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024"/>
  <workbookPr codeName="ThisWorkbook" autoCompressPictures="0"/>
  <workbookProtection workbookPassword="B68B" lockStructure="1"/>
  <bookViews>
    <workbookView xWindow="820" yWindow="0" windowWidth="26180" windowHeight="15820" tabRatio="965"/>
  </bookViews>
  <sheets>
    <sheet name="from the developer's desk" sheetId="31" r:id="rId1"/>
    <sheet name="details" sheetId="3" r:id="rId2"/>
    <sheet name="DOB" sheetId="23" state="hidden" r:id="rId3"/>
    <sheet name="statement of marks" sheetId="1" r:id="rId4"/>
    <sheet name="reading cmp A" sheetId="32" r:id="rId5"/>
    <sheet name="sessional marks" sheetId="35" r:id="rId6"/>
    <sheet name="test report" sheetId="30" r:id="rId7"/>
    <sheet name="short reports" sheetId="26" r:id="rId8"/>
    <sheet name="full reports" sheetId="34" r:id="rId9"/>
    <sheet name="result aggregate" sheetId="11" r:id="rId10"/>
    <sheet name="certificate" sheetId="22" r:id="rId11"/>
    <sheet name="cumulative report" sheetId="29" r:id="rId12"/>
  </sheets>
  <definedNames>
    <definedName name="_A100000" localSheetId="9">details!#REF!</definedName>
    <definedName name="_A100000">details!#REF!</definedName>
    <definedName name="_A200000" localSheetId="9">details!#REF!</definedName>
    <definedName name="_A200000">details!#REF!</definedName>
    <definedName name="_A200400" localSheetId="9">details!#REF!</definedName>
    <definedName name="_A200400">details!#REF!</definedName>
    <definedName name="_A200550" localSheetId="9">details!#REF!</definedName>
    <definedName name="_A200550">details!#REF!</definedName>
    <definedName name="_A210000" localSheetId="9">details!#REF!</definedName>
    <definedName name="_A210000">details!#REF!</definedName>
    <definedName name="_A280000" localSheetId="9">details!#REF!</definedName>
    <definedName name="_A280000">details!#REF!</definedName>
    <definedName name="_A300000" localSheetId="9">details!#REF!</definedName>
    <definedName name="_A300000">details!#REF!</definedName>
    <definedName name="CR" localSheetId="9">'statement of marks'!#REF!</definedName>
    <definedName name="CR">'statement of marks'!#REF!</definedName>
    <definedName name="IV" localSheetId="9">'result aggregate'!#REF!</definedName>
    <definedName name="IV">#REF!</definedName>
    <definedName name="_xlnm.Print_Titles" localSheetId="1">details!$1:$3</definedName>
    <definedName name="_xlnm.Print_Titles" localSheetId="9">'result aggregate'!$2:$3</definedName>
    <definedName name="_xlnm.Print_Titles" localSheetId="3">'statement of marks'!$1:$6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7" i="1" l="1"/>
  <c r="H7" i="11"/>
  <c r="C7" i="1"/>
  <c r="I7" i="11"/>
  <c r="P7" i="11"/>
  <c r="B8" i="1"/>
  <c r="H8" i="11"/>
  <c r="C8" i="1"/>
  <c r="I8" i="11"/>
  <c r="P8" i="11"/>
  <c r="B9" i="1"/>
  <c r="H9" i="11"/>
  <c r="C9" i="1"/>
  <c r="I9" i="11"/>
  <c r="P9" i="11"/>
  <c r="B10" i="1"/>
  <c r="H10" i="11"/>
  <c r="C10" i="1"/>
  <c r="I10" i="11"/>
  <c r="P10" i="11"/>
  <c r="B11" i="1"/>
  <c r="H11" i="11"/>
  <c r="C11" i="1"/>
  <c r="I11" i="11"/>
  <c r="P11" i="11"/>
  <c r="B12" i="1"/>
  <c r="H12" i="11"/>
  <c r="C12" i="1"/>
  <c r="I12" i="11"/>
  <c r="P12" i="11"/>
  <c r="B13" i="1"/>
  <c r="H13" i="11"/>
  <c r="C13" i="1"/>
  <c r="I13" i="11"/>
  <c r="P13" i="11"/>
  <c r="B14" i="1"/>
  <c r="H14" i="11"/>
  <c r="C14" i="1"/>
  <c r="I14" i="11"/>
  <c r="P14" i="11"/>
  <c r="B15" i="1"/>
  <c r="H15" i="11"/>
  <c r="C15" i="1"/>
  <c r="I15" i="11"/>
  <c r="P15" i="11"/>
  <c r="B16" i="1"/>
  <c r="H16" i="11"/>
  <c r="C16" i="1"/>
  <c r="I16" i="11"/>
  <c r="P16" i="11"/>
  <c r="B17" i="1"/>
  <c r="H17" i="11"/>
  <c r="C17" i="1"/>
  <c r="I17" i="11"/>
  <c r="P17" i="11"/>
  <c r="B18" i="1"/>
  <c r="H18" i="11"/>
  <c r="C18" i="1"/>
  <c r="I18" i="11"/>
  <c r="P18" i="11"/>
  <c r="B19" i="1"/>
  <c r="H19" i="11"/>
  <c r="C19" i="1"/>
  <c r="I19" i="11"/>
  <c r="D19" i="1"/>
  <c r="AA19" i="1"/>
  <c r="AB19" i="1"/>
  <c r="AC19" i="1"/>
  <c r="M19" i="1"/>
  <c r="N19" i="1"/>
  <c r="O19" i="1"/>
  <c r="P19" i="1"/>
  <c r="Q19" i="1"/>
  <c r="R19" i="1"/>
  <c r="S19" i="1"/>
  <c r="T19" i="1"/>
  <c r="U19" i="1"/>
  <c r="V19" i="1"/>
  <c r="W19" i="1"/>
  <c r="X19" i="1"/>
  <c r="Y19" i="1"/>
  <c r="Z19" i="1"/>
  <c r="AD19" i="1"/>
  <c r="AA6" i="1"/>
  <c r="AB6" i="1"/>
  <c r="AC6" i="1"/>
  <c r="M6" i="1"/>
  <c r="N6" i="1"/>
  <c r="O6" i="1"/>
  <c r="P6" i="1"/>
  <c r="Q6" i="1"/>
  <c r="R6" i="1"/>
  <c r="S6" i="1"/>
  <c r="T6" i="1"/>
  <c r="U6" i="1"/>
  <c r="V6" i="1"/>
  <c r="W6" i="1"/>
  <c r="X6" i="1"/>
  <c r="Y6" i="1"/>
  <c r="Z6" i="1"/>
  <c r="AD6" i="1"/>
  <c r="AH19" i="1"/>
  <c r="AG19" i="1"/>
  <c r="AE19" i="1"/>
  <c r="AF19" i="1"/>
  <c r="FV19" i="1"/>
  <c r="AW6" i="1"/>
  <c r="AX6" i="1"/>
  <c r="AY6" i="1"/>
  <c r="AI6" i="1"/>
  <c r="AJ6" i="1"/>
  <c r="AK6" i="1"/>
  <c r="AL6" i="1"/>
  <c r="AM6" i="1"/>
  <c r="AN6" i="1"/>
  <c r="AO6" i="1"/>
  <c r="AP6" i="1"/>
  <c r="AQ6" i="1"/>
  <c r="AR6" i="1"/>
  <c r="AS6" i="1"/>
  <c r="AT6" i="1"/>
  <c r="AU6" i="1"/>
  <c r="AV6" i="1"/>
  <c r="AZ6" i="1"/>
  <c r="AI19" i="1"/>
  <c r="AJ19" i="1"/>
  <c r="AK19" i="1"/>
  <c r="AL19" i="1"/>
  <c r="AM19" i="1"/>
  <c r="AN19" i="1"/>
  <c r="AO19" i="1"/>
  <c r="AP19" i="1"/>
  <c r="AQ19" i="1"/>
  <c r="AS19" i="1"/>
  <c r="AT19" i="1"/>
  <c r="AU19" i="1"/>
  <c r="BD19" i="1"/>
  <c r="BC19" i="1"/>
  <c r="FW19" i="1"/>
  <c r="AW19" i="1"/>
  <c r="AX19" i="1"/>
  <c r="AY19" i="1"/>
  <c r="AR19" i="1"/>
  <c r="AV19" i="1"/>
  <c r="AZ19" i="1"/>
  <c r="FX19" i="1"/>
  <c r="BA19" i="1"/>
  <c r="BB19" i="1"/>
  <c r="FY19" i="1"/>
  <c r="BT6" i="1"/>
  <c r="BU6" i="1"/>
  <c r="BV6" i="1"/>
  <c r="BF6" i="1"/>
  <c r="BG6" i="1"/>
  <c r="BH6" i="1"/>
  <c r="BI6" i="1"/>
  <c r="BJ6" i="1"/>
  <c r="BK6" i="1"/>
  <c r="BL6" i="1"/>
  <c r="BM6" i="1"/>
  <c r="BN6" i="1"/>
  <c r="BO6" i="1"/>
  <c r="BP6" i="1"/>
  <c r="BQ6" i="1"/>
  <c r="BR6" i="1"/>
  <c r="BS6" i="1"/>
  <c r="BW6" i="1"/>
  <c r="BF19" i="1"/>
  <c r="BG19" i="1"/>
  <c r="BH19" i="1"/>
  <c r="BI19" i="1"/>
  <c r="BJ19" i="1"/>
  <c r="BK19" i="1"/>
  <c r="BL19" i="1"/>
  <c r="BM19" i="1"/>
  <c r="BN19" i="1"/>
  <c r="BP19" i="1"/>
  <c r="BQ19" i="1"/>
  <c r="BR19" i="1"/>
  <c r="CA19" i="1"/>
  <c r="BZ19" i="1"/>
  <c r="FZ19" i="1"/>
  <c r="BT19" i="1"/>
  <c r="BU19" i="1"/>
  <c r="BV19" i="1"/>
  <c r="BO19" i="1"/>
  <c r="BS19" i="1"/>
  <c r="BW19" i="1"/>
  <c r="GA19" i="1"/>
  <c r="BX19" i="1"/>
  <c r="BY19" i="1"/>
  <c r="GB19" i="1"/>
  <c r="BE19" i="1"/>
  <c r="GC19" i="1"/>
  <c r="GD19" i="1"/>
  <c r="GE19" i="1"/>
  <c r="GF19" i="1"/>
  <c r="GG19" i="1"/>
  <c r="CP6" i="1"/>
  <c r="CQ6" i="1"/>
  <c r="CR6" i="1"/>
  <c r="CB6" i="1"/>
  <c r="CC6" i="1"/>
  <c r="CD6" i="1"/>
  <c r="CE6" i="1"/>
  <c r="CF6" i="1"/>
  <c r="CG6" i="1"/>
  <c r="CH6" i="1"/>
  <c r="CI6" i="1"/>
  <c r="CJ6" i="1"/>
  <c r="CK6" i="1"/>
  <c r="CL6" i="1"/>
  <c r="CM6" i="1"/>
  <c r="CN6" i="1"/>
  <c r="CO6" i="1"/>
  <c r="CS6" i="1"/>
  <c r="CB19" i="1"/>
  <c r="CC19" i="1"/>
  <c r="CD19" i="1"/>
  <c r="CE19" i="1"/>
  <c r="CF19" i="1"/>
  <c r="CG19" i="1"/>
  <c r="CH19" i="1"/>
  <c r="CI19" i="1"/>
  <c r="CJ19" i="1"/>
  <c r="CL19" i="1"/>
  <c r="CM19" i="1"/>
  <c r="CN19" i="1"/>
  <c r="CW19" i="1"/>
  <c r="CV19" i="1"/>
  <c r="GH19" i="1"/>
  <c r="CP19" i="1"/>
  <c r="CQ19" i="1"/>
  <c r="CR19" i="1"/>
  <c r="CK19" i="1"/>
  <c r="CO19" i="1"/>
  <c r="CS19" i="1"/>
  <c r="GI19" i="1"/>
  <c r="CT19" i="1"/>
  <c r="CU19" i="1"/>
  <c r="GJ19" i="1"/>
  <c r="DL6" i="1"/>
  <c r="DM6" i="1"/>
  <c r="DN6" i="1"/>
  <c r="CX6" i="1"/>
  <c r="CY6" i="1"/>
  <c r="CZ6" i="1"/>
  <c r="DA6" i="1"/>
  <c r="DB6" i="1"/>
  <c r="DC6" i="1"/>
  <c r="DD6" i="1"/>
  <c r="DE6" i="1"/>
  <c r="DF6" i="1"/>
  <c r="DG6" i="1"/>
  <c r="DH6" i="1"/>
  <c r="DI6" i="1"/>
  <c r="DJ6" i="1"/>
  <c r="DK6" i="1"/>
  <c r="DO6" i="1"/>
  <c r="CX19" i="1"/>
  <c r="CY19" i="1"/>
  <c r="CZ19" i="1"/>
  <c r="DA19" i="1"/>
  <c r="DB19" i="1"/>
  <c r="DC19" i="1"/>
  <c r="DD19" i="1"/>
  <c r="DE19" i="1"/>
  <c r="DF19" i="1"/>
  <c r="DH19" i="1"/>
  <c r="DI19" i="1"/>
  <c r="DJ19" i="1"/>
  <c r="DS19" i="1"/>
  <c r="DR19" i="1"/>
  <c r="GK19" i="1"/>
  <c r="DL19" i="1"/>
  <c r="DM19" i="1"/>
  <c r="DN19" i="1"/>
  <c r="DG19" i="1"/>
  <c r="DK19" i="1"/>
  <c r="DO19" i="1"/>
  <c r="GL19" i="1"/>
  <c r="DP19" i="1"/>
  <c r="DQ19" i="1"/>
  <c r="GM19" i="1"/>
  <c r="EH6" i="1"/>
  <c r="EI6" i="1"/>
  <c r="EJ6" i="1"/>
  <c r="DT6" i="1"/>
  <c r="DU6" i="1"/>
  <c r="DV6" i="1"/>
  <c r="DW6" i="1"/>
  <c r="DX6" i="1"/>
  <c r="DY6" i="1"/>
  <c r="DZ6" i="1"/>
  <c r="EA6" i="1"/>
  <c r="EB6" i="1"/>
  <c r="EC6" i="1"/>
  <c r="ED6" i="1"/>
  <c r="EE6" i="1"/>
  <c r="EF6" i="1"/>
  <c r="EG6" i="1"/>
  <c r="EK6" i="1"/>
  <c r="DT19" i="1"/>
  <c r="DU19" i="1"/>
  <c r="DV19" i="1"/>
  <c r="DW19" i="1"/>
  <c r="DX19" i="1"/>
  <c r="DY19" i="1"/>
  <c r="DZ19" i="1"/>
  <c r="EA19" i="1"/>
  <c r="EB19" i="1"/>
  <c r="ED19" i="1"/>
  <c r="EE19" i="1"/>
  <c r="EF19" i="1"/>
  <c r="EO19" i="1"/>
  <c r="EN19" i="1"/>
  <c r="GN19" i="1"/>
  <c r="EH19" i="1"/>
  <c r="EI19" i="1"/>
  <c r="EJ19" i="1"/>
  <c r="EC19" i="1"/>
  <c r="EG19" i="1"/>
  <c r="EK19" i="1"/>
  <c r="GO19" i="1"/>
  <c r="EL19" i="1"/>
  <c r="EM19" i="1"/>
  <c r="GP19" i="1"/>
  <c r="EP6" i="1"/>
  <c r="EQ6" i="1"/>
  <c r="ER6" i="1"/>
  <c r="ES6" i="1"/>
  <c r="ET6" i="1"/>
  <c r="EU6" i="1"/>
  <c r="EP19" i="1"/>
  <c r="EQ19" i="1"/>
  <c r="ER19" i="1"/>
  <c r="ES19" i="1"/>
  <c r="EY19" i="1"/>
  <c r="EX19" i="1"/>
  <c r="GQ19" i="1"/>
  <c r="ET19" i="1"/>
  <c r="EU19" i="1"/>
  <c r="GR19" i="1"/>
  <c r="EV19" i="1"/>
  <c r="EW19" i="1"/>
  <c r="GS19" i="1"/>
  <c r="EZ6" i="1"/>
  <c r="FA6" i="1"/>
  <c r="FB6" i="1"/>
  <c r="FC6" i="1"/>
  <c r="FD6" i="1"/>
  <c r="FE6" i="1"/>
  <c r="EZ19" i="1"/>
  <c r="FA19" i="1"/>
  <c r="FB19" i="1"/>
  <c r="FC19" i="1"/>
  <c r="FI19" i="1"/>
  <c r="FH19" i="1"/>
  <c r="GT19" i="1"/>
  <c r="FD19" i="1"/>
  <c r="FE19" i="1"/>
  <c r="GU19" i="1"/>
  <c r="FF19" i="1"/>
  <c r="FG19" i="1"/>
  <c r="GV19" i="1"/>
  <c r="FJ6" i="1"/>
  <c r="FK6" i="1"/>
  <c r="FL6" i="1"/>
  <c r="FM6" i="1"/>
  <c r="FN6" i="1"/>
  <c r="FO6" i="1"/>
  <c r="FJ19" i="1"/>
  <c r="FK19" i="1"/>
  <c r="FL19" i="1"/>
  <c r="FM19" i="1"/>
  <c r="FS19" i="1"/>
  <c r="FR19" i="1"/>
  <c r="GW19" i="1"/>
  <c r="FN19" i="1"/>
  <c r="FO19" i="1"/>
  <c r="GX19" i="1"/>
  <c r="FP19" i="1"/>
  <c r="FQ19" i="1"/>
  <c r="GY19" i="1"/>
  <c r="GZ19" i="1"/>
  <c r="HA19" i="1"/>
  <c r="HC19" i="1"/>
  <c r="C3" i="1"/>
  <c r="FT19" i="1"/>
  <c r="FU19" i="1"/>
  <c r="HB19" i="1"/>
  <c r="HD19" i="1"/>
  <c r="J19" i="11"/>
  <c r="P19" i="11"/>
  <c r="B20" i="1"/>
  <c r="H20" i="11"/>
  <c r="C20" i="1"/>
  <c r="I20" i="11"/>
  <c r="P20" i="11"/>
  <c r="B21" i="1"/>
  <c r="H21" i="11"/>
  <c r="C21" i="1"/>
  <c r="I21" i="11"/>
  <c r="P21" i="11"/>
  <c r="B22" i="1"/>
  <c r="H22" i="11"/>
  <c r="C22" i="1"/>
  <c r="I22" i="11"/>
  <c r="P22" i="11"/>
  <c r="B23" i="1"/>
  <c r="H23" i="11"/>
  <c r="C23" i="1"/>
  <c r="I23" i="11"/>
  <c r="P23" i="11"/>
  <c r="B24" i="1"/>
  <c r="H24" i="11"/>
  <c r="C24" i="1"/>
  <c r="I24" i="11"/>
  <c r="P24" i="11"/>
  <c r="B25" i="1"/>
  <c r="H25" i="11"/>
  <c r="C25" i="1"/>
  <c r="I25" i="11"/>
  <c r="P25" i="11"/>
  <c r="B26" i="1"/>
  <c r="H26" i="11"/>
  <c r="C26" i="1"/>
  <c r="I26" i="11"/>
  <c r="P26" i="11"/>
  <c r="B27" i="1"/>
  <c r="H27" i="11"/>
  <c r="C27" i="1"/>
  <c r="I27" i="11"/>
  <c r="P27" i="11"/>
  <c r="B28" i="1"/>
  <c r="H28" i="11"/>
  <c r="C28" i="1"/>
  <c r="I28" i="11"/>
  <c r="P28" i="11"/>
  <c r="B29" i="1"/>
  <c r="H29" i="11"/>
  <c r="C29" i="1"/>
  <c r="I29" i="11"/>
  <c r="P29" i="11"/>
  <c r="B30" i="1"/>
  <c r="H30" i="11"/>
  <c r="C30" i="1"/>
  <c r="I30" i="11"/>
  <c r="P30" i="11"/>
  <c r="B31" i="1"/>
  <c r="H31" i="11"/>
  <c r="C31" i="1"/>
  <c r="I31" i="11"/>
  <c r="P31" i="11"/>
  <c r="B32" i="1"/>
  <c r="H32" i="11"/>
  <c r="C32" i="1"/>
  <c r="I32" i="11"/>
  <c r="P32" i="11"/>
  <c r="B33" i="1"/>
  <c r="H33" i="11"/>
  <c r="C33" i="1"/>
  <c r="I33" i="11"/>
  <c r="P33" i="11"/>
  <c r="B34" i="1"/>
  <c r="H34" i="11"/>
  <c r="C34" i="1"/>
  <c r="I34" i="11"/>
  <c r="P34" i="11"/>
  <c r="B35" i="1"/>
  <c r="H35" i="11"/>
  <c r="C35" i="1"/>
  <c r="I35" i="11"/>
  <c r="P35" i="11"/>
  <c r="B36" i="1"/>
  <c r="H36" i="11"/>
  <c r="C36" i="1"/>
  <c r="I36" i="11"/>
  <c r="P36" i="11"/>
  <c r="B37" i="1"/>
  <c r="H37" i="11"/>
  <c r="C37" i="1"/>
  <c r="I37" i="11"/>
  <c r="P37" i="11"/>
  <c r="B38" i="1"/>
  <c r="H38" i="11"/>
  <c r="C38" i="1"/>
  <c r="I38" i="11"/>
  <c r="P38" i="11"/>
  <c r="B39" i="1"/>
  <c r="H39" i="11"/>
  <c r="C39" i="1"/>
  <c r="I39" i="11"/>
  <c r="P39" i="11"/>
  <c r="B40" i="1"/>
  <c r="H40" i="11"/>
  <c r="C40" i="1"/>
  <c r="I40" i="11"/>
  <c r="P40" i="11"/>
  <c r="B41" i="1"/>
  <c r="H41" i="11"/>
  <c r="C41" i="1"/>
  <c r="I41" i="11"/>
  <c r="P41" i="11"/>
  <c r="B42" i="1"/>
  <c r="H42" i="11"/>
  <c r="C42" i="1"/>
  <c r="I42" i="11"/>
  <c r="P42" i="11"/>
  <c r="B43" i="1"/>
  <c r="H43" i="11"/>
  <c r="C43" i="1"/>
  <c r="I43" i="11"/>
  <c r="P43" i="11"/>
  <c r="B44" i="1"/>
  <c r="H44" i="11"/>
  <c r="C44" i="1"/>
  <c r="I44" i="11"/>
  <c r="P44" i="11"/>
  <c r="B45" i="1"/>
  <c r="H45" i="11"/>
  <c r="C45" i="1"/>
  <c r="I45" i="11"/>
  <c r="P45" i="11"/>
  <c r="B46" i="1"/>
  <c r="H46" i="11"/>
  <c r="C46" i="1"/>
  <c r="I46" i="11"/>
  <c r="P46" i="11"/>
  <c r="B47" i="1"/>
  <c r="H47" i="11"/>
  <c r="C47" i="1"/>
  <c r="I47" i="11"/>
  <c r="P47" i="11"/>
  <c r="B48" i="1"/>
  <c r="H48" i="11"/>
  <c r="C48" i="1"/>
  <c r="I48" i="11"/>
  <c r="P48" i="11"/>
  <c r="B49" i="1"/>
  <c r="H49" i="11"/>
  <c r="C49" i="1"/>
  <c r="I49" i="11"/>
  <c r="P49" i="11"/>
  <c r="B50" i="1"/>
  <c r="H50" i="11"/>
  <c r="C50" i="1"/>
  <c r="I50" i="11"/>
  <c r="P50" i="11"/>
  <c r="B51" i="1"/>
  <c r="H51" i="11"/>
  <c r="C51" i="1"/>
  <c r="I51" i="11"/>
  <c r="P51" i="11"/>
  <c r="B52" i="1"/>
  <c r="H52" i="11"/>
  <c r="C52" i="1"/>
  <c r="I52" i="11"/>
  <c r="P52" i="11"/>
  <c r="B53" i="1"/>
  <c r="H53" i="11"/>
  <c r="C53" i="1"/>
  <c r="I53" i="11"/>
  <c r="P53" i="11"/>
  <c r="B54" i="1"/>
  <c r="H54" i="11"/>
  <c r="C54" i="1"/>
  <c r="I54" i="11"/>
  <c r="P54" i="11"/>
  <c r="B55" i="1"/>
  <c r="H55" i="11"/>
  <c r="C55" i="1"/>
  <c r="I55" i="11"/>
  <c r="P55" i="11"/>
  <c r="B56" i="1"/>
  <c r="H56" i="11"/>
  <c r="C56" i="1"/>
  <c r="I56" i="11"/>
  <c r="P56" i="11"/>
  <c r="B57" i="1"/>
  <c r="H57" i="11"/>
  <c r="C57" i="1"/>
  <c r="I57" i="11"/>
  <c r="P57" i="11"/>
  <c r="B58" i="1"/>
  <c r="H58" i="11"/>
  <c r="C58" i="1"/>
  <c r="I58" i="11"/>
  <c r="P58" i="11"/>
  <c r="B59" i="1"/>
  <c r="H59" i="11"/>
  <c r="C59" i="1"/>
  <c r="I59" i="11"/>
  <c r="P59" i="11"/>
  <c r="B60" i="1"/>
  <c r="H60" i="11"/>
  <c r="C60" i="1"/>
  <c r="I60" i="11"/>
  <c r="P60" i="11"/>
  <c r="B61" i="1"/>
  <c r="H61" i="11"/>
  <c r="C61" i="1"/>
  <c r="I61" i="11"/>
  <c r="P61" i="11"/>
  <c r="B62" i="1"/>
  <c r="H62" i="11"/>
  <c r="C62" i="1"/>
  <c r="I62" i="11"/>
  <c r="P62" i="11"/>
  <c r="B63" i="1"/>
  <c r="H63" i="11"/>
  <c r="C63" i="1"/>
  <c r="I63" i="11"/>
  <c r="P63" i="11"/>
  <c r="B64" i="1"/>
  <c r="H64" i="11"/>
  <c r="C64" i="1"/>
  <c r="I64" i="11"/>
  <c r="P64" i="11"/>
  <c r="B65" i="1"/>
  <c r="H65" i="11"/>
  <c r="C65" i="1"/>
  <c r="I65" i="11"/>
  <c r="P65" i="11"/>
  <c r="B66" i="1"/>
  <c r="H66" i="11"/>
  <c r="C66" i="1"/>
  <c r="I66" i="11"/>
  <c r="P66" i="11"/>
  <c r="B67" i="1"/>
  <c r="H67" i="11"/>
  <c r="C67" i="1"/>
  <c r="I67" i="11"/>
  <c r="P67" i="11"/>
  <c r="B68" i="1"/>
  <c r="H68" i="11"/>
  <c r="C68" i="1"/>
  <c r="I68" i="11"/>
  <c r="P68" i="11"/>
  <c r="B69" i="1"/>
  <c r="H69" i="11"/>
  <c r="C69" i="1"/>
  <c r="I69" i="11"/>
  <c r="P69" i="11"/>
  <c r="B70" i="1"/>
  <c r="H70" i="11"/>
  <c r="C70" i="1"/>
  <c r="I70" i="11"/>
  <c r="P70" i="11"/>
  <c r="B71" i="1"/>
  <c r="H71" i="11"/>
  <c r="C71" i="1"/>
  <c r="I71" i="11"/>
  <c r="P71" i="11"/>
  <c r="B72" i="1"/>
  <c r="H72" i="11"/>
  <c r="C72" i="1"/>
  <c r="I72" i="11"/>
  <c r="P72" i="11"/>
  <c r="B73" i="1"/>
  <c r="H73" i="11"/>
  <c r="C73" i="1"/>
  <c r="I73" i="11"/>
  <c r="P73" i="11"/>
  <c r="B74" i="1"/>
  <c r="H74" i="11"/>
  <c r="C74" i="1"/>
  <c r="I74" i="11"/>
  <c r="P74" i="11"/>
  <c r="B75" i="1"/>
  <c r="H75" i="11"/>
  <c r="C75" i="1"/>
  <c r="I75" i="11"/>
  <c r="P75" i="11"/>
  <c r="B76" i="1"/>
  <c r="H76" i="11"/>
  <c r="C76" i="1"/>
  <c r="I76" i="11"/>
  <c r="P76" i="11"/>
  <c r="B77" i="1"/>
  <c r="H77" i="11"/>
  <c r="C77" i="1"/>
  <c r="I77" i="11"/>
  <c r="P77" i="11"/>
  <c r="B78" i="1"/>
  <c r="H78" i="11"/>
  <c r="C78" i="1"/>
  <c r="I78" i="11"/>
  <c r="P78" i="11"/>
  <c r="B79" i="1"/>
  <c r="H79" i="11"/>
  <c r="C79" i="1"/>
  <c r="I79" i="11"/>
  <c r="P79" i="11"/>
  <c r="B80" i="1"/>
  <c r="H80" i="11"/>
  <c r="C80" i="1"/>
  <c r="I80" i="11"/>
  <c r="P80" i="11"/>
  <c r="B81" i="1"/>
  <c r="H81" i="11"/>
  <c r="C81" i="1"/>
  <c r="I81" i="11"/>
  <c r="P81" i="11"/>
  <c r="B82" i="1"/>
  <c r="H82" i="11"/>
  <c r="C82" i="1"/>
  <c r="I82" i="11"/>
  <c r="P82" i="11"/>
  <c r="B83" i="1"/>
  <c r="H83" i="11"/>
  <c r="C83" i="1"/>
  <c r="I83" i="11"/>
  <c r="P83" i="11"/>
  <c r="B84" i="1"/>
  <c r="H84" i="11"/>
  <c r="C84" i="1"/>
  <c r="I84" i="11"/>
  <c r="P84" i="11"/>
  <c r="B85" i="1"/>
  <c r="H85" i="11"/>
  <c r="C85" i="1"/>
  <c r="I85" i="11"/>
  <c r="P85" i="11"/>
  <c r="B86" i="1"/>
  <c r="H86" i="11"/>
  <c r="C86" i="1"/>
  <c r="I86" i="11"/>
  <c r="P86" i="11"/>
  <c r="B87" i="1"/>
  <c r="H87" i="11"/>
  <c r="C87" i="1"/>
  <c r="I87" i="11"/>
  <c r="P87" i="11"/>
  <c r="B88" i="1"/>
  <c r="H88" i="11"/>
  <c r="C88" i="1"/>
  <c r="I88" i="11"/>
  <c r="P88" i="11"/>
  <c r="B89" i="1"/>
  <c r="H89" i="11"/>
  <c r="C89" i="1"/>
  <c r="I89" i="11"/>
  <c r="P89" i="11"/>
  <c r="B90" i="1"/>
  <c r="H90" i="11"/>
  <c r="C90" i="1"/>
  <c r="I90" i="11"/>
  <c r="P90" i="11"/>
  <c r="B91" i="1"/>
  <c r="H91" i="11"/>
  <c r="C91" i="1"/>
  <c r="I91" i="11"/>
  <c r="P91" i="11"/>
  <c r="B92" i="1"/>
  <c r="H92" i="11"/>
  <c r="P92" i="11"/>
  <c r="B93" i="1"/>
  <c r="H93" i="11"/>
  <c r="P93" i="11"/>
  <c r="B94" i="1"/>
  <c r="H94" i="11"/>
  <c r="P94" i="11"/>
  <c r="B95" i="1"/>
  <c r="H95" i="11"/>
  <c r="P95" i="11"/>
  <c r="B96" i="1"/>
  <c r="H96" i="11"/>
  <c r="P96" i="11"/>
  <c r="B97" i="1"/>
  <c r="H97" i="11"/>
  <c r="P97" i="11"/>
  <c r="B98" i="1"/>
  <c r="H98" i="11"/>
  <c r="P98" i="11"/>
  <c r="B99" i="1"/>
  <c r="H99" i="11"/>
  <c r="P99" i="11"/>
  <c r="B100" i="1"/>
  <c r="H100" i="11"/>
  <c r="P100" i="11"/>
  <c r="B101" i="1"/>
  <c r="H101" i="11"/>
  <c r="P101" i="11"/>
  <c r="B102" i="1"/>
  <c r="H102" i="11"/>
  <c r="P102" i="11"/>
  <c r="B103" i="1"/>
  <c r="H103" i="11"/>
  <c r="P103" i="11"/>
  <c r="B104" i="1"/>
  <c r="H104" i="11"/>
  <c r="P104" i="11"/>
  <c r="B105" i="1"/>
  <c r="H105" i="11"/>
  <c r="P105" i="11"/>
  <c r="B106" i="1"/>
  <c r="H106" i="11"/>
  <c r="P106" i="11"/>
  <c r="P109"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9" i="11"/>
  <c r="R7" i="11"/>
  <c r="R8" i="11"/>
  <c r="R9" i="11"/>
  <c r="R10" i="11"/>
  <c r="R11" i="11"/>
  <c r="R12" i="11"/>
  <c r="R13" i="11"/>
  <c r="R14" i="11"/>
  <c r="R15" i="11"/>
  <c r="R16" i="11"/>
  <c r="R17" i="11"/>
  <c r="D18" i="1"/>
  <c r="AA18" i="1"/>
  <c r="AB18" i="1"/>
  <c r="AC18" i="1"/>
  <c r="M18" i="1"/>
  <c r="N18" i="1"/>
  <c r="O18" i="1"/>
  <c r="P18" i="1"/>
  <c r="Q18" i="1"/>
  <c r="R18" i="1"/>
  <c r="S18" i="1"/>
  <c r="T18" i="1"/>
  <c r="U18" i="1"/>
  <c r="V18" i="1"/>
  <c r="W18" i="1"/>
  <c r="X18" i="1"/>
  <c r="Y18" i="1"/>
  <c r="Z18" i="1"/>
  <c r="AD18" i="1"/>
  <c r="AH18" i="1"/>
  <c r="AG18" i="1"/>
  <c r="AE18" i="1"/>
  <c r="AF18" i="1"/>
  <c r="FV18" i="1"/>
  <c r="AI18" i="1"/>
  <c r="AJ18" i="1"/>
  <c r="AK18" i="1"/>
  <c r="AL18" i="1"/>
  <c r="AM18" i="1"/>
  <c r="AN18" i="1"/>
  <c r="AO18" i="1"/>
  <c r="AP18" i="1"/>
  <c r="AQ18" i="1"/>
  <c r="AS18" i="1"/>
  <c r="AT18" i="1"/>
  <c r="AU18" i="1"/>
  <c r="BD18" i="1"/>
  <c r="BC18" i="1"/>
  <c r="FW18" i="1"/>
  <c r="AW18" i="1"/>
  <c r="AX18" i="1"/>
  <c r="AY18" i="1"/>
  <c r="AR18" i="1"/>
  <c r="AV18" i="1"/>
  <c r="AZ18" i="1"/>
  <c r="FX18" i="1"/>
  <c r="BA18" i="1"/>
  <c r="BB18" i="1"/>
  <c r="FY18" i="1"/>
  <c r="BF18" i="1"/>
  <c r="BG18" i="1"/>
  <c r="BH18" i="1"/>
  <c r="BI18" i="1"/>
  <c r="BJ18" i="1"/>
  <c r="BK18" i="1"/>
  <c r="BL18" i="1"/>
  <c r="BM18" i="1"/>
  <c r="BN18" i="1"/>
  <c r="BP18" i="1"/>
  <c r="BQ18" i="1"/>
  <c r="BR18" i="1"/>
  <c r="CA18" i="1"/>
  <c r="BZ18" i="1"/>
  <c r="FZ18" i="1"/>
  <c r="BT18" i="1"/>
  <c r="BU18" i="1"/>
  <c r="BV18" i="1"/>
  <c r="BO18" i="1"/>
  <c r="BS18" i="1"/>
  <c r="BW18" i="1"/>
  <c r="GA18" i="1"/>
  <c r="BX18" i="1"/>
  <c r="BY18" i="1"/>
  <c r="GB18" i="1"/>
  <c r="BE18" i="1"/>
  <c r="GC18" i="1"/>
  <c r="GD18" i="1"/>
  <c r="GE18" i="1"/>
  <c r="GF18" i="1"/>
  <c r="GG18" i="1"/>
  <c r="CB18" i="1"/>
  <c r="CC18" i="1"/>
  <c r="CD18" i="1"/>
  <c r="CE18" i="1"/>
  <c r="CF18" i="1"/>
  <c r="CG18" i="1"/>
  <c r="CH18" i="1"/>
  <c r="CI18" i="1"/>
  <c r="CJ18" i="1"/>
  <c r="CL18" i="1"/>
  <c r="CM18" i="1"/>
  <c r="CN18" i="1"/>
  <c r="CW18" i="1"/>
  <c r="CV18" i="1"/>
  <c r="GH18" i="1"/>
  <c r="CP18" i="1"/>
  <c r="CQ18" i="1"/>
  <c r="CR18" i="1"/>
  <c r="CK18" i="1"/>
  <c r="CO18" i="1"/>
  <c r="CS18" i="1"/>
  <c r="GI18" i="1"/>
  <c r="CT18" i="1"/>
  <c r="CU18" i="1"/>
  <c r="GJ18" i="1"/>
  <c r="CX18" i="1"/>
  <c r="CY18" i="1"/>
  <c r="CZ18" i="1"/>
  <c r="DA18" i="1"/>
  <c r="DB18" i="1"/>
  <c r="DC18" i="1"/>
  <c r="DD18" i="1"/>
  <c r="DE18" i="1"/>
  <c r="DF18" i="1"/>
  <c r="DH18" i="1"/>
  <c r="DI18" i="1"/>
  <c r="DJ18" i="1"/>
  <c r="DS18" i="1"/>
  <c r="DR18" i="1"/>
  <c r="GK18" i="1"/>
  <c r="DL18" i="1"/>
  <c r="DM18" i="1"/>
  <c r="DN18" i="1"/>
  <c r="DG18" i="1"/>
  <c r="DK18" i="1"/>
  <c r="DO18" i="1"/>
  <c r="GL18" i="1"/>
  <c r="DP18" i="1"/>
  <c r="DQ18" i="1"/>
  <c r="GM18" i="1"/>
  <c r="DT18" i="1"/>
  <c r="DU18" i="1"/>
  <c r="DV18" i="1"/>
  <c r="DW18" i="1"/>
  <c r="DX18" i="1"/>
  <c r="DY18" i="1"/>
  <c r="DZ18" i="1"/>
  <c r="EA18" i="1"/>
  <c r="EB18" i="1"/>
  <c r="ED18" i="1"/>
  <c r="EE18" i="1"/>
  <c r="EF18" i="1"/>
  <c r="EO18" i="1"/>
  <c r="EN18" i="1"/>
  <c r="GN18" i="1"/>
  <c r="EH18" i="1"/>
  <c r="EI18" i="1"/>
  <c r="EJ18" i="1"/>
  <c r="EC18" i="1"/>
  <c r="EG18" i="1"/>
  <c r="EK18" i="1"/>
  <c r="GO18" i="1"/>
  <c r="EL18" i="1"/>
  <c r="EM18" i="1"/>
  <c r="GP18" i="1"/>
  <c r="EP18" i="1"/>
  <c r="EQ18" i="1"/>
  <c r="ER18" i="1"/>
  <c r="ES18" i="1"/>
  <c r="EY18" i="1"/>
  <c r="EX18" i="1"/>
  <c r="GQ18" i="1"/>
  <c r="ET18" i="1"/>
  <c r="EU18" i="1"/>
  <c r="GR18" i="1"/>
  <c r="EV18" i="1"/>
  <c r="EW18" i="1"/>
  <c r="GS18" i="1"/>
  <c r="EZ18" i="1"/>
  <c r="FA18" i="1"/>
  <c r="FB18" i="1"/>
  <c r="FC18" i="1"/>
  <c r="FI18" i="1"/>
  <c r="FH18" i="1"/>
  <c r="GT18" i="1"/>
  <c r="FD18" i="1"/>
  <c r="FE18" i="1"/>
  <c r="GU18" i="1"/>
  <c r="FF18" i="1"/>
  <c r="FG18" i="1"/>
  <c r="GV18" i="1"/>
  <c r="FJ18" i="1"/>
  <c r="FK18" i="1"/>
  <c r="FL18" i="1"/>
  <c r="FM18" i="1"/>
  <c r="FS18" i="1"/>
  <c r="FR18" i="1"/>
  <c r="GW18" i="1"/>
  <c r="FN18" i="1"/>
  <c r="FO18" i="1"/>
  <c r="GX18" i="1"/>
  <c r="FP18" i="1"/>
  <c r="FQ18" i="1"/>
  <c r="GY18" i="1"/>
  <c r="GZ18" i="1"/>
  <c r="HA18" i="1"/>
  <c r="HC18" i="1"/>
  <c r="FT18" i="1"/>
  <c r="FU18" i="1"/>
  <c r="HB18" i="1"/>
  <c r="HD18" i="1"/>
  <c r="J18"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9"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9" i="11"/>
  <c r="T7" i="11"/>
  <c r="T8" i="11"/>
  <c r="T9" i="11"/>
  <c r="D10" i="1"/>
  <c r="AA10" i="1"/>
  <c r="AB10" i="1"/>
  <c r="AC10" i="1"/>
  <c r="M10" i="1"/>
  <c r="N10" i="1"/>
  <c r="O10" i="1"/>
  <c r="P10" i="1"/>
  <c r="Q10" i="1"/>
  <c r="R10" i="1"/>
  <c r="S10" i="1"/>
  <c r="T10" i="1"/>
  <c r="U10" i="1"/>
  <c r="V10" i="1"/>
  <c r="W10" i="1"/>
  <c r="X10" i="1"/>
  <c r="Y10" i="1"/>
  <c r="Z10" i="1"/>
  <c r="AD10" i="1"/>
  <c r="AH10" i="1"/>
  <c r="AG10" i="1"/>
  <c r="AE10" i="1"/>
  <c r="AF10" i="1"/>
  <c r="FV10" i="1"/>
  <c r="AI10" i="1"/>
  <c r="AJ10" i="1"/>
  <c r="AK10" i="1"/>
  <c r="AL10" i="1"/>
  <c r="AM10" i="1"/>
  <c r="AN10" i="1"/>
  <c r="AO10" i="1"/>
  <c r="AP10" i="1"/>
  <c r="AQ10" i="1"/>
  <c r="AS10" i="1"/>
  <c r="AT10" i="1"/>
  <c r="AU10" i="1"/>
  <c r="BD10" i="1"/>
  <c r="BC10" i="1"/>
  <c r="FW10" i="1"/>
  <c r="AW10" i="1"/>
  <c r="AX10" i="1"/>
  <c r="AY10" i="1"/>
  <c r="AR10" i="1"/>
  <c r="AV10" i="1"/>
  <c r="AZ10" i="1"/>
  <c r="FX10" i="1"/>
  <c r="BA10" i="1"/>
  <c r="BB10" i="1"/>
  <c r="FY10" i="1"/>
  <c r="BF10" i="1"/>
  <c r="BG10" i="1"/>
  <c r="BH10" i="1"/>
  <c r="BI10" i="1"/>
  <c r="BJ10" i="1"/>
  <c r="BK10" i="1"/>
  <c r="BL10" i="1"/>
  <c r="BM10" i="1"/>
  <c r="BN10" i="1"/>
  <c r="BP10" i="1"/>
  <c r="BQ10" i="1"/>
  <c r="BR10" i="1"/>
  <c r="CA10" i="1"/>
  <c r="BZ10" i="1"/>
  <c r="FZ10" i="1"/>
  <c r="BT10" i="1"/>
  <c r="BU10" i="1"/>
  <c r="BV10" i="1"/>
  <c r="BO10" i="1"/>
  <c r="BS10" i="1"/>
  <c r="BW10" i="1"/>
  <c r="GA10" i="1"/>
  <c r="BX10" i="1"/>
  <c r="BY10" i="1"/>
  <c r="GB10" i="1"/>
  <c r="BE10" i="1"/>
  <c r="GC10" i="1"/>
  <c r="GD10" i="1"/>
  <c r="GE10" i="1"/>
  <c r="GF10" i="1"/>
  <c r="GG10" i="1"/>
  <c r="CB10" i="1"/>
  <c r="CC10" i="1"/>
  <c r="CD10" i="1"/>
  <c r="CE10" i="1"/>
  <c r="CF10" i="1"/>
  <c r="CG10" i="1"/>
  <c r="CH10" i="1"/>
  <c r="CI10" i="1"/>
  <c r="CJ10" i="1"/>
  <c r="CL10" i="1"/>
  <c r="CM10" i="1"/>
  <c r="CN10" i="1"/>
  <c r="CW10" i="1"/>
  <c r="CV10" i="1"/>
  <c r="GH10" i="1"/>
  <c r="CP10" i="1"/>
  <c r="CQ10" i="1"/>
  <c r="CR10" i="1"/>
  <c r="CK10" i="1"/>
  <c r="CO10" i="1"/>
  <c r="CS10" i="1"/>
  <c r="GI10" i="1"/>
  <c r="CT10" i="1"/>
  <c r="CU10" i="1"/>
  <c r="GJ10" i="1"/>
  <c r="CX10" i="1"/>
  <c r="CY10" i="1"/>
  <c r="CZ10" i="1"/>
  <c r="DA10" i="1"/>
  <c r="DB10" i="1"/>
  <c r="DC10" i="1"/>
  <c r="DD10" i="1"/>
  <c r="DE10" i="1"/>
  <c r="DF10" i="1"/>
  <c r="DH10" i="1"/>
  <c r="DI10" i="1"/>
  <c r="DJ10" i="1"/>
  <c r="DS10" i="1"/>
  <c r="DR10" i="1"/>
  <c r="GK10" i="1"/>
  <c r="DL10" i="1"/>
  <c r="DM10" i="1"/>
  <c r="DN10" i="1"/>
  <c r="DG10" i="1"/>
  <c r="DK10" i="1"/>
  <c r="DO10" i="1"/>
  <c r="GL10" i="1"/>
  <c r="DP10" i="1"/>
  <c r="DQ10" i="1"/>
  <c r="GM10" i="1"/>
  <c r="DT10" i="1"/>
  <c r="DU10" i="1"/>
  <c r="DV10" i="1"/>
  <c r="DW10" i="1"/>
  <c r="DX10" i="1"/>
  <c r="DY10" i="1"/>
  <c r="DZ10" i="1"/>
  <c r="EA10" i="1"/>
  <c r="EB10" i="1"/>
  <c r="ED10" i="1"/>
  <c r="EE10" i="1"/>
  <c r="EF10" i="1"/>
  <c r="EO10" i="1"/>
  <c r="EN10" i="1"/>
  <c r="GN10" i="1"/>
  <c r="EH10" i="1"/>
  <c r="EI10" i="1"/>
  <c r="EJ10" i="1"/>
  <c r="EC10" i="1"/>
  <c r="EG10" i="1"/>
  <c r="EK10" i="1"/>
  <c r="GO10" i="1"/>
  <c r="EL10" i="1"/>
  <c r="EM10" i="1"/>
  <c r="GP10" i="1"/>
  <c r="EP10" i="1"/>
  <c r="EQ10" i="1"/>
  <c r="ER10" i="1"/>
  <c r="ES10" i="1"/>
  <c r="EY10" i="1"/>
  <c r="EX10" i="1"/>
  <c r="GQ10" i="1"/>
  <c r="ET10" i="1"/>
  <c r="EU10" i="1"/>
  <c r="GR10" i="1"/>
  <c r="EV10" i="1"/>
  <c r="EW10" i="1"/>
  <c r="GS10" i="1"/>
  <c r="EZ10" i="1"/>
  <c r="FA10" i="1"/>
  <c r="FB10" i="1"/>
  <c r="FC10" i="1"/>
  <c r="FI10" i="1"/>
  <c r="FH10" i="1"/>
  <c r="GT10" i="1"/>
  <c r="FD10" i="1"/>
  <c r="FE10" i="1"/>
  <c r="GU10" i="1"/>
  <c r="FF10" i="1"/>
  <c r="FG10" i="1"/>
  <c r="GV10" i="1"/>
  <c r="FJ10" i="1"/>
  <c r="FK10" i="1"/>
  <c r="FL10" i="1"/>
  <c r="FM10" i="1"/>
  <c r="FS10" i="1"/>
  <c r="FR10" i="1"/>
  <c r="GW10" i="1"/>
  <c r="FN10" i="1"/>
  <c r="FO10" i="1"/>
  <c r="GX10" i="1"/>
  <c r="FP10" i="1"/>
  <c r="FQ10" i="1"/>
  <c r="GY10" i="1"/>
  <c r="GZ10" i="1"/>
  <c r="HD10" i="1"/>
  <c r="J10" i="11"/>
  <c r="T10" i="11"/>
  <c r="D11" i="1"/>
  <c r="AA11" i="1"/>
  <c r="AB11" i="1"/>
  <c r="AC11" i="1"/>
  <c r="M11" i="1"/>
  <c r="N11" i="1"/>
  <c r="O11" i="1"/>
  <c r="P11" i="1"/>
  <c r="Q11" i="1"/>
  <c r="R11" i="1"/>
  <c r="S11" i="1"/>
  <c r="T11" i="1"/>
  <c r="U11" i="1"/>
  <c r="V11" i="1"/>
  <c r="W11" i="1"/>
  <c r="X11" i="1"/>
  <c r="Y11" i="1"/>
  <c r="Z11" i="1"/>
  <c r="AD11" i="1"/>
  <c r="AH11" i="1"/>
  <c r="AG11" i="1"/>
  <c r="AE11" i="1"/>
  <c r="AF11" i="1"/>
  <c r="FV11" i="1"/>
  <c r="AI11" i="1"/>
  <c r="AJ11" i="1"/>
  <c r="AK11" i="1"/>
  <c r="AL11" i="1"/>
  <c r="AM11" i="1"/>
  <c r="AN11" i="1"/>
  <c r="AO11" i="1"/>
  <c r="AP11" i="1"/>
  <c r="AQ11" i="1"/>
  <c r="AS11" i="1"/>
  <c r="AT11" i="1"/>
  <c r="AU11" i="1"/>
  <c r="BD11" i="1"/>
  <c r="BC11" i="1"/>
  <c r="FW11" i="1"/>
  <c r="AW11" i="1"/>
  <c r="AX11" i="1"/>
  <c r="AY11" i="1"/>
  <c r="AR11" i="1"/>
  <c r="AV11" i="1"/>
  <c r="AZ11" i="1"/>
  <c r="FX11" i="1"/>
  <c r="BA11" i="1"/>
  <c r="BB11" i="1"/>
  <c r="FY11" i="1"/>
  <c r="BF11" i="1"/>
  <c r="BG11" i="1"/>
  <c r="BH11" i="1"/>
  <c r="BI11" i="1"/>
  <c r="BJ11" i="1"/>
  <c r="BK11" i="1"/>
  <c r="BL11" i="1"/>
  <c r="BM11" i="1"/>
  <c r="BN11" i="1"/>
  <c r="BP11" i="1"/>
  <c r="BQ11" i="1"/>
  <c r="BR11" i="1"/>
  <c r="CA11" i="1"/>
  <c r="BZ11" i="1"/>
  <c r="FZ11" i="1"/>
  <c r="BT11" i="1"/>
  <c r="BU11" i="1"/>
  <c r="BV11" i="1"/>
  <c r="BO11" i="1"/>
  <c r="BS11" i="1"/>
  <c r="BW11" i="1"/>
  <c r="GA11" i="1"/>
  <c r="BX11" i="1"/>
  <c r="BY11" i="1"/>
  <c r="GB11" i="1"/>
  <c r="BE11" i="1"/>
  <c r="GC11" i="1"/>
  <c r="GD11" i="1"/>
  <c r="GE11" i="1"/>
  <c r="GF11" i="1"/>
  <c r="GG11" i="1"/>
  <c r="CB11" i="1"/>
  <c r="CC11" i="1"/>
  <c r="CD11" i="1"/>
  <c r="CE11" i="1"/>
  <c r="CF11" i="1"/>
  <c r="CG11" i="1"/>
  <c r="CH11" i="1"/>
  <c r="CI11" i="1"/>
  <c r="CJ11" i="1"/>
  <c r="CL11" i="1"/>
  <c r="CM11" i="1"/>
  <c r="CN11" i="1"/>
  <c r="CW11" i="1"/>
  <c r="CV11" i="1"/>
  <c r="GH11" i="1"/>
  <c r="CP11" i="1"/>
  <c r="CQ11" i="1"/>
  <c r="CR11" i="1"/>
  <c r="CK11" i="1"/>
  <c r="CO11" i="1"/>
  <c r="CS11" i="1"/>
  <c r="GI11" i="1"/>
  <c r="CT11" i="1"/>
  <c r="CU11" i="1"/>
  <c r="GJ11" i="1"/>
  <c r="CX11" i="1"/>
  <c r="CY11" i="1"/>
  <c r="CZ11" i="1"/>
  <c r="DA11" i="1"/>
  <c r="DB11" i="1"/>
  <c r="DC11" i="1"/>
  <c r="DD11" i="1"/>
  <c r="DE11" i="1"/>
  <c r="DF11" i="1"/>
  <c r="DH11" i="1"/>
  <c r="DI11" i="1"/>
  <c r="DJ11" i="1"/>
  <c r="DS11" i="1"/>
  <c r="DR11" i="1"/>
  <c r="GK11" i="1"/>
  <c r="DL11" i="1"/>
  <c r="DM11" i="1"/>
  <c r="DN11" i="1"/>
  <c r="DG11" i="1"/>
  <c r="DK11" i="1"/>
  <c r="DO11" i="1"/>
  <c r="GL11" i="1"/>
  <c r="DP11" i="1"/>
  <c r="DQ11" i="1"/>
  <c r="GM11" i="1"/>
  <c r="DT11" i="1"/>
  <c r="DU11" i="1"/>
  <c r="DV11" i="1"/>
  <c r="DW11" i="1"/>
  <c r="DX11" i="1"/>
  <c r="DY11" i="1"/>
  <c r="DZ11" i="1"/>
  <c r="EA11" i="1"/>
  <c r="EB11" i="1"/>
  <c r="ED11" i="1"/>
  <c r="EE11" i="1"/>
  <c r="EF11" i="1"/>
  <c r="EO11" i="1"/>
  <c r="EN11" i="1"/>
  <c r="GN11" i="1"/>
  <c r="EH11" i="1"/>
  <c r="EI11" i="1"/>
  <c r="EJ11" i="1"/>
  <c r="EC11" i="1"/>
  <c r="EG11" i="1"/>
  <c r="EK11" i="1"/>
  <c r="GO11" i="1"/>
  <c r="EL11" i="1"/>
  <c r="EM11" i="1"/>
  <c r="GP11" i="1"/>
  <c r="EP11" i="1"/>
  <c r="EQ11" i="1"/>
  <c r="ER11" i="1"/>
  <c r="ES11" i="1"/>
  <c r="EY11" i="1"/>
  <c r="EX11" i="1"/>
  <c r="GQ11" i="1"/>
  <c r="ET11" i="1"/>
  <c r="EU11" i="1"/>
  <c r="GR11" i="1"/>
  <c r="EV11" i="1"/>
  <c r="EW11" i="1"/>
  <c r="GS11" i="1"/>
  <c r="EZ11" i="1"/>
  <c r="FA11" i="1"/>
  <c r="FB11" i="1"/>
  <c r="FC11" i="1"/>
  <c r="FI11" i="1"/>
  <c r="FH11" i="1"/>
  <c r="GT11" i="1"/>
  <c r="FD11" i="1"/>
  <c r="FE11" i="1"/>
  <c r="GU11" i="1"/>
  <c r="FF11" i="1"/>
  <c r="FG11" i="1"/>
  <c r="GV11" i="1"/>
  <c r="FJ11" i="1"/>
  <c r="FK11" i="1"/>
  <c r="FL11" i="1"/>
  <c r="FM11" i="1"/>
  <c r="FS11" i="1"/>
  <c r="FR11" i="1"/>
  <c r="GW11" i="1"/>
  <c r="FN11" i="1"/>
  <c r="FO11" i="1"/>
  <c r="GX11" i="1"/>
  <c r="FP11" i="1"/>
  <c r="FQ11" i="1"/>
  <c r="GY11" i="1"/>
  <c r="GZ11" i="1"/>
  <c r="HD11" i="1"/>
  <c r="J11" i="11"/>
  <c r="T11" i="11"/>
  <c r="D12" i="1"/>
  <c r="AA12" i="1"/>
  <c r="AB12" i="1"/>
  <c r="AC12" i="1"/>
  <c r="M12" i="1"/>
  <c r="N12" i="1"/>
  <c r="O12" i="1"/>
  <c r="P12" i="1"/>
  <c r="Q12" i="1"/>
  <c r="R12" i="1"/>
  <c r="S12" i="1"/>
  <c r="T12" i="1"/>
  <c r="U12" i="1"/>
  <c r="V12" i="1"/>
  <c r="W12" i="1"/>
  <c r="X12" i="1"/>
  <c r="Y12" i="1"/>
  <c r="Z12" i="1"/>
  <c r="AD12" i="1"/>
  <c r="AH12" i="1"/>
  <c r="AG12" i="1"/>
  <c r="AE12" i="1"/>
  <c r="AF12" i="1"/>
  <c r="FV12" i="1"/>
  <c r="AI12" i="1"/>
  <c r="AJ12" i="1"/>
  <c r="AK12" i="1"/>
  <c r="AL12" i="1"/>
  <c r="AM12" i="1"/>
  <c r="AN12" i="1"/>
  <c r="AO12" i="1"/>
  <c r="AP12" i="1"/>
  <c r="AQ12" i="1"/>
  <c r="AS12" i="1"/>
  <c r="AT12" i="1"/>
  <c r="AU12" i="1"/>
  <c r="BD12" i="1"/>
  <c r="BC12" i="1"/>
  <c r="FW12" i="1"/>
  <c r="AW12" i="1"/>
  <c r="AX12" i="1"/>
  <c r="AY12" i="1"/>
  <c r="AR12" i="1"/>
  <c r="AV12" i="1"/>
  <c r="AZ12" i="1"/>
  <c r="FX12" i="1"/>
  <c r="BA12" i="1"/>
  <c r="BB12" i="1"/>
  <c r="FY12" i="1"/>
  <c r="BF12" i="1"/>
  <c r="BG12" i="1"/>
  <c r="BH12" i="1"/>
  <c r="BI12" i="1"/>
  <c r="BJ12" i="1"/>
  <c r="BK12" i="1"/>
  <c r="BL12" i="1"/>
  <c r="BM12" i="1"/>
  <c r="BN12" i="1"/>
  <c r="BP12" i="1"/>
  <c r="BQ12" i="1"/>
  <c r="BR12" i="1"/>
  <c r="CA12" i="1"/>
  <c r="BZ12" i="1"/>
  <c r="FZ12" i="1"/>
  <c r="BT12" i="1"/>
  <c r="BU12" i="1"/>
  <c r="BV12" i="1"/>
  <c r="BO12" i="1"/>
  <c r="BS12" i="1"/>
  <c r="BW12" i="1"/>
  <c r="GA12" i="1"/>
  <c r="BX12" i="1"/>
  <c r="BY12" i="1"/>
  <c r="GB12" i="1"/>
  <c r="BE12" i="1"/>
  <c r="GC12" i="1"/>
  <c r="GD12" i="1"/>
  <c r="GE12" i="1"/>
  <c r="GF12" i="1"/>
  <c r="GG12" i="1"/>
  <c r="CB12" i="1"/>
  <c r="CC12" i="1"/>
  <c r="CD12" i="1"/>
  <c r="CE12" i="1"/>
  <c r="CF12" i="1"/>
  <c r="CG12" i="1"/>
  <c r="CH12" i="1"/>
  <c r="CI12" i="1"/>
  <c r="CJ12" i="1"/>
  <c r="CL12" i="1"/>
  <c r="CM12" i="1"/>
  <c r="CN12" i="1"/>
  <c r="CW12" i="1"/>
  <c r="CV12" i="1"/>
  <c r="GH12" i="1"/>
  <c r="CP12" i="1"/>
  <c r="CQ12" i="1"/>
  <c r="CR12" i="1"/>
  <c r="CK12" i="1"/>
  <c r="CO12" i="1"/>
  <c r="CS12" i="1"/>
  <c r="GI12" i="1"/>
  <c r="CT12" i="1"/>
  <c r="CU12" i="1"/>
  <c r="GJ12" i="1"/>
  <c r="CX12" i="1"/>
  <c r="CY12" i="1"/>
  <c r="CZ12" i="1"/>
  <c r="DA12" i="1"/>
  <c r="DB12" i="1"/>
  <c r="DC12" i="1"/>
  <c r="DD12" i="1"/>
  <c r="DE12" i="1"/>
  <c r="DF12" i="1"/>
  <c r="DH12" i="1"/>
  <c r="DI12" i="1"/>
  <c r="DJ12" i="1"/>
  <c r="DS12" i="1"/>
  <c r="DR12" i="1"/>
  <c r="GK12" i="1"/>
  <c r="DL12" i="1"/>
  <c r="DM12" i="1"/>
  <c r="DN12" i="1"/>
  <c r="DG12" i="1"/>
  <c r="DK12" i="1"/>
  <c r="DO12" i="1"/>
  <c r="GL12" i="1"/>
  <c r="DP12" i="1"/>
  <c r="DQ12" i="1"/>
  <c r="GM12" i="1"/>
  <c r="DT12" i="1"/>
  <c r="DU12" i="1"/>
  <c r="DV12" i="1"/>
  <c r="DW12" i="1"/>
  <c r="DX12" i="1"/>
  <c r="DY12" i="1"/>
  <c r="DZ12" i="1"/>
  <c r="EA12" i="1"/>
  <c r="EB12" i="1"/>
  <c r="ED12" i="1"/>
  <c r="EE12" i="1"/>
  <c r="EF12" i="1"/>
  <c r="EO12" i="1"/>
  <c r="EN12" i="1"/>
  <c r="GN12" i="1"/>
  <c r="EH12" i="1"/>
  <c r="EI12" i="1"/>
  <c r="EJ12" i="1"/>
  <c r="EC12" i="1"/>
  <c r="EG12" i="1"/>
  <c r="EK12" i="1"/>
  <c r="GO12" i="1"/>
  <c r="EL12" i="1"/>
  <c r="EM12" i="1"/>
  <c r="GP12" i="1"/>
  <c r="EP12" i="1"/>
  <c r="EQ12" i="1"/>
  <c r="ER12" i="1"/>
  <c r="ES12" i="1"/>
  <c r="EY12" i="1"/>
  <c r="EX12" i="1"/>
  <c r="GQ12" i="1"/>
  <c r="ET12" i="1"/>
  <c r="EU12" i="1"/>
  <c r="GR12" i="1"/>
  <c r="EV12" i="1"/>
  <c r="EW12" i="1"/>
  <c r="GS12" i="1"/>
  <c r="EZ12" i="1"/>
  <c r="FA12" i="1"/>
  <c r="FB12" i="1"/>
  <c r="FC12" i="1"/>
  <c r="FI12" i="1"/>
  <c r="FH12" i="1"/>
  <c r="GT12" i="1"/>
  <c r="FD12" i="1"/>
  <c r="FE12" i="1"/>
  <c r="GU12" i="1"/>
  <c r="FF12" i="1"/>
  <c r="FG12" i="1"/>
  <c r="GV12" i="1"/>
  <c r="FJ12" i="1"/>
  <c r="FK12" i="1"/>
  <c r="FL12" i="1"/>
  <c r="FM12" i="1"/>
  <c r="FS12" i="1"/>
  <c r="FR12" i="1"/>
  <c r="GW12" i="1"/>
  <c r="FN12" i="1"/>
  <c r="FO12" i="1"/>
  <c r="GX12" i="1"/>
  <c r="FP12" i="1"/>
  <c r="FQ12" i="1"/>
  <c r="GY12" i="1"/>
  <c r="GZ12" i="1"/>
  <c r="HA12" i="1"/>
  <c r="HC12" i="1"/>
  <c r="FT12" i="1"/>
  <c r="FU12" i="1"/>
  <c r="HB12" i="1"/>
  <c r="HD12" i="1"/>
  <c r="J12" i="11"/>
  <c r="T12" i="11"/>
  <c r="D13" i="1"/>
  <c r="AA13" i="1"/>
  <c r="AB13" i="1"/>
  <c r="AC13" i="1"/>
  <c r="M13" i="1"/>
  <c r="N13" i="1"/>
  <c r="O13" i="1"/>
  <c r="P13" i="1"/>
  <c r="Q13" i="1"/>
  <c r="R13" i="1"/>
  <c r="S13" i="1"/>
  <c r="T13" i="1"/>
  <c r="U13" i="1"/>
  <c r="V13" i="1"/>
  <c r="W13" i="1"/>
  <c r="X13" i="1"/>
  <c r="Y13" i="1"/>
  <c r="Z13" i="1"/>
  <c r="AD13" i="1"/>
  <c r="AH13" i="1"/>
  <c r="AG13" i="1"/>
  <c r="AE13" i="1"/>
  <c r="AF13" i="1"/>
  <c r="FV13" i="1"/>
  <c r="AI13" i="1"/>
  <c r="AJ13" i="1"/>
  <c r="AK13" i="1"/>
  <c r="AL13" i="1"/>
  <c r="AM13" i="1"/>
  <c r="AN13" i="1"/>
  <c r="AO13" i="1"/>
  <c r="AP13" i="1"/>
  <c r="AQ13" i="1"/>
  <c r="AS13" i="1"/>
  <c r="AT13" i="1"/>
  <c r="AU13" i="1"/>
  <c r="BD13" i="1"/>
  <c r="BC13" i="1"/>
  <c r="FW13" i="1"/>
  <c r="AW13" i="1"/>
  <c r="AX13" i="1"/>
  <c r="AY13" i="1"/>
  <c r="AR13" i="1"/>
  <c r="AV13" i="1"/>
  <c r="AZ13" i="1"/>
  <c r="FX13" i="1"/>
  <c r="BA13" i="1"/>
  <c r="BB13" i="1"/>
  <c r="FY13" i="1"/>
  <c r="BF13" i="1"/>
  <c r="BG13" i="1"/>
  <c r="BH13" i="1"/>
  <c r="BI13" i="1"/>
  <c r="BJ13" i="1"/>
  <c r="BK13" i="1"/>
  <c r="BL13" i="1"/>
  <c r="BM13" i="1"/>
  <c r="BN13" i="1"/>
  <c r="BP13" i="1"/>
  <c r="BQ13" i="1"/>
  <c r="BR13" i="1"/>
  <c r="CA13" i="1"/>
  <c r="BZ13" i="1"/>
  <c r="FZ13" i="1"/>
  <c r="BT13" i="1"/>
  <c r="BU13" i="1"/>
  <c r="BV13" i="1"/>
  <c r="BO13" i="1"/>
  <c r="BS13" i="1"/>
  <c r="BW13" i="1"/>
  <c r="GA13" i="1"/>
  <c r="BX13" i="1"/>
  <c r="BY13" i="1"/>
  <c r="GB13" i="1"/>
  <c r="BE13" i="1"/>
  <c r="GC13" i="1"/>
  <c r="GD13" i="1"/>
  <c r="GE13" i="1"/>
  <c r="GF13" i="1"/>
  <c r="GG13" i="1"/>
  <c r="CB13" i="1"/>
  <c r="CC13" i="1"/>
  <c r="CD13" i="1"/>
  <c r="CE13" i="1"/>
  <c r="CF13" i="1"/>
  <c r="CG13" i="1"/>
  <c r="CH13" i="1"/>
  <c r="CI13" i="1"/>
  <c r="CJ13" i="1"/>
  <c r="CL13" i="1"/>
  <c r="CM13" i="1"/>
  <c r="CN13" i="1"/>
  <c r="CW13" i="1"/>
  <c r="CV13" i="1"/>
  <c r="GH13" i="1"/>
  <c r="CP13" i="1"/>
  <c r="CQ13" i="1"/>
  <c r="CR13" i="1"/>
  <c r="CK13" i="1"/>
  <c r="CO13" i="1"/>
  <c r="CS13" i="1"/>
  <c r="GI13" i="1"/>
  <c r="CT13" i="1"/>
  <c r="CU13" i="1"/>
  <c r="GJ13" i="1"/>
  <c r="CX13" i="1"/>
  <c r="CY13" i="1"/>
  <c r="CZ13" i="1"/>
  <c r="DA13" i="1"/>
  <c r="DB13" i="1"/>
  <c r="DC13" i="1"/>
  <c r="DD13" i="1"/>
  <c r="DE13" i="1"/>
  <c r="DF13" i="1"/>
  <c r="DH13" i="1"/>
  <c r="DI13" i="1"/>
  <c r="DJ13" i="1"/>
  <c r="DS13" i="1"/>
  <c r="DR13" i="1"/>
  <c r="GK13" i="1"/>
  <c r="DL13" i="1"/>
  <c r="DM13" i="1"/>
  <c r="DN13" i="1"/>
  <c r="DG13" i="1"/>
  <c r="DK13" i="1"/>
  <c r="DO13" i="1"/>
  <c r="GL13" i="1"/>
  <c r="DP13" i="1"/>
  <c r="DQ13" i="1"/>
  <c r="GM13" i="1"/>
  <c r="DT13" i="1"/>
  <c r="DU13" i="1"/>
  <c r="DV13" i="1"/>
  <c r="DW13" i="1"/>
  <c r="DX13" i="1"/>
  <c r="DY13" i="1"/>
  <c r="DZ13" i="1"/>
  <c r="EA13" i="1"/>
  <c r="EB13" i="1"/>
  <c r="ED13" i="1"/>
  <c r="EE13" i="1"/>
  <c r="EF13" i="1"/>
  <c r="EO13" i="1"/>
  <c r="EN13" i="1"/>
  <c r="GN13" i="1"/>
  <c r="EH13" i="1"/>
  <c r="EI13" i="1"/>
  <c r="EJ13" i="1"/>
  <c r="EC13" i="1"/>
  <c r="EG13" i="1"/>
  <c r="EK13" i="1"/>
  <c r="GO13" i="1"/>
  <c r="EL13" i="1"/>
  <c r="EM13" i="1"/>
  <c r="GP13" i="1"/>
  <c r="EP13" i="1"/>
  <c r="EQ13" i="1"/>
  <c r="ER13" i="1"/>
  <c r="ES13" i="1"/>
  <c r="EY13" i="1"/>
  <c r="EX13" i="1"/>
  <c r="GQ13" i="1"/>
  <c r="ET13" i="1"/>
  <c r="EU13" i="1"/>
  <c r="GR13" i="1"/>
  <c r="EV13" i="1"/>
  <c r="EW13" i="1"/>
  <c r="GS13" i="1"/>
  <c r="EZ13" i="1"/>
  <c r="FA13" i="1"/>
  <c r="FB13" i="1"/>
  <c r="FC13" i="1"/>
  <c r="FI13" i="1"/>
  <c r="FH13" i="1"/>
  <c r="GT13" i="1"/>
  <c r="FD13" i="1"/>
  <c r="FE13" i="1"/>
  <c r="GU13" i="1"/>
  <c r="FF13" i="1"/>
  <c r="FG13" i="1"/>
  <c r="GV13" i="1"/>
  <c r="FJ13" i="1"/>
  <c r="FK13" i="1"/>
  <c r="FL13" i="1"/>
  <c r="FM13" i="1"/>
  <c r="FS13" i="1"/>
  <c r="FR13" i="1"/>
  <c r="GW13" i="1"/>
  <c r="FN13" i="1"/>
  <c r="FO13" i="1"/>
  <c r="GX13" i="1"/>
  <c r="FP13" i="1"/>
  <c r="FQ13" i="1"/>
  <c r="GY13" i="1"/>
  <c r="GZ13" i="1"/>
  <c r="HD13" i="1"/>
  <c r="J13" i="11"/>
  <c r="T13" i="11"/>
  <c r="D14" i="1"/>
  <c r="AA14" i="1"/>
  <c r="AB14" i="1"/>
  <c r="AC14" i="1"/>
  <c r="M14" i="1"/>
  <c r="N14" i="1"/>
  <c r="O14" i="1"/>
  <c r="P14" i="1"/>
  <c r="Q14" i="1"/>
  <c r="R14" i="1"/>
  <c r="S14" i="1"/>
  <c r="T14" i="1"/>
  <c r="U14" i="1"/>
  <c r="V14" i="1"/>
  <c r="W14" i="1"/>
  <c r="X14" i="1"/>
  <c r="Y14" i="1"/>
  <c r="Z14" i="1"/>
  <c r="AD14" i="1"/>
  <c r="AH14" i="1"/>
  <c r="AG14" i="1"/>
  <c r="AE14" i="1"/>
  <c r="AF14" i="1"/>
  <c r="FV14" i="1"/>
  <c r="AI14" i="1"/>
  <c r="AJ14" i="1"/>
  <c r="AK14" i="1"/>
  <c r="AL14" i="1"/>
  <c r="AM14" i="1"/>
  <c r="AN14" i="1"/>
  <c r="AO14" i="1"/>
  <c r="AP14" i="1"/>
  <c r="AQ14" i="1"/>
  <c r="AS14" i="1"/>
  <c r="AT14" i="1"/>
  <c r="AU14" i="1"/>
  <c r="BD14" i="1"/>
  <c r="BC14" i="1"/>
  <c r="FW14" i="1"/>
  <c r="AW14" i="1"/>
  <c r="AX14" i="1"/>
  <c r="AY14" i="1"/>
  <c r="AR14" i="1"/>
  <c r="AV14" i="1"/>
  <c r="AZ14" i="1"/>
  <c r="FX14" i="1"/>
  <c r="BA14" i="1"/>
  <c r="BB14" i="1"/>
  <c r="FY14" i="1"/>
  <c r="BF14" i="1"/>
  <c r="BG14" i="1"/>
  <c r="BH14" i="1"/>
  <c r="BI14" i="1"/>
  <c r="BJ14" i="1"/>
  <c r="BK14" i="1"/>
  <c r="BL14" i="1"/>
  <c r="BM14" i="1"/>
  <c r="BN14" i="1"/>
  <c r="BP14" i="1"/>
  <c r="BQ14" i="1"/>
  <c r="BR14" i="1"/>
  <c r="CA14" i="1"/>
  <c r="BZ14" i="1"/>
  <c r="FZ14" i="1"/>
  <c r="BT14" i="1"/>
  <c r="BU14" i="1"/>
  <c r="BV14" i="1"/>
  <c r="BO14" i="1"/>
  <c r="BS14" i="1"/>
  <c r="BW14" i="1"/>
  <c r="GA14" i="1"/>
  <c r="BX14" i="1"/>
  <c r="BY14" i="1"/>
  <c r="GB14" i="1"/>
  <c r="BE14" i="1"/>
  <c r="GC14" i="1"/>
  <c r="GD14" i="1"/>
  <c r="GE14" i="1"/>
  <c r="GF14" i="1"/>
  <c r="GG14" i="1"/>
  <c r="CB14" i="1"/>
  <c r="CC14" i="1"/>
  <c r="CD14" i="1"/>
  <c r="CE14" i="1"/>
  <c r="CF14" i="1"/>
  <c r="CG14" i="1"/>
  <c r="CH14" i="1"/>
  <c r="CI14" i="1"/>
  <c r="CJ14" i="1"/>
  <c r="CL14" i="1"/>
  <c r="CM14" i="1"/>
  <c r="CN14" i="1"/>
  <c r="CW14" i="1"/>
  <c r="CV14" i="1"/>
  <c r="GH14" i="1"/>
  <c r="CP14" i="1"/>
  <c r="CQ14" i="1"/>
  <c r="CR14" i="1"/>
  <c r="CK14" i="1"/>
  <c r="CO14" i="1"/>
  <c r="CS14" i="1"/>
  <c r="GI14" i="1"/>
  <c r="CT14" i="1"/>
  <c r="CU14" i="1"/>
  <c r="GJ14" i="1"/>
  <c r="CX14" i="1"/>
  <c r="CY14" i="1"/>
  <c r="CZ14" i="1"/>
  <c r="DA14" i="1"/>
  <c r="DB14" i="1"/>
  <c r="DC14" i="1"/>
  <c r="DD14" i="1"/>
  <c r="DE14" i="1"/>
  <c r="DF14" i="1"/>
  <c r="DH14" i="1"/>
  <c r="DI14" i="1"/>
  <c r="DJ14" i="1"/>
  <c r="DS14" i="1"/>
  <c r="DR14" i="1"/>
  <c r="GK14" i="1"/>
  <c r="DL14" i="1"/>
  <c r="DM14" i="1"/>
  <c r="DN14" i="1"/>
  <c r="DG14" i="1"/>
  <c r="DK14" i="1"/>
  <c r="DO14" i="1"/>
  <c r="GL14" i="1"/>
  <c r="DP14" i="1"/>
  <c r="DQ14" i="1"/>
  <c r="GM14" i="1"/>
  <c r="DT14" i="1"/>
  <c r="DU14" i="1"/>
  <c r="DV14" i="1"/>
  <c r="DW14" i="1"/>
  <c r="DX14" i="1"/>
  <c r="DY14" i="1"/>
  <c r="DZ14" i="1"/>
  <c r="EA14" i="1"/>
  <c r="EB14" i="1"/>
  <c r="ED14" i="1"/>
  <c r="EE14" i="1"/>
  <c r="EF14" i="1"/>
  <c r="EO14" i="1"/>
  <c r="EN14" i="1"/>
  <c r="GN14" i="1"/>
  <c r="EH14" i="1"/>
  <c r="EI14" i="1"/>
  <c r="EJ14" i="1"/>
  <c r="EC14" i="1"/>
  <c r="EG14" i="1"/>
  <c r="EK14" i="1"/>
  <c r="GO14" i="1"/>
  <c r="EL14" i="1"/>
  <c r="EM14" i="1"/>
  <c r="GP14" i="1"/>
  <c r="EP14" i="1"/>
  <c r="EQ14" i="1"/>
  <c r="ER14" i="1"/>
  <c r="ES14" i="1"/>
  <c r="EY14" i="1"/>
  <c r="EX14" i="1"/>
  <c r="GQ14" i="1"/>
  <c r="ET14" i="1"/>
  <c r="EU14" i="1"/>
  <c r="GR14" i="1"/>
  <c r="EV14" i="1"/>
  <c r="EW14" i="1"/>
  <c r="GS14" i="1"/>
  <c r="EZ14" i="1"/>
  <c r="FA14" i="1"/>
  <c r="FB14" i="1"/>
  <c r="FC14" i="1"/>
  <c r="FI14" i="1"/>
  <c r="FH14" i="1"/>
  <c r="GT14" i="1"/>
  <c r="FD14" i="1"/>
  <c r="FE14" i="1"/>
  <c r="GU14" i="1"/>
  <c r="FF14" i="1"/>
  <c r="FG14" i="1"/>
  <c r="GV14" i="1"/>
  <c r="FJ14" i="1"/>
  <c r="FK14" i="1"/>
  <c r="FL14" i="1"/>
  <c r="FM14" i="1"/>
  <c r="FS14" i="1"/>
  <c r="FR14" i="1"/>
  <c r="GW14" i="1"/>
  <c r="FN14" i="1"/>
  <c r="FO14" i="1"/>
  <c r="GX14" i="1"/>
  <c r="FP14" i="1"/>
  <c r="FQ14" i="1"/>
  <c r="GY14" i="1"/>
  <c r="GZ14" i="1"/>
  <c r="HA14" i="1"/>
  <c r="HC14" i="1"/>
  <c r="FT14" i="1"/>
  <c r="FU14" i="1"/>
  <c r="HB14" i="1"/>
  <c r="HD14" i="1"/>
  <c r="J14" i="11"/>
  <c r="T14" i="11"/>
  <c r="T15" i="11"/>
  <c r="T16" i="11"/>
  <c r="D17" i="1"/>
  <c r="AA17" i="1"/>
  <c r="AB17" i="1"/>
  <c r="AC17" i="1"/>
  <c r="M17" i="1"/>
  <c r="N17" i="1"/>
  <c r="O17" i="1"/>
  <c r="P17" i="1"/>
  <c r="Q17" i="1"/>
  <c r="R17" i="1"/>
  <c r="S17" i="1"/>
  <c r="T17" i="1"/>
  <c r="U17" i="1"/>
  <c r="V17" i="1"/>
  <c r="W17" i="1"/>
  <c r="X17" i="1"/>
  <c r="Y17" i="1"/>
  <c r="Z17" i="1"/>
  <c r="AD17" i="1"/>
  <c r="AH17" i="1"/>
  <c r="AG17" i="1"/>
  <c r="AE17" i="1"/>
  <c r="AF17" i="1"/>
  <c r="FV17" i="1"/>
  <c r="AI17" i="1"/>
  <c r="AJ17" i="1"/>
  <c r="AK17" i="1"/>
  <c r="AL17" i="1"/>
  <c r="AM17" i="1"/>
  <c r="AN17" i="1"/>
  <c r="AO17" i="1"/>
  <c r="AP17" i="1"/>
  <c r="AQ17" i="1"/>
  <c r="AS17" i="1"/>
  <c r="AT17" i="1"/>
  <c r="AU17" i="1"/>
  <c r="BD17" i="1"/>
  <c r="BC17" i="1"/>
  <c r="FW17" i="1"/>
  <c r="AW17" i="1"/>
  <c r="AX17" i="1"/>
  <c r="AY17" i="1"/>
  <c r="AR17" i="1"/>
  <c r="AV17" i="1"/>
  <c r="AZ17" i="1"/>
  <c r="FX17" i="1"/>
  <c r="BA17" i="1"/>
  <c r="BB17" i="1"/>
  <c r="FY17" i="1"/>
  <c r="BF17" i="1"/>
  <c r="BG17" i="1"/>
  <c r="BH17" i="1"/>
  <c r="BI17" i="1"/>
  <c r="BJ17" i="1"/>
  <c r="BK17" i="1"/>
  <c r="BL17" i="1"/>
  <c r="BM17" i="1"/>
  <c r="BN17" i="1"/>
  <c r="BP17" i="1"/>
  <c r="BQ17" i="1"/>
  <c r="BR17" i="1"/>
  <c r="CA17" i="1"/>
  <c r="BZ17" i="1"/>
  <c r="FZ17" i="1"/>
  <c r="BT17" i="1"/>
  <c r="BU17" i="1"/>
  <c r="BV17" i="1"/>
  <c r="BO17" i="1"/>
  <c r="BS17" i="1"/>
  <c r="BW17" i="1"/>
  <c r="GA17" i="1"/>
  <c r="BX17" i="1"/>
  <c r="BY17" i="1"/>
  <c r="GB17" i="1"/>
  <c r="BE17" i="1"/>
  <c r="GC17" i="1"/>
  <c r="GD17" i="1"/>
  <c r="GE17" i="1"/>
  <c r="GF17" i="1"/>
  <c r="GG17" i="1"/>
  <c r="CB17" i="1"/>
  <c r="CC17" i="1"/>
  <c r="CD17" i="1"/>
  <c r="CE17" i="1"/>
  <c r="CF17" i="1"/>
  <c r="CG17" i="1"/>
  <c r="CH17" i="1"/>
  <c r="CI17" i="1"/>
  <c r="CJ17" i="1"/>
  <c r="CL17" i="1"/>
  <c r="CM17" i="1"/>
  <c r="CN17" i="1"/>
  <c r="CW17" i="1"/>
  <c r="CV17" i="1"/>
  <c r="GH17" i="1"/>
  <c r="CP17" i="1"/>
  <c r="CQ17" i="1"/>
  <c r="CR17" i="1"/>
  <c r="CK17" i="1"/>
  <c r="CO17" i="1"/>
  <c r="CS17" i="1"/>
  <c r="GI17" i="1"/>
  <c r="CT17" i="1"/>
  <c r="CU17" i="1"/>
  <c r="GJ17" i="1"/>
  <c r="CX17" i="1"/>
  <c r="CY17" i="1"/>
  <c r="CZ17" i="1"/>
  <c r="DA17" i="1"/>
  <c r="DB17" i="1"/>
  <c r="DC17" i="1"/>
  <c r="DD17" i="1"/>
  <c r="DE17" i="1"/>
  <c r="DF17" i="1"/>
  <c r="DH17" i="1"/>
  <c r="DI17" i="1"/>
  <c r="DJ17" i="1"/>
  <c r="DS17" i="1"/>
  <c r="DR17" i="1"/>
  <c r="GK17" i="1"/>
  <c r="DL17" i="1"/>
  <c r="DM17" i="1"/>
  <c r="DN17" i="1"/>
  <c r="DG17" i="1"/>
  <c r="DK17" i="1"/>
  <c r="DO17" i="1"/>
  <c r="GL17" i="1"/>
  <c r="DP17" i="1"/>
  <c r="DQ17" i="1"/>
  <c r="GM17" i="1"/>
  <c r="DT17" i="1"/>
  <c r="DU17" i="1"/>
  <c r="DV17" i="1"/>
  <c r="DW17" i="1"/>
  <c r="DX17" i="1"/>
  <c r="DY17" i="1"/>
  <c r="DZ17" i="1"/>
  <c r="EA17" i="1"/>
  <c r="EB17" i="1"/>
  <c r="ED17" i="1"/>
  <c r="EE17" i="1"/>
  <c r="EF17" i="1"/>
  <c r="EO17" i="1"/>
  <c r="EN17" i="1"/>
  <c r="GN17" i="1"/>
  <c r="EH17" i="1"/>
  <c r="EI17" i="1"/>
  <c r="EJ17" i="1"/>
  <c r="EC17" i="1"/>
  <c r="EG17" i="1"/>
  <c r="EK17" i="1"/>
  <c r="GO17" i="1"/>
  <c r="EL17" i="1"/>
  <c r="EM17" i="1"/>
  <c r="GP17" i="1"/>
  <c r="EP17" i="1"/>
  <c r="EQ17" i="1"/>
  <c r="ER17" i="1"/>
  <c r="ES17" i="1"/>
  <c r="EY17" i="1"/>
  <c r="EX17" i="1"/>
  <c r="GQ17" i="1"/>
  <c r="ET17" i="1"/>
  <c r="EU17" i="1"/>
  <c r="GR17" i="1"/>
  <c r="EV17" i="1"/>
  <c r="EW17" i="1"/>
  <c r="GS17" i="1"/>
  <c r="EZ17" i="1"/>
  <c r="FA17" i="1"/>
  <c r="FB17" i="1"/>
  <c r="FC17" i="1"/>
  <c r="FI17" i="1"/>
  <c r="FH17" i="1"/>
  <c r="GT17" i="1"/>
  <c r="FD17" i="1"/>
  <c r="FE17" i="1"/>
  <c r="GU17" i="1"/>
  <c r="FF17" i="1"/>
  <c r="FG17" i="1"/>
  <c r="GV17" i="1"/>
  <c r="FJ17" i="1"/>
  <c r="FK17" i="1"/>
  <c r="FL17" i="1"/>
  <c r="FM17" i="1"/>
  <c r="FS17" i="1"/>
  <c r="FR17" i="1"/>
  <c r="GW17" i="1"/>
  <c r="FN17" i="1"/>
  <c r="FO17" i="1"/>
  <c r="GX17" i="1"/>
  <c r="FP17" i="1"/>
  <c r="FQ17" i="1"/>
  <c r="GY17" i="1"/>
  <c r="GZ17" i="1"/>
  <c r="HA17" i="1"/>
  <c r="HC17" i="1"/>
  <c r="FT17" i="1"/>
  <c r="FU17" i="1"/>
  <c r="HB17" i="1"/>
  <c r="HD17" i="1"/>
  <c r="J17" i="11"/>
  <c r="T17" i="11"/>
  <c r="T18" i="11"/>
  <c r="T19" i="11"/>
  <c r="D20" i="1"/>
  <c r="AA20" i="1"/>
  <c r="AB20" i="1"/>
  <c r="AC20" i="1"/>
  <c r="M20" i="1"/>
  <c r="N20" i="1"/>
  <c r="O20" i="1"/>
  <c r="P20" i="1"/>
  <c r="Q20" i="1"/>
  <c r="R20" i="1"/>
  <c r="S20" i="1"/>
  <c r="T20" i="1"/>
  <c r="U20" i="1"/>
  <c r="V20" i="1"/>
  <c r="W20" i="1"/>
  <c r="X20" i="1"/>
  <c r="Y20" i="1"/>
  <c r="Z20" i="1"/>
  <c r="AD20" i="1"/>
  <c r="AH20" i="1"/>
  <c r="AG20" i="1"/>
  <c r="AE20" i="1"/>
  <c r="AF20" i="1"/>
  <c r="FV20" i="1"/>
  <c r="AI20" i="1"/>
  <c r="AJ20" i="1"/>
  <c r="AK20" i="1"/>
  <c r="AL20" i="1"/>
  <c r="AM20" i="1"/>
  <c r="AN20" i="1"/>
  <c r="AO20" i="1"/>
  <c r="AP20" i="1"/>
  <c r="AQ20" i="1"/>
  <c r="AS20" i="1"/>
  <c r="AT20" i="1"/>
  <c r="AU20" i="1"/>
  <c r="BD20" i="1"/>
  <c r="BC20" i="1"/>
  <c r="FW20" i="1"/>
  <c r="AW20" i="1"/>
  <c r="AX20" i="1"/>
  <c r="AY20" i="1"/>
  <c r="AR20" i="1"/>
  <c r="AV20" i="1"/>
  <c r="AZ20" i="1"/>
  <c r="FX20" i="1"/>
  <c r="BA20" i="1"/>
  <c r="BB20" i="1"/>
  <c r="FY20" i="1"/>
  <c r="BF20" i="1"/>
  <c r="BG20" i="1"/>
  <c r="BH20" i="1"/>
  <c r="BI20" i="1"/>
  <c r="BJ20" i="1"/>
  <c r="BK20" i="1"/>
  <c r="BL20" i="1"/>
  <c r="BM20" i="1"/>
  <c r="BN20" i="1"/>
  <c r="BP20" i="1"/>
  <c r="BQ20" i="1"/>
  <c r="BR20" i="1"/>
  <c r="CA20" i="1"/>
  <c r="BZ20" i="1"/>
  <c r="FZ20" i="1"/>
  <c r="BT20" i="1"/>
  <c r="BU20" i="1"/>
  <c r="BV20" i="1"/>
  <c r="BO20" i="1"/>
  <c r="BS20" i="1"/>
  <c r="BW20" i="1"/>
  <c r="GA20" i="1"/>
  <c r="BX20" i="1"/>
  <c r="BY20" i="1"/>
  <c r="GB20" i="1"/>
  <c r="BE20" i="1"/>
  <c r="GC20" i="1"/>
  <c r="GD20" i="1"/>
  <c r="GE20" i="1"/>
  <c r="GF20" i="1"/>
  <c r="GG20" i="1"/>
  <c r="CB20" i="1"/>
  <c r="CC20" i="1"/>
  <c r="CD20" i="1"/>
  <c r="CE20" i="1"/>
  <c r="CF20" i="1"/>
  <c r="CG20" i="1"/>
  <c r="CH20" i="1"/>
  <c r="CI20" i="1"/>
  <c r="CJ20" i="1"/>
  <c r="CL20" i="1"/>
  <c r="CM20" i="1"/>
  <c r="CN20" i="1"/>
  <c r="CW20" i="1"/>
  <c r="CV20" i="1"/>
  <c r="GH20" i="1"/>
  <c r="CP20" i="1"/>
  <c r="CQ20" i="1"/>
  <c r="CR20" i="1"/>
  <c r="CK20" i="1"/>
  <c r="CO20" i="1"/>
  <c r="CS20" i="1"/>
  <c r="GI20" i="1"/>
  <c r="CT20" i="1"/>
  <c r="CU20" i="1"/>
  <c r="GJ20" i="1"/>
  <c r="CX20" i="1"/>
  <c r="CY20" i="1"/>
  <c r="CZ20" i="1"/>
  <c r="DA20" i="1"/>
  <c r="DB20" i="1"/>
  <c r="DC20" i="1"/>
  <c r="DD20" i="1"/>
  <c r="DE20" i="1"/>
  <c r="DF20" i="1"/>
  <c r="DH20" i="1"/>
  <c r="DI20" i="1"/>
  <c r="DJ20" i="1"/>
  <c r="DS20" i="1"/>
  <c r="DR20" i="1"/>
  <c r="GK20" i="1"/>
  <c r="DL20" i="1"/>
  <c r="DM20" i="1"/>
  <c r="DN20" i="1"/>
  <c r="DG20" i="1"/>
  <c r="DK20" i="1"/>
  <c r="DO20" i="1"/>
  <c r="GL20" i="1"/>
  <c r="DP20" i="1"/>
  <c r="DQ20" i="1"/>
  <c r="GM20" i="1"/>
  <c r="DT20" i="1"/>
  <c r="DU20" i="1"/>
  <c r="DV20" i="1"/>
  <c r="DW20" i="1"/>
  <c r="DX20" i="1"/>
  <c r="DY20" i="1"/>
  <c r="DZ20" i="1"/>
  <c r="EA20" i="1"/>
  <c r="EB20" i="1"/>
  <c r="ED20" i="1"/>
  <c r="EE20" i="1"/>
  <c r="EF20" i="1"/>
  <c r="EO20" i="1"/>
  <c r="EN20" i="1"/>
  <c r="GN20" i="1"/>
  <c r="EH20" i="1"/>
  <c r="EI20" i="1"/>
  <c r="EJ20" i="1"/>
  <c r="EC20" i="1"/>
  <c r="EG20" i="1"/>
  <c r="EK20" i="1"/>
  <c r="GO20" i="1"/>
  <c r="EL20" i="1"/>
  <c r="EM20" i="1"/>
  <c r="GP20" i="1"/>
  <c r="EP20" i="1"/>
  <c r="EQ20" i="1"/>
  <c r="ER20" i="1"/>
  <c r="ES20" i="1"/>
  <c r="EY20" i="1"/>
  <c r="EX20" i="1"/>
  <c r="GQ20" i="1"/>
  <c r="ET20" i="1"/>
  <c r="EU20" i="1"/>
  <c r="GR20" i="1"/>
  <c r="EV20" i="1"/>
  <c r="EW20" i="1"/>
  <c r="GS20" i="1"/>
  <c r="EZ20" i="1"/>
  <c r="FA20" i="1"/>
  <c r="FB20" i="1"/>
  <c r="FC20" i="1"/>
  <c r="FI20" i="1"/>
  <c r="FH20" i="1"/>
  <c r="GT20" i="1"/>
  <c r="FD20" i="1"/>
  <c r="FE20" i="1"/>
  <c r="GU20" i="1"/>
  <c r="FF20" i="1"/>
  <c r="FG20" i="1"/>
  <c r="GV20" i="1"/>
  <c r="FJ20" i="1"/>
  <c r="FK20" i="1"/>
  <c r="FL20" i="1"/>
  <c r="FM20" i="1"/>
  <c r="FS20" i="1"/>
  <c r="FR20" i="1"/>
  <c r="GW20" i="1"/>
  <c r="FN20" i="1"/>
  <c r="FO20" i="1"/>
  <c r="GX20" i="1"/>
  <c r="FP20" i="1"/>
  <c r="FQ20" i="1"/>
  <c r="GY20" i="1"/>
  <c r="GZ20" i="1"/>
  <c r="HA20" i="1"/>
  <c r="HC20" i="1"/>
  <c r="FT20" i="1"/>
  <c r="FU20" i="1"/>
  <c r="HB20" i="1"/>
  <c r="HD20" i="1"/>
  <c r="J20"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9"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9" i="11"/>
  <c r="D7" i="1"/>
  <c r="HD7" i="1"/>
  <c r="J7" i="11"/>
  <c r="V7" i="11"/>
  <c r="D8" i="1"/>
  <c r="AA8" i="1"/>
  <c r="AB8" i="1"/>
  <c r="AC8" i="1"/>
  <c r="M8" i="1"/>
  <c r="N8" i="1"/>
  <c r="O8" i="1"/>
  <c r="P8" i="1"/>
  <c r="Q8" i="1"/>
  <c r="R8" i="1"/>
  <c r="S8" i="1"/>
  <c r="T8" i="1"/>
  <c r="U8" i="1"/>
  <c r="V8" i="1"/>
  <c r="W8" i="1"/>
  <c r="X8" i="1"/>
  <c r="Y8" i="1"/>
  <c r="Z8" i="1"/>
  <c r="AD8" i="1"/>
  <c r="AH8" i="1"/>
  <c r="AG8" i="1"/>
  <c r="AE8" i="1"/>
  <c r="AF8" i="1"/>
  <c r="FV8" i="1"/>
  <c r="AI8" i="1"/>
  <c r="AJ8" i="1"/>
  <c r="AK8" i="1"/>
  <c r="AL8" i="1"/>
  <c r="AM8" i="1"/>
  <c r="AN8" i="1"/>
  <c r="AO8" i="1"/>
  <c r="AP8" i="1"/>
  <c r="AQ8" i="1"/>
  <c r="AS8" i="1"/>
  <c r="AT8" i="1"/>
  <c r="AU8" i="1"/>
  <c r="BD8" i="1"/>
  <c r="BC8" i="1"/>
  <c r="FW8" i="1"/>
  <c r="AW8" i="1"/>
  <c r="AX8" i="1"/>
  <c r="AY8" i="1"/>
  <c r="AR8" i="1"/>
  <c r="AV8" i="1"/>
  <c r="AZ8" i="1"/>
  <c r="FX8" i="1"/>
  <c r="BA8" i="1"/>
  <c r="BB8" i="1"/>
  <c r="FY8" i="1"/>
  <c r="BF8" i="1"/>
  <c r="BG8" i="1"/>
  <c r="BH8" i="1"/>
  <c r="BI8" i="1"/>
  <c r="BJ8" i="1"/>
  <c r="BK8" i="1"/>
  <c r="BL8" i="1"/>
  <c r="BM8" i="1"/>
  <c r="BN8" i="1"/>
  <c r="BP8" i="1"/>
  <c r="BQ8" i="1"/>
  <c r="BR8" i="1"/>
  <c r="CA8" i="1"/>
  <c r="BZ8" i="1"/>
  <c r="FZ8" i="1"/>
  <c r="BT8" i="1"/>
  <c r="BU8" i="1"/>
  <c r="BV8" i="1"/>
  <c r="BO8" i="1"/>
  <c r="BS8" i="1"/>
  <c r="BW8" i="1"/>
  <c r="GA8" i="1"/>
  <c r="BX8" i="1"/>
  <c r="BY8" i="1"/>
  <c r="GB8" i="1"/>
  <c r="BE8" i="1"/>
  <c r="GC8" i="1"/>
  <c r="GD8" i="1"/>
  <c r="GE8" i="1"/>
  <c r="GF8" i="1"/>
  <c r="GG8" i="1"/>
  <c r="CB8" i="1"/>
  <c r="CC8" i="1"/>
  <c r="CD8" i="1"/>
  <c r="CE8" i="1"/>
  <c r="CF8" i="1"/>
  <c r="CG8" i="1"/>
  <c r="CH8" i="1"/>
  <c r="CI8" i="1"/>
  <c r="CJ8" i="1"/>
  <c r="CL8" i="1"/>
  <c r="CM8" i="1"/>
  <c r="CN8" i="1"/>
  <c r="CW8" i="1"/>
  <c r="CV8" i="1"/>
  <c r="GH8" i="1"/>
  <c r="CP8" i="1"/>
  <c r="CQ8" i="1"/>
  <c r="CR8" i="1"/>
  <c r="CK8" i="1"/>
  <c r="CO8" i="1"/>
  <c r="CS8" i="1"/>
  <c r="GI8" i="1"/>
  <c r="CT8" i="1"/>
  <c r="CU8" i="1"/>
  <c r="GJ8" i="1"/>
  <c r="CX8" i="1"/>
  <c r="CY8" i="1"/>
  <c r="CZ8" i="1"/>
  <c r="DA8" i="1"/>
  <c r="DB8" i="1"/>
  <c r="DC8" i="1"/>
  <c r="DD8" i="1"/>
  <c r="DE8" i="1"/>
  <c r="DF8" i="1"/>
  <c r="DH8" i="1"/>
  <c r="DI8" i="1"/>
  <c r="DJ8" i="1"/>
  <c r="DS8" i="1"/>
  <c r="DR8" i="1"/>
  <c r="GK8" i="1"/>
  <c r="DL8" i="1"/>
  <c r="DM8" i="1"/>
  <c r="DN8" i="1"/>
  <c r="DG8" i="1"/>
  <c r="DK8" i="1"/>
  <c r="DO8" i="1"/>
  <c r="GL8" i="1"/>
  <c r="DP8" i="1"/>
  <c r="DQ8" i="1"/>
  <c r="GM8" i="1"/>
  <c r="DT8" i="1"/>
  <c r="DU8" i="1"/>
  <c r="DV8" i="1"/>
  <c r="DW8" i="1"/>
  <c r="DX8" i="1"/>
  <c r="DY8" i="1"/>
  <c r="DZ8" i="1"/>
  <c r="EA8" i="1"/>
  <c r="EB8" i="1"/>
  <c r="ED8" i="1"/>
  <c r="EE8" i="1"/>
  <c r="EF8" i="1"/>
  <c r="EO8" i="1"/>
  <c r="EN8" i="1"/>
  <c r="GN8" i="1"/>
  <c r="EH8" i="1"/>
  <c r="EI8" i="1"/>
  <c r="EJ8" i="1"/>
  <c r="EC8" i="1"/>
  <c r="EG8" i="1"/>
  <c r="EK8" i="1"/>
  <c r="GO8" i="1"/>
  <c r="EL8" i="1"/>
  <c r="EM8" i="1"/>
  <c r="GP8" i="1"/>
  <c r="EP8" i="1"/>
  <c r="EQ8" i="1"/>
  <c r="ER8" i="1"/>
  <c r="ES8" i="1"/>
  <c r="EY8" i="1"/>
  <c r="EX8" i="1"/>
  <c r="GQ8" i="1"/>
  <c r="ET8" i="1"/>
  <c r="EU8" i="1"/>
  <c r="GR8" i="1"/>
  <c r="EV8" i="1"/>
  <c r="EW8" i="1"/>
  <c r="GS8" i="1"/>
  <c r="EZ8" i="1"/>
  <c r="FA8" i="1"/>
  <c r="FB8" i="1"/>
  <c r="FC8" i="1"/>
  <c r="FI8" i="1"/>
  <c r="FH8" i="1"/>
  <c r="GT8" i="1"/>
  <c r="FD8" i="1"/>
  <c r="FE8" i="1"/>
  <c r="GU8" i="1"/>
  <c r="FF8" i="1"/>
  <c r="FG8" i="1"/>
  <c r="GV8" i="1"/>
  <c r="FJ8" i="1"/>
  <c r="FK8" i="1"/>
  <c r="FL8" i="1"/>
  <c r="FM8" i="1"/>
  <c r="FS8" i="1"/>
  <c r="FR8" i="1"/>
  <c r="GW8" i="1"/>
  <c r="FN8" i="1"/>
  <c r="FO8" i="1"/>
  <c r="GX8" i="1"/>
  <c r="FP8" i="1"/>
  <c r="FQ8" i="1"/>
  <c r="GY8" i="1"/>
  <c r="GZ8" i="1"/>
  <c r="HD8" i="1"/>
  <c r="J8" i="11"/>
  <c r="V8" i="11"/>
  <c r="V9" i="11"/>
  <c r="V10" i="11"/>
  <c r="V11" i="11"/>
  <c r="V12" i="11"/>
  <c r="V13" i="11"/>
  <c r="V14" i="11"/>
  <c r="V15" i="11"/>
  <c r="D16" i="1"/>
  <c r="AA16" i="1"/>
  <c r="AB16" i="1"/>
  <c r="AC16" i="1"/>
  <c r="M16" i="1"/>
  <c r="N16" i="1"/>
  <c r="O16" i="1"/>
  <c r="P16" i="1"/>
  <c r="Q16" i="1"/>
  <c r="R16" i="1"/>
  <c r="S16" i="1"/>
  <c r="T16" i="1"/>
  <c r="U16" i="1"/>
  <c r="V16" i="1"/>
  <c r="W16" i="1"/>
  <c r="X16" i="1"/>
  <c r="Y16" i="1"/>
  <c r="Z16" i="1"/>
  <c r="AD16" i="1"/>
  <c r="AH16" i="1"/>
  <c r="AG16" i="1"/>
  <c r="AE16" i="1"/>
  <c r="AF16" i="1"/>
  <c r="FV16" i="1"/>
  <c r="AI16" i="1"/>
  <c r="AJ16" i="1"/>
  <c r="AK16" i="1"/>
  <c r="AL16" i="1"/>
  <c r="AM16" i="1"/>
  <c r="AN16" i="1"/>
  <c r="AO16" i="1"/>
  <c r="AP16" i="1"/>
  <c r="AQ16" i="1"/>
  <c r="AS16" i="1"/>
  <c r="AT16" i="1"/>
  <c r="AU16" i="1"/>
  <c r="BD16" i="1"/>
  <c r="BC16" i="1"/>
  <c r="FW16" i="1"/>
  <c r="AW16" i="1"/>
  <c r="AX16" i="1"/>
  <c r="AY16" i="1"/>
  <c r="AR16" i="1"/>
  <c r="AV16" i="1"/>
  <c r="AZ16" i="1"/>
  <c r="FX16" i="1"/>
  <c r="BA16" i="1"/>
  <c r="BB16" i="1"/>
  <c r="FY16" i="1"/>
  <c r="BF16" i="1"/>
  <c r="BG16" i="1"/>
  <c r="BH16" i="1"/>
  <c r="BI16" i="1"/>
  <c r="BJ16" i="1"/>
  <c r="BK16" i="1"/>
  <c r="BL16" i="1"/>
  <c r="BM16" i="1"/>
  <c r="BN16" i="1"/>
  <c r="BP16" i="1"/>
  <c r="BQ16" i="1"/>
  <c r="BR16" i="1"/>
  <c r="CA16" i="1"/>
  <c r="BZ16" i="1"/>
  <c r="FZ16" i="1"/>
  <c r="BT16" i="1"/>
  <c r="BU16" i="1"/>
  <c r="BV16" i="1"/>
  <c r="BO16" i="1"/>
  <c r="BS16" i="1"/>
  <c r="BW16" i="1"/>
  <c r="GA16" i="1"/>
  <c r="BX16" i="1"/>
  <c r="BY16" i="1"/>
  <c r="GB16" i="1"/>
  <c r="BE16" i="1"/>
  <c r="GC16" i="1"/>
  <c r="GD16" i="1"/>
  <c r="GE16" i="1"/>
  <c r="GF16" i="1"/>
  <c r="GG16" i="1"/>
  <c r="CB16" i="1"/>
  <c r="CC16" i="1"/>
  <c r="CD16" i="1"/>
  <c r="CE16" i="1"/>
  <c r="CF16" i="1"/>
  <c r="CG16" i="1"/>
  <c r="CH16" i="1"/>
  <c r="CI16" i="1"/>
  <c r="CJ16" i="1"/>
  <c r="CL16" i="1"/>
  <c r="CM16" i="1"/>
  <c r="CN16" i="1"/>
  <c r="CW16" i="1"/>
  <c r="CV16" i="1"/>
  <c r="GH16" i="1"/>
  <c r="CP16" i="1"/>
  <c r="CQ16" i="1"/>
  <c r="CR16" i="1"/>
  <c r="CK16" i="1"/>
  <c r="CO16" i="1"/>
  <c r="CS16" i="1"/>
  <c r="GI16" i="1"/>
  <c r="CT16" i="1"/>
  <c r="CU16" i="1"/>
  <c r="GJ16" i="1"/>
  <c r="CX16" i="1"/>
  <c r="CY16" i="1"/>
  <c r="CZ16" i="1"/>
  <c r="DA16" i="1"/>
  <c r="DB16" i="1"/>
  <c r="DC16" i="1"/>
  <c r="DD16" i="1"/>
  <c r="DE16" i="1"/>
  <c r="DF16" i="1"/>
  <c r="DH16" i="1"/>
  <c r="DI16" i="1"/>
  <c r="DJ16" i="1"/>
  <c r="DS16" i="1"/>
  <c r="DR16" i="1"/>
  <c r="GK16" i="1"/>
  <c r="DL16" i="1"/>
  <c r="DM16" i="1"/>
  <c r="DN16" i="1"/>
  <c r="DG16" i="1"/>
  <c r="DK16" i="1"/>
  <c r="DO16" i="1"/>
  <c r="GL16" i="1"/>
  <c r="DP16" i="1"/>
  <c r="DQ16" i="1"/>
  <c r="GM16" i="1"/>
  <c r="DT16" i="1"/>
  <c r="DU16" i="1"/>
  <c r="DV16" i="1"/>
  <c r="DW16" i="1"/>
  <c r="DX16" i="1"/>
  <c r="DY16" i="1"/>
  <c r="DZ16" i="1"/>
  <c r="EA16" i="1"/>
  <c r="EB16" i="1"/>
  <c r="ED16" i="1"/>
  <c r="EE16" i="1"/>
  <c r="EF16" i="1"/>
  <c r="EO16" i="1"/>
  <c r="EN16" i="1"/>
  <c r="GN16" i="1"/>
  <c r="EH16" i="1"/>
  <c r="EI16" i="1"/>
  <c r="EJ16" i="1"/>
  <c r="EC16" i="1"/>
  <c r="EG16" i="1"/>
  <c r="EK16" i="1"/>
  <c r="GO16" i="1"/>
  <c r="EL16" i="1"/>
  <c r="EM16" i="1"/>
  <c r="GP16" i="1"/>
  <c r="EP16" i="1"/>
  <c r="EQ16" i="1"/>
  <c r="ER16" i="1"/>
  <c r="ES16" i="1"/>
  <c r="EY16" i="1"/>
  <c r="EX16" i="1"/>
  <c r="GQ16" i="1"/>
  <c r="ET16" i="1"/>
  <c r="EU16" i="1"/>
  <c r="GR16" i="1"/>
  <c r="EV16" i="1"/>
  <c r="EW16" i="1"/>
  <c r="GS16" i="1"/>
  <c r="EZ16" i="1"/>
  <c r="FA16" i="1"/>
  <c r="FB16" i="1"/>
  <c r="FC16" i="1"/>
  <c r="FI16" i="1"/>
  <c r="FH16" i="1"/>
  <c r="GT16" i="1"/>
  <c r="FD16" i="1"/>
  <c r="FE16" i="1"/>
  <c r="GU16" i="1"/>
  <c r="FF16" i="1"/>
  <c r="FG16" i="1"/>
  <c r="GV16" i="1"/>
  <c r="FJ16" i="1"/>
  <c r="FK16" i="1"/>
  <c r="FL16" i="1"/>
  <c r="FM16" i="1"/>
  <c r="FS16" i="1"/>
  <c r="FR16" i="1"/>
  <c r="GW16" i="1"/>
  <c r="FN16" i="1"/>
  <c r="FO16" i="1"/>
  <c r="GX16" i="1"/>
  <c r="FP16" i="1"/>
  <c r="FQ16" i="1"/>
  <c r="GY16" i="1"/>
  <c r="GZ16" i="1"/>
  <c r="HA16" i="1"/>
  <c r="HC16" i="1"/>
  <c r="FT16" i="1"/>
  <c r="FU16" i="1"/>
  <c r="HB16" i="1"/>
  <c r="HD16" i="1"/>
  <c r="J16" i="11"/>
  <c r="V16" i="11"/>
  <c r="V17" i="11"/>
  <c r="V18" i="11"/>
  <c r="V19" i="11"/>
  <c r="V20" i="11"/>
  <c r="D21" i="1"/>
  <c r="AA21" i="1"/>
  <c r="AB21" i="1"/>
  <c r="AC21" i="1"/>
  <c r="M21" i="1"/>
  <c r="N21" i="1"/>
  <c r="O21" i="1"/>
  <c r="P21" i="1"/>
  <c r="Q21" i="1"/>
  <c r="R21" i="1"/>
  <c r="S21" i="1"/>
  <c r="T21" i="1"/>
  <c r="U21" i="1"/>
  <c r="V21" i="1"/>
  <c r="W21" i="1"/>
  <c r="X21" i="1"/>
  <c r="Y21" i="1"/>
  <c r="Z21" i="1"/>
  <c r="AD21" i="1"/>
  <c r="AH21" i="1"/>
  <c r="AG21" i="1"/>
  <c r="AE21" i="1"/>
  <c r="AF21" i="1"/>
  <c r="FV21" i="1"/>
  <c r="AI21" i="1"/>
  <c r="AJ21" i="1"/>
  <c r="AK21" i="1"/>
  <c r="AL21" i="1"/>
  <c r="AM21" i="1"/>
  <c r="AN21" i="1"/>
  <c r="AO21" i="1"/>
  <c r="AP21" i="1"/>
  <c r="AQ21" i="1"/>
  <c r="AS21" i="1"/>
  <c r="AT21" i="1"/>
  <c r="AU21" i="1"/>
  <c r="BD21" i="1"/>
  <c r="BC21" i="1"/>
  <c r="FW21" i="1"/>
  <c r="AW21" i="1"/>
  <c r="AX21" i="1"/>
  <c r="AY21" i="1"/>
  <c r="AR21" i="1"/>
  <c r="AV21" i="1"/>
  <c r="AZ21" i="1"/>
  <c r="FX21" i="1"/>
  <c r="BA21" i="1"/>
  <c r="BB21" i="1"/>
  <c r="FY21" i="1"/>
  <c r="BF21" i="1"/>
  <c r="BG21" i="1"/>
  <c r="BH21" i="1"/>
  <c r="BI21" i="1"/>
  <c r="BJ21" i="1"/>
  <c r="BK21" i="1"/>
  <c r="BL21" i="1"/>
  <c r="BM21" i="1"/>
  <c r="BN21" i="1"/>
  <c r="BP21" i="1"/>
  <c r="BQ21" i="1"/>
  <c r="BR21" i="1"/>
  <c r="CA21" i="1"/>
  <c r="BZ21" i="1"/>
  <c r="FZ21" i="1"/>
  <c r="BT21" i="1"/>
  <c r="BU21" i="1"/>
  <c r="BV21" i="1"/>
  <c r="BO21" i="1"/>
  <c r="BS21" i="1"/>
  <c r="BW21" i="1"/>
  <c r="GA21" i="1"/>
  <c r="BX21" i="1"/>
  <c r="BY21" i="1"/>
  <c r="GB21" i="1"/>
  <c r="BE21" i="1"/>
  <c r="GC21" i="1"/>
  <c r="GD21" i="1"/>
  <c r="GE21" i="1"/>
  <c r="GF21" i="1"/>
  <c r="GG21" i="1"/>
  <c r="CB21" i="1"/>
  <c r="CC21" i="1"/>
  <c r="CD21" i="1"/>
  <c r="CE21" i="1"/>
  <c r="CF21" i="1"/>
  <c r="CG21" i="1"/>
  <c r="CH21" i="1"/>
  <c r="CI21" i="1"/>
  <c r="CJ21" i="1"/>
  <c r="CL21" i="1"/>
  <c r="CM21" i="1"/>
  <c r="CN21" i="1"/>
  <c r="CW21" i="1"/>
  <c r="CV21" i="1"/>
  <c r="GH21" i="1"/>
  <c r="CP21" i="1"/>
  <c r="CQ21" i="1"/>
  <c r="CR21" i="1"/>
  <c r="CK21" i="1"/>
  <c r="CO21" i="1"/>
  <c r="CS21" i="1"/>
  <c r="GI21" i="1"/>
  <c r="CT21" i="1"/>
  <c r="CU21" i="1"/>
  <c r="GJ21" i="1"/>
  <c r="CX21" i="1"/>
  <c r="CY21" i="1"/>
  <c r="CZ21" i="1"/>
  <c r="DA21" i="1"/>
  <c r="DB21" i="1"/>
  <c r="DC21" i="1"/>
  <c r="DD21" i="1"/>
  <c r="DE21" i="1"/>
  <c r="DF21" i="1"/>
  <c r="DH21" i="1"/>
  <c r="DI21" i="1"/>
  <c r="DJ21" i="1"/>
  <c r="DS21" i="1"/>
  <c r="DR21" i="1"/>
  <c r="GK21" i="1"/>
  <c r="DL21" i="1"/>
  <c r="DM21" i="1"/>
  <c r="DN21" i="1"/>
  <c r="DG21" i="1"/>
  <c r="DK21" i="1"/>
  <c r="DO21" i="1"/>
  <c r="GL21" i="1"/>
  <c r="DP21" i="1"/>
  <c r="DQ21" i="1"/>
  <c r="GM21" i="1"/>
  <c r="DT21" i="1"/>
  <c r="DU21" i="1"/>
  <c r="DV21" i="1"/>
  <c r="DW21" i="1"/>
  <c r="DX21" i="1"/>
  <c r="DY21" i="1"/>
  <c r="DZ21" i="1"/>
  <c r="EA21" i="1"/>
  <c r="EB21" i="1"/>
  <c r="ED21" i="1"/>
  <c r="EE21" i="1"/>
  <c r="EF21" i="1"/>
  <c r="EO21" i="1"/>
  <c r="EN21" i="1"/>
  <c r="GN21" i="1"/>
  <c r="EH21" i="1"/>
  <c r="EI21" i="1"/>
  <c r="EJ21" i="1"/>
  <c r="EC21" i="1"/>
  <c r="EG21" i="1"/>
  <c r="EK21" i="1"/>
  <c r="GO21" i="1"/>
  <c r="EL21" i="1"/>
  <c r="EM21" i="1"/>
  <c r="GP21" i="1"/>
  <c r="EP21" i="1"/>
  <c r="EQ21" i="1"/>
  <c r="ER21" i="1"/>
  <c r="ES21" i="1"/>
  <c r="EY21" i="1"/>
  <c r="EX21" i="1"/>
  <c r="GQ21" i="1"/>
  <c r="ET21" i="1"/>
  <c r="EU21" i="1"/>
  <c r="GR21" i="1"/>
  <c r="EV21" i="1"/>
  <c r="EW21" i="1"/>
  <c r="GS21" i="1"/>
  <c r="EZ21" i="1"/>
  <c r="FA21" i="1"/>
  <c r="FB21" i="1"/>
  <c r="FC21" i="1"/>
  <c r="FI21" i="1"/>
  <c r="FH21" i="1"/>
  <c r="GT21" i="1"/>
  <c r="FD21" i="1"/>
  <c r="FE21" i="1"/>
  <c r="GU21" i="1"/>
  <c r="FF21" i="1"/>
  <c r="FG21" i="1"/>
  <c r="GV21" i="1"/>
  <c r="FJ21" i="1"/>
  <c r="FK21" i="1"/>
  <c r="FL21" i="1"/>
  <c r="FM21" i="1"/>
  <c r="FS21" i="1"/>
  <c r="FR21" i="1"/>
  <c r="GW21" i="1"/>
  <c r="FN21" i="1"/>
  <c r="FO21" i="1"/>
  <c r="GX21" i="1"/>
  <c r="FP21" i="1"/>
  <c r="FQ21" i="1"/>
  <c r="GY21" i="1"/>
  <c r="GZ21" i="1"/>
  <c r="HA21" i="1"/>
  <c r="HC21" i="1"/>
  <c r="FT21" i="1"/>
  <c r="FU21" i="1"/>
  <c r="HB21" i="1"/>
  <c r="HD21" i="1"/>
  <c r="J21"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9" i="11"/>
  <c r="W7" i="11"/>
  <c r="W8" i="11"/>
  <c r="D9" i="1"/>
  <c r="AA9" i="1"/>
  <c r="AB9" i="1"/>
  <c r="AC9" i="1"/>
  <c r="M9" i="1"/>
  <c r="N9" i="1"/>
  <c r="O9" i="1"/>
  <c r="P9" i="1"/>
  <c r="Q9" i="1"/>
  <c r="R9" i="1"/>
  <c r="S9" i="1"/>
  <c r="T9" i="1"/>
  <c r="U9" i="1"/>
  <c r="V9" i="1"/>
  <c r="W9" i="1"/>
  <c r="X9" i="1"/>
  <c r="Y9" i="1"/>
  <c r="Z9" i="1"/>
  <c r="AD9" i="1"/>
  <c r="AH9" i="1"/>
  <c r="AG9" i="1"/>
  <c r="AE9" i="1"/>
  <c r="AF9" i="1"/>
  <c r="FV9" i="1"/>
  <c r="AI9" i="1"/>
  <c r="AJ9" i="1"/>
  <c r="AK9" i="1"/>
  <c r="AL9" i="1"/>
  <c r="AM9" i="1"/>
  <c r="AN9" i="1"/>
  <c r="AO9" i="1"/>
  <c r="AP9" i="1"/>
  <c r="AQ9" i="1"/>
  <c r="AS9" i="1"/>
  <c r="AT9" i="1"/>
  <c r="AU9" i="1"/>
  <c r="BD9" i="1"/>
  <c r="BC9" i="1"/>
  <c r="FW9" i="1"/>
  <c r="AW9" i="1"/>
  <c r="AX9" i="1"/>
  <c r="AY9" i="1"/>
  <c r="AR9" i="1"/>
  <c r="AV9" i="1"/>
  <c r="AZ9" i="1"/>
  <c r="FX9" i="1"/>
  <c r="BA9" i="1"/>
  <c r="BB9" i="1"/>
  <c r="FY9" i="1"/>
  <c r="BF9" i="1"/>
  <c r="BG9" i="1"/>
  <c r="BH9" i="1"/>
  <c r="BI9" i="1"/>
  <c r="BJ9" i="1"/>
  <c r="BK9" i="1"/>
  <c r="BL9" i="1"/>
  <c r="BM9" i="1"/>
  <c r="BN9" i="1"/>
  <c r="BP9" i="1"/>
  <c r="BQ9" i="1"/>
  <c r="BR9" i="1"/>
  <c r="CA9" i="1"/>
  <c r="BZ9" i="1"/>
  <c r="FZ9" i="1"/>
  <c r="BT9" i="1"/>
  <c r="BU9" i="1"/>
  <c r="BV9" i="1"/>
  <c r="BO9" i="1"/>
  <c r="BS9" i="1"/>
  <c r="BW9" i="1"/>
  <c r="GA9" i="1"/>
  <c r="BX9" i="1"/>
  <c r="BY9" i="1"/>
  <c r="GB9" i="1"/>
  <c r="BE9" i="1"/>
  <c r="GC9" i="1"/>
  <c r="GD9" i="1"/>
  <c r="GE9" i="1"/>
  <c r="GF9" i="1"/>
  <c r="GG9" i="1"/>
  <c r="CB9" i="1"/>
  <c r="CC9" i="1"/>
  <c r="CD9" i="1"/>
  <c r="CE9" i="1"/>
  <c r="CF9" i="1"/>
  <c r="CG9" i="1"/>
  <c r="CH9" i="1"/>
  <c r="CI9" i="1"/>
  <c r="CJ9" i="1"/>
  <c r="CL9" i="1"/>
  <c r="CM9" i="1"/>
  <c r="CN9" i="1"/>
  <c r="CW9" i="1"/>
  <c r="CV9" i="1"/>
  <c r="GH9" i="1"/>
  <c r="CP9" i="1"/>
  <c r="CQ9" i="1"/>
  <c r="CR9" i="1"/>
  <c r="CK9" i="1"/>
  <c r="CO9" i="1"/>
  <c r="CS9" i="1"/>
  <c r="GI9" i="1"/>
  <c r="CT9" i="1"/>
  <c r="CU9" i="1"/>
  <c r="GJ9" i="1"/>
  <c r="CX9" i="1"/>
  <c r="CY9" i="1"/>
  <c r="CZ9" i="1"/>
  <c r="DA9" i="1"/>
  <c r="DB9" i="1"/>
  <c r="DC9" i="1"/>
  <c r="DD9" i="1"/>
  <c r="DE9" i="1"/>
  <c r="DF9" i="1"/>
  <c r="DH9" i="1"/>
  <c r="DI9" i="1"/>
  <c r="DJ9" i="1"/>
  <c r="DS9" i="1"/>
  <c r="DR9" i="1"/>
  <c r="GK9" i="1"/>
  <c r="DL9" i="1"/>
  <c r="DM9" i="1"/>
  <c r="DN9" i="1"/>
  <c r="DG9" i="1"/>
  <c r="DK9" i="1"/>
  <c r="DO9" i="1"/>
  <c r="GL9" i="1"/>
  <c r="DP9" i="1"/>
  <c r="DQ9" i="1"/>
  <c r="GM9" i="1"/>
  <c r="DT9" i="1"/>
  <c r="DU9" i="1"/>
  <c r="DV9" i="1"/>
  <c r="DW9" i="1"/>
  <c r="DX9" i="1"/>
  <c r="DY9" i="1"/>
  <c r="DZ9" i="1"/>
  <c r="EA9" i="1"/>
  <c r="EB9" i="1"/>
  <c r="ED9" i="1"/>
  <c r="EE9" i="1"/>
  <c r="EF9" i="1"/>
  <c r="EO9" i="1"/>
  <c r="EN9" i="1"/>
  <c r="GN9" i="1"/>
  <c r="EH9" i="1"/>
  <c r="EI9" i="1"/>
  <c r="EJ9" i="1"/>
  <c r="EC9" i="1"/>
  <c r="EG9" i="1"/>
  <c r="EK9" i="1"/>
  <c r="GO9" i="1"/>
  <c r="EL9" i="1"/>
  <c r="EM9" i="1"/>
  <c r="GP9" i="1"/>
  <c r="EP9" i="1"/>
  <c r="EQ9" i="1"/>
  <c r="ER9" i="1"/>
  <c r="ES9" i="1"/>
  <c r="EY9" i="1"/>
  <c r="EX9" i="1"/>
  <c r="GQ9" i="1"/>
  <c r="ET9" i="1"/>
  <c r="EU9" i="1"/>
  <c r="GR9" i="1"/>
  <c r="EV9" i="1"/>
  <c r="EW9" i="1"/>
  <c r="GS9" i="1"/>
  <c r="EZ9" i="1"/>
  <c r="FA9" i="1"/>
  <c r="FB9" i="1"/>
  <c r="FC9" i="1"/>
  <c r="FI9" i="1"/>
  <c r="FH9" i="1"/>
  <c r="GT9" i="1"/>
  <c r="FD9" i="1"/>
  <c r="FE9" i="1"/>
  <c r="GU9" i="1"/>
  <c r="FF9" i="1"/>
  <c r="FG9" i="1"/>
  <c r="GV9" i="1"/>
  <c r="FJ9" i="1"/>
  <c r="FK9" i="1"/>
  <c r="FL9" i="1"/>
  <c r="FM9" i="1"/>
  <c r="FS9" i="1"/>
  <c r="FR9" i="1"/>
  <c r="GW9" i="1"/>
  <c r="FN9" i="1"/>
  <c r="FO9" i="1"/>
  <c r="GX9" i="1"/>
  <c r="FP9" i="1"/>
  <c r="FQ9" i="1"/>
  <c r="GY9" i="1"/>
  <c r="GZ9" i="1"/>
  <c r="HA9" i="1"/>
  <c r="HD9" i="1"/>
  <c r="J9" i="11"/>
  <c r="W9" i="11"/>
  <c r="W10" i="11"/>
  <c r="W11" i="11"/>
  <c r="W12" i="11"/>
  <c r="W13" i="11"/>
  <c r="W14" i="11"/>
  <c r="D15" i="1"/>
  <c r="AA15" i="1"/>
  <c r="AB15" i="1"/>
  <c r="AC15" i="1"/>
  <c r="M15" i="1"/>
  <c r="N15" i="1"/>
  <c r="O15" i="1"/>
  <c r="P15" i="1"/>
  <c r="Q15" i="1"/>
  <c r="R15" i="1"/>
  <c r="S15" i="1"/>
  <c r="T15" i="1"/>
  <c r="U15" i="1"/>
  <c r="V15" i="1"/>
  <c r="W15" i="1"/>
  <c r="X15" i="1"/>
  <c r="Y15" i="1"/>
  <c r="Z15" i="1"/>
  <c r="AD15" i="1"/>
  <c r="AH15" i="1"/>
  <c r="AG15" i="1"/>
  <c r="AE15" i="1"/>
  <c r="AF15" i="1"/>
  <c r="FV15" i="1"/>
  <c r="AI15" i="1"/>
  <c r="AJ15" i="1"/>
  <c r="AK15" i="1"/>
  <c r="AL15" i="1"/>
  <c r="AM15" i="1"/>
  <c r="AN15" i="1"/>
  <c r="AO15" i="1"/>
  <c r="AP15" i="1"/>
  <c r="AQ15" i="1"/>
  <c r="AS15" i="1"/>
  <c r="AT15" i="1"/>
  <c r="AU15" i="1"/>
  <c r="BD15" i="1"/>
  <c r="BC15" i="1"/>
  <c r="FW15" i="1"/>
  <c r="AW15" i="1"/>
  <c r="AX15" i="1"/>
  <c r="AY15" i="1"/>
  <c r="AR15" i="1"/>
  <c r="AV15" i="1"/>
  <c r="AZ15" i="1"/>
  <c r="FX15" i="1"/>
  <c r="BA15" i="1"/>
  <c r="BB15" i="1"/>
  <c r="FY15" i="1"/>
  <c r="BF15" i="1"/>
  <c r="BG15" i="1"/>
  <c r="BH15" i="1"/>
  <c r="BI15" i="1"/>
  <c r="BJ15" i="1"/>
  <c r="BK15" i="1"/>
  <c r="BL15" i="1"/>
  <c r="BM15" i="1"/>
  <c r="BN15" i="1"/>
  <c r="BP15" i="1"/>
  <c r="BQ15" i="1"/>
  <c r="BR15" i="1"/>
  <c r="CA15" i="1"/>
  <c r="BZ15" i="1"/>
  <c r="FZ15" i="1"/>
  <c r="BT15" i="1"/>
  <c r="BU15" i="1"/>
  <c r="BV15" i="1"/>
  <c r="BO15" i="1"/>
  <c r="BS15" i="1"/>
  <c r="BW15" i="1"/>
  <c r="GA15" i="1"/>
  <c r="BX15" i="1"/>
  <c r="BY15" i="1"/>
  <c r="GB15" i="1"/>
  <c r="BE15" i="1"/>
  <c r="GC15" i="1"/>
  <c r="GD15" i="1"/>
  <c r="GE15" i="1"/>
  <c r="GF15" i="1"/>
  <c r="GG15" i="1"/>
  <c r="CB15" i="1"/>
  <c r="CC15" i="1"/>
  <c r="CD15" i="1"/>
  <c r="CE15" i="1"/>
  <c r="CF15" i="1"/>
  <c r="CG15" i="1"/>
  <c r="CH15" i="1"/>
  <c r="CI15" i="1"/>
  <c r="CJ15" i="1"/>
  <c r="CL15" i="1"/>
  <c r="CM15" i="1"/>
  <c r="CN15" i="1"/>
  <c r="CW15" i="1"/>
  <c r="CV15" i="1"/>
  <c r="GH15" i="1"/>
  <c r="CP15" i="1"/>
  <c r="CQ15" i="1"/>
  <c r="CR15" i="1"/>
  <c r="CK15" i="1"/>
  <c r="CO15" i="1"/>
  <c r="CS15" i="1"/>
  <c r="GI15" i="1"/>
  <c r="CT15" i="1"/>
  <c r="CU15" i="1"/>
  <c r="GJ15" i="1"/>
  <c r="CX15" i="1"/>
  <c r="CY15" i="1"/>
  <c r="CZ15" i="1"/>
  <c r="DA15" i="1"/>
  <c r="DB15" i="1"/>
  <c r="DC15" i="1"/>
  <c r="DD15" i="1"/>
  <c r="DE15" i="1"/>
  <c r="DF15" i="1"/>
  <c r="DH15" i="1"/>
  <c r="DI15" i="1"/>
  <c r="DJ15" i="1"/>
  <c r="DS15" i="1"/>
  <c r="DR15" i="1"/>
  <c r="GK15" i="1"/>
  <c r="DL15" i="1"/>
  <c r="DM15" i="1"/>
  <c r="DN15" i="1"/>
  <c r="DG15" i="1"/>
  <c r="DK15" i="1"/>
  <c r="DO15" i="1"/>
  <c r="GL15" i="1"/>
  <c r="DP15" i="1"/>
  <c r="DQ15" i="1"/>
  <c r="GM15" i="1"/>
  <c r="DT15" i="1"/>
  <c r="DU15" i="1"/>
  <c r="DV15" i="1"/>
  <c r="DW15" i="1"/>
  <c r="DX15" i="1"/>
  <c r="DY15" i="1"/>
  <c r="DZ15" i="1"/>
  <c r="EA15" i="1"/>
  <c r="EB15" i="1"/>
  <c r="ED15" i="1"/>
  <c r="EE15" i="1"/>
  <c r="EF15" i="1"/>
  <c r="EO15" i="1"/>
  <c r="EN15" i="1"/>
  <c r="GN15" i="1"/>
  <c r="EH15" i="1"/>
  <c r="EI15" i="1"/>
  <c r="EJ15" i="1"/>
  <c r="EC15" i="1"/>
  <c r="EG15" i="1"/>
  <c r="EK15" i="1"/>
  <c r="GO15" i="1"/>
  <c r="EL15" i="1"/>
  <c r="EM15" i="1"/>
  <c r="GP15" i="1"/>
  <c r="EP15" i="1"/>
  <c r="EQ15" i="1"/>
  <c r="ER15" i="1"/>
  <c r="ES15" i="1"/>
  <c r="EY15" i="1"/>
  <c r="EX15" i="1"/>
  <c r="GQ15" i="1"/>
  <c r="ET15" i="1"/>
  <c r="EU15" i="1"/>
  <c r="GR15" i="1"/>
  <c r="EV15" i="1"/>
  <c r="EW15" i="1"/>
  <c r="GS15" i="1"/>
  <c r="EZ15" i="1"/>
  <c r="FA15" i="1"/>
  <c r="FB15" i="1"/>
  <c r="FC15" i="1"/>
  <c r="FI15" i="1"/>
  <c r="FH15" i="1"/>
  <c r="GT15" i="1"/>
  <c r="FD15" i="1"/>
  <c r="FE15" i="1"/>
  <c r="GU15" i="1"/>
  <c r="FF15" i="1"/>
  <c r="FG15" i="1"/>
  <c r="GV15" i="1"/>
  <c r="FJ15" i="1"/>
  <c r="FK15" i="1"/>
  <c r="FL15" i="1"/>
  <c r="FM15" i="1"/>
  <c r="FS15" i="1"/>
  <c r="FR15" i="1"/>
  <c r="GW15" i="1"/>
  <c r="FN15" i="1"/>
  <c r="FO15" i="1"/>
  <c r="GX15" i="1"/>
  <c r="FP15" i="1"/>
  <c r="FQ15" i="1"/>
  <c r="GY15" i="1"/>
  <c r="GZ15" i="1"/>
  <c r="HA15" i="1"/>
  <c r="HC15" i="1"/>
  <c r="FT15" i="1"/>
  <c r="FU15" i="1"/>
  <c r="HB15" i="1"/>
  <c r="HD15" i="1"/>
  <c r="J15"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9"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9" i="11"/>
  <c r="Y7" i="11"/>
  <c r="Y8" i="11"/>
  <c r="Y9" i="11"/>
  <c r="Y10" i="11"/>
  <c r="Y11" i="11"/>
  <c r="Y12" i="11"/>
  <c r="Y13" i="11"/>
  <c r="Y14" i="11"/>
  <c r="Y15" i="11"/>
  <c r="Y16" i="11"/>
  <c r="Y17" i="11"/>
  <c r="Y18" i="11"/>
  <c r="Y19" i="11"/>
  <c r="Y20" i="11"/>
  <c r="Y21" i="11"/>
  <c r="Y22" i="11"/>
  <c r="Y23" i="11"/>
  <c r="Y24" i="11"/>
  <c r="Y25" i="11"/>
  <c r="Y26" i="11"/>
  <c r="Y27" i="11"/>
  <c r="Y28" i="11"/>
  <c r="Y29" i="11"/>
  <c r="Y30" i="11"/>
  <c r="Y31" i="11"/>
  <c r="Y32" i="11"/>
  <c r="Y33" i="11"/>
  <c r="Y34" i="11"/>
  <c r="Y35" i="11"/>
  <c r="Y36" i="11"/>
  <c r="Y37" i="11"/>
  <c r="Y38" i="11"/>
  <c r="Y39" i="11"/>
  <c r="Y40" i="11"/>
  <c r="Y41" i="11"/>
  <c r="Y42" i="11"/>
  <c r="Y43" i="11"/>
  <c r="Y44" i="11"/>
  <c r="Y45" i="11"/>
  <c r="Y46" i="11"/>
  <c r="Y47" i="11"/>
  <c r="Y48" i="11"/>
  <c r="Y49" i="11"/>
  <c r="Y50" i="11"/>
  <c r="Y51" i="11"/>
  <c r="Y52" i="11"/>
  <c r="Y53" i="11"/>
  <c r="Y54" i="11"/>
  <c r="Y55" i="11"/>
  <c r="Y56" i="11"/>
  <c r="Y57" i="11"/>
  <c r="Y58" i="11"/>
  <c r="Y59" i="11"/>
  <c r="Y60" i="11"/>
  <c r="Y61" i="11"/>
  <c r="Y62" i="11"/>
  <c r="Y63" i="11"/>
  <c r="Y64" i="11"/>
  <c r="Y65" i="11"/>
  <c r="Y66" i="11"/>
  <c r="Y67" i="11"/>
  <c r="Y68" i="11"/>
  <c r="Y69" i="11"/>
  <c r="Y70" i="11"/>
  <c r="Y71" i="11"/>
  <c r="Y72" i="11"/>
  <c r="Y73" i="11"/>
  <c r="Y74" i="11"/>
  <c r="Y75" i="11"/>
  <c r="Y76" i="11"/>
  <c r="Y77" i="11"/>
  <c r="Y78" i="11"/>
  <c r="Y79" i="11"/>
  <c r="Y80" i="11"/>
  <c r="Y81" i="11"/>
  <c r="Y82" i="11"/>
  <c r="Y83" i="11"/>
  <c r="Y84" i="11"/>
  <c r="Y85" i="11"/>
  <c r="Y86" i="11"/>
  <c r="Y87" i="11"/>
  <c r="Y88" i="11"/>
  <c r="Y89" i="11"/>
  <c r="Y90" i="11"/>
  <c r="Y91" i="11"/>
  <c r="Y92" i="11"/>
  <c r="Y93" i="11"/>
  <c r="Y94" i="11"/>
  <c r="Y95" i="11"/>
  <c r="Y96" i="11"/>
  <c r="Y97" i="11"/>
  <c r="Y98" i="11"/>
  <c r="Y99" i="11"/>
  <c r="Y100" i="11"/>
  <c r="Y101" i="11"/>
  <c r="Y102" i="11"/>
  <c r="Y103" i="11"/>
  <c r="Y104" i="11"/>
  <c r="Y105" i="11"/>
  <c r="Y106" i="11"/>
  <c r="Y109" i="11"/>
  <c r="Z7" i="11"/>
  <c r="Z8" i="11"/>
  <c r="Z9" i="11"/>
  <c r="Z10" i="11"/>
  <c r="Z11" i="11"/>
  <c r="Z12" i="11"/>
  <c r="Z13" i="11"/>
  <c r="Z14" i="11"/>
  <c r="Z15" i="11"/>
  <c r="Z16" i="11"/>
  <c r="Z17" i="11"/>
  <c r="Z18" i="11"/>
  <c r="Z19" i="11"/>
  <c r="Z20" i="11"/>
  <c r="Z21" i="11"/>
  <c r="Z22" i="11"/>
  <c r="Z23" i="11"/>
  <c r="Z24" i="11"/>
  <c r="Z25" i="11"/>
  <c r="Z26" i="11"/>
  <c r="Z27" i="11"/>
  <c r="Z28" i="11"/>
  <c r="Z29" i="11"/>
  <c r="Z30" i="11"/>
  <c r="Z31" i="11"/>
  <c r="Z32" i="11"/>
  <c r="Z33" i="11"/>
  <c r="Z34" i="11"/>
  <c r="Z35" i="11"/>
  <c r="Z36" i="11"/>
  <c r="Z37" i="11"/>
  <c r="Z38" i="11"/>
  <c r="Z39" i="11"/>
  <c r="Z40" i="11"/>
  <c r="Z41" i="11"/>
  <c r="Z42" i="11"/>
  <c r="Z43" i="11"/>
  <c r="Z44" i="11"/>
  <c r="Z45" i="11"/>
  <c r="Z46" i="11"/>
  <c r="Z47" i="11"/>
  <c r="Z48" i="11"/>
  <c r="Z49" i="11"/>
  <c r="Z50" i="11"/>
  <c r="Z51" i="11"/>
  <c r="Z52" i="11"/>
  <c r="Z53" i="11"/>
  <c r="Z54" i="11"/>
  <c r="Z55" i="11"/>
  <c r="Z56" i="11"/>
  <c r="Z57" i="11"/>
  <c r="Z58" i="11"/>
  <c r="Z59" i="11"/>
  <c r="Z60" i="11"/>
  <c r="Z61" i="11"/>
  <c r="Z62" i="11"/>
  <c r="Z63" i="11"/>
  <c r="Z64" i="11"/>
  <c r="Z65" i="11"/>
  <c r="Z66" i="11"/>
  <c r="Z67" i="11"/>
  <c r="Z68" i="11"/>
  <c r="Z69" i="11"/>
  <c r="Z70" i="11"/>
  <c r="Z71" i="11"/>
  <c r="Z72" i="11"/>
  <c r="Z73" i="11"/>
  <c r="Z74" i="11"/>
  <c r="Z75" i="11"/>
  <c r="Z76" i="11"/>
  <c r="Z77" i="11"/>
  <c r="Z78" i="11"/>
  <c r="Z79" i="11"/>
  <c r="Z80" i="11"/>
  <c r="Z81" i="11"/>
  <c r="Z82" i="11"/>
  <c r="Z83" i="11"/>
  <c r="Z84" i="11"/>
  <c r="Z85" i="11"/>
  <c r="Z86" i="11"/>
  <c r="Z87" i="11"/>
  <c r="Z88" i="11"/>
  <c r="Z89" i="11"/>
  <c r="Z90" i="11"/>
  <c r="Z91" i="11"/>
  <c r="Z92" i="11"/>
  <c r="Z93" i="11"/>
  <c r="Z94" i="11"/>
  <c r="Z95" i="11"/>
  <c r="Z96" i="11"/>
  <c r="Z97" i="11"/>
  <c r="Z98" i="11"/>
  <c r="Z99" i="11"/>
  <c r="Z100" i="11"/>
  <c r="Z101" i="11"/>
  <c r="Z102" i="11"/>
  <c r="Z103" i="11"/>
  <c r="Z104" i="11"/>
  <c r="Z105" i="11"/>
  <c r="Z106" i="11"/>
  <c r="Z109" i="1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9" i="11"/>
  <c r="AB109" i="11"/>
  <c r="P110" i="11"/>
  <c r="Q110" i="11"/>
  <c r="R110" i="11"/>
  <c r="S110" i="11"/>
  <c r="T110" i="11"/>
  <c r="U110" i="11"/>
  <c r="V110" i="11"/>
  <c r="W110" i="11"/>
  <c r="X110" i="11"/>
  <c r="Y110" i="11"/>
  <c r="Z110" i="11"/>
  <c r="AA110" i="11"/>
  <c r="AB110" i="11"/>
  <c r="AB115" i="11"/>
  <c r="IF27" i="1"/>
  <c r="P114" i="11"/>
  <c r="Q114" i="11"/>
  <c r="R114" i="11"/>
  <c r="S114" i="11"/>
  <c r="T114" i="11"/>
  <c r="U114" i="11"/>
  <c r="V114" i="11"/>
  <c r="W114" i="11"/>
  <c r="X114" i="11"/>
  <c r="Y114" i="11"/>
  <c r="Z114" i="11"/>
  <c r="AA114" i="11"/>
  <c r="AB114" i="11"/>
  <c r="IF26" i="1"/>
  <c r="P113" i="11"/>
  <c r="Q113" i="11"/>
  <c r="R113" i="11"/>
  <c r="S113" i="11"/>
  <c r="T113" i="11"/>
  <c r="U113" i="11"/>
  <c r="V113" i="11"/>
  <c r="W113" i="11"/>
  <c r="X113" i="11"/>
  <c r="Y113" i="11"/>
  <c r="Z113" i="11"/>
  <c r="AA113" i="11"/>
  <c r="AB113" i="11"/>
  <c r="IF25" i="1"/>
  <c r="P112" i="11"/>
  <c r="Q112" i="11"/>
  <c r="R112" i="11"/>
  <c r="S112" i="11"/>
  <c r="T112" i="11"/>
  <c r="U112" i="11"/>
  <c r="V112" i="11"/>
  <c r="W112" i="11"/>
  <c r="X112" i="11"/>
  <c r="Y112" i="11"/>
  <c r="Z112" i="11"/>
  <c r="AA112" i="11"/>
  <c r="AB112" i="11"/>
  <c r="IF24" i="1"/>
  <c r="HU21" i="1"/>
  <c r="HV21" i="1"/>
  <c r="HW21" i="1"/>
  <c r="HX21" i="1"/>
  <c r="HY21" i="1"/>
  <c r="HZ21" i="1"/>
  <c r="IA21" i="1"/>
  <c r="IB21" i="1"/>
  <c r="IC21" i="1"/>
  <c r="ID21" i="1"/>
  <c r="IE21" i="1"/>
  <c r="HU22" i="1"/>
  <c r="HV22" i="1"/>
  <c r="HW22" i="1"/>
  <c r="HX22" i="1"/>
  <c r="HY22" i="1"/>
  <c r="HZ22" i="1"/>
  <c r="IA22" i="1"/>
  <c r="IB22" i="1"/>
  <c r="IC22" i="1"/>
  <c r="ID22" i="1"/>
  <c r="IE22" i="1"/>
  <c r="Q111" i="11"/>
  <c r="HU23" i="1"/>
  <c r="R111" i="11"/>
  <c r="HV23" i="1"/>
  <c r="S111" i="11"/>
  <c r="HW23" i="1"/>
  <c r="T111" i="11"/>
  <c r="HX23" i="1"/>
  <c r="U111" i="11"/>
  <c r="HY23" i="1"/>
  <c r="V111" i="11"/>
  <c r="HZ23" i="1"/>
  <c r="W111" i="11"/>
  <c r="IA23" i="1"/>
  <c r="X111" i="11"/>
  <c r="IB23" i="1"/>
  <c r="Y111" i="11"/>
  <c r="IC23" i="1"/>
  <c r="Z111" i="11"/>
  <c r="ID23" i="1"/>
  <c r="AA111" i="11"/>
  <c r="IE23" i="1"/>
  <c r="HU24" i="1"/>
  <c r="HV24" i="1"/>
  <c r="HW24" i="1"/>
  <c r="HX24" i="1"/>
  <c r="HY24" i="1"/>
  <c r="HZ24" i="1"/>
  <c r="IA24" i="1"/>
  <c r="IB24" i="1"/>
  <c r="IC24" i="1"/>
  <c r="ID24" i="1"/>
  <c r="IE24" i="1"/>
  <c r="HU25" i="1"/>
  <c r="HV25" i="1"/>
  <c r="HW25" i="1"/>
  <c r="HX25" i="1"/>
  <c r="HY25" i="1"/>
  <c r="HZ25" i="1"/>
  <c r="IA25" i="1"/>
  <c r="IB25" i="1"/>
  <c r="IC25" i="1"/>
  <c r="ID25" i="1"/>
  <c r="IE25" i="1"/>
  <c r="HU26" i="1"/>
  <c r="HV26" i="1"/>
  <c r="HW26" i="1"/>
  <c r="HX26" i="1"/>
  <c r="HY26" i="1"/>
  <c r="HZ26" i="1"/>
  <c r="IA26" i="1"/>
  <c r="IB26" i="1"/>
  <c r="IC26" i="1"/>
  <c r="ID26" i="1"/>
  <c r="IE26" i="1"/>
  <c r="Q115" i="11"/>
  <c r="HU27" i="1"/>
  <c r="R115" i="11"/>
  <c r="HV27" i="1"/>
  <c r="S115" i="11"/>
  <c r="HW27" i="1"/>
  <c r="T115" i="11"/>
  <c r="HX27" i="1"/>
  <c r="U115" i="11"/>
  <c r="HY27" i="1"/>
  <c r="V115" i="11"/>
  <c r="HZ27" i="1"/>
  <c r="W115" i="11"/>
  <c r="IA27" i="1"/>
  <c r="X115" i="11"/>
  <c r="IB27" i="1"/>
  <c r="Y115" i="11"/>
  <c r="IC27" i="1"/>
  <c r="Z115" i="11"/>
  <c r="ID27" i="1"/>
  <c r="AA115" i="11"/>
  <c r="IE27" i="1"/>
  <c r="HS27" i="1"/>
  <c r="HS26" i="1"/>
  <c r="HS25" i="1"/>
  <c r="HS24" i="1"/>
  <c r="HS23" i="1"/>
  <c r="HS22" i="1"/>
  <c r="HS21" i="1"/>
  <c r="HT22" i="1"/>
  <c r="P111" i="11"/>
  <c r="HT23" i="1"/>
  <c r="HT24" i="1"/>
  <c r="HT25" i="1"/>
  <c r="HT26" i="1"/>
  <c r="P115" i="11"/>
  <c r="HT27" i="1"/>
  <c r="AB111" i="11"/>
  <c r="FJ7" i="1"/>
  <c r="FK7" i="1"/>
  <c r="FL7" i="1"/>
  <c r="FM7" i="1"/>
  <c r="FS7" i="1"/>
  <c r="FR7" i="1"/>
  <c r="FN7" i="1"/>
  <c r="FO7" i="1"/>
  <c r="FP7" i="1"/>
  <c r="FQ7" i="1"/>
  <c r="GY7" i="1"/>
  <c r="D22" i="1"/>
  <c r="FR22" i="1"/>
  <c r="FO22" i="1"/>
  <c r="FP22" i="1"/>
  <c r="FQ22" i="1"/>
  <c r="GY22" i="1"/>
  <c r="D23" i="1"/>
  <c r="FR23" i="1"/>
  <c r="FO23" i="1"/>
  <c r="FP23" i="1"/>
  <c r="FQ23" i="1"/>
  <c r="GY23" i="1"/>
  <c r="D24" i="1"/>
  <c r="FR24" i="1"/>
  <c r="FO24" i="1"/>
  <c r="FP24" i="1"/>
  <c r="FQ24" i="1"/>
  <c r="GY24" i="1"/>
  <c r="D25" i="1"/>
  <c r="FR25" i="1"/>
  <c r="FO25" i="1"/>
  <c r="FP25" i="1"/>
  <c r="FQ25" i="1"/>
  <c r="GY25" i="1"/>
  <c r="D26" i="1"/>
  <c r="FR26" i="1"/>
  <c r="FO26" i="1"/>
  <c r="FP26" i="1"/>
  <c r="FQ26" i="1"/>
  <c r="GY26" i="1"/>
  <c r="D27" i="1"/>
  <c r="FR27" i="1"/>
  <c r="FO27" i="1"/>
  <c r="FP27" i="1"/>
  <c r="FQ27" i="1"/>
  <c r="GY27" i="1"/>
  <c r="D28" i="1"/>
  <c r="FR28" i="1"/>
  <c r="FO28" i="1"/>
  <c r="FP28" i="1"/>
  <c r="FQ28" i="1"/>
  <c r="GY28" i="1"/>
  <c r="D29" i="1"/>
  <c r="FR29" i="1"/>
  <c r="FO29" i="1"/>
  <c r="FP29" i="1"/>
  <c r="FQ29" i="1"/>
  <c r="GY29" i="1"/>
  <c r="D30" i="1"/>
  <c r="FR30" i="1"/>
  <c r="FO30" i="1"/>
  <c r="FP30" i="1"/>
  <c r="FQ30" i="1"/>
  <c r="GY30" i="1"/>
  <c r="D31" i="1"/>
  <c r="FR31" i="1"/>
  <c r="FO31" i="1"/>
  <c r="FP31" i="1"/>
  <c r="FQ31" i="1"/>
  <c r="GY31" i="1"/>
  <c r="D32" i="1"/>
  <c r="FR32" i="1"/>
  <c r="FO32" i="1"/>
  <c r="FP32" i="1"/>
  <c r="FQ32" i="1"/>
  <c r="GY32" i="1"/>
  <c r="D33" i="1"/>
  <c r="FR33" i="1"/>
  <c r="FO33" i="1"/>
  <c r="FP33" i="1"/>
  <c r="FQ33" i="1"/>
  <c r="GY33" i="1"/>
  <c r="D34" i="1"/>
  <c r="FR34" i="1"/>
  <c r="FO34" i="1"/>
  <c r="FP34" i="1"/>
  <c r="FQ34" i="1"/>
  <c r="GY34" i="1"/>
  <c r="D35" i="1"/>
  <c r="FR35" i="1"/>
  <c r="FO35" i="1"/>
  <c r="FP35" i="1"/>
  <c r="FQ35" i="1"/>
  <c r="GY35" i="1"/>
  <c r="D36" i="1"/>
  <c r="FR36" i="1"/>
  <c r="FO36" i="1"/>
  <c r="FP36" i="1"/>
  <c r="FQ36" i="1"/>
  <c r="GY36" i="1"/>
  <c r="D37" i="1"/>
  <c r="FR37" i="1"/>
  <c r="FO37" i="1"/>
  <c r="FP37" i="1"/>
  <c r="FQ37" i="1"/>
  <c r="GY37" i="1"/>
  <c r="D38" i="1"/>
  <c r="FR38" i="1"/>
  <c r="FO38" i="1"/>
  <c r="FP38" i="1"/>
  <c r="FQ38" i="1"/>
  <c r="GY38" i="1"/>
  <c r="D39" i="1"/>
  <c r="FR39" i="1"/>
  <c r="FO39" i="1"/>
  <c r="FP39" i="1"/>
  <c r="FQ39" i="1"/>
  <c r="GY39" i="1"/>
  <c r="D40" i="1"/>
  <c r="FR40" i="1"/>
  <c r="FO40" i="1"/>
  <c r="FP40" i="1"/>
  <c r="FQ40" i="1"/>
  <c r="GY40" i="1"/>
  <c r="D41" i="1"/>
  <c r="FR41" i="1"/>
  <c r="FO41" i="1"/>
  <c r="FP41" i="1"/>
  <c r="FQ41" i="1"/>
  <c r="GY41" i="1"/>
  <c r="D42" i="1"/>
  <c r="FR42" i="1"/>
  <c r="FO42" i="1"/>
  <c r="FP42" i="1"/>
  <c r="FQ42" i="1"/>
  <c r="GY42" i="1"/>
  <c r="D43" i="1"/>
  <c r="FR43" i="1"/>
  <c r="FO43" i="1"/>
  <c r="FP43" i="1"/>
  <c r="FQ43" i="1"/>
  <c r="GY43" i="1"/>
  <c r="D44" i="1"/>
  <c r="FR44" i="1"/>
  <c r="FO44" i="1"/>
  <c r="FP44" i="1"/>
  <c r="FQ44" i="1"/>
  <c r="GY44" i="1"/>
  <c r="D45" i="1"/>
  <c r="FR45" i="1"/>
  <c r="FO45" i="1"/>
  <c r="FP45" i="1"/>
  <c r="FQ45" i="1"/>
  <c r="GY45" i="1"/>
  <c r="D46" i="1"/>
  <c r="FR46" i="1"/>
  <c r="FO46" i="1"/>
  <c r="FP46" i="1"/>
  <c r="FQ46" i="1"/>
  <c r="GY46" i="1"/>
  <c r="D47" i="1"/>
  <c r="FR47" i="1"/>
  <c r="FO47" i="1"/>
  <c r="FP47" i="1"/>
  <c r="FQ47" i="1"/>
  <c r="GY47" i="1"/>
  <c r="D48" i="1"/>
  <c r="FR48" i="1"/>
  <c r="FO48" i="1"/>
  <c r="FP48" i="1"/>
  <c r="FQ48" i="1"/>
  <c r="GY48" i="1"/>
  <c r="D49" i="1"/>
  <c r="FR49" i="1"/>
  <c r="FO49" i="1"/>
  <c r="FP49" i="1"/>
  <c r="FQ49" i="1"/>
  <c r="GY49" i="1"/>
  <c r="D50" i="1"/>
  <c r="FR50" i="1"/>
  <c r="FO50" i="1"/>
  <c r="FP50" i="1"/>
  <c r="FQ50" i="1"/>
  <c r="GY50" i="1"/>
  <c r="D51" i="1"/>
  <c r="FR51" i="1"/>
  <c r="FO51" i="1"/>
  <c r="FP51" i="1"/>
  <c r="FQ51" i="1"/>
  <c r="GY51" i="1"/>
  <c r="D52" i="1"/>
  <c r="FR52" i="1"/>
  <c r="FO52" i="1"/>
  <c r="FP52" i="1"/>
  <c r="FQ52" i="1"/>
  <c r="GY52" i="1"/>
  <c r="D53" i="1"/>
  <c r="FR53" i="1"/>
  <c r="FO53" i="1"/>
  <c r="FP53" i="1"/>
  <c r="FQ53" i="1"/>
  <c r="GY53" i="1"/>
  <c r="D54" i="1"/>
  <c r="FR54" i="1"/>
  <c r="FO54" i="1"/>
  <c r="FP54" i="1"/>
  <c r="FQ54" i="1"/>
  <c r="GY54" i="1"/>
  <c r="D55" i="1"/>
  <c r="FR55" i="1"/>
  <c r="FO55" i="1"/>
  <c r="FP55" i="1"/>
  <c r="FQ55" i="1"/>
  <c r="GY55" i="1"/>
  <c r="D56" i="1"/>
  <c r="FR56" i="1"/>
  <c r="FO56" i="1"/>
  <c r="FP56" i="1"/>
  <c r="FQ56" i="1"/>
  <c r="GY56" i="1"/>
  <c r="D57" i="1"/>
  <c r="FR57" i="1"/>
  <c r="FO57" i="1"/>
  <c r="FP57" i="1"/>
  <c r="FQ57" i="1"/>
  <c r="GY57" i="1"/>
  <c r="D58" i="1"/>
  <c r="FR58" i="1"/>
  <c r="FO58" i="1"/>
  <c r="FP58" i="1"/>
  <c r="FQ58" i="1"/>
  <c r="GY58" i="1"/>
  <c r="D59" i="1"/>
  <c r="FR59" i="1"/>
  <c r="FO59" i="1"/>
  <c r="FP59" i="1"/>
  <c r="FQ59" i="1"/>
  <c r="GY59" i="1"/>
  <c r="D60" i="1"/>
  <c r="FR60" i="1"/>
  <c r="FO60" i="1"/>
  <c r="FP60" i="1"/>
  <c r="FQ60" i="1"/>
  <c r="GY60" i="1"/>
  <c r="D61" i="1"/>
  <c r="FR61" i="1"/>
  <c r="FO61" i="1"/>
  <c r="FP61" i="1"/>
  <c r="FQ61" i="1"/>
  <c r="GY61" i="1"/>
  <c r="D62" i="1"/>
  <c r="FR62" i="1"/>
  <c r="FO62" i="1"/>
  <c r="FP62" i="1"/>
  <c r="FQ62" i="1"/>
  <c r="GY62" i="1"/>
  <c r="D63" i="1"/>
  <c r="FR63" i="1"/>
  <c r="FO63" i="1"/>
  <c r="FP63" i="1"/>
  <c r="FQ63" i="1"/>
  <c r="GY63" i="1"/>
  <c r="D64" i="1"/>
  <c r="FR64" i="1"/>
  <c r="FO64" i="1"/>
  <c r="FP64" i="1"/>
  <c r="FQ64" i="1"/>
  <c r="GY64" i="1"/>
  <c r="D65" i="1"/>
  <c r="FR65" i="1"/>
  <c r="FO65" i="1"/>
  <c r="FP65" i="1"/>
  <c r="FQ65" i="1"/>
  <c r="GY65" i="1"/>
  <c r="D66" i="1"/>
  <c r="FR66" i="1"/>
  <c r="FO66" i="1"/>
  <c r="FP66" i="1"/>
  <c r="FQ66" i="1"/>
  <c r="GY66" i="1"/>
  <c r="D67" i="1"/>
  <c r="FR67" i="1"/>
  <c r="FO67" i="1"/>
  <c r="FP67" i="1"/>
  <c r="FQ67" i="1"/>
  <c r="GY67" i="1"/>
  <c r="D68" i="1"/>
  <c r="FR68" i="1"/>
  <c r="FO68" i="1"/>
  <c r="FP68" i="1"/>
  <c r="FQ68" i="1"/>
  <c r="GY68" i="1"/>
  <c r="D69" i="1"/>
  <c r="FR69" i="1"/>
  <c r="FO69" i="1"/>
  <c r="FP69" i="1"/>
  <c r="FQ69" i="1"/>
  <c r="GY69" i="1"/>
  <c r="D70" i="1"/>
  <c r="FR70" i="1"/>
  <c r="FO70" i="1"/>
  <c r="FP70" i="1"/>
  <c r="FQ70" i="1"/>
  <c r="GY70" i="1"/>
  <c r="D71" i="1"/>
  <c r="FR71" i="1"/>
  <c r="FO71" i="1"/>
  <c r="FP71" i="1"/>
  <c r="FQ71" i="1"/>
  <c r="GY71" i="1"/>
  <c r="D72" i="1"/>
  <c r="FR72" i="1"/>
  <c r="FO72" i="1"/>
  <c r="FP72" i="1"/>
  <c r="FQ72" i="1"/>
  <c r="GY72" i="1"/>
  <c r="D73" i="1"/>
  <c r="FR73" i="1"/>
  <c r="FO73" i="1"/>
  <c r="FP73" i="1"/>
  <c r="FQ73" i="1"/>
  <c r="GY73" i="1"/>
  <c r="D74" i="1"/>
  <c r="FR74" i="1"/>
  <c r="FO74" i="1"/>
  <c r="FP74" i="1"/>
  <c r="FQ74" i="1"/>
  <c r="GY74" i="1"/>
  <c r="D75" i="1"/>
  <c r="FR75" i="1"/>
  <c r="FO75" i="1"/>
  <c r="FP75" i="1"/>
  <c r="FQ75" i="1"/>
  <c r="GY75" i="1"/>
  <c r="D76" i="1"/>
  <c r="FR76" i="1"/>
  <c r="FO76" i="1"/>
  <c r="FP76" i="1"/>
  <c r="FQ76" i="1"/>
  <c r="GY76" i="1"/>
  <c r="D77" i="1"/>
  <c r="FR77" i="1"/>
  <c r="FO77" i="1"/>
  <c r="FP77" i="1"/>
  <c r="FQ77" i="1"/>
  <c r="GY77" i="1"/>
  <c r="D78" i="1"/>
  <c r="FR78" i="1"/>
  <c r="FO78" i="1"/>
  <c r="FP78" i="1"/>
  <c r="FQ78" i="1"/>
  <c r="GY78" i="1"/>
  <c r="D79" i="1"/>
  <c r="FR79" i="1"/>
  <c r="FO79" i="1"/>
  <c r="FP79" i="1"/>
  <c r="FQ79" i="1"/>
  <c r="GY79" i="1"/>
  <c r="D80" i="1"/>
  <c r="FR80" i="1"/>
  <c r="FO80" i="1"/>
  <c r="FP80" i="1"/>
  <c r="FQ80" i="1"/>
  <c r="GY80" i="1"/>
  <c r="D81" i="1"/>
  <c r="FR81" i="1"/>
  <c r="FO81" i="1"/>
  <c r="FP81" i="1"/>
  <c r="FQ81" i="1"/>
  <c r="GY81" i="1"/>
  <c r="D82" i="1"/>
  <c r="FR82" i="1"/>
  <c r="FO82" i="1"/>
  <c r="FP82" i="1"/>
  <c r="FQ82" i="1"/>
  <c r="GY82" i="1"/>
  <c r="D83" i="1"/>
  <c r="FR83" i="1"/>
  <c r="FO83" i="1"/>
  <c r="FP83" i="1"/>
  <c r="FQ83" i="1"/>
  <c r="GY83" i="1"/>
  <c r="D84" i="1"/>
  <c r="FR84" i="1"/>
  <c r="FO84" i="1"/>
  <c r="FP84" i="1"/>
  <c r="FQ84" i="1"/>
  <c r="GY84" i="1"/>
  <c r="D85" i="1"/>
  <c r="FR85" i="1"/>
  <c r="FO85" i="1"/>
  <c r="FP85" i="1"/>
  <c r="FQ85" i="1"/>
  <c r="GY85" i="1"/>
  <c r="D86" i="1"/>
  <c r="FR86" i="1"/>
  <c r="FO86" i="1"/>
  <c r="FP86" i="1"/>
  <c r="FQ86" i="1"/>
  <c r="GY86" i="1"/>
  <c r="D87" i="1"/>
  <c r="FR87" i="1"/>
  <c r="FO87" i="1"/>
  <c r="FP87" i="1"/>
  <c r="FQ87" i="1"/>
  <c r="GY87" i="1"/>
  <c r="D88" i="1"/>
  <c r="FR88" i="1"/>
  <c r="FO88" i="1"/>
  <c r="FP88" i="1"/>
  <c r="FQ88" i="1"/>
  <c r="GY88" i="1"/>
  <c r="D89" i="1"/>
  <c r="FR89" i="1"/>
  <c r="FO89" i="1"/>
  <c r="FP89" i="1"/>
  <c r="FQ89" i="1"/>
  <c r="GY89" i="1"/>
  <c r="D90" i="1"/>
  <c r="FR90" i="1"/>
  <c r="FO90" i="1"/>
  <c r="FP90" i="1"/>
  <c r="FQ90" i="1"/>
  <c r="GY90" i="1"/>
  <c r="D91" i="1"/>
  <c r="FR91" i="1"/>
  <c r="FO91" i="1"/>
  <c r="FP91" i="1"/>
  <c r="FQ91" i="1"/>
  <c r="GY91" i="1"/>
  <c r="D92" i="1"/>
  <c r="FR92" i="1"/>
  <c r="FO92" i="1"/>
  <c r="FP92" i="1"/>
  <c r="FQ92" i="1"/>
  <c r="GY92" i="1"/>
  <c r="D93" i="1"/>
  <c r="FR93" i="1"/>
  <c r="FO93" i="1"/>
  <c r="FP93" i="1"/>
  <c r="FQ93" i="1"/>
  <c r="GY93" i="1"/>
  <c r="D94" i="1"/>
  <c r="FR94" i="1"/>
  <c r="FO94" i="1"/>
  <c r="FP94" i="1"/>
  <c r="FQ94" i="1"/>
  <c r="GY94" i="1"/>
  <c r="D95" i="1"/>
  <c r="FR95" i="1"/>
  <c r="FO95" i="1"/>
  <c r="FP95" i="1"/>
  <c r="FQ95" i="1"/>
  <c r="GY95" i="1"/>
  <c r="D96" i="1"/>
  <c r="FR96" i="1"/>
  <c r="FO96" i="1"/>
  <c r="FP96" i="1"/>
  <c r="FQ96" i="1"/>
  <c r="GY96" i="1"/>
  <c r="D97" i="1"/>
  <c r="FR97" i="1"/>
  <c r="FO97" i="1"/>
  <c r="FP97" i="1"/>
  <c r="FQ97" i="1"/>
  <c r="GY97" i="1"/>
  <c r="D98" i="1"/>
  <c r="FR98" i="1"/>
  <c r="FO98" i="1"/>
  <c r="FP98" i="1"/>
  <c r="FQ98" i="1"/>
  <c r="GY98" i="1"/>
  <c r="D99" i="1"/>
  <c r="FR99" i="1"/>
  <c r="FO99" i="1"/>
  <c r="FP99" i="1"/>
  <c r="FQ99" i="1"/>
  <c r="GY99" i="1"/>
  <c r="D100" i="1"/>
  <c r="FR100" i="1"/>
  <c r="FO100" i="1"/>
  <c r="FP100" i="1"/>
  <c r="FQ100" i="1"/>
  <c r="GY100" i="1"/>
  <c r="D101" i="1"/>
  <c r="FR101" i="1"/>
  <c r="FO101" i="1"/>
  <c r="FP101" i="1"/>
  <c r="FQ101" i="1"/>
  <c r="GY101" i="1"/>
  <c r="D102" i="1"/>
  <c r="FR102" i="1"/>
  <c r="FO102" i="1"/>
  <c r="FP102" i="1"/>
  <c r="FQ102" i="1"/>
  <c r="GY102" i="1"/>
  <c r="D103" i="1"/>
  <c r="FR103" i="1"/>
  <c r="FO103" i="1"/>
  <c r="FP103" i="1"/>
  <c r="FQ103" i="1"/>
  <c r="GY103" i="1"/>
  <c r="D104" i="1"/>
  <c r="FR104" i="1"/>
  <c r="FO104" i="1"/>
  <c r="FP104" i="1"/>
  <c r="FQ104" i="1"/>
  <c r="GY104" i="1"/>
  <c r="D105" i="1"/>
  <c r="FR105" i="1"/>
  <c r="FO105" i="1"/>
  <c r="FP105" i="1"/>
  <c r="FQ105" i="1"/>
  <c r="GY105" i="1"/>
  <c r="D106" i="1"/>
  <c r="FR106" i="1"/>
  <c r="FO106" i="1"/>
  <c r="FP106" i="1"/>
  <c r="FQ106" i="1"/>
  <c r="GY106" i="1"/>
  <c r="GW107" i="1"/>
  <c r="EZ7" i="1"/>
  <c r="FA7" i="1"/>
  <c r="FB7" i="1"/>
  <c r="FC7" i="1"/>
  <c r="FI7" i="1"/>
  <c r="FH7" i="1"/>
  <c r="FD7" i="1"/>
  <c r="FE7" i="1"/>
  <c r="FF7" i="1"/>
  <c r="FG7" i="1"/>
  <c r="GV7" i="1"/>
  <c r="FH22" i="1"/>
  <c r="FE22" i="1"/>
  <c r="FF22" i="1"/>
  <c r="FG22" i="1"/>
  <c r="GV22" i="1"/>
  <c r="FH23" i="1"/>
  <c r="FE23" i="1"/>
  <c r="FF23" i="1"/>
  <c r="FG23" i="1"/>
  <c r="GV23" i="1"/>
  <c r="FH24" i="1"/>
  <c r="FE24" i="1"/>
  <c r="FF24" i="1"/>
  <c r="FG24" i="1"/>
  <c r="GV24" i="1"/>
  <c r="FH25" i="1"/>
  <c r="FE25" i="1"/>
  <c r="FF25" i="1"/>
  <c r="FG25" i="1"/>
  <c r="GV25" i="1"/>
  <c r="FH26" i="1"/>
  <c r="FE26" i="1"/>
  <c r="FF26" i="1"/>
  <c r="FG26" i="1"/>
  <c r="GV26" i="1"/>
  <c r="FH27" i="1"/>
  <c r="FE27" i="1"/>
  <c r="FF27" i="1"/>
  <c r="FG27" i="1"/>
  <c r="GV27" i="1"/>
  <c r="FH28" i="1"/>
  <c r="FE28" i="1"/>
  <c r="FF28" i="1"/>
  <c r="FG28" i="1"/>
  <c r="GV28" i="1"/>
  <c r="FH29" i="1"/>
  <c r="FE29" i="1"/>
  <c r="FF29" i="1"/>
  <c r="FG29" i="1"/>
  <c r="GV29" i="1"/>
  <c r="FH30" i="1"/>
  <c r="FE30" i="1"/>
  <c r="FF30" i="1"/>
  <c r="FG30" i="1"/>
  <c r="GV30" i="1"/>
  <c r="FH31" i="1"/>
  <c r="FE31" i="1"/>
  <c r="FF31" i="1"/>
  <c r="FG31" i="1"/>
  <c r="GV31" i="1"/>
  <c r="FH32" i="1"/>
  <c r="FE32" i="1"/>
  <c r="FF32" i="1"/>
  <c r="FG32" i="1"/>
  <c r="GV32" i="1"/>
  <c r="FH33" i="1"/>
  <c r="FE33" i="1"/>
  <c r="FF33" i="1"/>
  <c r="FG33" i="1"/>
  <c r="GV33" i="1"/>
  <c r="FH34" i="1"/>
  <c r="FE34" i="1"/>
  <c r="FF34" i="1"/>
  <c r="FG34" i="1"/>
  <c r="GV34" i="1"/>
  <c r="FH35" i="1"/>
  <c r="FE35" i="1"/>
  <c r="FF35" i="1"/>
  <c r="FG35" i="1"/>
  <c r="GV35" i="1"/>
  <c r="FH36" i="1"/>
  <c r="FE36" i="1"/>
  <c r="FF36" i="1"/>
  <c r="FG36" i="1"/>
  <c r="GV36" i="1"/>
  <c r="FH37" i="1"/>
  <c r="FE37" i="1"/>
  <c r="FF37" i="1"/>
  <c r="FG37" i="1"/>
  <c r="GV37" i="1"/>
  <c r="FH38" i="1"/>
  <c r="FE38" i="1"/>
  <c r="FF38" i="1"/>
  <c r="FG38" i="1"/>
  <c r="GV38" i="1"/>
  <c r="FH39" i="1"/>
  <c r="FE39" i="1"/>
  <c r="FF39" i="1"/>
  <c r="FG39" i="1"/>
  <c r="GV39" i="1"/>
  <c r="FH40" i="1"/>
  <c r="FE40" i="1"/>
  <c r="FF40" i="1"/>
  <c r="FG40" i="1"/>
  <c r="GV40" i="1"/>
  <c r="FH41" i="1"/>
  <c r="FE41" i="1"/>
  <c r="FF41" i="1"/>
  <c r="FG41" i="1"/>
  <c r="GV41" i="1"/>
  <c r="FH42" i="1"/>
  <c r="FE42" i="1"/>
  <c r="FF42" i="1"/>
  <c r="FG42" i="1"/>
  <c r="GV42" i="1"/>
  <c r="FH43" i="1"/>
  <c r="FE43" i="1"/>
  <c r="FF43" i="1"/>
  <c r="FG43" i="1"/>
  <c r="GV43" i="1"/>
  <c r="FH44" i="1"/>
  <c r="FE44" i="1"/>
  <c r="FF44" i="1"/>
  <c r="FG44" i="1"/>
  <c r="GV44" i="1"/>
  <c r="FH45" i="1"/>
  <c r="FE45" i="1"/>
  <c r="FF45" i="1"/>
  <c r="FG45" i="1"/>
  <c r="GV45" i="1"/>
  <c r="FH46" i="1"/>
  <c r="FE46" i="1"/>
  <c r="FF46" i="1"/>
  <c r="FG46" i="1"/>
  <c r="GV46" i="1"/>
  <c r="FH47" i="1"/>
  <c r="FE47" i="1"/>
  <c r="FF47" i="1"/>
  <c r="FG47" i="1"/>
  <c r="GV47" i="1"/>
  <c r="FH48" i="1"/>
  <c r="FE48" i="1"/>
  <c r="FF48" i="1"/>
  <c r="FG48" i="1"/>
  <c r="GV48" i="1"/>
  <c r="FH49" i="1"/>
  <c r="FE49" i="1"/>
  <c r="FF49" i="1"/>
  <c r="FG49" i="1"/>
  <c r="GV49" i="1"/>
  <c r="FH50" i="1"/>
  <c r="FE50" i="1"/>
  <c r="FF50" i="1"/>
  <c r="FG50" i="1"/>
  <c r="GV50" i="1"/>
  <c r="FH51" i="1"/>
  <c r="FE51" i="1"/>
  <c r="FF51" i="1"/>
  <c r="FG51" i="1"/>
  <c r="GV51" i="1"/>
  <c r="FH52" i="1"/>
  <c r="FE52" i="1"/>
  <c r="FF52" i="1"/>
  <c r="FG52" i="1"/>
  <c r="GV52" i="1"/>
  <c r="FH53" i="1"/>
  <c r="FE53" i="1"/>
  <c r="FF53" i="1"/>
  <c r="FG53" i="1"/>
  <c r="GV53" i="1"/>
  <c r="FH54" i="1"/>
  <c r="FE54" i="1"/>
  <c r="FF54" i="1"/>
  <c r="FG54" i="1"/>
  <c r="GV54" i="1"/>
  <c r="FH55" i="1"/>
  <c r="FE55" i="1"/>
  <c r="FF55" i="1"/>
  <c r="FG55" i="1"/>
  <c r="GV55" i="1"/>
  <c r="FH56" i="1"/>
  <c r="FE56" i="1"/>
  <c r="FF56" i="1"/>
  <c r="FG56" i="1"/>
  <c r="GV56" i="1"/>
  <c r="FH57" i="1"/>
  <c r="FE57" i="1"/>
  <c r="FF57" i="1"/>
  <c r="FG57" i="1"/>
  <c r="GV57" i="1"/>
  <c r="FH58" i="1"/>
  <c r="FE58" i="1"/>
  <c r="FF58" i="1"/>
  <c r="FG58" i="1"/>
  <c r="GV58" i="1"/>
  <c r="FH59" i="1"/>
  <c r="FE59" i="1"/>
  <c r="FF59" i="1"/>
  <c r="FG59" i="1"/>
  <c r="GV59" i="1"/>
  <c r="FH60" i="1"/>
  <c r="FE60" i="1"/>
  <c r="FF60" i="1"/>
  <c r="FG60" i="1"/>
  <c r="GV60" i="1"/>
  <c r="FH61" i="1"/>
  <c r="FE61" i="1"/>
  <c r="FF61" i="1"/>
  <c r="FG61" i="1"/>
  <c r="GV61" i="1"/>
  <c r="FH62" i="1"/>
  <c r="FE62" i="1"/>
  <c r="FF62" i="1"/>
  <c r="FG62" i="1"/>
  <c r="GV62" i="1"/>
  <c r="FH63" i="1"/>
  <c r="FE63" i="1"/>
  <c r="FF63" i="1"/>
  <c r="FG63" i="1"/>
  <c r="GV63" i="1"/>
  <c r="FH64" i="1"/>
  <c r="FE64" i="1"/>
  <c r="FF64" i="1"/>
  <c r="FG64" i="1"/>
  <c r="GV64" i="1"/>
  <c r="FH65" i="1"/>
  <c r="FE65" i="1"/>
  <c r="FF65" i="1"/>
  <c r="FG65" i="1"/>
  <c r="GV65" i="1"/>
  <c r="FH66" i="1"/>
  <c r="FE66" i="1"/>
  <c r="FF66" i="1"/>
  <c r="FG66" i="1"/>
  <c r="GV66" i="1"/>
  <c r="FH67" i="1"/>
  <c r="FE67" i="1"/>
  <c r="FF67" i="1"/>
  <c r="FG67" i="1"/>
  <c r="GV67" i="1"/>
  <c r="FH68" i="1"/>
  <c r="FE68" i="1"/>
  <c r="FF68" i="1"/>
  <c r="FG68" i="1"/>
  <c r="GV68" i="1"/>
  <c r="FH69" i="1"/>
  <c r="FE69" i="1"/>
  <c r="FF69" i="1"/>
  <c r="FG69" i="1"/>
  <c r="GV69" i="1"/>
  <c r="FH70" i="1"/>
  <c r="FE70" i="1"/>
  <c r="FF70" i="1"/>
  <c r="FG70" i="1"/>
  <c r="GV70" i="1"/>
  <c r="FH71" i="1"/>
  <c r="FE71" i="1"/>
  <c r="FF71" i="1"/>
  <c r="FG71" i="1"/>
  <c r="GV71" i="1"/>
  <c r="FH72" i="1"/>
  <c r="FE72" i="1"/>
  <c r="FF72" i="1"/>
  <c r="FG72" i="1"/>
  <c r="GV72" i="1"/>
  <c r="FH73" i="1"/>
  <c r="FE73" i="1"/>
  <c r="FF73" i="1"/>
  <c r="FG73" i="1"/>
  <c r="GV73" i="1"/>
  <c r="FH74" i="1"/>
  <c r="FE74" i="1"/>
  <c r="FF74" i="1"/>
  <c r="FG74" i="1"/>
  <c r="GV74" i="1"/>
  <c r="FH75" i="1"/>
  <c r="FE75" i="1"/>
  <c r="FF75" i="1"/>
  <c r="FG75" i="1"/>
  <c r="GV75" i="1"/>
  <c r="FH76" i="1"/>
  <c r="FE76" i="1"/>
  <c r="FF76" i="1"/>
  <c r="FG76" i="1"/>
  <c r="GV76" i="1"/>
  <c r="FH77" i="1"/>
  <c r="FE77" i="1"/>
  <c r="FF77" i="1"/>
  <c r="FG77" i="1"/>
  <c r="GV77" i="1"/>
  <c r="FH78" i="1"/>
  <c r="FE78" i="1"/>
  <c r="FF78" i="1"/>
  <c r="FG78" i="1"/>
  <c r="GV78" i="1"/>
  <c r="FH79" i="1"/>
  <c r="FE79" i="1"/>
  <c r="FF79" i="1"/>
  <c r="FG79" i="1"/>
  <c r="GV79" i="1"/>
  <c r="FH80" i="1"/>
  <c r="FE80" i="1"/>
  <c r="FF80" i="1"/>
  <c r="FG80" i="1"/>
  <c r="GV80" i="1"/>
  <c r="FH81" i="1"/>
  <c r="FE81" i="1"/>
  <c r="FF81" i="1"/>
  <c r="FG81" i="1"/>
  <c r="GV81" i="1"/>
  <c r="FH82" i="1"/>
  <c r="FE82" i="1"/>
  <c r="FF82" i="1"/>
  <c r="FG82" i="1"/>
  <c r="GV82" i="1"/>
  <c r="FH83" i="1"/>
  <c r="FE83" i="1"/>
  <c r="FF83" i="1"/>
  <c r="FG83" i="1"/>
  <c r="GV83" i="1"/>
  <c r="FH84" i="1"/>
  <c r="FE84" i="1"/>
  <c r="FF84" i="1"/>
  <c r="FG84" i="1"/>
  <c r="GV84" i="1"/>
  <c r="FH85" i="1"/>
  <c r="FE85" i="1"/>
  <c r="FF85" i="1"/>
  <c r="FG85" i="1"/>
  <c r="GV85" i="1"/>
  <c r="FH86" i="1"/>
  <c r="FE86" i="1"/>
  <c r="FF86" i="1"/>
  <c r="FG86" i="1"/>
  <c r="GV86" i="1"/>
  <c r="FH87" i="1"/>
  <c r="FE87" i="1"/>
  <c r="FF87" i="1"/>
  <c r="FG87" i="1"/>
  <c r="GV87" i="1"/>
  <c r="FH88" i="1"/>
  <c r="FE88" i="1"/>
  <c r="FF88" i="1"/>
  <c r="FG88" i="1"/>
  <c r="GV88" i="1"/>
  <c r="FH89" i="1"/>
  <c r="FE89" i="1"/>
  <c r="FF89" i="1"/>
  <c r="FG89" i="1"/>
  <c r="GV89" i="1"/>
  <c r="FH90" i="1"/>
  <c r="FE90" i="1"/>
  <c r="FF90" i="1"/>
  <c r="FG90" i="1"/>
  <c r="GV90" i="1"/>
  <c r="FH91" i="1"/>
  <c r="FE91" i="1"/>
  <c r="FF91" i="1"/>
  <c r="FG91" i="1"/>
  <c r="GV91" i="1"/>
  <c r="FH92" i="1"/>
  <c r="FE92" i="1"/>
  <c r="FF92" i="1"/>
  <c r="FG92" i="1"/>
  <c r="GV92" i="1"/>
  <c r="FH93" i="1"/>
  <c r="FE93" i="1"/>
  <c r="FF93" i="1"/>
  <c r="FG93" i="1"/>
  <c r="GV93" i="1"/>
  <c r="FH94" i="1"/>
  <c r="FE94" i="1"/>
  <c r="FF94" i="1"/>
  <c r="FG94" i="1"/>
  <c r="GV94" i="1"/>
  <c r="FH95" i="1"/>
  <c r="FE95" i="1"/>
  <c r="FF95" i="1"/>
  <c r="FG95" i="1"/>
  <c r="GV95" i="1"/>
  <c r="FH96" i="1"/>
  <c r="FE96" i="1"/>
  <c r="FF96" i="1"/>
  <c r="FG96" i="1"/>
  <c r="GV96" i="1"/>
  <c r="FH97" i="1"/>
  <c r="FE97" i="1"/>
  <c r="FF97" i="1"/>
  <c r="FG97" i="1"/>
  <c r="GV97" i="1"/>
  <c r="FH98" i="1"/>
  <c r="FE98" i="1"/>
  <c r="FF98" i="1"/>
  <c r="FG98" i="1"/>
  <c r="GV98" i="1"/>
  <c r="FH99" i="1"/>
  <c r="FE99" i="1"/>
  <c r="FF99" i="1"/>
  <c r="FG99" i="1"/>
  <c r="GV99" i="1"/>
  <c r="FH100" i="1"/>
  <c r="FE100" i="1"/>
  <c r="FF100" i="1"/>
  <c r="FG100" i="1"/>
  <c r="GV100" i="1"/>
  <c r="FH101" i="1"/>
  <c r="FE101" i="1"/>
  <c r="FF101" i="1"/>
  <c r="FG101" i="1"/>
  <c r="GV101" i="1"/>
  <c r="FH102" i="1"/>
  <c r="FE102" i="1"/>
  <c r="FF102" i="1"/>
  <c r="FG102" i="1"/>
  <c r="GV102" i="1"/>
  <c r="FH103" i="1"/>
  <c r="FE103" i="1"/>
  <c r="FF103" i="1"/>
  <c r="FG103" i="1"/>
  <c r="GV103" i="1"/>
  <c r="FH104" i="1"/>
  <c r="FE104" i="1"/>
  <c r="FF104" i="1"/>
  <c r="FG104" i="1"/>
  <c r="GV104" i="1"/>
  <c r="FH105" i="1"/>
  <c r="FE105" i="1"/>
  <c r="FF105" i="1"/>
  <c r="FG105" i="1"/>
  <c r="GV105" i="1"/>
  <c r="FH106" i="1"/>
  <c r="FE106" i="1"/>
  <c r="FF106" i="1"/>
  <c r="FG106" i="1"/>
  <c r="GV106" i="1"/>
  <c r="GT107" i="1"/>
  <c r="EP7" i="1"/>
  <c r="EQ7" i="1"/>
  <c r="ER7" i="1"/>
  <c r="ES7" i="1"/>
  <c r="EY7" i="1"/>
  <c r="EX7" i="1"/>
  <c r="ET7" i="1"/>
  <c r="EU7" i="1"/>
  <c r="EV7" i="1"/>
  <c r="EW7" i="1"/>
  <c r="GS7" i="1"/>
  <c r="EX22" i="1"/>
  <c r="EU22" i="1"/>
  <c r="EV22" i="1"/>
  <c r="EW22" i="1"/>
  <c r="GS22" i="1"/>
  <c r="EX23" i="1"/>
  <c r="EU23" i="1"/>
  <c r="EV23" i="1"/>
  <c r="EW23" i="1"/>
  <c r="GS23" i="1"/>
  <c r="EX24" i="1"/>
  <c r="EU24" i="1"/>
  <c r="EV24" i="1"/>
  <c r="EW24" i="1"/>
  <c r="GS24" i="1"/>
  <c r="EX25" i="1"/>
  <c r="EU25" i="1"/>
  <c r="EV25" i="1"/>
  <c r="EW25" i="1"/>
  <c r="GS25" i="1"/>
  <c r="EX26" i="1"/>
  <c r="EU26" i="1"/>
  <c r="EV26" i="1"/>
  <c r="EW26" i="1"/>
  <c r="GS26" i="1"/>
  <c r="EX27" i="1"/>
  <c r="EU27" i="1"/>
  <c r="EV27" i="1"/>
  <c r="EW27" i="1"/>
  <c r="GS27" i="1"/>
  <c r="EX28" i="1"/>
  <c r="EU28" i="1"/>
  <c r="EV28" i="1"/>
  <c r="EW28" i="1"/>
  <c r="GS28" i="1"/>
  <c r="EX29" i="1"/>
  <c r="EU29" i="1"/>
  <c r="EV29" i="1"/>
  <c r="EW29" i="1"/>
  <c r="GS29" i="1"/>
  <c r="EX30" i="1"/>
  <c r="EU30" i="1"/>
  <c r="EV30" i="1"/>
  <c r="EW30" i="1"/>
  <c r="GS30" i="1"/>
  <c r="EX31" i="1"/>
  <c r="EU31" i="1"/>
  <c r="EV31" i="1"/>
  <c r="EW31" i="1"/>
  <c r="GS31" i="1"/>
  <c r="EX32" i="1"/>
  <c r="EU32" i="1"/>
  <c r="EV32" i="1"/>
  <c r="EW32" i="1"/>
  <c r="GS32" i="1"/>
  <c r="EX33" i="1"/>
  <c r="EU33" i="1"/>
  <c r="EV33" i="1"/>
  <c r="EW33" i="1"/>
  <c r="GS33" i="1"/>
  <c r="EX34" i="1"/>
  <c r="EU34" i="1"/>
  <c r="EV34" i="1"/>
  <c r="EW34" i="1"/>
  <c r="GS34" i="1"/>
  <c r="EX35" i="1"/>
  <c r="EU35" i="1"/>
  <c r="EV35" i="1"/>
  <c r="EW35" i="1"/>
  <c r="GS35" i="1"/>
  <c r="EX36" i="1"/>
  <c r="EU36" i="1"/>
  <c r="EV36" i="1"/>
  <c r="EW36" i="1"/>
  <c r="GS36" i="1"/>
  <c r="EX37" i="1"/>
  <c r="EU37" i="1"/>
  <c r="EV37" i="1"/>
  <c r="EW37" i="1"/>
  <c r="GS37" i="1"/>
  <c r="EX38" i="1"/>
  <c r="EU38" i="1"/>
  <c r="EV38" i="1"/>
  <c r="EW38" i="1"/>
  <c r="GS38" i="1"/>
  <c r="EX39" i="1"/>
  <c r="EU39" i="1"/>
  <c r="EV39" i="1"/>
  <c r="EW39" i="1"/>
  <c r="GS39" i="1"/>
  <c r="EX40" i="1"/>
  <c r="EU40" i="1"/>
  <c r="EV40" i="1"/>
  <c r="EW40" i="1"/>
  <c r="GS40" i="1"/>
  <c r="EX41" i="1"/>
  <c r="EU41" i="1"/>
  <c r="EV41" i="1"/>
  <c r="EW41" i="1"/>
  <c r="GS41" i="1"/>
  <c r="EX42" i="1"/>
  <c r="EU42" i="1"/>
  <c r="EV42" i="1"/>
  <c r="EW42" i="1"/>
  <c r="GS42" i="1"/>
  <c r="EX43" i="1"/>
  <c r="EU43" i="1"/>
  <c r="EV43" i="1"/>
  <c r="EW43" i="1"/>
  <c r="GS43" i="1"/>
  <c r="EX44" i="1"/>
  <c r="EU44" i="1"/>
  <c r="EV44" i="1"/>
  <c r="EW44" i="1"/>
  <c r="GS44" i="1"/>
  <c r="EX45" i="1"/>
  <c r="EU45" i="1"/>
  <c r="EV45" i="1"/>
  <c r="EW45" i="1"/>
  <c r="GS45" i="1"/>
  <c r="EX46" i="1"/>
  <c r="EU46" i="1"/>
  <c r="EV46" i="1"/>
  <c r="EW46" i="1"/>
  <c r="GS46" i="1"/>
  <c r="EX47" i="1"/>
  <c r="EU47" i="1"/>
  <c r="EV47" i="1"/>
  <c r="EW47" i="1"/>
  <c r="GS47" i="1"/>
  <c r="EX48" i="1"/>
  <c r="EU48" i="1"/>
  <c r="EV48" i="1"/>
  <c r="EW48" i="1"/>
  <c r="GS48" i="1"/>
  <c r="EX49" i="1"/>
  <c r="EU49" i="1"/>
  <c r="EV49" i="1"/>
  <c r="EW49" i="1"/>
  <c r="GS49" i="1"/>
  <c r="EX50" i="1"/>
  <c r="EU50" i="1"/>
  <c r="EV50" i="1"/>
  <c r="EW50" i="1"/>
  <c r="GS50" i="1"/>
  <c r="EX51" i="1"/>
  <c r="EU51" i="1"/>
  <c r="EV51" i="1"/>
  <c r="EW51" i="1"/>
  <c r="GS51" i="1"/>
  <c r="EX52" i="1"/>
  <c r="EU52" i="1"/>
  <c r="EV52" i="1"/>
  <c r="EW52" i="1"/>
  <c r="GS52" i="1"/>
  <c r="EX53" i="1"/>
  <c r="EU53" i="1"/>
  <c r="EV53" i="1"/>
  <c r="EW53" i="1"/>
  <c r="GS53" i="1"/>
  <c r="EX54" i="1"/>
  <c r="EU54" i="1"/>
  <c r="EV54" i="1"/>
  <c r="EW54" i="1"/>
  <c r="GS54" i="1"/>
  <c r="EX55" i="1"/>
  <c r="EU55" i="1"/>
  <c r="EV55" i="1"/>
  <c r="EW55" i="1"/>
  <c r="GS55" i="1"/>
  <c r="EX56" i="1"/>
  <c r="EU56" i="1"/>
  <c r="EV56" i="1"/>
  <c r="EW56" i="1"/>
  <c r="GS56" i="1"/>
  <c r="EX57" i="1"/>
  <c r="EU57" i="1"/>
  <c r="EV57" i="1"/>
  <c r="EW57" i="1"/>
  <c r="GS57" i="1"/>
  <c r="EX58" i="1"/>
  <c r="EU58" i="1"/>
  <c r="EV58" i="1"/>
  <c r="EW58" i="1"/>
  <c r="GS58" i="1"/>
  <c r="EX59" i="1"/>
  <c r="EU59" i="1"/>
  <c r="EV59" i="1"/>
  <c r="EW59" i="1"/>
  <c r="GS59" i="1"/>
  <c r="EX60" i="1"/>
  <c r="EU60" i="1"/>
  <c r="EV60" i="1"/>
  <c r="EW60" i="1"/>
  <c r="GS60" i="1"/>
  <c r="EX61" i="1"/>
  <c r="EU61" i="1"/>
  <c r="EV61" i="1"/>
  <c r="EW61" i="1"/>
  <c r="GS61" i="1"/>
  <c r="EX62" i="1"/>
  <c r="EU62" i="1"/>
  <c r="EV62" i="1"/>
  <c r="EW62" i="1"/>
  <c r="GS62" i="1"/>
  <c r="EX63" i="1"/>
  <c r="EU63" i="1"/>
  <c r="EV63" i="1"/>
  <c r="EW63" i="1"/>
  <c r="GS63" i="1"/>
  <c r="EX64" i="1"/>
  <c r="EU64" i="1"/>
  <c r="EV64" i="1"/>
  <c r="EW64" i="1"/>
  <c r="GS64" i="1"/>
  <c r="EX65" i="1"/>
  <c r="EU65" i="1"/>
  <c r="EV65" i="1"/>
  <c r="EW65" i="1"/>
  <c r="GS65" i="1"/>
  <c r="EX66" i="1"/>
  <c r="EU66" i="1"/>
  <c r="EV66" i="1"/>
  <c r="EW66" i="1"/>
  <c r="GS66" i="1"/>
  <c r="EX67" i="1"/>
  <c r="EU67" i="1"/>
  <c r="EV67" i="1"/>
  <c r="EW67" i="1"/>
  <c r="GS67" i="1"/>
  <c r="EX68" i="1"/>
  <c r="EU68" i="1"/>
  <c r="EV68" i="1"/>
  <c r="EW68" i="1"/>
  <c r="GS68" i="1"/>
  <c r="EX69" i="1"/>
  <c r="EU69" i="1"/>
  <c r="EV69" i="1"/>
  <c r="EW69" i="1"/>
  <c r="GS69" i="1"/>
  <c r="EX70" i="1"/>
  <c r="EU70" i="1"/>
  <c r="EV70" i="1"/>
  <c r="EW70" i="1"/>
  <c r="GS70" i="1"/>
  <c r="EX71" i="1"/>
  <c r="EU71" i="1"/>
  <c r="EV71" i="1"/>
  <c r="EW71" i="1"/>
  <c r="GS71" i="1"/>
  <c r="EX72" i="1"/>
  <c r="EU72" i="1"/>
  <c r="EV72" i="1"/>
  <c r="EW72" i="1"/>
  <c r="GS72" i="1"/>
  <c r="EX73" i="1"/>
  <c r="EU73" i="1"/>
  <c r="EV73" i="1"/>
  <c r="EW73" i="1"/>
  <c r="GS73" i="1"/>
  <c r="EX74" i="1"/>
  <c r="EU74" i="1"/>
  <c r="EV74" i="1"/>
  <c r="EW74" i="1"/>
  <c r="GS74" i="1"/>
  <c r="EX75" i="1"/>
  <c r="EU75" i="1"/>
  <c r="EV75" i="1"/>
  <c r="EW75" i="1"/>
  <c r="GS75" i="1"/>
  <c r="EX76" i="1"/>
  <c r="EU76" i="1"/>
  <c r="EV76" i="1"/>
  <c r="EW76" i="1"/>
  <c r="GS76" i="1"/>
  <c r="EX77" i="1"/>
  <c r="EU77" i="1"/>
  <c r="EV77" i="1"/>
  <c r="EW77" i="1"/>
  <c r="GS77" i="1"/>
  <c r="EX78" i="1"/>
  <c r="EU78" i="1"/>
  <c r="EV78" i="1"/>
  <c r="EW78" i="1"/>
  <c r="GS78" i="1"/>
  <c r="EX79" i="1"/>
  <c r="EU79" i="1"/>
  <c r="EV79" i="1"/>
  <c r="EW79" i="1"/>
  <c r="GS79" i="1"/>
  <c r="EX80" i="1"/>
  <c r="EU80" i="1"/>
  <c r="EV80" i="1"/>
  <c r="EW80" i="1"/>
  <c r="GS80" i="1"/>
  <c r="EX81" i="1"/>
  <c r="EU81" i="1"/>
  <c r="EV81" i="1"/>
  <c r="EW81" i="1"/>
  <c r="GS81" i="1"/>
  <c r="EX82" i="1"/>
  <c r="EU82" i="1"/>
  <c r="EV82" i="1"/>
  <c r="EW82" i="1"/>
  <c r="GS82" i="1"/>
  <c r="EX83" i="1"/>
  <c r="EU83" i="1"/>
  <c r="EV83" i="1"/>
  <c r="EW83" i="1"/>
  <c r="GS83" i="1"/>
  <c r="EX84" i="1"/>
  <c r="EU84" i="1"/>
  <c r="EV84" i="1"/>
  <c r="EW84" i="1"/>
  <c r="GS84" i="1"/>
  <c r="EX85" i="1"/>
  <c r="EU85" i="1"/>
  <c r="EV85" i="1"/>
  <c r="EW85" i="1"/>
  <c r="GS85" i="1"/>
  <c r="EX86" i="1"/>
  <c r="EU86" i="1"/>
  <c r="EV86" i="1"/>
  <c r="EW86" i="1"/>
  <c r="GS86" i="1"/>
  <c r="EX87" i="1"/>
  <c r="EU87" i="1"/>
  <c r="EV87" i="1"/>
  <c r="EW87" i="1"/>
  <c r="GS87" i="1"/>
  <c r="EX88" i="1"/>
  <c r="EU88" i="1"/>
  <c r="EV88" i="1"/>
  <c r="EW88" i="1"/>
  <c r="GS88" i="1"/>
  <c r="EX89" i="1"/>
  <c r="EU89" i="1"/>
  <c r="EV89" i="1"/>
  <c r="EW89" i="1"/>
  <c r="GS89" i="1"/>
  <c r="EX90" i="1"/>
  <c r="EU90" i="1"/>
  <c r="EV90" i="1"/>
  <c r="EW90" i="1"/>
  <c r="GS90" i="1"/>
  <c r="EX91" i="1"/>
  <c r="EU91" i="1"/>
  <c r="EV91" i="1"/>
  <c r="EW91" i="1"/>
  <c r="GS91" i="1"/>
  <c r="EX92" i="1"/>
  <c r="EU92" i="1"/>
  <c r="EV92" i="1"/>
  <c r="EW92" i="1"/>
  <c r="GS92" i="1"/>
  <c r="EX93" i="1"/>
  <c r="EU93" i="1"/>
  <c r="EV93" i="1"/>
  <c r="EW93" i="1"/>
  <c r="GS93" i="1"/>
  <c r="EX94" i="1"/>
  <c r="EU94" i="1"/>
  <c r="EV94" i="1"/>
  <c r="EW94" i="1"/>
  <c r="GS94" i="1"/>
  <c r="EX95" i="1"/>
  <c r="EU95" i="1"/>
  <c r="EV95" i="1"/>
  <c r="EW95" i="1"/>
  <c r="GS95" i="1"/>
  <c r="EX96" i="1"/>
  <c r="EU96" i="1"/>
  <c r="EV96" i="1"/>
  <c r="EW96" i="1"/>
  <c r="GS96" i="1"/>
  <c r="EX97" i="1"/>
  <c r="EU97" i="1"/>
  <c r="EV97" i="1"/>
  <c r="EW97" i="1"/>
  <c r="GS97" i="1"/>
  <c r="EX98" i="1"/>
  <c r="EU98" i="1"/>
  <c r="EV98" i="1"/>
  <c r="EW98" i="1"/>
  <c r="GS98" i="1"/>
  <c r="EX99" i="1"/>
  <c r="EU99" i="1"/>
  <c r="EV99" i="1"/>
  <c r="EW99" i="1"/>
  <c r="GS99" i="1"/>
  <c r="EX100" i="1"/>
  <c r="EU100" i="1"/>
  <c r="EV100" i="1"/>
  <c r="EW100" i="1"/>
  <c r="GS100" i="1"/>
  <c r="EX101" i="1"/>
  <c r="EU101" i="1"/>
  <c r="EV101" i="1"/>
  <c r="EW101" i="1"/>
  <c r="GS101" i="1"/>
  <c r="EX102" i="1"/>
  <c r="EU102" i="1"/>
  <c r="EV102" i="1"/>
  <c r="EW102" i="1"/>
  <c r="GS102" i="1"/>
  <c r="EX103" i="1"/>
  <c r="EU103" i="1"/>
  <c r="EV103" i="1"/>
  <c r="EW103" i="1"/>
  <c r="GS103" i="1"/>
  <c r="EX104" i="1"/>
  <c r="EU104" i="1"/>
  <c r="EV104" i="1"/>
  <c r="EW104" i="1"/>
  <c r="GS104" i="1"/>
  <c r="EX105" i="1"/>
  <c r="EU105" i="1"/>
  <c r="EV105" i="1"/>
  <c r="EW105" i="1"/>
  <c r="GS105" i="1"/>
  <c r="EX106" i="1"/>
  <c r="EU106" i="1"/>
  <c r="EV106" i="1"/>
  <c r="EW106" i="1"/>
  <c r="GS106" i="1"/>
  <c r="GQ107" i="1"/>
  <c r="EH7" i="1"/>
  <c r="EI7" i="1"/>
  <c r="EJ7" i="1"/>
  <c r="DT7" i="1"/>
  <c r="DU7" i="1"/>
  <c r="DV7" i="1"/>
  <c r="DW7" i="1"/>
  <c r="DX7" i="1"/>
  <c r="DY7" i="1"/>
  <c r="DZ7" i="1"/>
  <c r="EA7" i="1"/>
  <c r="EB7" i="1"/>
  <c r="EC7" i="1"/>
  <c r="ED7" i="1"/>
  <c r="EE7" i="1"/>
  <c r="EF7" i="1"/>
  <c r="EG7" i="1"/>
  <c r="EK7" i="1"/>
  <c r="EO7" i="1"/>
  <c r="EN7" i="1"/>
  <c r="EL7" i="1"/>
  <c r="EM7" i="1"/>
  <c r="GP7" i="1"/>
  <c r="EH22" i="1"/>
  <c r="EI22" i="1"/>
  <c r="EJ22" i="1"/>
  <c r="EK22" i="1"/>
  <c r="EN22" i="1"/>
  <c r="EL22" i="1"/>
  <c r="EM22" i="1"/>
  <c r="GP22" i="1"/>
  <c r="EH23" i="1"/>
  <c r="EI23" i="1"/>
  <c r="EJ23" i="1"/>
  <c r="EK23" i="1"/>
  <c r="EN23" i="1"/>
  <c r="EL23" i="1"/>
  <c r="EM23" i="1"/>
  <c r="GP23" i="1"/>
  <c r="EH24" i="1"/>
  <c r="EI24" i="1"/>
  <c r="EJ24" i="1"/>
  <c r="EK24" i="1"/>
  <c r="EN24" i="1"/>
  <c r="EL24" i="1"/>
  <c r="EM24" i="1"/>
  <c r="GP24" i="1"/>
  <c r="EH25" i="1"/>
  <c r="EI25" i="1"/>
  <c r="EJ25" i="1"/>
  <c r="EK25" i="1"/>
  <c r="EN25" i="1"/>
  <c r="EL25" i="1"/>
  <c r="EM25" i="1"/>
  <c r="GP25" i="1"/>
  <c r="EH26" i="1"/>
  <c r="EI26" i="1"/>
  <c r="EJ26" i="1"/>
  <c r="EK26" i="1"/>
  <c r="EN26" i="1"/>
  <c r="EL26" i="1"/>
  <c r="EM26" i="1"/>
  <c r="GP26" i="1"/>
  <c r="EH27" i="1"/>
  <c r="EI27" i="1"/>
  <c r="EJ27" i="1"/>
  <c r="EK27" i="1"/>
  <c r="EN27" i="1"/>
  <c r="EL27" i="1"/>
  <c r="EM27" i="1"/>
  <c r="GP27" i="1"/>
  <c r="EH28" i="1"/>
  <c r="EI28" i="1"/>
  <c r="EJ28" i="1"/>
  <c r="EK28" i="1"/>
  <c r="EN28" i="1"/>
  <c r="EL28" i="1"/>
  <c r="EM28" i="1"/>
  <c r="GP28" i="1"/>
  <c r="EH29" i="1"/>
  <c r="EI29" i="1"/>
  <c r="EJ29" i="1"/>
  <c r="EK29" i="1"/>
  <c r="EN29" i="1"/>
  <c r="EL29" i="1"/>
  <c r="EM29" i="1"/>
  <c r="GP29" i="1"/>
  <c r="EH30" i="1"/>
  <c r="EI30" i="1"/>
  <c r="EJ30" i="1"/>
  <c r="EK30" i="1"/>
  <c r="EN30" i="1"/>
  <c r="EL30" i="1"/>
  <c r="EM30" i="1"/>
  <c r="GP30" i="1"/>
  <c r="EH31" i="1"/>
  <c r="EI31" i="1"/>
  <c r="EJ31" i="1"/>
  <c r="EK31" i="1"/>
  <c r="EN31" i="1"/>
  <c r="EL31" i="1"/>
  <c r="EM31" i="1"/>
  <c r="GP31" i="1"/>
  <c r="EH32" i="1"/>
  <c r="EI32" i="1"/>
  <c r="EJ32" i="1"/>
  <c r="EK32" i="1"/>
  <c r="EN32" i="1"/>
  <c r="EL32" i="1"/>
  <c r="EM32" i="1"/>
  <c r="GP32" i="1"/>
  <c r="EH33" i="1"/>
  <c r="EI33" i="1"/>
  <c r="EJ33" i="1"/>
  <c r="EK33" i="1"/>
  <c r="EN33" i="1"/>
  <c r="EL33" i="1"/>
  <c r="EM33" i="1"/>
  <c r="GP33" i="1"/>
  <c r="EH34" i="1"/>
  <c r="EI34" i="1"/>
  <c r="EJ34" i="1"/>
  <c r="EK34" i="1"/>
  <c r="EN34" i="1"/>
  <c r="EL34" i="1"/>
  <c r="EM34" i="1"/>
  <c r="GP34" i="1"/>
  <c r="EH35" i="1"/>
  <c r="EI35" i="1"/>
  <c r="EJ35" i="1"/>
  <c r="EK35" i="1"/>
  <c r="EN35" i="1"/>
  <c r="EL35" i="1"/>
  <c r="EM35" i="1"/>
  <c r="GP35" i="1"/>
  <c r="EH36" i="1"/>
  <c r="EI36" i="1"/>
  <c r="EJ36" i="1"/>
  <c r="EK36" i="1"/>
  <c r="EN36" i="1"/>
  <c r="EL36" i="1"/>
  <c r="EM36" i="1"/>
  <c r="GP36" i="1"/>
  <c r="EH37" i="1"/>
  <c r="EI37" i="1"/>
  <c r="EJ37" i="1"/>
  <c r="EK37" i="1"/>
  <c r="EN37" i="1"/>
  <c r="EL37" i="1"/>
  <c r="EM37" i="1"/>
  <c r="GP37" i="1"/>
  <c r="EH38" i="1"/>
  <c r="EI38" i="1"/>
  <c r="EJ38" i="1"/>
  <c r="EK38" i="1"/>
  <c r="EN38" i="1"/>
  <c r="EL38" i="1"/>
  <c r="EM38" i="1"/>
  <c r="GP38" i="1"/>
  <c r="EH39" i="1"/>
  <c r="EI39" i="1"/>
  <c r="EJ39" i="1"/>
  <c r="EK39" i="1"/>
  <c r="EN39" i="1"/>
  <c r="EL39" i="1"/>
  <c r="EM39" i="1"/>
  <c r="GP39" i="1"/>
  <c r="EH40" i="1"/>
  <c r="EI40" i="1"/>
  <c r="EJ40" i="1"/>
  <c r="EK40" i="1"/>
  <c r="EN40" i="1"/>
  <c r="EL40" i="1"/>
  <c r="EM40" i="1"/>
  <c r="GP40" i="1"/>
  <c r="EH41" i="1"/>
  <c r="EI41" i="1"/>
  <c r="EJ41" i="1"/>
  <c r="EK41" i="1"/>
  <c r="EN41" i="1"/>
  <c r="EL41" i="1"/>
  <c r="EM41" i="1"/>
  <c r="GP41" i="1"/>
  <c r="EH42" i="1"/>
  <c r="EI42" i="1"/>
  <c r="EJ42" i="1"/>
  <c r="EK42" i="1"/>
  <c r="EN42" i="1"/>
  <c r="EL42" i="1"/>
  <c r="EM42" i="1"/>
  <c r="GP42" i="1"/>
  <c r="EH43" i="1"/>
  <c r="EI43" i="1"/>
  <c r="EJ43" i="1"/>
  <c r="EK43" i="1"/>
  <c r="EN43" i="1"/>
  <c r="EL43" i="1"/>
  <c r="EM43" i="1"/>
  <c r="GP43" i="1"/>
  <c r="EH44" i="1"/>
  <c r="EI44" i="1"/>
  <c r="EJ44" i="1"/>
  <c r="EK44" i="1"/>
  <c r="EN44" i="1"/>
  <c r="EL44" i="1"/>
  <c r="EM44" i="1"/>
  <c r="GP44" i="1"/>
  <c r="EH45" i="1"/>
  <c r="EI45" i="1"/>
  <c r="EJ45" i="1"/>
  <c r="EK45" i="1"/>
  <c r="EN45" i="1"/>
  <c r="EL45" i="1"/>
  <c r="EM45" i="1"/>
  <c r="GP45" i="1"/>
  <c r="EH46" i="1"/>
  <c r="EI46" i="1"/>
  <c r="EJ46" i="1"/>
  <c r="EK46" i="1"/>
  <c r="EN46" i="1"/>
  <c r="EL46" i="1"/>
  <c r="EM46" i="1"/>
  <c r="GP46" i="1"/>
  <c r="EH47" i="1"/>
  <c r="EI47" i="1"/>
  <c r="EJ47" i="1"/>
  <c r="EK47" i="1"/>
  <c r="EN47" i="1"/>
  <c r="EL47" i="1"/>
  <c r="EM47" i="1"/>
  <c r="GP47" i="1"/>
  <c r="EH48" i="1"/>
  <c r="EI48" i="1"/>
  <c r="EJ48" i="1"/>
  <c r="EK48" i="1"/>
  <c r="EN48" i="1"/>
  <c r="EL48" i="1"/>
  <c r="EM48" i="1"/>
  <c r="GP48" i="1"/>
  <c r="EH49" i="1"/>
  <c r="EI49" i="1"/>
  <c r="EJ49" i="1"/>
  <c r="EK49" i="1"/>
  <c r="EN49" i="1"/>
  <c r="EL49" i="1"/>
  <c r="EM49" i="1"/>
  <c r="GP49" i="1"/>
  <c r="EH50" i="1"/>
  <c r="EI50" i="1"/>
  <c r="EJ50" i="1"/>
  <c r="EK50" i="1"/>
  <c r="EN50" i="1"/>
  <c r="EL50" i="1"/>
  <c r="EM50" i="1"/>
  <c r="GP50" i="1"/>
  <c r="EH51" i="1"/>
  <c r="EI51" i="1"/>
  <c r="EJ51" i="1"/>
  <c r="EK51" i="1"/>
  <c r="EN51" i="1"/>
  <c r="EL51" i="1"/>
  <c r="EM51" i="1"/>
  <c r="GP51" i="1"/>
  <c r="EH52" i="1"/>
  <c r="EI52" i="1"/>
  <c r="EJ52" i="1"/>
  <c r="EK52" i="1"/>
  <c r="EN52" i="1"/>
  <c r="EL52" i="1"/>
  <c r="EM52" i="1"/>
  <c r="GP52" i="1"/>
  <c r="EH53" i="1"/>
  <c r="EI53" i="1"/>
  <c r="EJ53" i="1"/>
  <c r="EK53" i="1"/>
  <c r="EN53" i="1"/>
  <c r="EL53" i="1"/>
  <c r="EM53" i="1"/>
  <c r="GP53" i="1"/>
  <c r="EH54" i="1"/>
  <c r="EI54" i="1"/>
  <c r="EJ54" i="1"/>
  <c r="EK54" i="1"/>
  <c r="EN54" i="1"/>
  <c r="EL54" i="1"/>
  <c r="EM54" i="1"/>
  <c r="GP54" i="1"/>
  <c r="EH55" i="1"/>
  <c r="EI55" i="1"/>
  <c r="EJ55" i="1"/>
  <c r="EK55" i="1"/>
  <c r="EN55" i="1"/>
  <c r="EL55" i="1"/>
  <c r="EM55" i="1"/>
  <c r="GP55" i="1"/>
  <c r="EH56" i="1"/>
  <c r="EI56" i="1"/>
  <c r="EJ56" i="1"/>
  <c r="EK56" i="1"/>
  <c r="EN56" i="1"/>
  <c r="EL56" i="1"/>
  <c r="EM56" i="1"/>
  <c r="GP56" i="1"/>
  <c r="EH57" i="1"/>
  <c r="EI57" i="1"/>
  <c r="EJ57" i="1"/>
  <c r="EK57" i="1"/>
  <c r="EN57" i="1"/>
  <c r="EL57" i="1"/>
  <c r="EM57" i="1"/>
  <c r="GP57" i="1"/>
  <c r="EH58" i="1"/>
  <c r="EI58" i="1"/>
  <c r="EJ58" i="1"/>
  <c r="EK58" i="1"/>
  <c r="EN58" i="1"/>
  <c r="EL58" i="1"/>
  <c r="EM58" i="1"/>
  <c r="GP58" i="1"/>
  <c r="EH59" i="1"/>
  <c r="EI59" i="1"/>
  <c r="EJ59" i="1"/>
  <c r="EK59" i="1"/>
  <c r="EN59" i="1"/>
  <c r="EL59" i="1"/>
  <c r="EM59" i="1"/>
  <c r="GP59" i="1"/>
  <c r="EH60" i="1"/>
  <c r="EI60" i="1"/>
  <c r="EJ60" i="1"/>
  <c r="EK60" i="1"/>
  <c r="EN60" i="1"/>
  <c r="EL60" i="1"/>
  <c r="EM60" i="1"/>
  <c r="GP60" i="1"/>
  <c r="EH61" i="1"/>
  <c r="EI61" i="1"/>
  <c r="EJ61" i="1"/>
  <c r="EK61" i="1"/>
  <c r="EN61" i="1"/>
  <c r="EL61" i="1"/>
  <c r="EM61" i="1"/>
  <c r="GP61" i="1"/>
  <c r="EH62" i="1"/>
  <c r="EI62" i="1"/>
  <c r="EJ62" i="1"/>
  <c r="EK62" i="1"/>
  <c r="EN62" i="1"/>
  <c r="EL62" i="1"/>
  <c r="EM62" i="1"/>
  <c r="GP62" i="1"/>
  <c r="EH63" i="1"/>
  <c r="EI63" i="1"/>
  <c r="EJ63" i="1"/>
  <c r="EK63" i="1"/>
  <c r="EN63" i="1"/>
  <c r="EL63" i="1"/>
  <c r="EM63" i="1"/>
  <c r="GP63" i="1"/>
  <c r="EH64" i="1"/>
  <c r="EI64" i="1"/>
  <c r="EJ64" i="1"/>
  <c r="EK64" i="1"/>
  <c r="EN64" i="1"/>
  <c r="EL64" i="1"/>
  <c r="EM64" i="1"/>
  <c r="GP64" i="1"/>
  <c r="EH65" i="1"/>
  <c r="EI65" i="1"/>
  <c r="EJ65" i="1"/>
  <c r="EK65" i="1"/>
  <c r="EN65" i="1"/>
  <c r="EL65" i="1"/>
  <c r="EM65" i="1"/>
  <c r="GP65" i="1"/>
  <c r="EH66" i="1"/>
  <c r="EI66" i="1"/>
  <c r="EJ66" i="1"/>
  <c r="EK66" i="1"/>
  <c r="EN66" i="1"/>
  <c r="EL66" i="1"/>
  <c r="EM66" i="1"/>
  <c r="GP66" i="1"/>
  <c r="EH67" i="1"/>
  <c r="EI67" i="1"/>
  <c r="EJ67" i="1"/>
  <c r="EK67" i="1"/>
  <c r="EN67" i="1"/>
  <c r="EL67" i="1"/>
  <c r="EM67" i="1"/>
  <c r="GP67" i="1"/>
  <c r="EH68" i="1"/>
  <c r="EI68" i="1"/>
  <c r="EJ68" i="1"/>
  <c r="EK68" i="1"/>
  <c r="EN68" i="1"/>
  <c r="EL68" i="1"/>
  <c r="EM68" i="1"/>
  <c r="GP68" i="1"/>
  <c r="EH69" i="1"/>
  <c r="EI69" i="1"/>
  <c r="EJ69" i="1"/>
  <c r="EK69" i="1"/>
  <c r="EN69" i="1"/>
  <c r="EL69" i="1"/>
  <c r="EM69" i="1"/>
  <c r="GP69" i="1"/>
  <c r="EH70" i="1"/>
  <c r="EI70" i="1"/>
  <c r="EJ70" i="1"/>
  <c r="EK70" i="1"/>
  <c r="EN70" i="1"/>
  <c r="EL70" i="1"/>
  <c r="EM70" i="1"/>
  <c r="GP70" i="1"/>
  <c r="EH71" i="1"/>
  <c r="EI71" i="1"/>
  <c r="EJ71" i="1"/>
  <c r="EK71" i="1"/>
  <c r="EN71" i="1"/>
  <c r="EL71" i="1"/>
  <c r="EM71" i="1"/>
  <c r="GP71" i="1"/>
  <c r="EH72" i="1"/>
  <c r="EI72" i="1"/>
  <c r="EJ72" i="1"/>
  <c r="EK72" i="1"/>
  <c r="EN72" i="1"/>
  <c r="EL72" i="1"/>
  <c r="EM72" i="1"/>
  <c r="GP72" i="1"/>
  <c r="EH73" i="1"/>
  <c r="EI73" i="1"/>
  <c r="EJ73" i="1"/>
  <c r="EK73" i="1"/>
  <c r="EN73" i="1"/>
  <c r="EL73" i="1"/>
  <c r="EM73" i="1"/>
  <c r="GP73" i="1"/>
  <c r="EH74" i="1"/>
  <c r="EI74" i="1"/>
  <c r="EJ74" i="1"/>
  <c r="EK74" i="1"/>
  <c r="EN74" i="1"/>
  <c r="EL74" i="1"/>
  <c r="EM74" i="1"/>
  <c r="GP74" i="1"/>
  <c r="EH75" i="1"/>
  <c r="EI75" i="1"/>
  <c r="EJ75" i="1"/>
  <c r="EK75" i="1"/>
  <c r="EN75" i="1"/>
  <c r="EL75" i="1"/>
  <c r="EM75" i="1"/>
  <c r="GP75" i="1"/>
  <c r="EH76" i="1"/>
  <c r="EI76" i="1"/>
  <c r="EJ76" i="1"/>
  <c r="EK76" i="1"/>
  <c r="EN76" i="1"/>
  <c r="EL76" i="1"/>
  <c r="EM76" i="1"/>
  <c r="GP76" i="1"/>
  <c r="EH77" i="1"/>
  <c r="EI77" i="1"/>
  <c r="EJ77" i="1"/>
  <c r="EK77" i="1"/>
  <c r="EN77" i="1"/>
  <c r="EL77" i="1"/>
  <c r="EM77" i="1"/>
  <c r="GP77" i="1"/>
  <c r="EH78" i="1"/>
  <c r="EI78" i="1"/>
  <c r="EJ78" i="1"/>
  <c r="EK78" i="1"/>
  <c r="EN78" i="1"/>
  <c r="EL78" i="1"/>
  <c r="EM78" i="1"/>
  <c r="GP78" i="1"/>
  <c r="EH79" i="1"/>
  <c r="EI79" i="1"/>
  <c r="EJ79" i="1"/>
  <c r="EK79" i="1"/>
  <c r="EN79" i="1"/>
  <c r="EL79" i="1"/>
  <c r="EM79" i="1"/>
  <c r="GP79" i="1"/>
  <c r="EH80" i="1"/>
  <c r="EI80" i="1"/>
  <c r="EJ80" i="1"/>
  <c r="EK80" i="1"/>
  <c r="EN80" i="1"/>
  <c r="EL80" i="1"/>
  <c r="EM80" i="1"/>
  <c r="GP80" i="1"/>
  <c r="EH81" i="1"/>
  <c r="EI81" i="1"/>
  <c r="EJ81" i="1"/>
  <c r="EK81" i="1"/>
  <c r="EN81" i="1"/>
  <c r="EL81" i="1"/>
  <c r="EM81" i="1"/>
  <c r="GP81" i="1"/>
  <c r="EH82" i="1"/>
  <c r="EI82" i="1"/>
  <c r="EJ82" i="1"/>
  <c r="EK82" i="1"/>
  <c r="EN82" i="1"/>
  <c r="EL82" i="1"/>
  <c r="EM82" i="1"/>
  <c r="GP82" i="1"/>
  <c r="EH83" i="1"/>
  <c r="EI83" i="1"/>
  <c r="EJ83" i="1"/>
  <c r="EK83" i="1"/>
  <c r="EN83" i="1"/>
  <c r="EL83" i="1"/>
  <c r="EM83" i="1"/>
  <c r="GP83" i="1"/>
  <c r="EH84" i="1"/>
  <c r="EI84" i="1"/>
  <c r="EJ84" i="1"/>
  <c r="EK84" i="1"/>
  <c r="EN84" i="1"/>
  <c r="EL84" i="1"/>
  <c r="EM84" i="1"/>
  <c r="GP84" i="1"/>
  <c r="EH85" i="1"/>
  <c r="EI85" i="1"/>
  <c r="EJ85" i="1"/>
  <c r="EK85" i="1"/>
  <c r="EN85" i="1"/>
  <c r="EL85" i="1"/>
  <c r="EM85" i="1"/>
  <c r="GP85" i="1"/>
  <c r="EH86" i="1"/>
  <c r="EI86" i="1"/>
  <c r="EJ86" i="1"/>
  <c r="EK86" i="1"/>
  <c r="EN86" i="1"/>
  <c r="EL86" i="1"/>
  <c r="EM86" i="1"/>
  <c r="GP86" i="1"/>
  <c r="EH87" i="1"/>
  <c r="EI87" i="1"/>
  <c r="EJ87" i="1"/>
  <c r="EK87" i="1"/>
  <c r="EN87" i="1"/>
  <c r="EL87" i="1"/>
  <c r="EM87" i="1"/>
  <c r="GP87" i="1"/>
  <c r="EH88" i="1"/>
  <c r="EI88" i="1"/>
  <c r="EJ88" i="1"/>
  <c r="EK88" i="1"/>
  <c r="EN88" i="1"/>
  <c r="EL88" i="1"/>
  <c r="EM88" i="1"/>
  <c r="GP88" i="1"/>
  <c r="EH89" i="1"/>
  <c r="EI89" i="1"/>
  <c r="EJ89" i="1"/>
  <c r="EK89" i="1"/>
  <c r="EN89" i="1"/>
  <c r="EL89" i="1"/>
  <c r="EM89" i="1"/>
  <c r="GP89" i="1"/>
  <c r="EH90" i="1"/>
  <c r="EI90" i="1"/>
  <c r="EJ90" i="1"/>
  <c r="EK90" i="1"/>
  <c r="EN90" i="1"/>
  <c r="EL90" i="1"/>
  <c r="EM90" i="1"/>
  <c r="GP90" i="1"/>
  <c r="EH91" i="1"/>
  <c r="EI91" i="1"/>
  <c r="EJ91" i="1"/>
  <c r="EK91" i="1"/>
  <c r="EN91" i="1"/>
  <c r="EL91" i="1"/>
  <c r="EM91" i="1"/>
  <c r="GP91" i="1"/>
  <c r="EH92" i="1"/>
  <c r="EI92" i="1"/>
  <c r="EJ92" i="1"/>
  <c r="EK92" i="1"/>
  <c r="EN92" i="1"/>
  <c r="EL92" i="1"/>
  <c r="EM92" i="1"/>
  <c r="GP92" i="1"/>
  <c r="EH93" i="1"/>
  <c r="EI93" i="1"/>
  <c r="EJ93" i="1"/>
  <c r="EK93" i="1"/>
  <c r="EN93" i="1"/>
  <c r="EL93" i="1"/>
  <c r="EM93" i="1"/>
  <c r="GP93" i="1"/>
  <c r="EH94" i="1"/>
  <c r="EI94" i="1"/>
  <c r="EJ94" i="1"/>
  <c r="EK94" i="1"/>
  <c r="EN94" i="1"/>
  <c r="EL94" i="1"/>
  <c r="EM94" i="1"/>
  <c r="GP94" i="1"/>
  <c r="EH95" i="1"/>
  <c r="EI95" i="1"/>
  <c r="EJ95" i="1"/>
  <c r="EK95" i="1"/>
  <c r="EN95" i="1"/>
  <c r="EL95" i="1"/>
  <c r="EM95" i="1"/>
  <c r="GP95" i="1"/>
  <c r="EH96" i="1"/>
  <c r="EI96" i="1"/>
  <c r="EJ96" i="1"/>
  <c r="EK96" i="1"/>
  <c r="EN96" i="1"/>
  <c r="EL96" i="1"/>
  <c r="EM96" i="1"/>
  <c r="GP96" i="1"/>
  <c r="EH97" i="1"/>
  <c r="EI97" i="1"/>
  <c r="EJ97" i="1"/>
  <c r="EK97" i="1"/>
  <c r="EN97" i="1"/>
  <c r="EL97" i="1"/>
  <c r="EM97" i="1"/>
  <c r="GP97" i="1"/>
  <c r="EH98" i="1"/>
  <c r="EI98" i="1"/>
  <c r="EJ98" i="1"/>
  <c r="EK98" i="1"/>
  <c r="EN98" i="1"/>
  <c r="EL98" i="1"/>
  <c r="EM98" i="1"/>
  <c r="GP98" i="1"/>
  <c r="EH99" i="1"/>
  <c r="EI99" i="1"/>
  <c r="EJ99" i="1"/>
  <c r="EK99" i="1"/>
  <c r="EN99" i="1"/>
  <c r="EL99" i="1"/>
  <c r="EM99" i="1"/>
  <c r="GP99" i="1"/>
  <c r="EH100" i="1"/>
  <c r="EI100" i="1"/>
  <c r="EJ100" i="1"/>
  <c r="EK100" i="1"/>
  <c r="EN100" i="1"/>
  <c r="EL100" i="1"/>
  <c r="EM100" i="1"/>
  <c r="GP100" i="1"/>
  <c r="EH101" i="1"/>
  <c r="EI101" i="1"/>
  <c r="EJ101" i="1"/>
  <c r="EK101" i="1"/>
  <c r="EN101" i="1"/>
  <c r="EL101" i="1"/>
  <c r="EM101" i="1"/>
  <c r="GP101" i="1"/>
  <c r="EH102" i="1"/>
  <c r="EI102" i="1"/>
  <c r="EJ102" i="1"/>
  <c r="EK102" i="1"/>
  <c r="EN102" i="1"/>
  <c r="EL102" i="1"/>
  <c r="EM102" i="1"/>
  <c r="GP102" i="1"/>
  <c r="EH103" i="1"/>
  <c r="EI103" i="1"/>
  <c r="EJ103" i="1"/>
  <c r="EK103" i="1"/>
  <c r="EN103" i="1"/>
  <c r="EL103" i="1"/>
  <c r="EM103" i="1"/>
  <c r="GP103" i="1"/>
  <c r="EH104" i="1"/>
  <c r="EI104" i="1"/>
  <c r="EJ104" i="1"/>
  <c r="EK104" i="1"/>
  <c r="EN104" i="1"/>
  <c r="EL104" i="1"/>
  <c r="EM104" i="1"/>
  <c r="GP104" i="1"/>
  <c r="EH105" i="1"/>
  <c r="EI105" i="1"/>
  <c r="EJ105" i="1"/>
  <c r="EK105" i="1"/>
  <c r="EN105" i="1"/>
  <c r="EL105" i="1"/>
  <c r="EM105" i="1"/>
  <c r="GP105" i="1"/>
  <c r="EH106" i="1"/>
  <c r="EI106" i="1"/>
  <c r="EJ106" i="1"/>
  <c r="EK106" i="1"/>
  <c r="EN106" i="1"/>
  <c r="EL106" i="1"/>
  <c r="EM106" i="1"/>
  <c r="GP106" i="1"/>
  <c r="GN107" i="1"/>
  <c r="DL7" i="1"/>
  <c r="DM7" i="1"/>
  <c r="DN7" i="1"/>
  <c r="CX7" i="1"/>
  <c r="CY7" i="1"/>
  <c r="CZ7" i="1"/>
  <c r="DA7" i="1"/>
  <c r="DB7" i="1"/>
  <c r="DC7" i="1"/>
  <c r="DD7" i="1"/>
  <c r="DE7" i="1"/>
  <c r="DF7" i="1"/>
  <c r="DG7" i="1"/>
  <c r="DH7" i="1"/>
  <c r="DI7" i="1"/>
  <c r="DJ7" i="1"/>
  <c r="DK7" i="1"/>
  <c r="DO7" i="1"/>
  <c r="DS7" i="1"/>
  <c r="DR7" i="1"/>
  <c r="DP7" i="1"/>
  <c r="DQ7" i="1"/>
  <c r="GM7" i="1"/>
  <c r="DL22" i="1"/>
  <c r="DM22" i="1"/>
  <c r="DN22" i="1"/>
  <c r="DO22" i="1"/>
  <c r="DR22" i="1"/>
  <c r="DP22" i="1"/>
  <c r="DQ22" i="1"/>
  <c r="GM22" i="1"/>
  <c r="DL23" i="1"/>
  <c r="DM23" i="1"/>
  <c r="DN23" i="1"/>
  <c r="DO23" i="1"/>
  <c r="DR23" i="1"/>
  <c r="DP23" i="1"/>
  <c r="DQ23" i="1"/>
  <c r="GM23" i="1"/>
  <c r="DL24" i="1"/>
  <c r="DM24" i="1"/>
  <c r="DN24" i="1"/>
  <c r="DO24" i="1"/>
  <c r="DR24" i="1"/>
  <c r="DP24" i="1"/>
  <c r="DQ24" i="1"/>
  <c r="GM24" i="1"/>
  <c r="DL25" i="1"/>
  <c r="DM25" i="1"/>
  <c r="DN25" i="1"/>
  <c r="DO25" i="1"/>
  <c r="DR25" i="1"/>
  <c r="DP25" i="1"/>
  <c r="DQ25" i="1"/>
  <c r="GM25" i="1"/>
  <c r="DL26" i="1"/>
  <c r="DM26" i="1"/>
  <c r="DN26" i="1"/>
  <c r="DO26" i="1"/>
  <c r="DR26" i="1"/>
  <c r="DP26" i="1"/>
  <c r="DQ26" i="1"/>
  <c r="GM26" i="1"/>
  <c r="DL27" i="1"/>
  <c r="DM27" i="1"/>
  <c r="DN27" i="1"/>
  <c r="DO27" i="1"/>
  <c r="DR27" i="1"/>
  <c r="DP27" i="1"/>
  <c r="DQ27" i="1"/>
  <c r="GM27" i="1"/>
  <c r="DL28" i="1"/>
  <c r="DM28" i="1"/>
  <c r="DN28" i="1"/>
  <c r="DO28" i="1"/>
  <c r="DR28" i="1"/>
  <c r="DP28" i="1"/>
  <c r="DQ28" i="1"/>
  <c r="GM28" i="1"/>
  <c r="DL29" i="1"/>
  <c r="DM29" i="1"/>
  <c r="DN29" i="1"/>
  <c r="DO29" i="1"/>
  <c r="DR29" i="1"/>
  <c r="DP29" i="1"/>
  <c r="DQ29" i="1"/>
  <c r="GM29" i="1"/>
  <c r="DL30" i="1"/>
  <c r="DM30" i="1"/>
  <c r="DN30" i="1"/>
  <c r="DO30" i="1"/>
  <c r="DR30" i="1"/>
  <c r="DP30" i="1"/>
  <c r="DQ30" i="1"/>
  <c r="GM30" i="1"/>
  <c r="DL31" i="1"/>
  <c r="DM31" i="1"/>
  <c r="DN31" i="1"/>
  <c r="DO31" i="1"/>
  <c r="DR31" i="1"/>
  <c r="DP31" i="1"/>
  <c r="DQ31" i="1"/>
  <c r="GM31" i="1"/>
  <c r="DL32" i="1"/>
  <c r="DM32" i="1"/>
  <c r="DN32" i="1"/>
  <c r="DO32" i="1"/>
  <c r="DR32" i="1"/>
  <c r="DP32" i="1"/>
  <c r="DQ32" i="1"/>
  <c r="GM32" i="1"/>
  <c r="DL33" i="1"/>
  <c r="DM33" i="1"/>
  <c r="DN33" i="1"/>
  <c r="DO33" i="1"/>
  <c r="DR33" i="1"/>
  <c r="DP33" i="1"/>
  <c r="DQ33" i="1"/>
  <c r="GM33" i="1"/>
  <c r="DL34" i="1"/>
  <c r="DM34" i="1"/>
  <c r="DN34" i="1"/>
  <c r="DO34" i="1"/>
  <c r="DR34" i="1"/>
  <c r="DP34" i="1"/>
  <c r="DQ34" i="1"/>
  <c r="GM34" i="1"/>
  <c r="DL35" i="1"/>
  <c r="DM35" i="1"/>
  <c r="DN35" i="1"/>
  <c r="DO35" i="1"/>
  <c r="DR35" i="1"/>
  <c r="DP35" i="1"/>
  <c r="DQ35" i="1"/>
  <c r="GM35" i="1"/>
  <c r="DL36" i="1"/>
  <c r="DM36" i="1"/>
  <c r="DN36" i="1"/>
  <c r="DO36" i="1"/>
  <c r="DR36" i="1"/>
  <c r="DP36" i="1"/>
  <c r="DQ36" i="1"/>
  <c r="GM36" i="1"/>
  <c r="DL37" i="1"/>
  <c r="DM37" i="1"/>
  <c r="DN37" i="1"/>
  <c r="DO37" i="1"/>
  <c r="DR37" i="1"/>
  <c r="DP37" i="1"/>
  <c r="DQ37" i="1"/>
  <c r="GM37" i="1"/>
  <c r="DL38" i="1"/>
  <c r="DM38" i="1"/>
  <c r="DN38" i="1"/>
  <c r="DO38" i="1"/>
  <c r="DR38" i="1"/>
  <c r="DP38" i="1"/>
  <c r="DQ38" i="1"/>
  <c r="GM38" i="1"/>
  <c r="DL39" i="1"/>
  <c r="DM39" i="1"/>
  <c r="DN39" i="1"/>
  <c r="DO39" i="1"/>
  <c r="DR39" i="1"/>
  <c r="DP39" i="1"/>
  <c r="DQ39" i="1"/>
  <c r="GM39" i="1"/>
  <c r="DL40" i="1"/>
  <c r="DM40" i="1"/>
  <c r="DN40" i="1"/>
  <c r="DO40" i="1"/>
  <c r="DR40" i="1"/>
  <c r="DP40" i="1"/>
  <c r="DQ40" i="1"/>
  <c r="GM40" i="1"/>
  <c r="DL41" i="1"/>
  <c r="DM41" i="1"/>
  <c r="DN41" i="1"/>
  <c r="DO41" i="1"/>
  <c r="DR41" i="1"/>
  <c r="DP41" i="1"/>
  <c r="DQ41" i="1"/>
  <c r="GM41" i="1"/>
  <c r="DL42" i="1"/>
  <c r="DM42" i="1"/>
  <c r="DN42" i="1"/>
  <c r="DO42" i="1"/>
  <c r="DR42" i="1"/>
  <c r="DP42" i="1"/>
  <c r="DQ42" i="1"/>
  <c r="GM42" i="1"/>
  <c r="DL43" i="1"/>
  <c r="DM43" i="1"/>
  <c r="DN43" i="1"/>
  <c r="DO43" i="1"/>
  <c r="DR43" i="1"/>
  <c r="DP43" i="1"/>
  <c r="DQ43" i="1"/>
  <c r="GM43" i="1"/>
  <c r="DL44" i="1"/>
  <c r="DM44" i="1"/>
  <c r="DN44" i="1"/>
  <c r="DO44" i="1"/>
  <c r="DR44" i="1"/>
  <c r="DP44" i="1"/>
  <c r="DQ44" i="1"/>
  <c r="GM44" i="1"/>
  <c r="DL45" i="1"/>
  <c r="DM45" i="1"/>
  <c r="DN45" i="1"/>
  <c r="DO45" i="1"/>
  <c r="DR45" i="1"/>
  <c r="DP45" i="1"/>
  <c r="DQ45" i="1"/>
  <c r="GM45" i="1"/>
  <c r="DL46" i="1"/>
  <c r="DM46" i="1"/>
  <c r="DN46" i="1"/>
  <c r="DO46" i="1"/>
  <c r="DR46" i="1"/>
  <c r="DP46" i="1"/>
  <c r="DQ46" i="1"/>
  <c r="GM46" i="1"/>
  <c r="DL47" i="1"/>
  <c r="DM47" i="1"/>
  <c r="DN47" i="1"/>
  <c r="DO47" i="1"/>
  <c r="DR47" i="1"/>
  <c r="DP47" i="1"/>
  <c r="DQ47" i="1"/>
  <c r="GM47" i="1"/>
  <c r="DL48" i="1"/>
  <c r="DM48" i="1"/>
  <c r="DN48" i="1"/>
  <c r="DO48" i="1"/>
  <c r="DR48" i="1"/>
  <c r="DP48" i="1"/>
  <c r="DQ48" i="1"/>
  <c r="GM48" i="1"/>
  <c r="DL49" i="1"/>
  <c r="DM49" i="1"/>
  <c r="DN49" i="1"/>
  <c r="DO49" i="1"/>
  <c r="DR49" i="1"/>
  <c r="DP49" i="1"/>
  <c r="DQ49" i="1"/>
  <c r="GM49" i="1"/>
  <c r="DL50" i="1"/>
  <c r="DM50" i="1"/>
  <c r="DN50" i="1"/>
  <c r="DO50" i="1"/>
  <c r="DR50" i="1"/>
  <c r="DP50" i="1"/>
  <c r="DQ50" i="1"/>
  <c r="GM50" i="1"/>
  <c r="DL51" i="1"/>
  <c r="DM51" i="1"/>
  <c r="DN51" i="1"/>
  <c r="DO51" i="1"/>
  <c r="DR51" i="1"/>
  <c r="DP51" i="1"/>
  <c r="DQ51" i="1"/>
  <c r="GM51" i="1"/>
  <c r="DL52" i="1"/>
  <c r="DM52" i="1"/>
  <c r="DN52" i="1"/>
  <c r="DO52" i="1"/>
  <c r="DR52" i="1"/>
  <c r="DP52" i="1"/>
  <c r="DQ52" i="1"/>
  <c r="GM52" i="1"/>
  <c r="DL53" i="1"/>
  <c r="DM53" i="1"/>
  <c r="DN53" i="1"/>
  <c r="DO53" i="1"/>
  <c r="DR53" i="1"/>
  <c r="DP53" i="1"/>
  <c r="DQ53" i="1"/>
  <c r="GM53" i="1"/>
  <c r="DL54" i="1"/>
  <c r="DM54" i="1"/>
  <c r="DN54" i="1"/>
  <c r="DO54" i="1"/>
  <c r="DR54" i="1"/>
  <c r="DP54" i="1"/>
  <c r="DQ54" i="1"/>
  <c r="GM54" i="1"/>
  <c r="DL55" i="1"/>
  <c r="DM55" i="1"/>
  <c r="DN55" i="1"/>
  <c r="DO55" i="1"/>
  <c r="DR55" i="1"/>
  <c r="DP55" i="1"/>
  <c r="DQ55" i="1"/>
  <c r="GM55" i="1"/>
  <c r="DL56" i="1"/>
  <c r="DM56" i="1"/>
  <c r="DN56" i="1"/>
  <c r="DO56" i="1"/>
  <c r="DR56" i="1"/>
  <c r="DP56" i="1"/>
  <c r="DQ56" i="1"/>
  <c r="GM56" i="1"/>
  <c r="DL57" i="1"/>
  <c r="DM57" i="1"/>
  <c r="DN57" i="1"/>
  <c r="DO57" i="1"/>
  <c r="DR57" i="1"/>
  <c r="DP57" i="1"/>
  <c r="DQ57" i="1"/>
  <c r="GM57" i="1"/>
  <c r="DL58" i="1"/>
  <c r="DM58" i="1"/>
  <c r="DN58" i="1"/>
  <c r="DO58" i="1"/>
  <c r="DR58" i="1"/>
  <c r="DP58" i="1"/>
  <c r="DQ58" i="1"/>
  <c r="GM58" i="1"/>
  <c r="DL59" i="1"/>
  <c r="DM59" i="1"/>
  <c r="DN59" i="1"/>
  <c r="DO59" i="1"/>
  <c r="DR59" i="1"/>
  <c r="DP59" i="1"/>
  <c r="DQ59" i="1"/>
  <c r="GM59" i="1"/>
  <c r="DL60" i="1"/>
  <c r="DM60" i="1"/>
  <c r="DN60" i="1"/>
  <c r="DO60" i="1"/>
  <c r="DR60" i="1"/>
  <c r="DP60" i="1"/>
  <c r="DQ60" i="1"/>
  <c r="GM60" i="1"/>
  <c r="DL61" i="1"/>
  <c r="DM61" i="1"/>
  <c r="DN61" i="1"/>
  <c r="DO61" i="1"/>
  <c r="DR61" i="1"/>
  <c r="DP61" i="1"/>
  <c r="DQ61" i="1"/>
  <c r="GM61" i="1"/>
  <c r="DL62" i="1"/>
  <c r="DM62" i="1"/>
  <c r="DN62" i="1"/>
  <c r="DO62" i="1"/>
  <c r="DR62" i="1"/>
  <c r="DP62" i="1"/>
  <c r="DQ62" i="1"/>
  <c r="GM62" i="1"/>
  <c r="DL63" i="1"/>
  <c r="DM63" i="1"/>
  <c r="DN63" i="1"/>
  <c r="DO63" i="1"/>
  <c r="DR63" i="1"/>
  <c r="DP63" i="1"/>
  <c r="DQ63" i="1"/>
  <c r="GM63" i="1"/>
  <c r="DL64" i="1"/>
  <c r="DM64" i="1"/>
  <c r="DN64" i="1"/>
  <c r="DO64" i="1"/>
  <c r="DR64" i="1"/>
  <c r="DP64" i="1"/>
  <c r="DQ64" i="1"/>
  <c r="GM64" i="1"/>
  <c r="DL65" i="1"/>
  <c r="DM65" i="1"/>
  <c r="DN65" i="1"/>
  <c r="DO65" i="1"/>
  <c r="DR65" i="1"/>
  <c r="DP65" i="1"/>
  <c r="DQ65" i="1"/>
  <c r="GM65" i="1"/>
  <c r="DL66" i="1"/>
  <c r="DM66" i="1"/>
  <c r="DN66" i="1"/>
  <c r="DO66" i="1"/>
  <c r="DR66" i="1"/>
  <c r="DP66" i="1"/>
  <c r="DQ66" i="1"/>
  <c r="GM66" i="1"/>
  <c r="DL67" i="1"/>
  <c r="DM67" i="1"/>
  <c r="DN67" i="1"/>
  <c r="DO67" i="1"/>
  <c r="DR67" i="1"/>
  <c r="DP67" i="1"/>
  <c r="DQ67" i="1"/>
  <c r="GM67" i="1"/>
  <c r="DL68" i="1"/>
  <c r="DM68" i="1"/>
  <c r="DN68" i="1"/>
  <c r="DO68" i="1"/>
  <c r="DR68" i="1"/>
  <c r="DP68" i="1"/>
  <c r="DQ68" i="1"/>
  <c r="GM68" i="1"/>
  <c r="DL69" i="1"/>
  <c r="DM69" i="1"/>
  <c r="DN69" i="1"/>
  <c r="DO69" i="1"/>
  <c r="DR69" i="1"/>
  <c r="DP69" i="1"/>
  <c r="DQ69" i="1"/>
  <c r="GM69" i="1"/>
  <c r="DL70" i="1"/>
  <c r="DM70" i="1"/>
  <c r="DN70" i="1"/>
  <c r="DO70" i="1"/>
  <c r="DR70" i="1"/>
  <c r="DP70" i="1"/>
  <c r="DQ70" i="1"/>
  <c r="GM70" i="1"/>
  <c r="DL71" i="1"/>
  <c r="DM71" i="1"/>
  <c r="DN71" i="1"/>
  <c r="DO71" i="1"/>
  <c r="DR71" i="1"/>
  <c r="DP71" i="1"/>
  <c r="DQ71" i="1"/>
  <c r="GM71" i="1"/>
  <c r="DL72" i="1"/>
  <c r="DM72" i="1"/>
  <c r="DN72" i="1"/>
  <c r="DO72" i="1"/>
  <c r="DR72" i="1"/>
  <c r="DP72" i="1"/>
  <c r="DQ72" i="1"/>
  <c r="GM72" i="1"/>
  <c r="DL73" i="1"/>
  <c r="DM73" i="1"/>
  <c r="DN73" i="1"/>
  <c r="DO73" i="1"/>
  <c r="DR73" i="1"/>
  <c r="DP73" i="1"/>
  <c r="DQ73" i="1"/>
  <c r="GM73" i="1"/>
  <c r="DL74" i="1"/>
  <c r="DM74" i="1"/>
  <c r="DN74" i="1"/>
  <c r="DO74" i="1"/>
  <c r="DR74" i="1"/>
  <c r="DP74" i="1"/>
  <c r="DQ74" i="1"/>
  <c r="GM74" i="1"/>
  <c r="DL75" i="1"/>
  <c r="DM75" i="1"/>
  <c r="DN75" i="1"/>
  <c r="DO75" i="1"/>
  <c r="DR75" i="1"/>
  <c r="DP75" i="1"/>
  <c r="DQ75" i="1"/>
  <c r="GM75" i="1"/>
  <c r="DL76" i="1"/>
  <c r="DM76" i="1"/>
  <c r="DN76" i="1"/>
  <c r="DO76" i="1"/>
  <c r="DR76" i="1"/>
  <c r="DP76" i="1"/>
  <c r="DQ76" i="1"/>
  <c r="GM76" i="1"/>
  <c r="DL77" i="1"/>
  <c r="DM77" i="1"/>
  <c r="DN77" i="1"/>
  <c r="DO77" i="1"/>
  <c r="DR77" i="1"/>
  <c r="DP77" i="1"/>
  <c r="DQ77" i="1"/>
  <c r="GM77" i="1"/>
  <c r="DL78" i="1"/>
  <c r="DM78" i="1"/>
  <c r="DN78" i="1"/>
  <c r="DO78" i="1"/>
  <c r="DR78" i="1"/>
  <c r="DP78" i="1"/>
  <c r="DQ78" i="1"/>
  <c r="GM78" i="1"/>
  <c r="DL79" i="1"/>
  <c r="DM79" i="1"/>
  <c r="DN79" i="1"/>
  <c r="DO79" i="1"/>
  <c r="DR79" i="1"/>
  <c r="DP79" i="1"/>
  <c r="DQ79" i="1"/>
  <c r="GM79" i="1"/>
  <c r="DL80" i="1"/>
  <c r="DM80" i="1"/>
  <c r="DN80" i="1"/>
  <c r="DO80" i="1"/>
  <c r="DR80" i="1"/>
  <c r="DP80" i="1"/>
  <c r="DQ80" i="1"/>
  <c r="GM80" i="1"/>
  <c r="DL81" i="1"/>
  <c r="DM81" i="1"/>
  <c r="DN81" i="1"/>
  <c r="DO81" i="1"/>
  <c r="DR81" i="1"/>
  <c r="DP81" i="1"/>
  <c r="DQ81" i="1"/>
  <c r="GM81" i="1"/>
  <c r="DL82" i="1"/>
  <c r="DM82" i="1"/>
  <c r="DN82" i="1"/>
  <c r="DO82" i="1"/>
  <c r="DR82" i="1"/>
  <c r="DP82" i="1"/>
  <c r="DQ82" i="1"/>
  <c r="GM82" i="1"/>
  <c r="DL83" i="1"/>
  <c r="DM83" i="1"/>
  <c r="DN83" i="1"/>
  <c r="DO83" i="1"/>
  <c r="DR83" i="1"/>
  <c r="DP83" i="1"/>
  <c r="DQ83" i="1"/>
  <c r="GM83" i="1"/>
  <c r="DL84" i="1"/>
  <c r="DM84" i="1"/>
  <c r="DN84" i="1"/>
  <c r="DO84" i="1"/>
  <c r="DR84" i="1"/>
  <c r="DP84" i="1"/>
  <c r="DQ84" i="1"/>
  <c r="GM84" i="1"/>
  <c r="DL85" i="1"/>
  <c r="DM85" i="1"/>
  <c r="DN85" i="1"/>
  <c r="DO85" i="1"/>
  <c r="DR85" i="1"/>
  <c r="DP85" i="1"/>
  <c r="DQ85" i="1"/>
  <c r="GM85" i="1"/>
  <c r="DL86" i="1"/>
  <c r="DM86" i="1"/>
  <c r="DN86" i="1"/>
  <c r="DO86" i="1"/>
  <c r="DR86" i="1"/>
  <c r="DP86" i="1"/>
  <c r="DQ86" i="1"/>
  <c r="GM86" i="1"/>
  <c r="DL87" i="1"/>
  <c r="DM87" i="1"/>
  <c r="DN87" i="1"/>
  <c r="DO87" i="1"/>
  <c r="DR87" i="1"/>
  <c r="DP87" i="1"/>
  <c r="DQ87" i="1"/>
  <c r="GM87" i="1"/>
  <c r="DL88" i="1"/>
  <c r="DM88" i="1"/>
  <c r="DN88" i="1"/>
  <c r="DO88" i="1"/>
  <c r="DR88" i="1"/>
  <c r="DP88" i="1"/>
  <c r="DQ88" i="1"/>
  <c r="GM88" i="1"/>
  <c r="DL89" i="1"/>
  <c r="DM89" i="1"/>
  <c r="DN89" i="1"/>
  <c r="DO89" i="1"/>
  <c r="DR89" i="1"/>
  <c r="DP89" i="1"/>
  <c r="DQ89" i="1"/>
  <c r="GM89" i="1"/>
  <c r="DL90" i="1"/>
  <c r="DM90" i="1"/>
  <c r="DN90" i="1"/>
  <c r="DO90" i="1"/>
  <c r="DR90" i="1"/>
  <c r="DP90" i="1"/>
  <c r="DQ90" i="1"/>
  <c r="GM90" i="1"/>
  <c r="DL91" i="1"/>
  <c r="DM91" i="1"/>
  <c r="DN91" i="1"/>
  <c r="DO91" i="1"/>
  <c r="DR91" i="1"/>
  <c r="DP91" i="1"/>
  <c r="DQ91" i="1"/>
  <c r="GM91" i="1"/>
  <c r="DL92" i="1"/>
  <c r="DM92" i="1"/>
  <c r="DN92" i="1"/>
  <c r="DO92" i="1"/>
  <c r="DR92" i="1"/>
  <c r="DP92" i="1"/>
  <c r="DQ92" i="1"/>
  <c r="GM92" i="1"/>
  <c r="DL93" i="1"/>
  <c r="DM93" i="1"/>
  <c r="DN93" i="1"/>
  <c r="DO93" i="1"/>
  <c r="DR93" i="1"/>
  <c r="DP93" i="1"/>
  <c r="DQ93" i="1"/>
  <c r="GM93" i="1"/>
  <c r="DL94" i="1"/>
  <c r="DM94" i="1"/>
  <c r="DN94" i="1"/>
  <c r="DO94" i="1"/>
  <c r="DR94" i="1"/>
  <c r="DP94" i="1"/>
  <c r="DQ94" i="1"/>
  <c r="GM94" i="1"/>
  <c r="DL95" i="1"/>
  <c r="DM95" i="1"/>
  <c r="DN95" i="1"/>
  <c r="DO95" i="1"/>
  <c r="DR95" i="1"/>
  <c r="DP95" i="1"/>
  <c r="DQ95" i="1"/>
  <c r="GM95" i="1"/>
  <c r="DL96" i="1"/>
  <c r="DM96" i="1"/>
  <c r="DN96" i="1"/>
  <c r="DO96" i="1"/>
  <c r="DR96" i="1"/>
  <c r="DP96" i="1"/>
  <c r="DQ96" i="1"/>
  <c r="GM96" i="1"/>
  <c r="DL97" i="1"/>
  <c r="DM97" i="1"/>
  <c r="DN97" i="1"/>
  <c r="DO97" i="1"/>
  <c r="DR97" i="1"/>
  <c r="DP97" i="1"/>
  <c r="DQ97" i="1"/>
  <c r="GM97" i="1"/>
  <c r="DL98" i="1"/>
  <c r="DM98" i="1"/>
  <c r="DN98" i="1"/>
  <c r="DO98" i="1"/>
  <c r="DR98" i="1"/>
  <c r="DP98" i="1"/>
  <c r="DQ98" i="1"/>
  <c r="GM98" i="1"/>
  <c r="DL99" i="1"/>
  <c r="DM99" i="1"/>
  <c r="DN99" i="1"/>
  <c r="DO99" i="1"/>
  <c r="DR99" i="1"/>
  <c r="DP99" i="1"/>
  <c r="DQ99" i="1"/>
  <c r="GM99" i="1"/>
  <c r="DL100" i="1"/>
  <c r="DM100" i="1"/>
  <c r="DN100" i="1"/>
  <c r="DO100" i="1"/>
  <c r="DR100" i="1"/>
  <c r="DP100" i="1"/>
  <c r="DQ100" i="1"/>
  <c r="GM100" i="1"/>
  <c r="DL101" i="1"/>
  <c r="DM101" i="1"/>
  <c r="DN101" i="1"/>
  <c r="DO101" i="1"/>
  <c r="DR101" i="1"/>
  <c r="DP101" i="1"/>
  <c r="DQ101" i="1"/>
  <c r="GM101" i="1"/>
  <c r="DL102" i="1"/>
  <c r="DM102" i="1"/>
  <c r="DN102" i="1"/>
  <c r="DO102" i="1"/>
  <c r="DR102" i="1"/>
  <c r="DP102" i="1"/>
  <c r="DQ102" i="1"/>
  <c r="GM102" i="1"/>
  <c r="DL103" i="1"/>
  <c r="DM103" i="1"/>
  <c r="DN103" i="1"/>
  <c r="DO103" i="1"/>
  <c r="DR103" i="1"/>
  <c r="DP103" i="1"/>
  <c r="DQ103" i="1"/>
  <c r="GM103" i="1"/>
  <c r="DL104" i="1"/>
  <c r="DM104" i="1"/>
  <c r="DN104" i="1"/>
  <c r="DO104" i="1"/>
  <c r="DR104" i="1"/>
  <c r="DP104" i="1"/>
  <c r="DQ104" i="1"/>
  <c r="GM104" i="1"/>
  <c r="DL105" i="1"/>
  <c r="DM105" i="1"/>
  <c r="DN105" i="1"/>
  <c r="DO105" i="1"/>
  <c r="DR105" i="1"/>
  <c r="DP105" i="1"/>
  <c r="DQ105" i="1"/>
  <c r="GM105" i="1"/>
  <c r="DL106" i="1"/>
  <c r="DM106" i="1"/>
  <c r="DN106" i="1"/>
  <c r="DO106" i="1"/>
  <c r="DR106" i="1"/>
  <c r="DP106" i="1"/>
  <c r="DQ106" i="1"/>
  <c r="GM106" i="1"/>
  <c r="GK107" i="1"/>
  <c r="CP7" i="1"/>
  <c r="CQ7" i="1"/>
  <c r="CR7" i="1"/>
  <c r="CB7" i="1"/>
  <c r="CC7" i="1"/>
  <c r="CD7" i="1"/>
  <c r="CE7" i="1"/>
  <c r="CF7" i="1"/>
  <c r="CG7" i="1"/>
  <c r="CH7" i="1"/>
  <c r="CI7" i="1"/>
  <c r="CJ7" i="1"/>
  <c r="CK7" i="1"/>
  <c r="CL7" i="1"/>
  <c r="CM7" i="1"/>
  <c r="CN7" i="1"/>
  <c r="CO7" i="1"/>
  <c r="CS7" i="1"/>
  <c r="CW7" i="1"/>
  <c r="CV7" i="1"/>
  <c r="CT7" i="1"/>
  <c r="CU7" i="1"/>
  <c r="GJ7" i="1"/>
  <c r="CP22" i="1"/>
  <c r="CQ22" i="1"/>
  <c r="CR22" i="1"/>
  <c r="CS22" i="1"/>
  <c r="CV22" i="1"/>
  <c r="CT22" i="1"/>
  <c r="CU22" i="1"/>
  <c r="GJ22" i="1"/>
  <c r="CP23" i="1"/>
  <c r="CQ23" i="1"/>
  <c r="CR23" i="1"/>
  <c r="CS23" i="1"/>
  <c r="CV23" i="1"/>
  <c r="CT23" i="1"/>
  <c r="CU23" i="1"/>
  <c r="GJ23" i="1"/>
  <c r="CP24" i="1"/>
  <c r="CQ24" i="1"/>
  <c r="CR24" i="1"/>
  <c r="CS24" i="1"/>
  <c r="CV24" i="1"/>
  <c r="CT24" i="1"/>
  <c r="CU24" i="1"/>
  <c r="GJ24" i="1"/>
  <c r="CP25" i="1"/>
  <c r="CQ25" i="1"/>
  <c r="CR25" i="1"/>
  <c r="CS25" i="1"/>
  <c r="CV25" i="1"/>
  <c r="CT25" i="1"/>
  <c r="CU25" i="1"/>
  <c r="GJ25" i="1"/>
  <c r="CP26" i="1"/>
  <c r="CQ26" i="1"/>
  <c r="CR26" i="1"/>
  <c r="CS26" i="1"/>
  <c r="CV26" i="1"/>
  <c r="CT26" i="1"/>
  <c r="CU26" i="1"/>
  <c r="GJ26" i="1"/>
  <c r="CP27" i="1"/>
  <c r="CQ27" i="1"/>
  <c r="CR27" i="1"/>
  <c r="CS27" i="1"/>
  <c r="CV27" i="1"/>
  <c r="CT27" i="1"/>
  <c r="CU27" i="1"/>
  <c r="GJ27" i="1"/>
  <c r="CP28" i="1"/>
  <c r="CQ28" i="1"/>
  <c r="CR28" i="1"/>
  <c r="CS28" i="1"/>
  <c r="CV28" i="1"/>
  <c r="CT28" i="1"/>
  <c r="CU28" i="1"/>
  <c r="GJ28" i="1"/>
  <c r="CP29" i="1"/>
  <c r="CQ29" i="1"/>
  <c r="CR29" i="1"/>
  <c r="CS29" i="1"/>
  <c r="CV29" i="1"/>
  <c r="CT29" i="1"/>
  <c r="CU29" i="1"/>
  <c r="GJ29" i="1"/>
  <c r="CP30" i="1"/>
  <c r="CQ30" i="1"/>
  <c r="CR30" i="1"/>
  <c r="CS30" i="1"/>
  <c r="CV30" i="1"/>
  <c r="CT30" i="1"/>
  <c r="CU30" i="1"/>
  <c r="GJ30" i="1"/>
  <c r="CP31" i="1"/>
  <c r="CQ31" i="1"/>
  <c r="CR31" i="1"/>
  <c r="CS31" i="1"/>
  <c r="CV31" i="1"/>
  <c r="CT31" i="1"/>
  <c r="CU31" i="1"/>
  <c r="GJ31" i="1"/>
  <c r="CP32" i="1"/>
  <c r="CQ32" i="1"/>
  <c r="CR32" i="1"/>
  <c r="CS32" i="1"/>
  <c r="CV32" i="1"/>
  <c r="CT32" i="1"/>
  <c r="CU32" i="1"/>
  <c r="GJ32" i="1"/>
  <c r="CP33" i="1"/>
  <c r="CQ33" i="1"/>
  <c r="CR33" i="1"/>
  <c r="CS33" i="1"/>
  <c r="CV33" i="1"/>
  <c r="CT33" i="1"/>
  <c r="CU33" i="1"/>
  <c r="GJ33" i="1"/>
  <c r="CP34" i="1"/>
  <c r="CQ34" i="1"/>
  <c r="CR34" i="1"/>
  <c r="CS34" i="1"/>
  <c r="CV34" i="1"/>
  <c r="CT34" i="1"/>
  <c r="CU34" i="1"/>
  <c r="GJ34" i="1"/>
  <c r="CP35" i="1"/>
  <c r="CQ35" i="1"/>
  <c r="CR35" i="1"/>
  <c r="CS35" i="1"/>
  <c r="CV35" i="1"/>
  <c r="CT35" i="1"/>
  <c r="CU35" i="1"/>
  <c r="GJ35" i="1"/>
  <c r="CP36" i="1"/>
  <c r="CQ36" i="1"/>
  <c r="CR36" i="1"/>
  <c r="CS36" i="1"/>
  <c r="CV36" i="1"/>
  <c r="CT36" i="1"/>
  <c r="CU36" i="1"/>
  <c r="GJ36" i="1"/>
  <c r="CP37" i="1"/>
  <c r="CQ37" i="1"/>
  <c r="CR37" i="1"/>
  <c r="CS37" i="1"/>
  <c r="CV37" i="1"/>
  <c r="CT37" i="1"/>
  <c r="CU37" i="1"/>
  <c r="GJ37" i="1"/>
  <c r="CP38" i="1"/>
  <c r="CQ38" i="1"/>
  <c r="CR38" i="1"/>
  <c r="CS38" i="1"/>
  <c r="CV38" i="1"/>
  <c r="CT38" i="1"/>
  <c r="CU38" i="1"/>
  <c r="GJ38" i="1"/>
  <c r="CP39" i="1"/>
  <c r="CQ39" i="1"/>
  <c r="CR39" i="1"/>
  <c r="CS39" i="1"/>
  <c r="CV39" i="1"/>
  <c r="CT39" i="1"/>
  <c r="CU39" i="1"/>
  <c r="GJ39" i="1"/>
  <c r="CP40" i="1"/>
  <c r="CQ40" i="1"/>
  <c r="CR40" i="1"/>
  <c r="CS40" i="1"/>
  <c r="CV40" i="1"/>
  <c r="CT40" i="1"/>
  <c r="CU40" i="1"/>
  <c r="GJ40" i="1"/>
  <c r="CP41" i="1"/>
  <c r="CQ41" i="1"/>
  <c r="CR41" i="1"/>
  <c r="CS41" i="1"/>
  <c r="CV41" i="1"/>
  <c r="CT41" i="1"/>
  <c r="CU41" i="1"/>
  <c r="GJ41" i="1"/>
  <c r="CP42" i="1"/>
  <c r="CQ42" i="1"/>
  <c r="CR42" i="1"/>
  <c r="CS42" i="1"/>
  <c r="CV42" i="1"/>
  <c r="CT42" i="1"/>
  <c r="CU42" i="1"/>
  <c r="GJ42" i="1"/>
  <c r="CP43" i="1"/>
  <c r="CQ43" i="1"/>
  <c r="CR43" i="1"/>
  <c r="CS43" i="1"/>
  <c r="CV43" i="1"/>
  <c r="CT43" i="1"/>
  <c r="CU43" i="1"/>
  <c r="GJ43" i="1"/>
  <c r="CP44" i="1"/>
  <c r="CQ44" i="1"/>
  <c r="CR44" i="1"/>
  <c r="CS44" i="1"/>
  <c r="CV44" i="1"/>
  <c r="CT44" i="1"/>
  <c r="CU44" i="1"/>
  <c r="GJ44" i="1"/>
  <c r="CP45" i="1"/>
  <c r="CQ45" i="1"/>
  <c r="CR45" i="1"/>
  <c r="CS45" i="1"/>
  <c r="CV45" i="1"/>
  <c r="CT45" i="1"/>
  <c r="CU45" i="1"/>
  <c r="GJ45" i="1"/>
  <c r="CP46" i="1"/>
  <c r="CQ46" i="1"/>
  <c r="CR46" i="1"/>
  <c r="CS46" i="1"/>
  <c r="CV46" i="1"/>
  <c r="CT46" i="1"/>
  <c r="CU46" i="1"/>
  <c r="GJ46" i="1"/>
  <c r="CP47" i="1"/>
  <c r="CQ47" i="1"/>
  <c r="CR47" i="1"/>
  <c r="CS47" i="1"/>
  <c r="CV47" i="1"/>
  <c r="CT47" i="1"/>
  <c r="CU47" i="1"/>
  <c r="GJ47" i="1"/>
  <c r="CP48" i="1"/>
  <c r="CQ48" i="1"/>
  <c r="CR48" i="1"/>
  <c r="CS48" i="1"/>
  <c r="CV48" i="1"/>
  <c r="CT48" i="1"/>
  <c r="CU48" i="1"/>
  <c r="GJ48" i="1"/>
  <c r="CP49" i="1"/>
  <c r="CQ49" i="1"/>
  <c r="CR49" i="1"/>
  <c r="CS49" i="1"/>
  <c r="CV49" i="1"/>
  <c r="CT49" i="1"/>
  <c r="CU49" i="1"/>
  <c r="GJ49" i="1"/>
  <c r="CP50" i="1"/>
  <c r="CQ50" i="1"/>
  <c r="CR50" i="1"/>
  <c r="CS50" i="1"/>
  <c r="CV50" i="1"/>
  <c r="CT50" i="1"/>
  <c r="CU50" i="1"/>
  <c r="GJ50" i="1"/>
  <c r="CP51" i="1"/>
  <c r="CQ51" i="1"/>
  <c r="CR51" i="1"/>
  <c r="CS51" i="1"/>
  <c r="CV51" i="1"/>
  <c r="CT51" i="1"/>
  <c r="CU51" i="1"/>
  <c r="GJ51" i="1"/>
  <c r="CP52" i="1"/>
  <c r="CQ52" i="1"/>
  <c r="CR52" i="1"/>
  <c r="CS52" i="1"/>
  <c r="CV52" i="1"/>
  <c r="CT52" i="1"/>
  <c r="CU52" i="1"/>
  <c r="GJ52" i="1"/>
  <c r="CP53" i="1"/>
  <c r="CQ53" i="1"/>
  <c r="CR53" i="1"/>
  <c r="CS53" i="1"/>
  <c r="CV53" i="1"/>
  <c r="CT53" i="1"/>
  <c r="CU53" i="1"/>
  <c r="GJ53" i="1"/>
  <c r="CP54" i="1"/>
  <c r="CQ54" i="1"/>
  <c r="CR54" i="1"/>
  <c r="CS54" i="1"/>
  <c r="CV54" i="1"/>
  <c r="CT54" i="1"/>
  <c r="CU54" i="1"/>
  <c r="GJ54" i="1"/>
  <c r="CP55" i="1"/>
  <c r="CQ55" i="1"/>
  <c r="CR55" i="1"/>
  <c r="CS55" i="1"/>
  <c r="CV55" i="1"/>
  <c r="CT55" i="1"/>
  <c r="CU55" i="1"/>
  <c r="GJ55" i="1"/>
  <c r="CP56" i="1"/>
  <c r="CQ56" i="1"/>
  <c r="CR56" i="1"/>
  <c r="CS56" i="1"/>
  <c r="CV56" i="1"/>
  <c r="CT56" i="1"/>
  <c r="CU56" i="1"/>
  <c r="GJ56" i="1"/>
  <c r="CP57" i="1"/>
  <c r="CQ57" i="1"/>
  <c r="CR57" i="1"/>
  <c r="CS57" i="1"/>
  <c r="CV57" i="1"/>
  <c r="CT57" i="1"/>
  <c r="CU57" i="1"/>
  <c r="GJ57" i="1"/>
  <c r="CP58" i="1"/>
  <c r="CQ58" i="1"/>
  <c r="CR58" i="1"/>
  <c r="CS58" i="1"/>
  <c r="CV58" i="1"/>
  <c r="CT58" i="1"/>
  <c r="CU58" i="1"/>
  <c r="GJ58" i="1"/>
  <c r="CP59" i="1"/>
  <c r="CQ59" i="1"/>
  <c r="CR59" i="1"/>
  <c r="CS59" i="1"/>
  <c r="CV59" i="1"/>
  <c r="CT59" i="1"/>
  <c r="CU59" i="1"/>
  <c r="GJ59" i="1"/>
  <c r="CP60" i="1"/>
  <c r="CQ60" i="1"/>
  <c r="CR60" i="1"/>
  <c r="CS60" i="1"/>
  <c r="CV60" i="1"/>
  <c r="CT60" i="1"/>
  <c r="CU60" i="1"/>
  <c r="GJ60" i="1"/>
  <c r="CP61" i="1"/>
  <c r="CQ61" i="1"/>
  <c r="CR61" i="1"/>
  <c r="CS61" i="1"/>
  <c r="CV61" i="1"/>
  <c r="CT61" i="1"/>
  <c r="CU61" i="1"/>
  <c r="GJ61" i="1"/>
  <c r="CP62" i="1"/>
  <c r="CQ62" i="1"/>
  <c r="CR62" i="1"/>
  <c r="CS62" i="1"/>
  <c r="CV62" i="1"/>
  <c r="CT62" i="1"/>
  <c r="CU62" i="1"/>
  <c r="GJ62" i="1"/>
  <c r="CP63" i="1"/>
  <c r="CQ63" i="1"/>
  <c r="CR63" i="1"/>
  <c r="CS63" i="1"/>
  <c r="CV63" i="1"/>
  <c r="CT63" i="1"/>
  <c r="CU63" i="1"/>
  <c r="GJ63" i="1"/>
  <c r="CP64" i="1"/>
  <c r="CQ64" i="1"/>
  <c r="CR64" i="1"/>
  <c r="CS64" i="1"/>
  <c r="CV64" i="1"/>
  <c r="CT64" i="1"/>
  <c r="CU64" i="1"/>
  <c r="GJ64" i="1"/>
  <c r="CP65" i="1"/>
  <c r="CQ65" i="1"/>
  <c r="CR65" i="1"/>
  <c r="CS65" i="1"/>
  <c r="CV65" i="1"/>
  <c r="CT65" i="1"/>
  <c r="CU65" i="1"/>
  <c r="GJ65" i="1"/>
  <c r="CP66" i="1"/>
  <c r="CQ66" i="1"/>
  <c r="CR66" i="1"/>
  <c r="CS66" i="1"/>
  <c r="CV66" i="1"/>
  <c r="CT66" i="1"/>
  <c r="CU66" i="1"/>
  <c r="GJ66" i="1"/>
  <c r="CP67" i="1"/>
  <c r="CQ67" i="1"/>
  <c r="CR67" i="1"/>
  <c r="CS67" i="1"/>
  <c r="CV67" i="1"/>
  <c r="CT67" i="1"/>
  <c r="CU67" i="1"/>
  <c r="GJ67" i="1"/>
  <c r="CP68" i="1"/>
  <c r="CQ68" i="1"/>
  <c r="CR68" i="1"/>
  <c r="CS68" i="1"/>
  <c r="CV68" i="1"/>
  <c r="CT68" i="1"/>
  <c r="CU68" i="1"/>
  <c r="GJ68" i="1"/>
  <c r="CP69" i="1"/>
  <c r="CQ69" i="1"/>
  <c r="CR69" i="1"/>
  <c r="CS69" i="1"/>
  <c r="CV69" i="1"/>
  <c r="CT69" i="1"/>
  <c r="CU69" i="1"/>
  <c r="GJ69" i="1"/>
  <c r="CP70" i="1"/>
  <c r="CQ70" i="1"/>
  <c r="CR70" i="1"/>
  <c r="CS70" i="1"/>
  <c r="CV70" i="1"/>
  <c r="CT70" i="1"/>
  <c r="CU70" i="1"/>
  <c r="GJ70" i="1"/>
  <c r="CP71" i="1"/>
  <c r="CQ71" i="1"/>
  <c r="CR71" i="1"/>
  <c r="CS71" i="1"/>
  <c r="CV71" i="1"/>
  <c r="CT71" i="1"/>
  <c r="CU71" i="1"/>
  <c r="GJ71" i="1"/>
  <c r="CP72" i="1"/>
  <c r="CQ72" i="1"/>
  <c r="CR72" i="1"/>
  <c r="CS72" i="1"/>
  <c r="CV72" i="1"/>
  <c r="CT72" i="1"/>
  <c r="CU72" i="1"/>
  <c r="GJ72" i="1"/>
  <c r="CP73" i="1"/>
  <c r="CQ73" i="1"/>
  <c r="CR73" i="1"/>
  <c r="CS73" i="1"/>
  <c r="CV73" i="1"/>
  <c r="CT73" i="1"/>
  <c r="CU73" i="1"/>
  <c r="GJ73" i="1"/>
  <c r="CP74" i="1"/>
  <c r="CQ74" i="1"/>
  <c r="CR74" i="1"/>
  <c r="CS74" i="1"/>
  <c r="CV74" i="1"/>
  <c r="CT74" i="1"/>
  <c r="CU74" i="1"/>
  <c r="GJ74" i="1"/>
  <c r="CP75" i="1"/>
  <c r="CQ75" i="1"/>
  <c r="CR75" i="1"/>
  <c r="CS75" i="1"/>
  <c r="CV75" i="1"/>
  <c r="CT75" i="1"/>
  <c r="CU75" i="1"/>
  <c r="GJ75" i="1"/>
  <c r="CP76" i="1"/>
  <c r="CQ76" i="1"/>
  <c r="CR76" i="1"/>
  <c r="CS76" i="1"/>
  <c r="CV76" i="1"/>
  <c r="CT76" i="1"/>
  <c r="CU76" i="1"/>
  <c r="GJ76" i="1"/>
  <c r="CP77" i="1"/>
  <c r="CQ77" i="1"/>
  <c r="CR77" i="1"/>
  <c r="CS77" i="1"/>
  <c r="CV77" i="1"/>
  <c r="CT77" i="1"/>
  <c r="CU77" i="1"/>
  <c r="GJ77" i="1"/>
  <c r="CP78" i="1"/>
  <c r="CQ78" i="1"/>
  <c r="CR78" i="1"/>
  <c r="CS78" i="1"/>
  <c r="CV78" i="1"/>
  <c r="CT78" i="1"/>
  <c r="CU78" i="1"/>
  <c r="GJ78" i="1"/>
  <c r="CP79" i="1"/>
  <c r="CQ79" i="1"/>
  <c r="CR79" i="1"/>
  <c r="CS79" i="1"/>
  <c r="CV79" i="1"/>
  <c r="CT79" i="1"/>
  <c r="CU79" i="1"/>
  <c r="GJ79" i="1"/>
  <c r="CP80" i="1"/>
  <c r="CQ80" i="1"/>
  <c r="CR80" i="1"/>
  <c r="CS80" i="1"/>
  <c r="CV80" i="1"/>
  <c r="CT80" i="1"/>
  <c r="CU80" i="1"/>
  <c r="GJ80" i="1"/>
  <c r="CP81" i="1"/>
  <c r="CQ81" i="1"/>
  <c r="CR81" i="1"/>
  <c r="CS81" i="1"/>
  <c r="CV81" i="1"/>
  <c r="CT81" i="1"/>
  <c r="CU81" i="1"/>
  <c r="GJ81" i="1"/>
  <c r="CP82" i="1"/>
  <c r="CQ82" i="1"/>
  <c r="CR82" i="1"/>
  <c r="CS82" i="1"/>
  <c r="CV82" i="1"/>
  <c r="CT82" i="1"/>
  <c r="CU82" i="1"/>
  <c r="GJ82" i="1"/>
  <c r="CP83" i="1"/>
  <c r="CQ83" i="1"/>
  <c r="CR83" i="1"/>
  <c r="CS83" i="1"/>
  <c r="CV83" i="1"/>
  <c r="CT83" i="1"/>
  <c r="CU83" i="1"/>
  <c r="GJ83" i="1"/>
  <c r="CP84" i="1"/>
  <c r="CQ84" i="1"/>
  <c r="CR84" i="1"/>
  <c r="CS84" i="1"/>
  <c r="CV84" i="1"/>
  <c r="CT84" i="1"/>
  <c r="CU84" i="1"/>
  <c r="GJ84" i="1"/>
  <c r="CP85" i="1"/>
  <c r="CQ85" i="1"/>
  <c r="CR85" i="1"/>
  <c r="CS85" i="1"/>
  <c r="CV85" i="1"/>
  <c r="CT85" i="1"/>
  <c r="CU85" i="1"/>
  <c r="GJ85" i="1"/>
  <c r="CP86" i="1"/>
  <c r="CQ86" i="1"/>
  <c r="CR86" i="1"/>
  <c r="CS86" i="1"/>
  <c r="CV86" i="1"/>
  <c r="CT86" i="1"/>
  <c r="CU86" i="1"/>
  <c r="GJ86" i="1"/>
  <c r="CP87" i="1"/>
  <c r="CQ87" i="1"/>
  <c r="CR87" i="1"/>
  <c r="CS87" i="1"/>
  <c r="CV87" i="1"/>
  <c r="CT87" i="1"/>
  <c r="CU87" i="1"/>
  <c r="GJ87" i="1"/>
  <c r="CP88" i="1"/>
  <c r="CQ88" i="1"/>
  <c r="CR88" i="1"/>
  <c r="CS88" i="1"/>
  <c r="CV88" i="1"/>
  <c r="CT88" i="1"/>
  <c r="CU88" i="1"/>
  <c r="GJ88" i="1"/>
  <c r="CP89" i="1"/>
  <c r="CQ89" i="1"/>
  <c r="CR89" i="1"/>
  <c r="CS89" i="1"/>
  <c r="CV89" i="1"/>
  <c r="CT89" i="1"/>
  <c r="CU89" i="1"/>
  <c r="GJ89" i="1"/>
  <c r="CP90" i="1"/>
  <c r="CQ90" i="1"/>
  <c r="CR90" i="1"/>
  <c r="CS90" i="1"/>
  <c r="CV90" i="1"/>
  <c r="CT90" i="1"/>
  <c r="CU90" i="1"/>
  <c r="GJ90" i="1"/>
  <c r="CP91" i="1"/>
  <c r="CQ91" i="1"/>
  <c r="CR91" i="1"/>
  <c r="CS91" i="1"/>
  <c r="CV91" i="1"/>
  <c r="CT91" i="1"/>
  <c r="CU91" i="1"/>
  <c r="GJ91" i="1"/>
  <c r="CP92" i="1"/>
  <c r="CQ92" i="1"/>
  <c r="CR92" i="1"/>
  <c r="CS92" i="1"/>
  <c r="CV92" i="1"/>
  <c r="CT92" i="1"/>
  <c r="CU92" i="1"/>
  <c r="GJ92" i="1"/>
  <c r="CP93" i="1"/>
  <c r="CQ93" i="1"/>
  <c r="CR93" i="1"/>
  <c r="CS93" i="1"/>
  <c r="CV93" i="1"/>
  <c r="CT93" i="1"/>
  <c r="CU93" i="1"/>
  <c r="GJ93" i="1"/>
  <c r="CP94" i="1"/>
  <c r="CQ94" i="1"/>
  <c r="CR94" i="1"/>
  <c r="CS94" i="1"/>
  <c r="CV94" i="1"/>
  <c r="CT94" i="1"/>
  <c r="CU94" i="1"/>
  <c r="GJ94" i="1"/>
  <c r="CP95" i="1"/>
  <c r="CQ95" i="1"/>
  <c r="CR95" i="1"/>
  <c r="CS95" i="1"/>
  <c r="CV95" i="1"/>
  <c r="CT95" i="1"/>
  <c r="CU95" i="1"/>
  <c r="GJ95" i="1"/>
  <c r="CP96" i="1"/>
  <c r="CQ96" i="1"/>
  <c r="CR96" i="1"/>
  <c r="CS96" i="1"/>
  <c r="CV96" i="1"/>
  <c r="CT96" i="1"/>
  <c r="CU96" i="1"/>
  <c r="GJ96" i="1"/>
  <c r="CP97" i="1"/>
  <c r="CQ97" i="1"/>
  <c r="CR97" i="1"/>
  <c r="CS97" i="1"/>
  <c r="CV97" i="1"/>
  <c r="CT97" i="1"/>
  <c r="CU97" i="1"/>
  <c r="GJ97" i="1"/>
  <c r="CP98" i="1"/>
  <c r="CQ98" i="1"/>
  <c r="CR98" i="1"/>
  <c r="CS98" i="1"/>
  <c r="CV98" i="1"/>
  <c r="CT98" i="1"/>
  <c r="CU98" i="1"/>
  <c r="GJ98" i="1"/>
  <c r="CP99" i="1"/>
  <c r="CQ99" i="1"/>
  <c r="CR99" i="1"/>
  <c r="CS99" i="1"/>
  <c r="CV99" i="1"/>
  <c r="CT99" i="1"/>
  <c r="CU99" i="1"/>
  <c r="GJ99" i="1"/>
  <c r="CP100" i="1"/>
  <c r="CQ100" i="1"/>
  <c r="CR100" i="1"/>
  <c r="CS100" i="1"/>
  <c r="CV100" i="1"/>
  <c r="CT100" i="1"/>
  <c r="CU100" i="1"/>
  <c r="GJ100" i="1"/>
  <c r="CP101" i="1"/>
  <c r="CQ101" i="1"/>
  <c r="CR101" i="1"/>
  <c r="CS101" i="1"/>
  <c r="CV101" i="1"/>
  <c r="CT101" i="1"/>
  <c r="CU101" i="1"/>
  <c r="GJ101" i="1"/>
  <c r="CP102" i="1"/>
  <c r="CQ102" i="1"/>
  <c r="CR102" i="1"/>
  <c r="CS102" i="1"/>
  <c r="CV102" i="1"/>
  <c r="CT102" i="1"/>
  <c r="CU102" i="1"/>
  <c r="GJ102" i="1"/>
  <c r="CP103" i="1"/>
  <c r="CQ103" i="1"/>
  <c r="CR103" i="1"/>
  <c r="CS103" i="1"/>
  <c r="CV103" i="1"/>
  <c r="CT103" i="1"/>
  <c r="CU103" i="1"/>
  <c r="GJ103" i="1"/>
  <c r="CP104" i="1"/>
  <c r="CQ104" i="1"/>
  <c r="CR104" i="1"/>
  <c r="CS104" i="1"/>
  <c r="CV104" i="1"/>
  <c r="CT104" i="1"/>
  <c r="CU104" i="1"/>
  <c r="GJ104" i="1"/>
  <c r="CP105" i="1"/>
  <c r="CQ105" i="1"/>
  <c r="CR105" i="1"/>
  <c r="CS105" i="1"/>
  <c r="CV105" i="1"/>
  <c r="CT105" i="1"/>
  <c r="CU105" i="1"/>
  <c r="GJ105" i="1"/>
  <c r="CP106" i="1"/>
  <c r="CQ106" i="1"/>
  <c r="CR106" i="1"/>
  <c r="CS106" i="1"/>
  <c r="CV106" i="1"/>
  <c r="CT106" i="1"/>
  <c r="CU106" i="1"/>
  <c r="GJ106" i="1"/>
  <c r="GH107" i="1"/>
  <c r="BT7" i="1"/>
  <c r="BU7" i="1"/>
  <c r="BV7" i="1"/>
  <c r="BF7" i="1"/>
  <c r="BG7" i="1"/>
  <c r="BH7" i="1"/>
  <c r="BI7" i="1"/>
  <c r="BJ7" i="1"/>
  <c r="BK7" i="1"/>
  <c r="BL7" i="1"/>
  <c r="BM7" i="1"/>
  <c r="BN7" i="1"/>
  <c r="BO7" i="1"/>
  <c r="BP7" i="1"/>
  <c r="BQ7" i="1"/>
  <c r="BR7" i="1"/>
  <c r="BS7" i="1"/>
  <c r="BW7" i="1"/>
  <c r="CA7" i="1"/>
  <c r="BZ7" i="1"/>
  <c r="BX7" i="1"/>
  <c r="BY7" i="1"/>
  <c r="GB7" i="1"/>
  <c r="BT22" i="1"/>
  <c r="BU22" i="1"/>
  <c r="BV22" i="1"/>
  <c r="BW22" i="1"/>
  <c r="BZ22" i="1"/>
  <c r="BX22" i="1"/>
  <c r="BY22" i="1"/>
  <c r="GB22" i="1"/>
  <c r="BT23" i="1"/>
  <c r="BU23" i="1"/>
  <c r="BV23" i="1"/>
  <c r="BW23" i="1"/>
  <c r="BZ23" i="1"/>
  <c r="BX23" i="1"/>
  <c r="BY23" i="1"/>
  <c r="GB23" i="1"/>
  <c r="BT24" i="1"/>
  <c r="BU24" i="1"/>
  <c r="BV24" i="1"/>
  <c r="BW24" i="1"/>
  <c r="BZ24" i="1"/>
  <c r="BX24" i="1"/>
  <c r="BY24" i="1"/>
  <c r="GB24" i="1"/>
  <c r="BT25" i="1"/>
  <c r="BU25" i="1"/>
  <c r="BV25" i="1"/>
  <c r="BW25" i="1"/>
  <c r="BZ25" i="1"/>
  <c r="BX25" i="1"/>
  <c r="BY25" i="1"/>
  <c r="GB25" i="1"/>
  <c r="BT26" i="1"/>
  <c r="BU26" i="1"/>
  <c r="BV26" i="1"/>
  <c r="BW26" i="1"/>
  <c r="BZ26" i="1"/>
  <c r="BX26" i="1"/>
  <c r="BY26" i="1"/>
  <c r="GB26" i="1"/>
  <c r="BT27" i="1"/>
  <c r="BU27" i="1"/>
  <c r="BV27" i="1"/>
  <c r="BW27" i="1"/>
  <c r="BZ27" i="1"/>
  <c r="BX27" i="1"/>
  <c r="BY27" i="1"/>
  <c r="GB27" i="1"/>
  <c r="BT28" i="1"/>
  <c r="BU28" i="1"/>
  <c r="BV28" i="1"/>
  <c r="BW28" i="1"/>
  <c r="BZ28" i="1"/>
  <c r="BX28" i="1"/>
  <c r="BY28" i="1"/>
  <c r="GB28" i="1"/>
  <c r="BT29" i="1"/>
  <c r="BU29" i="1"/>
  <c r="BV29" i="1"/>
  <c r="BW29" i="1"/>
  <c r="BZ29" i="1"/>
  <c r="BX29" i="1"/>
  <c r="BY29" i="1"/>
  <c r="GB29" i="1"/>
  <c r="BT30" i="1"/>
  <c r="BU30" i="1"/>
  <c r="BV30" i="1"/>
  <c r="BW30" i="1"/>
  <c r="BZ30" i="1"/>
  <c r="BX30" i="1"/>
  <c r="BY30" i="1"/>
  <c r="GB30" i="1"/>
  <c r="BT31" i="1"/>
  <c r="BU31" i="1"/>
  <c r="BV31" i="1"/>
  <c r="BW31" i="1"/>
  <c r="BZ31" i="1"/>
  <c r="BX31" i="1"/>
  <c r="BY31" i="1"/>
  <c r="GB31" i="1"/>
  <c r="BT32" i="1"/>
  <c r="BU32" i="1"/>
  <c r="BV32" i="1"/>
  <c r="BW32" i="1"/>
  <c r="BZ32" i="1"/>
  <c r="BX32" i="1"/>
  <c r="BY32" i="1"/>
  <c r="GB32" i="1"/>
  <c r="BT33" i="1"/>
  <c r="BU33" i="1"/>
  <c r="BV33" i="1"/>
  <c r="BW33" i="1"/>
  <c r="BZ33" i="1"/>
  <c r="BX33" i="1"/>
  <c r="BY33" i="1"/>
  <c r="GB33" i="1"/>
  <c r="BT34" i="1"/>
  <c r="BU34" i="1"/>
  <c r="BV34" i="1"/>
  <c r="BW34" i="1"/>
  <c r="BZ34" i="1"/>
  <c r="BX34" i="1"/>
  <c r="BY34" i="1"/>
  <c r="GB34" i="1"/>
  <c r="BT35" i="1"/>
  <c r="BU35" i="1"/>
  <c r="BV35" i="1"/>
  <c r="BW35" i="1"/>
  <c r="BZ35" i="1"/>
  <c r="BX35" i="1"/>
  <c r="BY35" i="1"/>
  <c r="GB35" i="1"/>
  <c r="BT36" i="1"/>
  <c r="BU36" i="1"/>
  <c r="BV36" i="1"/>
  <c r="BW36" i="1"/>
  <c r="BZ36" i="1"/>
  <c r="BX36" i="1"/>
  <c r="BY36" i="1"/>
  <c r="GB36" i="1"/>
  <c r="BT37" i="1"/>
  <c r="BU37" i="1"/>
  <c r="BV37" i="1"/>
  <c r="BW37" i="1"/>
  <c r="BZ37" i="1"/>
  <c r="BX37" i="1"/>
  <c r="BY37" i="1"/>
  <c r="GB37" i="1"/>
  <c r="BT38" i="1"/>
  <c r="BU38" i="1"/>
  <c r="BV38" i="1"/>
  <c r="BW38" i="1"/>
  <c r="BZ38" i="1"/>
  <c r="BX38" i="1"/>
  <c r="BY38" i="1"/>
  <c r="GB38" i="1"/>
  <c r="BT39" i="1"/>
  <c r="BU39" i="1"/>
  <c r="BV39" i="1"/>
  <c r="BW39" i="1"/>
  <c r="BZ39" i="1"/>
  <c r="BX39" i="1"/>
  <c r="BY39" i="1"/>
  <c r="GB39" i="1"/>
  <c r="BT40" i="1"/>
  <c r="BU40" i="1"/>
  <c r="BV40" i="1"/>
  <c r="BW40" i="1"/>
  <c r="BZ40" i="1"/>
  <c r="BX40" i="1"/>
  <c r="BY40" i="1"/>
  <c r="GB40" i="1"/>
  <c r="BT41" i="1"/>
  <c r="BU41" i="1"/>
  <c r="BV41" i="1"/>
  <c r="BW41" i="1"/>
  <c r="BZ41" i="1"/>
  <c r="BX41" i="1"/>
  <c r="BY41" i="1"/>
  <c r="GB41" i="1"/>
  <c r="BT42" i="1"/>
  <c r="BU42" i="1"/>
  <c r="BV42" i="1"/>
  <c r="BW42" i="1"/>
  <c r="BZ42" i="1"/>
  <c r="BX42" i="1"/>
  <c r="BY42" i="1"/>
  <c r="GB42" i="1"/>
  <c r="BT43" i="1"/>
  <c r="BU43" i="1"/>
  <c r="BV43" i="1"/>
  <c r="BW43" i="1"/>
  <c r="BZ43" i="1"/>
  <c r="BX43" i="1"/>
  <c r="BY43" i="1"/>
  <c r="GB43" i="1"/>
  <c r="BT44" i="1"/>
  <c r="BU44" i="1"/>
  <c r="BV44" i="1"/>
  <c r="BW44" i="1"/>
  <c r="BZ44" i="1"/>
  <c r="BX44" i="1"/>
  <c r="BY44" i="1"/>
  <c r="GB44" i="1"/>
  <c r="BT45" i="1"/>
  <c r="BU45" i="1"/>
  <c r="BV45" i="1"/>
  <c r="BW45" i="1"/>
  <c r="BZ45" i="1"/>
  <c r="BX45" i="1"/>
  <c r="BY45" i="1"/>
  <c r="GB45" i="1"/>
  <c r="BT46" i="1"/>
  <c r="BU46" i="1"/>
  <c r="BV46" i="1"/>
  <c r="BW46" i="1"/>
  <c r="BZ46" i="1"/>
  <c r="BX46" i="1"/>
  <c r="BY46" i="1"/>
  <c r="GB46" i="1"/>
  <c r="BT47" i="1"/>
  <c r="BU47" i="1"/>
  <c r="BV47" i="1"/>
  <c r="BW47" i="1"/>
  <c r="BZ47" i="1"/>
  <c r="BX47" i="1"/>
  <c r="BY47" i="1"/>
  <c r="GB47" i="1"/>
  <c r="BT48" i="1"/>
  <c r="BU48" i="1"/>
  <c r="BV48" i="1"/>
  <c r="BW48" i="1"/>
  <c r="BZ48" i="1"/>
  <c r="BX48" i="1"/>
  <c r="BY48" i="1"/>
  <c r="GB48" i="1"/>
  <c r="BT49" i="1"/>
  <c r="BU49" i="1"/>
  <c r="BV49" i="1"/>
  <c r="BW49" i="1"/>
  <c r="BZ49" i="1"/>
  <c r="BX49" i="1"/>
  <c r="BY49" i="1"/>
  <c r="GB49" i="1"/>
  <c r="BT50" i="1"/>
  <c r="BU50" i="1"/>
  <c r="BV50" i="1"/>
  <c r="BW50" i="1"/>
  <c r="BZ50" i="1"/>
  <c r="BX50" i="1"/>
  <c r="BY50" i="1"/>
  <c r="GB50" i="1"/>
  <c r="BT51" i="1"/>
  <c r="BU51" i="1"/>
  <c r="BV51" i="1"/>
  <c r="BW51" i="1"/>
  <c r="BZ51" i="1"/>
  <c r="BX51" i="1"/>
  <c r="BY51" i="1"/>
  <c r="GB51" i="1"/>
  <c r="BT52" i="1"/>
  <c r="BU52" i="1"/>
  <c r="BV52" i="1"/>
  <c r="BW52" i="1"/>
  <c r="BZ52" i="1"/>
  <c r="BX52" i="1"/>
  <c r="BY52" i="1"/>
  <c r="GB52" i="1"/>
  <c r="BT53" i="1"/>
  <c r="BU53" i="1"/>
  <c r="BV53" i="1"/>
  <c r="BW53" i="1"/>
  <c r="BZ53" i="1"/>
  <c r="BX53" i="1"/>
  <c r="BY53" i="1"/>
  <c r="GB53" i="1"/>
  <c r="BT54" i="1"/>
  <c r="BU54" i="1"/>
  <c r="BV54" i="1"/>
  <c r="BW54" i="1"/>
  <c r="BZ54" i="1"/>
  <c r="BX54" i="1"/>
  <c r="BY54" i="1"/>
  <c r="GB54" i="1"/>
  <c r="BT55" i="1"/>
  <c r="BU55" i="1"/>
  <c r="BV55" i="1"/>
  <c r="BW55" i="1"/>
  <c r="BZ55" i="1"/>
  <c r="BX55" i="1"/>
  <c r="BY55" i="1"/>
  <c r="GB55" i="1"/>
  <c r="BT56" i="1"/>
  <c r="BU56" i="1"/>
  <c r="BV56" i="1"/>
  <c r="BW56" i="1"/>
  <c r="BZ56" i="1"/>
  <c r="BX56" i="1"/>
  <c r="BY56" i="1"/>
  <c r="GB56" i="1"/>
  <c r="BT57" i="1"/>
  <c r="BU57" i="1"/>
  <c r="BV57" i="1"/>
  <c r="BW57" i="1"/>
  <c r="BZ57" i="1"/>
  <c r="BX57" i="1"/>
  <c r="BY57" i="1"/>
  <c r="GB57" i="1"/>
  <c r="BT58" i="1"/>
  <c r="BU58" i="1"/>
  <c r="BV58" i="1"/>
  <c r="BW58" i="1"/>
  <c r="BZ58" i="1"/>
  <c r="BX58" i="1"/>
  <c r="BY58" i="1"/>
  <c r="GB58" i="1"/>
  <c r="BT59" i="1"/>
  <c r="BU59" i="1"/>
  <c r="BV59" i="1"/>
  <c r="BW59" i="1"/>
  <c r="BZ59" i="1"/>
  <c r="BX59" i="1"/>
  <c r="BY59" i="1"/>
  <c r="GB59" i="1"/>
  <c r="BT60" i="1"/>
  <c r="BU60" i="1"/>
  <c r="BV60" i="1"/>
  <c r="BW60" i="1"/>
  <c r="BZ60" i="1"/>
  <c r="BX60" i="1"/>
  <c r="BY60" i="1"/>
  <c r="GB60" i="1"/>
  <c r="BT61" i="1"/>
  <c r="BU61" i="1"/>
  <c r="BV61" i="1"/>
  <c r="BW61" i="1"/>
  <c r="BZ61" i="1"/>
  <c r="BX61" i="1"/>
  <c r="BY61" i="1"/>
  <c r="GB61" i="1"/>
  <c r="BT62" i="1"/>
  <c r="BU62" i="1"/>
  <c r="BV62" i="1"/>
  <c r="BW62" i="1"/>
  <c r="BZ62" i="1"/>
  <c r="BX62" i="1"/>
  <c r="BY62" i="1"/>
  <c r="GB62" i="1"/>
  <c r="BT63" i="1"/>
  <c r="BU63" i="1"/>
  <c r="BV63" i="1"/>
  <c r="BW63" i="1"/>
  <c r="BZ63" i="1"/>
  <c r="BX63" i="1"/>
  <c r="BY63" i="1"/>
  <c r="GB63" i="1"/>
  <c r="BT64" i="1"/>
  <c r="BU64" i="1"/>
  <c r="BV64" i="1"/>
  <c r="BW64" i="1"/>
  <c r="BZ64" i="1"/>
  <c r="BX64" i="1"/>
  <c r="BY64" i="1"/>
  <c r="GB64" i="1"/>
  <c r="BT65" i="1"/>
  <c r="BU65" i="1"/>
  <c r="BV65" i="1"/>
  <c r="BW65" i="1"/>
  <c r="BZ65" i="1"/>
  <c r="BX65" i="1"/>
  <c r="BY65" i="1"/>
  <c r="GB65" i="1"/>
  <c r="BT66" i="1"/>
  <c r="BU66" i="1"/>
  <c r="BV66" i="1"/>
  <c r="BW66" i="1"/>
  <c r="BZ66" i="1"/>
  <c r="BX66" i="1"/>
  <c r="BY66" i="1"/>
  <c r="GB66" i="1"/>
  <c r="BT67" i="1"/>
  <c r="BU67" i="1"/>
  <c r="BV67" i="1"/>
  <c r="BW67" i="1"/>
  <c r="BZ67" i="1"/>
  <c r="BX67" i="1"/>
  <c r="BY67" i="1"/>
  <c r="GB67" i="1"/>
  <c r="BT68" i="1"/>
  <c r="BU68" i="1"/>
  <c r="BV68" i="1"/>
  <c r="BW68" i="1"/>
  <c r="BZ68" i="1"/>
  <c r="BX68" i="1"/>
  <c r="BY68" i="1"/>
  <c r="GB68" i="1"/>
  <c r="BT69" i="1"/>
  <c r="BU69" i="1"/>
  <c r="BV69" i="1"/>
  <c r="BW69" i="1"/>
  <c r="BZ69" i="1"/>
  <c r="BX69" i="1"/>
  <c r="BY69" i="1"/>
  <c r="GB69" i="1"/>
  <c r="BT70" i="1"/>
  <c r="BU70" i="1"/>
  <c r="BV70" i="1"/>
  <c r="BW70" i="1"/>
  <c r="BZ70" i="1"/>
  <c r="BX70" i="1"/>
  <c r="BY70" i="1"/>
  <c r="GB70" i="1"/>
  <c r="BT71" i="1"/>
  <c r="BU71" i="1"/>
  <c r="BV71" i="1"/>
  <c r="BW71" i="1"/>
  <c r="BZ71" i="1"/>
  <c r="BX71" i="1"/>
  <c r="BY71" i="1"/>
  <c r="GB71" i="1"/>
  <c r="BT72" i="1"/>
  <c r="BU72" i="1"/>
  <c r="BV72" i="1"/>
  <c r="BW72" i="1"/>
  <c r="BZ72" i="1"/>
  <c r="BX72" i="1"/>
  <c r="BY72" i="1"/>
  <c r="GB72" i="1"/>
  <c r="BT73" i="1"/>
  <c r="BU73" i="1"/>
  <c r="BV73" i="1"/>
  <c r="BW73" i="1"/>
  <c r="BZ73" i="1"/>
  <c r="BX73" i="1"/>
  <c r="BY73" i="1"/>
  <c r="GB73" i="1"/>
  <c r="BT74" i="1"/>
  <c r="BU74" i="1"/>
  <c r="BV74" i="1"/>
  <c r="BW74" i="1"/>
  <c r="BZ74" i="1"/>
  <c r="BX74" i="1"/>
  <c r="BY74" i="1"/>
  <c r="GB74" i="1"/>
  <c r="BT75" i="1"/>
  <c r="BU75" i="1"/>
  <c r="BV75" i="1"/>
  <c r="BW75" i="1"/>
  <c r="BZ75" i="1"/>
  <c r="BX75" i="1"/>
  <c r="BY75" i="1"/>
  <c r="GB75" i="1"/>
  <c r="BT76" i="1"/>
  <c r="BU76" i="1"/>
  <c r="BV76" i="1"/>
  <c r="BW76" i="1"/>
  <c r="BZ76" i="1"/>
  <c r="BX76" i="1"/>
  <c r="BY76" i="1"/>
  <c r="GB76" i="1"/>
  <c r="BT77" i="1"/>
  <c r="BU77" i="1"/>
  <c r="BV77" i="1"/>
  <c r="BW77" i="1"/>
  <c r="BZ77" i="1"/>
  <c r="BX77" i="1"/>
  <c r="BY77" i="1"/>
  <c r="GB77" i="1"/>
  <c r="BT78" i="1"/>
  <c r="BU78" i="1"/>
  <c r="BV78" i="1"/>
  <c r="BW78" i="1"/>
  <c r="BZ78" i="1"/>
  <c r="BX78" i="1"/>
  <c r="BY78" i="1"/>
  <c r="GB78" i="1"/>
  <c r="BT79" i="1"/>
  <c r="BU79" i="1"/>
  <c r="BV79" i="1"/>
  <c r="BW79" i="1"/>
  <c r="BZ79" i="1"/>
  <c r="BX79" i="1"/>
  <c r="BY79" i="1"/>
  <c r="GB79" i="1"/>
  <c r="BT80" i="1"/>
  <c r="BU80" i="1"/>
  <c r="BV80" i="1"/>
  <c r="BW80" i="1"/>
  <c r="BZ80" i="1"/>
  <c r="BX80" i="1"/>
  <c r="BY80" i="1"/>
  <c r="GB80" i="1"/>
  <c r="BT81" i="1"/>
  <c r="BU81" i="1"/>
  <c r="BV81" i="1"/>
  <c r="BW81" i="1"/>
  <c r="BZ81" i="1"/>
  <c r="BX81" i="1"/>
  <c r="BY81" i="1"/>
  <c r="GB81" i="1"/>
  <c r="BT82" i="1"/>
  <c r="BU82" i="1"/>
  <c r="BV82" i="1"/>
  <c r="BW82" i="1"/>
  <c r="BZ82" i="1"/>
  <c r="BX82" i="1"/>
  <c r="BY82" i="1"/>
  <c r="GB82" i="1"/>
  <c r="BT83" i="1"/>
  <c r="BU83" i="1"/>
  <c r="BV83" i="1"/>
  <c r="BW83" i="1"/>
  <c r="BZ83" i="1"/>
  <c r="BX83" i="1"/>
  <c r="BY83" i="1"/>
  <c r="GB83" i="1"/>
  <c r="BT84" i="1"/>
  <c r="BU84" i="1"/>
  <c r="BV84" i="1"/>
  <c r="BW84" i="1"/>
  <c r="BZ84" i="1"/>
  <c r="BX84" i="1"/>
  <c r="BY84" i="1"/>
  <c r="GB84" i="1"/>
  <c r="BT85" i="1"/>
  <c r="BU85" i="1"/>
  <c r="BV85" i="1"/>
  <c r="BW85" i="1"/>
  <c r="BZ85" i="1"/>
  <c r="BX85" i="1"/>
  <c r="BY85" i="1"/>
  <c r="GB85" i="1"/>
  <c r="BT86" i="1"/>
  <c r="BU86" i="1"/>
  <c r="BV86" i="1"/>
  <c r="BW86" i="1"/>
  <c r="BZ86" i="1"/>
  <c r="BX86" i="1"/>
  <c r="BY86" i="1"/>
  <c r="GB86" i="1"/>
  <c r="BT87" i="1"/>
  <c r="BU87" i="1"/>
  <c r="BV87" i="1"/>
  <c r="BW87" i="1"/>
  <c r="BZ87" i="1"/>
  <c r="BX87" i="1"/>
  <c r="BY87" i="1"/>
  <c r="GB87" i="1"/>
  <c r="BT88" i="1"/>
  <c r="BU88" i="1"/>
  <c r="BV88" i="1"/>
  <c r="BW88" i="1"/>
  <c r="BZ88" i="1"/>
  <c r="BX88" i="1"/>
  <c r="BY88" i="1"/>
  <c r="GB88" i="1"/>
  <c r="BT89" i="1"/>
  <c r="BU89" i="1"/>
  <c r="BV89" i="1"/>
  <c r="BW89" i="1"/>
  <c r="BZ89" i="1"/>
  <c r="BX89" i="1"/>
  <c r="BY89" i="1"/>
  <c r="GB89" i="1"/>
  <c r="BT90" i="1"/>
  <c r="BU90" i="1"/>
  <c r="BV90" i="1"/>
  <c r="BW90" i="1"/>
  <c r="BZ90" i="1"/>
  <c r="BX90" i="1"/>
  <c r="BY90" i="1"/>
  <c r="GB90" i="1"/>
  <c r="BT91" i="1"/>
  <c r="BU91" i="1"/>
  <c r="BV91" i="1"/>
  <c r="BW91" i="1"/>
  <c r="BZ91" i="1"/>
  <c r="BX91" i="1"/>
  <c r="BY91" i="1"/>
  <c r="GB91" i="1"/>
  <c r="BT92" i="1"/>
  <c r="BU92" i="1"/>
  <c r="BV92" i="1"/>
  <c r="BW92" i="1"/>
  <c r="BZ92" i="1"/>
  <c r="BX92" i="1"/>
  <c r="BY92" i="1"/>
  <c r="GB92" i="1"/>
  <c r="BT93" i="1"/>
  <c r="BU93" i="1"/>
  <c r="BV93" i="1"/>
  <c r="BW93" i="1"/>
  <c r="BZ93" i="1"/>
  <c r="BX93" i="1"/>
  <c r="BY93" i="1"/>
  <c r="GB93" i="1"/>
  <c r="BT94" i="1"/>
  <c r="BU94" i="1"/>
  <c r="BV94" i="1"/>
  <c r="BW94" i="1"/>
  <c r="BZ94" i="1"/>
  <c r="BX94" i="1"/>
  <c r="BY94" i="1"/>
  <c r="GB94" i="1"/>
  <c r="BT95" i="1"/>
  <c r="BU95" i="1"/>
  <c r="BV95" i="1"/>
  <c r="BW95" i="1"/>
  <c r="BZ95" i="1"/>
  <c r="BX95" i="1"/>
  <c r="BY95" i="1"/>
  <c r="GB95" i="1"/>
  <c r="BT96" i="1"/>
  <c r="BU96" i="1"/>
  <c r="BV96" i="1"/>
  <c r="BW96" i="1"/>
  <c r="BZ96" i="1"/>
  <c r="BX96" i="1"/>
  <c r="BY96" i="1"/>
  <c r="GB96" i="1"/>
  <c r="BT97" i="1"/>
  <c r="BU97" i="1"/>
  <c r="BV97" i="1"/>
  <c r="BW97" i="1"/>
  <c r="BZ97" i="1"/>
  <c r="BX97" i="1"/>
  <c r="BY97" i="1"/>
  <c r="GB97" i="1"/>
  <c r="BT98" i="1"/>
  <c r="BU98" i="1"/>
  <c r="BV98" i="1"/>
  <c r="BW98" i="1"/>
  <c r="BZ98" i="1"/>
  <c r="BX98" i="1"/>
  <c r="BY98" i="1"/>
  <c r="GB98" i="1"/>
  <c r="BT99" i="1"/>
  <c r="BU99" i="1"/>
  <c r="BV99" i="1"/>
  <c r="BW99" i="1"/>
  <c r="BZ99" i="1"/>
  <c r="BX99" i="1"/>
  <c r="BY99" i="1"/>
  <c r="GB99" i="1"/>
  <c r="BT100" i="1"/>
  <c r="BU100" i="1"/>
  <c r="BV100" i="1"/>
  <c r="BW100" i="1"/>
  <c r="BZ100" i="1"/>
  <c r="BX100" i="1"/>
  <c r="BY100" i="1"/>
  <c r="GB100" i="1"/>
  <c r="BT101" i="1"/>
  <c r="BU101" i="1"/>
  <c r="BV101" i="1"/>
  <c r="BW101" i="1"/>
  <c r="BZ101" i="1"/>
  <c r="BX101" i="1"/>
  <c r="BY101" i="1"/>
  <c r="GB101" i="1"/>
  <c r="BT102" i="1"/>
  <c r="BU102" i="1"/>
  <c r="BV102" i="1"/>
  <c r="BW102" i="1"/>
  <c r="BZ102" i="1"/>
  <c r="BX102" i="1"/>
  <c r="BY102" i="1"/>
  <c r="GB102" i="1"/>
  <c r="BT103" i="1"/>
  <c r="BU103" i="1"/>
  <c r="BV103" i="1"/>
  <c r="BW103" i="1"/>
  <c r="BZ103" i="1"/>
  <c r="BX103" i="1"/>
  <c r="BY103" i="1"/>
  <c r="GB103" i="1"/>
  <c r="BT104" i="1"/>
  <c r="BU104" i="1"/>
  <c r="BV104" i="1"/>
  <c r="BW104" i="1"/>
  <c r="BZ104" i="1"/>
  <c r="BX104" i="1"/>
  <c r="BY104" i="1"/>
  <c r="GB104" i="1"/>
  <c r="BT105" i="1"/>
  <c r="BU105" i="1"/>
  <c r="BV105" i="1"/>
  <c r="BW105" i="1"/>
  <c r="BZ105" i="1"/>
  <c r="BX105" i="1"/>
  <c r="BY105" i="1"/>
  <c r="GB105" i="1"/>
  <c r="BT106" i="1"/>
  <c r="BU106" i="1"/>
  <c r="BV106" i="1"/>
  <c r="BW106" i="1"/>
  <c r="BZ106" i="1"/>
  <c r="BX106" i="1"/>
  <c r="BY106" i="1"/>
  <c r="GB106" i="1"/>
  <c r="FZ107" i="1"/>
  <c r="AA7" i="1"/>
  <c r="AB7" i="1"/>
  <c r="AC7" i="1"/>
  <c r="M7" i="1"/>
  <c r="N7" i="1"/>
  <c r="O7" i="1"/>
  <c r="P7" i="1"/>
  <c r="Q7" i="1"/>
  <c r="R7" i="1"/>
  <c r="S7" i="1"/>
  <c r="T7" i="1"/>
  <c r="U7" i="1"/>
  <c r="V7" i="1"/>
  <c r="W7" i="1"/>
  <c r="X7" i="1"/>
  <c r="Y7" i="1"/>
  <c r="Z7" i="1"/>
  <c r="AD7" i="1"/>
  <c r="AH7" i="1"/>
  <c r="AG7" i="1"/>
  <c r="AE7" i="1"/>
  <c r="AF7" i="1"/>
  <c r="FV7" i="1"/>
  <c r="AA22" i="1"/>
  <c r="AB22" i="1"/>
  <c r="AC22" i="1"/>
  <c r="AD22" i="1"/>
  <c r="AG22" i="1"/>
  <c r="AE22" i="1"/>
  <c r="AF22" i="1"/>
  <c r="FV22" i="1"/>
  <c r="AA23" i="1"/>
  <c r="AB23" i="1"/>
  <c r="AC23" i="1"/>
  <c r="AD23" i="1"/>
  <c r="AG23" i="1"/>
  <c r="AE23" i="1"/>
  <c r="AF23" i="1"/>
  <c r="FV23" i="1"/>
  <c r="AA24" i="1"/>
  <c r="AB24" i="1"/>
  <c r="AC24" i="1"/>
  <c r="AD24" i="1"/>
  <c r="AG24" i="1"/>
  <c r="AE24" i="1"/>
  <c r="AF24" i="1"/>
  <c r="FV24" i="1"/>
  <c r="AA25" i="1"/>
  <c r="AB25" i="1"/>
  <c r="AC25" i="1"/>
  <c r="AD25" i="1"/>
  <c r="AG25" i="1"/>
  <c r="AE25" i="1"/>
  <c r="AF25" i="1"/>
  <c r="FV25" i="1"/>
  <c r="AA26" i="1"/>
  <c r="AB26" i="1"/>
  <c r="AC26" i="1"/>
  <c r="AD26" i="1"/>
  <c r="AG26" i="1"/>
  <c r="AE26" i="1"/>
  <c r="AF26" i="1"/>
  <c r="FV26" i="1"/>
  <c r="AA27" i="1"/>
  <c r="AB27" i="1"/>
  <c r="AC27" i="1"/>
  <c r="AD27" i="1"/>
  <c r="AG27" i="1"/>
  <c r="AE27" i="1"/>
  <c r="AF27" i="1"/>
  <c r="FV27" i="1"/>
  <c r="AA28" i="1"/>
  <c r="AB28" i="1"/>
  <c r="AC28" i="1"/>
  <c r="AD28" i="1"/>
  <c r="AG28" i="1"/>
  <c r="AE28" i="1"/>
  <c r="AF28" i="1"/>
  <c r="FV28" i="1"/>
  <c r="AA29" i="1"/>
  <c r="AB29" i="1"/>
  <c r="AC29" i="1"/>
  <c r="AD29" i="1"/>
  <c r="AG29" i="1"/>
  <c r="AE29" i="1"/>
  <c r="AF29" i="1"/>
  <c r="FV29" i="1"/>
  <c r="AA30" i="1"/>
  <c r="AB30" i="1"/>
  <c r="AC30" i="1"/>
  <c r="AD30" i="1"/>
  <c r="AG30" i="1"/>
  <c r="AE30" i="1"/>
  <c r="AF30" i="1"/>
  <c r="FV30" i="1"/>
  <c r="AA31" i="1"/>
  <c r="AB31" i="1"/>
  <c r="AC31" i="1"/>
  <c r="AD31" i="1"/>
  <c r="AG31" i="1"/>
  <c r="AE31" i="1"/>
  <c r="AF31" i="1"/>
  <c r="FV31" i="1"/>
  <c r="AA32" i="1"/>
  <c r="AB32" i="1"/>
  <c r="AC32" i="1"/>
  <c r="AD32" i="1"/>
  <c r="AG32" i="1"/>
  <c r="AE32" i="1"/>
  <c r="AF32" i="1"/>
  <c r="FV32" i="1"/>
  <c r="AA33" i="1"/>
  <c r="AB33" i="1"/>
  <c r="AC33" i="1"/>
  <c r="AD33" i="1"/>
  <c r="AG33" i="1"/>
  <c r="AE33" i="1"/>
  <c r="AF33" i="1"/>
  <c r="FV33" i="1"/>
  <c r="AA34" i="1"/>
  <c r="AB34" i="1"/>
  <c r="AC34" i="1"/>
  <c r="AD34" i="1"/>
  <c r="AG34" i="1"/>
  <c r="AE34" i="1"/>
  <c r="AF34" i="1"/>
  <c r="FV34" i="1"/>
  <c r="AA35" i="1"/>
  <c r="AB35" i="1"/>
  <c r="AC35" i="1"/>
  <c r="AD35" i="1"/>
  <c r="AG35" i="1"/>
  <c r="AE35" i="1"/>
  <c r="AF35" i="1"/>
  <c r="FV35" i="1"/>
  <c r="AA36" i="1"/>
  <c r="AB36" i="1"/>
  <c r="AC36" i="1"/>
  <c r="AD36" i="1"/>
  <c r="AG36" i="1"/>
  <c r="AE36" i="1"/>
  <c r="AF36" i="1"/>
  <c r="FV36" i="1"/>
  <c r="AA37" i="1"/>
  <c r="AB37" i="1"/>
  <c r="AC37" i="1"/>
  <c r="AD37" i="1"/>
  <c r="AG37" i="1"/>
  <c r="AE37" i="1"/>
  <c r="AF37" i="1"/>
  <c r="FV37" i="1"/>
  <c r="AA38" i="1"/>
  <c r="AB38" i="1"/>
  <c r="AC38" i="1"/>
  <c r="AD38" i="1"/>
  <c r="AG38" i="1"/>
  <c r="AE38" i="1"/>
  <c r="AF38" i="1"/>
  <c r="FV38" i="1"/>
  <c r="AA39" i="1"/>
  <c r="AB39" i="1"/>
  <c r="AC39" i="1"/>
  <c r="AD39" i="1"/>
  <c r="AG39" i="1"/>
  <c r="AE39" i="1"/>
  <c r="AF39" i="1"/>
  <c r="FV39" i="1"/>
  <c r="AA40" i="1"/>
  <c r="AB40" i="1"/>
  <c r="AC40" i="1"/>
  <c r="AD40" i="1"/>
  <c r="AG40" i="1"/>
  <c r="AE40" i="1"/>
  <c r="AF40" i="1"/>
  <c r="FV40" i="1"/>
  <c r="AA41" i="1"/>
  <c r="AB41" i="1"/>
  <c r="AC41" i="1"/>
  <c r="AD41" i="1"/>
  <c r="AG41" i="1"/>
  <c r="AE41" i="1"/>
  <c r="AF41" i="1"/>
  <c r="FV41" i="1"/>
  <c r="AA42" i="1"/>
  <c r="AB42" i="1"/>
  <c r="AC42" i="1"/>
  <c r="AD42" i="1"/>
  <c r="AG42" i="1"/>
  <c r="AE42" i="1"/>
  <c r="AF42" i="1"/>
  <c r="FV42" i="1"/>
  <c r="AA43" i="1"/>
  <c r="AB43" i="1"/>
  <c r="AC43" i="1"/>
  <c r="AD43" i="1"/>
  <c r="AG43" i="1"/>
  <c r="AE43" i="1"/>
  <c r="AF43" i="1"/>
  <c r="FV43" i="1"/>
  <c r="AA44" i="1"/>
  <c r="AB44" i="1"/>
  <c r="AC44" i="1"/>
  <c r="AD44" i="1"/>
  <c r="AG44" i="1"/>
  <c r="AE44" i="1"/>
  <c r="AF44" i="1"/>
  <c r="FV44" i="1"/>
  <c r="AA45" i="1"/>
  <c r="AB45" i="1"/>
  <c r="AC45" i="1"/>
  <c r="AD45" i="1"/>
  <c r="AG45" i="1"/>
  <c r="AE45" i="1"/>
  <c r="AF45" i="1"/>
  <c r="FV45" i="1"/>
  <c r="AA46" i="1"/>
  <c r="AB46" i="1"/>
  <c r="AC46" i="1"/>
  <c r="AD46" i="1"/>
  <c r="AG46" i="1"/>
  <c r="AE46" i="1"/>
  <c r="AF46" i="1"/>
  <c r="FV46" i="1"/>
  <c r="AA47" i="1"/>
  <c r="AB47" i="1"/>
  <c r="AC47" i="1"/>
  <c r="AD47" i="1"/>
  <c r="AG47" i="1"/>
  <c r="AE47" i="1"/>
  <c r="AF47" i="1"/>
  <c r="FV47" i="1"/>
  <c r="AA48" i="1"/>
  <c r="AB48" i="1"/>
  <c r="AC48" i="1"/>
  <c r="AD48" i="1"/>
  <c r="AG48" i="1"/>
  <c r="AE48" i="1"/>
  <c r="AF48" i="1"/>
  <c r="FV48" i="1"/>
  <c r="AA49" i="1"/>
  <c r="AB49" i="1"/>
  <c r="AC49" i="1"/>
  <c r="AD49" i="1"/>
  <c r="AG49" i="1"/>
  <c r="AE49" i="1"/>
  <c r="AF49" i="1"/>
  <c r="FV49" i="1"/>
  <c r="AA50" i="1"/>
  <c r="AB50" i="1"/>
  <c r="AC50" i="1"/>
  <c r="AD50" i="1"/>
  <c r="AG50" i="1"/>
  <c r="AE50" i="1"/>
  <c r="AF50" i="1"/>
  <c r="FV50" i="1"/>
  <c r="AA51" i="1"/>
  <c r="AB51" i="1"/>
  <c r="AC51" i="1"/>
  <c r="AD51" i="1"/>
  <c r="AG51" i="1"/>
  <c r="AE51" i="1"/>
  <c r="AF51" i="1"/>
  <c r="FV51" i="1"/>
  <c r="AA52" i="1"/>
  <c r="AB52" i="1"/>
  <c r="AC52" i="1"/>
  <c r="AD52" i="1"/>
  <c r="AG52" i="1"/>
  <c r="AE52" i="1"/>
  <c r="AF52" i="1"/>
  <c r="FV52" i="1"/>
  <c r="AA53" i="1"/>
  <c r="AB53" i="1"/>
  <c r="AC53" i="1"/>
  <c r="AD53" i="1"/>
  <c r="AG53" i="1"/>
  <c r="AE53" i="1"/>
  <c r="AF53" i="1"/>
  <c r="FV53" i="1"/>
  <c r="AA54" i="1"/>
  <c r="AB54" i="1"/>
  <c r="AC54" i="1"/>
  <c r="AD54" i="1"/>
  <c r="AG54" i="1"/>
  <c r="AE54" i="1"/>
  <c r="AF54" i="1"/>
  <c r="FV54" i="1"/>
  <c r="AA55" i="1"/>
  <c r="AB55" i="1"/>
  <c r="AC55" i="1"/>
  <c r="AD55" i="1"/>
  <c r="AG55" i="1"/>
  <c r="AE55" i="1"/>
  <c r="AF55" i="1"/>
  <c r="FV55" i="1"/>
  <c r="AA56" i="1"/>
  <c r="AB56" i="1"/>
  <c r="AC56" i="1"/>
  <c r="AD56" i="1"/>
  <c r="AG56" i="1"/>
  <c r="AE56" i="1"/>
  <c r="AF56" i="1"/>
  <c r="FV56" i="1"/>
  <c r="AA57" i="1"/>
  <c r="AB57" i="1"/>
  <c r="AC57" i="1"/>
  <c r="AD57" i="1"/>
  <c r="AG57" i="1"/>
  <c r="AE57" i="1"/>
  <c r="AF57" i="1"/>
  <c r="FV57" i="1"/>
  <c r="AA58" i="1"/>
  <c r="AB58" i="1"/>
  <c r="AC58" i="1"/>
  <c r="AD58" i="1"/>
  <c r="AG58" i="1"/>
  <c r="AE58" i="1"/>
  <c r="AF58" i="1"/>
  <c r="FV58" i="1"/>
  <c r="AA59" i="1"/>
  <c r="AB59" i="1"/>
  <c r="AC59" i="1"/>
  <c r="AD59" i="1"/>
  <c r="AG59" i="1"/>
  <c r="AE59" i="1"/>
  <c r="AF59" i="1"/>
  <c r="FV59" i="1"/>
  <c r="AA60" i="1"/>
  <c r="AB60" i="1"/>
  <c r="AC60" i="1"/>
  <c r="AD60" i="1"/>
  <c r="AG60" i="1"/>
  <c r="AE60" i="1"/>
  <c r="AF60" i="1"/>
  <c r="FV60" i="1"/>
  <c r="AA61" i="1"/>
  <c r="AB61" i="1"/>
  <c r="AC61" i="1"/>
  <c r="AD61" i="1"/>
  <c r="AG61" i="1"/>
  <c r="AE61" i="1"/>
  <c r="AF61" i="1"/>
  <c r="FV61" i="1"/>
  <c r="AA62" i="1"/>
  <c r="AB62" i="1"/>
  <c r="AC62" i="1"/>
  <c r="AD62" i="1"/>
  <c r="AG62" i="1"/>
  <c r="AE62" i="1"/>
  <c r="AF62" i="1"/>
  <c r="FV62" i="1"/>
  <c r="AA63" i="1"/>
  <c r="AB63" i="1"/>
  <c r="AC63" i="1"/>
  <c r="AD63" i="1"/>
  <c r="AG63" i="1"/>
  <c r="AE63" i="1"/>
  <c r="AF63" i="1"/>
  <c r="FV63" i="1"/>
  <c r="AA64" i="1"/>
  <c r="AB64" i="1"/>
  <c r="AC64" i="1"/>
  <c r="AD64" i="1"/>
  <c r="AG64" i="1"/>
  <c r="AE64" i="1"/>
  <c r="AF64" i="1"/>
  <c r="FV64" i="1"/>
  <c r="AA65" i="1"/>
  <c r="AB65" i="1"/>
  <c r="AC65" i="1"/>
  <c r="AD65" i="1"/>
  <c r="AG65" i="1"/>
  <c r="AE65" i="1"/>
  <c r="AF65" i="1"/>
  <c r="FV65" i="1"/>
  <c r="AA66" i="1"/>
  <c r="AB66" i="1"/>
  <c r="AC66" i="1"/>
  <c r="AD66" i="1"/>
  <c r="AG66" i="1"/>
  <c r="AE66" i="1"/>
  <c r="AF66" i="1"/>
  <c r="FV66" i="1"/>
  <c r="AA67" i="1"/>
  <c r="AB67" i="1"/>
  <c r="AC67" i="1"/>
  <c r="AD67" i="1"/>
  <c r="AG67" i="1"/>
  <c r="AE67" i="1"/>
  <c r="AF67" i="1"/>
  <c r="FV67" i="1"/>
  <c r="AA68" i="1"/>
  <c r="AB68" i="1"/>
  <c r="AC68" i="1"/>
  <c r="AD68" i="1"/>
  <c r="AG68" i="1"/>
  <c r="AE68" i="1"/>
  <c r="AF68" i="1"/>
  <c r="FV68" i="1"/>
  <c r="AA69" i="1"/>
  <c r="AB69" i="1"/>
  <c r="AC69" i="1"/>
  <c r="AD69" i="1"/>
  <c r="AG69" i="1"/>
  <c r="AE69" i="1"/>
  <c r="AF69" i="1"/>
  <c r="FV69" i="1"/>
  <c r="AA70" i="1"/>
  <c r="AB70" i="1"/>
  <c r="AC70" i="1"/>
  <c r="AD70" i="1"/>
  <c r="AG70" i="1"/>
  <c r="AE70" i="1"/>
  <c r="AF70" i="1"/>
  <c r="FV70" i="1"/>
  <c r="AA71" i="1"/>
  <c r="AB71" i="1"/>
  <c r="AC71" i="1"/>
  <c r="AD71" i="1"/>
  <c r="AG71" i="1"/>
  <c r="AE71" i="1"/>
  <c r="AF71" i="1"/>
  <c r="FV71" i="1"/>
  <c r="AA72" i="1"/>
  <c r="AB72" i="1"/>
  <c r="AC72" i="1"/>
  <c r="AD72" i="1"/>
  <c r="AG72" i="1"/>
  <c r="AE72" i="1"/>
  <c r="AF72" i="1"/>
  <c r="FV72" i="1"/>
  <c r="AA73" i="1"/>
  <c r="AB73" i="1"/>
  <c r="AC73" i="1"/>
  <c r="AD73" i="1"/>
  <c r="AG73" i="1"/>
  <c r="AE73" i="1"/>
  <c r="AF73" i="1"/>
  <c r="FV73" i="1"/>
  <c r="AA74" i="1"/>
  <c r="AB74" i="1"/>
  <c r="AC74" i="1"/>
  <c r="AD74" i="1"/>
  <c r="AG74" i="1"/>
  <c r="AE74" i="1"/>
  <c r="AF74" i="1"/>
  <c r="FV74" i="1"/>
  <c r="AA75" i="1"/>
  <c r="AB75" i="1"/>
  <c r="AC75" i="1"/>
  <c r="AD75" i="1"/>
  <c r="AG75" i="1"/>
  <c r="AE75" i="1"/>
  <c r="AF75" i="1"/>
  <c r="FV75" i="1"/>
  <c r="AA76" i="1"/>
  <c r="AB76" i="1"/>
  <c r="AC76" i="1"/>
  <c r="AD76" i="1"/>
  <c r="AG76" i="1"/>
  <c r="AE76" i="1"/>
  <c r="AF76" i="1"/>
  <c r="FV76" i="1"/>
  <c r="AA77" i="1"/>
  <c r="AB77" i="1"/>
  <c r="AC77" i="1"/>
  <c r="AD77" i="1"/>
  <c r="AG77" i="1"/>
  <c r="AE77" i="1"/>
  <c r="AF77" i="1"/>
  <c r="FV77" i="1"/>
  <c r="AA78" i="1"/>
  <c r="AB78" i="1"/>
  <c r="AC78" i="1"/>
  <c r="AD78" i="1"/>
  <c r="AG78" i="1"/>
  <c r="AE78" i="1"/>
  <c r="AF78" i="1"/>
  <c r="FV78" i="1"/>
  <c r="AA79" i="1"/>
  <c r="AB79" i="1"/>
  <c r="AC79" i="1"/>
  <c r="AD79" i="1"/>
  <c r="AG79" i="1"/>
  <c r="AE79" i="1"/>
  <c r="AF79" i="1"/>
  <c r="FV79" i="1"/>
  <c r="AA80" i="1"/>
  <c r="AB80" i="1"/>
  <c r="AC80" i="1"/>
  <c r="AD80" i="1"/>
  <c r="AG80" i="1"/>
  <c r="AE80" i="1"/>
  <c r="AF80" i="1"/>
  <c r="FV80" i="1"/>
  <c r="AA81" i="1"/>
  <c r="AB81" i="1"/>
  <c r="AC81" i="1"/>
  <c r="AD81" i="1"/>
  <c r="AG81" i="1"/>
  <c r="AE81" i="1"/>
  <c r="AF81" i="1"/>
  <c r="FV81" i="1"/>
  <c r="AA82" i="1"/>
  <c r="AB82" i="1"/>
  <c r="AC82" i="1"/>
  <c r="AD82" i="1"/>
  <c r="AG82" i="1"/>
  <c r="AE82" i="1"/>
  <c r="AF82" i="1"/>
  <c r="FV82" i="1"/>
  <c r="AA83" i="1"/>
  <c r="AB83" i="1"/>
  <c r="AC83" i="1"/>
  <c r="AD83" i="1"/>
  <c r="AG83" i="1"/>
  <c r="AE83" i="1"/>
  <c r="AF83" i="1"/>
  <c r="FV83" i="1"/>
  <c r="AA84" i="1"/>
  <c r="AB84" i="1"/>
  <c r="AC84" i="1"/>
  <c r="AD84" i="1"/>
  <c r="AG84" i="1"/>
  <c r="AE84" i="1"/>
  <c r="AF84" i="1"/>
  <c r="FV84" i="1"/>
  <c r="AA85" i="1"/>
  <c r="AB85" i="1"/>
  <c r="AC85" i="1"/>
  <c r="AD85" i="1"/>
  <c r="AG85" i="1"/>
  <c r="AE85" i="1"/>
  <c r="AF85" i="1"/>
  <c r="FV85" i="1"/>
  <c r="AA86" i="1"/>
  <c r="AB86" i="1"/>
  <c r="AC86" i="1"/>
  <c r="AD86" i="1"/>
  <c r="AG86" i="1"/>
  <c r="AE86" i="1"/>
  <c r="AF86" i="1"/>
  <c r="FV86" i="1"/>
  <c r="AA87" i="1"/>
  <c r="AB87" i="1"/>
  <c r="AC87" i="1"/>
  <c r="AD87" i="1"/>
  <c r="AG87" i="1"/>
  <c r="AE87" i="1"/>
  <c r="AF87" i="1"/>
  <c r="FV87" i="1"/>
  <c r="AA88" i="1"/>
  <c r="AB88" i="1"/>
  <c r="AC88" i="1"/>
  <c r="AD88" i="1"/>
  <c r="AG88" i="1"/>
  <c r="AE88" i="1"/>
  <c r="AF88" i="1"/>
  <c r="FV88" i="1"/>
  <c r="AA89" i="1"/>
  <c r="AB89" i="1"/>
  <c r="AC89" i="1"/>
  <c r="AD89" i="1"/>
  <c r="AG89" i="1"/>
  <c r="AE89" i="1"/>
  <c r="AF89" i="1"/>
  <c r="FV89" i="1"/>
  <c r="AA90" i="1"/>
  <c r="AB90" i="1"/>
  <c r="AC90" i="1"/>
  <c r="AD90" i="1"/>
  <c r="AG90" i="1"/>
  <c r="AE90" i="1"/>
  <c r="AF90" i="1"/>
  <c r="FV90" i="1"/>
  <c r="AA91" i="1"/>
  <c r="AB91" i="1"/>
  <c r="AC91" i="1"/>
  <c r="AD91" i="1"/>
  <c r="AG91" i="1"/>
  <c r="AE91" i="1"/>
  <c r="AF91" i="1"/>
  <c r="FV91" i="1"/>
  <c r="AA92" i="1"/>
  <c r="AB92" i="1"/>
  <c r="AC92" i="1"/>
  <c r="AD92" i="1"/>
  <c r="AG92" i="1"/>
  <c r="AE92" i="1"/>
  <c r="AF92" i="1"/>
  <c r="FV92" i="1"/>
  <c r="AA93" i="1"/>
  <c r="AB93" i="1"/>
  <c r="AC93" i="1"/>
  <c r="AD93" i="1"/>
  <c r="AG93" i="1"/>
  <c r="AE93" i="1"/>
  <c r="AF93" i="1"/>
  <c r="FV93" i="1"/>
  <c r="AA94" i="1"/>
  <c r="AB94" i="1"/>
  <c r="AC94" i="1"/>
  <c r="AD94" i="1"/>
  <c r="AG94" i="1"/>
  <c r="AE94" i="1"/>
  <c r="AF94" i="1"/>
  <c r="FV94" i="1"/>
  <c r="AA95" i="1"/>
  <c r="AB95" i="1"/>
  <c r="AC95" i="1"/>
  <c r="AD95" i="1"/>
  <c r="AG95" i="1"/>
  <c r="AE95" i="1"/>
  <c r="AF95" i="1"/>
  <c r="FV95" i="1"/>
  <c r="AA96" i="1"/>
  <c r="AB96" i="1"/>
  <c r="AC96" i="1"/>
  <c r="AD96" i="1"/>
  <c r="AG96" i="1"/>
  <c r="AE96" i="1"/>
  <c r="AF96" i="1"/>
  <c r="FV96" i="1"/>
  <c r="AA97" i="1"/>
  <c r="AB97" i="1"/>
  <c r="AC97" i="1"/>
  <c r="AD97" i="1"/>
  <c r="AG97" i="1"/>
  <c r="AE97" i="1"/>
  <c r="AF97" i="1"/>
  <c r="FV97" i="1"/>
  <c r="AA98" i="1"/>
  <c r="AB98" i="1"/>
  <c r="AC98" i="1"/>
  <c r="AD98" i="1"/>
  <c r="AG98" i="1"/>
  <c r="AE98" i="1"/>
  <c r="AF98" i="1"/>
  <c r="FV98" i="1"/>
  <c r="AA99" i="1"/>
  <c r="AB99" i="1"/>
  <c r="AC99" i="1"/>
  <c r="AD99" i="1"/>
  <c r="AG99" i="1"/>
  <c r="AE99" i="1"/>
  <c r="AF99" i="1"/>
  <c r="FV99" i="1"/>
  <c r="AA100" i="1"/>
  <c r="AB100" i="1"/>
  <c r="AC100" i="1"/>
  <c r="AD100" i="1"/>
  <c r="AG100" i="1"/>
  <c r="AE100" i="1"/>
  <c r="AF100" i="1"/>
  <c r="FV100" i="1"/>
  <c r="AA101" i="1"/>
  <c r="AB101" i="1"/>
  <c r="AC101" i="1"/>
  <c r="AD101" i="1"/>
  <c r="AG101" i="1"/>
  <c r="AE101" i="1"/>
  <c r="AF101" i="1"/>
  <c r="FV101" i="1"/>
  <c r="AA102" i="1"/>
  <c r="AB102" i="1"/>
  <c r="AC102" i="1"/>
  <c r="AD102" i="1"/>
  <c r="AG102" i="1"/>
  <c r="AE102" i="1"/>
  <c r="AF102" i="1"/>
  <c r="FV102" i="1"/>
  <c r="AA103" i="1"/>
  <c r="AB103" i="1"/>
  <c r="AC103" i="1"/>
  <c r="AD103" i="1"/>
  <c r="AG103" i="1"/>
  <c r="AE103" i="1"/>
  <c r="AF103" i="1"/>
  <c r="FV103" i="1"/>
  <c r="AA104" i="1"/>
  <c r="AB104" i="1"/>
  <c r="AC104" i="1"/>
  <c r="AD104" i="1"/>
  <c r="AG104" i="1"/>
  <c r="AE104" i="1"/>
  <c r="AF104" i="1"/>
  <c r="FV104" i="1"/>
  <c r="AA105" i="1"/>
  <c r="AB105" i="1"/>
  <c r="AC105" i="1"/>
  <c r="AD105" i="1"/>
  <c r="AG105" i="1"/>
  <c r="AE105" i="1"/>
  <c r="AF105" i="1"/>
  <c r="FV105" i="1"/>
  <c r="AA106" i="1"/>
  <c r="AB106" i="1"/>
  <c r="AC106" i="1"/>
  <c r="AD106" i="1"/>
  <c r="AG106" i="1"/>
  <c r="AE106" i="1"/>
  <c r="AF106" i="1"/>
  <c r="FV106" i="1"/>
  <c r="FV107" i="1"/>
  <c r="AW7" i="1"/>
  <c r="AX7" i="1"/>
  <c r="AY7" i="1"/>
  <c r="AI7" i="1"/>
  <c r="AJ7" i="1"/>
  <c r="AK7" i="1"/>
  <c r="AL7" i="1"/>
  <c r="AM7" i="1"/>
  <c r="AN7" i="1"/>
  <c r="AO7" i="1"/>
  <c r="AP7" i="1"/>
  <c r="AQ7" i="1"/>
  <c r="AR7" i="1"/>
  <c r="AS7" i="1"/>
  <c r="AT7" i="1"/>
  <c r="AU7" i="1"/>
  <c r="AV7" i="1"/>
  <c r="AZ7" i="1"/>
  <c r="BD7" i="1"/>
  <c r="BC7" i="1"/>
  <c r="BA7" i="1"/>
  <c r="BB7" i="1"/>
  <c r="FY7" i="1"/>
  <c r="AW22" i="1"/>
  <c r="AX22" i="1"/>
  <c r="AY22" i="1"/>
  <c r="AZ22" i="1"/>
  <c r="BC22" i="1"/>
  <c r="BA22" i="1"/>
  <c r="BB22" i="1"/>
  <c r="FY22" i="1"/>
  <c r="AW23" i="1"/>
  <c r="AX23" i="1"/>
  <c r="AY23" i="1"/>
  <c r="AZ23" i="1"/>
  <c r="BC23" i="1"/>
  <c r="BA23" i="1"/>
  <c r="BB23" i="1"/>
  <c r="FY23" i="1"/>
  <c r="AW24" i="1"/>
  <c r="AX24" i="1"/>
  <c r="AY24" i="1"/>
  <c r="AZ24" i="1"/>
  <c r="BC24" i="1"/>
  <c r="BA24" i="1"/>
  <c r="BB24" i="1"/>
  <c r="FY24" i="1"/>
  <c r="AW25" i="1"/>
  <c r="AX25" i="1"/>
  <c r="AY25" i="1"/>
  <c r="AZ25" i="1"/>
  <c r="BC25" i="1"/>
  <c r="BA25" i="1"/>
  <c r="BB25" i="1"/>
  <c r="FY25" i="1"/>
  <c r="AW26" i="1"/>
  <c r="AX26" i="1"/>
  <c r="AY26" i="1"/>
  <c r="AZ26" i="1"/>
  <c r="BC26" i="1"/>
  <c r="BA26" i="1"/>
  <c r="BB26" i="1"/>
  <c r="FY26" i="1"/>
  <c r="AW27" i="1"/>
  <c r="AX27" i="1"/>
  <c r="AY27" i="1"/>
  <c r="AZ27" i="1"/>
  <c r="BC27" i="1"/>
  <c r="BA27" i="1"/>
  <c r="BB27" i="1"/>
  <c r="FY27" i="1"/>
  <c r="AW28" i="1"/>
  <c r="AX28" i="1"/>
  <c r="AY28" i="1"/>
  <c r="AZ28" i="1"/>
  <c r="BC28" i="1"/>
  <c r="BA28" i="1"/>
  <c r="BB28" i="1"/>
  <c r="FY28" i="1"/>
  <c r="AW29" i="1"/>
  <c r="AX29" i="1"/>
  <c r="AY29" i="1"/>
  <c r="AZ29" i="1"/>
  <c r="BC29" i="1"/>
  <c r="BA29" i="1"/>
  <c r="BB29" i="1"/>
  <c r="FY29" i="1"/>
  <c r="AW30" i="1"/>
  <c r="AX30" i="1"/>
  <c r="AY30" i="1"/>
  <c r="AZ30" i="1"/>
  <c r="BC30" i="1"/>
  <c r="BA30" i="1"/>
  <c r="BB30" i="1"/>
  <c r="FY30" i="1"/>
  <c r="AW31" i="1"/>
  <c r="AX31" i="1"/>
  <c r="AY31" i="1"/>
  <c r="AZ31" i="1"/>
  <c r="BC31" i="1"/>
  <c r="BA31" i="1"/>
  <c r="BB31" i="1"/>
  <c r="FY31" i="1"/>
  <c r="AW32" i="1"/>
  <c r="AX32" i="1"/>
  <c r="AY32" i="1"/>
  <c r="AZ32" i="1"/>
  <c r="BC32" i="1"/>
  <c r="BA32" i="1"/>
  <c r="BB32" i="1"/>
  <c r="FY32" i="1"/>
  <c r="AW33" i="1"/>
  <c r="AX33" i="1"/>
  <c r="AY33" i="1"/>
  <c r="AZ33" i="1"/>
  <c r="BC33" i="1"/>
  <c r="BA33" i="1"/>
  <c r="BB33" i="1"/>
  <c r="FY33" i="1"/>
  <c r="AW34" i="1"/>
  <c r="AX34" i="1"/>
  <c r="AY34" i="1"/>
  <c r="AZ34" i="1"/>
  <c r="BC34" i="1"/>
  <c r="BA34" i="1"/>
  <c r="BB34" i="1"/>
  <c r="FY34" i="1"/>
  <c r="AW35" i="1"/>
  <c r="AX35" i="1"/>
  <c r="AY35" i="1"/>
  <c r="AZ35" i="1"/>
  <c r="BC35" i="1"/>
  <c r="BA35" i="1"/>
  <c r="BB35" i="1"/>
  <c r="FY35" i="1"/>
  <c r="AW36" i="1"/>
  <c r="AX36" i="1"/>
  <c r="AY36" i="1"/>
  <c r="AZ36" i="1"/>
  <c r="BC36" i="1"/>
  <c r="BA36" i="1"/>
  <c r="BB36" i="1"/>
  <c r="FY36" i="1"/>
  <c r="AW37" i="1"/>
  <c r="AX37" i="1"/>
  <c r="AY37" i="1"/>
  <c r="AZ37" i="1"/>
  <c r="BC37" i="1"/>
  <c r="BA37" i="1"/>
  <c r="BB37" i="1"/>
  <c r="FY37" i="1"/>
  <c r="AW38" i="1"/>
  <c r="AX38" i="1"/>
  <c r="AY38" i="1"/>
  <c r="AZ38" i="1"/>
  <c r="BC38" i="1"/>
  <c r="BA38" i="1"/>
  <c r="BB38" i="1"/>
  <c r="FY38" i="1"/>
  <c r="AW39" i="1"/>
  <c r="AX39" i="1"/>
  <c r="AY39" i="1"/>
  <c r="AZ39" i="1"/>
  <c r="BC39" i="1"/>
  <c r="BA39" i="1"/>
  <c r="BB39" i="1"/>
  <c r="FY39" i="1"/>
  <c r="AW40" i="1"/>
  <c r="AX40" i="1"/>
  <c r="AY40" i="1"/>
  <c r="AZ40" i="1"/>
  <c r="BC40" i="1"/>
  <c r="BA40" i="1"/>
  <c r="BB40" i="1"/>
  <c r="FY40" i="1"/>
  <c r="AW41" i="1"/>
  <c r="AX41" i="1"/>
  <c r="AY41" i="1"/>
  <c r="AZ41" i="1"/>
  <c r="BC41" i="1"/>
  <c r="BA41" i="1"/>
  <c r="BB41" i="1"/>
  <c r="FY41" i="1"/>
  <c r="AW42" i="1"/>
  <c r="AX42" i="1"/>
  <c r="AY42" i="1"/>
  <c r="AZ42" i="1"/>
  <c r="BC42" i="1"/>
  <c r="BA42" i="1"/>
  <c r="BB42" i="1"/>
  <c r="FY42" i="1"/>
  <c r="AW43" i="1"/>
  <c r="AX43" i="1"/>
  <c r="AY43" i="1"/>
  <c r="AZ43" i="1"/>
  <c r="BC43" i="1"/>
  <c r="BA43" i="1"/>
  <c r="BB43" i="1"/>
  <c r="FY43" i="1"/>
  <c r="AW44" i="1"/>
  <c r="AX44" i="1"/>
  <c r="AY44" i="1"/>
  <c r="AZ44" i="1"/>
  <c r="BC44" i="1"/>
  <c r="BA44" i="1"/>
  <c r="BB44" i="1"/>
  <c r="FY44" i="1"/>
  <c r="AW45" i="1"/>
  <c r="AX45" i="1"/>
  <c r="AY45" i="1"/>
  <c r="AZ45" i="1"/>
  <c r="BC45" i="1"/>
  <c r="BA45" i="1"/>
  <c r="BB45" i="1"/>
  <c r="FY45" i="1"/>
  <c r="AW46" i="1"/>
  <c r="AX46" i="1"/>
  <c r="AY46" i="1"/>
  <c r="AZ46" i="1"/>
  <c r="BC46" i="1"/>
  <c r="BA46" i="1"/>
  <c r="BB46" i="1"/>
  <c r="FY46" i="1"/>
  <c r="AW47" i="1"/>
  <c r="AX47" i="1"/>
  <c r="AY47" i="1"/>
  <c r="AZ47" i="1"/>
  <c r="BC47" i="1"/>
  <c r="BA47" i="1"/>
  <c r="BB47" i="1"/>
  <c r="FY47" i="1"/>
  <c r="AW48" i="1"/>
  <c r="AX48" i="1"/>
  <c r="AY48" i="1"/>
  <c r="AZ48" i="1"/>
  <c r="BC48" i="1"/>
  <c r="BA48" i="1"/>
  <c r="BB48" i="1"/>
  <c r="FY48" i="1"/>
  <c r="AW49" i="1"/>
  <c r="AX49" i="1"/>
  <c r="AY49" i="1"/>
  <c r="AZ49" i="1"/>
  <c r="BC49" i="1"/>
  <c r="BA49" i="1"/>
  <c r="BB49" i="1"/>
  <c r="FY49" i="1"/>
  <c r="AW50" i="1"/>
  <c r="AX50" i="1"/>
  <c r="AY50" i="1"/>
  <c r="AZ50" i="1"/>
  <c r="BC50" i="1"/>
  <c r="BA50" i="1"/>
  <c r="BB50" i="1"/>
  <c r="FY50" i="1"/>
  <c r="AW51" i="1"/>
  <c r="AX51" i="1"/>
  <c r="AY51" i="1"/>
  <c r="AZ51" i="1"/>
  <c r="BC51" i="1"/>
  <c r="BA51" i="1"/>
  <c r="BB51" i="1"/>
  <c r="FY51" i="1"/>
  <c r="AW52" i="1"/>
  <c r="AX52" i="1"/>
  <c r="AY52" i="1"/>
  <c r="AZ52" i="1"/>
  <c r="BC52" i="1"/>
  <c r="BA52" i="1"/>
  <c r="BB52" i="1"/>
  <c r="FY52" i="1"/>
  <c r="AW53" i="1"/>
  <c r="AX53" i="1"/>
  <c r="AY53" i="1"/>
  <c r="AZ53" i="1"/>
  <c r="BC53" i="1"/>
  <c r="BA53" i="1"/>
  <c r="BB53" i="1"/>
  <c r="FY53" i="1"/>
  <c r="AW54" i="1"/>
  <c r="AX54" i="1"/>
  <c r="AY54" i="1"/>
  <c r="AZ54" i="1"/>
  <c r="BC54" i="1"/>
  <c r="BA54" i="1"/>
  <c r="BB54" i="1"/>
  <c r="FY54" i="1"/>
  <c r="AW55" i="1"/>
  <c r="AX55" i="1"/>
  <c r="AY55" i="1"/>
  <c r="AZ55" i="1"/>
  <c r="BC55" i="1"/>
  <c r="BA55" i="1"/>
  <c r="BB55" i="1"/>
  <c r="FY55" i="1"/>
  <c r="AW56" i="1"/>
  <c r="AX56" i="1"/>
  <c r="AY56" i="1"/>
  <c r="AZ56" i="1"/>
  <c r="BC56" i="1"/>
  <c r="BA56" i="1"/>
  <c r="BB56" i="1"/>
  <c r="FY56" i="1"/>
  <c r="AW57" i="1"/>
  <c r="AX57" i="1"/>
  <c r="AY57" i="1"/>
  <c r="AZ57" i="1"/>
  <c r="BC57" i="1"/>
  <c r="BA57" i="1"/>
  <c r="BB57" i="1"/>
  <c r="FY57" i="1"/>
  <c r="AW58" i="1"/>
  <c r="AX58" i="1"/>
  <c r="AY58" i="1"/>
  <c r="AZ58" i="1"/>
  <c r="BC58" i="1"/>
  <c r="BA58" i="1"/>
  <c r="BB58" i="1"/>
  <c r="FY58" i="1"/>
  <c r="AW59" i="1"/>
  <c r="AX59" i="1"/>
  <c r="AY59" i="1"/>
  <c r="AZ59" i="1"/>
  <c r="BC59" i="1"/>
  <c r="BA59" i="1"/>
  <c r="BB59" i="1"/>
  <c r="FY59" i="1"/>
  <c r="AW60" i="1"/>
  <c r="AX60" i="1"/>
  <c r="AY60" i="1"/>
  <c r="AZ60" i="1"/>
  <c r="BC60" i="1"/>
  <c r="BA60" i="1"/>
  <c r="BB60" i="1"/>
  <c r="FY60" i="1"/>
  <c r="AW61" i="1"/>
  <c r="AX61" i="1"/>
  <c r="AY61" i="1"/>
  <c r="AZ61" i="1"/>
  <c r="BC61" i="1"/>
  <c r="BA61" i="1"/>
  <c r="BB61" i="1"/>
  <c r="FY61" i="1"/>
  <c r="AW62" i="1"/>
  <c r="AX62" i="1"/>
  <c r="AY62" i="1"/>
  <c r="AZ62" i="1"/>
  <c r="BC62" i="1"/>
  <c r="BA62" i="1"/>
  <c r="BB62" i="1"/>
  <c r="FY62" i="1"/>
  <c r="AW63" i="1"/>
  <c r="AX63" i="1"/>
  <c r="AY63" i="1"/>
  <c r="AZ63" i="1"/>
  <c r="BC63" i="1"/>
  <c r="BA63" i="1"/>
  <c r="BB63" i="1"/>
  <c r="FY63" i="1"/>
  <c r="AW64" i="1"/>
  <c r="AX64" i="1"/>
  <c r="AY64" i="1"/>
  <c r="AZ64" i="1"/>
  <c r="BC64" i="1"/>
  <c r="BA64" i="1"/>
  <c r="BB64" i="1"/>
  <c r="FY64" i="1"/>
  <c r="AW65" i="1"/>
  <c r="AX65" i="1"/>
  <c r="AY65" i="1"/>
  <c r="AZ65" i="1"/>
  <c r="BC65" i="1"/>
  <c r="BA65" i="1"/>
  <c r="BB65" i="1"/>
  <c r="FY65" i="1"/>
  <c r="AW66" i="1"/>
  <c r="AX66" i="1"/>
  <c r="AY66" i="1"/>
  <c r="AZ66" i="1"/>
  <c r="BC66" i="1"/>
  <c r="BA66" i="1"/>
  <c r="BB66" i="1"/>
  <c r="FY66" i="1"/>
  <c r="AW67" i="1"/>
  <c r="AX67" i="1"/>
  <c r="AY67" i="1"/>
  <c r="AZ67" i="1"/>
  <c r="BC67" i="1"/>
  <c r="BA67" i="1"/>
  <c r="BB67" i="1"/>
  <c r="FY67" i="1"/>
  <c r="AW68" i="1"/>
  <c r="AX68" i="1"/>
  <c r="AY68" i="1"/>
  <c r="AZ68" i="1"/>
  <c r="BC68" i="1"/>
  <c r="BA68" i="1"/>
  <c r="BB68" i="1"/>
  <c r="FY68" i="1"/>
  <c r="AW69" i="1"/>
  <c r="AX69" i="1"/>
  <c r="AY69" i="1"/>
  <c r="AZ69" i="1"/>
  <c r="BC69" i="1"/>
  <c r="BA69" i="1"/>
  <c r="BB69" i="1"/>
  <c r="FY69" i="1"/>
  <c r="AW70" i="1"/>
  <c r="AX70" i="1"/>
  <c r="AY70" i="1"/>
  <c r="AZ70" i="1"/>
  <c r="BC70" i="1"/>
  <c r="BA70" i="1"/>
  <c r="BB70" i="1"/>
  <c r="FY70" i="1"/>
  <c r="AW71" i="1"/>
  <c r="AX71" i="1"/>
  <c r="AY71" i="1"/>
  <c r="AZ71" i="1"/>
  <c r="BC71" i="1"/>
  <c r="BA71" i="1"/>
  <c r="BB71" i="1"/>
  <c r="FY71" i="1"/>
  <c r="AW72" i="1"/>
  <c r="AX72" i="1"/>
  <c r="AY72" i="1"/>
  <c r="AZ72" i="1"/>
  <c r="BC72" i="1"/>
  <c r="BA72" i="1"/>
  <c r="BB72" i="1"/>
  <c r="FY72" i="1"/>
  <c r="AW73" i="1"/>
  <c r="AX73" i="1"/>
  <c r="AY73" i="1"/>
  <c r="AZ73" i="1"/>
  <c r="BC73" i="1"/>
  <c r="BA73" i="1"/>
  <c r="BB73" i="1"/>
  <c r="FY73" i="1"/>
  <c r="AW74" i="1"/>
  <c r="AX74" i="1"/>
  <c r="AY74" i="1"/>
  <c r="AZ74" i="1"/>
  <c r="BC74" i="1"/>
  <c r="BA74" i="1"/>
  <c r="BB74" i="1"/>
  <c r="FY74" i="1"/>
  <c r="AW75" i="1"/>
  <c r="AX75" i="1"/>
  <c r="AY75" i="1"/>
  <c r="AZ75" i="1"/>
  <c r="BC75" i="1"/>
  <c r="BA75" i="1"/>
  <c r="BB75" i="1"/>
  <c r="FY75" i="1"/>
  <c r="AW76" i="1"/>
  <c r="AX76" i="1"/>
  <c r="AY76" i="1"/>
  <c r="AZ76" i="1"/>
  <c r="BC76" i="1"/>
  <c r="BA76" i="1"/>
  <c r="BB76" i="1"/>
  <c r="FY76" i="1"/>
  <c r="AW77" i="1"/>
  <c r="AX77" i="1"/>
  <c r="AY77" i="1"/>
  <c r="AZ77" i="1"/>
  <c r="BC77" i="1"/>
  <c r="BA77" i="1"/>
  <c r="BB77" i="1"/>
  <c r="FY77" i="1"/>
  <c r="AW78" i="1"/>
  <c r="AX78" i="1"/>
  <c r="AY78" i="1"/>
  <c r="AZ78" i="1"/>
  <c r="BC78" i="1"/>
  <c r="BA78" i="1"/>
  <c r="BB78" i="1"/>
  <c r="FY78" i="1"/>
  <c r="AW79" i="1"/>
  <c r="AX79" i="1"/>
  <c r="AY79" i="1"/>
  <c r="AZ79" i="1"/>
  <c r="BC79" i="1"/>
  <c r="BA79" i="1"/>
  <c r="BB79" i="1"/>
  <c r="FY79" i="1"/>
  <c r="AW80" i="1"/>
  <c r="AX80" i="1"/>
  <c r="AY80" i="1"/>
  <c r="AZ80" i="1"/>
  <c r="BC80" i="1"/>
  <c r="BA80" i="1"/>
  <c r="BB80" i="1"/>
  <c r="FY80" i="1"/>
  <c r="AW81" i="1"/>
  <c r="AX81" i="1"/>
  <c r="AY81" i="1"/>
  <c r="AZ81" i="1"/>
  <c r="BC81" i="1"/>
  <c r="BA81" i="1"/>
  <c r="BB81" i="1"/>
  <c r="FY81" i="1"/>
  <c r="AW82" i="1"/>
  <c r="AX82" i="1"/>
  <c r="AY82" i="1"/>
  <c r="AZ82" i="1"/>
  <c r="BC82" i="1"/>
  <c r="BA82" i="1"/>
  <c r="BB82" i="1"/>
  <c r="FY82" i="1"/>
  <c r="AW83" i="1"/>
  <c r="AX83" i="1"/>
  <c r="AY83" i="1"/>
  <c r="AZ83" i="1"/>
  <c r="BC83" i="1"/>
  <c r="BA83" i="1"/>
  <c r="BB83" i="1"/>
  <c r="FY83" i="1"/>
  <c r="AW84" i="1"/>
  <c r="AX84" i="1"/>
  <c r="AY84" i="1"/>
  <c r="AZ84" i="1"/>
  <c r="BC84" i="1"/>
  <c r="BA84" i="1"/>
  <c r="BB84" i="1"/>
  <c r="FY84" i="1"/>
  <c r="AW85" i="1"/>
  <c r="AX85" i="1"/>
  <c r="AY85" i="1"/>
  <c r="AZ85" i="1"/>
  <c r="BC85" i="1"/>
  <c r="BA85" i="1"/>
  <c r="BB85" i="1"/>
  <c r="FY85" i="1"/>
  <c r="AW86" i="1"/>
  <c r="AX86" i="1"/>
  <c r="AY86" i="1"/>
  <c r="AZ86" i="1"/>
  <c r="BC86" i="1"/>
  <c r="BA86" i="1"/>
  <c r="BB86" i="1"/>
  <c r="FY86" i="1"/>
  <c r="AW87" i="1"/>
  <c r="AX87" i="1"/>
  <c r="AY87" i="1"/>
  <c r="AZ87" i="1"/>
  <c r="BC87" i="1"/>
  <c r="BA87" i="1"/>
  <c r="BB87" i="1"/>
  <c r="FY87" i="1"/>
  <c r="AW88" i="1"/>
  <c r="AX88" i="1"/>
  <c r="AY88" i="1"/>
  <c r="AZ88" i="1"/>
  <c r="BC88" i="1"/>
  <c r="BA88" i="1"/>
  <c r="BB88" i="1"/>
  <c r="FY88" i="1"/>
  <c r="AW89" i="1"/>
  <c r="AX89" i="1"/>
  <c r="AY89" i="1"/>
  <c r="AZ89" i="1"/>
  <c r="BC89" i="1"/>
  <c r="BA89" i="1"/>
  <c r="BB89" i="1"/>
  <c r="FY89" i="1"/>
  <c r="AW90" i="1"/>
  <c r="AX90" i="1"/>
  <c r="AY90" i="1"/>
  <c r="AZ90" i="1"/>
  <c r="BC90" i="1"/>
  <c r="BA90" i="1"/>
  <c r="BB90" i="1"/>
  <c r="FY90" i="1"/>
  <c r="AW91" i="1"/>
  <c r="AX91" i="1"/>
  <c r="AY91" i="1"/>
  <c r="AZ91" i="1"/>
  <c r="BC91" i="1"/>
  <c r="BA91" i="1"/>
  <c r="BB91" i="1"/>
  <c r="FY91" i="1"/>
  <c r="AW92" i="1"/>
  <c r="AX92" i="1"/>
  <c r="AY92" i="1"/>
  <c r="AZ92" i="1"/>
  <c r="BC92" i="1"/>
  <c r="BA92" i="1"/>
  <c r="BB92" i="1"/>
  <c r="FY92" i="1"/>
  <c r="AW93" i="1"/>
  <c r="AX93" i="1"/>
  <c r="AY93" i="1"/>
  <c r="AZ93" i="1"/>
  <c r="BC93" i="1"/>
  <c r="BA93" i="1"/>
  <c r="BB93" i="1"/>
  <c r="FY93" i="1"/>
  <c r="AW94" i="1"/>
  <c r="AX94" i="1"/>
  <c r="AY94" i="1"/>
  <c r="AZ94" i="1"/>
  <c r="BC94" i="1"/>
  <c r="BA94" i="1"/>
  <c r="BB94" i="1"/>
  <c r="FY94" i="1"/>
  <c r="AW95" i="1"/>
  <c r="AX95" i="1"/>
  <c r="AY95" i="1"/>
  <c r="AZ95" i="1"/>
  <c r="BC95" i="1"/>
  <c r="BA95" i="1"/>
  <c r="BB95" i="1"/>
  <c r="FY95" i="1"/>
  <c r="AW96" i="1"/>
  <c r="AX96" i="1"/>
  <c r="AY96" i="1"/>
  <c r="AZ96" i="1"/>
  <c r="BC96" i="1"/>
  <c r="BA96" i="1"/>
  <c r="BB96" i="1"/>
  <c r="FY96" i="1"/>
  <c r="AW97" i="1"/>
  <c r="AX97" i="1"/>
  <c r="AY97" i="1"/>
  <c r="AZ97" i="1"/>
  <c r="BC97" i="1"/>
  <c r="BA97" i="1"/>
  <c r="BB97" i="1"/>
  <c r="FY97" i="1"/>
  <c r="AW98" i="1"/>
  <c r="AX98" i="1"/>
  <c r="AY98" i="1"/>
  <c r="AZ98" i="1"/>
  <c r="BC98" i="1"/>
  <c r="BA98" i="1"/>
  <c r="BB98" i="1"/>
  <c r="FY98" i="1"/>
  <c r="AW99" i="1"/>
  <c r="AX99" i="1"/>
  <c r="AY99" i="1"/>
  <c r="AZ99" i="1"/>
  <c r="BC99" i="1"/>
  <c r="BA99" i="1"/>
  <c r="BB99" i="1"/>
  <c r="FY99" i="1"/>
  <c r="AW100" i="1"/>
  <c r="AX100" i="1"/>
  <c r="AY100" i="1"/>
  <c r="AZ100" i="1"/>
  <c r="BC100" i="1"/>
  <c r="BA100" i="1"/>
  <c r="BB100" i="1"/>
  <c r="FY100" i="1"/>
  <c r="AW101" i="1"/>
  <c r="AX101" i="1"/>
  <c r="AY101" i="1"/>
  <c r="AZ101" i="1"/>
  <c r="BC101" i="1"/>
  <c r="BA101" i="1"/>
  <c r="BB101" i="1"/>
  <c r="FY101" i="1"/>
  <c r="AW102" i="1"/>
  <c r="AX102" i="1"/>
  <c r="AY102" i="1"/>
  <c r="AZ102" i="1"/>
  <c r="BC102" i="1"/>
  <c r="BA102" i="1"/>
  <c r="BB102" i="1"/>
  <c r="FY102" i="1"/>
  <c r="AW103" i="1"/>
  <c r="AX103" i="1"/>
  <c r="AY103" i="1"/>
  <c r="AZ103" i="1"/>
  <c r="BC103" i="1"/>
  <c r="BA103" i="1"/>
  <c r="BB103" i="1"/>
  <c r="FY103" i="1"/>
  <c r="AW104" i="1"/>
  <c r="AX104" i="1"/>
  <c r="AY104" i="1"/>
  <c r="AZ104" i="1"/>
  <c r="BC104" i="1"/>
  <c r="BA104" i="1"/>
  <c r="BB104" i="1"/>
  <c r="FY104" i="1"/>
  <c r="AW105" i="1"/>
  <c r="AX105" i="1"/>
  <c r="AY105" i="1"/>
  <c r="AZ105" i="1"/>
  <c r="BC105" i="1"/>
  <c r="BA105" i="1"/>
  <c r="BB105" i="1"/>
  <c r="FY105" i="1"/>
  <c r="AW106" i="1"/>
  <c r="AX106" i="1"/>
  <c r="AY106" i="1"/>
  <c r="AZ106" i="1"/>
  <c r="BC106" i="1"/>
  <c r="BA106" i="1"/>
  <c r="BB106" i="1"/>
  <c r="FY106" i="1"/>
  <c r="FW107" i="1"/>
  <c r="T1205" i="34"/>
  <c r="HG108" i="1"/>
  <c r="S1144" i="34"/>
  <c r="S1048" i="34"/>
  <c r="S984" i="34"/>
  <c r="S376" i="34"/>
  <c r="S280" i="34"/>
  <c r="S888" i="34"/>
  <c r="S3192" i="34"/>
  <c r="S3160" i="34"/>
  <c r="S3096" i="34"/>
  <c r="S3032" i="34"/>
  <c r="S3000" i="34"/>
  <c r="S2968" i="34"/>
  <c r="S2904" i="34"/>
  <c r="S2872" i="34"/>
  <c r="S2808" i="34"/>
  <c r="S2776" i="34"/>
  <c r="S2744" i="34"/>
  <c r="S2712" i="34"/>
  <c r="S2648" i="34"/>
  <c r="S2616" i="34"/>
  <c r="S2584" i="34"/>
  <c r="S2552" i="34"/>
  <c r="S2520" i="34"/>
  <c r="S2488" i="34"/>
  <c r="S2456" i="34"/>
  <c r="S2424" i="34"/>
  <c r="S2392" i="34"/>
  <c r="S2328" i="34"/>
  <c r="S2264" i="34"/>
  <c r="S2232" i="34"/>
  <c r="S2168" i="34"/>
  <c r="S2104" i="34"/>
  <c r="S2072" i="34"/>
  <c r="S2008" i="34"/>
  <c r="S1976" i="34"/>
  <c r="S1912" i="34"/>
  <c r="S1848" i="34"/>
  <c r="S1784" i="34"/>
  <c r="S1720" i="34"/>
  <c r="S1656" i="34"/>
  <c r="S1624" i="34"/>
  <c r="S1560" i="34"/>
  <c r="S1528" i="34"/>
  <c r="S1464" i="34"/>
  <c r="S1400" i="34"/>
  <c r="S1336" i="34"/>
  <c r="S1272" i="34"/>
  <c r="S1208" i="34"/>
  <c r="S1176" i="34"/>
  <c r="S1112" i="34"/>
  <c r="S1080" i="34"/>
  <c r="S1016" i="34"/>
  <c r="S952" i="34"/>
  <c r="S920" i="34"/>
  <c r="S856" i="34"/>
  <c r="S824" i="34"/>
  <c r="S792" i="34"/>
  <c r="S760" i="34"/>
  <c r="S728" i="34"/>
  <c r="S696" i="34"/>
  <c r="S664" i="34"/>
  <c r="S632" i="34"/>
  <c r="S600" i="34"/>
  <c r="S568" i="34"/>
  <c r="S536" i="34"/>
  <c r="S504" i="34"/>
  <c r="S472" i="34"/>
  <c r="S440" i="34"/>
  <c r="S408" i="34"/>
  <c r="S344" i="34"/>
  <c r="S312" i="34"/>
  <c r="S248" i="34"/>
  <c r="S216" i="34"/>
  <c r="S184" i="34"/>
  <c r="S152" i="34"/>
  <c r="S120" i="34"/>
  <c r="S88" i="34"/>
  <c r="S56" i="34"/>
  <c r="S24" i="34"/>
  <c r="E106" i="1"/>
  <c r="E106" i="35"/>
  <c r="E105" i="1"/>
  <c r="E105" i="35"/>
  <c r="E104" i="1"/>
  <c r="E104" i="35"/>
  <c r="E103" i="1"/>
  <c r="E103" i="35"/>
  <c r="E102" i="1"/>
  <c r="E102" i="35"/>
  <c r="E101" i="1"/>
  <c r="E101" i="35"/>
  <c r="E100" i="1"/>
  <c r="E100" i="35"/>
  <c r="E99" i="1"/>
  <c r="E99" i="35"/>
  <c r="E98" i="1"/>
  <c r="E98" i="35"/>
  <c r="E97" i="1"/>
  <c r="E97" i="35"/>
  <c r="E96" i="1"/>
  <c r="E96" i="35"/>
  <c r="E95" i="1"/>
  <c r="E95" i="35"/>
  <c r="E94" i="1"/>
  <c r="E94" i="35"/>
  <c r="E93" i="1"/>
  <c r="E93" i="35"/>
  <c r="E92" i="1"/>
  <c r="E92" i="35"/>
  <c r="E91" i="1"/>
  <c r="E91" i="35"/>
  <c r="E90" i="1"/>
  <c r="E90" i="35"/>
  <c r="E89" i="1"/>
  <c r="E89" i="35"/>
  <c r="E88" i="1"/>
  <c r="E88" i="35"/>
  <c r="E87" i="1"/>
  <c r="E87" i="35"/>
  <c r="E86" i="1"/>
  <c r="E86" i="35"/>
  <c r="E85" i="1"/>
  <c r="E85" i="35"/>
  <c r="E84" i="1"/>
  <c r="E84" i="35"/>
  <c r="E83" i="1"/>
  <c r="E83" i="35"/>
  <c r="E82" i="1"/>
  <c r="E82" i="35"/>
  <c r="E81" i="1"/>
  <c r="E81" i="35"/>
  <c r="E80" i="1"/>
  <c r="E80" i="35"/>
  <c r="E79" i="1"/>
  <c r="E79" i="35"/>
  <c r="E78" i="1"/>
  <c r="E78" i="35"/>
  <c r="E77" i="1"/>
  <c r="E77" i="35"/>
  <c r="E76" i="1"/>
  <c r="E76" i="35"/>
  <c r="E75" i="1"/>
  <c r="E75" i="35"/>
  <c r="E74" i="1"/>
  <c r="E74" i="35"/>
  <c r="E73" i="1"/>
  <c r="E73" i="35"/>
  <c r="E72" i="1"/>
  <c r="E72" i="35"/>
  <c r="E71" i="1"/>
  <c r="E71" i="35"/>
  <c r="E70" i="1"/>
  <c r="E70" i="35"/>
  <c r="E69" i="1"/>
  <c r="E69" i="35"/>
  <c r="E68" i="1"/>
  <c r="E68" i="35"/>
  <c r="E67" i="1"/>
  <c r="E67" i="35"/>
  <c r="E66" i="1"/>
  <c r="E66" i="35"/>
  <c r="E65" i="1"/>
  <c r="E65" i="35"/>
  <c r="E64" i="1"/>
  <c r="E64" i="35"/>
  <c r="E63" i="1"/>
  <c r="E63" i="35"/>
  <c r="E62" i="1"/>
  <c r="E62" i="35"/>
  <c r="E61" i="1"/>
  <c r="E61" i="35"/>
  <c r="E60" i="1"/>
  <c r="E60" i="35"/>
  <c r="E59" i="1"/>
  <c r="E59" i="35"/>
  <c r="E58" i="1"/>
  <c r="E58" i="35"/>
  <c r="E57" i="1"/>
  <c r="E57" i="35"/>
  <c r="E56" i="1"/>
  <c r="E56" i="35"/>
  <c r="E55" i="1"/>
  <c r="E55" i="35"/>
  <c r="E54" i="1"/>
  <c r="E54" i="35"/>
  <c r="E53" i="1"/>
  <c r="E53" i="35"/>
  <c r="E52" i="1"/>
  <c r="E52" i="35"/>
  <c r="E51" i="1"/>
  <c r="E51" i="35"/>
  <c r="E50" i="1"/>
  <c r="E50" i="35"/>
  <c r="E49" i="1"/>
  <c r="E49" i="35"/>
  <c r="E48" i="1"/>
  <c r="E48" i="35"/>
  <c r="E47" i="1"/>
  <c r="E47" i="35"/>
  <c r="E46" i="1"/>
  <c r="E46" i="35"/>
  <c r="E45" i="1"/>
  <c r="E45" i="35"/>
  <c r="E44" i="1"/>
  <c r="E44" i="35"/>
  <c r="E43" i="1"/>
  <c r="E43" i="35"/>
  <c r="E42" i="1"/>
  <c r="E42" i="35"/>
  <c r="E41" i="1"/>
  <c r="E41" i="35"/>
  <c r="E40" i="1"/>
  <c r="E40" i="35"/>
  <c r="E39" i="1"/>
  <c r="E39" i="35"/>
  <c r="E38" i="1"/>
  <c r="E38" i="35"/>
  <c r="E37" i="1"/>
  <c r="E37" i="35"/>
  <c r="E36" i="1"/>
  <c r="E36" i="35"/>
  <c r="E35" i="1"/>
  <c r="E35" i="35"/>
  <c r="E34" i="1"/>
  <c r="E34" i="35"/>
  <c r="E33" i="1"/>
  <c r="E33" i="35"/>
  <c r="E32" i="1"/>
  <c r="E32" i="35"/>
  <c r="E31" i="1"/>
  <c r="E31" i="35"/>
  <c r="E30" i="1"/>
  <c r="E30" i="35"/>
  <c r="E29" i="1"/>
  <c r="E29" i="35"/>
  <c r="E28" i="1"/>
  <c r="E28" i="35"/>
  <c r="E27" i="1"/>
  <c r="E27" i="35"/>
  <c r="E26" i="1"/>
  <c r="E26" i="35"/>
  <c r="E25" i="1"/>
  <c r="E25" i="35"/>
  <c r="E24" i="1"/>
  <c r="E24" i="35"/>
  <c r="E23" i="1"/>
  <c r="E23" i="35"/>
  <c r="E22" i="1"/>
  <c r="E22" i="35"/>
  <c r="E21" i="1"/>
  <c r="E21" i="35"/>
  <c r="E20" i="1"/>
  <c r="E20" i="35"/>
  <c r="E19" i="1"/>
  <c r="E19" i="35"/>
  <c r="E18" i="1"/>
  <c r="E18" i="35"/>
  <c r="E17" i="1"/>
  <c r="E17" i="35"/>
  <c r="E16" i="1"/>
  <c r="E16" i="35"/>
  <c r="E15" i="1"/>
  <c r="E15" i="35"/>
  <c r="E14" i="1"/>
  <c r="E14" i="35"/>
  <c r="E13" i="1"/>
  <c r="E13" i="35"/>
  <c r="E12" i="1"/>
  <c r="E12" i="35"/>
  <c r="E11" i="1"/>
  <c r="E11" i="35"/>
  <c r="E10" i="1"/>
  <c r="E10" i="35"/>
  <c r="E9" i="1"/>
  <c r="E9" i="35"/>
  <c r="E8" i="1"/>
  <c r="E8" i="35"/>
  <c r="E7" i="1"/>
  <c r="E7" i="35"/>
  <c r="E5" i="35"/>
  <c r="E4" i="1"/>
  <c r="E4" i="35"/>
  <c r="U107" i="11"/>
  <c r="HZ17" i="1"/>
  <c r="FR6" i="1"/>
  <c r="FH6" i="1"/>
  <c r="EX6" i="1"/>
  <c r="EN6" i="1"/>
  <c r="DR6" i="1"/>
  <c r="CV6" i="1"/>
  <c r="BZ6" i="1"/>
  <c r="BC6" i="1"/>
  <c r="AG6" i="1"/>
  <c r="ET1" i="1"/>
  <c r="K2" i="35"/>
  <c r="L2" i="35"/>
  <c r="K3" i="1"/>
  <c r="K3" i="35"/>
  <c r="L3" i="35"/>
  <c r="K4" i="1"/>
  <c r="K4" i="35"/>
  <c r="L4" i="1"/>
  <c r="L4" i="35"/>
  <c r="K5" i="35"/>
  <c r="L5" i="35"/>
  <c r="K6" i="35"/>
  <c r="L6" i="35"/>
  <c r="K7" i="1"/>
  <c r="K7" i="35"/>
  <c r="L7" i="1"/>
  <c r="L7" i="35"/>
  <c r="K8" i="1"/>
  <c r="K8" i="35"/>
  <c r="L8" i="1"/>
  <c r="L8" i="35"/>
  <c r="K9" i="1"/>
  <c r="K9" i="35"/>
  <c r="L9" i="1"/>
  <c r="L9" i="35"/>
  <c r="K10" i="1"/>
  <c r="K10" i="35"/>
  <c r="L10" i="1"/>
  <c r="L10" i="35"/>
  <c r="K11" i="1"/>
  <c r="K11" i="35"/>
  <c r="L11" i="1"/>
  <c r="L11" i="35"/>
  <c r="K12" i="1"/>
  <c r="K12" i="35"/>
  <c r="L12" i="1"/>
  <c r="L12" i="35"/>
  <c r="K13" i="1"/>
  <c r="K13" i="35"/>
  <c r="L13" i="1"/>
  <c r="L13" i="35"/>
  <c r="K14" i="1"/>
  <c r="K14" i="35"/>
  <c r="L14" i="1"/>
  <c r="L14" i="35"/>
  <c r="K15" i="1"/>
  <c r="K15" i="35"/>
  <c r="L15" i="1"/>
  <c r="L15" i="35"/>
  <c r="K16" i="1"/>
  <c r="K16" i="35"/>
  <c r="L16" i="1"/>
  <c r="L16" i="35"/>
  <c r="K17" i="1"/>
  <c r="K17" i="35"/>
  <c r="L17" i="1"/>
  <c r="L17" i="35"/>
  <c r="K18" i="1"/>
  <c r="K18" i="35"/>
  <c r="L18" i="1"/>
  <c r="L18" i="35"/>
  <c r="K19" i="1"/>
  <c r="K19" i="35"/>
  <c r="L19" i="1"/>
  <c r="L19" i="35"/>
  <c r="K20" i="1"/>
  <c r="K20" i="35"/>
  <c r="L20" i="1"/>
  <c r="L20" i="35"/>
  <c r="K21" i="1"/>
  <c r="K21" i="35"/>
  <c r="L21" i="1"/>
  <c r="L21" i="35"/>
  <c r="K22" i="1"/>
  <c r="K22" i="35"/>
  <c r="L22" i="1"/>
  <c r="L22" i="35"/>
  <c r="K23" i="1"/>
  <c r="K23" i="35"/>
  <c r="L23" i="1"/>
  <c r="L23" i="35"/>
  <c r="K24" i="1"/>
  <c r="K24" i="35"/>
  <c r="L24" i="1"/>
  <c r="L24" i="35"/>
  <c r="K25" i="1"/>
  <c r="K25" i="35"/>
  <c r="L25" i="1"/>
  <c r="L25" i="35"/>
  <c r="K26" i="1"/>
  <c r="K26" i="35"/>
  <c r="L26" i="1"/>
  <c r="L26" i="35"/>
  <c r="K27" i="1"/>
  <c r="K27" i="35"/>
  <c r="L27" i="1"/>
  <c r="L27" i="35"/>
  <c r="K28" i="1"/>
  <c r="K28" i="35"/>
  <c r="L28" i="1"/>
  <c r="L28" i="35"/>
  <c r="K29" i="1"/>
  <c r="K29" i="35"/>
  <c r="L29" i="1"/>
  <c r="L29" i="35"/>
  <c r="K30" i="1"/>
  <c r="K30" i="35"/>
  <c r="L30" i="1"/>
  <c r="L30" i="35"/>
  <c r="K31" i="1"/>
  <c r="K31" i="35"/>
  <c r="L31" i="1"/>
  <c r="L31" i="35"/>
  <c r="K32" i="1"/>
  <c r="K32" i="35"/>
  <c r="L32" i="1"/>
  <c r="L32" i="35"/>
  <c r="K33" i="1"/>
  <c r="K33" i="35"/>
  <c r="L33" i="1"/>
  <c r="L33" i="35"/>
  <c r="K34" i="1"/>
  <c r="K34" i="35"/>
  <c r="L34" i="1"/>
  <c r="L34" i="35"/>
  <c r="K35" i="1"/>
  <c r="K35" i="35"/>
  <c r="L35" i="1"/>
  <c r="L35" i="35"/>
  <c r="K36" i="1"/>
  <c r="K36" i="35"/>
  <c r="L36" i="1"/>
  <c r="L36" i="35"/>
  <c r="K37" i="1"/>
  <c r="K37" i="35"/>
  <c r="L37" i="1"/>
  <c r="L37" i="35"/>
  <c r="K38" i="1"/>
  <c r="K38" i="35"/>
  <c r="L38" i="1"/>
  <c r="L38" i="35"/>
  <c r="K39" i="1"/>
  <c r="K39" i="35"/>
  <c r="L39" i="1"/>
  <c r="L39" i="35"/>
  <c r="K40" i="1"/>
  <c r="K40" i="35"/>
  <c r="L40" i="1"/>
  <c r="L40" i="35"/>
  <c r="K41" i="1"/>
  <c r="K41" i="35"/>
  <c r="L41" i="1"/>
  <c r="L41" i="35"/>
  <c r="K42" i="1"/>
  <c r="K42" i="35"/>
  <c r="L42" i="1"/>
  <c r="L42" i="35"/>
  <c r="K43" i="1"/>
  <c r="K43" i="35"/>
  <c r="L43" i="1"/>
  <c r="L43" i="35"/>
  <c r="K44" i="1"/>
  <c r="K44" i="35"/>
  <c r="L44" i="1"/>
  <c r="L44" i="35"/>
  <c r="K45" i="1"/>
  <c r="K45" i="35"/>
  <c r="L45" i="1"/>
  <c r="L45" i="35"/>
  <c r="K46" i="1"/>
  <c r="K46" i="35"/>
  <c r="L46" i="1"/>
  <c r="L46" i="35"/>
  <c r="K47" i="1"/>
  <c r="K47" i="35"/>
  <c r="L47" i="1"/>
  <c r="L47" i="35"/>
  <c r="K48" i="1"/>
  <c r="K48" i="35"/>
  <c r="L48" i="1"/>
  <c r="L48" i="35"/>
  <c r="K49" i="1"/>
  <c r="K49" i="35"/>
  <c r="L49" i="1"/>
  <c r="L49" i="35"/>
  <c r="K50" i="1"/>
  <c r="K50" i="35"/>
  <c r="L50" i="1"/>
  <c r="L50" i="35"/>
  <c r="K51" i="1"/>
  <c r="K51" i="35"/>
  <c r="L51" i="1"/>
  <c r="L51" i="35"/>
  <c r="K52" i="1"/>
  <c r="K52" i="35"/>
  <c r="L52" i="1"/>
  <c r="L52" i="35"/>
  <c r="K53" i="1"/>
  <c r="K53" i="35"/>
  <c r="L53" i="1"/>
  <c r="L53" i="35"/>
  <c r="K54" i="1"/>
  <c r="K54" i="35"/>
  <c r="L54" i="1"/>
  <c r="L54" i="35"/>
  <c r="K55" i="1"/>
  <c r="K55" i="35"/>
  <c r="L55" i="1"/>
  <c r="L55" i="35"/>
  <c r="K56" i="1"/>
  <c r="K56" i="35"/>
  <c r="L56" i="1"/>
  <c r="L56" i="35"/>
  <c r="K57" i="1"/>
  <c r="K57" i="35"/>
  <c r="L57" i="1"/>
  <c r="L57" i="35"/>
  <c r="K58" i="1"/>
  <c r="K58" i="35"/>
  <c r="L58" i="1"/>
  <c r="L58" i="35"/>
  <c r="K59" i="1"/>
  <c r="K59" i="35"/>
  <c r="L59" i="1"/>
  <c r="L59" i="35"/>
  <c r="K60" i="1"/>
  <c r="K60" i="35"/>
  <c r="L60" i="1"/>
  <c r="L60" i="35"/>
  <c r="K61" i="1"/>
  <c r="K61" i="35"/>
  <c r="L61" i="1"/>
  <c r="L61" i="35"/>
  <c r="K62" i="1"/>
  <c r="K62" i="35"/>
  <c r="L62" i="1"/>
  <c r="L62" i="35"/>
  <c r="K63" i="1"/>
  <c r="K63" i="35"/>
  <c r="L63" i="1"/>
  <c r="L63" i="35"/>
  <c r="K64" i="1"/>
  <c r="K64" i="35"/>
  <c r="L64" i="1"/>
  <c r="L64" i="35"/>
  <c r="K65" i="1"/>
  <c r="K65" i="35"/>
  <c r="L65" i="1"/>
  <c r="L65" i="35"/>
  <c r="K66" i="1"/>
  <c r="K66" i="35"/>
  <c r="L66" i="1"/>
  <c r="L66" i="35"/>
  <c r="K67" i="1"/>
  <c r="K67" i="35"/>
  <c r="L67" i="1"/>
  <c r="L67" i="35"/>
  <c r="K68" i="1"/>
  <c r="K68" i="35"/>
  <c r="L68" i="1"/>
  <c r="L68" i="35"/>
  <c r="K69" i="1"/>
  <c r="K69" i="35"/>
  <c r="L69" i="1"/>
  <c r="L69" i="35"/>
  <c r="K70" i="1"/>
  <c r="K70" i="35"/>
  <c r="L70" i="1"/>
  <c r="L70" i="35"/>
  <c r="K71" i="1"/>
  <c r="K71" i="35"/>
  <c r="L71" i="1"/>
  <c r="L71" i="35"/>
  <c r="K72" i="1"/>
  <c r="K72" i="35"/>
  <c r="L72" i="1"/>
  <c r="L72" i="35"/>
  <c r="K73" i="1"/>
  <c r="K73" i="35"/>
  <c r="L73" i="1"/>
  <c r="L73" i="35"/>
  <c r="K74" i="1"/>
  <c r="K74" i="35"/>
  <c r="L74" i="1"/>
  <c r="L74" i="35"/>
  <c r="K75" i="1"/>
  <c r="K75" i="35"/>
  <c r="L75" i="1"/>
  <c r="L75" i="35"/>
  <c r="K76" i="1"/>
  <c r="K76" i="35"/>
  <c r="L76" i="1"/>
  <c r="L76" i="35"/>
  <c r="K77" i="1"/>
  <c r="K77" i="35"/>
  <c r="L77" i="1"/>
  <c r="L77" i="35"/>
  <c r="K78" i="1"/>
  <c r="K78" i="35"/>
  <c r="L78" i="1"/>
  <c r="L78" i="35"/>
  <c r="K79" i="1"/>
  <c r="K79" i="35"/>
  <c r="L79" i="1"/>
  <c r="L79" i="35"/>
  <c r="K80" i="1"/>
  <c r="K80" i="35"/>
  <c r="L80" i="1"/>
  <c r="L80" i="35"/>
  <c r="K81" i="1"/>
  <c r="K81" i="35"/>
  <c r="L81" i="1"/>
  <c r="L81" i="35"/>
  <c r="K82" i="1"/>
  <c r="K82" i="35"/>
  <c r="L82" i="1"/>
  <c r="L82" i="35"/>
  <c r="K83" i="1"/>
  <c r="K83" i="35"/>
  <c r="L83" i="1"/>
  <c r="L83" i="35"/>
  <c r="K84" i="1"/>
  <c r="K84" i="35"/>
  <c r="L84" i="1"/>
  <c r="L84" i="35"/>
  <c r="K85" i="1"/>
  <c r="K85" i="35"/>
  <c r="L85" i="1"/>
  <c r="L85" i="35"/>
  <c r="K86" i="1"/>
  <c r="K86" i="35"/>
  <c r="L86" i="1"/>
  <c r="L86" i="35"/>
  <c r="K87" i="1"/>
  <c r="K87" i="35"/>
  <c r="L87" i="1"/>
  <c r="L87" i="35"/>
  <c r="K88" i="1"/>
  <c r="K88" i="35"/>
  <c r="L88" i="1"/>
  <c r="L88" i="35"/>
  <c r="K89" i="1"/>
  <c r="K89" i="35"/>
  <c r="L89" i="1"/>
  <c r="L89" i="35"/>
  <c r="K90" i="1"/>
  <c r="K90" i="35"/>
  <c r="L90" i="1"/>
  <c r="L90" i="35"/>
  <c r="K91" i="1"/>
  <c r="K91" i="35"/>
  <c r="L91" i="1"/>
  <c r="L91" i="35"/>
  <c r="K92" i="1"/>
  <c r="K92" i="35"/>
  <c r="L92" i="1"/>
  <c r="L92" i="35"/>
  <c r="K93" i="1"/>
  <c r="K93" i="35"/>
  <c r="L93" i="1"/>
  <c r="L93" i="35"/>
  <c r="K94" i="1"/>
  <c r="K94" i="35"/>
  <c r="L94" i="1"/>
  <c r="L94" i="35"/>
  <c r="K95" i="1"/>
  <c r="K95" i="35"/>
  <c r="L95" i="1"/>
  <c r="L95" i="35"/>
  <c r="K96" i="1"/>
  <c r="K96" i="35"/>
  <c r="L96" i="1"/>
  <c r="L96" i="35"/>
  <c r="K97" i="1"/>
  <c r="K97" i="35"/>
  <c r="L97" i="1"/>
  <c r="L97" i="35"/>
  <c r="K98" i="1"/>
  <c r="K98" i="35"/>
  <c r="L98" i="1"/>
  <c r="L98" i="35"/>
  <c r="K99" i="1"/>
  <c r="K99" i="35"/>
  <c r="L99" i="1"/>
  <c r="L99" i="35"/>
  <c r="K100" i="1"/>
  <c r="K100" i="35"/>
  <c r="L100" i="1"/>
  <c r="L100" i="35"/>
  <c r="K101" i="1"/>
  <c r="K101" i="35"/>
  <c r="L101" i="1"/>
  <c r="L101" i="35"/>
  <c r="K102" i="1"/>
  <c r="K102" i="35"/>
  <c r="L102" i="1"/>
  <c r="L102" i="35"/>
  <c r="K103" i="1"/>
  <c r="K103" i="35"/>
  <c r="L103" i="1"/>
  <c r="L103" i="35"/>
  <c r="K104" i="1"/>
  <c r="K104" i="35"/>
  <c r="L104" i="1"/>
  <c r="L104" i="35"/>
  <c r="K105" i="1"/>
  <c r="K105" i="35"/>
  <c r="L105" i="1"/>
  <c r="L105" i="35"/>
  <c r="K106" i="1"/>
  <c r="K106" i="35"/>
  <c r="L106" i="1"/>
  <c r="L106" i="35"/>
  <c r="DT106" i="1"/>
  <c r="DU106" i="1"/>
  <c r="DV106" i="1"/>
  <c r="DW106" i="1"/>
  <c r="DX106" i="1"/>
  <c r="DY106" i="1"/>
  <c r="DZ106" i="1"/>
  <c r="EA106" i="1"/>
  <c r="EB106" i="1"/>
  <c r="EC106" i="1"/>
  <c r="ED106" i="1"/>
  <c r="EE106" i="1"/>
  <c r="EF106" i="1"/>
  <c r="EG106" i="1"/>
  <c r="X106" i="35"/>
  <c r="Y106" i="35"/>
  <c r="DT105" i="1"/>
  <c r="DU105" i="1"/>
  <c r="DV105" i="1"/>
  <c r="DW105" i="1"/>
  <c r="DX105" i="1"/>
  <c r="DY105" i="1"/>
  <c r="DZ105" i="1"/>
  <c r="EA105" i="1"/>
  <c r="EB105" i="1"/>
  <c r="EC105" i="1"/>
  <c r="ED105" i="1"/>
  <c r="EE105" i="1"/>
  <c r="EF105" i="1"/>
  <c r="EG105" i="1"/>
  <c r="X105" i="35"/>
  <c r="Y105" i="35"/>
  <c r="DT104" i="1"/>
  <c r="DU104" i="1"/>
  <c r="DV104" i="1"/>
  <c r="DW104" i="1"/>
  <c r="DX104" i="1"/>
  <c r="DY104" i="1"/>
  <c r="DZ104" i="1"/>
  <c r="EA104" i="1"/>
  <c r="EB104" i="1"/>
  <c r="EC104" i="1"/>
  <c r="ED104" i="1"/>
  <c r="EE104" i="1"/>
  <c r="EF104" i="1"/>
  <c r="EG104" i="1"/>
  <c r="X104" i="35"/>
  <c r="Y104" i="35"/>
  <c r="DT103" i="1"/>
  <c r="DU103" i="1"/>
  <c r="DV103" i="1"/>
  <c r="DW103" i="1"/>
  <c r="DX103" i="1"/>
  <c r="DY103" i="1"/>
  <c r="DZ103" i="1"/>
  <c r="EA103" i="1"/>
  <c r="EB103" i="1"/>
  <c r="EC103" i="1"/>
  <c r="ED103" i="1"/>
  <c r="EE103" i="1"/>
  <c r="EF103" i="1"/>
  <c r="EG103" i="1"/>
  <c r="X103" i="35"/>
  <c r="Y103" i="35"/>
  <c r="DT102" i="1"/>
  <c r="DU102" i="1"/>
  <c r="DV102" i="1"/>
  <c r="DW102" i="1"/>
  <c r="DX102" i="1"/>
  <c r="DY102" i="1"/>
  <c r="DZ102" i="1"/>
  <c r="EA102" i="1"/>
  <c r="EB102" i="1"/>
  <c r="EC102" i="1"/>
  <c r="ED102" i="1"/>
  <c r="EE102" i="1"/>
  <c r="EF102" i="1"/>
  <c r="EG102" i="1"/>
  <c r="X102" i="35"/>
  <c r="Y102" i="35"/>
  <c r="DT101" i="1"/>
  <c r="DU101" i="1"/>
  <c r="DV101" i="1"/>
  <c r="DW101" i="1"/>
  <c r="DX101" i="1"/>
  <c r="DY101" i="1"/>
  <c r="DZ101" i="1"/>
  <c r="EA101" i="1"/>
  <c r="EB101" i="1"/>
  <c r="EC101" i="1"/>
  <c r="ED101" i="1"/>
  <c r="EE101" i="1"/>
  <c r="EF101" i="1"/>
  <c r="EG101" i="1"/>
  <c r="X101" i="35"/>
  <c r="Y101" i="35"/>
  <c r="DT100" i="1"/>
  <c r="DU100" i="1"/>
  <c r="DV100" i="1"/>
  <c r="DW100" i="1"/>
  <c r="DX100" i="1"/>
  <c r="DY100" i="1"/>
  <c r="DZ100" i="1"/>
  <c r="EA100" i="1"/>
  <c r="EB100" i="1"/>
  <c r="EC100" i="1"/>
  <c r="ED100" i="1"/>
  <c r="EE100" i="1"/>
  <c r="EF100" i="1"/>
  <c r="EG100" i="1"/>
  <c r="X100" i="35"/>
  <c r="Y100" i="35"/>
  <c r="DT99" i="1"/>
  <c r="DU99" i="1"/>
  <c r="DV99" i="1"/>
  <c r="DW99" i="1"/>
  <c r="DX99" i="1"/>
  <c r="DY99" i="1"/>
  <c r="DZ99" i="1"/>
  <c r="EA99" i="1"/>
  <c r="EB99" i="1"/>
  <c r="EC99" i="1"/>
  <c r="ED99" i="1"/>
  <c r="EE99" i="1"/>
  <c r="EF99" i="1"/>
  <c r="EG99" i="1"/>
  <c r="X99" i="35"/>
  <c r="Y99" i="35"/>
  <c r="DT98" i="1"/>
  <c r="DU98" i="1"/>
  <c r="DV98" i="1"/>
  <c r="DW98" i="1"/>
  <c r="DX98" i="1"/>
  <c r="DY98" i="1"/>
  <c r="DZ98" i="1"/>
  <c r="EA98" i="1"/>
  <c r="EB98" i="1"/>
  <c r="EC98" i="1"/>
  <c r="ED98" i="1"/>
  <c r="EE98" i="1"/>
  <c r="EF98" i="1"/>
  <c r="EG98" i="1"/>
  <c r="X98" i="35"/>
  <c r="Y98" i="35"/>
  <c r="DT97" i="1"/>
  <c r="DU97" i="1"/>
  <c r="DV97" i="1"/>
  <c r="DW97" i="1"/>
  <c r="DX97" i="1"/>
  <c r="DY97" i="1"/>
  <c r="DZ97" i="1"/>
  <c r="EA97" i="1"/>
  <c r="EB97" i="1"/>
  <c r="EC97" i="1"/>
  <c r="ED97" i="1"/>
  <c r="EE97" i="1"/>
  <c r="EF97" i="1"/>
  <c r="EG97" i="1"/>
  <c r="X97" i="35"/>
  <c r="Y97" i="35"/>
  <c r="DT96" i="1"/>
  <c r="DU96" i="1"/>
  <c r="DV96" i="1"/>
  <c r="DW96" i="1"/>
  <c r="DX96" i="1"/>
  <c r="DY96" i="1"/>
  <c r="DZ96" i="1"/>
  <c r="EA96" i="1"/>
  <c r="EB96" i="1"/>
  <c r="EC96" i="1"/>
  <c r="ED96" i="1"/>
  <c r="EE96" i="1"/>
  <c r="EF96" i="1"/>
  <c r="EG96" i="1"/>
  <c r="X96" i="35"/>
  <c r="Y96" i="35"/>
  <c r="DT95" i="1"/>
  <c r="DU95" i="1"/>
  <c r="DV95" i="1"/>
  <c r="DW95" i="1"/>
  <c r="DX95" i="1"/>
  <c r="DY95" i="1"/>
  <c r="DZ95" i="1"/>
  <c r="EA95" i="1"/>
  <c r="EB95" i="1"/>
  <c r="EC95" i="1"/>
  <c r="ED95" i="1"/>
  <c r="EE95" i="1"/>
  <c r="EF95" i="1"/>
  <c r="EG95" i="1"/>
  <c r="X95" i="35"/>
  <c r="Y95" i="35"/>
  <c r="DT94" i="1"/>
  <c r="DU94" i="1"/>
  <c r="DV94" i="1"/>
  <c r="DW94" i="1"/>
  <c r="DX94" i="1"/>
  <c r="DY94" i="1"/>
  <c r="DZ94" i="1"/>
  <c r="EA94" i="1"/>
  <c r="EB94" i="1"/>
  <c r="EC94" i="1"/>
  <c r="ED94" i="1"/>
  <c r="EE94" i="1"/>
  <c r="EF94" i="1"/>
  <c r="EG94" i="1"/>
  <c r="X94" i="35"/>
  <c r="Y94" i="35"/>
  <c r="DT93" i="1"/>
  <c r="DU93" i="1"/>
  <c r="DV93" i="1"/>
  <c r="DW93" i="1"/>
  <c r="DX93" i="1"/>
  <c r="DY93" i="1"/>
  <c r="DZ93" i="1"/>
  <c r="EA93" i="1"/>
  <c r="EB93" i="1"/>
  <c r="EC93" i="1"/>
  <c r="ED93" i="1"/>
  <c r="EE93" i="1"/>
  <c r="EF93" i="1"/>
  <c r="EG93" i="1"/>
  <c r="X93" i="35"/>
  <c r="Y93" i="35"/>
  <c r="DT92" i="1"/>
  <c r="DU92" i="1"/>
  <c r="DV92" i="1"/>
  <c r="DW92" i="1"/>
  <c r="DX92" i="1"/>
  <c r="DY92" i="1"/>
  <c r="DZ92" i="1"/>
  <c r="EA92" i="1"/>
  <c r="EB92" i="1"/>
  <c r="EC92" i="1"/>
  <c r="ED92" i="1"/>
  <c r="EE92" i="1"/>
  <c r="EF92" i="1"/>
  <c r="EG92" i="1"/>
  <c r="X92" i="35"/>
  <c r="Y92" i="35"/>
  <c r="DT91" i="1"/>
  <c r="DU91" i="1"/>
  <c r="DV91" i="1"/>
  <c r="DW91" i="1"/>
  <c r="DX91" i="1"/>
  <c r="DY91" i="1"/>
  <c r="DZ91" i="1"/>
  <c r="EA91" i="1"/>
  <c r="EB91" i="1"/>
  <c r="EC91" i="1"/>
  <c r="ED91" i="1"/>
  <c r="EE91" i="1"/>
  <c r="EF91" i="1"/>
  <c r="EG91" i="1"/>
  <c r="X91" i="35"/>
  <c r="Y91" i="35"/>
  <c r="DT90" i="1"/>
  <c r="DU90" i="1"/>
  <c r="DV90" i="1"/>
  <c r="DW90" i="1"/>
  <c r="DX90" i="1"/>
  <c r="DY90" i="1"/>
  <c r="DZ90" i="1"/>
  <c r="EA90" i="1"/>
  <c r="EB90" i="1"/>
  <c r="EC90" i="1"/>
  <c r="ED90" i="1"/>
  <c r="EE90" i="1"/>
  <c r="EF90" i="1"/>
  <c r="EG90" i="1"/>
  <c r="X90" i="35"/>
  <c r="Y90" i="35"/>
  <c r="DT89" i="1"/>
  <c r="DU89" i="1"/>
  <c r="DV89" i="1"/>
  <c r="DW89" i="1"/>
  <c r="DX89" i="1"/>
  <c r="DY89" i="1"/>
  <c r="DZ89" i="1"/>
  <c r="EA89" i="1"/>
  <c r="EB89" i="1"/>
  <c r="EC89" i="1"/>
  <c r="ED89" i="1"/>
  <c r="EE89" i="1"/>
  <c r="EF89" i="1"/>
  <c r="EG89" i="1"/>
  <c r="X89" i="35"/>
  <c r="Y89" i="35"/>
  <c r="DT88" i="1"/>
  <c r="DU88" i="1"/>
  <c r="DV88" i="1"/>
  <c r="DW88" i="1"/>
  <c r="DX88" i="1"/>
  <c r="DY88" i="1"/>
  <c r="DZ88" i="1"/>
  <c r="EA88" i="1"/>
  <c r="EB88" i="1"/>
  <c r="EC88" i="1"/>
  <c r="ED88" i="1"/>
  <c r="EE88" i="1"/>
  <c r="EF88" i="1"/>
  <c r="EG88" i="1"/>
  <c r="X88" i="35"/>
  <c r="Y88" i="35"/>
  <c r="DT87" i="1"/>
  <c r="DU87" i="1"/>
  <c r="DV87" i="1"/>
  <c r="DW87" i="1"/>
  <c r="DX87" i="1"/>
  <c r="DY87" i="1"/>
  <c r="DZ87" i="1"/>
  <c r="EA87" i="1"/>
  <c r="EB87" i="1"/>
  <c r="EC87" i="1"/>
  <c r="ED87" i="1"/>
  <c r="EE87" i="1"/>
  <c r="EF87" i="1"/>
  <c r="EG87" i="1"/>
  <c r="X87" i="35"/>
  <c r="Y87" i="35"/>
  <c r="DT86" i="1"/>
  <c r="DU86" i="1"/>
  <c r="DV86" i="1"/>
  <c r="DW86" i="1"/>
  <c r="DX86" i="1"/>
  <c r="DY86" i="1"/>
  <c r="DZ86" i="1"/>
  <c r="EA86" i="1"/>
  <c r="EB86" i="1"/>
  <c r="EC86" i="1"/>
  <c r="ED86" i="1"/>
  <c r="EE86" i="1"/>
  <c r="EF86" i="1"/>
  <c r="EG86" i="1"/>
  <c r="X86" i="35"/>
  <c r="Y86" i="35"/>
  <c r="DT85" i="1"/>
  <c r="DU85" i="1"/>
  <c r="DV85" i="1"/>
  <c r="DW85" i="1"/>
  <c r="DX85" i="1"/>
  <c r="DY85" i="1"/>
  <c r="DZ85" i="1"/>
  <c r="EA85" i="1"/>
  <c r="EB85" i="1"/>
  <c r="EC85" i="1"/>
  <c r="ED85" i="1"/>
  <c r="EE85" i="1"/>
  <c r="EF85" i="1"/>
  <c r="EG85" i="1"/>
  <c r="X85" i="35"/>
  <c r="Y85" i="35"/>
  <c r="DT84" i="1"/>
  <c r="DU84" i="1"/>
  <c r="DV84" i="1"/>
  <c r="DW84" i="1"/>
  <c r="DX84" i="1"/>
  <c r="DY84" i="1"/>
  <c r="DZ84" i="1"/>
  <c r="EA84" i="1"/>
  <c r="EB84" i="1"/>
  <c r="EC84" i="1"/>
  <c r="ED84" i="1"/>
  <c r="EE84" i="1"/>
  <c r="EF84" i="1"/>
  <c r="EG84" i="1"/>
  <c r="X84" i="35"/>
  <c r="Y84" i="35"/>
  <c r="DT83" i="1"/>
  <c r="DU83" i="1"/>
  <c r="DV83" i="1"/>
  <c r="DW83" i="1"/>
  <c r="DX83" i="1"/>
  <c r="DY83" i="1"/>
  <c r="DZ83" i="1"/>
  <c r="EA83" i="1"/>
  <c r="EB83" i="1"/>
  <c r="EC83" i="1"/>
  <c r="ED83" i="1"/>
  <c r="EE83" i="1"/>
  <c r="EF83" i="1"/>
  <c r="EG83" i="1"/>
  <c r="X83" i="35"/>
  <c r="Y83" i="35"/>
  <c r="DT82" i="1"/>
  <c r="DU82" i="1"/>
  <c r="DV82" i="1"/>
  <c r="DW82" i="1"/>
  <c r="DX82" i="1"/>
  <c r="DY82" i="1"/>
  <c r="DZ82" i="1"/>
  <c r="EA82" i="1"/>
  <c r="EB82" i="1"/>
  <c r="EC82" i="1"/>
  <c r="ED82" i="1"/>
  <c r="EE82" i="1"/>
  <c r="EF82" i="1"/>
  <c r="EG82" i="1"/>
  <c r="X82" i="35"/>
  <c r="Y82" i="35"/>
  <c r="DT81" i="1"/>
  <c r="DU81" i="1"/>
  <c r="DV81" i="1"/>
  <c r="DW81" i="1"/>
  <c r="DX81" i="1"/>
  <c r="DY81" i="1"/>
  <c r="DZ81" i="1"/>
  <c r="EA81" i="1"/>
  <c r="EB81" i="1"/>
  <c r="EC81" i="1"/>
  <c r="ED81" i="1"/>
  <c r="EE81" i="1"/>
  <c r="EF81" i="1"/>
  <c r="EG81" i="1"/>
  <c r="X81" i="35"/>
  <c r="Y81" i="35"/>
  <c r="DT80" i="1"/>
  <c r="DU80" i="1"/>
  <c r="DV80" i="1"/>
  <c r="DW80" i="1"/>
  <c r="DX80" i="1"/>
  <c r="DY80" i="1"/>
  <c r="DZ80" i="1"/>
  <c r="EA80" i="1"/>
  <c r="EB80" i="1"/>
  <c r="EC80" i="1"/>
  <c r="ED80" i="1"/>
  <c r="EE80" i="1"/>
  <c r="EF80" i="1"/>
  <c r="EG80" i="1"/>
  <c r="X80" i="35"/>
  <c r="Y80" i="35"/>
  <c r="DT79" i="1"/>
  <c r="DU79" i="1"/>
  <c r="DV79" i="1"/>
  <c r="DW79" i="1"/>
  <c r="DX79" i="1"/>
  <c r="DY79" i="1"/>
  <c r="DZ79" i="1"/>
  <c r="EA79" i="1"/>
  <c r="EB79" i="1"/>
  <c r="EC79" i="1"/>
  <c r="ED79" i="1"/>
  <c r="EE79" i="1"/>
  <c r="EF79" i="1"/>
  <c r="EG79" i="1"/>
  <c r="X79" i="35"/>
  <c r="Y79" i="35"/>
  <c r="DT78" i="1"/>
  <c r="DU78" i="1"/>
  <c r="DV78" i="1"/>
  <c r="DW78" i="1"/>
  <c r="DX78" i="1"/>
  <c r="DY78" i="1"/>
  <c r="DZ78" i="1"/>
  <c r="EA78" i="1"/>
  <c r="EB78" i="1"/>
  <c r="EC78" i="1"/>
  <c r="ED78" i="1"/>
  <c r="EE78" i="1"/>
  <c r="EF78" i="1"/>
  <c r="EG78" i="1"/>
  <c r="X78" i="35"/>
  <c r="Y78" i="35"/>
  <c r="DT77" i="1"/>
  <c r="DU77" i="1"/>
  <c r="DV77" i="1"/>
  <c r="DW77" i="1"/>
  <c r="DX77" i="1"/>
  <c r="DY77" i="1"/>
  <c r="DZ77" i="1"/>
  <c r="EA77" i="1"/>
  <c r="EB77" i="1"/>
  <c r="EC77" i="1"/>
  <c r="ED77" i="1"/>
  <c r="EE77" i="1"/>
  <c r="EF77" i="1"/>
  <c r="EG77" i="1"/>
  <c r="X77" i="35"/>
  <c r="Y77" i="35"/>
  <c r="DT76" i="1"/>
  <c r="DU76" i="1"/>
  <c r="DV76" i="1"/>
  <c r="DW76" i="1"/>
  <c r="DX76" i="1"/>
  <c r="DY76" i="1"/>
  <c r="DZ76" i="1"/>
  <c r="EA76" i="1"/>
  <c r="EB76" i="1"/>
  <c r="EC76" i="1"/>
  <c r="ED76" i="1"/>
  <c r="EE76" i="1"/>
  <c r="EF76" i="1"/>
  <c r="EG76" i="1"/>
  <c r="X76" i="35"/>
  <c r="Y76" i="35"/>
  <c r="DT75" i="1"/>
  <c r="DU75" i="1"/>
  <c r="DV75" i="1"/>
  <c r="DW75" i="1"/>
  <c r="DX75" i="1"/>
  <c r="DY75" i="1"/>
  <c r="DZ75" i="1"/>
  <c r="EA75" i="1"/>
  <c r="EB75" i="1"/>
  <c r="EC75" i="1"/>
  <c r="ED75" i="1"/>
  <c r="EE75" i="1"/>
  <c r="EF75" i="1"/>
  <c r="EG75" i="1"/>
  <c r="X75" i="35"/>
  <c r="Y75" i="35"/>
  <c r="DT74" i="1"/>
  <c r="DU74" i="1"/>
  <c r="DV74" i="1"/>
  <c r="DW74" i="1"/>
  <c r="DX74" i="1"/>
  <c r="DY74" i="1"/>
  <c r="DZ74" i="1"/>
  <c r="EA74" i="1"/>
  <c r="EB74" i="1"/>
  <c r="EC74" i="1"/>
  <c r="ED74" i="1"/>
  <c r="EE74" i="1"/>
  <c r="EF74" i="1"/>
  <c r="EG74" i="1"/>
  <c r="X74" i="35"/>
  <c r="Y74" i="35"/>
  <c r="DT73" i="1"/>
  <c r="DU73" i="1"/>
  <c r="DV73" i="1"/>
  <c r="DW73" i="1"/>
  <c r="DX73" i="1"/>
  <c r="DY73" i="1"/>
  <c r="DZ73" i="1"/>
  <c r="EA73" i="1"/>
  <c r="EB73" i="1"/>
  <c r="EC73" i="1"/>
  <c r="ED73" i="1"/>
  <c r="EE73" i="1"/>
  <c r="EF73" i="1"/>
  <c r="EG73" i="1"/>
  <c r="X73" i="35"/>
  <c r="Y73" i="35"/>
  <c r="DT72" i="1"/>
  <c r="DU72" i="1"/>
  <c r="DV72" i="1"/>
  <c r="DW72" i="1"/>
  <c r="DX72" i="1"/>
  <c r="DY72" i="1"/>
  <c r="DZ72" i="1"/>
  <c r="EA72" i="1"/>
  <c r="EB72" i="1"/>
  <c r="EC72" i="1"/>
  <c r="ED72" i="1"/>
  <c r="EE72" i="1"/>
  <c r="EF72" i="1"/>
  <c r="EG72" i="1"/>
  <c r="X72" i="35"/>
  <c r="Y72" i="35"/>
  <c r="DT71" i="1"/>
  <c r="DU71" i="1"/>
  <c r="DV71" i="1"/>
  <c r="DW71" i="1"/>
  <c r="DX71" i="1"/>
  <c r="DY71" i="1"/>
  <c r="DZ71" i="1"/>
  <c r="EA71" i="1"/>
  <c r="EB71" i="1"/>
  <c r="EC71" i="1"/>
  <c r="ED71" i="1"/>
  <c r="EE71" i="1"/>
  <c r="EF71" i="1"/>
  <c r="EG71" i="1"/>
  <c r="X71" i="35"/>
  <c r="Y71" i="35"/>
  <c r="DT70" i="1"/>
  <c r="DU70" i="1"/>
  <c r="DV70" i="1"/>
  <c r="DW70" i="1"/>
  <c r="DX70" i="1"/>
  <c r="DY70" i="1"/>
  <c r="DZ70" i="1"/>
  <c r="EA70" i="1"/>
  <c r="EB70" i="1"/>
  <c r="EC70" i="1"/>
  <c r="ED70" i="1"/>
  <c r="EE70" i="1"/>
  <c r="EF70" i="1"/>
  <c r="EG70" i="1"/>
  <c r="X70" i="35"/>
  <c r="Y70" i="35"/>
  <c r="DT69" i="1"/>
  <c r="DU69" i="1"/>
  <c r="DV69" i="1"/>
  <c r="DW69" i="1"/>
  <c r="DX69" i="1"/>
  <c r="DY69" i="1"/>
  <c r="DZ69" i="1"/>
  <c r="EA69" i="1"/>
  <c r="EB69" i="1"/>
  <c r="EC69" i="1"/>
  <c r="ED69" i="1"/>
  <c r="EE69" i="1"/>
  <c r="EF69" i="1"/>
  <c r="EG69" i="1"/>
  <c r="X69" i="35"/>
  <c r="Y69" i="35"/>
  <c r="DT68" i="1"/>
  <c r="DU68" i="1"/>
  <c r="DV68" i="1"/>
  <c r="DW68" i="1"/>
  <c r="DX68" i="1"/>
  <c r="DY68" i="1"/>
  <c r="DZ68" i="1"/>
  <c r="EA68" i="1"/>
  <c r="EB68" i="1"/>
  <c r="EC68" i="1"/>
  <c r="ED68" i="1"/>
  <c r="EE68" i="1"/>
  <c r="EF68" i="1"/>
  <c r="EG68" i="1"/>
  <c r="X68" i="35"/>
  <c r="Y68" i="35"/>
  <c r="DT67" i="1"/>
  <c r="DU67" i="1"/>
  <c r="DV67" i="1"/>
  <c r="DW67" i="1"/>
  <c r="DX67" i="1"/>
  <c r="DY67" i="1"/>
  <c r="DZ67" i="1"/>
  <c r="EA67" i="1"/>
  <c r="EB67" i="1"/>
  <c r="EC67" i="1"/>
  <c r="ED67" i="1"/>
  <c r="EE67" i="1"/>
  <c r="EF67" i="1"/>
  <c r="EG67" i="1"/>
  <c r="X67" i="35"/>
  <c r="Y67" i="35"/>
  <c r="DT66" i="1"/>
  <c r="DU66" i="1"/>
  <c r="DV66" i="1"/>
  <c r="DW66" i="1"/>
  <c r="DX66" i="1"/>
  <c r="DY66" i="1"/>
  <c r="DZ66" i="1"/>
  <c r="EA66" i="1"/>
  <c r="EB66" i="1"/>
  <c r="EC66" i="1"/>
  <c r="ED66" i="1"/>
  <c r="EE66" i="1"/>
  <c r="EF66" i="1"/>
  <c r="EG66" i="1"/>
  <c r="X66" i="35"/>
  <c r="Y66" i="35"/>
  <c r="DT65" i="1"/>
  <c r="DU65" i="1"/>
  <c r="DV65" i="1"/>
  <c r="DW65" i="1"/>
  <c r="DX65" i="1"/>
  <c r="DY65" i="1"/>
  <c r="DZ65" i="1"/>
  <c r="EA65" i="1"/>
  <c r="EB65" i="1"/>
  <c r="EC65" i="1"/>
  <c r="ED65" i="1"/>
  <c r="EE65" i="1"/>
  <c r="EF65" i="1"/>
  <c r="EG65" i="1"/>
  <c r="X65" i="35"/>
  <c r="Y65" i="35"/>
  <c r="DT64" i="1"/>
  <c r="DU64" i="1"/>
  <c r="DV64" i="1"/>
  <c r="DW64" i="1"/>
  <c r="DX64" i="1"/>
  <c r="DY64" i="1"/>
  <c r="DZ64" i="1"/>
  <c r="EA64" i="1"/>
  <c r="EB64" i="1"/>
  <c r="EC64" i="1"/>
  <c r="ED64" i="1"/>
  <c r="EE64" i="1"/>
  <c r="EF64" i="1"/>
  <c r="EG64" i="1"/>
  <c r="X64" i="35"/>
  <c r="Y64" i="35"/>
  <c r="DT63" i="1"/>
  <c r="DU63" i="1"/>
  <c r="DV63" i="1"/>
  <c r="DW63" i="1"/>
  <c r="DX63" i="1"/>
  <c r="DY63" i="1"/>
  <c r="DZ63" i="1"/>
  <c r="EA63" i="1"/>
  <c r="EB63" i="1"/>
  <c r="EC63" i="1"/>
  <c r="ED63" i="1"/>
  <c r="EE63" i="1"/>
  <c r="EF63" i="1"/>
  <c r="EG63" i="1"/>
  <c r="X63" i="35"/>
  <c r="Y63" i="35"/>
  <c r="DT62" i="1"/>
  <c r="DU62" i="1"/>
  <c r="DV62" i="1"/>
  <c r="DW62" i="1"/>
  <c r="DX62" i="1"/>
  <c r="DY62" i="1"/>
  <c r="DZ62" i="1"/>
  <c r="EA62" i="1"/>
  <c r="EB62" i="1"/>
  <c r="EC62" i="1"/>
  <c r="ED62" i="1"/>
  <c r="EE62" i="1"/>
  <c r="EF62" i="1"/>
  <c r="EG62" i="1"/>
  <c r="X62" i="35"/>
  <c r="Y62" i="35"/>
  <c r="DT61" i="1"/>
  <c r="DU61" i="1"/>
  <c r="DV61" i="1"/>
  <c r="DW61" i="1"/>
  <c r="DX61" i="1"/>
  <c r="DY61" i="1"/>
  <c r="DZ61" i="1"/>
  <c r="EA61" i="1"/>
  <c r="EB61" i="1"/>
  <c r="EC61" i="1"/>
  <c r="ED61" i="1"/>
  <c r="EE61" i="1"/>
  <c r="EF61" i="1"/>
  <c r="EG61" i="1"/>
  <c r="X61" i="35"/>
  <c r="Y61" i="35"/>
  <c r="DT60" i="1"/>
  <c r="DU60" i="1"/>
  <c r="DV60" i="1"/>
  <c r="DW60" i="1"/>
  <c r="DX60" i="1"/>
  <c r="DY60" i="1"/>
  <c r="DZ60" i="1"/>
  <c r="EA60" i="1"/>
  <c r="EB60" i="1"/>
  <c r="EC60" i="1"/>
  <c r="ED60" i="1"/>
  <c r="EE60" i="1"/>
  <c r="EF60" i="1"/>
  <c r="EG60" i="1"/>
  <c r="X60" i="35"/>
  <c r="Y60" i="35"/>
  <c r="DT59" i="1"/>
  <c r="DU59" i="1"/>
  <c r="DV59" i="1"/>
  <c r="DW59" i="1"/>
  <c r="DX59" i="1"/>
  <c r="DY59" i="1"/>
  <c r="DZ59" i="1"/>
  <c r="EA59" i="1"/>
  <c r="EB59" i="1"/>
  <c r="EC59" i="1"/>
  <c r="ED59" i="1"/>
  <c r="EE59" i="1"/>
  <c r="EF59" i="1"/>
  <c r="EG59" i="1"/>
  <c r="X59" i="35"/>
  <c r="Y59" i="35"/>
  <c r="DT58" i="1"/>
  <c r="DU58" i="1"/>
  <c r="DV58" i="1"/>
  <c r="DW58" i="1"/>
  <c r="DX58" i="1"/>
  <c r="DY58" i="1"/>
  <c r="DZ58" i="1"/>
  <c r="EA58" i="1"/>
  <c r="EB58" i="1"/>
  <c r="EC58" i="1"/>
  <c r="ED58" i="1"/>
  <c r="EE58" i="1"/>
  <c r="EF58" i="1"/>
  <c r="EG58" i="1"/>
  <c r="X58" i="35"/>
  <c r="Y58" i="35"/>
  <c r="DT57" i="1"/>
  <c r="DU57" i="1"/>
  <c r="DV57" i="1"/>
  <c r="DW57" i="1"/>
  <c r="DX57" i="1"/>
  <c r="DY57" i="1"/>
  <c r="DZ57" i="1"/>
  <c r="EA57" i="1"/>
  <c r="EB57" i="1"/>
  <c r="EC57" i="1"/>
  <c r="ED57" i="1"/>
  <c r="EE57" i="1"/>
  <c r="EF57" i="1"/>
  <c r="EG57" i="1"/>
  <c r="X57" i="35"/>
  <c r="Y57" i="35"/>
  <c r="DT56" i="1"/>
  <c r="DU56" i="1"/>
  <c r="DV56" i="1"/>
  <c r="DW56" i="1"/>
  <c r="DX56" i="1"/>
  <c r="DY56" i="1"/>
  <c r="DZ56" i="1"/>
  <c r="EA56" i="1"/>
  <c r="EB56" i="1"/>
  <c r="EC56" i="1"/>
  <c r="ED56" i="1"/>
  <c r="EE56" i="1"/>
  <c r="EF56" i="1"/>
  <c r="EG56" i="1"/>
  <c r="X56" i="35"/>
  <c r="Y56" i="35"/>
  <c r="DT55" i="1"/>
  <c r="DU55" i="1"/>
  <c r="DV55" i="1"/>
  <c r="DW55" i="1"/>
  <c r="DX55" i="1"/>
  <c r="DY55" i="1"/>
  <c r="DZ55" i="1"/>
  <c r="EA55" i="1"/>
  <c r="EB55" i="1"/>
  <c r="EC55" i="1"/>
  <c r="ED55" i="1"/>
  <c r="EE55" i="1"/>
  <c r="EF55" i="1"/>
  <c r="EG55" i="1"/>
  <c r="X55" i="35"/>
  <c r="Y55" i="35"/>
  <c r="DT54" i="1"/>
  <c r="DU54" i="1"/>
  <c r="DV54" i="1"/>
  <c r="DW54" i="1"/>
  <c r="DX54" i="1"/>
  <c r="DY54" i="1"/>
  <c r="DZ54" i="1"/>
  <c r="EA54" i="1"/>
  <c r="EB54" i="1"/>
  <c r="EC54" i="1"/>
  <c r="ED54" i="1"/>
  <c r="EE54" i="1"/>
  <c r="EF54" i="1"/>
  <c r="EG54" i="1"/>
  <c r="X54" i="35"/>
  <c r="Y54" i="35"/>
  <c r="DT53" i="1"/>
  <c r="DU53" i="1"/>
  <c r="DV53" i="1"/>
  <c r="DW53" i="1"/>
  <c r="DX53" i="1"/>
  <c r="DY53" i="1"/>
  <c r="DZ53" i="1"/>
  <c r="EA53" i="1"/>
  <c r="EB53" i="1"/>
  <c r="EC53" i="1"/>
  <c r="ED53" i="1"/>
  <c r="EE53" i="1"/>
  <c r="EF53" i="1"/>
  <c r="EG53" i="1"/>
  <c r="X53" i="35"/>
  <c r="Y53" i="35"/>
  <c r="DT52" i="1"/>
  <c r="DU52" i="1"/>
  <c r="DV52" i="1"/>
  <c r="DW52" i="1"/>
  <c r="DX52" i="1"/>
  <c r="DY52" i="1"/>
  <c r="DZ52" i="1"/>
  <c r="EA52" i="1"/>
  <c r="EB52" i="1"/>
  <c r="EC52" i="1"/>
  <c r="ED52" i="1"/>
  <c r="EE52" i="1"/>
  <c r="EF52" i="1"/>
  <c r="EG52" i="1"/>
  <c r="X52" i="35"/>
  <c r="Y52" i="35"/>
  <c r="DT51" i="1"/>
  <c r="DU51" i="1"/>
  <c r="DV51" i="1"/>
  <c r="DW51" i="1"/>
  <c r="DX51" i="1"/>
  <c r="DY51" i="1"/>
  <c r="DZ51" i="1"/>
  <c r="EA51" i="1"/>
  <c r="EB51" i="1"/>
  <c r="EC51" i="1"/>
  <c r="ED51" i="1"/>
  <c r="EE51" i="1"/>
  <c r="EF51" i="1"/>
  <c r="EG51" i="1"/>
  <c r="X51" i="35"/>
  <c r="Y51" i="35"/>
  <c r="DT50" i="1"/>
  <c r="DU50" i="1"/>
  <c r="DV50" i="1"/>
  <c r="DW50" i="1"/>
  <c r="DX50" i="1"/>
  <c r="DY50" i="1"/>
  <c r="DZ50" i="1"/>
  <c r="EA50" i="1"/>
  <c r="EB50" i="1"/>
  <c r="EC50" i="1"/>
  <c r="ED50" i="1"/>
  <c r="EE50" i="1"/>
  <c r="EF50" i="1"/>
  <c r="EG50" i="1"/>
  <c r="X50" i="35"/>
  <c r="Y50" i="35"/>
  <c r="DT49" i="1"/>
  <c r="DU49" i="1"/>
  <c r="DV49" i="1"/>
  <c r="DW49" i="1"/>
  <c r="DX49" i="1"/>
  <c r="DY49" i="1"/>
  <c r="DZ49" i="1"/>
  <c r="EA49" i="1"/>
  <c r="EB49" i="1"/>
  <c r="EC49" i="1"/>
  <c r="ED49" i="1"/>
  <c r="EE49" i="1"/>
  <c r="EF49" i="1"/>
  <c r="EG49" i="1"/>
  <c r="X49" i="35"/>
  <c r="Y49" i="35"/>
  <c r="DT48" i="1"/>
  <c r="DU48" i="1"/>
  <c r="DV48" i="1"/>
  <c r="DW48" i="1"/>
  <c r="DX48" i="1"/>
  <c r="DY48" i="1"/>
  <c r="DZ48" i="1"/>
  <c r="EA48" i="1"/>
  <c r="EB48" i="1"/>
  <c r="EC48" i="1"/>
  <c r="ED48" i="1"/>
  <c r="EE48" i="1"/>
  <c r="EF48" i="1"/>
  <c r="EG48" i="1"/>
  <c r="X48" i="35"/>
  <c r="Y48" i="35"/>
  <c r="DT47" i="1"/>
  <c r="DU47" i="1"/>
  <c r="DV47" i="1"/>
  <c r="DW47" i="1"/>
  <c r="DX47" i="1"/>
  <c r="DY47" i="1"/>
  <c r="DZ47" i="1"/>
  <c r="EA47" i="1"/>
  <c r="EB47" i="1"/>
  <c r="EC47" i="1"/>
  <c r="ED47" i="1"/>
  <c r="EE47" i="1"/>
  <c r="EF47" i="1"/>
  <c r="EG47" i="1"/>
  <c r="X47" i="35"/>
  <c r="Y47" i="35"/>
  <c r="DT46" i="1"/>
  <c r="DU46" i="1"/>
  <c r="DV46" i="1"/>
  <c r="DW46" i="1"/>
  <c r="DX46" i="1"/>
  <c r="DY46" i="1"/>
  <c r="DZ46" i="1"/>
  <c r="EA46" i="1"/>
  <c r="EB46" i="1"/>
  <c r="EC46" i="1"/>
  <c r="ED46" i="1"/>
  <c r="EE46" i="1"/>
  <c r="EF46" i="1"/>
  <c r="EG46" i="1"/>
  <c r="X46" i="35"/>
  <c r="Y46" i="35"/>
  <c r="DT45" i="1"/>
  <c r="DU45" i="1"/>
  <c r="DV45" i="1"/>
  <c r="DW45" i="1"/>
  <c r="DX45" i="1"/>
  <c r="DY45" i="1"/>
  <c r="DZ45" i="1"/>
  <c r="EA45" i="1"/>
  <c r="EB45" i="1"/>
  <c r="EC45" i="1"/>
  <c r="ED45" i="1"/>
  <c r="EE45" i="1"/>
  <c r="EF45" i="1"/>
  <c r="EG45" i="1"/>
  <c r="X45" i="35"/>
  <c r="Y45" i="35"/>
  <c r="DT44" i="1"/>
  <c r="DU44" i="1"/>
  <c r="DV44" i="1"/>
  <c r="DW44" i="1"/>
  <c r="DX44" i="1"/>
  <c r="DY44" i="1"/>
  <c r="DZ44" i="1"/>
  <c r="EA44" i="1"/>
  <c r="EB44" i="1"/>
  <c r="EC44" i="1"/>
  <c r="ED44" i="1"/>
  <c r="EE44" i="1"/>
  <c r="EF44" i="1"/>
  <c r="EG44" i="1"/>
  <c r="X44" i="35"/>
  <c r="Y44" i="35"/>
  <c r="DT43" i="1"/>
  <c r="DU43" i="1"/>
  <c r="DV43" i="1"/>
  <c r="DW43" i="1"/>
  <c r="DX43" i="1"/>
  <c r="DY43" i="1"/>
  <c r="DZ43" i="1"/>
  <c r="EA43" i="1"/>
  <c r="EB43" i="1"/>
  <c r="EC43" i="1"/>
  <c r="ED43" i="1"/>
  <c r="EE43" i="1"/>
  <c r="EF43" i="1"/>
  <c r="EG43" i="1"/>
  <c r="X43" i="35"/>
  <c r="Y43" i="35"/>
  <c r="DT42" i="1"/>
  <c r="DU42" i="1"/>
  <c r="DV42" i="1"/>
  <c r="DW42" i="1"/>
  <c r="DX42" i="1"/>
  <c r="DY42" i="1"/>
  <c r="DZ42" i="1"/>
  <c r="EA42" i="1"/>
  <c r="EB42" i="1"/>
  <c r="EC42" i="1"/>
  <c r="ED42" i="1"/>
  <c r="EE42" i="1"/>
  <c r="EF42" i="1"/>
  <c r="EG42" i="1"/>
  <c r="X42" i="35"/>
  <c r="Y42" i="35"/>
  <c r="DT41" i="1"/>
  <c r="DU41" i="1"/>
  <c r="DV41" i="1"/>
  <c r="DW41" i="1"/>
  <c r="DX41" i="1"/>
  <c r="DY41" i="1"/>
  <c r="DZ41" i="1"/>
  <c r="EA41" i="1"/>
  <c r="EB41" i="1"/>
  <c r="EC41" i="1"/>
  <c r="ED41" i="1"/>
  <c r="EE41" i="1"/>
  <c r="EF41" i="1"/>
  <c r="EG41" i="1"/>
  <c r="X41" i="35"/>
  <c r="Y41" i="35"/>
  <c r="DT40" i="1"/>
  <c r="DU40" i="1"/>
  <c r="DV40" i="1"/>
  <c r="DW40" i="1"/>
  <c r="DX40" i="1"/>
  <c r="DY40" i="1"/>
  <c r="DZ40" i="1"/>
  <c r="EA40" i="1"/>
  <c r="EB40" i="1"/>
  <c r="EC40" i="1"/>
  <c r="ED40" i="1"/>
  <c r="EE40" i="1"/>
  <c r="EF40" i="1"/>
  <c r="EG40" i="1"/>
  <c r="X40" i="35"/>
  <c r="Y40" i="35"/>
  <c r="DT39" i="1"/>
  <c r="DU39" i="1"/>
  <c r="DV39" i="1"/>
  <c r="DW39" i="1"/>
  <c r="DX39" i="1"/>
  <c r="DY39" i="1"/>
  <c r="DZ39" i="1"/>
  <c r="EA39" i="1"/>
  <c r="EB39" i="1"/>
  <c r="EC39" i="1"/>
  <c r="ED39" i="1"/>
  <c r="EE39" i="1"/>
  <c r="EF39" i="1"/>
  <c r="EG39" i="1"/>
  <c r="X39" i="35"/>
  <c r="Y39" i="35"/>
  <c r="DT38" i="1"/>
  <c r="DU38" i="1"/>
  <c r="DV38" i="1"/>
  <c r="DW38" i="1"/>
  <c r="DX38" i="1"/>
  <c r="DY38" i="1"/>
  <c r="DZ38" i="1"/>
  <c r="EA38" i="1"/>
  <c r="EB38" i="1"/>
  <c r="EC38" i="1"/>
  <c r="ED38" i="1"/>
  <c r="EE38" i="1"/>
  <c r="EF38" i="1"/>
  <c r="EG38" i="1"/>
  <c r="X38" i="35"/>
  <c r="Y38" i="35"/>
  <c r="DT37" i="1"/>
  <c r="DU37" i="1"/>
  <c r="DV37" i="1"/>
  <c r="DW37" i="1"/>
  <c r="DX37" i="1"/>
  <c r="DY37" i="1"/>
  <c r="DZ37" i="1"/>
  <c r="EA37" i="1"/>
  <c r="EB37" i="1"/>
  <c r="EC37" i="1"/>
  <c r="ED37" i="1"/>
  <c r="EE37" i="1"/>
  <c r="EF37" i="1"/>
  <c r="EG37" i="1"/>
  <c r="X37" i="35"/>
  <c r="Y37" i="35"/>
  <c r="DT36" i="1"/>
  <c r="DU36" i="1"/>
  <c r="DV36" i="1"/>
  <c r="DW36" i="1"/>
  <c r="DX36" i="1"/>
  <c r="DY36" i="1"/>
  <c r="DZ36" i="1"/>
  <c r="EA36" i="1"/>
  <c r="EB36" i="1"/>
  <c r="EC36" i="1"/>
  <c r="ED36" i="1"/>
  <c r="EE36" i="1"/>
  <c r="EF36" i="1"/>
  <c r="EG36" i="1"/>
  <c r="X36" i="35"/>
  <c r="Y36" i="35"/>
  <c r="DT35" i="1"/>
  <c r="DU35" i="1"/>
  <c r="DV35" i="1"/>
  <c r="DW35" i="1"/>
  <c r="DX35" i="1"/>
  <c r="DY35" i="1"/>
  <c r="DZ35" i="1"/>
  <c r="EA35" i="1"/>
  <c r="EB35" i="1"/>
  <c r="EC35" i="1"/>
  <c r="ED35" i="1"/>
  <c r="EE35" i="1"/>
  <c r="EF35" i="1"/>
  <c r="EG35" i="1"/>
  <c r="X35" i="35"/>
  <c r="Y35" i="35"/>
  <c r="DT34" i="1"/>
  <c r="DU34" i="1"/>
  <c r="DV34" i="1"/>
  <c r="DW34" i="1"/>
  <c r="DX34" i="1"/>
  <c r="DY34" i="1"/>
  <c r="DZ34" i="1"/>
  <c r="EA34" i="1"/>
  <c r="EB34" i="1"/>
  <c r="EC34" i="1"/>
  <c r="ED34" i="1"/>
  <c r="EE34" i="1"/>
  <c r="EF34" i="1"/>
  <c r="EG34" i="1"/>
  <c r="X34" i="35"/>
  <c r="Y34" i="35"/>
  <c r="DT33" i="1"/>
  <c r="DU33" i="1"/>
  <c r="DV33" i="1"/>
  <c r="DW33" i="1"/>
  <c r="DX33" i="1"/>
  <c r="DY33" i="1"/>
  <c r="DZ33" i="1"/>
  <c r="EA33" i="1"/>
  <c r="EB33" i="1"/>
  <c r="EC33" i="1"/>
  <c r="ED33" i="1"/>
  <c r="EE33" i="1"/>
  <c r="EF33" i="1"/>
  <c r="EG33" i="1"/>
  <c r="X33" i="35"/>
  <c r="Y33" i="35"/>
  <c r="DT32" i="1"/>
  <c r="DU32" i="1"/>
  <c r="DV32" i="1"/>
  <c r="DW32" i="1"/>
  <c r="DX32" i="1"/>
  <c r="DY32" i="1"/>
  <c r="DZ32" i="1"/>
  <c r="EA32" i="1"/>
  <c r="EB32" i="1"/>
  <c r="EC32" i="1"/>
  <c r="ED32" i="1"/>
  <c r="EE32" i="1"/>
  <c r="EF32" i="1"/>
  <c r="EG32" i="1"/>
  <c r="X32" i="35"/>
  <c r="Y32" i="35"/>
  <c r="DT31" i="1"/>
  <c r="DU31" i="1"/>
  <c r="DV31" i="1"/>
  <c r="DW31" i="1"/>
  <c r="DX31" i="1"/>
  <c r="DY31" i="1"/>
  <c r="DZ31" i="1"/>
  <c r="EA31" i="1"/>
  <c r="EB31" i="1"/>
  <c r="EC31" i="1"/>
  <c r="ED31" i="1"/>
  <c r="EE31" i="1"/>
  <c r="EF31" i="1"/>
  <c r="EG31" i="1"/>
  <c r="X31" i="35"/>
  <c r="Y31" i="35"/>
  <c r="DT30" i="1"/>
  <c r="DU30" i="1"/>
  <c r="DV30" i="1"/>
  <c r="DW30" i="1"/>
  <c r="DX30" i="1"/>
  <c r="DY30" i="1"/>
  <c r="DZ30" i="1"/>
  <c r="EA30" i="1"/>
  <c r="EB30" i="1"/>
  <c r="EC30" i="1"/>
  <c r="ED30" i="1"/>
  <c r="EE30" i="1"/>
  <c r="EF30" i="1"/>
  <c r="EG30" i="1"/>
  <c r="X30" i="35"/>
  <c r="Y30" i="35"/>
  <c r="DT29" i="1"/>
  <c r="DU29" i="1"/>
  <c r="DV29" i="1"/>
  <c r="DW29" i="1"/>
  <c r="DX29" i="1"/>
  <c r="DY29" i="1"/>
  <c r="DZ29" i="1"/>
  <c r="EA29" i="1"/>
  <c r="EB29" i="1"/>
  <c r="EC29" i="1"/>
  <c r="ED29" i="1"/>
  <c r="EE29" i="1"/>
  <c r="EF29" i="1"/>
  <c r="EG29" i="1"/>
  <c r="X29" i="35"/>
  <c r="Y29" i="35"/>
  <c r="DT28" i="1"/>
  <c r="DU28" i="1"/>
  <c r="DV28" i="1"/>
  <c r="DW28" i="1"/>
  <c r="DX28" i="1"/>
  <c r="DY28" i="1"/>
  <c r="DZ28" i="1"/>
  <c r="EA28" i="1"/>
  <c r="EB28" i="1"/>
  <c r="EC28" i="1"/>
  <c r="ED28" i="1"/>
  <c r="EE28" i="1"/>
  <c r="EF28" i="1"/>
  <c r="EG28" i="1"/>
  <c r="X28" i="35"/>
  <c r="Y28" i="35"/>
  <c r="DT27" i="1"/>
  <c r="DU27" i="1"/>
  <c r="DV27" i="1"/>
  <c r="DW27" i="1"/>
  <c r="DX27" i="1"/>
  <c r="DY27" i="1"/>
  <c r="DZ27" i="1"/>
  <c r="EA27" i="1"/>
  <c r="EB27" i="1"/>
  <c r="EC27" i="1"/>
  <c r="ED27" i="1"/>
  <c r="EE27" i="1"/>
  <c r="EF27" i="1"/>
  <c r="EG27" i="1"/>
  <c r="X27" i="35"/>
  <c r="Y27" i="35"/>
  <c r="DT26" i="1"/>
  <c r="DU26" i="1"/>
  <c r="DV26" i="1"/>
  <c r="DW26" i="1"/>
  <c r="DX26" i="1"/>
  <c r="DY26" i="1"/>
  <c r="DZ26" i="1"/>
  <c r="EA26" i="1"/>
  <c r="EB26" i="1"/>
  <c r="EC26" i="1"/>
  <c r="ED26" i="1"/>
  <c r="EE26" i="1"/>
  <c r="EF26" i="1"/>
  <c r="EG26" i="1"/>
  <c r="X26" i="35"/>
  <c r="Y26" i="35"/>
  <c r="DT25" i="1"/>
  <c r="DU25" i="1"/>
  <c r="DV25" i="1"/>
  <c r="DW25" i="1"/>
  <c r="DX25" i="1"/>
  <c r="DY25" i="1"/>
  <c r="DZ25" i="1"/>
  <c r="EA25" i="1"/>
  <c r="EB25" i="1"/>
  <c r="EC25" i="1"/>
  <c r="ED25" i="1"/>
  <c r="EE25" i="1"/>
  <c r="EF25" i="1"/>
  <c r="EG25" i="1"/>
  <c r="X25" i="35"/>
  <c r="Y25" i="35"/>
  <c r="DT24" i="1"/>
  <c r="DU24" i="1"/>
  <c r="DV24" i="1"/>
  <c r="DW24" i="1"/>
  <c r="DX24" i="1"/>
  <c r="DY24" i="1"/>
  <c r="DZ24" i="1"/>
  <c r="EA24" i="1"/>
  <c r="EB24" i="1"/>
  <c r="EC24" i="1"/>
  <c r="ED24" i="1"/>
  <c r="EE24" i="1"/>
  <c r="EF24" i="1"/>
  <c r="EG24" i="1"/>
  <c r="X24" i="35"/>
  <c r="Y24" i="35"/>
  <c r="DT23" i="1"/>
  <c r="DU23" i="1"/>
  <c r="DV23" i="1"/>
  <c r="DW23" i="1"/>
  <c r="DX23" i="1"/>
  <c r="DY23" i="1"/>
  <c r="DZ23" i="1"/>
  <c r="EA23" i="1"/>
  <c r="EB23" i="1"/>
  <c r="EC23" i="1"/>
  <c r="ED23" i="1"/>
  <c r="EE23" i="1"/>
  <c r="EF23" i="1"/>
  <c r="EG23" i="1"/>
  <c r="X23" i="35"/>
  <c r="Y23" i="35"/>
  <c r="DT22" i="1"/>
  <c r="DU22" i="1"/>
  <c r="DV22" i="1"/>
  <c r="DW22" i="1"/>
  <c r="DX22" i="1"/>
  <c r="DY22" i="1"/>
  <c r="DZ22" i="1"/>
  <c r="EA22" i="1"/>
  <c r="EB22" i="1"/>
  <c r="EC22" i="1"/>
  <c r="ED22" i="1"/>
  <c r="EE22" i="1"/>
  <c r="EF22" i="1"/>
  <c r="EG22" i="1"/>
  <c r="X22" i="35"/>
  <c r="Y22" i="35"/>
  <c r="X21" i="35"/>
  <c r="Y21" i="35"/>
  <c r="X20" i="35"/>
  <c r="Y20" i="35"/>
  <c r="X19" i="35"/>
  <c r="Y19" i="35"/>
  <c r="X18" i="35"/>
  <c r="Y18" i="35"/>
  <c r="X17" i="35"/>
  <c r="Y17" i="35"/>
  <c r="X16" i="35"/>
  <c r="Y16" i="35"/>
  <c r="X15" i="35"/>
  <c r="Y15" i="35"/>
  <c r="X14" i="35"/>
  <c r="Y14" i="35"/>
  <c r="X13" i="35"/>
  <c r="Y13" i="35"/>
  <c r="X12" i="35"/>
  <c r="Y12" i="35"/>
  <c r="X11" i="35"/>
  <c r="Y11" i="35"/>
  <c r="X10" i="35"/>
  <c r="Y10" i="35"/>
  <c r="X9" i="35"/>
  <c r="Y9" i="35"/>
  <c r="X8" i="35"/>
  <c r="Y8" i="35"/>
  <c r="X7" i="35"/>
  <c r="Y7" i="35"/>
  <c r="X6" i="35"/>
  <c r="Y6" i="35"/>
  <c r="CX106" i="1"/>
  <c r="V106" i="35"/>
  <c r="W106" i="35"/>
  <c r="CX105" i="1"/>
  <c r="CY105" i="1"/>
  <c r="CZ105" i="1"/>
  <c r="DA105" i="1"/>
  <c r="DB105" i="1"/>
  <c r="DC105" i="1"/>
  <c r="DD105" i="1"/>
  <c r="DE105" i="1"/>
  <c r="DF105" i="1"/>
  <c r="DG105" i="1"/>
  <c r="DH105" i="1"/>
  <c r="DI105" i="1"/>
  <c r="DJ105" i="1"/>
  <c r="DK105" i="1"/>
  <c r="V105" i="35"/>
  <c r="W105" i="35"/>
  <c r="CX104" i="1"/>
  <c r="CY104" i="1"/>
  <c r="CZ104" i="1"/>
  <c r="DA104" i="1"/>
  <c r="DB104" i="1"/>
  <c r="DC104" i="1"/>
  <c r="DD104" i="1"/>
  <c r="DE104" i="1"/>
  <c r="DF104" i="1"/>
  <c r="DG104" i="1"/>
  <c r="DH104" i="1"/>
  <c r="DI104" i="1"/>
  <c r="DJ104" i="1"/>
  <c r="DK104" i="1"/>
  <c r="V104" i="35"/>
  <c r="W104" i="35"/>
  <c r="CX103" i="1"/>
  <c r="CY103" i="1"/>
  <c r="CZ103" i="1"/>
  <c r="DA103" i="1"/>
  <c r="DB103" i="1"/>
  <c r="DC103" i="1"/>
  <c r="DD103" i="1"/>
  <c r="DE103" i="1"/>
  <c r="DF103" i="1"/>
  <c r="DG103" i="1"/>
  <c r="DH103" i="1"/>
  <c r="DI103" i="1"/>
  <c r="DJ103" i="1"/>
  <c r="DK103" i="1"/>
  <c r="V103" i="35"/>
  <c r="W103" i="35"/>
  <c r="CX102" i="1"/>
  <c r="CY102" i="1"/>
  <c r="CZ102" i="1"/>
  <c r="DA102" i="1"/>
  <c r="DB102" i="1"/>
  <c r="DC102" i="1"/>
  <c r="DD102" i="1"/>
  <c r="DE102" i="1"/>
  <c r="DF102" i="1"/>
  <c r="DG102" i="1"/>
  <c r="DH102" i="1"/>
  <c r="DI102" i="1"/>
  <c r="DJ102" i="1"/>
  <c r="DK102" i="1"/>
  <c r="V102" i="35"/>
  <c r="W102" i="35"/>
  <c r="CX101" i="1"/>
  <c r="CY101" i="1"/>
  <c r="CZ101" i="1"/>
  <c r="DA101" i="1"/>
  <c r="DB101" i="1"/>
  <c r="DC101" i="1"/>
  <c r="DD101" i="1"/>
  <c r="DE101" i="1"/>
  <c r="DF101" i="1"/>
  <c r="DG101" i="1"/>
  <c r="DH101" i="1"/>
  <c r="DI101" i="1"/>
  <c r="DJ101" i="1"/>
  <c r="DK101" i="1"/>
  <c r="V101" i="35"/>
  <c r="W101" i="35"/>
  <c r="CX100" i="1"/>
  <c r="CY100" i="1"/>
  <c r="CZ100" i="1"/>
  <c r="DA100" i="1"/>
  <c r="DB100" i="1"/>
  <c r="DC100" i="1"/>
  <c r="DD100" i="1"/>
  <c r="DE100" i="1"/>
  <c r="DF100" i="1"/>
  <c r="DG100" i="1"/>
  <c r="DH100" i="1"/>
  <c r="DI100" i="1"/>
  <c r="DJ100" i="1"/>
  <c r="DK100" i="1"/>
  <c r="V100" i="35"/>
  <c r="W100" i="35"/>
  <c r="CX99" i="1"/>
  <c r="CY99" i="1"/>
  <c r="CZ99" i="1"/>
  <c r="DA99" i="1"/>
  <c r="DB99" i="1"/>
  <c r="DC99" i="1"/>
  <c r="DD99" i="1"/>
  <c r="DE99" i="1"/>
  <c r="DF99" i="1"/>
  <c r="DG99" i="1"/>
  <c r="DH99" i="1"/>
  <c r="DI99" i="1"/>
  <c r="DJ99" i="1"/>
  <c r="DK99" i="1"/>
  <c r="V99" i="35"/>
  <c r="W99" i="35"/>
  <c r="CX98" i="1"/>
  <c r="CY98" i="1"/>
  <c r="CZ98" i="1"/>
  <c r="DA98" i="1"/>
  <c r="DB98" i="1"/>
  <c r="DC98" i="1"/>
  <c r="DD98" i="1"/>
  <c r="DE98" i="1"/>
  <c r="DF98" i="1"/>
  <c r="DG98" i="1"/>
  <c r="DH98" i="1"/>
  <c r="DI98" i="1"/>
  <c r="DJ98" i="1"/>
  <c r="DK98" i="1"/>
  <c r="V98" i="35"/>
  <c r="W98" i="35"/>
  <c r="CX97" i="1"/>
  <c r="CY97" i="1"/>
  <c r="CZ97" i="1"/>
  <c r="DA97" i="1"/>
  <c r="DB97" i="1"/>
  <c r="DC97" i="1"/>
  <c r="DD97" i="1"/>
  <c r="DE97" i="1"/>
  <c r="DF97" i="1"/>
  <c r="DG97" i="1"/>
  <c r="DH97" i="1"/>
  <c r="DI97" i="1"/>
  <c r="DJ97" i="1"/>
  <c r="DK97" i="1"/>
  <c r="V97" i="35"/>
  <c r="W97" i="35"/>
  <c r="CX96" i="1"/>
  <c r="CY96" i="1"/>
  <c r="CZ96" i="1"/>
  <c r="DA96" i="1"/>
  <c r="DB96" i="1"/>
  <c r="DC96" i="1"/>
  <c r="DD96" i="1"/>
  <c r="DE96" i="1"/>
  <c r="DF96" i="1"/>
  <c r="DG96" i="1"/>
  <c r="DH96" i="1"/>
  <c r="DI96" i="1"/>
  <c r="DJ96" i="1"/>
  <c r="DK96" i="1"/>
  <c r="V96" i="35"/>
  <c r="W96" i="35"/>
  <c r="CX95" i="1"/>
  <c r="CY95" i="1"/>
  <c r="CZ95" i="1"/>
  <c r="DA95" i="1"/>
  <c r="DB95" i="1"/>
  <c r="DC95" i="1"/>
  <c r="DD95" i="1"/>
  <c r="DE95" i="1"/>
  <c r="DF95" i="1"/>
  <c r="DG95" i="1"/>
  <c r="DH95" i="1"/>
  <c r="DI95" i="1"/>
  <c r="DJ95" i="1"/>
  <c r="DK95" i="1"/>
  <c r="V95" i="35"/>
  <c r="W95" i="35"/>
  <c r="CX94" i="1"/>
  <c r="CY94" i="1"/>
  <c r="CZ94" i="1"/>
  <c r="DA94" i="1"/>
  <c r="DB94" i="1"/>
  <c r="DC94" i="1"/>
  <c r="DD94" i="1"/>
  <c r="DE94" i="1"/>
  <c r="DF94" i="1"/>
  <c r="DG94" i="1"/>
  <c r="DH94" i="1"/>
  <c r="DI94" i="1"/>
  <c r="DJ94" i="1"/>
  <c r="DK94" i="1"/>
  <c r="V94" i="35"/>
  <c r="W94" i="35"/>
  <c r="CX93" i="1"/>
  <c r="CY93" i="1"/>
  <c r="CZ93" i="1"/>
  <c r="DA93" i="1"/>
  <c r="DB93" i="1"/>
  <c r="DC93" i="1"/>
  <c r="DD93" i="1"/>
  <c r="DE93" i="1"/>
  <c r="DF93" i="1"/>
  <c r="DG93" i="1"/>
  <c r="DH93" i="1"/>
  <c r="DI93" i="1"/>
  <c r="DJ93" i="1"/>
  <c r="DK93" i="1"/>
  <c r="V93" i="35"/>
  <c r="W93" i="35"/>
  <c r="CX92" i="1"/>
  <c r="CY92" i="1"/>
  <c r="CZ92" i="1"/>
  <c r="DA92" i="1"/>
  <c r="DB92" i="1"/>
  <c r="DC92" i="1"/>
  <c r="DD92" i="1"/>
  <c r="DE92" i="1"/>
  <c r="DF92" i="1"/>
  <c r="DG92" i="1"/>
  <c r="DH92" i="1"/>
  <c r="DI92" i="1"/>
  <c r="DJ92" i="1"/>
  <c r="DK92" i="1"/>
  <c r="V92" i="35"/>
  <c r="W92" i="35"/>
  <c r="CX91" i="1"/>
  <c r="CY91" i="1"/>
  <c r="CZ91" i="1"/>
  <c r="DA91" i="1"/>
  <c r="DB91" i="1"/>
  <c r="DC91" i="1"/>
  <c r="DD91" i="1"/>
  <c r="DE91" i="1"/>
  <c r="DF91" i="1"/>
  <c r="DG91" i="1"/>
  <c r="DH91" i="1"/>
  <c r="DI91" i="1"/>
  <c r="DJ91" i="1"/>
  <c r="DK91" i="1"/>
  <c r="V91" i="35"/>
  <c r="W91" i="35"/>
  <c r="CX90" i="1"/>
  <c r="CY90" i="1"/>
  <c r="CZ90" i="1"/>
  <c r="DA90" i="1"/>
  <c r="DB90" i="1"/>
  <c r="DC90" i="1"/>
  <c r="DD90" i="1"/>
  <c r="DE90" i="1"/>
  <c r="DF90" i="1"/>
  <c r="DG90" i="1"/>
  <c r="DH90" i="1"/>
  <c r="DI90" i="1"/>
  <c r="DJ90" i="1"/>
  <c r="DK90" i="1"/>
  <c r="V90" i="35"/>
  <c r="W90" i="35"/>
  <c r="CX89" i="1"/>
  <c r="CY89" i="1"/>
  <c r="CZ89" i="1"/>
  <c r="DA89" i="1"/>
  <c r="DB89" i="1"/>
  <c r="DC89" i="1"/>
  <c r="DD89" i="1"/>
  <c r="DE89" i="1"/>
  <c r="DF89" i="1"/>
  <c r="DG89" i="1"/>
  <c r="DH89" i="1"/>
  <c r="DI89" i="1"/>
  <c r="DJ89" i="1"/>
  <c r="DK89" i="1"/>
  <c r="V89" i="35"/>
  <c r="W89" i="35"/>
  <c r="CX88" i="1"/>
  <c r="CY88" i="1"/>
  <c r="CZ88" i="1"/>
  <c r="DA88" i="1"/>
  <c r="DB88" i="1"/>
  <c r="DC88" i="1"/>
  <c r="DD88" i="1"/>
  <c r="DE88" i="1"/>
  <c r="DF88" i="1"/>
  <c r="DG88" i="1"/>
  <c r="DH88" i="1"/>
  <c r="DI88" i="1"/>
  <c r="DJ88" i="1"/>
  <c r="DK88" i="1"/>
  <c r="V88" i="35"/>
  <c r="W88" i="35"/>
  <c r="CX87" i="1"/>
  <c r="CY87" i="1"/>
  <c r="CZ87" i="1"/>
  <c r="DA87" i="1"/>
  <c r="DB87" i="1"/>
  <c r="DC87" i="1"/>
  <c r="DD87" i="1"/>
  <c r="DE87" i="1"/>
  <c r="DF87" i="1"/>
  <c r="DG87" i="1"/>
  <c r="DH87" i="1"/>
  <c r="DI87" i="1"/>
  <c r="DJ87" i="1"/>
  <c r="DK87" i="1"/>
  <c r="V87" i="35"/>
  <c r="W87" i="35"/>
  <c r="CX86" i="1"/>
  <c r="CY86" i="1"/>
  <c r="CZ86" i="1"/>
  <c r="DA86" i="1"/>
  <c r="DB86" i="1"/>
  <c r="DC86" i="1"/>
  <c r="DD86" i="1"/>
  <c r="DE86" i="1"/>
  <c r="DF86" i="1"/>
  <c r="DG86" i="1"/>
  <c r="DH86" i="1"/>
  <c r="DI86" i="1"/>
  <c r="DJ86" i="1"/>
  <c r="DK86" i="1"/>
  <c r="V86" i="35"/>
  <c r="W86" i="35"/>
  <c r="CX85" i="1"/>
  <c r="CY85" i="1"/>
  <c r="CZ85" i="1"/>
  <c r="DA85" i="1"/>
  <c r="DB85" i="1"/>
  <c r="DC85" i="1"/>
  <c r="DD85" i="1"/>
  <c r="DE85" i="1"/>
  <c r="DF85" i="1"/>
  <c r="DG85" i="1"/>
  <c r="DH85" i="1"/>
  <c r="DI85" i="1"/>
  <c r="DJ85" i="1"/>
  <c r="DK85" i="1"/>
  <c r="V85" i="35"/>
  <c r="W85" i="35"/>
  <c r="CX84" i="1"/>
  <c r="CY84" i="1"/>
  <c r="CZ84" i="1"/>
  <c r="DA84" i="1"/>
  <c r="DB84" i="1"/>
  <c r="DC84" i="1"/>
  <c r="DD84" i="1"/>
  <c r="DE84" i="1"/>
  <c r="DF84" i="1"/>
  <c r="DG84" i="1"/>
  <c r="DH84" i="1"/>
  <c r="DI84" i="1"/>
  <c r="DJ84" i="1"/>
  <c r="DK84" i="1"/>
  <c r="V84" i="35"/>
  <c r="W84" i="35"/>
  <c r="CX83" i="1"/>
  <c r="CY83" i="1"/>
  <c r="CZ83" i="1"/>
  <c r="DA83" i="1"/>
  <c r="DB83" i="1"/>
  <c r="DC83" i="1"/>
  <c r="DD83" i="1"/>
  <c r="DE83" i="1"/>
  <c r="DF83" i="1"/>
  <c r="DG83" i="1"/>
  <c r="DH83" i="1"/>
  <c r="DI83" i="1"/>
  <c r="DJ83" i="1"/>
  <c r="DK83" i="1"/>
  <c r="V83" i="35"/>
  <c r="W83" i="35"/>
  <c r="CX82" i="1"/>
  <c r="CY82" i="1"/>
  <c r="CZ82" i="1"/>
  <c r="DA82" i="1"/>
  <c r="DB82" i="1"/>
  <c r="DC82" i="1"/>
  <c r="DD82" i="1"/>
  <c r="DE82" i="1"/>
  <c r="DF82" i="1"/>
  <c r="DG82" i="1"/>
  <c r="DH82" i="1"/>
  <c r="DI82" i="1"/>
  <c r="DJ82" i="1"/>
  <c r="DK82" i="1"/>
  <c r="V82" i="35"/>
  <c r="W82" i="35"/>
  <c r="CX81" i="1"/>
  <c r="CY81" i="1"/>
  <c r="CZ81" i="1"/>
  <c r="DA81" i="1"/>
  <c r="DB81" i="1"/>
  <c r="DC81" i="1"/>
  <c r="DD81" i="1"/>
  <c r="DE81" i="1"/>
  <c r="DF81" i="1"/>
  <c r="DG81" i="1"/>
  <c r="DH81" i="1"/>
  <c r="DI81" i="1"/>
  <c r="DJ81" i="1"/>
  <c r="DK81" i="1"/>
  <c r="V81" i="35"/>
  <c r="W81" i="35"/>
  <c r="CX80" i="1"/>
  <c r="CY80" i="1"/>
  <c r="CZ80" i="1"/>
  <c r="DA80" i="1"/>
  <c r="DB80" i="1"/>
  <c r="DC80" i="1"/>
  <c r="DD80" i="1"/>
  <c r="DE80" i="1"/>
  <c r="DF80" i="1"/>
  <c r="DG80" i="1"/>
  <c r="DH80" i="1"/>
  <c r="DI80" i="1"/>
  <c r="DJ80" i="1"/>
  <c r="DK80" i="1"/>
  <c r="V80" i="35"/>
  <c r="W80" i="35"/>
  <c r="CX79" i="1"/>
  <c r="CY79" i="1"/>
  <c r="CZ79" i="1"/>
  <c r="DA79" i="1"/>
  <c r="DB79" i="1"/>
  <c r="DC79" i="1"/>
  <c r="DD79" i="1"/>
  <c r="DE79" i="1"/>
  <c r="DF79" i="1"/>
  <c r="DG79" i="1"/>
  <c r="DH79" i="1"/>
  <c r="DI79" i="1"/>
  <c r="DJ79" i="1"/>
  <c r="DK79" i="1"/>
  <c r="V79" i="35"/>
  <c r="W79" i="35"/>
  <c r="CX78" i="1"/>
  <c r="CY78" i="1"/>
  <c r="CZ78" i="1"/>
  <c r="DA78" i="1"/>
  <c r="DB78" i="1"/>
  <c r="DC78" i="1"/>
  <c r="DD78" i="1"/>
  <c r="DE78" i="1"/>
  <c r="DF78" i="1"/>
  <c r="DG78" i="1"/>
  <c r="DH78" i="1"/>
  <c r="DI78" i="1"/>
  <c r="DJ78" i="1"/>
  <c r="DK78" i="1"/>
  <c r="V78" i="35"/>
  <c r="W78" i="35"/>
  <c r="CX77" i="1"/>
  <c r="CY77" i="1"/>
  <c r="CZ77" i="1"/>
  <c r="DA77" i="1"/>
  <c r="DB77" i="1"/>
  <c r="DC77" i="1"/>
  <c r="DD77" i="1"/>
  <c r="DE77" i="1"/>
  <c r="DF77" i="1"/>
  <c r="DG77" i="1"/>
  <c r="DH77" i="1"/>
  <c r="DI77" i="1"/>
  <c r="DJ77" i="1"/>
  <c r="DK77" i="1"/>
  <c r="V77" i="35"/>
  <c r="W77" i="35"/>
  <c r="CX76" i="1"/>
  <c r="CY76" i="1"/>
  <c r="CZ76" i="1"/>
  <c r="DA76" i="1"/>
  <c r="DB76" i="1"/>
  <c r="DC76" i="1"/>
  <c r="DD76" i="1"/>
  <c r="DE76" i="1"/>
  <c r="DF76" i="1"/>
  <c r="DG76" i="1"/>
  <c r="DH76" i="1"/>
  <c r="DI76" i="1"/>
  <c r="DJ76" i="1"/>
  <c r="DK76" i="1"/>
  <c r="V76" i="35"/>
  <c r="W76" i="35"/>
  <c r="CX75" i="1"/>
  <c r="CY75" i="1"/>
  <c r="CZ75" i="1"/>
  <c r="DA75" i="1"/>
  <c r="DB75" i="1"/>
  <c r="DC75" i="1"/>
  <c r="DD75" i="1"/>
  <c r="DE75" i="1"/>
  <c r="DF75" i="1"/>
  <c r="DG75" i="1"/>
  <c r="DH75" i="1"/>
  <c r="DI75" i="1"/>
  <c r="DJ75" i="1"/>
  <c r="DK75" i="1"/>
  <c r="V75" i="35"/>
  <c r="W75" i="35"/>
  <c r="CX74" i="1"/>
  <c r="CY74" i="1"/>
  <c r="CZ74" i="1"/>
  <c r="DA74" i="1"/>
  <c r="DB74" i="1"/>
  <c r="DC74" i="1"/>
  <c r="DD74" i="1"/>
  <c r="DE74" i="1"/>
  <c r="DF74" i="1"/>
  <c r="DG74" i="1"/>
  <c r="DH74" i="1"/>
  <c r="DI74" i="1"/>
  <c r="DJ74" i="1"/>
  <c r="DK74" i="1"/>
  <c r="V74" i="35"/>
  <c r="W74" i="35"/>
  <c r="CX73" i="1"/>
  <c r="CY73" i="1"/>
  <c r="CZ73" i="1"/>
  <c r="DA73" i="1"/>
  <c r="DB73" i="1"/>
  <c r="DC73" i="1"/>
  <c r="DD73" i="1"/>
  <c r="DE73" i="1"/>
  <c r="DF73" i="1"/>
  <c r="DG73" i="1"/>
  <c r="DH73" i="1"/>
  <c r="DI73" i="1"/>
  <c r="DJ73" i="1"/>
  <c r="DK73" i="1"/>
  <c r="V73" i="35"/>
  <c r="W73" i="35"/>
  <c r="CX72" i="1"/>
  <c r="CY72" i="1"/>
  <c r="CZ72" i="1"/>
  <c r="DA72" i="1"/>
  <c r="DB72" i="1"/>
  <c r="DC72" i="1"/>
  <c r="DD72" i="1"/>
  <c r="DE72" i="1"/>
  <c r="DF72" i="1"/>
  <c r="DG72" i="1"/>
  <c r="DH72" i="1"/>
  <c r="DI72" i="1"/>
  <c r="DJ72" i="1"/>
  <c r="DK72" i="1"/>
  <c r="V72" i="35"/>
  <c r="W72" i="35"/>
  <c r="CX71" i="1"/>
  <c r="CY71" i="1"/>
  <c r="CZ71" i="1"/>
  <c r="DA71" i="1"/>
  <c r="DB71" i="1"/>
  <c r="DC71" i="1"/>
  <c r="DD71" i="1"/>
  <c r="DE71" i="1"/>
  <c r="DF71" i="1"/>
  <c r="DG71" i="1"/>
  <c r="DH71" i="1"/>
  <c r="DI71" i="1"/>
  <c r="DJ71" i="1"/>
  <c r="DK71" i="1"/>
  <c r="V71" i="35"/>
  <c r="W71" i="35"/>
  <c r="CX70" i="1"/>
  <c r="CY70" i="1"/>
  <c r="CZ70" i="1"/>
  <c r="DA70" i="1"/>
  <c r="DB70" i="1"/>
  <c r="DC70" i="1"/>
  <c r="DD70" i="1"/>
  <c r="DE70" i="1"/>
  <c r="DF70" i="1"/>
  <c r="DG70" i="1"/>
  <c r="DH70" i="1"/>
  <c r="DI70" i="1"/>
  <c r="DJ70" i="1"/>
  <c r="DK70" i="1"/>
  <c r="V70" i="35"/>
  <c r="W70" i="35"/>
  <c r="CX69" i="1"/>
  <c r="CY69" i="1"/>
  <c r="CZ69" i="1"/>
  <c r="DA69" i="1"/>
  <c r="DB69" i="1"/>
  <c r="DC69" i="1"/>
  <c r="DD69" i="1"/>
  <c r="DE69" i="1"/>
  <c r="DF69" i="1"/>
  <c r="DG69" i="1"/>
  <c r="DH69" i="1"/>
  <c r="DI69" i="1"/>
  <c r="DJ69" i="1"/>
  <c r="DK69" i="1"/>
  <c r="V69" i="35"/>
  <c r="W69" i="35"/>
  <c r="CX68" i="1"/>
  <c r="CY68" i="1"/>
  <c r="CZ68" i="1"/>
  <c r="DA68" i="1"/>
  <c r="DB68" i="1"/>
  <c r="DC68" i="1"/>
  <c r="DD68" i="1"/>
  <c r="DE68" i="1"/>
  <c r="DF68" i="1"/>
  <c r="DG68" i="1"/>
  <c r="DH68" i="1"/>
  <c r="DI68" i="1"/>
  <c r="DJ68" i="1"/>
  <c r="DK68" i="1"/>
  <c r="V68" i="35"/>
  <c r="W68" i="35"/>
  <c r="CX67" i="1"/>
  <c r="CY67" i="1"/>
  <c r="CZ67" i="1"/>
  <c r="DA67" i="1"/>
  <c r="DB67" i="1"/>
  <c r="DC67" i="1"/>
  <c r="DD67" i="1"/>
  <c r="DE67" i="1"/>
  <c r="DF67" i="1"/>
  <c r="DG67" i="1"/>
  <c r="DH67" i="1"/>
  <c r="DI67" i="1"/>
  <c r="DJ67" i="1"/>
  <c r="DK67" i="1"/>
  <c r="V67" i="35"/>
  <c r="W67" i="35"/>
  <c r="CX66" i="1"/>
  <c r="CY66" i="1"/>
  <c r="CZ66" i="1"/>
  <c r="DA66" i="1"/>
  <c r="DB66" i="1"/>
  <c r="DC66" i="1"/>
  <c r="DD66" i="1"/>
  <c r="DE66" i="1"/>
  <c r="DF66" i="1"/>
  <c r="DG66" i="1"/>
  <c r="DH66" i="1"/>
  <c r="DI66" i="1"/>
  <c r="DJ66" i="1"/>
  <c r="DK66" i="1"/>
  <c r="V66" i="35"/>
  <c r="W66" i="35"/>
  <c r="CX65" i="1"/>
  <c r="CY65" i="1"/>
  <c r="CZ65" i="1"/>
  <c r="DA65" i="1"/>
  <c r="DB65" i="1"/>
  <c r="DC65" i="1"/>
  <c r="DD65" i="1"/>
  <c r="DE65" i="1"/>
  <c r="DF65" i="1"/>
  <c r="DG65" i="1"/>
  <c r="DH65" i="1"/>
  <c r="DI65" i="1"/>
  <c r="DJ65" i="1"/>
  <c r="DK65" i="1"/>
  <c r="V65" i="35"/>
  <c r="W65" i="35"/>
  <c r="CX64" i="1"/>
  <c r="CY64" i="1"/>
  <c r="CZ64" i="1"/>
  <c r="DA64" i="1"/>
  <c r="DB64" i="1"/>
  <c r="DC64" i="1"/>
  <c r="DD64" i="1"/>
  <c r="DE64" i="1"/>
  <c r="DF64" i="1"/>
  <c r="DG64" i="1"/>
  <c r="DH64" i="1"/>
  <c r="DI64" i="1"/>
  <c r="DJ64" i="1"/>
  <c r="DK64" i="1"/>
  <c r="V64" i="35"/>
  <c r="W64" i="35"/>
  <c r="CX63" i="1"/>
  <c r="CY63" i="1"/>
  <c r="CZ63" i="1"/>
  <c r="DA63" i="1"/>
  <c r="DB63" i="1"/>
  <c r="DC63" i="1"/>
  <c r="DD63" i="1"/>
  <c r="DE63" i="1"/>
  <c r="DF63" i="1"/>
  <c r="DG63" i="1"/>
  <c r="DH63" i="1"/>
  <c r="DI63" i="1"/>
  <c r="DJ63" i="1"/>
  <c r="DK63" i="1"/>
  <c r="V63" i="35"/>
  <c r="W63" i="35"/>
  <c r="CX62" i="1"/>
  <c r="CY62" i="1"/>
  <c r="CZ62" i="1"/>
  <c r="DA62" i="1"/>
  <c r="DB62" i="1"/>
  <c r="DC62" i="1"/>
  <c r="DD62" i="1"/>
  <c r="DE62" i="1"/>
  <c r="DF62" i="1"/>
  <c r="DG62" i="1"/>
  <c r="DH62" i="1"/>
  <c r="DI62" i="1"/>
  <c r="DJ62" i="1"/>
  <c r="DK62" i="1"/>
  <c r="V62" i="35"/>
  <c r="W62" i="35"/>
  <c r="CX61" i="1"/>
  <c r="CY61" i="1"/>
  <c r="CZ61" i="1"/>
  <c r="DA61" i="1"/>
  <c r="DB61" i="1"/>
  <c r="DC61" i="1"/>
  <c r="DD61" i="1"/>
  <c r="DE61" i="1"/>
  <c r="DF61" i="1"/>
  <c r="DG61" i="1"/>
  <c r="DH61" i="1"/>
  <c r="DI61" i="1"/>
  <c r="DJ61" i="1"/>
  <c r="DK61" i="1"/>
  <c r="V61" i="35"/>
  <c r="W61" i="35"/>
  <c r="CX60" i="1"/>
  <c r="CY60" i="1"/>
  <c r="CZ60" i="1"/>
  <c r="DA60" i="1"/>
  <c r="DB60" i="1"/>
  <c r="DC60" i="1"/>
  <c r="DD60" i="1"/>
  <c r="DE60" i="1"/>
  <c r="DF60" i="1"/>
  <c r="DG60" i="1"/>
  <c r="DH60" i="1"/>
  <c r="DI60" i="1"/>
  <c r="DJ60" i="1"/>
  <c r="DK60" i="1"/>
  <c r="V60" i="35"/>
  <c r="W60" i="35"/>
  <c r="CX59" i="1"/>
  <c r="CY59" i="1"/>
  <c r="CZ59" i="1"/>
  <c r="DA59" i="1"/>
  <c r="DB59" i="1"/>
  <c r="DC59" i="1"/>
  <c r="DD59" i="1"/>
  <c r="DE59" i="1"/>
  <c r="DF59" i="1"/>
  <c r="DG59" i="1"/>
  <c r="DH59" i="1"/>
  <c r="DI59" i="1"/>
  <c r="DJ59" i="1"/>
  <c r="DK59" i="1"/>
  <c r="V59" i="35"/>
  <c r="W59" i="35"/>
  <c r="CX58" i="1"/>
  <c r="CY58" i="1"/>
  <c r="CZ58" i="1"/>
  <c r="DA58" i="1"/>
  <c r="DB58" i="1"/>
  <c r="DC58" i="1"/>
  <c r="DD58" i="1"/>
  <c r="DE58" i="1"/>
  <c r="DF58" i="1"/>
  <c r="DG58" i="1"/>
  <c r="DH58" i="1"/>
  <c r="DI58" i="1"/>
  <c r="DJ58" i="1"/>
  <c r="DK58" i="1"/>
  <c r="V58" i="35"/>
  <c r="W58" i="35"/>
  <c r="CX57" i="1"/>
  <c r="CY57" i="1"/>
  <c r="CZ57" i="1"/>
  <c r="DA57" i="1"/>
  <c r="DB57" i="1"/>
  <c r="DC57" i="1"/>
  <c r="DD57" i="1"/>
  <c r="DE57" i="1"/>
  <c r="DF57" i="1"/>
  <c r="DG57" i="1"/>
  <c r="DH57" i="1"/>
  <c r="DI57" i="1"/>
  <c r="DJ57" i="1"/>
  <c r="DK57" i="1"/>
  <c r="V57" i="35"/>
  <c r="W57" i="35"/>
  <c r="CX56" i="1"/>
  <c r="CY56" i="1"/>
  <c r="CZ56" i="1"/>
  <c r="DA56" i="1"/>
  <c r="DB56" i="1"/>
  <c r="DC56" i="1"/>
  <c r="DD56" i="1"/>
  <c r="DE56" i="1"/>
  <c r="DF56" i="1"/>
  <c r="DG56" i="1"/>
  <c r="DH56" i="1"/>
  <c r="DI56" i="1"/>
  <c r="DJ56" i="1"/>
  <c r="DK56" i="1"/>
  <c r="V56" i="35"/>
  <c r="W56" i="35"/>
  <c r="CX55" i="1"/>
  <c r="CY55" i="1"/>
  <c r="CZ55" i="1"/>
  <c r="DA55" i="1"/>
  <c r="DB55" i="1"/>
  <c r="DC55" i="1"/>
  <c r="DD55" i="1"/>
  <c r="DE55" i="1"/>
  <c r="DF55" i="1"/>
  <c r="DG55" i="1"/>
  <c r="DH55" i="1"/>
  <c r="DI55" i="1"/>
  <c r="DJ55" i="1"/>
  <c r="DK55" i="1"/>
  <c r="V55" i="35"/>
  <c r="W55" i="35"/>
  <c r="CX54" i="1"/>
  <c r="CY54" i="1"/>
  <c r="CZ54" i="1"/>
  <c r="DA54" i="1"/>
  <c r="DB54" i="1"/>
  <c r="DC54" i="1"/>
  <c r="DD54" i="1"/>
  <c r="DE54" i="1"/>
  <c r="DF54" i="1"/>
  <c r="DG54" i="1"/>
  <c r="DH54" i="1"/>
  <c r="DI54" i="1"/>
  <c r="DJ54" i="1"/>
  <c r="DK54" i="1"/>
  <c r="V54" i="35"/>
  <c r="W54" i="35"/>
  <c r="CX53" i="1"/>
  <c r="CY53" i="1"/>
  <c r="CZ53" i="1"/>
  <c r="DA53" i="1"/>
  <c r="DB53" i="1"/>
  <c r="DC53" i="1"/>
  <c r="DD53" i="1"/>
  <c r="DE53" i="1"/>
  <c r="DF53" i="1"/>
  <c r="DG53" i="1"/>
  <c r="DH53" i="1"/>
  <c r="DI53" i="1"/>
  <c r="DJ53" i="1"/>
  <c r="DK53" i="1"/>
  <c r="V53" i="35"/>
  <c r="W53" i="35"/>
  <c r="CX52" i="1"/>
  <c r="CY52" i="1"/>
  <c r="CZ52" i="1"/>
  <c r="DA52" i="1"/>
  <c r="DB52" i="1"/>
  <c r="DC52" i="1"/>
  <c r="DD52" i="1"/>
  <c r="DE52" i="1"/>
  <c r="DF52" i="1"/>
  <c r="DG52" i="1"/>
  <c r="DH52" i="1"/>
  <c r="DI52" i="1"/>
  <c r="DJ52" i="1"/>
  <c r="DK52" i="1"/>
  <c r="V52" i="35"/>
  <c r="W52" i="35"/>
  <c r="CX51" i="1"/>
  <c r="CY51" i="1"/>
  <c r="CZ51" i="1"/>
  <c r="DA51" i="1"/>
  <c r="DB51" i="1"/>
  <c r="DC51" i="1"/>
  <c r="DD51" i="1"/>
  <c r="DE51" i="1"/>
  <c r="DF51" i="1"/>
  <c r="DG51" i="1"/>
  <c r="DH51" i="1"/>
  <c r="DI51" i="1"/>
  <c r="DJ51" i="1"/>
  <c r="DK51" i="1"/>
  <c r="V51" i="35"/>
  <c r="W51" i="35"/>
  <c r="CX50" i="1"/>
  <c r="CY50" i="1"/>
  <c r="CZ50" i="1"/>
  <c r="DA50" i="1"/>
  <c r="DB50" i="1"/>
  <c r="DC50" i="1"/>
  <c r="DD50" i="1"/>
  <c r="DE50" i="1"/>
  <c r="DF50" i="1"/>
  <c r="DG50" i="1"/>
  <c r="DH50" i="1"/>
  <c r="DI50" i="1"/>
  <c r="DJ50" i="1"/>
  <c r="DK50" i="1"/>
  <c r="V50" i="35"/>
  <c r="W50" i="35"/>
  <c r="CX49" i="1"/>
  <c r="CY49" i="1"/>
  <c r="CZ49" i="1"/>
  <c r="DA49" i="1"/>
  <c r="DB49" i="1"/>
  <c r="DC49" i="1"/>
  <c r="DD49" i="1"/>
  <c r="DE49" i="1"/>
  <c r="DF49" i="1"/>
  <c r="DG49" i="1"/>
  <c r="DH49" i="1"/>
  <c r="DI49" i="1"/>
  <c r="DJ49" i="1"/>
  <c r="DK49" i="1"/>
  <c r="V49" i="35"/>
  <c r="W49" i="35"/>
  <c r="CX48" i="1"/>
  <c r="CY48" i="1"/>
  <c r="CZ48" i="1"/>
  <c r="DA48" i="1"/>
  <c r="DB48" i="1"/>
  <c r="DC48" i="1"/>
  <c r="DD48" i="1"/>
  <c r="DE48" i="1"/>
  <c r="DF48" i="1"/>
  <c r="DG48" i="1"/>
  <c r="DH48" i="1"/>
  <c r="DI48" i="1"/>
  <c r="DJ48" i="1"/>
  <c r="DK48" i="1"/>
  <c r="V48" i="35"/>
  <c r="W48" i="35"/>
  <c r="CX47" i="1"/>
  <c r="CY47" i="1"/>
  <c r="CZ47" i="1"/>
  <c r="DA47" i="1"/>
  <c r="DB47" i="1"/>
  <c r="DC47" i="1"/>
  <c r="DD47" i="1"/>
  <c r="DE47" i="1"/>
  <c r="DF47" i="1"/>
  <c r="DG47" i="1"/>
  <c r="DH47" i="1"/>
  <c r="DI47" i="1"/>
  <c r="DJ47" i="1"/>
  <c r="DK47" i="1"/>
  <c r="V47" i="35"/>
  <c r="W47" i="35"/>
  <c r="CX46" i="1"/>
  <c r="CY46" i="1"/>
  <c r="CZ46" i="1"/>
  <c r="DA46" i="1"/>
  <c r="DB46" i="1"/>
  <c r="DC46" i="1"/>
  <c r="DD46" i="1"/>
  <c r="DE46" i="1"/>
  <c r="DF46" i="1"/>
  <c r="DG46" i="1"/>
  <c r="DH46" i="1"/>
  <c r="DI46" i="1"/>
  <c r="DJ46" i="1"/>
  <c r="DK46" i="1"/>
  <c r="V46" i="35"/>
  <c r="W46" i="35"/>
  <c r="CX45" i="1"/>
  <c r="CY45" i="1"/>
  <c r="CZ45" i="1"/>
  <c r="DA45" i="1"/>
  <c r="DB45" i="1"/>
  <c r="DC45" i="1"/>
  <c r="DD45" i="1"/>
  <c r="DE45" i="1"/>
  <c r="DF45" i="1"/>
  <c r="DG45" i="1"/>
  <c r="DH45" i="1"/>
  <c r="DI45" i="1"/>
  <c r="DJ45" i="1"/>
  <c r="DK45" i="1"/>
  <c r="V45" i="35"/>
  <c r="W45" i="35"/>
  <c r="CX44" i="1"/>
  <c r="CY44" i="1"/>
  <c r="CZ44" i="1"/>
  <c r="DA44" i="1"/>
  <c r="DB44" i="1"/>
  <c r="DC44" i="1"/>
  <c r="DD44" i="1"/>
  <c r="DE44" i="1"/>
  <c r="DF44" i="1"/>
  <c r="DG44" i="1"/>
  <c r="DH44" i="1"/>
  <c r="DI44" i="1"/>
  <c r="DJ44" i="1"/>
  <c r="DK44" i="1"/>
  <c r="V44" i="35"/>
  <c r="W44" i="35"/>
  <c r="CX43" i="1"/>
  <c r="CY43" i="1"/>
  <c r="CZ43" i="1"/>
  <c r="DA43" i="1"/>
  <c r="DB43" i="1"/>
  <c r="DC43" i="1"/>
  <c r="DD43" i="1"/>
  <c r="DE43" i="1"/>
  <c r="DF43" i="1"/>
  <c r="DG43" i="1"/>
  <c r="DH43" i="1"/>
  <c r="DI43" i="1"/>
  <c r="DJ43" i="1"/>
  <c r="DK43" i="1"/>
  <c r="V43" i="35"/>
  <c r="W43" i="35"/>
  <c r="CX42" i="1"/>
  <c r="CY42" i="1"/>
  <c r="CZ42" i="1"/>
  <c r="DA42" i="1"/>
  <c r="DB42" i="1"/>
  <c r="DC42" i="1"/>
  <c r="DD42" i="1"/>
  <c r="DE42" i="1"/>
  <c r="DF42" i="1"/>
  <c r="DG42" i="1"/>
  <c r="DH42" i="1"/>
  <c r="DI42" i="1"/>
  <c r="DJ42" i="1"/>
  <c r="DK42" i="1"/>
  <c r="V42" i="35"/>
  <c r="W42" i="35"/>
  <c r="CX41" i="1"/>
  <c r="CY41" i="1"/>
  <c r="CZ41" i="1"/>
  <c r="DA41" i="1"/>
  <c r="DB41" i="1"/>
  <c r="DC41" i="1"/>
  <c r="DD41" i="1"/>
  <c r="DE41" i="1"/>
  <c r="DF41" i="1"/>
  <c r="DG41" i="1"/>
  <c r="DH41" i="1"/>
  <c r="DI41" i="1"/>
  <c r="DJ41" i="1"/>
  <c r="DK41" i="1"/>
  <c r="V41" i="35"/>
  <c r="W41" i="35"/>
  <c r="CX40" i="1"/>
  <c r="CY40" i="1"/>
  <c r="CZ40" i="1"/>
  <c r="DA40" i="1"/>
  <c r="DB40" i="1"/>
  <c r="DC40" i="1"/>
  <c r="DD40" i="1"/>
  <c r="DE40" i="1"/>
  <c r="DF40" i="1"/>
  <c r="DG40" i="1"/>
  <c r="DH40" i="1"/>
  <c r="DI40" i="1"/>
  <c r="DJ40" i="1"/>
  <c r="DK40" i="1"/>
  <c r="V40" i="35"/>
  <c r="W40" i="35"/>
  <c r="CX39" i="1"/>
  <c r="CY39" i="1"/>
  <c r="CZ39" i="1"/>
  <c r="DA39" i="1"/>
  <c r="DB39" i="1"/>
  <c r="DC39" i="1"/>
  <c r="DD39" i="1"/>
  <c r="DE39" i="1"/>
  <c r="DF39" i="1"/>
  <c r="DG39" i="1"/>
  <c r="DH39" i="1"/>
  <c r="DI39" i="1"/>
  <c r="DJ39" i="1"/>
  <c r="DK39" i="1"/>
  <c r="V39" i="35"/>
  <c r="W39" i="35"/>
  <c r="CX38" i="1"/>
  <c r="CY38" i="1"/>
  <c r="CZ38" i="1"/>
  <c r="DA38" i="1"/>
  <c r="DB38" i="1"/>
  <c r="DC38" i="1"/>
  <c r="DD38" i="1"/>
  <c r="DE38" i="1"/>
  <c r="DF38" i="1"/>
  <c r="DG38" i="1"/>
  <c r="DH38" i="1"/>
  <c r="DI38" i="1"/>
  <c r="DJ38" i="1"/>
  <c r="DK38" i="1"/>
  <c r="V38" i="35"/>
  <c r="W38" i="35"/>
  <c r="CX37" i="1"/>
  <c r="CY37" i="1"/>
  <c r="CZ37" i="1"/>
  <c r="DA37" i="1"/>
  <c r="DB37" i="1"/>
  <c r="DC37" i="1"/>
  <c r="DD37" i="1"/>
  <c r="DE37" i="1"/>
  <c r="DF37" i="1"/>
  <c r="DG37" i="1"/>
  <c r="DH37" i="1"/>
  <c r="DI37" i="1"/>
  <c r="DJ37" i="1"/>
  <c r="DK37" i="1"/>
  <c r="V37" i="35"/>
  <c r="W37" i="35"/>
  <c r="CX36" i="1"/>
  <c r="CY36" i="1"/>
  <c r="CZ36" i="1"/>
  <c r="DA36" i="1"/>
  <c r="DB36" i="1"/>
  <c r="DC36" i="1"/>
  <c r="DD36" i="1"/>
  <c r="DE36" i="1"/>
  <c r="DF36" i="1"/>
  <c r="DG36" i="1"/>
  <c r="DH36" i="1"/>
  <c r="DI36" i="1"/>
  <c r="DJ36" i="1"/>
  <c r="DK36" i="1"/>
  <c r="V36" i="35"/>
  <c r="W36" i="35"/>
  <c r="CX35" i="1"/>
  <c r="CY35" i="1"/>
  <c r="CZ35" i="1"/>
  <c r="DA35" i="1"/>
  <c r="DB35" i="1"/>
  <c r="DC35" i="1"/>
  <c r="DD35" i="1"/>
  <c r="DE35" i="1"/>
  <c r="DF35" i="1"/>
  <c r="DG35" i="1"/>
  <c r="DH35" i="1"/>
  <c r="DI35" i="1"/>
  <c r="DJ35" i="1"/>
  <c r="DK35" i="1"/>
  <c r="V35" i="35"/>
  <c r="W35" i="35"/>
  <c r="CX34" i="1"/>
  <c r="CY34" i="1"/>
  <c r="CZ34" i="1"/>
  <c r="DA34" i="1"/>
  <c r="DB34" i="1"/>
  <c r="DC34" i="1"/>
  <c r="DD34" i="1"/>
  <c r="DE34" i="1"/>
  <c r="DF34" i="1"/>
  <c r="DG34" i="1"/>
  <c r="DH34" i="1"/>
  <c r="DI34" i="1"/>
  <c r="DJ34" i="1"/>
  <c r="DK34" i="1"/>
  <c r="V34" i="35"/>
  <c r="W34" i="35"/>
  <c r="CX33" i="1"/>
  <c r="CY33" i="1"/>
  <c r="CZ33" i="1"/>
  <c r="DA33" i="1"/>
  <c r="DB33" i="1"/>
  <c r="DC33" i="1"/>
  <c r="DD33" i="1"/>
  <c r="DE33" i="1"/>
  <c r="DF33" i="1"/>
  <c r="DG33" i="1"/>
  <c r="DH33" i="1"/>
  <c r="DI33" i="1"/>
  <c r="DJ33" i="1"/>
  <c r="DK33" i="1"/>
  <c r="V33" i="35"/>
  <c r="W33" i="35"/>
  <c r="CX32" i="1"/>
  <c r="CY32" i="1"/>
  <c r="CZ32" i="1"/>
  <c r="DA32" i="1"/>
  <c r="DB32" i="1"/>
  <c r="DC32" i="1"/>
  <c r="DD32" i="1"/>
  <c r="DE32" i="1"/>
  <c r="DF32" i="1"/>
  <c r="DG32" i="1"/>
  <c r="DH32" i="1"/>
  <c r="DI32" i="1"/>
  <c r="DJ32" i="1"/>
  <c r="DK32" i="1"/>
  <c r="V32" i="35"/>
  <c r="W32" i="35"/>
  <c r="CX31" i="1"/>
  <c r="CY31" i="1"/>
  <c r="CZ31" i="1"/>
  <c r="DA31" i="1"/>
  <c r="DB31" i="1"/>
  <c r="DC31" i="1"/>
  <c r="DD31" i="1"/>
  <c r="DE31" i="1"/>
  <c r="DF31" i="1"/>
  <c r="DG31" i="1"/>
  <c r="DH31" i="1"/>
  <c r="DI31" i="1"/>
  <c r="DJ31" i="1"/>
  <c r="DK31" i="1"/>
  <c r="V31" i="35"/>
  <c r="W31" i="35"/>
  <c r="CX30" i="1"/>
  <c r="CY30" i="1"/>
  <c r="CZ30" i="1"/>
  <c r="DA30" i="1"/>
  <c r="DB30" i="1"/>
  <c r="DC30" i="1"/>
  <c r="DD30" i="1"/>
  <c r="DE30" i="1"/>
  <c r="DF30" i="1"/>
  <c r="DG30" i="1"/>
  <c r="DH30" i="1"/>
  <c r="DI30" i="1"/>
  <c r="DJ30" i="1"/>
  <c r="DK30" i="1"/>
  <c r="V30" i="35"/>
  <c r="W30" i="35"/>
  <c r="CX29" i="1"/>
  <c r="CY29" i="1"/>
  <c r="CZ29" i="1"/>
  <c r="DA29" i="1"/>
  <c r="DB29" i="1"/>
  <c r="DC29" i="1"/>
  <c r="DD29" i="1"/>
  <c r="DE29" i="1"/>
  <c r="DF29" i="1"/>
  <c r="DG29" i="1"/>
  <c r="DH29" i="1"/>
  <c r="DI29" i="1"/>
  <c r="DJ29" i="1"/>
  <c r="DK29" i="1"/>
  <c r="V29" i="35"/>
  <c r="W29" i="35"/>
  <c r="CX28" i="1"/>
  <c r="CY28" i="1"/>
  <c r="CZ28" i="1"/>
  <c r="DA28" i="1"/>
  <c r="DB28" i="1"/>
  <c r="DC28" i="1"/>
  <c r="DD28" i="1"/>
  <c r="DE28" i="1"/>
  <c r="DF28" i="1"/>
  <c r="DG28" i="1"/>
  <c r="DH28" i="1"/>
  <c r="DI28" i="1"/>
  <c r="DJ28" i="1"/>
  <c r="DK28" i="1"/>
  <c r="V28" i="35"/>
  <c r="W28" i="35"/>
  <c r="CX27" i="1"/>
  <c r="CY27" i="1"/>
  <c r="CZ27" i="1"/>
  <c r="DA27" i="1"/>
  <c r="DB27" i="1"/>
  <c r="DC27" i="1"/>
  <c r="DD27" i="1"/>
  <c r="DE27" i="1"/>
  <c r="DF27" i="1"/>
  <c r="DG27" i="1"/>
  <c r="DH27" i="1"/>
  <c r="DI27" i="1"/>
  <c r="DJ27" i="1"/>
  <c r="DK27" i="1"/>
  <c r="V27" i="35"/>
  <c r="W27" i="35"/>
  <c r="CX26" i="1"/>
  <c r="CY26" i="1"/>
  <c r="CZ26" i="1"/>
  <c r="DA26" i="1"/>
  <c r="DB26" i="1"/>
  <c r="DC26" i="1"/>
  <c r="DD26" i="1"/>
  <c r="DE26" i="1"/>
  <c r="DF26" i="1"/>
  <c r="DG26" i="1"/>
  <c r="DH26" i="1"/>
  <c r="DI26" i="1"/>
  <c r="DJ26" i="1"/>
  <c r="DK26" i="1"/>
  <c r="V26" i="35"/>
  <c r="W26" i="35"/>
  <c r="CX25" i="1"/>
  <c r="CY25" i="1"/>
  <c r="CZ25" i="1"/>
  <c r="DA25" i="1"/>
  <c r="DB25" i="1"/>
  <c r="DC25" i="1"/>
  <c r="DD25" i="1"/>
  <c r="DE25" i="1"/>
  <c r="DF25" i="1"/>
  <c r="DG25" i="1"/>
  <c r="DH25" i="1"/>
  <c r="DI25" i="1"/>
  <c r="DJ25" i="1"/>
  <c r="DK25" i="1"/>
  <c r="V25" i="35"/>
  <c r="W25" i="35"/>
  <c r="CX24" i="1"/>
  <c r="CY24" i="1"/>
  <c r="CZ24" i="1"/>
  <c r="DA24" i="1"/>
  <c r="DB24" i="1"/>
  <c r="DC24" i="1"/>
  <c r="DD24" i="1"/>
  <c r="DE24" i="1"/>
  <c r="DF24" i="1"/>
  <c r="DG24" i="1"/>
  <c r="DH24" i="1"/>
  <c r="DI24" i="1"/>
  <c r="DJ24" i="1"/>
  <c r="DK24" i="1"/>
  <c r="V24" i="35"/>
  <c r="W24" i="35"/>
  <c r="CX23" i="1"/>
  <c r="CY23" i="1"/>
  <c r="CZ23" i="1"/>
  <c r="DA23" i="1"/>
  <c r="DB23" i="1"/>
  <c r="DC23" i="1"/>
  <c r="DD23" i="1"/>
  <c r="DE23" i="1"/>
  <c r="DF23" i="1"/>
  <c r="DG23" i="1"/>
  <c r="DH23" i="1"/>
  <c r="DI23" i="1"/>
  <c r="DJ23" i="1"/>
  <c r="DK23" i="1"/>
  <c r="V23" i="35"/>
  <c r="W23" i="35"/>
  <c r="CX22" i="1"/>
  <c r="CY22" i="1"/>
  <c r="CZ22" i="1"/>
  <c r="DA22" i="1"/>
  <c r="DB22" i="1"/>
  <c r="DC22" i="1"/>
  <c r="DD22" i="1"/>
  <c r="DE22" i="1"/>
  <c r="DF22" i="1"/>
  <c r="DG22" i="1"/>
  <c r="DH22" i="1"/>
  <c r="DI22" i="1"/>
  <c r="DJ22" i="1"/>
  <c r="DK22" i="1"/>
  <c r="V22" i="35"/>
  <c r="W22" i="35"/>
  <c r="V21" i="35"/>
  <c r="W21" i="35"/>
  <c r="V20" i="35"/>
  <c r="W20" i="35"/>
  <c r="V19" i="35"/>
  <c r="W19" i="35"/>
  <c r="V18" i="35"/>
  <c r="W18" i="35"/>
  <c r="V17" i="35"/>
  <c r="W17" i="35"/>
  <c r="V16" i="35"/>
  <c r="W16" i="35"/>
  <c r="V15" i="35"/>
  <c r="W15" i="35"/>
  <c r="V14" i="35"/>
  <c r="W14" i="35"/>
  <c r="V13" i="35"/>
  <c r="W13" i="35"/>
  <c r="V12" i="35"/>
  <c r="W12" i="35"/>
  <c r="V11" i="35"/>
  <c r="W11" i="35"/>
  <c r="V10" i="35"/>
  <c r="W10" i="35"/>
  <c r="V9" i="35"/>
  <c r="W9" i="35"/>
  <c r="V8" i="35"/>
  <c r="W8" i="35"/>
  <c r="V7" i="35"/>
  <c r="W7" i="35"/>
  <c r="V6" i="35"/>
  <c r="W6" i="35"/>
  <c r="CB106" i="1"/>
  <c r="CC106" i="1"/>
  <c r="CD106" i="1"/>
  <c r="CE106" i="1"/>
  <c r="CF106" i="1"/>
  <c r="CG106" i="1"/>
  <c r="CH106" i="1"/>
  <c r="CI106" i="1"/>
  <c r="CJ106" i="1"/>
  <c r="CK106" i="1"/>
  <c r="CL106" i="1"/>
  <c r="CM106" i="1"/>
  <c r="CN106" i="1"/>
  <c r="CO106" i="1"/>
  <c r="T106" i="35"/>
  <c r="U106" i="35"/>
  <c r="CB105" i="1"/>
  <c r="CC105" i="1"/>
  <c r="CD105" i="1"/>
  <c r="CE105" i="1"/>
  <c r="CF105" i="1"/>
  <c r="CG105" i="1"/>
  <c r="CH105" i="1"/>
  <c r="CI105" i="1"/>
  <c r="CJ105" i="1"/>
  <c r="CK105" i="1"/>
  <c r="CL105" i="1"/>
  <c r="CM105" i="1"/>
  <c r="CN105" i="1"/>
  <c r="CO105" i="1"/>
  <c r="T105" i="35"/>
  <c r="U105" i="35"/>
  <c r="CB104" i="1"/>
  <c r="CC104" i="1"/>
  <c r="CD104" i="1"/>
  <c r="CE104" i="1"/>
  <c r="CF104" i="1"/>
  <c r="CG104" i="1"/>
  <c r="CH104" i="1"/>
  <c r="CI104" i="1"/>
  <c r="CJ104" i="1"/>
  <c r="CK104" i="1"/>
  <c r="CL104" i="1"/>
  <c r="CM104" i="1"/>
  <c r="CN104" i="1"/>
  <c r="CO104" i="1"/>
  <c r="T104" i="35"/>
  <c r="U104" i="35"/>
  <c r="CB103" i="1"/>
  <c r="CC103" i="1"/>
  <c r="CD103" i="1"/>
  <c r="CE103" i="1"/>
  <c r="CF103" i="1"/>
  <c r="CG103" i="1"/>
  <c r="CH103" i="1"/>
  <c r="CI103" i="1"/>
  <c r="CJ103" i="1"/>
  <c r="CK103" i="1"/>
  <c r="CL103" i="1"/>
  <c r="CM103" i="1"/>
  <c r="CN103" i="1"/>
  <c r="CO103" i="1"/>
  <c r="T103" i="35"/>
  <c r="U103" i="35"/>
  <c r="CB102" i="1"/>
  <c r="CC102" i="1"/>
  <c r="CD102" i="1"/>
  <c r="CE102" i="1"/>
  <c r="CF102" i="1"/>
  <c r="CG102" i="1"/>
  <c r="CH102" i="1"/>
  <c r="CI102" i="1"/>
  <c r="CJ102" i="1"/>
  <c r="CK102" i="1"/>
  <c r="CL102" i="1"/>
  <c r="CM102" i="1"/>
  <c r="CN102" i="1"/>
  <c r="CO102" i="1"/>
  <c r="T102" i="35"/>
  <c r="U102" i="35"/>
  <c r="CB101" i="1"/>
  <c r="CC101" i="1"/>
  <c r="CD101" i="1"/>
  <c r="CE101" i="1"/>
  <c r="CF101" i="1"/>
  <c r="CG101" i="1"/>
  <c r="CH101" i="1"/>
  <c r="CI101" i="1"/>
  <c r="CJ101" i="1"/>
  <c r="CK101" i="1"/>
  <c r="CL101" i="1"/>
  <c r="CM101" i="1"/>
  <c r="CN101" i="1"/>
  <c r="CO101" i="1"/>
  <c r="T101" i="35"/>
  <c r="U101" i="35"/>
  <c r="CB100" i="1"/>
  <c r="CC100" i="1"/>
  <c r="CD100" i="1"/>
  <c r="CE100" i="1"/>
  <c r="CF100" i="1"/>
  <c r="CG100" i="1"/>
  <c r="CH100" i="1"/>
  <c r="CI100" i="1"/>
  <c r="CJ100" i="1"/>
  <c r="CK100" i="1"/>
  <c r="CL100" i="1"/>
  <c r="CM100" i="1"/>
  <c r="CN100" i="1"/>
  <c r="CO100" i="1"/>
  <c r="T100" i="35"/>
  <c r="U100" i="35"/>
  <c r="CB99" i="1"/>
  <c r="CC99" i="1"/>
  <c r="CD99" i="1"/>
  <c r="CE99" i="1"/>
  <c r="CF99" i="1"/>
  <c r="CG99" i="1"/>
  <c r="CH99" i="1"/>
  <c r="CI99" i="1"/>
  <c r="CJ99" i="1"/>
  <c r="CK99" i="1"/>
  <c r="CL99" i="1"/>
  <c r="CM99" i="1"/>
  <c r="CN99" i="1"/>
  <c r="CO99" i="1"/>
  <c r="T99" i="35"/>
  <c r="U99" i="35"/>
  <c r="CB98" i="1"/>
  <c r="CC98" i="1"/>
  <c r="CD98" i="1"/>
  <c r="CE98" i="1"/>
  <c r="CF98" i="1"/>
  <c r="CG98" i="1"/>
  <c r="CH98" i="1"/>
  <c r="CI98" i="1"/>
  <c r="CJ98" i="1"/>
  <c r="CK98" i="1"/>
  <c r="CL98" i="1"/>
  <c r="CM98" i="1"/>
  <c r="CN98" i="1"/>
  <c r="CO98" i="1"/>
  <c r="T98" i="35"/>
  <c r="U98" i="35"/>
  <c r="CB97" i="1"/>
  <c r="CC97" i="1"/>
  <c r="CD97" i="1"/>
  <c r="CE97" i="1"/>
  <c r="CF97" i="1"/>
  <c r="CG97" i="1"/>
  <c r="CH97" i="1"/>
  <c r="CI97" i="1"/>
  <c r="CJ97" i="1"/>
  <c r="CK97" i="1"/>
  <c r="CL97" i="1"/>
  <c r="CM97" i="1"/>
  <c r="CN97" i="1"/>
  <c r="CO97" i="1"/>
  <c r="T97" i="35"/>
  <c r="U97" i="35"/>
  <c r="CB96" i="1"/>
  <c r="CC96" i="1"/>
  <c r="CD96" i="1"/>
  <c r="CE96" i="1"/>
  <c r="CF96" i="1"/>
  <c r="CG96" i="1"/>
  <c r="CH96" i="1"/>
  <c r="CI96" i="1"/>
  <c r="CJ96" i="1"/>
  <c r="CK96" i="1"/>
  <c r="CL96" i="1"/>
  <c r="CM96" i="1"/>
  <c r="CN96" i="1"/>
  <c r="CO96" i="1"/>
  <c r="T96" i="35"/>
  <c r="U96" i="35"/>
  <c r="CB95" i="1"/>
  <c r="CC95" i="1"/>
  <c r="CD95" i="1"/>
  <c r="CE95" i="1"/>
  <c r="CF95" i="1"/>
  <c r="CG95" i="1"/>
  <c r="CH95" i="1"/>
  <c r="CI95" i="1"/>
  <c r="CJ95" i="1"/>
  <c r="CK95" i="1"/>
  <c r="CL95" i="1"/>
  <c r="CM95" i="1"/>
  <c r="CN95" i="1"/>
  <c r="CO95" i="1"/>
  <c r="T95" i="35"/>
  <c r="U95" i="35"/>
  <c r="CB94" i="1"/>
  <c r="CC94" i="1"/>
  <c r="CD94" i="1"/>
  <c r="CE94" i="1"/>
  <c r="CF94" i="1"/>
  <c r="CG94" i="1"/>
  <c r="CH94" i="1"/>
  <c r="CI94" i="1"/>
  <c r="CJ94" i="1"/>
  <c r="CK94" i="1"/>
  <c r="CL94" i="1"/>
  <c r="CM94" i="1"/>
  <c r="CN94" i="1"/>
  <c r="CO94" i="1"/>
  <c r="T94" i="35"/>
  <c r="U94" i="35"/>
  <c r="CB93" i="1"/>
  <c r="CC93" i="1"/>
  <c r="CD93" i="1"/>
  <c r="CE93" i="1"/>
  <c r="CF93" i="1"/>
  <c r="CG93" i="1"/>
  <c r="CH93" i="1"/>
  <c r="CI93" i="1"/>
  <c r="CJ93" i="1"/>
  <c r="CK93" i="1"/>
  <c r="CL93" i="1"/>
  <c r="CM93" i="1"/>
  <c r="CN93" i="1"/>
  <c r="CO93" i="1"/>
  <c r="T93" i="35"/>
  <c r="U93" i="35"/>
  <c r="CB92" i="1"/>
  <c r="CC92" i="1"/>
  <c r="CD92" i="1"/>
  <c r="CE92" i="1"/>
  <c r="CF92" i="1"/>
  <c r="CG92" i="1"/>
  <c r="CH92" i="1"/>
  <c r="CI92" i="1"/>
  <c r="CJ92" i="1"/>
  <c r="CK92" i="1"/>
  <c r="CL92" i="1"/>
  <c r="CM92" i="1"/>
  <c r="CN92" i="1"/>
  <c r="CO92" i="1"/>
  <c r="T92" i="35"/>
  <c r="U92" i="35"/>
  <c r="CB91" i="1"/>
  <c r="CC91" i="1"/>
  <c r="CD91" i="1"/>
  <c r="CE91" i="1"/>
  <c r="CF91" i="1"/>
  <c r="CG91" i="1"/>
  <c r="CH91" i="1"/>
  <c r="CI91" i="1"/>
  <c r="CJ91" i="1"/>
  <c r="CK91" i="1"/>
  <c r="CL91" i="1"/>
  <c r="CM91" i="1"/>
  <c r="CN91" i="1"/>
  <c r="CO91" i="1"/>
  <c r="T91" i="35"/>
  <c r="U91" i="35"/>
  <c r="CB90" i="1"/>
  <c r="CC90" i="1"/>
  <c r="CD90" i="1"/>
  <c r="CE90" i="1"/>
  <c r="CF90" i="1"/>
  <c r="CG90" i="1"/>
  <c r="CH90" i="1"/>
  <c r="CI90" i="1"/>
  <c r="CJ90" i="1"/>
  <c r="CK90" i="1"/>
  <c r="CL90" i="1"/>
  <c r="CM90" i="1"/>
  <c r="CN90" i="1"/>
  <c r="CO90" i="1"/>
  <c r="T90" i="35"/>
  <c r="U90" i="35"/>
  <c r="CB89" i="1"/>
  <c r="CC89" i="1"/>
  <c r="CD89" i="1"/>
  <c r="CE89" i="1"/>
  <c r="CF89" i="1"/>
  <c r="CG89" i="1"/>
  <c r="CH89" i="1"/>
  <c r="CI89" i="1"/>
  <c r="CJ89" i="1"/>
  <c r="CK89" i="1"/>
  <c r="CL89" i="1"/>
  <c r="CM89" i="1"/>
  <c r="CN89" i="1"/>
  <c r="CO89" i="1"/>
  <c r="T89" i="35"/>
  <c r="U89" i="35"/>
  <c r="CB88" i="1"/>
  <c r="CC88" i="1"/>
  <c r="CD88" i="1"/>
  <c r="CE88" i="1"/>
  <c r="CF88" i="1"/>
  <c r="CG88" i="1"/>
  <c r="CH88" i="1"/>
  <c r="CI88" i="1"/>
  <c r="CJ88" i="1"/>
  <c r="CK88" i="1"/>
  <c r="CL88" i="1"/>
  <c r="CM88" i="1"/>
  <c r="CN88" i="1"/>
  <c r="CO88" i="1"/>
  <c r="T88" i="35"/>
  <c r="U88" i="35"/>
  <c r="CB87" i="1"/>
  <c r="CC87" i="1"/>
  <c r="CD87" i="1"/>
  <c r="CE87" i="1"/>
  <c r="CF87" i="1"/>
  <c r="CG87" i="1"/>
  <c r="CH87" i="1"/>
  <c r="CI87" i="1"/>
  <c r="CJ87" i="1"/>
  <c r="CK87" i="1"/>
  <c r="CL87" i="1"/>
  <c r="CM87" i="1"/>
  <c r="CN87" i="1"/>
  <c r="CO87" i="1"/>
  <c r="T87" i="35"/>
  <c r="U87" i="35"/>
  <c r="CB86" i="1"/>
  <c r="CC86" i="1"/>
  <c r="CD86" i="1"/>
  <c r="CE86" i="1"/>
  <c r="CF86" i="1"/>
  <c r="CG86" i="1"/>
  <c r="CH86" i="1"/>
  <c r="CI86" i="1"/>
  <c r="CJ86" i="1"/>
  <c r="CK86" i="1"/>
  <c r="CL86" i="1"/>
  <c r="CM86" i="1"/>
  <c r="CN86" i="1"/>
  <c r="CO86" i="1"/>
  <c r="T86" i="35"/>
  <c r="U86" i="35"/>
  <c r="CB85" i="1"/>
  <c r="CC85" i="1"/>
  <c r="CD85" i="1"/>
  <c r="CE85" i="1"/>
  <c r="CF85" i="1"/>
  <c r="CG85" i="1"/>
  <c r="CH85" i="1"/>
  <c r="CI85" i="1"/>
  <c r="CJ85" i="1"/>
  <c r="CK85" i="1"/>
  <c r="CL85" i="1"/>
  <c r="CM85" i="1"/>
  <c r="CN85" i="1"/>
  <c r="CO85" i="1"/>
  <c r="T85" i="35"/>
  <c r="U85" i="35"/>
  <c r="CB84" i="1"/>
  <c r="CC84" i="1"/>
  <c r="CD84" i="1"/>
  <c r="CE84" i="1"/>
  <c r="CF84" i="1"/>
  <c r="CG84" i="1"/>
  <c r="CH84" i="1"/>
  <c r="CI84" i="1"/>
  <c r="CJ84" i="1"/>
  <c r="CK84" i="1"/>
  <c r="CL84" i="1"/>
  <c r="CM84" i="1"/>
  <c r="CN84" i="1"/>
  <c r="CO84" i="1"/>
  <c r="T84" i="35"/>
  <c r="U84" i="35"/>
  <c r="CB83" i="1"/>
  <c r="CC83" i="1"/>
  <c r="CD83" i="1"/>
  <c r="CE83" i="1"/>
  <c r="CF83" i="1"/>
  <c r="CG83" i="1"/>
  <c r="CH83" i="1"/>
  <c r="CI83" i="1"/>
  <c r="CJ83" i="1"/>
  <c r="CK83" i="1"/>
  <c r="CL83" i="1"/>
  <c r="CM83" i="1"/>
  <c r="CN83" i="1"/>
  <c r="CO83" i="1"/>
  <c r="T83" i="35"/>
  <c r="U83" i="35"/>
  <c r="CB82" i="1"/>
  <c r="CC82" i="1"/>
  <c r="CD82" i="1"/>
  <c r="CE82" i="1"/>
  <c r="CF82" i="1"/>
  <c r="CG82" i="1"/>
  <c r="CH82" i="1"/>
  <c r="CI82" i="1"/>
  <c r="CJ82" i="1"/>
  <c r="CK82" i="1"/>
  <c r="CL82" i="1"/>
  <c r="CM82" i="1"/>
  <c r="CN82" i="1"/>
  <c r="CO82" i="1"/>
  <c r="T82" i="35"/>
  <c r="U82" i="35"/>
  <c r="CB81" i="1"/>
  <c r="CC81" i="1"/>
  <c r="CD81" i="1"/>
  <c r="CE81" i="1"/>
  <c r="CF81" i="1"/>
  <c r="CG81" i="1"/>
  <c r="CH81" i="1"/>
  <c r="CI81" i="1"/>
  <c r="CJ81" i="1"/>
  <c r="CK81" i="1"/>
  <c r="CL81" i="1"/>
  <c r="CM81" i="1"/>
  <c r="CN81" i="1"/>
  <c r="CO81" i="1"/>
  <c r="T81" i="35"/>
  <c r="U81" i="35"/>
  <c r="CB80" i="1"/>
  <c r="CC80" i="1"/>
  <c r="CD80" i="1"/>
  <c r="CE80" i="1"/>
  <c r="CF80" i="1"/>
  <c r="CG80" i="1"/>
  <c r="CH80" i="1"/>
  <c r="CI80" i="1"/>
  <c r="CJ80" i="1"/>
  <c r="CK80" i="1"/>
  <c r="CL80" i="1"/>
  <c r="CM80" i="1"/>
  <c r="CN80" i="1"/>
  <c r="CO80" i="1"/>
  <c r="T80" i="35"/>
  <c r="U80" i="35"/>
  <c r="CB79" i="1"/>
  <c r="CC79" i="1"/>
  <c r="CD79" i="1"/>
  <c r="CE79" i="1"/>
  <c r="CF79" i="1"/>
  <c r="CG79" i="1"/>
  <c r="CH79" i="1"/>
  <c r="CI79" i="1"/>
  <c r="CJ79" i="1"/>
  <c r="CK79" i="1"/>
  <c r="CL79" i="1"/>
  <c r="CM79" i="1"/>
  <c r="CN79" i="1"/>
  <c r="CO79" i="1"/>
  <c r="T79" i="35"/>
  <c r="U79" i="35"/>
  <c r="CB78" i="1"/>
  <c r="CC78" i="1"/>
  <c r="CD78" i="1"/>
  <c r="CE78" i="1"/>
  <c r="CF78" i="1"/>
  <c r="CG78" i="1"/>
  <c r="CH78" i="1"/>
  <c r="CI78" i="1"/>
  <c r="CJ78" i="1"/>
  <c r="CK78" i="1"/>
  <c r="CL78" i="1"/>
  <c r="CM78" i="1"/>
  <c r="CN78" i="1"/>
  <c r="CO78" i="1"/>
  <c r="T78" i="35"/>
  <c r="U78" i="35"/>
  <c r="CB77" i="1"/>
  <c r="CC77" i="1"/>
  <c r="CD77" i="1"/>
  <c r="CE77" i="1"/>
  <c r="CF77" i="1"/>
  <c r="CG77" i="1"/>
  <c r="CH77" i="1"/>
  <c r="CI77" i="1"/>
  <c r="CJ77" i="1"/>
  <c r="CK77" i="1"/>
  <c r="CL77" i="1"/>
  <c r="CM77" i="1"/>
  <c r="CN77" i="1"/>
  <c r="CO77" i="1"/>
  <c r="T77" i="35"/>
  <c r="U77" i="35"/>
  <c r="CB76" i="1"/>
  <c r="CC76" i="1"/>
  <c r="CD76" i="1"/>
  <c r="CE76" i="1"/>
  <c r="CF76" i="1"/>
  <c r="CG76" i="1"/>
  <c r="CH76" i="1"/>
  <c r="CI76" i="1"/>
  <c r="CJ76" i="1"/>
  <c r="CK76" i="1"/>
  <c r="CL76" i="1"/>
  <c r="CM76" i="1"/>
  <c r="CN76" i="1"/>
  <c r="CO76" i="1"/>
  <c r="T76" i="35"/>
  <c r="U76" i="35"/>
  <c r="CB75" i="1"/>
  <c r="CC75" i="1"/>
  <c r="CD75" i="1"/>
  <c r="CE75" i="1"/>
  <c r="CF75" i="1"/>
  <c r="CG75" i="1"/>
  <c r="CH75" i="1"/>
  <c r="CI75" i="1"/>
  <c r="CJ75" i="1"/>
  <c r="CK75" i="1"/>
  <c r="CL75" i="1"/>
  <c r="CM75" i="1"/>
  <c r="CN75" i="1"/>
  <c r="CO75" i="1"/>
  <c r="T75" i="35"/>
  <c r="U75" i="35"/>
  <c r="CB74" i="1"/>
  <c r="CC74" i="1"/>
  <c r="CD74" i="1"/>
  <c r="CE74" i="1"/>
  <c r="CF74" i="1"/>
  <c r="CG74" i="1"/>
  <c r="CH74" i="1"/>
  <c r="CI74" i="1"/>
  <c r="CJ74" i="1"/>
  <c r="CK74" i="1"/>
  <c r="CL74" i="1"/>
  <c r="CM74" i="1"/>
  <c r="CN74" i="1"/>
  <c r="CO74" i="1"/>
  <c r="T74" i="35"/>
  <c r="U74" i="35"/>
  <c r="CB73" i="1"/>
  <c r="CC73" i="1"/>
  <c r="CD73" i="1"/>
  <c r="CE73" i="1"/>
  <c r="CF73" i="1"/>
  <c r="CG73" i="1"/>
  <c r="CH73" i="1"/>
  <c r="CI73" i="1"/>
  <c r="CJ73" i="1"/>
  <c r="CK73" i="1"/>
  <c r="CL73" i="1"/>
  <c r="CM73" i="1"/>
  <c r="CN73" i="1"/>
  <c r="CO73" i="1"/>
  <c r="T73" i="35"/>
  <c r="U73" i="35"/>
  <c r="CB72" i="1"/>
  <c r="CC72" i="1"/>
  <c r="CD72" i="1"/>
  <c r="CE72" i="1"/>
  <c r="CF72" i="1"/>
  <c r="CG72" i="1"/>
  <c r="CH72" i="1"/>
  <c r="CI72" i="1"/>
  <c r="CJ72" i="1"/>
  <c r="CK72" i="1"/>
  <c r="CL72" i="1"/>
  <c r="CM72" i="1"/>
  <c r="CN72" i="1"/>
  <c r="CO72" i="1"/>
  <c r="T72" i="35"/>
  <c r="U72" i="35"/>
  <c r="CB71" i="1"/>
  <c r="CC71" i="1"/>
  <c r="CD71" i="1"/>
  <c r="CE71" i="1"/>
  <c r="CF71" i="1"/>
  <c r="CG71" i="1"/>
  <c r="CH71" i="1"/>
  <c r="CI71" i="1"/>
  <c r="CJ71" i="1"/>
  <c r="CK71" i="1"/>
  <c r="CL71" i="1"/>
  <c r="CM71" i="1"/>
  <c r="CN71" i="1"/>
  <c r="CO71" i="1"/>
  <c r="T71" i="35"/>
  <c r="U71" i="35"/>
  <c r="CB70" i="1"/>
  <c r="CC70" i="1"/>
  <c r="CD70" i="1"/>
  <c r="CE70" i="1"/>
  <c r="CF70" i="1"/>
  <c r="CG70" i="1"/>
  <c r="CH70" i="1"/>
  <c r="CI70" i="1"/>
  <c r="CJ70" i="1"/>
  <c r="CK70" i="1"/>
  <c r="CL70" i="1"/>
  <c r="CM70" i="1"/>
  <c r="CN70" i="1"/>
  <c r="CO70" i="1"/>
  <c r="T70" i="35"/>
  <c r="U70" i="35"/>
  <c r="CB69" i="1"/>
  <c r="CC69" i="1"/>
  <c r="CD69" i="1"/>
  <c r="CE69" i="1"/>
  <c r="CF69" i="1"/>
  <c r="CG69" i="1"/>
  <c r="CH69" i="1"/>
  <c r="CI69" i="1"/>
  <c r="CJ69" i="1"/>
  <c r="CK69" i="1"/>
  <c r="CL69" i="1"/>
  <c r="CM69" i="1"/>
  <c r="CN69" i="1"/>
  <c r="CO69" i="1"/>
  <c r="T69" i="35"/>
  <c r="U69" i="35"/>
  <c r="CB68" i="1"/>
  <c r="CC68" i="1"/>
  <c r="CD68" i="1"/>
  <c r="CE68" i="1"/>
  <c r="CF68" i="1"/>
  <c r="CG68" i="1"/>
  <c r="CH68" i="1"/>
  <c r="CI68" i="1"/>
  <c r="CJ68" i="1"/>
  <c r="CK68" i="1"/>
  <c r="CL68" i="1"/>
  <c r="CM68" i="1"/>
  <c r="CN68" i="1"/>
  <c r="CO68" i="1"/>
  <c r="T68" i="35"/>
  <c r="U68" i="35"/>
  <c r="CB67" i="1"/>
  <c r="CC67" i="1"/>
  <c r="CD67" i="1"/>
  <c r="CE67" i="1"/>
  <c r="CF67" i="1"/>
  <c r="CG67" i="1"/>
  <c r="CH67" i="1"/>
  <c r="CI67" i="1"/>
  <c r="CJ67" i="1"/>
  <c r="CK67" i="1"/>
  <c r="CL67" i="1"/>
  <c r="CM67" i="1"/>
  <c r="CN67" i="1"/>
  <c r="CO67" i="1"/>
  <c r="T67" i="35"/>
  <c r="U67" i="35"/>
  <c r="CB66" i="1"/>
  <c r="CC66" i="1"/>
  <c r="CD66" i="1"/>
  <c r="CE66" i="1"/>
  <c r="CF66" i="1"/>
  <c r="CG66" i="1"/>
  <c r="CH66" i="1"/>
  <c r="CI66" i="1"/>
  <c r="CJ66" i="1"/>
  <c r="CK66" i="1"/>
  <c r="CL66" i="1"/>
  <c r="CM66" i="1"/>
  <c r="CN66" i="1"/>
  <c r="CO66" i="1"/>
  <c r="T66" i="35"/>
  <c r="U66" i="35"/>
  <c r="CB65" i="1"/>
  <c r="CC65" i="1"/>
  <c r="CD65" i="1"/>
  <c r="CE65" i="1"/>
  <c r="CF65" i="1"/>
  <c r="CG65" i="1"/>
  <c r="CH65" i="1"/>
  <c r="CI65" i="1"/>
  <c r="CJ65" i="1"/>
  <c r="CK65" i="1"/>
  <c r="CL65" i="1"/>
  <c r="CM65" i="1"/>
  <c r="CN65" i="1"/>
  <c r="CO65" i="1"/>
  <c r="T65" i="35"/>
  <c r="U65" i="35"/>
  <c r="CB64" i="1"/>
  <c r="CC64" i="1"/>
  <c r="CD64" i="1"/>
  <c r="CE64" i="1"/>
  <c r="CF64" i="1"/>
  <c r="CG64" i="1"/>
  <c r="CH64" i="1"/>
  <c r="CI64" i="1"/>
  <c r="CJ64" i="1"/>
  <c r="CK64" i="1"/>
  <c r="CL64" i="1"/>
  <c r="CM64" i="1"/>
  <c r="CN64" i="1"/>
  <c r="CO64" i="1"/>
  <c r="T64" i="35"/>
  <c r="U64" i="35"/>
  <c r="CB63" i="1"/>
  <c r="CC63" i="1"/>
  <c r="CD63" i="1"/>
  <c r="CE63" i="1"/>
  <c r="CF63" i="1"/>
  <c r="CG63" i="1"/>
  <c r="CH63" i="1"/>
  <c r="CI63" i="1"/>
  <c r="CJ63" i="1"/>
  <c r="CK63" i="1"/>
  <c r="CL63" i="1"/>
  <c r="CM63" i="1"/>
  <c r="CN63" i="1"/>
  <c r="CO63" i="1"/>
  <c r="T63" i="35"/>
  <c r="U63" i="35"/>
  <c r="CB62" i="1"/>
  <c r="CC62" i="1"/>
  <c r="CD62" i="1"/>
  <c r="CE62" i="1"/>
  <c r="CF62" i="1"/>
  <c r="CG62" i="1"/>
  <c r="CH62" i="1"/>
  <c r="CI62" i="1"/>
  <c r="CJ62" i="1"/>
  <c r="CK62" i="1"/>
  <c r="CL62" i="1"/>
  <c r="CM62" i="1"/>
  <c r="CN62" i="1"/>
  <c r="CO62" i="1"/>
  <c r="T62" i="35"/>
  <c r="U62" i="35"/>
  <c r="CB61" i="1"/>
  <c r="CC61" i="1"/>
  <c r="CD61" i="1"/>
  <c r="CE61" i="1"/>
  <c r="CF61" i="1"/>
  <c r="CG61" i="1"/>
  <c r="CH61" i="1"/>
  <c r="CI61" i="1"/>
  <c r="CJ61" i="1"/>
  <c r="CK61" i="1"/>
  <c r="CL61" i="1"/>
  <c r="CM61" i="1"/>
  <c r="CN61" i="1"/>
  <c r="CO61" i="1"/>
  <c r="T61" i="35"/>
  <c r="U61" i="35"/>
  <c r="CB60" i="1"/>
  <c r="CC60" i="1"/>
  <c r="CD60" i="1"/>
  <c r="CE60" i="1"/>
  <c r="CF60" i="1"/>
  <c r="CG60" i="1"/>
  <c r="CH60" i="1"/>
  <c r="CI60" i="1"/>
  <c r="CJ60" i="1"/>
  <c r="CK60" i="1"/>
  <c r="CL60" i="1"/>
  <c r="CM60" i="1"/>
  <c r="CN60" i="1"/>
  <c r="CO60" i="1"/>
  <c r="T60" i="35"/>
  <c r="U60" i="35"/>
  <c r="CB59" i="1"/>
  <c r="CC59" i="1"/>
  <c r="CD59" i="1"/>
  <c r="CE59" i="1"/>
  <c r="CF59" i="1"/>
  <c r="CG59" i="1"/>
  <c r="CH59" i="1"/>
  <c r="CI59" i="1"/>
  <c r="CJ59" i="1"/>
  <c r="CK59" i="1"/>
  <c r="CL59" i="1"/>
  <c r="CM59" i="1"/>
  <c r="CN59" i="1"/>
  <c r="CO59" i="1"/>
  <c r="T59" i="35"/>
  <c r="U59" i="35"/>
  <c r="CB58" i="1"/>
  <c r="CC58" i="1"/>
  <c r="CD58" i="1"/>
  <c r="CE58" i="1"/>
  <c r="CF58" i="1"/>
  <c r="CG58" i="1"/>
  <c r="CH58" i="1"/>
  <c r="CI58" i="1"/>
  <c r="CJ58" i="1"/>
  <c r="CK58" i="1"/>
  <c r="CL58" i="1"/>
  <c r="CM58" i="1"/>
  <c r="CN58" i="1"/>
  <c r="CO58" i="1"/>
  <c r="T58" i="35"/>
  <c r="U58" i="35"/>
  <c r="CB57" i="1"/>
  <c r="CC57" i="1"/>
  <c r="CD57" i="1"/>
  <c r="CE57" i="1"/>
  <c r="CF57" i="1"/>
  <c r="CG57" i="1"/>
  <c r="CH57" i="1"/>
  <c r="CI57" i="1"/>
  <c r="CJ57" i="1"/>
  <c r="CK57" i="1"/>
  <c r="CL57" i="1"/>
  <c r="CM57" i="1"/>
  <c r="CN57" i="1"/>
  <c r="CO57" i="1"/>
  <c r="T57" i="35"/>
  <c r="U57" i="35"/>
  <c r="CB56" i="1"/>
  <c r="CC56" i="1"/>
  <c r="CD56" i="1"/>
  <c r="CE56" i="1"/>
  <c r="CF56" i="1"/>
  <c r="CG56" i="1"/>
  <c r="CH56" i="1"/>
  <c r="CI56" i="1"/>
  <c r="CJ56" i="1"/>
  <c r="CK56" i="1"/>
  <c r="CL56" i="1"/>
  <c r="CM56" i="1"/>
  <c r="CN56" i="1"/>
  <c r="CO56" i="1"/>
  <c r="T56" i="35"/>
  <c r="U56" i="35"/>
  <c r="CB55" i="1"/>
  <c r="CC55" i="1"/>
  <c r="CD55" i="1"/>
  <c r="CE55" i="1"/>
  <c r="CF55" i="1"/>
  <c r="CG55" i="1"/>
  <c r="CH55" i="1"/>
  <c r="CI55" i="1"/>
  <c r="CJ55" i="1"/>
  <c r="CK55" i="1"/>
  <c r="CL55" i="1"/>
  <c r="CM55" i="1"/>
  <c r="CN55" i="1"/>
  <c r="CO55" i="1"/>
  <c r="T55" i="35"/>
  <c r="U55" i="35"/>
  <c r="CB54" i="1"/>
  <c r="CC54" i="1"/>
  <c r="CD54" i="1"/>
  <c r="CE54" i="1"/>
  <c r="CF54" i="1"/>
  <c r="CG54" i="1"/>
  <c r="CH54" i="1"/>
  <c r="CI54" i="1"/>
  <c r="CJ54" i="1"/>
  <c r="CK54" i="1"/>
  <c r="CL54" i="1"/>
  <c r="CM54" i="1"/>
  <c r="CN54" i="1"/>
  <c r="CO54" i="1"/>
  <c r="T54" i="35"/>
  <c r="U54" i="35"/>
  <c r="CB53" i="1"/>
  <c r="CC53" i="1"/>
  <c r="CD53" i="1"/>
  <c r="CE53" i="1"/>
  <c r="CF53" i="1"/>
  <c r="CG53" i="1"/>
  <c r="CH53" i="1"/>
  <c r="CI53" i="1"/>
  <c r="CJ53" i="1"/>
  <c r="CK53" i="1"/>
  <c r="CL53" i="1"/>
  <c r="CM53" i="1"/>
  <c r="CN53" i="1"/>
  <c r="CO53" i="1"/>
  <c r="T53" i="35"/>
  <c r="U53" i="35"/>
  <c r="CB52" i="1"/>
  <c r="CC52" i="1"/>
  <c r="CD52" i="1"/>
  <c r="CE52" i="1"/>
  <c r="CF52" i="1"/>
  <c r="CG52" i="1"/>
  <c r="CH52" i="1"/>
  <c r="CI52" i="1"/>
  <c r="CJ52" i="1"/>
  <c r="CK52" i="1"/>
  <c r="CL52" i="1"/>
  <c r="CM52" i="1"/>
  <c r="CN52" i="1"/>
  <c r="CO52" i="1"/>
  <c r="T52" i="35"/>
  <c r="U52" i="35"/>
  <c r="CB51" i="1"/>
  <c r="CC51" i="1"/>
  <c r="CD51" i="1"/>
  <c r="CE51" i="1"/>
  <c r="CF51" i="1"/>
  <c r="CG51" i="1"/>
  <c r="CH51" i="1"/>
  <c r="CI51" i="1"/>
  <c r="CJ51" i="1"/>
  <c r="CK51" i="1"/>
  <c r="CL51" i="1"/>
  <c r="CM51" i="1"/>
  <c r="CN51" i="1"/>
  <c r="CO51" i="1"/>
  <c r="T51" i="35"/>
  <c r="U51" i="35"/>
  <c r="CB50" i="1"/>
  <c r="CC50" i="1"/>
  <c r="CD50" i="1"/>
  <c r="CE50" i="1"/>
  <c r="CF50" i="1"/>
  <c r="CG50" i="1"/>
  <c r="CH50" i="1"/>
  <c r="CI50" i="1"/>
  <c r="CJ50" i="1"/>
  <c r="CK50" i="1"/>
  <c r="CL50" i="1"/>
  <c r="CM50" i="1"/>
  <c r="CN50" i="1"/>
  <c r="CO50" i="1"/>
  <c r="T50" i="35"/>
  <c r="U50" i="35"/>
  <c r="CB49" i="1"/>
  <c r="CC49" i="1"/>
  <c r="CD49" i="1"/>
  <c r="CE49" i="1"/>
  <c r="CF49" i="1"/>
  <c r="CG49" i="1"/>
  <c r="CH49" i="1"/>
  <c r="CI49" i="1"/>
  <c r="CJ49" i="1"/>
  <c r="CK49" i="1"/>
  <c r="CL49" i="1"/>
  <c r="CM49" i="1"/>
  <c r="CN49" i="1"/>
  <c r="CO49" i="1"/>
  <c r="T49" i="35"/>
  <c r="U49" i="35"/>
  <c r="CB48" i="1"/>
  <c r="CC48" i="1"/>
  <c r="CD48" i="1"/>
  <c r="CE48" i="1"/>
  <c r="CF48" i="1"/>
  <c r="CG48" i="1"/>
  <c r="CH48" i="1"/>
  <c r="CI48" i="1"/>
  <c r="CJ48" i="1"/>
  <c r="CK48" i="1"/>
  <c r="CL48" i="1"/>
  <c r="CM48" i="1"/>
  <c r="CN48" i="1"/>
  <c r="CO48" i="1"/>
  <c r="T48" i="35"/>
  <c r="U48" i="35"/>
  <c r="CB47" i="1"/>
  <c r="CC47" i="1"/>
  <c r="CD47" i="1"/>
  <c r="CE47" i="1"/>
  <c r="CF47" i="1"/>
  <c r="CG47" i="1"/>
  <c r="CH47" i="1"/>
  <c r="CI47" i="1"/>
  <c r="CJ47" i="1"/>
  <c r="CK47" i="1"/>
  <c r="CL47" i="1"/>
  <c r="CM47" i="1"/>
  <c r="CN47" i="1"/>
  <c r="CO47" i="1"/>
  <c r="T47" i="35"/>
  <c r="U47" i="35"/>
  <c r="CB46" i="1"/>
  <c r="CC46" i="1"/>
  <c r="CD46" i="1"/>
  <c r="CE46" i="1"/>
  <c r="CF46" i="1"/>
  <c r="CG46" i="1"/>
  <c r="CH46" i="1"/>
  <c r="CI46" i="1"/>
  <c r="CJ46" i="1"/>
  <c r="CK46" i="1"/>
  <c r="CL46" i="1"/>
  <c r="CM46" i="1"/>
  <c r="CN46" i="1"/>
  <c r="CO46" i="1"/>
  <c r="T46" i="35"/>
  <c r="U46" i="35"/>
  <c r="CB45" i="1"/>
  <c r="CC45" i="1"/>
  <c r="CD45" i="1"/>
  <c r="CE45" i="1"/>
  <c r="CF45" i="1"/>
  <c r="CG45" i="1"/>
  <c r="CH45" i="1"/>
  <c r="CI45" i="1"/>
  <c r="CJ45" i="1"/>
  <c r="CK45" i="1"/>
  <c r="CL45" i="1"/>
  <c r="CM45" i="1"/>
  <c r="CN45" i="1"/>
  <c r="CO45" i="1"/>
  <c r="T45" i="35"/>
  <c r="U45" i="35"/>
  <c r="CB44" i="1"/>
  <c r="CC44" i="1"/>
  <c r="CD44" i="1"/>
  <c r="CE44" i="1"/>
  <c r="CF44" i="1"/>
  <c r="CG44" i="1"/>
  <c r="CH44" i="1"/>
  <c r="CI44" i="1"/>
  <c r="CJ44" i="1"/>
  <c r="CK44" i="1"/>
  <c r="CL44" i="1"/>
  <c r="CM44" i="1"/>
  <c r="CN44" i="1"/>
  <c r="CO44" i="1"/>
  <c r="T44" i="35"/>
  <c r="U44" i="35"/>
  <c r="CB43" i="1"/>
  <c r="CC43" i="1"/>
  <c r="CD43" i="1"/>
  <c r="CE43" i="1"/>
  <c r="CF43" i="1"/>
  <c r="CG43" i="1"/>
  <c r="CH43" i="1"/>
  <c r="CI43" i="1"/>
  <c r="CJ43" i="1"/>
  <c r="CK43" i="1"/>
  <c r="CL43" i="1"/>
  <c r="CM43" i="1"/>
  <c r="CN43" i="1"/>
  <c r="CO43" i="1"/>
  <c r="T43" i="35"/>
  <c r="U43" i="35"/>
  <c r="CB42" i="1"/>
  <c r="CC42" i="1"/>
  <c r="CD42" i="1"/>
  <c r="CE42" i="1"/>
  <c r="CF42" i="1"/>
  <c r="CG42" i="1"/>
  <c r="CH42" i="1"/>
  <c r="CI42" i="1"/>
  <c r="CJ42" i="1"/>
  <c r="CK42" i="1"/>
  <c r="CL42" i="1"/>
  <c r="CM42" i="1"/>
  <c r="CN42" i="1"/>
  <c r="CO42" i="1"/>
  <c r="T42" i="35"/>
  <c r="U42" i="35"/>
  <c r="CB41" i="1"/>
  <c r="CC41" i="1"/>
  <c r="CD41" i="1"/>
  <c r="CE41" i="1"/>
  <c r="CF41" i="1"/>
  <c r="CG41" i="1"/>
  <c r="CH41" i="1"/>
  <c r="CI41" i="1"/>
  <c r="CJ41" i="1"/>
  <c r="CK41" i="1"/>
  <c r="CL41" i="1"/>
  <c r="CM41" i="1"/>
  <c r="CN41" i="1"/>
  <c r="CO41" i="1"/>
  <c r="T41" i="35"/>
  <c r="U41" i="35"/>
  <c r="CB40" i="1"/>
  <c r="CC40" i="1"/>
  <c r="CD40" i="1"/>
  <c r="CE40" i="1"/>
  <c r="CF40" i="1"/>
  <c r="CG40" i="1"/>
  <c r="CH40" i="1"/>
  <c r="CI40" i="1"/>
  <c r="CJ40" i="1"/>
  <c r="CK40" i="1"/>
  <c r="CL40" i="1"/>
  <c r="CM40" i="1"/>
  <c r="CN40" i="1"/>
  <c r="CO40" i="1"/>
  <c r="T40" i="35"/>
  <c r="U40" i="35"/>
  <c r="CB39" i="1"/>
  <c r="CC39" i="1"/>
  <c r="CD39" i="1"/>
  <c r="CE39" i="1"/>
  <c r="CF39" i="1"/>
  <c r="CG39" i="1"/>
  <c r="CH39" i="1"/>
  <c r="CI39" i="1"/>
  <c r="CJ39" i="1"/>
  <c r="CK39" i="1"/>
  <c r="CL39" i="1"/>
  <c r="CM39" i="1"/>
  <c r="CN39" i="1"/>
  <c r="CO39" i="1"/>
  <c r="T39" i="35"/>
  <c r="U39" i="35"/>
  <c r="CB38" i="1"/>
  <c r="CC38" i="1"/>
  <c r="CD38" i="1"/>
  <c r="CE38" i="1"/>
  <c r="CF38" i="1"/>
  <c r="CG38" i="1"/>
  <c r="CH38" i="1"/>
  <c r="CI38" i="1"/>
  <c r="CJ38" i="1"/>
  <c r="CK38" i="1"/>
  <c r="CL38" i="1"/>
  <c r="CM38" i="1"/>
  <c r="CN38" i="1"/>
  <c r="CO38" i="1"/>
  <c r="T38" i="35"/>
  <c r="U38" i="35"/>
  <c r="CB37" i="1"/>
  <c r="CC37" i="1"/>
  <c r="CD37" i="1"/>
  <c r="CE37" i="1"/>
  <c r="CF37" i="1"/>
  <c r="CG37" i="1"/>
  <c r="CH37" i="1"/>
  <c r="CI37" i="1"/>
  <c r="CJ37" i="1"/>
  <c r="CK37" i="1"/>
  <c r="CL37" i="1"/>
  <c r="CM37" i="1"/>
  <c r="CN37" i="1"/>
  <c r="CO37" i="1"/>
  <c r="T37" i="35"/>
  <c r="U37" i="35"/>
  <c r="CB36" i="1"/>
  <c r="CC36" i="1"/>
  <c r="CD36" i="1"/>
  <c r="CE36" i="1"/>
  <c r="CF36" i="1"/>
  <c r="CG36" i="1"/>
  <c r="CH36" i="1"/>
  <c r="CI36" i="1"/>
  <c r="CJ36" i="1"/>
  <c r="CK36" i="1"/>
  <c r="CL36" i="1"/>
  <c r="CM36" i="1"/>
  <c r="CN36" i="1"/>
  <c r="CO36" i="1"/>
  <c r="T36" i="35"/>
  <c r="U36" i="35"/>
  <c r="CB35" i="1"/>
  <c r="CC35" i="1"/>
  <c r="CD35" i="1"/>
  <c r="CE35" i="1"/>
  <c r="CF35" i="1"/>
  <c r="CG35" i="1"/>
  <c r="CH35" i="1"/>
  <c r="CI35" i="1"/>
  <c r="CJ35" i="1"/>
  <c r="CK35" i="1"/>
  <c r="CL35" i="1"/>
  <c r="CM35" i="1"/>
  <c r="CN35" i="1"/>
  <c r="CO35" i="1"/>
  <c r="T35" i="35"/>
  <c r="U35" i="35"/>
  <c r="CB34" i="1"/>
  <c r="CC34" i="1"/>
  <c r="CD34" i="1"/>
  <c r="CE34" i="1"/>
  <c r="CF34" i="1"/>
  <c r="CG34" i="1"/>
  <c r="CH34" i="1"/>
  <c r="CI34" i="1"/>
  <c r="CJ34" i="1"/>
  <c r="CK34" i="1"/>
  <c r="CL34" i="1"/>
  <c r="CM34" i="1"/>
  <c r="CN34" i="1"/>
  <c r="CO34" i="1"/>
  <c r="T34" i="35"/>
  <c r="U34" i="35"/>
  <c r="CB33" i="1"/>
  <c r="CC33" i="1"/>
  <c r="CD33" i="1"/>
  <c r="CE33" i="1"/>
  <c r="CF33" i="1"/>
  <c r="CG33" i="1"/>
  <c r="CH33" i="1"/>
  <c r="CI33" i="1"/>
  <c r="CJ33" i="1"/>
  <c r="CK33" i="1"/>
  <c r="CL33" i="1"/>
  <c r="CM33" i="1"/>
  <c r="CN33" i="1"/>
  <c r="CO33" i="1"/>
  <c r="T33" i="35"/>
  <c r="U33" i="35"/>
  <c r="CB32" i="1"/>
  <c r="CC32" i="1"/>
  <c r="CD32" i="1"/>
  <c r="CE32" i="1"/>
  <c r="CF32" i="1"/>
  <c r="CG32" i="1"/>
  <c r="CH32" i="1"/>
  <c r="CI32" i="1"/>
  <c r="CJ32" i="1"/>
  <c r="CK32" i="1"/>
  <c r="CL32" i="1"/>
  <c r="CM32" i="1"/>
  <c r="CN32" i="1"/>
  <c r="CO32" i="1"/>
  <c r="T32" i="35"/>
  <c r="U32" i="35"/>
  <c r="CB31" i="1"/>
  <c r="CC31" i="1"/>
  <c r="CD31" i="1"/>
  <c r="CE31" i="1"/>
  <c r="CF31" i="1"/>
  <c r="CG31" i="1"/>
  <c r="CH31" i="1"/>
  <c r="CI31" i="1"/>
  <c r="CJ31" i="1"/>
  <c r="CK31" i="1"/>
  <c r="CL31" i="1"/>
  <c r="CM31" i="1"/>
  <c r="CN31" i="1"/>
  <c r="CO31" i="1"/>
  <c r="T31" i="35"/>
  <c r="U31" i="35"/>
  <c r="CB30" i="1"/>
  <c r="CC30" i="1"/>
  <c r="CD30" i="1"/>
  <c r="CE30" i="1"/>
  <c r="CF30" i="1"/>
  <c r="CG30" i="1"/>
  <c r="CH30" i="1"/>
  <c r="CI30" i="1"/>
  <c r="CJ30" i="1"/>
  <c r="CK30" i="1"/>
  <c r="CL30" i="1"/>
  <c r="CM30" i="1"/>
  <c r="CN30" i="1"/>
  <c r="CO30" i="1"/>
  <c r="T30" i="35"/>
  <c r="U30" i="35"/>
  <c r="CB29" i="1"/>
  <c r="CC29" i="1"/>
  <c r="CD29" i="1"/>
  <c r="CE29" i="1"/>
  <c r="CF29" i="1"/>
  <c r="CG29" i="1"/>
  <c r="CH29" i="1"/>
  <c r="CI29" i="1"/>
  <c r="CJ29" i="1"/>
  <c r="CK29" i="1"/>
  <c r="CL29" i="1"/>
  <c r="CM29" i="1"/>
  <c r="CN29" i="1"/>
  <c r="CO29" i="1"/>
  <c r="T29" i="35"/>
  <c r="U29" i="35"/>
  <c r="CB28" i="1"/>
  <c r="CC28" i="1"/>
  <c r="CD28" i="1"/>
  <c r="CE28" i="1"/>
  <c r="CF28" i="1"/>
  <c r="CG28" i="1"/>
  <c r="CH28" i="1"/>
  <c r="CI28" i="1"/>
  <c r="CJ28" i="1"/>
  <c r="CK28" i="1"/>
  <c r="CL28" i="1"/>
  <c r="CM28" i="1"/>
  <c r="CN28" i="1"/>
  <c r="CO28" i="1"/>
  <c r="T28" i="35"/>
  <c r="U28" i="35"/>
  <c r="CB27" i="1"/>
  <c r="CC27" i="1"/>
  <c r="CD27" i="1"/>
  <c r="CE27" i="1"/>
  <c r="CF27" i="1"/>
  <c r="CG27" i="1"/>
  <c r="CH27" i="1"/>
  <c r="CI27" i="1"/>
  <c r="CJ27" i="1"/>
  <c r="CK27" i="1"/>
  <c r="CL27" i="1"/>
  <c r="CM27" i="1"/>
  <c r="CN27" i="1"/>
  <c r="CO27" i="1"/>
  <c r="T27" i="35"/>
  <c r="U27" i="35"/>
  <c r="CB26" i="1"/>
  <c r="CC26" i="1"/>
  <c r="CD26" i="1"/>
  <c r="CE26" i="1"/>
  <c r="CF26" i="1"/>
  <c r="CG26" i="1"/>
  <c r="CH26" i="1"/>
  <c r="CI26" i="1"/>
  <c r="CJ26" i="1"/>
  <c r="CK26" i="1"/>
  <c r="CL26" i="1"/>
  <c r="CM26" i="1"/>
  <c r="CN26" i="1"/>
  <c r="CO26" i="1"/>
  <c r="T26" i="35"/>
  <c r="U26" i="35"/>
  <c r="CB25" i="1"/>
  <c r="CC25" i="1"/>
  <c r="CD25" i="1"/>
  <c r="CE25" i="1"/>
  <c r="CF25" i="1"/>
  <c r="CG25" i="1"/>
  <c r="CH25" i="1"/>
  <c r="CI25" i="1"/>
  <c r="CJ25" i="1"/>
  <c r="CK25" i="1"/>
  <c r="CL25" i="1"/>
  <c r="CM25" i="1"/>
  <c r="CN25" i="1"/>
  <c r="CO25" i="1"/>
  <c r="T25" i="35"/>
  <c r="U25" i="35"/>
  <c r="CB24" i="1"/>
  <c r="CC24" i="1"/>
  <c r="CD24" i="1"/>
  <c r="CE24" i="1"/>
  <c r="CF24" i="1"/>
  <c r="CG24" i="1"/>
  <c r="CH24" i="1"/>
  <c r="CI24" i="1"/>
  <c r="CJ24" i="1"/>
  <c r="CK24" i="1"/>
  <c r="CL24" i="1"/>
  <c r="CM24" i="1"/>
  <c r="CN24" i="1"/>
  <c r="CO24" i="1"/>
  <c r="T24" i="35"/>
  <c r="U24" i="35"/>
  <c r="CB23" i="1"/>
  <c r="CC23" i="1"/>
  <c r="CD23" i="1"/>
  <c r="CE23" i="1"/>
  <c r="CF23" i="1"/>
  <c r="CG23" i="1"/>
  <c r="CH23" i="1"/>
  <c r="CI23" i="1"/>
  <c r="CJ23" i="1"/>
  <c r="CK23" i="1"/>
  <c r="CL23" i="1"/>
  <c r="CM23" i="1"/>
  <c r="CN23" i="1"/>
  <c r="CO23" i="1"/>
  <c r="T23" i="35"/>
  <c r="U23" i="35"/>
  <c r="CB22" i="1"/>
  <c r="CC22" i="1"/>
  <c r="CD22" i="1"/>
  <c r="CE22" i="1"/>
  <c r="CF22" i="1"/>
  <c r="CG22" i="1"/>
  <c r="CH22" i="1"/>
  <c r="CI22" i="1"/>
  <c r="CJ22" i="1"/>
  <c r="CK22" i="1"/>
  <c r="CL22" i="1"/>
  <c r="CM22" i="1"/>
  <c r="CN22" i="1"/>
  <c r="CO22" i="1"/>
  <c r="T22" i="35"/>
  <c r="U22" i="35"/>
  <c r="T21" i="35"/>
  <c r="U21" i="35"/>
  <c r="T20" i="35"/>
  <c r="U20" i="35"/>
  <c r="T19" i="35"/>
  <c r="U19" i="35"/>
  <c r="T18" i="35"/>
  <c r="U18" i="35"/>
  <c r="T17" i="35"/>
  <c r="U17" i="35"/>
  <c r="T16" i="35"/>
  <c r="U16" i="35"/>
  <c r="T15" i="35"/>
  <c r="U15" i="35"/>
  <c r="T14" i="35"/>
  <c r="U14" i="35"/>
  <c r="T13" i="35"/>
  <c r="U13" i="35"/>
  <c r="T12" i="35"/>
  <c r="U12" i="35"/>
  <c r="T11" i="35"/>
  <c r="U11" i="35"/>
  <c r="T10" i="35"/>
  <c r="U10" i="35"/>
  <c r="T9" i="35"/>
  <c r="U9" i="35"/>
  <c r="T8" i="35"/>
  <c r="U8" i="35"/>
  <c r="T7" i="35"/>
  <c r="U7" i="35"/>
  <c r="T6" i="35"/>
  <c r="U6" i="35"/>
  <c r="BF106" i="1"/>
  <c r="BG106" i="1"/>
  <c r="BH106" i="1"/>
  <c r="BI106" i="1"/>
  <c r="BJ106" i="1"/>
  <c r="BK106" i="1"/>
  <c r="BL106" i="1"/>
  <c r="BM106" i="1"/>
  <c r="BN106" i="1"/>
  <c r="BO106" i="1"/>
  <c r="BP106" i="1"/>
  <c r="BQ106" i="1"/>
  <c r="BR106" i="1"/>
  <c r="BS106" i="1"/>
  <c r="R106" i="35"/>
  <c r="S106" i="35"/>
  <c r="BF105" i="1"/>
  <c r="BG105" i="1"/>
  <c r="BH105" i="1"/>
  <c r="BI105" i="1"/>
  <c r="BJ105" i="1"/>
  <c r="BK105" i="1"/>
  <c r="BL105" i="1"/>
  <c r="BM105" i="1"/>
  <c r="BN105" i="1"/>
  <c r="BO105" i="1"/>
  <c r="BP105" i="1"/>
  <c r="BQ105" i="1"/>
  <c r="BR105" i="1"/>
  <c r="BS105" i="1"/>
  <c r="R105" i="35"/>
  <c r="S105" i="35"/>
  <c r="BF104" i="1"/>
  <c r="BG104" i="1"/>
  <c r="BH104" i="1"/>
  <c r="BI104" i="1"/>
  <c r="BJ104" i="1"/>
  <c r="BK104" i="1"/>
  <c r="BL104" i="1"/>
  <c r="BM104" i="1"/>
  <c r="BN104" i="1"/>
  <c r="BO104" i="1"/>
  <c r="BP104" i="1"/>
  <c r="BQ104" i="1"/>
  <c r="BR104" i="1"/>
  <c r="BS104" i="1"/>
  <c r="R104" i="35"/>
  <c r="S104" i="35"/>
  <c r="BF103" i="1"/>
  <c r="BG103" i="1"/>
  <c r="BH103" i="1"/>
  <c r="BI103" i="1"/>
  <c r="BJ103" i="1"/>
  <c r="BK103" i="1"/>
  <c r="BL103" i="1"/>
  <c r="BM103" i="1"/>
  <c r="BN103" i="1"/>
  <c r="BO103" i="1"/>
  <c r="BP103" i="1"/>
  <c r="BQ103" i="1"/>
  <c r="BR103" i="1"/>
  <c r="BS103" i="1"/>
  <c r="R103" i="35"/>
  <c r="S103" i="35"/>
  <c r="BF102" i="1"/>
  <c r="BG102" i="1"/>
  <c r="BH102" i="1"/>
  <c r="BI102" i="1"/>
  <c r="BJ102" i="1"/>
  <c r="BK102" i="1"/>
  <c r="BL102" i="1"/>
  <c r="BM102" i="1"/>
  <c r="BN102" i="1"/>
  <c r="BO102" i="1"/>
  <c r="BP102" i="1"/>
  <c r="BQ102" i="1"/>
  <c r="BR102" i="1"/>
  <c r="BS102" i="1"/>
  <c r="R102" i="35"/>
  <c r="S102" i="35"/>
  <c r="BF101" i="1"/>
  <c r="BG101" i="1"/>
  <c r="BH101" i="1"/>
  <c r="BI101" i="1"/>
  <c r="BJ101" i="1"/>
  <c r="BK101" i="1"/>
  <c r="BL101" i="1"/>
  <c r="BM101" i="1"/>
  <c r="BN101" i="1"/>
  <c r="BO101" i="1"/>
  <c r="BP101" i="1"/>
  <c r="BQ101" i="1"/>
  <c r="BR101" i="1"/>
  <c r="BS101" i="1"/>
  <c r="R101" i="35"/>
  <c r="S101" i="35"/>
  <c r="BF100" i="1"/>
  <c r="BG100" i="1"/>
  <c r="BH100" i="1"/>
  <c r="BI100" i="1"/>
  <c r="BJ100" i="1"/>
  <c r="BK100" i="1"/>
  <c r="BL100" i="1"/>
  <c r="BM100" i="1"/>
  <c r="BN100" i="1"/>
  <c r="BO100" i="1"/>
  <c r="BP100" i="1"/>
  <c r="BQ100" i="1"/>
  <c r="BR100" i="1"/>
  <c r="BS100" i="1"/>
  <c r="R100" i="35"/>
  <c r="S100" i="35"/>
  <c r="BF99" i="1"/>
  <c r="BG99" i="1"/>
  <c r="BH99" i="1"/>
  <c r="BI99" i="1"/>
  <c r="BJ99" i="1"/>
  <c r="BK99" i="1"/>
  <c r="BL99" i="1"/>
  <c r="BM99" i="1"/>
  <c r="BN99" i="1"/>
  <c r="BO99" i="1"/>
  <c r="BP99" i="1"/>
  <c r="BQ99" i="1"/>
  <c r="BR99" i="1"/>
  <c r="BS99" i="1"/>
  <c r="R99" i="35"/>
  <c r="S99" i="35"/>
  <c r="BF98" i="1"/>
  <c r="BG98" i="1"/>
  <c r="BH98" i="1"/>
  <c r="BI98" i="1"/>
  <c r="BJ98" i="1"/>
  <c r="BK98" i="1"/>
  <c r="BL98" i="1"/>
  <c r="BM98" i="1"/>
  <c r="BN98" i="1"/>
  <c r="BO98" i="1"/>
  <c r="BP98" i="1"/>
  <c r="BQ98" i="1"/>
  <c r="BR98" i="1"/>
  <c r="BS98" i="1"/>
  <c r="R98" i="35"/>
  <c r="S98" i="35"/>
  <c r="BF97" i="1"/>
  <c r="BG97" i="1"/>
  <c r="BH97" i="1"/>
  <c r="BI97" i="1"/>
  <c r="BJ97" i="1"/>
  <c r="BK97" i="1"/>
  <c r="BL97" i="1"/>
  <c r="BM97" i="1"/>
  <c r="BN97" i="1"/>
  <c r="BO97" i="1"/>
  <c r="BP97" i="1"/>
  <c r="BQ97" i="1"/>
  <c r="BR97" i="1"/>
  <c r="BS97" i="1"/>
  <c r="R97" i="35"/>
  <c r="S97" i="35"/>
  <c r="BF96" i="1"/>
  <c r="BG96" i="1"/>
  <c r="BH96" i="1"/>
  <c r="BI96" i="1"/>
  <c r="BJ96" i="1"/>
  <c r="BK96" i="1"/>
  <c r="BL96" i="1"/>
  <c r="BM96" i="1"/>
  <c r="BN96" i="1"/>
  <c r="BO96" i="1"/>
  <c r="BP96" i="1"/>
  <c r="BQ96" i="1"/>
  <c r="BR96" i="1"/>
  <c r="BS96" i="1"/>
  <c r="R96" i="35"/>
  <c r="S96" i="35"/>
  <c r="BF95" i="1"/>
  <c r="BG95" i="1"/>
  <c r="BH95" i="1"/>
  <c r="BI95" i="1"/>
  <c r="BJ95" i="1"/>
  <c r="BK95" i="1"/>
  <c r="BL95" i="1"/>
  <c r="BM95" i="1"/>
  <c r="BN95" i="1"/>
  <c r="BO95" i="1"/>
  <c r="BP95" i="1"/>
  <c r="BQ95" i="1"/>
  <c r="BR95" i="1"/>
  <c r="BS95" i="1"/>
  <c r="R95" i="35"/>
  <c r="S95" i="35"/>
  <c r="BF94" i="1"/>
  <c r="BG94" i="1"/>
  <c r="BH94" i="1"/>
  <c r="BI94" i="1"/>
  <c r="BJ94" i="1"/>
  <c r="BK94" i="1"/>
  <c r="BL94" i="1"/>
  <c r="BM94" i="1"/>
  <c r="BN94" i="1"/>
  <c r="BO94" i="1"/>
  <c r="BP94" i="1"/>
  <c r="BQ94" i="1"/>
  <c r="BR94" i="1"/>
  <c r="BS94" i="1"/>
  <c r="R94" i="35"/>
  <c r="S94" i="35"/>
  <c r="BF93" i="1"/>
  <c r="BG93" i="1"/>
  <c r="BH93" i="1"/>
  <c r="BI93" i="1"/>
  <c r="BJ93" i="1"/>
  <c r="BK93" i="1"/>
  <c r="BL93" i="1"/>
  <c r="BM93" i="1"/>
  <c r="BN93" i="1"/>
  <c r="BO93" i="1"/>
  <c r="BP93" i="1"/>
  <c r="BQ93" i="1"/>
  <c r="BR93" i="1"/>
  <c r="BS93" i="1"/>
  <c r="R93" i="35"/>
  <c r="S93" i="35"/>
  <c r="BF92" i="1"/>
  <c r="BG92" i="1"/>
  <c r="BH92" i="1"/>
  <c r="BI92" i="1"/>
  <c r="BJ92" i="1"/>
  <c r="BK92" i="1"/>
  <c r="BL92" i="1"/>
  <c r="BM92" i="1"/>
  <c r="BN92" i="1"/>
  <c r="BO92" i="1"/>
  <c r="BP92" i="1"/>
  <c r="BQ92" i="1"/>
  <c r="BR92" i="1"/>
  <c r="BS92" i="1"/>
  <c r="R92" i="35"/>
  <c r="S92" i="35"/>
  <c r="BF91" i="1"/>
  <c r="BG91" i="1"/>
  <c r="BH91" i="1"/>
  <c r="BI91" i="1"/>
  <c r="BJ91" i="1"/>
  <c r="BK91" i="1"/>
  <c r="BL91" i="1"/>
  <c r="BM91" i="1"/>
  <c r="BN91" i="1"/>
  <c r="BO91" i="1"/>
  <c r="BP91" i="1"/>
  <c r="BQ91" i="1"/>
  <c r="BR91" i="1"/>
  <c r="BS91" i="1"/>
  <c r="R91" i="35"/>
  <c r="S91" i="35"/>
  <c r="BF90" i="1"/>
  <c r="BG90" i="1"/>
  <c r="BH90" i="1"/>
  <c r="BI90" i="1"/>
  <c r="BJ90" i="1"/>
  <c r="BK90" i="1"/>
  <c r="BL90" i="1"/>
  <c r="BM90" i="1"/>
  <c r="BN90" i="1"/>
  <c r="BO90" i="1"/>
  <c r="BP90" i="1"/>
  <c r="BQ90" i="1"/>
  <c r="BR90" i="1"/>
  <c r="BS90" i="1"/>
  <c r="R90" i="35"/>
  <c r="S90" i="35"/>
  <c r="BF89" i="1"/>
  <c r="BG89" i="1"/>
  <c r="BH89" i="1"/>
  <c r="BI89" i="1"/>
  <c r="BJ89" i="1"/>
  <c r="BK89" i="1"/>
  <c r="BL89" i="1"/>
  <c r="BM89" i="1"/>
  <c r="BN89" i="1"/>
  <c r="BO89" i="1"/>
  <c r="BP89" i="1"/>
  <c r="BQ89" i="1"/>
  <c r="BR89" i="1"/>
  <c r="BS89" i="1"/>
  <c r="R89" i="35"/>
  <c r="S89" i="35"/>
  <c r="BF88" i="1"/>
  <c r="BG88" i="1"/>
  <c r="BH88" i="1"/>
  <c r="BI88" i="1"/>
  <c r="BJ88" i="1"/>
  <c r="BK88" i="1"/>
  <c r="BL88" i="1"/>
  <c r="BM88" i="1"/>
  <c r="BN88" i="1"/>
  <c r="BO88" i="1"/>
  <c r="BP88" i="1"/>
  <c r="BQ88" i="1"/>
  <c r="BR88" i="1"/>
  <c r="BS88" i="1"/>
  <c r="R88" i="35"/>
  <c r="S88" i="35"/>
  <c r="BF87" i="1"/>
  <c r="BG87" i="1"/>
  <c r="BH87" i="1"/>
  <c r="BI87" i="1"/>
  <c r="BJ87" i="1"/>
  <c r="BK87" i="1"/>
  <c r="BL87" i="1"/>
  <c r="BM87" i="1"/>
  <c r="BN87" i="1"/>
  <c r="BO87" i="1"/>
  <c r="BP87" i="1"/>
  <c r="BQ87" i="1"/>
  <c r="BR87" i="1"/>
  <c r="BS87" i="1"/>
  <c r="R87" i="35"/>
  <c r="S87" i="35"/>
  <c r="BF86" i="1"/>
  <c r="BG86" i="1"/>
  <c r="BH86" i="1"/>
  <c r="BI86" i="1"/>
  <c r="BJ86" i="1"/>
  <c r="BK86" i="1"/>
  <c r="BL86" i="1"/>
  <c r="BM86" i="1"/>
  <c r="BN86" i="1"/>
  <c r="BO86" i="1"/>
  <c r="BP86" i="1"/>
  <c r="BQ86" i="1"/>
  <c r="BR86" i="1"/>
  <c r="BS86" i="1"/>
  <c r="R86" i="35"/>
  <c r="S86" i="35"/>
  <c r="BF85" i="1"/>
  <c r="BG85" i="1"/>
  <c r="BH85" i="1"/>
  <c r="BI85" i="1"/>
  <c r="BJ85" i="1"/>
  <c r="BK85" i="1"/>
  <c r="BL85" i="1"/>
  <c r="BM85" i="1"/>
  <c r="BN85" i="1"/>
  <c r="BO85" i="1"/>
  <c r="BP85" i="1"/>
  <c r="BQ85" i="1"/>
  <c r="BR85" i="1"/>
  <c r="BS85" i="1"/>
  <c r="R85" i="35"/>
  <c r="S85" i="35"/>
  <c r="BF84" i="1"/>
  <c r="BG84" i="1"/>
  <c r="BH84" i="1"/>
  <c r="BI84" i="1"/>
  <c r="BJ84" i="1"/>
  <c r="BK84" i="1"/>
  <c r="BL84" i="1"/>
  <c r="BM84" i="1"/>
  <c r="BN84" i="1"/>
  <c r="BO84" i="1"/>
  <c r="BP84" i="1"/>
  <c r="BQ84" i="1"/>
  <c r="BR84" i="1"/>
  <c r="BS84" i="1"/>
  <c r="R84" i="35"/>
  <c r="S84" i="35"/>
  <c r="BF83" i="1"/>
  <c r="BG83" i="1"/>
  <c r="BH83" i="1"/>
  <c r="BI83" i="1"/>
  <c r="BJ83" i="1"/>
  <c r="BK83" i="1"/>
  <c r="BL83" i="1"/>
  <c r="BM83" i="1"/>
  <c r="BN83" i="1"/>
  <c r="BO83" i="1"/>
  <c r="BP83" i="1"/>
  <c r="BQ83" i="1"/>
  <c r="BR83" i="1"/>
  <c r="BS83" i="1"/>
  <c r="R83" i="35"/>
  <c r="S83" i="35"/>
  <c r="BF82" i="1"/>
  <c r="BG82" i="1"/>
  <c r="BH82" i="1"/>
  <c r="BI82" i="1"/>
  <c r="BJ82" i="1"/>
  <c r="BK82" i="1"/>
  <c r="BL82" i="1"/>
  <c r="BM82" i="1"/>
  <c r="BN82" i="1"/>
  <c r="BO82" i="1"/>
  <c r="BP82" i="1"/>
  <c r="BQ82" i="1"/>
  <c r="BR82" i="1"/>
  <c r="BS82" i="1"/>
  <c r="R82" i="35"/>
  <c r="S82" i="35"/>
  <c r="BF81" i="1"/>
  <c r="BG81" i="1"/>
  <c r="BH81" i="1"/>
  <c r="BI81" i="1"/>
  <c r="BJ81" i="1"/>
  <c r="BK81" i="1"/>
  <c r="BL81" i="1"/>
  <c r="BM81" i="1"/>
  <c r="BN81" i="1"/>
  <c r="BO81" i="1"/>
  <c r="BP81" i="1"/>
  <c r="BQ81" i="1"/>
  <c r="BR81" i="1"/>
  <c r="BS81" i="1"/>
  <c r="R81" i="35"/>
  <c r="S81" i="35"/>
  <c r="BF80" i="1"/>
  <c r="BG80" i="1"/>
  <c r="BH80" i="1"/>
  <c r="BI80" i="1"/>
  <c r="BJ80" i="1"/>
  <c r="BK80" i="1"/>
  <c r="BL80" i="1"/>
  <c r="BM80" i="1"/>
  <c r="BN80" i="1"/>
  <c r="BO80" i="1"/>
  <c r="BP80" i="1"/>
  <c r="BQ80" i="1"/>
  <c r="BR80" i="1"/>
  <c r="BS80" i="1"/>
  <c r="R80" i="35"/>
  <c r="S80" i="35"/>
  <c r="BF79" i="1"/>
  <c r="BG79" i="1"/>
  <c r="BH79" i="1"/>
  <c r="BI79" i="1"/>
  <c r="BJ79" i="1"/>
  <c r="BK79" i="1"/>
  <c r="BL79" i="1"/>
  <c r="BM79" i="1"/>
  <c r="BN79" i="1"/>
  <c r="BO79" i="1"/>
  <c r="BP79" i="1"/>
  <c r="BQ79" i="1"/>
  <c r="BR79" i="1"/>
  <c r="BS79" i="1"/>
  <c r="R79" i="35"/>
  <c r="S79" i="35"/>
  <c r="BF78" i="1"/>
  <c r="BG78" i="1"/>
  <c r="BH78" i="1"/>
  <c r="BI78" i="1"/>
  <c r="BJ78" i="1"/>
  <c r="BK78" i="1"/>
  <c r="BL78" i="1"/>
  <c r="BM78" i="1"/>
  <c r="BN78" i="1"/>
  <c r="BO78" i="1"/>
  <c r="BP78" i="1"/>
  <c r="BQ78" i="1"/>
  <c r="BR78" i="1"/>
  <c r="BS78" i="1"/>
  <c r="R78" i="35"/>
  <c r="S78" i="35"/>
  <c r="BF77" i="1"/>
  <c r="BG77" i="1"/>
  <c r="BH77" i="1"/>
  <c r="BI77" i="1"/>
  <c r="BJ77" i="1"/>
  <c r="BK77" i="1"/>
  <c r="BL77" i="1"/>
  <c r="BM77" i="1"/>
  <c r="BN77" i="1"/>
  <c r="BO77" i="1"/>
  <c r="BP77" i="1"/>
  <c r="BQ77" i="1"/>
  <c r="BR77" i="1"/>
  <c r="BS77" i="1"/>
  <c r="R77" i="35"/>
  <c r="S77" i="35"/>
  <c r="BF76" i="1"/>
  <c r="BG76" i="1"/>
  <c r="BH76" i="1"/>
  <c r="BI76" i="1"/>
  <c r="BJ76" i="1"/>
  <c r="BK76" i="1"/>
  <c r="BL76" i="1"/>
  <c r="BM76" i="1"/>
  <c r="BN76" i="1"/>
  <c r="BO76" i="1"/>
  <c r="BP76" i="1"/>
  <c r="BQ76" i="1"/>
  <c r="BR76" i="1"/>
  <c r="BS76" i="1"/>
  <c r="R76" i="35"/>
  <c r="S76" i="35"/>
  <c r="BF75" i="1"/>
  <c r="BG75" i="1"/>
  <c r="BH75" i="1"/>
  <c r="BI75" i="1"/>
  <c r="BJ75" i="1"/>
  <c r="BK75" i="1"/>
  <c r="BL75" i="1"/>
  <c r="BM75" i="1"/>
  <c r="BN75" i="1"/>
  <c r="BO75" i="1"/>
  <c r="BP75" i="1"/>
  <c r="BQ75" i="1"/>
  <c r="BR75" i="1"/>
  <c r="BS75" i="1"/>
  <c r="R75" i="35"/>
  <c r="S75" i="35"/>
  <c r="BF74" i="1"/>
  <c r="BG74" i="1"/>
  <c r="BH74" i="1"/>
  <c r="BI74" i="1"/>
  <c r="BJ74" i="1"/>
  <c r="BK74" i="1"/>
  <c r="BL74" i="1"/>
  <c r="BM74" i="1"/>
  <c r="BN74" i="1"/>
  <c r="BO74" i="1"/>
  <c r="BP74" i="1"/>
  <c r="BQ74" i="1"/>
  <c r="BR74" i="1"/>
  <c r="BS74" i="1"/>
  <c r="R74" i="35"/>
  <c r="S74" i="35"/>
  <c r="BF73" i="1"/>
  <c r="BG73" i="1"/>
  <c r="BH73" i="1"/>
  <c r="BI73" i="1"/>
  <c r="BJ73" i="1"/>
  <c r="BK73" i="1"/>
  <c r="BL73" i="1"/>
  <c r="BM73" i="1"/>
  <c r="BN73" i="1"/>
  <c r="BO73" i="1"/>
  <c r="BP73" i="1"/>
  <c r="BQ73" i="1"/>
  <c r="BR73" i="1"/>
  <c r="BS73" i="1"/>
  <c r="R73" i="35"/>
  <c r="S73" i="35"/>
  <c r="BF72" i="1"/>
  <c r="BG72" i="1"/>
  <c r="BH72" i="1"/>
  <c r="BI72" i="1"/>
  <c r="BJ72" i="1"/>
  <c r="BK72" i="1"/>
  <c r="BL72" i="1"/>
  <c r="BM72" i="1"/>
  <c r="BN72" i="1"/>
  <c r="BO72" i="1"/>
  <c r="BP72" i="1"/>
  <c r="BQ72" i="1"/>
  <c r="BR72" i="1"/>
  <c r="BS72" i="1"/>
  <c r="R72" i="35"/>
  <c r="S72" i="35"/>
  <c r="BF71" i="1"/>
  <c r="BG71" i="1"/>
  <c r="BH71" i="1"/>
  <c r="BI71" i="1"/>
  <c r="BJ71" i="1"/>
  <c r="BK71" i="1"/>
  <c r="BL71" i="1"/>
  <c r="BM71" i="1"/>
  <c r="BN71" i="1"/>
  <c r="BO71" i="1"/>
  <c r="BP71" i="1"/>
  <c r="BQ71" i="1"/>
  <c r="BR71" i="1"/>
  <c r="BS71" i="1"/>
  <c r="R71" i="35"/>
  <c r="S71" i="35"/>
  <c r="BF70" i="1"/>
  <c r="BG70" i="1"/>
  <c r="BH70" i="1"/>
  <c r="BI70" i="1"/>
  <c r="BJ70" i="1"/>
  <c r="BK70" i="1"/>
  <c r="BL70" i="1"/>
  <c r="BM70" i="1"/>
  <c r="BN70" i="1"/>
  <c r="BO70" i="1"/>
  <c r="BP70" i="1"/>
  <c r="BQ70" i="1"/>
  <c r="BR70" i="1"/>
  <c r="BS70" i="1"/>
  <c r="R70" i="35"/>
  <c r="S70" i="35"/>
  <c r="BF69" i="1"/>
  <c r="BG69" i="1"/>
  <c r="BH69" i="1"/>
  <c r="BI69" i="1"/>
  <c r="BJ69" i="1"/>
  <c r="BK69" i="1"/>
  <c r="BL69" i="1"/>
  <c r="BM69" i="1"/>
  <c r="BN69" i="1"/>
  <c r="BO69" i="1"/>
  <c r="BP69" i="1"/>
  <c r="BQ69" i="1"/>
  <c r="BR69" i="1"/>
  <c r="BS69" i="1"/>
  <c r="R69" i="35"/>
  <c r="S69" i="35"/>
  <c r="BF68" i="1"/>
  <c r="BG68" i="1"/>
  <c r="BH68" i="1"/>
  <c r="BI68" i="1"/>
  <c r="BJ68" i="1"/>
  <c r="BK68" i="1"/>
  <c r="BL68" i="1"/>
  <c r="BM68" i="1"/>
  <c r="BN68" i="1"/>
  <c r="BO68" i="1"/>
  <c r="BP68" i="1"/>
  <c r="BQ68" i="1"/>
  <c r="BR68" i="1"/>
  <c r="BS68" i="1"/>
  <c r="R68" i="35"/>
  <c r="S68" i="35"/>
  <c r="BF67" i="1"/>
  <c r="BG67" i="1"/>
  <c r="BH67" i="1"/>
  <c r="BI67" i="1"/>
  <c r="BJ67" i="1"/>
  <c r="BK67" i="1"/>
  <c r="BL67" i="1"/>
  <c r="BM67" i="1"/>
  <c r="BN67" i="1"/>
  <c r="BO67" i="1"/>
  <c r="BP67" i="1"/>
  <c r="BQ67" i="1"/>
  <c r="BR67" i="1"/>
  <c r="BS67" i="1"/>
  <c r="R67" i="35"/>
  <c r="S67" i="35"/>
  <c r="BF66" i="1"/>
  <c r="BG66" i="1"/>
  <c r="BH66" i="1"/>
  <c r="BI66" i="1"/>
  <c r="BJ66" i="1"/>
  <c r="BK66" i="1"/>
  <c r="BL66" i="1"/>
  <c r="BM66" i="1"/>
  <c r="BN66" i="1"/>
  <c r="BO66" i="1"/>
  <c r="BP66" i="1"/>
  <c r="BQ66" i="1"/>
  <c r="BR66" i="1"/>
  <c r="BS66" i="1"/>
  <c r="R66" i="35"/>
  <c r="S66" i="35"/>
  <c r="BF65" i="1"/>
  <c r="BG65" i="1"/>
  <c r="BH65" i="1"/>
  <c r="BI65" i="1"/>
  <c r="BJ65" i="1"/>
  <c r="BK65" i="1"/>
  <c r="BL65" i="1"/>
  <c r="BM65" i="1"/>
  <c r="BN65" i="1"/>
  <c r="BO65" i="1"/>
  <c r="BP65" i="1"/>
  <c r="BQ65" i="1"/>
  <c r="BR65" i="1"/>
  <c r="BS65" i="1"/>
  <c r="R65" i="35"/>
  <c r="S65" i="35"/>
  <c r="BF64" i="1"/>
  <c r="BG64" i="1"/>
  <c r="BH64" i="1"/>
  <c r="BI64" i="1"/>
  <c r="BJ64" i="1"/>
  <c r="BK64" i="1"/>
  <c r="BL64" i="1"/>
  <c r="BM64" i="1"/>
  <c r="BN64" i="1"/>
  <c r="BO64" i="1"/>
  <c r="BP64" i="1"/>
  <c r="BQ64" i="1"/>
  <c r="BR64" i="1"/>
  <c r="BS64" i="1"/>
  <c r="R64" i="35"/>
  <c r="S64" i="35"/>
  <c r="BF63" i="1"/>
  <c r="BG63" i="1"/>
  <c r="BH63" i="1"/>
  <c r="BI63" i="1"/>
  <c r="BJ63" i="1"/>
  <c r="BK63" i="1"/>
  <c r="BL63" i="1"/>
  <c r="BM63" i="1"/>
  <c r="BN63" i="1"/>
  <c r="BO63" i="1"/>
  <c r="BP63" i="1"/>
  <c r="BQ63" i="1"/>
  <c r="BR63" i="1"/>
  <c r="BS63" i="1"/>
  <c r="R63" i="35"/>
  <c r="S63" i="35"/>
  <c r="BF62" i="1"/>
  <c r="BG62" i="1"/>
  <c r="BH62" i="1"/>
  <c r="BI62" i="1"/>
  <c r="BJ62" i="1"/>
  <c r="BK62" i="1"/>
  <c r="BL62" i="1"/>
  <c r="BM62" i="1"/>
  <c r="BN62" i="1"/>
  <c r="BO62" i="1"/>
  <c r="BP62" i="1"/>
  <c r="BQ62" i="1"/>
  <c r="BR62" i="1"/>
  <c r="BS62" i="1"/>
  <c r="R62" i="35"/>
  <c r="S62" i="35"/>
  <c r="BF61" i="1"/>
  <c r="BG61" i="1"/>
  <c r="BH61" i="1"/>
  <c r="BI61" i="1"/>
  <c r="BJ61" i="1"/>
  <c r="BK61" i="1"/>
  <c r="BL61" i="1"/>
  <c r="BM61" i="1"/>
  <c r="BN61" i="1"/>
  <c r="BO61" i="1"/>
  <c r="BP61" i="1"/>
  <c r="BQ61" i="1"/>
  <c r="BR61" i="1"/>
  <c r="BS61" i="1"/>
  <c r="R61" i="35"/>
  <c r="S61" i="35"/>
  <c r="BF60" i="1"/>
  <c r="BG60" i="1"/>
  <c r="BH60" i="1"/>
  <c r="BI60" i="1"/>
  <c r="BJ60" i="1"/>
  <c r="BK60" i="1"/>
  <c r="BL60" i="1"/>
  <c r="BM60" i="1"/>
  <c r="BN60" i="1"/>
  <c r="BO60" i="1"/>
  <c r="BP60" i="1"/>
  <c r="BQ60" i="1"/>
  <c r="BR60" i="1"/>
  <c r="BS60" i="1"/>
  <c r="R60" i="35"/>
  <c r="S60" i="35"/>
  <c r="BF59" i="1"/>
  <c r="BG59" i="1"/>
  <c r="BH59" i="1"/>
  <c r="BI59" i="1"/>
  <c r="BJ59" i="1"/>
  <c r="BK59" i="1"/>
  <c r="BL59" i="1"/>
  <c r="BM59" i="1"/>
  <c r="BN59" i="1"/>
  <c r="BO59" i="1"/>
  <c r="BP59" i="1"/>
  <c r="BQ59" i="1"/>
  <c r="BR59" i="1"/>
  <c r="BS59" i="1"/>
  <c r="R59" i="35"/>
  <c r="S59" i="35"/>
  <c r="BF58" i="1"/>
  <c r="BG58" i="1"/>
  <c r="BH58" i="1"/>
  <c r="BI58" i="1"/>
  <c r="BJ58" i="1"/>
  <c r="BK58" i="1"/>
  <c r="BL58" i="1"/>
  <c r="BM58" i="1"/>
  <c r="BN58" i="1"/>
  <c r="BO58" i="1"/>
  <c r="BP58" i="1"/>
  <c r="BQ58" i="1"/>
  <c r="BR58" i="1"/>
  <c r="BS58" i="1"/>
  <c r="R58" i="35"/>
  <c r="S58" i="35"/>
  <c r="BF57" i="1"/>
  <c r="BG57" i="1"/>
  <c r="BH57" i="1"/>
  <c r="BI57" i="1"/>
  <c r="BJ57" i="1"/>
  <c r="BK57" i="1"/>
  <c r="BL57" i="1"/>
  <c r="BM57" i="1"/>
  <c r="BN57" i="1"/>
  <c r="BO57" i="1"/>
  <c r="BP57" i="1"/>
  <c r="BQ57" i="1"/>
  <c r="BR57" i="1"/>
  <c r="BS57" i="1"/>
  <c r="R57" i="35"/>
  <c r="S57" i="35"/>
  <c r="BF56" i="1"/>
  <c r="BG56" i="1"/>
  <c r="BH56" i="1"/>
  <c r="BI56" i="1"/>
  <c r="BJ56" i="1"/>
  <c r="BK56" i="1"/>
  <c r="BL56" i="1"/>
  <c r="BM56" i="1"/>
  <c r="BN56" i="1"/>
  <c r="BO56" i="1"/>
  <c r="BP56" i="1"/>
  <c r="BQ56" i="1"/>
  <c r="BR56" i="1"/>
  <c r="BS56" i="1"/>
  <c r="R56" i="35"/>
  <c r="S56" i="35"/>
  <c r="BF55" i="1"/>
  <c r="BG55" i="1"/>
  <c r="BH55" i="1"/>
  <c r="BI55" i="1"/>
  <c r="BJ55" i="1"/>
  <c r="BK55" i="1"/>
  <c r="BL55" i="1"/>
  <c r="BM55" i="1"/>
  <c r="BN55" i="1"/>
  <c r="BO55" i="1"/>
  <c r="BP55" i="1"/>
  <c r="BQ55" i="1"/>
  <c r="BR55" i="1"/>
  <c r="BS55" i="1"/>
  <c r="R55" i="35"/>
  <c r="S55" i="35"/>
  <c r="BF54" i="1"/>
  <c r="BG54" i="1"/>
  <c r="BH54" i="1"/>
  <c r="BI54" i="1"/>
  <c r="BJ54" i="1"/>
  <c r="BK54" i="1"/>
  <c r="BL54" i="1"/>
  <c r="BM54" i="1"/>
  <c r="BN54" i="1"/>
  <c r="BO54" i="1"/>
  <c r="BP54" i="1"/>
  <c r="BQ54" i="1"/>
  <c r="BR54" i="1"/>
  <c r="BS54" i="1"/>
  <c r="R54" i="35"/>
  <c r="S54" i="35"/>
  <c r="BF53" i="1"/>
  <c r="BG53" i="1"/>
  <c r="BH53" i="1"/>
  <c r="BI53" i="1"/>
  <c r="BJ53" i="1"/>
  <c r="BK53" i="1"/>
  <c r="BL53" i="1"/>
  <c r="BM53" i="1"/>
  <c r="BN53" i="1"/>
  <c r="BO53" i="1"/>
  <c r="BP53" i="1"/>
  <c r="BQ53" i="1"/>
  <c r="BR53" i="1"/>
  <c r="BS53" i="1"/>
  <c r="R53" i="35"/>
  <c r="S53" i="35"/>
  <c r="BF52" i="1"/>
  <c r="BG52" i="1"/>
  <c r="BH52" i="1"/>
  <c r="BI52" i="1"/>
  <c r="BJ52" i="1"/>
  <c r="BK52" i="1"/>
  <c r="BL52" i="1"/>
  <c r="BM52" i="1"/>
  <c r="BN52" i="1"/>
  <c r="BO52" i="1"/>
  <c r="BP52" i="1"/>
  <c r="BQ52" i="1"/>
  <c r="BR52" i="1"/>
  <c r="BS52" i="1"/>
  <c r="R52" i="35"/>
  <c r="S52" i="35"/>
  <c r="BF51" i="1"/>
  <c r="BG51" i="1"/>
  <c r="BH51" i="1"/>
  <c r="BI51" i="1"/>
  <c r="BJ51" i="1"/>
  <c r="BK51" i="1"/>
  <c r="BL51" i="1"/>
  <c r="BM51" i="1"/>
  <c r="BN51" i="1"/>
  <c r="BO51" i="1"/>
  <c r="BP51" i="1"/>
  <c r="BQ51" i="1"/>
  <c r="BR51" i="1"/>
  <c r="BS51" i="1"/>
  <c r="R51" i="35"/>
  <c r="S51" i="35"/>
  <c r="BF50" i="1"/>
  <c r="BG50" i="1"/>
  <c r="BH50" i="1"/>
  <c r="BI50" i="1"/>
  <c r="BJ50" i="1"/>
  <c r="BK50" i="1"/>
  <c r="BL50" i="1"/>
  <c r="BM50" i="1"/>
  <c r="BN50" i="1"/>
  <c r="BO50" i="1"/>
  <c r="BP50" i="1"/>
  <c r="BQ50" i="1"/>
  <c r="BR50" i="1"/>
  <c r="BS50" i="1"/>
  <c r="R50" i="35"/>
  <c r="S50" i="35"/>
  <c r="BF49" i="1"/>
  <c r="BG49" i="1"/>
  <c r="BH49" i="1"/>
  <c r="BI49" i="1"/>
  <c r="BJ49" i="1"/>
  <c r="BK49" i="1"/>
  <c r="BL49" i="1"/>
  <c r="BM49" i="1"/>
  <c r="BN49" i="1"/>
  <c r="BO49" i="1"/>
  <c r="BP49" i="1"/>
  <c r="BQ49" i="1"/>
  <c r="BR49" i="1"/>
  <c r="BS49" i="1"/>
  <c r="R49" i="35"/>
  <c r="S49" i="35"/>
  <c r="BF48" i="1"/>
  <c r="BG48" i="1"/>
  <c r="BH48" i="1"/>
  <c r="BI48" i="1"/>
  <c r="BJ48" i="1"/>
  <c r="BK48" i="1"/>
  <c r="BL48" i="1"/>
  <c r="BM48" i="1"/>
  <c r="BN48" i="1"/>
  <c r="BO48" i="1"/>
  <c r="BP48" i="1"/>
  <c r="BQ48" i="1"/>
  <c r="BR48" i="1"/>
  <c r="BS48" i="1"/>
  <c r="R48" i="35"/>
  <c r="S48" i="35"/>
  <c r="BF47" i="1"/>
  <c r="BG47" i="1"/>
  <c r="BH47" i="1"/>
  <c r="BI47" i="1"/>
  <c r="BJ47" i="1"/>
  <c r="BK47" i="1"/>
  <c r="BL47" i="1"/>
  <c r="BM47" i="1"/>
  <c r="BN47" i="1"/>
  <c r="BO47" i="1"/>
  <c r="BP47" i="1"/>
  <c r="BQ47" i="1"/>
  <c r="BR47" i="1"/>
  <c r="BS47" i="1"/>
  <c r="R47" i="35"/>
  <c r="S47" i="35"/>
  <c r="BF46" i="1"/>
  <c r="BG46" i="1"/>
  <c r="BH46" i="1"/>
  <c r="BI46" i="1"/>
  <c r="BJ46" i="1"/>
  <c r="BK46" i="1"/>
  <c r="BL46" i="1"/>
  <c r="BM46" i="1"/>
  <c r="BN46" i="1"/>
  <c r="BO46" i="1"/>
  <c r="BP46" i="1"/>
  <c r="BQ46" i="1"/>
  <c r="BR46" i="1"/>
  <c r="BS46" i="1"/>
  <c r="R46" i="35"/>
  <c r="S46" i="35"/>
  <c r="BF45" i="1"/>
  <c r="BG45" i="1"/>
  <c r="BH45" i="1"/>
  <c r="BI45" i="1"/>
  <c r="BJ45" i="1"/>
  <c r="BK45" i="1"/>
  <c r="BL45" i="1"/>
  <c r="BM45" i="1"/>
  <c r="BN45" i="1"/>
  <c r="BO45" i="1"/>
  <c r="BP45" i="1"/>
  <c r="BQ45" i="1"/>
  <c r="BR45" i="1"/>
  <c r="BS45" i="1"/>
  <c r="R45" i="35"/>
  <c r="S45" i="35"/>
  <c r="BF44" i="1"/>
  <c r="BG44" i="1"/>
  <c r="BH44" i="1"/>
  <c r="BI44" i="1"/>
  <c r="BJ44" i="1"/>
  <c r="BK44" i="1"/>
  <c r="BL44" i="1"/>
  <c r="BM44" i="1"/>
  <c r="BN44" i="1"/>
  <c r="BO44" i="1"/>
  <c r="BP44" i="1"/>
  <c r="BQ44" i="1"/>
  <c r="BR44" i="1"/>
  <c r="BS44" i="1"/>
  <c r="R44" i="35"/>
  <c r="S44" i="35"/>
  <c r="BF43" i="1"/>
  <c r="BG43" i="1"/>
  <c r="BH43" i="1"/>
  <c r="BI43" i="1"/>
  <c r="BJ43" i="1"/>
  <c r="BK43" i="1"/>
  <c r="BL43" i="1"/>
  <c r="BM43" i="1"/>
  <c r="BN43" i="1"/>
  <c r="BO43" i="1"/>
  <c r="BP43" i="1"/>
  <c r="BQ43" i="1"/>
  <c r="BR43" i="1"/>
  <c r="BS43" i="1"/>
  <c r="R43" i="35"/>
  <c r="S43" i="35"/>
  <c r="BF42" i="1"/>
  <c r="BG42" i="1"/>
  <c r="BH42" i="1"/>
  <c r="BI42" i="1"/>
  <c r="BJ42" i="1"/>
  <c r="BK42" i="1"/>
  <c r="BL42" i="1"/>
  <c r="BM42" i="1"/>
  <c r="BN42" i="1"/>
  <c r="BO42" i="1"/>
  <c r="BP42" i="1"/>
  <c r="BQ42" i="1"/>
  <c r="BR42" i="1"/>
  <c r="BS42" i="1"/>
  <c r="R42" i="35"/>
  <c r="S42" i="35"/>
  <c r="BF41" i="1"/>
  <c r="BG41" i="1"/>
  <c r="BH41" i="1"/>
  <c r="BI41" i="1"/>
  <c r="BJ41" i="1"/>
  <c r="BK41" i="1"/>
  <c r="BL41" i="1"/>
  <c r="BM41" i="1"/>
  <c r="BN41" i="1"/>
  <c r="BO41" i="1"/>
  <c r="BP41" i="1"/>
  <c r="BQ41" i="1"/>
  <c r="BR41" i="1"/>
  <c r="BS41" i="1"/>
  <c r="R41" i="35"/>
  <c r="S41" i="35"/>
  <c r="BF40" i="1"/>
  <c r="BG40" i="1"/>
  <c r="BH40" i="1"/>
  <c r="BI40" i="1"/>
  <c r="BJ40" i="1"/>
  <c r="BK40" i="1"/>
  <c r="BL40" i="1"/>
  <c r="BM40" i="1"/>
  <c r="BN40" i="1"/>
  <c r="BO40" i="1"/>
  <c r="BP40" i="1"/>
  <c r="BQ40" i="1"/>
  <c r="BR40" i="1"/>
  <c r="BS40" i="1"/>
  <c r="R40" i="35"/>
  <c r="S40" i="35"/>
  <c r="BF39" i="1"/>
  <c r="BG39" i="1"/>
  <c r="BH39" i="1"/>
  <c r="BI39" i="1"/>
  <c r="BJ39" i="1"/>
  <c r="BK39" i="1"/>
  <c r="BL39" i="1"/>
  <c r="BM39" i="1"/>
  <c r="BN39" i="1"/>
  <c r="BO39" i="1"/>
  <c r="BP39" i="1"/>
  <c r="BQ39" i="1"/>
  <c r="BR39" i="1"/>
  <c r="BS39" i="1"/>
  <c r="R39" i="35"/>
  <c r="S39" i="35"/>
  <c r="BF38" i="1"/>
  <c r="BG38" i="1"/>
  <c r="BH38" i="1"/>
  <c r="BI38" i="1"/>
  <c r="BJ38" i="1"/>
  <c r="BK38" i="1"/>
  <c r="BL38" i="1"/>
  <c r="BM38" i="1"/>
  <c r="BN38" i="1"/>
  <c r="BO38" i="1"/>
  <c r="BP38" i="1"/>
  <c r="BQ38" i="1"/>
  <c r="BR38" i="1"/>
  <c r="BS38" i="1"/>
  <c r="R38" i="35"/>
  <c r="S38" i="35"/>
  <c r="BF37" i="1"/>
  <c r="BG37" i="1"/>
  <c r="BH37" i="1"/>
  <c r="BI37" i="1"/>
  <c r="BJ37" i="1"/>
  <c r="BK37" i="1"/>
  <c r="BL37" i="1"/>
  <c r="BM37" i="1"/>
  <c r="BN37" i="1"/>
  <c r="BO37" i="1"/>
  <c r="BP37" i="1"/>
  <c r="BQ37" i="1"/>
  <c r="BR37" i="1"/>
  <c r="BS37" i="1"/>
  <c r="R37" i="35"/>
  <c r="S37" i="35"/>
  <c r="BF36" i="1"/>
  <c r="BG36" i="1"/>
  <c r="BH36" i="1"/>
  <c r="BI36" i="1"/>
  <c r="BJ36" i="1"/>
  <c r="BK36" i="1"/>
  <c r="BL36" i="1"/>
  <c r="BM36" i="1"/>
  <c r="BN36" i="1"/>
  <c r="BO36" i="1"/>
  <c r="BP36" i="1"/>
  <c r="BQ36" i="1"/>
  <c r="BR36" i="1"/>
  <c r="BS36" i="1"/>
  <c r="R36" i="35"/>
  <c r="S36" i="35"/>
  <c r="BF35" i="1"/>
  <c r="BG35" i="1"/>
  <c r="BH35" i="1"/>
  <c r="BI35" i="1"/>
  <c r="BJ35" i="1"/>
  <c r="BK35" i="1"/>
  <c r="BL35" i="1"/>
  <c r="BM35" i="1"/>
  <c r="BN35" i="1"/>
  <c r="BO35" i="1"/>
  <c r="BP35" i="1"/>
  <c r="BQ35" i="1"/>
  <c r="BR35" i="1"/>
  <c r="BS35" i="1"/>
  <c r="R35" i="35"/>
  <c r="S35" i="35"/>
  <c r="BF34" i="1"/>
  <c r="BG34" i="1"/>
  <c r="BH34" i="1"/>
  <c r="BI34" i="1"/>
  <c r="BJ34" i="1"/>
  <c r="BK34" i="1"/>
  <c r="BL34" i="1"/>
  <c r="BM34" i="1"/>
  <c r="BN34" i="1"/>
  <c r="BO34" i="1"/>
  <c r="BP34" i="1"/>
  <c r="BQ34" i="1"/>
  <c r="BR34" i="1"/>
  <c r="BS34" i="1"/>
  <c r="R34" i="35"/>
  <c r="S34" i="35"/>
  <c r="BF33" i="1"/>
  <c r="BG33" i="1"/>
  <c r="BH33" i="1"/>
  <c r="BI33" i="1"/>
  <c r="BJ33" i="1"/>
  <c r="BK33" i="1"/>
  <c r="BL33" i="1"/>
  <c r="BM33" i="1"/>
  <c r="BN33" i="1"/>
  <c r="BO33" i="1"/>
  <c r="BP33" i="1"/>
  <c r="BQ33" i="1"/>
  <c r="BR33" i="1"/>
  <c r="BS33" i="1"/>
  <c r="R33" i="35"/>
  <c r="S33" i="35"/>
  <c r="BF32" i="1"/>
  <c r="BG32" i="1"/>
  <c r="BH32" i="1"/>
  <c r="BI32" i="1"/>
  <c r="BJ32" i="1"/>
  <c r="BK32" i="1"/>
  <c r="BL32" i="1"/>
  <c r="BM32" i="1"/>
  <c r="BN32" i="1"/>
  <c r="BO32" i="1"/>
  <c r="BP32" i="1"/>
  <c r="BQ32" i="1"/>
  <c r="BR32" i="1"/>
  <c r="BS32" i="1"/>
  <c r="R32" i="35"/>
  <c r="S32" i="35"/>
  <c r="BF31" i="1"/>
  <c r="BG31" i="1"/>
  <c r="BH31" i="1"/>
  <c r="BI31" i="1"/>
  <c r="BJ31" i="1"/>
  <c r="BK31" i="1"/>
  <c r="BL31" i="1"/>
  <c r="BM31" i="1"/>
  <c r="BN31" i="1"/>
  <c r="BO31" i="1"/>
  <c r="BP31" i="1"/>
  <c r="BQ31" i="1"/>
  <c r="BR31" i="1"/>
  <c r="BS31" i="1"/>
  <c r="R31" i="35"/>
  <c r="S31" i="35"/>
  <c r="BF30" i="1"/>
  <c r="BG30" i="1"/>
  <c r="BH30" i="1"/>
  <c r="BI30" i="1"/>
  <c r="BJ30" i="1"/>
  <c r="BK30" i="1"/>
  <c r="BL30" i="1"/>
  <c r="BM30" i="1"/>
  <c r="BN30" i="1"/>
  <c r="BO30" i="1"/>
  <c r="BP30" i="1"/>
  <c r="BQ30" i="1"/>
  <c r="BR30" i="1"/>
  <c r="BS30" i="1"/>
  <c r="R30" i="35"/>
  <c r="S30" i="35"/>
  <c r="BF29" i="1"/>
  <c r="BG29" i="1"/>
  <c r="BH29" i="1"/>
  <c r="BI29" i="1"/>
  <c r="BJ29" i="1"/>
  <c r="BK29" i="1"/>
  <c r="BL29" i="1"/>
  <c r="BM29" i="1"/>
  <c r="BN29" i="1"/>
  <c r="BO29" i="1"/>
  <c r="BP29" i="1"/>
  <c r="BQ29" i="1"/>
  <c r="BR29" i="1"/>
  <c r="BS29" i="1"/>
  <c r="R29" i="35"/>
  <c r="S29" i="35"/>
  <c r="BF28" i="1"/>
  <c r="BG28" i="1"/>
  <c r="BH28" i="1"/>
  <c r="BI28" i="1"/>
  <c r="BJ28" i="1"/>
  <c r="BK28" i="1"/>
  <c r="BL28" i="1"/>
  <c r="BM28" i="1"/>
  <c r="BN28" i="1"/>
  <c r="BO28" i="1"/>
  <c r="BP28" i="1"/>
  <c r="BQ28" i="1"/>
  <c r="BR28" i="1"/>
  <c r="BS28" i="1"/>
  <c r="R28" i="35"/>
  <c r="S28" i="35"/>
  <c r="BF27" i="1"/>
  <c r="BG27" i="1"/>
  <c r="BH27" i="1"/>
  <c r="BI27" i="1"/>
  <c r="BJ27" i="1"/>
  <c r="BK27" i="1"/>
  <c r="BL27" i="1"/>
  <c r="BM27" i="1"/>
  <c r="BN27" i="1"/>
  <c r="BO27" i="1"/>
  <c r="BP27" i="1"/>
  <c r="BQ27" i="1"/>
  <c r="BR27" i="1"/>
  <c r="BS27" i="1"/>
  <c r="R27" i="35"/>
  <c r="S27" i="35"/>
  <c r="BF26" i="1"/>
  <c r="BG26" i="1"/>
  <c r="BH26" i="1"/>
  <c r="BI26" i="1"/>
  <c r="BJ26" i="1"/>
  <c r="BK26" i="1"/>
  <c r="BL26" i="1"/>
  <c r="BM26" i="1"/>
  <c r="BN26" i="1"/>
  <c r="BO26" i="1"/>
  <c r="BP26" i="1"/>
  <c r="BQ26" i="1"/>
  <c r="BR26" i="1"/>
  <c r="BS26" i="1"/>
  <c r="R26" i="35"/>
  <c r="S26" i="35"/>
  <c r="BF25" i="1"/>
  <c r="BG25" i="1"/>
  <c r="BH25" i="1"/>
  <c r="BI25" i="1"/>
  <c r="BJ25" i="1"/>
  <c r="BK25" i="1"/>
  <c r="BL25" i="1"/>
  <c r="BM25" i="1"/>
  <c r="BN25" i="1"/>
  <c r="BO25" i="1"/>
  <c r="BP25" i="1"/>
  <c r="BQ25" i="1"/>
  <c r="BR25" i="1"/>
  <c r="BS25" i="1"/>
  <c r="R25" i="35"/>
  <c r="S25" i="35"/>
  <c r="BF24" i="1"/>
  <c r="BG24" i="1"/>
  <c r="BH24" i="1"/>
  <c r="BI24" i="1"/>
  <c r="BJ24" i="1"/>
  <c r="BK24" i="1"/>
  <c r="BL24" i="1"/>
  <c r="BM24" i="1"/>
  <c r="BN24" i="1"/>
  <c r="BO24" i="1"/>
  <c r="BP24" i="1"/>
  <c r="BQ24" i="1"/>
  <c r="BR24" i="1"/>
  <c r="BS24" i="1"/>
  <c r="R24" i="35"/>
  <c r="S24" i="35"/>
  <c r="BF23" i="1"/>
  <c r="BG23" i="1"/>
  <c r="BH23" i="1"/>
  <c r="BI23" i="1"/>
  <c r="BJ23" i="1"/>
  <c r="BK23" i="1"/>
  <c r="BL23" i="1"/>
  <c r="BM23" i="1"/>
  <c r="BN23" i="1"/>
  <c r="BO23" i="1"/>
  <c r="BP23" i="1"/>
  <c r="BQ23" i="1"/>
  <c r="BR23" i="1"/>
  <c r="BS23" i="1"/>
  <c r="R23" i="35"/>
  <c r="S23" i="35"/>
  <c r="BF22" i="1"/>
  <c r="BG22" i="1"/>
  <c r="BH22" i="1"/>
  <c r="BI22" i="1"/>
  <c r="BJ22" i="1"/>
  <c r="BK22" i="1"/>
  <c r="BL22" i="1"/>
  <c r="BM22" i="1"/>
  <c r="BN22" i="1"/>
  <c r="BO22" i="1"/>
  <c r="BP22" i="1"/>
  <c r="BQ22" i="1"/>
  <c r="BR22" i="1"/>
  <c r="BS22" i="1"/>
  <c r="R22" i="35"/>
  <c r="S22" i="35"/>
  <c r="R21" i="35"/>
  <c r="S21" i="35"/>
  <c r="R20" i="35"/>
  <c r="S20" i="35"/>
  <c r="R19" i="35"/>
  <c r="S19" i="35"/>
  <c r="R18" i="35"/>
  <c r="S18" i="35"/>
  <c r="R17" i="35"/>
  <c r="S17" i="35"/>
  <c r="R16" i="35"/>
  <c r="S16" i="35"/>
  <c r="R15" i="35"/>
  <c r="S15" i="35"/>
  <c r="R14" i="35"/>
  <c r="S14" i="35"/>
  <c r="R13" i="35"/>
  <c r="S13" i="35"/>
  <c r="R12" i="35"/>
  <c r="S12" i="35"/>
  <c r="R11" i="35"/>
  <c r="S11" i="35"/>
  <c r="R10" i="35"/>
  <c r="S10" i="35"/>
  <c r="R9" i="35"/>
  <c r="S9" i="35"/>
  <c r="R8" i="35"/>
  <c r="S8" i="35"/>
  <c r="R7" i="35"/>
  <c r="S7" i="35"/>
  <c r="R6" i="35"/>
  <c r="S6" i="35"/>
  <c r="AI106" i="1"/>
  <c r="AJ106" i="1"/>
  <c r="AK106" i="1"/>
  <c r="AL106" i="1"/>
  <c r="AM106" i="1"/>
  <c r="AN106" i="1"/>
  <c r="AO106" i="1"/>
  <c r="AP106" i="1"/>
  <c r="AQ106" i="1"/>
  <c r="AR106" i="1"/>
  <c r="AS106" i="1"/>
  <c r="AT106" i="1"/>
  <c r="AU106" i="1"/>
  <c r="AV106" i="1"/>
  <c r="O106" i="35"/>
  <c r="P106" i="35"/>
  <c r="AI105" i="1"/>
  <c r="AJ105" i="1"/>
  <c r="AK105" i="1"/>
  <c r="AL105" i="1"/>
  <c r="AM105" i="1"/>
  <c r="AN105" i="1"/>
  <c r="AO105" i="1"/>
  <c r="AP105" i="1"/>
  <c r="AQ105" i="1"/>
  <c r="AR105" i="1"/>
  <c r="AS105" i="1"/>
  <c r="AT105" i="1"/>
  <c r="AU105" i="1"/>
  <c r="AV105" i="1"/>
  <c r="O105" i="35"/>
  <c r="P105" i="35"/>
  <c r="AI104" i="1"/>
  <c r="AJ104" i="1"/>
  <c r="AK104" i="1"/>
  <c r="AL104" i="1"/>
  <c r="AM104" i="1"/>
  <c r="AN104" i="1"/>
  <c r="AO104" i="1"/>
  <c r="AP104" i="1"/>
  <c r="AQ104" i="1"/>
  <c r="AR104" i="1"/>
  <c r="AS104" i="1"/>
  <c r="AT104" i="1"/>
  <c r="AU104" i="1"/>
  <c r="AV104" i="1"/>
  <c r="O104" i="35"/>
  <c r="P104" i="35"/>
  <c r="AI103" i="1"/>
  <c r="AJ103" i="1"/>
  <c r="AK103" i="1"/>
  <c r="AL103" i="1"/>
  <c r="AM103" i="1"/>
  <c r="AN103" i="1"/>
  <c r="AO103" i="1"/>
  <c r="AP103" i="1"/>
  <c r="AQ103" i="1"/>
  <c r="AR103" i="1"/>
  <c r="AS103" i="1"/>
  <c r="AT103" i="1"/>
  <c r="AU103" i="1"/>
  <c r="AV103" i="1"/>
  <c r="O103" i="35"/>
  <c r="P103" i="35"/>
  <c r="AI102" i="1"/>
  <c r="AJ102" i="1"/>
  <c r="AK102" i="1"/>
  <c r="AL102" i="1"/>
  <c r="AM102" i="1"/>
  <c r="AN102" i="1"/>
  <c r="AO102" i="1"/>
  <c r="AP102" i="1"/>
  <c r="AQ102" i="1"/>
  <c r="AR102" i="1"/>
  <c r="AS102" i="1"/>
  <c r="AT102" i="1"/>
  <c r="AU102" i="1"/>
  <c r="AV102" i="1"/>
  <c r="O102" i="35"/>
  <c r="P102" i="35"/>
  <c r="AI101" i="1"/>
  <c r="AJ101" i="1"/>
  <c r="AK101" i="1"/>
  <c r="AL101" i="1"/>
  <c r="AM101" i="1"/>
  <c r="AN101" i="1"/>
  <c r="AO101" i="1"/>
  <c r="AP101" i="1"/>
  <c r="AQ101" i="1"/>
  <c r="AR101" i="1"/>
  <c r="AS101" i="1"/>
  <c r="AT101" i="1"/>
  <c r="AU101" i="1"/>
  <c r="AV101" i="1"/>
  <c r="O101" i="35"/>
  <c r="P101" i="35"/>
  <c r="AI100" i="1"/>
  <c r="AJ100" i="1"/>
  <c r="AK100" i="1"/>
  <c r="AL100" i="1"/>
  <c r="AM100" i="1"/>
  <c r="AN100" i="1"/>
  <c r="AO100" i="1"/>
  <c r="AP100" i="1"/>
  <c r="AQ100" i="1"/>
  <c r="AR100" i="1"/>
  <c r="AS100" i="1"/>
  <c r="AT100" i="1"/>
  <c r="AU100" i="1"/>
  <c r="AV100" i="1"/>
  <c r="O100" i="35"/>
  <c r="P100" i="35"/>
  <c r="AI99" i="1"/>
  <c r="AJ99" i="1"/>
  <c r="AK99" i="1"/>
  <c r="AL99" i="1"/>
  <c r="AM99" i="1"/>
  <c r="AN99" i="1"/>
  <c r="AO99" i="1"/>
  <c r="AP99" i="1"/>
  <c r="AQ99" i="1"/>
  <c r="AR99" i="1"/>
  <c r="AS99" i="1"/>
  <c r="AT99" i="1"/>
  <c r="AU99" i="1"/>
  <c r="AV99" i="1"/>
  <c r="O99" i="35"/>
  <c r="P99" i="35"/>
  <c r="AI98" i="1"/>
  <c r="AJ98" i="1"/>
  <c r="AK98" i="1"/>
  <c r="AL98" i="1"/>
  <c r="AM98" i="1"/>
  <c r="AN98" i="1"/>
  <c r="AO98" i="1"/>
  <c r="AP98" i="1"/>
  <c r="AQ98" i="1"/>
  <c r="AR98" i="1"/>
  <c r="AS98" i="1"/>
  <c r="AT98" i="1"/>
  <c r="AU98" i="1"/>
  <c r="AV98" i="1"/>
  <c r="O98" i="35"/>
  <c r="P98" i="35"/>
  <c r="AI97" i="1"/>
  <c r="AJ97" i="1"/>
  <c r="AK97" i="1"/>
  <c r="AL97" i="1"/>
  <c r="AM97" i="1"/>
  <c r="AN97" i="1"/>
  <c r="AO97" i="1"/>
  <c r="AP97" i="1"/>
  <c r="AQ97" i="1"/>
  <c r="AR97" i="1"/>
  <c r="AS97" i="1"/>
  <c r="AT97" i="1"/>
  <c r="AU97" i="1"/>
  <c r="AV97" i="1"/>
  <c r="O97" i="35"/>
  <c r="P97" i="35"/>
  <c r="AI96" i="1"/>
  <c r="AJ96" i="1"/>
  <c r="AK96" i="1"/>
  <c r="AL96" i="1"/>
  <c r="AM96" i="1"/>
  <c r="AN96" i="1"/>
  <c r="AO96" i="1"/>
  <c r="AP96" i="1"/>
  <c r="AQ96" i="1"/>
  <c r="AR96" i="1"/>
  <c r="AS96" i="1"/>
  <c r="AT96" i="1"/>
  <c r="AU96" i="1"/>
  <c r="AV96" i="1"/>
  <c r="O96" i="35"/>
  <c r="P96" i="35"/>
  <c r="AI95" i="1"/>
  <c r="AJ95" i="1"/>
  <c r="AK95" i="1"/>
  <c r="AL95" i="1"/>
  <c r="AM95" i="1"/>
  <c r="AN95" i="1"/>
  <c r="AO95" i="1"/>
  <c r="AP95" i="1"/>
  <c r="AQ95" i="1"/>
  <c r="AR95" i="1"/>
  <c r="AS95" i="1"/>
  <c r="AT95" i="1"/>
  <c r="AU95" i="1"/>
  <c r="AV95" i="1"/>
  <c r="O95" i="35"/>
  <c r="P95" i="35"/>
  <c r="AI94" i="1"/>
  <c r="AJ94" i="1"/>
  <c r="AK94" i="1"/>
  <c r="AL94" i="1"/>
  <c r="AM94" i="1"/>
  <c r="AN94" i="1"/>
  <c r="AO94" i="1"/>
  <c r="AP94" i="1"/>
  <c r="AQ94" i="1"/>
  <c r="AR94" i="1"/>
  <c r="AS94" i="1"/>
  <c r="AT94" i="1"/>
  <c r="AU94" i="1"/>
  <c r="AV94" i="1"/>
  <c r="O94" i="35"/>
  <c r="P94" i="35"/>
  <c r="AI93" i="1"/>
  <c r="AJ93" i="1"/>
  <c r="AK93" i="1"/>
  <c r="AL93" i="1"/>
  <c r="AM93" i="1"/>
  <c r="AN93" i="1"/>
  <c r="AO93" i="1"/>
  <c r="AP93" i="1"/>
  <c r="AQ93" i="1"/>
  <c r="AR93" i="1"/>
  <c r="AS93" i="1"/>
  <c r="AT93" i="1"/>
  <c r="AU93" i="1"/>
  <c r="AV93" i="1"/>
  <c r="O93" i="35"/>
  <c r="P93" i="35"/>
  <c r="AI92" i="1"/>
  <c r="AJ92" i="1"/>
  <c r="AK92" i="1"/>
  <c r="AL92" i="1"/>
  <c r="AM92" i="1"/>
  <c r="AN92" i="1"/>
  <c r="AO92" i="1"/>
  <c r="AP92" i="1"/>
  <c r="AQ92" i="1"/>
  <c r="AR92" i="1"/>
  <c r="AS92" i="1"/>
  <c r="AT92" i="1"/>
  <c r="AU92" i="1"/>
  <c r="AV92" i="1"/>
  <c r="O92" i="35"/>
  <c r="P92" i="35"/>
  <c r="AI91" i="1"/>
  <c r="AJ91" i="1"/>
  <c r="AK91" i="1"/>
  <c r="AL91" i="1"/>
  <c r="AM91" i="1"/>
  <c r="AN91" i="1"/>
  <c r="AO91" i="1"/>
  <c r="AP91" i="1"/>
  <c r="AQ91" i="1"/>
  <c r="AR91" i="1"/>
  <c r="AS91" i="1"/>
  <c r="AT91" i="1"/>
  <c r="AU91" i="1"/>
  <c r="AV91" i="1"/>
  <c r="O91" i="35"/>
  <c r="P91" i="35"/>
  <c r="AI90" i="1"/>
  <c r="AJ90" i="1"/>
  <c r="AK90" i="1"/>
  <c r="AL90" i="1"/>
  <c r="AM90" i="1"/>
  <c r="AN90" i="1"/>
  <c r="AO90" i="1"/>
  <c r="AP90" i="1"/>
  <c r="AQ90" i="1"/>
  <c r="AR90" i="1"/>
  <c r="AS90" i="1"/>
  <c r="AT90" i="1"/>
  <c r="AU90" i="1"/>
  <c r="AV90" i="1"/>
  <c r="O90" i="35"/>
  <c r="P90" i="35"/>
  <c r="AI89" i="1"/>
  <c r="AJ89" i="1"/>
  <c r="AK89" i="1"/>
  <c r="AL89" i="1"/>
  <c r="AM89" i="1"/>
  <c r="AN89" i="1"/>
  <c r="AO89" i="1"/>
  <c r="AP89" i="1"/>
  <c r="AQ89" i="1"/>
  <c r="AR89" i="1"/>
  <c r="AS89" i="1"/>
  <c r="AT89" i="1"/>
  <c r="AU89" i="1"/>
  <c r="AV89" i="1"/>
  <c r="O89" i="35"/>
  <c r="P89" i="35"/>
  <c r="AI88" i="1"/>
  <c r="AJ88" i="1"/>
  <c r="AK88" i="1"/>
  <c r="AL88" i="1"/>
  <c r="AM88" i="1"/>
  <c r="AN88" i="1"/>
  <c r="AO88" i="1"/>
  <c r="AP88" i="1"/>
  <c r="AQ88" i="1"/>
  <c r="AR88" i="1"/>
  <c r="AS88" i="1"/>
  <c r="AT88" i="1"/>
  <c r="AU88" i="1"/>
  <c r="AV88" i="1"/>
  <c r="O88" i="35"/>
  <c r="P88" i="35"/>
  <c r="AI87" i="1"/>
  <c r="AJ87" i="1"/>
  <c r="AK87" i="1"/>
  <c r="AL87" i="1"/>
  <c r="AM87" i="1"/>
  <c r="AN87" i="1"/>
  <c r="AO87" i="1"/>
  <c r="AP87" i="1"/>
  <c r="AQ87" i="1"/>
  <c r="AR87" i="1"/>
  <c r="AS87" i="1"/>
  <c r="AT87" i="1"/>
  <c r="AU87" i="1"/>
  <c r="AV87" i="1"/>
  <c r="O87" i="35"/>
  <c r="P87" i="35"/>
  <c r="AI86" i="1"/>
  <c r="AJ86" i="1"/>
  <c r="AK86" i="1"/>
  <c r="AL86" i="1"/>
  <c r="AM86" i="1"/>
  <c r="AN86" i="1"/>
  <c r="AO86" i="1"/>
  <c r="AP86" i="1"/>
  <c r="AQ86" i="1"/>
  <c r="AR86" i="1"/>
  <c r="AS86" i="1"/>
  <c r="AT86" i="1"/>
  <c r="AU86" i="1"/>
  <c r="AV86" i="1"/>
  <c r="O86" i="35"/>
  <c r="P86" i="35"/>
  <c r="AI85" i="1"/>
  <c r="AJ85" i="1"/>
  <c r="AK85" i="1"/>
  <c r="AL85" i="1"/>
  <c r="AM85" i="1"/>
  <c r="AN85" i="1"/>
  <c r="AO85" i="1"/>
  <c r="AP85" i="1"/>
  <c r="AQ85" i="1"/>
  <c r="AR85" i="1"/>
  <c r="AS85" i="1"/>
  <c r="AT85" i="1"/>
  <c r="AU85" i="1"/>
  <c r="AV85" i="1"/>
  <c r="O85" i="35"/>
  <c r="P85" i="35"/>
  <c r="AI84" i="1"/>
  <c r="AJ84" i="1"/>
  <c r="AK84" i="1"/>
  <c r="AL84" i="1"/>
  <c r="AM84" i="1"/>
  <c r="AN84" i="1"/>
  <c r="AO84" i="1"/>
  <c r="AP84" i="1"/>
  <c r="AQ84" i="1"/>
  <c r="AR84" i="1"/>
  <c r="AS84" i="1"/>
  <c r="AT84" i="1"/>
  <c r="AU84" i="1"/>
  <c r="AV84" i="1"/>
  <c r="O84" i="35"/>
  <c r="P84" i="35"/>
  <c r="AI83" i="1"/>
  <c r="AJ83" i="1"/>
  <c r="AK83" i="1"/>
  <c r="AL83" i="1"/>
  <c r="AM83" i="1"/>
  <c r="AN83" i="1"/>
  <c r="AO83" i="1"/>
  <c r="AP83" i="1"/>
  <c r="AQ83" i="1"/>
  <c r="AR83" i="1"/>
  <c r="AS83" i="1"/>
  <c r="AT83" i="1"/>
  <c r="AU83" i="1"/>
  <c r="AV83" i="1"/>
  <c r="O83" i="35"/>
  <c r="P83" i="35"/>
  <c r="AI82" i="1"/>
  <c r="AJ82" i="1"/>
  <c r="AK82" i="1"/>
  <c r="AL82" i="1"/>
  <c r="AM82" i="1"/>
  <c r="AN82" i="1"/>
  <c r="AO82" i="1"/>
  <c r="AP82" i="1"/>
  <c r="AQ82" i="1"/>
  <c r="AR82" i="1"/>
  <c r="AS82" i="1"/>
  <c r="AT82" i="1"/>
  <c r="AU82" i="1"/>
  <c r="AV82" i="1"/>
  <c r="O82" i="35"/>
  <c r="P82" i="35"/>
  <c r="AI81" i="1"/>
  <c r="AJ81" i="1"/>
  <c r="AK81" i="1"/>
  <c r="AL81" i="1"/>
  <c r="AM81" i="1"/>
  <c r="AN81" i="1"/>
  <c r="AO81" i="1"/>
  <c r="AP81" i="1"/>
  <c r="AQ81" i="1"/>
  <c r="AR81" i="1"/>
  <c r="AS81" i="1"/>
  <c r="AT81" i="1"/>
  <c r="AU81" i="1"/>
  <c r="AV81" i="1"/>
  <c r="O81" i="35"/>
  <c r="P81" i="35"/>
  <c r="AI80" i="1"/>
  <c r="AJ80" i="1"/>
  <c r="AK80" i="1"/>
  <c r="AL80" i="1"/>
  <c r="AM80" i="1"/>
  <c r="AN80" i="1"/>
  <c r="AO80" i="1"/>
  <c r="AP80" i="1"/>
  <c r="AQ80" i="1"/>
  <c r="AR80" i="1"/>
  <c r="AS80" i="1"/>
  <c r="AT80" i="1"/>
  <c r="AU80" i="1"/>
  <c r="AV80" i="1"/>
  <c r="O80" i="35"/>
  <c r="P80" i="35"/>
  <c r="AI79" i="1"/>
  <c r="AJ79" i="1"/>
  <c r="AK79" i="1"/>
  <c r="AL79" i="1"/>
  <c r="AM79" i="1"/>
  <c r="AN79" i="1"/>
  <c r="AO79" i="1"/>
  <c r="AP79" i="1"/>
  <c r="AQ79" i="1"/>
  <c r="AR79" i="1"/>
  <c r="AS79" i="1"/>
  <c r="AT79" i="1"/>
  <c r="AU79" i="1"/>
  <c r="AV79" i="1"/>
  <c r="O79" i="35"/>
  <c r="P79" i="35"/>
  <c r="AI78" i="1"/>
  <c r="AJ78" i="1"/>
  <c r="AK78" i="1"/>
  <c r="AL78" i="1"/>
  <c r="AM78" i="1"/>
  <c r="AN78" i="1"/>
  <c r="AO78" i="1"/>
  <c r="AP78" i="1"/>
  <c r="AQ78" i="1"/>
  <c r="AR78" i="1"/>
  <c r="AS78" i="1"/>
  <c r="AT78" i="1"/>
  <c r="AU78" i="1"/>
  <c r="AV78" i="1"/>
  <c r="O78" i="35"/>
  <c r="P78" i="35"/>
  <c r="AI77" i="1"/>
  <c r="AJ77" i="1"/>
  <c r="AK77" i="1"/>
  <c r="AL77" i="1"/>
  <c r="AM77" i="1"/>
  <c r="AN77" i="1"/>
  <c r="AO77" i="1"/>
  <c r="AP77" i="1"/>
  <c r="AQ77" i="1"/>
  <c r="AR77" i="1"/>
  <c r="AS77" i="1"/>
  <c r="AT77" i="1"/>
  <c r="AU77" i="1"/>
  <c r="AV77" i="1"/>
  <c r="O77" i="35"/>
  <c r="P77" i="35"/>
  <c r="AI76" i="1"/>
  <c r="AJ76" i="1"/>
  <c r="AK76" i="1"/>
  <c r="AL76" i="1"/>
  <c r="AM76" i="1"/>
  <c r="AN76" i="1"/>
  <c r="AO76" i="1"/>
  <c r="AP76" i="1"/>
  <c r="AQ76" i="1"/>
  <c r="AR76" i="1"/>
  <c r="AS76" i="1"/>
  <c r="AT76" i="1"/>
  <c r="AU76" i="1"/>
  <c r="AV76" i="1"/>
  <c r="O76" i="35"/>
  <c r="P76" i="35"/>
  <c r="AI75" i="1"/>
  <c r="AJ75" i="1"/>
  <c r="AK75" i="1"/>
  <c r="AL75" i="1"/>
  <c r="AM75" i="1"/>
  <c r="AN75" i="1"/>
  <c r="AO75" i="1"/>
  <c r="AP75" i="1"/>
  <c r="AQ75" i="1"/>
  <c r="AR75" i="1"/>
  <c r="AS75" i="1"/>
  <c r="AT75" i="1"/>
  <c r="AU75" i="1"/>
  <c r="AV75" i="1"/>
  <c r="O75" i="35"/>
  <c r="P75" i="35"/>
  <c r="AI74" i="1"/>
  <c r="AJ74" i="1"/>
  <c r="AK74" i="1"/>
  <c r="AL74" i="1"/>
  <c r="AM74" i="1"/>
  <c r="AN74" i="1"/>
  <c r="AO74" i="1"/>
  <c r="AP74" i="1"/>
  <c r="AQ74" i="1"/>
  <c r="AR74" i="1"/>
  <c r="AS74" i="1"/>
  <c r="AT74" i="1"/>
  <c r="AU74" i="1"/>
  <c r="AV74" i="1"/>
  <c r="O74" i="35"/>
  <c r="P74" i="35"/>
  <c r="AI73" i="1"/>
  <c r="AJ73" i="1"/>
  <c r="AK73" i="1"/>
  <c r="AL73" i="1"/>
  <c r="AM73" i="1"/>
  <c r="AN73" i="1"/>
  <c r="AO73" i="1"/>
  <c r="AP73" i="1"/>
  <c r="AQ73" i="1"/>
  <c r="AR73" i="1"/>
  <c r="AS73" i="1"/>
  <c r="AT73" i="1"/>
  <c r="AU73" i="1"/>
  <c r="AV73" i="1"/>
  <c r="O73" i="35"/>
  <c r="P73" i="35"/>
  <c r="AI72" i="1"/>
  <c r="AJ72" i="1"/>
  <c r="AK72" i="1"/>
  <c r="AL72" i="1"/>
  <c r="AM72" i="1"/>
  <c r="AN72" i="1"/>
  <c r="AO72" i="1"/>
  <c r="AP72" i="1"/>
  <c r="AQ72" i="1"/>
  <c r="AR72" i="1"/>
  <c r="AS72" i="1"/>
  <c r="AT72" i="1"/>
  <c r="AU72" i="1"/>
  <c r="AV72" i="1"/>
  <c r="O72" i="35"/>
  <c r="P72" i="35"/>
  <c r="AI71" i="1"/>
  <c r="AJ71" i="1"/>
  <c r="AK71" i="1"/>
  <c r="AL71" i="1"/>
  <c r="AM71" i="1"/>
  <c r="AN71" i="1"/>
  <c r="AO71" i="1"/>
  <c r="AP71" i="1"/>
  <c r="AQ71" i="1"/>
  <c r="AR71" i="1"/>
  <c r="AS71" i="1"/>
  <c r="AT71" i="1"/>
  <c r="AU71" i="1"/>
  <c r="AV71" i="1"/>
  <c r="O71" i="35"/>
  <c r="P71" i="35"/>
  <c r="AI70" i="1"/>
  <c r="AJ70" i="1"/>
  <c r="AK70" i="1"/>
  <c r="AL70" i="1"/>
  <c r="AM70" i="1"/>
  <c r="AN70" i="1"/>
  <c r="AO70" i="1"/>
  <c r="AP70" i="1"/>
  <c r="AQ70" i="1"/>
  <c r="AR70" i="1"/>
  <c r="AS70" i="1"/>
  <c r="AT70" i="1"/>
  <c r="AU70" i="1"/>
  <c r="AV70" i="1"/>
  <c r="O70" i="35"/>
  <c r="P70" i="35"/>
  <c r="AI69" i="1"/>
  <c r="AJ69" i="1"/>
  <c r="AK69" i="1"/>
  <c r="AL69" i="1"/>
  <c r="AM69" i="1"/>
  <c r="AN69" i="1"/>
  <c r="AO69" i="1"/>
  <c r="AP69" i="1"/>
  <c r="AQ69" i="1"/>
  <c r="AR69" i="1"/>
  <c r="AS69" i="1"/>
  <c r="AT69" i="1"/>
  <c r="AU69" i="1"/>
  <c r="AV69" i="1"/>
  <c r="O69" i="35"/>
  <c r="P69" i="35"/>
  <c r="AI68" i="1"/>
  <c r="AJ68" i="1"/>
  <c r="AK68" i="1"/>
  <c r="AL68" i="1"/>
  <c r="AM68" i="1"/>
  <c r="AN68" i="1"/>
  <c r="AO68" i="1"/>
  <c r="AP68" i="1"/>
  <c r="AQ68" i="1"/>
  <c r="AR68" i="1"/>
  <c r="AS68" i="1"/>
  <c r="AT68" i="1"/>
  <c r="AU68" i="1"/>
  <c r="AV68" i="1"/>
  <c r="O68" i="35"/>
  <c r="P68" i="35"/>
  <c r="AI67" i="1"/>
  <c r="AJ67" i="1"/>
  <c r="AK67" i="1"/>
  <c r="AL67" i="1"/>
  <c r="AM67" i="1"/>
  <c r="AN67" i="1"/>
  <c r="AO67" i="1"/>
  <c r="AP67" i="1"/>
  <c r="AQ67" i="1"/>
  <c r="AR67" i="1"/>
  <c r="AS67" i="1"/>
  <c r="AT67" i="1"/>
  <c r="AU67" i="1"/>
  <c r="AV67" i="1"/>
  <c r="O67" i="35"/>
  <c r="P67" i="35"/>
  <c r="AI66" i="1"/>
  <c r="AJ66" i="1"/>
  <c r="AK66" i="1"/>
  <c r="AL66" i="1"/>
  <c r="AM66" i="1"/>
  <c r="AN66" i="1"/>
  <c r="AO66" i="1"/>
  <c r="AP66" i="1"/>
  <c r="AQ66" i="1"/>
  <c r="AR66" i="1"/>
  <c r="AS66" i="1"/>
  <c r="AT66" i="1"/>
  <c r="AU66" i="1"/>
  <c r="AV66" i="1"/>
  <c r="O66" i="35"/>
  <c r="P66" i="35"/>
  <c r="AI65" i="1"/>
  <c r="AJ65" i="1"/>
  <c r="AK65" i="1"/>
  <c r="AL65" i="1"/>
  <c r="AM65" i="1"/>
  <c r="AN65" i="1"/>
  <c r="AO65" i="1"/>
  <c r="AP65" i="1"/>
  <c r="AQ65" i="1"/>
  <c r="AR65" i="1"/>
  <c r="AS65" i="1"/>
  <c r="AT65" i="1"/>
  <c r="AU65" i="1"/>
  <c r="AV65" i="1"/>
  <c r="O65" i="35"/>
  <c r="P65" i="35"/>
  <c r="AI64" i="1"/>
  <c r="AJ64" i="1"/>
  <c r="AK64" i="1"/>
  <c r="AL64" i="1"/>
  <c r="AM64" i="1"/>
  <c r="AN64" i="1"/>
  <c r="AO64" i="1"/>
  <c r="AP64" i="1"/>
  <c r="AQ64" i="1"/>
  <c r="AR64" i="1"/>
  <c r="AS64" i="1"/>
  <c r="AT64" i="1"/>
  <c r="AU64" i="1"/>
  <c r="AV64" i="1"/>
  <c r="O64" i="35"/>
  <c r="P64" i="35"/>
  <c r="AI63" i="1"/>
  <c r="AJ63" i="1"/>
  <c r="AK63" i="1"/>
  <c r="AL63" i="1"/>
  <c r="AM63" i="1"/>
  <c r="AN63" i="1"/>
  <c r="AO63" i="1"/>
  <c r="AP63" i="1"/>
  <c r="AQ63" i="1"/>
  <c r="AR63" i="1"/>
  <c r="AS63" i="1"/>
  <c r="AT63" i="1"/>
  <c r="AU63" i="1"/>
  <c r="AV63" i="1"/>
  <c r="O63" i="35"/>
  <c r="P63" i="35"/>
  <c r="AI62" i="1"/>
  <c r="AJ62" i="1"/>
  <c r="AK62" i="1"/>
  <c r="AL62" i="1"/>
  <c r="AM62" i="1"/>
  <c r="AN62" i="1"/>
  <c r="AO62" i="1"/>
  <c r="AP62" i="1"/>
  <c r="AQ62" i="1"/>
  <c r="AR62" i="1"/>
  <c r="AS62" i="1"/>
  <c r="AT62" i="1"/>
  <c r="AU62" i="1"/>
  <c r="AV62" i="1"/>
  <c r="O62" i="35"/>
  <c r="P62" i="35"/>
  <c r="AI61" i="1"/>
  <c r="AJ61" i="1"/>
  <c r="AK61" i="1"/>
  <c r="AL61" i="1"/>
  <c r="AM61" i="1"/>
  <c r="AN61" i="1"/>
  <c r="AO61" i="1"/>
  <c r="AP61" i="1"/>
  <c r="AQ61" i="1"/>
  <c r="AR61" i="1"/>
  <c r="AS61" i="1"/>
  <c r="AT61" i="1"/>
  <c r="AU61" i="1"/>
  <c r="AV61" i="1"/>
  <c r="O61" i="35"/>
  <c r="P61" i="35"/>
  <c r="AI60" i="1"/>
  <c r="AJ60" i="1"/>
  <c r="AK60" i="1"/>
  <c r="AL60" i="1"/>
  <c r="AM60" i="1"/>
  <c r="AN60" i="1"/>
  <c r="AO60" i="1"/>
  <c r="AP60" i="1"/>
  <c r="AQ60" i="1"/>
  <c r="AR60" i="1"/>
  <c r="AS60" i="1"/>
  <c r="AT60" i="1"/>
  <c r="AU60" i="1"/>
  <c r="AV60" i="1"/>
  <c r="O60" i="35"/>
  <c r="P60" i="35"/>
  <c r="AI59" i="1"/>
  <c r="AJ59" i="1"/>
  <c r="AK59" i="1"/>
  <c r="AL59" i="1"/>
  <c r="AM59" i="1"/>
  <c r="AN59" i="1"/>
  <c r="AO59" i="1"/>
  <c r="AP59" i="1"/>
  <c r="AQ59" i="1"/>
  <c r="AR59" i="1"/>
  <c r="AS59" i="1"/>
  <c r="AT59" i="1"/>
  <c r="AU59" i="1"/>
  <c r="AV59" i="1"/>
  <c r="O59" i="35"/>
  <c r="P59" i="35"/>
  <c r="AI58" i="1"/>
  <c r="AJ58" i="1"/>
  <c r="AK58" i="1"/>
  <c r="AL58" i="1"/>
  <c r="AM58" i="1"/>
  <c r="AN58" i="1"/>
  <c r="AO58" i="1"/>
  <c r="AP58" i="1"/>
  <c r="AQ58" i="1"/>
  <c r="AR58" i="1"/>
  <c r="AS58" i="1"/>
  <c r="AT58" i="1"/>
  <c r="AU58" i="1"/>
  <c r="AV58" i="1"/>
  <c r="O58" i="35"/>
  <c r="P58" i="35"/>
  <c r="AI57" i="1"/>
  <c r="AJ57" i="1"/>
  <c r="AK57" i="1"/>
  <c r="AL57" i="1"/>
  <c r="AM57" i="1"/>
  <c r="AN57" i="1"/>
  <c r="AO57" i="1"/>
  <c r="AP57" i="1"/>
  <c r="AQ57" i="1"/>
  <c r="AR57" i="1"/>
  <c r="AS57" i="1"/>
  <c r="AT57" i="1"/>
  <c r="AU57" i="1"/>
  <c r="AV57" i="1"/>
  <c r="O57" i="35"/>
  <c r="P57" i="35"/>
  <c r="AI56" i="1"/>
  <c r="AJ56" i="1"/>
  <c r="AK56" i="1"/>
  <c r="AL56" i="1"/>
  <c r="AM56" i="1"/>
  <c r="AN56" i="1"/>
  <c r="AO56" i="1"/>
  <c r="AP56" i="1"/>
  <c r="AQ56" i="1"/>
  <c r="AR56" i="1"/>
  <c r="AS56" i="1"/>
  <c r="AT56" i="1"/>
  <c r="AU56" i="1"/>
  <c r="AV56" i="1"/>
  <c r="O56" i="35"/>
  <c r="P56" i="35"/>
  <c r="AI55" i="1"/>
  <c r="AJ55" i="1"/>
  <c r="AK55" i="1"/>
  <c r="AL55" i="1"/>
  <c r="AM55" i="1"/>
  <c r="AN55" i="1"/>
  <c r="AO55" i="1"/>
  <c r="AP55" i="1"/>
  <c r="AQ55" i="1"/>
  <c r="AR55" i="1"/>
  <c r="AS55" i="1"/>
  <c r="AT55" i="1"/>
  <c r="AU55" i="1"/>
  <c r="AV55" i="1"/>
  <c r="O55" i="35"/>
  <c r="P55" i="35"/>
  <c r="AI54" i="1"/>
  <c r="AJ54" i="1"/>
  <c r="AK54" i="1"/>
  <c r="AL54" i="1"/>
  <c r="AM54" i="1"/>
  <c r="AN54" i="1"/>
  <c r="AO54" i="1"/>
  <c r="AP54" i="1"/>
  <c r="AQ54" i="1"/>
  <c r="AR54" i="1"/>
  <c r="AS54" i="1"/>
  <c r="AT54" i="1"/>
  <c r="AU54" i="1"/>
  <c r="AV54" i="1"/>
  <c r="O54" i="35"/>
  <c r="P54" i="35"/>
  <c r="AI53" i="1"/>
  <c r="AJ53" i="1"/>
  <c r="AK53" i="1"/>
  <c r="AL53" i="1"/>
  <c r="AM53" i="1"/>
  <c r="AN53" i="1"/>
  <c r="AO53" i="1"/>
  <c r="AP53" i="1"/>
  <c r="AQ53" i="1"/>
  <c r="AR53" i="1"/>
  <c r="AS53" i="1"/>
  <c r="AT53" i="1"/>
  <c r="AU53" i="1"/>
  <c r="AV53" i="1"/>
  <c r="O53" i="35"/>
  <c r="P53" i="35"/>
  <c r="AI52" i="1"/>
  <c r="AJ52" i="1"/>
  <c r="AK52" i="1"/>
  <c r="AL52" i="1"/>
  <c r="AM52" i="1"/>
  <c r="AN52" i="1"/>
  <c r="AO52" i="1"/>
  <c r="AP52" i="1"/>
  <c r="AQ52" i="1"/>
  <c r="AR52" i="1"/>
  <c r="AS52" i="1"/>
  <c r="AT52" i="1"/>
  <c r="AU52" i="1"/>
  <c r="AV52" i="1"/>
  <c r="O52" i="35"/>
  <c r="P52" i="35"/>
  <c r="AI51" i="1"/>
  <c r="AJ51" i="1"/>
  <c r="AK51" i="1"/>
  <c r="AL51" i="1"/>
  <c r="AM51" i="1"/>
  <c r="AN51" i="1"/>
  <c r="AO51" i="1"/>
  <c r="AP51" i="1"/>
  <c r="AQ51" i="1"/>
  <c r="AR51" i="1"/>
  <c r="AS51" i="1"/>
  <c r="AT51" i="1"/>
  <c r="AU51" i="1"/>
  <c r="AV51" i="1"/>
  <c r="O51" i="35"/>
  <c r="P51" i="35"/>
  <c r="AI50" i="1"/>
  <c r="AJ50" i="1"/>
  <c r="AK50" i="1"/>
  <c r="AL50" i="1"/>
  <c r="AM50" i="1"/>
  <c r="AN50" i="1"/>
  <c r="AO50" i="1"/>
  <c r="AP50" i="1"/>
  <c r="AQ50" i="1"/>
  <c r="AR50" i="1"/>
  <c r="AS50" i="1"/>
  <c r="AT50" i="1"/>
  <c r="AU50" i="1"/>
  <c r="AV50" i="1"/>
  <c r="O50" i="35"/>
  <c r="P50" i="35"/>
  <c r="AI49" i="1"/>
  <c r="AJ49" i="1"/>
  <c r="AK49" i="1"/>
  <c r="AL49" i="1"/>
  <c r="AM49" i="1"/>
  <c r="AN49" i="1"/>
  <c r="AO49" i="1"/>
  <c r="AP49" i="1"/>
  <c r="AQ49" i="1"/>
  <c r="AR49" i="1"/>
  <c r="AS49" i="1"/>
  <c r="AT49" i="1"/>
  <c r="AU49" i="1"/>
  <c r="AV49" i="1"/>
  <c r="O49" i="35"/>
  <c r="P49" i="35"/>
  <c r="AI48" i="1"/>
  <c r="AJ48" i="1"/>
  <c r="AK48" i="1"/>
  <c r="AL48" i="1"/>
  <c r="AM48" i="1"/>
  <c r="AN48" i="1"/>
  <c r="AO48" i="1"/>
  <c r="AP48" i="1"/>
  <c r="AQ48" i="1"/>
  <c r="AR48" i="1"/>
  <c r="AS48" i="1"/>
  <c r="AT48" i="1"/>
  <c r="AU48" i="1"/>
  <c r="AV48" i="1"/>
  <c r="O48" i="35"/>
  <c r="P48" i="35"/>
  <c r="AI47" i="1"/>
  <c r="AJ47" i="1"/>
  <c r="AK47" i="1"/>
  <c r="AL47" i="1"/>
  <c r="AM47" i="1"/>
  <c r="AN47" i="1"/>
  <c r="AO47" i="1"/>
  <c r="AP47" i="1"/>
  <c r="AQ47" i="1"/>
  <c r="AR47" i="1"/>
  <c r="AS47" i="1"/>
  <c r="AT47" i="1"/>
  <c r="AU47" i="1"/>
  <c r="AV47" i="1"/>
  <c r="O47" i="35"/>
  <c r="P47" i="35"/>
  <c r="AI46" i="1"/>
  <c r="AJ46" i="1"/>
  <c r="AK46" i="1"/>
  <c r="AL46" i="1"/>
  <c r="AM46" i="1"/>
  <c r="AN46" i="1"/>
  <c r="AO46" i="1"/>
  <c r="AP46" i="1"/>
  <c r="AQ46" i="1"/>
  <c r="AR46" i="1"/>
  <c r="AS46" i="1"/>
  <c r="AT46" i="1"/>
  <c r="AU46" i="1"/>
  <c r="AV46" i="1"/>
  <c r="O46" i="35"/>
  <c r="P46" i="35"/>
  <c r="AI45" i="1"/>
  <c r="AJ45" i="1"/>
  <c r="AK45" i="1"/>
  <c r="AL45" i="1"/>
  <c r="AM45" i="1"/>
  <c r="AN45" i="1"/>
  <c r="AO45" i="1"/>
  <c r="AP45" i="1"/>
  <c r="AQ45" i="1"/>
  <c r="AR45" i="1"/>
  <c r="AS45" i="1"/>
  <c r="AT45" i="1"/>
  <c r="AU45" i="1"/>
  <c r="AV45" i="1"/>
  <c r="O45" i="35"/>
  <c r="P45" i="35"/>
  <c r="AI44" i="1"/>
  <c r="AJ44" i="1"/>
  <c r="AK44" i="1"/>
  <c r="AL44" i="1"/>
  <c r="AM44" i="1"/>
  <c r="AN44" i="1"/>
  <c r="AO44" i="1"/>
  <c r="AP44" i="1"/>
  <c r="AQ44" i="1"/>
  <c r="AR44" i="1"/>
  <c r="AS44" i="1"/>
  <c r="AT44" i="1"/>
  <c r="AU44" i="1"/>
  <c r="AV44" i="1"/>
  <c r="O44" i="35"/>
  <c r="P44" i="35"/>
  <c r="AI43" i="1"/>
  <c r="AJ43" i="1"/>
  <c r="AK43" i="1"/>
  <c r="AL43" i="1"/>
  <c r="AM43" i="1"/>
  <c r="AN43" i="1"/>
  <c r="AO43" i="1"/>
  <c r="AP43" i="1"/>
  <c r="AQ43" i="1"/>
  <c r="AR43" i="1"/>
  <c r="AS43" i="1"/>
  <c r="AT43" i="1"/>
  <c r="AU43" i="1"/>
  <c r="AV43" i="1"/>
  <c r="O43" i="35"/>
  <c r="P43" i="35"/>
  <c r="AI42" i="1"/>
  <c r="AJ42" i="1"/>
  <c r="AK42" i="1"/>
  <c r="AL42" i="1"/>
  <c r="AM42" i="1"/>
  <c r="AN42" i="1"/>
  <c r="AO42" i="1"/>
  <c r="AP42" i="1"/>
  <c r="AQ42" i="1"/>
  <c r="AR42" i="1"/>
  <c r="AS42" i="1"/>
  <c r="AT42" i="1"/>
  <c r="AU42" i="1"/>
  <c r="AV42" i="1"/>
  <c r="O42" i="35"/>
  <c r="P42" i="35"/>
  <c r="AI41" i="1"/>
  <c r="AJ41" i="1"/>
  <c r="AK41" i="1"/>
  <c r="AL41" i="1"/>
  <c r="AM41" i="1"/>
  <c r="AN41" i="1"/>
  <c r="AO41" i="1"/>
  <c r="AP41" i="1"/>
  <c r="AQ41" i="1"/>
  <c r="AR41" i="1"/>
  <c r="AS41" i="1"/>
  <c r="AT41" i="1"/>
  <c r="AU41" i="1"/>
  <c r="AV41" i="1"/>
  <c r="O41" i="35"/>
  <c r="P41" i="35"/>
  <c r="AI40" i="1"/>
  <c r="AJ40" i="1"/>
  <c r="AK40" i="1"/>
  <c r="AL40" i="1"/>
  <c r="AM40" i="1"/>
  <c r="AN40" i="1"/>
  <c r="AO40" i="1"/>
  <c r="AP40" i="1"/>
  <c r="AQ40" i="1"/>
  <c r="AR40" i="1"/>
  <c r="AS40" i="1"/>
  <c r="AT40" i="1"/>
  <c r="AU40" i="1"/>
  <c r="AV40" i="1"/>
  <c r="O40" i="35"/>
  <c r="P40" i="35"/>
  <c r="AI39" i="1"/>
  <c r="AJ39" i="1"/>
  <c r="AK39" i="1"/>
  <c r="AL39" i="1"/>
  <c r="AM39" i="1"/>
  <c r="AN39" i="1"/>
  <c r="AO39" i="1"/>
  <c r="AP39" i="1"/>
  <c r="AQ39" i="1"/>
  <c r="AR39" i="1"/>
  <c r="AS39" i="1"/>
  <c r="AT39" i="1"/>
  <c r="AU39" i="1"/>
  <c r="AV39" i="1"/>
  <c r="O39" i="35"/>
  <c r="P39" i="35"/>
  <c r="AI38" i="1"/>
  <c r="AJ38" i="1"/>
  <c r="AK38" i="1"/>
  <c r="AL38" i="1"/>
  <c r="AM38" i="1"/>
  <c r="AN38" i="1"/>
  <c r="AO38" i="1"/>
  <c r="AP38" i="1"/>
  <c r="AQ38" i="1"/>
  <c r="AR38" i="1"/>
  <c r="AS38" i="1"/>
  <c r="AT38" i="1"/>
  <c r="AU38" i="1"/>
  <c r="AV38" i="1"/>
  <c r="O38" i="35"/>
  <c r="P38" i="35"/>
  <c r="AI37" i="1"/>
  <c r="AJ37" i="1"/>
  <c r="AK37" i="1"/>
  <c r="AL37" i="1"/>
  <c r="AM37" i="1"/>
  <c r="AN37" i="1"/>
  <c r="AO37" i="1"/>
  <c r="AP37" i="1"/>
  <c r="AQ37" i="1"/>
  <c r="AR37" i="1"/>
  <c r="AS37" i="1"/>
  <c r="AT37" i="1"/>
  <c r="AU37" i="1"/>
  <c r="AV37" i="1"/>
  <c r="O37" i="35"/>
  <c r="P37" i="35"/>
  <c r="AI36" i="1"/>
  <c r="AJ36" i="1"/>
  <c r="AK36" i="1"/>
  <c r="AL36" i="1"/>
  <c r="AM36" i="1"/>
  <c r="AN36" i="1"/>
  <c r="AO36" i="1"/>
  <c r="AP36" i="1"/>
  <c r="AQ36" i="1"/>
  <c r="AR36" i="1"/>
  <c r="AS36" i="1"/>
  <c r="AT36" i="1"/>
  <c r="AU36" i="1"/>
  <c r="AV36" i="1"/>
  <c r="O36" i="35"/>
  <c r="P36" i="35"/>
  <c r="AI35" i="1"/>
  <c r="AJ35" i="1"/>
  <c r="AK35" i="1"/>
  <c r="AL35" i="1"/>
  <c r="AM35" i="1"/>
  <c r="AN35" i="1"/>
  <c r="AO35" i="1"/>
  <c r="AP35" i="1"/>
  <c r="AQ35" i="1"/>
  <c r="AR35" i="1"/>
  <c r="AS35" i="1"/>
  <c r="AT35" i="1"/>
  <c r="AU35" i="1"/>
  <c r="AV35" i="1"/>
  <c r="O35" i="35"/>
  <c r="P35" i="35"/>
  <c r="AI34" i="1"/>
  <c r="AJ34" i="1"/>
  <c r="AK34" i="1"/>
  <c r="AL34" i="1"/>
  <c r="AM34" i="1"/>
  <c r="AN34" i="1"/>
  <c r="AO34" i="1"/>
  <c r="AP34" i="1"/>
  <c r="AQ34" i="1"/>
  <c r="AR34" i="1"/>
  <c r="AS34" i="1"/>
  <c r="AT34" i="1"/>
  <c r="AU34" i="1"/>
  <c r="AV34" i="1"/>
  <c r="O34" i="35"/>
  <c r="P34" i="35"/>
  <c r="AI33" i="1"/>
  <c r="AJ33" i="1"/>
  <c r="AK33" i="1"/>
  <c r="AL33" i="1"/>
  <c r="AM33" i="1"/>
  <c r="AN33" i="1"/>
  <c r="AO33" i="1"/>
  <c r="AP33" i="1"/>
  <c r="AQ33" i="1"/>
  <c r="AR33" i="1"/>
  <c r="AS33" i="1"/>
  <c r="AT33" i="1"/>
  <c r="AU33" i="1"/>
  <c r="AV33" i="1"/>
  <c r="O33" i="35"/>
  <c r="P33" i="35"/>
  <c r="AI32" i="1"/>
  <c r="AJ32" i="1"/>
  <c r="AK32" i="1"/>
  <c r="AL32" i="1"/>
  <c r="AM32" i="1"/>
  <c r="AN32" i="1"/>
  <c r="AO32" i="1"/>
  <c r="AP32" i="1"/>
  <c r="AQ32" i="1"/>
  <c r="AR32" i="1"/>
  <c r="AS32" i="1"/>
  <c r="AT32" i="1"/>
  <c r="AU32" i="1"/>
  <c r="AV32" i="1"/>
  <c r="O32" i="35"/>
  <c r="P32" i="35"/>
  <c r="AI31" i="1"/>
  <c r="AJ31" i="1"/>
  <c r="AK31" i="1"/>
  <c r="AL31" i="1"/>
  <c r="AM31" i="1"/>
  <c r="AN31" i="1"/>
  <c r="AO31" i="1"/>
  <c r="AP31" i="1"/>
  <c r="AQ31" i="1"/>
  <c r="AR31" i="1"/>
  <c r="AS31" i="1"/>
  <c r="AT31" i="1"/>
  <c r="AU31" i="1"/>
  <c r="AV31" i="1"/>
  <c r="O31" i="35"/>
  <c r="P31" i="35"/>
  <c r="AI30" i="1"/>
  <c r="AJ30" i="1"/>
  <c r="AK30" i="1"/>
  <c r="AL30" i="1"/>
  <c r="AM30" i="1"/>
  <c r="AN30" i="1"/>
  <c r="AO30" i="1"/>
  <c r="AP30" i="1"/>
  <c r="AQ30" i="1"/>
  <c r="AR30" i="1"/>
  <c r="AS30" i="1"/>
  <c r="AT30" i="1"/>
  <c r="AU30" i="1"/>
  <c r="AV30" i="1"/>
  <c r="O30" i="35"/>
  <c r="P30" i="35"/>
  <c r="AI29" i="1"/>
  <c r="AJ29" i="1"/>
  <c r="AK29" i="1"/>
  <c r="AL29" i="1"/>
  <c r="AM29" i="1"/>
  <c r="AN29" i="1"/>
  <c r="AO29" i="1"/>
  <c r="AP29" i="1"/>
  <c r="AQ29" i="1"/>
  <c r="AR29" i="1"/>
  <c r="AS29" i="1"/>
  <c r="AT29" i="1"/>
  <c r="AU29" i="1"/>
  <c r="AV29" i="1"/>
  <c r="O29" i="35"/>
  <c r="P29" i="35"/>
  <c r="AI28" i="1"/>
  <c r="AJ28" i="1"/>
  <c r="AK28" i="1"/>
  <c r="AL28" i="1"/>
  <c r="AM28" i="1"/>
  <c r="AN28" i="1"/>
  <c r="AO28" i="1"/>
  <c r="AP28" i="1"/>
  <c r="AQ28" i="1"/>
  <c r="AR28" i="1"/>
  <c r="AS28" i="1"/>
  <c r="AT28" i="1"/>
  <c r="AU28" i="1"/>
  <c r="AV28" i="1"/>
  <c r="O28" i="35"/>
  <c r="P28" i="35"/>
  <c r="AI27" i="1"/>
  <c r="AJ27" i="1"/>
  <c r="AK27" i="1"/>
  <c r="AL27" i="1"/>
  <c r="AM27" i="1"/>
  <c r="AN27" i="1"/>
  <c r="AO27" i="1"/>
  <c r="AP27" i="1"/>
  <c r="AQ27" i="1"/>
  <c r="AR27" i="1"/>
  <c r="AS27" i="1"/>
  <c r="AT27" i="1"/>
  <c r="AU27" i="1"/>
  <c r="AV27" i="1"/>
  <c r="O27" i="35"/>
  <c r="P27" i="35"/>
  <c r="AI26" i="1"/>
  <c r="AJ26" i="1"/>
  <c r="AK26" i="1"/>
  <c r="AL26" i="1"/>
  <c r="AM26" i="1"/>
  <c r="AN26" i="1"/>
  <c r="AO26" i="1"/>
  <c r="AP26" i="1"/>
  <c r="AQ26" i="1"/>
  <c r="AR26" i="1"/>
  <c r="AS26" i="1"/>
  <c r="AT26" i="1"/>
  <c r="AU26" i="1"/>
  <c r="AV26" i="1"/>
  <c r="O26" i="35"/>
  <c r="P26" i="35"/>
  <c r="AI25" i="1"/>
  <c r="AJ25" i="1"/>
  <c r="AK25" i="1"/>
  <c r="AL25" i="1"/>
  <c r="AM25" i="1"/>
  <c r="AN25" i="1"/>
  <c r="AO25" i="1"/>
  <c r="AP25" i="1"/>
  <c r="AQ25" i="1"/>
  <c r="AR25" i="1"/>
  <c r="AS25" i="1"/>
  <c r="AT25" i="1"/>
  <c r="AU25" i="1"/>
  <c r="AV25" i="1"/>
  <c r="O25" i="35"/>
  <c r="P25" i="35"/>
  <c r="AI24" i="1"/>
  <c r="AJ24" i="1"/>
  <c r="AK24" i="1"/>
  <c r="AL24" i="1"/>
  <c r="AM24" i="1"/>
  <c r="AN24" i="1"/>
  <c r="AO24" i="1"/>
  <c r="AP24" i="1"/>
  <c r="AQ24" i="1"/>
  <c r="AR24" i="1"/>
  <c r="AS24" i="1"/>
  <c r="AT24" i="1"/>
  <c r="AU24" i="1"/>
  <c r="AV24" i="1"/>
  <c r="O24" i="35"/>
  <c r="P24" i="35"/>
  <c r="AI23" i="1"/>
  <c r="AJ23" i="1"/>
  <c r="AK23" i="1"/>
  <c r="AL23" i="1"/>
  <c r="AM23" i="1"/>
  <c r="AN23" i="1"/>
  <c r="AO23" i="1"/>
  <c r="AP23" i="1"/>
  <c r="AQ23" i="1"/>
  <c r="AR23" i="1"/>
  <c r="AS23" i="1"/>
  <c r="AT23" i="1"/>
  <c r="AU23" i="1"/>
  <c r="AV23" i="1"/>
  <c r="O23" i="35"/>
  <c r="P23" i="35"/>
  <c r="AI22" i="1"/>
  <c r="AJ22" i="1"/>
  <c r="AK22" i="1"/>
  <c r="AL22" i="1"/>
  <c r="AM22" i="1"/>
  <c r="AN22" i="1"/>
  <c r="AO22" i="1"/>
  <c r="AP22" i="1"/>
  <c r="AQ22" i="1"/>
  <c r="AR22" i="1"/>
  <c r="AS22" i="1"/>
  <c r="AT22" i="1"/>
  <c r="AU22" i="1"/>
  <c r="AV22" i="1"/>
  <c r="O22" i="35"/>
  <c r="P22" i="35"/>
  <c r="O21" i="35"/>
  <c r="P21" i="35"/>
  <c r="O20" i="35"/>
  <c r="P20" i="35"/>
  <c r="O19" i="35"/>
  <c r="P19" i="35"/>
  <c r="O18" i="35"/>
  <c r="P18" i="35"/>
  <c r="O17" i="35"/>
  <c r="P17" i="35"/>
  <c r="O16" i="35"/>
  <c r="P16" i="35"/>
  <c r="O15" i="35"/>
  <c r="P15" i="35"/>
  <c r="O14" i="35"/>
  <c r="P14" i="35"/>
  <c r="O13" i="35"/>
  <c r="P13" i="35"/>
  <c r="O12" i="35"/>
  <c r="P12" i="35"/>
  <c r="O11" i="35"/>
  <c r="P11" i="35"/>
  <c r="O10" i="35"/>
  <c r="P10" i="35"/>
  <c r="O9" i="35"/>
  <c r="P9" i="35"/>
  <c r="O8" i="35"/>
  <c r="P8" i="35"/>
  <c r="O7" i="35"/>
  <c r="P7" i="35"/>
  <c r="O6" i="35"/>
  <c r="P6" i="35"/>
  <c r="M9" i="35"/>
  <c r="N9" i="35"/>
  <c r="M10" i="35"/>
  <c r="N10" i="35"/>
  <c r="M11" i="35"/>
  <c r="N11" i="35"/>
  <c r="M12" i="35"/>
  <c r="N12" i="35"/>
  <c r="M13" i="35"/>
  <c r="N13" i="35"/>
  <c r="M14" i="35"/>
  <c r="N14" i="35"/>
  <c r="M15" i="35"/>
  <c r="N15" i="35"/>
  <c r="M16" i="35"/>
  <c r="N16" i="35"/>
  <c r="M17" i="35"/>
  <c r="N17" i="35"/>
  <c r="M18" i="35"/>
  <c r="N18" i="35"/>
  <c r="M19" i="35"/>
  <c r="N19" i="35"/>
  <c r="M20" i="35"/>
  <c r="N20" i="35"/>
  <c r="M21" i="35"/>
  <c r="N21" i="35"/>
  <c r="M22" i="1"/>
  <c r="N22" i="1"/>
  <c r="O22" i="1"/>
  <c r="P22" i="1"/>
  <c r="Q22" i="1"/>
  <c r="R22" i="1"/>
  <c r="S22" i="1"/>
  <c r="T22" i="1"/>
  <c r="U22" i="1"/>
  <c r="V22" i="1"/>
  <c r="W22" i="1"/>
  <c r="X22" i="1"/>
  <c r="Y22" i="1"/>
  <c r="Z22" i="1"/>
  <c r="M22" i="35"/>
  <c r="N22" i="35"/>
  <c r="M23" i="1"/>
  <c r="N23" i="1"/>
  <c r="O23" i="1"/>
  <c r="P23" i="1"/>
  <c r="Q23" i="1"/>
  <c r="R23" i="1"/>
  <c r="S23" i="1"/>
  <c r="T23" i="1"/>
  <c r="U23" i="1"/>
  <c r="V23" i="1"/>
  <c r="W23" i="1"/>
  <c r="X23" i="1"/>
  <c r="Y23" i="1"/>
  <c r="Z23" i="1"/>
  <c r="M23" i="35"/>
  <c r="N23" i="35"/>
  <c r="M24" i="1"/>
  <c r="N24" i="1"/>
  <c r="O24" i="1"/>
  <c r="P24" i="1"/>
  <c r="Q24" i="1"/>
  <c r="R24" i="1"/>
  <c r="S24" i="1"/>
  <c r="T24" i="1"/>
  <c r="U24" i="1"/>
  <c r="V24" i="1"/>
  <c r="W24" i="1"/>
  <c r="X24" i="1"/>
  <c r="Y24" i="1"/>
  <c r="Z24" i="1"/>
  <c r="M24" i="35"/>
  <c r="N24" i="35"/>
  <c r="M25" i="1"/>
  <c r="N25" i="1"/>
  <c r="O25" i="1"/>
  <c r="P25" i="1"/>
  <c r="Q25" i="1"/>
  <c r="R25" i="1"/>
  <c r="S25" i="1"/>
  <c r="T25" i="1"/>
  <c r="U25" i="1"/>
  <c r="V25" i="1"/>
  <c r="W25" i="1"/>
  <c r="X25" i="1"/>
  <c r="Y25" i="1"/>
  <c r="Z25" i="1"/>
  <c r="M25" i="35"/>
  <c r="N25" i="35"/>
  <c r="M26" i="1"/>
  <c r="N26" i="1"/>
  <c r="O26" i="1"/>
  <c r="P26" i="1"/>
  <c r="Q26" i="1"/>
  <c r="R26" i="1"/>
  <c r="S26" i="1"/>
  <c r="T26" i="1"/>
  <c r="U26" i="1"/>
  <c r="V26" i="1"/>
  <c r="W26" i="1"/>
  <c r="X26" i="1"/>
  <c r="Y26" i="1"/>
  <c r="Z26" i="1"/>
  <c r="M26" i="35"/>
  <c r="N26" i="35"/>
  <c r="M27" i="1"/>
  <c r="N27" i="1"/>
  <c r="O27" i="1"/>
  <c r="P27" i="1"/>
  <c r="Q27" i="1"/>
  <c r="R27" i="1"/>
  <c r="S27" i="1"/>
  <c r="T27" i="1"/>
  <c r="U27" i="1"/>
  <c r="V27" i="1"/>
  <c r="W27" i="1"/>
  <c r="X27" i="1"/>
  <c r="Y27" i="1"/>
  <c r="Z27" i="1"/>
  <c r="M27" i="35"/>
  <c r="N27" i="35"/>
  <c r="M28" i="1"/>
  <c r="N28" i="1"/>
  <c r="O28" i="1"/>
  <c r="P28" i="1"/>
  <c r="Q28" i="1"/>
  <c r="R28" i="1"/>
  <c r="S28" i="1"/>
  <c r="T28" i="1"/>
  <c r="U28" i="1"/>
  <c r="V28" i="1"/>
  <c r="W28" i="1"/>
  <c r="X28" i="1"/>
  <c r="Y28" i="1"/>
  <c r="Z28" i="1"/>
  <c r="M28" i="35"/>
  <c r="N28" i="35"/>
  <c r="M29" i="1"/>
  <c r="N29" i="1"/>
  <c r="O29" i="1"/>
  <c r="P29" i="1"/>
  <c r="Q29" i="1"/>
  <c r="R29" i="1"/>
  <c r="S29" i="1"/>
  <c r="T29" i="1"/>
  <c r="U29" i="1"/>
  <c r="V29" i="1"/>
  <c r="W29" i="1"/>
  <c r="X29" i="1"/>
  <c r="Y29" i="1"/>
  <c r="Z29" i="1"/>
  <c r="M29" i="35"/>
  <c r="N29" i="35"/>
  <c r="M30" i="1"/>
  <c r="N30" i="1"/>
  <c r="O30" i="1"/>
  <c r="P30" i="1"/>
  <c r="Q30" i="1"/>
  <c r="R30" i="1"/>
  <c r="S30" i="1"/>
  <c r="T30" i="1"/>
  <c r="U30" i="1"/>
  <c r="V30" i="1"/>
  <c r="W30" i="1"/>
  <c r="X30" i="1"/>
  <c r="Y30" i="1"/>
  <c r="Z30" i="1"/>
  <c r="M30" i="35"/>
  <c r="N30" i="35"/>
  <c r="M31" i="1"/>
  <c r="N31" i="1"/>
  <c r="O31" i="1"/>
  <c r="P31" i="1"/>
  <c r="Q31" i="1"/>
  <c r="R31" i="1"/>
  <c r="S31" i="1"/>
  <c r="T31" i="1"/>
  <c r="U31" i="1"/>
  <c r="V31" i="1"/>
  <c r="W31" i="1"/>
  <c r="X31" i="1"/>
  <c r="Y31" i="1"/>
  <c r="Z31" i="1"/>
  <c r="M31" i="35"/>
  <c r="N31" i="35"/>
  <c r="M32" i="1"/>
  <c r="N32" i="1"/>
  <c r="O32" i="1"/>
  <c r="P32" i="1"/>
  <c r="Q32" i="1"/>
  <c r="R32" i="1"/>
  <c r="S32" i="1"/>
  <c r="T32" i="1"/>
  <c r="U32" i="1"/>
  <c r="V32" i="1"/>
  <c r="W32" i="1"/>
  <c r="X32" i="1"/>
  <c r="Y32" i="1"/>
  <c r="Z32" i="1"/>
  <c r="M32" i="35"/>
  <c r="N32" i="35"/>
  <c r="M33" i="1"/>
  <c r="N33" i="1"/>
  <c r="O33" i="1"/>
  <c r="P33" i="1"/>
  <c r="Q33" i="1"/>
  <c r="R33" i="1"/>
  <c r="S33" i="1"/>
  <c r="T33" i="1"/>
  <c r="U33" i="1"/>
  <c r="V33" i="1"/>
  <c r="W33" i="1"/>
  <c r="X33" i="1"/>
  <c r="Y33" i="1"/>
  <c r="Z33" i="1"/>
  <c r="M33" i="35"/>
  <c r="N33" i="35"/>
  <c r="M34" i="1"/>
  <c r="N34" i="1"/>
  <c r="O34" i="1"/>
  <c r="P34" i="1"/>
  <c r="Q34" i="1"/>
  <c r="R34" i="1"/>
  <c r="S34" i="1"/>
  <c r="T34" i="1"/>
  <c r="U34" i="1"/>
  <c r="V34" i="1"/>
  <c r="W34" i="1"/>
  <c r="X34" i="1"/>
  <c r="Y34" i="1"/>
  <c r="Z34" i="1"/>
  <c r="M34" i="35"/>
  <c r="N34" i="35"/>
  <c r="M35" i="1"/>
  <c r="N35" i="1"/>
  <c r="O35" i="1"/>
  <c r="P35" i="1"/>
  <c r="Q35" i="1"/>
  <c r="R35" i="1"/>
  <c r="S35" i="1"/>
  <c r="T35" i="1"/>
  <c r="U35" i="1"/>
  <c r="V35" i="1"/>
  <c r="W35" i="1"/>
  <c r="X35" i="1"/>
  <c r="Y35" i="1"/>
  <c r="Z35" i="1"/>
  <c r="M35" i="35"/>
  <c r="N35" i="35"/>
  <c r="M36" i="1"/>
  <c r="N36" i="1"/>
  <c r="O36" i="1"/>
  <c r="P36" i="1"/>
  <c r="Q36" i="1"/>
  <c r="R36" i="1"/>
  <c r="S36" i="1"/>
  <c r="T36" i="1"/>
  <c r="U36" i="1"/>
  <c r="V36" i="1"/>
  <c r="W36" i="1"/>
  <c r="X36" i="1"/>
  <c r="Y36" i="1"/>
  <c r="Z36" i="1"/>
  <c r="M36" i="35"/>
  <c r="N36" i="35"/>
  <c r="M37" i="1"/>
  <c r="N37" i="1"/>
  <c r="O37" i="1"/>
  <c r="P37" i="1"/>
  <c r="Q37" i="1"/>
  <c r="R37" i="1"/>
  <c r="S37" i="1"/>
  <c r="T37" i="1"/>
  <c r="U37" i="1"/>
  <c r="V37" i="1"/>
  <c r="W37" i="1"/>
  <c r="X37" i="1"/>
  <c r="Y37" i="1"/>
  <c r="Z37" i="1"/>
  <c r="M37" i="35"/>
  <c r="N37" i="35"/>
  <c r="M38" i="1"/>
  <c r="N38" i="1"/>
  <c r="O38" i="1"/>
  <c r="P38" i="1"/>
  <c r="Q38" i="1"/>
  <c r="R38" i="1"/>
  <c r="S38" i="1"/>
  <c r="T38" i="1"/>
  <c r="U38" i="1"/>
  <c r="V38" i="1"/>
  <c r="W38" i="1"/>
  <c r="X38" i="1"/>
  <c r="Y38" i="1"/>
  <c r="Z38" i="1"/>
  <c r="M38" i="35"/>
  <c r="N38" i="35"/>
  <c r="M39" i="1"/>
  <c r="N39" i="1"/>
  <c r="O39" i="1"/>
  <c r="P39" i="1"/>
  <c r="Q39" i="1"/>
  <c r="R39" i="1"/>
  <c r="S39" i="1"/>
  <c r="T39" i="1"/>
  <c r="U39" i="1"/>
  <c r="V39" i="1"/>
  <c r="W39" i="1"/>
  <c r="X39" i="1"/>
  <c r="Y39" i="1"/>
  <c r="Z39" i="1"/>
  <c r="M39" i="35"/>
  <c r="N39" i="35"/>
  <c r="M40" i="1"/>
  <c r="N40" i="1"/>
  <c r="O40" i="1"/>
  <c r="P40" i="1"/>
  <c r="Q40" i="1"/>
  <c r="R40" i="1"/>
  <c r="S40" i="1"/>
  <c r="T40" i="1"/>
  <c r="U40" i="1"/>
  <c r="V40" i="1"/>
  <c r="W40" i="1"/>
  <c r="X40" i="1"/>
  <c r="Y40" i="1"/>
  <c r="Z40" i="1"/>
  <c r="M40" i="35"/>
  <c r="N40" i="35"/>
  <c r="M41" i="1"/>
  <c r="N41" i="1"/>
  <c r="O41" i="1"/>
  <c r="P41" i="1"/>
  <c r="Q41" i="1"/>
  <c r="R41" i="1"/>
  <c r="S41" i="1"/>
  <c r="T41" i="1"/>
  <c r="U41" i="1"/>
  <c r="V41" i="1"/>
  <c r="W41" i="1"/>
  <c r="X41" i="1"/>
  <c r="Y41" i="1"/>
  <c r="Z41" i="1"/>
  <c r="M41" i="35"/>
  <c r="N41" i="35"/>
  <c r="M42" i="1"/>
  <c r="N42" i="1"/>
  <c r="O42" i="1"/>
  <c r="P42" i="1"/>
  <c r="Q42" i="1"/>
  <c r="R42" i="1"/>
  <c r="S42" i="1"/>
  <c r="T42" i="1"/>
  <c r="U42" i="1"/>
  <c r="V42" i="1"/>
  <c r="W42" i="1"/>
  <c r="X42" i="1"/>
  <c r="Y42" i="1"/>
  <c r="Z42" i="1"/>
  <c r="M42" i="35"/>
  <c r="N42" i="35"/>
  <c r="M43" i="1"/>
  <c r="N43" i="1"/>
  <c r="O43" i="1"/>
  <c r="P43" i="1"/>
  <c r="Q43" i="1"/>
  <c r="R43" i="1"/>
  <c r="S43" i="1"/>
  <c r="T43" i="1"/>
  <c r="U43" i="1"/>
  <c r="V43" i="1"/>
  <c r="W43" i="1"/>
  <c r="X43" i="1"/>
  <c r="Y43" i="1"/>
  <c r="Z43" i="1"/>
  <c r="M43" i="35"/>
  <c r="N43" i="35"/>
  <c r="M44" i="1"/>
  <c r="N44" i="1"/>
  <c r="O44" i="1"/>
  <c r="P44" i="1"/>
  <c r="Q44" i="1"/>
  <c r="R44" i="1"/>
  <c r="S44" i="1"/>
  <c r="T44" i="1"/>
  <c r="U44" i="1"/>
  <c r="V44" i="1"/>
  <c r="W44" i="1"/>
  <c r="X44" i="1"/>
  <c r="Y44" i="1"/>
  <c r="Z44" i="1"/>
  <c r="M44" i="35"/>
  <c r="N44" i="35"/>
  <c r="M45" i="1"/>
  <c r="N45" i="1"/>
  <c r="O45" i="1"/>
  <c r="P45" i="1"/>
  <c r="Q45" i="1"/>
  <c r="R45" i="1"/>
  <c r="S45" i="1"/>
  <c r="T45" i="1"/>
  <c r="U45" i="1"/>
  <c r="V45" i="1"/>
  <c r="W45" i="1"/>
  <c r="X45" i="1"/>
  <c r="Y45" i="1"/>
  <c r="Z45" i="1"/>
  <c r="M45" i="35"/>
  <c r="N45" i="35"/>
  <c r="M46" i="1"/>
  <c r="N46" i="1"/>
  <c r="O46" i="1"/>
  <c r="P46" i="1"/>
  <c r="Q46" i="1"/>
  <c r="R46" i="1"/>
  <c r="S46" i="1"/>
  <c r="T46" i="1"/>
  <c r="U46" i="1"/>
  <c r="V46" i="1"/>
  <c r="W46" i="1"/>
  <c r="X46" i="1"/>
  <c r="Y46" i="1"/>
  <c r="Z46" i="1"/>
  <c r="M46" i="35"/>
  <c r="N46" i="35"/>
  <c r="M47" i="1"/>
  <c r="N47" i="1"/>
  <c r="O47" i="1"/>
  <c r="P47" i="1"/>
  <c r="Q47" i="1"/>
  <c r="R47" i="1"/>
  <c r="S47" i="1"/>
  <c r="T47" i="1"/>
  <c r="U47" i="1"/>
  <c r="V47" i="1"/>
  <c r="W47" i="1"/>
  <c r="X47" i="1"/>
  <c r="Y47" i="1"/>
  <c r="Z47" i="1"/>
  <c r="M47" i="35"/>
  <c r="N47" i="35"/>
  <c r="M48" i="1"/>
  <c r="N48" i="1"/>
  <c r="O48" i="1"/>
  <c r="P48" i="1"/>
  <c r="Q48" i="1"/>
  <c r="R48" i="1"/>
  <c r="S48" i="1"/>
  <c r="T48" i="1"/>
  <c r="U48" i="1"/>
  <c r="V48" i="1"/>
  <c r="W48" i="1"/>
  <c r="X48" i="1"/>
  <c r="Y48" i="1"/>
  <c r="Z48" i="1"/>
  <c r="M48" i="35"/>
  <c r="N48" i="35"/>
  <c r="M49" i="1"/>
  <c r="N49" i="1"/>
  <c r="O49" i="1"/>
  <c r="P49" i="1"/>
  <c r="Q49" i="1"/>
  <c r="R49" i="1"/>
  <c r="S49" i="1"/>
  <c r="T49" i="1"/>
  <c r="U49" i="1"/>
  <c r="V49" i="1"/>
  <c r="W49" i="1"/>
  <c r="X49" i="1"/>
  <c r="Y49" i="1"/>
  <c r="Z49" i="1"/>
  <c r="M49" i="35"/>
  <c r="N49" i="35"/>
  <c r="M50" i="1"/>
  <c r="N50" i="1"/>
  <c r="O50" i="1"/>
  <c r="P50" i="1"/>
  <c r="Q50" i="1"/>
  <c r="R50" i="1"/>
  <c r="S50" i="1"/>
  <c r="T50" i="1"/>
  <c r="U50" i="1"/>
  <c r="V50" i="1"/>
  <c r="W50" i="1"/>
  <c r="X50" i="1"/>
  <c r="Y50" i="1"/>
  <c r="Z50" i="1"/>
  <c r="M50" i="35"/>
  <c r="N50" i="35"/>
  <c r="M51" i="1"/>
  <c r="N51" i="1"/>
  <c r="O51" i="1"/>
  <c r="P51" i="1"/>
  <c r="Q51" i="1"/>
  <c r="R51" i="1"/>
  <c r="S51" i="1"/>
  <c r="T51" i="1"/>
  <c r="U51" i="1"/>
  <c r="V51" i="1"/>
  <c r="W51" i="1"/>
  <c r="X51" i="1"/>
  <c r="Y51" i="1"/>
  <c r="Z51" i="1"/>
  <c r="M51" i="35"/>
  <c r="N51" i="35"/>
  <c r="M52" i="1"/>
  <c r="N52" i="1"/>
  <c r="O52" i="1"/>
  <c r="P52" i="1"/>
  <c r="Q52" i="1"/>
  <c r="R52" i="1"/>
  <c r="S52" i="1"/>
  <c r="T52" i="1"/>
  <c r="U52" i="1"/>
  <c r="V52" i="1"/>
  <c r="W52" i="1"/>
  <c r="X52" i="1"/>
  <c r="Y52" i="1"/>
  <c r="Z52" i="1"/>
  <c r="M52" i="35"/>
  <c r="N52" i="35"/>
  <c r="M53" i="1"/>
  <c r="N53" i="1"/>
  <c r="O53" i="1"/>
  <c r="P53" i="1"/>
  <c r="Q53" i="1"/>
  <c r="R53" i="1"/>
  <c r="S53" i="1"/>
  <c r="T53" i="1"/>
  <c r="U53" i="1"/>
  <c r="V53" i="1"/>
  <c r="W53" i="1"/>
  <c r="X53" i="1"/>
  <c r="Y53" i="1"/>
  <c r="Z53" i="1"/>
  <c r="M53" i="35"/>
  <c r="N53" i="35"/>
  <c r="M54" i="1"/>
  <c r="N54" i="1"/>
  <c r="O54" i="1"/>
  <c r="P54" i="1"/>
  <c r="Q54" i="1"/>
  <c r="R54" i="1"/>
  <c r="S54" i="1"/>
  <c r="T54" i="1"/>
  <c r="U54" i="1"/>
  <c r="V54" i="1"/>
  <c r="W54" i="1"/>
  <c r="X54" i="1"/>
  <c r="Y54" i="1"/>
  <c r="Z54" i="1"/>
  <c r="M54" i="35"/>
  <c r="N54" i="35"/>
  <c r="M55" i="1"/>
  <c r="N55" i="1"/>
  <c r="O55" i="1"/>
  <c r="P55" i="1"/>
  <c r="Q55" i="1"/>
  <c r="R55" i="1"/>
  <c r="S55" i="1"/>
  <c r="T55" i="1"/>
  <c r="U55" i="1"/>
  <c r="V55" i="1"/>
  <c r="W55" i="1"/>
  <c r="X55" i="1"/>
  <c r="Y55" i="1"/>
  <c r="Z55" i="1"/>
  <c r="M55" i="35"/>
  <c r="N55" i="35"/>
  <c r="M56" i="1"/>
  <c r="N56" i="1"/>
  <c r="O56" i="1"/>
  <c r="P56" i="1"/>
  <c r="Q56" i="1"/>
  <c r="R56" i="1"/>
  <c r="S56" i="1"/>
  <c r="T56" i="1"/>
  <c r="U56" i="1"/>
  <c r="V56" i="1"/>
  <c r="W56" i="1"/>
  <c r="X56" i="1"/>
  <c r="Y56" i="1"/>
  <c r="Z56" i="1"/>
  <c r="M56" i="35"/>
  <c r="N56" i="35"/>
  <c r="M57" i="1"/>
  <c r="N57" i="1"/>
  <c r="O57" i="1"/>
  <c r="P57" i="1"/>
  <c r="Q57" i="1"/>
  <c r="R57" i="1"/>
  <c r="S57" i="1"/>
  <c r="T57" i="1"/>
  <c r="U57" i="1"/>
  <c r="V57" i="1"/>
  <c r="W57" i="1"/>
  <c r="X57" i="1"/>
  <c r="Y57" i="1"/>
  <c r="Z57" i="1"/>
  <c r="M57" i="35"/>
  <c r="N57" i="35"/>
  <c r="M58" i="1"/>
  <c r="N58" i="1"/>
  <c r="O58" i="1"/>
  <c r="P58" i="1"/>
  <c r="Q58" i="1"/>
  <c r="R58" i="1"/>
  <c r="S58" i="1"/>
  <c r="T58" i="1"/>
  <c r="U58" i="1"/>
  <c r="V58" i="1"/>
  <c r="W58" i="1"/>
  <c r="X58" i="1"/>
  <c r="Y58" i="1"/>
  <c r="Z58" i="1"/>
  <c r="M58" i="35"/>
  <c r="N58" i="35"/>
  <c r="M59" i="1"/>
  <c r="N59" i="1"/>
  <c r="O59" i="1"/>
  <c r="P59" i="1"/>
  <c r="Q59" i="1"/>
  <c r="R59" i="1"/>
  <c r="S59" i="1"/>
  <c r="T59" i="1"/>
  <c r="U59" i="1"/>
  <c r="V59" i="1"/>
  <c r="W59" i="1"/>
  <c r="X59" i="1"/>
  <c r="Y59" i="1"/>
  <c r="Z59" i="1"/>
  <c r="M59" i="35"/>
  <c r="N59" i="35"/>
  <c r="M60" i="1"/>
  <c r="N60" i="1"/>
  <c r="O60" i="1"/>
  <c r="P60" i="1"/>
  <c r="Q60" i="1"/>
  <c r="R60" i="1"/>
  <c r="S60" i="1"/>
  <c r="T60" i="1"/>
  <c r="U60" i="1"/>
  <c r="V60" i="1"/>
  <c r="W60" i="1"/>
  <c r="X60" i="1"/>
  <c r="Y60" i="1"/>
  <c r="Z60" i="1"/>
  <c r="M60" i="35"/>
  <c r="N60" i="35"/>
  <c r="M61" i="1"/>
  <c r="N61" i="1"/>
  <c r="O61" i="1"/>
  <c r="P61" i="1"/>
  <c r="Q61" i="1"/>
  <c r="R61" i="1"/>
  <c r="S61" i="1"/>
  <c r="T61" i="1"/>
  <c r="U61" i="1"/>
  <c r="V61" i="1"/>
  <c r="W61" i="1"/>
  <c r="X61" i="1"/>
  <c r="Y61" i="1"/>
  <c r="Z61" i="1"/>
  <c r="M61" i="35"/>
  <c r="N61" i="35"/>
  <c r="M62" i="1"/>
  <c r="N62" i="1"/>
  <c r="O62" i="1"/>
  <c r="P62" i="1"/>
  <c r="Q62" i="1"/>
  <c r="R62" i="1"/>
  <c r="S62" i="1"/>
  <c r="T62" i="1"/>
  <c r="U62" i="1"/>
  <c r="V62" i="1"/>
  <c r="W62" i="1"/>
  <c r="X62" i="1"/>
  <c r="Y62" i="1"/>
  <c r="Z62" i="1"/>
  <c r="M62" i="35"/>
  <c r="N62" i="35"/>
  <c r="M63" i="1"/>
  <c r="N63" i="1"/>
  <c r="O63" i="1"/>
  <c r="P63" i="1"/>
  <c r="Q63" i="1"/>
  <c r="R63" i="1"/>
  <c r="S63" i="1"/>
  <c r="T63" i="1"/>
  <c r="U63" i="1"/>
  <c r="V63" i="1"/>
  <c r="W63" i="1"/>
  <c r="X63" i="1"/>
  <c r="Y63" i="1"/>
  <c r="Z63" i="1"/>
  <c r="M63" i="35"/>
  <c r="N63" i="35"/>
  <c r="M64" i="1"/>
  <c r="N64" i="1"/>
  <c r="O64" i="1"/>
  <c r="P64" i="1"/>
  <c r="Q64" i="1"/>
  <c r="R64" i="1"/>
  <c r="S64" i="1"/>
  <c r="T64" i="1"/>
  <c r="U64" i="1"/>
  <c r="V64" i="1"/>
  <c r="W64" i="1"/>
  <c r="X64" i="1"/>
  <c r="Y64" i="1"/>
  <c r="Z64" i="1"/>
  <c r="M64" i="35"/>
  <c r="N64" i="35"/>
  <c r="M65" i="1"/>
  <c r="N65" i="1"/>
  <c r="O65" i="1"/>
  <c r="P65" i="1"/>
  <c r="Q65" i="1"/>
  <c r="R65" i="1"/>
  <c r="S65" i="1"/>
  <c r="T65" i="1"/>
  <c r="U65" i="1"/>
  <c r="V65" i="1"/>
  <c r="W65" i="1"/>
  <c r="X65" i="1"/>
  <c r="Y65" i="1"/>
  <c r="Z65" i="1"/>
  <c r="M65" i="35"/>
  <c r="N65" i="35"/>
  <c r="M66" i="1"/>
  <c r="N66" i="1"/>
  <c r="O66" i="1"/>
  <c r="P66" i="1"/>
  <c r="Q66" i="1"/>
  <c r="R66" i="1"/>
  <c r="S66" i="1"/>
  <c r="T66" i="1"/>
  <c r="U66" i="1"/>
  <c r="V66" i="1"/>
  <c r="W66" i="1"/>
  <c r="X66" i="1"/>
  <c r="Y66" i="1"/>
  <c r="Z66" i="1"/>
  <c r="M66" i="35"/>
  <c r="N66" i="35"/>
  <c r="M67" i="1"/>
  <c r="N67" i="1"/>
  <c r="O67" i="1"/>
  <c r="P67" i="1"/>
  <c r="Q67" i="1"/>
  <c r="R67" i="1"/>
  <c r="S67" i="1"/>
  <c r="T67" i="1"/>
  <c r="U67" i="1"/>
  <c r="V67" i="1"/>
  <c r="W67" i="1"/>
  <c r="X67" i="1"/>
  <c r="Y67" i="1"/>
  <c r="Z67" i="1"/>
  <c r="M67" i="35"/>
  <c r="N67" i="35"/>
  <c r="M68" i="1"/>
  <c r="N68" i="1"/>
  <c r="O68" i="1"/>
  <c r="P68" i="1"/>
  <c r="Q68" i="1"/>
  <c r="R68" i="1"/>
  <c r="S68" i="1"/>
  <c r="T68" i="1"/>
  <c r="U68" i="1"/>
  <c r="V68" i="1"/>
  <c r="W68" i="1"/>
  <c r="X68" i="1"/>
  <c r="Y68" i="1"/>
  <c r="Z68" i="1"/>
  <c r="M68" i="35"/>
  <c r="N68" i="35"/>
  <c r="M69" i="1"/>
  <c r="N69" i="1"/>
  <c r="O69" i="1"/>
  <c r="P69" i="1"/>
  <c r="Q69" i="1"/>
  <c r="R69" i="1"/>
  <c r="S69" i="1"/>
  <c r="T69" i="1"/>
  <c r="U69" i="1"/>
  <c r="V69" i="1"/>
  <c r="W69" i="1"/>
  <c r="X69" i="1"/>
  <c r="Y69" i="1"/>
  <c r="Z69" i="1"/>
  <c r="M69" i="35"/>
  <c r="N69" i="35"/>
  <c r="M70" i="1"/>
  <c r="N70" i="1"/>
  <c r="O70" i="1"/>
  <c r="P70" i="1"/>
  <c r="Q70" i="1"/>
  <c r="R70" i="1"/>
  <c r="S70" i="1"/>
  <c r="T70" i="1"/>
  <c r="U70" i="1"/>
  <c r="V70" i="1"/>
  <c r="W70" i="1"/>
  <c r="X70" i="1"/>
  <c r="Y70" i="1"/>
  <c r="Z70" i="1"/>
  <c r="M70" i="35"/>
  <c r="N70" i="35"/>
  <c r="M71" i="1"/>
  <c r="N71" i="1"/>
  <c r="O71" i="1"/>
  <c r="P71" i="1"/>
  <c r="Q71" i="1"/>
  <c r="R71" i="1"/>
  <c r="S71" i="1"/>
  <c r="T71" i="1"/>
  <c r="U71" i="1"/>
  <c r="V71" i="1"/>
  <c r="W71" i="1"/>
  <c r="X71" i="1"/>
  <c r="Y71" i="1"/>
  <c r="Z71" i="1"/>
  <c r="M71" i="35"/>
  <c r="N71" i="35"/>
  <c r="M72" i="1"/>
  <c r="N72" i="1"/>
  <c r="O72" i="1"/>
  <c r="P72" i="1"/>
  <c r="Q72" i="1"/>
  <c r="R72" i="1"/>
  <c r="S72" i="1"/>
  <c r="T72" i="1"/>
  <c r="U72" i="1"/>
  <c r="V72" i="1"/>
  <c r="W72" i="1"/>
  <c r="X72" i="1"/>
  <c r="Y72" i="1"/>
  <c r="Z72" i="1"/>
  <c r="M72" i="35"/>
  <c r="N72" i="35"/>
  <c r="M73" i="1"/>
  <c r="N73" i="1"/>
  <c r="O73" i="1"/>
  <c r="P73" i="1"/>
  <c r="Q73" i="1"/>
  <c r="R73" i="1"/>
  <c r="S73" i="1"/>
  <c r="T73" i="1"/>
  <c r="U73" i="1"/>
  <c r="V73" i="1"/>
  <c r="W73" i="1"/>
  <c r="X73" i="1"/>
  <c r="Y73" i="1"/>
  <c r="Z73" i="1"/>
  <c r="M73" i="35"/>
  <c r="N73" i="35"/>
  <c r="M74" i="1"/>
  <c r="N74" i="1"/>
  <c r="O74" i="1"/>
  <c r="P74" i="1"/>
  <c r="Q74" i="1"/>
  <c r="R74" i="1"/>
  <c r="S74" i="1"/>
  <c r="T74" i="1"/>
  <c r="U74" i="1"/>
  <c r="V74" i="1"/>
  <c r="W74" i="1"/>
  <c r="X74" i="1"/>
  <c r="Y74" i="1"/>
  <c r="Z74" i="1"/>
  <c r="M74" i="35"/>
  <c r="N74" i="35"/>
  <c r="M75" i="1"/>
  <c r="N75" i="1"/>
  <c r="O75" i="1"/>
  <c r="P75" i="1"/>
  <c r="Q75" i="1"/>
  <c r="R75" i="1"/>
  <c r="S75" i="1"/>
  <c r="T75" i="1"/>
  <c r="U75" i="1"/>
  <c r="V75" i="1"/>
  <c r="W75" i="1"/>
  <c r="X75" i="1"/>
  <c r="Y75" i="1"/>
  <c r="Z75" i="1"/>
  <c r="M75" i="35"/>
  <c r="N75" i="35"/>
  <c r="M76" i="1"/>
  <c r="N76" i="1"/>
  <c r="O76" i="1"/>
  <c r="P76" i="1"/>
  <c r="Q76" i="1"/>
  <c r="R76" i="1"/>
  <c r="S76" i="1"/>
  <c r="T76" i="1"/>
  <c r="U76" i="1"/>
  <c r="V76" i="1"/>
  <c r="W76" i="1"/>
  <c r="X76" i="1"/>
  <c r="Y76" i="1"/>
  <c r="Z76" i="1"/>
  <c r="M76" i="35"/>
  <c r="N76" i="35"/>
  <c r="M77" i="1"/>
  <c r="N77" i="1"/>
  <c r="O77" i="1"/>
  <c r="P77" i="1"/>
  <c r="Q77" i="1"/>
  <c r="R77" i="1"/>
  <c r="S77" i="1"/>
  <c r="T77" i="1"/>
  <c r="U77" i="1"/>
  <c r="V77" i="1"/>
  <c r="W77" i="1"/>
  <c r="X77" i="1"/>
  <c r="Y77" i="1"/>
  <c r="Z77" i="1"/>
  <c r="M77" i="35"/>
  <c r="N77" i="35"/>
  <c r="M78" i="1"/>
  <c r="N78" i="1"/>
  <c r="O78" i="1"/>
  <c r="P78" i="1"/>
  <c r="Q78" i="1"/>
  <c r="R78" i="1"/>
  <c r="S78" i="1"/>
  <c r="T78" i="1"/>
  <c r="U78" i="1"/>
  <c r="V78" i="1"/>
  <c r="W78" i="1"/>
  <c r="X78" i="1"/>
  <c r="Y78" i="1"/>
  <c r="Z78" i="1"/>
  <c r="M78" i="35"/>
  <c r="N78" i="35"/>
  <c r="M79" i="1"/>
  <c r="N79" i="1"/>
  <c r="O79" i="1"/>
  <c r="P79" i="1"/>
  <c r="Q79" i="1"/>
  <c r="R79" i="1"/>
  <c r="S79" i="1"/>
  <c r="T79" i="1"/>
  <c r="U79" i="1"/>
  <c r="V79" i="1"/>
  <c r="W79" i="1"/>
  <c r="X79" i="1"/>
  <c r="Y79" i="1"/>
  <c r="Z79" i="1"/>
  <c r="M79" i="35"/>
  <c r="N79" i="35"/>
  <c r="M80" i="1"/>
  <c r="N80" i="1"/>
  <c r="O80" i="1"/>
  <c r="P80" i="1"/>
  <c r="Q80" i="1"/>
  <c r="R80" i="1"/>
  <c r="S80" i="1"/>
  <c r="T80" i="1"/>
  <c r="U80" i="1"/>
  <c r="V80" i="1"/>
  <c r="W80" i="1"/>
  <c r="X80" i="1"/>
  <c r="Y80" i="1"/>
  <c r="Z80" i="1"/>
  <c r="M80" i="35"/>
  <c r="N80" i="35"/>
  <c r="M81" i="1"/>
  <c r="N81" i="1"/>
  <c r="O81" i="1"/>
  <c r="P81" i="1"/>
  <c r="Q81" i="1"/>
  <c r="R81" i="1"/>
  <c r="S81" i="1"/>
  <c r="T81" i="1"/>
  <c r="U81" i="1"/>
  <c r="V81" i="1"/>
  <c r="W81" i="1"/>
  <c r="X81" i="1"/>
  <c r="Y81" i="1"/>
  <c r="Z81" i="1"/>
  <c r="M81" i="35"/>
  <c r="N81" i="35"/>
  <c r="M82" i="1"/>
  <c r="N82" i="1"/>
  <c r="O82" i="1"/>
  <c r="P82" i="1"/>
  <c r="Q82" i="1"/>
  <c r="R82" i="1"/>
  <c r="S82" i="1"/>
  <c r="T82" i="1"/>
  <c r="U82" i="1"/>
  <c r="V82" i="1"/>
  <c r="W82" i="1"/>
  <c r="X82" i="1"/>
  <c r="Y82" i="1"/>
  <c r="Z82" i="1"/>
  <c r="M82" i="35"/>
  <c r="N82" i="35"/>
  <c r="M83" i="1"/>
  <c r="N83" i="1"/>
  <c r="O83" i="1"/>
  <c r="P83" i="1"/>
  <c r="Q83" i="1"/>
  <c r="R83" i="1"/>
  <c r="S83" i="1"/>
  <c r="T83" i="1"/>
  <c r="U83" i="1"/>
  <c r="V83" i="1"/>
  <c r="W83" i="1"/>
  <c r="X83" i="1"/>
  <c r="Y83" i="1"/>
  <c r="Z83" i="1"/>
  <c r="M83" i="35"/>
  <c r="N83" i="35"/>
  <c r="M84" i="1"/>
  <c r="N84" i="1"/>
  <c r="O84" i="1"/>
  <c r="P84" i="1"/>
  <c r="Q84" i="1"/>
  <c r="R84" i="1"/>
  <c r="S84" i="1"/>
  <c r="T84" i="1"/>
  <c r="U84" i="1"/>
  <c r="V84" i="1"/>
  <c r="W84" i="1"/>
  <c r="X84" i="1"/>
  <c r="Y84" i="1"/>
  <c r="Z84" i="1"/>
  <c r="M84" i="35"/>
  <c r="N84" i="35"/>
  <c r="M85" i="1"/>
  <c r="N85" i="1"/>
  <c r="O85" i="1"/>
  <c r="P85" i="1"/>
  <c r="Q85" i="1"/>
  <c r="R85" i="1"/>
  <c r="S85" i="1"/>
  <c r="T85" i="1"/>
  <c r="U85" i="1"/>
  <c r="V85" i="1"/>
  <c r="W85" i="1"/>
  <c r="X85" i="1"/>
  <c r="Y85" i="1"/>
  <c r="Z85" i="1"/>
  <c r="M85" i="35"/>
  <c r="N85" i="35"/>
  <c r="M86" i="1"/>
  <c r="N86" i="1"/>
  <c r="O86" i="1"/>
  <c r="P86" i="1"/>
  <c r="Q86" i="1"/>
  <c r="R86" i="1"/>
  <c r="S86" i="1"/>
  <c r="T86" i="1"/>
  <c r="U86" i="1"/>
  <c r="V86" i="1"/>
  <c r="W86" i="1"/>
  <c r="X86" i="1"/>
  <c r="Y86" i="1"/>
  <c r="Z86" i="1"/>
  <c r="M86" i="35"/>
  <c r="N86" i="35"/>
  <c r="M87" i="1"/>
  <c r="N87" i="1"/>
  <c r="O87" i="1"/>
  <c r="P87" i="1"/>
  <c r="Q87" i="1"/>
  <c r="R87" i="1"/>
  <c r="S87" i="1"/>
  <c r="T87" i="1"/>
  <c r="U87" i="1"/>
  <c r="V87" i="1"/>
  <c r="W87" i="1"/>
  <c r="X87" i="1"/>
  <c r="Y87" i="1"/>
  <c r="Z87" i="1"/>
  <c r="M87" i="35"/>
  <c r="N87" i="35"/>
  <c r="M88" i="1"/>
  <c r="N88" i="1"/>
  <c r="O88" i="1"/>
  <c r="P88" i="1"/>
  <c r="Q88" i="1"/>
  <c r="R88" i="1"/>
  <c r="S88" i="1"/>
  <c r="T88" i="1"/>
  <c r="U88" i="1"/>
  <c r="V88" i="1"/>
  <c r="W88" i="1"/>
  <c r="X88" i="1"/>
  <c r="Y88" i="1"/>
  <c r="Z88" i="1"/>
  <c r="M88" i="35"/>
  <c r="N88" i="35"/>
  <c r="M89" i="1"/>
  <c r="N89" i="1"/>
  <c r="O89" i="1"/>
  <c r="P89" i="1"/>
  <c r="Q89" i="1"/>
  <c r="R89" i="1"/>
  <c r="S89" i="1"/>
  <c r="T89" i="1"/>
  <c r="U89" i="1"/>
  <c r="V89" i="1"/>
  <c r="W89" i="1"/>
  <c r="X89" i="1"/>
  <c r="Y89" i="1"/>
  <c r="Z89" i="1"/>
  <c r="M89" i="35"/>
  <c r="N89" i="35"/>
  <c r="M90" i="1"/>
  <c r="N90" i="1"/>
  <c r="O90" i="1"/>
  <c r="P90" i="1"/>
  <c r="Q90" i="1"/>
  <c r="R90" i="1"/>
  <c r="S90" i="1"/>
  <c r="T90" i="1"/>
  <c r="U90" i="1"/>
  <c r="V90" i="1"/>
  <c r="W90" i="1"/>
  <c r="X90" i="1"/>
  <c r="Y90" i="1"/>
  <c r="Z90" i="1"/>
  <c r="M90" i="35"/>
  <c r="N90" i="35"/>
  <c r="M91" i="1"/>
  <c r="N91" i="1"/>
  <c r="O91" i="1"/>
  <c r="P91" i="1"/>
  <c r="Q91" i="1"/>
  <c r="R91" i="1"/>
  <c r="S91" i="1"/>
  <c r="T91" i="1"/>
  <c r="U91" i="1"/>
  <c r="V91" i="1"/>
  <c r="W91" i="1"/>
  <c r="X91" i="1"/>
  <c r="Y91" i="1"/>
  <c r="Z91" i="1"/>
  <c r="M91" i="35"/>
  <c r="N91" i="35"/>
  <c r="M92" i="1"/>
  <c r="N92" i="1"/>
  <c r="O92" i="1"/>
  <c r="P92" i="1"/>
  <c r="Q92" i="1"/>
  <c r="R92" i="1"/>
  <c r="S92" i="1"/>
  <c r="T92" i="1"/>
  <c r="U92" i="1"/>
  <c r="V92" i="1"/>
  <c r="W92" i="1"/>
  <c r="X92" i="1"/>
  <c r="Y92" i="1"/>
  <c r="Z92" i="1"/>
  <c r="M92" i="35"/>
  <c r="N92" i="35"/>
  <c r="M93" i="1"/>
  <c r="N93" i="1"/>
  <c r="O93" i="1"/>
  <c r="P93" i="1"/>
  <c r="Q93" i="1"/>
  <c r="R93" i="1"/>
  <c r="S93" i="1"/>
  <c r="T93" i="1"/>
  <c r="U93" i="1"/>
  <c r="V93" i="1"/>
  <c r="W93" i="1"/>
  <c r="X93" i="1"/>
  <c r="Y93" i="1"/>
  <c r="Z93" i="1"/>
  <c r="M93" i="35"/>
  <c r="N93" i="35"/>
  <c r="M94" i="1"/>
  <c r="N94" i="1"/>
  <c r="O94" i="1"/>
  <c r="P94" i="1"/>
  <c r="Q94" i="1"/>
  <c r="R94" i="1"/>
  <c r="S94" i="1"/>
  <c r="T94" i="1"/>
  <c r="U94" i="1"/>
  <c r="V94" i="1"/>
  <c r="W94" i="1"/>
  <c r="X94" i="1"/>
  <c r="Y94" i="1"/>
  <c r="Z94" i="1"/>
  <c r="M94" i="35"/>
  <c r="N94" i="35"/>
  <c r="M95" i="1"/>
  <c r="N95" i="1"/>
  <c r="O95" i="1"/>
  <c r="P95" i="1"/>
  <c r="Q95" i="1"/>
  <c r="R95" i="1"/>
  <c r="S95" i="1"/>
  <c r="T95" i="1"/>
  <c r="U95" i="1"/>
  <c r="V95" i="1"/>
  <c r="W95" i="1"/>
  <c r="X95" i="1"/>
  <c r="Y95" i="1"/>
  <c r="Z95" i="1"/>
  <c r="M95" i="35"/>
  <c r="N95" i="35"/>
  <c r="M96" i="1"/>
  <c r="N96" i="1"/>
  <c r="O96" i="1"/>
  <c r="P96" i="1"/>
  <c r="Q96" i="1"/>
  <c r="R96" i="1"/>
  <c r="S96" i="1"/>
  <c r="T96" i="1"/>
  <c r="U96" i="1"/>
  <c r="V96" i="1"/>
  <c r="W96" i="1"/>
  <c r="X96" i="1"/>
  <c r="Y96" i="1"/>
  <c r="Z96" i="1"/>
  <c r="M96" i="35"/>
  <c r="N96" i="35"/>
  <c r="M97" i="1"/>
  <c r="N97" i="1"/>
  <c r="O97" i="1"/>
  <c r="P97" i="1"/>
  <c r="Q97" i="1"/>
  <c r="R97" i="1"/>
  <c r="S97" i="1"/>
  <c r="T97" i="1"/>
  <c r="U97" i="1"/>
  <c r="V97" i="1"/>
  <c r="W97" i="1"/>
  <c r="X97" i="1"/>
  <c r="Y97" i="1"/>
  <c r="Z97" i="1"/>
  <c r="M97" i="35"/>
  <c r="N97" i="35"/>
  <c r="M98" i="1"/>
  <c r="N98" i="1"/>
  <c r="O98" i="1"/>
  <c r="P98" i="1"/>
  <c r="Q98" i="1"/>
  <c r="R98" i="1"/>
  <c r="S98" i="1"/>
  <c r="T98" i="1"/>
  <c r="U98" i="1"/>
  <c r="V98" i="1"/>
  <c r="W98" i="1"/>
  <c r="X98" i="1"/>
  <c r="Y98" i="1"/>
  <c r="Z98" i="1"/>
  <c r="M98" i="35"/>
  <c r="N98" i="35"/>
  <c r="M99" i="1"/>
  <c r="N99" i="1"/>
  <c r="O99" i="1"/>
  <c r="P99" i="1"/>
  <c r="Q99" i="1"/>
  <c r="R99" i="1"/>
  <c r="S99" i="1"/>
  <c r="T99" i="1"/>
  <c r="U99" i="1"/>
  <c r="V99" i="1"/>
  <c r="W99" i="1"/>
  <c r="X99" i="1"/>
  <c r="Y99" i="1"/>
  <c r="Z99" i="1"/>
  <c r="M99" i="35"/>
  <c r="N99" i="35"/>
  <c r="M100" i="1"/>
  <c r="N100" i="1"/>
  <c r="O100" i="1"/>
  <c r="P100" i="1"/>
  <c r="Q100" i="1"/>
  <c r="R100" i="1"/>
  <c r="S100" i="1"/>
  <c r="T100" i="1"/>
  <c r="U100" i="1"/>
  <c r="V100" i="1"/>
  <c r="W100" i="1"/>
  <c r="X100" i="1"/>
  <c r="Y100" i="1"/>
  <c r="Z100" i="1"/>
  <c r="M100" i="35"/>
  <c r="N100" i="35"/>
  <c r="M101" i="1"/>
  <c r="N101" i="1"/>
  <c r="O101" i="1"/>
  <c r="P101" i="1"/>
  <c r="Q101" i="1"/>
  <c r="R101" i="1"/>
  <c r="S101" i="1"/>
  <c r="T101" i="1"/>
  <c r="U101" i="1"/>
  <c r="V101" i="1"/>
  <c r="W101" i="1"/>
  <c r="X101" i="1"/>
  <c r="Y101" i="1"/>
  <c r="Z101" i="1"/>
  <c r="M101" i="35"/>
  <c r="N101" i="35"/>
  <c r="M102" i="1"/>
  <c r="N102" i="1"/>
  <c r="O102" i="1"/>
  <c r="P102" i="1"/>
  <c r="Q102" i="1"/>
  <c r="R102" i="1"/>
  <c r="S102" i="1"/>
  <c r="T102" i="1"/>
  <c r="U102" i="1"/>
  <c r="V102" i="1"/>
  <c r="W102" i="1"/>
  <c r="X102" i="1"/>
  <c r="Y102" i="1"/>
  <c r="Z102" i="1"/>
  <c r="M102" i="35"/>
  <c r="N102" i="35"/>
  <c r="M103" i="1"/>
  <c r="N103" i="1"/>
  <c r="O103" i="1"/>
  <c r="P103" i="1"/>
  <c r="Q103" i="1"/>
  <c r="R103" i="1"/>
  <c r="S103" i="1"/>
  <c r="T103" i="1"/>
  <c r="U103" i="1"/>
  <c r="V103" i="1"/>
  <c r="W103" i="1"/>
  <c r="X103" i="1"/>
  <c r="Y103" i="1"/>
  <c r="Z103" i="1"/>
  <c r="M103" i="35"/>
  <c r="N103" i="35"/>
  <c r="M104" i="1"/>
  <c r="N104" i="1"/>
  <c r="O104" i="1"/>
  <c r="P104" i="1"/>
  <c r="Q104" i="1"/>
  <c r="R104" i="1"/>
  <c r="S104" i="1"/>
  <c r="T104" i="1"/>
  <c r="U104" i="1"/>
  <c r="V104" i="1"/>
  <c r="W104" i="1"/>
  <c r="X104" i="1"/>
  <c r="Y104" i="1"/>
  <c r="Z104" i="1"/>
  <c r="M104" i="35"/>
  <c r="N104" i="35"/>
  <c r="M105" i="1"/>
  <c r="N105" i="1"/>
  <c r="O105" i="1"/>
  <c r="P105" i="1"/>
  <c r="Q105" i="1"/>
  <c r="R105" i="1"/>
  <c r="S105" i="1"/>
  <c r="T105" i="1"/>
  <c r="U105" i="1"/>
  <c r="V105" i="1"/>
  <c r="W105" i="1"/>
  <c r="X105" i="1"/>
  <c r="Y105" i="1"/>
  <c r="Z105" i="1"/>
  <c r="M105" i="35"/>
  <c r="N105" i="35"/>
  <c r="M106" i="1"/>
  <c r="N106" i="1"/>
  <c r="O106" i="1"/>
  <c r="P106" i="1"/>
  <c r="Q106" i="1"/>
  <c r="R106" i="1"/>
  <c r="S106" i="1"/>
  <c r="T106" i="1"/>
  <c r="U106" i="1"/>
  <c r="V106" i="1"/>
  <c r="W106" i="1"/>
  <c r="X106" i="1"/>
  <c r="Y106" i="1"/>
  <c r="Z106" i="1"/>
  <c r="M106" i="35"/>
  <c r="N106" i="35"/>
  <c r="M7" i="35"/>
  <c r="N7" i="35"/>
  <c r="M8" i="35"/>
  <c r="N8" i="35"/>
  <c r="M6" i="35"/>
  <c r="N6" i="35"/>
  <c r="M2" i="35"/>
  <c r="N2" i="35"/>
  <c r="O2" i="35"/>
  <c r="P2" i="35"/>
  <c r="Q2" i="35"/>
  <c r="R2" i="35"/>
  <c r="S2" i="35"/>
  <c r="T2" i="35"/>
  <c r="U2" i="35"/>
  <c r="V2" i="35"/>
  <c r="W2" i="35"/>
  <c r="X2" i="35"/>
  <c r="Y2" i="35"/>
  <c r="A8" i="1"/>
  <c r="A8" i="35"/>
  <c r="B8" i="35"/>
  <c r="C8" i="35"/>
  <c r="D8" i="35"/>
  <c r="F8" i="1"/>
  <c r="F8" i="35"/>
  <c r="G8" i="1"/>
  <c r="G8" i="35"/>
  <c r="H8" i="1"/>
  <c r="H8" i="35"/>
  <c r="B8" i="23"/>
  <c r="H8" i="23"/>
  <c r="K8" i="23"/>
  <c r="I8" i="23"/>
  <c r="M8" i="23"/>
  <c r="O8" i="23"/>
  <c r="P8" i="23"/>
  <c r="J8" i="23"/>
  <c r="R8" i="23"/>
  <c r="T8" i="23"/>
  <c r="C8" i="23"/>
  <c r="CQ8" i="3"/>
  <c r="I8" i="1"/>
  <c r="I8" i="35"/>
  <c r="J8" i="1"/>
  <c r="J8" i="35"/>
  <c r="Q8" i="35"/>
  <c r="Z8" i="35"/>
  <c r="AA8" i="35"/>
  <c r="AB8" i="35"/>
  <c r="AC8" i="35"/>
  <c r="AD8" i="35"/>
  <c r="AE8" i="35"/>
  <c r="AF8" i="35"/>
  <c r="AG8" i="35"/>
  <c r="AH8" i="35"/>
  <c r="A9" i="1"/>
  <c r="A9" i="35"/>
  <c r="B9" i="35"/>
  <c r="C9" i="35"/>
  <c r="D9" i="35"/>
  <c r="F9" i="1"/>
  <c r="F9" i="35"/>
  <c r="G9" i="1"/>
  <c r="G9" i="35"/>
  <c r="H9" i="1"/>
  <c r="H9" i="35"/>
  <c r="B9" i="23"/>
  <c r="H9" i="23"/>
  <c r="K9" i="23"/>
  <c r="I9" i="23"/>
  <c r="M9" i="23"/>
  <c r="O9" i="23"/>
  <c r="P9" i="23"/>
  <c r="J9" i="23"/>
  <c r="R9" i="23"/>
  <c r="T9" i="23"/>
  <c r="C9" i="23"/>
  <c r="CQ9" i="3"/>
  <c r="I9" i="1"/>
  <c r="I9" i="35"/>
  <c r="J9" i="1"/>
  <c r="J9" i="35"/>
  <c r="Q9" i="35"/>
  <c r="Z9" i="35"/>
  <c r="AA9" i="35"/>
  <c r="AB9" i="35"/>
  <c r="AC9" i="35"/>
  <c r="AD9" i="35"/>
  <c r="AE9" i="35"/>
  <c r="AF9" i="35"/>
  <c r="AG9" i="35"/>
  <c r="AH9" i="35"/>
  <c r="A10" i="1"/>
  <c r="A10" i="35"/>
  <c r="B10" i="35"/>
  <c r="C10" i="35"/>
  <c r="D10" i="35"/>
  <c r="F10" i="1"/>
  <c r="F10" i="35"/>
  <c r="G10" i="1"/>
  <c r="G10" i="35"/>
  <c r="H10" i="1"/>
  <c r="H10" i="35"/>
  <c r="B10" i="23"/>
  <c r="H10" i="23"/>
  <c r="K10" i="23"/>
  <c r="I10" i="23"/>
  <c r="M10" i="23"/>
  <c r="O10" i="23"/>
  <c r="P10" i="23"/>
  <c r="J10" i="23"/>
  <c r="R10" i="23"/>
  <c r="T10" i="23"/>
  <c r="C10" i="23"/>
  <c r="CQ10" i="3"/>
  <c r="I10" i="1"/>
  <c r="I10" i="35"/>
  <c r="J10" i="1"/>
  <c r="J10" i="35"/>
  <c r="Q10" i="35"/>
  <c r="Z10" i="35"/>
  <c r="AA10" i="35"/>
  <c r="AB10" i="35"/>
  <c r="AC10" i="35"/>
  <c r="AD10" i="35"/>
  <c r="AE10" i="35"/>
  <c r="AF10" i="35"/>
  <c r="AG10" i="35"/>
  <c r="AH10" i="35"/>
  <c r="A11" i="1"/>
  <c r="A11" i="35"/>
  <c r="B11" i="35"/>
  <c r="C11" i="35"/>
  <c r="D11" i="35"/>
  <c r="F11" i="1"/>
  <c r="F11" i="35"/>
  <c r="G11" i="1"/>
  <c r="G11" i="35"/>
  <c r="H11" i="1"/>
  <c r="H11" i="35"/>
  <c r="B11" i="23"/>
  <c r="H11" i="23"/>
  <c r="K11" i="23"/>
  <c r="I11" i="23"/>
  <c r="M11" i="23"/>
  <c r="O11" i="23"/>
  <c r="P11" i="23"/>
  <c r="J11" i="23"/>
  <c r="R11" i="23"/>
  <c r="T11" i="23"/>
  <c r="C11" i="23"/>
  <c r="CQ11" i="3"/>
  <c r="I11" i="1"/>
  <c r="I11" i="35"/>
  <c r="J11" i="1"/>
  <c r="J11" i="35"/>
  <c r="Q11" i="35"/>
  <c r="Z11" i="35"/>
  <c r="AA11" i="35"/>
  <c r="AB11" i="35"/>
  <c r="AC11" i="35"/>
  <c r="AD11" i="35"/>
  <c r="AE11" i="35"/>
  <c r="AF11" i="35"/>
  <c r="AG11" i="35"/>
  <c r="AH11" i="35"/>
  <c r="A12" i="1"/>
  <c r="A12" i="35"/>
  <c r="B12" i="35"/>
  <c r="C12" i="35"/>
  <c r="D12" i="35"/>
  <c r="F12" i="1"/>
  <c r="F12" i="35"/>
  <c r="G12" i="1"/>
  <c r="G12" i="35"/>
  <c r="H12" i="1"/>
  <c r="H12" i="35"/>
  <c r="B12" i="23"/>
  <c r="H12" i="23"/>
  <c r="K12" i="23"/>
  <c r="I12" i="23"/>
  <c r="M12" i="23"/>
  <c r="O12" i="23"/>
  <c r="P12" i="23"/>
  <c r="J12" i="23"/>
  <c r="R12" i="23"/>
  <c r="T12" i="23"/>
  <c r="C12" i="23"/>
  <c r="CQ12" i="3"/>
  <c r="I12" i="1"/>
  <c r="I12" i="35"/>
  <c r="J12" i="1"/>
  <c r="J12" i="35"/>
  <c r="Q12" i="35"/>
  <c r="Z12" i="35"/>
  <c r="AA12" i="35"/>
  <c r="AB12" i="35"/>
  <c r="AC12" i="35"/>
  <c r="AD12" i="35"/>
  <c r="AE12" i="35"/>
  <c r="AF12" i="35"/>
  <c r="AG12" i="35"/>
  <c r="AH12" i="35"/>
  <c r="A13" i="1"/>
  <c r="A13" i="35"/>
  <c r="B13" i="35"/>
  <c r="C13" i="35"/>
  <c r="D13" i="35"/>
  <c r="F13" i="1"/>
  <c r="F13" i="35"/>
  <c r="G13" i="1"/>
  <c r="G13" i="35"/>
  <c r="H13" i="1"/>
  <c r="H13" i="35"/>
  <c r="B13" i="23"/>
  <c r="H13" i="23"/>
  <c r="K13" i="23"/>
  <c r="I13" i="23"/>
  <c r="M13" i="23"/>
  <c r="O13" i="23"/>
  <c r="P13" i="23"/>
  <c r="J13" i="23"/>
  <c r="R13" i="23"/>
  <c r="T13" i="23"/>
  <c r="C13" i="23"/>
  <c r="CQ13" i="3"/>
  <c r="I13" i="1"/>
  <c r="I13" i="35"/>
  <c r="J13" i="1"/>
  <c r="J13" i="35"/>
  <c r="Q13" i="35"/>
  <c r="Z13" i="35"/>
  <c r="AA13" i="35"/>
  <c r="AB13" i="35"/>
  <c r="AC13" i="35"/>
  <c r="AD13" i="35"/>
  <c r="AE13" i="35"/>
  <c r="AF13" i="35"/>
  <c r="AG13" i="35"/>
  <c r="AH13" i="35"/>
  <c r="A14" i="1"/>
  <c r="A14" i="35"/>
  <c r="B14" i="35"/>
  <c r="C14" i="35"/>
  <c r="D14" i="35"/>
  <c r="F14" i="1"/>
  <c r="F14" i="35"/>
  <c r="G14" i="1"/>
  <c r="G14" i="35"/>
  <c r="H14" i="1"/>
  <c r="H14" i="35"/>
  <c r="B14" i="23"/>
  <c r="H14" i="23"/>
  <c r="K14" i="23"/>
  <c r="I14" i="23"/>
  <c r="M14" i="23"/>
  <c r="O14" i="23"/>
  <c r="P14" i="23"/>
  <c r="J14" i="23"/>
  <c r="R14" i="23"/>
  <c r="T14" i="23"/>
  <c r="C14" i="23"/>
  <c r="CQ14" i="3"/>
  <c r="I14" i="1"/>
  <c r="I14" i="35"/>
  <c r="J14" i="1"/>
  <c r="J14" i="35"/>
  <c r="Q14" i="35"/>
  <c r="Z14" i="35"/>
  <c r="AA14" i="35"/>
  <c r="AB14" i="35"/>
  <c r="AC14" i="35"/>
  <c r="AD14" i="35"/>
  <c r="AE14" i="35"/>
  <c r="AF14" i="35"/>
  <c r="AG14" i="35"/>
  <c r="AH14" i="35"/>
  <c r="A15" i="1"/>
  <c r="A15" i="35"/>
  <c r="B15" i="35"/>
  <c r="C15" i="35"/>
  <c r="D15" i="35"/>
  <c r="F15" i="1"/>
  <c r="F15" i="35"/>
  <c r="G15" i="1"/>
  <c r="G15" i="35"/>
  <c r="H15" i="1"/>
  <c r="H15" i="35"/>
  <c r="B15" i="23"/>
  <c r="H15" i="23"/>
  <c r="K15" i="23"/>
  <c r="I15" i="23"/>
  <c r="M15" i="23"/>
  <c r="O15" i="23"/>
  <c r="P15" i="23"/>
  <c r="J15" i="23"/>
  <c r="R15" i="23"/>
  <c r="T15" i="23"/>
  <c r="C15" i="23"/>
  <c r="CQ15" i="3"/>
  <c r="I15" i="1"/>
  <c r="I15" i="35"/>
  <c r="J15" i="1"/>
  <c r="J15" i="35"/>
  <c r="Q15" i="35"/>
  <c r="Z15" i="35"/>
  <c r="AA15" i="35"/>
  <c r="AB15" i="35"/>
  <c r="AC15" i="35"/>
  <c r="AD15" i="35"/>
  <c r="AE15" i="35"/>
  <c r="AF15" i="35"/>
  <c r="AG15" i="35"/>
  <c r="AH15" i="35"/>
  <c r="A16" i="1"/>
  <c r="A16" i="35"/>
  <c r="B16" i="35"/>
  <c r="C16" i="35"/>
  <c r="D16" i="35"/>
  <c r="F16" i="1"/>
  <c r="F16" i="35"/>
  <c r="G16" i="1"/>
  <c r="G16" i="35"/>
  <c r="H16" i="1"/>
  <c r="H16" i="35"/>
  <c r="B16" i="23"/>
  <c r="H16" i="23"/>
  <c r="K16" i="23"/>
  <c r="I16" i="23"/>
  <c r="M16" i="23"/>
  <c r="O16" i="23"/>
  <c r="P16" i="23"/>
  <c r="J16" i="23"/>
  <c r="R16" i="23"/>
  <c r="T16" i="23"/>
  <c r="C16" i="23"/>
  <c r="CQ16" i="3"/>
  <c r="I16" i="1"/>
  <c r="I16" i="35"/>
  <c r="J16" i="1"/>
  <c r="J16" i="35"/>
  <c r="Q16" i="35"/>
  <c r="Z16" i="35"/>
  <c r="AA16" i="35"/>
  <c r="AB16" i="35"/>
  <c r="AC16" i="35"/>
  <c r="AD16" i="35"/>
  <c r="AE16" i="35"/>
  <c r="AF16" i="35"/>
  <c r="AG16" i="35"/>
  <c r="AH16" i="35"/>
  <c r="A17" i="1"/>
  <c r="A17" i="35"/>
  <c r="B17" i="35"/>
  <c r="C17" i="35"/>
  <c r="D17" i="35"/>
  <c r="F17" i="1"/>
  <c r="F17" i="35"/>
  <c r="G17" i="1"/>
  <c r="G17" i="35"/>
  <c r="H17" i="1"/>
  <c r="H17" i="35"/>
  <c r="B17" i="23"/>
  <c r="H17" i="23"/>
  <c r="K17" i="23"/>
  <c r="I17" i="23"/>
  <c r="M17" i="23"/>
  <c r="O17" i="23"/>
  <c r="P17" i="23"/>
  <c r="J17" i="23"/>
  <c r="R17" i="23"/>
  <c r="T17" i="23"/>
  <c r="C17" i="23"/>
  <c r="CQ17" i="3"/>
  <c r="I17" i="1"/>
  <c r="I17" i="35"/>
  <c r="J17" i="1"/>
  <c r="J17" i="35"/>
  <c r="Q17" i="35"/>
  <c r="Z17" i="35"/>
  <c r="AA17" i="35"/>
  <c r="AB17" i="35"/>
  <c r="AC17" i="35"/>
  <c r="AD17" i="35"/>
  <c r="AE17" i="35"/>
  <c r="AF17" i="35"/>
  <c r="AG17" i="35"/>
  <c r="AH17" i="35"/>
  <c r="A18" i="1"/>
  <c r="A18" i="35"/>
  <c r="B18" i="35"/>
  <c r="C18" i="35"/>
  <c r="D18" i="35"/>
  <c r="F18" i="1"/>
  <c r="F18" i="35"/>
  <c r="G18" i="1"/>
  <c r="G18" i="35"/>
  <c r="H18" i="1"/>
  <c r="H18" i="35"/>
  <c r="B18" i="23"/>
  <c r="H18" i="23"/>
  <c r="K18" i="23"/>
  <c r="I18" i="23"/>
  <c r="M18" i="23"/>
  <c r="O18" i="23"/>
  <c r="P18" i="23"/>
  <c r="J18" i="23"/>
  <c r="R18" i="23"/>
  <c r="T18" i="23"/>
  <c r="C18" i="23"/>
  <c r="CQ18" i="3"/>
  <c r="I18" i="1"/>
  <c r="I18" i="35"/>
  <c r="J18" i="1"/>
  <c r="J18" i="35"/>
  <c r="Q18" i="35"/>
  <c r="Z18" i="35"/>
  <c r="AA18" i="35"/>
  <c r="AB18" i="35"/>
  <c r="AC18" i="35"/>
  <c r="AD18" i="35"/>
  <c r="AE18" i="35"/>
  <c r="AF18" i="35"/>
  <c r="AG18" i="35"/>
  <c r="AH18" i="35"/>
  <c r="A19" i="1"/>
  <c r="A19" i="35"/>
  <c r="B19" i="35"/>
  <c r="C19" i="35"/>
  <c r="D19" i="35"/>
  <c r="F19" i="1"/>
  <c r="F19" i="35"/>
  <c r="G19" i="1"/>
  <c r="G19" i="35"/>
  <c r="H19" i="1"/>
  <c r="H19" i="35"/>
  <c r="B19" i="23"/>
  <c r="H19" i="23"/>
  <c r="K19" i="23"/>
  <c r="I19" i="23"/>
  <c r="M19" i="23"/>
  <c r="O19" i="23"/>
  <c r="P19" i="23"/>
  <c r="J19" i="23"/>
  <c r="R19" i="23"/>
  <c r="T19" i="23"/>
  <c r="C19" i="23"/>
  <c r="CQ19" i="3"/>
  <c r="I19" i="1"/>
  <c r="I19" i="35"/>
  <c r="J19" i="1"/>
  <c r="J19" i="35"/>
  <c r="Q19" i="35"/>
  <c r="Z19" i="35"/>
  <c r="AA19" i="35"/>
  <c r="AB19" i="35"/>
  <c r="AC19" i="35"/>
  <c r="AD19" i="35"/>
  <c r="AE19" i="35"/>
  <c r="AF19" i="35"/>
  <c r="AG19" i="35"/>
  <c r="AH19" i="35"/>
  <c r="A20" i="1"/>
  <c r="A20" i="35"/>
  <c r="B20" i="35"/>
  <c r="C20" i="35"/>
  <c r="D20" i="35"/>
  <c r="F20" i="1"/>
  <c r="F20" i="35"/>
  <c r="G20" i="1"/>
  <c r="G20" i="35"/>
  <c r="H20" i="1"/>
  <c r="H20" i="35"/>
  <c r="B20" i="23"/>
  <c r="H20" i="23"/>
  <c r="K20" i="23"/>
  <c r="I20" i="23"/>
  <c r="M20" i="23"/>
  <c r="O20" i="23"/>
  <c r="P20" i="23"/>
  <c r="J20" i="23"/>
  <c r="R20" i="23"/>
  <c r="T20" i="23"/>
  <c r="C20" i="23"/>
  <c r="CQ20" i="3"/>
  <c r="I20" i="1"/>
  <c r="I20" i="35"/>
  <c r="J20" i="1"/>
  <c r="J20" i="35"/>
  <c r="Q20" i="35"/>
  <c r="Z20" i="35"/>
  <c r="AA20" i="35"/>
  <c r="AB20" i="35"/>
  <c r="AC20" i="35"/>
  <c r="AD20" i="35"/>
  <c r="AE20" i="35"/>
  <c r="AF20" i="35"/>
  <c r="AG20" i="35"/>
  <c r="AH20" i="35"/>
  <c r="A21" i="1"/>
  <c r="A21" i="35"/>
  <c r="B21" i="35"/>
  <c r="C21" i="35"/>
  <c r="D21" i="35"/>
  <c r="F21" i="1"/>
  <c r="F21" i="35"/>
  <c r="G21" i="1"/>
  <c r="G21" i="35"/>
  <c r="H21" i="1"/>
  <c r="H21" i="35"/>
  <c r="B21" i="23"/>
  <c r="H21" i="23"/>
  <c r="K21" i="23"/>
  <c r="I21" i="23"/>
  <c r="M21" i="23"/>
  <c r="O21" i="23"/>
  <c r="P21" i="23"/>
  <c r="J21" i="23"/>
  <c r="R21" i="23"/>
  <c r="T21" i="23"/>
  <c r="C21" i="23"/>
  <c r="CQ21" i="3"/>
  <c r="I21" i="1"/>
  <c r="I21" i="35"/>
  <c r="J21" i="1"/>
  <c r="J21" i="35"/>
  <c r="Q21" i="35"/>
  <c r="Z21" i="35"/>
  <c r="AA21" i="35"/>
  <c r="AB21" i="35"/>
  <c r="AC21" i="35"/>
  <c r="AD21" i="35"/>
  <c r="AE21" i="35"/>
  <c r="AF21" i="35"/>
  <c r="AG21" i="35"/>
  <c r="AH21" i="35"/>
  <c r="A22" i="1"/>
  <c r="A22" i="35"/>
  <c r="B22" i="35"/>
  <c r="C22" i="35"/>
  <c r="D22" i="35"/>
  <c r="F22" i="1"/>
  <c r="F22" i="35"/>
  <c r="G22" i="1"/>
  <c r="G22" i="35"/>
  <c r="H22" i="1"/>
  <c r="H22" i="35"/>
  <c r="B22" i="23"/>
  <c r="H22" i="23"/>
  <c r="K22" i="23"/>
  <c r="I22" i="23"/>
  <c r="M22" i="23"/>
  <c r="O22" i="23"/>
  <c r="P22" i="23"/>
  <c r="J22" i="23"/>
  <c r="R22" i="23"/>
  <c r="T22" i="23"/>
  <c r="C22" i="23"/>
  <c r="CQ22" i="3"/>
  <c r="I22" i="1"/>
  <c r="I22" i="35"/>
  <c r="J22" i="1"/>
  <c r="J22" i="35"/>
  <c r="BE22" i="1"/>
  <c r="Q22" i="35"/>
  <c r="Z22" i="35"/>
  <c r="AA22" i="35"/>
  <c r="AB22" i="35"/>
  <c r="AC22" i="35"/>
  <c r="AD22" i="35"/>
  <c r="AE22" i="35"/>
  <c r="AF22" i="35"/>
  <c r="AG22" i="35"/>
  <c r="AH22" i="35"/>
  <c r="A23" i="1"/>
  <c r="A23" i="35"/>
  <c r="B23" i="35"/>
  <c r="C23" i="35"/>
  <c r="D23" i="35"/>
  <c r="F23" i="1"/>
  <c r="F23" i="35"/>
  <c r="G23" i="1"/>
  <c r="G23" i="35"/>
  <c r="H23" i="1"/>
  <c r="H23" i="35"/>
  <c r="B23" i="23"/>
  <c r="H23" i="23"/>
  <c r="K23" i="23"/>
  <c r="I23" i="23"/>
  <c r="M23" i="23"/>
  <c r="O23" i="23"/>
  <c r="P23" i="23"/>
  <c r="J23" i="23"/>
  <c r="R23" i="23"/>
  <c r="T23" i="23"/>
  <c r="C23" i="23"/>
  <c r="CQ23" i="3"/>
  <c r="I23" i="1"/>
  <c r="I23" i="35"/>
  <c r="J23" i="1"/>
  <c r="J23" i="35"/>
  <c r="BE23" i="1"/>
  <c r="Q23" i="35"/>
  <c r="Z23" i="35"/>
  <c r="AA23" i="35"/>
  <c r="AB23" i="35"/>
  <c r="AC23" i="35"/>
  <c r="AD23" i="35"/>
  <c r="AE23" i="35"/>
  <c r="AF23" i="35"/>
  <c r="AG23" i="35"/>
  <c r="AH23" i="35"/>
  <c r="A24" i="1"/>
  <c r="A24" i="35"/>
  <c r="B24" i="35"/>
  <c r="C24" i="35"/>
  <c r="D24" i="35"/>
  <c r="F24" i="1"/>
  <c r="F24" i="35"/>
  <c r="G24" i="1"/>
  <c r="G24" i="35"/>
  <c r="H24" i="1"/>
  <c r="H24" i="35"/>
  <c r="B24" i="23"/>
  <c r="H24" i="23"/>
  <c r="K24" i="23"/>
  <c r="I24" i="23"/>
  <c r="M24" i="23"/>
  <c r="O24" i="23"/>
  <c r="P24" i="23"/>
  <c r="J24" i="23"/>
  <c r="R24" i="23"/>
  <c r="T24" i="23"/>
  <c r="C24" i="23"/>
  <c r="CQ24" i="3"/>
  <c r="I24" i="1"/>
  <c r="I24" i="35"/>
  <c r="J24" i="1"/>
  <c r="J24" i="35"/>
  <c r="BE24" i="1"/>
  <c r="Q24" i="35"/>
  <c r="Z24" i="35"/>
  <c r="AA24" i="35"/>
  <c r="AB24" i="35"/>
  <c r="AC24" i="35"/>
  <c r="AD24" i="35"/>
  <c r="AE24" i="35"/>
  <c r="AF24" i="35"/>
  <c r="AG24" i="35"/>
  <c r="AH24" i="35"/>
  <c r="A25" i="1"/>
  <c r="A25" i="35"/>
  <c r="B25" i="35"/>
  <c r="C25" i="35"/>
  <c r="D25" i="35"/>
  <c r="F25" i="1"/>
  <c r="F25" i="35"/>
  <c r="G25" i="1"/>
  <c r="G25" i="35"/>
  <c r="H25" i="1"/>
  <c r="H25" i="35"/>
  <c r="B25" i="23"/>
  <c r="H25" i="23"/>
  <c r="K25" i="23"/>
  <c r="I25" i="23"/>
  <c r="M25" i="23"/>
  <c r="O25" i="23"/>
  <c r="P25" i="23"/>
  <c r="J25" i="23"/>
  <c r="R25" i="23"/>
  <c r="T25" i="23"/>
  <c r="C25" i="23"/>
  <c r="CQ25" i="3"/>
  <c r="I25" i="1"/>
  <c r="I25" i="35"/>
  <c r="J25" i="1"/>
  <c r="J25" i="35"/>
  <c r="BE25" i="1"/>
  <c r="Q25" i="35"/>
  <c r="Z25" i="35"/>
  <c r="AA25" i="35"/>
  <c r="AB25" i="35"/>
  <c r="AC25" i="35"/>
  <c r="AD25" i="35"/>
  <c r="AE25" i="35"/>
  <c r="AF25" i="35"/>
  <c r="AG25" i="35"/>
  <c r="AH25" i="35"/>
  <c r="A26" i="1"/>
  <c r="A26" i="35"/>
  <c r="B26" i="35"/>
  <c r="C26" i="35"/>
  <c r="D26" i="35"/>
  <c r="F26" i="1"/>
  <c r="F26" i="35"/>
  <c r="G26" i="1"/>
  <c r="G26" i="35"/>
  <c r="H26" i="1"/>
  <c r="H26" i="35"/>
  <c r="B26" i="23"/>
  <c r="H26" i="23"/>
  <c r="K26" i="23"/>
  <c r="I26" i="23"/>
  <c r="M26" i="23"/>
  <c r="O26" i="23"/>
  <c r="P26" i="23"/>
  <c r="J26" i="23"/>
  <c r="R26" i="23"/>
  <c r="T26" i="23"/>
  <c r="C26" i="23"/>
  <c r="CQ26" i="3"/>
  <c r="I26" i="1"/>
  <c r="I26" i="35"/>
  <c r="J26" i="1"/>
  <c r="J26" i="35"/>
  <c r="BE26" i="1"/>
  <c r="Q26" i="35"/>
  <c r="Z26" i="35"/>
  <c r="AA26" i="35"/>
  <c r="AB26" i="35"/>
  <c r="AC26" i="35"/>
  <c r="AD26" i="35"/>
  <c r="AE26" i="35"/>
  <c r="AF26" i="35"/>
  <c r="AG26" i="35"/>
  <c r="AH26" i="35"/>
  <c r="A27" i="1"/>
  <c r="A27" i="35"/>
  <c r="B27" i="35"/>
  <c r="C27" i="35"/>
  <c r="D27" i="35"/>
  <c r="F27" i="1"/>
  <c r="F27" i="35"/>
  <c r="G27" i="1"/>
  <c r="G27" i="35"/>
  <c r="H27" i="1"/>
  <c r="H27" i="35"/>
  <c r="B27" i="23"/>
  <c r="H27" i="23"/>
  <c r="K27" i="23"/>
  <c r="I27" i="23"/>
  <c r="M27" i="23"/>
  <c r="O27" i="23"/>
  <c r="P27" i="23"/>
  <c r="J27" i="23"/>
  <c r="R27" i="23"/>
  <c r="T27" i="23"/>
  <c r="C27" i="23"/>
  <c r="CQ27" i="3"/>
  <c r="I27" i="1"/>
  <c r="I27" i="35"/>
  <c r="J27" i="1"/>
  <c r="J27" i="35"/>
  <c r="BE27" i="1"/>
  <c r="Q27" i="35"/>
  <c r="Z27" i="35"/>
  <c r="AA27" i="35"/>
  <c r="AB27" i="35"/>
  <c r="AC27" i="35"/>
  <c r="AD27" i="35"/>
  <c r="AE27" i="35"/>
  <c r="AF27" i="35"/>
  <c r="AG27" i="35"/>
  <c r="AH27" i="35"/>
  <c r="A28" i="1"/>
  <c r="A28" i="35"/>
  <c r="B28" i="35"/>
  <c r="C28" i="35"/>
  <c r="D28" i="35"/>
  <c r="F28" i="1"/>
  <c r="F28" i="35"/>
  <c r="G28" i="1"/>
  <c r="G28" i="35"/>
  <c r="H28" i="1"/>
  <c r="H28" i="35"/>
  <c r="B28" i="23"/>
  <c r="H28" i="23"/>
  <c r="K28" i="23"/>
  <c r="I28" i="23"/>
  <c r="M28" i="23"/>
  <c r="O28" i="23"/>
  <c r="P28" i="23"/>
  <c r="J28" i="23"/>
  <c r="R28" i="23"/>
  <c r="T28" i="23"/>
  <c r="C28" i="23"/>
  <c r="CQ28" i="3"/>
  <c r="I28" i="1"/>
  <c r="I28" i="35"/>
  <c r="J28" i="1"/>
  <c r="J28" i="35"/>
  <c r="BE28" i="1"/>
  <c r="Q28" i="35"/>
  <c r="Z28" i="35"/>
  <c r="AA28" i="35"/>
  <c r="AB28" i="35"/>
  <c r="AC28" i="35"/>
  <c r="AD28" i="35"/>
  <c r="AE28" i="35"/>
  <c r="AF28" i="35"/>
  <c r="AG28" i="35"/>
  <c r="AH28" i="35"/>
  <c r="A29" i="1"/>
  <c r="A29" i="35"/>
  <c r="B29" i="35"/>
  <c r="C29" i="35"/>
  <c r="D29" i="35"/>
  <c r="F29" i="1"/>
  <c r="F29" i="35"/>
  <c r="G29" i="1"/>
  <c r="G29" i="35"/>
  <c r="H29" i="1"/>
  <c r="H29" i="35"/>
  <c r="B29" i="23"/>
  <c r="H29" i="23"/>
  <c r="K29" i="23"/>
  <c r="I29" i="23"/>
  <c r="M29" i="23"/>
  <c r="O29" i="23"/>
  <c r="P29" i="23"/>
  <c r="J29" i="23"/>
  <c r="R29" i="23"/>
  <c r="T29" i="23"/>
  <c r="C29" i="23"/>
  <c r="CQ29" i="3"/>
  <c r="I29" i="1"/>
  <c r="I29" i="35"/>
  <c r="J29" i="1"/>
  <c r="J29" i="35"/>
  <c r="BE29" i="1"/>
  <c r="Q29" i="35"/>
  <c r="Z29" i="35"/>
  <c r="AA29" i="35"/>
  <c r="AB29" i="35"/>
  <c r="AC29" i="35"/>
  <c r="AD29" i="35"/>
  <c r="AE29" i="35"/>
  <c r="AF29" i="35"/>
  <c r="AG29" i="35"/>
  <c r="AH29" i="35"/>
  <c r="A30" i="1"/>
  <c r="A30" i="35"/>
  <c r="B30" i="35"/>
  <c r="C30" i="35"/>
  <c r="D30" i="35"/>
  <c r="F30" i="1"/>
  <c r="F30" i="35"/>
  <c r="G30" i="1"/>
  <c r="G30" i="35"/>
  <c r="H30" i="1"/>
  <c r="H30" i="35"/>
  <c r="B30" i="23"/>
  <c r="H30" i="23"/>
  <c r="K30" i="23"/>
  <c r="I30" i="23"/>
  <c r="M30" i="23"/>
  <c r="O30" i="23"/>
  <c r="P30" i="23"/>
  <c r="J30" i="23"/>
  <c r="R30" i="23"/>
  <c r="T30" i="23"/>
  <c r="C30" i="23"/>
  <c r="CQ30" i="3"/>
  <c r="I30" i="1"/>
  <c r="I30" i="35"/>
  <c r="J30" i="1"/>
  <c r="J30" i="35"/>
  <c r="BE30" i="1"/>
  <c r="Q30" i="35"/>
  <c r="Z30" i="35"/>
  <c r="AA30" i="35"/>
  <c r="AB30" i="35"/>
  <c r="AC30" i="35"/>
  <c r="AD30" i="35"/>
  <c r="AE30" i="35"/>
  <c r="AF30" i="35"/>
  <c r="AG30" i="35"/>
  <c r="AH30" i="35"/>
  <c r="A31" i="1"/>
  <c r="A31" i="35"/>
  <c r="B31" i="35"/>
  <c r="C31" i="35"/>
  <c r="D31" i="35"/>
  <c r="F31" i="1"/>
  <c r="F31" i="35"/>
  <c r="G31" i="1"/>
  <c r="G31" i="35"/>
  <c r="H31" i="1"/>
  <c r="H31" i="35"/>
  <c r="B31" i="23"/>
  <c r="H31" i="23"/>
  <c r="K31" i="23"/>
  <c r="I31" i="23"/>
  <c r="M31" i="23"/>
  <c r="O31" i="23"/>
  <c r="P31" i="23"/>
  <c r="J31" i="23"/>
  <c r="R31" i="23"/>
  <c r="T31" i="23"/>
  <c r="C31" i="23"/>
  <c r="CQ31" i="3"/>
  <c r="I31" i="1"/>
  <c r="I31" i="35"/>
  <c r="J31" i="1"/>
  <c r="J31" i="35"/>
  <c r="BE31" i="1"/>
  <c r="Q31" i="35"/>
  <c r="Z31" i="35"/>
  <c r="AA31" i="35"/>
  <c r="AB31" i="35"/>
  <c r="AC31" i="35"/>
  <c r="AD31" i="35"/>
  <c r="AE31" i="35"/>
  <c r="AF31" i="35"/>
  <c r="AG31" i="35"/>
  <c r="AH31" i="35"/>
  <c r="A32" i="1"/>
  <c r="A32" i="35"/>
  <c r="B32" i="35"/>
  <c r="C32" i="35"/>
  <c r="D32" i="35"/>
  <c r="F32" i="1"/>
  <c r="F32" i="35"/>
  <c r="G32" i="1"/>
  <c r="G32" i="35"/>
  <c r="H32" i="1"/>
  <c r="H32" i="35"/>
  <c r="B32" i="23"/>
  <c r="H32" i="23"/>
  <c r="K32" i="23"/>
  <c r="I32" i="23"/>
  <c r="M32" i="23"/>
  <c r="O32" i="23"/>
  <c r="P32" i="23"/>
  <c r="J32" i="23"/>
  <c r="R32" i="23"/>
  <c r="T32" i="23"/>
  <c r="C32" i="23"/>
  <c r="CQ32" i="3"/>
  <c r="I32" i="1"/>
  <c r="I32" i="35"/>
  <c r="J32" i="1"/>
  <c r="J32" i="35"/>
  <c r="BE32" i="1"/>
  <c r="Q32" i="35"/>
  <c r="Z32" i="35"/>
  <c r="AA32" i="35"/>
  <c r="AB32" i="35"/>
  <c r="AC32" i="35"/>
  <c r="AD32" i="35"/>
  <c r="AE32" i="35"/>
  <c r="AF32" i="35"/>
  <c r="AG32" i="35"/>
  <c r="AH32" i="35"/>
  <c r="A33" i="1"/>
  <c r="A33" i="35"/>
  <c r="B33" i="35"/>
  <c r="C33" i="35"/>
  <c r="D33" i="35"/>
  <c r="F33" i="1"/>
  <c r="F33" i="35"/>
  <c r="G33" i="1"/>
  <c r="G33" i="35"/>
  <c r="H33" i="1"/>
  <c r="H33" i="35"/>
  <c r="B33" i="23"/>
  <c r="H33" i="23"/>
  <c r="K33" i="23"/>
  <c r="I33" i="23"/>
  <c r="M33" i="23"/>
  <c r="O33" i="23"/>
  <c r="P33" i="23"/>
  <c r="J33" i="23"/>
  <c r="R33" i="23"/>
  <c r="T33" i="23"/>
  <c r="C33" i="23"/>
  <c r="CQ33" i="3"/>
  <c r="I33" i="1"/>
  <c r="I33" i="35"/>
  <c r="J33" i="1"/>
  <c r="J33" i="35"/>
  <c r="BE33" i="1"/>
  <c r="Q33" i="35"/>
  <c r="Z33" i="35"/>
  <c r="AA33" i="35"/>
  <c r="AB33" i="35"/>
  <c r="AC33" i="35"/>
  <c r="AD33" i="35"/>
  <c r="AE33" i="35"/>
  <c r="AF33" i="35"/>
  <c r="AG33" i="35"/>
  <c r="AH33" i="35"/>
  <c r="A34" i="1"/>
  <c r="A34" i="35"/>
  <c r="B34" i="35"/>
  <c r="C34" i="35"/>
  <c r="D34" i="35"/>
  <c r="F34" i="1"/>
  <c r="F34" i="35"/>
  <c r="G34" i="1"/>
  <c r="G34" i="35"/>
  <c r="H34" i="1"/>
  <c r="H34" i="35"/>
  <c r="B34" i="23"/>
  <c r="H34" i="23"/>
  <c r="K34" i="23"/>
  <c r="I34" i="23"/>
  <c r="M34" i="23"/>
  <c r="O34" i="23"/>
  <c r="P34" i="23"/>
  <c r="J34" i="23"/>
  <c r="R34" i="23"/>
  <c r="T34" i="23"/>
  <c r="C34" i="23"/>
  <c r="CQ34" i="3"/>
  <c r="I34" i="1"/>
  <c r="I34" i="35"/>
  <c r="J34" i="1"/>
  <c r="J34" i="35"/>
  <c r="BE34" i="1"/>
  <c r="Q34" i="35"/>
  <c r="Z34" i="35"/>
  <c r="AA34" i="35"/>
  <c r="AB34" i="35"/>
  <c r="AC34" i="35"/>
  <c r="AD34" i="35"/>
  <c r="AE34" i="35"/>
  <c r="AF34" i="35"/>
  <c r="AG34" i="35"/>
  <c r="AH34" i="35"/>
  <c r="A35" i="1"/>
  <c r="A35" i="35"/>
  <c r="B35" i="35"/>
  <c r="C35" i="35"/>
  <c r="D35" i="35"/>
  <c r="F35" i="1"/>
  <c r="F35" i="35"/>
  <c r="G35" i="1"/>
  <c r="G35" i="35"/>
  <c r="H35" i="1"/>
  <c r="H35" i="35"/>
  <c r="B35" i="23"/>
  <c r="H35" i="23"/>
  <c r="K35" i="23"/>
  <c r="I35" i="23"/>
  <c r="M35" i="23"/>
  <c r="O35" i="23"/>
  <c r="P35" i="23"/>
  <c r="J35" i="23"/>
  <c r="R35" i="23"/>
  <c r="T35" i="23"/>
  <c r="C35" i="23"/>
  <c r="CQ35" i="3"/>
  <c r="I35" i="1"/>
  <c r="I35" i="35"/>
  <c r="J35" i="1"/>
  <c r="J35" i="35"/>
  <c r="BE35" i="1"/>
  <c r="Q35" i="35"/>
  <c r="Z35" i="35"/>
  <c r="AA35" i="35"/>
  <c r="AB35" i="35"/>
  <c r="AC35" i="35"/>
  <c r="AD35" i="35"/>
  <c r="AE35" i="35"/>
  <c r="AF35" i="35"/>
  <c r="AG35" i="35"/>
  <c r="AH35" i="35"/>
  <c r="A36" i="1"/>
  <c r="A36" i="35"/>
  <c r="B36" i="35"/>
  <c r="C36" i="35"/>
  <c r="D36" i="35"/>
  <c r="F36" i="1"/>
  <c r="F36" i="35"/>
  <c r="G36" i="1"/>
  <c r="G36" i="35"/>
  <c r="H36" i="1"/>
  <c r="H36" i="35"/>
  <c r="B36" i="23"/>
  <c r="H36" i="23"/>
  <c r="K36" i="23"/>
  <c r="I36" i="23"/>
  <c r="M36" i="23"/>
  <c r="O36" i="23"/>
  <c r="P36" i="23"/>
  <c r="J36" i="23"/>
  <c r="R36" i="23"/>
  <c r="T36" i="23"/>
  <c r="C36" i="23"/>
  <c r="CQ36" i="3"/>
  <c r="I36" i="1"/>
  <c r="I36" i="35"/>
  <c r="J36" i="1"/>
  <c r="J36" i="35"/>
  <c r="BE36" i="1"/>
  <c r="Q36" i="35"/>
  <c r="Z36" i="35"/>
  <c r="AA36" i="35"/>
  <c r="AB36" i="35"/>
  <c r="AC36" i="35"/>
  <c r="AD36" i="35"/>
  <c r="AE36" i="35"/>
  <c r="AF36" i="35"/>
  <c r="AG36" i="35"/>
  <c r="AH36" i="35"/>
  <c r="A37" i="1"/>
  <c r="A37" i="35"/>
  <c r="B37" i="35"/>
  <c r="C37" i="35"/>
  <c r="D37" i="35"/>
  <c r="F37" i="1"/>
  <c r="F37" i="35"/>
  <c r="G37" i="1"/>
  <c r="G37" i="35"/>
  <c r="H37" i="1"/>
  <c r="H37" i="35"/>
  <c r="B37" i="23"/>
  <c r="H37" i="23"/>
  <c r="K37" i="23"/>
  <c r="I37" i="23"/>
  <c r="M37" i="23"/>
  <c r="O37" i="23"/>
  <c r="P37" i="23"/>
  <c r="J37" i="23"/>
  <c r="R37" i="23"/>
  <c r="T37" i="23"/>
  <c r="C37" i="23"/>
  <c r="CQ37" i="3"/>
  <c r="I37" i="1"/>
  <c r="I37" i="35"/>
  <c r="J37" i="1"/>
  <c r="J37" i="35"/>
  <c r="BE37" i="1"/>
  <c r="Q37" i="35"/>
  <c r="Z37" i="35"/>
  <c r="AA37" i="35"/>
  <c r="AB37" i="35"/>
  <c r="AC37" i="35"/>
  <c r="AD37" i="35"/>
  <c r="AE37" i="35"/>
  <c r="AF37" i="35"/>
  <c r="AG37" i="35"/>
  <c r="AH37" i="35"/>
  <c r="A38" i="1"/>
  <c r="A38" i="35"/>
  <c r="B38" i="35"/>
  <c r="C38" i="35"/>
  <c r="D38" i="35"/>
  <c r="F38" i="1"/>
  <c r="F38" i="35"/>
  <c r="G38" i="1"/>
  <c r="G38" i="35"/>
  <c r="H38" i="1"/>
  <c r="H38" i="35"/>
  <c r="B38" i="23"/>
  <c r="H38" i="23"/>
  <c r="K38" i="23"/>
  <c r="I38" i="23"/>
  <c r="M38" i="23"/>
  <c r="O38" i="23"/>
  <c r="P38" i="23"/>
  <c r="J38" i="23"/>
  <c r="R38" i="23"/>
  <c r="T38" i="23"/>
  <c r="C38" i="23"/>
  <c r="CQ38" i="3"/>
  <c r="I38" i="1"/>
  <c r="I38" i="35"/>
  <c r="J38" i="1"/>
  <c r="J38" i="35"/>
  <c r="BE38" i="1"/>
  <c r="Q38" i="35"/>
  <c r="Z38" i="35"/>
  <c r="AA38" i="35"/>
  <c r="AB38" i="35"/>
  <c r="AC38" i="35"/>
  <c r="AD38" i="35"/>
  <c r="AE38" i="35"/>
  <c r="AF38" i="35"/>
  <c r="AG38" i="35"/>
  <c r="AH38" i="35"/>
  <c r="A39" i="1"/>
  <c r="A39" i="35"/>
  <c r="B39" i="35"/>
  <c r="C39" i="35"/>
  <c r="D39" i="35"/>
  <c r="F39" i="1"/>
  <c r="F39" i="35"/>
  <c r="G39" i="1"/>
  <c r="G39" i="35"/>
  <c r="H39" i="1"/>
  <c r="H39" i="35"/>
  <c r="B39" i="23"/>
  <c r="H39" i="23"/>
  <c r="K39" i="23"/>
  <c r="I39" i="23"/>
  <c r="M39" i="23"/>
  <c r="O39" i="23"/>
  <c r="P39" i="23"/>
  <c r="J39" i="23"/>
  <c r="R39" i="23"/>
  <c r="T39" i="23"/>
  <c r="C39" i="23"/>
  <c r="CQ39" i="3"/>
  <c r="I39" i="1"/>
  <c r="I39" i="35"/>
  <c r="J39" i="1"/>
  <c r="J39" i="35"/>
  <c r="BE39" i="1"/>
  <c r="Q39" i="35"/>
  <c r="Z39" i="35"/>
  <c r="AA39" i="35"/>
  <c r="AB39" i="35"/>
  <c r="AC39" i="35"/>
  <c r="AD39" i="35"/>
  <c r="AE39" i="35"/>
  <c r="AF39" i="35"/>
  <c r="AG39" i="35"/>
  <c r="AH39" i="35"/>
  <c r="A40" i="1"/>
  <c r="A40" i="35"/>
  <c r="B40" i="35"/>
  <c r="C40" i="35"/>
  <c r="D40" i="35"/>
  <c r="F40" i="1"/>
  <c r="F40" i="35"/>
  <c r="G40" i="1"/>
  <c r="G40" i="35"/>
  <c r="H40" i="1"/>
  <c r="H40" i="35"/>
  <c r="B40" i="23"/>
  <c r="H40" i="23"/>
  <c r="K40" i="23"/>
  <c r="I40" i="23"/>
  <c r="M40" i="23"/>
  <c r="O40" i="23"/>
  <c r="P40" i="23"/>
  <c r="J40" i="23"/>
  <c r="R40" i="23"/>
  <c r="T40" i="23"/>
  <c r="C40" i="23"/>
  <c r="CQ40" i="3"/>
  <c r="I40" i="1"/>
  <c r="I40" i="35"/>
  <c r="J40" i="1"/>
  <c r="J40" i="35"/>
  <c r="BE40" i="1"/>
  <c r="Q40" i="35"/>
  <c r="Z40" i="35"/>
  <c r="AA40" i="35"/>
  <c r="AB40" i="35"/>
  <c r="AC40" i="35"/>
  <c r="AD40" i="35"/>
  <c r="AE40" i="35"/>
  <c r="AF40" i="35"/>
  <c r="AG40" i="35"/>
  <c r="AH40" i="35"/>
  <c r="A41" i="1"/>
  <c r="A41" i="35"/>
  <c r="B41" i="35"/>
  <c r="C41" i="35"/>
  <c r="D41" i="35"/>
  <c r="F41" i="1"/>
  <c r="F41" i="35"/>
  <c r="G41" i="1"/>
  <c r="G41" i="35"/>
  <c r="H41" i="1"/>
  <c r="H41" i="35"/>
  <c r="B41" i="23"/>
  <c r="H41" i="23"/>
  <c r="K41" i="23"/>
  <c r="I41" i="23"/>
  <c r="M41" i="23"/>
  <c r="O41" i="23"/>
  <c r="P41" i="23"/>
  <c r="J41" i="23"/>
  <c r="R41" i="23"/>
  <c r="T41" i="23"/>
  <c r="C41" i="23"/>
  <c r="CQ41" i="3"/>
  <c r="I41" i="1"/>
  <c r="I41" i="35"/>
  <c r="J41" i="1"/>
  <c r="J41" i="35"/>
  <c r="BE41" i="1"/>
  <c r="Q41" i="35"/>
  <c r="Z41" i="35"/>
  <c r="AA41" i="35"/>
  <c r="AB41" i="35"/>
  <c r="AC41" i="35"/>
  <c r="AD41" i="35"/>
  <c r="AE41" i="35"/>
  <c r="AF41" i="35"/>
  <c r="AG41" i="35"/>
  <c r="AH41" i="35"/>
  <c r="A42" i="1"/>
  <c r="A42" i="35"/>
  <c r="B42" i="35"/>
  <c r="C42" i="35"/>
  <c r="D42" i="35"/>
  <c r="F42" i="1"/>
  <c r="F42" i="35"/>
  <c r="G42" i="1"/>
  <c r="G42" i="35"/>
  <c r="H42" i="1"/>
  <c r="H42" i="35"/>
  <c r="B42" i="23"/>
  <c r="H42" i="23"/>
  <c r="K42" i="23"/>
  <c r="I42" i="23"/>
  <c r="M42" i="23"/>
  <c r="O42" i="23"/>
  <c r="P42" i="23"/>
  <c r="J42" i="23"/>
  <c r="R42" i="23"/>
  <c r="T42" i="23"/>
  <c r="C42" i="23"/>
  <c r="CQ42" i="3"/>
  <c r="I42" i="1"/>
  <c r="I42" i="35"/>
  <c r="J42" i="1"/>
  <c r="J42" i="35"/>
  <c r="BE42" i="1"/>
  <c r="Q42" i="35"/>
  <c r="Z42" i="35"/>
  <c r="AA42" i="35"/>
  <c r="AB42" i="35"/>
  <c r="AC42" i="35"/>
  <c r="AD42" i="35"/>
  <c r="AE42" i="35"/>
  <c r="AF42" i="35"/>
  <c r="AG42" i="35"/>
  <c r="AH42" i="35"/>
  <c r="A43" i="1"/>
  <c r="A43" i="35"/>
  <c r="B43" i="35"/>
  <c r="C43" i="35"/>
  <c r="D43" i="35"/>
  <c r="F43" i="1"/>
  <c r="F43" i="35"/>
  <c r="G43" i="1"/>
  <c r="G43" i="35"/>
  <c r="H43" i="1"/>
  <c r="H43" i="35"/>
  <c r="B43" i="23"/>
  <c r="H43" i="23"/>
  <c r="K43" i="23"/>
  <c r="I43" i="23"/>
  <c r="M43" i="23"/>
  <c r="O43" i="23"/>
  <c r="P43" i="23"/>
  <c r="J43" i="23"/>
  <c r="R43" i="23"/>
  <c r="T43" i="23"/>
  <c r="C43" i="23"/>
  <c r="CQ43" i="3"/>
  <c r="I43" i="1"/>
  <c r="I43" i="35"/>
  <c r="J43" i="1"/>
  <c r="J43" i="35"/>
  <c r="BE43" i="1"/>
  <c r="Q43" i="35"/>
  <c r="Z43" i="35"/>
  <c r="AA43" i="35"/>
  <c r="AB43" i="35"/>
  <c r="AC43" i="35"/>
  <c r="AD43" i="35"/>
  <c r="AE43" i="35"/>
  <c r="AF43" i="35"/>
  <c r="AG43" i="35"/>
  <c r="AH43" i="35"/>
  <c r="A44" i="1"/>
  <c r="A44" i="35"/>
  <c r="B44" i="35"/>
  <c r="C44" i="35"/>
  <c r="D44" i="35"/>
  <c r="F44" i="1"/>
  <c r="F44" i="35"/>
  <c r="G44" i="1"/>
  <c r="G44" i="35"/>
  <c r="H44" i="1"/>
  <c r="H44" i="35"/>
  <c r="B44" i="23"/>
  <c r="H44" i="23"/>
  <c r="K44" i="23"/>
  <c r="I44" i="23"/>
  <c r="M44" i="23"/>
  <c r="O44" i="23"/>
  <c r="P44" i="23"/>
  <c r="J44" i="23"/>
  <c r="R44" i="23"/>
  <c r="T44" i="23"/>
  <c r="C44" i="23"/>
  <c r="CQ44" i="3"/>
  <c r="I44" i="1"/>
  <c r="I44" i="35"/>
  <c r="J44" i="1"/>
  <c r="J44" i="35"/>
  <c r="BE44" i="1"/>
  <c r="Q44" i="35"/>
  <c r="Z44" i="35"/>
  <c r="AA44" i="35"/>
  <c r="AB44" i="35"/>
  <c r="AC44" i="35"/>
  <c r="AD44" i="35"/>
  <c r="AE44" i="35"/>
  <c r="AF44" i="35"/>
  <c r="AG44" i="35"/>
  <c r="AH44" i="35"/>
  <c r="A45" i="1"/>
  <c r="A45" i="35"/>
  <c r="B45" i="35"/>
  <c r="C45" i="35"/>
  <c r="D45" i="35"/>
  <c r="F45" i="1"/>
  <c r="F45" i="35"/>
  <c r="G45" i="1"/>
  <c r="G45" i="35"/>
  <c r="H45" i="1"/>
  <c r="H45" i="35"/>
  <c r="B45" i="23"/>
  <c r="H45" i="23"/>
  <c r="K45" i="23"/>
  <c r="I45" i="23"/>
  <c r="M45" i="23"/>
  <c r="O45" i="23"/>
  <c r="P45" i="23"/>
  <c r="J45" i="23"/>
  <c r="R45" i="23"/>
  <c r="T45" i="23"/>
  <c r="C45" i="23"/>
  <c r="CQ45" i="3"/>
  <c r="I45" i="1"/>
  <c r="I45" i="35"/>
  <c r="J45" i="1"/>
  <c r="J45" i="35"/>
  <c r="BE45" i="1"/>
  <c r="Q45" i="35"/>
  <c r="Z45" i="35"/>
  <c r="AA45" i="35"/>
  <c r="AB45" i="35"/>
  <c r="AC45" i="35"/>
  <c r="AD45" i="35"/>
  <c r="AE45" i="35"/>
  <c r="AF45" i="35"/>
  <c r="AG45" i="35"/>
  <c r="AH45" i="35"/>
  <c r="A46" i="1"/>
  <c r="A46" i="35"/>
  <c r="B46" i="35"/>
  <c r="C46" i="35"/>
  <c r="D46" i="35"/>
  <c r="F46" i="1"/>
  <c r="F46" i="35"/>
  <c r="G46" i="1"/>
  <c r="G46" i="35"/>
  <c r="H46" i="1"/>
  <c r="H46" i="35"/>
  <c r="B46" i="23"/>
  <c r="H46" i="23"/>
  <c r="K46" i="23"/>
  <c r="I46" i="23"/>
  <c r="M46" i="23"/>
  <c r="O46" i="23"/>
  <c r="P46" i="23"/>
  <c r="J46" i="23"/>
  <c r="R46" i="23"/>
  <c r="T46" i="23"/>
  <c r="C46" i="23"/>
  <c r="CQ46" i="3"/>
  <c r="I46" i="1"/>
  <c r="I46" i="35"/>
  <c r="J46" i="1"/>
  <c r="J46" i="35"/>
  <c r="BE46" i="1"/>
  <c r="Q46" i="35"/>
  <c r="Z46" i="35"/>
  <c r="AA46" i="35"/>
  <c r="AB46" i="35"/>
  <c r="AC46" i="35"/>
  <c r="AD46" i="35"/>
  <c r="AE46" i="35"/>
  <c r="AF46" i="35"/>
  <c r="AG46" i="35"/>
  <c r="AH46" i="35"/>
  <c r="A47" i="1"/>
  <c r="A47" i="35"/>
  <c r="B47" i="35"/>
  <c r="C47" i="35"/>
  <c r="D47" i="35"/>
  <c r="F47" i="1"/>
  <c r="F47" i="35"/>
  <c r="G47" i="1"/>
  <c r="G47" i="35"/>
  <c r="H47" i="1"/>
  <c r="H47" i="35"/>
  <c r="B47" i="23"/>
  <c r="H47" i="23"/>
  <c r="K47" i="23"/>
  <c r="I47" i="23"/>
  <c r="M47" i="23"/>
  <c r="O47" i="23"/>
  <c r="P47" i="23"/>
  <c r="J47" i="23"/>
  <c r="R47" i="23"/>
  <c r="T47" i="23"/>
  <c r="C47" i="23"/>
  <c r="CQ47" i="3"/>
  <c r="I47" i="1"/>
  <c r="I47" i="35"/>
  <c r="J47" i="1"/>
  <c r="J47" i="35"/>
  <c r="BE47" i="1"/>
  <c r="Q47" i="35"/>
  <c r="Z47" i="35"/>
  <c r="AA47" i="35"/>
  <c r="AB47" i="35"/>
  <c r="AC47" i="35"/>
  <c r="AD47" i="35"/>
  <c r="AE47" i="35"/>
  <c r="AF47" i="35"/>
  <c r="AG47" i="35"/>
  <c r="AH47" i="35"/>
  <c r="A48" i="1"/>
  <c r="A48" i="35"/>
  <c r="B48" i="35"/>
  <c r="C48" i="35"/>
  <c r="D48" i="35"/>
  <c r="F48" i="1"/>
  <c r="F48" i="35"/>
  <c r="G48" i="1"/>
  <c r="G48" i="35"/>
  <c r="H48" i="1"/>
  <c r="H48" i="35"/>
  <c r="B48" i="23"/>
  <c r="H48" i="23"/>
  <c r="K48" i="23"/>
  <c r="I48" i="23"/>
  <c r="M48" i="23"/>
  <c r="O48" i="23"/>
  <c r="P48" i="23"/>
  <c r="J48" i="23"/>
  <c r="R48" i="23"/>
  <c r="T48" i="23"/>
  <c r="C48" i="23"/>
  <c r="CQ48" i="3"/>
  <c r="I48" i="1"/>
  <c r="I48" i="35"/>
  <c r="J48" i="1"/>
  <c r="J48" i="35"/>
  <c r="BE48" i="1"/>
  <c r="Q48" i="35"/>
  <c r="Z48" i="35"/>
  <c r="AA48" i="35"/>
  <c r="AB48" i="35"/>
  <c r="AC48" i="35"/>
  <c r="AD48" i="35"/>
  <c r="AE48" i="35"/>
  <c r="AF48" i="35"/>
  <c r="AG48" i="35"/>
  <c r="AH48" i="35"/>
  <c r="A49" i="1"/>
  <c r="A49" i="35"/>
  <c r="B49" i="35"/>
  <c r="C49" i="35"/>
  <c r="D49" i="35"/>
  <c r="F49" i="1"/>
  <c r="F49" i="35"/>
  <c r="G49" i="1"/>
  <c r="G49" i="35"/>
  <c r="H49" i="1"/>
  <c r="H49" i="35"/>
  <c r="B49" i="23"/>
  <c r="H49" i="23"/>
  <c r="K49" i="23"/>
  <c r="I49" i="23"/>
  <c r="M49" i="23"/>
  <c r="O49" i="23"/>
  <c r="P49" i="23"/>
  <c r="J49" i="23"/>
  <c r="R49" i="23"/>
  <c r="T49" i="23"/>
  <c r="C49" i="23"/>
  <c r="CQ49" i="3"/>
  <c r="I49" i="1"/>
  <c r="I49" i="35"/>
  <c r="J49" i="1"/>
  <c r="J49" i="35"/>
  <c r="BE49" i="1"/>
  <c r="Q49" i="35"/>
  <c r="Z49" i="35"/>
  <c r="AA49" i="35"/>
  <c r="AB49" i="35"/>
  <c r="AC49" i="35"/>
  <c r="AD49" i="35"/>
  <c r="AE49" i="35"/>
  <c r="AF49" i="35"/>
  <c r="AG49" i="35"/>
  <c r="AH49" i="35"/>
  <c r="A50" i="1"/>
  <c r="A50" i="35"/>
  <c r="B50" i="35"/>
  <c r="C50" i="35"/>
  <c r="D50" i="35"/>
  <c r="F50" i="1"/>
  <c r="F50" i="35"/>
  <c r="G50" i="1"/>
  <c r="G50" i="35"/>
  <c r="H50" i="1"/>
  <c r="H50" i="35"/>
  <c r="B50" i="23"/>
  <c r="H50" i="23"/>
  <c r="K50" i="23"/>
  <c r="I50" i="23"/>
  <c r="M50" i="23"/>
  <c r="O50" i="23"/>
  <c r="P50" i="23"/>
  <c r="J50" i="23"/>
  <c r="R50" i="23"/>
  <c r="T50" i="23"/>
  <c r="C50" i="23"/>
  <c r="CQ50" i="3"/>
  <c r="I50" i="1"/>
  <c r="I50" i="35"/>
  <c r="J50" i="1"/>
  <c r="J50" i="35"/>
  <c r="BE50" i="1"/>
  <c r="Q50" i="35"/>
  <c r="Z50" i="35"/>
  <c r="AA50" i="35"/>
  <c r="AB50" i="35"/>
  <c r="AC50" i="35"/>
  <c r="AD50" i="35"/>
  <c r="AE50" i="35"/>
  <c r="AF50" i="35"/>
  <c r="AG50" i="35"/>
  <c r="AH50" i="35"/>
  <c r="A51" i="1"/>
  <c r="A51" i="35"/>
  <c r="B51" i="35"/>
  <c r="C51" i="35"/>
  <c r="D51" i="35"/>
  <c r="F51" i="1"/>
  <c r="F51" i="35"/>
  <c r="G51" i="1"/>
  <c r="G51" i="35"/>
  <c r="H51" i="1"/>
  <c r="H51" i="35"/>
  <c r="B51" i="23"/>
  <c r="H51" i="23"/>
  <c r="K51" i="23"/>
  <c r="I51" i="23"/>
  <c r="M51" i="23"/>
  <c r="O51" i="23"/>
  <c r="P51" i="23"/>
  <c r="J51" i="23"/>
  <c r="R51" i="23"/>
  <c r="T51" i="23"/>
  <c r="C51" i="23"/>
  <c r="CQ51" i="3"/>
  <c r="I51" i="1"/>
  <c r="I51" i="35"/>
  <c r="J51" i="1"/>
  <c r="J51" i="35"/>
  <c r="BE51" i="1"/>
  <c r="Q51" i="35"/>
  <c r="Z51" i="35"/>
  <c r="AA51" i="35"/>
  <c r="AB51" i="35"/>
  <c r="AC51" i="35"/>
  <c r="AD51" i="35"/>
  <c r="AE51" i="35"/>
  <c r="AF51" i="35"/>
  <c r="AG51" i="35"/>
  <c r="AH51" i="35"/>
  <c r="A52" i="1"/>
  <c r="A52" i="35"/>
  <c r="B52" i="35"/>
  <c r="C52" i="35"/>
  <c r="D52" i="35"/>
  <c r="F52" i="1"/>
  <c r="F52" i="35"/>
  <c r="G52" i="1"/>
  <c r="G52" i="35"/>
  <c r="H52" i="1"/>
  <c r="H52" i="35"/>
  <c r="B52" i="23"/>
  <c r="H52" i="23"/>
  <c r="K52" i="23"/>
  <c r="I52" i="23"/>
  <c r="M52" i="23"/>
  <c r="O52" i="23"/>
  <c r="P52" i="23"/>
  <c r="J52" i="23"/>
  <c r="R52" i="23"/>
  <c r="T52" i="23"/>
  <c r="C52" i="23"/>
  <c r="CQ52" i="3"/>
  <c r="I52" i="1"/>
  <c r="I52" i="35"/>
  <c r="J52" i="1"/>
  <c r="J52" i="35"/>
  <c r="BE52" i="1"/>
  <c r="Q52" i="35"/>
  <c r="Z52" i="35"/>
  <c r="AA52" i="35"/>
  <c r="AB52" i="35"/>
  <c r="AC52" i="35"/>
  <c r="AD52" i="35"/>
  <c r="AE52" i="35"/>
  <c r="AF52" i="35"/>
  <c r="AG52" i="35"/>
  <c r="AH52" i="35"/>
  <c r="A53" i="1"/>
  <c r="A53" i="35"/>
  <c r="B53" i="35"/>
  <c r="C53" i="35"/>
  <c r="D53" i="35"/>
  <c r="F53" i="1"/>
  <c r="F53" i="35"/>
  <c r="G53" i="1"/>
  <c r="G53" i="35"/>
  <c r="H53" i="1"/>
  <c r="H53" i="35"/>
  <c r="B53" i="23"/>
  <c r="H53" i="23"/>
  <c r="K53" i="23"/>
  <c r="I53" i="23"/>
  <c r="M53" i="23"/>
  <c r="O53" i="23"/>
  <c r="P53" i="23"/>
  <c r="J53" i="23"/>
  <c r="R53" i="23"/>
  <c r="T53" i="23"/>
  <c r="C53" i="23"/>
  <c r="CQ53" i="3"/>
  <c r="I53" i="1"/>
  <c r="I53" i="35"/>
  <c r="J53" i="1"/>
  <c r="J53" i="35"/>
  <c r="BE53" i="1"/>
  <c r="Q53" i="35"/>
  <c r="Z53" i="35"/>
  <c r="AA53" i="35"/>
  <c r="AB53" i="35"/>
  <c r="AC53" i="35"/>
  <c r="AD53" i="35"/>
  <c r="AE53" i="35"/>
  <c r="AF53" i="35"/>
  <c r="AG53" i="35"/>
  <c r="AH53" i="35"/>
  <c r="A54" i="1"/>
  <c r="A54" i="35"/>
  <c r="B54" i="35"/>
  <c r="C54" i="35"/>
  <c r="D54" i="35"/>
  <c r="F54" i="1"/>
  <c r="F54" i="35"/>
  <c r="G54" i="1"/>
  <c r="G54" i="35"/>
  <c r="H54" i="1"/>
  <c r="H54" i="35"/>
  <c r="B54" i="23"/>
  <c r="H54" i="23"/>
  <c r="K54" i="23"/>
  <c r="I54" i="23"/>
  <c r="M54" i="23"/>
  <c r="O54" i="23"/>
  <c r="P54" i="23"/>
  <c r="J54" i="23"/>
  <c r="R54" i="23"/>
  <c r="T54" i="23"/>
  <c r="C54" i="23"/>
  <c r="CQ54" i="3"/>
  <c r="I54" i="1"/>
  <c r="I54" i="35"/>
  <c r="J54" i="1"/>
  <c r="J54" i="35"/>
  <c r="BE54" i="1"/>
  <c r="Q54" i="35"/>
  <c r="Z54" i="35"/>
  <c r="AA54" i="35"/>
  <c r="AB54" i="35"/>
  <c r="AC54" i="35"/>
  <c r="AD54" i="35"/>
  <c r="AE54" i="35"/>
  <c r="AF54" i="35"/>
  <c r="AG54" i="35"/>
  <c r="AH54" i="35"/>
  <c r="A55" i="1"/>
  <c r="A55" i="35"/>
  <c r="B55" i="35"/>
  <c r="C55" i="35"/>
  <c r="D55" i="35"/>
  <c r="F55" i="1"/>
  <c r="F55" i="35"/>
  <c r="G55" i="1"/>
  <c r="G55" i="35"/>
  <c r="H55" i="1"/>
  <c r="H55" i="35"/>
  <c r="B55" i="23"/>
  <c r="H55" i="23"/>
  <c r="K55" i="23"/>
  <c r="I55" i="23"/>
  <c r="M55" i="23"/>
  <c r="O55" i="23"/>
  <c r="P55" i="23"/>
  <c r="J55" i="23"/>
  <c r="R55" i="23"/>
  <c r="T55" i="23"/>
  <c r="C55" i="23"/>
  <c r="CQ55" i="3"/>
  <c r="I55" i="1"/>
  <c r="I55" i="35"/>
  <c r="J55" i="1"/>
  <c r="J55" i="35"/>
  <c r="BE55" i="1"/>
  <c r="Q55" i="35"/>
  <c r="Z55" i="35"/>
  <c r="AA55" i="35"/>
  <c r="AB55" i="35"/>
  <c r="AC55" i="35"/>
  <c r="AD55" i="35"/>
  <c r="AE55" i="35"/>
  <c r="AF55" i="35"/>
  <c r="AG55" i="35"/>
  <c r="AH55" i="35"/>
  <c r="A56" i="1"/>
  <c r="A56" i="35"/>
  <c r="B56" i="35"/>
  <c r="C56" i="35"/>
  <c r="D56" i="35"/>
  <c r="F56" i="1"/>
  <c r="F56" i="35"/>
  <c r="G56" i="1"/>
  <c r="G56" i="35"/>
  <c r="H56" i="1"/>
  <c r="H56" i="35"/>
  <c r="B56" i="23"/>
  <c r="H56" i="23"/>
  <c r="K56" i="23"/>
  <c r="I56" i="23"/>
  <c r="M56" i="23"/>
  <c r="O56" i="23"/>
  <c r="P56" i="23"/>
  <c r="J56" i="23"/>
  <c r="R56" i="23"/>
  <c r="T56" i="23"/>
  <c r="C56" i="23"/>
  <c r="CQ56" i="3"/>
  <c r="I56" i="1"/>
  <c r="I56" i="35"/>
  <c r="J56" i="1"/>
  <c r="J56" i="35"/>
  <c r="BE56" i="1"/>
  <c r="Q56" i="35"/>
  <c r="Z56" i="35"/>
  <c r="AA56" i="35"/>
  <c r="AB56" i="35"/>
  <c r="AC56" i="35"/>
  <c r="AD56" i="35"/>
  <c r="AE56" i="35"/>
  <c r="AF56" i="35"/>
  <c r="AG56" i="35"/>
  <c r="AH56" i="35"/>
  <c r="A57" i="1"/>
  <c r="A57" i="35"/>
  <c r="B57" i="35"/>
  <c r="C57" i="35"/>
  <c r="D57" i="35"/>
  <c r="F57" i="1"/>
  <c r="F57" i="35"/>
  <c r="G57" i="1"/>
  <c r="G57" i="35"/>
  <c r="H57" i="1"/>
  <c r="H57" i="35"/>
  <c r="B57" i="23"/>
  <c r="H57" i="23"/>
  <c r="K57" i="23"/>
  <c r="I57" i="23"/>
  <c r="M57" i="23"/>
  <c r="O57" i="23"/>
  <c r="P57" i="23"/>
  <c r="J57" i="23"/>
  <c r="R57" i="23"/>
  <c r="T57" i="23"/>
  <c r="C57" i="23"/>
  <c r="CQ57" i="3"/>
  <c r="I57" i="1"/>
  <c r="I57" i="35"/>
  <c r="J57" i="1"/>
  <c r="J57" i="35"/>
  <c r="BE57" i="1"/>
  <c r="Q57" i="35"/>
  <c r="Z57" i="35"/>
  <c r="AA57" i="35"/>
  <c r="AB57" i="35"/>
  <c r="AC57" i="35"/>
  <c r="AD57" i="35"/>
  <c r="AE57" i="35"/>
  <c r="AF57" i="35"/>
  <c r="AG57" i="35"/>
  <c r="AH57" i="35"/>
  <c r="A58" i="1"/>
  <c r="A58" i="35"/>
  <c r="B58" i="35"/>
  <c r="C58" i="35"/>
  <c r="D58" i="35"/>
  <c r="F58" i="1"/>
  <c r="F58" i="35"/>
  <c r="G58" i="1"/>
  <c r="G58" i="35"/>
  <c r="H58" i="1"/>
  <c r="H58" i="35"/>
  <c r="B58" i="23"/>
  <c r="H58" i="23"/>
  <c r="K58" i="23"/>
  <c r="I58" i="23"/>
  <c r="M58" i="23"/>
  <c r="O58" i="23"/>
  <c r="P58" i="23"/>
  <c r="J58" i="23"/>
  <c r="R58" i="23"/>
  <c r="T58" i="23"/>
  <c r="C58" i="23"/>
  <c r="CQ58" i="3"/>
  <c r="I58" i="1"/>
  <c r="I58" i="35"/>
  <c r="J58" i="1"/>
  <c r="J58" i="35"/>
  <c r="BE58" i="1"/>
  <c r="Q58" i="35"/>
  <c r="Z58" i="35"/>
  <c r="AA58" i="35"/>
  <c r="AB58" i="35"/>
  <c r="AC58" i="35"/>
  <c r="AD58" i="35"/>
  <c r="AE58" i="35"/>
  <c r="AF58" i="35"/>
  <c r="AG58" i="35"/>
  <c r="AH58" i="35"/>
  <c r="A59" i="1"/>
  <c r="A59" i="35"/>
  <c r="B59" i="35"/>
  <c r="C59" i="35"/>
  <c r="D59" i="35"/>
  <c r="F59" i="1"/>
  <c r="F59" i="35"/>
  <c r="G59" i="1"/>
  <c r="G59" i="35"/>
  <c r="H59" i="1"/>
  <c r="H59" i="35"/>
  <c r="B59" i="23"/>
  <c r="H59" i="23"/>
  <c r="K59" i="23"/>
  <c r="I59" i="23"/>
  <c r="M59" i="23"/>
  <c r="O59" i="23"/>
  <c r="P59" i="23"/>
  <c r="J59" i="23"/>
  <c r="R59" i="23"/>
  <c r="T59" i="23"/>
  <c r="C59" i="23"/>
  <c r="CQ59" i="3"/>
  <c r="I59" i="1"/>
  <c r="I59" i="35"/>
  <c r="J59" i="1"/>
  <c r="J59" i="35"/>
  <c r="BE59" i="1"/>
  <c r="Q59" i="35"/>
  <c r="Z59" i="35"/>
  <c r="AA59" i="35"/>
  <c r="AB59" i="35"/>
  <c r="AC59" i="35"/>
  <c r="AD59" i="35"/>
  <c r="AE59" i="35"/>
  <c r="AF59" i="35"/>
  <c r="AG59" i="35"/>
  <c r="AH59" i="35"/>
  <c r="A60" i="1"/>
  <c r="A60" i="35"/>
  <c r="B60" i="35"/>
  <c r="C60" i="35"/>
  <c r="D60" i="35"/>
  <c r="F60" i="1"/>
  <c r="F60" i="35"/>
  <c r="G60" i="1"/>
  <c r="G60" i="35"/>
  <c r="H60" i="1"/>
  <c r="H60" i="35"/>
  <c r="B60" i="23"/>
  <c r="H60" i="23"/>
  <c r="K60" i="23"/>
  <c r="I60" i="23"/>
  <c r="M60" i="23"/>
  <c r="O60" i="23"/>
  <c r="P60" i="23"/>
  <c r="J60" i="23"/>
  <c r="R60" i="23"/>
  <c r="T60" i="23"/>
  <c r="C60" i="23"/>
  <c r="CQ60" i="3"/>
  <c r="I60" i="1"/>
  <c r="I60" i="35"/>
  <c r="J60" i="1"/>
  <c r="J60" i="35"/>
  <c r="BE60" i="1"/>
  <c r="Q60" i="35"/>
  <c r="Z60" i="35"/>
  <c r="AA60" i="35"/>
  <c r="AB60" i="35"/>
  <c r="AC60" i="35"/>
  <c r="AD60" i="35"/>
  <c r="AE60" i="35"/>
  <c r="AF60" i="35"/>
  <c r="AG60" i="35"/>
  <c r="AH60" i="35"/>
  <c r="A61" i="1"/>
  <c r="A61" i="35"/>
  <c r="B61" i="35"/>
  <c r="C61" i="35"/>
  <c r="D61" i="35"/>
  <c r="F61" i="1"/>
  <c r="F61" i="35"/>
  <c r="G61" i="1"/>
  <c r="G61" i="35"/>
  <c r="H61" i="1"/>
  <c r="H61" i="35"/>
  <c r="B61" i="23"/>
  <c r="H61" i="23"/>
  <c r="K61" i="23"/>
  <c r="I61" i="23"/>
  <c r="M61" i="23"/>
  <c r="O61" i="23"/>
  <c r="P61" i="23"/>
  <c r="J61" i="23"/>
  <c r="R61" i="23"/>
  <c r="T61" i="23"/>
  <c r="C61" i="23"/>
  <c r="CQ61" i="3"/>
  <c r="I61" i="1"/>
  <c r="I61" i="35"/>
  <c r="J61" i="1"/>
  <c r="J61" i="35"/>
  <c r="BE61" i="1"/>
  <c r="Q61" i="35"/>
  <c r="Z61" i="35"/>
  <c r="AA61" i="35"/>
  <c r="AB61" i="35"/>
  <c r="AC61" i="35"/>
  <c r="AD61" i="35"/>
  <c r="AE61" i="35"/>
  <c r="AF61" i="35"/>
  <c r="AG61" i="35"/>
  <c r="AH61" i="35"/>
  <c r="A62" i="1"/>
  <c r="A62" i="35"/>
  <c r="B62" i="35"/>
  <c r="C62" i="35"/>
  <c r="D62" i="35"/>
  <c r="F62" i="1"/>
  <c r="F62" i="35"/>
  <c r="G62" i="1"/>
  <c r="G62" i="35"/>
  <c r="H62" i="1"/>
  <c r="H62" i="35"/>
  <c r="B62" i="23"/>
  <c r="H62" i="23"/>
  <c r="K62" i="23"/>
  <c r="I62" i="23"/>
  <c r="M62" i="23"/>
  <c r="O62" i="23"/>
  <c r="P62" i="23"/>
  <c r="J62" i="23"/>
  <c r="R62" i="23"/>
  <c r="T62" i="23"/>
  <c r="C62" i="23"/>
  <c r="CQ62" i="3"/>
  <c r="I62" i="1"/>
  <c r="I62" i="35"/>
  <c r="J62" i="1"/>
  <c r="J62" i="35"/>
  <c r="BE62" i="1"/>
  <c r="Q62" i="35"/>
  <c r="Z62" i="35"/>
  <c r="AA62" i="35"/>
  <c r="AB62" i="35"/>
  <c r="AC62" i="35"/>
  <c r="AD62" i="35"/>
  <c r="AE62" i="35"/>
  <c r="AF62" i="35"/>
  <c r="AG62" i="35"/>
  <c r="AH62" i="35"/>
  <c r="A63" i="1"/>
  <c r="A63" i="35"/>
  <c r="B63" i="35"/>
  <c r="C63" i="35"/>
  <c r="D63" i="35"/>
  <c r="F63" i="1"/>
  <c r="F63" i="35"/>
  <c r="G63" i="1"/>
  <c r="G63" i="35"/>
  <c r="H63" i="1"/>
  <c r="H63" i="35"/>
  <c r="B63" i="23"/>
  <c r="H63" i="23"/>
  <c r="K63" i="23"/>
  <c r="I63" i="23"/>
  <c r="M63" i="23"/>
  <c r="O63" i="23"/>
  <c r="P63" i="23"/>
  <c r="J63" i="23"/>
  <c r="R63" i="23"/>
  <c r="T63" i="23"/>
  <c r="C63" i="23"/>
  <c r="CQ63" i="3"/>
  <c r="I63" i="1"/>
  <c r="I63" i="35"/>
  <c r="J63" i="1"/>
  <c r="J63" i="35"/>
  <c r="BE63" i="1"/>
  <c r="Q63" i="35"/>
  <c r="Z63" i="35"/>
  <c r="AA63" i="35"/>
  <c r="AB63" i="35"/>
  <c r="AC63" i="35"/>
  <c r="AD63" i="35"/>
  <c r="AE63" i="35"/>
  <c r="AF63" i="35"/>
  <c r="AG63" i="35"/>
  <c r="AH63" i="35"/>
  <c r="A64" i="1"/>
  <c r="A64" i="35"/>
  <c r="B64" i="35"/>
  <c r="C64" i="35"/>
  <c r="D64" i="35"/>
  <c r="F64" i="1"/>
  <c r="F64" i="35"/>
  <c r="G64" i="1"/>
  <c r="G64" i="35"/>
  <c r="H64" i="1"/>
  <c r="H64" i="35"/>
  <c r="B64" i="23"/>
  <c r="H64" i="23"/>
  <c r="K64" i="23"/>
  <c r="I64" i="23"/>
  <c r="M64" i="23"/>
  <c r="O64" i="23"/>
  <c r="P64" i="23"/>
  <c r="J64" i="23"/>
  <c r="R64" i="23"/>
  <c r="T64" i="23"/>
  <c r="C64" i="23"/>
  <c r="CQ64" i="3"/>
  <c r="I64" i="1"/>
  <c r="I64" i="35"/>
  <c r="J64" i="1"/>
  <c r="J64" i="35"/>
  <c r="BE64" i="1"/>
  <c r="Q64" i="35"/>
  <c r="Z64" i="35"/>
  <c r="AA64" i="35"/>
  <c r="AB64" i="35"/>
  <c r="AC64" i="35"/>
  <c r="AD64" i="35"/>
  <c r="AE64" i="35"/>
  <c r="AF64" i="35"/>
  <c r="AG64" i="35"/>
  <c r="AH64" i="35"/>
  <c r="A65" i="1"/>
  <c r="A65" i="35"/>
  <c r="B65" i="35"/>
  <c r="C65" i="35"/>
  <c r="D65" i="35"/>
  <c r="F65" i="1"/>
  <c r="F65" i="35"/>
  <c r="G65" i="1"/>
  <c r="G65" i="35"/>
  <c r="H65" i="1"/>
  <c r="H65" i="35"/>
  <c r="B65" i="23"/>
  <c r="H65" i="23"/>
  <c r="K65" i="23"/>
  <c r="I65" i="23"/>
  <c r="M65" i="23"/>
  <c r="O65" i="23"/>
  <c r="P65" i="23"/>
  <c r="J65" i="23"/>
  <c r="R65" i="23"/>
  <c r="T65" i="23"/>
  <c r="C65" i="23"/>
  <c r="CQ65" i="3"/>
  <c r="I65" i="1"/>
  <c r="I65" i="35"/>
  <c r="J65" i="1"/>
  <c r="J65" i="35"/>
  <c r="BE65" i="1"/>
  <c r="Q65" i="35"/>
  <c r="Z65" i="35"/>
  <c r="AA65" i="35"/>
  <c r="AB65" i="35"/>
  <c r="AC65" i="35"/>
  <c r="AD65" i="35"/>
  <c r="AE65" i="35"/>
  <c r="AF65" i="35"/>
  <c r="AG65" i="35"/>
  <c r="AH65" i="35"/>
  <c r="A66" i="1"/>
  <c r="A66" i="35"/>
  <c r="B66" i="35"/>
  <c r="C66" i="35"/>
  <c r="D66" i="35"/>
  <c r="F66" i="1"/>
  <c r="F66" i="35"/>
  <c r="G66" i="1"/>
  <c r="G66" i="35"/>
  <c r="H66" i="1"/>
  <c r="H66" i="35"/>
  <c r="B66" i="23"/>
  <c r="H66" i="23"/>
  <c r="K66" i="23"/>
  <c r="I66" i="23"/>
  <c r="M66" i="23"/>
  <c r="O66" i="23"/>
  <c r="P66" i="23"/>
  <c r="J66" i="23"/>
  <c r="R66" i="23"/>
  <c r="T66" i="23"/>
  <c r="C66" i="23"/>
  <c r="CQ66" i="3"/>
  <c r="I66" i="1"/>
  <c r="I66" i="35"/>
  <c r="J66" i="1"/>
  <c r="J66" i="35"/>
  <c r="BE66" i="1"/>
  <c r="Q66" i="35"/>
  <c r="Z66" i="35"/>
  <c r="AA66" i="35"/>
  <c r="AB66" i="35"/>
  <c r="AC66" i="35"/>
  <c r="AD66" i="35"/>
  <c r="AE66" i="35"/>
  <c r="AF66" i="35"/>
  <c r="AG66" i="35"/>
  <c r="AH66" i="35"/>
  <c r="A67" i="1"/>
  <c r="A67" i="35"/>
  <c r="B67" i="35"/>
  <c r="C67" i="35"/>
  <c r="D67" i="35"/>
  <c r="F67" i="1"/>
  <c r="F67" i="35"/>
  <c r="G67" i="1"/>
  <c r="G67" i="35"/>
  <c r="H67" i="1"/>
  <c r="H67" i="35"/>
  <c r="B67" i="23"/>
  <c r="H67" i="23"/>
  <c r="K67" i="23"/>
  <c r="I67" i="23"/>
  <c r="M67" i="23"/>
  <c r="O67" i="23"/>
  <c r="P67" i="23"/>
  <c r="J67" i="23"/>
  <c r="R67" i="23"/>
  <c r="T67" i="23"/>
  <c r="C67" i="23"/>
  <c r="CQ67" i="3"/>
  <c r="I67" i="1"/>
  <c r="I67" i="35"/>
  <c r="J67" i="1"/>
  <c r="J67" i="35"/>
  <c r="BE67" i="1"/>
  <c r="Q67" i="35"/>
  <c r="Z67" i="35"/>
  <c r="AA67" i="35"/>
  <c r="AB67" i="35"/>
  <c r="AC67" i="35"/>
  <c r="AD67" i="35"/>
  <c r="AE67" i="35"/>
  <c r="AF67" i="35"/>
  <c r="AG67" i="35"/>
  <c r="AH67" i="35"/>
  <c r="A68" i="1"/>
  <c r="A68" i="35"/>
  <c r="B68" i="35"/>
  <c r="C68" i="35"/>
  <c r="D68" i="35"/>
  <c r="F68" i="1"/>
  <c r="F68" i="35"/>
  <c r="G68" i="1"/>
  <c r="G68" i="35"/>
  <c r="H68" i="1"/>
  <c r="H68" i="35"/>
  <c r="B68" i="23"/>
  <c r="H68" i="23"/>
  <c r="K68" i="23"/>
  <c r="I68" i="23"/>
  <c r="M68" i="23"/>
  <c r="O68" i="23"/>
  <c r="P68" i="23"/>
  <c r="J68" i="23"/>
  <c r="R68" i="23"/>
  <c r="T68" i="23"/>
  <c r="C68" i="23"/>
  <c r="CQ68" i="3"/>
  <c r="I68" i="1"/>
  <c r="I68" i="35"/>
  <c r="J68" i="1"/>
  <c r="J68" i="35"/>
  <c r="BE68" i="1"/>
  <c r="Q68" i="35"/>
  <c r="Z68" i="35"/>
  <c r="AA68" i="35"/>
  <c r="AB68" i="35"/>
  <c r="AC68" i="35"/>
  <c r="AD68" i="35"/>
  <c r="AE68" i="35"/>
  <c r="AF68" i="35"/>
  <c r="AG68" i="35"/>
  <c r="AH68" i="35"/>
  <c r="A69" i="1"/>
  <c r="A69" i="35"/>
  <c r="B69" i="35"/>
  <c r="C69" i="35"/>
  <c r="D69" i="35"/>
  <c r="F69" i="1"/>
  <c r="F69" i="35"/>
  <c r="G69" i="1"/>
  <c r="G69" i="35"/>
  <c r="H69" i="1"/>
  <c r="H69" i="35"/>
  <c r="B69" i="23"/>
  <c r="H69" i="23"/>
  <c r="K69" i="23"/>
  <c r="I69" i="23"/>
  <c r="M69" i="23"/>
  <c r="O69" i="23"/>
  <c r="P69" i="23"/>
  <c r="J69" i="23"/>
  <c r="R69" i="23"/>
  <c r="T69" i="23"/>
  <c r="C69" i="23"/>
  <c r="CQ69" i="3"/>
  <c r="I69" i="1"/>
  <c r="I69" i="35"/>
  <c r="J69" i="1"/>
  <c r="J69" i="35"/>
  <c r="BE69" i="1"/>
  <c r="Q69" i="35"/>
  <c r="Z69" i="35"/>
  <c r="AA69" i="35"/>
  <c r="AB69" i="35"/>
  <c r="AC69" i="35"/>
  <c r="AD69" i="35"/>
  <c r="AE69" i="35"/>
  <c r="AF69" i="35"/>
  <c r="AG69" i="35"/>
  <c r="AH69" i="35"/>
  <c r="A70" i="1"/>
  <c r="A70" i="35"/>
  <c r="B70" i="35"/>
  <c r="C70" i="35"/>
  <c r="D70" i="35"/>
  <c r="F70" i="1"/>
  <c r="F70" i="35"/>
  <c r="G70" i="1"/>
  <c r="G70" i="35"/>
  <c r="H70" i="1"/>
  <c r="H70" i="35"/>
  <c r="B70" i="23"/>
  <c r="H70" i="23"/>
  <c r="K70" i="23"/>
  <c r="I70" i="23"/>
  <c r="M70" i="23"/>
  <c r="O70" i="23"/>
  <c r="P70" i="23"/>
  <c r="J70" i="23"/>
  <c r="R70" i="23"/>
  <c r="T70" i="23"/>
  <c r="C70" i="23"/>
  <c r="CQ70" i="3"/>
  <c r="I70" i="1"/>
  <c r="I70" i="35"/>
  <c r="J70" i="1"/>
  <c r="J70" i="35"/>
  <c r="BE70" i="1"/>
  <c r="Q70" i="35"/>
  <c r="Z70" i="35"/>
  <c r="AA70" i="35"/>
  <c r="AB70" i="35"/>
  <c r="AC70" i="35"/>
  <c r="AD70" i="35"/>
  <c r="AE70" i="35"/>
  <c r="AF70" i="35"/>
  <c r="AG70" i="35"/>
  <c r="AH70" i="35"/>
  <c r="A71" i="1"/>
  <c r="A71" i="35"/>
  <c r="B71" i="35"/>
  <c r="C71" i="35"/>
  <c r="D71" i="35"/>
  <c r="F71" i="1"/>
  <c r="F71" i="35"/>
  <c r="G71" i="1"/>
  <c r="G71" i="35"/>
  <c r="H71" i="1"/>
  <c r="H71" i="35"/>
  <c r="B71" i="23"/>
  <c r="H71" i="23"/>
  <c r="K71" i="23"/>
  <c r="I71" i="23"/>
  <c r="M71" i="23"/>
  <c r="O71" i="23"/>
  <c r="P71" i="23"/>
  <c r="J71" i="23"/>
  <c r="R71" i="23"/>
  <c r="T71" i="23"/>
  <c r="C71" i="23"/>
  <c r="CQ71" i="3"/>
  <c r="I71" i="1"/>
  <c r="I71" i="35"/>
  <c r="J71" i="1"/>
  <c r="J71" i="35"/>
  <c r="BE71" i="1"/>
  <c r="Q71" i="35"/>
  <c r="Z71" i="35"/>
  <c r="AA71" i="35"/>
  <c r="AB71" i="35"/>
  <c r="AC71" i="35"/>
  <c r="AD71" i="35"/>
  <c r="AE71" i="35"/>
  <c r="AF71" i="35"/>
  <c r="AG71" i="35"/>
  <c r="AH71" i="35"/>
  <c r="A72" i="1"/>
  <c r="A72" i="35"/>
  <c r="B72" i="35"/>
  <c r="C72" i="35"/>
  <c r="D72" i="35"/>
  <c r="F72" i="1"/>
  <c r="F72" i="35"/>
  <c r="G72" i="1"/>
  <c r="G72" i="35"/>
  <c r="H72" i="1"/>
  <c r="H72" i="35"/>
  <c r="B72" i="23"/>
  <c r="H72" i="23"/>
  <c r="K72" i="23"/>
  <c r="I72" i="23"/>
  <c r="M72" i="23"/>
  <c r="O72" i="23"/>
  <c r="P72" i="23"/>
  <c r="J72" i="23"/>
  <c r="R72" i="23"/>
  <c r="T72" i="23"/>
  <c r="C72" i="23"/>
  <c r="CQ72" i="3"/>
  <c r="I72" i="1"/>
  <c r="I72" i="35"/>
  <c r="J72" i="1"/>
  <c r="J72" i="35"/>
  <c r="BE72" i="1"/>
  <c r="Q72" i="35"/>
  <c r="Z72" i="35"/>
  <c r="AA72" i="35"/>
  <c r="AB72" i="35"/>
  <c r="AC72" i="35"/>
  <c r="AD72" i="35"/>
  <c r="AE72" i="35"/>
  <c r="AF72" i="35"/>
  <c r="AG72" i="35"/>
  <c r="AH72" i="35"/>
  <c r="A73" i="1"/>
  <c r="A73" i="35"/>
  <c r="B73" i="35"/>
  <c r="C73" i="35"/>
  <c r="D73" i="35"/>
  <c r="F73" i="1"/>
  <c r="F73" i="35"/>
  <c r="G73" i="1"/>
  <c r="G73" i="35"/>
  <c r="H73" i="1"/>
  <c r="H73" i="35"/>
  <c r="B73" i="23"/>
  <c r="H73" i="23"/>
  <c r="K73" i="23"/>
  <c r="I73" i="23"/>
  <c r="M73" i="23"/>
  <c r="O73" i="23"/>
  <c r="P73" i="23"/>
  <c r="J73" i="23"/>
  <c r="R73" i="23"/>
  <c r="T73" i="23"/>
  <c r="C73" i="23"/>
  <c r="CQ73" i="3"/>
  <c r="I73" i="1"/>
  <c r="I73" i="35"/>
  <c r="J73" i="1"/>
  <c r="J73" i="35"/>
  <c r="BE73" i="1"/>
  <c r="Q73" i="35"/>
  <c r="Z73" i="35"/>
  <c r="AA73" i="35"/>
  <c r="AB73" i="35"/>
  <c r="AC73" i="35"/>
  <c r="AD73" i="35"/>
  <c r="AE73" i="35"/>
  <c r="AF73" i="35"/>
  <c r="AG73" i="35"/>
  <c r="AH73" i="35"/>
  <c r="A74" i="1"/>
  <c r="A74" i="35"/>
  <c r="B74" i="35"/>
  <c r="C74" i="35"/>
  <c r="D74" i="35"/>
  <c r="F74" i="1"/>
  <c r="F74" i="35"/>
  <c r="G74" i="1"/>
  <c r="G74" i="35"/>
  <c r="H74" i="1"/>
  <c r="H74" i="35"/>
  <c r="B74" i="23"/>
  <c r="H74" i="23"/>
  <c r="K74" i="23"/>
  <c r="I74" i="23"/>
  <c r="M74" i="23"/>
  <c r="O74" i="23"/>
  <c r="P74" i="23"/>
  <c r="J74" i="23"/>
  <c r="R74" i="23"/>
  <c r="T74" i="23"/>
  <c r="C74" i="23"/>
  <c r="CQ74" i="3"/>
  <c r="I74" i="1"/>
  <c r="I74" i="35"/>
  <c r="J74" i="1"/>
  <c r="J74" i="35"/>
  <c r="BE74" i="1"/>
  <c r="Q74" i="35"/>
  <c r="Z74" i="35"/>
  <c r="AA74" i="35"/>
  <c r="AB74" i="35"/>
  <c r="AC74" i="35"/>
  <c r="AD74" i="35"/>
  <c r="AE74" i="35"/>
  <c r="AF74" i="35"/>
  <c r="AG74" i="35"/>
  <c r="AH74" i="35"/>
  <c r="A75" i="1"/>
  <c r="A75" i="35"/>
  <c r="B75" i="35"/>
  <c r="C75" i="35"/>
  <c r="D75" i="35"/>
  <c r="F75" i="1"/>
  <c r="F75" i="35"/>
  <c r="G75" i="1"/>
  <c r="G75" i="35"/>
  <c r="H75" i="1"/>
  <c r="H75" i="35"/>
  <c r="B75" i="23"/>
  <c r="H75" i="23"/>
  <c r="K75" i="23"/>
  <c r="I75" i="23"/>
  <c r="M75" i="23"/>
  <c r="O75" i="23"/>
  <c r="P75" i="23"/>
  <c r="J75" i="23"/>
  <c r="R75" i="23"/>
  <c r="T75" i="23"/>
  <c r="C75" i="23"/>
  <c r="CQ75" i="3"/>
  <c r="I75" i="1"/>
  <c r="I75" i="35"/>
  <c r="J75" i="1"/>
  <c r="J75" i="35"/>
  <c r="BE75" i="1"/>
  <c r="Q75" i="35"/>
  <c r="Z75" i="35"/>
  <c r="AA75" i="35"/>
  <c r="AB75" i="35"/>
  <c r="AC75" i="35"/>
  <c r="AD75" i="35"/>
  <c r="AE75" i="35"/>
  <c r="AF75" i="35"/>
  <c r="AG75" i="35"/>
  <c r="AH75" i="35"/>
  <c r="A76" i="1"/>
  <c r="A76" i="35"/>
  <c r="B76" i="35"/>
  <c r="C76" i="35"/>
  <c r="D76" i="35"/>
  <c r="F76" i="1"/>
  <c r="F76" i="35"/>
  <c r="G76" i="1"/>
  <c r="G76" i="35"/>
  <c r="H76" i="1"/>
  <c r="H76" i="35"/>
  <c r="B76" i="23"/>
  <c r="H76" i="23"/>
  <c r="K76" i="23"/>
  <c r="I76" i="23"/>
  <c r="M76" i="23"/>
  <c r="O76" i="23"/>
  <c r="P76" i="23"/>
  <c r="J76" i="23"/>
  <c r="R76" i="23"/>
  <c r="T76" i="23"/>
  <c r="C76" i="23"/>
  <c r="CQ76" i="3"/>
  <c r="I76" i="1"/>
  <c r="I76" i="35"/>
  <c r="J76" i="1"/>
  <c r="J76" i="35"/>
  <c r="BE76" i="1"/>
  <c r="Q76" i="35"/>
  <c r="Z76" i="35"/>
  <c r="AA76" i="35"/>
  <c r="AB76" i="35"/>
  <c r="AC76" i="35"/>
  <c r="AD76" i="35"/>
  <c r="AE76" i="35"/>
  <c r="AF76" i="35"/>
  <c r="AG76" i="35"/>
  <c r="AH76" i="35"/>
  <c r="A77" i="1"/>
  <c r="A77" i="35"/>
  <c r="B77" i="35"/>
  <c r="C77" i="35"/>
  <c r="D77" i="35"/>
  <c r="F77" i="1"/>
  <c r="F77" i="35"/>
  <c r="G77" i="1"/>
  <c r="G77" i="35"/>
  <c r="H77" i="1"/>
  <c r="H77" i="35"/>
  <c r="B77" i="23"/>
  <c r="H77" i="23"/>
  <c r="K77" i="23"/>
  <c r="I77" i="23"/>
  <c r="M77" i="23"/>
  <c r="O77" i="23"/>
  <c r="P77" i="23"/>
  <c r="J77" i="23"/>
  <c r="R77" i="23"/>
  <c r="T77" i="23"/>
  <c r="C77" i="23"/>
  <c r="CQ77" i="3"/>
  <c r="I77" i="1"/>
  <c r="I77" i="35"/>
  <c r="J77" i="1"/>
  <c r="J77" i="35"/>
  <c r="BE77" i="1"/>
  <c r="Q77" i="35"/>
  <c r="Z77" i="35"/>
  <c r="AA77" i="35"/>
  <c r="AB77" i="35"/>
  <c r="AC77" i="35"/>
  <c r="AD77" i="35"/>
  <c r="AE77" i="35"/>
  <c r="AF77" i="35"/>
  <c r="AG77" i="35"/>
  <c r="AH77" i="35"/>
  <c r="A78" i="1"/>
  <c r="A78" i="35"/>
  <c r="B78" i="35"/>
  <c r="C78" i="35"/>
  <c r="D78" i="35"/>
  <c r="F78" i="1"/>
  <c r="F78" i="35"/>
  <c r="G78" i="1"/>
  <c r="G78" i="35"/>
  <c r="H78" i="1"/>
  <c r="H78" i="35"/>
  <c r="B78" i="23"/>
  <c r="H78" i="23"/>
  <c r="K78" i="23"/>
  <c r="I78" i="23"/>
  <c r="M78" i="23"/>
  <c r="O78" i="23"/>
  <c r="P78" i="23"/>
  <c r="J78" i="23"/>
  <c r="R78" i="23"/>
  <c r="T78" i="23"/>
  <c r="C78" i="23"/>
  <c r="CQ78" i="3"/>
  <c r="I78" i="1"/>
  <c r="I78" i="35"/>
  <c r="J78" i="1"/>
  <c r="J78" i="35"/>
  <c r="BE78" i="1"/>
  <c r="Q78" i="35"/>
  <c r="Z78" i="35"/>
  <c r="AA78" i="35"/>
  <c r="AB78" i="35"/>
  <c r="AC78" i="35"/>
  <c r="AD78" i="35"/>
  <c r="AE78" i="35"/>
  <c r="AF78" i="35"/>
  <c r="AG78" i="35"/>
  <c r="AH78" i="35"/>
  <c r="A79" i="1"/>
  <c r="A79" i="35"/>
  <c r="B79" i="35"/>
  <c r="C79" i="35"/>
  <c r="D79" i="35"/>
  <c r="F79" i="1"/>
  <c r="F79" i="35"/>
  <c r="G79" i="1"/>
  <c r="G79" i="35"/>
  <c r="H79" i="1"/>
  <c r="H79" i="35"/>
  <c r="B79" i="23"/>
  <c r="H79" i="23"/>
  <c r="K79" i="23"/>
  <c r="I79" i="23"/>
  <c r="M79" i="23"/>
  <c r="O79" i="23"/>
  <c r="P79" i="23"/>
  <c r="J79" i="23"/>
  <c r="R79" i="23"/>
  <c r="T79" i="23"/>
  <c r="C79" i="23"/>
  <c r="CQ79" i="3"/>
  <c r="I79" i="1"/>
  <c r="I79" i="35"/>
  <c r="J79" i="1"/>
  <c r="J79" i="35"/>
  <c r="BE79" i="1"/>
  <c r="Q79" i="35"/>
  <c r="Z79" i="35"/>
  <c r="AA79" i="35"/>
  <c r="AB79" i="35"/>
  <c r="AC79" i="35"/>
  <c r="AD79" i="35"/>
  <c r="AE79" i="35"/>
  <c r="AF79" i="35"/>
  <c r="AG79" i="35"/>
  <c r="AH79" i="35"/>
  <c r="A80" i="1"/>
  <c r="A80" i="35"/>
  <c r="B80" i="35"/>
  <c r="C80" i="35"/>
  <c r="D80" i="35"/>
  <c r="F80" i="1"/>
  <c r="F80" i="35"/>
  <c r="G80" i="1"/>
  <c r="G80" i="35"/>
  <c r="H80" i="1"/>
  <c r="H80" i="35"/>
  <c r="B80" i="23"/>
  <c r="H80" i="23"/>
  <c r="K80" i="23"/>
  <c r="I80" i="23"/>
  <c r="M80" i="23"/>
  <c r="O80" i="23"/>
  <c r="P80" i="23"/>
  <c r="J80" i="23"/>
  <c r="R80" i="23"/>
  <c r="T80" i="23"/>
  <c r="C80" i="23"/>
  <c r="CQ80" i="3"/>
  <c r="I80" i="1"/>
  <c r="I80" i="35"/>
  <c r="J80" i="1"/>
  <c r="J80" i="35"/>
  <c r="BE80" i="1"/>
  <c r="Q80" i="35"/>
  <c r="Z80" i="35"/>
  <c r="AA80" i="35"/>
  <c r="AB80" i="35"/>
  <c r="AC80" i="35"/>
  <c r="AD80" i="35"/>
  <c r="AE80" i="35"/>
  <c r="AF80" i="35"/>
  <c r="AG80" i="35"/>
  <c r="AH80" i="35"/>
  <c r="A81" i="1"/>
  <c r="A81" i="35"/>
  <c r="B81" i="35"/>
  <c r="C81" i="35"/>
  <c r="D81" i="35"/>
  <c r="F81" i="1"/>
  <c r="F81" i="35"/>
  <c r="G81" i="1"/>
  <c r="G81" i="35"/>
  <c r="H81" i="1"/>
  <c r="H81" i="35"/>
  <c r="B81" i="23"/>
  <c r="H81" i="23"/>
  <c r="K81" i="23"/>
  <c r="I81" i="23"/>
  <c r="M81" i="23"/>
  <c r="O81" i="23"/>
  <c r="P81" i="23"/>
  <c r="J81" i="23"/>
  <c r="R81" i="23"/>
  <c r="T81" i="23"/>
  <c r="C81" i="23"/>
  <c r="CQ81" i="3"/>
  <c r="I81" i="1"/>
  <c r="I81" i="35"/>
  <c r="J81" i="1"/>
  <c r="J81" i="35"/>
  <c r="BE81" i="1"/>
  <c r="Q81" i="35"/>
  <c r="Z81" i="35"/>
  <c r="AA81" i="35"/>
  <c r="AB81" i="35"/>
  <c r="AC81" i="35"/>
  <c r="AD81" i="35"/>
  <c r="AE81" i="35"/>
  <c r="AF81" i="35"/>
  <c r="AG81" i="35"/>
  <c r="AH81" i="35"/>
  <c r="A82" i="1"/>
  <c r="A82" i="35"/>
  <c r="B82" i="35"/>
  <c r="C82" i="35"/>
  <c r="D82" i="35"/>
  <c r="F82" i="1"/>
  <c r="F82" i="35"/>
  <c r="G82" i="1"/>
  <c r="G82" i="35"/>
  <c r="H82" i="1"/>
  <c r="H82" i="35"/>
  <c r="B82" i="23"/>
  <c r="H82" i="23"/>
  <c r="K82" i="23"/>
  <c r="I82" i="23"/>
  <c r="M82" i="23"/>
  <c r="O82" i="23"/>
  <c r="P82" i="23"/>
  <c r="J82" i="23"/>
  <c r="R82" i="23"/>
  <c r="T82" i="23"/>
  <c r="C82" i="23"/>
  <c r="CQ82" i="3"/>
  <c r="I82" i="1"/>
  <c r="I82" i="35"/>
  <c r="J82" i="1"/>
  <c r="J82" i="35"/>
  <c r="BE82" i="1"/>
  <c r="Q82" i="35"/>
  <c r="Z82" i="35"/>
  <c r="AA82" i="35"/>
  <c r="AB82" i="35"/>
  <c r="AC82" i="35"/>
  <c r="AD82" i="35"/>
  <c r="AE82" i="35"/>
  <c r="AF82" i="35"/>
  <c r="AG82" i="35"/>
  <c r="AH82" i="35"/>
  <c r="A83" i="1"/>
  <c r="A83" i="35"/>
  <c r="B83" i="35"/>
  <c r="C83" i="35"/>
  <c r="D83" i="35"/>
  <c r="F83" i="1"/>
  <c r="F83" i="35"/>
  <c r="G83" i="1"/>
  <c r="G83" i="35"/>
  <c r="H83" i="1"/>
  <c r="H83" i="35"/>
  <c r="B83" i="23"/>
  <c r="H83" i="23"/>
  <c r="K83" i="23"/>
  <c r="I83" i="23"/>
  <c r="M83" i="23"/>
  <c r="O83" i="23"/>
  <c r="P83" i="23"/>
  <c r="J83" i="23"/>
  <c r="R83" i="23"/>
  <c r="T83" i="23"/>
  <c r="C83" i="23"/>
  <c r="CQ83" i="3"/>
  <c r="I83" i="1"/>
  <c r="I83" i="35"/>
  <c r="J83" i="1"/>
  <c r="J83" i="35"/>
  <c r="BE83" i="1"/>
  <c r="Q83" i="35"/>
  <c r="Z83" i="35"/>
  <c r="AA83" i="35"/>
  <c r="AB83" i="35"/>
  <c r="AC83" i="35"/>
  <c r="AD83" i="35"/>
  <c r="AE83" i="35"/>
  <c r="AF83" i="35"/>
  <c r="AG83" i="35"/>
  <c r="AH83" i="35"/>
  <c r="A84" i="1"/>
  <c r="A84" i="35"/>
  <c r="B84" i="35"/>
  <c r="C84" i="35"/>
  <c r="D84" i="35"/>
  <c r="F84" i="1"/>
  <c r="F84" i="35"/>
  <c r="G84" i="1"/>
  <c r="G84" i="35"/>
  <c r="H84" i="1"/>
  <c r="H84" i="35"/>
  <c r="B84" i="23"/>
  <c r="H84" i="23"/>
  <c r="K84" i="23"/>
  <c r="I84" i="23"/>
  <c r="M84" i="23"/>
  <c r="O84" i="23"/>
  <c r="P84" i="23"/>
  <c r="J84" i="23"/>
  <c r="R84" i="23"/>
  <c r="T84" i="23"/>
  <c r="C84" i="23"/>
  <c r="CQ84" i="3"/>
  <c r="I84" i="1"/>
  <c r="I84" i="35"/>
  <c r="J84" i="1"/>
  <c r="J84" i="35"/>
  <c r="BE84" i="1"/>
  <c r="Q84" i="35"/>
  <c r="Z84" i="35"/>
  <c r="AA84" i="35"/>
  <c r="AB84" i="35"/>
  <c r="AC84" i="35"/>
  <c r="AD84" i="35"/>
  <c r="AE84" i="35"/>
  <c r="AF84" i="35"/>
  <c r="AG84" i="35"/>
  <c r="AH84" i="35"/>
  <c r="A85" i="1"/>
  <c r="A85" i="35"/>
  <c r="B85" i="35"/>
  <c r="C85" i="35"/>
  <c r="D85" i="35"/>
  <c r="F85" i="1"/>
  <c r="F85" i="35"/>
  <c r="G85" i="1"/>
  <c r="G85" i="35"/>
  <c r="H85" i="1"/>
  <c r="H85" i="35"/>
  <c r="B85" i="23"/>
  <c r="H85" i="23"/>
  <c r="K85" i="23"/>
  <c r="I85" i="23"/>
  <c r="M85" i="23"/>
  <c r="O85" i="23"/>
  <c r="P85" i="23"/>
  <c r="J85" i="23"/>
  <c r="R85" i="23"/>
  <c r="T85" i="23"/>
  <c r="C85" i="23"/>
  <c r="CQ85" i="3"/>
  <c r="I85" i="1"/>
  <c r="I85" i="35"/>
  <c r="J85" i="1"/>
  <c r="J85" i="35"/>
  <c r="BE85" i="1"/>
  <c r="Q85" i="35"/>
  <c r="Z85" i="35"/>
  <c r="AA85" i="35"/>
  <c r="AB85" i="35"/>
  <c r="AC85" i="35"/>
  <c r="AD85" i="35"/>
  <c r="AE85" i="35"/>
  <c r="AF85" i="35"/>
  <c r="AG85" i="35"/>
  <c r="AH85" i="35"/>
  <c r="A86" i="1"/>
  <c r="A86" i="35"/>
  <c r="B86" i="35"/>
  <c r="C86" i="35"/>
  <c r="D86" i="35"/>
  <c r="F86" i="1"/>
  <c r="F86" i="35"/>
  <c r="G86" i="1"/>
  <c r="G86" i="35"/>
  <c r="H86" i="1"/>
  <c r="H86" i="35"/>
  <c r="B86" i="23"/>
  <c r="H86" i="23"/>
  <c r="K86" i="23"/>
  <c r="I86" i="23"/>
  <c r="M86" i="23"/>
  <c r="O86" i="23"/>
  <c r="P86" i="23"/>
  <c r="J86" i="23"/>
  <c r="R86" i="23"/>
  <c r="T86" i="23"/>
  <c r="C86" i="23"/>
  <c r="CQ86" i="3"/>
  <c r="I86" i="1"/>
  <c r="I86" i="35"/>
  <c r="J86" i="1"/>
  <c r="J86" i="35"/>
  <c r="BE86" i="1"/>
  <c r="Q86" i="35"/>
  <c r="Z86" i="35"/>
  <c r="AA86" i="35"/>
  <c r="AB86" i="35"/>
  <c r="AC86" i="35"/>
  <c r="AD86" i="35"/>
  <c r="AE86" i="35"/>
  <c r="AF86" i="35"/>
  <c r="AG86" i="35"/>
  <c r="AH86" i="35"/>
  <c r="A87" i="1"/>
  <c r="A87" i="35"/>
  <c r="B87" i="35"/>
  <c r="C87" i="35"/>
  <c r="D87" i="35"/>
  <c r="F87" i="1"/>
  <c r="F87" i="35"/>
  <c r="G87" i="1"/>
  <c r="G87" i="35"/>
  <c r="H87" i="1"/>
  <c r="H87" i="35"/>
  <c r="B87" i="23"/>
  <c r="H87" i="23"/>
  <c r="K87" i="23"/>
  <c r="I87" i="23"/>
  <c r="M87" i="23"/>
  <c r="O87" i="23"/>
  <c r="P87" i="23"/>
  <c r="J87" i="23"/>
  <c r="R87" i="23"/>
  <c r="T87" i="23"/>
  <c r="C87" i="23"/>
  <c r="CQ87" i="3"/>
  <c r="I87" i="1"/>
  <c r="I87" i="35"/>
  <c r="J87" i="1"/>
  <c r="J87" i="35"/>
  <c r="BE87" i="1"/>
  <c r="Q87" i="35"/>
  <c r="Z87" i="35"/>
  <c r="AA87" i="35"/>
  <c r="AB87" i="35"/>
  <c r="AC87" i="35"/>
  <c r="AD87" i="35"/>
  <c r="AE87" i="35"/>
  <c r="AF87" i="35"/>
  <c r="AG87" i="35"/>
  <c r="AH87" i="35"/>
  <c r="A88" i="1"/>
  <c r="A88" i="35"/>
  <c r="B88" i="35"/>
  <c r="C88" i="35"/>
  <c r="D88" i="35"/>
  <c r="F88" i="1"/>
  <c r="F88" i="35"/>
  <c r="G88" i="1"/>
  <c r="G88" i="35"/>
  <c r="H88" i="1"/>
  <c r="H88" i="35"/>
  <c r="B88" i="23"/>
  <c r="H88" i="23"/>
  <c r="K88" i="23"/>
  <c r="I88" i="23"/>
  <c r="M88" i="23"/>
  <c r="O88" i="23"/>
  <c r="P88" i="23"/>
  <c r="J88" i="23"/>
  <c r="R88" i="23"/>
  <c r="T88" i="23"/>
  <c r="C88" i="23"/>
  <c r="CQ88" i="3"/>
  <c r="I88" i="1"/>
  <c r="I88" i="35"/>
  <c r="J88" i="1"/>
  <c r="J88" i="35"/>
  <c r="BE88" i="1"/>
  <c r="Q88" i="35"/>
  <c r="Z88" i="35"/>
  <c r="AA88" i="35"/>
  <c r="AB88" i="35"/>
  <c r="AC88" i="35"/>
  <c r="AD88" i="35"/>
  <c r="AE88" i="35"/>
  <c r="AF88" i="35"/>
  <c r="AG88" i="35"/>
  <c r="AH88" i="35"/>
  <c r="A89" i="1"/>
  <c r="A89" i="35"/>
  <c r="B89" i="35"/>
  <c r="C89" i="35"/>
  <c r="D89" i="35"/>
  <c r="F89" i="1"/>
  <c r="F89" i="35"/>
  <c r="G89" i="1"/>
  <c r="G89" i="35"/>
  <c r="H89" i="1"/>
  <c r="H89" i="35"/>
  <c r="B89" i="23"/>
  <c r="H89" i="23"/>
  <c r="K89" i="23"/>
  <c r="I89" i="23"/>
  <c r="M89" i="23"/>
  <c r="O89" i="23"/>
  <c r="P89" i="23"/>
  <c r="J89" i="23"/>
  <c r="R89" i="23"/>
  <c r="T89" i="23"/>
  <c r="C89" i="23"/>
  <c r="CQ89" i="3"/>
  <c r="I89" i="1"/>
  <c r="I89" i="35"/>
  <c r="J89" i="1"/>
  <c r="J89" i="35"/>
  <c r="BE89" i="1"/>
  <c r="Q89" i="35"/>
  <c r="Z89" i="35"/>
  <c r="AA89" i="35"/>
  <c r="AB89" i="35"/>
  <c r="AC89" i="35"/>
  <c r="AD89" i="35"/>
  <c r="AE89" i="35"/>
  <c r="AF89" i="35"/>
  <c r="AG89" i="35"/>
  <c r="AH89" i="35"/>
  <c r="A90" i="1"/>
  <c r="A90" i="35"/>
  <c r="B90" i="35"/>
  <c r="C90" i="35"/>
  <c r="D90" i="35"/>
  <c r="F90" i="1"/>
  <c r="F90" i="35"/>
  <c r="G90" i="1"/>
  <c r="G90" i="35"/>
  <c r="H90" i="1"/>
  <c r="H90" i="35"/>
  <c r="B90" i="23"/>
  <c r="H90" i="23"/>
  <c r="K90" i="23"/>
  <c r="I90" i="23"/>
  <c r="M90" i="23"/>
  <c r="O90" i="23"/>
  <c r="P90" i="23"/>
  <c r="J90" i="23"/>
  <c r="R90" i="23"/>
  <c r="T90" i="23"/>
  <c r="C90" i="23"/>
  <c r="CQ90" i="3"/>
  <c r="I90" i="1"/>
  <c r="I90" i="35"/>
  <c r="J90" i="1"/>
  <c r="J90" i="35"/>
  <c r="BE90" i="1"/>
  <c r="Q90" i="35"/>
  <c r="Z90" i="35"/>
  <c r="AA90" i="35"/>
  <c r="AB90" i="35"/>
  <c r="AC90" i="35"/>
  <c r="AD90" i="35"/>
  <c r="AE90" i="35"/>
  <c r="AF90" i="35"/>
  <c r="AG90" i="35"/>
  <c r="AH90" i="35"/>
  <c r="A91" i="1"/>
  <c r="A91" i="35"/>
  <c r="B91" i="35"/>
  <c r="C91" i="35"/>
  <c r="D91" i="35"/>
  <c r="F91" i="1"/>
  <c r="F91" i="35"/>
  <c r="G91" i="1"/>
  <c r="G91" i="35"/>
  <c r="H91" i="1"/>
  <c r="H91" i="35"/>
  <c r="B91" i="23"/>
  <c r="H91" i="23"/>
  <c r="K91" i="23"/>
  <c r="I91" i="23"/>
  <c r="M91" i="23"/>
  <c r="O91" i="23"/>
  <c r="P91" i="23"/>
  <c r="J91" i="23"/>
  <c r="R91" i="23"/>
  <c r="T91" i="23"/>
  <c r="C91" i="23"/>
  <c r="CQ91" i="3"/>
  <c r="I91" i="1"/>
  <c r="I91" i="35"/>
  <c r="J91" i="1"/>
  <c r="J91" i="35"/>
  <c r="BE91" i="1"/>
  <c r="Q91" i="35"/>
  <c r="Z91" i="35"/>
  <c r="AA91" i="35"/>
  <c r="AB91" i="35"/>
  <c r="AC91" i="35"/>
  <c r="AD91" i="35"/>
  <c r="AE91" i="35"/>
  <c r="AF91" i="35"/>
  <c r="AG91" i="35"/>
  <c r="AH91" i="35"/>
  <c r="A92" i="1"/>
  <c r="A92" i="35"/>
  <c r="B92" i="35"/>
  <c r="C92" i="1"/>
  <c r="C92" i="35"/>
  <c r="D92" i="35"/>
  <c r="F92" i="1"/>
  <c r="F92" i="35"/>
  <c r="G92" i="1"/>
  <c r="G92" i="35"/>
  <c r="H92" i="1"/>
  <c r="H92" i="35"/>
  <c r="B92" i="23"/>
  <c r="H92" i="23"/>
  <c r="K92" i="23"/>
  <c r="I92" i="23"/>
  <c r="M92" i="23"/>
  <c r="O92" i="23"/>
  <c r="P92" i="23"/>
  <c r="J92" i="23"/>
  <c r="R92" i="23"/>
  <c r="T92" i="23"/>
  <c r="C92" i="23"/>
  <c r="CQ92" i="3"/>
  <c r="I92" i="1"/>
  <c r="I92" i="35"/>
  <c r="J92" i="1"/>
  <c r="J92" i="35"/>
  <c r="BE92" i="1"/>
  <c r="Q92" i="35"/>
  <c r="Z92" i="35"/>
  <c r="AA92" i="35"/>
  <c r="AB92" i="35"/>
  <c r="AC92" i="35"/>
  <c r="AD92" i="35"/>
  <c r="AE92" i="35"/>
  <c r="AF92" i="35"/>
  <c r="AG92" i="35"/>
  <c r="AH92" i="35"/>
  <c r="A93" i="1"/>
  <c r="A93" i="35"/>
  <c r="B93" i="35"/>
  <c r="C93" i="1"/>
  <c r="C93" i="35"/>
  <c r="D93" i="35"/>
  <c r="F93" i="1"/>
  <c r="F93" i="35"/>
  <c r="G93" i="1"/>
  <c r="G93" i="35"/>
  <c r="H93" i="1"/>
  <c r="H93" i="35"/>
  <c r="B93" i="23"/>
  <c r="H93" i="23"/>
  <c r="K93" i="23"/>
  <c r="I93" i="23"/>
  <c r="M93" i="23"/>
  <c r="O93" i="23"/>
  <c r="P93" i="23"/>
  <c r="J93" i="23"/>
  <c r="R93" i="23"/>
  <c r="T93" i="23"/>
  <c r="C93" i="23"/>
  <c r="CQ93" i="3"/>
  <c r="I93" i="1"/>
  <c r="I93" i="35"/>
  <c r="J93" i="1"/>
  <c r="J93" i="35"/>
  <c r="BE93" i="1"/>
  <c r="Q93" i="35"/>
  <c r="Z93" i="35"/>
  <c r="AA93" i="35"/>
  <c r="AB93" i="35"/>
  <c r="AC93" i="35"/>
  <c r="AD93" i="35"/>
  <c r="AE93" i="35"/>
  <c r="AF93" i="35"/>
  <c r="AG93" i="35"/>
  <c r="AH93" i="35"/>
  <c r="A94" i="1"/>
  <c r="A94" i="35"/>
  <c r="B94" i="35"/>
  <c r="C94" i="1"/>
  <c r="C94" i="35"/>
  <c r="D94" i="35"/>
  <c r="F94" i="1"/>
  <c r="F94" i="35"/>
  <c r="G94" i="1"/>
  <c r="G94" i="35"/>
  <c r="H94" i="1"/>
  <c r="H94" i="35"/>
  <c r="B94" i="23"/>
  <c r="H94" i="23"/>
  <c r="K94" i="23"/>
  <c r="I94" i="23"/>
  <c r="M94" i="23"/>
  <c r="O94" i="23"/>
  <c r="P94" i="23"/>
  <c r="J94" i="23"/>
  <c r="R94" i="23"/>
  <c r="T94" i="23"/>
  <c r="C94" i="23"/>
  <c r="CQ94" i="3"/>
  <c r="I94" i="1"/>
  <c r="I94" i="35"/>
  <c r="J94" i="1"/>
  <c r="J94" i="35"/>
  <c r="BE94" i="1"/>
  <c r="Q94" i="35"/>
  <c r="Z94" i="35"/>
  <c r="AA94" i="35"/>
  <c r="AB94" i="35"/>
  <c r="AC94" i="35"/>
  <c r="AD94" i="35"/>
  <c r="AE94" i="35"/>
  <c r="AF94" i="35"/>
  <c r="AG94" i="35"/>
  <c r="AH94" i="35"/>
  <c r="A95" i="1"/>
  <c r="A95" i="35"/>
  <c r="B95" i="35"/>
  <c r="C95" i="1"/>
  <c r="C95" i="35"/>
  <c r="D95" i="35"/>
  <c r="F95" i="1"/>
  <c r="F95" i="35"/>
  <c r="G95" i="1"/>
  <c r="G95" i="35"/>
  <c r="H95" i="1"/>
  <c r="H95" i="35"/>
  <c r="B95" i="23"/>
  <c r="H95" i="23"/>
  <c r="K95" i="23"/>
  <c r="I95" i="23"/>
  <c r="M95" i="23"/>
  <c r="O95" i="23"/>
  <c r="P95" i="23"/>
  <c r="J95" i="23"/>
  <c r="R95" i="23"/>
  <c r="T95" i="23"/>
  <c r="C95" i="23"/>
  <c r="CQ95" i="3"/>
  <c r="I95" i="1"/>
  <c r="I95" i="35"/>
  <c r="J95" i="1"/>
  <c r="J95" i="35"/>
  <c r="BE95" i="1"/>
  <c r="Q95" i="35"/>
  <c r="Z95" i="35"/>
  <c r="AA95" i="35"/>
  <c r="AB95" i="35"/>
  <c r="AC95" i="35"/>
  <c r="AD95" i="35"/>
  <c r="AE95" i="35"/>
  <c r="AF95" i="35"/>
  <c r="AG95" i="35"/>
  <c r="AH95" i="35"/>
  <c r="A96" i="1"/>
  <c r="A96" i="35"/>
  <c r="B96" i="35"/>
  <c r="C96" i="1"/>
  <c r="C96" i="35"/>
  <c r="D96" i="35"/>
  <c r="F96" i="1"/>
  <c r="F96" i="35"/>
  <c r="G96" i="1"/>
  <c r="G96" i="35"/>
  <c r="H96" i="1"/>
  <c r="H96" i="35"/>
  <c r="B96" i="23"/>
  <c r="H96" i="23"/>
  <c r="K96" i="23"/>
  <c r="I96" i="23"/>
  <c r="M96" i="23"/>
  <c r="O96" i="23"/>
  <c r="P96" i="23"/>
  <c r="J96" i="23"/>
  <c r="R96" i="23"/>
  <c r="T96" i="23"/>
  <c r="C96" i="23"/>
  <c r="CQ96" i="3"/>
  <c r="I96" i="1"/>
  <c r="I96" i="35"/>
  <c r="J96" i="1"/>
  <c r="J96" i="35"/>
  <c r="BE96" i="1"/>
  <c r="Q96" i="35"/>
  <c r="Z96" i="35"/>
  <c r="AA96" i="35"/>
  <c r="AB96" i="35"/>
  <c r="AC96" i="35"/>
  <c r="AD96" i="35"/>
  <c r="AE96" i="35"/>
  <c r="AF96" i="35"/>
  <c r="AG96" i="35"/>
  <c r="AH96" i="35"/>
  <c r="A97" i="1"/>
  <c r="A97" i="35"/>
  <c r="B97" i="35"/>
  <c r="C97" i="1"/>
  <c r="C97" i="35"/>
  <c r="D97" i="35"/>
  <c r="F97" i="1"/>
  <c r="F97" i="35"/>
  <c r="G97" i="1"/>
  <c r="G97" i="35"/>
  <c r="H97" i="1"/>
  <c r="H97" i="35"/>
  <c r="B97" i="23"/>
  <c r="H97" i="23"/>
  <c r="K97" i="23"/>
  <c r="I97" i="23"/>
  <c r="M97" i="23"/>
  <c r="O97" i="23"/>
  <c r="P97" i="23"/>
  <c r="J97" i="23"/>
  <c r="R97" i="23"/>
  <c r="T97" i="23"/>
  <c r="C97" i="23"/>
  <c r="CQ97" i="3"/>
  <c r="I97" i="1"/>
  <c r="I97" i="35"/>
  <c r="J97" i="1"/>
  <c r="J97" i="35"/>
  <c r="BE97" i="1"/>
  <c r="Q97" i="35"/>
  <c r="Z97" i="35"/>
  <c r="AA97" i="35"/>
  <c r="AB97" i="35"/>
  <c r="AC97" i="35"/>
  <c r="AD97" i="35"/>
  <c r="AE97" i="35"/>
  <c r="AF97" i="35"/>
  <c r="AG97" i="35"/>
  <c r="AH97" i="35"/>
  <c r="A98" i="1"/>
  <c r="A98" i="35"/>
  <c r="B98" i="35"/>
  <c r="C98" i="1"/>
  <c r="C98" i="35"/>
  <c r="D98" i="35"/>
  <c r="F98" i="1"/>
  <c r="F98" i="35"/>
  <c r="G98" i="1"/>
  <c r="G98" i="35"/>
  <c r="H98" i="1"/>
  <c r="H98" i="35"/>
  <c r="B98" i="23"/>
  <c r="H98" i="23"/>
  <c r="K98" i="23"/>
  <c r="I98" i="23"/>
  <c r="M98" i="23"/>
  <c r="O98" i="23"/>
  <c r="P98" i="23"/>
  <c r="J98" i="23"/>
  <c r="R98" i="23"/>
  <c r="T98" i="23"/>
  <c r="C98" i="23"/>
  <c r="CQ98" i="3"/>
  <c r="I98" i="1"/>
  <c r="I98" i="35"/>
  <c r="J98" i="1"/>
  <c r="J98" i="35"/>
  <c r="BE98" i="1"/>
  <c r="Q98" i="35"/>
  <c r="Z98" i="35"/>
  <c r="AA98" i="35"/>
  <c r="AB98" i="35"/>
  <c r="AC98" i="35"/>
  <c r="AD98" i="35"/>
  <c r="AE98" i="35"/>
  <c r="AF98" i="35"/>
  <c r="AG98" i="35"/>
  <c r="AH98" i="35"/>
  <c r="A99" i="1"/>
  <c r="A99" i="35"/>
  <c r="B99" i="35"/>
  <c r="C99" i="1"/>
  <c r="C99" i="35"/>
  <c r="D99" i="35"/>
  <c r="F99" i="1"/>
  <c r="F99" i="35"/>
  <c r="G99" i="1"/>
  <c r="G99" i="35"/>
  <c r="H99" i="1"/>
  <c r="H99" i="35"/>
  <c r="B99" i="23"/>
  <c r="H99" i="23"/>
  <c r="K99" i="23"/>
  <c r="I99" i="23"/>
  <c r="M99" i="23"/>
  <c r="O99" i="23"/>
  <c r="P99" i="23"/>
  <c r="J99" i="23"/>
  <c r="R99" i="23"/>
  <c r="T99" i="23"/>
  <c r="C99" i="23"/>
  <c r="CQ99" i="3"/>
  <c r="I99" i="1"/>
  <c r="I99" i="35"/>
  <c r="J99" i="1"/>
  <c r="J99" i="35"/>
  <c r="BE99" i="1"/>
  <c r="Q99" i="35"/>
  <c r="Z99" i="35"/>
  <c r="AA99" i="35"/>
  <c r="AB99" i="35"/>
  <c r="AC99" i="35"/>
  <c r="AD99" i="35"/>
  <c r="AE99" i="35"/>
  <c r="AF99" i="35"/>
  <c r="AG99" i="35"/>
  <c r="AH99" i="35"/>
  <c r="A100" i="1"/>
  <c r="A100" i="35"/>
  <c r="B100" i="35"/>
  <c r="C100" i="1"/>
  <c r="C100" i="35"/>
  <c r="D100" i="35"/>
  <c r="F100" i="1"/>
  <c r="F100" i="35"/>
  <c r="G100" i="1"/>
  <c r="G100" i="35"/>
  <c r="H100" i="1"/>
  <c r="H100" i="35"/>
  <c r="B100" i="23"/>
  <c r="H100" i="23"/>
  <c r="K100" i="23"/>
  <c r="I100" i="23"/>
  <c r="M100" i="23"/>
  <c r="O100" i="23"/>
  <c r="P100" i="23"/>
  <c r="J100" i="23"/>
  <c r="R100" i="23"/>
  <c r="T100" i="23"/>
  <c r="C100" i="23"/>
  <c r="CQ100" i="3"/>
  <c r="I100" i="1"/>
  <c r="I100" i="35"/>
  <c r="J100" i="1"/>
  <c r="J100" i="35"/>
  <c r="BE100" i="1"/>
  <c r="Q100" i="35"/>
  <c r="Z100" i="35"/>
  <c r="AA100" i="35"/>
  <c r="AB100" i="35"/>
  <c r="AC100" i="35"/>
  <c r="AD100" i="35"/>
  <c r="AE100" i="35"/>
  <c r="AF100" i="35"/>
  <c r="AG100" i="35"/>
  <c r="AH100" i="35"/>
  <c r="A101" i="1"/>
  <c r="A101" i="35"/>
  <c r="B101" i="35"/>
  <c r="C101" i="1"/>
  <c r="C101" i="35"/>
  <c r="D101" i="35"/>
  <c r="F101" i="1"/>
  <c r="F101" i="35"/>
  <c r="G101" i="1"/>
  <c r="G101" i="35"/>
  <c r="H101" i="1"/>
  <c r="H101" i="35"/>
  <c r="B101" i="23"/>
  <c r="T101" i="23"/>
  <c r="C101" i="23"/>
  <c r="CQ101" i="3"/>
  <c r="I101" i="1"/>
  <c r="I101" i="35"/>
  <c r="J101" i="1"/>
  <c r="J101" i="35"/>
  <c r="BE101" i="1"/>
  <c r="Q101" i="35"/>
  <c r="Z101" i="35"/>
  <c r="AA101" i="35"/>
  <c r="AB101" i="35"/>
  <c r="AC101" i="35"/>
  <c r="AD101" i="35"/>
  <c r="AE101" i="35"/>
  <c r="AF101" i="35"/>
  <c r="AG101" i="35"/>
  <c r="AH101" i="35"/>
  <c r="A102" i="1"/>
  <c r="A102" i="35"/>
  <c r="B102" i="35"/>
  <c r="C102" i="1"/>
  <c r="C102" i="35"/>
  <c r="D102" i="35"/>
  <c r="F102" i="1"/>
  <c r="F102" i="35"/>
  <c r="G102" i="1"/>
  <c r="G102" i="35"/>
  <c r="H102" i="1"/>
  <c r="H102" i="35"/>
  <c r="B102" i="23"/>
  <c r="T102" i="23"/>
  <c r="C102" i="23"/>
  <c r="CQ102" i="3"/>
  <c r="I102" i="1"/>
  <c r="I102" i="35"/>
  <c r="J102" i="1"/>
  <c r="J102" i="35"/>
  <c r="BE102" i="1"/>
  <c r="Q102" i="35"/>
  <c r="Z102" i="35"/>
  <c r="AA102" i="35"/>
  <c r="AB102" i="35"/>
  <c r="AC102" i="35"/>
  <c r="AD102" i="35"/>
  <c r="AE102" i="35"/>
  <c r="AF102" i="35"/>
  <c r="AG102" i="35"/>
  <c r="AH102" i="35"/>
  <c r="A103" i="1"/>
  <c r="A103" i="35"/>
  <c r="B103" i="35"/>
  <c r="C103" i="1"/>
  <c r="C103" i="35"/>
  <c r="D103" i="35"/>
  <c r="F103" i="1"/>
  <c r="F103" i="35"/>
  <c r="G103" i="1"/>
  <c r="G103" i="35"/>
  <c r="H103" i="1"/>
  <c r="H103" i="35"/>
  <c r="B103" i="23"/>
  <c r="T103" i="23"/>
  <c r="C103" i="23"/>
  <c r="CQ103" i="3"/>
  <c r="I103" i="1"/>
  <c r="I103" i="35"/>
  <c r="J103" i="1"/>
  <c r="J103" i="35"/>
  <c r="BE103" i="1"/>
  <c r="Q103" i="35"/>
  <c r="Z103" i="35"/>
  <c r="AA103" i="35"/>
  <c r="AB103" i="35"/>
  <c r="AC103" i="35"/>
  <c r="AD103" i="35"/>
  <c r="AE103" i="35"/>
  <c r="AF103" i="35"/>
  <c r="AG103" i="35"/>
  <c r="AH103" i="35"/>
  <c r="A104" i="1"/>
  <c r="A104" i="35"/>
  <c r="B104" i="35"/>
  <c r="C104" i="1"/>
  <c r="C104" i="35"/>
  <c r="D104" i="35"/>
  <c r="F104" i="1"/>
  <c r="F104" i="35"/>
  <c r="G104" i="1"/>
  <c r="G104" i="35"/>
  <c r="H104" i="1"/>
  <c r="H104" i="35"/>
  <c r="B104" i="23"/>
  <c r="T104" i="23"/>
  <c r="C104" i="23"/>
  <c r="CQ104" i="3"/>
  <c r="I104" i="1"/>
  <c r="I104" i="35"/>
  <c r="J104" i="1"/>
  <c r="J104" i="35"/>
  <c r="BE104" i="1"/>
  <c r="Q104" i="35"/>
  <c r="Z104" i="35"/>
  <c r="AA104" i="35"/>
  <c r="AB104" i="35"/>
  <c r="AC104" i="35"/>
  <c r="AD104" i="35"/>
  <c r="AE104" i="35"/>
  <c r="AF104" i="35"/>
  <c r="AG104" i="35"/>
  <c r="AH104" i="35"/>
  <c r="A105" i="1"/>
  <c r="A105" i="35"/>
  <c r="B105" i="35"/>
  <c r="C105" i="1"/>
  <c r="C105" i="35"/>
  <c r="D105" i="35"/>
  <c r="F105" i="1"/>
  <c r="F105" i="35"/>
  <c r="G105" i="1"/>
  <c r="G105" i="35"/>
  <c r="H105" i="1"/>
  <c r="H105" i="35"/>
  <c r="B105" i="23"/>
  <c r="T105" i="23"/>
  <c r="C105" i="23"/>
  <c r="CQ105" i="3"/>
  <c r="I105" i="1"/>
  <c r="I105" i="35"/>
  <c r="J105" i="1"/>
  <c r="J105" i="35"/>
  <c r="BE105" i="1"/>
  <c r="Q105" i="35"/>
  <c r="Z105" i="35"/>
  <c r="AA105" i="35"/>
  <c r="AB105" i="35"/>
  <c r="AC105" i="35"/>
  <c r="AD105" i="35"/>
  <c r="AE105" i="35"/>
  <c r="AF105" i="35"/>
  <c r="AG105" i="35"/>
  <c r="AH105" i="35"/>
  <c r="A106" i="1"/>
  <c r="A106" i="35"/>
  <c r="B106" i="35"/>
  <c r="C106" i="1"/>
  <c r="C106" i="35"/>
  <c r="D106" i="35"/>
  <c r="F106" i="1"/>
  <c r="F106" i="35"/>
  <c r="G106" i="1"/>
  <c r="G106" i="35"/>
  <c r="H106" i="1"/>
  <c r="H106" i="35"/>
  <c r="B106" i="23"/>
  <c r="T106" i="23"/>
  <c r="C106" i="23"/>
  <c r="CQ106" i="3"/>
  <c r="I106" i="1"/>
  <c r="I106" i="35"/>
  <c r="J106" i="1"/>
  <c r="J106" i="35"/>
  <c r="BE106" i="1"/>
  <c r="Q106" i="35"/>
  <c r="Z106" i="35"/>
  <c r="AA106" i="35"/>
  <c r="AB106" i="35"/>
  <c r="AC106" i="35"/>
  <c r="AD106" i="35"/>
  <c r="AE106" i="35"/>
  <c r="AF106" i="35"/>
  <c r="AG106" i="35"/>
  <c r="AH106" i="35"/>
  <c r="HN1" i="1"/>
  <c r="A1" i="1"/>
  <c r="HS1" i="1"/>
  <c r="H3" i="1"/>
  <c r="IA1" i="1"/>
  <c r="FJ3" i="1"/>
  <c r="GW4" i="1"/>
  <c r="M3" i="1"/>
  <c r="N107" i="1"/>
  <c r="HT4" i="1"/>
  <c r="AI3" i="1"/>
  <c r="AI107" i="1"/>
  <c r="HU4" i="1"/>
  <c r="CB3" i="1"/>
  <c r="CB107" i="1"/>
  <c r="IB4" i="1"/>
  <c r="CX3" i="1"/>
  <c r="CX107" i="1"/>
  <c r="IC4" i="1"/>
  <c r="DT3" i="1"/>
  <c r="DT107" i="1"/>
  <c r="ID4" i="1"/>
  <c r="EP3" i="1"/>
  <c r="EP107" i="1"/>
  <c r="IE4" i="1"/>
  <c r="EZ3" i="1"/>
  <c r="EZ107" i="1"/>
  <c r="IF4" i="1"/>
  <c r="FJ107" i="1"/>
  <c r="IG4" i="1"/>
  <c r="HK5" i="1"/>
  <c r="HL5" i="1"/>
  <c r="N108" i="1"/>
  <c r="HT5" i="1"/>
  <c r="AI108" i="1"/>
  <c r="HU5" i="1"/>
  <c r="BI108" i="1"/>
  <c r="HW5" i="1"/>
  <c r="BI109" i="1"/>
  <c r="HX5" i="1"/>
  <c r="BI110" i="1"/>
  <c r="HY5" i="1"/>
  <c r="BI111" i="1"/>
  <c r="HZ5" i="1"/>
  <c r="BI112" i="1"/>
  <c r="IA5" i="1"/>
  <c r="CB108" i="1"/>
  <c r="IB5" i="1"/>
  <c r="CX108" i="1"/>
  <c r="IC5" i="1"/>
  <c r="DT108" i="1"/>
  <c r="ID5" i="1"/>
  <c r="EP108" i="1"/>
  <c r="IE5" i="1"/>
  <c r="EZ108" i="1"/>
  <c r="IF5" i="1"/>
  <c r="FJ108" i="1"/>
  <c r="IG5" i="1"/>
  <c r="GW7" i="1"/>
  <c r="GX7" i="1"/>
  <c r="FW7" i="1"/>
  <c r="FX7" i="1"/>
  <c r="FZ7" i="1"/>
  <c r="GA7" i="1"/>
  <c r="BE7" i="1"/>
  <c r="GC7" i="1"/>
  <c r="GD7" i="1"/>
  <c r="GE7" i="1"/>
  <c r="GF7" i="1"/>
  <c r="GG7" i="1"/>
  <c r="GH7" i="1"/>
  <c r="GI7" i="1"/>
  <c r="GK7" i="1"/>
  <c r="GL7" i="1"/>
  <c r="GN7" i="1"/>
  <c r="GO7" i="1"/>
  <c r="GQ7" i="1"/>
  <c r="GR7" i="1"/>
  <c r="GT7" i="1"/>
  <c r="GU7" i="1"/>
  <c r="GZ7" i="1"/>
  <c r="HA7" i="1"/>
  <c r="FT7" i="1"/>
  <c r="FU7" i="1"/>
  <c r="HB7" i="1"/>
  <c r="HC7" i="1"/>
  <c r="HE7" i="1"/>
  <c r="HF7" i="1"/>
  <c r="HG7" i="1"/>
  <c r="HH7" i="1"/>
  <c r="HJ7" i="1"/>
  <c r="EP7" i="3"/>
  <c r="HK7" i="1"/>
  <c r="EQ7" i="3"/>
  <c r="HL7" i="1"/>
  <c r="HM7" i="1"/>
  <c r="HN7" i="1"/>
  <c r="HT7" i="1"/>
  <c r="HU7" i="1"/>
  <c r="HV7" i="1"/>
  <c r="GC22" i="1"/>
  <c r="GC23" i="1"/>
  <c r="GC24" i="1"/>
  <c r="GC25" i="1"/>
  <c r="GC26" i="1"/>
  <c r="GC27" i="1"/>
  <c r="GC28" i="1"/>
  <c r="GC29" i="1"/>
  <c r="GC30" i="1"/>
  <c r="GC31" i="1"/>
  <c r="GC32" i="1"/>
  <c r="GC33" i="1"/>
  <c r="GC34" i="1"/>
  <c r="GC35" i="1"/>
  <c r="GC36" i="1"/>
  <c r="GC37" i="1"/>
  <c r="GC38" i="1"/>
  <c r="GC39" i="1"/>
  <c r="GC40" i="1"/>
  <c r="GC41" i="1"/>
  <c r="GC42" i="1"/>
  <c r="GC43" i="1"/>
  <c r="GC44" i="1"/>
  <c r="GC45" i="1"/>
  <c r="GC46" i="1"/>
  <c r="GC47" i="1"/>
  <c r="GC48" i="1"/>
  <c r="GC49" i="1"/>
  <c r="GC50" i="1"/>
  <c r="GC51" i="1"/>
  <c r="GC52" i="1"/>
  <c r="GC53" i="1"/>
  <c r="GC54" i="1"/>
  <c r="GC55" i="1"/>
  <c r="GC56" i="1"/>
  <c r="GC57" i="1"/>
  <c r="GC58" i="1"/>
  <c r="GC59" i="1"/>
  <c r="GC60" i="1"/>
  <c r="GC61" i="1"/>
  <c r="GC62" i="1"/>
  <c r="GC63" i="1"/>
  <c r="GC64" i="1"/>
  <c r="GC65" i="1"/>
  <c r="GC66" i="1"/>
  <c r="GC67" i="1"/>
  <c r="GC68" i="1"/>
  <c r="GC69" i="1"/>
  <c r="GC70" i="1"/>
  <c r="GC71" i="1"/>
  <c r="GC72" i="1"/>
  <c r="GC73" i="1"/>
  <c r="GC74" i="1"/>
  <c r="GC75" i="1"/>
  <c r="GC76" i="1"/>
  <c r="GC77" i="1"/>
  <c r="GC78" i="1"/>
  <c r="GC79" i="1"/>
  <c r="GC80" i="1"/>
  <c r="GC81" i="1"/>
  <c r="GC82" i="1"/>
  <c r="GC83" i="1"/>
  <c r="GC84" i="1"/>
  <c r="GC85" i="1"/>
  <c r="GC86" i="1"/>
  <c r="GC87" i="1"/>
  <c r="GC88" i="1"/>
  <c r="GC89" i="1"/>
  <c r="GC90" i="1"/>
  <c r="GC91" i="1"/>
  <c r="GC92" i="1"/>
  <c r="GC93" i="1"/>
  <c r="GC94" i="1"/>
  <c r="GC95" i="1"/>
  <c r="GC96" i="1"/>
  <c r="GC97" i="1"/>
  <c r="GC98" i="1"/>
  <c r="GC99" i="1"/>
  <c r="GC100" i="1"/>
  <c r="GC101" i="1"/>
  <c r="GC102" i="1"/>
  <c r="GC103" i="1"/>
  <c r="GC104" i="1"/>
  <c r="GC105" i="1"/>
  <c r="GC106" i="1"/>
  <c r="GC107" i="1"/>
  <c r="HW7" i="1"/>
  <c r="GD22" i="1"/>
  <c r="GD23" i="1"/>
  <c r="GD24" i="1"/>
  <c r="GD25" i="1"/>
  <c r="GD26" i="1"/>
  <c r="GD27" i="1"/>
  <c r="GD28" i="1"/>
  <c r="GD29" i="1"/>
  <c r="GD30" i="1"/>
  <c r="GD31" i="1"/>
  <c r="GD32" i="1"/>
  <c r="GD33" i="1"/>
  <c r="GD34" i="1"/>
  <c r="GD35" i="1"/>
  <c r="GD36" i="1"/>
  <c r="GD37" i="1"/>
  <c r="GD38" i="1"/>
  <c r="GD39" i="1"/>
  <c r="GD40" i="1"/>
  <c r="GD41" i="1"/>
  <c r="GD42" i="1"/>
  <c r="GD43" i="1"/>
  <c r="GD44" i="1"/>
  <c r="GD45" i="1"/>
  <c r="GD46" i="1"/>
  <c r="GD47" i="1"/>
  <c r="GD48" i="1"/>
  <c r="GD49" i="1"/>
  <c r="GD50" i="1"/>
  <c r="GD51" i="1"/>
  <c r="GD52" i="1"/>
  <c r="GD53" i="1"/>
  <c r="GD54" i="1"/>
  <c r="GD55" i="1"/>
  <c r="GD56" i="1"/>
  <c r="GD57" i="1"/>
  <c r="GD58" i="1"/>
  <c r="GD59" i="1"/>
  <c r="GD60" i="1"/>
  <c r="GD61" i="1"/>
  <c r="GD62" i="1"/>
  <c r="GD63" i="1"/>
  <c r="GD64" i="1"/>
  <c r="GD65" i="1"/>
  <c r="GD66" i="1"/>
  <c r="GD67" i="1"/>
  <c r="GD68" i="1"/>
  <c r="GD69" i="1"/>
  <c r="GD70" i="1"/>
  <c r="GD71" i="1"/>
  <c r="GD72" i="1"/>
  <c r="GD73" i="1"/>
  <c r="GD74" i="1"/>
  <c r="GD75" i="1"/>
  <c r="GD76" i="1"/>
  <c r="GD77" i="1"/>
  <c r="GD78" i="1"/>
  <c r="GD79" i="1"/>
  <c r="GD80" i="1"/>
  <c r="GD81" i="1"/>
  <c r="GD82" i="1"/>
  <c r="GD83" i="1"/>
  <c r="GD84" i="1"/>
  <c r="GD85" i="1"/>
  <c r="GD86" i="1"/>
  <c r="GD87" i="1"/>
  <c r="GD88" i="1"/>
  <c r="GD89" i="1"/>
  <c r="GD90" i="1"/>
  <c r="GD91" i="1"/>
  <c r="GD92" i="1"/>
  <c r="GD93" i="1"/>
  <c r="GD94" i="1"/>
  <c r="GD95" i="1"/>
  <c r="GD96" i="1"/>
  <c r="GD97" i="1"/>
  <c r="GD98" i="1"/>
  <c r="GD99" i="1"/>
  <c r="GD100" i="1"/>
  <c r="GD101" i="1"/>
  <c r="GD102" i="1"/>
  <c r="GD103" i="1"/>
  <c r="GD104" i="1"/>
  <c r="GD105" i="1"/>
  <c r="GD106" i="1"/>
  <c r="GD107" i="1"/>
  <c r="HX7" i="1"/>
  <c r="GE22" i="1"/>
  <c r="GE23" i="1"/>
  <c r="GE24" i="1"/>
  <c r="GE25" i="1"/>
  <c r="GE26" i="1"/>
  <c r="GE27" i="1"/>
  <c r="GE28" i="1"/>
  <c r="GE29" i="1"/>
  <c r="GE30" i="1"/>
  <c r="GE31" i="1"/>
  <c r="GE32" i="1"/>
  <c r="GE33" i="1"/>
  <c r="GE34" i="1"/>
  <c r="GE35" i="1"/>
  <c r="GE36" i="1"/>
  <c r="GE37" i="1"/>
  <c r="GE38" i="1"/>
  <c r="GE39" i="1"/>
  <c r="GE40" i="1"/>
  <c r="GE41" i="1"/>
  <c r="GE42" i="1"/>
  <c r="GE43" i="1"/>
  <c r="GE44" i="1"/>
  <c r="GE45" i="1"/>
  <c r="GE46" i="1"/>
  <c r="GE47" i="1"/>
  <c r="GE48" i="1"/>
  <c r="GE49" i="1"/>
  <c r="GE50" i="1"/>
  <c r="GE51" i="1"/>
  <c r="GE52" i="1"/>
  <c r="GE53" i="1"/>
  <c r="GE54" i="1"/>
  <c r="GE55" i="1"/>
  <c r="GE56" i="1"/>
  <c r="GE57" i="1"/>
  <c r="GE58" i="1"/>
  <c r="GE59" i="1"/>
  <c r="GE60" i="1"/>
  <c r="GE61" i="1"/>
  <c r="GE62" i="1"/>
  <c r="GE63" i="1"/>
  <c r="GE64" i="1"/>
  <c r="GE65" i="1"/>
  <c r="GE66" i="1"/>
  <c r="GE67" i="1"/>
  <c r="GE68" i="1"/>
  <c r="GE69" i="1"/>
  <c r="GE70" i="1"/>
  <c r="GE71" i="1"/>
  <c r="GE72" i="1"/>
  <c r="GE73" i="1"/>
  <c r="GE74" i="1"/>
  <c r="GE75" i="1"/>
  <c r="GE76" i="1"/>
  <c r="GE77" i="1"/>
  <c r="GE78" i="1"/>
  <c r="GE79" i="1"/>
  <c r="GE80" i="1"/>
  <c r="GE81" i="1"/>
  <c r="GE82" i="1"/>
  <c r="GE83" i="1"/>
  <c r="GE84" i="1"/>
  <c r="GE85" i="1"/>
  <c r="GE86" i="1"/>
  <c r="GE87" i="1"/>
  <c r="GE88" i="1"/>
  <c r="GE89" i="1"/>
  <c r="GE90" i="1"/>
  <c r="GE91" i="1"/>
  <c r="GE92" i="1"/>
  <c r="GE93" i="1"/>
  <c r="GE94" i="1"/>
  <c r="GE95" i="1"/>
  <c r="GE96" i="1"/>
  <c r="GE97" i="1"/>
  <c r="GE98" i="1"/>
  <c r="GE99" i="1"/>
  <c r="GE100" i="1"/>
  <c r="GE101" i="1"/>
  <c r="GE102" i="1"/>
  <c r="GE103" i="1"/>
  <c r="GE104" i="1"/>
  <c r="GE105" i="1"/>
  <c r="GE106" i="1"/>
  <c r="GE107" i="1"/>
  <c r="HY7" i="1"/>
  <c r="GF22" i="1"/>
  <c r="GF23" i="1"/>
  <c r="GF24" i="1"/>
  <c r="GF25" i="1"/>
  <c r="GF26" i="1"/>
  <c r="GF27" i="1"/>
  <c r="GF28" i="1"/>
  <c r="GF29" i="1"/>
  <c r="GF30" i="1"/>
  <c r="GF31" i="1"/>
  <c r="GF32" i="1"/>
  <c r="GF33" i="1"/>
  <c r="GF34" i="1"/>
  <c r="GF35" i="1"/>
  <c r="GF36" i="1"/>
  <c r="GF37" i="1"/>
  <c r="GF38" i="1"/>
  <c r="GF39" i="1"/>
  <c r="GF40" i="1"/>
  <c r="GF41" i="1"/>
  <c r="GF42" i="1"/>
  <c r="GF43" i="1"/>
  <c r="GF44" i="1"/>
  <c r="GF45" i="1"/>
  <c r="GF46" i="1"/>
  <c r="GF47" i="1"/>
  <c r="GF48" i="1"/>
  <c r="GF49" i="1"/>
  <c r="GF50" i="1"/>
  <c r="GF51" i="1"/>
  <c r="GF52" i="1"/>
  <c r="GF53" i="1"/>
  <c r="GF54" i="1"/>
  <c r="GF55" i="1"/>
  <c r="GF56" i="1"/>
  <c r="GF57" i="1"/>
  <c r="GF58" i="1"/>
  <c r="GF59" i="1"/>
  <c r="GF60" i="1"/>
  <c r="GF61" i="1"/>
  <c r="GF62" i="1"/>
  <c r="GF63" i="1"/>
  <c r="GF64" i="1"/>
  <c r="GF65" i="1"/>
  <c r="GF66" i="1"/>
  <c r="GF67" i="1"/>
  <c r="GF68" i="1"/>
  <c r="GF69" i="1"/>
  <c r="GF70" i="1"/>
  <c r="GF71" i="1"/>
  <c r="GF72" i="1"/>
  <c r="GF73" i="1"/>
  <c r="GF74" i="1"/>
  <c r="GF75" i="1"/>
  <c r="GF76" i="1"/>
  <c r="GF77" i="1"/>
  <c r="GF78" i="1"/>
  <c r="GF79" i="1"/>
  <c r="GF80" i="1"/>
  <c r="GF81" i="1"/>
  <c r="GF82" i="1"/>
  <c r="GF83" i="1"/>
  <c r="GF84" i="1"/>
  <c r="GF85" i="1"/>
  <c r="GF86" i="1"/>
  <c r="GF87" i="1"/>
  <c r="GF88" i="1"/>
  <c r="GF89" i="1"/>
  <c r="GF90" i="1"/>
  <c r="GF91" i="1"/>
  <c r="GF92" i="1"/>
  <c r="GF93" i="1"/>
  <c r="GF94" i="1"/>
  <c r="GF95" i="1"/>
  <c r="GF96" i="1"/>
  <c r="GF97" i="1"/>
  <c r="GF98" i="1"/>
  <c r="GF99" i="1"/>
  <c r="GF100" i="1"/>
  <c r="GF101" i="1"/>
  <c r="GF102" i="1"/>
  <c r="GF103" i="1"/>
  <c r="GF104" i="1"/>
  <c r="GF105" i="1"/>
  <c r="GF106" i="1"/>
  <c r="GF107" i="1"/>
  <c r="HZ7" i="1"/>
  <c r="GG22" i="1"/>
  <c r="GG23" i="1"/>
  <c r="GG24" i="1"/>
  <c r="GG25" i="1"/>
  <c r="GG26" i="1"/>
  <c r="GG27" i="1"/>
  <c r="GG28" i="1"/>
  <c r="GG29" i="1"/>
  <c r="GG30" i="1"/>
  <c r="GG31" i="1"/>
  <c r="GG32" i="1"/>
  <c r="GG33" i="1"/>
  <c r="GG34" i="1"/>
  <c r="GG35" i="1"/>
  <c r="GG36" i="1"/>
  <c r="GG37" i="1"/>
  <c r="GG38" i="1"/>
  <c r="GG39" i="1"/>
  <c r="GG40" i="1"/>
  <c r="GG41" i="1"/>
  <c r="GG42" i="1"/>
  <c r="GG43" i="1"/>
  <c r="GG44" i="1"/>
  <c r="GG45" i="1"/>
  <c r="GG46" i="1"/>
  <c r="GG47" i="1"/>
  <c r="GG48" i="1"/>
  <c r="GG49" i="1"/>
  <c r="GG50" i="1"/>
  <c r="GG51" i="1"/>
  <c r="GG52" i="1"/>
  <c r="GG53" i="1"/>
  <c r="GG54" i="1"/>
  <c r="GG55" i="1"/>
  <c r="GG56" i="1"/>
  <c r="GG57" i="1"/>
  <c r="GG58" i="1"/>
  <c r="GG59" i="1"/>
  <c r="GG60" i="1"/>
  <c r="GG61" i="1"/>
  <c r="GG62" i="1"/>
  <c r="GG63" i="1"/>
  <c r="GG64" i="1"/>
  <c r="GG65" i="1"/>
  <c r="GG66" i="1"/>
  <c r="GG67" i="1"/>
  <c r="GG68" i="1"/>
  <c r="GG69" i="1"/>
  <c r="GG70" i="1"/>
  <c r="GG71" i="1"/>
  <c r="GG72" i="1"/>
  <c r="GG73" i="1"/>
  <c r="GG74" i="1"/>
  <c r="GG75" i="1"/>
  <c r="GG76" i="1"/>
  <c r="GG77" i="1"/>
  <c r="GG78" i="1"/>
  <c r="GG79" i="1"/>
  <c r="GG80" i="1"/>
  <c r="GG81" i="1"/>
  <c r="GG82" i="1"/>
  <c r="GG83" i="1"/>
  <c r="GG84" i="1"/>
  <c r="GG85" i="1"/>
  <c r="GG86" i="1"/>
  <c r="GG87" i="1"/>
  <c r="GG88" i="1"/>
  <c r="GG89" i="1"/>
  <c r="GG90" i="1"/>
  <c r="GG91" i="1"/>
  <c r="GG92" i="1"/>
  <c r="GG93" i="1"/>
  <c r="GG94" i="1"/>
  <c r="GG95" i="1"/>
  <c r="GG96" i="1"/>
  <c r="GG97" i="1"/>
  <c r="GG98" i="1"/>
  <c r="GG99" i="1"/>
  <c r="GG100" i="1"/>
  <c r="GG101" i="1"/>
  <c r="GG102" i="1"/>
  <c r="GG103" i="1"/>
  <c r="GG104" i="1"/>
  <c r="GG105" i="1"/>
  <c r="GG106" i="1"/>
  <c r="GG107" i="1"/>
  <c r="IA7" i="1"/>
  <c r="IB7" i="1"/>
  <c r="IC7" i="1"/>
  <c r="ID7" i="1"/>
  <c r="IE7" i="1"/>
  <c r="IF7" i="1"/>
  <c r="IG7" i="1"/>
  <c r="HA8" i="1"/>
  <c r="FT8" i="1"/>
  <c r="FU8" i="1"/>
  <c r="HB8" i="1"/>
  <c r="HC8" i="1"/>
  <c r="HE8" i="1"/>
  <c r="HF8" i="1"/>
  <c r="HG8" i="1"/>
  <c r="HH8" i="1"/>
  <c r="HI8" i="1"/>
  <c r="HJ8" i="1"/>
  <c r="EP8" i="3"/>
  <c r="HK8" i="1"/>
  <c r="EQ8" i="3"/>
  <c r="HL8" i="1"/>
  <c r="HM8" i="1"/>
  <c r="HN8" i="1"/>
  <c r="FV108" i="1"/>
  <c r="HT8" i="1"/>
  <c r="FW108" i="1"/>
  <c r="HU8" i="1"/>
  <c r="FZ108" i="1"/>
  <c r="HV8" i="1"/>
  <c r="GC108" i="1"/>
  <c r="HW8" i="1"/>
  <c r="GD108" i="1"/>
  <c r="HX8" i="1"/>
  <c r="GE108" i="1"/>
  <c r="HY8" i="1"/>
  <c r="GF108" i="1"/>
  <c r="HZ8" i="1"/>
  <c r="GG108" i="1"/>
  <c r="IA8" i="1"/>
  <c r="GH108" i="1"/>
  <c r="IB8" i="1"/>
  <c r="GK108" i="1"/>
  <c r="IC8" i="1"/>
  <c r="GN108" i="1"/>
  <c r="ID8" i="1"/>
  <c r="GQ108" i="1"/>
  <c r="IE8" i="1"/>
  <c r="GT108" i="1"/>
  <c r="IF8" i="1"/>
  <c r="GW108" i="1"/>
  <c r="IG8" i="1"/>
  <c r="FT9" i="1"/>
  <c r="FU9" i="1"/>
  <c r="HB9" i="1"/>
  <c r="HC9" i="1"/>
  <c r="HE9" i="1"/>
  <c r="HF9" i="1"/>
  <c r="HG9" i="1"/>
  <c r="HH9" i="1"/>
  <c r="HI9" i="1"/>
  <c r="HJ9" i="1"/>
  <c r="EP9" i="3"/>
  <c r="HK9" i="1"/>
  <c r="EQ9" i="3"/>
  <c r="HL9" i="1"/>
  <c r="HM9" i="1"/>
  <c r="HN9" i="1"/>
  <c r="FV109" i="1"/>
  <c r="HT9" i="1"/>
  <c r="FW109" i="1"/>
  <c r="HU9" i="1"/>
  <c r="FZ109" i="1"/>
  <c r="HV9" i="1"/>
  <c r="GC109" i="1"/>
  <c r="HW9" i="1"/>
  <c r="GD109" i="1"/>
  <c r="HX9" i="1"/>
  <c r="GE109" i="1"/>
  <c r="HY9" i="1"/>
  <c r="GF109" i="1"/>
  <c r="HZ9" i="1"/>
  <c r="GG109" i="1"/>
  <c r="IA9" i="1"/>
  <c r="GH109" i="1"/>
  <c r="IB9" i="1"/>
  <c r="GK109" i="1"/>
  <c r="IC9" i="1"/>
  <c r="GN109" i="1"/>
  <c r="ID9" i="1"/>
  <c r="GQ109" i="1"/>
  <c r="IE9" i="1"/>
  <c r="GT109" i="1"/>
  <c r="IF9" i="1"/>
  <c r="GW109" i="1"/>
  <c r="IG9" i="1"/>
  <c r="HA10" i="1"/>
  <c r="FT10" i="1"/>
  <c r="FU10" i="1"/>
  <c r="HB10" i="1"/>
  <c r="HC10" i="1"/>
  <c r="HE10" i="1"/>
  <c r="HF10" i="1"/>
  <c r="HG10" i="1"/>
  <c r="HH10" i="1"/>
  <c r="HI10" i="1"/>
  <c r="HJ10" i="1"/>
  <c r="EP10" i="3"/>
  <c r="HK10" i="1"/>
  <c r="EQ10" i="3"/>
  <c r="HL10" i="1"/>
  <c r="HM10" i="1"/>
  <c r="HN10" i="1"/>
  <c r="FV110" i="1"/>
  <c r="HT10" i="1"/>
  <c r="FW110" i="1"/>
  <c r="HU10" i="1"/>
  <c r="FZ110" i="1"/>
  <c r="HV10" i="1"/>
  <c r="GC110" i="1"/>
  <c r="HW10" i="1"/>
  <c r="GD110" i="1"/>
  <c r="HX10" i="1"/>
  <c r="GE110" i="1"/>
  <c r="HY10" i="1"/>
  <c r="GF110" i="1"/>
  <c r="HZ10" i="1"/>
  <c r="GG110" i="1"/>
  <c r="IA10" i="1"/>
  <c r="GH110" i="1"/>
  <c r="IB10" i="1"/>
  <c r="GK110" i="1"/>
  <c r="IC10" i="1"/>
  <c r="GN110" i="1"/>
  <c r="ID10" i="1"/>
  <c r="GQ110" i="1"/>
  <c r="IE10" i="1"/>
  <c r="GT110" i="1"/>
  <c r="IF10" i="1"/>
  <c r="GW110" i="1"/>
  <c r="IG10" i="1"/>
  <c r="HA11" i="1"/>
  <c r="FT11" i="1"/>
  <c r="FU11" i="1"/>
  <c r="HB11" i="1"/>
  <c r="HC11" i="1"/>
  <c r="HE11" i="1"/>
  <c r="HF11" i="1"/>
  <c r="HG11" i="1"/>
  <c r="HH11" i="1"/>
  <c r="HJ11" i="1"/>
  <c r="EP11" i="3"/>
  <c r="HK11" i="1"/>
  <c r="EQ11" i="3"/>
  <c r="HL11" i="1"/>
  <c r="HM11" i="1"/>
  <c r="HN11" i="1"/>
  <c r="FV111" i="1"/>
  <c r="HT11" i="1"/>
  <c r="FW111" i="1"/>
  <c r="HU11" i="1"/>
  <c r="FZ111" i="1"/>
  <c r="HV11" i="1"/>
  <c r="GC111" i="1"/>
  <c r="HW11" i="1"/>
  <c r="GD111" i="1"/>
  <c r="HX11" i="1"/>
  <c r="GE111" i="1"/>
  <c r="HY11" i="1"/>
  <c r="GF111" i="1"/>
  <c r="HZ11" i="1"/>
  <c r="GG111" i="1"/>
  <c r="IA11" i="1"/>
  <c r="GH111" i="1"/>
  <c r="IB11" i="1"/>
  <c r="GK111" i="1"/>
  <c r="IC11" i="1"/>
  <c r="GN111" i="1"/>
  <c r="ID11" i="1"/>
  <c r="GQ111" i="1"/>
  <c r="IE11" i="1"/>
  <c r="GT111" i="1"/>
  <c r="IF11" i="1"/>
  <c r="GW111" i="1"/>
  <c r="IG11" i="1"/>
  <c r="HE12" i="1"/>
  <c r="HF12" i="1"/>
  <c r="HG12" i="1"/>
  <c r="HH12" i="1"/>
  <c r="HJ12" i="1"/>
  <c r="EP12" i="3"/>
  <c r="HK12" i="1"/>
  <c r="EQ12" i="3"/>
  <c r="HL12" i="1"/>
  <c r="HM12" i="1"/>
  <c r="HN12" i="1"/>
  <c r="FV112" i="1"/>
  <c r="HT12" i="1"/>
  <c r="FW112" i="1"/>
  <c r="HU12" i="1"/>
  <c r="FZ112" i="1"/>
  <c r="HV12" i="1"/>
  <c r="GC112" i="1"/>
  <c r="HW12" i="1"/>
  <c r="GD112" i="1"/>
  <c r="HX12" i="1"/>
  <c r="GE112" i="1"/>
  <c r="HY12" i="1"/>
  <c r="GF112" i="1"/>
  <c r="HZ12" i="1"/>
  <c r="GG112" i="1"/>
  <c r="IA12" i="1"/>
  <c r="GH112" i="1"/>
  <c r="IB12" i="1"/>
  <c r="GK112" i="1"/>
  <c r="IC12" i="1"/>
  <c r="GN112" i="1"/>
  <c r="ID12" i="1"/>
  <c r="GQ112" i="1"/>
  <c r="IE12" i="1"/>
  <c r="GT112" i="1"/>
  <c r="IF12" i="1"/>
  <c r="GW112" i="1"/>
  <c r="IG12" i="1"/>
  <c r="HA13" i="1"/>
  <c r="FT13" i="1"/>
  <c r="FU13" i="1"/>
  <c r="HB13" i="1"/>
  <c r="HC13" i="1"/>
  <c r="HE13" i="1"/>
  <c r="HF13" i="1"/>
  <c r="HG13" i="1"/>
  <c r="HH13" i="1"/>
  <c r="HJ13" i="1"/>
  <c r="EP13" i="3"/>
  <c r="HK13" i="1"/>
  <c r="EQ13" i="3"/>
  <c r="HL13" i="1"/>
  <c r="HM13" i="1"/>
  <c r="HN13" i="1"/>
  <c r="HT13" i="1"/>
  <c r="HU13" i="1"/>
  <c r="HV13" i="1"/>
  <c r="HW13" i="1"/>
  <c r="HX13" i="1"/>
  <c r="HY13" i="1"/>
  <c r="HZ13" i="1"/>
  <c r="IA13" i="1"/>
  <c r="IB13" i="1"/>
  <c r="IC13" i="1"/>
  <c r="ID13" i="1"/>
  <c r="IE13" i="1"/>
  <c r="IF13" i="1"/>
  <c r="IG13" i="1"/>
  <c r="HE14" i="1"/>
  <c r="HF14" i="1"/>
  <c r="HG14" i="1"/>
  <c r="HH14" i="1"/>
  <c r="HJ14" i="1"/>
  <c r="EP14" i="3"/>
  <c r="HK14" i="1"/>
  <c r="EQ14" i="3"/>
  <c r="HL14" i="1"/>
  <c r="HM14" i="1"/>
  <c r="HN14" i="1"/>
  <c r="HT14" i="1"/>
  <c r="HU14" i="1"/>
  <c r="HV14" i="1"/>
  <c r="HW14" i="1"/>
  <c r="HX14" i="1"/>
  <c r="HY14" i="1"/>
  <c r="HZ14" i="1"/>
  <c r="IA14" i="1"/>
  <c r="IB14" i="1"/>
  <c r="IC14" i="1"/>
  <c r="ID14" i="1"/>
  <c r="IE14" i="1"/>
  <c r="IF14" i="1"/>
  <c r="IG14" i="1"/>
  <c r="HE15" i="1"/>
  <c r="HF15" i="1"/>
  <c r="HG15" i="1"/>
  <c r="HH15" i="1"/>
  <c r="HJ15" i="1"/>
  <c r="EP15" i="3"/>
  <c r="HK15" i="1"/>
  <c r="EQ15" i="3"/>
  <c r="HL15" i="1"/>
  <c r="HM15" i="1"/>
  <c r="HN15" i="1"/>
  <c r="HE16" i="1"/>
  <c r="HF16" i="1"/>
  <c r="HG16" i="1"/>
  <c r="HH16" i="1"/>
  <c r="HJ16" i="1"/>
  <c r="EP16" i="3"/>
  <c r="HK16" i="1"/>
  <c r="EQ16" i="3"/>
  <c r="HL16" i="1"/>
  <c r="HM16" i="1"/>
  <c r="HN16" i="1"/>
  <c r="HE17" i="1"/>
  <c r="HF17" i="1"/>
  <c r="HG17" i="1"/>
  <c r="HH17" i="1"/>
  <c r="HJ17" i="1"/>
  <c r="EP17" i="3"/>
  <c r="HK17" i="1"/>
  <c r="EQ17" i="3"/>
  <c r="HL17" i="1"/>
  <c r="HM17" i="1"/>
  <c r="HN17" i="1"/>
  <c r="HS17" i="1"/>
  <c r="IE17" i="1"/>
  <c r="HE18" i="1"/>
  <c r="HF18" i="1"/>
  <c r="HG18" i="1"/>
  <c r="HH18" i="1"/>
  <c r="HJ18" i="1"/>
  <c r="EP18" i="3"/>
  <c r="HK18" i="1"/>
  <c r="EQ18" i="3"/>
  <c r="HL18" i="1"/>
  <c r="HM18" i="1"/>
  <c r="HN18" i="1"/>
  <c r="HE19" i="1"/>
  <c r="HF19" i="1"/>
  <c r="HG19" i="1"/>
  <c r="HH19" i="1"/>
  <c r="HJ19" i="1"/>
  <c r="EP19" i="3"/>
  <c r="HK19" i="1"/>
  <c r="EQ19" i="3"/>
  <c r="HL19" i="1"/>
  <c r="HM19" i="1"/>
  <c r="HN19" i="1"/>
  <c r="P108" i="11"/>
  <c r="HT19" i="1"/>
  <c r="Q108" i="11"/>
  <c r="HU19" i="1"/>
  <c r="R108" i="11"/>
  <c r="HV19" i="1"/>
  <c r="S108" i="11"/>
  <c r="HW19" i="1"/>
  <c r="T108" i="11"/>
  <c r="HX19" i="1"/>
  <c r="U108" i="11"/>
  <c r="HY19" i="1"/>
  <c r="V108" i="11"/>
  <c r="HZ19" i="1"/>
  <c r="W108" i="11"/>
  <c r="IA19" i="1"/>
  <c r="X108" i="11"/>
  <c r="IB19" i="1"/>
  <c r="Y108" i="11"/>
  <c r="IC19" i="1"/>
  <c r="Z108" i="11"/>
  <c r="ID19" i="1"/>
  <c r="AA108" i="11"/>
  <c r="IE19" i="1"/>
  <c r="AB108" i="11"/>
  <c r="IF19" i="1"/>
  <c r="HE20" i="1"/>
  <c r="HF20" i="1"/>
  <c r="HG20" i="1"/>
  <c r="HH20" i="1"/>
  <c r="HJ20" i="1"/>
  <c r="EP20" i="3"/>
  <c r="HK20" i="1"/>
  <c r="EQ20" i="3"/>
  <c r="HL20" i="1"/>
  <c r="HM20" i="1"/>
  <c r="HN20" i="1"/>
  <c r="AF2" i="35"/>
  <c r="AG2" i="35"/>
  <c r="AH2" i="35"/>
  <c r="AF3" i="35"/>
  <c r="AG3" i="35"/>
  <c r="AH3" i="35"/>
  <c r="FJ4" i="1"/>
  <c r="FK4" i="1"/>
  <c r="FL4" i="1"/>
  <c r="FM4" i="1"/>
  <c r="FN4" i="1"/>
  <c r="AF4" i="35"/>
  <c r="AG4" i="35"/>
  <c r="AH4" i="35"/>
  <c r="FT4" i="1"/>
  <c r="FW4" i="1"/>
  <c r="BE3" i="1"/>
  <c r="FZ4" i="1"/>
  <c r="GH4" i="1"/>
  <c r="GK4" i="1"/>
  <c r="GN4" i="1"/>
  <c r="GQ4" i="1"/>
  <c r="GT4" i="1"/>
  <c r="FJ5" i="1"/>
  <c r="FK5" i="1"/>
  <c r="FL5" i="1"/>
  <c r="FM5" i="1"/>
  <c r="FN5" i="1"/>
  <c r="AF5" i="35"/>
  <c r="AG5" i="35"/>
  <c r="AH5" i="35"/>
  <c r="BE4" i="1"/>
  <c r="GD5" i="1"/>
  <c r="GE5" i="1"/>
  <c r="GF5" i="1"/>
  <c r="GG5" i="1"/>
  <c r="FI6" i="1"/>
  <c r="AF6" i="35"/>
  <c r="FP6" i="1"/>
  <c r="AG6" i="35"/>
  <c r="FQ6" i="1"/>
  <c r="AH6" i="35"/>
  <c r="FS6" i="1"/>
  <c r="AF7" i="35"/>
  <c r="AG7" i="35"/>
  <c r="AH7" i="35"/>
  <c r="Z2" i="35"/>
  <c r="AA2" i="35"/>
  <c r="AB2" i="35"/>
  <c r="AC2" i="35"/>
  <c r="AD2" i="35"/>
  <c r="AE2" i="35"/>
  <c r="Y3" i="35"/>
  <c r="Z3" i="35"/>
  <c r="AA3" i="35"/>
  <c r="AB3" i="35"/>
  <c r="AC3" i="35"/>
  <c r="AD3" i="35"/>
  <c r="AE3" i="35"/>
  <c r="ED4" i="1"/>
  <c r="X4" i="35"/>
  <c r="EH4" i="1"/>
  <c r="EP4" i="1"/>
  <c r="EQ4" i="1"/>
  <c r="ER4" i="1"/>
  <c r="ES4" i="1"/>
  <c r="ET4" i="1"/>
  <c r="Z4" i="35"/>
  <c r="AA4" i="35"/>
  <c r="AB4" i="35"/>
  <c r="EZ4" i="1"/>
  <c r="FA4" i="1"/>
  <c r="FB4" i="1"/>
  <c r="FC4" i="1"/>
  <c r="FD4" i="1"/>
  <c r="AC4" i="35"/>
  <c r="AD4" i="35"/>
  <c r="AE4" i="35"/>
  <c r="ED5" i="1"/>
  <c r="EE5" i="1"/>
  <c r="X5" i="35"/>
  <c r="EH5" i="1"/>
  <c r="EI5" i="1"/>
  <c r="EQ5" i="1"/>
  <c r="ER5" i="1"/>
  <c r="ES5" i="1"/>
  <c r="ET5" i="1"/>
  <c r="Z5" i="35"/>
  <c r="AA5" i="35"/>
  <c r="AB5" i="35"/>
  <c r="EZ5" i="1"/>
  <c r="FA5" i="1"/>
  <c r="FB5" i="1"/>
  <c r="FC5" i="1"/>
  <c r="FD5" i="1"/>
  <c r="AC5" i="35"/>
  <c r="AD5" i="35"/>
  <c r="AE5" i="35"/>
  <c r="EL6" i="1"/>
  <c r="EM6" i="1"/>
  <c r="EO6" i="1"/>
  <c r="Z6" i="35"/>
  <c r="EV6" i="1"/>
  <c r="AA6" i="35"/>
  <c r="EW6" i="1"/>
  <c r="AB6" i="35"/>
  <c r="EY6" i="1"/>
  <c r="AC6" i="35"/>
  <c r="FF6" i="1"/>
  <c r="AD6" i="35"/>
  <c r="FG6" i="1"/>
  <c r="AE6" i="35"/>
  <c r="Z7" i="35"/>
  <c r="AA7" i="35"/>
  <c r="AB7" i="35"/>
  <c r="AC7" i="35"/>
  <c r="AD7" i="35"/>
  <c r="AE7" i="35"/>
  <c r="W3" i="35"/>
  <c r="X3" i="35"/>
  <c r="DH4" i="1"/>
  <c r="V4" i="35"/>
  <c r="DL4" i="1"/>
  <c r="DT4" i="1"/>
  <c r="DW4" i="1"/>
  <c r="DZ4" i="1"/>
  <c r="DH5" i="1"/>
  <c r="DI5" i="1"/>
  <c r="V5" i="35"/>
  <c r="DL5" i="1"/>
  <c r="DM5" i="1"/>
  <c r="DT5" i="1"/>
  <c r="DU5" i="1"/>
  <c r="DW5" i="1"/>
  <c r="DX5" i="1"/>
  <c r="DZ5" i="1"/>
  <c r="EA5" i="1"/>
  <c r="DP6" i="1"/>
  <c r="DQ6" i="1"/>
  <c r="DS6" i="1"/>
  <c r="DA1" i="1"/>
  <c r="R3" i="35"/>
  <c r="S3" i="35"/>
  <c r="T3" i="35"/>
  <c r="U3" i="35"/>
  <c r="V3" i="35"/>
  <c r="BF4" i="1"/>
  <c r="BI4" i="1"/>
  <c r="BL4" i="1"/>
  <c r="BP4" i="1"/>
  <c r="R4" i="35"/>
  <c r="BT4" i="1"/>
  <c r="CB4" i="1"/>
  <c r="CE4" i="1"/>
  <c r="CH4" i="1"/>
  <c r="CL4" i="1"/>
  <c r="T4" i="35"/>
  <c r="CP4" i="1"/>
  <c r="CX4" i="1"/>
  <c r="DA4" i="1"/>
  <c r="DD4" i="1"/>
  <c r="BF5" i="1"/>
  <c r="BG5" i="1"/>
  <c r="BI5" i="1"/>
  <c r="BJ5" i="1"/>
  <c r="BL5" i="1"/>
  <c r="BM5" i="1"/>
  <c r="BP5" i="1"/>
  <c r="BQ5" i="1"/>
  <c r="R5" i="35"/>
  <c r="BT5" i="1"/>
  <c r="BU5" i="1"/>
  <c r="CB5" i="1"/>
  <c r="CC5" i="1"/>
  <c r="CE5" i="1"/>
  <c r="CF5" i="1"/>
  <c r="CH5" i="1"/>
  <c r="CI5" i="1"/>
  <c r="CL5" i="1"/>
  <c r="CM5" i="1"/>
  <c r="T5" i="35"/>
  <c r="CP5" i="1"/>
  <c r="CQ5" i="1"/>
  <c r="CX5" i="1"/>
  <c r="CY5" i="1"/>
  <c r="DA5" i="1"/>
  <c r="DB5" i="1"/>
  <c r="DD5" i="1"/>
  <c r="DE5" i="1"/>
  <c r="BX6" i="1"/>
  <c r="BY6" i="1"/>
  <c r="CA6" i="1"/>
  <c r="CT6" i="1"/>
  <c r="CU6" i="1"/>
  <c r="CW6" i="1"/>
  <c r="N3" i="35"/>
  <c r="O3" i="35"/>
  <c r="P3" i="35"/>
  <c r="Q3" i="35"/>
  <c r="M4" i="35"/>
  <c r="AI4" i="1"/>
  <c r="AL4" i="1"/>
  <c r="AO4" i="1"/>
  <c r="AS4" i="1"/>
  <c r="O4" i="35"/>
  <c r="AW4" i="1"/>
  <c r="Q4" i="35"/>
  <c r="M5" i="35"/>
  <c r="AI5" i="1"/>
  <c r="AJ5" i="1"/>
  <c r="AL5" i="1"/>
  <c r="AM5" i="1"/>
  <c r="AO5" i="1"/>
  <c r="AP5" i="1"/>
  <c r="AS5" i="1"/>
  <c r="AT5" i="1"/>
  <c r="O5" i="35"/>
  <c r="AW5" i="1"/>
  <c r="AX5" i="1"/>
  <c r="Q5" i="35"/>
  <c r="AH6" i="1"/>
  <c r="BA6" i="1"/>
  <c r="BB6" i="1"/>
  <c r="BD6" i="1"/>
  <c r="BE6" i="1"/>
  <c r="Q6" i="35"/>
  <c r="Q7" i="35"/>
  <c r="M3" i="35"/>
  <c r="M4" i="1"/>
  <c r="M5" i="1"/>
  <c r="B2" i="35"/>
  <c r="C2" i="35"/>
  <c r="D2" i="35"/>
  <c r="F2" i="35"/>
  <c r="G2" i="35"/>
  <c r="H2" i="35"/>
  <c r="I2" i="35"/>
  <c r="J2" i="35"/>
  <c r="B3" i="35"/>
  <c r="C3" i="35"/>
  <c r="D3" i="35"/>
  <c r="F3" i="1"/>
  <c r="F3" i="35"/>
  <c r="G3" i="1"/>
  <c r="G3" i="35"/>
  <c r="H3" i="35"/>
  <c r="I3" i="35"/>
  <c r="J3" i="1"/>
  <c r="J3" i="35"/>
  <c r="B4" i="1"/>
  <c r="B4" i="35"/>
  <c r="C4" i="1"/>
  <c r="C4" i="35"/>
  <c r="D4" i="1"/>
  <c r="D4" i="35"/>
  <c r="F4" i="1"/>
  <c r="F4" i="35"/>
  <c r="G4" i="1"/>
  <c r="G4" i="35"/>
  <c r="H4" i="1"/>
  <c r="H4" i="35"/>
  <c r="I4" i="1"/>
  <c r="I4" i="35"/>
  <c r="J4" i="1"/>
  <c r="J4" i="35"/>
  <c r="B5" i="35"/>
  <c r="C5" i="35"/>
  <c r="D5" i="35"/>
  <c r="F5" i="35"/>
  <c r="G5" i="35"/>
  <c r="H5" i="35"/>
  <c r="I5" i="35"/>
  <c r="J5" i="35"/>
  <c r="B6" i="35"/>
  <c r="C6" i="35"/>
  <c r="D6" i="35"/>
  <c r="F6" i="35"/>
  <c r="G6" i="35"/>
  <c r="H6" i="35"/>
  <c r="I6" i="35"/>
  <c r="J6" i="35"/>
  <c r="B7" i="35"/>
  <c r="C7" i="35"/>
  <c r="D7" i="35"/>
  <c r="F7" i="1"/>
  <c r="F7" i="35"/>
  <c r="G7" i="1"/>
  <c r="G7" i="35"/>
  <c r="H7" i="1"/>
  <c r="H7" i="35"/>
  <c r="B7" i="23"/>
  <c r="H7" i="23"/>
  <c r="K7" i="23"/>
  <c r="I7" i="23"/>
  <c r="M7" i="23"/>
  <c r="O7" i="23"/>
  <c r="P7" i="23"/>
  <c r="J7" i="23"/>
  <c r="R7" i="23"/>
  <c r="T7" i="23"/>
  <c r="C7" i="23"/>
  <c r="CQ7" i="3"/>
  <c r="I7" i="1"/>
  <c r="I7" i="35"/>
  <c r="J7" i="1"/>
  <c r="J7" i="35"/>
  <c r="A2" i="35"/>
  <c r="A3" i="35"/>
  <c r="A4" i="1"/>
  <c r="A4" i="35"/>
  <c r="A5" i="35"/>
  <c r="A6" i="35"/>
  <c r="A7" i="1"/>
  <c r="A7" i="35"/>
  <c r="A1" i="35"/>
  <c r="HF21" i="1"/>
  <c r="HE21" i="1"/>
  <c r="HG21" i="1"/>
  <c r="HJ21" i="1"/>
  <c r="FU22" i="1"/>
  <c r="FX22" i="1"/>
  <c r="GA22" i="1"/>
  <c r="GI22" i="1"/>
  <c r="GL22" i="1"/>
  <c r="GO22" i="1"/>
  <c r="HF22" i="1"/>
  <c r="FT22" i="1"/>
  <c r="FW22" i="1"/>
  <c r="FZ22" i="1"/>
  <c r="GH22" i="1"/>
  <c r="GK22" i="1"/>
  <c r="GN22" i="1"/>
  <c r="HE22" i="1"/>
  <c r="HG22" i="1"/>
  <c r="GQ22" i="1"/>
  <c r="GR22" i="1"/>
  <c r="GT22" i="1"/>
  <c r="GU22" i="1"/>
  <c r="GW22" i="1"/>
  <c r="GX22" i="1"/>
  <c r="GZ22" i="1"/>
  <c r="HA22" i="1"/>
  <c r="HC22" i="1"/>
  <c r="HB22" i="1"/>
  <c r="HD22" i="1"/>
  <c r="HJ22" i="1"/>
  <c r="FU23" i="1"/>
  <c r="FX23" i="1"/>
  <c r="GA23" i="1"/>
  <c r="GI23" i="1"/>
  <c r="GL23" i="1"/>
  <c r="GO23" i="1"/>
  <c r="HF23" i="1"/>
  <c r="FT23" i="1"/>
  <c r="FW23" i="1"/>
  <c r="FZ23" i="1"/>
  <c r="GH23" i="1"/>
  <c r="GK23" i="1"/>
  <c r="GN23" i="1"/>
  <c r="HE23" i="1"/>
  <c r="HG23" i="1"/>
  <c r="GQ23" i="1"/>
  <c r="GR23" i="1"/>
  <c r="GT23" i="1"/>
  <c r="GU23" i="1"/>
  <c r="GW23" i="1"/>
  <c r="GX23" i="1"/>
  <c r="GZ23" i="1"/>
  <c r="HA23" i="1"/>
  <c r="HC23" i="1"/>
  <c r="HB23" i="1"/>
  <c r="HD23" i="1"/>
  <c r="HJ23" i="1"/>
  <c r="FU24" i="1"/>
  <c r="FX24" i="1"/>
  <c r="GA24" i="1"/>
  <c r="GI24" i="1"/>
  <c r="GL24" i="1"/>
  <c r="GO24" i="1"/>
  <c r="HF24" i="1"/>
  <c r="FT24" i="1"/>
  <c r="FW24" i="1"/>
  <c r="FZ24" i="1"/>
  <c r="GH24" i="1"/>
  <c r="GK24" i="1"/>
  <c r="GN24" i="1"/>
  <c r="HE24" i="1"/>
  <c r="HG24" i="1"/>
  <c r="GQ24" i="1"/>
  <c r="GR24" i="1"/>
  <c r="GT24" i="1"/>
  <c r="GU24" i="1"/>
  <c r="GW24" i="1"/>
  <c r="GX24" i="1"/>
  <c r="GZ24" i="1"/>
  <c r="HA24" i="1"/>
  <c r="HC24" i="1"/>
  <c r="HB24" i="1"/>
  <c r="HD24" i="1"/>
  <c r="HJ24" i="1"/>
  <c r="FU25" i="1"/>
  <c r="FX25" i="1"/>
  <c r="GA25" i="1"/>
  <c r="GI25" i="1"/>
  <c r="GL25" i="1"/>
  <c r="GO25" i="1"/>
  <c r="HF25" i="1"/>
  <c r="FT25" i="1"/>
  <c r="FW25" i="1"/>
  <c r="FZ25" i="1"/>
  <c r="GH25" i="1"/>
  <c r="GK25" i="1"/>
  <c r="GN25" i="1"/>
  <c r="HE25" i="1"/>
  <c r="HG25" i="1"/>
  <c r="GQ25" i="1"/>
  <c r="GR25" i="1"/>
  <c r="GT25" i="1"/>
  <c r="GU25" i="1"/>
  <c r="GW25" i="1"/>
  <c r="GX25" i="1"/>
  <c r="GZ25" i="1"/>
  <c r="HA25" i="1"/>
  <c r="HC25" i="1"/>
  <c r="HB25" i="1"/>
  <c r="HD25" i="1"/>
  <c r="HJ25" i="1"/>
  <c r="FU26" i="1"/>
  <c r="FX26" i="1"/>
  <c r="GA26" i="1"/>
  <c r="GI26" i="1"/>
  <c r="GL26" i="1"/>
  <c r="GO26" i="1"/>
  <c r="HF26" i="1"/>
  <c r="FT26" i="1"/>
  <c r="FW26" i="1"/>
  <c r="FZ26" i="1"/>
  <c r="GH26" i="1"/>
  <c r="GK26" i="1"/>
  <c r="GN26" i="1"/>
  <c r="HE26" i="1"/>
  <c r="HG26" i="1"/>
  <c r="GQ26" i="1"/>
  <c r="GR26" i="1"/>
  <c r="GT26" i="1"/>
  <c r="GU26" i="1"/>
  <c r="GW26" i="1"/>
  <c r="GX26" i="1"/>
  <c r="GZ26" i="1"/>
  <c r="HA26" i="1"/>
  <c r="HC26" i="1"/>
  <c r="HB26" i="1"/>
  <c r="HD26" i="1"/>
  <c r="HJ26" i="1"/>
  <c r="FU27" i="1"/>
  <c r="FX27" i="1"/>
  <c r="GA27" i="1"/>
  <c r="GI27" i="1"/>
  <c r="GL27" i="1"/>
  <c r="GO27" i="1"/>
  <c r="HF27" i="1"/>
  <c r="FT27" i="1"/>
  <c r="FW27" i="1"/>
  <c r="FZ27" i="1"/>
  <c r="GH27" i="1"/>
  <c r="GK27" i="1"/>
  <c r="GN27" i="1"/>
  <c r="HE27" i="1"/>
  <c r="HG27" i="1"/>
  <c r="GQ27" i="1"/>
  <c r="GR27" i="1"/>
  <c r="GT27" i="1"/>
  <c r="GU27" i="1"/>
  <c r="GW27" i="1"/>
  <c r="GX27" i="1"/>
  <c r="GZ27" i="1"/>
  <c r="HA27" i="1"/>
  <c r="HC27" i="1"/>
  <c r="HB27" i="1"/>
  <c r="HD27" i="1"/>
  <c r="HJ27" i="1"/>
  <c r="FU28" i="1"/>
  <c r="FX28" i="1"/>
  <c r="GA28" i="1"/>
  <c r="GI28" i="1"/>
  <c r="GL28" i="1"/>
  <c r="GO28" i="1"/>
  <c r="HF28" i="1"/>
  <c r="FT28" i="1"/>
  <c r="FW28" i="1"/>
  <c r="FZ28" i="1"/>
  <c r="GH28" i="1"/>
  <c r="GK28" i="1"/>
  <c r="GN28" i="1"/>
  <c r="HE28" i="1"/>
  <c r="HG28" i="1"/>
  <c r="GQ28" i="1"/>
  <c r="GR28" i="1"/>
  <c r="GT28" i="1"/>
  <c r="GU28" i="1"/>
  <c r="GW28" i="1"/>
  <c r="GX28" i="1"/>
  <c r="GZ28" i="1"/>
  <c r="HA28" i="1"/>
  <c r="HC28" i="1"/>
  <c r="HB28" i="1"/>
  <c r="HD28" i="1"/>
  <c r="HJ28" i="1"/>
  <c r="FU29" i="1"/>
  <c r="FX29" i="1"/>
  <c r="GA29" i="1"/>
  <c r="GI29" i="1"/>
  <c r="GL29" i="1"/>
  <c r="GO29" i="1"/>
  <c r="HF29" i="1"/>
  <c r="FT29" i="1"/>
  <c r="FW29" i="1"/>
  <c r="FZ29" i="1"/>
  <c r="GH29" i="1"/>
  <c r="GK29" i="1"/>
  <c r="GN29" i="1"/>
  <c r="HE29" i="1"/>
  <c r="HG29" i="1"/>
  <c r="GQ29" i="1"/>
  <c r="GR29" i="1"/>
  <c r="GT29" i="1"/>
  <c r="GU29" i="1"/>
  <c r="GW29" i="1"/>
  <c r="GX29" i="1"/>
  <c r="GZ29" i="1"/>
  <c r="HA29" i="1"/>
  <c r="HC29" i="1"/>
  <c r="HB29" i="1"/>
  <c r="HD29" i="1"/>
  <c r="HJ29" i="1"/>
  <c r="FU30" i="1"/>
  <c r="FX30" i="1"/>
  <c r="GA30" i="1"/>
  <c r="GI30" i="1"/>
  <c r="GL30" i="1"/>
  <c r="GO30" i="1"/>
  <c r="HF30" i="1"/>
  <c r="FT30" i="1"/>
  <c r="FW30" i="1"/>
  <c r="FZ30" i="1"/>
  <c r="GH30" i="1"/>
  <c r="GK30" i="1"/>
  <c r="GN30" i="1"/>
  <c r="HE30" i="1"/>
  <c r="HG30" i="1"/>
  <c r="GQ30" i="1"/>
  <c r="GR30" i="1"/>
  <c r="GT30" i="1"/>
  <c r="GU30" i="1"/>
  <c r="GW30" i="1"/>
  <c r="GX30" i="1"/>
  <c r="GZ30" i="1"/>
  <c r="HA30" i="1"/>
  <c r="HC30" i="1"/>
  <c r="HB30" i="1"/>
  <c r="HD30" i="1"/>
  <c r="HJ30" i="1"/>
  <c r="FU31" i="1"/>
  <c r="FX31" i="1"/>
  <c r="GA31" i="1"/>
  <c r="GI31" i="1"/>
  <c r="GL31" i="1"/>
  <c r="GO31" i="1"/>
  <c r="HF31" i="1"/>
  <c r="FT31" i="1"/>
  <c r="FW31" i="1"/>
  <c r="FZ31" i="1"/>
  <c r="GH31" i="1"/>
  <c r="GK31" i="1"/>
  <c r="GN31" i="1"/>
  <c r="HE31" i="1"/>
  <c r="HG31" i="1"/>
  <c r="GQ31" i="1"/>
  <c r="GR31" i="1"/>
  <c r="GT31" i="1"/>
  <c r="GU31" i="1"/>
  <c r="GW31" i="1"/>
  <c r="GX31" i="1"/>
  <c r="GZ31" i="1"/>
  <c r="HA31" i="1"/>
  <c r="HC31" i="1"/>
  <c r="HB31" i="1"/>
  <c r="HD31" i="1"/>
  <c r="HJ31" i="1"/>
  <c r="FU32" i="1"/>
  <c r="FX32" i="1"/>
  <c r="GA32" i="1"/>
  <c r="GI32" i="1"/>
  <c r="GL32" i="1"/>
  <c r="GO32" i="1"/>
  <c r="HF32" i="1"/>
  <c r="FT32" i="1"/>
  <c r="FW32" i="1"/>
  <c r="FZ32" i="1"/>
  <c r="GH32" i="1"/>
  <c r="GK32" i="1"/>
  <c r="GN32" i="1"/>
  <c r="HE32" i="1"/>
  <c r="HG32" i="1"/>
  <c r="GQ32" i="1"/>
  <c r="GR32" i="1"/>
  <c r="GT32" i="1"/>
  <c r="GU32" i="1"/>
  <c r="GW32" i="1"/>
  <c r="GX32" i="1"/>
  <c r="GZ32" i="1"/>
  <c r="HA32" i="1"/>
  <c r="HC32" i="1"/>
  <c r="HB32" i="1"/>
  <c r="HD32" i="1"/>
  <c r="HJ32" i="1"/>
  <c r="FU33" i="1"/>
  <c r="FX33" i="1"/>
  <c r="GA33" i="1"/>
  <c r="GI33" i="1"/>
  <c r="GL33" i="1"/>
  <c r="GO33" i="1"/>
  <c r="HF33" i="1"/>
  <c r="FT33" i="1"/>
  <c r="FW33" i="1"/>
  <c r="FZ33" i="1"/>
  <c r="GH33" i="1"/>
  <c r="GK33" i="1"/>
  <c r="GN33" i="1"/>
  <c r="HE33" i="1"/>
  <c r="HG33" i="1"/>
  <c r="GQ33" i="1"/>
  <c r="GR33" i="1"/>
  <c r="GT33" i="1"/>
  <c r="GU33" i="1"/>
  <c r="GW33" i="1"/>
  <c r="GX33" i="1"/>
  <c r="GZ33" i="1"/>
  <c r="HA33" i="1"/>
  <c r="HC33" i="1"/>
  <c r="HB33" i="1"/>
  <c r="HD33" i="1"/>
  <c r="HJ33" i="1"/>
  <c r="FU34" i="1"/>
  <c r="FX34" i="1"/>
  <c r="GA34" i="1"/>
  <c r="GI34" i="1"/>
  <c r="GL34" i="1"/>
  <c r="GO34" i="1"/>
  <c r="HF34" i="1"/>
  <c r="FT34" i="1"/>
  <c r="FW34" i="1"/>
  <c r="FZ34" i="1"/>
  <c r="GH34" i="1"/>
  <c r="GK34" i="1"/>
  <c r="GN34" i="1"/>
  <c r="HE34" i="1"/>
  <c r="HG34" i="1"/>
  <c r="GQ34" i="1"/>
  <c r="GR34" i="1"/>
  <c r="GT34" i="1"/>
  <c r="GU34" i="1"/>
  <c r="GW34" i="1"/>
  <c r="GX34" i="1"/>
  <c r="GZ34" i="1"/>
  <c r="HA34" i="1"/>
  <c r="HC34" i="1"/>
  <c r="HB34" i="1"/>
  <c r="HD34" i="1"/>
  <c r="HJ34" i="1"/>
  <c r="FU35" i="1"/>
  <c r="FX35" i="1"/>
  <c r="GA35" i="1"/>
  <c r="GI35" i="1"/>
  <c r="GL35" i="1"/>
  <c r="GO35" i="1"/>
  <c r="HF35" i="1"/>
  <c r="FT35" i="1"/>
  <c r="FW35" i="1"/>
  <c r="FZ35" i="1"/>
  <c r="GH35" i="1"/>
  <c r="GK35" i="1"/>
  <c r="GN35" i="1"/>
  <c r="HE35" i="1"/>
  <c r="HG35" i="1"/>
  <c r="GQ35" i="1"/>
  <c r="GR35" i="1"/>
  <c r="GT35" i="1"/>
  <c r="GU35" i="1"/>
  <c r="GW35" i="1"/>
  <c r="GX35" i="1"/>
  <c r="GZ35" i="1"/>
  <c r="HA35" i="1"/>
  <c r="HC35" i="1"/>
  <c r="HB35" i="1"/>
  <c r="HD35" i="1"/>
  <c r="HJ35" i="1"/>
  <c r="FU36" i="1"/>
  <c r="FX36" i="1"/>
  <c r="GA36" i="1"/>
  <c r="GI36" i="1"/>
  <c r="GL36" i="1"/>
  <c r="GO36" i="1"/>
  <c r="HF36" i="1"/>
  <c r="FT36" i="1"/>
  <c r="FW36" i="1"/>
  <c r="FZ36" i="1"/>
  <c r="GH36" i="1"/>
  <c r="GK36" i="1"/>
  <c r="GN36" i="1"/>
  <c r="HE36" i="1"/>
  <c r="HG36" i="1"/>
  <c r="GQ36" i="1"/>
  <c r="GR36" i="1"/>
  <c r="GT36" i="1"/>
  <c r="GU36" i="1"/>
  <c r="GW36" i="1"/>
  <c r="GX36" i="1"/>
  <c r="GZ36" i="1"/>
  <c r="HA36" i="1"/>
  <c r="HC36" i="1"/>
  <c r="HB36" i="1"/>
  <c r="HD36" i="1"/>
  <c r="HJ36" i="1"/>
  <c r="FU37" i="1"/>
  <c r="FX37" i="1"/>
  <c r="GA37" i="1"/>
  <c r="GI37" i="1"/>
  <c r="GL37" i="1"/>
  <c r="GO37" i="1"/>
  <c r="HF37" i="1"/>
  <c r="FT37" i="1"/>
  <c r="FW37" i="1"/>
  <c r="FZ37" i="1"/>
  <c r="GH37" i="1"/>
  <c r="GK37" i="1"/>
  <c r="GN37" i="1"/>
  <c r="HE37" i="1"/>
  <c r="HG37" i="1"/>
  <c r="GQ37" i="1"/>
  <c r="GR37" i="1"/>
  <c r="GT37" i="1"/>
  <c r="GU37" i="1"/>
  <c r="GW37" i="1"/>
  <c r="GX37" i="1"/>
  <c r="GZ37" i="1"/>
  <c r="HA37" i="1"/>
  <c r="HC37" i="1"/>
  <c r="HB37" i="1"/>
  <c r="HD37" i="1"/>
  <c r="HJ37" i="1"/>
  <c r="FU38" i="1"/>
  <c r="FX38" i="1"/>
  <c r="GA38" i="1"/>
  <c r="GI38" i="1"/>
  <c r="GL38" i="1"/>
  <c r="GO38" i="1"/>
  <c r="HF38" i="1"/>
  <c r="FT38" i="1"/>
  <c r="FW38" i="1"/>
  <c r="FZ38" i="1"/>
  <c r="GH38" i="1"/>
  <c r="GK38" i="1"/>
  <c r="GN38" i="1"/>
  <c r="HE38" i="1"/>
  <c r="HG38" i="1"/>
  <c r="GQ38" i="1"/>
  <c r="GR38" i="1"/>
  <c r="GT38" i="1"/>
  <c r="GU38" i="1"/>
  <c r="GW38" i="1"/>
  <c r="GX38" i="1"/>
  <c r="GZ38" i="1"/>
  <c r="HA38" i="1"/>
  <c r="HC38" i="1"/>
  <c r="HB38" i="1"/>
  <c r="HD38" i="1"/>
  <c r="HJ38" i="1"/>
  <c r="FU39" i="1"/>
  <c r="FX39" i="1"/>
  <c r="GA39" i="1"/>
  <c r="GI39" i="1"/>
  <c r="GL39" i="1"/>
  <c r="GO39" i="1"/>
  <c r="HF39" i="1"/>
  <c r="FT39" i="1"/>
  <c r="FW39" i="1"/>
  <c r="FZ39" i="1"/>
  <c r="GH39" i="1"/>
  <c r="GK39" i="1"/>
  <c r="GN39" i="1"/>
  <c r="HE39" i="1"/>
  <c r="HG39" i="1"/>
  <c r="GQ39" i="1"/>
  <c r="GR39" i="1"/>
  <c r="GT39" i="1"/>
  <c r="GU39" i="1"/>
  <c r="GW39" i="1"/>
  <c r="GX39" i="1"/>
  <c r="GZ39" i="1"/>
  <c r="HA39" i="1"/>
  <c r="HC39" i="1"/>
  <c r="HB39" i="1"/>
  <c r="HD39" i="1"/>
  <c r="HJ39" i="1"/>
  <c r="FU40" i="1"/>
  <c r="FX40" i="1"/>
  <c r="GA40" i="1"/>
  <c r="GI40" i="1"/>
  <c r="GL40" i="1"/>
  <c r="GO40" i="1"/>
  <c r="HF40" i="1"/>
  <c r="FT40" i="1"/>
  <c r="FW40" i="1"/>
  <c r="FZ40" i="1"/>
  <c r="GH40" i="1"/>
  <c r="GK40" i="1"/>
  <c r="GN40" i="1"/>
  <c r="HE40" i="1"/>
  <c r="HG40" i="1"/>
  <c r="GQ40" i="1"/>
  <c r="GR40" i="1"/>
  <c r="GT40" i="1"/>
  <c r="GU40" i="1"/>
  <c r="GW40" i="1"/>
  <c r="GX40" i="1"/>
  <c r="GZ40" i="1"/>
  <c r="HA40" i="1"/>
  <c r="HC40" i="1"/>
  <c r="HB40" i="1"/>
  <c r="HD40" i="1"/>
  <c r="HJ40" i="1"/>
  <c r="FU41" i="1"/>
  <c r="FX41" i="1"/>
  <c r="GA41" i="1"/>
  <c r="GI41" i="1"/>
  <c r="GL41" i="1"/>
  <c r="GO41" i="1"/>
  <c r="HF41" i="1"/>
  <c r="FT41" i="1"/>
  <c r="FW41" i="1"/>
  <c r="FZ41" i="1"/>
  <c r="GH41" i="1"/>
  <c r="GK41" i="1"/>
  <c r="GN41" i="1"/>
  <c r="HE41" i="1"/>
  <c r="HG41" i="1"/>
  <c r="GQ41" i="1"/>
  <c r="GR41" i="1"/>
  <c r="GT41" i="1"/>
  <c r="GU41" i="1"/>
  <c r="GW41" i="1"/>
  <c r="GX41" i="1"/>
  <c r="GZ41" i="1"/>
  <c r="HA41" i="1"/>
  <c r="HC41" i="1"/>
  <c r="HB41" i="1"/>
  <c r="HD41" i="1"/>
  <c r="HJ41" i="1"/>
  <c r="FU42" i="1"/>
  <c r="FX42" i="1"/>
  <c r="GA42" i="1"/>
  <c r="GI42" i="1"/>
  <c r="GL42" i="1"/>
  <c r="GO42" i="1"/>
  <c r="HF42" i="1"/>
  <c r="FT42" i="1"/>
  <c r="FW42" i="1"/>
  <c r="FZ42" i="1"/>
  <c r="GH42" i="1"/>
  <c r="GK42" i="1"/>
  <c r="GN42" i="1"/>
  <c r="HE42" i="1"/>
  <c r="HG42" i="1"/>
  <c r="GQ42" i="1"/>
  <c r="GR42" i="1"/>
  <c r="GT42" i="1"/>
  <c r="GU42" i="1"/>
  <c r="GW42" i="1"/>
  <c r="GX42" i="1"/>
  <c r="GZ42" i="1"/>
  <c r="HA42" i="1"/>
  <c r="HC42" i="1"/>
  <c r="HB42" i="1"/>
  <c r="HD42" i="1"/>
  <c r="HJ42" i="1"/>
  <c r="FU43" i="1"/>
  <c r="FX43" i="1"/>
  <c r="GA43" i="1"/>
  <c r="GI43" i="1"/>
  <c r="GL43" i="1"/>
  <c r="GO43" i="1"/>
  <c r="HF43" i="1"/>
  <c r="FT43" i="1"/>
  <c r="FW43" i="1"/>
  <c r="FZ43" i="1"/>
  <c r="GH43" i="1"/>
  <c r="GK43" i="1"/>
  <c r="GN43" i="1"/>
  <c r="HE43" i="1"/>
  <c r="HG43" i="1"/>
  <c r="GQ43" i="1"/>
  <c r="GR43" i="1"/>
  <c r="GT43" i="1"/>
  <c r="GU43" i="1"/>
  <c r="GW43" i="1"/>
  <c r="GX43" i="1"/>
  <c r="GZ43" i="1"/>
  <c r="HA43" i="1"/>
  <c r="HC43" i="1"/>
  <c r="HB43" i="1"/>
  <c r="HD43" i="1"/>
  <c r="HJ43" i="1"/>
  <c r="FU44" i="1"/>
  <c r="FX44" i="1"/>
  <c r="GA44" i="1"/>
  <c r="GI44" i="1"/>
  <c r="GL44" i="1"/>
  <c r="GO44" i="1"/>
  <c r="HF44" i="1"/>
  <c r="FT44" i="1"/>
  <c r="FW44" i="1"/>
  <c r="FZ44" i="1"/>
  <c r="GH44" i="1"/>
  <c r="GK44" i="1"/>
  <c r="GN44" i="1"/>
  <c r="HE44" i="1"/>
  <c r="HG44" i="1"/>
  <c r="GQ44" i="1"/>
  <c r="GR44" i="1"/>
  <c r="GT44" i="1"/>
  <c r="GU44" i="1"/>
  <c r="GW44" i="1"/>
  <c r="GX44" i="1"/>
  <c r="GZ44" i="1"/>
  <c r="HA44" i="1"/>
  <c r="HC44" i="1"/>
  <c r="HB44" i="1"/>
  <c r="HD44" i="1"/>
  <c r="HJ44" i="1"/>
  <c r="FU45" i="1"/>
  <c r="FX45" i="1"/>
  <c r="GA45" i="1"/>
  <c r="GI45" i="1"/>
  <c r="GL45" i="1"/>
  <c r="GO45" i="1"/>
  <c r="HF45" i="1"/>
  <c r="FT45" i="1"/>
  <c r="FW45" i="1"/>
  <c r="FZ45" i="1"/>
  <c r="GH45" i="1"/>
  <c r="GK45" i="1"/>
  <c r="GN45" i="1"/>
  <c r="HE45" i="1"/>
  <c r="HG45" i="1"/>
  <c r="GQ45" i="1"/>
  <c r="GR45" i="1"/>
  <c r="GT45" i="1"/>
  <c r="GU45" i="1"/>
  <c r="GW45" i="1"/>
  <c r="GX45" i="1"/>
  <c r="GZ45" i="1"/>
  <c r="HA45" i="1"/>
  <c r="HC45" i="1"/>
  <c r="HB45" i="1"/>
  <c r="HD45" i="1"/>
  <c r="HJ45" i="1"/>
  <c r="FU46" i="1"/>
  <c r="FX46" i="1"/>
  <c r="GA46" i="1"/>
  <c r="GI46" i="1"/>
  <c r="GL46" i="1"/>
  <c r="GO46" i="1"/>
  <c r="HF46" i="1"/>
  <c r="FT46" i="1"/>
  <c r="FW46" i="1"/>
  <c r="FZ46" i="1"/>
  <c r="GH46" i="1"/>
  <c r="GK46" i="1"/>
  <c r="GN46" i="1"/>
  <c r="HE46" i="1"/>
  <c r="HG46" i="1"/>
  <c r="GQ46" i="1"/>
  <c r="GR46" i="1"/>
  <c r="GT46" i="1"/>
  <c r="GU46" i="1"/>
  <c r="GW46" i="1"/>
  <c r="GX46" i="1"/>
  <c r="GZ46" i="1"/>
  <c r="HA46" i="1"/>
  <c r="HC46" i="1"/>
  <c r="HB46" i="1"/>
  <c r="HD46" i="1"/>
  <c r="HJ46" i="1"/>
  <c r="FU47" i="1"/>
  <c r="FX47" i="1"/>
  <c r="GA47" i="1"/>
  <c r="GI47" i="1"/>
  <c r="GL47" i="1"/>
  <c r="GO47" i="1"/>
  <c r="HF47" i="1"/>
  <c r="FT47" i="1"/>
  <c r="FW47" i="1"/>
  <c r="FZ47" i="1"/>
  <c r="GH47" i="1"/>
  <c r="GK47" i="1"/>
  <c r="GN47" i="1"/>
  <c r="HE47" i="1"/>
  <c r="HG47" i="1"/>
  <c r="GQ47" i="1"/>
  <c r="GR47" i="1"/>
  <c r="GT47" i="1"/>
  <c r="GU47" i="1"/>
  <c r="GW47" i="1"/>
  <c r="GX47" i="1"/>
  <c r="GZ47" i="1"/>
  <c r="HA47" i="1"/>
  <c r="HC47" i="1"/>
  <c r="HB47" i="1"/>
  <c r="HD47" i="1"/>
  <c r="HJ47" i="1"/>
  <c r="FU48" i="1"/>
  <c r="FX48" i="1"/>
  <c r="GA48" i="1"/>
  <c r="GI48" i="1"/>
  <c r="GL48" i="1"/>
  <c r="GO48" i="1"/>
  <c r="HF48" i="1"/>
  <c r="FT48" i="1"/>
  <c r="FW48" i="1"/>
  <c r="FZ48" i="1"/>
  <c r="GH48" i="1"/>
  <c r="GK48" i="1"/>
  <c r="GN48" i="1"/>
  <c r="HE48" i="1"/>
  <c r="HG48" i="1"/>
  <c r="GQ48" i="1"/>
  <c r="GR48" i="1"/>
  <c r="GT48" i="1"/>
  <c r="GU48" i="1"/>
  <c r="GW48" i="1"/>
  <c r="GX48" i="1"/>
  <c r="GZ48" i="1"/>
  <c r="HA48" i="1"/>
  <c r="HC48" i="1"/>
  <c r="HB48" i="1"/>
  <c r="HD48" i="1"/>
  <c r="HJ48" i="1"/>
  <c r="FU49" i="1"/>
  <c r="FX49" i="1"/>
  <c r="GA49" i="1"/>
  <c r="GI49" i="1"/>
  <c r="GL49" i="1"/>
  <c r="GO49" i="1"/>
  <c r="HF49" i="1"/>
  <c r="FT49" i="1"/>
  <c r="FW49" i="1"/>
  <c r="FZ49" i="1"/>
  <c r="GH49" i="1"/>
  <c r="GK49" i="1"/>
  <c r="GN49" i="1"/>
  <c r="HE49" i="1"/>
  <c r="HG49" i="1"/>
  <c r="GQ49" i="1"/>
  <c r="GR49" i="1"/>
  <c r="GT49" i="1"/>
  <c r="GU49" i="1"/>
  <c r="GW49" i="1"/>
  <c r="GX49" i="1"/>
  <c r="GZ49" i="1"/>
  <c r="HA49" i="1"/>
  <c r="HC49" i="1"/>
  <c r="HB49" i="1"/>
  <c r="HD49" i="1"/>
  <c r="HJ49" i="1"/>
  <c r="FU50" i="1"/>
  <c r="FX50" i="1"/>
  <c r="GA50" i="1"/>
  <c r="GI50" i="1"/>
  <c r="GL50" i="1"/>
  <c r="GO50" i="1"/>
  <c r="HF50" i="1"/>
  <c r="FT50" i="1"/>
  <c r="FW50" i="1"/>
  <c r="FZ50" i="1"/>
  <c r="GH50" i="1"/>
  <c r="GK50" i="1"/>
  <c r="GN50" i="1"/>
  <c r="HE50" i="1"/>
  <c r="HG50" i="1"/>
  <c r="GQ50" i="1"/>
  <c r="GR50" i="1"/>
  <c r="GT50" i="1"/>
  <c r="GU50" i="1"/>
  <c r="GW50" i="1"/>
  <c r="GX50" i="1"/>
  <c r="GZ50" i="1"/>
  <c r="HA50" i="1"/>
  <c r="HC50" i="1"/>
  <c r="HB50" i="1"/>
  <c r="HD50" i="1"/>
  <c r="HJ50" i="1"/>
  <c r="FU51" i="1"/>
  <c r="FX51" i="1"/>
  <c r="GA51" i="1"/>
  <c r="GI51" i="1"/>
  <c r="GL51" i="1"/>
  <c r="GO51" i="1"/>
  <c r="HF51" i="1"/>
  <c r="FT51" i="1"/>
  <c r="FW51" i="1"/>
  <c r="FZ51" i="1"/>
  <c r="GH51" i="1"/>
  <c r="GK51" i="1"/>
  <c r="GN51" i="1"/>
  <c r="HE51" i="1"/>
  <c r="HG51" i="1"/>
  <c r="GQ51" i="1"/>
  <c r="GR51" i="1"/>
  <c r="GT51" i="1"/>
  <c r="GU51" i="1"/>
  <c r="GW51" i="1"/>
  <c r="GX51" i="1"/>
  <c r="GZ51" i="1"/>
  <c r="HA51" i="1"/>
  <c r="HC51" i="1"/>
  <c r="HB51" i="1"/>
  <c r="HD51" i="1"/>
  <c r="HJ51" i="1"/>
  <c r="FU52" i="1"/>
  <c r="FX52" i="1"/>
  <c r="GA52" i="1"/>
  <c r="GI52" i="1"/>
  <c r="GL52" i="1"/>
  <c r="GO52" i="1"/>
  <c r="HF52" i="1"/>
  <c r="FT52" i="1"/>
  <c r="FW52" i="1"/>
  <c r="FZ52" i="1"/>
  <c r="GH52" i="1"/>
  <c r="GK52" i="1"/>
  <c r="GN52" i="1"/>
  <c r="HE52" i="1"/>
  <c r="HG52" i="1"/>
  <c r="GQ52" i="1"/>
  <c r="GR52" i="1"/>
  <c r="GT52" i="1"/>
  <c r="GU52" i="1"/>
  <c r="GW52" i="1"/>
  <c r="GX52" i="1"/>
  <c r="GZ52" i="1"/>
  <c r="HA52" i="1"/>
  <c r="HC52" i="1"/>
  <c r="HB52" i="1"/>
  <c r="HD52" i="1"/>
  <c r="HJ52" i="1"/>
  <c r="FU53" i="1"/>
  <c r="FX53" i="1"/>
  <c r="GA53" i="1"/>
  <c r="GI53" i="1"/>
  <c r="GL53" i="1"/>
  <c r="GO53" i="1"/>
  <c r="HF53" i="1"/>
  <c r="FT53" i="1"/>
  <c r="FW53" i="1"/>
  <c r="FZ53" i="1"/>
  <c r="GH53" i="1"/>
  <c r="GK53" i="1"/>
  <c r="GN53" i="1"/>
  <c r="HE53" i="1"/>
  <c r="HG53" i="1"/>
  <c r="HD53" i="1"/>
  <c r="HJ53" i="1"/>
  <c r="FU54" i="1"/>
  <c r="FX54" i="1"/>
  <c r="GA54" i="1"/>
  <c r="GI54" i="1"/>
  <c r="GL54" i="1"/>
  <c r="GO54" i="1"/>
  <c r="HF54" i="1"/>
  <c r="FT54" i="1"/>
  <c r="FW54" i="1"/>
  <c r="FZ54" i="1"/>
  <c r="GH54" i="1"/>
  <c r="GK54" i="1"/>
  <c r="GN54" i="1"/>
  <c r="HE54" i="1"/>
  <c r="HG54" i="1"/>
  <c r="HD54" i="1"/>
  <c r="HJ54" i="1"/>
  <c r="FU55" i="1"/>
  <c r="FX55" i="1"/>
  <c r="GA55" i="1"/>
  <c r="GI55" i="1"/>
  <c r="GL55" i="1"/>
  <c r="GO55" i="1"/>
  <c r="HF55" i="1"/>
  <c r="FT55" i="1"/>
  <c r="FW55" i="1"/>
  <c r="FZ55" i="1"/>
  <c r="GH55" i="1"/>
  <c r="GK55" i="1"/>
  <c r="GN55" i="1"/>
  <c r="HE55" i="1"/>
  <c r="HG55" i="1"/>
  <c r="HD55" i="1"/>
  <c r="HJ55" i="1"/>
  <c r="FU56" i="1"/>
  <c r="FX56" i="1"/>
  <c r="GA56" i="1"/>
  <c r="GI56" i="1"/>
  <c r="GL56" i="1"/>
  <c r="GO56" i="1"/>
  <c r="HF56" i="1"/>
  <c r="FT56" i="1"/>
  <c r="FW56" i="1"/>
  <c r="FZ56" i="1"/>
  <c r="GH56" i="1"/>
  <c r="GK56" i="1"/>
  <c r="GN56" i="1"/>
  <c r="HE56" i="1"/>
  <c r="HG56" i="1"/>
  <c r="HD56" i="1"/>
  <c r="HJ56" i="1"/>
  <c r="FU57" i="1"/>
  <c r="FX57" i="1"/>
  <c r="GA57" i="1"/>
  <c r="GI57" i="1"/>
  <c r="GL57" i="1"/>
  <c r="GO57" i="1"/>
  <c r="HF57" i="1"/>
  <c r="FT57" i="1"/>
  <c r="FW57" i="1"/>
  <c r="FZ57" i="1"/>
  <c r="GH57" i="1"/>
  <c r="GK57" i="1"/>
  <c r="GN57" i="1"/>
  <c r="HE57" i="1"/>
  <c r="HG57" i="1"/>
  <c r="HD57" i="1"/>
  <c r="HJ57" i="1"/>
  <c r="FU58" i="1"/>
  <c r="FX58" i="1"/>
  <c r="GA58" i="1"/>
  <c r="GI58" i="1"/>
  <c r="GL58" i="1"/>
  <c r="GO58" i="1"/>
  <c r="HF58" i="1"/>
  <c r="FT58" i="1"/>
  <c r="FW58" i="1"/>
  <c r="FZ58" i="1"/>
  <c r="GH58" i="1"/>
  <c r="GK58" i="1"/>
  <c r="GN58" i="1"/>
  <c r="HE58" i="1"/>
  <c r="HG58" i="1"/>
  <c r="HD58" i="1"/>
  <c r="HJ58" i="1"/>
  <c r="FU59" i="1"/>
  <c r="FX59" i="1"/>
  <c r="GA59" i="1"/>
  <c r="GI59" i="1"/>
  <c r="GL59" i="1"/>
  <c r="GO59" i="1"/>
  <c r="HF59" i="1"/>
  <c r="FT59" i="1"/>
  <c r="FW59" i="1"/>
  <c r="FZ59" i="1"/>
  <c r="GH59" i="1"/>
  <c r="GK59" i="1"/>
  <c r="GN59" i="1"/>
  <c r="HE59" i="1"/>
  <c r="HG59" i="1"/>
  <c r="HD59" i="1"/>
  <c r="HJ59" i="1"/>
  <c r="FU60" i="1"/>
  <c r="FX60" i="1"/>
  <c r="GA60" i="1"/>
  <c r="GI60" i="1"/>
  <c r="GL60" i="1"/>
  <c r="GO60" i="1"/>
  <c r="HF60" i="1"/>
  <c r="FT60" i="1"/>
  <c r="FW60" i="1"/>
  <c r="FZ60" i="1"/>
  <c r="GH60" i="1"/>
  <c r="GK60" i="1"/>
  <c r="GN60" i="1"/>
  <c r="HE60" i="1"/>
  <c r="HG60" i="1"/>
  <c r="HD60" i="1"/>
  <c r="HJ60" i="1"/>
  <c r="FU61" i="1"/>
  <c r="FX61" i="1"/>
  <c r="GA61" i="1"/>
  <c r="GI61" i="1"/>
  <c r="GL61" i="1"/>
  <c r="GO61" i="1"/>
  <c r="HF61" i="1"/>
  <c r="FT61" i="1"/>
  <c r="FW61" i="1"/>
  <c r="FZ61" i="1"/>
  <c r="GH61" i="1"/>
  <c r="GK61" i="1"/>
  <c r="GN61" i="1"/>
  <c r="HE61" i="1"/>
  <c r="HG61" i="1"/>
  <c r="HD61" i="1"/>
  <c r="HJ61" i="1"/>
  <c r="FU62" i="1"/>
  <c r="FX62" i="1"/>
  <c r="GA62" i="1"/>
  <c r="GI62" i="1"/>
  <c r="GL62" i="1"/>
  <c r="GO62" i="1"/>
  <c r="HF62" i="1"/>
  <c r="FT62" i="1"/>
  <c r="FW62" i="1"/>
  <c r="FZ62" i="1"/>
  <c r="GH62" i="1"/>
  <c r="GK62" i="1"/>
  <c r="GN62" i="1"/>
  <c r="HE62" i="1"/>
  <c r="HG62" i="1"/>
  <c r="HD62" i="1"/>
  <c r="HJ62" i="1"/>
  <c r="FU63" i="1"/>
  <c r="FX63" i="1"/>
  <c r="GA63" i="1"/>
  <c r="GI63" i="1"/>
  <c r="GL63" i="1"/>
  <c r="GO63" i="1"/>
  <c r="HF63" i="1"/>
  <c r="FT63" i="1"/>
  <c r="FW63" i="1"/>
  <c r="FZ63" i="1"/>
  <c r="GH63" i="1"/>
  <c r="GK63" i="1"/>
  <c r="GN63" i="1"/>
  <c r="HE63" i="1"/>
  <c r="HG63" i="1"/>
  <c r="HD63" i="1"/>
  <c r="HJ63" i="1"/>
  <c r="FU64" i="1"/>
  <c r="FX64" i="1"/>
  <c r="GA64" i="1"/>
  <c r="GI64" i="1"/>
  <c r="GL64" i="1"/>
  <c r="GO64" i="1"/>
  <c r="HF64" i="1"/>
  <c r="FT64" i="1"/>
  <c r="FW64" i="1"/>
  <c r="FZ64" i="1"/>
  <c r="GH64" i="1"/>
  <c r="GK64" i="1"/>
  <c r="GN64" i="1"/>
  <c r="HE64" i="1"/>
  <c r="HG64" i="1"/>
  <c r="HD64" i="1"/>
  <c r="HJ64" i="1"/>
  <c r="FU65" i="1"/>
  <c r="FX65" i="1"/>
  <c r="GA65" i="1"/>
  <c r="GI65" i="1"/>
  <c r="GL65" i="1"/>
  <c r="GO65" i="1"/>
  <c r="HF65" i="1"/>
  <c r="FT65" i="1"/>
  <c r="FW65" i="1"/>
  <c r="FZ65" i="1"/>
  <c r="GH65" i="1"/>
  <c r="GK65" i="1"/>
  <c r="GN65" i="1"/>
  <c r="HE65" i="1"/>
  <c r="HG65" i="1"/>
  <c r="HD65" i="1"/>
  <c r="HJ65" i="1"/>
  <c r="FU66" i="1"/>
  <c r="FX66" i="1"/>
  <c r="GA66" i="1"/>
  <c r="GI66" i="1"/>
  <c r="GL66" i="1"/>
  <c r="GO66" i="1"/>
  <c r="HF66" i="1"/>
  <c r="FT66" i="1"/>
  <c r="FW66" i="1"/>
  <c r="FZ66" i="1"/>
  <c r="GH66" i="1"/>
  <c r="GK66" i="1"/>
  <c r="GN66" i="1"/>
  <c r="HE66" i="1"/>
  <c r="HG66" i="1"/>
  <c r="HD66" i="1"/>
  <c r="HJ66" i="1"/>
  <c r="FU67" i="1"/>
  <c r="FX67" i="1"/>
  <c r="GA67" i="1"/>
  <c r="GI67" i="1"/>
  <c r="GL67" i="1"/>
  <c r="GO67" i="1"/>
  <c r="HF67" i="1"/>
  <c r="FT67" i="1"/>
  <c r="FW67" i="1"/>
  <c r="FZ67" i="1"/>
  <c r="GH67" i="1"/>
  <c r="GK67" i="1"/>
  <c r="GN67" i="1"/>
  <c r="HE67" i="1"/>
  <c r="HG67" i="1"/>
  <c r="HD67" i="1"/>
  <c r="HJ67" i="1"/>
  <c r="FU68" i="1"/>
  <c r="FX68" i="1"/>
  <c r="GA68" i="1"/>
  <c r="GI68" i="1"/>
  <c r="GL68" i="1"/>
  <c r="GO68" i="1"/>
  <c r="HF68" i="1"/>
  <c r="FT68" i="1"/>
  <c r="FW68" i="1"/>
  <c r="FZ68" i="1"/>
  <c r="GH68" i="1"/>
  <c r="GK68" i="1"/>
  <c r="GN68" i="1"/>
  <c r="HE68" i="1"/>
  <c r="HG68" i="1"/>
  <c r="HD68" i="1"/>
  <c r="HJ68" i="1"/>
  <c r="FU69" i="1"/>
  <c r="FX69" i="1"/>
  <c r="GA69" i="1"/>
  <c r="GI69" i="1"/>
  <c r="GL69" i="1"/>
  <c r="GO69" i="1"/>
  <c r="HF69" i="1"/>
  <c r="FT69" i="1"/>
  <c r="FW69" i="1"/>
  <c r="FZ69" i="1"/>
  <c r="GH69" i="1"/>
  <c r="GK69" i="1"/>
  <c r="GN69" i="1"/>
  <c r="HE69" i="1"/>
  <c r="HG69" i="1"/>
  <c r="HD69" i="1"/>
  <c r="HJ69" i="1"/>
  <c r="FU70" i="1"/>
  <c r="FX70" i="1"/>
  <c r="GA70" i="1"/>
  <c r="GI70" i="1"/>
  <c r="GL70" i="1"/>
  <c r="GO70" i="1"/>
  <c r="HF70" i="1"/>
  <c r="FT70" i="1"/>
  <c r="FW70" i="1"/>
  <c r="FZ70" i="1"/>
  <c r="GH70" i="1"/>
  <c r="GK70" i="1"/>
  <c r="GN70" i="1"/>
  <c r="HE70" i="1"/>
  <c r="HG70" i="1"/>
  <c r="HD70" i="1"/>
  <c r="HJ70" i="1"/>
  <c r="FU71" i="1"/>
  <c r="FX71" i="1"/>
  <c r="GA71" i="1"/>
  <c r="GI71" i="1"/>
  <c r="GL71" i="1"/>
  <c r="GO71" i="1"/>
  <c r="HF71" i="1"/>
  <c r="FT71" i="1"/>
  <c r="FW71" i="1"/>
  <c r="FZ71" i="1"/>
  <c r="GH71" i="1"/>
  <c r="GK71" i="1"/>
  <c r="GN71" i="1"/>
  <c r="HE71" i="1"/>
  <c r="HG71" i="1"/>
  <c r="HD71" i="1"/>
  <c r="HJ71" i="1"/>
  <c r="FU72" i="1"/>
  <c r="FX72" i="1"/>
  <c r="GA72" i="1"/>
  <c r="GI72" i="1"/>
  <c r="GL72" i="1"/>
  <c r="GO72" i="1"/>
  <c r="HF72" i="1"/>
  <c r="FT72" i="1"/>
  <c r="FW72" i="1"/>
  <c r="FZ72" i="1"/>
  <c r="GH72" i="1"/>
  <c r="GK72" i="1"/>
  <c r="GN72" i="1"/>
  <c r="HE72" i="1"/>
  <c r="HG72" i="1"/>
  <c r="HD72" i="1"/>
  <c r="HJ72" i="1"/>
  <c r="FU73" i="1"/>
  <c r="FX73" i="1"/>
  <c r="GA73" i="1"/>
  <c r="GI73" i="1"/>
  <c r="GL73" i="1"/>
  <c r="GO73" i="1"/>
  <c r="HF73" i="1"/>
  <c r="FT73" i="1"/>
  <c r="FW73" i="1"/>
  <c r="FZ73" i="1"/>
  <c r="GH73" i="1"/>
  <c r="GK73" i="1"/>
  <c r="GN73" i="1"/>
  <c r="HE73" i="1"/>
  <c r="HG73" i="1"/>
  <c r="HD73" i="1"/>
  <c r="HJ73" i="1"/>
  <c r="FU74" i="1"/>
  <c r="FX74" i="1"/>
  <c r="GA74" i="1"/>
  <c r="GI74" i="1"/>
  <c r="GL74" i="1"/>
  <c r="GO74" i="1"/>
  <c r="HF74" i="1"/>
  <c r="FT74" i="1"/>
  <c r="FW74" i="1"/>
  <c r="FZ74" i="1"/>
  <c r="GH74" i="1"/>
  <c r="GK74" i="1"/>
  <c r="GN74" i="1"/>
  <c r="HE74" i="1"/>
  <c r="HG74" i="1"/>
  <c r="HD74" i="1"/>
  <c r="HJ74" i="1"/>
  <c r="FU75" i="1"/>
  <c r="FX75" i="1"/>
  <c r="GA75" i="1"/>
  <c r="GI75" i="1"/>
  <c r="GL75" i="1"/>
  <c r="GO75" i="1"/>
  <c r="HF75" i="1"/>
  <c r="FT75" i="1"/>
  <c r="FW75" i="1"/>
  <c r="FZ75" i="1"/>
  <c r="GH75" i="1"/>
  <c r="GK75" i="1"/>
  <c r="GN75" i="1"/>
  <c r="HE75" i="1"/>
  <c r="HG75" i="1"/>
  <c r="HD75" i="1"/>
  <c r="HJ75" i="1"/>
  <c r="FU76" i="1"/>
  <c r="FX76" i="1"/>
  <c r="GA76" i="1"/>
  <c r="GI76" i="1"/>
  <c r="GL76" i="1"/>
  <c r="GO76" i="1"/>
  <c r="HF76" i="1"/>
  <c r="FT76" i="1"/>
  <c r="FW76" i="1"/>
  <c r="FZ76" i="1"/>
  <c r="GH76" i="1"/>
  <c r="GK76" i="1"/>
  <c r="GN76" i="1"/>
  <c r="HE76" i="1"/>
  <c r="HG76" i="1"/>
  <c r="HD76" i="1"/>
  <c r="HJ76" i="1"/>
  <c r="FU77" i="1"/>
  <c r="FX77" i="1"/>
  <c r="GA77" i="1"/>
  <c r="GI77" i="1"/>
  <c r="GL77" i="1"/>
  <c r="GO77" i="1"/>
  <c r="HF77" i="1"/>
  <c r="FT77" i="1"/>
  <c r="FW77" i="1"/>
  <c r="FZ77" i="1"/>
  <c r="GH77" i="1"/>
  <c r="GK77" i="1"/>
  <c r="GN77" i="1"/>
  <c r="HE77" i="1"/>
  <c r="HG77" i="1"/>
  <c r="HD77" i="1"/>
  <c r="HJ77" i="1"/>
  <c r="FU78" i="1"/>
  <c r="FX78" i="1"/>
  <c r="GA78" i="1"/>
  <c r="GI78" i="1"/>
  <c r="GL78" i="1"/>
  <c r="GO78" i="1"/>
  <c r="HF78" i="1"/>
  <c r="FT78" i="1"/>
  <c r="FW78" i="1"/>
  <c r="FZ78" i="1"/>
  <c r="GH78" i="1"/>
  <c r="GK78" i="1"/>
  <c r="GN78" i="1"/>
  <c r="HE78" i="1"/>
  <c r="HG78" i="1"/>
  <c r="HD78" i="1"/>
  <c r="HJ78" i="1"/>
  <c r="FU79" i="1"/>
  <c r="FX79" i="1"/>
  <c r="GA79" i="1"/>
  <c r="GI79" i="1"/>
  <c r="GL79" i="1"/>
  <c r="GO79" i="1"/>
  <c r="HF79" i="1"/>
  <c r="FT79" i="1"/>
  <c r="FW79" i="1"/>
  <c r="FZ79" i="1"/>
  <c r="GH79" i="1"/>
  <c r="GK79" i="1"/>
  <c r="GN79" i="1"/>
  <c r="HE79" i="1"/>
  <c r="HG79" i="1"/>
  <c r="HD79" i="1"/>
  <c r="HJ79" i="1"/>
  <c r="FU80" i="1"/>
  <c r="FX80" i="1"/>
  <c r="GA80" i="1"/>
  <c r="GI80" i="1"/>
  <c r="GL80" i="1"/>
  <c r="GO80" i="1"/>
  <c r="HF80" i="1"/>
  <c r="FT80" i="1"/>
  <c r="FW80" i="1"/>
  <c r="FZ80" i="1"/>
  <c r="GH80" i="1"/>
  <c r="GK80" i="1"/>
  <c r="GN80" i="1"/>
  <c r="HE80" i="1"/>
  <c r="HG80" i="1"/>
  <c r="HD80" i="1"/>
  <c r="HJ80" i="1"/>
  <c r="FU81" i="1"/>
  <c r="FX81" i="1"/>
  <c r="GA81" i="1"/>
  <c r="GI81" i="1"/>
  <c r="GL81" i="1"/>
  <c r="GO81" i="1"/>
  <c r="HF81" i="1"/>
  <c r="FT81" i="1"/>
  <c r="FW81" i="1"/>
  <c r="FZ81" i="1"/>
  <c r="GH81" i="1"/>
  <c r="GK81" i="1"/>
  <c r="GN81" i="1"/>
  <c r="HE81" i="1"/>
  <c r="HG81" i="1"/>
  <c r="HD81" i="1"/>
  <c r="HJ81" i="1"/>
  <c r="FU82" i="1"/>
  <c r="FX82" i="1"/>
  <c r="GA82" i="1"/>
  <c r="GI82" i="1"/>
  <c r="GL82" i="1"/>
  <c r="GO82" i="1"/>
  <c r="HF82" i="1"/>
  <c r="FT82" i="1"/>
  <c r="FW82" i="1"/>
  <c r="FZ82" i="1"/>
  <c r="GH82" i="1"/>
  <c r="GK82" i="1"/>
  <c r="GN82" i="1"/>
  <c r="HE82" i="1"/>
  <c r="HG82" i="1"/>
  <c r="HD82" i="1"/>
  <c r="HJ82" i="1"/>
  <c r="FU83" i="1"/>
  <c r="FX83" i="1"/>
  <c r="GA83" i="1"/>
  <c r="GI83" i="1"/>
  <c r="GL83" i="1"/>
  <c r="GO83" i="1"/>
  <c r="HF83" i="1"/>
  <c r="FT83" i="1"/>
  <c r="FW83" i="1"/>
  <c r="FZ83" i="1"/>
  <c r="GH83" i="1"/>
  <c r="GK83" i="1"/>
  <c r="GN83" i="1"/>
  <c r="HE83" i="1"/>
  <c r="HG83" i="1"/>
  <c r="HD83" i="1"/>
  <c r="HJ83" i="1"/>
  <c r="FU84" i="1"/>
  <c r="FX84" i="1"/>
  <c r="GA84" i="1"/>
  <c r="GI84" i="1"/>
  <c r="GL84" i="1"/>
  <c r="GO84" i="1"/>
  <c r="HF84" i="1"/>
  <c r="FT84" i="1"/>
  <c r="FW84" i="1"/>
  <c r="FZ84" i="1"/>
  <c r="GH84" i="1"/>
  <c r="GK84" i="1"/>
  <c r="GN84" i="1"/>
  <c r="HE84" i="1"/>
  <c r="HG84" i="1"/>
  <c r="HD84" i="1"/>
  <c r="HJ84" i="1"/>
  <c r="FU85" i="1"/>
  <c r="FX85" i="1"/>
  <c r="GA85" i="1"/>
  <c r="GI85" i="1"/>
  <c r="GL85" i="1"/>
  <c r="GO85" i="1"/>
  <c r="HF85" i="1"/>
  <c r="FT85" i="1"/>
  <c r="FW85" i="1"/>
  <c r="FZ85" i="1"/>
  <c r="GH85" i="1"/>
  <c r="GK85" i="1"/>
  <c r="GN85" i="1"/>
  <c r="HE85" i="1"/>
  <c r="HG85" i="1"/>
  <c r="HD85" i="1"/>
  <c r="HJ85" i="1"/>
  <c r="FU86" i="1"/>
  <c r="FX86" i="1"/>
  <c r="GA86" i="1"/>
  <c r="GI86" i="1"/>
  <c r="GL86" i="1"/>
  <c r="GO86" i="1"/>
  <c r="HF86" i="1"/>
  <c r="FT86" i="1"/>
  <c r="FW86" i="1"/>
  <c r="FZ86" i="1"/>
  <c r="GH86" i="1"/>
  <c r="GK86" i="1"/>
  <c r="GN86" i="1"/>
  <c r="HE86" i="1"/>
  <c r="HG86" i="1"/>
  <c r="HD86" i="1"/>
  <c r="HJ86" i="1"/>
  <c r="FU87" i="1"/>
  <c r="FX87" i="1"/>
  <c r="GA87" i="1"/>
  <c r="GI87" i="1"/>
  <c r="GL87" i="1"/>
  <c r="GO87" i="1"/>
  <c r="HF87" i="1"/>
  <c r="FT87" i="1"/>
  <c r="FW87" i="1"/>
  <c r="FZ87" i="1"/>
  <c r="GH87" i="1"/>
  <c r="GK87" i="1"/>
  <c r="GN87" i="1"/>
  <c r="HE87" i="1"/>
  <c r="HG87" i="1"/>
  <c r="HD87" i="1"/>
  <c r="HJ87" i="1"/>
  <c r="FU88" i="1"/>
  <c r="FX88" i="1"/>
  <c r="GA88" i="1"/>
  <c r="GI88" i="1"/>
  <c r="GL88" i="1"/>
  <c r="GO88" i="1"/>
  <c r="HF88" i="1"/>
  <c r="FT88" i="1"/>
  <c r="FW88" i="1"/>
  <c r="FZ88" i="1"/>
  <c r="GH88" i="1"/>
  <c r="GK88" i="1"/>
  <c r="GN88" i="1"/>
  <c r="HE88" i="1"/>
  <c r="HG88" i="1"/>
  <c r="HD88" i="1"/>
  <c r="HJ88" i="1"/>
  <c r="FU89" i="1"/>
  <c r="FX89" i="1"/>
  <c r="GA89" i="1"/>
  <c r="GI89" i="1"/>
  <c r="GL89" i="1"/>
  <c r="GO89" i="1"/>
  <c r="HF89" i="1"/>
  <c r="FT89" i="1"/>
  <c r="FW89" i="1"/>
  <c r="FZ89" i="1"/>
  <c r="GH89" i="1"/>
  <c r="GK89" i="1"/>
  <c r="GN89" i="1"/>
  <c r="HE89" i="1"/>
  <c r="HG89" i="1"/>
  <c r="HD89" i="1"/>
  <c r="HJ89" i="1"/>
  <c r="FU90" i="1"/>
  <c r="FX90" i="1"/>
  <c r="GA90" i="1"/>
  <c r="GI90" i="1"/>
  <c r="GL90" i="1"/>
  <c r="GO90" i="1"/>
  <c r="HF90" i="1"/>
  <c r="FT90" i="1"/>
  <c r="FW90" i="1"/>
  <c r="FZ90" i="1"/>
  <c r="GH90" i="1"/>
  <c r="GK90" i="1"/>
  <c r="GN90" i="1"/>
  <c r="HE90" i="1"/>
  <c r="HG90" i="1"/>
  <c r="HD90" i="1"/>
  <c r="HJ90" i="1"/>
  <c r="FU91" i="1"/>
  <c r="FX91" i="1"/>
  <c r="GA91" i="1"/>
  <c r="GI91" i="1"/>
  <c r="GL91" i="1"/>
  <c r="GO91" i="1"/>
  <c r="HF91" i="1"/>
  <c r="FT91" i="1"/>
  <c r="FW91" i="1"/>
  <c r="FZ91" i="1"/>
  <c r="GH91" i="1"/>
  <c r="GK91" i="1"/>
  <c r="GN91" i="1"/>
  <c r="HE91" i="1"/>
  <c r="HG91" i="1"/>
  <c r="HD91" i="1"/>
  <c r="HJ91" i="1"/>
  <c r="FU92" i="1"/>
  <c r="FX92" i="1"/>
  <c r="GA92" i="1"/>
  <c r="GI92" i="1"/>
  <c r="GL92" i="1"/>
  <c r="GO92" i="1"/>
  <c r="HF92" i="1"/>
  <c r="FT92" i="1"/>
  <c r="FW92" i="1"/>
  <c r="FZ92" i="1"/>
  <c r="GH92" i="1"/>
  <c r="GK92" i="1"/>
  <c r="GN92" i="1"/>
  <c r="HE92" i="1"/>
  <c r="HG92" i="1"/>
  <c r="HD92" i="1"/>
  <c r="HJ92" i="1"/>
  <c r="FU93" i="1"/>
  <c r="FX93" i="1"/>
  <c r="GA93" i="1"/>
  <c r="GI93" i="1"/>
  <c r="GL93" i="1"/>
  <c r="GO93" i="1"/>
  <c r="HF93" i="1"/>
  <c r="FT93" i="1"/>
  <c r="FW93" i="1"/>
  <c r="FZ93" i="1"/>
  <c r="GH93" i="1"/>
  <c r="GK93" i="1"/>
  <c r="GN93" i="1"/>
  <c r="HE93" i="1"/>
  <c r="HG93" i="1"/>
  <c r="HD93" i="1"/>
  <c r="HJ93" i="1"/>
  <c r="FU94" i="1"/>
  <c r="FX94" i="1"/>
  <c r="GA94" i="1"/>
  <c r="GI94" i="1"/>
  <c r="GL94" i="1"/>
  <c r="GO94" i="1"/>
  <c r="HF94" i="1"/>
  <c r="FT94" i="1"/>
  <c r="FW94" i="1"/>
  <c r="FZ94" i="1"/>
  <c r="GH94" i="1"/>
  <c r="GK94" i="1"/>
  <c r="GN94" i="1"/>
  <c r="HE94" i="1"/>
  <c r="HG94" i="1"/>
  <c r="HD94" i="1"/>
  <c r="HJ94" i="1"/>
  <c r="FU95" i="1"/>
  <c r="FX95" i="1"/>
  <c r="GA95" i="1"/>
  <c r="GI95" i="1"/>
  <c r="GL95" i="1"/>
  <c r="GO95" i="1"/>
  <c r="HF95" i="1"/>
  <c r="FT95" i="1"/>
  <c r="FW95" i="1"/>
  <c r="FZ95" i="1"/>
  <c r="GH95" i="1"/>
  <c r="GK95" i="1"/>
  <c r="GN95" i="1"/>
  <c r="HE95" i="1"/>
  <c r="HG95" i="1"/>
  <c r="HD95" i="1"/>
  <c r="HJ95" i="1"/>
  <c r="FU96" i="1"/>
  <c r="FX96" i="1"/>
  <c r="GA96" i="1"/>
  <c r="GI96" i="1"/>
  <c r="GL96" i="1"/>
  <c r="GO96" i="1"/>
  <c r="HF96" i="1"/>
  <c r="FT96" i="1"/>
  <c r="FW96" i="1"/>
  <c r="FZ96" i="1"/>
  <c r="GH96" i="1"/>
  <c r="GK96" i="1"/>
  <c r="GN96" i="1"/>
  <c r="HE96" i="1"/>
  <c r="HG96" i="1"/>
  <c r="HD96" i="1"/>
  <c r="HJ96" i="1"/>
  <c r="FU97" i="1"/>
  <c r="FX97" i="1"/>
  <c r="GA97" i="1"/>
  <c r="GI97" i="1"/>
  <c r="GL97" i="1"/>
  <c r="GO97" i="1"/>
  <c r="HF97" i="1"/>
  <c r="FT97" i="1"/>
  <c r="FW97" i="1"/>
  <c r="FZ97" i="1"/>
  <c r="GH97" i="1"/>
  <c r="GK97" i="1"/>
  <c r="GN97" i="1"/>
  <c r="HE97" i="1"/>
  <c r="HG97" i="1"/>
  <c r="HD97" i="1"/>
  <c r="HJ97" i="1"/>
  <c r="FU98" i="1"/>
  <c r="FX98" i="1"/>
  <c r="GA98" i="1"/>
  <c r="GI98" i="1"/>
  <c r="GL98" i="1"/>
  <c r="GO98" i="1"/>
  <c r="HF98" i="1"/>
  <c r="FT98" i="1"/>
  <c r="FW98" i="1"/>
  <c r="FZ98" i="1"/>
  <c r="GH98" i="1"/>
  <c r="GK98" i="1"/>
  <c r="GN98" i="1"/>
  <c r="HE98" i="1"/>
  <c r="HG98" i="1"/>
  <c r="HD98" i="1"/>
  <c r="HJ98" i="1"/>
  <c r="FU99" i="1"/>
  <c r="FX99" i="1"/>
  <c r="GA99" i="1"/>
  <c r="GI99" i="1"/>
  <c r="GL99" i="1"/>
  <c r="GO99" i="1"/>
  <c r="HF99" i="1"/>
  <c r="FT99" i="1"/>
  <c r="FW99" i="1"/>
  <c r="FZ99" i="1"/>
  <c r="GH99" i="1"/>
  <c r="GK99" i="1"/>
  <c r="GN99" i="1"/>
  <c r="HE99" i="1"/>
  <c r="HG99" i="1"/>
  <c r="HD99" i="1"/>
  <c r="HJ99" i="1"/>
  <c r="FU100" i="1"/>
  <c r="FX100" i="1"/>
  <c r="GA100" i="1"/>
  <c r="GI100" i="1"/>
  <c r="GL100" i="1"/>
  <c r="GO100" i="1"/>
  <c r="HF100" i="1"/>
  <c r="FT100" i="1"/>
  <c r="FW100" i="1"/>
  <c r="FZ100" i="1"/>
  <c r="GH100" i="1"/>
  <c r="GK100" i="1"/>
  <c r="GN100" i="1"/>
  <c r="HE100" i="1"/>
  <c r="HG100" i="1"/>
  <c r="HD100" i="1"/>
  <c r="HJ100" i="1"/>
  <c r="FU101" i="1"/>
  <c r="FX101" i="1"/>
  <c r="GA101" i="1"/>
  <c r="GI101" i="1"/>
  <c r="GL101" i="1"/>
  <c r="GO101" i="1"/>
  <c r="HF101" i="1"/>
  <c r="FT101" i="1"/>
  <c r="FW101" i="1"/>
  <c r="FZ101" i="1"/>
  <c r="GH101" i="1"/>
  <c r="GK101" i="1"/>
  <c r="GN101" i="1"/>
  <c r="HE101" i="1"/>
  <c r="HG101" i="1"/>
  <c r="HD101" i="1"/>
  <c r="HJ101" i="1"/>
  <c r="FU102" i="1"/>
  <c r="FX102" i="1"/>
  <c r="GA102" i="1"/>
  <c r="GI102" i="1"/>
  <c r="GL102" i="1"/>
  <c r="GO102" i="1"/>
  <c r="HF102" i="1"/>
  <c r="FT102" i="1"/>
  <c r="FW102" i="1"/>
  <c r="FZ102" i="1"/>
  <c r="GH102" i="1"/>
  <c r="GK102" i="1"/>
  <c r="GN102" i="1"/>
  <c r="HE102" i="1"/>
  <c r="HG102" i="1"/>
  <c r="HD102" i="1"/>
  <c r="HJ102" i="1"/>
  <c r="FU103" i="1"/>
  <c r="FX103" i="1"/>
  <c r="GA103" i="1"/>
  <c r="GI103" i="1"/>
  <c r="GL103" i="1"/>
  <c r="GO103" i="1"/>
  <c r="HF103" i="1"/>
  <c r="FT103" i="1"/>
  <c r="FW103" i="1"/>
  <c r="FZ103" i="1"/>
  <c r="GH103" i="1"/>
  <c r="GK103" i="1"/>
  <c r="GN103" i="1"/>
  <c r="HE103" i="1"/>
  <c r="HG103" i="1"/>
  <c r="HD103" i="1"/>
  <c r="HJ103" i="1"/>
  <c r="FU104" i="1"/>
  <c r="FX104" i="1"/>
  <c r="GA104" i="1"/>
  <c r="GI104" i="1"/>
  <c r="GL104" i="1"/>
  <c r="GO104" i="1"/>
  <c r="HF104" i="1"/>
  <c r="FT104" i="1"/>
  <c r="FW104" i="1"/>
  <c r="FZ104" i="1"/>
  <c r="GH104" i="1"/>
  <c r="GK104" i="1"/>
  <c r="GN104" i="1"/>
  <c r="HE104" i="1"/>
  <c r="HG104" i="1"/>
  <c r="HD104" i="1"/>
  <c r="HJ104" i="1"/>
  <c r="FU105" i="1"/>
  <c r="FX105" i="1"/>
  <c r="GA105" i="1"/>
  <c r="GI105" i="1"/>
  <c r="GL105" i="1"/>
  <c r="GO105" i="1"/>
  <c r="HF105" i="1"/>
  <c r="FT105" i="1"/>
  <c r="FW105" i="1"/>
  <c r="FZ105" i="1"/>
  <c r="GH105" i="1"/>
  <c r="GK105" i="1"/>
  <c r="GN105" i="1"/>
  <c r="HE105" i="1"/>
  <c r="HG105" i="1"/>
  <c r="GQ105" i="1"/>
  <c r="GR105" i="1"/>
  <c r="GT105" i="1"/>
  <c r="GU105" i="1"/>
  <c r="GW105" i="1"/>
  <c r="GX105" i="1"/>
  <c r="GZ105" i="1"/>
  <c r="HA105" i="1"/>
  <c r="HC105" i="1"/>
  <c r="HB105" i="1"/>
  <c r="HD105" i="1"/>
  <c r="HJ105" i="1"/>
  <c r="FU106" i="1"/>
  <c r="FX106" i="1"/>
  <c r="GA106" i="1"/>
  <c r="GI106" i="1"/>
  <c r="GL106" i="1"/>
  <c r="GO106" i="1"/>
  <c r="HF106" i="1"/>
  <c r="FT106" i="1"/>
  <c r="FW106" i="1"/>
  <c r="FZ106" i="1"/>
  <c r="GH106" i="1"/>
  <c r="GK106" i="1"/>
  <c r="GN106" i="1"/>
  <c r="HE106" i="1"/>
  <c r="HG106" i="1"/>
  <c r="GQ106" i="1"/>
  <c r="GR106" i="1"/>
  <c r="GT106" i="1"/>
  <c r="GU106" i="1"/>
  <c r="GW106" i="1"/>
  <c r="GX106" i="1"/>
  <c r="GZ106" i="1"/>
  <c r="HA106" i="1"/>
  <c r="HC106" i="1"/>
  <c r="HB106" i="1"/>
  <c r="HD106" i="1"/>
  <c r="HJ106" i="1"/>
  <c r="S3195" i="34"/>
  <c r="HH106" i="1"/>
  <c r="HI106" i="1"/>
  <c r="P3195" i="34"/>
  <c r="M3195" i="34"/>
  <c r="J3195" i="34"/>
  <c r="G3195" i="34"/>
  <c r="D3195" i="34"/>
  <c r="EP106" i="3"/>
  <c r="P3193" i="34"/>
  <c r="EH106" i="3"/>
  <c r="M3193" i="34"/>
  <c r="EL106" i="3"/>
  <c r="J3193" i="34"/>
  <c r="ED106" i="3"/>
  <c r="G3193" i="34"/>
  <c r="DZ106" i="3"/>
  <c r="D3193" i="34"/>
  <c r="EQ106" i="3"/>
  <c r="P3192" i="34"/>
  <c r="EI106" i="3"/>
  <c r="M3192" i="34"/>
  <c r="EM106" i="3"/>
  <c r="J3192" i="34"/>
  <c r="EE106" i="3"/>
  <c r="G3192" i="34"/>
  <c r="EA106" i="3"/>
  <c r="D3192" i="34"/>
  <c r="V3190" i="34"/>
  <c r="U3190" i="34"/>
  <c r="T3190" i="34"/>
  <c r="FN106" i="1"/>
  <c r="P3190" i="34"/>
  <c r="FL106" i="1"/>
  <c r="M3190" i="34"/>
  <c r="FM106" i="1"/>
  <c r="J3190" i="34"/>
  <c r="FK106" i="1"/>
  <c r="G3190" i="34"/>
  <c r="FJ106" i="1"/>
  <c r="D3190" i="34"/>
  <c r="V3189" i="34"/>
  <c r="U3189" i="34"/>
  <c r="T3189" i="34"/>
  <c r="FD106" i="1"/>
  <c r="P3189" i="34"/>
  <c r="FB106" i="1"/>
  <c r="M3189" i="34"/>
  <c r="FC106" i="1"/>
  <c r="J3189" i="34"/>
  <c r="FA106" i="1"/>
  <c r="G3189" i="34"/>
  <c r="EZ106" i="1"/>
  <c r="D3189" i="34"/>
  <c r="V3188" i="34"/>
  <c r="U3188" i="34"/>
  <c r="T3188" i="34"/>
  <c r="ET106" i="1"/>
  <c r="P3188" i="34"/>
  <c r="ER106" i="1"/>
  <c r="M3188" i="34"/>
  <c r="ES106" i="1"/>
  <c r="J3188" i="34"/>
  <c r="EQ106" i="1"/>
  <c r="G3188" i="34"/>
  <c r="EP106" i="1"/>
  <c r="D3188" i="34"/>
  <c r="V3185" i="34"/>
  <c r="U3185" i="34"/>
  <c r="T3185" i="34"/>
  <c r="S3185" i="34"/>
  <c r="R3185" i="34"/>
  <c r="Q3185" i="34"/>
  <c r="P3185" i="34"/>
  <c r="O3185" i="34"/>
  <c r="N3185" i="34"/>
  <c r="M3185" i="34"/>
  <c r="L3185" i="34"/>
  <c r="K3185" i="34"/>
  <c r="J3185" i="34"/>
  <c r="I3185" i="34"/>
  <c r="H3185" i="34"/>
  <c r="G3185" i="34"/>
  <c r="F3185" i="34"/>
  <c r="E3185" i="34"/>
  <c r="D3185" i="34"/>
  <c r="V3184" i="34"/>
  <c r="U3184" i="34"/>
  <c r="T3184" i="34"/>
  <c r="S3184" i="34"/>
  <c r="R3184" i="34"/>
  <c r="Q3184" i="34"/>
  <c r="CY106" i="1"/>
  <c r="CZ106" i="1"/>
  <c r="DA106" i="1"/>
  <c r="DB106" i="1"/>
  <c r="DC106" i="1"/>
  <c r="DD106" i="1"/>
  <c r="DE106" i="1"/>
  <c r="DF106" i="1"/>
  <c r="DG106" i="1"/>
  <c r="DH106" i="1"/>
  <c r="DI106" i="1"/>
  <c r="DJ106" i="1"/>
  <c r="DK106" i="1"/>
  <c r="P3184" i="34"/>
  <c r="O3184" i="34"/>
  <c r="N3184" i="34"/>
  <c r="M3184" i="34"/>
  <c r="L3184" i="34"/>
  <c r="K3184" i="34"/>
  <c r="J3184" i="34"/>
  <c r="I3184" i="34"/>
  <c r="H3184" i="34"/>
  <c r="G3184" i="34"/>
  <c r="F3184" i="34"/>
  <c r="E3184" i="34"/>
  <c r="D3184" i="34"/>
  <c r="V3183" i="34"/>
  <c r="U3183" i="34"/>
  <c r="T3183" i="34"/>
  <c r="S3183" i="34"/>
  <c r="R3183" i="34"/>
  <c r="Q3183" i="34"/>
  <c r="P3183" i="34"/>
  <c r="O3183" i="34"/>
  <c r="N3183" i="34"/>
  <c r="M3183" i="34"/>
  <c r="L3183" i="34"/>
  <c r="K3183" i="34"/>
  <c r="J3183" i="34"/>
  <c r="I3183" i="34"/>
  <c r="H3183" i="34"/>
  <c r="G3183" i="34"/>
  <c r="F3183" i="34"/>
  <c r="E3183" i="34"/>
  <c r="D3183" i="34"/>
  <c r="V3182" i="34"/>
  <c r="U3182" i="34"/>
  <c r="T3182" i="34"/>
  <c r="S3182" i="34"/>
  <c r="R3182" i="34"/>
  <c r="Q3182" i="34"/>
  <c r="P3182" i="34"/>
  <c r="O3182" i="34"/>
  <c r="N3182" i="34"/>
  <c r="M3182" i="34"/>
  <c r="L3182" i="34"/>
  <c r="K3182" i="34"/>
  <c r="J3182" i="34"/>
  <c r="I3182" i="34"/>
  <c r="H3182" i="34"/>
  <c r="G3182" i="34"/>
  <c r="F3182" i="34"/>
  <c r="E3182" i="34"/>
  <c r="D3182" i="34"/>
  <c r="B3182" i="34"/>
  <c r="V3181" i="34"/>
  <c r="U3181" i="34"/>
  <c r="T3181" i="34"/>
  <c r="S3181" i="34"/>
  <c r="R3181" i="34"/>
  <c r="Q3181" i="34"/>
  <c r="P3181" i="34"/>
  <c r="O3181" i="34"/>
  <c r="N3181" i="34"/>
  <c r="M3181" i="34"/>
  <c r="L3181" i="34"/>
  <c r="K3181" i="34"/>
  <c r="J3181" i="34"/>
  <c r="I3181" i="34"/>
  <c r="H3181" i="34"/>
  <c r="G3181" i="34"/>
  <c r="F3181" i="34"/>
  <c r="E3181" i="34"/>
  <c r="D3181" i="34"/>
  <c r="V3180" i="34"/>
  <c r="U3180" i="34"/>
  <c r="T3180" i="34"/>
  <c r="S3180" i="34"/>
  <c r="R3180" i="34"/>
  <c r="Q3180" i="34"/>
  <c r="P3180" i="34"/>
  <c r="O3180" i="34"/>
  <c r="N3180" i="34"/>
  <c r="M3180" i="34"/>
  <c r="L3180" i="34"/>
  <c r="K3180" i="34"/>
  <c r="J3180" i="34"/>
  <c r="I3180" i="34"/>
  <c r="H3180" i="34"/>
  <c r="G3180" i="34"/>
  <c r="F3180" i="34"/>
  <c r="E3180" i="34"/>
  <c r="D3180" i="34"/>
  <c r="G3176" i="34"/>
  <c r="D3176" i="34"/>
  <c r="P3175" i="34"/>
  <c r="J3175" i="34"/>
  <c r="D3174" i="34"/>
  <c r="D3173" i="34"/>
  <c r="D3172" i="34"/>
  <c r="S3163" i="34"/>
  <c r="HH105" i="1"/>
  <c r="HI105" i="1"/>
  <c r="P3163" i="34"/>
  <c r="M3163" i="34"/>
  <c r="J3163" i="34"/>
  <c r="G3163" i="34"/>
  <c r="D3163" i="34"/>
  <c r="EP105" i="3"/>
  <c r="P3161" i="34"/>
  <c r="EH105" i="3"/>
  <c r="M3161" i="34"/>
  <c r="EL105" i="3"/>
  <c r="J3161" i="34"/>
  <c r="ED105" i="3"/>
  <c r="G3161" i="34"/>
  <c r="DZ105" i="3"/>
  <c r="D3161" i="34"/>
  <c r="EQ105" i="3"/>
  <c r="P3160" i="34"/>
  <c r="EI105" i="3"/>
  <c r="M3160" i="34"/>
  <c r="EM105" i="3"/>
  <c r="J3160" i="34"/>
  <c r="EE105" i="3"/>
  <c r="G3160" i="34"/>
  <c r="EA105" i="3"/>
  <c r="D3160" i="34"/>
  <c r="V3158" i="34"/>
  <c r="U3158" i="34"/>
  <c r="T3158" i="34"/>
  <c r="FN105" i="1"/>
  <c r="P3158" i="34"/>
  <c r="FL105" i="1"/>
  <c r="M3158" i="34"/>
  <c r="FM105" i="1"/>
  <c r="J3158" i="34"/>
  <c r="FK105" i="1"/>
  <c r="G3158" i="34"/>
  <c r="FJ105" i="1"/>
  <c r="D3158" i="34"/>
  <c r="V3157" i="34"/>
  <c r="U3157" i="34"/>
  <c r="T3157" i="34"/>
  <c r="FD105" i="1"/>
  <c r="P3157" i="34"/>
  <c r="FB105" i="1"/>
  <c r="M3157" i="34"/>
  <c r="FC105" i="1"/>
  <c r="J3157" i="34"/>
  <c r="FA105" i="1"/>
  <c r="G3157" i="34"/>
  <c r="EZ105" i="1"/>
  <c r="D3157" i="34"/>
  <c r="V3156" i="34"/>
  <c r="U3156" i="34"/>
  <c r="T3156" i="34"/>
  <c r="ET105" i="1"/>
  <c r="P3156" i="34"/>
  <c r="ER105" i="1"/>
  <c r="M3156" i="34"/>
  <c r="ES105" i="1"/>
  <c r="J3156" i="34"/>
  <c r="EQ105" i="1"/>
  <c r="G3156" i="34"/>
  <c r="EP105" i="1"/>
  <c r="D3156" i="34"/>
  <c r="V3153" i="34"/>
  <c r="U3153" i="34"/>
  <c r="T3153" i="34"/>
  <c r="S3153" i="34"/>
  <c r="R3153" i="34"/>
  <c r="Q3153" i="34"/>
  <c r="P3153" i="34"/>
  <c r="O3153" i="34"/>
  <c r="N3153" i="34"/>
  <c r="M3153" i="34"/>
  <c r="L3153" i="34"/>
  <c r="K3153" i="34"/>
  <c r="J3153" i="34"/>
  <c r="I3153" i="34"/>
  <c r="H3153" i="34"/>
  <c r="G3153" i="34"/>
  <c r="F3153" i="34"/>
  <c r="E3153" i="34"/>
  <c r="D3153" i="34"/>
  <c r="V3152" i="34"/>
  <c r="U3152" i="34"/>
  <c r="T3152" i="34"/>
  <c r="S3152" i="34"/>
  <c r="R3152" i="34"/>
  <c r="Q3152" i="34"/>
  <c r="P3152" i="34"/>
  <c r="O3152" i="34"/>
  <c r="N3152" i="34"/>
  <c r="M3152" i="34"/>
  <c r="L3152" i="34"/>
  <c r="K3152" i="34"/>
  <c r="J3152" i="34"/>
  <c r="I3152" i="34"/>
  <c r="H3152" i="34"/>
  <c r="G3152" i="34"/>
  <c r="F3152" i="34"/>
  <c r="E3152" i="34"/>
  <c r="D3152" i="34"/>
  <c r="V3151" i="34"/>
  <c r="U3151" i="34"/>
  <c r="T3151" i="34"/>
  <c r="S3151" i="34"/>
  <c r="R3151" i="34"/>
  <c r="Q3151" i="34"/>
  <c r="P3151" i="34"/>
  <c r="O3151" i="34"/>
  <c r="N3151" i="34"/>
  <c r="M3151" i="34"/>
  <c r="L3151" i="34"/>
  <c r="K3151" i="34"/>
  <c r="J3151" i="34"/>
  <c r="I3151" i="34"/>
  <c r="H3151" i="34"/>
  <c r="G3151" i="34"/>
  <c r="F3151" i="34"/>
  <c r="E3151" i="34"/>
  <c r="D3151" i="34"/>
  <c r="V3150" i="34"/>
  <c r="U3150" i="34"/>
  <c r="T3150" i="34"/>
  <c r="S3150" i="34"/>
  <c r="R3150" i="34"/>
  <c r="Q3150" i="34"/>
  <c r="P3150" i="34"/>
  <c r="O3150" i="34"/>
  <c r="N3150" i="34"/>
  <c r="M3150" i="34"/>
  <c r="L3150" i="34"/>
  <c r="K3150" i="34"/>
  <c r="J3150" i="34"/>
  <c r="I3150" i="34"/>
  <c r="H3150" i="34"/>
  <c r="G3150" i="34"/>
  <c r="F3150" i="34"/>
  <c r="E3150" i="34"/>
  <c r="D3150" i="34"/>
  <c r="B3150" i="34"/>
  <c r="V3149" i="34"/>
  <c r="U3149" i="34"/>
  <c r="T3149" i="34"/>
  <c r="S3149" i="34"/>
  <c r="R3149" i="34"/>
  <c r="Q3149" i="34"/>
  <c r="P3149" i="34"/>
  <c r="O3149" i="34"/>
  <c r="N3149" i="34"/>
  <c r="M3149" i="34"/>
  <c r="L3149" i="34"/>
  <c r="K3149" i="34"/>
  <c r="J3149" i="34"/>
  <c r="I3149" i="34"/>
  <c r="H3149" i="34"/>
  <c r="G3149" i="34"/>
  <c r="F3149" i="34"/>
  <c r="E3149" i="34"/>
  <c r="D3149" i="34"/>
  <c r="V3148" i="34"/>
  <c r="U3148" i="34"/>
  <c r="T3148" i="34"/>
  <c r="S3148" i="34"/>
  <c r="R3148" i="34"/>
  <c r="Q3148" i="34"/>
  <c r="P3148" i="34"/>
  <c r="O3148" i="34"/>
  <c r="N3148" i="34"/>
  <c r="M3148" i="34"/>
  <c r="L3148" i="34"/>
  <c r="K3148" i="34"/>
  <c r="J3148" i="34"/>
  <c r="I3148" i="34"/>
  <c r="H3148" i="34"/>
  <c r="G3148" i="34"/>
  <c r="F3148" i="34"/>
  <c r="E3148" i="34"/>
  <c r="D3148" i="34"/>
  <c r="G3144" i="34"/>
  <c r="D3144" i="34"/>
  <c r="P3143" i="34"/>
  <c r="J3143" i="34"/>
  <c r="D3142" i="34"/>
  <c r="D3141" i="34"/>
  <c r="D3140" i="34"/>
  <c r="S3131" i="34"/>
  <c r="HH104" i="1"/>
  <c r="HI104" i="1"/>
  <c r="P3131" i="34"/>
  <c r="M3131" i="34"/>
  <c r="J3131" i="34"/>
  <c r="G3131" i="34"/>
  <c r="D3131" i="34"/>
  <c r="EP104" i="3"/>
  <c r="P3129" i="34"/>
  <c r="EH104" i="3"/>
  <c r="M3129" i="34"/>
  <c r="EL104" i="3"/>
  <c r="J3129" i="34"/>
  <c r="ED104" i="3"/>
  <c r="G3129" i="34"/>
  <c r="DZ104" i="3"/>
  <c r="D3129" i="34"/>
  <c r="EQ104" i="3"/>
  <c r="P3128" i="34"/>
  <c r="EI104" i="3"/>
  <c r="M3128" i="34"/>
  <c r="EM104" i="3"/>
  <c r="J3128" i="34"/>
  <c r="EE104" i="3"/>
  <c r="G3128" i="34"/>
  <c r="EA104" i="3"/>
  <c r="D3128" i="34"/>
  <c r="V3126" i="34"/>
  <c r="U3126" i="34"/>
  <c r="T3126" i="34"/>
  <c r="FN104" i="1"/>
  <c r="P3126" i="34"/>
  <c r="FL104" i="1"/>
  <c r="M3126" i="34"/>
  <c r="FM104" i="1"/>
  <c r="J3126" i="34"/>
  <c r="FK104" i="1"/>
  <c r="G3126" i="34"/>
  <c r="FJ104" i="1"/>
  <c r="D3126" i="34"/>
  <c r="V3125" i="34"/>
  <c r="U3125" i="34"/>
  <c r="T3125" i="34"/>
  <c r="FD104" i="1"/>
  <c r="P3125" i="34"/>
  <c r="FB104" i="1"/>
  <c r="M3125" i="34"/>
  <c r="FC104" i="1"/>
  <c r="J3125" i="34"/>
  <c r="FA104" i="1"/>
  <c r="G3125" i="34"/>
  <c r="EZ104" i="1"/>
  <c r="D3125" i="34"/>
  <c r="V3124" i="34"/>
  <c r="U3124" i="34"/>
  <c r="T3124" i="34"/>
  <c r="ET104" i="1"/>
  <c r="P3124" i="34"/>
  <c r="ER104" i="1"/>
  <c r="M3124" i="34"/>
  <c r="ES104" i="1"/>
  <c r="J3124" i="34"/>
  <c r="EQ104" i="1"/>
  <c r="G3124" i="34"/>
  <c r="EP104" i="1"/>
  <c r="D3124" i="34"/>
  <c r="V3121" i="34"/>
  <c r="U3121" i="34"/>
  <c r="T3121" i="34"/>
  <c r="S3121" i="34"/>
  <c r="R3121" i="34"/>
  <c r="Q3121" i="34"/>
  <c r="P3121" i="34"/>
  <c r="O3121" i="34"/>
  <c r="N3121" i="34"/>
  <c r="M3121" i="34"/>
  <c r="L3121" i="34"/>
  <c r="K3121" i="34"/>
  <c r="J3121" i="34"/>
  <c r="I3121" i="34"/>
  <c r="H3121" i="34"/>
  <c r="G3121" i="34"/>
  <c r="F3121" i="34"/>
  <c r="E3121" i="34"/>
  <c r="D3121" i="34"/>
  <c r="V3120" i="34"/>
  <c r="U3120" i="34"/>
  <c r="T3120" i="34"/>
  <c r="S3120" i="34"/>
  <c r="R3120" i="34"/>
  <c r="Q3120" i="34"/>
  <c r="P3120" i="34"/>
  <c r="O3120" i="34"/>
  <c r="N3120" i="34"/>
  <c r="M3120" i="34"/>
  <c r="L3120" i="34"/>
  <c r="K3120" i="34"/>
  <c r="J3120" i="34"/>
  <c r="I3120" i="34"/>
  <c r="H3120" i="34"/>
  <c r="G3120" i="34"/>
  <c r="F3120" i="34"/>
  <c r="E3120" i="34"/>
  <c r="D3120" i="34"/>
  <c r="V3119" i="34"/>
  <c r="U3119" i="34"/>
  <c r="T3119" i="34"/>
  <c r="S3119" i="34"/>
  <c r="R3119" i="34"/>
  <c r="Q3119" i="34"/>
  <c r="P3119" i="34"/>
  <c r="O3119" i="34"/>
  <c r="N3119" i="34"/>
  <c r="M3119" i="34"/>
  <c r="L3119" i="34"/>
  <c r="K3119" i="34"/>
  <c r="J3119" i="34"/>
  <c r="I3119" i="34"/>
  <c r="H3119" i="34"/>
  <c r="G3119" i="34"/>
  <c r="F3119" i="34"/>
  <c r="E3119" i="34"/>
  <c r="D3119" i="34"/>
  <c r="V3118" i="34"/>
  <c r="U3118" i="34"/>
  <c r="T3118" i="34"/>
  <c r="S3118" i="34"/>
  <c r="R3118" i="34"/>
  <c r="Q3118" i="34"/>
  <c r="P3118" i="34"/>
  <c r="O3118" i="34"/>
  <c r="N3118" i="34"/>
  <c r="M3118" i="34"/>
  <c r="L3118" i="34"/>
  <c r="K3118" i="34"/>
  <c r="J3118" i="34"/>
  <c r="I3118" i="34"/>
  <c r="H3118" i="34"/>
  <c r="G3118" i="34"/>
  <c r="F3118" i="34"/>
  <c r="E3118" i="34"/>
  <c r="D3118" i="34"/>
  <c r="B3118" i="34"/>
  <c r="V3117" i="34"/>
  <c r="U3117" i="34"/>
  <c r="T3117" i="34"/>
  <c r="S3117" i="34"/>
  <c r="R3117" i="34"/>
  <c r="Q3117" i="34"/>
  <c r="P3117" i="34"/>
  <c r="O3117" i="34"/>
  <c r="N3117" i="34"/>
  <c r="M3117" i="34"/>
  <c r="L3117" i="34"/>
  <c r="K3117" i="34"/>
  <c r="J3117" i="34"/>
  <c r="I3117" i="34"/>
  <c r="H3117" i="34"/>
  <c r="G3117" i="34"/>
  <c r="F3117" i="34"/>
  <c r="E3117" i="34"/>
  <c r="D3117" i="34"/>
  <c r="V3116" i="34"/>
  <c r="U3116" i="34"/>
  <c r="T3116" i="34"/>
  <c r="S3116" i="34"/>
  <c r="R3116" i="34"/>
  <c r="Q3116" i="34"/>
  <c r="P3116" i="34"/>
  <c r="O3116" i="34"/>
  <c r="N3116" i="34"/>
  <c r="M3116" i="34"/>
  <c r="L3116" i="34"/>
  <c r="K3116" i="34"/>
  <c r="J3116" i="34"/>
  <c r="I3116" i="34"/>
  <c r="H3116" i="34"/>
  <c r="G3116" i="34"/>
  <c r="F3116" i="34"/>
  <c r="E3116" i="34"/>
  <c r="D3116" i="34"/>
  <c r="G3112" i="34"/>
  <c r="D3112" i="34"/>
  <c r="P3111" i="34"/>
  <c r="J3111" i="34"/>
  <c r="D3110" i="34"/>
  <c r="D3109" i="34"/>
  <c r="D3108" i="34"/>
  <c r="S3099" i="34"/>
  <c r="HH103" i="1"/>
  <c r="HI103" i="1"/>
  <c r="P3099" i="34"/>
  <c r="M3099" i="34"/>
  <c r="J3099" i="34"/>
  <c r="G3099" i="34"/>
  <c r="D3099" i="34"/>
  <c r="EP103" i="3"/>
  <c r="P3097" i="34"/>
  <c r="EH103" i="3"/>
  <c r="M3097" i="34"/>
  <c r="EL103" i="3"/>
  <c r="J3097" i="34"/>
  <c r="ED103" i="3"/>
  <c r="G3097" i="34"/>
  <c r="DZ103" i="3"/>
  <c r="D3097" i="34"/>
  <c r="EQ103" i="3"/>
  <c r="P3096" i="34"/>
  <c r="EI103" i="3"/>
  <c r="M3096" i="34"/>
  <c r="EM103" i="3"/>
  <c r="J3096" i="34"/>
  <c r="EE103" i="3"/>
  <c r="G3096" i="34"/>
  <c r="EA103" i="3"/>
  <c r="D3096" i="34"/>
  <c r="V3094" i="34"/>
  <c r="U3094" i="34"/>
  <c r="T3094" i="34"/>
  <c r="FN103" i="1"/>
  <c r="P3094" i="34"/>
  <c r="FL103" i="1"/>
  <c r="M3094" i="34"/>
  <c r="FM103" i="1"/>
  <c r="J3094" i="34"/>
  <c r="FK103" i="1"/>
  <c r="G3094" i="34"/>
  <c r="FJ103" i="1"/>
  <c r="D3094" i="34"/>
  <c r="V3093" i="34"/>
  <c r="U3093" i="34"/>
  <c r="T3093" i="34"/>
  <c r="FD103" i="1"/>
  <c r="P3093" i="34"/>
  <c r="FB103" i="1"/>
  <c r="M3093" i="34"/>
  <c r="FC103" i="1"/>
  <c r="J3093" i="34"/>
  <c r="FA103" i="1"/>
  <c r="G3093" i="34"/>
  <c r="EZ103" i="1"/>
  <c r="D3093" i="34"/>
  <c r="V3092" i="34"/>
  <c r="U3092" i="34"/>
  <c r="T3092" i="34"/>
  <c r="ET103" i="1"/>
  <c r="P3092" i="34"/>
  <c r="ER103" i="1"/>
  <c r="M3092" i="34"/>
  <c r="ES103" i="1"/>
  <c r="J3092" i="34"/>
  <c r="EQ103" i="1"/>
  <c r="G3092" i="34"/>
  <c r="EP103" i="1"/>
  <c r="D3092" i="34"/>
  <c r="V3089" i="34"/>
  <c r="U3089" i="34"/>
  <c r="T3089" i="34"/>
  <c r="S3089" i="34"/>
  <c r="R3089" i="34"/>
  <c r="Q3089" i="34"/>
  <c r="P3089" i="34"/>
  <c r="O3089" i="34"/>
  <c r="N3089" i="34"/>
  <c r="M3089" i="34"/>
  <c r="L3089" i="34"/>
  <c r="K3089" i="34"/>
  <c r="J3089" i="34"/>
  <c r="I3089" i="34"/>
  <c r="H3089" i="34"/>
  <c r="G3089" i="34"/>
  <c r="F3089" i="34"/>
  <c r="E3089" i="34"/>
  <c r="D3089" i="34"/>
  <c r="V3088" i="34"/>
  <c r="U3088" i="34"/>
  <c r="T3088" i="34"/>
  <c r="S3088" i="34"/>
  <c r="R3088" i="34"/>
  <c r="Q3088" i="34"/>
  <c r="P3088" i="34"/>
  <c r="O3088" i="34"/>
  <c r="N3088" i="34"/>
  <c r="M3088" i="34"/>
  <c r="L3088" i="34"/>
  <c r="K3088" i="34"/>
  <c r="J3088" i="34"/>
  <c r="I3088" i="34"/>
  <c r="H3088" i="34"/>
  <c r="G3088" i="34"/>
  <c r="F3088" i="34"/>
  <c r="E3088" i="34"/>
  <c r="D3088" i="34"/>
  <c r="V3087" i="34"/>
  <c r="U3087" i="34"/>
  <c r="T3087" i="34"/>
  <c r="S3087" i="34"/>
  <c r="R3087" i="34"/>
  <c r="Q3087" i="34"/>
  <c r="P3087" i="34"/>
  <c r="O3087" i="34"/>
  <c r="N3087" i="34"/>
  <c r="M3087" i="34"/>
  <c r="L3087" i="34"/>
  <c r="K3087" i="34"/>
  <c r="J3087" i="34"/>
  <c r="I3087" i="34"/>
  <c r="H3087" i="34"/>
  <c r="G3087" i="34"/>
  <c r="F3087" i="34"/>
  <c r="E3087" i="34"/>
  <c r="D3087" i="34"/>
  <c r="V3086" i="34"/>
  <c r="U3086" i="34"/>
  <c r="T3086" i="34"/>
  <c r="S3086" i="34"/>
  <c r="R3086" i="34"/>
  <c r="Q3086" i="34"/>
  <c r="P3086" i="34"/>
  <c r="O3086" i="34"/>
  <c r="N3086" i="34"/>
  <c r="M3086" i="34"/>
  <c r="L3086" i="34"/>
  <c r="K3086" i="34"/>
  <c r="J3086" i="34"/>
  <c r="I3086" i="34"/>
  <c r="H3086" i="34"/>
  <c r="G3086" i="34"/>
  <c r="F3086" i="34"/>
  <c r="E3086" i="34"/>
  <c r="D3086" i="34"/>
  <c r="B3086" i="34"/>
  <c r="V3085" i="34"/>
  <c r="U3085" i="34"/>
  <c r="T3085" i="34"/>
  <c r="S3085" i="34"/>
  <c r="R3085" i="34"/>
  <c r="Q3085" i="34"/>
  <c r="P3085" i="34"/>
  <c r="O3085" i="34"/>
  <c r="N3085" i="34"/>
  <c r="M3085" i="34"/>
  <c r="L3085" i="34"/>
  <c r="K3085" i="34"/>
  <c r="J3085" i="34"/>
  <c r="I3085" i="34"/>
  <c r="H3085" i="34"/>
  <c r="G3085" i="34"/>
  <c r="F3085" i="34"/>
  <c r="E3085" i="34"/>
  <c r="D3085" i="34"/>
  <c r="V3084" i="34"/>
  <c r="U3084" i="34"/>
  <c r="T3084" i="34"/>
  <c r="S3084" i="34"/>
  <c r="R3084" i="34"/>
  <c r="Q3084" i="34"/>
  <c r="P3084" i="34"/>
  <c r="O3084" i="34"/>
  <c r="N3084" i="34"/>
  <c r="M3084" i="34"/>
  <c r="L3084" i="34"/>
  <c r="K3084" i="34"/>
  <c r="J3084" i="34"/>
  <c r="I3084" i="34"/>
  <c r="H3084" i="34"/>
  <c r="G3084" i="34"/>
  <c r="F3084" i="34"/>
  <c r="E3084" i="34"/>
  <c r="D3084" i="34"/>
  <c r="G3080" i="34"/>
  <c r="D3080" i="34"/>
  <c r="P3079" i="34"/>
  <c r="J3079" i="34"/>
  <c r="D3078" i="34"/>
  <c r="D3077" i="34"/>
  <c r="D3076" i="34"/>
  <c r="S3067" i="34"/>
  <c r="HH102" i="1"/>
  <c r="HI102" i="1"/>
  <c r="P3067" i="34"/>
  <c r="M3067" i="34"/>
  <c r="J3067" i="34"/>
  <c r="G3067" i="34"/>
  <c r="D3067" i="34"/>
  <c r="EP102" i="3"/>
  <c r="P3065" i="34"/>
  <c r="EH102" i="3"/>
  <c r="M3065" i="34"/>
  <c r="EL102" i="3"/>
  <c r="J3065" i="34"/>
  <c r="ED102" i="3"/>
  <c r="G3065" i="34"/>
  <c r="DZ102" i="3"/>
  <c r="D3065" i="34"/>
  <c r="EQ102" i="3"/>
  <c r="P3064" i="34"/>
  <c r="EI102" i="3"/>
  <c r="M3064" i="34"/>
  <c r="EM102" i="3"/>
  <c r="J3064" i="34"/>
  <c r="EE102" i="3"/>
  <c r="G3064" i="34"/>
  <c r="EA102" i="3"/>
  <c r="D3064" i="34"/>
  <c r="V3062" i="34"/>
  <c r="U3062" i="34"/>
  <c r="T3062" i="34"/>
  <c r="FN102" i="1"/>
  <c r="P3062" i="34"/>
  <c r="FL102" i="1"/>
  <c r="M3062" i="34"/>
  <c r="FM102" i="1"/>
  <c r="J3062" i="34"/>
  <c r="FK102" i="1"/>
  <c r="G3062" i="34"/>
  <c r="FJ102" i="1"/>
  <c r="D3062" i="34"/>
  <c r="V3061" i="34"/>
  <c r="U3061" i="34"/>
  <c r="T3061" i="34"/>
  <c r="FD102" i="1"/>
  <c r="P3061" i="34"/>
  <c r="FB102" i="1"/>
  <c r="M3061" i="34"/>
  <c r="FC102" i="1"/>
  <c r="J3061" i="34"/>
  <c r="FA102" i="1"/>
  <c r="G3061" i="34"/>
  <c r="EZ102" i="1"/>
  <c r="D3061" i="34"/>
  <c r="V3060" i="34"/>
  <c r="U3060" i="34"/>
  <c r="T3060" i="34"/>
  <c r="ET102" i="1"/>
  <c r="P3060" i="34"/>
  <c r="ER102" i="1"/>
  <c r="M3060" i="34"/>
  <c r="ES102" i="1"/>
  <c r="J3060" i="34"/>
  <c r="EQ102" i="1"/>
  <c r="G3060" i="34"/>
  <c r="EP102" i="1"/>
  <c r="D3060" i="34"/>
  <c r="V3057" i="34"/>
  <c r="U3057" i="34"/>
  <c r="T3057" i="34"/>
  <c r="S3057" i="34"/>
  <c r="R3057" i="34"/>
  <c r="Q3057" i="34"/>
  <c r="P3057" i="34"/>
  <c r="O3057" i="34"/>
  <c r="N3057" i="34"/>
  <c r="M3057" i="34"/>
  <c r="L3057" i="34"/>
  <c r="K3057" i="34"/>
  <c r="J3057" i="34"/>
  <c r="I3057" i="34"/>
  <c r="H3057" i="34"/>
  <c r="G3057" i="34"/>
  <c r="F3057" i="34"/>
  <c r="E3057" i="34"/>
  <c r="D3057" i="34"/>
  <c r="V3056" i="34"/>
  <c r="U3056" i="34"/>
  <c r="T3056" i="34"/>
  <c r="S3056" i="34"/>
  <c r="R3056" i="34"/>
  <c r="Q3056" i="34"/>
  <c r="P3056" i="34"/>
  <c r="O3056" i="34"/>
  <c r="N3056" i="34"/>
  <c r="M3056" i="34"/>
  <c r="L3056" i="34"/>
  <c r="K3056" i="34"/>
  <c r="J3056" i="34"/>
  <c r="I3056" i="34"/>
  <c r="H3056" i="34"/>
  <c r="G3056" i="34"/>
  <c r="F3056" i="34"/>
  <c r="E3056" i="34"/>
  <c r="D3056" i="34"/>
  <c r="V3055" i="34"/>
  <c r="U3055" i="34"/>
  <c r="T3055" i="34"/>
  <c r="S3055" i="34"/>
  <c r="R3055" i="34"/>
  <c r="Q3055" i="34"/>
  <c r="P3055" i="34"/>
  <c r="O3055" i="34"/>
  <c r="N3055" i="34"/>
  <c r="M3055" i="34"/>
  <c r="L3055" i="34"/>
  <c r="K3055" i="34"/>
  <c r="J3055" i="34"/>
  <c r="I3055" i="34"/>
  <c r="H3055" i="34"/>
  <c r="G3055" i="34"/>
  <c r="F3055" i="34"/>
  <c r="E3055" i="34"/>
  <c r="D3055" i="34"/>
  <c r="V3054" i="34"/>
  <c r="U3054" i="34"/>
  <c r="T3054" i="34"/>
  <c r="S3054" i="34"/>
  <c r="R3054" i="34"/>
  <c r="Q3054" i="34"/>
  <c r="P3054" i="34"/>
  <c r="O3054" i="34"/>
  <c r="N3054" i="34"/>
  <c r="M3054" i="34"/>
  <c r="L3054" i="34"/>
  <c r="K3054" i="34"/>
  <c r="J3054" i="34"/>
  <c r="I3054" i="34"/>
  <c r="H3054" i="34"/>
  <c r="G3054" i="34"/>
  <c r="F3054" i="34"/>
  <c r="E3054" i="34"/>
  <c r="D3054" i="34"/>
  <c r="B3054" i="34"/>
  <c r="V3053" i="34"/>
  <c r="U3053" i="34"/>
  <c r="T3053" i="34"/>
  <c r="S3053" i="34"/>
  <c r="R3053" i="34"/>
  <c r="Q3053" i="34"/>
  <c r="P3053" i="34"/>
  <c r="O3053" i="34"/>
  <c r="N3053" i="34"/>
  <c r="M3053" i="34"/>
  <c r="L3053" i="34"/>
  <c r="K3053" i="34"/>
  <c r="J3053" i="34"/>
  <c r="I3053" i="34"/>
  <c r="H3053" i="34"/>
  <c r="G3053" i="34"/>
  <c r="F3053" i="34"/>
  <c r="E3053" i="34"/>
  <c r="D3053" i="34"/>
  <c r="V3052" i="34"/>
  <c r="U3052" i="34"/>
  <c r="T3052" i="34"/>
  <c r="S3052" i="34"/>
  <c r="R3052" i="34"/>
  <c r="Q3052" i="34"/>
  <c r="P3052" i="34"/>
  <c r="O3052" i="34"/>
  <c r="N3052" i="34"/>
  <c r="M3052" i="34"/>
  <c r="L3052" i="34"/>
  <c r="K3052" i="34"/>
  <c r="J3052" i="34"/>
  <c r="I3052" i="34"/>
  <c r="H3052" i="34"/>
  <c r="G3052" i="34"/>
  <c r="F3052" i="34"/>
  <c r="E3052" i="34"/>
  <c r="D3052" i="34"/>
  <c r="G3048" i="34"/>
  <c r="D3048" i="34"/>
  <c r="P3047" i="34"/>
  <c r="J3047" i="34"/>
  <c r="D3046" i="34"/>
  <c r="D3045" i="34"/>
  <c r="D3044" i="34"/>
  <c r="S3035" i="34"/>
  <c r="HH101" i="1"/>
  <c r="HI101" i="1"/>
  <c r="P3035" i="34"/>
  <c r="M3035" i="34"/>
  <c r="J3035" i="34"/>
  <c r="G3035" i="34"/>
  <c r="D3035" i="34"/>
  <c r="EP101" i="3"/>
  <c r="P3033" i="34"/>
  <c r="EH101" i="3"/>
  <c r="M3033" i="34"/>
  <c r="EL101" i="3"/>
  <c r="J3033" i="34"/>
  <c r="ED101" i="3"/>
  <c r="G3033" i="34"/>
  <c r="DZ101" i="3"/>
  <c r="D3033" i="34"/>
  <c r="EQ101" i="3"/>
  <c r="P3032" i="34"/>
  <c r="EI101" i="3"/>
  <c r="M3032" i="34"/>
  <c r="EM101" i="3"/>
  <c r="J3032" i="34"/>
  <c r="EE101" i="3"/>
  <c r="G3032" i="34"/>
  <c r="EA101" i="3"/>
  <c r="D3032" i="34"/>
  <c r="V3030" i="34"/>
  <c r="U3030" i="34"/>
  <c r="T3030" i="34"/>
  <c r="FN101" i="1"/>
  <c r="P3030" i="34"/>
  <c r="FL101" i="1"/>
  <c r="M3030" i="34"/>
  <c r="FM101" i="1"/>
  <c r="J3030" i="34"/>
  <c r="FK101" i="1"/>
  <c r="G3030" i="34"/>
  <c r="FJ101" i="1"/>
  <c r="D3030" i="34"/>
  <c r="V3029" i="34"/>
  <c r="U3029" i="34"/>
  <c r="T3029" i="34"/>
  <c r="FD101" i="1"/>
  <c r="P3029" i="34"/>
  <c r="FB101" i="1"/>
  <c r="M3029" i="34"/>
  <c r="FC101" i="1"/>
  <c r="J3029" i="34"/>
  <c r="FA101" i="1"/>
  <c r="G3029" i="34"/>
  <c r="EZ101" i="1"/>
  <c r="D3029" i="34"/>
  <c r="V3028" i="34"/>
  <c r="U3028" i="34"/>
  <c r="T3028" i="34"/>
  <c r="ET101" i="1"/>
  <c r="P3028" i="34"/>
  <c r="ER101" i="1"/>
  <c r="M3028" i="34"/>
  <c r="ES101" i="1"/>
  <c r="J3028" i="34"/>
  <c r="EQ101" i="1"/>
  <c r="G3028" i="34"/>
  <c r="EP101" i="1"/>
  <c r="D3028" i="34"/>
  <c r="V3025" i="34"/>
  <c r="U3025" i="34"/>
  <c r="T3025" i="34"/>
  <c r="S3025" i="34"/>
  <c r="R3025" i="34"/>
  <c r="Q3025" i="34"/>
  <c r="P3025" i="34"/>
  <c r="O3025" i="34"/>
  <c r="N3025" i="34"/>
  <c r="M3025" i="34"/>
  <c r="L3025" i="34"/>
  <c r="K3025" i="34"/>
  <c r="J3025" i="34"/>
  <c r="I3025" i="34"/>
  <c r="H3025" i="34"/>
  <c r="G3025" i="34"/>
  <c r="F3025" i="34"/>
  <c r="E3025" i="34"/>
  <c r="D3025" i="34"/>
  <c r="V3024" i="34"/>
  <c r="U3024" i="34"/>
  <c r="T3024" i="34"/>
  <c r="S3024" i="34"/>
  <c r="R3024" i="34"/>
  <c r="Q3024" i="34"/>
  <c r="P3024" i="34"/>
  <c r="O3024" i="34"/>
  <c r="N3024" i="34"/>
  <c r="M3024" i="34"/>
  <c r="L3024" i="34"/>
  <c r="K3024" i="34"/>
  <c r="J3024" i="34"/>
  <c r="I3024" i="34"/>
  <c r="H3024" i="34"/>
  <c r="G3024" i="34"/>
  <c r="F3024" i="34"/>
  <c r="E3024" i="34"/>
  <c r="D3024" i="34"/>
  <c r="V3023" i="34"/>
  <c r="U3023" i="34"/>
  <c r="T3023" i="34"/>
  <c r="S3023" i="34"/>
  <c r="R3023" i="34"/>
  <c r="Q3023" i="34"/>
  <c r="P3023" i="34"/>
  <c r="O3023" i="34"/>
  <c r="N3023" i="34"/>
  <c r="M3023" i="34"/>
  <c r="L3023" i="34"/>
  <c r="K3023" i="34"/>
  <c r="J3023" i="34"/>
  <c r="I3023" i="34"/>
  <c r="H3023" i="34"/>
  <c r="G3023" i="34"/>
  <c r="F3023" i="34"/>
  <c r="E3023" i="34"/>
  <c r="D3023" i="34"/>
  <c r="V3022" i="34"/>
  <c r="U3022" i="34"/>
  <c r="T3022" i="34"/>
  <c r="S3022" i="34"/>
  <c r="R3022" i="34"/>
  <c r="Q3022" i="34"/>
  <c r="P3022" i="34"/>
  <c r="O3022" i="34"/>
  <c r="N3022" i="34"/>
  <c r="M3022" i="34"/>
  <c r="L3022" i="34"/>
  <c r="K3022" i="34"/>
  <c r="J3022" i="34"/>
  <c r="I3022" i="34"/>
  <c r="H3022" i="34"/>
  <c r="G3022" i="34"/>
  <c r="F3022" i="34"/>
  <c r="E3022" i="34"/>
  <c r="D3022" i="34"/>
  <c r="B3022" i="34"/>
  <c r="V3021" i="34"/>
  <c r="U3021" i="34"/>
  <c r="T3021" i="34"/>
  <c r="S3021" i="34"/>
  <c r="R3021" i="34"/>
  <c r="Q3021" i="34"/>
  <c r="P3021" i="34"/>
  <c r="O3021" i="34"/>
  <c r="N3021" i="34"/>
  <c r="M3021" i="34"/>
  <c r="L3021" i="34"/>
  <c r="K3021" i="34"/>
  <c r="J3021" i="34"/>
  <c r="I3021" i="34"/>
  <c r="H3021" i="34"/>
  <c r="G3021" i="34"/>
  <c r="F3021" i="34"/>
  <c r="E3021" i="34"/>
  <c r="D3021" i="34"/>
  <c r="V3020" i="34"/>
  <c r="U3020" i="34"/>
  <c r="T3020" i="34"/>
  <c r="S3020" i="34"/>
  <c r="R3020" i="34"/>
  <c r="Q3020" i="34"/>
  <c r="P3020" i="34"/>
  <c r="O3020" i="34"/>
  <c r="N3020" i="34"/>
  <c r="M3020" i="34"/>
  <c r="L3020" i="34"/>
  <c r="K3020" i="34"/>
  <c r="J3020" i="34"/>
  <c r="I3020" i="34"/>
  <c r="H3020" i="34"/>
  <c r="G3020" i="34"/>
  <c r="F3020" i="34"/>
  <c r="E3020" i="34"/>
  <c r="D3020" i="34"/>
  <c r="G3016" i="34"/>
  <c r="D3016" i="34"/>
  <c r="P3015" i="34"/>
  <c r="J3015" i="34"/>
  <c r="D3014" i="34"/>
  <c r="D3013" i="34"/>
  <c r="D3012" i="34"/>
  <c r="S3003" i="34"/>
  <c r="HH100" i="1"/>
  <c r="HI100" i="1"/>
  <c r="P3003" i="34"/>
  <c r="M3003" i="34"/>
  <c r="J3003" i="34"/>
  <c r="G3003" i="34"/>
  <c r="D3003" i="34"/>
  <c r="EP100" i="3"/>
  <c r="P3001" i="34"/>
  <c r="EH100" i="3"/>
  <c r="M3001" i="34"/>
  <c r="EL100" i="3"/>
  <c r="J3001" i="34"/>
  <c r="ED100" i="3"/>
  <c r="G3001" i="34"/>
  <c r="DZ100" i="3"/>
  <c r="D3001" i="34"/>
  <c r="EQ100" i="3"/>
  <c r="P3000" i="34"/>
  <c r="EI100" i="3"/>
  <c r="M3000" i="34"/>
  <c r="EM100" i="3"/>
  <c r="J3000" i="34"/>
  <c r="EE100" i="3"/>
  <c r="G3000" i="34"/>
  <c r="EA100" i="3"/>
  <c r="D3000" i="34"/>
  <c r="V2998" i="34"/>
  <c r="U2998" i="34"/>
  <c r="T2998" i="34"/>
  <c r="FN100" i="1"/>
  <c r="P2998" i="34"/>
  <c r="FL100" i="1"/>
  <c r="M2998" i="34"/>
  <c r="FM100" i="1"/>
  <c r="J2998" i="34"/>
  <c r="FK100" i="1"/>
  <c r="G2998" i="34"/>
  <c r="FJ100" i="1"/>
  <c r="D2998" i="34"/>
  <c r="V2997" i="34"/>
  <c r="U2997" i="34"/>
  <c r="T2997" i="34"/>
  <c r="FD100" i="1"/>
  <c r="P2997" i="34"/>
  <c r="FB100" i="1"/>
  <c r="M2997" i="34"/>
  <c r="FC100" i="1"/>
  <c r="J2997" i="34"/>
  <c r="FA100" i="1"/>
  <c r="G2997" i="34"/>
  <c r="EZ100" i="1"/>
  <c r="D2997" i="34"/>
  <c r="V2996" i="34"/>
  <c r="U2996" i="34"/>
  <c r="T2996" i="34"/>
  <c r="ET100" i="1"/>
  <c r="P2996" i="34"/>
  <c r="ER100" i="1"/>
  <c r="M2996" i="34"/>
  <c r="ES100" i="1"/>
  <c r="J2996" i="34"/>
  <c r="EQ100" i="1"/>
  <c r="G2996" i="34"/>
  <c r="EP100" i="1"/>
  <c r="D2996" i="34"/>
  <c r="V2993" i="34"/>
  <c r="U2993" i="34"/>
  <c r="T2993" i="34"/>
  <c r="S2993" i="34"/>
  <c r="R2993" i="34"/>
  <c r="Q2993" i="34"/>
  <c r="P2993" i="34"/>
  <c r="O2993" i="34"/>
  <c r="N2993" i="34"/>
  <c r="M2993" i="34"/>
  <c r="L2993" i="34"/>
  <c r="K2993" i="34"/>
  <c r="J2993" i="34"/>
  <c r="I2993" i="34"/>
  <c r="H2993" i="34"/>
  <c r="G2993" i="34"/>
  <c r="F2993" i="34"/>
  <c r="E2993" i="34"/>
  <c r="D2993" i="34"/>
  <c r="V2992" i="34"/>
  <c r="U2992" i="34"/>
  <c r="T2992" i="34"/>
  <c r="S2992" i="34"/>
  <c r="R2992" i="34"/>
  <c r="Q2992" i="34"/>
  <c r="P2992" i="34"/>
  <c r="O2992" i="34"/>
  <c r="N2992" i="34"/>
  <c r="M2992" i="34"/>
  <c r="L2992" i="34"/>
  <c r="K2992" i="34"/>
  <c r="J2992" i="34"/>
  <c r="I2992" i="34"/>
  <c r="H2992" i="34"/>
  <c r="G2992" i="34"/>
  <c r="F2992" i="34"/>
  <c r="E2992" i="34"/>
  <c r="D2992" i="34"/>
  <c r="V2991" i="34"/>
  <c r="U2991" i="34"/>
  <c r="T2991" i="34"/>
  <c r="S2991" i="34"/>
  <c r="R2991" i="34"/>
  <c r="Q2991" i="34"/>
  <c r="P2991" i="34"/>
  <c r="O2991" i="34"/>
  <c r="N2991" i="34"/>
  <c r="M2991" i="34"/>
  <c r="L2991" i="34"/>
  <c r="K2991" i="34"/>
  <c r="J2991" i="34"/>
  <c r="I2991" i="34"/>
  <c r="H2991" i="34"/>
  <c r="G2991" i="34"/>
  <c r="F2991" i="34"/>
  <c r="E2991" i="34"/>
  <c r="D2991" i="34"/>
  <c r="V2990" i="34"/>
  <c r="U2990" i="34"/>
  <c r="T2990" i="34"/>
  <c r="S2990" i="34"/>
  <c r="R2990" i="34"/>
  <c r="Q2990" i="34"/>
  <c r="P2990" i="34"/>
  <c r="O2990" i="34"/>
  <c r="N2990" i="34"/>
  <c r="M2990" i="34"/>
  <c r="L2990" i="34"/>
  <c r="K2990" i="34"/>
  <c r="J2990" i="34"/>
  <c r="I2990" i="34"/>
  <c r="H2990" i="34"/>
  <c r="G2990" i="34"/>
  <c r="F2990" i="34"/>
  <c r="E2990" i="34"/>
  <c r="D2990" i="34"/>
  <c r="B2990" i="34"/>
  <c r="V2989" i="34"/>
  <c r="U2989" i="34"/>
  <c r="T2989" i="34"/>
  <c r="S2989" i="34"/>
  <c r="R2989" i="34"/>
  <c r="Q2989" i="34"/>
  <c r="P2989" i="34"/>
  <c r="O2989" i="34"/>
  <c r="N2989" i="34"/>
  <c r="M2989" i="34"/>
  <c r="L2989" i="34"/>
  <c r="K2989" i="34"/>
  <c r="J2989" i="34"/>
  <c r="I2989" i="34"/>
  <c r="H2989" i="34"/>
  <c r="G2989" i="34"/>
  <c r="F2989" i="34"/>
  <c r="E2989" i="34"/>
  <c r="D2989" i="34"/>
  <c r="V2988" i="34"/>
  <c r="U2988" i="34"/>
  <c r="T2988" i="34"/>
  <c r="S2988" i="34"/>
  <c r="R2988" i="34"/>
  <c r="Q2988" i="34"/>
  <c r="P2988" i="34"/>
  <c r="O2988" i="34"/>
  <c r="N2988" i="34"/>
  <c r="M2988" i="34"/>
  <c r="L2988" i="34"/>
  <c r="K2988" i="34"/>
  <c r="J2988" i="34"/>
  <c r="I2988" i="34"/>
  <c r="H2988" i="34"/>
  <c r="G2988" i="34"/>
  <c r="F2988" i="34"/>
  <c r="E2988" i="34"/>
  <c r="D2988" i="34"/>
  <c r="G2984" i="34"/>
  <c r="D2984" i="34"/>
  <c r="P2983" i="34"/>
  <c r="J2983" i="34"/>
  <c r="D2982" i="34"/>
  <c r="D2981" i="34"/>
  <c r="D2980" i="34"/>
  <c r="S2971" i="34"/>
  <c r="HH99" i="1"/>
  <c r="HI99" i="1"/>
  <c r="P2971" i="34"/>
  <c r="M2971" i="34"/>
  <c r="J2971" i="34"/>
  <c r="G2971" i="34"/>
  <c r="D2971" i="34"/>
  <c r="EP99" i="3"/>
  <c r="P2969" i="34"/>
  <c r="EH99" i="3"/>
  <c r="M2969" i="34"/>
  <c r="EL99" i="3"/>
  <c r="J2969" i="34"/>
  <c r="ED99" i="3"/>
  <c r="G2969" i="34"/>
  <c r="DZ99" i="3"/>
  <c r="D2969" i="34"/>
  <c r="EQ99" i="3"/>
  <c r="P2968" i="34"/>
  <c r="EI99" i="3"/>
  <c r="M2968" i="34"/>
  <c r="EM99" i="3"/>
  <c r="J2968" i="34"/>
  <c r="EE99" i="3"/>
  <c r="G2968" i="34"/>
  <c r="EA99" i="3"/>
  <c r="D2968" i="34"/>
  <c r="V2966" i="34"/>
  <c r="U2966" i="34"/>
  <c r="T2966" i="34"/>
  <c r="FN99" i="1"/>
  <c r="P2966" i="34"/>
  <c r="FL99" i="1"/>
  <c r="M2966" i="34"/>
  <c r="FM99" i="1"/>
  <c r="J2966" i="34"/>
  <c r="FK99" i="1"/>
  <c r="G2966" i="34"/>
  <c r="FJ99" i="1"/>
  <c r="D2966" i="34"/>
  <c r="V2965" i="34"/>
  <c r="U2965" i="34"/>
  <c r="T2965" i="34"/>
  <c r="FD99" i="1"/>
  <c r="P2965" i="34"/>
  <c r="FB99" i="1"/>
  <c r="M2965" i="34"/>
  <c r="FC99" i="1"/>
  <c r="J2965" i="34"/>
  <c r="FA99" i="1"/>
  <c r="G2965" i="34"/>
  <c r="EZ99" i="1"/>
  <c r="D2965" i="34"/>
  <c r="V2964" i="34"/>
  <c r="U2964" i="34"/>
  <c r="T2964" i="34"/>
  <c r="ET99" i="1"/>
  <c r="P2964" i="34"/>
  <c r="ER99" i="1"/>
  <c r="M2964" i="34"/>
  <c r="ES99" i="1"/>
  <c r="J2964" i="34"/>
  <c r="EQ99" i="1"/>
  <c r="G2964" i="34"/>
  <c r="EP99" i="1"/>
  <c r="D2964" i="34"/>
  <c r="V2961" i="34"/>
  <c r="U2961" i="34"/>
  <c r="T2961" i="34"/>
  <c r="S2961" i="34"/>
  <c r="R2961" i="34"/>
  <c r="Q2961" i="34"/>
  <c r="P2961" i="34"/>
  <c r="O2961" i="34"/>
  <c r="N2961" i="34"/>
  <c r="M2961" i="34"/>
  <c r="L2961" i="34"/>
  <c r="K2961" i="34"/>
  <c r="J2961" i="34"/>
  <c r="I2961" i="34"/>
  <c r="H2961" i="34"/>
  <c r="G2961" i="34"/>
  <c r="F2961" i="34"/>
  <c r="E2961" i="34"/>
  <c r="D2961" i="34"/>
  <c r="V2960" i="34"/>
  <c r="U2960" i="34"/>
  <c r="T2960" i="34"/>
  <c r="S2960" i="34"/>
  <c r="R2960" i="34"/>
  <c r="Q2960" i="34"/>
  <c r="P2960" i="34"/>
  <c r="O2960" i="34"/>
  <c r="N2960" i="34"/>
  <c r="M2960" i="34"/>
  <c r="L2960" i="34"/>
  <c r="K2960" i="34"/>
  <c r="J2960" i="34"/>
  <c r="I2960" i="34"/>
  <c r="H2960" i="34"/>
  <c r="G2960" i="34"/>
  <c r="F2960" i="34"/>
  <c r="E2960" i="34"/>
  <c r="D2960" i="34"/>
  <c r="V2959" i="34"/>
  <c r="U2959" i="34"/>
  <c r="T2959" i="34"/>
  <c r="S2959" i="34"/>
  <c r="R2959" i="34"/>
  <c r="Q2959" i="34"/>
  <c r="P2959" i="34"/>
  <c r="O2959" i="34"/>
  <c r="N2959" i="34"/>
  <c r="M2959" i="34"/>
  <c r="L2959" i="34"/>
  <c r="K2959" i="34"/>
  <c r="J2959" i="34"/>
  <c r="I2959" i="34"/>
  <c r="H2959" i="34"/>
  <c r="G2959" i="34"/>
  <c r="F2959" i="34"/>
  <c r="E2959" i="34"/>
  <c r="D2959" i="34"/>
  <c r="V2958" i="34"/>
  <c r="U2958" i="34"/>
  <c r="T2958" i="34"/>
  <c r="S2958" i="34"/>
  <c r="R2958" i="34"/>
  <c r="Q2958" i="34"/>
  <c r="P2958" i="34"/>
  <c r="O2958" i="34"/>
  <c r="N2958" i="34"/>
  <c r="M2958" i="34"/>
  <c r="L2958" i="34"/>
  <c r="K2958" i="34"/>
  <c r="J2958" i="34"/>
  <c r="I2958" i="34"/>
  <c r="H2958" i="34"/>
  <c r="G2958" i="34"/>
  <c r="F2958" i="34"/>
  <c r="E2958" i="34"/>
  <c r="D2958" i="34"/>
  <c r="B2958" i="34"/>
  <c r="V2957" i="34"/>
  <c r="U2957" i="34"/>
  <c r="T2957" i="34"/>
  <c r="S2957" i="34"/>
  <c r="R2957" i="34"/>
  <c r="Q2957" i="34"/>
  <c r="P2957" i="34"/>
  <c r="O2957" i="34"/>
  <c r="N2957" i="34"/>
  <c r="M2957" i="34"/>
  <c r="L2957" i="34"/>
  <c r="K2957" i="34"/>
  <c r="J2957" i="34"/>
  <c r="I2957" i="34"/>
  <c r="H2957" i="34"/>
  <c r="G2957" i="34"/>
  <c r="F2957" i="34"/>
  <c r="E2957" i="34"/>
  <c r="D2957" i="34"/>
  <c r="V2956" i="34"/>
  <c r="U2956" i="34"/>
  <c r="T2956" i="34"/>
  <c r="S2956" i="34"/>
  <c r="R2956" i="34"/>
  <c r="Q2956" i="34"/>
  <c r="P2956" i="34"/>
  <c r="O2956" i="34"/>
  <c r="N2956" i="34"/>
  <c r="M2956" i="34"/>
  <c r="L2956" i="34"/>
  <c r="K2956" i="34"/>
  <c r="J2956" i="34"/>
  <c r="I2956" i="34"/>
  <c r="H2956" i="34"/>
  <c r="G2956" i="34"/>
  <c r="F2956" i="34"/>
  <c r="E2956" i="34"/>
  <c r="D2956" i="34"/>
  <c r="G2952" i="34"/>
  <c r="D2952" i="34"/>
  <c r="P2951" i="34"/>
  <c r="J2951" i="34"/>
  <c r="D2950" i="34"/>
  <c r="D2949" i="34"/>
  <c r="D2948" i="34"/>
  <c r="S2939" i="34"/>
  <c r="HH98" i="1"/>
  <c r="HI98" i="1"/>
  <c r="P2939" i="34"/>
  <c r="M2939" i="34"/>
  <c r="J2939" i="34"/>
  <c r="G2939" i="34"/>
  <c r="D2939" i="34"/>
  <c r="EP98" i="3"/>
  <c r="P2937" i="34"/>
  <c r="EH98" i="3"/>
  <c r="M2937" i="34"/>
  <c r="EL98" i="3"/>
  <c r="J2937" i="34"/>
  <c r="ED98" i="3"/>
  <c r="G2937" i="34"/>
  <c r="DZ98" i="3"/>
  <c r="D2937" i="34"/>
  <c r="EQ98" i="3"/>
  <c r="P2936" i="34"/>
  <c r="EI98" i="3"/>
  <c r="M2936" i="34"/>
  <c r="EM98" i="3"/>
  <c r="J2936" i="34"/>
  <c r="EE98" i="3"/>
  <c r="G2936" i="34"/>
  <c r="EA98" i="3"/>
  <c r="D2936" i="34"/>
  <c r="V2934" i="34"/>
  <c r="U2934" i="34"/>
  <c r="T2934" i="34"/>
  <c r="FN98" i="1"/>
  <c r="P2934" i="34"/>
  <c r="FL98" i="1"/>
  <c r="M2934" i="34"/>
  <c r="FM98" i="1"/>
  <c r="J2934" i="34"/>
  <c r="FK98" i="1"/>
  <c r="G2934" i="34"/>
  <c r="FJ98" i="1"/>
  <c r="D2934" i="34"/>
  <c r="V2933" i="34"/>
  <c r="U2933" i="34"/>
  <c r="T2933" i="34"/>
  <c r="FD98" i="1"/>
  <c r="P2933" i="34"/>
  <c r="FB98" i="1"/>
  <c r="M2933" i="34"/>
  <c r="FC98" i="1"/>
  <c r="J2933" i="34"/>
  <c r="FA98" i="1"/>
  <c r="G2933" i="34"/>
  <c r="EZ98" i="1"/>
  <c r="D2933" i="34"/>
  <c r="V2932" i="34"/>
  <c r="U2932" i="34"/>
  <c r="T2932" i="34"/>
  <c r="ET98" i="1"/>
  <c r="P2932" i="34"/>
  <c r="ER98" i="1"/>
  <c r="M2932" i="34"/>
  <c r="ES98" i="1"/>
  <c r="J2932" i="34"/>
  <c r="EQ98" i="1"/>
  <c r="G2932" i="34"/>
  <c r="EP98" i="1"/>
  <c r="D2932" i="34"/>
  <c r="V2929" i="34"/>
  <c r="U2929" i="34"/>
  <c r="T2929" i="34"/>
  <c r="S2929" i="34"/>
  <c r="R2929" i="34"/>
  <c r="Q2929" i="34"/>
  <c r="P2929" i="34"/>
  <c r="O2929" i="34"/>
  <c r="N2929" i="34"/>
  <c r="M2929" i="34"/>
  <c r="L2929" i="34"/>
  <c r="K2929" i="34"/>
  <c r="J2929" i="34"/>
  <c r="I2929" i="34"/>
  <c r="H2929" i="34"/>
  <c r="G2929" i="34"/>
  <c r="F2929" i="34"/>
  <c r="E2929" i="34"/>
  <c r="D2929" i="34"/>
  <c r="V2928" i="34"/>
  <c r="U2928" i="34"/>
  <c r="T2928" i="34"/>
  <c r="S2928" i="34"/>
  <c r="R2928" i="34"/>
  <c r="Q2928" i="34"/>
  <c r="P2928" i="34"/>
  <c r="O2928" i="34"/>
  <c r="N2928" i="34"/>
  <c r="M2928" i="34"/>
  <c r="L2928" i="34"/>
  <c r="K2928" i="34"/>
  <c r="J2928" i="34"/>
  <c r="I2928" i="34"/>
  <c r="H2928" i="34"/>
  <c r="G2928" i="34"/>
  <c r="F2928" i="34"/>
  <c r="E2928" i="34"/>
  <c r="D2928" i="34"/>
  <c r="V2927" i="34"/>
  <c r="U2927" i="34"/>
  <c r="T2927" i="34"/>
  <c r="S2927" i="34"/>
  <c r="R2927" i="34"/>
  <c r="Q2927" i="34"/>
  <c r="P2927" i="34"/>
  <c r="O2927" i="34"/>
  <c r="N2927" i="34"/>
  <c r="M2927" i="34"/>
  <c r="L2927" i="34"/>
  <c r="K2927" i="34"/>
  <c r="J2927" i="34"/>
  <c r="I2927" i="34"/>
  <c r="H2927" i="34"/>
  <c r="G2927" i="34"/>
  <c r="F2927" i="34"/>
  <c r="E2927" i="34"/>
  <c r="D2927" i="34"/>
  <c r="V2926" i="34"/>
  <c r="U2926" i="34"/>
  <c r="T2926" i="34"/>
  <c r="S2926" i="34"/>
  <c r="R2926" i="34"/>
  <c r="Q2926" i="34"/>
  <c r="P2926" i="34"/>
  <c r="O2926" i="34"/>
  <c r="N2926" i="34"/>
  <c r="M2926" i="34"/>
  <c r="L2926" i="34"/>
  <c r="K2926" i="34"/>
  <c r="J2926" i="34"/>
  <c r="I2926" i="34"/>
  <c r="H2926" i="34"/>
  <c r="G2926" i="34"/>
  <c r="F2926" i="34"/>
  <c r="E2926" i="34"/>
  <c r="D2926" i="34"/>
  <c r="B2926" i="34"/>
  <c r="V2925" i="34"/>
  <c r="U2925" i="34"/>
  <c r="T2925" i="34"/>
  <c r="S2925" i="34"/>
  <c r="R2925" i="34"/>
  <c r="Q2925" i="34"/>
  <c r="P2925" i="34"/>
  <c r="O2925" i="34"/>
  <c r="N2925" i="34"/>
  <c r="M2925" i="34"/>
  <c r="L2925" i="34"/>
  <c r="K2925" i="34"/>
  <c r="J2925" i="34"/>
  <c r="I2925" i="34"/>
  <c r="H2925" i="34"/>
  <c r="G2925" i="34"/>
  <c r="F2925" i="34"/>
  <c r="E2925" i="34"/>
  <c r="D2925" i="34"/>
  <c r="V2924" i="34"/>
  <c r="U2924" i="34"/>
  <c r="T2924" i="34"/>
  <c r="S2924" i="34"/>
  <c r="R2924" i="34"/>
  <c r="Q2924" i="34"/>
  <c r="P2924" i="34"/>
  <c r="O2924" i="34"/>
  <c r="N2924" i="34"/>
  <c r="M2924" i="34"/>
  <c r="L2924" i="34"/>
  <c r="K2924" i="34"/>
  <c r="J2924" i="34"/>
  <c r="I2924" i="34"/>
  <c r="H2924" i="34"/>
  <c r="G2924" i="34"/>
  <c r="F2924" i="34"/>
  <c r="E2924" i="34"/>
  <c r="D2924" i="34"/>
  <c r="G2920" i="34"/>
  <c r="D2920" i="34"/>
  <c r="P2919" i="34"/>
  <c r="J2919" i="34"/>
  <c r="D2918" i="34"/>
  <c r="D2917" i="34"/>
  <c r="D2916" i="34"/>
  <c r="S2907" i="34"/>
  <c r="HH97" i="1"/>
  <c r="HI97" i="1"/>
  <c r="P2907" i="34"/>
  <c r="M2907" i="34"/>
  <c r="J2907" i="34"/>
  <c r="G2907" i="34"/>
  <c r="D2907" i="34"/>
  <c r="EP97" i="3"/>
  <c r="P2905" i="34"/>
  <c r="EH97" i="3"/>
  <c r="M2905" i="34"/>
  <c r="EL97" i="3"/>
  <c r="J2905" i="34"/>
  <c r="ED97" i="3"/>
  <c r="G2905" i="34"/>
  <c r="DZ97" i="3"/>
  <c r="D2905" i="34"/>
  <c r="EQ97" i="3"/>
  <c r="P2904" i="34"/>
  <c r="EI97" i="3"/>
  <c r="M2904" i="34"/>
  <c r="EM97" i="3"/>
  <c r="J2904" i="34"/>
  <c r="EE97" i="3"/>
  <c r="G2904" i="34"/>
  <c r="EA97" i="3"/>
  <c r="D2904" i="34"/>
  <c r="V2902" i="34"/>
  <c r="U2902" i="34"/>
  <c r="T2902" i="34"/>
  <c r="FN97" i="1"/>
  <c r="P2902" i="34"/>
  <c r="FL97" i="1"/>
  <c r="M2902" i="34"/>
  <c r="FM97" i="1"/>
  <c r="J2902" i="34"/>
  <c r="FK97" i="1"/>
  <c r="G2902" i="34"/>
  <c r="FJ97" i="1"/>
  <c r="D2902" i="34"/>
  <c r="V2901" i="34"/>
  <c r="U2901" i="34"/>
  <c r="T2901" i="34"/>
  <c r="FD97" i="1"/>
  <c r="P2901" i="34"/>
  <c r="FB97" i="1"/>
  <c r="M2901" i="34"/>
  <c r="FC97" i="1"/>
  <c r="J2901" i="34"/>
  <c r="FA97" i="1"/>
  <c r="G2901" i="34"/>
  <c r="EZ97" i="1"/>
  <c r="D2901" i="34"/>
  <c r="V2900" i="34"/>
  <c r="U2900" i="34"/>
  <c r="T2900" i="34"/>
  <c r="ET97" i="1"/>
  <c r="P2900" i="34"/>
  <c r="ER97" i="1"/>
  <c r="M2900" i="34"/>
  <c r="ES97" i="1"/>
  <c r="J2900" i="34"/>
  <c r="EQ97" i="1"/>
  <c r="G2900" i="34"/>
  <c r="EP97" i="1"/>
  <c r="D2900" i="34"/>
  <c r="V2897" i="34"/>
  <c r="U2897" i="34"/>
  <c r="T2897" i="34"/>
  <c r="S2897" i="34"/>
  <c r="R2897" i="34"/>
  <c r="Q2897" i="34"/>
  <c r="P2897" i="34"/>
  <c r="O2897" i="34"/>
  <c r="N2897" i="34"/>
  <c r="M2897" i="34"/>
  <c r="L2897" i="34"/>
  <c r="K2897" i="34"/>
  <c r="J2897" i="34"/>
  <c r="I2897" i="34"/>
  <c r="H2897" i="34"/>
  <c r="G2897" i="34"/>
  <c r="F2897" i="34"/>
  <c r="E2897" i="34"/>
  <c r="D2897" i="34"/>
  <c r="V2896" i="34"/>
  <c r="U2896" i="34"/>
  <c r="T2896" i="34"/>
  <c r="S2896" i="34"/>
  <c r="R2896" i="34"/>
  <c r="Q2896" i="34"/>
  <c r="P2896" i="34"/>
  <c r="O2896" i="34"/>
  <c r="N2896" i="34"/>
  <c r="M2896" i="34"/>
  <c r="L2896" i="34"/>
  <c r="K2896" i="34"/>
  <c r="J2896" i="34"/>
  <c r="I2896" i="34"/>
  <c r="H2896" i="34"/>
  <c r="G2896" i="34"/>
  <c r="F2896" i="34"/>
  <c r="E2896" i="34"/>
  <c r="D2896" i="34"/>
  <c r="V2895" i="34"/>
  <c r="U2895" i="34"/>
  <c r="T2895" i="34"/>
  <c r="S2895" i="34"/>
  <c r="R2895" i="34"/>
  <c r="Q2895" i="34"/>
  <c r="P2895" i="34"/>
  <c r="O2895" i="34"/>
  <c r="N2895" i="34"/>
  <c r="M2895" i="34"/>
  <c r="L2895" i="34"/>
  <c r="K2895" i="34"/>
  <c r="J2895" i="34"/>
  <c r="I2895" i="34"/>
  <c r="H2895" i="34"/>
  <c r="G2895" i="34"/>
  <c r="F2895" i="34"/>
  <c r="E2895" i="34"/>
  <c r="D2895" i="34"/>
  <c r="V2894" i="34"/>
  <c r="U2894" i="34"/>
  <c r="T2894" i="34"/>
  <c r="S2894" i="34"/>
  <c r="R2894" i="34"/>
  <c r="Q2894" i="34"/>
  <c r="P2894" i="34"/>
  <c r="O2894" i="34"/>
  <c r="N2894" i="34"/>
  <c r="M2894" i="34"/>
  <c r="L2894" i="34"/>
  <c r="K2894" i="34"/>
  <c r="J2894" i="34"/>
  <c r="I2894" i="34"/>
  <c r="H2894" i="34"/>
  <c r="G2894" i="34"/>
  <c r="F2894" i="34"/>
  <c r="E2894" i="34"/>
  <c r="D2894" i="34"/>
  <c r="B2894" i="34"/>
  <c r="V2893" i="34"/>
  <c r="U2893" i="34"/>
  <c r="T2893" i="34"/>
  <c r="S2893" i="34"/>
  <c r="R2893" i="34"/>
  <c r="Q2893" i="34"/>
  <c r="P2893" i="34"/>
  <c r="O2893" i="34"/>
  <c r="N2893" i="34"/>
  <c r="M2893" i="34"/>
  <c r="L2893" i="34"/>
  <c r="K2893" i="34"/>
  <c r="J2893" i="34"/>
  <c r="I2893" i="34"/>
  <c r="H2893" i="34"/>
  <c r="G2893" i="34"/>
  <c r="F2893" i="34"/>
  <c r="E2893" i="34"/>
  <c r="D2893" i="34"/>
  <c r="V2892" i="34"/>
  <c r="U2892" i="34"/>
  <c r="T2892" i="34"/>
  <c r="S2892" i="34"/>
  <c r="R2892" i="34"/>
  <c r="Q2892" i="34"/>
  <c r="P2892" i="34"/>
  <c r="O2892" i="34"/>
  <c r="N2892" i="34"/>
  <c r="M2892" i="34"/>
  <c r="L2892" i="34"/>
  <c r="K2892" i="34"/>
  <c r="J2892" i="34"/>
  <c r="I2892" i="34"/>
  <c r="H2892" i="34"/>
  <c r="G2892" i="34"/>
  <c r="F2892" i="34"/>
  <c r="E2892" i="34"/>
  <c r="D2892" i="34"/>
  <c r="G2888" i="34"/>
  <c r="D2888" i="34"/>
  <c r="P2887" i="34"/>
  <c r="J2887" i="34"/>
  <c r="D2886" i="34"/>
  <c r="D2885" i="34"/>
  <c r="D2884" i="34"/>
  <c r="S2875" i="34"/>
  <c r="HH96" i="1"/>
  <c r="HI96" i="1"/>
  <c r="P2875" i="34"/>
  <c r="M2875" i="34"/>
  <c r="J2875" i="34"/>
  <c r="G2875" i="34"/>
  <c r="D2875" i="34"/>
  <c r="EP96" i="3"/>
  <c r="P2873" i="34"/>
  <c r="EH96" i="3"/>
  <c r="M2873" i="34"/>
  <c r="EL96" i="3"/>
  <c r="J2873" i="34"/>
  <c r="ED96" i="3"/>
  <c r="G2873" i="34"/>
  <c r="DZ96" i="3"/>
  <c r="D2873" i="34"/>
  <c r="EQ96" i="3"/>
  <c r="P2872" i="34"/>
  <c r="EI96" i="3"/>
  <c r="M2872" i="34"/>
  <c r="EM96" i="3"/>
  <c r="J2872" i="34"/>
  <c r="EE96" i="3"/>
  <c r="G2872" i="34"/>
  <c r="EA96" i="3"/>
  <c r="D2872" i="34"/>
  <c r="V2870" i="34"/>
  <c r="U2870" i="34"/>
  <c r="T2870" i="34"/>
  <c r="FN96" i="1"/>
  <c r="P2870" i="34"/>
  <c r="FL96" i="1"/>
  <c r="M2870" i="34"/>
  <c r="FM96" i="1"/>
  <c r="J2870" i="34"/>
  <c r="FK96" i="1"/>
  <c r="G2870" i="34"/>
  <c r="FJ96" i="1"/>
  <c r="D2870" i="34"/>
  <c r="V2869" i="34"/>
  <c r="U2869" i="34"/>
  <c r="T2869" i="34"/>
  <c r="FD96" i="1"/>
  <c r="P2869" i="34"/>
  <c r="FB96" i="1"/>
  <c r="M2869" i="34"/>
  <c r="FC96" i="1"/>
  <c r="J2869" i="34"/>
  <c r="FA96" i="1"/>
  <c r="G2869" i="34"/>
  <c r="EZ96" i="1"/>
  <c r="D2869" i="34"/>
  <c r="V2868" i="34"/>
  <c r="U2868" i="34"/>
  <c r="T2868" i="34"/>
  <c r="ET96" i="1"/>
  <c r="P2868" i="34"/>
  <c r="ER96" i="1"/>
  <c r="M2868" i="34"/>
  <c r="ES96" i="1"/>
  <c r="J2868" i="34"/>
  <c r="EQ96" i="1"/>
  <c r="G2868" i="34"/>
  <c r="EP96" i="1"/>
  <c r="D2868" i="34"/>
  <c r="V2865" i="34"/>
  <c r="U2865" i="34"/>
  <c r="T2865" i="34"/>
  <c r="S2865" i="34"/>
  <c r="R2865" i="34"/>
  <c r="Q2865" i="34"/>
  <c r="P2865" i="34"/>
  <c r="O2865" i="34"/>
  <c r="N2865" i="34"/>
  <c r="M2865" i="34"/>
  <c r="L2865" i="34"/>
  <c r="K2865" i="34"/>
  <c r="J2865" i="34"/>
  <c r="I2865" i="34"/>
  <c r="H2865" i="34"/>
  <c r="G2865" i="34"/>
  <c r="F2865" i="34"/>
  <c r="E2865" i="34"/>
  <c r="D2865" i="34"/>
  <c r="V2864" i="34"/>
  <c r="U2864" i="34"/>
  <c r="T2864" i="34"/>
  <c r="S2864" i="34"/>
  <c r="R2864" i="34"/>
  <c r="Q2864" i="34"/>
  <c r="P2864" i="34"/>
  <c r="O2864" i="34"/>
  <c r="N2864" i="34"/>
  <c r="M2864" i="34"/>
  <c r="L2864" i="34"/>
  <c r="K2864" i="34"/>
  <c r="J2864" i="34"/>
  <c r="I2864" i="34"/>
  <c r="H2864" i="34"/>
  <c r="G2864" i="34"/>
  <c r="F2864" i="34"/>
  <c r="E2864" i="34"/>
  <c r="D2864" i="34"/>
  <c r="V2863" i="34"/>
  <c r="U2863" i="34"/>
  <c r="T2863" i="34"/>
  <c r="S2863" i="34"/>
  <c r="R2863" i="34"/>
  <c r="Q2863" i="34"/>
  <c r="P2863" i="34"/>
  <c r="O2863" i="34"/>
  <c r="N2863" i="34"/>
  <c r="M2863" i="34"/>
  <c r="L2863" i="34"/>
  <c r="K2863" i="34"/>
  <c r="J2863" i="34"/>
  <c r="I2863" i="34"/>
  <c r="H2863" i="34"/>
  <c r="G2863" i="34"/>
  <c r="F2863" i="34"/>
  <c r="E2863" i="34"/>
  <c r="D2863" i="34"/>
  <c r="V2862" i="34"/>
  <c r="U2862" i="34"/>
  <c r="T2862" i="34"/>
  <c r="S2862" i="34"/>
  <c r="R2862" i="34"/>
  <c r="Q2862" i="34"/>
  <c r="P2862" i="34"/>
  <c r="O2862" i="34"/>
  <c r="N2862" i="34"/>
  <c r="M2862" i="34"/>
  <c r="L2862" i="34"/>
  <c r="K2862" i="34"/>
  <c r="J2862" i="34"/>
  <c r="I2862" i="34"/>
  <c r="H2862" i="34"/>
  <c r="G2862" i="34"/>
  <c r="F2862" i="34"/>
  <c r="E2862" i="34"/>
  <c r="D2862" i="34"/>
  <c r="B2862" i="34"/>
  <c r="V2861" i="34"/>
  <c r="U2861" i="34"/>
  <c r="T2861" i="34"/>
  <c r="S2861" i="34"/>
  <c r="R2861" i="34"/>
  <c r="Q2861" i="34"/>
  <c r="P2861" i="34"/>
  <c r="O2861" i="34"/>
  <c r="N2861" i="34"/>
  <c r="M2861" i="34"/>
  <c r="L2861" i="34"/>
  <c r="K2861" i="34"/>
  <c r="J2861" i="34"/>
  <c r="I2861" i="34"/>
  <c r="H2861" i="34"/>
  <c r="G2861" i="34"/>
  <c r="F2861" i="34"/>
  <c r="E2861" i="34"/>
  <c r="D2861" i="34"/>
  <c r="V2860" i="34"/>
  <c r="U2860" i="34"/>
  <c r="T2860" i="34"/>
  <c r="S2860" i="34"/>
  <c r="R2860" i="34"/>
  <c r="Q2860" i="34"/>
  <c r="P2860" i="34"/>
  <c r="O2860" i="34"/>
  <c r="N2860" i="34"/>
  <c r="M2860" i="34"/>
  <c r="L2860" i="34"/>
  <c r="K2860" i="34"/>
  <c r="J2860" i="34"/>
  <c r="I2860" i="34"/>
  <c r="H2860" i="34"/>
  <c r="G2860" i="34"/>
  <c r="F2860" i="34"/>
  <c r="E2860" i="34"/>
  <c r="D2860" i="34"/>
  <c r="G2856" i="34"/>
  <c r="D2856" i="34"/>
  <c r="P2855" i="34"/>
  <c r="J2855" i="34"/>
  <c r="D2854" i="34"/>
  <c r="D2853" i="34"/>
  <c r="D2852" i="34"/>
  <c r="S2843" i="34"/>
  <c r="HH95" i="1"/>
  <c r="HI95" i="1"/>
  <c r="P2843" i="34"/>
  <c r="M2843" i="34"/>
  <c r="J2843" i="34"/>
  <c r="G2843" i="34"/>
  <c r="D2843" i="34"/>
  <c r="EP95" i="3"/>
  <c r="P2841" i="34"/>
  <c r="EH95" i="3"/>
  <c r="M2841" i="34"/>
  <c r="EL95" i="3"/>
  <c r="J2841" i="34"/>
  <c r="ED95" i="3"/>
  <c r="G2841" i="34"/>
  <c r="DZ95" i="3"/>
  <c r="D2841" i="34"/>
  <c r="EQ95" i="3"/>
  <c r="P2840" i="34"/>
  <c r="EI95" i="3"/>
  <c r="M2840" i="34"/>
  <c r="EM95" i="3"/>
  <c r="J2840" i="34"/>
  <c r="EE95" i="3"/>
  <c r="G2840" i="34"/>
  <c r="EA95" i="3"/>
  <c r="D2840" i="34"/>
  <c r="V2838" i="34"/>
  <c r="U2838" i="34"/>
  <c r="T2838" i="34"/>
  <c r="FN95" i="1"/>
  <c r="P2838" i="34"/>
  <c r="FL95" i="1"/>
  <c r="M2838" i="34"/>
  <c r="FM95" i="1"/>
  <c r="J2838" i="34"/>
  <c r="FK95" i="1"/>
  <c r="G2838" i="34"/>
  <c r="FJ95" i="1"/>
  <c r="D2838" i="34"/>
  <c r="V2837" i="34"/>
  <c r="U2837" i="34"/>
  <c r="T2837" i="34"/>
  <c r="FD95" i="1"/>
  <c r="P2837" i="34"/>
  <c r="FB95" i="1"/>
  <c r="M2837" i="34"/>
  <c r="FC95" i="1"/>
  <c r="J2837" i="34"/>
  <c r="FA95" i="1"/>
  <c r="G2837" i="34"/>
  <c r="EZ95" i="1"/>
  <c r="D2837" i="34"/>
  <c r="V2836" i="34"/>
  <c r="U2836" i="34"/>
  <c r="T2836" i="34"/>
  <c r="ET95" i="1"/>
  <c r="P2836" i="34"/>
  <c r="ER95" i="1"/>
  <c r="M2836" i="34"/>
  <c r="ES95" i="1"/>
  <c r="J2836" i="34"/>
  <c r="EQ95" i="1"/>
  <c r="G2836" i="34"/>
  <c r="EP95" i="1"/>
  <c r="D2836" i="34"/>
  <c r="V2833" i="34"/>
  <c r="U2833" i="34"/>
  <c r="T2833" i="34"/>
  <c r="S2833" i="34"/>
  <c r="R2833" i="34"/>
  <c r="Q2833" i="34"/>
  <c r="P2833" i="34"/>
  <c r="O2833" i="34"/>
  <c r="N2833" i="34"/>
  <c r="M2833" i="34"/>
  <c r="L2833" i="34"/>
  <c r="K2833" i="34"/>
  <c r="J2833" i="34"/>
  <c r="I2833" i="34"/>
  <c r="H2833" i="34"/>
  <c r="G2833" i="34"/>
  <c r="F2833" i="34"/>
  <c r="E2833" i="34"/>
  <c r="D2833" i="34"/>
  <c r="V2832" i="34"/>
  <c r="U2832" i="34"/>
  <c r="T2832" i="34"/>
  <c r="S2832" i="34"/>
  <c r="R2832" i="34"/>
  <c r="Q2832" i="34"/>
  <c r="P2832" i="34"/>
  <c r="O2832" i="34"/>
  <c r="N2832" i="34"/>
  <c r="M2832" i="34"/>
  <c r="L2832" i="34"/>
  <c r="K2832" i="34"/>
  <c r="J2832" i="34"/>
  <c r="I2832" i="34"/>
  <c r="H2832" i="34"/>
  <c r="G2832" i="34"/>
  <c r="F2832" i="34"/>
  <c r="E2832" i="34"/>
  <c r="D2832" i="34"/>
  <c r="V2831" i="34"/>
  <c r="U2831" i="34"/>
  <c r="T2831" i="34"/>
  <c r="S2831" i="34"/>
  <c r="R2831" i="34"/>
  <c r="Q2831" i="34"/>
  <c r="P2831" i="34"/>
  <c r="O2831" i="34"/>
  <c r="N2831" i="34"/>
  <c r="M2831" i="34"/>
  <c r="L2831" i="34"/>
  <c r="K2831" i="34"/>
  <c r="J2831" i="34"/>
  <c r="I2831" i="34"/>
  <c r="H2831" i="34"/>
  <c r="G2831" i="34"/>
  <c r="F2831" i="34"/>
  <c r="E2831" i="34"/>
  <c r="D2831" i="34"/>
  <c r="V2830" i="34"/>
  <c r="U2830" i="34"/>
  <c r="T2830" i="34"/>
  <c r="S2830" i="34"/>
  <c r="R2830" i="34"/>
  <c r="Q2830" i="34"/>
  <c r="P2830" i="34"/>
  <c r="O2830" i="34"/>
  <c r="N2830" i="34"/>
  <c r="M2830" i="34"/>
  <c r="L2830" i="34"/>
  <c r="K2830" i="34"/>
  <c r="J2830" i="34"/>
  <c r="I2830" i="34"/>
  <c r="H2830" i="34"/>
  <c r="G2830" i="34"/>
  <c r="F2830" i="34"/>
  <c r="E2830" i="34"/>
  <c r="D2830" i="34"/>
  <c r="B2830" i="34"/>
  <c r="V2829" i="34"/>
  <c r="U2829" i="34"/>
  <c r="T2829" i="34"/>
  <c r="S2829" i="34"/>
  <c r="R2829" i="34"/>
  <c r="Q2829" i="34"/>
  <c r="P2829" i="34"/>
  <c r="O2829" i="34"/>
  <c r="N2829" i="34"/>
  <c r="M2829" i="34"/>
  <c r="L2829" i="34"/>
  <c r="K2829" i="34"/>
  <c r="J2829" i="34"/>
  <c r="I2829" i="34"/>
  <c r="H2829" i="34"/>
  <c r="G2829" i="34"/>
  <c r="F2829" i="34"/>
  <c r="E2829" i="34"/>
  <c r="D2829" i="34"/>
  <c r="V2828" i="34"/>
  <c r="U2828" i="34"/>
  <c r="T2828" i="34"/>
  <c r="S2828" i="34"/>
  <c r="R2828" i="34"/>
  <c r="Q2828" i="34"/>
  <c r="P2828" i="34"/>
  <c r="O2828" i="34"/>
  <c r="N2828" i="34"/>
  <c r="M2828" i="34"/>
  <c r="L2828" i="34"/>
  <c r="K2828" i="34"/>
  <c r="J2828" i="34"/>
  <c r="I2828" i="34"/>
  <c r="H2828" i="34"/>
  <c r="G2828" i="34"/>
  <c r="F2828" i="34"/>
  <c r="E2828" i="34"/>
  <c r="D2828" i="34"/>
  <c r="G2824" i="34"/>
  <c r="D2824" i="34"/>
  <c r="P2823" i="34"/>
  <c r="J2823" i="34"/>
  <c r="D2822" i="34"/>
  <c r="D2821" i="34"/>
  <c r="D2820" i="34"/>
  <c r="S2811" i="34"/>
  <c r="HH94" i="1"/>
  <c r="HI94" i="1"/>
  <c r="P2811" i="34"/>
  <c r="M2811" i="34"/>
  <c r="J2811" i="34"/>
  <c r="G2811" i="34"/>
  <c r="D2811" i="34"/>
  <c r="EP94" i="3"/>
  <c r="P2809" i="34"/>
  <c r="EH94" i="3"/>
  <c r="M2809" i="34"/>
  <c r="EL94" i="3"/>
  <c r="J2809" i="34"/>
  <c r="ED94" i="3"/>
  <c r="G2809" i="34"/>
  <c r="DZ94" i="3"/>
  <c r="D2809" i="34"/>
  <c r="EQ94" i="3"/>
  <c r="P2808" i="34"/>
  <c r="EI94" i="3"/>
  <c r="M2808" i="34"/>
  <c r="EM94" i="3"/>
  <c r="J2808" i="34"/>
  <c r="EE94" i="3"/>
  <c r="G2808" i="34"/>
  <c r="EA94" i="3"/>
  <c r="D2808" i="34"/>
  <c r="V2806" i="34"/>
  <c r="U2806" i="34"/>
  <c r="T2806" i="34"/>
  <c r="FN94" i="1"/>
  <c r="P2806" i="34"/>
  <c r="FL94" i="1"/>
  <c r="M2806" i="34"/>
  <c r="FM94" i="1"/>
  <c r="J2806" i="34"/>
  <c r="FK94" i="1"/>
  <c r="G2806" i="34"/>
  <c r="FJ94" i="1"/>
  <c r="D2806" i="34"/>
  <c r="V2805" i="34"/>
  <c r="U2805" i="34"/>
  <c r="T2805" i="34"/>
  <c r="FD94" i="1"/>
  <c r="P2805" i="34"/>
  <c r="FB94" i="1"/>
  <c r="M2805" i="34"/>
  <c r="FC94" i="1"/>
  <c r="J2805" i="34"/>
  <c r="FA94" i="1"/>
  <c r="G2805" i="34"/>
  <c r="EZ94" i="1"/>
  <c r="D2805" i="34"/>
  <c r="V2804" i="34"/>
  <c r="U2804" i="34"/>
  <c r="T2804" i="34"/>
  <c r="ET94" i="1"/>
  <c r="P2804" i="34"/>
  <c r="ER94" i="1"/>
  <c r="M2804" i="34"/>
  <c r="ES94" i="1"/>
  <c r="J2804" i="34"/>
  <c r="EQ94" i="1"/>
  <c r="G2804" i="34"/>
  <c r="EP94" i="1"/>
  <c r="D2804" i="34"/>
  <c r="V2801" i="34"/>
  <c r="U2801" i="34"/>
  <c r="T2801" i="34"/>
  <c r="S2801" i="34"/>
  <c r="R2801" i="34"/>
  <c r="Q2801" i="34"/>
  <c r="P2801" i="34"/>
  <c r="O2801" i="34"/>
  <c r="N2801" i="34"/>
  <c r="M2801" i="34"/>
  <c r="L2801" i="34"/>
  <c r="K2801" i="34"/>
  <c r="J2801" i="34"/>
  <c r="I2801" i="34"/>
  <c r="H2801" i="34"/>
  <c r="G2801" i="34"/>
  <c r="F2801" i="34"/>
  <c r="E2801" i="34"/>
  <c r="D2801" i="34"/>
  <c r="V2800" i="34"/>
  <c r="U2800" i="34"/>
  <c r="T2800" i="34"/>
  <c r="S2800" i="34"/>
  <c r="R2800" i="34"/>
  <c r="Q2800" i="34"/>
  <c r="P2800" i="34"/>
  <c r="O2800" i="34"/>
  <c r="N2800" i="34"/>
  <c r="M2800" i="34"/>
  <c r="L2800" i="34"/>
  <c r="K2800" i="34"/>
  <c r="J2800" i="34"/>
  <c r="I2800" i="34"/>
  <c r="H2800" i="34"/>
  <c r="G2800" i="34"/>
  <c r="F2800" i="34"/>
  <c r="E2800" i="34"/>
  <c r="D2800" i="34"/>
  <c r="V2799" i="34"/>
  <c r="U2799" i="34"/>
  <c r="T2799" i="34"/>
  <c r="S2799" i="34"/>
  <c r="R2799" i="34"/>
  <c r="Q2799" i="34"/>
  <c r="P2799" i="34"/>
  <c r="O2799" i="34"/>
  <c r="N2799" i="34"/>
  <c r="M2799" i="34"/>
  <c r="L2799" i="34"/>
  <c r="K2799" i="34"/>
  <c r="J2799" i="34"/>
  <c r="I2799" i="34"/>
  <c r="H2799" i="34"/>
  <c r="G2799" i="34"/>
  <c r="F2799" i="34"/>
  <c r="E2799" i="34"/>
  <c r="D2799" i="34"/>
  <c r="V2798" i="34"/>
  <c r="U2798" i="34"/>
  <c r="T2798" i="34"/>
  <c r="S2798" i="34"/>
  <c r="R2798" i="34"/>
  <c r="Q2798" i="34"/>
  <c r="P2798" i="34"/>
  <c r="O2798" i="34"/>
  <c r="N2798" i="34"/>
  <c r="M2798" i="34"/>
  <c r="L2798" i="34"/>
  <c r="K2798" i="34"/>
  <c r="J2798" i="34"/>
  <c r="I2798" i="34"/>
  <c r="H2798" i="34"/>
  <c r="G2798" i="34"/>
  <c r="F2798" i="34"/>
  <c r="E2798" i="34"/>
  <c r="D2798" i="34"/>
  <c r="B2798" i="34"/>
  <c r="V2797" i="34"/>
  <c r="U2797" i="34"/>
  <c r="T2797" i="34"/>
  <c r="S2797" i="34"/>
  <c r="R2797" i="34"/>
  <c r="Q2797" i="34"/>
  <c r="P2797" i="34"/>
  <c r="O2797" i="34"/>
  <c r="N2797" i="34"/>
  <c r="M2797" i="34"/>
  <c r="L2797" i="34"/>
  <c r="K2797" i="34"/>
  <c r="J2797" i="34"/>
  <c r="I2797" i="34"/>
  <c r="H2797" i="34"/>
  <c r="G2797" i="34"/>
  <c r="F2797" i="34"/>
  <c r="E2797" i="34"/>
  <c r="D2797" i="34"/>
  <c r="V2796" i="34"/>
  <c r="U2796" i="34"/>
  <c r="T2796" i="34"/>
  <c r="S2796" i="34"/>
  <c r="R2796" i="34"/>
  <c r="Q2796" i="34"/>
  <c r="P2796" i="34"/>
  <c r="O2796" i="34"/>
  <c r="N2796" i="34"/>
  <c r="M2796" i="34"/>
  <c r="L2796" i="34"/>
  <c r="K2796" i="34"/>
  <c r="J2796" i="34"/>
  <c r="I2796" i="34"/>
  <c r="H2796" i="34"/>
  <c r="G2796" i="34"/>
  <c r="F2796" i="34"/>
  <c r="E2796" i="34"/>
  <c r="D2796" i="34"/>
  <c r="G2792" i="34"/>
  <c r="D2792" i="34"/>
  <c r="P2791" i="34"/>
  <c r="J2791" i="34"/>
  <c r="D2790" i="34"/>
  <c r="D2789" i="34"/>
  <c r="D2788" i="34"/>
  <c r="S2779" i="34"/>
  <c r="HH93" i="1"/>
  <c r="HI93" i="1"/>
  <c r="P2779" i="34"/>
  <c r="M2779" i="34"/>
  <c r="J2779" i="34"/>
  <c r="G2779" i="34"/>
  <c r="D2779" i="34"/>
  <c r="EP93" i="3"/>
  <c r="P2777" i="34"/>
  <c r="EH93" i="3"/>
  <c r="M2777" i="34"/>
  <c r="EL93" i="3"/>
  <c r="J2777" i="34"/>
  <c r="ED93" i="3"/>
  <c r="G2777" i="34"/>
  <c r="DZ93" i="3"/>
  <c r="D2777" i="34"/>
  <c r="EQ93" i="3"/>
  <c r="P2776" i="34"/>
  <c r="EI93" i="3"/>
  <c r="M2776" i="34"/>
  <c r="EM93" i="3"/>
  <c r="J2776" i="34"/>
  <c r="EE93" i="3"/>
  <c r="G2776" i="34"/>
  <c r="EA93" i="3"/>
  <c r="D2776" i="34"/>
  <c r="V2774" i="34"/>
  <c r="U2774" i="34"/>
  <c r="T2774" i="34"/>
  <c r="FN93" i="1"/>
  <c r="P2774" i="34"/>
  <c r="FL93" i="1"/>
  <c r="M2774" i="34"/>
  <c r="FM93" i="1"/>
  <c r="J2774" i="34"/>
  <c r="FK93" i="1"/>
  <c r="G2774" i="34"/>
  <c r="FJ93" i="1"/>
  <c r="D2774" i="34"/>
  <c r="V2773" i="34"/>
  <c r="U2773" i="34"/>
  <c r="T2773" i="34"/>
  <c r="FD93" i="1"/>
  <c r="P2773" i="34"/>
  <c r="FB93" i="1"/>
  <c r="M2773" i="34"/>
  <c r="FC93" i="1"/>
  <c r="J2773" i="34"/>
  <c r="FA93" i="1"/>
  <c r="G2773" i="34"/>
  <c r="EZ93" i="1"/>
  <c r="D2773" i="34"/>
  <c r="V2772" i="34"/>
  <c r="U2772" i="34"/>
  <c r="T2772" i="34"/>
  <c r="ET93" i="1"/>
  <c r="P2772" i="34"/>
  <c r="ER93" i="1"/>
  <c r="M2772" i="34"/>
  <c r="ES93" i="1"/>
  <c r="J2772" i="34"/>
  <c r="EQ93" i="1"/>
  <c r="G2772" i="34"/>
  <c r="EP93" i="1"/>
  <c r="D2772" i="34"/>
  <c r="V2769" i="34"/>
  <c r="U2769" i="34"/>
  <c r="T2769" i="34"/>
  <c r="S2769" i="34"/>
  <c r="R2769" i="34"/>
  <c r="Q2769" i="34"/>
  <c r="P2769" i="34"/>
  <c r="O2769" i="34"/>
  <c r="N2769" i="34"/>
  <c r="M2769" i="34"/>
  <c r="L2769" i="34"/>
  <c r="K2769" i="34"/>
  <c r="J2769" i="34"/>
  <c r="I2769" i="34"/>
  <c r="H2769" i="34"/>
  <c r="G2769" i="34"/>
  <c r="F2769" i="34"/>
  <c r="E2769" i="34"/>
  <c r="D2769" i="34"/>
  <c r="V2768" i="34"/>
  <c r="U2768" i="34"/>
  <c r="T2768" i="34"/>
  <c r="S2768" i="34"/>
  <c r="R2768" i="34"/>
  <c r="Q2768" i="34"/>
  <c r="P2768" i="34"/>
  <c r="O2768" i="34"/>
  <c r="N2768" i="34"/>
  <c r="M2768" i="34"/>
  <c r="L2768" i="34"/>
  <c r="K2768" i="34"/>
  <c r="J2768" i="34"/>
  <c r="I2768" i="34"/>
  <c r="H2768" i="34"/>
  <c r="G2768" i="34"/>
  <c r="F2768" i="34"/>
  <c r="E2768" i="34"/>
  <c r="D2768" i="34"/>
  <c r="V2767" i="34"/>
  <c r="U2767" i="34"/>
  <c r="T2767" i="34"/>
  <c r="S2767" i="34"/>
  <c r="R2767" i="34"/>
  <c r="Q2767" i="34"/>
  <c r="P2767" i="34"/>
  <c r="O2767" i="34"/>
  <c r="N2767" i="34"/>
  <c r="M2767" i="34"/>
  <c r="L2767" i="34"/>
  <c r="K2767" i="34"/>
  <c r="J2767" i="34"/>
  <c r="I2767" i="34"/>
  <c r="H2767" i="34"/>
  <c r="G2767" i="34"/>
  <c r="F2767" i="34"/>
  <c r="E2767" i="34"/>
  <c r="D2767" i="34"/>
  <c r="V2766" i="34"/>
  <c r="U2766" i="34"/>
  <c r="T2766" i="34"/>
  <c r="S2766" i="34"/>
  <c r="R2766" i="34"/>
  <c r="Q2766" i="34"/>
  <c r="P2766" i="34"/>
  <c r="O2766" i="34"/>
  <c r="N2766" i="34"/>
  <c r="M2766" i="34"/>
  <c r="L2766" i="34"/>
  <c r="K2766" i="34"/>
  <c r="J2766" i="34"/>
  <c r="I2766" i="34"/>
  <c r="H2766" i="34"/>
  <c r="G2766" i="34"/>
  <c r="F2766" i="34"/>
  <c r="E2766" i="34"/>
  <c r="D2766" i="34"/>
  <c r="B2766" i="34"/>
  <c r="V2765" i="34"/>
  <c r="U2765" i="34"/>
  <c r="T2765" i="34"/>
  <c r="S2765" i="34"/>
  <c r="R2765" i="34"/>
  <c r="Q2765" i="34"/>
  <c r="P2765" i="34"/>
  <c r="O2765" i="34"/>
  <c r="N2765" i="34"/>
  <c r="M2765" i="34"/>
  <c r="L2765" i="34"/>
  <c r="K2765" i="34"/>
  <c r="J2765" i="34"/>
  <c r="I2765" i="34"/>
  <c r="H2765" i="34"/>
  <c r="G2765" i="34"/>
  <c r="F2765" i="34"/>
  <c r="E2765" i="34"/>
  <c r="D2765" i="34"/>
  <c r="V2764" i="34"/>
  <c r="U2764" i="34"/>
  <c r="T2764" i="34"/>
  <c r="S2764" i="34"/>
  <c r="R2764" i="34"/>
  <c r="Q2764" i="34"/>
  <c r="P2764" i="34"/>
  <c r="O2764" i="34"/>
  <c r="N2764" i="34"/>
  <c r="M2764" i="34"/>
  <c r="L2764" i="34"/>
  <c r="K2764" i="34"/>
  <c r="J2764" i="34"/>
  <c r="I2764" i="34"/>
  <c r="H2764" i="34"/>
  <c r="G2764" i="34"/>
  <c r="F2764" i="34"/>
  <c r="E2764" i="34"/>
  <c r="D2764" i="34"/>
  <c r="G2760" i="34"/>
  <c r="D2760" i="34"/>
  <c r="P2759" i="34"/>
  <c r="J2759" i="34"/>
  <c r="D2758" i="34"/>
  <c r="D2757" i="34"/>
  <c r="D2756" i="34"/>
  <c r="S2747" i="34"/>
  <c r="HH92" i="1"/>
  <c r="HI92" i="1"/>
  <c r="P2747" i="34"/>
  <c r="M2747" i="34"/>
  <c r="J2747" i="34"/>
  <c r="G2747" i="34"/>
  <c r="D2747" i="34"/>
  <c r="EP92" i="3"/>
  <c r="P2745" i="34"/>
  <c r="EH92" i="3"/>
  <c r="M2745" i="34"/>
  <c r="EL92" i="3"/>
  <c r="J2745" i="34"/>
  <c r="ED92" i="3"/>
  <c r="G2745" i="34"/>
  <c r="DZ92" i="3"/>
  <c r="D2745" i="34"/>
  <c r="EQ92" i="3"/>
  <c r="P2744" i="34"/>
  <c r="EI92" i="3"/>
  <c r="M2744" i="34"/>
  <c r="EM92" i="3"/>
  <c r="J2744" i="34"/>
  <c r="EE92" i="3"/>
  <c r="G2744" i="34"/>
  <c r="EA92" i="3"/>
  <c r="D2744" i="34"/>
  <c r="V2742" i="34"/>
  <c r="U2742" i="34"/>
  <c r="T2742" i="34"/>
  <c r="FN92" i="1"/>
  <c r="P2742" i="34"/>
  <c r="FL92" i="1"/>
  <c r="M2742" i="34"/>
  <c r="FM92" i="1"/>
  <c r="J2742" i="34"/>
  <c r="FK92" i="1"/>
  <c r="G2742" i="34"/>
  <c r="FJ92" i="1"/>
  <c r="D2742" i="34"/>
  <c r="V2741" i="34"/>
  <c r="U2741" i="34"/>
  <c r="T2741" i="34"/>
  <c r="FD92" i="1"/>
  <c r="P2741" i="34"/>
  <c r="FB92" i="1"/>
  <c r="M2741" i="34"/>
  <c r="FC92" i="1"/>
  <c r="J2741" i="34"/>
  <c r="FA92" i="1"/>
  <c r="G2741" i="34"/>
  <c r="EZ92" i="1"/>
  <c r="D2741" i="34"/>
  <c r="V2740" i="34"/>
  <c r="U2740" i="34"/>
  <c r="T2740" i="34"/>
  <c r="ET92" i="1"/>
  <c r="P2740" i="34"/>
  <c r="ER92" i="1"/>
  <c r="M2740" i="34"/>
  <c r="ES92" i="1"/>
  <c r="J2740" i="34"/>
  <c r="EQ92" i="1"/>
  <c r="G2740" i="34"/>
  <c r="EP92" i="1"/>
  <c r="D2740" i="34"/>
  <c r="V2737" i="34"/>
  <c r="U2737" i="34"/>
  <c r="T2737" i="34"/>
  <c r="S2737" i="34"/>
  <c r="R2737" i="34"/>
  <c r="Q2737" i="34"/>
  <c r="P2737" i="34"/>
  <c r="O2737" i="34"/>
  <c r="N2737" i="34"/>
  <c r="M2737" i="34"/>
  <c r="L2737" i="34"/>
  <c r="K2737" i="34"/>
  <c r="J2737" i="34"/>
  <c r="I2737" i="34"/>
  <c r="H2737" i="34"/>
  <c r="G2737" i="34"/>
  <c r="F2737" i="34"/>
  <c r="E2737" i="34"/>
  <c r="D2737" i="34"/>
  <c r="V2736" i="34"/>
  <c r="U2736" i="34"/>
  <c r="T2736" i="34"/>
  <c r="S2736" i="34"/>
  <c r="R2736" i="34"/>
  <c r="Q2736" i="34"/>
  <c r="P2736" i="34"/>
  <c r="O2736" i="34"/>
  <c r="N2736" i="34"/>
  <c r="M2736" i="34"/>
  <c r="L2736" i="34"/>
  <c r="K2736" i="34"/>
  <c r="J2736" i="34"/>
  <c r="I2736" i="34"/>
  <c r="H2736" i="34"/>
  <c r="G2736" i="34"/>
  <c r="F2736" i="34"/>
  <c r="E2736" i="34"/>
  <c r="D2736" i="34"/>
  <c r="V2735" i="34"/>
  <c r="U2735" i="34"/>
  <c r="T2735" i="34"/>
  <c r="S2735" i="34"/>
  <c r="R2735" i="34"/>
  <c r="Q2735" i="34"/>
  <c r="P2735" i="34"/>
  <c r="O2735" i="34"/>
  <c r="N2735" i="34"/>
  <c r="M2735" i="34"/>
  <c r="L2735" i="34"/>
  <c r="K2735" i="34"/>
  <c r="J2735" i="34"/>
  <c r="I2735" i="34"/>
  <c r="H2735" i="34"/>
  <c r="G2735" i="34"/>
  <c r="F2735" i="34"/>
  <c r="E2735" i="34"/>
  <c r="D2735" i="34"/>
  <c r="V2734" i="34"/>
  <c r="U2734" i="34"/>
  <c r="T2734" i="34"/>
  <c r="S2734" i="34"/>
  <c r="R2734" i="34"/>
  <c r="Q2734" i="34"/>
  <c r="P2734" i="34"/>
  <c r="O2734" i="34"/>
  <c r="N2734" i="34"/>
  <c r="M2734" i="34"/>
  <c r="L2734" i="34"/>
  <c r="K2734" i="34"/>
  <c r="J2734" i="34"/>
  <c r="I2734" i="34"/>
  <c r="H2734" i="34"/>
  <c r="G2734" i="34"/>
  <c r="F2734" i="34"/>
  <c r="E2734" i="34"/>
  <c r="D2734" i="34"/>
  <c r="B2734" i="34"/>
  <c r="V2733" i="34"/>
  <c r="U2733" i="34"/>
  <c r="T2733" i="34"/>
  <c r="S2733" i="34"/>
  <c r="R2733" i="34"/>
  <c r="Q2733" i="34"/>
  <c r="P2733" i="34"/>
  <c r="O2733" i="34"/>
  <c r="N2733" i="34"/>
  <c r="M2733" i="34"/>
  <c r="L2733" i="34"/>
  <c r="K2733" i="34"/>
  <c r="J2733" i="34"/>
  <c r="I2733" i="34"/>
  <c r="H2733" i="34"/>
  <c r="G2733" i="34"/>
  <c r="F2733" i="34"/>
  <c r="E2733" i="34"/>
  <c r="D2733" i="34"/>
  <c r="V2732" i="34"/>
  <c r="U2732" i="34"/>
  <c r="T2732" i="34"/>
  <c r="S2732" i="34"/>
  <c r="R2732" i="34"/>
  <c r="Q2732" i="34"/>
  <c r="P2732" i="34"/>
  <c r="O2732" i="34"/>
  <c r="N2732" i="34"/>
  <c r="M2732" i="34"/>
  <c r="L2732" i="34"/>
  <c r="K2732" i="34"/>
  <c r="J2732" i="34"/>
  <c r="I2732" i="34"/>
  <c r="H2732" i="34"/>
  <c r="G2732" i="34"/>
  <c r="F2732" i="34"/>
  <c r="E2732" i="34"/>
  <c r="D2732" i="34"/>
  <c r="G2728" i="34"/>
  <c r="D2728" i="34"/>
  <c r="P2727" i="34"/>
  <c r="J2727" i="34"/>
  <c r="D2726" i="34"/>
  <c r="D2725" i="34"/>
  <c r="D2724" i="34"/>
  <c r="S2715" i="34"/>
  <c r="HH91" i="1"/>
  <c r="HI91" i="1"/>
  <c r="P2715" i="34"/>
  <c r="M2715" i="34"/>
  <c r="J2715" i="34"/>
  <c r="G2715" i="34"/>
  <c r="D2715" i="34"/>
  <c r="EP91" i="3"/>
  <c r="P2713" i="34"/>
  <c r="EH91" i="3"/>
  <c r="M2713" i="34"/>
  <c r="EL91" i="3"/>
  <c r="J2713" i="34"/>
  <c r="ED91" i="3"/>
  <c r="G2713" i="34"/>
  <c r="DZ91" i="3"/>
  <c r="D2713" i="34"/>
  <c r="EQ91" i="3"/>
  <c r="P2712" i="34"/>
  <c r="EI91" i="3"/>
  <c r="M2712" i="34"/>
  <c r="EM91" i="3"/>
  <c r="J2712" i="34"/>
  <c r="EE91" i="3"/>
  <c r="G2712" i="34"/>
  <c r="EA91" i="3"/>
  <c r="D2712" i="34"/>
  <c r="V2710" i="34"/>
  <c r="U2710" i="34"/>
  <c r="T2710" i="34"/>
  <c r="FN91" i="1"/>
  <c r="P2710" i="34"/>
  <c r="FL91" i="1"/>
  <c r="M2710" i="34"/>
  <c r="FM91" i="1"/>
  <c r="J2710" i="34"/>
  <c r="FK91" i="1"/>
  <c r="G2710" i="34"/>
  <c r="FJ91" i="1"/>
  <c r="D2710" i="34"/>
  <c r="V2709" i="34"/>
  <c r="U2709" i="34"/>
  <c r="T2709" i="34"/>
  <c r="FD91" i="1"/>
  <c r="P2709" i="34"/>
  <c r="FB91" i="1"/>
  <c r="M2709" i="34"/>
  <c r="FC91" i="1"/>
  <c r="J2709" i="34"/>
  <c r="FA91" i="1"/>
  <c r="G2709" i="34"/>
  <c r="EZ91" i="1"/>
  <c r="D2709" i="34"/>
  <c r="V2708" i="34"/>
  <c r="U2708" i="34"/>
  <c r="T2708" i="34"/>
  <c r="ET91" i="1"/>
  <c r="P2708" i="34"/>
  <c r="ER91" i="1"/>
  <c r="M2708" i="34"/>
  <c r="ES91" i="1"/>
  <c r="J2708" i="34"/>
  <c r="EQ91" i="1"/>
  <c r="G2708" i="34"/>
  <c r="EP91" i="1"/>
  <c r="D2708" i="34"/>
  <c r="V2705" i="34"/>
  <c r="U2705" i="34"/>
  <c r="T2705" i="34"/>
  <c r="S2705" i="34"/>
  <c r="R2705" i="34"/>
  <c r="Q2705" i="34"/>
  <c r="P2705" i="34"/>
  <c r="O2705" i="34"/>
  <c r="N2705" i="34"/>
  <c r="M2705" i="34"/>
  <c r="L2705" i="34"/>
  <c r="K2705" i="34"/>
  <c r="J2705" i="34"/>
  <c r="I2705" i="34"/>
  <c r="H2705" i="34"/>
  <c r="G2705" i="34"/>
  <c r="F2705" i="34"/>
  <c r="E2705" i="34"/>
  <c r="D2705" i="34"/>
  <c r="V2704" i="34"/>
  <c r="U2704" i="34"/>
  <c r="T2704" i="34"/>
  <c r="S2704" i="34"/>
  <c r="R2704" i="34"/>
  <c r="Q2704" i="34"/>
  <c r="P2704" i="34"/>
  <c r="O2704" i="34"/>
  <c r="N2704" i="34"/>
  <c r="M2704" i="34"/>
  <c r="L2704" i="34"/>
  <c r="K2704" i="34"/>
  <c r="J2704" i="34"/>
  <c r="I2704" i="34"/>
  <c r="H2704" i="34"/>
  <c r="G2704" i="34"/>
  <c r="F2704" i="34"/>
  <c r="E2704" i="34"/>
  <c r="D2704" i="34"/>
  <c r="V2703" i="34"/>
  <c r="U2703" i="34"/>
  <c r="T2703" i="34"/>
  <c r="S2703" i="34"/>
  <c r="R2703" i="34"/>
  <c r="Q2703" i="34"/>
  <c r="P2703" i="34"/>
  <c r="O2703" i="34"/>
  <c r="N2703" i="34"/>
  <c r="M2703" i="34"/>
  <c r="L2703" i="34"/>
  <c r="K2703" i="34"/>
  <c r="J2703" i="34"/>
  <c r="I2703" i="34"/>
  <c r="H2703" i="34"/>
  <c r="G2703" i="34"/>
  <c r="F2703" i="34"/>
  <c r="E2703" i="34"/>
  <c r="D2703" i="34"/>
  <c r="V2702" i="34"/>
  <c r="U2702" i="34"/>
  <c r="T2702" i="34"/>
  <c r="S2702" i="34"/>
  <c r="R2702" i="34"/>
  <c r="Q2702" i="34"/>
  <c r="P2702" i="34"/>
  <c r="O2702" i="34"/>
  <c r="N2702" i="34"/>
  <c r="M2702" i="34"/>
  <c r="L2702" i="34"/>
  <c r="K2702" i="34"/>
  <c r="J2702" i="34"/>
  <c r="I2702" i="34"/>
  <c r="H2702" i="34"/>
  <c r="G2702" i="34"/>
  <c r="F2702" i="34"/>
  <c r="E2702" i="34"/>
  <c r="D2702" i="34"/>
  <c r="B2702" i="34"/>
  <c r="V2701" i="34"/>
  <c r="U2701" i="34"/>
  <c r="T2701" i="34"/>
  <c r="S2701" i="34"/>
  <c r="R2701" i="34"/>
  <c r="Q2701" i="34"/>
  <c r="P2701" i="34"/>
  <c r="O2701" i="34"/>
  <c r="N2701" i="34"/>
  <c r="M2701" i="34"/>
  <c r="L2701" i="34"/>
  <c r="K2701" i="34"/>
  <c r="J2701" i="34"/>
  <c r="I2701" i="34"/>
  <c r="H2701" i="34"/>
  <c r="G2701" i="34"/>
  <c r="F2701" i="34"/>
  <c r="E2701" i="34"/>
  <c r="D2701" i="34"/>
  <c r="V2700" i="34"/>
  <c r="U2700" i="34"/>
  <c r="T2700" i="34"/>
  <c r="S2700" i="34"/>
  <c r="R2700" i="34"/>
  <c r="Q2700" i="34"/>
  <c r="P2700" i="34"/>
  <c r="O2700" i="34"/>
  <c r="N2700" i="34"/>
  <c r="M2700" i="34"/>
  <c r="L2700" i="34"/>
  <c r="K2700" i="34"/>
  <c r="J2700" i="34"/>
  <c r="I2700" i="34"/>
  <c r="H2700" i="34"/>
  <c r="G2700" i="34"/>
  <c r="F2700" i="34"/>
  <c r="E2700" i="34"/>
  <c r="D2700" i="34"/>
  <c r="G2696" i="34"/>
  <c r="D2696" i="34"/>
  <c r="P2695" i="34"/>
  <c r="J2695" i="34"/>
  <c r="D2694" i="34"/>
  <c r="D2693" i="34"/>
  <c r="D2692" i="34"/>
  <c r="S2683" i="34"/>
  <c r="HH90" i="1"/>
  <c r="HI90" i="1"/>
  <c r="P2683" i="34"/>
  <c r="M2683" i="34"/>
  <c r="J2683" i="34"/>
  <c r="G2683" i="34"/>
  <c r="D2683" i="34"/>
  <c r="EP90" i="3"/>
  <c r="P2681" i="34"/>
  <c r="EH90" i="3"/>
  <c r="M2681" i="34"/>
  <c r="EL90" i="3"/>
  <c r="J2681" i="34"/>
  <c r="ED90" i="3"/>
  <c r="G2681" i="34"/>
  <c r="DZ90" i="3"/>
  <c r="D2681" i="34"/>
  <c r="EQ90" i="3"/>
  <c r="P2680" i="34"/>
  <c r="EI90" i="3"/>
  <c r="M2680" i="34"/>
  <c r="EM90" i="3"/>
  <c r="J2680" i="34"/>
  <c r="EE90" i="3"/>
  <c r="G2680" i="34"/>
  <c r="EA90" i="3"/>
  <c r="D2680" i="34"/>
  <c r="V2678" i="34"/>
  <c r="U2678" i="34"/>
  <c r="T2678" i="34"/>
  <c r="FN90" i="1"/>
  <c r="P2678" i="34"/>
  <c r="FL90" i="1"/>
  <c r="M2678" i="34"/>
  <c r="FM90" i="1"/>
  <c r="J2678" i="34"/>
  <c r="FK90" i="1"/>
  <c r="G2678" i="34"/>
  <c r="FJ90" i="1"/>
  <c r="D2678" i="34"/>
  <c r="V2677" i="34"/>
  <c r="U2677" i="34"/>
  <c r="T2677" i="34"/>
  <c r="FD90" i="1"/>
  <c r="P2677" i="34"/>
  <c r="FB90" i="1"/>
  <c r="M2677" i="34"/>
  <c r="FC90" i="1"/>
  <c r="J2677" i="34"/>
  <c r="FA90" i="1"/>
  <c r="G2677" i="34"/>
  <c r="EZ90" i="1"/>
  <c r="D2677" i="34"/>
  <c r="V2676" i="34"/>
  <c r="U2676" i="34"/>
  <c r="T2676" i="34"/>
  <c r="ET90" i="1"/>
  <c r="P2676" i="34"/>
  <c r="ER90" i="1"/>
  <c r="M2676" i="34"/>
  <c r="ES90" i="1"/>
  <c r="J2676" i="34"/>
  <c r="EQ90" i="1"/>
  <c r="G2676" i="34"/>
  <c r="EP90" i="1"/>
  <c r="D2676" i="34"/>
  <c r="V2673" i="34"/>
  <c r="U2673" i="34"/>
  <c r="T2673" i="34"/>
  <c r="S2673" i="34"/>
  <c r="R2673" i="34"/>
  <c r="Q2673" i="34"/>
  <c r="P2673" i="34"/>
  <c r="O2673" i="34"/>
  <c r="N2673" i="34"/>
  <c r="M2673" i="34"/>
  <c r="L2673" i="34"/>
  <c r="K2673" i="34"/>
  <c r="J2673" i="34"/>
  <c r="I2673" i="34"/>
  <c r="H2673" i="34"/>
  <c r="G2673" i="34"/>
  <c r="F2673" i="34"/>
  <c r="E2673" i="34"/>
  <c r="D2673" i="34"/>
  <c r="V2672" i="34"/>
  <c r="U2672" i="34"/>
  <c r="T2672" i="34"/>
  <c r="S2672" i="34"/>
  <c r="R2672" i="34"/>
  <c r="Q2672" i="34"/>
  <c r="P2672" i="34"/>
  <c r="O2672" i="34"/>
  <c r="N2672" i="34"/>
  <c r="M2672" i="34"/>
  <c r="L2672" i="34"/>
  <c r="K2672" i="34"/>
  <c r="J2672" i="34"/>
  <c r="I2672" i="34"/>
  <c r="H2672" i="34"/>
  <c r="G2672" i="34"/>
  <c r="F2672" i="34"/>
  <c r="E2672" i="34"/>
  <c r="D2672" i="34"/>
  <c r="V2671" i="34"/>
  <c r="U2671" i="34"/>
  <c r="T2671" i="34"/>
  <c r="S2671" i="34"/>
  <c r="R2671" i="34"/>
  <c r="Q2671" i="34"/>
  <c r="P2671" i="34"/>
  <c r="O2671" i="34"/>
  <c r="N2671" i="34"/>
  <c r="M2671" i="34"/>
  <c r="L2671" i="34"/>
  <c r="K2671" i="34"/>
  <c r="J2671" i="34"/>
  <c r="I2671" i="34"/>
  <c r="H2671" i="34"/>
  <c r="G2671" i="34"/>
  <c r="F2671" i="34"/>
  <c r="E2671" i="34"/>
  <c r="D2671" i="34"/>
  <c r="V2670" i="34"/>
  <c r="U2670" i="34"/>
  <c r="T2670" i="34"/>
  <c r="S2670" i="34"/>
  <c r="R2670" i="34"/>
  <c r="Q2670" i="34"/>
  <c r="P2670" i="34"/>
  <c r="O2670" i="34"/>
  <c r="N2670" i="34"/>
  <c r="M2670" i="34"/>
  <c r="L2670" i="34"/>
  <c r="K2670" i="34"/>
  <c r="J2670" i="34"/>
  <c r="I2670" i="34"/>
  <c r="H2670" i="34"/>
  <c r="G2670" i="34"/>
  <c r="F2670" i="34"/>
  <c r="E2670" i="34"/>
  <c r="D2670" i="34"/>
  <c r="B2670" i="34"/>
  <c r="V2669" i="34"/>
  <c r="U2669" i="34"/>
  <c r="T2669" i="34"/>
  <c r="S2669" i="34"/>
  <c r="R2669" i="34"/>
  <c r="Q2669" i="34"/>
  <c r="P2669" i="34"/>
  <c r="O2669" i="34"/>
  <c r="N2669" i="34"/>
  <c r="M2669" i="34"/>
  <c r="L2669" i="34"/>
  <c r="K2669" i="34"/>
  <c r="J2669" i="34"/>
  <c r="I2669" i="34"/>
  <c r="H2669" i="34"/>
  <c r="G2669" i="34"/>
  <c r="F2669" i="34"/>
  <c r="E2669" i="34"/>
  <c r="D2669" i="34"/>
  <c r="V2668" i="34"/>
  <c r="U2668" i="34"/>
  <c r="T2668" i="34"/>
  <c r="S2668" i="34"/>
  <c r="R2668" i="34"/>
  <c r="Q2668" i="34"/>
  <c r="P2668" i="34"/>
  <c r="O2668" i="34"/>
  <c r="N2668" i="34"/>
  <c r="M2668" i="34"/>
  <c r="L2668" i="34"/>
  <c r="K2668" i="34"/>
  <c r="J2668" i="34"/>
  <c r="I2668" i="34"/>
  <c r="H2668" i="34"/>
  <c r="G2668" i="34"/>
  <c r="F2668" i="34"/>
  <c r="E2668" i="34"/>
  <c r="D2668" i="34"/>
  <c r="G2664" i="34"/>
  <c r="D2664" i="34"/>
  <c r="P2663" i="34"/>
  <c r="J2663" i="34"/>
  <c r="D2662" i="34"/>
  <c r="D2661" i="34"/>
  <c r="D2660" i="34"/>
  <c r="S2651" i="34"/>
  <c r="HH89" i="1"/>
  <c r="HI89" i="1"/>
  <c r="P2651" i="34"/>
  <c r="M2651" i="34"/>
  <c r="J2651" i="34"/>
  <c r="G2651" i="34"/>
  <c r="D2651" i="34"/>
  <c r="EP89" i="3"/>
  <c r="P2649" i="34"/>
  <c r="EH89" i="3"/>
  <c r="M2649" i="34"/>
  <c r="EL89" i="3"/>
  <c r="J2649" i="34"/>
  <c r="ED89" i="3"/>
  <c r="G2649" i="34"/>
  <c r="DZ89" i="3"/>
  <c r="D2649" i="34"/>
  <c r="EQ89" i="3"/>
  <c r="P2648" i="34"/>
  <c r="EI89" i="3"/>
  <c r="M2648" i="34"/>
  <c r="EM89" i="3"/>
  <c r="J2648" i="34"/>
  <c r="EE89" i="3"/>
  <c r="G2648" i="34"/>
  <c r="EA89" i="3"/>
  <c r="D2648" i="34"/>
  <c r="V2646" i="34"/>
  <c r="U2646" i="34"/>
  <c r="T2646" i="34"/>
  <c r="FN89" i="1"/>
  <c r="P2646" i="34"/>
  <c r="FL89" i="1"/>
  <c r="M2646" i="34"/>
  <c r="FM89" i="1"/>
  <c r="J2646" i="34"/>
  <c r="FK89" i="1"/>
  <c r="G2646" i="34"/>
  <c r="FJ89" i="1"/>
  <c r="D2646" i="34"/>
  <c r="V2645" i="34"/>
  <c r="U2645" i="34"/>
  <c r="T2645" i="34"/>
  <c r="FD89" i="1"/>
  <c r="P2645" i="34"/>
  <c r="FB89" i="1"/>
  <c r="M2645" i="34"/>
  <c r="FC89" i="1"/>
  <c r="J2645" i="34"/>
  <c r="FA89" i="1"/>
  <c r="G2645" i="34"/>
  <c r="EZ89" i="1"/>
  <c r="D2645" i="34"/>
  <c r="V2644" i="34"/>
  <c r="U2644" i="34"/>
  <c r="T2644" i="34"/>
  <c r="ET89" i="1"/>
  <c r="P2644" i="34"/>
  <c r="ER89" i="1"/>
  <c r="M2644" i="34"/>
  <c r="ES89" i="1"/>
  <c r="J2644" i="34"/>
  <c r="EQ89" i="1"/>
  <c r="G2644" i="34"/>
  <c r="EP89" i="1"/>
  <c r="D2644" i="34"/>
  <c r="V2641" i="34"/>
  <c r="U2641" i="34"/>
  <c r="T2641" i="34"/>
  <c r="S2641" i="34"/>
  <c r="R2641" i="34"/>
  <c r="Q2641" i="34"/>
  <c r="P2641" i="34"/>
  <c r="O2641" i="34"/>
  <c r="N2641" i="34"/>
  <c r="M2641" i="34"/>
  <c r="L2641" i="34"/>
  <c r="K2641" i="34"/>
  <c r="J2641" i="34"/>
  <c r="I2641" i="34"/>
  <c r="H2641" i="34"/>
  <c r="G2641" i="34"/>
  <c r="F2641" i="34"/>
  <c r="E2641" i="34"/>
  <c r="D2641" i="34"/>
  <c r="V2640" i="34"/>
  <c r="U2640" i="34"/>
  <c r="T2640" i="34"/>
  <c r="S2640" i="34"/>
  <c r="R2640" i="34"/>
  <c r="Q2640" i="34"/>
  <c r="P2640" i="34"/>
  <c r="O2640" i="34"/>
  <c r="N2640" i="34"/>
  <c r="M2640" i="34"/>
  <c r="L2640" i="34"/>
  <c r="K2640" i="34"/>
  <c r="J2640" i="34"/>
  <c r="I2640" i="34"/>
  <c r="H2640" i="34"/>
  <c r="G2640" i="34"/>
  <c r="F2640" i="34"/>
  <c r="E2640" i="34"/>
  <c r="D2640" i="34"/>
  <c r="V2639" i="34"/>
  <c r="U2639" i="34"/>
  <c r="T2639" i="34"/>
  <c r="S2639" i="34"/>
  <c r="R2639" i="34"/>
  <c r="Q2639" i="34"/>
  <c r="P2639" i="34"/>
  <c r="O2639" i="34"/>
  <c r="N2639" i="34"/>
  <c r="M2639" i="34"/>
  <c r="L2639" i="34"/>
  <c r="K2639" i="34"/>
  <c r="J2639" i="34"/>
  <c r="I2639" i="34"/>
  <c r="H2639" i="34"/>
  <c r="G2639" i="34"/>
  <c r="F2639" i="34"/>
  <c r="E2639" i="34"/>
  <c r="D2639" i="34"/>
  <c r="V2638" i="34"/>
  <c r="U2638" i="34"/>
  <c r="T2638" i="34"/>
  <c r="S2638" i="34"/>
  <c r="R2638" i="34"/>
  <c r="Q2638" i="34"/>
  <c r="P2638" i="34"/>
  <c r="O2638" i="34"/>
  <c r="N2638" i="34"/>
  <c r="M2638" i="34"/>
  <c r="L2638" i="34"/>
  <c r="K2638" i="34"/>
  <c r="J2638" i="34"/>
  <c r="I2638" i="34"/>
  <c r="H2638" i="34"/>
  <c r="G2638" i="34"/>
  <c r="F2638" i="34"/>
  <c r="E2638" i="34"/>
  <c r="D2638" i="34"/>
  <c r="B2638" i="34"/>
  <c r="V2637" i="34"/>
  <c r="U2637" i="34"/>
  <c r="T2637" i="34"/>
  <c r="S2637" i="34"/>
  <c r="R2637" i="34"/>
  <c r="Q2637" i="34"/>
  <c r="P2637" i="34"/>
  <c r="O2637" i="34"/>
  <c r="N2637" i="34"/>
  <c r="M2637" i="34"/>
  <c r="L2637" i="34"/>
  <c r="K2637" i="34"/>
  <c r="J2637" i="34"/>
  <c r="I2637" i="34"/>
  <c r="H2637" i="34"/>
  <c r="G2637" i="34"/>
  <c r="F2637" i="34"/>
  <c r="E2637" i="34"/>
  <c r="D2637" i="34"/>
  <c r="V2636" i="34"/>
  <c r="U2636" i="34"/>
  <c r="T2636" i="34"/>
  <c r="S2636" i="34"/>
  <c r="R2636" i="34"/>
  <c r="Q2636" i="34"/>
  <c r="P2636" i="34"/>
  <c r="O2636" i="34"/>
  <c r="N2636" i="34"/>
  <c r="M2636" i="34"/>
  <c r="L2636" i="34"/>
  <c r="K2636" i="34"/>
  <c r="J2636" i="34"/>
  <c r="I2636" i="34"/>
  <c r="H2636" i="34"/>
  <c r="G2636" i="34"/>
  <c r="F2636" i="34"/>
  <c r="E2636" i="34"/>
  <c r="D2636" i="34"/>
  <c r="G2632" i="34"/>
  <c r="D2632" i="34"/>
  <c r="P2631" i="34"/>
  <c r="J2631" i="34"/>
  <c r="D2630" i="34"/>
  <c r="D2629" i="34"/>
  <c r="D2628" i="34"/>
  <c r="S2619" i="34"/>
  <c r="HH88" i="1"/>
  <c r="HI88" i="1"/>
  <c r="P2619" i="34"/>
  <c r="M2619" i="34"/>
  <c r="J2619" i="34"/>
  <c r="G2619" i="34"/>
  <c r="D2619" i="34"/>
  <c r="EP88" i="3"/>
  <c r="P2617" i="34"/>
  <c r="EH88" i="3"/>
  <c r="M2617" i="34"/>
  <c r="EL88" i="3"/>
  <c r="J2617" i="34"/>
  <c r="ED88" i="3"/>
  <c r="G2617" i="34"/>
  <c r="DZ88" i="3"/>
  <c r="D2617" i="34"/>
  <c r="EQ88" i="3"/>
  <c r="P2616" i="34"/>
  <c r="EI88" i="3"/>
  <c r="M2616" i="34"/>
  <c r="EM88" i="3"/>
  <c r="J2616" i="34"/>
  <c r="EE88" i="3"/>
  <c r="G2616" i="34"/>
  <c r="EA88" i="3"/>
  <c r="D2616" i="34"/>
  <c r="V2614" i="34"/>
  <c r="U2614" i="34"/>
  <c r="T2614" i="34"/>
  <c r="FN88" i="1"/>
  <c r="P2614" i="34"/>
  <c r="FL88" i="1"/>
  <c r="M2614" i="34"/>
  <c r="FM88" i="1"/>
  <c r="J2614" i="34"/>
  <c r="FK88" i="1"/>
  <c r="G2614" i="34"/>
  <c r="FJ88" i="1"/>
  <c r="D2614" i="34"/>
  <c r="V2613" i="34"/>
  <c r="U2613" i="34"/>
  <c r="T2613" i="34"/>
  <c r="FD88" i="1"/>
  <c r="P2613" i="34"/>
  <c r="FB88" i="1"/>
  <c r="M2613" i="34"/>
  <c r="FC88" i="1"/>
  <c r="J2613" i="34"/>
  <c r="FA88" i="1"/>
  <c r="G2613" i="34"/>
  <c r="EZ88" i="1"/>
  <c r="D2613" i="34"/>
  <c r="V2612" i="34"/>
  <c r="U2612" i="34"/>
  <c r="T2612" i="34"/>
  <c r="ET88" i="1"/>
  <c r="P2612" i="34"/>
  <c r="ER88" i="1"/>
  <c r="M2612" i="34"/>
  <c r="ES88" i="1"/>
  <c r="J2612" i="34"/>
  <c r="EQ88" i="1"/>
  <c r="G2612" i="34"/>
  <c r="EP88" i="1"/>
  <c r="D2612" i="34"/>
  <c r="V2609" i="34"/>
  <c r="U2609" i="34"/>
  <c r="T2609" i="34"/>
  <c r="S2609" i="34"/>
  <c r="R2609" i="34"/>
  <c r="Q2609" i="34"/>
  <c r="P2609" i="34"/>
  <c r="O2609" i="34"/>
  <c r="N2609" i="34"/>
  <c r="M2609" i="34"/>
  <c r="L2609" i="34"/>
  <c r="K2609" i="34"/>
  <c r="J2609" i="34"/>
  <c r="I2609" i="34"/>
  <c r="H2609" i="34"/>
  <c r="G2609" i="34"/>
  <c r="F2609" i="34"/>
  <c r="E2609" i="34"/>
  <c r="D2609" i="34"/>
  <c r="V2608" i="34"/>
  <c r="U2608" i="34"/>
  <c r="T2608" i="34"/>
  <c r="S2608" i="34"/>
  <c r="R2608" i="34"/>
  <c r="Q2608" i="34"/>
  <c r="P2608" i="34"/>
  <c r="O2608" i="34"/>
  <c r="N2608" i="34"/>
  <c r="M2608" i="34"/>
  <c r="L2608" i="34"/>
  <c r="K2608" i="34"/>
  <c r="J2608" i="34"/>
  <c r="I2608" i="34"/>
  <c r="H2608" i="34"/>
  <c r="G2608" i="34"/>
  <c r="F2608" i="34"/>
  <c r="E2608" i="34"/>
  <c r="D2608" i="34"/>
  <c r="V2607" i="34"/>
  <c r="U2607" i="34"/>
  <c r="T2607" i="34"/>
  <c r="S2607" i="34"/>
  <c r="R2607" i="34"/>
  <c r="Q2607" i="34"/>
  <c r="P2607" i="34"/>
  <c r="O2607" i="34"/>
  <c r="N2607" i="34"/>
  <c r="M2607" i="34"/>
  <c r="L2607" i="34"/>
  <c r="K2607" i="34"/>
  <c r="J2607" i="34"/>
  <c r="I2607" i="34"/>
  <c r="H2607" i="34"/>
  <c r="G2607" i="34"/>
  <c r="F2607" i="34"/>
  <c r="E2607" i="34"/>
  <c r="D2607" i="34"/>
  <c r="V2606" i="34"/>
  <c r="U2606" i="34"/>
  <c r="T2606" i="34"/>
  <c r="S2606" i="34"/>
  <c r="R2606" i="34"/>
  <c r="Q2606" i="34"/>
  <c r="P2606" i="34"/>
  <c r="O2606" i="34"/>
  <c r="N2606" i="34"/>
  <c r="M2606" i="34"/>
  <c r="L2606" i="34"/>
  <c r="K2606" i="34"/>
  <c r="J2606" i="34"/>
  <c r="I2606" i="34"/>
  <c r="H2606" i="34"/>
  <c r="G2606" i="34"/>
  <c r="F2606" i="34"/>
  <c r="E2606" i="34"/>
  <c r="D2606" i="34"/>
  <c r="B2606" i="34"/>
  <c r="V2605" i="34"/>
  <c r="U2605" i="34"/>
  <c r="T2605" i="34"/>
  <c r="S2605" i="34"/>
  <c r="R2605" i="34"/>
  <c r="Q2605" i="34"/>
  <c r="P2605" i="34"/>
  <c r="O2605" i="34"/>
  <c r="N2605" i="34"/>
  <c r="M2605" i="34"/>
  <c r="L2605" i="34"/>
  <c r="K2605" i="34"/>
  <c r="J2605" i="34"/>
  <c r="I2605" i="34"/>
  <c r="H2605" i="34"/>
  <c r="G2605" i="34"/>
  <c r="F2605" i="34"/>
  <c r="E2605" i="34"/>
  <c r="D2605" i="34"/>
  <c r="V2604" i="34"/>
  <c r="U2604" i="34"/>
  <c r="T2604" i="34"/>
  <c r="S2604" i="34"/>
  <c r="R2604" i="34"/>
  <c r="Q2604" i="34"/>
  <c r="P2604" i="34"/>
  <c r="O2604" i="34"/>
  <c r="N2604" i="34"/>
  <c r="M2604" i="34"/>
  <c r="L2604" i="34"/>
  <c r="K2604" i="34"/>
  <c r="J2604" i="34"/>
  <c r="I2604" i="34"/>
  <c r="H2604" i="34"/>
  <c r="G2604" i="34"/>
  <c r="F2604" i="34"/>
  <c r="E2604" i="34"/>
  <c r="D2604" i="34"/>
  <c r="G2600" i="34"/>
  <c r="D2600" i="34"/>
  <c r="P2599" i="34"/>
  <c r="J2599" i="34"/>
  <c r="D2598" i="34"/>
  <c r="D2597" i="34"/>
  <c r="D2596" i="34"/>
  <c r="S2587" i="34"/>
  <c r="HH87" i="1"/>
  <c r="HI87" i="1"/>
  <c r="P2587" i="34"/>
  <c r="M2587" i="34"/>
  <c r="J2587" i="34"/>
  <c r="G2587" i="34"/>
  <c r="D2587" i="34"/>
  <c r="EP87" i="3"/>
  <c r="P2585" i="34"/>
  <c r="EH87" i="3"/>
  <c r="M2585" i="34"/>
  <c r="EL87" i="3"/>
  <c r="J2585" i="34"/>
  <c r="ED87" i="3"/>
  <c r="G2585" i="34"/>
  <c r="DZ87" i="3"/>
  <c r="D2585" i="34"/>
  <c r="EQ87" i="3"/>
  <c r="P2584" i="34"/>
  <c r="EI87" i="3"/>
  <c r="M2584" i="34"/>
  <c r="EM87" i="3"/>
  <c r="J2584" i="34"/>
  <c r="EE87" i="3"/>
  <c r="G2584" i="34"/>
  <c r="EA87" i="3"/>
  <c r="D2584" i="34"/>
  <c r="V2582" i="34"/>
  <c r="U2582" i="34"/>
  <c r="T2582" i="34"/>
  <c r="FN87" i="1"/>
  <c r="P2582" i="34"/>
  <c r="FL87" i="1"/>
  <c r="M2582" i="34"/>
  <c r="FM87" i="1"/>
  <c r="J2582" i="34"/>
  <c r="FK87" i="1"/>
  <c r="G2582" i="34"/>
  <c r="FJ87" i="1"/>
  <c r="D2582" i="34"/>
  <c r="V2581" i="34"/>
  <c r="U2581" i="34"/>
  <c r="T2581" i="34"/>
  <c r="FD87" i="1"/>
  <c r="P2581" i="34"/>
  <c r="FB87" i="1"/>
  <c r="M2581" i="34"/>
  <c r="FC87" i="1"/>
  <c r="J2581" i="34"/>
  <c r="FA87" i="1"/>
  <c r="G2581" i="34"/>
  <c r="EZ87" i="1"/>
  <c r="D2581" i="34"/>
  <c r="V2580" i="34"/>
  <c r="U2580" i="34"/>
  <c r="T2580" i="34"/>
  <c r="ET87" i="1"/>
  <c r="P2580" i="34"/>
  <c r="ER87" i="1"/>
  <c r="M2580" i="34"/>
  <c r="ES87" i="1"/>
  <c r="J2580" i="34"/>
  <c r="EQ87" i="1"/>
  <c r="G2580" i="34"/>
  <c r="EP87" i="1"/>
  <c r="D2580" i="34"/>
  <c r="V2577" i="34"/>
  <c r="U2577" i="34"/>
  <c r="T2577" i="34"/>
  <c r="S2577" i="34"/>
  <c r="R2577" i="34"/>
  <c r="Q2577" i="34"/>
  <c r="P2577" i="34"/>
  <c r="O2577" i="34"/>
  <c r="N2577" i="34"/>
  <c r="M2577" i="34"/>
  <c r="L2577" i="34"/>
  <c r="K2577" i="34"/>
  <c r="J2577" i="34"/>
  <c r="I2577" i="34"/>
  <c r="H2577" i="34"/>
  <c r="G2577" i="34"/>
  <c r="F2577" i="34"/>
  <c r="E2577" i="34"/>
  <c r="D2577" i="34"/>
  <c r="V2576" i="34"/>
  <c r="U2576" i="34"/>
  <c r="T2576" i="34"/>
  <c r="S2576" i="34"/>
  <c r="R2576" i="34"/>
  <c r="Q2576" i="34"/>
  <c r="P2576" i="34"/>
  <c r="O2576" i="34"/>
  <c r="N2576" i="34"/>
  <c r="M2576" i="34"/>
  <c r="L2576" i="34"/>
  <c r="K2576" i="34"/>
  <c r="J2576" i="34"/>
  <c r="I2576" i="34"/>
  <c r="H2576" i="34"/>
  <c r="G2576" i="34"/>
  <c r="F2576" i="34"/>
  <c r="E2576" i="34"/>
  <c r="D2576" i="34"/>
  <c r="V2575" i="34"/>
  <c r="U2575" i="34"/>
  <c r="T2575" i="34"/>
  <c r="S2575" i="34"/>
  <c r="R2575" i="34"/>
  <c r="Q2575" i="34"/>
  <c r="P2575" i="34"/>
  <c r="O2575" i="34"/>
  <c r="N2575" i="34"/>
  <c r="M2575" i="34"/>
  <c r="L2575" i="34"/>
  <c r="K2575" i="34"/>
  <c r="J2575" i="34"/>
  <c r="I2575" i="34"/>
  <c r="H2575" i="34"/>
  <c r="G2575" i="34"/>
  <c r="F2575" i="34"/>
  <c r="E2575" i="34"/>
  <c r="D2575" i="34"/>
  <c r="V2574" i="34"/>
  <c r="U2574" i="34"/>
  <c r="T2574" i="34"/>
  <c r="S2574" i="34"/>
  <c r="R2574" i="34"/>
  <c r="Q2574" i="34"/>
  <c r="P2574" i="34"/>
  <c r="O2574" i="34"/>
  <c r="N2574" i="34"/>
  <c r="M2574" i="34"/>
  <c r="L2574" i="34"/>
  <c r="K2574" i="34"/>
  <c r="J2574" i="34"/>
  <c r="I2574" i="34"/>
  <c r="H2574" i="34"/>
  <c r="G2574" i="34"/>
  <c r="F2574" i="34"/>
  <c r="E2574" i="34"/>
  <c r="D2574" i="34"/>
  <c r="B2574" i="34"/>
  <c r="V2573" i="34"/>
  <c r="U2573" i="34"/>
  <c r="T2573" i="34"/>
  <c r="S2573" i="34"/>
  <c r="R2573" i="34"/>
  <c r="Q2573" i="34"/>
  <c r="P2573" i="34"/>
  <c r="O2573" i="34"/>
  <c r="N2573" i="34"/>
  <c r="M2573" i="34"/>
  <c r="L2573" i="34"/>
  <c r="K2573" i="34"/>
  <c r="J2573" i="34"/>
  <c r="I2573" i="34"/>
  <c r="H2573" i="34"/>
  <c r="G2573" i="34"/>
  <c r="F2573" i="34"/>
  <c r="E2573" i="34"/>
  <c r="D2573" i="34"/>
  <c r="V2572" i="34"/>
  <c r="U2572" i="34"/>
  <c r="T2572" i="34"/>
  <c r="S2572" i="34"/>
  <c r="R2572" i="34"/>
  <c r="Q2572" i="34"/>
  <c r="P2572" i="34"/>
  <c r="O2572" i="34"/>
  <c r="N2572" i="34"/>
  <c r="M2572" i="34"/>
  <c r="L2572" i="34"/>
  <c r="K2572" i="34"/>
  <c r="J2572" i="34"/>
  <c r="I2572" i="34"/>
  <c r="H2572" i="34"/>
  <c r="G2572" i="34"/>
  <c r="F2572" i="34"/>
  <c r="E2572" i="34"/>
  <c r="D2572" i="34"/>
  <c r="G2568" i="34"/>
  <c r="D2568" i="34"/>
  <c r="P2567" i="34"/>
  <c r="J2567" i="34"/>
  <c r="D2566" i="34"/>
  <c r="D2565" i="34"/>
  <c r="D2564" i="34"/>
  <c r="S2555" i="34"/>
  <c r="HH86" i="1"/>
  <c r="HI86" i="1"/>
  <c r="P2555" i="34"/>
  <c r="M2555" i="34"/>
  <c r="J2555" i="34"/>
  <c r="G2555" i="34"/>
  <c r="D2555" i="34"/>
  <c r="EP86" i="3"/>
  <c r="P2553" i="34"/>
  <c r="EH86" i="3"/>
  <c r="M2553" i="34"/>
  <c r="EL86" i="3"/>
  <c r="J2553" i="34"/>
  <c r="ED86" i="3"/>
  <c r="G2553" i="34"/>
  <c r="DZ86" i="3"/>
  <c r="D2553" i="34"/>
  <c r="EQ86" i="3"/>
  <c r="P2552" i="34"/>
  <c r="EI86" i="3"/>
  <c r="M2552" i="34"/>
  <c r="EM86" i="3"/>
  <c r="J2552" i="34"/>
  <c r="EE86" i="3"/>
  <c r="G2552" i="34"/>
  <c r="EA86" i="3"/>
  <c r="D2552" i="34"/>
  <c r="V2550" i="34"/>
  <c r="U2550" i="34"/>
  <c r="T2550" i="34"/>
  <c r="FN86" i="1"/>
  <c r="P2550" i="34"/>
  <c r="FL86" i="1"/>
  <c r="M2550" i="34"/>
  <c r="FM86" i="1"/>
  <c r="J2550" i="34"/>
  <c r="FK86" i="1"/>
  <c r="G2550" i="34"/>
  <c r="FJ86" i="1"/>
  <c r="D2550" i="34"/>
  <c r="V2549" i="34"/>
  <c r="U2549" i="34"/>
  <c r="T2549" i="34"/>
  <c r="FD86" i="1"/>
  <c r="P2549" i="34"/>
  <c r="FB86" i="1"/>
  <c r="M2549" i="34"/>
  <c r="FC86" i="1"/>
  <c r="J2549" i="34"/>
  <c r="FA86" i="1"/>
  <c r="G2549" i="34"/>
  <c r="EZ86" i="1"/>
  <c r="D2549" i="34"/>
  <c r="V2548" i="34"/>
  <c r="U2548" i="34"/>
  <c r="T2548" i="34"/>
  <c r="ET86" i="1"/>
  <c r="P2548" i="34"/>
  <c r="ER86" i="1"/>
  <c r="M2548" i="34"/>
  <c r="ES86" i="1"/>
  <c r="J2548" i="34"/>
  <c r="EQ86" i="1"/>
  <c r="G2548" i="34"/>
  <c r="EP86" i="1"/>
  <c r="D2548" i="34"/>
  <c r="V2545" i="34"/>
  <c r="U2545" i="34"/>
  <c r="T2545" i="34"/>
  <c r="S2545" i="34"/>
  <c r="R2545" i="34"/>
  <c r="Q2545" i="34"/>
  <c r="P2545" i="34"/>
  <c r="O2545" i="34"/>
  <c r="N2545" i="34"/>
  <c r="M2545" i="34"/>
  <c r="L2545" i="34"/>
  <c r="K2545" i="34"/>
  <c r="J2545" i="34"/>
  <c r="I2545" i="34"/>
  <c r="H2545" i="34"/>
  <c r="G2545" i="34"/>
  <c r="F2545" i="34"/>
  <c r="E2545" i="34"/>
  <c r="D2545" i="34"/>
  <c r="V2544" i="34"/>
  <c r="U2544" i="34"/>
  <c r="T2544" i="34"/>
  <c r="S2544" i="34"/>
  <c r="R2544" i="34"/>
  <c r="Q2544" i="34"/>
  <c r="P2544" i="34"/>
  <c r="O2544" i="34"/>
  <c r="N2544" i="34"/>
  <c r="M2544" i="34"/>
  <c r="L2544" i="34"/>
  <c r="K2544" i="34"/>
  <c r="J2544" i="34"/>
  <c r="I2544" i="34"/>
  <c r="H2544" i="34"/>
  <c r="G2544" i="34"/>
  <c r="F2544" i="34"/>
  <c r="E2544" i="34"/>
  <c r="D2544" i="34"/>
  <c r="V2543" i="34"/>
  <c r="U2543" i="34"/>
  <c r="T2543" i="34"/>
  <c r="S2543" i="34"/>
  <c r="R2543" i="34"/>
  <c r="Q2543" i="34"/>
  <c r="P2543" i="34"/>
  <c r="O2543" i="34"/>
  <c r="N2543" i="34"/>
  <c r="M2543" i="34"/>
  <c r="L2543" i="34"/>
  <c r="K2543" i="34"/>
  <c r="J2543" i="34"/>
  <c r="I2543" i="34"/>
  <c r="H2543" i="34"/>
  <c r="G2543" i="34"/>
  <c r="F2543" i="34"/>
  <c r="E2543" i="34"/>
  <c r="D2543" i="34"/>
  <c r="V2542" i="34"/>
  <c r="U2542" i="34"/>
  <c r="T2542" i="34"/>
  <c r="S2542" i="34"/>
  <c r="R2542" i="34"/>
  <c r="Q2542" i="34"/>
  <c r="P2542" i="34"/>
  <c r="O2542" i="34"/>
  <c r="N2542" i="34"/>
  <c r="M2542" i="34"/>
  <c r="L2542" i="34"/>
  <c r="K2542" i="34"/>
  <c r="J2542" i="34"/>
  <c r="I2542" i="34"/>
  <c r="H2542" i="34"/>
  <c r="G2542" i="34"/>
  <c r="F2542" i="34"/>
  <c r="E2542" i="34"/>
  <c r="D2542" i="34"/>
  <c r="B2542" i="34"/>
  <c r="V2541" i="34"/>
  <c r="U2541" i="34"/>
  <c r="T2541" i="34"/>
  <c r="S2541" i="34"/>
  <c r="R2541" i="34"/>
  <c r="Q2541" i="34"/>
  <c r="P2541" i="34"/>
  <c r="O2541" i="34"/>
  <c r="N2541" i="34"/>
  <c r="M2541" i="34"/>
  <c r="L2541" i="34"/>
  <c r="K2541" i="34"/>
  <c r="J2541" i="34"/>
  <c r="I2541" i="34"/>
  <c r="H2541" i="34"/>
  <c r="G2541" i="34"/>
  <c r="F2541" i="34"/>
  <c r="E2541" i="34"/>
  <c r="D2541" i="34"/>
  <c r="V2540" i="34"/>
  <c r="U2540" i="34"/>
  <c r="T2540" i="34"/>
  <c r="S2540" i="34"/>
  <c r="R2540" i="34"/>
  <c r="Q2540" i="34"/>
  <c r="P2540" i="34"/>
  <c r="O2540" i="34"/>
  <c r="N2540" i="34"/>
  <c r="M2540" i="34"/>
  <c r="L2540" i="34"/>
  <c r="K2540" i="34"/>
  <c r="J2540" i="34"/>
  <c r="I2540" i="34"/>
  <c r="H2540" i="34"/>
  <c r="G2540" i="34"/>
  <c r="F2540" i="34"/>
  <c r="E2540" i="34"/>
  <c r="D2540" i="34"/>
  <c r="G2536" i="34"/>
  <c r="D2536" i="34"/>
  <c r="P2535" i="34"/>
  <c r="J2535" i="34"/>
  <c r="D2534" i="34"/>
  <c r="D2533" i="34"/>
  <c r="D2532" i="34"/>
  <c r="S2523" i="34"/>
  <c r="HH85" i="1"/>
  <c r="HI85" i="1"/>
  <c r="P2523" i="34"/>
  <c r="M2523" i="34"/>
  <c r="J2523" i="34"/>
  <c r="G2523" i="34"/>
  <c r="D2523" i="34"/>
  <c r="EP85" i="3"/>
  <c r="P2521" i="34"/>
  <c r="EH85" i="3"/>
  <c r="M2521" i="34"/>
  <c r="EL85" i="3"/>
  <c r="J2521" i="34"/>
  <c r="ED85" i="3"/>
  <c r="G2521" i="34"/>
  <c r="DZ85" i="3"/>
  <c r="D2521" i="34"/>
  <c r="EQ85" i="3"/>
  <c r="P2520" i="34"/>
  <c r="EI85" i="3"/>
  <c r="M2520" i="34"/>
  <c r="EM85" i="3"/>
  <c r="J2520" i="34"/>
  <c r="EE85" i="3"/>
  <c r="G2520" i="34"/>
  <c r="EA85" i="3"/>
  <c r="D2520" i="34"/>
  <c r="V2518" i="34"/>
  <c r="U2518" i="34"/>
  <c r="T2518" i="34"/>
  <c r="FN85" i="1"/>
  <c r="P2518" i="34"/>
  <c r="FL85" i="1"/>
  <c r="M2518" i="34"/>
  <c r="FM85" i="1"/>
  <c r="J2518" i="34"/>
  <c r="FK85" i="1"/>
  <c r="G2518" i="34"/>
  <c r="FJ85" i="1"/>
  <c r="D2518" i="34"/>
  <c r="V2517" i="34"/>
  <c r="U2517" i="34"/>
  <c r="T2517" i="34"/>
  <c r="FD85" i="1"/>
  <c r="P2517" i="34"/>
  <c r="FB85" i="1"/>
  <c r="M2517" i="34"/>
  <c r="FC85" i="1"/>
  <c r="J2517" i="34"/>
  <c r="FA85" i="1"/>
  <c r="G2517" i="34"/>
  <c r="EZ85" i="1"/>
  <c r="D2517" i="34"/>
  <c r="V2516" i="34"/>
  <c r="U2516" i="34"/>
  <c r="T2516" i="34"/>
  <c r="ET85" i="1"/>
  <c r="P2516" i="34"/>
  <c r="ER85" i="1"/>
  <c r="M2516" i="34"/>
  <c r="ES85" i="1"/>
  <c r="J2516" i="34"/>
  <c r="EQ85" i="1"/>
  <c r="G2516" i="34"/>
  <c r="EP85" i="1"/>
  <c r="D2516" i="34"/>
  <c r="V2513" i="34"/>
  <c r="U2513" i="34"/>
  <c r="T2513" i="34"/>
  <c r="S2513" i="34"/>
  <c r="R2513" i="34"/>
  <c r="Q2513" i="34"/>
  <c r="P2513" i="34"/>
  <c r="O2513" i="34"/>
  <c r="N2513" i="34"/>
  <c r="M2513" i="34"/>
  <c r="L2513" i="34"/>
  <c r="K2513" i="34"/>
  <c r="J2513" i="34"/>
  <c r="I2513" i="34"/>
  <c r="H2513" i="34"/>
  <c r="G2513" i="34"/>
  <c r="F2513" i="34"/>
  <c r="E2513" i="34"/>
  <c r="D2513" i="34"/>
  <c r="V2512" i="34"/>
  <c r="U2512" i="34"/>
  <c r="T2512" i="34"/>
  <c r="S2512" i="34"/>
  <c r="R2512" i="34"/>
  <c r="Q2512" i="34"/>
  <c r="P2512" i="34"/>
  <c r="O2512" i="34"/>
  <c r="N2512" i="34"/>
  <c r="M2512" i="34"/>
  <c r="L2512" i="34"/>
  <c r="K2512" i="34"/>
  <c r="J2512" i="34"/>
  <c r="I2512" i="34"/>
  <c r="H2512" i="34"/>
  <c r="G2512" i="34"/>
  <c r="F2512" i="34"/>
  <c r="E2512" i="34"/>
  <c r="D2512" i="34"/>
  <c r="V2511" i="34"/>
  <c r="U2511" i="34"/>
  <c r="T2511" i="34"/>
  <c r="S2511" i="34"/>
  <c r="R2511" i="34"/>
  <c r="Q2511" i="34"/>
  <c r="P2511" i="34"/>
  <c r="O2511" i="34"/>
  <c r="N2511" i="34"/>
  <c r="M2511" i="34"/>
  <c r="L2511" i="34"/>
  <c r="K2511" i="34"/>
  <c r="J2511" i="34"/>
  <c r="I2511" i="34"/>
  <c r="H2511" i="34"/>
  <c r="G2511" i="34"/>
  <c r="F2511" i="34"/>
  <c r="E2511" i="34"/>
  <c r="D2511" i="34"/>
  <c r="V2510" i="34"/>
  <c r="U2510" i="34"/>
  <c r="T2510" i="34"/>
  <c r="S2510" i="34"/>
  <c r="R2510" i="34"/>
  <c r="Q2510" i="34"/>
  <c r="P2510" i="34"/>
  <c r="O2510" i="34"/>
  <c r="N2510" i="34"/>
  <c r="M2510" i="34"/>
  <c r="L2510" i="34"/>
  <c r="K2510" i="34"/>
  <c r="J2510" i="34"/>
  <c r="I2510" i="34"/>
  <c r="H2510" i="34"/>
  <c r="G2510" i="34"/>
  <c r="F2510" i="34"/>
  <c r="E2510" i="34"/>
  <c r="D2510" i="34"/>
  <c r="B2510" i="34"/>
  <c r="V2509" i="34"/>
  <c r="U2509" i="34"/>
  <c r="T2509" i="34"/>
  <c r="S2509" i="34"/>
  <c r="R2509" i="34"/>
  <c r="Q2509" i="34"/>
  <c r="P2509" i="34"/>
  <c r="O2509" i="34"/>
  <c r="N2509" i="34"/>
  <c r="M2509" i="34"/>
  <c r="L2509" i="34"/>
  <c r="K2509" i="34"/>
  <c r="J2509" i="34"/>
  <c r="I2509" i="34"/>
  <c r="H2509" i="34"/>
  <c r="G2509" i="34"/>
  <c r="F2509" i="34"/>
  <c r="E2509" i="34"/>
  <c r="D2509" i="34"/>
  <c r="V2508" i="34"/>
  <c r="U2508" i="34"/>
  <c r="T2508" i="34"/>
  <c r="S2508" i="34"/>
  <c r="R2508" i="34"/>
  <c r="Q2508" i="34"/>
  <c r="P2508" i="34"/>
  <c r="O2508" i="34"/>
  <c r="N2508" i="34"/>
  <c r="M2508" i="34"/>
  <c r="L2508" i="34"/>
  <c r="K2508" i="34"/>
  <c r="J2508" i="34"/>
  <c r="I2508" i="34"/>
  <c r="H2508" i="34"/>
  <c r="G2508" i="34"/>
  <c r="F2508" i="34"/>
  <c r="E2508" i="34"/>
  <c r="D2508" i="34"/>
  <c r="G2504" i="34"/>
  <c r="D2504" i="34"/>
  <c r="P2503" i="34"/>
  <c r="J2503" i="34"/>
  <c r="D2502" i="34"/>
  <c r="D2501" i="34"/>
  <c r="D2500" i="34"/>
  <c r="S2491" i="34"/>
  <c r="HH84" i="1"/>
  <c r="HI84" i="1"/>
  <c r="P2491" i="34"/>
  <c r="M2491" i="34"/>
  <c r="J2491" i="34"/>
  <c r="G2491" i="34"/>
  <c r="D2491" i="34"/>
  <c r="EP84" i="3"/>
  <c r="P2489" i="34"/>
  <c r="EH84" i="3"/>
  <c r="M2489" i="34"/>
  <c r="EL84" i="3"/>
  <c r="J2489" i="34"/>
  <c r="ED84" i="3"/>
  <c r="G2489" i="34"/>
  <c r="DZ84" i="3"/>
  <c r="D2489" i="34"/>
  <c r="EQ84" i="3"/>
  <c r="P2488" i="34"/>
  <c r="EI84" i="3"/>
  <c r="M2488" i="34"/>
  <c r="EM84" i="3"/>
  <c r="J2488" i="34"/>
  <c r="EE84" i="3"/>
  <c r="G2488" i="34"/>
  <c r="EA84" i="3"/>
  <c r="D2488" i="34"/>
  <c r="V2486" i="34"/>
  <c r="U2486" i="34"/>
  <c r="T2486" i="34"/>
  <c r="FN84" i="1"/>
  <c r="P2486" i="34"/>
  <c r="FL84" i="1"/>
  <c r="M2486" i="34"/>
  <c r="FM84" i="1"/>
  <c r="J2486" i="34"/>
  <c r="FK84" i="1"/>
  <c r="G2486" i="34"/>
  <c r="FJ84" i="1"/>
  <c r="D2486" i="34"/>
  <c r="V2485" i="34"/>
  <c r="U2485" i="34"/>
  <c r="T2485" i="34"/>
  <c r="FD84" i="1"/>
  <c r="P2485" i="34"/>
  <c r="FB84" i="1"/>
  <c r="M2485" i="34"/>
  <c r="FC84" i="1"/>
  <c r="J2485" i="34"/>
  <c r="FA84" i="1"/>
  <c r="G2485" i="34"/>
  <c r="EZ84" i="1"/>
  <c r="D2485" i="34"/>
  <c r="V2484" i="34"/>
  <c r="U2484" i="34"/>
  <c r="T2484" i="34"/>
  <c r="ET84" i="1"/>
  <c r="P2484" i="34"/>
  <c r="ER84" i="1"/>
  <c r="M2484" i="34"/>
  <c r="ES84" i="1"/>
  <c r="J2484" i="34"/>
  <c r="EQ84" i="1"/>
  <c r="G2484" i="34"/>
  <c r="EP84" i="1"/>
  <c r="D2484" i="34"/>
  <c r="V2481" i="34"/>
  <c r="U2481" i="34"/>
  <c r="T2481" i="34"/>
  <c r="S2481" i="34"/>
  <c r="R2481" i="34"/>
  <c r="Q2481" i="34"/>
  <c r="P2481" i="34"/>
  <c r="O2481" i="34"/>
  <c r="N2481" i="34"/>
  <c r="M2481" i="34"/>
  <c r="L2481" i="34"/>
  <c r="K2481" i="34"/>
  <c r="J2481" i="34"/>
  <c r="I2481" i="34"/>
  <c r="H2481" i="34"/>
  <c r="G2481" i="34"/>
  <c r="F2481" i="34"/>
  <c r="E2481" i="34"/>
  <c r="D2481" i="34"/>
  <c r="V2480" i="34"/>
  <c r="U2480" i="34"/>
  <c r="T2480" i="34"/>
  <c r="S2480" i="34"/>
  <c r="R2480" i="34"/>
  <c r="Q2480" i="34"/>
  <c r="P2480" i="34"/>
  <c r="O2480" i="34"/>
  <c r="N2480" i="34"/>
  <c r="M2480" i="34"/>
  <c r="L2480" i="34"/>
  <c r="K2480" i="34"/>
  <c r="J2480" i="34"/>
  <c r="I2480" i="34"/>
  <c r="H2480" i="34"/>
  <c r="G2480" i="34"/>
  <c r="F2480" i="34"/>
  <c r="E2480" i="34"/>
  <c r="D2480" i="34"/>
  <c r="V2479" i="34"/>
  <c r="U2479" i="34"/>
  <c r="T2479" i="34"/>
  <c r="S2479" i="34"/>
  <c r="R2479" i="34"/>
  <c r="Q2479" i="34"/>
  <c r="P2479" i="34"/>
  <c r="O2479" i="34"/>
  <c r="N2479" i="34"/>
  <c r="M2479" i="34"/>
  <c r="L2479" i="34"/>
  <c r="K2479" i="34"/>
  <c r="J2479" i="34"/>
  <c r="I2479" i="34"/>
  <c r="H2479" i="34"/>
  <c r="G2479" i="34"/>
  <c r="F2479" i="34"/>
  <c r="E2479" i="34"/>
  <c r="D2479" i="34"/>
  <c r="V2478" i="34"/>
  <c r="U2478" i="34"/>
  <c r="T2478" i="34"/>
  <c r="S2478" i="34"/>
  <c r="R2478" i="34"/>
  <c r="Q2478" i="34"/>
  <c r="P2478" i="34"/>
  <c r="O2478" i="34"/>
  <c r="N2478" i="34"/>
  <c r="M2478" i="34"/>
  <c r="L2478" i="34"/>
  <c r="K2478" i="34"/>
  <c r="J2478" i="34"/>
  <c r="I2478" i="34"/>
  <c r="H2478" i="34"/>
  <c r="G2478" i="34"/>
  <c r="F2478" i="34"/>
  <c r="E2478" i="34"/>
  <c r="D2478" i="34"/>
  <c r="B2478" i="34"/>
  <c r="V2477" i="34"/>
  <c r="U2477" i="34"/>
  <c r="T2477" i="34"/>
  <c r="S2477" i="34"/>
  <c r="R2477" i="34"/>
  <c r="Q2477" i="34"/>
  <c r="P2477" i="34"/>
  <c r="O2477" i="34"/>
  <c r="N2477" i="34"/>
  <c r="M2477" i="34"/>
  <c r="L2477" i="34"/>
  <c r="K2477" i="34"/>
  <c r="J2477" i="34"/>
  <c r="I2477" i="34"/>
  <c r="H2477" i="34"/>
  <c r="G2477" i="34"/>
  <c r="F2477" i="34"/>
  <c r="E2477" i="34"/>
  <c r="D2477" i="34"/>
  <c r="V2476" i="34"/>
  <c r="U2476" i="34"/>
  <c r="T2476" i="34"/>
  <c r="S2476" i="34"/>
  <c r="R2476" i="34"/>
  <c r="Q2476" i="34"/>
  <c r="P2476" i="34"/>
  <c r="O2476" i="34"/>
  <c r="N2476" i="34"/>
  <c r="M2476" i="34"/>
  <c r="L2476" i="34"/>
  <c r="K2476" i="34"/>
  <c r="J2476" i="34"/>
  <c r="I2476" i="34"/>
  <c r="H2476" i="34"/>
  <c r="G2476" i="34"/>
  <c r="F2476" i="34"/>
  <c r="E2476" i="34"/>
  <c r="D2476" i="34"/>
  <c r="G2472" i="34"/>
  <c r="D2472" i="34"/>
  <c r="P2471" i="34"/>
  <c r="J2471" i="34"/>
  <c r="D2470" i="34"/>
  <c r="D2469" i="34"/>
  <c r="D2468" i="34"/>
  <c r="S2459" i="34"/>
  <c r="HH83" i="1"/>
  <c r="HI83" i="1"/>
  <c r="P2459" i="34"/>
  <c r="M2459" i="34"/>
  <c r="J2459" i="34"/>
  <c r="G2459" i="34"/>
  <c r="D2459" i="34"/>
  <c r="EP83" i="3"/>
  <c r="P2457" i="34"/>
  <c r="EH83" i="3"/>
  <c r="M2457" i="34"/>
  <c r="EL83" i="3"/>
  <c r="J2457" i="34"/>
  <c r="ED83" i="3"/>
  <c r="G2457" i="34"/>
  <c r="DZ83" i="3"/>
  <c r="D2457" i="34"/>
  <c r="EQ83" i="3"/>
  <c r="P2456" i="34"/>
  <c r="EI83" i="3"/>
  <c r="M2456" i="34"/>
  <c r="EM83" i="3"/>
  <c r="J2456" i="34"/>
  <c r="EE83" i="3"/>
  <c r="G2456" i="34"/>
  <c r="EA83" i="3"/>
  <c r="D2456" i="34"/>
  <c r="V2454" i="34"/>
  <c r="U2454" i="34"/>
  <c r="T2454" i="34"/>
  <c r="FN83" i="1"/>
  <c r="P2454" i="34"/>
  <c r="FL83" i="1"/>
  <c r="M2454" i="34"/>
  <c r="FM83" i="1"/>
  <c r="J2454" i="34"/>
  <c r="FK83" i="1"/>
  <c r="G2454" i="34"/>
  <c r="FJ83" i="1"/>
  <c r="D2454" i="34"/>
  <c r="V2453" i="34"/>
  <c r="U2453" i="34"/>
  <c r="T2453" i="34"/>
  <c r="FD83" i="1"/>
  <c r="P2453" i="34"/>
  <c r="FB83" i="1"/>
  <c r="M2453" i="34"/>
  <c r="FC83" i="1"/>
  <c r="J2453" i="34"/>
  <c r="FA83" i="1"/>
  <c r="G2453" i="34"/>
  <c r="EZ83" i="1"/>
  <c r="D2453" i="34"/>
  <c r="V2452" i="34"/>
  <c r="U2452" i="34"/>
  <c r="T2452" i="34"/>
  <c r="ET83" i="1"/>
  <c r="P2452" i="34"/>
  <c r="ER83" i="1"/>
  <c r="M2452" i="34"/>
  <c r="ES83" i="1"/>
  <c r="J2452" i="34"/>
  <c r="EQ83" i="1"/>
  <c r="G2452" i="34"/>
  <c r="EP83" i="1"/>
  <c r="D2452" i="34"/>
  <c r="V2449" i="34"/>
  <c r="U2449" i="34"/>
  <c r="T2449" i="34"/>
  <c r="S2449" i="34"/>
  <c r="R2449" i="34"/>
  <c r="Q2449" i="34"/>
  <c r="P2449" i="34"/>
  <c r="O2449" i="34"/>
  <c r="N2449" i="34"/>
  <c r="M2449" i="34"/>
  <c r="L2449" i="34"/>
  <c r="K2449" i="34"/>
  <c r="J2449" i="34"/>
  <c r="I2449" i="34"/>
  <c r="H2449" i="34"/>
  <c r="G2449" i="34"/>
  <c r="F2449" i="34"/>
  <c r="E2449" i="34"/>
  <c r="D2449" i="34"/>
  <c r="V2448" i="34"/>
  <c r="U2448" i="34"/>
  <c r="T2448" i="34"/>
  <c r="S2448" i="34"/>
  <c r="R2448" i="34"/>
  <c r="Q2448" i="34"/>
  <c r="P2448" i="34"/>
  <c r="O2448" i="34"/>
  <c r="N2448" i="34"/>
  <c r="M2448" i="34"/>
  <c r="L2448" i="34"/>
  <c r="K2448" i="34"/>
  <c r="J2448" i="34"/>
  <c r="I2448" i="34"/>
  <c r="H2448" i="34"/>
  <c r="G2448" i="34"/>
  <c r="F2448" i="34"/>
  <c r="E2448" i="34"/>
  <c r="D2448" i="34"/>
  <c r="V2447" i="34"/>
  <c r="U2447" i="34"/>
  <c r="T2447" i="34"/>
  <c r="S2447" i="34"/>
  <c r="R2447" i="34"/>
  <c r="Q2447" i="34"/>
  <c r="P2447" i="34"/>
  <c r="O2447" i="34"/>
  <c r="N2447" i="34"/>
  <c r="M2447" i="34"/>
  <c r="L2447" i="34"/>
  <c r="K2447" i="34"/>
  <c r="J2447" i="34"/>
  <c r="I2447" i="34"/>
  <c r="H2447" i="34"/>
  <c r="G2447" i="34"/>
  <c r="F2447" i="34"/>
  <c r="E2447" i="34"/>
  <c r="D2447" i="34"/>
  <c r="V2446" i="34"/>
  <c r="U2446" i="34"/>
  <c r="T2446" i="34"/>
  <c r="S2446" i="34"/>
  <c r="R2446" i="34"/>
  <c r="Q2446" i="34"/>
  <c r="P2446" i="34"/>
  <c r="O2446" i="34"/>
  <c r="N2446" i="34"/>
  <c r="M2446" i="34"/>
  <c r="L2446" i="34"/>
  <c r="K2446" i="34"/>
  <c r="J2446" i="34"/>
  <c r="I2446" i="34"/>
  <c r="H2446" i="34"/>
  <c r="G2446" i="34"/>
  <c r="F2446" i="34"/>
  <c r="E2446" i="34"/>
  <c r="D2446" i="34"/>
  <c r="B2446" i="34"/>
  <c r="V2445" i="34"/>
  <c r="U2445" i="34"/>
  <c r="T2445" i="34"/>
  <c r="S2445" i="34"/>
  <c r="R2445" i="34"/>
  <c r="Q2445" i="34"/>
  <c r="P2445" i="34"/>
  <c r="O2445" i="34"/>
  <c r="N2445" i="34"/>
  <c r="M2445" i="34"/>
  <c r="L2445" i="34"/>
  <c r="K2445" i="34"/>
  <c r="J2445" i="34"/>
  <c r="I2445" i="34"/>
  <c r="H2445" i="34"/>
  <c r="G2445" i="34"/>
  <c r="F2445" i="34"/>
  <c r="E2445" i="34"/>
  <c r="D2445" i="34"/>
  <c r="V2444" i="34"/>
  <c r="U2444" i="34"/>
  <c r="T2444" i="34"/>
  <c r="S2444" i="34"/>
  <c r="R2444" i="34"/>
  <c r="Q2444" i="34"/>
  <c r="P2444" i="34"/>
  <c r="O2444" i="34"/>
  <c r="N2444" i="34"/>
  <c r="M2444" i="34"/>
  <c r="L2444" i="34"/>
  <c r="K2444" i="34"/>
  <c r="J2444" i="34"/>
  <c r="I2444" i="34"/>
  <c r="H2444" i="34"/>
  <c r="G2444" i="34"/>
  <c r="F2444" i="34"/>
  <c r="E2444" i="34"/>
  <c r="D2444" i="34"/>
  <c r="G2440" i="34"/>
  <c r="D2440" i="34"/>
  <c r="P2439" i="34"/>
  <c r="J2439" i="34"/>
  <c r="D2438" i="34"/>
  <c r="D2437" i="34"/>
  <c r="D2436" i="34"/>
  <c r="S2427" i="34"/>
  <c r="HH82" i="1"/>
  <c r="HI82" i="1"/>
  <c r="P2427" i="34"/>
  <c r="M2427" i="34"/>
  <c r="J2427" i="34"/>
  <c r="G2427" i="34"/>
  <c r="D2427" i="34"/>
  <c r="EP82" i="3"/>
  <c r="P2425" i="34"/>
  <c r="EH82" i="3"/>
  <c r="M2425" i="34"/>
  <c r="EL82" i="3"/>
  <c r="J2425" i="34"/>
  <c r="ED82" i="3"/>
  <c r="G2425" i="34"/>
  <c r="DZ82" i="3"/>
  <c r="D2425" i="34"/>
  <c r="EQ82" i="3"/>
  <c r="P2424" i="34"/>
  <c r="EI82" i="3"/>
  <c r="M2424" i="34"/>
  <c r="EM82" i="3"/>
  <c r="J2424" i="34"/>
  <c r="EE82" i="3"/>
  <c r="G2424" i="34"/>
  <c r="EA82" i="3"/>
  <c r="D2424" i="34"/>
  <c r="V2422" i="34"/>
  <c r="U2422" i="34"/>
  <c r="T2422" i="34"/>
  <c r="FN82" i="1"/>
  <c r="P2422" i="34"/>
  <c r="FL82" i="1"/>
  <c r="M2422" i="34"/>
  <c r="FM82" i="1"/>
  <c r="J2422" i="34"/>
  <c r="FK82" i="1"/>
  <c r="G2422" i="34"/>
  <c r="FJ82" i="1"/>
  <c r="D2422" i="34"/>
  <c r="V2421" i="34"/>
  <c r="U2421" i="34"/>
  <c r="T2421" i="34"/>
  <c r="FD82" i="1"/>
  <c r="P2421" i="34"/>
  <c r="FB82" i="1"/>
  <c r="M2421" i="34"/>
  <c r="FC82" i="1"/>
  <c r="J2421" i="34"/>
  <c r="FA82" i="1"/>
  <c r="G2421" i="34"/>
  <c r="EZ82" i="1"/>
  <c r="D2421" i="34"/>
  <c r="V2420" i="34"/>
  <c r="U2420" i="34"/>
  <c r="T2420" i="34"/>
  <c r="ET82" i="1"/>
  <c r="P2420" i="34"/>
  <c r="ER82" i="1"/>
  <c r="M2420" i="34"/>
  <c r="ES82" i="1"/>
  <c r="J2420" i="34"/>
  <c r="EQ82" i="1"/>
  <c r="G2420" i="34"/>
  <c r="EP82" i="1"/>
  <c r="D2420" i="34"/>
  <c r="V2417" i="34"/>
  <c r="U2417" i="34"/>
  <c r="T2417" i="34"/>
  <c r="S2417" i="34"/>
  <c r="R2417" i="34"/>
  <c r="Q2417" i="34"/>
  <c r="P2417" i="34"/>
  <c r="O2417" i="34"/>
  <c r="N2417" i="34"/>
  <c r="M2417" i="34"/>
  <c r="L2417" i="34"/>
  <c r="K2417" i="34"/>
  <c r="J2417" i="34"/>
  <c r="I2417" i="34"/>
  <c r="H2417" i="34"/>
  <c r="G2417" i="34"/>
  <c r="F2417" i="34"/>
  <c r="E2417" i="34"/>
  <c r="D2417" i="34"/>
  <c r="V2416" i="34"/>
  <c r="U2416" i="34"/>
  <c r="T2416" i="34"/>
  <c r="S2416" i="34"/>
  <c r="R2416" i="34"/>
  <c r="Q2416" i="34"/>
  <c r="P2416" i="34"/>
  <c r="O2416" i="34"/>
  <c r="N2416" i="34"/>
  <c r="M2416" i="34"/>
  <c r="L2416" i="34"/>
  <c r="K2416" i="34"/>
  <c r="J2416" i="34"/>
  <c r="I2416" i="34"/>
  <c r="H2416" i="34"/>
  <c r="G2416" i="34"/>
  <c r="F2416" i="34"/>
  <c r="E2416" i="34"/>
  <c r="D2416" i="34"/>
  <c r="V2415" i="34"/>
  <c r="U2415" i="34"/>
  <c r="T2415" i="34"/>
  <c r="S2415" i="34"/>
  <c r="R2415" i="34"/>
  <c r="Q2415" i="34"/>
  <c r="P2415" i="34"/>
  <c r="O2415" i="34"/>
  <c r="N2415" i="34"/>
  <c r="M2415" i="34"/>
  <c r="L2415" i="34"/>
  <c r="K2415" i="34"/>
  <c r="J2415" i="34"/>
  <c r="I2415" i="34"/>
  <c r="H2415" i="34"/>
  <c r="G2415" i="34"/>
  <c r="F2415" i="34"/>
  <c r="E2415" i="34"/>
  <c r="D2415" i="34"/>
  <c r="V2414" i="34"/>
  <c r="U2414" i="34"/>
  <c r="T2414" i="34"/>
  <c r="S2414" i="34"/>
  <c r="R2414" i="34"/>
  <c r="Q2414" i="34"/>
  <c r="P2414" i="34"/>
  <c r="O2414" i="34"/>
  <c r="N2414" i="34"/>
  <c r="M2414" i="34"/>
  <c r="L2414" i="34"/>
  <c r="K2414" i="34"/>
  <c r="J2414" i="34"/>
  <c r="I2414" i="34"/>
  <c r="H2414" i="34"/>
  <c r="G2414" i="34"/>
  <c r="F2414" i="34"/>
  <c r="E2414" i="34"/>
  <c r="D2414" i="34"/>
  <c r="B2414" i="34"/>
  <c r="V2413" i="34"/>
  <c r="U2413" i="34"/>
  <c r="T2413" i="34"/>
  <c r="S2413" i="34"/>
  <c r="R2413" i="34"/>
  <c r="Q2413" i="34"/>
  <c r="P2413" i="34"/>
  <c r="O2413" i="34"/>
  <c r="N2413" i="34"/>
  <c r="M2413" i="34"/>
  <c r="L2413" i="34"/>
  <c r="K2413" i="34"/>
  <c r="J2413" i="34"/>
  <c r="I2413" i="34"/>
  <c r="H2413" i="34"/>
  <c r="G2413" i="34"/>
  <c r="F2413" i="34"/>
  <c r="E2413" i="34"/>
  <c r="D2413" i="34"/>
  <c r="V2412" i="34"/>
  <c r="U2412" i="34"/>
  <c r="T2412" i="34"/>
  <c r="S2412" i="34"/>
  <c r="R2412" i="34"/>
  <c r="Q2412" i="34"/>
  <c r="P2412" i="34"/>
  <c r="O2412" i="34"/>
  <c r="N2412" i="34"/>
  <c r="M2412" i="34"/>
  <c r="L2412" i="34"/>
  <c r="K2412" i="34"/>
  <c r="J2412" i="34"/>
  <c r="I2412" i="34"/>
  <c r="H2412" i="34"/>
  <c r="G2412" i="34"/>
  <c r="F2412" i="34"/>
  <c r="E2412" i="34"/>
  <c r="D2412" i="34"/>
  <c r="G2408" i="34"/>
  <c r="D2408" i="34"/>
  <c r="P2407" i="34"/>
  <c r="J2407" i="34"/>
  <c r="D2406" i="34"/>
  <c r="D2405" i="34"/>
  <c r="D2404" i="34"/>
  <c r="S2395" i="34"/>
  <c r="HH81" i="1"/>
  <c r="HI81" i="1"/>
  <c r="P2395" i="34"/>
  <c r="M2395" i="34"/>
  <c r="J2395" i="34"/>
  <c r="G2395" i="34"/>
  <c r="D2395" i="34"/>
  <c r="EP81" i="3"/>
  <c r="P2393" i="34"/>
  <c r="EH81" i="3"/>
  <c r="M2393" i="34"/>
  <c r="EL81" i="3"/>
  <c r="J2393" i="34"/>
  <c r="ED81" i="3"/>
  <c r="G2393" i="34"/>
  <c r="DZ81" i="3"/>
  <c r="D2393" i="34"/>
  <c r="EQ81" i="3"/>
  <c r="P2392" i="34"/>
  <c r="EI81" i="3"/>
  <c r="M2392" i="34"/>
  <c r="EM81" i="3"/>
  <c r="J2392" i="34"/>
  <c r="EE81" i="3"/>
  <c r="G2392" i="34"/>
  <c r="EA81" i="3"/>
  <c r="D2392" i="34"/>
  <c r="V2390" i="34"/>
  <c r="U2390" i="34"/>
  <c r="T2390" i="34"/>
  <c r="FN81" i="1"/>
  <c r="P2390" i="34"/>
  <c r="FL81" i="1"/>
  <c r="M2390" i="34"/>
  <c r="FM81" i="1"/>
  <c r="J2390" i="34"/>
  <c r="FK81" i="1"/>
  <c r="G2390" i="34"/>
  <c r="FJ81" i="1"/>
  <c r="D2390" i="34"/>
  <c r="V2389" i="34"/>
  <c r="U2389" i="34"/>
  <c r="T2389" i="34"/>
  <c r="FD81" i="1"/>
  <c r="P2389" i="34"/>
  <c r="FB81" i="1"/>
  <c r="M2389" i="34"/>
  <c r="FC81" i="1"/>
  <c r="J2389" i="34"/>
  <c r="FA81" i="1"/>
  <c r="G2389" i="34"/>
  <c r="EZ81" i="1"/>
  <c r="D2389" i="34"/>
  <c r="V2388" i="34"/>
  <c r="U2388" i="34"/>
  <c r="T2388" i="34"/>
  <c r="ET81" i="1"/>
  <c r="P2388" i="34"/>
  <c r="ER81" i="1"/>
  <c r="M2388" i="34"/>
  <c r="ES81" i="1"/>
  <c r="J2388" i="34"/>
  <c r="EQ81" i="1"/>
  <c r="G2388" i="34"/>
  <c r="EP81" i="1"/>
  <c r="D2388" i="34"/>
  <c r="V2385" i="34"/>
  <c r="U2385" i="34"/>
  <c r="T2385" i="34"/>
  <c r="S2385" i="34"/>
  <c r="R2385" i="34"/>
  <c r="Q2385" i="34"/>
  <c r="P2385" i="34"/>
  <c r="O2385" i="34"/>
  <c r="N2385" i="34"/>
  <c r="M2385" i="34"/>
  <c r="L2385" i="34"/>
  <c r="K2385" i="34"/>
  <c r="J2385" i="34"/>
  <c r="I2385" i="34"/>
  <c r="H2385" i="34"/>
  <c r="G2385" i="34"/>
  <c r="F2385" i="34"/>
  <c r="E2385" i="34"/>
  <c r="D2385" i="34"/>
  <c r="V2384" i="34"/>
  <c r="U2384" i="34"/>
  <c r="T2384" i="34"/>
  <c r="S2384" i="34"/>
  <c r="R2384" i="34"/>
  <c r="Q2384" i="34"/>
  <c r="P2384" i="34"/>
  <c r="O2384" i="34"/>
  <c r="N2384" i="34"/>
  <c r="M2384" i="34"/>
  <c r="L2384" i="34"/>
  <c r="K2384" i="34"/>
  <c r="J2384" i="34"/>
  <c r="I2384" i="34"/>
  <c r="H2384" i="34"/>
  <c r="G2384" i="34"/>
  <c r="F2384" i="34"/>
  <c r="E2384" i="34"/>
  <c r="D2384" i="34"/>
  <c r="V2383" i="34"/>
  <c r="U2383" i="34"/>
  <c r="T2383" i="34"/>
  <c r="S2383" i="34"/>
  <c r="R2383" i="34"/>
  <c r="Q2383" i="34"/>
  <c r="P2383" i="34"/>
  <c r="O2383" i="34"/>
  <c r="N2383" i="34"/>
  <c r="M2383" i="34"/>
  <c r="L2383" i="34"/>
  <c r="K2383" i="34"/>
  <c r="J2383" i="34"/>
  <c r="I2383" i="34"/>
  <c r="H2383" i="34"/>
  <c r="G2383" i="34"/>
  <c r="F2383" i="34"/>
  <c r="E2383" i="34"/>
  <c r="D2383" i="34"/>
  <c r="V2382" i="34"/>
  <c r="U2382" i="34"/>
  <c r="T2382" i="34"/>
  <c r="S2382" i="34"/>
  <c r="R2382" i="34"/>
  <c r="Q2382" i="34"/>
  <c r="P2382" i="34"/>
  <c r="O2382" i="34"/>
  <c r="N2382" i="34"/>
  <c r="M2382" i="34"/>
  <c r="L2382" i="34"/>
  <c r="K2382" i="34"/>
  <c r="J2382" i="34"/>
  <c r="I2382" i="34"/>
  <c r="H2382" i="34"/>
  <c r="G2382" i="34"/>
  <c r="F2382" i="34"/>
  <c r="E2382" i="34"/>
  <c r="D2382" i="34"/>
  <c r="B2382" i="34"/>
  <c r="V2381" i="34"/>
  <c r="U2381" i="34"/>
  <c r="T2381" i="34"/>
  <c r="S2381" i="34"/>
  <c r="R2381" i="34"/>
  <c r="Q2381" i="34"/>
  <c r="P2381" i="34"/>
  <c r="O2381" i="34"/>
  <c r="N2381" i="34"/>
  <c r="M2381" i="34"/>
  <c r="L2381" i="34"/>
  <c r="K2381" i="34"/>
  <c r="J2381" i="34"/>
  <c r="I2381" i="34"/>
  <c r="H2381" i="34"/>
  <c r="G2381" i="34"/>
  <c r="F2381" i="34"/>
  <c r="E2381" i="34"/>
  <c r="D2381" i="34"/>
  <c r="V2380" i="34"/>
  <c r="U2380" i="34"/>
  <c r="T2380" i="34"/>
  <c r="S2380" i="34"/>
  <c r="R2380" i="34"/>
  <c r="Q2380" i="34"/>
  <c r="P2380" i="34"/>
  <c r="O2380" i="34"/>
  <c r="N2380" i="34"/>
  <c r="M2380" i="34"/>
  <c r="L2380" i="34"/>
  <c r="K2380" i="34"/>
  <c r="J2380" i="34"/>
  <c r="I2380" i="34"/>
  <c r="H2380" i="34"/>
  <c r="G2380" i="34"/>
  <c r="F2380" i="34"/>
  <c r="E2380" i="34"/>
  <c r="D2380" i="34"/>
  <c r="G2376" i="34"/>
  <c r="D2376" i="34"/>
  <c r="P2375" i="34"/>
  <c r="J2375" i="34"/>
  <c r="D2374" i="34"/>
  <c r="D2373" i="34"/>
  <c r="D2372" i="34"/>
  <c r="S2363" i="34"/>
  <c r="HH80" i="1"/>
  <c r="HI80" i="1"/>
  <c r="P2363" i="34"/>
  <c r="M2363" i="34"/>
  <c r="J2363" i="34"/>
  <c r="G2363" i="34"/>
  <c r="D2363" i="34"/>
  <c r="EP80" i="3"/>
  <c r="P2361" i="34"/>
  <c r="EH80" i="3"/>
  <c r="M2361" i="34"/>
  <c r="EL80" i="3"/>
  <c r="J2361" i="34"/>
  <c r="ED80" i="3"/>
  <c r="G2361" i="34"/>
  <c r="DZ80" i="3"/>
  <c r="D2361" i="34"/>
  <c r="EQ80" i="3"/>
  <c r="P2360" i="34"/>
  <c r="EI80" i="3"/>
  <c r="M2360" i="34"/>
  <c r="EM80" i="3"/>
  <c r="J2360" i="34"/>
  <c r="EE80" i="3"/>
  <c r="G2360" i="34"/>
  <c r="EA80" i="3"/>
  <c r="D2360" i="34"/>
  <c r="V2358" i="34"/>
  <c r="U2358" i="34"/>
  <c r="T2358" i="34"/>
  <c r="FN80" i="1"/>
  <c r="P2358" i="34"/>
  <c r="FL80" i="1"/>
  <c r="M2358" i="34"/>
  <c r="FM80" i="1"/>
  <c r="J2358" i="34"/>
  <c r="FK80" i="1"/>
  <c r="G2358" i="34"/>
  <c r="FJ80" i="1"/>
  <c r="D2358" i="34"/>
  <c r="V2357" i="34"/>
  <c r="U2357" i="34"/>
  <c r="T2357" i="34"/>
  <c r="FD80" i="1"/>
  <c r="P2357" i="34"/>
  <c r="FB80" i="1"/>
  <c r="M2357" i="34"/>
  <c r="FC80" i="1"/>
  <c r="J2357" i="34"/>
  <c r="FA80" i="1"/>
  <c r="G2357" i="34"/>
  <c r="EZ80" i="1"/>
  <c r="D2357" i="34"/>
  <c r="V2356" i="34"/>
  <c r="U2356" i="34"/>
  <c r="T2356" i="34"/>
  <c r="ET80" i="1"/>
  <c r="P2356" i="34"/>
  <c r="ER80" i="1"/>
  <c r="M2356" i="34"/>
  <c r="ES80" i="1"/>
  <c r="J2356" i="34"/>
  <c r="EQ80" i="1"/>
  <c r="G2356" i="34"/>
  <c r="EP80" i="1"/>
  <c r="D2356" i="34"/>
  <c r="V2353" i="34"/>
  <c r="U2353" i="34"/>
  <c r="T2353" i="34"/>
  <c r="S2353" i="34"/>
  <c r="R2353" i="34"/>
  <c r="Q2353" i="34"/>
  <c r="P2353" i="34"/>
  <c r="O2353" i="34"/>
  <c r="N2353" i="34"/>
  <c r="M2353" i="34"/>
  <c r="L2353" i="34"/>
  <c r="K2353" i="34"/>
  <c r="J2353" i="34"/>
  <c r="I2353" i="34"/>
  <c r="H2353" i="34"/>
  <c r="G2353" i="34"/>
  <c r="F2353" i="34"/>
  <c r="E2353" i="34"/>
  <c r="D2353" i="34"/>
  <c r="V2352" i="34"/>
  <c r="U2352" i="34"/>
  <c r="T2352" i="34"/>
  <c r="S2352" i="34"/>
  <c r="R2352" i="34"/>
  <c r="Q2352" i="34"/>
  <c r="P2352" i="34"/>
  <c r="O2352" i="34"/>
  <c r="N2352" i="34"/>
  <c r="M2352" i="34"/>
  <c r="L2352" i="34"/>
  <c r="K2352" i="34"/>
  <c r="J2352" i="34"/>
  <c r="I2352" i="34"/>
  <c r="H2352" i="34"/>
  <c r="G2352" i="34"/>
  <c r="F2352" i="34"/>
  <c r="E2352" i="34"/>
  <c r="D2352" i="34"/>
  <c r="V2351" i="34"/>
  <c r="U2351" i="34"/>
  <c r="T2351" i="34"/>
  <c r="S2351" i="34"/>
  <c r="R2351" i="34"/>
  <c r="Q2351" i="34"/>
  <c r="P2351" i="34"/>
  <c r="O2351" i="34"/>
  <c r="N2351" i="34"/>
  <c r="M2351" i="34"/>
  <c r="L2351" i="34"/>
  <c r="K2351" i="34"/>
  <c r="J2351" i="34"/>
  <c r="I2351" i="34"/>
  <c r="H2351" i="34"/>
  <c r="G2351" i="34"/>
  <c r="F2351" i="34"/>
  <c r="E2351" i="34"/>
  <c r="D2351" i="34"/>
  <c r="V2350" i="34"/>
  <c r="U2350" i="34"/>
  <c r="T2350" i="34"/>
  <c r="S2350" i="34"/>
  <c r="R2350" i="34"/>
  <c r="Q2350" i="34"/>
  <c r="P2350" i="34"/>
  <c r="O2350" i="34"/>
  <c r="N2350" i="34"/>
  <c r="M2350" i="34"/>
  <c r="L2350" i="34"/>
  <c r="K2350" i="34"/>
  <c r="J2350" i="34"/>
  <c r="I2350" i="34"/>
  <c r="H2350" i="34"/>
  <c r="G2350" i="34"/>
  <c r="F2350" i="34"/>
  <c r="E2350" i="34"/>
  <c r="D2350" i="34"/>
  <c r="B2350" i="34"/>
  <c r="V2349" i="34"/>
  <c r="U2349" i="34"/>
  <c r="T2349" i="34"/>
  <c r="S2349" i="34"/>
  <c r="R2349" i="34"/>
  <c r="Q2349" i="34"/>
  <c r="P2349" i="34"/>
  <c r="O2349" i="34"/>
  <c r="N2349" i="34"/>
  <c r="M2349" i="34"/>
  <c r="L2349" i="34"/>
  <c r="K2349" i="34"/>
  <c r="J2349" i="34"/>
  <c r="I2349" i="34"/>
  <c r="H2349" i="34"/>
  <c r="G2349" i="34"/>
  <c r="F2349" i="34"/>
  <c r="E2349" i="34"/>
  <c r="D2349" i="34"/>
  <c r="V2348" i="34"/>
  <c r="U2348" i="34"/>
  <c r="T2348" i="34"/>
  <c r="S2348" i="34"/>
  <c r="R2348" i="34"/>
  <c r="Q2348" i="34"/>
  <c r="P2348" i="34"/>
  <c r="O2348" i="34"/>
  <c r="N2348" i="34"/>
  <c r="M2348" i="34"/>
  <c r="L2348" i="34"/>
  <c r="K2348" i="34"/>
  <c r="J2348" i="34"/>
  <c r="I2348" i="34"/>
  <c r="H2348" i="34"/>
  <c r="G2348" i="34"/>
  <c r="F2348" i="34"/>
  <c r="E2348" i="34"/>
  <c r="D2348" i="34"/>
  <c r="G2344" i="34"/>
  <c r="D2344" i="34"/>
  <c r="P2343" i="34"/>
  <c r="J2343" i="34"/>
  <c r="D2342" i="34"/>
  <c r="D2341" i="34"/>
  <c r="D2340" i="34"/>
  <c r="S2331" i="34"/>
  <c r="HH79" i="1"/>
  <c r="HI79" i="1"/>
  <c r="P2331" i="34"/>
  <c r="M2331" i="34"/>
  <c r="J2331" i="34"/>
  <c r="G2331" i="34"/>
  <c r="D2331" i="34"/>
  <c r="EP79" i="3"/>
  <c r="P2329" i="34"/>
  <c r="EH79" i="3"/>
  <c r="M2329" i="34"/>
  <c r="EL79" i="3"/>
  <c r="J2329" i="34"/>
  <c r="ED79" i="3"/>
  <c r="G2329" i="34"/>
  <c r="DZ79" i="3"/>
  <c r="D2329" i="34"/>
  <c r="EQ79" i="3"/>
  <c r="P2328" i="34"/>
  <c r="EI79" i="3"/>
  <c r="M2328" i="34"/>
  <c r="EM79" i="3"/>
  <c r="J2328" i="34"/>
  <c r="EE79" i="3"/>
  <c r="G2328" i="34"/>
  <c r="EA79" i="3"/>
  <c r="D2328" i="34"/>
  <c r="V2326" i="34"/>
  <c r="U2326" i="34"/>
  <c r="T2326" i="34"/>
  <c r="FN79" i="1"/>
  <c r="P2326" i="34"/>
  <c r="FL79" i="1"/>
  <c r="M2326" i="34"/>
  <c r="FM79" i="1"/>
  <c r="J2326" i="34"/>
  <c r="FK79" i="1"/>
  <c r="G2326" i="34"/>
  <c r="FJ79" i="1"/>
  <c r="D2326" i="34"/>
  <c r="V2325" i="34"/>
  <c r="U2325" i="34"/>
  <c r="T2325" i="34"/>
  <c r="FD79" i="1"/>
  <c r="P2325" i="34"/>
  <c r="FB79" i="1"/>
  <c r="M2325" i="34"/>
  <c r="FC79" i="1"/>
  <c r="J2325" i="34"/>
  <c r="FA79" i="1"/>
  <c r="G2325" i="34"/>
  <c r="EZ79" i="1"/>
  <c r="D2325" i="34"/>
  <c r="V2324" i="34"/>
  <c r="U2324" i="34"/>
  <c r="T2324" i="34"/>
  <c r="ET79" i="1"/>
  <c r="P2324" i="34"/>
  <c r="ER79" i="1"/>
  <c r="M2324" i="34"/>
  <c r="ES79" i="1"/>
  <c r="J2324" i="34"/>
  <c r="EQ79" i="1"/>
  <c r="G2324" i="34"/>
  <c r="EP79" i="1"/>
  <c r="D2324" i="34"/>
  <c r="V2321" i="34"/>
  <c r="U2321" i="34"/>
  <c r="T2321" i="34"/>
  <c r="S2321" i="34"/>
  <c r="R2321" i="34"/>
  <c r="Q2321" i="34"/>
  <c r="P2321" i="34"/>
  <c r="O2321" i="34"/>
  <c r="N2321" i="34"/>
  <c r="M2321" i="34"/>
  <c r="L2321" i="34"/>
  <c r="K2321" i="34"/>
  <c r="J2321" i="34"/>
  <c r="I2321" i="34"/>
  <c r="H2321" i="34"/>
  <c r="G2321" i="34"/>
  <c r="F2321" i="34"/>
  <c r="E2321" i="34"/>
  <c r="D2321" i="34"/>
  <c r="V2320" i="34"/>
  <c r="U2320" i="34"/>
  <c r="T2320" i="34"/>
  <c r="S2320" i="34"/>
  <c r="R2320" i="34"/>
  <c r="Q2320" i="34"/>
  <c r="P2320" i="34"/>
  <c r="O2320" i="34"/>
  <c r="N2320" i="34"/>
  <c r="M2320" i="34"/>
  <c r="L2320" i="34"/>
  <c r="K2320" i="34"/>
  <c r="J2320" i="34"/>
  <c r="I2320" i="34"/>
  <c r="H2320" i="34"/>
  <c r="G2320" i="34"/>
  <c r="F2320" i="34"/>
  <c r="E2320" i="34"/>
  <c r="D2320" i="34"/>
  <c r="V2319" i="34"/>
  <c r="U2319" i="34"/>
  <c r="T2319" i="34"/>
  <c r="S2319" i="34"/>
  <c r="R2319" i="34"/>
  <c r="Q2319" i="34"/>
  <c r="P2319" i="34"/>
  <c r="O2319" i="34"/>
  <c r="N2319" i="34"/>
  <c r="M2319" i="34"/>
  <c r="L2319" i="34"/>
  <c r="K2319" i="34"/>
  <c r="J2319" i="34"/>
  <c r="I2319" i="34"/>
  <c r="H2319" i="34"/>
  <c r="G2319" i="34"/>
  <c r="F2319" i="34"/>
  <c r="E2319" i="34"/>
  <c r="D2319" i="34"/>
  <c r="V2318" i="34"/>
  <c r="U2318" i="34"/>
  <c r="T2318" i="34"/>
  <c r="S2318" i="34"/>
  <c r="R2318" i="34"/>
  <c r="Q2318" i="34"/>
  <c r="P2318" i="34"/>
  <c r="O2318" i="34"/>
  <c r="N2318" i="34"/>
  <c r="M2318" i="34"/>
  <c r="L2318" i="34"/>
  <c r="K2318" i="34"/>
  <c r="J2318" i="34"/>
  <c r="I2318" i="34"/>
  <c r="H2318" i="34"/>
  <c r="G2318" i="34"/>
  <c r="F2318" i="34"/>
  <c r="E2318" i="34"/>
  <c r="D2318" i="34"/>
  <c r="B2318" i="34"/>
  <c r="V2317" i="34"/>
  <c r="U2317" i="34"/>
  <c r="T2317" i="34"/>
  <c r="S2317" i="34"/>
  <c r="R2317" i="34"/>
  <c r="Q2317" i="34"/>
  <c r="P2317" i="34"/>
  <c r="O2317" i="34"/>
  <c r="N2317" i="34"/>
  <c r="M2317" i="34"/>
  <c r="L2317" i="34"/>
  <c r="K2317" i="34"/>
  <c r="J2317" i="34"/>
  <c r="I2317" i="34"/>
  <c r="H2317" i="34"/>
  <c r="G2317" i="34"/>
  <c r="F2317" i="34"/>
  <c r="E2317" i="34"/>
  <c r="D2317" i="34"/>
  <c r="V2316" i="34"/>
  <c r="U2316" i="34"/>
  <c r="T2316" i="34"/>
  <c r="S2316" i="34"/>
  <c r="R2316" i="34"/>
  <c r="Q2316" i="34"/>
  <c r="P2316" i="34"/>
  <c r="O2316" i="34"/>
  <c r="N2316" i="34"/>
  <c r="M2316" i="34"/>
  <c r="L2316" i="34"/>
  <c r="K2316" i="34"/>
  <c r="J2316" i="34"/>
  <c r="I2316" i="34"/>
  <c r="H2316" i="34"/>
  <c r="G2316" i="34"/>
  <c r="F2316" i="34"/>
  <c r="E2316" i="34"/>
  <c r="D2316" i="34"/>
  <c r="G2312" i="34"/>
  <c r="D2312" i="34"/>
  <c r="P2311" i="34"/>
  <c r="J2311" i="34"/>
  <c r="D2310" i="34"/>
  <c r="D2309" i="34"/>
  <c r="D2308" i="34"/>
  <c r="S2299" i="34"/>
  <c r="HH78" i="1"/>
  <c r="HI78" i="1"/>
  <c r="P2299" i="34"/>
  <c r="M2299" i="34"/>
  <c r="J2299" i="34"/>
  <c r="G2299" i="34"/>
  <c r="D2299" i="34"/>
  <c r="EP78" i="3"/>
  <c r="P2297" i="34"/>
  <c r="EH78" i="3"/>
  <c r="M2297" i="34"/>
  <c r="EL78" i="3"/>
  <c r="J2297" i="34"/>
  <c r="ED78" i="3"/>
  <c r="G2297" i="34"/>
  <c r="DZ78" i="3"/>
  <c r="D2297" i="34"/>
  <c r="EQ78" i="3"/>
  <c r="P2296" i="34"/>
  <c r="EI78" i="3"/>
  <c r="M2296" i="34"/>
  <c r="EM78" i="3"/>
  <c r="J2296" i="34"/>
  <c r="EE78" i="3"/>
  <c r="G2296" i="34"/>
  <c r="EA78" i="3"/>
  <c r="D2296" i="34"/>
  <c r="V2294" i="34"/>
  <c r="U2294" i="34"/>
  <c r="T2294" i="34"/>
  <c r="FN78" i="1"/>
  <c r="P2294" i="34"/>
  <c r="FL78" i="1"/>
  <c r="M2294" i="34"/>
  <c r="FM78" i="1"/>
  <c r="J2294" i="34"/>
  <c r="FK78" i="1"/>
  <c r="G2294" i="34"/>
  <c r="FJ78" i="1"/>
  <c r="D2294" i="34"/>
  <c r="V2293" i="34"/>
  <c r="U2293" i="34"/>
  <c r="T2293" i="34"/>
  <c r="FD78" i="1"/>
  <c r="P2293" i="34"/>
  <c r="FB78" i="1"/>
  <c r="M2293" i="34"/>
  <c r="FC78" i="1"/>
  <c r="J2293" i="34"/>
  <c r="FA78" i="1"/>
  <c r="G2293" i="34"/>
  <c r="EZ78" i="1"/>
  <c r="D2293" i="34"/>
  <c r="V2292" i="34"/>
  <c r="U2292" i="34"/>
  <c r="T2292" i="34"/>
  <c r="ET78" i="1"/>
  <c r="P2292" i="34"/>
  <c r="ER78" i="1"/>
  <c r="M2292" i="34"/>
  <c r="ES78" i="1"/>
  <c r="J2292" i="34"/>
  <c r="EQ78" i="1"/>
  <c r="G2292" i="34"/>
  <c r="EP78" i="1"/>
  <c r="D2292" i="34"/>
  <c r="V2289" i="34"/>
  <c r="U2289" i="34"/>
  <c r="T2289" i="34"/>
  <c r="S2289" i="34"/>
  <c r="R2289" i="34"/>
  <c r="Q2289" i="34"/>
  <c r="P2289" i="34"/>
  <c r="O2289" i="34"/>
  <c r="N2289" i="34"/>
  <c r="M2289" i="34"/>
  <c r="L2289" i="34"/>
  <c r="K2289" i="34"/>
  <c r="J2289" i="34"/>
  <c r="I2289" i="34"/>
  <c r="H2289" i="34"/>
  <c r="G2289" i="34"/>
  <c r="F2289" i="34"/>
  <c r="E2289" i="34"/>
  <c r="D2289" i="34"/>
  <c r="V2288" i="34"/>
  <c r="U2288" i="34"/>
  <c r="T2288" i="34"/>
  <c r="S2288" i="34"/>
  <c r="R2288" i="34"/>
  <c r="Q2288" i="34"/>
  <c r="P2288" i="34"/>
  <c r="O2288" i="34"/>
  <c r="N2288" i="34"/>
  <c r="M2288" i="34"/>
  <c r="L2288" i="34"/>
  <c r="K2288" i="34"/>
  <c r="J2288" i="34"/>
  <c r="I2288" i="34"/>
  <c r="H2288" i="34"/>
  <c r="G2288" i="34"/>
  <c r="F2288" i="34"/>
  <c r="E2288" i="34"/>
  <c r="D2288" i="34"/>
  <c r="V2287" i="34"/>
  <c r="U2287" i="34"/>
  <c r="T2287" i="34"/>
  <c r="S2287" i="34"/>
  <c r="R2287" i="34"/>
  <c r="Q2287" i="34"/>
  <c r="P2287" i="34"/>
  <c r="O2287" i="34"/>
  <c r="N2287" i="34"/>
  <c r="M2287" i="34"/>
  <c r="L2287" i="34"/>
  <c r="K2287" i="34"/>
  <c r="J2287" i="34"/>
  <c r="I2287" i="34"/>
  <c r="H2287" i="34"/>
  <c r="G2287" i="34"/>
  <c r="F2287" i="34"/>
  <c r="E2287" i="34"/>
  <c r="D2287" i="34"/>
  <c r="V2286" i="34"/>
  <c r="U2286" i="34"/>
  <c r="T2286" i="34"/>
  <c r="S2286" i="34"/>
  <c r="R2286" i="34"/>
  <c r="Q2286" i="34"/>
  <c r="P2286" i="34"/>
  <c r="O2286" i="34"/>
  <c r="N2286" i="34"/>
  <c r="M2286" i="34"/>
  <c r="L2286" i="34"/>
  <c r="K2286" i="34"/>
  <c r="J2286" i="34"/>
  <c r="I2286" i="34"/>
  <c r="H2286" i="34"/>
  <c r="G2286" i="34"/>
  <c r="F2286" i="34"/>
  <c r="E2286" i="34"/>
  <c r="D2286" i="34"/>
  <c r="B2286" i="34"/>
  <c r="V2285" i="34"/>
  <c r="U2285" i="34"/>
  <c r="T2285" i="34"/>
  <c r="S2285" i="34"/>
  <c r="R2285" i="34"/>
  <c r="Q2285" i="34"/>
  <c r="P2285" i="34"/>
  <c r="O2285" i="34"/>
  <c r="N2285" i="34"/>
  <c r="M2285" i="34"/>
  <c r="L2285" i="34"/>
  <c r="K2285" i="34"/>
  <c r="J2285" i="34"/>
  <c r="I2285" i="34"/>
  <c r="H2285" i="34"/>
  <c r="G2285" i="34"/>
  <c r="F2285" i="34"/>
  <c r="E2285" i="34"/>
  <c r="D2285" i="34"/>
  <c r="V2284" i="34"/>
  <c r="U2284" i="34"/>
  <c r="T2284" i="34"/>
  <c r="S2284" i="34"/>
  <c r="R2284" i="34"/>
  <c r="Q2284" i="34"/>
  <c r="P2284" i="34"/>
  <c r="O2284" i="34"/>
  <c r="N2284" i="34"/>
  <c r="M2284" i="34"/>
  <c r="L2284" i="34"/>
  <c r="K2284" i="34"/>
  <c r="J2284" i="34"/>
  <c r="I2284" i="34"/>
  <c r="H2284" i="34"/>
  <c r="G2284" i="34"/>
  <c r="F2284" i="34"/>
  <c r="E2284" i="34"/>
  <c r="D2284" i="34"/>
  <c r="G2280" i="34"/>
  <c r="D2280" i="34"/>
  <c r="P2279" i="34"/>
  <c r="J2279" i="34"/>
  <c r="D2278" i="34"/>
  <c r="D2277" i="34"/>
  <c r="D2276" i="34"/>
  <c r="S2267" i="34"/>
  <c r="HH77" i="1"/>
  <c r="HI77" i="1"/>
  <c r="P2267" i="34"/>
  <c r="M2267" i="34"/>
  <c r="J2267" i="34"/>
  <c r="G2267" i="34"/>
  <c r="D2267" i="34"/>
  <c r="EP77" i="3"/>
  <c r="P2265" i="34"/>
  <c r="EH77" i="3"/>
  <c r="M2265" i="34"/>
  <c r="EL77" i="3"/>
  <c r="J2265" i="34"/>
  <c r="ED77" i="3"/>
  <c r="G2265" i="34"/>
  <c r="DZ77" i="3"/>
  <c r="D2265" i="34"/>
  <c r="EQ77" i="3"/>
  <c r="P2264" i="34"/>
  <c r="EI77" i="3"/>
  <c r="M2264" i="34"/>
  <c r="EM77" i="3"/>
  <c r="J2264" i="34"/>
  <c r="EE77" i="3"/>
  <c r="G2264" i="34"/>
  <c r="EA77" i="3"/>
  <c r="D2264" i="34"/>
  <c r="V2262" i="34"/>
  <c r="U2262" i="34"/>
  <c r="T2262" i="34"/>
  <c r="FN77" i="1"/>
  <c r="P2262" i="34"/>
  <c r="FL77" i="1"/>
  <c r="M2262" i="34"/>
  <c r="FM77" i="1"/>
  <c r="J2262" i="34"/>
  <c r="FK77" i="1"/>
  <c r="G2262" i="34"/>
  <c r="FJ77" i="1"/>
  <c r="D2262" i="34"/>
  <c r="V2261" i="34"/>
  <c r="U2261" i="34"/>
  <c r="T2261" i="34"/>
  <c r="FD77" i="1"/>
  <c r="P2261" i="34"/>
  <c r="FB77" i="1"/>
  <c r="M2261" i="34"/>
  <c r="FC77" i="1"/>
  <c r="J2261" i="34"/>
  <c r="FA77" i="1"/>
  <c r="G2261" i="34"/>
  <c r="EZ77" i="1"/>
  <c r="D2261" i="34"/>
  <c r="V2260" i="34"/>
  <c r="U2260" i="34"/>
  <c r="T2260" i="34"/>
  <c r="ET77" i="1"/>
  <c r="P2260" i="34"/>
  <c r="ER77" i="1"/>
  <c r="M2260" i="34"/>
  <c r="ES77" i="1"/>
  <c r="J2260" i="34"/>
  <c r="EQ77" i="1"/>
  <c r="G2260" i="34"/>
  <c r="EP77" i="1"/>
  <c r="D2260" i="34"/>
  <c r="V2257" i="34"/>
  <c r="U2257" i="34"/>
  <c r="T2257" i="34"/>
  <c r="S2257" i="34"/>
  <c r="R2257" i="34"/>
  <c r="Q2257" i="34"/>
  <c r="P2257" i="34"/>
  <c r="O2257" i="34"/>
  <c r="N2257" i="34"/>
  <c r="M2257" i="34"/>
  <c r="L2257" i="34"/>
  <c r="K2257" i="34"/>
  <c r="J2257" i="34"/>
  <c r="I2257" i="34"/>
  <c r="H2257" i="34"/>
  <c r="G2257" i="34"/>
  <c r="F2257" i="34"/>
  <c r="E2257" i="34"/>
  <c r="D2257" i="34"/>
  <c r="V2256" i="34"/>
  <c r="U2256" i="34"/>
  <c r="T2256" i="34"/>
  <c r="S2256" i="34"/>
  <c r="R2256" i="34"/>
  <c r="Q2256" i="34"/>
  <c r="P2256" i="34"/>
  <c r="O2256" i="34"/>
  <c r="N2256" i="34"/>
  <c r="M2256" i="34"/>
  <c r="L2256" i="34"/>
  <c r="K2256" i="34"/>
  <c r="J2256" i="34"/>
  <c r="I2256" i="34"/>
  <c r="H2256" i="34"/>
  <c r="G2256" i="34"/>
  <c r="F2256" i="34"/>
  <c r="E2256" i="34"/>
  <c r="D2256" i="34"/>
  <c r="V2255" i="34"/>
  <c r="U2255" i="34"/>
  <c r="T2255" i="34"/>
  <c r="S2255" i="34"/>
  <c r="R2255" i="34"/>
  <c r="Q2255" i="34"/>
  <c r="P2255" i="34"/>
  <c r="O2255" i="34"/>
  <c r="N2255" i="34"/>
  <c r="M2255" i="34"/>
  <c r="L2255" i="34"/>
  <c r="K2255" i="34"/>
  <c r="J2255" i="34"/>
  <c r="I2255" i="34"/>
  <c r="H2255" i="34"/>
  <c r="G2255" i="34"/>
  <c r="F2255" i="34"/>
  <c r="E2255" i="34"/>
  <c r="D2255" i="34"/>
  <c r="V2254" i="34"/>
  <c r="U2254" i="34"/>
  <c r="T2254" i="34"/>
  <c r="S2254" i="34"/>
  <c r="R2254" i="34"/>
  <c r="Q2254" i="34"/>
  <c r="P2254" i="34"/>
  <c r="O2254" i="34"/>
  <c r="N2254" i="34"/>
  <c r="M2254" i="34"/>
  <c r="L2254" i="34"/>
  <c r="K2254" i="34"/>
  <c r="J2254" i="34"/>
  <c r="I2254" i="34"/>
  <c r="H2254" i="34"/>
  <c r="G2254" i="34"/>
  <c r="F2254" i="34"/>
  <c r="E2254" i="34"/>
  <c r="D2254" i="34"/>
  <c r="B2254" i="34"/>
  <c r="V2253" i="34"/>
  <c r="U2253" i="34"/>
  <c r="T2253" i="34"/>
  <c r="S2253" i="34"/>
  <c r="R2253" i="34"/>
  <c r="Q2253" i="34"/>
  <c r="P2253" i="34"/>
  <c r="O2253" i="34"/>
  <c r="N2253" i="34"/>
  <c r="M2253" i="34"/>
  <c r="L2253" i="34"/>
  <c r="K2253" i="34"/>
  <c r="J2253" i="34"/>
  <c r="I2253" i="34"/>
  <c r="H2253" i="34"/>
  <c r="G2253" i="34"/>
  <c r="F2253" i="34"/>
  <c r="E2253" i="34"/>
  <c r="D2253" i="34"/>
  <c r="V2252" i="34"/>
  <c r="U2252" i="34"/>
  <c r="T2252" i="34"/>
  <c r="S2252" i="34"/>
  <c r="R2252" i="34"/>
  <c r="Q2252" i="34"/>
  <c r="P2252" i="34"/>
  <c r="O2252" i="34"/>
  <c r="N2252" i="34"/>
  <c r="M2252" i="34"/>
  <c r="L2252" i="34"/>
  <c r="K2252" i="34"/>
  <c r="J2252" i="34"/>
  <c r="I2252" i="34"/>
  <c r="H2252" i="34"/>
  <c r="G2252" i="34"/>
  <c r="F2252" i="34"/>
  <c r="E2252" i="34"/>
  <c r="D2252" i="34"/>
  <c r="G2248" i="34"/>
  <c r="D2248" i="34"/>
  <c r="P2247" i="34"/>
  <c r="J2247" i="34"/>
  <c r="D2246" i="34"/>
  <c r="D2245" i="34"/>
  <c r="D2244" i="34"/>
  <c r="S2235" i="34"/>
  <c r="HH76" i="1"/>
  <c r="HI76" i="1"/>
  <c r="P2235" i="34"/>
  <c r="M2235" i="34"/>
  <c r="J2235" i="34"/>
  <c r="G2235" i="34"/>
  <c r="D2235" i="34"/>
  <c r="EP76" i="3"/>
  <c r="P2233" i="34"/>
  <c r="EH76" i="3"/>
  <c r="M2233" i="34"/>
  <c r="EL76" i="3"/>
  <c r="J2233" i="34"/>
  <c r="ED76" i="3"/>
  <c r="G2233" i="34"/>
  <c r="DZ76" i="3"/>
  <c r="D2233" i="34"/>
  <c r="EQ76" i="3"/>
  <c r="P2232" i="34"/>
  <c r="EI76" i="3"/>
  <c r="M2232" i="34"/>
  <c r="EM76" i="3"/>
  <c r="J2232" i="34"/>
  <c r="EE76" i="3"/>
  <c r="G2232" i="34"/>
  <c r="EA76" i="3"/>
  <c r="D2232" i="34"/>
  <c r="V2230" i="34"/>
  <c r="U2230" i="34"/>
  <c r="T2230" i="34"/>
  <c r="FN76" i="1"/>
  <c r="P2230" i="34"/>
  <c r="FL76" i="1"/>
  <c r="M2230" i="34"/>
  <c r="FM76" i="1"/>
  <c r="J2230" i="34"/>
  <c r="FK76" i="1"/>
  <c r="G2230" i="34"/>
  <c r="FJ76" i="1"/>
  <c r="D2230" i="34"/>
  <c r="V2229" i="34"/>
  <c r="U2229" i="34"/>
  <c r="T2229" i="34"/>
  <c r="FD76" i="1"/>
  <c r="P2229" i="34"/>
  <c r="FB76" i="1"/>
  <c r="M2229" i="34"/>
  <c r="FC76" i="1"/>
  <c r="J2229" i="34"/>
  <c r="FA76" i="1"/>
  <c r="G2229" i="34"/>
  <c r="EZ76" i="1"/>
  <c r="D2229" i="34"/>
  <c r="V2228" i="34"/>
  <c r="U2228" i="34"/>
  <c r="T2228" i="34"/>
  <c r="ET76" i="1"/>
  <c r="P2228" i="34"/>
  <c r="ER76" i="1"/>
  <c r="M2228" i="34"/>
  <c r="ES76" i="1"/>
  <c r="J2228" i="34"/>
  <c r="EQ76" i="1"/>
  <c r="G2228" i="34"/>
  <c r="EP76" i="1"/>
  <c r="D2228" i="34"/>
  <c r="V2225" i="34"/>
  <c r="U2225" i="34"/>
  <c r="T2225" i="34"/>
  <c r="S2225" i="34"/>
  <c r="R2225" i="34"/>
  <c r="Q2225" i="34"/>
  <c r="P2225" i="34"/>
  <c r="O2225" i="34"/>
  <c r="N2225" i="34"/>
  <c r="M2225" i="34"/>
  <c r="L2225" i="34"/>
  <c r="K2225" i="34"/>
  <c r="J2225" i="34"/>
  <c r="I2225" i="34"/>
  <c r="H2225" i="34"/>
  <c r="G2225" i="34"/>
  <c r="F2225" i="34"/>
  <c r="E2225" i="34"/>
  <c r="D2225" i="34"/>
  <c r="V2224" i="34"/>
  <c r="U2224" i="34"/>
  <c r="T2224" i="34"/>
  <c r="S2224" i="34"/>
  <c r="R2224" i="34"/>
  <c r="Q2224" i="34"/>
  <c r="P2224" i="34"/>
  <c r="O2224" i="34"/>
  <c r="N2224" i="34"/>
  <c r="M2224" i="34"/>
  <c r="L2224" i="34"/>
  <c r="K2224" i="34"/>
  <c r="J2224" i="34"/>
  <c r="I2224" i="34"/>
  <c r="H2224" i="34"/>
  <c r="G2224" i="34"/>
  <c r="F2224" i="34"/>
  <c r="E2224" i="34"/>
  <c r="D2224" i="34"/>
  <c r="V2223" i="34"/>
  <c r="U2223" i="34"/>
  <c r="T2223" i="34"/>
  <c r="S2223" i="34"/>
  <c r="R2223" i="34"/>
  <c r="Q2223" i="34"/>
  <c r="P2223" i="34"/>
  <c r="O2223" i="34"/>
  <c r="N2223" i="34"/>
  <c r="M2223" i="34"/>
  <c r="L2223" i="34"/>
  <c r="K2223" i="34"/>
  <c r="J2223" i="34"/>
  <c r="I2223" i="34"/>
  <c r="H2223" i="34"/>
  <c r="G2223" i="34"/>
  <c r="F2223" i="34"/>
  <c r="E2223" i="34"/>
  <c r="D2223" i="34"/>
  <c r="V2222" i="34"/>
  <c r="U2222" i="34"/>
  <c r="T2222" i="34"/>
  <c r="S2222" i="34"/>
  <c r="R2222" i="34"/>
  <c r="Q2222" i="34"/>
  <c r="P2222" i="34"/>
  <c r="O2222" i="34"/>
  <c r="N2222" i="34"/>
  <c r="M2222" i="34"/>
  <c r="L2222" i="34"/>
  <c r="K2222" i="34"/>
  <c r="J2222" i="34"/>
  <c r="I2222" i="34"/>
  <c r="H2222" i="34"/>
  <c r="G2222" i="34"/>
  <c r="F2222" i="34"/>
  <c r="E2222" i="34"/>
  <c r="D2222" i="34"/>
  <c r="B2222" i="34"/>
  <c r="V2221" i="34"/>
  <c r="U2221" i="34"/>
  <c r="T2221" i="34"/>
  <c r="S2221" i="34"/>
  <c r="R2221" i="34"/>
  <c r="Q2221" i="34"/>
  <c r="P2221" i="34"/>
  <c r="O2221" i="34"/>
  <c r="N2221" i="34"/>
  <c r="M2221" i="34"/>
  <c r="L2221" i="34"/>
  <c r="K2221" i="34"/>
  <c r="J2221" i="34"/>
  <c r="I2221" i="34"/>
  <c r="H2221" i="34"/>
  <c r="G2221" i="34"/>
  <c r="F2221" i="34"/>
  <c r="E2221" i="34"/>
  <c r="D2221" i="34"/>
  <c r="V2220" i="34"/>
  <c r="U2220" i="34"/>
  <c r="T2220" i="34"/>
  <c r="S2220" i="34"/>
  <c r="R2220" i="34"/>
  <c r="Q2220" i="34"/>
  <c r="P2220" i="34"/>
  <c r="O2220" i="34"/>
  <c r="N2220" i="34"/>
  <c r="M2220" i="34"/>
  <c r="L2220" i="34"/>
  <c r="K2220" i="34"/>
  <c r="J2220" i="34"/>
  <c r="I2220" i="34"/>
  <c r="H2220" i="34"/>
  <c r="G2220" i="34"/>
  <c r="F2220" i="34"/>
  <c r="E2220" i="34"/>
  <c r="D2220" i="34"/>
  <c r="G2216" i="34"/>
  <c r="D2216" i="34"/>
  <c r="P2215" i="34"/>
  <c r="J2215" i="34"/>
  <c r="D2214" i="34"/>
  <c r="D2213" i="34"/>
  <c r="D2212" i="34"/>
  <c r="S2203" i="34"/>
  <c r="HH75" i="1"/>
  <c r="HI75" i="1"/>
  <c r="P2203" i="34"/>
  <c r="M2203" i="34"/>
  <c r="J2203" i="34"/>
  <c r="G2203" i="34"/>
  <c r="D2203" i="34"/>
  <c r="EP75" i="3"/>
  <c r="P2201" i="34"/>
  <c r="EH75" i="3"/>
  <c r="M2201" i="34"/>
  <c r="EL75" i="3"/>
  <c r="J2201" i="34"/>
  <c r="ED75" i="3"/>
  <c r="G2201" i="34"/>
  <c r="DZ75" i="3"/>
  <c r="D2201" i="34"/>
  <c r="EQ75" i="3"/>
  <c r="P2200" i="34"/>
  <c r="EI75" i="3"/>
  <c r="M2200" i="34"/>
  <c r="EM75" i="3"/>
  <c r="J2200" i="34"/>
  <c r="EE75" i="3"/>
  <c r="G2200" i="34"/>
  <c r="EA75" i="3"/>
  <c r="D2200" i="34"/>
  <c r="V2198" i="34"/>
  <c r="U2198" i="34"/>
  <c r="T2198" i="34"/>
  <c r="FN75" i="1"/>
  <c r="P2198" i="34"/>
  <c r="FL75" i="1"/>
  <c r="M2198" i="34"/>
  <c r="FM75" i="1"/>
  <c r="J2198" i="34"/>
  <c r="FK75" i="1"/>
  <c r="G2198" i="34"/>
  <c r="FJ75" i="1"/>
  <c r="D2198" i="34"/>
  <c r="V2197" i="34"/>
  <c r="U2197" i="34"/>
  <c r="T2197" i="34"/>
  <c r="FD75" i="1"/>
  <c r="P2197" i="34"/>
  <c r="FB75" i="1"/>
  <c r="M2197" i="34"/>
  <c r="FC75" i="1"/>
  <c r="J2197" i="34"/>
  <c r="FA75" i="1"/>
  <c r="G2197" i="34"/>
  <c r="EZ75" i="1"/>
  <c r="D2197" i="34"/>
  <c r="V2196" i="34"/>
  <c r="U2196" i="34"/>
  <c r="T2196" i="34"/>
  <c r="ET75" i="1"/>
  <c r="P2196" i="34"/>
  <c r="ER75" i="1"/>
  <c r="M2196" i="34"/>
  <c r="ES75" i="1"/>
  <c r="J2196" i="34"/>
  <c r="EQ75" i="1"/>
  <c r="G2196" i="34"/>
  <c r="EP75" i="1"/>
  <c r="D2196" i="34"/>
  <c r="V2193" i="34"/>
  <c r="U2193" i="34"/>
  <c r="T2193" i="34"/>
  <c r="S2193" i="34"/>
  <c r="R2193" i="34"/>
  <c r="Q2193" i="34"/>
  <c r="P2193" i="34"/>
  <c r="O2193" i="34"/>
  <c r="N2193" i="34"/>
  <c r="M2193" i="34"/>
  <c r="L2193" i="34"/>
  <c r="K2193" i="34"/>
  <c r="J2193" i="34"/>
  <c r="I2193" i="34"/>
  <c r="H2193" i="34"/>
  <c r="G2193" i="34"/>
  <c r="F2193" i="34"/>
  <c r="E2193" i="34"/>
  <c r="D2193" i="34"/>
  <c r="V2192" i="34"/>
  <c r="U2192" i="34"/>
  <c r="T2192" i="34"/>
  <c r="S2192" i="34"/>
  <c r="R2192" i="34"/>
  <c r="Q2192" i="34"/>
  <c r="P2192" i="34"/>
  <c r="O2192" i="34"/>
  <c r="N2192" i="34"/>
  <c r="M2192" i="34"/>
  <c r="L2192" i="34"/>
  <c r="K2192" i="34"/>
  <c r="J2192" i="34"/>
  <c r="I2192" i="34"/>
  <c r="H2192" i="34"/>
  <c r="G2192" i="34"/>
  <c r="F2192" i="34"/>
  <c r="E2192" i="34"/>
  <c r="D2192" i="34"/>
  <c r="V2191" i="34"/>
  <c r="U2191" i="34"/>
  <c r="T2191" i="34"/>
  <c r="S2191" i="34"/>
  <c r="R2191" i="34"/>
  <c r="Q2191" i="34"/>
  <c r="P2191" i="34"/>
  <c r="O2191" i="34"/>
  <c r="N2191" i="34"/>
  <c r="M2191" i="34"/>
  <c r="L2191" i="34"/>
  <c r="K2191" i="34"/>
  <c r="J2191" i="34"/>
  <c r="I2191" i="34"/>
  <c r="H2191" i="34"/>
  <c r="G2191" i="34"/>
  <c r="F2191" i="34"/>
  <c r="E2191" i="34"/>
  <c r="D2191" i="34"/>
  <c r="V2190" i="34"/>
  <c r="U2190" i="34"/>
  <c r="T2190" i="34"/>
  <c r="S2190" i="34"/>
  <c r="R2190" i="34"/>
  <c r="Q2190" i="34"/>
  <c r="P2190" i="34"/>
  <c r="O2190" i="34"/>
  <c r="N2190" i="34"/>
  <c r="M2190" i="34"/>
  <c r="L2190" i="34"/>
  <c r="K2190" i="34"/>
  <c r="J2190" i="34"/>
  <c r="I2190" i="34"/>
  <c r="H2190" i="34"/>
  <c r="G2190" i="34"/>
  <c r="F2190" i="34"/>
  <c r="E2190" i="34"/>
  <c r="D2190" i="34"/>
  <c r="B2190" i="34"/>
  <c r="V2189" i="34"/>
  <c r="U2189" i="34"/>
  <c r="T2189" i="34"/>
  <c r="S2189" i="34"/>
  <c r="R2189" i="34"/>
  <c r="Q2189" i="34"/>
  <c r="P2189" i="34"/>
  <c r="O2189" i="34"/>
  <c r="N2189" i="34"/>
  <c r="M2189" i="34"/>
  <c r="L2189" i="34"/>
  <c r="K2189" i="34"/>
  <c r="J2189" i="34"/>
  <c r="I2189" i="34"/>
  <c r="H2189" i="34"/>
  <c r="G2189" i="34"/>
  <c r="F2189" i="34"/>
  <c r="E2189" i="34"/>
  <c r="D2189" i="34"/>
  <c r="V2188" i="34"/>
  <c r="U2188" i="34"/>
  <c r="T2188" i="34"/>
  <c r="S2188" i="34"/>
  <c r="R2188" i="34"/>
  <c r="Q2188" i="34"/>
  <c r="P2188" i="34"/>
  <c r="O2188" i="34"/>
  <c r="N2188" i="34"/>
  <c r="M2188" i="34"/>
  <c r="L2188" i="34"/>
  <c r="K2188" i="34"/>
  <c r="J2188" i="34"/>
  <c r="I2188" i="34"/>
  <c r="H2188" i="34"/>
  <c r="G2188" i="34"/>
  <c r="F2188" i="34"/>
  <c r="E2188" i="34"/>
  <c r="D2188" i="34"/>
  <c r="G2184" i="34"/>
  <c r="D2184" i="34"/>
  <c r="P2183" i="34"/>
  <c r="J2183" i="34"/>
  <c r="D2182" i="34"/>
  <c r="D2181" i="34"/>
  <c r="D2180" i="34"/>
  <c r="S2171" i="34"/>
  <c r="HH74" i="1"/>
  <c r="HI74" i="1"/>
  <c r="P2171" i="34"/>
  <c r="M2171" i="34"/>
  <c r="J2171" i="34"/>
  <c r="G2171" i="34"/>
  <c r="D2171" i="34"/>
  <c r="EP74" i="3"/>
  <c r="P2169" i="34"/>
  <c r="EH74" i="3"/>
  <c r="M2169" i="34"/>
  <c r="EL74" i="3"/>
  <c r="J2169" i="34"/>
  <c r="ED74" i="3"/>
  <c r="G2169" i="34"/>
  <c r="DZ74" i="3"/>
  <c r="D2169" i="34"/>
  <c r="EQ74" i="3"/>
  <c r="P2168" i="34"/>
  <c r="EI74" i="3"/>
  <c r="M2168" i="34"/>
  <c r="EM74" i="3"/>
  <c r="J2168" i="34"/>
  <c r="EE74" i="3"/>
  <c r="G2168" i="34"/>
  <c r="EA74" i="3"/>
  <c r="D2168" i="34"/>
  <c r="V2166" i="34"/>
  <c r="U2166" i="34"/>
  <c r="T2166" i="34"/>
  <c r="FN74" i="1"/>
  <c r="P2166" i="34"/>
  <c r="FL74" i="1"/>
  <c r="M2166" i="34"/>
  <c r="FM74" i="1"/>
  <c r="J2166" i="34"/>
  <c r="FK74" i="1"/>
  <c r="G2166" i="34"/>
  <c r="FJ74" i="1"/>
  <c r="D2166" i="34"/>
  <c r="V2165" i="34"/>
  <c r="U2165" i="34"/>
  <c r="T2165" i="34"/>
  <c r="FD74" i="1"/>
  <c r="P2165" i="34"/>
  <c r="FB74" i="1"/>
  <c r="M2165" i="34"/>
  <c r="FC74" i="1"/>
  <c r="J2165" i="34"/>
  <c r="FA74" i="1"/>
  <c r="G2165" i="34"/>
  <c r="EZ74" i="1"/>
  <c r="D2165" i="34"/>
  <c r="V2164" i="34"/>
  <c r="U2164" i="34"/>
  <c r="T2164" i="34"/>
  <c r="ET74" i="1"/>
  <c r="P2164" i="34"/>
  <c r="ER74" i="1"/>
  <c r="M2164" i="34"/>
  <c r="ES74" i="1"/>
  <c r="J2164" i="34"/>
  <c r="EQ74" i="1"/>
  <c r="G2164" i="34"/>
  <c r="EP74" i="1"/>
  <c r="D2164" i="34"/>
  <c r="V2161" i="34"/>
  <c r="U2161" i="34"/>
  <c r="T2161" i="34"/>
  <c r="S2161" i="34"/>
  <c r="R2161" i="34"/>
  <c r="Q2161" i="34"/>
  <c r="P2161" i="34"/>
  <c r="O2161" i="34"/>
  <c r="N2161" i="34"/>
  <c r="M2161" i="34"/>
  <c r="L2161" i="34"/>
  <c r="K2161" i="34"/>
  <c r="J2161" i="34"/>
  <c r="I2161" i="34"/>
  <c r="H2161" i="34"/>
  <c r="G2161" i="34"/>
  <c r="F2161" i="34"/>
  <c r="E2161" i="34"/>
  <c r="D2161" i="34"/>
  <c r="V2160" i="34"/>
  <c r="U2160" i="34"/>
  <c r="T2160" i="34"/>
  <c r="S2160" i="34"/>
  <c r="R2160" i="34"/>
  <c r="Q2160" i="34"/>
  <c r="P2160" i="34"/>
  <c r="O2160" i="34"/>
  <c r="N2160" i="34"/>
  <c r="M2160" i="34"/>
  <c r="L2160" i="34"/>
  <c r="K2160" i="34"/>
  <c r="J2160" i="34"/>
  <c r="I2160" i="34"/>
  <c r="H2160" i="34"/>
  <c r="G2160" i="34"/>
  <c r="F2160" i="34"/>
  <c r="E2160" i="34"/>
  <c r="D2160" i="34"/>
  <c r="V2159" i="34"/>
  <c r="U2159" i="34"/>
  <c r="T2159" i="34"/>
  <c r="S2159" i="34"/>
  <c r="R2159" i="34"/>
  <c r="Q2159" i="34"/>
  <c r="P2159" i="34"/>
  <c r="O2159" i="34"/>
  <c r="N2159" i="34"/>
  <c r="M2159" i="34"/>
  <c r="L2159" i="34"/>
  <c r="K2159" i="34"/>
  <c r="J2159" i="34"/>
  <c r="I2159" i="34"/>
  <c r="H2159" i="34"/>
  <c r="G2159" i="34"/>
  <c r="F2159" i="34"/>
  <c r="E2159" i="34"/>
  <c r="D2159" i="34"/>
  <c r="V2158" i="34"/>
  <c r="U2158" i="34"/>
  <c r="T2158" i="34"/>
  <c r="S2158" i="34"/>
  <c r="R2158" i="34"/>
  <c r="Q2158" i="34"/>
  <c r="P2158" i="34"/>
  <c r="O2158" i="34"/>
  <c r="N2158" i="34"/>
  <c r="M2158" i="34"/>
  <c r="L2158" i="34"/>
  <c r="K2158" i="34"/>
  <c r="J2158" i="34"/>
  <c r="I2158" i="34"/>
  <c r="H2158" i="34"/>
  <c r="G2158" i="34"/>
  <c r="F2158" i="34"/>
  <c r="E2158" i="34"/>
  <c r="D2158" i="34"/>
  <c r="B2158" i="34"/>
  <c r="V2157" i="34"/>
  <c r="U2157" i="34"/>
  <c r="T2157" i="34"/>
  <c r="S2157" i="34"/>
  <c r="R2157" i="34"/>
  <c r="Q2157" i="34"/>
  <c r="P2157" i="34"/>
  <c r="O2157" i="34"/>
  <c r="N2157" i="34"/>
  <c r="M2157" i="34"/>
  <c r="L2157" i="34"/>
  <c r="K2157" i="34"/>
  <c r="J2157" i="34"/>
  <c r="I2157" i="34"/>
  <c r="H2157" i="34"/>
  <c r="G2157" i="34"/>
  <c r="F2157" i="34"/>
  <c r="E2157" i="34"/>
  <c r="D2157" i="34"/>
  <c r="V2156" i="34"/>
  <c r="U2156" i="34"/>
  <c r="T2156" i="34"/>
  <c r="S2156" i="34"/>
  <c r="R2156" i="34"/>
  <c r="Q2156" i="34"/>
  <c r="P2156" i="34"/>
  <c r="O2156" i="34"/>
  <c r="N2156" i="34"/>
  <c r="M2156" i="34"/>
  <c r="L2156" i="34"/>
  <c r="K2156" i="34"/>
  <c r="J2156" i="34"/>
  <c r="I2156" i="34"/>
  <c r="H2156" i="34"/>
  <c r="G2156" i="34"/>
  <c r="F2156" i="34"/>
  <c r="E2156" i="34"/>
  <c r="D2156" i="34"/>
  <c r="G2152" i="34"/>
  <c r="D2152" i="34"/>
  <c r="P2151" i="34"/>
  <c r="J2151" i="34"/>
  <c r="D2150" i="34"/>
  <c r="D2149" i="34"/>
  <c r="D2148" i="34"/>
  <c r="S2139" i="34"/>
  <c r="HH73" i="1"/>
  <c r="HI73" i="1"/>
  <c r="P2139" i="34"/>
  <c r="M2139" i="34"/>
  <c r="J2139" i="34"/>
  <c r="G2139" i="34"/>
  <c r="D2139" i="34"/>
  <c r="EP73" i="3"/>
  <c r="P2137" i="34"/>
  <c r="EH73" i="3"/>
  <c r="M2137" i="34"/>
  <c r="EL73" i="3"/>
  <c r="J2137" i="34"/>
  <c r="ED73" i="3"/>
  <c r="G2137" i="34"/>
  <c r="DZ73" i="3"/>
  <c r="D2137" i="34"/>
  <c r="EQ73" i="3"/>
  <c r="P2136" i="34"/>
  <c r="EI73" i="3"/>
  <c r="M2136" i="34"/>
  <c r="EM73" i="3"/>
  <c r="J2136" i="34"/>
  <c r="EE73" i="3"/>
  <c r="G2136" i="34"/>
  <c r="EA73" i="3"/>
  <c r="D2136" i="34"/>
  <c r="V2134" i="34"/>
  <c r="U2134" i="34"/>
  <c r="T2134" i="34"/>
  <c r="FN73" i="1"/>
  <c r="P2134" i="34"/>
  <c r="FL73" i="1"/>
  <c r="M2134" i="34"/>
  <c r="FM73" i="1"/>
  <c r="J2134" i="34"/>
  <c r="FK73" i="1"/>
  <c r="G2134" i="34"/>
  <c r="FJ73" i="1"/>
  <c r="D2134" i="34"/>
  <c r="V2133" i="34"/>
  <c r="U2133" i="34"/>
  <c r="T2133" i="34"/>
  <c r="FD73" i="1"/>
  <c r="P2133" i="34"/>
  <c r="FB73" i="1"/>
  <c r="M2133" i="34"/>
  <c r="FC73" i="1"/>
  <c r="J2133" i="34"/>
  <c r="FA73" i="1"/>
  <c r="G2133" i="34"/>
  <c r="EZ73" i="1"/>
  <c r="D2133" i="34"/>
  <c r="V2132" i="34"/>
  <c r="U2132" i="34"/>
  <c r="T2132" i="34"/>
  <c r="ET73" i="1"/>
  <c r="P2132" i="34"/>
  <c r="ER73" i="1"/>
  <c r="M2132" i="34"/>
  <c r="ES73" i="1"/>
  <c r="J2132" i="34"/>
  <c r="EQ73" i="1"/>
  <c r="G2132" i="34"/>
  <c r="EP73" i="1"/>
  <c r="D2132" i="34"/>
  <c r="V2129" i="34"/>
  <c r="U2129" i="34"/>
  <c r="T2129" i="34"/>
  <c r="S2129" i="34"/>
  <c r="R2129" i="34"/>
  <c r="Q2129" i="34"/>
  <c r="P2129" i="34"/>
  <c r="O2129" i="34"/>
  <c r="N2129" i="34"/>
  <c r="M2129" i="34"/>
  <c r="L2129" i="34"/>
  <c r="K2129" i="34"/>
  <c r="J2129" i="34"/>
  <c r="I2129" i="34"/>
  <c r="H2129" i="34"/>
  <c r="G2129" i="34"/>
  <c r="F2129" i="34"/>
  <c r="E2129" i="34"/>
  <c r="D2129" i="34"/>
  <c r="V2128" i="34"/>
  <c r="U2128" i="34"/>
  <c r="T2128" i="34"/>
  <c r="S2128" i="34"/>
  <c r="R2128" i="34"/>
  <c r="Q2128" i="34"/>
  <c r="P2128" i="34"/>
  <c r="O2128" i="34"/>
  <c r="N2128" i="34"/>
  <c r="M2128" i="34"/>
  <c r="L2128" i="34"/>
  <c r="K2128" i="34"/>
  <c r="J2128" i="34"/>
  <c r="I2128" i="34"/>
  <c r="H2128" i="34"/>
  <c r="G2128" i="34"/>
  <c r="F2128" i="34"/>
  <c r="E2128" i="34"/>
  <c r="D2128" i="34"/>
  <c r="V2127" i="34"/>
  <c r="U2127" i="34"/>
  <c r="T2127" i="34"/>
  <c r="S2127" i="34"/>
  <c r="R2127" i="34"/>
  <c r="Q2127" i="34"/>
  <c r="P2127" i="34"/>
  <c r="O2127" i="34"/>
  <c r="N2127" i="34"/>
  <c r="M2127" i="34"/>
  <c r="L2127" i="34"/>
  <c r="K2127" i="34"/>
  <c r="J2127" i="34"/>
  <c r="I2127" i="34"/>
  <c r="H2127" i="34"/>
  <c r="G2127" i="34"/>
  <c r="F2127" i="34"/>
  <c r="E2127" i="34"/>
  <c r="D2127" i="34"/>
  <c r="V2126" i="34"/>
  <c r="U2126" i="34"/>
  <c r="T2126" i="34"/>
  <c r="S2126" i="34"/>
  <c r="R2126" i="34"/>
  <c r="Q2126" i="34"/>
  <c r="P2126" i="34"/>
  <c r="O2126" i="34"/>
  <c r="N2126" i="34"/>
  <c r="M2126" i="34"/>
  <c r="L2126" i="34"/>
  <c r="K2126" i="34"/>
  <c r="J2126" i="34"/>
  <c r="I2126" i="34"/>
  <c r="H2126" i="34"/>
  <c r="G2126" i="34"/>
  <c r="F2126" i="34"/>
  <c r="E2126" i="34"/>
  <c r="D2126" i="34"/>
  <c r="B2126" i="34"/>
  <c r="V2125" i="34"/>
  <c r="U2125" i="34"/>
  <c r="T2125" i="34"/>
  <c r="S2125" i="34"/>
  <c r="R2125" i="34"/>
  <c r="Q2125" i="34"/>
  <c r="P2125" i="34"/>
  <c r="O2125" i="34"/>
  <c r="N2125" i="34"/>
  <c r="M2125" i="34"/>
  <c r="L2125" i="34"/>
  <c r="K2125" i="34"/>
  <c r="J2125" i="34"/>
  <c r="I2125" i="34"/>
  <c r="H2125" i="34"/>
  <c r="G2125" i="34"/>
  <c r="F2125" i="34"/>
  <c r="E2125" i="34"/>
  <c r="D2125" i="34"/>
  <c r="V2124" i="34"/>
  <c r="U2124" i="34"/>
  <c r="T2124" i="34"/>
  <c r="S2124" i="34"/>
  <c r="R2124" i="34"/>
  <c r="Q2124" i="34"/>
  <c r="P2124" i="34"/>
  <c r="O2124" i="34"/>
  <c r="N2124" i="34"/>
  <c r="M2124" i="34"/>
  <c r="L2124" i="34"/>
  <c r="K2124" i="34"/>
  <c r="J2124" i="34"/>
  <c r="I2124" i="34"/>
  <c r="H2124" i="34"/>
  <c r="G2124" i="34"/>
  <c r="F2124" i="34"/>
  <c r="E2124" i="34"/>
  <c r="D2124" i="34"/>
  <c r="G2120" i="34"/>
  <c r="D2120" i="34"/>
  <c r="P2119" i="34"/>
  <c r="J2119" i="34"/>
  <c r="D2118" i="34"/>
  <c r="D2117" i="34"/>
  <c r="D2116" i="34"/>
  <c r="S2107" i="34"/>
  <c r="HH72" i="1"/>
  <c r="HI72" i="1"/>
  <c r="P2107" i="34"/>
  <c r="M2107" i="34"/>
  <c r="J2107" i="34"/>
  <c r="G2107" i="34"/>
  <c r="D2107" i="34"/>
  <c r="EP72" i="3"/>
  <c r="P2105" i="34"/>
  <c r="EH72" i="3"/>
  <c r="M2105" i="34"/>
  <c r="EL72" i="3"/>
  <c r="J2105" i="34"/>
  <c r="ED72" i="3"/>
  <c r="G2105" i="34"/>
  <c r="DZ72" i="3"/>
  <c r="D2105" i="34"/>
  <c r="EQ72" i="3"/>
  <c r="P2104" i="34"/>
  <c r="EI72" i="3"/>
  <c r="M2104" i="34"/>
  <c r="EM72" i="3"/>
  <c r="J2104" i="34"/>
  <c r="EE72" i="3"/>
  <c r="G2104" i="34"/>
  <c r="EA72" i="3"/>
  <c r="D2104" i="34"/>
  <c r="V2102" i="34"/>
  <c r="U2102" i="34"/>
  <c r="T2102" i="34"/>
  <c r="FN72" i="1"/>
  <c r="P2102" i="34"/>
  <c r="FL72" i="1"/>
  <c r="M2102" i="34"/>
  <c r="FM72" i="1"/>
  <c r="J2102" i="34"/>
  <c r="FK72" i="1"/>
  <c r="G2102" i="34"/>
  <c r="FJ72" i="1"/>
  <c r="D2102" i="34"/>
  <c r="V2101" i="34"/>
  <c r="U2101" i="34"/>
  <c r="T2101" i="34"/>
  <c r="FD72" i="1"/>
  <c r="P2101" i="34"/>
  <c r="FB72" i="1"/>
  <c r="M2101" i="34"/>
  <c r="FC72" i="1"/>
  <c r="J2101" i="34"/>
  <c r="FA72" i="1"/>
  <c r="G2101" i="34"/>
  <c r="EZ72" i="1"/>
  <c r="D2101" i="34"/>
  <c r="V2100" i="34"/>
  <c r="U2100" i="34"/>
  <c r="T2100" i="34"/>
  <c r="ET72" i="1"/>
  <c r="P2100" i="34"/>
  <c r="ER72" i="1"/>
  <c r="M2100" i="34"/>
  <c r="ES72" i="1"/>
  <c r="J2100" i="34"/>
  <c r="EQ72" i="1"/>
  <c r="G2100" i="34"/>
  <c r="EP72" i="1"/>
  <c r="D2100" i="34"/>
  <c r="V2097" i="34"/>
  <c r="U2097" i="34"/>
  <c r="T2097" i="34"/>
  <c r="S2097" i="34"/>
  <c r="R2097" i="34"/>
  <c r="Q2097" i="34"/>
  <c r="P2097" i="34"/>
  <c r="O2097" i="34"/>
  <c r="N2097" i="34"/>
  <c r="M2097" i="34"/>
  <c r="L2097" i="34"/>
  <c r="K2097" i="34"/>
  <c r="J2097" i="34"/>
  <c r="I2097" i="34"/>
  <c r="H2097" i="34"/>
  <c r="G2097" i="34"/>
  <c r="F2097" i="34"/>
  <c r="E2097" i="34"/>
  <c r="D2097" i="34"/>
  <c r="V2096" i="34"/>
  <c r="U2096" i="34"/>
  <c r="T2096" i="34"/>
  <c r="S2096" i="34"/>
  <c r="R2096" i="34"/>
  <c r="Q2096" i="34"/>
  <c r="P2096" i="34"/>
  <c r="O2096" i="34"/>
  <c r="N2096" i="34"/>
  <c r="M2096" i="34"/>
  <c r="L2096" i="34"/>
  <c r="K2096" i="34"/>
  <c r="J2096" i="34"/>
  <c r="I2096" i="34"/>
  <c r="H2096" i="34"/>
  <c r="G2096" i="34"/>
  <c r="F2096" i="34"/>
  <c r="E2096" i="34"/>
  <c r="D2096" i="34"/>
  <c r="V2095" i="34"/>
  <c r="U2095" i="34"/>
  <c r="T2095" i="34"/>
  <c r="S2095" i="34"/>
  <c r="R2095" i="34"/>
  <c r="Q2095" i="34"/>
  <c r="P2095" i="34"/>
  <c r="O2095" i="34"/>
  <c r="N2095" i="34"/>
  <c r="M2095" i="34"/>
  <c r="L2095" i="34"/>
  <c r="K2095" i="34"/>
  <c r="J2095" i="34"/>
  <c r="I2095" i="34"/>
  <c r="H2095" i="34"/>
  <c r="G2095" i="34"/>
  <c r="F2095" i="34"/>
  <c r="E2095" i="34"/>
  <c r="D2095" i="34"/>
  <c r="V2094" i="34"/>
  <c r="U2094" i="34"/>
  <c r="T2094" i="34"/>
  <c r="S2094" i="34"/>
  <c r="R2094" i="34"/>
  <c r="Q2094" i="34"/>
  <c r="P2094" i="34"/>
  <c r="O2094" i="34"/>
  <c r="N2094" i="34"/>
  <c r="M2094" i="34"/>
  <c r="L2094" i="34"/>
  <c r="K2094" i="34"/>
  <c r="J2094" i="34"/>
  <c r="I2094" i="34"/>
  <c r="H2094" i="34"/>
  <c r="G2094" i="34"/>
  <c r="F2094" i="34"/>
  <c r="E2094" i="34"/>
  <c r="D2094" i="34"/>
  <c r="B2094" i="34"/>
  <c r="V2093" i="34"/>
  <c r="U2093" i="34"/>
  <c r="T2093" i="34"/>
  <c r="S2093" i="34"/>
  <c r="R2093" i="34"/>
  <c r="Q2093" i="34"/>
  <c r="P2093" i="34"/>
  <c r="O2093" i="34"/>
  <c r="N2093" i="34"/>
  <c r="M2093" i="34"/>
  <c r="L2093" i="34"/>
  <c r="K2093" i="34"/>
  <c r="J2093" i="34"/>
  <c r="I2093" i="34"/>
  <c r="H2093" i="34"/>
  <c r="G2093" i="34"/>
  <c r="F2093" i="34"/>
  <c r="E2093" i="34"/>
  <c r="D2093" i="34"/>
  <c r="V2092" i="34"/>
  <c r="U2092" i="34"/>
  <c r="T2092" i="34"/>
  <c r="S2092" i="34"/>
  <c r="R2092" i="34"/>
  <c r="Q2092" i="34"/>
  <c r="P2092" i="34"/>
  <c r="O2092" i="34"/>
  <c r="N2092" i="34"/>
  <c r="M2092" i="34"/>
  <c r="L2092" i="34"/>
  <c r="K2092" i="34"/>
  <c r="J2092" i="34"/>
  <c r="I2092" i="34"/>
  <c r="H2092" i="34"/>
  <c r="G2092" i="34"/>
  <c r="F2092" i="34"/>
  <c r="E2092" i="34"/>
  <c r="D2092" i="34"/>
  <c r="G2088" i="34"/>
  <c r="D2088" i="34"/>
  <c r="P2087" i="34"/>
  <c r="J2087" i="34"/>
  <c r="D2086" i="34"/>
  <c r="D2085" i="34"/>
  <c r="D2084" i="34"/>
  <c r="S2075" i="34"/>
  <c r="HH71" i="1"/>
  <c r="HI71" i="1"/>
  <c r="P2075" i="34"/>
  <c r="M2075" i="34"/>
  <c r="J2075" i="34"/>
  <c r="G2075" i="34"/>
  <c r="D2075" i="34"/>
  <c r="EP71" i="3"/>
  <c r="P2073" i="34"/>
  <c r="EH71" i="3"/>
  <c r="M2073" i="34"/>
  <c r="EL71" i="3"/>
  <c r="J2073" i="34"/>
  <c r="ED71" i="3"/>
  <c r="G2073" i="34"/>
  <c r="DZ71" i="3"/>
  <c r="D2073" i="34"/>
  <c r="EQ71" i="3"/>
  <c r="P2072" i="34"/>
  <c r="EI71" i="3"/>
  <c r="M2072" i="34"/>
  <c r="EM71" i="3"/>
  <c r="J2072" i="34"/>
  <c r="EE71" i="3"/>
  <c r="G2072" i="34"/>
  <c r="EA71" i="3"/>
  <c r="D2072" i="34"/>
  <c r="V2070" i="34"/>
  <c r="U2070" i="34"/>
  <c r="T2070" i="34"/>
  <c r="FN71" i="1"/>
  <c r="P2070" i="34"/>
  <c r="FL71" i="1"/>
  <c r="M2070" i="34"/>
  <c r="FM71" i="1"/>
  <c r="J2070" i="34"/>
  <c r="FK71" i="1"/>
  <c r="G2070" i="34"/>
  <c r="FJ71" i="1"/>
  <c r="D2070" i="34"/>
  <c r="V2069" i="34"/>
  <c r="U2069" i="34"/>
  <c r="T2069" i="34"/>
  <c r="FD71" i="1"/>
  <c r="P2069" i="34"/>
  <c r="FB71" i="1"/>
  <c r="M2069" i="34"/>
  <c r="FC71" i="1"/>
  <c r="J2069" i="34"/>
  <c r="FA71" i="1"/>
  <c r="G2069" i="34"/>
  <c r="EZ71" i="1"/>
  <c r="D2069" i="34"/>
  <c r="V2068" i="34"/>
  <c r="U2068" i="34"/>
  <c r="T2068" i="34"/>
  <c r="ET71" i="1"/>
  <c r="P2068" i="34"/>
  <c r="ER71" i="1"/>
  <c r="M2068" i="34"/>
  <c r="ES71" i="1"/>
  <c r="J2068" i="34"/>
  <c r="EQ71" i="1"/>
  <c r="G2068" i="34"/>
  <c r="EP71" i="1"/>
  <c r="D2068" i="34"/>
  <c r="V2065" i="34"/>
  <c r="U2065" i="34"/>
  <c r="T2065" i="34"/>
  <c r="S2065" i="34"/>
  <c r="R2065" i="34"/>
  <c r="Q2065" i="34"/>
  <c r="P2065" i="34"/>
  <c r="O2065" i="34"/>
  <c r="N2065" i="34"/>
  <c r="M2065" i="34"/>
  <c r="L2065" i="34"/>
  <c r="K2065" i="34"/>
  <c r="J2065" i="34"/>
  <c r="I2065" i="34"/>
  <c r="H2065" i="34"/>
  <c r="G2065" i="34"/>
  <c r="F2065" i="34"/>
  <c r="E2065" i="34"/>
  <c r="D2065" i="34"/>
  <c r="V2064" i="34"/>
  <c r="U2064" i="34"/>
  <c r="T2064" i="34"/>
  <c r="S2064" i="34"/>
  <c r="R2064" i="34"/>
  <c r="Q2064" i="34"/>
  <c r="P2064" i="34"/>
  <c r="O2064" i="34"/>
  <c r="N2064" i="34"/>
  <c r="M2064" i="34"/>
  <c r="L2064" i="34"/>
  <c r="K2064" i="34"/>
  <c r="J2064" i="34"/>
  <c r="I2064" i="34"/>
  <c r="H2064" i="34"/>
  <c r="G2064" i="34"/>
  <c r="F2064" i="34"/>
  <c r="E2064" i="34"/>
  <c r="D2064" i="34"/>
  <c r="V2063" i="34"/>
  <c r="U2063" i="34"/>
  <c r="T2063" i="34"/>
  <c r="S2063" i="34"/>
  <c r="R2063" i="34"/>
  <c r="Q2063" i="34"/>
  <c r="P2063" i="34"/>
  <c r="O2063" i="34"/>
  <c r="N2063" i="34"/>
  <c r="M2063" i="34"/>
  <c r="L2063" i="34"/>
  <c r="K2063" i="34"/>
  <c r="J2063" i="34"/>
  <c r="I2063" i="34"/>
  <c r="H2063" i="34"/>
  <c r="G2063" i="34"/>
  <c r="F2063" i="34"/>
  <c r="E2063" i="34"/>
  <c r="D2063" i="34"/>
  <c r="V2062" i="34"/>
  <c r="U2062" i="34"/>
  <c r="T2062" i="34"/>
  <c r="S2062" i="34"/>
  <c r="R2062" i="34"/>
  <c r="Q2062" i="34"/>
  <c r="P2062" i="34"/>
  <c r="O2062" i="34"/>
  <c r="N2062" i="34"/>
  <c r="M2062" i="34"/>
  <c r="L2062" i="34"/>
  <c r="K2062" i="34"/>
  <c r="J2062" i="34"/>
  <c r="I2062" i="34"/>
  <c r="H2062" i="34"/>
  <c r="G2062" i="34"/>
  <c r="F2062" i="34"/>
  <c r="E2062" i="34"/>
  <c r="D2062" i="34"/>
  <c r="B2062" i="34"/>
  <c r="V2061" i="34"/>
  <c r="U2061" i="34"/>
  <c r="T2061" i="34"/>
  <c r="S2061" i="34"/>
  <c r="R2061" i="34"/>
  <c r="Q2061" i="34"/>
  <c r="P2061" i="34"/>
  <c r="O2061" i="34"/>
  <c r="N2061" i="34"/>
  <c r="M2061" i="34"/>
  <c r="L2061" i="34"/>
  <c r="K2061" i="34"/>
  <c r="J2061" i="34"/>
  <c r="I2061" i="34"/>
  <c r="H2061" i="34"/>
  <c r="G2061" i="34"/>
  <c r="F2061" i="34"/>
  <c r="E2061" i="34"/>
  <c r="D2061" i="34"/>
  <c r="V2060" i="34"/>
  <c r="U2060" i="34"/>
  <c r="T2060" i="34"/>
  <c r="S2060" i="34"/>
  <c r="R2060" i="34"/>
  <c r="Q2060" i="34"/>
  <c r="P2060" i="34"/>
  <c r="O2060" i="34"/>
  <c r="N2060" i="34"/>
  <c r="M2060" i="34"/>
  <c r="L2060" i="34"/>
  <c r="K2060" i="34"/>
  <c r="J2060" i="34"/>
  <c r="I2060" i="34"/>
  <c r="H2060" i="34"/>
  <c r="G2060" i="34"/>
  <c r="F2060" i="34"/>
  <c r="E2060" i="34"/>
  <c r="D2060" i="34"/>
  <c r="G2056" i="34"/>
  <c r="D2056" i="34"/>
  <c r="P2055" i="34"/>
  <c r="J2055" i="34"/>
  <c r="D2054" i="34"/>
  <c r="D2053" i="34"/>
  <c r="D2052" i="34"/>
  <c r="S2043" i="34"/>
  <c r="HH70" i="1"/>
  <c r="HI70" i="1"/>
  <c r="P2043" i="34"/>
  <c r="M2043" i="34"/>
  <c r="J2043" i="34"/>
  <c r="G2043" i="34"/>
  <c r="D2043" i="34"/>
  <c r="EP70" i="3"/>
  <c r="P2041" i="34"/>
  <c r="EH70" i="3"/>
  <c r="M2041" i="34"/>
  <c r="EL70" i="3"/>
  <c r="J2041" i="34"/>
  <c r="ED70" i="3"/>
  <c r="G2041" i="34"/>
  <c r="DZ70" i="3"/>
  <c r="D2041" i="34"/>
  <c r="EQ70" i="3"/>
  <c r="P2040" i="34"/>
  <c r="EI70" i="3"/>
  <c r="M2040" i="34"/>
  <c r="EM70" i="3"/>
  <c r="J2040" i="34"/>
  <c r="EE70" i="3"/>
  <c r="G2040" i="34"/>
  <c r="EA70" i="3"/>
  <c r="D2040" i="34"/>
  <c r="V2038" i="34"/>
  <c r="U2038" i="34"/>
  <c r="T2038" i="34"/>
  <c r="FN70" i="1"/>
  <c r="P2038" i="34"/>
  <c r="FL70" i="1"/>
  <c r="M2038" i="34"/>
  <c r="FM70" i="1"/>
  <c r="J2038" i="34"/>
  <c r="FK70" i="1"/>
  <c r="G2038" i="34"/>
  <c r="FJ70" i="1"/>
  <c r="D2038" i="34"/>
  <c r="V2037" i="34"/>
  <c r="U2037" i="34"/>
  <c r="T2037" i="34"/>
  <c r="FD70" i="1"/>
  <c r="P2037" i="34"/>
  <c r="FB70" i="1"/>
  <c r="M2037" i="34"/>
  <c r="FC70" i="1"/>
  <c r="J2037" i="34"/>
  <c r="FA70" i="1"/>
  <c r="G2037" i="34"/>
  <c r="EZ70" i="1"/>
  <c r="D2037" i="34"/>
  <c r="V2036" i="34"/>
  <c r="U2036" i="34"/>
  <c r="T2036" i="34"/>
  <c r="ET70" i="1"/>
  <c r="P2036" i="34"/>
  <c r="ER70" i="1"/>
  <c r="M2036" i="34"/>
  <c r="ES70" i="1"/>
  <c r="J2036" i="34"/>
  <c r="EQ70" i="1"/>
  <c r="G2036" i="34"/>
  <c r="EP70" i="1"/>
  <c r="D2036" i="34"/>
  <c r="V2033" i="34"/>
  <c r="U2033" i="34"/>
  <c r="T2033" i="34"/>
  <c r="S2033" i="34"/>
  <c r="R2033" i="34"/>
  <c r="Q2033" i="34"/>
  <c r="P2033" i="34"/>
  <c r="O2033" i="34"/>
  <c r="N2033" i="34"/>
  <c r="M2033" i="34"/>
  <c r="L2033" i="34"/>
  <c r="K2033" i="34"/>
  <c r="J2033" i="34"/>
  <c r="I2033" i="34"/>
  <c r="H2033" i="34"/>
  <c r="G2033" i="34"/>
  <c r="F2033" i="34"/>
  <c r="E2033" i="34"/>
  <c r="D2033" i="34"/>
  <c r="V2032" i="34"/>
  <c r="U2032" i="34"/>
  <c r="T2032" i="34"/>
  <c r="S2032" i="34"/>
  <c r="R2032" i="34"/>
  <c r="Q2032" i="34"/>
  <c r="P2032" i="34"/>
  <c r="O2032" i="34"/>
  <c r="N2032" i="34"/>
  <c r="M2032" i="34"/>
  <c r="L2032" i="34"/>
  <c r="K2032" i="34"/>
  <c r="J2032" i="34"/>
  <c r="I2032" i="34"/>
  <c r="H2032" i="34"/>
  <c r="G2032" i="34"/>
  <c r="F2032" i="34"/>
  <c r="E2032" i="34"/>
  <c r="D2032" i="34"/>
  <c r="V2031" i="34"/>
  <c r="U2031" i="34"/>
  <c r="T2031" i="34"/>
  <c r="S2031" i="34"/>
  <c r="R2031" i="34"/>
  <c r="Q2031" i="34"/>
  <c r="P2031" i="34"/>
  <c r="O2031" i="34"/>
  <c r="N2031" i="34"/>
  <c r="M2031" i="34"/>
  <c r="L2031" i="34"/>
  <c r="K2031" i="34"/>
  <c r="J2031" i="34"/>
  <c r="I2031" i="34"/>
  <c r="H2031" i="34"/>
  <c r="G2031" i="34"/>
  <c r="F2031" i="34"/>
  <c r="E2031" i="34"/>
  <c r="D2031" i="34"/>
  <c r="V2030" i="34"/>
  <c r="U2030" i="34"/>
  <c r="T2030" i="34"/>
  <c r="S2030" i="34"/>
  <c r="R2030" i="34"/>
  <c r="Q2030" i="34"/>
  <c r="P2030" i="34"/>
  <c r="O2030" i="34"/>
  <c r="N2030" i="34"/>
  <c r="M2030" i="34"/>
  <c r="L2030" i="34"/>
  <c r="K2030" i="34"/>
  <c r="J2030" i="34"/>
  <c r="I2030" i="34"/>
  <c r="H2030" i="34"/>
  <c r="G2030" i="34"/>
  <c r="F2030" i="34"/>
  <c r="E2030" i="34"/>
  <c r="D2030" i="34"/>
  <c r="B2030" i="34"/>
  <c r="V2029" i="34"/>
  <c r="U2029" i="34"/>
  <c r="T2029" i="34"/>
  <c r="S2029" i="34"/>
  <c r="R2029" i="34"/>
  <c r="Q2029" i="34"/>
  <c r="P2029" i="34"/>
  <c r="O2029" i="34"/>
  <c r="N2029" i="34"/>
  <c r="M2029" i="34"/>
  <c r="L2029" i="34"/>
  <c r="K2029" i="34"/>
  <c r="J2029" i="34"/>
  <c r="I2029" i="34"/>
  <c r="H2029" i="34"/>
  <c r="G2029" i="34"/>
  <c r="F2029" i="34"/>
  <c r="E2029" i="34"/>
  <c r="D2029" i="34"/>
  <c r="V2028" i="34"/>
  <c r="U2028" i="34"/>
  <c r="T2028" i="34"/>
  <c r="S2028" i="34"/>
  <c r="R2028" i="34"/>
  <c r="Q2028" i="34"/>
  <c r="P2028" i="34"/>
  <c r="O2028" i="34"/>
  <c r="N2028" i="34"/>
  <c r="M2028" i="34"/>
  <c r="L2028" i="34"/>
  <c r="K2028" i="34"/>
  <c r="J2028" i="34"/>
  <c r="I2028" i="34"/>
  <c r="H2028" i="34"/>
  <c r="G2028" i="34"/>
  <c r="F2028" i="34"/>
  <c r="E2028" i="34"/>
  <c r="D2028" i="34"/>
  <c r="G2024" i="34"/>
  <c r="D2024" i="34"/>
  <c r="P2023" i="34"/>
  <c r="J2023" i="34"/>
  <c r="D2022" i="34"/>
  <c r="D2021" i="34"/>
  <c r="D2020" i="34"/>
  <c r="S2011" i="34"/>
  <c r="HH69" i="1"/>
  <c r="HI69" i="1"/>
  <c r="P2011" i="34"/>
  <c r="M2011" i="34"/>
  <c r="J2011" i="34"/>
  <c r="G2011" i="34"/>
  <c r="D2011" i="34"/>
  <c r="EP69" i="3"/>
  <c r="P2009" i="34"/>
  <c r="EH69" i="3"/>
  <c r="M2009" i="34"/>
  <c r="EL69" i="3"/>
  <c r="J2009" i="34"/>
  <c r="ED69" i="3"/>
  <c r="G2009" i="34"/>
  <c r="DZ69" i="3"/>
  <c r="D2009" i="34"/>
  <c r="EQ69" i="3"/>
  <c r="P2008" i="34"/>
  <c r="EI69" i="3"/>
  <c r="M2008" i="34"/>
  <c r="EM69" i="3"/>
  <c r="J2008" i="34"/>
  <c r="EE69" i="3"/>
  <c r="G2008" i="34"/>
  <c r="EA69" i="3"/>
  <c r="D2008" i="34"/>
  <c r="V2006" i="34"/>
  <c r="U2006" i="34"/>
  <c r="T2006" i="34"/>
  <c r="FN69" i="1"/>
  <c r="P2006" i="34"/>
  <c r="FL69" i="1"/>
  <c r="M2006" i="34"/>
  <c r="FM69" i="1"/>
  <c r="J2006" i="34"/>
  <c r="FK69" i="1"/>
  <c r="G2006" i="34"/>
  <c r="FJ69" i="1"/>
  <c r="D2006" i="34"/>
  <c r="V2005" i="34"/>
  <c r="U2005" i="34"/>
  <c r="T2005" i="34"/>
  <c r="FD69" i="1"/>
  <c r="P2005" i="34"/>
  <c r="FB69" i="1"/>
  <c r="M2005" i="34"/>
  <c r="FC69" i="1"/>
  <c r="J2005" i="34"/>
  <c r="FA69" i="1"/>
  <c r="G2005" i="34"/>
  <c r="EZ69" i="1"/>
  <c r="D2005" i="34"/>
  <c r="V2004" i="34"/>
  <c r="U2004" i="34"/>
  <c r="T2004" i="34"/>
  <c r="ET69" i="1"/>
  <c r="P2004" i="34"/>
  <c r="ER69" i="1"/>
  <c r="M2004" i="34"/>
  <c r="ES69" i="1"/>
  <c r="J2004" i="34"/>
  <c r="EQ69" i="1"/>
  <c r="G2004" i="34"/>
  <c r="EP69" i="1"/>
  <c r="D2004" i="34"/>
  <c r="V2001" i="34"/>
  <c r="U2001" i="34"/>
  <c r="T2001" i="34"/>
  <c r="S2001" i="34"/>
  <c r="R2001" i="34"/>
  <c r="Q2001" i="34"/>
  <c r="P2001" i="34"/>
  <c r="O2001" i="34"/>
  <c r="N2001" i="34"/>
  <c r="M2001" i="34"/>
  <c r="L2001" i="34"/>
  <c r="K2001" i="34"/>
  <c r="J2001" i="34"/>
  <c r="I2001" i="34"/>
  <c r="H2001" i="34"/>
  <c r="G2001" i="34"/>
  <c r="F2001" i="34"/>
  <c r="E2001" i="34"/>
  <c r="D2001" i="34"/>
  <c r="V2000" i="34"/>
  <c r="U2000" i="34"/>
  <c r="T2000" i="34"/>
  <c r="S2000" i="34"/>
  <c r="R2000" i="34"/>
  <c r="Q2000" i="34"/>
  <c r="P2000" i="34"/>
  <c r="O2000" i="34"/>
  <c r="N2000" i="34"/>
  <c r="M2000" i="34"/>
  <c r="L2000" i="34"/>
  <c r="K2000" i="34"/>
  <c r="J2000" i="34"/>
  <c r="I2000" i="34"/>
  <c r="H2000" i="34"/>
  <c r="G2000" i="34"/>
  <c r="F2000" i="34"/>
  <c r="E2000" i="34"/>
  <c r="D2000" i="34"/>
  <c r="V1999" i="34"/>
  <c r="U1999" i="34"/>
  <c r="T1999" i="34"/>
  <c r="S1999" i="34"/>
  <c r="R1999" i="34"/>
  <c r="Q1999" i="34"/>
  <c r="P1999" i="34"/>
  <c r="O1999" i="34"/>
  <c r="N1999" i="34"/>
  <c r="M1999" i="34"/>
  <c r="L1999" i="34"/>
  <c r="K1999" i="34"/>
  <c r="J1999" i="34"/>
  <c r="I1999" i="34"/>
  <c r="H1999" i="34"/>
  <c r="G1999" i="34"/>
  <c r="F1999" i="34"/>
  <c r="E1999" i="34"/>
  <c r="D1999" i="34"/>
  <c r="V1998" i="34"/>
  <c r="U1998" i="34"/>
  <c r="T1998" i="34"/>
  <c r="S1998" i="34"/>
  <c r="R1998" i="34"/>
  <c r="Q1998" i="34"/>
  <c r="P1998" i="34"/>
  <c r="O1998" i="34"/>
  <c r="N1998" i="34"/>
  <c r="M1998" i="34"/>
  <c r="L1998" i="34"/>
  <c r="K1998" i="34"/>
  <c r="J1998" i="34"/>
  <c r="I1998" i="34"/>
  <c r="H1998" i="34"/>
  <c r="G1998" i="34"/>
  <c r="F1998" i="34"/>
  <c r="E1998" i="34"/>
  <c r="D1998" i="34"/>
  <c r="B1998" i="34"/>
  <c r="V1997" i="34"/>
  <c r="U1997" i="34"/>
  <c r="T1997" i="34"/>
  <c r="S1997" i="34"/>
  <c r="R1997" i="34"/>
  <c r="Q1997" i="34"/>
  <c r="P1997" i="34"/>
  <c r="O1997" i="34"/>
  <c r="N1997" i="34"/>
  <c r="M1997" i="34"/>
  <c r="L1997" i="34"/>
  <c r="K1997" i="34"/>
  <c r="J1997" i="34"/>
  <c r="I1997" i="34"/>
  <c r="H1997" i="34"/>
  <c r="G1997" i="34"/>
  <c r="F1997" i="34"/>
  <c r="E1997" i="34"/>
  <c r="D1997" i="34"/>
  <c r="V1996" i="34"/>
  <c r="U1996" i="34"/>
  <c r="T1996" i="34"/>
  <c r="S1996" i="34"/>
  <c r="R1996" i="34"/>
  <c r="Q1996" i="34"/>
  <c r="P1996" i="34"/>
  <c r="O1996" i="34"/>
  <c r="N1996" i="34"/>
  <c r="M1996" i="34"/>
  <c r="L1996" i="34"/>
  <c r="K1996" i="34"/>
  <c r="J1996" i="34"/>
  <c r="I1996" i="34"/>
  <c r="H1996" i="34"/>
  <c r="G1996" i="34"/>
  <c r="F1996" i="34"/>
  <c r="E1996" i="34"/>
  <c r="D1996" i="34"/>
  <c r="G1992" i="34"/>
  <c r="D1992" i="34"/>
  <c r="P1991" i="34"/>
  <c r="J1991" i="34"/>
  <c r="D1990" i="34"/>
  <c r="D1989" i="34"/>
  <c r="D1988" i="34"/>
  <c r="S1979" i="34"/>
  <c r="HH68" i="1"/>
  <c r="HI68" i="1"/>
  <c r="P1979" i="34"/>
  <c r="M1979" i="34"/>
  <c r="J1979" i="34"/>
  <c r="G1979" i="34"/>
  <c r="D1979" i="34"/>
  <c r="EP68" i="3"/>
  <c r="P1977" i="34"/>
  <c r="EH68" i="3"/>
  <c r="M1977" i="34"/>
  <c r="EL68" i="3"/>
  <c r="J1977" i="34"/>
  <c r="ED68" i="3"/>
  <c r="G1977" i="34"/>
  <c r="DZ68" i="3"/>
  <c r="D1977" i="34"/>
  <c r="EQ68" i="3"/>
  <c r="P1976" i="34"/>
  <c r="EI68" i="3"/>
  <c r="M1976" i="34"/>
  <c r="EM68" i="3"/>
  <c r="J1976" i="34"/>
  <c r="EE68" i="3"/>
  <c r="G1976" i="34"/>
  <c r="EA68" i="3"/>
  <c r="D1976" i="34"/>
  <c r="V1974" i="34"/>
  <c r="U1974" i="34"/>
  <c r="T1974" i="34"/>
  <c r="FN68" i="1"/>
  <c r="P1974" i="34"/>
  <c r="FL68" i="1"/>
  <c r="M1974" i="34"/>
  <c r="FM68" i="1"/>
  <c r="J1974" i="34"/>
  <c r="FK68" i="1"/>
  <c r="G1974" i="34"/>
  <c r="FJ68" i="1"/>
  <c r="D1974" i="34"/>
  <c r="V1973" i="34"/>
  <c r="U1973" i="34"/>
  <c r="T1973" i="34"/>
  <c r="FD68" i="1"/>
  <c r="P1973" i="34"/>
  <c r="FB68" i="1"/>
  <c r="M1973" i="34"/>
  <c r="FC68" i="1"/>
  <c r="J1973" i="34"/>
  <c r="FA68" i="1"/>
  <c r="G1973" i="34"/>
  <c r="EZ68" i="1"/>
  <c r="D1973" i="34"/>
  <c r="V1972" i="34"/>
  <c r="U1972" i="34"/>
  <c r="T1972" i="34"/>
  <c r="ET68" i="1"/>
  <c r="P1972" i="34"/>
  <c r="ER68" i="1"/>
  <c r="M1972" i="34"/>
  <c r="ES68" i="1"/>
  <c r="J1972" i="34"/>
  <c r="EQ68" i="1"/>
  <c r="G1972" i="34"/>
  <c r="EP68" i="1"/>
  <c r="D1972" i="34"/>
  <c r="V1969" i="34"/>
  <c r="U1969" i="34"/>
  <c r="T1969" i="34"/>
  <c r="S1969" i="34"/>
  <c r="R1969" i="34"/>
  <c r="Q1969" i="34"/>
  <c r="P1969" i="34"/>
  <c r="O1969" i="34"/>
  <c r="N1969" i="34"/>
  <c r="M1969" i="34"/>
  <c r="L1969" i="34"/>
  <c r="K1969" i="34"/>
  <c r="J1969" i="34"/>
  <c r="I1969" i="34"/>
  <c r="H1969" i="34"/>
  <c r="G1969" i="34"/>
  <c r="F1969" i="34"/>
  <c r="E1969" i="34"/>
  <c r="D1969" i="34"/>
  <c r="V1968" i="34"/>
  <c r="U1968" i="34"/>
  <c r="T1968" i="34"/>
  <c r="S1968" i="34"/>
  <c r="R1968" i="34"/>
  <c r="Q1968" i="34"/>
  <c r="P1968" i="34"/>
  <c r="O1968" i="34"/>
  <c r="N1968" i="34"/>
  <c r="M1968" i="34"/>
  <c r="L1968" i="34"/>
  <c r="K1968" i="34"/>
  <c r="J1968" i="34"/>
  <c r="I1968" i="34"/>
  <c r="H1968" i="34"/>
  <c r="G1968" i="34"/>
  <c r="F1968" i="34"/>
  <c r="E1968" i="34"/>
  <c r="D1968" i="34"/>
  <c r="V1967" i="34"/>
  <c r="U1967" i="34"/>
  <c r="T1967" i="34"/>
  <c r="S1967" i="34"/>
  <c r="R1967" i="34"/>
  <c r="Q1967" i="34"/>
  <c r="P1967" i="34"/>
  <c r="O1967" i="34"/>
  <c r="N1967" i="34"/>
  <c r="M1967" i="34"/>
  <c r="L1967" i="34"/>
  <c r="K1967" i="34"/>
  <c r="J1967" i="34"/>
  <c r="I1967" i="34"/>
  <c r="H1967" i="34"/>
  <c r="G1967" i="34"/>
  <c r="F1967" i="34"/>
  <c r="E1967" i="34"/>
  <c r="D1967" i="34"/>
  <c r="V1966" i="34"/>
  <c r="U1966" i="34"/>
  <c r="T1966" i="34"/>
  <c r="S1966" i="34"/>
  <c r="R1966" i="34"/>
  <c r="Q1966" i="34"/>
  <c r="P1966" i="34"/>
  <c r="O1966" i="34"/>
  <c r="N1966" i="34"/>
  <c r="M1966" i="34"/>
  <c r="L1966" i="34"/>
  <c r="K1966" i="34"/>
  <c r="J1966" i="34"/>
  <c r="I1966" i="34"/>
  <c r="H1966" i="34"/>
  <c r="G1966" i="34"/>
  <c r="F1966" i="34"/>
  <c r="E1966" i="34"/>
  <c r="D1966" i="34"/>
  <c r="B1966" i="34"/>
  <c r="V1965" i="34"/>
  <c r="U1965" i="34"/>
  <c r="T1965" i="34"/>
  <c r="S1965" i="34"/>
  <c r="R1965" i="34"/>
  <c r="Q1965" i="34"/>
  <c r="P1965" i="34"/>
  <c r="O1965" i="34"/>
  <c r="N1965" i="34"/>
  <c r="M1965" i="34"/>
  <c r="L1965" i="34"/>
  <c r="K1965" i="34"/>
  <c r="J1965" i="34"/>
  <c r="I1965" i="34"/>
  <c r="H1965" i="34"/>
  <c r="G1965" i="34"/>
  <c r="F1965" i="34"/>
  <c r="E1965" i="34"/>
  <c r="D1965" i="34"/>
  <c r="V1964" i="34"/>
  <c r="U1964" i="34"/>
  <c r="T1964" i="34"/>
  <c r="S1964" i="34"/>
  <c r="R1964" i="34"/>
  <c r="Q1964" i="34"/>
  <c r="P1964" i="34"/>
  <c r="O1964" i="34"/>
  <c r="N1964" i="34"/>
  <c r="M1964" i="34"/>
  <c r="L1964" i="34"/>
  <c r="K1964" i="34"/>
  <c r="J1964" i="34"/>
  <c r="I1964" i="34"/>
  <c r="H1964" i="34"/>
  <c r="G1964" i="34"/>
  <c r="F1964" i="34"/>
  <c r="E1964" i="34"/>
  <c r="D1964" i="34"/>
  <c r="G1960" i="34"/>
  <c r="D1960" i="34"/>
  <c r="P1959" i="34"/>
  <c r="J1959" i="34"/>
  <c r="D1958" i="34"/>
  <c r="D1957" i="34"/>
  <c r="D1956" i="34"/>
  <c r="S1947" i="34"/>
  <c r="HH67" i="1"/>
  <c r="HI67" i="1"/>
  <c r="P1947" i="34"/>
  <c r="M1947" i="34"/>
  <c r="J1947" i="34"/>
  <c r="G1947" i="34"/>
  <c r="D1947" i="34"/>
  <c r="EP67" i="3"/>
  <c r="P1945" i="34"/>
  <c r="EH67" i="3"/>
  <c r="M1945" i="34"/>
  <c r="EL67" i="3"/>
  <c r="J1945" i="34"/>
  <c r="ED67" i="3"/>
  <c r="G1945" i="34"/>
  <c r="DZ67" i="3"/>
  <c r="D1945" i="34"/>
  <c r="EQ67" i="3"/>
  <c r="P1944" i="34"/>
  <c r="EI67" i="3"/>
  <c r="M1944" i="34"/>
  <c r="EM67" i="3"/>
  <c r="J1944" i="34"/>
  <c r="EE67" i="3"/>
  <c r="G1944" i="34"/>
  <c r="EA67" i="3"/>
  <c r="D1944" i="34"/>
  <c r="V1942" i="34"/>
  <c r="U1942" i="34"/>
  <c r="T1942" i="34"/>
  <c r="FN67" i="1"/>
  <c r="P1942" i="34"/>
  <c r="FL67" i="1"/>
  <c r="M1942" i="34"/>
  <c r="FM67" i="1"/>
  <c r="J1942" i="34"/>
  <c r="FK67" i="1"/>
  <c r="G1942" i="34"/>
  <c r="FJ67" i="1"/>
  <c r="D1942" i="34"/>
  <c r="V1941" i="34"/>
  <c r="U1941" i="34"/>
  <c r="T1941" i="34"/>
  <c r="FD67" i="1"/>
  <c r="P1941" i="34"/>
  <c r="FB67" i="1"/>
  <c r="M1941" i="34"/>
  <c r="FC67" i="1"/>
  <c r="J1941" i="34"/>
  <c r="FA67" i="1"/>
  <c r="G1941" i="34"/>
  <c r="EZ67" i="1"/>
  <c r="D1941" i="34"/>
  <c r="V1940" i="34"/>
  <c r="U1940" i="34"/>
  <c r="T1940" i="34"/>
  <c r="ET67" i="1"/>
  <c r="P1940" i="34"/>
  <c r="ER67" i="1"/>
  <c r="M1940" i="34"/>
  <c r="ES67" i="1"/>
  <c r="J1940" i="34"/>
  <c r="EQ67" i="1"/>
  <c r="G1940" i="34"/>
  <c r="EP67" i="1"/>
  <c r="D1940" i="34"/>
  <c r="V1937" i="34"/>
  <c r="U1937" i="34"/>
  <c r="T1937" i="34"/>
  <c r="S1937" i="34"/>
  <c r="R1937" i="34"/>
  <c r="Q1937" i="34"/>
  <c r="P1937" i="34"/>
  <c r="O1937" i="34"/>
  <c r="N1937" i="34"/>
  <c r="M1937" i="34"/>
  <c r="L1937" i="34"/>
  <c r="K1937" i="34"/>
  <c r="J1937" i="34"/>
  <c r="I1937" i="34"/>
  <c r="H1937" i="34"/>
  <c r="G1937" i="34"/>
  <c r="F1937" i="34"/>
  <c r="E1937" i="34"/>
  <c r="D1937" i="34"/>
  <c r="V1936" i="34"/>
  <c r="U1936" i="34"/>
  <c r="T1936" i="34"/>
  <c r="S1936" i="34"/>
  <c r="R1936" i="34"/>
  <c r="Q1936" i="34"/>
  <c r="P1936" i="34"/>
  <c r="O1936" i="34"/>
  <c r="N1936" i="34"/>
  <c r="M1936" i="34"/>
  <c r="L1936" i="34"/>
  <c r="K1936" i="34"/>
  <c r="J1936" i="34"/>
  <c r="I1936" i="34"/>
  <c r="H1936" i="34"/>
  <c r="G1936" i="34"/>
  <c r="F1936" i="34"/>
  <c r="E1936" i="34"/>
  <c r="D1936" i="34"/>
  <c r="V1935" i="34"/>
  <c r="U1935" i="34"/>
  <c r="T1935" i="34"/>
  <c r="S1935" i="34"/>
  <c r="R1935" i="34"/>
  <c r="Q1935" i="34"/>
  <c r="P1935" i="34"/>
  <c r="O1935" i="34"/>
  <c r="N1935" i="34"/>
  <c r="M1935" i="34"/>
  <c r="L1935" i="34"/>
  <c r="K1935" i="34"/>
  <c r="J1935" i="34"/>
  <c r="I1935" i="34"/>
  <c r="H1935" i="34"/>
  <c r="G1935" i="34"/>
  <c r="F1935" i="34"/>
  <c r="E1935" i="34"/>
  <c r="D1935" i="34"/>
  <c r="V1934" i="34"/>
  <c r="U1934" i="34"/>
  <c r="T1934" i="34"/>
  <c r="S1934" i="34"/>
  <c r="R1934" i="34"/>
  <c r="Q1934" i="34"/>
  <c r="P1934" i="34"/>
  <c r="O1934" i="34"/>
  <c r="N1934" i="34"/>
  <c r="M1934" i="34"/>
  <c r="L1934" i="34"/>
  <c r="K1934" i="34"/>
  <c r="J1934" i="34"/>
  <c r="I1934" i="34"/>
  <c r="H1934" i="34"/>
  <c r="G1934" i="34"/>
  <c r="F1934" i="34"/>
  <c r="E1934" i="34"/>
  <c r="D1934" i="34"/>
  <c r="B1934" i="34"/>
  <c r="V1933" i="34"/>
  <c r="U1933" i="34"/>
  <c r="T1933" i="34"/>
  <c r="S1933" i="34"/>
  <c r="R1933" i="34"/>
  <c r="Q1933" i="34"/>
  <c r="P1933" i="34"/>
  <c r="O1933" i="34"/>
  <c r="N1933" i="34"/>
  <c r="M1933" i="34"/>
  <c r="L1933" i="34"/>
  <c r="K1933" i="34"/>
  <c r="J1933" i="34"/>
  <c r="I1933" i="34"/>
  <c r="H1933" i="34"/>
  <c r="G1933" i="34"/>
  <c r="F1933" i="34"/>
  <c r="E1933" i="34"/>
  <c r="D1933" i="34"/>
  <c r="V1932" i="34"/>
  <c r="U1932" i="34"/>
  <c r="T1932" i="34"/>
  <c r="S1932" i="34"/>
  <c r="R1932" i="34"/>
  <c r="Q1932" i="34"/>
  <c r="P1932" i="34"/>
  <c r="O1932" i="34"/>
  <c r="N1932" i="34"/>
  <c r="M1932" i="34"/>
  <c r="L1932" i="34"/>
  <c r="K1932" i="34"/>
  <c r="J1932" i="34"/>
  <c r="I1932" i="34"/>
  <c r="H1932" i="34"/>
  <c r="G1932" i="34"/>
  <c r="F1932" i="34"/>
  <c r="E1932" i="34"/>
  <c r="D1932" i="34"/>
  <c r="G1928" i="34"/>
  <c r="D1928" i="34"/>
  <c r="P1927" i="34"/>
  <c r="J1927" i="34"/>
  <c r="D1926" i="34"/>
  <c r="D1925" i="34"/>
  <c r="D1924" i="34"/>
  <c r="S1915" i="34"/>
  <c r="HH66" i="1"/>
  <c r="HI66" i="1"/>
  <c r="P1915" i="34"/>
  <c r="M1915" i="34"/>
  <c r="J1915" i="34"/>
  <c r="G1915" i="34"/>
  <c r="D1915" i="34"/>
  <c r="EP66" i="3"/>
  <c r="P1913" i="34"/>
  <c r="EH66" i="3"/>
  <c r="M1913" i="34"/>
  <c r="EL66" i="3"/>
  <c r="J1913" i="34"/>
  <c r="ED66" i="3"/>
  <c r="G1913" i="34"/>
  <c r="DZ66" i="3"/>
  <c r="D1913" i="34"/>
  <c r="EQ66" i="3"/>
  <c r="P1912" i="34"/>
  <c r="EI66" i="3"/>
  <c r="M1912" i="34"/>
  <c r="EM66" i="3"/>
  <c r="J1912" i="34"/>
  <c r="EE66" i="3"/>
  <c r="G1912" i="34"/>
  <c r="EA66" i="3"/>
  <c r="D1912" i="34"/>
  <c r="V1910" i="34"/>
  <c r="U1910" i="34"/>
  <c r="T1910" i="34"/>
  <c r="FN66" i="1"/>
  <c r="P1910" i="34"/>
  <c r="FL66" i="1"/>
  <c r="M1910" i="34"/>
  <c r="FM66" i="1"/>
  <c r="J1910" i="34"/>
  <c r="FK66" i="1"/>
  <c r="G1910" i="34"/>
  <c r="FJ66" i="1"/>
  <c r="D1910" i="34"/>
  <c r="V1909" i="34"/>
  <c r="U1909" i="34"/>
  <c r="T1909" i="34"/>
  <c r="FD66" i="1"/>
  <c r="P1909" i="34"/>
  <c r="FB66" i="1"/>
  <c r="M1909" i="34"/>
  <c r="FC66" i="1"/>
  <c r="J1909" i="34"/>
  <c r="FA66" i="1"/>
  <c r="G1909" i="34"/>
  <c r="EZ66" i="1"/>
  <c r="D1909" i="34"/>
  <c r="V1908" i="34"/>
  <c r="U1908" i="34"/>
  <c r="T1908" i="34"/>
  <c r="ET66" i="1"/>
  <c r="P1908" i="34"/>
  <c r="ER66" i="1"/>
  <c r="M1908" i="34"/>
  <c r="ES66" i="1"/>
  <c r="J1908" i="34"/>
  <c r="EQ66" i="1"/>
  <c r="G1908" i="34"/>
  <c r="EP66" i="1"/>
  <c r="D1908" i="34"/>
  <c r="V1905" i="34"/>
  <c r="U1905" i="34"/>
  <c r="T1905" i="34"/>
  <c r="S1905" i="34"/>
  <c r="R1905" i="34"/>
  <c r="Q1905" i="34"/>
  <c r="P1905" i="34"/>
  <c r="O1905" i="34"/>
  <c r="N1905" i="34"/>
  <c r="M1905" i="34"/>
  <c r="L1905" i="34"/>
  <c r="K1905" i="34"/>
  <c r="J1905" i="34"/>
  <c r="I1905" i="34"/>
  <c r="H1905" i="34"/>
  <c r="G1905" i="34"/>
  <c r="F1905" i="34"/>
  <c r="E1905" i="34"/>
  <c r="D1905" i="34"/>
  <c r="V1904" i="34"/>
  <c r="U1904" i="34"/>
  <c r="T1904" i="34"/>
  <c r="S1904" i="34"/>
  <c r="R1904" i="34"/>
  <c r="Q1904" i="34"/>
  <c r="P1904" i="34"/>
  <c r="O1904" i="34"/>
  <c r="N1904" i="34"/>
  <c r="M1904" i="34"/>
  <c r="L1904" i="34"/>
  <c r="K1904" i="34"/>
  <c r="J1904" i="34"/>
  <c r="I1904" i="34"/>
  <c r="H1904" i="34"/>
  <c r="G1904" i="34"/>
  <c r="F1904" i="34"/>
  <c r="E1904" i="34"/>
  <c r="D1904" i="34"/>
  <c r="V1903" i="34"/>
  <c r="U1903" i="34"/>
  <c r="T1903" i="34"/>
  <c r="S1903" i="34"/>
  <c r="R1903" i="34"/>
  <c r="Q1903" i="34"/>
  <c r="P1903" i="34"/>
  <c r="O1903" i="34"/>
  <c r="N1903" i="34"/>
  <c r="M1903" i="34"/>
  <c r="L1903" i="34"/>
  <c r="K1903" i="34"/>
  <c r="J1903" i="34"/>
  <c r="I1903" i="34"/>
  <c r="H1903" i="34"/>
  <c r="G1903" i="34"/>
  <c r="F1903" i="34"/>
  <c r="E1903" i="34"/>
  <c r="D1903" i="34"/>
  <c r="V1902" i="34"/>
  <c r="U1902" i="34"/>
  <c r="T1902" i="34"/>
  <c r="S1902" i="34"/>
  <c r="R1902" i="34"/>
  <c r="Q1902" i="34"/>
  <c r="P1902" i="34"/>
  <c r="O1902" i="34"/>
  <c r="N1902" i="34"/>
  <c r="M1902" i="34"/>
  <c r="L1902" i="34"/>
  <c r="K1902" i="34"/>
  <c r="J1902" i="34"/>
  <c r="I1902" i="34"/>
  <c r="H1902" i="34"/>
  <c r="G1902" i="34"/>
  <c r="F1902" i="34"/>
  <c r="E1902" i="34"/>
  <c r="D1902" i="34"/>
  <c r="B1902" i="34"/>
  <c r="V1901" i="34"/>
  <c r="U1901" i="34"/>
  <c r="T1901" i="34"/>
  <c r="S1901" i="34"/>
  <c r="R1901" i="34"/>
  <c r="Q1901" i="34"/>
  <c r="P1901" i="34"/>
  <c r="O1901" i="34"/>
  <c r="N1901" i="34"/>
  <c r="M1901" i="34"/>
  <c r="L1901" i="34"/>
  <c r="K1901" i="34"/>
  <c r="J1901" i="34"/>
  <c r="I1901" i="34"/>
  <c r="H1901" i="34"/>
  <c r="G1901" i="34"/>
  <c r="F1901" i="34"/>
  <c r="E1901" i="34"/>
  <c r="D1901" i="34"/>
  <c r="V1900" i="34"/>
  <c r="U1900" i="34"/>
  <c r="T1900" i="34"/>
  <c r="S1900" i="34"/>
  <c r="R1900" i="34"/>
  <c r="Q1900" i="34"/>
  <c r="P1900" i="34"/>
  <c r="O1900" i="34"/>
  <c r="N1900" i="34"/>
  <c r="M1900" i="34"/>
  <c r="L1900" i="34"/>
  <c r="K1900" i="34"/>
  <c r="J1900" i="34"/>
  <c r="I1900" i="34"/>
  <c r="H1900" i="34"/>
  <c r="G1900" i="34"/>
  <c r="F1900" i="34"/>
  <c r="E1900" i="34"/>
  <c r="D1900" i="34"/>
  <c r="G1896" i="34"/>
  <c r="D1896" i="34"/>
  <c r="P1895" i="34"/>
  <c r="J1895" i="34"/>
  <c r="D1894" i="34"/>
  <c r="D1893" i="34"/>
  <c r="D1892" i="34"/>
  <c r="S1883" i="34"/>
  <c r="HH65" i="1"/>
  <c r="HI65" i="1"/>
  <c r="P1883" i="34"/>
  <c r="M1883" i="34"/>
  <c r="J1883" i="34"/>
  <c r="G1883" i="34"/>
  <c r="D1883" i="34"/>
  <c r="EP65" i="3"/>
  <c r="P1881" i="34"/>
  <c r="EH65" i="3"/>
  <c r="M1881" i="34"/>
  <c r="EL65" i="3"/>
  <c r="J1881" i="34"/>
  <c r="ED65" i="3"/>
  <c r="G1881" i="34"/>
  <c r="DZ65" i="3"/>
  <c r="D1881" i="34"/>
  <c r="EQ65" i="3"/>
  <c r="P1880" i="34"/>
  <c r="EI65" i="3"/>
  <c r="M1880" i="34"/>
  <c r="EM65" i="3"/>
  <c r="J1880" i="34"/>
  <c r="EE65" i="3"/>
  <c r="G1880" i="34"/>
  <c r="EA65" i="3"/>
  <c r="D1880" i="34"/>
  <c r="V1878" i="34"/>
  <c r="U1878" i="34"/>
  <c r="T1878" i="34"/>
  <c r="FN65" i="1"/>
  <c r="P1878" i="34"/>
  <c r="FL65" i="1"/>
  <c r="M1878" i="34"/>
  <c r="FM65" i="1"/>
  <c r="J1878" i="34"/>
  <c r="FK65" i="1"/>
  <c r="G1878" i="34"/>
  <c r="FJ65" i="1"/>
  <c r="D1878" i="34"/>
  <c r="V1877" i="34"/>
  <c r="U1877" i="34"/>
  <c r="T1877" i="34"/>
  <c r="FD65" i="1"/>
  <c r="P1877" i="34"/>
  <c r="FB65" i="1"/>
  <c r="M1877" i="34"/>
  <c r="FC65" i="1"/>
  <c r="J1877" i="34"/>
  <c r="FA65" i="1"/>
  <c r="G1877" i="34"/>
  <c r="EZ65" i="1"/>
  <c r="D1877" i="34"/>
  <c r="V1876" i="34"/>
  <c r="U1876" i="34"/>
  <c r="T1876" i="34"/>
  <c r="ET65" i="1"/>
  <c r="P1876" i="34"/>
  <c r="ER65" i="1"/>
  <c r="M1876" i="34"/>
  <c r="ES65" i="1"/>
  <c r="J1876" i="34"/>
  <c r="EQ65" i="1"/>
  <c r="G1876" i="34"/>
  <c r="EP65" i="1"/>
  <c r="D1876" i="34"/>
  <c r="V1873" i="34"/>
  <c r="U1873" i="34"/>
  <c r="T1873" i="34"/>
  <c r="S1873" i="34"/>
  <c r="R1873" i="34"/>
  <c r="Q1873" i="34"/>
  <c r="P1873" i="34"/>
  <c r="O1873" i="34"/>
  <c r="N1873" i="34"/>
  <c r="M1873" i="34"/>
  <c r="L1873" i="34"/>
  <c r="K1873" i="34"/>
  <c r="J1873" i="34"/>
  <c r="I1873" i="34"/>
  <c r="H1873" i="34"/>
  <c r="G1873" i="34"/>
  <c r="F1873" i="34"/>
  <c r="E1873" i="34"/>
  <c r="D1873" i="34"/>
  <c r="V1872" i="34"/>
  <c r="U1872" i="34"/>
  <c r="T1872" i="34"/>
  <c r="S1872" i="34"/>
  <c r="R1872" i="34"/>
  <c r="Q1872" i="34"/>
  <c r="P1872" i="34"/>
  <c r="O1872" i="34"/>
  <c r="N1872" i="34"/>
  <c r="M1872" i="34"/>
  <c r="L1872" i="34"/>
  <c r="K1872" i="34"/>
  <c r="J1872" i="34"/>
  <c r="I1872" i="34"/>
  <c r="H1872" i="34"/>
  <c r="G1872" i="34"/>
  <c r="F1872" i="34"/>
  <c r="E1872" i="34"/>
  <c r="D1872" i="34"/>
  <c r="V1871" i="34"/>
  <c r="U1871" i="34"/>
  <c r="T1871" i="34"/>
  <c r="S1871" i="34"/>
  <c r="R1871" i="34"/>
  <c r="Q1871" i="34"/>
  <c r="P1871" i="34"/>
  <c r="O1871" i="34"/>
  <c r="N1871" i="34"/>
  <c r="M1871" i="34"/>
  <c r="L1871" i="34"/>
  <c r="K1871" i="34"/>
  <c r="J1871" i="34"/>
  <c r="I1871" i="34"/>
  <c r="H1871" i="34"/>
  <c r="G1871" i="34"/>
  <c r="F1871" i="34"/>
  <c r="E1871" i="34"/>
  <c r="D1871" i="34"/>
  <c r="V1870" i="34"/>
  <c r="U1870" i="34"/>
  <c r="T1870" i="34"/>
  <c r="S1870" i="34"/>
  <c r="R1870" i="34"/>
  <c r="Q1870" i="34"/>
  <c r="P1870" i="34"/>
  <c r="O1870" i="34"/>
  <c r="N1870" i="34"/>
  <c r="M1870" i="34"/>
  <c r="L1870" i="34"/>
  <c r="K1870" i="34"/>
  <c r="J1870" i="34"/>
  <c r="I1870" i="34"/>
  <c r="H1870" i="34"/>
  <c r="G1870" i="34"/>
  <c r="F1870" i="34"/>
  <c r="E1870" i="34"/>
  <c r="D1870" i="34"/>
  <c r="B1870" i="34"/>
  <c r="V1869" i="34"/>
  <c r="U1869" i="34"/>
  <c r="T1869" i="34"/>
  <c r="S1869" i="34"/>
  <c r="R1869" i="34"/>
  <c r="Q1869" i="34"/>
  <c r="P1869" i="34"/>
  <c r="O1869" i="34"/>
  <c r="N1869" i="34"/>
  <c r="M1869" i="34"/>
  <c r="L1869" i="34"/>
  <c r="K1869" i="34"/>
  <c r="J1869" i="34"/>
  <c r="I1869" i="34"/>
  <c r="H1869" i="34"/>
  <c r="G1869" i="34"/>
  <c r="F1869" i="34"/>
  <c r="E1869" i="34"/>
  <c r="D1869" i="34"/>
  <c r="V1868" i="34"/>
  <c r="U1868" i="34"/>
  <c r="T1868" i="34"/>
  <c r="S1868" i="34"/>
  <c r="R1868" i="34"/>
  <c r="Q1868" i="34"/>
  <c r="P1868" i="34"/>
  <c r="O1868" i="34"/>
  <c r="N1868" i="34"/>
  <c r="M1868" i="34"/>
  <c r="L1868" i="34"/>
  <c r="K1868" i="34"/>
  <c r="J1868" i="34"/>
  <c r="I1868" i="34"/>
  <c r="H1868" i="34"/>
  <c r="G1868" i="34"/>
  <c r="F1868" i="34"/>
  <c r="E1868" i="34"/>
  <c r="D1868" i="34"/>
  <c r="G1864" i="34"/>
  <c r="D1864" i="34"/>
  <c r="P1863" i="34"/>
  <c r="J1863" i="34"/>
  <c r="D1862" i="34"/>
  <c r="D1861" i="34"/>
  <c r="D1860" i="34"/>
  <c r="S1851" i="34"/>
  <c r="HH64" i="1"/>
  <c r="HI64" i="1"/>
  <c r="P1851" i="34"/>
  <c r="M1851" i="34"/>
  <c r="J1851" i="34"/>
  <c r="G1851" i="34"/>
  <c r="D1851" i="34"/>
  <c r="EP64" i="3"/>
  <c r="P1849" i="34"/>
  <c r="EH64" i="3"/>
  <c r="M1849" i="34"/>
  <c r="EL64" i="3"/>
  <c r="J1849" i="34"/>
  <c r="ED64" i="3"/>
  <c r="G1849" i="34"/>
  <c r="DZ64" i="3"/>
  <c r="D1849" i="34"/>
  <c r="EQ64" i="3"/>
  <c r="P1848" i="34"/>
  <c r="EI64" i="3"/>
  <c r="M1848" i="34"/>
  <c r="EM64" i="3"/>
  <c r="J1848" i="34"/>
  <c r="EE64" i="3"/>
  <c r="G1848" i="34"/>
  <c r="EA64" i="3"/>
  <c r="D1848" i="34"/>
  <c r="V1846" i="34"/>
  <c r="U1846" i="34"/>
  <c r="T1846" i="34"/>
  <c r="FN64" i="1"/>
  <c r="P1846" i="34"/>
  <c r="FL64" i="1"/>
  <c r="M1846" i="34"/>
  <c r="FM64" i="1"/>
  <c r="J1846" i="34"/>
  <c r="FK64" i="1"/>
  <c r="G1846" i="34"/>
  <c r="FJ64" i="1"/>
  <c r="D1846" i="34"/>
  <c r="V1845" i="34"/>
  <c r="U1845" i="34"/>
  <c r="T1845" i="34"/>
  <c r="FD64" i="1"/>
  <c r="P1845" i="34"/>
  <c r="FB64" i="1"/>
  <c r="M1845" i="34"/>
  <c r="FC64" i="1"/>
  <c r="J1845" i="34"/>
  <c r="FA64" i="1"/>
  <c r="G1845" i="34"/>
  <c r="EZ64" i="1"/>
  <c r="D1845" i="34"/>
  <c r="V1844" i="34"/>
  <c r="U1844" i="34"/>
  <c r="T1844" i="34"/>
  <c r="ET64" i="1"/>
  <c r="P1844" i="34"/>
  <c r="ER64" i="1"/>
  <c r="M1844" i="34"/>
  <c r="ES64" i="1"/>
  <c r="J1844" i="34"/>
  <c r="EQ64" i="1"/>
  <c r="G1844" i="34"/>
  <c r="EP64" i="1"/>
  <c r="D1844" i="34"/>
  <c r="V1841" i="34"/>
  <c r="U1841" i="34"/>
  <c r="T1841" i="34"/>
  <c r="S1841" i="34"/>
  <c r="R1841" i="34"/>
  <c r="Q1841" i="34"/>
  <c r="P1841" i="34"/>
  <c r="O1841" i="34"/>
  <c r="N1841" i="34"/>
  <c r="M1841" i="34"/>
  <c r="L1841" i="34"/>
  <c r="K1841" i="34"/>
  <c r="J1841" i="34"/>
  <c r="I1841" i="34"/>
  <c r="H1841" i="34"/>
  <c r="G1841" i="34"/>
  <c r="F1841" i="34"/>
  <c r="E1841" i="34"/>
  <c r="D1841" i="34"/>
  <c r="V1840" i="34"/>
  <c r="U1840" i="34"/>
  <c r="T1840" i="34"/>
  <c r="S1840" i="34"/>
  <c r="R1840" i="34"/>
  <c r="Q1840" i="34"/>
  <c r="P1840" i="34"/>
  <c r="O1840" i="34"/>
  <c r="N1840" i="34"/>
  <c r="M1840" i="34"/>
  <c r="L1840" i="34"/>
  <c r="K1840" i="34"/>
  <c r="J1840" i="34"/>
  <c r="I1840" i="34"/>
  <c r="H1840" i="34"/>
  <c r="G1840" i="34"/>
  <c r="F1840" i="34"/>
  <c r="E1840" i="34"/>
  <c r="D1840" i="34"/>
  <c r="V1839" i="34"/>
  <c r="U1839" i="34"/>
  <c r="T1839" i="34"/>
  <c r="S1839" i="34"/>
  <c r="R1839" i="34"/>
  <c r="Q1839" i="34"/>
  <c r="P1839" i="34"/>
  <c r="O1839" i="34"/>
  <c r="N1839" i="34"/>
  <c r="M1839" i="34"/>
  <c r="L1839" i="34"/>
  <c r="K1839" i="34"/>
  <c r="J1839" i="34"/>
  <c r="I1839" i="34"/>
  <c r="H1839" i="34"/>
  <c r="G1839" i="34"/>
  <c r="F1839" i="34"/>
  <c r="E1839" i="34"/>
  <c r="D1839" i="34"/>
  <c r="V1838" i="34"/>
  <c r="U1838" i="34"/>
  <c r="T1838" i="34"/>
  <c r="S1838" i="34"/>
  <c r="R1838" i="34"/>
  <c r="Q1838" i="34"/>
  <c r="P1838" i="34"/>
  <c r="O1838" i="34"/>
  <c r="N1838" i="34"/>
  <c r="M1838" i="34"/>
  <c r="L1838" i="34"/>
  <c r="K1838" i="34"/>
  <c r="J1838" i="34"/>
  <c r="I1838" i="34"/>
  <c r="H1838" i="34"/>
  <c r="G1838" i="34"/>
  <c r="F1838" i="34"/>
  <c r="E1838" i="34"/>
  <c r="D1838" i="34"/>
  <c r="B1838" i="34"/>
  <c r="V1837" i="34"/>
  <c r="U1837" i="34"/>
  <c r="T1837" i="34"/>
  <c r="S1837" i="34"/>
  <c r="R1837" i="34"/>
  <c r="Q1837" i="34"/>
  <c r="P1837" i="34"/>
  <c r="O1837" i="34"/>
  <c r="N1837" i="34"/>
  <c r="M1837" i="34"/>
  <c r="L1837" i="34"/>
  <c r="K1837" i="34"/>
  <c r="J1837" i="34"/>
  <c r="I1837" i="34"/>
  <c r="H1837" i="34"/>
  <c r="G1837" i="34"/>
  <c r="F1837" i="34"/>
  <c r="E1837" i="34"/>
  <c r="D1837" i="34"/>
  <c r="V1836" i="34"/>
  <c r="U1836" i="34"/>
  <c r="T1836" i="34"/>
  <c r="S1836" i="34"/>
  <c r="R1836" i="34"/>
  <c r="Q1836" i="34"/>
  <c r="P1836" i="34"/>
  <c r="O1836" i="34"/>
  <c r="N1836" i="34"/>
  <c r="M1836" i="34"/>
  <c r="L1836" i="34"/>
  <c r="K1836" i="34"/>
  <c r="J1836" i="34"/>
  <c r="I1836" i="34"/>
  <c r="H1836" i="34"/>
  <c r="G1836" i="34"/>
  <c r="F1836" i="34"/>
  <c r="E1836" i="34"/>
  <c r="D1836" i="34"/>
  <c r="G1832" i="34"/>
  <c r="D1832" i="34"/>
  <c r="P1831" i="34"/>
  <c r="J1831" i="34"/>
  <c r="D1830" i="34"/>
  <c r="D1829" i="34"/>
  <c r="D1828" i="34"/>
  <c r="S1819" i="34"/>
  <c r="HH63" i="1"/>
  <c r="HI63" i="1"/>
  <c r="P1819" i="34"/>
  <c r="M1819" i="34"/>
  <c r="J1819" i="34"/>
  <c r="G1819" i="34"/>
  <c r="D1819" i="34"/>
  <c r="EP63" i="3"/>
  <c r="P1817" i="34"/>
  <c r="EH63" i="3"/>
  <c r="M1817" i="34"/>
  <c r="EL63" i="3"/>
  <c r="J1817" i="34"/>
  <c r="ED63" i="3"/>
  <c r="G1817" i="34"/>
  <c r="DZ63" i="3"/>
  <c r="D1817" i="34"/>
  <c r="EQ63" i="3"/>
  <c r="P1816" i="34"/>
  <c r="EI63" i="3"/>
  <c r="M1816" i="34"/>
  <c r="EM63" i="3"/>
  <c r="J1816" i="34"/>
  <c r="EE63" i="3"/>
  <c r="G1816" i="34"/>
  <c r="EA63" i="3"/>
  <c r="D1816" i="34"/>
  <c r="V1814" i="34"/>
  <c r="U1814" i="34"/>
  <c r="T1814" i="34"/>
  <c r="FN63" i="1"/>
  <c r="P1814" i="34"/>
  <c r="FL63" i="1"/>
  <c r="M1814" i="34"/>
  <c r="FM63" i="1"/>
  <c r="J1814" i="34"/>
  <c r="FK63" i="1"/>
  <c r="G1814" i="34"/>
  <c r="FJ63" i="1"/>
  <c r="D1814" i="34"/>
  <c r="V1813" i="34"/>
  <c r="U1813" i="34"/>
  <c r="T1813" i="34"/>
  <c r="FD63" i="1"/>
  <c r="P1813" i="34"/>
  <c r="FB63" i="1"/>
  <c r="M1813" i="34"/>
  <c r="FC63" i="1"/>
  <c r="J1813" i="34"/>
  <c r="FA63" i="1"/>
  <c r="G1813" i="34"/>
  <c r="EZ63" i="1"/>
  <c r="D1813" i="34"/>
  <c r="V1812" i="34"/>
  <c r="U1812" i="34"/>
  <c r="T1812" i="34"/>
  <c r="ET63" i="1"/>
  <c r="P1812" i="34"/>
  <c r="ER63" i="1"/>
  <c r="M1812" i="34"/>
  <c r="ES63" i="1"/>
  <c r="J1812" i="34"/>
  <c r="EQ63" i="1"/>
  <c r="G1812" i="34"/>
  <c r="EP63" i="1"/>
  <c r="D1812" i="34"/>
  <c r="V1809" i="34"/>
  <c r="U1809" i="34"/>
  <c r="T1809" i="34"/>
  <c r="S1809" i="34"/>
  <c r="R1809" i="34"/>
  <c r="Q1809" i="34"/>
  <c r="P1809" i="34"/>
  <c r="O1809" i="34"/>
  <c r="N1809" i="34"/>
  <c r="M1809" i="34"/>
  <c r="L1809" i="34"/>
  <c r="K1809" i="34"/>
  <c r="J1809" i="34"/>
  <c r="I1809" i="34"/>
  <c r="H1809" i="34"/>
  <c r="G1809" i="34"/>
  <c r="F1809" i="34"/>
  <c r="E1809" i="34"/>
  <c r="D1809" i="34"/>
  <c r="V1808" i="34"/>
  <c r="U1808" i="34"/>
  <c r="T1808" i="34"/>
  <c r="S1808" i="34"/>
  <c r="R1808" i="34"/>
  <c r="Q1808" i="34"/>
  <c r="P1808" i="34"/>
  <c r="O1808" i="34"/>
  <c r="N1808" i="34"/>
  <c r="M1808" i="34"/>
  <c r="L1808" i="34"/>
  <c r="K1808" i="34"/>
  <c r="J1808" i="34"/>
  <c r="I1808" i="34"/>
  <c r="H1808" i="34"/>
  <c r="G1808" i="34"/>
  <c r="F1808" i="34"/>
  <c r="E1808" i="34"/>
  <c r="D1808" i="34"/>
  <c r="V1807" i="34"/>
  <c r="U1807" i="34"/>
  <c r="T1807" i="34"/>
  <c r="S1807" i="34"/>
  <c r="R1807" i="34"/>
  <c r="Q1807" i="34"/>
  <c r="P1807" i="34"/>
  <c r="O1807" i="34"/>
  <c r="N1807" i="34"/>
  <c r="M1807" i="34"/>
  <c r="L1807" i="34"/>
  <c r="K1807" i="34"/>
  <c r="J1807" i="34"/>
  <c r="I1807" i="34"/>
  <c r="H1807" i="34"/>
  <c r="G1807" i="34"/>
  <c r="F1807" i="34"/>
  <c r="E1807" i="34"/>
  <c r="D1807" i="34"/>
  <c r="V1806" i="34"/>
  <c r="U1806" i="34"/>
  <c r="T1806" i="34"/>
  <c r="S1806" i="34"/>
  <c r="R1806" i="34"/>
  <c r="Q1806" i="34"/>
  <c r="P1806" i="34"/>
  <c r="O1806" i="34"/>
  <c r="N1806" i="34"/>
  <c r="M1806" i="34"/>
  <c r="L1806" i="34"/>
  <c r="K1806" i="34"/>
  <c r="J1806" i="34"/>
  <c r="I1806" i="34"/>
  <c r="H1806" i="34"/>
  <c r="G1806" i="34"/>
  <c r="F1806" i="34"/>
  <c r="E1806" i="34"/>
  <c r="D1806" i="34"/>
  <c r="B1806" i="34"/>
  <c r="V1805" i="34"/>
  <c r="U1805" i="34"/>
  <c r="T1805" i="34"/>
  <c r="S1805" i="34"/>
  <c r="R1805" i="34"/>
  <c r="Q1805" i="34"/>
  <c r="P1805" i="34"/>
  <c r="O1805" i="34"/>
  <c r="N1805" i="34"/>
  <c r="M1805" i="34"/>
  <c r="L1805" i="34"/>
  <c r="K1805" i="34"/>
  <c r="J1805" i="34"/>
  <c r="I1805" i="34"/>
  <c r="H1805" i="34"/>
  <c r="G1805" i="34"/>
  <c r="F1805" i="34"/>
  <c r="E1805" i="34"/>
  <c r="D1805" i="34"/>
  <c r="V1804" i="34"/>
  <c r="U1804" i="34"/>
  <c r="T1804" i="34"/>
  <c r="S1804" i="34"/>
  <c r="R1804" i="34"/>
  <c r="Q1804" i="34"/>
  <c r="P1804" i="34"/>
  <c r="O1804" i="34"/>
  <c r="N1804" i="34"/>
  <c r="M1804" i="34"/>
  <c r="L1804" i="34"/>
  <c r="K1804" i="34"/>
  <c r="J1804" i="34"/>
  <c r="I1804" i="34"/>
  <c r="H1804" i="34"/>
  <c r="G1804" i="34"/>
  <c r="F1804" i="34"/>
  <c r="E1804" i="34"/>
  <c r="D1804" i="34"/>
  <c r="G1800" i="34"/>
  <c r="D1800" i="34"/>
  <c r="P1799" i="34"/>
  <c r="J1799" i="34"/>
  <c r="D1798" i="34"/>
  <c r="D1797" i="34"/>
  <c r="D1796" i="34"/>
  <c r="S1787" i="34"/>
  <c r="HH62" i="1"/>
  <c r="HI62" i="1"/>
  <c r="P1787" i="34"/>
  <c r="M1787" i="34"/>
  <c r="J1787" i="34"/>
  <c r="G1787" i="34"/>
  <c r="D1787" i="34"/>
  <c r="EP62" i="3"/>
  <c r="P1785" i="34"/>
  <c r="EH62" i="3"/>
  <c r="M1785" i="34"/>
  <c r="EL62" i="3"/>
  <c r="J1785" i="34"/>
  <c r="ED62" i="3"/>
  <c r="G1785" i="34"/>
  <c r="DZ62" i="3"/>
  <c r="D1785" i="34"/>
  <c r="EQ62" i="3"/>
  <c r="P1784" i="34"/>
  <c r="EI62" i="3"/>
  <c r="M1784" i="34"/>
  <c r="EM62" i="3"/>
  <c r="J1784" i="34"/>
  <c r="EE62" i="3"/>
  <c r="G1784" i="34"/>
  <c r="EA62" i="3"/>
  <c r="D1784" i="34"/>
  <c r="V1782" i="34"/>
  <c r="U1782" i="34"/>
  <c r="T1782" i="34"/>
  <c r="FN62" i="1"/>
  <c r="P1782" i="34"/>
  <c r="FL62" i="1"/>
  <c r="M1782" i="34"/>
  <c r="FM62" i="1"/>
  <c r="J1782" i="34"/>
  <c r="FK62" i="1"/>
  <c r="G1782" i="34"/>
  <c r="FJ62" i="1"/>
  <c r="D1782" i="34"/>
  <c r="V1781" i="34"/>
  <c r="U1781" i="34"/>
  <c r="T1781" i="34"/>
  <c r="FD62" i="1"/>
  <c r="P1781" i="34"/>
  <c r="FB62" i="1"/>
  <c r="M1781" i="34"/>
  <c r="FC62" i="1"/>
  <c r="J1781" i="34"/>
  <c r="FA62" i="1"/>
  <c r="G1781" i="34"/>
  <c r="EZ62" i="1"/>
  <c r="D1781" i="34"/>
  <c r="V1780" i="34"/>
  <c r="U1780" i="34"/>
  <c r="T1780" i="34"/>
  <c r="ET62" i="1"/>
  <c r="P1780" i="34"/>
  <c r="ER62" i="1"/>
  <c r="M1780" i="34"/>
  <c r="ES62" i="1"/>
  <c r="J1780" i="34"/>
  <c r="EQ62" i="1"/>
  <c r="G1780" i="34"/>
  <c r="EP62" i="1"/>
  <c r="D1780" i="34"/>
  <c r="V1777" i="34"/>
  <c r="U1777" i="34"/>
  <c r="T1777" i="34"/>
  <c r="S1777" i="34"/>
  <c r="R1777" i="34"/>
  <c r="Q1777" i="34"/>
  <c r="P1777" i="34"/>
  <c r="O1777" i="34"/>
  <c r="N1777" i="34"/>
  <c r="M1777" i="34"/>
  <c r="L1777" i="34"/>
  <c r="K1777" i="34"/>
  <c r="J1777" i="34"/>
  <c r="I1777" i="34"/>
  <c r="H1777" i="34"/>
  <c r="G1777" i="34"/>
  <c r="F1777" i="34"/>
  <c r="E1777" i="34"/>
  <c r="D1777" i="34"/>
  <c r="V1776" i="34"/>
  <c r="U1776" i="34"/>
  <c r="T1776" i="34"/>
  <c r="S1776" i="34"/>
  <c r="R1776" i="34"/>
  <c r="Q1776" i="34"/>
  <c r="P1776" i="34"/>
  <c r="O1776" i="34"/>
  <c r="N1776" i="34"/>
  <c r="M1776" i="34"/>
  <c r="L1776" i="34"/>
  <c r="K1776" i="34"/>
  <c r="J1776" i="34"/>
  <c r="I1776" i="34"/>
  <c r="H1776" i="34"/>
  <c r="G1776" i="34"/>
  <c r="F1776" i="34"/>
  <c r="E1776" i="34"/>
  <c r="D1776" i="34"/>
  <c r="V1775" i="34"/>
  <c r="U1775" i="34"/>
  <c r="T1775" i="34"/>
  <c r="S1775" i="34"/>
  <c r="R1775" i="34"/>
  <c r="Q1775" i="34"/>
  <c r="P1775" i="34"/>
  <c r="O1775" i="34"/>
  <c r="N1775" i="34"/>
  <c r="M1775" i="34"/>
  <c r="L1775" i="34"/>
  <c r="K1775" i="34"/>
  <c r="J1775" i="34"/>
  <c r="I1775" i="34"/>
  <c r="H1775" i="34"/>
  <c r="G1775" i="34"/>
  <c r="F1775" i="34"/>
  <c r="E1775" i="34"/>
  <c r="D1775" i="34"/>
  <c r="V1774" i="34"/>
  <c r="U1774" i="34"/>
  <c r="T1774" i="34"/>
  <c r="S1774" i="34"/>
  <c r="R1774" i="34"/>
  <c r="Q1774" i="34"/>
  <c r="P1774" i="34"/>
  <c r="O1774" i="34"/>
  <c r="N1774" i="34"/>
  <c r="M1774" i="34"/>
  <c r="L1774" i="34"/>
  <c r="K1774" i="34"/>
  <c r="J1774" i="34"/>
  <c r="I1774" i="34"/>
  <c r="H1774" i="34"/>
  <c r="G1774" i="34"/>
  <c r="F1774" i="34"/>
  <c r="E1774" i="34"/>
  <c r="D1774" i="34"/>
  <c r="B1774" i="34"/>
  <c r="V1773" i="34"/>
  <c r="U1773" i="34"/>
  <c r="T1773" i="34"/>
  <c r="S1773" i="34"/>
  <c r="R1773" i="34"/>
  <c r="Q1773" i="34"/>
  <c r="P1773" i="34"/>
  <c r="O1773" i="34"/>
  <c r="N1773" i="34"/>
  <c r="M1773" i="34"/>
  <c r="L1773" i="34"/>
  <c r="K1773" i="34"/>
  <c r="J1773" i="34"/>
  <c r="I1773" i="34"/>
  <c r="H1773" i="34"/>
  <c r="G1773" i="34"/>
  <c r="F1773" i="34"/>
  <c r="E1773" i="34"/>
  <c r="D1773" i="34"/>
  <c r="V1772" i="34"/>
  <c r="U1772" i="34"/>
  <c r="T1772" i="34"/>
  <c r="S1772" i="34"/>
  <c r="R1772" i="34"/>
  <c r="Q1772" i="34"/>
  <c r="P1772" i="34"/>
  <c r="O1772" i="34"/>
  <c r="N1772" i="34"/>
  <c r="M1772" i="34"/>
  <c r="L1772" i="34"/>
  <c r="K1772" i="34"/>
  <c r="J1772" i="34"/>
  <c r="I1772" i="34"/>
  <c r="H1772" i="34"/>
  <c r="G1772" i="34"/>
  <c r="F1772" i="34"/>
  <c r="E1772" i="34"/>
  <c r="D1772" i="34"/>
  <c r="G1768" i="34"/>
  <c r="D1768" i="34"/>
  <c r="P1767" i="34"/>
  <c r="J1767" i="34"/>
  <c r="D1766" i="34"/>
  <c r="D1765" i="34"/>
  <c r="D1764" i="34"/>
  <c r="S1755" i="34"/>
  <c r="HH61" i="1"/>
  <c r="HI61" i="1"/>
  <c r="P1755" i="34"/>
  <c r="M1755" i="34"/>
  <c r="J1755" i="34"/>
  <c r="G1755" i="34"/>
  <c r="D1755" i="34"/>
  <c r="EP61" i="3"/>
  <c r="P1753" i="34"/>
  <c r="EH61" i="3"/>
  <c r="M1753" i="34"/>
  <c r="EL61" i="3"/>
  <c r="J1753" i="34"/>
  <c r="ED61" i="3"/>
  <c r="G1753" i="34"/>
  <c r="DZ61" i="3"/>
  <c r="D1753" i="34"/>
  <c r="EQ61" i="3"/>
  <c r="P1752" i="34"/>
  <c r="EI61" i="3"/>
  <c r="M1752" i="34"/>
  <c r="EM61" i="3"/>
  <c r="J1752" i="34"/>
  <c r="EE61" i="3"/>
  <c r="G1752" i="34"/>
  <c r="EA61" i="3"/>
  <c r="D1752" i="34"/>
  <c r="V1750" i="34"/>
  <c r="U1750" i="34"/>
  <c r="T1750" i="34"/>
  <c r="FN61" i="1"/>
  <c r="P1750" i="34"/>
  <c r="FL61" i="1"/>
  <c r="M1750" i="34"/>
  <c r="FM61" i="1"/>
  <c r="J1750" i="34"/>
  <c r="FK61" i="1"/>
  <c r="G1750" i="34"/>
  <c r="FJ61" i="1"/>
  <c r="D1750" i="34"/>
  <c r="V1749" i="34"/>
  <c r="U1749" i="34"/>
  <c r="T1749" i="34"/>
  <c r="FD61" i="1"/>
  <c r="P1749" i="34"/>
  <c r="FB61" i="1"/>
  <c r="M1749" i="34"/>
  <c r="FC61" i="1"/>
  <c r="J1749" i="34"/>
  <c r="FA61" i="1"/>
  <c r="G1749" i="34"/>
  <c r="EZ61" i="1"/>
  <c r="D1749" i="34"/>
  <c r="V1748" i="34"/>
  <c r="U1748" i="34"/>
  <c r="T1748" i="34"/>
  <c r="ET61" i="1"/>
  <c r="P1748" i="34"/>
  <c r="ER61" i="1"/>
  <c r="M1748" i="34"/>
  <c r="ES61" i="1"/>
  <c r="J1748" i="34"/>
  <c r="EQ61" i="1"/>
  <c r="G1748" i="34"/>
  <c r="EP61" i="1"/>
  <c r="D1748" i="34"/>
  <c r="V1745" i="34"/>
  <c r="U1745" i="34"/>
  <c r="T1745" i="34"/>
  <c r="S1745" i="34"/>
  <c r="R1745" i="34"/>
  <c r="Q1745" i="34"/>
  <c r="P1745" i="34"/>
  <c r="O1745" i="34"/>
  <c r="N1745" i="34"/>
  <c r="M1745" i="34"/>
  <c r="L1745" i="34"/>
  <c r="K1745" i="34"/>
  <c r="J1745" i="34"/>
  <c r="I1745" i="34"/>
  <c r="H1745" i="34"/>
  <c r="G1745" i="34"/>
  <c r="F1745" i="34"/>
  <c r="E1745" i="34"/>
  <c r="D1745" i="34"/>
  <c r="V1744" i="34"/>
  <c r="U1744" i="34"/>
  <c r="T1744" i="34"/>
  <c r="S1744" i="34"/>
  <c r="R1744" i="34"/>
  <c r="Q1744" i="34"/>
  <c r="P1744" i="34"/>
  <c r="O1744" i="34"/>
  <c r="N1744" i="34"/>
  <c r="M1744" i="34"/>
  <c r="L1744" i="34"/>
  <c r="K1744" i="34"/>
  <c r="J1744" i="34"/>
  <c r="I1744" i="34"/>
  <c r="H1744" i="34"/>
  <c r="G1744" i="34"/>
  <c r="F1744" i="34"/>
  <c r="E1744" i="34"/>
  <c r="D1744" i="34"/>
  <c r="V1743" i="34"/>
  <c r="U1743" i="34"/>
  <c r="T1743" i="34"/>
  <c r="S1743" i="34"/>
  <c r="R1743" i="34"/>
  <c r="Q1743" i="34"/>
  <c r="P1743" i="34"/>
  <c r="O1743" i="34"/>
  <c r="N1743" i="34"/>
  <c r="M1743" i="34"/>
  <c r="L1743" i="34"/>
  <c r="K1743" i="34"/>
  <c r="J1743" i="34"/>
  <c r="I1743" i="34"/>
  <c r="H1743" i="34"/>
  <c r="G1743" i="34"/>
  <c r="F1743" i="34"/>
  <c r="E1743" i="34"/>
  <c r="D1743" i="34"/>
  <c r="V1742" i="34"/>
  <c r="U1742" i="34"/>
  <c r="T1742" i="34"/>
  <c r="S1742" i="34"/>
  <c r="R1742" i="34"/>
  <c r="Q1742" i="34"/>
  <c r="P1742" i="34"/>
  <c r="O1742" i="34"/>
  <c r="N1742" i="34"/>
  <c r="M1742" i="34"/>
  <c r="L1742" i="34"/>
  <c r="K1742" i="34"/>
  <c r="J1742" i="34"/>
  <c r="I1742" i="34"/>
  <c r="H1742" i="34"/>
  <c r="G1742" i="34"/>
  <c r="F1742" i="34"/>
  <c r="E1742" i="34"/>
  <c r="D1742" i="34"/>
  <c r="B1742" i="34"/>
  <c r="V1741" i="34"/>
  <c r="U1741" i="34"/>
  <c r="T1741" i="34"/>
  <c r="S1741" i="34"/>
  <c r="R1741" i="34"/>
  <c r="Q1741" i="34"/>
  <c r="P1741" i="34"/>
  <c r="O1741" i="34"/>
  <c r="N1741" i="34"/>
  <c r="M1741" i="34"/>
  <c r="L1741" i="34"/>
  <c r="K1741" i="34"/>
  <c r="J1741" i="34"/>
  <c r="I1741" i="34"/>
  <c r="H1741" i="34"/>
  <c r="G1741" i="34"/>
  <c r="F1741" i="34"/>
  <c r="E1741" i="34"/>
  <c r="D1741" i="34"/>
  <c r="V1740" i="34"/>
  <c r="U1740" i="34"/>
  <c r="T1740" i="34"/>
  <c r="S1740" i="34"/>
  <c r="R1740" i="34"/>
  <c r="Q1740" i="34"/>
  <c r="P1740" i="34"/>
  <c r="O1740" i="34"/>
  <c r="N1740" i="34"/>
  <c r="M1740" i="34"/>
  <c r="L1740" i="34"/>
  <c r="K1740" i="34"/>
  <c r="J1740" i="34"/>
  <c r="I1740" i="34"/>
  <c r="H1740" i="34"/>
  <c r="G1740" i="34"/>
  <c r="F1740" i="34"/>
  <c r="E1740" i="34"/>
  <c r="D1740" i="34"/>
  <c r="G1736" i="34"/>
  <c r="D1736" i="34"/>
  <c r="P1735" i="34"/>
  <c r="J1735" i="34"/>
  <c r="D1734" i="34"/>
  <c r="D1733" i="34"/>
  <c r="D1732" i="34"/>
  <c r="S1723" i="34"/>
  <c r="HH60" i="1"/>
  <c r="HI60" i="1"/>
  <c r="P1723" i="34"/>
  <c r="M1723" i="34"/>
  <c r="J1723" i="34"/>
  <c r="G1723" i="34"/>
  <c r="D1723" i="34"/>
  <c r="EP60" i="3"/>
  <c r="P1721" i="34"/>
  <c r="EH60" i="3"/>
  <c r="M1721" i="34"/>
  <c r="EL60" i="3"/>
  <c r="J1721" i="34"/>
  <c r="ED60" i="3"/>
  <c r="G1721" i="34"/>
  <c r="DZ60" i="3"/>
  <c r="D1721" i="34"/>
  <c r="EQ60" i="3"/>
  <c r="P1720" i="34"/>
  <c r="EI60" i="3"/>
  <c r="M1720" i="34"/>
  <c r="EM60" i="3"/>
  <c r="J1720" i="34"/>
  <c r="EE60" i="3"/>
  <c r="G1720" i="34"/>
  <c r="EA60" i="3"/>
  <c r="D1720" i="34"/>
  <c r="V1718" i="34"/>
  <c r="U1718" i="34"/>
  <c r="T1718" i="34"/>
  <c r="FN60" i="1"/>
  <c r="P1718" i="34"/>
  <c r="FL60" i="1"/>
  <c r="M1718" i="34"/>
  <c r="FM60" i="1"/>
  <c r="J1718" i="34"/>
  <c r="FK60" i="1"/>
  <c r="G1718" i="34"/>
  <c r="FJ60" i="1"/>
  <c r="D1718" i="34"/>
  <c r="V1717" i="34"/>
  <c r="U1717" i="34"/>
  <c r="T1717" i="34"/>
  <c r="FD60" i="1"/>
  <c r="P1717" i="34"/>
  <c r="FB60" i="1"/>
  <c r="M1717" i="34"/>
  <c r="FC60" i="1"/>
  <c r="J1717" i="34"/>
  <c r="FA60" i="1"/>
  <c r="G1717" i="34"/>
  <c r="EZ60" i="1"/>
  <c r="D1717" i="34"/>
  <c r="V1716" i="34"/>
  <c r="U1716" i="34"/>
  <c r="T1716" i="34"/>
  <c r="ET60" i="1"/>
  <c r="P1716" i="34"/>
  <c r="ER60" i="1"/>
  <c r="M1716" i="34"/>
  <c r="ES60" i="1"/>
  <c r="J1716" i="34"/>
  <c r="EQ60" i="1"/>
  <c r="G1716" i="34"/>
  <c r="EP60" i="1"/>
  <c r="D1716" i="34"/>
  <c r="V1713" i="34"/>
  <c r="U1713" i="34"/>
  <c r="T1713" i="34"/>
  <c r="S1713" i="34"/>
  <c r="R1713" i="34"/>
  <c r="Q1713" i="34"/>
  <c r="P1713" i="34"/>
  <c r="O1713" i="34"/>
  <c r="N1713" i="34"/>
  <c r="M1713" i="34"/>
  <c r="L1713" i="34"/>
  <c r="K1713" i="34"/>
  <c r="J1713" i="34"/>
  <c r="I1713" i="34"/>
  <c r="H1713" i="34"/>
  <c r="G1713" i="34"/>
  <c r="F1713" i="34"/>
  <c r="E1713" i="34"/>
  <c r="D1713" i="34"/>
  <c r="V1712" i="34"/>
  <c r="U1712" i="34"/>
  <c r="T1712" i="34"/>
  <c r="S1712" i="34"/>
  <c r="R1712" i="34"/>
  <c r="Q1712" i="34"/>
  <c r="P1712" i="34"/>
  <c r="O1712" i="34"/>
  <c r="N1712" i="34"/>
  <c r="M1712" i="34"/>
  <c r="L1712" i="34"/>
  <c r="K1712" i="34"/>
  <c r="J1712" i="34"/>
  <c r="I1712" i="34"/>
  <c r="H1712" i="34"/>
  <c r="G1712" i="34"/>
  <c r="F1712" i="34"/>
  <c r="E1712" i="34"/>
  <c r="D1712" i="34"/>
  <c r="V1711" i="34"/>
  <c r="U1711" i="34"/>
  <c r="T1711" i="34"/>
  <c r="S1711" i="34"/>
  <c r="R1711" i="34"/>
  <c r="Q1711" i="34"/>
  <c r="P1711" i="34"/>
  <c r="O1711" i="34"/>
  <c r="N1711" i="34"/>
  <c r="M1711" i="34"/>
  <c r="L1711" i="34"/>
  <c r="K1711" i="34"/>
  <c r="J1711" i="34"/>
  <c r="I1711" i="34"/>
  <c r="H1711" i="34"/>
  <c r="G1711" i="34"/>
  <c r="F1711" i="34"/>
  <c r="E1711" i="34"/>
  <c r="D1711" i="34"/>
  <c r="V1710" i="34"/>
  <c r="U1710" i="34"/>
  <c r="T1710" i="34"/>
  <c r="S1710" i="34"/>
  <c r="R1710" i="34"/>
  <c r="Q1710" i="34"/>
  <c r="P1710" i="34"/>
  <c r="O1710" i="34"/>
  <c r="N1710" i="34"/>
  <c r="M1710" i="34"/>
  <c r="L1710" i="34"/>
  <c r="K1710" i="34"/>
  <c r="J1710" i="34"/>
  <c r="I1710" i="34"/>
  <c r="H1710" i="34"/>
  <c r="G1710" i="34"/>
  <c r="F1710" i="34"/>
  <c r="E1710" i="34"/>
  <c r="D1710" i="34"/>
  <c r="B1710" i="34"/>
  <c r="V1709" i="34"/>
  <c r="U1709" i="34"/>
  <c r="T1709" i="34"/>
  <c r="S1709" i="34"/>
  <c r="R1709" i="34"/>
  <c r="Q1709" i="34"/>
  <c r="P1709" i="34"/>
  <c r="O1709" i="34"/>
  <c r="N1709" i="34"/>
  <c r="M1709" i="34"/>
  <c r="L1709" i="34"/>
  <c r="K1709" i="34"/>
  <c r="J1709" i="34"/>
  <c r="I1709" i="34"/>
  <c r="H1709" i="34"/>
  <c r="G1709" i="34"/>
  <c r="F1709" i="34"/>
  <c r="E1709" i="34"/>
  <c r="D1709" i="34"/>
  <c r="V1708" i="34"/>
  <c r="U1708" i="34"/>
  <c r="T1708" i="34"/>
  <c r="S1708" i="34"/>
  <c r="R1708" i="34"/>
  <c r="Q1708" i="34"/>
  <c r="P1708" i="34"/>
  <c r="O1708" i="34"/>
  <c r="N1708" i="34"/>
  <c r="M1708" i="34"/>
  <c r="L1708" i="34"/>
  <c r="K1708" i="34"/>
  <c r="J1708" i="34"/>
  <c r="I1708" i="34"/>
  <c r="H1708" i="34"/>
  <c r="G1708" i="34"/>
  <c r="F1708" i="34"/>
  <c r="E1708" i="34"/>
  <c r="D1708" i="34"/>
  <c r="G1704" i="34"/>
  <c r="D1704" i="34"/>
  <c r="P1703" i="34"/>
  <c r="J1703" i="34"/>
  <c r="D1702" i="34"/>
  <c r="D1701" i="34"/>
  <c r="D1700" i="34"/>
  <c r="S1691" i="34"/>
  <c r="HH59" i="1"/>
  <c r="HI59" i="1"/>
  <c r="P1691" i="34"/>
  <c r="M1691" i="34"/>
  <c r="J1691" i="34"/>
  <c r="G1691" i="34"/>
  <c r="D1691" i="34"/>
  <c r="EP59" i="3"/>
  <c r="P1689" i="34"/>
  <c r="EH59" i="3"/>
  <c r="M1689" i="34"/>
  <c r="EL59" i="3"/>
  <c r="J1689" i="34"/>
  <c r="ED59" i="3"/>
  <c r="G1689" i="34"/>
  <c r="DZ59" i="3"/>
  <c r="D1689" i="34"/>
  <c r="EQ59" i="3"/>
  <c r="P1688" i="34"/>
  <c r="EI59" i="3"/>
  <c r="M1688" i="34"/>
  <c r="EM59" i="3"/>
  <c r="J1688" i="34"/>
  <c r="EE59" i="3"/>
  <c r="G1688" i="34"/>
  <c r="EA59" i="3"/>
  <c r="D1688" i="34"/>
  <c r="V1686" i="34"/>
  <c r="U1686" i="34"/>
  <c r="T1686" i="34"/>
  <c r="FN59" i="1"/>
  <c r="P1686" i="34"/>
  <c r="FL59" i="1"/>
  <c r="M1686" i="34"/>
  <c r="FM59" i="1"/>
  <c r="J1686" i="34"/>
  <c r="FK59" i="1"/>
  <c r="G1686" i="34"/>
  <c r="FJ59" i="1"/>
  <c r="D1686" i="34"/>
  <c r="V1685" i="34"/>
  <c r="U1685" i="34"/>
  <c r="T1685" i="34"/>
  <c r="FD59" i="1"/>
  <c r="P1685" i="34"/>
  <c r="FB59" i="1"/>
  <c r="M1685" i="34"/>
  <c r="FC59" i="1"/>
  <c r="J1685" i="34"/>
  <c r="FA59" i="1"/>
  <c r="G1685" i="34"/>
  <c r="EZ59" i="1"/>
  <c r="D1685" i="34"/>
  <c r="V1684" i="34"/>
  <c r="U1684" i="34"/>
  <c r="T1684" i="34"/>
  <c r="ET59" i="1"/>
  <c r="P1684" i="34"/>
  <c r="ER59" i="1"/>
  <c r="M1684" i="34"/>
  <c r="ES59" i="1"/>
  <c r="J1684" i="34"/>
  <c r="EQ59" i="1"/>
  <c r="G1684" i="34"/>
  <c r="EP59" i="1"/>
  <c r="D1684" i="34"/>
  <c r="V1681" i="34"/>
  <c r="U1681" i="34"/>
  <c r="T1681" i="34"/>
  <c r="S1681" i="34"/>
  <c r="R1681" i="34"/>
  <c r="Q1681" i="34"/>
  <c r="P1681" i="34"/>
  <c r="O1681" i="34"/>
  <c r="N1681" i="34"/>
  <c r="M1681" i="34"/>
  <c r="L1681" i="34"/>
  <c r="K1681" i="34"/>
  <c r="J1681" i="34"/>
  <c r="I1681" i="34"/>
  <c r="H1681" i="34"/>
  <c r="G1681" i="34"/>
  <c r="F1681" i="34"/>
  <c r="E1681" i="34"/>
  <c r="D1681" i="34"/>
  <c r="V1680" i="34"/>
  <c r="U1680" i="34"/>
  <c r="T1680" i="34"/>
  <c r="S1680" i="34"/>
  <c r="R1680" i="34"/>
  <c r="Q1680" i="34"/>
  <c r="P1680" i="34"/>
  <c r="O1680" i="34"/>
  <c r="N1680" i="34"/>
  <c r="M1680" i="34"/>
  <c r="L1680" i="34"/>
  <c r="K1680" i="34"/>
  <c r="J1680" i="34"/>
  <c r="I1680" i="34"/>
  <c r="H1680" i="34"/>
  <c r="G1680" i="34"/>
  <c r="F1680" i="34"/>
  <c r="E1680" i="34"/>
  <c r="D1680" i="34"/>
  <c r="V1679" i="34"/>
  <c r="U1679" i="34"/>
  <c r="T1679" i="34"/>
  <c r="S1679" i="34"/>
  <c r="R1679" i="34"/>
  <c r="Q1679" i="34"/>
  <c r="P1679" i="34"/>
  <c r="O1679" i="34"/>
  <c r="N1679" i="34"/>
  <c r="M1679" i="34"/>
  <c r="L1679" i="34"/>
  <c r="K1679" i="34"/>
  <c r="J1679" i="34"/>
  <c r="I1679" i="34"/>
  <c r="H1679" i="34"/>
  <c r="G1679" i="34"/>
  <c r="F1679" i="34"/>
  <c r="E1679" i="34"/>
  <c r="D1679" i="34"/>
  <c r="V1678" i="34"/>
  <c r="U1678" i="34"/>
  <c r="T1678" i="34"/>
  <c r="S1678" i="34"/>
  <c r="R1678" i="34"/>
  <c r="Q1678" i="34"/>
  <c r="P1678" i="34"/>
  <c r="O1678" i="34"/>
  <c r="N1678" i="34"/>
  <c r="M1678" i="34"/>
  <c r="L1678" i="34"/>
  <c r="K1678" i="34"/>
  <c r="J1678" i="34"/>
  <c r="I1678" i="34"/>
  <c r="H1678" i="34"/>
  <c r="G1678" i="34"/>
  <c r="F1678" i="34"/>
  <c r="E1678" i="34"/>
  <c r="D1678" i="34"/>
  <c r="B1678" i="34"/>
  <c r="V1677" i="34"/>
  <c r="U1677" i="34"/>
  <c r="T1677" i="34"/>
  <c r="S1677" i="34"/>
  <c r="R1677" i="34"/>
  <c r="Q1677" i="34"/>
  <c r="P1677" i="34"/>
  <c r="O1677" i="34"/>
  <c r="N1677" i="34"/>
  <c r="M1677" i="34"/>
  <c r="L1677" i="34"/>
  <c r="K1677" i="34"/>
  <c r="J1677" i="34"/>
  <c r="I1677" i="34"/>
  <c r="H1677" i="34"/>
  <c r="G1677" i="34"/>
  <c r="F1677" i="34"/>
  <c r="E1677" i="34"/>
  <c r="D1677" i="34"/>
  <c r="V1676" i="34"/>
  <c r="U1676" i="34"/>
  <c r="T1676" i="34"/>
  <c r="S1676" i="34"/>
  <c r="R1676" i="34"/>
  <c r="Q1676" i="34"/>
  <c r="P1676" i="34"/>
  <c r="O1676" i="34"/>
  <c r="N1676" i="34"/>
  <c r="M1676" i="34"/>
  <c r="L1676" i="34"/>
  <c r="K1676" i="34"/>
  <c r="J1676" i="34"/>
  <c r="I1676" i="34"/>
  <c r="H1676" i="34"/>
  <c r="G1676" i="34"/>
  <c r="F1676" i="34"/>
  <c r="E1676" i="34"/>
  <c r="D1676" i="34"/>
  <c r="G1672" i="34"/>
  <c r="D1672" i="34"/>
  <c r="P1671" i="34"/>
  <c r="J1671" i="34"/>
  <c r="D1670" i="34"/>
  <c r="D1669" i="34"/>
  <c r="D1668" i="34"/>
  <c r="S1659" i="34"/>
  <c r="HH58" i="1"/>
  <c r="HI58" i="1"/>
  <c r="P1659" i="34"/>
  <c r="M1659" i="34"/>
  <c r="J1659" i="34"/>
  <c r="G1659" i="34"/>
  <c r="D1659" i="34"/>
  <c r="EP58" i="3"/>
  <c r="P1657" i="34"/>
  <c r="EH58" i="3"/>
  <c r="M1657" i="34"/>
  <c r="EL58" i="3"/>
  <c r="J1657" i="34"/>
  <c r="ED58" i="3"/>
  <c r="G1657" i="34"/>
  <c r="DZ58" i="3"/>
  <c r="D1657" i="34"/>
  <c r="EQ58" i="3"/>
  <c r="P1656" i="34"/>
  <c r="EI58" i="3"/>
  <c r="M1656" i="34"/>
  <c r="EM58" i="3"/>
  <c r="J1656" i="34"/>
  <c r="EE58" i="3"/>
  <c r="G1656" i="34"/>
  <c r="EA58" i="3"/>
  <c r="D1656" i="34"/>
  <c r="V1654" i="34"/>
  <c r="U1654" i="34"/>
  <c r="T1654" i="34"/>
  <c r="FN58" i="1"/>
  <c r="P1654" i="34"/>
  <c r="FL58" i="1"/>
  <c r="M1654" i="34"/>
  <c r="FM58" i="1"/>
  <c r="J1654" i="34"/>
  <c r="FK58" i="1"/>
  <c r="G1654" i="34"/>
  <c r="FJ58" i="1"/>
  <c r="D1654" i="34"/>
  <c r="V1653" i="34"/>
  <c r="U1653" i="34"/>
  <c r="T1653" i="34"/>
  <c r="FD58" i="1"/>
  <c r="P1653" i="34"/>
  <c r="FB58" i="1"/>
  <c r="M1653" i="34"/>
  <c r="FC58" i="1"/>
  <c r="J1653" i="34"/>
  <c r="FA58" i="1"/>
  <c r="G1653" i="34"/>
  <c r="EZ58" i="1"/>
  <c r="D1653" i="34"/>
  <c r="V1652" i="34"/>
  <c r="U1652" i="34"/>
  <c r="T1652" i="34"/>
  <c r="ET58" i="1"/>
  <c r="P1652" i="34"/>
  <c r="ER58" i="1"/>
  <c r="M1652" i="34"/>
  <c r="ES58" i="1"/>
  <c r="J1652" i="34"/>
  <c r="EQ58" i="1"/>
  <c r="G1652" i="34"/>
  <c r="EP58" i="1"/>
  <c r="D1652" i="34"/>
  <c r="V1649" i="34"/>
  <c r="U1649" i="34"/>
  <c r="T1649" i="34"/>
  <c r="S1649" i="34"/>
  <c r="R1649" i="34"/>
  <c r="Q1649" i="34"/>
  <c r="P1649" i="34"/>
  <c r="O1649" i="34"/>
  <c r="N1649" i="34"/>
  <c r="M1649" i="34"/>
  <c r="L1649" i="34"/>
  <c r="K1649" i="34"/>
  <c r="J1649" i="34"/>
  <c r="I1649" i="34"/>
  <c r="H1649" i="34"/>
  <c r="G1649" i="34"/>
  <c r="F1649" i="34"/>
  <c r="E1649" i="34"/>
  <c r="D1649" i="34"/>
  <c r="V1648" i="34"/>
  <c r="U1648" i="34"/>
  <c r="T1648" i="34"/>
  <c r="S1648" i="34"/>
  <c r="R1648" i="34"/>
  <c r="Q1648" i="34"/>
  <c r="P1648" i="34"/>
  <c r="O1648" i="34"/>
  <c r="N1648" i="34"/>
  <c r="M1648" i="34"/>
  <c r="L1648" i="34"/>
  <c r="K1648" i="34"/>
  <c r="J1648" i="34"/>
  <c r="I1648" i="34"/>
  <c r="H1648" i="34"/>
  <c r="G1648" i="34"/>
  <c r="F1648" i="34"/>
  <c r="E1648" i="34"/>
  <c r="D1648" i="34"/>
  <c r="V1647" i="34"/>
  <c r="U1647" i="34"/>
  <c r="T1647" i="34"/>
  <c r="S1647" i="34"/>
  <c r="R1647" i="34"/>
  <c r="Q1647" i="34"/>
  <c r="P1647" i="34"/>
  <c r="O1647" i="34"/>
  <c r="N1647" i="34"/>
  <c r="M1647" i="34"/>
  <c r="L1647" i="34"/>
  <c r="K1647" i="34"/>
  <c r="J1647" i="34"/>
  <c r="I1647" i="34"/>
  <c r="H1647" i="34"/>
  <c r="G1647" i="34"/>
  <c r="F1647" i="34"/>
  <c r="E1647" i="34"/>
  <c r="D1647" i="34"/>
  <c r="V1646" i="34"/>
  <c r="U1646" i="34"/>
  <c r="T1646" i="34"/>
  <c r="S1646" i="34"/>
  <c r="R1646" i="34"/>
  <c r="Q1646" i="34"/>
  <c r="P1646" i="34"/>
  <c r="O1646" i="34"/>
  <c r="N1646" i="34"/>
  <c r="M1646" i="34"/>
  <c r="L1646" i="34"/>
  <c r="K1646" i="34"/>
  <c r="J1646" i="34"/>
  <c r="I1646" i="34"/>
  <c r="H1646" i="34"/>
  <c r="G1646" i="34"/>
  <c r="F1646" i="34"/>
  <c r="E1646" i="34"/>
  <c r="D1646" i="34"/>
  <c r="B1646" i="34"/>
  <c r="V1645" i="34"/>
  <c r="U1645" i="34"/>
  <c r="T1645" i="34"/>
  <c r="S1645" i="34"/>
  <c r="R1645" i="34"/>
  <c r="Q1645" i="34"/>
  <c r="P1645" i="34"/>
  <c r="O1645" i="34"/>
  <c r="N1645" i="34"/>
  <c r="M1645" i="34"/>
  <c r="L1645" i="34"/>
  <c r="K1645" i="34"/>
  <c r="J1645" i="34"/>
  <c r="I1645" i="34"/>
  <c r="H1645" i="34"/>
  <c r="G1645" i="34"/>
  <c r="F1645" i="34"/>
  <c r="E1645" i="34"/>
  <c r="D1645" i="34"/>
  <c r="V1644" i="34"/>
  <c r="U1644" i="34"/>
  <c r="T1644" i="34"/>
  <c r="S1644" i="34"/>
  <c r="R1644" i="34"/>
  <c r="Q1644" i="34"/>
  <c r="P1644" i="34"/>
  <c r="O1644" i="34"/>
  <c r="N1644" i="34"/>
  <c r="M1644" i="34"/>
  <c r="L1644" i="34"/>
  <c r="K1644" i="34"/>
  <c r="J1644" i="34"/>
  <c r="I1644" i="34"/>
  <c r="H1644" i="34"/>
  <c r="G1644" i="34"/>
  <c r="F1644" i="34"/>
  <c r="E1644" i="34"/>
  <c r="D1644" i="34"/>
  <c r="G1640" i="34"/>
  <c r="D1640" i="34"/>
  <c r="P1639" i="34"/>
  <c r="J1639" i="34"/>
  <c r="D1638" i="34"/>
  <c r="D1637" i="34"/>
  <c r="D1636" i="34"/>
  <c r="S1627" i="34"/>
  <c r="HH57" i="1"/>
  <c r="HI57" i="1"/>
  <c r="P1627" i="34"/>
  <c r="M1627" i="34"/>
  <c r="J1627" i="34"/>
  <c r="G1627" i="34"/>
  <c r="D1627" i="34"/>
  <c r="EP57" i="3"/>
  <c r="P1625" i="34"/>
  <c r="EH57" i="3"/>
  <c r="M1625" i="34"/>
  <c r="EL57" i="3"/>
  <c r="J1625" i="34"/>
  <c r="ED57" i="3"/>
  <c r="G1625" i="34"/>
  <c r="DZ57" i="3"/>
  <c r="D1625" i="34"/>
  <c r="EQ57" i="3"/>
  <c r="P1624" i="34"/>
  <c r="EI57" i="3"/>
  <c r="M1624" i="34"/>
  <c r="EM57" i="3"/>
  <c r="J1624" i="34"/>
  <c r="EE57" i="3"/>
  <c r="G1624" i="34"/>
  <c r="EA57" i="3"/>
  <c r="D1624" i="34"/>
  <c r="V1622" i="34"/>
  <c r="U1622" i="34"/>
  <c r="T1622" i="34"/>
  <c r="FN57" i="1"/>
  <c r="P1622" i="34"/>
  <c r="FL57" i="1"/>
  <c r="M1622" i="34"/>
  <c r="FM57" i="1"/>
  <c r="J1622" i="34"/>
  <c r="FK57" i="1"/>
  <c r="G1622" i="34"/>
  <c r="FJ57" i="1"/>
  <c r="D1622" i="34"/>
  <c r="V1621" i="34"/>
  <c r="U1621" i="34"/>
  <c r="T1621" i="34"/>
  <c r="FD57" i="1"/>
  <c r="P1621" i="34"/>
  <c r="FB57" i="1"/>
  <c r="M1621" i="34"/>
  <c r="FC57" i="1"/>
  <c r="J1621" i="34"/>
  <c r="FA57" i="1"/>
  <c r="G1621" i="34"/>
  <c r="EZ57" i="1"/>
  <c r="D1621" i="34"/>
  <c r="V1620" i="34"/>
  <c r="U1620" i="34"/>
  <c r="T1620" i="34"/>
  <c r="ET57" i="1"/>
  <c r="P1620" i="34"/>
  <c r="ER57" i="1"/>
  <c r="M1620" i="34"/>
  <c r="ES57" i="1"/>
  <c r="J1620" i="34"/>
  <c r="EQ57" i="1"/>
  <c r="G1620" i="34"/>
  <c r="EP57" i="1"/>
  <c r="D1620" i="34"/>
  <c r="V1617" i="34"/>
  <c r="U1617" i="34"/>
  <c r="T1617" i="34"/>
  <c r="S1617" i="34"/>
  <c r="R1617" i="34"/>
  <c r="Q1617" i="34"/>
  <c r="P1617" i="34"/>
  <c r="O1617" i="34"/>
  <c r="N1617" i="34"/>
  <c r="M1617" i="34"/>
  <c r="L1617" i="34"/>
  <c r="K1617" i="34"/>
  <c r="J1617" i="34"/>
  <c r="I1617" i="34"/>
  <c r="H1617" i="34"/>
  <c r="G1617" i="34"/>
  <c r="F1617" i="34"/>
  <c r="E1617" i="34"/>
  <c r="D1617" i="34"/>
  <c r="V1616" i="34"/>
  <c r="U1616" i="34"/>
  <c r="T1616" i="34"/>
  <c r="S1616" i="34"/>
  <c r="R1616" i="34"/>
  <c r="Q1616" i="34"/>
  <c r="P1616" i="34"/>
  <c r="O1616" i="34"/>
  <c r="N1616" i="34"/>
  <c r="M1616" i="34"/>
  <c r="L1616" i="34"/>
  <c r="K1616" i="34"/>
  <c r="J1616" i="34"/>
  <c r="I1616" i="34"/>
  <c r="H1616" i="34"/>
  <c r="G1616" i="34"/>
  <c r="F1616" i="34"/>
  <c r="E1616" i="34"/>
  <c r="D1616" i="34"/>
  <c r="V1615" i="34"/>
  <c r="U1615" i="34"/>
  <c r="T1615" i="34"/>
  <c r="S1615" i="34"/>
  <c r="R1615" i="34"/>
  <c r="Q1615" i="34"/>
  <c r="P1615" i="34"/>
  <c r="O1615" i="34"/>
  <c r="N1615" i="34"/>
  <c r="M1615" i="34"/>
  <c r="L1615" i="34"/>
  <c r="K1615" i="34"/>
  <c r="J1615" i="34"/>
  <c r="I1615" i="34"/>
  <c r="H1615" i="34"/>
  <c r="G1615" i="34"/>
  <c r="F1615" i="34"/>
  <c r="E1615" i="34"/>
  <c r="D1615" i="34"/>
  <c r="V1614" i="34"/>
  <c r="U1614" i="34"/>
  <c r="T1614" i="34"/>
  <c r="S1614" i="34"/>
  <c r="R1614" i="34"/>
  <c r="Q1614" i="34"/>
  <c r="P1614" i="34"/>
  <c r="O1614" i="34"/>
  <c r="N1614" i="34"/>
  <c r="M1614" i="34"/>
  <c r="L1614" i="34"/>
  <c r="K1614" i="34"/>
  <c r="J1614" i="34"/>
  <c r="I1614" i="34"/>
  <c r="H1614" i="34"/>
  <c r="G1614" i="34"/>
  <c r="F1614" i="34"/>
  <c r="E1614" i="34"/>
  <c r="D1614" i="34"/>
  <c r="B1614" i="34"/>
  <c r="V1613" i="34"/>
  <c r="U1613" i="34"/>
  <c r="T1613" i="34"/>
  <c r="S1613" i="34"/>
  <c r="R1613" i="34"/>
  <c r="Q1613" i="34"/>
  <c r="P1613" i="34"/>
  <c r="O1613" i="34"/>
  <c r="N1613" i="34"/>
  <c r="M1613" i="34"/>
  <c r="L1613" i="34"/>
  <c r="K1613" i="34"/>
  <c r="J1613" i="34"/>
  <c r="I1613" i="34"/>
  <c r="H1613" i="34"/>
  <c r="G1613" i="34"/>
  <c r="F1613" i="34"/>
  <c r="E1613" i="34"/>
  <c r="D1613" i="34"/>
  <c r="V1612" i="34"/>
  <c r="U1612" i="34"/>
  <c r="T1612" i="34"/>
  <c r="S1612" i="34"/>
  <c r="R1612" i="34"/>
  <c r="Q1612" i="34"/>
  <c r="P1612" i="34"/>
  <c r="O1612" i="34"/>
  <c r="N1612" i="34"/>
  <c r="M1612" i="34"/>
  <c r="L1612" i="34"/>
  <c r="K1612" i="34"/>
  <c r="J1612" i="34"/>
  <c r="I1612" i="34"/>
  <c r="H1612" i="34"/>
  <c r="G1612" i="34"/>
  <c r="F1612" i="34"/>
  <c r="E1612" i="34"/>
  <c r="D1612" i="34"/>
  <c r="G1608" i="34"/>
  <c r="D1608" i="34"/>
  <c r="P1607" i="34"/>
  <c r="J1607" i="34"/>
  <c r="D1606" i="34"/>
  <c r="D1605" i="34"/>
  <c r="D1604" i="34"/>
  <c r="S1595" i="34"/>
  <c r="HH56" i="1"/>
  <c r="HI56" i="1"/>
  <c r="P1595" i="34"/>
  <c r="M1595" i="34"/>
  <c r="J1595" i="34"/>
  <c r="G1595" i="34"/>
  <c r="D1595" i="34"/>
  <c r="EP56" i="3"/>
  <c r="P1593" i="34"/>
  <c r="EH56" i="3"/>
  <c r="M1593" i="34"/>
  <c r="EL56" i="3"/>
  <c r="J1593" i="34"/>
  <c r="ED56" i="3"/>
  <c r="G1593" i="34"/>
  <c r="DZ56" i="3"/>
  <c r="D1593" i="34"/>
  <c r="EQ56" i="3"/>
  <c r="P1592" i="34"/>
  <c r="EI56" i="3"/>
  <c r="M1592" i="34"/>
  <c r="EM56" i="3"/>
  <c r="J1592" i="34"/>
  <c r="EE56" i="3"/>
  <c r="G1592" i="34"/>
  <c r="EA56" i="3"/>
  <c r="D1592" i="34"/>
  <c r="V1590" i="34"/>
  <c r="U1590" i="34"/>
  <c r="T1590" i="34"/>
  <c r="FN56" i="1"/>
  <c r="P1590" i="34"/>
  <c r="FL56" i="1"/>
  <c r="M1590" i="34"/>
  <c r="FM56" i="1"/>
  <c r="J1590" i="34"/>
  <c r="FK56" i="1"/>
  <c r="G1590" i="34"/>
  <c r="FJ56" i="1"/>
  <c r="D1590" i="34"/>
  <c r="V1589" i="34"/>
  <c r="U1589" i="34"/>
  <c r="T1589" i="34"/>
  <c r="FD56" i="1"/>
  <c r="P1589" i="34"/>
  <c r="FB56" i="1"/>
  <c r="M1589" i="34"/>
  <c r="FC56" i="1"/>
  <c r="J1589" i="34"/>
  <c r="FA56" i="1"/>
  <c r="G1589" i="34"/>
  <c r="EZ56" i="1"/>
  <c r="D1589" i="34"/>
  <c r="V1588" i="34"/>
  <c r="U1588" i="34"/>
  <c r="T1588" i="34"/>
  <c r="ET56" i="1"/>
  <c r="P1588" i="34"/>
  <c r="ER56" i="1"/>
  <c r="M1588" i="34"/>
  <c r="ES56" i="1"/>
  <c r="J1588" i="34"/>
  <c r="EQ56" i="1"/>
  <c r="G1588" i="34"/>
  <c r="EP56" i="1"/>
  <c r="D1588" i="34"/>
  <c r="V1585" i="34"/>
  <c r="U1585" i="34"/>
  <c r="T1585" i="34"/>
  <c r="S1585" i="34"/>
  <c r="R1585" i="34"/>
  <c r="Q1585" i="34"/>
  <c r="P1585" i="34"/>
  <c r="O1585" i="34"/>
  <c r="N1585" i="34"/>
  <c r="M1585" i="34"/>
  <c r="L1585" i="34"/>
  <c r="K1585" i="34"/>
  <c r="J1585" i="34"/>
  <c r="I1585" i="34"/>
  <c r="H1585" i="34"/>
  <c r="G1585" i="34"/>
  <c r="F1585" i="34"/>
  <c r="E1585" i="34"/>
  <c r="D1585" i="34"/>
  <c r="V1584" i="34"/>
  <c r="U1584" i="34"/>
  <c r="T1584" i="34"/>
  <c r="S1584" i="34"/>
  <c r="R1584" i="34"/>
  <c r="Q1584" i="34"/>
  <c r="P1584" i="34"/>
  <c r="O1584" i="34"/>
  <c r="N1584" i="34"/>
  <c r="M1584" i="34"/>
  <c r="L1584" i="34"/>
  <c r="K1584" i="34"/>
  <c r="J1584" i="34"/>
  <c r="I1584" i="34"/>
  <c r="H1584" i="34"/>
  <c r="G1584" i="34"/>
  <c r="F1584" i="34"/>
  <c r="E1584" i="34"/>
  <c r="D1584" i="34"/>
  <c r="V1583" i="34"/>
  <c r="U1583" i="34"/>
  <c r="T1583" i="34"/>
  <c r="S1583" i="34"/>
  <c r="R1583" i="34"/>
  <c r="Q1583" i="34"/>
  <c r="P1583" i="34"/>
  <c r="O1583" i="34"/>
  <c r="N1583" i="34"/>
  <c r="M1583" i="34"/>
  <c r="L1583" i="34"/>
  <c r="K1583" i="34"/>
  <c r="J1583" i="34"/>
  <c r="I1583" i="34"/>
  <c r="H1583" i="34"/>
  <c r="G1583" i="34"/>
  <c r="F1583" i="34"/>
  <c r="E1583" i="34"/>
  <c r="D1583" i="34"/>
  <c r="V1582" i="34"/>
  <c r="U1582" i="34"/>
  <c r="T1582" i="34"/>
  <c r="S1582" i="34"/>
  <c r="R1582" i="34"/>
  <c r="Q1582" i="34"/>
  <c r="P1582" i="34"/>
  <c r="O1582" i="34"/>
  <c r="N1582" i="34"/>
  <c r="M1582" i="34"/>
  <c r="L1582" i="34"/>
  <c r="K1582" i="34"/>
  <c r="J1582" i="34"/>
  <c r="I1582" i="34"/>
  <c r="H1582" i="34"/>
  <c r="G1582" i="34"/>
  <c r="F1582" i="34"/>
  <c r="E1582" i="34"/>
  <c r="D1582" i="34"/>
  <c r="B1582" i="34"/>
  <c r="V1581" i="34"/>
  <c r="U1581" i="34"/>
  <c r="T1581" i="34"/>
  <c r="S1581" i="34"/>
  <c r="R1581" i="34"/>
  <c r="Q1581" i="34"/>
  <c r="P1581" i="34"/>
  <c r="O1581" i="34"/>
  <c r="N1581" i="34"/>
  <c r="M1581" i="34"/>
  <c r="L1581" i="34"/>
  <c r="K1581" i="34"/>
  <c r="J1581" i="34"/>
  <c r="I1581" i="34"/>
  <c r="H1581" i="34"/>
  <c r="G1581" i="34"/>
  <c r="F1581" i="34"/>
  <c r="E1581" i="34"/>
  <c r="D1581" i="34"/>
  <c r="V1580" i="34"/>
  <c r="U1580" i="34"/>
  <c r="T1580" i="34"/>
  <c r="S1580" i="34"/>
  <c r="R1580" i="34"/>
  <c r="Q1580" i="34"/>
  <c r="P1580" i="34"/>
  <c r="O1580" i="34"/>
  <c r="N1580" i="34"/>
  <c r="M1580" i="34"/>
  <c r="L1580" i="34"/>
  <c r="K1580" i="34"/>
  <c r="J1580" i="34"/>
  <c r="I1580" i="34"/>
  <c r="H1580" i="34"/>
  <c r="G1580" i="34"/>
  <c r="F1580" i="34"/>
  <c r="E1580" i="34"/>
  <c r="D1580" i="34"/>
  <c r="G1576" i="34"/>
  <c r="D1576" i="34"/>
  <c r="P1575" i="34"/>
  <c r="J1575" i="34"/>
  <c r="D1574" i="34"/>
  <c r="D1573" i="34"/>
  <c r="D1572" i="34"/>
  <c r="S1563" i="34"/>
  <c r="HH55" i="1"/>
  <c r="HI55" i="1"/>
  <c r="P1563" i="34"/>
  <c r="M1563" i="34"/>
  <c r="J1563" i="34"/>
  <c r="G1563" i="34"/>
  <c r="D1563" i="34"/>
  <c r="EP55" i="3"/>
  <c r="P1561" i="34"/>
  <c r="EH55" i="3"/>
  <c r="M1561" i="34"/>
  <c r="EL55" i="3"/>
  <c r="J1561" i="34"/>
  <c r="ED55" i="3"/>
  <c r="G1561" i="34"/>
  <c r="DZ55" i="3"/>
  <c r="D1561" i="34"/>
  <c r="EQ55" i="3"/>
  <c r="P1560" i="34"/>
  <c r="EI55" i="3"/>
  <c r="M1560" i="34"/>
  <c r="EM55" i="3"/>
  <c r="J1560" i="34"/>
  <c r="EE55" i="3"/>
  <c r="G1560" i="34"/>
  <c r="EA55" i="3"/>
  <c r="D1560" i="34"/>
  <c r="V1558" i="34"/>
  <c r="U1558" i="34"/>
  <c r="T1558" i="34"/>
  <c r="FN55" i="1"/>
  <c r="P1558" i="34"/>
  <c r="FL55" i="1"/>
  <c r="M1558" i="34"/>
  <c r="FM55" i="1"/>
  <c r="J1558" i="34"/>
  <c r="FK55" i="1"/>
  <c r="G1558" i="34"/>
  <c r="FJ55" i="1"/>
  <c r="D1558" i="34"/>
  <c r="V1557" i="34"/>
  <c r="U1557" i="34"/>
  <c r="T1557" i="34"/>
  <c r="FD55" i="1"/>
  <c r="P1557" i="34"/>
  <c r="FB55" i="1"/>
  <c r="M1557" i="34"/>
  <c r="FC55" i="1"/>
  <c r="J1557" i="34"/>
  <c r="FA55" i="1"/>
  <c r="G1557" i="34"/>
  <c r="EZ55" i="1"/>
  <c r="D1557" i="34"/>
  <c r="V1556" i="34"/>
  <c r="U1556" i="34"/>
  <c r="T1556" i="34"/>
  <c r="ET55" i="1"/>
  <c r="P1556" i="34"/>
  <c r="ER55" i="1"/>
  <c r="M1556" i="34"/>
  <c r="ES55" i="1"/>
  <c r="J1556" i="34"/>
  <c r="EQ55" i="1"/>
  <c r="G1556" i="34"/>
  <c r="EP55" i="1"/>
  <c r="D1556" i="34"/>
  <c r="V1553" i="34"/>
  <c r="U1553" i="34"/>
  <c r="T1553" i="34"/>
  <c r="S1553" i="34"/>
  <c r="R1553" i="34"/>
  <c r="Q1553" i="34"/>
  <c r="P1553" i="34"/>
  <c r="O1553" i="34"/>
  <c r="N1553" i="34"/>
  <c r="M1553" i="34"/>
  <c r="L1553" i="34"/>
  <c r="K1553" i="34"/>
  <c r="J1553" i="34"/>
  <c r="I1553" i="34"/>
  <c r="H1553" i="34"/>
  <c r="G1553" i="34"/>
  <c r="F1553" i="34"/>
  <c r="E1553" i="34"/>
  <c r="D1553" i="34"/>
  <c r="V1552" i="34"/>
  <c r="U1552" i="34"/>
  <c r="T1552" i="34"/>
  <c r="S1552" i="34"/>
  <c r="R1552" i="34"/>
  <c r="Q1552" i="34"/>
  <c r="P1552" i="34"/>
  <c r="O1552" i="34"/>
  <c r="N1552" i="34"/>
  <c r="M1552" i="34"/>
  <c r="L1552" i="34"/>
  <c r="K1552" i="34"/>
  <c r="J1552" i="34"/>
  <c r="I1552" i="34"/>
  <c r="H1552" i="34"/>
  <c r="G1552" i="34"/>
  <c r="F1552" i="34"/>
  <c r="E1552" i="34"/>
  <c r="D1552" i="34"/>
  <c r="V1551" i="34"/>
  <c r="U1551" i="34"/>
  <c r="T1551" i="34"/>
  <c r="S1551" i="34"/>
  <c r="R1551" i="34"/>
  <c r="Q1551" i="34"/>
  <c r="P1551" i="34"/>
  <c r="O1551" i="34"/>
  <c r="N1551" i="34"/>
  <c r="M1551" i="34"/>
  <c r="L1551" i="34"/>
  <c r="K1551" i="34"/>
  <c r="J1551" i="34"/>
  <c r="I1551" i="34"/>
  <c r="H1551" i="34"/>
  <c r="G1551" i="34"/>
  <c r="F1551" i="34"/>
  <c r="E1551" i="34"/>
  <c r="D1551" i="34"/>
  <c r="V1550" i="34"/>
  <c r="U1550" i="34"/>
  <c r="T1550" i="34"/>
  <c r="S1550" i="34"/>
  <c r="R1550" i="34"/>
  <c r="Q1550" i="34"/>
  <c r="P1550" i="34"/>
  <c r="O1550" i="34"/>
  <c r="N1550" i="34"/>
  <c r="M1550" i="34"/>
  <c r="L1550" i="34"/>
  <c r="K1550" i="34"/>
  <c r="J1550" i="34"/>
  <c r="I1550" i="34"/>
  <c r="H1550" i="34"/>
  <c r="G1550" i="34"/>
  <c r="F1550" i="34"/>
  <c r="E1550" i="34"/>
  <c r="D1550" i="34"/>
  <c r="B1550" i="34"/>
  <c r="V1549" i="34"/>
  <c r="U1549" i="34"/>
  <c r="T1549" i="34"/>
  <c r="S1549" i="34"/>
  <c r="R1549" i="34"/>
  <c r="Q1549" i="34"/>
  <c r="P1549" i="34"/>
  <c r="O1549" i="34"/>
  <c r="N1549" i="34"/>
  <c r="M1549" i="34"/>
  <c r="L1549" i="34"/>
  <c r="K1549" i="34"/>
  <c r="J1549" i="34"/>
  <c r="I1549" i="34"/>
  <c r="H1549" i="34"/>
  <c r="G1549" i="34"/>
  <c r="F1549" i="34"/>
  <c r="E1549" i="34"/>
  <c r="D1549" i="34"/>
  <c r="V1548" i="34"/>
  <c r="U1548" i="34"/>
  <c r="T1548" i="34"/>
  <c r="S1548" i="34"/>
  <c r="R1548" i="34"/>
  <c r="Q1548" i="34"/>
  <c r="P1548" i="34"/>
  <c r="O1548" i="34"/>
  <c r="N1548" i="34"/>
  <c r="M1548" i="34"/>
  <c r="L1548" i="34"/>
  <c r="K1548" i="34"/>
  <c r="J1548" i="34"/>
  <c r="I1548" i="34"/>
  <c r="H1548" i="34"/>
  <c r="G1548" i="34"/>
  <c r="F1548" i="34"/>
  <c r="E1548" i="34"/>
  <c r="D1548" i="34"/>
  <c r="G1544" i="34"/>
  <c r="D1544" i="34"/>
  <c r="P1543" i="34"/>
  <c r="J1543" i="34"/>
  <c r="D1542" i="34"/>
  <c r="D1541" i="34"/>
  <c r="D1540" i="34"/>
  <c r="S1531" i="34"/>
  <c r="HH54" i="1"/>
  <c r="HI54" i="1"/>
  <c r="P1531" i="34"/>
  <c r="M1531" i="34"/>
  <c r="J1531" i="34"/>
  <c r="G1531" i="34"/>
  <c r="D1531" i="34"/>
  <c r="EP54" i="3"/>
  <c r="P1529" i="34"/>
  <c r="EH54" i="3"/>
  <c r="M1529" i="34"/>
  <c r="EL54" i="3"/>
  <c r="J1529" i="34"/>
  <c r="ED54" i="3"/>
  <c r="G1529" i="34"/>
  <c r="DZ54" i="3"/>
  <c r="D1529" i="34"/>
  <c r="EQ54" i="3"/>
  <c r="P1528" i="34"/>
  <c r="EI54" i="3"/>
  <c r="M1528" i="34"/>
  <c r="EM54" i="3"/>
  <c r="J1528" i="34"/>
  <c r="EE54" i="3"/>
  <c r="G1528" i="34"/>
  <c r="EA54" i="3"/>
  <c r="D1528" i="34"/>
  <c r="V1526" i="34"/>
  <c r="U1526" i="34"/>
  <c r="T1526" i="34"/>
  <c r="FN54" i="1"/>
  <c r="P1526" i="34"/>
  <c r="FL54" i="1"/>
  <c r="M1526" i="34"/>
  <c r="FM54" i="1"/>
  <c r="J1526" i="34"/>
  <c r="FK54" i="1"/>
  <c r="G1526" i="34"/>
  <c r="FJ54" i="1"/>
  <c r="D1526" i="34"/>
  <c r="V1525" i="34"/>
  <c r="U1525" i="34"/>
  <c r="T1525" i="34"/>
  <c r="FD54" i="1"/>
  <c r="P1525" i="34"/>
  <c r="FB54" i="1"/>
  <c r="M1525" i="34"/>
  <c r="FC54" i="1"/>
  <c r="J1525" i="34"/>
  <c r="FA54" i="1"/>
  <c r="G1525" i="34"/>
  <c r="EZ54" i="1"/>
  <c r="D1525" i="34"/>
  <c r="V1524" i="34"/>
  <c r="U1524" i="34"/>
  <c r="T1524" i="34"/>
  <c r="ET54" i="1"/>
  <c r="P1524" i="34"/>
  <c r="ER54" i="1"/>
  <c r="M1524" i="34"/>
  <c r="ES54" i="1"/>
  <c r="J1524" i="34"/>
  <c r="EQ54" i="1"/>
  <c r="G1524" i="34"/>
  <c r="EP54" i="1"/>
  <c r="D1524" i="34"/>
  <c r="V1521" i="34"/>
  <c r="U1521" i="34"/>
  <c r="T1521" i="34"/>
  <c r="S1521" i="34"/>
  <c r="R1521" i="34"/>
  <c r="Q1521" i="34"/>
  <c r="P1521" i="34"/>
  <c r="O1521" i="34"/>
  <c r="N1521" i="34"/>
  <c r="M1521" i="34"/>
  <c r="L1521" i="34"/>
  <c r="K1521" i="34"/>
  <c r="J1521" i="34"/>
  <c r="I1521" i="34"/>
  <c r="H1521" i="34"/>
  <c r="G1521" i="34"/>
  <c r="F1521" i="34"/>
  <c r="E1521" i="34"/>
  <c r="D1521" i="34"/>
  <c r="V1520" i="34"/>
  <c r="U1520" i="34"/>
  <c r="T1520" i="34"/>
  <c r="S1520" i="34"/>
  <c r="R1520" i="34"/>
  <c r="Q1520" i="34"/>
  <c r="P1520" i="34"/>
  <c r="O1520" i="34"/>
  <c r="N1520" i="34"/>
  <c r="M1520" i="34"/>
  <c r="L1520" i="34"/>
  <c r="K1520" i="34"/>
  <c r="J1520" i="34"/>
  <c r="I1520" i="34"/>
  <c r="H1520" i="34"/>
  <c r="G1520" i="34"/>
  <c r="F1520" i="34"/>
  <c r="E1520" i="34"/>
  <c r="D1520" i="34"/>
  <c r="V1519" i="34"/>
  <c r="U1519" i="34"/>
  <c r="T1519" i="34"/>
  <c r="S1519" i="34"/>
  <c r="R1519" i="34"/>
  <c r="Q1519" i="34"/>
  <c r="P1519" i="34"/>
  <c r="O1519" i="34"/>
  <c r="N1519" i="34"/>
  <c r="M1519" i="34"/>
  <c r="L1519" i="34"/>
  <c r="K1519" i="34"/>
  <c r="J1519" i="34"/>
  <c r="I1519" i="34"/>
  <c r="H1519" i="34"/>
  <c r="G1519" i="34"/>
  <c r="F1519" i="34"/>
  <c r="E1519" i="34"/>
  <c r="D1519" i="34"/>
  <c r="V1518" i="34"/>
  <c r="U1518" i="34"/>
  <c r="T1518" i="34"/>
  <c r="S1518" i="34"/>
  <c r="R1518" i="34"/>
  <c r="Q1518" i="34"/>
  <c r="P1518" i="34"/>
  <c r="O1518" i="34"/>
  <c r="N1518" i="34"/>
  <c r="M1518" i="34"/>
  <c r="L1518" i="34"/>
  <c r="K1518" i="34"/>
  <c r="J1518" i="34"/>
  <c r="I1518" i="34"/>
  <c r="H1518" i="34"/>
  <c r="G1518" i="34"/>
  <c r="F1518" i="34"/>
  <c r="E1518" i="34"/>
  <c r="D1518" i="34"/>
  <c r="B1518" i="34"/>
  <c r="V1517" i="34"/>
  <c r="U1517" i="34"/>
  <c r="T1517" i="34"/>
  <c r="S1517" i="34"/>
  <c r="R1517" i="34"/>
  <c r="Q1517" i="34"/>
  <c r="P1517" i="34"/>
  <c r="O1517" i="34"/>
  <c r="N1517" i="34"/>
  <c r="M1517" i="34"/>
  <c r="L1517" i="34"/>
  <c r="K1517" i="34"/>
  <c r="J1517" i="34"/>
  <c r="I1517" i="34"/>
  <c r="H1517" i="34"/>
  <c r="G1517" i="34"/>
  <c r="F1517" i="34"/>
  <c r="E1517" i="34"/>
  <c r="D1517" i="34"/>
  <c r="V1516" i="34"/>
  <c r="U1516" i="34"/>
  <c r="T1516" i="34"/>
  <c r="S1516" i="34"/>
  <c r="R1516" i="34"/>
  <c r="Q1516" i="34"/>
  <c r="P1516" i="34"/>
  <c r="O1516" i="34"/>
  <c r="N1516" i="34"/>
  <c r="M1516" i="34"/>
  <c r="L1516" i="34"/>
  <c r="K1516" i="34"/>
  <c r="J1516" i="34"/>
  <c r="I1516" i="34"/>
  <c r="H1516" i="34"/>
  <c r="G1516" i="34"/>
  <c r="F1516" i="34"/>
  <c r="E1516" i="34"/>
  <c r="D1516" i="34"/>
  <c r="G1512" i="34"/>
  <c r="D1512" i="34"/>
  <c r="P1511" i="34"/>
  <c r="J1511" i="34"/>
  <c r="D1510" i="34"/>
  <c r="D1509" i="34"/>
  <c r="D1508" i="34"/>
  <c r="S1499" i="34"/>
  <c r="HH53" i="1"/>
  <c r="HI53" i="1"/>
  <c r="P1499" i="34"/>
  <c r="M1499" i="34"/>
  <c r="J1499" i="34"/>
  <c r="G1499" i="34"/>
  <c r="D1499" i="34"/>
  <c r="EP53" i="3"/>
  <c r="P1497" i="34"/>
  <c r="EH53" i="3"/>
  <c r="M1497" i="34"/>
  <c r="EL53" i="3"/>
  <c r="J1497" i="34"/>
  <c r="ED53" i="3"/>
  <c r="G1497" i="34"/>
  <c r="DZ53" i="3"/>
  <c r="D1497" i="34"/>
  <c r="EQ53" i="3"/>
  <c r="P1496" i="34"/>
  <c r="EI53" i="3"/>
  <c r="M1496" i="34"/>
  <c r="EM53" i="3"/>
  <c r="J1496" i="34"/>
  <c r="EE53" i="3"/>
  <c r="G1496" i="34"/>
  <c r="EA53" i="3"/>
  <c r="D1496" i="34"/>
  <c r="V1494" i="34"/>
  <c r="U1494" i="34"/>
  <c r="T1494" i="34"/>
  <c r="FN53" i="1"/>
  <c r="P1494" i="34"/>
  <c r="FL53" i="1"/>
  <c r="M1494" i="34"/>
  <c r="FM53" i="1"/>
  <c r="J1494" i="34"/>
  <c r="FK53" i="1"/>
  <c r="G1494" i="34"/>
  <c r="FJ53" i="1"/>
  <c r="D1494" i="34"/>
  <c r="V1493" i="34"/>
  <c r="U1493" i="34"/>
  <c r="T1493" i="34"/>
  <c r="FD53" i="1"/>
  <c r="P1493" i="34"/>
  <c r="FB53" i="1"/>
  <c r="M1493" i="34"/>
  <c r="FC53" i="1"/>
  <c r="J1493" i="34"/>
  <c r="FA53" i="1"/>
  <c r="G1493" i="34"/>
  <c r="EZ53" i="1"/>
  <c r="D1493" i="34"/>
  <c r="V1492" i="34"/>
  <c r="U1492" i="34"/>
  <c r="T1492" i="34"/>
  <c r="ET53" i="1"/>
  <c r="P1492" i="34"/>
  <c r="ER53" i="1"/>
  <c r="M1492" i="34"/>
  <c r="ES53" i="1"/>
  <c r="J1492" i="34"/>
  <c r="EQ53" i="1"/>
  <c r="G1492" i="34"/>
  <c r="EP53" i="1"/>
  <c r="D1492" i="34"/>
  <c r="V1489" i="34"/>
  <c r="U1489" i="34"/>
  <c r="T1489" i="34"/>
  <c r="S1489" i="34"/>
  <c r="R1489" i="34"/>
  <c r="Q1489" i="34"/>
  <c r="P1489" i="34"/>
  <c r="O1489" i="34"/>
  <c r="N1489" i="34"/>
  <c r="M1489" i="34"/>
  <c r="L1489" i="34"/>
  <c r="K1489" i="34"/>
  <c r="J1489" i="34"/>
  <c r="I1489" i="34"/>
  <c r="H1489" i="34"/>
  <c r="G1489" i="34"/>
  <c r="F1489" i="34"/>
  <c r="E1489" i="34"/>
  <c r="D1489" i="34"/>
  <c r="V1488" i="34"/>
  <c r="U1488" i="34"/>
  <c r="T1488" i="34"/>
  <c r="S1488" i="34"/>
  <c r="R1488" i="34"/>
  <c r="Q1488" i="34"/>
  <c r="P1488" i="34"/>
  <c r="O1488" i="34"/>
  <c r="N1488" i="34"/>
  <c r="M1488" i="34"/>
  <c r="L1488" i="34"/>
  <c r="K1488" i="34"/>
  <c r="J1488" i="34"/>
  <c r="I1488" i="34"/>
  <c r="H1488" i="34"/>
  <c r="G1488" i="34"/>
  <c r="F1488" i="34"/>
  <c r="E1488" i="34"/>
  <c r="D1488" i="34"/>
  <c r="V1487" i="34"/>
  <c r="U1487" i="34"/>
  <c r="T1487" i="34"/>
  <c r="S1487" i="34"/>
  <c r="R1487" i="34"/>
  <c r="Q1487" i="34"/>
  <c r="P1487" i="34"/>
  <c r="O1487" i="34"/>
  <c r="N1487" i="34"/>
  <c r="M1487" i="34"/>
  <c r="L1487" i="34"/>
  <c r="K1487" i="34"/>
  <c r="J1487" i="34"/>
  <c r="I1487" i="34"/>
  <c r="H1487" i="34"/>
  <c r="G1487" i="34"/>
  <c r="F1487" i="34"/>
  <c r="E1487" i="34"/>
  <c r="D1487" i="34"/>
  <c r="V1486" i="34"/>
  <c r="U1486" i="34"/>
  <c r="T1486" i="34"/>
  <c r="S1486" i="34"/>
  <c r="R1486" i="34"/>
  <c r="Q1486" i="34"/>
  <c r="P1486" i="34"/>
  <c r="O1486" i="34"/>
  <c r="N1486" i="34"/>
  <c r="M1486" i="34"/>
  <c r="L1486" i="34"/>
  <c r="K1486" i="34"/>
  <c r="J1486" i="34"/>
  <c r="I1486" i="34"/>
  <c r="H1486" i="34"/>
  <c r="G1486" i="34"/>
  <c r="F1486" i="34"/>
  <c r="E1486" i="34"/>
  <c r="D1486" i="34"/>
  <c r="B1486" i="34"/>
  <c r="V1485" i="34"/>
  <c r="U1485" i="34"/>
  <c r="T1485" i="34"/>
  <c r="S1485" i="34"/>
  <c r="R1485" i="34"/>
  <c r="Q1485" i="34"/>
  <c r="P1485" i="34"/>
  <c r="O1485" i="34"/>
  <c r="N1485" i="34"/>
  <c r="M1485" i="34"/>
  <c r="L1485" i="34"/>
  <c r="K1485" i="34"/>
  <c r="J1485" i="34"/>
  <c r="I1485" i="34"/>
  <c r="H1485" i="34"/>
  <c r="G1485" i="34"/>
  <c r="F1485" i="34"/>
  <c r="E1485" i="34"/>
  <c r="D1485" i="34"/>
  <c r="V1484" i="34"/>
  <c r="U1484" i="34"/>
  <c r="T1484" i="34"/>
  <c r="S1484" i="34"/>
  <c r="R1484" i="34"/>
  <c r="Q1484" i="34"/>
  <c r="P1484" i="34"/>
  <c r="O1484" i="34"/>
  <c r="N1484" i="34"/>
  <c r="M1484" i="34"/>
  <c r="L1484" i="34"/>
  <c r="K1484" i="34"/>
  <c r="J1484" i="34"/>
  <c r="I1484" i="34"/>
  <c r="H1484" i="34"/>
  <c r="G1484" i="34"/>
  <c r="F1484" i="34"/>
  <c r="E1484" i="34"/>
  <c r="D1484" i="34"/>
  <c r="G1480" i="34"/>
  <c r="D1480" i="34"/>
  <c r="P1479" i="34"/>
  <c r="J1479" i="34"/>
  <c r="D1478" i="34"/>
  <c r="D1477" i="34"/>
  <c r="D1476" i="34"/>
  <c r="S1467" i="34"/>
  <c r="HH52" i="1"/>
  <c r="HI52" i="1"/>
  <c r="P1467" i="34"/>
  <c r="M1467" i="34"/>
  <c r="J1467" i="34"/>
  <c r="G1467" i="34"/>
  <c r="D1467" i="34"/>
  <c r="EP52" i="3"/>
  <c r="P1465" i="34"/>
  <c r="EH52" i="3"/>
  <c r="M1465" i="34"/>
  <c r="EL52" i="3"/>
  <c r="J1465" i="34"/>
  <c r="ED52" i="3"/>
  <c r="G1465" i="34"/>
  <c r="DZ52" i="3"/>
  <c r="D1465" i="34"/>
  <c r="EQ52" i="3"/>
  <c r="P1464" i="34"/>
  <c r="EI52" i="3"/>
  <c r="M1464" i="34"/>
  <c r="EM52" i="3"/>
  <c r="J1464" i="34"/>
  <c r="EE52" i="3"/>
  <c r="G1464" i="34"/>
  <c r="EA52" i="3"/>
  <c r="D1464" i="34"/>
  <c r="V1462" i="34"/>
  <c r="U1462" i="34"/>
  <c r="T1462" i="34"/>
  <c r="FN52" i="1"/>
  <c r="P1462" i="34"/>
  <c r="FL52" i="1"/>
  <c r="M1462" i="34"/>
  <c r="FM52" i="1"/>
  <c r="J1462" i="34"/>
  <c r="FK52" i="1"/>
  <c r="G1462" i="34"/>
  <c r="FJ52" i="1"/>
  <c r="D1462" i="34"/>
  <c r="V1461" i="34"/>
  <c r="U1461" i="34"/>
  <c r="T1461" i="34"/>
  <c r="FD52" i="1"/>
  <c r="P1461" i="34"/>
  <c r="FB52" i="1"/>
  <c r="M1461" i="34"/>
  <c r="FC52" i="1"/>
  <c r="J1461" i="34"/>
  <c r="FA52" i="1"/>
  <c r="G1461" i="34"/>
  <c r="EZ52" i="1"/>
  <c r="D1461" i="34"/>
  <c r="V1460" i="34"/>
  <c r="U1460" i="34"/>
  <c r="T1460" i="34"/>
  <c r="ET52" i="1"/>
  <c r="P1460" i="34"/>
  <c r="ER52" i="1"/>
  <c r="M1460" i="34"/>
  <c r="ES52" i="1"/>
  <c r="J1460" i="34"/>
  <c r="EQ52" i="1"/>
  <c r="G1460" i="34"/>
  <c r="EP52" i="1"/>
  <c r="D1460" i="34"/>
  <c r="V1457" i="34"/>
  <c r="U1457" i="34"/>
  <c r="T1457" i="34"/>
  <c r="S1457" i="34"/>
  <c r="R1457" i="34"/>
  <c r="Q1457" i="34"/>
  <c r="P1457" i="34"/>
  <c r="O1457" i="34"/>
  <c r="N1457" i="34"/>
  <c r="M1457" i="34"/>
  <c r="L1457" i="34"/>
  <c r="K1457" i="34"/>
  <c r="J1457" i="34"/>
  <c r="I1457" i="34"/>
  <c r="H1457" i="34"/>
  <c r="G1457" i="34"/>
  <c r="F1457" i="34"/>
  <c r="E1457" i="34"/>
  <c r="D1457" i="34"/>
  <c r="V1456" i="34"/>
  <c r="U1456" i="34"/>
  <c r="T1456" i="34"/>
  <c r="S1456" i="34"/>
  <c r="R1456" i="34"/>
  <c r="Q1456" i="34"/>
  <c r="P1456" i="34"/>
  <c r="O1456" i="34"/>
  <c r="N1456" i="34"/>
  <c r="M1456" i="34"/>
  <c r="L1456" i="34"/>
  <c r="K1456" i="34"/>
  <c r="J1456" i="34"/>
  <c r="I1456" i="34"/>
  <c r="H1456" i="34"/>
  <c r="G1456" i="34"/>
  <c r="F1456" i="34"/>
  <c r="E1456" i="34"/>
  <c r="D1456" i="34"/>
  <c r="V1455" i="34"/>
  <c r="U1455" i="34"/>
  <c r="T1455" i="34"/>
  <c r="S1455" i="34"/>
  <c r="R1455" i="34"/>
  <c r="Q1455" i="34"/>
  <c r="P1455" i="34"/>
  <c r="O1455" i="34"/>
  <c r="N1455" i="34"/>
  <c r="M1455" i="34"/>
  <c r="L1455" i="34"/>
  <c r="K1455" i="34"/>
  <c r="J1455" i="34"/>
  <c r="I1455" i="34"/>
  <c r="H1455" i="34"/>
  <c r="G1455" i="34"/>
  <c r="F1455" i="34"/>
  <c r="E1455" i="34"/>
  <c r="D1455" i="34"/>
  <c r="V1454" i="34"/>
  <c r="U1454" i="34"/>
  <c r="T1454" i="34"/>
  <c r="S1454" i="34"/>
  <c r="R1454" i="34"/>
  <c r="Q1454" i="34"/>
  <c r="P1454" i="34"/>
  <c r="O1454" i="34"/>
  <c r="N1454" i="34"/>
  <c r="M1454" i="34"/>
  <c r="L1454" i="34"/>
  <c r="K1454" i="34"/>
  <c r="J1454" i="34"/>
  <c r="I1454" i="34"/>
  <c r="H1454" i="34"/>
  <c r="G1454" i="34"/>
  <c r="F1454" i="34"/>
  <c r="E1454" i="34"/>
  <c r="D1454" i="34"/>
  <c r="B1454" i="34"/>
  <c r="V1453" i="34"/>
  <c r="U1453" i="34"/>
  <c r="T1453" i="34"/>
  <c r="S1453" i="34"/>
  <c r="R1453" i="34"/>
  <c r="Q1453" i="34"/>
  <c r="P1453" i="34"/>
  <c r="O1453" i="34"/>
  <c r="N1453" i="34"/>
  <c r="M1453" i="34"/>
  <c r="L1453" i="34"/>
  <c r="K1453" i="34"/>
  <c r="J1453" i="34"/>
  <c r="I1453" i="34"/>
  <c r="H1453" i="34"/>
  <c r="G1453" i="34"/>
  <c r="F1453" i="34"/>
  <c r="E1453" i="34"/>
  <c r="D1453" i="34"/>
  <c r="V1452" i="34"/>
  <c r="U1452" i="34"/>
  <c r="T1452" i="34"/>
  <c r="S1452" i="34"/>
  <c r="R1452" i="34"/>
  <c r="Q1452" i="34"/>
  <c r="P1452" i="34"/>
  <c r="O1452" i="34"/>
  <c r="N1452" i="34"/>
  <c r="M1452" i="34"/>
  <c r="L1452" i="34"/>
  <c r="K1452" i="34"/>
  <c r="J1452" i="34"/>
  <c r="I1452" i="34"/>
  <c r="H1452" i="34"/>
  <c r="G1452" i="34"/>
  <c r="F1452" i="34"/>
  <c r="E1452" i="34"/>
  <c r="D1452" i="34"/>
  <c r="G1448" i="34"/>
  <c r="D1448" i="34"/>
  <c r="P1447" i="34"/>
  <c r="J1447" i="34"/>
  <c r="D1446" i="34"/>
  <c r="D1445" i="34"/>
  <c r="D1444" i="34"/>
  <c r="S1435" i="34"/>
  <c r="HH51" i="1"/>
  <c r="HI51" i="1"/>
  <c r="P1435" i="34"/>
  <c r="M1435" i="34"/>
  <c r="J1435" i="34"/>
  <c r="G1435" i="34"/>
  <c r="D1435" i="34"/>
  <c r="EP51" i="3"/>
  <c r="P1433" i="34"/>
  <c r="EH51" i="3"/>
  <c r="M1433" i="34"/>
  <c r="EL51" i="3"/>
  <c r="J1433" i="34"/>
  <c r="ED51" i="3"/>
  <c r="G1433" i="34"/>
  <c r="DZ51" i="3"/>
  <c r="D1433" i="34"/>
  <c r="EQ51" i="3"/>
  <c r="P1432" i="34"/>
  <c r="EI51" i="3"/>
  <c r="M1432" i="34"/>
  <c r="EM51" i="3"/>
  <c r="J1432" i="34"/>
  <c r="EE51" i="3"/>
  <c r="G1432" i="34"/>
  <c r="EA51" i="3"/>
  <c r="D1432" i="34"/>
  <c r="V1430" i="34"/>
  <c r="U1430" i="34"/>
  <c r="T1430" i="34"/>
  <c r="FN51" i="1"/>
  <c r="P1430" i="34"/>
  <c r="FL51" i="1"/>
  <c r="M1430" i="34"/>
  <c r="FM51" i="1"/>
  <c r="J1430" i="34"/>
  <c r="FK51" i="1"/>
  <c r="G1430" i="34"/>
  <c r="FJ51" i="1"/>
  <c r="D1430" i="34"/>
  <c r="V1429" i="34"/>
  <c r="U1429" i="34"/>
  <c r="T1429" i="34"/>
  <c r="FD51" i="1"/>
  <c r="P1429" i="34"/>
  <c r="FB51" i="1"/>
  <c r="M1429" i="34"/>
  <c r="FC51" i="1"/>
  <c r="J1429" i="34"/>
  <c r="FA51" i="1"/>
  <c r="G1429" i="34"/>
  <c r="EZ51" i="1"/>
  <c r="D1429" i="34"/>
  <c r="V1428" i="34"/>
  <c r="U1428" i="34"/>
  <c r="T1428" i="34"/>
  <c r="ET51" i="1"/>
  <c r="P1428" i="34"/>
  <c r="ER51" i="1"/>
  <c r="M1428" i="34"/>
  <c r="ES51" i="1"/>
  <c r="J1428" i="34"/>
  <c r="EQ51" i="1"/>
  <c r="G1428" i="34"/>
  <c r="EP51" i="1"/>
  <c r="D1428" i="34"/>
  <c r="V1425" i="34"/>
  <c r="U1425" i="34"/>
  <c r="T1425" i="34"/>
  <c r="S1425" i="34"/>
  <c r="R1425" i="34"/>
  <c r="Q1425" i="34"/>
  <c r="P1425" i="34"/>
  <c r="O1425" i="34"/>
  <c r="N1425" i="34"/>
  <c r="M1425" i="34"/>
  <c r="L1425" i="34"/>
  <c r="K1425" i="34"/>
  <c r="J1425" i="34"/>
  <c r="I1425" i="34"/>
  <c r="H1425" i="34"/>
  <c r="G1425" i="34"/>
  <c r="F1425" i="34"/>
  <c r="E1425" i="34"/>
  <c r="D1425" i="34"/>
  <c r="V1424" i="34"/>
  <c r="U1424" i="34"/>
  <c r="T1424" i="34"/>
  <c r="S1424" i="34"/>
  <c r="R1424" i="34"/>
  <c r="Q1424" i="34"/>
  <c r="P1424" i="34"/>
  <c r="O1424" i="34"/>
  <c r="N1424" i="34"/>
  <c r="M1424" i="34"/>
  <c r="L1424" i="34"/>
  <c r="K1424" i="34"/>
  <c r="J1424" i="34"/>
  <c r="I1424" i="34"/>
  <c r="H1424" i="34"/>
  <c r="G1424" i="34"/>
  <c r="F1424" i="34"/>
  <c r="E1424" i="34"/>
  <c r="D1424" i="34"/>
  <c r="V1423" i="34"/>
  <c r="U1423" i="34"/>
  <c r="T1423" i="34"/>
  <c r="S1423" i="34"/>
  <c r="R1423" i="34"/>
  <c r="Q1423" i="34"/>
  <c r="P1423" i="34"/>
  <c r="O1423" i="34"/>
  <c r="N1423" i="34"/>
  <c r="M1423" i="34"/>
  <c r="L1423" i="34"/>
  <c r="K1423" i="34"/>
  <c r="J1423" i="34"/>
  <c r="I1423" i="34"/>
  <c r="H1423" i="34"/>
  <c r="G1423" i="34"/>
  <c r="F1423" i="34"/>
  <c r="E1423" i="34"/>
  <c r="D1423" i="34"/>
  <c r="V1422" i="34"/>
  <c r="U1422" i="34"/>
  <c r="T1422" i="34"/>
  <c r="S1422" i="34"/>
  <c r="R1422" i="34"/>
  <c r="Q1422" i="34"/>
  <c r="P1422" i="34"/>
  <c r="O1422" i="34"/>
  <c r="N1422" i="34"/>
  <c r="M1422" i="34"/>
  <c r="L1422" i="34"/>
  <c r="K1422" i="34"/>
  <c r="J1422" i="34"/>
  <c r="I1422" i="34"/>
  <c r="H1422" i="34"/>
  <c r="G1422" i="34"/>
  <c r="F1422" i="34"/>
  <c r="E1422" i="34"/>
  <c r="D1422" i="34"/>
  <c r="B1422" i="34"/>
  <c r="V1421" i="34"/>
  <c r="U1421" i="34"/>
  <c r="T1421" i="34"/>
  <c r="S1421" i="34"/>
  <c r="R1421" i="34"/>
  <c r="Q1421" i="34"/>
  <c r="P1421" i="34"/>
  <c r="O1421" i="34"/>
  <c r="N1421" i="34"/>
  <c r="M1421" i="34"/>
  <c r="L1421" i="34"/>
  <c r="K1421" i="34"/>
  <c r="J1421" i="34"/>
  <c r="I1421" i="34"/>
  <c r="H1421" i="34"/>
  <c r="G1421" i="34"/>
  <c r="F1421" i="34"/>
  <c r="E1421" i="34"/>
  <c r="D1421" i="34"/>
  <c r="V1420" i="34"/>
  <c r="U1420" i="34"/>
  <c r="T1420" i="34"/>
  <c r="S1420" i="34"/>
  <c r="R1420" i="34"/>
  <c r="Q1420" i="34"/>
  <c r="P1420" i="34"/>
  <c r="O1420" i="34"/>
  <c r="N1420" i="34"/>
  <c r="M1420" i="34"/>
  <c r="L1420" i="34"/>
  <c r="K1420" i="34"/>
  <c r="J1420" i="34"/>
  <c r="I1420" i="34"/>
  <c r="H1420" i="34"/>
  <c r="G1420" i="34"/>
  <c r="F1420" i="34"/>
  <c r="E1420" i="34"/>
  <c r="D1420" i="34"/>
  <c r="G1416" i="34"/>
  <c r="D1416" i="34"/>
  <c r="P1415" i="34"/>
  <c r="J1415" i="34"/>
  <c r="D1414" i="34"/>
  <c r="D1413" i="34"/>
  <c r="D1412" i="34"/>
  <c r="S1403" i="34"/>
  <c r="HH50" i="1"/>
  <c r="HI50" i="1"/>
  <c r="P1403" i="34"/>
  <c r="M1403" i="34"/>
  <c r="J1403" i="34"/>
  <c r="G1403" i="34"/>
  <c r="D1403" i="34"/>
  <c r="EP50" i="3"/>
  <c r="P1401" i="34"/>
  <c r="EH50" i="3"/>
  <c r="M1401" i="34"/>
  <c r="EL50" i="3"/>
  <c r="J1401" i="34"/>
  <c r="ED50" i="3"/>
  <c r="G1401" i="34"/>
  <c r="DZ50" i="3"/>
  <c r="D1401" i="34"/>
  <c r="EQ50" i="3"/>
  <c r="P1400" i="34"/>
  <c r="EI50" i="3"/>
  <c r="M1400" i="34"/>
  <c r="EM50" i="3"/>
  <c r="J1400" i="34"/>
  <c r="EE50" i="3"/>
  <c r="G1400" i="34"/>
  <c r="EA50" i="3"/>
  <c r="D1400" i="34"/>
  <c r="V1398" i="34"/>
  <c r="U1398" i="34"/>
  <c r="T1398" i="34"/>
  <c r="FN50" i="1"/>
  <c r="P1398" i="34"/>
  <c r="FL50" i="1"/>
  <c r="M1398" i="34"/>
  <c r="FM50" i="1"/>
  <c r="J1398" i="34"/>
  <c r="FK50" i="1"/>
  <c r="G1398" i="34"/>
  <c r="FJ50" i="1"/>
  <c r="D1398" i="34"/>
  <c r="V1397" i="34"/>
  <c r="U1397" i="34"/>
  <c r="T1397" i="34"/>
  <c r="FD50" i="1"/>
  <c r="P1397" i="34"/>
  <c r="FB50" i="1"/>
  <c r="M1397" i="34"/>
  <c r="FC50" i="1"/>
  <c r="J1397" i="34"/>
  <c r="FA50" i="1"/>
  <c r="G1397" i="34"/>
  <c r="EZ50" i="1"/>
  <c r="D1397" i="34"/>
  <c r="V1396" i="34"/>
  <c r="U1396" i="34"/>
  <c r="T1396" i="34"/>
  <c r="ET50" i="1"/>
  <c r="P1396" i="34"/>
  <c r="ER50" i="1"/>
  <c r="M1396" i="34"/>
  <c r="ES50" i="1"/>
  <c r="J1396" i="34"/>
  <c r="EQ50" i="1"/>
  <c r="G1396" i="34"/>
  <c r="EP50" i="1"/>
  <c r="D1396" i="34"/>
  <c r="V1393" i="34"/>
  <c r="U1393" i="34"/>
  <c r="T1393" i="34"/>
  <c r="S1393" i="34"/>
  <c r="R1393" i="34"/>
  <c r="Q1393" i="34"/>
  <c r="P1393" i="34"/>
  <c r="O1393" i="34"/>
  <c r="N1393" i="34"/>
  <c r="M1393" i="34"/>
  <c r="L1393" i="34"/>
  <c r="K1393" i="34"/>
  <c r="J1393" i="34"/>
  <c r="I1393" i="34"/>
  <c r="H1393" i="34"/>
  <c r="G1393" i="34"/>
  <c r="F1393" i="34"/>
  <c r="E1393" i="34"/>
  <c r="D1393" i="34"/>
  <c r="V1392" i="34"/>
  <c r="U1392" i="34"/>
  <c r="T1392" i="34"/>
  <c r="S1392" i="34"/>
  <c r="R1392" i="34"/>
  <c r="Q1392" i="34"/>
  <c r="P1392" i="34"/>
  <c r="O1392" i="34"/>
  <c r="N1392" i="34"/>
  <c r="M1392" i="34"/>
  <c r="L1392" i="34"/>
  <c r="K1392" i="34"/>
  <c r="J1392" i="34"/>
  <c r="I1392" i="34"/>
  <c r="H1392" i="34"/>
  <c r="G1392" i="34"/>
  <c r="F1392" i="34"/>
  <c r="E1392" i="34"/>
  <c r="D1392" i="34"/>
  <c r="V1391" i="34"/>
  <c r="U1391" i="34"/>
  <c r="T1391" i="34"/>
  <c r="S1391" i="34"/>
  <c r="R1391" i="34"/>
  <c r="Q1391" i="34"/>
  <c r="P1391" i="34"/>
  <c r="O1391" i="34"/>
  <c r="N1391" i="34"/>
  <c r="M1391" i="34"/>
  <c r="L1391" i="34"/>
  <c r="K1391" i="34"/>
  <c r="J1391" i="34"/>
  <c r="I1391" i="34"/>
  <c r="H1391" i="34"/>
  <c r="G1391" i="34"/>
  <c r="F1391" i="34"/>
  <c r="E1391" i="34"/>
  <c r="D1391" i="34"/>
  <c r="V1390" i="34"/>
  <c r="U1390" i="34"/>
  <c r="T1390" i="34"/>
  <c r="S1390" i="34"/>
  <c r="R1390" i="34"/>
  <c r="Q1390" i="34"/>
  <c r="P1390" i="34"/>
  <c r="O1390" i="34"/>
  <c r="N1390" i="34"/>
  <c r="M1390" i="34"/>
  <c r="L1390" i="34"/>
  <c r="K1390" i="34"/>
  <c r="J1390" i="34"/>
  <c r="I1390" i="34"/>
  <c r="H1390" i="34"/>
  <c r="G1390" i="34"/>
  <c r="F1390" i="34"/>
  <c r="E1390" i="34"/>
  <c r="D1390" i="34"/>
  <c r="B1390" i="34"/>
  <c r="V1389" i="34"/>
  <c r="U1389" i="34"/>
  <c r="T1389" i="34"/>
  <c r="S1389" i="34"/>
  <c r="R1389" i="34"/>
  <c r="Q1389" i="34"/>
  <c r="P1389" i="34"/>
  <c r="O1389" i="34"/>
  <c r="N1389" i="34"/>
  <c r="M1389" i="34"/>
  <c r="L1389" i="34"/>
  <c r="K1389" i="34"/>
  <c r="J1389" i="34"/>
  <c r="I1389" i="34"/>
  <c r="H1389" i="34"/>
  <c r="G1389" i="34"/>
  <c r="F1389" i="34"/>
  <c r="E1389" i="34"/>
  <c r="D1389" i="34"/>
  <c r="V1388" i="34"/>
  <c r="U1388" i="34"/>
  <c r="T1388" i="34"/>
  <c r="S1388" i="34"/>
  <c r="R1388" i="34"/>
  <c r="Q1388" i="34"/>
  <c r="P1388" i="34"/>
  <c r="O1388" i="34"/>
  <c r="N1388" i="34"/>
  <c r="M1388" i="34"/>
  <c r="L1388" i="34"/>
  <c r="K1388" i="34"/>
  <c r="J1388" i="34"/>
  <c r="I1388" i="34"/>
  <c r="H1388" i="34"/>
  <c r="G1388" i="34"/>
  <c r="F1388" i="34"/>
  <c r="E1388" i="34"/>
  <c r="D1388" i="34"/>
  <c r="G1384" i="34"/>
  <c r="D1384" i="34"/>
  <c r="P1383" i="34"/>
  <c r="J1383" i="34"/>
  <c r="D1382" i="34"/>
  <c r="D1381" i="34"/>
  <c r="D1380" i="34"/>
  <c r="S1371" i="34"/>
  <c r="HH49" i="1"/>
  <c r="HI49" i="1"/>
  <c r="P1371" i="34"/>
  <c r="M1371" i="34"/>
  <c r="J1371" i="34"/>
  <c r="G1371" i="34"/>
  <c r="D1371" i="34"/>
  <c r="EP49" i="3"/>
  <c r="P1369" i="34"/>
  <c r="EH49" i="3"/>
  <c r="M1369" i="34"/>
  <c r="EL49" i="3"/>
  <c r="J1369" i="34"/>
  <c r="ED49" i="3"/>
  <c r="G1369" i="34"/>
  <c r="DZ49" i="3"/>
  <c r="D1369" i="34"/>
  <c r="EQ49" i="3"/>
  <c r="P1368" i="34"/>
  <c r="EI49" i="3"/>
  <c r="M1368" i="34"/>
  <c r="EM49" i="3"/>
  <c r="J1368" i="34"/>
  <c r="EE49" i="3"/>
  <c r="G1368" i="34"/>
  <c r="EA49" i="3"/>
  <c r="D1368" i="34"/>
  <c r="V1366" i="34"/>
  <c r="U1366" i="34"/>
  <c r="T1366" i="34"/>
  <c r="FN49" i="1"/>
  <c r="P1366" i="34"/>
  <c r="FL49" i="1"/>
  <c r="M1366" i="34"/>
  <c r="FM49" i="1"/>
  <c r="J1366" i="34"/>
  <c r="FK49" i="1"/>
  <c r="G1366" i="34"/>
  <c r="FJ49" i="1"/>
  <c r="D1366" i="34"/>
  <c r="V1365" i="34"/>
  <c r="U1365" i="34"/>
  <c r="T1365" i="34"/>
  <c r="FD49" i="1"/>
  <c r="P1365" i="34"/>
  <c r="FB49" i="1"/>
  <c r="M1365" i="34"/>
  <c r="FC49" i="1"/>
  <c r="J1365" i="34"/>
  <c r="FA49" i="1"/>
  <c r="G1365" i="34"/>
  <c r="EZ49" i="1"/>
  <c r="D1365" i="34"/>
  <c r="V1364" i="34"/>
  <c r="U1364" i="34"/>
  <c r="T1364" i="34"/>
  <c r="ET49" i="1"/>
  <c r="P1364" i="34"/>
  <c r="ER49" i="1"/>
  <c r="M1364" i="34"/>
  <c r="ES49" i="1"/>
  <c r="J1364" i="34"/>
  <c r="EQ49" i="1"/>
  <c r="G1364" i="34"/>
  <c r="EP49" i="1"/>
  <c r="D1364" i="34"/>
  <c r="V1361" i="34"/>
  <c r="U1361" i="34"/>
  <c r="T1361" i="34"/>
  <c r="S1361" i="34"/>
  <c r="R1361" i="34"/>
  <c r="Q1361" i="34"/>
  <c r="P1361" i="34"/>
  <c r="O1361" i="34"/>
  <c r="N1361" i="34"/>
  <c r="M1361" i="34"/>
  <c r="L1361" i="34"/>
  <c r="K1361" i="34"/>
  <c r="J1361" i="34"/>
  <c r="I1361" i="34"/>
  <c r="H1361" i="34"/>
  <c r="G1361" i="34"/>
  <c r="F1361" i="34"/>
  <c r="E1361" i="34"/>
  <c r="D1361" i="34"/>
  <c r="V1360" i="34"/>
  <c r="U1360" i="34"/>
  <c r="T1360" i="34"/>
  <c r="S1360" i="34"/>
  <c r="R1360" i="34"/>
  <c r="Q1360" i="34"/>
  <c r="P1360" i="34"/>
  <c r="O1360" i="34"/>
  <c r="N1360" i="34"/>
  <c r="M1360" i="34"/>
  <c r="L1360" i="34"/>
  <c r="K1360" i="34"/>
  <c r="J1360" i="34"/>
  <c r="I1360" i="34"/>
  <c r="H1360" i="34"/>
  <c r="G1360" i="34"/>
  <c r="F1360" i="34"/>
  <c r="E1360" i="34"/>
  <c r="D1360" i="34"/>
  <c r="V1359" i="34"/>
  <c r="U1359" i="34"/>
  <c r="T1359" i="34"/>
  <c r="S1359" i="34"/>
  <c r="R1359" i="34"/>
  <c r="Q1359" i="34"/>
  <c r="P1359" i="34"/>
  <c r="O1359" i="34"/>
  <c r="N1359" i="34"/>
  <c r="M1359" i="34"/>
  <c r="L1359" i="34"/>
  <c r="K1359" i="34"/>
  <c r="J1359" i="34"/>
  <c r="I1359" i="34"/>
  <c r="H1359" i="34"/>
  <c r="G1359" i="34"/>
  <c r="F1359" i="34"/>
  <c r="E1359" i="34"/>
  <c r="D1359" i="34"/>
  <c r="V1358" i="34"/>
  <c r="U1358" i="34"/>
  <c r="T1358" i="34"/>
  <c r="S1358" i="34"/>
  <c r="R1358" i="34"/>
  <c r="Q1358" i="34"/>
  <c r="P1358" i="34"/>
  <c r="O1358" i="34"/>
  <c r="N1358" i="34"/>
  <c r="M1358" i="34"/>
  <c r="L1358" i="34"/>
  <c r="K1358" i="34"/>
  <c r="J1358" i="34"/>
  <c r="I1358" i="34"/>
  <c r="H1358" i="34"/>
  <c r="G1358" i="34"/>
  <c r="F1358" i="34"/>
  <c r="E1358" i="34"/>
  <c r="D1358" i="34"/>
  <c r="B1358" i="34"/>
  <c r="V1357" i="34"/>
  <c r="U1357" i="34"/>
  <c r="T1357" i="34"/>
  <c r="S1357" i="34"/>
  <c r="R1357" i="34"/>
  <c r="Q1357" i="34"/>
  <c r="P1357" i="34"/>
  <c r="O1357" i="34"/>
  <c r="N1357" i="34"/>
  <c r="M1357" i="34"/>
  <c r="L1357" i="34"/>
  <c r="K1357" i="34"/>
  <c r="J1357" i="34"/>
  <c r="I1357" i="34"/>
  <c r="H1357" i="34"/>
  <c r="G1357" i="34"/>
  <c r="F1357" i="34"/>
  <c r="E1357" i="34"/>
  <c r="D1357" i="34"/>
  <c r="V1356" i="34"/>
  <c r="U1356" i="34"/>
  <c r="T1356" i="34"/>
  <c r="S1356" i="34"/>
  <c r="R1356" i="34"/>
  <c r="Q1356" i="34"/>
  <c r="P1356" i="34"/>
  <c r="O1356" i="34"/>
  <c r="N1356" i="34"/>
  <c r="M1356" i="34"/>
  <c r="L1356" i="34"/>
  <c r="K1356" i="34"/>
  <c r="J1356" i="34"/>
  <c r="I1356" i="34"/>
  <c r="H1356" i="34"/>
  <c r="G1356" i="34"/>
  <c r="F1356" i="34"/>
  <c r="E1356" i="34"/>
  <c r="D1356" i="34"/>
  <c r="G1352" i="34"/>
  <c r="D1352" i="34"/>
  <c r="P1351" i="34"/>
  <c r="J1351" i="34"/>
  <c r="D1350" i="34"/>
  <c r="D1349" i="34"/>
  <c r="D1348" i="34"/>
  <c r="S1339" i="34"/>
  <c r="HH48" i="1"/>
  <c r="HI48" i="1"/>
  <c r="P1339" i="34"/>
  <c r="M1339" i="34"/>
  <c r="J1339" i="34"/>
  <c r="G1339" i="34"/>
  <c r="D1339" i="34"/>
  <c r="EP48" i="3"/>
  <c r="P1337" i="34"/>
  <c r="EH48" i="3"/>
  <c r="M1337" i="34"/>
  <c r="EL48" i="3"/>
  <c r="J1337" i="34"/>
  <c r="ED48" i="3"/>
  <c r="G1337" i="34"/>
  <c r="DZ48" i="3"/>
  <c r="D1337" i="34"/>
  <c r="EQ48" i="3"/>
  <c r="P1336" i="34"/>
  <c r="EI48" i="3"/>
  <c r="M1336" i="34"/>
  <c r="EM48" i="3"/>
  <c r="J1336" i="34"/>
  <c r="EE48" i="3"/>
  <c r="G1336" i="34"/>
  <c r="EA48" i="3"/>
  <c r="D1336" i="34"/>
  <c r="V1334" i="34"/>
  <c r="U1334" i="34"/>
  <c r="T1334" i="34"/>
  <c r="FN48" i="1"/>
  <c r="P1334" i="34"/>
  <c r="FL48" i="1"/>
  <c r="M1334" i="34"/>
  <c r="FM48" i="1"/>
  <c r="J1334" i="34"/>
  <c r="FK48" i="1"/>
  <c r="G1334" i="34"/>
  <c r="FJ48" i="1"/>
  <c r="D1334" i="34"/>
  <c r="V1333" i="34"/>
  <c r="U1333" i="34"/>
  <c r="T1333" i="34"/>
  <c r="FD48" i="1"/>
  <c r="P1333" i="34"/>
  <c r="FB48" i="1"/>
  <c r="M1333" i="34"/>
  <c r="FC48" i="1"/>
  <c r="J1333" i="34"/>
  <c r="FA48" i="1"/>
  <c r="G1333" i="34"/>
  <c r="EZ48" i="1"/>
  <c r="D1333" i="34"/>
  <c r="V1332" i="34"/>
  <c r="U1332" i="34"/>
  <c r="T1332" i="34"/>
  <c r="ET48" i="1"/>
  <c r="P1332" i="34"/>
  <c r="ER48" i="1"/>
  <c r="M1332" i="34"/>
  <c r="ES48" i="1"/>
  <c r="J1332" i="34"/>
  <c r="EQ48" i="1"/>
  <c r="G1332" i="34"/>
  <c r="EP48" i="1"/>
  <c r="D1332" i="34"/>
  <c r="V1329" i="34"/>
  <c r="U1329" i="34"/>
  <c r="T1329" i="34"/>
  <c r="S1329" i="34"/>
  <c r="R1329" i="34"/>
  <c r="Q1329" i="34"/>
  <c r="P1329" i="34"/>
  <c r="O1329" i="34"/>
  <c r="N1329" i="34"/>
  <c r="M1329" i="34"/>
  <c r="L1329" i="34"/>
  <c r="K1329" i="34"/>
  <c r="J1329" i="34"/>
  <c r="I1329" i="34"/>
  <c r="H1329" i="34"/>
  <c r="G1329" i="34"/>
  <c r="F1329" i="34"/>
  <c r="E1329" i="34"/>
  <c r="D1329" i="34"/>
  <c r="V1328" i="34"/>
  <c r="U1328" i="34"/>
  <c r="T1328" i="34"/>
  <c r="S1328" i="34"/>
  <c r="R1328" i="34"/>
  <c r="Q1328" i="34"/>
  <c r="P1328" i="34"/>
  <c r="O1328" i="34"/>
  <c r="N1328" i="34"/>
  <c r="M1328" i="34"/>
  <c r="L1328" i="34"/>
  <c r="K1328" i="34"/>
  <c r="J1328" i="34"/>
  <c r="I1328" i="34"/>
  <c r="H1328" i="34"/>
  <c r="G1328" i="34"/>
  <c r="F1328" i="34"/>
  <c r="E1328" i="34"/>
  <c r="D1328" i="34"/>
  <c r="V1327" i="34"/>
  <c r="U1327" i="34"/>
  <c r="T1327" i="34"/>
  <c r="S1327" i="34"/>
  <c r="R1327" i="34"/>
  <c r="Q1327" i="34"/>
  <c r="P1327" i="34"/>
  <c r="O1327" i="34"/>
  <c r="N1327" i="34"/>
  <c r="M1327" i="34"/>
  <c r="L1327" i="34"/>
  <c r="K1327" i="34"/>
  <c r="J1327" i="34"/>
  <c r="I1327" i="34"/>
  <c r="H1327" i="34"/>
  <c r="G1327" i="34"/>
  <c r="F1327" i="34"/>
  <c r="E1327" i="34"/>
  <c r="D1327" i="34"/>
  <c r="V1326" i="34"/>
  <c r="U1326" i="34"/>
  <c r="T1326" i="34"/>
  <c r="S1326" i="34"/>
  <c r="R1326" i="34"/>
  <c r="Q1326" i="34"/>
  <c r="P1326" i="34"/>
  <c r="O1326" i="34"/>
  <c r="N1326" i="34"/>
  <c r="M1326" i="34"/>
  <c r="L1326" i="34"/>
  <c r="K1326" i="34"/>
  <c r="J1326" i="34"/>
  <c r="I1326" i="34"/>
  <c r="H1326" i="34"/>
  <c r="G1326" i="34"/>
  <c r="F1326" i="34"/>
  <c r="E1326" i="34"/>
  <c r="D1326" i="34"/>
  <c r="B1326" i="34"/>
  <c r="V1325" i="34"/>
  <c r="U1325" i="34"/>
  <c r="T1325" i="34"/>
  <c r="S1325" i="34"/>
  <c r="R1325" i="34"/>
  <c r="Q1325" i="34"/>
  <c r="P1325" i="34"/>
  <c r="O1325" i="34"/>
  <c r="N1325" i="34"/>
  <c r="M1325" i="34"/>
  <c r="L1325" i="34"/>
  <c r="K1325" i="34"/>
  <c r="J1325" i="34"/>
  <c r="I1325" i="34"/>
  <c r="H1325" i="34"/>
  <c r="G1325" i="34"/>
  <c r="F1325" i="34"/>
  <c r="E1325" i="34"/>
  <c r="D1325" i="34"/>
  <c r="V1324" i="34"/>
  <c r="U1324" i="34"/>
  <c r="T1324" i="34"/>
  <c r="S1324" i="34"/>
  <c r="R1324" i="34"/>
  <c r="Q1324" i="34"/>
  <c r="P1324" i="34"/>
  <c r="O1324" i="34"/>
  <c r="N1324" i="34"/>
  <c r="M1324" i="34"/>
  <c r="L1324" i="34"/>
  <c r="K1324" i="34"/>
  <c r="J1324" i="34"/>
  <c r="I1324" i="34"/>
  <c r="H1324" i="34"/>
  <c r="G1324" i="34"/>
  <c r="F1324" i="34"/>
  <c r="E1324" i="34"/>
  <c r="D1324" i="34"/>
  <c r="G1320" i="34"/>
  <c r="D1320" i="34"/>
  <c r="P1319" i="34"/>
  <c r="J1319" i="34"/>
  <c r="D1318" i="34"/>
  <c r="D1317" i="34"/>
  <c r="D1316" i="34"/>
  <c r="S1307" i="34"/>
  <c r="HH47" i="1"/>
  <c r="HI47" i="1"/>
  <c r="P1307" i="34"/>
  <c r="M1307" i="34"/>
  <c r="J1307" i="34"/>
  <c r="G1307" i="34"/>
  <c r="D1307" i="34"/>
  <c r="EP47" i="3"/>
  <c r="P1305" i="34"/>
  <c r="EH47" i="3"/>
  <c r="M1305" i="34"/>
  <c r="EL47" i="3"/>
  <c r="J1305" i="34"/>
  <c r="ED47" i="3"/>
  <c r="G1305" i="34"/>
  <c r="DZ47" i="3"/>
  <c r="D1305" i="34"/>
  <c r="EQ47" i="3"/>
  <c r="P1304" i="34"/>
  <c r="EI47" i="3"/>
  <c r="M1304" i="34"/>
  <c r="EM47" i="3"/>
  <c r="J1304" i="34"/>
  <c r="EE47" i="3"/>
  <c r="G1304" i="34"/>
  <c r="EA47" i="3"/>
  <c r="D1304" i="34"/>
  <c r="V1302" i="34"/>
  <c r="U1302" i="34"/>
  <c r="T1302" i="34"/>
  <c r="FN47" i="1"/>
  <c r="P1302" i="34"/>
  <c r="FL47" i="1"/>
  <c r="M1302" i="34"/>
  <c r="FM47" i="1"/>
  <c r="J1302" i="34"/>
  <c r="FK47" i="1"/>
  <c r="G1302" i="34"/>
  <c r="FJ47" i="1"/>
  <c r="D1302" i="34"/>
  <c r="V1301" i="34"/>
  <c r="U1301" i="34"/>
  <c r="T1301" i="34"/>
  <c r="FD47" i="1"/>
  <c r="P1301" i="34"/>
  <c r="FB47" i="1"/>
  <c r="M1301" i="34"/>
  <c r="FC47" i="1"/>
  <c r="J1301" i="34"/>
  <c r="FA47" i="1"/>
  <c r="G1301" i="34"/>
  <c r="EZ47" i="1"/>
  <c r="D1301" i="34"/>
  <c r="V1300" i="34"/>
  <c r="U1300" i="34"/>
  <c r="T1300" i="34"/>
  <c r="ET47" i="1"/>
  <c r="P1300" i="34"/>
  <c r="ER47" i="1"/>
  <c r="M1300" i="34"/>
  <c r="ES47" i="1"/>
  <c r="J1300" i="34"/>
  <c r="EQ47" i="1"/>
  <c r="G1300" i="34"/>
  <c r="EP47" i="1"/>
  <c r="D1300" i="34"/>
  <c r="V1297" i="34"/>
  <c r="U1297" i="34"/>
  <c r="T1297" i="34"/>
  <c r="S1297" i="34"/>
  <c r="R1297" i="34"/>
  <c r="Q1297" i="34"/>
  <c r="P1297" i="34"/>
  <c r="O1297" i="34"/>
  <c r="N1297" i="34"/>
  <c r="M1297" i="34"/>
  <c r="L1297" i="34"/>
  <c r="K1297" i="34"/>
  <c r="J1297" i="34"/>
  <c r="I1297" i="34"/>
  <c r="H1297" i="34"/>
  <c r="G1297" i="34"/>
  <c r="F1297" i="34"/>
  <c r="E1297" i="34"/>
  <c r="D1297" i="34"/>
  <c r="V1296" i="34"/>
  <c r="U1296" i="34"/>
  <c r="T1296" i="34"/>
  <c r="S1296" i="34"/>
  <c r="R1296" i="34"/>
  <c r="Q1296" i="34"/>
  <c r="P1296" i="34"/>
  <c r="O1296" i="34"/>
  <c r="N1296" i="34"/>
  <c r="M1296" i="34"/>
  <c r="L1296" i="34"/>
  <c r="K1296" i="34"/>
  <c r="J1296" i="34"/>
  <c r="I1296" i="34"/>
  <c r="H1296" i="34"/>
  <c r="G1296" i="34"/>
  <c r="F1296" i="34"/>
  <c r="E1296" i="34"/>
  <c r="D1296" i="34"/>
  <c r="V1295" i="34"/>
  <c r="U1295" i="34"/>
  <c r="T1295" i="34"/>
  <c r="S1295" i="34"/>
  <c r="R1295" i="34"/>
  <c r="Q1295" i="34"/>
  <c r="P1295" i="34"/>
  <c r="O1295" i="34"/>
  <c r="N1295" i="34"/>
  <c r="M1295" i="34"/>
  <c r="L1295" i="34"/>
  <c r="K1295" i="34"/>
  <c r="J1295" i="34"/>
  <c r="I1295" i="34"/>
  <c r="H1295" i="34"/>
  <c r="G1295" i="34"/>
  <c r="F1295" i="34"/>
  <c r="E1295" i="34"/>
  <c r="D1295" i="34"/>
  <c r="V1294" i="34"/>
  <c r="U1294" i="34"/>
  <c r="T1294" i="34"/>
  <c r="S1294" i="34"/>
  <c r="R1294" i="34"/>
  <c r="Q1294" i="34"/>
  <c r="P1294" i="34"/>
  <c r="O1294" i="34"/>
  <c r="N1294" i="34"/>
  <c r="M1294" i="34"/>
  <c r="L1294" i="34"/>
  <c r="K1294" i="34"/>
  <c r="J1294" i="34"/>
  <c r="I1294" i="34"/>
  <c r="H1294" i="34"/>
  <c r="G1294" i="34"/>
  <c r="F1294" i="34"/>
  <c r="E1294" i="34"/>
  <c r="D1294" i="34"/>
  <c r="B1294" i="34"/>
  <c r="V1293" i="34"/>
  <c r="U1293" i="34"/>
  <c r="T1293" i="34"/>
  <c r="S1293" i="34"/>
  <c r="R1293" i="34"/>
  <c r="Q1293" i="34"/>
  <c r="P1293" i="34"/>
  <c r="O1293" i="34"/>
  <c r="N1293" i="34"/>
  <c r="M1293" i="34"/>
  <c r="L1293" i="34"/>
  <c r="K1293" i="34"/>
  <c r="J1293" i="34"/>
  <c r="I1293" i="34"/>
  <c r="H1293" i="34"/>
  <c r="G1293" i="34"/>
  <c r="F1293" i="34"/>
  <c r="E1293" i="34"/>
  <c r="D1293" i="34"/>
  <c r="V1292" i="34"/>
  <c r="U1292" i="34"/>
  <c r="T1292" i="34"/>
  <c r="S1292" i="34"/>
  <c r="R1292" i="34"/>
  <c r="Q1292" i="34"/>
  <c r="P1292" i="34"/>
  <c r="O1292" i="34"/>
  <c r="N1292" i="34"/>
  <c r="M1292" i="34"/>
  <c r="L1292" i="34"/>
  <c r="K1292" i="34"/>
  <c r="J1292" i="34"/>
  <c r="I1292" i="34"/>
  <c r="H1292" i="34"/>
  <c r="G1292" i="34"/>
  <c r="F1292" i="34"/>
  <c r="E1292" i="34"/>
  <c r="D1292" i="34"/>
  <c r="G1288" i="34"/>
  <c r="D1288" i="34"/>
  <c r="P1287" i="34"/>
  <c r="J1287" i="34"/>
  <c r="D1286" i="34"/>
  <c r="D1285" i="34"/>
  <c r="D1284" i="34"/>
  <c r="P3191" i="34"/>
  <c r="M3191" i="34"/>
  <c r="J3191" i="34"/>
  <c r="G3191" i="34"/>
  <c r="D3191" i="34"/>
  <c r="B3190" i="34"/>
  <c r="B3189" i="34"/>
  <c r="B3188" i="34"/>
  <c r="T3187" i="34"/>
  <c r="S3187" i="34"/>
  <c r="P3187" i="34"/>
  <c r="M3187" i="34"/>
  <c r="J3187" i="34"/>
  <c r="G3187" i="34"/>
  <c r="D3187" i="34"/>
  <c r="B3185" i="34"/>
  <c r="B3184" i="34"/>
  <c r="B3183" i="34"/>
  <c r="B3181" i="34"/>
  <c r="B3180" i="34"/>
  <c r="AE6" i="1"/>
  <c r="AF6" i="1"/>
  <c r="V3179" i="34"/>
  <c r="U3179" i="34"/>
  <c r="T3179" i="34"/>
  <c r="S3179" i="34"/>
  <c r="R3179" i="34"/>
  <c r="Q3179" i="34"/>
  <c r="P3179" i="34"/>
  <c r="O3179" i="34"/>
  <c r="N3179" i="34"/>
  <c r="M3179" i="34"/>
  <c r="L3179" i="34"/>
  <c r="K3179" i="34"/>
  <c r="J3179" i="34"/>
  <c r="I3179" i="34"/>
  <c r="H3179" i="34"/>
  <c r="G3179" i="34"/>
  <c r="F3179" i="34"/>
  <c r="E3179" i="34"/>
  <c r="D3179" i="34"/>
  <c r="S3176" i="34"/>
  <c r="S3175" i="34"/>
  <c r="D3175" i="34"/>
  <c r="D3171" i="34"/>
  <c r="B3170" i="34"/>
  <c r="P3159" i="34"/>
  <c r="M3159" i="34"/>
  <c r="J3159" i="34"/>
  <c r="G3159" i="34"/>
  <c r="D3159" i="34"/>
  <c r="B3158" i="34"/>
  <c r="B3157" i="34"/>
  <c r="B3156" i="34"/>
  <c r="T3155" i="34"/>
  <c r="S3155" i="34"/>
  <c r="P3155" i="34"/>
  <c r="M3155" i="34"/>
  <c r="J3155" i="34"/>
  <c r="G3155" i="34"/>
  <c r="D3155" i="34"/>
  <c r="B3153" i="34"/>
  <c r="B3152" i="34"/>
  <c r="B3151" i="34"/>
  <c r="B3149" i="34"/>
  <c r="B3148" i="34"/>
  <c r="V3147" i="34"/>
  <c r="U3147" i="34"/>
  <c r="T3147" i="34"/>
  <c r="S3147" i="34"/>
  <c r="R3147" i="34"/>
  <c r="Q3147" i="34"/>
  <c r="P3147" i="34"/>
  <c r="O3147" i="34"/>
  <c r="N3147" i="34"/>
  <c r="M3147" i="34"/>
  <c r="L3147" i="34"/>
  <c r="K3147" i="34"/>
  <c r="J3147" i="34"/>
  <c r="I3147" i="34"/>
  <c r="H3147" i="34"/>
  <c r="G3147" i="34"/>
  <c r="F3147" i="34"/>
  <c r="E3147" i="34"/>
  <c r="D3147" i="34"/>
  <c r="S3144" i="34"/>
  <c r="S3143" i="34"/>
  <c r="D3143" i="34"/>
  <c r="D3139" i="34"/>
  <c r="B3138" i="34"/>
  <c r="P3127" i="34"/>
  <c r="M3127" i="34"/>
  <c r="J3127" i="34"/>
  <c r="G3127" i="34"/>
  <c r="D3127" i="34"/>
  <c r="B3126" i="34"/>
  <c r="B3125" i="34"/>
  <c r="B3124" i="34"/>
  <c r="T3123" i="34"/>
  <c r="S3123" i="34"/>
  <c r="P3123" i="34"/>
  <c r="M3123" i="34"/>
  <c r="J3123" i="34"/>
  <c r="G3123" i="34"/>
  <c r="D3123" i="34"/>
  <c r="B3121" i="34"/>
  <c r="B3120" i="34"/>
  <c r="B3119" i="34"/>
  <c r="B3117" i="34"/>
  <c r="B3116" i="34"/>
  <c r="V3115" i="34"/>
  <c r="U3115" i="34"/>
  <c r="T3115" i="34"/>
  <c r="S3115" i="34"/>
  <c r="R3115" i="34"/>
  <c r="Q3115" i="34"/>
  <c r="P3115" i="34"/>
  <c r="O3115" i="34"/>
  <c r="N3115" i="34"/>
  <c r="M3115" i="34"/>
  <c r="L3115" i="34"/>
  <c r="K3115" i="34"/>
  <c r="J3115" i="34"/>
  <c r="I3115" i="34"/>
  <c r="H3115" i="34"/>
  <c r="G3115" i="34"/>
  <c r="F3115" i="34"/>
  <c r="E3115" i="34"/>
  <c r="D3115" i="34"/>
  <c r="S3112" i="34"/>
  <c r="S3111" i="34"/>
  <c r="D3111" i="34"/>
  <c r="D3107" i="34"/>
  <c r="B3106" i="34"/>
  <c r="P3095" i="34"/>
  <c r="M3095" i="34"/>
  <c r="J3095" i="34"/>
  <c r="G3095" i="34"/>
  <c r="D3095" i="34"/>
  <c r="B3094" i="34"/>
  <c r="B3093" i="34"/>
  <c r="B3092" i="34"/>
  <c r="T3091" i="34"/>
  <c r="S3091" i="34"/>
  <c r="P3091" i="34"/>
  <c r="M3091" i="34"/>
  <c r="J3091" i="34"/>
  <c r="G3091" i="34"/>
  <c r="D3091" i="34"/>
  <c r="B3089" i="34"/>
  <c r="B3088" i="34"/>
  <c r="B3087" i="34"/>
  <c r="B3085" i="34"/>
  <c r="B3084" i="34"/>
  <c r="V3083" i="34"/>
  <c r="U3083" i="34"/>
  <c r="T3083" i="34"/>
  <c r="S3083" i="34"/>
  <c r="R3083" i="34"/>
  <c r="Q3083" i="34"/>
  <c r="P3083" i="34"/>
  <c r="O3083" i="34"/>
  <c r="N3083" i="34"/>
  <c r="M3083" i="34"/>
  <c r="L3083" i="34"/>
  <c r="K3083" i="34"/>
  <c r="J3083" i="34"/>
  <c r="I3083" i="34"/>
  <c r="H3083" i="34"/>
  <c r="G3083" i="34"/>
  <c r="F3083" i="34"/>
  <c r="E3083" i="34"/>
  <c r="D3083" i="34"/>
  <c r="S3080" i="34"/>
  <c r="S3079" i="34"/>
  <c r="D3079" i="34"/>
  <c r="D3075" i="34"/>
  <c r="B3074" i="34"/>
  <c r="P3063" i="34"/>
  <c r="M3063" i="34"/>
  <c r="J3063" i="34"/>
  <c r="G3063" i="34"/>
  <c r="D3063" i="34"/>
  <c r="B3062" i="34"/>
  <c r="B3061" i="34"/>
  <c r="B3060" i="34"/>
  <c r="T3059" i="34"/>
  <c r="S3059" i="34"/>
  <c r="P3059" i="34"/>
  <c r="M3059" i="34"/>
  <c r="J3059" i="34"/>
  <c r="G3059" i="34"/>
  <c r="D3059" i="34"/>
  <c r="B3057" i="34"/>
  <c r="B3056" i="34"/>
  <c r="B3055" i="34"/>
  <c r="B3053" i="34"/>
  <c r="B3052" i="34"/>
  <c r="V3051" i="34"/>
  <c r="U3051" i="34"/>
  <c r="T3051" i="34"/>
  <c r="S3051" i="34"/>
  <c r="R3051" i="34"/>
  <c r="Q3051" i="34"/>
  <c r="P3051" i="34"/>
  <c r="O3051" i="34"/>
  <c r="N3051" i="34"/>
  <c r="M3051" i="34"/>
  <c r="L3051" i="34"/>
  <c r="K3051" i="34"/>
  <c r="J3051" i="34"/>
  <c r="I3051" i="34"/>
  <c r="H3051" i="34"/>
  <c r="G3051" i="34"/>
  <c r="F3051" i="34"/>
  <c r="E3051" i="34"/>
  <c r="D3051" i="34"/>
  <c r="S3048" i="34"/>
  <c r="S3047" i="34"/>
  <c r="D3047" i="34"/>
  <c r="D3043" i="34"/>
  <c r="B3042" i="34"/>
  <c r="P3031" i="34"/>
  <c r="M3031" i="34"/>
  <c r="J3031" i="34"/>
  <c r="G3031" i="34"/>
  <c r="D3031" i="34"/>
  <c r="B3030" i="34"/>
  <c r="B3029" i="34"/>
  <c r="B3028" i="34"/>
  <c r="T3027" i="34"/>
  <c r="S3027" i="34"/>
  <c r="P3027" i="34"/>
  <c r="M3027" i="34"/>
  <c r="J3027" i="34"/>
  <c r="G3027" i="34"/>
  <c r="D3027" i="34"/>
  <c r="B3025" i="34"/>
  <c r="B3024" i="34"/>
  <c r="B3023" i="34"/>
  <c r="B3021" i="34"/>
  <c r="B3020" i="34"/>
  <c r="V3019" i="34"/>
  <c r="U3019" i="34"/>
  <c r="T3019" i="34"/>
  <c r="S3019" i="34"/>
  <c r="R3019" i="34"/>
  <c r="Q3019" i="34"/>
  <c r="P3019" i="34"/>
  <c r="O3019" i="34"/>
  <c r="N3019" i="34"/>
  <c r="M3019" i="34"/>
  <c r="L3019" i="34"/>
  <c r="K3019" i="34"/>
  <c r="J3019" i="34"/>
  <c r="I3019" i="34"/>
  <c r="H3019" i="34"/>
  <c r="G3019" i="34"/>
  <c r="F3019" i="34"/>
  <c r="E3019" i="34"/>
  <c r="D3019" i="34"/>
  <c r="S3016" i="34"/>
  <c r="S3015" i="34"/>
  <c r="D3015" i="34"/>
  <c r="D3011" i="34"/>
  <c r="B3010" i="34"/>
  <c r="P2999" i="34"/>
  <c r="M2999" i="34"/>
  <c r="J2999" i="34"/>
  <c r="G2999" i="34"/>
  <c r="D2999" i="34"/>
  <c r="B2998" i="34"/>
  <c r="B2997" i="34"/>
  <c r="B2996" i="34"/>
  <c r="T2995" i="34"/>
  <c r="S2995" i="34"/>
  <c r="P2995" i="34"/>
  <c r="M2995" i="34"/>
  <c r="J2995" i="34"/>
  <c r="G2995" i="34"/>
  <c r="D2995" i="34"/>
  <c r="B2993" i="34"/>
  <c r="B2992" i="34"/>
  <c r="B2991" i="34"/>
  <c r="B2989" i="34"/>
  <c r="B2988" i="34"/>
  <c r="V2987" i="34"/>
  <c r="U2987" i="34"/>
  <c r="T2987" i="34"/>
  <c r="S2987" i="34"/>
  <c r="R2987" i="34"/>
  <c r="Q2987" i="34"/>
  <c r="P2987" i="34"/>
  <c r="O2987" i="34"/>
  <c r="N2987" i="34"/>
  <c r="M2987" i="34"/>
  <c r="L2987" i="34"/>
  <c r="K2987" i="34"/>
  <c r="J2987" i="34"/>
  <c r="I2987" i="34"/>
  <c r="H2987" i="34"/>
  <c r="G2987" i="34"/>
  <c r="F2987" i="34"/>
  <c r="E2987" i="34"/>
  <c r="D2987" i="34"/>
  <c r="S2984" i="34"/>
  <c r="S2983" i="34"/>
  <c r="D2983" i="34"/>
  <c r="D2979" i="34"/>
  <c r="B2978" i="34"/>
  <c r="P2967" i="34"/>
  <c r="M2967" i="34"/>
  <c r="J2967" i="34"/>
  <c r="G2967" i="34"/>
  <c r="D2967" i="34"/>
  <c r="B2966" i="34"/>
  <c r="B2965" i="34"/>
  <c r="B2964" i="34"/>
  <c r="T2963" i="34"/>
  <c r="S2963" i="34"/>
  <c r="P2963" i="34"/>
  <c r="M2963" i="34"/>
  <c r="J2963" i="34"/>
  <c r="G2963" i="34"/>
  <c r="D2963" i="34"/>
  <c r="B2961" i="34"/>
  <c r="B2960" i="34"/>
  <c r="B2959" i="34"/>
  <c r="B2957" i="34"/>
  <c r="B2956" i="34"/>
  <c r="V2955" i="34"/>
  <c r="U2955" i="34"/>
  <c r="T2955" i="34"/>
  <c r="S2955" i="34"/>
  <c r="R2955" i="34"/>
  <c r="Q2955" i="34"/>
  <c r="P2955" i="34"/>
  <c r="O2955" i="34"/>
  <c r="N2955" i="34"/>
  <c r="M2955" i="34"/>
  <c r="L2955" i="34"/>
  <c r="K2955" i="34"/>
  <c r="J2955" i="34"/>
  <c r="I2955" i="34"/>
  <c r="H2955" i="34"/>
  <c r="G2955" i="34"/>
  <c r="F2955" i="34"/>
  <c r="E2955" i="34"/>
  <c r="D2955" i="34"/>
  <c r="S2952" i="34"/>
  <c r="S2951" i="34"/>
  <c r="D2951" i="34"/>
  <c r="D2947" i="34"/>
  <c r="B2946" i="34"/>
  <c r="P2935" i="34"/>
  <c r="M2935" i="34"/>
  <c r="J2935" i="34"/>
  <c r="G2935" i="34"/>
  <c r="D2935" i="34"/>
  <c r="B2934" i="34"/>
  <c r="B2933" i="34"/>
  <c r="B2932" i="34"/>
  <c r="T2931" i="34"/>
  <c r="S2931" i="34"/>
  <c r="P2931" i="34"/>
  <c r="M2931" i="34"/>
  <c r="J2931" i="34"/>
  <c r="G2931" i="34"/>
  <c r="D2931" i="34"/>
  <c r="B2929" i="34"/>
  <c r="B2928" i="34"/>
  <c r="B2927" i="34"/>
  <c r="B2925" i="34"/>
  <c r="B2924" i="34"/>
  <c r="V2923" i="34"/>
  <c r="U2923" i="34"/>
  <c r="T2923" i="34"/>
  <c r="S2923" i="34"/>
  <c r="R2923" i="34"/>
  <c r="Q2923" i="34"/>
  <c r="P2923" i="34"/>
  <c r="O2923" i="34"/>
  <c r="N2923" i="34"/>
  <c r="M2923" i="34"/>
  <c r="L2923" i="34"/>
  <c r="K2923" i="34"/>
  <c r="J2923" i="34"/>
  <c r="I2923" i="34"/>
  <c r="H2923" i="34"/>
  <c r="G2923" i="34"/>
  <c r="F2923" i="34"/>
  <c r="E2923" i="34"/>
  <c r="D2923" i="34"/>
  <c r="S2920" i="34"/>
  <c r="S2919" i="34"/>
  <c r="D2919" i="34"/>
  <c r="D2915" i="34"/>
  <c r="B2914" i="34"/>
  <c r="P2903" i="34"/>
  <c r="M2903" i="34"/>
  <c r="J2903" i="34"/>
  <c r="G2903" i="34"/>
  <c r="D2903" i="34"/>
  <c r="B2902" i="34"/>
  <c r="B2901" i="34"/>
  <c r="B2900" i="34"/>
  <c r="T2899" i="34"/>
  <c r="S2899" i="34"/>
  <c r="P2899" i="34"/>
  <c r="M2899" i="34"/>
  <c r="J2899" i="34"/>
  <c r="G2899" i="34"/>
  <c r="D2899" i="34"/>
  <c r="B2897" i="34"/>
  <c r="B2896" i="34"/>
  <c r="B2895" i="34"/>
  <c r="B2893" i="34"/>
  <c r="B2892" i="34"/>
  <c r="V2891" i="34"/>
  <c r="U2891" i="34"/>
  <c r="T2891" i="34"/>
  <c r="S2891" i="34"/>
  <c r="R2891" i="34"/>
  <c r="Q2891" i="34"/>
  <c r="P2891" i="34"/>
  <c r="O2891" i="34"/>
  <c r="N2891" i="34"/>
  <c r="M2891" i="34"/>
  <c r="L2891" i="34"/>
  <c r="K2891" i="34"/>
  <c r="J2891" i="34"/>
  <c r="I2891" i="34"/>
  <c r="H2891" i="34"/>
  <c r="G2891" i="34"/>
  <c r="F2891" i="34"/>
  <c r="E2891" i="34"/>
  <c r="D2891" i="34"/>
  <c r="S2888" i="34"/>
  <c r="S2887" i="34"/>
  <c r="D2887" i="34"/>
  <c r="D2883" i="34"/>
  <c r="B2882" i="34"/>
  <c r="P2871" i="34"/>
  <c r="M2871" i="34"/>
  <c r="J2871" i="34"/>
  <c r="G2871" i="34"/>
  <c r="D2871" i="34"/>
  <c r="B2870" i="34"/>
  <c r="B2869" i="34"/>
  <c r="B2868" i="34"/>
  <c r="T2867" i="34"/>
  <c r="S2867" i="34"/>
  <c r="P2867" i="34"/>
  <c r="M2867" i="34"/>
  <c r="J2867" i="34"/>
  <c r="G2867" i="34"/>
  <c r="D2867" i="34"/>
  <c r="B2865" i="34"/>
  <c r="B2864" i="34"/>
  <c r="B2863" i="34"/>
  <c r="B2861" i="34"/>
  <c r="B2860" i="34"/>
  <c r="V2859" i="34"/>
  <c r="U2859" i="34"/>
  <c r="T2859" i="34"/>
  <c r="S2859" i="34"/>
  <c r="R2859" i="34"/>
  <c r="Q2859" i="34"/>
  <c r="P2859" i="34"/>
  <c r="O2859" i="34"/>
  <c r="N2859" i="34"/>
  <c r="M2859" i="34"/>
  <c r="L2859" i="34"/>
  <c r="K2859" i="34"/>
  <c r="J2859" i="34"/>
  <c r="I2859" i="34"/>
  <c r="H2859" i="34"/>
  <c r="G2859" i="34"/>
  <c r="F2859" i="34"/>
  <c r="E2859" i="34"/>
  <c r="D2859" i="34"/>
  <c r="S2856" i="34"/>
  <c r="S2855" i="34"/>
  <c r="D2855" i="34"/>
  <c r="D2851" i="34"/>
  <c r="B2850" i="34"/>
  <c r="P2839" i="34"/>
  <c r="M2839" i="34"/>
  <c r="J2839" i="34"/>
  <c r="G2839" i="34"/>
  <c r="D2839" i="34"/>
  <c r="B2838" i="34"/>
  <c r="B2837" i="34"/>
  <c r="B2836" i="34"/>
  <c r="T2835" i="34"/>
  <c r="S2835" i="34"/>
  <c r="P2835" i="34"/>
  <c r="M2835" i="34"/>
  <c r="J2835" i="34"/>
  <c r="G2835" i="34"/>
  <c r="D2835" i="34"/>
  <c r="B2833" i="34"/>
  <c r="B2832" i="34"/>
  <c r="B2831" i="34"/>
  <c r="B2829" i="34"/>
  <c r="B2828" i="34"/>
  <c r="V2827" i="34"/>
  <c r="U2827" i="34"/>
  <c r="T2827" i="34"/>
  <c r="S2827" i="34"/>
  <c r="R2827" i="34"/>
  <c r="Q2827" i="34"/>
  <c r="P2827" i="34"/>
  <c r="O2827" i="34"/>
  <c r="N2827" i="34"/>
  <c r="M2827" i="34"/>
  <c r="L2827" i="34"/>
  <c r="K2827" i="34"/>
  <c r="J2827" i="34"/>
  <c r="I2827" i="34"/>
  <c r="H2827" i="34"/>
  <c r="G2827" i="34"/>
  <c r="F2827" i="34"/>
  <c r="E2827" i="34"/>
  <c r="D2827" i="34"/>
  <c r="S2824" i="34"/>
  <c r="S2823" i="34"/>
  <c r="D2823" i="34"/>
  <c r="D2819" i="34"/>
  <c r="B2818" i="34"/>
  <c r="P2807" i="34"/>
  <c r="M2807" i="34"/>
  <c r="J2807" i="34"/>
  <c r="G2807" i="34"/>
  <c r="D2807" i="34"/>
  <c r="B2806" i="34"/>
  <c r="B2805" i="34"/>
  <c r="B2804" i="34"/>
  <c r="T2803" i="34"/>
  <c r="S2803" i="34"/>
  <c r="P2803" i="34"/>
  <c r="M2803" i="34"/>
  <c r="J2803" i="34"/>
  <c r="G2803" i="34"/>
  <c r="D2803" i="34"/>
  <c r="B2801" i="34"/>
  <c r="B2800" i="34"/>
  <c r="B2799" i="34"/>
  <c r="B2797" i="34"/>
  <c r="B2796" i="34"/>
  <c r="V2795" i="34"/>
  <c r="U2795" i="34"/>
  <c r="T2795" i="34"/>
  <c r="S2795" i="34"/>
  <c r="R2795" i="34"/>
  <c r="Q2795" i="34"/>
  <c r="P2795" i="34"/>
  <c r="O2795" i="34"/>
  <c r="N2795" i="34"/>
  <c r="M2795" i="34"/>
  <c r="L2795" i="34"/>
  <c r="K2795" i="34"/>
  <c r="J2795" i="34"/>
  <c r="I2795" i="34"/>
  <c r="H2795" i="34"/>
  <c r="G2795" i="34"/>
  <c r="F2795" i="34"/>
  <c r="E2795" i="34"/>
  <c r="D2795" i="34"/>
  <c r="S2792" i="34"/>
  <c r="S2791" i="34"/>
  <c r="D2791" i="34"/>
  <c r="D2787" i="34"/>
  <c r="B2786" i="34"/>
  <c r="P2775" i="34"/>
  <c r="M2775" i="34"/>
  <c r="J2775" i="34"/>
  <c r="G2775" i="34"/>
  <c r="D2775" i="34"/>
  <c r="B2774" i="34"/>
  <c r="B2773" i="34"/>
  <c r="B2772" i="34"/>
  <c r="T2771" i="34"/>
  <c r="S2771" i="34"/>
  <c r="P2771" i="34"/>
  <c r="M2771" i="34"/>
  <c r="J2771" i="34"/>
  <c r="G2771" i="34"/>
  <c r="D2771" i="34"/>
  <c r="B2769" i="34"/>
  <c r="B2768" i="34"/>
  <c r="B2767" i="34"/>
  <c r="B2765" i="34"/>
  <c r="B2764" i="34"/>
  <c r="V2763" i="34"/>
  <c r="U2763" i="34"/>
  <c r="T2763" i="34"/>
  <c r="S2763" i="34"/>
  <c r="R2763" i="34"/>
  <c r="Q2763" i="34"/>
  <c r="P2763" i="34"/>
  <c r="O2763" i="34"/>
  <c r="N2763" i="34"/>
  <c r="M2763" i="34"/>
  <c r="L2763" i="34"/>
  <c r="K2763" i="34"/>
  <c r="J2763" i="34"/>
  <c r="I2763" i="34"/>
  <c r="H2763" i="34"/>
  <c r="G2763" i="34"/>
  <c r="F2763" i="34"/>
  <c r="E2763" i="34"/>
  <c r="D2763" i="34"/>
  <c r="S2760" i="34"/>
  <c r="S2759" i="34"/>
  <c r="D2759" i="34"/>
  <c r="D2755" i="34"/>
  <c r="B2754" i="34"/>
  <c r="P2743" i="34"/>
  <c r="M2743" i="34"/>
  <c r="J2743" i="34"/>
  <c r="G2743" i="34"/>
  <c r="D2743" i="34"/>
  <c r="B2742" i="34"/>
  <c r="B2741" i="34"/>
  <c r="B2740" i="34"/>
  <c r="T2739" i="34"/>
  <c r="S2739" i="34"/>
  <c r="P2739" i="34"/>
  <c r="M2739" i="34"/>
  <c r="J2739" i="34"/>
  <c r="G2739" i="34"/>
  <c r="D2739" i="34"/>
  <c r="B2737" i="34"/>
  <c r="B2736" i="34"/>
  <c r="B2735" i="34"/>
  <c r="B2733" i="34"/>
  <c r="B2732" i="34"/>
  <c r="V2731" i="34"/>
  <c r="U2731" i="34"/>
  <c r="T2731" i="34"/>
  <c r="S2731" i="34"/>
  <c r="R2731" i="34"/>
  <c r="Q2731" i="34"/>
  <c r="P2731" i="34"/>
  <c r="O2731" i="34"/>
  <c r="N2731" i="34"/>
  <c r="M2731" i="34"/>
  <c r="L2731" i="34"/>
  <c r="K2731" i="34"/>
  <c r="J2731" i="34"/>
  <c r="I2731" i="34"/>
  <c r="H2731" i="34"/>
  <c r="G2731" i="34"/>
  <c r="F2731" i="34"/>
  <c r="E2731" i="34"/>
  <c r="D2731" i="34"/>
  <c r="S2728" i="34"/>
  <c r="S2727" i="34"/>
  <c r="D2727" i="34"/>
  <c r="D2723" i="34"/>
  <c r="B2722" i="34"/>
  <c r="P2711" i="34"/>
  <c r="M2711" i="34"/>
  <c r="J2711" i="34"/>
  <c r="G2711" i="34"/>
  <c r="D2711" i="34"/>
  <c r="B2710" i="34"/>
  <c r="B2709" i="34"/>
  <c r="B2708" i="34"/>
  <c r="T2707" i="34"/>
  <c r="S2707" i="34"/>
  <c r="P2707" i="34"/>
  <c r="M2707" i="34"/>
  <c r="J2707" i="34"/>
  <c r="G2707" i="34"/>
  <c r="D2707" i="34"/>
  <c r="B2705" i="34"/>
  <c r="B2704" i="34"/>
  <c r="B2703" i="34"/>
  <c r="B2701" i="34"/>
  <c r="B2700" i="34"/>
  <c r="V2699" i="34"/>
  <c r="U2699" i="34"/>
  <c r="T2699" i="34"/>
  <c r="S2699" i="34"/>
  <c r="R2699" i="34"/>
  <c r="Q2699" i="34"/>
  <c r="P2699" i="34"/>
  <c r="O2699" i="34"/>
  <c r="N2699" i="34"/>
  <c r="M2699" i="34"/>
  <c r="L2699" i="34"/>
  <c r="K2699" i="34"/>
  <c r="J2699" i="34"/>
  <c r="I2699" i="34"/>
  <c r="H2699" i="34"/>
  <c r="G2699" i="34"/>
  <c r="F2699" i="34"/>
  <c r="E2699" i="34"/>
  <c r="D2699" i="34"/>
  <c r="S2696" i="34"/>
  <c r="S2695" i="34"/>
  <c r="D2695" i="34"/>
  <c r="D2691" i="34"/>
  <c r="B2690" i="34"/>
  <c r="P2679" i="34"/>
  <c r="M2679" i="34"/>
  <c r="J2679" i="34"/>
  <c r="G2679" i="34"/>
  <c r="D2679" i="34"/>
  <c r="B2678" i="34"/>
  <c r="B2677" i="34"/>
  <c r="B2676" i="34"/>
  <c r="T2675" i="34"/>
  <c r="S2675" i="34"/>
  <c r="P2675" i="34"/>
  <c r="M2675" i="34"/>
  <c r="J2675" i="34"/>
  <c r="G2675" i="34"/>
  <c r="D2675" i="34"/>
  <c r="B2673" i="34"/>
  <c r="B2672" i="34"/>
  <c r="B2671" i="34"/>
  <c r="B2669" i="34"/>
  <c r="B2668" i="34"/>
  <c r="V2667" i="34"/>
  <c r="U2667" i="34"/>
  <c r="T2667" i="34"/>
  <c r="S2667" i="34"/>
  <c r="R2667" i="34"/>
  <c r="Q2667" i="34"/>
  <c r="P2667" i="34"/>
  <c r="O2667" i="34"/>
  <c r="N2667" i="34"/>
  <c r="M2667" i="34"/>
  <c r="L2667" i="34"/>
  <c r="K2667" i="34"/>
  <c r="J2667" i="34"/>
  <c r="I2667" i="34"/>
  <c r="H2667" i="34"/>
  <c r="G2667" i="34"/>
  <c r="F2667" i="34"/>
  <c r="E2667" i="34"/>
  <c r="D2667" i="34"/>
  <c r="S2664" i="34"/>
  <c r="S2663" i="34"/>
  <c r="D2663" i="34"/>
  <c r="D2659" i="34"/>
  <c r="B2658" i="34"/>
  <c r="P2647" i="34"/>
  <c r="M2647" i="34"/>
  <c r="J2647" i="34"/>
  <c r="G2647" i="34"/>
  <c r="D2647" i="34"/>
  <c r="B2646" i="34"/>
  <c r="B2645" i="34"/>
  <c r="B2644" i="34"/>
  <c r="T2643" i="34"/>
  <c r="S2643" i="34"/>
  <c r="P2643" i="34"/>
  <c r="M2643" i="34"/>
  <c r="J2643" i="34"/>
  <c r="G2643" i="34"/>
  <c r="D2643" i="34"/>
  <c r="B2641" i="34"/>
  <c r="B2640" i="34"/>
  <c r="B2639" i="34"/>
  <c r="B2637" i="34"/>
  <c r="B2636" i="34"/>
  <c r="V2635" i="34"/>
  <c r="U2635" i="34"/>
  <c r="T2635" i="34"/>
  <c r="S2635" i="34"/>
  <c r="R2635" i="34"/>
  <c r="Q2635" i="34"/>
  <c r="P2635" i="34"/>
  <c r="O2635" i="34"/>
  <c r="N2635" i="34"/>
  <c r="M2635" i="34"/>
  <c r="L2635" i="34"/>
  <c r="K2635" i="34"/>
  <c r="J2635" i="34"/>
  <c r="I2635" i="34"/>
  <c r="H2635" i="34"/>
  <c r="G2635" i="34"/>
  <c r="F2635" i="34"/>
  <c r="E2635" i="34"/>
  <c r="D2635" i="34"/>
  <c r="S2632" i="34"/>
  <c r="S2631" i="34"/>
  <c r="D2631" i="34"/>
  <c r="D2627" i="34"/>
  <c r="B2626" i="34"/>
  <c r="P2615" i="34"/>
  <c r="M2615" i="34"/>
  <c r="J2615" i="34"/>
  <c r="G2615" i="34"/>
  <c r="D2615" i="34"/>
  <c r="B2614" i="34"/>
  <c r="B2613" i="34"/>
  <c r="B2612" i="34"/>
  <c r="T2611" i="34"/>
  <c r="S2611" i="34"/>
  <c r="P2611" i="34"/>
  <c r="M2611" i="34"/>
  <c r="J2611" i="34"/>
  <c r="G2611" i="34"/>
  <c r="D2611" i="34"/>
  <c r="B2609" i="34"/>
  <c r="B2608" i="34"/>
  <c r="B2607" i="34"/>
  <c r="B2605" i="34"/>
  <c r="B2604" i="34"/>
  <c r="V2603" i="34"/>
  <c r="U2603" i="34"/>
  <c r="T2603" i="34"/>
  <c r="S2603" i="34"/>
  <c r="R2603" i="34"/>
  <c r="Q2603" i="34"/>
  <c r="P2603" i="34"/>
  <c r="O2603" i="34"/>
  <c r="N2603" i="34"/>
  <c r="M2603" i="34"/>
  <c r="L2603" i="34"/>
  <c r="K2603" i="34"/>
  <c r="J2603" i="34"/>
  <c r="I2603" i="34"/>
  <c r="H2603" i="34"/>
  <c r="G2603" i="34"/>
  <c r="F2603" i="34"/>
  <c r="E2603" i="34"/>
  <c r="D2603" i="34"/>
  <c r="S2600" i="34"/>
  <c r="S2599" i="34"/>
  <c r="D2599" i="34"/>
  <c r="D2595" i="34"/>
  <c r="B2594" i="34"/>
  <c r="P2583" i="34"/>
  <c r="M2583" i="34"/>
  <c r="J2583" i="34"/>
  <c r="G2583" i="34"/>
  <c r="D2583" i="34"/>
  <c r="B2582" i="34"/>
  <c r="B2581" i="34"/>
  <c r="B2580" i="34"/>
  <c r="T2579" i="34"/>
  <c r="S2579" i="34"/>
  <c r="P2579" i="34"/>
  <c r="M2579" i="34"/>
  <c r="J2579" i="34"/>
  <c r="G2579" i="34"/>
  <c r="D2579" i="34"/>
  <c r="B2577" i="34"/>
  <c r="B2576" i="34"/>
  <c r="B2575" i="34"/>
  <c r="B2573" i="34"/>
  <c r="B2572" i="34"/>
  <c r="V2571" i="34"/>
  <c r="U2571" i="34"/>
  <c r="T2571" i="34"/>
  <c r="S2571" i="34"/>
  <c r="R2571" i="34"/>
  <c r="Q2571" i="34"/>
  <c r="P2571" i="34"/>
  <c r="O2571" i="34"/>
  <c r="N2571" i="34"/>
  <c r="M2571" i="34"/>
  <c r="L2571" i="34"/>
  <c r="K2571" i="34"/>
  <c r="J2571" i="34"/>
  <c r="I2571" i="34"/>
  <c r="H2571" i="34"/>
  <c r="G2571" i="34"/>
  <c r="F2571" i="34"/>
  <c r="E2571" i="34"/>
  <c r="D2571" i="34"/>
  <c r="S2568" i="34"/>
  <c r="S2567" i="34"/>
  <c r="D2567" i="34"/>
  <c r="D2563" i="34"/>
  <c r="B2562" i="34"/>
  <c r="P2551" i="34"/>
  <c r="M2551" i="34"/>
  <c r="J2551" i="34"/>
  <c r="G2551" i="34"/>
  <c r="D2551" i="34"/>
  <c r="B2550" i="34"/>
  <c r="B2549" i="34"/>
  <c r="B2548" i="34"/>
  <c r="T2547" i="34"/>
  <c r="S2547" i="34"/>
  <c r="P2547" i="34"/>
  <c r="M2547" i="34"/>
  <c r="J2547" i="34"/>
  <c r="G2547" i="34"/>
  <c r="D2547" i="34"/>
  <c r="B2545" i="34"/>
  <c r="B2544" i="34"/>
  <c r="B2543" i="34"/>
  <c r="B2541" i="34"/>
  <c r="B2540" i="34"/>
  <c r="V2539" i="34"/>
  <c r="U2539" i="34"/>
  <c r="T2539" i="34"/>
  <c r="S2539" i="34"/>
  <c r="R2539" i="34"/>
  <c r="Q2539" i="34"/>
  <c r="P2539" i="34"/>
  <c r="O2539" i="34"/>
  <c r="N2539" i="34"/>
  <c r="M2539" i="34"/>
  <c r="L2539" i="34"/>
  <c r="K2539" i="34"/>
  <c r="J2539" i="34"/>
  <c r="I2539" i="34"/>
  <c r="H2539" i="34"/>
  <c r="G2539" i="34"/>
  <c r="F2539" i="34"/>
  <c r="E2539" i="34"/>
  <c r="D2539" i="34"/>
  <c r="S2536" i="34"/>
  <c r="S2535" i="34"/>
  <c r="D2535" i="34"/>
  <c r="D2531" i="34"/>
  <c r="B2530" i="34"/>
  <c r="P2519" i="34"/>
  <c r="M2519" i="34"/>
  <c r="J2519" i="34"/>
  <c r="G2519" i="34"/>
  <c r="D2519" i="34"/>
  <c r="B2518" i="34"/>
  <c r="B2517" i="34"/>
  <c r="B2516" i="34"/>
  <c r="T2515" i="34"/>
  <c r="S2515" i="34"/>
  <c r="P2515" i="34"/>
  <c r="M2515" i="34"/>
  <c r="J2515" i="34"/>
  <c r="G2515" i="34"/>
  <c r="D2515" i="34"/>
  <c r="B2513" i="34"/>
  <c r="B2512" i="34"/>
  <c r="B2511" i="34"/>
  <c r="B2509" i="34"/>
  <c r="B2508" i="34"/>
  <c r="V2507" i="34"/>
  <c r="U2507" i="34"/>
  <c r="T2507" i="34"/>
  <c r="S2507" i="34"/>
  <c r="R2507" i="34"/>
  <c r="Q2507" i="34"/>
  <c r="P2507" i="34"/>
  <c r="O2507" i="34"/>
  <c r="N2507" i="34"/>
  <c r="M2507" i="34"/>
  <c r="L2507" i="34"/>
  <c r="K2507" i="34"/>
  <c r="J2507" i="34"/>
  <c r="I2507" i="34"/>
  <c r="H2507" i="34"/>
  <c r="G2507" i="34"/>
  <c r="F2507" i="34"/>
  <c r="E2507" i="34"/>
  <c r="D2507" i="34"/>
  <c r="S2504" i="34"/>
  <c r="S2503" i="34"/>
  <c r="D2503" i="34"/>
  <c r="D2499" i="34"/>
  <c r="B2498" i="34"/>
  <c r="P2487" i="34"/>
  <c r="M2487" i="34"/>
  <c r="J2487" i="34"/>
  <c r="G2487" i="34"/>
  <c r="D2487" i="34"/>
  <c r="B2486" i="34"/>
  <c r="B2485" i="34"/>
  <c r="B2484" i="34"/>
  <c r="T2483" i="34"/>
  <c r="S2483" i="34"/>
  <c r="P2483" i="34"/>
  <c r="M2483" i="34"/>
  <c r="J2483" i="34"/>
  <c r="G2483" i="34"/>
  <c r="D2483" i="34"/>
  <c r="B2481" i="34"/>
  <c r="B2480" i="34"/>
  <c r="B2479" i="34"/>
  <c r="B2477" i="34"/>
  <c r="B2476" i="34"/>
  <c r="V2475" i="34"/>
  <c r="U2475" i="34"/>
  <c r="T2475" i="34"/>
  <c r="S2475" i="34"/>
  <c r="R2475" i="34"/>
  <c r="Q2475" i="34"/>
  <c r="P2475" i="34"/>
  <c r="O2475" i="34"/>
  <c r="N2475" i="34"/>
  <c r="M2475" i="34"/>
  <c r="L2475" i="34"/>
  <c r="K2475" i="34"/>
  <c r="J2475" i="34"/>
  <c r="I2475" i="34"/>
  <c r="H2475" i="34"/>
  <c r="G2475" i="34"/>
  <c r="F2475" i="34"/>
  <c r="E2475" i="34"/>
  <c r="D2475" i="34"/>
  <c r="S2472" i="34"/>
  <c r="S2471" i="34"/>
  <c r="D2471" i="34"/>
  <c r="D2467" i="34"/>
  <c r="B2466" i="34"/>
  <c r="P2455" i="34"/>
  <c r="M2455" i="34"/>
  <c r="J2455" i="34"/>
  <c r="G2455" i="34"/>
  <c r="D2455" i="34"/>
  <c r="B2454" i="34"/>
  <c r="B2453" i="34"/>
  <c r="B2452" i="34"/>
  <c r="T2451" i="34"/>
  <c r="S2451" i="34"/>
  <c r="P2451" i="34"/>
  <c r="M2451" i="34"/>
  <c r="J2451" i="34"/>
  <c r="G2451" i="34"/>
  <c r="D2451" i="34"/>
  <c r="B2449" i="34"/>
  <c r="B2448" i="34"/>
  <c r="B2447" i="34"/>
  <c r="B2445" i="34"/>
  <c r="B2444" i="34"/>
  <c r="V2443" i="34"/>
  <c r="U2443" i="34"/>
  <c r="T2443" i="34"/>
  <c r="S2443" i="34"/>
  <c r="R2443" i="34"/>
  <c r="Q2443" i="34"/>
  <c r="P2443" i="34"/>
  <c r="O2443" i="34"/>
  <c r="N2443" i="34"/>
  <c r="M2443" i="34"/>
  <c r="L2443" i="34"/>
  <c r="K2443" i="34"/>
  <c r="J2443" i="34"/>
  <c r="I2443" i="34"/>
  <c r="H2443" i="34"/>
  <c r="G2443" i="34"/>
  <c r="F2443" i="34"/>
  <c r="E2443" i="34"/>
  <c r="D2443" i="34"/>
  <c r="S2440" i="34"/>
  <c r="S2439" i="34"/>
  <c r="D2439" i="34"/>
  <c r="D2435" i="34"/>
  <c r="B2434" i="34"/>
  <c r="P2423" i="34"/>
  <c r="M2423" i="34"/>
  <c r="J2423" i="34"/>
  <c r="G2423" i="34"/>
  <c r="D2423" i="34"/>
  <c r="B2422" i="34"/>
  <c r="B2421" i="34"/>
  <c r="B2420" i="34"/>
  <c r="T2419" i="34"/>
  <c r="S2419" i="34"/>
  <c r="P2419" i="34"/>
  <c r="M2419" i="34"/>
  <c r="J2419" i="34"/>
  <c r="G2419" i="34"/>
  <c r="D2419" i="34"/>
  <c r="B2417" i="34"/>
  <c r="B2416" i="34"/>
  <c r="B2415" i="34"/>
  <c r="B2413" i="34"/>
  <c r="B2412" i="34"/>
  <c r="V2411" i="34"/>
  <c r="U2411" i="34"/>
  <c r="T2411" i="34"/>
  <c r="S2411" i="34"/>
  <c r="R2411" i="34"/>
  <c r="Q2411" i="34"/>
  <c r="P2411" i="34"/>
  <c r="O2411" i="34"/>
  <c r="N2411" i="34"/>
  <c r="M2411" i="34"/>
  <c r="L2411" i="34"/>
  <c r="K2411" i="34"/>
  <c r="J2411" i="34"/>
  <c r="I2411" i="34"/>
  <c r="H2411" i="34"/>
  <c r="G2411" i="34"/>
  <c r="F2411" i="34"/>
  <c r="E2411" i="34"/>
  <c r="D2411" i="34"/>
  <c r="S2408" i="34"/>
  <c r="S2407" i="34"/>
  <c r="D2407" i="34"/>
  <c r="D2403" i="34"/>
  <c r="B2402" i="34"/>
  <c r="P2391" i="34"/>
  <c r="M2391" i="34"/>
  <c r="J2391" i="34"/>
  <c r="G2391" i="34"/>
  <c r="D2391" i="34"/>
  <c r="B2390" i="34"/>
  <c r="B2389" i="34"/>
  <c r="B2388" i="34"/>
  <c r="T2387" i="34"/>
  <c r="S2387" i="34"/>
  <c r="P2387" i="34"/>
  <c r="M2387" i="34"/>
  <c r="J2387" i="34"/>
  <c r="G2387" i="34"/>
  <c r="D2387" i="34"/>
  <c r="B2385" i="34"/>
  <c r="B2384" i="34"/>
  <c r="B2383" i="34"/>
  <c r="B2381" i="34"/>
  <c r="B2380" i="34"/>
  <c r="V2379" i="34"/>
  <c r="U2379" i="34"/>
  <c r="T2379" i="34"/>
  <c r="S2379" i="34"/>
  <c r="R2379" i="34"/>
  <c r="Q2379" i="34"/>
  <c r="P2379" i="34"/>
  <c r="O2379" i="34"/>
  <c r="N2379" i="34"/>
  <c r="M2379" i="34"/>
  <c r="L2379" i="34"/>
  <c r="K2379" i="34"/>
  <c r="J2379" i="34"/>
  <c r="I2379" i="34"/>
  <c r="H2379" i="34"/>
  <c r="G2379" i="34"/>
  <c r="F2379" i="34"/>
  <c r="E2379" i="34"/>
  <c r="D2379" i="34"/>
  <c r="S2376" i="34"/>
  <c r="S2375" i="34"/>
  <c r="D2375" i="34"/>
  <c r="D2371" i="34"/>
  <c r="B2370" i="34"/>
  <c r="P2359" i="34"/>
  <c r="M2359" i="34"/>
  <c r="J2359" i="34"/>
  <c r="G2359" i="34"/>
  <c r="D2359" i="34"/>
  <c r="B2358" i="34"/>
  <c r="B2357" i="34"/>
  <c r="B2356" i="34"/>
  <c r="T2355" i="34"/>
  <c r="S2355" i="34"/>
  <c r="P2355" i="34"/>
  <c r="M2355" i="34"/>
  <c r="J2355" i="34"/>
  <c r="G2355" i="34"/>
  <c r="D2355" i="34"/>
  <c r="B2353" i="34"/>
  <c r="B2352" i="34"/>
  <c r="B2351" i="34"/>
  <c r="B2349" i="34"/>
  <c r="B2348" i="34"/>
  <c r="V2347" i="34"/>
  <c r="U2347" i="34"/>
  <c r="T2347" i="34"/>
  <c r="S2347" i="34"/>
  <c r="R2347" i="34"/>
  <c r="Q2347" i="34"/>
  <c r="P2347" i="34"/>
  <c r="O2347" i="34"/>
  <c r="N2347" i="34"/>
  <c r="M2347" i="34"/>
  <c r="L2347" i="34"/>
  <c r="K2347" i="34"/>
  <c r="J2347" i="34"/>
  <c r="I2347" i="34"/>
  <c r="H2347" i="34"/>
  <c r="G2347" i="34"/>
  <c r="F2347" i="34"/>
  <c r="E2347" i="34"/>
  <c r="D2347" i="34"/>
  <c r="S2344" i="34"/>
  <c r="S2343" i="34"/>
  <c r="D2343" i="34"/>
  <c r="D2339" i="34"/>
  <c r="B2338" i="34"/>
  <c r="P2327" i="34"/>
  <c r="M2327" i="34"/>
  <c r="J2327" i="34"/>
  <c r="G2327" i="34"/>
  <c r="D2327" i="34"/>
  <c r="B2326" i="34"/>
  <c r="B2325" i="34"/>
  <c r="B2324" i="34"/>
  <c r="T2323" i="34"/>
  <c r="S2323" i="34"/>
  <c r="P2323" i="34"/>
  <c r="M2323" i="34"/>
  <c r="J2323" i="34"/>
  <c r="G2323" i="34"/>
  <c r="D2323" i="34"/>
  <c r="B2321" i="34"/>
  <c r="B2320" i="34"/>
  <c r="B2319" i="34"/>
  <c r="B2317" i="34"/>
  <c r="B2316" i="34"/>
  <c r="V2315" i="34"/>
  <c r="U2315" i="34"/>
  <c r="T2315" i="34"/>
  <c r="S2315" i="34"/>
  <c r="R2315" i="34"/>
  <c r="Q2315" i="34"/>
  <c r="P2315" i="34"/>
  <c r="O2315" i="34"/>
  <c r="N2315" i="34"/>
  <c r="M2315" i="34"/>
  <c r="L2315" i="34"/>
  <c r="K2315" i="34"/>
  <c r="J2315" i="34"/>
  <c r="I2315" i="34"/>
  <c r="H2315" i="34"/>
  <c r="G2315" i="34"/>
  <c r="F2315" i="34"/>
  <c r="E2315" i="34"/>
  <c r="D2315" i="34"/>
  <c r="S2312" i="34"/>
  <c r="S2311" i="34"/>
  <c r="D2311" i="34"/>
  <c r="D2307" i="34"/>
  <c r="B2306" i="34"/>
  <c r="P2295" i="34"/>
  <c r="M2295" i="34"/>
  <c r="J2295" i="34"/>
  <c r="G2295" i="34"/>
  <c r="D2295" i="34"/>
  <c r="B2294" i="34"/>
  <c r="B2293" i="34"/>
  <c r="B2292" i="34"/>
  <c r="T2291" i="34"/>
  <c r="S2291" i="34"/>
  <c r="P2291" i="34"/>
  <c r="M2291" i="34"/>
  <c r="J2291" i="34"/>
  <c r="G2291" i="34"/>
  <c r="D2291" i="34"/>
  <c r="B2289" i="34"/>
  <c r="B2288" i="34"/>
  <c r="B2287" i="34"/>
  <c r="B2285" i="34"/>
  <c r="B2284" i="34"/>
  <c r="V2283" i="34"/>
  <c r="U2283" i="34"/>
  <c r="T2283" i="34"/>
  <c r="S2283" i="34"/>
  <c r="R2283" i="34"/>
  <c r="Q2283" i="34"/>
  <c r="P2283" i="34"/>
  <c r="O2283" i="34"/>
  <c r="N2283" i="34"/>
  <c r="M2283" i="34"/>
  <c r="L2283" i="34"/>
  <c r="K2283" i="34"/>
  <c r="J2283" i="34"/>
  <c r="I2283" i="34"/>
  <c r="H2283" i="34"/>
  <c r="G2283" i="34"/>
  <c r="F2283" i="34"/>
  <c r="E2283" i="34"/>
  <c r="D2283" i="34"/>
  <c r="S2280" i="34"/>
  <c r="S2279" i="34"/>
  <c r="D2279" i="34"/>
  <c r="D2275" i="34"/>
  <c r="B2274" i="34"/>
  <c r="P2263" i="34"/>
  <c r="M2263" i="34"/>
  <c r="J2263" i="34"/>
  <c r="G2263" i="34"/>
  <c r="D2263" i="34"/>
  <c r="B2262" i="34"/>
  <c r="B2261" i="34"/>
  <c r="B2260" i="34"/>
  <c r="T2259" i="34"/>
  <c r="S2259" i="34"/>
  <c r="P2259" i="34"/>
  <c r="M2259" i="34"/>
  <c r="J2259" i="34"/>
  <c r="G2259" i="34"/>
  <c r="D2259" i="34"/>
  <c r="B2257" i="34"/>
  <c r="B2256" i="34"/>
  <c r="B2255" i="34"/>
  <c r="B2253" i="34"/>
  <c r="B2252" i="34"/>
  <c r="V2251" i="34"/>
  <c r="U2251" i="34"/>
  <c r="T2251" i="34"/>
  <c r="S2251" i="34"/>
  <c r="R2251" i="34"/>
  <c r="Q2251" i="34"/>
  <c r="P2251" i="34"/>
  <c r="O2251" i="34"/>
  <c r="N2251" i="34"/>
  <c r="M2251" i="34"/>
  <c r="L2251" i="34"/>
  <c r="K2251" i="34"/>
  <c r="J2251" i="34"/>
  <c r="I2251" i="34"/>
  <c r="H2251" i="34"/>
  <c r="G2251" i="34"/>
  <c r="F2251" i="34"/>
  <c r="E2251" i="34"/>
  <c r="D2251" i="34"/>
  <c r="S2248" i="34"/>
  <c r="S2247" i="34"/>
  <c r="D2247" i="34"/>
  <c r="D2243" i="34"/>
  <c r="B2242" i="34"/>
  <c r="P2231" i="34"/>
  <c r="M2231" i="34"/>
  <c r="J2231" i="34"/>
  <c r="G2231" i="34"/>
  <c r="D2231" i="34"/>
  <c r="B2230" i="34"/>
  <c r="B2229" i="34"/>
  <c r="B2228" i="34"/>
  <c r="T2227" i="34"/>
  <c r="S2227" i="34"/>
  <c r="P2227" i="34"/>
  <c r="M2227" i="34"/>
  <c r="J2227" i="34"/>
  <c r="G2227" i="34"/>
  <c r="D2227" i="34"/>
  <c r="B2225" i="34"/>
  <c r="B2224" i="34"/>
  <c r="B2223" i="34"/>
  <c r="B2221" i="34"/>
  <c r="B2220" i="34"/>
  <c r="V2219" i="34"/>
  <c r="U2219" i="34"/>
  <c r="T2219" i="34"/>
  <c r="S2219" i="34"/>
  <c r="R2219" i="34"/>
  <c r="Q2219" i="34"/>
  <c r="P2219" i="34"/>
  <c r="O2219" i="34"/>
  <c r="N2219" i="34"/>
  <c r="M2219" i="34"/>
  <c r="L2219" i="34"/>
  <c r="K2219" i="34"/>
  <c r="J2219" i="34"/>
  <c r="I2219" i="34"/>
  <c r="H2219" i="34"/>
  <c r="G2219" i="34"/>
  <c r="F2219" i="34"/>
  <c r="E2219" i="34"/>
  <c r="D2219" i="34"/>
  <c r="S2216" i="34"/>
  <c r="S2215" i="34"/>
  <c r="D2215" i="34"/>
  <c r="D2211" i="34"/>
  <c r="B2210" i="34"/>
  <c r="P2199" i="34"/>
  <c r="M2199" i="34"/>
  <c r="J2199" i="34"/>
  <c r="G2199" i="34"/>
  <c r="D2199" i="34"/>
  <c r="B2198" i="34"/>
  <c r="B2197" i="34"/>
  <c r="B2196" i="34"/>
  <c r="T2195" i="34"/>
  <c r="S2195" i="34"/>
  <c r="P2195" i="34"/>
  <c r="M2195" i="34"/>
  <c r="J2195" i="34"/>
  <c r="G2195" i="34"/>
  <c r="D2195" i="34"/>
  <c r="B2193" i="34"/>
  <c r="B2192" i="34"/>
  <c r="B2191" i="34"/>
  <c r="B2189" i="34"/>
  <c r="B2188" i="34"/>
  <c r="V2187" i="34"/>
  <c r="U2187" i="34"/>
  <c r="T2187" i="34"/>
  <c r="S2187" i="34"/>
  <c r="R2187" i="34"/>
  <c r="Q2187" i="34"/>
  <c r="P2187" i="34"/>
  <c r="O2187" i="34"/>
  <c r="N2187" i="34"/>
  <c r="M2187" i="34"/>
  <c r="L2187" i="34"/>
  <c r="K2187" i="34"/>
  <c r="J2187" i="34"/>
  <c r="I2187" i="34"/>
  <c r="H2187" i="34"/>
  <c r="G2187" i="34"/>
  <c r="F2187" i="34"/>
  <c r="E2187" i="34"/>
  <c r="D2187" i="34"/>
  <c r="S2184" i="34"/>
  <c r="S2183" i="34"/>
  <c r="D2183" i="34"/>
  <c r="D2179" i="34"/>
  <c r="B2178" i="34"/>
  <c r="P2167" i="34"/>
  <c r="M2167" i="34"/>
  <c r="J2167" i="34"/>
  <c r="G2167" i="34"/>
  <c r="D2167" i="34"/>
  <c r="B2166" i="34"/>
  <c r="B2165" i="34"/>
  <c r="B2164" i="34"/>
  <c r="T2163" i="34"/>
  <c r="S2163" i="34"/>
  <c r="P2163" i="34"/>
  <c r="M2163" i="34"/>
  <c r="J2163" i="34"/>
  <c r="G2163" i="34"/>
  <c r="D2163" i="34"/>
  <c r="B2161" i="34"/>
  <c r="B2160" i="34"/>
  <c r="B2159" i="34"/>
  <c r="B2157" i="34"/>
  <c r="B2156" i="34"/>
  <c r="V2155" i="34"/>
  <c r="U2155" i="34"/>
  <c r="T2155" i="34"/>
  <c r="S2155" i="34"/>
  <c r="R2155" i="34"/>
  <c r="Q2155" i="34"/>
  <c r="P2155" i="34"/>
  <c r="O2155" i="34"/>
  <c r="N2155" i="34"/>
  <c r="M2155" i="34"/>
  <c r="L2155" i="34"/>
  <c r="K2155" i="34"/>
  <c r="J2155" i="34"/>
  <c r="I2155" i="34"/>
  <c r="H2155" i="34"/>
  <c r="G2155" i="34"/>
  <c r="F2155" i="34"/>
  <c r="E2155" i="34"/>
  <c r="D2155" i="34"/>
  <c r="S2152" i="34"/>
  <c r="S2151" i="34"/>
  <c r="D2151" i="34"/>
  <c r="D2147" i="34"/>
  <c r="B2146" i="34"/>
  <c r="P2135" i="34"/>
  <c r="M2135" i="34"/>
  <c r="J2135" i="34"/>
  <c r="G2135" i="34"/>
  <c r="D2135" i="34"/>
  <c r="B2134" i="34"/>
  <c r="B2133" i="34"/>
  <c r="B2132" i="34"/>
  <c r="T2131" i="34"/>
  <c r="S2131" i="34"/>
  <c r="P2131" i="34"/>
  <c r="M2131" i="34"/>
  <c r="J2131" i="34"/>
  <c r="G2131" i="34"/>
  <c r="D2131" i="34"/>
  <c r="B2129" i="34"/>
  <c r="B2128" i="34"/>
  <c r="B2127" i="34"/>
  <c r="B2125" i="34"/>
  <c r="B2124" i="34"/>
  <c r="V2123" i="34"/>
  <c r="U2123" i="34"/>
  <c r="T2123" i="34"/>
  <c r="S2123" i="34"/>
  <c r="R2123" i="34"/>
  <c r="Q2123" i="34"/>
  <c r="P2123" i="34"/>
  <c r="O2123" i="34"/>
  <c r="N2123" i="34"/>
  <c r="M2123" i="34"/>
  <c r="L2123" i="34"/>
  <c r="K2123" i="34"/>
  <c r="J2123" i="34"/>
  <c r="I2123" i="34"/>
  <c r="H2123" i="34"/>
  <c r="G2123" i="34"/>
  <c r="F2123" i="34"/>
  <c r="E2123" i="34"/>
  <c r="D2123" i="34"/>
  <c r="S2120" i="34"/>
  <c r="S2119" i="34"/>
  <c r="D2119" i="34"/>
  <c r="D2115" i="34"/>
  <c r="B2114" i="34"/>
  <c r="P2103" i="34"/>
  <c r="M2103" i="34"/>
  <c r="J2103" i="34"/>
  <c r="G2103" i="34"/>
  <c r="D2103" i="34"/>
  <c r="B2102" i="34"/>
  <c r="B2101" i="34"/>
  <c r="B2100" i="34"/>
  <c r="T2099" i="34"/>
  <c r="S2099" i="34"/>
  <c r="P2099" i="34"/>
  <c r="M2099" i="34"/>
  <c r="J2099" i="34"/>
  <c r="G2099" i="34"/>
  <c r="D2099" i="34"/>
  <c r="B2097" i="34"/>
  <c r="B2096" i="34"/>
  <c r="B2095" i="34"/>
  <c r="B2093" i="34"/>
  <c r="B2092" i="34"/>
  <c r="V2091" i="34"/>
  <c r="U2091" i="34"/>
  <c r="T2091" i="34"/>
  <c r="S2091" i="34"/>
  <c r="R2091" i="34"/>
  <c r="Q2091" i="34"/>
  <c r="P2091" i="34"/>
  <c r="O2091" i="34"/>
  <c r="N2091" i="34"/>
  <c r="M2091" i="34"/>
  <c r="L2091" i="34"/>
  <c r="K2091" i="34"/>
  <c r="J2091" i="34"/>
  <c r="I2091" i="34"/>
  <c r="H2091" i="34"/>
  <c r="G2091" i="34"/>
  <c r="F2091" i="34"/>
  <c r="E2091" i="34"/>
  <c r="D2091" i="34"/>
  <c r="S2088" i="34"/>
  <c r="S2087" i="34"/>
  <c r="D2087" i="34"/>
  <c r="D2083" i="34"/>
  <c r="B2082" i="34"/>
  <c r="P2071" i="34"/>
  <c r="M2071" i="34"/>
  <c r="J2071" i="34"/>
  <c r="G2071" i="34"/>
  <c r="D2071" i="34"/>
  <c r="B2070" i="34"/>
  <c r="B2069" i="34"/>
  <c r="B2068" i="34"/>
  <c r="T2067" i="34"/>
  <c r="S2067" i="34"/>
  <c r="P2067" i="34"/>
  <c r="M2067" i="34"/>
  <c r="J2067" i="34"/>
  <c r="G2067" i="34"/>
  <c r="D2067" i="34"/>
  <c r="B2065" i="34"/>
  <c r="B2064" i="34"/>
  <c r="B2063" i="34"/>
  <c r="B2061" i="34"/>
  <c r="B2060" i="34"/>
  <c r="V2059" i="34"/>
  <c r="U2059" i="34"/>
  <c r="T2059" i="34"/>
  <c r="S2059" i="34"/>
  <c r="R2059" i="34"/>
  <c r="Q2059" i="34"/>
  <c r="P2059" i="34"/>
  <c r="O2059" i="34"/>
  <c r="N2059" i="34"/>
  <c r="M2059" i="34"/>
  <c r="L2059" i="34"/>
  <c r="K2059" i="34"/>
  <c r="J2059" i="34"/>
  <c r="I2059" i="34"/>
  <c r="H2059" i="34"/>
  <c r="G2059" i="34"/>
  <c r="F2059" i="34"/>
  <c r="E2059" i="34"/>
  <c r="D2059" i="34"/>
  <c r="S2056" i="34"/>
  <c r="S2055" i="34"/>
  <c r="D2055" i="34"/>
  <c r="D2051" i="34"/>
  <c r="B2050" i="34"/>
  <c r="P2039" i="34"/>
  <c r="M2039" i="34"/>
  <c r="J2039" i="34"/>
  <c r="G2039" i="34"/>
  <c r="D2039" i="34"/>
  <c r="B2038" i="34"/>
  <c r="B2037" i="34"/>
  <c r="B2036" i="34"/>
  <c r="T2035" i="34"/>
  <c r="S2035" i="34"/>
  <c r="P2035" i="34"/>
  <c r="M2035" i="34"/>
  <c r="J2035" i="34"/>
  <c r="G2035" i="34"/>
  <c r="D2035" i="34"/>
  <c r="B2033" i="34"/>
  <c r="B2032" i="34"/>
  <c r="B2031" i="34"/>
  <c r="B2029" i="34"/>
  <c r="B2028" i="34"/>
  <c r="V2027" i="34"/>
  <c r="U2027" i="34"/>
  <c r="T2027" i="34"/>
  <c r="S2027" i="34"/>
  <c r="R2027" i="34"/>
  <c r="Q2027" i="34"/>
  <c r="P2027" i="34"/>
  <c r="O2027" i="34"/>
  <c r="N2027" i="34"/>
  <c r="M2027" i="34"/>
  <c r="L2027" i="34"/>
  <c r="K2027" i="34"/>
  <c r="J2027" i="34"/>
  <c r="I2027" i="34"/>
  <c r="H2027" i="34"/>
  <c r="G2027" i="34"/>
  <c r="F2027" i="34"/>
  <c r="E2027" i="34"/>
  <c r="D2027" i="34"/>
  <c r="S2024" i="34"/>
  <c r="S2023" i="34"/>
  <c r="D2023" i="34"/>
  <c r="D2019" i="34"/>
  <c r="B2018" i="34"/>
  <c r="P2007" i="34"/>
  <c r="M2007" i="34"/>
  <c r="J2007" i="34"/>
  <c r="G2007" i="34"/>
  <c r="D2007" i="34"/>
  <c r="B2006" i="34"/>
  <c r="B2005" i="34"/>
  <c r="B2004" i="34"/>
  <c r="T2003" i="34"/>
  <c r="S2003" i="34"/>
  <c r="P2003" i="34"/>
  <c r="M2003" i="34"/>
  <c r="J2003" i="34"/>
  <c r="G2003" i="34"/>
  <c r="D2003" i="34"/>
  <c r="B2001" i="34"/>
  <c r="B2000" i="34"/>
  <c r="B1999" i="34"/>
  <c r="B1997" i="34"/>
  <c r="B1996" i="34"/>
  <c r="V1995" i="34"/>
  <c r="U1995" i="34"/>
  <c r="T1995" i="34"/>
  <c r="S1995" i="34"/>
  <c r="R1995" i="34"/>
  <c r="Q1995" i="34"/>
  <c r="P1995" i="34"/>
  <c r="O1995" i="34"/>
  <c r="N1995" i="34"/>
  <c r="M1995" i="34"/>
  <c r="L1995" i="34"/>
  <c r="K1995" i="34"/>
  <c r="J1995" i="34"/>
  <c r="I1995" i="34"/>
  <c r="H1995" i="34"/>
  <c r="G1995" i="34"/>
  <c r="F1995" i="34"/>
  <c r="E1995" i="34"/>
  <c r="D1995" i="34"/>
  <c r="S1992" i="34"/>
  <c r="S1991" i="34"/>
  <c r="D1991" i="34"/>
  <c r="D1987" i="34"/>
  <c r="B1986" i="34"/>
  <c r="P1975" i="34"/>
  <c r="M1975" i="34"/>
  <c r="J1975" i="34"/>
  <c r="G1975" i="34"/>
  <c r="D1975" i="34"/>
  <c r="B1974" i="34"/>
  <c r="B1973" i="34"/>
  <c r="B1972" i="34"/>
  <c r="T1971" i="34"/>
  <c r="S1971" i="34"/>
  <c r="P1971" i="34"/>
  <c r="M1971" i="34"/>
  <c r="J1971" i="34"/>
  <c r="G1971" i="34"/>
  <c r="D1971" i="34"/>
  <c r="B1969" i="34"/>
  <c r="B1968" i="34"/>
  <c r="B1967" i="34"/>
  <c r="B1965" i="34"/>
  <c r="B1964" i="34"/>
  <c r="V1963" i="34"/>
  <c r="U1963" i="34"/>
  <c r="T1963" i="34"/>
  <c r="S1963" i="34"/>
  <c r="R1963" i="34"/>
  <c r="Q1963" i="34"/>
  <c r="P1963" i="34"/>
  <c r="O1963" i="34"/>
  <c r="N1963" i="34"/>
  <c r="M1963" i="34"/>
  <c r="L1963" i="34"/>
  <c r="K1963" i="34"/>
  <c r="J1963" i="34"/>
  <c r="I1963" i="34"/>
  <c r="H1963" i="34"/>
  <c r="G1963" i="34"/>
  <c r="F1963" i="34"/>
  <c r="E1963" i="34"/>
  <c r="D1963" i="34"/>
  <c r="S1960" i="34"/>
  <c r="S1959" i="34"/>
  <c r="D1959" i="34"/>
  <c r="D1955" i="34"/>
  <c r="B1954" i="34"/>
  <c r="P1943" i="34"/>
  <c r="M1943" i="34"/>
  <c r="J1943" i="34"/>
  <c r="G1943" i="34"/>
  <c r="D1943" i="34"/>
  <c r="B1942" i="34"/>
  <c r="B1941" i="34"/>
  <c r="B1940" i="34"/>
  <c r="T1939" i="34"/>
  <c r="S1939" i="34"/>
  <c r="P1939" i="34"/>
  <c r="M1939" i="34"/>
  <c r="J1939" i="34"/>
  <c r="G1939" i="34"/>
  <c r="D1939" i="34"/>
  <c r="B1937" i="34"/>
  <c r="B1936" i="34"/>
  <c r="B1935" i="34"/>
  <c r="B1933" i="34"/>
  <c r="B1932" i="34"/>
  <c r="V1931" i="34"/>
  <c r="U1931" i="34"/>
  <c r="T1931" i="34"/>
  <c r="S1931" i="34"/>
  <c r="R1931" i="34"/>
  <c r="Q1931" i="34"/>
  <c r="P1931" i="34"/>
  <c r="O1931" i="34"/>
  <c r="N1931" i="34"/>
  <c r="M1931" i="34"/>
  <c r="L1931" i="34"/>
  <c r="K1931" i="34"/>
  <c r="J1931" i="34"/>
  <c r="I1931" i="34"/>
  <c r="H1931" i="34"/>
  <c r="G1931" i="34"/>
  <c r="F1931" i="34"/>
  <c r="E1931" i="34"/>
  <c r="D1931" i="34"/>
  <c r="S1928" i="34"/>
  <c r="S1927" i="34"/>
  <c r="D1927" i="34"/>
  <c r="D1923" i="34"/>
  <c r="B1922" i="34"/>
  <c r="P1911" i="34"/>
  <c r="M1911" i="34"/>
  <c r="J1911" i="34"/>
  <c r="G1911" i="34"/>
  <c r="D1911" i="34"/>
  <c r="B1910" i="34"/>
  <c r="B1909" i="34"/>
  <c r="B1908" i="34"/>
  <c r="T1907" i="34"/>
  <c r="S1907" i="34"/>
  <c r="P1907" i="34"/>
  <c r="M1907" i="34"/>
  <c r="J1907" i="34"/>
  <c r="G1907" i="34"/>
  <c r="D1907" i="34"/>
  <c r="B1905" i="34"/>
  <c r="B1904" i="34"/>
  <c r="B1903" i="34"/>
  <c r="B1901" i="34"/>
  <c r="B1900" i="34"/>
  <c r="V1899" i="34"/>
  <c r="U1899" i="34"/>
  <c r="T1899" i="34"/>
  <c r="S1899" i="34"/>
  <c r="R1899" i="34"/>
  <c r="Q1899" i="34"/>
  <c r="P1899" i="34"/>
  <c r="O1899" i="34"/>
  <c r="N1899" i="34"/>
  <c r="M1899" i="34"/>
  <c r="L1899" i="34"/>
  <c r="K1899" i="34"/>
  <c r="J1899" i="34"/>
  <c r="I1899" i="34"/>
  <c r="H1899" i="34"/>
  <c r="G1899" i="34"/>
  <c r="F1899" i="34"/>
  <c r="E1899" i="34"/>
  <c r="D1899" i="34"/>
  <c r="S1896" i="34"/>
  <c r="S1895" i="34"/>
  <c r="D1895" i="34"/>
  <c r="D1891" i="34"/>
  <c r="B1890" i="34"/>
  <c r="P1879" i="34"/>
  <c r="M1879" i="34"/>
  <c r="J1879" i="34"/>
  <c r="G1879" i="34"/>
  <c r="D1879" i="34"/>
  <c r="B1878" i="34"/>
  <c r="B1877" i="34"/>
  <c r="B1876" i="34"/>
  <c r="T1875" i="34"/>
  <c r="S1875" i="34"/>
  <c r="P1875" i="34"/>
  <c r="M1875" i="34"/>
  <c r="J1875" i="34"/>
  <c r="G1875" i="34"/>
  <c r="D1875" i="34"/>
  <c r="B1873" i="34"/>
  <c r="B1872" i="34"/>
  <c r="B1871" i="34"/>
  <c r="B1869" i="34"/>
  <c r="B1868" i="34"/>
  <c r="V1867" i="34"/>
  <c r="U1867" i="34"/>
  <c r="T1867" i="34"/>
  <c r="S1867" i="34"/>
  <c r="R1867" i="34"/>
  <c r="Q1867" i="34"/>
  <c r="P1867" i="34"/>
  <c r="O1867" i="34"/>
  <c r="N1867" i="34"/>
  <c r="M1867" i="34"/>
  <c r="L1867" i="34"/>
  <c r="K1867" i="34"/>
  <c r="J1867" i="34"/>
  <c r="I1867" i="34"/>
  <c r="H1867" i="34"/>
  <c r="G1867" i="34"/>
  <c r="F1867" i="34"/>
  <c r="E1867" i="34"/>
  <c r="D1867" i="34"/>
  <c r="S1864" i="34"/>
  <c r="S1863" i="34"/>
  <c r="D1863" i="34"/>
  <c r="D1859" i="34"/>
  <c r="B1858" i="34"/>
  <c r="P1847" i="34"/>
  <c r="M1847" i="34"/>
  <c r="J1847" i="34"/>
  <c r="G1847" i="34"/>
  <c r="D1847" i="34"/>
  <c r="B1846" i="34"/>
  <c r="B1845" i="34"/>
  <c r="B1844" i="34"/>
  <c r="T1843" i="34"/>
  <c r="S1843" i="34"/>
  <c r="P1843" i="34"/>
  <c r="M1843" i="34"/>
  <c r="J1843" i="34"/>
  <c r="G1843" i="34"/>
  <c r="D1843" i="34"/>
  <c r="B1841" i="34"/>
  <c r="B1840" i="34"/>
  <c r="B1839" i="34"/>
  <c r="B1837" i="34"/>
  <c r="B1836" i="34"/>
  <c r="V1835" i="34"/>
  <c r="U1835" i="34"/>
  <c r="T1835" i="34"/>
  <c r="S1835" i="34"/>
  <c r="R1835" i="34"/>
  <c r="Q1835" i="34"/>
  <c r="P1835" i="34"/>
  <c r="O1835" i="34"/>
  <c r="N1835" i="34"/>
  <c r="M1835" i="34"/>
  <c r="L1835" i="34"/>
  <c r="K1835" i="34"/>
  <c r="J1835" i="34"/>
  <c r="I1835" i="34"/>
  <c r="H1835" i="34"/>
  <c r="G1835" i="34"/>
  <c r="F1835" i="34"/>
  <c r="E1835" i="34"/>
  <c r="D1835" i="34"/>
  <c r="S1832" i="34"/>
  <c r="S1831" i="34"/>
  <c r="D1831" i="34"/>
  <c r="D1827" i="34"/>
  <c r="B1826" i="34"/>
  <c r="P1815" i="34"/>
  <c r="M1815" i="34"/>
  <c r="J1815" i="34"/>
  <c r="G1815" i="34"/>
  <c r="D1815" i="34"/>
  <c r="B1814" i="34"/>
  <c r="B1813" i="34"/>
  <c r="B1812" i="34"/>
  <c r="T1811" i="34"/>
  <c r="S1811" i="34"/>
  <c r="P1811" i="34"/>
  <c r="M1811" i="34"/>
  <c r="J1811" i="34"/>
  <c r="G1811" i="34"/>
  <c r="D1811" i="34"/>
  <c r="B1809" i="34"/>
  <c r="B1808" i="34"/>
  <c r="B1807" i="34"/>
  <c r="B1805" i="34"/>
  <c r="B1804" i="34"/>
  <c r="V1803" i="34"/>
  <c r="U1803" i="34"/>
  <c r="T1803" i="34"/>
  <c r="S1803" i="34"/>
  <c r="R1803" i="34"/>
  <c r="Q1803" i="34"/>
  <c r="P1803" i="34"/>
  <c r="O1803" i="34"/>
  <c r="N1803" i="34"/>
  <c r="M1803" i="34"/>
  <c r="L1803" i="34"/>
  <c r="K1803" i="34"/>
  <c r="J1803" i="34"/>
  <c r="I1803" i="34"/>
  <c r="H1803" i="34"/>
  <c r="G1803" i="34"/>
  <c r="F1803" i="34"/>
  <c r="E1803" i="34"/>
  <c r="D1803" i="34"/>
  <c r="S1800" i="34"/>
  <c r="S1799" i="34"/>
  <c r="D1799" i="34"/>
  <c r="D1795" i="34"/>
  <c r="B1794" i="34"/>
  <c r="P1783" i="34"/>
  <c r="M1783" i="34"/>
  <c r="J1783" i="34"/>
  <c r="G1783" i="34"/>
  <c r="D1783" i="34"/>
  <c r="B1782" i="34"/>
  <c r="B1781" i="34"/>
  <c r="B1780" i="34"/>
  <c r="T1779" i="34"/>
  <c r="S1779" i="34"/>
  <c r="P1779" i="34"/>
  <c r="M1779" i="34"/>
  <c r="J1779" i="34"/>
  <c r="G1779" i="34"/>
  <c r="D1779" i="34"/>
  <c r="B1777" i="34"/>
  <c r="B1776" i="34"/>
  <c r="B1775" i="34"/>
  <c r="B1773" i="34"/>
  <c r="B1772" i="34"/>
  <c r="V1771" i="34"/>
  <c r="U1771" i="34"/>
  <c r="T1771" i="34"/>
  <c r="S1771" i="34"/>
  <c r="R1771" i="34"/>
  <c r="Q1771" i="34"/>
  <c r="P1771" i="34"/>
  <c r="O1771" i="34"/>
  <c r="N1771" i="34"/>
  <c r="M1771" i="34"/>
  <c r="L1771" i="34"/>
  <c r="K1771" i="34"/>
  <c r="J1771" i="34"/>
  <c r="I1771" i="34"/>
  <c r="H1771" i="34"/>
  <c r="G1771" i="34"/>
  <c r="F1771" i="34"/>
  <c r="E1771" i="34"/>
  <c r="D1771" i="34"/>
  <c r="S1768" i="34"/>
  <c r="S1767" i="34"/>
  <c r="D1767" i="34"/>
  <c r="D1763" i="34"/>
  <c r="B1762" i="34"/>
  <c r="P1751" i="34"/>
  <c r="M1751" i="34"/>
  <c r="J1751" i="34"/>
  <c r="G1751" i="34"/>
  <c r="D1751" i="34"/>
  <c r="B1750" i="34"/>
  <c r="B1749" i="34"/>
  <c r="B1748" i="34"/>
  <c r="T1747" i="34"/>
  <c r="S1747" i="34"/>
  <c r="P1747" i="34"/>
  <c r="M1747" i="34"/>
  <c r="J1747" i="34"/>
  <c r="G1747" i="34"/>
  <c r="D1747" i="34"/>
  <c r="B1745" i="34"/>
  <c r="B1744" i="34"/>
  <c r="B1743" i="34"/>
  <c r="B1741" i="34"/>
  <c r="B1740" i="34"/>
  <c r="V1739" i="34"/>
  <c r="U1739" i="34"/>
  <c r="T1739" i="34"/>
  <c r="S1739" i="34"/>
  <c r="R1739" i="34"/>
  <c r="Q1739" i="34"/>
  <c r="P1739" i="34"/>
  <c r="O1739" i="34"/>
  <c r="N1739" i="34"/>
  <c r="M1739" i="34"/>
  <c r="L1739" i="34"/>
  <c r="K1739" i="34"/>
  <c r="J1739" i="34"/>
  <c r="I1739" i="34"/>
  <c r="H1739" i="34"/>
  <c r="G1739" i="34"/>
  <c r="F1739" i="34"/>
  <c r="E1739" i="34"/>
  <c r="D1739" i="34"/>
  <c r="S1736" i="34"/>
  <c r="S1735" i="34"/>
  <c r="D1735" i="34"/>
  <c r="D1731" i="34"/>
  <c r="B1730" i="34"/>
  <c r="P1719" i="34"/>
  <c r="M1719" i="34"/>
  <c r="J1719" i="34"/>
  <c r="G1719" i="34"/>
  <c r="D1719" i="34"/>
  <c r="B1718" i="34"/>
  <c r="B1717" i="34"/>
  <c r="B1716" i="34"/>
  <c r="T1715" i="34"/>
  <c r="S1715" i="34"/>
  <c r="P1715" i="34"/>
  <c r="M1715" i="34"/>
  <c r="J1715" i="34"/>
  <c r="G1715" i="34"/>
  <c r="D1715" i="34"/>
  <c r="B1713" i="34"/>
  <c r="B1712" i="34"/>
  <c r="B1711" i="34"/>
  <c r="B1709" i="34"/>
  <c r="B1708" i="34"/>
  <c r="V1707" i="34"/>
  <c r="U1707" i="34"/>
  <c r="T1707" i="34"/>
  <c r="S1707" i="34"/>
  <c r="R1707" i="34"/>
  <c r="Q1707" i="34"/>
  <c r="P1707" i="34"/>
  <c r="O1707" i="34"/>
  <c r="N1707" i="34"/>
  <c r="M1707" i="34"/>
  <c r="L1707" i="34"/>
  <c r="K1707" i="34"/>
  <c r="J1707" i="34"/>
  <c r="I1707" i="34"/>
  <c r="H1707" i="34"/>
  <c r="G1707" i="34"/>
  <c r="F1707" i="34"/>
  <c r="E1707" i="34"/>
  <c r="D1707" i="34"/>
  <c r="S1704" i="34"/>
  <c r="S1703" i="34"/>
  <c r="D1703" i="34"/>
  <c r="D1699" i="34"/>
  <c r="B1698" i="34"/>
  <c r="P1687" i="34"/>
  <c r="M1687" i="34"/>
  <c r="J1687" i="34"/>
  <c r="G1687" i="34"/>
  <c r="D1687" i="34"/>
  <c r="B1686" i="34"/>
  <c r="B1685" i="34"/>
  <c r="B1684" i="34"/>
  <c r="T1683" i="34"/>
  <c r="S1683" i="34"/>
  <c r="P1683" i="34"/>
  <c r="M1683" i="34"/>
  <c r="J1683" i="34"/>
  <c r="G1683" i="34"/>
  <c r="D1683" i="34"/>
  <c r="B1681" i="34"/>
  <c r="B1680" i="34"/>
  <c r="B1679" i="34"/>
  <c r="B1677" i="34"/>
  <c r="B1676" i="34"/>
  <c r="V1675" i="34"/>
  <c r="U1675" i="34"/>
  <c r="T1675" i="34"/>
  <c r="S1675" i="34"/>
  <c r="R1675" i="34"/>
  <c r="Q1675" i="34"/>
  <c r="P1675" i="34"/>
  <c r="O1675" i="34"/>
  <c r="N1675" i="34"/>
  <c r="M1675" i="34"/>
  <c r="L1675" i="34"/>
  <c r="K1675" i="34"/>
  <c r="J1675" i="34"/>
  <c r="I1675" i="34"/>
  <c r="H1675" i="34"/>
  <c r="G1675" i="34"/>
  <c r="F1675" i="34"/>
  <c r="E1675" i="34"/>
  <c r="D1675" i="34"/>
  <c r="S1672" i="34"/>
  <c r="S1671" i="34"/>
  <c r="D1671" i="34"/>
  <c r="D1667" i="34"/>
  <c r="B1666" i="34"/>
  <c r="P1655" i="34"/>
  <c r="M1655" i="34"/>
  <c r="J1655" i="34"/>
  <c r="G1655" i="34"/>
  <c r="D1655" i="34"/>
  <c r="B1654" i="34"/>
  <c r="B1653" i="34"/>
  <c r="B1652" i="34"/>
  <c r="T1651" i="34"/>
  <c r="S1651" i="34"/>
  <c r="P1651" i="34"/>
  <c r="M1651" i="34"/>
  <c r="J1651" i="34"/>
  <c r="G1651" i="34"/>
  <c r="D1651" i="34"/>
  <c r="B1649" i="34"/>
  <c r="B1648" i="34"/>
  <c r="B1647" i="34"/>
  <c r="B1645" i="34"/>
  <c r="B1644" i="34"/>
  <c r="V1643" i="34"/>
  <c r="U1643" i="34"/>
  <c r="T1643" i="34"/>
  <c r="S1643" i="34"/>
  <c r="R1643" i="34"/>
  <c r="Q1643" i="34"/>
  <c r="P1643" i="34"/>
  <c r="O1643" i="34"/>
  <c r="N1643" i="34"/>
  <c r="M1643" i="34"/>
  <c r="L1643" i="34"/>
  <c r="K1643" i="34"/>
  <c r="J1643" i="34"/>
  <c r="I1643" i="34"/>
  <c r="H1643" i="34"/>
  <c r="G1643" i="34"/>
  <c r="F1643" i="34"/>
  <c r="E1643" i="34"/>
  <c r="D1643" i="34"/>
  <c r="S1640" i="34"/>
  <c r="S1639" i="34"/>
  <c r="D1639" i="34"/>
  <c r="D1635" i="34"/>
  <c r="B1634" i="34"/>
  <c r="P1623" i="34"/>
  <c r="M1623" i="34"/>
  <c r="J1623" i="34"/>
  <c r="G1623" i="34"/>
  <c r="D1623" i="34"/>
  <c r="B1622" i="34"/>
  <c r="B1621" i="34"/>
  <c r="B1620" i="34"/>
  <c r="T1619" i="34"/>
  <c r="S1619" i="34"/>
  <c r="P1619" i="34"/>
  <c r="M1619" i="34"/>
  <c r="J1619" i="34"/>
  <c r="G1619" i="34"/>
  <c r="D1619" i="34"/>
  <c r="B1617" i="34"/>
  <c r="B1616" i="34"/>
  <c r="B1615" i="34"/>
  <c r="B1613" i="34"/>
  <c r="B1612" i="34"/>
  <c r="V1611" i="34"/>
  <c r="U1611" i="34"/>
  <c r="T1611" i="34"/>
  <c r="S1611" i="34"/>
  <c r="R1611" i="34"/>
  <c r="Q1611" i="34"/>
  <c r="P1611" i="34"/>
  <c r="O1611" i="34"/>
  <c r="N1611" i="34"/>
  <c r="M1611" i="34"/>
  <c r="L1611" i="34"/>
  <c r="K1611" i="34"/>
  <c r="J1611" i="34"/>
  <c r="I1611" i="34"/>
  <c r="H1611" i="34"/>
  <c r="G1611" i="34"/>
  <c r="F1611" i="34"/>
  <c r="E1611" i="34"/>
  <c r="D1611" i="34"/>
  <c r="S1608" i="34"/>
  <c r="S1607" i="34"/>
  <c r="D1607" i="34"/>
  <c r="D1603" i="34"/>
  <c r="B1602" i="34"/>
  <c r="P1591" i="34"/>
  <c r="M1591" i="34"/>
  <c r="J1591" i="34"/>
  <c r="G1591" i="34"/>
  <c r="D1591" i="34"/>
  <c r="B1590" i="34"/>
  <c r="B1589" i="34"/>
  <c r="B1588" i="34"/>
  <c r="T1587" i="34"/>
  <c r="S1587" i="34"/>
  <c r="P1587" i="34"/>
  <c r="M1587" i="34"/>
  <c r="J1587" i="34"/>
  <c r="G1587" i="34"/>
  <c r="D1587" i="34"/>
  <c r="B1585" i="34"/>
  <c r="B1584" i="34"/>
  <c r="B1583" i="34"/>
  <c r="B1581" i="34"/>
  <c r="B1580" i="34"/>
  <c r="V1579" i="34"/>
  <c r="U1579" i="34"/>
  <c r="T1579" i="34"/>
  <c r="S1579" i="34"/>
  <c r="R1579" i="34"/>
  <c r="Q1579" i="34"/>
  <c r="P1579" i="34"/>
  <c r="O1579" i="34"/>
  <c r="N1579" i="34"/>
  <c r="M1579" i="34"/>
  <c r="L1579" i="34"/>
  <c r="K1579" i="34"/>
  <c r="J1579" i="34"/>
  <c r="I1579" i="34"/>
  <c r="H1579" i="34"/>
  <c r="G1579" i="34"/>
  <c r="F1579" i="34"/>
  <c r="E1579" i="34"/>
  <c r="D1579" i="34"/>
  <c r="S1576" i="34"/>
  <c r="S1575" i="34"/>
  <c r="D1575" i="34"/>
  <c r="D1571" i="34"/>
  <c r="B1570" i="34"/>
  <c r="P1559" i="34"/>
  <c r="M1559" i="34"/>
  <c r="J1559" i="34"/>
  <c r="G1559" i="34"/>
  <c r="D1559" i="34"/>
  <c r="B1558" i="34"/>
  <c r="B1557" i="34"/>
  <c r="B1556" i="34"/>
  <c r="T1555" i="34"/>
  <c r="S1555" i="34"/>
  <c r="P1555" i="34"/>
  <c r="M1555" i="34"/>
  <c r="J1555" i="34"/>
  <c r="G1555" i="34"/>
  <c r="D1555" i="34"/>
  <c r="B1553" i="34"/>
  <c r="B1552" i="34"/>
  <c r="B1551" i="34"/>
  <c r="B1549" i="34"/>
  <c r="B1548" i="34"/>
  <c r="V1547" i="34"/>
  <c r="U1547" i="34"/>
  <c r="T1547" i="34"/>
  <c r="S1547" i="34"/>
  <c r="R1547" i="34"/>
  <c r="Q1547" i="34"/>
  <c r="P1547" i="34"/>
  <c r="O1547" i="34"/>
  <c r="N1547" i="34"/>
  <c r="M1547" i="34"/>
  <c r="L1547" i="34"/>
  <c r="K1547" i="34"/>
  <c r="J1547" i="34"/>
  <c r="I1547" i="34"/>
  <c r="H1547" i="34"/>
  <c r="G1547" i="34"/>
  <c r="F1547" i="34"/>
  <c r="E1547" i="34"/>
  <c r="D1547" i="34"/>
  <c r="S1544" i="34"/>
  <c r="S1543" i="34"/>
  <c r="D1543" i="34"/>
  <c r="D1539" i="34"/>
  <c r="B1538" i="34"/>
  <c r="P1527" i="34"/>
  <c r="M1527" i="34"/>
  <c r="J1527" i="34"/>
  <c r="G1527" i="34"/>
  <c r="D1527" i="34"/>
  <c r="B1526" i="34"/>
  <c r="B1525" i="34"/>
  <c r="B1524" i="34"/>
  <c r="T1523" i="34"/>
  <c r="S1523" i="34"/>
  <c r="P1523" i="34"/>
  <c r="M1523" i="34"/>
  <c r="J1523" i="34"/>
  <c r="G1523" i="34"/>
  <c r="D1523" i="34"/>
  <c r="B1521" i="34"/>
  <c r="B1520" i="34"/>
  <c r="B1519" i="34"/>
  <c r="B1517" i="34"/>
  <c r="B1516" i="34"/>
  <c r="V1515" i="34"/>
  <c r="U1515" i="34"/>
  <c r="T1515" i="34"/>
  <c r="S1515" i="34"/>
  <c r="R1515" i="34"/>
  <c r="Q1515" i="34"/>
  <c r="P1515" i="34"/>
  <c r="O1515" i="34"/>
  <c r="N1515" i="34"/>
  <c r="M1515" i="34"/>
  <c r="L1515" i="34"/>
  <c r="K1515" i="34"/>
  <c r="J1515" i="34"/>
  <c r="I1515" i="34"/>
  <c r="H1515" i="34"/>
  <c r="G1515" i="34"/>
  <c r="F1515" i="34"/>
  <c r="E1515" i="34"/>
  <c r="D1515" i="34"/>
  <c r="S1512" i="34"/>
  <c r="S1511" i="34"/>
  <c r="D1511" i="34"/>
  <c r="D1507" i="34"/>
  <c r="B1506" i="34"/>
  <c r="P1495" i="34"/>
  <c r="M1495" i="34"/>
  <c r="J1495" i="34"/>
  <c r="G1495" i="34"/>
  <c r="D1495" i="34"/>
  <c r="B1494" i="34"/>
  <c r="B1493" i="34"/>
  <c r="B1492" i="34"/>
  <c r="T1491" i="34"/>
  <c r="S1491" i="34"/>
  <c r="P1491" i="34"/>
  <c r="M1491" i="34"/>
  <c r="J1491" i="34"/>
  <c r="G1491" i="34"/>
  <c r="D1491" i="34"/>
  <c r="B1489" i="34"/>
  <c r="B1488" i="34"/>
  <c r="B1487" i="34"/>
  <c r="B1485" i="34"/>
  <c r="B1484" i="34"/>
  <c r="V1483" i="34"/>
  <c r="U1483" i="34"/>
  <c r="T1483" i="34"/>
  <c r="S1483" i="34"/>
  <c r="R1483" i="34"/>
  <c r="Q1483" i="34"/>
  <c r="P1483" i="34"/>
  <c r="O1483" i="34"/>
  <c r="N1483" i="34"/>
  <c r="M1483" i="34"/>
  <c r="L1483" i="34"/>
  <c r="K1483" i="34"/>
  <c r="J1483" i="34"/>
  <c r="I1483" i="34"/>
  <c r="H1483" i="34"/>
  <c r="G1483" i="34"/>
  <c r="F1483" i="34"/>
  <c r="E1483" i="34"/>
  <c r="D1483" i="34"/>
  <c r="S1480" i="34"/>
  <c r="S1479" i="34"/>
  <c r="D1479" i="34"/>
  <c r="D1475" i="34"/>
  <c r="B1474" i="34"/>
  <c r="P1463" i="34"/>
  <c r="M1463" i="34"/>
  <c r="J1463" i="34"/>
  <c r="G1463" i="34"/>
  <c r="D1463" i="34"/>
  <c r="B1462" i="34"/>
  <c r="B1461" i="34"/>
  <c r="B1460" i="34"/>
  <c r="T1459" i="34"/>
  <c r="S1459" i="34"/>
  <c r="P1459" i="34"/>
  <c r="M1459" i="34"/>
  <c r="J1459" i="34"/>
  <c r="G1459" i="34"/>
  <c r="D1459" i="34"/>
  <c r="B1457" i="34"/>
  <c r="B1456" i="34"/>
  <c r="B1455" i="34"/>
  <c r="B1453" i="34"/>
  <c r="B1452" i="34"/>
  <c r="V1451" i="34"/>
  <c r="U1451" i="34"/>
  <c r="T1451" i="34"/>
  <c r="S1451" i="34"/>
  <c r="R1451" i="34"/>
  <c r="Q1451" i="34"/>
  <c r="P1451" i="34"/>
  <c r="O1451" i="34"/>
  <c r="N1451" i="34"/>
  <c r="M1451" i="34"/>
  <c r="L1451" i="34"/>
  <c r="K1451" i="34"/>
  <c r="J1451" i="34"/>
  <c r="I1451" i="34"/>
  <c r="H1451" i="34"/>
  <c r="G1451" i="34"/>
  <c r="F1451" i="34"/>
  <c r="E1451" i="34"/>
  <c r="D1451" i="34"/>
  <c r="S1448" i="34"/>
  <c r="S1447" i="34"/>
  <c r="D1447" i="34"/>
  <c r="D1443" i="34"/>
  <c r="B1442" i="34"/>
  <c r="P1431" i="34"/>
  <c r="M1431" i="34"/>
  <c r="J1431" i="34"/>
  <c r="G1431" i="34"/>
  <c r="D1431" i="34"/>
  <c r="B1430" i="34"/>
  <c r="B1429" i="34"/>
  <c r="B1428" i="34"/>
  <c r="T1427" i="34"/>
  <c r="S1427" i="34"/>
  <c r="P1427" i="34"/>
  <c r="M1427" i="34"/>
  <c r="J1427" i="34"/>
  <c r="G1427" i="34"/>
  <c r="D1427" i="34"/>
  <c r="B1425" i="34"/>
  <c r="B1424" i="34"/>
  <c r="B1423" i="34"/>
  <c r="B1421" i="34"/>
  <c r="B1420" i="34"/>
  <c r="V1419" i="34"/>
  <c r="U1419" i="34"/>
  <c r="T1419" i="34"/>
  <c r="S1419" i="34"/>
  <c r="R1419" i="34"/>
  <c r="Q1419" i="34"/>
  <c r="P1419" i="34"/>
  <c r="O1419" i="34"/>
  <c r="N1419" i="34"/>
  <c r="M1419" i="34"/>
  <c r="L1419" i="34"/>
  <c r="K1419" i="34"/>
  <c r="J1419" i="34"/>
  <c r="I1419" i="34"/>
  <c r="H1419" i="34"/>
  <c r="G1419" i="34"/>
  <c r="F1419" i="34"/>
  <c r="E1419" i="34"/>
  <c r="D1419" i="34"/>
  <c r="S1416" i="34"/>
  <c r="S1415" i="34"/>
  <c r="D1415" i="34"/>
  <c r="D1411" i="34"/>
  <c r="B1410" i="34"/>
  <c r="P1399" i="34"/>
  <c r="M1399" i="34"/>
  <c r="J1399" i="34"/>
  <c r="G1399" i="34"/>
  <c r="D1399" i="34"/>
  <c r="B1398" i="34"/>
  <c r="B1397" i="34"/>
  <c r="B1396" i="34"/>
  <c r="T1395" i="34"/>
  <c r="S1395" i="34"/>
  <c r="P1395" i="34"/>
  <c r="M1395" i="34"/>
  <c r="J1395" i="34"/>
  <c r="G1395" i="34"/>
  <c r="D1395" i="34"/>
  <c r="B1393" i="34"/>
  <c r="B1392" i="34"/>
  <c r="B1391" i="34"/>
  <c r="B1389" i="34"/>
  <c r="B1388" i="34"/>
  <c r="V1387" i="34"/>
  <c r="U1387" i="34"/>
  <c r="T1387" i="34"/>
  <c r="S1387" i="34"/>
  <c r="R1387" i="34"/>
  <c r="Q1387" i="34"/>
  <c r="P1387" i="34"/>
  <c r="O1387" i="34"/>
  <c r="N1387" i="34"/>
  <c r="M1387" i="34"/>
  <c r="L1387" i="34"/>
  <c r="K1387" i="34"/>
  <c r="J1387" i="34"/>
  <c r="I1387" i="34"/>
  <c r="H1387" i="34"/>
  <c r="G1387" i="34"/>
  <c r="F1387" i="34"/>
  <c r="E1387" i="34"/>
  <c r="D1387" i="34"/>
  <c r="S1384" i="34"/>
  <c r="S1383" i="34"/>
  <c r="D1383" i="34"/>
  <c r="D1379" i="34"/>
  <c r="B1378" i="34"/>
  <c r="P1367" i="34"/>
  <c r="M1367" i="34"/>
  <c r="J1367" i="34"/>
  <c r="G1367" i="34"/>
  <c r="D1367" i="34"/>
  <c r="B1366" i="34"/>
  <c r="B1365" i="34"/>
  <c r="B1364" i="34"/>
  <c r="T1363" i="34"/>
  <c r="S1363" i="34"/>
  <c r="P1363" i="34"/>
  <c r="M1363" i="34"/>
  <c r="J1363" i="34"/>
  <c r="G1363" i="34"/>
  <c r="D1363" i="34"/>
  <c r="B1361" i="34"/>
  <c r="B1360" i="34"/>
  <c r="B1359" i="34"/>
  <c r="B1357" i="34"/>
  <c r="B1356" i="34"/>
  <c r="V1355" i="34"/>
  <c r="U1355" i="34"/>
  <c r="T1355" i="34"/>
  <c r="S1355" i="34"/>
  <c r="R1355" i="34"/>
  <c r="Q1355" i="34"/>
  <c r="P1355" i="34"/>
  <c r="O1355" i="34"/>
  <c r="N1355" i="34"/>
  <c r="M1355" i="34"/>
  <c r="L1355" i="34"/>
  <c r="K1355" i="34"/>
  <c r="J1355" i="34"/>
  <c r="I1355" i="34"/>
  <c r="H1355" i="34"/>
  <c r="G1355" i="34"/>
  <c r="F1355" i="34"/>
  <c r="E1355" i="34"/>
  <c r="D1355" i="34"/>
  <c r="S1352" i="34"/>
  <c r="S1351" i="34"/>
  <c r="D1351" i="34"/>
  <c r="D1347" i="34"/>
  <c r="B1346" i="34"/>
  <c r="P1335" i="34"/>
  <c r="M1335" i="34"/>
  <c r="J1335" i="34"/>
  <c r="G1335" i="34"/>
  <c r="D1335" i="34"/>
  <c r="B1334" i="34"/>
  <c r="B1333" i="34"/>
  <c r="B1332" i="34"/>
  <c r="T1331" i="34"/>
  <c r="S1331" i="34"/>
  <c r="P1331" i="34"/>
  <c r="M1331" i="34"/>
  <c r="J1331" i="34"/>
  <c r="G1331" i="34"/>
  <c r="D1331" i="34"/>
  <c r="B1329" i="34"/>
  <c r="B1328" i="34"/>
  <c r="B1327" i="34"/>
  <c r="B1325" i="34"/>
  <c r="B1324" i="34"/>
  <c r="V1323" i="34"/>
  <c r="U1323" i="34"/>
  <c r="T1323" i="34"/>
  <c r="S1323" i="34"/>
  <c r="R1323" i="34"/>
  <c r="Q1323" i="34"/>
  <c r="P1323" i="34"/>
  <c r="O1323" i="34"/>
  <c r="N1323" i="34"/>
  <c r="M1323" i="34"/>
  <c r="L1323" i="34"/>
  <c r="K1323" i="34"/>
  <c r="J1323" i="34"/>
  <c r="I1323" i="34"/>
  <c r="H1323" i="34"/>
  <c r="G1323" i="34"/>
  <c r="F1323" i="34"/>
  <c r="E1323" i="34"/>
  <c r="D1323" i="34"/>
  <c r="S1320" i="34"/>
  <c r="S1319" i="34"/>
  <c r="D1319" i="34"/>
  <c r="D1315" i="34"/>
  <c r="B1314" i="34"/>
  <c r="P1303" i="34"/>
  <c r="M1303" i="34"/>
  <c r="J1303" i="34"/>
  <c r="G1303" i="34"/>
  <c r="D1303" i="34"/>
  <c r="B1302" i="34"/>
  <c r="B1301" i="34"/>
  <c r="B1300" i="34"/>
  <c r="T1299" i="34"/>
  <c r="S1299" i="34"/>
  <c r="P1299" i="34"/>
  <c r="M1299" i="34"/>
  <c r="J1299" i="34"/>
  <c r="G1299" i="34"/>
  <c r="D1299" i="34"/>
  <c r="B1297" i="34"/>
  <c r="B1296" i="34"/>
  <c r="B1295" i="34"/>
  <c r="B1293" i="34"/>
  <c r="B1292" i="34"/>
  <c r="V1291" i="34"/>
  <c r="U1291" i="34"/>
  <c r="T1291" i="34"/>
  <c r="S1291" i="34"/>
  <c r="R1291" i="34"/>
  <c r="Q1291" i="34"/>
  <c r="P1291" i="34"/>
  <c r="O1291" i="34"/>
  <c r="N1291" i="34"/>
  <c r="M1291" i="34"/>
  <c r="L1291" i="34"/>
  <c r="K1291" i="34"/>
  <c r="J1291" i="34"/>
  <c r="I1291" i="34"/>
  <c r="H1291" i="34"/>
  <c r="G1291" i="34"/>
  <c r="F1291" i="34"/>
  <c r="E1291" i="34"/>
  <c r="D1291" i="34"/>
  <c r="S1288" i="34"/>
  <c r="S1287" i="34"/>
  <c r="D1287" i="34"/>
  <c r="D1283" i="34"/>
  <c r="B1282" i="34"/>
  <c r="S1275" i="34"/>
  <c r="HH46" i="1"/>
  <c r="HI46" i="1"/>
  <c r="P1275" i="34"/>
  <c r="M1275" i="34"/>
  <c r="J1275" i="34"/>
  <c r="G1275" i="34"/>
  <c r="D1275" i="34"/>
  <c r="EP46" i="3"/>
  <c r="P1273" i="34"/>
  <c r="EH46" i="3"/>
  <c r="M1273" i="34"/>
  <c r="EL46" i="3"/>
  <c r="J1273" i="34"/>
  <c r="ED46" i="3"/>
  <c r="G1273" i="34"/>
  <c r="DZ46" i="3"/>
  <c r="D1273" i="34"/>
  <c r="EQ46" i="3"/>
  <c r="P1272" i="34"/>
  <c r="EI46" i="3"/>
  <c r="M1272" i="34"/>
  <c r="EM46" i="3"/>
  <c r="J1272" i="34"/>
  <c r="EE46" i="3"/>
  <c r="G1272" i="34"/>
  <c r="EA46" i="3"/>
  <c r="D1272" i="34"/>
  <c r="V1270" i="34"/>
  <c r="U1270" i="34"/>
  <c r="T1270" i="34"/>
  <c r="FN46" i="1"/>
  <c r="P1270" i="34"/>
  <c r="FL46" i="1"/>
  <c r="M1270" i="34"/>
  <c r="FM46" i="1"/>
  <c r="J1270" i="34"/>
  <c r="FK46" i="1"/>
  <c r="G1270" i="34"/>
  <c r="FJ46" i="1"/>
  <c r="D1270" i="34"/>
  <c r="V1269" i="34"/>
  <c r="U1269" i="34"/>
  <c r="T1269" i="34"/>
  <c r="FD46" i="1"/>
  <c r="P1269" i="34"/>
  <c r="FB46" i="1"/>
  <c r="M1269" i="34"/>
  <c r="FC46" i="1"/>
  <c r="J1269" i="34"/>
  <c r="FA46" i="1"/>
  <c r="G1269" i="34"/>
  <c r="EZ46" i="1"/>
  <c r="D1269" i="34"/>
  <c r="V1268" i="34"/>
  <c r="U1268" i="34"/>
  <c r="T1268" i="34"/>
  <c r="ET46" i="1"/>
  <c r="P1268" i="34"/>
  <c r="ER46" i="1"/>
  <c r="M1268" i="34"/>
  <c r="ES46" i="1"/>
  <c r="J1268" i="34"/>
  <c r="EQ46" i="1"/>
  <c r="G1268" i="34"/>
  <c r="EP46" i="1"/>
  <c r="D1268" i="34"/>
  <c r="V1265" i="34"/>
  <c r="U1265" i="34"/>
  <c r="T1265" i="34"/>
  <c r="S1265" i="34"/>
  <c r="R1265" i="34"/>
  <c r="Q1265" i="34"/>
  <c r="P1265" i="34"/>
  <c r="O1265" i="34"/>
  <c r="N1265" i="34"/>
  <c r="M1265" i="34"/>
  <c r="L1265" i="34"/>
  <c r="K1265" i="34"/>
  <c r="J1265" i="34"/>
  <c r="I1265" i="34"/>
  <c r="H1265" i="34"/>
  <c r="G1265" i="34"/>
  <c r="F1265" i="34"/>
  <c r="E1265" i="34"/>
  <c r="D1265" i="34"/>
  <c r="V1264" i="34"/>
  <c r="U1264" i="34"/>
  <c r="T1264" i="34"/>
  <c r="S1264" i="34"/>
  <c r="R1264" i="34"/>
  <c r="Q1264" i="34"/>
  <c r="P1264" i="34"/>
  <c r="O1264" i="34"/>
  <c r="N1264" i="34"/>
  <c r="M1264" i="34"/>
  <c r="L1264" i="34"/>
  <c r="K1264" i="34"/>
  <c r="J1264" i="34"/>
  <c r="I1264" i="34"/>
  <c r="H1264" i="34"/>
  <c r="G1264" i="34"/>
  <c r="F1264" i="34"/>
  <c r="E1264" i="34"/>
  <c r="D1264" i="34"/>
  <c r="V1263" i="34"/>
  <c r="U1263" i="34"/>
  <c r="T1263" i="34"/>
  <c r="S1263" i="34"/>
  <c r="R1263" i="34"/>
  <c r="Q1263" i="34"/>
  <c r="P1263" i="34"/>
  <c r="O1263" i="34"/>
  <c r="N1263" i="34"/>
  <c r="M1263" i="34"/>
  <c r="L1263" i="34"/>
  <c r="K1263" i="34"/>
  <c r="J1263" i="34"/>
  <c r="I1263" i="34"/>
  <c r="H1263" i="34"/>
  <c r="G1263" i="34"/>
  <c r="F1263" i="34"/>
  <c r="E1263" i="34"/>
  <c r="D1263" i="34"/>
  <c r="V1262" i="34"/>
  <c r="U1262" i="34"/>
  <c r="T1262" i="34"/>
  <c r="S1262" i="34"/>
  <c r="R1262" i="34"/>
  <c r="Q1262" i="34"/>
  <c r="P1262" i="34"/>
  <c r="O1262" i="34"/>
  <c r="N1262" i="34"/>
  <c r="M1262" i="34"/>
  <c r="L1262" i="34"/>
  <c r="K1262" i="34"/>
  <c r="J1262" i="34"/>
  <c r="I1262" i="34"/>
  <c r="H1262" i="34"/>
  <c r="G1262" i="34"/>
  <c r="F1262" i="34"/>
  <c r="E1262" i="34"/>
  <c r="D1262" i="34"/>
  <c r="B1262" i="34"/>
  <c r="V1261" i="34"/>
  <c r="U1261" i="34"/>
  <c r="T1261" i="34"/>
  <c r="S1261" i="34"/>
  <c r="R1261" i="34"/>
  <c r="Q1261" i="34"/>
  <c r="P1261" i="34"/>
  <c r="O1261" i="34"/>
  <c r="N1261" i="34"/>
  <c r="M1261" i="34"/>
  <c r="L1261" i="34"/>
  <c r="K1261" i="34"/>
  <c r="J1261" i="34"/>
  <c r="I1261" i="34"/>
  <c r="H1261" i="34"/>
  <c r="G1261" i="34"/>
  <c r="F1261" i="34"/>
  <c r="E1261" i="34"/>
  <c r="D1261" i="34"/>
  <c r="V1260" i="34"/>
  <c r="U1260" i="34"/>
  <c r="T1260" i="34"/>
  <c r="S1260" i="34"/>
  <c r="R1260" i="34"/>
  <c r="Q1260" i="34"/>
  <c r="P1260" i="34"/>
  <c r="O1260" i="34"/>
  <c r="N1260" i="34"/>
  <c r="M1260" i="34"/>
  <c r="L1260" i="34"/>
  <c r="K1260" i="34"/>
  <c r="J1260" i="34"/>
  <c r="I1260" i="34"/>
  <c r="H1260" i="34"/>
  <c r="G1260" i="34"/>
  <c r="F1260" i="34"/>
  <c r="E1260" i="34"/>
  <c r="D1260" i="34"/>
  <c r="G1256" i="34"/>
  <c r="D1256" i="34"/>
  <c r="P1255" i="34"/>
  <c r="J1255" i="34"/>
  <c r="D1254" i="34"/>
  <c r="D1253" i="34"/>
  <c r="D1252" i="34"/>
  <c r="S1243" i="34"/>
  <c r="HH45" i="1"/>
  <c r="HI45" i="1"/>
  <c r="P1243" i="34"/>
  <c r="M1243" i="34"/>
  <c r="J1243" i="34"/>
  <c r="G1243" i="34"/>
  <c r="D1243" i="34"/>
  <c r="EP45" i="3"/>
  <c r="P1241" i="34"/>
  <c r="EH45" i="3"/>
  <c r="M1241" i="34"/>
  <c r="EL45" i="3"/>
  <c r="J1241" i="34"/>
  <c r="ED45" i="3"/>
  <c r="G1241" i="34"/>
  <c r="DZ45" i="3"/>
  <c r="D1241" i="34"/>
  <c r="EQ45" i="3"/>
  <c r="P1240" i="34"/>
  <c r="EI45" i="3"/>
  <c r="M1240" i="34"/>
  <c r="EM45" i="3"/>
  <c r="J1240" i="34"/>
  <c r="EE45" i="3"/>
  <c r="G1240" i="34"/>
  <c r="EA45" i="3"/>
  <c r="D1240" i="34"/>
  <c r="V1238" i="34"/>
  <c r="U1238" i="34"/>
  <c r="T1238" i="34"/>
  <c r="FN45" i="1"/>
  <c r="P1238" i="34"/>
  <c r="FL45" i="1"/>
  <c r="M1238" i="34"/>
  <c r="FM45" i="1"/>
  <c r="J1238" i="34"/>
  <c r="FK45" i="1"/>
  <c r="G1238" i="34"/>
  <c r="FJ45" i="1"/>
  <c r="D1238" i="34"/>
  <c r="V1237" i="34"/>
  <c r="U1237" i="34"/>
  <c r="T1237" i="34"/>
  <c r="FD45" i="1"/>
  <c r="P1237" i="34"/>
  <c r="FB45" i="1"/>
  <c r="M1237" i="34"/>
  <c r="FC45" i="1"/>
  <c r="J1237" i="34"/>
  <c r="FA45" i="1"/>
  <c r="G1237" i="34"/>
  <c r="EZ45" i="1"/>
  <c r="D1237" i="34"/>
  <c r="V1236" i="34"/>
  <c r="U1236" i="34"/>
  <c r="T1236" i="34"/>
  <c r="ET45" i="1"/>
  <c r="P1236" i="34"/>
  <c r="ER45" i="1"/>
  <c r="M1236" i="34"/>
  <c r="ES45" i="1"/>
  <c r="J1236" i="34"/>
  <c r="EQ45" i="1"/>
  <c r="G1236" i="34"/>
  <c r="EP45" i="1"/>
  <c r="D1236" i="34"/>
  <c r="V1233" i="34"/>
  <c r="U1233" i="34"/>
  <c r="T1233" i="34"/>
  <c r="S1233" i="34"/>
  <c r="R1233" i="34"/>
  <c r="Q1233" i="34"/>
  <c r="P1233" i="34"/>
  <c r="O1233" i="34"/>
  <c r="N1233" i="34"/>
  <c r="M1233" i="34"/>
  <c r="L1233" i="34"/>
  <c r="K1233" i="34"/>
  <c r="J1233" i="34"/>
  <c r="I1233" i="34"/>
  <c r="H1233" i="34"/>
  <c r="G1233" i="34"/>
  <c r="F1233" i="34"/>
  <c r="E1233" i="34"/>
  <c r="D1233" i="34"/>
  <c r="V1232" i="34"/>
  <c r="U1232" i="34"/>
  <c r="T1232" i="34"/>
  <c r="S1232" i="34"/>
  <c r="R1232" i="34"/>
  <c r="Q1232" i="34"/>
  <c r="P1232" i="34"/>
  <c r="O1232" i="34"/>
  <c r="N1232" i="34"/>
  <c r="M1232" i="34"/>
  <c r="L1232" i="34"/>
  <c r="K1232" i="34"/>
  <c r="J1232" i="34"/>
  <c r="I1232" i="34"/>
  <c r="H1232" i="34"/>
  <c r="G1232" i="34"/>
  <c r="F1232" i="34"/>
  <c r="E1232" i="34"/>
  <c r="D1232" i="34"/>
  <c r="V1231" i="34"/>
  <c r="U1231" i="34"/>
  <c r="T1231" i="34"/>
  <c r="S1231" i="34"/>
  <c r="R1231" i="34"/>
  <c r="Q1231" i="34"/>
  <c r="P1231" i="34"/>
  <c r="O1231" i="34"/>
  <c r="N1231" i="34"/>
  <c r="M1231" i="34"/>
  <c r="L1231" i="34"/>
  <c r="K1231" i="34"/>
  <c r="J1231" i="34"/>
  <c r="I1231" i="34"/>
  <c r="H1231" i="34"/>
  <c r="G1231" i="34"/>
  <c r="F1231" i="34"/>
  <c r="E1231" i="34"/>
  <c r="D1231" i="34"/>
  <c r="V1230" i="34"/>
  <c r="U1230" i="34"/>
  <c r="T1230" i="34"/>
  <c r="S1230" i="34"/>
  <c r="R1230" i="34"/>
  <c r="Q1230" i="34"/>
  <c r="P1230" i="34"/>
  <c r="O1230" i="34"/>
  <c r="N1230" i="34"/>
  <c r="M1230" i="34"/>
  <c r="L1230" i="34"/>
  <c r="K1230" i="34"/>
  <c r="J1230" i="34"/>
  <c r="I1230" i="34"/>
  <c r="H1230" i="34"/>
  <c r="G1230" i="34"/>
  <c r="F1230" i="34"/>
  <c r="E1230" i="34"/>
  <c r="D1230" i="34"/>
  <c r="B1230" i="34"/>
  <c r="V1229" i="34"/>
  <c r="U1229" i="34"/>
  <c r="T1229" i="34"/>
  <c r="S1229" i="34"/>
  <c r="R1229" i="34"/>
  <c r="Q1229" i="34"/>
  <c r="P1229" i="34"/>
  <c r="O1229" i="34"/>
  <c r="N1229" i="34"/>
  <c r="M1229" i="34"/>
  <c r="L1229" i="34"/>
  <c r="K1229" i="34"/>
  <c r="J1229" i="34"/>
  <c r="I1229" i="34"/>
  <c r="H1229" i="34"/>
  <c r="G1229" i="34"/>
  <c r="F1229" i="34"/>
  <c r="E1229" i="34"/>
  <c r="D1229" i="34"/>
  <c r="V1228" i="34"/>
  <c r="U1228" i="34"/>
  <c r="T1228" i="34"/>
  <c r="S1228" i="34"/>
  <c r="R1228" i="34"/>
  <c r="Q1228" i="34"/>
  <c r="P1228" i="34"/>
  <c r="O1228" i="34"/>
  <c r="N1228" i="34"/>
  <c r="M1228" i="34"/>
  <c r="L1228" i="34"/>
  <c r="K1228" i="34"/>
  <c r="J1228" i="34"/>
  <c r="I1228" i="34"/>
  <c r="H1228" i="34"/>
  <c r="G1228" i="34"/>
  <c r="F1228" i="34"/>
  <c r="E1228" i="34"/>
  <c r="D1228" i="34"/>
  <c r="G1224" i="34"/>
  <c r="D1224" i="34"/>
  <c r="P1223" i="34"/>
  <c r="J1223" i="34"/>
  <c r="D1222" i="34"/>
  <c r="D1221" i="34"/>
  <c r="D1220" i="34"/>
  <c r="S1211" i="34"/>
  <c r="HH44" i="1"/>
  <c r="HI44" i="1"/>
  <c r="P1211" i="34"/>
  <c r="M1211" i="34"/>
  <c r="J1211" i="34"/>
  <c r="G1211" i="34"/>
  <c r="D1211" i="34"/>
  <c r="EP44" i="3"/>
  <c r="P1209" i="34"/>
  <c r="EH44" i="3"/>
  <c r="M1209" i="34"/>
  <c r="EL44" i="3"/>
  <c r="J1209" i="34"/>
  <c r="ED44" i="3"/>
  <c r="G1209" i="34"/>
  <c r="DZ44" i="3"/>
  <c r="D1209" i="34"/>
  <c r="EQ44" i="3"/>
  <c r="P1208" i="34"/>
  <c r="EI44" i="3"/>
  <c r="M1208" i="34"/>
  <c r="EM44" i="3"/>
  <c r="J1208" i="34"/>
  <c r="EE44" i="3"/>
  <c r="G1208" i="34"/>
  <c r="EA44" i="3"/>
  <c r="D1208" i="34"/>
  <c r="V1206" i="34"/>
  <c r="U1206" i="34"/>
  <c r="T1206" i="34"/>
  <c r="FN44" i="1"/>
  <c r="P1206" i="34"/>
  <c r="FL44" i="1"/>
  <c r="M1206" i="34"/>
  <c r="FM44" i="1"/>
  <c r="J1206" i="34"/>
  <c r="FK44" i="1"/>
  <c r="G1206" i="34"/>
  <c r="FJ44" i="1"/>
  <c r="D1206" i="34"/>
  <c r="V1205" i="34"/>
  <c r="U1205" i="34"/>
  <c r="FD44" i="1"/>
  <c r="P1205" i="34"/>
  <c r="FB44" i="1"/>
  <c r="M1205" i="34"/>
  <c r="FC44" i="1"/>
  <c r="J1205" i="34"/>
  <c r="FA44" i="1"/>
  <c r="G1205" i="34"/>
  <c r="EZ44" i="1"/>
  <c r="D1205" i="34"/>
  <c r="V1204" i="34"/>
  <c r="U1204" i="34"/>
  <c r="T1204" i="34"/>
  <c r="ET44" i="1"/>
  <c r="P1204" i="34"/>
  <c r="ER44" i="1"/>
  <c r="M1204" i="34"/>
  <c r="ES44" i="1"/>
  <c r="J1204" i="34"/>
  <c r="EQ44" i="1"/>
  <c r="G1204" i="34"/>
  <c r="EP44" i="1"/>
  <c r="D1204" i="34"/>
  <c r="V1201" i="34"/>
  <c r="U1201" i="34"/>
  <c r="T1201" i="34"/>
  <c r="S1201" i="34"/>
  <c r="R1201" i="34"/>
  <c r="Q1201" i="34"/>
  <c r="P1201" i="34"/>
  <c r="O1201" i="34"/>
  <c r="N1201" i="34"/>
  <c r="M1201" i="34"/>
  <c r="L1201" i="34"/>
  <c r="K1201" i="34"/>
  <c r="J1201" i="34"/>
  <c r="I1201" i="34"/>
  <c r="H1201" i="34"/>
  <c r="G1201" i="34"/>
  <c r="F1201" i="34"/>
  <c r="E1201" i="34"/>
  <c r="D1201" i="34"/>
  <c r="V1200" i="34"/>
  <c r="U1200" i="34"/>
  <c r="T1200" i="34"/>
  <c r="S1200" i="34"/>
  <c r="R1200" i="34"/>
  <c r="Q1200" i="34"/>
  <c r="P1200" i="34"/>
  <c r="O1200" i="34"/>
  <c r="N1200" i="34"/>
  <c r="M1200" i="34"/>
  <c r="L1200" i="34"/>
  <c r="K1200" i="34"/>
  <c r="J1200" i="34"/>
  <c r="I1200" i="34"/>
  <c r="H1200" i="34"/>
  <c r="G1200" i="34"/>
  <c r="F1200" i="34"/>
  <c r="E1200" i="34"/>
  <c r="D1200" i="34"/>
  <c r="V1199" i="34"/>
  <c r="U1199" i="34"/>
  <c r="T1199" i="34"/>
  <c r="S1199" i="34"/>
  <c r="R1199" i="34"/>
  <c r="Q1199" i="34"/>
  <c r="P1199" i="34"/>
  <c r="O1199" i="34"/>
  <c r="N1199" i="34"/>
  <c r="M1199" i="34"/>
  <c r="L1199" i="34"/>
  <c r="K1199" i="34"/>
  <c r="J1199" i="34"/>
  <c r="I1199" i="34"/>
  <c r="H1199" i="34"/>
  <c r="G1199" i="34"/>
  <c r="F1199" i="34"/>
  <c r="E1199" i="34"/>
  <c r="D1199" i="34"/>
  <c r="V1198" i="34"/>
  <c r="U1198" i="34"/>
  <c r="T1198" i="34"/>
  <c r="S1198" i="34"/>
  <c r="R1198" i="34"/>
  <c r="Q1198" i="34"/>
  <c r="P1198" i="34"/>
  <c r="O1198" i="34"/>
  <c r="N1198" i="34"/>
  <c r="M1198" i="34"/>
  <c r="L1198" i="34"/>
  <c r="K1198" i="34"/>
  <c r="J1198" i="34"/>
  <c r="I1198" i="34"/>
  <c r="H1198" i="34"/>
  <c r="G1198" i="34"/>
  <c r="F1198" i="34"/>
  <c r="E1198" i="34"/>
  <c r="D1198" i="34"/>
  <c r="B1198" i="34"/>
  <c r="V1197" i="34"/>
  <c r="U1197" i="34"/>
  <c r="T1197" i="34"/>
  <c r="S1197" i="34"/>
  <c r="R1197" i="34"/>
  <c r="Q1197" i="34"/>
  <c r="P1197" i="34"/>
  <c r="O1197" i="34"/>
  <c r="N1197" i="34"/>
  <c r="M1197" i="34"/>
  <c r="L1197" i="34"/>
  <c r="K1197" i="34"/>
  <c r="J1197" i="34"/>
  <c r="I1197" i="34"/>
  <c r="H1197" i="34"/>
  <c r="G1197" i="34"/>
  <c r="F1197" i="34"/>
  <c r="E1197" i="34"/>
  <c r="D1197" i="34"/>
  <c r="V1196" i="34"/>
  <c r="U1196" i="34"/>
  <c r="T1196" i="34"/>
  <c r="S1196" i="34"/>
  <c r="R1196" i="34"/>
  <c r="Q1196" i="34"/>
  <c r="P1196" i="34"/>
  <c r="O1196" i="34"/>
  <c r="N1196" i="34"/>
  <c r="M1196" i="34"/>
  <c r="L1196" i="34"/>
  <c r="K1196" i="34"/>
  <c r="J1196" i="34"/>
  <c r="I1196" i="34"/>
  <c r="H1196" i="34"/>
  <c r="G1196" i="34"/>
  <c r="F1196" i="34"/>
  <c r="E1196" i="34"/>
  <c r="D1196" i="34"/>
  <c r="G1192" i="34"/>
  <c r="D1192" i="34"/>
  <c r="P1191" i="34"/>
  <c r="J1191" i="34"/>
  <c r="D1190" i="34"/>
  <c r="D1189" i="34"/>
  <c r="D1188" i="34"/>
  <c r="S1179" i="34"/>
  <c r="HH43" i="1"/>
  <c r="HI43" i="1"/>
  <c r="P1179" i="34"/>
  <c r="M1179" i="34"/>
  <c r="J1179" i="34"/>
  <c r="G1179" i="34"/>
  <c r="D1179" i="34"/>
  <c r="EP43" i="3"/>
  <c r="P1177" i="34"/>
  <c r="EH43" i="3"/>
  <c r="M1177" i="34"/>
  <c r="EL43" i="3"/>
  <c r="J1177" i="34"/>
  <c r="ED43" i="3"/>
  <c r="G1177" i="34"/>
  <c r="DZ43" i="3"/>
  <c r="D1177" i="34"/>
  <c r="EQ43" i="3"/>
  <c r="P1176" i="34"/>
  <c r="EI43" i="3"/>
  <c r="M1176" i="34"/>
  <c r="EM43" i="3"/>
  <c r="J1176" i="34"/>
  <c r="EE43" i="3"/>
  <c r="G1176" i="34"/>
  <c r="EA43" i="3"/>
  <c r="D1176" i="34"/>
  <c r="V1174" i="34"/>
  <c r="U1174" i="34"/>
  <c r="T1174" i="34"/>
  <c r="FN43" i="1"/>
  <c r="P1174" i="34"/>
  <c r="FL43" i="1"/>
  <c r="M1174" i="34"/>
  <c r="FM43" i="1"/>
  <c r="J1174" i="34"/>
  <c r="FK43" i="1"/>
  <c r="G1174" i="34"/>
  <c r="FJ43" i="1"/>
  <c r="D1174" i="34"/>
  <c r="V1173" i="34"/>
  <c r="U1173" i="34"/>
  <c r="T1173" i="34"/>
  <c r="FD43" i="1"/>
  <c r="P1173" i="34"/>
  <c r="FB43" i="1"/>
  <c r="M1173" i="34"/>
  <c r="FC43" i="1"/>
  <c r="J1173" i="34"/>
  <c r="FA43" i="1"/>
  <c r="G1173" i="34"/>
  <c r="EZ43" i="1"/>
  <c r="D1173" i="34"/>
  <c r="V1172" i="34"/>
  <c r="U1172" i="34"/>
  <c r="T1172" i="34"/>
  <c r="ET43" i="1"/>
  <c r="P1172" i="34"/>
  <c r="ER43" i="1"/>
  <c r="M1172" i="34"/>
  <c r="ES43" i="1"/>
  <c r="J1172" i="34"/>
  <c r="EQ43" i="1"/>
  <c r="G1172" i="34"/>
  <c r="EP43" i="1"/>
  <c r="D1172" i="34"/>
  <c r="V1169" i="34"/>
  <c r="U1169" i="34"/>
  <c r="T1169" i="34"/>
  <c r="S1169" i="34"/>
  <c r="R1169" i="34"/>
  <c r="Q1169" i="34"/>
  <c r="P1169" i="34"/>
  <c r="O1169" i="34"/>
  <c r="N1169" i="34"/>
  <c r="M1169" i="34"/>
  <c r="L1169" i="34"/>
  <c r="K1169" i="34"/>
  <c r="J1169" i="34"/>
  <c r="I1169" i="34"/>
  <c r="H1169" i="34"/>
  <c r="G1169" i="34"/>
  <c r="F1169" i="34"/>
  <c r="E1169" i="34"/>
  <c r="D1169" i="34"/>
  <c r="V1168" i="34"/>
  <c r="U1168" i="34"/>
  <c r="T1168" i="34"/>
  <c r="S1168" i="34"/>
  <c r="R1168" i="34"/>
  <c r="Q1168" i="34"/>
  <c r="P1168" i="34"/>
  <c r="O1168" i="34"/>
  <c r="N1168" i="34"/>
  <c r="M1168" i="34"/>
  <c r="L1168" i="34"/>
  <c r="K1168" i="34"/>
  <c r="J1168" i="34"/>
  <c r="I1168" i="34"/>
  <c r="H1168" i="34"/>
  <c r="G1168" i="34"/>
  <c r="F1168" i="34"/>
  <c r="E1168" i="34"/>
  <c r="D1168" i="34"/>
  <c r="V1167" i="34"/>
  <c r="U1167" i="34"/>
  <c r="T1167" i="34"/>
  <c r="S1167" i="34"/>
  <c r="R1167" i="34"/>
  <c r="Q1167" i="34"/>
  <c r="P1167" i="34"/>
  <c r="O1167" i="34"/>
  <c r="N1167" i="34"/>
  <c r="M1167" i="34"/>
  <c r="L1167" i="34"/>
  <c r="K1167" i="34"/>
  <c r="J1167" i="34"/>
  <c r="I1167" i="34"/>
  <c r="H1167" i="34"/>
  <c r="G1167" i="34"/>
  <c r="F1167" i="34"/>
  <c r="E1167" i="34"/>
  <c r="D1167" i="34"/>
  <c r="V1166" i="34"/>
  <c r="U1166" i="34"/>
  <c r="T1166" i="34"/>
  <c r="S1166" i="34"/>
  <c r="R1166" i="34"/>
  <c r="Q1166" i="34"/>
  <c r="P1166" i="34"/>
  <c r="O1166" i="34"/>
  <c r="N1166" i="34"/>
  <c r="M1166" i="34"/>
  <c r="L1166" i="34"/>
  <c r="K1166" i="34"/>
  <c r="J1166" i="34"/>
  <c r="I1166" i="34"/>
  <c r="H1166" i="34"/>
  <c r="G1166" i="34"/>
  <c r="F1166" i="34"/>
  <c r="E1166" i="34"/>
  <c r="D1166" i="34"/>
  <c r="B1166" i="34"/>
  <c r="V1165" i="34"/>
  <c r="U1165" i="34"/>
  <c r="T1165" i="34"/>
  <c r="S1165" i="34"/>
  <c r="R1165" i="34"/>
  <c r="Q1165" i="34"/>
  <c r="P1165" i="34"/>
  <c r="O1165" i="34"/>
  <c r="N1165" i="34"/>
  <c r="M1165" i="34"/>
  <c r="L1165" i="34"/>
  <c r="K1165" i="34"/>
  <c r="J1165" i="34"/>
  <c r="I1165" i="34"/>
  <c r="H1165" i="34"/>
  <c r="G1165" i="34"/>
  <c r="F1165" i="34"/>
  <c r="E1165" i="34"/>
  <c r="D1165" i="34"/>
  <c r="V1164" i="34"/>
  <c r="U1164" i="34"/>
  <c r="T1164" i="34"/>
  <c r="S1164" i="34"/>
  <c r="R1164" i="34"/>
  <c r="Q1164" i="34"/>
  <c r="P1164" i="34"/>
  <c r="O1164" i="34"/>
  <c r="N1164" i="34"/>
  <c r="M1164" i="34"/>
  <c r="L1164" i="34"/>
  <c r="K1164" i="34"/>
  <c r="J1164" i="34"/>
  <c r="I1164" i="34"/>
  <c r="H1164" i="34"/>
  <c r="G1164" i="34"/>
  <c r="F1164" i="34"/>
  <c r="E1164" i="34"/>
  <c r="D1164" i="34"/>
  <c r="G1160" i="34"/>
  <c r="D1160" i="34"/>
  <c r="P1159" i="34"/>
  <c r="J1159" i="34"/>
  <c r="D1158" i="34"/>
  <c r="D1157" i="34"/>
  <c r="D1156" i="34"/>
  <c r="S1147" i="34"/>
  <c r="HH42" i="1"/>
  <c r="HI42" i="1"/>
  <c r="P1147" i="34"/>
  <c r="M1147" i="34"/>
  <c r="J1147" i="34"/>
  <c r="G1147" i="34"/>
  <c r="D1147" i="34"/>
  <c r="EP42" i="3"/>
  <c r="P1145" i="34"/>
  <c r="EH42" i="3"/>
  <c r="M1145" i="34"/>
  <c r="EL42" i="3"/>
  <c r="J1145" i="34"/>
  <c r="ED42" i="3"/>
  <c r="G1145" i="34"/>
  <c r="DZ42" i="3"/>
  <c r="D1145" i="34"/>
  <c r="EQ42" i="3"/>
  <c r="P1144" i="34"/>
  <c r="EI42" i="3"/>
  <c r="M1144" i="34"/>
  <c r="EM42" i="3"/>
  <c r="J1144" i="34"/>
  <c r="EE42" i="3"/>
  <c r="G1144" i="34"/>
  <c r="EA42" i="3"/>
  <c r="D1144" i="34"/>
  <c r="V1142" i="34"/>
  <c r="U1142" i="34"/>
  <c r="T1142" i="34"/>
  <c r="FN42" i="1"/>
  <c r="P1142" i="34"/>
  <c r="FL42" i="1"/>
  <c r="M1142" i="34"/>
  <c r="FM42" i="1"/>
  <c r="J1142" i="34"/>
  <c r="FK42" i="1"/>
  <c r="G1142" i="34"/>
  <c r="FJ42" i="1"/>
  <c r="D1142" i="34"/>
  <c r="V1141" i="34"/>
  <c r="U1141" i="34"/>
  <c r="T1141" i="34"/>
  <c r="FD42" i="1"/>
  <c r="P1141" i="34"/>
  <c r="FB42" i="1"/>
  <c r="M1141" i="34"/>
  <c r="FC42" i="1"/>
  <c r="J1141" i="34"/>
  <c r="FA42" i="1"/>
  <c r="G1141" i="34"/>
  <c r="EZ42" i="1"/>
  <c r="D1141" i="34"/>
  <c r="V1140" i="34"/>
  <c r="U1140" i="34"/>
  <c r="T1140" i="34"/>
  <c r="ET42" i="1"/>
  <c r="P1140" i="34"/>
  <c r="ER42" i="1"/>
  <c r="M1140" i="34"/>
  <c r="ES42" i="1"/>
  <c r="J1140" i="34"/>
  <c r="EQ42" i="1"/>
  <c r="G1140" i="34"/>
  <c r="EP42" i="1"/>
  <c r="D1140" i="34"/>
  <c r="V1137" i="34"/>
  <c r="U1137" i="34"/>
  <c r="T1137" i="34"/>
  <c r="S1137" i="34"/>
  <c r="R1137" i="34"/>
  <c r="Q1137" i="34"/>
  <c r="P1137" i="34"/>
  <c r="O1137" i="34"/>
  <c r="N1137" i="34"/>
  <c r="M1137" i="34"/>
  <c r="L1137" i="34"/>
  <c r="K1137" i="34"/>
  <c r="J1137" i="34"/>
  <c r="I1137" i="34"/>
  <c r="H1137" i="34"/>
  <c r="G1137" i="34"/>
  <c r="F1137" i="34"/>
  <c r="E1137" i="34"/>
  <c r="D1137" i="34"/>
  <c r="V1136" i="34"/>
  <c r="U1136" i="34"/>
  <c r="T1136" i="34"/>
  <c r="S1136" i="34"/>
  <c r="R1136" i="34"/>
  <c r="Q1136" i="34"/>
  <c r="P1136" i="34"/>
  <c r="O1136" i="34"/>
  <c r="N1136" i="34"/>
  <c r="M1136" i="34"/>
  <c r="L1136" i="34"/>
  <c r="K1136" i="34"/>
  <c r="J1136" i="34"/>
  <c r="I1136" i="34"/>
  <c r="H1136" i="34"/>
  <c r="G1136" i="34"/>
  <c r="F1136" i="34"/>
  <c r="E1136" i="34"/>
  <c r="D1136" i="34"/>
  <c r="V1135" i="34"/>
  <c r="U1135" i="34"/>
  <c r="T1135" i="34"/>
  <c r="S1135" i="34"/>
  <c r="R1135" i="34"/>
  <c r="Q1135" i="34"/>
  <c r="P1135" i="34"/>
  <c r="O1135" i="34"/>
  <c r="N1135" i="34"/>
  <c r="M1135" i="34"/>
  <c r="L1135" i="34"/>
  <c r="K1135" i="34"/>
  <c r="J1135" i="34"/>
  <c r="I1135" i="34"/>
  <c r="H1135" i="34"/>
  <c r="G1135" i="34"/>
  <c r="F1135" i="34"/>
  <c r="E1135" i="34"/>
  <c r="D1135" i="34"/>
  <c r="V1134" i="34"/>
  <c r="U1134" i="34"/>
  <c r="T1134" i="34"/>
  <c r="S1134" i="34"/>
  <c r="R1134" i="34"/>
  <c r="Q1134" i="34"/>
  <c r="P1134" i="34"/>
  <c r="O1134" i="34"/>
  <c r="N1134" i="34"/>
  <c r="M1134" i="34"/>
  <c r="L1134" i="34"/>
  <c r="K1134" i="34"/>
  <c r="J1134" i="34"/>
  <c r="I1134" i="34"/>
  <c r="H1134" i="34"/>
  <c r="G1134" i="34"/>
  <c r="F1134" i="34"/>
  <c r="E1134" i="34"/>
  <c r="D1134" i="34"/>
  <c r="B1134" i="34"/>
  <c r="V1133" i="34"/>
  <c r="U1133" i="34"/>
  <c r="T1133" i="34"/>
  <c r="S1133" i="34"/>
  <c r="R1133" i="34"/>
  <c r="Q1133" i="34"/>
  <c r="P1133" i="34"/>
  <c r="O1133" i="34"/>
  <c r="N1133" i="34"/>
  <c r="M1133" i="34"/>
  <c r="L1133" i="34"/>
  <c r="K1133" i="34"/>
  <c r="J1133" i="34"/>
  <c r="I1133" i="34"/>
  <c r="H1133" i="34"/>
  <c r="G1133" i="34"/>
  <c r="F1133" i="34"/>
  <c r="E1133" i="34"/>
  <c r="D1133" i="34"/>
  <c r="V1132" i="34"/>
  <c r="U1132" i="34"/>
  <c r="T1132" i="34"/>
  <c r="S1132" i="34"/>
  <c r="R1132" i="34"/>
  <c r="Q1132" i="34"/>
  <c r="P1132" i="34"/>
  <c r="O1132" i="34"/>
  <c r="N1132" i="34"/>
  <c r="M1132" i="34"/>
  <c r="L1132" i="34"/>
  <c r="K1132" i="34"/>
  <c r="J1132" i="34"/>
  <c r="I1132" i="34"/>
  <c r="H1132" i="34"/>
  <c r="G1132" i="34"/>
  <c r="F1132" i="34"/>
  <c r="E1132" i="34"/>
  <c r="D1132" i="34"/>
  <c r="G1128" i="34"/>
  <c r="D1128" i="34"/>
  <c r="P1127" i="34"/>
  <c r="J1127" i="34"/>
  <c r="D1126" i="34"/>
  <c r="D1125" i="34"/>
  <c r="D1124" i="34"/>
  <c r="S1115" i="34"/>
  <c r="HH41" i="1"/>
  <c r="HI41" i="1"/>
  <c r="P1115" i="34"/>
  <c r="M1115" i="34"/>
  <c r="J1115" i="34"/>
  <c r="G1115" i="34"/>
  <c r="D1115" i="34"/>
  <c r="EP41" i="3"/>
  <c r="P1113" i="34"/>
  <c r="EH41" i="3"/>
  <c r="M1113" i="34"/>
  <c r="EL41" i="3"/>
  <c r="J1113" i="34"/>
  <c r="ED41" i="3"/>
  <c r="G1113" i="34"/>
  <c r="DZ41" i="3"/>
  <c r="D1113" i="34"/>
  <c r="EQ41" i="3"/>
  <c r="P1112" i="34"/>
  <c r="EI41" i="3"/>
  <c r="M1112" i="34"/>
  <c r="EM41" i="3"/>
  <c r="J1112" i="34"/>
  <c r="EE41" i="3"/>
  <c r="G1112" i="34"/>
  <c r="EA41" i="3"/>
  <c r="D1112" i="34"/>
  <c r="V1110" i="34"/>
  <c r="U1110" i="34"/>
  <c r="T1110" i="34"/>
  <c r="FN41" i="1"/>
  <c r="P1110" i="34"/>
  <c r="FL41" i="1"/>
  <c r="M1110" i="34"/>
  <c r="FM41" i="1"/>
  <c r="J1110" i="34"/>
  <c r="FK41" i="1"/>
  <c r="G1110" i="34"/>
  <c r="FJ41" i="1"/>
  <c r="D1110" i="34"/>
  <c r="V1109" i="34"/>
  <c r="U1109" i="34"/>
  <c r="T1109" i="34"/>
  <c r="FD41" i="1"/>
  <c r="P1109" i="34"/>
  <c r="FB41" i="1"/>
  <c r="M1109" i="34"/>
  <c r="FC41" i="1"/>
  <c r="J1109" i="34"/>
  <c r="FA41" i="1"/>
  <c r="G1109" i="34"/>
  <c r="EZ41" i="1"/>
  <c r="D1109" i="34"/>
  <c r="V1108" i="34"/>
  <c r="U1108" i="34"/>
  <c r="T1108" i="34"/>
  <c r="ET41" i="1"/>
  <c r="P1108" i="34"/>
  <c r="ER41" i="1"/>
  <c r="M1108" i="34"/>
  <c r="ES41" i="1"/>
  <c r="J1108" i="34"/>
  <c r="EQ41" i="1"/>
  <c r="G1108" i="34"/>
  <c r="EP41" i="1"/>
  <c r="D1108" i="34"/>
  <c r="V1105" i="34"/>
  <c r="U1105" i="34"/>
  <c r="T1105" i="34"/>
  <c r="S1105" i="34"/>
  <c r="R1105" i="34"/>
  <c r="Q1105" i="34"/>
  <c r="P1105" i="34"/>
  <c r="O1105" i="34"/>
  <c r="N1105" i="34"/>
  <c r="M1105" i="34"/>
  <c r="L1105" i="34"/>
  <c r="K1105" i="34"/>
  <c r="J1105" i="34"/>
  <c r="I1105" i="34"/>
  <c r="H1105" i="34"/>
  <c r="G1105" i="34"/>
  <c r="F1105" i="34"/>
  <c r="E1105" i="34"/>
  <c r="D1105" i="34"/>
  <c r="V1104" i="34"/>
  <c r="U1104" i="34"/>
  <c r="T1104" i="34"/>
  <c r="S1104" i="34"/>
  <c r="R1104" i="34"/>
  <c r="Q1104" i="34"/>
  <c r="P1104" i="34"/>
  <c r="O1104" i="34"/>
  <c r="N1104" i="34"/>
  <c r="M1104" i="34"/>
  <c r="L1104" i="34"/>
  <c r="K1104" i="34"/>
  <c r="J1104" i="34"/>
  <c r="I1104" i="34"/>
  <c r="H1104" i="34"/>
  <c r="G1104" i="34"/>
  <c r="F1104" i="34"/>
  <c r="E1104" i="34"/>
  <c r="D1104" i="34"/>
  <c r="V1103" i="34"/>
  <c r="U1103" i="34"/>
  <c r="T1103" i="34"/>
  <c r="S1103" i="34"/>
  <c r="R1103" i="34"/>
  <c r="Q1103" i="34"/>
  <c r="P1103" i="34"/>
  <c r="O1103" i="34"/>
  <c r="N1103" i="34"/>
  <c r="M1103" i="34"/>
  <c r="L1103" i="34"/>
  <c r="K1103" i="34"/>
  <c r="J1103" i="34"/>
  <c r="I1103" i="34"/>
  <c r="H1103" i="34"/>
  <c r="G1103" i="34"/>
  <c r="F1103" i="34"/>
  <c r="E1103" i="34"/>
  <c r="D1103" i="34"/>
  <c r="V1102" i="34"/>
  <c r="U1102" i="34"/>
  <c r="T1102" i="34"/>
  <c r="S1102" i="34"/>
  <c r="R1102" i="34"/>
  <c r="Q1102" i="34"/>
  <c r="P1102" i="34"/>
  <c r="O1102" i="34"/>
  <c r="N1102" i="34"/>
  <c r="M1102" i="34"/>
  <c r="L1102" i="34"/>
  <c r="K1102" i="34"/>
  <c r="J1102" i="34"/>
  <c r="I1102" i="34"/>
  <c r="H1102" i="34"/>
  <c r="G1102" i="34"/>
  <c r="F1102" i="34"/>
  <c r="E1102" i="34"/>
  <c r="D1102" i="34"/>
  <c r="B1102" i="34"/>
  <c r="V1101" i="34"/>
  <c r="U1101" i="34"/>
  <c r="T1101" i="34"/>
  <c r="S1101" i="34"/>
  <c r="R1101" i="34"/>
  <c r="Q1101" i="34"/>
  <c r="P1101" i="34"/>
  <c r="O1101" i="34"/>
  <c r="N1101" i="34"/>
  <c r="M1101" i="34"/>
  <c r="L1101" i="34"/>
  <c r="K1101" i="34"/>
  <c r="J1101" i="34"/>
  <c r="I1101" i="34"/>
  <c r="H1101" i="34"/>
  <c r="G1101" i="34"/>
  <c r="F1101" i="34"/>
  <c r="E1101" i="34"/>
  <c r="D1101" i="34"/>
  <c r="V1100" i="34"/>
  <c r="U1100" i="34"/>
  <c r="T1100" i="34"/>
  <c r="S1100" i="34"/>
  <c r="R1100" i="34"/>
  <c r="Q1100" i="34"/>
  <c r="P1100" i="34"/>
  <c r="O1100" i="34"/>
  <c r="N1100" i="34"/>
  <c r="M1100" i="34"/>
  <c r="L1100" i="34"/>
  <c r="K1100" i="34"/>
  <c r="J1100" i="34"/>
  <c r="I1100" i="34"/>
  <c r="H1100" i="34"/>
  <c r="G1100" i="34"/>
  <c r="F1100" i="34"/>
  <c r="E1100" i="34"/>
  <c r="D1100" i="34"/>
  <c r="G1096" i="34"/>
  <c r="D1096" i="34"/>
  <c r="P1095" i="34"/>
  <c r="J1095" i="34"/>
  <c r="D1094" i="34"/>
  <c r="D1093" i="34"/>
  <c r="D1092" i="34"/>
  <c r="S1083" i="34"/>
  <c r="HH40" i="1"/>
  <c r="HI40" i="1"/>
  <c r="P1083" i="34"/>
  <c r="M1083" i="34"/>
  <c r="J1083" i="34"/>
  <c r="G1083" i="34"/>
  <c r="D1083" i="34"/>
  <c r="EP40" i="3"/>
  <c r="P1081" i="34"/>
  <c r="EH40" i="3"/>
  <c r="M1081" i="34"/>
  <c r="EL40" i="3"/>
  <c r="J1081" i="34"/>
  <c r="ED40" i="3"/>
  <c r="G1081" i="34"/>
  <c r="DZ40" i="3"/>
  <c r="D1081" i="34"/>
  <c r="EQ40" i="3"/>
  <c r="P1080" i="34"/>
  <c r="EI40" i="3"/>
  <c r="M1080" i="34"/>
  <c r="EM40" i="3"/>
  <c r="J1080" i="34"/>
  <c r="EE40" i="3"/>
  <c r="G1080" i="34"/>
  <c r="EA40" i="3"/>
  <c r="D1080" i="34"/>
  <c r="V1078" i="34"/>
  <c r="U1078" i="34"/>
  <c r="T1078" i="34"/>
  <c r="FN40" i="1"/>
  <c r="P1078" i="34"/>
  <c r="FL40" i="1"/>
  <c r="M1078" i="34"/>
  <c r="FM40" i="1"/>
  <c r="J1078" i="34"/>
  <c r="FK40" i="1"/>
  <c r="G1078" i="34"/>
  <c r="FJ40" i="1"/>
  <c r="D1078" i="34"/>
  <c r="V1077" i="34"/>
  <c r="U1077" i="34"/>
  <c r="T1077" i="34"/>
  <c r="FD40" i="1"/>
  <c r="P1077" i="34"/>
  <c r="FB40" i="1"/>
  <c r="M1077" i="34"/>
  <c r="FC40" i="1"/>
  <c r="J1077" i="34"/>
  <c r="FA40" i="1"/>
  <c r="G1077" i="34"/>
  <c r="EZ40" i="1"/>
  <c r="D1077" i="34"/>
  <c r="V1076" i="34"/>
  <c r="U1076" i="34"/>
  <c r="T1076" i="34"/>
  <c r="ET40" i="1"/>
  <c r="P1076" i="34"/>
  <c r="ER40" i="1"/>
  <c r="M1076" i="34"/>
  <c r="ES40" i="1"/>
  <c r="J1076" i="34"/>
  <c r="EQ40" i="1"/>
  <c r="G1076" i="34"/>
  <c r="EP40" i="1"/>
  <c r="D1076" i="34"/>
  <c r="V1073" i="34"/>
  <c r="U1073" i="34"/>
  <c r="T1073" i="34"/>
  <c r="S1073" i="34"/>
  <c r="R1073" i="34"/>
  <c r="Q1073" i="34"/>
  <c r="P1073" i="34"/>
  <c r="O1073" i="34"/>
  <c r="N1073" i="34"/>
  <c r="M1073" i="34"/>
  <c r="L1073" i="34"/>
  <c r="K1073" i="34"/>
  <c r="J1073" i="34"/>
  <c r="I1073" i="34"/>
  <c r="H1073" i="34"/>
  <c r="G1073" i="34"/>
  <c r="F1073" i="34"/>
  <c r="E1073" i="34"/>
  <c r="D1073" i="34"/>
  <c r="V1072" i="34"/>
  <c r="U1072" i="34"/>
  <c r="T1072" i="34"/>
  <c r="S1072" i="34"/>
  <c r="R1072" i="34"/>
  <c r="Q1072" i="34"/>
  <c r="P1072" i="34"/>
  <c r="O1072" i="34"/>
  <c r="N1072" i="34"/>
  <c r="M1072" i="34"/>
  <c r="L1072" i="34"/>
  <c r="K1072" i="34"/>
  <c r="J1072" i="34"/>
  <c r="I1072" i="34"/>
  <c r="H1072" i="34"/>
  <c r="G1072" i="34"/>
  <c r="F1072" i="34"/>
  <c r="E1072" i="34"/>
  <c r="D1072" i="34"/>
  <c r="V1071" i="34"/>
  <c r="U1071" i="34"/>
  <c r="T1071" i="34"/>
  <c r="S1071" i="34"/>
  <c r="R1071" i="34"/>
  <c r="Q1071" i="34"/>
  <c r="P1071" i="34"/>
  <c r="O1071" i="34"/>
  <c r="N1071" i="34"/>
  <c r="M1071" i="34"/>
  <c r="L1071" i="34"/>
  <c r="K1071" i="34"/>
  <c r="J1071" i="34"/>
  <c r="I1071" i="34"/>
  <c r="H1071" i="34"/>
  <c r="G1071" i="34"/>
  <c r="F1071" i="34"/>
  <c r="E1071" i="34"/>
  <c r="D1071" i="34"/>
  <c r="V1070" i="34"/>
  <c r="U1070" i="34"/>
  <c r="T1070" i="34"/>
  <c r="S1070" i="34"/>
  <c r="R1070" i="34"/>
  <c r="Q1070" i="34"/>
  <c r="P1070" i="34"/>
  <c r="O1070" i="34"/>
  <c r="N1070" i="34"/>
  <c r="M1070" i="34"/>
  <c r="L1070" i="34"/>
  <c r="K1070" i="34"/>
  <c r="J1070" i="34"/>
  <c r="I1070" i="34"/>
  <c r="H1070" i="34"/>
  <c r="G1070" i="34"/>
  <c r="F1070" i="34"/>
  <c r="E1070" i="34"/>
  <c r="D1070" i="34"/>
  <c r="B1070" i="34"/>
  <c r="V1069" i="34"/>
  <c r="U1069" i="34"/>
  <c r="T1069" i="34"/>
  <c r="S1069" i="34"/>
  <c r="R1069" i="34"/>
  <c r="Q1069" i="34"/>
  <c r="P1069" i="34"/>
  <c r="O1069" i="34"/>
  <c r="N1069" i="34"/>
  <c r="M1069" i="34"/>
  <c r="L1069" i="34"/>
  <c r="K1069" i="34"/>
  <c r="J1069" i="34"/>
  <c r="I1069" i="34"/>
  <c r="H1069" i="34"/>
  <c r="G1069" i="34"/>
  <c r="F1069" i="34"/>
  <c r="E1069" i="34"/>
  <c r="D1069" i="34"/>
  <c r="V1068" i="34"/>
  <c r="U1068" i="34"/>
  <c r="T1068" i="34"/>
  <c r="S1068" i="34"/>
  <c r="R1068" i="34"/>
  <c r="Q1068" i="34"/>
  <c r="P1068" i="34"/>
  <c r="O1068" i="34"/>
  <c r="N1068" i="34"/>
  <c r="M1068" i="34"/>
  <c r="L1068" i="34"/>
  <c r="K1068" i="34"/>
  <c r="J1068" i="34"/>
  <c r="I1068" i="34"/>
  <c r="H1068" i="34"/>
  <c r="G1068" i="34"/>
  <c r="F1068" i="34"/>
  <c r="E1068" i="34"/>
  <c r="D1068" i="34"/>
  <c r="G1064" i="34"/>
  <c r="D1064" i="34"/>
  <c r="P1063" i="34"/>
  <c r="J1063" i="34"/>
  <c r="D1062" i="34"/>
  <c r="D1061" i="34"/>
  <c r="D1060" i="34"/>
  <c r="S1051" i="34"/>
  <c r="HH39" i="1"/>
  <c r="HI39" i="1"/>
  <c r="P1051" i="34"/>
  <c r="M1051" i="34"/>
  <c r="J1051" i="34"/>
  <c r="G1051" i="34"/>
  <c r="D1051" i="34"/>
  <c r="EP39" i="3"/>
  <c r="P1049" i="34"/>
  <c r="EH39" i="3"/>
  <c r="M1049" i="34"/>
  <c r="EL39" i="3"/>
  <c r="J1049" i="34"/>
  <c r="ED39" i="3"/>
  <c r="G1049" i="34"/>
  <c r="DZ39" i="3"/>
  <c r="D1049" i="34"/>
  <c r="EQ39" i="3"/>
  <c r="P1048" i="34"/>
  <c r="EI39" i="3"/>
  <c r="M1048" i="34"/>
  <c r="EM39" i="3"/>
  <c r="J1048" i="34"/>
  <c r="EE39" i="3"/>
  <c r="G1048" i="34"/>
  <c r="EA39" i="3"/>
  <c r="D1048" i="34"/>
  <c r="V1046" i="34"/>
  <c r="U1046" i="34"/>
  <c r="T1046" i="34"/>
  <c r="FN39" i="1"/>
  <c r="P1046" i="34"/>
  <c r="FL39" i="1"/>
  <c r="M1046" i="34"/>
  <c r="FM39" i="1"/>
  <c r="J1046" i="34"/>
  <c r="FK39" i="1"/>
  <c r="G1046" i="34"/>
  <c r="FJ39" i="1"/>
  <c r="D1046" i="34"/>
  <c r="V1045" i="34"/>
  <c r="U1045" i="34"/>
  <c r="T1045" i="34"/>
  <c r="FD39" i="1"/>
  <c r="P1045" i="34"/>
  <c r="FB39" i="1"/>
  <c r="M1045" i="34"/>
  <c r="FC39" i="1"/>
  <c r="J1045" i="34"/>
  <c r="FA39" i="1"/>
  <c r="G1045" i="34"/>
  <c r="EZ39" i="1"/>
  <c r="D1045" i="34"/>
  <c r="V1044" i="34"/>
  <c r="U1044" i="34"/>
  <c r="T1044" i="34"/>
  <c r="ET39" i="1"/>
  <c r="P1044" i="34"/>
  <c r="ER39" i="1"/>
  <c r="M1044" i="34"/>
  <c r="ES39" i="1"/>
  <c r="J1044" i="34"/>
  <c r="EQ39" i="1"/>
  <c r="G1044" i="34"/>
  <c r="EP39" i="1"/>
  <c r="D1044" i="34"/>
  <c r="V1041" i="34"/>
  <c r="U1041" i="34"/>
  <c r="T1041" i="34"/>
  <c r="S1041" i="34"/>
  <c r="R1041" i="34"/>
  <c r="Q1041" i="34"/>
  <c r="P1041" i="34"/>
  <c r="O1041" i="34"/>
  <c r="N1041" i="34"/>
  <c r="M1041" i="34"/>
  <c r="L1041" i="34"/>
  <c r="K1041" i="34"/>
  <c r="J1041" i="34"/>
  <c r="I1041" i="34"/>
  <c r="H1041" i="34"/>
  <c r="G1041" i="34"/>
  <c r="F1041" i="34"/>
  <c r="E1041" i="34"/>
  <c r="D1041" i="34"/>
  <c r="V1040" i="34"/>
  <c r="U1040" i="34"/>
  <c r="T1040" i="34"/>
  <c r="S1040" i="34"/>
  <c r="R1040" i="34"/>
  <c r="Q1040" i="34"/>
  <c r="P1040" i="34"/>
  <c r="O1040" i="34"/>
  <c r="N1040" i="34"/>
  <c r="M1040" i="34"/>
  <c r="L1040" i="34"/>
  <c r="K1040" i="34"/>
  <c r="J1040" i="34"/>
  <c r="I1040" i="34"/>
  <c r="H1040" i="34"/>
  <c r="G1040" i="34"/>
  <c r="F1040" i="34"/>
  <c r="E1040" i="34"/>
  <c r="D1040" i="34"/>
  <c r="V1039" i="34"/>
  <c r="U1039" i="34"/>
  <c r="T1039" i="34"/>
  <c r="S1039" i="34"/>
  <c r="R1039" i="34"/>
  <c r="Q1039" i="34"/>
  <c r="P1039" i="34"/>
  <c r="O1039" i="34"/>
  <c r="N1039" i="34"/>
  <c r="M1039" i="34"/>
  <c r="L1039" i="34"/>
  <c r="K1039" i="34"/>
  <c r="J1039" i="34"/>
  <c r="I1039" i="34"/>
  <c r="H1039" i="34"/>
  <c r="G1039" i="34"/>
  <c r="F1039" i="34"/>
  <c r="E1039" i="34"/>
  <c r="D1039" i="34"/>
  <c r="V1038" i="34"/>
  <c r="U1038" i="34"/>
  <c r="T1038" i="34"/>
  <c r="S1038" i="34"/>
  <c r="R1038" i="34"/>
  <c r="Q1038" i="34"/>
  <c r="P1038" i="34"/>
  <c r="O1038" i="34"/>
  <c r="N1038" i="34"/>
  <c r="M1038" i="34"/>
  <c r="L1038" i="34"/>
  <c r="K1038" i="34"/>
  <c r="J1038" i="34"/>
  <c r="I1038" i="34"/>
  <c r="H1038" i="34"/>
  <c r="G1038" i="34"/>
  <c r="F1038" i="34"/>
  <c r="E1038" i="34"/>
  <c r="D1038" i="34"/>
  <c r="B1038" i="34"/>
  <c r="V1037" i="34"/>
  <c r="U1037" i="34"/>
  <c r="T1037" i="34"/>
  <c r="S1037" i="34"/>
  <c r="R1037" i="34"/>
  <c r="Q1037" i="34"/>
  <c r="P1037" i="34"/>
  <c r="O1037" i="34"/>
  <c r="N1037" i="34"/>
  <c r="M1037" i="34"/>
  <c r="L1037" i="34"/>
  <c r="K1037" i="34"/>
  <c r="J1037" i="34"/>
  <c r="I1037" i="34"/>
  <c r="H1037" i="34"/>
  <c r="G1037" i="34"/>
  <c r="F1037" i="34"/>
  <c r="E1037" i="34"/>
  <c r="D1037" i="34"/>
  <c r="V1036" i="34"/>
  <c r="U1036" i="34"/>
  <c r="T1036" i="34"/>
  <c r="S1036" i="34"/>
  <c r="R1036" i="34"/>
  <c r="Q1036" i="34"/>
  <c r="P1036" i="34"/>
  <c r="O1036" i="34"/>
  <c r="N1036" i="34"/>
  <c r="M1036" i="34"/>
  <c r="L1036" i="34"/>
  <c r="K1036" i="34"/>
  <c r="J1036" i="34"/>
  <c r="I1036" i="34"/>
  <c r="H1036" i="34"/>
  <c r="G1036" i="34"/>
  <c r="F1036" i="34"/>
  <c r="E1036" i="34"/>
  <c r="D1036" i="34"/>
  <c r="G1032" i="34"/>
  <c r="D1032" i="34"/>
  <c r="P1031" i="34"/>
  <c r="J1031" i="34"/>
  <c r="D1030" i="34"/>
  <c r="D1029" i="34"/>
  <c r="D1028" i="34"/>
  <c r="S1019" i="34"/>
  <c r="HH38" i="1"/>
  <c r="HI38" i="1"/>
  <c r="P1019" i="34"/>
  <c r="M1019" i="34"/>
  <c r="J1019" i="34"/>
  <c r="G1019" i="34"/>
  <c r="D1019" i="34"/>
  <c r="EP38" i="3"/>
  <c r="P1017" i="34"/>
  <c r="EH38" i="3"/>
  <c r="M1017" i="34"/>
  <c r="EL38" i="3"/>
  <c r="J1017" i="34"/>
  <c r="ED38" i="3"/>
  <c r="G1017" i="34"/>
  <c r="DZ38" i="3"/>
  <c r="D1017" i="34"/>
  <c r="EQ38" i="3"/>
  <c r="P1016" i="34"/>
  <c r="EI38" i="3"/>
  <c r="M1016" i="34"/>
  <c r="EM38" i="3"/>
  <c r="J1016" i="34"/>
  <c r="EE38" i="3"/>
  <c r="G1016" i="34"/>
  <c r="EA38" i="3"/>
  <c r="D1016" i="34"/>
  <c r="V1014" i="34"/>
  <c r="U1014" i="34"/>
  <c r="T1014" i="34"/>
  <c r="FN38" i="1"/>
  <c r="P1014" i="34"/>
  <c r="FL38" i="1"/>
  <c r="M1014" i="34"/>
  <c r="FM38" i="1"/>
  <c r="J1014" i="34"/>
  <c r="FK38" i="1"/>
  <c r="G1014" i="34"/>
  <c r="FJ38" i="1"/>
  <c r="D1014" i="34"/>
  <c r="V1013" i="34"/>
  <c r="U1013" i="34"/>
  <c r="T1013" i="34"/>
  <c r="FD38" i="1"/>
  <c r="P1013" i="34"/>
  <c r="FB38" i="1"/>
  <c r="M1013" i="34"/>
  <c r="FC38" i="1"/>
  <c r="J1013" i="34"/>
  <c r="FA38" i="1"/>
  <c r="G1013" i="34"/>
  <c r="EZ38" i="1"/>
  <c r="D1013" i="34"/>
  <c r="V1012" i="34"/>
  <c r="U1012" i="34"/>
  <c r="T1012" i="34"/>
  <c r="ET38" i="1"/>
  <c r="P1012" i="34"/>
  <c r="ER38" i="1"/>
  <c r="M1012" i="34"/>
  <c r="ES38" i="1"/>
  <c r="J1012" i="34"/>
  <c r="EQ38" i="1"/>
  <c r="G1012" i="34"/>
  <c r="EP38" i="1"/>
  <c r="D1012" i="34"/>
  <c r="V1009" i="34"/>
  <c r="U1009" i="34"/>
  <c r="T1009" i="34"/>
  <c r="S1009" i="34"/>
  <c r="R1009" i="34"/>
  <c r="Q1009" i="34"/>
  <c r="P1009" i="34"/>
  <c r="O1009" i="34"/>
  <c r="N1009" i="34"/>
  <c r="M1009" i="34"/>
  <c r="L1009" i="34"/>
  <c r="K1009" i="34"/>
  <c r="J1009" i="34"/>
  <c r="I1009" i="34"/>
  <c r="H1009" i="34"/>
  <c r="G1009" i="34"/>
  <c r="F1009" i="34"/>
  <c r="E1009" i="34"/>
  <c r="D1009" i="34"/>
  <c r="V1008" i="34"/>
  <c r="U1008" i="34"/>
  <c r="T1008" i="34"/>
  <c r="S1008" i="34"/>
  <c r="R1008" i="34"/>
  <c r="Q1008" i="34"/>
  <c r="P1008" i="34"/>
  <c r="O1008" i="34"/>
  <c r="N1008" i="34"/>
  <c r="M1008" i="34"/>
  <c r="L1008" i="34"/>
  <c r="K1008" i="34"/>
  <c r="J1008" i="34"/>
  <c r="I1008" i="34"/>
  <c r="H1008" i="34"/>
  <c r="G1008" i="34"/>
  <c r="F1008" i="34"/>
  <c r="E1008" i="34"/>
  <c r="D1008" i="34"/>
  <c r="V1007" i="34"/>
  <c r="U1007" i="34"/>
  <c r="T1007" i="34"/>
  <c r="S1007" i="34"/>
  <c r="R1007" i="34"/>
  <c r="Q1007" i="34"/>
  <c r="P1007" i="34"/>
  <c r="O1007" i="34"/>
  <c r="N1007" i="34"/>
  <c r="M1007" i="34"/>
  <c r="L1007" i="34"/>
  <c r="K1007" i="34"/>
  <c r="J1007" i="34"/>
  <c r="I1007" i="34"/>
  <c r="H1007" i="34"/>
  <c r="G1007" i="34"/>
  <c r="F1007" i="34"/>
  <c r="E1007" i="34"/>
  <c r="D1007" i="34"/>
  <c r="V1006" i="34"/>
  <c r="U1006" i="34"/>
  <c r="T1006" i="34"/>
  <c r="S1006" i="34"/>
  <c r="R1006" i="34"/>
  <c r="Q1006" i="34"/>
  <c r="P1006" i="34"/>
  <c r="O1006" i="34"/>
  <c r="N1006" i="34"/>
  <c r="M1006" i="34"/>
  <c r="L1006" i="34"/>
  <c r="K1006" i="34"/>
  <c r="J1006" i="34"/>
  <c r="I1006" i="34"/>
  <c r="H1006" i="34"/>
  <c r="G1006" i="34"/>
  <c r="F1006" i="34"/>
  <c r="E1006" i="34"/>
  <c r="D1006" i="34"/>
  <c r="B1006" i="34"/>
  <c r="V1005" i="34"/>
  <c r="U1005" i="34"/>
  <c r="T1005" i="34"/>
  <c r="S1005" i="34"/>
  <c r="R1005" i="34"/>
  <c r="Q1005" i="34"/>
  <c r="P1005" i="34"/>
  <c r="O1005" i="34"/>
  <c r="N1005" i="34"/>
  <c r="M1005" i="34"/>
  <c r="L1005" i="34"/>
  <c r="K1005" i="34"/>
  <c r="J1005" i="34"/>
  <c r="I1005" i="34"/>
  <c r="H1005" i="34"/>
  <c r="G1005" i="34"/>
  <c r="F1005" i="34"/>
  <c r="E1005" i="34"/>
  <c r="D1005" i="34"/>
  <c r="V1004" i="34"/>
  <c r="U1004" i="34"/>
  <c r="T1004" i="34"/>
  <c r="S1004" i="34"/>
  <c r="R1004" i="34"/>
  <c r="Q1004" i="34"/>
  <c r="P1004" i="34"/>
  <c r="O1004" i="34"/>
  <c r="N1004" i="34"/>
  <c r="M1004" i="34"/>
  <c r="L1004" i="34"/>
  <c r="K1004" i="34"/>
  <c r="J1004" i="34"/>
  <c r="I1004" i="34"/>
  <c r="H1004" i="34"/>
  <c r="G1004" i="34"/>
  <c r="F1004" i="34"/>
  <c r="E1004" i="34"/>
  <c r="D1004" i="34"/>
  <c r="G1000" i="34"/>
  <c r="D1000" i="34"/>
  <c r="P999" i="34"/>
  <c r="J999" i="34"/>
  <c r="D998" i="34"/>
  <c r="D997" i="34"/>
  <c r="D996" i="34"/>
  <c r="S987" i="34"/>
  <c r="HH37" i="1"/>
  <c r="HI37" i="1"/>
  <c r="P987" i="34"/>
  <c r="M987" i="34"/>
  <c r="J987" i="34"/>
  <c r="G987" i="34"/>
  <c r="D987" i="34"/>
  <c r="EP37" i="3"/>
  <c r="P985" i="34"/>
  <c r="EH37" i="3"/>
  <c r="M985" i="34"/>
  <c r="EL37" i="3"/>
  <c r="J985" i="34"/>
  <c r="ED37" i="3"/>
  <c r="G985" i="34"/>
  <c r="DZ37" i="3"/>
  <c r="D985" i="34"/>
  <c r="EQ37" i="3"/>
  <c r="P984" i="34"/>
  <c r="EI37" i="3"/>
  <c r="M984" i="34"/>
  <c r="EM37" i="3"/>
  <c r="J984" i="34"/>
  <c r="EE37" i="3"/>
  <c r="G984" i="34"/>
  <c r="EA37" i="3"/>
  <c r="D984" i="34"/>
  <c r="V982" i="34"/>
  <c r="U982" i="34"/>
  <c r="T982" i="34"/>
  <c r="FN37" i="1"/>
  <c r="P982" i="34"/>
  <c r="FL37" i="1"/>
  <c r="M982" i="34"/>
  <c r="FM37" i="1"/>
  <c r="J982" i="34"/>
  <c r="FK37" i="1"/>
  <c r="G982" i="34"/>
  <c r="FJ37" i="1"/>
  <c r="D982" i="34"/>
  <c r="V981" i="34"/>
  <c r="U981" i="34"/>
  <c r="T981" i="34"/>
  <c r="FD37" i="1"/>
  <c r="P981" i="34"/>
  <c r="FB37" i="1"/>
  <c r="M981" i="34"/>
  <c r="FC37" i="1"/>
  <c r="J981" i="34"/>
  <c r="FA37" i="1"/>
  <c r="G981" i="34"/>
  <c r="EZ37" i="1"/>
  <c r="D981" i="34"/>
  <c r="V980" i="34"/>
  <c r="U980" i="34"/>
  <c r="T980" i="34"/>
  <c r="ET37" i="1"/>
  <c r="P980" i="34"/>
  <c r="ER37" i="1"/>
  <c r="M980" i="34"/>
  <c r="ES37" i="1"/>
  <c r="J980" i="34"/>
  <c r="EQ37" i="1"/>
  <c r="G980" i="34"/>
  <c r="EP37" i="1"/>
  <c r="D980" i="34"/>
  <c r="V977" i="34"/>
  <c r="U977" i="34"/>
  <c r="T977" i="34"/>
  <c r="S977" i="34"/>
  <c r="R977" i="34"/>
  <c r="Q977" i="34"/>
  <c r="P977" i="34"/>
  <c r="O977" i="34"/>
  <c r="N977" i="34"/>
  <c r="M977" i="34"/>
  <c r="L977" i="34"/>
  <c r="K977" i="34"/>
  <c r="J977" i="34"/>
  <c r="I977" i="34"/>
  <c r="H977" i="34"/>
  <c r="G977" i="34"/>
  <c r="F977" i="34"/>
  <c r="E977" i="34"/>
  <c r="D977" i="34"/>
  <c r="V976" i="34"/>
  <c r="U976" i="34"/>
  <c r="T976" i="34"/>
  <c r="S976" i="34"/>
  <c r="R976" i="34"/>
  <c r="Q976" i="34"/>
  <c r="P976" i="34"/>
  <c r="O976" i="34"/>
  <c r="N976" i="34"/>
  <c r="M976" i="34"/>
  <c r="L976" i="34"/>
  <c r="K976" i="34"/>
  <c r="J976" i="34"/>
  <c r="I976" i="34"/>
  <c r="H976" i="34"/>
  <c r="G976" i="34"/>
  <c r="F976" i="34"/>
  <c r="E976" i="34"/>
  <c r="D976" i="34"/>
  <c r="V975" i="34"/>
  <c r="U975" i="34"/>
  <c r="T975" i="34"/>
  <c r="S975" i="34"/>
  <c r="R975" i="34"/>
  <c r="Q975" i="34"/>
  <c r="P975" i="34"/>
  <c r="O975" i="34"/>
  <c r="N975" i="34"/>
  <c r="M975" i="34"/>
  <c r="L975" i="34"/>
  <c r="K975" i="34"/>
  <c r="J975" i="34"/>
  <c r="I975" i="34"/>
  <c r="H975" i="34"/>
  <c r="G975" i="34"/>
  <c r="F975" i="34"/>
  <c r="E975" i="34"/>
  <c r="D975" i="34"/>
  <c r="V974" i="34"/>
  <c r="U974" i="34"/>
  <c r="T974" i="34"/>
  <c r="S974" i="34"/>
  <c r="R974" i="34"/>
  <c r="Q974" i="34"/>
  <c r="P974" i="34"/>
  <c r="O974" i="34"/>
  <c r="N974" i="34"/>
  <c r="M974" i="34"/>
  <c r="L974" i="34"/>
  <c r="K974" i="34"/>
  <c r="J974" i="34"/>
  <c r="I974" i="34"/>
  <c r="H974" i="34"/>
  <c r="G974" i="34"/>
  <c r="F974" i="34"/>
  <c r="E974" i="34"/>
  <c r="D974" i="34"/>
  <c r="B974" i="34"/>
  <c r="V973" i="34"/>
  <c r="U973" i="34"/>
  <c r="T973" i="34"/>
  <c r="S973" i="34"/>
  <c r="R973" i="34"/>
  <c r="Q973" i="34"/>
  <c r="P973" i="34"/>
  <c r="O973" i="34"/>
  <c r="N973" i="34"/>
  <c r="M973" i="34"/>
  <c r="L973" i="34"/>
  <c r="K973" i="34"/>
  <c r="J973" i="34"/>
  <c r="I973" i="34"/>
  <c r="H973" i="34"/>
  <c r="G973" i="34"/>
  <c r="F973" i="34"/>
  <c r="E973" i="34"/>
  <c r="D973" i="34"/>
  <c r="V972" i="34"/>
  <c r="U972" i="34"/>
  <c r="T972" i="34"/>
  <c r="S972" i="34"/>
  <c r="R972" i="34"/>
  <c r="Q972" i="34"/>
  <c r="P972" i="34"/>
  <c r="O972" i="34"/>
  <c r="N972" i="34"/>
  <c r="M972" i="34"/>
  <c r="L972" i="34"/>
  <c r="K972" i="34"/>
  <c r="J972" i="34"/>
  <c r="I972" i="34"/>
  <c r="H972" i="34"/>
  <c r="G972" i="34"/>
  <c r="F972" i="34"/>
  <c r="E972" i="34"/>
  <c r="D972" i="34"/>
  <c r="G968" i="34"/>
  <c r="D968" i="34"/>
  <c r="P967" i="34"/>
  <c r="J967" i="34"/>
  <c r="D966" i="34"/>
  <c r="D965" i="34"/>
  <c r="D964" i="34"/>
  <c r="S955" i="34"/>
  <c r="HH36" i="1"/>
  <c r="HI36" i="1"/>
  <c r="P955" i="34"/>
  <c r="M955" i="34"/>
  <c r="J955" i="34"/>
  <c r="G955" i="34"/>
  <c r="D955" i="34"/>
  <c r="EP36" i="3"/>
  <c r="P953" i="34"/>
  <c r="EH36" i="3"/>
  <c r="M953" i="34"/>
  <c r="EL36" i="3"/>
  <c r="J953" i="34"/>
  <c r="ED36" i="3"/>
  <c r="G953" i="34"/>
  <c r="DZ36" i="3"/>
  <c r="D953" i="34"/>
  <c r="EQ36" i="3"/>
  <c r="P952" i="34"/>
  <c r="EI36" i="3"/>
  <c r="M952" i="34"/>
  <c r="EM36" i="3"/>
  <c r="J952" i="34"/>
  <c r="EE36" i="3"/>
  <c r="G952" i="34"/>
  <c r="EA36" i="3"/>
  <c r="D952" i="34"/>
  <c r="V950" i="34"/>
  <c r="U950" i="34"/>
  <c r="T950" i="34"/>
  <c r="FN36" i="1"/>
  <c r="P950" i="34"/>
  <c r="FL36" i="1"/>
  <c r="M950" i="34"/>
  <c r="FM36" i="1"/>
  <c r="J950" i="34"/>
  <c r="FK36" i="1"/>
  <c r="G950" i="34"/>
  <c r="FJ36" i="1"/>
  <c r="D950" i="34"/>
  <c r="V949" i="34"/>
  <c r="U949" i="34"/>
  <c r="T949" i="34"/>
  <c r="FD36" i="1"/>
  <c r="P949" i="34"/>
  <c r="FB36" i="1"/>
  <c r="M949" i="34"/>
  <c r="FC36" i="1"/>
  <c r="J949" i="34"/>
  <c r="FA36" i="1"/>
  <c r="G949" i="34"/>
  <c r="EZ36" i="1"/>
  <c r="D949" i="34"/>
  <c r="V948" i="34"/>
  <c r="U948" i="34"/>
  <c r="T948" i="34"/>
  <c r="ET36" i="1"/>
  <c r="P948" i="34"/>
  <c r="ER36" i="1"/>
  <c r="M948" i="34"/>
  <c r="ES36" i="1"/>
  <c r="J948" i="34"/>
  <c r="EQ36" i="1"/>
  <c r="G948" i="34"/>
  <c r="EP36" i="1"/>
  <c r="D948" i="34"/>
  <c r="V945" i="34"/>
  <c r="U945" i="34"/>
  <c r="T945" i="34"/>
  <c r="S945" i="34"/>
  <c r="R945" i="34"/>
  <c r="Q945" i="34"/>
  <c r="P945" i="34"/>
  <c r="O945" i="34"/>
  <c r="N945" i="34"/>
  <c r="M945" i="34"/>
  <c r="L945" i="34"/>
  <c r="K945" i="34"/>
  <c r="J945" i="34"/>
  <c r="I945" i="34"/>
  <c r="H945" i="34"/>
  <c r="G945" i="34"/>
  <c r="F945" i="34"/>
  <c r="E945" i="34"/>
  <c r="D945" i="34"/>
  <c r="V944" i="34"/>
  <c r="U944" i="34"/>
  <c r="T944" i="34"/>
  <c r="S944" i="34"/>
  <c r="R944" i="34"/>
  <c r="Q944" i="34"/>
  <c r="P944" i="34"/>
  <c r="O944" i="34"/>
  <c r="N944" i="34"/>
  <c r="M944" i="34"/>
  <c r="L944" i="34"/>
  <c r="K944" i="34"/>
  <c r="J944" i="34"/>
  <c r="I944" i="34"/>
  <c r="H944" i="34"/>
  <c r="G944" i="34"/>
  <c r="F944" i="34"/>
  <c r="E944" i="34"/>
  <c r="D944" i="34"/>
  <c r="V943" i="34"/>
  <c r="U943" i="34"/>
  <c r="T943" i="34"/>
  <c r="S943" i="34"/>
  <c r="R943" i="34"/>
  <c r="Q943" i="34"/>
  <c r="P943" i="34"/>
  <c r="O943" i="34"/>
  <c r="N943" i="34"/>
  <c r="M943" i="34"/>
  <c r="L943" i="34"/>
  <c r="K943" i="34"/>
  <c r="J943" i="34"/>
  <c r="I943" i="34"/>
  <c r="H943" i="34"/>
  <c r="G943" i="34"/>
  <c r="F943" i="34"/>
  <c r="E943" i="34"/>
  <c r="D943" i="34"/>
  <c r="V942" i="34"/>
  <c r="U942" i="34"/>
  <c r="T942" i="34"/>
  <c r="S942" i="34"/>
  <c r="R942" i="34"/>
  <c r="Q942" i="34"/>
  <c r="P942" i="34"/>
  <c r="O942" i="34"/>
  <c r="N942" i="34"/>
  <c r="M942" i="34"/>
  <c r="L942" i="34"/>
  <c r="K942" i="34"/>
  <c r="J942" i="34"/>
  <c r="I942" i="34"/>
  <c r="H942" i="34"/>
  <c r="G942" i="34"/>
  <c r="F942" i="34"/>
  <c r="E942" i="34"/>
  <c r="D942" i="34"/>
  <c r="B942" i="34"/>
  <c r="V941" i="34"/>
  <c r="U941" i="34"/>
  <c r="T941" i="34"/>
  <c r="S941" i="34"/>
  <c r="R941" i="34"/>
  <c r="Q941" i="34"/>
  <c r="P941" i="34"/>
  <c r="O941" i="34"/>
  <c r="N941" i="34"/>
  <c r="M941" i="34"/>
  <c r="L941" i="34"/>
  <c r="K941" i="34"/>
  <c r="J941" i="34"/>
  <c r="I941" i="34"/>
  <c r="H941" i="34"/>
  <c r="G941" i="34"/>
  <c r="F941" i="34"/>
  <c r="E941" i="34"/>
  <c r="D941" i="34"/>
  <c r="V940" i="34"/>
  <c r="U940" i="34"/>
  <c r="T940" i="34"/>
  <c r="S940" i="34"/>
  <c r="R940" i="34"/>
  <c r="Q940" i="34"/>
  <c r="P940" i="34"/>
  <c r="O940" i="34"/>
  <c r="N940" i="34"/>
  <c r="M940" i="34"/>
  <c r="L940" i="34"/>
  <c r="K940" i="34"/>
  <c r="J940" i="34"/>
  <c r="I940" i="34"/>
  <c r="H940" i="34"/>
  <c r="G940" i="34"/>
  <c r="F940" i="34"/>
  <c r="E940" i="34"/>
  <c r="D940" i="34"/>
  <c r="G936" i="34"/>
  <c r="D936" i="34"/>
  <c r="P935" i="34"/>
  <c r="J935" i="34"/>
  <c r="D934" i="34"/>
  <c r="D933" i="34"/>
  <c r="D932" i="34"/>
  <c r="S923" i="34"/>
  <c r="HH35" i="1"/>
  <c r="HI35" i="1"/>
  <c r="P923" i="34"/>
  <c r="M923" i="34"/>
  <c r="J923" i="34"/>
  <c r="G923" i="34"/>
  <c r="D923" i="34"/>
  <c r="EP35" i="3"/>
  <c r="P921" i="34"/>
  <c r="EH35" i="3"/>
  <c r="M921" i="34"/>
  <c r="EL35" i="3"/>
  <c r="J921" i="34"/>
  <c r="ED35" i="3"/>
  <c r="G921" i="34"/>
  <c r="DZ35" i="3"/>
  <c r="D921" i="34"/>
  <c r="EQ35" i="3"/>
  <c r="P920" i="34"/>
  <c r="EI35" i="3"/>
  <c r="M920" i="34"/>
  <c r="EM35" i="3"/>
  <c r="J920" i="34"/>
  <c r="EE35" i="3"/>
  <c r="G920" i="34"/>
  <c r="EA35" i="3"/>
  <c r="D920" i="34"/>
  <c r="V918" i="34"/>
  <c r="U918" i="34"/>
  <c r="T918" i="34"/>
  <c r="FN35" i="1"/>
  <c r="P918" i="34"/>
  <c r="FL35" i="1"/>
  <c r="M918" i="34"/>
  <c r="FM35" i="1"/>
  <c r="J918" i="34"/>
  <c r="FK35" i="1"/>
  <c r="G918" i="34"/>
  <c r="FJ35" i="1"/>
  <c r="D918" i="34"/>
  <c r="V917" i="34"/>
  <c r="U917" i="34"/>
  <c r="T917" i="34"/>
  <c r="FD35" i="1"/>
  <c r="P917" i="34"/>
  <c r="FB35" i="1"/>
  <c r="M917" i="34"/>
  <c r="FC35" i="1"/>
  <c r="J917" i="34"/>
  <c r="FA35" i="1"/>
  <c r="G917" i="34"/>
  <c r="EZ35" i="1"/>
  <c r="D917" i="34"/>
  <c r="V916" i="34"/>
  <c r="U916" i="34"/>
  <c r="T916" i="34"/>
  <c r="ET35" i="1"/>
  <c r="P916" i="34"/>
  <c r="ER35" i="1"/>
  <c r="M916" i="34"/>
  <c r="ES35" i="1"/>
  <c r="J916" i="34"/>
  <c r="EQ35" i="1"/>
  <c r="G916" i="34"/>
  <c r="EP35" i="1"/>
  <c r="D916" i="34"/>
  <c r="V913" i="34"/>
  <c r="U913" i="34"/>
  <c r="T913" i="34"/>
  <c r="S913" i="34"/>
  <c r="R913" i="34"/>
  <c r="Q913" i="34"/>
  <c r="P913" i="34"/>
  <c r="O913" i="34"/>
  <c r="N913" i="34"/>
  <c r="M913" i="34"/>
  <c r="L913" i="34"/>
  <c r="K913" i="34"/>
  <c r="J913" i="34"/>
  <c r="I913" i="34"/>
  <c r="H913" i="34"/>
  <c r="G913" i="34"/>
  <c r="F913" i="34"/>
  <c r="E913" i="34"/>
  <c r="D913" i="34"/>
  <c r="V912" i="34"/>
  <c r="U912" i="34"/>
  <c r="T912" i="34"/>
  <c r="S912" i="34"/>
  <c r="R912" i="34"/>
  <c r="Q912" i="34"/>
  <c r="P912" i="34"/>
  <c r="O912" i="34"/>
  <c r="N912" i="34"/>
  <c r="M912" i="34"/>
  <c r="L912" i="34"/>
  <c r="K912" i="34"/>
  <c r="J912" i="34"/>
  <c r="I912" i="34"/>
  <c r="H912" i="34"/>
  <c r="G912" i="34"/>
  <c r="F912" i="34"/>
  <c r="E912" i="34"/>
  <c r="D912" i="34"/>
  <c r="V911" i="34"/>
  <c r="U911" i="34"/>
  <c r="T911" i="34"/>
  <c r="S911" i="34"/>
  <c r="R911" i="34"/>
  <c r="Q911" i="34"/>
  <c r="P911" i="34"/>
  <c r="O911" i="34"/>
  <c r="N911" i="34"/>
  <c r="M911" i="34"/>
  <c r="L911" i="34"/>
  <c r="K911" i="34"/>
  <c r="J911" i="34"/>
  <c r="I911" i="34"/>
  <c r="H911" i="34"/>
  <c r="G911" i="34"/>
  <c r="F911" i="34"/>
  <c r="E911" i="34"/>
  <c r="D911" i="34"/>
  <c r="V910" i="34"/>
  <c r="U910" i="34"/>
  <c r="T910" i="34"/>
  <c r="S910" i="34"/>
  <c r="R910" i="34"/>
  <c r="Q910" i="34"/>
  <c r="P910" i="34"/>
  <c r="O910" i="34"/>
  <c r="N910" i="34"/>
  <c r="M910" i="34"/>
  <c r="L910" i="34"/>
  <c r="K910" i="34"/>
  <c r="J910" i="34"/>
  <c r="I910" i="34"/>
  <c r="H910" i="34"/>
  <c r="G910" i="34"/>
  <c r="F910" i="34"/>
  <c r="E910" i="34"/>
  <c r="D910" i="34"/>
  <c r="B910" i="34"/>
  <c r="V909" i="34"/>
  <c r="U909" i="34"/>
  <c r="T909" i="34"/>
  <c r="S909" i="34"/>
  <c r="R909" i="34"/>
  <c r="Q909" i="34"/>
  <c r="P909" i="34"/>
  <c r="O909" i="34"/>
  <c r="N909" i="34"/>
  <c r="M909" i="34"/>
  <c r="L909" i="34"/>
  <c r="K909" i="34"/>
  <c r="J909" i="34"/>
  <c r="I909" i="34"/>
  <c r="H909" i="34"/>
  <c r="G909" i="34"/>
  <c r="F909" i="34"/>
  <c r="E909" i="34"/>
  <c r="D909" i="34"/>
  <c r="V908" i="34"/>
  <c r="U908" i="34"/>
  <c r="T908" i="34"/>
  <c r="S908" i="34"/>
  <c r="R908" i="34"/>
  <c r="Q908" i="34"/>
  <c r="P908" i="34"/>
  <c r="O908" i="34"/>
  <c r="N908" i="34"/>
  <c r="M908" i="34"/>
  <c r="L908" i="34"/>
  <c r="K908" i="34"/>
  <c r="J908" i="34"/>
  <c r="I908" i="34"/>
  <c r="H908" i="34"/>
  <c r="G908" i="34"/>
  <c r="F908" i="34"/>
  <c r="E908" i="34"/>
  <c r="D908" i="34"/>
  <c r="G904" i="34"/>
  <c r="D904" i="34"/>
  <c r="P903" i="34"/>
  <c r="J903" i="34"/>
  <c r="D902" i="34"/>
  <c r="D901" i="34"/>
  <c r="D900" i="34"/>
  <c r="S891" i="34"/>
  <c r="HH34" i="1"/>
  <c r="HI34" i="1"/>
  <c r="P891" i="34"/>
  <c r="M891" i="34"/>
  <c r="J891" i="34"/>
  <c r="G891" i="34"/>
  <c r="D891" i="34"/>
  <c r="EP34" i="3"/>
  <c r="P889" i="34"/>
  <c r="EH34" i="3"/>
  <c r="M889" i="34"/>
  <c r="EL34" i="3"/>
  <c r="J889" i="34"/>
  <c r="ED34" i="3"/>
  <c r="G889" i="34"/>
  <c r="DZ34" i="3"/>
  <c r="D889" i="34"/>
  <c r="EQ34" i="3"/>
  <c r="P888" i="34"/>
  <c r="EI34" i="3"/>
  <c r="M888" i="34"/>
  <c r="EM34" i="3"/>
  <c r="J888" i="34"/>
  <c r="EE34" i="3"/>
  <c r="G888" i="34"/>
  <c r="EA34" i="3"/>
  <c r="D888" i="34"/>
  <c r="V886" i="34"/>
  <c r="U886" i="34"/>
  <c r="T886" i="34"/>
  <c r="FN34" i="1"/>
  <c r="P886" i="34"/>
  <c r="FL34" i="1"/>
  <c r="M886" i="34"/>
  <c r="FM34" i="1"/>
  <c r="J886" i="34"/>
  <c r="FK34" i="1"/>
  <c r="G886" i="34"/>
  <c r="FJ34" i="1"/>
  <c r="D886" i="34"/>
  <c r="V885" i="34"/>
  <c r="U885" i="34"/>
  <c r="T885" i="34"/>
  <c r="FD34" i="1"/>
  <c r="P885" i="34"/>
  <c r="FB34" i="1"/>
  <c r="M885" i="34"/>
  <c r="FC34" i="1"/>
  <c r="J885" i="34"/>
  <c r="FA34" i="1"/>
  <c r="G885" i="34"/>
  <c r="EZ34" i="1"/>
  <c r="D885" i="34"/>
  <c r="V884" i="34"/>
  <c r="U884" i="34"/>
  <c r="T884" i="34"/>
  <c r="ET34" i="1"/>
  <c r="P884" i="34"/>
  <c r="ER34" i="1"/>
  <c r="M884" i="34"/>
  <c r="ES34" i="1"/>
  <c r="J884" i="34"/>
  <c r="EQ34" i="1"/>
  <c r="G884" i="34"/>
  <c r="EP34" i="1"/>
  <c r="D884" i="34"/>
  <c r="V881" i="34"/>
  <c r="U881" i="34"/>
  <c r="T881" i="34"/>
  <c r="S881" i="34"/>
  <c r="R881" i="34"/>
  <c r="Q881" i="34"/>
  <c r="P881" i="34"/>
  <c r="O881" i="34"/>
  <c r="N881" i="34"/>
  <c r="M881" i="34"/>
  <c r="L881" i="34"/>
  <c r="K881" i="34"/>
  <c r="J881" i="34"/>
  <c r="I881" i="34"/>
  <c r="H881" i="34"/>
  <c r="G881" i="34"/>
  <c r="F881" i="34"/>
  <c r="E881" i="34"/>
  <c r="D881" i="34"/>
  <c r="V880" i="34"/>
  <c r="U880" i="34"/>
  <c r="T880" i="34"/>
  <c r="S880" i="34"/>
  <c r="R880" i="34"/>
  <c r="Q880" i="34"/>
  <c r="P880" i="34"/>
  <c r="O880" i="34"/>
  <c r="N880" i="34"/>
  <c r="M880" i="34"/>
  <c r="L880" i="34"/>
  <c r="K880" i="34"/>
  <c r="J880" i="34"/>
  <c r="I880" i="34"/>
  <c r="H880" i="34"/>
  <c r="G880" i="34"/>
  <c r="F880" i="34"/>
  <c r="E880" i="34"/>
  <c r="D880" i="34"/>
  <c r="V879" i="34"/>
  <c r="U879" i="34"/>
  <c r="T879" i="34"/>
  <c r="S879" i="34"/>
  <c r="R879" i="34"/>
  <c r="Q879" i="34"/>
  <c r="P879" i="34"/>
  <c r="O879" i="34"/>
  <c r="N879" i="34"/>
  <c r="M879" i="34"/>
  <c r="L879" i="34"/>
  <c r="K879" i="34"/>
  <c r="J879" i="34"/>
  <c r="I879" i="34"/>
  <c r="H879" i="34"/>
  <c r="G879" i="34"/>
  <c r="F879" i="34"/>
  <c r="E879" i="34"/>
  <c r="D879" i="34"/>
  <c r="V878" i="34"/>
  <c r="U878" i="34"/>
  <c r="T878" i="34"/>
  <c r="S878" i="34"/>
  <c r="R878" i="34"/>
  <c r="Q878" i="34"/>
  <c r="P878" i="34"/>
  <c r="O878" i="34"/>
  <c r="N878" i="34"/>
  <c r="M878" i="34"/>
  <c r="L878" i="34"/>
  <c r="K878" i="34"/>
  <c r="J878" i="34"/>
  <c r="I878" i="34"/>
  <c r="H878" i="34"/>
  <c r="G878" i="34"/>
  <c r="F878" i="34"/>
  <c r="E878" i="34"/>
  <c r="D878" i="34"/>
  <c r="B878" i="34"/>
  <c r="V877" i="34"/>
  <c r="U877" i="34"/>
  <c r="T877" i="34"/>
  <c r="S877" i="34"/>
  <c r="R877" i="34"/>
  <c r="Q877" i="34"/>
  <c r="P877" i="34"/>
  <c r="O877" i="34"/>
  <c r="N877" i="34"/>
  <c r="M877" i="34"/>
  <c r="L877" i="34"/>
  <c r="K877" i="34"/>
  <c r="J877" i="34"/>
  <c r="I877" i="34"/>
  <c r="H877" i="34"/>
  <c r="G877" i="34"/>
  <c r="F877" i="34"/>
  <c r="E877" i="34"/>
  <c r="D877" i="34"/>
  <c r="V876" i="34"/>
  <c r="U876" i="34"/>
  <c r="T876" i="34"/>
  <c r="S876" i="34"/>
  <c r="R876" i="34"/>
  <c r="Q876" i="34"/>
  <c r="P876" i="34"/>
  <c r="O876" i="34"/>
  <c r="N876" i="34"/>
  <c r="M876" i="34"/>
  <c r="L876" i="34"/>
  <c r="K876" i="34"/>
  <c r="J876" i="34"/>
  <c r="I876" i="34"/>
  <c r="H876" i="34"/>
  <c r="G876" i="34"/>
  <c r="F876" i="34"/>
  <c r="E876" i="34"/>
  <c r="D876" i="34"/>
  <c r="G872" i="34"/>
  <c r="D872" i="34"/>
  <c r="P871" i="34"/>
  <c r="J871" i="34"/>
  <c r="D870" i="34"/>
  <c r="D869" i="34"/>
  <c r="D868" i="34"/>
  <c r="S859" i="34"/>
  <c r="HH33" i="1"/>
  <c r="HI33" i="1"/>
  <c r="P859" i="34"/>
  <c r="M859" i="34"/>
  <c r="J859" i="34"/>
  <c r="G859" i="34"/>
  <c r="D859" i="34"/>
  <c r="EP33" i="3"/>
  <c r="P857" i="34"/>
  <c r="EH33" i="3"/>
  <c r="M857" i="34"/>
  <c r="EL33" i="3"/>
  <c r="J857" i="34"/>
  <c r="ED33" i="3"/>
  <c r="G857" i="34"/>
  <c r="DZ33" i="3"/>
  <c r="D857" i="34"/>
  <c r="EQ33" i="3"/>
  <c r="P856" i="34"/>
  <c r="EI33" i="3"/>
  <c r="M856" i="34"/>
  <c r="EM33" i="3"/>
  <c r="J856" i="34"/>
  <c r="EE33" i="3"/>
  <c r="G856" i="34"/>
  <c r="EA33" i="3"/>
  <c r="D856" i="34"/>
  <c r="V854" i="34"/>
  <c r="U854" i="34"/>
  <c r="T854" i="34"/>
  <c r="FN33" i="1"/>
  <c r="P854" i="34"/>
  <c r="FL33" i="1"/>
  <c r="M854" i="34"/>
  <c r="FM33" i="1"/>
  <c r="J854" i="34"/>
  <c r="FK33" i="1"/>
  <c r="G854" i="34"/>
  <c r="FJ33" i="1"/>
  <c r="D854" i="34"/>
  <c r="V853" i="34"/>
  <c r="U853" i="34"/>
  <c r="T853" i="34"/>
  <c r="FD33" i="1"/>
  <c r="P853" i="34"/>
  <c r="FB33" i="1"/>
  <c r="M853" i="34"/>
  <c r="FC33" i="1"/>
  <c r="J853" i="34"/>
  <c r="FA33" i="1"/>
  <c r="G853" i="34"/>
  <c r="EZ33" i="1"/>
  <c r="D853" i="34"/>
  <c r="V852" i="34"/>
  <c r="U852" i="34"/>
  <c r="T852" i="34"/>
  <c r="ET33" i="1"/>
  <c r="P852" i="34"/>
  <c r="ER33" i="1"/>
  <c r="M852" i="34"/>
  <c r="ES33" i="1"/>
  <c r="J852" i="34"/>
  <c r="EQ33" i="1"/>
  <c r="G852" i="34"/>
  <c r="EP33" i="1"/>
  <c r="D852" i="34"/>
  <c r="V849" i="34"/>
  <c r="U849" i="34"/>
  <c r="T849" i="34"/>
  <c r="S849" i="34"/>
  <c r="R849" i="34"/>
  <c r="Q849" i="34"/>
  <c r="P849" i="34"/>
  <c r="O849" i="34"/>
  <c r="N849" i="34"/>
  <c r="M849" i="34"/>
  <c r="L849" i="34"/>
  <c r="K849" i="34"/>
  <c r="J849" i="34"/>
  <c r="I849" i="34"/>
  <c r="H849" i="34"/>
  <c r="G849" i="34"/>
  <c r="F849" i="34"/>
  <c r="E849" i="34"/>
  <c r="D849" i="34"/>
  <c r="V848" i="34"/>
  <c r="U848" i="34"/>
  <c r="T848" i="34"/>
  <c r="S848" i="34"/>
  <c r="R848" i="34"/>
  <c r="Q848" i="34"/>
  <c r="P848" i="34"/>
  <c r="O848" i="34"/>
  <c r="N848" i="34"/>
  <c r="M848" i="34"/>
  <c r="L848" i="34"/>
  <c r="K848" i="34"/>
  <c r="J848" i="34"/>
  <c r="I848" i="34"/>
  <c r="H848" i="34"/>
  <c r="G848" i="34"/>
  <c r="F848" i="34"/>
  <c r="E848" i="34"/>
  <c r="D848" i="34"/>
  <c r="V847" i="34"/>
  <c r="U847" i="34"/>
  <c r="T847" i="34"/>
  <c r="S847" i="34"/>
  <c r="R847" i="34"/>
  <c r="Q847" i="34"/>
  <c r="P847" i="34"/>
  <c r="O847" i="34"/>
  <c r="N847" i="34"/>
  <c r="M847" i="34"/>
  <c r="L847" i="34"/>
  <c r="K847" i="34"/>
  <c r="J847" i="34"/>
  <c r="I847" i="34"/>
  <c r="H847" i="34"/>
  <c r="G847" i="34"/>
  <c r="F847" i="34"/>
  <c r="E847" i="34"/>
  <c r="D847" i="34"/>
  <c r="V846" i="34"/>
  <c r="U846" i="34"/>
  <c r="T846" i="34"/>
  <c r="S846" i="34"/>
  <c r="R846" i="34"/>
  <c r="Q846" i="34"/>
  <c r="P846" i="34"/>
  <c r="O846" i="34"/>
  <c r="N846" i="34"/>
  <c r="M846" i="34"/>
  <c r="L846" i="34"/>
  <c r="K846" i="34"/>
  <c r="J846" i="34"/>
  <c r="I846" i="34"/>
  <c r="H846" i="34"/>
  <c r="G846" i="34"/>
  <c r="F846" i="34"/>
  <c r="E846" i="34"/>
  <c r="D846" i="34"/>
  <c r="B846" i="34"/>
  <c r="V845" i="34"/>
  <c r="U845" i="34"/>
  <c r="T845" i="34"/>
  <c r="S845" i="34"/>
  <c r="R845" i="34"/>
  <c r="Q845" i="34"/>
  <c r="P845" i="34"/>
  <c r="O845" i="34"/>
  <c r="N845" i="34"/>
  <c r="M845" i="34"/>
  <c r="L845" i="34"/>
  <c r="K845" i="34"/>
  <c r="J845" i="34"/>
  <c r="I845" i="34"/>
  <c r="H845" i="34"/>
  <c r="G845" i="34"/>
  <c r="F845" i="34"/>
  <c r="E845" i="34"/>
  <c r="D845" i="34"/>
  <c r="V844" i="34"/>
  <c r="U844" i="34"/>
  <c r="T844" i="34"/>
  <c r="S844" i="34"/>
  <c r="R844" i="34"/>
  <c r="Q844" i="34"/>
  <c r="P844" i="34"/>
  <c r="O844" i="34"/>
  <c r="N844" i="34"/>
  <c r="M844" i="34"/>
  <c r="L844" i="34"/>
  <c r="K844" i="34"/>
  <c r="J844" i="34"/>
  <c r="I844" i="34"/>
  <c r="H844" i="34"/>
  <c r="G844" i="34"/>
  <c r="F844" i="34"/>
  <c r="E844" i="34"/>
  <c r="D844" i="34"/>
  <c r="G840" i="34"/>
  <c r="D840" i="34"/>
  <c r="P839" i="34"/>
  <c r="J839" i="34"/>
  <c r="D838" i="34"/>
  <c r="D837" i="34"/>
  <c r="D836" i="34"/>
  <c r="S827" i="34"/>
  <c r="HH32" i="1"/>
  <c r="HI32" i="1"/>
  <c r="P827" i="34"/>
  <c r="M827" i="34"/>
  <c r="J827" i="34"/>
  <c r="G827" i="34"/>
  <c r="D827" i="34"/>
  <c r="EP32" i="3"/>
  <c r="P825" i="34"/>
  <c r="EH32" i="3"/>
  <c r="M825" i="34"/>
  <c r="EL32" i="3"/>
  <c r="J825" i="34"/>
  <c r="ED32" i="3"/>
  <c r="G825" i="34"/>
  <c r="DZ32" i="3"/>
  <c r="D825" i="34"/>
  <c r="EQ32" i="3"/>
  <c r="P824" i="34"/>
  <c r="EI32" i="3"/>
  <c r="M824" i="34"/>
  <c r="EM32" i="3"/>
  <c r="J824" i="34"/>
  <c r="EE32" i="3"/>
  <c r="G824" i="34"/>
  <c r="EA32" i="3"/>
  <c r="D824" i="34"/>
  <c r="V822" i="34"/>
  <c r="U822" i="34"/>
  <c r="T822" i="34"/>
  <c r="FN32" i="1"/>
  <c r="P822" i="34"/>
  <c r="FL32" i="1"/>
  <c r="M822" i="34"/>
  <c r="FM32" i="1"/>
  <c r="J822" i="34"/>
  <c r="FK32" i="1"/>
  <c r="G822" i="34"/>
  <c r="FJ32" i="1"/>
  <c r="D822" i="34"/>
  <c r="V821" i="34"/>
  <c r="U821" i="34"/>
  <c r="T821" i="34"/>
  <c r="FD32" i="1"/>
  <c r="P821" i="34"/>
  <c r="FB32" i="1"/>
  <c r="M821" i="34"/>
  <c r="FC32" i="1"/>
  <c r="J821" i="34"/>
  <c r="FA32" i="1"/>
  <c r="G821" i="34"/>
  <c r="EZ32" i="1"/>
  <c r="D821" i="34"/>
  <c r="V820" i="34"/>
  <c r="U820" i="34"/>
  <c r="T820" i="34"/>
  <c r="ET32" i="1"/>
  <c r="P820" i="34"/>
  <c r="ER32" i="1"/>
  <c r="M820" i="34"/>
  <c r="ES32" i="1"/>
  <c r="J820" i="34"/>
  <c r="EQ32" i="1"/>
  <c r="G820" i="34"/>
  <c r="EP32" i="1"/>
  <c r="D820" i="34"/>
  <c r="V817" i="34"/>
  <c r="U817" i="34"/>
  <c r="T817" i="34"/>
  <c r="S817" i="34"/>
  <c r="R817" i="34"/>
  <c r="Q817" i="34"/>
  <c r="P817" i="34"/>
  <c r="O817" i="34"/>
  <c r="N817" i="34"/>
  <c r="M817" i="34"/>
  <c r="L817" i="34"/>
  <c r="K817" i="34"/>
  <c r="J817" i="34"/>
  <c r="I817" i="34"/>
  <c r="H817" i="34"/>
  <c r="G817" i="34"/>
  <c r="F817" i="34"/>
  <c r="E817" i="34"/>
  <c r="D817" i="34"/>
  <c r="V816" i="34"/>
  <c r="U816" i="34"/>
  <c r="T816" i="34"/>
  <c r="S816" i="34"/>
  <c r="R816" i="34"/>
  <c r="Q816" i="34"/>
  <c r="P816" i="34"/>
  <c r="O816" i="34"/>
  <c r="N816" i="34"/>
  <c r="M816" i="34"/>
  <c r="L816" i="34"/>
  <c r="K816" i="34"/>
  <c r="J816" i="34"/>
  <c r="I816" i="34"/>
  <c r="H816" i="34"/>
  <c r="G816" i="34"/>
  <c r="F816" i="34"/>
  <c r="E816" i="34"/>
  <c r="D816" i="34"/>
  <c r="V815" i="34"/>
  <c r="U815" i="34"/>
  <c r="T815" i="34"/>
  <c r="S815" i="34"/>
  <c r="R815" i="34"/>
  <c r="Q815" i="34"/>
  <c r="P815" i="34"/>
  <c r="O815" i="34"/>
  <c r="N815" i="34"/>
  <c r="M815" i="34"/>
  <c r="L815" i="34"/>
  <c r="K815" i="34"/>
  <c r="J815" i="34"/>
  <c r="I815" i="34"/>
  <c r="H815" i="34"/>
  <c r="G815" i="34"/>
  <c r="F815" i="34"/>
  <c r="E815" i="34"/>
  <c r="D815" i="34"/>
  <c r="V814" i="34"/>
  <c r="U814" i="34"/>
  <c r="T814" i="34"/>
  <c r="S814" i="34"/>
  <c r="R814" i="34"/>
  <c r="Q814" i="34"/>
  <c r="P814" i="34"/>
  <c r="O814" i="34"/>
  <c r="N814" i="34"/>
  <c r="M814" i="34"/>
  <c r="L814" i="34"/>
  <c r="K814" i="34"/>
  <c r="J814" i="34"/>
  <c r="I814" i="34"/>
  <c r="H814" i="34"/>
  <c r="G814" i="34"/>
  <c r="F814" i="34"/>
  <c r="E814" i="34"/>
  <c r="D814" i="34"/>
  <c r="B814" i="34"/>
  <c r="V813" i="34"/>
  <c r="U813" i="34"/>
  <c r="T813" i="34"/>
  <c r="S813" i="34"/>
  <c r="R813" i="34"/>
  <c r="Q813" i="34"/>
  <c r="P813" i="34"/>
  <c r="O813" i="34"/>
  <c r="N813" i="34"/>
  <c r="M813" i="34"/>
  <c r="L813" i="34"/>
  <c r="K813" i="34"/>
  <c r="J813" i="34"/>
  <c r="I813" i="34"/>
  <c r="H813" i="34"/>
  <c r="G813" i="34"/>
  <c r="F813" i="34"/>
  <c r="E813" i="34"/>
  <c r="D813" i="34"/>
  <c r="V812" i="34"/>
  <c r="U812" i="34"/>
  <c r="T812" i="34"/>
  <c r="S812" i="34"/>
  <c r="R812" i="34"/>
  <c r="Q812" i="34"/>
  <c r="P812" i="34"/>
  <c r="O812" i="34"/>
  <c r="N812" i="34"/>
  <c r="M812" i="34"/>
  <c r="L812" i="34"/>
  <c r="K812" i="34"/>
  <c r="J812" i="34"/>
  <c r="I812" i="34"/>
  <c r="H812" i="34"/>
  <c r="G812" i="34"/>
  <c r="F812" i="34"/>
  <c r="E812" i="34"/>
  <c r="D812" i="34"/>
  <c r="G808" i="34"/>
  <c r="D808" i="34"/>
  <c r="P807" i="34"/>
  <c r="J807" i="34"/>
  <c r="D806" i="34"/>
  <c r="D805" i="34"/>
  <c r="D804" i="34"/>
  <c r="S795" i="34"/>
  <c r="HH31" i="1"/>
  <c r="HI31" i="1"/>
  <c r="P795" i="34"/>
  <c r="M795" i="34"/>
  <c r="J795" i="34"/>
  <c r="G795" i="34"/>
  <c r="D795" i="34"/>
  <c r="EP31" i="3"/>
  <c r="P793" i="34"/>
  <c r="EH31" i="3"/>
  <c r="M793" i="34"/>
  <c r="EL31" i="3"/>
  <c r="J793" i="34"/>
  <c r="ED31" i="3"/>
  <c r="G793" i="34"/>
  <c r="DZ31" i="3"/>
  <c r="D793" i="34"/>
  <c r="EQ31" i="3"/>
  <c r="P792" i="34"/>
  <c r="EI31" i="3"/>
  <c r="M792" i="34"/>
  <c r="EM31" i="3"/>
  <c r="J792" i="34"/>
  <c r="EE31" i="3"/>
  <c r="G792" i="34"/>
  <c r="EA31" i="3"/>
  <c r="D792" i="34"/>
  <c r="V790" i="34"/>
  <c r="U790" i="34"/>
  <c r="T790" i="34"/>
  <c r="FN31" i="1"/>
  <c r="P790" i="34"/>
  <c r="FL31" i="1"/>
  <c r="M790" i="34"/>
  <c r="FM31" i="1"/>
  <c r="J790" i="34"/>
  <c r="FK31" i="1"/>
  <c r="G790" i="34"/>
  <c r="FJ31" i="1"/>
  <c r="D790" i="34"/>
  <c r="V789" i="34"/>
  <c r="U789" i="34"/>
  <c r="T789" i="34"/>
  <c r="FD31" i="1"/>
  <c r="P789" i="34"/>
  <c r="FB31" i="1"/>
  <c r="M789" i="34"/>
  <c r="FC31" i="1"/>
  <c r="J789" i="34"/>
  <c r="FA31" i="1"/>
  <c r="G789" i="34"/>
  <c r="EZ31" i="1"/>
  <c r="D789" i="34"/>
  <c r="V788" i="34"/>
  <c r="U788" i="34"/>
  <c r="T788" i="34"/>
  <c r="ET31" i="1"/>
  <c r="P788" i="34"/>
  <c r="ER31" i="1"/>
  <c r="M788" i="34"/>
  <c r="ES31" i="1"/>
  <c r="J788" i="34"/>
  <c r="EQ31" i="1"/>
  <c r="G788" i="34"/>
  <c r="EP31" i="1"/>
  <c r="D788" i="34"/>
  <c r="V785" i="34"/>
  <c r="U785" i="34"/>
  <c r="T785" i="34"/>
  <c r="S785" i="34"/>
  <c r="R785" i="34"/>
  <c r="Q785" i="34"/>
  <c r="P785" i="34"/>
  <c r="O785" i="34"/>
  <c r="N785" i="34"/>
  <c r="M785" i="34"/>
  <c r="L785" i="34"/>
  <c r="K785" i="34"/>
  <c r="J785" i="34"/>
  <c r="I785" i="34"/>
  <c r="H785" i="34"/>
  <c r="G785" i="34"/>
  <c r="F785" i="34"/>
  <c r="E785" i="34"/>
  <c r="D785" i="34"/>
  <c r="V784" i="34"/>
  <c r="U784" i="34"/>
  <c r="T784" i="34"/>
  <c r="S784" i="34"/>
  <c r="R784" i="34"/>
  <c r="Q784" i="34"/>
  <c r="P784" i="34"/>
  <c r="O784" i="34"/>
  <c r="N784" i="34"/>
  <c r="M784" i="34"/>
  <c r="L784" i="34"/>
  <c r="K784" i="34"/>
  <c r="J784" i="34"/>
  <c r="I784" i="34"/>
  <c r="H784" i="34"/>
  <c r="G784" i="34"/>
  <c r="F784" i="34"/>
  <c r="E784" i="34"/>
  <c r="D784" i="34"/>
  <c r="V783" i="34"/>
  <c r="U783" i="34"/>
  <c r="T783" i="34"/>
  <c r="S783" i="34"/>
  <c r="R783" i="34"/>
  <c r="Q783" i="34"/>
  <c r="P783" i="34"/>
  <c r="O783" i="34"/>
  <c r="N783" i="34"/>
  <c r="M783" i="34"/>
  <c r="L783" i="34"/>
  <c r="K783" i="34"/>
  <c r="J783" i="34"/>
  <c r="I783" i="34"/>
  <c r="H783" i="34"/>
  <c r="G783" i="34"/>
  <c r="F783" i="34"/>
  <c r="E783" i="34"/>
  <c r="D783" i="34"/>
  <c r="V782" i="34"/>
  <c r="U782" i="34"/>
  <c r="T782" i="34"/>
  <c r="S782" i="34"/>
  <c r="R782" i="34"/>
  <c r="Q782" i="34"/>
  <c r="P782" i="34"/>
  <c r="O782" i="34"/>
  <c r="N782" i="34"/>
  <c r="M782" i="34"/>
  <c r="L782" i="34"/>
  <c r="K782" i="34"/>
  <c r="J782" i="34"/>
  <c r="I782" i="34"/>
  <c r="H782" i="34"/>
  <c r="G782" i="34"/>
  <c r="F782" i="34"/>
  <c r="E782" i="34"/>
  <c r="D782" i="34"/>
  <c r="B782" i="34"/>
  <c r="V781" i="34"/>
  <c r="U781" i="34"/>
  <c r="T781" i="34"/>
  <c r="S781" i="34"/>
  <c r="R781" i="34"/>
  <c r="Q781" i="34"/>
  <c r="P781" i="34"/>
  <c r="O781" i="34"/>
  <c r="N781" i="34"/>
  <c r="M781" i="34"/>
  <c r="L781" i="34"/>
  <c r="K781" i="34"/>
  <c r="J781" i="34"/>
  <c r="I781" i="34"/>
  <c r="H781" i="34"/>
  <c r="G781" i="34"/>
  <c r="F781" i="34"/>
  <c r="E781" i="34"/>
  <c r="D781" i="34"/>
  <c r="V780" i="34"/>
  <c r="U780" i="34"/>
  <c r="T780" i="34"/>
  <c r="S780" i="34"/>
  <c r="R780" i="34"/>
  <c r="Q780" i="34"/>
  <c r="P780" i="34"/>
  <c r="O780" i="34"/>
  <c r="N780" i="34"/>
  <c r="M780" i="34"/>
  <c r="L780" i="34"/>
  <c r="K780" i="34"/>
  <c r="J780" i="34"/>
  <c r="I780" i="34"/>
  <c r="H780" i="34"/>
  <c r="G780" i="34"/>
  <c r="F780" i="34"/>
  <c r="E780" i="34"/>
  <c r="D780" i="34"/>
  <c r="G776" i="34"/>
  <c r="D776" i="34"/>
  <c r="P775" i="34"/>
  <c r="J775" i="34"/>
  <c r="D774" i="34"/>
  <c r="D773" i="34"/>
  <c r="D772" i="34"/>
  <c r="S763" i="34"/>
  <c r="HH30" i="1"/>
  <c r="HI30" i="1"/>
  <c r="P763" i="34"/>
  <c r="M763" i="34"/>
  <c r="J763" i="34"/>
  <c r="G763" i="34"/>
  <c r="D763" i="34"/>
  <c r="EP30" i="3"/>
  <c r="P761" i="34"/>
  <c r="EH30" i="3"/>
  <c r="M761" i="34"/>
  <c r="EL30" i="3"/>
  <c r="J761" i="34"/>
  <c r="ED30" i="3"/>
  <c r="G761" i="34"/>
  <c r="DZ30" i="3"/>
  <c r="D761" i="34"/>
  <c r="EQ30" i="3"/>
  <c r="P760" i="34"/>
  <c r="EI30" i="3"/>
  <c r="M760" i="34"/>
  <c r="EM30" i="3"/>
  <c r="J760" i="34"/>
  <c r="EE30" i="3"/>
  <c r="G760" i="34"/>
  <c r="EA30" i="3"/>
  <c r="D760" i="34"/>
  <c r="V758" i="34"/>
  <c r="U758" i="34"/>
  <c r="T758" i="34"/>
  <c r="FN30" i="1"/>
  <c r="P758" i="34"/>
  <c r="FL30" i="1"/>
  <c r="M758" i="34"/>
  <c r="FM30" i="1"/>
  <c r="J758" i="34"/>
  <c r="FK30" i="1"/>
  <c r="G758" i="34"/>
  <c r="FJ30" i="1"/>
  <c r="D758" i="34"/>
  <c r="V757" i="34"/>
  <c r="U757" i="34"/>
  <c r="T757" i="34"/>
  <c r="FD30" i="1"/>
  <c r="P757" i="34"/>
  <c r="FB30" i="1"/>
  <c r="M757" i="34"/>
  <c r="FC30" i="1"/>
  <c r="J757" i="34"/>
  <c r="FA30" i="1"/>
  <c r="G757" i="34"/>
  <c r="EZ30" i="1"/>
  <c r="D757" i="34"/>
  <c r="V756" i="34"/>
  <c r="U756" i="34"/>
  <c r="T756" i="34"/>
  <c r="ET30" i="1"/>
  <c r="P756" i="34"/>
  <c r="ER30" i="1"/>
  <c r="M756" i="34"/>
  <c r="ES30" i="1"/>
  <c r="J756" i="34"/>
  <c r="EQ30" i="1"/>
  <c r="G756" i="34"/>
  <c r="EP30" i="1"/>
  <c r="D756" i="34"/>
  <c r="V753" i="34"/>
  <c r="U753" i="34"/>
  <c r="T753" i="34"/>
  <c r="S753" i="34"/>
  <c r="R753" i="34"/>
  <c r="Q753" i="34"/>
  <c r="P753" i="34"/>
  <c r="O753" i="34"/>
  <c r="N753" i="34"/>
  <c r="M753" i="34"/>
  <c r="L753" i="34"/>
  <c r="K753" i="34"/>
  <c r="J753" i="34"/>
  <c r="I753" i="34"/>
  <c r="H753" i="34"/>
  <c r="G753" i="34"/>
  <c r="F753" i="34"/>
  <c r="E753" i="34"/>
  <c r="D753" i="34"/>
  <c r="V752" i="34"/>
  <c r="U752" i="34"/>
  <c r="T752" i="34"/>
  <c r="S752" i="34"/>
  <c r="R752" i="34"/>
  <c r="Q752" i="34"/>
  <c r="P752" i="34"/>
  <c r="O752" i="34"/>
  <c r="N752" i="34"/>
  <c r="M752" i="34"/>
  <c r="L752" i="34"/>
  <c r="K752" i="34"/>
  <c r="J752" i="34"/>
  <c r="I752" i="34"/>
  <c r="H752" i="34"/>
  <c r="G752" i="34"/>
  <c r="F752" i="34"/>
  <c r="E752" i="34"/>
  <c r="D752" i="34"/>
  <c r="V751" i="34"/>
  <c r="U751" i="34"/>
  <c r="T751" i="34"/>
  <c r="S751" i="34"/>
  <c r="R751" i="34"/>
  <c r="Q751" i="34"/>
  <c r="P751" i="34"/>
  <c r="O751" i="34"/>
  <c r="N751" i="34"/>
  <c r="M751" i="34"/>
  <c r="L751" i="34"/>
  <c r="K751" i="34"/>
  <c r="J751" i="34"/>
  <c r="I751" i="34"/>
  <c r="H751" i="34"/>
  <c r="G751" i="34"/>
  <c r="F751" i="34"/>
  <c r="E751" i="34"/>
  <c r="D751" i="34"/>
  <c r="V750" i="34"/>
  <c r="U750" i="34"/>
  <c r="T750" i="34"/>
  <c r="S750" i="34"/>
  <c r="R750" i="34"/>
  <c r="Q750" i="34"/>
  <c r="P750" i="34"/>
  <c r="O750" i="34"/>
  <c r="N750" i="34"/>
  <c r="M750" i="34"/>
  <c r="L750" i="34"/>
  <c r="K750" i="34"/>
  <c r="J750" i="34"/>
  <c r="I750" i="34"/>
  <c r="H750" i="34"/>
  <c r="G750" i="34"/>
  <c r="F750" i="34"/>
  <c r="E750" i="34"/>
  <c r="D750" i="34"/>
  <c r="B750" i="34"/>
  <c r="V749" i="34"/>
  <c r="U749" i="34"/>
  <c r="T749" i="34"/>
  <c r="S749" i="34"/>
  <c r="R749" i="34"/>
  <c r="Q749" i="34"/>
  <c r="P749" i="34"/>
  <c r="O749" i="34"/>
  <c r="N749" i="34"/>
  <c r="M749" i="34"/>
  <c r="L749" i="34"/>
  <c r="K749" i="34"/>
  <c r="J749" i="34"/>
  <c r="I749" i="34"/>
  <c r="H749" i="34"/>
  <c r="G749" i="34"/>
  <c r="F749" i="34"/>
  <c r="E749" i="34"/>
  <c r="D749" i="34"/>
  <c r="V748" i="34"/>
  <c r="U748" i="34"/>
  <c r="T748" i="34"/>
  <c r="S748" i="34"/>
  <c r="R748" i="34"/>
  <c r="Q748" i="34"/>
  <c r="P748" i="34"/>
  <c r="O748" i="34"/>
  <c r="N748" i="34"/>
  <c r="M748" i="34"/>
  <c r="L748" i="34"/>
  <c r="K748" i="34"/>
  <c r="J748" i="34"/>
  <c r="I748" i="34"/>
  <c r="H748" i="34"/>
  <c r="G748" i="34"/>
  <c r="F748" i="34"/>
  <c r="E748" i="34"/>
  <c r="D748" i="34"/>
  <c r="G744" i="34"/>
  <c r="D744" i="34"/>
  <c r="P743" i="34"/>
  <c r="J743" i="34"/>
  <c r="D742" i="34"/>
  <c r="D741" i="34"/>
  <c r="D740" i="34"/>
  <c r="S731" i="34"/>
  <c r="HH29" i="1"/>
  <c r="HI29" i="1"/>
  <c r="P731" i="34"/>
  <c r="M731" i="34"/>
  <c r="J731" i="34"/>
  <c r="G731" i="34"/>
  <c r="D731" i="34"/>
  <c r="EP29" i="3"/>
  <c r="P729" i="34"/>
  <c r="EH29" i="3"/>
  <c r="M729" i="34"/>
  <c r="EL29" i="3"/>
  <c r="J729" i="34"/>
  <c r="ED29" i="3"/>
  <c r="G729" i="34"/>
  <c r="DZ29" i="3"/>
  <c r="D729" i="34"/>
  <c r="EQ29" i="3"/>
  <c r="P728" i="34"/>
  <c r="EI29" i="3"/>
  <c r="M728" i="34"/>
  <c r="EM29" i="3"/>
  <c r="J728" i="34"/>
  <c r="EE29" i="3"/>
  <c r="G728" i="34"/>
  <c r="EA29" i="3"/>
  <c r="D728" i="34"/>
  <c r="V726" i="34"/>
  <c r="U726" i="34"/>
  <c r="T726" i="34"/>
  <c r="FN29" i="1"/>
  <c r="P726" i="34"/>
  <c r="FL29" i="1"/>
  <c r="M726" i="34"/>
  <c r="FM29" i="1"/>
  <c r="J726" i="34"/>
  <c r="FK29" i="1"/>
  <c r="G726" i="34"/>
  <c r="FJ29" i="1"/>
  <c r="D726" i="34"/>
  <c r="V725" i="34"/>
  <c r="U725" i="34"/>
  <c r="T725" i="34"/>
  <c r="FD29" i="1"/>
  <c r="P725" i="34"/>
  <c r="FB29" i="1"/>
  <c r="M725" i="34"/>
  <c r="FC29" i="1"/>
  <c r="J725" i="34"/>
  <c r="FA29" i="1"/>
  <c r="G725" i="34"/>
  <c r="EZ29" i="1"/>
  <c r="D725" i="34"/>
  <c r="V724" i="34"/>
  <c r="U724" i="34"/>
  <c r="T724" i="34"/>
  <c r="ET29" i="1"/>
  <c r="P724" i="34"/>
  <c r="ER29" i="1"/>
  <c r="M724" i="34"/>
  <c r="ES29" i="1"/>
  <c r="J724" i="34"/>
  <c r="EQ29" i="1"/>
  <c r="G724" i="34"/>
  <c r="EP29" i="1"/>
  <c r="D724" i="34"/>
  <c r="V721" i="34"/>
  <c r="U721" i="34"/>
  <c r="T721" i="34"/>
  <c r="S721" i="34"/>
  <c r="R721" i="34"/>
  <c r="Q721" i="34"/>
  <c r="P721" i="34"/>
  <c r="O721" i="34"/>
  <c r="N721" i="34"/>
  <c r="M721" i="34"/>
  <c r="L721" i="34"/>
  <c r="K721" i="34"/>
  <c r="J721" i="34"/>
  <c r="I721" i="34"/>
  <c r="H721" i="34"/>
  <c r="G721" i="34"/>
  <c r="F721" i="34"/>
  <c r="E721" i="34"/>
  <c r="D721" i="34"/>
  <c r="V720" i="34"/>
  <c r="U720" i="34"/>
  <c r="T720" i="34"/>
  <c r="S720" i="34"/>
  <c r="R720" i="34"/>
  <c r="Q720" i="34"/>
  <c r="P720" i="34"/>
  <c r="O720" i="34"/>
  <c r="N720" i="34"/>
  <c r="M720" i="34"/>
  <c r="L720" i="34"/>
  <c r="K720" i="34"/>
  <c r="J720" i="34"/>
  <c r="I720" i="34"/>
  <c r="H720" i="34"/>
  <c r="G720" i="34"/>
  <c r="F720" i="34"/>
  <c r="E720" i="34"/>
  <c r="D720" i="34"/>
  <c r="V719" i="34"/>
  <c r="U719" i="34"/>
  <c r="T719" i="34"/>
  <c r="S719" i="34"/>
  <c r="R719" i="34"/>
  <c r="Q719" i="34"/>
  <c r="P719" i="34"/>
  <c r="O719" i="34"/>
  <c r="N719" i="34"/>
  <c r="M719" i="34"/>
  <c r="L719" i="34"/>
  <c r="K719" i="34"/>
  <c r="J719" i="34"/>
  <c r="I719" i="34"/>
  <c r="H719" i="34"/>
  <c r="G719" i="34"/>
  <c r="F719" i="34"/>
  <c r="E719" i="34"/>
  <c r="D719" i="34"/>
  <c r="V718" i="34"/>
  <c r="U718" i="34"/>
  <c r="T718" i="34"/>
  <c r="S718" i="34"/>
  <c r="R718" i="34"/>
  <c r="Q718" i="34"/>
  <c r="P718" i="34"/>
  <c r="O718" i="34"/>
  <c r="N718" i="34"/>
  <c r="M718" i="34"/>
  <c r="L718" i="34"/>
  <c r="K718" i="34"/>
  <c r="J718" i="34"/>
  <c r="I718" i="34"/>
  <c r="H718" i="34"/>
  <c r="G718" i="34"/>
  <c r="F718" i="34"/>
  <c r="E718" i="34"/>
  <c r="D718" i="34"/>
  <c r="B718" i="34"/>
  <c r="V717" i="34"/>
  <c r="U717" i="34"/>
  <c r="T717" i="34"/>
  <c r="S717" i="34"/>
  <c r="R717" i="34"/>
  <c r="Q717" i="34"/>
  <c r="P717" i="34"/>
  <c r="O717" i="34"/>
  <c r="N717" i="34"/>
  <c r="M717" i="34"/>
  <c r="L717" i="34"/>
  <c r="K717" i="34"/>
  <c r="J717" i="34"/>
  <c r="I717" i="34"/>
  <c r="H717" i="34"/>
  <c r="G717" i="34"/>
  <c r="F717" i="34"/>
  <c r="E717" i="34"/>
  <c r="D717" i="34"/>
  <c r="V716" i="34"/>
  <c r="U716" i="34"/>
  <c r="T716" i="34"/>
  <c r="S716" i="34"/>
  <c r="R716" i="34"/>
  <c r="Q716" i="34"/>
  <c r="P716" i="34"/>
  <c r="O716" i="34"/>
  <c r="N716" i="34"/>
  <c r="M716" i="34"/>
  <c r="L716" i="34"/>
  <c r="K716" i="34"/>
  <c r="J716" i="34"/>
  <c r="I716" i="34"/>
  <c r="H716" i="34"/>
  <c r="G716" i="34"/>
  <c r="F716" i="34"/>
  <c r="E716" i="34"/>
  <c r="D716" i="34"/>
  <c r="G712" i="34"/>
  <c r="D712" i="34"/>
  <c r="P711" i="34"/>
  <c r="J711" i="34"/>
  <c r="D710" i="34"/>
  <c r="D709" i="34"/>
  <c r="D708" i="34"/>
  <c r="S699" i="34"/>
  <c r="HH28" i="1"/>
  <c r="HI28" i="1"/>
  <c r="P699" i="34"/>
  <c r="M699" i="34"/>
  <c r="J699" i="34"/>
  <c r="G699" i="34"/>
  <c r="D699" i="34"/>
  <c r="EP28" i="3"/>
  <c r="P697" i="34"/>
  <c r="EH28" i="3"/>
  <c r="M697" i="34"/>
  <c r="EL28" i="3"/>
  <c r="J697" i="34"/>
  <c r="ED28" i="3"/>
  <c r="G697" i="34"/>
  <c r="DZ28" i="3"/>
  <c r="D697" i="34"/>
  <c r="EQ28" i="3"/>
  <c r="P696" i="34"/>
  <c r="EI28" i="3"/>
  <c r="M696" i="34"/>
  <c r="EM28" i="3"/>
  <c r="J696" i="34"/>
  <c r="EE28" i="3"/>
  <c r="G696" i="34"/>
  <c r="EA28" i="3"/>
  <c r="D696" i="34"/>
  <c r="V694" i="34"/>
  <c r="U694" i="34"/>
  <c r="T694" i="34"/>
  <c r="FN28" i="1"/>
  <c r="P694" i="34"/>
  <c r="FL28" i="1"/>
  <c r="M694" i="34"/>
  <c r="FM28" i="1"/>
  <c r="J694" i="34"/>
  <c r="FK28" i="1"/>
  <c r="G694" i="34"/>
  <c r="FJ28" i="1"/>
  <c r="D694" i="34"/>
  <c r="V693" i="34"/>
  <c r="U693" i="34"/>
  <c r="T693" i="34"/>
  <c r="FD28" i="1"/>
  <c r="P693" i="34"/>
  <c r="FB28" i="1"/>
  <c r="M693" i="34"/>
  <c r="FC28" i="1"/>
  <c r="J693" i="34"/>
  <c r="FA28" i="1"/>
  <c r="G693" i="34"/>
  <c r="EZ28" i="1"/>
  <c r="D693" i="34"/>
  <c r="V692" i="34"/>
  <c r="U692" i="34"/>
  <c r="T692" i="34"/>
  <c r="ET28" i="1"/>
  <c r="P692" i="34"/>
  <c r="ER28" i="1"/>
  <c r="M692" i="34"/>
  <c r="ES28" i="1"/>
  <c r="J692" i="34"/>
  <c r="EQ28" i="1"/>
  <c r="G692" i="34"/>
  <c r="EP28" i="1"/>
  <c r="D692" i="34"/>
  <c r="V689" i="34"/>
  <c r="U689" i="34"/>
  <c r="T689" i="34"/>
  <c r="S689" i="34"/>
  <c r="R689" i="34"/>
  <c r="Q689" i="34"/>
  <c r="P689" i="34"/>
  <c r="O689" i="34"/>
  <c r="N689" i="34"/>
  <c r="M689" i="34"/>
  <c r="L689" i="34"/>
  <c r="K689" i="34"/>
  <c r="J689" i="34"/>
  <c r="I689" i="34"/>
  <c r="H689" i="34"/>
  <c r="G689" i="34"/>
  <c r="F689" i="34"/>
  <c r="E689" i="34"/>
  <c r="D689" i="34"/>
  <c r="V688" i="34"/>
  <c r="U688" i="34"/>
  <c r="T688" i="34"/>
  <c r="S688" i="34"/>
  <c r="R688" i="34"/>
  <c r="Q688" i="34"/>
  <c r="P688" i="34"/>
  <c r="O688" i="34"/>
  <c r="N688" i="34"/>
  <c r="M688" i="34"/>
  <c r="L688" i="34"/>
  <c r="K688" i="34"/>
  <c r="J688" i="34"/>
  <c r="I688" i="34"/>
  <c r="H688" i="34"/>
  <c r="G688" i="34"/>
  <c r="F688" i="34"/>
  <c r="E688" i="34"/>
  <c r="D688" i="34"/>
  <c r="V687" i="34"/>
  <c r="U687" i="34"/>
  <c r="T687" i="34"/>
  <c r="S687" i="34"/>
  <c r="R687" i="34"/>
  <c r="Q687" i="34"/>
  <c r="P687" i="34"/>
  <c r="O687" i="34"/>
  <c r="N687" i="34"/>
  <c r="M687" i="34"/>
  <c r="L687" i="34"/>
  <c r="K687" i="34"/>
  <c r="J687" i="34"/>
  <c r="I687" i="34"/>
  <c r="H687" i="34"/>
  <c r="G687" i="34"/>
  <c r="F687" i="34"/>
  <c r="E687" i="34"/>
  <c r="D687" i="34"/>
  <c r="V686" i="34"/>
  <c r="U686" i="34"/>
  <c r="T686" i="34"/>
  <c r="S686" i="34"/>
  <c r="R686" i="34"/>
  <c r="Q686" i="34"/>
  <c r="P686" i="34"/>
  <c r="O686" i="34"/>
  <c r="N686" i="34"/>
  <c r="M686" i="34"/>
  <c r="L686" i="34"/>
  <c r="K686" i="34"/>
  <c r="J686" i="34"/>
  <c r="I686" i="34"/>
  <c r="H686" i="34"/>
  <c r="G686" i="34"/>
  <c r="F686" i="34"/>
  <c r="E686" i="34"/>
  <c r="D686" i="34"/>
  <c r="B686" i="34"/>
  <c r="V685" i="34"/>
  <c r="U685" i="34"/>
  <c r="T685" i="34"/>
  <c r="S685" i="34"/>
  <c r="R685" i="34"/>
  <c r="Q685" i="34"/>
  <c r="P685" i="34"/>
  <c r="O685" i="34"/>
  <c r="N685" i="34"/>
  <c r="M685" i="34"/>
  <c r="L685" i="34"/>
  <c r="K685" i="34"/>
  <c r="J685" i="34"/>
  <c r="I685" i="34"/>
  <c r="H685" i="34"/>
  <c r="G685" i="34"/>
  <c r="F685" i="34"/>
  <c r="E685" i="34"/>
  <c r="D685" i="34"/>
  <c r="V684" i="34"/>
  <c r="U684" i="34"/>
  <c r="T684" i="34"/>
  <c r="S684" i="34"/>
  <c r="R684" i="34"/>
  <c r="Q684" i="34"/>
  <c r="P684" i="34"/>
  <c r="O684" i="34"/>
  <c r="N684" i="34"/>
  <c r="M684" i="34"/>
  <c r="L684" i="34"/>
  <c r="K684" i="34"/>
  <c r="J684" i="34"/>
  <c r="I684" i="34"/>
  <c r="H684" i="34"/>
  <c r="G684" i="34"/>
  <c r="F684" i="34"/>
  <c r="E684" i="34"/>
  <c r="D684" i="34"/>
  <c r="G680" i="34"/>
  <c r="D680" i="34"/>
  <c r="P679" i="34"/>
  <c r="J679" i="34"/>
  <c r="D678" i="34"/>
  <c r="D677" i="34"/>
  <c r="D676" i="34"/>
  <c r="S667" i="34"/>
  <c r="HH27" i="1"/>
  <c r="HI27" i="1"/>
  <c r="P667" i="34"/>
  <c r="M667" i="34"/>
  <c r="J667" i="34"/>
  <c r="G667" i="34"/>
  <c r="D667" i="34"/>
  <c r="EP27" i="3"/>
  <c r="P665" i="34"/>
  <c r="EH27" i="3"/>
  <c r="M665" i="34"/>
  <c r="EL27" i="3"/>
  <c r="J665" i="34"/>
  <c r="ED27" i="3"/>
  <c r="G665" i="34"/>
  <c r="DZ27" i="3"/>
  <c r="D665" i="34"/>
  <c r="EQ27" i="3"/>
  <c r="P664" i="34"/>
  <c r="EI27" i="3"/>
  <c r="M664" i="34"/>
  <c r="EM27" i="3"/>
  <c r="J664" i="34"/>
  <c r="EE27" i="3"/>
  <c r="G664" i="34"/>
  <c r="EA27" i="3"/>
  <c r="D664" i="34"/>
  <c r="V662" i="34"/>
  <c r="U662" i="34"/>
  <c r="T662" i="34"/>
  <c r="FN27" i="1"/>
  <c r="P662" i="34"/>
  <c r="FL27" i="1"/>
  <c r="M662" i="34"/>
  <c r="FM27" i="1"/>
  <c r="J662" i="34"/>
  <c r="FK27" i="1"/>
  <c r="G662" i="34"/>
  <c r="FJ27" i="1"/>
  <c r="D662" i="34"/>
  <c r="V661" i="34"/>
  <c r="U661" i="34"/>
  <c r="T661" i="34"/>
  <c r="FD27" i="1"/>
  <c r="P661" i="34"/>
  <c r="FB27" i="1"/>
  <c r="M661" i="34"/>
  <c r="FC27" i="1"/>
  <c r="J661" i="34"/>
  <c r="FA27" i="1"/>
  <c r="G661" i="34"/>
  <c r="EZ27" i="1"/>
  <c r="D661" i="34"/>
  <c r="V660" i="34"/>
  <c r="U660" i="34"/>
  <c r="T660" i="34"/>
  <c r="ET27" i="1"/>
  <c r="P660" i="34"/>
  <c r="ER27" i="1"/>
  <c r="M660" i="34"/>
  <c r="ES27" i="1"/>
  <c r="J660" i="34"/>
  <c r="EQ27" i="1"/>
  <c r="G660" i="34"/>
  <c r="EP27" i="1"/>
  <c r="D660" i="34"/>
  <c r="V657" i="34"/>
  <c r="U657" i="34"/>
  <c r="T657" i="34"/>
  <c r="S657" i="34"/>
  <c r="R657" i="34"/>
  <c r="Q657" i="34"/>
  <c r="P657" i="34"/>
  <c r="O657" i="34"/>
  <c r="N657" i="34"/>
  <c r="M657" i="34"/>
  <c r="L657" i="34"/>
  <c r="K657" i="34"/>
  <c r="J657" i="34"/>
  <c r="I657" i="34"/>
  <c r="H657" i="34"/>
  <c r="G657" i="34"/>
  <c r="F657" i="34"/>
  <c r="E657" i="34"/>
  <c r="D657" i="34"/>
  <c r="V656" i="34"/>
  <c r="U656" i="34"/>
  <c r="T656" i="34"/>
  <c r="S656" i="34"/>
  <c r="R656" i="34"/>
  <c r="Q656" i="34"/>
  <c r="P656" i="34"/>
  <c r="O656" i="34"/>
  <c r="N656" i="34"/>
  <c r="M656" i="34"/>
  <c r="L656" i="34"/>
  <c r="K656" i="34"/>
  <c r="J656" i="34"/>
  <c r="I656" i="34"/>
  <c r="H656" i="34"/>
  <c r="G656" i="34"/>
  <c r="F656" i="34"/>
  <c r="E656" i="34"/>
  <c r="D656" i="34"/>
  <c r="V655" i="34"/>
  <c r="U655" i="34"/>
  <c r="T655" i="34"/>
  <c r="S655" i="34"/>
  <c r="R655" i="34"/>
  <c r="Q655" i="34"/>
  <c r="P655" i="34"/>
  <c r="O655" i="34"/>
  <c r="N655" i="34"/>
  <c r="M655" i="34"/>
  <c r="L655" i="34"/>
  <c r="K655" i="34"/>
  <c r="J655" i="34"/>
  <c r="I655" i="34"/>
  <c r="H655" i="34"/>
  <c r="G655" i="34"/>
  <c r="F655" i="34"/>
  <c r="E655" i="34"/>
  <c r="D655" i="34"/>
  <c r="V654" i="34"/>
  <c r="U654" i="34"/>
  <c r="T654" i="34"/>
  <c r="S654" i="34"/>
  <c r="R654" i="34"/>
  <c r="Q654" i="34"/>
  <c r="P654" i="34"/>
  <c r="O654" i="34"/>
  <c r="N654" i="34"/>
  <c r="M654" i="34"/>
  <c r="L654" i="34"/>
  <c r="K654" i="34"/>
  <c r="J654" i="34"/>
  <c r="I654" i="34"/>
  <c r="H654" i="34"/>
  <c r="G654" i="34"/>
  <c r="F654" i="34"/>
  <c r="E654" i="34"/>
  <c r="D654" i="34"/>
  <c r="B654" i="34"/>
  <c r="V653" i="34"/>
  <c r="U653" i="34"/>
  <c r="T653" i="34"/>
  <c r="S653" i="34"/>
  <c r="R653" i="34"/>
  <c r="Q653" i="34"/>
  <c r="P653" i="34"/>
  <c r="O653" i="34"/>
  <c r="N653" i="34"/>
  <c r="M653" i="34"/>
  <c r="L653" i="34"/>
  <c r="K653" i="34"/>
  <c r="J653" i="34"/>
  <c r="I653" i="34"/>
  <c r="H653" i="34"/>
  <c r="G653" i="34"/>
  <c r="F653" i="34"/>
  <c r="E653" i="34"/>
  <c r="D653" i="34"/>
  <c r="V652" i="34"/>
  <c r="U652" i="34"/>
  <c r="T652" i="34"/>
  <c r="S652" i="34"/>
  <c r="R652" i="34"/>
  <c r="Q652" i="34"/>
  <c r="P652" i="34"/>
  <c r="O652" i="34"/>
  <c r="N652" i="34"/>
  <c r="M652" i="34"/>
  <c r="L652" i="34"/>
  <c r="K652" i="34"/>
  <c r="J652" i="34"/>
  <c r="I652" i="34"/>
  <c r="H652" i="34"/>
  <c r="G652" i="34"/>
  <c r="F652" i="34"/>
  <c r="E652" i="34"/>
  <c r="D652" i="34"/>
  <c r="G648" i="34"/>
  <c r="D648" i="34"/>
  <c r="P647" i="34"/>
  <c r="J647" i="34"/>
  <c r="D646" i="34"/>
  <c r="D645" i="34"/>
  <c r="D644" i="34"/>
  <c r="P1271" i="34"/>
  <c r="M1271" i="34"/>
  <c r="J1271" i="34"/>
  <c r="G1271" i="34"/>
  <c r="D1271" i="34"/>
  <c r="B1270" i="34"/>
  <c r="B1269" i="34"/>
  <c r="B1268" i="34"/>
  <c r="T1267" i="34"/>
  <c r="S1267" i="34"/>
  <c r="P1267" i="34"/>
  <c r="M1267" i="34"/>
  <c r="J1267" i="34"/>
  <c r="G1267" i="34"/>
  <c r="D1267" i="34"/>
  <c r="B1265" i="34"/>
  <c r="B1264" i="34"/>
  <c r="B1263" i="34"/>
  <c r="B1261" i="34"/>
  <c r="B1260" i="34"/>
  <c r="V1259" i="34"/>
  <c r="U1259" i="34"/>
  <c r="T1259" i="34"/>
  <c r="S1259" i="34"/>
  <c r="R1259" i="34"/>
  <c r="Q1259" i="34"/>
  <c r="P1259" i="34"/>
  <c r="O1259" i="34"/>
  <c r="N1259" i="34"/>
  <c r="M1259" i="34"/>
  <c r="L1259" i="34"/>
  <c r="K1259" i="34"/>
  <c r="J1259" i="34"/>
  <c r="I1259" i="34"/>
  <c r="H1259" i="34"/>
  <c r="G1259" i="34"/>
  <c r="F1259" i="34"/>
  <c r="E1259" i="34"/>
  <c r="D1259" i="34"/>
  <c r="S1256" i="34"/>
  <c r="S1255" i="34"/>
  <c r="D1255" i="34"/>
  <c r="D1251" i="34"/>
  <c r="B1250" i="34"/>
  <c r="P1239" i="34"/>
  <c r="M1239" i="34"/>
  <c r="J1239" i="34"/>
  <c r="G1239" i="34"/>
  <c r="D1239" i="34"/>
  <c r="B1238" i="34"/>
  <c r="B1237" i="34"/>
  <c r="B1236" i="34"/>
  <c r="T1235" i="34"/>
  <c r="S1235" i="34"/>
  <c r="P1235" i="34"/>
  <c r="M1235" i="34"/>
  <c r="J1235" i="34"/>
  <c r="G1235" i="34"/>
  <c r="D1235" i="34"/>
  <c r="B1233" i="34"/>
  <c r="B1232" i="34"/>
  <c r="B1231" i="34"/>
  <c r="B1229" i="34"/>
  <c r="B1228" i="34"/>
  <c r="V1227" i="34"/>
  <c r="U1227" i="34"/>
  <c r="T1227" i="34"/>
  <c r="S1227" i="34"/>
  <c r="R1227" i="34"/>
  <c r="Q1227" i="34"/>
  <c r="P1227" i="34"/>
  <c r="O1227" i="34"/>
  <c r="N1227" i="34"/>
  <c r="M1227" i="34"/>
  <c r="L1227" i="34"/>
  <c r="K1227" i="34"/>
  <c r="J1227" i="34"/>
  <c r="I1227" i="34"/>
  <c r="H1227" i="34"/>
  <c r="G1227" i="34"/>
  <c r="F1227" i="34"/>
  <c r="E1227" i="34"/>
  <c r="D1227" i="34"/>
  <c r="S1224" i="34"/>
  <c r="S1223" i="34"/>
  <c r="D1223" i="34"/>
  <c r="D1219" i="34"/>
  <c r="B1218" i="34"/>
  <c r="P1207" i="34"/>
  <c r="M1207" i="34"/>
  <c r="J1207" i="34"/>
  <c r="G1207" i="34"/>
  <c r="D1207" i="34"/>
  <c r="B1206" i="34"/>
  <c r="B1205" i="34"/>
  <c r="B1204" i="34"/>
  <c r="T1203" i="34"/>
  <c r="S1203" i="34"/>
  <c r="P1203" i="34"/>
  <c r="M1203" i="34"/>
  <c r="J1203" i="34"/>
  <c r="G1203" i="34"/>
  <c r="D1203" i="34"/>
  <c r="B1201" i="34"/>
  <c r="B1200" i="34"/>
  <c r="B1199" i="34"/>
  <c r="B1197" i="34"/>
  <c r="B1196" i="34"/>
  <c r="V1195" i="34"/>
  <c r="U1195" i="34"/>
  <c r="T1195" i="34"/>
  <c r="S1195" i="34"/>
  <c r="R1195" i="34"/>
  <c r="Q1195" i="34"/>
  <c r="P1195" i="34"/>
  <c r="O1195" i="34"/>
  <c r="N1195" i="34"/>
  <c r="M1195" i="34"/>
  <c r="L1195" i="34"/>
  <c r="K1195" i="34"/>
  <c r="J1195" i="34"/>
  <c r="I1195" i="34"/>
  <c r="H1195" i="34"/>
  <c r="G1195" i="34"/>
  <c r="F1195" i="34"/>
  <c r="E1195" i="34"/>
  <c r="D1195" i="34"/>
  <c r="S1192" i="34"/>
  <c r="S1191" i="34"/>
  <c r="D1191" i="34"/>
  <c r="D1187" i="34"/>
  <c r="B1186" i="34"/>
  <c r="P1175" i="34"/>
  <c r="M1175" i="34"/>
  <c r="J1175" i="34"/>
  <c r="G1175" i="34"/>
  <c r="D1175" i="34"/>
  <c r="B1174" i="34"/>
  <c r="B1173" i="34"/>
  <c r="B1172" i="34"/>
  <c r="T1171" i="34"/>
  <c r="S1171" i="34"/>
  <c r="P1171" i="34"/>
  <c r="M1171" i="34"/>
  <c r="J1171" i="34"/>
  <c r="G1171" i="34"/>
  <c r="D1171" i="34"/>
  <c r="B1169" i="34"/>
  <c r="B1168" i="34"/>
  <c r="B1167" i="34"/>
  <c r="B1165" i="34"/>
  <c r="B1164" i="34"/>
  <c r="V1163" i="34"/>
  <c r="U1163" i="34"/>
  <c r="T1163" i="34"/>
  <c r="S1163" i="34"/>
  <c r="R1163" i="34"/>
  <c r="Q1163" i="34"/>
  <c r="P1163" i="34"/>
  <c r="O1163" i="34"/>
  <c r="N1163" i="34"/>
  <c r="M1163" i="34"/>
  <c r="L1163" i="34"/>
  <c r="K1163" i="34"/>
  <c r="J1163" i="34"/>
  <c r="I1163" i="34"/>
  <c r="H1163" i="34"/>
  <c r="G1163" i="34"/>
  <c r="F1163" i="34"/>
  <c r="E1163" i="34"/>
  <c r="D1163" i="34"/>
  <c r="S1160" i="34"/>
  <c r="S1159" i="34"/>
  <c r="D1159" i="34"/>
  <c r="D1155" i="34"/>
  <c r="B1154" i="34"/>
  <c r="P1143" i="34"/>
  <c r="M1143" i="34"/>
  <c r="J1143" i="34"/>
  <c r="G1143" i="34"/>
  <c r="D1143" i="34"/>
  <c r="B1142" i="34"/>
  <c r="B1141" i="34"/>
  <c r="B1140" i="34"/>
  <c r="T1139" i="34"/>
  <c r="S1139" i="34"/>
  <c r="P1139" i="34"/>
  <c r="M1139" i="34"/>
  <c r="J1139" i="34"/>
  <c r="G1139" i="34"/>
  <c r="D1139" i="34"/>
  <c r="B1137" i="34"/>
  <c r="B1136" i="34"/>
  <c r="B1135" i="34"/>
  <c r="B1133" i="34"/>
  <c r="B1132" i="34"/>
  <c r="V1131" i="34"/>
  <c r="U1131" i="34"/>
  <c r="T1131" i="34"/>
  <c r="S1131" i="34"/>
  <c r="R1131" i="34"/>
  <c r="Q1131" i="34"/>
  <c r="P1131" i="34"/>
  <c r="O1131" i="34"/>
  <c r="N1131" i="34"/>
  <c r="M1131" i="34"/>
  <c r="L1131" i="34"/>
  <c r="K1131" i="34"/>
  <c r="J1131" i="34"/>
  <c r="I1131" i="34"/>
  <c r="H1131" i="34"/>
  <c r="G1131" i="34"/>
  <c r="F1131" i="34"/>
  <c r="E1131" i="34"/>
  <c r="D1131" i="34"/>
  <c r="S1128" i="34"/>
  <c r="S1127" i="34"/>
  <c r="D1127" i="34"/>
  <c r="D1123" i="34"/>
  <c r="B1122" i="34"/>
  <c r="P1111" i="34"/>
  <c r="M1111" i="34"/>
  <c r="J1111" i="34"/>
  <c r="G1111" i="34"/>
  <c r="D1111" i="34"/>
  <c r="B1110" i="34"/>
  <c r="B1109" i="34"/>
  <c r="B1108" i="34"/>
  <c r="T1107" i="34"/>
  <c r="S1107" i="34"/>
  <c r="P1107" i="34"/>
  <c r="M1107" i="34"/>
  <c r="J1107" i="34"/>
  <c r="G1107" i="34"/>
  <c r="D1107" i="34"/>
  <c r="B1105" i="34"/>
  <c r="B1104" i="34"/>
  <c r="B1103" i="34"/>
  <c r="B1101" i="34"/>
  <c r="B1100" i="34"/>
  <c r="V1099" i="34"/>
  <c r="U1099" i="34"/>
  <c r="T1099" i="34"/>
  <c r="S1099" i="34"/>
  <c r="R1099" i="34"/>
  <c r="Q1099" i="34"/>
  <c r="P1099" i="34"/>
  <c r="O1099" i="34"/>
  <c r="N1099" i="34"/>
  <c r="M1099" i="34"/>
  <c r="L1099" i="34"/>
  <c r="K1099" i="34"/>
  <c r="J1099" i="34"/>
  <c r="I1099" i="34"/>
  <c r="H1099" i="34"/>
  <c r="G1099" i="34"/>
  <c r="F1099" i="34"/>
  <c r="E1099" i="34"/>
  <c r="D1099" i="34"/>
  <c r="S1096" i="34"/>
  <c r="S1095" i="34"/>
  <c r="D1095" i="34"/>
  <c r="D1091" i="34"/>
  <c r="B1090" i="34"/>
  <c r="P1079" i="34"/>
  <c r="M1079" i="34"/>
  <c r="J1079" i="34"/>
  <c r="G1079" i="34"/>
  <c r="D1079" i="34"/>
  <c r="B1078" i="34"/>
  <c r="B1077" i="34"/>
  <c r="B1076" i="34"/>
  <c r="T1075" i="34"/>
  <c r="S1075" i="34"/>
  <c r="P1075" i="34"/>
  <c r="M1075" i="34"/>
  <c r="J1075" i="34"/>
  <c r="G1075" i="34"/>
  <c r="D1075" i="34"/>
  <c r="B1073" i="34"/>
  <c r="B1072" i="34"/>
  <c r="B1071" i="34"/>
  <c r="B1069" i="34"/>
  <c r="B1068" i="34"/>
  <c r="V1067" i="34"/>
  <c r="U1067" i="34"/>
  <c r="T1067" i="34"/>
  <c r="S1067" i="34"/>
  <c r="R1067" i="34"/>
  <c r="Q1067" i="34"/>
  <c r="P1067" i="34"/>
  <c r="O1067" i="34"/>
  <c r="N1067" i="34"/>
  <c r="M1067" i="34"/>
  <c r="L1067" i="34"/>
  <c r="K1067" i="34"/>
  <c r="J1067" i="34"/>
  <c r="I1067" i="34"/>
  <c r="H1067" i="34"/>
  <c r="G1067" i="34"/>
  <c r="F1067" i="34"/>
  <c r="E1067" i="34"/>
  <c r="D1067" i="34"/>
  <c r="S1064" i="34"/>
  <c r="S1063" i="34"/>
  <c r="D1063" i="34"/>
  <c r="D1059" i="34"/>
  <c r="B1058" i="34"/>
  <c r="P1047" i="34"/>
  <c r="M1047" i="34"/>
  <c r="J1047" i="34"/>
  <c r="G1047" i="34"/>
  <c r="D1047" i="34"/>
  <c r="B1046" i="34"/>
  <c r="B1045" i="34"/>
  <c r="B1044" i="34"/>
  <c r="T1043" i="34"/>
  <c r="S1043" i="34"/>
  <c r="P1043" i="34"/>
  <c r="M1043" i="34"/>
  <c r="J1043" i="34"/>
  <c r="G1043" i="34"/>
  <c r="D1043" i="34"/>
  <c r="B1041" i="34"/>
  <c r="B1040" i="34"/>
  <c r="B1039" i="34"/>
  <c r="B1037" i="34"/>
  <c r="B1036" i="34"/>
  <c r="V1035" i="34"/>
  <c r="U1035" i="34"/>
  <c r="T1035" i="34"/>
  <c r="S1035" i="34"/>
  <c r="R1035" i="34"/>
  <c r="Q1035" i="34"/>
  <c r="P1035" i="34"/>
  <c r="O1035" i="34"/>
  <c r="N1035" i="34"/>
  <c r="M1035" i="34"/>
  <c r="L1035" i="34"/>
  <c r="K1035" i="34"/>
  <c r="J1035" i="34"/>
  <c r="I1035" i="34"/>
  <c r="H1035" i="34"/>
  <c r="G1035" i="34"/>
  <c r="F1035" i="34"/>
  <c r="E1035" i="34"/>
  <c r="D1035" i="34"/>
  <c r="S1032" i="34"/>
  <c r="S1031" i="34"/>
  <c r="D1031" i="34"/>
  <c r="D1027" i="34"/>
  <c r="B1026" i="34"/>
  <c r="P1015" i="34"/>
  <c r="M1015" i="34"/>
  <c r="J1015" i="34"/>
  <c r="G1015" i="34"/>
  <c r="D1015" i="34"/>
  <c r="B1014" i="34"/>
  <c r="B1013" i="34"/>
  <c r="B1012" i="34"/>
  <c r="T1011" i="34"/>
  <c r="S1011" i="34"/>
  <c r="P1011" i="34"/>
  <c r="M1011" i="34"/>
  <c r="J1011" i="34"/>
  <c r="G1011" i="34"/>
  <c r="D1011" i="34"/>
  <c r="B1009" i="34"/>
  <c r="B1008" i="34"/>
  <c r="B1007" i="34"/>
  <c r="B1005" i="34"/>
  <c r="B1004" i="34"/>
  <c r="V1003" i="34"/>
  <c r="U1003" i="34"/>
  <c r="T1003" i="34"/>
  <c r="S1003" i="34"/>
  <c r="R1003" i="34"/>
  <c r="Q1003" i="34"/>
  <c r="P1003" i="34"/>
  <c r="O1003" i="34"/>
  <c r="N1003" i="34"/>
  <c r="M1003" i="34"/>
  <c r="L1003" i="34"/>
  <c r="K1003" i="34"/>
  <c r="J1003" i="34"/>
  <c r="I1003" i="34"/>
  <c r="H1003" i="34"/>
  <c r="G1003" i="34"/>
  <c r="F1003" i="34"/>
  <c r="E1003" i="34"/>
  <c r="D1003" i="34"/>
  <c r="S1000" i="34"/>
  <c r="S999" i="34"/>
  <c r="D999" i="34"/>
  <c r="D995" i="34"/>
  <c r="B994" i="34"/>
  <c r="P983" i="34"/>
  <c r="M983" i="34"/>
  <c r="J983" i="34"/>
  <c r="G983" i="34"/>
  <c r="D983" i="34"/>
  <c r="B982" i="34"/>
  <c r="B981" i="34"/>
  <c r="B980" i="34"/>
  <c r="T979" i="34"/>
  <c r="S979" i="34"/>
  <c r="P979" i="34"/>
  <c r="M979" i="34"/>
  <c r="J979" i="34"/>
  <c r="G979" i="34"/>
  <c r="D979" i="34"/>
  <c r="B977" i="34"/>
  <c r="B976" i="34"/>
  <c r="B975" i="34"/>
  <c r="B973" i="34"/>
  <c r="B972" i="34"/>
  <c r="V971" i="34"/>
  <c r="U971" i="34"/>
  <c r="T971" i="34"/>
  <c r="S971" i="34"/>
  <c r="R971" i="34"/>
  <c r="Q971" i="34"/>
  <c r="P971" i="34"/>
  <c r="O971" i="34"/>
  <c r="N971" i="34"/>
  <c r="M971" i="34"/>
  <c r="L971" i="34"/>
  <c r="K971" i="34"/>
  <c r="J971" i="34"/>
  <c r="I971" i="34"/>
  <c r="H971" i="34"/>
  <c r="G971" i="34"/>
  <c r="F971" i="34"/>
  <c r="E971" i="34"/>
  <c r="D971" i="34"/>
  <c r="S968" i="34"/>
  <c r="S967" i="34"/>
  <c r="D967" i="34"/>
  <c r="D963" i="34"/>
  <c r="B962" i="34"/>
  <c r="P951" i="34"/>
  <c r="M951" i="34"/>
  <c r="J951" i="34"/>
  <c r="G951" i="34"/>
  <c r="D951" i="34"/>
  <c r="B950" i="34"/>
  <c r="B949" i="34"/>
  <c r="B948" i="34"/>
  <c r="T947" i="34"/>
  <c r="S947" i="34"/>
  <c r="P947" i="34"/>
  <c r="M947" i="34"/>
  <c r="J947" i="34"/>
  <c r="G947" i="34"/>
  <c r="D947" i="34"/>
  <c r="B945" i="34"/>
  <c r="B944" i="34"/>
  <c r="B943" i="34"/>
  <c r="B941" i="34"/>
  <c r="B940" i="34"/>
  <c r="V939" i="34"/>
  <c r="U939" i="34"/>
  <c r="T939" i="34"/>
  <c r="S939" i="34"/>
  <c r="R939" i="34"/>
  <c r="Q939" i="34"/>
  <c r="P939" i="34"/>
  <c r="O939" i="34"/>
  <c r="N939" i="34"/>
  <c r="M939" i="34"/>
  <c r="L939" i="34"/>
  <c r="K939" i="34"/>
  <c r="J939" i="34"/>
  <c r="I939" i="34"/>
  <c r="H939" i="34"/>
  <c r="G939" i="34"/>
  <c r="F939" i="34"/>
  <c r="E939" i="34"/>
  <c r="D939" i="34"/>
  <c r="S936" i="34"/>
  <c r="S935" i="34"/>
  <c r="D935" i="34"/>
  <c r="D931" i="34"/>
  <c r="B930" i="34"/>
  <c r="P919" i="34"/>
  <c r="M919" i="34"/>
  <c r="J919" i="34"/>
  <c r="G919" i="34"/>
  <c r="D919" i="34"/>
  <c r="B918" i="34"/>
  <c r="B917" i="34"/>
  <c r="B916" i="34"/>
  <c r="T915" i="34"/>
  <c r="S915" i="34"/>
  <c r="P915" i="34"/>
  <c r="M915" i="34"/>
  <c r="J915" i="34"/>
  <c r="G915" i="34"/>
  <c r="D915" i="34"/>
  <c r="B913" i="34"/>
  <c r="B912" i="34"/>
  <c r="B911" i="34"/>
  <c r="B909" i="34"/>
  <c r="B908" i="34"/>
  <c r="V907" i="34"/>
  <c r="U907" i="34"/>
  <c r="T907" i="34"/>
  <c r="S907" i="34"/>
  <c r="R907" i="34"/>
  <c r="Q907" i="34"/>
  <c r="P907" i="34"/>
  <c r="O907" i="34"/>
  <c r="N907" i="34"/>
  <c r="M907" i="34"/>
  <c r="L907" i="34"/>
  <c r="K907" i="34"/>
  <c r="J907" i="34"/>
  <c r="I907" i="34"/>
  <c r="H907" i="34"/>
  <c r="G907" i="34"/>
  <c r="F907" i="34"/>
  <c r="E907" i="34"/>
  <c r="D907" i="34"/>
  <c r="S904" i="34"/>
  <c r="S903" i="34"/>
  <c r="D903" i="34"/>
  <c r="D899" i="34"/>
  <c r="B898" i="34"/>
  <c r="P887" i="34"/>
  <c r="M887" i="34"/>
  <c r="J887" i="34"/>
  <c r="G887" i="34"/>
  <c r="D887" i="34"/>
  <c r="B886" i="34"/>
  <c r="B885" i="34"/>
  <c r="B884" i="34"/>
  <c r="T883" i="34"/>
  <c r="S883" i="34"/>
  <c r="P883" i="34"/>
  <c r="M883" i="34"/>
  <c r="J883" i="34"/>
  <c r="G883" i="34"/>
  <c r="D883" i="34"/>
  <c r="B881" i="34"/>
  <c r="B880" i="34"/>
  <c r="B879" i="34"/>
  <c r="B877" i="34"/>
  <c r="B876" i="34"/>
  <c r="V875" i="34"/>
  <c r="U875" i="34"/>
  <c r="T875" i="34"/>
  <c r="S875" i="34"/>
  <c r="R875" i="34"/>
  <c r="Q875" i="34"/>
  <c r="P875" i="34"/>
  <c r="O875" i="34"/>
  <c r="N875" i="34"/>
  <c r="M875" i="34"/>
  <c r="L875" i="34"/>
  <c r="K875" i="34"/>
  <c r="J875" i="34"/>
  <c r="I875" i="34"/>
  <c r="H875" i="34"/>
  <c r="G875" i="34"/>
  <c r="F875" i="34"/>
  <c r="E875" i="34"/>
  <c r="D875" i="34"/>
  <c r="S872" i="34"/>
  <c r="S871" i="34"/>
  <c r="D871" i="34"/>
  <c r="D867" i="34"/>
  <c r="B866" i="34"/>
  <c r="P855" i="34"/>
  <c r="M855" i="34"/>
  <c r="J855" i="34"/>
  <c r="G855" i="34"/>
  <c r="D855" i="34"/>
  <c r="B854" i="34"/>
  <c r="B853" i="34"/>
  <c r="B852" i="34"/>
  <c r="T851" i="34"/>
  <c r="S851" i="34"/>
  <c r="P851" i="34"/>
  <c r="M851" i="34"/>
  <c r="J851" i="34"/>
  <c r="G851" i="34"/>
  <c r="D851" i="34"/>
  <c r="B849" i="34"/>
  <c r="B848" i="34"/>
  <c r="B847" i="34"/>
  <c r="B845" i="34"/>
  <c r="B844" i="34"/>
  <c r="V843" i="34"/>
  <c r="U843" i="34"/>
  <c r="T843" i="34"/>
  <c r="S843" i="34"/>
  <c r="R843" i="34"/>
  <c r="Q843" i="34"/>
  <c r="P843" i="34"/>
  <c r="O843" i="34"/>
  <c r="N843" i="34"/>
  <c r="M843" i="34"/>
  <c r="L843" i="34"/>
  <c r="K843" i="34"/>
  <c r="J843" i="34"/>
  <c r="I843" i="34"/>
  <c r="H843" i="34"/>
  <c r="G843" i="34"/>
  <c r="F843" i="34"/>
  <c r="E843" i="34"/>
  <c r="D843" i="34"/>
  <c r="S840" i="34"/>
  <c r="S839" i="34"/>
  <c r="D839" i="34"/>
  <c r="D835" i="34"/>
  <c r="B834" i="34"/>
  <c r="P823" i="34"/>
  <c r="M823" i="34"/>
  <c r="J823" i="34"/>
  <c r="G823" i="34"/>
  <c r="D823" i="34"/>
  <c r="B822" i="34"/>
  <c r="B821" i="34"/>
  <c r="B820" i="34"/>
  <c r="T819" i="34"/>
  <c r="S819" i="34"/>
  <c r="P819" i="34"/>
  <c r="M819" i="34"/>
  <c r="J819" i="34"/>
  <c r="G819" i="34"/>
  <c r="D819" i="34"/>
  <c r="B817" i="34"/>
  <c r="B816" i="34"/>
  <c r="B815" i="34"/>
  <c r="B813" i="34"/>
  <c r="B812" i="34"/>
  <c r="V811" i="34"/>
  <c r="U811" i="34"/>
  <c r="T811" i="34"/>
  <c r="S811" i="34"/>
  <c r="R811" i="34"/>
  <c r="Q811" i="34"/>
  <c r="P811" i="34"/>
  <c r="O811" i="34"/>
  <c r="N811" i="34"/>
  <c r="M811" i="34"/>
  <c r="L811" i="34"/>
  <c r="K811" i="34"/>
  <c r="J811" i="34"/>
  <c r="I811" i="34"/>
  <c r="H811" i="34"/>
  <c r="G811" i="34"/>
  <c r="F811" i="34"/>
  <c r="E811" i="34"/>
  <c r="D811" i="34"/>
  <c r="S808" i="34"/>
  <c r="S807" i="34"/>
  <c r="D807" i="34"/>
  <c r="D803" i="34"/>
  <c r="B802" i="34"/>
  <c r="P791" i="34"/>
  <c r="M791" i="34"/>
  <c r="J791" i="34"/>
  <c r="G791" i="34"/>
  <c r="D791" i="34"/>
  <c r="B790" i="34"/>
  <c r="B789" i="34"/>
  <c r="B788" i="34"/>
  <c r="T787" i="34"/>
  <c r="S787" i="34"/>
  <c r="P787" i="34"/>
  <c r="M787" i="34"/>
  <c r="J787" i="34"/>
  <c r="G787" i="34"/>
  <c r="D787" i="34"/>
  <c r="B785" i="34"/>
  <c r="B784" i="34"/>
  <c r="B783" i="34"/>
  <c r="B781" i="34"/>
  <c r="B780" i="34"/>
  <c r="V779" i="34"/>
  <c r="U779" i="34"/>
  <c r="T779" i="34"/>
  <c r="S779" i="34"/>
  <c r="R779" i="34"/>
  <c r="Q779" i="34"/>
  <c r="P779" i="34"/>
  <c r="O779" i="34"/>
  <c r="N779" i="34"/>
  <c r="M779" i="34"/>
  <c r="L779" i="34"/>
  <c r="K779" i="34"/>
  <c r="J779" i="34"/>
  <c r="I779" i="34"/>
  <c r="H779" i="34"/>
  <c r="G779" i="34"/>
  <c r="F779" i="34"/>
  <c r="E779" i="34"/>
  <c r="D779" i="34"/>
  <c r="S776" i="34"/>
  <c r="S775" i="34"/>
  <c r="D775" i="34"/>
  <c r="D771" i="34"/>
  <c r="B770" i="34"/>
  <c r="P759" i="34"/>
  <c r="M759" i="34"/>
  <c r="J759" i="34"/>
  <c r="G759" i="34"/>
  <c r="D759" i="34"/>
  <c r="B758" i="34"/>
  <c r="B757" i="34"/>
  <c r="B756" i="34"/>
  <c r="T755" i="34"/>
  <c r="S755" i="34"/>
  <c r="P755" i="34"/>
  <c r="M755" i="34"/>
  <c r="J755" i="34"/>
  <c r="G755" i="34"/>
  <c r="D755" i="34"/>
  <c r="B753" i="34"/>
  <c r="B752" i="34"/>
  <c r="B751" i="34"/>
  <c r="B749" i="34"/>
  <c r="B748" i="34"/>
  <c r="V747" i="34"/>
  <c r="U747" i="34"/>
  <c r="T747" i="34"/>
  <c r="S747" i="34"/>
  <c r="R747" i="34"/>
  <c r="Q747" i="34"/>
  <c r="P747" i="34"/>
  <c r="O747" i="34"/>
  <c r="N747" i="34"/>
  <c r="M747" i="34"/>
  <c r="L747" i="34"/>
  <c r="K747" i="34"/>
  <c r="J747" i="34"/>
  <c r="I747" i="34"/>
  <c r="H747" i="34"/>
  <c r="G747" i="34"/>
  <c r="F747" i="34"/>
  <c r="E747" i="34"/>
  <c r="D747" i="34"/>
  <c r="S744" i="34"/>
  <c r="S743" i="34"/>
  <c r="D743" i="34"/>
  <c r="D739" i="34"/>
  <c r="B738" i="34"/>
  <c r="P727" i="34"/>
  <c r="M727" i="34"/>
  <c r="J727" i="34"/>
  <c r="G727" i="34"/>
  <c r="D727" i="34"/>
  <c r="B726" i="34"/>
  <c r="B725" i="34"/>
  <c r="B724" i="34"/>
  <c r="T723" i="34"/>
  <c r="S723" i="34"/>
  <c r="P723" i="34"/>
  <c r="M723" i="34"/>
  <c r="J723" i="34"/>
  <c r="G723" i="34"/>
  <c r="D723" i="34"/>
  <c r="B721" i="34"/>
  <c r="B720" i="34"/>
  <c r="B719" i="34"/>
  <c r="B717" i="34"/>
  <c r="B716" i="34"/>
  <c r="V715" i="34"/>
  <c r="U715" i="34"/>
  <c r="T715" i="34"/>
  <c r="S715" i="34"/>
  <c r="R715" i="34"/>
  <c r="Q715" i="34"/>
  <c r="P715" i="34"/>
  <c r="O715" i="34"/>
  <c r="N715" i="34"/>
  <c r="M715" i="34"/>
  <c r="L715" i="34"/>
  <c r="K715" i="34"/>
  <c r="J715" i="34"/>
  <c r="I715" i="34"/>
  <c r="H715" i="34"/>
  <c r="G715" i="34"/>
  <c r="F715" i="34"/>
  <c r="E715" i="34"/>
  <c r="D715" i="34"/>
  <c r="S712" i="34"/>
  <c r="S711" i="34"/>
  <c r="D711" i="34"/>
  <c r="D707" i="34"/>
  <c r="B706" i="34"/>
  <c r="P695" i="34"/>
  <c r="M695" i="34"/>
  <c r="J695" i="34"/>
  <c r="G695" i="34"/>
  <c r="D695" i="34"/>
  <c r="B694" i="34"/>
  <c r="B693" i="34"/>
  <c r="B692" i="34"/>
  <c r="T691" i="34"/>
  <c r="S691" i="34"/>
  <c r="P691" i="34"/>
  <c r="M691" i="34"/>
  <c r="J691" i="34"/>
  <c r="G691" i="34"/>
  <c r="D691" i="34"/>
  <c r="B689" i="34"/>
  <c r="B688" i="34"/>
  <c r="B687" i="34"/>
  <c r="B685" i="34"/>
  <c r="B684" i="34"/>
  <c r="V683" i="34"/>
  <c r="U683" i="34"/>
  <c r="T683" i="34"/>
  <c r="S683" i="34"/>
  <c r="R683" i="34"/>
  <c r="Q683" i="34"/>
  <c r="P683" i="34"/>
  <c r="O683" i="34"/>
  <c r="N683" i="34"/>
  <c r="M683" i="34"/>
  <c r="L683" i="34"/>
  <c r="K683" i="34"/>
  <c r="J683" i="34"/>
  <c r="I683" i="34"/>
  <c r="H683" i="34"/>
  <c r="G683" i="34"/>
  <c r="F683" i="34"/>
  <c r="E683" i="34"/>
  <c r="D683" i="34"/>
  <c r="S680" i="34"/>
  <c r="S679" i="34"/>
  <c r="D679" i="34"/>
  <c r="D675" i="34"/>
  <c r="B674" i="34"/>
  <c r="P663" i="34"/>
  <c r="M663" i="34"/>
  <c r="J663" i="34"/>
  <c r="G663" i="34"/>
  <c r="D663" i="34"/>
  <c r="B662" i="34"/>
  <c r="B661" i="34"/>
  <c r="B660" i="34"/>
  <c r="T659" i="34"/>
  <c r="S659" i="34"/>
  <c r="P659" i="34"/>
  <c r="M659" i="34"/>
  <c r="J659" i="34"/>
  <c r="G659" i="34"/>
  <c r="D659" i="34"/>
  <c r="B657" i="34"/>
  <c r="B656" i="34"/>
  <c r="B655" i="34"/>
  <c r="B653" i="34"/>
  <c r="B652" i="34"/>
  <c r="V651" i="34"/>
  <c r="U651" i="34"/>
  <c r="T651" i="34"/>
  <c r="S651" i="34"/>
  <c r="R651" i="34"/>
  <c r="Q651" i="34"/>
  <c r="P651" i="34"/>
  <c r="O651" i="34"/>
  <c r="N651" i="34"/>
  <c r="M651" i="34"/>
  <c r="L651" i="34"/>
  <c r="K651" i="34"/>
  <c r="J651" i="34"/>
  <c r="I651" i="34"/>
  <c r="H651" i="34"/>
  <c r="G651" i="34"/>
  <c r="F651" i="34"/>
  <c r="E651" i="34"/>
  <c r="D651" i="34"/>
  <c r="S648" i="34"/>
  <c r="S647" i="34"/>
  <c r="D647" i="34"/>
  <c r="D643" i="34"/>
  <c r="B642" i="34"/>
  <c r="S635" i="34"/>
  <c r="HH26" i="1"/>
  <c r="HI26" i="1"/>
  <c r="P635" i="34"/>
  <c r="M635" i="34"/>
  <c r="J635" i="34"/>
  <c r="G635" i="34"/>
  <c r="D635" i="34"/>
  <c r="EP26" i="3"/>
  <c r="P633" i="34"/>
  <c r="EH26" i="3"/>
  <c r="M633" i="34"/>
  <c r="EL26" i="3"/>
  <c r="J633" i="34"/>
  <c r="ED26" i="3"/>
  <c r="G633" i="34"/>
  <c r="DZ26" i="3"/>
  <c r="D633" i="34"/>
  <c r="EQ26" i="3"/>
  <c r="P632" i="34"/>
  <c r="EI26" i="3"/>
  <c r="M632" i="34"/>
  <c r="EM26" i="3"/>
  <c r="J632" i="34"/>
  <c r="EE26" i="3"/>
  <c r="G632" i="34"/>
  <c r="EA26" i="3"/>
  <c r="D632" i="34"/>
  <c r="V630" i="34"/>
  <c r="U630" i="34"/>
  <c r="T630" i="34"/>
  <c r="FN26" i="1"/>
  <c r="P630" i="34"/>
  <c r="FL26" i="1"/>
  <c r="M630" i="34"/>
  <c r="FM26" i="1"/>
  <c r="J630" i="34"/>
  <c r="FK26" i="1"/>
  <c r="G630" i="34"/>
  <c r="FJ26" i="1"/>
  <c r="D630" i="34"/>
  <c r="V629" i="34"/>
  <c r="U629" i="34"/>
  <c r="T629" i="34"/>
  <c r="FD26" i="1"/>
  <c r="P629" i="34"/>
  <c r="FB26" i="1"/>
  <c r="M629" i="34"/>
  <c r="FC26" i="1"/>
  <c r="J629" i="34"/>
  <c r="FA26" i="1"/>
  <c r="G629" i="34"/>
  <c r="EZ26" i="1"/>
  <c r="D629" i="34"/>
  <c r="V628" i="34"/>
  <c r="U628" i="34"/>
  <c r="T628" i="34"/>
  <c r="ET26" i="1"/>
  <c r="P628" i="34"/>
  <c r="ER26" i="1"/>
  <c r="M628" i="34"/>
  <c r="ES26" i="1"/>
  <c r="J628" i="34"/>
  <c r="EQ26" i="1"/>
  <c r="G628" i="34"/>
  <c r="EP26" i="1"/>
  <c r="D628" i="34"/>
  <c r="V625" i="34"/>
  <c r="U625" i="34"/>
  <c r="T625" i="34"/>
  <c r="S625" i="34"/>
  <c r="R625" i="34"/>
  <c r="Q625" i="34"/>
  <c r="P625" i="34"/>
  <c r="O625" i="34"/>
  <c r="N625" i="34"/>
  <c r="M625" i="34"/>
  <c r="L625" i="34"/>
  <c r="K625" i="34"/>
  <c r="J625" i="34"/>
  <c r="I625" i="34"/>
  <c r="H625" i="34"/>
  <c r="G625" i="34"/>
  <c r="F625" i="34"/>
  <c r="E625" i="34"/>
  <c r="D625" i="34"/>
  <c r="V624" i="34"/>
  <c r="U624" i="34"/>
  <c r="T624" i="34"/>
  <c r="S624" i="34"/>
  <c r="R624" i="34"/>
  <c r="Q624" i="34"/>
  <c r="P624" i="34"/>
  <c r="O624" i="34"/>
  <c r="N624" i="34"/>
  <c r="M624" i="34"/>
  <c r="L624" i="34"/>
  <c r="K624" i="34"/>
  <c r="J624" i="34"/>
  <c r="I624" i="34"/>
  <c r="H624" i="34"/>
  <c r="G624" i="34"/>
  <c r="F624" i="34"/>
  <c r="E624" i="34"/>
  <c r="D624" i="34"/>
  <c r="V623" i="34"/>
  <c r="U623" i="34"/>
  <c r="T623" i="34"/>
  <c r="S623" i="34"/>
  <c r="R623" i="34"/>
  <c r="Q623" i="34"/>
  <c r="P623" i="34"/>
  <c r="O623" i="34"/>
  <c r="N623" i="34"/>
  <c r="M623" i="34"/>
  <c r="L623" i="34"/>
  <c r="K623" i="34"/>
  <c r="J623" i="34"/>
  <c r="I623" i="34"/>
  <c r="H623" i="34"/>
  <c r="G623" i="34"/>
  <c r="F623" i="34"/>
  <c r="E623" i="34"/>
  <c r="D623" i="34"/>
  <c r="V622" i="34"/>
  <c r="U622" i="34"/>
  <c r="T622" i="34"/>
  <c r="S622" i="34"/>
  <c r="R622" i="34"/>
  <c r="Q622" i="34"/>
  <c r="P622" i="34"/>
  <c r="O622" i="34"/>
  <c r="N622" i="34"/>
  <c r="M622" i="34"/>
  <c r="L622" i="34"/>
  <c r="K622" i="34"/>
  <c r="J622" i="34"/>
  <c r="I622" i="34"/>
  <c r="H622" i="34"/>
  <c r="G622" i="34"/>
  <c r="F622" i="34"/>
  <c r="E622" i="34"/>
  <c r="D622" i="34"/>
  <c r="B622" i="34"/>
  <c r="V621" i="34"/>
  <c r="U621" i="34"/>
  <c r="T621" i="34"/>
  <c r="S621" i="34"/>
  <c r="R621" i="34"/>
  <c r="Q621" i="34"/>
  <c r="P621" i="34"/>
  <c r="O621" i="34"/>
  <c r="N621" i="34"/>
  <c r="M621" i="34"/>
  <c r="L621" i="34"/>
  <c r="K621" i="34"/>
  <c r="J621" i="34"/>
  <c r="I621" i="34"/>
  <c r="H621" i="34"/>
  <c r="G621" i="34"/>
  <c r="F621" i="34"/>
  <c r="E621" i="34"/>
  <c r="D621" i="34"/>
  <c r="V620" i="34"/>
  <c r="U620" i="34"/>
  <c r="T620" i="34"/>
  <c r="S620" i="34"/>
  <c r="R620" i="34"/>
  <c r="Q620" i="34"/>
  <c r="P620" i="34"/>
  <c r="O620" i="34"/>
  <c r="N620" i="34"/>
  <c r="M620" i="34"/>
  <c r="L620" i="34"/>
  <c r="K620" i="34"/>
  <c r="J620" i="34"/>
  <c r="I620" i="34"/>
  <c r="H620" i="34"/>
  <c r="G620" i="34"/>
  <c r="F620" i="34"/>
  <c r="E620" i="34"/>
  <c r="D620" i="34"/>
  <c r="G616" i="34"/>
  <c r="D616" i="34"/>
  <c r="P615" i="34"/>
  <c r="J615" i="34"/>
  <c r="D614" i="34"/>
  <c r="D613" i="34"/>
  <c r="D612" i="34"/>
  <c r="S603" i="34"/>
  <c r="HH25" i="1"/>
  <c r="HI25" i="1"/>
  <c r="P603" i="34"/>
  <c r="M603" i="34"/>
  <c r="J603" i="34"/>
  <c r="G603" i="34"/>
  <c r="D603" i="34"/>
  <c r="EP25" i="3"/>
  <c r="P601" i="34"/>
  <c r="EH25" i="3"/>
  <c r="M601" i="34"/>
  <c r="EL25" i="3"/>
  <c r="J601" i="34"/>
  <c r="ED25" i="3"/>
  <c r="G601" i="34"/>
  <c r="DZ25" i="3"/>
  <c r="D601" i="34"/>
  <c r="EQ25" i="3"/>
  <c r="P600" i="34"/>
  <c r="EI25" i="3"/>
  <c r="M600" i="34"/>
  <c r="EM25" i="3"/>
  <c r="J600" i="34"/>
  <c r="EE25" i="3"/>
  <c r="G600" i="34"/>
  <c r="EA25" i="3"/>
  <c r="D600" i="34"/>
  <c r="V598" i="34"/>
  <c r="U598" i="34"/>
  <c r="T598" i="34"/>
  <c r="FN25" i="1"/>
  <c r="P598" i="34"/>
  <c r="FL25" i="1"/>
  <c r="M598" i="34"/>
  <c r="FM25" i="1"/>
  <c r="J598" i="34"/>
  <c r="FK25" i="1"/>
  <c r="G598" i="34"/>
  <c r="FJ25" i="1"/>
  <c r="D598" i="34"/>
  <c r="V597" i="34"/>
  <c r="U597" i="34"/>
  <c r="T597" i="34"/>
  <c r="FD25" i="1"/>
  <c r="P597" i="34"/>
  <c r="FB25" i="1"/>
  <c r="M597" i="34"/>
  <c r="FC25" i="1"/>
  <c r="J597" i="34"/>
  <c r="FA25" i="1"/>
  <c r="G597" i="34"/>
  <c r="EZ25" i="1"/>
  <c r="D597" i="34"/>
  <c r="V596" i="34"/>
  <c r="U596" i="34"/>
  <c r="T596" i="34"/>
  <c r="ET25" i="1"/>
  <c r="P596" i="34"/>
  <c r="ER25" i="1"/>
  <c r="M596" i="34"/>
  <c r="ES25" i="1"/>
  <c r="J596" i="34"/>
  <c r="EQ25" i="1"/>
  <c r="G596" i="34"/>
  <c r="EP25" i="1"/>
  <c r="D596" i="34"/>
  <c r="V593" i="34"/>
  <c r="U593" i="34"/>
  <c r="T593" i="34"/>
  <c r="S593" i="34"/>
  <c r="R593" i="34"/>
  <c r="Q593" i="34"/>
  <c r="P593" i="34"/>
  <c r="O593" i="34"/>
  <c r="N593" i="34"/>
  <c r="M593" i="34"/>
  <c r="L593" i="34"/>
  <c r="K593" i="34"/>
  <c r="J593" i="34"/>
  <c r="I593" i="34"/>
  <c r="H593" i="34"/>
  <c r="G593" i="34"/>
  <c r="F593" i="34"/>
  <c r="E593" i="34"/>
  <c r="D593" i="34"/>
  <c r="V592" i="34"/>
  <c r="U592" i="34"/>
  <c r="T592" i="34"/>
  <c r="S592" i="34"/>
  <c r="R592" i="34"/>
  <c r="Q592" i="34"/>
  <c r="P592" i="34"/>
  <c r="O592" i="34"/>
  <c r="N592" i="34"/>
  <c r="M592" i="34"/>
  <c r="L592" i="34"/>
  <c r="K592" i="34"/>
  <c r="J592" i="34"/>
  <c r="I592" i="34"/>
  <c r="H592" i="34"/>
  <c r="G592" i="34"/>
  <c r="F592" i="34"/>
  <c r="E592" i="34"/>
  <c r="D592" i="34"/>
  <c r="V591" i="34"/>
  <c r="U591" i="34"/>
  <c r="T591" i="34"/>
  <c r="S591" i="34"/>
  <c r="R591" i="34"/>
  <c r="Q591" i="34"/>
  <c r="P591" i="34"/>
  <c r="O591" i="34"/>
  <c r="N591" i="34"/>
  <c r="M591" i="34"/>
  <c r="L591" i="34"/>
  <c r="K591" i="34"/>
  <c r="J591" i="34"/>
  <c r="I591" i="34"/>
  <c r="H591" i="34"/>
  <c r="G591" i="34"/>
  <c r="F591" i="34"/>
  <c r="E591" i="34"/>
  <c r="D591" i="34"/>
  <c r="V590" i="34"/>
  <c r="U590" i="34"/>
  <c r="T590" i="34"/>
  <c r="S590" i="34"/>
  <c r="R590" i="34"/>
  <c r="Q590" i="34"/>
  <c r="P590" i="34"/>
  <c r="O590" i="34"/>
  <c r="N590" i="34"/>
  <c r="M590" i="34"/>
  <c r="L590" i="34"/>
  <c r="K590" i="34"/>
  <c r="J590" i="34"/>
  <c r="I590" i="34"/>
  <c r="H590" i="34"/>
  <c r="G590" i="34"/>
  <c r="F590" i="34"/>
  <c r="E590" i="34"/>
  <c r="D590" i="34"/>
  <c r="B590" i="34"/>
  <c r="V589" i="34"/>
  <c r="U589" i="34"/>
  <c r="T589" i="34"/>
  <c r="S589" i="34"/>
  <c r="R589" i="34"/>
  <c r="Q589" i="34"/>
  <c r="P589" i="34"/>
  <c r="O589" i="34"/>
  <c r="N589" i="34"/>
  <c r="M589" i="34"/>
  <c r="L589" i="34"/>
  <c r="K589" i="34"/>
  <c r="J589" i="34"/>
  <c r="I589" i="34"/>
  <c r="H589" i="34"/>
  <c r="G589" i="34"/>
  <c r="F589" i="34"/>
  <c r="E589" i="34"/>
  <c r="D589" i="34"/>
  <c r="V588" i="34"/>
  <c r="U588" i="34"/>
  <c r="T588" i="34"/>
  <c r="S588" i="34"/>
  <c r="R588" i="34"/>
  <c r="Q588" i="34"/>
  <c r="P588" i="34"/>
  <c r="O588" i="34"/>
  <c r="N588" i="34"/>
  <c r="M588" i="34"/>
  <c r="L588" i="34"/>
  <c r="K588" i="34"/>
  <c r="J588" i="34"/>
  <c r="I588" i="34"/>
  <c r="H588" i="34"/>
  <c r="G588" i="34"/>
  <c r="F588" i="34"/>
  <c r="E588" i="34"/>
  <c r="D588" i="34"/>
  <c r="G584" i="34"/>
  <c r="D584" i="34"/>
  <c r="P583" i="34"/>
  <c r="J583" i="34"/>
  <c r="D582" i="34"/>
  <c r="D581" i="34"/>
  <c r="D580" i="34"/>
  <c r="S571" i="34"/>
  <c r="HH24" i="1"/>
  <c r="HI24" i="1"/>
  <c r="P571" i="34"/>
  <c r="M571" i="34"/>
  <c r="J571" i="34"/>
  <c r="G571" i="34"/>
  <c r="D571" i="34"/>
  <c r="EP24" i="3"/>
  <c r="P569" i="34"/>
  <c r="EH24" i="3"/>
  <c r="M569" i="34"/>
  <c r="EL24" i="3"/>
  <c r="J569" i="34"/>
  <c r="ED24" i="3"/>
  <c r="G569" i="34"/>
  <c r="DZ24" i="3"/>
  <c r="D569" i="34"/>
  <c r="EQ24" i="3"/>
  <c r="P568" i="34"/>
  <c r="EI24" i="3"/>
  <c r="M568" i="34"/>
  <c r="EM24" i="3"/>
  <c r="J568" i="34"/>
  <c r="EE24" i="3"/>
  <c r="G568" i="34"/>
  <c r="EA24" i="3"/>
  <c r="D568" i="34"/>
  <c r="V566" i="34"/>
  <c r="U566" i="34"/>
  <c r="T566" i="34"/>
  <c r="FN24" i="1"/>
  <c r="P566" i="34"/>
  <c r="FL24" i="1"/>
  <c r="M566" i="34"/>
  <c r="FM24" i="1"/>
  <c r="J566" i="34"/>
  <c r="FK24" i="1"/>
  <c r="G566" i="34"/>
  <c r="FJ24" i="1"/>
  <c r="D566" i="34"/>
  <c r="V565" i="34"/>
  <c r="U565" i="34"/>
  <c r="T565" i="34"/>
  <c r="FD24" i="1"/>
  <c r="P565" i="34"/>
  <c r="FB24" i="1"/>
  <c r="M565" i="34"/>
  <c r="FC24" i="1"/>
  <c r="J565" i="34"/>
  <c r="FA24" i="1"/>
  <c r="G565" i="34"/>
  <c r="EZ24" i="1"/>
  <c r="D565" i="34"/>
  <c r="V564" i="34"/>
  <c r="U564" i="34"/>
  <c r="T564" i="34"/>
  <c r="ET24" i="1"/>
  <c r="P564" i="34"/>
  <c r="ER24" i="1"/>
  <c r="M564" i="34"/>
  <c r="ES24" i="1"/>
  <c r="J564" i="34"/>
  <c r="EQ24" i="1"/>
  <c r="G564" i="34"/>
  <c r="EP24" i="1"/>
  <c r="D564" i="34"/>
  <c r="V561" i="34"/>
  <c r="U561" i="34"/>
  <c r="T561" i="34"/>
  <c r="S561" i="34"/>
  <c r="R561" i="34"/>
  <c r="Q561" i="34"/>
  <c r="P561" i="34"/>
  <c r="O561" i="34"/>
  <c r="N561" i="34"/>
  <c r="M561" i="34"/>
  <c r="L561" i="34"/>
  <c r="K561" i="34"/>
  <c r="J561" i="34"/>
  <c r="I561" i="34"/>
  <c r="H561" i="34"/>
  <c r="G561" i="34"/>
  <c r="F561" i="34"/>
  <c r="E561" i="34"/>
  <c r="D561" i="34"/>
  <c r="V560" i="34"/>
  <c r="U560" i="34"/>
  <c r="T560" i="34"/>
  <c r="S560" i="34"/>
  <c r="R560" i="34"/>
  <c r="Q560" i="34"/>
  <c r="P560" i="34"/>
  <c r="O560" i="34"/>
  <c r="N560" i="34"/>
  <c r="M560" i="34"/>
  <c r="L560" i="34"/>
  <c r="K560" i="34"/>
  <c r="J560" i="34"/>
  <c r="I560" i="34"/>
  <c r="H560" i="34"/>
  <c r="G560" i="34"/>
  <c r="F560" i="34"/>
  <c r="E560" i="34"/>
  <c r="D560" i="34"/>
  <c r="V559" i="34"/>
  <c r="U559" i="34"/>
  <c r="T559" i="34"/>
  <c r="S559" i="34"/>
  <c r="R559" i="34"/>
  <c r="Q559" i="34"/>
  <c r="P559" i="34"/>
  <c r="O559" i="34"/>
  <c r="N559" i="34"/>
  <c r="M559" i="34"/>
  <c r="L559" i="34"/>
  <c r="K559" i="34"/>
  <c r="J559" i="34"/>
  <c r="I559" i="34"/>
  <c r="H559" i="34"/>
  <c r="G559" i="34"/>
  <c r="F559" i="34"/>
  <c r="E559" i="34"/>
  <c r="D559" i="34"/>
  <c r="V558" i="34"/>
  <c r="U558" i="34"/>
  <c r="T558" i="34"/>
  <c r="S558" i="34"/>
  <c r="R558" i="34"/>
  <c r="Q558" i="34"/>
  <c r="P558" i="34"/>
  <c r="O558" i="34"/>
  <c r="N558" i="34"/>
  <c r="M558" i="34"/>
  <c r="L558" i="34"/>
  <c r="K558" i="34"/>
  <c r="J558" i="34"/>
  <c r="I558" i="34"/>
  <c r="H558" i="34"/>
  <c r="G558" i="34"/>
  <c r="F558" i="34"/>
  <c r="E558" i="34"/>
  <c r="D558" i="34"/>
  <c r="B558" i="34"/>
  <c r="V557" i="34"/>
  <c r="U557" i="34"/>
  <c r="T557" i="34"/>
  <c r="S557" i="34"/>
  <c r="R557" i="34"/>
  <c r="Q557" i="34"/>
  <c r="P557" i="34"/>
  <c r="O557" i="34"/>
  <c r="N557" i="34"/>
  <c r="M557" i="34"/>
  <c r="L557" i="34"/>
  <c r="K557" i="34"/>
  <c r="J557" i="34"/>
  <c r="I557" i="34"/>
  <c r="H557" i="34"/>
  <c r="G557" i="34"/>
  <c r="F557" i="34"/>
  <c r="E557" i="34"/>
  <c r="D557" i="34"/>
  <c r="V556" i="34"/>
  <c r="U556" i="34"/>
  <c r="T556" i="34"/>
  <c r="S556" i="34"/>
  <c r="R556" i="34"/>
  <c r="Q556" i="34"/>
  <c r="P556" i="34"/>
  <c r="O556" i="34"/>
  <c r="N556" i="34"/>
  <c r="M556" i="34"/>
  <c r="L556" i="34"/>
  <c r="K556" i="34"/>
  <c r="J556" i="34"/>
  <c r="I556" i="34"/>
  <c r="H556" i="34"/>
  <c r="G556" i="34"/>
  <c r="F556" i="34"/>
  <c r="E556" i="34"/>
  <c r="D556" i="34"/>
  <c r="G552" i="34"/>
  <c r="D552" i="34"/>
  <c r="P551" i="34"/>
  <c r="J551" i="34"/>
  <c r="D550" i="34"/>
  <c r="D549" i="34"/>
  <c r="D548" i="34"/>
  <c r="S539" i="34"/>
  <c r="HH23" i="1"/>
  <c r="HI23" i="1"/>
  <c r="P539" i="34"/>
  <c r="M539" i="34"/>
  <c r="J539" i="34"/>
  <c r="G539" i="34"/>
  <c r="D539" i="34"/>
  <c r="EP23" i="3"/>
  <c r="P537" i="34"/>
  <c r="EH23" i="3"/>
  <c r="M537" i="34"/>
  <c r="EL23" i="3"/>
  <c r="J537" i="34"/>
  <c r="ED23" i="3"/>
  <c r="G537" i="34"/>
  <c r="DZ23" i="3"/>
  <c r="D537" i="34"/>
  <c r="EQ23" i="3"/>
  <c r="P536" i="34"/>
  <c r="EI23" i="3"/>
  <c r="M536" i="34"/>
  <c r="EM23" i="3"/>
  <c r="J536" i="34"/>
  <c r="EE23" i="3"/>
  <c r="G536" i="34"/>
  <c r="EA23" i="3"/>
  <c r="D536" i="34"/>
  <c r="V534" i="34"/>
  <c r="U534" i="34"/>
  <c r="T534" i="34"/>
  <c r="FN23" i="1"/>
  <c r="P534" i="34"/>
  <c r="FL23" i="1"/>
  <c r="M534" i="34"/>
  <c r="FM23" i="1"/>
  <c r="J534" i="34"/>
  <c r="FK23" i="1"/>
  <c r="G534" i="34"/>
  <c r="FJ23" i="1"/>
  <c r="D534" i="34"/>
  <c r="V533" i="34"/>
  <c r="U533" i="34"/>
  <c r="T533" i="34"/>
  <c r="FD23" i="1"/>
  <c r="P533" i="34"/>
  <c r="FB23" i="1"/>
  <c r="M533" i="34"/>
  <c r="FC23" i="1"/>
  <c r="J533" i="34"/>
  <c r="FA23" i="1"/>
  <c r="G533" i="34"/>
  <c r="EZ23" i="1"/>
  <c r="D533" i="34"/>
  <c r="V532" i="34"/>
  <c r="U532" i="34"/>
  <c r="T532" i="34"/>
  <c r="ET23" i="1"/>
  <c r="P532" i="34"/>
  <c r="ER23" i="1"/>
  <c r="M532" i="34"/>
  <c r="ES23" i="1"/>
  <c r="J532" i="34"/>
  <c r="EQ23" i="1"/>
  <c r="G532" i="34"/>
  <c r="EP23" i="1"/>
  <c r="D532" i="34"/>
  <c r="V529" i="34"/>
  <c r="U529" i="34"/>
  <c r="T529" i="34"/>
  <c r="S529" i="34"/>
  <c r="R529" i="34"/>
  <c r="Q529" i="34"/>
  <c r="P529" i="34"/>
  <c r="O529" i="34"/>
  <c r="N529" i="34"/>
  <c r="M529" i="34"/>
  <c r="L529" i="34"/>
  <c r="K529" i="34"/>
  <c r="J529" i="34"/>
  <c r="I529" i="34"/>
  <c r="H529" i="34"/>
  <c r="G529" i="34"/>
  <c r="F529" i="34"/>
  <c r="E529" i="34"/>
  <c r="D529" i="34"/>
  <c r="V528" i="34"/>
  <c r="U528" i="34"/>
  <c r="T528" i="34"/>
  <c r="S528" i="34"/>
  <c r="R528" i="34"/>
  <c r="Q528" i="34"/>
  <c r="P528" i="34"/>
  <c r="O528" i="34"/>
  <c r="N528" i="34"/>
  <c r="M528" i="34"/>
  <c r="L528" i="34"/>
  <c r="K528" i="34"/>
  <c r="J528" i="34"/>
  <c r="I528" i="34"/>
  <c r="H528" i="34"/>
  <c r="G528" i="34"/>
  <c r="F528" i="34"/>
  <c r="E528" i="34"/>
  <c r="D528" i="34"/>
  <c r="V527" i="34"/>
  <c r="U527" i="34"/>
  <c r="T527" i="34"/>
  <c r="S527" i="34"/>
  <c r="R527" i="34"/>
  <c r="Q527" i="34"/>
  <c r="P527" i="34"/>
  <c r="O527" i="34"/>
  <c r="N527" i="34"/>
  <c r="M527" i="34"/>
  <c r="L527" i="34"/>
  <c r="K527" i="34"/>
  <c r="J527" i="34"/>
  <c r="I527" i="34"/>
  <c r="H527" i="34"/>
  <c r="G527" i="34"/>
  <c r="F527" i="34"/>
  <c r="E527" i="34"/>
  <c r="D527" i="34"/>
  <c r="V526" i="34"/>
  <c r="U526" i="34"/>
  <c r="T526" i="34"/>
  <c r="S526" i="34"/>
  <c r="R526" i="34"/>
  <c r="Q526" i="34"/>
  <c r="P526" i="34"/>
  <c r="O526" i="34"/>
  <c r="N526" i="34"/>
  <c r="M526" i="34"/>
  <c r="L526" i="34"/>
  <c r="K526" i="34"/>
  <c r="J526" i="34"/>
  <c r="I526" i="34"/>
  <c r="H526" i="34"/>
  <c r="G526" i="34"/>
  <c r="F526" i="34"/>
  <c r="E526" i="34"/>
  <c r="D526" i="34"/>
  <c r="B526" i="34"/>
  <c r="V525" i="34"/>
  <c r="U525" i="34"/>
  <c r="T525" i="34"/>
  <c r="S525" i="34"/>
  <c r="R525" i="34"/>
  <c r="Q525" i="34"/>
  <c r="P525" i="34"/>
  <c r="O525" i="34"/>
  <c r="N525" i="34"/>
  <c r="M525" i="34"/>
  <c r="L525" i="34"/>
  <c r="K525" i="34"/>
  <c r="J525" i="34"/>
  <c r="I525" i="34"/>
  <c r="H525" i="34"/>
  <c r="G525" i="34"/>
  <c r="F525" i="34"/>
  <c r="E525" i="34"/>
  <c r="D525" i="34"/>
  <c r="V524" i="34"/>
  <c r="U524" i="34"/>
  <c r="T524" i="34"/>
  <c r="S524" i="34"/>
  <c r="R524" i="34"/>
  <c r="Q524" i="34"/>
  <c r="P524" i="34"/>
  <c r="O524" i="34"/>
  <c r="N524" i="34"/>
  <c r="M524" i="34"/>
  <c r="L524" i="34"/>
  <c r="K524" i="34"/>
  <c r="J524" i="34"/>
  <c r="I524" i="34"/>
  <c r="H524" i="34"/>
  <c r="G524" i="34"/>
  <c r="F524" i="34"/>
  <c r="E524" i="34"/>
  <c r="D524" i="34"/>
  <c r="G520" i="34"/>
  <c r="D520" i="34"/>
  <c r="P519" i="34"/>
  <c r="J519" i="34"/>
  <c r="D518" i="34"/>
  <c r="D517" i="34"/>
  <c r="D516" i="34"/>
  <c r="S507" i="34"/>
  <c r="HH22" i="1"/>
  <c r="HI22" i="1"/>
  <c r="P507" i="34"/>
  <c r="M507" i="34"/>
  <c r="J507" i="34"/>
  <c r="G507" i="34"/>
  <c r="D507" i="34"/>
  <c r="EP22" i="3"/>
  <c r="P505" i="34"/>
  <c r="EH22" i="3"/>
  <c r="M505" i="34"/>
  <c r="EL22" i="3"/>
  <c r="J505" i="34"/>
  <c r="ED22" i="3"/>
  <c r="G505" i="34"/>
  <c r="DZ22" i="3"/>
  <c r="D505" i="34"/>
  <c r="EQ22" i="3"/>
  <c r="P504" i="34"/>
  <c r="EI22" i="3"/>
  <c r="M504" i="34"/>
  <c r="EM22" i="3"/>
  <c r="J504" i="34"/>
  <c r="EE22" i="3"/>
  <c r="G504" i="34"/>
  <c r="EA22" i="3"/>
  <c r="D504" i="34"/>
  <c r="V502" i="34"/>
  <c r="U502" i="34"/>
  <c r="T502" i="34"/>
  <c r="FN22" i="1"/>
  <c r="P502" i="34"/>
  <c r="FL22" i="1"/>
  <c r="M502" i="34"/>
  <c r="FM22" i="1"/>
  <c r="J502" i="34"/>
  <c r="FK22" i="1"/>
  <c r="G502" i="34"/>
  <c r="FJ22" i="1"/>
  <c r="D502" i="34"/>
  <c r="V501" i="34"/>
  <c r="U501" i="34"/>
  <c r="T501" i="34"/>
  <c r="FD22" i="1"/>
  <c r="P501" i="34"/>
  <c r="FB22" i="1"/>
  <c r="M501" i="34"/>
  <c r="FC22" i="1"/>
  <c r="J501" i="34"/>
  <c r="FA22" i="1"/>
  <c r="G501" i="34"/>
  <c r="EZ22" i="1"/>
  <c r="D501" i="34"/>
  <c r="V500" i="34"/>
  <c r="U500" i="34"/>
  <c r="T500" i="34"/>
  <c r="ET22" i="1"/>
  <c r="P500" i="34"/>
  <c r="ER22" i="1"/>
  <c r="M500" i="34"/>
  <c r="ES22" i="1"/>
  <c r="J500" i="34"/>
  <c r="EQ22" i="1"/>
  <c r="G500" i="34"/>
  <c r="EP22" i="1"/>
  <c r="D500" i="34"/>
  <c r="V497" i="34"/>
  <c r="U497" i="34"/>
  <c r="T497" i="34"/>
  <c r="S497" i="34"/>
  <c r="R497" i="34"/>
  <c r="Q497" i="34"/>
  <c r="P497" i="34"/>
  <c r="O497" i="34"/>
  <c r="N497" i="34"/>
  <c r="M497" i="34"/>
  <c r="L497" i="34"/>
  <c r="K497" i="34"/>
  <c r="J497" i="34"/>
  <c r="I497" i="34"/>
  <c r="H497" i="34"/>
  <c r="G497" i="34"/>
  <c r="F497" i="34"/>
  <c r="E497" i="34"/>
  <c r="D497" i="34"/>
  <c r="V496" i="34"/>
  <c r="U496" i="34"/>
  <c r="T496" i="34"/>
  <c r="S496" i="34"/>
  <c r="R496" i="34"/>
  <c r="Q496" i="34"/>
  <c r="P496" i="34"/>
  <c r="O496" i="34"/>
  <c r="N496" i="34"/>
  <c r="M496" i="34"/>
  <c r="L496" i="34"/>
  <c r="K496" i="34"/>
  <c r="J496" i="34"/>
  <c r="I496" i="34"/>
  <c r="H496" i="34"/>
  <c r="G496" i="34"/>
  <c r="F496" i="34"/>
  <c r="E496" i="34"/>
  <c r="D496" i="34"/>
  <c r="V495" i="34"/>
  <c r="U495" i="34"/>
  <c r="T495" i="34"/>
  <c r="S495" i="34"/>
  <c r="R495" i="34"/>
  <c r="Q495" i="34"/>
  <c r="P495" i="34"/>
  <c r="O495" i="34"/>
  <c r="N495" i="34"/>
  <c r="M495" i="34"/>
  <c r="L495" i="34"/>
  <c r="K495" i="34"/>
  <c r="J495" i="34"/>
  <c r="I495" i="34"/>
  <c r="H495" i="34"/>
  <c r="G495" i="34"/>
  <c r="F495" i="34"/>
  <c r="E495" i="34"/>
  <c r="D495" i="34"/>
  <c r="V494" i="34"/>
  <c r="U494" i="34"/>
  <c r="T494" i="34"/>
  <c r="S494" i="34"/>
  <c r="R494" i="34"/>
  <c r="Q494" i="34"/>
  <c r="P494" i="34"/>
  <c r="O494" i="34"/>
  <c r="N494" i="34"/>
  <c r="M494" i="34"/>
  <c r="L494" i="34"/>
  <c r="K494" i="34"/>
  <c r="J494" i="34"/>
  <c r="I494" i="34"/>
  <c r="H494" i="34"/>
  <c r="G494" i="34"/>
  <c r="F494" i="34"/>
  <c r="E494" i="34"/>
  <c r="D494" i="34"/>
  <c r="B494" i="34"/>
  <c r="V493" i="34"/>
  <c r="U493" i="34"/>
  <c r="T493" i="34"/>
  <c r="S493" i="34"/>
  <c r="R493" i="34"/>
  <c r="Q493" i="34"/>
  <c r="P493" i="34"/>
  <c r="O493" i="34"/>
  <c r="N493" i="34"/>
  <c r="M493" i="34"/>
  <c r="L493" i="34"/>
  <c r="K493" i="34"/>
  <c r="J493" i="34"/>
  <c r="I493" i="34"/>
  <c r="H493" i="34"/>
  <c r="G493" i="34"/>
  <c r="F493" i="34"/>
  <c r="E493" i="34"/>
  <c r="D493" i="34"/>
  <c r="V492" i="34"/>
  <c r="U492" i="34"/>
  <c r="T492" i="34"/>
  <c r="S492" i="34"/>
  <c r="R492" i="34"/>
  <c r="Q492" i="34"/>
  <c r="P492" i="34"/>
  <c r="O492" i="34"/>
  <c r="N492" i="34"/>
  <c r="M492" i="34"/>
  <c r="L492" i="34"/>
  <c r="K492" i="34"/>
  <c r="J492" i="34"/>
  <c r="I492" i="34"/>
  <c r="H492" i="34"/>
  <c r="G492" i="34"/>
  <c r="F492" i="34"/>
  <c r="E492" i="34"/>
  <c r="D492" i="34"/>
  <c r="G488" i="34"/>
  <c r="D488" i="34"/>
  <c r="P487" i="34"/>
  <c r="J487" i="34"/>
  <c r="D486" i="34"/>
  <c r="D485" i="34"/>
  <c r="D484" i="34"/>
  <c r="S475" i="34"/>
  <c r="M475" i="34"/>
  <c r="J475" i="34"/>
  <c r="G475" i="34"/>
  <c r="D475" i="34"/>
  <c r="EP21" i="3"/>
  <c r="P473" i="34"/>
  <c r="EH21" i="3"/>
  <c r="M473" i="34"/>
  <c r="EL21" i="3"/>
  <c r="J473" i="34"/>
  <c r="ED21" i="3"/>
  <c r="G473" i="34"/>
  <c r="DZ21" i="3"/>
  <c r="D473" i="34"/>
  <c r="EQ21" i="3"/>
  <c r="P472" i="34"/>
  <c r="EI21" i="3"/>
  <c r="M472" i="34"/>
  <c r="EM21" i="3"/>
  <c r="J472" i="34"/>
  <c r="EE21" i="3"/>
  <c r="G472" i="34"/>
  <c r="EA21" i="3"/>
  <c r="D472" i="34"/>
  <c r="V470" i="34"/>
  <c r="U470" i="34"/>
  <c r="T470" i="34"/>
  <c r="P470" i="34"/>
  <c r="M470" i="34"/>
  <c r="J470" i="34"/>
  <c r="G470" i="34"/>
  <c r="D470" i="34"/>
  <c r="V469" i="34"/>
  <c r="U469" i="34"/>
  <c r="T469" i="34"/>
  <c r="P469" i="34"/>
  <c r="M469" i="34"/>
  <c r="J469" i="34"/>
  <c r="G469" i="34"/>
  <c r="D469" i="34"/>
  <c r="V468" i="34"/>
  <c r="U468" i="34"/>
  <c r="T468" i="34"/>
  <c r="P468" i="34"/>
  <c r="M468" i="34"/>
  <c r="J468" i="34"/>
  <c r="G468" i="34"/>
  <c r="D468" i="34"/>
  <c r="V465" i="34"/>
  <c r="U465" i="34"/>
  <c r="T465" i="34"/>
  <c r="S465" i="34"/>
  <c r="R465" i="34"/>
  <c r="Q465" i="34"/>
  <c r="P465" i="34"/>
  <c r="O465" i="34"/>
  <c r="N465" i="34"/>
  <c r="M465" i="34"/>
  <c r="L465" i="34"/>
  <c r="K465" i="34"/>
  <c r="J465" i="34"/>
  <c r="I465" i="34"/>
  <c r="H465" i="34"/>
  <c r="G465" i="34"/>
  <c r="F465" i="34"/>
  <c r="E465" i="34"/>
  <c r="D465" i="34"/>
  <c r="V464" i="34"/>
  <c r="U464" i="34"/>
  <c r="T464" i="34"/>
  <c r="S464" i="34"/>
  <c r="R464" i="34"/>
  <c r="Q464" i="34"/>
  <c r="P464" i="34"/>
  <c r="O464" i="34"/>
  <c r="N464" i="34"/>
  <c r="M464" i="34"/>
  <c r="L464" i="34"/>
  <c r="K464" i="34"/>
  <c r="J464" i="34"/>
  <c r="I464" i="34"/>
  <c r="H464" i="34"/>
  <c r="G464" i="34"/>
  <c r="F464" i="34"/>
  <c r="E464" i="34"/>
  <c r="D464" i="34"/>
  <c r="V463" i="34"/>
  <c r="U463" i="34"/>
  <c r="T463" i="34"/>
  <c r="S463" i="34"/>
  <c r="R463" i="34"/>
  <c r="Q463" i="34"/>
  <c r="P463" i="34"/>
  <c r="O463" i="34"/>
  <c r="N463" i="34"/>
  <c r="M463" i="34"/>
  <c r="L463" i="34"/>
  <c r="K463" i="34"/>
  <c r="J463" i="34"/>
  <c r="I463" i="34"/>
  <c r="H463" i="34"/>
  <c r="G463" i="34"/>
  <c r="F463" i="34"/>
  <c r="E463" i="34"/>
  <c r="D463" i="34"/>
  <c r="V462" i="34"/>
  <c r="U462" i="34"/>
  <c r="T462" i="34"/>
  <c r="S462" i="34"/>
  <c r="R462" i="34"/>
  <c r="Q462" i="34"/>
  <c r="P462" i="34"/>
  <c r="O462" i="34"/>
  <c r="N462" i="34"/>
  <c r="M462" i="34"/>
  <c r="L462" i="34"/>
  <c r="K462" i="34"/>
  <c r="J462" i="34"/>
  <c r="I462" i="34"/>
  <c r="H462" i="34"/>
  <c r="G462" i="34"/>
  <c r="F462" i="34"/>
  <c r="E462" i="34"/>
  <c r="D462" i="34"/>
  <c r="B462" i="34"/>
  <c r="V461" i="34"/>
  <c r="U461" i="34"/>
  <c r="T461" i="34"/>
  <c r="S461" i="34"/>
  <c r="R461" i="34"/>
  <c r="Q461" i="34"/>
  <c r="P461" i="34"/>
  <c r="O461" i="34"/>
  <c r="N461" i="34"/>
  <c r="M461" i="34"/>
  <c r="L461" i="34"/>
  <c r="K461" i="34"/>
  <c r="J461" i="34"/>
  <c r="I461" i="34"/>
  <c r="H461" i="34"/>
  <c r="G461" i="34"/>
  <c r="F461" i="34"/>
  <c r="E461" i="34"/>
  <c r="D461" i="34"/>
  <c r="V460" i="34"/>
  <c r="U460" i="34"/>
  <c r="T460" i="34"/>
  <c r="S460" i="34"/>
  <c r="R460" i="34"/>
  <c r="Q460" i="34"/>
  <c r="P460" i="34"/>
  <c r="O460" i="34"/>
  <c r="N460" i="34"/>
  <c r="M460" i="34"/>
  <c r="L460" i="34"/>
  <c r="K460" i="34"/>
  <c r="J460" i="34"/>
  <c r="I460" i="34"/>
  <c r="H460" i="34"/>
  <c r="G460" i="34"/>
  <c r="F460" i="34"/>
  <c r="E460" i="34"/>
  <c r="D460" i="34"/>
  <c r="G456" i="34"/>
  <c r="D456" i="34"/>
  <c r="P455" i="34"/>
  <c r="J455" i="34"/>
  <c r="D454" i="34"/>
  <c r="D453" i="34"/>
  <c r="D452" i="34"/>
  <c r="S443" i="34"/>
  <c r="M443" i="34"/>
  <c r="J443" i="34"/>
  <c r="G443" i="34"/>
  <c r="D443" i="34"/>
  <c r="P441" i="34"/>
  <c r="EH20" i="3"/>
  <c r="M441" i="34"/>
  <c r="EL20" i="3"/>
  <c r="J441" i="34"/>
  <c r="ED20" i="3"/>
  <c r="G441" i="34"/>
  <c r="DZ20" i="3"/>
  <c r="D441" i="34"/>
  <c r="P440" i="34"/>
  <c r="EI20" i="3"/>
  <c r="M440" i="34"/>
  <c r="EM20" i="3"/>
  <c r="J440" i="34"/>
  <c r="EE20" i="3"/>
  <c r="G440" i="34"/>
  <c r="EA20" i="3"/>
  <c r="D440" i="34"/>
  <c r="V438" i="34"/>
  <c r="U438" i="34"/>
  <c r="T438" i="34"/>
  <c r="P438" i="34"/>
  <c r="M438" i="34"/>
  <c r="J438" i="34"/>
  <c r="G438" i="34"/>
  <c r="D438" i="34"/>
  <c r="V437" i="34"/>
  <c r="U437" i="34"/>
  <c r="T437" i="34"/>
  <c r="P437" i="34"/>
  <c r="M437" i="34"/>
  <c r="J437" i="34"/>
  <c r="G437" i="34"/>
  <c r="D437" i="34"/>
  <c r="V436" i="34"/>
  <c r="U436" i="34"/>
  <c r="T436" i="34"/>
  <c r="P436" i="34"/>
  <c r="M436" i="34"/>
  <c r="J436" i="34"/>
  <c r="G436" i="34"/>
  <c r="D436" i="34"/>
  <c r="V433" i="34"/>
  <c r="U433" i="34"/>
  <c r="T433" i="34"/>
  <c r="S433" i="34"/>
  <c r="R433" i="34"/>
  <c r="Q433" i="34"/>
  <c r="P433" i="34"/>
  <c r="O433" i="34"/>
  <c r="N433" i="34"/>
  <c r="M433" i="34"/>
  <c r="L433" i="34"/>
  <c r="K433" i="34"/>
  <c r="J433" i="34"/>
  <c r="I433" i="34"/>
  <c r="H433" i="34"/>
  <c r="G433" i="34"/>
  <c r="F433" i="34"/>
  <c r="E433" i="34"/>
  <c r="D433" i="34"/>
  <c r="V432" i="34"/>
  <c r="U432" i="34"/>
  <c r="T432" i="34"/>
  <c r="S432" i="34"/>
  <c r="R432" i="34"/>
  <c r="Q432" i="34"/>
  <c r="P432" i="34"/>
  <c r="O432" i="34"/>
  <c r="N432" i="34"/>
  <c r="M432" i="34"/>
  <c r="L432" i="34"/>
  <c r="K432" i="34"/>
  <c r="J432" i="34"/>
  <c r="I432" i="34"/>
  <c r="H432" i="34"/>
  <c r="G432" i="34"/>
  <c r="F432" i="34"/>
  <c r="E432" i="34"/>
  <c r="D432" i="34"/>
  <c r="V431" i="34"/>
  <c r="U431" i="34"/>
  <c r="T431" i="34"/>
  <c r="S431" i="34"/>
  <c r="R431" i="34"/>
  <c r="Q431" i="34"/>
  <c r="P431" i="34"/>
  <c r="O431" i="34"/>
  <c r="N431" i="34"/>
  <c r="M431" i="34"/>
  <c r="L431" i="34"/>
  <c r="K431" i="34"/>
  <c r="J431" i="34"/>
  <c r="I431" i="34"/>
  <c r="H431" i="34"/>
  <c r="G431" i="34"/>
  <c r="F431" i="34"/>
  <c r="E431" i="34"/>
  <c r="D431" i="34"/>
  <c r="V430" i="34"/>
  <c r="U430" i="34"/>
  <c r="T430" i="34"/>
  <c r="S430" i="34"/>
  <c r="R430" i="34"/>
  <c r="Q430" i="34"/>
  <c r="P430" i="34"/>
  <c r="O430" i="34"/>
  <c r="N430" i="34"/>
  <c r="M430" i="34"/>
  <c r="L430" i="34"/>
  <c r="K430" i="34"/>
  <c r="J430" i="34"/>
  <c r="I430" i="34"/>
  <c r="H430" i="34"/>
  <c r="G430" i="34"/>
  <c r="F430" i="34"/>
  <c r="E430" i="34"/>
  <c r="D430" i="34"/>
  <c r="B430" i="34"/>
  <c r="V429" i="34"/>
  <c r="U429" i="34"/>
  <c r="T429" i="34"/>
  <c r="S429" i="34"/>
  <c r="R429" i="34"/>
  <c r="Q429" i="34"/>
  <c r="P429" i="34"/>
  <c r="O429" i="34"/>
  <c r="N429" i="34"/>
  <c r="M429" i="34"/>
  <c r="L429" i="34"/>
  <c r="K429" i="34"/>
  <c r="J429" i="34"/>
  <c r="I429" i="34"/>
  <c r="H429" i="34"/>
  <c r="G429" i="34"/>
  <c r="F429" i="34"/>
  <c r="E429" i="34"/>
  <c r="D429" i="34"/>
  <c r="V428" i="34"/>
  <c r="U428" i="34"/>
  <c r="T428" i="34"/>
  <c r="S428" i="34"/>
  <c r="R428" i="34"/>
  <c r="Q428" i="34"/>
  <c r="P428" i="34"/>
  <c r="O428" i="34"/>
  <c r="N428" i="34"/>
  <c r="M428" i="34"/>
  <c r="L428" i="34"/>
  <c r="K428" i="34"/>
  <c r="J428" i="34"/>
  <c r="I428" i="34"/>
  <c r="H428" i="34"/>
  <c r="G428" i="34"/>
  <c r="F428" i="34"/>
  <c r="E428" i="34"/>
  <c r="D428" i="34"/>
  <c r="G424" i="34"/>
  <c r="D424" i="34"/>
  <c r="P423" i="34"/>
  <c r="J423" i="34"/>
  <c r="D422" i="34"/>
  <c r="D421" i="34"/>
  <c r="D420" i="34"/>
  <c r="S411" i="34"/>
  <c r="M411" i="34"/>
  <c r="J411" i="34"/>
  <c r="G411" i="34"/>
  <c r="D411" i="34"/>
  <c r="P409" i="34"/>
  <c r="EH19" i="3"/>
  <c r="M409" i="34"/>
  <c r="EL19" i="3"/>
  <c r="J409" i="34"/>
  <c r="ED19" i="3"/>
  <c r="G409" i="34"/>
  <c r="DZ19" i="3"/>
  <c r="D409" i="34"/>
  <c r="P408" i="34"/>
  <c r="EI19" i="3"/>
  <c r="M408" i="34"/>
  <c r="EM19" i="3"/>
  <c r="J408" i="34"/>
  <c r="EE19" i="3"/>
  <c r="G408" i="34"/>
  <c r="EA19" i="3"/>
  <c r="D408" i="34"/>
  <c r="V406" i="34"/>
  <c r="U406" i="34"/>
  <c r="T406" i="34"/>
  <c r="P406" i="34"/>
  <c r="M406" i="34"/>
  <c r="J406" i="34"/>
  <c r="G406" i="34"/>
  <c r="D406" i="34"/>
  <c r="V405" i="34"/>
  <c r="U405" i="34"/>
  <c r="T405" i="34"/>
  <c r="P405" i="34"/>
  <c r="M405" i="34"/>
  <c r="J405" i="34"/>
  <c r="G405" i="34"/>
  <c r="D405" i="34"/>
  <c r="V404" i="34"/>
  <c r="U404" i="34"/>
  <c r="T404" i="34"/>
  <c r="P404" i="34"/>
  <c r="M404" i="34"/>
  <c r="J404" i="34"/>
  <c r="G404" i="34"/>
  <c r="D404" i="34"/>
  <c r="V401" i="34"/>
  <c r="U401" i="34"/>
  <c r="T401" i="34"/>
  <c r="S401" i="34"/>
  <c r="R401" i="34"/>
  <c r="Q401" i="34"/>
  <c r="P401" i="34"/>
  <c r="O401" i="34"/>
  <c r="N401" i="34"/>
  <c r="M401" i="34"/>
  <c r="L401" i="34"/>
  <c r="K401" i="34"/>
  <c r="J401" i="34"/>
  <c r="I401" i="34"/>
  <c r="H401" i="34"/>
  <c r="G401" i="34"/>
  <c r="F401" i="34"/>
  <c r="E401" i="34"/>
  <c r="D401" i="34"/>
  <c r="V400" i="34"/>
  <c r="U400" i="34"/>
  <c r="T400" i="34"/>
  <c r="S400" i="34"/>
  <c r="R400" i="34"/>
  <c r="Q400" i="34"/>
  <c r="P400" i="34"/>
  <c r="O400" i="34"/>
  <c r="N400" i="34"/>
  <c r="M400" i="34"/>
  <c r="L400" i="34"/>
  <c r="K400" i="34"/>
  <c r="J400" i="34"/>
  <c r="I400" i="34"/>
  <c r="H400" i="34"/>
  <c r="G400" i="34"/>
  <c r="F400" i="34"/>
  <c r="E400" i="34"/>
  <c r="D400" i="34"/>
  <c r="V399" i="34"/>
  <c r="U399" i="34"/>
  <c r="T399" i="34"/>
  <c r="S399" i="34"/>
  <c r="R399" i="34"/>
  <c r="Q399" i="34"/>
  <c r="P399" i="34"/>
  <c r="O399" i="34"/>
  <c r="N399" i="34"/>
  <c r="M399" i="34"/>
  <c r="L399" i="34"/>
  <c r="K399" i="34"/>
  <c r="J399" i="34"/>
  <c r="I399" i="34"/>
  <c r="H399" i="34"/>
  <c r="G399" i="34"/>
  <c r="F399" i="34"/>
  <c r="E399" i="34"/>
  <c r="D399" i="34"/>
  <c r="V398" i="34"/>
  <c r="U398" i="34"/>
  <c r="T398" i="34"/>
  <c r="S398" i="34"/>
  <c r="R398" i="34"/>
  <c r="Q398" i="34"/>
  <c r="P398" i="34"/>
  <c r="O398" i="34"/>
  <c r="N398" i="34"/>
  <c r="M398" i="34"/>
  <c r="L398" i="34"/>
  <c r="K398" i="34"/>
  <c r="J398" i="34"/>
  <c r="I398" i="34"/>
  <c r="H398" i="34"/>
  <c r="G398" i="34"/>
  <c r="F398" i="34"/>
  <c r="E398" i="34"/>
  <c r="D398" i="34"/>
  <c r="B398" i="34"/>
  <c r="V397" i="34"/>
  <c r="U397" i="34"/>
  <c r="T397" i="34"/>
  <c r="S397" i="34"/>
  <c r="R397" i="34"/>
  <c r="Q397" i="34"/>
  <c r="P397" i="34"/>
  <c r="O397" i="34"/>
  <c r="N397" i="34"/>
  <c r="M397" i="34"/>
  <c r="L397" i="34"/>
  <c r="K397" i="34"/>
  <c r="J397" i="34"/>
  <c r="I397" i="34"/>
  <c r="H397" i="34"/>
  <c r="G397" i="34"/>
  <c r="F397" i="34"/>
  <c r="E397" i="34"/>
  <c r="D397" i="34"/>
  <c r="V396" i="34"/>
  <c r="U396" i="34"/>
  <c r="T396" i="34"/>
  <c r="S396" i="34"/>
  <c r="R396" i="34"/>
  <c r="Q396" i="34"/>
  <c r="P396" i="34"/>
  <c r="O396" i="34"/>
  <c r="N396" i="34"/>
  <c r="M396" i="34"/>
  <c r="L396" i="34"/>
  <c r="K396" i="34"/>
  <c r="J396" i="34"/>
  <c r="I396" i="34"/>
  <c r="H396" i="34"/>
  <c r="G396" i="34"/>
  <c r="F396" i="34"/>
  <c r="E396" i="34"/>
  <c r="D396" i="34"/>
  <c r="G392" i="34"/>
  <c r="D392" i="34"/>
  <c r="P391" i="34"/>
  <c r="J391" i="34"/>
  <c r="D390" i="34"/>
  <c r="D389" i="34"/>
  <c r="D388" i="34"/>
  <c r="S379" i="34"/>
  <c r="M379" i="34"/>
  <c r="J379" i="34"/>
  <c r="G379" i="34"/>
  <c r="D379" i="34"/>
  <c r="P377" i="34"/>
  <c r="EH18" i="3"/>
  <c r="M377" i="34"/>
  <c r="EL18" i="3"/>
  <c r="J377" i="34"/>
  <c r="ED18" i="3"/>
  <c r="G377" i="34"/>
  <c r="DZ18" i="3"/>
  <c r="D377" i="34"/>
  <c r="P376" i="34"/>
  <c r="EI18" i="3"/>
  <c r="M376" i="34"/>
  <c r="EM18" i="3"/>
  <c r="J376" i="34"/>
  <c r="EE18" i="3"/>
  <c r="G376" i="34"/>
  <c r="EA18" i="3"/>
  <c r="D376" i="34"/>
  <c r="V374" i="34"/>
  <c r="U374" i="34"/>
  <c r="T374" i="34"/>
  <c r="P374" i="34"/>
  <c r="M374" i="34"/>
  <c r="J374" i="34"/>
  <c r="G374" i="34"/>
  <c r="D374" i="34"/>
  <c r="V373" i="34"/>
  <c r="U373" i="34"/>
  <c r="T373" i="34"/>
  <c r="P373" i="34"/>
  <c r="M373" i="34"/>
  <c r="J373" i="34"/>
  <c r="G373" i="34"/>
  <c r="D373" i="34"/>
  <c r="V372" i="34"/>
  <c r="U372" i="34"/>
  <c r="T372" i="34"/>
  <c r="P372" i="34"/>
  <c r="M372" i="34"/>
  <c r="J372" i="34"/>
  <c r="G372" i="34"/>
  <c r="D372" i="34"/>
  <c r="V369" i="34"/>
  <c r="U369" i="34"/>
  <c r="T369" i="34"/>
  <c r="S369" i="34"/>
  <c r="R369" i="34"/>
  <c r="Q369" i="34"/>
  <c r="P369" i="34"/>
  <c r="O369" i="34"/>
  <c r="N369" i="34"/>
  <c r="M369" i="34"/>
  <c r="L369" i="34"/>
  <c r="K369" i="34"/>
  <c r="J369" i="34"/>
  <c r="I369" i="34"/>
  <c r="H369" i="34"/>
  <c r="G369" i="34"/>
  <c r="F369" i="34"/>
  <c r="E369" i="34"/>
  <c r="D369" i="34"/>
  <c r="V368" i="34"/>
  <c r="U368" i="34"/>
  <c r="T368" i="34"/>
  <c r="S368" i="34"/>
  <c r="R368" i="34"/>
  <c r="Q368" i="34"/>
  <c r="P368" i="34"/>
  <c r="O368" i="34"/>
  <c r="N368" i="34"/>
  <c r="M368" i="34"/>
  <c r="L368" i="34"/>
  <c r="K368" i="34"/>
  <c r="J368" i="34"/>
  <c r="I368" i="34"/>
  <c r="H368" i="34"/>
  <c r="G368" i="34"/>
  <c r="F368" i="34"/>
  <c r="E368" i="34"/>
  <c r="D368" i="34"/>
  <c r="V367" i="34"/>
  <c r="U367" i="34"/>
  <c r="T367" i="34"/>
  <c r="S367" i="34"/>
  <c r="R367" i="34"/>
  <c r="Q367" i="34"/>
  <c r="P367" i="34"/>
  <c r="O367" i="34"/>
  <c r="N367" i="34"/>
  <c r="M367" i="34"/>
  <c r="L367" i="34"/>
  <c r="K367" i="34"/>
  <c r="J367" i="34"/>
  <c r="I367" i="34"/>
  <c r="H367" i="34"/>
  <c r="G367" i="34"/>
  <c r="F367" i="34"/>
  <c r="E367" i="34"/>
  <c r="D367" i="34"/>
  <c r="V366" i="34"/>
  <c r="U366" i="34"/>
  <c r="T366" i="34"/>
  <c r="S366" i="34"/>
  <c r="R366" i="34"/>
  <c r="Q366" i="34"/>
  <c r="P366" i="34"/>
  <c r="O366" i="34"/>
  <c r="N366" i="34"/>
  <c r="M366" i="34"/>
  <c r="L366" i="34"/>
  <c r="K366" i="34"/>
  <c r="J366" i="34"/>
  <c r="I366" i="34"/>
  <c r="H366" i="34"/>
  <c r="G366" i="34"/>
  <c r="F366" i="34"/>
  <c r="E366" i="34"/>
  <c r="D366" i="34"/>
  <c r="B366" i="34"/>
  <c r="V365" i="34"/>
  <c r="U365" i="34"/>
  <c r="T365" i="34"/>
  <c r="S365" i="34"/>
  <c r="R365" i="34"/>
  <c r="Q365" i="34"/>
  <c r="P365" i="34"/>
  <c r="O365" i="34"/>
  <c r="N365" i="34"/>
  <c r="M365" i="34"/>
  <c r="L365" i="34"/>
  <c r="K365" i="34"/>
  <c r="J365" i="34"/>
  <c r="I365" i="34"/>
  <c r="H365" i="34"/>
  <c r="G365" i="34"/>
  <c r="F365" i="34"/>
  <c r="E365" i="34"/>
  <c r="D365" i="34"/>
  <c r="V364" i="34"/>
  <c r="U364" i="34"/>
  <c r="T364" i="34"/>
  <c r="S364" i="34"/>
  <c r="R364" i="34"/>
  <c r="Q364" i="34"/>
  <c r="P364" i="34"/>
  <c r="O364" i="34"/>
  <c r="N364" i="34"/>
  <c r="M364" i="34"/>
  <c r="L364" i="34"/>
  <c r="K364" i="34"/>
  <c r="J364" i="34"/>
  <c r="I364" i="34"/>
  <c r="H364" i="34"/>
  <c r="G364" i="34"/>
  <c r="F364" i="34"/>
  <c r="E364" i="34"/>
  <c r="D364" i="34"/>
  <c r="G360" i="34"/>
  <c r="D360" i="34"/>
  <c r="P359" i="34"/>
  <c r="J359" i="34"/>
  <c r="D358" i="34"/>
  <c r="D357" i="34"/>
  <c r="D356" i="34"/>
  <c r="S347" i="34"/>
  <c r="M347" i="34"/>
  <c r="J347" i="34"/>
  <c r="G347" i="34"/>
  <c r="D347" i="34"/>
  <c r="P345" i="34"/>
  <c r="EH17" i="3"/>
  <c r="M345" i="34"/>
  <c r="EL17" i="3"/>
  <c r="J345" i="34"/>
  <c r="ED17" i="3"/>
  <c r="G345" i="34"/>
  <c r="DZ17" i="3"/>
  <c r="D345" i="34"/>
  <c r="P344" i="34"/>
  <c r="EI17" i="3"/>
  <c r="M344" i="34"/>
  <c r="EM17" i="3"/>
  <c r="J344" i="34"/>
  <c r="EE17" i="3"/>
  <c r="G344" i="34"/>
  <c r="EA17" i="3"/>
  <c r="D344" i="34"/>
  <c r="V342" i="34"/>
  <c r="U342" i="34"/>
  <c r="T342" i="34"/>
  <c r="P342" i="34"/>
  <c r="M342" i="34"/>
  <c r="J342" i="34"/>
  <c r="G342" i="34"/>
  <c r="D342" i="34"/>
  <c r="V341" i="34"/>
  <c r="U341" i="34"/>
  <c r="T341" i="34"/>
  <c r="P341" i="34"/>
  <c r="M341" i="34"/>
  <c r="J341" i="34"/>
  <c r="G341" i="34"/>
  <c r="D341" i="34"/>
  <c r="V340" i="34"/>
  <c r="U340" i="34"/>
  <c r="T340" i="34"/>
  <c r="P340" i="34"/>
  <c r="M340" i="34"/>
  <c r="J340" i="34"/>
  <c r="G340" i="34"/>
  <c r="D340" i="34"/>
  <c r="V337" i="34"/>
  <c r="U337" i="34"/>
  <c r="T337" i="34"/>
  <c r="S337" i="34"/>
  <c r="R337" i="34"/>
  <c r="Q337" i="34"/>
  <c r="P337" i="34"/>
  <c r="O337" i="34"/>
  <c r="N337" i="34"/>
  <c r="M337" i="34"/>
  <c r="L337" i="34"/>
  <c r="K337" i="34"/>
  <c r="J337" i="34"/>
  <c r="I337" i="34"/>
  <c r="H337" i="34"/>
  <c r="G337" i="34"/>
  <c r="F337" i="34"/>
  <c r="E337" i="34"/>
  <c r="D337" i="34"/>
  <c r="V336" i="34"/>
  <c r="U336" i="34"/>
  <c r="T336" i="34"/>
  <c r="S336" i="34"/>
  <c r="R336" i="34"/>
  <c r="Q336" i="34"/>
  <c r="P336" i="34"/>
  <c r="O336" i="34"/>
  <c r="N336" i="34"/>
  <c r="M336" i="34"/>
  <c r="L336" i="34"/>
  <c r="K336" i="34"/>
  <c r="J336" i="34"/>
  <c r="I336" i="34"/>
  <c r="H336" i="34"/>
  <c r="G336" i="34"/>
  <c r="F336" i="34"/>
  <c r="E336" i="34"/>
  <c r="D336" i="34"/>
  <c r="V335" i="34"/>
  <c r="U335" i="34"/>
  <c r="T335" i="34"/>
  <c r="S335" i="34"/>
  <c r="R335" i="34"/>
  <c r="Q335" i="34"/>
  <c r="P335" i="34"/>
  <c r="O335" i="34"/>
  <c r="N335" i="34"/>
  <c r="M335" i="34"/>
  <c r="L335" i="34"/>
  <c r="K335" i="34"/>
  <c r="J335" i="34"/>
  <c r="I335" i="34"/>
  <c r="H335" i="34"/>
  <c r="G335" i="34"/>
  <c r="F335" i="34"/>
  <c r="E335" i="34"/>
  <c r="D335" i="34"/>
  <c r="V334" i="34"/>
  <c r="U334" i="34"/>
  <c r="T334" i="34"/>
  <c r="S334" i="34"/>
  <c r="R334" i="34"/>
  <c r="Q334" i="34"/>
  <c r="P334" i="34"/>
  <c r="O334" i="34"/>
  <c r="N334" i="34"/>
  <c r="M334" i="34"/>
  <c r="L334" i="34"/>
  <c r="K334" i="34"/>
  <c r="J334" i="34"/>
  <c r="I334" i="34"/>
  <c r="H334" i="34"/>
  <c r="G334" i="34"/>
  <c r="F334" i="34"/>
  <c r="E334" i="34"/>
  <c r="D334" i="34"/>
  <c r="B334" i="34"/>
  <c r="V333" i="34"/>
  <c r="U333" i="34"/>
  <c r="T333" i="34"/>
  <c r="S333" i="34"/>
  <c r="R333" i="34"/>
  <c r="Q333" i="34"/>
  <c r="P333" i="34"/>
  <c r="O333" i="34"/>
  <c r="N333" i="34"/>
  <c r="M333" i="34"/>
  <c r="L333" i="34"/>
  <c r="K333" i="34"/>
  <c r="J333" i="34"/>
  <c r="I333" i="34"/>
  <c r="H333" i="34"/>
  <c r="G333" i="34"/>
  <c r="F333" i="34"/>
  <c r="E333" i="34"/>
  <c r="D333" i="34"/>
  <c r="V332" i="34"/>
  <c r="U332" i="34"/>
  <c r="T332" i="34"/>
  <c r="S332" i="34"/>
  <c r="R332" i="34"/>
  <c r="Q332" i="34"/>
  <c r="P332" i="34"/>
  <c r="O332" i="34"/>
  <c r="N332" i="34"/>
  <c r="M332" i="34"/>
  <c r="L332" i="34"/>
  <c r="K332" i="34"/>
  <c r="J332" i="34"/>
  <c r="I332" i="34"/>
  <c r="H332" i="34"/>
  <c r="G332" i="34"/>
  <c r="F332" i="34"/>
  <c r="E332" i="34"/>
  <c r="D332" i="34"/>
  <c r="G328" i="34"/>
  <c r="D328" i="34"/>
  <c r="P327" i="34"/>
  <c r="J327" i="34"/>
  <c r="D326" i="34"/>
  <c r="D325" i="34"/>
  <c r="D324" i="34"/>
  <c r="P631" i="34"/>
  <c r="M631" i="34"/>
  <c r="J631" i="34"/>
  <c r="G631" i="34"/>
  <c r="D631" i="34"/>
  <c r="B630" i="34"/>
  <c r="B629" i="34"/>
  <c r="B628" i="34"/>
  <c r="T627" i="34"/>
  <c r="S627" i="34"/>
  <c r="P627" i="34"/>
  <c r="M627" i="34"/>
  <c r="J627" i="34"/>
  <c r="G627" i="34"/>
  <c r="D627" i="34"/>
  <c r="B625" i="34"/>
  <c r="B624" i="34"/>
  <c r="B623" i="34"/>
  <c r="B621" i="34"/>
  <c r="B620" i="34"/>
  <c r="V619" i="34"/>
  <c r="U619" i="34"/>
  <c r="T619" i="34"/>
  <c r="S619" i="34"/>
  <c r="R619" i="34"/>
  <c r="Q619" i="34"/>
  <c r="P619" i="34"/>
  <c r="O619" i="34"/>
  <c r="N619" i="34"/>
  <c r="M619" i="34"/>
  <c r="L619" i="34"/>
  <c r="K619" i="34"/>
  <c r="J619" i="34"/>
  <c r="I619" i="34"/>
  <c r="H619" i="34"/>
  <c r="G619" i="34"/>
  <c r="F619" i="34"/>
  <c r="E619" i="34"/>
  <c r="D619" i="34"/>
  <c r="S616" i="34"/>
  <c r="S615" i="34"/>
  <c r="D615" i="34"/>
  <c r="D611" i="34"/>
  <c r="B610" i="34"/>
  <c r="P599" i="34"/>
  <c r="M599" i="34"/>
  <c r="J599" i="34"/>
  <c r="G599" i="34"/>
  <c r="D599" i="34"/>
  <c r="B598" i="34"/>
  <c r="B597" i="34"/>
  <c r="B596" i="34"/>
  <c r="T595" i="34"/>
  <c r="S595" i="34"/>
  <c r="P595" i="34"/>
  <c r="M595" i="34"/>
  <c r="J595" i="34"/>
  <c r="G595" i="34"/>
  <c r="D595" i="34"/>
  <c r="B593" i="34"/>
  <c r="B592" i="34"/>
  <c r="B591" i="34"/>
  <c r="B589" i="34"/>
  <c r="B588" i="34"/>
  <c r="V587" i="34"/>
  <c r="U587" i="34"/>
  <c r="T587" i="34"/>
  <c r="S587" i="34"/>
  <c r="R587" i="34"/>
  <c r="Q587" i="34"/>
  <c r="P587" i="34"/>
  <c r="O587" i="34"/>
  <c r="N587" i="34"/>
  <c r="M587" i="34"/>
  <c r="L587" i="34"/>
  <c r="K587" i="34"/>
  <c r="J587" i="34"/>
  <c r="I587" i="34"/>
  <c r="H587" i="34"/>
  <c r="G587" i="34"/>
  <c r="F587" i="34"/>
  <c r="E587" i="34"/>
  <c r="D587" i="34"/>
  <c r="S584" i="34"/>
  <c r="S583" i="34"/>
  <c r="D583" i="34"/>
  <c r="D579" i="34"/>
  <c r="B578" i="34"/>
  <c r="P567" i="34"/>
  <c r="M567" i="34"/>
  <c r="J567" i="34"/>
  <c r="G567" i="34"/>
  <c r="D567" i="34"/>
  <c r="B566" i="34"/>
  <c r="B565" i="34"/>
  <c r="B564" i="34"/>
  <c r="T563" i="34"/>
  <c r="S563" i="34"/>
  <c r="P563" i="34"/>
  <c r="M563" i="34"/>
  <c r="J563" i="34"/>
  <c r="G563" i="34"/>
  <c r="D563" i="34"/>
  <c r="B561" i="34"/>
  <c r="B560" i="34"/>
  <c r="B559" i="34"/>
  <c r="B557" i="34"/>
  <c r="B556" i="34"/>
  <c r="V555" i="34"/>
  <c r="U555" i="34"/>
  <c r="T555" i="34"/>
  <c r="S555" i="34"/>
  <c r="R555" i="34"/>
  <c r="Q555" i="34"/>
  <c r="P555" i="34"/>
  <c r="O555" i="34"/>
  <c r="N555" i="34"/>
  <c r="M555" i="34"/>
  <c r="L555" i="34"/>
  <c r="K555" i="34"/>
  <c r="J555" i="34"/>
  <c r="I555" i="34"/>
  <c r="H555" i="34"/>
  <c r="G555" i="34"/>
  <c r="F555" i="34"/>
  <c r="E555" i="34"/>
  <c r="D555" i="34"/>
  <c r="S552" i="34"/>
  <c r="S551" i="34"/>
  <c r="D551" i="34"/>
  <c r="D547" i="34"/>
  <c r="B546" i="34"/>
  <c r="P535" i="34"/>
  <c r="M535" i="34"/>
  <c r="J535" i="34"/>
  <c r="G535" i="34"/>
  <c r="D535" i="34"/>
  <c r="B534" i="34"/>
  <c r="B533" i="34"/>
  <c r="B532" i="34"/>
  <c r="T531" i="34"/>
  <c r="S531" i="34"/>
  <c r="P531" i="34"/>
  <c r="M531" i="34"/>
  <c r="J531" i="34"/>
  <c r="G531" i="34"/>
  <c r="D531" i="34"/>
  <c r="B529" i="34"/>
  <c r="B528" i="34"/>
  <c r="B527" i="34"/>
  <c r="B525" i="34"/>
  <c r="B524" i="34"/>
  <c r="V523" i="34"/>
  <c r="U523" i="34"/>
  <c r="T523" i="34"/>
  <c r="S523" i="34"/>
  <c r="R523" i="34"/>
  <c r="Q523" i="34"/>
  <c r="P523" i="34"/>
  <c r="O523" i="34"/>
  <c r="N523" i="34"/>
  <c r="M523" i="34"/>
  <c r="L523" i="34"/>
  <c r="K523" i="34"/>
  <c r="J523" i="34"/>
  <c r="I523" i="34"/>
  <c r="H523" i="34"/>
  <c r="G523" i="34"/>
  <c r="F523" i="34"/>
  <c r="E523" i="34"/>
  <c r="D523" i="34"/>
  <c r="S520" i="34"/>
  <c r="S519" i="34"/>
  <c r="D519" i="34"/>
  <c r="D515" i="34"/>
  <c r="B514" i="34"/>
  <c r="P503" i="34"/>
  <c r="M503" i="34"/>
  <c r="J503" i="34"/>
  <c r="G503" i="34"/>
  <c r="D503" i="34"/>
  <c r="B502" i="34"/>
  <c r="B501" i="34"/>
  <c r="B500" i="34"/>
  <c r="T499" i="34"/>
  <c r="S499" i="34"/>
  <c r="P499" i="34"/>
  <c r="M499" i="34"/>
  <c r="J499" i="34"/>
  <c r="G499" i="34"/>
  <c r="D499" i="34"/>
  <c r="B497" i="34"/>
  <c r="B496" i="34"/>
  <c r="B495" i="34"/>
  <c r="B493" i="34"/>
  <c r="B492" i="34"/>
  <c r="V491" i="34"/>
  <c r="U491" i="34"/>
  <c r="T491" i="34"/>
  <c r="S491" i="34"/>
  <c r="R491" i="34"/>
  <c r="Q491" i="34"/>
  <c r="P491" i="34"/>
  <c r="O491" i="34"/>
  <c r="N491" i="34"/>
  <c r="M491" i="34"/>
  <c r="L491" i="34"/>
  <c r="K491" i="34"/>
  <c r="J491" i="34"/>
  <c r="I491" i="34"/>
  <c r="H491" i="34"/>
  <c r="G491" i="34"/>
  <c r="F491" i="34"/>
  <c r="E491" i="34"/>
  <c r="D491" i="34"/>
  <c r="S488" i="34"/>
  <c r="S487" i="34"/>
  <c r="D487" i="34"/>
  <c r="D483" i="34"/>
  <c r="B482" i="34"/>
  <c r="P471" i="34"/>
  <c r="M471" i="34"/>
  <c r="J471" i="34"/>
  <c r="G471" i="34"/>
  <c r="D471" i="34"/>
  <c r="B470" i="34"/>
  <c r="B469" i="34"/>
  <c r="B468" i="34"/>
  <c r="T467" i="34"/>
  <c r="S467" i="34"/>
  <c r="P467" i="34"/>
  <c r="M467" i="34"/>
  <c r="J467" i="34"/>
  <c r="G467" i="34"/>
  <c r="D467" i="34"/>
  <c r="B465" i="34"/>
  <c r="B464" i="34"/>
  <c r="B463" i="34"/>
  <c r="B461" i="34"/>
  <c r="B460" i="34"/>
  <c r="V459" i="34"/>
  <c r="U459" i="34"/>
  <c r="T459" i="34"/>
  <c r="S459" i="34"/>
  <c r="R459" i="34"/>
  <c r="Q459" i="34"/>
  <c r="P459" i="34"/>
  <c r="O459" i="34"/>
  <c r="N459" i="34"/>
  <c r="M459" i="34"/>
  <c r="L459" i="34"/>
  <c r="K459" i="34"/>
  <c r="J459" i="34"/>
  <c r="I459" i="34"/>
  <c r="H459" i="34"/>
  <c r="G459" i="34"/>
  <c r="F459" i="34"/>
  <c r="E459" i="34"/>
  <c r="D459" i="34"/>
  <c r="S456" i="34"/>
  <c r="S455" i="34"/>
  <c r="D455" i="34"/>
  <c r="D451" i="34"/>
  <c r="B450" i="34"/>
  <c r="P439" i="34"/>
  <c r="M439" i="34"/>
  <c r="J439" i="34"/>
  <c r="G439" i="34"/>
  <c r="D439" i="34"/>
  <c r="B438" i="34"/>
  <c r="B437" i="34"/>
  <c r="B436" i="34"/>
  <c r="T435" i="34"/>
  <c r="S435" i="34"/>
  <c r="P435" i="34"/>
  <c r="M435" i="34"/>
  <c r="J435" i="34"/>
  <c r="G435" i="34"/>
  <c r="D435" i="34"/>
  <c r="B433" i="34"/>
  <c r="B432" i="34"/>
  <c r="B431" i="34"/>
  <c r="B429" i="34"/>
  <c r="B428" i="34"/>
  <c r="V427" i="34"/>
  <c r="U427" i="34"/>
  <c r="T427" i="34"/>
  <c r="S427" i="34"/>
  <c r="R427" i="34"/>
  <c r="Q427" i="34"/>
  <c r="P427" i="34"/>
  <c r="O427" i="34"/>
  <c r="N427" i="34"/>
  <c r="M427" i="34"/>
  <c r="L427" i="34"/>
  <c r="K427" i="34"/>
  <c r="J427" i="34"/>
  <c r="I427" i="34"/>
  <c r="H427" i="34"/>
  <c r="G427" i="34"/>
  <c r="F427" i="34"/>
  <c r="E427" i="34"/>
  <c r="D427" i="34"/>
  <c r="S424" i="34"/>
  <c r="S423" i="34"/>
  <c r="D423" i="34"/>
  <c r="D419" i="34"/>
  <c r="B418" i="34"/>
  <c r="P407" i="34"/>
  <c r="M407" i="34"/>
  <c r="J407" i="34"/>
  <c r="G407" i="34"/>
  <c r="D407" i="34"/>
  <c r="B406" i="34"/>
  <c r="B405" i="34"/>
  <c r="B404" i="34"/>
  <c r="T403" i="34"/>
  <c r="S403" i="34"/>
  <c r="P403" i="34"/>
  <c r="M403" i="34"/>
  <c r="J403" i="34"/>
  <c r="G403" i="34"/>
  <c r="D403" i="34"/>
  <c r="B401" i="34"/>
  <c r="B400" i="34"/>
  <c r="B399" i="34"/>
  <c r="B397" i="34"/>
  <c r="B396" i="34"/>
  <c r="V395" i="34"/>
  <c r="U395" i="34"/>
  <c r="T395" i="34"/>
  <c r="S395" i="34"/>
  <c r="R395" i="34"/>
  <c r="Q395" i="34"/>
  <c r="P395" i="34"/>
  <c r="O395" i="34"/>
  <c r="N395" i="34"/>
  <c r="M395" i="34"/>
  <c r="L395" i="34"/>
  <c r="K395" i="34"/>
  <c r="J395" i="34"/>
  <c r="I395" i="34"/>
  <c r="H395" i="34"/>
  <c r="G395" i="34"/>
  <c r="F395" i="34"/>
  <c r="E395" i="34"/>
  <c r="D395" i="34"/>
  <c r="S392" i="34"/>
  <c r="S391" i="34"/>
  <c r="D391" i="34"/>
  <c r="D387" i="34"/>
  <c r="B386" i="34"/>
  <c r="P375" i="34"/>
  <c r="M375" i="34"/>
  <c r="J375" i="34"/>
  <c r="G375" i="34"/>
  <c r="D375" i="34"/>
  <c r="B374" i="34"/>
  <c r="B373" i="34"/>
  <c r="B372" i="34"/>
  <c r="T371" i="34"/>
  <c r="S371" i="34"/>
  <c r="P371" i="34"/>
  <c r="M371" i="34"/>
  <c r="J371" i="34"/>
  <c r="G371" i="34"/>
  <c r="D371" i="34"/>
  <c r="B369" i="34"/>
  <c r="B368" i="34"/>
  <c r="B367" i="34"/>
  <c r="B365" i="34"/>
  <c r="B364" i="34"/>
  <c r="V363" i="34"/>
  <c r="U363" i="34"/>
  <c r="T363" i="34"/>
  <c r="S363" i="34"/>
  <c r="R363" i="34"/>
  <c r="Q363" i="34"/>
  <c r="P363" i="34"/>
  <c r="O363" i="34"/>
  <c r="N363" i="34"/>
  <c r="M363" i="34"/>
  <c r="L363" i="34"/>
  <c r="K363" i="34"/>
  <c r="J363" i="34"/>
  <c r="I363" i="34"/>
  <c r="H363" i="34"/>
  <c r="G363" i="34"/>
  <c r="F363" i="34"/>
  <c r="E363" i="34"/>
  <c r="D363" i="34"/>
  <c r="S360" i="34"/>
  <c r="S359" i="34"/>
  <c r="D359" i="34"/>
  <c r="D355" i="34"/>
  <c r="B354" i="34"/>
  <c r="P343" i="34"/>
  <c r="M343" i="34"/>
  <c r="J343" i="34"/>
  <c r="G343" i="34"/>
  <c r="D343" i="34"/>
  <c r="B342" i="34"/>
  <c r="B341" i="34"/>
  <c r="B340" i="34"/>
  <c r="T339" i="34"/>
  <c r="S339" i="34"/>
  <c r="P339" i="34"/>
  <c r="M339" i="34"/>
  <c r="J339" i="34"/>
  <c r="G339" i="34"/>
  <c r="D339" i="34"/>
  <c r="B337" i="34"/>
  <c r="B336" i="34"/>
  <c r="B335" i="34"/>
  <c r="B333" i="34"/>
  <c r="B332" i="34"/>
  <c r="V331" i="34"/>
  <c r="U331" i="34"/>
  <c r="T331" i="34"/>
  <c r="S331" i="34"/>
  <c r="R331" i="34"/>
  <c r="Q331" i="34"/>
  <c r="P331" i="34"/>
  <c r="O331" i="34"/>
  <c r="N331" i="34"/>
  <c r="M331" i="34"/>
  <c r="L331" i="34"/>
  <c r="K331" i="34"/>
  <c r="J331" i="34"/>
  <c r="I331" i="34"/>
  <c r="H331" i="34"/>
  <c r="G331" i="34"/>
  <c r="F331" i="34"/>
  <c r="E331" i="34"/>
  <c r="D331" i="34"/>
  <c r="S328" i="34"/>
  <c r="S327" i="34"/>
  <c r="D327" i="34"/>
  <c r="D323" i="34"/>
  <c r="B322" i="34"/>
  <c r="S315" i="34"/>
  <c r="M315" i="34"/>
  <c r="J315" i="34"/>
  <c r="G315" i="34"/>
  <c r="D315" i="34"/>
  <c r="P313" i="34"/>
  <c r="EH16" i="3"/>
  <c r="M313" i="34"/>
  <c r="EL16" i="3"/>
  <c r="J313" i="34"/>
  <c r="ED16" i="3"/>
  <c r="G313" i="34"/>
  <c r="DZ16" i="3"/>
  <c r="D313" i="34"/>
  <c r="P312" i="34"/>
  <c r="EI16" i="3"/>
  <c r="M312" i="34"/>
  <c r="EM16" i="3"/>
  <c r="J312" i="34"/>
  <c r="EE16" i="3"/>
  <c r="G312" i="34"/>
  <c r="EA16" i="3"/>
  <c r="D312" i="34"/>
  <c r="V310" i="34"/>
  <c r="U310" i="34"/>
  <c r="T310" i="34"/>
  <c r="P310" i="34"/>
  <c r="M310" i="34"/>
  <c r="J310" i="34"/>
  <c r="G310" i="34"/>
  <c r="D310" i="34"/>
  <c r="V309" i="34"/>
  <c r="U309" i="34"/>
  <c r="T309" i="34"/>
  <c r="P309" i="34"/>
  <c r="M309" i="34"/>
  <c r="J309" i="34"/>
  <c r="G309" i="34"/>
  <c r="D309" i="34"/>
  <c r="V308" i="34"/>
  <c r="U308" i="34"/>
  <c r="T308" i="34"/>
  <c r="P308" i="34"/>
  <c r="M308" i="34"/>
  <c r="J308" i="34"/>
  <c r="G308" i="34"/>
  <c r="D308" i="34"/>
  <c r="V305" i="34"/>
  <c r="U305" i="34"/>
  <c r="T305" i="34"/>
  <c r="S305" i="34"/>
  <c r="R305" i="34"/>
  <c r="Q305" i="34"/>
  <c r="P305" i="34"/>
  <c r="O305" i="34"/>
  <c r="N305" i="34"/>
  <c r="M305" i="34"/>
  <c r="L305" i="34"/>
  <c r="K305" i="34"/>
  <c r="J305" i="34"/>
  <c r="I305" i="34"/>
  <c r="H305" i="34"/>
  <c r="G305" i="34"/>
  <c r="F305" i="34"/>
  <c r="E305" i="34"/>
  <c r="D305" i="34"/>
  <c r="V304" i="34"/>
  <c r="U304" i="34"/>
  <c r="T304" i="34"/>
  <c r="S304" i="34"/>
  <c r="R304" i="34"/>
  <c r="Q304" i="34"/>
  <c r="P304" i="34"/>
  <c r="O304" i="34"/>
  <c r="N304" i="34"/>
  <c r="M304" i="34"/>
  <c r="L304" i="34"/>
  <c r="K304" i="34"/>
  <c r="J304" i="34"/>
  <c r="I304" i="34"/>
  <c r="H304" i="34"/>
  <c r="G304" i="34"/>
  <c r="F304" i="34"/>
  <c r="E304" i="34"/>
  <c r="D304" i="34"/>
  <c r="V303" i="34"/>
  <c r="U303" i="34"/>
  <c r="T303" i="34"/>
  <c r="S303" i="34"/>
  <c r="R303" i="34"/>
  <c r="Q303" i="34"/>
  <c r="P303" i="34"/>
  <c r="O303" i="34"/>
  <c r="N303" i="34"/>
  <c r="M303" i="34"/>
  <c r="L303" i="34"/>
  <c r="K303" i="34"/>
  <c r="J303" i="34"/>
  <c r="I303" i="34"/>
  <c r="H303" i="34"/>
  <c r="G303" i="34"/>
  <c r="F303" i="34"/>
  <c r="E303" i="34"/>
  <c r="D303" i="34"/>
  <c r="V302" i="34"/>
  <c r="U302" i="34"/>
  <c r="T302" i="34"/>
  <c r="S302" i="34"/>
  <c r="R302" i="34"/>
  <c r="Q302" i="34"/>
  <c r="P302" i="34"/>
  <c r="O302" i="34"/>
  <c r="N302" i="34"/>
  <c r="M302" i="34"/>
  <c r="L302" i="34"/>
  <c r="K302" i="34"/>
  <c r="J302" i="34"/>
  <c r="I302" i="34"/>
  <c r="H302" i="34"/>
  <c r="G302" i="34"/>
  <c r="F302" i="34"/>
  <c r="E302" i="34"/>
  <c r="D302" i="34"/>
  <c r="B302" i="34"/>
  <c r="V301" i="34"/>
  <c r="U301" i="34"/>
  <c r="T301" i="34"/>
  <c r="S301" i="34"/>
  <c r="R301" i="34"/>
  <c r="Q301" i="34"/>
  <c r="P301" i="34"/>
  <c r="O301" i="34"/>
  <c r="N301" i="34"/>
  <c r="M301" i="34"/>
  <c r="L301" i="34"/>
  <c r="K301" i="34"/>
  <c r="J301" i="34"/>
  <c r="I301" i="34"/>
  <c r="H301" i="34"/>
  <c r="G301" i="34"/>
  <c r="F301" i="34"/>
  <c r="E301" i="34"/>
  <c r="D301" i="34"/>
  <c r="V300" i="34"/>
  <c r="U300" i="34"/>
  <c r="T300" i="34"/>
  <c r="S300" i="34"/>
  <c r="R300" i="34"/>
  <c r="Q300" i="34"/>
  <c r="P300" i="34"/>
  <c r="O300" i="34"/>
  <c r="N300" i="34"/>
  <c r="M300" i="34"/>
  <c r="L300" i="34"/>
  <c r="K300" i="34"/>
  <c r="J300" i="34"/>
  <c r="I300" i="34"/>
  <c r="H300" i="34"/>
  <c r="G300" i="34"/>
  <c r="F300" i="34"/>
  <c r="E300" i="34"/>
  <c r="D300" i="34"/>
  <c r="G296" i="34"/>
  <c r="D296" i="34"/>
  <c r="P295" i="34"/>
  <c r="J295" i="34"/>
  <c r="D294" i="34"/>
  <c r="D293" i="34"/>
  <c r="D292" i="34"/>
  <c r="S283" i="34"/>
  <c r="M283" i="34"/>
  <c r="J283" i="34"/>
  <c r="G283" i="34"/>
  <c r="D283" i="34"/>
  <c r="P281" i="34"/>
  <c r="EH15" i="3"/>
  <c r="M281" i="34"/>
  <c r="EL15" i="3"/>
  <c r="J281" i="34"/>
  <c r="ED15" i="3"/>
  <c r="G281" i="34"/>
  <c r="DZ15" i="3"/>
  <c r="D281" i="34"/>
  <c r="P280" i="34"/>
  <c r="EI15" i="3"/>
  <c r="M280" i="34"/>
  <c r="EM15" i="3"/>
  <c r="J280" i="34"/>
  <c r="EE15" i="3"/>
  <c r="G280" i="34"/>
  <c r="EA15" i="3"/>
  <c r="D280" i="34"/>
  <c r="V278" i="34"/>
  <c r="U278" i="34"/>
  <c r="T278" i="34"/>
  <c r="P278" i="34"/>
  <c r="M278" i="34"/>
  <c r="J278" i="34"/>
  <c r="G278" i="34"/>
  <c r="D278" i="34"/>
  <c r="V277" i="34"/>
  <c r="U277" i="34"/>
  <c r="T277" i="34"/>
  <c r="P277" i="34"/>
  <c r="M277" i="34"/>
  <c r="J277" i="34"/>
  <c r="G277" i="34"/>
  <c r="D277" i="34"/>
  <c r="V276" i="34"/>
  <c r="U276" i="34"/>
  <c r="T276" i="34"/>
  <c r="P276" i="34"/>
  <c r="M276" i="34"/>
  <c r="J276" i="34"/>
  <c r="G276" i="34"/>
  <c r="D276" i="34"/>
  <c r="V273" i="34"/>
  <c r="U273" i="34"/>
  <c r="T273" i="34"/>
  <c r="S273" i="34"/>
  <c r="R273" i="34"/>
  <c r="Q273" i="34"/>
  <c r="P273" i="34"/>
  <c r="O273" i="34"/>
  <c r="N273" i="34"/>
  <c r="M273" i="34"/>
  <c r="L273" i="34"/>
  <c r="K273" i="34"/>
  <c r="J273" i="34"/>
  <c r="I273" i="34"/>
  <c r="H273" i="34"/>
  <c r="G273" i="34"/>
  <c r="F273" i="34"/>
  <c r="E273" i="34"/>
  <c r="D273" i="34"/>
  <c r="V272" i="34"/>
  <c r="U272" i="34"/>
  <c r="T272" i="34"/>
  <c r="S272" i="34"/>
  <c r="R272" i="34"/>
  <c r="Q272" i="34"/>
  <c r="P272" i="34"/>
  <c r="O272" i="34"/>
  <c r="N272" i="34"/>
  <c r="M272" i="34"/>
  <c r="L272" i="34"/>
  <c r="K272" i="34"/>
  <c r="J272" i="34"/>
  <c r="I272" i="34"/>
  <c r="H272" i="34"/>
  <c r="G272" i="34"/>
  <c r="F272" i="34"/>
  <c r="E272" i="34"/>
  <c r="D272" i="34"/>
  <c r="V271" i="34"/>
  <c r="U271" i="34"/>
  <c r="T271" i="34"/>
  <c r="S271" i="34"/>
  <c r="R271" i="34"/>
  <c r="Q271" i="34"/>
  <c r="P271" i="34"/>
  <c r="O271" i="34"/>
  <c r="N271" i="34"/>
  <c r="M271" i="34"/>
  <c r="L271" i="34"/>
  <c r="K271" i="34"/>
  <c r="J271" i="34"/>
  <c r="I271" i="34"/>
  <c r="H271" i="34"/>
  <c r="G271" i="34"/>
  <c r="F271" i="34"/>
  <c r="E271" i="34"/>
  <c r="D271" i="34"/>
  <c r="V270" i="34"/>
  <c r="U270" i="34"/>
  <c r="T270" i="34"/>
  <c r="S270" i="34"/>
  <c r="R270" i="34"/>
  <c r="Q270" i="34"/>
  <c r="P270" i="34"/>
  <c r="O270" i="34"/>
  <c r="N270" i="34"/>
  <c r="M270" i="34"/>
  <c r="L270" i="34"/>
  <c r="K270" i="34"/>
  <c r="J270" i="34"/>
  <c r="I270" i="34"/>
  <c r="H270" i="34"/>
  <c r="G270" i="34"/>
  <c r="F270" i="34"/>
  <c r="E270" i="34"/>
  <c r="D270" i="34"/>
  <c r="B270" i="34"/>
  <c r="V269" i="34"/>
  <c r="U269" i="34"/>
  <c r="T269" i="34"/>
  <c r="S269" i="34"/>
  <c r="R269" i="34"/>
  <c r="Q269" i="34"/>
  <c r="P269" i="34"/>
  <c r="O269" i="34"/>
  <c r="N269" i="34"/>
  <c r="M269" i="34"/>
  <c r="L269" i="34"/>
  <c r="K269" i="34"/>
  <c r="J269" i="34"/>
  <c r="I269" i="34"/>
  <c r="H269" i="34"/>
  <c r="G269" i="34"/>
  <c r="F269" i="34"/>
  <c r="E269" i="34"/>
  <c r="D269" i="34"/>
  <c r="V268" i="34"/>
  <c r="U268" i="34"/>
  <c r="T268" i="34"/>
  <c r="S268" i="34"/>
  <c r="R268" i="34"/>
  <c r="Q268" i="34"/>
  <c r="P268" i="34"/>
  <c r="O268" i="34"/>
  <c r="N268" i="34"/>
  <c r="M268" i="34"/>
  <c r="L268" i="34"/>
  <c r="K268" i="34"/>
  <c r="J268" i="34"/>
  <c r="I268" i="34"/>
  <c r="H268" i="34"/>
  <c r="G268" i="34"/>
  <c r="F268" i="34"/>
  <c r="E268" i="34"/>
  <c r="D268" i="34"/>
  <c r="G264" i="34"/>
  <c r="D264" i="34"/>
  <c r="P263" i="34"/>
  <c r="J263" i="34"/>
  <c r="D262" i="34"/>
  <c r="D261" i="34"/>
  <c r="D260" i="34"/>
  <c r="S251" i="34"/>
  <c r="M251" i="34"/>
  <c r="J251" i="34"/>
  <c r="G251" i="34"/>
  <c r="D251" i="34"/>
  <c r="P249" i="34"/>
  <c r="EH14" i="3"/>
  <c r="M249" i="34"/>
  <c r="EL14" i="3"/>
  <c r="J249" i="34"/>
  <c r="ED14" i="3"/>
  <c r="G249" i="34"/>
  <c r="DZ14" i="3"/>
  <c r="D249" i="34"/>
  <c r="P248" i="34"/>
  <c r="EI14" i="3"/>
  <c r="M248" i="34"/>
  <c r="EM14" i="3"/>
  <c r="J248" i="34"/>
  <c r="EE14" i="3"/>
  <c r="G248" i="34"/>
  <c r="EA14" i="3"/>
  <c r="D248" i="34"/>
  <c r="V246" i="34"/>
  <c r="U246" i="34"/>
  <c r="T246" i="34"/>
  <c r="P246" i="34"/>
  <c r="M246" i="34"/>
  <c r="J246" i="34"/>
  <c r="G246" i="34"/>
  <c r="D246" i="34"/>
  <c r="V245" i="34"/>
  <c r="U245" i="34"/>
  <c r="T245" i="34"/>
  <c r="P245" i="34"/>
  <c r="M245" i="34"/>
  <c r="J245" i="34"/>
  <c r="G245" i="34"/>
  <c r="D245" i="34"/>
  <c r="V244" i="34"/>
  <c r="U244" i="34"/>
  <c r="T244" i="34"/>
  <c r="P244" i="34"/>
  <c r="M244" i="34"/>
  <c r="J244" i="34"/>
  <c r="G244" i="34"/>
  <c r="D244" i="34"/>
  <c r="V241" i="34"/>
  <c r="U241" i="34"/>
  <c r="T241" i="34"/>
  <c r="S241" i="34"/>
  <c r="R241" i="34"/>
  <c r="Q241" i="34"/>
  <c r="P241" i="34"/>
  <c r="O241" i="34"/>
  <c r="N241" i="34"/>
  <c r="M241" i="34"/>
  <c r="L241" i="34"/>
  <c r="K241" i="34"/>
  <c r="J241" i="34"/>
  <c r="I241" i="34"/>
  <c r="H241" i="34"/>
  <c r="G241" i="34"/>
  <c r="F241" i="34"/>
  <c r="E241" i="34"/>
  <c r="D241" i="34"/>
  <c r="V240" i="34"/>
  <c r="U240" i="34"/>
  <c r="T240" i="34"/>
  <c r="S240" i="34"/>
  <c r="R240" i="34"/>
  <c r="Q240" i="34"/>
  <c r="P240" i="34"/>
  <c r="O240" i="34"/>
  <c r="N240" i="34"/>
  <c r="M240" i="34"/>
  <c r="L240" i="34"/>
  <c r="K240" i="34"/>
  <c r="J240" i="34"/>
  <c r="I240" i="34"/>
  <c r="H240" i="34"/>
  <c r="G240" i="34"/>
  <c r="F240" i="34"/>
  <c r="E240" i="34"/>
  <c r="D240" i="34"/>
  <c r="V239" i="34"/>
  <c r="U239" i="34"/>
  <c r="T239" i="34"/>
  <c r="S239" i="34"/>
  <c r="R239" i="34"/>
  <c r="Q239" i="34"/>
  <c r="P239" i="34"/>
  <c r="O239" i="34"/>
  <c r="N239" i="34"/>
  <c r="M239" i="34"/>
  <c r="L239" i="34"/>
  <c r="K239" i="34"/>
  <c r="J239" i="34"/>
  <c r="I239" i="34"/>
  <c r="H239" i="34"/>
  <c r="G239" i="34"/>
  <c r="F239" i="34"/>
  <c r="E239" i="34"/>
  <c r="D239" i="34"/>
  <c r="V238" i="34"/>
  <c r="U238" i="34"/>
  <c r="T238" i="34"/>
  <c r="S238" i="34"/>
  <c r="R238" i="34"/>
  <c r="Q238" i="34"/>
  <c r="P238" i="34"/>
  <c r="O238" i="34"/>
  <c r="N238" i="34"/>
  <c r="M238" i="34"/>
  <c r="L238" i="34"/>
  <c r="K238" i="34"/>
  <c r="J238" i="34"/>
  <c r="I238" i="34"/>
  <c r="H238" i="34"/>
  <c r="G238" i="34"/>
  <c r="F238" i="34"/>
  <c r="E238" i="34"/>
  <c r="D238" i="34"/>
  <c r="B238" i="34"/>
  <c r="V237" i="34"/>
  <c r="U237" i="34"/>
  <c r="T237" i="34"/>
  <c r="S237" i="34"/>
  <c r="R237" i="34"/>
  <c r="Q237" i="34"/>
  <c r="P237" i="34"/>
  <c r="O237" i="34"/>
  <c r="N237" i="34"/>
  <c r="M237" i="34"/>
  <c r="L237" i="34"/>
  <c r="K237" i="34"/>
  <c r="J237" i="34"/>
  <c r="I237" i="34"/>
  <c r="H237" i="34"/>
  <c r="G237" i="34"/>
  <c r="F237" i="34"/>
  <c r="E237" i="34"/>
  <c r="D237" i="34"/>
  <c r="V236" i="34"/>
  <c r="U236" i="34"/>
  <c r="T236" i="34"/>
  <c r="S236" i="34"/>
  <c r="R236" i="34"/>
  <c r="Q236" i="34"/>
  <c r="P236" i="34"/>
  <c r="O236" i="34"/>
  <c r="N236" i="34"/>
  <c r="M236" i="34"/>
  <c r="L236" i="34"/>
  <c r="K236" i="34"/>
  <c r="J236" i="34"/>
  <c r="I236" i="34"/>
  <c r="H236" i="34"/>
  <c r="G236" i="34"/>
  <c r="F236" i="34"/>
  <c r="E236" i="34"/>
  <c r="D236" i="34"/>
  <c r="G232" i="34"/>
  <c r="D232" i="34"/>
  <c r="P231" i="34"/>
  <c r="J231" i="34"/>
  <c r="D230" i="34"/>
  <c r="D229" i="34"/>
  <c r="D228" i="34"/>
  <c r="S219" i="34"/>
  <c r="M219" i="34"/>
  <c r="J219" i="34"/>
  <c r="G219" i="34"/>
  <c r="D219" i="34"/>
  <c r="P217" i="34"/>
  <c r="EH13" i="3"/>
  <c r="M217" i="34"/>
  <c r="EL13" i="3"/>
  <c r="J217" i="34"/>
  <c r="ED13" i="3"/>
  <c r="G217" i="34"/>
  <c r="DZ13" i="3"/>
  <c r="D217" i="34"/>
  <c r="P216" i="34"/>
  <c r="EI13" i="3"/>
  <c r="M216" i="34"/>
  <c r="EM13" i="3"/>
  <c r="J216" i="34"/>
  <c r="EE13" i="3"/>
  <c r="G216" i="34"/>
  <c r="EA13" i="3"/>
  <c r="D216" i="34"/>
  <c r="V214" i="34"/>
  <c r="U214" i="34"/>
  <c r="T214" i="34"/>
  <c r="P214" i="34"/>
  <c r="M214" i="34"/>
  <c r="J214" i="34"/>
  <c r="G214" i="34"/>
  <c r="D214" i="34"/>
  <c r="V213" i="34"/>
  <c r="U213" i="34"/>
  <c r="T213" i="34"/>
  <c r="P213" i="34"/>
  <c r="M213" i="34"/>
  <c r="J213" i="34"/>
  <c r="G213" i="34"/>
  <c r="D213" i="34"/>
  <c r="V212" i="34"/>
  <c r="U212" i="34"/>
  <c r="T212" i="34"/>
  <c r="P212" i="34"/>
  <c r="M212" i="34"/>
  <c r="J212" i="34"/>
  <c r="G212" i="34"/>
  <c r="D212" i="34"/>
  <c r="V209" i="34"/>
  <c r="U209" i="34"/>
  <c r="T209" i="34"/>
  <c r="S209" i="34"/>
  <c r="R209" i="34"/>
  <c r="Q209" i="34"/>
  <c r="P209" i="34"/>
  <c r="O209" i="34"/>
  <c r="N209" i="34"/>
  <c r="M209" i="34"/>
  <c r="L209" i="34"/>
  <c r="K209" i="34"/>
  <c r="J209" i="34"/>
  <c r="I209" i="34"/>
  <c r="H209" i="34"/>
  <c r="G209" i="34"/>
  <c r="F209" i="34"/>
  <c r="E209" i="34"/>
  <c r="D209" i="34"/>
  <c r="V208" i="34"/>
  <c r="U208" i="34"/>
  <c r="T208" i="34"/>
  <c r="S208" i="34"/>
  <c r="R208" i="34"/>
  <c r="Q208" i="34"/>
  <c r="P208" i="34"/>
  <c r="O208" i="34"/>
  <c r="N208" i="34"/>
  <c r="M208" i="34"/>
  <c r="L208" i="34"/>
  <c r="K208" i="34"/>
  <c r="J208" i="34"/>
  <c r="I208" i="34"/>
  <c r="H208" i="34"/>
  <c r="G208" i="34"/>
  <c r="F208" i="34"/>
  <c r="E208" i="34"/>
  <c r="D208" i="34"/>
  <c r="V207" i="34"/>
  <c r="U207" i="34"/>
  <c r="T207" i="34"/>
  <c r="S207" i="34"/>
  <c r="R207" i="34"/>
  <c r="Q207" i="34"/>
  <c r="P207" i="34"/>
  <c r="O207" i="34"/>
  <c r="N207" i="34"/>
  <c r="M207" i="34"/>
  <c r="L207" i="34"/>
  <c r="K207" i="34"/>
  <c r="J207" i="34"/>
  <c r="I207" i="34"/>
  <c r="H207" i="34"/>
  <c r="G207" i="34"/>
  <c r="F207" i="34"/>
  <c r="E207" i="34"/>
  <c r="D207" i="34"/>
  <c r="V206" i="34"/>
  <c r="U206" i="34"/>
  <c r="T206" i="34"/>
  <c r="S206" i="34"/>
  <c r="R206" i="34"/>
  <c r="Q206" i="34"/>
  <c r="P206" i="34"/>
  <c r="O206" i="34"/>
  <c r="N206" i="34"/>
  <c r="M206" i="34"/>
  <c r="L206" i="34"/>
  <c r="K206" i="34"/>
  <c r="J206" i="34"/>
  <c r="I206" i="34"/>
  <c r="H206" i="34"/>
  <c r="G206" i="34"/>
  <c r="F206" i="34"/>
  <c r="E206" i="34"/>
  <c r="D206" i="34"/>
  <c r="B206" i="34"/>
  <c r="V205" i="34"/>
  <c r="U205" i="34"/>
  <c r="T205" i="34"/>
  <c r="S205" i="34"/>
  <c r="R205" i="34"/>
  <c r="Q205" i="34"/>
  <c r="P205" i="34"/>
  <c r="O205" i="34"/>
  <c r="N205" i="34"/>
  <c r="M205" i="34"/>
  <c r="L205" i="34"/>
  <c r="K205" i="34"/>
  <c r="J205" i="34"/>
  <c r="I205" i="34"/>
  <c r="H205" i="34"/>
  <c r="G205" i="34"/>
  <c r="F205" i="34"/>
  <c r="E205" i="34"/>
  <c r="D205" i="34"/>
  <c r="V204" i="34"/>
  <c r="U204" i="34"/>
  <c r="T204" i="34"/>
  <c r="S204" i="34"/>
  <c r="R204" i="34"/>
  <c r="Q204" i="34"/>
  <c r="P204" i="34"/>
  <c r="O204" i="34"/>
  <c r="N204" i="34"/>
  <c r="M204" i="34"/>
  <c r="L204" i="34"/>
  <c r="K204" i="34"/>
  <c r="J204" i="34"/>
  <c r="I204" i="34"/>
  <c r="H204" i="34"/>
  <c r="G204" i="34"/>
  <c r="F204" i="34"/>
  <c r="E204" i="34"/>
  <c r="D204" i="34"/>
  <c r="G200" i="34"/>
  <c r="D200" i="34"/>
  <c r="P199" i="34"/>
  <c r="J199" i="34"/>
  <c r="D198" i="34"/>
  <c r="D197" i="34"/>
  <c r="D196" i="34"/>
  <c r="S187" i="34"/>
  <c r="M187" i="34"/>
  <c r="J187" i="34"/>
  <c r="G187" i="34"/>
  <c r="D187" i="34"/>
  <c r="P185" i="34"/>
  <c r="EH12" i="3"/>
  <c r="M185" i="34"/>
  <c r="EL12" i="3"/>
  <c r="J185" i="34"/>
  <c r="ED12" i="3"/>
  <c r="G185" i="34"/>
  <c r="DZ12" i="3"/>
  <c r="D185" i="34"/>
  <c r="P184" i="34"/>
  <c r="EI12" i="3"/>
  <c r="M184" i="34"/>
  <c r="EM12" i="3"/>
  <c r="J184" i="34"/>
  <c r="EE12" i="3"/>
  <c r="G184" i="34"/>
  <c r="EA12" i="3"/>
  <c r="D184" i="34"/>
  <c r="V182" i="34"/>
  <c r="U182" i="34"/>
  <c r="T182" i="34"/>
  <c r="P182" i="34"/>
  <c r="M182" i="34"/>
  <c r="J182" i="34"/>
  <c r="G182" i="34"/>
  <c r="D182" i="34"/>
  <c r="V181" i="34"/>
  <c r="U181" i="34"/>
  <c r="T181" i="34"/>
  <c r="P181" i="34"/>
  <c r="M181" i="34"/>
  <c r="J181" i="34"/>
  <c r="G181" i="34"/>
  <c r="D181" i="34"/>
  <c r="V180" i="34"/>
  <c r="U180" i="34"/>
  <c r="T180" i="34"/>
  <c r="P180" i="34"/>
  <c r="M180" i="34"/>
  <c r="J180" i="34"/>
  <c r="G180" i="34"/>
  <c r="D180" i="34"/>
  <c r="V177" i="34"/>
  <c r="U177" i="34"/>
  <c r="T177" i="34"/>
  <c r="S177" i="34"/>
  <c r="R177" i="34"/>
  <c r="Q177" i="34"/>
  <c r="P177" i="34"/>
  <c r="O177" i="34"/>
  <c r="N177" i="34"/>
  <c r="M177" i="34"/>
  <c r="L177" i="34"/>
  <c r="K177" i="34"/>
  <c r="J177" i="34"/>
  <c r="I177" i="34"/>
  <c r="H177" i="34"/>
  <c r="G177" i="34"/>
  <c r="F177" i="34"/>
  <c r="E177" i="34"/>
  <c r="D177" i="34"/>
  <c r="V176" i="34"/>
  <c r="U176" i="34"/>
  <c r="T176" i="34"/>
  <c r="S176" i="34"/>
  <c r="R176" i="34"/>
  <c r="Q176" i="34"/>
  <c r="P176" i="34"/>
  <c r="O176" i="34"/>
  <c r="N176" i="34"/>
  <c r="M176" i="34"/>
  <c r="L176" i="34"/>
  <c r="K176" i="34"/>
  <c r="J176" i="34"/>
  <c r="I176" i="34"/>
  <c r="H176" i="34"/>
  <c r="G176" i="34"/>
  <c r="F176" i="34"/>
  <c r="E176" i="34"/>
  <c r="D176" i="34"/>
  <c r="V175" i="34"/>
  <c r="U175" i="34"/>
  <c r="T175" i="34"/>
  <c r="S175" i="34"/>
  <c r="R175" i="34"/>
  <c r="Q175" i="34"/>
  <c r="P175" i="34"/>
  <c r="O175" i="34"/>
  <c r="N175" i="34"/>
  <c r="M175" i="34"/>
  <c r="L175" i="34"/>
  <c r="K175" i="34"/>
  <c r="J175" i="34"/>
  <c r="I175" i="34"/>
  <c r="H175" i="34"/>
  <c r="G175" i="34"/>
  <c r="F175" i="34"/>
  <c r="E175" i="34"/>
  <c r="D175" i="34"/>
  <c r="V174" i="34"/>
  <c r="U174" i="34"/>
  <c r="T174" i="34"/>
  <c r="S174" i="34"/>
  <c r="R174" i="34"/>
  <c r="Q174" i="34"/>
  <c r="P174" i="34"/>
  <c r="O174" i="34"/>
  <c r="N174" i="34"/>
  <c r="M174" i="34"/>
  <c r="L174" i="34"/>
  <c r="K174" i="34"/>
  <c r="J174" i="34"/>
  <c r="I174" i="34"/>
  <c r="H174" i="34"/>
  <c r="G174" i="34"/>
  <c r="F174" i="34"/>
  <c r="E174" i="34"/>
  <c r="D174" i="34"/>
  <c r="B174" i="34"/>
  <c r="V173" i="34"/>
  <c r="U173" i="34"/>
  <c r="T173" i="34"/>
  <c r="S173" i="34"/>
  <c r="R173" i="34"/>
  <c r="Q173" i="34"/>
  <c r="P173" i="34"/>
  <c r="O173" i="34"/>
  <c r="N173" i="34"/>
  <c r="M173" i="34"/>
  <c r="L173" i="34"/>
  <c r="K173" i="34"/>
  <c r="J173" i="34"/>
  <c r="I173" i="34"/>
  <c r="H173" i="34"/>
  <c r="G173" i="34"/>
  <c r="F173" i="34"/>
  <c r="E173" i="34"/>
  <c r="D173" i="34"/>
  <c r="V172" i="34"/>
  <c r="U172" i="34"/>
  <c r="T172" i="34"/>
  <c r="S172" i="34"/>
  <c r="R172" i="34"/>
  <c r="Q172" i="34"/>
  <c r="P172" i="34"/>
  <c r="O172" i="34"/>
  <c r="N172" i="34"/>
  <c r="M172" i="34"/>
  <c r="L172" i="34"/>
  <c r="K172" i="34"/>
  <c r="J172" i="34"/>
  <c r="I172" i="34"/>
  <c r="H172" i="34"/>
  <c r="G172" i="34"/>
  <c r="F172" i="34"/>
  <c r="E172" i="34"/>
  <c r="D172" i="34"/>
  <c r="G168" i="34"/>
  <c r="D168" i="34"/>
  <c r="P167" i="34"/>
  <c r="J167" i="34"/>
  <c r="D166" i="34"/>
  <c r="D165" i="34"/>
  <c r="D164" i="34"/>
  <c r="P311" i="34"/>
  <c r="M311" i="34"/>
  <c r="J311" i="34"/>
  <c r="G311" i="34"/>
  <c r="D311" i="34"/>
  <c r="B310" i="34"/>
  <c r="B309" i="34"/>
  <c r="B308" i="34"/>
  <c r="T307" i="34"/>
  <c r="S307" i="34"/>
  <c r="P307" i="34"/>
  <c r="M307" i="34"/>
  <c r="J307" i="34"/>
  <c r="G307" i="34"/>
  <c r="D307" i="34"/>
  <c r="B305" i="34"/>
  <c r="B304" i="34"/>
  <c r="B303" i="34"/>
  <c r="B301" i="34"/>
  <c r="B300" i="34"/>
  <c r="V299" i="34"/>
  <c r="U299" i="34"/>
  <c r="T299" i="34"/>
  <c r="S299" i="34"/>
  <c r="R299" i="34"/>
  <c r="Q299" i="34"/>
  <c r="P299" i="34"/>
  <c r="O299" i="34"/>
  <c r="N299" i="34"/>
  <c r="M299" i="34"/>
  <c r="L299" i="34"/>
  <c r="K299" i="34"/>
  <c r="J299" i="34"/>
  <c r="I299" i="34"/>
  <c r="H299" i="34"/>
  <c r="G299" i="34"/>
  <c r="F299" i="34"/>
  <c r="E299" i="34"/>
  <c r="D299" i="34"/>
  <c r="S296" i="34"/>
  <c r="S295" i="34"/>
  <c r="D295" i="34"/>
  <c r="D291" i="34"/>
  <c r="B290" i="34"/>
  <c r="P279" i="34"/>
  <c r="M279" i="34"/>
  <c r="J279" i="34"/>
  <c r="G279" i="34"/>
  <c r="D279" i="34"/>
  <c r="B278" i="34"/>
  <c r="B277" i="34"/>
  <c r="B276" i="34"/>
  <c r="T275" i="34"/>
  <c r="S275" i="34"/>
  <c r="P275" i="34"/>
  <c r="M275" i="34"/>
  <c r="J275" i="34"/>
  <c r="G275" i="34"/>
  <c r="D275" i="34"/>
  <c r="B273" i="34"/>
  <c r="B272" i="34"/>
  <c r="B271" i="34"/>
  <c r="B269" i="34"/>
  <c r="B268" i="34"/>
  <c r="V267" i="34"/>
  <c r="U267" i="34"/>
  <c r="T267" i="34"/>
  <c r="S267" i="34"/>
  <c r="R267" i="34"/>
  <c r="Q267" i="34"/>
  <c r="P267" i="34"/>
  <c r="O267" i="34"/>
  <c r="N267" i="34"/>
  <c r="M267" i="34"/>
  <c r="L267" i="34"/>
  <c r="K267" i="34"/>
  <c r="J267" i="34"/>
  <c r="I267" i="34"/>
  <c r="H267" i="34"/>
  <c r="G267" i="34"/>
  <c r="F267" i="34"/>
  <c r="E267" i="34"/>
  <c r="D267" i="34"/>
  <c r="S264" i="34"/>
  <c r="S263" i="34"/>
  <c r="D263" i="34"/>
  <c r="D259" i="34"/>
  <c r="B258" i="34"/>
  <c r="P247" i="34"/>
  <c r="M247" i="34"/>
  <c r="J247" i="34"/>
  <c r="G247" i="34"/>
  <c r="D247" i="34"/>
  <c r="B246" i="34"/>
  <c r="B245" i="34"/>
  <c r="B244" i="34"/>
  <c r="T243" i="34"/>
  <c r="S243" i="34"/>
  <c r="P243" i="34"/>
  <c r="M243" i="34"/>
  <c r="J243" i="34"/>
  <c r="G243" i="34"/>
  <c r="D243" i="34"/>
  <c r="B241" i="34"/>
  <c r="B240" i="34"/>
  <c r="B239" i="34"/>
  <c r="B237" i="34"/>
  <c r="B236" i="34"/>
  <c r="V235" i="34"/>
  <c r="U235" i="34"/>
  <c r="T235" i="34"/>
  <c r="S235" i="34"/>
  <c r="R235" i="34"/>
  <c r="Q235" i="34"/>
  <c r="P235" i="34"/>
  <c r="O235" i="34"/>
  <c r="N235" i="34"/>
  <c r="M235" i="34"/>
  <c r="L235" i="34"/>
  <c r="K235" i="34"/>
  <c r="J235" i="34"/>
  <c r="I235" i="34"/>
  <c r="H235" i="34"/>
  <c r="G235" i="34"/>
  <c r="F235" i="34"/>
  <c r="E235" i="34"/>
  <c r="D235" i="34"/>
  <c r="S232" i="34"/>
  <c r="S231" i="34"/>
  <c r="D231" i="34"/>
  <c r="D227" i="34"/>
  <c r="B226" i="34"/>
  <c r="P215" i="34"/>
  <c r="M215" i="34"/>
  <c r="J215" i="34"/>
  <c r="G215" i="34"/>
  <c r="D215" i="34"/>
  <c r="B214" i="34"/>
  <c r="B213" i="34"/>
  <c r="B212" i="34"/>
  <c r="T211" i="34"/>
  <c r="S211" i="34"/>
  <c r="P211" i="34"/>
  <c r="M211" i="34"/>
  <c r="J211" i="34"/>
  <c r="G211" i="34"/>
  <c r="D211" i="34"/>
  <c r="B209" i="34"/>
  <c r="B208" i="34"/>
  <c r="B207" i="34"/>
  <c r="B205" i="34"/>
  <c r="B204" i="34"/>
  <c r="V203" i="34"/>
  <c r="U203" i="34"/>
  <c r="T203" i="34"/>
  <c r="S203" i="34"/>
  <c r="R203" i="34"/>
  <c r="Q203" i="34"/>
  <c r="P203" i="34"/>
  <c r="O203" i="34"/>
  <c r="N203" i="34"/>
  <c r="M203" i="34"/>
  <c r="L203" i="34"/>
  <c r="K203" i="34"/>
  <c r="J203" i="34"/>
  <c r="I203" i="34"/>
  <c r="H203" i="34"/>
  <c r="G203" i="34"/>
  <c r="F203" i="34"/>
  <c r="E203" i="34"/>
  <c r="D203" i="34"/>
  <c r="S200" i="34"/>
  <c r="S199" i="34"/>
  <c r="D199" i="34"/>
  <c r="D195" i="34"/>
  <c r="B194" i="34"/>
  <c r="P183" i="34"/>
  <c r="M183" i="34"/>
  <c r="J183" i="34"/>
  <c r="G183" i="34"/>
  <c r="D183" i="34"/>
  <c r="B182" i="34"/>
  <c r="B181" i="34"/>
  <c r="B180" i="34"/>
  <c r="T179" i="34"/>
  <c r="S179" i="34"/>
  <c r="P179" i="34"/>
  <c r="M179" i="34"/>
  <c r="J179" i="34"/>
  <c r="G179" i="34"/>
  <c r="D179" i="34"/>
  <c r="B177" i="34"/>
  <c r="B176" i="34"/>
  <c r="B175" i="34"/>
  <c r="B173" i="34"/>
  <c r="B172" i="34"/>
  <c r="V171" i="34"/>
  <c r="U171" i="34"/>
  <c r="T171" i="34"/>
  <c r="S171" i="34"/>
  <c r="R171" i="34"/>
  <c r="Q171" i="34"/>
  <c r="P171" i="34"/>
  <c r="O171" i="34"/>
  <c r="N171" i="34"/>
  <c r="M171" i="34"/>
  <c r="L171" i="34"/>
  <c r="K171" i="34"/>
  <c r="J171" i="34"/>
  <c r="I171" i="34"/>
  <c r="H171" i="34"/>
  <c r="G171" i="34"/>
  <c r="F171" i="34"/>
  <c r="E171" i="34"/>
  <c r="D171" i="34"/>
  <c r="S168" i="34"/>
  <c r="S167" i="34"/>
  <c r="D167" i="34"/>
  <c r="D163" i="34"/>
  <c r="B162" i="34"/>
  <c r="S155" i="34"/>
  <c r="M155" i="34"/>
  <c r="J155" i="34"/>
  <c r="G155" i="34"/>
  <c r="D155" i="34"/>
  <c r="P153" i="34"/>
  <c r="EH11" i="3"/>
  <c r="M153" i="34"/>
  <c r="EL11" i="3"/>
  <c r="J153" i="34"/>
  <c r="ED11" i="3"/>
  <c r="G153" i="34"/>
  <c r="DZ11" i="3"/>
  <c r="D153" i="34"/>
  <c r="P152" i="34"/>
  <c r="EI11" i="3"/>
  <c r="M152" i="34"/>
  <c r="EM11" i="3"/>
  <c r="J152" i="34"/>
  <c r="EE11" i="3"/>
  <c r="G152" i="34"/>
  <c r="EA11" i="3"/>
  <c r="D152" i="34"/>
  <c r="V150" i="34"/>
  <c r="U150" i="34"/>
  <c r="T150" i="34"/>
  <c r="P150" i="34"/>
  <c r="M150" i="34"/>
  <c r="J150" i="34"/>
  <c r="G150" i="34"/>
  <c r="D150" i="34"/>
  <c r="V149" i="34"/>
  <c r="U149" i="34"/>
  <c r="T149" i="34"/>
  <c r="P149" i="34"/>
  <c r="M149" i="34"/>
  <c r="J149" i="34"/>
  <c r="G149" i="34"/>
  <c r="D149" i="34"/>
  <c r="V148" i="34"/>
  <c r="U148" i="34"/>
  <c r="T148" i="34"/>
  <c r="P148" i="34"/>
  <c r="M148" i="34"/>
  <c r="J148" i="34"/>
  <c r="G148" i="34"/>
  <c r="D148" i="34"/>
  <c r="V145" i="34"/>
  <c r="U145" i="34"/>
  <c r="T145" i="34"/>
  <c r="S145" i="34"/>
  <c r="R145" i="34"/>
  <c r="Q145" i="34"/>
  <c r="P145" i="34"/>
  <c r="O145" i="34"/>
  <c r="N145" i="34"/>
  <c r="M145" i="34"/>
  <c r="L145" i="34"/>
  <c r="K145" i="34"/>
  <c r="J145" i="34"/>
  <c r="I145" i="34"/>
  <c r="H145" i="34"/>
  <c r="G145" i="34"/>
  <c r="F145" i="34"/>
  <c r="E145" i="34"/>
  <c r="D145" i="34"/>
  <c r="V144" i="34"/>
  <c r="U144" i="34"/>
  <c r="T144" i="34"/>
  <c r="S144" i="34"/>
  <c r="R144" i="34"/>
  <c r="Q144" i="34"/>
  <c r="P144" i="34"/>
  <c r="O144" i="34"/>
  <c r="N144" i="34"/>
  <c r="M144" i="34"/>
  <c r="L144" i="34"/>
  <c r="K144" i="34"/>
  <c r="J144" i="34"/>
  <c r="I144" i="34"/>
  <c r="H144" i="34"/>
  <c r="G144" i="34"/>
  <c r="F144" i="34"/>
  <c r="E144" i="34"/>
  <c r="D144" i="34"/>
  <c r="V143" i="34"/>
  <c r="U143" i="34"/>
  <c r="T143" i="34"/>
  <c r="S143" i="34"/>
  <c r="R143" i="34"/>
  <c r="Q143" i="34"/>
  <c r="P143" i="34"/>
  <c r="O143" i="34"/>
  <c r="N143" i="34"/>
  <c r="M143" i="34"/>
  <c r="L143" i="34"/>
  <c r="K143" i="34"/>
  <c r="J143" i="34"/>
  <c r="I143" i="34"/>
  <c r="H143" i="34"/>
  <c r="G143" i="34"/>
  <c r="F143" i="34"/>
  <c r="E143" i="34"/>
  <c r="D143" i="34"/>
  <c r="V142" i="34"/>
  <c r="U142" i="34"/>
  <c r="T142" i="34"/>
  <c r="S142" i="34"/>
  <c r="R142" i="34"/>
  <c r="Q142" i="34"/>
  <c r="P142" i="34"/>
  <c r="O142" i="34"/>
  <c r="N142" i="34"/>
  <c r="M142" i="34"/>
  <c r="L142" i="34"/>
  <c r="K142" i="34"/>
  <c r="J142" i="34"/>
  <c r="I142" i="34"/>
  <c r="H142" i="34"/>
  <c r="G142" i="34"/>
  <c r="F142" i="34"/>
  <c r="E142" i="34"/>
  <c r="D142" i="34"/>
  <c r="B142" i="34"/>
  <c r="V141" i="34"/>
  <c r="U141" i="34"/>
  <c r="T141" i="34"/>
  <c r="S141" i="34"/>
  <c r="R141" i="34"/>
  <c r="Q141" i="34"/>
  <c r="P141" i="34"/>
  <c r="O141" i="34"/>
  <c r="N141" i="34"/>
  <c r="M141" i="34"/>
  <c r="L141" i="34"/>
  <c r="K141" i="34"/>
  <c r="J141" i="34"/>
  <c r="I141" i="34"/>
  <c r="H141" i="34"/>
  <c r="G141" i="34"/>
  <c r="F141" i="34"/>
  <c r="E141" i="34"/>
  <c r="D141" i="34"/>
  <c r="V140" i="34"/>
  <c r="U140" i="34"/>
  <c r="T140" i="34"/>
  <c r="S140" i="34"/>
  <c r="R140" i="34"/>
  <c r="Q140" i="34"/>
  <c r="P140" i="34"/>
  <c r="O140" i="34"/>
  <c r="N140" i="34"/>
  <c r="M140" i="34"/>
  <c r="L140" i="34"/>
  <c r="K140" i="34"/>
  <c r="J140" i="34"/>
  <c r="I140" i="34"/>
  <c r="H140" i="34"/>
  <c r="G140" i="34"/>
  <c r="F140" i="34"/>
  <c r="E140" i="34"/>
  <c r="D140" i="34"/>
  <c r="G136" i="34"/>
  <c r="D136" i="34"/>
  <c r="P135" i="34"/>
  <c r="J135" i="34"/>
  <c r="D134" i="34"/>
  <c r="D133" i="34"/>
  <c r="D132" i="34"/>
  <c r="P151" i="34"/>
  <c r="M151" i="34"/>
  <c r="J151" i="34"/>
  <c r="G151" i="34"/>
  <c r="D151" i="34"/>
  <c r="B150" i="34"/>
  <c r="B149" i="34"/>
  <c r="B148" i="34"/>
  <c r="T147" i="34"/>
  <c r="S147" i="34"/>
  <c r="P147" i="34"/>
  <c r="M147" i="34"/>
  <c r="J147" i="34"/>
  <c r="G147" i="34"/>
  <c r="D147" i="34"/>
  <c r="B145" i="34"/>
  <c r="B144" i="34"/>
  <c r="B143" i="34"/>
  <c r="B141" i="34"/>
  <c r="B140" i="34"/>
  <c r="V139" i="34"/>
  <c r="U139" i="34"/>
  <c r="T139" i="34"/>
  <c r="S139" i="34"/>
  <c r="R139" i="34"/>
  <c r="Q139" i="34"/>
  <c r="P139" i="34"/>
  <c r="O139" i="34"/>
  <c r="N139" i="34"/>
  <c r="M139" i="34"/>
  <c r="L139" i="34"/>
  <c r="K139" i="34"/>
  <c r="J139" i="34"/>
  <c r="I139" i="34"/>
  <c r="H139" i="34"/>
  <c r="G139" i="34"/>
  <c r="F139" i="34"/>
  <c r="E139" i="34"/>
  <c r="D139" i="34"/>
  <c r="S136" i="34"/>
  <c r="S135" i="34"/>
  <c r="D135" i="34"/>
  <c r="D131" i="34"/>
  <c r="B130" i="34"/>
  <c r="S123" i="34"/>
  <c r="M123" i="34"/>
  <c r="J123" i="34"/>
  <c r="G123" i="34"/>
  <c r="D123" i="34"/>
  <c r="P121" i="34"/>
  <c r="EH10" i="3"/>
  <c r="M121" i="34"/>
  <c r="EL10" i="3"/>
  <c r="J121" i="34"/>
  <c r="ED10" i="3"/>
  <c r="G121" i="34"/>
  <c r="DZ10" i="3"/>
  <c r="D121" i="34"/>
  <c r="P120" i="34"/>
  <c r="EI10" i="3"/>
  <c r="M120" i="34"/>
  <c r="EM10" i="3"/>
  <c r="J120" i="34"/>
  <c r="EE10" i="3"/>
  <c r="G120" i="34"/>
  <c r="EA10" i="3"/>
  <c r="D120" i="34"/>
  <c r="V118" i="34"/>
  <c r="U118" i="34"/>
  <c r="T118" i="34"/>
  <c r="P118" i="34"/>
  <c r="M118" i="34"/>
  <c r="J118" i="34"/>
  <c r="G118" i="34"/>
  <c r="D118" i="34"/>
  <c r="V117" i="34"/>
  <c r="U117" i="34"/>
  <c r="T117" i="34"/>
  <c r="P117" i="34"/>
  <c r="M117" i="34"/>
  <c r="J117" i="34"/>
  <c r="G117" i="34"/>
  <c r="D117" i="34"/>
  <c r="V116" i="34"/>
  <c r="U116" i="34"/>
  <c r="T116" i="34"/>
  <c r="P116" i="34"/>
  <c r="M116" i="34"/>
  <c r="J116" i="34"/>
  <c r="G116" i="34"/>
  <c r="D116" i="34"/>
  <c r="V113" i="34"/>
  <c r="U113" i="34"/>
  <c r="T113" i="34"/>
  <c r="S113" i="34"/>
  <c r="R113" i="34"/>
  <c r="Q113" i="34"/>
  <c r="P113" i="34"/>
  <c r="O113" i="34"/>
  <c r="N113" i="34"/>
  <c r="M113" i="34"/>
  <c r="L113" i="34"/>
  <c r="K113" i="34"/>
  <c r="J113" i="34"/>
  <c r="I113" i="34"/>
  <c r="H113" i="34"/>
  <c r="G113" i="34"/>
  <c r="F113" i="34"/>
  <c r="E113" i="34"/>
  <c r="D113" i="34"/>
  <c r="V112" i="34"/>
  <c r="U112" i="34"/>
  <c r="T112" i="34"/>
  <c r="S112" i="34"/>
  <c r="R112" i="34"/>
  <c r="Q112" i="34"/>
  <c r="P112" i="34"/>
  <c r="O112" i="34"/>
  <c r="N112" i="34"/>
  <c r="M112" i="34"/>
  <c r="L112" i="34"/>
  <c r="K112" i="34"/>
  <c r="J112" i="34"/>
  <c r="I112" i="34"/>
  <c r="H112" i="34"/>
  <c r="G112" i="34"/>
  <c r="F112" i="34"/>
  <c r="E112" i="34"/>
  <c r="D112" i="34"/>
  <c r="V111" i="34"/>
  <c r="U111" i="34"/>
  <c r="T111" i="34"/>
  <c r="S111" i="34"/>
  <c r="R111" i="34"/>
  <c r="Q111" i="34"/>
  <c r="P111" i="34"/>
  <c r="O111" i="34"/>
  <c r="N111" i="34"/>
  <c r="M111" i="34"/>
  <c r="L111" i="34"/>
  <c r="K111" i="34"/>
  <c r="J111" i="34"/>
  <c r="I111" i="34"/>
  <c r="H111" i="34"/>
  <c r="G111" i="34"/>
  <c r="F111" i="34"/>
  <c r="E111" i="34"/>
  <c r="D111" i="34"/>
  <c r="V110" i="34"/>
  <c r="U110" i="34"/>
  <c r="T110" i="34"/>
  <c r="S110" i="34"/>
  <c r="R110" i="34"/>
  <c r="Q110" i="34"/>
  <c r="P110" i="34"/>
  <c r="O110" i="34"/>
  <c r="N110" i="34"/>
  <c r="M110" i="34"/>
  <c r="L110" i="34"/>
  <c r="K110" i="34"/>
  <c r="J110" i="34"/>
  <c r="I110" i="34"/>
  <c r="H110" i="34"/>
  <c r="G110" i="34"/>
  <c r="F110" i="34"/>
  <c r="E110" i="34"/>
  <c r="D110" i="34"/>
  <c r="B110" i="34"/>
  <c r="V109" i="34"/>
  <c r="U109" i="34"/>
  <c r="T109" i="34"/>
  <c r="S109" i="34"/>
  <c r="R109" i="34"/>
  <c r="Q109" i="34"/>
  <c r="P109" i="34"/>
  <c r="O109" i="34"/>
  <c r="N109" i="34"/>
  <c r="M109" i="34"/>
  <c r="L109" i="34"/>
  <c r="K109" i="34"/>
  <c r="J109" i="34"/>
  <c r="I109" i="34"/>
  <c r="H109" i="34"/>
  <c r="G109" i="34"/>
  <c r="F109" i="34"/>
  <c r="E109" i="34"/>
  <c r="D109" i="34"/>
  <c r="V108" i="34"/>
  <c r="U108" i="34"/>
  <c r="T108" i="34"/>
  <c r="S108" i="34"/>
  <c r="R108" i="34"/>
  <c r="Q108" i="34"/>
  <c r="P108" i="34"/>
  <c r="O108" i="34"/>
  <c r="N108" i="34"/>
  <c r="M108" i="34"/>
  <c r="L108" i="34"/>
  <c r="K108" i="34"/>
  <c r="J108" i="34"/>
  <c r="I108" i="34"/>
  <c r="H108" i="34"/>
  <c r="G108" i="34"/>
  <c r="F108" i="34"/>
  <c r="E108" i="34"/>
  <c r="D108" i="34"/>
  <c r="G104" i="34"/>
  <c r="D104" i="34"/>
  <c r="P103" i="34"/>
  <c r="J103" i="34"/>
  <c r="D102" i="34"/>
  <c r="D101" i="34"/>
  <c r="D100" i="34"/>
  <c r="S91" i="34"/>
  <c r="P91" i="34"/>
  <c r="M91" i="34"/>
  <c r="J91" i="34"/>
  <c r="G91" i="34"/>
  <c r="D91" i="34"/>
  <c r="P89" i="34"/>
  <c r="EH9" i="3"/>
  <c r="M89" i="34"/>
  <c r="EL9" i="3"/>
  <c r="J89" i="34"/>
  <c r="ED9" i="3"/>
  <c r="G89" i="34"/>
  <c r="DZ9" i="3"/>
  <c r="D89" i="34"/>
  <c r="P88" i="34"/>
  <c r="EI9" i="3"/>
  <c r="M88" i="34"/>
  <c r="EM9" i="3"/>
  <c r="J88" i="34"/>
  <c r="EE9" i="3"/>
  <c r="G88" i="34"/>
  <c r="EA9" i="3"/>
  <c r="D88" i="34"/>
  <c r="V86" i="34"/>
  <c r="U86" i="34"/>
  <c r="T86" i="34"/>
  <c r="P86" i="34"/>
  <c r="M86" i="34"/>
  <c r="J86" i="34"/>
  <c r="G86" i="34"/>
  <c r="D86" i="34"/>
  <c r="V85" i="34"/>
  <c r="U85" i="34"/>
  <c r="T85" i="34"/>
  <c r="P85" i="34"/>
  <c r="M85" i="34"/>
  <c r="J85" i="34"/>
  <c r="G85" i="34"/>
  <c r="D85" i="34"/>
  <c r="V84" i="34"/>
  <c r="U84" i="34"/>
  <c r="T84" i="34"/>
  <c r="P84" i="34"/>
  <c r="M84" i="34"/>
  <c r="J84" i="34"/>
  <c r="G84" i="34"/>
  <c r="D84" i="34"/>
  <c r="V81" i="34"/>
  <c r="U81" i="34"/>
  <c r="T81" i="34"/>
  <c r="S81" i="34"/>
  <c r="R81" i="34"/>
  <c r="Q81" i="34"/>
  <c r="P81" i="34"/>
  <c r="O81" i="34"/>
  <c r="N81" i="34"/>
  <c r="M81" i="34"/>
  <c r="L81" i="34"/>
  <c r="K81" i="34"/>
  <c r="J81" i="34"/>
  <c r="I81" i="34"/>
  <c r="H81" i="34"/>
  <c r="G81" i="34"/>
  <c r="F81" i="34"/>
  <c r="E81" i="34"/>
  <c r="D81" i="34"/>
  <c r="V80" i="34"/>
  <c r="U80" i="34"/>
  <c r="T80" i="34"/>
  <c r="S80" i="34"/>
  <c r="R80" i="34"/>
  <c r="Q80" i="34"/>
  <c r="P80" i="34"/>
  <c r="O80" i="34"/>
  <c r="N80" i="34"/>
  <c r="M80" i="34"/>
  <c r="L80" i="34"/>
  <c r="K80" i="34"/>
  <c r="J80" i="34"/>
  <c r="I80" i="34"/>
  <c r="H80" i="34"/>
  <c r="G80" i="34"/>
  <c r="F80" i="34"/>
  <c r="E80" i="34"/>
  <c r="D80" i="34"/>
  <c r="V79" i="34"/>
  <c r="U79" i="34"/>
  <c r="T79" i="34"/>
  <c r="S79" i="34"/>
  <c r="R79" i="34"/>
  <c r="Q79" i="34"/>
  <c r="P79" i="34"/>
  <c r="O79" i="34"/>
  <c r="N79" i="34"/>
  <c r="M79" i="34"/>
  <c r="L79" i="34"/>
  <c r="K79" i="34"/>
  <c r="J79" i="34"/>
  <c r="I79" i="34"/>
  <c r="H79" i="34"/>
  <c r="G79" i="34"/>
  <c r="F79" i="34"/>
  <c r="E79" i="34"/>
  <c r="D79" i="34"/>
  <c r="V78" i="34"/>
  <c r="U78" i="34"/>
  <c r="T78" i="34"/>
  <c r="S78" i="34"/>
  <c r="R78" i="34"/>
  <c r="Q78" i="34"/>
  <c r="P78" i="34"/>
  <c r="O78" i="34"/>
  <c r="N78" i="34"/>
  <c r="M78" i="34"/>
  <c r="L78" i="34"/>
  <c r="K78" i="34"/>
  <c r="J78" i="34"/>
  <c r="I78" i="34"/>
  <c r="H78" i="34"/>
  <c r="G78" i="34"/>
  <c r="F78" i="34"/>
  <c r="E78" i="34"/>
  <c r="D78" i="34"/>
  <c r="B78" i="34"/>
  <c r="V77" i="34"/>
  <c r="U77" i="34"/>
  <c r="T77" i="34"/>
  <c r="S77" i="34"/>
  <c r="R77" i="34"/>
  <c r="Q77" i="34"/>
  <c r="P77" i="34"/>
  <c r="O77" i="34"/>
  <c r="N77" i="34"/>
  <c r="M77" i="34"/>
  <c r="L77" i="34"/>
  <c r="K77" i="34"/>
  <c r="J77" i="34"/>
  <c r="I77" i="34"/>
  <c r="H77" i="34"/>
  <c r="G77" i="34"/>
  <c r="F77" i="34"/>
  <c r="E77" i="34"/>
  <c r="D77" i="34"/>
  <c r="V76" i="34"/>
  <c r="U76" i="34"/>
  <c r="T76" i="34"/>
  <c r="S76" i="34"/>
  <c r="R76" i="34"/>
  <c r="Q76" i="34"/>
  <c r="P76" i="34"/>
  <c r="O76" i="34"/>
  <c r="N76" i="34"/>
  <c r="M76" i="34"/>
  <c r="L76" i="34"/>
  <c r="K76" i="34"/>
  <c r="J76" i="34"/>
  <c r="I76" i="34"/>
  <c r="H76" i="34"/>
  <c r="G76" i="34"/>
  <c r="F76" i="34"/>
  <c r="E76" i="34"/>
  <c r="D76" i="34"/>
  <c r="G72" i="34"/>
  <c r="D72" i="34"/>
  <c r="P71" i="34"/>
  <c r="J71" i="34"/>
  <c r="D70" i="34"/>
  <c r="D69" i="34"/>
  <c r="D68" i="34"/>
  <c r="P119" i="34"/>
  <c r="M119" i="34"/>
  <c r="J119" i="34"/>
  <c r="G119" i="34"/>
  <c r="D119" i="34"/>
  <c r="B118" i="34"/>
  <c r="B117" i="34"/>
  <c r="B116" i="34"/>
  <c r="T115" i="34"/>
  <c r="S115" i="34"/>
  <c r="P115" i="34"/>
  <c r="M115" i="34"/>
  <c r="J115" i="34"/>
  <c r="G115" i="34"/>
  <c r="D115" i="34"/>
  <c r="B113" i="34"/>
  <c r="B112" i="34"/>
  <c r="B111" i="34"/>
  <c r="B109" i="34"/>
  <c r="B108" i="34"/>
  <c r="V107" i="34"/>
  <c r="U107" i="34"/>
  <c r="T107" i="34"/>
  <c r="S107" i="34"/>
  <c r="R107" i="34"/>
  <c r="Q107" i="34"/>
  <c r="P107" i="34"/>
  <c r="O107" i="34"/>
  <c r="N107" i="34"/>
  <c r="M107" i="34"/>
  <c r="L107" i="34"/>
  <c r="K107" i="34"/>
  <c r="J107" i="34"/>
  <c r="I107" i="34"/>
  <c r="H107" i="34"/>
  <c r="G107" i="34"/>
  <c r="F107" i="34"/>
  <c r="E107" i="34"/>
  <c r="D107" i="34"/>
  <c r="S104" i="34"/>
  <c r="S103" i="34"/>
  <c r="D103" i="34"/>
  <c r="D99" i="34"/>
  <c r="B98" i="34"/>
  <c r="P87" i="34"/>
  <c r="M87" i="34"/>
  <c r="J87" i="34"/>
  <c r="G87" i="34"/>
  <c r="D87" i="34"/>
  <c r="B86" i="34"/>
  <c r="B85" i="34"/>
  <c r="B84" i="34"/>
  <c r="T83" i="34"/>
  <c r="S83" i="34"/>
  <c r="P83" i="34"/>
  <c r="M83" i="34"/>
  <c r="J83" i="34"/>
  <c r="G83" i="34"/>
  <c r="D83" i="34"/>
  <c r="B81" i="34"/>
  <c r="B80" i="34"/>
  <c r="B79" i="34"/>
  <c r="B77" i="34"/>
  <c r="B76" i="34"/>
  <c r="V75" i="34"/>
  <c r="U75" i="34"/>
  <c r="T75" i="34"/>
  <c r="S75" i="34"/>
  <c r="R75" i="34"/>
  <c r="Q75" i="34"/>
  <c r="P75" i="34"/>
  <c r="O75" i="34"/>
  <c r="N75" i="34"/>
  <c r="M75" i="34"/>
  <c r="L75" i="34"/>
  <c r="K75" i="34"/>
  <c r="J75" i="34"/>
  <c r="I75" i="34"/>
  <c r="H75" i="34"/>
  <c r="G75" i="34"/>
  <c r="F75" i="34"/>
  <c r="E75" i="34"/>
  <c r="D75" i="34"/>
  <c r="S72" i="34"/>
  <c r="S71" i="34"/>
  <c r="D71" i="34"/>
  <c r="D67" i="34"/>
  <c r="B66" i="34"/>
  <c r="S59" i="34"/>
  <c r="P59" i="34"/>
  <c r="M59" i="34"/>
  <c r="J59" i="34"/>
  <c r="G59" i="34"/>
  <c r="D59" i="34"/>
  <c r="P57" i="34"/>
  <c r="EH8" i="3"/>
  <c r="M57" i="34"/>
  <c r="EL8" i="3"/>
  <c r="J57" i="34"/>
  <c r="ED8" i="3"/>
  <c r="G57" i="34"/>
  <c r="DZ8" i="3"/>
  <c r="D57" i="34"/>
  <c r="P56" i="34"/>
  <c r="EI8" i="3"/>
  <c r="M56" i="34"/>
  <c r="EM8" i="3"/>
  <c r="J56" i="34"/>
  <c r="EE8" i="3"/>
  <c r="G56" i="34"/>
  <c r="EA8" i="3"/>
  <c r="D56" i="34"/>
  <c r="V54" i="34"/>
  <c r="U54" i="34"/>
  <c r="T54" i="34"/>
  <c r="P54" i="34"/>
  <c r="M54" i="34"/>
  <c r="J54" i="34"/>
  <c r="G54" i="34"/>
  <c r="D54" i="34"/>
  <c r="V53" i="34"/>
  <c r="U53" i="34"/>
  <c r="T53" i="34"/>
  <c r="P53" i="34"/>
  <c r="M53" i="34"/>
  <c r="J53" i="34"/>
  <c r="G53" i="34"/>
  <c r="D53" i="34"/>
  <c r="V52" i="34"/>
  <c r="U52" i="34"/>
  <c r="T52" i="34"/>
  <c r="P52" i="34"/>
  <c r="M52" i="34"/>
  <c r="J52" i="34"/>
  <c r="G52" i="34"/>
  <c r="D52" i="34"/>
  <c r="V49" i="34"/>
  <c r="U49" i="34"/>
  <c r="T49" i="34"/>
  <c r="S49" i="34"/>
  <c r="R49" i="34"/>
  <c r="Q49" i="34"/>
  <c r="P49" i="34"/>
  <c r="O49" i="34"/>
  <c r="N49" i="34"/>
  <c r="M49" i="34"/>
  <c r="L49" i="34"/>
  <c r="K49" i="34"/>
  <c r="J49" i="34"/>
  <c r="I49" i="34"/>
  <c r="H49" i="34"/>
  <c r="G49" i="34"/>
  <c r="F49" i="34"/>
  <c r="E49" i="34"/>
  <c r="D49" i="34"/>
  <c r="V48" i="34"/>
  <c r="U48" i="34"/>
  <c r="T48" i="34"/>
  <c r="S48" i="34"/>
  <c r="R48" i="34"/>
  <c r="Q48" i="34"/>
  <c r="P48" i="34"/>
  <c r="O48" i="34"/>
  <c r="N48" i="34"/>
  <c r="M48" i="34"/>
  <c r="L48" i="34"/>
  <c r="K48" i="34"/>
  <c r="J48" i="34"/>
  <c r="I48" i="34"/>
  <c r="H48" i="34"/>
  <c r="G48" i="34"/>
  <c r="F48" i="34"/>
  <c r="E48" i="34"/>
  <c r="D48" i="34"/>
  <c r="V47" i="34"/>
  <c r="U47" i="34"/>
  <c r="T47" i="34"/>
  <c r="S47" i="34"/>
  <c r="R47" i="34"/>
  <c r="Q47" i="34"/>
  <c r="P47" i="34"/>
  <c r="O47" i="34"/>
  <c r="N47" i="34"/>
  <c r="M47" i="34"/>
  <c r="L47" i="34"/>
  <c r="K47" i="34"/>
  <c r="J47" i="34"/>
  <c r="I47" i="34"/>
  <c r="H47" i="34"/>
  <c r="G47" i="34"/>
  <c r="F47" i="34"/>
  <c r="E47" i="34"/>
  <c r="D47" i="34"/>
  <c r="V46" i="34"/>
  <c r="U46" i="34"/>
  <c r="T46" i="34"/>
  <c r="S46" i="34"/>
  <c r="R46" i="34"/>
  <c r="Q46" i="34"/>
  <c r="P46" i="34"/>
  <c r="O46" i="34"/>
  <c r="N46" i="34"/>
  <c r="M46" i="34"/>
  <c r="L46" i="34"/>
  <c r="K46" i="34"/>
  <c r="J46" i="34"/>
  <c r="I46" i="34"/>
  <c r="H46" i="34"/>
  <c r="G46" i="34"/>
  <c r="F46" i="34"/>
  <c r="E46" i="34"/>
  <c r="D46" i="34"/>
  <c r="B46" i="34"/>
  <c r="V45" i="34"/>
  <c r="U45" i="34"/>
  <c r="T45" i="34"/>
  <c r="S45" i="34"/>
  <c r="R45" i="34"/>
  <c r="Q45" i="34"/>
  <c r="P45" i="34"/>
  <c r="O45" i="34"/>
  <c r="N45" i="34"/>
  <c r="M45" i="34"/>
  <c r="L45" i="34"/>
  <c r="K45" i="34"/>
  <c r="J45" i="34"/>
  <c r="I45" i="34"/>
  <c r="H45" i="34"/>
  <c r="G45" i="34"/>
  <c r="F45" i="34"/>
  <c r="E45" i="34"/>
  <c r="D45" i="34"/>
  <c r="V44" i="34"/>
  <c r="U44" i="34"/>
  <c r="T44" i="34"/>
  <c r="S44" i="34"/>
  <c r="R44" i="34"/>
  <c r="Q44" i="34"/>
  <c r="P44" i="34"/>
  <c r="O44" i="34"/>
  <c r="N44" i="34"/>
  <c r="M44" i="34"/>
  <c r="L44" i="34"/>
  <c r="K44" i="34"/>
  <c r="J44" i="34"/>
  <c r="I44" i="34"/>
  <c r="H44" i="34"/>
  <c r="G44" i="34"/>
  <c r="F44" i="34"/>
  <c r="E44" i="34"/>
  <c r="D44" i="34"/>
  <c r="G40" i="34"/>
  <c r="D40" i="34"/>
  <c r="P39" i="34"/>
  <c r="J39" i="34"/>
  <c r="D38" i="34"/>
  <c r="D37" i="34"/>
  <c r="D36" i="34"/>
  <c r="P55" i="34"/>
  <c r="M55" i="34"/>
  <c r="J55" i="34"/>
  <c r="G55" i="34"/>
  <c r="D55" i="34"/>
  <c r="B54" i="34"/>
  <c r="B53" i="34"/>
  <c r="B52" i="34"/>
  <c r="T51" i="34"/>
  <c r="S51" i="34"/>
  <c r="P51" i="34"/>
  <c r="M51" i="34"/>
  <c r="J51" i="34"/>
  <c r="G51" i="34"/>
  <c r="D51" i="34"/>
  <c r="B49" i="34"/>
  <c r="B48" i="34"/>
  <c r="B47" i="34"/>
  <c r="B45" i="34"/>
  <c r="B44" i="34"/>
  <c r="V43" i="34"/>
  <c r="U43" i="34"/>
  <c r="T43" i="34"/>
  <c r="S43" i="34"/>
  <c r="R43" i="34"/>
  <c r="Q43" i="34"/>
  <c r="P43" i="34"/>
  <c r="O43" i="34"/>
  <c r="N43" i="34"/>
  <c r="M43" i="34"/>
  <c r="L43" i="34"/>
  <c r="K43" i="34"/>
  <c r="J43" i="34"/>
  <c r="I43" i="34"/>
  <c r="H43" i="34"/>
  <c r="G43" i="34"/>
  <c r="F43" i="34"/>
  <c r="E43" i="34"/>
  <c r="D43" i="34"/>
  <c r="S40" i="34"/>
  <c r="S39" i="34"/>
  <c r="D39" i="34"/>
  <c r="D35" i="34"/>
  <c r="B34" i="34"/>
  <c r="M27" i="34"/>
  <c r="S27" i="34"/>
  <c r="J27" i="34"/>
  <c r="G27" i="34"/>
  <c r="D27" i="34"/>
  <c r="DV8" i="3"/>
  <c r="DW8" i="3"/>
  <c r="DX8" i="3"/>
  <c r="DY8" i="3"/>
  <c r="EB8" i="3"/>
  <c r="EC8" i="3"/>
  <c r="EF8" i="3"/>
  <c r="EG8" i="3"/>
  <c r="EJ8" i="3"/>
  <c r="EK8" i="3"/>
  <c r="EN8" i="3"/>
  <c r="EO8" i="3"/>
  <c r="DV9" i="3"/>
  <c r="DW9" i="3"/>
  <c r="DX9" i="3"/>
  <c r="DY9" i="3"/>
  <c r="EB9" i="3"/>
  <c r="EC9" i="3"/>
  <c r="EF9" i="3"/>
  <c r="EG9" i="3"/>
  <c r="EJ9" i="3"/>
  <c r="EK9" i="3"/>
  <c r="EN9" i="3"/>
  <c r="EO9" i="3"/>
  <c r="DV10" i="3"/>
  <c r="DW10" i="3"/>
  <c r="DX10" i="3"/>
  <c r="DY10" i="3"/>
  <c r="EB10" i="3"/>
  <c r="EC10" i="3"/>
  <c r="EF10" i="3"/>
  <c r="EG10" i="3"/>
  <c r="EJ10" i="3"/>
  <c r="EK10" i="3"/>
  <c r="EN10" i="3"/>
  <c r="EO10" i="3"/>
  <c r="DV11" i="3"/>
  <c r="DW11" i="3"/>
  <c r="DX11" i="3"/>
  <c r="DY11" i="3"/>
  <c r="EB11" i="3"/>
  <c r="EC11" i="3"/>
  <c r="EF11" i="3"/>
  <c r="EG11" i="3"/>
  <c r="EJ11" i="3"/>
  <c r="EK11" i="3"/>
  <c r="EN11" i="3"/>
  <c r="EO11" i="3"/>
  <c r="DV12" i="3"/>
  <c r="DW12" i="3"/>
  <c r="DX12" i="3"/>
  <c r="DY12" i="3"/>
  <c r="EB12" i="3"/>
  <c r="EC12" i="3"/>
  <c r="EF12" i="3"/>
  <c r="EG12" i="3"/>
  <c r="EJ12" i="3"/>
  <c r="EK12" i="3"/>
  <c r="EN12" i="3"/>
  <c r="EO12" i="3"/>
  <c r="DV13" i="3"/>
  <c r="DW13" i="3"/>
  <c r="DX13" i="3"/>
  <c r="DY13" i="3"/>
  <c r="EB13" i="3"/>
  <c r="EC13" i="3"/>
  <c r="EF13" i="3"/>
  <c r="EG13" i="3"/>
  <c r="EJ13" i="3"/>
  <c r="EK13" i="3"/>
  <c r="EN13" i="3"/>
  <c r="EO13" i="3"/>
  <c r="DV14" i="3"/>
  <c r="DW14" i="3"/>
  <c r="DX14" i="3"/>
  <c r="DY14" i="3"/>
  <c r="EB14" i="3"/>
  <c r="EC14" i="3"/>
  <c r="EF14" i="3"/>
  <c r="EG14" i="3"/>
  <c r="EJ14" i="3"/>
  <c r="EK14" i="3"/>
  <c r="EN14" i="3"/>
  <c r="EO14" i="3"/>
  <c r="DV15" i="3"/>
  <c r="DW15" i="3"/>
  <c r="DX15" i="3"/>
  <c r="DY15" i="3"/>
  <c r="EB15" i="3"/>
  <c r="EC15" i="3"/>
  <c r="EF15" i="3"/>
  <c r="EG15" i="3"/>
  <c r="EJ15" i="3"/>
  <c r="EK15" i="3"/>
  <c r="EN15" i="3"/>
  <c r="EO15" i="3"/>
  <c r="DV16" i="3"/>
  <c r="DW16" i="3"/>
  <c r="DX16" i="3"/>
  <c r="DY16" i="3"/>
  <c r="EB16" i="3"/>
  <c r="EC16" i="3"/>
  <c r="EF16" i="3"/>
  <c r="EG16" i="3"/>
  <c r="EJ16" i="3"/>
  <c r="EK16" i="3"/>
  <c r="EN16" i="3"/>
  <c r="EO16" i="3"/>
  <c r="DV17" i="3"/>
  <c r="DW17" i="3"/>
  <c r="DX17" i="3"/>
  <c r="DY17" i="3"/>
  <c r="EB17" i="3"/>
  <c r="EC17" i="3"/>
  <c r="EF17" i="3"/>
  <c r="EG17" i="3"/>
  <c r="EJ17" i="3"/>
  <c r="EK17" i="3"/>
  <c r="EN17" i="3"/>
  <c r="EO17" i="3"/>
  <c r="DV18" i="3"/>
  <c r="DW18" i="3"/>
  <c r="DX18" i="3"/>
  <c r="DY18" i="3"/>
  <c r="EB18" i="3"/>
  <c r="EC18" i="3"/>
  <c r="EF18" i="3"/>
  <c r="EG18" i="3"/>
  <c r="EJ18" i="3"/>
  <c r="EK18" i="3"/>
  <c r="EN18" i="3"/>
  <c r="EO18" i="3"/>
  <c r="DV19" i="3"/>
  <c r="DW19" i="3"/>
  <c r="DX19" i="3"/>
  <c r="DY19" i="3"/>
  <c r="EB19" i="3"/>
  <c r="EC19" i="3"/>
  <c r="EF19" i="3"/>
  <c r="EG19" i="3"/>
  <c r="EJ19" i="3"/>
  <c r="EK19" i="3"/>
  <c r="EN19" i="3"/>
  <c r="EO19" i="3"/>
  <c r="DV20" i="3"/>
  <c r="DW20" i="3"/>
  <c r="DX20" i="3"/>
  <c r="DY20" i="3"/>
  <c r="EB20" i="3"/>
  <c r="EC20" i="3"/>
  <c r="EF20" i="3"/>
  <c r="EG20" i="3"/>
  <c r="EJ20" i="3"/>
  <c r="EK20" i="3"/>
  <c r="EN20" i="3"/>
  <c r="EO20" i="3"/>
  <c r="DV21" i="3"/>
  <c r="DW21" i="3"/>
  <c r="DX21" i="3"/>
  <c r="DY21" i="3"/>
  <c r="EB21" i="3"/>
  <c r="EC21" i="3"/>
  <c r="EF21" i="3"/>
  <c r="EG21" i="3"/>
  <c r="EJ21" i="3"/>
  <c r="EK21" i="3"/>
  <c r="EN21" i="3"/>
  <c r="EO21" i="3"/>
  <c r="DV22" i="3"/>
  <c r="DW22" i="3"/>
  <c r="DX22" i="3"/>
  <c r="DY22" i="3"/>
  <c r="EB22" i="3"/>
  <c r="EC22" i="3"/>
  <c r="EF22" i="3"/>
  <c r="EG22" i="3"/>
  <c r="EJ22" i="3"/>
  <c r="EK22" i="3"/>
  <c r="EN22" i="3"/>
  <c r="EO22" i="3"/>
  <c r="DV23" i="3"/>
  <c r="DW23" i="3"/>
  <c r="DX23" i="3"/>
  <c r="DY23" i="3"/>
  <c r="EB23" i="3"/>
  <c r="EC23" i="3"/>
  <c r="EF23" i="3"/>
  <c r="EG23" i="3"/>
  <c r="EJ23" i="3"/>
  <c r="EK23" i="3"/>
  <c r="EN23" i="3"/>
  <c r="EO23" i="3"/>
  <c r="DV24" i="3"/>
  <c r="DW24" i="3"/>
  <c r="DX24" i="3"/>
  <c r="DY24" i="3"/>
  <c r="EB24" i="3"/>
  <c r="EC24" i="3"/>
  <c r="EF24" i="3"/>
  <c r="EG24" i="3"/>
  <c r="EJ24" i="3"/>
  <c r="EK24" i="3"/>
  <c r="EN24" i="3"/>
  <c r="EO24" i="3"/>
  <c r="DV25" i="3"/>
  <c r="DW25" i="3"/>
  <c r="DX25" i="3"/>
  <c r="DY25" i="3"/>
  <c r="EB25" i="3"/>
  <c r="EC25" i="3"/>
  <c r="EF25" i="3"/>
  <c r="EG25" i="3"/>
  <c r="EJ25" i="3"/>
  <c r="EK25" i="3"/>
  <c r="EN25" i="3"/>
  <c r="EO25" i="3"/>
  <c r="DV26" i="3"/>
  <c r="DW26" i="3"/>
  <c r="DX26" i="3"/>
  <c r="DY26" i="3"/>
  <c r="EB26" i="3"/>
  <c r="EC26" i="3"/>
  <c r="EF26" i="3"/>
  <c r="EG26" i="3"/>
  <c r="EJ26" i="3"/>
  <c r="EK26" i="3"/>
  <c r="EN26" i="3"/>
  <c r="EO26" i="3"/>
  <c r="DV27" i="3"/>
  <c r="DW27" i="3"/>
  <c r="DX27" i="3"/>
  <c r="DY27" i="3"/>
  <c r="EB27" i="3"/>
  <c r="EC27" i="3"/>
  <c r="EF27" i="3"/>
  <c r="EG27" i="3"/>
  <c r="EJ27" i="3"/>
  <c r="EK27" i="3"/>
  <c r="EN27" i="3"/>
  <c r="EO27" i="3"/>
  <c r="DV28" i="3"/>
  <c r="DW28" i="3"/>
  <c r="DX28" i="3"/>
  <c r="DY28" i="3"/>
  <c r="EB28" i="3"/>
  <c r="EC28" i="3"/>
  <c r="EF28" i="3"/>
  <c r="EG28" i="3"/>
  <c r="EJ28" i="3"/>
  <c r="EK28" i="3"/>
  <c r="EN28" i="3"/>
  <c r="EO28" i="3"/>
  <c r="DV29" i="3"/>
  <c r="DW29" i="3"/>
  <c r="DX29" i="3"/>
  <c r="DY29" i="3"/>
  <c r="EB29" i="3"/>
  <c r="EC29" i="3"/>
  <c r="EF29" i="3"/>
  <c r="EG29" i="3"/>
  <c r="EJ29" i="3"/>
  <c r="EK29" i="3"/>
  <c r="EN29" i="3"/>
  <c r="EO29" i="3"/>
  <c r="DV30" i="3"/>
  <c r="DW30" i="3"/>
  <c r="DX30" i="3"/>
  <c r="DY30" i="3"/>
  <c r="EB30" i="3"/>
  <c r="EC30" i="3"/>
  <c r="EF30" i="3"/>
  <c r="EG30" i="3"/>
  <c r="EJ30" i="3"/>
  <c r="EK30" i="3"/>
  <c r="EN30" i="3"/>
  <c r="EO30" i="3"/>
  <c r="DV31" i="3"/>
  <c r="DW31" i="3"/>
  <c r="DX31" i="3"/>
  <c r="DY31" i="3"/>
  <c r="EB31" i="3"/>
  <c r="EC31" i="3"/>
  <c r="EF31" i="3"/>
  <c r="EG31" i="3"/>
  <c r="EJ31" i="3"/>
  <c r="EK31" i="3"/>
  <c r="EN31" i="3"/>
  <c r="EO31" i="3"/>
  <c r="DV32" i="3"/>
  <c r="DW32" i="3"/>
  <c r="DX32" i="3"/>
  <c r="DY32" i="3"/>
  <c r="EB32" i="3"/>
  <c r="EC32" i="3"/>
  <c r="EF32" i="3"/>
  <c r="EG32" i="3"/>
  <c r="EJ32" i="3"/>
  <c r="EK32" i="3"/>
  <c r="EN32" i="3"/>
  <c r="EO32" i="3"/>
  <c r="DV33" i="3"/>
  <c r="DW33" i="3"/>
  <c r="DX33" i="3"/>
  <c r="DY33" i="3"/>
  <c r="EB33" i="3"/>
  <c r="EC33" i="3"/>
  <c r="EF33" i="3"/>
  <c r="EG33" i="3"/>
  <c r="EJ33" i="3"/>
  <c r="EK33" i="3"/>
  <c r="EN33" i="3"/>
  <c r="EO33" i="3"/>
  <c r="DV34" i="3"/>
  <c r="DW34" i="3"/>
  <c r="DX34" i="3"/>
  <c r="DY34" i="3"/>
  <c r="EB34" i="3"/>
  <c r="EC34" i="3"/>
  <c r="EF34" i="3"/>
  <c r="EG34" i="3"/>
  <c r="EJ34" i="3"/>
  <c r="EK34" i="3"/>
  <c r="EN34" i="3"/>
  <c r="EO34" i="3"/>
  <c r="DV35" i="3"/>
  <c r="DW35" i="3"/>
  <c r="DX35" i="3"/>
  <c r="DY35" i="3"/>
  <c r="EB35" i="3"/>
  <c r="EC35" i="3"/>
  <c r="EF35" i="3"/>
  <c r="EG35" i="3"/>
  <c r="EJ35" i="3"/>
  <c r="EK35" i="3"/>
  <c r="EN35" i="3"/>
  <c r="EO35" i="3"/>
  <c r="DV36" i="3"/>
  <c r="DW36" i="3"/>
  <c r="DX36" i="3"/>
  <c r="DY36" i="3"/>
  <c r="EB36" i="3"/>
  <c r="EC36" i="3"/>
  <c r="EF36" i="3"/>
  <c r="EG36" i="3"/>
  <c r="EJ36" i="3"/>
  <c r="EK36" i="3"/>
  <c r="EN36" i="3"/>
  <c r="EO36" i="3"/>
  <c r="DV37" i="3"/>
  <c r="DW37" i="3"/>
  <c r="DX37" i="3"/>
  <c r="DY37" i="3"/>
  <c r="EB37" i="3"/>
  <c r="EC37" i="3"/>
  <c r="EF37" i="3"/>
  <c r="EG37" i="3"/>
  <c r="EJ37" i="3"/>
  <c r="EK37" i="3"/>
  <c r="EN37" i="3"/>
  <c r="EO37" i="3"/>
  <c r="DV38" i="3"/>
  <c r="DW38" i="3"/>
  <c r="DX38" i="3"/>
  <c r="DY38" i="3"/>
  <c r="EB38" i="3"/>
  <c r="EC38" i="3"/>
  <c r="EF38" i="3"/>
  <c r="EG38" i="3"/>
  <c r="EJ38" i="3"/>
  <c r="EK38" i="3"/>
  <c r="EN38" i="3"/>
  <c r="EO38" i="3"/>
  <c r="DV39" i="3"/>
  <c r="DW39" i="3"/>
  <c r="DX39" i="3"/>
  <c r="DY39" i="3"/>
  <c r="EB39" i="3"/>
  <c r="EC39" i="3"/>
  <c r="EF39" i="3"/>
  <c r="EG39" i="3"/>
  <c r="EJ39" i="3"/>
  <c r="EK39" i="3"/>
  <c r="EN39" i="3"/>
  <c r="EO39" i="3"/>
  <c r="DV40" i="3"/>
  <c r="DW40" i="3"/>
  <c r="DX40" i="3"/>
  <c r="DY40" i="3"/>
  <c r="EB40" i="3"/>
  <c r="EC40" i="3"/>
  <c r="EF40" i="3"/>
  <c r="EG40" i="3"/>
  <c r="EJ40" i="3"/>
  <c r="EK40" i="3"/>
  <c r="EN40" i="3"/>
  <c r="EO40" i="3"/>
  <c r="DV41" i="3"/>
  <c r="DW41" i="3"/>
  <c r="DX41" i="3"/>
  <c r="DY41" i="3"/>
  <c r="EB41" i="3"/>
  <c r="EC41" i="3"/>
  <c r="EF41" i="3"/>
  <c r="EG41" i="3"/>
  <c r="EJ41" i="3"/>
  <c r="EK41" i="3"/>
  <c r="EN41" i="3"/>
  <c r="EO41" i="3"/>
  <c r="DV42" i="3"/>
  <c r="DW42" i="3"/>
  <c r="DX42" i="3"/>
  <c r="DY42" i="3"/>
  <c r="EB42" i="3"/>
  <c r="EC42" i="3"/>
  <c r="EF42" i="3"/>
  <c r="EG42" i="3"/>
  <c r="EJ42" i="3"/>
  <c r="EK42" i="3"/>
  <c r="EN42" i="3"/>
  <c r="EO42" i="3"/>
  <c r="DV43" i="3"/>
  <c r="DW43" i="3"/>
  <c r="DX43" i="3"/>
  <c r="DY43" i="3"/>
  <c r="EB43" i="3"/>
  <c r="EC43" i="3"/>
  <c r="EF43" i="3"/>
  <c r="EG43" i="3"/>
  <c r="EJ43" i="3"/>
  <c r="EK43" i="3"/>
  <c r="EN43" i="3"/>
  <c r="EO43" i="3"/>
  <c r="DV44" i="3"/>
  <c r="DW44" i="3"/>
  <c r="DX44" i="3"/>
  <c r="DY44" i="3"/>
  <c r="EB44" i="3"/>
  <c r="EC44" i="3"/>
  <c r="EF44" i="3"/>
  <c r="EG44" i="3"/>
  <c r="EJ44" i="3"/>
  <c r="EK44" i="3"/>
  <c r="EN44" i="3"/>
  <c r="EO44" i="3"/>
  <c r="DV45" i="3"/>
  <c r="DW45" i="3"/>
  <c r="DX45" i="3"/>
  <c r="DY45" i="3"/>
  <c r="EB45" i="3"/>
  <c r="EC45" i="3"/>
  <c r="EF45" i="3"/>
  <c r="EG45" i="3"/>
  <c r="EJ45" i="3"/>
  <c r="EK45" i="3"/>
  <c r="EN45" i="3"/>
  <c r="EO45" i="3"/>
  <c r="DV46" i="3"/>
  <c r="DW46" i="3"/>
  <c r="DX46" i="3"/>
  <c r="DY46" i="3"/>
  <c r="EB46" i="3"/>
  <c r="EC46" i="3"/>
  <c r="EF46" i="3"/>
  <c r="EG46" i="3"/>
  <c r="EJ46" i="3"/>
  <c r="EK46" i="3"/>
  <c r="EN46" i="3"/>
  <c r="EO46" i="3"/>
  <c r="DV47" i="3"/>
  <c r="DW47" i="3"/>
  <c r="DX47" i="3"/>
  <c r="DY47" i="3"/>
  <c r="EB47" i="3"/>
  <c r="EC47" i="3"/>
  <c r="EF47" i="3"/>
  <c r="EG47" i="3"/>
  <c r="EJ47" i="3"/>
  <c r="EK47" i="3"/>
  <c r="EN47" i="3"/>
  <c r="EO47" i="3"/>
  <c r="DV48" i="3"/>
  <c r="DW48" i="3"/>
  <c r="DX48" i="3"/>
  <c r="DY48" i="3"/>
  <c r="EB48" i="3"/>
  <c r="EC48" i="3"/>
  <c r="EF48" i="3"/>
  <c r="EG48" i="3"/>
  <c r="EJ48" i="3"/>
  <c r="EK48" i="3"/>
  <c r="EN48" i="3"/>
  <c r="EO48" i="3"/>
  <c r="DV49" i="3"/>
  <c r="DW49" i="3"/>
  <c r="DX49" i="3"/>
  <c r="DY49" i="3"/>
  <c r="EB49" i="3"/>
  <c r="EC49" i="3"/>
  <c r="EF49" i="3"/>
  <c r="EG49" i="3"/>
  <c r="EJ49" i="3"/>
  <c r="EK49" i="3"/>
  <c r="EN49" i="3"/>
  <c r="EO49" i="3"/>
  <c r="DV50" i="3"/>
  <c r="DW50" i="3"/>
  <c r="DX50" i="3"/>
  <c r="DY50" i="3"/>
  <c r="EB50" i="3"/>
  <c r="EC50" i="3"/>
  <c r="EF50" i="3"/>
  <c r="EG50" i="3"/>
  <c r="EJ50" i="3"/>
  <c r="EK50" i="3"/>
  <c r="EN50" i="3"/>
  <c r="EO50" i="3"/>
  <c r="DV51" i="3"/>
  <c r="DW51" i="3"/>
  <c r="DX51" i="3"/>
  <c r="DY51" i="3"/>
  <c r="EB51" i="3"/>
  <c r="EC51" i="3"/>
  <c r="EF51" i="3"/>
  <c r="EG51" i="3"/>
  <c r="EJ51" i="3"/>
  <c r="EK51" i="3"/>
  <c r="EN51" i="3"/>
  <c r="EO51" i="3"/>
  <c r="DV52" i="3"/>
  <c r="DW52" i="3"/>
  <c r="DX52" i="3"/>
  <c r="DY52" i="3"/>
  <c r="EB52" i="3"/>
  <c r="EC52" i="3"/>
  <c r="EF52" i="3"/>
  <c r="EG52" i="3"/>
  <c r="EJ52" i="3"/>
  <c r="EK52" i="3"/>
  <c r="EN52" i="3"/>
  <c r="EO52" i="3"/>
  <c r="DV53" i="3"/>
  <c r="DW53" i="3"/>
  <c r="DX53" i="3"/>
  <c r="DY53" i="3"/>
  <c r="EB53" i="3"/>
  <c r="EC53" i="3"/>
  <c r="EF53" i="3"/>
  <c r="EG53" i="3"/>
  <c r="EJ53" i="3"/>
  <c r="EK53" i="3"/>
  <c r="EN53" i="3"/>
  <c r="EO53" i="3"/>
  <c r="DV54" i="3"/>
  <c r="DW54" i="3"/>
  <c r="DX54" i="3"/>
  <c r="DY54" i="3"/>
  <c r="EB54" i="3"/>
  <c r="EC54" i="3"/>
  <c r="EF54" i="3"/>
  <c r="EG54" i="3"/>
  <c r="EJ54" i="3"/>
  <c r="EK54" i="3"/>
  <c r="EN54" i="3"/>
  <c r="EO54" i="3"/>
  <c r="DV55" i="3"/>
  <c r="DW55" i="3"/>
  <c r="DX55" i="3"/>
  <c r="DY55" i="3"/>
  <c r="EB55" i="3"/>
  <c r="EC55" i="3"/>
  <c r="EF55" i="3"/>
  <c r="EG55" i="3"/>
  <c r="EJ55" i="3"/>
  <c r="EK55" i="3"/>
  <c r="EN55" i="3"/>
  <c r="EO55" i="3"/>
  <c r="DV56" i="3"/>
  <c r="DW56" i="3"/>
  <c r="DX56" i="3"/>
  <c r="DY56" i="3"/>
  <c r="EB56" i="3"/>
  <c r="EC56" i="3"/>
  <c r="EF56" i="3"/>
  <c r="EG56" i="3"/>
  <c r="EJ56" i="3"/>
  <c r="EK56" i="3"/>
  <c r="EN56" i="3"/>
  <c r="EO56" i="3"/>
  <c r="DV57" i="3"/>
  <c r="DW57" i="3"/>
  <c r="DX57" i="3"/>
  <c r="DY57" i="3"/>
  <c r="EB57" i="3"/>
  <c r="EC57" i="3"/>
  <c r="EF57" i="3"/>
  <c r="EG57" i="3"/>
  <c r="EJ57" i="3"/>
  <c r="EK57" i="3"/>
  <c r="EN57" i="3"/>
  <c r="EO57" i="3"/>
  <c r="DV58" i="3"/>
  <c r="DW58" i="3"/>
  <c r="DX58" i="3"/>
  <c r="DY58" i="3"/>
  <c r="EB58" i="3"/>
  <c r="EC58" i="3"/>
  <c r="EF58" i="3"/>
  <c r="EG58" i="3"/>
  <c r="EJ58" i="3"/>
  <c r="EK58" i="3"/>
  <c r="EN58" i="3"/>
  <c r="EO58" i="3"/>
  <c r="DV59" i="3"/>
  <c r="DW59" i="3"/>
  <c r="DX59" i="3"/>
  <c r="DY59" i="3"/>
  <c r="EB59" i="3"/>
  <c r="EC59" i="3"/>
  <c r="EF59" i="3"/>
  <c r="EG59" i="3"/>
  <c r="EJ59" i="3"/>
  <c r="EK59" i="3"/>
  <c r="EN59" i="3"/>
  <c r="EO59" i="3"/>
  <c r="DV60" i="3"/>
  <c r="DW60" i="3"/>
  <c r="DX60" i="3"/>
  <c r="DY60" i="3"/>
  <c r="EB60" i="3"/>
  <c r="EC60" i="3"/>
  <c r="EF60" i="3"/>
  <c r="EG60" i="3"/>
  <c r="EJ60" i="3"/>
  <c r="EK60" i="3"/>
  <c r="EN60" i="3"/>
  <c r="EO60" i="3"/>
  <c r="DV61" i="3"/>
  <c r="DW61" i="3"/>
  <c r="DX61" i="3"/>
  <c r="DY61" i="3"/>
  <c r="EB61" i="3"/>
  <c r="EC61" i="3"/>
  <c r="EF61" i="3"/>
  <c r="EG61" i="3"/>
  <c r="EJ61" i="3"/>
  <c r="EK61" i="3"/>
  <c r="EN61" i="3"/>
  <c r="EO61" i="3"/>
  <c r="DV62" i="3"/>
  <c r="DW62" i="3"/>
  <c r="DX62" i="3"/>
  <c r="DY62" i="3"/>
  <c r="EB62" i="3"/>
  <c r="EC62" i="3"/>
  <c r="EF62" i="3"/>
  <c r="EG62" i="3"/>
  <c r="EJ62" i="3"/>
  <c r="EK62" i="3"/>
  <c r="EN62" i="3"/>
  <c r="EO62" i="3"/>
  <c r="DV63" i="3"/>
  <c r="DW63" i="3"/>
  <c r="DX63" i="3"/>
  <c r="DY63" i="3"/>
  <c r="EB63" i="3"/>
  <c r="EC63" i="3"/>
  <c r="EF63" i="3"/>
  <c r="EG63" i="3"/>
  <c r="EJ63" i="3"/>
  <c r="EK63" i="3"/>
  <c r="EN63" i="3"/>
  <c r="EO63" i="3"/>
  <c r="DV64" i="3"/>
  <c r="DW64" i="3"/>
  <c r="DX64" i="3"/>
  <c r="DY64" i="3"/>
  <c r="EB64" i="3"/>
  <c r="EC64" i="3"/>
  <c r="EF64" i="3"/>
  <c r="EG64" i="3"/>
  <c r="EJ64" i="3"/>
  <c r="EK64" i="3"/>
  <c r="EN64" i="3"/>
  <c r="EO64" i="3"/>
  <c r="DV65" i="3"/>
  <c r="DW65" i="3"/>
  <c r="DX65" i="3"/>
  <c r="DY65" i="3"/>
  <c r="EB65" i="3"/>
  <c r="EC65" i="3"/>
  <c r="EF65" i="3"/>
  <c r="EG65" i="3"/>
  <c r="EJ65" i="3"/>
  <c r="EK65" i="3"/>
  <c r="EN65" i="3"/>
  <c r="EO65" i="3"/>
  <c r="DV66" i="3"/>
  <c r="DW66" i="3"/>
  <c r="DX66" i="3"/>
  <c r="DY66" i="3"/>
  <c r="EB66" i="3"/>
  <c r="EC66" i="3"/>
  <c r="EF66" i="3"/>
  <c r="EG66" i="3"/>
  <c r="EJ66" i="3"/>
  <c r="EK66" i="3"/>
  <c r="EN66" i="3"/>
  <c r="EO66" i="3"/>
  <c r="DV67" i="3"/>
  <c r="DW67" i="3"/>
  <c r="DX67" i="3"/>
  <c r="DY67" i="3"/>
  <c r="EB67" i="3"/>
  <c r="EC67" i="3"/>
  <c r="EF67" i="3"/>
  <c r="EG67" i="3"/>
  <c r="EJ67" i="3"/>
  <c r="EK67" i="3"/>
  <c r="EN67" i="3"/>
  <c r="EO67" i="3"/>
  <c r="DV68" i="3"/>
  <c r="DW68" i="3"/>
  <c r="DX68" i="3"/>
  <c r="DY68" i="3"/>
  <c r="EB68" i="3"/>
  <c r="EC68" i="3"/>
  <c r="EF68" i="3"/>
  <c r="EG68" i="3"/>
  <c r="EJ68" i="3"/>
  <c r="EK68" i="3"/>
  <c r="EN68" i="3"/>
  <c r="EO68" i="3"/>
  <c r="DV69" i="3"/>
  <c r="DW69" i="3"/>
  <c r="DX69" i="3"/>
  <c r="DY69" i="3"/>
  <c r="EB69" i="3"/>
  <c r="EC69" i="3"/>
  <c r="EF69" i="3"/>
  <c r="EG69" i="3"/>
  <c r="EJ69" i="3"/>
  <c r="EK69" i="3"/>
  <c r="EN69" i="3"/>
  <c r="EO69" i="3"/>
  <c r="DV70" i="3"/>
  <c r="DW70" i="3"/>
  <c r="DX70" i="3"/>
  <c r="DY70" i="3"/>
  <c r="EB70" i="3"/>
  <c r="EC70" i="3"/>
  <c r="EF70" i="3"/>
  <c r="EG70" i="3"/>
  <c r="EJ70" i="3"/>
  <c r="EK70" i="3"/>
  <c r="EN70" i="3"/>
  <c r="EO70" i="3"/>
  <c r="DV71" i="3"/>
  <c r="DW71" i="3"/>
  <c r="DX71" i="3"/>
  <c r="DY71" i="3"/>
  <c r="EB71" i="3"/>
  <c r="EC71" i="3"/>
  <c r="EF71" i="3"/>
  <c r="EG71" i="3"/>
  <c r="EJ71" i="3"/>
  <c r="EK71" i="3"/>
  <c r="EN71" i="3"/>
  <c r="EO71" i="3"/>
  <c r="DV72" i="3"/>
  <c r="DW72" i="3"/>
  <c r="DX72" i="3"/>
  <c r="DY72" i="3"/>
  <c r="EB72" i="3"/>
  <c r="EC72" i="3"/>
  <c r="EF72" i="3"/>
  <c r="EG72" i="3"/>
  <c r="EJ72" i="3"/>
  <c r="EK72" i="3"/>
  <c r="EN72" i="3"/>
  <c r="EO72" i="3"/>
  <c r="DV73" i="3"/>
  <c r="DW73" i="3"/>
  <c r="DX73" i="3"/>
  <c r="DY73" i="3"/>
  <c r="EB73" i="3"/>
  <c r="EC73" i="3"/>
  <c r="EF73" i="3"/>
  <c r="EG73" i="3"/>
  <c r="EJ73" i="3"/>
  <c r="EK73" i="3"/>
  <c r="EN73" i="3"/>
  <c r="EO73" i="3"/>
  <c r="DV74" i="3"/>
  <c r="DW74" i="3"/>
  <c r="DX74" i="3"/>
  <c r="DY74" i="3"/>
  <c r="EB74" i="3"/>
  <c r="EC74" i="3"/>
  <c r="EF74" i="3"/>
  <c r="EG74" i="3"/>
  <c r="EJ74" i="3"/>
  <c r="EK74" i="3"/>
  <c r="EN74" i="3"/>
  <c r="EO74" i="3"/>
  <c r="DV75" i="3"/>
  <c r="DW75" i="3"/>
  <c r="DX75" i="3"/>
  <c r="DY75" i="3"/>
  <c r="EB75" i="3"/>
  <c r="EC75" i="3"/>
  <c r="EF75" i="3"/>
  <c r="EG75" i="3"/>
  <c r="EJ75" i="3"/>
  <c r="EK75" i="3"/>
  <c r="EN75" i="3"/>
  <c r="EO75" i="3"/>
  <c r="DV76" i="3"/>
  <c r="DW76" i="3"/>
  <c r="DX76" i="3"/>
  <c r="DY76" i="3"/>
  <c r="EB76" i="3"/>
  <c r="EC76" i="3"/>
  <c r="EF76" i="3"/>
  <c r="EG76" i="3"/>
  <c r="EJ76" i="3"/>
  <c r="EK76" i="3"/>
  <c r="EN76" i="3"/>
  <c r="EO76" i="3"/>
  <c r="DV77" i="3"/>
  <c r="DW77" i="3"/>
  <c r="DX77" i="3"/>
  <c r="DY77" i="3"/>
  <c r="EB77" i="3"/>
  <c r="EC77" i="3"/>
  <c r="EF77" i="3"/>
  <c r="EG77" i="3"/>
  <c r="EJ77" i="3"/>
  <c r="EK77" i="3"/>
  <c r="EN77" i="3"/>
  <c r="EO77" i="3"/>
  <c r="DV78" i="3"/>
  <c r="DW78" i="3"/>
  <c r="DX78" i="3"/>
  <c r="DY78" i="3"/>
  <c r="EB78" i="3"/>
  <c r="EC78" i="3"/>
  <c r="EF78" i="3"/>
  <c r="EG78" i="3"/>
  <c r="EJ78" i="3"/>
  <c r="EK78" i="3"/>
  <c r="EN78" i="3"/>
  <c r="EO78" i="3"/>
  <c r="DV79" i="3"/>
  <c r="DW79" i="3"/>
  <c r="DX79" i="3"/>
  <c r="DY79" i="3"/>
  <c r="EB79" i="3"/>
  <c r="EC79" i="3"/>
  <c r="EF79" i="3"/>
  <c r="EG79" i="3"/>
  <c r="EJ79" i="3"/>
  <c r="EK79" i="3"/>
  <c r="EN79" i="3"/>
  <c r="EO79" i="3"/>
  <c r="DV80" i="3"/>
  <c r="DW80" i="3"/>
  <c r="DX80" i="3"/>
  <c r="DY80" i="3"/>
  <c r="EB80" i="3"/>
  <c r="EC80" i="3"/>
  <c r="EF80" i="3"/>
  <c r="EG80" i="3"/>
  <c r="EJ80" i="3"/>
  <c r="EK80" i="3"/>
  <c r="EN80" i="3"/>
  <c r="EO80" i="3"/>
  <c r="DV81" i="3"/>
  <c r="DW81" i="3"/>
  <c r="DX81" i="3"/>
  <c r="DY81" i="3"/>
  <c r="EB81" i="3"/>
  <c r="EC81" i="3"/>
  <c r="EF81" i="3"/>
  <c r="EG81" i="3"/>
  <c r="EJ81" i="3"/>
  <c r="EK81" i="3"/>
  <c r="EN81" i="3"/>
  <c r="EO81" i="3"/>
  <c r="DV82" i="3"/>
  <c r="DW82" i="3"/>
  <c r="DX82" i="3"/>
  <c r="DY82" i="3"/>
  <c r="EB82" i="3"/>
  <c r="EC82" i="3"/>
  <c r="EF82" i="3"/>
  <c r="EG82" i="3"/>
  <c r="EJ82" i="3"/>
  <c r="EK82" i="3"/>
  <c r="EN82" i="3"/>
  <c r="EO82" i="3"/>
  <c r="DV83" i="3"/>
  <c r="DW83" i="3"/>
  <c r="DX83" i="3"/>
  <c r="DY83" i="3"/>
  <c r="EB83" i="3"/>
  <c r="EC83" i="3"/>
  <c r="EF83" i="3"/>
  <c r="EG83" i="3"/>
  <c r="EJ83" i="3"/>
  <c r="EK83" i="3"/>
  <c r="EN83" i="3"/>
  <c r="EO83" i="3"/>
  <c r="DV84" i="3"/>
  <c r="DW84" i="3"/>
  <c r="DX84" i="3"/>
  <c r="DY84" i="3"/>
  <c r="EB84" i="3"/>
  <c r="EC84" i="3"/>
  <c r="EF84" i="3"/>
  <c r="EG84" i="3"/>
  <c r="EJ84" i="3"/>
  <c r="EK84" i="3"/>
  <c r="EN84" i="3"/>
  <c r="EO84" i="3"/>
  <c r="DV85" i="3"/>
  <c r="DW85" i="3"/>
  <c r="DX85" i="3"/>
  <c r="DY85" i="3"/>
  <c r="EB85" i="3"/>
  <c r="EC85" i="3"/>
  <c r="EF85" i="3"/>
  <c r="EG85" i="3"/>
  <c r="EJ85" i="3"/>
  <c r="EK85" i="3"/>
  <c r="EN85" i="3"/>
  <c r="EO85" i="3"/>
  <c r="DV86" i="3"/>
  <c r="DW86" i="3"/>
  <c r="DX86" i="3"/>
  <c r="DY86" i="3"/>
  <c r="EB86" i="3"/>
  <c r="EC86" i="3"/>
  <c r="EF86" i="3"/>
  <c r="EG86" i="3"/>
  <c r="EJ86" i="3"/>
  <c r="EK86" i="3"/>
  <c r="EN86" i="3"/>
  <c r="EO86" i="3"/>
  <c r="DV87" i="3"/>
  <c r="DW87" i="3"/>
  <c r="DX87" i="3"/>
  <c r="DY87" i="3"/>
  <c r="EB87" i="3"/>
  <c r="EC87" i="3"/>
  <c r="EF87" i="3"/>
  <c r="EG87" i="3"/>
  <c r="EJ87" i="3"/>
  <c r="EK87" i="3"/>
  <c r="EN87" i="3"/>
  <c r="EO87" i="3"/>
  <c r="DV88" i="3"/>
  <c r="DW88" i="3"/>
  <c r="DX88" i="3"/>
  <c r="DY88" i="3"/>
  <c r="EB88" i="3"/>
  <c r="EC88" i="3"/>
  <c r="EF88" i="3"/>
  <c r="EG88" i="3"/>
  <c r="EJ88" i="3"/>
  <c r="EK88" i="3"/>
  <c r="EN88" i="3"/>
  <c r="EO88" i="3"/>
  <c r="DV89" i="3"/>
  <c r="DW89" i="3"/>
  <c r="DX89" i="3"/>
  <c r="DY89" i="3"/>
  <c r="EB89" i="3"/>
  <c r="EC89" i="3"/>
  <c r="EF89" i="3"/>
  <c r="EG89" i="3"/>
  <c r="EJ89" i="3"/>
  <c r="EK89" i="3"/>
  <c r="EN89" i="3"/>
  <c r="EO89" i="3"/>
  <c r="DV90" i="3"/>
  <c r="DW90" i="3"/>
  <c r="DX90" i="3"/>
  <c r="DY90" i="3"/>
  <c r="EB90" i="3"/>
  <c r="EC90" i="3"/>
  <c r="EF90" i="3"/>
  <c r="EG90" i="3"/>
  <c r="EJ90" i="3"/>
  <c r="EK90" i="3"/>
  <c r="EN90" i="3"/>
  <c r="EO90" i="3"/>
  <c r="DV91" i="3"/>
  <c r="DW91" i="3"/>
  <c r="DX91" i="3"/>
  <c r="DY91" i="3"/>
  <c r="EB91" i="3"/>
  <c r="EC91" i="3"/>
  <c r="EF91" i="3"/>
  <c r="EG91" i="3"/>
  <c r="EJ91" i="3"/>
  <c r="EK91" i="3"/>
  <c r="EN91" i="3"/>
  <c r="EO91" i="3"/>
  <c r="DV92" i="3"/>
  <c r="DW92" i="3"/>
  <c r="DX92" i="3"/>
  <c r="DY92" i="3"/>
  <c r="EB92" i="3"/>
  <c r="EC92" i="3"/>
  <c r="EF92" i="3"/>
  <c r="EG92" i="3"/>
  <c r="EJ92" i="3"/>
  <c r="EK92" i="3"/>
  <c r="EN92" i="3"/>
  <c r="EO92" i="3"/>
  <c r="DV93" i="3"/>
  <c r="DW93" i="3"/>
  <c r="DX93" i="3"/>
  <c r="DY93" i="3"/>
  <c r="EB93" i="3"/>
  <c r="EC93" i="3"/>
  <c r="EF93" i="3"/>
  <c r="EG93" i="3"/>
  <c r="EJ93" i="3"/>
  <c r="EK93" i="3"/>
  <c r="EN93" i="3"/>
  <c r="EO93" i="3"/>
  <c r="DV94" i="3"/>
  <c r="DW94" i="3"/>
  <c r="DX94" i="3"/>
  <c r="DY94" i="3"/>
  <c r="EB94" i="3"/>
  <c r="EC94" i="3"/>
  <c r="EF94" i="3"/>
  <c r="EG94" i="3"/>
  <c r="EJ94" i="3"/>
  <c r="EK94" i="3"/>
  <c r="EN94" i="3"/>
  <c r="EO94" i="3"/>
  <c r="DV95" i="3"/>
  <c r="DW95" i="3"/>
  <c r="DX95" i="3"/>
  <c r="DY95" i="3"/>
  <c r="EB95" i="3"/>
  <c r="EC95" i="3"/>
  <c r="EF95" i="3"/>
  <c r="EG95" i="3"/>
  <c r="EJ95" i="3"/>
  <c r="EK95" i="3"/>
  <c r="EN95" i="3"/>
  <c r="EO95" i="3"/>
  <c r="DV96" i="3"/>
  <c r="DW96" i="3"/>
  <c r="DX96" i="3"/>
  <c r="DY96" i="3"/>
  <c r="EB96" i="3"/>
  <c r="EC96" i="3"/>
  <c r="EF96" i="3"/>
  <c r="EG96" i="3"/>
  <c r="EJ96" i="3"/>
  <c r="EK96" i="3"/>
  <c r="EN96" i="3"/>
  <c r="EO96" i="3"/>
  <c r="DV97" i="3"/>
  <c r="DW97" i="3"/>
  <c r="DX97" i="3"/>
  <c r="DY97" i="3"/>
  <c r="EB97" i="3"/>
  <c r="EC97" i="3"/>
  <c r="EF97" i="3"/>
  <c r="EG97" i="3"/>
  <c r="EJ97" i="3"/>
  <c r="EK97" i="3"/>
  <c r="EN97" i="3"/>
  <c r="EO97" i="3"/>
  <c r="DV98" i="3"/>
  <c r="DW98" i="3"/>
  <c r="DX98" i="3"/>
  <c r="DY98" i="3"/>
  <c r="EB98" i="3"/>
  <c r="EC98" i="3"/>
  <c r="EF98" i="3"/>
  <c r="EG98" i="3"/>
  <c r="EJ98" i="3"/>
  <c r="EK98" i="3"/>
  <c r="EN98" i="3"/>
  <c r="EO98" i="3"/>
  <c r="DV99" i="3"/>
  <c r="DW99" i="3"/>
  <c r="DX99" i="3"/>
  <c r="DY99" i="3"/>
  <c r="EB99" i="3"/>
  <c r="EC99" i="3"/>
  <c r="EF99" i="3"/>
  <c r="EG99" i="3"/>
  <c r="EJ99" i="3"/>
  <c r="EK99" i="3"/>
  <c r="EN99" i="3"/>
  <c r="EO99" i="3"/>
  <c r="DV100" i="3"/>
  <c r="DW100" i="3"/>
  <c r="DX100" i="3"/>
  <c r="DY100" i="3"/>
  <c r="EB100" i="3"/>
  <c r="EC100" i="3"/>
  <c r="EF100" i="3"/>
  <c r="EG100" i="3"/>
  <c r="EJ100" i="3"/>
  <c r="EK100" i="3"/>
  <c r="EN100" i="3"/>
  <c r="EO100" i="3"/>
  <c r="DV101" i="3"/>
  <c r="DW101" i="3"/>
  <c r="DX101" i="3"/>
  <c r="DY101" i="3"/>
  <c r="EB101" i="3"/>
  <c r="EC101" i="3"/>
  <c r="EF101" i="3"/>
  <c r="EG101" i="3"/>
  <c r="EJ101" i="3"/>
  <c r="EK101" i="3"/>
  <c r="EN101" i="3"/>
  <c r="EO101" i="3"/>
  <c r="DV102" i="3"/>
  <c r="DW102" i="3"/>
  <c r="DX102" i="3"/>
  <c r="DY102" i="3"/>
  <c r="EB102" i="3"/>
  <c r="EC102" i="3"/>
  <c r="EF102" i="3"/>
  <c r="EG102" i="3"/>
  <c r="EJ102" i="3"/>
  <c r="EK102" i="3"/>
  <c r="EN102" i="3"/>
  <c r="EO102" i="3"/>
  <c r="DV103" i="3"/>
  <c r="DW103" i="3"/>
  <c r="DX103" i="3"/>
  <c r="DY103" i="3"/>
  <c r="EB103" i="3"/>
  <c r="EC103" i="3"/>
  <c r="EF103" i="3"/>
  <c r="EG103" i="3"/>
  <c r="EJ103" i="3"/>
  <c r="EK103" i="3"/>
  <c r="EN103" i="3"/>
  <c r="EO103" i="3"/>
  <c r="DV104" i="3"/>
  <c r="DW104" i="3"/>
  <c r="DX104" i="3"/>
  <c r="DY104" i="3"/>
  <c r="EB104" i="3"/>
  <c r="EC104" i="3"/>
  <c r="EF104" i="3"/>
  <c r="EG104" i="3"/>
  <c r="EJ104" i="3"/>
  <c r="EK104" i="3"/>
  <c r="EN104" i="3"/>
  <c r="EO104" i="3"/>
  <c r="DV105" i="3"/>
  <c r="DW105" i="3"/>
  <c r="DX105" i="3"/>
  <c r="DY105" i="3"/>
  <c r="EB105" i="3"/>
  <c r="EC105" i="3"/>
  <c r="EF105" i="3"/>
  <c r="EG105" i="3"/>
  <c r="EJ105" i="3"/>
  <c r="EK105" i="3"/>
  <c r="EN105" i="3"/>
  <c r="EO105" i="3"/>
  <c r="DV106" i="3"/>
  <c r="DW106" i="3"/>
  <c r="DX106" i="3"/>
  <c r="DY106" i="3"/>
  <c r="EB106" i="3"/>
  <c r="EC106" i="3"/>
  <c r="EF106" i="3"/>
  <c r="EG106" i="3"/>
  <c r="EJ106" i="3"/>
  <c r="EK106" i="3"/>
  <c r="EN106" i="3"/>
  <c r="EO106" i="3"/>
  <c r="EO7" i="3"/>
  <c r="EN7" i="3"/>
  <c r="EM7" i="3"/>
  <c r="EL7" i="3"/>
  <c r="EK7" i="3"/>
  <c r="EJ7" i="3"/>
  <c r="EI7" i="3"/>
  <c r="EH7" i="3"/>
  <c r="EG7" i="3"/>
  <c r="EF7" i="3"/>
  <c r="EE7" i="3"/>
  <c r="ED7" i="3"/>
  <c r="EC7" i="3"/>
  <c r="EB7" i="3"/>
  <c r="EA7" i="3"/>
  <c r="DZ7" i="3"/>
  <c r="DY7" i="3"/>
  <c r="DX7" i="3"/>
  <c r="DW7" i="3"/>
  <c r="DV7" i="3"/>
  <c r="EQ6" i="3"/>
  <c r="EP6" i="3"/>
  <c r="EO6" i="3"/>
  <c r="EN6" i="3"/>
  <c r="EM6" i="3"/>
  <c r="EL6" i="3"/>
  <c r="EK6" i="3"/>
  <c r="EJ6" i="3"/>
  <c r="EI6" i="3"/>
  <c r="EH6" i="3"/>
  <c r="EG6" i="3"/>
  <c r="EF6" i="3"/>
  <c r="EE6" i="3"/>
  <c r="ED6" i="3"/>
  <c r="EC6" i="3"/>
  <c r="EB6" i="3"/>
  <c r="EA6" i="3"/>
  <c r="DZ6" i="3"/>
  <c r="DY6" i="3"/>
  <c r="DX6" i="3"/>
  <c r="DW6" i="3"/>
  <c r="DV6" i="3"/>
  <c r="P23" i="34"/>
  <c r="P25" i="34"/>
  <c r="P24" i="34"/>
  <c r="V22" i="34"/>
  <c r="V21" i="34"/>
  <c r="V20" i="34"/>
  <c r="U22" i="34"/>
  <c r="U21" i="34"/>
  <c r="U20" i="34"/>
  <c r="T22" i="34"/>
  <c r="T21" i="34"/>
  <c r="T20" i="34"/>
  <c r="P19" i="34"/>
  <c r="P22" i="34"/>
  <c r="P21" i="34"/>
  <c r="P20" i="34"/>
  <c r="T19" i="34"/>
  <c r="M19" i="34"/>
  <c r="S19" i="34"/>
  <c r="G8" i="34"/>
  <c r="S7" i="34"/>
  <c r="S8" i="34"/>
  <c r="Q12" i="34"/>
  <c r="V17" i="34"/>
  <c r="V16" i="34"/>
  <c r="V15" i="34"/>
  <c r="V14" i="34"/>
  <c r="V13" i="34"/>
  <c r="V12" i="34"/>
  <c r="V11" i="34"/>
  <c r="Q11" i="34"/>
  <c r="R11" i="34"/>
  <c r="S11" i="34"/>
  <c r="T11" i="34"/>
  <c r="U11" i="34"/>
  <c r="R12" i="34"/>
  <c r="S12" i="34"/>
  <c r="T12" i="34"/>
  <c r="U12" i="34"/>
  <c r="Q13" i="34"/>
  <c r="R13" i="34"/>
  <c r="S13" i="34"/>
  <c r="T13" i="34"/>
  <c r="U13" i="34"/>
  <c r="Q14" i="34"/>
  <c r="R14" i="34"/>
  <c r="S14" i="34"/>
  <c r="T14" i="34"/>
  <c r="U14" i="34"/>
  <c r="Q15" i="34"/>
  <c r="R15" i="34"/>
  <c r="S15" i="34"/>
  <c r="T15" i="34"/>
  <c r="U15" i="34"/>
  <c r="Q16" i="34"/>
  <c r="R16" i="34"/>
  <c r="S16" i="34"/>
  <c r="T16" i="34"/>
  <c r="U16" i="34"/>
  <c r="Q17" i="34"/>
  <c r="R17" i="34"/>
  <c r="S17" i="34"/>
  <c r="T17" i="34"/>
  <c r="U17" i="34"/>
  <c r="B2" i="34"/>
  <c r="D3" i="34"/>
  <c r="D4" i="34"/>
  <c r="D5" i="34"/>
  <c r="D6" i="34"/>
  <c r="D7" i="34"/>
  <c r="J7" i="34"/>
  <c r="P7" i="34"/>
  <c r="D8" i="34"/>
  <c r="D11" i="34"/>
  <c r="E11" i="34"/>
  <c r="F11" i="34"/>
  <c r="G11" i="34"/>
  <c r="H11" i="34"/>
  <c r="I11" i="34"/>
  <c r="J11" i="34"/>
  <c r="K11" i="34"/>
  <c r="L11" i="34"/>
  <c r="M11" i="34"/>
  <c r="N11" i="34"/>
  <c r="O11" i="34"/>
  <c r="P11" i="34"/>
  <c r="B12" i="34"/>
  <c r="D12" i="34"/>
  <c r="E12" i="34"/>
  <c r="F12" i="34"/>
  <c r="G12" i="34"/>
  <c r="H12" i="34"/>
  <c r="I12" i="34"/>
  <c r="J12" i="34"/>
  <c r="K12" i="34"/>
  <c r="L12" i="34"/>
  <c r="M12" i="34"/>
  <c r="N12" i="34"/>
  <c r="O12" i="34"/>
  <c r="P12" i="34"/>
  <c r="B13" i="34"/>
  <c r="D13" i="34"/>
  <c r="E13" i="34"/>
  <c r="F13" i="34"/>
  <c r="G13" i="34"/>
  <c r="H13" i="34"/>
  <c r="I13" i="34"/>
  <c r="J13" i="34"/>
  <c r="K13" i="34"/>
  <c r="L13" i="34"/>
  <c r="M13" i="34"/>
  <c r="N13" i="34"/>
  <c r="O13" i="34"/>
  <c r="P13" i="34"/>
  <c r="B14" i="34"/>
  <c r="D14" i="34"/>
  <c r="E14" i="34"/>
  <c r="F14" i="34"/>
  <c r="G14" i="34"/>
  <c r="H14" i="34"/>
  <c r="I14" i="34"/>
  <c r="J14" i="34"/>
  <c r="K14" i="34"/>
  <c r="L14" i="34"/>
  <c r="M14" i="34"/>
  <c r="N14" i="34"/>
  <c r="O14" i="34"/>
  <c r="P14" i="34"/>
  <c r="B15" i="34"/>
  <c r="D15" i="34"/>
  <c r="E15" i="34"/>
  <c r="F15" i="34"/>
  <c r="G15" i="34"/>
  <c r="H15" i="34"/>
  <c r="I15" i="34"/>
  <c r="J15" i="34"/>
  <c r="K15" i="34"/>
  <c r="L15" i="34"/>
  <c r="M15" i="34"/>
  <c r="N15" i="34"/>
  <c r="O15" i="34"/>
  <c r="P15" i="34"/>
  <c r="B16" i="34"/>
  <c r="D16" i="34"/>
  <c r="E16" i="34"/>
  <c r="F16" i="34"/>
  <c r="G16" i="34"/>
  <c r="H16" i="34"/>
  <c r="I16" i="34"/>
  <c r="J16" i="34"/>
  <c r="K16" i="34"/>
  <c r="L16" i="34"/>
  <c r="M16" i="34"/>
  <c r="N16" i="34"/>
  <c r="O16" i="34"/>
  <c r="P16" i="34"/>
  <c r="B17" i="34"/>
  <c r="D17" i="34"/>
  <c r="E17" i="34"/>
  <c r="F17" i="34"/>
  <c r="G17" i="34"/>
  <c r="H17" i="34"/>
  <c r="I17" i="34"/>
  <c r="J17" i="34"/>
  <c r="K17" i="34"/>
  <c r="L17" i="34"/>
  <c r="M17" i="34"/>
  <c r="N17" i="34"/>
  <c r="O17" i="34"/>
  <c r="P17" i="34"/>
  <c r="D19" i="34"/>
  <c r="G19" i="34"/>
  <c r="J19" i="34"/>
  <c r="B20" i="34"/>
  <c r="D20" i="34"/>
  <c r="G20" i="34"/>
  <c r="J20" i="34"/>
  <c r="M20" i="34"/>
  <c r="B21" i="34"/>
  <c r="D21" i="34"/>
  <c r="G21" i="34"/>
  <c r="J21" i="34"/>
  <c r="M21" i="34"/>
  <c r="B22" i="34"/>
  <c r="D22" i="34"/>
  <c r="G22" i="34"/>
  <c r="J22" i="34"/>
  <c r="M22" i="34"/>
  <c r="D23" i="34"/>
  <c r="G23" i="34"/>
  <c r="J23" i="34"/>
  <c r="M23" i="34"/>
  <c r="D24" i="34"/>
  <c r="G24" i="34"/>
  <c r="J24" i="34"/>
  <c r="M24" i="34"/>
  <c r="D25" i="34"/>
  <c r="G25" i="34"/>
  <c r="J25" i="34"/>
  <c r="M25" i="34"/>
  <c r="J11" i="32"/>
  <c r="K11" i="32"/>
  <c r="L11" i="32"/>
  <c r="N11" i="32"/>
  <c r="O11" i="32"/>
  <c r="P11" i="32"/>
  <c r="Q11" i="32"/>
  <c r="R11" i="32"/>
  <c r="T11" i="32"/>
  <c r="U11" i="32"/>
  <c r="V11" i="32"/>
  <c r="W11" i="32"/>
  <c r="X11" i="32"/>
  <c r="Z11" i="32"/>
  <c r="AA11" i="32"/>
  <c r="AB11" i="32"/>
  <c r="AC11" i="32"/>
  <c r="AD11" i="32"/>
  <c r="AF11" i="32"/>
  <c r="AG11" i="32"/>
  <c r="AH11" i="32"/>
  <c r="AI11" i="32"/>
  <c r="AJ11" i="32"/>
  <c r="AL11" i="32"/>
  <c r="AM11" i="32"/>
  <c r="J12" i="32"/>
  <c r="K12" i="32"/>
  <c r="L12" i="32"/>
  <c r="N12" i="32"/>
  <c r="O12" i="32"/>
  <c r="P12" i="32"/>
  <c r="Q12" i="32"/>
  <c r="R12" i="32"/>
  <c r="T12" i="32"/>
  <c r="U12" i="32"/>
  <c r="V12" i="32"/>
  <c r="W12" i="32"/>
  <c r="X12" i="32"/>
  <c r="Z12" i="32"/>
  <c r="AA12" i="32"/>
  <c r="AB12" i="32"/>
  <c r="AC12" i="32"/>
  <c r="AD12" i="32"/>
  <c r="AF12" i="32"/>
  <c r="AG12" i="32"/>
  <c r="AH12" i="32"/>
  <c r="AI12" i="32"/>
  <c r="AJ12" i="32"/>
  <c r="AL12" i="32"/>
  <c r="AM12" i="32"/>
  <c r="J13" i="32"/>
  <c r="K13" i="32"/>
  <c r="L13" i="32"/>
  <c r="N13" i="32"/>
  <c r="O13" i="32"/>
  <c r="P13" i="32"/>
  <c r="Q13" i="32"/>
  <c r="R13" i="32"/>
  <c r="T13" i="32"/>
  <c r="U13" i="32"/>
  <c r="V13" i="32"/>
  <c r="W13" i="32"/>
  <c r="X13" i="32"/>
  <c r="Z13" i="32"/>
  <c r="AA13" i="32"/>
  <c r="AB13" i="32"/>
  <c r="AC13" i="32"/>
  <c r="AD13" i="32"/>
  <c r="AF13" i="32"/>
  <c r="AG13" i="32"/>
  <c r="AH13" i="32"/>
  <c r="AI13" i="32"/>
  <c r="AJ13" i="32"/>
  <c r="AL13" i="32"/>
  <c r="AM13" i="32"/>
  <c r="J14" i="32"/>
  <c r="K14" i="32"/>
  <c r="L14" i="32"/>
  <c r="N14" i="32"/>
  <c r="O14" i="32"/>
  <c r="P14" i="32"/>
  <c r="Q14" i="32"/>
  <c r="R14" i="32"/>
  <c r="T14" i="32"/>
  <c r="U14" i="32"/>
  <c r="V14" i="32"/>
  <c r="W14" i="32"/>
  <c r="X14" i="32"/>
  <c r="Z14" i="32"/>
  <c r="AA14" i="32"/>
  <c r="AB14" i="32"/>
  <c r="AC14" i="32"/>
  <c r="AD14" i="32"/>
  <c r="AF14" i="32"/>
  <c r="AG14" i="32"/>
  <c r="AH14" i="32"/>
  <c r="AI14" i="32"/>
  <c r="AJ14" i="32"/>
  <c r="AL14" i="32"/>
  <c r="AM14" i="32"/>
  <c r="J15" i="32"/>
  <c r="K15" i="32"/>
  <c r="L15" i="32"/>
  <c r="N15" i="32"/>
  <c r="O15" i="32"/>
  <c r="P15" i="32"/>
  <c r="Q15" i="32"/>
  <c r="R15" i="32"/>
  <c r="T15" i="32"/>
  <c r="U15" i="32"/>
  <c r="V15" i="32"/>
  <c r="W15" i="32"/>
  <c r="X15" i="32"/>
  <c r="Z15" i="32"/>
  <c r="AA15" i="32"/>
  <c r="AB15" i="32"/>
  <c r="AC15" i="32"/>
  <c r="AD15" i="32"/>
  <c r="AF15" i="32"/>
  <c r="AG15" i="32"/>
  <c r="AH15" i="32"/>
  <c r="AI15" i="32"/>
  <c r="AJ15" i="32"/>
  <c r="AL15" i="32"/>
  <c r="AM15" i="32"/>
  <c r="J16" i="32"/>
  <c r="K16" i="32"/>
  <c r="L16" i="32"/>
  <c r="N16" i="32"/>
  <c r="O16" i="32"/>
  <c r="P16" i="32"/>
  <c r="Q16" i="32"/>
  <c r="R16" i="32"/>
  <c r="T16" i="32"/>
  <c r="U16" i="32"/>
  <c r="V16" i="32"/>
  <c r="W16" i="32"/>
  <c r="X16" i="32"/>
  <c r="Z16" i="32"/>
  <c r="AA16" i="32"/>
  <c r="AB16" i="32"/>
  <c r="AC16" i="32"/>
  <c r="AD16" i="32"/>
  <c r="AF16" i="32"/>
  <c r="AG16" i="32"/>
  <c r="AH16" i="32"/>
  <c r="AI16" i="32"/>
  <c r="AJ16" i="32"/>
  <c r="AL16" i="32"/>
  <c r="AM16" i="32"/>
  <c r="J17" i="32"/>
  <c r="K17" i="32"/>
  <c r="L17" i="32"/>
  <c r="N17" i="32"/>
  <c r="O17" i="32"/>
  <c r="P17" i="32"/>
  <c r="Q17" i="32"/>
  <c r="R17" i="32"/>
  <c r="T17" i="32"/>
  <c r="U17" i="32"/>
  <c r="V17" i="32"/>
  <c r="W17" i="32"/>
  <c r="X17" i="32"/>
  <c r="Z17" i="32"/>
  <c r="AA17" i="32"/>
  <c r="AB17" i="32"/>
  <c r="AC17" i="32"/>
  <c r="AD17" i="32"/>
  <c r="AF17" i="32"/>
  <c r="AG17" i="32"/>
  <c r="AH17" i="32"/>
  <c r="AI17" i="32"/>
  <c r="AJ17" i="32"/>
  <c r="AL17" i="32"/>
  <c r="AM17" i="32"/>
  <c r="J18" i="32"/>
  <c r="K18" i="32"/>
  <c r="L18" i="32"/>
  <c r="N18" i="32"/>
  <c r="O18" i="32"/>
  <c r="P18" i="32"/>
  <c r="Q18" i="32"/>
  <c r="R18" i="32"/>
  <c r="T18" i="32"/>
  <c r="U18" i="32"/>
  <c r="V18" i="32"/>
  <c r="W18" i="32"/>
  <c r="X18" i="32"/>
  <c r="Z18" i="32"/>
  <c r="AA18" i="32"/>
  <c r="AB18" i="32"/>
  <c r="AC18" i="32"/>
  <c r="AD18" i="32"/>
  <c r="AF18" i="32"/>
  <c r="AG18" i="32"/>
  <c r="AH18" i="32"/>
  <c r="AI18" i="32"/>
  <c r="AJ18" i="32"/>
  <c r="AL18" i="32"/>
  <c r="AM18" i="32"/>
  <c r="J19" i="32"/>
  <c r="K19" i="32"/>
  <c r="L19" i="32"/>
  <c r="N19" i="32"/>
  <c r="O19" i="32"/>
  <c r="P19" i="32"/>
  <c r="Q19" i="32"/>
  <c r="R19" i="32"/>
  <c r="T19" i="32"/>
  <c r="U19" i="32"/>
  <c r="V19" i="32"/>
  <c r="W19" i="32"/>
  <c r="X19" i="32"/>
  <c r="Z19" i="32"/>
  <c r="AA19" i="32"/>
  <c r="AB19" i="32"/>
  <c r="AC19" i="32"/>
  <c r="AD19" i="32"/>
  <c r="AF19" i="32"/>
  <c r="AG19" i="32"/>
  <c r="AH19" i="32"/>
  <c r="AI19" i="32"/>
  <c r="AJ19" i="32"/>
  <c r="AL19" i="32"/>
  <c r="AM19" i="32"/>
  <c r="J20" i="32"/>
  <c r="K20" i="32"/>
  <c r="L20" i="32"/>
  <c r="N20" i="32"/>
  <c r="O20" i="32"/>
  <c r="P20" i="32"/>
  <c r="Q20" i="32"/>
  <c r="R20" i="32"/>
  <c r="T20" i="32"/>
  <c r="U20" i="32"/>
  <c r="V20" i="32"/>
  <c r="W20" i="32"/>
  <c r="X20" i="32"/>
  <c r="Z20" i="32"/>
  <c r="AA20" i="32"/>
  <c r="AB20" i="32"/>
  <c r="AC20" i="32"/>
  <c r="AD20" i="32"/>
  <c r="AF20" i="32"/>
  <c r="AG20" i="32"/>
  <c r="AH20" i="32"/>
  <c r="AI20" i="32"/>
  <c r="AJ20" i="32"/>
  <c r="AL20" i="32"/>
  <c r="AM20" i="32"/>
  <c r="J21" i="32"/>
  <c r="K21" i="32"/>
  <c r="L21" i="32"/>
  <c r="N21" i="32"/>
  <c r="O21" i="32"/>
  <c r="P21" i="32"/>
  <c r="Q21" i="32"/>
  <c r="R21" i="32"/>
  <c r="T21" i="32"/>
  <c r="U21" i="32"/>
  <c r="V21" i="32"/>
  <c r="W21" i="32"/>
  <c r="X21" i="32"/>
  <c r="Z21" i="32"/>
  <c r="AA21" i="32"/>
  <c r="AB21" i="32"/>
  <c r="AC21" i="32"/>
  <c r="AD21" i="32"/>
  <c r="AF21" i="32"/>
  <c r="AG21" i="32"/>
  <c r="AH21" i="32"/>
  <c r="AI21" i="32"/>
  <c r="AJ21" i="32"/>
  <c r="AL21" i="32"/>
  <c r="AM21" i="32"/>
  <c r="J22" i="32"/>
  <c r="K22" i="32"/>
  <c r="L22" i="32"/>
  <c r="N22" i="32"/>
  <c r="O22" i="32"/>
  <c r="P22" i="32"/>
  <c r="Q22" i="32"/>
  <c r="R22" i="32"/>
  <c r="T22" i="32"/>
  <c r="U22" i="32"/>
  <c r="V22" i="32"/>
  <c r="W22" i="32"/>
  <c r="X22" i="32"/>
  <c r="Z22" i="32"/>
  <c r="AA22" i="32"/>
  <c r="AB22" i="32"/>
  <c r="AC22" i="32"/>
  <c r="AD22" i="32"/>
  <c r="AF22" i="32"/>
  <c r="AG22" i="32"/>
  <c r="AH22" i="32"/>
  <c r="AI22" i="32"/>
  <c r="AJ22" i="32"/>
  <c r="AL22" i="32"/>
  <c r="AM22" i="32"/>
  <c r="J23" i="32"/>
  <c r="K23" i="32"/>
  <c r="L23" i="32"/>
  <c r="N23" i="32"/>
  <c r="O23" i="32"/>
  <c r="P23" i="32"/>
  <c r="Q23" i="32"/>
  <c r="R23" i="32"/>
  <c r="T23" i="32"/>
  <c r="U23" i="32"/>
  <c r="V23" i="32"/>
  <c r="W23" i="32"/>
  <c r="X23" i="32"/>
  <c r="Z23" i="32"/>
  <c r="AA23" i="32"/>
  <c r="AB23" i="32"/>
  <c r="AC23" i="32"/>
  <c r="AD23" i="32"/>
  <c r="AF23" i="32"/>
  <c r="AG23" i="32"/>
  <c r="AH23" i="32"/>
  <c r="AI23" i="32"/>
  <c r="AJ23" i="32"/>
  <c r="AL23" i="32"/>
  <c r="AM23" i="32"/>
  <c r="J24" i="32"/>
  <c r="K24" i="32"/>
  <c r="L24" i="32"/>
  <c r="N24" i="32"/>
  <c r="O24" i="32"/>
  <c r="P24" i="32"/>
  <c r="Q24" i="32"/>
  <c r="R24" i="32"/>
  <c r="T24" i="32"/>
  <c r="U24" i="32"/>
  <c r="V24" i="32"/>
  <c r="W24" i="32"/>
  <c r="X24" i="32"/>
  <c r="Z24" i="32"/>
  <c r="AA24" i="32"/>
  <c r="AB24" i="32"/>
  <c r="AC24" i="32"/>
  <c r="AD24" i="32"/>
  <c r="AF24" i="32"/>
  <c r="AG24" i="32"/>
  <c r="AH24" i="32"/>
  <c r="AI24" i="32"/>
  <c r="AJ24" i="32"/>
  <c r="AL24" i="32"/>
  <c r="AM24" i="32"/>
  <c r="J25" i="32"/>
  <c r="K25" i="32"/>
  <c r="L25" i="32"/>
  <c r="N25" i="32"/>
  <c r="O25" i="32"/>
  <c r="P25" i="32"/>
  <c r="Q25" i="32"/>
  <c r="R25" i="32"/>
  <c r="T25" i="32"/>
  <c r="U25" i="32"/>
  <c r="V25" i="32"/>
  <c r="W25" i="32"/>
  <c r="X25" i="32"/>
  <c r="Z25" i="32"/>
  <c r="AA25" i="32"/>
  <c r="AB25" i="32"/>
  <c r="AC25" i="32"/>
  <c r="AD25" i="32"/>
  <c r="AF25" i="32"/>
  <c r="AG25" i="32"/>
  <c r="AH25" i="32"/>
  <c r="AI25" i="32"/>
  <c r="AJ25" i="32"/>
  <c r="AL25" i="32"/>
  <c r="AM25" i="32"/>
  <c r="J26" i="32"/>
  <c r="K26" i="32"/>
  <c r="L26" i="32"/>
  <c r="N26" i="32"/>
  <c r="O26" i="32"/>
  <c r="P26" i="32"/>
  <c r="Q26" i="32"/>
  <c r="R26" i="32"/>
  <c r="T26" i="32"/>
  <c r="U26" i="32"/>
  <c r="V26" i="32"/>
  <c r="W26" i="32"/>
  <c r="X26" i="32"/>
  <c r="Z26" i="32"/>
  <c r="AA26" i="32"/>
  <c r="AB26" i="32"/>
  <c r="AC26" i="32"/>
  <c r="AD26" i="32"/>
  <c r="AF26" i="32"/>
  <c r="AG26" i="32"/>
  <c r="AH26" i="32"/>
  <c r="AI26" i="32"/>
  <c r="AJ26" i="32"/>
  <c r="AL26" i="32"/>
  <c r="AM26" i="32"/>
  <c r="J27" i="32"/>
  <c r="K27" i="32"/>
  <c r="L27" i="32"/>
  <c r="N27" i="32"/>
  <c r="O27" i="32"/>
  <c r="P27" i="32"/>
  <c r="Q27" i="32"/>
  <c r="R27" i="32"/>
  <c r="T27" i="32"/>
  <c r="U27" i="32"/>
  <c r="V27" i="32"/>
  <c r="W27" i="32"/>
  <c r="X27" i="32"/>
  <c r="Z27" i="32"/>
  <c r="AA27" i="32"/>
  <c r="AB27" i="32"/>
  <c r="AC27" i="32"/>
  <c r="AD27" i="32"/>
  <c r="AF27" i="32"/>
  <c r="AG27" i="32"/>
  <c r="AH27" i="32"/>
  <c r="AI27" i="32"/>
  <c r="AJ27" i="32"/>
  <c r="AL27" i="32"/>
  <c r="AM27" i="32"/>
  <c r="J28" i="32"/>
  <c r="K28" i="32"/>
  <c r="L28" i="32"/>
  <c r="N28" i="32"/>
  <c r="O28" i="32"/>
  <c r="P28" i="32"/>
  <c r="Q28" i="32"/>
  <c r="R28" i="32"/>
  <c r="T28" i="32"/>
  <c r="U28" i="32"/>
  <c r="V28" i="32"/>
  <c r="W28" i="32"/>
  <c r="X28" i="32"/>
  <c r="Z28" i="32"/>
  <c r="AA28" i="32"/>
  <c r="AB28" i="32"/>
  <c r="AC28" i="32"/>
  <c r="AD28" i="32"/>
  <c r="AF28" i="32"/>
  <c r="AG28" i="32"/>
  <c r="AH28" i="32"/>
  <c r="AI28" i="32"/>
  <c r="AJ28" i="32"/>
  <c r="AL28" i="32"/>
  <c r="AM28" i="32"/>
  <c r="J29" i="32"/>
  <c r="K29" i="32"/>
  <c r="L29" i="32"/>
  <c r="N29" i="32"/>
  <c r="O29" i="32"/>
  <c r="P29" i="32"/>
  <c r="Q29" i="32"/>
  <c r="R29" i="32"/>
  <c r="T29" i="32"/>
  <c r="U29" i="32"/>
  <c r="V29" i="32"/>
  <c r="W29" i="32"/>
  <c r="X29" i="32"/>
  <c r="Z29" i="32"/>
  <c r="AA29" i="32"/>
  <c r="AB29" i="32"/>
  <c r="AC29" i="32"/>
  <c r="AD29" i="32"/>
  <c r="AF29" i="32"/>
  <c r="AG29" i="32"/>
  <c r="AH29" i="32"/>
  <c r="AI29" i="32"/>
  <c r="AJ29" i="32"/>
  <c r="AL29" i="32"/>
  <c r="AM29" i="32"/>
  <c r="J30" i="32"/>
  <c r="K30" i="32"/>
  <c r="L30" i="32"/>
  <c r="N30" i="32"/>
  <c r="O30" i="32"/>
  <c r="P30" i="32"/>
  <c r="Q30" i="32"/>
  <c r="R30" i="32"/>
  <c r="T30" i="32"/>
  <c r="U30" i="32"/>
  <c r="V30" i="32"/>
  <c r="W30" i="32"/>
  <c r="X30" i="32"/>
  <c r="Z30" i="32"/>
  <c r="AA30" i="32"/>
  <c r="AB30" i="32"/>
  <c r="AC30" i="32"/>
  <c r="AD30" i="32"/>
  <c r="AF30" i="32"/>
  <c r="AG30" i="32"/>
  <c r="AH30" i="32"/>
  <c r="AI30" i="32"/>
  <c r="AJ30" i="32"/>
  <c r="AL30" i="32"/>
  <c r="AM30" i="32"/>
  <c r="J31" i="32"/>
  <c r="K31" i="32"/>
  <c r="L31" i="32"/>
  <c r="N31" i="32"/>
  <c r="O31" i="32"/>
  <c r="P31" i="32"/>
  <c r="Q31" i="32"/>
  <c r="R31" i="32"/>
  <c r="T31" i="32"/>
  <c r="U31" i="32"/>
  <c r="V31" i="32"/>
  <c r="W31" i="32"/>
  <c r="X31" i="32"/>
  <c r="Z31" i="32"/>
  <c r="AA31" i="32"/>
  <c r="AB31" i="32"/>
  <c r="AC31" i="32"/>
  <c r="AD31" i="32"/>
  <c r="AF31" i="32"/>
  <c r="AG31" i="32"/>
  <c r="AH31" i="32"/>
  <c r="AI31" i="32"/>
  <c r="AJ31" i="32"/>
  <c r="AL31" i="32"/>
  <c r="AM31" i="32"/>
  <c r="J32" i="32"/>
  <c r="K32" i="32"/>
  <c r="L32" i="32"/>
  <c r="N32" i="32"/>
  <c r="O32" i="32"/>
  <c r="P32" i="32"/>
  <c r="Q32" i="32"/>
  <c r="R32" i="32"/>
  <c r="T32" i="32"/>
  <c r="U32" i="32"/>
  <c r="V32" i="32"/>
  <c r="W32" i="32"/>
  <c r="X32" i="32"/>
  <c r="Z32" i="32"/>
  <c r="AA32" i="32"/>
  <c r="AB32" i="32"/>
  <c r="AC32" i="32"/>
  <c r="AD32" i="32"/>
  <c r="AF32" i="32"/>
  <c r="AG32" i="32"/>
  <c r="AH32" i="32"/>
  <c r="AI32" i="32"/>
  <c r="AJ32" i="32"/>
  <c r="AL32" i="32"/>
  <c r="AM32" i="32"/>
  <c r="J33" i="32"/>
  <c r="K33" i="32"/>
  <c r="L33" i="32"/>
  <c r="N33" i="32"/>
  <c r="O33" i="32"/>
  <c r="P33" i="32"/>
  <c r="Q33" i="32"/>
  <c r="R33" i="32"/>
  <c r="T33" i="32"/>
  <c r="U33" i="32"/>
  <c r="V33" i="32"/>
  <c r="W33" i="32"/>
  <c r="X33" i="32"/>
  <c r="Z33" i="32"/>
  <c r="AA33" i="32"/>
  <c r="AB33" i="32"/>
  <c r="AC33" i="32"/>
  <c r="AD33" i="32"/>
  <c r="AF33" i="32"/>
  <c r="AG33" i="32"/>
  <c r="AH33" i="32"/>
  <c r="AI33" i="32"/>
  <c r="AJ33" i="32"/>
  <c r="AL33" i="32"/>
  <c r="AM33" i="32"/>
  <c r="J34" i="32"/>
  <c r="K34" i="32"/>
  <c r="L34" i="32"/>
  <c r="N34" i="32"/>
  <c r="O34" i="32"/>
  <c r="P34" i="32"/>
  <c r="Q34" i="32"/>
  <c r="R34" i="32"/>
  <c r="T34" i="32"/>
  <c r="U34" i="32"/>
  <c r="V34" i="32"/>
  <c r="W34" i="32"/>
  <c r="X34" i="32"/>
  <c r="Z34" i="32"/>
  <c r="AA34" i="32"/>
  <c r="AB34" i="32"/>
  <c r="AC34" i="32"/>
  <c r="AD34" i="32"/>
  <c r="AF34" i="32"/>
  <c r="AG34" i="32"/>
  <c r="AH34" i="32"/>
  <c r="AI34" i="32"/>
  <c r="AJ34" i="32"/>
  <c r="AL34" i="32"/>
  <c r="AM34" i="32"/>
  <c r="J35" i="32"/>
  <c r="K35" i="32"/>
  <c r="L35" i="32"/>
  <c r="N35" i="32"/>
  <c r="O35" i="32"/>
  <c r="P35" i="32"/>
  <c r="Q35" i="32"/>
  <c r="R35" i="32"/>
  <c r="T35" i="32"/>
  <c r="U35" i="32"/>
  <c r="V35" i="32"/>
  <c r="W35" i="32"/>
  <c r="X35" i="32"/>
  <c r="Z35" i="32"/>
  <c r="AA35" i="32"/>
  <c r="AB35" i="32"/>
  <c r="AC35" i="32"/>
  <c r="AD35" i="32"/>
  <c r="AF35" i="32"/>
  <c r="AG35" i="32"/>
  <c r="AH35" i="32"/>
  <c r="AI35" i="32"/>
  <c r="AJ35" i="32"/>
  <c r="AL35" i="32"/>
  <c r="AM35" i="32"/>
  <c r="J36" i="32"/>
  <c r="K36" i="32"/>
  <c r="L36" i="32"/>
  <c r="N36" i="32"/>
  <c r="O36" i="32"/>
  <c r="P36" i="32"/>
  <c r="Q36" i="32"/>
  <c r="R36" i="32"/>
  <c r="T36" i="32"/>
  <c r="U36" i="32"/>
  <c r="V36" i="32"/>
  <c r="W36" i="32"/>
  <c r="X36" i="32"/>
  <c r="Z36" i="32"/>
  <c r="AA36" i="32"/>
  <c r="AB36" i="32"/>
  <c r="AC36" i="32"/>
  <c r="AD36" i="32"/>
  <c r="AF36" i="32"/>
  <c r="AG36" i="32"/>
  <c r="AH36" i="32"/>
  <c r="AI36" i="32"/>
  <c r="AJ36" i="32"/>
  <c r="AL36" i="32"/>
  <c r="AM36" i="32"/>
  <c r="J37" i="32"/>
  <c r="K37" i="32"/>
  <c r="L37" i="32"/>
  <c r="N37" i="32"/>
  <c r="O37" i="32"/>
  <c r="P37" i="32"/>
  <c r="Q37" i="32"/>
  <c r="R37" i="32"/>
  <c r="T37" i="32"/>
  <c r="U37" i="32"/>
  <c r="V37" i="32"/>
  <c r="W37" i="32"/>
  <c r="X37" i="32"/>
  <c r="Z37" i="32"/>
  <c r="AA37" i="32"/>
  <c r="AB37" i="32"/>
  <c r="AC37" i="32"/>
  <c r="AD37" i="32"/>
  <c r="AF37" i="32"/>
  <c r="AG37" i="32"/>
  <c r="AH37" i="32"/>
  <c r="AI37" i="32"/>
  <c r="AJ37" i="32"/>
  <c r="AL37" i="32"/>
  <c r="AM37" i="32"/>
  <c r="J38" i="32"/>
  <c r="K38" i="32"/>
  <c r="L38" i="32"/>
  <c r="N38" i="32"/>
  <c r="O38" i="32"/>
  <c r="P38" i="32"/>
  <c r="Q38" i="32"/>
  <c r="R38" i="32"/>
  <c r="T38" i="32"/>
  <c r="U38" i="32"/>
  <c r="V38" i="32"/>
  <c r="W38" i="32"/>
  <c r="X38" i="32"/>
  <c r="Z38" i="32"/>
  <c r="AA38" i="32"/>
  <c r="AB38" i="32"/>
  <c r="AC38" i="32"/>
  <c r="AD38" i="32"/>
  <c r="AF38" i="32"/>
  <c r="AG38" i="32"/>
  <c r="AH38" i="32"/>
  <c r="AI38" i="32"/>
  <c r="AJ38" i="32"/>
  <c r="AL38" i="32"/>
  <c r="AM38" i="32"/>
  <c r="J39" i="32"/>
  <c r="K39" i="32"/>
  <c r="L39" i="32"/>
  <c r="N39" i="32"/>
  <c r="O39" i="32"/>
  <c r="P39" i="32"/>
  <c r="Q39" i="32"/>
  <c r="R39" i="32"/>
  <c r="T39" i="32"/>
  <c r="U39" i="32"/>
  <c r="V39" i="32"/>
  <c r="W39" i="32"/>
  <c r="X39" i="32"/>
  <c r="Z39" i="32"/>
  <c r="AA39" i="32"/>
  <c r="AB39" i="32"/>
  <c r="AC39" i="32"/>
  <c r="AD39" i="32"/>
  <c r="AF39" i="32"/>
  <c r="AG39" i="32"/>
  <c r="AH39" i="32"/>
  <c r="AI39" i="32"/>
  <c r="AJ39" i="32"/>
  <c r="AL39" i="32"/>
  <c r="AM39" i="32"/>
  <c r="J40" i="32"/>
  <c r="K40" i="32"/>
  <c r="L40" i="32"/>
  <c r="N40" i="32"/>
  <c r="O40" i="32"/>
  <c r="P40" i="32"/>
  <c r="Q40" i="32"/>
  <c r="R40" i="32"/>
  <c r="T40" i="32"/>
  <c r="U40" i="32"/>
  <c r="V40" i="32"/>
  <c r="W40" i="32"/>
  <c r="X40" i="32"/>
  <c r="Z40" i="32"/>
  <c r="AA40" i="32"/>
  <c r="AB40" i="32"/>
  <c r="AC40" i="32"/>
  <c r="AD40" i="32"/>
  <c r="AF40" i="32"/>
  <c r="AG40" i="32"/>
  <c r="AH40" i="32"/>
  <c r="AI40" i="32"/>
  <c r="AJ40" i="32"/>
  <c r="AL40" i="32"/>
  <c r="AM40" i="32"/>
  <c r="J41" i="32"/>
  <c r="K41" i="32"/>
  <c r="L41" i="32"/>
  <c r="N41" i="32"/>
  <c r="O41" i="32"/>
  <c r="P41" i="32"/>
  <c r="Q41" i="32"/>
  <c r="R41" i="32"/>
  <c r="T41" i="32"/>
  <c r="U41" i="32"/>
  <c r="V41" i="32"/>
  <c r="W41" i="32"/>
  <c r="X41" i="32"/>
  <c r="Z41" i="32"/>
  <c r="AA41" i="32"/>
  <c r="AB41" i="32"/>
  <c r="AC41" i="32"/>
  <c r="AD41" i="32"/>
  <c r="AF41" i="32"/>
  <c r="AG41" i="32"/>
  <c r="AH41" i="32"/>
  <c r="AI41" i="32"/>
  <c r="AJ41" i="32"/>
  <c r="AL41" i="32"/>
  <c r="AM41" i="32"/>
  <c r="J42" i="32"/>
  <c r="K42" i="32"/>
  <c r="L42" i="32"/>
  <c r="N42" i="32"/>
  <c r="O42" i="32"/>
  <c r="P42" i="32"/>
  <c r="Q42" i="32"/>
  <c r="R42" i="32"/>
  <c r="T42" i="32"/>
  <c r="U42" i="32"/>
  <c r="V42" i="32"/>
  <c r="W42" i="32"/>
  <c r="X42" i="32"/>
  <c r="Z42" i="32"/>
  <c r="AA42" i="32"/>
  <c r="AB42" i="32"/>
  <c r="AC42" i="32"/>
  <c r="AD42" i="32"/>
  <c r="AF42" i="32"/>
  <c r="AG42" i="32"/>
  <c r="AH42" i="32"/>
  <c r="AI42" i="32"/>
  <c r="AJ42" i="32"/>
  <c r="AL42" i="32"/>
  <c r="AM42" i="32"/>
  <c r="J43" i="32"/>
  <c r="K43" i="32"/>
  <c r="L43" i="32"/>
  <c r="N43" i="32"/>
  <c r="O43" i="32"/>
  <c r="P43" i="32"/>
  <c r="Q43" i="32"/>
  <c r="R43" i="32"/>
  <c r="T43" i="32"/>
  <c r="U43" i="32"/>
  <c r="V43" i="32"/>
  <c r="W43" i="32"/>
  <c r="X43" i="32"/>
  <c r="Z43" i="32"/>
  <c r="AA43" i="32"/>
  <c r="AB43" i="32"/>
  <c r="AC43" i="32"/>
  <c r="AD43" i="32"/>
  <c r="AF43" i="32"/>
  <c r="AG43" i="32"/>
  <c r="AH43" i="32"/>
  <c r="AI43" i="32"/>
  <c r="AJ43" i="32"/>
  <c r="AL43" i="32"/>
  <c r="AM43" i="32"/>
  <c r="J44" i="32"/>
  <c r="K44" i="32"/>
  <c r="L44" i="32"/>
  <c r="N44" i="32"/>
  <c r="O44" i="32"/>
  <c r="P44" i="32"/>
  <c r="Q44" i="32"/>
  <c r="R44" i="32"/>
  <c r="T44" i="32"/>
  <c r="U44" i="32"/>
  <c r="V44" i="32"/>
  <c r="W44" i="32"/>
  <c r="X44" i="32"/>
  <c r="Z44" i="32"/>
  <c r="AA44" i="32"/>
  <c r="AB44" i="32"/>
  <c r="AC44" i="32"/>
  <c r="AD44" i="32"/>
  <c r="AF44" i="32"/>
  <c r="AG44" i="32"/>
  <c r="AH44" i="32"/>
  <c r="AI44" i="32"/>
  <c r="AJ44" i="32"/>
  <c r="AL44" i="32"/>
  <c r="AM44" i="32"/>
  <c r="J45" i="32"/>
  <c r="K45" i="32"/>
  <c r="L45" i="32"/>
  <c r="N45" i="32"/>
  <c r="O45" i="32"/>
  <c r="P45" i="32"/>
  <c r="Q45" i="32"/>
  <c r="R45" i="32"/>
  <c r="T45" i="32"/>
  <c r="U45" i="32"/>
  <c r="V45" i="32"/>
  <c r="W45" i="32"/>
  <c r="X45" i="32"/>
  <c r="Z45" i="32"/>
  <c r="AA45" i="32"/>
  <c r="AB45" i="32"/>
  <c r="AC45" i="32"/>
  <c r="AD45" i="32"/>
  <c r="AF45" i="32"/>
  <c r="AG45" i="32"/>
  <c r="AH45" i="32"/>
  <c r="AI45" i="32"/>
  <c r="AJ45" i="32"/>
  <c r="AL45" i="32"/>
  <c r="AM45" i="32"/>
  <c r="J46" i="32"/>
  <c r="K46" i="32"/>
  <c r="L46" i="32"/>
  <c r="N46" i="32"/>
  <c r="O46" i="32"/>
  <c r="P46" i="32"/>
  <c r="Q46" i="32"/>
  <c r="R46" i="32"/>
  <c r="T46" i="32"/>
  <c r="U46" i="32"/>
  <c r="V46" i="32"/>
  <c r="W46" i="32"/>
  <c r="X46" i="32"/>
  <c r="Z46" i="32"/>
  <c r="AA46" i="32"/>
  <c r="AB46" i="32"/>
  <c r="AC46" i="32"/>
  <c r="AD46" i="32"/>
  <c r="AF46" i="32"/>
  <c r="AG46" i="32"/>
  <c r="AH46" i="32"/>
  <c r="AI46" i="32"/>
  <c r="AJ46" i="32"/>
  <c r="AL46" i="32"/>
  <c r="AM46" i="32"/>
  <c r="J47" i="32"/>
  <c r="K47" i="32"/>
  <c r="L47" i="32"/>
  <c r="N47" i="32"/>
  <c r="O47" i="32"/>
  <c r="P47" i="32"/>
  <c r="Q47" i="32"/>
  <c r="R47" i="32"/>
  <c r="T47" i="32"/>
  <c r="U47" i="32"/>
  <c r="V47" i="32"/>
  <c r="W47" i="32"/>
  <c r="X47" i="32"/>
  <c r="Z47" i="32"/>
  <c r="AA47" i="32"/>
  <c r="AB47" i="32"/>
  <c r="AC47" i="32"/>
  <c r="AD47" i="32"/>
  <c r="AF47" i="32"/>
  <c r="AG47" i="32"/>
  <c r="AH47" i="32"/>
  <c r="AI47" i="32"/>
  <c r="AJ47" i="32"/>
  <c r="AL47" i="32"/>
  <c r="AM47" i="32"/>
  <c r="J48" i="32"/>
  <c r="K48" i="32"/>
  <c r="L48" i="32"/>
  <c r="N48" i="32"/>
  <c r="O48" i="32"/>
  <c r="P48" i="32"/>
  <c r="Q48" i="32"/>
  <c r="R48" i="32"/>
  <c r="T48" i="32"/>
  <c r="U48" i="32"/>
  <c r="V48" i="32"/>
  <c r="W48" i="32"/>
  <c r="X48" i="32"/>
  <c r="Z48" i="32"/>
  <c r="AA48" i="32"/>
  <c r="AB48" i="32"/>
  <c r="AC48" i="32"/>
  <c r="AD48" i="32"/>
  <c r="AF48" i="32"/>
  <c r="AG48" i="32"/>
  <c r="AH48" i="32"/>
  <c r="AI48" i="32"/>
  <c r="AJ48" i="32"/>
  <c r="AL48" i="32"/>
  <c r="AM48" i="32"/>
  <c r="J49" i="32"/>
  <c r="K49" i="32"/>
  <c r="L49" i="32"/>
  <c r="N49" i="32"/>
  <c r="O49" i="32"/>
  <c r="P49" i="32"/>
  <c r="Q49" i="32"/>
  <c r="R49" i="32"/>
  <c r="T49" i="32"/>
  <c r="U49" i="32"/>
  <c r="V49" i="32"/>
  <c r="W49" i="32"/>
  <c r="X49" i="32"/>
  <c r="Z49" i="32"/>
  <c r="AA49" i="32"/>
  <c r="AB49" i="32"/>
  <c r="AC49" i="32"/>
  <c r="AD49" i="32"/>
  <c r="AF49" i="32"/>
  <c r="AG49" i="32"/>
  <c r="AH49" i="32"/>
  <c r="AI49" i="32"/>
  <c r="AJ49" i="32"/>
  <c r="AL49" i="32"/>
  <c r="AM49" i="32"/>
  <c r="J50" i="32"/>
  <c r="K50" i="32"/>
  <c r="L50" i="32"/>
  <c r="N50" i="32"/>
  <c r="O50" i="32"/>
  <c r="P50" i="32"/>
  <c r="Q50" i="32"/>
  <c r="R50" i="32"/>
  <c r="T50" i="32"/>
  <c r="U50" i="32"/>
  <c r="V50" i="32"/>
  <c r="W50" i="32"/>
  <c r="X50" i="32"/>
  <c r="Z50" i="32"/>
  <c r="AA50" i="32"/>
  <c r="AB50" i="32"/>
  <c r="AC50" i="32"/>
  <c r="AD50" i="32"/>
  <c r="AF50" i="32"/>
  <c r="AG50" i="32"/>
  <c r="AH50" i="32"/>
  <c r="AI50" i="32"/>
  <c r="AJ50" i="32"/>
  <c r="AL50" i="32"/>
  <c r="AM50" i="32"/>
  <c r="J51" i="32"/>
  <c r="K51" i="32"/>
  <c r="L51" i="32"/>
  <c r="N51" i="32"/>
  <c r="O51" i="32"/>
  <c r="P51" i="32"/>
  <c r="Q51" i="32"/>
  <c r="R51" i="32"/>
  <c r="T51" i="32"/>
  <c r="U51" i="32"/>
  <c r="V51" i="32"/>
  <c r="W51" i="32"/>
  <c r="X51" i="32"/>
  <c r="Z51" i="32"/>
  <c r="AA51" i="32"/>
  <c r="AB51" i="32"/>
  <c r="AC51" i="32"/>
  <c r="AD51" i="32"/>
  <c r="AF51" i="32"/>
  <c r="AG51" i="32"/>
  <c r="AH51" i="32"/>
  <c r="AI51" i="32"/>
  <c r="AJ51" i="32"/>
  <c r="AL51" i="32"/>
  <c r="AM51" i="32"/>
  <c r="J52" i="32"/>
  <c r="K52" i="32"/>
  <c r="L52" i="32"/>
  <c r="N52" i="32"/>
  <c r="O52" i="32"/>
  <c r="P52" i="32"/>
  <c r="Q52" i="32"/>
  <c r="R52" i="32"/>
  <c r="T52" i="32"/>
  <c r="U52" i="32"/>
  <c r="V52" i="32"/>
  <c r="W52" i="32"/>
  <c r="X52" i="32"/>
  <c r="Z52" i="32"/>
  <c r="AA52" i="32"/>
  <c r="AB52" i="32"/>
  <c r="AC52" i="32"/>
  <c r="AD52" i="32"/>
  <c r="AF52" i="32"/>
  <c r="AG52" i="32"/>
  <c r="AH52" i="32"/>
  <c r="AI52" i="32"/>
  <c r="AJ52" i="32"/>
  <c r="AL52" i="32"/>
  <c r="AM52" i="32"/>
  <c r="J53" i="32"/>
  <c r="K53" i="32"/>
  <c r="L53" i="32"/>
  <c r="N53" i="32"/>
  <c r="O53" i="32"/>
  <c r="P53" i="32"/>
  <c r="Q53" i="32"/>
  <c r="R53" i="32"/>
  <c r="T53" i="32"/>
  <c r="U53" i="32"/>
  <c r="V53" i="32"/>
  <c r="W53" i="32"/>
  <c r="X53" i="32"/>
  <c r="Z53" i="32"/>
  <c r="AA53" i="32"/>
  <c r="AB53" i="32"/>
  <c r="AC53" i="32"/>
  <c r="AD53" i="32"/>
  <c r="AF53" i="32"/>
  <c r="AG53" i="32"/>
  <c r="AH53" i="32"/>
  <c r="AI53" i="32"/>
  <c r="AJ53" i="32"/>
  <c r="AL53" i="32"/>
  <c r="AM53" i="32"/>
  <c r="J54" i="32"/>
  <c r="K54" i="32"/>
  <c r="L54" i="32"/>
  <c r="N54" i="32"/>
  <c r="O54" i="32"/>
  <c r="P54" i="32"/>
  <c r="Q54" i="32"/>
  <c r="R54" i="32"/>
  <c r="T54" i="32"/>
  <c r="U54" i="32"/>
  <c r="V54" i="32"/>
  <c r="W54" i="32"/>
  <c r="X54" i="32"/>
  <c r="Z54" i="32"/>
  <c r="AA54" i="32"/>
  <c r="AB54" i="32"/>
  <c r="AC54" i="32"/>
  <c r="AD54" i="32"/>
  <c r="AF54" i="32"/>
  <c r="AG54" i="32"/>
  <c r="AH54" i="32"/>
  <c r="AI54" i="32"/>
  <c r="AJ54" i="32"/>
  <c r="AL54" i="32"/>
  <c r="AM54" i="32"/>
  <c r="J55" i="32"/>
  <c r="K55" i="32"/>
  <c r="L55" i="32"/>
  <c r="N55" i="32"/>
  <c r="O55" i="32"/>
  <c r="P55" i="32"/>
  <c r="Q55" i="32"/>
  <c r="R55" i="32"/>
  <c r="T55" i="32"/>
  <c r="U55" i="32"/>
  <c r="V55" i="32"/>
  <c r="W55" i="32"/>
  <c r="X55" i="32"/>
  <c r="Z55" i="32"/>
  <c r="AA55" i="32"/>
  <c r="AB55" i="32"/>
  <c r="AC55" i="32"/>
  <c r="AD55" i="32"/>
  <c r="AF55" i="32"/>
  <c r="AG55" i="32"/>
  <c r="AH55" i="32"/>
  <c r="AI55" i="32"/>
  <c r="AJ55" i="32"/>
  <c r="AL55" i="32"/>
  <c r="AM55" i="32"/>
  <c r="J56" i="32"/>
  <c r="K56" i="32"/>
  <c r="L56" i="32"/>
  <c r="N56" i="32"/>
  <c r="O56" i="32"/>
  <c r="P56" i="32"/>
  <c r="Q56" i="32"/>
  <c r="R56" i="32"/>
  <c r="T56" i="32"/>
  <c r="U56" i="32"/>
  <c r="V56" i="32"/>
  <c r="W56" i="32"/>
  <c r="X56" i="32"/>
  <c r="Z56" i="32"/>
  <c r="AA56" i="32"/>
  <c r="AB56" i="32"/>
  <c r="AC56" i="32"/>
  <c r="AD56" i="32"/>
  <c r="AF56" i="32"/>
  <c r="AG56" i="32"/>
  <c r="AH56" i="32"/>
  <c r="AI56" i="32"/>
  <c r="AJ56" i="32"/>
  <c r="AL56" i="32"/>
  <c r="AM56" i="32"/>
  <c r="J57" i="32"/>
  <c r="K57" i="32"/>
  <c r="L57" i="32"/>
  <c r="N57" i="32"/>
  <c r="O57" i="32"/>
  <c r="P57" i="32"/>
  <c r="Q57" i="32"/>
  <c r="R57" i="32"/>
  <c r="T57" i="32"/>
  <c r="U57" i="32"/>
  <c r="V57" i="32"/>
  <c r="W57" i="32"/>
  <c r="X57" i="32"/>
  <c r="Z57" i="32"/>
  <c r="AA57" i="32"/>
  <c r="AB57" i="32"/>
  <c r="AC57" i="32"/>
  <c r="AD57" i="32"/>
  <c r="AF57" i="32"/>
  <c r="AG57" i="32"/>
  <c r="AH57" i="32"/>
  <c r="AI57" i="32"/>
  <c r="AJ57" i="32"/>
  <c r="AL57" i="32"/>
  <c r="AM57" i="32"/>
  <c r="J58" i="32"/>
  <c r="K58" i="32"/>
  <c r="L58" i="32"/>
  <c r="N58" i="32"/>
  <c r="O58" i="32"/>
  <c r="P58" i="32"/>
  <c r="Q58" i="32"/>
  <c r="R58" i="32"/>
  <c r="T58" i="32"/>
  <c r="U58" i="32"/>
  <c r="V58" i="32"/>
  <c r="W58" i="32"/>
  <c r="X58" i="32"/>
  <c r="Z58" i="32"/>
  <c r="AA58" i="32"/>
  <c r="AB58" i="32"/>
  <c r="AC58" i="32"/>
  <c r="AD58" i="32"/>
  <c r="AF58" i="32"/>
  <c r="AG58" i="32"/>
  <c r="AH58" i="32"/>
  <c r="AI58" i="32"/>
  <c r="AJ58" i="32"/>
  <c r="AL58" i="32"/>
  <c r="AM58" i="32"/>
  <c r="J59" i="32"/>
  <c r="K59" i="32"/>
  <c r="L59" i="32"/>
  <c r="N59" i="32"/>
  <c r="O59" i="32"/>
  <c r="P59" i="32"/>
  <c r="Q59" i="32"/>
  <c r="R59" i="32"/>
  <c r="T59" i="32"/>
  <c r="U59" i="32"/>
  <c r="V59" i="32"/>
  <c r="W59" i="32"/>
  <c r="X59" i="32"/>
  <c r="Z59" i="32"/>
  <c r="AA59" i="32"/>
  <c r="AB59" i="32"/>
  <c r="AC59" i="32"/>
  <c r="AD59" i="32"/>
  <c r="AF59" i="32"/>
  <c r="AG59" i="32"/>
  <c r="AH59" i="32"/>
  <c r="AI59" i="32"/>
  <c r="AJ59" i="32"/>
  <c r="AL59" i="32"/>
  <c r="AM59" i="32"/>
  <c r="J60" i="32"/>
  <c r="K60" i="32"/>
  <c r="L60" i="32"/>
  <c r="N60" i="32"/>
  <c r="O60" i="32"/>
  <c r="P60" i="32"/>
  <c r="Q60" i="32"/>
  <c r="R60" i="32"/>
  <c r="T60" i="32"/>
  <c r="U60" i="32"/>
  <c r="V60" i="32"/>
  <c r="W60" i="32"/>
  <c r="X60" i="32"/>
  <c r="Z60" i="32"/>
  <c r="AA60" i="32"/>
  <c r="AB60" i="32"/>
  <c r="AC60" i="32"/>
  <c r="AD60" i="32"/>
  <c r="AF60" i="32"/>
  <c r="AG60" i="32"/>
  <c r="AH60" i="32"/>
  <c r="AI60" i="32"/>
  <c r="AJ60" i="32"/>
  <c r="AL60" i="32"/>
  <c r="AM60" i="32"/>
  <c r="J61" i="32"/>
  <c r="K61" i="32"/>
  <c r="L61" i="32"/>
  <c r="N61" i="32"/>
  <c r="O61" i="32"/>
  <c r="P61" i="32"/>
  <c r="Q61" i="32"/>
  <c r="R61" i="32"/>
  <c r="T61" i="32"/>
  <c r="U61" i="32"/>
  <c r="V61" i="32"/>
  <c r="W61" i="32"/>
  <c r="X61" i="32"/>
  <c r="Z61" i="32"/>
  <c r="AA61" i="32"/>
  <c r="AB61" i="32"/>
  <c r="AC61" i="32"/>
  <c r="AD61" i="32"/>
  <c r="AF61" i="32"/>
  <c r="AG61" i="32"/>
  <c r="AH61" i="32"/>
  <c r="AI61" i="32"/>
  <c r="AJ61" i="32"/>
  <c r="AL61" i="32"/>
  <c r="AM61" i="32"/>
  <c r="J62" i="32"/>
  <c r="K62" i="32"/>
  <c r="L62" i="32"/>
  <c r="N62" i="32"/>
  <c r="O62" i="32"/>
  <c r="P62" i="32"/>
  <c r="Q62" i="32"/>
  <c r="R62" i="32"/>
  <c r="T62" i="32"/>
  <c r="U62" i="32"/>
  <c r="V62" i="32"/>
  <c r="W62" i="32"/>
  <c r="X62" i="32"/>
  <c r="Z62" i="32"/>
  <c r="AA62" i="32"/>
  <c r="AB62" i="32"/>
  <c r="AC62" i="32"/>
  <c r="AD62" i="32"/>
  <c r="AF62" i="32"/>
  <c r="AG62" i="32"/>
  <c r="AH62" i="32"/>
  <c r="AI62" i="32"/>
  <c r="AJ62" i="32"/>
  <c r="AL62" i="32"/>
  <c r="AM62" i="32"/>
  <c r="J63" i="32"/>
  <c r="K63" i="32"/>
  <c r="L63" i="32"/>
  <c r="N63" i="32"/>
  <c r="O63" i="32"/>
  <c r="P63" i="32"/>
  <c r="Q63" i="32"/>
  <c r="R63" i="32"/>
  <c r="T63" i="32"/>
  <c r="U63" i="32"/>
  <c r="V63" i="32"/>
  <c r="W63" i="32"/>
  <c r="X63" i="32"/>
  <c r="Z63" i="32"/>
  <c r="AA63" i="32"/>
  <c r="AB63" i="32"/>
  <c r="AC63" i="32"/>
  <c r="AD63" i="32"/>
  <c r="AF63" i="32"/>
  <c r="AG63" i="32"/>
  <c r="AH63" i="32"/>
  <c r="AI63" i="32"/>
  <c r="AJ63" i="32"/>
  <c r="AL63" i="32"/>
  <c r="AM63" i="32"/>
  <c r="J64" i="32"/>
  <c r="K64" i="32"/>
  <c r="L64" i="32"/>
  <c r="N64" i="32"/>
  <c r="O64" i="32"/>
  <c r="P64" i="32"/>
  <c r="Q64" i="32"/>
  <c r="R64" i="32"/>
  <c r="T64" i="32"/>
  <c r="U64" i="32"/>
  <c r="V64" i="32"/>
  <c r="W64" i="32"/>
  <c r="X64" i="32"/>
  <c r="Z64" i="32"/>
  <c r="AA64" i="32"/>
  <c r="AB64" i="32"/>
  <c r="AC64" i="32"/>
  <c r="AD64" i="32"/>
  <c r="AF64" i="32"/>
  <c r="AG64" i="32"/>
  <c r="AH64" i="32"/>
  <c r="AI64" i="32"/>
  <c r="AJ64" i="32"/>
  <c r="AL64" i="32"/>
  <c r="AM64" i="32"/>
  <c r="J65" i="32"/>
  <c r="K65" i="32"/>
  <c r="L65" i="32"/>
  <c r="N65" i="32"/>
  <c r="O65" i="32"/>
  <c r="P65" i="32"/>
  <c r="Q65" i="32"/>
  <c r="R65" i="32"/>
  <c r="T65" i="32"/>
  <c r="U65" i="32"/>
  <c r="V65" i="32"/>
  <c r="W65" i="32"/>
  <c r="X65" i="32"/>
  <c r="Z65" i="32"/>
  <c r="AA65" i="32"/>
  <c r="AB65" i="32"/>
  <c r="AC65" i="32"/>
  <c r="AD65" i="32"/>
  <c r="AF65" i="32"/>
  <c r="AG65" i="32"/>
  <c r="AH65" i="32"/>
  <c r="AI65" i="32"/>
  <c r="AJ65" i="32"/>
  <c r="AL65" i="32"/>
  <c r="AM65" i="32"/>
  <c r="J66" i="32"/>
  <c r="K66" i="32"/>
  <c r="L66" i="32"/>
  <c r="N66" i="32"/>
  <c r="O66" i="32"/>
  <c r="P66" i="32"/>
  <c r="Q66" i="32"/>
  <c r="R66" i="32"/>
  <c r="T66" i="32"/>
  <c r="U66" i="32"/>
  <c r="V66" i="32"/>
  <c r="W66" i="32"/>
  <c r="X66" i="32"/>
  <c r="Z66" i="32"/>
  <c r="AA66" i="32"/>
  <c r="AB66" i="32"/>
  <c r="AC66" i="32"/>
  <c r="AD66" i="32"/>
  <c r="AF66" i="32"/>
  <c r="AG66" i="32"/>
  <c r="AH66" i="32"/>
  <c r="AI66" i="32"/>
  <c r="AJ66" i="32"/>
  <c r="AL66" i="32"/>
  <c r="AM66" i="32"/>
  <c r="J67" i="32"/>
  <c r="K67" i="32"/>
  <c r="L67" i="32"/>
  <c r="N67" i="32"/>
  <c r="O67" i="32"/>
  <c r="P67" i="32"/>
  <c r="Q67" i="32"/>
  <c r="R67" i="32"/>
  <c r="T67" i="32"/>
  <c r="U67" i="32"/>
  <c r="V67" i="32"/>
  <c r="W67" i="32"/>
  <c r="X67" i="32"/>
  <c r="Z67" i="32"/>
  <c r="AA67" i="32"/>
  <c r="AB67" i="32"/>
  <c r="AC67" i="32"/>
  <c r="AD67" i="32"/>
  <c r="AF67" i="32"/>
  <c r="AG67" i="32"/>
  <c r="AH67" i="32"/>
  <c r="AI67" i="32"/>
  <c r="AJ67" i="32"/>
  <c r="AL67" i="32"/>
  <c r="AM67" i="32"/>
  <c r="J68" i="32"/>
  <c r="K68" i="32"/>
  <c r="L68" i="32"/>
  <c r="N68" i="32"/>
  <c r="O68" i="32"/>
  <c r="P68" i="32"/>
  <c r="Q68" i="32"/>
  <c r="R68" i="32"/>
  <c r="T68" i="32"/>
  <c r="U68" i="32"/>
  <c r="V68" i="32"/>
  <c r="W68" i="32"/>
  <c r="X68" i="32"/>
  <c r="Z68" i="32"/>
  <c r="AA68" i="32"/>
  <c r="AB68" i="32"/>
  <c r="AC68" i="32"/>
  <c r="AD68" i="32"/>
  <c r="AF68" i="32"/>
  <c r="AG68" i="32"/>
  <c r="AH68" i="32"/>
  <c r="AI68" i="32"/>
  <c r="AJ68" i="32"/>
  <c r="AL68" i="32"/>
  <c r="AM68" i="32"/>
  <c r="J69" i="32"/>
  <c r="K69" i="32"/>
  <c r="L69" i="32"/>
  <c r="N69" i="32"/>
  <c r="O69" i="32"/>
  <c r="P69" i="32"/>
  <c r="Q69" i="32"/>
  <c r="R69" i="32"/>
  <c r="T69" i="32"/>
  <c r="U69" i="32"/>
  <c r="V69" i="32"/>
  <c r="W69" i="32"/>
  <c r="X69" i="32"/>
  <c r="Z69" i="32"/>
  <c r="AA69" i="32"/>
  <c r="AB69" i="32"/>
  <c r="AC69" i="32"/>
  <c r="AD69" i="32"/>
  <c r="AF69" i="32"/>
  <c r="AG69" i="32"/>
  <c r="AH69" i="32"/>
  <c r="AI69" i="32"/>
  <c r="AJ69" i="32"/>
  <c r="AL69" i="32"/>
  <c r="AM69" i="32"/>
  <c r="J70" i="32"/>
  <c r="K70" i="32"/>
  <c r="L70" i="32"/>
  <c r="N70" i="32"/>
  <c r="O70" i="32"/>
  <c r="P70" i="32"/>
  <c r="Q70" i="32"/>
  <c r="R70" i="32"/>
  <c r="T70" i="32"/>
  <c r="U70" i="32"/>
  <c r="V70" i="32"/>
  <c r="W70" i="32"/>
  <c r="X70" i="32"/>
  <c r="Z70" i="32"/>
  <c r="AA70" i="32"/>
  <c r="AB70" i="32"/>
  <c r="AC70" i="32"/>
  <c r="AD70" i="32"/>
  <c r="AF70" i="32"/>
  <c r="AG70" i="32"/>
  <c r="AH70" i="32"/>
  <c r="AI70" i="32"/>
  <c r="AJ70" i="32"/>
  <c r="AL70" i="32"/>
  <c r="AM70" i="32"/>
  <c r="J71" i="32"/>
  <c r="K71" i="32"/>
  <c r="L71" i="32"/>
  <c r="N71" i="32"/>
  <c r="O71" i="32"/>
  <c r="P71" i="32"/>
  <c r="Q71" i="32"/>
  <c r="R71" i="32"/>
  <c r="T71" i="32"/>
  <c r="U71" i="32"/>
  <c r="V71" i="32"/>
  <c r="W71" i="32"/>
  <c r="X71" i="32"/>
  <c r="Z71" i="32"/>
  <c r="AA71" i="32"/>
  <c r="AB71" i="32"/>
  <c r="AC71" i="32"/>
  <c r="AD71" i="32"/>
  <c r="AF71" i="32"/>
  <c r="AG71" i="32"/>
  <c r="AH71" i="32"/>
  <c r="AI71" i="32"/>
  <c r="AJ71" i="32"/>
  <c r="AL71" i="32"/>
  <c r="AM71" i="32"/>
  <c r="J72" i="32"/>
  <c r="K72" i="32"/>
  <c r="L72" i="32"/>
  <c r="N72" i="32"/>
  <c r="O72" i="32"/>
  <c r="P72" i="32"/>
  <c r="Q72" i="32"/>
  <c r="R72" i="32"/>
  <c r="T72" i="32"/>
  <c r="U72" i="32"/>
  <c r="V72" i="32"/>
  <c r="W72" i="32"/>
  <c r="X72" i="32"/>
  <c r="Z72" i="32"/>
  <c r="AA72" i="32"/>
  <c r="AB72" i="32"/>
  <c r="AC72" i="32"/>
  <c r="AD72" i="32"/>
  <c r="AF72" i="32"/>
  <c r="AG72" i="32"/>
  <c r="AH72" i="32"/>
  <c r="AI72" i="32"/>
  <c r="AJ72" i="32"/>
  <c r="AL72" i="32"/>
  <c r="AM72" i="32"/>
  <c r="J73" i="32"/>
  <c r="K73" i="32"/>
  <c r="L73" i="32"/>
  <c r="N73" i="32"/>
  <c r="O73" i="32"/>
  <c r="P73" i="32"/>
  <c r="Q73" i="32"/>
  <c r="R73" i="32"/>
  <c r="T73" i="32"/>
  <c r="U73" i="32"/>
  <c r="V73" i="32"/>
  <c r="W73" i="32"/>
  <c r="X73" i="32"/>
  <c r="Z73" i="32"/>
  <c r="AA73" i="32"/>
  <c r="AB73" i="32"/>
  <c r="AC73" i="32"/>
  <c r="AD73" i="32"/>
  <c r="AF73" i="32"/>
  <c r="AG73" i="32"/>
  <c r="AH73" i="32"/>
  <c r="AI73" i="32"/>
  <c r="AJ73" i="32"/>
  <c r="AL73" i="32"/>
  <c r="AM73" i="32"/>
  <c r="J74" i="32"/>
  <c r="K74" i="32"/>
  <c r="L74" i="32"/>
  <c r="N74" i="32"/>
  <c r="O74" i="32"/>
  <c r="P74" i="32"/>
  <c r="Q74" i="32"/>
  <c r="R74" i="32"/>
  <c r="T74" i="32"/>
  <c r="U74" i="32"/>
  <c r="V74" i="32"/>
  <c r="W74" i="32"/>
  <c r="X74" i="32"/>
  <c r="Z74" i="32"/>
  <c r="AA74" i="32"/>
  <c r="AB74" i="32"/>
  <c r="AC74" i="32"/>
  <c r="AD74" i="32"/>
  <c r="AF74" i="32"/>
  <c r="AG74" i="32"/>
  <c r="AH74" i="32"/>
  <c r="AI74" i="32"/>
  <c r="AJ74" i="32"/>
  <c r="AL74" i="32"/>
  <c r="AM74" i="32"/>
  <c r="J75" i="32"/>
  <c r="K75" i="32"/>
  <c r="L75" i="32"/>
  <c r="N75" i="32"/>
  <c r="O75" i="32"/>
  <c r="P75" i="32"/>
  <c r="Q75" i="32"/>
  <c r="R75" i="32"/>
  <c r="T75" i="32"/>
  <c r="U75" i="32"/>
  <c r="V75" i="32"/>
  <c r="W75" i="32"/>
  <c r="X75" i="32"/>
  <c r="Z75" i="32"/>
  <c r="AA75" i="32"/>
  <c r="AB75" i="32"/>
  <c r="AC75" i="32"/>
  <c r="AD75" i="32"/>
  <c r="AF75" i="32"/>
  <c r="AG75" i="32"/>
  <c r="AH75" i="32"/>
  <c r="AI75" i="32"/>
  <c r="AJ75" i="32"/>
  <c r="AL75" i="32"/>
  <c r="AM75" i="32"/>
  <c r="J76" i="32"/>
  <c r="K76" i="32"/>
  <c r="L76" i="32"/>
  <c r="N76" i="32"/>
  <c r="O76" i="32"/>
  <c r="P76" i="32"/>
  <c r="Q76" i="32"/>
  <c r="R76" i="32"/>
  <c r="T76" i="32"/>
  <c r="U76" i="32"/>
  <c r="V76" i="32"/>
  <c r="W76" i="32"/>
  <c r="X76" i="32"/>
  <c r="Z76" i="32"/>
  <c r="AA76" i="32"/>
  <c r="AB76" i="32"/>
  <c r="AC76" i="32"/>
  <c r="AD76" i="32"/>
  <c r="AF76" i="32"/>
  <c r="AG76" i="32"/>
  <c r="AH76" i="32"/>
  <c r="AI76" i="32"/>
  <c r="AJ76" i="32"/>
  <c r="AL76" i="32"/>
  <c r="AM76" i="32"/>
  <c r="J77" i="32"/>
  <c r="K77" i="32"/>
  <c r="L77" i="32"/>
  <c r="N77" i="32"/>
  <c r="O77" i="32"/>
  <c r="P77" i="32"/>
  <c r="Q77" i="32"/>
  <c r="R77" i="32"/>
  <c r="T77" i="32"/>
  <c r="U77" i="32"/>
  <c r="V77" i="32"/>
  <c r="W77" i="32"/>
  <c r="X77" i="32"/>
  <c r="Z77" i="32"/>
  <c r="AA77" i="32"/>
  <c r="AB77" i="32"/>
  <c r="AC77" i="32"/>
  <c r="AD77" i="32"/>
  <c r="AF77" i="32"/>
  <c r="AG77" i="32"/>
  <c r="AH77" i="32"/>
  <c r="AI77" i="32"/>
  <c r="AJ77" i="32"/>
  <c r="AL77" i="32"/>
  <c r="AM77" i="32"/>
  <c r="J78" i="32"/>
  <c r="K78" i="32"/>
  <c r="L78" i="32"/>
  <c r="N78" i="32"/>
  <c r="O78" i="32"/>
  <c r="P78" i="32"/>
  <c r="Q78" i="32"/>
  <c r="R78" i="32"/>
  <c r="T78" i="32"/>
  <c r="U78" i="32"/>
  <c r="V78" i="32"/>
  <c r="W78" i="32"/>
  <c r="X78" i="32"/>
  <c r="Z78" i="32"/>
  <c r="AA78" i="32"/>
  <c r="AB78" i="32"/>
  <c r="AC78" i="32"/>
  <c r="AD78" i="32"/>
  <c r="AF78" i="32"/>
  <c r="AG78" i="32"/>
  <c r="AH78" i="32"/>
  <c r="AI78" i="32"/>
  <c r="AJ78" i="32"/>
  <c r="AL78" i="32"/>
  <c r="AM78" i="32"/>
  <c r="J79" i="32"/>
  <c r="K79" i="32"/>
  <c r="L79" i="32"/>
  <c r="N79" i="32"/>
  <c r="O79" i="32"/>
  <c r="P79" i="32"/>
  <c r="Q79" i="32"/>
  <c r="R79" i="32"/>
  <c r="T79" i="32"/>
  <c r="U79" i="32"/>
  <c r="V79" i="32"/>
  <c r="W79" i="32"/>
  <c r="X79" i="32"/>
  <c r="Z79" i="32"/>
  <c r="AA79" i="32"/>
  <c r="AB79" i="32"/>
  <c r="AC79" i="32"/>
  <c r="AD79" i="32"/>
  <c r="AF79" i="32"/>
  <c r="AG79" i="32"/>
  <c r="AH79" i="32"/>
  <c r="AI79" i="32"/>
  <c r="AJ79" i="32"/>
  <c r="AL79" i="32"/>
  <c r="AM79" i="32"/>
  <c r="J80" i="32"/>
  <c r="K80" i="32"/>
  <c r="L80" i="32"/>
  <c r="N80" i="32"/>
  <c r="O80" i="32"/>
  <c r="P80" i="32"/>
  <c r="Q80" i="32"/>
  <c r="R80" i="32"/>
  <c r="T80" i="32"/>
  <c r="U80" i="32"/>
  <c r="V80" i="32"/>
  <c r="W80" i="32"/>
  <c r="X80" i="32"/>
  <c r="Z80" i="32"/>
  <c r="AA80" i="32"/>
  <c r="AB80" i="32"/>
  <c r="AC80" i="32"/>
  <c r="AD80" i="32"/>
  <c r="AF80" i="32"/>
  <c r="AG80" i="32"/>
  <c r="AH80" i="32"/>
  <c r="AI80" i="32"/>
  <c r="AJ80" i="32"/>
  <c r="AL80" i="32"/>
  <c r="AM80" i="32"/>
  <c r="J81" i="32"/>
  <c r="K81" i="32"/>
  <c r="L81" i="32"/>
  <c r="N81" i="32"/>
  <c r="O81" i="32"/>
  <c r="P81" i="32"/>
  <c r="Q81" i="32"/>
  <c r="R81" i="32"/>
  <c r="T81" i="32"/>
  <c r="U81" i="32"/>
  <c r="V81" i="32"/>
  <c r="W81" i="32"/>
  <c r="X81" i="32"/>
  <c r="Z81" i="32"/>
  <c r="AA81" i="32"/>
  <c r="AB81" i="32"/>
  <c r="AC81" i="32"/>
  <c r="AD81" i="32"/>
  <c r="AF81" i="32"/>
  <c r="AG81" i="32"/>
  <c r="AH81" i="32"/>
  <c r="AI81" i="32"/>
  <c r="AJ81" i="32"/>
  <c r="AL81" i="32"/>
  <c r="AM81" i="32"/>
  <c r="J82" i="32"/>
  <c r="K82" i="32"/>
  <c r="L82" i="32"/>
  <c r="N82" i="32"/>
  <c r="O82" i="32"/>
  <c r="P82" i="32"/>
  <c r="Q82" i="32"/>
  <c r="R82" i="32"/>
  <c r="T82" i="32"/>
  <c r="U82" i="32"/>
  <c r="V82" i="32"/>
  <c r="W82" i="32"/>
  <c r="X82" i="32"/>
  <c r="Z82" i="32"/>
  <c r="AA82" i="32"/>
  <c r="AB82" i="32"/>
  <c r="AC82" i="32"/>
  <c r="AD82" i="32"/>
  <c r="AF82" i="32"/>
  <c r="AG82" i="32"/>
  <c r="AH82" i="32"/>
  <c r="AI82" i="32"/>
  <c r="AJ82" i="32"/>
  <c r="AL82" i="32"/>
  <c r="AM82" i="32"/>
  <c r="J83" i="32"/>
  <c r="K83" i="32"/>
  <c r="L83" i="32"/>
  <c r="N83" i="32"/>
  <c r="O83" i="32"/>
  <c r="P83" i="32"/>
  <c r="Q83" i="32"/>
  <c r="R83" i="32"/>
  <c r="T83" i="32"/>
  <c r="U83" i="32"/>
  <c r="V83" i="32"/>
  <c r="W83" i="32"/>
  <c r="X83" i="32"/>
  <c r="Z83" i="32"/>
  <c r="AA83" i="32"/>
  <c r="AB83" i="32"/>
  <c r="AC83" i="32"/>
  <c r="AD83" i="32"/>
  <c r="AF83" i="32"/>
  <c r="AG83" i="32"/>
  <c r="AH83" i="32"/>
  <c r="AI83" i="32"/>
  <c r="AJ83" i="32"/>
  <c r="AL83" i="32"/>
  <c r="AM83" i="32"/>
  <c r="J84" i="32"/>
  <c r="K84" i="32"/>
  <c r="L84" i="32"/>
  <c r="N84" i="32"/>
  <c r="O84" i="32"/>
  <c r="P84" i="32"/>
  <c r="Q84" i="32"/>
  <c r="R84" i="32"/>
  <c r="T84" i="32"/>
  <c r="U84" i="32"/>
  <c r="V84" i="32"/>
  <c r="W84" i="32"/>
  <c r="X84" i="32"/>
  <c r="Z84" i="32"/>
  <c r="AA84" i="32"/>
  <c r="AB84" i="32"/>
  <c r="AC84" i="32"/>
  <c r="AD84" i="32"/>
  <c r="AF84" i="32"/>
  <c r="AG84" i="32"/>
  <c r="AH84" i="32"/>
  <c r="AI84" i="32"/>
  <c r="AJ84" i="32"/>
  <c r="AL84" i="32"/>
  <c r="AM84" i="32"/>
  <c r="J85" i="32"/>
  <c r="K85" i="32"/>
  <c r="L85" i="32"/>
  <c r="N85" i="32"/>
  <c r="O85" i="32"/>
  <c r="P85" i="32"/>
  <c r="Q85" i="32"/>
  <c r="R85" i="32"/>
  <c r="T85" i="32"/>
  <c r="U85" i="32"/>
  <c r="V85" i="32"/>
  <c r="W85" i="32"/>
  <c r="X85" i="32"/>
  <c r="Z85" i="32"/>
  <c r="AA85" i="32"/>
  <c r="AB85" i="32"/>
  <c r="AC85" i="32"/>
  <c r="AD85" i="32"/>
  <c r="AF85" i="32"/>
  <c r="AG85" i="32"/>
  <c r="AH85" i="32"/>
  <c r="AI85" i="32"/>
  <c r="AJ85" i="32"/>
  <c r="AL85" i="32"/>
  <c r="AM85" i="32"/>
  <c r="J86" i="32"/>
  <c r="K86" i="32"/>
  <c r="L86" i="32"/>
  <c r="N86" i="32"/>
  <c r="O86" i="32"/>
  <c r="P86" i="32"/>
  <c r="Q86" i="32"/>
  <c r="R86" i="32"/>
  <c r="T86" i="32"/>
  <c r="U86" i="32"/>
  <c r="V86" i="32"/>
  <c r="W86" i="32"/>
  <c r="X86" i="32"/>
  <c r="Z86" i="32"/>
  <c r="AA86" i="32"/>
  <c r="AB86" i="32"/>
  <c r="AC86" i="32"/>
  <c r="AD86" i="32"/>
  <c r="AF86" i="32"/>
  <c r="AG86" i="32"/>
  <c r="AH86" i="32"/>
  <c r="AI86" i="32"/>
  <c r="AJ86" i="32"/>
  <c r="AL86" i="32"/>
  <c r="AM86" i="32"/>
  <c r="J87" i="32"/>
  <c r="K87" i="32"/>
  <c r="L87" i="32"/>
  <c r="N87" i="32"/>
  <c r="O87" i="32"/>
  <c r="P87" i="32"/>
  <c r="Q87" i="32"/>
  <c r="R87" i="32"/>
  <c r="T87" i="32"/>
  <c r="U87" i="32"/>
  <c r="V87" i="32"/>
  <c r="W87" i="32"/>
  <c r="X87" i="32"/>
  <c r="Z87" i="32"/>
  <c r="AA87" i="32"/>
  <c r="AB87" i="32"/>
  <c r="AC87" i="32"/>
  <c r="AD87" i="32"/>
  <c r="AF87" i="32"/>
  <c r="AG87" i="32"/>
  <c r="AH87" i="32"/>
  <c r="AI87" i="32"/>
  <c r="AJ87" i="32"/>
  <c r="AL87" i="32"/>
  <c r="AM87" i="32"/>
  <c r="J88" i="32"/>
  <c r="K88" i="32"/>
  <c r="L88" i="32"/>
  <c r="N88" i="32"/>
  <c r="O88" i="32"/>
  <c r="P88" i="32"/>
  <c r="Q88" i="32"/>
  <c r="R88" i="32"/>
  <c r="T88" i="32"/>
  <c r="U88" i="32"/>
  <c r="V88" i="32"/>
  <c r="W88" i="32"/>
  <c r="X88" i="32"/>
  <c r="Z88" i="32"/>
  <c r="AA88" i="32"/>
  <c r="AB88" i="32"/>
  <c r="AC88" i="32"/>
  <c r="AD88" i="32"/>
  <c r="AF88" i="32"/>
  <c r="AG88" i="32"/>
  <c r="AH88" i="32"/>
  <c r="AI88" i="32"/>
  <c r="AJ88" i="32"/>
  <c r="AL88" i="32"/>
  <c r="AM88" i="32"/>
  <c r="J89" i="32"/>
  <c r="K89" i="32"/>
  <c r="L89" i="32"/>
  <c r="N89" i="32"/>
  <c r="O89" i="32"/>
  <c r="P89" i="32"/>
  <c r="Q89" i="32"/>
  <c r="R89" i="32"/>
  <c r="T89" i="32"/>
  <c r="U89" i="32"/>
  <c r="V89" i="32"/>
  <c r="W89" i="32"/>
  <c r="X89" i="32"/>
  <c r="Z89" i="32"/>
  <c r="AA89" i="32"/>
  <c r="AB89" i="32"/>
  <c r="AC89" i="32"/>
  <c r="AD89" i="32"/>
  <c r="AF89" i="32"/>
  <c r="AG89" i="32"/>
  <c r="AH89" i="32"/>
  <c r="AI89" i="32"/>
  <c r="AJ89" i="32"/>
  <c r="AL89" i="32"/>
  <c r="AM89" i="32"/>
  <c r="J90" i="32"/>
  <c r="K90" i="32"/>
  <c r="L90" i="32"/>
  <c r="N90" i="32"/>
  <c r="O90" i="32"/>
  <c r="P90" i="32"/>
  <c r="Q90" i="32"/>
  <c r="R90" i="32"/>
  <c r="T90" i="32"/>
  <c r="U90" i="32"/>
  <c r="V90" i="32"/>
  <c r="W90" i="32"/>
  <c r="X90" i="32"/>
  <c r="Z90" i="32"/>
  <c r="AA90" i="32"/>
  <c r="AB90" i="32"/>
  <c r="AC90" i="32"/>
  <c r="AD90" i="32"/>
  <c r="AF90" i="32"/>
  <c r="AG90" i="32"/>
  <c r="AH90" i="32"/>
  <c r="AI90" i="32"/>
  <c r="AJ90" i="32"/>
  <c r="AL90" i="32"/>
  <c r="AM90" i="32"/>
  <c r="J91" i="32"/>
  <c r="K91" i="32"/>
  <c r="L91" i="32"/>
  <c r="N91" i="32"/>
  <c r="O91" i="32"/>
  <c r="P91" i="32"/>
  <c r="Q91" i="32"/>
  <c r="R91" i="32"/>
  <c r="T91" i="32"/>
  <c r="U91" i="32"/>
  <c r="V91" i="32"/>
  <c r="W91" i="32"/>
  <c r="X91" i="32"/>
  <c r="Z91" i="32"/>
  <c r="AA91" i="32"/>
  <c r="AB91" i="32"/>
  <c r="AC91" i="32"/>
  <c r="AD91" i="32"/>
  <c r="AF91" i="32"/>
  <c r="AG91" i="32"/>
  <c r="AH91" i="32"/>
  <c r="AI91" i="32"/>
  <c r="AJ91" i="32"/>
  <c r="AL91" i="32"/>
  <c r="AM91" i="32"/>
  <c r="J92" i="32"/>
  <c r="K92" i="32"/>
  <c r="L92" i="32"/>
  <c r="N92" i="32"/>
  <c r="O92" i="32"/>
  <c r="P92" i="32"/>
  <c r="Q92" i="32"/>
  <c r="R92" i="32"/>
  <c r="T92" i="32"/>
  <c r="U92" i="32"/>
  <c r="V92" i="32"/>
  <c r="W92" i="32"/>
  <c r="X92" i="32"/>
  <c r="Z92" i="32"/>
  <c r="AA92" i="32"/>
  <c r="AB92" i="32"/>
  <c r="AC92" i="32"/>
  <c r="AD92" i="32"/>
  <c r="AF92" i="32"/>
  <c r="AG92" i="32"/>
  <c r="AH92" i="32"/>
  <c r="AI92" i="32"/>
  <c r="AJ92" i="32"/>
  <c r="AL92" i="32"/>
  <c r="AM92" i="32"/>
  <c r="J93" i="32"/>
  <c r="K93" i="32"/>
  <c r="L93" i="32"/>
  <c r="N93" i="32"/>
  <c r="O93" i="32"/>
  <c r="P93" i="32"/>
  <c r="Q93" i="32"/>
  <c r="R93" i="32"/>
  <c r="T93" i="32"/>
  <c r="U93" i="32"/>
  <c r="V93" i="32"/>
  <c r="W93" i="32"/>
  <c r="X93" i="32"/>
  <c r="Z93" i="32"/>
  <c r="AA93" i="32"/>
  <c r="AB93" i="32"/>
  <c r="AC93" i="32"/>
  <c r="AD93" i="32"/>
  <c r="AF93" i="32"/>
  <c r="AG93" i="32"/>
  <c r="AH93" i="32"/>
  <c r="AI93" i="32"/>
  <c r="AJ93" i="32"/>
  <c r="AL93" i="32"/>
  <c r="AM93" i="32"/>
  <c r="J94" i="32"/>
  <c r="K94" i="32"/>
  <c r="L94" i="32"/>
  <c r="N94" i="32"/>
  <c r="O94" i="32"/>
  <c r="P94" i="32"/>
  <c r="Q94" i="32"/>
  <c r="R94" i="32"/>
  <c r="T94" i="32"/>
  <c r="U94" i="32"/>
  <c r="V94" i="32"/>
  <c r="W94" i="32"/>
  <c r="X94" i="32"/>
  <c r="Z94" i="32"/>
  <c r="AA94" i="32"/>
  <c r="AB94" i="32"/>
  <c r="AC94" i="32"/>
  <c r="AD94" i="32"/>
  <c r="AF94" i="32"/>
  <c r="AG94" i="32"/>
  <c r="AH94" i="32"/>
  <c r="AI94" i="32"/>
  <c r="AJ94" i="32"/>
  <c r="AL94" i="32"/>
  <c r="AM94" i="32"/>
  <c r="J95" i="32"/>
  <c r="K95" i="32"/>
  <c r="L95" i="32"/>
  <c r="N95" i="32"/>
  <c r="O95" i="32"/>
  <c r="P95" i="32"/>
  <c r="Q95" i="32"/>
  <c r="R95" i="32"/>
  <c r="T95" i="32"/>
  <c r="U95" i="32"/>
  <c r="V95" i="32"/>
  <c r="W95" i="32"/>
  <c r="X95" i="32"/>
  <c r="Z95" i="32"/>
  <c r="AA95" i="32"/>
  <c r="AB95" i="32"/>
  <c r="AC95" i="32"/>
  <c r="AD95" i="32"/>
  <c r="AF95" i="32"/>
  <c r="AG95" i="32"/>
  <c r="AH95" i="32"/>
  <c r="AI95" i="32"/>
  <c r="AJ95" i="32"/>
  <c r="AL95" i="32"/>
  <c r="AM95" i="32"/>
  <c r="J96" i="32"/>
  <c r="K96" i="32"/>
  <c r="L96" i="32"/>
  <c r="N96" i="32"/>
  <c r="O96" i="32"/>
  <c r="P96" i="32"/>
  <c r="Q96" i="32"/>
  <c r="R96" i="32"/>
  <c r="T96" i="32"/>
  <c r="U96" i="32"/>
  <c r="V96" i="32"/>
  <c r="W96" i="32"/>
  <c r="X96" i="32"/>
  <c r="Z96" i="32"/>
  <c r="AA96" i="32"/>
  <c r="AB96" i="32"/>
  <c r="AC96" i="32"/>
  <c r="AD96" i="32"/>
  <c r="AF96" i="32"/>
  <c r="AG96" i="32"/>
  <c r="AH96" i="32"/>
  <c r="AI96" i="32"/>
  <c r="AJ96" i="32"/>
  <c r="AL96" i="32"/>
  <c r="AM96" i="32"/>
  <c r="J97" i="32"/>
  <c r="K97" i="32"/>
  <c r="L97" i="32"/>
  <c r="N97" i="32"/>
  <c r="O97" i="32"/>
  <c r="P97" i="32"/>
  <c r="Q97" i="32"/>
  <c r="R97" i="32"/>
  <c r="T97" i="32"/>
  <c r="U97" i="32"/>
  <c r="V97" i="32"/>
  <c r="W97" i="32"/>
  <c r="X97" i="32"/>
  <c r="Z97" i="32"/>
  <c r="AA97" i="32"/>
  <c r="AB97" i="32"/>
  <c r="AC97" i="32"/>
  <c r="AD97" i="32"/>
  <c r="AF97" i="32"/>
  <c r="AG97" i="32"/>
  <c r="AH97" i="32"/>
  <c r="AI97" i="32"/>
  <c r="AJ97" i="32"/>
  <c r="AL97" i="32"/>
  <c r="AM97" i="32"/>
  <c r="J98" i="32"/>
  <c r="K98" i="32"/>
  <c r="L98" i="32"/>
  <c r="N98" i="32"/>
  <c r="O98" i="32"/>
  <c r="P98" i="32"/>
  <c r="Q98" i="32"/>
  <c r="R98" i="32"/>
  <c r="T98" i="32"/>
  <c r="U98" i="32"/>
  <c r="V98" i="32"/>
  <c r="W98" i="32"/>
  <c r="X98" i="32"/>
  <c r="Z98" i="32"/>
  <c r="AA98" i="32"/>
  <c r="AB98" i="32"/>
  <c r="AC98" i="32"/>
  <c r="AD98" i="32"/>
  <c r="AF98" i="32"/>
  <c r="AG98" i="32"/>
  <c r="AH98" i="32"/>
  <c r="AI98" i="32"/>
  <c r="AJ98" i="32"/>
  <c r="AL98" i="32"/>
  <c r="AM98" i="32"/>
  <c r="J99" i="32"/>
  <c r="K99" i="32"/>
  <c r="L99" i="32"/>
  <c r="N99" i="32"/>
  <c r="O99" i="32"/>
  <c r="P99" i="32"/>
  <c r="Q99" i="32"/>
  <c r="R99" i="32"/>
  <c r="T99" i="32"/>
  <c r="U99" i="32"/>
  <c r="V99" i="32"/>
  <c r="W99" i="32"/>
  <c r="X99" i="32"/>
  <c r="Z99" i="32"/>
  <c r="AA99" i="32"/>
  <c r="AB99" i="32"/>
  <c r="AC99" i="32"/>
  <c r="AD99" i="32"/>
  <c r="AF99" i="32"/>
  <c r="AG99" i="32"/>
  <c r="AH99" i="32"/>
  <c r="AI99" i="32"/>
  <c r="AJ99" i="32"/>
  <c r="AL99" i="32"/>
  <c r="AM99" i="32"/>
  <c r="J100" i="32"/>
  <c r="K100" i="32"/>
  <c r="L100" i="32"/>
  <c r="N100" i="32"/>
  <c r="O100" i="32"/>
  <c r="P100" i="32"/>
  <c r="Q100" i="32"/>
  <c r="R100" i="32"/>
  <c r="T100" i="32"/>
  <c r="U100" i="32"/>
  <c r="V100" i="32"/>
  <c r="W100" i="32"/>
  <c r="X100" i="32"/>
  <c r="Z100" i="32"/>
  <c r="AA100" i="32"/>
  <c r="AB100" i="32"/>
  <c r="AC100" i="32"/>
  <c r="AD100" i="32"/>
  <c r="AF100" i="32"/>
  <c r="AG100" i="32"/>
  <c r="AH100" i="32"/>
  <c r="AI100" i="32"/>
  <c r="AJ100" i="32"/>
  <c r="AL100" i="32"/>
  <c r="AM100" i="32"/>
  <c r="J101" i="32"/>
  <c r="K101" i="32"/>
  <c r="L101" i="32"/>
  <c r="N101" i="32"/>
  <c r="O101" i="32"/>
  <c r="P101" i="32"/>
  <c r="Q101" i="32"/>
  <c r="R101" i="32"/>
  <c r="T101" i="32"/>
  <c r="U101" i="32"/>
  <c r="V101" i="32"/>
  <c r="W101" i="32"/>
  <c r="X101" i="32"/>
  <c r="Z101" i="32"/>
  <c r="AA101" i="32"/>
  <c r="AB101" i="32"/>
  <c r="AC101" i="32"/>
  <c r="AD101" i="32"/>
  <c r="AF101" i="32"/>
  <c r="AG101" i="32"/>
  <c r="AH101" i="32"/>
  <c r="AI101" i="32"/>
  <c r="AJ101" i="32"/>
  <c r="AL101" i="32"/>
  <c r="AM101" i="32"/>
  <c r="J102" i="32"/>
  <c r="K102" i="32"/>
  <c r="L102" i="32"/>
  <c r="N102" i="32"/>
  <c r="O102" i="32"/>
  <c r="P102" i="32"/>
  <c r="Q102" i="32"/>
  <c r="R102" i="32"/>
  <c r="T102" i="32"/>
  <c r="U102" i="32"/>
  <c r="V102" i="32"/>
  <c r="W102" i="32"/>
  <c r="X102" i="32"/>
  <c r="Z102" i="32"/>
  <c r="AA102" i="32"/>
  <c r="AB102" i="32"/>
  <c r="AC102" i="32"/>
  <c r="AD102" i="32"/>
  <c r="AF102" i="32"/>
  <c r="AG102" i="32"/>
  <c r="AH102" i="32"/>
  <c r="AI102" i="32"/>
  <c r="AJ102" i="32"/>
  <c r="AL102" i="32"/>
  <c r="AM102" i="32"/>
  <c r="J103" i="32"/>
  <c r="K103" i="32"/>
  <c r="L103" i="32"/>
  <c r="N103" i="32"/>
  <c r="O103" i="32"/>
  <c r="P103" i="32"/>
  <c r="Q103" i="32"/>
  <c r="R103" i="32"/>
  <c r="T103" i="32"/>
  <c r="U103" i="32"/>
  <c r="V103" i="32"/>
  <c r="W103" i="32"/>
  <c r="X103" i="32"/>
  <c r="Z103" i="32"/>
  <c r="AA103" i="32"/>
  <c r="AB103" i="32"/>
  <c r="AC103" i="32"/>
  <c r="AD103" i="32"/>
  <c r="AF103" i="32"/>
  <c r="AG103" i="32"/>
  <c r="AH103" i="32"/>
  <c r="AI103" i="32"/>
  <c r="AJ103" i="32"/>
  <c r="AL103" i="32"/>
  <c r="AM103" i="32"/>
  <c r="J104" i="32"/>
  <c r="K104" i="32"/>
  <c r="L104" i="32"/>
  <c r="N104" i="32"/>
  <c r="O104" i="32"/>
  <c r="P104" i="32"/>
  <c r="Q104" i="32"/>
  <c r="R104" i="32"/>
  <c r="T104" i="32"/>
  <c r="U104" i="32"/>
  <c r="V104" i="32"/>
  <c r="W104" i="32"/>
  <c r="X104" i="32"/>
  <c r="Z104" i="32"/>
  <c r="AA104" i="32"/>
  <c r="AB104" i="32"/>
  <c r="AC104" i="32"/>
  <c r="AD104" i="32"/>
  <c r="AF104" i="32"/>
  <c r="AG104" i="32"/>
  <c r="AH104" i="32"/>
  <c r="AI104" i="32"/>
  <c r="AJ104" i="32"/>
  <c r="AL104" i="32"/>
  <c r="AM104" i="32"/>
  <c r="J105" i="32"/>
  <c r="K105" i="32"/>
  <c r="L105" i="32"/>
  <c r="N105" i="32"/>
  <c r="O105" i="32"/>
  <c r="P105" i="32"/>
  <c r="Q105" i="32"/>
  <c r="R105" i="32"/>
  <c r="T105" i="32"/>
  <c r="U105" i="32"/>
  <c r="V105" i="32"/>
  <c r="W105" i="32"/>
  <c r="X105" i="32"/>
  <c r="Z105" i="32"/>
  <c r="AA105" i="32"/>
  <c r="AB105" i="32"/>
  <c r="AC105" i="32"/>
  <c r="AD105" i="32"/>
  <c r="AF105" i="32"/>
  <c r="AG105" i="32"/>
  <c r="AH105" i="32"/>
  <c r="AI105" i="32"/>
  <c r="AJ105" i="32"/>
  <c r="AL105" i="32"/>
  <c r="AM105" i="32"/>
  <c r="J106" i="32"/>
  <c r="K106" i="32"/>
  <c r="L106" i="32"/>
  <c r="N106" i="32"/>
  <c r="O106" i="32"/>
  <c r="P106" i="32"/>
  <c r="Q106" i="32"/>
  <c r="R106" i="32"/>
  <c r="T106" i="32"/>
  <c r="U106" i="32"/>
  <c r="V106" i="32"/>
  <c r="W106" i="32"/>
  <c r="X106" i="32"/>
  <c r="Z106" i="32"/>
  <c r="AA106" i="32"/>
  <c r="AB106" i="32"/>
  <c r="AC106" i="32"/>
  <c r="AD106" i="32"/>
  <c r="AF106" i="32"/>
  <c r="AG106" i="32"/>
  <c r="AH106" i="32"/>
  <c r="AI106" i="32"/>
  <c r="AJ106" i="32"/>
  <c r="AL106" i="32"/>
  <c r="AM106" i="32"/>
  <c r="J107" i="32"/>
  <c r="K107" i="32"/>
  <c r="L107" i="32"/>
  <c r="N107" i="32"/>
  <c r="O107" i="32"/>
  <c r="P107" i="32"/>
  <c r="Q107" i="32"/>
  <c r="R107" i="32"/>
  <c r="T107" i="32"/>
  <c r="U107" i="32"/>
  <c r="V107" i="32"/>
  <c r="W107" i="32"/>
  <c r="X107" i="32"/>
  <c r="Z107" i="32"/>
  <c r="AA107" i="32"/>
  <c r="AB107" i="32"/>
  <c r="AC107" i="32"/>
  <c r="AD107" i="32"/>
  <c r="AF107" i="32"/>
  <c r="AG107" i="32"/>
  <c r="AH107" i="32"/>
  <c r="AI107" i="32"/>
  <c r="AJ107" i="32"/>
  <c r="AL107" i="32"/>
  <c r="AM107" i="32"/>
  <c r="J108" i="32"/>
  <c r="K108" i="32"/>
  <c r="L108" i="32"/>
  <c r="N108" i="32"/>
  <c r="O108" i="32"/>
  <c r="P108" i="32"/>
  <c r="Q108" i="32"/>
  <c r="R108" i="32"/>
  <c r="T108" i="32"/>
  <c r="U108" i="32"/>
  <c r="V108" i="32"/>
  <c r="W108" i="32"/>
  <c r="X108" i="32"/>
  <c r="Z108" i="32"/>
  <c r="AA108" i="32"/>
  <c r="AB108" i="32"/>
  <c r="AC108" i="32"/>
  <c r="AD108" i="32"/>
  <c r="AF108" i="32"/>
  <c r="AG108" i="32"/>
  <c r="AH108" i="32"/>
  <c r="AI108" i="32"/>
  <c r="AJ108" i="32"/>
  <c r="AL108" i="32"/>
  <c r="AM108" i="32"/>
  <c r="J109" i="32"/>
  <c r="K109" i="32"/>
  <c r="L109" i="32"/>
  <c r="N109" i="32"/>
  <c r="O109" i="32"/>
  <c r="P109" i="32"/>
  <c r="Q109" i="32"/>
  <c r="R109" i="32"/>
  <c r="T109" i="32"/>
  <c r="U109" i="32"/>
  <c r="V109" i="32"/>
  <c r="W109" i="32"/>
  <c r="X109" i="32"/>
  <c r="Z109" i="32"/>
  <c r="AA109" i="32"/>
  <c r="AB109" i="32"/>
  <c r="AC109" i="32"/>
  <c r="AD109" i="32"/>
  <c r="AF109" i="32"/>
  <c r="AG109" i="32"/>
  <c r="AH109" i="32"/>
  <c r="AI109" i="32"/>
  <c r="AJ109" i="32"/>
  <c r="AL109" i="32"/>
  <c r="AM109"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0" i="32"/>
  <c r="AF10" i="32"/>
  <c r="AM10" i="32"/>
  <c r="AG10" i="32"/>
  <c r="AA10" i="32"/>
  <c r="U10" i="32"/>
  <c r="O10" i="32"/>
  <c r="AL10" i="32"/>
  <c r="Z10" i="32"/>
  <c r="T10" i="32"/>
  <c r="N10" i="32"/>
  <c r="AJ10" i="32"/>
  <c r="X10" i="32"/>
  <c r="AD10" i="32"/>
  <c r="R10" i="32"/>
  <c r="L10" i="32"/>
  <c r="AI10" i="32"/>
  <c r="AC10" i="32"/>
  <c r="W10" i="32"/>
  <c r="Q10" i="32"/>
  <c r="K10" i="32"/>
  <c r="AH10" i="32"/>
  <c r="AB10" i="32"/>
  <c r="V10" i="32"/>
  <c r="P10" i="32"/>
  <c r="J10" i="32"/>
  <c r="I108" i="1"/>
  <c r="I109" i="1"/>
  <c r="I110" i="1"/>
  <c r="I111" i="1"/>
  <c r="I112" i="1"/>
  <c r="K108" i="1"/>
  <c r="K111" i="1"/>
  <c r="HC110" i="1"/>
  <c r="HC109" i="1"/>
  <c r="I31" i="3"/>
  <c r="I30" i="3"/>
  <c r="I29" i="3"/>
  <c r="I28" i="3"/>
  <c r="I27" i="3"/>
  <c r="I26" i="3"/>
  <c r="I25" i="3"/>
  <c r="I24" i="3"/>
  <c r="I23" i="3"/>
  <c r="I22" i="3"/>
  <c r="I21" i="3"/>
  <c r="I20" i="3"/>
  <c r="I19" i="3"/>
  <c r="I18" i="3"/>
  <c r="I17" i="3"/>
  <c r="I16" i="3"/>
  <c r="I15" i="3"/>
  <c r="I14" i="3"/>
  <c r="I13" i="3"/>
  <c r="I12" i="3"/>
  <c r="I11" i="3"/>
  <c r="I10" i="3"/>
  <c r="I9" i="3"/>
  <c r="I8" i="3"/>
  <c r="I7" i="3"/>
  <c r="HH21" i="1"/>
  <c r="HK21" i="1"/>
  <c r="HL21" i="1"/>
  <c r="HM21" i="1"/>
  <c r="AH22" i="1"/>
  <c r="BD22" i="1"/>
  <c r="CA22" i="1"/>
  <c r="CW22" i="1"/>
  <c r="DS22" i="1"/>
  <c r="EO22" i="1"/>
  <c r="EY22" i="1"/>
  <c r="FI22" i="1"/>
  <c r="FS22" i="1"/>
  <c r="HK22" i="1"/>
  <c r="HL22" i="1"/>
  <c r="HM22" i="1"/>
  <c r="AH23" i="1"/>
  <c r="BD23" i="1"/>
  <c r="CA23" i="1"/>
  <c r="CW23" i="1"/>
  <c r="DS23" i="1"/>
  <c r="EO23" i="1"/>
  <c r="EY23" i="1"/>
  <c r="FI23" i="1"/>
  <c r="FS23" i="1"/>
  <c r="HK23" i="1"/>
  <c r="HL23" i="1"/>
  <c r="HM23" i="1"/>
  <c r="AH24" i="1"/>
  <c r="BD24" i="1"/>
  <c r="CA24" i="1"/>
  <c r="CW24" i="1"/>
  <c r="DS24" i="1"/>
  <c r="EO24" i="1"/>
  <c r="EY24" i="1"/>
  <c r="FI24" i="1"/>
  <c r="FS24" i="1"/>
  <c r="HK24" i="1"/>
  <c r="HL24" i="1"/>
  <c r="HM24" i="1"/>
  <c r="AH25" i="1"/>
  <c r="BD25" i="1"/>
  <c r="CA25" i="1"/>
  <c r="CW25" i="1"/>
  <c r="DS25" i="1"/>
  <c r="EO25" i="1"/>
  <c r="EY25" i="1"/>
  <c r="FI25" i="1"/>
  <c r="FS25" i="1"/>
  <c r="HK25" i="1"/>
  <c r="HL25" i="1"/>
  <c r="HM25" i="1"/>
  <c r="AH26" i="1"/>
  <c r="BD26" i="1"/>
  <c r="CA26" i="1"/>
  <c r="CW26" i="1"/>
  <c r="DS26" i="1"/>
  <c r="EO26" i="1"/>
  <c r="EY26" i="1"/>
  <c r="FI26" i="1"/>
  <c r="FS26" i="1"/>
  <c r="HK26" i="1"/>
  <c r="HL26" i="1"/>
  <c r="HM26" i="1"/>
  <c r="AH27" i="1"/>
  <c r="BD27" i="1"/>
  <c r="CA27" i="1"/>
  <c r="CW27" i="1"/>
  <c r="DS27" i="1"/>
  <c r="EO27" i="1"/>
  <c r="EY27" i="1"/>
  <c r="FI27" i="1"/>
  <c r="FS27" i="1"/>
  <c r="HK27" i="1"/>
  <c r="HL27" i="1"/>
  <c r="HM27" i="1"/>
  <c r="AH28" i="1"/>
  <c r="BD28" i="1"/>
  <c r="CA28" i="1"/>
  <c r="CW28" i="1"/>
  <c r="DS28" i="1"/>
  <c r="EO28" i="1"/>
  <c r="EY28" i="1"/>
  <c r="FI28" i="1"/>
  <c r="FS28" i="1"/>
  <c r="HK28" i="1"/>
  <c r="HL28" i="1"/>
  <c r="HM28" i="1"/>
  <c r="AH29" i="1"/>
  <c r="BD29" i="1"/>
  <c r="CA29" i="1"/>
  <c r="CW29" i="1"/>
  <c r="DS29" i="1"/>
  <c r="EO29" i="1"/>
  <c r="EY29" i="1"/>
  <c r="FI29" i="1"/>
  <c r="FS29" i="1"/>
  <c r="HK29" i="1"/>
  <c r="HL29" i="1"/>
  <c r="HM29" i="1"/>
  <c r="AH30" i="1"/>
  <c r="BD30" i="1"/>
  <c r="CA30" i="1"/>
  <c r="CW30" i="1"/>
  <c r="DS30" i="1"/>
  <c r="EO30" i="1"/>
  <c r="EY30" i="1"/>
  <c r="FI30" i="1"/>
  <c r="FS30" i="1"/>
  <c r="HK30" i="1"/>
  <c r="HL30" i="1"/>
  <c r="HM30" i="1"/>
  <c r="AH31" i="1"/>
  <c r="BD31" i="1"/>
  <c r="CA31" i="1"/>
  <c r="CW31" i="1"/>
  <c r="DS31" i="1"/>
  <c r="EO31" i="1"/>
  <c r="EY31" i="1"/>
  <c r="FI31" i="1"/>
  <c r="FS31" i="1"/>
  <c r="HK31" i="1"/>
  <c r="HL31" i="1"/>
  <c r="HM31" i="1"/>
  <c r="AH32" i="1"/>
  <c r="BD32" i="1"/>
  <c r="CA32" i="1"/>
  <c r="CW32" i="1"/>
  <c r="DS32" i="1"/>
  <c r="EO32" i="1"/>
  <c r="EY32" i="1"/>
  <c r="FI32" i="1"/>
  <c r="FS32" i="1"/>
  <c r="HK32" i="1"/>
  <c r="HL32" i="1"/>
  <c r="HM32" i="1"/>
  <c r="AH33" i="1"/>
  <c r="BD33" i="1"/>
  <c r="CA33" i="1"/>
  <c r="CW33" i="1"/>
  <c r="DS33" i="1"/>
  <c r="EO33" i="1"/>
  <c r="EY33" i="1"/>
  <c r="FI33" i="1"/>
  <c r="FS33" i="1"/>
  <c r="HK33" i="1"/>
  <c r="HL33" i="1"/>
  <c r="HM33" i="1"/>
  <c r="AH34" i="1"/>
  <c r="BD34" i="1"/>
  <c r="CA34" i="1"/>
  <c r="CW34" i="1"/>
  <c r="DS34" i="1"/>
  <c r="EO34" i="1"/>
  <c r="EY34" i="1"/>
  <c r="FI34" i="1"/>
  <c r="FS34" i="1"/>
  <c r="HK34" i="1"/>
  <c r="HL34" i="1"/>
  <c r="HM34" i="1"/>
  <c r="AH35" i="1"/>
  <c r="BD35" i="1"/>
  <c r="CA35" i="1"/>
  <c r="CW35" i="1"/>
  <c r="DS35" i="1"/>
  <c r="EO35" i="1"/>
  <c r="EY35" i="1"/>
  <c r="FI35" i="1"/>
  <c r="FS35" i="1"/>
  <c r="HK35" i="1"/>
  <c r="HL35" i="1"/>
  <c r="HM35" i="1"/>
  <c r="AH36" i="1"/>
  <c r="BD36" i="1"/>
  <c r="CA36" i="1"/>
  <c r="CW36" i="1"/>
  <c r="DS36" i="1"/>
  <c r="EO36" i="1"/>
  <c r="EY36" i="1"/>
  <c r="FI36" i="1"/>
  <c r="FS36" i="1"/>
  <c r="HK36" i="1"/>
  <c r="HL36" i="1"/>
  <c r="HM36" i="1"/>
  <c r="AH37" i="1"/>
  <c r="BD37" i="1"/>
  <c r="CA37" i="1"/>
  <c r="CW37" i="1"/>
  <c r="DS37" i="1"/>
  <c r="EO37" i="1"/>
  <c r="EY37" i="1"/>
  <c r="FI37" i="1"/>
  <c r="FS37" i="1"/>
  <c r="HK37" i="1"/>
  <c r="HL37" i="1"/>
  <c r="HM37" i="1"/>
  <c r="AH38" i="1"/>
  <c r="BD38" i="1"/>
  <c r="CA38" i="1"/>
  <c r="CW38" i="1"/>
  <c r="DS38" i="1"/>
  <c r="EO38" i="1"/>
  <c r="EY38" i="1"/>
  <c r="FI38" i="1"/>
  <c r="FS38" i="1"/>
  <c r="HK38" i="1"/>
  <c r="HL38" i="1"/>
  <c r="HM38" i="1"/>
  <c r="AH39" i="1"/>
  <c r="BD39" i="1"/>
  <c r="CA39" i="1"/>
  <c r="CW39" i="1"/>
  <c r="DS39" i="1"/>
  <c r="EO39" i="1"/>
  <c r="EY39" i="1"/>
  <c r="FI39" i="1"/>
  <c r="FS39" i="1"/>
  <c r="HK39" i="1"/>
  <c r="HL39" i="1"/>
  <c r="HM39" i="1"/>
  <c r="AH40" i="1"/>
  <c r="BD40" i="1"/>
  <c r="CA40" i="1"/>
  <c r="CW40" i="1"/>
  <c r="DS40" i="1"/>
  <c r="EO40" i="1"/>
  <c r="EY40" i="1"/>
  <c r="FI40" i="1"/>
  <c r="FS40" i="1"/>
  <c r="HK40" i="1"/>
  <c r="HL40" i="1"/>
  <c r="HM40" i="1"/>
  <c r="AH41" i="1"/>
  <c r="BD41" i="1"/>
  <c r="CA41" i="1"/>
  <c r="CW41" i="1"/>
  <c r="DS41" i="1"/>
  <c r="EO41" i="1"/>
  <c r="EY41" i="1"/>
  <c r="FI41" i="1"/>
  <c r="FS41" i="1"/>
  <c r="HK41" i="1"/>
  <c r="HL41" i="1"/>
  <c r="HM41" i="1"/>
  <c r="AH42" i="1"/>
  <c r="BD42" i="1"/>
  <c r="CA42" i="1"/>
  <c r="CW42" i="1"/>
  <c r="DS42" i="1"/>
  <c r="EO42" i="1"/>
  <c r="EY42" i="1"/>
  <c r="FI42" i="1"/>
  <c r="FS42" i="1"/>
  <c r="HK42" i="1"/>
  <c r="HL42" i="1"/>
  <c r="HM42" i="1"/>
  <c r="AH43" i="1"/>
  <c r="BD43" i="1"/>
  <c r="CA43" i="1"/>
  <c r="CW43" i="1"/>
  <c r="DS43" i="1"/>
  <c r="EO43" i="1"/>
  <c r="EY43" i="1"/>
  <c r="FI43" i="1"/>
  <c r="FS43" i="1"/>
  <c r="HK43" i="1"/>
  <c r="HL43" i="1"/>
  <c r="HM43" i="1"/>
  <c r="AH44" i="1"/>
  <c r="BD44" i="1"/>
  <c r="CA44" i="1"/>
  <c r="CW44" i="1"/>
  <c r="DS44" i="1"/>
  <c r="EO44" i="1"/>
  <c r="EY44" i="1"/>
  <c r="FI44" i="1"/>
  <c r="FS44" i="1"/>
  <c r="HK44" i="1"/>
  <c r="HL44" i="1"/>
  <c r="HM44" i="1"/>
  <c r="AH45" i="1"/>
  <c r="BD45" i="1"/>
  <c r="CA45" i="1"/>
  <c r="CW45" i="1"/>
  <c r="DS45" i="1"/>
  <c r="EO45" i="1"/>
  <c r="EY45" i="1"/>
  <c r="FI45" i="1"/>
  <c r="FS45" i="1"/>
  <c r="HK45" i="1"/>
  <c r="HL45" i="1"/>
  <c r="HM45" i="1"/>
  <c r="AH46" i="1"/>
  <c r="BD46" i="1"/>
  <c r="CA46" i="1"/>
  <c r="CW46" i="1"/>
  <c r="DS46" i="1"/>
  <c r="EO46" i="1"/>
  <c r="EY46" i="1"/>
  <c r="FI46" i="1"/>
  <c r="FS46" i="1"/>
  <c r="HK46" i="1"/>
  <c r="HL46" i="1"/>
  <c r="HM46" i="1"/>
  <c r="AH47" i="1"/>
  <c r="BD47" i="1"/>
  <c r="CA47" i="1"/>
  <c r="CW47" i="1"/>
  <c r="DS47" i="1"/>
  <c r="EO47" i="1"/>
  <c r="EY47" i="1"/>
  <c r="FI47" i="1"/>
  <c r="FS47" i="1"/>
  <c r="HK47" i="1"/>
  <c r="HL47" i="1"/>
  <c r="HM47" i="1"/>
  <c r="AH48" i="1"/>
  <c r="BD48" i="1"/>
  <c r="CA48" i="1"/>
  <c r="CW48" i="1"/>
  <c r="DS48" i="1"/>
  <c r="EO48" i="1"/>
  <c r="EY48" i="1"/>
  <c r="FI48" i="1"/>
  <c r="FS48" i="1"/>
  <c r="HK48" i="1"/>
  <c r="HL48" i="1"/>
  <c r="HM48" i="1"/>
  <c r="AH49" i="1"/>
  <c r="BD49" i="1"/>
  <c r="CA49" i="1"/>
  <c r="CW49" i="1"/>
  <c r="DS49" i="1"/>
  <c r="EO49" i="1"/>
  <c r="EY49" i="1"/>
  <c r="FI49" i="1"/>
  <c r="FS49" i="1"/>
  <c r="HK49" i="1"/>
  <c r="HL49" i="1"/>
  <c r="HM49" i="1"/>
  <c r="AH50" i="1"/>
  <c r="BD50" i="1"/>
  <c r="CA50" i="1"/>
  <c r="CW50" i="1"/>
  <c r="DS50" i="1"/>
  <c r="EO50" i="1"/>
  <c r="EY50" i="1"/>
  <c r="FI50" i="1"/>
  <c r="FS50" i="1"/>
  <c r="HK50" i="1"/>
  <c r="HL50" i="1"/>
  <c r="HM50" i="1"/>
  <c r="AH51" i="1"/>
  <c r="BD51" i="1"/>
  <c r="CA51" i="1"/>
  <c r="CW51" i="1"/>
  <c r="DS51" i="1"/>
  <c r="EO51" i="1"/>
  <c r="EY51" i="1"/>
  <c r="FI51" i="1"/>
  <c r="FS51" i="1"/>
  <c r="HK51" i="1"/>
  <c r="HL51" i="1"/>
  <c r="HM51" i="1"/>
  <c r="AH52" i="1"/>
  <c r="BD52" i="1"/>
  <c r="CA52" i="1"/>
  <c r="CW52" i="1"/>
  <c r="DS52" i="1"/>
  <c r="EO52" i="1"/>
  <c r="EY52" i="1"/>
  <c r="FI52" i="1"/>
  <c r="FS52" i="1"/>
  <c r="HK52" i="1"/>
  <c r="HL52" i="1"/>
  <c r="HM52" i="1"/>
  <c r="AH53" i="1"/>
  <c r="BD53" i="1"/>
  <c r="CA53" i="1"/>
  <c r="CW53" i="1"/>
  <c r="DS53" i="1"/>
  <c r="EO53" i="1"/>
  <c r="EY53" i="1"/>
  <c r="FI53" i="1"/>
  <c r="FS53" i="1"/>
  <c r="GQ53" i="1"/>
  <c r="GR53" i="1"/>
  <c r="GT53" i="1"/>
  <c r="GU53" i="1"/>
  <c r="GW53" i="1"/>
  <c r="GX53" i="1"/>
  <c r="GZ53" i="1"/>
  <c r="HA53" i="1"/>
  <c r="HB53" i="1"/>
  <c r="HC53" i="1"/>
  <c r="HK53" i="1"/>
  <c r="HL53" i="1"/>
  <c r="HM53" i="1"/>
  <c r="AH54" i="1"/>
  <c r="BD54" i="1"/>
  <c r="CA54" i="1"/>
  <c r="CW54" i="1"/>
  <c r="DS54" i="1"/>
  <c r="EO54" i="1"/>
  <c r="EY54" i="1"/>
  <c r="FI54" i="1"/>
  <c r="FS54" i="1"/>
  <c r="GQ54" i="1"/>
  <c r="GR54" i="1"/>
  <c r="GT54" i="1"/>
  <c r="GU54" i="1"/>
  <c r="GW54" i="1"/>
  <c r="GX54" i="1"/>
  <c r="GZ54" i="1"/>
  <c r="HA54" i="1"/>
  <c r="HB54" i="1"/>
  <c r="HC54" i="1"/>
  <c r="HK54" i="1"/>
  <c r="HL54" i="1"/>
  <c r="HM54" i="1"/>
  <c r="AH55" i="1"/>
  <c r="BD55" i="1"/>
  <c r="CA55" i="1"/>
  <c r="CW55" i="1"/>
  <c r="DS55" i="1"/>
  <c r="EO55" i="1"/>
  <c r="EY55" i="1"/>
  <c r="FI55" i="1"/>
  <c r="FS55" i="1"/>
  <c r="GQ55" i="1"/>
  <c r="GR55" i="1"/>
  <c r="GT55" i="1"/>
  <c r="GU55" i="1"/>
  <c r="GW55" i="1"/>
  <c r="GX55" i="1"/>
  <c r="GZ55" i="1"/>
  <c r="HA55" i="1"/>
  <c r="HB55" i="1"/>
  <c r="HC55" i="1"/>
  <c r="HK55" i="1"/>
  <c r="HL55" i="1"/>
  <c r="HM55" i="1"/>
  <c r="AH56" i="1"/>
  <c r="BD56" i="1"/>
  <c r="CA56" i="1"/>
  <c r="CW56" i="1"/>
  <c r="DS56" i="1"/>
  <c r="EO56" i="1"/>
  <c r="EY56" i="1"/>
  <c r="FI56" i="1"/>
  <c r="FS56" i="1"/>
  <c r="GQ56" i="1"/>
  <c r="GR56" i="1"/>
  <c r="GT56" i="1"/>
  <c r="GU56" i="1"/>
  <c r="GW56" i="1"/>
  <c r="GX56" i="1"/>
  <c r="GZ56" i="1"/>
  <c r="HA56" i="1"/>
  <c r="HB56" i="1"/>
  <c r="HC56" i="1"/>
  <c r="HK56" i="1"/>
  <c r="HL56" i="1"/>
  <c r="HM56" i="1"/>
  <c r="AH57" i="1"/>
  <c r="BD57" i="1"/>
  <c r="CA57" i="1"/>
  <c r="CW57" i="1"/>
  <c r="DS57" i="1"/>
  <c r="EO57" i="1"/>
  <c r="EY57" i="1"/>
  <c r="FI57" i="1"/>
  <c r="FS57" i="1"/>
  <c r="GQ57" i="1"/>
  <c r="GR57" i="1"/>
  <c r="GT57" i="1"/>
  <c r="GU57" i="1"/>
  <c r="GW57" i="1"/>
  <c r="GX57" i="1"/>
  <c r="GZ57" i="1"/>
  <c r="HA57" i="1"/>
  <c r="HB57" i="1"/>
  <c r="HC57" i="1"/>
  <c r="HK57" i="1"/>
  <c r="HL57" i="1"/>
  <c r="HM57" i="1"/>
  <c r="AH58" i="1"/>
  <c r="BD58" i="1"/>
  <c r="CA58" i="1"/>
  <c r="CW58" i="1"/>
  <c r="DS58" i="1"/>
  <c r="EO58" i="1"/>
  <c r="EY58" i="1"/>
  <c r="FI58" i="1"/>
  <c r="FS58" i="1"/>
  <c r="GQ58" i="1"/>
  <c r="GR58" i="1"/>
  <c r="GT58" i="1"/>
  <c r="GU58" i="1"/>
  <c r="GW58" i="1"/>
  <c r="GX58" i="1"/>
  <c r="GZ58" i="1"/>
  <c r="HA58" i="1"/>
  <c r="HB58" i="1"/>
  <c r="HC58" i="1"/>
  <c r="HK58" i="1"/>
  <c r="HL58" i="1"/>
  <c r="HM58" i="1"/>
  <c r="AH59" i="1"/>
  <c r="BD59" i="1"/>
  <c r="CA59" i="1"/>
  <c r="CW59" i="1"/>
  <c r="DS59" i="1"/>
  <c r="EO59" i="1"/>
  <c r="EY59" i="1"/>
  <c r="FI59" i="1"/>
  <c r="FS59" i="1"/>
  <c r="GQ59" i="1"/>
  <c r="GR59" i="1"/>
  <c r="GT59" i="1"/>
  <c r="GU59" i="1"/>
  <c r="GW59" i="1"/>
  <c r="GX59" i="1"/>
  <c r="GZ59" i="1"/>
  <c r="HA59" i="1"/>
  <c r="HB59" i="1"/>
  <c r="HC59" i="1"/>
  <c r="HK59" i="1"/>
  <c r="HL59" i="1"/>
  <c r="HM59" i="1"/>
  <c r="AH60" i="1"/>
  <c r="BD60" i="1"/>
  <c r="CA60" i="1"/>
  <c r="CW60" i="1"/>
  <c r="DS60" i="1"/>
  <c r="EO60" i="1"/>
  <c r="EY60" i="1"/>
  <c r="FI60" i="1"/>
  <c r="FS60" i="1"/>
  <c r="GQ60" i="1"/>
  <c r="GR60" i="1"/>
  <c r="GT60" i="1"/>
  <c r="GU60" i="1"/>
  <c r="GW60" i="1"/>
  <c r="GX60" i="1"/>
  <c r="GZ60" i="1"/>
  <c r="HA60" i="1"/>
  <c r="HB60" i="1"/>
  <c r="HC60" i="1"/>
  <c r="HK60" i="1"/>
  <c r="HL60" i="1"/>
  <c r="HM60" i="1"/>
  <c r="AH61" i="1"/>
  <c r="BD61" i="1"/>
  <c r="CA61" i="1"/>
  <c r="CW61" i="1"/>
  <c r="DS61" i="1"/>
  <c r="EO61" i="1"/>
  <c r="EY61" i="1"/>
  <c r="FI61" i="1"/>
  <c r="FS61" i="1"/>
  <c r="GQ61" i="1"/>
  <c r="GR61" i="1"/>
  <c r="GT61" i="1"/>
  <c r="GU61" i="1"/>
  <c r="GW61" i="1"/>
  <c r="GX61" i="1"/>
  <c r="GZ61" i="1"/>
  <c r="HA61" i="1"/>
  <c r="HB61" i="1"/>
  <c r="HC61" i="1"/>
  <c r="HK61" i="1"/>
  <c r="HL61" i="1"/>
  <c r="HM61" i="1"/>
  <c r="AH62" i="1"/>
  <c r="BD62" i="1"/>
  <c r="CA62" i="1"/>
  <c r="CW62" i="1"/>
  <c r="DS62" i="1"/>
  <c r="EO62" i="1"/>
  <c r="EY62" i="1"/>
  <c r="FI62" i="1"/>
  <c r="FS62" i="1"/>
  <c r="GQ62" i="1"/>
  <c r="GR62" i="1"/>
  <c r="GT62" i="1"/>
  <c r="GU62" i="1"/>
  <c r="GW62" i="1"/>
  <c r="GX62" i="1"/>
  <c r="GZ62" i="1"/>
  <c r="HA62" i="1"/>
  <c r="HB62" i="1"/>
  <c r="HC62" i="1"/>
  <c r="HK62" i="1"/>
  <c r="HL62" i="1"/>
  <c r="HM62" i="1"/>
  <c r="AH63" i="1"/>
  <c r="BD63" i="1"/>
  <c r="CA63" i="1"/>
  <c r="CW63" i="1"/>
  <c r="DS63" i="1"/>
  <c r="EO63" i="1"/>
  <c r="EY63" i="1"/>
  <c r="FI63" i="1"/>
  <c r="FS63" i="1"/>
  <c r="GQ63" i="1"/>
  <c r="GR63" i="1"/>
  <c r="GT63" i="1"/>
  <c r="GU63" i="1"/>
  <c r="GW63" i="1"/>
  <c r="GX63" i="1"/>
  <c r="GZ63" i="1"/>
  <c r="HA63" i="1"/>
  <c r="HB63" i="1"/>
  <c r="HC63" i="1"/>
  <c r="HK63" i="1"/>
  <c r="HL63" i="1"/>
  <c r="HM63" i="1"/>
  <c r="AH64" i="1"/>
  <c r="BD64" i="1"/>
  <c r="CA64" i="1"/>
  <c r="CW64" i="1"/>
  <c r="DS64" i="1"/>
  <c r="EO64" i="1"/>
  <c r="EY64" i="1"/>
  <c r="FI64" i="1"/>
  <c r="FS64" i="1"/>
  <c r="GQ64" i="1"/>
  <c r="GR64" i="1"/>
  <c r="GT64" i="1"/>
  <c r="GU64" i="1"/>
  <c r="GW64" i="1"/>
  <c r="GX64" i="1"/>
  <c r="GZ64" i="1"/>
  <c r="HA64" i="1"/>
  <c r="HB64" i="1"/>
  <c r="HC64" i="1"/>
  <c r="HK64" i="1"/>
  <c r="HL64" i="1"/>
  <c r="HM64" i="1"/>
  <c r="AH65" i="1"/>
  <c r="BD65" i="1"/>
  <c r="CA65" i="1"/>
  <c r="CW65" i="1"/>
  <c r="DS65" i="1"/>
  <c r="EO65" i="1"/>
  <c r="EY65" i="1"/>
  <c r="FI65" i="1"/>
  <c r="FS65" i="1"/>
  <c r="GQ65" i="1"/>
  <c r="GR65" i="1"/>
  <c r="GT65" i="1"/>
  <c r="GU65" i="1"/>
  <c r="GW65" i="1"/>
  <c r="GX65" i="1"/>
  <c r="GZ65" i="1"/>
  <c r="HA65" i="1"/>
  <c r="HB65" i="1"/>
  <c r="HC65" i="1"/>
  <c r="HK65" i="1"/>
  <c r="HL65" i="1"/>
  <c r="HM65" i="1"/>
  <c r="AH66" i="1"/>
  <c r="BD66" i="1"/>
  <c r="CA66" i="1"/>
  <c r="CW66" i="1"/>
  <c r="DS66" i="1"/>
  <c r="EO66" i="1"/>
  <c r="EY66" i="1"/>
  <c r="FI66" i="1"/>
  <c r="FS66" i="1"/>
  <c r="GQ66" i="1"/>
  <c r="GR66" i="1"/>
  <c r="GT66" i="1"/>
  <c r="GU66" i="1"/>
  <c r="GW66" i="1"/>
  <c r="GX66" i="1"/>
  <c r="GZ66" i="1"/>
  <c r="HA66" i="1"/>
  <c r="HB66" i="1"/>
  <c r="HC66" i="1"/>
  <c r="HK66" i="1"/>
  <c r="HL66" i="1"/>
  <c r="HM66" i="1"/>
  <c r="AH67" i="1"/>
  <c r="BD67" i="1"/>
  <c r="CA67" i="1"/>
  <c r="CW67" i="1"/>
  <c r="DS67" i="1"/>
  <c r="EO67" i="1"/>
  <c r="EY67" i="1"/>
  <c r="FI67" i="1"/>
  <c r="FS67" i="1"/>
  <c r="GQ67" i="1"/>
  <c r="GR67" i="1"/>
  <c r="GT67" i="1"/>
  <c r="GU67" i="1"/>
  <c r="GW67" i="1"/>
  <c r="GX67" i="1"/>
  <c r="GZ67" i="1"/>
  <c r="HA67" i="1"/>
  <c r="HB67" i="1"/>
  <c r="HC67" i="1"/>
  <c r="HK67" i="1"/>
  <c r="HL67" i="1"/>
  <c r="HM67" i="1"/>
  <c r="AH68" i="1"/>
  <c r="BD68" i="1"/>
  <c r="CA68" i="1"/>
  <c r="CW68" i="1"/>
  <c r="DS68" i="1"/>
  <c r="EO68" i="1"/>
  <c r="EY68" i="1"/>
  <c r="FI68" i="1"/>
  <c r="FS68" i="1"/>
  <c r="GQ68" i="1"/>
  <c r="GR68" i="1"/>
  <c r="GT68" i="1"/>
  <c r="GU68" i="1"/>
  <c r="GW68" i="1"/>
  <c r="GX68" i="1"/>
  <c r="GZ68" i="1"/>
  <c r="HA68" i="1"/>
  <c r="HB68" i="1"/>
  <c r="HC68" i="1"/>
  <c r="HK68" i="1"/>
  <c r="HL68" i="1"/>
  <c r="HM68" i="1"/>
  <c r="AH69" i="1"/>
  <c r="BD69" i="1"/>
  <c r="CA69" i="1"/>
  <c r="CW69" i="1"/>
  <c r="DS69" i="1"/>
  <c r="EO69" i="1"/>
  <c r="EY69" i="1"/>
  <c r="FI69" i="1"/>
  <c r="FS69" i="1"/>
  <c r="GQ69" i="1"/>
  <c r="GR69" i="1"/>
  <c r="GT69" i="1"/>
  <c r="GU69" i="1"/>
  <c r="GW69" i="1"/>
  <c r="GX69" i="1"/>
  <c r="GZ69" i="1"/>
  <c r="HA69" i="1"/>
  <c r="HB69" i="1"/>
  <c r="HC69" i="1"/>
  <c r="HK69" i="1"/>
  <c r="HL69" i="1"/>
  <c r="HM69" i="1"/>
  <c r="AH70" i="1"/>
  <c r="BD70" i="1"/>
  <c r="CA70" i="1"/>
  <c r="CW70" i="1"/>
  <c r="DS70" i="1"/>
  <c r="EO70" i="1"/>
  <c r="EY70" i="1"/>
  <c r="FI70" i="1"/>
  <c r="FS70" i="1"/>
  <c r="GQ70" i="1"/>
  <c r="GR70" i="1"/>
  <c r="GT70" i="1"/>
  <c r="GU70" i="1"/>
  <c r="GW70" i="1"/>
  <c r="GX70" i="1"/>
  <c r="GZ70" i="1"/>
  <c r="HA70" i="1"/>
  <c r="HB70" i="1"/>
  <c r="HC70" i="1"/>
  <c r="HK70" i="1"/>
  <c r="HL70" i="1"/>
  <c r="HM70" i="1"/>
  <c r="AH71" i="1"/>
  <c r="BD71" i="1"/>
  <c r="CA71" i="1"/>
  <c r="CW71" i="1"/>
  <c r="DS71" i="1"/>
  <c r="EO71" i="1"/>
  <c r="EY71" i="1"/>
  <c r="FI71" i="1"/>
  <c r="FS71" i="1"/>
  <c r="GQ71" i="1"/>
  <c r="GR71" i="1"/>
  <c r="GT71" i="1"/>
  <c r="GU71" i="1"/>
  <c r="GW71" i="1"/>
  <c r="GX71" i="1"/>
  <c r="GZ71" i="1"/>
  <c r="HA71" i="1"/>
  <c r="HB71" i="1"/>
  <c r="HC71" i="1"/>
  <c r="HK71" i="1"/>
  <c r="HL71" i="1"/>
  <c r="HM71" i="1"/>
  <c r="AH72" i="1"/>
  <c r="BD72" i="1"/>
  <c r="CA72" i="1"/>
  <c r="CW72" i="1"/>
  <c r="DS72" i="1"/>
  <c r="EO72" i="1"/>
  <c r="EY72" i="1"/>
  <c r="FI72" i="1"/>
  <c r="FS72" i="1"/>
  <c r="GQ72" i="1"/>
  <c r="GR72" i="1"/>
  <c r="GT72" i="1"/>
  <c r="GU72" i="1"/>
  <c r="GW72" i="1"/>
  <c r="GX72" i="1"/>
  <c r="GZ72" i="1"/>
  <c r="HA72" i="1"/>
  <c r="HB72" i="1"/>
  <c r="HC72" i="1"/>
  <c r="HK72" i="1"/>
  <c r="HL72" i="1"/>
  <c r="HM72" i="1"/>
  <c r="AH73" i="1"/>
  <c r="BD73" i="1"/>
  <c r="CA73" i="1"/>
  <c r="CW73" i="1"/>
  <c r="DS73" i="1"/>
  <c r="EO73" i="1"/>
  <c r="EY73" i="1"/>
  <c r="FI73" i="1"/>
  <c r="FS73" i="1"/>
  <c r="GQ73" i="1"/>
  <c r="GR73" i="1"/>
  <c r="GT73" i="1"/>
  <c r="GU73" i="1"/>
  <c r="GW73" i="1"/>
  <c r="GX73" i="1"/>
  <c r="GZ73" i="1"/>
  <c r="HA73" i="1"/>
  <c r="HB73" i="1"/>
  <c r="HC73" i="1"/>
  <c r="HK73" i="1"/>
  <c r="HL73" i="1"/>
  <c r="HM73" i="1"/>
  <c r="AH74" i="1"/>
  <c r="BD74" i="1"/>
  <c r="CA74" i="1"/>
  <c r="CW74" i="1"/>
  <c r="DS74" i="1"/>
  <c r="EO74" i="1"/>
  <c r="EY74" i="1"/>
  <c r="FI74" i="1"/>
  <c r="FS74" i="1"/>
  <c r="GQ74" i="1"/>
  <c r="GR74" i="1"/>
  <c r="GT74" i="1"/>
  <c r="GU74" i="1"/>
  <c r="GW74" i="1"/>
  <c r="GX74" i="1"/>
  <c r="GZ74" i="1"/>
  <c r="HA74" i="1"/>
  <c r="HB74" i="1"/>
  <c r="HC74" i="1"/>
  <c r="HK74" i="1"/>
  <c r="HL74" i="1"/>
  <c r="HM74" i="1"/>
  <c r="AH75" i="1"/>
  <c r="BD75" i="1"/>
  <c r="CA75" i="1"/>
  <c r="CW75" i="1"/>
  <c r="DS75" i="1"/>
  <c r="EO75" i="1"/>
  <c r="EY75" i="1"/>
  <c r="FI75" i="1"/>
  <c r="FS75" i="1"/>
  <c r="GQ75" i="1"/>
  <c r="GR75" i="1"/>
  <c r="GT75" i="1"/>
  <c r="GU75" i="1"/>
  <c r="GW75" i="1"/>
  <c r="GX75" i="1"/>
  <c r="GZ75" i="1"/>
  <c r="HA75" i="1"/>
  <c r="HB75" i="1"/>
  <c r="HC75" i="1"/>
  <c r="HK75" i="1"/>
  <c r="HL75" i="1"/>
  <c r="HM75" i="1"/>
  <c r="AH76" i="1"/>
  <c r="BD76" i="1"/>
  <c r="CA76" i="1"/>
  <c r="CW76" i="1"/>
  <c r="DS76" i="1"/>
  <c r="EO76" i="1"/>
  <c r="EY76" i="1"/>
  <c r="FI76" i="1"/>
  <c r="FS76" i="1"/>
  <c r="GQ76" i="1"/>
  <c r="GR76" i="1"/>
  <c r="GT76" i="1"/>
  <c r="GU76" i="1"/>
  <c r="GW76" i="1"/>
  <c r="GX76" i="1"/>
  <c r="GZ76" i="1"/>
  <c r="HA76" i="1"/>
  <c r="HB76" i="1"/>
  <c r="HC76" i="1"/>
  <c r="HK76" i="1"/>
  <c r="HL76" i="1"/>
  <c r="HM76" i="1"/>
  <c r="AH77" i="1"/>
  <c r="BD77" i="1"/>
  <c r="CA77" i="1"/>
  <c r="CW77" i="1"/>
  <c r="DS77" i="1"/>
  <c r="EO77" i="1"/>
  <c r="EY77" i="1"/>
  <c r="FI77" i="1"/>
  <c r="FS77" i="1"/>
  <c r="GQ77" i="1"/>
  <c r="GR77" i="1"/>
  <c r="GT77" i="1"/>
  <c r="GU77" i="1"/>
  <c r="GW77" i="1"/>
  <c r="GX77" i="1"/>
  <c r="GZ77" i="1"/>
  <c r="HA77" i="1"/>
  <c r="HB77" i="1"/>
  <c r="HC77" i="1"/>
  <c r="HK77" i="1"/>
  <c r="HL77" i="1"/>
  <c r="HM77" i="1"/>
  <c r="AH78" i="1"/>
  <c r="BD78" i="1"/>
  <c r="CA78" i="1"/>
  <c r="CW78" i="1"/>
  <c r="DS78" i="1"/>
  <c r="EO78" i="1"/>
  <c r="EY78" i="1"/>
  <c r="FI78" i="1"/>
  <c r="FS78" i="1"/>
  <c r="GQ78" i="1"/>
  <c r="GR78" i="1"/>
  <c r="GT78" i="1"/>
  <c r="GU78" i="1"/>
  <c r="GW78" i="1"/>
  <c r="GX78" i="1"/>
  <c r="GZ78" i="1"/>
  <c r="HA78" i="1"/>
  <c r="HB78" i="1"/>
  <c r="HC78" i="1"/>
  <c r="HK78" i="1"/>
  <c r="HL78" i="1"/>
  <c r="HM78" i="1"/>
  <c r="AH79" i="1"/>
  <c r="BD79" i="1"/>
  <c r="CA79" i="1"/>
  <c r="CW79" i="1"/>
  <c r="DS79" i="1"/>
  <c r="EO79" i="1"/>
  <c r="EY79" i="1"/>
  <c r="FI79" i="1"/>
  <c r="FS79" i="1"/>
  <c r="GQ79" i="1"/>
  <c r="GR79" i="1"/>
  <c r="GT79" i="1"/>
  <c r="GU79" i="1"/>
  <c r="GW79" i="1"/>
  <c r="GX79" i="1"/>
  <c r="GZ79" i="1"/>
  <c r="HA79" i="1"/>
  <c r="HB79" i="1"/>
  <c r="HC79" i="1"/>
  <c r="HK79" i="1"/>
  <c r="HL79" i="1"/>
  <c r="HM79" i="1"/>
  <c r="AH80" i="1"/>
  <c r="BD80" i="1"/>
  <c r="CA80" i="1"/>
  <c r="CW80" i="1"/>
  <c r="DS80" i="1"/>
  <c r="EO80" i="1"/>
  <c r="EY80" i="1"/>
  <c r="FI80" i="1"/>
  <c r="FS80" i="1"/>
  <c r="GQ80" i="1"/>
  <c r="GR80" i="1"/>
  <c r="GT80" i="1"/>
  <c r="GU80" i="1"/>
  <c r="GW80" i="1"/>
  <c r="GX80" i="1"/>
  <c r="GZ80" i="1"/>
  <c r="HA80" i="1"/>
  <c r="HB80" i="1"/>
  <c r="HC80" i="1"/>
  <c r="HK80" i="1"/>
  <c r="HL80" i="1"/>
  <c r="HM80" i="1"/>
  <c r="AH81" i="1"/>
  <c r="BD81" i="1"/>
  <c r="CA81" i="1"/>
  <c r="CW81" i="1"/>
  <c r="DS81" i="1"/>
  <c r="EO81" i="1"/>
  <c r="EY81" i="1"/>
  <c r="FI81" i="1"/>
  <c r="FS81" i="1"/>
  <c r="GQ81" i="1"/>
  <c r="GR81" i="1"/>
  <c r="GT81" i="1"/>
  <c r="GU81" i="1"/>
  <c r="GW81" i="1"/>
  <c r="GX81" i="1"/>
  <c r="GZ81" i="1"/>
  <c r="HA81" i="1"/>
  <c r="HB81" i="1"/>
  <c r="HC81" i="1"/>
  <c r="HK81" i="1"/>
  <c r="HL81" i="1"/>
  <c r="HM81" i="1"/>
  <c r="AH82" i="1"/>
  <c r="BD82" i="1"/>
  <c r="CA82" i="1"/>
  <c r="CW82" i="1"/>
  <c r="DS82" i="1"/>
  <c r="EO82" i="1"/>
  <c r="EY82" i="1"/>
  <c r="FI82" i="1"/>
  <c r="FS82" i="1"/>
  <c r="GQ82" i="1"/>
  <c r="GR82" i="1"/>
  <c r="GT82" i="1"/>
  <c r="GU82" i="1"/>
  <c r="GW82" i="1"/>
  <c r="GX82" i="1"/>
  <c r="GZ82" i="1"/>
  <c r="HA82" i="1"/>
  <c r="HB82" i="1"/>
  <c r="HC82" i="1"/>
  <c r="HK82" i="1"/>
  <c r="HL82" i="1"/>
  <c r="HM82" i="1"/>
  <c r="AH83" i="1"/>
  <c r="BD83" i="1"/>
  <c r="CA83" i="1"/>
  <c r="CW83" i="1"/>
  <c r="DS83" i="1"/>
  <c r="EO83" i="1"/>
  <c r="EY83" i="1"/>
  <c r="FI83" i="1"/>
  <c r="FS83" i="1"/>
  <c r="GQ83" i="1"/>
  <c r="GR83" i="1"/>
  <c r="GT83" i="1"/>
  <c r="GU83" i="1"/>
  <c r="GW83" i="1"/>
  <c r="GX83" i="1"/>
  <c r="GZ83" i="1"/>
  <c r="HA83" i="1"/>
  <c r="HB83" i="1"/>
  <c r="HC83" i="1"/>
  <c r="HK83" i="1"/>
  <c r="HL83" i="1"/>
  <c r="HM83" i="1"/>
  <c r="AH84" i="1"/>
  <c r="BD84" i="1"/>
  <c r="CA84" i="1"/>
  <c r="CW84" i="1"/>
  <c r="DS84" i="1"/>
  <c r="EO84" i="1"/>
  <c r="EY84" i="1"/>
  <c r="FI84" i="1"/>
  <c r="FS84" i="1"/>
  <c r="GQ84" i="1"/>
  <c r="GR84" i="1"/>
  <c r="GT84" i="1"/>
  <c r="GU84" i="1"/>
  <c r="GW84" i="1"/>
  <c r="GX84" i="1"/>
  <c r="GZ84" i="1"/>
  <c r="HA84" i="1"/>
  <c r="HB84" i="1"/>
  <c r="HC84" i="1"/>
  <c r="HK84" i="1"/>
  <c r="HL84" i="1"/>
  <c r="HM84" i="1"/>
  <c r="AH85" i="1"/>
  <c r="BD85" i="1"/>
  <c r="CA85" i="1"/>
  <c r="CW85" i="1"/>
  <c r="DS85" i="1"/>
  <c r="EO85" i="1"/>
  <c r="EY85" i="1"/>
  <c r="FI85" i="1"/>
  <c r="FS85" i="1"/>
  <c r="GQ85" i="1"/>
  <c r="GR85" i="1"/>
  <c r="GT85" i="1"/>
  <c r="GU85" i="1"/>
  <c r="GW85" i="1"/>
  <c r="GX85" i="1"/>
  <c r="GZ85" i="1"/>
  <c r="HA85" i="1"/>
  <c r="HB85" i="1"/>
  <c r="HC85" i="1"/>
  <c r="HK85" i="1"/>
  <c r="HL85" i="1"/>
  <c r="HM85" i="1"/>
  <c r="AH86" i="1"/>
  <c r="BD86" i="1"/>
  <c r="CA86" i="1"/>
  <c r="CW86" i="1"/>
  <c r="DS86" i="1"/>
  <c r="EO86" i="1"/>
  <c r="EY86" i="1"/>
  <c r="FI86" i="1"/>
  <c r="FS86" i="1"/>
  <c r="GQ86" i="1"/>
  <c r="GR86" i="1"/>
  <c r="GT86" i="1"/>
  <c r="GU86" i="1"/>
  <c r="GW86" i="1"/>
  <c r="GX86" i="1"/>
  <c r="GZ86" i="1"/>
  <c r="HA86" i="1"/>
  <c r="HB86" i="1"/>
  <c r="HC86" i="1"/>
  <c r="HK86" i="1"/>
  <c r="HL86" i="1"/>
  <c r="HM86" i="1"/>
  <c r="AH87" i="1"/>
  <c r="BD87" i="1"/>
  <c r="CA87" i="1"/>
  <c r="CW87" i="1"/>
  <c r="DS87" i="1"/>
  <c r="EO87" i="1"/>
  <c r="EY87" i="1"/>
  <c r="FI87" i="1"/>
  <c r="FS87" i="1"/>
  <c r="GQ87" i="1"/>
  <c r="GR87" i="1"/>
  <c r="GT87" i="1"/>
  <c r="GU87" i="1"/>
  <c r="GW87" i="1"/>
  <c r="GX87" i="1"/>
  <c r="GZ87" i="1"/>
  <c r="HA87" i="1"/>
  <c r="HB87" i="1"/>
  <c r="HC87" i="1"/>
  <c r="HK87" i="1"/>
  <c r="HL87" i="1"/>
  <c r="HM87" i="1"/>
  <c r="AH88" i="1"/>
  <c r="BD88" i="1"/>
  <c r="CA88" i="1"/>
  <c r="CW88" i="1"/>
  <c r="DS88" i="1"/>
  <c r="EO88" i="1"/>
  <c r="EY88" i="1"/>
  <c r="FI88" i="1"/>
  <c r="FS88" i="1"/>
  <c r="GQ88" i="1"/>
  <c r="GR88" i="1"/>
  <c r="GT88" i="1"/>
  <c r="GU88" i="1"/>
  <c r="GW88" i="1"/>
  <c r="GX88" i="1"/>
  <c r="GZ88" i="1"/>
  <c r="HA88" i="1"/>
  <c r="HB88" i="1"/>
  <c r="HC88" i="1"/>
  <c r="HK88" i="1"/>
  <c r="HL88" i="1"/>
  <c r="HM88" i="1"/>
  <c r="AH89" i="1"/>
  <c r="BD89" i="1"/>
  <c r="CA89" i="1"/>
  <c r="CW89" i="1"/>
  <c r="DS89" i="1"/>
  <c r="EO89" i="1"/>
  <c r="EY89" i="1"/>
  <c r="FI89" i="1"/>
  <c r="FS89" i="1"/>
  <c r="GQ89" i="1"/>
  <c r="GR89" i="1"/>
  <c r="GT89" i="1"/>
  <c r="GU89" i="1"/>
  <c r="GW89" i="1"/>
  <c r="GX89" i="1"/>
  <c r="GZ89" i="1"/>
  <c r="HA89" i="1"/>
  <c r="HB89" i="1"/>
  <c r="HC89" i="1"/>
  <c r="HK89" i="1"/>
  <c r="HL89" i="1"/>
  <c r="HM89" i="1"/>
  <c r="AH90" i="1"/>
  <c r="BD90" i="1"/>
  <c r="CA90" i="1"/>
  <c r="CW90" i="1"/>
  <c r="DS90" i="1"/>
  <c r="EO90" i="1"/>
  <c r="EY90" i="1"/>
  <c r="FI90" i="1"/>
  <c r="FS90" i="1"/>
  <c r="GQ90" i="1"/>
  <c r="GR90" i="1"/>
  <c r="GT90" i="1"/>
  <c r="GU90" i="1"/>
  <c r="GW90" i="1"/>
  <c r="GX90" i="1"/>
  <c r="GZ90" i="1"/>
  <c r="HA90" i="1"/>
  <c r="HB90" i="1"/>
  <c r="HC90" i="1"/>
  <c r="HK90" i="1"/>
  <c r="HL90" i="1"/>
  <c r="HM90" i="1"/>
  <c r="AH91" i="1"/>
  <c r="BD91" i="1"/>
  <c r="CA91" i="1"/>
  <c r="CW91" i="1"/>
  <c r="DS91" i="1"/>
  <c r="EO91" i="1"/>
  <c r="EY91" i="1"/>
  <c r="FI91" i="1"/>
  <c r="FS91" i="1"/>
  <c r="GQ91" i="1"/>
  <c r="GR91" i="1"/>
  <c r="GT91" i="1"/>
  <c r="GU91" i="1"/>
  <c r="GW91" i="1"/>
  <c r="GX91" i="1"/>
  <c r="GZ91" i="1"/>
  <c r="HA91" i="1"/>
  <c r="HB91" i="1"/>
  <c r="HC91" i="1"/>
  <c r="HK91" i="1"/>
  <c r="HL91" i="1"/>
  <c r="HM91" i="1"/>
  <c r="AH92" i="1"/>
  <c r="BD92" i="1"/>
  <c r="CA92" i="1"/>
  <c r="CW92" i="1"/>
  <c r="DS92" i="1"/>
  <c r="EO92" i="1"/>
  <c r="EY92" i="1"/>
  <c r="FI92" i="1"/>
  <c r="FS92" i="1"/>
  <c r="GQ92" i="1"/>
  <c r="GR92" i="1"/>
  <c r="GT92" i="1"/>
  <c r="GU92" i="1"/>
  <c r="GW92" i="1"/>
  <c r="GX92" i="1"/>
  <c r="GZ92" i="1"/>
  <c r="HA92" i="1"/>
  <c r="HB92" i="1"/>
  <c r="HC92" i="1"/>
  <c r="HK92" i="1"/>
  <c r="HL92" i="1"/>
  <c r="HM92" i="1"/>
  <c r="AH93" i="1"/>
  <c r="BD93" i="1"/>
  <c r="CA93" i="1"/>
  <c r="CW93" i="1"/>
  <c r="DS93" i="1"/>
  <c r="EO93" i="1"/>
  <c r="EY93" i="1"/>
  <c r="FI93" i="1"/>
  <c r="FS93" i="1"/>
  <c r="GQ93" i="1"/>
  <c r="GR93" i="1"/>
  <c r="GT93" i="1"/>
  <c r="GU93" i="1"/>
  <c r="GW93" i="1"/>
  <c r="GX93" i="1"/>
  <c r="GZ93" i="1"/>
  <c r="HA93" i="1"/>
  <c r="HB93" i="1"/>
  <c r="HC93" i="1"/>
  <c r="HK93" i="1"/>
  <c r="HL93" i="1"/>
  <c r="HM93" i="1"/>
  <c r="AH94" i="1"/>
  <c r="BD94" i="1"/>
  <c r="CA94" i="1"/>
  <c r="CW94" i="1"/>
  <c r="DS94" i="1"/>
  <c r="EO94" i="1"/>
  <c r="EY94" i="1"/>
  <c r="FI94" i="1"/>
  <c r="FS94" i="1"/>
  <c r="GQ94" i="1"/>
  <c r="GR94" i="1"/>
  <c r="GT94" i="1"/>
  <c r="GU94" i="1"/>
  <c r="GW94" i="1"/>
  <c r="GX94" i="1"/>
  <c r="GZ94" i="1"/>
  <c r="HA94" i="1"/>
  <c r="HB94" i="1"/>
  <c r="HC94" i="1"/>
  <c r="HK94" i="1"/>
  <c r="HL94" i="1"/>
  <c r="HM94" i="1"/>
  <c r="AH95" i="1"/>
  <c r="BD95" i="1"/>
  <c r="CA95" i="1"/>
  <c r="CW95" i="1"/>
  <c r="DS95" i="1"/>
  <c r="EO95" i="1"/>
  <c r="EY95" i="1"/>
  <c r="FI95" i="1"/>
  <c r="FS95" i="1"/>
  <c r="GQ95" i="1"/>
  <c r="GR95" i="1"/>
  <c r="GT95" i="1"/>
  <c r="GU95" i="1"/>
  <c r="GW95" i="1"/>
  <c r="GX95" i="1"/>
  <c r="GZ95" i="1"/>
  <c r="HA95" i="1"/>
  <c r="HB95" i="1"/>
  <c r="HC95" i="1"/>
  <c r="HK95" i="1"/>
  <c r="HL95" i="1"/>
  <c r="HM95" i="1"/>
  <c r="AH96" i="1"/>
  <c r="BD96" i="1"/>
  <c r="CA96" i="1"/>
  <c r="CW96" i="1"/>
  <c r="DS96" i="1"/>
  <c r="EO96" i="1"/>
  <c r="EY96" i="1"/>
  <c r="FI96" i="1"/>
  <c r="FS96" i="1"/>
  <c r="GQ96" i="1"/>
  <c r="GR96" i="1"/>
  <c r="GT96" i="1"/>
  <c r="GU96" i="1"/>
  <c r="GW96" i="1"/>
  <c r="GX96" i="1"/>
  <c r="GZ96" i="1"/>
  <c r="HA96" i="1"/>
  <c r="HB96" i="1"/>
  <c r="HC96" i="1"/>
  <c r="HK96" i="1"/>
  <c r="HL96" i="1"/>
  <c r="HM96" i="1"/>
  <c r="AH97" i="1"/>
  <c r="BD97" i="1"/>
  <c r="CA97" i="1"/>
  <c r="CW97" i="1"/>
  <c r="DS97" i="1"/>
  <c r="EO97" i="1"/>
  <c r="EY97" i="1"/>
  <c r="FI97" i="1"/>
  <c r="FS97" i="1"/>
  <c r="GQ97" i="1"/>
  <c r="GR97" i="1"/>
  <c r="GT97" i="1"/>
  <c r="GU97" i="1"/>
  <c r="GW97" i="1"/>
  <c r="GX97" i="1"/>
  <c r="GZ97" i="1"/>
  <c r="HA97" i="1"/>
  <c r="HB97" i="1"/>
  <c r="HC97" i="1"/>
  <c r="HK97" i="1"/>
  <c r="HL97" i="1"/>
  <c r="HM97" i="1"/>
  <c r="AH98" i="1"/>
  <c r="BD98" i="1"/>
  <c r="CA98" i="1"/>
  <c r="CW98" i="1"/>
  <c r="DS98" i="1"/>
  <c r="EO98" i="1"/>
  <c r="EY98" i="1"/>
  <c r="FI98" i="1"/>
  <c r="FS98" i="1"/>
  <c r="GQ98" i="1"/>
  <c r="GR98" i="1"/>
  <c r="GT98" i="1"/>
  <c r="GU98" i="1"/>
  <c r="GW98" i="1"/>
  <c r="GX98" i="1"/>
  <c r="GZ98" i="1"/>
  <c r="HA98" i="1"/>
  <c r="HB98" i="1"/>
  <c r="HC98" i="1"/>
  <c r="HK98" i="1"/>
  <c r="HL98" i="1"/>
  <c r="HM98" i="1"/>
  <c r="AH99" i="1"/>
  <c r="BD99" i="1"/>
  <c r="CA99" i="1"/>
  <c r="CW99" i="1"/>
  <c r="DS99" i="1"/>
  <c r="EO99" i="1"/>
  <c r="EY99" i="1"/>
  <c r="FI99" i="1"/>
  <c r="FS99" i="1"/>
  <c r="GQ99" i="1"/>
  <c r="GR99" i="1"/>
  <c r="GT99" i="1"/>
  <c r="GU99" i="1"/>
  <c r="GW99" i="1"/>
  <c r="GX99" i="1"/>
  <c r="GZ99" i="1"/>
  <c r="HA99" i="1"/>
  <c r="HB99" i="1"/>
  <c r="HC99" i="1"/>
  <c r="HK99" i="1"/>
  <c r="HL99" i="1"/>
  <c r="HM99" i="1"/>
  <c r="AH100" i="1"/>
  <c r="BD100" i="1"/>
  <c r="CA100" i="1"/>
  <c r="CW100" i="1"/>
  <c r="DS100" i="1"/>
  <c r="EO100" i="1"/>
  <c r="EY100" i="1"/>
  <c r="FI100" i="1"/>
  <c r="FS100" i="1"/>
  <c r="GQ100" i="1"/>
  <c r="GR100" i="1"/>
  <c r="GT100" i="1"/>
  <c r="GU100" i="1"/>
  <c r="GW100" i="1"/>
  <c r="GX100" i="1"/>
  <c r="GZ100" i="1"/>
  <c r="HA100" i="1"/>
  <c r="HB100" i="1"/>
  <c r="HC100" i="1"/>
  <c r="HK100" i="1"/>
  <c r="HL100" i="1"/>
  <c r="HM100" i="1"/>
  <c r="AH101" i="1"/>
  <c r="BD101" i="1"/>
  <c r="CA101" i="1"/>
  <c r="CW101" i="1"/>
  <c r="DS101" i="1"/>
  <c r="EO101" i="1"/>
  <c r="EY101" i="1"/>
  <c r="FI101" i="1"/>
  <c r="FS101" i="1"/>
  <c r="GQ101" i="1"/>
  <c r="GR101" i="1"/>
  <c r="GT101" i="1"/>
  <c r="GU101" i="1"/>
  <c r="GW101" i="1"/>
  <c r="GX101" i="1"/>
  <c r="GZ101" i="1"/>
  <c r="HA101" i="1"/>
  <c r="HB101" i="1"/>
  <c r="HC101" i="1"/>
  <c r="HK101" i="1"/>
  <c r="HL101" i="1"/>
  <c r="HM101" i="1"/>
  <c r="AH102" i="1"/>
  <c r="BD102" i="1"/>
  <c r="CA102" i="1"/>
  <c r="CW102" i="1"/>
  <c r="DS102" i="1"/>
  <c r="EO102" i="1"/>
  <c r="EY102" i="1"/>
  <c r="FI102" i="1"/>
  <c r="FS102" i="1"/>
  <c r="GQ102" i="1"/>
  <c r="GR102" i="1"/>
  <c r="GT102" i="1"/>
  <c r="GU102" i="1"/>
  <c r="GW102" i="1"/>
  <c r="GX102" i="1"/>
  <c r="GZ102" i="1"/>
  <c r="HA102" i="1"/>
  <c r="HB102" i="1"/>
  <c r="HC102" i="1"/>
  <c r="HK102" i="1"/>
  <c r="HL102" i="1"/>
  <c r="HM102" i="1"/>
  <c r="AH103" i="1"/>
  <c r="BD103" i="1"/>
  <c r="CA103" i="1"/>
  <c r="CW103" i="1"/>
  <c r="DS103" i="1"/>
  <c r="EO103" i="1"/>
  <c r="EY103" i="1"/>
  <c r="FI103" i="1"/>
  <c r="FS103" i="1"/>
  <c r="GQ103" i="1"/>
  <c r="GR103" i="1"/>
  <c r="GT103" i="1"/>
  <c r="GU103" i="1"/>
  <c r="GW103" i="1"/>
  <c r="GX103" i="1"/>
  <c r="GZ103" i="1"/>
  <c r="HA103" i="1"/>
  <c r="HB103" i="1"/>
  <c r="HC103" i="1"/>
  <c r="HK103" i="1"/>
  <c r="HL103" i="1"/>
  <c r="HM103" i="1"/>
  <c r="AH104" i="1"/>
  <c r="BD104" i="1"/>
  <c r="CA104" i="1"/>
  <c r="CW104" i="1"/>
  <c r="DS104" i="1"/>
  <c r="EO104" i="1"/>
  <c r="EY104" i="1"/>
  <c r="FI104" i="1"/>
  <c r="FS104" i="1"/>
  <c r="GQ104" i="1"/>
  <c r="GR104" i="1"/>
  <c r="GT104" i="1"/>
  <c r="GU104" i="1"/>
  <c r="GW104" i="1"/>
  <c r="GX104" i="1"/>
  <c r="GZ104" i="1"/>
  <c r="HA104" i="1"/>
  <c r="HB104" i="1"/>
  <c r="HC104" i="1"/>
  <c r="HK104" i="1"/>
  <c r="HL104" i="1"/>
  <c r="HM104" i="1"/>
  <c r="AH105" i="1"/>
  <c r="BD105" i="1"/>
  <c r="CA105" i="1"/>
  <c r="CW105" i="1"/>
  <c r="DS105" i="1"/>
  <c r="EO105" i="1"/>
  <c r="EY105" i="1"/>
  <c r="FI105" i="1"/>
  <c r="FS105" i="1"/>
  <c r="HK105" i="1"/>
  <c r="HL105" i="1"/>
  <c r="HM105" i="1"/>
  <c r="AH106" i="1"/>
  <c r="BD106" i="1"/>
  <c r="CA106" i="1"/>
  <c r="CW106" i="1"/>
  <c r="DS106" i="1"/>
  <c r="EO106" i="1"/>
  <c r="EY106" i="1"/>
  <c r="FI106" i="1"/>
  <c r="FS106" i="1"/>
  <c r="HK106" i="1"/>
  <c r="HL106" i="1"/>
  <c r="HM106" i="1"/>
  <c r="HE112" i="1"/>
  <c r="HE111" i="1"/>
  <c r="HE110" i="1"/>
  <c r="HE109" i="1"/>
  <c r="HE108" i="1"/>
  <c r="HC107" i="1"/>
  <c r="HC108" i="1"/>
  <c r="HC111" i="1"/>
  <c r="HC112" i="1"/>
  <c r="HE107" i="1"/>
  <c r="FJ109" i="1"/>
  <c r="EZ109" i="1"/>
  <c r="EP109" i="1"/>
  <c r="DV110" i="1"/>
  <c r="DZ110" i="1"/>
  <c r="ED110" i="1"/>
  <c r="EH110" i="1"/>
  <c r="DT111" i="1"/>
  <c r="DT109" i="1"/>
  <c r="DT112" i="1"/>
  <c r="CZ110" i="1"/>
  <c r="DD110" i="1"/>
  <c r="DH110" i="1"/>
  <c r="DL110" i="1"/>
  <c r="CX111" i="1"/>
  <c r="CX109" i="1"/>
  <c r="CX112" i="1"/>
  <c r="CD110" i="1"/>
  <c r="CH110" i="1"/>
  <c r="CL110" i="1"/>
  <c r="CP110" i="1"/>
  <c r="CB111" i="1"/>
  <c r="CB109" i="1"/>
  <c r="CB112" i="1"/>
  <c r="BG112" i="1"/>
  <c r="BG111" i="1"/>
  <c r="BG110" i="1"/>
  <c r="BG109" i="1"/>
  <c r="BG108" i="1"/>
  <c r="AK110" i="1"/>
  <c r="AO110" i="1"/>
  <c r="AS110" i="1"/>
  <c r="AW110" i="1"/>
  <c r="AI111" i="1"/>
  <c r="AI109" i="1"/>
  <c r="AI112" i="1"/>
  <c r="P110" i="1"/>
  <c r="T110" i="1"/>
  <c r="X110" i="1"/>
  <c r="AB110" i="1"/>
  <c r="N111" i="1"/>
  <c r="N109" i="1"/>
  <c r="N112" i="1"/>
  <c r="K109" i="1"/>
  <c r="K112" i="1"/>
  <c r="HN21" i="1"/>
  <c r="HN22" i="1"/>
  <c r="HN23" i="1"/>
  <c r="HN24" i="1"/>
  <c r="HN25" i="1"/>
  <c r="HN26" i="1"/>
  <c r="HN27" i="1"/>
  <c r="HN28" i="1"/>
  <c r="HN29" i="1"/>
  <c r="HN30" i="1"/>
  <c r="HN31" i="1"/>
  <c r="HN32" i="1"/>
  <c r="HN33" i="1"/>
  <c r="HN34" i="1"/>
  <c r="HN35" i="1"/>
  <c r="HN36" i="1"/>
  <c r="HN37" i="1"/>
  <c r="HN38" i="1"/>
  <c r="HN39" i="1"/>
  <c r="HN40" i="1"/>
  <c r="HN41" i="1"/>
  <c r="HN42" i="1"/>
  <c r="HN43" i="1"/>
  <c r="HN44" i="1"/>
  <c r="HN45" i="1"/>
  <c r="HN46" i="1"/>
  <c r="HN47" i="1"/>
  <c r="HN48" i="1"/>
  <c r="HN49" i="1"/>
  <c r="HN50" i="1"/>
  <c r="HN51" i="1"/>
  <c r="HN52" i="1"/>
  <c r="HN53" i="1"/>
  <c r="HN54" i="1"/>
  <c r="HN55" i="1"/>
  <c r="HN56" i="1"/>
  <c r="HN57" i="1"/>
  <c r="HN58" i="1"/>
  <c r="HN59" i="1"/>
  <c r="HN60" i="1"/>
  <c r="HN61" i="1"/>
  <c r="HN62" i="1"/>
  <c r="HN63" i="1"/>
  <c r="HN64" i="1"/>
  <c r="HN65" i="1"/>
  <c r="HN66" i="1"/>
  <c r="HN67" i="1"/>
  <c r="HN68" i="1"/>
  <c r="HN69" i="1"/>
  <c r="HN70" i="1"/>
  <c r="HN71" i="1"/>
  <c r="HN72" i="1"/>
  <c r="HN73" i="1"/>
  <c r="HN74" i="1"/>
  <c r="HN75" i="1"/>
  <c r="HN76" i="1"/>
  <c r="HN77" i="1"/>
  <c r="HN78" i="1"/>
  <c r="HN79" i="1"/>
  <c r="HN80" i="1"/>
  <c r="HN81" i="1"/>
  <c r="HN82" i="1"/>
  <c r="HN83" i="1"/>
  <c r="HN84" i="1"/>
  <c r="HN85" i="1"/>
  <c r="HN86" i="1"/>
  <c r="HN87" i="1"/>
  <c r="HN88" i="1"/>
  <c r="HN89" i="1"/>
  <c r="HN90" i="1"/>
  <c r="HN91" i="1"/>
  <c r="HN92" i="1"/>
  <c r="HN93" i="1"/>
  <c r="HN94" i="1"/>
  <c r="HN95" i="1"/>
  <c r="HN96" i="1"/>
  <c r="HN97" i="1"/>
  <c r="HN98" i="1"/>
  <c r="HN99" i="1"/>
  <c r="HN100" i="1"/>
  <c r="HN101" i="1"/>
  <c r="HN102" i="1"/>
  <c r="HN103" i="1"/>
  <c r="HN104" i="1"/>
  <c r="HN105" i="1"/>
  <c r="HN106" i="1"/>
  <c r="D19" i="29"/>
  <c r="D4474" i="29"/>
  <c r="D4429" i="29"/>
  <c r="D4384" i="29"/>
  <c r="D4339" i="29"/>
  <c r="D4294" i="29"/>
  <c r="D4249" i="29"/>
  <c r="D4204" i="29"/>
  <c r="D4159" i="29"/>
  <c r="D4114" i="29"/>
  <c r="D4069" i="29"/>
  <c r="D4024" i="29"/>
  <c r="D3979" i="29"/>
  <c r="D3934" i="29"/>
  <c r="D3889" i="29"/>
  <c r="D3844" i="29"/>
  <c r="D3799" i="29"/>
  <c r="D3754" i="29"/>
  <c r="D3709" i="29"/>
  <c r="D3664" i="29"/>
  <c r="D3619" i="29"/>
  <c r="D3574" i="29"/>
  <c r="D3529" i="29"/>
  <c r="D3484" i="29"/>
  <c r="D3439" i="29"/>
  <c r="D3394" i="29"/>
  <c r="D3349" i="29"/>
  <c r="D3304" i="29"/>
  <c r="D3259" i="29"/>
  <c r="D3214" i="29"/>
  <c r="D3169" i="29"/>
  <c r="D3124" i="29"/>
  <c r="D3079" i="29"/>
  <c r="D3034" i="29"/>
  <c r="D2989" i="29"/>
  <c r="D2944" i="29"/>
  <c r="D2899" i="29"/>
  <c r="D2854" i="29"/>
  <c r="D2809" i="29"/>
  <c r="D2764" i="29"/>
  <c r="D2719" i="29"/>
  <c r="D2674" i="29"/>
  <c r="D2629" i="29"/>
  <c r="D2584" i="29"/>
  <c r="D2583" i="29"/>
  <c r="D2539" i="29"/>
  <c r="D2538" i="29"/>
  <c r="D2494" i="29"/>
  <c r="D2449" i="29"/>
  <c r="D2404" i="29"/>
  <c r="D2359" i="29"/>
  <c r="D2314" i="29"/>
  <c r="D2269" i="29"/>
  <c r="D2224" i="29"/>
  <c r="D2179" i="29"/>
  <c r="D2134" i="29"/>
  <c r="D2089" i="29"/>
  <c r="D2044" i="29"/>
  <c r="D1999" i="29"/>
  <c r="D1954" i="29"/>
  <c r="D1909" i="29"/>
  <c r="D1864" i="29"/>
  <c r="D1819" i="29"/>
  <c r="D1774" i="29"/>
  <c r="D1729" i="29"/>
  <c r="D1684" i="29"/>
  <c r="D1639" i="29"/>
  <c r="D1594" i="29"/>
  <c r="D1549" i="29"/>
  <c r="D1504" i="29"/>
  <c r="D1459" i="29"/>
  <c r="D1414" i="29"/>
  <c r="D1369" i="29"/>
  <c r="D1324" i="29"/>
  <c r="D1279" i="29"/>
  <c r="D1234" i="29"/>
  <c r="D1189" i="29"/>
  <c r="D1144" i="29"/>
  <c r="D1099" i="29"/>
  <c r="D1054" i="29"/>
  <c r="D1009" i="29"/>
  <c r="D964" i="29"/>
  <c r="D919" i="29"/>
  <c r="D874" i="29"/>
  <c r="D829" i="29"/>
  <c r="D784" i="29"/>
  <c r="D739" i="29"/>
  <c r="D694" i="29"/>
  <c r="D649" i="29"/>
  <c r="D604" i="29"/>
  <c r="D559" i="29"/>
  <c r="D514" i="29"/>
  <c r="D469" i="29"/>
  <c r="D424" i="29"/>
  <c r="D379" i="29"/>
  <c r="D334" i="29"/>
  <c r="D289" i="29"/>
  <c r="D244" i="29"/>
  <c r="D199" i="29"/>
  <c r="D467" i="29"/>
  <c r="D154" i="29"/>
  <c r="D109" i="29"/>
  <c r="D64" i="29"/>
  <c r="J4484" i="29"/>
  <c r="I4484" i="29"/>
  <c r="H4484" i="29"/>
  <c r="G4484" i="29"/>
  <c r="F4484" i="29"/>
  <c r="E4484" i="29"/>
  <c r="D4484" i="29"/>
  <c r="C4484" i="29"/>
  <c r="D4473" i="29"/>
  <c r="D4467" i="29"/>
  <c r="J4439" i="29"/>
  <c r="I4439" i="29"/>
  <c r="H4439" i="29"/>
  <c r="G4439" i="29"/>
  <c r="F4439" i="29"/>
  <c r="E4439" i="29"/>
  <c r="D4439" i="29"/>
  <c r="C4439" i="29"/>
  <c r="D4428" i="29"/>
  <c r="D4422" i="29"/>
  <c r="J4394" i="29"/>
  <c r="I4394" i="29"/>
  <c r="H4394" i="29"/>
  <c r="G4394" i="29"/>
  <c r="F4394" i="29"/>
  <c r="E4394" i="29"/>
  <c r="D4394" i="29"/>
  <c r="C4394" i="29"/>
  <c r="D4383" i="29"/>
  <c r="D4377" i="29"/>
  <c r="J4349" i="29"/>
  <c r="I4349" i="29"/>
  <c r="H4349" i="29"/>
  <c r="G4349" i="29"/>
  <c r="F4349" i="29"/>
  <c r="E4349" i="29"/>
  <c r="D4349" i="29"/>
  <c r="C4349" i="29"/>
  <c r="D4338" i="29"/>
  <c r="D4332" i="29"/>
  <c r="J4304" i="29"/>
  <c r="I4304" i="29"/>
  <c r="H4304" i="29"/>
  <c r="G4304" i="29"/>
  <c r="F4304" i="29"/>
  <c r="E4304" i="29"/>
  <c r="D4304" i="29"/>
  <c r="C4304" i="29"/>
  <c r="D4293" i="29"/>
  <c r="D4287" i="29"/>
  <c r="J4259" i="29"/>
  <c r="I4259" i="29"/>
  <c r="H4259" i="29"/>
  <c r="G4259" i="29"/>
  <c r="F4259" i="29"/>
  <c r="E4259" i="29"/>
  <c r="D4259" i="29"/>
  <c r="C4259" i="29"/>
  <c r="D4248" i="29"/>
  <c r="D4242" i="29"/>
  <c r="J4214" i="29"/>
  <c r="I4214" i="29"/>
  <c r="H4214" i="29"/>
  <c r="G4214" i="29"/>
  <c r="F4214" i="29"/>
  <c r="E4214" i="29"/>
  <c r="D4214" i="29"/>
  <c r="C4214" i="29"/>
  <c r="D4203" i="29"/>
  <c r="D4197" i="29"/>
  <c r="J4169" i="29"/>
  <c r="I4169" i="29"/>
  <c r="H4169" i="29"/>
  <c r="G4169" i="29"/>
  <c r="F4169" i="29"/>
  <c r="E4169" i="29"/>
  <c r="D4169" i="29"/>
  <c r="C4169" i="29"/>
  <c r="D4158" i="29"/>
  <c r="D4152" i="29"/>
  <c r="J4124" i="29"/>
  <c r="I4124" i="29"/>
  <c r="H4124" i="29"/>
  <c r="G4124" i="29"/>
  <c r="F4124" i="29"/>
  <c r="E4124" i="29"/>
  <c r="D4124" i="29"/>
  <c r="C4124" i="29"/>
  <c r="D4113" i="29"/>
  <c r="D4107" i="29"/>
  <c r="J4079" i="29"/>
  <c r="I4079" i="29"/>
  <c r="H4079" i="29"/>
  <c r="G4079" i="29"/>
  <c r="F4079" i="29"/>
  <c r="E4079" i="29"/>
  <c r="D4079" i="29"/>
  <c r="C4079" i="29"/>
  <c r="D4068" i="29"/>
  <c r="D4062" i="29"/>
  <c r="J4034" i="29"/>
  <c r="I4034" i="29"/>
  <c r="H4034" i="29"/>
  <c r="G4034" i="29"/>
  <c r="F4034" i="29"/>
  <c r="E4034" i="29"/>
  <c r="D4034" i="29"/>
  <c r="C4034" i="29"/>
  <c r="D4023" i="29"/>
  <c r="D4017" i="29"/>
  <c r="J3989" i="29"/>
  <c r="I3989" i="29"/>
  <c r="H3989" i="29"/>
  <c r="G3989" i="29"/>
  <c r="F3989" i="29"/>
  <c r="E3989" i="29"/>
  <c r="D3989" i="29"/>
  <c r="C3989" i="29"/>
  <c r="D3978" i="29"/>
  <c r="D3972" i="29"/>
  <c r="J3944" i="29"/>
  <c r="I3944" i="29"/>
  <c r="H3944" i="29"/>
  <c r="G3944" i="29"/>
  <c r="F3944" i="29"/>
  <c r="E3944" i="29"/>
  <c r="D3944" i="29"/>
  <c r="C3944" i="29"/>
  <c r="D3933" i="29"/>
  <c r="D3927" i="29"/>
  <c r="J3899" i="29"/>
  <c r="I3899" i="29"/>
  <c r="H3899" i="29"/>
  <c r="G3899" i="29"/>
  <c r="F3899" i="29"/>
  <c r="E3899" i="29"/>
  <c r="D3899" i="29"/>
  <c r="C3899" i="29"/>
  <c r="D3888" i="29"/>
  <c r="D3882" i="29"/>
  <c r="J3854" i="29"/>
  <c r="I3854" i="29"/>
  <c r="H3854" i="29"/>
  <c r="G3854" i="29"/>
  <c r="F3854" i="29"/>
  <c r="E3854" i="29"/>
  <c r="D3854" i="29"/>
  <c r="C3854" i="29"/>
  <c r="D3843" i="29"/>
  <c r="D3837" i="29"/>
  <c r="J3809" i="29"/>
  <c r="I3809" i="29"/>
  <c r="H3809" i="29"/>
  <c r="G3809" i="29"/>
  <c r="F3809" i="29"/>
  <c r="E3809" i="29"/>
  <c r="D3809" i="29"/>
  <c r="C3809" i="29"/>
  <c r="D3798" i="29"/>
  <c r="D3792" i="29"/>
  <c r="J3764" i="29"/>
  <c r="I3764" i="29"/>
  <c r="H3764" i="29"/>
  <c r="G3764" i="29"/>
  <c r="F3764" i="29"/>
  <c r="E3764" i="29"/>
  <c r="D3764" i="29"/>
  <c r="C3764" i="29"/>
  <c r="D3753" i="29"/>
  <c r="D3747" i="29"/>
  <c r="J3719" i="29"/>
  <c r="I3719" i="29"/>
  <c r="H3719" i="29"/>
  <c r="G3719" i="29"/>
  <c r="F3719" i="29"/>
  <c r="E3719" i="29"/>
  <c r="D3719" i="29"/>
  <c r="C3719" i="29"/>
  <c r="D3708" i="29"/>
  <c r="D3702" i="29"/>
  <c r="J3674" i="29"/>
  <c r="I3674" i="29"/>
  <c r="H3674" i="29"/>
  <c r="G3674" i="29"/>
  <c r="F3674" i="29"/>
  <c r="E3674" i="29"/>
  <c r="D3674" i="29"/>
  <c r="C3674" i="29"/>
  <c r="D3663" i="29"/>
  <c r="D3657" i="29"/>
  <c r="J3629" i="29"/>
  <c r="I3629" i="29"/>
  <c r="H3629" i="29"/>
  <c r="G3629" i="29"/>
  <c r="F3629" i="29"/>
  <c r="E3629" i="29"/>
  <c r="D3629" i="29"/>
  <c r="C3629" i="29"/>
  <c r="D3618" i="29"/>
  <c r="D3612" i="29"/>
  <c r="J3584" i="29"/>
  <c r="I3584" i="29"/>
  <c r="H3584" i="29"/>
  <c r="G3584" i="29"/>
  <c r="F3584" i="29"/>
  <c r="E3584" i="29"/>
  <c r="D3584" i="29"/>
  <c r="C3584" i="29"/>
  <c r="D3573" i="29"/>
  <c r="D3567" i="29"/>
  <c r="J3539" i="29"/>
  <c r="I3539" i="29"/>
  <c r="H3539" i="29"/>
  <c r="G3539" i="29"/>
  <c r="F3539" i="29"/>
  <c r="E3539" i="29"/>
  <c r="D3539" i="29"/>
  <c r="C3539" i="29"/>
  <c r="D3528" i="29"/>
  <c r="D3522" i="29"/>
  <c r="J3494" i="29"/>
  <c r="I3494" i="29"/>
  <c r="H3494" i="29"/>
  <c r="G3494" i="29"/>
  <c r="F3494" i="29"/>
  <c r="E3494" i="29"/>
  <c r="D3494" i="29"/>
  <c r="C3494" i="29"/>
  <c r="D3483" i="29"/>
  <c r="D3477" i="29"/>
  <c r="J3449" i="29"/>
  <c r="I3449" i="29"/>
  <c r="H3449" i="29"/>
  <c r="G3449" i="29"/>
  <c r="F3449" i="29"/>
  <c r="E3449" i="29"/>
  <c r="D3449" i="29"/>
  <c r="C3449" i="29"/>
  <c r="D3438" i="29"/>
  <c r="D3432" i="29"/>
  <c r="J3404" i="29"/>
  <c r="I3404" i="29"/>
  <c r="H3404" i="29"/>
  <c r="G3404" i="29"/>
  <c r="F3404" i="29"/>
  <c r="E3404" i="29"/>
  <c r="D3404" i="29"/>
  <c r="C3404" i="29"/>
  <c r="D3393" i="29"/>
  <c r="D3387" i="29"/>
  <c r="J3359" i="29"/>
  <c r="I3359" i="29"/>
  <c r="H3359" i="29"/>
  <c r="G3359" i="29"/>
  <c r="F3359" i="29"/>
  <c r="E3359" i="29"/>
  <c r="D3359" i="29"/>
  <c r="C3359" i="29"/>
  <c r="D3348" i="29"/>
  <c r="D3342" i="29"/>
  <c r="J3314" i="29"/>
  <c r="I3314" i="29"/>
  <c r="H3314" i="29"/>
  <c r="G3314" i="29"/>
  <c r="F3314" i="29"/>
  <c r="E3314" i="29"/>
  <c r="D3314" i="29"/>
  <c r="C3314" i="29"/>
  <c r="D3303" i="29"/>
  <c r="D3297" i="29"/>
  <c r="J3269" i="29"/>
  <c r="I3269" i="29"/>
  <c r="H3269" i="29"/>
  <c r="G3269" i="29"/>
  <c r="F3269" i="29"/>
  <c r="E3269" i="29"/>
  <c r="D3269" i="29"/>
  <c r="C3269" i="29"/>
  <c r="D3258" i="29"/>
  <c r="D3252" i="29"/>
  <c r="J3224" i="29"/>
  <c r="I3224" i="29"/>
  <c r="H3224" i="29"/>
  <c r="G3224" i="29"/>
  <c r="F3224" i="29"/>
  <c r="E3224" i="29"/>
  <c r="D3224" i="29"/>
  <c r="C3224" i="29"/>
  <c r="D3213" i="29"/>
  <c r="D3207" i="29"/>
  <c r="J3179" i="29"/>
  <c r="I3179" i="29"/>
  <c r="H3179" i="29"/>
  <c r="G3179" i="29"/>
  <c r="F3179" i="29"/>
  <c r="E3179" i="29"/>
  <c r="D3179" i="29"/>
  <c r="C3179" i="29"/>
  <c r="D3168" i="29"/>
  <c r="D3162" i="29"/>
  <c r="J3134" i="29"/>
  <c r="I3134" i="29"/>
  <c r="H3134" i="29"/>
  <c r="G3134" i="29"/>
  <c r="F3134" i="29"/>
  <c r="E3134" i="29"/>
  <c r="D3134" i="29"/>
  <c r="C3134" i="29"/>
  <c r="D3123" i="29"/>
  <c r="D3117" i="29"/>
  <c r="J3089" i="29"/>
  <c r="I3089" i="29"/>
  <c r="H3089" i="29"/>
  <c r="G3089" i="29"/>
  <c r="F3089" i="29"/>
  <c r="E3089" i="29"/>
  <c r="D3089" i="29"/>
  <c r="C3089" i="29"/>
  <c r="D3078" i="29"/>
  <c r="D3072" i="29"/>
  <c r="J3044" i="29"/>
  <c r="I3044" i="29"/>
  <c r="H3044" i="29"/>
  <c r="G3044" i="29"/>
  <c r="F3044" i="29"/>
  <c r="E3044" i="29"/>
  <c r="D3044" i="29"/>
  <c r="C3044" i="29"/>
  <c r="D3033" i="29"/>
  <c r="D3027" i="29"/>
  <c r="J2999" i="29"/>
  <c r="I2999" i="29"/>
  <c r="H2999" i="29"/>
  <c r="G2999" i="29"/>
  <c r="F2999" i="29"/>
  <c r="E2999" i="29"/>
  <c r="D2999" i="29"/>
  <c r="C2999" i="29"/>
  <c r="D2988" i="29"/>
  <c r="D2982" i="29"/>
  <c r="J2954" i="29"/>
  <c r="I2954" i="29"/>
  <c r="H2954" i="29"/>
  <c r="G2954" i="29"/>
  <c r="F2954" i="29"/>
  <c r="E2954" i="29"/>
  <c r="D2954" i="29"/>
  <c r="C2954" i="29"/>
  <c r="D2943" i="29"/>
  <c r="D2937" i="29"/>
  <c r="J2909" i="29"/>
  <c r="I2909" i="29"/>
  <c r="H2909" i="29"/>
  <c r="G2909" i="29"/>
  <c r="F2909" i="29"/>
  <c r="E2909" i="29"/>
  <c r="D2909" i="29"/>
  <c r="C2909" i="29"/>
  <c r="D2898" i="29"/>
  <c r="D2892" i="29"/>
  <c r="J2864" i="29"/>
  <c r="I2864" i="29"/>
  <c r="H2864" i="29"/>
  <c r="G2864" i="29"/>
  <c r="F2864" i="29"/>
  <c r="E2864" i="29"/>
  <c r="D2864" i="29"/>
  <c r="C2864" i="29"/>
  <c r="D2853" i="29"/>
  <c r="D2847" i="29"/>
  <c r="J2819" i="29"/>
  <c r="I2819" i="29"/>
  <c r="H2819" i="29"/>
  <c r="G2819" i="29"/>
  <c r="F2819" i="29"/>
  <c r="E2819" i="29"/>
  <c r="D2819" i="29"/>
  <c r="C2819" i="29"/>
  <c r="D2808" i="29"/>
  <c r="D2802" i="29"/>
  <c r="J2774" i="29"/>
  <c r="I2774" i="29"/>
  <c r="H2774" i="29"/>
  <c r="G2774" i="29"/>
  <c r="F2774" i="29"/>
  <c r="E2774" i="29"/>
  <c r="D2774" i="29"/>
  <c r="C2774" i="29"/>
  <c r="D2763" i="29"/>
  <c r="D2757" i="29"/>
  <c r="J2729" i="29"/>
  <c r="I2729" i="29"/>
  <c r="H2729" i="29"/>
  <c r="G2729" i="29"/>
  <c r="F2729" i="29"/>
  <c r="E2729" i="29"/>
  <c r="D2729" i="29"/>
  <c r="C2729" i="29"/>
  <c r="D2718" i="29"/>
  <c r="D2712" i="29"/>
  <c r="J2684" i="29"/>
  <c r="I2684" i="29"/>
  <c r="H2684" i="29"/>
  <c r="G2684" i="29"/>
  <c r="F2684" i="29"/>
  <c r="E2684" i="29"/>
  <c r="D2684" i="29"/>
  <c r="C2684" i="29"/>
  <c r="D2673" i="29"/>
  <c r="D2667" i="29"/>
  <c r="J2639" i="29"/>
  <c r="I2639" i="29"/>
  <c r="H2639" i="29"/>
  <c r="G2639" i="29"/>
  <c r="F2639" i="29"/>
  <c r="E2639" i="29"/>
  <c r="D2639" i="29"/>
  <c r="C2639" i="29"/>
  <c r="D2628" i="29"/>
  <c r="D2622" i="29"/>
  <c r="J2594" i="29"/>
  <c r="I2594" i="29"/>
  <c r="H2594" i="29"/>
  <c r="G2594" i="29"/>
  <c r="F2594" i="29"/>
  <c r="E2594" i="29"/>
  <c r="D2594" i="29"/>
  <c r="C2594" i="29"/>
  <c r="D2577" i="29"/>
  <c r="J2549" i="29"/>
  <c r="I2549" i="29"/>
  <c r="H2549" i="29"/>
  <c r="G2549" i="29"/>
  <c r="F2549" i="29"/>
  <c r="E2549" i="29"/>
  <c r="D2549" i="29"/>
  <c r="C2549" i="29"/>
  <c r="D2532" i="29"/>
  <c r="J2504" i="29"/>
  <c r="I2504" i="29"/>
  <c r="H2504" i="29"/>
  <c r="G2504" i="29"/>
  <c r="F2504" i="29"/>
  <c r="E2504" i="29"/>
  <c r="D2504" i="29"/>
  <c r="C2504" i="29"/>
  <c r="D2493" i="29"/>
  <c r="D2487" i="29"/>
  <c r="J2459" i="29"/>
  <c r="I2459" i="29"/>
  <c r="H2459" i="29"/>
  <c r="G2459" i="29"/>
  <c r="F2459" i="29"/>
  <c r="E2459" i="29"/>
  <c r="D2459" i="29"/>
  <c r="C2459" i="29"/>
  <c r="D2448" i="29"/>
  <c r="D2442" i="29"/>
  <c r="J2414" i="29"/>
  <c r="I2414" i="29"/>
  <c r="H2414" i="29"/>
  <c r="G2414" i="29"/>
  <c r="F2414" i="29"/>
  <c r="E2414" i="29"/>
  <c r="D2414" i="29"/>
  <c r="C2414" i="29"/>
  <c r="D2403" i="29"/>
  <c r="D2397" i="29"/>
  <c r="J2369" i="29"/>
  <c r="I2369" i="29"/>
  <c r="H2369" i="29"/>
  <c r="G2369" i="29"/>
  <c r="F2369" i="29"/>
  <c r="E2369" i="29"/>
  <c r="D2369" i="29"/>
  <c r="C2369" i="29"/>
  <c r="D2358" i="29"/>
  <c r="D2352" i="29"/>
  <c r="J2324" i="29"/>
  <c r="I2324" i="29"/>
  <c r="H2324" i="29"/>
  <c r="G2324" i="29"/>
  <c r="F2324" i="29"/>
  <c r="E2324" i="29"/>
  <c r="D2324" i="29"/>
  <c r="C2324" i="29"/>
  <c r="D2313" i="29"/>
  <c r="D2307" i="29"/>
  <c r="J2279" i="29"/>
  <c r="I2279" i="29"/>
  <c r="H2279" i="29"/>
  <c r="G2279" i="29"/>
  <c r="F2279" i="29"/>
  <c r="E2279" i="29"/>
  <c r="D2279" i="29"/>
  <c r="C2279" i="29"/>
  <c r="D2268" i="29"/>
  <c r="D2262" i="29"/>
  <c r="J2234" i="29"/>
  <c r="I2234" i="29"/>
  <c r="H2234" i="29"/>
  <c r="G2234" i="29"/>
  <c r="F2234" i="29"/>
  <c r="E2234" i="29"/>
  <c r="D2234" i="29"/>
  <c r="C2234" i="29"/>
  <c r="D2223" i="29"/>
  <c r="D2217" i="29"/>
  <c r="J2189" i="29"/>
  <c r="I2189" i="29"/>
  <c r="H2189" i="29"/>
  <c r="G2189" i="29"/>
  <c r="F2189" i="29"/>
  <c r="E2189" i="29"/>
  <c r="D2189" i="29"/>
  <c r="C2189" i="29"/>
  <c r="D2178" i="29"/>
  <c r="D2172" i="29"/>
  <c r="J2144" i="29"/>
  <c r="I2144" i="29"/>
  <c r="H2144" i="29"/>
  <c r="G2144" i="29"/>
  <c r="F2144" i="29"/>
  <c r="E2144" i="29"/>
  <c r="D2144" i="29"/>
  <c r="C2144" i="29"/>
  <c r="D2133" i="29"/>
  <c r="D2127" i="29"/>
  <c r="J2099" i="29"/>
  <c r="I2099" i="29"/>
  <c r="H2099" i="29"/>
  <c r="G2099" i="29"/>
  <c r="F2099" i="29"/>
  <c r="E2099" i="29"/>
  <c r="D2099" i="29"/>
  <c r="C2099" i="29"/>
  <c r="D2088" i="29"/>
  <c r="D2082" i="29"/>
  <c r="J2054" i="29"/>
  <c r="I2054" i="29"/>
  <c r="H2054" i="29"/>
  <c r="G2054" i="29"/>
  <c r="F2054" i="29"/>
  <c r="E2054" i="29"/>
  <c r="D2054" i="29"/>
  <c r="C2054" i="29"/>
  <c r="D2043" i="29"/>
  <c r="D2037" i="29"/>
  <c r="J2009" i="29"/>
  <c r="I2009" i="29"/>
  <c r="H2009" i="29"/>
  <c r="G2009" i="29"/>
  <c r="F2009" i="29"/>
  <c r="E2009" i="29"/>
  <c r="D2009" i="29"/>
  <c r="C2009" i="29"/>
  <c r="D1998" i="29"/>
  <c r="D1992" i="29"/>
  <c r="J1964" i="29"/>
  <c r="I1964" i="29"/>
  <c r="H1964" i="29"/>
  <c r="G1964" i="29"/>
  <c r="F1964" i="29"/>
  <c r="E1964" i="29"/>
  <c r="D1964" i="29"/>
  <c r="C1964" i="29"/>
  <c r="D1953" i="29"/>
  <c r="D1947" i="29"/>
  <c r="J1919" i="29"/>
  <c r="I1919" i="29"/>
  <c r="H1919" i="29"/>
  <c r="G1919" i="29"/>
  <c r="F1919" i="29"/>
  <c r="E1919" i="29"/>
  <c r="D1919" i="29"/>
  <c r="C1919" i="29"/>
  <c r="D1908" i="29"/>
  <c r="D1902" i="29"/>
  <c r="J1874" i="29"/>
  <c r="I1874" i="29"/>
  <c r="H1874" i="29"/>
  <c r="G1874" i="29"/>
  <c r="F1874" i="29"/>
  <c r="E1874" i="29"/>
  <c r="D1874" i="29"/>
  <c r="C1874" i="29"/>
  <c r="D1863" i="29"/>
  <c r="D1857" i="29"/>
  <c r="J1829" i="29"/>
  <c r="I1829" i="29"/>
  <c r="H1829" i="29"/>
  <c r="G1829" i="29"/>
  <c r="F1829" i="29"/>
  <c r="E1829" i="29"/>
  <c r="D1829" i="29"/>
  <c r="C1829" i="29"/>
  <c r="D1818" i="29"/>
  <c r="D1812" i="29"/>
  <c r="J1784" i="29"/>
  <c r="I1784" i="29"/>
  <c r="H1784" i="29"/>
  <c r="G1784" i="29"/>
  <c r="F1784" i="29"/>
  <c r="E1784" i="29"/>
  <c r="D1784" i="29"/>
  <c r="C1784" i="29"/>
  <c r="D1773" i="29"/>
  <c r="D1767" i="29"/>
  <c r="J1739" i="29"/>
  <c r="I1739" i="29"/>
  <c r="H1739" i="29"/>
  <c r="G1739" i="29"/>
  <c r="F1739" i="29"/>
  <c r="E1739" i="29"/>
  <c r="D1739" i="29"/>
  <c r="C1739" i="29"/>
  <c r="D1728" i="29"/>
  <c r="D1722" i="29"/>
  <c r="J1694" i="29"/>
  <c r="I1694" i="29"/>
  <c r="H1694" i="29"/>
  <c r="G1694" i="29"/>
  <c r="F1694" i="29"/>
  <c r="E1694" i="29"/>
  <c r="D1694" i="29"/>
  <c r="C1694" i="29"/>
  <c r="D1683" i="29"/>
  <c r="D1677" i="29"/>
  <c r="J1649" i="29"/>
  <c r="I1649" i="29"/>
  <c r="H1649" i="29"/>
  <c r="G1649" i="29"/>
  <c r="F1649" i="29"/>
  <c r="E1649" i="29"/>
  <c r="D1649" i="29"/>
  <c r="C1649" i="29"/>
  <c r="D1638" i="29"/>
  <c r="D1632" i="29"/>
  <c r="J1604" i="29"/>
  <c r="I1604" i="29"/>
  <c r="H1604" i="29"/>
  <c r="G1604" i="29"/>
  <c r="F1604" i="29"/>
  <c r="E1604" i="29"/>
  <c r="D1604" i="29"/>
  <c r="C1604" i="29"/>
  <c r="D1593" i="29"/>
  <c r="D1587" i="29"/>
  <c r="J1559" i="29"/>
  <c r="I1559" i="29"/>
  <c r="H1559" i="29"/>
  <c r="G1559" i="29"/>
  <c r="F1559" i="29"/>
  <c r="E1559" i="29"/>
  <c r="D1559" i="29"/>
  <c r="C1559" i="29"/>
  <c r="D1548" i="29"/>
  <c r="D1542" i="29"/>
  <c r="J1514" i="29"/>
  <c r="I1514" i="29"/>
  <c r="H1514" i="29"/>
  <c r="G1514" i="29"/>
  <c r="F1514" i="29"/>
  <c r="E1514" i="29"/>
  <c r="D1514" i="29"/>
  <c r="C1514" i="29"/>
  <c r="D1503" i="29"/>
  <c r="D1497" i="29"/>
  <c r="J1469" i="29"/>
  <c r="I1469" i="29"/>
  <c r="H1469" i="29"/>
  <c r="G1469" i="29"/>
  <c r="F1469" i="29"/>
  <c r="E1469" i="29"/>
  <c r="D1469" i="29"/>
  <c r="C1469" i="29"/>
  <c r="D1458" i="29"/>
  <c r="D1452" i="29"/>
  <c r="J1424" i="29"/>
  <c r="I1424" i="29"/>
  <c r="H1424" i="29"/>
  <c r="G1424" i="29"/>
  <c r="F1424" i="29"/>
  <c r="E1424" i="29"/>
  <c r="D1424" i="29"/>
  <c r="C1424" i="29"/>
  <c r="D1413" i="29"/>
  <c r="D1407" i="29"/>
  <c r="J1379" i="29"/>
  <c r="I1379" i="29"/>
  <c r="H1379" i="29"/>
  <c r="G1379" i="29"/>
  <c r="F1379" i="29"/>
  <c r="E1379" i="29"/>
  <c r="D1379" i="29"/>
  <c r="C1379" i="29"/>
  <c r="D1368" i="29"/>
  <c r="D1362" i="29"/>
  <c r="J1334" i="29"/>
  <c r="I1334" i="29"/>
  <c r="H1334" i="29"/>
  <c r="G1334" i="29"/>
  <c r="F1334" i="29"/>
  <c r="E1334" i="29"/>
  <c r="D1334" i="29"/>
  <c r="C1334" i="29"/>
  <c r="D1323" i="29"/>
  <c r="D1317" i="29"/>
  <c r="J1289" i="29"/>
  <c r="I1289" i="29"/>
  <c r="H1289" i="29"/>
  <c r="G1289" i="29"/>
  <c r="F1289" i="29"/>
  <c r="E1289" i="29"/>
  <c r="D1289" i="29"/>
  <c r="C1289" i="29"/>
  <c r="D1278" i="29"/>
  <c r="D1272" i="29"/>
  <c r="J1244" i="29"/>
  <c r="I1244" i="29"/>
  <c r="H1244" i="29"/>
  <c r="G1244" i="29"/>
  <c r="F1244" i="29"/>
  <c r="E1244" i="29"/>
  <c r="D1244" i="29"/>
  <c r="C1244" i="29"/>
  <c r="D1233" i="29"/>
  <c r="D1227" i="29"/>
  <c r="J1199" i="29"/>
  <c r="I1199" i="29"/>
  <c r="H1199" i="29"/>
  <c r="G1199" i="29"/>
  <c r="F1199" i="29"/>
  <c r="E1199" i="29"/>
  <c r="D1199" i="29"/>
  <c r="C1199" i="29"/>
  <c r="D1188" i="29"/>
  <c r="D1182" i="29"/>
  <c r="J1154" i="29"/>
  <c r="I1154" i="29"/>
  <c r="H1154" i="29"/>
  <c r="G1154" i="29"/>
  <c r="F1154" i="29"/>
  <c r="E1154" i="29"/>
  <c r="D1154" i="29"/>
  <c r="C1154" i="29"/>
  <c r="D1143" i="29"/>
  <c r="D1137" i="29"/>
  <c r="J1109" i="29"/>
  <c r="I1109" i="29"/>
  <c r="H1109" i="29"/>
  <c r="G1109" i="29"/>
  <c r="F1109" i="29"/>
  <c r="E1109" i="29"/>
  <c r="D1109" i="29"/>
  <c r="C1109" i="29"/>
  <c r="D1098" i="29"/>
  <c r="D1092" i="29"/>
  <c r="J1064" i="29"/>
  <c r="I1064" i="29"/>
  <c r="H1064" i="29"/>
  <c r="G1064" i="29"/>
  <c r="F1064" i="29"/>
  <c r="E1064" i="29"/>
  <c r="D1064" i="29"/>
  <c r="C1064" i="29"/>
  <c r="D1053" i="29"/>
  <c r="D1047" i="29"/>
  <c r="J1019" i="29"/>
  <c r="I1019" i="29"/>
  <c r="H1019" i="29"/>
  <c r="G1019" i="29"/>
  <c r="F1019" i="29"/>
  <c r="E1019" i="29"/>
  <c r="D1019" i="29"/>
  <c r="C1019" i="29"/>
  <c r="D1008" i="29"/>
  <c r="D1002" i="29"/>
  <c r="J974" i="29"/>
  <c r="I974" i="29"/>
  <c r="H974" i="29"/>
  <c r="G974" i="29"/>
  <c r="F974" i="29"/>
  <c r="E974" i="29"/>
  <c r="D974" i="29"/>
  <c r="C974" i="29"/>
  <c r="D963" i="29"/>
  <c r="D957" i="29"/>
  <c r="J929" i="29"/>
  <c r="I929" i="29"/>
  <c r="H929" i="29"/>
  <c r="G929" i="29"/>
  <c r="F929" i="29"/>
  <c r="E929" i="29"/>
  <c r="D929" i="29"/>
  <c r="C929" i="29"/>
  <c r="D918" i="29"/>
  <c r="D912" i="29"/>
  <c r="J884" i="29"/>
  <c r="I884" i="29"/>
  <c r="H884" i="29"/>
  <c r="G884" i="29"/>
  <c r="F884" i="29"/>
  <c r="E884" i="29"/>
  <c r="D884" i="29"/>
  <c r="C884" i="29"/>
  <c r="D873" i="29"/>
  <c r="D867" i="29"/>
  <c r="J839" i="29"/>
  <c r="I839" i="29"/>
  <c r="H839" i="29"/>
  <c r="G839" i="29"/>
  <c r="F839" i="29"/>
  <c r="E839" i="29"/>
  <c r="D839" i="29"/>
  <c r="C839" i="29"/>
  <c r="D828" i="29"/>
  <c r="D822" i="29"/>
  <c r="J794" i="29"/>
  <c r="I794" i="29"/>
  <c r="H794" i="29"/>
  <c r="G794" i="29"/>
  <c r="F794" i="29"/>
  <c r="E794" i="29"/>
  <c r="D794" i="29"/>
  <c r="C794" i="29"/>
  <c r="D783" i="29"/>
  <c r="D777" i="29"/>
  <c r="J749" i="29"/>
  <c r="I749" i="29"/>
  <c r="H749" i="29"/>
  <c r="G749" i="29"/>
  <c r="F749" i="29"/>
  <c r="E749" i="29"/>
  <c r="D749" i="29"/>
  <c r="C749" i="29"/>
  <c r="D738" i="29"/>
  <c r="D732" i="29"/>
  <c r="J704" i="29"/>
  <c r="I704" i="29"/>
  <c r="H704" i="29"/>
  <c r="G704" i="29"/>
  <c r="F704" i="29"/>
  <c r="E704" i="29"/>
  <c r="D704" i="29"/>
  <c r="C704" i="29"/>
  <c r="D693" i="29"/>
  <c r="D687" i="29"/>
  <c r="J659" i="29"/>
  <c r="I659" i="29"/>
  <c r="H659" i="29"/>
  <c r="G659" i="29"/>
  <c r="F659" i="29"/>
  <c r="E659" i="29"/>
  <c r="D659" i="29"/>
  <c r="C659" i="29"/>
  <c r="D648" i="29"/>
  <c r="D642" i="29"/>
  <c r="J614" i="29"/>
  <c r="I614" i="29"/>
  <c r="H614" i="29"/>
  <c r="G614" i="29"/>
  <c r="F614" i="29"/>
  <c r="E614" i="29"/>
  <c r="D614" i="29"/>
  <c r="C614" i="29"/>
  <c r="D603" i="29"/>
  <c r="D597" i="29"/>
  <c r="J569" i="29"/>
  <c r="I569" i="29"/>
  <c r="H569" i="29"/>
  <c r="G569" i="29"/>
  <c r="F569" i="29"/>
  <c r="E569" i="29"/>
  <c r="D569" i="29"/>
  <c r="C569" i="29"/>
  <c r="D558" i="29"/>
  <c r="D552" i="29"/>
  <c r="J524" i="29"/>
  <c r="I524" i="29"/>
  <c r="H524" i="29"/>
  <c r="G524" i="29"/>
  <c r="F524" i="29"/>
  <c r="E524" i="29"/>
  <c r="D524" i="29"/>
  <c r="C524" i="29"/>
  <c r="D513" i="29"/>
  <c r="D507" i="29"/>
  <c r="J479" i="29"/>
  <c r="I479" i="29"/>
  <c r="H479" i="29"/>
  <c r="G479" i="29"/>
  <c r="F479" i="29"/>
  <c r="E479" i="29"/>
  <c r="D479" i="29"/>
  <c r="C479" i="29"/>
  <c r="D468" i="29"/>
  <c r="D462" i="29"/>
  <c r="J434" i="29"/>
  <c r="I434" i="29"/>
  <c r="H434" i="29"/>
  <c r="G434" i="29"/>
  <c r="F434" i="29"/>
  <c r="E434" i="29"/>
  <c r="D434" i="29"/>
  <c r="C434" i="29"/>
  <c r="D423" i="29"/>
  <c r="D417" i="29"/>
  <c r="J389" i="29"/>
  <c r="I389" i="29"/>
  <c r="H389" i="29"/>
  <c r="G389" i="29"/>
  <c r="F389" i="29"/>
  <c r="E389" i="29"/>
  <c r="D389" i="29"/>
  <c r="C389" i="29"/>
  <c r="D378" i="29"/>
  <c r="D372" i="29"/>
  <c r="J344" i="29"/>
  <c r="I344" i="29"/>
  <c r="H344" i="29"/>
  <c r="G344" i="29"/>
  <c r="F344" i="29"/>
  <c r="E344" i="29"/>
  <c r="D344" i="29"/>
  <c r="C344" i="29"/>
  <c r="D333" i="29"/>
  <c r="D327" i="29"/>
  <c r="J299" i="29"/>
  <c r="I299" i="29"/>
  <c r="H299" i="29"/>
  <c r="G299" i="29"/>
  <c r="F299" i="29"/>
  <c r="E299" i="29"/>
  <c r="D299" i="29"/>
  <c r="C299" i="29"/>
  <c r="D288" i="29"/>
  <c r="D282" i="29"/>
  <c r="J254" i="29"/>
  <c r="I254" i="29"/>
  <c r="H254" i="29"/>
  <c r="G254" i="29"/>
  <c r="F254" i="29"/>
  <c r="E254" i="29"/>
  <c r="D254" i="29"/>
  <c r="C254" i="29"/>
  <c r="D243" i="29"/>
  <c r="D237" i="29"/>
  <c r="J209" i="29"/>
  <c r="I209" i="29"/>
  <c r="H209" i="29"/>
  <c r="G209" i="29"/>
  <c r="F209" i="29"/>
  <c r="E209" i="29"/>
  <c r="D209" i="29"/>
  <c r="C209" i="29"/>
  <c r="D198" i="29"/>
  <c r="D192" i="29"/>
  <c r="J164" i="29"/>
  <c r="I164" i="29"/>
  <c r="H164" i="29"/>
  <c r="G164" i="29"/>
  <c r="F164" i="29"/>
  <c r="E164" i="29"/>
  <c r="D164" i="29"/>
  <c r="C164" i="29"/>
  <c r="D153" i="29"/>
  <c r="D147" i="29"/>
  <c r="J119" i="29"/>
  <c r="I119" i="29"/>
  <c r="H119" i="29"/>
  <c r="G119" i="29"/>
  <c r="F119" i="29"/>
  <c r="E119" i="29"/>
  <c r="D119" i="29"/>
  <c r="C119" i="29"/>
  <c r="D108" i="29"/>
  <c r="D102" i="29"/>
  <c r="J74" i="29"/>
  <c r="I74" i="29"/>
  <c r="H74" i="29"/>
  <c r="G74" i="29"/>
  <c r="F74" i="29"/>
  <c r="E74" i="29"/>
  <c r="D74" i="29"/>
  <c r="C74" i="29"/>
  <c r="D63" i="29"/>
  <c r="D57" i="29"/>
  <c r="J29" i="29"/>
  <c r="I29" i="29"/>
  <c r="H29" i="29"/>
  <c r="G29" i="29"/>
  <c r="F29" i="29"/>
  <c r="E29" i="29"/>
  <c r="D29" i="29"/>
  <c r="C29" i="29"/>
  <c r="D18" i="29"/>
  <c r="D12" i="29"/>
  <c r="F1896" i="22"/>
  <c r="F1886" i="22"/>
  <c r="F1877" i="22"/>
  <c r="F1867" i="22"/>
  <c r="F1858" i="22"/>
  <c r="F1848" i="22"/>
  <c r="F1839" i="22"/>
  <c r="F1829" i="22"/>
  <c r="F1820" i="22"/>
  <c r="F1810" i="22"/>
  <c r="F1801" i="22"/>
  <c r="F1791" i="22"/>
  <c r="F1782" i="22"/>
  <c r="F1772" i="22"/>
  <c r="F1763" i="22"/>
  <c r="F1753" i="22"/>
  <c r="F1744" i="22"/>
  <c r="F1734" i="22"/>
  <c r="F1725" i="22"/>
  <c r="F1715" i="22"/>
  <c r="F1706" i="22"/>
  <c r="F1696" i="22"/>
  <c r="F1687" i="22"/>
  <c r="F1677" i="22"/>
  <c r="F1668" i="22"/>
  <c r="F1658" i="22"/>
  <c r="F1649" i="22"/>
  <c r="F1639" i="22"/>
  <c r="F1630" i="22"/>
  <c r="F1620" i="22"/>
  <c r="F1611" i="22"/>
  <c r="F1601" i="22"/>
  <c r="F1592" i="22"/>
  <c r="F1582" i="22"/>
  <c r="F1573" i="22"/>
  <c r="F1563" i="22"/>
  <c r="F1554" i="22"/>
  <c r="F1544" i="22"/>
  <c r="F1535" i="22"/>
  <c r="F1525" i="22"/>
  <c r="F1516" i="22"/>
  <c r="F1506" i="22"/>
  <c r="F1497" i="22"/>
  <c r="F1487" i="22"/>
  <c r="F1478" i="22"/>
  <c r="F1468" i="22"/>
  <c r="F1459" i="22"/>
  <c r="F1449" i="22"/>
  <c r="F1440" i="22"/>
  <c r="F1430" i="22"/>
  <c r="F1421" i="22"/>
  <c r="F1411" i="22"/>
  <c r="F1402" i="22"/>
  <c r="F1392" i="22"/>
  <c r="F1383" i="22"/>
  <c r="F1373" i="22"/>
  <c r="F1364" i="22"/>
  <c r="F1354" i="22"/>
  <c r="F1345" i="22"/>
  <c r="F1335" i="22"/>
  <c r="F1326" i="22"/>
  <c r="F1316" i="22"/>
  <c r="F1307" i="22"/>
  <c r="F1297" i="22"/>
  <c r="F1288" i="22"/>
  <c r="F1278" i="22"/>
  <c r="F1269" i="22"/>
  <c r="F1259" i="22"/>
  <c r="F1250" i="22"/>
  <c r="F1240" i="22"/>
  <c r="F1231" i="22"/>
  <c r="F1221" i="22"/>
  <c r="F1212" i="22"/>
  <c r="F1202" i="22"/>
  <c r="F1193" i="22"/>
  <c r="F1183" i="22"/>
  <c r="F1174" i="22"/>
  <c r="F1164" i="22"/>
  <c r="F1155" i="22"/>
  <c r="F1145" i="22"/>
  <c r="F1136" i="22"/>
  <c r="F1126" i="22"/>
  <c r="F1117" i="22"/>
  <c r="F1107" i="22"/>
  <c r="F1098" i="22"/>
  <c r="F1088" i="22"/>
  <c r="F1079" i="22"/>
  <c r="F1069" i="22"/>
  <c r="F1060" i="22"/>
  <c r="F1050" i="22"/>
  <c r="F1041" i="22"/>
  <c r="F1031" i="22"/>
  <c r="F1022" i="22"/>
  <c r="F1012" i="22"/>
  <c r="F1003" i="22"/>
  <c r="F993" i="22"/>
  <c r="F984" i="22"/>
  <c r="F974" i="22"/>
  <c r="F965" i="22"/>
  <c r="F955" i="22"/>
  <c r="F946" i="22"/>
  <c r="F936" i="22"/>
  <c r="F927" i="22"/>
  <c r="F917" i="22"/>
  <c r="F908" i="22"/>
  <c r="F898" i="22"/>
  <c r="F889" i="22"/>
  <c r="F879" i="22"/>
  <c r="F870" i="22"/>
  <c r="F860" i="22"/>
  <c r="F851" i="22"/>
  <c r="F841" i="22"/>
  <c r="F832" i="22"/>
  <c r="F822" i="22"/>
  <c r="F813" i="22"/>
  <c r="F803" i="22"/>
  <c r="F794" i="22"/>
  <c r="F784" i="22"/>
  <c r="F775" i="22"/>
  <c r="F765" i="22"/>
  <c r="F756" i="22"/>
  <c r="F746" i="22"/>
  <c r="F737" i="22"/>
  <c r="F727" i="22"/>
  <c r="F718" i="22"/>
  <c r="F708" i="22"/>
  <c r="F699" i="22"/>
  <c r="F689" i="22"/>
  <c r="F680" i="22"/>
  <c r="F670" i="22"/>
  <c r="F661" i="22"/>
  <c r="F651" i="22"/>
  <c r="F642" i="22"/>
  <c r="F632" i="22"/>
  <c r="F623" i="22"/>
  <c r="F613" i="22"/>
  <c r="F604" i="22"/>
  <c r="F594" i="22"/>
  <c r="F585" i="22"/>
  <c r="F575" i="22"/>
  <c r="F566" i="22"/>
  <c r="F556" i="22"/>
  <c r="F547" i="22"/>
  <c r="F537" i="22"/>
  <c r="F528" i="22"/>
  <c r="F518" i="22"/>
  <c r="F509" i="22"/>
  <c r="F499" i="22"/>
  <c r="F490" i="22"/>
  <c r="F480" i="22"/>
  <c r="F471" i="22"/>
  <c r="F461" i="22"/>
  <c r="F452" i="22"/>
  <c r="F442" i="22"/>
  <c r="F433" i="22"/>
  <c r="F423" i="22"/>
  <c r="F414" i="22"/>
  <c r="F404" i="22"/>
  <c r="F395" i="22"/>
  <c r="F385" i="22"/>
  <c r="F376" i="22"/>
  <c r="F366" i="22"/>
  <c r="F357" i="22"/>
  <c r="F347" i="22"/>
  <c r="F338" i="22"/>
  <c r="F328" i="22"/>
  <c r="F319" i="22"/>
  <c r="F309" i="22"/>
  <c r="F300" i="22"/>
  <c r="F290" i="22"/>
  <c r="F281" i="22"/>
  <c r="F271" i="22"/>
  <c r="F262" i="22"/>
  <c r="F252" i="22"/>
  <c r="F243" i="22"/>
  <c r="F233" i="22"/>
  <c r="F224" i="22"/>
  <c r="F214" i="22"/>
  <c r="F205" i="22"/>
  <c r="F195" i="22"/>
  <c r="F186" i="22"/>
  <c r="F176" i="22"/>
  <c r="F167" i="22"/>
  <c r="F157" i="22"/>
  <c r="F148" i="22"/>
  <c r="F138" i="22"/>
  <c r="F129" i="22"/>
  <c r="F119" i="22"/>
  <c r="F110" i="22"/>
  <c r="F100" i="22"/>
  <c r="F91" i="22"/>
  <c r="F81" i="22"/>
  <c r="F72" i="22"/>
  <c r="F62" i="22"/>
  <c r="F53" i="22"/>
  <c r="F43" i="22"/>
  <c r="F34" i="22"/>
  <c r="F24" i="22"/>
  <c r="F15" i="22"/>
  <c r="F5" i="22"/>
  <c r="C7" i="26"/>
  <c r="L1690" i="26"/>
  <c r="K1690" i="26"/>
  <c r="J1690" i="26"/>
  <c r="E1690" i="26"/>
  <c r="D1690" i="26"/>
  <c r="C1690" i="26"/>
  <c r="L1656" i="26"/>
  <c r="K1656" i="26"/>
  <c r="J1656" i="26"/>
  <c r="E1656" i="26"/>
  <c r="D1656" i="26"/>
  <c r="C1656" i="26"/>
  <c r="L1622" i="26"/>
  <c r="K1622" i="26"/>
  <c r="J1622" i="26"/>
  <c r="E1622" i="26"/>
  <c r="D1622" i="26"/>
  <c r="C1622" i="26"/>
  <c r="L1588" i="26"/>
  <c r="K1588" i="26"/>
  <c r="J1588" i="26"/>
  <c r="E1588" i="26"/>
  <c r="D1588" i="26"/>
  <c r="C1588" i="26"/>
  <c r="L1554" i="26"/>
  <c r="K1554" i="26"/>
  <c r="J1554" i="26"/>
  <c r="E1554" i="26"/>
  <c r="D1554" i="26"/>
  <c r="C1554" i="26"/>
  <c r="L1520" i="26"/>
  <c r="K1520" i="26"/>
  <c r="J1520" i="26"/>
  <c r="E1520" i="26"/>
  <c r="D1520" i="26"/>
  <c r="C1520" i="26"/>
  <c r="L1486" i="26"/>
  <c r="K1486" i="26"/>
  <c r="J1486" i="26"/>
  <c r="E1486" i="26"/>
  <c r="D1486" i="26"/>
  <c r="C1486" i="26"/>
  <c r="L1452" i="26"/>
  <c r="K1452" i="26"/>
  <c r="J1452" i="26"/>
  <c r="E1452" i="26"/>
  <c r="D1452" i="26"/>
  <c r="C1452" i="26"/>
  <c r="L1418" i="26"/>
  <c r="K1418" i="26"/>
  <c r="J1418" i="26"/>
  <c r="E1418" i="26"/>
  <c r="D1418" i="26"/>
  <c r="C1418" i="26"/>
  <c r="L1384" i="26"/>
  <c r="K1384" i="26"/>
  <c r="J1384" i="26"/>
  <c r="E1384" i="26"/>
  <c r="D1384" i="26"/>
  <c r="C1384" i="26"/>
  <c r="L1350" i="26"/>
  <c r="K1350" i="26"/>
  <c r="J1350" i="26"/>
  <c r="E1350" i="26"/>
  <c r="D1350" i="26"/>
  <c r="C1350" i="26"/>
  <c r="L1316" i="26"/>
  <c r="K1316" i="26"/>
  <c r="J1316" i="26"/>
  <c r="E1316" i="26"/>
  <c r="D1316" i="26"/>
  <c r="C1316" i="26"/>
  <c r="L1282" i="26"/>
  <c r="K1282" i="26"/>
  <c r="J1282" i="26"/>
  <c r="E1282" i="26"/>
  <c r="D1282" i="26"/>
  <c r="C1282" i="26"/>
  <c r="L1248" i="26"/>
  <c r="K1248" i="26"/>
  <c r="J1248" i="26"/>
  <c r="E1248" i="26"/>
  <c r="D1248" i="26"/>
  <c r="C1248" i="26"/>
  <c r="L1214" i="26"/>
  <c r="K1214" i="26"/>
  <c r="J1214" i="26"/>
  <c r="E1214" i="26"/>
  <c r="D1214" i="26"/>
  <c r="C1214" i="26"/>
  <c r="L1180" i="26"/>
  <c r="K1180" i="26"/>
  <c r="J1180" i="26"/>
  <c r="E1180" i="26"/>
  <c r="D1180" i="26"/>
  <c r="C1180" i="26"/>
  <c r="L1146" i="26"/>
  <c r="K1146" i="26"/>
  <c r="J1146" i="26"/>
  <c r="E1146" i="26"/>
  <c r="D1146" i="26"/>
  <c r="C1146" i="26"/>
  <c r="L1112" i="26"/>
  <c r="K1112" i="26"/>
  <c r="J1112" i="26"/>
  <c r="E1112" i="26"/>
  <c r="D1112" i="26"/>
  <c r="C1112" i="26"/>
  <c r="L1078" i="26"/>
  <c r="K1078" i="26"/>
  <c r="J1078" i="26"/>
  <c r="E1078" i="26"/>
  <c r="D1078" i="26"/>
  <c r="C1078" i="26"/>
  <c r="L1044" i="26"/>
  <c r="K1044" i="26"/>
  <c r="J1044" i="26"/>
  <c r="E1044" i="26"/>
  <c r="D1044" i="26"/>
  <c r="C1044" i="26"/>
  <c r="L1010" i="26"/>
  <c r="K1010" i="26"/>
  <c r="J1010" i="26"/>
  <c r="E1010" i="26"/>
  <c r="D1010" i="26"/>
  <c r="C1010" i="26"/>
  <c r="L976" i="26"/>
  <c r="K976" i="26"/>
  <c r="J976" i="26"/>
  <c r="E976" i="26"/>
  <c r="D976" i="26"/>
  <c r="C976" i="26"/>
  <c r="L942" i="26"/>
  <c r="K942" i="26"/>
  <c r="J942" i="26"/>
  <c r="E942" i="26"/>
  <c r="D942" i="26"/>
  <c r="C942" i="26"/>
  <c r="L908" i="26"/>
  <c r="K908" i="26"/>
  <c r="J908" i="26"/>
  <c r="E908" i="26"/>
  <c r="D908" i="26"/>
  <c r="C908" i="26"/>
  <c r="L874" i="26"/>
  <c r="K874" i="26"/>
  <c r="J874" i="26"/>
  <c r="E874" i="26"/>
  <c r="D874" i="26"/>
  <c r="C874" i="26"/>
  <c r="L840" i="26"/>
  <c r="K840" i="26"/>
  <c r="J840" i="26"/>
  <c r="E840" i="26"/>
  <c r="D840" i="26"/>
  <c r="C840" i="26"/>
  <c r="L806" i="26"/>
  <c r="K806" i="26"/>
  <c r="J806" i="26"/>
  <c r="E806" i="26"/>
  <c r="D806" i="26"/>
  <c r="C806" i="26"/>
  <c r="L772" i="26"/>
  <c r="K772" i="26"/>
  <c r="J772" i="26"/>
  <c r="E772" i="26"/>
  <c r="D772" i="26"/>
  <c r="C772" i="26"/>
  <c r="C773" i="26"/>
  <c r="L738" i="26"/>
  <c r="K738" i="26"/>
  <c r="J738" i="26"/>
  <c r="E738" i="26"/>
  <c r="D738" i="26"/>
  <c r="C738" i="26"/>
  <c r="L704" i="26"/>
  <c r="K704" i="26"/>
  <c r="J704" i="26"/>
  <c r="E704" i="26"/>
  <c r="D704" i="26"/>
  <c r="C704" i="26"/>
  <c r="L670" i="26"/>
  <c r="K670" i="26"/>
  <c r="J670" i="26"/>
  <c r="E670" i="26"/>
  <c r="D670" i="26"/>
  <c r="C670" i="26"/>
  <c r="L636" i="26"/>
  <c r="K636" i="26"/>
  <c r="J636" i="26"/>
  <c r="E636" i="26"/>
  <c r="D636" i="26"/>
  <c r="C636" i="26"/>
  <c r="L602" i="26"/>
  <c r="K602" i="26"/>
  <c r="J602" i="26"/>
  <c r="E602" i="26"/>
  <c r="D602" i="26"/>
  <c r="C602" i="26"/>
  <c r="L568" i="26"/>
  <c r="K568" i="26"/>
  <c r="J568" i="26"/>
  <c r="E568" i="26"/>
  <c r="D568" i="26"/>
  <c r="C568" i="26"/>
  <c r="L534" i="26"/>
  <c r="K534" i="26"/>
  <c r="J534" i="26"/>
  <c r="E534" i="26"/>
  <c r="D534" i="26"/>
  <c r="C534" i="26"/>
  <c r="L500" i="26"/>
  <c r="K500" i="26"/>
  <c r="J500" i="26"/>
  <c r="E500" i="26"/>
  <c r="D500" i="26"/>
  <c r="C500" i="26"/>
  <c r="B465" i="26"/>
  <c r="L466" i="26"/>
  <c r="K466" i="26"/>
  <c r="J466" i="26"/>
  <c r="E466" i="26"/>
  <c r="D466" i="26"/>
  <c r="C466" i="26"/>
  <c r="L432" i="26"/>
  <c r="K432" i="26"/>
  <c r="J432" i="26"/>
  <c r="E432" i="26"/>
  <c r="D432" i="26"/>
  <c r="C432" i="26"/>
  <c r="L398" i="26"/>
  <c r="K398" i="26"/>
  <c r="J398" i="26"/>
  <c r="E398" i="26"/>
  <c r="D398" i="26"/>
  <c r="C398" i="26"/>
  <c r="L364" i="26"/>
  <c r="K364" i="26"/>
  <c r="J364" i="26"/>
  <c r="E364" i="26"/>
  <c r="D364" i="26"/>
  <c r="C364" i="26"/>
  <c r="L330" i="26"/>
  <c r="K330" i="26"/>
  <c r="J330" i="26"/>
  <c r="E330" i="26"/>
  <c r="D330" i="26"/>
  <c r="C330" i="26"/>
  <c r="L296" i="26"/>
  <c r="K296" i="26"/>
  <c r="J296" i="26"/>
  <c r="E296" i="26"/>
  <c r="D296" i="26"/>
  <c r="C296" i="26"/>
  <c r="L262" i="26"/>
  <c r="K262" i="26"/>
  <c r="J262" i="26"/>
  <c r="E262" i="26"/>
  <c r="D262" i="26"/>
  <c r="C262" i="26"/>
  <c r="L228" i="26"/>
  <c r="K228" i="26"/>
  <c r="J228" i="26"/>
  <c r="E228" i="26"/>
  <c r="D228" i="26"/>
  <c r="C228" i="26"/>
  <c r="L194" i="26"/>
  <c r="K194" i="26"/>
  <c r="J194" i="26"/>
  <c r="E194" i="26"/>
  <c r="D194" i="26"/>
  <c r="C194" i="26"/>
  <c r="L160" i="26"/>
  <c r="K160" i="26"/>
  <c r="J160" i="26"/>
  <c r="E160" i="26"/>
  <c r="D160" i="26"/>
  <c r="C160" i="26"/>
  <c r="L126" i="26"/>
  <c r="K126" i="26"/>
  <c r="J126" i="26"/>
  <c r="E126" i="26"/>
  <c r="D126" i="26"/>
  <c r="C126" i="26"/>
  <c r="L92" i="26"/>
  <c r="K92" i="26"/>
  <c r="J92" i="26"/>
  <c r="E92" i="26"/>
  <c r="D92" i="26"/>
  <c r="C92" i="26"/>
  <c r="L58" i="26"/>
  <c r="K58" i="26"/>
  <c r="J58" i="26"/>
  <c r="E58" i="26"/>
  <c r="D58" i="26"/>
  <c r="C58" i="26"/>
  <c r="L24" i="26"/>
  <c r="J24" i="26"/>
  <c r="K24" i="26"/>
  <c r="E24" i="26"/>
  <c r="D24" i="26"/>
  <c r="C24" i="26"/>
  <c r="GN5" i="1"/>
  <c r="HS8" i="1"/>
  <c r="HS9" i="1"/>
  <c r="HS10" i="1"/>
  <c r="HS11" i="1"/>
  <c r="HS12" i="1"/>
  <c r="HS7" i="1"/>
  <c r="J1694" i="26"/>
  <c r="J1693" i="26"/>
  <c r="J1692" i="26"/>
  <c r="J1691" i="26"/>
  <c r="L1689" i="26"/>
  <c r="K1689" i="26"/>
  <c r="J1689" i="26"/>
  <c r="L1688" i="26"/>
  <c r="K1688" i="26"/>
  <c r="J1688" i="26"/>
  <c r="L1687" i="26"/>
  <c r="K1687" i="26"/>
  <c r="J1687" i="26"/>
  <c r="L1686" i="26"/>
  <c r="K1686" i="26"/>
  <c r="J1686" i="26"/>
  <c r="L1685" i="26"/>
  <c r="K1685" i="26"/>
  <c r="J1685" i="26"/>
  <c r="L1684" i="26"/>
  <c r="K1684" i="26"/>
  <c r="J1684" i="26"/>
  <c r="L1683" i="26"/>
  <c r="K1683" i="26"/>
  <c r="J1683" i="26"/>
  <c r="I1683" i="26"/>
  <c r="L1682" i="26"/>
  <c r="K1682" i="26"/>
  <c r="J1682" i="26"/>
  <c r="L1681" i="26"/>
  <c r="K1681" i="26"/>
  <c r="J1681" i="26"/>
  <c r="J1679" i="26"/>
  <c r="J1678" i="26"/>
  <c r="J1677" i="26"/>
  <c r="J1676" i="26"/>
  <c r="J1674" i="26"/>
  <c r="J1673" i="26"/>
  <c r="J1672" i="26"/>
  <c r="J1671" i="26"/>
  <c r="C1694" i="26"/>
  <c r="C1693" i="26"/>
  <c r="C1692" i="26"/>
  <c r="C1691" i="26"/>
  <c r="E1689" i="26"/>
  <c r="D1689" i="26"/>
  <c r="C1689" i="26"/>
  <c r="E1688" i="26"/>
  <c r="D1688" i="26"/>
  <c r="C1688" i="26"/>
  <c r="E1687" i="26"/>
  <c r="D1687" i="26"/>
  <c r="C1687" i="26"/>
  <c r="E1686" i="26"/>
  <c r="D1686" i="26"/>
  <c r="C1686" i="26"/>
  <c r="E1685" i="26"/>
  <c r="D1685" i="26"/>
  <c r="C1685" i="26"/>
  <c r="E1684" i="26"/>
  <c r="D1684" i="26"/>
  <c r="C1684" i="26"/>
  <c r="E1683" i="26"/>
  <c r="D1683" i="26"/>
  <c r="C1683" i="26"/>
  <c r="B1683" i="26"/>
  <c r="E1682" i="26"/>
  <c r="D1682" i="26"/>
  <c r="C1682" i="26"/>
  <c r="E1681" i="26"/>
  <c r="D1681" i="26"/>
  <c r="C1681" i="26"/>
  <c r="C1679" i="26"/>
  <c r="C1678" i="26"/>
  <c r="C1677" i="26"/>
  <c r="C1676" i="26"/>
  <c r="C1674" i="26"/>
  <c r="C1673" i="26"/>
  <c r="C1672" i="26"/>
  <c r="C1671" i="26"/>
  <c r="J1660" i="26"/>
  <c r="J1659" i="26"/>
  <c r="J1658" i="26"/>
  <c r="J1657" i="26"/>
  <c r="L1655" i="26"/>
  <c r="K1655" i="26"/>
  <c r="J1655" i="26"/>
  <c r="L1654" i="26"/>
  <c r="K1654" i="26"/>
  <c r="J1654" i="26"/>
  <c r="L1653" i="26"/>
  <c r="K1653" i="26"/>
  <c r="J1653" i="26"/>
  <c r="L1652" i="26"/>
  <c r="K1652" i="26"/>
  <c r="J1652" i="26"/>
  <c r="L1651" i="26"/>
  <c r="K1651" i="26"/>
  <c r="J1651" i="26"/>
  <c r="L1650" i="26"/>
  <c r="K1650" i="26"/>
  <c r="J1650" i="26"/>
  <c r="L1649" i="26"/>
  <c r="K1649" i="26"/>
  <c r="J1649" i="26"/>
  <c r="I1649" i="26"/>
  <c r="L1648" i="26"/>
  <c r="K1648" i="26"/>
  <c r="J1648" i="26"/>
  <c r="L1647" i="26"/>
  <c r="K1647" i="26"/>
  <c r="J1647" i="26"/>
  <c r="J1645" i="26"/>
  <c r="J1644" i="26"/>
  <c r="J1643" i="26"/>
  <c r="J1642" i="26"/>
  <c r="J1640" i="26"/>
  <c r="J1639" i="26"/>
  <c r="J1638" i="26"/>
  <c r="J1637" i="26"/>
  <c r="C1660" i="26"/>
  <c r="C1659" i="26"/>
  <c r="C1658" i="26"/>
  <c r="C1657" i="26"/>
  <c r="E1655" i="26"/>
  <c r="D1655" i="26"/>
  <c r="C1655" i="26"/>
  <c r="E1654" i="26"/>
  <c r="D1654" i="26"/>
  <c r="C1654" i="26"/>
  <c r="E1653" i="26"/>
  <c r="D1653" i="26"/>
  <c r="C1653" i="26"/>
  <c r="E1652" i="26"/>
  <c r="D1652" i="26"/>
  <c r="C1652" i="26"/>
  <c r="E1651" i="26"/>
  <c r="D1651" i="26"/>
  <c r="C1651" i="26"/>
  <c r="E1650" i="26"/>
  <c r="D1650" i="26"/>
  <c r="C1650" i="26"/>
  <c r="E1649" i="26"/>
  <c r="D1649" i="26"/>
  <c r="C1649" i="26"/>
  <c r="B1649" i="26"/>
  <c r="E1648" i="26"/>
  <c r="D1648" i="26"/>
  <c r="C1648" i="26"/>
  <c r="E1647" i="26"/>
  <c r="D1647" i="26"/>
  <c r="C1647" i="26"/>
  <c r="C1645" i="26"/>
  <c r="C1644" i="26"/>
  <c r="C1643" i="26"/>
  <c r="C1642" i="26"/>
  <c r="C1640" i="26"/>
  <c r="C1639" i="26"/>
  <c r="C1638" i="26"/>
  <c r="C1637" i="26"/>
  <c r="J1626" i="26"/>
  <c r="J1625" i="26"/>
  <c r="J1624" i="26"/>
  <c r="J1623" i="26"/>
  <c r="L1621" i="26"/>
  <c r="K1621" i="26"/>
  <c r="J1621" i="26"/>
  <c r="L1620" i="26"/>
  <c r="K1620" i="26"/>
  <c r="J1620" i="26"/>
  <c r="L1619" i="26"/>
  <c r="K1619" i="26"/>
  <c r="J1619" i="26"/>
  <c r="L1618" i="26"/>
  <c r="K1618" i="26"/>
  <c r="J1618" i="26"/>
  <c r="L1617" i="26"/>
  <c r="K1617" i="26"/>
  <c r="J1617" i="26"/>
  <c r="L1616" i="26"/>
  <c r="K1616" i="26"/>
  <c r="J1616" i="26"/>
  <c r="L1615" i="26"/>
  <c r="K1615" i="26"/>
  <c r="J1615" i="26"/>
  <c r="I1615" i="26"/>
  <c r="L1614" i="26"/>
  <c r="K1614" i="26"/>
  <c r="J1614" i="26"/>
  <c r="L1613" i="26"/>
  <c r="K1613" i="26"/>
  <c r="J1613" i="26"/>
  <c r="J1611" i="26"/>
  <c r="J1610" i="26"/>
  <c r="J1609" i="26"/>
  <c r="J1608" i="26"/>
  <c r="J1606" i="26"/>
  <c r="J1605" i="26"/>
  <c r="J1604" i="26"/>
  <c r="J1603" i="26"/>
  <c r="C1626" i="26"/>
  <c r="C1625" i="26"/>
  <c r="C1624" i="26"/>
  <c r="C1623" i="26"/>
  <c r="E1621" i="26"/>
  <c r="D1621" i="26"/>
  <c r="C1621" i="26"/>
  <c r="E1620" i="26"/>
  <c r="D1620" i="26"/>
  <c r="C1620" i="26"/>
  <c r="E1619" i="26"/>
  <c r="D1619" i="26"/>
  <c r="C1619" i="26"/>
  <c r="E1618" i="26"/>
  <c r="D1618" i="26"/>
  <c r="C1618" i="26"/>
  <c r="E1617" i="26"/>
  <c r="D1617" i="26"/>
  <c r="C1617" i="26"/>
  <c r="E1616" i="26"/>
  <c r="D1616" i="26"/>
  <c r="C1616" i="26"/>
  <c r="E1615" i="26"/>
  <c r="D1615" i="26"/>
  <c r="C1615" i="26"/>
  <c r="B1615" i="26"/>
  <c r="E1614" i="26"/>
  <c r="D1614" i="26"/>
  <c r="C1614" i="26"/>
  <c r="E1613" i="26"/>
  <c r="D1613" i="26"/>
  <c r="C1613" i="26"/>
  <c r="C1611" i="26"/>
  <c r="C1610" i="26"/>
  <c r="C1609" i="26"/>
  <c r="C1608" i="26"/>
  <c r="C1606" i="26"/>
  <c r="C1605" i="26"/>
  <c r="C1604" i="26"/>
  <c r="C1603" i="26"/>
  <c r="J1592" i="26"/>
  <c r="J1591" i="26"/>
  <c r="J1590" i="26"/>
  <c r="J1589" i="26"/>
  <c r="L1587" i="26"/>
  <c r="K1587" i="26"/>
  <c r="J1587" i="26"/>
  <c r="L1586" i="26"/>
  <c r="K1586" i="26"/>
  <c r="J1586" i="26"/>
  <c r="L1585" i="26"/>
  <c r="K1585" i="26"/>
  <c r="J1585" i="26"/>
  <c r="L1584" i="26"/>
  <c r="K1584" i="26"/>
  <c r="J1584" i="26"/>
  <c r="L1583" i="26"/>
  <c r="K1583" i="26"/>
  <c r="J1583" i="26"/>
  <c r="L1582" i="26"/>
  <c r="K1582" i="26"/>
  <c r="J1582" i="26"/>
  <c r="L1581" i="26"/>
  <c r="K1581" i="26"/>
  <c r="J1581" i="26"/>
  <c r="I1581" i="26"/>
  <c r="L1580" i="26"/>
  <c r="K1580" i="26"/>
  <c r="J1580" i="26"/>
  <c r="L1579" i="26"/>
  <c r="K1579" i="26"/>
  <c r="J1579" i="26"/>
  <c r="J1577" i="26"/>
  <c r="J1576" i="26"/>
  <c r="J1575" i="26"/>
  <c r="J1574" i="26"/>
  <c r="J1572" i="26"/>
  <c r="J1571" i="26"/>
  <c r="J1570" i="26"/>
  <c r="J1569" i="26"/>
  <c r="C1592" i="26"/>
  <c r="C1591" i="26"/>
  <c r="C1590" i="26"/>
  <c r="C1589" i="26"/>
  <c r="E1587" i="26"/>
  <c r="D1587" i="26"/>
  <c r="C1587" i="26"/>
  <c r="E1586" i="26"/>
  <c r="D1586" i="26"/>
  <c r="C1586" i="26"/>
  <c r="E1585" i="26"/>
  <c r="D1585" i="26"/>
  <c r="C1585" i="26"/>
  <c r="E1584" i="26"/>
  <c r="D1584" i="26"/>
  <c r="C1584" i="26"/>
  <c r="E1583" i="26"/>
  <c r="D1583" i="26"/>
  <c r="C1583" i="26"/>
  <c r="E1582" i="26"/>
  <c r="D1582" i="26"/>
  <c r="C1582" i="26"/>
  <c r="E1581" i="26"/>
  <c r="D1581" i="26"/>
  <c r="C1581" i="26"/>
  <c r="B1581" i="26"/>
  <c r="E1580" i="26"/>
  <c r="D1580" i="26"/>
  <c r="C1580" i="26"/>
  <c r="E1579" i="26"/>
  <c r="D1579" i="26"/>
  <c r="C1579" i="26"/>
  <c r="C1577" i="26"/>
  <c r="C1576" i="26"/>
  <c r="C1575" i="26"/>
  <c r="C1574" i="26"/>
  <c r="C1572" i="26"/>
  <c r="C1571" i="26"/>
  <c r="C1570" i="26"/>
  <c r="C1569" i="26"/>
  <c r="J1558" i="26"/>
  <c r="J1557" i="26"/>
  <c r="J1556" i="26"/>
  <c r="J1555" i="26"/>
  <c r="L1553" i="26"/>
  <c r="K1553" i="26"/>
  <c r="J1553" i="26"/>
  <c r="L1552" i="26"/>
  <c r="K1552" i="26"/>
  <c r="J1552" i="26"/>
  <c r="L1551" i="26"/>
  <c r="K1551" i="26"/>
  <c r="J1551" i="26"/>
  <c r="L1550" i="26"/>
  <c r="K1550" i="26"/>
  <c r="J1550" i="26"/>
  <c r="L1549" i="26"/>
  <c r="K1549" i="26"/>
  <c r="J1549" i="26"/>
  <c r="L1548" i="26"/>
  <c r="K1548" i="26"/>
  <c r="J1548" i="26"/>
  <c r="L1547" i="26"/>
  <c r="K1547" i="26"/>
  <c r="J1547" i="26"/>
  <c r="I1547" i="26"/>
  <c r="L1546" i="26"/>
  <c r="K1546" i="26"/>
  <c r="J1546" i="26"/>
  <c r="L1545" i="26"/>
  <c r="K1545" i="26"/>
  <c r="J1545" i="26"/>
  <c r="J1543" i="26"/>
  <c r="J1542" i="26"/>
  <c r="J1541" i="26"/>
  <c r="J1540" i="26"/>
  <c r="J1538" i="26"/>
  <c r="J1537" i="26"/>
  <c r="J1536" i="26"/>
  <c r="J1535" i="26"/>
  <c r="C1558" i="26"/>
  <c r="C1557" i="26"/>
  <c r="C1556" i="26"/>
  <c r="C1555" i="26"/>
  <c r="E1553" i="26"/>
  <c r="D1553" i="26"/>
  <c r="C1553" i="26"/>
  <c r="E1552" i="26"/>
  <c r="D1552" i="26"/>
  <c r="C1552" i="26"/>
  <c r="E1551" i="26"/>
  <c r="D1551" i="26"/>
  <c r="C1551" i="26"/>
  <c r="E1550" i="26"/>
  <c r="D1550" i="26"/>
  <c r="C1550" i="26"/>
  <c r="E1549" i="26"/>
  <c r="D1549" i="26"/>
  <c r="C1549" i="26"/>
  <c r="E1548" i="26"/>
  <c r="D1548" i="26"/>
  <c r="C1548" i="26"/>
  <c r="E1547" i="26"/>
  <c r="D1547" i="26"/>
  <c r="C1547" i="26"/>
  <c r="B1547" i="26"/>
  <c r="E1546" i="26"/>
  <c r="D1546" i="26"/>
  <c r="C1546" i="26"/>
  <c r="E1545" i="26"/>
  <c r="D1545" i="26"/>
  <c r="C1545" i="26"/>
  <c r="C1543" i="26"/>
  <c r="C1542" i="26"/>
  <c r="C1541" i="26"/>
  <c r="C1540" i="26"/>
  <c r="C1538" i="26"/>
  <c r="C1537" i="26"/>
  <c r="C1536" i="26"/>
  <c r="C1535" i="26"/>
  <c r="J1524" i="26"/>
  <c r="J1523" i="26"/>
  <c r="J1522" i="26"/>
  <c r="J1521" i="26"/>
  <c r="L1519" i="26"/>
  <c r="K1519" i="26"/>
  <c r="J1519" i="26"/>
  <c r="L1518" i="26"/>
  <c r="K1518" i="26"/>
  <c r="J1518" i="26"/>
  <c r="L1517" i="26"/>
  <c r="K1517" i="26"/>
  <c r="J1517" i="26"/>
  <c r="L1516" i="26"/>
  <c r="K1516" i="26"/>
  <c r="J1516" i="26"/>
  <c r="L1515" i="26"/>
  <c r="K1515" i="26"/>
  <c r="J1515" i="26"/>
  <c r="L1514" i="26"/>
  <c r="K1514" i="26"/>
  <c r="J1514" i="26"/>
  <c r="L1513" i="26"/>
  <c r="K1513" i="26"/>
  <c r="J1513" i="26"/>
  <c r="I1513" i="26"/>
  <c r="L1512" i="26"/>
  <c r="K1512" i="26"/>
  <c r="J1512" i="26"/>
  <c r="L1511" i="26"/>
  <c r="K1511" i="26"/>
  <c r="J1511" i="26"/>
  <c r="J1509" i="26"/>
  <c r="J1508" i="26"/>
  <c r="J1507" i="26"/>
  <c r="J1506" i="26"/>
  <c r="J1504" i="26"/>
  <c r="J1503" i="26"/>
  <c r="J1502" i="26"/>
  <c r="J1501" i="26"/>
  <c r="C1524" i="26"/>
  <c r="C1523" i="26"/>
  <c r="C1522" i="26"/>
  <c r="C1521" i="26"/>
  <c r="E1519" i="26"/>
  <c r="D1519" i="26"/>
  <c r="C1519" i="26"/>
  <c r="E1518" i="26"/>
  <c r="D1518" i="26"/>
  <c r="C1518" i="26"/>
  <c r="E1517" i="26"/>
  <c r="D1517" i="26"/>
  <c r="C1517" i="26"/>
  <c r="E1516" i="26"/>
  <c r="D1516" i="26"/>
  <c r="C1516" i="26"/>
  <c r="E1515" i="26"/>
  <c r="D1515" i="26"/>
  <c r="C1515" i="26"/>
  <c r="E1514" i="26"/>
  <c r="D1514" i="26"/>
  <c r="C1514" i="26"/>
  <c r="E1513" i="26"/>
  <c r="D1513" i="26"/>
  <c r="C1513" i="26"/>
  <c r="B1513" i="26"/>
  <c r="E1512" i="26"/>
  <c r="D1512" i="26"/>
  <c r="C1512" i="26"/>
  <c r="E1511" i="26"/>
  <c r="D1511" i="26"/>
  <c r="C1511" i="26"/>
  <c r="C1509" i="26"/>
  <c r="C1508" i="26"/>
  <c r="C1507" i="26"/>
  <c r="C1506" i="26"/>
  <c r="C1504" i="26"/>
  <c r="C1503" i="26"/>
  <c r="C1502" i="26"/>
  <c r="C1501" i="26"/>
  <c r="J1490" i="26"/>
  <c r="J1489" i="26"/>
  <c r="J1488" i="26"/>
  <c r="J1487" i="26"/>
  <c r="L1485" i="26"/>
  <c r="K1485" i="26"/>
  <c r="J1485" i="26"/>
  <c r="L1484" i="26"/>
  <c r="K1484" i="26"/>
  <c r="J1484" i="26"/>
  <c r="L1483" i="26"/>
  <c r="K1483" i="26"/>
  <c r="J1483" i="26"/>
  <c r="L1482" i="26"/>
  <c r="K1482" i="26"/>
  <c r="J1482" i="26"/>
  <c r="L1481" i="26"/>
  <c r="K1481" i="26"/>
  <c r="J1481" i="26"/>
  <c r="L1480" i="26"/>
  <c r="K1480" i="26"/>
  <c r="J1480" i="26"/>
  <c r="L1479" i="26"/>
  <c r="K1479" i="26"/>
  <c r="J1479" i="26"/>
  <c r="I1479" i="26"/>
  <c r="L1478" i="26"/>
  <c r="K1478" i="26"/>
  <c r="J1478" i="26"/>
  <c r="L1477" i="26"/>
  <c r="K1477" i="26"/>
  <c r="J1477" i="26"/>
  <c r="J1475" i="26"/>
  <c r="J1474" i="26"/>
  <c r="J1473" i="26"/>
  <c r="J1472" i="26"/>
  <c r="J1470" i="26"/>
  <c r="J1469" i="26"/>
  <c r="J1468" i="26"/>
  <c r="J1467" i="26"/>
  <c r="C1490" i="26"/>
  <c r="C1489" i="26"/>
  <c r="C1488" i="26"/>
  <c r="C1487" i="26"/>
  <c r="E1485" i="26"/>
  <c r="D1485" i="26"/>
  <c r="C1485" i="26"/>
  <c r="E1484" i="26"/>
  <c r="D1484" i="26"/>
  <c r="C1484" i="26"/>
  <c r="E1483" i="26"/>
  <c r="D1483" i="26"/>
  <c r="C1483" i="26"/>
  <c r="E1482" i="26"/>
  <c r="D1482" i="26"/>
  <c r="C1482" i="26"/>
  <c r="E1481" i="26"/>
  <c r="D1481" i="26"/>
  <c r="C1481" i="26"/>
  <c r="E1480" i="26"/>
  <c r="D1480" i="26"/>
  <c r="C1480" i="26"/>
  <c r="E1479" i="26"/>
  <c r="D1479" i="26"/>
  <c r="C1479" i="26"/>
  <c r="B1479" i="26"/>
  <c r="E1478" i="26"/>
  <c r="D1478" i="26"/>
  <c r="C1478" i="26"/>
  <c r="E1477" i="26"/>
  <c r="D1477" i="26"/>
  <c r="C1477" i="26"/>
  <c r="C1475" i="26"/>
  <c r="C1474" i="26"/>
  <c r="C1473" i="26"/>
  <c r="C1472" i="26"/>
  <c r="C1470" i="26"/>
  <c r="C1469" i="26"/>
  <c r="C1468" i="26"/>
  <c r="C1467" i="26"/>
  <c r="J1456" i="26"/>
  <c r="J1455" i="26"/>
  <c r="J1454" i="26"/>
  <c r="J1453" i="26"/>
  <c r="L1451" i="26"/>
  <c r="K1451" i="26"/>
  <c r="J1451" i="26"/>
  <c r="L1450" i="26"/>
  <c r="K1450" i="26"/>
  <c r="J1450" i="26"/>
  <c r="L1449" i="26"/>
  <c r="K1449" i="26"/>
  <c r="J1449" i="26"/>
  <c r="L1448" i="26"/>
  <c r="K1448" i="26"/>
  <c r="J1448" i="26"/>
  <c r="L1447" i="26"/>
  <c r="K1447" i="26"/>
  <c r="J1447" i="26"/>
  <c r="L1446" i="26"/>
  <c r="K1446" i="26"/>
  <c r="J1446" i="26"/>
  <c r="L1445" i="26"/>
  <c r="K1445" i="26"/>
  <c r="J1445" i="26"/>
  <c r="I1445" i="26"/>
  <c r="L1444" i="26"/>
  <c r="K1444" i="26"/>
  <c r="J1444" i="26"/>
  <c r="L1443" i="26"/>
  <c r="K1443" i="26"/>
  <c r="J1443" i="26"/>
  <c r="J1441" i="26"/>
  <c r="J1440" i="26"/>
  <c r="J1439" i="26"/>
  <c r="J1438" i="26"/>
  <c r="J1436" i="26"/>
  <c r="J1435" i="26"/>
  <c r="J1434" i="26"/>
  <c r="J1433" i="26"/>
  <c r="C1456" i="26"/>
  <c r="C1455" i="26"/>
  <c r="C1454" i="26"/>
  <c r="C1453" i="26"/>
  <c r="E1451" i="26"/>
  <c r="D1451" i="26"/>
  <c r="C1451" i="26"/>
  <c r="E1450" i="26"/>
  <c r="D1450" i="26"/>
  <c r="C1450" i="26"/>
  <c r="E1449" i="26"/>
  <c r="D1449" i="26"/>
  <c r="C1449" i="26"/>
  <c r="E1448" i="26"/>
  <c r="D1448" i="26"/>
  <c r="C1448" i="26"/>
  <c r="E1447" i="26"/>
  <c r="D1447" i="26"/>
  <c r="C1447" i="26"/>
  <c r="E1446" i="26"/>
  <c r="D1446" i="26"/>
  <c r="C1446" i="26"/>
  <c r="E1445" i="26"/>
  <c r="D1445" i="26"/>
  <c r="C1445" i="26"/>
  <c r="B1445" i="26"/>
  <c r="E1444" i="26"/>
  <c r="D1444" i="26"/>
  <c r="C1444" i="26"/>
  <c r="E1443" i="26"/>
  <c r="D1443" i="26"/>
  <c r="C1443" i="26"/>
  <c r="C1441" i="26"/>
  <c r="C1440" i="26"/>
  <c r="C1439" i="26"/>
  <c r="C1438" i="26"/>
  <c r="C1436" i="26"/>
  <c r="C1435" i="26"/>
  <c r="C1434" i="26"/>
  <c r="C1433" i="26"/>
  <c r="J1422" i="26"/>
  <c r="J1421" i="26"/>
  <c r="J1420" i="26"/>
  <c r="J1419" i="26"/>
  <c r="L1417" i="26"/>
  <c r="K1417" i="26"/>
  <c r="J1417" i="26"/>
  <c r="L1416" i="26"/>
  <c r="K1416" i="26"/>
  <c r="J1416" i="26"/>
  <c r="L1415" i="26"/>
  <c r="K1415" i="26"/>
  <c r="J1415" i="26"/>
  <c r="L1414" i="26"/>
  <c r="K1414" i="26"/>
  <c r="J1414" i="26"/>
  <c r="L1413" i="26"/>
  <c r="K1413" i="26"/>
  <c r="J1413" i="26"/>
  <c r="L1412" i="26"/>
  <c r="K1412" i="26"/>
  <c r="J1412" i="26"/>
  <c r="L1411" i="26"/>
  <c r="K1411" i="26"/>
  <c r="J1411" i="26"/>
  <c r="I1411" i="26"/>
  <c r="L1410" i="26"/>
  <c r="K1410" i="26"/>
  <c r="J1410" i="26"/>
  <c r="L1409" i="26"/>
  <c r="K1409" i="26"/>
  <c r="J1409" i="26"/>
  <c r="J1407" i="26"/>
  <c r="J1406" i="26"/>
  <c r="J1405" i="26"/>
  <c r="J1404" i="26"/>
  <c r="J1402" i="26"/>
  <c r="J1401" i="26"/>
  <c r="J1400" i="26"/>
  <c r="J1399" i="26"/>
  <c r="C1422" i="26"/>
  <c r="C1421" i="26"/>
  <c r="C1420" i="26"/>
  <c r="C1419" i="26"/>
  <c r="E1417" i="26"/>
  <c r="D1417" i="26"/>
  <c r="C1417" i="26"/>
  <c r="E1416" i="26"/>
  <c r="D1416" i="26"/>
  <c r="C1416" i="26"/>
  <c r="E1415" i="26"/>
  <c r="D1415" i="26"/>
  <c r="C1415" i="26"/>
  <c r="E1414" i="26"/>
  <c r="D1414" i="26"/>
  <c r="C1414" i="26"/>
  <c r="E1413" i="26"/>
  <c r="D1413" i="26"/>
  <c r="C1413" i="26"/>
  <c r="E1412" i="26"/>
  <c r="D1412" i="26"/>
  <c r="C1412" i="26"/>
  <c r="E1411" i="26"/>
  <c r="D1411" i="26"/>
  <c r="C1411" i="26"/>
  <c r="B1411" i="26"/>
  <c r="E1410" i="26"/>
  <c r="D1410" i="26"/>
  <c r="C1410" i="26"/>
  <c r="E1409" i="26"/>
  <c r="D1409" i="26"/>
  <c r="C1409" i="26"/>
  <c r="C1407" i="26"/>
  <c r="C1406" i="26"/>
  <c r="C1405" i="26"/>
  <c r="C1404" i="26"/>
  <c r="C1402" i="26"/>
  <c r="C1401" i="26"/>
  <c r="C1400" i="26"/>
  <c r="C1399" i="26"/>
  <c r="J1388" i="26"/>
  <c r="J1387" i="26"/>
  <c r="J1386" i="26"/>
  <c r="J1385" i="26"/>
  <c r="L1383" i="26"/>
  <c r="K1383" i="26"/>
  <c r="J1383" i="26"/>
  <c r="L1382" i="26"/>
  <c r="K1382" i="26"/>
  <c r="J1382" i="26"/>
  <c r="L1381" i="26"/>
  <c r="K1381" i="26"/>
  <c r="J1381" i="26"/>
  <c r="L1380" i="26"/>
  <c r="K1380" i="26"/>
  <c r="J1380" i="26"/>
  <c r="L1379" i="26"/>
  <c r="K1379" i="26"/>
  <c r="J1379" i="26"/>
  <c r="L1378" i="26"/>
  <c r="K1378" i="26"/>
  <c r="J1378" i="26"/>
  <c r="L1377" i="26"/>
  <c r="K1377" i="26"/>
  <c r="J1377" i="26"/>
  <c r="I1377" i="26"/>
  <c r="L1376" i="26"/>
  <c r="K1376" i="26"/>
  <c r="J1376" i="26"/>
  <c r="L1375" i="26"/>
  <c r="K1375" i="26"/>
  <c r="J1375" i="26"/>
  <c r="J1373" i="26"/>
  <c r="J1372" i="26"/>
  <c r="J1371" i="26"/>
  <c r="J1370" i="26"/>
  <c r="J1368" i="26"/>
  <c r="J1367" i="26"/>
  <c r="J1366" i="26"/>
  <c r="J1365" i="26"/>
  <c r="C1388" i="26"/>
  <c r="C1387" i="26"/>
  <c r="C1386" i="26"/>
  <c r="C1385" i="26"/>
  <c r="E1383" i="26"/>
  <c r="D1383" i="26"/>
  <c r="C1383" i="26"/>
  <c r="E1382" i="26"/>
  <c r="D1382" i="26"/>
  <c r="C1382" i="26"/>
  <c r="E1381" i="26"/>
  <c r="D1381" i="26"/>
  <c r="C1381" i="26"/>
  <c r="E1380" i="26"/>
  <c r="D1380" i="26"/>
  <c r="C1380" i="26"/>
  <c r="E1379" i="26"/>
  <c r="D1379" i="26"/>
  <c r="C1379" i="26"/>
  <c r="E1378" i="26"/>
  <c r="D1378" i="26"/>
  <c r="C1378" i="26"/>
  <c r="E1377" i="26"/>
  <c r="D1377" i="26"/>
  <c r="C1377" i="26"/>
  <c r="B1377" i="26"/>
  <c r="E1376" i="26"/>
  <c r="D1376" i="26"/>
  <c r="C1376" i="26"/>
  <c r="E1375" i="26"/>
  <c r="D1375" i="26"/>
  <c r="C1375" i="26"/>
  <c r="C1373" i="26"/>
  <c r="C1372" i="26"/>
  <c r="C1371" i="26"/>
  <c r="C1370" i="26"/>
  <c r="C1368" i="26"/>
  <c r="C1367" i="26"/>
  <c r="C1366" i="26"/>
  <c r="C1365" i="26"/>
  <c r="J1354" i="26"/>
  <c r="J1353" i="26"/>
  <c r="J1352" i="26"/>
  <c r="J1351" i="26"/>
  <c r="L1349" i="26"/>
  <c r="K1349" i="26"/>
  <c r="J1349" i="26"/>
  <c r="L1348" i="26"/>
  <c r="K1348" i="26"/>
  <c r="J1348" i="26"/>
  <c r="L1347" i="26"/>
  <c r="K1347" i="26"/>
  <c r="J1347" i="26"/>
  <c r="L1346" i="26"/>
  <c r="K1346" i="26"/>
  <c r="J1346" i="26"/>
  <c r="L1345" i="26"/>
  <c r="K1345" i="26"/>
  <c r="J1345" i="26"/>
  <c r="L1344" i="26"/>
  <c r="K1344" i="26"/>
  <c r="J1344" i="26"/>
  <c r="L1343" i="26"/>
  <c r="K1343" i="26"/>
  <c r="J1343" i="26"/>
  <c r="I1343" i="26"/>
  <c r="L1342" i="26"/>
  <c r="K1342" i="26"/>
  <c r="J1342" i="26"/>
  <c r="L1341" i="26"/>
  <c r="K1341" i="26"/>
  <c r="J1341" i="26"/>
  <c r="J1339" i="26"/>
  <c r="J1338" i="26"/>
  <c r="J1337" i="26"/>
  <c r="J1336" i="26"/>
  <c r="J1334" i="26"/>
  <c r="J1333" i="26"/>
  <c r="J1332" i="26"/>
  <c r="J1331" i="26"/>
  <c r="C1354" i="26"/>
  <c r="C1353" i="26"/>
  <c r="C1352" i="26"/>
  <c r="C1351" i="26"/>
  <c r="E1349" i="26"/>
  <c r="D1349" i="26"/>
  <c r="C1349" i="26"/>
  <c r="E1348" i="26"/>
  <c r="D1348" i="26"/>
  <c r="C1348" i="26"/>
  <c r="E1347" i="26"/>
  <c r="D1347" i="26"/>
  <c r="C1347" i="26"/>
  <c r="E1346" i="26"/>
  <c r="D1346" i="26"/>
  <c r="C1346" i="26"/>
  <c r="E1345" i="26"/>
  <c r="D1345" i="26"/>
  <c r="C1345" i="26"/>
  <c r="E1344" i="26"/>
  <c r="D1344" i="26"/>
  <c r="C1344" i="26"/>
  <c r="E1343" i="26"/>
  <c r="D1343" i="26"/>
  <c r="C1343" i="26"/>
  <c r="B1343" i="26"/>
  <c r="E1342" i="26"/>
  <c r="D1342" i="26"/>
  <c r="C1342" i="26"/>
  <c r="E1341" i="26"/>
  <c r="D1341" i="26"/>
  <c r="C1341" i="26"/>
  <c r="C1339" i="26"/>
  <c r="C1338" i="26"/>
  <c r="C1337" i="26"/>
  <c r="C1336" i="26"/>
  <c r="C1334" i="26"/>
  <c r="C1333" i="26"/>
  <c r="C1332" i="26"/>
  <c r="C1331" i="26"/>
  <c r="J1320" i="26"/>
  <c r="J1319" i="26"/>
  <c r="J1318" i="26"/>
  <c r="J1317" i="26"/>
  <c r="L1315" i="26"/>
  <c r="K1315" i="26"/>
  <c r="J1315" i="26"/>
  <c r="L1314" i="26"/>
  <c r="K1314" i="26"/>
  <c r="J1314" i="26"/>
  <c r="L1313" i="26"/>
  <c r="K1313" i="26"/>
  <c r="J1313" i="26"/>
  <c r="L1312" i="26"/>
  <c r="K1312" i="26"/>
  <c r="J1312" i="26"/>
  <c r="L1311" i="26"/>
  <c r="K1311" i="26"/>
  <c r="J1311" i="26"/>
  <c r="L1310" i="26"/>
  <c r="K1310" i="26"/>
  <c r="J1310" i="26"/>
  <c r="L1309" i="26"/>
  <c r="K1309" i="26"/>
  <c r="J1309" i="26"/>
  <c r="I1309" i="26"/>
  <c r="L1308" i="26"/>
  <c r="K1308" i="26"/>
  <c r="J1308" i="26"/>
  <c r="L1307" i="26"/>
  <c r="K1307" i="26"/>
  <c r="J1307" i="26"/>
  <c r="J1305" i="26"/>
  <c r="J1304" i="26"/>
  <c r="J1303" i="26"/>
  <c r="J1302" i="26"/>
  <c r="J1300" i="26"/>
  <c r="J1299" i="26"/>
  <c r="J1298" i="26"/>
  <c r="J1297" i="26"/>
  <c r="C1320" i="26"/>
  <c r="C1319" i="26"/>
  <c r="C1318" i="26"/>
  <c r="C1317" i="26"/>
  <c r="E1315" i="26"/>
  <c r="D1315" i="26"/>
  <c r="C1315" i="26"/>
  <c r="E1314" i="26"/>
  <c r="D1314" i="26"/>
  <c r="C1314" i="26"/>
  <c r="E1313" i="26"/>
  <c r="D1313" i="26"/>
  <c r="C1313" i="26"/>
  <c r="E1312" i="26"/>
  <c r="D1312" i="26"/>
  <c r="C1312" i="26"/>
  <c r="E1311" i="26"/>
  <c r="D1311" i="26"/>
  <c r="C1311" i="26"/>
  <c r="E1310" i="26"/>
  <c r="D1310" i="26"/>
  <c r="C1310" i="26"/>
  <c r="E1309" i="26"/>
  <c r="D1309" i="26"/>
  <c r="C1309" i="26"/>
  <c r="B1309" i="26"/>
  <c r="E1308" i="26"/>
  <c r="D1308" i="26"/>
  <c r="C1308" i="26"/>
  <c r="E1307" i="26"/>
  <c r="D1307" i="26"/>
  <c r="C1307" i="26"/>
  <c r="C1305" i="26"/>
  <c r="C1304" i="26"/>
  <c r="C1303" i="26"/>
  <c r="C1302" i="26"/>
  <c r="C1300" i="26"/>
  <c r="C1299" i="26"/>
  <c r="C1298" i="26"/>
  <c r="C1297" i="26"/>
  <c r="J1286" i="26"/>
  <c r="J1285" i="26"/>
  <c r="J1284" i="26"/>
  <c r="J1283" i="26"/>
  <c r="L1281" i="26"/>
  <c r="K1281" i="26"/>
  <c r="J1281" i="26"/>
  <c r="L1280" i="26"/>
  <c r="K1280" i="26"/>
  <c r="J1280" i="26"/>
  <c r="L1279" i="26"/>
  <c r="K1279" i="26"/>
  <c r="J1279" i="26"/>
  <c r="L1278" i="26"/>
  <c r="K1278" i="26"/>
  <c r="J1278" i="26"/>
  <c r="L1277" i="26"/>
  <c r="K1277" i="26"/>
  <c r="J1277" i="26"/>
  <c r="L1276" i="26"/>
  <c r="K1276" i="26"/>
  <c r="J1276" i="26"/>
  <c r="L1275" i="26"/>
  <c r="K1275" i="26"/>
  <c r="J1275" i="26"/>
  <c r="I1275" i="26"/>
  <c r="L1274" i="26"/>
  <c r="K1274" i="26"/>
  <c r="J1274" i="26"/>
  <c r="L1273" i="26"/>
  <c r="K1273" i="26"/>
  <c r="J1273" i="26"/>
  <c r="J1271" i="26"/>
  <c r="J1270" i="26"/>
  <c r="J1269" i="26"/>
  <c r="J1268" i="26"/>
  <c r="J1266" i="26"/>
  <c r="J1265" i="26"/>
  <c r="J1264" i="26"/>
  <c r="J1263" i="26"/>
  <c r="C1286" i="26"/>
  <c r="C1285" i="26"/>
  <c r="C1284" i="26"/>
  <c r="C1283" i="26"/>
  <c r="E1281" i="26"/>
  <c r="D1281" i="26"/>
  <c r="C1281" i="26"/>
  <c r="E1280" i="26"/>
  <c r="D1280" i="26"/>
  <c r="C1280" i="26"/>
  <c r="E1279" i="26"/>
  <c r="D1279" i="26"/>
  <c r="C1279" i="26"/>
  <c r="E1278" i="26"/>
  <c r="D1278" i="26"/>
  <c r="C1278" i="26"/>
  <c r="E1277" i="26"/>
  <c r="D1277" i="26"/>
  <c r="C1277" i="26"/>
  <c r="E1276" i="26"/>
  <c r="D1276" i="26"/>
  <c r="C1276" i="26"/>
  <c r="E1275" i="26"/>
  <c r="D1275" i="26"/>
  <c r="C1275" i="26"/>
  <c r="B1275" i="26"/>
  <c r="E1274" i="26"/>
  <c r="D1274" i="26"/>
  <c r="C1274" i="26"/>
  <c r="E1273" i="26"/>
  <c r="D1273" i="26"/>
  <c r="C1273" i="26"/>
  <c r="C1271" i="26"/>
  <c r="C1270" i="26"/>
  <c r="C1269" i="26"/>
  <c r="C1268" i="26"/>
  <c r="C1266" i="26"/>
  <c r="C1265" i="26"/>
  <c r="C1264" i="26"/>
  <c r="C1263" i="26"/>
  <c r="J1252" i="26"/>
  <c r="J1251" i="26"/>
  <c r="J1250" i="26"/>
  <c r="J1249" i="26"/>
  <c r="L1247" i="26"/>
  <c r="K1247" i="26"/>
  <c r="J1247" i="26"/>
  <c r="L1246" i="26"/>
  <c r="K1246" i="26"/>
  <c r="J1246" i="26"/>
  <c r="L1245" i="26"/>
  <c r="K1245" i="26"/>
  <c r="J1245" i="26"/>
  <c r="L1244" i="26"/>
  <c r="K1244" i="26"/>
  <c r="J1244" i="26"/>
  <c r="L1243" i="26"/>
  <c r="K1243" i="26"/>
  <c r="J1243" i="26"/>
  <c r="L1242" i="26"/>
  <c r="K1242" i="26"/>
  <c r="J1242" i="26"/>
  <c r="L1241" i="26"/>
  <c r="K1241" i="26"/>
  <c r="J1241" i="26"/>
  <c r="I1241" i="26"/>
  <c r="L1240" i="26"/>
  <c r="K1240" i="26"/>
  <c r="J1240" i="26"/>
  <c r="L1239" i="26"/>
  <c r="K1239" i="26"/>
  <c r="J1239" i="26"/>
  <c r="J1237" i="26"/>
  <c r="J1236" i="26"/>
  <c r="J1235" i="26"/>
  <c r="J1234" i="26"/>
  <c r="J1232" i="26"/>
  <c r="J1231" i="26"/>
  <c r="J1230" i="26"/>
  <c r="J1229" i="26"/>
  <c r="C1252" i="26"/>
  <c r="C1251" i="26"/>
  <c r="C1250" i="26"/>
  <c r="C1249" i="26"/>
  <c r="E1247" i="26"/>
  <c r="D1247" i="26"/>
  <c r="C1247" i="26"/>
  <c r="E1246" i="26"/>
  <c r="D1246" i="26"/>
  <c r="C1246" i="26"/>
  <c r="E1245" i="26"/>
  <c r="D1245" i="26"/>
  <c r="C1245" i="26"/>
  <c r="E1244" i="26"/>
  <c r="D1244" i="26"/>
  <c r="C1244" i="26"/>
  <c r="E1243" i="26"/>
  <c r="D1243" i="26"/>
  <c r="C1243" i="26"/>
  <c r="E1242" i="26"/>
  <c r="D1242" i="26"/>
  <c r="C1242" i="26"/>
  <c r="E1241" i="26"/>
  <c r="D1241" i="26"/>
  <c r="C1241" i="26"/>
  <c r="B1241" i="26"/>
  <c r="E1240" i="26"/>
  <c r="D1240" i="26"/>
  <c r="C1240" i="26"/>
  <c r="E1239" i="26"/>
  <c r="D1239" i="26"/>
  <c r="C1239" i="26"/>
  <c r="C1237" i="26"/>
  <c r="C1236" i="26"/>
  <c r="C1235" i="26"/>
  <c r="C1234" i="26"/>
  <c r="C1232" i="26"/>
  <c r="C1231" i="26"/>
  <c r="C1230" i="26"/>
  <c r="C1229" i="26"/>
  <c r="J1218" i="26"/>
  <c r="J1217" i="26"/>
  <c r="J1216" i="26"/>
  <c r="J1215" i="26"/>
  <c r="L1213" i="26"/>
  <c r="K1213" i="26"/>
  <c r="J1213" i="26"/>
  <c r="L1212" i="26"/>
  <c r="K1212" i="26"/>
  <c r="J1212" i="26"/>
  <c r="L1211" i="26"/>
  <c r="K1211" i="26"/>
  <c r="J1211" i="26"/>
  <c r="L1210" i="26"/>
  <c r="K1210" i="26"/>
  <c r="J1210" i="26"/>
  <c r="L1209" i="26"/>
  <c r="K1209" i="26"/>
  <c r="J1209" i="26"/>
  <c r="L1208" i="26"/>
  <c r="K1208" i="26"/>
  <c r="J1208" i="26"/>
  <c r="L1207" i="26"/>
  <c r="K1207" i="26"/>
  <c r="J1207" i="26"/>
  <c r="I1207" i="26"/>
  <c r="L1206" i="26"/>
  <c r="K1206" i="26"/>
  <c r="J1206" i="26"/>
  <c r="L1205" i="26"/>
  <c r="K1205" i="26"/>
  <c r="J1205" i="26"/>
  <c r="J1203" i="26"/>
  <c r="J1202" i="26"/>
  <c r="J1201" i="26"/>
  <c r="J1200" i="26"/>
  <c r="J1198" i="26"/>
  <c r="J1197" i="26"/>
  <c r="J1196" i="26"/>
  <c r="J1195" i="26"/>
  <c r="C1218" i="26"/>
  <c r="C1217" i="26"/>
  <c r="C1216" i="26"/>
  <c r="C1215" i="26"/>
  <c r="E1213" i="26"/>
  <c r="D1213" i="26"/>
  <c r="C1213" i="26"/>
  <c r="E1212" i="26"/>
  <c r="D1212" i="26"/>
  <c r="C1212" i="26"/>
  <c r="E1211" i="26"/>
  <c r="D1211" i="26"/>
  <c r="C1211" i="26"/>
  <c r="E1210" i="26"/>
  <c r="D1210" i="26"/>
  <c r="C1210" i="26"/>
  <c r="E1209" i="26"/>
  <c r="D1209" i="26"/>
  <c r="C1209" i="26"/>
  <c r="E1208" i="26"/>
  <c r="D1208" i="26"/>
  <c r="C1208" i="26"/>
  <c r="E1207" i="26"/>
  <c r="D1207" i="26"/>
  <c r="C1207" i="26"/>
  <c r="B1207" i="26"/>
  <c r="E1206" i="26"/>
  <c r="D1206" i="26"/>
  <c r="C1206" i="26"/>
  <c r="E1205" i="26"/>
  <c r="D1205" i="26"/>
  <c r="C1205" i="26"/>
  <c r="C1203" i="26"/>
  <c r="C1202" i="26"/>
  <c r="C1201" i="26"/>
  <c r="C1200" i="26"/>
  <c r="C1198" i="26"/>
  <c r="C1197" i="26"/>
  <c r="C1196" i="26"/>
  <c r="C1195" i="26"/>
  <c r="J1184" i="26"/>
  <c r="J1183" i="26"/>
  <c r="J1182" i="26"/>
  <c r="J1181" i="26"/>
  <c r="L1179" i="26"/>
  <c r="K1179" i="26"/>
  <c r="J1179" i="26"/>
  <c r="L1178" i="26"/>
  <c r="K1178" i="26"/>
  <c r="J1178" i="26"/>
  <c r="L1177" i="26"/>
  <c r="K1177" i="26"/>
  <c r="J1177" i="26"/>
  <c r="L1176" i="26"/>
  <c r="K1176" i="26"/>
  <c r="J1176" i="26"/>
  <c r="L1175" i="26"/>
  <c r="K1175" i="26"/>
  <c r="J1175" i="26"/>
  <c r="L1174" i="26"/>
  <c r="K1174" i="26"/>
  <c r="J1174" i="26"/>
  <c r="L1173" i="26"/>
  <c r="K1173" i="26"/>
  <c r="J1173" i="26"/>
  <c r="I1173" i="26"/>
  <c r="L1172" i="26"/>
  <c r="K1172" i="26"/>
  <c r="J1172" i="26"/>
  <c r="L1171" i="26"/>
  <c r="K1171" i="26"/>
  <c r="J1171" i="26"/>
  <c r="J1169" i="26"/>
  <c r="J1168" i="26"/>
  <c r="J1167" i="26"/>
  <c r="J1166" i="26"/>
  <c r="J1164" i="26"/>
  <c r="J1163" i="26"/>
  <c r="J1162" i="26"/>
  <c r="J1161" i="26"/>
  <c r="C1184" i="26"/>
  <c r="C1183" i="26"/>
  <c r="C1182" i="26"/>
  <c r="C1181" i="26"/>
  <c r="E1179" i="26"/>
  <c r="D1179" i="26"/>
  <c r="C1179" i="26"/>
  <c r="E1178" i="26"/>
  <c r="D1178" i="26"/>
  <c r="C1178" i="26"/>
  <c r="E1177" i="26"/>
  <c r="D1177" i="26"/>
  <c r="C1177" i="26"/>
  <c r="E1176" i="26"/>
  <c r="D1176" i="26"/>
  <c r="C1176" i="26"/>
  <c r="E1175" i="26"/>
  <c r="D1175" i="26"/>
  <c r="C1175" i="26"/>
  <c r="E1174" i="26"/>
  <c r="D1174" i="26"/>
  <c r="C1174" i="26"/>
  <c r="E1173" i="26"/>
  <c r="D1173" i="26"/>
  <c r="C1173" i="26"/>
  <c r="B1173" i="26"/>
  <c r="E1172" i="26"/>
  <c r="D1172" i="26"/>
  <c r="C1172" i="26"/>
  <c r="E1171" i="26"/>
  <c r="D1171" i="26"/>
  <c r="C1171" i="26"/>
  <c r="C1169" i="26"/>
  <c r="C1168" i="26"/>
  <c r="C1167" i="26"/>
  <c r="C1166" i="26"/>
  <c r="C1164" i="26"/>
  <c r="C1163" i="26"/>
  <c r="C1162" i="26"/>
  <c r="C1161" i="26"/>
  <c r="J1150" i="26"/>
  <c r="J1149" i="26"/>
  <c r="J1148" i="26"/>
  <c r="J1147" i="26"/>
  <c r="L1145" i="26"/>
  <c r="K1145" i="26"/>
  <c r="J1145" i="26"/>
  <c r="L1144" i="26"/>
  <c r="K1144" i="26"/>
  <c r="J1144" i="26"/>
  <c r="L1143" i="26"/>
  <c r="K1143" i="26"/>
  <c r="J1143" i="26"/>
  <c r="L1142" i="26"/>
  <c r="K1142" i="26"/>
  <c r="J1142" i="26"/>
  <c r="L1141" i="26"/>
  <c r="K1141" i="26"/>
  <c r="J1141" i="26"/>
  <c r="L1140" i="26"/>
  <c r="K1140" i="26"/>
  <c r="J1140" i="26"/>
  <c r="L1139" i="26"/>
  <c r="K1139" i="26"/>
  <c r="J1139" i="26"/>
  <c r="I1139" i="26"/>
  <c r="L1138" i="26"/>
  <c r="K1138" i="26"/>
  <c r="J1138" i="26"/>
  <c r="L1137" i="26"/>
  <c r="K1137" i="26"/>
  <c r="J1137" i="26"/>
  <c r="J1135" i="26"/>
  <c r="J1134" i="26"/>
  <c r="J1133" i="26"/>
  <c r="J1132" i="26"/>
  <c r="J1130" i="26"/>
  <c r="J1129" i="26"/>
  <c r="J1128" i="26"/>
  <c r="J1127" i="26"/>
  <c r="C1150" i="26"/>
  <c r="C1149" i="26"/>
  <c r="C1148" i="26"/>
  <c r="C1147" i="26"/>
  <c r="E1145" i="26"/>
  <c r="D1145" i="26"/>
  <c r="C1145" i="26"/>
  <c r="E1144" i="26"/>
  <c r="D1144" i="26"/>
  <c r="C1144" i="26"/>
  <c r="E1143" i="26"/>
  <c r="D1143" i="26"/>
  <c r="C1143" i="26"/>
  <c r="E1142" i="26"/>
  <c r="D1142" i="26"/>
  <c r="C1142" i="26"/>
  <c r="E1141" i="26"/>
  <c r="D1141" i="26"/>
  <c r="C1141" i="26"/>
  <c r="E1140" i="26"/>
  <c r="D1140" i="26"/>
  <c r="C1140" i="26"/>
  <c r="E1139" i="26"/>
  <c r="D1139" i="26"/>
  <c r="C1139" i="26"/>
  <c r="B1139" i="26"/>
  <c r="E1138" i="26"/>
  <c r="D1138" i="26"/>
  <c r="C1138" i="26"/>
  <c r="E1137" i="26"/>
  <c r="D1137" i="26"/>
  <c r="C1137" i="26"/>
  <c r="C1135" i="26"/>
  <c r="C1134" i="26"/>
  <c r="C1133" i="26"/>
  <c r="C1132" i="26"/>
  <c r="C1130" i="26"/>
  <c r="C1129" i="26"/>
  <c r="C1128" i="26"/>
  <c r="C1127" i="26"/>
  <c r="J1116" i="26"/>
  <c r="J1115" i="26"/>
  <c r="J1114" i="26"/>
  <c r="J1113" i="26"/>
  <c r="L1111" i="26"/>
  <c r="K1111" i="26"/>
  <c r="J1111" i="26"/>
  <c r="L1110" i="26"/>
  <c r="K1110" i="26"/>
  <c r="J1110" i="26"/>
  <c r="L1109" i="26"/>
  <c r="K1109" i="26"/>
  <c r="J1109" i="26"/>
  <c r="L1108" i="26"/>
  <c r="K1108" i="26"/>
  <c r="J1108" i="26"/>
  <c r="L1107" i="26"/>
  <c r="K1107" i="26"/>
  <c r="J1107" i="26"/>
  <c r="L1106" i="26"/>
  <c r="K1106" i="26"/>
  <c r="J1106" i="26"/>
  <c r="L1105" i="26"/>
  <c r="K1105" i="26"/>
  <c r="J1105" i="26"/>
  <c r="I1105" i="26"/>
  <c r="L1104" i="26"/>
  <c r="K1104" i="26"/>
  <c r="J1104" i="26"/>
  <c r="L1103" i="26"/>
  <c r="K1103" i="26"/>
  <c r="J1103" i="26"/>
  <c r="J1101" i="26"/>
  <c r="J1100" i="26"/>
  <c r="J1099" i="26"/>
  <c r="J1098" i="26"/>
  <c r="J1096" i="26"/>
  <c r="J1095" i="26"/>
  <c r="J1094" i="26"/>
  <c r="J1093" i="26"/>
  <c r="C1116" i="26"/>
  <c r="C1115" i="26"/>
  <c r="C1114" i="26"/>
  <c r="C1113" i="26"/>
  <c r="E1111" i="26"/>
  <c r="D1111" i="26"/>
  <c r="C1111" i="26"/>
  <c r="E1110" i="26"/>
  <c r="D1110" i="26"/>
  <c r="C1110" i="26"/>
  <c r="E1109" i="26"/>
  <c r="D1109" i="26"/>
  <c r="C1109" i="26"/>
  <c r="E1108" i="26"/>
  <c r="D1108" i="26"/>
  <c r="C1108" i="26"/>
  <c r="E1107" i="26"/>
  <c r="D1107" i="26"/>
  <c r="C1107" i="26"/>
  <c r="E1106" i="26"/>
  <c r="D1106" i="26"/>
  <c r="C1106" i="26"/>
  <c r="E1105" i="26"/>
  <c r="D1105" i="26"/>
  <c r="C1105" i="26"/>
  <c r="B1105" i="26"/>
  <c r="E1104" i="26"/>
  <c r="D1104" i="26"/>
  <c r="C1104" i="26"/>
  <c r="E1103" i="26"/>
  <c r="D1103" i="26"/>
  <c r="C1103" i="26"/>
  <c r="C1101" i="26"/>
  <c r="C1100" i="26"/>
  <c r="C1099" i="26"/>
  <c r="C1098" i="26"/>
  <c r="C1096" i="26"/>
  <c r="C1095" i="26"/>
  <c r="C1094" i="26"/>
  <c r="C1093" i="26"/>
  <c r="J1700" i="26"/>
  <c r="C1700" i="26"/>
  <c r="J1699" i="26"/>
  <c r="I1699" i="26"/>
  <c r="C1699" i="26"/>
  <c r="B1699" i="26"/>
  <c r="I1693" i="26"/>
  <c r="B1693" i="26"/>
  <c r="I1692" i="26"/>
  <c r="B1692" i="26"/>
  <c r="I1689" i="26"/>
  <c r="B1689" i="26"/>
  <c r="I1688" i="26"/>
  <c r="B1688" i="26"/>
  <c r="I1687" i="26"/>
  <c r="B1687" i="26"/>
  <c r="I1686" i="26"/>
  <c r="B1686" i="26"/>
  <c r="I1685" i="26"/>
  <c r="B1685" i="26"/>
  <c r="I1684" i="26"/>
  <c r="B1684" i="26"/>
  <c r="I1682" i="26"/>
  <c r="B1682" i="26"/>
  <c r="I1681" i="26"/>
  <c r="B1681" i="26"/>
  <c r="J1675" i="26"/>
  <c r="C1675" i="26"/>
  <c r="J1670" i="26"/>
  <c r="C1670" i="26"/>
  <c r="H1668" i="26"/>
  <c r="A1668" i="26"/>
  <c r="J1666" i="26"/>
  <c r="C1666" i="26"/>
  <c r="J1665" i="26"/>
  <c r="I1665" i="26"/>
  <c r="C1665" i="26"/>
  <c r="B1665" i="26"/>
  <c r="I1659" i="26"/>
  <c r="B1659" i="26"/>
  <c r="I1658" i="26"/>
  <c r="B1658" i="26"/>
  <c r="I1655" i="26"/>
  <c r="B1655" i="26"/>
  <c r="I1654" i="26"/>
  <c r="B1654" i="26"/>
  <c r="I1653" i="26"/>
  <c r="B1653" i="26"/>
  <c r="I1652" i="26"/>
  <c r="B1652" i="26"/>
  <c r="I1651" i="26"/>
  <c r="B1651" i="26"/>
  <c r="I1650" i="26"/>
  <c r="B1650" i="26"/>
  <c r="I1648" i="26"/>
  <c r="B1648" i="26"/>
  <c r="I1647" i="26"/>
  <c r="B1647" i="26"/>
  <c r="J1641" i="26"/>
  <c r="C1641" i="26"/>
  <c r="J1636" i="26"/>
  <c r="C1636" i="26"/>
  <c r="H1634" i="26"/>
  <c r="A1634" i="26"/>
  <c r="J1632" i="26"/>
  <c r="C1632" i="26"/>
  <c r="J1631" i="26"/>
  <c r="I1631" i="26"/>
  <c r="C1631" i="26"/>
  <c r="B1631" i="26"/>
  <c r="I1625" i="26"/>
  <c r="B1625" i="26"/>
  <c r="I1624" i="26"/>
  <c r="B1624" i="26"/>
  <c r="I1621" i="26"/>
  <c r="B1621" i="26"/>
  <c r="I1620" i="26"/>
  <c r="B1620" i="26"/>
  <c r="I1619" i="26"/>
  <c r="B1619" i="26"/>
  <c r="I1618" i="26"/>
  <c r="B1618" i="26"/>
  <c r="I1617" i="26"/>
  <c r="B1617" i="26"/>
  <c r="I1616" i="26"/>
  <c r="B1616" i="26"/>
  <c r="I1614" i="26"/>
  <c r="B1614" i="26"/>
  <c r="I1613" i="26"/>
  <c r="B1613" i="26"/>
  <c r="J1607" i="26"/>
  <c r="C1607" i="26"/>
  <c r="J1602" i="26"/>
  <c r="C1602" i="26"/>
  <c r="H1600" i="26"/>
  <c r="A1600" i="26"/>
  <c r="J1598" i="26"/>
  <c r="C1598" i="26"/>
  <c r="J1597" i="26"/>
  <c r="I1597" i="26"/>
  <c r="C1597" i="26"/>
  <c r="B1597" i="26"/>
  <c r="I1591" i="26"/>
  <c r="B1591" i="26"/>
  <c r="I1590" i="26"/>
  <c r="B1590" i="26"/>
  <c r="I1587" i="26"/>
  <c r="B1587" i="26"/>
  <c r="I1586" i="26"/>
  <c r="B1586" i="26"/>
  <c r="I1585" i="26"/>
  <c r="B1585" i="26"/>
  <c r="I1584" i="26"/>
  <c r="B1584" i="26"/>
  <c r="I1583" i="26"/>
  <c r="B1583" i="26"/>
  <c r="I1582" i="26"/>
  <c r="B1582" i="26"/>
  <c r="I1580" i="26"/>
  <c r="B1580" i="26"/>
  <c r="I1579" i="26"/>
  <c r="B1579" i="26"/>
  <c r="J1573" i="26"/>
  <c r="C1573" i="26"/>
  <c r="J1568" i="26"/>
  <c r="C1568" i="26"/>
  <c r="H1566" i="26"/>
  <c r="A1566" i="26"/>
  <c r="J1564" i="26"/>
  <c r="C1564" i="26"/>
  <c r="J1563" i="26"/>
  <c r="I1563" i="26"/>
  <c r="C1563" i="26"/>
  <c r="B1563" i="26"/>
  <c r="I1557" i="26"/>
  <c r="B1557" i="26"/>
  <c r="I1556" i="26"/>
  <c r="B1556" i="26"/>
  <c r="I1553" i="26"/>
  <c r="B1553" i="26"/>
  <c r="I1552" i="26"/>
  <c r="B1552" i="26"/>
  <c r="I1551" i="26"/>
  <c r="B1551" i="26"/>
  <c r="I1550" i="26"/>
  <c r="B1550" i="26"/>
  <c r="I1549" i="26"/>
  <c r="B1549" i="26"/>
  <c r="I1548" i="26"/>
  <c r="B1548" i="26"/>
  <c r="I1546" i="26"/>
  <c r="B1546" i="26"/>
  <c r="I1545" i="26"/>
  <c r="B1545" i="26"/>
  <c r="J1539" i="26"/>
  <c r="C1539" i="26"/>
  <c r="J1534" i="26"/>
  <c r="C1534" i="26"/>
  <c r="H1532" i="26"/>
  <c r="A1532" i="26"/>
  <c r="J1530" i="26"/>
  <c r="C1530" i="26"/>
  <c r="J1529" i="26"/>
  <c r="I1529" i="26"/>
  <c r="C1529" i="26"/>
  <c r="B1529" i="26"/>
  <c r="I1523" i="26"/>
  <c r="B1523" i="26"/>
  <c r="I1522" i="26"/>
  <c r="B1522" i="26"/>
  <c r="I1519" i="26"/>
  <c r="B1519" i="26"/>
  <c r="I1518" i="26"/>
  <c r="B1518" i="26"/>
  <c r="I1517" i="26"/>
  <c r="B1517" i="26"/>
  <c r="I1516" i="26"/>
  <c r="B1516" i="26"/>
  <c r="I1515" i="26"/>
  <c r="B1515" i="26"/>
  <c r="I1514" i="26"/>
  <c r="B1514" i="26"/>
  <c r="I1512" i="26"/>
  <c r="B1512" i="26"/>
  <c r="I1511" i="26"/>
  <c r="B1511" i="26"/>
  <c r="J1505" i="26"/>
  <c r="C1505" i="26"/>
  <c r="J1500" i="26"/>
  <c r="C1500" i="26"/>
  <c r="H1498" i="26"/>
  <c r="A1498" i="26"/>
  <c r="J1496" i="26"/>
  <c r="C1496" i="26"/>
  <c r="J1495" i="26"/>
  <c r="I1495" i="26"/>
  <c r="C1495" i="26"/>
  <c r="B1495" i="26"/>
  <c r="I1489" i="26"/>
  <c r="B1489" i="26"/>
  <c r="I1488" i="26"/>
  <c r="B1488" i="26"/>
  <c r="I1485" i="26"/>
  <c r="B1485" i="26"/>
  <c r="I1484" i="26"/>
  <c r="B1484" i="26"/>
  <c r="I1483" i="26"/>
  <c r="B1483" i="26"/>
  <c r="I1482" i="26"/>
  <c r="B1482" i="26"/>
  <c r="I1481" i="26"/>
  <c r="B1481" i="26"/>
  <c r="I1480" i="26"/>
  <c r="B1480" i="26"/>
  <c r="I1478" i="26"/>
  <c r="B1478" i="26"/>
  <c r="I1477" i="26"/>
  <c r="B1477" i="26"/>
  <c r="J1471" i="26"/>
  <c r="C1471" i="26"/>
  <c r="J1466" i="26"/>
  <c r="C1466" i="26"/>
  <c r="H1464" i="26"/>
  <c r="A1464" i="26"/>
  <c r="J1462" i="26"/>
  <c r="C1462" i="26"/>
  <c r="J1461" i="26"/>
  <c r="I1461" i="26"/>
  <c r="C1461" i="26"/>
  <c r="B1461" i="26"/>
  <c r="I1455" i="26"/>
  <c r="B1455" i="26"/>
  <c r="I1454" i="26"/>
  <c r="B1454" i="26"/>
  <c r="I1451" i="26"/>
  <c r="B1451" i="26"/>
  <c r="I1450" i="26"/>
  <c r="B1450" i="26"/>
  <c r="I1449" i="26"/>
  <c r="B1449" i="26"/>
  <c r="I1448" i="26"/>
  <c r="B1448" i="26"/>
  <c r="I1447" i="26"/>
  <c r="B1447" i="26"/>
  <c r="I1446" i="26"/>
  <c r="B1446" i="26"/>
  <c r="I1444" i="26"/>
  <c r="B1444" i="26"/>
  <c r="I1443" i="26"/>
  <c r="B1443" i="26"/>
  <c r="J1437" i="26"/>
  <c r="C1437" i="26"/>
  <c r="J1432" i="26"/>
  <c r="C1432" i="26"/>
  <c r="H1430" i="26"/>
  <c r="A1430" i="26"/>
  <c r="J1428" i="26"/>
  <c r="C1428" i="26"/>
  <c r="J1427" i="26"/>
  <c r="I1427" i="26"/>
  <c r="C1427" i="26"/>
  <c r="B1427" i="26"/>
  <c r="I1421" i="26"/>
  <c r="B1421" i="26"/>
  <c r="I1420" i="26"/>
  <c r="B1420" i="26"/>
  <c r="I1417" i="26"/>
  <c r="B1417" i="26"/>
  <c r="I1416" i="26"/>
  <c r="B1416" i="26"/>
  <c r="I1415" i="26"/>
  <c r="B1415" i="26"/>
  <c r="I1414" i="26"/>
  <c r="B1414" i="26"/>
  <c r="I1413" i="26"/>
  <c r="B1413" i="26"/>
  <c r="I1412" i="26"/>
  <c r="B1412" i="26"/>
  <c r="I1410" i="26"/>
  <c r="B1410" i="26"/>
  <c r="I1409" i="26"/>
  <c r="B1409" i="26"/>
  <c r="J1403" i="26"/>
  <c r="C1403" i="26"/>
  <c r="J1398" i="26"/>
  <c r="C1398" i="26"/>
  <c r="H1396" i="26"/>
  <c r="A1396" i="26"/>
  <c r="J1394" i="26"/>
  <c r="C1394" i="26"/>
  <c r="J1393" i="26"/>
  <c r="I1393" i="26"/>
  <c r="C1393" i="26"/>
  <c r="B1393" i="26"/>
  <c r="I1387" i="26"/>
  <c r="B1387" i="26"/>
  <c r="I1386" i="26"/>
  <c r="B1386" i="26"/>
  <c r="I1383" i="26"/>
  <c r="B1383" i="26"/>
  <c r="I1382" i="26"/>
  <c r="B1382" i="26"/>
  <c r="I1381" i="26"/>
  <c r="B1381" i="26"/>
  <c r="I1380" i="26"/>
  <c r="B1380" i="26"/>
  <c r="I1379" i="26"/>
  <c r="B1379" i="26"/>
  <c r="I1378" i="26"/>
  <c r="B1378" i="26"/>
  <c r="I1376" i="26"/>
  <c r="B1376" i="26"/>
  <c r="I1375" i="26"/>
  <c r="B1375" i="26"/>
  <c r="J1369" i="26"/>
  <c r="C1369" i="26"/>
  <c r="J1364" i="26"/>
  <c r="C1364" i="26"/>
  <c r="H1362" i="26"/>
  <c r="A1362" i="26"/>
  <c r="J1360" i="26"/>
  <c r="C1360" i="26"/>
  <c r="J1359" i="26"/>
  <c r="I1359" i="26"/>
  <c r="C1359" i="26"/>
  <c r="B1359" i="26"/>
  <c r="I1353" i="26"/>
  <c r="B1353" i="26"/>
  <c r="I1352" i="26"/>
  <c r="B1352" i="26"/>
  <c r="I1349" i="26"/>
  <c r="B1349" i="26"/>
  <c r="I1348" i="26"/>
  <c r="B1348" i="26"/>
  <c r="I1347" i="26"/>
  <c r="B1347" i="26"/>
  <c r="I1346" i="26"/>
  <c r="B1346" i="26"/>
  <c r="I1345" i="26"/>
  <c r="B1345" i="26"/>
  <c r="I1344" i="26"/>
  <c r="B1344" i="26"/>
  <c r="I1342" i="26"/>
  <c r="B1342" i="26"/>
  <c r="I1341" i="26"/>
  <c r="B1341" i="26"/>
  <c r="J1335" i="26"/>
  <c r="C1335" i="26"/>
  <c r="J1330" i="26"/>
  <c r="C1330" i="26"/>
  <c r="H1328" i="26"/>
  <c r="A1328" i="26"/>
  <c r="J1326" i="26"/>
  <c r="C1326" i="26"/>
  <c r="J1325" i="26"/>
  <c r="I1325" i="26"/>
  <c r="C1325" i="26"/>
  <c r="B1325" i="26"/>
  <c r="I1319" i="26"/>
  <c r="B1319" i="26"/>
  <c r="I1318" i="26"/>
  <c r="B1318" i="26"/>
  <c r="I1315" i="26"/>
  <c r="B1315" i="26"/>
  <c r="I1314" i="26"/>
  <c r="B1314" i="26"/>
  <c r="I1313" i="26"/>
  <c r="B1313" i="26"/>
  <c r="I1312" i="26"/>
  <c r="B1312" i="26"/>
  <c r="I1311" i="26"/>
  <c r="B1311" i="26"/>
  <c r="I1310" i="26"/>
  <c r="B1310" i="26"/>
  <c r="I1308" i="26"/>
  <c r="B1308" i="26"/>
  <c r="I1307" i="26"/>
  <c r="B1307" i="26"/>
  <c r="J1301" i="26"/>
  <c r="C1301" i="26"/>
  <c r="J1296" i="26"/>
  <c r="C1296" i="26"/>
  <c r="H1294" i="26"/>
  <c r="A1294" i="26"/>
  <c r="J1292" i="26"/>
  <c r="C1292" i="26"/>
  <c r="J1291" i="26"/>
  <c r="I1291" i="26"/>
  <c r="C1291" i="26"/>
  <c r="B1291" i="26"/>
  <c r="I1285" i="26"/>
  <c r="B1285" i="26"/>
  <c r="I1284" i="26"/>
  <c r="B1284" i="26"/>
  <c r="I1281" i="26"/>
  <c r="B1281" i="26"/>
  <c r="I1280" i="26"/>
  <c r="B1280" i="26"/>
  <c r="I1279" i="26"/>
  <c r="B1279" i="26"/>
  <c r="I1278" i="26"/>
  <c r="B1278" i="26"/>
  <c r="I1277" i="26"/>
  <c r="B1277" i="26"/>
  <c r="I1276" i="26"/>
  <c r="B1276" i="26"/>
  <c r="I1274" i="26"/>
  <c r="B1274" i="26"/>
  <c r="I1273" i="26"/>
  <c r="B1273" i="26"/>
  <c r="J1267" i="26"/>
  <c r="C1267" i="26"/>
  <c r="J1262" i="26"/>
  <c r="C1262" i="26"/>
  <c r="H1260" i="26"/>
  <c r="A1260" i="26"/>
  <c r="J1258" i="26"/>
  <c r="C1258" i="26"/>
  <c r="J1257" i="26"/>
  <c r="I1257" i="26"/>
  <c r="C1257" i="26"/>
  <c r="B1257" i="26"/>
  <c r="I1251" i="26"/>
  <c r="B1251" i="26"/>
  <c r="I1250" i="26"/>
  <c r="B1250" i="26"/>
  <c r="I1247" i="26"/>
  <c r="B1247" i="26"/>
  <c r="I1246" i="26"/>
  <c r="B1246" i="26"/>
  <c r="I1245" i="26"/>
  <c r="B1245" i="26"/>
  <c r="I1244" i="26"/>
  <c r="B1244" i="26"/>
  <c r="I1243" i="26"/>
  <c r="B1243" i="26"/>
  <c r="I1242" i="26"/>
  <c r="B1242" i="26"/>
  <c r="I1240" i="26"/>
  <c r="B1240" i="26"/>
  <c r="I1239" i="26"/>
  <c r="B1239" i="26"/>
  <c r="J1233" i="26"/>
  <c r="C1233" i="26"/>
  <c r="J1228" i="26"/>
  <c r="C1228" i="26"/>
  <c r="H1226" i="26"/>
  <c r="A1226" i="26"/>
  <c r="J1224" i="26"/>
  <c r="C1224" i="26"/>
  <c r="J1223" i="26"/>
  <c r="I1223" i="26"/>
  <c r="C1223" i="26"/>
  <c r="B1223" i="26"/>
  <c r="I1217" i="26"/>
  <c r="B1217" i="26"/>
  <c r="I1216" i="26"/>
  <c r="B1216" i="26"/>
  <c r="I1213" i="26"/>
  <c r="B1213" i="26"/>
  <c r="I1212" i="26"/>
  <c r="B1212" i="26"/>
  <c r="I1211" i="26"/>
  <c r="B1211" i="26"/>
  <c r="I1210" i="26"/>
  <c r="B1210" i="26"/>
  <c r="I1209" i="26"/>
  <c r="B1209" i="26"/>
  <c r="I1208" i="26"/>
  <c r="B1208" i="26"/>
  <c r="I1206" i="26"/>
  <c r="B1206" i="26"/>
  <c r="I1205" i="26"/>
  <c r="B1205" i="26"/>
  <c r="J1199" i="26"/>
  <c r="C1199" i="26"/>
  <c r="J1194" i="26"/>
  <c r="C1194" i="26"/>
  <c r="H1192" i="26"/>
  <c r="A1192" i="26"/>
  <c r="J1190" i="26"/>
  <c r="C1190" i="26"/>
  <c r="J1189" i="26"/>
  <c r="I1189" i="26"/>
  <c r="C1189" i="26"/>
  <c r="B1189" i="26"/>
  <c r="I1183" i="26"/>
  <c r="B1183" i="26"/>
  <c r="I1182" i="26"/>
  <c r="B1182" i="26"/>
  <c r="I1179" i="26"/>
  <c r="B1179" i="26"/>
  <c r="I1178" i="26"/>
  <c r="B1178" i="26"/>
  <c r="I1177" i="26"/>
  <c r="B1177" i="26"/>
  <c r="I1176" i="26"/>
  <c r="B1176" i="26"/>
  <c r="I1175" i="26"/>
  <c r="B1175" i="26"/>
  <c r="I1174" i="26"/>
  <c r="B1174" i="26"/>
  <c r="I1172" i="26"/>
  <c r="B1172" i="26"/>
  <c r="I1171" i="26"/>
  <c r="B1171" i="26"/>
  <c r="J1165" i="26"/>
  <c r="C1165" i="26"/>
  <c r="J1160" i="26"/>
  <c r="C1160" i="26"/>
  <c r="H1158" i="26"/>
  <c r="A1158" i="26"/>
  <c r="J1156" i="26"/>
  <c r="C1156" i="26"/>
  <c r="J1155" i="26"/>
  <c r="I1155" i="26"/>
  <c r="C1155" i="26"/>
  <c r="B1155" i="26"/>
  <c r="I1149" i="26"/>
  <c r="B1149" i="26"/>
  <c r="I1148" i="26"/>
  <c r="B1148" i="26"/>
  <c r="I1145" i="26"/>
  <c r="B1145" i="26"/>
  <c r="I1144" i="26"/>
  <c r="B1144" i="26"/>
  <c r="I1143" i="26"/>
  <c r="B1143" i="26"/>
  <c r="I1142" i="26"/>
  <c r="B1142" i="26"/>
  <c r="I1141" i="26"/>
  <c r="B1141" i="26"/>
  <c r="I1140" i="26"/>
  <c r="B1140" i="26"/>
  <c r="I1138" i="26"/>
  <c r="B1138" i="26"/>
  <c r="I1137" i="26"/>
  <c r="B1137" i="26"/>
  <c r="J1131" i="26"/>
  <c r="C1131" i="26"/>
  <c r="J1126" i="26"/>
  <c r="C1126" i="26"/>
  <c r="H1124" i="26"/>
  <c r="A1124" i="26"/>
  <c r="J1122" i="26"/>
  <c r="C1122" i="26"/>
  <c r="J1121" i="26"/>
  <c r="I1121" i="26"/>
  <c r="C1121" i="26"/>
  <c r="B1121" i="26"/>
  <c r="I1115" i="26"/>
  <c r="B1115" i="26"/>
  <c r="I1114" i="26"/>
  <c r="B1114" i="26"/>
  <c r="I1111" i="26"/>
  <c r="B1111" i="26"/>
  <c r="I1110" i="26"/>
  <c r="B1110" i="26"/>
  <c r="I1109" i="26"/>
  <c r="B1109" i="26"/>
  <c r="I1108" i="26"/>
  <c r="B1108" i="26"/>
  <c r="I1107" i="26"/>
  <c r="B1107" i="26"/>
  <c r="I1106" i="26"/>
  <c r="B1106" i="26"/>
  <c r="I1104" i="26"/>
  <c r="B1104" i="26"/>
  <c r="I1103" i="26"/>
  <c r="B1103" i="26"/>
  <c r="J1097" i="26"/>
  <c r="C1097" i="26"/>
  <c r="J1092" i="26"/>
  <c r="C1092" i="26"/>
  <c r="H1090" i="26"/>
  <c r="A1090" i="26"/>
  <c r="J1082" i="26"/>
  <c r="J1081" i="26"/>
  <c r="J1080" i="26"/>
  <c r="J1079" i="26"/>
  <c r="L1077" i="26"/>
  <c r="K1077" i="26"/>
  <c r="J1077" i="26"/>
  <c r="L1076" i="26"/>
  <c r="K1076" i="26"/>
  <c r="J1076" i="26"/>
  <c r="L1075" i="26"/>
  <c r="K1075" i="26"/>
  <c r="J1075" i="26"/>
  <c r="L1074" i="26"/>
  <c r="K1074" i="26"/>
  <c r="J1074" i="26"/>
  <c r="L1073" i="26"/>
  <c r="K1073" i="26"/>
  <c r="J1073" i="26"/>
  <c r="L1072" i="26"/>
  <c r="K1072" i="26"/>
  <c r="J1072" i="26"/>
  <c r="L1071" i="26"/>
  <c r="K1071" i="26"/>
  <c r="J1071" i="26"/>
  <c r="I1071" i="26"/>
  <c r="L1070" i="26"/>
  <c r="K1070" i="26"/>
  <c r="J1070" i="26"/>
  <c r="L1069" i="26"/>
  <c r="K1069" i="26"/>
  <c r="J1069" i="26"/>
  <c r="J1067" i="26"/>
  <c r="J1066" i="26"/>
  <c r="J1065" i="26"/>
  <c r="J1064" i="26"/>
  <c r="J1062" i="26"/>
  <c r="J1061" i="26"/>
  <c r="J1060" i="26"/>
  <c r="J1059" i="26"/>
  <c r="C1082" i="26"/>
  <c r="C1081" i="26"/>
  <c r="C1080" i="26"/>
  <c r="C1079" i="26"/>
  <c r="E1077" i="26"/>
  <c r="D1077" i="26"/>
  <c r="C1077" i="26"/>
  <c r="E1076" i="26"/>
  <c r="D1076" i="26"/>
  <c r="C1076" i="26"/>
  <c r="E1075" i="26"/>
  <c r="D1075" i="26"/>
  <c r="C1075" i="26"/>
  <c r="E1074" i="26"/>
  <c r="D1074" i="26"/>
  <c r="C1074" i="26"/>
  <c r="E1073" i="26"/>
  <c r="D1073" i="26"/>
  <c r="C1073" i="26"/>
  <c r="E1072" i="26"/>
  <c r="D1072" i="26"/>
  <c r="C1072" i="26"/>
  <c r="E1071" i="26"/>
  <c r="D1071" i="26"/>
  <c r="C1071" i="26"/>
  <c r="B1071" i="26"/>
  <c r="E1070" i="26"/>
  <c r="D1070" i="26"/>
  <c r="C1070" i="26"/>
  <c r="E1069" i="26"/>
  <c r="D1069" i="26"/>
  <c r="C1069" i="26"/>
  <c r="C1067" i="26"/>
  <c r="C1066" i="26"/>
  <c r="C1065" i="26"/>
  <c r="C1064" i="26"/>
  <c r="C1062" i="26"/>
  <c r="C1061" i="26"/>
  <c r="C1060" i="26"/>
  <c r="C1059" i="26"/>
  <c r="J1048" i="26"/>
  <c r="J1047" i="26"/>
  <c r="J1046" i="26"/>
  <c r="J1045" i="26"/>
  <c r="L1043" i="26"/>
  <c r="K1043" i="26"/>
  <c r="J1043" i="26"/>
  <c r="L1042" i="26"/>
  <c r="K1042" i="26"/>
  <c r="J1042" i="26"/>
  <c r="L1041" i="26"/>
  <c r="K1041" i="26"/>
  <c r="J1041" i="26"/>
  <c r="L1040" i="26"/>
  <c r="K1040" i="26"/>
  <c r="J1040" i="26"/>
  <c r="L1039" i="26"/>
  <c r="K1039" i="26"/>
  <c r="J1039" i="26"/>
  <c r="L1038" i="26"/>
  <c r="K1038" i="26"/>
  <c r="J1038" i="26"/>
  <c r="L1037" i="26"/>
  <c r="K1037" i="26"/>
  <c r="J1037" i="26"/>
  <c r="I1037" i="26"/>
  <c r="L1036" i="26"/>
  <c r="K1036" i="26"/>
  <c r="J1036" i="26"/>
  <c r="L1035" i="26"/>
  <c r="K1035" i="26"/>
  <c r="J1035" i="26"/>
  <c r="J1033" i="26"/>
  <c r="J1032" i="26"/>
  <c r="J1031" i="26"/>
  <c r="J1030" i="26"/>
  <c r="J1028" i="26"/>
  <c r="J1027" i="26"/>
  <c r="J1026" i="26"/>
  <c r="J1025" i="26"/>
  <c r="C1048" i="26"/>
  <c r="C1047" i="26"/>
  <c r="C1046" i="26"/>
  <c r="C1045" i="26"/>
  <c r="E1043" i="26"/>
  <c r="D1043" i="26"/>
  <c r="C1043" i="26"/>
  <c r="E1042" i="26"/>
  <c r="D1042" i="26"/>
  <c r="C1042" i="26"/>
  <c r="E1041" i="26"/>
  <c r="D1041" i="26"/>
  <c r="C1041" i="26"/>
  <c r="E1040" i="26"/>
  <c r="D1040" i="26"/>
  <c r="C1040" i="26"/>
  <c r="E1039" i="26"/>
  <c r="D1039" i="26"/>
  <c r="C1039" i="26"/>
  <c r="E1038" i="26"/>
  <c r="D1038" i="26"/>
  <c r="C1038" i="26"/>
  <c r="E1037" i="26"/>
  <c r="D1037" i="26"/>
  <c r="C1037" i="26"/>
  <c r="B1037" i="26"/>
  <c r="E1036" i="26"/>
  <c r="D1036" i="26"/>
  <c r="C1036" i="26"/>
  <c r="E1035" i="26"/>
  <c r="D1035" i="26"/>
  <c r="C1035" i="26"/>
  <c r="C1033" i="26"/>
  <c r="C1032" i="26"/>
  <c r="C1031" i="26"/>
  <c r="C1030" i="26"/>
  <c r="C1028" i="26"/>
  <c r="C1027" i="26"/>
  <c r="C1026" i="26"/>
  <c r="C1025" i="26"/>
  <c r="J1014" i="26"/>
  <c r="J1013" i="26"/>
  <c r="J1012" i="26"/>
  <c r="J1011" i="26"/>
  <c r="L1009" i="26"/>
  <c r="K1009" i="26"/>
  <c r="J1009" i="26"/>
  <c r="L1008" i="26"/>
  <c r="K1008" i="26"/>
  <c r="J1008" i="26"/>
  <c r="L1007" i="26"/>
  <c r="K1007" i="26"/>
  <c r="J1007" i="26"/>
  <c r="L1006" i="26"/>
  <c r="K1006" i="26"/>
  <c r="J1006" i="26"/>
  <c r="L1005" i="26"/>
  <c r="K1005" i="26"/>
  <c r="J1005" i="26"/>
  <c r="L1004" i="26"/>
  <c r="K1004" i="26"/>
  <c r="J1004" i="26"/>
  <c r="L1003" i="26"/>
  <c r="K1003" i="26"/>
  <c r="J1003" i="26"/>
  <c r="I1003" i="26"/>
  <c r="L1002" i="26"/>
  <c r="K1002" i="26"/>
  <c r="J1002" i="26"/>
  <c r="L1001" i="26"/>
  <c r="K1001" i="26"/>
  <c r="J1001" i="26"/>
  <c r="J999" i="26"/>
  <c r="J998" i="26"/>
  <c r="J997" i="26"/>
  <c r="J996" i="26"/>
  <c r="J994" i="26"/>
  <c r="J993" i="26"/>
  <c r="J992" i="26"/>
  <c r="J991" i="26"/>
  <c r="C1014" i="26"/>
  <c r="C1013" i="26"/>
  <c r="C1012" i="26"/>
  <c r="C1011" i="26"/>
  <c r="E1009" i="26"/>
  <c r="D1009" i="26"/>
  <c r="C1009" i="26"/>
  <c r="E1008" i="26"/>
  <c r="D1008" i="26"/>
  <c r="C1008" i="26"/>
  <c r="E1007" i="26"/>
  <c r="D1007" i="26"/>
  <c r="C1007" i="26"/>
  <c r="E1006" i="26"/>
  <c r="D1006" i="26"/>
  <c r="C1006" i="26"/>
  <c r="E1005" i="26"/>
  <c r="D1005" i="26"/>
  <c r="C1005" i="26"/>
  <c r="E1004" i="26"/>
  <c r="D1004" i="26"/>
  <c r="C1004" i="26"/>
  <c r="E1003" i="26"/>
  <c r="D1003" i="26"/>
  <c r="C1003" i="26"/>
  <c r="B1003" i="26"/>
  <c r="E1002" i="26"/>
  <c r="D1002" i="26"/>
  <c r="C1002" i="26"/>
  <c r="E1001" i="26"/>
  <c r="D1001" i="26"/>
  <c r="C1001" i="26"/>
  <c r="C999" i="26"/>
  <c r="C998" i="26"/>
  <c r="C997" i="26"/>
  <c r="C996" i="26"/>
  <c r="C994" i="26"/>
  <c r="C993" i="26"/>
  <c r="C992" i="26"/>
  <c r="C991" i="26"/>
  <c r="J980" i="26"/>
  <c r="J979" i="26"/>
  <c r="J978" i="26"/>
  <c r="J977" i="26"/>
  <c r="L975" i="26"/>
  <c r="K975" i="26"/>
  <c r="J975" i="26"/>
  <c r="L974" i="26"/>
  <c r="K974" i="26"/>
  <c r="J974" i="26"/>
  <c r="L973" i="26"/>
  <c r="K973" i="26"/>
  <c r="J973" i="26"/>
  <c r="L972" i="26"/>
  <c r="K972" i="26"/>
  <c r="J972" i="26"/>
  <c r="L971" i="26"/>
  <c r="K971" i="26"/>
  <c r="J971" i="26"/>
  <c r="L970" i="26"/>
  <c r="K970" i="26"/>
  <c r="J970" i="26"/>
  <c r="L969" i="26"/>
  <c r="K969" i="26"/>
  <c r="J969" i="26"/>
  <c r="I969" i="26"/>
  <c r="L968" i="26"/>
  <c r="K968" i="26"/>
  <c r="J968" i="26"/>
  <c r="L967" i="26"/>
  <c r="K967" i="26"/>
  <c r="J967" i="26"/>
  <c r="J965" i="26"/>
  <c r="J964" i="26"/>
  <c r="J963" i="26"/>
  <c r="J962" i="26"/>
  <c r="J960" i="26"/>
  <c r="J959" i="26"/>
  <c r="J958" i="26"/>
  <c r="J957" i="26"/>
  <c r="C980" i="26"/>
  <c r="C979" i="26"/>
  <c r="C978" i="26"/>
  <c r="C977" i="26"/>
  <c r="E975" i="26"/>
  <c r="D975" i="26"/>
  <c r="C975" i="26"/>
  <c r="E974" i="26"/>
  <c r="D974" i="26"/>
  <c r="C974" i="26"/>
  <c r="E973" i="26"/>
  <c r="D973" i="26"/>
  <c r="C973" i="26"/>
  <c r="E972" i="26"/>
  <c r="D972" i="26"/>
  <c r="C972" i="26"/>
  <c r="E971" i="26"/>
  <c r="D971" i="26"/>
  <c r="C971" i="26"/>
  <c r="E970" i="26"/>
  <c r="D970" i="26"/>
  <c r="C970" i="26"/>
  <c r="E969" i="26"/>
  <c r="D969" i="26"/>
  <c r="C969" i="26"/>
  <c r="B969" i="26"/>
  <c r="E968" i="26"/>
  <c r="D968" i="26"/>
  <c r="C968" i="26"/>
  <c r="E967" i="26"/>
  <c r="D967" i="26"/>
  <c r="C967" i="26"/>
  <c r="C965" i="26"/>
  <c r="C964" i="26"/>
  <c r="C963" i="26"/>
  <c r="C962" i="26"/>
  <c r="C960" i="26"/>
  <c r="C959" i="26"/>
  <c r="C958" i="26"/>
  <c r="C957" i="26"/>
  <c r="J946" i="26"/>
  <c r="J945" i="26"/>
  <c r="J944" i="26"/>
  <c r="J943" i="26"/>
  <c r="L941" i="26"/>
  <c r="K941" i="26"/>
  <c r="J941" i="26"/>
  <c r="L940" i="26"/>
  <c r="K940" i="26"/>
  <c r="J940" i="26"/>
  <c r="L939" i="26"/>
  <c r="K939" i="26"/>
  <c r="J939" i="26"/>
  <c r="L938" i="26"/>
  <c r="K938" i="26"/>
  <c r="J938" i="26"/>
  <c r="L937" i="26"/>
  <c r="K937" i="26"/>
  <c r="J937" i="26"/>
  <c r="L936" i="26"/>
  <c r="K936" i="26"/>
  <c r="J936" i="26"/>
  <c r="L935" i="26"/>
  <c r="K935" i="26"/>
  <c r="J935" i="26"/>
  <c r="I935" i="26"/>
  <c r="L934" i="26"/>
  <c r="K934" i="26"/>
  <c r="J934" i="26"/>
  <c r="L933" i="26"/>
  <c r="K933" i="26"/>
  <c r="J933" i="26"/>
  <c r="J931" i="26"/>
  <c r="J930" i="26"/>
  <c r="J929" i="26"/>
  <c r="J928" i="26"/>
  <c r="J926" i="26"/>
  <c r="J925" i="26"/>
  <c r="J924" i="26"/>
  <c r="J923" i="26"/>
  <c r="C946" i="26"/>
  <c r="C945" i="26"/>
  <c r="C944" i="26"/>
  <c r="C943" i="26"/>
  <c r="E941" i="26"/>
  <c r="D941" i="26"/>
  <c r="C941" i="26"/>
  <c r="E940" i="26"/>
  <c r="D940" i="26"/>
  <c r="C940" i="26"/>
  <c r="E939" i="26"/>
  <c r="D939" i="26"/>
  <c r="C939" i="26"/>
  <c r="E938" i="26"/>
  <c r="D938" i="26"/>
  <c r="C938" i="26"/>
  <c r="E937" i="26"/>
  <c r="D937" i="26"/>
  <c r="C937" i="26"/>
  <c r="E936" i="26"/>
  <c r="D936" i="26"/>
  <c r="C936" i="26"/>
  <c r="E935" i="26"/>
  <c r="D935" i="26"/>
  <c r="C935" i="26"/>
  <c r="B935" i="26"/>
  <c r="E934" i="26"/>
  <c r="D934" i="26"/>
  <c r="C934" i="26"/>
  <c r="E933" i="26"/>
  <c r="D933" i="26"/>
  <c r="C933" i="26"/>
  <c r="C931" i="26"/>
  <c r="C930" i="26"/>
  <c r="C929" i="26"/>
  <c r="C928" i="26"/>
  <c r="C926" i="26"/>
  <c r="C925" i="26"/>
  <c r="C924" i="26"/>
  <c r="C923" i="26"/>
  <c r="J912" i="26"/>
  <c r="J911" i="26"/>
  <c r="J910" i="26"/>
  <c r="J909" i="26"/>
  <c r="L907" i="26"/>
  <c r="K907" i="26"/>
  <c r="J907" i="26"/>
  <c r="L906" i="26"/>
  <c r="K906" i="26"/>
  <c r="J906" i="26"/>
  <c r="L905" i="26"/>
  <c r="K905" i="26"/>
  <c r="J905" i="26"/>
  <c r="L904" i="26"/>
  <c r="K904" i="26"/>
  <c r="J904" i="26"/>
  <c r="L903" i="26"/>
  <c r="K903" i="26"/>
  <c r="J903" i="26"/>
  <c r="L902" i="26"/>
  <c r="K902" i="26"/>
  <c r="J902" i="26"/>
  <c r="L901" i="26"/>
  <c r="K901" i="26"/>
  <c r="J901" i="26"/>
  <c r="I901" i="26"/>
  <c r="L900" i="26"/>
  <c r="K900" i="26"/>
  <c r="J900" i="26"/>
  <c r="L899" i="26"/>
  <c r="K899" i="26"/>
  <c r="J899" i="26"/>
  <c r="J897" i="26"/>
  <c r="J896" i="26"/>
  <c r="J895" i="26"/>
  <c r="J894" i="26"/>
  <c r="J892" i="26"/>
  <c r="J891" i="26"/>
  <c r="J890" i="26"/>
  <c r="J889" i="26"/>
  <c r="C912" i="26"/>
  <c r="C911" i="26"/>
  <c r="C910" i="26"/>
  <c r="C909" i="26"/>
  <c r="E907" i="26"/>
  <c r="D907" i="26"/>
  <c r="C907" i="26"/>
  <c r="E906" i="26"/>
  <c r="D906" i="26"/>
  <c r="C906" i="26"/>
  <c r="E905" i="26"/>
  <c r="D905" i="26"/>
  <c r="C905" i="26"/>
  <c r="E904" i="26"/>
  <c r="D904" i="26"/>
  <c r="C904" i="26"/>
  <c r="E903" i="26"/>
  <c r="D903" i="26"/>
  <c r="C903" i="26"/>
  <c r="E902" i="26"/>
  <c r="D902" i="26"/>
  <c r="C902" i="26"/>
  <c r="E901" i="26"/>
  <c r="D901" i="26"/>
  <c r="C901" i="26"/>
  <c r="B901" i="26"/>
  <c r="E900" i="26"/>
  <c r="D900" i="26"/>
  <c r="C900" i="26"/>
  <c r="E899" i="26"/>
  <c r="D899" i="26"/>
  <c r="C899" i="26"/>
  <c r="C897" i="26"/>
  <c r="C896" i="26"/>
  <c r="C895" i="26"/>
  <c r="C894" i="26"/>
  <c r="C892" i="26"/>
  <c r="C891" i="26"/>
  <c r="C890" i="26"/>
  <c r="C889" i="26"/>
  <c r="J878" i="26"/>
  <c r="J877" i="26"/>
  <c r="J876" i="26"/>
  <c r="J875" i="26"/>
  <c r="L873" i="26"/>
  <c r="K873" i="26"/>
  <c r="J873" i="26"/>
  <c r="L872" i="26"/>
  <c r="K872" i="26"/>
  <c r="J872" i="26"/>
  <c r="L871" i="26"/>
  <c r="K871" i="26"/>
  <c r="J871" i="26"/>
  <c r="L870" i="26"/>
  <c r="K870" i="26"/>
  <c r="J870" i="26"/>
  <c r="L869" i="26"/>
  <c r="K869" i="26"/>
  <c r="J869" i="26"/>
  <c r="L868" i="26"/>
  <c r="K868" i="26"/>
  <c r="J868" i="26"/>
  <c r="L867" i="26"/>
  <c r="K867" i="26"/>
  <c r="J867" i="26"/>
  <c r="I867" i="26"/>
  <c r="L866" i="26"/>
  <c r="K866" i="26"/>
  <c r="J866" i="26"/>
  <c r="L865" i="26"/>
  <c r="K865" i="26"/>
  <c r="J865" i="26"/>
  <c r="J863" i="26"/>
  <c r="J862" i="26"/>
  <c r="J861" i="26"/>
  <c r="J860" i="26"/>
  <c r="J858" i="26"/>
  <c r="J857" i="26"/>
  <c r="J856" i="26"/>
  <c r="J855" i="26"/>
  <c r="C878" i="26"/>
  <c r="C877" i="26"/>
  <c r="C876" i="26"/>
  <c r="C875" i="26"/>
  <c r="E873" i="26"/>
  <c r="D873" i="26"/>
  <c r="C873" i="26"/>
  <c r="E872" i="26"/>
  <c r="D872" i="26"/>
  <c r="C872" i="26"/>
  <c r="E871" i="26"/>
  <c r="D871" i="26"/>
  <c r="C871" i="26"/>
  <c r="E870" i="26"/>
  <c r="D870" i="26"/>
  <c r="C870" i="26"/>
  <c r="E869" i="26"/>
  <c r="D869" i="26"/>
  <c r="C869" i="26"/>
  <c r="E868" i="26"/>
  <c r="D868" i="26"/>
  <c r="C868" i="26"/>
  <c r="E867" i="26"/>
  <c r="D867" i="26"/>
  <c r="C867" i="26"/>
  <c r="B867" i="26"/>
  <c r="E866" i="26"/>
  <c r="D866" i="26"/>
  <c r="C866" i="26"/>
  <c r="E865" i="26"/>
  <c r="D865" i="26"/>
  <c r="C865" i="26"/>
  <c r="C863" i="26"/>
  <c r="C862" i="26"/>
  <c r="C861" i="26"/>
  <c r="C860" i="26"/>
  <c r="C858" i="26"/>
  <c r="C857" i="26"/>
  <c r="C856" i="26"/>
  <c r="C855" i="26"/>
  <c r="J844" i="26"/>
  <c r="J843" i="26"/>
  <c r="J842" i="26"/>
  <c r="J841" i="26"/>
  <c r="L839" i="26"/>
  <c r="K839" i="26"/>
  <c r="J839" i="26"/>
  <c r="L838" i="26"/>
  <c r="K838" i="26"/>
  <c r="J838" i="26"/>
  <c r="L837" i="26"/>
  <c r="K837" i="26"/>
  <c r="J837" i="26"/>
  <c r="L836" i="26"/>
  <c r="K836" i="26"/>
  <c r="J836" i="26"/>
  <c r="L835" i="26"/>
  <c r="K835" i="26"/>
  <c r="J835" i="26"/>
  <c r="L834" i="26"/>
  <c r="K834" i="26"/>
  <c r="J834" i="26"/>
  <c r="L833" i="26"/>
  <c r="K833" i="26"/>
  <c r="J833" i="26"/>
  <c r="I833" i="26"/>
  <c r="L832" i="26"/>
  <c r="K832" i="26"/>
  <c r="J832" i="26"/>
  <c r="L831" i="26"/>
  <c r="K831" i="26"/>
  <c r="J831" i="26"/>
  <c r="J829" i="26"/>
  <c r="J828" i="26"/>
  <c r="J827" i="26"/>
  <c r="J826" i="26"/>
  <c r="J824" i="26"/>
  <c r="J823" i="26"/>
  <c r="J822" i="26"/>
  <c r="J821" i="26"/>
  <c r="C844" i="26"/>
  <c r="C843" i="26"/>
  <c r="C842" i="26"/>
  <c r="C841" i="26"/>
  <c r="E839" i="26"/>
  <c r="D839" i="26"/>
  <c r="C839" i="26"/>
  <c r="E838" i="26"/>
  <c r="D838" i="26"/>
  <c r="C838" i="26"/>
  <c r="E837" i="26"/>
  <c r="D837" i="26"/>
  <c r="C837" i="26"/>
  <c r="E836" i="26"/>
  <c r="D836" i="26"/>
  <c r="C836" i="26"/>
  <c r="E835" i="26"/>
  <c r="D835" i="26"/>
  <c r="C835" i="26"/>
  <c r="E834" i="26"/>
  <c r="D834" i="26"/>
  <c r="C834" i="26"/>
  <c r="E833" i="26"/>
  <c r="D833" i="26"/>
  <c r="C833" i="26"/>
  <c r="B833" i="26"/>
  <c r="E832" i="26"/>
  <c r="D832" i="26"/>
  <c r="C832" i="26"/>
  <c r="E831" i="26"/>
  <c r="D831" i="26"/>
  <c r="C831" i="26"/>
  <c r="C829" i="26"/>
  <c r="C828" i="26"/>
  <c r="C827" i="26"/>
  <c r="C826" i="26"/>
  <c r="C824" i="26"/>
  <c r="C823" i="26"/>
  <c r="C822" i="26"/>
  <c r="C821" i="26"/>
  <c r="J810" i="26"/>
  <c r="J809" i="26"/>
  <c r="J808" i="26"/>
  <c r="J807" i="26"/>
  <c r="L805" i="26"/>
  <c r="K805" i="26"/>
  <c r="J805" i="26"/>
  <c r="L804" i="26"/>
  <c r="K804" i="26"/>
  <c r="J804" i="26"/>
  <c r="L803" i="26"/>
  <c r="K803" i="26"/>
  <c r="J803" i="26"/>
  <c r="L802" i="26"/>
  <c r="K802" i="26"/>
  <c r="J802" i="26"/>
  <c r="L801" i="26"/>
  <c r="K801" i="26"/>
  <c r="J801" i="26"/>
  <c r="L800" i="26"/>
  <c r="K800" i="26"/>
  <c r="J800" i="26"/>
  <c r="L799" i="26"/>
  <c r="K799" i="26"/>
  <c r="J799" i="26"/>
  <c r="I799" i="26"/>
  <c r="L798" i="26"/>
  <c r="K798" i="26"/>
  <c r="J798" i="26"/>
  <c r="L797" i="26"/>
  <c r="K797" i="26"/>
  <c r="J797" i="26"/>
  <c r="J795" i="26"/>
  <c r="J794" i="26"/>
  <c r="J793" i="26"/>
  <c r="J792" i="26"/>
  <c r="J790" i="26"/>
  <c r="J789" i="26"/>
  <c r="J788" i="26"/>
  <c r="J787" i="26"/>
  <c r="C810" i="26"/>
  <c r="C809" i="26"/>
  <c r="C808" i="26"/>
  <c r="C807" i="26"/>
  <c r="E805" i="26"/>
  <c r="D805" i="26"/>
  <c r="C805" i="26"/>
  <c r="E804" i="26"/>
  <c r="D804" i="26"/>
  <c r="C804" i="26"/>
  <c r="E803" i="26"/>
  <c r="D803" i="26"/>
  <c r="C803" i="26"/>
  <c r="E802" i="26"/>
  <c r="D802" i="26"/>
  <c r="C802" i="26"/>
  <c r="E801" i="26"/>
  <c r="D801" i="26"/>
  <c r="C801" i="26"/>
  <c r="E800" i="26"/>
  <c r="D800" i="26"/>
  <c r="C800" i="26"/>
  <c r="E799" i="26"/>
  <c r="D799" i="26"/>
  <c r="C799" i="26"/>
  <c r="B799" i="26"/>
  <c r="E798" i="26"/>
  <c r="D798" i="26"/>
  <c r="C798" i="26"/>
  <c r="E797" i="26"/>
  <c r="D797" i="26"/>
  <c r="C797" i="26"/>
  <c r="C795" i="26"/>
  <c r="C794" i="26"/>
  <c r="C793" i="26"/>
  <c r="C792" i="26"/>
  <c r="C790" i="26"/>
  <c r="C789" i="26"/>
  <c r="C788" i="26"/>
  <c r="C787" i="26"/>
  <c r="J776" i="26"/>
  <c r="J775" i="26"/>
  <c r="J774" i="26"/>
  <c r="J773" i="26"/>
  <c r="L771" i="26"/>
  <c r="K771" i="26"/>
  <c r="J771" i="26"/>
  <c r="L770" i="26"/>
  <c r="K770" i="26"/>
  <c r="J770" i="26"/>
  <c r="L769" i="26"/>
  <c r="K769" i="26"/>
  <c r="J769" i="26"/>
  <c r="L768" i="26"/>
  <c r="K768" i="26"/>
  <c r="J768" i="26"/>
  <c r="L767" i="26"/>
  <c r="K767" i="26"/>
  <c r="J767" i="26"/>
  <c r="L766" i="26"/>
  <c r="K766" i="26"/>
  <c r="J766" i="26"/>
  <c r="L765" i="26"/>
  <c r="K765" i="26"/>
  <c r="J765" i="26"/>
  <c r="I765" i="26"/>
  <c r="L764" i="26"/>
  <c r="K764" i="26"/>
  <c r="J764" i="26"/>
  <c r="L763" i="26"/>
  <c r="K763" i="26"/>
  <c r="J763" i="26"/>
  <c r="J761" i="26"/>
  <c r="J760" i="26"/>
  <c r="J759" i="26"/>
  <c r="J758" i="26"/>
  <c r="J756" i="26"/>
  <c r="J755" i="26"/>
  <c r="J754" i="26"/>
  <c r="J753" i="26"/>
  <c r="C776" i="26"/>
  <c r="C775" i="26"/>
  <c r="C774" i="26"/>
  <c r="E771" i="26"/>
  <c r="D771" i="26"/>
  <c r="C771" i="26"/>
  <c r="E770" i="26"/>
  <c r="D770" i="26"/>
  <c r="C770" i="26"/>
  <c r="E769" i="26"/>
  <c r="D769" i="26"/>
  <c r="C769" i="26"/>
  <c r="E768" i="26"/>
  <c r="D768" i="26"/>
  <c r="C768" i="26"/>
  <c r="E767" i="26"/>
  <c r="D767" i="26"/>
  <c r="C767" i="26"/>
  <c r="E766" i="26"/>
  <c r="D766" i="26"/>
  <c r="C766" i="26"/>
  <c r="E765" i="26"/>
  <c r="D765" i="26"/>
  <c r="C765" i="26"/>
  <c r="B765" i="26"/>
  <c r="E764" i="26"/>
  <c r="D764" i="26"/>
  <c r="C764" i="26"/>
  <c r="E763" i="26"/>
  <c r="D763" i="26"/>
  <c r="C763" i="26"/>
  <c r="C761" i="26"/>
  <c r="C760" i="26"/>
  <c r="C759" i="26"/>
  <c r="C758" i="26"/>
  <c r="C756" i="26"/>
  <c r="C755" i="26"/>
  <c r="C754" i="26"/>
  <c r="C753" i="26"/>
  <c r="J742" i="26"/>
  <c r="J741" i="26"/>
  <c r="J740" i="26"/>
  <c r="J739" i="26"/>
  <c r="L737" i="26"/>
  <c r="K737" i="26"/>
  <c r="J737" i="26"/>
  <c r="L736" i="26"/>
  <c r="K736" i="26"/>
  <c r="J736" i="26"/>
  <c r="L735" i="26"/>
  <c r="K735" i="26"/>
  <c r="J735" i="26"/>
  <c r="L734" i="26"/>
  <c r="K734" i="26"/>
  <c r="J734" i="26"/>
  <c r="L733" i="26"/>
  <c r="K733" i="26"/>
  <c r="J733" i="26"/>
  <c r="L732" i="26"/>
  <c r="K732" i="26"/>
  <c r="J732" i="26"/>
  <c r="L731" i="26"/>
  <c r="K731" i="26"/>
  <c r="J731" i="26"/>
  <c r="I731" i="26"/>
  <c r="L730" i="26"/>
  <c r="K730" i="26"/>
  <c r="J730" i="26"/>
  <c r="L729" i="26"/>
  <c r="K729" i="26"/>
  <c r="J729" i="26"/>
  <c r="J727" i="26"/>
  <c r="J726" i="26"/>
  <c r="J725" i="26"/>
  <c r="J724" i="26"/>
  <c r="J722" i="26"/>
  <c r="J721" i="26"/>
  <c r="J720" i="26"/>
  <c r="J719" i="26"/>
  <c r="C742" i="26"/>
  <c r="C741" i="26"/>
  <c r="C740" i="26"/>
  <c r="C739" i="26"/>
  <c r="E737" i="26"/>
  <c r="D737" i="26"/>
  <c r="C737" i="26"/>
  <c r="E736" i="26"/>
  <c r="D736" i="26"/>
  <c r="C736" i="26"/>
  <c r="E735" i="26"/>
  <c r="D735" i="26"/>
  <c r="C735" i="26"/>
  <c r="E734" i="26"/>
  <c r="D734" i="26"/>
  <c r="C734" i="26"/>
  <c r="E733" i="26"/>
  <c r="D733" i="26"/>
  <c r="C733" i="26"/>
  <c r="E732" i="26"/>
  <c r="D732" i="26"/>
  <c r="C732" i="26"/>
  <c r="E731" i="26"/>
  <c r="D731" i="26"/>
  <c r="C731" i="26"/>
  <c r="B731" i="26"/>
  <c r="E730" i="26"/>
  <c r="D730" i="26"/>
  <c r="C730" i="26"/>
  <c r="E729" i="26"/>
  <c r="D729" i="26"/>
  <c r="C729" i="26"/>
  <c r="C727" i="26"/>
  <c r="C726" i="26"/>
  <c r="C725" i="26"/>
  <c r="C724" i="26"/>
  <c r="C722" i="26"/>
  <c r="C721" i="26"/>
  <c r="C720" i="26"/>
  <c r="C719" i="26"/>
  <c r="J708" i="26"/>
  <c r="J707" i="26"/>
  <c r="J706" i="26"/>
  <c r="J705" i="26"/>
  <c r="L703" i="26"/>
  <c r="K703" i="26"/>
  <c r="J703" i="26"/>
  <c r="L702" i="26"/>
  <c r="K702" i="26"/>
  <c r="J702" i="26"/>
  <c r="L701" i="26"/>
  <c r="K701" i="26"/>
  <c r="J701" i="26"/>
  <c r="L700" i="26"/>
  <c r="K700" i="26"/>
  <c r="J700" i="26"/>
  <c r="L699" i="26"/>
  <c r="K699" i="26"/>
  <c r="J699" i="26"/>
  <c r="L698" i="26"/>
  <c r="K698" i="26"/>
  <c r="J698" i="26"/>
  <c r="L697" i="26"/>
  <c r="K697" i="26"/>
  <c r="J697" i="26"/>
  <c r="I697" i="26"/>
  <c r="L696" i="26"/>
  <c r="K696" i="26"/>
  <c r="J696" i="26"/>
  <c r="L695" i="26"/>
  <c r="K695" i="26"/>
  <c r="J695" i="26"/>
  <c r="J693" i="26"/>
  <c r="J692" i="26"/>
  <c r="J691" i="26"/>
  <c r="J690" i="26"/>
  <c r="J688" i="26"/>
  <c r="J687" i="26"/>
  <c r="J686" i="26"/>
  <c r="J685" i="26"/>
  <c r="C708" i="26"/>
  <c r="C707" i="26"/>
  <c r="C706" i="26"/>
  <c r="C705" i="26"/>
  <c r="E703" i="26"/>
  <c r="D703" i="26"/>
  <c r="C703" i="26"/>
  <c r="E702" i="26"/>
  <c r="D702" i="26"/>
  <c r="C702" i="26"/>
  <c r="E701" i="26"/>
  <c r="D701" i="26"/>
  <c r="C701" i="26"/>
  <c r="E700" i="26"/>
  <c r="D700" i="26"/>
  <c r="C700" i="26"/>
  <c r="E699" i="26"/>
  <c r="D699" i="26"/>
  <c r="C699" i="26"/>
  <c r="E698" i="26"/>
  <c r="D698" i="26"/>
  <c r="C698" i="26"/>
  <c r="E697" i="26"/>
  <c r="D697" i="26"/>
  <c r="C697" i="26"/>
  <c r="B697" i="26"/>
  <c r="E696" i="26"/>
  <c r="D696" i="26"/>
  <c r="C696" i="26"/>
  <c r="E695" i="26"/>
  <c r="D695" i="26"/>
  <c r="C695" i="26"/>
  <c r="C693" i="26"/>
  <c r="C692" i="26"/>
  <c r="C691" i="26"/>
  <c r="C690" i="26"/>
  <c r="C688" i="26"/>
  <c r="C687" i="26"/>
  <c r="C686" i="26"/>
  <c r="C685" i="26"/>
  <c r="J674" i="26"/>
  <c r="J673" i="26"/>
  <c r="J672" i="26"/>
  <c r="J671" i="26"/>
  <c r="L669" i="26"/>
  <c r="K669" i="26"/>
  <c r="J669" i="26"/>
  <c r="L668" i="26"/>
  <c r="K668" i="26"/>
  <c r="J668" i="26"/>
  <c r="L667" i="26"/>
  <c r="K667" i="26"/>
  <c r="J667" i="26"/>
  <c r="L666" i="26"/>
  <c r="K666" i="26"/>
  <c r="J666" i="26"/>
  <c r="L665" i="26"/>
  <c r="K665" i="26"/>
  <c r="J665" i="26"/>
  <c r="L664" i="26"/>
  <c r="K664" i="26"/>
  <c r="J664" i="26"/>
  <c r="L663" i="26"/>
  <c r="K663" i="26"/>
  <c r="J663" i="26"/>
  <c r="I663" i="26"/>
  <c r="L662" i="26"/>
  <c r="K662" i="26"/>
  <c r="J662" i="26"/>
  <c r="L661" i="26"/>
  <c r="K661" i="26"/>
  <c r="J661" i="26"/>
  <c r="J659" i="26"/>
  <c r="J658" i="26"/>
  <c r="J657" i="26"/>
  <c r="J656" i="26"/>
  <c r="J654" i="26"/>
  <c r="J653" i="26"/>
  <c r="J652" i="26"/>
  <c r="J651" i="26"/>
  <c r="C674" i="26"/>
  <c r="C673" i="26"/>
  <c r="C672" i="26"/>
  <c r="C671" i="26"/>
  <c r="E669" i="26"/>
  <c r="D669" i="26"/>
  <c r="C669" i="26"/>
  <c r="E668" i="26"/>
  <c r="D668" i="26"/>
  <c r="C668" i="26"/>
  <c r="E667" i="26"/>
  <c r="D667" i="26"/>
  <c r="C667" i="26"/>
  <c r="E666" i="26"/>
  <c r="D666" i="26"/>
  <c r="C666" i="26"/>
  <c r="E665" i="26"/>
  <c r="D665" i="26"/>
  <c r="C665" i="26"/>
  <c r="E664" i="26"/>
  <c r="D664" i="26"/>
  <c r="C664" i="26"/>
  <c r="E663" i="26"/>
  <c r="D663" i="26"/>
  <c r="C663" i="26"/>
  <c r="B663" i="26"/>
  <c r="E662" i="26"/>
  <c r="D662" i="26"/>
  <c r="C662" i="26"/>
  <c r="E661" i="26"/>
  <c r="D661" i="26"/>
  <c r="C661" i="26"/>
  <c r="C659" i="26"/>
  <c r="C658" i="26"/>
  <c r="C657" i="26"/>
  <c r="C656" i="26"/>
  <c r="C654" i="26"/>
  <c r="C653" i="26"/>
  <c r="C652" i="26"/>
  <c r="C651" i="26"/>
  <c r="J640" i="26"/>
  <c r="J639" i="26"/>
  <c r="J638" i="26"/>
  <c r="J637" i="26"/>
  <c r="L635" i="26"/>
  <c r="K635" i="26"/>
  <c r="J635" i="26"/>
  <c r="L634" i="26"/>
  <c r="K634" i="26"/>
  <c r="J634" i="26"/>
  <c r="L633" i="26"/>
  <c r="K633" i="26"/>
  <c r="J633" i="26"/>
  <c r="L632" i="26"/>
  <c r="K632" i="26"/>
  <c r="J632" i="26"/>
  <c r="L631" i="26"/>
  <c r="K631" i="26"/>
  <c r="J631" i="26"/>
  <c r="L630" i="26"/>
  <c r="K630" i="26"/>
  <c r="J630" i="26"/>
  <c r="L629" i="26"/>
  <c r="K629" i="26"/>
  <c r="J629" i="26"/>
  <c r="I629" i="26"/>
  <c r="L628" i="26"/>
  <c r="K628" i="26"/>
  <c r="J628" i="26"/>
  <c r="L627" i="26"/>
  <c r="K627" i="26"/>
  <c r="J627" i="26"/>
  <c r="J625" i="26"/>
  <c r="J624" i="26"/>
  <c r="J623" i="26"/>
  <c r="J622" i="26"/>
  <c r="J620" i="26"/>
  <c r="J619" i="26"/>
  <c r="J618" i="26"/>
  <c r="J617" i="26"/>
  <c r="C640" i="26"/>
  <c r="C639" i="26"/>
  <c r="C638" i="26"/>
  <c r="C637" i="26"/>
  <c r="E635" i="26"/>
  <c r="D635" i="26"/>
  <c r="C635" i="26"/>
  <c r="E634" i="26"/>
  <c r="D634" i="26"/>
  <c r="C634" i="26"/>
  <c r="E633" i="26"/>
  <c r="D633" i="26"/>
  <c r="C633" i="26"/>
  <c r="E632" i="26"/>
  <c r="D632" i="26"/>
  <c r="C632" i="26"/>
  <c r="E631" i="26"/>
  <c r="D631" i="26"/>
  <c r="C631" i="26"/>
  <c r="E630" i="26"/>
  <c r="D630" i="26"/>
  <c r="C630" i="26"/>
  <c r="E629" i="26"/>
  <c r="D629" i="26"/>
  <c r="C629" i="26"/>
  <c r="B629" i="26"/>
  <c r="E628" i="26"/>
  <c r="D628" i="26"/>
  <c r="C628" i="26"/>
  <c r="E627" i="26"/>
  <c r="D627" i="26"/>
  <c r="C627" i="26"/>
  <c r="C625" i="26"/>
  <c r="C624" i="26"/>
  <c r="C623" i="26"/>
  <c r="C622" i="26"/>
  <c r="C620" i="26"/>
  <c r="C619" i="26"/>
  <c r="C618" i="26"/>
  <c r="C617" i="26"/>
  <c r="J606" i="26"/>
  <c r="J605" i="26"/>
  <c r="J604" i="26"/>
  <c r="J603" i="26"/>
  <c r="L601" i="26"/>
  <c r="K601" i="26"/>
  <c r="J601" i="26"/>
  <c r="L600" i="26"/>
  <c r="K600" i="26"/>
  <c r="J600" i="26"/>
  <c r="L599" i="26"/>
  <c r="K599" i="26"/>
  <c r="J599" i="26"/>
  <c r="L598" i="26"/>
  <c r="K598" i="26"/>
  <c r="J598" i="26"/>
  <c r="L597" i="26"/>
  <c r="K597" i="26"/>
  <c r="J597" i="26"/>
  <c r="L596" i="26"/>
  <c r="K596" i="26"/>
  <c r="J596" i="26"/>
  <c r="L595" i="26"/>
  <c r="K595" i="26"/>
  <c r="J595" i="26"/>
  <c r="I595" i="26"/>
  <c r="L594" i="26"/>
  <c r="K594" i="26"/>
  <c r="J594" i="26"/>
  <c r="L593" i="26"/>
  <c r="K593" i="26"/>
  <c r="J593" i="26"/>
  <c r="J591" i="26"/>
  <c r="J590" i="26"/>
  <c r="J589" i="26"/>
  <c r="J588" i="26"/>
  <c r="J586" i="26"/>
  <c r="J585" i="26"/>
  <c r="J584" i="26"/>
  <c r="J583" i="26"/>
  <c r="C606" i="26"/>
  <c r="C605" i="26"/>
  <c r="C604" i="26"/>
  <c r="C603" i="26"/>
  <c r="E601" i="26"/>
  <c r="D601" i="26"/>
  <c r="C601" i="26"/>
  <c r="E600" i="26"/>
  <c r="D600" i="26"/>
  <c r="C600" i="26"/>
  <c r="E599" i="26"/>
  <c r="D599" i="26"/>
  <c r="C599" i="26"/>
  <c r="E598" i="26"/>
  <c r="D598" i="26"/>
  <c r="C598" i="26"/>
  <c r="E597" i="26"/>
  <c r="D597" i="26"/>
  <c r="C597" i="26"/>
  <c r="E596" i="26"/>
  <c r="D596" i="26"/>
  <c r="C596" i="26"/>
  <c r="E595" i="26"/>
  <c r="D595" i="26"/>
  <c r="C595" i="26"/>
  <c r="B595" i="26"/>
  <c r="E594" i="26"/>
  <c r="D594" i="26"/>
  <c r="C594" i="26"/>
  <c r="E593" i="26"/>
  <c r="D593" i="26"/>
  <c r="C593" i="26"/>
  <c r="C591" i="26"/>
  <c r="C590" i="26"/>
  <c r="C589" i="26"/>
  <c r="C588" i="26"/>
  <c r="C586" i="26"/>
  <c r="C585" i="26"/>
  <c r="C584" i="26"/>
  <c r="C583" i="26"/>
  <c r="J572" i="26"/>
  <c r="J571" i="26"/>
  <c r="J570" i="26"/>
  <c r="J569" i="26"/>
  <c r="L567" i="26"/>
  <c r="K567" i="26"/>
  <c r="J567" i="26"/>
  <c r="L566" i="26"/>
  <c r="K566" i="26"/>
  <c r="J566" i="26"/>
  <c r="L565" i="26"/>
  <c r="K565" i="26"/>
  <c r="J565" i="26"/>
  <c r="L564" i="26"/>
  <c r="K564" i="26"/>
  <c r="J564" i="26"/>
  <c r="L563" i="26"/>
  <c r="K563" i="26"/>
  <c r="J563" i="26"/>
  <c r="L562" i="26"/>
  <c r="K562" i="26"/>
  <c r="J562" i="26"/>
  <c r="L561" i="26"/>
  <c r="K561" i="26"/>
  <c r="J561" i="26"/>
  <c r="I561" i="26"/>
  <c r="L560" i="26"/>
  <c r="K560" i="26"/>
  <c r="J560" i="26"/>
  <c r="L559" i="26"/>
  <c r="K559" i="26"/>
  <c r="J559" i="26"/>
  <c r="J557" i="26"/>
  <c r="J556" i="26"/>
  <c r="J555" i="26"/>
  <c r="J554" i="26"/>
  <c r="J552" i="26"/>
  <c r="J551" i="26"/>
  <c r="J550" i="26"/>
  <c r="J549" i="26"/>
  <c r="C572" i="26"/>
  <c r="C571" i="26"/>
  <c r="C570" i="26"/>
  <c r="C569" i="26"/>
  <c r="E567" i="26"/>
  <c r="D567" i="26"/>
  <c r="C567" i="26"/>
  <c r="E566" i="26"/>
  <c r="D566" i="26"/>
  <c r="C566" i="26"/>
  <c r="E565" i="26"/>
  <c r="D565" i="26"/>
  <c r="C565" i="26"/>
  <c r="E564" i="26"/>
  <c r="D564" i="26"/>
  <c r="C564" i="26"/>
  <c r="E563" i="26"/>
  <c r="D563" i="26"/>
  <c r="C563" i="26"/>
  <c r="E562" i="26"/>
  <c r="D562" i="26"/>
  <c r="C562" i="26"/>
  <c r="E561" i="26"/>
  <c r="D561" i="26"/>
  <c r="C561" i="26"/>
  <c r="B561" i="26"/>
  <c r="E560" i="26"/>
  <c r="D560" i="26"/>
  <c r="C560" i="26"/>
  <c r="E559" i="26"/>
  <c r="D559" i="26"/>
  <c r="C559" i="26"/>
  <c r="C557" i="26"/>
  <c r="C556" i="26"/>
  <c r="C555" i="26"/>
  <c r="C554" i="26"/>
  <c r="C552" i="26"/>
  <c r="C551" i="26"/>
  <c r="C550" i="26"/>
  <c r="C549" i="26"/>
  <c r="J1088" i="26"/>
  <c r="C1088" i="26"/>
  <c r="J1087" i="26"/>
  <c r="I1087" i="26"/>
  <c r="C1087" i="26"/>
  <c r="B1087" i="26"/>
  <c r="I1081" i="26"/>
  <c r="B1081" i="26"/>
  <c r="I1080" i="26"/>
  <c r="B1080" i="26"/>
  <c r="I1077" i="26"/>
  <c r="B1077" i="26"/>
  <c r="I1076" i="26"/>
  <c r="B1076" i="26"/>
  <c r="I1075" i="26"/>
  <c r="B1075" i="26"/>
  <c r="I1074" i="26"/>
  <c r="B1074" i="26"/>
  <c r="I1073" i="26"/>
  <c r="B1073" i="26"/>
  <c r="I1072" i="26"/>
  <c r="B1072" i="26"/>
  <c r="I1070" i="26"/>
  <c r="B1070" i="26"/>
  <c r="I1069" i="26"/>
  <c r="B1069" i="26"/>
  <c r="J1063" i="26"/>
  <c r="C1063" i="26"/>
  <c r="J1058" i="26"/>
  <c r="C1058" i="26"/>
  <c r="H1056" i="26"/>
  <c r="A1056" i="26"/>
  <c r="J1054" i="26"/>
  <c r="C1054" i="26"/>
  <c r="J1053" i="26"/>
  <c r="I1053" i="26"/>
  <c r="C1053" i="26"/>
  <c r="B1053" i="26"/>
  <c r="I1047" i="26"/>
  <c r="B1047" i="26"/>
  <c r="I1046" i="26"/>
  <c r="B1046" i="26"/>
  <c r="I1043" i="26"/>
  <c r="B1043" i="26"/>
  <c r="I1042" i="26"/>
  <c r="B1042" i="26"/>
  <c r="I1041" i="26"/>
  <c r="B1041" i="26"/>
  <c r="I1040" i="26"/>
  <c r="B1040" i="26"/>
  <c r="I1039" i="26"/>
  <c r="B1039" i="26"/>
  <c r="I1038" i="26"/>
  <c r="B1038" i="26"/>
  <c r="I1036" i="26"/>
  <c r="B1036" i="26"/>
  <c r="I1035" i="26"/>
  <c r="B1035" i="26"/>
  <c r="J1029" i="26"/>
  <c r="C1029" i="26"/>
  <c r="J1024" i="26"/>
  <c r="C1024" i="26"/>
  <c r="H1022" i="26"/>
  <c r="A1022" i="26"/>
  <c r="J1020" i="26"/>
  <c r="C1020" i="26"/>
  <c r="J1019" i="26"/>
  <c r="I1019" i="26"/>
  <c r="C1019" i="26"/>
  <c r="B1019" i="26"/>
  <c r="I1013" i="26"/>
  <c r="B1013" i="26"/>
  <c r="I1012" i="26"/>
  <c r="B1012" i="26"/>
  <c r="I1009" i="26"/>
  <c r="B1009" i="26"/>
  <c r="I1008" i="26"/>
  <c r="B1008" i="26"/>
  <c r="I1007" i="26"/>
  <c r="B1007" i="26"/>
  <c r="I1006" i="26"/>
  <c r="B1006" i="26"/>
  <c r="I1005" i="26"/>
  <c r="B1005" i="26"/>
  <c r="I1004" i="26"/>
  <c r="B1004" i="26"/>
  <c r="I1002" i="26"/>
  <c r="B1002" i="26"/>
  <c r="I1001" i="26"/>
  <c r="B1001" i="26"/>
  <c r="J995" i="26"/>
  <c r="C995" i="26"/>
  <c r="J990" i="26"/>
  <c r="C990" i="26"/>
  <c r="H988" i="26"/>
  <c r="A988" i="26"/>
  <c r="J986" i="26"/>
  <c r="C986" i="26"/>
  <c r="J985" i="26"/>
  <c r="I985" i="26"/>
  <c r="C985" i="26"/>
  <c r="B985" i="26"/>
  <c r="I979" i="26"/>
  <c r="B979" i="26"/>
  <c r="I978" i="26"/>
  <c r="B978" i="26"/>
  <c r="I975" i="26"/>
  <c r="B975" i="26"/>
  <c r="I974" i="26"/>
  <c r="B974" i="26"/>
  <c r="I973" i="26"/>
  <c r="B973" i="26"/>
  <c r="I972" i="26"/>
  <c r="B972" i="26"/>
  <c r="I971" i="26"/>
  <c r="B971" i="26"/>
  <c r="I970" i="26"/>
  <c r="B970" i="26"/>
  <c r="I968" i="26"/>
  <c r="B968" i="26"/>
  <c r="I967" i="26"/>
  <c r="B967" i="26"/>
  <c r="J961" i="26"/>
  <c r="C961" i="26"/>
  <c r="J956" i="26"/>
  <c r="C956" i="26"/>
  <c r="H954" i="26"/>
  <c r="A954" i="26"/>
  <c r="J952" i="26"/>
  <c r="C952" i="26"/>
  <c r="J951" i="26"/>
  <c r="I951" i="26"/>
  <c r="C951" i="26"/>
  <c r="B951" i="26"/>
  <c r="I945" i="26"/>
  <c r="B945" i="26"/>
  <c r="I944" i="26"/>
  <c r="B944" i="26"/>
  <c r="I941" i="26"/>
  <c r="B941" i="26"/>
  <c r="I940" i="26"/>
  <c r="B940" i="26"/>
  <c r="I939" i="26"/>
  <c r="B939" i="26"/>
  <c r="I938" i="26"/>
  <c r="B938" i="26"/>
  <c r="I937" i="26"/>
  <c r="B937" i="26"/>
  <c r="I936" i="26"/>
  <c r="B936" i="26"/>
  <c r="I934" i="26"/>
  <c r="B934" i="26"/>
  <c r="I933" i="26"/>
  <c r="B933" i="26"/>
  <c r="J927" i="26"/>
  <c r="C927" i="26"/>
  <c r="J922" i="26"/>
  <c r="C922" i="26"/>
  <c r="H920" i="26"/>
  <c r="A920" i="26"/>
  <c r="J918" i="26"/>
  <c r="C918" i="26"/>
  <c r="J917" i="26"/>
  <c r="I917" i="26"/>
  <c r="C917" i="26"/>
  <c r="B917" i="26"/>
  <c r="I911" i="26"/>
  <c r="B911" i="26"/>
  <c r="I910" i="26"/>
  <c r="B910" i="26"/>
  <c r="I907" i="26"/>
  <c r="B907" i="26"/>
  <c r="I906" i="26"/>
  <c r="B906" i="26"/>
  <c r="I905" i="26"/>
  <c r="B905" i="26"/>
  <c r="I904" i="26"/>
  <c r="B904" i="26"/>
  <c r="I903" i="26"/>
  <c r="B903" i="26"/>
  <c r="I902" i="26"/>
  <c r="B902" i="26"/>
  <c r="I900" i="26"/>
  <c r="B900" i="26"/>
  <c r="I899" i="26"/>
  <c r="B899" i="26"/>
  <c r="J893" i="26"/>
  <c r="C893" i="26"/>
  <c r="J888" i="26"/>
  <c r="C888" i="26"/>
  <c r="H886" i="26"/>
  <c r="A886" i="26"/>
  <c r="J884" i="26"/>
  <c r="C884" i="26"/>
  <c r="J883" i="26"/>
  <c r="I883" i="26"/>
  <c r="C883" i="26"/>
  <c r="B883" i="26"/>
  <c r="I877" i="26"/>
  <c r="B877" i="26"/>
  <c r="I876" i="26"/>
  <c r="B876" i="26"/>
  <c r="I873" i="26"/>
  <c r="B873" i="26"/>
  <c r="I872" i="26"/>
  <c r="B872" i="26"/>
  <c r="I871" i="26"/>
  <c r="B871" i="26"/>
  <c r="I870" i="26"/>
  <c r="B870" i="26"/>
  <c r="I869" i="26"/>
  <c r="B869" i="26"/>
  <c r="I868" i="26"/>
  <c r="B868" i="26"/>
  <c r="I866" i="26"/>
  <c r="B866" i="26"/>
  <c r="I865" i="26"/>
  <c r="B865" i="26"/>
  <c r="J859" i="26"/>
  <c r="C859" i="26"/>
  <c r="J854" i="26"/>
  <c r="C854" i="26"/>
  <c r="H852" i="26"/>
  <c r="A852" i="26"/>
  <c r="J850" i="26"/>
  <c r="C850" i="26"/>
  <c r="J849" i="26"/>
  <c r="I849" i="26"/>
  <c r="C849" i="26"/>
  <c r="B849" i="26"/>
  <c r="I843" i="26"/>
  <c r="B843" i="26"/>
  <c r="I842" i="26"/>
  <c r="B842" i="26"/>
  <c r="I839" i="26"/>
  <c r="B839" i="26"/>
  <c r="I838" i="26"/>
  <c r="B838" i="26"/>
  <c r="I837" i="26"/>
  <c r="B837" i="26"/>
  <c r="I836" i="26"/>
  <c r="B836" i="26"/>
  <c r="I835" i="26"/>
  <c r="B835" i="26"/>
  <c r="I834" i="26"/>
  <c r="B834" i="26"/>
  <c r="I832" i="26"/>
  <c r="B832" i="26"/>
  <c r="I831" i="26"/>
  <c r="B831" i="26"/>
  <c r="J825" i="26"/>
  <c r="C825" i="26"/>
  <c r="J820" i="26"/>
  <c r="C820" i="26"/>
  <c r="H818" i="26"/>
  <c r="A818" i="26"/>
  <c r="J816" i="26"/>
  <c r="C816" i="26"/>
  <c r="J815" i="26"/>
  <c r="I815" i="26"/>
  <c r="C815" i="26"/>
  <c r="B815" i="26"/>
  <c r="I809" i="26"/>
  <c r="B809" i="26"/>
  <c r="I808" i="26"/>
  <c r="B808" i="26"/>
  <c r="I805" i="26"/>
  <c r="B805" i="26"/>
  <c r="I804" i="26"/>
  <c r="B804" i="26"/>
  <c r="I803" i="26"/>
  <c r="B803" i="26"/>
  <c r="I802" i="26"/>
  <c r="B802" i="26"/>
  <c r="I801" i="26"/>
  <c r="B801" i="26"/>
  <c r="I800" i="26"/>
  <c r="B800" i="26"/>
  <c r="I798" i="26"/>
  <c r="B798" i="26"/>
  <c r="I797" i="26"/>
  <c r="B797" i="26"/>
  <c r="J791" i="26"/>
  <c r="C791" i="26"/>
  <c r="J786" i="26"/>
  <c r="C786" i="26"/>
  <c r="H784" i="26"/>
  <c r="A784" i="26"/>
  <c r="J782" i="26"/>
  <c r="C782" i="26"/>
  <c r="J781" i="26"/>
  <c r="I781" i="26"/>
  <c r="C781" i="26"/>
  <c r="B781" i="26"/>
  <c r="I775" i="26"/>
  <c r="B775" i="26"/>
  <c r="I774" i="26"/>
  <c r="B774" i="26"/>
  <c r="I771" i="26"/>
  <c r="B771" i="26"/>
  <c r="I770" i="26"/>
  <c r="B770" i="26"/>
  <c r="I769" i="26"/>
  <c r="B769" i="26"/>
  <c r="I768" i="26"/>
  <c r="B768" i="26"/>
  <c r="I767" i="26"/>
  <c r="B767" i="26"/>
  <c r="I766" i="26"/>
  <c r="B766" i="26"/>
  <c r="I764" i="26"/>
  <c r="B764" i="26"/>
  <c r="I763" i="26"/>
  <c r="B763" i="26"/>
  <c r="J757" i="26"/>
  <c r="C757" i="26"/>
  <c r="J752" i="26"/>
  <c r="C752" i="26"/>
  <c r="H750" i="26"/>
  <c r="A750" i="26"/>
  <c r="J748" i="26"/>
  <c r="C748" i="26"/>
  <c r="J747" i="26"/>
  <c r="I747" i="26"/>
  <c r="C747" i="26"/>
  <c r="B747" i="26"/>
  <c r="I741" i="26"/>
  <c r="B741" i="26"/>
  <c r="I740" i="26"/>
  <c r="B740" i="26"/>
  <c r="I737" i="26"/>
  <c r="B737" i="26"/>
  <c r="I736" i="26"/>
  <c r="B736" i="26"/>
  <c r="I735" i="26"/>
  <c r="B735" i="26"/>
  <c r="I734" i="26"/>
  <c r="B734" i="26"/>
  <c r="I733" i="26"/>
  <c r="B733" i="26"/>
  <c r="I732" i="26"/>
  <c r="B732" i="26"/>
  <c r="I730" i="26"/>
  <c r="B730" i="26"/>
  <c r="I729" i="26"/>
  <c r="B729" i="26"/>
  <c r="J723" i="26"/>
  <c r="C723" i="26"/>
  <c r="J718" i="26"/>
  <c r="C718" i="26"/>
  <c r="H716" i="26"/>
  <c r="A716" i="26"/>
  <c r="J714" i="26"/>
  <c r="C714" i="26"/>
  <c r="J713" i="26"/>
  <c r="I713" i="26"/>
  <c r="C713" i="26"/>
  <c r="B713" i="26"/>
  <c r="I707" i="26"/>
  <c r="B707" i="26"/>
  <c r="I706" i="26"/>
  <c r="B706" i="26"/>
  <c r="I703" i="26"/>
  <c r="B703" i="26"/>
  <c r="I702" i="26"/>
  <c r="B702" i="26"/>
  <c r="I701" i="26"/>
  <c r="B701" i="26"/>
  <c r="I700" i="26"/>
  <c r="B700" i="26"/>
  <c r="I699" i="26"/>
  <c r="B699" i="26"/>
  <c r="I698" i="26"/>
  <c r="B698" i="26"/>
  <c r="I696" i="26"/>
  <c r="B696" i="26"/>
  <c r="I695" i="26"/>
  <c r="B695" i="26"/>
  <c r="J689" i="26"/>
  <c r="C689" i="26"/>
  <c r="J684" i="26"/>
  <c r="C684" i="26"/>
  <c r="H682" i="26"/>
  <c r="A682" i="26"/>
  <c r="J680" i="26"/>
  <c r="C680" i="26"/>
  <c r="J679" i="26"/>
  <c r="I679" i="26"/>
  <c r="C679" i="26"/>
  <c r="B679" i="26"/>
  <c r="I673" i="26"/>
  <c r="B673" i="26"/>
  <c r="I672" i="26"/>
  <c r="B672" i="26"/>
  <c r="I669" i="26"/>
  <c r="B669" i="26"/>
  <c r="I668" i="26"/>
  <c r="B668" i="26"/>
  <c r="I667" i="26"/>
  <c r="B667" i="26"/>
  <c r="I666" i="26"/>
  <c r="B666" i="26"/>
  <c r="I665" i="26"/>
  <c r="B665" i="26"/>
  <c r="I664" i="26"/>
  <c r="B664" i="26"/>
  <c r="I662" i="26"/>
  <c r="B662" i="26"/>
  <c r="I661" i="26"/>
  <c r="B661" i="26"/>
  <c r="J655" i="26"/>
  <c r="C655" i="26"/>
  <c r="J650" i="26"/>
  <c r="C650" i="26"/>
  <c r="H648" i="26"/>
  <c r="A648" i="26"/>
  <c r="J646" i="26"/>
  <c r="C646" i="26"/>
  <c r="J645" i="26"/>
  <c r="I645" i="26"/>
  <c r="C645" i="26"/>
  <c r="B645" i="26"/>
  <c r="I639" i="26"/>
  <c r="B639" i="26"/>
  <c r="I638" i="26"/>
  <c r="B638" i="26"/>
  <c r="I635" i="26"/>
  <c r="B635" i="26"/>
  <c r="I634" i="26"/>
  <c r="B634" i="26"/>
  <c r="I633" i="26"/>
  <c r="B633" i="26"/>
  <c r="I632" i="26"/>
  <c r="B632" i="26"/>
  <c r="I631" i="26"/>
  <c r="B631" i="26"/>
  <c r="I630" i="26"/>
  <c r="B630" i="26"/>
  <c r="I628" i="26"/>
  <c r="B628" i="26"/>
  <c r="I627" i="26"/>
  <c r="B627" i="26"/>
  <c r="J621" i="26"/>
  <c r="C621" i="26"/>
  <c r="J616" i="26"/>
  <c r="C616" i="26"/>
  <c r="H614" i="26"/>
  <c r="A614" i="26"/>
  <c r="J612" i="26"/>
  <c r="C612" i="26"/>
  <c r="J611" i="26"/>
  <c r="I611" i="26"/>
  <c r="C611" i="26"/>
  <c r="B611" i="26"/>
  <c r="I605" i="26"/>
  <c r="B605" i="26"/>
  <c r="I604" i="26"/>
  <c r="B604" i="26"/>
  <c r="I601" i="26"/>
  <c r="B601" i="26"/>
  <c r="I600" i="26"/>
  <c r="B600" i="26"/>
  <c r="I599" i="26"/>
  <c r="B599" i="26"/>
  <c r="I598" i="26"/>
  <c r="B598" i="26"/>
  <c r="I597" i="26"/>
  <c r="B597" i="26"/>
  <c r="I596" i="26"/>
  <c r="B596" i="26"/>
  <c r="I594" i="26"/>
  <c r="B594" i="26"/>
  <c r="I593" i="26"/>
  <c r="B593" i="26"/>
  <c r="J587" i="26"/>
  <c r="C587" i="26"/>
  <c r="J582" i="26"/>
  <c r="C582" i="26"/>
  <c r="H580" i="26"/>
  <c r="A580" i="26"/>
  <c r="J578" i="26"/>
  <c r="C578" i="26"/>
  <c r="J577" i="26"/>
  <c r="I577" i="26"/>
  <c r="C577" i="26"/>
  <c r="B577" i="26"/>
  <c r="I571" i="26"/>
  <c r="B571" i="26"/>
  <c r="I570" i="26"/>
  <c r="B570" i="26"/>
  <c r="I567" i="26"/>
  <c r="B567" i="26"/>
  <c r="I566" i="26"/>
  <c r="B566" i="26"/>
  <c r="I565" i="26"/>
  <c r="B565" i="26"/>
  <c r="I564" i="26"/>
  <c r="B564" i="26"/>
  <c r="I563" i="26"/>
  <c r="B563" i="26"/>
  <c r="I562" i="26"/>
  <c r="B562" i="26"/>
  <c r="I560" i="26"/>
  <c r="B560" i="26"/>
  <c r="I559" i="26"/>
  <c r="B559" i="26"/>
  <c r="J553" i="26"/>
  <c r="C553" i="26"/>
  <c r="J548" i="26"/>
  <c r="C548" i="26"/>
  <c r="H546" i="26"/>
  <c r="A546" i="26"/>
  <c r="J538" i="26"/>
  <c r="J537" i="26"/>
  <c r="J536" i="26"/>
  <c r="J535" i="26"/>
  <c r="L533" i="26"/>
  <c r="K533" i="26"/>
  <c r="J533" i="26"/>
  <c r="L532" i="26"/>
  <c r="K532" i="26"/>
  <c r="J532" i="26"/>
  <c r="L531" i="26"/>
  <c r="K531" i="26"/>
  <c r="J531" i="26"/>
  <c r="L530" i="26"/>
  <c r="K530" i="26"/>
  <c r="J530" i="26"/>
  <c r="L529" i="26"/>
  <c r="K529" i="26"/>
  <c r="J529" i="26"/>
  <c r="L528" i="26"/>
  <c r="K528" i="26"/>
  <c r="J528" i="26"/>
  <c r="L527" i="26"/>
  <c r="K527" i="26"/>
  <c r="J527" i="26"/>
  <c r="I527" i="26"/>
  <c r="L526" i="26"/>
  <c r="K526" i="26"/>
  <c r="J526" i="26"/>
  <c r="L525" i="26"/>
  <c r="K525" i="26"/>
  <c r="J525" i="26"/>
  <c r="J523" i="26"/>
  <c r="J522" i="26"/>
  <c r="J521" i="26"/>
  <c r="J520" i="26"/>
  <c r="J518" i="26"/>
  <c r="J517" i="26"/>
  <c r="J516" i="26"/>
  <c r="J515" i="26"/>
  <c r="C538" i="26"/>
  <c r="C537" i="26"/>
  <c r="C536" i="26"/>
  <c r="C535" i="26"/>
  <c r="E533" i="26"/>
  <c r="D533" i="26"/>
  <c r="C533" i="26"/>
  <c r="E532" i="26"/>
  <c r="D532" i="26"/>
  <c r="C532" i="26"/>
  <c r="E531" i="26"/>
  <c r="D531" i="26"/>
  <c r="C531" i="26"/>
  <c r="E530" i="26"/>
  <c r="D530" i="26"/>
  <c r="C530" i="26"/>
  <c r="E529" i="26"/>
  <c r="D529" i="26"/>
  <c r="C529" i="26"/>
  <c r="E528" i="26"/>
  <c r="D528" i="26"/>
  <c r="C528" i="26"/>
  <c r="E527" i="26"/>
  <c r="D527" i="26"/>
  <c r="C527" i="26"/>
  <c r="B527" i="26"/>
  <c r="E526" i="26"/>
  <c r="D526" i="26"/>
  <c r="C526" i="26"/>
  <c r="E525" i="26"/>
  <c r="D525" i="26"/>
  <c r="C525" i="26"/>
  <c r="C523" i="26"/>
  <c r="C522" i="26"/>
  <c r="C521" i="26"/>
  <c r="C520" i="26"/>
  <c r="C518" i="26"/>
  <c r="C517" i="26"/>
  <c r="C516" i="26"/>
  <c r="C515" i="26"/>
  <c r="J504" i="26"/>
  <c r="J503" i="26"/>
  <c r="J502" i="26"/>
  <c r="J501" i="26"/>
  <c r="L499" i="26"/>
  <c r="K499" i="26"/>
  <c r="J499" i="26"/>
  <c r="L498" i="26"/>
  <c r="K498" i="26"/>
  <c r="J498" i="26"/>
  <c r="L497" i="26"/>
  <c r="K497" i="26"/>
  <c r="J497" i="26"/>
  <c r="L496" i="26"/>
  <c r="K496" i="26"/>
  <c r="J496" i="26"/>
  <c r="L495" i="26"/>
  <c r="K495" i="26"/>
  <c r="J495" i="26"/>
  <c r="L494" i="26"/>
  <c r="K494" i="26"/>
  <c r="J494" i="26"/>
  <c r="L493" i="26"/>
  <c r="K493" i="26"/>
  <c r="J493" i="26"/>
  <c r="I493" i="26"/>
  <c r="L492" i="26"/>
  <c r="K492" i="26"/>
  <c r="J492" i="26"/>
  <c r="L491" i="26"/>
  <c r="K491" i="26"/>
  <c r="J491" i="26"/>
  <c r="J489" i="26"/>
  <c r="J488" i="26"/>
  <c r="J487" i="26"/>
  <c r="J486" i="26"/>
  <c r="J484" i="26"/>
  <c r="J483" i="26"/>
  <c r="J482" i="26"/>
  <c r="J481" i="26"/>
  <c r="C504" i="26"/>
  <c r="C503" i="26"/>
  <c r="C502" i="26"/>
  <c r="C501" i="26"/>
  <c r="E499" i="26"/>
  <c r="D499" i="26"/>
  <c r="C499" i="26"/>
  <c r="E498" i="26"/>
  <c r="D498" i="26"/>
  <c r="C498" i="26"/>
  <c r="E497" i="26"/>
  <c r="D497" i="26"/>
  <c r="C497" i="26"/>
  <c r="E496" i="26"/>
  <c r="D496" i="26"/>
  <c r="C496" i="26"/>
  <c r="E495" i="26"/>
  <c r="D495" i="26"/>
  <c r="C495" i="26"/>
  <c r="E494" i="26"/>
  <c r="D494" i="26"/>
  <c r="C494" i="26"/>
  <c r="E493" i="26"/>
  <c r="D493" i="26"/>
  <c r="C493" i="26"/>
  <c r="B493" i="26"/>
  <c r="E492" i="26"/>
  <c r="D492" i="26"/>
  <c r="C492" i="26"/>
  <c r="E491" i="26"/>
  <c r="D491" i="26"/>
  <c r="C491" i="26"/>
  <c r="C489" i="26"/>
  <c r="C488" i="26"/>
  <c r="C487" i="26"/>
  <c r="C486" i="26"/>
  <c r="C484" i="26"/>
  <c r="C483" i="26"/>
  <c r="C482" i="26"/>
  <c r="C481" i="26"/>
  <c r="J470" i="26"/>
  <c r="J469" i="26"/>
  <c r="J468" i="26"/>
  <c r="J467" i="26"/>
  <c r="L465" i="26"/>
  <c r="K465" i="26"/>
  <c r="J465" i="26"/>
  <c r="L464" i="26"/>
  <c r="K464" i="26"/>
  <c r="J464" i="26"/>
  <c r="L463" i="26"/>
  <c r="K463" i="26"/>
  <c r="J463" i="26"/>
  <c r="L462" i="26"/>
  <c r="K462" i="26"/>
  <c r="J462" i="26"/>
  <c r="L461" i="26"/>
  <c r="K461" i="26"/>
  <c r="J461" i="26"/>
  <c r="L460" i="26"/>
  <c r="K460" i="26"/>
  <c r="J460" i="26"/>
  <c r="L459" i="26"/>
  <c r="K459" i="26"/>
  <c r="J459" i="26"/>
  <c r="I459" i="26"/>
  <c r="L458" i="26"/>
  <c r="K458" i="26"/>
  <c r="J458" i="26"/>
  <c r="L457" i="26"/>
  <c r="K457" i="26"/>
  <c r="J457" i="26"/>
  <c r="J455" i="26"/>
  <c r="J454" i="26"/>
  <c r="J453" i="26"/>
  <c r="J452" i="26"/>
  <c r="J450" i="26"/>
  <c r="J449" i="26"/>
  <c r="J448" i="26"/>
  <c r="J447" i="26"/>
  <c r="C470" i="26"/>
  <c r="C469" i="26"/>
  <c r="C468" i="26"/>
  <c r="C467" i="26"/>
  <c r="E465" i="26"/>
  <c r="D465" i="26"/>
  <c r="C465" i="26"/>
  <c r="E464" i="26"/>
  <c r="D464" i="26"/>
  <c r="C464" i="26"/>
  <c r="E463" i="26"/>
  <c r="D463" i="26"/>
  <c r="C463" i="26"/>
  <c r="E462" i="26"/>
  <c r="D462" i="26"/>
  <c r="C462" i="26"/>
  <c r="E461" i="26"/>
  <c r="D461" i="26"/>
  <c r="C461" i="26"/>
  <c r="E460" i="26"/>
  <c r="D460" i="26"/>
  <c r="C460" i="26"/>
  <c r="E459" i="26"/>
  <c r="D459" i="26"/>
  <c r="C459" i="26"/>
  <c r="B459" i="26"/>
  <c r="E458" i="26"/>
  <c r="D458" i="26"/>
  <c r="C458" i="26"/>
  <c r="E457" i="26"/>
  <c r="D457" i="26"/>
  <c r="C457" i="26"/>
  <c r="C455" i="26"/>
  <c r="C454" i="26"/>
  <c r="C453" i="26"/>
  <c r="C452" i="26"/>
  <c r="C450" i="26"/>
  <c r="C449" i="26"/>
  <c r="C448" i="26"/>
  <c r="C447" i="26"/>
  <c r="J436" i="26"/>
  <c r="J435" i="26"/>
  <c r="J434" i="26"/>
  <c r="J433" i="26"/>
  <c r="L431" i="26"/>
  <c r="K431" i="26"/>
  <c r="J431" i="26"/>
  <c r="L430" i="26"/>
  <c r="K430" i="26"/>
  <c r="J430" i="26"/>
  <c r="L429" i="26"/>
  <c r="K429" i="26"/>
  <c r="J429" i="26"/>
  <c r="L428" i="26"/>
  <c r="K428" i="26"/>
  <c r="J428" i="26"/>
  <c r="L427" i="26"/>
  <c r="K427" i="26"/>
  <c r="J427" i="26"/>
  <c r="L426" i="26"/>
  <c r="K426" i="26"/>
  <c r="J426" i="26"/>
  <c r="L425" i="26"/>
  <c r="K425" i="26"/>
  <c r="J425" i="26"/>
  <c r="I425" i="26"/>
  <c r="L424" i="26"/>
  <c r="K424" i="26"/>
  <c r="J424" i="26"/>
  <c r="L423" i="26"/>
  <c r="K423" i="26"/>
  <c r="J423" i="26"/>
  <c r="J421" i="26"/>
  <c r="J420" i="26"/>
  <c r="J419" i="26"/>
  <c r="J418" i="26"/>
  <c r="J416" i="26"/>
  <c r="J415" i="26"/>
  <c r="J414" i="26"/>
  <c r="J413" i="26"/>
  <c r="C436" i="26"/>
  <c r="C435" i="26"/>
  <c r="C434" i="26"/>
  <c r="C433" i="26"/>
  <c r="E431" i="26"/>
  <c r="D431" i="26"/>
  <c r="C431" i="26"/>
  <c r="E430" i="26"/>
  <c r="D430" i="26"/>
  <c r="C430" i="26"/>
  <c r="E429" i="26"/>
  <c r="D429" i="26"/>
  <c r="C429" i="26"/>
  <c r="E428" i="26"/>
  <c r="D428" i="26"/>
  <c r="C428" i="26"/>
  <c r="E427" i="26"/>
  <c r="D427" i="26"/>
  <c r="C427" i="26"/>
  <c r="E426" i="26"/>
  <c r="D426" i="26"/>
  <c r="C426" i="26"/>
  <c r="E425" i="26"/>
  <c r="D425" i="26"/>
  <c r="C425" i="26"/>
  <c r="B425" i="26"/>
  <c r="E424" i="26"/>
  <c r="D424" i="26"/>
  <c r="C424" i="26"/>
  <c r="E423" i="26"/>
  <c r="D423" i="26"/>
  <c r="C423" i="26"/>
  <c r="C421" i="26"/>
  <c r="C420" i="26"/>
  <c r="C419" i="26"/>
  <c r="C418" i="26"/>
  <c r="C416" i="26"/>
  <c r="C415" i="26"/>
  <c r="C414" i="26"/>
  <c r="C413" i="26"/>
  <c r="J402" i="26"/>
  <c r="J401" i="26"/>
  <c r="J400" i="26"/>
  <c r="J399" i="26"/>
  <c r="L397" i="26"/>
  <c r="K397" i="26"/>
  <c r="J397" i="26"/>
  <c r="L396" i="26"/>
  <c r="K396" i="26"/>
  <c r="J396" i="26"/>
  <c r="L395" i="26"/>
  <c r="K395" i="26"/>
  <c r="J395" i="26"/>
  <c r="L394" i="26"/>
  <c r="K394" i="26"/>
  <c r="J394" i="26"/>
  <c r="L393" i="26"/>
  <c r="K393" i="26"/>
  <c r="J393" i="26"/>
  <c r="L392" i="26"/>
  <c r="K392" i="26"/>
  <c r="J392" i="26"/>
  <c r="L391" i="26"/>
  <c r="K391" i="26"/>
  <c r="J391" i="26"/>
  <c r="I391" i="26"/>
  <c r="L390" i="26"/>
  <c r="K390" i="26"/>
  <c r="J390" i="26"/>
  <c r="L389" i="26"/>
  <c r="K389" i="26"/>
  <c r="J389" i="26"/>
  <c r="J387" i="26"/>
  <c r="J386" i="26"/>
  <c r="J385" i="26"/>
  <c r="J384" i="26"/>
  <c r="J382" i="26"/>
  <c r="J381" i="26"/>
  <c r="J380" i="26"/>
  <c r="J379" i="26"/>
  <c r="C402" i="26"/>
  <c r="C401" i="26"/>
  <c r="C400" i="26"/>
  <c r="C399" i="26"/>
  <c r="E397" i="26"/>
  <c r="D397" i="26"/>
  <c r="C397" i="26"/>
  <c r="E396" i="26"/>
  <c r="D396" i="26"/>
  <c r="C396" i="26"/>
  <c r="E395" i="26"/>
  <c r="D395" i="26"/>
  <c r="C395" i="26"/>
  <c r="E394" i="26"/>
  <c r="D394" i="26"/>
  <c r="C394" i="26"/>
  <c r="E393" i="26"/>
  <c r="D393" i="26"/>
  <c r="C393" i="26"/>
  <c r="E392" i="26"/>
  <c r="D392" i="26"/>
  <c r="C392" i="26"/>
  <c r="E391" i="26"/>
  <c r="D391" i="26"/>
  <c r="C391" i="26"/>
  <c r="B391" i="26"/>
  <c r="E390" i="26"/>
  <c r="D390" i="26"/>
  <c r="C390" i="26"/>
  <c r="E389" i="26"/>
  <c r="D389" i="26"/>
  <c r="C389" i="26"/>
  <c r="C387" i="26"/>
  <c r="C386" i="26"/>
  <c r="C385" i="26"/>
  <c r="C384" i="26"/>
  <c r="C382" i="26"/>
  <c r="C381" i="26"/>
  <c r="C380" i="26"/>
  <c r="C379" i="26"/>
  <c r="J368" i="26"/>
  <c r="J367" i="26"/>
  <c r="J366" i="26"/>
  <c r="J365" i="26"/>
  <c r="L363" i="26"/>
  <c r="K363" i="26"/>
  <c r="J363" i="26"/>
  <c r="L362" i="26"/>
  <c r="K362" i="26"/>
  <c r="J362" i="26"/>
  <c r="L361" i="26"/>
  <c r="K361" i="26"/>
  <c r="J361" i="26"/>
  <c r="L360" i="26"/>
  <c r="K360" i="26"/>
  <c r="J360" i="26"/>
  <c r="L359" i="26"/>
  <c r="K359" i="26"/>
  <c r="J359" i="26"/>
  <c r="L358" i="26"/>
  <c r="K358" i="26"/>
  <c r="J358" i="26"/>
  <c r="L357" i="26"/>
  <c r="K357" i="26"/>
  <c r="J357" i="26"/>
  <c r="I357" i="26"/>
  <c r="L356" i="26"/>
  <c r="K356" i="26"/>
  <c r="J356" i="26"/>
  <c r="L355" i="26"/>
  <c r="K355" i="26"/>
  <c r="J355" i="26"/>
  <c r="J353" i="26"/>
  <c r="J352" i="26"/>
  <c r="J351" i="26"/>
  <c r="J350" i="26"/>
  <c r="J348" i="26"/>
  <c r="J347" i="26"/>
  <c r="J346" i="26"/>
  <c r="J345" i="26"/>
  <c r="C368" i="26"/>
  <c r="C367" i="26"/>
  <c r="C366" i="26"/>
  <c r="C365" i="26"/>
  <c r="E363" i="26"/>
  <c r="D363" i="26"/>
  <c r="C363" i="26"/>
  <c r="E362" i="26"/>
  <c r="D362" i="26"/>
  <c r="C362" i="26"/>
  <c r="E361" i="26"/>
  <c r="D361" i="26"/>
  <c r="C361" i="26"/>
  <c r="E360" i="26"/>
  <c r="D360" i="26"/>
  <c r="C360" i="26"/>
  <c r="E359" i="26"/>
  <c r="D359" i="26"/>
  <c r="C359" i="26"/>
  <c r="E358" i="26"/>
  <c r="D358" i="26"/>
  <c r="C358" i="26"/>
  <c r="E357" i="26"/>
  <c r="D357" i="26"/>
  <c r="C357" i="26"/>
  <c r="B357" i="26"/>
  <c r="E356" i="26"/>
  <c r="D356" i="26"/>
  <c r="C356" i="26"/>
  <c r="E355" i="26"/>
  <c r="D355" i="26"/>
  <c r="C355" i="26"/>
  <c r="C353" i="26"/>
  <c r="C352" i="26"/>
  <c r="C351" i="26"/>
  <c r="C350" i="26"/>
  <c r="C348" i="26"/>
  <c r="C347" i="26"/>
  <c r="C346" i="26"/>
  <c r="C345" i="26"/>
  <c r="J334" i="26"/>
  <c r="J333" i="26"/>
  <c r="J332" i="26"/>
  <c r="J331" i="26"/>
  <c r="L329" i="26"/>
  <c r="K329" i="26"/>
  <c r="J329" i="26"/>
  <c r="L328" i="26"/>
  <c r="K328" i="26"/>
  <c r="J328" i="26"/>
  <c r="L327" i="26"/>
  <c r="K327" i="26"/>
  <c r="J327" i="26"/>
  <c r="L326" i="26"/>
  <c r="K326" i="26"/>
  <c r="J326" i="26"/>
  <c r="L325" i="26"/>
  <c r="K325" i="26"/>
  <c r="J325" i="26"/>
  <c r="L324" i="26"/>
  <c r="K324" i="26"/>
  <c r="J324" i="26"/>
  <c r="L323" i="26"/>
  <c r="K323" i="26"/>
  <c r="J323" i="26"/>
  <c r="I323" i="26"/>
  <c r="L322" i="26"/>
  <c r="K322" i="26"/>
  <c r="J322" i="26"/>
  <c r="L321" i="26"/>
  <c r="K321" i="26"/>
  <c r="J321" i="26"/>
  <c r="J319" i="26"/>
  <c r="J318" i="26"/>
  <c r="J317" i="26"/>
  <c r="J316" i="26"/>
  <c r="J314" i="26"/>
  <c r="J313" i="26"/>
  <c r="J312" i="26"/>
  <c r="J311" i="26"/>
  <c r="C334" i="26"/>
  <c r="C333" i="26"/>
  <c r="C332" i="26"/>
  <c r="C331" i="26"/>
  <c r="E329" i="26"/>
  <c r="D329" i="26"/>
  <c r="C329" i="26"/>
  <c r="E328" i="26"/>
  <c r="D328" i="26"/>
  <c r="C328" i="26"/>
  <c r="E327" i="26"/>
  <c r="D327" i="26"/>
  <c r="C327" i="26"/>
  <c r="E326" i="26"/>
  <c r="D326" i="26"/>
  <c r="C326" i="26"/>
  <c r="E325" i="26"/>
  <c r="D325" i="26"/>
  <c r="C325" i="26"/>
  <c r="E324" i="26"/>
  <c r="D324" i="26"/>
  <c r="C324" i="26"/>
  <c r="E323" i="26"/>
  <c r="D323" i="26"/>
  <c r="C323" i="26"/>
  <c r="B323" i="26"/>
  <c r="E322" i="26"/>
  <c r="D322" i="26"/>
  <c r="C322" i="26"/>
  <c r="E321" i="26"/>
  <c r="D321" i="26"/>
  <c r="C321" i="26"/>
  <c r="C319" i="26"/>
  <c r="C318" i="26"/>
  <c r="C317" i="26"/>
  <c r="C316" i="26"/>
  <c r="C314" i="26"/>
  <c r="C313" i="26"/>
  <c r="C312" i="26"/>
  <c r="C311" i="26"/>
  <c r="J300" i="26"/>
  <c r="J299" i="26"/>
  <c r="J298" i="26"/>
  <c r="J297" i="26"/>
  <c r="L295" i="26"/>
  <c r="K295" i="26"/>
  <c r="J295" i="26"/>
  <c r="L294" i="26"/>
  <c r="K294" i="26"/>
  <c r="J294" i="26"/>
  <c r="L293" i="26"/>
  <c r="K293" i="26"/>
  <c r="J293" i="26"/>
  <c r="L292" i="26"/>
  <c r="K292" i="26"/>
  <c r="J292" i="26"/>
  <c r="L291" i="26"/>
  <c r="K291" i="26"/>
  <c r="J291" i="26"/>
  <c r="L290" i="26"/>
  <c r="K290" i="26"/>
  <c r="J290" i="26"/>
  <c r="L289" i="26"/>
  <c r="K289" i="26"/>
  <c r="J289" i="26"/>
  <c r="I289" i="26"/>
  <c r="L288" i="26"/>
  <c r="K288" i="26"/>
  <c r="J288" i="26"/>
  <c r="L287" i="26"/>
  <c r="K287" i="26"/>
  <c r="J287" i="26"/>
  <c r="J285" i="26"/>
  <c r="J284" i="26"/>
  <c r="J283" i="26"/>
  <c r="J282" i="26"/>
  <c r="J280" i="26"/>
  <c r="J279" i="26"/>
  <c r="J278" i="26"/>
  <c r="J277" i="26"/>
  <c r="C300" i="26"/>
  <c r="C299" i="26"/>
  <c r="C298" i="26"/>
  <c r="C297" i="26"/>
  <c r="E295" i="26"/>
  <c r="D295" i="26"/>
  <c r="C295" i="26"/>
  <c r="E294" i="26"/>
  <c r="D294" i="26"/>
  <c r="C294" i="26"/>
  <c r="E293" i="26"/>
  <c r="D293" i="26"/>
  <c r="C293" i="26"/>
  <c r="E292" i="26"/>
  <c r="D292" i="26"/>
  <c r="C292" i="26"/>
  <c r="E291" i="26"/>
  <c r="D291" i="26"/>
  <c r="C291" i="26"/>
  <c r="E290" i="26"/>
  <c r="D290" i="26"/>
  <c r="C290" i="26"/>
  <c r="E289" i="26"/>
  <c r="D289" i="26"/>
  <c r="C289" i="26"/>
  <c r="B289" i="26"/>
  <c r="E288" i="26"/>
  <c r="D288" i="26"/>
  <c r="C288" i="26"/>
  <c r="E287" i="26"/>
  <c r="D287" i="26"/>
  <c r="C287" i="26"/>
  <c r="C285" i="26"/>
  <c r="C284" i="26"/>
  <c r="C283" i="26"/>
  <c r="C282" i="26"/>
  <c r="C280" i="26"/>
  <c r="C279" i="26"/>
  <c r="C278" i="26"/>
  <c r="C277" i="26"/>
  <c r="J544" i="26"/>
  <c r="C544" i="26"/>
  <c r="J543" i="26"/>
  <c r="I543" i="26"/>
  <c r="C543" i="26"/>
  <c r="B543" i="26"/>
  <c r="I537" i="26"/>
  <c r="B537" i="26"/>
  <c r="I536" i="26"/>
  <c r="B536" i="26"/>
  <c r="I533" i="26"/>
  <c r="B533" i="26"/>
  <c r="I532" i="26"/>
  <c r="B532" i="26"/>
  <c r="I531" i="26"/>
  <c r="B531" i="26"/>
  <c r="I530" i="26"/>
  <c r="B530" i="26"/>
  <c r="I529" i="26"/>
  <c r="B529" i="26"/>
  <c r="I528" i="26"/>
  <c r="B528" i="26"/>
  <c r="I526" i="26"/>
  <c r="B526" i="26"/>
  <c r="I525" i="26"/>
  <c r="B525" i="26"/>
  <c r="J519" i="26"/>
  <c r="C519" i="26"/>
  <c r="J514" i="26"/>
  <c r="C514" i="26"/>
  <c r="H512" i="26"/>
  <c r="A512" i="26"/>
  <c r="J510" i="26"/>
  <c r="C510" i="26"/>
  <c r="J509" i="26"/>
  <c r="I509" i="26"/>
  <c r="C509" i="26"/>
  <c r="B509" i="26"/>
  <c r="I503" i="26"/>
  <c r="B503" i="26"/>
  <c r="I502" i="26"/>
  <c r="B502" i="26"/>
  <c r="I499" i="26"/>
  <c r="B499" i="26"/>
  <c r="I498" i="26"/>
  <c r="B498" i="26"/>
  <c r="I497" i="26"/>
  <c r="B497" i="26"/>
  <c r="I496" i="26"/>
  <c r="B496" i="26"/>
  <c r="I495" i="26"/>
  <c r="B495" i="26"/>
  <c r="I494" i="26"/>
  <c r="B494" i="26"/>
  <c r="I492" i="26"/>
  <c r="B492" i="26"/>
  <c r="I491" i="26"/>
  <c r="B491" i="26"/>
  <c r="J485" i="26"/>
  <c r="C485" i="26"/>
  <c r="J480" i="26"/>
  <c r="C480" i="26"/>
  <c r="H478" i="26"/>
  <c r="A478" i="26"/>
  <c r="J476" i="26"/>
  <c r="C476" i="26"/>
  <c r="J475" i="26"/>
  <c r="I475" i="26"/>
  <c r="C475" i="26"/>
  <c r="B475" i="26"/>
  <c r="I469" i="26"/>
  <c r="B469" i="26"/>
  <c r="I468" i="26"/>
  <c r="B468" i="26"/>
  <c r="I465" i="26"/>
  <c r="I464" i="26"/>
  <c r="B464" i="26"/>
  <c r="I463" i="26"/>
  <c r="B463" i="26"/>
  <c r="I462" i="26"/>
  <c r="B462" i="26"/>
  <c r="I461" i="26"/>
  <c r="B461" i="26"/>
  <c r="I460" i="26"/>
  <c r="B460" i="26"/>
  <c r="I458" i="26"/>
  <c r="B458" i="26"/>
  <c r="I457" i="26"/>
  <c r="B457" i="26"/>
  <c r="J451" i="26"/>
  <c r="C451" i="26"/>
  <c r="J446" i="26"/>
  <c r="C446" i="26"/>
  <c r="H444" i="26"/>
  <c r="A444" i="26"/>
  <c r="J442" i="26"/>
  <c r="C442" i="26"/>
  <c r="J441" i="26"/>
  <c r="I441" i="26"/>
  <c r="C441" i="26"/>
  <c r="B441" i="26"/>
  <c r="I435" i="26"/>
  <c r="B435" i="26"/>
  <c r="I434" i="26"/>
  <c r="B434" i="26"/>
  <c r="I431" i="26"/>
  <c r="B431" i="26"/>
  <c r="I430" i="26"/>
  <c r="B430" i="26"/>
  <c r="I429" i="26"/>
  <c r="B429" i="26"/>
  <c r="I428" i="26"/>
  <c r="B428" i="26"/>
  <c r="I427" i="26"/>
  <c r="B427" i="26"/>
  <c r="I426" i="26"/>
  <c r="B426" i="26"/>
  <c r="I424" i="26"/>
  <c r="B424" i="26"/>
  <c r="I423" i="26"/>
  <c r="B423" i="26"/>
  <c r="J417" i="26"/>
  <c r="C417" i="26"/>
  <c r="J412" i="26"/>
  <c r="C412" i="26"/>
  <c r="H410" i="26"/>
  <c r="A410" i="26"/>
  <c r="J408" i="26"/>
  <c r="C408" i="26"/>
  <c r="J407" i="26"/>
  <c r="I407" i="26"/>
  <c r="C407" i="26"/>
  <c r="B407" i="26"/>
  <c r="I401" i="26"/>
  <c r="B401" i="26"/>
  <c r="I400" i="26"/>
  <c r="B400" i="26"/>
  <c r="I397" i="26"/>
  <c r="B397" i="26"/>
  <c r="I396" i="26"/>
  <c r="B396" i="26"/>
  <c r="I395" i="26"/>
  <c r="B395" i="26"/>
  <c r="I394" i="26"/>
  <c r="B394" i="26"/>
  <c r="I393" i="26"/>
  <c r="B393" i="26"/>
  <c r="I392" i="26"/>
  <c r="B392" i="26"/>
  <c r="I390" i="26"/>
  <c r="B390" i="26"/>
  <c r="I389" i="26"/>
  <c r="B389" i="26"/>
  <c r="J383" i="26"/>
  <c r="C383" i="26"/>
  <c r="J378" i="26"/>
  <c r="C378" i="26"/>
  <c r="H376" i="26"/>
  <c r="A376" i="26"/>
  <c r="J374" i="26"/>
  <c r="C374" i="26"/>
  <c r="J373" i="26"/>
  <c r="I373" i="26"/>
  <c r="C373" i="26"/>
  <c r="B373" i="26"/>
  <c r="I367" i="26"/>
  <c r="B367" i="26"/>
  <c r="I366" i="26"/>
  <c r="B366" i="26"/>
  <c r="I363" i="26"/>
  <c r="B363" i="26"/>
  <c r="I362" i="26"/>
  <c r="B362" i="26"/>
  <c r="I361" i="26"/>
  <c r="B361" i="26"/>
  <c r="I360" i="26"/>
  <c r="B360" i="26"/>
  <c r="I359" i="26"/>
  <c r="B359" i="26"/>
  <c r="I358" i="26"/>
  <c r="B358" i="26"/>
  <c r="I356" i="26"/>
  <c r="B356" i="26"/>
  <c r="I355" i="26"/>
  <c r="B355" i="26"/>
  <c r="J349" i="26"/>
  <c r="C349" i="26"/>
  <c r="J344" i="26"/>
  <c r="C344" i="26"/>
  <c r="H342" i="26"/>
  <c r="A342" i="26"/>
  <c r="J340" i="26"/>
  <c r="C340" i="26"/>
  <c r="J339" i="26"/>
  <c r="I339" i="26"/>
  <c r="C339" i="26"/>
  <c r="B339" i="26"/>
  <c r="I333" i="26"/>
  <c r="B333" i="26"/>
  <c r="I332" i="26"/>
  <c r="B332" i="26"/>
  <c r="I329" i="26"/>
  <c r="B329" i="26"/>
  <c r="I328" i="26"/>
  <c r="B328" i="26"/>
  <c r="I327" i="26"/>
  <c r="B327" i="26"/>
  <c r="I326" i="26"/>
  <c r="B326" i="26"/>
  <c r="I325" i="26"/>
  <c r="B325" i="26"/>
  <c r="I324" i="26"/>
  <c r="B324" i="26"/>
  <c r="I322" i="26"/>
  <c r="B322" i="26"/>
  <c r="I321" i="26"/>
  <c r="B321" i="26"/>
  <c r="J315" i="26"/>
  <c r="C315" i="26"/>
  <c r="J310" i="26"/>
  <c r="C310" i="26"/>
  <c r="H308" i="26"/>
  <c r="A308" i="26"/>
  <c r="J306" i="26"/>
  <c r="C306" i="26"/>
  <c r="J305" i="26"/>
  <c r="I305" i="26"/>
  <c r="C305" i="26"/>
  <c r="B305" i="26"/>
  <c r="I299" i="26"/>
  <c r="B299" i="26"/>
  <c r="I298" i="26"/>
  <c r="B298" i="26"/>
  <c r="I295" i="26"/>
  <c r="B295" i="26"/>
  <c r="I294" i="26"/>
  <c r="B294" i="26"/>
  <c r="I293" i="26"/>
  <c r="B293" i="26"/>
  <c r="I292" i="26"/>
  <c r="B292" i="26"/>
  <c r="I291" i="26"/>
  <c r="B291" i="26"/>
  <c r="I290" i="26"/>
  <c r="B290" i="26"/>
  <c r="I288" i="26"/>
  <c r="B288" i="26"/>
  <c r="I287" i="26"/>
  <c r="B287" i="26"/>
  <c r="J281" i="26"/>
  <c r="C281" i="26"/>
  <c r="J276" i="26"/>
  <c r="C276" i="26"/>
  <c r="H274" i="26"/>
  <c r="A274" i="26"/>
  <c r="J266" i="26"/>
  <c r="J265" i="26"/>
  <c r="J264" i="26"/>
  <c r="J263" i="26"/>
  <c r="L261" i="26"/>
  <c r="K261" i="26"/>
  <c r="J261" i="26"/>
  <c r="L260" i="26"/>
  <c r="K260" i="26"/>
  <c r="J260" i="26"/>
  <c r="L259" i="26"/>
  <c r="K259" i="26"/>
  <c r="J259" i="26"/>
  <c r="L258" i="26"/>
  <c r="K258" i="26"/>
  <c r="J258" i="26"/>
  <c r="L257" i="26"/>
  <c r="K257" i="26"/>
  <c r="J257" i="26"/>
  <c r="L256" i="26"/>
  <c r="K256" i="26"/>
  <c r="J256" i="26"/>
  <c r="L255" i="26"/>
  <c r="K255" i="26"/>
  <c r="J255" i="26"/>
  <c r="I255" i="26"/>
  <c r="L254" i="26"/>
  <c r="K254" i="26"/>
  <c r="J254" i="26"/>
  <c r="L253" i="26"/>
  <c r="K253" i="26"/>
  <c r="J253" i="26"/>
  <c r="J251" i="26"/>
  <c r="J250" i="26"/>
  <c r="J249" i="26"/>
  <c r="J248" i="26"/>
  <c r="J246" i="26"/>
  <c r="J245" i="26"/>
  <c r="J244" i="26"/>
  <c r="J243" i="26"/>
  <c r="C266" i="26"/>
  <c r="C265" i="26"/>
  <c r="C264" i="26"/>
  <c r="C263" i="26"/>
  <c r="E261" i="26"/>
  <c r="D261" i="26"/>
  <c r="C261" i="26"/>
  <c r="E260" i="26"/>
  <c r="D260" i="26"/>
  <c r="C260" i="26"/>
  <c r="E259" i="26"/>
  <c r="D259" i="26"/>
  <c r="C259" i="26"/>
  <c r="E258" i="26"/>
  <c r="D258" i="26"/>
  <c r="C258" i="26"/>
  <c r="E257" i="26"/>
  <c r="D257" i="26"/>
  <c r="C257" i="26"/>
  <c r="E256" i="26"/>
  <c r="D256" i="26"/>
  <c r="C256" i="26"/>
  <c r="E255" i="26"/>
  <c r="D255" i="26"/>
  <c r="C255" i="26"/>
  <c r="B255" i="26"/>
  <c r="E254" i="26"/>
  <c r="D254" i="26"/>
  <c r="C254" i="26"/>
  <c r="E253" i="26"/>
  <c r="D253" i="26"/>
  <c r="C253" i="26"/>
  <c r="C251" i="26"/>
  <c r="C250" i="26"/>
  <c r="C249" i="26"/>
  <c r="C248" i="26"/>
  <c r="C246" i="26"/>
  <c r="C245" i="26"/>
  <c r="C244" i="26"/>
  <c r="C243" i="26"/>
  <c r="J232" i="26"/>
  <c r="J231" i="26"/>
  <c r="J230" i="26"/>
  <c r="J229" i="26"/>
  <c r="L227" i="26"/>
  <c r="K227" i="26"/>
  <c r="J227" i="26"/>
  <c r="L226" i="26"/>
  <c r="K226" i="26"/>
  <c r="J226" i="26"/>
  <c r="L225" i="26"/>
  <c r="K225" i="26"/>
  <c r="J225" i="26"/>
  <c r="L224" i="26"/>
  <c r="K224" i="26"/>
  <c r="J224" i="26"/>
  <c r="L223" i="26"/>
  <c r="K223" i="26"/>
  <c r="J223" i="26"/>
  <c r="L222" i="26"/>
  <c r="K222" i="26"/>
  <c r="J222" i="26"/>
  <c r="L221" i="26"/>
  <c r="K221" i="26"/>
  <c r="J221" i="26"/>
  <c r="I221" i="26"/>
  <c r="L220" i="26"/>
  <c r="K220" i="26"/>
  <c r="J220" i="26"/>
  <c r="L219" i="26"/>
  <c r="K219" i="26"/>
  <c r="J219" i="26"/>
  <c r="J217" i="26"/>
  <c r="J216" i="26"/>
  <c r="J215" i="26"/>
  <c r="J214" i="26"/>
  <c r="J212" i="26"/>
  <c r="J211" i="26"/>
  <c r="J210" i="26"/>
  <c r="J209" i="26"/>
  <c r="C232" i="26"/>
  <c r="C231" i="26"/>
  <c r="C230" i="26"/>
  <c r="C229" i="26"/>
  <c r="E227" i="26"/>
  <c r="D227" i="26"/>
  <c r="C227" i="26"/>
  <c r="E226" i="26"/>
  <c r="D226" i="26"/>
  <c r="C226" i="26"/>
  <c r="E225" i="26"/>
  <c r="D225" i="26"/>
  <c r="C225" i="26"/>
  <c r="E224" i="26"/>
  <c r="D224" i="26"/>
  <c r="C224" i="26"/>
  <c r="E223" i="26"/>
  <c r="D223" i="26"/>
  <c r="C223" i="26"/>
  <c r="E222" i="26"/>
  <c r="D222" i="26"/>
  <c r="C222" i="26"/>
  <c r="E221" i="26"/>
  <c r="D221" i="26"/>
  <c r="C221" i="26"/>
  <c r="B221" i="26"/>
  <c r="E220" i="26"/>
  <c r="D220" i="26"/>
  <c r="C220" i="26"/>
  <c r="E219" i="26"/>
  <c r="D219" i="26"/>
  <c r="C219" i="26"/>
  <c r="C217" i="26"/>
  <c r="C216" i="26"/>
  <c r="C215" i="26"/>
  <c r="C214" i="26"/>
  <c r="C212" i="26"/>
  <c r="C211" i="26"/>
  <c r="C210" i="26"/>
  <c r="C209" i="26"/>
  <c r="J198" i="26"/>
  <c r="J197" i="26"/>
  <c r="J196" i="26"/>
  <c r="J195" i="26"/>
  <c r="L193" i="26"/>
  <c r="K193" i="26"/>
  <c r="J193" i="26"/>
  <c r="L192" i="26"/>
  <c r="K192" i="26"/>
  <c r="J192" i="26"/>
  <c r="L191" i="26"/>
  <c r="K191" i="26"/>
  <c r="J191" i="26"/>
  <c r="L190" i="26"/>
  <c r="K190" i="26"/>
  <c r="J190" i="26"/>
  <c r="L189" i="26"/>
  <c r="K189" i="26"/>
  <c r="J189" i="26"/>
  <c r="L188" i="26"/>
  <c r="K188" i="26"/>
  <c r="J188" i="26"/>
  <c r="L187" i="26"/>
  <c r="K187" i="26"/>
  <c r="J187" i="26"/>
  <c r="I187" i="26"/>
  <c r="L186" i="26"/>
  <c r="K186" i="26"/>
  <c r="J186" i="26"/>
  <c r="L185" i="26"/>
  <c r="K185" i="26"/>
  <c r="J185" i="26"/>
  <c r="J183" i="26"/>
  <c r="J182" i="26"/>
  <c r="J181" i="26"/>
  <c r="J180" i="26"/>
  <c r="J178" i="26"/>
  <c r="J177" i="26"/>
  <c r="J176" i="26"/>
  <c r="J175" i="26"/>
  <c r="C198" i="26"/>
  <c r="C197" i="26"/>
  <c r="C196" i="26"/>
  <c r="C195" i="26"/>
  <c r="E193" i="26"/>
  <c r="D193" i="26"/>
  <c r="C193" i="26"/>
  <c r="E192" i="26"/>
  <c r="D192" i="26"/>
  <c r="C192" i="26"/>
  <c r="E191" i="26"/>
  <c r="D191" i="26"/>
  <c r="C191" i="26"/>
  <c r="E190" i="26"/>
  <c r="D190" i="26"/>
  <c r="C190" i="26"/>
  <c r="E189" i="26"/>
  <c r="D189" i="26"/>
  <c r="C189" i="26"/>
  <c r="E188" i="26"/>
  <c r="D188" i="26"/>
  <c r="C188" i="26"/>
  <c r="E187" i="26"/>
  <c r="D187" i="26"/>
  <c r="C187" i="26"/>
  <c r="B187" i="26"/>
  <c r="E186" i="26"/>
  <c r="D186" i="26"/>
  <c r="C186" i="26"/>
  <c r="E185" i="26"/>
  <c r="D185" i="26"/>
  <c r="C185" i="26"/>
  <c r="C183" i="26"/>
  <c r="C182" i="26"/>
  <c r="C181" i="26"/>
  <c r="C180" i="26"/>
  <c r="C178" i="26"/>
  <c r="C177" i="26"/>
  <c r="C176" i="26"/>
  <c r="C175" i="26"/>
  <c r="J164" i="26"/>
  <c r="J163" i="26"/>
  <c r="J162" i="26"/>
  <c r="J161" i="26"/>
  <c r="L159" i="26"/>
  <c r="K159" i="26"/>
  <c r="J159" i="26"/>
  <c r="L158" i="26"/>
  <c r="K158" i="26"/>
  <c r="J158" i="26"/>
  <c r="L157" i="26"/>
  <c r="K157" i="26"/>
  <c r="J157" i="26"/>
  <c r="L156" i="26"/>
  <c r="K156" i="26"/>
  <c r="J156" i="26"/>
  <c r="L155" i="26"/>
  <c r="K155" i="26"/>
  <c r="J155" i="26"/>
  <c r="L154" i="26"/>
  <c r="K154" i="26"/>
  <c r="J154" i="26"/>
  <c r="L153" i="26"/>
  <c r="K153" i="26"/>
  <c r="J153" i="26"/>
  <c r="I153" i="26"/>
  <c r="L152" i="26"/>
  <c r="K152" i="26"/>
  <c r="J152" i="26"/>
  <c r="L151" i="26"/>
  <c r="K151" i="26"/>
  <c r="J151" i="26"/>
  <c r="J149" i="26"/>
  <c r="J148" i="26"/>
  <c r="J147" i="26"/>
  <c r="J146" i="26"/>
  <c r="J144" i="26"/>
  <c r="J143" i="26"/>
  <c r="J142" i="26"/>
  <c r="J141" i="26"/>
  <c r="C164" i="26"/>
  <c r="C163" i="26"/>
  <c r="C162" i="26"/>
  <c r="C161" i="26"/>
  <c r="E159" i="26"/>
  <c r="D159" i="26"/>
  <c r="C159" i="26"/>
  <c r="E158" i="26"/>
  <c r="D158" i="26"/>
  <c r="C158" i="26"/>
  <c r="E157" i="26"/>
  <c r="D157" i="26"/>
  <c r="C157" i="26"/>
  <c r="E156" i="26"/>
  <c r="D156" i="26"/>
  <c r="C156" i="26"/>
  <c r="E155" i="26"/>
  <c r="D155" i="26"/>
  <c r="C155" i="26"/>
  <c r="E154" i="26"/>
  <c r="D154" i="26"/>
  <c r="C154" i="26"/>
  <c r="E153" i="26"/>
  <c r="D153" i="26"/>
  <c r="C153" i="26"/>
  <c r="B153" i="26"/>
  <c r="E152" i="26"/>
  <c r="D152" i="26"/>
  <c r="C152" i="26"/>
  <c r="E151" i="26"/>
  <c r="D151" i="26"/>
  <c r="C151" i="26"/>
  <c r="C149" i="26"/>
  <c r="C148" i="26"/>
  <c r="C147" i="26"/>
  <c r="C146" i="26"/>
  <c r="C144" i="26"/>
  <c r="C143" i="26"/>
  <c r="C142" i="26"/>
  <c r="C141" i="26"/>
  <c r="J272" i="26"/>
  <c r="C272" i="26"/>
  <c r="J271" i="26"/>
  <c r="I271" i="26"/>
  <c r="C271" i="26"/>
  <c r="B271" i="26"/>
  <c r="I265" i="26"/>
  <c r="B265" i="26"/>
  <c r="I264" i="26"/>
  <c r="B264" i="26"/>
  <c r="I261" i="26"/>
  <c r="B261" i="26"/>
  <c r="I260" i="26"/>
  <c r="B260" i="26"/>
  <c r="I259" i="26"/>
  <c r="B259" i="26"/>
  <c r="I258" i="26"/>
  <c r="B258" i="26"/>
  <c r="I257" i="26"/>
  <c r="B257" i="26"/>
  <c r="I256" i="26"/>
  <c r="B256" i="26"/>
  <c r="I254" i="26"/>
  <c r="B254" i="26"/>
  <c r="I253" i="26"/>
  <c r="B253" i="26"/>
  <c r="J247" i="26"/>
  <c r="C247" i="26"/>
  <c r="J242" i="26"/>
  <c r="C242" i="26"/>
  <c r="H240" i="26"/>
  <c r="A240" i="26"/>
  <c r="J238" i="26"/>
  <c r="C238" i="26"/>
  <c r="J237" i="26"/>
  <c r="I237" i="26"/>
  <c r="C237" i="26"/>
  <c r="B237" i="26"/>
  <c r="I231" i="26"/>
  <c r="B231" i="26"/>
  <c r="I230" i="26"/>
  <c r="B230" i="26"/>
  <c r="I227" i="26"/>
  <c r="B227" i="26"/>
  <c r="I226" i="26"/>
  <c r="B226" i="26"/>
  <c r="I225" i="26"/>
  <c r="B225" i="26"/>
  <c r="I224" i="26"/>
  <c r="B224" i="26"/>
  <c r="I223" i="26"/>
  <c r="B223" i="26"/>
  <c r="I222" i="26"/>
  <c r="B222" i="26"/>
  <c r="I220" i="26"/>
  <c r="B220" i="26"/>
  <c r="I219" i="26"/>
  <c r="B219" i="26"/>
  <c r="J213" i="26"/>
  <c r="C213" i="26"/>
  <c r="J208" i="26"/>
  <c r="C208" i="26"/>
  <c r="H206" i="26"/>
  <c r="A206" i="26"/>
  <c r="J204" i="26"/>
  <c r="C204" i="26"/>
  <c r="J203" i="26"/>
  <c r="I203" i="26"/>
  <c r="C203" i="26"/>
  <c r="B203" i="26"/>
  <c r="I197" i="26"/>
  <c r="B197" i="26"/>
  <c r="I196" i="26"/>
  <c r="B196" i="26"/>
  <c r="I193" i="26"/>
  <c r="B193" i="26"/>
  <c r="I192" i="26"/>
  <c r="B192" i="26"/>
  <c r="I191" i="26"/>
  <c r="B191" i="26"/>
  <c r="I190" i="26"/>
  <c r="B190" i="26"/>
  <c r="I189" i="26"/>
  <c r="B189" i="26"/>
  <c r="I188" i="26"/>
  <c r="B188" i="26"/>
  <c r="I186" i="26"/>
  <c r="B186" i="26"/>
  <c r="I185" i="26"/>
  <c r="B185" i="26"/>
  <c r="J179" i="26"/>
  <c r="C179" i="26"/>
  <c r="J174" i="26"/>
  <c r="C174" i="26"/>
  <c r="H172" i="26"/>
  <c r="A172" i="26"/>
  <c r="J170" i="26"/>
  <c r="C170" i="26"/>
  <c r="J169" i="26"/>
  <c r="I169" i="26"/>
  <c r="C169" i="26"/>
  <c r="B169" i="26"/>
  <c r="I163" i="26"/>
  <c r="B163" i="26"/>
  <c r="I162" i="26"/>
  <c r="B162" i="26"/>
  <c r="I159" i="26"/>
  <c r="B159" i="26"/>
  <c r="I158" i="26"/>
  <c r="B158" i="26"/>
  <c r="I157" i="26"/>
  <c r="B157" i="26"/>
  <c r="I156" i="26"/>
  <c r="B156" i="26"/>
  <c r="I155" i="26"/>
  <c r="B155" i="26"/>
  <c r="I154" i="26"/>
  <c r="B154" i="26"/>
  <c r="I152" i="26"/>
  <c r="B152" i="26"/>
  <c r="I151" i="26"/>
  <c r="B151" i="26"/>
  <c r="J145" i="26"/>
  <c r="C145" i="26"/>
  <c r="J140" i="26"/>
  <c r="C140" i="26"/>
  <c r="H138" i="26"/>
  <c r="A138" i="26"/>
  <c r="J130" i="26"/>
  <c r="J129" i="26"/>
  <c r="J128" i="26"/>
  <c r="J127" i="26"/>
  <c r="L125" i="26"/>
  <c r="K125" i="26"/>
  <c r="J125" i="26"/>
  <c r="L124" i="26"/>
  <c r="K124" i="26"/>
  <c r="J124" i="26"/>
  <c r="L123" i="26"/>
  <c r="K123" i="26"/>
  <c r="J123" i="26"/>
  <c r="L122" i="26"/>
  <c r="K122" i="26"/>
  <c r="J122" i="26"/>
  <c r="L121" i="26"/>
  <c r="K121" i="26"/>
  <c r="J121" i="26"/>
  <c r="L120" i="26"/>
  <c r="K120" i="26"/>
  <c r="J120" i="26"/>
  <c r="L119" i="26"/>
  <c r="K119" i="26"/>
  <c r="J119" i="26"/>
  <c r="I119" i="26"/>
  <c r="L118" i="26"/>
  <c r="K118" i="26"/>
  <c r="J118" i="26"/>
  <c r="L117" i="26"/>
  <c r="K117" i="26"/>
  <c r="J117" i="26"/>
  <c r="J115" i="26"/>
  <c r="J114" i="26"/>
  <c r="J113" i="26"/>
  <c r="J112" i="26"/>
  <c r="J110" i="26"/>
  <c r="J109" i="26"/>
  <c r="J108" i="26"/>
  <c r="J107" i="26"/>
  <c r="C130" i="26"/>
  <c r="C129" i="26"/>
  <c r="C128" i="26"/>
  <c r="C127" i="26"/>
  <c r="E125" i="26"/>
  <c r="D125" i="26"/>
  <c r="C125" i="26"/>
  <c r="E124" i="26"/>
  <c r="D124" i="26"/>
  <c r="C124" i="26"/>
  <c r="E123" i="26"/>
  <c r="D123" i="26"/>
  <c r="C123" i="26"/>
  <c r="E122" i="26"/>
  <c r="D122" i="26"/>
  <c r="C122" i="26"/>
  <c r="E121" i="26"/>
  <c r="D121" i="26"/>
  <c r="C121" i="26"/>
  <c r="E120" i="26"/>
  <c r="D120" i="26"/>
  <c r="C120" i="26"/>
  <c r="E119" i="26"/>
  <c r="D119" i="26"/>
  <c r="C119" i="26"/>
  <c r="B119" i="26"/>
  <c r="E118" i="26"/>
  <c r="D118" i="26"/>
  <c r="C118" i="26"/>
  <c r="E117" i="26"/>
  <c r="D117" i="26"/>
  <c r="C117" i="26"/>
  <c r="C115" i="26"/>
  <c r="C114" i="26"/>
  <c r="C113" i="26"/>
  <c r="C112" i="26"/>
  <c r="C110" i="26"/>
  <c r="C109" i="26"/>
  <c r="C108" i="26"/>
  <c r="C107" i="26"/>
  <c r="J96" i="26"/>
  <c r="J95" i="26"/>
  <c r="J94" i="26"/>
  <c r="J93" i="26"/>
  <c r="L91" i="26"/>
  <c r="K91" i="26"/>
  <c r="J91" i="26"/>
  <c r="L90" i="26"/>
  <c r="K90" i="26"/>
  <c r="J90" i="26"/>
  <c r="L89" i="26"/>
  <c r="K89" i="26"/>
  <c r="J89" i="26"/>
  <c r="L88" i="26"/>
  <c r="K88" i="26"/>
  <c r="J88" i="26"/>
  <c r="L87" i="26"/>
  <c r="K87" i="26"/>
  <c r="J87" i="26"/>
  <c r="L86" i="26"/>
  <c r="K86" i="26"/>
  <c r="J86" i="26"/>
  <c r="L85" i="26"/>
  <c r="K85" i="26"/>
  <c r="J85" i="26"/>
  <c r="I85" i="26"/>
  <c r="L84" i="26"/>
  <c r="K84" i="26"/>
  <c r="J84" i="26"/>
  <c r="L83" i="26"/>
  <c r="K83" i="26"/>
  <c r="J83" i="26"/>
  <c r="J81" i="26"/>
  <c r="J80" i="26"/>
  <c r="J79" i="26"/>
  <c r="J78" i="26"/>
  <c r="J76" i="26"/>
  <c r="J75" i="26"/>
  <c r="J74" i="26"/>
  <c r="J73" i="26"/>
  <c r="C96" i="26"/>
  <c r="C95" i="26"/>
  <c r="C94" i="26"/>
  <c r="C93" i="26"/>
  <c r="E91" i="26"/>
  <c r="D91" i="26"/>
  <c r="C91" i="26"/>
  <c r="E90" i="26"/>
  <c r="D90" i="26"/>
  <c r="C90" i="26"/>
  <c r="E89" i="26"/>
  <c r="D89" i="26"/>
  <c r="C89" i="26"/>
  <c r="E88" i="26"/>
  <c r="D88" i="26"/>
  <c r="C88" i="26"/>
  <c r="E87" i="26"/>
  <c r="D87" i="26"/>
  <c r="C87" i="26"/>
  <c r="E86" i="26"/>
  <c r="D86" i="26"/>
  <c r="C86" i="26"/>
  <c r="E85" i="26"/>
  <c r="D85" i="26"/>
  <c r="C85" i="26"/>
  <c r="B85" i="26"/>
  <c r="E84" i="26"/>
  <c r="D84" i="26"/>
  <c r="C84" i="26"/>
  <c r="E83" i="26"/>
  <c r="D83" i="26"/>
  <c r="C83" i="26"/>
  <c r="C81" i="26"/>
  <c r="C80" i="26"/>
  <c r="C79" i="26"/>
  <c r="C78" i="26"/>
  <c r="C76" i="26"/>
  <c r="C75" i="26"/>
  <c r="C74" i="26"/>
  <c r="C73" i="26"/>
  <c r="J136" i="26"/>
  <c r="C136" i="26"/>
  <c r="J135" i="26"/>
  <c r="I135" i="26"/>
  <c r="C135" i="26"/>
  <c r="B135" i="26"/>
  <c r="I129" i="26"/>
  <c r="B129" i="26"/>
  <c r="I128" i="26"/>
  <c r="B128" i="26"/>
  <c r="I125" i="26"/>
  <c r="B125" i="26"/>
  <c r="I124" i="26"/>
  <c r="B124" i="26"/>
  <c r="I123" i="26"/>
  <c r="B123" i="26"/>
  <c r="I122" i="26"/>
  <c r="B122" i="26"/>
  <c r="I121" i="26"/>
  <c r="B121" i="26"/>
  <c r="I120" i="26"/>
  <c r="B120" i="26"/>
  <c r="I118" i="26"/>
  <c r="B118" i="26"/>
  <c r="I117" i="26"/>
  <c r="B117" i="26"/>
  <c r="J111" i="26"/>
  <c r="C111" i="26"/>
  <c r="J106" i="26"/>
  <c r="C106" i="26"/>
  <c r="H104" i="26"/>
  <c r="A104" i="26"/>
  <c r="J102" i="26"/>
  <c r="C102" i="26"/>
  <c r="J101" i="26"/>
  <c r="I101" i="26"/>
  <c r="C101" i="26"/>
  <c r="B101" i="26"/>
  <c r="I95" i="26"/>
  <c r="B95" i="26"/>
  <c r="I94" i="26"/>
  <c r="B94" i="26"/>
  <c r="I91" i="26"/>
  <c r="B91" i="26"/>
  <c r="I90" i="26"/>
  <c r="B90" i="26"/>
  <c r="I89" i="26"/>
  <c r="B89" i="26"/>
  <c r="I88" i="26"/>
  <c r="B88" i="26"/>
  <c r="I87" i="26"/>
  <c r="B87" i="26"/>
  <c r="I86" i="26"/>
  <c r="B86" i="26"/>
  <c r="I84" i="26"/>
  <c r="B84" i="26"/>
  <c r="I83" i="26"/>
  <c r="B83" i="26"/>
  <c r="J77" i="26"/>
  <c r="C77" i="26"/>
  <c r="J72" i="26"/>
  <c r="C72" i="26"/>
  <c r="H70" i="26"/>
  <c r="A70" i="26"/>
  <c r="J62" i="26"/>
  <c r="J61" i="26"/>
  <c r="J60" i="26"/>
  <c r="J59" i="26"/>
  <c r="L57" i="26"/>
  <c r="K57" i="26"/>
  <c r="J57" i="26"/>
  <c r="L56" i="26"/>
  <c r="K56" i="26"/>
  <c r="J56" i="26"/>
  <c r="L55" i="26"/>
  <c r="K55" i="26"/>
  <c r="J55" i="26"/>
  <c r="L54" i="26"/>
  <c r="K54" i="26"/>
  <c r="J54" i="26"/>
  <c r="L53" i="26"/>
  <c r="K53" i="26"/>
  <c r="J53" i="26"/>
  <c r="L52" i="26"/>
  <c r="K52" i="26"/>
  <c r="J52" i="26"/>
  <c r="L51" i="26"/>
  <c r="K51" i="26"/>
  <c r="J51" i="26"/>
  <c r="I51" i="26"/>
  <c r="L50" i="26"/>
  <c r="K50" i="26"/>
  <c r="J50" i="26"/>
  <c r="L49" i="26"/>
  <c r="K49" i="26"/>
  <c r="J49" i="26"/>
  <c r="J47" i="26"/>
  <c r="J46" i="26"/>
  <c r="J45" i="26"/>
  <c r="J44" i="26"/>
  <c r="J42" i="26"/>
  <c r="J41" i="26"/>
  <c r="J40" i="26"/>
  <c r="J39" i="26"/>
  <c r="C62" i="26"/>
  <c r="C61" i="26"/>
  <c r="C60" i="26"/>
  <c r="C59" i="26"/>
  <c r="E57" i="26"/>
  <c r="D57" i="26"/>
  <c r="C57" i="26"/>
  <c r="E56" i="26"/>
  <c r="D56" i="26"/>
  <c r="C56" i="26"/>
  <c r="E55" i="26"/>
  <c r="D55" i="26"/>
  <c r="C55" i="26"/>
  <c r="E54" i="26"/>
  <c r="D54" i="26"/>
  <c r="C54" i="26"/>
  <c r="E53" i="26"/>
  <c r="D53" i="26"/>
  <c r="C53" i="26"/>
  <c r="E52" i="26"/>
  <c r="D52" i="26"/>
  <c r="C52" i="26"/>
  <c r="E51" i="26"/>
  <c r="D51" i="26"/>
  <c r="C51" i="26"/>
  <c r="B51" i="26"/>
  <c r="E50" i="26"/>
  <c r="D50" i="26"/>
  <c r="C50" i="26"/>
  <c r="E49" i="26"/>
  <c r="D49" i="26"/>
  <c r="C49" i="26"/>
  <c r="C47" i="26"/>
  <c r="C46" i="26"/>
  <c r="C45" i="26"/>
  <c r="C44" i="26"/>
  <c r="C42" i="26"/>
  <c r="C41" i="26"/>
  <c r="C40" i="26"/>
  <c r="C39" i="26"/>
  <c r="J68" i="26"/>
  <c r="C68" i="26"/>
  <c r="J67" i="26"/>
  <c r="I67" i="26"/>
  <c r="C67" i="26"/>
  <c r="B67" i="26"/>
  <c r="I61" i="26"/>
  <c r="B61" i="26"/>
  <c r="I60" i="26"/>
  <c r="B60" i="26"/>
  <c r="I57" i="26"/>
  <c r="B57" i="26"/>
  <c r="I56" i="26"/>
  <c r="B56" i="26"/>
  <c r="I55" i="26"/>
  <c r="B55" i="26"/>
  <c r="I54" i="26"/>
  <c r="B54" i="26"/>
  <c r="I53" i="26"/>
  <c r="B53" i="26"/>
  <c r="I52" i="26"/>
  <c r="B52" i="26"/>
  <c r="I50" i="26"/>
  <c r="B50" i="26"/>
  <c r="I49" i="26"/>
  <c r="B49" i="26"/>
  <c r="J43" i="26"/>
  <c r="C43" i="26"/>
  <c r="J38" i="26"/>
  <c r="C38" i="26"/>
  <c r="H36" i="26"/>
  <c r="A36" i="26"/>
  <c r="J28" i="26"/>
  <c r="J27" i="26"/>
  <c r="J26" i="26"/>
  <c r="J25" i="26"/>
  <c r="L23" i="26"/>
  <c r="K23" i="26"/>
  <c r="J23" i="26"/>
  <c r="L22" i="26"/>
  <c r="K22" i="26"/>
  <c r="J22" i="26"/>
  <c r="L21" i="26"/>
  <c r="K21" i="26"/>
  <c r="J21" i="26"/>
  <c r="L20" i="26"/>
  <c r="K20" i="26"/>
  <c r="J20" i="26"/>
  <c r="L19" i="26"/>
  <c r="K19" i="26"/>
  <c r="J19" i="26"/>
  <c r="L18" i="26"/>
  <c r="K18" i="26"/>
  <c r="J18" i="26"/>
  <c r="L17" i="26"/>
  <c r="K17" i="26"/>
  <c r="J17" i="26"/>
  <c r="I17" i="26"/>
  <c r="L16" i="26"/>
  <c r="K16" i="26"/>
  <c r="J16" i="26"/>
  <c r="L15" i="26"/>
  <c r="K15" i="26"/>
  <c r="J15" i="26"/>
  <c r="J13" i="26"/>
  <c r="J12" i="26"/>
  <c r="J11" i="26"/>
  <c r="J10" i="26"/>
  <c r="J8" i="26"/>
  <c r="J7" i="26"/>
  <c r="J6" i="26"/>
  <c r="J5" i="26"/>
  <c r="J34" i="26"/>
  <c r="J33" i="26"/>
  <c r="I33" i="26"/>
  <c r="I27" i="26"/>
  <c r="I26" i="26"/>
  <c r="I23" i="26"/>
  <c r="I22" i="26"/>
  <c r="I21" i="26"/>
  <c r="I20" i="26"/>
  <c r="I19" i="26"/>
  <c r="I18" i="26"/>
  <c r="I16" i="26"/>
  <c r="I15" i="26"/>
  <c r="J9" i="26"/>
  <c r="J4" i="26"/>
  <c r="H2" i="26"/>
  <c r="C4" i="26"/>
  <c r="C15" i="26"/>
  <c r="D15" i="26"/>
  <c r="E15" i="26"/>
  <c r="C16" i="26"/>
  <c r="D16" i="26"/>
  <c r="E16" i="26"/>
  <c r="C17" i="26"/>
  <c r="D17" i="26"/>
  <c r="E17" i="26"/>
  <c r="C18" i="26"/>
  <c r="D18" i="26"/>
  <c r="E18" i="26"/>
  <c r="C19" i="26"/>
  <c r="D19" i="26"/>
  <c r="E19" i="26"/>
  <c r="C20" i="26"/>
  <c r="D20" i="26"/>
  <c r="E20" i="26"/>
  <c r="C21" i="26"/>
  <c r="D21" i="26"/>
  <c r="E21" i="26"/>
  <c r="C22" i="26"/>
  <c r="D22" i="26"/>
  <c r="E22" i="26"/>
  <c r="C23" i="26"/>
  <c r="D23" i="26"/>
  <c r="E23" i="26"/>
  <c r="C25" i="26"/>
  <c r="C26" i="26"/>
  <c r="C27" i="26"/>
  <c r="C28" i="26"/>
  <c r="C33" i="26"/>
  <c r="C34" i="26"/>
  <c r="C6" i="26"/>
  <c r="GK5" i="1"/>
  <c r="GW5" i="1"/>
  <c r="GT5" i="1"/>
  <c r="GQ5" i="1"/>
  <c r="GH5" i="1"/>
  <c r="FZ5" i="1"/>
  <c r="FY5" i="1"/>
  <c r="FW5" i="1"/>
  <c r="FT5" i="1"/>
  <c r="GY5" i="1"/>
  <c r="GX5" i="1"/>
  <c r="GV5" i="1"/>
  <c r="GU5" i="1"/>
  <c r="GS5" i="1"/>
  <c r="GR5" i="1"/>
  <c r="GP5" i="1"/>
  <c r="GO5" i="1"/>
  <c r="GM5" i="1"/>
  <c r="GL5" i="1"/>
  <c r="GJ5" i="1"/>
  <c r="GI5" i="1"/>
  <c r="GB5" i="1"/>
  <c r="GA5" i="1"/>
  <c r="FX5" i="1"/>
  <c r="FV5" i="1"/>
  <c r="FU5" i="1"/>
  <c r="D1894" i="22"/>
  <c r="D1875" i="22"/>
  <c r="D1856" i="22"/>
  <c r="D1837" i="22"/>
  <c r="D1818" i="22"/>
  <c r="D1799" i="22"/>
  <c r="D1780" i="22"/>
  <c r="D1761" i="22"/>
  <c r="D1742" i="22"/>
  <c r="D1723" i="22"/>
  <c r="D1704" i="22"/>
  <c r="D1685" i="22"/>
  <c r="D1666" i="22"/>
  <c r="D1647" i="22"/>
  <c r="D1628" i="22"/>
  <c r="D1609" i="22"/>
  <c r="D1590" i="22"/>
  <c r="D1571" i="22"/>
  <c r="D1552" i="22"/>
  <c r="D1533" i="22"/>
  <c r="D1514" i="22"/>
  <c r="D1495" i="22"/>
  <c r="D1476" i="22"/>
  <c r="D1457" i="22"/>
  <c r="D1438" i="22"/>
  <c r="D1419" i="22"/>
  <c r="D1400" i="22"/>
  <c r="D1381" i="22"/>
  <c r="D1362" i="22"/>
  <c r="D1343" i="22"/>
  <c r="D1324" i="22"/>
  <c r="D1305" i="22"/>
  <c r="D1286" i="22"/>
  <c r="D1267" i="22"/>
  <c r="D1248" i="22"/>
  <c r="D1229" i="22"/>
  <c r="D1210" i="22"/>
  <c r="D1191" i="22"/>
  <c r="D1172" i="22"/>
  <c r="D1153" i="22"/>
  <c r="D1134" i="22"/>
  <c r="D1115" i="22"/>
  <c r="D1096" i="22"/>
  <c r="D1077" i="22"/>
  <c r="D1058" i="22"/>
  <c r="D1039" i="22"/>
  <c r="D1020" i="22"/>
  <c r="D1001" i="22"/>
  <c r="D982" i="22"/>
  <c r="D963" i="22"/>
  <c r="D944" i="22"/>
  <c r="D925" i="22"/>
  <c r="D906" i="22"/>
  <c r="D887" i="22"/>
  <c r="D868" i="22"/>
  <c r="D849" i="22"/>
  <c r="D830" i="22"/>
  <c r="D811" i="22"/>
  <c r="D792" i="22"/>
  <c r="D773" i="22"/>
  <c r="D754" i="22"/>
  <c r="D735" i="22"/>
  <c r="D716" i="22"/>
  <c r="D697" i="22"/>
  <c r="D678" i="22"/>
  <c r="D659" i="22"/>
  <c r="D640" i="22"/>
  <c r="D621" i="22"/>
  <c r="D602" i="22"/>
  <c r="D583" i="22"/>
  <c r="D564" i="22"/>
  <c r="D545" i="22"/>
  <c r="D526" i="22"/>
  <c r="D507" i="22"/>
  <c r="D488" i="22"/>
  <c r="D469" i="22"/>
  <c r="D450" i="22"/>
  <c r="D431" i="22"/>
  <c r="D412" i="22"/>
  <c r="D393" i="22"/>
  <c r="D374" i="22"/>
  <c r="D355" i="22"/>
  <c r="D336" i="22"/>
  <c r="D317" i="22"/>
  <c r="D298" i="22"/>
  <c r="D279" i="22"/>
  <c r="D260" i="22"/>
  <c r="D241" i="22"/>
  <c r="D222" i="22"/>
  <c r="D203" i="22"/>
  <c r="D184" i="22"/>
  <c r="D165" i="22"/>
  <c r="D146" i="22"/>
  <c r="D127" i="22"/>
  <c r="D108" i="22"/>
  <c r="D89" i="22"/>
  <c r="D70" i="22"/>
  <c r="D51" i="22"/>
  <c r="D32" i="22"/>
  <c r="D13" i="22"/>
  <c r="C13" i="26"/>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B23" i="26"/>
  <c r="AE1446" i="30"/>
  <c r="AB1446" i="30"/>
  <c r="Y1446" i="30"/>
  <c r="V1446" i="30"/>
  <c r="AE1445" i="30"/>
  <c r="AB1445" i="30"/>
  <c r="Y1445" i="30"/>
  <c r="V1445" i="30"/>
  <c r="AE1443" i="30"/>
  <c r="AB1443" i="30"/>
  <c r="Y1443" i="30"/>
  <c r="V1443" i="30"/>
  <c r="AE1442" i="30"/>
  <c r="AB1442" i="30"/>
  <c r="Y1442" i="30"/>
  <c r="V1442" i="30"/>
  <c r="AE1441" i="30"/>
  <c r="AB1441" i="30"/>
  <c r="Y1441" i="30"/>
  <c r="V1441" i="30"/>
  <c r="AH1438" i="30"/>
  <c r="AG1438" i="30"/>
  <c r="AF1438" i="30"/>
  <c r="AE1438" i="30"/>
  <c r="AD1438" i="30"/>
  <c r="AC1438" i="30"/>
  <c r="AB1438" i="30"/>
  <c r="AA1438" i="30"/>
  <c r="Z1438" i="30"/>
  <c r="Y1438" i="30"/>
  <c r="X1438" i="30"/>
  <c r="W1438" i="30"/>
  <c r="V1438" i="30"/>
  <c r="AH1437" i="30"/>
  <c r="AG1437" i="30"/>
  <c r="AF1437" i="30"/>
  <c r="AE1437" i="30"/>
  <c r="AD1437" i="30"/>
  <c r="AC1437" i="30"/>
  <c r="AB1437" i="30"/>
  <c r="AA1437" i="30"/>
  <c r="Z1437" i="30"/>
  <c r="Y1437" i="30"/>
  <c r="X1437" i="30"/>
  <c r="W1437" i="30"/>
  <c r="V1437" i="30"/>
  <c r="AH1436" i="30"/>
  <c r="AG1436" i="30"/>
  <c r="AF1436" i="30"/>
  <c r="AE1436" i="30"/>
  <c r="AD1436" i="30"/>
  <c r="AC1436" i="30"/>
  <c r="AB1436" i="30"/>
  <c r="AA1436" i="30"/>
  <c r="Z1436" i="30"/>
  <c r="Y1436" i="30"/>
  <c r="X1436" i="30"/>
  <c r="W1436" i="30"/>
  <c r="V1436" i="30"/>
  <c r="AH1435" i="30"/>
  <c r="AG1435" i="30"/>
  <c r="AF1435" i="30"/>
  <c r="AE1435" i="30"/>
  <c r="AD1435" i="30"/>
  <c r="AC1435" i="30"/>
  <c r="AB1435" i="30"/>
  <c r="AA1435" i="30"/>
  <c r="Z1435" i="30"/>
  <c r="Y1435" i="30"/>
  <c r="X1435" i="30"/>
  <c r="W1435" i="30"/>
  <c r="V1435" i="30"/>
  <c r="T1435" i="30"/>
  <c r="AH1434" i="30"/>
  <c r="AG1434" i="30"/>
  <c r="AF1434" i="30"/>
  <c r="AE1434" i="30"/>
  <c r="AD1434" i="30"/>
  <c r="AC1434" i="30"/>
  <c r="AB1434" i="30"/>
  <c r="AA1434" i="30"/>
  <c r="Z1434" i="30"/>
  <c r="Y1434" i="30"/>
  <c r="X1434" i="30"/>
  <c r="W1434" i="30"/>
  <c r="V1434" i="30"/>
  <c r="AH1433" i="30"/>
  <c r="AG1433" i="30"/>
  <c r="AF1433" i="30"/>
  <c r="AE1433" i="30"/>
  <c r="AD1433" i="30"/>
  <c r="AC1433" i="30"/>
  <c r="AB1433" i="30"/>
  <c r="AA1433" i="30"/>
  <c r="Z1433" i="30"/>
  <c r="Y1433" i="30"/>
  <c r="X1433" i="30"/>
  <c r="W1433" i="30"/>
  <c r="V1433" i="30"/>
  <c r="AE1430" i="30"/>
  <c r="V1430" i="30"/>
  <c r="AE1429" i="30"/>
  <c r="V1428" i="30"/>
  <c r="V1427" i="30"/>
  <c r="V1426" i="30"/>
  <c r="M1446" i="30"/>
  <c r="J1446" i="30"/>
  <c r="G1446" i="30"/>
  <c r="D1446" i="30"/>
  <c r="M1445" i="30"/>
  <c r="J1445" i="30"/>
  <c r="G1445" i="30"/>
  <c r="D1445" i="30"/>
  <c r="M1443" i="30"/>
  <c r="J1443" i="30"/>
  <c r="G1443" i="30"/>
  <c r="D1443" i="30"/>
  <c r="M1442" i="30"/>
  <c r="J1442" i="30"/>
  <c r="G1442" i="30"/>
  <c r="D1442" i="30"/>
  <c r="M1441" i="30"/>
  <c r="J1441" i="30"/>
  <c r="G1441" i="30"/>
  <c r="D1441" i="30"/>
  <c r="P1438" i="30"/>
  <c r="O1438" i="30"/>
  <c r="N1438" i="30"/>
  <c r="M1438" i="30"/>
  <c r="L1438" i="30"/>
  <c r="K1438" i="30"/>
  <c r="J1438" i="30"/>
  <c r="I1438" i="30"/>
  <c r="H1438" i="30"/>
  <c r="G1438" i="30"/>
  <c r="F1438" i="30"/>
  <c r="E1438" i="30"/>
  <c r="D1438" i="30"/>
  <c r="P1437" i="30"/>
  <c r="O1437" i="30"/>
  <c r="N1437" i="30"/>
  <c r="M1437" i="30"/>
  <c r="L1437" i="30"/>
  <c r="K1437" i="30"/>
  <c r="J1437" i="30"/>
  <c r="I1437" i="30"/>
  <c r="H1437" i="30"/>
  <c r="G1437" i="30"/>
  <c r="F1437" i="30"/>
  <c r="E1437" i="30"/>
  <c r="D1437" i="30"/>
  <c r="P1436" i="30"/>
  <c r="O1436" i="30"/>
  <c r="N1436" i="30"/>
  <c r="M1436" i="30"/>
  <c r="L1436" i="30"/>
  <c r="K1436" i="30"/>
  <c r="J1436" i="30"/>
  <c r="I1436" i="30"/>
  <c r="H1436" i="30"/>
  <c r="G1436" i="30"/>
  <c r="F1436" i="30"/>
  <c r="E1436" i="30"/>
  <c r="D1436" i="30"/>
  <c r="P1435" i="30"/>
  <c r="O1435" i="30"/>
  <c r="N1435" i="30"/>
  <c r="M1435" i="30"/>
  <c r="L1435" i="30"/>
  <c r="K1435" i="30"/>
  <c r="J1435" i="30"/>
  <c r="I1435" i="30"/>
  <c r="H1435" i="30"/>
  <c r="G1435" i="30"/>
  <c r="F1435" i="30"/>
  <c r="E1435" i="30"/>
  <c r="D1435" i="30"/>
  <c r="B1435" i="30"/>
  <c r="P1434" i="30"/>
  <c r="O1434" i="30"/>
  <c r="N1434" i="30"/>
  <c r="M1434" i="30"/>
  <c r="L1434" i="30"/>
  <c r="K1434" i="30"/>
  <c r="J1434" i="30"/>
  <c r="I1434" i="30"/>
  <c r="H1434" i="30"/>
  <c r="G1434" i="30"/>
  <c r="F1434" i="30"/>
  <c r="E1434" i="30"/>
  <c r="D1434" i="30"/>
  <c r="P1433" i="30"/>
  <c r="O1433" i="30"/>
  <c r="N1433" i="30"/>
  <c r="M1433" i="30"/>
  <c r="L1433" i="30"/>
  <c r="K1433" i="30"/>
  <c r="J1433" i="30"/>
  <c r="I1433" i="30"/>
  <c r="H1433" i="30"/>
  <c r="G1433" i="30"/>
  <c r="F1433" i="30"/>
  <c r="E1433" i="30"/>
  <c r="D1433" i="30"/>
  <c r="M1430" i="30"/>
  <c r="D1430" i="30"/>
  <c r="M1429" i="30"/>
  <c r="D1428" i="30"/>
  <c r="D1427" i="30"/>
  <c r="D1426" i="30"/>
  <c r="AE1417" i="30"/>
  <c r="AB1417" i="30"/>
  <c r="Y1417" i="30"/>
  <c r="V1417" i="30"/>
  <c r="AE1416" i="30"/>
  <c r="AB1416" i="30"/>
  <c r="Y1416" i="30"/>
  <c r="V1416" i="30"/>
  <c r="AE1414" i="30"/>
  <c r="AB1414" i="30"/>
  <c r="Y1414" i="30"/>
  <c r="V1414" i="30"/>
  <c r="AE1413" i="30"/>
  <c r="AB1413" i="30"/>
  <c r="Y1413" i="30"/>
  <c r="V1413" i="30"/>
  <c r="AE1412" i="30"/>
  <c r="AB1412" i="30"/>
  <c r="Y1412" i="30"/>
  <c r="V1412" i="30"/>
  <c r="AH1409" i="30"/>
  <c r="AG1409" i="30"/>
  <c r="AF1409" i="30"/>
  <c r="AE1409" i="30"/>
  <c r="AD1409" i="30"/>
  <c r="AC1409" i="30"/>
  <c r="AB1409" i="30"/>
  <c r="AA1409" i="30"/>
  <c r="Z1409" i="30"/>
  <c r="Y1409" i="30"/>
  <c r="X1409" i="30"/>
  <c r="W1409" i="30"/>
  <c r="V1409" i="30"/>
  <c r="AH1408" i="30"/>
  <c r="AG1408" i="30"/>
  <c r="AF1408" i="30"/>
  <c r="AE1408" i="30"/>
  <c r="AD1408" i="30"/>
  <c r="AC1408" i="30"/>
  <c r="AB1408" i="30"/>
  <c r="AA1408" i="30"/>
  <c r="Z1408" i="30"/>
  <c r="Y1408" i="30"/>
  <c r="X1408" i="30"/>
  <c r="W1408" i="30"/>
  <c r="V1408" i="30"/>
  <c r="AH1407" i="30"/>
  <c r="AG1407" i="30"/>
  <c r="AF1407" i="30"/>
  <c r="AE1407" i="30"/>
  <c r="AD1407" i="30"/>
  <c r="AC1407" i="30"/>
  <c r="AB1407" i="30"/>
  <c r="AA1407" i="30"/>
  <c r="Z1407" i="30"/>
  <c r="Y1407" i="30"/>
  <c r="X1407" i="30"/>
  <c r="W1407" i="30"/>
  <c r="V1407" i="30"/>
  <c r="AH1406" i="30"/>
  <c r="AG1406" i="30"/>
  <c r="AF1406" i="30"/>
  <c r="AE1406" i="30"/>
  <c r="AD1406" i="30"/>
  <c r="AC1406" i="30"/>
  <c r="AB1406" i="30"/>
  <c r="AA1406" i="30"/>
  <c r="Z1406" i="30"/>
  <c r="Y1406" i="30"/>
  <c r="X1406" i="30"/>
  <c r="W1406" i="30"/>
  <c r="V1406" i="30"/>
  <c r="T1406" i="30"/>
  <c r="AH1405" i="30"/>
  <c r="AG1405" i="30"/>
  <c r="AF1405" i="30"/>
  <c r="AE1405" i="30"/>
  <c r="AD1405" i="30"/>
  <c r="AC1405" i="30"/>
  <c r="AB1405" i="30"/>
  <c r="AA1405" i="30"/>
  <c r="Z1405" i="30"/>
  <c r="Y1405" i="30"/>
  <c r="X1405" i="30"/>
  <c r="W1405" i="30"/>
  <c r="V1405" i="30"/>
  <c r="AH1404" i="30"/>
  <c r="AG1404" i="30"/>
  <c r="AF1404" i="30"/>
  <c r="AE1404" i="30"/>
  <c r="AD1404" i="30"/>
  <c r="AC1404" i="30"/>
  <c r="AB1404" i="30"/>
  <c r="AA1404" i="30"/>
  <c r="Z1404" i="30"/>
  <c r="Y1404" i="30"/>
  <c r="X1404" i="30"/>
  <c r="W1404" i="30"/>
  <c r="V1404" i="30"/>
  <c r="AE1401" i="30"/>
  <c r="V1401" i="30"/>
  <c r="AE1400" i="30"/>
  <c r="V1399" i="30"/>
  <c r="V1398" i="30"/>
  <c r="V1397" i="30"/>
  <c r="M1417" i="30"/>
  <c r="J1417" i="30"/>
  <c r="G1417" i="30"/>
  <c r="D1417" i="30"/>
  <c r="M1416" i="30"/>
  <c r="J1416" i="30"/>
  <c r="G1416" i="30"/>
  <c r="D1416" i="30"/>
  <c r="M1414" i="30"/>
  <c r="J1414" i="30"/>
  <c r="G1414" i="30"/>
  <c r="D1414" i="30"/>
  <c r="M1413" i="30"/>
  <c r="J1413" i="30"/>
  <c r="G1413" i="30"/>
  <c r="D1413" i="30"/>
  <c r="M1412" i="30"/>
  <c r="J1412" i="30"/>
  <c r="G1412" i="30"/>
  <c r="D1412" i="30"/>
  <c r="P1409" i="30"/>
  <c r="O1409" i="30"/>
  <c r="N1409" i="30"/>
  <c r="M1409" i="30"/>
  <c r="L1409" i="30"/>
  <c r="K1409" i="30"/>
  <c r="J1409" i="30"/>
  <c r="I1409" i="30"/>
  <c r="H1409" i="30"/>
  <c r="G1409" i="30"/>
  <c r="F1409" i="30"/>
  <c r="E1409" i="30"/>
  <c r="D1409" i="30"/>
  <c r="P1408" i="30"/>
  <c r="O1408" i="30"/>
  <c r="N1408" i="30"/>
  <c r="M1408" i="30"/>
  <c r="L1408" i="30"/>
  <c r="K1408" i="30"/>
  <c r="J1408" i="30"/>
  <c r="I1408" i="30"/>
  <c r="H1408" i="30"/>
  <c r="G1408" i="30"/>
  <c r="F1408" i="30"/>
  <c r="E1408" i="30"/>
  <c r="D1408" i="30"/>
  <c r="P1407" i="30"/>
  <c r="O1407" i="30"/>
  <c r="N1407" i="30"/>
  <c r="M1407" i="30"/>
  <c r="L1407" i="30"/>
  <c r="K1407" i="30"/>
  <c r="J1407" i="30"/>
  <c r="I1407" i="30"/>
  <c r="H1407" i="30"/>
  <c r="G1407" i="30"/>
  <c r="F1407" i="30"/>
  <c r="E1407" i="30"/>
  <c r="D1407" i="30"/>
  <c r="P1406" i="30"/>
  <c r="O1406" i="30"/>
  <c r="N1406" i="30"/>
  <c r="M1406" i="30"/>
  <c r="L1406" i="30"/>
  <c r="K1406" i="30"/>
  <c r="J1406" i="30"/>
  <c r="I1406" i="30"/>
  <c r="H1406" i="30"/>
  <c r="G1406" i="30"/>
  <c r="F1406" i="30"/>
  <c r="E1406" i="30"/>
  <c r="D1406" i="30"/>
  <c r="B1406" i="30"/>
  <c r="P1405" i="30"/>
  <c r="O1405" i="30"/>
  <c r="N1405" i="30"/>
  <c r="M1405" i="30"/>
  <c r="L1405" i="30"/>
  <c r="K1405" i="30"/>
  <c r="J1405" i="30"/>
  <c r="I1405" i="30"/>
  <c r="H1405" i="30"/>
  <c r="G1405" i="30"/>
  <c r="F1405" i="30"/>
  <c r="E1405" i="30"/>
  <c r="D1405" i="30"/>
  <c r="P1404" i="30"/>
  <c r="O1404" i="30"/>
  <c r="N1404" i="30"/>
  <c r="M1404" i="30"/>
  <c r="L1404" i="30"/>
  <c r="K1404" i="30"/>
  <c r="J1404" i="30"/>
  <c r="I1404" i="30"/>
  <c r="H1404" i="30"/>
  <c r="G1404" i="30"/>
  <c r="F1404" i="30"/>
  <c r="E1404" i="30"/>
  <c r="D1404" i="30"/>
  <c r="M1401" i="30"/>
  <c r="D1401" i="30"/>
  <c r="M1400" i="30"/>
  <c r="D1399" i="30"/>
  <c r="D1398" i="30"/>
  <c r="D1397" i="30"/>
  <c r="AE1388" i="30"/>
  <c r="AB1388" i="30"/>
  <c r="Y1388" i="30"/>
  <c r="V1388" i="30"/>
  <c r="AE1387" i="30"/>
  <c r="AB1387" i="30"/>
  <c r="Y1387" i="30"/>
  <c r="V1387" i="30"/>
  <c r="AE1385" i="30"/>
  <c r="AB1385" i="30"/>
  <c r="Y1385" i="30"/>
  <c r="V1385" i="30"/>
  <c r="AE1384" i="30"/>
  <c r="AB1384" i="30"/>
  <c r="Y1384" i="30"/>
  <c r="V1384" i="30"/>
  <c r="AE1383" i="30"/>
  <c r="AB1383" i="30"/>
  <c r="Y1383" i="30"/>
  <c r="V1383" i="30"/>
  <c r="AH1380" i="30"/>
  <c r="AG1380" i="30"/>
  <c r="AF1380" i="30"/>
  <c r="AE1380" i="30"/>
  <c r="AD1380" i="30"/>
  <c r="AC1380" i="30"/>
  <c r="AB1380" i="30"/>
  <c r="AA1380" i="30"/>
  <c r="Z1380" i="30"/>
  <c r="Y1380" i="30"/>
  <c r="X1380" i="30"/>
  <c r="W1380" i="30"/>
  <c r="V1380" i="30"/>
  <c r="AH1379" i="30"/>
  <c r="AG1379" i="30"/>
  <c r="AF1379" i="30"/>
  <c r="AE1379" i="30"/>
  <c r="AD1379" i="30"/>
  <c r="AC1379" i="30"/>
  <c r="AB1379" i="30"/>
  <c r="AA1379" i="30"/>
  <c r="Z1379" i="30"/>
  <c r="Y1379" i="30"/>
  <c r="X1379" i="30"/>
  <c r="W1379" i="30"/>
  <c r="V1379" i="30"/>
  <c r="AH1378" i="30"/>
  <c r="AG1378" i="30"/>
  <c r="AF1378" i="30"/>
  <c r="AE1378" i="30"/>
  <c r="AD1378" i="30"/>
  <c r="AC1378" i="30"/>
  <c r="AB1378" i="30"/>
  <c r="AA1378" i="30"/>
  <c r="Z1378" i="30"/>
  <c r="Y1378" i="30"/>
  <c r="X1378" i="30"/>
  <c r="W1378" i="30"/>
  <c r="V1378" i="30"/>
  <c r="AH1377" i="30"/>
  <c r="AG1377" i="30"/>
  <c r="AF1377" i="30"/>
  <c r="AE1377" i="30"/>
  <c r="AD1377" i="30"/>
  <c r="AC1377" i="30"/>
  <c r="AB1377" i="30"/>
  <c r="AA1377" i="30"/>
  <c r="Z1377" i="30"/>
  <c r="Y1377" i="30"/>
  <c r="X1377" i="30"/>
  <c r="W1377" i="30"/>
  <c r="V1377" i="30"/>
  <c r="T1377" i="30"/>
  <c r="AH1376" i="30"/>
  <c r="AG1376" i="30"/>
  <c r="AF1376" i="30"/>
  <c r="AE1376" i="30"/>
  <c r="AD1376" i="30"/>
  <c r="AC1376" i="30"/>
  <c r="AB1376" i="30"/>
  <c r="AA1376" i="30"/>
  <c r="Z1376" i="30"/>
  <c r="Y1376" i="30"/>
  <c r="X1376" i="30"/>
  <c r="W1376" i="30"/>
  <c r="V1376" i="30"/>
  <c r="AH1375" i="30"/>
  <c r="AG1375" i="30"/>
  <c r="AF1375" i="30"/>
  <c r="AE1375" i="30"/>
  <c r="AD1375" i="30"/>
  <c r="AC1375" i="30"/>
  <c r="AB1375" i="30"/>
  <c r="AA1375" i="30"/>
  <c r="Z1375" i="30"/>
  <c r="Y1375" i="30"/>
  <c r="X1375" i="30"/>
  <c r="W1375" i="30"/>
  <c r="V1375" i="30"/>
  <c r="AE1372" i="30"/>
  <c r="V1372" i="30"/>
  <c r="AE1371" i="30"/>
  <c r="V1370" i="30"/>
  <c r="V1369" i="30"/>
  <c r="V1368" i="30"/>
  <c r="M1388" i="30"/>
  <c r="J1388" i="30"/>
  <c r="G1388" i="30"/>
  <c r="D1388" i="30"/>
  <c r="M1387" i="30"/>
  <c r="J1387" i="30"/>
  <c r="G1387" i="30"/>
  <c r="D1387" i="30"/>
  <c r="M1385" i="30"/>
  <c r="J1385" i="30"/>
  <c r="G1385" i="30"/>
  <c r="D1385" i="30"/>
  <c r="M1384" i="30"/>
  <c r="J1384" i="30"/>
  <c r="G1384" i="30"/>
  <c r="D1384" i="30"/>
  <c r="M1383" i="30"/>
  <c r="J1383" i="30"/>
  <c r="G1383" i="30"/>
  <c r="D1383" i="30"/>
  <c r="P1380" i="30"/>
  <c r="O1380" i="30"/>
  <c r="N1380" i="30"/>
  <c r="M1380" i="30"/>
  <c r="L1380" i="30"/>
  <c r="K1380" i="30"/>
  <c r="J1380" i="30"/>
  <c r="I1380" i="30"/>
  <c r="H1380" i="30"/>
  <c r="G1380" i="30"/>
  <c r="F1380" i="30"/>
  <c r="E1380" i="30"/>
  <c r="D1380" i="30"/>
  <c r="P1379" i="30"/>
  <c r="O1379" i="30"/>
  <c r="N1379" i="30"/>
  <c r="M1379" i="30"/>
  <c r="L1379" i="30"/>
  <c r="K1379" i="30"/>
  <c r="J1379" i="30"/>
  <c r="I1379" i="30"/>
  <c r="H1379" i="30"/>
  <c r="G1379" i="30"/>
  <c r="F1379" i="30"/>
  <c r="E1379" i="30"/>
  <c r="D1379" i="30"/>
  <c r="P1378" i="30"/>
  <c r="O1378" i="30"/>
  <c r="N1378" i="30"/>
  <c r="M1378" i="30"/>
  <c r="L1378" i="30"/>
  <c r="K1378" i="30"/>
  <c r="J1378" i="30"/>
  <c r="I1378" i="30"/>
  <c r="H1378" i="30"/>
  <c r="G1378" i="30"/>
  <c r="F1378" i="30"/>
  <c r="E1378" i="30"/>
  <c r="D1378" i="30"/>
  <c r="P1377" i="30"/>
  <c r="O1377" i="30"/>
  <c r="N1377" i="30"/>
  <c r="M1377" i="30"/>
  <c r="L1377" i="30"/>
  <c r="K1377" i="30"/>
  <c r="J1377" i="30"/>
  <c r="I1377" i="30"/>
  <c r="H1377" i="30"/>
  <c r="G1377" i="30"/>
  <c r="F1377" i="30"/>
  <c r="E1377" i="30"/>
  <c r="D1377" i="30"/>
  <c r="B1377" i="30"/>
  <c r="P1376" i="30"/>
  <c r="O1376" i="30"/>
  <c r="N1376" i="30"/>
  <c r="M1376" i="30"/>
  <c r="L1376" i="30"/>
  <c r="K1376" i="30"/>
  <c r="J1376" i="30"/>
  <c r="I1376" i="30"/>
  <c r="H1376" i="30"/>
  <c r="G1376" i="30"/>
  <c r="F1376" i="30"/>
  <c r="E1376" i="30"/>
  <c r="D1376" i="30"/>
  <c r="P1375" i="30"/>
  <c r="O1375" i="30"/>
  <c r="N1375" i="30"/>
  <c r="M1375" i="30"/>
  <c r="L1375" i="30"/>
  <c r="K1375" i="30"/>
  <c r="J1375" i="30"/>
  <c r="I1375" i="30"/>
  <c r="H1375" i="30"/>
  <c r="G1375" i="30"/>
  <c r="F1375" i="30"/>
  <c r="E1375" i="30"/>
  <c r="D1375" i="30"/>
  <c r="M1372" i="30"/>
  <c r="D1372" i="30"/>
  <c r="M1371" i="30"/>
  <c r="D1370" i="30"/>
  <c r="D1369" i="30"/>
  <c r="D1368" i="30"/>
  <c r="AE1359" i="30"/>
  <c r="AB1359" i="30"/>
  <c r="Y1359" i="30"/>
  <c r="V1359" i="30"/>
  <c r="AE1358" i="30"/>
  <c r="AB1358" i="30"/>
  <c r="Y1358" i="30"/>
  <c r="V1358" i="30"/>
  <c r="AE1356" i="30"/>
  <c r="AB1356" i="30"/>
  <c r="Y1356" i="30"/>
  <c r="V1356" i="30"/>
  <c r="AE1355" i="30"/>
  <c r="AB1355" i="30"/>
  <c r="Y1355" i="30"/>
  <c r="V1355" i="30"/>
  <c r="AE1354" i="30"/>
  <c r="AB1354" i="30"/>
  <c r="Y1354" i="30"/>
  <c r="V1354" i="30"/>
  <c r="AH1351" i="30"/>
  <c r="AG1351" i="30"/>
  <c r="AF1351" i="30"/>
  <c r="AE1351" i="30"/>
  <c r="AD1351" i="30"/>
  <c r="AC1351" i="30"/>
  <c r="AB1351" i="30"/>
  <c r="AA1351" i="30"/>
  <c r="Z1351" i="30"/>
  <c r="Y1351" i="30"/>
  <c r="X1351" i="30"/>
  <c r="W1351" i="30"/>
  <c r="V1351" i="30"/>
  <c r="AH1350" i="30"/>
  <c r="AG1350" i="30"/>
  <c r="AF1350" i="30"/>
  <c r="AE1350" i="30"/>
  <c r="AD1350" i="30"/>
  <c r="AC1350" i="30"/>
  <c r="AB1350" i="30"/>
  <c r="AA1350" i="30"/>
  <c r="Z1350" i="30"/>
  <c r="Y1350" i="30"/>
  <c r="X1350" i="30"/>
  <c r="W1350" i="30"/>
  <c r="V1350" i="30"/>
  <c r="AH1349" i="30"/>
  <c r="AG1349" i="30"/>
  <c r="AF1349" i="30"/>
  <c r="AE1349" i="30"/>
  <c r="AD1349" i="30"/>
  <c r="AC1349" i="30"/>
  <c r="AB1349" i="30"/>
  <c r="AA1349" i="30"/>
  <c r="Z1349" i="30"/>
  <c r="Y1349" i="30"/>
  <c r="X1349" i="30"/>
  <c r="W1349" i="30"/>
  <c r="V1349" i="30"/>
  <c r="AH1348" i="30"/>
  <c r="AG1348" i="30"/>
  <c r="AF1348" i="30"/>
  <c r="AE1348" i="30"/>
  <c r="AD1348" i="30"/>
  <c r="AC1348" i="30"/>
  <c r="AB1348" i="30"/>
  <c r="AA1348" i="30"/>
  <c r="Z1348" i="30"/>
  <c r="Y1348" i="30"/>
  <c r="X1348" i="30"/>
  <c r="W1348" i="30"/>
  <c r="V1348" i="30"/>
  <c r="T1348" i="30"/>
  <c r="AH1347" i="30"/>
  <c r="AG1347" i="30"/>
  <c r="AF1347" i="30"/>
  <c r="AE1347" i="30"/>
  <c r="AD1347" i="30"/>
  <c r="AC1347" i="30"/>
  <c r="AB1347" i="30"/>
  <c r="AA1347" i="30"/>
  <c r="Z1347" i="30"/>
  <c r="Y1347" i="30"/>
  <c r="X1347" i="30"/>
  <c r="W1347" i="30"/>
  <c r="V1347" i="30"/>
  <c r="AH1346" i="30"/>
  <c r="AG1346" i="30"/>
  <c r="AF1346" i="30"/>
  <c r="AE1346" i="30"/>
  <c r="AD1346" i="30"/>
  <c r="AC1346" i="30"/>
  <c r="AB1346" i="30"/>
  <c r="AA1346" i="30"/>
  <c r="Z1346" i="30"/>
  <c r="Y1346" i="30"/>
  <c r="X1346" i="30"/>
  <c r="W1346" i="30"/>
  <c r="V1346" i="30"/>
  <c r="AE1343" i="30"/>
  <c r="V1343" i="30"/>
  <c r="AE1342" i="30"/>
  <c r="V1341" i="30"/>
  <c r="V1340" i="30"/>
  <c r="V1339" i="30"/>
  <c r="M1359" i="30"/>
  <c r="J1359" i="30"/>
  <c r="G1359" i="30"/>
  <c r="D1359" i="30"/>
  <c r="M1358" i="30"/>
  <c r="J1358" i="30"/>
  <c r="G1358" i="30"/>
  <c r="D1358" i="30"/>
  <c r="M1356" i="30"/>
  <c r="J1356" i="30"/>
  <c r="G1356" i="30"/>
  <c r="D1356" i="30"/>
  <c r="M1355" i="30"/>
  <c r="J1355" i="30"/>
  <c r="G1355" i="30"/>
  <c r="D1355" i="30"/>
  <c r="M1354" i="30"/>
  <c r="J1354" i="30"/>
  <c r="G1354" i="30"/>
  <c r="D1354" i="30"/>
  <c r="P1351" i="30"/>
  <c r="O1351" i="30"/>
  <c r="N1351" i="30"/>
  <c r="M1351" i="30"/>
  <c r="L1351" i="30"/>
  <c r="K1351" i="30"/>
  <c r="J1351" i="30"/>
  <c r="I1351" i="30"/>
  <c r="H1351" i="30"/>
  <c r="G1351" i="30"/>
  <c r="F1351" i="30"/>
  <c r="E1351" i="30"/>
  <c r="D1351" i="30"/>
  <c r="P1350" i="30"/>
  <c r="O1350" i="30"/>
  <c r="N1350" i="30"/>
  <c r="M1350" i="30"/>
  <c r="L1350" i="30"/>
  <c r="K1350" i="30"/>
  <c r="J1350" i="30"/>
  <c r="I1350" i="30"/>
  <c r="H1350" i="30"/>
  <c r="G1350" i="30"/>
  <c r="F1350" i="30"/>
  <c r="E1350" i="30"/>
  <c r="D1350" i="30"/>
  <c r="P1349" i="30"/>
  <c r="O1349" i="30"/>
  <c r="N1349" i="30"/>
  <c r="M1349" i="30"/>
  <c r="L1349" i="30"/>
  <c r="K1349" i="30"/>
  <c r="J1349" i="30"/>
  <c r="I1349" i="30"/>
  <c r="H1349" i="30"/>
  <c r="G1349" i="30"/>
  <c r="F1349" i="30"/>
  <c r="E1349" i="30"/>
  <c r="D1349" i="30"/>
  <c r="P1348" i="30"/>
  <c r="O1348" i="30"/>
  <c r="N1348" i="30"/>
  <c r="M1348" i="30"/>
  <c r="L1348" i="30"/>
  <c r="K1348" i="30"/>
  <c r="J1348" i="30"/>
  <c r="I1348" i="30"/>
  <c r="H1348" i="30"/>
  <c r="G1348" i="30"/>
  <c r="F1348" i="30"/>
  <c r="E1348" i="30"/>
  <c r="D1348" i="30"/>
  <c r="B1348" i="30"/>
  <c r="P1347" i="30"/>
  <c r="O1347" i="30"/>
  <c r="N1347" i="30"/>
  <c r="M1347" i="30"/>
  <c r="L1347" i="30"/>
  <c r="K1347" i="30"/>
  <c r="J1347" i="30"/>
  <c r="I1347" i="30"/>
  <c r="H1347" i="30"/>
  <c r="G1347" i="30"/>
  <c r="F1347" i="30"/>
  <c r="E1347" i="30"/>
  <c r="D1347" i="30"/>
  <c r="P1346" i="30"/>
  <c r="O1346" i="30"/>
  <c r="N1346" i="30"/>
  <c r="M1346" i="30"/>
  <c r="L1346" i="30"/>
  <c r="K1346" i="30"/>
  <c r="J1346" i="30"/>
  <c r="I1346" i="30"/>
  <c r="H1346" i="30"/>
  <c r="G1346" i="30"/>
  <c r="F1346" i="30"/>
  <c r="E1346" i="30"/>
  <c r="D1346" i="30"/>
  <c r="M1343" i="30"/>
  <c r="D1343" i="30"/>
  <c r="M1342" i="30"/>
  <c r="D1341" i="30"/>
  <c r="D1340" i="30"/>
  <c r="D1339" i="30"/>
  <c r="AE1330" i="30"/>
  <c r="AB1330" i="30"/>
  <c r="Y1330" i="30"/>
  <c r="V1330" i="30"/>
  <c r="AE1329" i="30"/>
  <c r="AB1329" i="30"/>
  <c r="Y1329" i="30"/>
  <c r="V1329" i="30"/>
  <c r="AE1327" i="30"/>
  <c r="AB1327" i="30"/>
  <c r="Y1327" i="30"/>
  <c r="V1327" i="30"/>
  <c r="AE1326" i="30"/>
  <c r="AB1326" i="30"/>
  <c r="Y1326" i="30"/>
  <c r="V1326" i="30"/>
  <c r="AE1325" i="30"/>
  <c r="AB1325" i="30"/>
  <c r="Y1325" i="30"/>
  <c r="V1325" i="30"/>
  <c r="AH1322" i="30"/>
  <c r="AG1322" i="30"/>
  <c r="AF1322" i="30"/>
  <c r="AE1322" i="30"/>
  <c r="AD1322" i="30"/>
  <c r="AC1322" i="30"/>
  <c r="AB1322" i="30"/>
  <c r="AA1322" i="30"/>
  <c r="Z1322" i="30"/>
  <c r="Y1322" i="30"/>
  <c r="X1322" i="30"/>
  <c r="W1322" i="30"/>
  <c r="V1322" i="30"/>
  <c r="AH1321" i="30"/>
  <c r="AG1321" i="30"/>
  <c r="AF1321" i="30"/>
  <c r="AE1321" i="30"/>
  <c r="AD1321" i="30"/>
  <c r="AC1321" i="30"/>
  <c r="AB1321" i="30"/>
  <c r="AA1321" i="30"/>
  <c r="Z1321" i="30"/>
  <c r="Y1321" i="30"/>
  <c r="X1321" i="30"/>
  <c r="W1321" i="30"/>
  <c r="V1321" i="30"/>
  <c r="AH1320" i="30"/>
  <c r="AG1320" i="30"/>
  <c r="AF1320" i="30"/>
  <c r="AE1320" i="30"/>
  <c r="AD1320" i="30"/>
  <c r="AC1320" i="30"/>
  <c r="AB1320" i="30"/>
  <c r="AA1320" i="30"/>
  <c r="Z1320" i="30"/>
  <c r="Y1320" i="30"/>
  <c r="X1320" i="30"/>
  <c r="W1320" i="30"/>
  <c r="V1320" i="30"/>
  <c r="AH1319" i="30"/>
  <c r="AG1319" i="30"/>
  <c r="AF1319" i="30"/>
  <c r="AE1319" i="30"/>
  <c r="AD1319" i="30"/>
  <c r="AC1319" i="30"/>
  <c r="AB1319" i="30"/>
  <c r="AA1319" i="30"/>
  <c r="Z1319" i="30"/>
  <c r="Y1319" i="30"/>
  <c r="X1319" i="30"/>
  <c r="W1319" i="30"/>
  <c r="V1319" i="30"/>
  <c r="T1319" i="30"/>
  <c r="AH1318" i="30"/>
  <c r="AG1318" i="30"/>
  <c r="AF1318" i="30"/>
  <c r="AE1318" i="30"/>
  <c r="AD1318" i="30"/>
  <c r="AC1318" i="30"/>
  <c r="AB1318" i="30"/>
  <c r="AA1318" i="30"/>
  <c r="Z1318" i="30"/>
  <c r="Y1318" i="30"/>
  <c r="X1318" i="30"/>
  <c r="W1318" i="30"/>
  <c r="V1318" i="30"/>
  <c r="AH1317" i="30"/>
  <c r="AG1317" i="30"/>
  <c r="AF1317" i="30"/>
  <c r="AE1317" i="30"/>
  <c r="AD1317" i="30"/>
  <c r="AC1317" i="30"/>
  <c r="AB1317" i="30"/>
  <c r="AA1317" i="30"/>
  <c r="Z1317" i="30"/>
  <c r="Y1317" i="30"/>
  <c r="X1317" i="30"/>
  <c r="W1317" i="30"/>
  <c r="V1317" i="30"/>
  <c r="AE1314" i="30"/>
  <c r="V1314" i="30"/>
  <c r="AE1313" i="30"/>
  <c r="V1312" i="30"/>
  <c r="V1311" i="30"/>
  <c r="V1310" i="30"/>
  <c r="M1330" i="30"/>
  <c r="J1330" i="30"/>
  <c r="G1330" i="30"/>
  <c r="D1330" i="30"/>
  <c r="M1329" i="30"/>
  <c r="J1329" i="30"/>
  <c r="G1329" i="30"/>
  <c r="D1329" i="30"/>
  <c r="M1327" i="30"/>
  <c r="J1327" i="30"/>
  <c r="G1327" i="30"/>
  <c r="D1327" i="30"/>
  <c r="M1326" i="30"/>
  <c r="J1326" i="30"/>
  <c r="G1326" i="30"/>
  <c r="D1326" i="30"/>
  <c r="M1325" i="30"/>
  <c r="J1325" i="30"/>
  <c r="G1325" i="30"/>
  <c r="D1325" i="30"/>
  <c r="P1322" i="30"/>
  <c r="O1322" i="30"/>
  <c r="N1322" i="30"/>
  <c r="M1322" i="30"/>
  <c r="L1322" i="30"/>
  <c r="K1322" i="30"/>
  <c r="J1322" i="30"/>
  <c r="I1322" i="30"/>
  <c r="H1322" i="30"/>
  <c r="G1322" i="30"/>
  <c r="F1322" i="30"/>
  <c r="E1322" i="30"/>
  <c r="D1322" i="30"/>
  <c r="P1321" i="30"/>
  <c r="O1321" i="30"/>
  <c r="N1321" i="30"/>
  <c r="M1321" i="30"/>
  <c r="L1321" i="30"/>
  <c r="K1321" i="30"/>
  <c r="J1321" i="30"/>
  <c r="I1321" i="30"/>
  <c r="H1321" i="30"/>
  <c r="G1321" i="30"/>
  <c r="F1321" i="30"/>
  <c r="E1321" i="30"/>
  <c r="D1321" i="30"/>
  <c r="P1320" i="30"/>
  <c r="O1320" i="30"/>
  <c r="N1320" i="30"/>
  <c r="M1320" i="30"/>
  <c r="L1320" i="30"/>
  <c r="K1320" i="30"/>
  <c r="J1320" i="30"/>
  <c r="I1320" i="30"/>
  <c r="H1320" i="30"/>
  <c r="G1320" i="30"/>
  <c r="F1320" i="30"/>
  <c r="E1320" i="30"/>
  <c r="D1320" i="30"/>
  <c r="P1319" i="30"/>
  <c r="O1319" i="30"/>
  <c r="N1319" i="30"/>
  <c r="M1319" i="30"/>
  <c r="L1319" i="30"/>
  <c r="K1319" i="30"/>
  <c r="J1319" i="30"/>
  <c r="I1319" i="30"/>
  <c r="H1319" i="30"/>
  <c r="G1319" i="30"/>
  <c r="F1319" i="30"/>
  <c r="E1319" i="30"/>
  <c r="D1319" i="30"/>
  <c r="B1319" i="30"/>
  <c r="P1318" i="30"/>
  <c r="O1318" i="30"/>
  <c r="N1318" i="30"/>
  <c r="M1318" i="30"/>
  <c r="L1318" i="30"/>
  <c r="K1318" i="30"/>
  <c r="J1318" i="30"/>
  <c r="I1318" i="30"/>
  <c r="H1318" i="30"/>
  <c r="G1318" i="30"/>
  <c r="F1318" i="30"/>
  <c r="E1318" i="30"/>
  <c r="D1318" i="30"/>
  <c r="P1317" i="30"/>
  <c r="O1317" i="30"/>
  <c r="N1317" i="30"/>
  <c r="M1317" i="30"/>
  <c r="L1317" i="30"/>
  <c r="K1317" i="30"/>
  <c r="J1317" i="30"/>
  <c r="I1317" i="30"/>
  <c r="H1317" i="30"/>
  <c r="G1317" i="30"/>
  <c r="F1317" i="30"/>
  <c r="E1317" i="30"/>
  <c r="D1317" i="30"/>
  <c r="M1314" i="30"/>
  <c r="D1314" i="30"/>
  <c r="M1313" i="30"/>
  <c r="D1312" i="30"/>
  <c r="D1311" i="30"/>
  <c r="D1310" i="30"/>
  <c r="AE1301" i="30"/>
  <c r="AB1301" i="30"/>
  <c r="Y1301" i="30"/>
  <c r="V1301" i="30"/>
  <c r="AE1300" i="30"/>
  <c r="AB1300" i="30"/>
  <c r="Y1300" i="30"/>
  <c r="V1300" i="30"/>
  <c r="AE1298" i="30"/>
  <c r="AB1298" i="30"/>
  <c r="Y1298" i="30"/>
  <c r="V1298" i="30"/>
  <c r="AE1297" i="30"/>
  <c r="AB1297" i="30"/>
  <c r="Y1297" i="30"/>
  <c r="V1297" i="30"/>
  <c r="AE1296" i="30"/>
  <c r="AB1296" i="30"/>
  <c r="Y1296" i="30"/>
  <c r="V1296" i="30"/>
  <c r="AH1293" i="30"/>
  <c r="AG1293" i="30"/>
  <c r="AF1293" i="30"/>
  <c r="AE1293" i="30"/>
  <c r="AD1293" i="30"/>
  <c r="AC1293" i="30"/>
  <c r="AB1293" i="30"/>
  <c r="AA1293" i="30"/>
  <c r="Z1293" i="30"/>
  <c r="Y1293" i="30"/>
  <c r="X1293" i="30"/>
  <c r="W1293" i="30"/>
  <c r="V1293" i="30"/>
  <c r="AH1292" i="30"/>
  <c r="AG1292" i="30"/>
  <c r="AF1292" i="30"/>
  <c r="AE1292" i="30"/>
  <c r="AD1292" i="30"/>
  <c r="AC1292" i="30"/>
  <c r="AB1292" i="30"/>
  <c r="AA1292" i="30"/>
  <c r="Z1292" i="30"/>
  <c r="Y1292" i="30"/>
  <c r="X1292" i="30"/>
  <c r="W1292" i="30"/>
  <c r="V1292" i="30"/>
  <c r="AH1291" i="30"/>
  <c r="AG1291" i="30"/>
  <c r="AF1291" i="30"/>
  <c r="AE1291" i="30"/>
  <c r="AD1291" i="30"/>
  <c r="AC1291" i="30"/>
  <c r="AB1291" i="30"/>
  <c r="AA1291" i="30"/>
  <c r="Z1291" i="30"/>
  <c r="Y1291" i="30"/>
  <c r="X1291" i="30"/>
  <c r="W1291" i="30"/>
  <c r="V1291" i="30"/>
  <c r="AH1290" i="30"/>
  <c r="AG1290" i="30"/>
  <c r="AF1290" i="30"/>
  <c r="AE1290" i="30"/>
  <c r="AD1290" i="30"/>
  <c r="AC1290" i="30"/>
  <c r="AB1290" i="30"/>
  <c r="AA1290" i="30"/>
  <c r="Z1290" i="30"/>
  <c r="Y1290" i="30"/>
  <c r="X1290" i="30"/>
  <c r="W1290" i="30"/>
  <c r="V1290" i="30"/>
  <c r="T1290" i="30"/>
  <c r="AH1289" i="30"/>
  <c r="AG1289" i="30"/>
  <c r="AF1289" i="30"/>
  <c r="AE1289" i="30"/>
  <c r="AD1289" i="30"/>
  <c r="AC1289" i="30"/>
  <c r="AB1289" i="30"/>
  <c r="AA1289" i="30"/>
  <c r="Z1289" i="30"/>
  <c r="Y1289" i="30"/>
  <c r="X1289" i="30"/>
  <c r="W1289" i="30"/>
  <c r="V1289" i="30"/>
  <c r="AH1288" i="30"/>
  <c r="AG1288" i="30"/>
  <c r="AF1288" i="30"/>
  <c r="AE1288" i="30"/>
  <c r="AD1288" i="30"/>
  <c r="AC1288" i="30"/>
  <c r="AB1288" i="30"/>
  <c r="AA1288" i="30"/>
  <c r="Z1288" i="30"/>
  <c r="Y1288" i="30"/>
  <c r="X1288" i="30"/>
  <c r="W1288" i="30"/>
  <c r="V1288" i="30"/>
  <c r="AE1285" i="30"/>
  <c r="V1285" i="30"/>
  <c r="AE1284" i="30"/>
  <c r="V1283" i="30"/>
  <c r="V1282" i="30"/>
  <c r="V1281" i="30"/>
  <c r="M1301" i="30"/>
  <c r="J1301" i="30"/>
  <c r="G1301" i="30"/>
  <c r="D1301" i="30"/>
  <c r="M1300" i="30"/>
  <c r="J1300" i="30"/>
  <c r="G1300" i="30"/>
  <c r="D1300" i="30"/>
  <c r="M1298" i="30"/>
  <c r="J1298" i="30"/>
  <c r="G1298" i="30"/>
  <c r="D1298" i="30"/>
  <c r="M1297" i="30"/>
  <c r="J1297" i="30"/>
  <c r="G1297" i="30"/>
  <c r="D1297" i="30"/>
  <c r="M1296" i="30"/>
  <c r="J1296" i="30"/>
  <c r="G1296" i="30"/>
  <c r="D1296" i="30"/>
  <c r="P1293" i="30"/>
  <c r="O1293" i="30"/>
  <c r="N1293" i="30"/>
  <c r="M1293" i="30"/>
  <c r="L1293" i="30"/>
  <c r="K1293" i="30"/>
  <c r="J1293" i="30"/>
  <c r="I1293" i="30"/>
  <c r="H1293" i="30"/>
  <c r="G1293" i="30"/>
  <c r="F1293" i="30"/>
  <c r="E1293" i="30"/>
  <c r="D1293" i="30"/>
  <c r="P1292" i="30"/>
  <c r="O1292" i="30"/>
  <c r="N1292" i="30"/>
  <c r="M1292" i="30"/>
  <c r="L1292" i="30"/>
  <c r="K1292" i="30"/>
  <c r="J1292" i="30"/>
  <c r="I1292" i="30"/>
  <c r="H1292" i="30"/>
  <c r="G1292" i="30"/>
  <c r="F1292" i="30"/>
  <c r="E1292" i="30"/>
  <c r="D1292" i="30"/>
  <c r="P1291" i="30"/>
  <c r="O1291" i="30"/>
  <c r="N1291" i="30"/>
  <c r="M1291" i="30"/>
  <c r="L1291" i="30"/>
  <c r="K1291" i="30"/>
  <c r="J1291" i="30"/>
  <c r="I1291" i="30"/>
  <c r="H1291" i="30"/>
  <c r="G1291" i="30"/>
  <c r="F1291" i="30"/>
  <c r="E1291" i="30"/>
  <c r="D1291" i="30"/>
  <c r="P1290" i="30"/>
  <c r="O1290" i="30"/>
  <c r="N1290" i="30"/>
  <c r="M1290" i="30"/>
  <c r="L1290" i="30"/>
  <c r="K1290" i="30"/>
  <c r="J1290" i="30"/>
  <c r="I1290" i="30"/>
  <c r="H1290" i="30"/>
  <c r="G1290" i="30"/>
  <c r="F1290" i="30"/>
  <c r="E1290" i="30"/>
  <c r="D1290" i="30"/>
  <c r="B1290" i="30"/>
  <c r="P1289" i="30"/>
  <c r="O1289" i="30"/>
  <c r="N1289" i="30"/>
  <c r="M1289" i="30"/>
  <c r="L1289" i="30"/>
  <c r="K1289" i="30"/>
  <c r="J1289" i="30"/>
  <c r="I1289" i="30"/>
  <c r="H1289" i="30"/>
  <c r="G1289" i="30"/>
  <c r="F1289" i="30"/>
  <c r="E1289" i="30"/>
  <c r="D1289" i="30"/>
  <c r="P1288" i="30"/>
  <c r="O1288" i="30"/>
  <c r="N1288" i="30"/>
  <c r="M1288" i="30"/>
  <c r="L1288" i="30"/>
  <c r="K1288" i="30"/>
  <c r="J1288" i="30"/>
  <c r="I1288" i="30"/>
  <c r="H1288" i="30"/>
  <c r="G1288" i="30"/>
  <c r="F1288" i="30"/>
  <c r="E1288" i="30"/>
  <c r="D1288" i="30"/>
  <c r="M1285" i="30"/>
  <c r="D1285" i="30"/>
  <c r="M1284" i="30"/>
  <c r="D1283" i="30"/>
  <c r="D1282" i="30"/>
  <c r="D1281" i="30"/>
  <c r="AE1272" i="30"/>
  <c r="AB1272" i="30"/>
  <c r="Y1272" i="30"/>
  <c r="V1272" i="30"/>
  <c r="AE1271" i="30"/>
  <c r="AB1271" i="30"/>
  <c r="Y1271" i="30"/>
  <c r="V1271" i="30"/>
  <c r="AE1269" i="30"/>
  <c r="AB1269" i="30"/>
  <c r="Y1269" i="30"/>
  <c r="V1269" i="30"/>
  <c r="AE1268" i="30"/>
  <c r="AB1268" i="30"/>
  <c r="Y1268" i="30"/>
  <c r="V1268" i="30"/>
  <c r="AE1267" i="30"/>
  <c r="AB1267" i="30"/>
  <c r="Y1267" i="30"/>
  <c r="V1267" i="30"/>
  <c r="AH1264" i="30"/>
  <c r="AG1264" i="30"/>
  <c r="AF1264" i="30"/>
  <c r="AE1264" i="30"/>
  <c r="AD1264" i="30"/>
  <c r="AC1264" i="30"/>
  <c r="AB1264" i="30"/>
  <c r="AA1264" i="30"/>
  <c r="Z1264" i="30"/>
  <c r="Y1264" i="30"/>
  <c r="X1264" i="30"/>
  <c r="W1264" i="30"/>
  <c r="V1264" i="30"/>
  <c r="AH1263" i="30"/>
  <c r="AG1263" i="30"/>
  <c r="AF1263" i="30"/>
  <c r="AE1263" i="30"/>
  <c r="AD1263" i="30"/>
  <c r="AC1263" i="30"/>
  <c r="AB1263" i="30"/>
  <c r="AA1263" i="30"/>
  <c r="Z1263" i="30"/>
  <c r="Y1263" i="30"/>
  <c r="X1263" i="30"/>
  <c r="W1263" i="30"/>
  <c r="V1263" i="30"/>
  <c r="AH1262" i="30"/>
  <c r="AG1262" i="30"/>
  <c r="AF1262" i="30"/>
  <c r="AE1262" i="30"/>
  <c r="AD1262" i="30"/>
  <c r="AC1262" i="30"/>
  <c r="AB1262" i="30"/>
  <c r="AA1262" i="30"/>
  <c r="Z1262" i="30"/>
  <c r="Y1262" i="30"/>
  <c r="X1262" i="30"/>
  <c r="W1262" i="30"/>
  <c r="V1262" i="30"/>
  <c r="AH1261" i="30"/>
  <c r="AG1261" i="30"/>
  <c r="AF1261" i="30"/>
  <c r="AE1261" i="30"/>
  <c r="AD1261" i="30"/>
  <c r="AC1261" i="30"/>
  <c r="AB1261" i="30"/>
  <c r="AA1261" i="30"/>
  <c r="Z1261" i="30"/>
  <c r="Y1261" i="30"/>
  <c r="X1261" i="30"/>
  <c r="W1261" i="30"/>
  <c r="V1261" i="30"/>
  <c r="T1261" i="30"/>
  <c r="AH1260" i="30"/>
  <c r="AG1260" i="30"/>
  <c r="AF1260" i="30"/>
  <c r="AE1260" i="30"/>
  <c r="AD1260" i="30"/>
  <c r="AC1260" i="30"/>
  <c r="AB1260" i="30"/>
  <c r="AA1260" i="30"/>
  <c r="Z1260" i="30"/>
  <c r="Y1260" i="30"/>
  <c r="X1260" i="30"/>
  <c r="W1260" i="30"/>
  <c r="V1260" i="30"/>
  <c r="AH1259" i="30"/>
  <c r="AG1259" i="30"/>
  <c r="AF1259" i="30"/>
  <c r="AE1259" i="30"/>
  <c r="AD1259" i="30"/>
  <c r="AC1259" i="30"/>
  <c r="AB1259" i="30"/>
  <c r="AA1259" i="30"/>
  <c r="Z1259" i="30"/>
  <c r="Y1259" i="30"/>
  <c r="X1259" i="30"/>
  <c r="W1259" i="30"/>
  <c r="V1259" i="30"/>
  <c r="AE1256" i="30"/>
  <c r="V1256" i="30"/>
  <c r="AE1255" i="30"/>
  <c r="V1254" i="30"/>
  <c r="V1253" i="30"/>
  <c r="V1252" i="30"/>
  <c r="M1272" i="30"/>
  <c r="J1272" i="30"/>
  <c r="G1272" i="30"/>
  <c r="D1272" i="30"/>
  <c r="M1271" i="30"/>
  <c r="J1271" i="30"/>
  <c r="G1271" i="30"/>
  <c r="D1271" i="30"/>
  <c r="M1269" i="30"/>
  <c r="J1269" i="30"/>
  <c r="G1269" i="30"/>
  <c r="D1269" i="30"/>
  <c r="M1268" i="30"/>
  <c r="J1268" i="30"/>
  <c r="G1268" i="30"/>
  <c r="D1268" i="30"/>
  <c r="M1267" i="30"/>
  <c r="J1267" i="30"/>
  <c r="G1267" i="30"/>
  <c r="D1267" i="30"/>
  <c r="P1264" i="30"/>
  <c r="O1264" i="30"/>
  <c r="N1264" i="30"/>
  <c r="M1264" i="30"/>
  <c r="L1264" i="30"/>
  <c r="K1264" i="30"/>
  <c r="J1264" i="30"/>
  <c r="I1264" i="30"/>
  <c r="H1264" i="30"/>
  <c r="G1264" i="30"/>
  <c r="F1264" i="30"/>
  <c r="E1264" i="30"/>
  <c r="D1264" i="30"/>
  <c r="P1263" i="30"/>
  <c r="O1263" i="30"/>
  <c r="N1263" i="30"/>
  <c r="M1263" i="30"/>
  <c r="L1263" i="30"/>
  <c r="K1263" i="30"/>
  <c r="J1263" i="30"/>
  <c r="I1263" i="30"/>
  <c r="H1263" i="30"/>
  <c r="G1263" i="30"/>
  <c r="F1263" i="30"/>
  <c r="E1263" i="30"/>
  <c r="D1263" i="30"/>
  <c r="P1262" i="30"/>
  <c r="O1262" i="30"/>
  <c r="N1262" i="30"/>
  <c r="M1262" i="30"/>
  <c r="L1262" i="30"/>
  <c r="K1262" i="30"/>
  <c r="J1262" i="30"/>
  <c r="I1262" i="30"/>
  <c r="H1262" i="30"/>
  <c r="G1262" i="30"/>
  <c r="F1262" i="30"/>
  <c r="E1262" i="30"/>
  <c r="D1262" i="30"/>
  <c r="P1261" i="30"/>
  <c r="O1261" i="30"/>
  <c r="N1261" i="30"/>
  <c r="M1261" i="30"/>
  <c r="L1261" i="30"/>
  <c r="K1261" i="30"/>
  <c r="J1261" i="30"/>
  <c r="I1261" i="30"/>
  <c r="H1261" i="30"/>
  <c r="G1261" i="30"/>
  <c r="F1261" i="30"/>
  <c r="E1261" i="30"/>
  <c r="D1261" i="30"/>
  <c r="B1261" i="30"/>
  <c r="P1260" i="30"/>
  <c r="O1260" i="30"/>
  <c r="N1260" i="30"/>
  <c r="M1260" i="30"/>
  <c r="L1260" i="30"/>
  <c r="K1260" i="30"/>
  <c r="J1260" i="30"/>
  <c r="I1260" i="30"/>
  <c r="H1260" i="30"/>
  <c r="G1260" i="30"/>
  <c r="F1260" i="30"/>
  <c r="E1260" i="30"/>
  <c r="D1260" i="30"/>
  <c r="P1259" i="30"/>
  <c r="O1259" i="30"/>
  <c r="N1259" i="30"/>
  <c r="M1259" i="30"/>
  <c r="L1259" i="30"/>
  <c r="K1259" i="30"/>
  <c r="J1259" i="30"/>
  <c r="I1259" i="30"/>
  <c r="H1259" i="30"/>
  <c r="G1259" i="30"/>
  <c r="F1259" i="30"/>
  <c r="E1259" i="30"/>
  <c r="D1259" i="30"/>
  <c r="M1256" i="30"/>
  <c r="D1256" i="30"/>
  <c r="M1255" i="30"/>
  <c r="D1254" i="30"/>
  <c r="D1253" i="30"/>
  <c r="D1252" i="30"/>
  <c r="AE1243" i="30"/>
  <c r="AB1243" i="30"/>
  <c r="Y1243" i="30"/>
  <c r="V1243" i="30"/>
  <c r="AE1242" i="30"/>
  <c r="AB1242" i="30"/>
  <c r="Y1242" i="30"/>
  <c r="V1242" i="30"/>
  <c r="AE1240" i="30"/>
  <c r="AB1240" i="30"/>
  <c r="Y1240" i="30"/>
  <c r="V1240" i="30"/>
  <c r="AE1239" i="30"/>
  <c r="AB1239" i="30"/>
  <c r="Y1239" i="30"/>
  <c r="V1239" i="30"/>
  <c r="AE1238" i="30"/>
  <c r="AB1238" i="30"/>
  <c r="Y1238" i="30"/>
  <c r="V1238" i="30"/>
  <c r="AH1235" i="30"/>
  <c r="AG1235" i="30"/>
  <c r="AF1235" i="30"/>
  <c r="AE1235" i="30"/>
  <c r="AD1235" i="30"/>
  <c r="AC1235" i="30"/>
  <c r="AB1235" i="30"/>
  <c r="AA1235" i="30"/>
  <c r="Z1235" i="30"/>
  <c r="Y1235" i="30"/>
  <c r="X1235" i="30"/>
  <c r="W1235" i="30"/>
  <c r="V1235" i="30"/>
  <c r="AH1234" i="30"/>
  <c r="AG1234" i="30"/>
  <c r="AF1234" i="30"/>
  <c r="AE1234" i="30"/>
  <c r="AD1234" i="30"/>
  <c r="AC1234" i="30"/>
  <c r="AB1234" i="30"/>
  <c r="AA1234" i="30"/>
  <c r="Z1234" i="30"/>
  <c r="Y1234" i="30"/>
  <c r="X1234" i="30"/>
  <c r="W1234" i="30"/>
  <c r="V1234" i="30"/>
  <c r="AH1233" i="30"/>
  <c r="AG1233" i="30"/>
  <c r="AF1233" i="30"/>
  <c r="AE1233" i="30"/>
  <c r="AD1233" i="30"/>
  <c r="AC1233" i="30"/>
  <c r="AB1233" i="30"/>
  <c r="AA1233" i="30"/>
  <c r="Z1233" i="30"/>
  <c r="Y1233" i="30"/>
  <c r="X1233" i="30"/>
  <c r="W1233" i="30"/>
  <c r="V1233" i="30"/>
  <c r="AH1232" i="30"/>
  <c r="AG1232" i="30"/>
  <c r="AF1232" i="30"/>
  <c r="AE1232" i="30"/>
  <c r="AD1232" i="30"/>
  <c r="AC1232" i="30"/>
  <c r="AB1232" i="30"/>
  <c r="AA1232" i="30"/>
  <c r="Z1232" i="30"/>
  <c r="Y1232" i="30"/>
  <c r="X1232" i="30"/>
  <c r="W1232" i="30"/>
  <c r="V1232" i="30"/>
  <c r="T1232" i="30"/>
  <c r="AH1231" i="30"/>
  <c r="AG1231" i="30"/>
  <c r="AF1231" i="30"/>
  <c r="AE1231" i="30"/>
  <c r="AD1231" i="30"/>
  <c r="AC1231" i="30"/>
  <c r="AB1231" i="30"/>
  <c r="AA1231" i="30"/>
  <c r="Z1231" i="30"/>
  <c r="Y1231" i="30"/>
  <c r="X1231" i="30"/>
  <c r="W1231" i="30"/>
  <c r="V1231" i="30"/>
  <c r="AH1230" i="30"/>
  <c r="AG1230" i="30"/>
  <c r="AF1230" i="30"/>
  <c r="AE1230" i="30"/>
  <c r="AD1230" i="30"/>
  <c r="AC1230" i="30"/>
  <c r="AB1230" i="30"/>
  <c r="AA1230" i="30"/>
  <c r="Z1230" i="30"/>
  <c r="Y1230" i="30"/>
  <c r="X1230" i="30"/>
  <c r="W1230" i="30"/>
  <c r="V1230" i="30"/>
  <c r="AE1227" i="30"/>
  <c r="V1227" i="30"/>
  <c r="AE1226" i="30"/>
  <c r="V1225" i="30"/>
  <c r="V1224" i="30"/>
  <c r="V1223" i="30"/>
  <c r="M1243" i="30"/>
  <c r="J1243" i="30"/>
  <c r="G1243" i="30"/>
  <c r="D1243" i="30"/>
  <c r="M1242" i="30"/>
  <c r="J1242" i="30"/>
  <c r="G1242" i="30"/>
  <c r="D1242" i="30"/>
  <c r="M1240" i="30"/>
  <c r="J1240" i="30"/>
  <c r="G1240" i="30"/>
  <c r="D1240" i="30"/>
  <c r="M1239" i="30"/>
  <c r="J1239" i="30"/>
  <c r="G1239" i="30"/>
  <c r="D1239" i="30"/>
  <c r="M1238" i="30"/>
  <c r="J1238" i="30"/>
  <c r="G1238" i="30"/>
  <c r="D1238" i="30"/>
  <c r="P1235" i="30"/>
  <c r="O1235" i="30"/>
  <c r="N1235" i="30"/>
  <c r="M1235" i="30"/>
  <c r="L1235" i="30"/>
  <c r="K1235" i="30"/>
  <c r="J1235" i="30"/>
  <c r="I1235" i="30"/>
  <c r="H1235" i="30"/>
  <c r="G1235" i="30"/>
  <c r="F1235" i="30"/>
  <c r="E1235" i="30"/>
  <c r="D1235" i="30"/>
  <c r="P1234" i="30"/>
  <c r="O1234" i="30"/>
  <c r="N1234" i="30"/>
  <c r="M1234" i="30"/>
  <c r="L1234" i="30"/>
  <c r="K1234" i="30"/>
  <c r="J1234" i="30"/>
  <c r="I1234" i="30"/>
  <c r="H1234" i="30"/>
  <c r="G1234" i="30"/>
  <c r="F1234" i="30"/>
  <c r="E1234" i="30"/>
  <c r="D1234" i="30"/>
  <c r="P1233" i="30"/>
  <c r="O1233" i="30"/>
  <c r="N1233" i="30"/>
  <c r="M1233" i="30"/>
  <c r="L1233" i="30"/>
  <c r="K1233" i="30"/>
  <c r="J1233" i="30"/>
  <c r="I1233" i="30"/>
  <c r="H1233" i="30"/>
  <c r="G1233" i="30"/>
  <c r="F1233" i="30"/>
  <c r="E1233" i="30"/>
  <c r="D1233" i="30"/>
  <c r="P1232" i="30"/>
  <c r="O1232" i="30"/>
  <c r="N1232" i="30"/>
  <c r="M1232" i="30"/>
  <c r="L1232" i="30"/>
  <c r="K1232" i="30"/>
  <c r="J1232" i="30"/>
  <c r="I1232" i="30"/>
  <c r="H1232" i="30"/>
  <c r="G1232" i="30"/>
  <c r="F1232" i="30"/>
  <c r="E1232" i="30"/>
  <c r="D1232" i="30"/>
  <c r="B1232" i="30"/>
  <c r="P1231" i="30"/>
  <c r="O1231" i="30"/>
  <c r="N1231" i="30"/>
  <c r="M1231" i="30"/>
  <c r="L1231" i="30"/>
  <c r="K1231" i="30"/>
  <c r="J1231" i="30"/>
  <c r="I1231" i="30"/>
  <c r="H1231" i="30"/>
  <c r="G1231" i="30"/>
  <c r="F1231" i="30"/>
  <c r="E1231" i="30"/>
  <c r="D1231" i="30"/>
  <c r="P1230" i="30"/>
  <c r="O1230" i="30"/>
  <c r="N1230" i="30"/>
  <c r="M1230" i="30"/>
  <c r="L1230" i="30"/>
  <c r="K1230" i="30"/>
  <c r="J1230" i="30"/>
  <c r="I1230" i="30"/>
  <c r="H1230" i="30"/>
  <c r="G1230" i="30"/>
  <c r="F1230" i="30"/>
  <c r="E1230" i="30"/>
  <c r="D1230" i="30"/>
  <c r="M1227" i="30"/>
  <c r="D1227" i="30"/>
  <c r="M1226" i="30"/>
  <c r="D1225" i="30"/>
  <c r="D1224" i="30"/>
  <c r="D1223" i="30"/>
  <c r="AE1214" i="30"/>
  <c r="AB1214" i="30"/>
  <c r="Y1214" i="30"/>
  <c r="V1214" i="30"/>
  <c r="AE1213" i="30"/>
  <c r="AB1213" i="30"/>
  <c r="Y1213" i="30"/>
  <c r="V1213" i="30"/>
  <c r="AE1211" i="30"/>
  <c r="AB1211" i="30"/>
  <c r="Y1211" i="30"/>
  <c r="V1211" i="30"/>
  <c r="AE1210" i="30"/>
  <c r="AB1210" i="30"/>
  <c r="Y1210" i="30"/>
  <c r="V1210" i="30"/>
  <c r="AE1209" i="30"/>
  <c r="AB1209" i="30"/>
  <c r="Y1209" i="30"/>
  <c r="V1209" i="30"/>
  <c r="AH1206" i="30"/>
  <c r="AG1206" i="30"/>
  <c r="AF1206" i="30"/>
  <c r="AE1206" i="30"/>
  <c r="AD1206" i="30"/>
  <c r="AC1206" i="30"/>
  <c r="AB1206" i="30"/>
  <c r="AA1206" i="30"/>
  <c r="Z1206" i="30"/>
  <c r="Y1206" i="30"/>
  <c r="X1206" i="30"/>
  <c r="W1206" i="30"/>
  <c r="V1206" i="30"/>
  <c r="AH1205" i="30"/>
  <c r="AG1205" i="30"/>
  <c r="AF1205" i="30"/>
  <c r="AE1205" i="30"/>
  <c r="AD1205" i="30"/>
  <c r="AC1205" i="30"/>
  <c r="AB1205" i="30"/>
  <c r="AA1205" i="30"/>
  <c r="Z1205" i="30"/>
  <c r="Y1205" i="30"/>
  <c r="X1205" i="30"/>
  <c r="W1205" i="30"/>
  <c r="V1205" i="30"/>
  <c r="AH1204" i="30"/>
  <c r="AG1204" i="30"/>
  <c r="AF1204" i="30"/>
  <c r="AE1204" i="30"/>
  <c r="AD1204" i="30"/>
  <c r="AC1204" i="30"/>
  <c r="AB1204" i="30"/>
  <c r="AA1204" i="30"/>
  <c r="Z1204" i="30"/>
  <c r="Y1204" i="30"/>
  <c r="X1204" i="30"/>
  <c r="W1204" i="30"/>
  <c r="V1204" i="30"/>
  <c r="AH1203" i="30"/>
  <c r="AG1203" i="30"/>
  <c r="AF1203" i="30"/>
  <c r="AE1203" i="30"/>
  <c r="AD1203" i="30"/>
  <c r="AC1203" i="30"/>
  <c r="AB1203" i="30"/>
  <c r="AA1203" i="30"/>
  <c r="Z1203" i="30"/>
  <c r="Y1203" i="30"/>
  <c r="X1203" i="30"/>
  <c r="W1203" i="30"/>
  <c r="V1203" i="30"/>
  <c r="T1203" i="30"/>
  <c r="AH1202" i="30"/>
  <c r="AG1202" i="30"/>
  <c r="AF1202" i="30"/>
  <c r="AE1202" i="30"/>
  <c r="AD1202" i="30"/>
  <c r="AC1202" i="30"/>
  <c r="AB1202" i="30"/>
  <c r="AA1202" i="30"/>
  <c r="Z1202" i="30"/>
  <c r="Y1202" i="30"/>
  <c r="X1202" i="30"/>
  <c r="W1202" i="30"/>
  <c r="V1202" i="30"/>
  <c r="AH1201" i="30"/>
  <c r="AG1201" i="30"/>
  <c r="AF1201" i="30"/>
  <c r="AE1201" i="30"/>
  <c r="AD1201" i="30"/>
  <c r="AC1201" i="30"/>
  <c r="AB1201" i="30"/>
  <c r="AA1201" i="30"/>
  <c r="Z1201" i="30"/>
  <c r="Y1201" i="30"/>
  <c r="X1201" i="30"/>
  <c r="W1201" i="30"/>
  <c r="V1201" i="30"/>
  <c r="AE1198" i="30"/>
  <c r="V1198" i="30"/>
  <c r="AE1197" i="30"/>
  <c r="V1196" i="30"/>
  <c r="V1195" i="30"/>
  <c r="V1194" i="30"/>
  <c r="M1214" i="30"/>
  <c r="J1214" i="30"/>
  <c r="G1214" i="30"/>
  <c r="D1214" i="30"/>
  <c r="M1213" i="30"/>
  <c r="J1213" i="30"/>
  <c r="G1213" i="30"/>
  <c r="D1213" i="30"/>
  <c r="M1211" i="30"/>
  <c r="J1211" i="30"/>
  <c r="G1211" i="30"/>
  <c r="D1211" i="30"/>
  <c r="M1210" i="30"/>
  <c r="J1210" i="30"/>
  <c r="G1210" i="30"/>
  <c r="D1210" i="30"/>
  <c r="M1209" i="30"/>
  <c r="J1209" i="30"/>
  <c r="G1209" i="30"/>
  <c r="D1209" i="30"/>
  <c r="P1206" i="30"/>
  <c r="O1206" i="30"/>
  <c r="N1206" i="30"/>
  <c r="M1206" i="30"/>
  <c r="L1206" i="30"/>
  <c r="K1206" i="30"/>
  <c r="J1206" i="30"/>
  <c r="I1206" i="30"/>
  <c r="H1206" i="30"/>
  <c r="G1206" i="30"/>
  <c r="F1206" i="30"/>
  <c r="E1206" i="30"/>
  <c r="D1206" i="30"/>
  <c r="P1205" i="30"/>
  <c r="O1205" i="30"/>
  <c r="N1205" i="30"/>
  <c r="M1205" i="30"/>
  <c r="L1205" i="30"/>
  <c r="K1205" i="30"/>
  <c r="J1205" i="30"/>
  <c r="I1205" i="30"/>
  <c r="H1205" i="30"/>
  <c r="G1205" i="30"/>
  <c r="F1205" i="30"/>
  <c r="E1205" i="30"/>
  <c r="D1205" i="30"/>
  <c r="P1204" i="30"/>
  <c r="O1204" i="30"/>
  <c r="N1204" i="30"/>
  <c r="M1204" i="30"/>
  <c r="L1204" i="30"/>
  <c r="K1204" i="30"/>
  <c r="J1204" i="30"/>
  <c r="I1204" i="30"/>
  <c r="H1204" i="30"/>
  <c r="G1204" i="30"/>
  <c r="F1204" i="30"/>
  <c r="E1204" i="30"/>
  <c r="D1204" i="30"/>
  <c r="P1203" i="30"/>
  <c r="O1203" i="30"/>
  <c r="N1203" i="30"/>
  <c r="M1203" i="30"/>
  <c r="L1203" i="30"/>
  <c r="K1203" i="30"/>
  <c r="J1203" i="30"/>
  <c r="I1203" i="30"/>
  <c r="H1203" i="30"/>
  <c r="G1203" i="30"/>
  <c r="F1203" i="30"/>
  <c r="E1203" i="30"/>
  <c r="D1203" i="30"/>
  <c r="B1203" i="30"/>
  <c r="P1202" i="30"/>
  <c r="O1202" i="30"/>
  <c r="N1202" i="30"/>
  <c r="M1202" i="30"/>
  <c r="L1202" i="30"/>
  <c r="K1202" i="30"/>
  <c r="J1202" i="30"/>
  <c r="I1202" i="30"/>
  <c r="H1202" i="30"/>
  <c r="G1202" i="30"/>
  <c r="F1202" i="30"/>
  <c r="E1202" i="30"/>
  <c r="D1202" i="30"/>
  <c r="P1201" i="30"/>
  <c r="O1201" i="30"/>
  <c r="N1201" i="30"/>
  <c r="M1201" i="30"/>
  <c r="L1201" i="30"/>
  <c r="K1201" i="30"/>
  <c r="J1201" i="30"/>
  <c r="I1201" i="30"/>
  <c r="H1201" i="30"/>
  <c r="G1201" i="30"/>
  <c r="F1201" i="30"/>
  <c r="E1201" i="30"/>
  <c r="D1201" i="30"/>
  <c r="M1198" i="30"/>
  <c r="D1198" i="30"/>
  <c r="M1197" i="30"/>
  <c r="D1196" i="30"/>
  <c r="D1195" i="30"/>
  <c r="D1194" i="30"/>
  <c r="AE1185" i="30"/>
  <c r="AB1185" i="30"/>
  <c r="Y1185" i="30"/>
  <c r="V1185" i="30"/>
  <c r="AE1184" i="30"/>
  <c r="AB1184" i="30"/>
  <c r="Y1184" i="30"/>
  <c r="V1184" i="30"/>
  <c r="AE1182" i="30"/>
  <c r="AB1182" i="30"/>
  <c r="Y1182" i="30"/>
  <c r="V1182" i="30"/>
  <c r="AE1181" i="30"/>
  <c r="AB1181" i="30"/>
  <c r="Y1181" i="30"/>
  <c r="V1181" i="30"/>
  <c r="AE1180" i="30"/>
  <c r="AB1180" i="30"/>
  <c r="Y1180" i="30"/>
  <c r="V1180" i="30"/>
  <c r="AH1177" i="30"/>
  <c r="AG1177" i="30"/>
  <c r="AF1177" i="30"/>
  <c r="AE1177" i="30"/>
  <c r="AD1177" i="30"/>
  <c r="AC1177" i="30"/>
  <c r="AB1177" i="30"/>
  <c r="AA1177" i="30"/>
  <c r="Z1177" i="30"/>
  <c r="Y1177" i="30"/>
  <c r="X1177" i="30"/>
  <c r="W1177" i="30"/>
  <c r="V1177" i="30"/>
  <c r="AH1176" i="30"/>
  <c r="AG1176" i="30"/>
  <c r="AF1176" i="30"/>
  <c r="AE1176" i="30"/>
  <c r="AD1176" i="30"/>
  <c r="AC1176" i="30"/>
  <c r="AB1176" i="30"/>
  <c r="AA1176" i="30"/>
  <c r="Z1176" i="30"/>
  <c r="Y1176" i="30"/>
  <c r="X1176" i="30"/>
  <c r="W1176" i="30"/>
  <c r="V1176" i="30"/>
  <c r="AH1175" i="30"/>
  <c r="AG1175" i="30"/>
  <c r="AF1175" i="30"/>
  <c r="AE1175" i="30"/>
  <c r="AD1175" i="30"/>
  <c r="AC1175" i="30"/>
  <c r="AB1175" i="30"/>
  <c r="AA1175" i="30"/>
  <c r="Z1175" i="30"/>
  <c r="Y1175" i="30"/>
  <c r="X1175" i="30"/>
  <c r="W1175" i="30"/>
  <c r="V1175" i="30"/>
  <c r="AH1174" i="30"/>
  <c r="AG1174" i="30"/>
  <c r="AF1174" i="30"/>
  <c r="AE1174" i="30"/>
  <c r="AD1174" i="30"/>
  <c r="AC1174" i="30"/>
  <c r="AB1174" i="30"/>
  <c r="AA1174" i="30"/>
  <c r="Z1174" i="30"/>
  <c r="Y1174" i="30"/>
  <c r="X1174" i="30"/>
  <c r="W1174" i="30"/>
  <c r="V1174" i="30"/>
  <c r="T1174" i="30"/>
  <c r="AH1173" i="30"/>
  <c r="AG1173" i="30"/>
  <c r="AF1173" i="30"/>
  <c r="AE1173" i="30"/>
  <c r="AD1173" i="30"/>
  <c r="AC1173" i="30"/>
  <c r="AB1173" i="30"/>
  <c r="AA1173" i="30"/>
  <c r="Z1173" i="30"/>
  <c r="Y1173" i="30"/>
  <c r="X1173" i="30"/>
  <c r="W1173" i="30"/>
  <c r="V1173" i="30"/>
  <c r="AH1172" i="30"/>
  <c r="AG1172" i="30"/>
  <c r="AF1172" i="30"/>
  <c r="AE1172" i="30"/>
  <c r="AD1172" i="30"/>
  <c r="AC1172" i="30"/>
  <c r="AB1172" i="30"/>
  <c r="AA1172" i="30"/>
  <c r="Z1172" i="30"/>
  <c r="Y1172" i="30"/>
  <c r="X1172" i="30"/>
  <c r="W1172" i="30"/>
  <c r="V1172" i="30"/>
  <c r="AE1169" i="30"/>
  <c r="V1169" i="30"/>
  <c r="AE1168" i="30"/>
  <c r="V1167" i="30"/>
  <c r="V1166" i="30"/>
  <c r="V1165" i="30"/>
  <c r="M1185" i="30"/>
  <c r="J1185" i="30"/>
  <c r="G1185" i="30"/>
  <c r="D1185" i="30"/>
  <c r="M1184" i="30"/>
  <c r="J1184" i="30"/>
  <c r="G1184" i="30"/>
  <c r="D1184" i="30"/>
  <c r="M1182" i="30"/>
  <c r="J1182" i="30"/>
  <c r="G1182" i="30"/>
  <c r="D1182" i="30"/>
  <c r="M1181" i="30"/>
  <c r="J1181" i="30"/>
  <c r="G1181" i="30"/>
  <c r="D1181" i="30"/>
  <c r="M1180" i="30"/>
  <c r="J1180" i="30"/>
  <c r="G1180" i="30"/>
  <c r="D1180" i="30"/>
  <c r="P1177" i="30"/>
  <c r="O1177" i="30"/>
  <c r="N1177" i="30"/>
  <c r="M1177" i="30"/>
  <c r="L1177" i="30"/>
  <c r="K1177" i="30"/>
  <c r="J1177" i="30"/>
  <c r="I1177" i="30"/>
  <c r="H1177" i="30"/>
  <c r="G1177" i="30"/>
  <c r="F1177" i="30"/>
  <c r="E1177" i="30"/>
  <c r="D1177" i="30"/>
  <c r="P1176" i="30"/>
  <c r="O1176" i="30"/>
  <c r="N1176" i="30"/>
  <c r="M1176" i="30"/>
  <c r="L1176" i="30"/>
  <c r="K1176" i="30"/>
  <c r="J1176" i="30"/>
  <c r="I1176" i="30"/>
  <c r="H1176" i="30"/>
  <c r="G1176" i="30"/>
  <c r="F1176" i="30"/>
  <c r="E1176" i="30"/>
  <c r="D1176" i="30"/>
  <c r="P1175" i="30"/>
  <c r="O1175" i="30"/>
  <c r="N1175" i="30"/>
  <c r="M1175" i="30"/>
  <c r="L1175" i="30"/>
  <c r="K1175" i="30"/>
  <c r="J1175" i="30"/>
  <c r="I1175" i="30"/>
  <c r="H1175" i="30"/>
  <c r="G1175" i="30"/>
  <c r="F1175" i="30"/>
  <c r="E1175" i="30"/>
  <c r="D1175" i="30"/>
  <c r="P1174" i="30"/>
  <c r="O1174" i="30"/>
  <c r="N1174" i="30"/>
  <c r="M1174" i="30"/>
  <c r="L1174" i="30"/>
  <c r="K1174" i="30"/>
  <c r="J1174" i="30"/>
  <c r="I1174" i="30"/>
  <c r="H1174" i="30"/>
  <c r="G1174" i="30"/>
  <c r="F1174" i="30"/>
  <c r="E1174" i="30"/>
  <c r="D1174" i="30"/>
  <c r="B1174" i="30"/>
  <c r="P1173" i="30"/>
  <c r="O1173" i="30"/>
  <c r="N1173" i="30"/>
  <c r="M1173" i="30"/>
  <c r="L1173" i="30"/>
  <c r="K1173" i="30"/>
  <c r="J1173" i="30"/>
  <c r="I1173" i="30"/>
  <c r="H1173" i="30"/>
  <c r="G1173" i="30"/>
  <c r="F1173" i="30"/>
  <c r="E1173" i="30"/>
  <c r="D1173" i="30"/>
  <c r="P1172" i="30"/>
  <c r="O1172" i="30"/>
  <c r="N1172" i="30"/>
  <c r="M1172" i="30"/>
  <c r="L1172" i="30"/>
  <c r="K1172" i="30"/>
  <c r="J1172" i="30"/>
  <c r="I1172" i="30"/>
  <c r="H1172" i="30"/>
  <c r="G1172" i="30"/>
  <c r="F1172" i="30"/>
  <c r="E1172" i="30"/>
  <c r="D1172" i="30"/>
  <c r="M1169" i="30"/>
  <c r="D1169" i="30"/>
  <c r="M1168" i="30"/>
  <c r="D1167" i="30"/>
  <c r="D1166" i="30"/>
  <c r="D1165" i="30"/>
  <c r="AE1444" i="30"/>
  <c r="AB1444" i="30"/>
  <c r="Y1444" i="30"/>
  <c r="V1444" i="30"/>
  <c r="M1444" i="30"/>
  <c r="J1444" i="30"/>
  <c r="G1444" i="30"/>
  <c r="D1444" i="30"/>
  <c r="T1443" i="30"/>
  <c r="B1443" i="30"/>
  <c r="T1442" i="30"/>
  <c r="B1442" i="30"/>
  <c r="T1441" i="30"/>
  <c r="B1441" i="30"/>
  <c r="AE1440" i="30"/>
  <c r="AB1440" i="30"/>
  <c r="Y1440" i="30"/>
  <c r="V1440" i="30"/>
  <c r="M1440" i="30"/>
  <c r="J1440" i="30"/>
  <c r="G1440" i="30"/>
  <c r="D1440" i="30"/>
  <c r="T1438" i="30"/>
  <c r="B1438" i="30"/>
  <c r="T1437" i="30"/>
  <c r="B1437" i="30"/>
  <c r="T1436" i="30"/>
  <c r="B1436" i="30"/>
  <c r="T1434" i="30"/>
  <c r="B1434" i="30"/>
  <c r="T1433" i="30"/>
  <c r="B1433" i="30"/>
  <c r="AH1432" i="30"/>
  <c r="AG1432" i="30"/>
  <c r="AF1432" i="30"/>
  <c r="AE1432" i="30"/>
  <c r="AD1432" i="30"/>
  <c r="AC1432" i="30"/>
  <c r="AB1432" i="30"/>
  <c r="AA1432" i="30"/>
  <c r="Z1432" i="30"/>
  <c r="Y1432" i="30"/>
  <c r="X1432" i="30"/>
  <c r="W1432" i="30"/>
  <c r="V1432" i="30"/>
  <c r="P1432" i="30"/>
  <c r="O1432" i="30"/>
  <c r="N1432" i="30"/>
  <c r="M1432" i="30"/>
  <c r="L1432" i="30"/>
  <c r="K1432" i="30"/>
  <c r="J1432" i="30"/>
  <c r="I1432" i="30"/>
  <c r="H1432" i="30"/>
  <c r="G1432" i="30"/>
  <c r="F1432" i="30"/>
  <c r="E1432" i="30"/>
  <c r="D1432" i="30"/>
  <c r="V1429" i="30"/>
  <c r="D1429" i="30"/>
  <c r="V1425" i="30"/>
  <c r="D1425" i="30"/>
  <c r="T1423" i="30"/>
  <c r="B1423" i="30"/>
  <c r="AE1415" i="30"/>
  <c r="AB1415" i="30"/>
  <c r="Y1415" i="30"/>
  <c r="V1415" i="30"/>
  <c r="M1415" i="30"/>
  <c r="J1415" i="30"/>
  <c r="G1415" i="30"/>
  <c r="D1415" i="30"/>
  <c r="T1414" i="30"/>
  <c r="B1414" i="30"/>
  <c r="T1413" i="30"/>
  <c r="B1413" i="30"/>
  <c r="T1412" i="30"/>
  <c r="B1412" i="30"/>
  <c r="AE1411" i="30"/>
  <c r="AB1411" i="30"/>
  <c r="Y1411" i="30"/>
  <c r="V1411" i="30"/>
  <c r="M1411" i="30"/>
  <c r="J1411" i="30"/>
  <c r="G1411" i="30"/>
  <c r="D1411" i="30"/>
  <c r="T1409" i="30"/>
  <c r="B1409" i="30"/>
  <c r="T1408" i="30"/>
  <c r="B1408" i="30"/>
  <c r="T1407" i="30"/>
  <c r="B1407" i="30"/>
  <c r="T1405" i="30"/>
  <c r="B1405" i="30"/>
  <c r="T1404" i="30"/>
  <c r="B1404" i="30"/>
  <c r="AH1403" i="30"/>
  <c r="AG1403" i="30"/>
  <c r="AF1403" i="30"/>
  <c r="AE1403" i="30"/>
  <c r="AD1403" i="30"/>
  <c r="AC1403" i="30"/>
  <c r="AB1403" i="30"/>
  <c r="AA1403" i="30"/>
  <c r="Z1403" i="30"/>
  <c r="Y1403" i="30"/>
  <c r="X1403" i="30"/>
  <c r="W1403" i="30"/>
  <c r="V1403" i="30"/>
  <c r="P1403" i="30"/>
  <c r="O1403" i="30"/>
  <c r="N1403" i="30"/>
  <c r="M1403" i="30"/>
  <c r="L1403" i="30"/>
  <c r="K1403" i="30"/>
  <c r="J1403" i="30"/>
  <c r="I1403" i="30"/>
  <c r="H1403" i="30"/>
  <c r="G1403" i="30"/>
  <c r="F1403" i="30"/>
  <c r="E1403" i="30"/>
  <c r="D1403" i="30"/>
  <c r="V1400" i="30"/>
  <c r="D1400" i="30"/>
  <c r="V1396" i="30"/>
  <c r="D1396" i="30"/>
  <c r="T1394" i="30"/>
  <c r="B1394" i="30"/>
  <c r="AE1386" i="30"/>
  <c r="AB1386" i="30"/>
  <c r="Y1386" i="30"/>
  <c r="V1386" i="30"/>
  <c r="M1386" i="30"/>
  <c r="J1386" i="30"/>
  <c r="G1386" i="30"/>
  <c r="D1386" i="30"/>
  <c r="T1385" i="30"/>
  <c r="B1385" i="30"/>
  <c r="T1384" i="30"/>
  <c r="B1384" i="30"/>
  <c r="T1383" i="30"/>
  <c r="B1383" i="30"/>
  <c r="AE1382" i="30"/>
  <c r="AB1382" i="30"/>
  <c r="Y1382" i="30"/>
  <c r="V1382" i="30"/>
  <c r="M1382" i="30"/>
  <c r="J1382" i="30"/>
  <c r="G1382" i="30"/>
  <c r="D1382" i="30"/>
  <c r="T1380" i="30"/>
  <c r="B1380" i="30"/>
  <c r="T1379" i="30"/>
  <c r="B1379" i="30"/>
  <c r="T1378" i="30"/>
  <c r="B1378" i="30"/>
  <c r="T1376" i="30"/>
  <c r="B1376" i="30"/>
  <c r="T1375" i="30"/>
  <c r="B1375" i="30"/>
  <c r="AH1374" i="30"/>
  <c r="AG1374" i="30"/>
  <c r="AF1374" i="30"/>
  <c r="AE1374" i="30"/>
  <c r="AD1374" i="30"/>
  <c r="AC1374" i="30"/>
  <c r="AB1374" i="30"/>
  <c r="AA1374" i="30"/>
  <c r="Z1374" i="30"/>
  <c r="Y1374" i="30"/>
  <c r="X1374" i="30"/>
  <c r="W1374" i="30"/>
  <c r="V1374" i="30"/>
  <c r="P1374" i="30"/>
  <c r="O1374" i="30"/>
  <c r="N1374" i="30"/>
  <c r="M1374" i="30"/>
  <c r="L1374" i="30"/>
  <c r="K1374" i="30"/>
  <c r="J1374" i="30"/>
  <c r="I1374" i="30"/>
  <c r="H1374" i="30"/>
  <c r="G1374" i="30"/>
  <c r="F1374" i="30"/>
  <c r="E1374" i="30"/>
  <c r="D1374" i="30"/>
  <c r="V1371" i="30"/>
  <c r="D1371" i="30"/>
  <c r="V1367" i="30"/>
  <c r="D1367" i="30"/>
  <c r="T1365" i="30"/>
  <c r="B1365" i="30"/>
  <c r="AE1357" i="30"/>
  <c r="AB1357" i="30"/>
  <c r="Y1357" i="30"/>
  <c r="V1357" i="30"/>
  <c r="M1357" i="30"/>
  <c r="J1357" i="30"/>
  <c r="G1357" i="30"/>
  <c r="D1357" i="30"/>
  <c r="T1356" i="30"/>
  <c r="B1356" i="30"/>
  <c r="T1355" i="30"/>
  <c r="B1355" i="30"/>
  <c r="T1354" i="30"/>
  <c r="B1354" i="30"/>
  <c r="AE1353" i="30"/>
  <c r="AB1353" i="30"/>
  <c r="Y1353" i="30"/>
  <c r="V1353" i="30"/>
  <c r="M1353" i="30"/>
  <c r="J1353" i="30"/>
  <c r="G1353" i="30"/>
  <c r="D1353" i="30"/>
  <c r="T1351" i="30"/>
  <c r="B1351" i="30"/>
  <c r="T1350" i="30"/>
  <c r="B1350" i="30"/>
  <c r="T1349" i="30"/>
  <c r="B1349" i="30"/>
  <c r="T1347" i="30"/>
  <c r="B1347" i="30"/>
  <c r="T1346" i="30"/>
  <c r="B1346" i="30"/>
  <c r="AH1345" i="30"/>
  <c r="AG1345" i="30"/>
  <c r="AF1345" i="30"/>
  <c r="AE1345" i="30"/>
  <c r="AD1345" i="30"/>
  <c r="AC1345" i="30"/>
  <c r="AB1345" i="30"/>
  <c r="AA1345" i="30"/>
  <c r="Z1345" i="30"/>
  <c r="Y1345" i="30"/>
  <c r="X1345" i="30"/>
  <c r="W1345" i="30"/>
  <c r="V1345" i="30"/>
  <c r="P1345" i="30"/>
  <c r="O1345" i="30"/>
  <c r="N1345" i="30"/>
  <c r="M1345" i="30"/>
  <c r="L1345" i="30"/>
  <c r="K1345" i="30"/>
  <c r="J1345" i="30"/>
  <c r="I1345" i="30"/>
  <c r="H1345" i="30"/>
  <c r="G1345" i="30"/>
  <c r="F1345" i="30"/>
  <c r="E1345" i="30"/>
  <c r="D1345" i="30"/>
  <c r="V1342" i="30"/>
  <c r="D1342" i="30"/>
  <c r="V1338" i="30"/>
  <c r="D1338" i="30"/>
  <c r="T1336" i="30"/>
  <c r="B1336" i="30"/>
  <c r="AE1328" i="30"/>
  <c r="AB1328" i="30"/>
  <c r="Y1328" i="30"/>
  <c r="V1328" i="30"/>
  <c r="M1328" i="30"/>
  <c r="J1328" i="30"/>
  <c r="G1328" i="30"/>
  <c r="D1328" i="30"/>
  <c r="T1327" i="30"/>
  <c r="B1327" i="30"/>
  <c r="T1326" i="30"/>
  <c r="B1326" i="30"/>
  <c r="T1325" i="30"/>
  <c r="B1325" i="30"/>
  <c r="AE1324" i="30"/>
  <c r="AB1324" i="30"/>
  <c r="Y1324" i="30"/>
  <c r="V1324" i="30"/>
  <c r="M1324" i="30"/>
  <c r="J1324" i="30"/>
  <c r="G1324" i="30"/>
  <c r="D1324" i="30"/>
  <c r="T1322" i="30"/>
  <c r="B1322" i="30"/>
  <c r="T1321" i="30"/>
  <c r="B1321" i="30"/>
  <c r="T1320" i="30"/>
  <c r="B1320" i="30"/>
  <c r="T1318" i="30"/>
  <c r="B1318" i="30"/>
  <c r="T1317" i="30"/>
  <c r="B1317" i="30"/>
  <c r="AH1316" i="30"/>
  <c r="AG1316" i="30"/>
  <c r="AF1316" i="30"/>
  <c r="AE1316" i="30"/>
  <c r="AD1316" i="30"/>
  <c r="AC1316" i="30"/>
  <c r="AB1316" i="30"/>
  <c r="AA1316" i="30"/>
  <c r="Z1316" i="30"/>
  <c r="Y1316" i="30"/>
  <c r="X1316" i="30"/>
  <c r="W1316" i="30"/>
  <c r="V1316" i="30"/>
  <c r="P1316" i="30"/>
  <c r="O1316" i="30"/>
  <c r="N1316" i="30"/>
  <c r="M1316" i="30"/>
  <c r="L1316" i="30"/>
  <c r="K1316" i="30"/>
  <c r="J1316" i="30"/>
  <c r="I1316" i="30"/>
  <c r="H1316" i="30"/>
  <c r="G1316" i="30"/>
  <c r="F1316" i="30"/>
  <c r="E1316" i="30"/>
  <c r="D1316" i="30"/>
  <c r="V1313" i="30"/>
  <c r="D1313" i="30"/>
  <c r="V1309" i="30"/>
  <c r="D1309" i="30"/>
  <c r="T1307" i="30"/>
  <c r="B1307" i="30"/>
  <c r="AE1299" i="30"/>
  <c r="AB1299" i="30"/>
  <c r="Y1299" i="30"/>
  <c r="V1299" i="30"/>
  <c r="M1299" i="30"/>
  <c r="J1299" i="30"/>
  <c r="G1299" i="30"/>
  <c r="D1299" i="30"/>
  <c r="T1298" i="30"/>
  <c r="B1298" i="30"/>
  <c r="T1297" i="30"/>
  <c r="B1297" i="30"/>
  <c r="T1296" i="30"/>
  <c r="B1296" i="30"/>
  <c r="AE1295" i="30"/>
  <c r="AB1295" i="30"/>
  <c r="Y1295" i="30"/>
  <c r="V1295" i="30"/>
  <c r="M1295" i="30"/>
  <c r="J1295" i="30"/>
  <c r="G1295" i="30"/>
  <c r="D1295" i="30"/>
  <c r="T1293" i="30"/>
  <c r="B1293" i="30"/>
  <c r="T1292" i="30"/>
  <c r="B1292" i="30"/>
  <c r="T1291" i="30"/>
  <c r="B1291" i="30"/>
  <c r="T1289" i="30"/>
  <c r="B1289" i="30"/>
  <c r="T1288" i="30"/>
  <c r="B1288" i="30"/>
  <c r="AH1287" i="30"/>
  <c r="AG1287" i="30"/>
  <c r="AF1287" i="30"/>
  <c r="AE1287" i="30"/>
  <c r="AD1287" i="30"/>
  <c r="AC1287" i="30"/>
  <c r="AB1287" i="30"/>
  <c r="AA1287" i="30"/>
  <c r="Z1287" i="30"/>
  <c r="Y1287" i="30"/>
  <c r="X1287" i="30"/>
  <c r="W1287" i="30"/>
  <c r="V1287" i="30"/>
  <c r="P1287" i="30"/>
  <c r="O1287" i="30"/>
  <c r="N1287" i="30"/>
  <c r="M1287" i="30"/>
  <c r="L1287" i="30"/>
  <c r="K1287" i="30"/>
  <c r="J1287" i="30"/>
  <c r="I1287" i="30"/>
  <c r="H1287" i="30"/>
  <c r="G1287" i="30"/>
  <c r="F1287" i="30"/>
  <c r="E1287" i="30"/>
  <c r="D1287" i="30"/>
  <c r="V1284" i="30"/>
  <c r="D1284" i="30"/>
  <c r="V1280" i="30"/>
  <c r="D1280" i="30"/>
  <c r="T1278" i="30"/>
  <c r="B1278" i="30"/>
  <c r="AE1270" i="30"/>
  <c r="AB1270" i="30"/>
  <c r="Y1270" i="30"/>
  <c r="V1270" i="30"/>
  <c r="M1270" i="30"/>
  <c r="J1270" i="30"/>
  <c r="G1270" i="30"/>
  <c r="D1270" i="30"/>
  <c r="T1269" i="30"/>
  <c r="B1269" i="30"/>
  <c r="T1268" i="30"/>
  <c r="B1268" i="30"/>
  <c r="T1267" i="30"/>
  <c r="B1267" i="30"/>
  <c r="AE1266" i="30"/>
  <c r="AB1266" i="30"/>
  <c r="Y1266" i="30"/>
  <c r="V1266" i="30"/>
  <c r="M1266" i="30"/>
  <c r="J1266" i="30"/>
  <c r="G1266" i="30"/>
  <c r="D1266" i="30"/>
  <c r="T1264" i="30"/>
  <c r="B1264" i="30"/>
  <c r="T1263" i="30"/>
  <c r="B1263" i="30"/>
  <c r="T1262" i="30"/>
  <c r="B1262" i="30"/>
  <c r="T1260" i="30"/>
  <c r="B1260" i="30"/>
  <c r="T1259" i="30"/>
  <c r="B1259" i="30"/>
  <c r="AH1258" i="30"/>
  <c r="AG1258" i="30"/>
  <c r="AF1258" i="30"/>
  <c r="AE1258" i="30"/>
  <c r="AD1258" i="30"/>
  <c r="AC1258" i="30"/>
  <c r="AB1258" i="30"/>
  <c r="AA1258" i="30"/>
  <c r="Z1258" i="30"/>
  <c r="Y1258" i="30"/>
  <c r="X1258" i="30"/>
  <c r="W1258" i="30"/>
  <c r="V1258" i="30"/>
  <c r="P1258" i="30"/>
  <c r="O1258" i="30"/>
  <c r="N1258" i="30"/>
  <c r="M1258" i="30"/>
  <c r="L1258" i="30"/>
  <c r="K1258" i="30"/>
  <c r="J1258" i="30"/>
  <c r="I1258" i="30"/>
  <c r="H1258" i="30"/>
  <c r="G1258" i="30"/>
  <c r="F1258" i="30"/>
  <c r="E1258" i="30"/>
  <c r="D1258" i="30"/>
  <c r="V1255" i="30"/>
  <c r="D1255" i="30"/>
  <c r="V1251" i="30"/>
  <c r="D1251" i="30"/>
  <c r="T1249" i="30"/>
  <c r="B1249" i="30"/>
  <c r="AE1241" i="30"/>
  <c r="AB1241" i="30"/>
  <c r="Y1241" i="30"/>
  <c r="V1241" i="30"/>
  <c r="M1241" i="30"/>
  <c r="J1241" i="30"/>
  <c r="G1241" i="30"/>
  <c r="D1241" i="30"/>
  <c r="T1240" i="30"/>
  <c r="B1240" i="30"/>
  <c r="T1239" i="30"/>
  <c r="B1239" i="30"/>
  <c r="T1238" i="30"/>
  <c r="B1238" i="30"/>
  <c r="AE1237" i="30"/>
  <c r="AB1237" i="30"/>
  <c r="Y1237" i="30"/>
  <c r="V1237" i="30"/>
  <c r="M1237" i="30"/>
  <c r="J1237" i="30"/>
  <c r="G1237" i="30"/>
  <c r="D1237" i="30"/>
  <c r="T1235" i="30"/>
  <c r="B1235" i="30"/>
  <c r="T1234" i="30"/>
  <c r="B1234" i="30"/>
  <c r="T1233" i="30"/>
  <c r="B1233" i="30"/>
  <c r="T1231" i="30"/>
  <c r="B1231" i="30"/>
  <c r="T1230" i="30"/>
  <c r="B1230" i="30"/>
  <c r="AH1229" i="30"/>
  <c r="AG1229" i="30"/>
  <c r="AF1229" i="30"/>
  <c r="AE1229" i="30"/>
  <c r="AD1229" i="30"/>
  <c r="AC1229" i="30"/>
  <c r="AB1229" i="30"/>
  <c r="AA1229" i="30"/>
  <c r="Z1229" i="30"/>
  <c r="Y1229" i="30"/>
  <c r="X1229" i="30"/>
  <c r="W1229" i="30"/>
  <c r="V1229" i="30"/>
  <c r="P1229" i="30"/>
  <c r="O1229" i="30"/>
  <c r="N1229" i="30"/>
  <c r="M1229" i="30"/>
  <c r="L1229" i="30"/>
  <c r="K1229" i="30"/>
  <c r="J1229" i="30"/>
  <c r="I1229" i="30"/>
  <c r="H1229" i="30"/>
  <c r="G1229" i="30"/>
  <c r="F1229" i="30"/>
  <c r="E1229" i="30"/>
  <c r="D1229" i="30"/>
  <c r="V1226" i="30"/>
  <c r="D1226" i="30"/>
  <c r="V1222" i="30"/>
  <c r="D1222" i="30"/>
  <c r="T1220" i="30"/>
  <c r="B1220" i="30"/>
  <c r="AE1212" i="30"/>
  <c r="AB1212" i="30"/>
  <c r="Y1212" i="30"/>
  <c r="V1212" i="30"/>
  <c r="M1212" i="30"/>
  <c r="J1212" i="30"/>
  <c r="G1212" i="30"/>
  <c r="D1212" i="30"/>
  <c r="T1211" i="30"/>
  <c r="B1211" i="30"/>
  <c r="T1210" i="30"/>
  <c r="B1210" i="30"/>
  <c r="T1209" i="30"/>
  <c r="B1209" i="30"/>
  <c r="AE1208" i="30"/>
  <c r="AB1208" i="30"/>
  <c r="Y1208" i="30"/>
  <c r="V1208" i="30"/>
  <c r="M1208" i="30"/>
  <c r="J1208" i="30"/>
  <c r="G1208" i="30"/>
  <c r="D1208" i="30"/>
  <c r="T1206" i="30"/>
  <c r="B1206" i="30"/>
  <c r="T1205" i="30"/>
  <c r="B1205" i="30"/>
  <c r="T1204" i="30"/>
  <c r="B1204" i="30"/>
  <c r="T1202" i="30"/>
  <c r="B1202" i="30"/>
  <c r="T1201" i="30"/>
  <c r="B1201" i="30"/>
  <c r="AH1200" i="30"/>
  <c r="AG1200" i="30"/>
  <c r="AF1200" i="30"/>
  <c r="AE1200" i="30"/>
  <c r="AD1200" i="30"/>
  <c r="AC1200" i="30"/>
  <c r="AB1200" i="30"/>
  <c r="AA1200" i="30"/>
  <c r="Z1200" i="30"/>
  <c r="Y1200" i="30"/>
  <c r="X1200" i="30"/>
  <c r="W1200" i="30"/>
  <c r="V1200" i="30"/>
  <c r="P1200" i="30"/>
  <c r="O1200" i="30"/>
  <c r="N1200" i="30"/>
  <c r="M1200" i="30"/>
  <c r="L1200" i="30"/>
  <c r="K1200" i="30"/>
  <c r="J1200" i="30"/>
  <c r="I1200" i="30"/>
  <c r="H1200" i="30"/>
  <c r="G1200" i="30"/>
  <c r="F1200" i="30"/>
  <c r="E1200" i="30"/>
  <c r="D1200" i="30"/>
  <c r="V1197" i="30"/>
  <c r="D1197" i="30"/>
  <c r="V1193" i="30"/>
  <c r="D1193" i="30"/>
  <c r="T1191" i="30"/>
  <c r="B1191" i="30"/>
  <c r="AE1183" i="30"/>
  <c r="AB1183" i="30"/>
  <c r="Y1183" i="30"/>
  <c r="V1183" i="30"/>
  <c r="M1183" i="30"/>
  <c r="J1183" i="30"/>
  <c r="G1183" i="30"/>
  <c r="D1183" i="30"/>
  <c r="T1182" i="30"/>
  <c r="B1182" i="30"/>
  <c r="T1181" i="30"/>
  <c r="B1181" i="30"/>
  <c r="T1180" i="30"/>
  <c r="B1180" i="30"/>
  <c r="AE1179" i="30"/>
  <c r="AB1179" i="30"/>
  <c r="Y1179" i="30"/>
  <c r="V1179" i="30"/>
  <c r="M1179" i="30"/>
  <c r="J1179" i="30"/>
  <c r="G1179" i="30"/>
  <c r="D1179" i="30"/>
  <c r="T1177" i="30"/>
  <c r="B1177" i="30"/>
  <c r="T1176" i="30"/>
  <c r="B1176" i="30"/>
  <c r="T1175" i="30"/>
  <c r="B1175" i="30"/>
  <c r="T1173" i="30"/>
  <c r="B1173" i="30"/>
  <c r="T1172" i="30"/>
  <c r="B1172" i="30"/>
  <c r="AH1171" i="30"/>
  <c r="AG1171" i="30"/>
  <c r="AF1171" i="30"/>
  <c r="AE1171" i="30"/>
  <c r="AD1171" i="30"/>
  <c r="AC1171" i="30"/>
  <c r="AB1171" i="30"/>
  <c r="AA1171" i="30"/>
  <c r="Z1171" i="30"/>
  <c r="Y1171" i="30"/>
  <c r="X1171" i="30"/>
  <c r="W1171" i="30"/>
  <c r="V1171" i="30"/>
  <c r="P1171" i="30"/>
  <c r="O1171" i="30"/>
  <c r="N1171" i="30"/>
  <c r="M1171" i="30"/>
  <c r="L1171" i="30"/>
  <c r="K1171" i="30"/>
  <c r="J1171" i="30"/>
  <c r="I1171" i="30"/>
  <c r="H1171" i="30"/>
  <c r="G1171" i="30"/>
  <c r="F1171" i="30"/>
  <c r="E1171" i="30"/>
  <c r="D1171" i="30"/>
  <c r="V1168" i="30"/>
  <c r="D1168" i="30"/>
  <c r="V1164" i="30"/>
  <c r="D1164" i="30"/>
  <c r="T1162" i="30"/>
  <c r="B1162" i="30"/>
  <c r="AE1156" i="30"/>
  <c r="AB1156" i="30"/>
  <c r="Y1156" i="30"/>
  <c r="V1156" i="30"/>
  <c r="AE1155" i="30"/>
  <c r="AB1155" i="30"/>
  <c r="Y1155" i="30"/>
  <c r="V1155" i="30"/>
  <c r="AE1153" i="30"/>
  <c r="AB1153" i="30"/>
  <c r="Y1153" i="30"/>
  <c r="V1153" i="30"/>
  <c r="AE1152" i="30"/>
  <c r="AB1152" i="30"/>
  <c r="Y1152" i="30"/>
  <c r="V1152" i="30"/>
  <c r="AE1151" i="30"/>
  <c r="AB1151" i="30"/>
  <c r="Y1151" i="30"/>
  <c r="V1151" i="30"/>
  <c r="AH1148" i="30"/>
  <c r="AG1148" i="30"/>
  <c r="AF1148" i="30"/>
  <c r="AE1148" i="30"/>
  <c r="AD1148" i="30"/>
  <c r="AC1148" i="30"/>
  <c r="AB1148" i="30"/>
  <c r="AA1148" i="30"/>
  <c r="Z1148" i="30"/>
  <c r="Y1148" i="30"/>
  <c r="X1148" i="30"/>
  <c r="W1148" i="30"/>
  <c r="V1148" i="30"/>
  <c r="AH1147" i="30"/>
  <c r="AG1147" i="30"/>
  <c r="AF1147" i="30"/>
  <c r="AE1147" i="30"/>
  <c r="AD1147" i="30"/>
  <c r="AC1147" i="30"/>
  <c r="AB1147" i="30"/>
  <c r="AA1147" i="30"/>
  <c r="Z1147" i="30"/>
  <c r="Y1147" i="30"/>
  <c r="X1147" i="30"/>
  <c r="W1147" i="30"/>
  <c r="V1147" i="30"/>
  <c r="AH1146" i="30"/>
  <c r="AG1146" i="30"/>
  <c r="AF1146" i="30"/>
  <c r="AE1146" i="30"/>
  <c r="AD1146" i="30"/>
  <c r="AC1146" i="30"/>
  <c r="AB1146" i="30"/>
  <c r="AA1146" i="30"/>
  <c r="Z1146" i="30"/>
  <c r="Y1146" i="30"/>
  <c r="X1146" i="30"/>
  <c r="W1146" i="30"/>
  <c r="V1146" i="30"/>
  <c r="AH1145" i="30"/>
  <c r="AG1145" i="30"/>
  <c r="AF1145" i="30"/>
  <c r="AE1145" i="30"/>
  <c r="AD1145" i="30"/>
  <c r="AC1145" i="30"/>
  <c r="AB1145" i="30"/>
  <c r="AA1145" i="30"/>
  <c r="Z1145" i="30"/>
  <c r="Y1145" i="30"/>
  <c r="X1145" i="30"/>
  <c r="W1145" i="30"/>
  <c r="V1145" i="30"/>
  <c r="T1145" i="30"/>
  <c r="AH1144" i="30"/>
  <c r="AG1144" i="30"/>
  <c r="AF1144" i="30"/>
  <c r="AE1144" i="30"/>
  <c r="AD1144" i="30"/>
  <c r="AC1144" i="30"/>
  <c r="AB1144" i="30"/>
  <c r="AA1144" i="30"/>
  <c r="Z1144" i="30"/>
  <c r="Y1144" i="30"/>
  <c r="X1144" i="30"/>
  <c r="W1144" i="30"/>
  <c r="V1144" i="30"/>
  <c r="AH1143" i="30"/>
  <c r="AG1143" i="30"/>
  <c r="AF1143" i="30"/>
  <c r="AE1143" i="30"/>
  <c r="AD1143" i="30"/>
  <c r="AC1143" i="30"/>
  <c r="AB1143" i="30"/>
  <c r="AA1143" i="30"/>
  <c r="Z1143" i="30"/>
  <c r="Y1143" i="30"/>
  <c r="X1143" i="30"/>
  <c r="W1143" i="30"/>
  <c r="V1143" i="30"/>
  <c r="AE1140" i="30"/>
  <c r="V1140" i="30"/>
  <c r="AE1139" i="30"/>
  <c r="V1138" i="30"/>
  <c r="V1137" i="30"/>
  <c r="V1136" i="30"/>
  <c r="M1156" i="30"/>
  <c r="J1156" i="30"/>
  <c r="G1156" i="30"/>
  <c r="D1156" i="30"/>
  <c r="M1155" i="30"/>
  <c r="J1155" i="30"/>
  <c r="G1155" i="30"/>
  <c r="D1155" i="30"/>
  <c r="M1153" i="30"/>
  <c r="J1153" i="30"/>
  <c r="G1153" i="30"/>
  <c r="D1153" i="30"/>
  <c r="M1152" i="30"/>
  <c r="J1152" i="30"/>
  <c r="G1152" i="30"/>
  <c r="D1152" i="30"/>
  <c r="M1151" i="30"/>
  <c r="J1151" i="30"/>
  <c r="G1151" i="30"/>
  <c r="D1151" i="30"/>
  <c r="P1148" i="30"/>
  <c r="O1148" i="30"/>
  <c r="N1148" i="30"/>
  <c r="M1148" i="30"/>
  <c r="L1148" i="30"/>
  <c r="K1148" i="30"/>
  <c r="J1148" i="30"/>
  <c r="I1148" i="30"/>
  <c r="H1148" i="30"/>
  <c r="G1148" i="30"/>
  <c r="F1148" i="30"/>
  <c r="E1148" i="30"/>
  <c r="D1148" i="30"/>
  <c r="P1147" i="30"/>
  <c r="O1147" i="30"/>
  <c r="N1147" i="30"/>
  <c r="M1147" i="30"/>
  <c r="L1147" i="30"/>
  <c r="K1147" i="30"/>
  <c r="J1147" i="30"/>
  <c r="I1147" i="30"/>
  <c r="H1147" i="30"/>
  <c r="G1147" i="30"/>
  <c r="F1147" i="30"/>
  <c r="E1147" i="30"/>
  <c r="D1147" i="30"/>
  <c r="P1146" i="30"/>
  <c r="O1146" i="30"/>
  <c r="N1146" i="30"/>
  <c r="M1146" i="30"/>
  <c r="L1146" i="30"/>
  <c r="K1146" i="30"/>
  <c r="J1146" i="30"/>
  <c r="I1146" i="30"/>
  <c r="H1146" i="30"/>
  <c r="G1146" i="30"/>
  <c r="F1146" i="30"/>
  <c r="E1146" i="30"/>
  <c r="D1146" i="30"/>
  <c r="P1145" i="30"/>
  <c r="O1145" i="30"/>
  <c r="N1145" i="30"/>
  <c r="M1145" i="30"/>
  <c r="L1145" i="30"/>
  <c r="K1145" i="30"/>
  <c r="J1145" i="30"/>
  <c r="I1145" i="30"/>
  <c r="H1145" i="30"/>
  <c r="G1145" i="30"/>
  <c r="F1145" i="30"/>
  <c r="E1145" i="30"/>
  <c r="D1145" i="30"/>
  <c r="B1145" i="30"/>
  <c r="P1144" i="30"/>
  <c r="O1144" i="30"/>
  <c r="N1144" i="30"/>
  <c r="M1144" i="30"/>
  <c r="L1144" i="30"/>
  <c r="K1144" i="30"/>
  <c r="J1144" i="30"/>
  <c r="I1144" i="30"/>
  <c r="H1144" i="30"/>
  <c r="G1144" i="30"/>
  <c r="F1144" i="30"/>
  <c r="E1144" i="30"/>
  <c r="D1144" i="30"/>
  <c r="P1143" i="30"/>
  <c r="O1143" i="30"/>
  <c r="N1143" i="30"/>
  <c r="M1143" i="30"/>
  <c r="L1143" i="30"/>
  <c r="K1143" i="30"/>
  <c r="J1143" i="30"/>
  <c r="I1143" i="30"/>
  <c r="H1143" i="30"/>
  <c r="G1143" i="30"/>
  <c r="F1143" i="30"/>
  <c r="E1143" i="30"/>
  <c r="D1143" i="30"/>
  <c r="M1140" i="30"/>
  <c r="D1140" i="30"/>
  <c r="M1139" i="30"/>
  <c r="D1138" i="30"/>
  <c r="D1137" i="30"/>
  <c r="D1136" i="30"/>
  <c r="AE1127" i="30"/>
  <c r="AB1127" i="30"/>
  <c r="Y1127" i="30"/>
  <c r="V1127" i="30"/>
  <c r="AE1126" i="30"/>
  <c r="AB1126" i="30"/>
  <c r="Y1126" i="30"/>
  <c r="V1126" i="30"/>
  <c r="AE1124" i="30"/>
  <c r="AB1124" i="30"/>
  <c r="Y1124" i="30"/>
  <c r="V1124" i="30"/>
  <c r="AE1123" i="30"/>
  <c r="AB1123" i="30"/>
  <c r="Y1123" i="30"/>
  <c r="V1123" i="30"/>
  <c r="AE1122" i="30"/>
  <c r="AB1122" i="30"/>
  <c r="Y1122" i="30"/>
  <c r="V1122" i="30"/>
  <c r="AH1119" i="30"/>
  <c r="AG1119" i="30"/>
  <c r="AF1119" i="30"/>
  <c r="AE1119" i="30"/>
  <c r="AD1119" i="30"/>
  <c r="AC1119" i="30"/>
  <c r="AB1119" i="30"/>
  <c r="AA1119" i="30"/>
  <c r="Z1119" i="30"/>
  <c r="Y1119" i="30"/>
  <c r="X1119" i="30"/>
  <c r="W1119" i="30"/>
  <c r="V1119" i="30"/>
  <c r="AH1118" i="30"/>
  <c r="AG1118" i="30"/>
  <c r="AF1118" i="30"/>
  <c r="AE1118" i="30"/>
  <c r="AD1118" i="30"/>
  <c r="AC1118" i="30"/>
  <c r="AB1118" i="30"/>
  <c r="AA1118" i="30"/>
  <c r="Z1118" i="30"/>
  <c r="Y1118" i="30"/>
  <c r="X1118" i="30"/>
  <c r="W1118" i="30"/>
  <c r="V1118" i="30"/>
  <c r="AH1117" i="30"/>
  <c r="AG1117" i="30"/>
  <c r="AF1117" i="30"/>
  <c r="AE1117" i="30"/>
  <c r="AD1117" i="30"/>
  <c r="AC1117" i="30"/>
  <c r="AB1117" i="30"/>
  <c r="AA1117" i="30"/>
  <c r="Z1117" i="30"/>
  <c r="Y1117" i="30"/>
  <c r="X1117" i="30"/>
  <c r="W1117" i="30"/>
  <c r="V1117" i="30"/>
  <c r="AH1116" i="30"/>
  <c r="AG1116" i="30"/>
  <c r="AF1116" i="30"/>
  <c r="AE1116" i="30"/>
  <c r="AD1116" i="30"/>
  <c r="AC1116" i="30"/>
  <c r="AB1116" i="30"/>
  <c r="AA1116" i="30"/>
  <c r="Z1116" i="30"/>
  <c r="Y1116" i="30"/>
  <c r="X1116" i="30"/>
  <c r="W1116" i="30"/>
  <c r="V1116" i="30"/>
  <c r="T1116" i="30"/>
  <c r="AH1115" i="30"/>
  <c r="AG1115" i="30"/>
  <c r="AF1115" i="30"/>
  <c r="AE1115" i="30"/>
  <c r="AD1115" i="30"/>
  <c r="AC1115" i="30"/>
  <c r="AB1115" i="30"/>
  <c r="AA1115" i="30"/>
  <c r="Z1115" i="30"/>
  <c r="Y1115" i="30"/>
  <c r="X1115" i="30"/>
  <c r="W1115" i="30"/>
  <c r="V1115" i="30"/>
  <c r="AH1114" i="30"/>
  <c r="AG1114" i="30"/>
  <c r="AF1114" i="30"/>
  <c r="AE1114" i="30"/>
  <c r="AD1114" i="30"/>
  <c r="AC1114" i="30"/>
  <c r="AB1114" i="30"/>
  <c r="AA1114" i="30"/>
  <c r="Z1114" i="30"/>
  <c r="Y1114" i="30"/>
  <c r="X1114" i="30"/>
  <c r="W1114" i="30"/>
  <c r="V1114" i="30"/>
  <c r="AE1111" i="30"/>
  <c r="V1111" i="30"/>
  <c r="AE1110" i="30"/>
  <c r="V1109" i="30"/>
  <c r="V1108" i="30"/>
  <c r="V1107" i="30"/>
  <c r="M1127" i="30"/>
  <c r="J1127" i="30"/>
  <c r="G1127" i="30"/>
  <c r="D1127" i="30"/>
  <c r="M1126" i="30"/>
  <c r="J1126" i="30"/>
  <c r="G1126" i="30"/>
  <c r="D1126" i="30"/>
  <c r="M1124" i="30"/>
  <c r="J1124" i="30"/>
  <c r="G1124" i="30"/>
  <c r="D1124" i="30"/>
  <c r="M1123" i="30"/>
  <c r="J1123" i="30"/>
  <c r="G1123" i="30"/>
  <c r="D1123" i="30"/>
  <c r="M1122" i="30"/>
  <c r="J1122" i="30"/>
  <c r="G1122" i="30"/>
  <c r="D1122" i="30"/>
  <c r="P1119" i="30"/>
  <c r="O1119" i="30"/>
  <c r="N1119" i="30"/>
  <c r="M1119" i="30"/>
  <c r="L1119" i="30"/>
  <c r="K1119" i="30"/>
  <c r="J1119" i="30"/>
  <c r="I1119" i="30"/>
  <c r="H1119" i="30"/>
  <c r="G1119" i="30"/>
  <c r="F1119" i="30"/>
  <c r="E1119" i="30"/>
  <c r="D1119" i="30"/>
  <c r="P1118" i="30"/>
  <c r="O1118" i="30"/>
  <c r="N1118" i="30"/>
  <c r="M1118" i="30"/>
  <c r="L1118" i="30"/>
  <c r="K1118" i="30"/>
  <c r="J1118" i="30"/>
  <c r="I1118" i="30"/>
  <c r="H1118" i="30"/>
  <c r="G1118" i="30"/>
  <c r="F1118" i="30"/>
  <c r="E1118" i="30"/>
  <c r="D1118" i="30"/>
  <c r="P1117" i="30"/>
  <c r="O1117" i="30"/>
  <c r="N1117" i="30"/>
  <c r="M1117" i="30"/>
  <c r="L1117" i="30"/>
  <c r="K1117" i="30"/>
  <c r="J1117" i="30"/>
  <c r="I1117" i="30"/>
  <c r="H1117" i="30"/>
  <c r="G1117" i="30"/>
  <c r="F1117" i="30"/>
  <c r="E1117" i="30"/>
  <c r="D1117" i="30"/>
  <c r="P1116" i="30"/>
  <c r="O1116" i="30"/>
  <c r="N1116" i="30"/>
  <c r="M1116" i="30"/>
  <c r="L1116" i="30"/>
  <c r="K1116" i="30"/>
  <c r="J1116" i="30"/>
  <c r="I1116" i="30"/>
  <c r="H1116" i="30"/>
  <c r="G1116" i="30"/>
  <c r="F1116" i="30"/>
  <c r="E1116" i="30"/>
  <c r="D1116" i="30"/>
  <c r="B1116" i="30"/>
  <c r="P1115" i="30"/>
  <c r="O1115" i="30"/>
  <c r="N1115" i="30"/>
  <c r="M1115" i="30"/>
  <c r="L1115" i="30"/>
  <c r="K1115" i="30"/>
  <c r="J1115" i="30"/>
  <c r="I1115" i="30"/>
  <c r="H1115" i="30"/>
  <c r="G1115" i="30"/>
  <c r="F1115" i="30"/>
  <c r="E1115" i="30"/>
  <c r="D1115" i="30"/>
  <c r="P1114" i="30"/>
  <c r="O1114" i="30"/>
  <c r="N1114" i="30"/>
  <c r="M1114" i="30"/>
  <c r="L1114" i="30"/>
  <c r="K1114" i="30"/>
  <c r="J1114" i="30"/>
  <c r="I1114" i="30"/>
  <c r="H1114" i="30"/>
  <c r="G1114" i="30"/>
  <c r="F1114" i="30"/>
  <c r="E1114" i="30"/>
  <c r="D1114" i="30"/>
  <c r="M1111" i="30"/>
  <c r="D1111" i="30"/>
  <c r="M1110" i="30"/>
  <c r="D1109" i="30"/>
  <c r="D1108" i="30"/>
  <c r="D1107" i="30"/>
  <c r="AE1098" i="30"/>
  <c r="AB1098" i="30"/>
  <c r="Y1098" i="30"/>
  <c r="V1098" i="30"/>
  <c r="AE1097" i="30"/>
  <c r="AB1097" i="30"/>
  <c r="Y1097" i="30"/>
  <c r="V1097" i="30"/>
  <c r="AE1095" i="30"/>
  <c r="AB1095" i="30"/>
  <c r="Y1095" i="30"/>
  <c r="V1095" i="30"/>
  <c r="AE1094" i="30"/>
  <c r="AB1094" i="30"/>
  <c r="Y1094" i="30"/>
  <c r="V1094" i="30"/>
  <c r="AE1093" i="30"/>
  <c r="AB1093" i="30"/>
  <c r="Y1093" i="30"/>
  <c r="V1093" i="30"/>
  <c r="AH1090" i="30"/>
  <c r="AG1090" i="30"/>
  <c r="AF1090" i="30"/>
  <c r="AE1090" i="30"/>
  <c r="AD1090" i="30"/>
  <c r="AC1090" i="30"/>
  <c r="AB1090" i="30"/>
  <c r="AA1090" i="30"/>
  <c r="Z1090" i="30"/>
  <c r="Y1090" i="30"/>
  <c r="X1090" i="30"/>
  <c r="W1090" i="30"/>
  <c r="V1090" i="30"/>
  <c r="AH1089" i="30"/>
  <c r="AG1089" i="30"/>
  <c r="AF1089" i="30"/>
  <c r="AE1089" i="30"/>
  <c r="AD1089" i="30"/>
  <c r="AC1089" i="30"/>
  <c r="AB1089" i="30"/>
  <c r="AA1089" i="30"/>
  <c r="Z1089" i="30"/>
  <c r="Y1089" i="30"/>
  <c r="X1089" i="30"/>
  <c r="W1089" i="30"/>
  <c r="V1089" i="30"/>
  <c r="AH1088" i="30"/>
  <c r="AG1088" i="30"/>
  <c r="AF1088" i="30"/>
  <c r="AE1088" i="30"/>
  <c r="AD1088" i="30"/>
  <c r="AC1088" i="30"/>
  <c r="AB1088" i="30"/>
  <c r="AA1088" i="30"/>
  <c r="Z1088" i="30"/>
  <c r="Y1088" i="30"/>
  <c r="X1088" i="30"/>
  <c r="W1088" i="30"/>
  <c r="V1088" i="30"/>
  <c r="AH1087" i="30"/>
  <c r="AG1087" i="30"/>
  <c r="AF1087" i="30"/>
  <c r="AE1087" i="30"/>
  <c r="AD1087" i="30"/>
  <c r="AC1087" i="30"/>
  <c r="AB1087" i="30"/>
  <c r="AA1087" i="30"/>
  <c r="Z1087" i="30"/>
  <c r="Y1087" i="30"/>
  <c r="X1087" i="30"/>
  <c r="W1087" i="30"/>
  <c r="V1087" i="30"/>
  <c r="T1087" i="30"/>
  <c r="AH1086" i="30"/>
  <c r="AG1086" i="30"/>
  <c r="AF1086" i="30"/>
  <c r="AE1086" i="30"/>
  <c r="AD1086" i="30"/>
  <c r="AC1086" i="30"/>
  <c r="AB1086" i="30"/>
  <c r="AA1086" i="30"/>
  <c r="Z1086" i="30"/>
  <c r="Y1086" i="30"/>
  <c r="X1086" i="30"/>
  <c r="W1086" i="30"/>
  <c r="V1086" i="30"/>
  <c r="AH1085" i="30"/>
  <c r="AG1085" i="30"/>
  <c r="AF1085" i="30"/>
  <c r="AE1085" i="30"/>
  <c r="AD1085" i="30"/>
  <c r="AC1085" i="30"/>
  <c r="AB1085" i="30"/>
  <c r="AA1085" i="30"/>
  <c r="Z1085" i="30"/>
  <c r="Y1085" i="30"/>
  <c r="X1085" i="30"/>
  <c r="W1085" i="30"/>
  <c r="V1085" i="30"/>
  <c r="AE1082" i="30"/>
  <c r="V1082" i="30"/>
  <c r="AE1081" i="30"/>
  <c r="V1080" i="30"/>
  <c r="V1079" i="30"/>
  <c r="V1078" i="30"/>
  <c r="M1098" i="30"/>
  <c r="J1098" i="30"/>
  <c r="G1098" i="30"/>
  <c r="D1098" i="30"/>
  <c r="M1097" i="30"/>
  <c r="J1097" i="30"/>
  <c r="G1097" i="30"/>
  <c r="D1097" i="30"/>
  <c r="M1095" i="30"/>
  <c r="J1095" i="30"/>
  <c r="G1095" i="30"/>
  <c r="D1095" i="30"/>
  <c r="M1094" i="30"/>
  <c r="J1094" i="30"/>
  <c r="G1094" i="30"/>
  <c r="D1094" i="30"/>
  <c r="M1093" i="30"/>
  <c r="J1093" i="30"/>
  <c r="G1093" i="30"/>
  <c r="D1093" i="30"/>
  <c r="P1090" i="30"/>
  <c r="O1090" i="30"/>
  <c r="N1090" i="30"/>
  <c r="M1090" i="30"/>
  <c r="L1090" i="30"/>
  <c r="K1090" i="30"/>
  <c r="J1090" i="30"/>
  <c r="I1090" i="30"/>
  <c r="H1090" i="30"/>
  <c r="G1090" i="30"/>
  <c r="F1090" i="30"/>
  <c r="E1090" i="30"/>
  <c r="D1090" i="30"/>
  <c r="P1089" i="30"/>
  <c r="O1089" i="30"/>
  <c r="N1089" i="30"/>
  <c r="M1089" i="30"/>
  <c r="L1089" i="30"/>
  <c r="K1089" i="30"/>
  <c r="J1089" i="30"/>
  <c r="I1089" i="30"/>
  <c r="H1089" i="30"/>
  <c r="G1089" i="30"/>
  <c r="F1089" i="30"/>
  <c r="E1089" i="30"/>
  <c r="D1089" i="30"/>
  <c r="P1088" i="30"/>
  <c r="O1088" i="30"/>
  <c r="N1088" i="30"/>
  <c r="M1088" i="30"/>
  <c r="L1088" i="30"/>
  <c r="K1088" i="30"/>
  <c r="J1088" i="30"/>
  <c r="I1088" i="30"/>
  <c r="H1088" i="30"/>
  <c r="G1088" i="30"/>
  <c r="F1088" i="30"/>
  <c r="E1088" i="30"/>
  <c r="D1088" i="30"/>
  <c r="P1087" i="30"/>
  <c r="O1087" i="30"/>
  <c r="N1087" i="30"/>
  <c r="M1087" i="30"/>
  <c r="L1087" i="30"/>
  <c r="K1087" i="30"/>
  <c r="J1087" i="30"/>
  <c r="I1087" i="30"/>
  <c r="H1087" i="30"/>
  <c r="G1087" i="30"/>
  <c r="F1087" i="30"/>
  <c r="E1087" i="30"/>
  <c r="D1087" i="30"/>
  <c r="B1087" i="30"/>
  <c r="P1086" i="30"/>
  <c r="O1086" i="30"/>
  <c r="N1086" i="30"/>
  <c r="M1086" i="30"/>
  <c r="L1086" i="30"/>
  <c r="K1086" i="30"/>
  <c r="J1086" i="30"/>
  <c r="I1086" i="30"/>
  <c r="H1086" i="30"/>
  <c r="G1086" i="30"/>
  <c r="F1086" i="30"/>
  <c r="E1086" i="30"/>
  <c r="D1086" i="30"/>
  <c r="P1085" i="30"/>
  <c r="O1085" i="30"/>
  <c r="N1085" i="30"/>
  <c r="M1085" i="30"/>
  <c r="L1085" i="30"/>
  <c r="K1085" i="30"/>
  <c r="J1085" i="30"/>
  <c r="I1085" i="30"/>
  <c r="H1085" i="30"/>
  <c r="G1085" i="30"/>
  <c r="F1085" i="30"/>
  <c r="E1085" i="30"/>
  <c r="D1085" i="30"/>
  <c r="M1082" i="30"/>
  <c r="D1082" i="30"/>
  <c r="M1081" i="30"/>
  <c r="D1080" i="30"/>
  <c r="D1079" i="30"/>
  <c r="D1078" i="30"/>
  <c r="AE1069" i="30"/>
  <c r="AB1069" i="30"/>
  <c r="Y1069" i="30"/>
  <c r="V1069" i="30"/>
  <c r="AE1068" i="30"/>
  <c r="AB1068" i="30"/>
  <c r="Y1068" i="30"/>
  <c r="V1068" i="30"/>
  <c r="AE1066" i="30"/>
  <c r="AB1066" i="30"/>
  <c r="Y1066" i="30"/>
  <c r="V1066" i="30"/>
  <c r="AE1065" i="30"/>
  <c r="AB1065" i="30"/>
  <c r="Y1065" i="30"/>
  <c r="V1065" i="30"/>
  <c r="AE1064" i="30"/>
  <c r="AB1064" i="30"/>
  <c r="Y1064" i="30"/>
  <c r="V1064" i="30"/>
  <c r="AH1061" i="30"/>
  <c r="AG1061" i="30"/>
  <c r="AF1061" i="30"/>
  <c r="AE1061" i="30"/>
  <c r="AD1061" i="30"/>
  <c r="AC1061" i="30"/>
  <c r="AB1061" i="30"/>
  <c r="AA1061" i="30"/>
  <c r="Z1061" i="30"/>
  <c r="Y1061" i="30"/>
  <c r="X1061" i="30"/>
  <c r="W1061" i="30"/>
  <c r="V1061" i="30"/>
  <c r="AH1060" i="30"/>
  <c r="AG1060" i="30"/>
  <c r="AF1060" i="30"/>
  <c r="AE1060" i="30"/>
  <c r="AD1060" i="30"/>
  <c r="AC1060" i="30"/>
  <c r="AB1060" i="30"/>
  <c r="AA1060" i="30"/>
  <c r="Z1060" i="30"/>
  <c r="Y1060" i="30"/>
  <c r="X1060" i="30"/>
  <c r="W1060" i="30"/>
  <c r="V1060" i="30"/>
  <c r="AH1059" i="30"/>
  <c r="AG1059" i="30"/>
  <c r="AF1059" i="30"/>
  <c r="AE1059" i="30"/>
  <c r="AD1059" i="30"/>
  <c r="AC1059" i="30"/>
  <c r="AB1059" i="30"/>
  <c r="AA1059" i="30"/>
  <c r="Z1059" i="30"/>
  <c r="Y1059" i="30"/>
  <c r="X1059" i="30"/>
  <c r="W1059" i="30"/>
  <c r="V1059" i="30"/>
  <c r="AH1058" i="30"/>
  <c r="AG1058" i="30"/>
  <c r="AF1058" i="30"/>
  <c r="AE1058" i="30"/>
  <c r="AD1058" i="30"/>
  <c r="AC1058" i="30"/>
  <c r="AB1058" i="30"/>
  <c r="AA1058" i="30"/>
  <c r="Z1058" i="30"/>
  <c r="Y1058" i="30"/>
  <c r="X1058" i="30"/>
  <c r="W1058" i="30"/>
  <c r="V1058" i="30"/>
  <c r="T1058" i="30"/>
  <c r="AH1057" i="30"/>
  <c r="AG1057" i="30"/>
  <c r="AF1057" i="30"/>
  <c r="AE1057" i="30"/>
  <c r="AD1057" i="30"/>
  <c r="AC1057" i="30"/>
  <c r="AB1057" i="30"/>
  <c r="AA1057" i="30"/>
  <c r="Z1057" i="30"/>
  <c r="Y1057" i="30"/>
  <c r="X1057" i="30"/>
  <c r="W1057" i="30"/>
  <c r="V1057" i="30"/>
  <c r="AH1056" i="30"/>
  <c r="AG1056" i="30"/>
  <c r="AF1056" i="30"/>
  <c r="AE1056" i="30"/>
  <c r="AD1056" i="30"/>
  <c r="AC1056" i="30"/>
  <c r="AB1056" i="30"/>
  <c r="AA1056" i="30"/>
  <c r="Z1056" i="30"/>
  <c r="Y1056" i="30"/>
  <c r="X1056" i="30"/>
  <c r="W1056" i="30"/>
  <c r="V1056" i="30"/>
  <c r="AE1053" i="30"/>
  <c r="V1053" i="30"/>
  <c r="AE1052" i="30"/>
  <c r="V1051" i="30"/>
  <c r="V1050" i="30"/>
  <c r="V1049" i="30"/>
  <c r="M1069" i="30"/>
  <c r="J1069" i="30"/>
  <c r="G1069" i="30"/>
  <c r="D1069" i="30"/>
  <c r="M1068" i="30"/>
  <c r="J1068" i="30"/>
  <c r="G1068" i="30"/>
  <c r="D1068" i="30"/>
  <c r="M1066" i="30"/>
  <c r="J1066" i="30"/>
  <c r="G1066" i="30"/>
  <c r="D1066" i="30"/>
  <c r="M1065" i="30"/>
  <c r="J1065" i="30"/>
  <c r="G1065" i="30"/>
  <c r="D1065" i="30"/>
  <c r="M1064" i="30"/>
  <c r="J1064" i="30"/>
  <c r="G1064" i="30"/>
  <c r="D1064" i="30"/>
  <c r="P1061" i="30"/>
  <c r="O1061" i="30"/>
  <c r="N1061" i="30"/>
  <c r="M1061" i="30"/>
  <c r="L1061" i="30"/>
  <c r="K1061" i="30"/>
  <c r="J1061" i="30"/>
  <c r="I1061" i="30"/>
  <c r="H1061" i="30"/>
  <c r="G1061" i="30"/>
  <c r="F1061" i="30"/>
  <c r="E1061" i="30"/>
  <c r="D1061" i="30"/>
  <c r="P1060" i="30"/>
  <c r="O1060" i="30"/>
  <c r="N1060" i="30"/>
  <c r="M1060" i="30"/>
  <c r="L1060" i="30"/>
  <c r="K1060" i="30"/>
  <c r="J1060" i="30"/>
  <c r="I1060" i="30"/>
  <c r="H1060" i="30"/>
  <c r="G1060" i="30"/>
  <c r="F1060" i="30"/>
  <c r="E1060" i="30"/>
  <c r="D1060" i="30"/>
  <c r="P1059" i="30"/>
  <c r="O1059" i="30"/>
  <c r="N1059" i="30"/>
  <c r="M1059" i="30"/>
  <c r="L1059" i="30"/>
  <c r="K1059" i="30"/>
  <c r="J1059" i="30"/>
  <c r="I1059" i="30"/>
  <c r="H1059" i="30"/>
  <c r="G1059" i="30"/>
  <c r="F1059" i="30"/>
  <c r="E1059" i="30"/>
  <c r="D1059" i="30"/>
  <c r="P1058" i="30"/>
  <c r="O1058" i="30"/>
  <c r="N1058" i="30"/>
  <c r="M1058" i="30"/>
  <c r="L1058" i="30"/>
  <c r="K1058" i="30"/>
  <c r="J1058" i="30"/>
  <c r="I1058" i="30"/>
  <c r="H1058" i="30"/>
  <c r="G1058" i="30"/>
  <c r="F1058" i="30"/>
  <c r="E1058" i="30"/>
  <c r="D1058" i="30"/>
  <c r="B1058" i="30"/>
  <c r="P1057" i="30"/>
  <c r="O1057" i="30"/>
  <c r="N1057" i="30"/>
  <c r="M1057" i="30"/>
  <c r="L1057" i="30"/>
  <c r="K1057" i="30"/>
  <c r="J1057" i="30"/>
  <c r="I1057" i="30"/>
  <c r="H1057" i="30"/>
  <c r="G1057" i="30"/>
  <c r="F1057" i="30"/>
  <c r="E1057" i="30"/>
  <c r="D1057" i="30"/>
  <c r="P1056" i="30"/>
  <c r="O1056" i="30"/>
  <c r="N1056" i="30"/>
  <c r="M1056" i="30"/>
  <c r="L1056" i="30"/>
  <c r="K1056" i="30"/>
  <c r="J1056" i="30"/>
  <c r="I1056" i="30"/>
  <c r="H1056" i="30"/>
  <c r="G1056" i="30"/>
  <c r="F1056" i="30"/>
  <c r="E1056" i="30"/>
  <c r="D1056" i="30"/>
  <c r="M1053" i="30"/>
  <c r="D1053" i="30"/>
  <c r="M1052" i="30"/>
  <c r="D1051" i="30"/>
  <c r="D1050" i="30"/>
  <c r="D1049" i="30"/>
  <c r="AE1040" i="30"/>
  <c r="AB1040" i="30"/>
  <c r="Y1040" i="30"/>
  <c r="V1040" i="30"/>
  <c r="AE1039" i="30"/>
  <c r="AB1039" i="30"/>
  <c r="Y1039" i="30"/>
  <c r="V1039" i="30"/>
  <c r="AE1037" i="30"/>
  <c r="AB1037" i="30"/>
  <c r="Y1037" i="30"/>
  <c r="V1037" i="30"/>
  <c r="AE1036" i="30"/>
  <c r="AB1036" i="30"/>
  <c r="Y1036" i="30"/>
  <c r="V1036" i="30"/>
  <c r="AE1035" i="30"/>
  <c r="AB1035" i="30"/>
  <c r="Y1035" i="30"/>
  <c r="V1035" i="30"/>
  <c r="AH1032" i="30"/>
  <c r="AG1032" i="30"/>
  <c r="AF1032" i="30"/>
  <c r="AE1032" i="30"/>
  <c r="AD1032" i="30"/>
  <c r="AC1032" i="30"/>
  <c r="AB1032" i="30"/>
  <c r="AA1032" i="30"/>
  <c r="Z1032" i="30"/>
  <c r="Y1032" i="30"/>
  <c r="X1032" i="30"/>
  <c r="W1032" i="30"/>
  <c r="V1032" i="30"/>
  <c r="AH1031" i="30"/>
  <c r="AG1031" i="30"/>
  <c r="AF1031" i="30"/>
  <c r="AE1031" i="30"/>
  <c r="AD1031" i="30"/>
  <c r="AC1031" i="30"/>
  <c r="AB1031" i="30"/>
  <c r="AA1031" i="30"/>
  <c r="Z1031" i="30"/>
  <c r="Y1031" i="30"/>
  <c r="X1031" i="30"/>
  <c r="W1031" i="30"/>
  <c r="V1031" i="30"/>
  <c r="AH1030" i="30"/>
  <c r="AG1030" i="30"/>
  <c r="AF1030" i="30"/>
  <c r="AE1030" i="30"/>
  <c r="AD1030" i="30"/>
  <c r="AC1030" i="30"/>
  <c r="AB1030" i="30"/>
  <c r="AA1030" i="30"/>
  <c r="Z1030" i="30"/>
  <c r="Y1030" i="30"/>
  <c r="X1030" i="30"/>
  <c r="W1030" i="30"/>
  <c r="V1030" i="30"/>
  <c r="AH1029" i="30"/>
  <c r="AG1029" i="30"/>
  <c r="AF1029" i="30"/>
  <c r="AE1029" i="30"/>
  <c r="AD1029" i="30"/>
  <c r="AC1029" i="30"/>
  <c r="AB1029" i="30"/>
  <c r="AA1029" i="30"/>
  <c r="Z1029" i="30"/>
  <c r="Y1029" i="30"/>
  <c r="X1029" i="30"/>
  <c r="W1029" i="30"/>
  <c r="V1029" i="30"/>
  <c r="T1029" i="30"/>
  <c r="AH1028" i="30"/>
  <c r="AG1028" i="30"/>
  <c r="AF1028" i="30"/>
  <c r="AE1028" i="30"/>
  <c r="AD1028" i="30"/>
  <c r="AC1028" i="30"/>
  <c r="AB1028" i="30"/>
  <c r="AA1028" i="30"/>
  <c r="Z1028" i="30"/>
  <c r="Y1028" i="30"/>
  <c r="X1028" i="30"/>
  <c r="W1028" i="30"/>
  <c r="V1028" i="30"/>
  <c r="AH1027" i="30"/>
  <c r="AG1027" i="30"/>
  <c r="AF1027" i="30"/>
  <c r="AE1027" i="30"/>
  <c r="AD1027" i="30"/>
  <c r="AC1027" i="30"/>
  <c r="AB1027" i="30"/>
  <c r="AA1027" i="30"/>
  <c r="Z1027" i="30"/>
  <c r="Y1027" i="30"/>
  <c r="X1027" i="30"/>
  <c r="W1027" i="30"/>
  <c r="V1027" i="30"/>
  <c r="AE1024" i="30"/>
  <c r="V1024" i="30"/>
  <c r="AE1023" i="30"/>
  <c r="V1022" i="30"/>
  <c r="V1021" i="30"/>
  <c r="V1020" i="30"/>
  <c r="M1040" i="30"/>
  <c r="J1040" i="30"/>
  <c r="G1040" i="30"/>
  <c r="D1040" i="30"/>
  <c r="M1039" i="30"/>
  <c r="J1039" i="30"/>
  <c r="G1039" i="30"/>
  <c r="D1039" i="30"/>
  <c r="M1037" i="30"/>
  <c r="J1037" i="30"/>
  <c r="G1037" i="30"/>
  <c r="D1037" i="30"/>
  <c r="M1036" i="30"/>
  <c r="J1036" i="30"/>
  <c r="G1036" i="30"/>
  <c r="D1036" i="30"/>
  <c r="M1035" i="30"/>
  <c r="J1035" i="30"/>
  <c r="G1035" i="30"/>
  <c r="D1035" i="30"/>
  <c r="P1032" i="30"/>
  <c r="O1032" i="30"/>
  <c r="N1032" i="30"/>
  <c r="M1032" i="30"/>
  <c r="L1032" i="30"/>
  <c r="K1032" i="30"/>
  <c r="J1032" i="30"/>
  <c r="I1032" i="30"/>
  <c r="H1032" i="30"/>
  <c r="G1032" i="30"/>
  <c r="F1032" i="30"/>
  <c r="E1032" i="30"/>
  <c r="D1032" i="30"/>
  <c r="P1031" i="30"/>
  <c r="O1031" i="30"/>
  <c r="N1031" i="30"/>
  <c r="M1031" i="30"/>
  <c r="L1031" i="30"/>
  <c r="K1031" i="30"/>
  <c r="J1031" i="30"/>
  <c r="I1031" i="30"/>
  <c r="H1031" i="30"/>
  <c r="G1031" i="30"/>
  <c r="F1031" i="30"/>
  <c r="E1031" i="30"/>
  <c r="D1031" i="30"/>
  <c r="P1030" i="30"/>
  <c r="O1030" i="30"/>
  <c r="N1030" i="30"/>
  <c r="M1030" i="30"/>
  <c r="L1030" i="30"/>
  <c r="K1030" i="30"/>
  <c r="J1030" i="30"/>
  <c r="I1030" i="30"/>
  <c r="H1030" i="30"/>
  <c r="G1030" i="30"/>
  <c r="F1030" i="30"/>
  <c r="E1030" i="30"/>
  <c r="D1030" i="30"/>
  <c r="P1029" i="30"/>
  <c r="O1029" i="30"/>
  <c r="N1029" i="30"/>
  <c r="M1029" i="30"/>
  <c r="L1029" i="30"/>
  <c r="K1029" i="30"/>
  <c r="J1029" i="30"/>
  <c r="I1029" i="30"/>
  <c r="H1029" i="30"/>
  <c r="G1029" i="30"/>
  <c r="F1029" i="30"/>
  <c r="E1029" i="30"/>
  <c r="D1029" i="30"/>
  <c r="B1029" i="30"/>
  <c r="P1028" i="30"/>
  <c r="O1028" i="30"/>
  <c r="N1028" i="30"/>
  <c r="M1028" i="30"/>
  <c r="L1028" i="30"/>
  <c r="K1028" i="30"/>
  <c r="J1028" i="30"/>
  <c r="I1028" i="30"/>
  <c r="H1028" i="30"/>
  <c r="G1028" i="30"/>
  <c r="F1028" i="30"/>
  <c r="E1028" i="30"/>
  <c r="D1028" i="30"/>
  <c r="P1027" i="30"/>
  <c r="O1027" i="30"/>
  <c r="N1027" i="30"/>
  <c r="M1027" i="30"/>
  <c r="L1027" i="30"/>
  <c r="K1027" i="30"/>
  <c r="J1027" i="30"/>
  <c r="I1027" i="30"/>
  <c r="H1027" i="30"/>
  <c r="G1027" i="30"/>
  <c r="F1027" i="30"/>
  <c r="E1027" i="30"/>
  <c r="D1027" i="30"/>
  <c r="M1024" i="30"/>
  <c r="D1024" i="30"/>
  <c r="M1023" i="30"/>
  <c r="D1022" i="30"/>
  <c r="D1021" i="30"/>
  <c r="D1020" i="30"/>
  <c r="AE1011" i="30"/>
  <c r="AB1011" i="30"/>
  <c r="Y1011" i="30"/>
  <c r="V1011" i="30"/>
  <c r="AE1010" i="30"/>
  <c r="AB1010" i="30"/>
  <c r="Y1010" i="30"/>
  <c r="V1010" i="30"/>
  <c r="AE1008" i="30"/>
  <c r="AB1008" i="30"/>
  <c r="Y1008" i="30"/>
  <c r="V1008" i="30"/>
  <c r="AE1007" i="30"/>
  <c r="AB1007" i="30"/>
  <c r="Y1007" i="30"/>
  <c r="V1007" i="30"/>
  <c r="AE1006" i="30"/>
  <c r="AB1006" i="30"/>
  <c r="Y1006" i="30"/>
  <c r="V1006" i="30"/>
  <c r="AH1003" i="30"/>
  <c r="AG1003" i="30"/>
  <c r="AF1003" i="30"/>
  <c r="AE1003" i="30"/>
  <c r="AD1003" i="30"/>
  <c r="AC1003" i="30"/>
  <c r="AB1003" i="30"/>
  <c r="AA1003" i="30"/>
  <c r="Z1003" i="30"/>
  <c r="Y1003" i="30"/>
  <c r="X1003" i="30"/>
  <c r="W1003" i="30"/>
  <c r="V1003" i="30"/>
  <c r="AH1002" i="30"/>
  <c r="AG1002" i="30"/>
  <c r="AF1002" i="30"/>
  <c r="AE1002" i="30"/>
  <c r="AD1002" i="30"/>
  <c r="AC1002" i="30"/>
  <c r="AB1002" i="30"/>
  <c r="AA1002" i="30"/>
  <c r="Z1002" i="30"/>
  <c r="Y1002" i="30"/>
  <c r="X1002" i="30"/>
  <c r="W1002" i="30"/>
  <c r="V1002" i="30"/>
  <c r="AH1001" i="30"/>
  <c r="AG1001" i="30"/>
  <c r="AF1001" i="30"/>
  <c r="AE1001" i="30"/>
  <c r="AD1001" i="30"/>
  <c r="AC1001" i="30"/>
  <c r="AB1001" i="30"/>
  <c r="AA1001" i="30"/>
  <c r="Z1001" i="30"/>
  <c r="Y1001" i="30"/>
  <c r="X1001" i="30"/>
  <c r="W1001" i="30"/>
  <c r="V1001" i="30"/>
  <c r="AH1000" i="30"/>
  <c r="AG1000" i="30"/>
  <c r="AF1000" i="30"/>
  <c r="AE1000" i="30"/>
  <c r="AD1000" i="30"/>
  <c r="AC1000" i="30"/>
  <c r="AB1000" i="30"/>
  <c r="AA1000" i="30"/>
  <c r="Z1000" i="30"/>
  <c r="Y1000" i="30"/>
  <c r="X1000" i="30"/>
  <c r="W1000" i="30"/>
  <c r="V1000" i="30"/>
  <c r="T1000" i="30"/>
  <c r="AH999" i="30"/>
  <c r="AG999" i="30"/>
  <c r="AF999" i="30"/>
  <c r="AE999" i="30"/>
  <c r="AD999" i="30"/>
  <c r="AC999" i="30"/>
  <c r="AB999" i="30"/>
  <c r="AA999" i="30"/>
  <c r="Z999" i="30"/>
  <c r="Y999" i="30"/>
  <c r="X999" i="30"/>
  <c r="W999" i="30"/>
  <c r="V999" i="30"/>
  <c r="AH998" i="30"/>
  <c r="AG998" i="30"/>
  <c r="AF998" i="30"/>
  <c r="AE998" i="30"/>
  <c r="AD998" i="30"/>
  <c r="AC998" i="30"/>
  <c r="AB998" i="30"/>
  <c r="AA998" i="30"/>
  <c r="Z998" i="30"/>
  <c r="Y998" i="30"/>
  <c r="X998" i="30"/>
  <c r="W998" i="30"/>
  <c r="V998" i="30"/>
  <c r="AE995" i="30"/>
  <c r="V995" i="30"/>
  <c r="AE994" i="30"/>
  <c r="V993" i="30"/>
  <c r="V992" i="30"/>
  <c r="V991" i="30"/>
  <c r="M1011" i="30"/>
  <c r="J1011" i="30"/>
  <c r="G1011" i="30"/>
  <c r="D1011" i="30"/>
  <c r="M1010" i="30"/>
  <c r="J1010" i="30"/>
  <c r="G1010" i="30"/>
  <c r="D1010" i="30"/>
  <c r="M1008" i="30"/>
  <c r="J1008" i="30"/>
  <c r="G1008" i="30"/>
  <c r="D1008" i="30"/>
  <c r="M1007" i="30"/>
  <c r="J1007" i="30"/>
  <c r="G1007" i="30"/>
  <c r="D1007" i="30"/>
  <c r="M1006" i="30"/>
  <c r="J1006" i="30"/>
  <c r="G1006" i="30"/>
  <c r="D1006" i="30"/>
  <c r="P1003" i="30"/>
  <c r="O1003" i="30"/>
  <c r="N1003" i="30"/>
  <c r="M1003" i="30"/>
  <c r="L1003" i="30"/>
  <c r="K1003" i="30"/>
  <c r="J1003" i="30"/>
  <c r="I1003" i="30"/>
  <c r="H1003" i="30"/>
  <c r="G1003" i="30"/>
  <c r="F1003" i="30"/>
  <c r="E1003" i="30"/>
  <c r="D1003" i="30"/>
  <c r="P1002" i="30"/>
  <c r="O1002" i="30"/>
  <c r="N1002" i="30"/>
  <c r="M1002" i="30"/>
  <c r="L1002" i="30"/>
  <c r="K1002" i="30"/>
  <c r="J1002" i="30"/>
  <c r="I1002" i="30"/>
  <c r="H1002" i="30"/>
  <c r="G1002" i="30"/>
  <c r="F1002" i="30"/>
  <c r="E1002" i="30"/>
  <c r="D1002" i="30"/>
  <c r="P1001" i="30"/>
  <c r="O1001" i="30"/>
  <c r="N1001" i="30"/>
  <c r="M1001" i="30"/>
  <c r="L1001" i="30"/>
  <c r="K1001" i="30"/>
  <c r="J1001" i="30"/>
  <c r="I1001" i="30"/>
  <c r="H1001" i="30"/>
  <c r="G1001" i="30"/>
  <c r="F1001" i="30"/>
  <c r="E1001" i="30"/>
  <c r="D1001" i="30"/>
  <c r="P1000" i="30"/>
  <c r="O1000" i="30"/>
  <c r="N1000" i="30"/>
  <c r="M1000" i="30"/>
  <c r="L1000" i="30"/>
  <c r="K1000" i="30"/>
  <c r="J1000" i="30"/>
  <c r="I1000" i="30"/>
  <c r="H1000" i="30"/>
  <c r="G1000" i="30"/>
  <c r="F1000" i="30"/>
  <c r="E1000" i="30"/>
  <c r="D1000" i="30"/>
  <c r="B1000" i="30"/>
  <c r="P999" i="30"/>
  <c r="O999" i="30"/>
  <c r="N999" i="30"/>
  <c r="M999" i="30"/>
  <c r="L999" i="30"/>
  <c r="K999" i="30"/>
  <c r="J999" i="30"/>
  <c r="I999" i="30"/>
  <c r="H999" i="30"/>
  <c r="G999" i="30"/>
  <c r="F999" i="30"/>
  <c r="E999" i="30"/>
  <c r="D999" i="30"/>
  <c r="P998" i="30"/>
  <c r="O998" i="30"/>
  <c r="N998" i="30"/>
  <c r="M998" i="30"/>
  <c r="L998" i="30"/>
  <c r="K998" i="30"/>
  <c r="J998" i="30"/>
  <c r="I998" i="30"/>
  <c r="H998" i="30"/>
  <c r="G998" i="30"/>
  <c r="F998" i="30"/>
  <c r="E998" i="30"/>
  <c r="D998" i="30"/>
  <c r="M995" i="30"/>
  <c r="D995" i="30"/>
  <c r="M994" i="30"/>
  <c r="D993" i="30"/>
  <c r="D992" i="30"/>
  <c r="D991" i="30"/>
  <c r="AE982" i="30"/>
  <c r="AB982" i="30"/>
  <c r="Y982" i="30"/>
  <c r="V982" i="30"/>
  <c r="AE981" i="30"/>
  <c r="AB981" i="30"/>
  <c r="Y981" i="30"/>
  <c r="V981" i="30"/>
  <c r="AE979" i="30"/>
  <c r="AB979" i="30"/>
  <c r="Y979" i="30"/>
  <c r="V979" i="30"/>
  <c r="AE978" i="30"/>
  <c r="AB978" i="30"/>
  <c r="Y978" i="30"/>
  <c r="V978" i="30"/>
  <c r="AE977" i="30"/>
  <c r="AB977" i="30"/>
  <c r="Y977" i="30"/>
  <c r="V977" i="30"/>
  <c r="AH974" i="30"/>
  <c r="AG974" i="30"/>
  <c r="AF974" i="30"/>
  <c r="AE974" i="30"/>
  <c r="AD974" i="30"/>
  <c r="AC974" i="30"/>
  <c r="AB974" i="30"/>
  <c r="AA974" i="30"/>
  <c r="Z974" i="30"/>
  <c r="Y974" i="30"/>
  <c r="X974" i="30"/>
  <c r="W974" i="30"/>
  <c r="V974" i="30"/>
  <c r="AH973" i="30"/>
  <c r="AG973" i="30"/>
  <c r="AF973" i="30"/>
  <c r="AE973" i="30"/>
  <c r="AD973" i="30"/>
  <c r="AC973" i="30"/>
  <c r="AB973" i="30"/>
  <c r="AA973" i="30"/>
  <c r="Z973" i="30"/>
  <c r="Y973" i="30"/>
  <c r="X973" i="30"/>
  <c r="W973" i="30"/>
  <c r="V973" i="30"/>
  <c r="AH972" i="30"/>
  <c r="AG972" i="30"/>
  <c r="AF972" i="30"/>
  <c r="AE972" i="30"/>
  <c r="AD972" i="30"/>
  <c r="AC972" i="30"/>
  <c r="AB972" i="30"/>
  <c r="AA972" i="30"/>
  <c r="Z972" i="30"/>
  <c r="Y972" i="30"/>
  <c r="X972" i="30"/>
  <c r="W972" i="30"/>
  <c r="V972" i="30"/>
  <c r="AH971" i="30"/>
  <c r="AG971" i="30"/>
  <c r="AF971" i="30"/>
  <c r="AE971" i="30"/>
  <c r="AD971" i="30"/>
  <c r="AC971" i="30"/>
  <c r="AB971" i="30"/>
  <c r="AA971" i="30"/>
  <c r="Z971" i="30"/>
  <c r="Y971" i="30"/>
  <c r="X971" i="30"/>
  <c r="W971" i="30"/>
  <c r="V971" i="30"/>
  <c r="T971" i="30"/>
  <c r="AH970" i="30"/>
  <c r="AG970" i="30"/>
  <c r="AF970" i="30"/>
  <c r="AE970" i="30"/>
  <c r="AD970" i="30"/>
  <c r="AC970" i="30"/>
  <c r="AB970" i="30"/>
  <c r="AA970" i="30"/>
  <c r="Z970" i="30"/>
  <c r="Y970" i="30"/>
  <c r="X970" i="30"/>
  <c r="W970" i="30"/>
  <c r="V970" i="30"/>
  <c r="AH969" i="30"/>
  <c r="AG969" i="30"/>
  <c r="AF969" i="30"/>
  <c r="AE969" i="30"/>
  <c r="AD969" i="30"/>
  <c r="AC969" i="30"/>
  <c r="AB969" i="30"/>
  <c r="AA969" i="30"/>
  <c r="Z969" i="30"/>
  <c r="Y969" i="30"/>
  <c r="X969" i="30"/>
  <c r="W969" i="30"/>
  <c r="V969" i="30"/>
  <c r="AE966" i="30"/>
  <c r="V966" i="30"/>
  <c r="AE965" i="30"/>
  <c r="V964" i="30"/>
  <c r="V963" i="30"/>
  <c r="V962" i="30"/>
  <c r="M982" i="30"/>
  <c r="J982" i="30"/>
  <c r="G982" i="30"/>
  <c r="D982" i="30"/>
  <c r="M981" i="30"/>
  <c r="J981" i="30"/>
  <c r="G981" i="30"/>
  <c r="D981" i="30"/>
  <c r="M979" i="30"/>
  <c r="J979" i="30"/>
  <c r="G979" i="30"/>
  <c r="D979" i="30"/>
  <c r="M978" i="30"/>
  <c r="J978" i="30"/>
  <c r="G978" i="30"/>
  <c r="D978" i="30"/>
  <c r="M977" i="30"/>
  <c r="J977" i="30"/>
  <c r="G977" i="30"/>
  <c r="D977" i="30"/>
  <c r="P974" i="30"/>
  <c r="O974" i="30"/>
  <c r="N974" i="30"/>
  <c r="M974" i="30"/>
  <c r="L974" i="30"/>
  <c r="K974" i="30"/>
  <c r="J974" i="30"/>
  <c r="I974" i="30"/>
  <c r="H974" i="30"/>
  <c r="G974" i="30"/>
  <c r="F974" i="30"/>
  <c r="E974" i="30"/>
  <c r="D974" i="30"/>
  <c r="P973" i="30"/>
  <c r="O973" i="30"/>
  <c r="N973" i="30"/>
  <c r="M973" i="30"/>
  <c r="L973" i="30"/>
  <c r="K973" i="30"/>
  <c r="J973" i="30"/>
  <c r="I973" i="30"/>
  <c r="H973" i="30"/>
  <c r="G973" i="30"/>
  <c r="F973" i="30"/>
  <c r="E973" i="30"/>
  <c r="D973" i="30"/>
  <c r="P972" i="30"/>
  <c r="O972" i="30"/>
  <c r="N972" i="30"/>
  <c r="M972" i="30"/>
  <c r="L972" i="30"/>
  <c r="K972" i="30"/>
  <c r="J972" i="30"/>
  <c r="I972" i="30"/>
  <c r="H972" i="30"/>
  <c r="G972" i="30"/>
  <c r="F972" i="30"/>
  <c r="E972" i="30"/>
  <c r="D972" i="30"/>
  <c r="P971" i="30"/>
  <c r="O971" i="30"/>
  <c r="N971" i="30"/>
  <c r="M971" i="30"/>
  <c r="L971" i="30"/>
  <c r="K971" i="30"/>
  <c r="J971" i="30"/>
  <c r="I971" i="30"/>
  <c r="H971" i="30"/>
  <c r="G971" i="30"/>
  <c r="F971" i="30"/>
  <c r="E971" i="30"/>
  <c r="D971" i="30"/>
  <c r="B971" i="30"/>
  <c r="P970" i="30"/>
  <c r="O970" i="30"/>
  <c r="N970" i="30"/>
  <c r="M970" i="30"/>
  <c r="L970" i="30"/>
  <c r="K970" i="30"/>
  <c r="J970" i="30"/>
  <c r="I970" i="30"/>
  <c r="H970" i="30"/>
  <c r="G970" i="30"/>
  <c r="F970" i="30"/>
  <c r="E970" i="30"/>
  <c r="D970" i="30"/>
  <c r="P969" i="30"/>
  <c r="O969" i="30"/>
  <c r="N969" i="30"/>
  <c r="M969" i="30"/>
  <c r="L969" i="30"/>
  <c r="K969" i="30"/>
  <c r="J969" i="30"/>
  <c r="I969" i="30"/>
  <c r="H969" i="30"/>
  <c r="G969" i="30"/>
  <c r="F969" i="30"/>
  <c r="E969" i="30"/>
  <c r="D969" i="30"/>
  <c r="M966" i="30"/>
  <c r="D966" i="30"/>
  <c r="M965" i="30"/>
  <c r="D964" i="30"/>
  <c r="D963" i="30"/>
  <c r="D962" i="30"/>
  <c r="AE953" i="30"/>
  <c r="AB953" i="30"/>
  <c r="Y953" i="30"/>
  <c r="V953" i="30"/>
  <c r="AE952" i="30"/>
  <c r="AB952" i="30"/>
  <c r="Y952" i="30"/>
  <c r="V952" i="30"/>
  <c r="AE950" i="30"/>
  <c r="AB950" i="30"/>
  <c r="Y950" i="30"/>
  <c r="V950" i="30"/>
  <c r="AE949" i="30"/>
  <c r="AB949" i="30"/>
  <c r="Y949" i="30"/>
  <c r="V949" i="30"/>
  <c r="AE948" i="30"/>
  <c r="AB948" i="30"/>
  <c r="Y948" i="30"/>
  <c r="V948" i="30"/>
  <c r="AH945" i="30"/>
  <c r="AG945" i="30"/>
  <c r="AF945" i="30"/>
  <c r="AE945" i="30"/>
  <c r="AD945" i="30"/>
  <c r="AC945" i="30"/>
  <c r="AB945" i="30"/>
  <c r="AA945" i="30"/>
  <c r="Z945" i="30"/>
  <c r="Y945" i="30"/>
  <c r="X945" i="30"/>
  <c r="W945" i="30"/>
  <c r="V945" i="30"/>
  <c r="AH944" i="30"/>
  <c r="AG944" i="30"/>
  <c r="AF944" i="30"/>
  <c r="AE944" i="30"/>
  <c r="AD944" i="30"/>
  <c r="AC944" i="30"/>
  <c r="AB944" i="30"/>
  <c r="AA944" i="30"/>
  <c r="Z944" i="30"/>
  <c r="Y944" i="30"/>
  <c r="X944" i="30"/>
  <c r="W944" i="30"/>
  <c r="V944" i="30"/>
  <c r="AH943" i="30"/>
  <c r="AG943" i="30"/>
  <c r="AF943" i="30"/>
  <c r="AE943" i="30"/>
  <c r="AD943" i="30"/>
  <c r="AC943" i="30"/>
  <c r="AB943" i="30"/>
  <c r="AA943" i="30"/>
  <c r="Z943" i="30"/>
  <c r="Y943" i="30"/>
  <c r="X943" i="30"/>
  <c r="W943" i="30"/>
  <c r="V943" i="30"/>
  <c r="AH942" i="30"/>
  <c r="AG942" i="30"/>
  <c r="AF942" i="30"/>
  <c r="AE942" i="30"/>
  <c r="AD942" i="30"/>
  <c r="AC942" i="30"/>
  <c r="AB942" i="30"/>
  <c r="AA942" i="30"/>
  <c r="Z942" i="30"/>
  <c r="Y942" i="30"/>
  <c r="X942" i="30"/>
  <c r="W942" i="30"/>
  <c r="V942" i="30"/>
  <c r="T942" i="30"/>
  <c r="AH941" i="30"/>
  <c r="AG941" i="30"/>
  <c r="AF941" i="30"/>
  <c r="AE941" i="30"/>
  <c r="AD941" i="30"/>
  <c r="AC941" i="30"/>
  <c r="AB941" i="30"/>
  <c r="AA941" i="30"/>
  <c r="Z941" i="30"/>
  <c r="Y941" i="30"/>
  <c r="X941" i="30"/>
  <c r="W941" i="30"/>
  <c r="V941" i="30"/>
  <c r="AH940" i="30"/>
  <c r="AG940" i="30"/>
  <c r="AF940" i="30"/>
  <c r="AE940" i="30"/>
  <c r="AD940" i="30"/>
  <c r="AC940" i="30"/>
  <c r="AB940" i="30"/>
  <c r="AA940" i="30"/>
  <c r="Z940" i="30"/>
  <c r="Y940" i="30"/>
  <c r="X940" i="30"/>
  <c r="W940" i="30"/>
  <c r="V940" i="30"/>
  <c r="AE937" i="30"/>
  <c r="V937" i="30"/>
  <c r="AE936" i="30"/>
  <c r="V935" i="30"/>
  <c r="V934" i="30"/>
  <c r="V933" i="30"/>
  <c r="M953" i="30"/>
  <c r="J953" i="30"/>
  <c r="G953" i="30"/>
  <c r="D953" i="30"/>
  <c r="M952" i="30"/>
  <c r="J952" i="30"/>
  <c r="G952" i="30"/>
  <c r="D952" i="30"/>
  <c r="M950" i="30"/>
  <c r="J950" i="30"/>
  <c r="G950" i="30"/>
  <c r="D950" i="30"/>
  <c r="M949" i="30"/>
  <c r="J949" i="30"/>
  <c r="G949" i="30"/>
  <c r="D949" i="30"/>
  <c r="M948" i="30"/>
  <c r="J948" i="30"/>
  <c r="G948" i="30"/>
  <c r="D948" i="30"/>
  <c r="P945" i="30"/>
  <c r="O945" i="30"/>
  <c r="N945" i="30"/>
  <c r="M945" i="30"/>
  <c r="L945" i="30"/>
  <c r="K945" i="30"/>
  <c r="J945" i="30"/>
  <c r="I945" i="30"/>
  <c r="H945" i="30"/>
  <c r="G945" i="30"/>
  <c r="F945" i="30"/>
  <c r="E945" i="30"/>
  <c r="D945" i="30"/>
  <c r="P944" i="30"/>
  <c r="O944" i="30"/>
  <c r="N944" i="30"/>
  <c r="M944" i="30"/>
  <c r="L944" i="30"/>
  <c r="K944" i="30"/>
  <c r="J944" i="30"/>
  <c r="I944" i="30"/>
  <c r="H944" i="30"/>
  <c r="G944" i="30"/>
  <c r="F944" i="30"/>
  <c r="E944" i="30"/>
  <c r="D944" i="30"/>
  <c r="P943" i="30"/>
  <c r="O943" i="30"/>
  <c r="N943" i="30"/>
  <c r="M943" i="30"/>
  <c r="L943" i="30"/>
  <c r="K943" i="30"/>
  <c r="J943" i="30"/>
  <c r="I943" i="30"/>
  <c r="H943" i="30"/>
  <c r="G943" i="30"/>
  <c r="F943" i="30"/>
  <c r="E943" i="30"/>
  <c r="D943" i="30"/>
  <c r="P942" i="30"/>
  <c r="O942" i="30"/>
  <c r="N942" i="30"/>
  <c r="M942" i="30"/>
  <c r="L942" i="30"/>
  <c r="K942" i="30"/>
  <c r="J942" i="30"/>
  <c r="I942" i="30"/>
  <c r="H942" i="30"/>
  <c r="G942" i="30"/>
  <c r="F942" i="30"/>
  <c r="E942" i="30"/>
  <c r="D942" i="30"/>
  <c r="B942" i="30"/>
  <c r="P941" i="30"/>
  <c r="O941" i="30"/>
  <c r="N941" i="30"/>
  <c r="M941" i="30"/>
  <c r="L941" i="30"/>
  <c r="K941" i="30"/>
  <c r="J941" i="30"/>
  <c r="I941" i="30"/>
  <c r="H941" i="30"/>
  <c r="G941" i="30"/>
  <c r="F941" i="30"/>
  <c r="E941" i="30"/>
  <c r="D941" i="30"/>
  <c r="P940" i="30"/>
  <c r="O940" i="30"/>
  <c r="N940" i="30"/>
  <c r="M940" i="30"/>
  <c r="L940" i="30"/>
  <c r="K940" i="30"/>
  <c r="J940" i="30"/>
  <c r="I940" i="30"/>
  <c r="H940" i="30"/>
  <c r="G940" i="30"/>
  <c r="F940" i="30"/>
  <c r="E940" i="30"/>
  <c r="D940" i="30"/>
  <c r="M937" i="30"/>
  <c r="D937" i="30"/>
  <c r="M936" i="30"/>
  <c r="D935" i="30"/>
  <c r="D934" i="30"/>
  <c r="D933" i="30"/>
  <c r="AE924" i="30"/>
  <c r="AB924" i="30"/>
  <c r="Y924" i="30"/>
  <c r="V924" i="30"/>
  <c r="AE923" i="30"/>
  <c r="AB923" i="30"/>
  <c r="Y923" i="30"/>
  <c r="V923" i="30"/>
  <c r="AE921" i="30"/>
  <c r="AB921" i="30"/>
  <c r="Y921" i="30"/>
  <c r="V921" i="30"/>
  <c r="AE920" i="30"/>
  <c r="AB920" i="30"/>
  <c r="Y920" i="30"/>
  <c r="V920" i="30"/>
  <c r="AE919" i="30"/>
  <c r="AB919" i="30"/>
  <c r="Y919" i="30"/>
  <c r="V919" i="30"/>
  <c r="AH916" i="30"/>
  <c r="AG916" i="30"/>
  <c r="AF916" i="30"/>
  <c r="AE916" i="30"/>
  <c r="AD916" i="30"/>
  <c r="AC916" i="30"/>
  <c r="AB916" i="30"/>
  <c r="AA916" i="30"/>
  <c r="Z916" i="30"/>
  <c r="Y916" i="30"/>
  <c r="X916" i="30"/>
  <c r="W916" i="30"/>
  <c r="V916" i="30"/>
  <c r="AH915" i="30"/>
  <c r="AG915" i="30"/>
  <c r="AF915" i="30"/>
  <c r="AE915" i="30"/>
  <c r="AD915" i="30"/>
  <c r="AC915" i="30"/>
  <c r="AB915" i="30"/>
  <c r="AA915" i="30"/>
  <c r="Z915" i="30"/>
  <c r="Y915" i="30"/>
  <c r="X915" i="30"/>
  <c r="W915" i="30"/>
  <c r="V915" i="30"/>
  <c r="AH914" i="30"/>
  <c r="AG914" i="30"/>
  <c r="AF914" i="30"/>
  <c r="AE914" i="30"/>
  <c r="AD914" i="30"/>
  <c r="AC914" i="30"/>
  <c r="AB914" i="30"/>
  <c r="AA914" i="30"/>
  <c r="Z914" i="30"/>
  <c r="Y914" i="30"/>
  <c r="X914" i="30"/>
  <c r="W914" i="30"/>
  <c r="V914" i="30"/>
  <c r="AH913" i="30"/>
  <c r="AG913" i="30"/>
  <c r="AF913" i="30"/>
  <c r="AE913" i="30"/>
  <c r="AD913" i="30"/>
  <c r="AC913" i="30"/>
  <c r="AB913" i="30"/>
  <c r="AA913" i="30"/>
  <c r="Z913" i="30"/>
  <c r="Y913" i="30"/>
  <c r="X913" i="30"/>
  <c r="W913" i="30"/>
  <c r="V913" i="30"/>
  <c r="T913" i="30"/>
  <c r="AH912" i="30"/>
  <c r="AG912" i="30"/>
  <c r="AF912" i="30"/>
  <c r="AE912" i="30"/>
  <c r="AD912" i="30"/>
  <c r="AC912" i="30"/>
  <c r="AB912" i="30"/>
  <c r="AA912" i="30"/>
  <c r="Z912" i="30"/>
  <c r="Y912" i="30"/>
  <c r="X912" i="30"/>
  <c r="W912" i="30"/>
  <c r="V912" i="30"/>
  <c r="AH911" i="30"/>
  <c r="AG911" i="30"/>
  <c r="AF911" i="30"/>
  <c r="AE911" i="30"/>
  <c r="AD911" i="30"/>
  <c r="AC911" i="30"/>
  <c r="AB911" i="30"/>
  <c r="AA911" i="30"/>
  <c r="Z911" i="30"/>
  <c r="Y911" i="30"/>
  <c r="X911" i="30"/>
  <c r="W911" i="30"/>
  <c r="V911" i="30"/>
  <c r="AE908" i="30"/>
  <c r="V908" i="30"/>
  <c r="AE907" i="30"/>
  <c r="V906" i="30"/>
  <c r="V905" i="30"/>
  <c r="V904" i="30"/>
  <c r="M924" i="30"/>
  <c r="J924" i="30"/>
  <c r="G924" i="30"/>
  <c r="D924" i="30"/>
  <c r="M923" i="30"/>
  <c r="J923" i="30"/>
  <c r="G923" i="30"/>
  <c r="D923" i="30"/>
  <c r="M921" i="30"/>
  <c r="J921" i="30"/>
  <c r="G921" i="30"/>
  <c r="D921" i="30"/>
  <c r="M920" i="30"/>
  <c r="J920" i="30"/>
  <c r="G920" i="30"/>
  <c r="D920" i="30"/>
  <c r="M919" i="30"/>
  <c r="J919" i="30"/>
  <c r="G919" i="30"/>
  <c r="D919" i="30"/>
  <c r="P916" i="30"/>
  <c r="O916" i="30"/>
  <c r="N916" i="30"/>
  <c r="M916" i="30"/>
  <c r="L916" i="30"/>
  <c r="K916" i="30"/>
  <c r="J916" i="30"/>
  <c r="I916" i="30"/>
  <c r="H916" i="30"/>
  <c r="G916" i="30"/>
  <c r="F916" i="30"/>
  <c r="E916" i="30"/>
  <c r="D916" i="30"/>
  <c r="P915" i="30"/>
  <c r="O915" i="30"/>
  <c r="N915" i="30"/>
  <c r="M915" i="30"/>
  <c r="L915" i="30"/>
  <c r="K915" i="30"/>
  <c r="J915" i="30"/>
  <c r="I915" i="30"/>
  <c r="H915" i="30"/>
  <c r="G915" i="30"/>
  <c r="F915" i="30"/>
  <c r="E915" i="30"/>
  <c r="D915" i="30"/>
  <c r="P914" i="30"/>
  <c r="O914" i="30"/>
  <c r="N914" i="30"/>
  <c r="M914" i="30"/>
  <c r="L914" i="30"/>
  <c r="K914" i="30"/>
  <c r="J914" i="30"/>
  <c r="I914" i="30"/>
  <c r="H914" i="30"/>
  <c r="G914" i="30"/>
  <c r="F914" i="30"/>
  <c r="E914" i="30"/>
  <c r="D914" i="30"/>
  <c r="P913" i="30"/>
  <c r="O913" i="30"/>
  <c r="N913" i="30"/>
  <c r="M913" i="30"/>
  <c r="L913" i="30"/>
  <c r="K913" i="30"/>
  <c r="J913" i="30"/>
  <c r="I913" i="30"/>
  <c r="H913" i="30"/>
  <c r="G913" i="30"/>
  <c r="F913" i="30"/>
  <c r="E913" i="30"/>
  <c r="D913" i="30"/>
  <c r="B913" i="30"/>
  <c r="P912" i="30"/>
  <c r="O912" i="30"/>
  <c r="N912" i="30"/>
  <c r="M912" i="30"/>
  <c r="L912" i="30"/>
  <c r="K912" i="30"/>
  <c r="J912" i="30"/>
  <c r="I912" i="30"/>
  <c r="H912" i="30"/>
  <c r="G912" i="30"/>
  <c r="F912" i="30"/>
  <c r="E912" i="30"/>
  <c r="D912" i="30"/>
  <c r="P911" i="30"/>
  <c r="O911" i="30"/>
  <c r="N911" i="30"/>
  <c r="M911" i="30"/>
  <c r="L911" i="30"/>
  <c r="K911" i="30"/>
  <c r="J911" i="30"/>
  <c r="I911" i="30"/>
  <c r="H911" i="30"/>
  <c r="G911" i="30"/>
  <c r="F911" i="30"/>
  <c r="E911" i="30"/>
  <c r="D911" i="30"/>
  <c r="M908" i="30"/>
  <c r="D908" i="30"/>
  <c r="M907" i="30"/>
  <c r="D906" i="30"/>
  <c r="D905" i="30"/>
  <c r="D904" i="30"/>
  <c r="AE895" i="30"/>
  <c r="AB895" i="30"/>
  <c r="Y895" i="30"/>
  <c r="V895" i="30"/>
  <c r="AE894" i="30"/>
  <c r="AB894" i="30"/>
  <c r="Y894" i="30"/>
  <c r="V894" i="30"/>
  <c r="AE892" i="30"/>
  <c r="AB892" i="30"/>
  <c r="Y892" i="30"/>
  <c r="V892" i="30"/>
  <c r="AE891" i="30"/>
  <c r="AB891" i="30"/>
  <c r="Y891" i="30"/>
  <c r="V891" i="30"/>
  <c r="AE890" i="30"/>
  <c r="AB890" i="30"/>
  <c r="Y890" i="30"/>
  <c r="V890" i="30"/>
  <c r="AH887" i="30"/>
  <c r="AG887" i="30"/>
  <c r="AF887" i="30"/>
  <c r="AE887" i="30"/>
  <c r="AD887" i="30"/>
  <c r="AC887" i="30"/>
  <c r="AB887" i="30"/>
  <c r="AA887" i="30"/>
  <c r="Z887" i="30"/>
  <c r="Y887" i="30"/>
  <c r="X887" i="30"/>
  <c r="W887" i="30"/>
  <c r="V887" i="30"/>
  <c r="AH886" i="30"/>
  <c r="AG886" i="30"/>
  <c r="AF886" i="30"/>
  <c r="AE886" i="30"/>
  <c r="AD886" i="30"/>
  <c r="AC886" i="30"/>
  <c r="AB886" i="30"/>
  <c r="AA886" i="30"/>
  <c r="Z886" i="30"/>
  <c r="Y886" i="30"/>
  <c r="X886" i="30"/>
  <c r="W886" i="30"/>
  <c r="V886" i="30"/>
  <c r="AH885" i="30"/>
  <c r="AG885" i="30"/>
  <c r="AF885" i="30"/>
  <c r="AE885" i="30"/>
  <c r="AD885" i="30"/>
  <c r="AC885" i="30"/>
  <c r="AB885" i="30"/>
  <c r="AA885" i="30"/>
  <c r="Z885" i="30"/>
  <c r="Y885" i="30"/>
  <c r="X885" i="30"/>
  <c r="W885" i="30"/>
  <c r="V885" i="30"/>
  <c r="AH884" i="30"/>
  <c r="AG884" i="30"/>
  <c r="AF884" i="30"/>
  <c r="AE884" i="30"/>
  <c r="AD884" i="30"/>
  <c r="AC884" i="30"/>
  <c r="AB884" i="30"/>
  <c r="AA884" i="30"/>
  <c r="Z884" i="30"/>
  <c r="Y884" i="30"/>
  <c r="X884" i="30"/>
  <c r="W884" i="30"/>
  <c r="V884" i="30"/>
  <c r="T884" i="30"/>
  <c r="AH883" i="30"/>
  <c r="AG883" i="30"/>
  <c r="AF883" i="30"/>
  <c r="AE883" i="30"/>
  <c r="AD883" i="30"/>
  <c r="AC883" i="30"/>
  <c r="AB883" i="30"/>
  <c r="AA883" i="30"/>
  <c r="Z883" i="30"/>
  <c r="Y883" i="30"/>
  <c r="X883" i="30"/>
  <c r="W883" i="30"/>
  <c r="V883" i="30"/>
  <c r="AH882" i="30"/>
  <c r="AG882" i="30"/>
  <c r="AF882" i="30"/>
  <c r="AE882" i="30"/>
  <c r="AD882" i="30"/>
  <c r="AC882" i="30"/>
  <c r="AB882" i="30"/>
  <c r="AA882" i="30"/>
  <c r="Z882" i="30"/>
  <c r="Y882" i="30"/>
  <c r="X882" i="30"/>
  <c r="W882" i="30"/>
  <c r="V882" i="30"/>
  <c r="AE879" i="30"/>
  <c r="V879" i="30"/>
  <c r="AE878" i="30"/>
  <c r="V877" i="30"/>
  <c r="V876" i="30"/>
  <c r="V875" i="30"/>
  <c r="M895" i="30"/>
  <c r="J895" i="30"/>
  <c r="G895" i="30"/>
  <c r="D895" i="30"/>
  <c r="M894" i="30"/>
  <c r="J894" i="30"/>
  <c r="G894" i="30"/>
  <c r="D894" i="30"/>
  <c r="M892" i="30"/>
  <c r="J892" i="30"/>
  <c r="G892" i="30"/>
  <c r="D892" i="30"/>
  <c r="M891" i="30"/>
  <c r="J891" i="30"/>
  <c r="G891" i="30"/>
  <c r="D891" i="30"/>
  <c r="M890" i="30"/>
  <c r="J890" i="30"/>
  <c r="G890" i="30"/>
  <c r="D890" i="30"/>
  <c r="P887" i="30"/>
  <c r="O887" i="30"/>
  <c r="N887" i="30"/>
  <c r="M887" i="30"/>
  <c r="L887" i="30"/>
  <c r="K887" i="30"/>
  <c r="J887" i="30"/>
  <c r="I887" i="30"/>
  <c r="H887" i="30"/>
  <c r="G887" i="30"/>
  <c r="F887" i="30"/>
  <c r="E887" i="30"/>
  <c r="D887" i="30"/>
  <c r="P886" i="30"/>
  <c r="O886" i="30"/>
  <c r="N886" i="30"/>
  <c r="M886" i="30"/>
  <c r="L886" i="30"/>
  <c r="K886" i="30"/>
  <c r="J886" i="30"/>
  <c r="I886" i="30"/>
  <c r="H886" i="30"/>
  <c r="G886" i="30"/>
  <c r="F886" i="30"/>
  <c r="E886" i="30"/>
  <c r="D886" i="30"/>
  <c r="P885" i="30"/>
  <c r="O885" i="30"/>
  <c r="N885" i="30"/>
  <c r="M885" i="30"/>
  <c r="L885" i="30"/>
  <c r="K885" i="30"/>
  <c r="J885" i="30"/>
  <c r="I885" i="30"/>
  <c r="H885" i="30"/>
  <c r="G885" i="30"/>
  <c r="F885" i="30"/>
  <c r="E885" i="30"/>
  <c r="D885" i="30"/>
  <c r="P884" i="30"/>
  <c r="O884" i="30"/>
  <c r="N884" i="30"/>
  <c r="M884" i="30"/>
  <c r="L884" i="30"/>
  <c r="K884" i="30"/>
  <c r="J884" i="30"/>
  <c r="I884" i="30"/>
  <c r="H884" i="30"/>
  <c r="G884" i="30"/>
  <c r="F884" i="30"/>
  <c r="E884" i="30"/>
  <c r="D884" i="30"/>
  <c r="B884" i="30"/>
  <c r="P883" i="30"/>
  <c r="O883" i="30"/>
  <c r="N883" i="30"/>
  <c r="M883" i="30"/>
  <c r="L883" i="30"/>
  <c r="K883" i="30"/>
  <c r="J883" i="30"/>
  <c r="I883" i="30"/>
  <c r="H883" i="30"/>
  <c r="G883" i="30"/>
  <c r="F883" i="30"/>
  <c r="E883" i="30"/>
  <c r="D883" i="30"/>
  <c r="P882" i="30"/>
  <c r="O882" i="30"/>
  <c r="N882" i="30"/>
  <c r="M882" i="30"/>
  <c r="L882" i="30"/>
  <c r="K882" i="30"/>
  <c r="J882" i="30"/>
  <c r="I882" i="30"/>
  <c r="H882" i="30"/>
  <c r="G882" i="30"/>
  <c r="F882" i="30"/>
  <c r="E882" i="30"/>
  <c r="D882" i="30"/>
  <c r="M879" i="30"/>
  <c r="D879" i="30"/>
  <c r="M878" i="30"/>
  <c r="D877" i="30"/>
  <c r="D876" i="30"/>
  <c r="D875" i="30"/>
  <c r="AE866" i="30"/>
  <c r="AB866" i="30"/>
  <c r="Y866" i="30"/>
  <c r="V866" i="30"/>
  <c r="AE865" i="30"/>
  <c r="AB865" i="30"/>
  <c r="Y865" i="30"/>
  <c r="V865" i="30"/>
  <c r="AE863" i="30"/>
  <c r="AB863" i="30"/>
  <c r="Y863" i="30"/>
  <c r="V863" i="30"/>
  <c r="AE862" i="30"/>
  <c r="AB862" i="30"/>
  <c r="Y862" i="30"/>
  <c r="V862" i="30"/>
  <c r="AE861" i="30"/>
  <c r="AB861" i="30"/>
  <c r="Y861" i="30"/>
  <c r="V861" i="30"/>
  <c r="AH858" i="30"/>
  <c r="AG858" i="30"/>
  <c r="AF858" i="30"/>
  <c r="AE858" i="30"/>
  <c r="AD858" i="30"/>
  <c r="AC858" i="30"/>
  <c r="AB858" i="30"/>
  <c r="AA858" i="30"/>
  <c r="Z858" i="30"/>
  <c r="Y858" i="30"/>
  <c r="X858" i="30"/>
  <c r="W858" i="30"/>
  <c r="V858" i="30"/>
  <c r="AH857" i="30"/>
  <c r="AG857" i="30"/>
  <c r="AF857" i="30"/>
  <c r="AE857" i="30"/>
  <c r="AD857" i="30"/>
  <c r="AC857" i="30"/>
  <c r="AB857" i="30"/>
  <c r="AA857" i="30"/>
  <c r="Z857" i="30"/>
  <c r="Y857" i="30"/>
  <c r="X857" i="30"/>
  <c r="W857" i="30"/>
  <c r="V857" i="30"/>
  <c r="AH856" i="30"/>
  <c r="AG856" i="30"/>
  <c r="AF856" i="30"/>
  <c r="AE856" i="30"/>
  <c r="AD856" i="30"/>
  <c r="AC856" i="30"/>
  <c r="AB856" i="30"/>
  <c r="AA856" i="30"/>
  <c r="Z856" i="30"/>
  <c r="Y856" i="30"/>
  <c r="X856" i="30"/>
  <c r="W856" i="30"/>
  <c r="V856" i="30"/>
  <c r="AH855" i="30"/>
  <c r="AG855" i="30"/>
  <c r="AF855" i="30"/>
  <c r="AE855" i="30"/>
  <c r="AD855" i="30"/>
  <c r="AC855" i="30"/>
  <c r="AB855" i="30"/>
  <c r="AA855" i="30"/>
  <c r="Z855" i="30"/>
  <c r="Y855" i="30"/>
  <c r="X855" i="30"/>
  <c r="W855" i="30"/>
  <c r="V855" i="30"/>
  <c r="T855" i="30"/>
  <c r="AH854" i="30"/>
  <c r="AG854" i="30"/>
  <c r="AF854" i="30"/>
  <c r="AE854" i="30"/>
  <c r="AD854" i="30"/>
  <c r="AC854" i="30"/>
  <c r="AB854" i="30"/>
  <c r="AA854" i="30"/>
  <c r="Z854" i="30"/>
  <c r="Y854" i="30"/>
  <c r="X854" i="30"/>
  <c r="W854" i="30"/>
  <c r="V854" i="30"/>
  <c r="AH853" i="30"/>
  <c r="AG853" i="30"/>
  <c r="AF853" i="30"/>
  <c r="AE853" i="30"/>
  <c r="AD853" i="30"/>
  <c r="AC853" i="30"/>
  <c r="AB853" i="30"/>
  <c r="AA853" i="30"/>
  <c r="Z853" i="30"/>
  <c r="Y853" i="30"/>
  <c r="X853" i="30"/>
  <c r="W853" i="30"/>
  <c r="V853" i="30"/>
  <c r="AE850" i="30"/>
  <c r="V850" i="30"/>
  <c r="AE849" i="30"/>
  <c r="V848" i="30"/>
  <c r="V847" i="30"/>
  <c r="V846" i="30"/>
  <c r="M866" i="30"/>
  <c r="J866" i="30"/>
  <c r="G866" i="30"/>
  <c r="D866" i="30"/>
  <c r="M865" i="30"/>
  <c r="J865" i="30"/>
  <c r="G865" i="30"/>
  <c r="D865" i="30"/>
  <c r="M863" i="30"/>
  <c r="J863" i="30"/>
  <c r="G863" i="30"/>
  <c r="D863" i="30"/>
  <c r="M862" i="30"/>
  <c r="J862" i="30"/>
  <c r="G862" i="30"/>
  <c r="D862" i="30"/>
  <c r="M861" i="30"/>
  <c r="J861" i="30"/>
  <c r="G861" i="30"/>
  <c r="D861" i="30"/>
  <c r="P858" i="30"/>
  <c r="O858" i="30"/>
  <c r="N858" i="30"/>
  <c r="M858" i="30"/>
  <c r="L858" i="30"/>
  <c r="K858" i="30"/>
  <c r="J858" i="30"/>
  <c r="I858" i="30"/>
  <c r="H858" i="30"/>
  <c r="G858" i="30"/>
  <c r="F858" i="30"/>
  <c r="E858" i="30"/>
  <c r="D858" i="30"/>
  <c r="P857" i="30"/>
  <c r="O857" i="30"/>
  <c r="N857" i="30"/>
  <c r="M857" i="30"/>
  <c r="L857" i="30"/>
  <c r="K857" i="30"/>
  <c r="J857" i="30"/>
  <c r="I857" i="30"/>
  <c r="H857" i="30"/>
  <c r="G857" i="30"/>
  <c r="F857" i="30"/>
  <c r="E857" i="30"/>
  <c r="D857" i="30"/>
  <c r="P856" i="30"/>
  <c r="O856" i="30"/>
  <c r="N856" i="30"/>
  <c r="M856" i="30"/>
  <c r="L856" i="30"/>
  <c r="K856" i="30"/>
  <c r="J856" i="30"/>
  <c r="I856" i="30"/>
  <c r="H856" i="30"/>
  <c r="G856" i="30"/>
  <c r="F856" i="30"/>
  <c r="E856" i="30"/>
  <c r="D856" i="30"/>
  <c r="P855" i="30"/>
  <c r="O855" i="30"/>
  <c r="N855" i="30"/>
  <c r="M855" i="30"/>
  <c r="L855" i="30"/>
  <c r="K855" i="30"/>
  <c r="J855" i="30"/>
  <c r="I855" i="30"/>
  <c r="H855" i="30"/>
  <c r="G855" i="30"/>
  <c r="F855" i="30"/>
  <c r="E855" i="30"/>
  <c r="D855" i="30"/>
  <c r="B855" i="30"/>
  <c r="P854" i="30"/>
  <c r="O854" i="30"/>
  <c r="N854" i="30"/>
  <c r="M854" i="30"/>
  <c r="L854" i="30"/>
  <c r="K854" i="30"/>
  <c r="J854" i="30"/>
  <c r="I854" i="30"/>
  <c r="H854" i="30"/>
  <c r="G854" i="30"/>
  <c r="F854" i="30"/>
  <c r="E854" i="30"/>
  <c r="D854" i="30"/>
  <c r="P853" i="30"/>
  <c r="O853" i="30"/>
  <c r="N853" i="30"/>
  <c r="M853" i="30"/>
  <c r="L853" i="30"/>
  <c r="K853" i="30"/>
  <c r="J853" i="30"/>
  <c r="I853" i="30"/>
  <c r="H853" i="30"/>
  <c r="G853" i="30"/>
  <c r="F853" i="30"/>
  <c r="E853" i="30"/>
  <c r="D853" i="30"/>
  <c r="M850" i="30"/>
  <c r="D850" i="30"/>
  <c r="M849" i="30"/>
  <c r="D848" i="30"/>
  <c r="D847" i="30"/>
  <c r="D846" i="30"/>
  <c r="AE837" i="30"/>
  <c r="AB837" i="30"/>
  <c r="Y837" i="30"/>
  <c r="V837" i="30"/>
  <c r="AE836" i="30"/>
  <c r="AB836" i="30"/>
  <c r="Y836" i="30"/>
  <c r="V836" i="30"/>
  <c r="AE834" i="30"/>
  <c r="AB834" i="30"/>
  <c r="Y834" i="30"/>
  <c r="V834" i="30"/>
  <c r="AE833" i="30"/>
  <c r="AB833" i="30"/>
  <c r="Y833" i="30"/>
  <c r="V833" i="30"/>
  <c r="AE832" i="30"/>
  <c r="AB832" i="30"/>
  <c r="Y832" i="30"/>
  <c r="V832" i="30"/>
  <c r="AH829" i="30"/>
  <c r="AG829" i="30"/>
  <c r="AF829" i="30"/>
  <c r="AE829" i="30"/>
  <c r="AD829" i="30"/>
  <c r="AC829" i="30"/>
  <c r="AB829" i="30"/>
  <c r="AA829" i="30"/>
  <c r="Z829" i="30"/>
  <c r="Y829" i="30"/>
  <c r="X829" i="30"/>
  <c r="W829" i="30"/>
  <c r="V829" i="30"/>
  <c r="AH828" i="30"/>
  <c r="AG828" i="30"/>
  <c r="AF828" i="30"/>
  <c r="AE828" i="30"/>
  <c r="AD828" i="30"/>
  <c r="AC828" i="30"/>
  <c r="AB828" i="30"/>
  <c r="AA828" i="30"/>
  <c r="Z828" i="30"/>
  <c r="Y828" i="30"/>
  <c r="X828" i="30"/>
  <c r="W828" i="30"/>
  <c r="V828" i="30"/>
  <c r="AH827" i="30"/>
  <c r="AG827" i="30"/>
  <c r="AF827" i="30"/>
  <c r="AE827" i="30"/>
  <c r="AD827" i="30"/>
  <c r="AC827" i="30"/>
  <c r="AB827" i="30"/>
  <c r="AA827" i="30"/>
  <c r="Z827" i="30"/>
  <c r="Y827" i="30"/>
  <c r="X827" i="30"/>
  <c r="W827" i="30"/>
  <c r="V827" i="30"/>
  <c r="AH826" i="30"/>
  <c r="AG826" i="30"/>
  <c r="AF826" i="30"/>
  <c r="AE826" i="30"/>
  <c r="AD826" i="30"/>
  <c r="AC826" i="30"/>
  <c r="AB826" i="30"/>
  <c r="AA826" i="30"/>
  <c r="Z826" i="30"/>
  <c r="Y826" i="30"/>
  <c r="X826" i="30"/>
  <c r="W826" i="30"/>
  <c r="V826" i="30"/>
  <c r="T826" i="30"/>
  <c r="AH825" i="30"/>
  <c r="AG825" i="30"/>
  <c r="AF825" i="30"/>
  <c r="AE825" i="30"/>
  <c r="AD825" i="30"/>
  <c r="AC825" i="30"/>
  <c r="AB825" i="30"/>
  <c r="AA825" i="30"/>
  <c r="Z825" i="30"/>
  <c r="Y825" i="30"/>
  <c r="X825" i="30"/>
  <c r="W825" i="30"/>
  <c r="V825" i="30"/>
  <c r="AH824" i="30"/>
  <c r="AG824" i="30"/>
  <c r="AF824" i="30"/>
  <c r="AE824" i="30"/>
  <c r="AD824" i="30"/>
  <c r="AC824" i="30"/>
  <c r="AB824" i="30"/>
  <c r="AA824" i="30"/>
  <c r="Z824" i="30"/>
  <c r="Y824" i="30"/>
  <c r="X824" i="30"/>
  <c r="W824" i="30"/>
  <c r="V824" i="30"/>
  <c r="AE821" i="30"/>
  <c r="V821" i="30"/>
  <c r="AE820" i="30"/>
  <c r="V819" i="30"/>
  <c r="V818" i="30"/>
  <c r="V817" i="30"/>
  <c r="M837" i="30"/>
  <c r="J837" i="30"/>
  <c r="G837" i="30"/>
  <c r="D837" i="30"/>
  <c r="M836" i="30"/>
  <c r="J836" i="30"/>
  <c r="G836" i="30"/>
  <c r="D836" i="30"/>
  <c r="M834" i="30"/>
  <c r="J834" i="30"/>
  <c r="G834" i="30"/>
  <c r="D834" i="30"/>
  <c r="M833" i="30"/>
  <c r="J833" i="30"/>
  <c r="G833" i="30"/>
  <c r="D833" i="30"/>
  <c r="M832" i="30"/>
  <c r="J832" i="30"/>
  <c r="G832" i="30"/>
  <c r="D832" i="30"/>
  <c r="P829" i="30"/>
  <c r="O829" i="30"/>
  <c r="N829" i="30"/>
  <c r="M829" i="30"/>
  <c r="L829" i="30"/>
  <c r="K829" i="30"/>
  <c r="J829" i="30"/>
  <c r="I829" i="30"/>
  <c r="H829" i="30"/>
  <c r="G829" i="30"/>
  <c r="F829" i="30"/>
  <c r="E829" i="30"/>
  <c r="D829" i="30"/>
  <c r="P828" i="30"/>
  <c r="O828" i="30"/>
  <c r="N828" i="30"/>
  <c r="M828" i="30"/>
  <c r="L828" i="30"/>
  <c r="K828" i="30"/>
  <c r="J828" i="30"/>
  <c r="I828" i="30"/>
  <c r="H828" i="30"/>
  <c r="G828" i="30"/>
  <c r="F828" i="30"/>
  <c r="E828" i="30"/>
  <c r="D828" i="30"/>
  <c r="P827" i="30"/>
  <c r="O827" i="30"/>
  <c r="N827" i="30"/>
  <c r="M827" i="30"/>
  <c r="L827" i="30"/>
  <c r="K827" i="30"/>
  <c r="J827" i="30"/>
  <c r="I827" i="30"/>
  <c r="H827" i="30"/>
  <c r="G827" i="30"/>
  <c r="F827" i="30"/>
  <c r="E827" i="30"/>
  <c r="D827" i="30"/>
  <c r="P826" i="30"/>
  <c r="O826" i="30"/>
  <c r="N826" i="30"/>
  <c r="M826" i="30"/>
  <c r="L826" i="30"/>
  <c r="K826" i="30"/>
  <c r="J826" i="30"/>
  <c r="I826" i="30"/>
  <c r="H826" i="30"/>
  <c r="G826" i="30"/>
  <c r="F826" i="30"/>
  <c r="E826" i="30"/>
  <c r="D826" i="30"/>
  <c r="B826" i="30"/>
  <c r="P825" i="30"/>
  <c r="O825" i="30"/>
  <c r="N825" i="30"/>
  <c r="M825" i="30"/>
  <c r="L825" i="30"/>
  <c r="K825" i="30"/>
  <c r="J825" i="30"/>
  <c r="I825" i="30"/>
  <c r="H825" i="30"/>
  <c r="G825" i="30"/>
  <c r="F825" i="30"/>
  <c r="E825" i="30"/>
  <c r="D825" i="30"/>
  <c r="P824" i="30"/>
  <c r="O824" i="30"/>
  <c r="N824" i="30"/>
  <c r="M824" i="30"/>
  <c r="L824" i="30"/>
  <c r="K824" i="30"/>
  <c r="J824" i="30"/>
  <c r="I824" i="30"/>
  <c r="H824" i="30"/>
  <c r="G824" i="30"/>
  <c r="F824" i="30"/>
  <c r="E824" i="30"/>
  <c r="D824" i="30"/>
  <c r="M821" i="30"/>
  <c r="D821" i="30"/>
  <c r="M820" i="30"/>
  <c r="D819" i="30"/>
  <c r="D818" i="30"/>
  <c r="D817" i="30"/>
  <c r="AE808" i="30"/>
  <c r="AB808" i="30"/>
  <c r="Y808" i="30"/>
  <c r="V808" i="30"/>
  <c r="AE807" i="30"/>
  <c r="AB807" i="30"/>
  <c r="Y807" i="30"/>
  <c r="V807" i="30"/>
  <c r="AE805" i="30"/>
  <c r="AB805" i="30"/>
  <c r="Y805" i="30"/>
  <c r="V805" i="30"/>
  <c r="AE804" i="30"/>
  <c r="AB804" i="30"/>
  <c r="Y804" i="30"/>
  <c r="V804" i="30"/>
  <c r="AE803" i="30"/>
  <c r="AB803" i="30"/>
  <c r="Y803" i="30"/>
  <c r="V803" i="30"/>
  <c r="AH800" i="30"/>
  <c r="AG800" i="30"/>
  <c r="AF800" i="30"/>
  <c r="AE800" i="30"/>
  <c r="AD800" i="30"/>
  <c r="AC800" i="30"/>
  <c r="AB800" i="30"/>
  <c r="AA800" i="30"/>
  <c r="Z800" i="30"/>
  <c r="Y800" i="30"/>
  <c r="X800" i="30"/>
  <c r="W800" i="30"/>
  <c r="V800" i="30"/>
  <c r="AH799" i="30"/>
  <c r="AG799" i="30"/>
  <c r="AF799" i="30"/>
  <c r="AE799" i="30"/>
  <c r="AD799" i="30"/>
  <c r="AC799" i="30"/>
  <c r="AB799" i="30"/>
  <c r="AA799" i="30"/>
  <c r="Z799" i="30"/>
  <c r="Y799" i="30"/>
  <c r="X799" i="30"/>
  <c r="W799" i="30"/>
  <c r="V799" i="30"/>
  <c r="AH798" i="30"/>
  <c r="AG798" i="30"/>
  <c r="AF798" i="30"/>
  <c r="AE798" i="30"/>
  <c r="AD798" i="30"/>
  <c r="AC798" i="30"/>
  <c r="AB798" i="30"/>
  <c r="AA798" i="30"/>
  <c r="Z798" i="30"/>
  <c r="Y798" i="30"/>
  <c r="X798" i="30"/>
  <c r="W798" i="30"/>
  <c r="V798" i="30"/>
  <c r="AH797" i="30"/>
  <c r="AG797" i="30"/>
  <c r="AF797" i="30"/>
  <c r="AE797" i="30"/>
  <c r="AD797" i="30"/>
  <c r="AC797" i="30"/>
  <c r="AB797" i="30"/>
  <c r="AA797" i="30"/>
  <c r="Z797" i="30"/>
  <c r="Y797" i="30"/>
  <c r="X797" i="30"/>
  <c r="W797" i="30"/>
  <c r="V797" i="30"/>
  <c r="T797" i="30"/>
  <c r="AH796" i="30"/>
  <c r="AG796" i="30"/>
  <c r="AF796" i="30"/>
  <c r="AE796" i="30"/>
  <c r="AD796" i="30"/>
  <c r="AC796" i="30"/>
  <c r="AB796" i="30"/>
  <c r="AA796" i="30"/>
  <c r="Z796" i="30"/>
  <c r="Y796" i="30"/>
  <c r="X796" i="30"/>
  <c r="W796" i="30"/>
  <c r="V796" i="30"/>
  <c r="AH795" i="30"/>
  <c r="AG795" i="30"/>
  <c r="AF795" i="30"/>
  <c r="AE795" i="30"/>
  <c r="AD795" i="30"/>
  <c r="AC795" i="30"/>
  <c r="AB795" i="30"/>
  <c r="AA795" i="30"/>
  <c r="Z795" i="30"/>
  <c r="Y795" i="30"/>
  <c r="X795" i="30"/>
  <c r="W795" i="30"/>
  <c r="V795" i="30"/>
  <c r="AE792" i="30"/>
  <c r="V792" i="30"/>
  <c r="AE791" i="30"/>
  <c r="V790" i="30"/>
  <c r="V789" i="30"/>
  <c r="V788" i="30"/>
  <c r="M808" i="30"/>
  <c r="J808" i="30"/>
  <c r="G808" i="30"/>
  <c r="D808" i="30"/>
  <c r="M807" i="30"/>
  <c r="J807" i="30"/>
  <c r="G807" i="30"/>
  <c r="D807" i="30"/>
  <c r="M805" i="30"/>
  <c r="J805" i="30"/>
  <c r="G805" i="30"/>
  <c r="D805" i="30"/>
  <c r="M804" i="30"/>
  <c r="J804" i="30"/>
  <c r="G804" i="30"/>
  <c r="D804" i="30"/>
  <c r="M803" i="30"/>
  <c r="J803" i="30"/>
  <c r="G803" i="30"/>
  <c r="D803" i="30"/>
  <c r="P800" i="30"/>
  <c r="O800" i="30"/>
  <c r="N800" i="30"/>
  <c r="M800" i="30"/>
  <c r="L800" i="30"/>
  <c r="K800" i="30"/>
  <c r="J800" i="30"/>
  <c r="I800" i="30"/>
  <c r="H800" i="30"/>
  <c r="G800" i="30"/>
  <c r="F800" i="30"/>
  <c r="E800" i="30"/>
  <c r="D800" i="30"/>
  <c r="P799" i="30"/>
  <c r="O799" i="30"/>
  <c r="N799" i="30"/>
  <c r="M799" i="30"/>
  <c r="L799" i="30"/>
  <c r="K799" i="30"/>
  <c r="J799" i="30"/>
  <c r="I799" i="30"/>
  <c r="H799" i="30"/>
  <c r="G799" i="30"/>
  <c r="F799" i="30"/>
  <c r="E799" i="30"/>
  <c r="D799" i="30"/>
  <c r="P798" i="30"/>
  <c r="O798" i="30"/>
  <c r="N798" i="30"/>
  <c r="M798" i="30"/>
  <c r="L798" i="30"/>
  <c r="K798" i="30"/>
  <c r="J798" i="30"/>
  <c r="I798" i="30"/>
  <c r="H798" i="30"/>
  <c r="G798" i="30"/>
  <c r="F798" i="30"/>
  <c r="E798" i="30"/>
  <c r="D798" i="30"/>
  <c r="P797" i="30"/>
  <c r="O797" i="30"/>
  <c r="N797" i="30"/>
  <c r="M797" i="30"/>
  <c r="L797" i="30"/>
  <c r="K797" i="30"/>
  <c r="J797" i="30"/>
  <c r="I797" i="30"/>
  <c r="H797" i="30"/>
  <c r="G797" i="30"/>
  <c r="F797" i="30"/>
  <c r="E797" i="30"/>
  <c r="D797" i="30"/>
  <c r="B797" i="30"/>
  <c r="P796" i="30"/>
  <c r="O796" i="30"/>
  <c r="N796" i="30"/>
  <c r="M796" i="30"/>
  <c r="L796" i="30"/>
  <c r="K796" i="30"/>
  <c r="J796" i="30"/>
  <c r="I796" i="30"/>
  <c r="H796" i="30"/>
  <c r="G796" i="30"/>
  <c r="F796" i="30"/>
  <c r="E796" i="30"/>
  <c r="D796" i="30"/>
  <c r="P795" i="30"/>
  <c r="O795" i="30"/>
  <c r="N795" i="30"/>
  <c r="M795" i="30"/>
  <c r="L795" i="30"/>
  <c r="K795" i="30"/>
  <c r="J795" i="30"/>
  <c r="I795" i="30"/>
  <c r="H795" i="30"/>
  <c r="G795" i="30"/>
  <c r="F795" i="30"/>
  <c r="E795" i="30"/>
  <c r="D795" i="30"/>
  <c r="M792" i="30"/>
  <c r="D792" i="30"/>
  <c r="M791" i="30"/>
  <c r="D790" i="30"/>
  <c r="D789" i="30"/>
  <c r="D788" i="30"/>
  <c r="AE779" i="30"/>
  <c r="AB779" i="30"/>
  <c r="Y779" i="30"/>
  <c r="V779" i="30"/>
  <c r="AE778" i="30"/>
  <c r="AB778" i="30"/>
  <c r="Y778" i="30"/>
  <c r="V778" i="30"/>
  <c r="AE776" i="30"/>
  <c r="AB776" i="30"/>
  <c r="Y776" i="30"/>
  <c r="V776" i="30"/>
  <c r="AE775" i="30"/>
  <c r="AB775" i="30"/>
  <c r="Y775" i="30"/>
  <c r="V775" i="30"/>
  <c r="AE774" i="30"/>
  <c r="AB774" i="30"/>
  <c r="Y774" i="30"/>
  <c r="V774" i="30"/>
  <c r="AH771" i="30"/>
  <c r="AG771" i="30"/>
  <c r="AF771" i="30"/>
  <c r="AE771" i="30"/>
  <c r="AD771" i="30"/>
  <c r="AC771" i="30"/>
  <c r="AB771" i="30"/>
  <c r="AA771" i="30"/>
  <c r="Z771" i="30"/>
  <c r="Y771" i="30"/>
  <c r="X771" i="30"/>
  <c r="W771" i="30"/>
  <c r="V771" i="30"/>
  <c r="AH770" i="30"/>
  <c r="AG770" i="30"/>
  <c r="AF770" i="30"/>
  <c r="AE770" i="30"/>
  <c r="AD770" i="30"/>
  <c r="AC770" i="30"/>
  <c r="AB770" i="30"/>
  <c r="AA770" i="30"/>
  <c r="Z770" i="30"/>
  <c r="Y770" i="30"/>
  <c r="X770" i="30"/>
  <c r="W770" i="30"/>
  <c r="V770" i="30"/>
  <c r="AH769" i="30"/>
  <c r="AG769" i="30"/>
  <c r="AF769" i="30"/>
  <c r="AE769" i="30"/>
  <c r="AD769" i="30"/>
  <c r="AC769" i="30"/>
  <c r="AB769" i="30"/>
  <c r="AA769" i="30"/>
  <c r="Z769" i="30"/>
  <c r="Y769" i="30"/>
  <c r="X769" i="30"/>
  <c r="W769" i="30"/>
  <c r="V769" i="30"/>
  <c r="AH768" i="30"/>
  <c r="AG768" i="30"/>
  <c r="AF768" i="30"/>
  <c r="AE768" i="30"/>
  <c r="AD768" i="30"/>
  <c r="AC768" i="30"/>
  <c r="AB768" i="30"/>
  <c r="AA768" i="30"/>
  <c r="Z768" i="30"/>
  <c r="Y768" i="30"/>
  <c r="X768" i="30"/>
  <c r="W768" i="30"/>
  <c r="V768" i="30"/>
  <c r="T768" i="30"/>
  <c r="AH767" i="30"/>
  <c r="AG767" i="30"/>
  <c r="AF767" i="30"/>
  <c r="AE767" i="30"/>
  <c r="AD767" i="30"/>
  <c r="AC767" i="30"/>
  <c r="AB767" i="30"/>
  <c r="AA767" i="30"/>
  <c r="Z767" i="30"/>
  <c r="Y767" i="30"/>
  <c r="X767" i="30"/>
  <c r="W767" i="30"/>
  <c r="V767" i="30"/>
  <c r="AH766" i="30"/>
  <c r="AG766" i="30"/>
  <c r="AF766" i="30"/>
  <c r="AE766" i="30"/>
  <c r="AD766" i="30"/>
  <c r="AC766" i="30"/>
  <c r="AB766" i="30"/>
  <c r="AA766" i="30"/>
  <c r="Z766" i="30"/>
  <c r="Y766" i="30"/>
  <c r="X766" i="30"/>
  <c r="W766" i="30"/>
  <c r="V766" i="30"/>
  <c r="AE763" i="30"/>
  <c r="V763" i="30"/>
  <c r="AE762" i="30"/>
  <c r="V761" i="30"/>
  <c r="V760" i="30"/>
  <c r="V759" i="30"/>
  <c r="M779" i="30"/>
  <c r="J779" i="30"/>
  <c r="G779" i="30"/>
  <c r="D779" i="30"/>
  <c r="M778" i="30"/>
  <c r="J778" i="30"/>
  <c r="G778" i="30"/>
  <c r="D778" i="30"/>
  <c r="M776" i="30"/>
  <c r="J776" i="30"/>
  <c r="G776" i="30"/>
  <c r="D776" i="30"/>
  <c r="M775" i="30"/>
  <c r="J775" i="30"/>
  <c r="G775" i="30"/>
  <c r="D775" i="30"/>
  <c r="M774" i="30"/>
  <c r="J774" i="30"/>
  <c r="G774" i="30"/>
  <c r="D774" i="30"/>
  <c r="P771" i="30"/>
  <c r="O771" i="30"/>
  <c r="N771" i="30"/>
  <c r="M771" i="30"/>
  <c r="L771" i="30"/>
  <c r="K771" i="30"/>
  <c r="J771" i="30"/>
  <c r="I771" i="30"/>
  <c r="H771" i="30"/>
  <c r="G771" i="30"/>
  <c r="F771" i="30"/>
  <c r="E771" i="30"/>
  <c r="D771" i="30"/>
  <c r="P770" i="30"/>
  <c r="O770" i="30"/>
  <c r="N770" i="30"/>
  <c r="M770" i="30"/>
  <c r="L770" i="30"/>
  <c r="K770" i="30"/>
  <c r="J770" i="30"/>
  <c r="I770" i="30"/>
  <c r="H770" i="30"/>
  <c r="G770" i="30"/>
  <c r="F770" i="30"/>
  <c r="E770" i="30"/>
  <c r="D770" i="30"/>
  <c r="P769" i="30"/>
  <c r="O769" i="30"/>
  <c r="N769" i="30"/>
  <c r="M769" i="30"/>
  <c r="L769" i="30"/>
  <c r="K769" i="30"/>
  <c r="J769" i="30"/>
  <c r="I769" i="30"/>
  <c r="H769" i="30"/>
  <c r="G769" i="30"/>
  <c r="F769" i="30"/>
  <c r="E769" i="30"/>
  <c r="D769" i="30"/>
  <c r="P768" i="30"/>
  <c r="O768" i="30"/>
  <c r="N768" i="30"/>
  <c r="M768" i="30"/>
  <c r="L768" i="30"/>
  <c r="K768" i="30"/>
  <c r="J768" i="30"/>
  <c r="I768" i="30"/>
  <c r="H768" i="30"/>
  <c r="G768" i="30"/>
  <c r="F768" i="30"/>
  <c r="E768" i="30"/>
  <c r="D768" i="30"/>
  <c r="B768" i="30"/>
  <c r="P767" i="30"/>
  <c r="O767" i="30"/>
  <c r="N767" i="30"/>
  <c r="M767" i="30"/>
  <c r="L767" i="30"/>
  <c r="K767" i="30"/>
  <c r="J767" i="30"/>
  <c r="I767" i="30"/>
  <c r="H767" i="30"/>
  <c r="G767" i="30"/>
  <c r="F767" i="30"/>
  <c r="E767" i="30"/>
  <c r="D767" i="30"/>
  <c r="P766" i="30"/>
  <c r="O766" i="30"/>
  <c r="N766" i="30"/>
  <c r="M766" i="30"/>
  <c r="L766" i="30"/>
  <c r="K766" i="30"/>
  <c r="J766" i="30"/>
  <c r="I766" i="30"/>
  <c r="H766" i="30"/>
  <c r="G766" i="30"/>
  <c r="F766" i="30"/>
  <c r="E766" i="30"/>
  <c r="D766" i="30"/>
  <c r="M763" i="30"/>
  <c r="D763" i="30"/>
  <c r="M762" i="30"/>
  <c r="D761" i="30"/>
  <c r="D760" i="30"/>
  <c r="D759" i="30"/>
  <c r="AE750" i="30"/>
  <c r="AB750" i="30"/>
  <c r="Y750" i="30"/>
  <c r="V750" i="30"/>
  <c r="AE749" i="30"/>
  <c r="AB749" i="30"/>
  <c r="Y749" i="30"/>
  <c r="V749" i="30"/>
  <c r="AE747" i="30"/>
  <c r="AB747" i="30"/>
  <c r="Y747" i="30"/>
  <c r="V747" i="30"/>
  <c r="AE746" i="30"/>
  <c r="AB746" i="30"/>
  <c r="Y746" i="30"/>
  <c r="V746" i="30"/>
  <c r="AE745" i="30"/>
  <c r="AB745" i="30"/>
  <c r="Y745" i="30"/>
  <c r="V745" i="30"/>
  <c r="AH742" i="30"/>
  <c r="AG742" i="30"/>
  <c r="AF742" i="30"/>
  <c r="AE742" i="30"/>
  <c r="AD742" i="30"/>
  <c r="AC742" i="30"/>
  <c r="AB742" i="30"/>
  <c r="AA742" i="30"/>
  <c r="Z742" i="30"/>
  <c r="Y742" i="30"/>
  <c r="X742" i="30"/>
  <c r="W742" i="30"/>
  <c r="V742" i="30"/>
  <c r="AH741" i="30"/>
  <c r="AG741" i="30"/>
  <c r="AF741" i="30"/>
  <c r="AE741" i="30"/>
  <c r="AD741" i="30"/>
  <c r="AC741" i="30"/>
  <c r="AB741" i="30"/>
  <c r="AA741" i="30"/>
  <c r="Z741" i="30"/>
  <c r="Y741" i="30"/>
  <c r="X741" i="30"/>
  <c r="W741" i="30"/>
  <c r="V741" i="30"/>
  <c r="AH740" i="30"/>
  <c r="AG740" i="30"/>
  <c r="AF740" i="30"/>
  <c r="AE740" i="30"/>
  <c r="AD740" i="30"/>
  <c r="AC740" i="30"/>
  <c r="AB740" i="30"/>
  <c r="AA740" i="30"/>
  <c r="Z740" i="30"/>
  <c r="Y740" i="30"/>
  <c r="X740" i="30"/>
  <c r="W740" i="30"/>
  <c r="V740" i="30"/>
  <c r="AH739" i="30"/>
  <c r="AG739" i="30"/>
  <c r="AF739" i="30"/>
  <c r="AE739" i="30"/>
  <c r="AD739" i="30"/>
  <c r="AC739" i="30"/>
  <c r="AB739" i="30"/>
  <c r="AA739" i="30"/>
  <c r="Z739" i="30"/>
  <c r="Y739" i="30"/>
  <c r="X739" i="30"/>
  <c r="W739" i="30"/>
  <c r="V739" i="30"/>
  <c r="T739" i="30"/>
  <c r="AH738" i="30"/>
  <c r="AG738" i="30"/>
  <c r="AF738" i="30"/>
  <c r="AE738" i="30"/>
  <c r="AD738" i="30"/>
  <c r="AC738" i="30"/>
  <c r="AB738" i="30"/>
  <c r="AA738" i="30"/>
  <c r="Z738" i="30"/>
  <c r="Y738" i="30"/>
  <c r="X738" i="30"/>
  <c r="W738" i="30"/>
  <c r="V738" i="30"/>
  <c r="AH737" i="30"/>
  <c r="AG737" i="30"/>
  <c r="AF737" i="30"/>
  <c r="AE737" i="30"/>
  <c r="AD737" i="30"/>
  <c r="AC737" i="30"/>
  <c r="AB737" i="30"/>
  <c r="AA737" i="30"/>
  <c r="Z737" i="30"/>
  <c r="Y737" i="30"/>
  <c r="X737" i="30"/>
  <c r="W737" i="30"/>
  <c r="V737" i="30"/>
  <c r="AE734" i="30"/>
  <c r="V734" i="30"/>
  <c r="AE733" i="30"/>
  <c r="V732" i="30"/>
  <c r="V731" i="30"/>
  <c r="V730" i="30"/>
  <c r="M750" i="30"/>
  <c r="J750" i="30"/>
  <c r="G750" i="30"/>
  <c r="D750" i="30"/>
  <c r="M749" i="30"/>
  <c r="J749" i="30"/>
  <c r="G749" i="30"/>
  <c r="D749" i="30"/>
  <c r="M747" i="30"/>
  <c r="J747" i="30"/>
  <c r="G747" i="30"/>
  <c r="D747" i="30"/>
  <c r="M746" i="30"/>
  <c r="J746" i="30"/>
  <c r="G746" i="30"/>
  <c r="D746" i="30"/>
  <c r="M745" i="30"/>
  <c r="J745" i="30"/>
  <c r="G745" i="30"/>
  <c r="D745" i="30"/>
  <c r="P742" i="30"/>
  <c r="O742" i="30"/>
  <c r="N742" i="30"/>
  <c r="M742" i="30"/>
  <c r="L742" i="30"/>
  <c r="K742" i="30"/>
  <c r="J742" i="30"/>
  <c r="I742" i="30"/>
  <c r="H742" i="30"/>
  <c r="G742" i="30"/>
  <c r="F742" i="30"/>
  <c r="E742" i="30"/>
  <c r="D742" i="30"/>
  <c r="P741" i="30"/>
  <c r="O741" i="30"/>
  <c r="N741" i="30"/>
  <c r="M741" i="30"/>
  <c r="L741" i="30"/>
  <c r="K741" i="30"/>
  <c r="J741" i="30"/>
  <c r="I741" i="30"/>
  <c r="H741" i="30"/>
  <c r="G741" i="30"/>
  <c r="F741" i="30"/>
  <c r="E741" i="30"/>
  <c r="D741" i="30"/>
  <c r="P740" i="30"/>
  <c r="O740" i="30"/>
  <c r="N740" i="30"/>
  <c r="M740" i="30"/>
  <c r="L740" i="30"/>
  <c r="K740" i="30"/>
  <c r="J740" i="30"/>
  <c r="I740" i="30"/>
  <c r="H740" i="30"/>
  <c r="G740" i="30"/>
  <c r="F740" i="30"/>
  <c r="E740" i="30"/>
  <c r="D740" i="30"/>
  <c r="P739" i="30"/>
  <c r="O739" i="30"/>
  <c r="N739" i="30"/>
  <c r="M739" i="30"/>
  <c r="L739" i="30"/>
  <c r="K739" i="30"/>
  <c r="J739" i="30"/>
  <c r="I739" i="30"/>
  <c r="H739" i="30"/>
  <c r="G739" i="30"/>
  <c r="F739" i="30"/>
  <c r="E739" i="30"/>
  <c r="D739" i="30"/>
  <c r="B739" i="30"/>
  <c r="P738" i="30"/>
  <c r="O738" i="30"/>
  <c r="N738" i="30"/>
  <c r="M738" i="30"/>
  <c r="L738" i="30"/>
  <c r="K738" i="30"/>
  <c r="J738" i="30"/>
  <c r="I738" i="30"/>
  <c r="H738" i="30"/>
  <c r="G738" i="30"/>
  <c r="F738" i="30"/>
  <c r="E738" i="30"/>
  <c r="D738" i="30"/>
  <c r="P737" i="30"/>
  <c r="O737" i="30"/>
  <c r="N737" i="30"/>
  <c r="M737" i="30"/>
  <c r="L737" i="30"/>
  <c r="K737" i="30"/>
  <c r="J737" i="30"/>
  <c r="I737" i="30"/>
  <c r="H737" i="30"/>
  <c r="G737" i="30"/>
  <c r="F737" i="30"/>
  <c r="E737" i="30"/>
  <c r="D737" i="30"/>
  <c r="M734" i="30"/>
  <c r="D734" i="30"/>
  <c r="M733" i="30"/>
  <c r="D732" i="30"/>
  <c r="D731" i="30"/>
  <c r="D730" i="30"/>
  <c r="AE721" i="30"/>
  <c r="AB721" i="30"/>
  <c r="Y721" i="30"/>
  <c r="V721" i="30"/>
  <c r="AE720" i="30"/>
  <c r="AB720" i="30"/>
  <c r="Y720" i="30"/>
  <c r="V720" i="30"/>
  <c r="AE718" i="30"/>
  <c r="AB718" i="30"/>
  <c r="Y718" i="30"/>
  <c r="V718" i="30"/>
  <c r="AE717" i="30"/>
  <c r="AB717" i="30"/>
  <c r="Y717" i="30"/>
  <c r="V717" i="30"/>
  <c r="AE716" i="30"/>
  <c r="AB716" i="30"/>
  <c r="Y716" i="30"/>
  <c r="V716" i="30"/>
  <c r="AH713" i="30"/>
  <c r="AG713" i="30"/>
  <c r="AF713" i="30"/>
  <c r="AE713" i="30"/>
  <c r="AD713" i="30"/>
  <c r="AC713" i="30"/>
  <c r="AB713" i="30"/>
  <c r="AA713" i="30"/>
  <c r="Z713" i="30"/>
  <c r="Y713" i="30"/>
  <c r="X713" i="30"/>
  <c r="W713" i="30"/>
  <c r="V713" i="30"/>
  <c r="AH712" i="30"/>
  <c r="AG712" i="30"/>
  <c r="AF712" i="30"/>
  <c r="AE712" i="30"/>
  <c r="AD712" i="30"/>
  <c r="AC712" i="30"/>
  <c r="AB712" i="30"/>
  <c r="AA712" i="30"/>
  <c r="Z712" i="30"/>
  <c r="Y712" i="30"/>
  <c r="X712" i="30"/>
  <c r="W712" i="30"/>
  <c r="V712" i="30"/>
  <c r="AH711" i="30"/>
  <c r="AG711" i="30"/>
  <c r="AF711" i="30"/>
  <c r="AE711" i="30"/>
  <c r="AD711" i="30"/>
  <c r="AC711" i="30"/>
  <c r="AB711" i="30"/>
  <c r="AA711" i="30"/>
  <c r="Z711" i="30"/>
  <c r="Y711" i="30"/>
  <c r="X711" i="30"/>
  <c r="W711" i="30"/>
  <c r="V711" i="30"/>
  <c r="AH710" i="30"/>
  <c r="AG710" i="30"/>
  <c r="AF710" i="30"/>
  <c r="AE710" i="30"/>
  <c r="AD710" i="30"/>
  <c r="AC710" i="30"/>
  <c r="AB710" i="30"/>
  <c r="AA710" i="30"/>
  <c r="Z710" i="30"/>
  <c r="Y710" i="30"/>
  <c r="X710" i="30"/>
  <c r="W710" i="30"/>
  <c r="V710" i="30"/>
  <c r="T710" i="30"/>
  <c r="AH709" i="30"/>
  <c r="AG709" i="30"/>
  <c r="AF709" i="30"/>
  <c r="AE709" i="30"/>
  <c r="AD709" i="30"/>
  <c r="AC709" i="30"/>
  <c r="AB709" i="30"/>
  <c r="AA709" i="30"/>
  <c r="Z709" i="30"/>
  <c r="Y709" i="30"/>
  <c r="X709" i="30"/>
  <c r="W709" i="30"/>
  <c r="V709" i="30"/>
  <c r="AH708" i="30"/>
  <c r="AG708" i="30"/>
  <c r="AF708" i="30"/>
  <c r="AE708" i="30"/>
  <c r="AD708" i="30"/>
  <c r="AC708" i="30"/>
  <c r="AB708" i="30"/>
  <c r="AA708" i="30"/>
  <c r="Z708" i="30"/>
  <c r="Y708" i="30"/>
  <c r="X708" i="30"/>
  <c r="W708" i="30"/>
  <c r="V708" i="30"/>
  <c r="AE705" i="30"/>
  <c r="V705" i="30"/>
  <c r="AE704" i="30"/>
  <c r="V703" i="30"/>
  <c r="V702" i="30"/>
  <c r="V701" i="30"/>
  <c r="M721" i="30"/>
  <c r="J721" i="30"/>
  <c r="G721" i="30"/>
  <c r="D721" i="30"/>
  <c r="M720" i="30"/>
  <c r="J720" i="30"/>
  <c r="G720" i="30"/>
  <c r="D720" i="30"/>
  <c r="M718" i="30"/>
  <c r="J718" i="30"/>
  <c r="G718" i="30"/>
  <c r="D718" i="30"/>
  <c r="M717" i="30"/>
  <c r="J717" i="30"/>
  <c r="G717" i="30"/>
  <c r="D717" i="30"/>
  <c r="M716" i="30"/>
  <c r="J716" i="30"/>
  <c r="G716" i="30"/>
  <c r="D716" i="30"/>
  <c r="P713" i="30"/>
  <c r="O713" i="30"/>
  <c r="N713" i="30"/>
  <c r="M713" i="30"/>
  <c r="L713" i="30"/>
  <c r="K713" i="30"/>
  <c r="J713" i="30"/>
  <c r="I713" i="30"/>
  <c r="H713" i="30"/>
  <c r="G713" i="30"/>
  <c r="F713" i="30"/>
  <c r="E713" i="30"/>
  <c r="D713" i="30"/>
  <c r="P712" i="30"/>
  <c r="O712" i="30"/>
  <c r="N712" i="30"/>
  <c r="M712" i="30"/>
  <c r="L712" i="30"/>
  <c r="K712" i="30"/>
  <c r="J712" i="30"/>
  <c r="I712" i="30"/>
  <c r="H712" i="30"/>
  <c r="G712" i="30"/>
  <c r="F712" i="30"/>
  <c r="E712" i="30"/>
  <c r="D712" i="30"/>
  <c r="P711" i="30"/>
  <c r="O711" i="30"/>
  <c r="N711" i="30"/>
  <c r="M711" i="30"/>
  <c r="L711" i="30"/>
  <c r="K711" i="30"/>
  <c r="J711" i="30"/>
  <c r="I711" i="30"/>
  <c r="H711" i="30"/>
  <c r="G711" i="30"/>
  <c r="F711" i="30"/>
  <c r="E711" i="30"/>
  <c r="D711" i="30"/>
  <c r="P710" i="30"/>
  <c r="O710" i="30"/>
  <c r="N710" i="30"/>
  <c r="M710" i="30"/>
  <c r="L710" i="30"/>
  <c r="K710" i="30"/>
  <c r="J710" i="30"/>
  <c r="I710" i="30"/>
  <c r="H710" i="30"/>
  <c r="G710" i="30"/>
  <c r="F710" i="30"/>
  <c r="E710" i="30"/>
  <c r="D710" i="30"/>
  <c r="B710" i="30"/>
  <c r="P709" i="30"/>
  <c r="O709" i="30"/>
  <c r="N709" i="30"/>
  <c r="M709" i="30"/>
  <c r="L709" i="30"/>
  <c r="K709" i="30"/>
  <c r="J709" i="30"/>
  <c r="I709" i="30"/>
  <c r="H709" i="30"/>
  <c r="G709" i="30"/>
  <c r="F709" i="30"/>
  <c r="E709" i="30"/>
  <c r="D709" i="30"/>
  <c r="P708" i="30"/>
  <c r="O708" i="30"/>
  <c r="N708" i="30"/>
  <c r="M708" i="30"/>
  <c r="L708" i="30"/>
  <c r="K708" i="30"/>
  <c r="J708" i="30"/>
  <c r="I708" i="30"/>
  <c r="H708" i="30"/>
  <c r="G708" i="30"/>
  <c r="F708" i="30"/>
  <c r="E708" i="30"/>
  <c r="D708" i="30"/>
  <c r="M705" i="30"/>
  <c r="D705" i="30"/>
  <c r="M704" i="30"/>
  <c r="D703" i="30"/>
  <c r="D702" i="30"/>
  <c r="D701" i="30"/>
  <c r="AE692" i="30"/>
  <c r="AB692" i="30"/>
  <c r="Y692" i="30"/>
  <c r="V692" i="30"/>
  <c r="AE691" i="30"/>
  <c r="AB691" i="30"/>
  <c r="Y691" i="30"/>
  <c r="V691" i="30"/>
  <c r="AE689" i="30"/>
  <c r="AB689" i="30"/>
  <c r="Y689" i="30"/>
  <c r="V689" i="30"/>
  <c r="AE688" i="30"/>
  <c r="AB688" i="30"/>
  <c r="Y688" i="30"/>
  <c r="V688" i="30"/>
  <c r="AE687" i="30"/>
  <c r="AB687" i="30"/>
  <c r="Y687" i="30"/>
  <c r="V687" i="30"/>
  <c r="AH684" i="30"/>
  <c r="AG684" i="30"/>
  <c r="AF684" i="30"/>
  <c r="AE684" i="30"/>
  <c r="AD684" i="30"/>
  <c r="AC684" i="30"/>
  <c r="AB684" i="30"/>
  <c r="AA684" i="30"/>
  <c r="Z684" i="30"/>
  <c r="Y684" i="30"/>
  <c r="X684" i="30"/>
  <c r="W684" i="30"/>
  <c r="V684" i="30"/>
  <c r="AH683" i="30"/>
  <c r="AG683" i="30"/>
  <c r="AF683" i="30"/>
  <c r="AE683" i="30"/>
  <c r="AD683" i="30"/>
  <c r="AC683" i="30"/>
  <c r="AB683" i="30"/>
  <c r="AA683" i="30"/>
  <c r="Z683" i="30"/>
  <c r="Y683" i="30"/>
  <c r="X683" i="30"/>
  <c r="W683" i="30"/>
  <c r="V683" i="30"/>
  <c r="AH682" i="30"/>
  <c r="AG682" i="30"/>
  <c r="AF682" i="30"/>
  <c r="AE682" i="30"/>
  <c r="AD682" i="30"/>
  <c r="AC682" i="30"/>
  <c r="AB682" i="30"/>
  <c r="AA682" i="30"/>
  <c r="Z682" i="30"/>
  <c r="Y682" i="30"/>
  <c r="X682" i="30"/>
  <c r="W682" i="30"/>
  <c r="V682" i="30"/>
  <c r="AH681" i="30"/>
  <c r="AG681" i="30"/>
  <c r="AF681" i="30"/>
  <c r="AE681" i="30"/>
  <c r="AD681" i="30"/>
  <c r="AC681" i="30"/>
  <c r="AB681" i="30"/>
  <c r="AA681" i="30"/>
  <c r="Z681" i="30"/>
  <c r="Y681" i="30"/>
  <c r="X681" i="30"/>
  <c r="W681" i="30"/>
  <c r="V681" i="30"/>
  <c r="T681" i="30"/>
  <c r="AH680" i="30"/>
  <c r="AG680" i="30"/>
  <c r="AF680" i="30"/>
  <c r="AE680" i="30"/>
  <c r="AD680" i="30"/>
  <c r="AC680" i="30"/>
  <c r="AB680" i="30"/>
  <c r="AA680" i="30"/>
  <c r="Z680" i="30"/>
  <c r="Y680" i="30"/>
  <c r="X680" i="30"/>
  <c r="W680" i="30"/>
  <c r="V680" i="30"/>
  <c r="AH679" i="30"/>
  <c r="AG679" i="30"/>
  <c r="AF679" i="30"/>
  <c r="AE679" i="30"/>
  <c r="AD679" i="30"/>
  <c r="AC679" i="30"/>
  <c r="AB679" i="30"/>
  <c r="AA679" i="30"/>
  <c r="Z679" i="30"/>
  <c r="Y679" i="30"/>
  <c r="X679" i="30"/>
  <c r="W679" i="30"/>
  <c r="V679" i="30"/>
  <c r="AE676" i="30"/>
  <c r="V676" i="30"/>
  <c r="AE675" i="30"/>
  <c r="V674" i="30"/>
  <c r="V673" i="30"/>
  <c r="V672" i="30"/>
  <c r="M692" i="30"/>
  <c r="J692" i="30"/>
  <c r="G692" i="30"/>
  <c r="D692" i="30"/>
  <c r="M691" i="30"/>
  <c r="J691" i="30"/>
  <c r="G691" i="30"/>
  <c r="D691" i="30"/>
  <c r="M689" i="30"/>
  <c r="J689" i="30"/>
  <c r="G689" i="30"/>
  <c r="D689" i="30"/>
  <c r="M688" i="30"/>
  <c r="J688" i="30"/>
  <c r="G688" i="30"/>
  <c r="D688" i="30"/>
  <c r="M687" i="30"/>
  <c r="J687" i="30"/>
  <c r="G687" i="30"/>
  <c r="D687" i="30"/>
  <c r="P684" i="30"/>
  <c r="O684" i="30"/>
  <c r="N684" i="30"/>
  <c r="M684" i="30"/>
  <c r="L684" i="30"/>
  <c r="K684" i="30"/>
  <c r="J684" i="30"/>
  <c r="I684" i="30"/>
  <c r="H684" i="30"/>
  <c r="G684" i="30"/>
  <c r="F684" i="30"/>
  <c r="E684" i="30"/>
  <c r="D684" i="30"/>
  <c r="P683" i="30"/>
  <c r="O683" i="30"/>
  <c r="N683" i="30"/>
  <c r="M683" i="30"/>
  <c r="L683" i="30"/>
  <c r="K683" i="30"/>
  <c r="J683" i="30"/>
  <c r="I683" i="30"/>
  <c r="H683" i="30"/>
  <c r="G683" i="30"/>
  <c r="F683" i="30"/>
  <c r="E683" i="30"/>
  <c r="D683" i="30"/>
  <c r="P682" i="30"/>
  <c r="O682" i="30"/>
  <c r="N682" i="30"/>
  <c r="M682" i="30"/>
  <c r="L682" i="30"/>
  <c r="K682" i="30"/>
  <c r="J682" i="30"/>
  <c r="I682" i="30"/>
  <c r="H682" i="30"/>
  <c r="G682" i="30"/>
  <c r="F682" i="30"/>
  <c r="E682" i="30"/>
  <c r="D682" i="30"/>
  <c r="P681" i="30"/>
  <c r="O681" i="30"/>
  <c r="N681" i="30"/>
  <c r="M681" i="30"/>
  <c r="L681" i="30"/>
  <c r="K681" i="30"/>
  <c r="J681" i="30"/>
  <c r="I681" i="30"/>
  <c r="H681" i="30"/>
  <c r="G681" i="30"/>
  <c r="F681" i="30"/>
  <c r="E681" i="30"/>
  <c r="D681" i="30"/>
  <c r="B681" i="30"/>
  <c r="P680" i="30"/>
  <c r="O680" i="30"/>
  <c r="N680" i="30"/>
  <c r="M680" i="30"/>
  <c r="L680" i="30"/>
  <c r="K680" i="30"/>
  <c r="J680" i="30"/>
  <c r="I680" i="30"/>
  <c r="H680" i="30"/>
  <c r="G680" i="30"/>
  <c r="F680" i="30"/>
  <c r="E680" i="30"/>
  <c r="D680" i="30"/>
  <c r="P679" i="30"/>
  <c r="O679" i="30"/>
  <c r="N679" i="30"/>
  <c r="M679" i="30"/>
  <c r="L679" i="30"/>
  <c r="K679" i="30"/>
  <c r="J679" i="30"/>
  <c r="I679" i="30"/>
  <c r="H679" i="30"/>
  <c r="G679" i="30"/>
  <c r="F679" i="30"/>
  <c r="E679" i="30"/>
  <c r="D679" i="30"/>
  <c r="M676" i="30"/>
  <c r="D676" i="30"/>
  <c r="M675" i="30"/>
  <c r="D674" i="30"/>
  <c r="D673" i="30"/>
  <c r="D672" i="30"/>
  <c r="AE663" i="30"/>
  <c r="AB663" i="30"/>
  <c r="Y663" i="30"/>
  <c r="V663" i="30"/>
  <c r="AE662" i="30"/>
  <c r="AB662" i="30"/>
  <c r="Y662" i="30"/>
  <c r="V662" i="30"/>
  <c r="AE660" i="30"/>
  <c r="AB660" i="30"/>
  <c r="Y660" i="30"/>
  <c r="V660" i="30"/>
  <c r="AE659" i="30"/>
  <c r="AB659" i="30"/>
  <c r="Y659" i="30"/>
  <c r="V659" i="30"/>
  <c r="AE658" i="30"/>
  <c r="AB658" i="30"/>
  <c r="Y658" i="30"/>
  <c r="V658" i="30"/>
  <c r="AH655" i="30"/>
  <c r="AG655" i="30"/>
  <c r="AF655" i="30"/>
  <c r="AE655" i="30"/>
  <c r="AD655" i="30"/>
  <c r="AC655" i="30"/>
  <c r="AB655" i="30"/>
  <c r="AA655" i="30"/>
  <c r="Z655" i="30"/>
  <c r="Y655" i="30"/>
  <c r="X655" i="30"/>
  <c r="W655" i="30"/>
  <c r="V655" i="30"/>
  <c r="AH654" i="30"/>
  <c r="AG654" i="30"/>
  <c r="AF654" i="30"/>
  <c r="AE654" i="30"/>
  <c r="AD654" i="30"/>
  <c r="AC654" i="30"/>
  <c r="AB654" i="30"/>
  <c r="AA654" i="30"/>
  <c r="Z654" i="30"/>
  <c r="Y654" i="30"/>
  <c r="X654" i="30"/>
  <c r="W654" i="30"/>
  <c r="V654" i="30"/>
  <c r="AH653" i="30"/>
  <c r="AG653" i="30"/>
  <c r="AF653" i="30"/>
  <c r="AE653" i="30"/>
  <c r="AD653" i="30"/>
  <c r="AC653" i="30"/>
  <c r="AB653" i="30"/>
  <c r="AA653" i="30"/>
  <c r="Z653" i="30"/>
  <c r="Y653" i="30"/>
  <c r="X653" i="30"/>
  <c r="W653" i="30"/>
  <c r="V653" i="30"/>
  <c r="AH652" i="30"/>
  <c r="AG652" i="30"/>
  <c r="AF652" i="30"/>
  <c r="AE652" i="30"/>
  <c r="AD652" i="30"/>
  <c r="AC652" i="30"/>
  <c r="AB652" i="30"/>
  <c r="AA652" i="30"/>
  <c r="Z652" i="30"/>
  <c r="Y652" i="30"/>
  <c r="X652" i="30"/>
  <c r="W652" i="30"/>
  <c r="V652" i="30"/>
  <c r="T652" i="30"/>
  <c r="AH651" i="30"/>
  <c r="AG651" i="30"/>
  <c r="AF651" i="30"/>
  <c r="AE651" i="30"/>
  <c r="AD651" i="30"/>
  <c r="AC651" i="30"/>
  <c r="AB651" i="30"/>
  <c r="AA651" i="30"/>
  <c r="Z651" i="30"/>
  <c r="Y651" i="30"/>
  <c r="X651" i="30"/>
  <c r="W651" i="30"/>
  <c r="V651" i="30"/>
  <c r="AH650" i="30"/>
  <c r="AG650" i="30"/>
  <c r="AF650" i="30"/>
  <c r="AE650" i="30"/>
  <c r="AD650" i="30"/>
  <c r="AC650" i="30"/>
  <c r="AB650" i="30"/>
  <c r="AA650" i="30"/>
  <c r="Z650" i="30"/>
  <c r="Y650" i="30"/>
  <c r="X650" i="30"/>
  <c r="W650" i="30"/>
  <c r="V650" i="30"/>
  <c r="AE647" i="30"/>
  <c r="V647" i="30"/>
  <c r="AE646" i="30"/>
  <c r="V645" i="30"/>
  <c r="V644" i="30"/>
  <c r="V643" i="30"/>
  <c r="M663" i="30"/>
  <c r="J663" i="30"/>
  <c r="G663" i="30"/>
  <c r="D663" i="30"/>
  <c r="M662" i="30"/>
  <c r="J662" i="30"/>
  <c r="G662" i="30"/>
  <c r="D662" i="30"/>
  <c r="M660" i="30"/>
  <c r="J660" i="30"/>
  <c r="G660" i="30"/>
  <c r="D660" i="30"/>
  <c r="M659" i="30"/>
  <c r="J659" i="30"/>
  <c r="G659" i="30"/>
  <c r="D659" i="30"/>
  <c r="M658" i="30"/>
  <c r="J658" i="30"/>
  <c r="G658" i="30"/>
  <c r="D658" i="30"/>
  <c r="P655" i="30"/>
  <c r="O655" i="30"/>
  <c r="N655" i="30"/>
  <c r="M655" i="30"/>
  <c r="L655" i="30"/>
  <c r="K655" i="30"/>
  <c r="J655" i="30"/>
  <c r="I655" i="30"/>
  <c r="H655" i="30"/>
  <c r="G655" i="30"/>
  <c r="F655" i="30"/>
  <c r="E655" i="30"/>
  <c r="D655" i="30"/>
  <c r="P654" i="30"/>
  <c r="O654" i="30"/>
  <c r="N654" i="30"/>
  <c r="M654" i="30"/>
  <c r="L654" i="30"/>
  <c r="K654" i="30"/>
  <c r="J654" i="30"/>
  <c r="I654" i="30"/>
  <c r="H654" i="30"/>
  <c r="G654" i="30"/>
  <c r="F654" i="30"/>
  <c r="E654" i="30"/>
  <c r="D654" i="30"/>
  <c r="P653" i="30"/>
  <c r="O653" i="30"/>
  <c r="N653" i="30"/>
  <c r="M653" i="30"/>
  <c r="L653" i="30"/>
  <c r="K653" i="30"/>
  <c r="J653" i="30"/>
  <c r="I653" i="30"/>
  <c r="H653" i="30"/>
  <c r="G653" i="30"/>
  <c r="F653" i="30"/>
  <c r="E653" i="30"/>
  <c r="D653" i="30"/>
  <c r="P652" i="30"/>
  <c r="O652" i="30"/>
  <c r="N652" i="30"/>
  <c r="M652" i="30"/>
  <c r="L652" i="30"/>
  <c r="K652" i="30"/>
  <c r="J652" i="30"/>
  <c r="I652" i="30"/>
  <c r="H652" i="30"/>
  <c r="G652" i="30"/>
  <c r="F652" i="30"/>
  <c r="E652" i="30"/>
  <c r="D652" i="30"/>
  <c r="B652" i="30"/>
  <c r="P651" i="30"/>
  <c r="O651" i="30"/>
  <c r="N651" i="30"/>
  <c r="M651" i="30"/>
  <c r="L651" i="30"/>
  <c r="K651" i="30"/>
  <c r="J651" i="30"/>
  <c r="I651" i="30"/>
  <c r="H651" i="30"/>
  <c r="G651" i="30"/>
  <c r="F651" i="30"/>
  <c r="E651" i="30"/>
  <c r="D651" i="30"/>
  <c r="P650" i="30"/>
  <c r="O650" i="30"/>
  <c r="N650" i="30"/>
  <c r="M650" i="30"/>
  <c r="L650" i="30"/>
  <c r="K650" i="30"/>
  <c r="J650" i="30"/>
  <c r="I650" i="30"/>
  <c r="H650" i="30"/>
  <c r="G650" i="30"/>
  <c r="F650" i="30"/>
  <c r="E650" i="30"/>
  <c r="D650" i="30"/>
  <c r="M647" i="30"/>
  <c r="D647" i="30"/>
  <c r="M646" i="30"/>
  <c r="D645" i="30"/>
  <c r="D644" i="30"/>
  <c r="D643" i="30"/>
  <c r="AE634" i="30"/>
  <c r="AB634" i="30"/>
  <c r="Y634" i="30"/>
  <c r="V634" i="30"/>
  <c r="AE633" i="30"/>
  <c r="AB633" i="30"/>
  <c r="Y633" i="30"/>
  <c r="V633" i="30"/>
  <c r="AE631" i="30"/>
  <c r="AB631" i="30"/>
  <c r="Y631" i="30"/>
  <c r="V631" i="30"/>
  <c r="AE630" i="30"/>
  <c r="AB630" i="30"/>
  <c r="Y630" i="30"/>
  <c r="V630" i="30"/>
  <c r="AE629" i="30"/>
  <c r="AB629" i="30"/>
  <c r="Y629" i="30"/>
  <c r="V629" i="30"/>
  <c r="AH626" i="30"/>
  <c r="AG626" i="30"/>
  <c r="AF626" i="30"/>
  <c r="AE626" i="30"/>
  <c r="AD626" i="30"/>
  <c r="AC626" i="30"/>
  <c r="AB626" i="30"/>
  <c r="AA626" i="30"/>
  <c r="Z626" i="30"/>
  <c r="Y626" i="30"/>
  <c r="X626" i="30"/>
  <c r="W626" i="30"/>
  <c r="V626" i="30"/>
  <c r="AH625" i="30"/>
  <c r="AG625" i="30"/>
  <c r="AF625" i="30"/>
  <c r="AE625" i="30"/>
  <c r="AD625" i="30"/>
  <c r="AC625" i="30"/>
  <c r="AB625" i="30"/>
  <c r="AA625" i="30"/>
  <c r="Z625" i="30"/>
  <c r="Y625" i="30"/>
  <c r="X625" i="30"/>
  <c r="W625" i="30"/>
  <c r="V625" i="30"/>
  <c r="AH624" i="30"/>
  <c r="AG624" i="30"/>
  <c r="AF624" i="30"/>
  <c r="AE624" i="30"/>
  <c r="AD624" i="30"/>
  <c r="AC624" i="30"/>
  <c r="AB624" i="30"/>
  <c r="AA624" i="30"/>
  <c r="Z624" i="30"/>
  <c r="Y624" i="30"/>
  <c r="X624" i="30"/>
  <c r="W624" i="30"/>
  <c r="V624" i="30"/>
  <c r="AH623" i="30"/>
  <c r="AG623" i="30"/>
  <c r="AF623" i="30"/>
  <c r="AE623" i="30"/>
  <c r="AD623" i="30"/>
  <c r="AC623" i="30"/>
  <c r="AB623" i="30"/>
  <c r="AA623" i="30"/>
  <c r="Z623" i="30"/>
  <c r="Y623" i="30"/>
  <c r="X623" i="30"/>
  <c r="W623" i="30"/>
  <c r="V623" i="30"/>
  <c r="T623" i="30"/>
  <c r="AH622" i="30"/>
  <c r="AG622" i="30"/>
  <c r="AF622" i="30"/>
  <c r="AE622" i="30"/>
  <c r="AD622" i="30"/>
  <c r="AC622" i="30"/>
  <c r="AB622" i="30"/>
  <c r="AA622" i="30"/>
  <c r="Z622" i="30"/>
  <c r="Y622" i="30"/>
  <c r="X622" i="30"/>
  <c r="W622" i="30"/>
  <c r="V622" i="30"/>
  <c r="AH621" i="30"/>
  <c r="AG621" i="30"/>
  <c r="AF621" i="30"/>
  <c r="AE621" i="30"/>
  <c r="AD621" i="30"/>
  <c r="AC621" i="30"/>
  <c r="AB621" i="30"/>
  <c r="AA621" i="30"/>
  <c r="Z621" i="30"/>
  <c r="Y621" i="30"/>
  <c r="X621" i="30"/>
  <c r="W621" i="30"/>
  <c r="V621" i="30"/>
  <c r="AE618" i="30"/>
  <c r="V618" i="30"/>
  <c r="AE617" i="30"/>
  <c r="V616" i="30"/>
  <c r="V615" i="30"/>
  <c r="V614" i="30"/>
  <c r="M634" i="30"/>
  <c r="J634" i="30"/>
  <c r="G634" i="30"/>
  <c r="D634" i="30"/>
  <c r="M633" i="30"/>
  <c r="J633" i="30"/>
  <c r="G633" i="30"/>
  <c r="D633" i="30"/>
  <c r="M631" i="30"/>
  <c r="J631" i="30"/>
  <c r="G631" i="30"/>
  <c r="D631" i="30"/>
  <c r="M630" i="30"/>
  <c r="J630" i="30"/>
  <c r="G630" i="30"/>
  <c r="D630" i="30"/>
  <c r="M629" i="30"/>
  <c r="J629" i="30"/>
  <c r="G629" i="30"/>
  <c r="D629" i="30"/>
  <c r="P626" i="30"/>
  <c r="O626" i="30"/>
  <c r="N626" i="30"/>
  <c r="M626" i="30"/>
  <c r="L626" i="30"/>
  <c r="K626" i="30"/>
  <c r="J626" i="30"/>
  <c r="I626" i="30"/>
  <c r="H626" i="30"/>
  <c r="G626" i="30"/>
  <c r="F626" i="30"/>
  <c r="E626" i="30"/>
  <c r="D626" i="30"/>
  <c r="P625" i="30"/>
  <c r="O625" i="30"/>
  <c r="N625" i="30"/>
  <c r="M625" i="30"/>
  <c r="L625" i="30"/>
  <c r="K625" i="30"/>
  <c r="J625" i="30"/>
  <c r="I625" i="30"/>
  <c r="H625" i="30"/>
  <c r="G625" i="30"/>
  <c r="F625" i="30"/>
  <c r="E625" i="30"/>
  <c r="D625" i="30"/>
  <c r="P624" i="30"/>
  <c r="O624" i="30"/>
  <c r="N624" i="30"/>
  <c r="M624" i="30"/>
  <c r="L624" i="30"/>
  <c r="K624" i="30"/>
  <c r="J624" i="30"/>
  <c r="I624" i="30"/>
  <c r="H624" i="30"/>
  <c r="G624" i="30"/>
  <c r="F624" i="30"/>
  <c r="E624" i="30"/>
  <c r="D624" i="30"/>
  <c r="P623" i="30"/>
  <c r="O623" i="30"/>
  <c r="N623" i="30"/>
  <c r="M623" i="30"/>
  <c r="L623" i="30"/>
  <c r="K623" i="30"/>
  <c r="J623" i="30"/>
  <c r="I623" i="30"/>
  <c r="H623" i="30"/>
  <c r="G623" i="30"/>
  <c r="F623" i="30"/>
  <c r="E623" i="30"/>
  <c r="D623" i="30"/>
  <c r="B623" i="30"/>
  <c r="P622" i="30"/>
  <c r="O622" i="30"/>
  <c r="N622" i="30"/>
  <c r="M622" i="30"/>
  <c r="L622" i="30"/>
  <c r="K622" i="30"/>
  <c r="J622" i="30"/>
  <c r="I622" i="30"/>
  <c r="H622" i="30"/>
  <c r="G622" i="30"/>
  <c r="F622" i="30"/>
  <c r="E622" i="30"/>
  <c r="D622" i="30"/>
  <c r="P621" i="30"/>
  <c r="O621" i="30"/>
  <c r="N621" i="30"/>
  <c r="M621" i="30"/>
  <c r="L621" i="30"/>
  <c r="K621" i="30"/>
  <c r="J621" i="30"/>
  <c r="I621" i="30"/>
  <c r="H621" i="30"/>
  <c r="G621" i="30"/>
  <c r="F621" i="30"/>
  <c r="E621" i="30"/>
  <c r="D621" i="30"/>
  <c r="M618" i="30"/>
  <c r="D618" i="30"/>
  <c r="M617" i="30"/>
  <c r="D616" i="30"/>
  <c r="D615" i="30"/>
  <c r="D614" i="30"/>
  <c r="AE605" i="30"/>
  <c r="AB605" i="30"/>
  <c r="Y605" i="30"/>
  <c r="V605" i="30"/>
  <c r="AE604" i="30"/>
  <c r="AB604" i="30"/>
  <c r="Y604" i="30"/>
  <c r="V604" i="30"/>
  <c r="AE602" i="30"/>
  <c r="AB602" i="30"/>
  <c r="Y602" i="30"/>
  <c r="V602" i="30"/>
  <c r="AE601" i="30"/>
  <c r="AB601" i="30"/>
  <c r="Y601" i="30"/>
  <c r="V601" i="30"/>
  <c r="AE600" i="30"/>
  <c r="AB600" i="30"/>
  <c r="Y600" i="30"/>
  <c r="V600" i="30"/>
  <c r="AH597" i="30"/>
  <c r="AG597" i="30"/>
  <c r="AF597" i="30"/>
  <c r="AE597" i="30"/>
  <c r="AD597" i="30"/>
  <c r="AC597" i="30"/>
  <c r="AB597" i="30"/>
  <c r="AA597" i="30"/>
  <c r="Z597" i="30"/>
  <c r="Y597" i="30"/>
  <c r="X597" i="30"/>
  <c r="W597" i="30"/>
  <c r="V597" i="30"/>
  <c r="AH596" i="30"/>
  <c r="AG596" i="30"/>
  <c r="AF596" i="30"/>
  <c r="AE596" i="30"/>
  <c r="AD596" i="30"/>
  <c r="AC596" i="30"/>
  <c r="AB596" i="30"/>
  <c r="AA596" i="30"/>
  <c r="Z596" i="30"/>
  <c r="Y596" i="30"/>
  <c r="X596" i="30"/>
  <c r="W596" i="30"/>
  <c r="V596" i="30"/>
  <c r="AH595" i="30"/>
  <c r="AG595" i="30"/>
  <c r="AF595" i="30"/>
  <c r="AE595" i="30"/>
  <c r="AD595" i="30"/>
  <c r="AC595" i="30"/>
  <c r="AB595" i="30"/>
  <c r="AA595" i="30"/>
  <c r="Z595" i="30"/>
  <c r="Y595" i="30"/>
  <c r="X595" i="30"/>
  <c r="W595" i="30"/>
  <c r="V595" i="30"/>
  <c r="AH594" i="30"/>
  <c r="AG594" i="30"/>
  <c r="AF594" i="30"/>
  <c r="AE594" i="30"/>
  <c r="AD594" i="30"/>
  <c r="AC594" i="30"/>
  <c r="AB594" i="30"/>
  <c r="AA594" i="30"/>
  <c r="Z594" i="30"/>
  <c r="Y594" i="30"/>
  <c r="X594" i="30"/>
  <c r="W594" i="30"/>
  <c r="V594" i="30"/>
  <c r="T594" i="30"/>
  <c r="AH593" i="30"/>
  <c r="AG593" i="30"/>
  <c r="AF593" i="30"/>
  <c r="AE593" i="30"/>
  <c r="AD593" i="30"/>
  <c r="AC593" i="30"/>
  <c r="AB593" i="30"/>
  <c r="AA593" i="30"/>
  <c r="Z593" i="30"/>
  <c r="Y593" i="30"/>
  <c r="X593" i="30"/>
  <c r="W593" i="30"/>
  <c r="V593" i="30"/>
  <c r="AH592" i="30"/>
  <c r="AG592" i="30"/>
  <c r="AF592" i="30"/>
  <c r="AE592" i="30"/>
  <c r="AD592" i="30"/>
  <c r="AC592" i="30"/>
  <c r="AB592" i="30"/>
  <c r="AA592" i="30"/>
  <c r="Z592" i="30"/>
  <c r="Y592" i="30"/>
  <c r="X592" i="30"/>
  <c r="W592" i="30"/>
  <c r="V592" i="30"/>
  <c r="AE589" i="30"/>
  <c r="V589" i="30"/>
  <c r="AE588" i="30"/>
  <c r="V587" i="30"/>
  <c r="V586" i="30"/>
  <c r="V585" i="30"/>
  <c r="M605" i="30"/>
  <c r="J605" i="30"/>
  <c r="G605" i="30"/>
  <c r="D605" i="30"/>
  <c r="M604" i="30"/>
  <c r="J604" i="30"/>
  <c r="G604" i="30"/>
  <c r="D604" i="30"/>
  <c r="M602" i="30"/>
  <c r="J602" i="30"/>
  <c r="G602" i="30"/>
  <c r="D602" i="30"/>
  <c r="M601" i="30"/>
  <c r="J601" i="30"/>
  <c r="G601" i="30"/>
  <c r="D601" i="30"/>
  <c r="M600" i="30"/>
  <c r="J600" i="30"/>
  <c r="G600" i="30"/>
  <c r="D600" i="30"/>
  <c r="P597" i="30"/>
  <c r="O597" i="30"/>
  <c r="N597" i="30"/>
  <c r="M597" i="30"/>
  <c r="L597" i="30"/>
  <c r="K597" i="30"/>
  <c r="J597" i="30"/>
  <c r="I597" i="30"/>
  <c r="H597" i="30"/>
  <c r="G597" i="30"/>
  <c r="F597" i="30"/>
  <c r="E597" i="30"/>
  <c r="D597" i="30"/>
  <c r="P596" i="30"/>
  <c r="O596" i="30"/>
  <c r="N596" i="30"/>
  <c r="M596" i="30"/>
  <c r="L596" i="30"/>
  <c r="K596" i="30"/>
  <c r="J596" i="30"/>
  <c r="I596" i="30"/>
  <c r="H596" i="30"/>
  <c r="G596" i="30"/>
  <c r="F596" i="30"/>
  <c r="E596" i="30"/>
  <c r="D596" i="30"/>
  <c r="P595" i="30"/>
  <c r="O595" i="30"/>
  <c r="N595" i="30"/>
  <c r="M595" i="30"/>
  <c r="L595" i="30"/>
  <c r="K595" i="30"/>
  <c r="J595" i="30"/>
  <c r="I595" i="30"/>
  <c r="H595" i="30"/>
  <c r="G595" i="30"/>
  <c r="F595" i="30"/>
  <c r="E595" i="30"/>
  <c r="D595" i="30"/>
  <c r="P594" i="30"/>
  <c r="O594" i="30"/>
  <c r="N594" i="30"/>
  <c r="M594" i="30"/>
  <c r="L594" i="30"/>
  <c r="K594" i="30"/>
  <c r="J594" i="30"/>
  <c r="I594" i="30"/>
  <c r="H594" i="30"/>
  <c r="G594" i="30"/>
  <c r="F594" i="30"/>
  <c r="E594" i="30"/>
  <c r="D594" i="30"/>
  <c r="B594" i="30"/>
  <c r="P593" i="30"/>
  <c r="O593" i="30"/>
  <c r="N593" i="30"/>
  <c r="M593" i="30"/>
  <c r="L593" i="30"/>
  <c r="K593" i="30"/>
  <c r="J593" i="30"/>
  <c r="I593" i="30"/>
  <c r="H593" i="30"/>
  <c r="G593" i="30"/>
  <c r="F593" i="30"/>
  <c r="E593" i="30"/>
  <c r="D593" i="30"/>
  <c r="P592" i="30"/>
  <c r="O592" i="30"/>
  <c r="N592" i="30"/>
  <c r="M592" i="30"/>
  <c r="L592" i="30"/>
  <c r="K592" i="30"/>
  <c r="J592" i="30"/>
  <c r="I592" i="30"/>
  <c r="H592" i="30"/>
  <c r="G592" i="30"/>
  <c r="F592" i="30"/>
  <c r="E592" i="30"/>
  <c r="D592" i="30"/>
  <c r="M589" i="30"/>
  <c r="D589" i="30"/>
  <c r="M588" i="30"/>
  <c r="D587" i="30"/>
  <c r="D586" i="30"/>
  <c r="D585" i="30"/>
  <c r="AE1154" i="30"/>
  <c r="AB1154" i="30"/>
  <c r="Y1154" i="30"/>
  <c r="V1154" i="30"/>
  <c r="M1154" i="30"/>
  <c r="J1154" i="30"/>
  <c r="G1154" i="30"/>
  <c r="D1154" i="30"/>
  <c r="T1153" i="30"/>
  <c r="B1153" i="30"/>
  <c r="T1152" i="30"/>
  <c r="B1152" i="30"/>
  <c r="T1151" i="30"/>
  <c r="B1151" i="30"/>
  <c r="AE1150" i="30"/>
  <c r="AB1150" i="30"/>
  <c r="Y1150" i="30"/>
  <c r="V1150" i="30"/>
  <c r="M1150" i="30"/>
  <c r="J1150" i="30"/>
  <c r="G1150" i="30"/>
  <c r="D1150" i="30"/>
  <c r="T1148" i="30"/>
  <c r="B1148" i="30"/>
  <c r="T1147" i="30"/>
  <c r="B1147" i="30"/>
  <c r="T1146" i="30"/>
  <c r="B1146" i="30"/>
  <c r="T1144" i="30"/>
  <c r="B1144" i="30"/>
  <c r="T1143" i="30"/>
  <c r="B1143" i="30"/>
  <c r="AH1142" i="30"/>
  <c r="AG1142" i="30"/>
  <c r="AF1142" i="30"/>
  <c r="AE1142" i="30"/>
  <c r="AD1142" i="30"/>
  <c r="AC1142" i="30"/>
  <c r="AB1142" i="30"/>
  <c r="AA1142" i="30"/>
  <c r="Z1142" i="30"/>
  <c r="Y1142" i="30"/>
  <c r="X1142" i="30"/>
  <c r="W1142" i="30"/>
  <c r="V1142" i="30"/>
  <c r="P1142" i="30"/>
  <c r="O1142" i="30"/>
  <c r="N1142" i="30"/>
  <c r="M1142" i="30"/>
  <c r="L1142" i="30"/>
  <c r="K1142" i="30"/>
  <c r="J1142" i="30"/>
  <c r="I1142" i="30"/>
  <c r="H1142" i="30"/>
  <c r="G1142" i="30"/>
  <c r="F1142" i="30"/>
  <c r="E1142" i="30"/>
  <c r="D1142" i="30"/>
  <c r="V1139" i="30"/>
  <c r="D1139" i="30"/>
  <c r="V1135" i="30"/>
  <c r="D1135" i="30"/>
  <c r="T1133" i="30"/>
  <c r="B1133" i="30"/>
  <c r="AE1125" i="30"/>
  <c r="AB1125" i="30"/>
  <c r="Y1125" i="30"/>
  <c r="V1125" i="30"/>
  <c r="M1125" i="30"/>
  <c r="J1125" i="30"/>
  <c r="G1125" i="30"/>
  <c r="D1125" i="30"/>
  <c r="T1124" i="30"/>
  <c r="B1124" i="30"/>
  <c r="T1123" i="30"/>
  <c r="B1123" i="30"/>
  <c r="T1122" i="30"/>
  <c r="B1122" i="30"/>
  <c r="AE1121" i="30"/>
  <c r="AB1121" i="30"/>
  <c r="Y1121" i="30"/>
  <c r="V1121" i="30"/>
  <c r="M1121" i="30"/>
  <c r="J1121" i="30"/>
  <c r="G1121" i="30"/>
  <c r="D1121" i="30"/>
  <c r="T1119" i="30"/>
  <c r="B1119" i="30"/>
  <c r="T1118" i="30"/>
  <c r="B1118" i="30"/>
  <c r="T1117" i="30"/>
  <c r="B1117" i="30"/>
  <c r="T1115" i="30"/>
  <c r="B1115" i="30"/>
  <c r="T1114" i="30"/>
  <c r="B1114" i="30"/>
  <c r="AH1113" i="30"/>
  <c r="AG1113" i="30"/>
  <c r="AF1113" i="30"/>
  <c r="AE1113" i="30"/>
  <c r="AD1113" i="30"/>
  <c r="AC1113" i="30"/>
  <c r="AB1113" i="30"/>
  <c r="AA1113" i="30"/>
  <c r="Z1113" i="30"/>
  <c r="Y1113" i="30"/>
  <c r="X1113" i="30"/>
  <c r="W1113" i="30"/>
  <c r="V1113" i="30"/>
  <c r="P1113" i="30"/>
  <c r="O1113" i="30"/>
  <c r="N1113" i="30"/>
  <c r="M1113" i="30"/>
  <c r="L1113" i="30"/>
  <c r="K1113" i="30"/>
  <c r="J1113" i="30"/>
  <c r="I1113" i="30"/>
  <c r="H1113" i="30"/>
  <c r="G1113" i="30"/>
  <c r="F1113" i="30"/>
  <c r="E1113" i="30"/>
  <c r="D1113" i="30"/>
  <c r="V1110" i="30"/>
  <c r="D1110" i="30"/>
  <c r="V1106" i="30"/>
  <c r="D1106" i="30"/>
  <c r="T1104" i="30"/>
  <c r="B1104" i="30"/>
  <c r="AE1096" i="30"/>
  <c r="AB1096" i="30"/>
  <c r="Y1096" i="30"/>
  <c r="V1096" i="30"/>
  <c r="M1096" i="30"/>
  <c r="J1096" i="30"/>
  <c r="G1096" i="30"/>
  <c r="D1096" i="30"/>
  <c r="T1095" i="30"/>
  <c r="B1095" i="30"/>
  <c r="T1094" i="30"/>
  <c r="B1094" i="30"/>
  <c r="T1093" i="30"/>
  <c r="B1093" i="30"/>
  <c r="AE1092" i="30"/>
  <c r="AB1092" i="30"/>
  <c r="Y1092" i="30"/>
  <c r="V1092" i="30"/>
  <c r="M1092" i="30"/>
  <c r="J1092" i="30"/>
  <c r="G1092" i="30"/>
  <c r="D1092" i="30"/>
  <c r="T1090" i="30"/>
  <c r="B1090" i="30"/>
  <c r="T1089" i="30"/>
  <c r="B1089" i="30"/>
  <c r="T1088" i="30"/>
  <c r="B1088" i="30"/>
  <c r="T1086" i="30"/>
  <c r="B1086" i="30"/>
  <c r="T1085" i="30"/>
  <c r="B1085" i="30"/>
  <c r="AH1084" i="30"/>
  <c r="AG1084" i="30"/>
  <c r="AF1084" i="30"/>
  <c r="AE1084" i="30"/>
  <c r="AD1084" i="30"/>
  <c r="AC1084" i="30"/>
  <c r="AB1084" i="30"/>
  <c r="AA1084" i="30"/>
  <c r="Z1084" i="30"/>
  <c r="Y1084" i="30"/>
  <c r="X1084" i="30"/>
  <c r="W1084" i="30"/>
  <c r="V1084" i="30"/>
  <c r="P1084" i="30"/>
  <c r="O1084" i="30"/>
  <c r="N1084" i="30"/>
  <c r="M1084" i="30"/>
  <c r="L1084" i="30"/>
  <c r="K1084" i="30"/>
  <c r="J1084" i="30"/>
  <c r="I1084" i="30"/>
  <c r="H1084" i="30"/>
  <c r="G1084" i="30"/>
  <c r="F1084" i="30"/>
  <c r="E1084" i="30"/>
  <c r="D1084" i="30"/>
  <c r="V1081" i="30"/>
  <c r="D1081" i="30"/>
  <c r="V1077" i="30"/>
  <c r="D1077" i="30"/>
  <c r="T1075" i="30"/>
  <c r="B1075" i="30"/>
  <c r="AE1067" i="30"/>
  <c r="AB1067" i="30"/>
  <c r="Y1067" i="30"/>
  <c r="V1067" i="30"/>
  <c r="M1067" i="30"/>
  <c r="J1067" i="30"/>
  <c r="G1067" i="30"/>
  <c r="D1067" i="30"/>
  <c r="T1066" i="30"/>
  <c r="B1066" i="30"/>
  <c r="T1065" i="30"/>
  <c r="B1065" i="30"/>
  <c r="T1064" i="30"/>
  <c r="B1064" i="30"/>
  <c r="AE1063" i="30"/>
  <c r="AB1063" i="30"/>
  <c r="Y1063" i="30"/>
  <c r="V1063" i="30"/>
  <c r="M1063" i="30"/>
  <c r="J1063" i="30"/>
  <c r="G1063" i="30"/>
  <c r="D1063" i="30"/>
  <c r="T1061" i="30"/>
  <c r="B1061" i="30"/>
  <c r="T1060" i="30"/>
  <c r="B1060" i="30"/>
  <c r="T1059" i="30"/>
  <c r="B1059" i="30"/>
  <c r="T1057" i="30"/>
  <c r="B1057" i="30"/>
  <c r="T1056" i="30"/>
  <c r="B1056" i="30"/>
  <c r="AH1055" i="30"/>
  <c r="AG1055" i="30"/>
  <c r="AF1055" i="30"/>
  <c r="AE1055" i="30"/>
  <c r="AD1055" i="30"/>
  <c r="AC1055" i="30"/>
  <c r="AB1055" i="30"/>
  <c r="AA1055" i="30"/>
  <c r="Z1055" i="30"/>
  <c r="Y1055" i="30"/>
  <c r="X1055" i="30"/>
  <c r="W1055" i="30"/>
  <c r="V1055" i="30"/>
  <c r="P1055" i="30"/>
  <c r="O1055" i="30"/>
  <c r="N1055" i="30"/>
  <c r="M1055" i="30"/>
  <c r="L1055" i="30"/>
  <c r="K1055" i="30"/>
  <c r="J1055" i="30"/>
  <c r="I1055" i="30"/>
  <c r="H1055" i="30"/>
  <c r="G1055" i="30"/>
  <c r="F1055" i="30"/>
  <c r="E1055" i="30"/>
  <c r="D1055" i="30"/>
  <c r="V1052" i="30"/>
  <c r="D1052" i="30"/>
  <c r="V1048" i="30"/>
  <c r="D1048" i="30"/>
  <c r="T1046" i="30"/>
  <c r="B1046" i="30"/>
  <c r="AE1038" i="30"/>
  <c r="AB1038" i="30"/>
  <c r="Y1038" i="30"/>
  <c r="V1038" i="30"/>
  <c r="M1038" i="30"/>
  <c r="J1038" i="30"/>
  <c r="G1038" i="30"/>
  <c r="D1038" i="30"/>
  <c r="T1037" i="30"/>
  <c r="B1037" i="30"/>
  <c r="T1036" i="30"/>
  <c r="B1036" i="30"/>
  <c r="T1035" i="30"/>
  <c r="B1035" i="30"/>
  <c r="AE1034" i="30"/>
  <c r="AB1034" i="30"/>
  <c r="Y1034" i="30"/>
  <c r="V1034" i="30"/>
  <c r="M1034" i="30"/>
  <c r="J1034" i="30"/>
  <c r="G1034" i="30"/>
  <c r="D1034" i="30"/>
  <c r="T1032" i="30"/>
  <c r="B1032" i="30"/>
  <c r="T1031" i="30"/>
  <c r="B1031" i="30"/>
  <c r="T1030" i="30"/>
  <c r="B1030" i="30"/>
  <c r="T1028" i="30"/>
  <c r="B1028" i="30"/>
  <c r="T1027" i="30"/>
  <c r="B1027" i="30"/>
  <c r="AH1026" i="30"/>
  <c r="AG1026" i="30"/>
  <c r="AF1026" i="30"/>
  <c r="AE1026" i="30"/>
  <c r="AD1026" i="30"/>
  <c r="AC1026" i="30"/>
  <c r="AB1026" i="30"/>
  <c r="AA1026" i="30"/>
  <c r="Z1026" i="30"/>
  <c r="Y1026" i="30"/>
  <c r="X1026" i="30"/>
  <c r="W1026" i="30"/>
  <c r="V1026" i="30"/>
  <c r="P1026" i="30"/>
  <c r="O1026" i="30"/>
  <c r="N1026" i="30"/>
  <c r="M1026" i="30"/>
  <c r="L1026" i="30"/>
  <c r="K1026" i="30"/>
  <c r="J1026" i="30"/>
  <c r="I1026" i="30"/>
  <c r="H1026" i="30"/>
  <c r="G1026" i="30"/>
  <c r="F1026" i="30"/>
  <c r="E1026" i="30"/>
  <c r="D1026" i="30"/>
  <c r="V1023" i="30"/>
  <c r="D1023" i="30"/>
  <c r="V1019" i="30"/>
  <c r="D1019" i="30"/>
  <c r="T1017" i="30"/>
  <c r="B1017" i="30"/>
  <c r="AE1009" i="30"/>
  <c r="AB1009" i="30"/>
  <c r="Y1009" i="30"/>
  <c r="V1009" i="30"/>
  <c r="M1009" i="30"/>
  <c r="J1009" i="30"/>
  <c r="G1009" i="30"/>
  <c r="D1009" i="30"/>
  <c r="T1008" i="30"/>
  <c r="B1008" i="30"/>
  <c r="T1007" i="30"/>
  <c r="B1007" i="30"/>
  <c r="T1006" i="30"/>
  <c r="B1006" i="30"/>
  <c r="AE1005" i="30"/>
  <c r="AB1005" i="30"/>
  <c r="Y1005" i="30"/>
  <c r="V1005" i="30"/>
  <c r="M1005" i="30"/>
  <c r="J1005" i="30"/>
  <c r="G1005" i="30"/>
  <c r="D1005" i="30"/>
  <c r="T1003" i="30"/>
  <c r="B1003" i="30"/>
  <c r="T1002" i="30"/>
  <c r="B1002" i="30"/>
  <c r="T1001" i="30"/>
  <c r="B1001" i="30"/>
  <c r="T999" i="30"/>
  <c r="B999" i="30"/>
  <c r="T998" i="30"/>
  <c r="B998" i="30"/>
  <c r="AH997" i="30"/>
  <c r="AG997" i="30"/>
  <c r="AF997" i="30"/>
  <c r="AE997" i="30"/>
  <c r="AD997" i="30"/>
  <c r="AC997" i="30"/>
  <c r="AB997" i="30"/>
  <c r="AA997" i="30"/>
  <c r="Z997" i="30"/>
  <c r="Y997" i="30"/>
  <c r="X997" i="30"/>
  <c r="W997" i="30"/>
  <c r="V997" i="30"/>
  <c r="P997" i="30"/>
  <c r="O997" i="30"/>
  <c r="N997" i="30"/>
  <c r="M997" i="30"/>
  <c r="L997" i="30"/>
  <c r="K997" i="30"/>
  <c r="J997" i="30"/>
  <c r="I997" i="30"/>
  <c r="H997" i="30"/>
  <c r="G997" i="30"/>
  <c r="F997" i="30"/>
  <c r="E997" i="30"/>
  <c r="D997" i="30"/>
  <c r="V994" i="30"/>
  <c r="D994" i="30"/>
  <c r="V990" i="30"/>
  <c r="D990" i="30"/>
  <c r="T988" i="30"/>
  <c r="B988" i="30"/>
  <c r="AE980" i="30"/>
  <c r="AB980" i="30"/>
  <c r="Y980" i="30"/>
  <c r="V980" i="30"/>
  <c r="M980" i="30"/>
  <c r="J980" i="30"/>
  <c r="G980" i="30"/>
  <c r="D980" i="30"/>
  <c r="T979" i="30"/>
  <c r="B979" i="30"/>
  <c r="T978" i="30"/>
  <c r="B978" i="30"/>
  <c r="T977" i="30"/>
  <c r="B977" i="30"/>
  <c r="AE976" i="30"/>
  <c r="AB976" i="30"/>
  <c r="Y976" i="30"/>
  <c r="V976" i="30"/>
  <c r="M976" i="30"/>
  <c r="J976" i="30"/>
  <c r="G976" i="30"/>
  <c r="D976" i="30"/>
  <c r="T974" i="30"/>
  <c r="B974" i="30"/>
  <c r="T973" i="30"/>
  <c r="B973" i="30"/>
  <c r="T972" i="30"/>
  <c r="B972" i="30"/>
  <c r="T970" i="30"/>
  <c r="B970" i="30"/>
  <c r="T969" i="30"/>
  <c r="B969" i="30"/>
  <c r="AH968" i="30"/>
  <c r="AG968" i="30"/>
  <c r="AF968" i="30"/>
  <c r="AE968" i="30"/>
  <c r="AD968" i="30"/>
  <c r="AC968" i="30"/>
  <c r="AB968" i="30"/>
  <c r="AA968" i="30"/>
  <c r="Z968" i="30"/>
  <c r="Y968" i="30"/>
  <c r="X968" i="30"/>
  <c r="W968" i="30"/>
  <c r="V968" i="30"/>
  <c r="P968" i="30"/>
  <c r="O968" i="30"/>
  <c r="N968" i="30"/>
  <c r="M968" i="30"/>
  <c r="L968" i="30"/>
  <c r="K968" i="30"/>
  <c r="J968" i="30"/>
  <c r="I968" i="30"/>
  <c r="H968" i="30"/>
  <c r="G968" i="30"/>
  <c r="F968" i="30"/>
  <c r="E968" i="30"/>
  <c r="D968" i="30"/>
  <c r="V965" i="30"/>
  <c r="D965" i="30"/>
  <c r="V961" i="30"/>
  <c r="D961" i="30"/>
  <c r="T959" i="30"/>
  <c r="B959" i="30"/>
  <c r="AE951" i="30"/>
  <c r="AB951" i="30"/>
  <c r="Y951" i="30"/>
  <c r="V951" i="30"/>
  <c r="M951" i="30"/>
  <c r="J951" i="30"/>
  <c r="G951" i="30"/>
  <c r="D951" i="30"/>
  <c r="T950" i="30"/>
  <c r="B950" i="30"/>
  <c r="T949" i="30"/>
  <c r="B949" i="30"/>
  <c r="T948" i="30"/>
  <c r="B948" i="30"/>
  <c r="AE947" i="30"/>
  <c r="AB947" i="30"/>
  <c r="Y947" i="30"/>
  <c r="V947" i="30"/>
  <c r="M947" i="30"/>
  <c r="J947" i="30"/>
  <c r="G947" i="30"/>
  <c r="D947" i="30"/>
  <c r="T945" i="30"/>
  <c r="B945" i="30"/>
  <c r="T944" i="30"/>
  <c r="B944" i="30"/>
  <c r="T943" i="30"/>
  <c r="B943" i="30"/>
  <c r="T941" i="30"/>
  <c r="B941" i="30"/>
  <c r="T940" i="30"/>
  <c r="B940" i="30"/>
  <c r="AH939" i="30"/>
  <c r="AG939" i="30"/>
  <c r="AF939" i="30"/>
  <c r="AE939" i="30"/>
  <c r="AD939" i="30"/>
  <c r="AC939" i="30"/>
  <c r="AB939" i="30"/>
  <c r="AA939" i="30"/>
  <c r="Z939" i="30"/>
  <c r="Y939" i="30"/>
  <c r="X939" i="30"/>
  <c r="W939" i="30"/>
  <c r="V939" i="30"/>
  <c r="P939" i="30"/>
  <c r="O939" i="30"/>
  <c r="N939" i="30"/>
  <c r="M939" i="30"/>
  <c r="L939" i="30"/>
  <c r="K939" i="30"/>
  <c r="J939" i="30"/>
  <c r="I939" i="30"/>
  <c r="H939" i="30"/>
  <c r="G939" i="30"/>
  <c r="F939" i="30"/>
  <c r="E939" i="30"/>
  <c r="D939" i="30"/>
  <c r="V936" i="30"/>
  <c r="D936" i="30"/>
  <c r="V932" i="30"/>
  <c r="D932" i="30"/>
  <c r="T930" i="30"/>
  <c r="B930" i="30"/>
  <c r="AE922" i="30"/>
  <c r="AB922" i="30"/>
  <c r="Y922" i="30"/>
  <c r="V922" i="30"/>
  <c r="M922" i="30"/>
  <c r="J922" i="30"/>
  <c r="G922" i="30"/>
  <c r="D922" i="30"/>
  <c r="T921" i="30"/>
  <c r="B921" i="30"/>
  <c r="T920" i="30"/>
  <c r="B920" i="30"/>
  <c r="T919" i="30"/>
  <c r="B919" i="30"/>
  <c r="AE918" i="30"/>
  <c r="AB918" i="30"/>
  <c r="Y918" i="30"/>
  <c r="V918" i="30"/>
  <c r="M918" i="30"/>
  <c r="J918" i="30"/>
  <c r="G918" i="30"/>
  <c r="D918" i="30"/>
  <c r="T916" i="30"/>
  <c r="B916" i="30"/>
  <c r="T915" i="30"/>
  <c r="B915" i="30"/>
  <c r="T914" i="30"/>
  <c r="B914" i="30"/>
  <c r="T912" i="30"/>
  <c r="B912" i="30"/>
  <c r="T911" i="30"/>
  <c r="B911" i="30"/>
  <c r="AH910" i="30"/>
  <c r="AG910" i="30"/>
  <c r="AF910" i="30"/>
  <c r="AE910" i="30"/>
  <c r="AD910" i="30"/>
  <c r="AC910" i="30"/>
  <c r="AB910" i="30"/>
  <c r="AA910" i="30"/>
  <c r="Z910" i="30"/>
  <c r="Y910" i="30"/>
  <c r="X910" i="30"/>
  <c r="W910" i="30"/>
  <c r="V910" i="30"/>
  <c r="P910" i="30"/>
  <c r="O910" i="30"/>
  <c r="N910" i="30"/>
  <c r="M910" i="30"/>
  <c r="L910" i="30"/>
  <c r="K910" i="30"/>
  <c r="J910" i="30"/>
  <c r="I910" i="30"/>
  <c r="H910" i="30"/>
  <c r="G910" i="30"/>
  <c r="F910" i="30"/>
  <c r="E910" i="30"/>
  <c r="D910" i="30"/>
  <c r="V907" i="30"/>
  <c r="D907" i="30"/>
  <c r="V903" i="30"/>
  <c r="D903" i="30"/>
  <c r="T901" i="30"/>
  <c r="B901" i="30"/>
  <c r="AE893" i="30"/>
  <c r="AB893" i="30"/>
  <c r="Y893" i="30"/>
  <c r="V893" i="30"/>
  <c r="M893" i="30"/>
  <c r="J893" i="30"/>
  <c r="G893" i="30"/>
  <c r="D893" i="30"/>
  <c r="T892" i="30"/>
  <c r="B892" i="30"/>
  <c r="T891" i="30"/>
  <c r="B891" i="30"/>
  <c r="T890" i="30"/>
  <c r="B890" i="30"/>
  <c r="AE889" i="30"/>
  <c r="AB889" i="30"/>
  <c r="Y889" i="30"/>
  <c r="V889" i="30"/>
  <c r="M889" i="30"/>
  <c r="J889" i="30"/>
  <c r="G889" i="30"/>
  <c r="D889" i="30"/>
  <c r="T887" i="30"/>
  <c r="B887" i="30"/>
  <c r="T886" i="30"/>
  <c r="B886" i="30"/>
  <c r="T885" i="30"/>
  <c r="B885" i="30"/>
  <c r="T883" i="30"/>
  <c r="B883" i="30"/>
  <c r="T882" i="30"/>
  <c r="B882" i="30"/>
  <c r="AH881" i="30"/>
  <c r="AG881" i="30"/>
  <c r="AF881" i="30"/>
  <c r="AE881" i="30"/>
  <c r="AD881" i="30"/>
  <c r="AC881" i="30"/>
  <c r="AB881" i="30"/>
  <c r="AA881" i="30"/>
  <c r="Z881" i="30"/>
  <c r="Y881" i="30"/>
  <c r="X881" i="30"/>
  <c r="W881" i="30"/>
  <c r="V881" i="30"/>
  <c r="P881" i="30"/>
  <c r="O881" i="30"/>
  <c r="N881" i="30"/>
  <c r="M881" i="30"/>
  <c r="L881" i="30"/>
  <c r="K881" i="30"/>
  <c r="J881" i="30"/>
  <c r="I881" i="30"/>
  <c r="H881" i="30"/>
  <c r="G881" i="30"/>
  <c r="F881" i="30"/>
  <c r="E881" i="30"/>
  <c r="D881" i="30"/>
  <c r="V878" i="30"/>
  <c r="D878" i="30"/>
  <c r="V874" i="30"/>
  <c r="D874" i="30"/>
  <c r="T872" i="30"/>
  <c r="B872" i="30"/>
  <c r="AE864" i="30"/>
  <c r="AB864" i="30"/>
  <c r="Y864" i="30"/>
  <c r="V864" i="30"/>
  <c r="M864" i="30"/>
  <c r="J864" i="30"/>
  <c r="G864" i="30"/>
  <c r="D864" i="30"/>
  <c r="T863" i="30"/>
  <c r="B863" i="30"/>
  <c r="T862" i="30"/>
  <c r="B862" i="30"/>
  <c r="T861" i="30"/>
  <c r="B861" i="30"/>
  <c r="AE860" i="30"/>
  <c r="AB860" i="30"/>
  <c r="Y860" i="30"/>
  <c r="V860" i="30"/>
  <c r="M860" i="30"/>
  <c r="J860" i="30"/>
  <c r="G860" i="30"/>
  <c r="D860" i="30"/>
  <c r="T858" i="30"/>
  <c r="B858" i="30"/>
  <c r="T857" i="30"/>
  <c r="B857" i="30"/>
  <c r="T856" i="30"/>
  <c r="B856" i="30"/>
  <c r="T854" i="30"/>
  <c r="B854" i="30"/>
  <c r="T853" i="30"/>
  <c r="B853" i="30"/>
  <c r="AH852" i="30"/>
  <c r="AG852" i="30"/>
  <c r="AF852" i="30"/>
  <c r="AE852" i="30"/>
  <c r="AD852" i="30"/>
  <c r="AC852" i="30"/>
  <c r="AB852" i="30"/>
  <c r="AA852" i="30"/>
  <c r="Z852" i="30"/>
  <c r="Y852" i="30"/>
  <c r="X852" i="30"/>
  <c r="W852" i="30"/>
  <c r="V852" i="30"/>
  <c r="P852" i="30"/>
  <c r="O852" i="30"/>
  <c r="N852" i="30"/>
  <c r="M852" i="30"/>
  <c r="L852" i="30"/>
  <c r="K852" i="30"/>
  <c r="J852" i="30"/>
  <c r="I852" i="30"/>
  <c r="H852" i="30"/>
  <c r="G852" i="30"/>
  <c r="F852" i="30"/>
  <c r="E852" i="30"/>
  <c r="D852" i="30"/>
  <c r="V849" i="30"/>
  <c r="D849" i="30"/>
  <c r="V845" i="30"/>
  <c r="D845" i="30"/>
  <c r="T843" i="30"/>
  <c r="B843" i="30"/>
  <c r="AE835" i="30"/>
  <c r="AB835" i="30"/>
  <c r="Y835" i="30"/>
  <c r="V835" i="30"/>
  <c r="M835" i="30"/>
  <c r="J835" i="30"/>
  <c r="G835" i="30"/>
  <c r="D835" i="30"/>
  <c r="T834" i="30"/>
  <c r="B834" i="30"/>
  <c r="T833" i="30"/>
  <c r="B833" i="30"/>
  <c r="T832" i="30"/>
  <c r="B832" i="30"/>
  <c r="AE831" i="30"/>
  <c r="AB831" i="30"/>
  <c r="Y831" i="30"/>
  <c r="V831" i="30"/>
  <c r="M831" i="30"/>
  <c r="J831" i="30"/>
  <c r="G831" i="30"/>
  <c r="D831" i="30"/>
  <c r="T829" i="30"/>
  <c r="B829" i="30"/>
  <c r="T828" i="30"/>
  <c r="B828" i="30"/>
  <c r="T827" i="30"/>
  <c r="B827" i="30"/>
  <c r="T825" i="30"/>
  <c r="B825" i="30"/>
  <c r="T824" i="30"/>
  <c r="B824" i="30"/>
  <c r="AH823" i="30"/>
  <c r="AG823" i="30"/>
  <c r="AF823" i="30"/>
  <c r="AE823" i="30"/>
  <c r="AD823" i="30"/>
  <c r="AC823" i="30"/>
  <c r="AB823" i="30"/>
  <c r="AA823" i="30"/>
  <c r="Z823" i="30"/>
  <c r="Y823" i="30"/>
  <c r="X823" i="30"/>
  <c r="W823" i="30"/>
  <c r="V823" i="30"/>
  <c r="P823" i="30"/>
  <c r="O823" i="30"/>
  <c r="N823" i="30"/>
  <c r="M823" i="30"/>
  <c r="L823" i="30"/>
  <c r="K823" i="30"/>
  <c r="J823" i="30"/>
  <c r="I823" i="30"/>
  <c r="H823" i="30"/>
  <c r="G823" i="30"/>
  <c r="F823" i="30"/>
  <c r="E823" i="30"/>
  <c r="D823" i="30"/>
  <c r="V820" i="30"/>
  <c r="D820" i="30"/>
  <c r="V816" i="30"/>
  <c r="D816" i="30"/>
  <c r="T814" i="30"/>
  <c r="B814" i="30"/>
  <c r="AE806" i="30"/>
  <c r="AB806" i="30"/>
  <c r="Y806" i="30"/>
  <c r="V806" i="30"/>
  <c r="M806" i="30"/>
  <c r="J806" i="30"/>
  <c r="G806" i="30"/>
  <c r="D806" i="30"/>
  <c r="T805" i="30"/>
  <c r="B805" i="30"/>
  <c r="T804" i="30"/>
  <c r="B804" i="30"/>
  <c r="T803" i="30"/>
  <c r="B803" i="30"/>
  <c r="AE802" i="30"/>
  <c r="AB802" i="30"/>
  <c r="Y802" i="30"/>
  <c r="V802" i="30"/>
  <c r="M802" i="30"/>
  <c r="J802" i="30"/>
  <c r="G802" i="30"/>
  <c r="D802" i="30"/>
  <c r="T800" i="30"/>
  <c r="B800" i="30"/>
  <c r="T799" i="30"/>
  <c r="B799" i="30"/>
  <c r="T798" i="30"/>
  <c r="B798" i="30"/>
  <c r="T796" i="30"/>
  <c r="B796" i="30"/>
  <c r="T795" i="30"/>
  <c r="B795" i="30"/>
  <c r="AH794" i="30"/>
  <c r="AG794" i="30"/>
  <c r="AF794" i="30"/>
  <c r="AE794" i="30"/>
  <c r="AD794" i="30"/>
  <c r="AC794" i="30"/>
  <c r="AB794" i="30"/>
  <c r="AA794" i="30"/>
  <c r="Z794" i="30"/>
  <c r="Y794" i="30"/>
  <c r="X794" i="30"/>
  <c r="W794" i="30"/>
  <c r="V794" i="30"/>
  <c r="P794" i="30"/>
  <c r="O794" i="30"/>
  <c r="N794" i="30"/>
  <c r="M794" i="30"/>
  <c r="L794" i="30"/>
  <c r="K794" i="30"/>
  <c r="J794" i="30"/>
  <c r="I794" i="30"/>
  <c r="H794" i="30"/>
  <c r="G794" i="30"/>
  <c r="F794" i="30"/>
  <c r="E794" i="30"/>
  <c r="D794" i="30"/>
  <c r="V791" i="30"/>
  <c r="D791" i="30"/>
  <c r="V787" i="30"/>
  <c r="D787" i="30"/>
  <c r="T785" i="30"/>
  <c r="B785" i="30"/>
  <c r="AE777" i="30"/>
  <c r="AB777" i="30"/>
  <c r="Y777" i="30"/>
  <c r="V777" i="30"/>
  <c r="M777" i="30"/>
  <c r="J777" i="30"/>
  <c r="G777" i="30"/>
  <c r="D777" i="30"/>
  <c r="T776" i="30"/>
  <c r="B776" i="30"/>
  <c r="T775" i="30"/>
  <c r="B775" i="30"/>
  <c r="T774" i="30"/>
  <c r="B774" i="30"/>
  <c r="AE773" i="30"/>
  <c r="AB773" i="30"/>
  <c r="Y773" i="30"/>
  <c r="V773" i="30"/>
  <c r="M773" i="30"/>
  <c r="J773" i="30"/>
  <c r="G773" i="30"/>
  <c r="D773" i="30"/>
  <c r="T771" i="30"/>
  <c r="B771" i="30"/>
  <c r="T770" i="30"/>
  <c r="B770" i="30"/>
  <c r="T769" i="30"/>
  <c r="B769" i="30"/>
  <c r="T767" i="30"/>
  <c r="B767" i="30"/>
  <c r="T766" i="30"/>
  <c r="B766" i="30"/>
  <c r="AH765" i="30"/>
  <c r="AG765" i="30"/>
  <c r="AF765" i="30"/>
  <c r="AE765" i="30"/>
  <c r="AD765" i="30"/>
  <c r="AC765" i="30"/>
  <c r="AB765" i="30"/>
  <c r="AA765" i="30"/>
  <c r="Z765" i="30"/>
  <c r="Y765" i="30"/>
  <c r="X765" i="30"/>
  <c r="W765" i="30"/>
  <c r="V765" i="30"/>
  <c r="P765" i="30"/>
  <c r="O765" i="30"/>
  <c r="N765" i="30"/>
  <c r="M765" i="30"/>
  <c r="L765" i="30"/>
  <c r="K765" i="30"/>
  <c r="J765" i="30"/>
  <c r="I765" i="30"/>
  <c r="H765" i="30"/>
  <c r="G765" i="30"/>
  <c r="F765" i="30"/>
  <c r="E765" i="30"/>
  <c r="D765" i="30"/>
  <c r="V762" i="30"/>
  <c r="D762" i="30"/>
  <c r="V758" i="30"/>
  <c r="D758" i="30"/>
  <c r="T756" i="30"/>
  <c r="B756" i="30"/>
  <c r="AE748" i="30"/>
  <c r="AB748" i="30"/>
  <c r="Y748" i="30"/>
  <c r="V748" i="30"/>
  <c r="M748" i="30"/>
  <c r="J748" i="30"/>
  <c r="G748" i="30"/>
  <c r="D748" i="30"/>
  <c r="T747" i="30"/>
  <c r="B747" i="30"/>
  <c r="T746" i="30"/>
  <c r="B746" i="30"/>
  <c r="T745" i="30"/>
  <c r="B745" i="30"/>
  <c r="AE744" i="30"/>
  <c r="AB744" i="30"/>
  <c r="Y744" i="30"/>
  <c r="V744" i="30"/>
  <c r="M744" i="30"/>
  <c r="J744" i="30"/>
  <c r="G744" i="30"/>
  <c r="D744" i="30"/>
  <c r="T742" i="30"/>
  <c r="B742" i="30"/>
  <c r="T741" i="30"/>
  <c r="B741" i="30"/>
  <c r="T740" i="30"/>
  <c r="B740" i="30"/>
  <c r="T738" i="30"/>
  <c r="B738" i="30"/>
  <c r="T737" i="30"/>
  <c r="B737" i="30"/>
  <c r="AH736" i="30"/>
  <c r="AG736" i="30"/>
  <c r="AF736" i="30"/>
  <c r="AE736" i="30"/>
  <c r="AD736" i="30"/>
  <c r="AC736" i="30"/>
  <c r="AB736" i="30"/>
  <c r="AA736" i="30"/>
  <c r="Z736" i="30"/>
  <c r="Y736" i="30"/>
  <c r="X736" i="30"/>
  <c r="W736" i="30"/>
  <c r="V736" i="30"/>
  <c r="P736" i="30"/>
  <c r="O736" i="30"/>
  <c r="N736" i="30"/>
  <c r="M736" i="30"/>
  <c r="L736" i="30"/>
  <c r="K736" i="30"/>
  <c r="J736" i="30"/>
  <c r="I736" i="30"/>
  <c r="H736" i="30"/>
  <c r="G736" i="30"/>
  <c r="F736" i="30"/>
  <c r="E736" i="30"/>
  <c r="D736" i="30"/>
  <c r="V733" i="30"/>
  <c r="D733" i="30"/>
  <c r="V729" i="30"/>
  <c r="D729" i="30"/>
  <c r="T727" i="30"/>
  <c r="B727" i="30"/>
  <c r="AE719" i="30"/>
  <c r="AB719" i="30"/>
  <c r="Y719" i="30"/>
  <c r="V719" i="30"/>
  <c r="M719" i="30"/>
  <c r="J719" i="30"/>
  <c r="G719" i="30"/>
  <c r="D719" i="30"/>
  <c r="T718" i="30"/>
  <c r="B718" i="30"/>
  <c r="T717" i="30"/>
  <c r="B717" i="30"/>
  <c r="T716" i="30"/>
  <c r="B716" i="30"/>
  <c r="AE715" i="30"/>
  <c r="AB715" i="30"/>
  <c r="Y715" i="30"/>
  <c r="V715" i="30"/>
  <c r="M715" i="30"/>
  <c r="J715" i="30"/>
  <c r="G715" i="30"/>
  <c r="D715" i="30"/>
  <c r="T713" i="30"/>
  <c r="B713" i="30"/>
  <c r="T712" i="30"/>
  <c r="B712" i="30"/>
  <c r="T711" i="30"/>
  <c r="B711" i="30"/>
  <c r="T709" i="30"/>
  <c r="B709" i="30"/>
  <c r="T708" i="30"/>
  <c r="B708" i="30"/>
  <c r="AH707" i="30"/>
  <c r="AG707" i="30"/>
  <c r="AF707" i="30"/>
  <c r="AE707" i="30"/>
  <c r="AD707" i="30"/>
  <c r="AC707" i="30"/>
  <c r="AB707" i="30"/>
  <c r="AA707" i="30"/>
  <c r="Z707" i="30"/>
  <c r="Y707" i="30"/>
  <c r="X707" i="30"/>
  <c r="W707" i="30"/>
  <c r="V707" i="30"/>
  <c r="P707" i="30"/>
  <c r="O707" i="30"/>
  <c r="N707" i="30"/>
  <c r="M707" i="30"/>
  <c r="L707" i="30"/>
  <c r="K707" i="30"/>
  <c r="J707" i="30"/>
  <c r="I707" i="30"/>
  <c r="H707" i="30"/>
  <c r="G707" i="30"/>
  <c r="F707" i="30"/>
  <c r="E707" i="30"/>
  <c r="D707" i="30"/>
  <c r="V704" i="30"/>
  <c r="D704" i="30"/>
  <c r="V700" i="30"/>
  <c r="D700" i="30"/>
  <c r="T698" i="30"/>
  <c r="B698" i="30"/>
  <c r="AE690" i="30"/>
  <c r="AB690" i="30"/>
  <c r="Y690" i="30"/>
  <c r="V690" i="30"/>
  <c r="M690" i="30"/>
  <c r="J690" i="30"/>
  <c r="G690" i="30"/>
  <c r="D690" i="30"/>
  <c r="T689" i="30"/>
  <c r="B689" i="30"/>
  <c r="T688" i="30"/>
  <c r="B688" i="30"/>
  <c r="T687" i="30"/>
  <c r="B687" i="30"/>
  <c r="AE686" i="30"/>
  <c r="AB686" i="30"/>
  <c r="Y686" i="30"/>
  <c r="V686" i="30"/>
  <c r="M686" i="30"/>
  <c r="J686" i="30"/>
  <c r="G686" i="30"/>
  <c r="D686" i="30"/>
  <c r="T684" i="30"/>
  <c r="B684" i="30"/>
  <c r="T683" i="30"/>
  <c r="B683" i="30"/>
  <c r="T682" i="30"/>
  <c r="B682" i="30"/>
  <c r="T680" i="30"/>
  <c r="B680" i="30"/>
  <c r="T679" i="30"/>
  <c r="B679" i="30"/>
  <c r="AH678" i="30"/>
  <c r="AG678" i="30"/>
  <c r="AF678" i="30"/>
  <c r="AE678" i="30"/>
  <c r="AD678" i="30"/>
  <c r="AC678" i="30"/>
  <c r="AB678" i="30"/>
  <c r="AA678" i="30"/>
  <c r="Z678" i="30"/>
  <c r="Y678" i="30"/>
  <c r="X678" i="30"/>
  <c r="W678" i="30"/>
  <c r="V678" i="30"/>
  <c r="P678" i="30"/>
  <c r="O678" i="30"/>
  <c r="N678" i="30"/>
  <c r="M678" i="30"/>
  <c r="L678" i="30"/>
  <c r="K678" i="30"/>
  <c r="J678" i="30"/>
  <c r="I678" i="30"/>
  <c r="H678" i="30"/>
  <c r="G678" i="30"/>
  <c r="F678" i="30"/>
  <c r="E678" i="30"/>
  <c r="D678" i="30"/>
  <c r="V675" i="30"/>
  <c r="D675" i="30"/>
  <c r="V671" i="30"/>
  <c r="D671" i="30"/>
  <c r="T669" i="30"/>
  <c r="B669" i="30"/>
  <c r="AE661" i="30"/>
  <c r="AB661" i="30"/>
  <c r="Y661" i="30"/>
  <c r="V661" i="30"/>
  <c r="M661" i="30"/>
  <c r="J661" i="30"/>
  <c r="G661" i="30"/>
  <c r="D661" i="30"/>
  <c r="T660" i="30"/>
  <c r="B660" i="30"/>
  <c r="T659" i="30"/>
  <c r="B659" i="30"/>
  <c r="T658" i="30"/>
  <c r="B658" i="30"/>
  <c r="AE657" i="30"/>
  <c r="AB657" i="30"/>
  <c r="Y657" i="30"/>
  <c r="V657" i="30"/>
  <c r="M657" i="30"/>
  <c r="J657" i="30"/>
  <c r="G657" i="30"/>
  <c r="D657" i="30"/>
  <c r="T655" i="30"/>
  <c r="B655" i="30"/>
  <c r="T654" i="30"/>
  <c r="B654" i="30"/>
  <c r="T653" i="30"/>
  <c r="B653" i="30"/>
  <c r="T651" i="30"/>
  <c r="B651" i="30"/>
  <c r="T650" i="30"/>
  <c r="B650" i="30"/>
  <c r="AH649" i="30"/>
  <c r="AG649" i="30"/>
  <c r="AF649" i="30"/>
  <c r="AE649" i="30"/>
  <c r="AD649" i="30"/>
  <c r="AC649" i="30"/>
  <c r="AB649" i="30"/>
  <c r="AA649" i="30"/>
  <c r="Z649" i="30"/>
  <c r="Y649" i="30"/>
  <c r="X649" i="30"/>
  <c r="W649" i="30"/>
  <c r="V649" i="30"/>
  <c r="P649" i="30"/>
  <c r="O649" i="30"/>
  <c r="N649" i="30"/>
  <c r="M649" i="30"/>
  <c r="L649" i="30"/>
  <c r="K649" i="30"/>
  <c r="J649" i="30"/>
  <c r="I649" i="30"/>
  <c r="H649" i="30"/>
  <c r="G649" i="30"/>
  <c r="F649" i="30"/>
  <c r="E649" i="30"/>
  <c r="D649" i="30"/>
  <c r="V646" i="30"/>
  <c r="D646" i="30"/>
  <c r="V642" i="30"/>
  <c r="D642" i="30"/>
  <c r="T640" i="30"/>
  <c r="B640" i="30"/>
  <c r="AE632" i="30"/>
  <c r="AB632" i="30"/>
  <c r="Y632" i="30"/>
  <c r="V632" i="30"/>
  <c r="M632" i="30"/>
  <c r="J632" i="30"/>
  <c r="G632" i="30"/>
  <c r="D632" i="30"/>
  <c r="T631" i="30"/>
  <c r="B631" i="30"/>
  <c r="T630" i="30"/>
  <c r="B630" i="30"/>
  <c r="T629" i="30"/>
  <c r="B629" i="30"/>
  <c r="AE628" i="30"/>
  <c r="AB628" i="30"/>
  <c r="Y628" i="30"/>
  <c r="V628" i="30"/>
  <c r="M628" i="30"/>
  <c r="J628" i="30"/>
  <c r="G628" i="30"/>
  <c r="D628" i="30"/>
  <c r="T626" i="30"/>
  <c r="B626" i="30"/>
  <c r="T625" i="30"/>
  <c r="B625" i="30"/>
  <c r="T624" i="30"/>
  <c r="B624" i="30"/>
  <c r="T622" i="30"/>
  <c r="B622" i="30"/>
  <c r="T621" i="30"/>
  <c r="B621" i="30"/>
  <c r="AH620" i="30"/>
  <c r="AG620" i="30"/>
  <c r="AF620" i="30"/>
  <c r="AE620" i="30"/>
  <c r="AD620" i="30"/>
  <c r="AC620" i="30"/>
  <c r="AB620" i="30"/>
  <c r="AA620" i="30"/>
  <c r="Z620" i="30"/>
  <c r="Y620" i="30"/>
  <c r="X620" i="30"/>
  <c r="W620" i="30"/>
  <c r="V620" i="30"/>
  <c r="P620" i="30"/>
  <c r="O620" i="30"/>
  <c r="N620" i="30"/>
  <c r="M620" i="30"/>
  <c r="L620" i="30"/>
  <c r="K620" i="30"/>
  <c r="J620" i="30"/>
  <c r="I620" i="30"/>
  <c r="H620" i="30"/>
  <c r="G620" i="30"/>
  <c r="F620" i="30"/>
  <c r="E620" i="30"/>
  <c r="D620" i="30"/>
  <c r="V617" i="30"/>
  <c r="D617" i="30"/>
  <c r="V613" i="30"/>
  <c r="D613" i="30"/>
  <c r="T611" i="30"/>
  <c r="B611" i="30"/>
  <c r="AE603" i="30"/>
  <c r="AB603" i="30"/>
  <c r="Y603" i="30"/>
  <c r="V603" i="30"/>
  <c r="M603" i="30"/>
  <c r="J603" i="30"/>
  <c r="G603" i="30"/>
  <c r="D603" i="30"/>
  <c r="T602" i="30"/>
  <c r="B602" i="30"/>
  <c r="T601" i="30"/>
  <c r="B601" i="30"/>
  <c r="T600" i="30"/>
  <c r="B600" i="30"/>
  <c r="AE599" i="30"/>
  <c r="AB599" i="30"/>
  <c r="Y599" i="30"/>
  <c r="V599" i="30"/>
  <c r="M599" i="30"/>
  <c r="J599" i="30"/>
  <c r="G599" i="30"/>
  <c r="D599" i="30"/>
  <c r="T597" i="30"/>
  <c r="B597" i="30"/>
  <c r="T596" i="30"/>
  <c r="B596" i="30"/>
  <c r="T595" i="30"/>
  <c r="B595" i="30"/>
  <c r="T593" i="30"/>
  <c r="B593" i="30"/>
  <c r="T592" i="30"/>
  <c r="B592" i="30"/>
  <c r="AH591" i="30"/>
  <c r="AG591" i="30"/>
  <c r="AF591" i="30"/>
  <c r="AE591" i="30"/>
  <c r="AD591" i="30"/>
  <c r="AC591" i="30"/>
  <c r="AB591" i="30"/>
  <c r="AA591" i="30"/>
  <c r="Z591" i="30"/>
  <c r="Y591" i="30"/>
  <c r="X591" i="30"/>
  <c r="W591" i="30"/>
  <c r="V591" i="30"/>
  <c r="P591" i="30"/>
  <c r="O591" i="30"/>
  <c r="N591" i="30"/>
  <c r="M591" i="30"/>
  <c r="L591" i="30"/>
  <c r="K591" i="30"/>
  <c r="J591" i="30"/>
  <c r="I591" i="30"/>
  <c r="H591" i="30"/>
  <c r="G591" i="30"/>
  <c r="F591" i="30"/>
  <c r="E591" i="30"/>
  <c r="D591" i="30"/>
  <c r="V588" i="30"/>
  <c r="D588" i="30"/>
  <c r="V584" i="30"/>
  <c r="D584" i="30"/>
  <c r="T582" i="30"/>
  <c r="B582" i="30"/>
  <c r="AE576" i="30"/>
  <c r="AB576" i="30"/>
  <c r="Y576" i="30"/>
  <c r="V576" i="30"/>
  <c r="AE575" i="30"/>
  <c r="AB575" i="30"/>
  <c r="Y575" i="30"/>
  <c r="V575" i="30"/>
  <c r="AE573" i="30"/>
  <c r="AB573" i="30"/>
  <c r="Y573" i="30"/>
  <c r="V573" i="30"/>
  <c r="AE572" i="30"/>
  <c r="AB572" i="30"/>
  <c r="Y572" i="30"/>
  <c r="V572" i="30"/>
  <c r="AE571" i="30"/>
  <c r="AB571" i="30"/>
  <c r="Y571" i="30"/>
  <c r="V571" i="30"/>
  <c r="AH568" i="30"/>
  <c r="AG568" i="30"/>
  <c r="AF568" i="30"/>
  <c r="AE568" i="30"/>
  <c r="AD568" i="30"/>
  <c r="AC568" i="30"/>
  <c r="AB568" i="30"/>
  <c r="AA568" i="30"/>
  <c r="Z568" i="30"/>
  <c r="Y568" i="30"/>
  <c r="X568" i="30"/>
  <c r="W568" i="30"/>
  <c r="V568" i="30"/>
  <c r="AH567" i="30"/>
  <c r="AG567" i="30"/>
  <c r="AF567" i="30"/>
  <c r="AE567" i="30"/>
  <c r="AD567" i="30"/>
  <c r="AC567" i="30"/>
  <c r="AB567" i="30"/>
  <c r="AA567" i="30"/>
  <c r="Z567" i="30"/>
  <c r="Y567" i="30"/>
  <c r="X567" i="30"/>
  <c r="W567" i="30"/>
  <c r="V567" i="30"/>
  <c r="AH566" i="30"/>
  <c r="AG566" i="30"/>
  <c r="AF566" i="30"/>
  <c r="AE566" i="30"/>
  <c r="AD566" i="30"/>
  <c r="AC566" i="30"/>
  <c r="AB566" i="30"/>
  <c r="AA566" i="30"/>
  <c r="Z566" i="30"/>
  <c r="Y566" i="30"/>
  <c r="X566" i="30"/>
  <c r="W566" i="30"/>
  <c r="V566" i="30"/>
  <c r="AH565" i="30"/>
  <c r="AG565" i="30"/>
  <c r="AF565" i="30"/>
  <c r="AE565" i="30"/>
  <c r="AD565" i="30"/>
  <c r="AC565" i="30"/>
  <c r="AB565" i="30"/>
  <c r="AA565" i="30"/>
  <c r="Z565" i="30"/>
  <c r="Y565" i="30"/>
  <c r="X565" i="30"/>
  <c r="W565" i="30"/>
  <c r="V565" i="30"/>
  <c r="T565" i="30"/>
  <c r="AH564" i="30"/>
  <c r="AG564" i="30"/>
  <c r="AF564" i="30"/>
  <c r="AE564" i="30"/>
  <c r="AD564" i="30"/>
  <c r="AC564" i="30"/>
  <c r="AB564" i="30"/>
  <c r="AA564" i="30"/>
  <c r="Z564" i="30"/>
  <c r="Y564" i="30"/>
  <c r="X564" i="30"/>
  <c r="W564" i="30"/>
  <c r="V564" i="30"/>
  <c r="AH563" i="30"/>
  <c r="AG563" i="30"/>
  <c r="AF563" i="30"/>
  <c r="AE563" i="30"/>
  <c r="AD563" i="30"/>
  <c r="AC563" i="30"/>
  <c r="AB563" i="30"/>
  <c r="AA563" i="30"/>
  <c r="Z563" i="30"/>
  <c r="Y563" i="30"/>
  <c r="X563" i="30"/>
  <c r="W563" i="30"/>
  <c r="V563" i="30"/>
  <c r="AE560" i="30"/>
  <c r="V560" i="30"/>
  <c r="AE559" i="30"/>
  <c r="V558" i="30"/>
  <c r="V557" i="30"/>
  <c r="V556" i="30"/>
  <c r="M576" i="30"/>
  <c r="J576" i="30"/>
  <c r="G576" i="30"/>
  <c r="D576" i="30"/>
  <c r="M575" i="30"/>
  <c r="J575" i="30"/>
  <c r="G575" i="30"/>
  <c r="D575" i="30"/>
  <c r="M573" i="30"/>
  <c r="J573" i="30"/>
  <c r="G573" i="30"/>
  <c r="D573" i="30"/>
  <c r="M572" i="30"/>
  <c r="J572" i="30"/>
  <c r="G572" i="30"/>
  <c r="D572" i="30"/>
  <c r="M571" i="30"/>
  <c r="J571" i="30"/>
  <c r="G571" i="30"/>
  <c r="D571" i="30"/>
  <c r="P568" i="30"/>
  <c r="O568" i="30"/>
  <c r="N568" i="30"/>
  <c r="M568" i="30"/>
  <c r="L568" i="30"/>
  <c r="K568" i="30"/>
  <c r="J568" i="30"/>
  <c r="I568" i="30"/>
  <c r="H568" i="30"/>
  <c r="G568" i="30"/>
  <c r="F568" i="30"/>
  <c r="E568" i="30"/>
  <c r="D568" i="30"/>
  <c r="P567" i="30"/>
  <c r="O567" i="30"/>
  <c r="N567" i="30"/>
  <c r="M567" i="30"/>
  <c r="L567" i="30"/>
  <c r="K567" i="30"/>
  <c r="J567" i="30"/>
  <c r="I567" i="30"/>
  <c r="H567" i="30"/>
  <c r="G567" i="30"/>
  <c r="F567" i="30"/>
  <c r="E567" i="30"/>
  <c r="D567" i="30"/>
  <c r="P566" i="30"/>
  <c r="O566" i="30"/>
  <c r="N566" i="30"/>
  <c r="M566" i="30"/>
  <c r="L566" i="30"/>
  <c r="K566" i="30"/>
  <c r="J566" i="30"/>
  <c r="I566" i="30"/>
  <c r="H566" i="30"/>
  <c r="G566" i="30"/>
  <c r="F566" i="30"/>
  <c r="E566" i="30"/>
  <c r="D566" i="30"/>
  <c r="P565" i="30"/>
  <c r="O565" i="30"/>
  <c r="N565" i="30"/>
  <c r="M565" i="30"/>
  <c r="L565" i="30"/>
  <c r="K565" i="30"/>
  <c r="J565" i="30"/>
  <c r="I565" i="30"/>
  <c r="H565" i="30"/>
  <c r="G565" i="30"/>
  <c r="F565" i="30"/>
  <c r="E565" i="30"/>
  <c r="D565" i="30"/>
  <c r="B565" i="30"/>
  <c r="P564" i="30"/>
  <c r="O564" i="30"/>
  <c r="N564" i="30"/>
  <c r="M564" i="30"/>
  <c r="L564" i="30"/>
  <c r="K564" i="30"/>
  <c r="J564" i="30"/>
  <c r="I564" i="30"/>
  <c r="H564" i="30"/>
  <c r="G564" i="30"/>
  <c r="F564" i="30"/>
  <c r="E564" i="30"/>
  <c r="D564" i="30"/>
  <c r="P563" i="30"/>
  <c r="O563" i="30"/>
  <c r="N563" i="30"/>
  <c r="M563" i="30"/>
  <c r="L563" i="30"/>
  <c r="K563" i="30"/>
  <c r="J563" i="30"/>
  <c r="I563" i="30"/>
  <c r="H563" i="30"/>
  <c r="G563" i="30"/>
  <c r="F563" i="30"/>
  <c r="E563" i="30"/>
  <c r="D563" i="30"/>
  <c r="M560" i="30"/>
  <c r="D560" i="30"/>
  <c r="M559" i="30"/>
  <c r="D558" i="30"/>
  <c r="D557" i="30"/>
  <c r="D556" i="30"/>
  <c r="AE547" i="30"/>
  <c r="AB547" i="30"/>
  <c r="Y547" i="30"/>
  <c r="V547" i="30"/>
  <c r="AE546" i="30"/>
  <c r="AB546" i="30"/>
  <c r="Y546" i="30"/>
  <c r="V546" i="30"/>
  <c r="AE544" i="30"/>
  <c r="AB544" i="30"/>
  <c r="Y544" i="30"/>
  <c r="V544" i="30"/>
  <c r="AE543" i="30"/>
  <c r="AB543" i="30"/>
  <c r="Y543" i="30"/>
  <c r="V543" i="30"/>
  <c r="AE542" i="30"/>
  <c r="AB542" i="30"/>
  <c r="Y542" i="30"/>
  <c r="V542" i="30"/>
  <c r="AH539" i="30"/>
  <c r="AG539" i="30"/>
  <c r="AF539" i="30"/>
  <c r="AE539" i="30"/>
  <c r="AD539" i="30"/>
  <c r="AC539" i="30"/>
  <c r="AB539" i="30"/>
  <c r="AA539" i="30"/>
  <c r="Z539" i="30"/>
  <c r="Y539" i="30"/>
  <c r="X539" i="30"/>
  <c r="W539" i="30"/>
  <c r="V539" i="30"/>
  <c r="AH538" i="30"/>
  <c r="AG538" i="30"/>
  <c r="AF538" i="30"/>
  <c r="AE538" i="30"/>
  <c r="AD538" i="30"/>
  <c r="AC538" i="30"/>
  <c r="AB538" i="30"/>
  <c r="AA538" i="30"/>
  <c r="Z538" i="30"/>
  <c r="Y538" i="30"/>
  <c r="X538" i="30"/>
  <c r="W538" i="30"/>
  <c r="V538" i="30"/>
  <c r="AH537" i="30"/>
  <c r="AG537" i="30"/>
  <c r="AF537" i="30"/>
  <c r="AE537" i="30"/>
  <c r="AD537" i="30"/>
  <c r="AC537" i="30"/>
  <c r="AB537" i="30"/>
  <c r="AA537" i="30"/>
  <c r="Z537" i="30"/>
  <c r="Y537" i="30"/>
  <c r="X537" i="30"/>
  <c r="W537" i="30"/>
  <c r="V537" i="30"/>
  <c r="AH536" i="30"/>
  <c r="AG536" i="30"/>
  <c r="AF536" i="30"/>
  <c r="AE536" i="30"/>
  <c r="AD536" i="30"/>
  <c r="AC536" i="30"/>
  <c r="AB536" i="30"/>
  <c r="AA536" i="30"/>
  <c r="Z536" i="30"/>
  <c r="Y536" i="30"/>
  <c r="X536" i="30"/>
  <c r="W536" i="30"/>
  <c r="V536" i="30"/>
  <c r="T536" i="30"/>
  <c r="AH535" i="30"/>
  <c r="AG535" i="30"/>
  <c r="AF535" i="30"/>
  <c r="AE535" i="30"/>
  <c r="AD535" i="30"/>
  <c r="AC535" i="30"/>
  <c r="AB535" i="30"/>
  <c r="AA535" i="30"/>
  <c r="Z535" i="30"/>
  <c r="Y535" i="30"/>
  <c r="X535" i="30"/>
  <c r="W535" i="30"/>
  <c r="V535" i="30"/>
  <c r="AH534" i="30"/>
  <c r="AG534" i="30"/>
  <c r="AF534" i="30"/>
  <c r="AE534" i="30"/>
  <c r="AD534" i="30"/>
  <c r="AC534" i="30"/>
  <c r="AB534" i="30"/>
  <c r="AA534" i="30"/>
  <c r="Z534" i="30"/>
  <c r="Y534" i="30"/>
  <c r="X534" i="30"/>
  <c r="W534" i="30"/>
  <c r="V534" i="30"/>
  <c r="AE531" i="30"/>
  <c r="V531" i="30"/>
  <c r="AE530" i="30"/>
  <c r="V529" i="30"/>
  <c r="V528" i="30"/>
  <c r="V527" i="30"/>
  <c r="M547" i="30"/>
  <c r="J547" i="30"/>
  <c r="G547" i="30"/>
  <c r="D547" i="30"/>
  <c r="M546" i="30"/>
  <c r="J546" i="30"/>
  <c r="G546" i="30"/>
  <c r="D546" i="30"/>
  <c r="M544" i="30"/>
  <c r="J544" i="30"/>
  <c r="G544" i="30"/>
  <c r="D544" i="30"/>
  <c r="M543" i="30"/>
  <c r="J543" i="30"/>
  <c r="G543" i="30"/>
  <c r="D543" i="30"/>
  <c r="M542" i="30"/>
  <c r="J542" i="30"/>
  <c r="G542" i="30"/>
  <c r="D542" i="30"/>
  <c r="P539" i="30"/>
  <c r="O539" i="30"/>
  <c r="N539" i="30"/>
  <c r="M539" i="30"/>
  <c r="L539" i="30"/>
  <c r="K539" i="30"/>
  <c r="J539" i="30"/>
  <c r="I539" i="30"/>
  <c r="H539" i="30"/>
  <c r="G539" i="30"/>
  <c r="F539" i="30"/>
  <c r="E539" i="30"/>
  <c r="D539" i="30"/>
  <c r="P538" i="30"/>
  <c r="O538" i="30"/>
  <c r="N538" i="30"/>
  <c r="M538" i="30"/>
  <c r="L538" i="30"/>
  <c r="K538" i="30"/>
  <c r="J538" i="30"/>
  <c r="I538" i="30"/>
  <c r="H538" i="30"/>
  <c r="G538" i="30"/>
  <c r="F538" i="30"/>
  <c r="E538" i="30"/>
  <c r="D538" i="30"/>
  <c r="P537" i="30"/>
  <c r="O537" i="30"/>
  <c r="N537" i="30"/>
  <c r="M537" i="30"/>
  <c r="L537" i="30"/>
  <c r="K537" i="30"/>
  <c r="J537" i="30"/>
  <c r="I537" i="30"/>
  <c r="H537" i="30"/>
  <c r="G537" i="30"/>
  <c r="F537" i="30"/>
  <c r="E537" i="30"/>
  <c r="D537" i="30"/>
  <c r="P536" i="30"/>
  <c r="O536" i="30"/>
  <c r="N536" i="30"/>
  <c r="M536" i="30"/>
  <c r="L536" i="30"/>
  <c r="K536" i="30"/>
  <c r="J536" i="30"/>
  <c r="I536" i="30"/>
  <c r="H536" i="30"/>
  <c r="G536" i="30"/>
  <c r="F536" i="30"/>
  <c r="E536" i="30"/>
  <c r="D536" i="30"/>
  <c r="B536" i="30"/>
  <c r="P535" i="30"/>
  <c r="O535" i="30"/>
  <c r="N535" i="30"/>
  <c r="M535" i="30"/>
  <c r="L535" i="30"/>
  <c r="K535" i="30"/>
  <c r="J535" i="30"/>
  <c r="I535" i="30"/>
  <c r="H535" i="30"/>
  <c r="G535" i="30"/>
  <c r="F535" i="30"/>
  <c r="E535" i="30"/>
  <c r="D535" i="30"/>
  <c r="P534" i="30"/>
  <c r="O534" i="30"/>
  <c r="N534" i="30"/>
  <c r="M534" i="30"/>
  <c r="L534" i="30"/>
  <c r="K534" i="30"/>
  <c r="J534" i="30"/>
  <c r="I534" i="30"/>
  <c r="H534" i="30"/>
  <c r="G534" i="30"/>
  <c r="F534" i="30"/>
  <c r="E534" i="30"/>
  <c r="D534" i="30"/>
  <c r="M531" i="30"/>
  <c r="D531" i="30"/>
  <c r="M530" i="30"/>
  <c r="D529" i="30"/>
  <c r="D528" i="30"/>
  <c r="D527" i="30"/>
  <c r="AE518" i="30"/>
  <c r="AB518" i="30"/>
  <c r="Y518" i="30"/>
  <c r="V518" i="30"/>
  <c r="AE517" i="30"/>
  <c r="AB517" i="30"/>
  <c r="Y517" i="30"/>
  <c r="V517" i="30"/>
  <c r="AE515" i="30"/>
  <c r="AB515" i="30"/>
  <c r="Y515" i="30"/>
  <c r="V515" i="30"/>
  <c r="AE514" i="30"/>
  <c r="AB514" i="30"/>
  <c r="Y514" i="30"/>
  <c r="V514" i="30"/>
  <c r="AE513" i="30"/>
  <c r="AB513" i="30"/>
  <c r="Y513" i="30"/>
  <c r="V513" i="30"/>
  <c r="AH510" i="30"/>
  <c r="AG510" i="30"/>
  <c r="AF510" i="30"/>
  <c r="AE510" i="30"/>
  <c r="AD510" i="30"/>
  <c r="AC510" i="30"/>
  <c r="AB510" i="30"/>
  <c r="AA510" i="30"/>
  <c r="Z510" i="30"/>
  <c r="Y510" i="30"/>
  <c r="X510" i="30"/>
  <c r="W510" i="30"/>
  <c r="V510" i="30"/>
  <c r="AH509" i="30"/>
  <c r="AG509" i="30"/>
  <c r="AF509" i="30"/>
  <c r="AE509" i="30"/>
  <c r="AD509" i="30"/>
  <c r="AC509" i="30"/>
  <c r="AB509" i="30"/>
  <c r="AA509" i="30"/>
  <c r="Z509" i="30"/>
  <c r="Y509" i="30"/>
  <c r="X509" i="30"/>
  <c r="W509" i="30"/>
  <c r="V509" i="30"/>
  <c r="AH508" i="30"/>
  <c r="AG508" i="30"/>
  <c r="AF508" i="30"/>
  <c r="AE508" i="30"/>
  <c r="AD508" i="30"/>
  <c r="AC508" i="30"/>
  <c r="AB508" i="30"/>
  <c r="AA508" i="30"/>
  <c r="Z508" i="30"/>
  <c r="Y508" i="30"/>
  <c r="X508" i="30"/>
  <c r="W508" i="30"/>
  <c r="V508" i="30"/>
  <c r="AH507" i="30"/>
  <c r="AG507" i="30"/>
  <c r="AF507" i="30"/>
  <c r="AE507" i="30"/>
  <c r="AD507" i="30"/>
  <c r="AC507" i="30"/>
  <c r="AB507" i="30"/>
  <c r="AA507" i="30"/>
  <c r="Z507" i="30"/>
  <c r="Y507" i="30"/>
  <c r="X507" i="30"/>
  <c r="W507" i="30"/>
  <c r="V507" i="30"/>
  <c r="T507" i="30"/>
  <c r="AH506" i="30"/>
  <c r="AG506" i="30"/>
  <c r="AF506" i="30"/>
  <c r="AE506" i="30"/>
  <c r="AD506" i="30"/>
  <c r="AC506" i="30"/>
  <c r="AB506" i="30"/>
  <c r="AA506" i="30"/>
  <c r="Z506" i="30"/>
  <c r="Y506" i="30"/>
  <c r="X506" i="30"/>
  <c r="W506" i="30"/>
  <c r="V506" i="30"/>
  <c r="AH505" i="30"/>
  <c r="AG505" i="30"/>
  <c r="AF505" i="30"/>
  <c r="AE505" i="30"/>
  <c r="AD505" i="30"/>
  <c r="AC505" i="30"/>
  <c r="AB505" i="30"/>
  <c r="AA505" i="30"/>
  <c r="Z505" i="30"/>
  <c r="Y505" i="30"/>
  <c r="X505" i="30"/>
  <c r="W505" i="30"/>
  <c r="V505" i="30"/>
  <c r="AE502" i="30"/>
  <c r="V502" i="30"/>
  <c r="AE501" i="30"/>
  <c r="V500" i="30"/>
  <c r="V499" i="30"/>
  <c r="V498" i="30"/>
  <c r="M518" i="30"/>
  <c r="J518" i="30"/>
  <c r="G518" i="30"/>
  <c r="D518" i="30"/>
  <c r="M517" i="30"/>
  <c r="J517" i="30"/>
  <c r="G517" i="30"/>
  <c r="D517" i="30"/>
  <c r="M515" i="30"/>
  <c r="J515" i="30"/>
  <c r="G515" i="30"/>
  <c r="D515" i="30"/>
  <c r="M514" i="30"/>
  <c r="J514" i="30"/>
  <c r="G514" i="30"/>
  <c r="D514" i="30"/>
  <c r="M513" i="30"/>
  <c r="J513" i="30"/>
  <c r="G513" i="30"/>
  <c r="D513" i="30"/>
  <c r="P510" i="30"/>
  <c r="O510" i="30"/>
  <c r="N510" i="30"/>
  <c r="M510" i="30"/>
  <c r="L510" i="30"/>
  <c r="K510" i="30"/>
  <c r="J510" i="30"/>
  <c r="I510" i="30"/>
  <c r="H510" i="30"/>
  <c r="G510" i="30"/>
  <c r="F510" i="30"/>
  <c r="E510" i="30"/>
  <c r="D510" i="30"/>
  <c r="P509" i="30"/>
  <c r="O509" i="30"/>
  <c r="N509" i="30"/>
  <c r="M509" i="30"/>
  <c r="L509" i="30"/>
  <c r="K509" i="30"/>
  <c r="J509" i="30"/>
  <c r="I509" i="30"/>
  <c r="H509" i="30"/>
  <c r="G509" i="30"/>
  <c r="F509" i="30"/>
  <c r="E509" i="30"/>
  <c r="D509" i="30"/>
  <c r="P508" i="30"/>
  <c r="O508" i="30"/>
  <c r="N508" i="30"/>
  <c r="M508" i="30"/>
  <c r="L508" i="30"/>
  <c r="K508" i="30"/>
  <c r="J508" i="30"/>
  <c r="I508" i="30"/>
  <c r="H508" i="30"/>
  <c r="G508" i="30"/>
  <c r="F508" i="30"/>
  <c r="E508" i="30"/>
  <c r="D508" i="30"/>
  <c r="P507" i="30"/>
  <c r="O507" i="30"/>
  <c r="N507" i="30"/>
  <c r="M507" i="30"/>
  <c r="L507" i="30"/>
  <c r="K507" i="30"/>
  <c r="J507" i="30"/>
  <c r="I507" i="30"/>
  <c r="H507" i="30"/>
  <c r="G507" i="30"/>
  <c r="F507" i="30"/>
  <c r="E507" i="30"/>
  <c r="D507" i="30"/>
  <c r="B507" i="30"/>
  <c r="P506" i="30"/>
  <c r="O506" i="30"/>
  <c r="N506" i="30"/>
  <c r="M506" i="30"/>
  <c r="L506" i="30"/>
  <c r="K506" i="30"/>
  <c r="J506" i="30"/>
  <c r="I506" i="30"/>
  <c r="H506" i="30"/>
  <c r="G506" i="30"/>
  <c r="F506" i="30"/>
  <c r="E506" i="30"/>
  <c r="D506" i="30"/>
  <c r="P505" i="30"/>
  <c r="O505" i="30"/>
  <c r="N505" i="30"/>
  <c r="M505" i="30"/>
  <c r="L505" i="30"/>
  <c r="K505" i="30"/>
  <c r="J505" i="30"/>
  <c r="I505" i="30"/>
  <c r="H505" i="30"/>
  <c r="G505" i="30"/>
  <c r="F505" i="30"/>
  <c r="E505" i="30"/>
  <c r="D505" i="30"/>
  <c r="M502" i="30"/>
  <c r="D502" i="30"/>
  <c r="M501" i="30"/>
  <c r="D500" i="30"/>
  <c r="D499" i="30"/>
  <c r="D498" i="30"/>
  <c r="AE489" i="30"/>
  <c r="AB489" i="30"/>
  <c r="Y489" i="30"/>
  <c r="V489" i="30"/>
  <c r="AE488" i="30"/>
  <c r="AB488" i="30"/>
  <c r="Y488" i="30"/>
  <c r="V488" i="30"/>
  <c r="AE486" i="30"/>
  <c r="AB486" i="30"/>
  <c r="Y486" i="30"/>
  <c r="V486" i="30"/>
  <c r="AE485" i="30"/>
  <c r="AB485" i="30"/>
  <c r="Y485" i="30"/>
  <c r="V485" i="30"/>
  <c r="AE484" i="30"/>
  <c r="AB484" i="30"/>
  <c r="Y484" i="30"/>
  <c r="V484" i="30"/>
  <c r="AH481" i="30"/>
  <c r="AG481" i="30"/>
  <c r="AF481" i="30"/>
  <c r="AE481" i="30"/>
  <c r="AD481" i="30"/>
  <c r="AC481" i="30"/>
  <c r="AB481" i="30"/>
  <c r="AA481" i="30"/>
  <c r="Z481" i="30"/>
  <c r="Y481" i="30"/>
  <c r="X481" i="30"/>
  <c r="W481" i="30"/>
  <c r="V481" i="30"/>
  <c r="AH480" i="30"/>
  <c r="AG480" i="30"/>
  <c r="AF480" i="30"/>
  <c r="AE480" i="30"/>
  <c r="AD480" i="30"/>
  <c r="AC480" i="30"/>
  <c r="AB480" i="30"/>
  <c r="AA480" i="30"/>
  <c r="Z480" i="30"/>
  <c r="Y480" i="30"/>
  <c r="X480" i="30"/>
  <c r="W480" i="30"/>
  <c r="V480" i="30"/>
  <c r="AH479" i="30"/>
  <c r="AG479" i="30"/>
  <c r="AF479" i="30"/>
  <c r="AE479" i="30"/>
  <c r="AD479" i="30"/>
  <c r="AC479" i="30"/>
  <c r="AB479" i="30"/>
  <c r="AA479" i="30"/>
  <c r="Z479" i="30"/>
  <c r="Y479" i="30"/>
  <c r="X479" i="30"/>
  <c r="W479" i="30"/>
  <c r="V479" i="30"/>
  <c r="AH478" i="30"/>
  <c r="AG478" i="30"/>
  <c r="AF478" i="30"/>
  <c r="AE478" i="30"/>
  <c r="AD478" i="30"/>
  <c r="AC478" i="30"/>
  <c r="AB478" i="30"/>
  <c r="AA478" i="30"/>
  <c r="Z478" i="30"/>
  <c r="Y478" i="30"/>
  <c r="X478" i="30"/>
  <c r="W478" i="30"/>
  <c r="V478" i="30"/>
  <c r="T478" i="30"/>
  <c r="AH477" i="30"/>
  <c r="AG477" i="30"/>
  <c r="AF477" i="30"/>
  <c r="AE477" i="30"/>
  <c r="AD477" i="30"/>
  <c r="AC477" i="30"/>
  <c r="AB477" i="30"/>
  <c r="AA477" i="30"/>
  <c r="Z477" i="30"/>
  <c r="Y477" i="30"/>
  <c r="X477" i="30"/>
  <c r="W477" i="30"/>
  <c r="V477" i="30"/>
  <c r="AH476" i="30"/>
  <c r="AG476" i="30"/>
  <c r="AF476" i="30"/>
  <c r="AE476" i="30"/>
  <c r="AD476" i="30"/>
  <c r="AC476" i="30"/>
  <c r="AB476" i="30"/>
  <c r="AA476" i="30"/>
  <c r="Z476" i="30"/>
  <c r="Y476" i="30"/>
  <c r="X476" i="30"/>
  <c r="W476" i="30"/>
  <c r="V476" i="30"/>
  <c r="AE473" i="30"/>
  <c r="V473" i="30"/>
  <c r="AE472" i="30"/>
  <c r="V471" i="30"/>
  <c r="V470" i="30"/>
  <c r="V469" i="30"/>
  <c r="M489" i="30"/>
  <c r="J489" i="30"/>
  <c r="G489" i="30"/>
  <c r="D489" i="30"/>
  <c r="M488" i="30"/>
  <c r="J488" i="30"/>
  <c r="G488" i="30"/>
  <c r="D488" i="30"/>
  <c r="M486" i="30"/>
  <c r="J486" i="30"/>
  <c r="G486" i="30"/>
  <c r="D486" i="30"/>
  <c r="M485" i="30"/>
  <c r="J485" i="30"/>
  <c r="G485" i="30"/>
  <c r="D485" i="30"/>
  <c r="M484" i="30"/>
  <c r="J484" i="30"/>
  <c r="G484" i="30"/>
  <c r="D484" i="30"/>
  <c r="P481" i="30"/>
  <c r="O481" i="30"/>
  <c r="N481" i="30"/>
  <c r="M481" i="30"/>
  <c r="L481" i="30"/>
  <c r="K481" i="30"/>
  <c r="J481" i="30"/>
  <c r="I481" i="30"/>
  <c r="H481" i="30"/>
  <c r="G481" i="30"/>
  <c r="F481" i="30"/>
  <c r="E481" i="30"/>
  <c r="D481" i="30"/>
  <c r="P480" i="30"/>
  <c r="O480" i="30"/>
  <c r="N480" i="30"/>
  <c r="M480" i="30"/>
  <c r="L480" i="30"/>
  <c r="K480" i="30"/>
  <c r="J480" i="30"/>
  <c r="I480" i="30"/>
  <c r="H480" i="30"/>
  <c r="G480" i="30"/>
  <c r="F480" i="30"/>
  <c r="E480" i="30"/>
  <c r="D480" i="30"/>
  <c r="P479" i="30"/>
  <c r="O479" i="30"/>
  <c r="N479" i="30"/>
  <c r="M479" i="30"/>
  <c r="L479" i="30"/>
  <c r="K479" i="30"/>
  <c r="J479" i="30"/>
  <c r="I479" i="30"/>
  <c r="H479" i="30"/>
  <c r="G479" i="30"/>
  <c r="F479" i="30"/>
  <c r="E479" i="30"/>
  <c r="D479" i="30"/>
  <c r="P478" i="30"/>
  <c r="O478" i="30"/>
  <c r="N478" i="30"/>
  <c r="M478" i="30"/>
  <c r="L478" i="30"/>
  <c r="K478" i="30"/>
  <c r="J478" i="30"/>
  <c r="I478" i="30"/>
  <c r="H478" i="30"/>
  <c r="G478" i="30"/>
  <c r="F478" i="30"/>
  <c r="E478" i="30"/>
  <c r="D478" i="30"/>
  <c r="B478" i="30"/>
  <c r="P477" i="30"/>
  <c r="O477" i="30"/>
  <c r="N477" i="30"/>
  <c r="M477" i="30"/>
  <c r="L477" i="30"/>
  <c r="K477" i="30"/>
  <c r="J477" i="30"/>
  <c r="I477" i="30"/>
  <c r="H477" i="30"/>
  <c r="G477" i="30"/>
  <c r="F477" i="30"/>
  <c r="E477" i="30"/>
  <c r="D477" i="30"/>
  <c r="P476" i="30"/>
  <c r="O476" i="30"/>
  <c r="N476" i="30"/>
  <c r="M476" i="30"/>
  <c r="L476" i="30"/>
  <c r="K476" i="30"/>
  <c r="J476" i="30"/>
  <c r="I476" i="30"/>
  <c r="H476" i="30"/>
  <c r="G476" i="30"/>
  <c r="F476" i="30"/>
  <c r="E476" i="30"/>
  <c r="D476" i="30"/>
  <c r="M473" i="30"/>
  <c r="D473" i="30"/>
  <c r="M472" i="30"/>
  <c r="D471" i="30"/>
  <c r="D470" i="30"/>
  <c r="D469" i="30"/>
  <c r="AE460" i="30"/>
  <c r="AB460" i="30"/>
  <c r="Y460" i="30"/>
  <c r="V460" i="30"/>
  <c r="AE459" i="30"/>
  <c r="AB459" i="30"/>
  <c r="Y459" i="30"/>
  <c r="V459" i="30"/>
  <c r="AE457" i="30"/>
  <c r="AB457" i="30"/>
  <c r="Y457" i="30"/>
  <c r="V457" i="30"/>
  <c r="AE456" i="30"/>
  <c r="AB456" i="30"/>
  <c r="Y456" i="30"/>
  <c r="V456" i="30"/>
  <c r="AE455" i="30"/>
  <c r="AB455" i="30"/>
  <c r="Y455" i="30"/>
  <c r="V455" i="30"/>
  <c r="AH452" i="30"/>
  <c r="AG452" i="30"/>
  <c r="AF452" i="30"/>
  <c r="AE452" i="30"/>
  <c r="AD452" i="30"/>
  <c r="AC452" i="30"/>
  <c r="AB452" i="30"/>
  <c r="AA452" i="30"/>
  <c r="Z452" i="30"/>
  <c r="Y452" i="30"/>
  <c r="X452" i="30"/>
  <c r="W452" i="30"/>
  <c r="V452" i="30"/>
  <c r="AH451" i="30"/>
  <c r="AG451" i="30"/>
  <c r="AF451" i="30"/>
  <c r="AE451" i="30"/>
  <c r="AD451" i="30"/>
  <c r="AC451" i="30"/>
  <c r="AB451" i="30"/>
  <c r="AA451" i="30"/>
  <c r="Z451" i="30"/>
  <c r="Y451" i="30"/>
  <c r="X451" i="30"/>
  <c r="W451" i="30"/>
  <c r="V451" i="30"/>
  <c r="AH450" i="30"/>
  <c r="AG450" i="30"/>
  <c r="AF450" i="30"/>
  <c r="AE450" i="30"/>
  <c r="AD450" i="30"/>
  <c r="AC450" i="30"/>
  <c r="AB450" i="30"/>
  <c r="AA450" i="30"/>
  <c r="Z450" i="30"/>
  <c r="Y450" i="30"/>
  <c r="X450" i="30"/>
  <c r="W450" i="30"/>
  <c r="V450" i="30"/>
  <c r="AH449" i="30"/>
  <c r="AG449" i="30"/>
  <c r="AF449" i="30"/>
  <c r="AE449" i="30"/>
  <c r="AD449" i="30"/>
  <c r="AC449" i="30"/>
  <c r="AB449" i="30"/>
  <c r="AA449" i="30"/>
  <c r="Z449" i="30"/>
  <c r="Y449" i="30"/>
  <c r="X449" i="30"/>
  <c r="W449" i="30"/>
  <c r="V449" i="30"/>
  <c r="T449" i="30"/>
  <c r="AH448" i="30"/>
  <c r="AG448" i="30"/>
  <c r="AF448" i="30"/>
  <c r="AE448" i="30"/>
  <c r="AD448" i="30"/>
  <c r="AC448" i="30"/>
  <c r="AB448" i="30"/>
  <c r="AA448" i="30"/>
  <c r="Z448" i="30"/>
  <c r="Y448" i="30"/>
  <c r="X448" i="30"/>
  <c r="W448" i="30"/>
  <c r="V448" i="30"/>
  <c r="AH447" i="30"/>
  <c r="AG447" i="30"/>
  <c r="AF447" i="30"/>
  <c r="AE447" i="30"/>
  <c r="AD447" i="30"/>
  <c r="AC447" i="30"/>
  <c r="AB447" i="30"/>
  <c r="AA447" i="30"/>
  <c r="Z447" i="30"/>
  <c r="Y447" i="30"/>
  <c r="X447" i="30"/>
  <c r="W447" i="30"/>
  <c r="V447" i="30"/>
  <c r="AE444" i="30"/>
  <c r="V444" i="30"/>
  <c r="AE443" i="30"/>
  <c r="V442" i="30"/>
  <c r="V441" i="30"/>
  <c r="V440" i="30"/>
  <c r="M460" i="30"/>
  <c r="J460" i="30"/>
  <c r="G460" i="30"/>
  <c r="D460" i="30"/>
  <c r="M459" i="30"/>
  <c r="J459" i="30"/>
  <c r="G459" i="30"/>
  <c r="D459" i="30"/>
  <c r="M457" i="30"/>
  <c r="J457" i="30"/>
  <c r="G457" i="30"/>
  <c r="D457" i="30"/>
  <c r="M456" i="30"/>
  <c r="J456" i="30"/>
  <c r="G456" i="30"/>
  <c r="D456" i="30"/>
  <c r="M455" i="30"/>
  <c r="J455" i="30"/>
  <c r="G455" i="30"/>
  <c r="D455" i="30"/>
  <c r="P452" i="30"/>
  <c r="O452" i="30"/>
  <c r="N452" i="30"/>
  <c r="M452" i="30"/>
  <c r="L452" i="30"/>
  <c r="K452" i="30"/>
  <c r="J452" i="30"/>
  <c r="I452" i="30"/>
  <c r="H452" i="30"/>
  <c r="G452" i="30"/>
  <c r="F452" i="30"/>
  <c r="E452" i="30"/>
  <c r="D452" i="30"/>
  <c r="P451" i="30"/>
  <c r="O451" i="30"/>
  <c r="N451" i="30"/>
  <c r="M451" i="30"/>
  <c r="L451" i="30"/>
  <c r="K451" i="30"/>
  <c r="J451" i="30"/>
  <c r="I451" i="30"/>
  <c r="H451" i="30"/>
  <c r="G451" i="30"/>
  <c r="F451" i="30"/>
  <c r="E451" i="30"/>
  <c r="D451" i="30"/>
  <c r="P450" i="30"/>
  <c r="O450" i="30"/>
  <c r="N450" i="30"/>
  <c r="M450" i="30"/>
  <c r="L450" i="30"/>
  <c r="K450" i="30"/>
  <c r="J450" i="30"/>
  <c r="I450" i="30"/>
  <c r="H450" i="30"/>
  <c r="G450" i="30"/>
  <c r="F450" i="30"/>
  <c r="E450" i="30"/>
  <c r="D450" i="30"/>
  <c r="P449" i="30"/>
  <c r="O449" i="30"/>
  <c r="N449" i="30"/>
  <c r="M449" i="30"/>
  <c r="L449" i="30"/>
  <c r="K449" i="30"/>
  <c r="J449" i="30"/>
  <c r="I449" i="30"/>
  <c r="H449" i="30"/>
  <c r="G449" i="30"/>
  <c r="F449" i="30"/>
  <c r="E449" i="30"/>
  <c r="D449" i="30"/>
  <c r="B449" i="30"/>
  <c r="P448" i="30"/>
  <c r="O448" i="30"/>
  <c r="N448" i="30"/>
  <c r="M448" i="30"/>
  <c r="L448" i="30"/>
  <c r="K448" i="30"/>
  <c r="J448" i="30"/>
  <c r="I448" i="30"/>
  <c r="H448" i="30"/>
  <c r="G448" i="30"/>
  <c r="F448" i="30"/>
  <c r="E448" i="30"/>
  <c r="D448" i="30"/>
  <c r="P447" i="30"/>
  <c r="O447" i="30"/>
  <c r="N447" i="30"/>
  <c r="M447" i="30"/>
  <c r="L447" i="30"/>
  <c r="K447" i="30"/>
  <c r="J447" i="30"/>
  <c r="I447" i="30"/>
  <c r="H447" i="30"/>
  <c r="G447" i="30"/>
  <c r="F447" i="30"/>
  <c r="E447" i="30"/>
  <c r="D447" i="30"/>
  <c r="M444" i="30"/>
  <c r="D444" i="30"/>
  <c r="M443" i="30"/>
  <c r="D442" i="30"/>
  <c r="D441" i="30"/>
  <c r="D440" i="30"/>
  <c r="AE431" i="30"/>
  <c r="AB431" i="30"/>
  <c r="Y431" i="30"/>
  <c r="V431" i="30"/>
  <c r="AE430" i="30"/>
  <c r="AB430" i="30"/>
  <c r="Y430" i="30"/>
  <c r="V430" i="30"/>
  <c r="AE428" i="30"/>
  <c r="AB428" i="30"/>
  <c r="Y428" i="30"/>
  <c r="V428" i="30"/>
  <c r="AE427" i="30"/>
  <c r="AB427" i="30"/>
  <c r="Y427" i="30"/>
  <c r="V427" i="30"/>
  <c r="AE426" i="30"/>
  <c r="AB426" i="30"/>
  <c r="Y426" i="30"/>
  <c r="V426" i="30"/>
  <c r="AH423" i="30"/>
  <c r="AG423" i="30"/>
  <c r="AF423" i="30"/>
  <c r="AE423" i="30"/>
  <c r="AD423" i="30"/>
  <c r="AC423" i="30"/>
  <c r="AB423" i="30"/>
  <c r="AA423" i="30"/>
  <c r="Z423" i="30"/>
  <c r="Y423" i="30"/>
  <c r="X423" i="30"/>
  <c r="W423" i="30"/>
  <c r="V423" i="30"/>
  <c r="AH422" i="30"/>
  <c r="AG422" i="30"/>
  <c r="AF422" i="30"/>
  <c r="AE422" i="30"/>
  <c r="AD422" i="30"/>
  <c r="AC422" i="30"/>
  <c r="AB422" i="30"/>
  <c r="AA422" i="30"/>
  <c r="Z422" i="30"/>
  <c r="Y422" i="30"/>
  <c r="X422" i="30"/>
  <c r="W422" i="30"/>
  <c r="V422" i="30"/>
  <c r="AH421" i="30"/>
  <c r="AG421" i="30"/>
  <c r="AF421" i="30"/>
  <c r="AE421" i="30"/>
  <c r="AD421" i="30"/>
  <c r="AC421" i="30"/>
  <c r="AB421" i="30"/>
  <c r="AA421" i="30"/>
  <c r="Z421" i="30"/>
  <c r="Y421" i="30"/>
  <c r="X421" i="30"/>
  <c r="W421" i="30"/>
  <c r="V421" i="30"/>
  <c r="AH420" i="30"/>
  <c r="AG420" i="30"/>
  <c r="AF420" i="30"/>
  <c r="AE420" i="30"/>
  <c r="AD420" i="30"/>
  <c r="AC420" i="30"/>
  <c r="AB420" i="30"/>
  <c r="AA420" i="30"/>
  <c r="Z420" i="30"/>
  <c r="Y420" i="30"/>
  <c r="X420" i="30"/>
  <c r="W420" i="30"/>
  <c r="V420" i="30"/>
  <c r="T420" i="30"/>
  <c r="AH419" i="30"/>
  <c r="AG419" i="30"/>
  <c r="AF419" i="30"/>
  <c r="AE419" i="30"/>
  <c r="AD419" i="30"/>
  <c r="AC419" i="30"/>
  <c r="AB419" i="30"/>
  <c r="AA419" i="30"/>
  <c r="Z419" i="30"/>
  <c r="Y419" i="30"/>
  <c r="X419" i="30"/>
  <c r="W419" i="30"/>
  <c r="V419" i="30"/>
  <c r="AH418" i="30"/>
  <c r="AG418" i="30"/>
  <c r="AF418" i="30"/>
  <c r="AE418" i="30"/>
  <c r="AD418" i="30"/>
  <c r="AC418" i="30"/>
  <c r="AB418" i="30"/>
  <c r="AA418" i="30"/>
  <c r="Z418" i="30"/>
  <c r="Y418" i="30"/>
  <c r="X418" i="30"/>
  <c r="W418" i="30"/>
  <c r="V418" i="30"/>
  <c r="AE415" i="30"/>
  <c r="V415" i="30"/>
  <c r="AE414" i="30"/>
  <c r="V413" i="30"/>
  <c r="V412" i="30"/>
  <c r="V411" i="30"/>
  <c r="M431" i="30"/>
  <c r="J431" i="30"/>
  <c r="G431" i="30"/>
  <c r="D431" i="30"/>
  <c r="M430" i="30"/>
  <c r="J430" i="30"/>
  <c r="G430" i="30"/>
  <c r="D430" i="30"/>
  <c r="M428" i="30"/>
  <c r="J428" i="30"/>
  <c r="G428" i="30"/>
  <c r="D428" i="30"/>
  <c r="M427" i="30"/>
  <c r="J427" i="30"/>
  <c r="G427" i="30"/>
  <c r="D427" i="30"/>
  <c r="M426" i="30"/>
  <c r="J426" i="30"/>
  <c r="G426" i="30"/>
  <c r="D426" i="30"/>
  <c r="P423" i="30"/>
  <c r="O423" i="30"/>
  <c r="N423" i="30"/>
  <c r="M423" i="30"/>
  <c r="L423" i="30"/>
  <c r="K423" i="30"/>
  <c r="J423" i="30"/>
  <c r="I423" i="30"/>
  <c r="H423" i="30"/>
  <c r="G423" i="30"/>
  <c r="F423" i="30"/>
  <c r="E423" i="30"/>
  <c r="D423" i="30"/>
  <c r="P422" i="30"/>
  <c r="O422" i="30"/>
  <c r="N422" i="30"/>
  <c r="M422" i="30"/>
  <c r="L422" i="30"/>
  <c r="K422" i="30"/>
  <c r="J422" i="30"/>
  <c r="I422" i="30"/>
  <c r="H422" i="30"/>
  <c r="G422" i="30"/>
  <c r="F422" i="30"/>
  <c r="E422" i="30"/>
  <c r="D422" i="30"/>
  <c r="P421" i="30"/>
  <c r="O421" i="30"/>
  <c r="N421" i="30"/>
  <c r="M421" i="30"/>
  <c r="L421" i="30"/>
  <c r="K421" i="30"/>
  <c r="J421" i="30"/>
  <c r="I421" i="30"/>
  <c r="H421" i="30"/>
  <c r="G421" i="30"/>
  <c r="F421" i="30"/>
  <c r="E421" i="30"/>
  <c r="D421" i="30"/>
  <c r="P420" i="30"/>
  <c r="O420" i="30"/>
  <c r="N420" i="30"/>
  <c r="M420" i="30"/>
  <c r="L420" i="30"/>
  <c r="K420" i="30"/>
  <c r="J420" i="30"/>
  <c r="I420" i="30"/>
  <c r="H420" i="30"/>
  <c r="G420" i="30"/>
  <c r="F420" i="30"/>
  <c r="E420" i="30"/>
  <c r="D420" i="30"/>
  <c r="B420" i="30"/>
  <c r="P419" i="30"/>
  <c r="O419" i="30"/>
  <c r="N419" i="30"/>
  <c r="M419" i="30"/>
  <c r="L419" i="30"/>
  <c r="K419" i="30"/>
  <c r="J419" i="30"/>
  <c r="I419" i="30"/>
  <c r="H419" i="30"/>
  <c r="G419" i="30"/>
  <c r="F419" i="30"/>
  <c r="E419" i="30"/>
  <c r="D419" i="30"/>
  <c r="P418" i="30"/>
  <c r="O418" i="30"/>
  <c r="N418" i="30"/>
  <c r="M418" i="30"/>
  <c r="L418" i="30"/>
  <c r="K418" i="30"/>
  <c r="J418" i="30"/>
  <c r="I418" i="30"/>
  <c r="H418" i="30"/>
  <c r="G418" i="30"/>
  <c r="F418" i="30"/>
  <c r="E418" i="30"/>
  <c r="D418" i="30"/>
  <c r="M415" i="30"/>
  <c r="D415" i="30"/>
  <c r="M414" i="30"/>
  <c r="D413" i="30"/>
  <c r="D412" i="30"/>
  <c r="D411" i="30"/>
  <c r="AE402" i="30"/>
  <c r="AB402" i="30"/>
  <c r="Y402" i="30"/>
  <c r="V402" i="30"/>
  <c r="AE401" i="30"/>
  <c r="AB401" i="30"/>
  <c r="Y401" i="30"/>
  <c r="V401" i="30"/>
  <c r="AE399" i="30"/>
  <c r="AB399" i="30"/>
  <c r="Y399" i="30"/>
  <c r="V399" i="30"/>
  <c r="AE398" i="30"/>
  <c r="AB398" i="30"/>
  <c r="Y398" i="30"/>
  <c r="V398" i="30"/>
  <c r="AE397" i="30"/>
  <c r="AB397" i="30"/>
  <c r="Y397" i="30"/>
  <c r="V397" i="30"/>
  <c r="AH394" i="30"/>
  <c r="AG394" i="30"/>
  <c r="AF394" i="30"/>
  <c r="AE394" i="30"/>
  <c r="AD394" i="30"/>
  <c r="AC394" i="30"/>
  <c r="AB394" i="30"/>
  <c r="AA394" i="30"/>
  <c r="Z394" i="30"/>
  <c r="Y394" i="30"/>
  <c r="X394" i="30"/>
  <c r="W394" i="30"/>
  <c r="V394" i="30"/>
  <c r="AH393" i="30"/>
  <c r="AG393" i="30"/>
  <c r="AF393" i="30"/>
  <c r="AE393" i="30"/>
  <c r="AD393" i="30"/>
  <c r="AC393" i="30"/>
  <c r="AB393" i="30"/>
  <c r="AA393" i="30"/>
  <c r="Z393" i="30"/>
  <c r="Y393" i="30"/>
  <c r="X393" i="30"/>
  <c r="W393" i="30"/>
  <c r="V393" i="30"/>
  <c r="AH392" i="30"/>
  <c r="AG392" i="30"/>
  <c r="AF392" i="30"/>
  <c r="AE392" i="30"/>
  <c r="AD392" i="30"/>
  <c r="AC392" i="30"/>
  <c r="AB392" i="30"/>
  <c r="AA392" i="30"/>
  <c r="Z392" i="30"/>
  <c r="Y392" i="30"/>
  <c r="X392" i="30"/>
  <c r="W392" i="30"/>
  <c r="V392" i="30"/>
  <c r="AH391" i="30"/>
  <c r="AG391" i="30"/>
  <c r="AF391" i="30"/>
  <c r="AE391" i="30"/>
  <c r="AD391" i="30"/>
  <c r="AC391" i="30"/>
  <c r="AB391" i="30"/>
  <c r="AA391" i="30"/>
  <c r="Z391" i="30"/>
  <c r="Y391" i="30"/>
  <c r="X391" i="30"/>
  <c r="W391" i="30"/>
  <c r="V391" i="30"/>
  <c r="T391" i="30"/>
  <c r="AH390" i="30"/>
  <c r="AG390" i="30"/>
  <c r="AF390" i="30"/>
  <c r="AE390" i="30"/>
  <c r="AD390" i="30"/>
  <c r="AC390" i="30"/>
  <c r="AB390" i="30"/>
  <c r="AA390" i="30"/>
  <c r="Z390" i="30"/>
  <c r="Y390" i="30"/>
  <c r="X390" i="30"/>
  <c r="W390" i="30"/>
  <c r="V390" i="30"/>
  <c r="AH389" i="30"/>
  <c r="AG389" i="30"/>
  <c r="AF389" i="30"/>
  <c r="AE389" i="30"/>
  <c r="AD389" i="30"/>
  <c r="AC389" i="30"/>
  <c r="AB389" i="30"/>
  <c r="AA389" i="30"/>
  <c r="Z389" i="30"/>
  <c r="Y389" i="30"/>
  <c r="X389" i="30"/>
  <c r="W389" i="30"/>
  <c r="V389" i="30"/>
  <c r="AE386" i="30"/>
  <c r="V386" i="30"/>
  <c r="AE385" i="30"/>
  <c r="V384" i="30"/>
  <c r="V383" i="30"/>
  <c r="V382" i="30"/>
  <c r="M402" i="30"/>
  <c r="J402" i="30"/>
  <c r="G402" i="30"/>
  <c r="D402" i="30"/>
  <c r="M401" i="30"/>
  <c r="J401" i="30"/>
  <c r="G401" i="30"/>
  <c r="D401" i="30"/>
  <c r="M399" i="30"/>
  <c r="J399" i="30"/>
  <c r="G399" i="30"/>
  <c r="D399" i="30"/>
  <c r="M398" i="30"/>
  <c r="J398" i="30"/>
  <c r="G398" i="30"/>
  <c r="D398" i="30"/>
  <c r="M397" i="30"/>
  <c r="J397" i="30"/>
  <c r="G397" i="30"/>
  <c r="D397" i="30"/>
  <c r="P394" i="30"/>
  <c r="O394" i="30"/>
  <c r="N394" i="30"/>
  <c r="M394" i="30"/>
  <c r="L394" i="30"/>
  <c r="K394" i="30"/>
  <c r="J394" i="30"/>
  <c r="I394" i="30"/>
  <c r="H394" i="30"/>
  <c r="G394" i="30"/>
  <c r="F394" i="30"/>
  <c r="E394" i="30"/>
  <c r="D394" i="30"/>
  <c r="P393" i="30"/>
  <c r="O393" i="30"/>
  <c r="N393" i="30"/>
  <c r="M393" i="30"/>
  <c r="L393" i="30"/>
  <c r="K393" i="30"/>
  <c r="J393" i="30"/>
  <c r="I393" i="30"/>
  <c r="H393" i="30"/>
  <c r="G393" i="30"/>
  <c r="F393" i="30"/>
  <c r="E393" i="30"/>
  <c r="D393" i="30"/>
  <c r="P392" i="30"/>
  <c r="O392" i="30"/>
  <c r="N392" i="30"/>
  <c r="M392" i="30"/>
  <c r="L392" i="30"/>
  <c r="K392" i="30"/>
  <c r="J392" i="30"/>
  <c r="I392" i="30"/>
  <c r="H392" i="30"/>
  <c r="G392" i="30"/>
  <c r="F392" i="30"/>
  <c r="E392" i="30"/>
  <c r="D392" i="30"/>
  <c r="P391" i="30"/>
  <c r="O391" i="30"/>
  <c r="N391" i="30"/>
  <c r="M391" i="30"/>
  <c r="L391" i="30"/>
  <c r="K391" i="30"/>
  <c r="J391" i="30"/>
  <c r="I391" i="30"/>
  <c r="H391" i="30"/>
  <c r="G391" i="30"/>
  <c r="F391" i="30"/>
  <c r="E391" i="30"/>
  <c r="D391" i="30"/>
  <c r="B391" i="30"/>
  <c r="P390" i="30"/>
  <c r="O390" i="30"/>
  <c r="N390" i="30"/>
  <c r="M390" i="30"/>
  <c r="L390" i="30"/>
  <c r="K390" i="30"/>
  <c r="J390" i="30"/>
  <c r="I390" i="30"/>
  <c r="H390" i="30"/>
  <c r="G390" i="30"/>
  <c r="F390" i="30"/>
  <c r="E390" i="30"/>
  <c r="D390" i="30"/>
  <c r="P389" i="30"/>
  <c r="O389" i="30"/>
  <c r="N389" i="30"/>
  <c r="M389" i="30"/>
  <c r="L389" i="30"/>
  <c r="K389" i="30"/>
  <c r="J389" i="30"/>
  <c r="I389" i="30"/>
  <c r="H389" i="30"/>
  <c r="G389" i="30"/>
  <c r="F389" i="30"/>
  <c r="E389" i="30"/>
  <c r="D389" i="30"/>
  <c r="M386" i="30"/>
  <c r="D386" i="30"/>
  <c r="M385" i="30"/>
  <c r="D384" i="30"/>
  <c r="D383" i="30"/>
  <c r="D382" i="30"/>
  <c r="AE373" i="30"/>
  <c r="AB373" i="30"/>
  <c r="Y373" i="30"/>
  <c r="V373" i="30"/>
  <c r="AE372" i="30"/>
  <c r="AB372" i="30"/>
  <c r="Y372" i="30"/>
  <c r="V372" i="30"/>
  <c r="AE370" i="30"/>
  <c r="AB370" i="30"/>
  <c r="Y370" i="30"/>
  <c r="V370" i="30"/>
  <c r="AE369" i="30"/>
  <c r="AB369" i="30"/>
  <c r="Y369" i="30"/>
  <c r="V369" i="30"/>
  <c r="AE368" i="30"/>
  <c r="AB368" i="30"/>
  <c r="Y368" i="30"/>
  <c r="V368" i="30"/>
  <c r="AH365" i="30"/>
  <c r="AG365" i="30"/>
  <c r="AF365" i="30"/>
  <c r="AE365" i="30"/>
  <c r="AD365" i="30"/>
  <c r="AC365" i="30"/>
  <c r="AB365" i="30"/>
  <c r="AA365" i="30"/>
  <c r="Z365" i="30"/>
  <c r="Y365" i="30"/>
  <c r="X365" i="30"/>
  <c r="W365" i="30"/>
  <c r="V365" i="30"/>
  <c r="AH364" i="30"/>
  <c r="AG364" i="30"/>
  <c r="AF364" i="30"/>
  <c r="AE364" i="30"/>
  <c r="AD364" i="30"/>
  <c r="AC364" i="30"/>
  <c r="AB364" i="30"/>
  <c r="AA364" i="30"/>
  <c r="Z364" i="30"/>
  <c r="Y364" i="30"/>
  <c r="X364" i="30"/>
  <c r="W364" i="30"/>
  <c r="V364" i="30"/>
  <c r="AH363" i="30"/>
  <c r="AG363" i="30"/>
  <c r="AF363" i="30"/>
  <c r="AE363" i="30"/>
  <c r="AD363" i="30"/>
  <c r="AC363" i="30"/>
  <c r="AB363" i="30"/>
  <c r="AA363" i="30"/>
  <c r="Z363" i="30"/>
  <c r="Y363" i="30"/>
  <c r="X363" i="30"/>
  <c r="W363" i="30"/>
  <c r="V363" i="30"/>
  <c r="AH362" i="30"/>
  <c r="AG362" i="30"/>
  <c r="AF362" i="30"/>
  <c r="AE362" i="30"/>
  <c r="AD362" i="30"/>
  <c r="AC362" i="30"/>
  <c r="AB362" i="30"/>
  <c r="AA362" i="30"/>
  <c r="Z362" i="30"/>
  <c r="Y362" i="30"/>
  <c r="X362" i="30"/>
  <c r="W362" i="30"/>
  <c r="V362" i="30"/>
  <c r="T362" i="30"/>
  <c r="AH361" i="30"/>
  <c r="AG361" i="30"/>
  <c r="AF361" i="30"/>
  <c r="AE361" i="30"/>
  <c r="AD361" i="30"/>
  <c r="AC361" i="30"/>
  <c r="AB361" i="30"/>
  <c r="AA361" i="30"/>
  <c r="Z361" i="30"/>
  <c r="Y361" i="30"/>
  <c r="X361" i="30"/>
  <c r="W361" i="30"/>
  <c r="V361" i="30"/>
  <c r="AH360" i="30"/>
  <c r="AG360" i="30"/>
  <c r="AF360" i="30"/>
  <c r="AE360" i="30"/>
  <c r="AD360" i="30"/>
  <c r="AC360" i="30"/>
  <c r="AB360" i="30"/>
  <c r="AA360" i="30"/>
  <c r="Z360" i="30"/>
  <c r="Y360" i="30"/>
  <c r="X360" i="30"/>
  <c r="W360" i="30"/>
  <c r="V360" i="30"/>
  <c r="AE357" i="30"/>
  <c r="V357" i="30"/>
  <c r="AE356" i="30"/>
  <c r="V355" i="30"/>
  <c r="V354" i="30"/>
  <c r="V353" i="30"/>
  <c r="M373" i="30"/>
  <c r="J373" i="30"/>
  <c r="G373" i="30"/>
  <c r="D373" i="30"/>
  <c r="M372" i="30"/>
  <c r="J372" i="30"/>
  <c r="G372" i="30"/>
  <c r="D372" i="30"/>
  <c r="M370" i="30"/>
  <c r="J370" i="30"/>
  <c r="G370" i="30"/>
  <c r="D370" i="30"/>
  <c r="M369" i="30"/>
  <c r="J369" i="30"/>
  <c r="G369" i="30"/>
  <c r="D369" i="30"/>
  <c r="M368" i="30"/>
  <c r="J368" i="30"/>
  <c r="G368" i="30"/>
  <c r="D368" i="30"/>
  <c r="P365" i="30"/>
  <c r="O365" i="30"/>
  <c r="N365" i="30"/>
  <c r="M365" i="30"/>
  <c r="L365" i="30"/>
  <c r="K365" i="30"/>
  <c r="J365" i="30"/>
  <c r="I365" i="30"/>
  <c r="H365" i="30"/>
  <c r="G365" i="30"/>
  <c r="F365" i="30"/>
  <c r="E365" i="30"/>
  <c r="D365" i="30"/>
  <c r="P364" i="30"/>
  <c r="O364" i="30"/>
  <c r="N364" i="30"/>
  <c r="M364" i="30"/>
  <c r="L364" i="30"/>
  <c r="K364" i="30"/>
  <c r="J364" i="30"/>
  <c r="I364" i="30"/>
  <c r="H364" i="30"/>
  <c r="G364" i="30"/>
  <c r="F364" i="30"/>
  <c r="E364" i="30"/>
  <c r="D364" i="30"/>
  <c r="P363" i="30"/>
  <c r="O363" i="30"/>
  <c r="N363" i="30"/>
  <c r="M363" i="30"/>
  <c r="L363" i="30"/>
  <c r="K363" i="30"/>
  <c r="J363" i="30"/>
  <c r="I363" i="30"/>
  <c r="H363" i="30"/>
  <c r="G363" i="30"/>
  <c r="F363" i="30"/>
  <c r="E363" i="30"/>
  <c r="D363" i="30"/>
  <c r="P362" i="30"/>
  <c r="O362" i="30"/>
  <c r="N362" i="30"/>
  <c r="M362" i="30"/>
  <c r="L362" i="30"/>
  <c r="K362" i="30"/>
  <c r="J362" i="30"/>
  <c r="I362" i="30"/>
  <c r="H362" i="30"/>
  <c r="G362" i="30"/>
  <c r="F362" i="30"/>
  <c r="E362" i="30"/>
  <c r="D362" i="30"/>
  <c r="B362" i="30"/>
  <c r="P361" i="30"/>
  <c r="O361" i="30"/>
  <c r="N361" i="30"/>
  <c r="M361" i="30"/>
  <c r="L361" i="30"/>
  <c r="K361" i="30"/>
  <c r="J361" i="30"/>
  <c r="I361" i="30"/>
  <c r="H361" i="30"/>
  <c r="G361" i="30"/>
  <c r="F361" i="30"/>
  <c r="E361" i="30"/>
  <c r="D361" i="30"/>
  <c r="P360" i="30"/>
  <c r="O360" i="30"/>
  <c r="N360" i="30"/>
  <c r="M360" i="30"/>
  <c r="L360" i="30"/>
  <c r="K360" i="30"/>
  <c r="J360" i="30"/>
  <c r="I360" i="30"/>
  <c r="H360" i="30"/>
  <c r="G360" i="30"/>
  <c r="F360" i="30"/>
  <c r="E360" i="30"/>
  <c r="D360" i="30"/>
  <c r="M357" i="30"/>
  <c r="D357" i="30"/>
  <c r="M356" i="30"/>
  <c r="D355" i="30"/>
  <c r="D354" i="30"/>
  <c r="D353" i="30"/>
  <c r="AE344" i="30"/>
  <c r="AB344" i="30"/>
  <c r="Y344" i="30"/>
  <c r="V344" i="30"/>
  <c r="AE343" i="30"/>
  <c r="AB343" i="30"/>
  <c r="Y343" i="30"/>
  <c r="V343" i="30"/>
  <c r="AE341" i="30"/>
  <c r="AB341" i="30"/>
  <c r="Y341" i="30"/>
  <c r="V341" i="30"/>
  <c r="AE340" i="30"/>
  <c r="AB340" i="30"/>
  <c r="Y340" i="30"/>
  <c r="V340" i="30"/>
  <c r="AE339" i="30"/>
  <c r="AB339" i="30"/>
  <c r="Y339" i="30"/>
  <c r="V339" i="30"/>
  <c r="AH336" i="30"/>
  <c r="AG336" i="30"/>
  <c r="AF336" i="30"/>
  <c r="AE336" i="30"/>
  <c r="AD336" i="30"/>
  <c r="AC336" i="30"/>
  <c r="AB336" i="30"/>
  <c r="AA336" i="30"/>
  <c r="Z336" i="30"/>
  <c r="Y336" i="30"/>
  <c r="X336" i="30"/>
  <c r="W336" i="30"/>
  <c r="V336" i="30"/>
  <c r="AH335" i="30"/>
  <c r="AG335" i="30"/>
  <c r="AF335" i="30"/>
  <c r="AE335" i="30"/>
  <c r="AD335" i="30"/>
  <c r="AC335" i="30"/>
  <c r="AB335" i="30"/>
  <c r="AA335" i="30"/>
  <c r="Z335" i="30"/>
  <c r="Y335" i="30"/>
  <c r="X335" i="30"/>
  <c r="W335" i="30"/>
  <c r="V335" i="30"/>
  <c r="AH334" i="30"/>
  <c r="AG334" i="30"/>
  <c r="AF334" i="30"/>
  <c r="AE334" i="30"/>
  <c r="AD334" i="30"/>
  <c r="AC334" i="30"/>
  <c r="AB334" i="30"/>
  <c r="AA334" i="30"/>
  <c r="Z334" i="30"/>
  <c r="Y334" i="30"/>
  <c r="X334" i="30"/>
  <c r="W334" i="30"/>
  <c r="V334" i="30"/>
  <c r="AH333" i="30"/>
  <c r="AG333" i="30"/>
  <c r="AF333" i="30"/>
  <c r="AE333" i="30"/>
  <c r="AD333" i="30"/>
  <c r="AC333" i="30"/>
  <c r="AB333" i="30"/>
  <c r="AA333" i="30"/>
  <c r="Z333" i="30"/>
  <c r="Y333" i="30"/>
  <c r="X333" i="30"/>
  <c r="W333" i="30"/>
  <c r="V333" i="30"/>
  <c r="T333" i="30"/>
  <c r="AH332" i="30"/>
  <c r="AG332" i="30"/>
  <c r="AF332" i="30"/>
  <c r="AE332" i="30"/>
  <c r="AD332" i="30"/>
  <c r="AC332" i="30"/>
  <c r="AB332" i="30"/>
  <c r="AA332" i="30"/>
  <c r="Z332" i="30"/>
  <c r="Y332" i="30"/>
  <c r="X332" i="30"/>
  <c r="W332" i="30"/>
  <c r="V332" i="30"/>
  <c r="AH331" i="30"/>
  <c r="AG331" i="30"/>
  <c r="AF331" i="30"/>
  <c r="AE331" i="30"/>
  <c r="AD331" i="30"/>
  <c r="AC331" i="30"/>
  <c r="AB331" i="30"/>
  <c r="AA331" i="30"/>
  <c r="Z331" i="30"/>
  <c r="Y331" i="30"/>
  <c r="X331" i="30"/>
  <c r="W331" i="30"/>
  <c r="V331" i="30"/>
  <c r="AE328" i="30"/>
  <c r="V328" i="30"/>
  <c r="AE327" i="30"/>
  <c r="V326" i="30"/>
  <c r="V325" i="30"/>
  <c r="V324" i="30"/>
  <c r="M344" i="30"/>
  <c r="J344" i="30"/>
  <c r="G344" i="30"/>
  <c r="D344" i="30"/>
  <c r="M343" i="30"/>
  <c r="J343" i="30"/>
  <c r="G343" i="30"/>
  <c r="D343" i="30"/>
  <c r="M341" i="30"/>
  <c r="J341" i="30"/>
  <c r="G341" i="30"/>
  <c r="D341" i="30"/>
  <c r="M340" i="30"/>
  <c r="J340" i="30"/>
  <c r="G340" i="30"/>
  <c r="D340" i="30"/>
  <c r="M339" i="30"/>
  <c r="J339" i="30"/>
  <c r="G339" i="30"/>
  <c r="D339" i="30"/>
  <c r="P336" i="30"/>
  <c r="O336" i="30"/>
  <c r="N336" i="30"/>
  <c r="M336" i="30"/>
  <c r="L336" i="30"/>
  <c r="K336" i="30"/>
  <c r="J336" i="30"/>
  <c r="I336" i="30"/>
  <c r="H336" i="30"/>
  <c r="G336" i="30"/>
  <c r="F336" i="30"/>
  <c r="E336" i="30"/>
  <c r="D336" i="30"/>
  <c r="P335" i="30"/>
  <c r="O335" i="30"/>
  <c r="N335" i="30"/>
  <c r="M335" i="30"/>
  <c r="L335" i="30"/>
  <c r="K335" i="30"/>
  <c r="J335" i="30"/>
  <c r="I335" i="30"/>
  <c r="H335" i="30"/>
  <c r="G335" i="30"/>
  <c r="F335" i="30"/>
  <c r="E335" i="30"/>
  <c r="D335" i="30"/>
  <c r="P334" i="30"/>
  <c r="O334" i="30"/>
  <c r="N334" i="30"/>
  <c r="M334" i="30"/>
  <c r="L334" i="30"/>
  <c r="K334" i="30"/>
  <c r="J334" i="30"/>
  <c r="I334" i="30"/>
  <c r="H334" i="30"/>
  <c r="G334" i="30"/>
  <c r="F334" i="30"/>
  <c r="E334" i="30"/>
  <c r="D334" i="30"/>
  <c r="P333" i="30"/>
  <c r="O333" i="30"/>
  <c r="N333" i="30"/>
  <c r="M333" i="30"/>
  <c r="L333" i="30"/>
  <c r="K333" i="30"/>
  <c r="J333" i="30"/>
  <c r="I333" i="30"/>
  <c r="H333" i="30"/>
  <c r="G333" i="30"/>
  <c r="F333" i="30"/>
  <c r="E333" i="30"/>
  <c r="D333" i="30"/>
  <c r="B333" i="30"/>
  <c r="P332" i="30"/>
  <c r="O332" i="30"/>
  <c r="N332" i="30"/>
  <c r="M332" i="30"/>
  <c r="L332" i="30"/>
  <c r="K332" i="30"/>
  <c r="J332" i="30"/>
  <c r="I332" i="30"/>
  <c r="H332" i="30"/>
  <c r="G332" i="30"/>
  <c r="F332" i="30"/>
  <c r="E332" i="30"/>
  <c r="D332" i="30"/>
  <c r="P331" i="30"/>
  <c r="O331" i="30"/>
  <c r="N331" i="30"/>
  <c r="M331" i="30"/>
  <c r="L331" i="30"/>
  <c r="K331" i="30"/>
  <c r="J331" i="30"/>
  <c r="I331" i="30"/>
  <c r="H331" i="30"/>
  <c r="G331" i="30"/>
  <c r="F331" i="30"/>
  <c r="E331" i="30"/>
  <c r="D331" i="30"/>
  <c r="M328" i="30"/>
  <c r="D328" i="30"/>
  <c r="M327" i="30"/>
  <c r="D326" i="30"/>
  <c r="D325" i="30"/>
  <c r="D324" i="30"/>
  <c r="AE315" i="30"/>
  <c r="AB315" i="30"/>
  <c r="Y315" i="30"/>
  <c r="V315" i="30"/>
  <c r="AE314" i="30"/>
  <c r="AB314" i="30"/>
  <c r="Y314" i="30"/>
  <c r="V314" i="30"/>
  <c r="AE312" i="30"/>
  <c r="AB312" i="30"/>
  <c r="Y312" i="30"/>
  <c r="V312" i="30"/>
  <c r="AE311" i="30"/>
  <c r="AB311" i="30"/>
  <c r="Y311" i="30"/>
  <c r="V311" i="30"/>
  <c r="AE310" i="30"/>
  <c r="AB310" i="30"/>
  <c r="Y310" i="30"/>
  <c r="V310" i="30"/>
  <c r="AH307" i="30"/>
  <c r="AG307" i="30"/>
  <c r="AF307" i="30"/>
  <c r="AE307" i="30"/>
  <c r="AD307" i="30"/>
  <c r="AC307" i="30"/>
  <c r="AB307" i="30"/>
  <c r="AA307" i="30"/>
  <c r="Z307" i="30"/>
  <c r="Y307" i="30"/>
  <c r="X307" i="30"/>
  <c r="W307" i="30"/>
  <c r="V307" i="30"/>
  <c r="AH306" i="30"/>
  <c r="AG306" i="30"/>
  <c r="AF306" i="30"/>
  <c r="AE306" i="30"/>
  <c r="AD306" i="30"/>
  <c r="AC306" i="30"/>
  <c r="AB306" i="30"/>
  <c r="AA306" i="30"/>
  <c r="Z306" i="30"/>
  <c r="Y306" i="30"/>
  <c r="X306" i="30"/>
  <c r="W306" i="30"/>
  <c r="V306" i="30"/>
  <c r="AH305" i="30"/>
  <c r="AG305" i="30"/>
  <c r="AF305" i="30"/>
  <c r="AE305" i="30"/>
  <c r="AD305" i="30"/>
  <c r="AC305" i="30"/>
  <c r="AB305" i="30"/>
  <c r="AA305" i="30"/>
  <c r="Z305" i="30"/>
  <c r="Y305" i="30"/>
  <c r="X305" i="30"/>
  <c r="W305" i="30"/>
  <c r="V305" i="30"/>
  <c r="AH304" i="30"/>
  <c r="AG304" i="30"/>
  <c r="AF304" i="30"/>
  <c r="AE304" i="30"/>
  <c r="AD304" i="30"/>
  <c r="AC304" i="30"/>
  <c r="AB304" i="30"/>
  <c r="AA304" i="30"/>
  <c r="Z304" i="30"/>
  <c r="Y304" i="30"/>
  <c r="X304" i="30"/>
  <c r="W304" i="30"/>
  <c r="V304" i="30"/>
  <c r="T304" i="30"/>
  <c r="AH303" i="30"/>
  <c r="AG303" i="30"/>
  <c r="AF303" i="30"/>
  <c r="AE303" i="30"/>
  <c r="AD303" i="30"/>
  <c r="AC303" i="30"/>
  <c r="AB303" i="30"/>
  <c r="AA303" i="30"/>
  <c r="Z303" i="30"/>
  <c r="Y303" i="30"/>
  <c r="X303" i="30"/>
  <c r="W303" i="30"/>
  <c r="V303" i="30"/>
  <c r="AH302" i="30"/>
  <c r="AG302" i="30"/>
  <c r="AF302" i="30"/>
  <c r="AE302" i="30"/>
  <c r="AD302" i="30"/>
  <c r="AC302" i="30"/>
  <c r="AB302" i="30"/>
  <c r="AA302" i="30"/>
  <c r="Z302" i="30"/>
  <c r="Y302" i="30"/>
  <c r="X302" i="30"/>
  <c r="W302" i="30"/>
  <c r="V302" i="30"/>
  <c r="AE299" i="30"/>
  <c r="V299" i="30"/>
  <c r="AE298" i="30"/>
  <c r="V297" i="30"/>
  <c r="V296" i="30"/>
  <c r="V295" i="30"/>
  <c r="M315" i="30"/>
  <c r="J315" i="30"/>
  <c r="G315" i="30"/>
  <c r="D315" i="30"/>
  <c r="M314" i="30"/>
  <c r="J314" i="30"/>
  <c r="G314" i="30"/>
  <c r="D314" i="30"/>
  <c r="M312" i="30"/>
  <c r="J312" i="30"/>
  <c r="G312" i="30"/>
  <c r="D312" i="30"/>
  <c r="M311" i="30"/>
  <c r="J311" i="30"/>
  <c r="G311" i="30"/>
  <c r="D311" i="30"/>
  <c r="M310" i="30"/>
  <c r="J310" i="30"/>
  <c r="G310" i="30"/>
  <c r="D310" i="30"/>
  <c r="P307" i="30"/>
  <c r="O307" i="30"/>
  <c r="N307" i="30"/>
  <c r="M307" i="30"/>
  <c r="L307" i="30"/>
  <c r="K307" i="30"/>
  <c r="J307" i="30"/>
  <c r="I307" i="30"/>
  <c r="H307" i="30"/>
  <c r="G307" i="30"/>
  <c r="F307" i="30"/>
  <c r="E307" i="30"/>
  <c r="D307" i="30"/>
  <c r="P306" i="30"/>
  <c r="O306" i="30"/>
  <c r="N306" i="30"/>
  <c r="M306" i="30"/>
  <c r="L306" i="30"/>
  <c r="K306" i="30"/>
  <c r="J306" i="30"/>
  <c r="I306" i="30"/>
  <c r="H306" i="30"/>
  <c r="G306" i="30"/>
  <c r="F306" i="30"/>
  <c r="E306" i="30"/>
  <c r="D306" i="30"/>
  <c r="P305" i="30"/>
  <c r="O305" i="30"/>
  <c r="N305" i="30"/>
  <c r="M305" i="30"/>
  <c r="L305" i="30"/>
  <c r="K305" i="30"/>
  <c r="J305" i="30"/>
  <c r="I305" i="30"/>
  <c r="H305" i="30"/>
  <c r="G305" i="30"/>
  <c r="F305" i="30"/>
  <c r="E305" i="30"/>
  <c r="D305" i="30"/>
  <c r="P304" i="30"/>
  <c r="O304" i="30"/>
  <c r="N304" i="30"/>
  <c r="M304" i="30"/>
  <c r="L304" i="30"/>
  <c r="K304" i="30"/>
  <c r="J304" i="30"/>
  <c r="I304" i="30"/>
  <c r="H304" i="30"/>
  <c r="G304" i="30"/>
  <c r="F304" i="30"/>
  <c r="E304" i="30"/>
  <c r="D304" i="30"/>
  <c r="B304" i="30"/>
  <c r="P303" i="30"/>
  <c r="O303" i="30"/>
  <c r="N303" i="30"/>
  <c r="M303" i="30"/>
  <c r="L303" i="30"/>
  <c r="K303" i="30"/>
  <c r="J303" i="30"/>
  <c r="I303" i="30"/>
  <c r="H303" i="30"/>
  <c r="G303" i="30"/>
  <c r="F303" i="30"/>
  <c r="E303" i="30"/>
  <c r="D303" i="30"/>
  <c r="P302" i="30"/>
  <c r="O302" i="30"/>
  <c r="N302" i="30"/>
  <c r="M302" i="30"/>
  <c r="L302" i="30"/>
  <c r="K302" i="30"/>
  <c r="J302" i="30"/>
  <c r="I302" i="30"/>
  <c r="H302" i="30"/>
  <c r="G302" i="30"/>
  <c r="F302" i="30"/>
  <c r="E302" i="30"/>
  <c r="D302" i="30"/>
  <c r="M299" i="30"/>
  <c r="D299" i="30"/>
  <c r="M298" i="30"/>
  <c r="D297" i="30"/>
  <c r="D296" i="30"/>
  <c r="D295" i="30"/>
  <c r="AE574" i="30"/>
  <c r="AB574" i="30"/>
  <c r="Y574" i="30"/>
  <c r="V574" i="30"/>
  <c r="M574" i="30"/>
  <c r="J574" i="30"/>
  <c r="G574" i="30"/>
  <c r="D574" i="30"/>
  <c r="T573" i="30"/>
  <c r="B573" i="30"/>
  <c r="T572" i="30"/>
  <c r="B572" i="30"/>
  <c r="T571" i="30"/>
  <c r="B571" i="30"/>
  <c r="AE570" i="30"/>
  <c r="AB570" i="30"/>
  <c r="Y570" i="30"/>
  <c r="V570" i="30"/>
  <c r="M570" i="30"/>
  <c r="J570" i="30"/>
  <c r="G570" i="30"/>
  <c r="D570" i="30"/>
  <c r="T568" i="30"/>
  <c r="B568" i="30"/>
  <c r="T567" i="30"/>
  <c r="B567" i="30"/>
  <c r="T566" i="30"/>
  <c r="B566" i="30"/>
  <c r="T564" i="30"/>
  <c r="B564" i="30"/>
  <c r="T563" i="30"/>
  <c r="B563" i="30"/>
  <c r="AH562" i="30"/>
  <c r="AG562" i="30"/>
  <c r="AF562" i="30"/>
  <c r="AE562" i="30"/>
  <c r="AD562" i="30"/>
  <c r="AC562" i="30"/>
  <c r="AB562" i="30"/>
  <c r="AA562" i="30"/>
  <c r="Z562" i="30"/>
  <c r="Y562" i="30"/>
  <c r="X562" i="30"/>
  <c r="W562" i="30"/>
  <c r="V562" i="30"/>
  <c r="P562" i="30"/>
  <c r="O562" i="30"/>
  <c r="N562" i="30"/>
  <c r="M562" i="30"/>
  <c r="L562" i="30"/>
  <c r="K562" i="30"/>
  <c r="J562" i="30"/>
  <c r="I562" i="30"/>
  <c r="H562" i="30"/>
  <c r="G562" i="30"/>
  <c r="F562" i="30"/>
  <c r="E562" i="30"/>
  <c r="D562" i="30"/>
  <c r="V559" i="30"/>
  <c r="D559" i="30"/>
  <c r="V555" i="30"/>
  <c r="D555" i="30"/>
  <c r="T553" i="30"/>
  <c r="B553" i="30"/>
  <c r="AE545" i="30"/>
  <c r="AB545" i="30"/>
  <c r="Y545" i="30"/>
  <c r="V545" i="30"/>
  <c r="M545" i="30"/>
  <c r="J545" i="30"/>
  <c r="G545" i="30"/>
  <c r="D545" i="30"/>
  <c r="T544" i="30"/>
  <c r="B544" i="30"/>
  <c r="T543" i="30"/>
  <c r="B543" i="30"/>
  <c r="T542" i="30"/>
  <c r="B542" i="30"/>
  <c r="AE541" i="30"/>
  <c r="AB541" i="30"/>
  <c r="Y541" i="30"/>
  <c r="V541" i="30"/>
  <c r="M541" i="30"/>
  <c r="J541" i="30"/>
  <c r="G541" i="30"/>
  <c r="D541" i="30"/>
  <c r="T539" i="30"/>
  <c r="B539" i="30"/>
  <c r="T538" i="30"/>
  <c r="B538" i="30"/>
  <c r="T537" i="30"/>
  <c r="B537" i="30"/>
  <c r="T535" i="30"/>
  <c r="B535" i="30"/>
  <c r="T534" i="30"/>
  <c r="B534" i="30"/>
  <c r="AH533" i="30"/>
  <c r="AG533" i="30"/>
  <c r="AF533" i="30"/>
  <c r="AE533" i="30"/>
  <c r="AD533" i="30"/>
  <c r="AC533" i="30"/>
  <c r="AB533" i="30"/>
  <c r="AA533" i="30"/>
  <c r="Z533" i="30"/>
  <c r="Y533" i="30"/>
  <c r="X533" i="30"/>
  <c r="W533" i="30"/>
  <c r="V533" i="30"/>
  <c r="P533" i="30"/>
  <c r="O533" i="30"/>
  <c r="N533" i="30"/>
  <c r="M533" i="30"/>
  <c r="L533" i="30"/>
  <c r="K533" i="30"/>
  <c r="J533" i="30"/>
  <c r="I533" i="30"/>
  <c r="H533" i="30"/>
  <c r="G533" i="30"/>
  <c r="F533" i="30"/>
  <c r="E533" i="30"/>
  <c r="D533" i="30"/>
  <c r="V530" i="30"/>
  <c r="D530" i="30"/>
  <c r="V526" i="30"/>
  <c r="D526" i="30"/>
  <c r="T524" i="30"/>
  <c r="B524" i="30"/>
  <c r="AE516" i="30"/>
  <c r="AB516" i="30"/>
  <c r="Y516" i="30"/>
  <c r="V516" i="30"/>
  <c r="M516" i="30"/>
  <c r="J516" i="30"/>
  <c r="G516" i="30"/>
  <c r="D516" i="30"/>
  <c r="T515" i="30"/>
  <c r="B515" i="30"/>
  <c r="T514" i="30"/>
  <c r="B514" i="30"/>
  <c r="T513" i="30"/>
  <c r="B513" i="30"/>
  <c r="AE512" i="30"/>
  <c r="AB512" i="30"/>
  <c r="Y512" i="30"/>
  <c r="V512" i="30"/>
  <c r="M512" i="30"/>
  <c r="J512" i="30"/>
  <c r="G512" i="30"/>
  <c r="D512" i="30"/>
  <c r="T510" i="30"/>
  <c r="B510" i="30"/>
  <c r="T509" i="30"/>
  <c r="B509" i="30"/>
  <c r="T508" i="30"/>
  <c r="B508" i="30"/>
  <c r="T506" i="30"/>
  <c r="B506" i="30"/>
  <c r="T505" i="30"/>
  <c r="B505" i="30"/>
  <c r="AH504" i="30"/>
  <c r="AG504" i="30"/>
  <c r="AF504" i="30"/>
  <c r="AE504" i="30"/>
  <c r="AD504" i="30"/>
  <c r="AC504" i="30"/>
  <c r="AB504" i="30"/>
  <c r="AA504" i="30"/>
  <c r="Z504" i="30"/>
  <c r="Y504" i="30"/>
  <c r="X504" i="30"/>
  <c r="W504" i="30"/>
  <c r="V504" i="30"/>
  <c r="P504" i="30"/>
  <c r="O504" i="30"/>
  <c r="N504" i="30"/>
  <c r="M504" i="30"/>
  <c r="L504" i="30"/>
  <c r="K504" i="30"/>
  <c r="J504" i="30"/>
  <c r="I504" i="30"/>
  <c r="H504" i="30"/>
  <c r="G504" i="30"/>
  <c r="F504" i="30"/>
  <c r="E504" i="30"/>
  <c r="D504" i="30"/>
  <c r="V501" i="30"/>
  <c r="D501" i="30"/>
  <c r="V497" i="30"/>
  <c r="D497" i="30"/>
  <c r="T495" i="30"/>
  <c r="B495" i="30"/>
  <c r="AE487" i="30"/>
  <c r="AB487" i="30"/>
  <c r="Y487" i="30"/>
  <c r="V487" i="30"/>
  <c r="M487" i="30"/>
  <c r="J487" i="30"/>
  <c r="G487" i="30"/>
  <c r="D487" i="30"/>
  <c r="T486" i="30"/>
  <c r="B486" i="30"/>
  <c r="T485" i="30"/>
  <c r="B485" i="30"/>
  <c r="T484" i="30"/>
  <c r="B484" i="30"/>
  <c r="AE483" i="30"/>
  <c r="AB483" i="30"/>
  <c r="Y483" i="30"/>
  <c r="V483" i="30"/>
  <c r="M483" i="30"/>
  <c r="J483" i="30"/>
  <c r="G483" i="30"/>
  <c r="D483" i="30"/>
  <c r="T481" i="30"/>
  <c r="B481" i="30"/>
  <c r="T480" i="30"/>
  <c r="B480" i="30"/>
  <c r="T479" i="30"/>
  <c r="B479" i="30"/>
  <c r="T477" i="30"/>
  <c r="B477" i="30"/>
  <c r="T476" i="30"/>
  <c r="B476" i="30"/>
  <c r="AH475" i="30"/>
  <c r="AG475" i="30"/>
  <c r="AF475" i="30"/>
  <c r="AE475" i="30"/>
  <c r="AD475" i="30"/>
  <c r="AC475" i="30"/>
  <c r="AB475" i="30"/>
  <c r="AA475" i="30"/>
  <c r="Z475" i="30"/>
  <c r="Y475" i="30"/>
  <c r="X475" i="30"/>
  <c r="W475" i="30"/>
  <c r="V475" i="30"/>
  <c r="P475" i="30"/>
  <c r="O475" i="30"/>
  <c r="N475" i="30"/>
  <c r="M475" i="30"/>
  <c r="L475" i="30"/>
  <c r="K475" i="30"/>
  <c r="J475" i="30"/>
  <c r="I475" i="30"/>
  <c r="H475" i="30"/>
  <c r="G475" i="30"/>
  <c r="F475" i="30"/>
  <c r="E475" i="30"/>
  <c r="D475" i="30"/>
  <c r="V472" i="30"/>
  <c r="D472" i="30"/>
  <c r="V468" i="30"/>
  <c r="D468" i="30"/>
  <c r="T466" i="30"/>
  <c r="B466" i="30"/>
  <c r="AE458" i="30"/>
  <c r="AB458" i="30"/>
  <c r="Y458" i="30"/>
  <c r="V458" i="30"/>
  <c r="M458" i="30"/>
  <c r="J458" i="30"/>
  <c r="G458" i="30"/>
  <c r="D458" i="30"/>
  <c r="T457" i="30"/>
  <c r="B457" i="30"/>
  <c r="T456" i="30"/>
  <c r="B456" i="30"/>
  <c r="T455" i="30"/>
  <c r="B455" i="30"/>
  <c r="AE454" i="30"/>
  <c r="AB454" i="30"/>
  <c r="Y454" i="30"/>
  <c r="V454" i="30"/>
  <c r="M454" i="30"/>
  <c r="J454" i="30"/>
  <c r="G454" i="30"/>
  <c r="D454" i="30"/>
  <c r="T452" i="30"/>
  <c r="B452" i="30"/>
  <c r="T451" i="30"/>
  <c r="B451" i="30"/>
  <c r="T450" i="30"/>
  <c r="B450" i="30"/>
  <c r="T448" i="30"/>
  <c r="B448" i="30"/>
  <c r="T447" i="30"/>
  <c r="B447" i="30"/>
  <c r="AH446" i="30"/>
  <c r="AG446" i="30"/>
  <c r="AF446" i="30"/>
  <c r="AE446" i="30"/>
  <c r="AD446" i="30"/>
  <c r="AC446" i="30"/>
  <c r="AB446" i="30"/>
  <c r="AA446" i="30"/>
  <c r="Z446" i="30"/>
  <c r="Y446" i="30"/>
  <c r="X446" i="30"/>
  <c r="W446" i="30"/>
  <c r="V446" i="30"/>
  <c r="P446" i="30"/>
  <c r="O446" i="30"/>
  <c r="N446" i="30"/>
  <c r="M446" i="30"/>
  <c r="L446" i="30"/>
  <c r="K446" i="30"/>
  <c r="J446" i="30"/>
  <c r="I446" i="30"/>
  <c r="H446" i="30"/>
  <c r="G446" i="30"/>
  <c r="F446" i="30"/>
  <c r="E446" i="30"/>
  <c r="D446" i="30"/>
  <c r="V443" i="30"/>
  <c r="D443" i="30"/>
  <c r="V439" i="30"/>
  <c r="D439" i="30"/>
  <c r="T437" i="30"/>
  <c r="B437" i="30"/>
  <c r="AE429" i="30"/>
  <c r="AB429" i="30"/>
  <c r="Y429" i="30"/>
  <c r="V429" i="30"/>
  <c r="M429" i="30"/>
  <c r="J429" i="30"/>
  <c r="G429" i="30"/>
  <c r="D429" i="30"/>
  <c r="T428" i="30"/>
  <c r="B428" i="30"/>
  <c r="T427" i="30"/>
  <c r="B427" i="30"/>
  <c r="T426" i="30"/>
  <c r="B426" i="30"/>
  <c r="AE425" i="30"/>
  <c r="AB425" i="30"/>
  <c r="Y425" i="30"/>
  <c r="V425" i="30"/>
  <c r="M425" i="30"/>
  <c r="J425" i="30"/>
  <c r="G425" i="30"/>
  <c r="D425" i="30"/>
  <c r="T423" i="30"/>
  <c r="B423" i="30"/>
  <c r="T422" i="30"/>
  <c r="B422" i="30"/>
  <c r="T421" i="30"/>
  <c r="B421" i="30"/>
  <c r="T419" i="30"/>
  <c r="B419" i="30"/>
  <c r="T418" i="30"/>
  <c r="B418" i="30"/>
  <c r="AH417" i="30"/>
  <c r="AG417" i="30"/>
  <c r="AF417" i="30"/>
  <c r="AE417" i="30"/>
  <c r="AD417" i="30"/>
  <c r="AC417" i="30"/>
  <c r="AB417" i="30"/>
  <c r="AA417" i="30"/>
  <c r="Z417" i="30"/>
  <c r="Y417" i="30"/>
  <c r="X417" i="30"/>
  <c r="W417" i="30"/>
  <c r="V417" i="30"/>
  <c r="P417" i="30"/>
  <c r="O417" i="30"/>
  <c r="N417" i="30"/>
  <c r="M417" i="30"/>
  <c r="L417" i="30"/>
  <c r="K417" i="30"/>
  <c r="J417" i="30"/>
  <c r="I417" i="30"/>
  <c r="H417" i="30"/>
  <c r="G417" i="30"/>
  <c r="F417" i="30"/>
  <c r="E417" i="30"/>
  <c r="D417" i="30"/>
  <c r="V414" i="30"/>
  <c r="D414" i="30"/>
  <c r="V410" i="30"/>
  <c r="D410" i="30"/>
  <c r="T408" i="30"/>
  <c r="B408" i="30"/>
  <c r="AE400" i="30"/>
  <c r="AB400" i="30"/>
  <c r="Y400" i="30"/>
  <c r="V400" i="30"/>
  <c r="M400" i="30"/>
  <c r="J400" i="30"/>
  <c r="G400" i="30"/>
  <c r="D400" i="30"/>
  <c r="T399" i="30"/>
  <c r="B399" i="30"/>
  <c r="T398" i="30"/>
  <c r="B398" i="30"/>
  <c r="T397" i="30"/>
  <c r="B397" i="30"/>
  <c r="AE396" i="30"/>
  <c r="AB396" i="30"/>
  <c r="Y396" i="30"/>
  <c r="V396" i="30"/>
  <c r="M396" i="30"/>
  <c r="J396" i="30"/>
  <c r="G396" i="30"/>
  <c r="D396" i="30"/>
  <c r="T394" i="30"/>
  <c r="B394" i="30"/>
  <c r="T393" i="30"/>
  <c r="B393" i="30"/>
  <c r="T392" i="30"/>
  <c r="B392" i="30"/>
  <c r="T390" i="30"/>
  <c r="B390" i="30"/>
  <c r="T389" i="30"/>
  <c r="B389" i="30"/>
  <c r="AH388" i="30"/>
  <c r="AG388" i="30"/>
  <c r="AF388" i="30"/>
  <c r="AE388" i="30"/>
  <c r="AD388" i="30"/>
  <c r="AC388" i="30"/>
  <c r="AB388" i="30"/>
  <c r="AA388" i="30"/>
  <c r="Z388" i="30"/>
  <c r="Y388" i="30"/>
  <c r="X388" i="30"/>
  <c r="W388" i="30"/>
  <c r="V388" i="30"/>
  <c r="P388" i="30"/>
  <c r="O388" i="30"/>
  <c r="N388" i="30"/>
  <c r="M388" i="30"/>
  <c r="L388" i="30"/>
  <c r="K388" i="30"/>
  <c r="J388" i="30"/>
  <c r="I388" i="30"/>
  <c r="H388" i="30"/>
  <c r="G388" i="30"/>
  <c r="F388" i="30"/>
  <c r="E388" i="30"/>
  <c r="D388" i="30"/>
  <c r="V385" i="30"/>
  <c r="D385" i="30"/>
  <c r="V381" i="30"/>
  <c r="D381" i="30"/>
  <c r="T379" i="30"/>
  <c r="B379" i="30"/>
  <c r="AE371" i="30"/>
  <c r="AB371" i="30"/>
  <c r="Y371" i="30"/>
  <c r="V371" i="30"/>
  <c r="M371" i="30"/>
  <c r="J371" i="30"/>
  <c r="G371" i="30"/>
  <c r="D371" i="30"/>
  <c r="T370" i="30"/>
  <c r="B370" i="30"/>
  <c r="T369" i="30"/>
  <c r="B369" i="30"/>
  <c r="T368" i="30"/>
  <c r="B368" i="30"/>
  <c r="AE367" i="30"/>
  <c r="AB367" i="30"/>
  <c r="Y367" i="30"/>
  <c r="V367" i="30"/>
  <c r="M367" i="30"/>
  <c r="J367" i="30"/>
  <c r="G367" i="30"/>
  <c r="D367" i="30"/>
  <c r="T365" i="30"/>
  <c r="B365" i="30"/>
  <c r="T364" i="30"/>
  <c r="B364" i="30"/>
  <c r="T363" i="30"/>
  <c r="B363" i="30"/>
  <c r="T361" i="30"/>
  <c r="B361" i="30"/>
  <c r="T360" i="30"/>
  <c r="B360" i="30"/>
  <c r="AH359" i="30"/>
  <c r="AG359" i="30"/>
  <c r="AF359" i="30"/>
  <c r="AE359" i="30"/>
  <c r="AD359" i="30"/>
  <c r="AC359" i="30"/>
  <c r="AB359" i="30"/>
  <c r="AA359" i="30"/>
  <c r="Z359" i="30"/>
  <c r="Y359" i="30"/>
  <c r="X359" i="30"/>
  <c r="W359" i="30"/>
  <c r="V359" i="30"/>
  <c r="P359" i="30"/>
  <c r="O359" i="30"/>
  <c r="N359" i="30"/>
  <c r="M359" i="30"/>
  <c r="L359" i="30"/>
  <c r="K359" i="30"/>
  <c r="J359" i="30"/>
  <c r="I359" i="30"/>
  <c r="H359" i="30"/>
  <c r="G359" i="30"/>
  <c r="F359" i="30"/>
  <c r="E359" i="30"/>
  <c r="D359" i="30"/>
  <c r="V356" i="30"/>
  <c r="D356" i="30"/>
  <c r="V352" i="30"/>
  <c r="D352" i="30"/>
  <c r="T350" i="30"/>
  <c r="B350" i="30"/>
  <c r="AE342" i="30"/>
  <c r="AB342" i="30"/>
  <c r="Y342" i="30"/>
  <c r="V342" i="30"/>
  <c r="M342" i="30"/>
  <c r="J342" i="30"/>
  <c r="G342" i="30"/>
  <c r="D342" i="30"/>
  <c r="T341" i="30"/>
  <c r="B341" i="30"/>
  <c r="T340" i="30"/>
  <c r="B340" i="30"/>
  <c r="T339" i="30"/>
  <c r="B339" i="30"/>
  <c r="AE338" i="30"/>
  <c r="AB338" i="30"/>
  <c r="Y338" i="30"/>
  <c r="V338" i="30"/>
  <c r="M338" i="30"/>
  <c r="J338" i="30"/>
  <c r="G338" i="30"/>
  <c r="D338" i="30"/>
  <c r="T336" i="30"/>
  <c r="B336" i="30"/>
  <c r="T335" i="30"/>
  <c r="B335" i="30"/>
  <c r="T334" i="30"/>
  <c r="B334" i="30"/>
  <c r="T332" i="30"/>
  <c r="B332" i="30"/>
  <c r="T331" i="30"/>
  <c r="B331" i="30"/>
  <c r="AH330" i="30"/>
  <c r="AG330" i="30"/>
  <c r="AF330" i="30"/>
  <c r="AE330" i="30"/>
  <c r="AD330" i="30"/>
  <c r="AC330" i="30"/>
  <c r="AB330" i="30"/>
  <c r="AA330" i="30"/>
  <c r="Z330" i="30"/>
  <c r="Y330" i="30"/>
  <c r="X330" i="30"/>
  <c r="W330" i="30"/>
  <c r="V330" i="30"/>
  <c r="P330" i="30"/>
  <c r="O330" i="30"/>
  <c r="N330" i="30"/>
  <c r="M330" i="30"/>
  <c r="L330" i="30"/>
  <c r="K330" i="30"/>
  <c r="J330" i="30"/>
  <c r="I330" i="30"/>
  <c r="H330" i="30"/>
  <c r="G330" i="30"/>
  <c r="F330" i="30"/>
  <c r="E330" i="30"/>
  <c r="D330" i="30"/>
  <c r="V327" i="30"/>
  <c r="D327" i="30"/>
  <c r="V323" i="30"/>
  <c r="D323" i="30"/>
  <c r="T321" i="30"/>
  <c r="B321" i="30"/>
  <c r="AE313" i="30"/>
  <c r="AB313" i="30"/>
  <c r="Y313" i="30"/>
  <c r="V313" i="30"/>
  <c r="M313" i="30"/>
  <c r="J313" i="30"/>
  <c r="G313" i="30"/>
  <c r="D313" i="30"/>
  <c r="T312" i="30"/>
  <c r="B312" i="30"/>
  <c r="T311" i="30"/>
  <c r="B311" i="30"/>
  <c r="T310" i="30"/>
  <c r="B310" i="30"/>
  <c r="AE309" i="30"/>
  <c r="AB309" i="30"/>
  <c r="Y309" i="30"/>
  <c r="V309" i="30"/>
  <c r="M309" i="30"/>
  <c r="J309" i="30"/>
  <c r="G309" i="30"/>
  <c r="D309" i="30"/>
  <c r="T307" i="30"/>
  <c r="B307" i="30"/>
  <c r="T306" i="30"/>
  <c r="B306" i="30"/>
  <c r="T305" i="30"/>
  <c r="B305" i="30"/>
  <c r="T303" i="30"/>
  <c r="B303" i="30"/>
  <c r="T302" i="30"/>
  <c r="B302" i="30"/>
  <c r="AH301" i="30"/>
  <c r="AG301" i="30"/>
  <c r="AF301" i="30"/>
  <c r="AE301" i="30"/>
  <c r="AD301" i="30"/>
  <c r="AC301" i="30"/>
  <c r="AB301" i="30"/>
  <c r="AA301" i="30"/>
  <c r="Z301" i="30"/>
  <c r="Y301" i="30"/>
  <c r="X301" i="30"/>
  <c r="W301" i="30"/>
  <c r="V301" i="30"/>
  <c r="P301" i="30"/>
  <c r="O301" i="30"/>
  <c r="N301" i="30"/>
  <c r="M301" i="30"/>
  <c r="L301" i="30"/>
  <c r="K301" i="30"/>
  <c r="J301" i="30"/>
  <c r="I301" i="30"/>
  <c r="H301" i="30"/>
  <c r="G301" i="30"/>
  <c r="F301" i="30"/>
  <c r="E301" i="30"/>
  <c r="D301" i="30"/>
  <c r="V298" i="30"/>
  <c r="D298" i="30"/>
  <c r="V294" i="30"/>
  <c r="D294" i="30"/>
  <c r="T292" i="30"/>
  <c r="B292" i="30"/>
  <c r="AE286" i="30"/>
  <c r="AB286" i="30"/>
  <c r="Y286" i="30"/>
  <c r="V286" i="30"/>
  <c r="AE285" i="30"/>
  <c r="AB285" i="30"/>
  <c r="Y285" i="30"/>
  <c r="V285" i="30"/>
  <c r="AE283" i="30"/>
  <c r="AB283" i="30"/>
  <c r="Y283" i="30"/>
  <c r="V283" i="30"/>
  <c r="AE282" i="30"/>
  <c r="AB282" i="30"/>
  <c r="Y282" i="30"/>
  <c r="V282" i="30"/>
  <c r="AE281" i="30"/>
  <c r="AB281" i="30"/>
  <c r="Y281" i="30"/>
  <c r="V281" i="30"/>
  <c r="AH278" i="30"/>
  <c r="AG278" i="30"/>
  <c r="AF278" i="30"/>
  <c r="AE278" i="30"/>
  <c r="AD278" i="30"/>
  <c r="AC278" i="30"/>
  <c r="AB278" i="30"/>
  <c r="AA278" i="30"/>
  <c r="Z278" i="30"/>
  <c r="Y278" i="30"/>
  <c r="X278" i="30"/>
  <c r="W278" i="30"/>
  <c r="V278" i="30"/>
  <c r="AH277" i="30"/>
  <c r="AG277" i="30"/>
  <c r="AF277" i="30"/>
  <c r="AE277" i="30"/>
  <c r="AD277" i="30"/>
  <c r="AC277" i="30"/>
  <c r="AB277" i="30"/>
  <c r="AA277" i="30"/>
  <c r="Z277" i="30"/>
  <c r="Y277" i="30"/>
  <c r="X277" i="30"/>
  <c r="W277" i="30"/>
  <c r="V277" i="30"/>
  <c r="AH276" i="30"/>
  <c r="AG276" i="30"/>
  <c r="AF276" i="30"/>
  <c r="AE276" i="30"/>
  <c r="AD276" i="30"/>
  <c r="AC276" i="30"/>
  <c r="AB276" i="30"/>
  <c r="AA276" i="30"/>
  <c r="Z276" i="30"/>
  <c r="Y276" i="30"/>
  <c r="X276" i="30"/>
  <c r="W276" i="30"/>
  <c r="V276" i="30"/>
  <c r="AH275" i="30"/>
  <c r="AG275" i="30"/>
  <c r="AF275" i="30"/>
  <c r="AE275" i="30"/>
  <c r="AD275" i="30"/>
  <c r="AC275" i="30"/>
  <c r="AB275" i="30"/>
  <c r="AA275" i="30"/>
  <c r="Z275" i="30"/>
  <c r="Y275" i="30"/>
  <c r="X275" i="30"/>
  <c r="W275" i="30"/>
  <c r="V275" i="30"/>
  <c r="T275" i="30"/>
  <c r="AH274" i="30"/>
  <c r="AG274" i="30"/>
  <c r="AF274" i="30"/>
  <c r="AE274" i="30"/>
  <c r="AD274" i="30"/>
  <c r="AC274" i="30"/>
  <c r="AB274" i="30"/>
  <c r="AA274" i="30"/>
  <c r="Z274" i="30"/>
  <c r="Y274" i="30"/>
  <c r="X274" i="30"/>
  <c r="W274" i="30"/>
  <c r="V274" i="30"/>
  <c r="AH273" i="30"/>
  <c r="AG273" i="30"/>
  <c r="AF273" i="30"/>
  <c r="AE273" i="30"/>
  <c r="AD273" i="30"/>
  <c r="AC273" i="30"/>
  <c r="AB273" i="30"/>
  <c r="AA273" i="30"/>
  <c r="Z273" i="30"/>
  <c r="Y273" i="30"/>
  <c r="X273" i="30"/>
  <c r="W273" i="30"/>
  <c r="V273" i="30"/>
  <c r="AE270" i="30"/>
  <c r="V270" i="30"/>
  <c r="AE269" i="30"/>
  <c r="V268" i="30"/>
  <c r="V267" i="30"/>
  <c r="V266" i="30"/>
  <c r="M286" i="30"/>
  <c r="J286" i="30"/>
  <c r="G286" i="30"/>
  <c r="D286" i="30"/>
  <c r="M285" i="30"/>
  <c r="J285" i="30"/>
  <c r="G285" i="30"/>
  <c r="D285" i="30"/>
  <c r="M283" i="30"/>
  <c r="J283" i="30"/>
  <c r="G283" i="30"/>
  <c r="D283" i="30"/>
  <c r="M282" i="30"/>
  <c r="J282" i="30"/>
  <c r="G282" i="30"/>
  <c r="D282" i="30"/>
  <c r="M281" i="30"/>
  <c r="J281" i="30"/>
  <c r="G281" i="30"/>
  <c r="D281" i="30"/>
  <c r="P278" i="30"/>
  <c r="O278" i="30"/>
  <c r="N278" i="30"/>
  <c r="M278" i="30"/>
  <c r="L278" i="30"/>
  <c r="K278" i="30"/>
  <c r="J278" i="30"/>
  <c r="I278" i="30"/>
  <c r="H278" i="30"/>
  <c r="G278" i="30"/>
  <c r="F278" i="30"/>
  <c r="E278" i="30"/>
  <c r="D278" i="30"/>
  <c r="P277" i="30"/>
  <c r="O277" i="30"/>
  <c r="N277" i="30"/>
  <c r="M277" i="30"/>
  <c r="L277" i="30"/>
  <c r="K277" i="30"/>
  <c r="J277" i="30"/>
  <c r="I277" i="30"/>
  <c r="H277" i="30"/>
  <c r="G277" i="30"/>
  <c r="F277" i="30"/>
  <c r="E277" i="30"/>
  <c r="D277" i="30"/>
  <c r="P276" i="30"/>
  <c r="O276" i="30"/>
  <c r="N276" i="30"/>
  <c r="M276" i="30"/>
  <c r="L276" i="30"/>
  <c r="K276" i="30"/>
  <c r="J276" i="30"/>
  <c r="I276" i="30"/>
  <c r="H276" i="30"/>
  <c r="G276" i="30"/>
  <c r="F276" i="30"/>
  <c r="E276" i="30"/>
  <c r="D276" i="30"/>
  <c r="P275" i="30"/>
  <c r="O275" i="30"/>
  <c r="N275" i="30"/>
  <c r="M275" i="30"/>
  <c r="L275" i="30"/>
  <c r="K275" i="30"/>
  <c r="J275" i="30"/>
  <c r="I275" i="30"/>
  <c r="H275" i="30"/>
  <c r="G275" i="30"/>
  <c r="F275" i="30"/>
  <c r="E275" i="30"/>
  <c r="D275" i="30"/>
  <c r="B275" i="30"/>
  <c r="P274" i="30"/>
  <c r="O274" i="30"/>
  <c r="N274" i="30"/>
  <c r="M274" i="30"/>
  <c r="L274" i="30"/>
  <c r="K274" i="30"/>
  <c r="J274" i="30"/>
  <c r="I274" i="30"/>
  <c r="H274" i="30"/>
  <c r="G274" i="30"/>
  <c r="F274" i="30"/>
  <c r="E274" i="30"/>
  <c r="D274" i="30"/>
  <c r="P273" i="30"/>
  <c r="O273" i="30"/>
  <c r="N273" i="30"/>
  <c r="M273" i="30"/>
  <c r="L273" i="30"/>
  <c r="K273" i="30"/>
  <c r="J273" i="30"/>
  <c r="I273" i="30"/>
  <c r="H273" i="30"/>
  <c r="G273" i="30"/>
  <c r="F273" i="30"/>
  <c r="E273" i="30"/>
  <c r="D273" i="30"/>
  <c r="M270" i="30"/>
  <c r="D270" i="30"/>
  <c r="M269" i="30"/>
  <c r="D268" i="30"/>
  <c r="D267" i="30"/>
  <c r="D266" i="30"/>
  <c r="AE257" i="30"/>
  <c r="AB257" i="30"/>
  <c r="Y257" i="30"/>
  <c r="V257" i="30"/>
  <c r="AE256" i="30"/>
  <c r="AB256" i="30"/>
  <c r="Y256" i="30"/>
  <c r="V256" i="30"/>
  <c r="AE254" i="30"/>
  <c r="AB254" i="30"/>
  <c r="Y254" i="30"/>
  <c r="V254" i="30"/>
  <c r="AE253" i="30"/>
  <c r="AB253" i="30"/>
  <c r="Y253" i="30"/>
  <c r="V253" i="30"/>
  <c r="AE252" i="30"/>
  <c r="AB252" i="30"/>
  <c r="Y252" i="30"/>
  <c r="V252" i="30"/>
  <c r="AH249" i="30"/>
  <c r="AG249" i="30"/>
  <c r="AF249" i="30"/>
  <c r="AE249" i="30"/>
  <c r="AD249" i="30"/>
  <c r="AC249" i="30"/>
  <c r="AB249" i="30"/>
  <c r="AA249" i="30"/>
  <c r="Z249" i="30"/>
  <c r="Y249" i="30"/>
  <c r="X249" i="30"/>
  <c r="W249" i="30"/>
  <c r="V249" i="30"/>
  <c r="AH248" i="30"/>
  <c r="AG248" i="30"/>
  <c r="AF248" i="30"/>
  <c r="AE248" i="30"/>
  <c r="AD248" i="30"/>
  <c r="AC248" i="30"/>
  <c r="AB248" i="30"/>
  <c r="AA248" i="30"/>
  <c r="Z248" i="30"/>
  <c r="Y248" i="30"/>
  <c r="X248" i="30"/>
  <c r="W248" i="30"/>
  <c r="V248" i="30"/>
  <c r="AH247" i="30"/>
  <c r="AG247" i="30"/>
  <c r="AF247" i="30"/>
  <c r="AE247" i="30"/>
  <c r="AD247" i="30"/>
  <c r="AC247" i="30"/>
  <c r="AB247" i="30"/>
  <c r="AA247" i="30"/>
  <c r="Z247" i="30"/>
  <c r="Y247" i="30"/>
  <c r="X247" i="30"/>
  <c r="W247" i="30"/>
  <c r="V247" i="30"/>
  <c r="AH246" i="30"/>
  <c r="AG246" i="30"/>
  <c r="AF246" i="30"/>
  <c r="AE246" i="30"/>
  <c r="AD246" i="30"/>
  <c r="AC246" i="30"/>
  <c r="AB246" i="30"/>
  <c r="AA246" i="30"/>
  <c r="Z246" i="30"/>
  <c r="Y246" i="30"/>
  <c r="X246" i="30"/>
  <c r="W246" i="30"/>
  <c r="V246" i="30"/>
  <c r="T246" i="30"/>
  <c r="AH245" i="30"/>
  <c r="AG245" i="30"/>
  <c r="AF245" i="30"/>
  <c r="AE245" i="30"/>
  <c r="AD245" i="30"/>
  <c r="AC245" i="30"/>
  <c r="AB245" i="30"/>
  <c r="AA245" i="30"/>
  <c r="Z245" i="30"/>
  <c r="Y245" i="30"/>
  <c r="X245" i="30"/>
  <c r="W245" i="30"/>
  <c r="V245" i="30"/>
  <c r="AH244" i="30"/>
  <c r="AG244" i="30"/>
  <c r="AF244" i="30"/>
  <c r="AE244" i="30"/>
  <c r="AD244" i="30"/>
  <c r="AC244" i="30"/>
  <c r="AB244" i="30"/>
  <c r="AA244" i="30"/>
  <c r="Z244" i="30"/>
  <c r="Y244" i="30"/>
  <c r="X244" i="30"/>
  <c r="W244" i="30"/>
  <c r="V244" i="30"/>
  <c r="AE241" i="30"/>
  <c r="V241" i="30"/>
  <c r="AE240" i="30"/>
  <c r="V239" i="30"/>
  <c r="V238" i="30"/>
  <c r="V237" i="30"/>
  <c r="M257" i="30"/>
  <c r="J257" i="30"/>
  <c r="G257" i="30"/>
  <c r="D257" i="30"/>
  <c r="M256" i="30"/>
  <c r="J256" i="30"/>
  <c r="G256" i="30"/>
  <c r="D256" i="30"/>
  <c r="M254" i="30"/>
  <c r="J254" i="30"/>
  <c r="G254" i="30"/>
  <c r="D254" i="30"/>
  <c r="M253" i="30"/>
  <c r="J253" i="30"/>
  <c r="G253" i="30"/>
  <c r="D253" i="30"/>
  <c r="M252" i="30"/>
  <c r="J252" i="30"/>
  <c r="G252" i="30"/>
  <c r="D252" i="30"/>
  <c r="P249" i="30"/>
  <c r="O249" i="30"/>
  <c r="N249" i="30"/>
  <c r="M249" i="30"/>
  <c r="L249" i="30"/>
  <c r="K249" i="30"/>
  <c r="J249" i="30"/>
  <c r="I249" i="30"/>
  <c r="H249" i="30"/>
  <c r="G249" i="30"/>
  <c r="F249" i="30"/>
  <c r="E249" i="30"/>
  <c r="D249" i="30"/>
  <c r="P248" i="30"/>
  <c r="O248" i="30"/>
  <c r="N248" i="30"/>
  <c r="M248" i="30"/>
  <c r="L248" i="30"/>
  <c r="K248" i="30"/>
  <c r="J248" i="30"/>
  <c r="I248" i="30"/>
  <c r="H248" i="30"/>
  <c r="G248" i="30"/>
  <c r="F248" i="30"/>
  <c r="E248" i="30"/>
  <c r="D248" i="30"/>
  <c r="P247" i="30"/>
  <c r="O247" i="30"/>
  <c r="N247" i="30"/>
  <c r="M247" i="30"/>
  <c r="L247" i="30"/>
  <c r="K247" i="30"/>
  <c r="J247" i="30"/>
  <c r="I247" i="30"/>
  <c r="H247" i="30"/>
  <c r="G247" i="30"/>
  <c r="F247" i="30"/>
  <c r="E247" i="30"/>
  <c r="D247" i="30"/>
  <c r="P246" i="30"/>
  <c r="O246" i="30"/>
  <c r="N246" i="30"/>
  <c r="M246" i="30"/>
  <c r="L246" i="30"/>
  <c r="K246" i="30"/>
  <c r="J246" i="30"/>
  <c r="I246" i="30"/>
  <c r="H246" i="30"/>
  <c r="G246" i="30"/>
  <c r="F246" i="30"/>
  <c r="E246" i="30"/>
  <c r="D246" i="30"/>
  <c r="B246" i="30"/>
  <c r="P245" i="30"/>
  <c r="O245" i="30"/>
  <c r="N245" i="30"/>
  <c r="M245" i="30"/>
  <c r="L245" i="30"/>
  <c r="K245" i="30"/>
  <c r="J245" i="30"/>
  <c r="I245" i="30"/>
  <c r="H245" i="30"/>
  <c r="G245" i="30"/>
  <c r="F245" i="30"/>
  <c r="E245" i="30"/>
  <c r="D245" i="30"/>
  <c r="P244" i="30"/>
  <c r="O244" i="30"/>
  <c r="N244" i="30"/>
  <c r="M244" i="30"/>
  <c r="L244" i="30"/>
  <c r="K244" i="30"/>
  <c r="J244" i="30"/>
  <c r="I244" i="30"/>
  <c r="H244" i="30"/>
  <c r="G244" i="30"/>
  <c r="F244" i="30"/>
  <c r="E244" i="30"/>
  <c r="D244" i="30"/>
  <c r="M241" i="30"/>
  <c r="D241" i="30"/>
  <c r="M240" i="30"/>
  <c r="D239" i="30"/>
  <c r="D238" i="30"/>
  <c r="D237" i="30"/>
  <c r="AE228" i="30"/>
  <c r="AB228" i="30"/>
  <c r="Y228" i="30"/>
  <c r="V228" i="30"/>
  <c r="AE227" i="30"/>
  <c r="AB227" i="30"/>
  <c r="Y227" i="30"/>
  <c r="V227" i="30"/>
  <c r="AE225" i="30"/>
  <c r="AB225" i="30"/>
  <c r="Y225" i="30"/>
  <c r="V225" i="30"/>
  <c r="AE224" i="30"/>
  <c r="AB224" i="30"/>
  <c r="Y224" i="30"/>
  <c r="V224" i="30"/>
  <c r="AE223" i="30"/>
  <c r="AB223" i="30"/>
  <c r="Y223" i="30"/>
  <c r="V223" i="30"/>
  <c r="AH220" i="30"/>
  <c r="AG220" i="30"/>
  <c r="AF220" i="30"/>
  <c r="AE220" i="30"/>
  <c r="AD220" i="30"/>
  <c r="AC220" i="30"/>
  <c r="AB220" i="30"/>
  <c r="AA220" i="30"/>
  <c r="Z220" i="30"/>
  <c r="Y220" i="30"/>
  <c r="X220" i="30"/>
  <c r="W220" i="30"/>
  <c r="V220" i="30"/>
  <c r="AH219" i="30"/>
  <c r="AG219" i="30"/>
  <c r="AF219" i="30"/>
  <c r="AE219" i="30"/>
  <c r="AD219" i="30"/>
  <c r="AC219" i="30"/>
  <c r="AB219" i="30"/>
  <c r="AA219" i="30"/>
  <c r="Z219" i="30"/>
  <c r="Y219" i="30"/>
  <c r="X219" i="30"/>
  <c r="W219" i="30"/>
  <c r="V219" i="30"/>
  <c r="AH218" i="30"/>
  <c r="AG218" i="30"/>
  <c r="AF218" i="30"/>
  <c r="AE218" i="30"/>
  <c r="AD218" i="30"/>
  <c r="AC218" i="30"/>
  <c r="AB218" i="30"/>
  <c r="AA218" i="30"/>
  <c r="Z218" i="30"/>
  <c r="Y218" i="30"/>
  <c r="X218" i="30"/>
  <c r="W218" i="30"/>
  <c r="V218" i="30"/>
  <c r="AH217" i="30"/>
  <c r="AG217" i="30"/>
  <c r="AF217" i="30"/>
  <c r="AE217" i="30"/>
  <c r="AD217" i="30"/>
  <c r="AC217" i="30"/>
  <c r="AB217" i="30"/>
  <c r="AA217" i="30"/>
  <c r="Z217" i="30"/>
  <c r="Y217" i="30"/>
  <c r="X217" i="30"/>
  <c r="W217" i="30"/>
  <c r="V217" i="30"/>
  <c r="T217" i="30"/>
  <c r="AH216" i="30"/>
  <c r="AG216" i="30"/>
  <c r="AF216" i="30"/>
  <c r="AE216" i="30"/>
  <c r="AD216" i="30"/>
  <c r="AC216" i="30"/>
  <c r="AB216" i="30"/>
  <c r="AA216" i="30"/>
  <c r="Z216" i="30"/>
  <c r="Y216" i="30"/>
  <c r="X216" i="30"/>
  <c r="W216" i="30"/>
  <c r="V216" i="30"/>
  <c r="AH215" i="30"/>
  <c r="AG215" i="30"/>
  <c r="AF215" i="30"/>
  <c r="AE215" i="30"/>
  <c r="AD215" i="30"/>
  <c r="AC215" i="30"/>
  <c r="AB215" i="30"/>
  <c r="AA215" i="30"/>
  <c r="Z215" i="30"/>
  <c r="Y215" i="30"/>
  <c r="X215" i="30"/>
  <c r="W215" i="30"/>
  <c r="V215" i="30"/>
  <c r="AE212" i="30"/>
  <c r="V212" i="30"/>
  <c r="AE211" i="30"/>
  <c r="V210" i="30"/>
  <c r="V209" i="30"/>
  <c r="V208" i="30"/>
  <c r="M228" i="30"/>
  <c r="J228" i="30"/>
  <c r="G228" i="30"/>
  <c r="D228" i="30"/>
  <c r="M227" i="30"/>
  <c r="J227" i="30"/>
  <c r="G227" i="30"/>
  <c r="D227" i="30"/>
  <c r="M225" i="30"/>
  <c r="J225" i="30"/>
  <c r="G225" i="30"/>
  <c r="D225" i="30"/>
  <c r="M224" i="30"/>
  <c r="J224" i="30"/>
  <c r="G224" i="30"/>
  <c r="D224" i="30"/>
  <c r="M223" i="30"/>
  <c r="J223" i="30"/>
  <c r="G223" i="30"/>
  <c r="D223" i="30"/>
  <c r="P220" i="30"/>
  <c r="O220" i="30"/>
  <c r="N220" i="30"/>
  <c r="M220" i="30"/>
  <c r="L220" i="30"/>
  <c r="K220" i="30"/>
  <c r="J220" i="30"/>
  <c r="I220" i="30"/>
  <c r="H220" i="30"/>
  <c r="G220" i="30"/>
  <c r="F220" i="30"/>
  <c r="E220" i="30"/>
  <c r="D220" i="30"/>
  <c r="P219" i="30"/>
  <c r="O219" i="30"/>
  <c r="N219" i="30"/>
  <c r="M219" i="30"/>
  <c r="L219" i="30"/>
  <c r="K219" i="30"/>
  <c r="J219" i="30"/>
  <c r="I219" i="30"/>
  <c r="H219" i="30"/>
  <c r="G219" i="30"/>
  <c r="F219" i="30"/>
  <c r="E219" i="30"/>
  <c r="D219" i="30"/>
  <c r="P218" i="30"/>
  <c r="O218" i="30"/>
  <c r="N218" i="30"/>
  <c r="M218" i="30"/>
  <c r="L218" i="30"/>
  <c r="K218" i="30"/>
  <c r="J218" i="30"/>
  <c r="I218" i="30"/>
  <c r="H218" i="30"/>
  <c r="G218" i="30"/>
  <c r="F218" i="30"/>
  <c r="E218" i="30"/>
  <c r="D218" i="30"/>
  <c r="P217" i="30"/>
  <c r="O217" i="30"/>
  <c r="N217" i="30"/>
  <c r="M217" i="30"/>
  <c r="L217" i="30"/>
  <c r="K217" i="30"/>
  <c r="J217" i="30"/>
  <c r="I217" i="30"/>
  <c r="H217" i="30"/>
  <c r="G217" i="30"/>
  <c r="F217" i="30"/>
  <c r="E217" i="30"/>
  <c r="D217" i="30"/>
  <c r="B217" i="30"/>
  <c r="P216" i="30"/>
  <c r="O216" i="30"/>
  <c r="N216" i="30"/>
  <c r="M216" i="30"/>
  <c r="L216" i="30"/>
  <c r="K216" i="30"/>
  <c r="J216" i="30"/>
  <c r="I216" i="30"/>
  <c r="H216" i="30"/>
  <c r="G216" i="30"/>
  <c r="F216" i="30"/>
  <c r="E216" i="30"/>
  <c r="D216" i="30"/>
  <c r="P215" i="30"/>
  <c r="O215" i="30"/>
  <c r="N215" i="30"/>
  <c r="M215" i="30"/>
  <c r="L215" i="30"/>
  <c r="K215" i="30"/>
  <c r="J215" i="30"/>
  <c r="I215" i="30"/>
  <c r="H215" i="30"/>
  <c r="G215" i="30"/>
  <c r="F215" i="30"/>
  <c r="E215" i="30"/>
  <c r="D215" i="30"/>
  <c r="M212" i="30"/>
  <c r="D212" i="30"/>
  <c r="M211" i="30"/>
  <c r="D210" i="30"/>
  <c r="D209" i="30"/>
  <c r="D208" i="30"/>
  <c r="AE199" i="30"/>
  <c r="AB199" i="30"/>
  <c r="Y199" i="30"/>
  <c r="V199" i="30"/>
  <c r="AE198" i="30"/>
  <c r="AB198" i="30"/>
  <c r="Y198" i="30"/>
  <c r="V198" i="30"/>
  <c r="AE196" i="30"/>
  <c r="AB196" i="30"/>
  <c r="Y196" i="30"/>
  <c r="V196" i="30"/>
  <c r="AE195" i="30"/>
  <c r="AB195" i="30"/>
  <c r="Y195" i="30"/>
  <c r="V195" i="30"/>
  <c r="AE194" i="30"/>
  <c r="AB194" i="30"/>
  <c r="Y194" i="30"/>
  <c r="V194" i="30"/>
  <c r="AH191" i="30"/>
  <c r="AG191" i="30"/>
  <c r="AF191" i="30"/>
  <c r="AE191" i="30"/>
  <c r="AD191" i="30"/>
  <c r="AC191" i="30"/>
  <c r="AB191" i="30"/>
  <c r="AA191" i="30"/>
  <c r="Z191" i="30"/>
  <c r="Y191" i="30"/>
  <c r="X191" i="30"/>
  <c r="W191" i="30"/>
  <c r="V191" i="30"/>
  <c r="AH190" i="30"/>
  <c r="AG190" i="30"/>
  <c r="AF190" i="30"/>
  <c r="AE190" i="30"/>
  <c r="AD190" i="30"/>
  <c r="AC190" i="30"/>
  <c r="AB190" i="30"/>
  <c r="AA190" i="30"/>
  <c r="Z190" i="30"/>
  <c r="Y190" i="30"/>
  <c r="X190" i="30"/>
  <c r="W190" i="30"/>
  <c r="V190" i="30"/>
  <c r="AH189" i="30"/>
  <c r="AG189" i="30"/>
  <c r="AF189" i="30"/>
  <c r="AE189" i="30"/>
  <c r="AD189" i="30"/>
  <c r="AC189" i="30"/>
  <c r="AB189" i="30"/>
  <c r="AA189" i="30"/>
  <c r="Z189" i="30"/>
  <c r="Y189" i="30"/>
  <c r="X189" i="30"/>
  <c r="W189" i="30"/>
  <c r="V189" i="30"/>
  <c r="AH188" i="30"/>
  <c r="AG188" i="30"/>
  <c r="AF188" i="30"/>
  <c r="AE188" i="30"/>
  <c r="AD188" i="30"/>
  <c r="AC188" i="30"/>
  <c r="AB188" i="30"/>
  <c r="AA188" i="30"/>
  <c r="Z188" i="30"/>
  <c r="Y188" i="30"/>
  <c r="X188" i="30"/>
  <c r="W188" i="30"/>
  <c r="V188" i="30"/>
  <c r="T188" i="30"/>
  <c r="AH187" i="30"/>
  <c r="AG187" i="30"/>
  <c r="AF187" i="30"/>
  <c r="AE187" i="30"/>
  <c r="AD187" i="30"/>
  <c r="AC187" i="30"/>
  <c r="AB187" i="30"/>
  <c r="AA187" i="30"/>
  <c r="Z187" i="30"/>
  <c r="Y187" i="30"/>
  <c r="X187" i="30"/>
  <c r="W187" i="30"/>
  <c r="V187" i="30"/>
  <c r="AH186" i="30"/>
  <c r="AG186" i="30"/>
  <c r="AF186" i="30"/>
  <c r="AE186" i="30"/>
  <c r="AD186" i="30"/>
  <c r="AC186" i="30"/>
  <c r="AB186" i="30"/>
  <c r="AA186" i="30"/>
  <c r="Z186" i="30"/>
  <c r="Y186" i="30"/>
  <c r="X186" i="30"/>
  <c r="W186" i="30"/>
  <c r="V186" i="30"/>
  <c r="AE183" i="30"/>
  <c r="V183" i="30"/>
  <c r="AE182" i="30"/>
  <c r="V181" i="30"/>
  <c r="V180" i="30"/>
  <c r="V179" i="30"/>
  <c r="M199" i="30"/>
  <c r="J199" i="30"/>
  <c r="G199" i="30"/>
  <c r="D199" i="30"/>
  <c r="M198" i="30"/>
  <c r="J198" i="30"/>
  <c r="G198" i="30"/>
  <c r="D198" i="30"/>
  <c r="M196" i="30"/>
  <c r="J196" i="30"/>
  <c r="G196" i="30"/>
  <c r="D196" i="30"/>
  <c r="M195" i="30"/>
  <c r="J195" i="30"/>
  <c r="G195" i="30"/>
  <c r="D195" i="30"/>
  <c r="M194" i="30"/>
  <c r="J194" i="30"/>
  <c r="G194" i="30"/>
  <c r="D194" i="30"/>
  <c r="P191" i="30"/>
  <c r="O191" i="30"/>
  <c r="N191" i="30"/>
  <c r="M191" i="30"/>
  <c r="L191" i="30"/>
  <c r="K191" i="30"/>
  <c r="J191" i="30"/>
  <c r="I191" i="30"/>
  <c r="H191" i="30"/>
  <c r="G191" i="30"/>
  <c r="F191" i="30"/>
  <c r="E191" i="30"/>
  <c r="D191" i="30"/>
  <c r="P190" i="30"/>
  <c r="O190" i="30"/>
  <c r="N190" i="30"/>
  <c r="M190" i="30"/>
  <c r="L190" i="30"/>
  <c r="K190" i="30"/>
  <c r="J190" i="30"/>
  <c r="I190" i="30"/>
  <c r="H190" i="30"/>
  <c r="G190" i="30"/>
  <c r="F190" i="30"/>
  <c r="E190" i="30"/>
  <c r="D190" i="30"/>
  <c r="P189" i="30"/>
  <c r="O189" i="30"/>
  <c r="N189" i="30"/>
  <c r="M189" i="30"/>
  <c r="L189" i="30"/>
  <c r="K189" i="30"/>
  <c r="J189" i="30"/>
  <c r="I189" i="30"/>
  <c r="H189" i="30"/>
  <c r="G189" i="30"/>
  <c r="F189" i="30"/>
  <c r="E189" i="30"/>
  <c r="D189" i="30"/>
  <c r="P188" i="30"/>
  <c r="O188" i="30"/>
  <c r="N188" i="30"/>
  <c r="M188" i="30"/>
  <c r="L188" i="30"/>
  <c r="K188" i="30"/>
  <c r="J188" i="30"/>
  <c r="I188" i="30"/>
  <c r="H188" i="30"/>
  <c r="G188" i="30"/>
  <c r="F188" i="30"/>
  <c r="E188" i="30"/>
  <c r="D188" i="30"/>
  <c r="B188" i="30"/>
  <c r="P187" i="30"/>
  <c r="O187" i="30"/>
  <c r="N187" i="30"/>
  <c r="M187" i="30"/>
  <c r="L187" i="30"/>
  <c r="K187" i="30"/>
  <c r="J187" i="30"/>
  <c r="I187" i="30"/>
  <c r="H187" i="30"/>
  <c r="G187" i="30"/>
  <c r="F187" i="30"/>
  <c r="E187" i="30"/>
  <c r="D187" i="30"/>
  <c r="P186" i="30"/>
  <c r="O186" i="30"/>
  <c r="N186" i="30"/>
  <c r="M186" i="30"/>
  <c r="L186" i="30"/>
  <c r="K186" i="30"/>
  <c r="J186" i="30"/>
  <c r="I186" i="30"/>
  <c r="H186" i="30"/>
  <c r="G186" i="30"/>
  <c r="F186" i="30"/>
  <c r="E186" i="30"/>
  <c r="D186" i="30"/>
  <c r="M183" i="30"/>
  <c r="D183" i="30"/>
  <c r="M182" i="30"/>
  <c r="D181" i="30"/>
  <c r="D180" i="30"/>
  <c r="D179" i="30"/>
  <c r="AE170" i="30"/>
  <c r="AB170" i="30"/>
  <c r="Y170" i="30"/>
  <c r="V170" i="30"/>
  <c r="AE169" i="30"/>
  <c r="AB169" i="30"/>
  <c r="Y169" i="30"/>
  <c r="V169" i="30"/>
  <c r="AE167" i="30"/>
  <c r="AB167" i="30"/>
  <c r="Y167" i="30"/>
  <c r="V167" i="30"/>
  <c r="AE166" i="30"/>
  <c r="AB166" i="30"/>
  <c r="Y166" i="30"/>
  <c r="V166" i="30"/>
  <c r="AE165" i="30"/>
  <c r="AB165" i="30"/>
  <c r="Y165" i="30"/>
  <c r="V165" i="30"/>
  <c r="AH162" i="30"/>
  <c r="AG162" i="30"/>
  <c r="AF162" i="30"/>
  <c r="AE162" i="30"/>
  <c r="AD162" i="30"/>
  <c r="AC162" i="30"/>
  <c r="AB162" i="30"/>
  <c r="AA162" i="30"/>
  <c r="Z162" i="30"/>
  <c r="Y162" i="30"/>
  <c r="X162" i="30"/>
  <c r="W162" i="30"/>
  <c r="V162" i="30"/>
  <c r="AH161" i="30"/>
  <c r="AG161" i="30"/>
  <c r="AF161" i="30"/>
  <c r="AE161" i="30"/>
  <c r="AD161" i="30"/>
  <c r="AC161" i="30"/>
  <c r="AB161" i="30"/>
  <c r="AA161" i="30"/>
  <c r="Z161" i="30"/>
  <c r="Y161" i="30"/>
  <c r="X161" i="30"/>
  <c r="W161" i="30"/>
  <c r="V161" i="30"/>
  <c r="AH160" i="30"/>
  <c r="AG160" i="30"/>
  <c r="AF160" i="30"/>
  <c r="AE160" i="30"/>
  <c r="AD160" i="30"/>
  <c r="AC160" i="30"/>
  <c r="AB160" i="30"/>
  <c r="AA160" i="30"/>
  <c r="Z160" i="30"/>
  <c r="Y160" i="30"/>
  <c r="X160" i="30"/>
  <c r="W160" i="30"/>
  <c r="V160" i="30"/>
  <c r="AH159" i="30"/>
  <c r="AG159" i="30"/>
  <c r="AF159" i="30"/>
  <c r="AE159" i="30"/>
  <c r="AD159" i="30"/>
  <c r="AC159" i="30"/>
  <c r="AB159" i="30"/>
  <c r="AA159" i="30"/>
  <c r="Z159" i="30"/>
  <c r="Y159" i="30"/>
  <c r="X159" i="30"/>
  <c r="W159" i="30"/>
  <c r="V159" i="30"/>
  <c r="T159" i="30"/>
  <c r="AH158" i="30"/>
  <c r="AG158" i="30"/>
  <c r="AF158" i="30"/>
  <c r="AE158" i="30"/>
  <c r="AD158" i="30"/>
  <c r="AC158" i="30"/>
  <c r="AB158" i="30"/>
  <c r="AA158" i="30"/>
  <c r="Z158" i="30"/>
  <c r="Y158" i="30"/>
  <c r="X158" i="30"/>
  <c r="W158" i="30"/>
  <c r="V158" i="30"/>
  <c r="AH157" i="30"/>
  <c r="AG157" i="30"/>
  <c r="AF157" i="30"/>
  <c r="AE157" i="30"/>
  <c r="AD157" i="30"/>
  <c r="AC157" i="30"/>
  <c r="AB157" i="30"/>
  <c r="AA157" i="30"/>
  <c r="Z157" i="30"/>
  <c r="Y157" i="30"/>
  <c r="X157" i="30"/>
  <c r="W157" i="30"/>
  <c r="V157" i="30"/>
  <c r="AE154" i="30"/>
  <c r="V154" i="30"/>
  <c r="AE153" i="30"/>
  <c r="V152" i="30"/>
  <c r="V151" i="30"/>
  <c r="V150" i="30"/>
  <c r="M170" i="30"/>
  <c r="J170" i="30"/>
  <c r="G170" i="30"/>
  <c r="D170" i="30"/>
  <c r="M169" i="30"/>
  <c r="J169" i="30"/>
  <c r="G169" i="30"/>
  <c r="D169" i="30"/>
  <c r="M167" i="30"/>
  <c r="J167" i="30"/>
  <c r="G167" i="30"/>
  <c r="D167" i="30"/>
  <c r="M166" i="30"/>
  <c r="J166" i="30"/>
  <c r="G166" i="30"/>
  <c r="D166" i="30"/>
  <c r="M165" i="30"/>
  <c r="J165" i="30"/>
  <c r="G165" i="30"/>
  <c r="D165" i="30"/>
  <c r="P162" i="30"/>
  <c r="O162" i="30"/>
  <c r="N162" i="30"/>
  <c r="M162" i="30"/>
  <c r="L162" i="30"/>
  <c r="K162" i="30"/>
  <c r="J162" i="30"/>
  <c r="I162" i="30"/>
  <c r="H162" i="30"/>
  <c r="G162" i="30"/>
  <c r="F162" i="30"/>
  <c r="E162" i="30"/>
  <c r="D162" i="30"/>
  <c r="P161" i="30"/>
  <c r="O161" i="30"/>
  <c r="N161" i="30"/>
  <c r="M161" i="30"/>
  <c r="L161" i="30"/>
  <c r="K161" i="30"/>
  <c r="J161" i="30"/>
  <c r="I161" i="30"/>
  <c r="H161" i="30"/>
  <c r="G161" i="30"/>
  <c r="F161" i="30"/>
  <c r="E161" i="30"/>
  <c r="D161" i="30"/>
  <c r="P160" i="30"/>
  <c r="O160" i="30"/>
  <c r="N160" i="30"/>
  <c r="M160" i="30"/>
  <c r="L160" i="30"/>
  <c r="K160" i="30"/>
  <c r="J160" i="30"/>
  <c r="I160" i="30"/>
  <c r="H160" i="30"/>
  <c r="G160" i="30"/>
  <c r="F160" i="30"/>
  <c r="E160" i="30"/>
  <c r="D160" i="30"/>
  <c r="P159" i="30"/>
  <c r="O159" i="30"/>
  <c r="N159" i="30"/>
  <c r="M159" i="30"/>
  <c r="L159" i="30"/>
  <c r="K159" i="30"/>
  <c r="J159" i="30"/>
  <c r="I159" i="30"/>
  <c r="H159" i="30"/>
  <c r="G159" i="30"/>
  <c r="F159" i="30"/>
  <c r="E159" i="30"/>
  <c r="D159" i="30"/>
  <c r="B159" i="30"/>
  <c r="P158" i="30"/>
  <c r="O158" i="30"/>
  <c r="N158" i="30"/>
  <c r="M158" i="30"/>
  <c r="L158" i="30"/>
  <c r="K158" i="30"/>
  <c r="J158" i="30"/>
  <c r="I158" i="30"/>
  <c r="H158" i="30"/>
  <c r="G158" i="30"/>
  <c r="F158" i="30"/>
  <c r="E158" i="30"/>
  <c r="D158" i="30"/>
  <c r="P157" i="30"/>
  <c r="O157" i="30"/>
  <c r="N157" i="30"/>
  <c r="M157" i="30"/>
  <c r="L157" i="30"/>
  <c r="K157" i="30"/>
  <c r="J157" i="30"/>
  <c r="I157" i="30"/>
  <c r="H157" i="30"/>
  <c r="G157" i="30"/>
  <c r="F157" i="30"/>
  <c r="E157" i="30"/>
  <c r="D157" i="30"/>
  <c r="M154" i="30"/>
  <c r="D154" i="30"/>
  <c r="M153" i="30"/>
  <c r="D152" i="30"/>
  <c r="D151" i="30"/>
  <c r="D150" i="30"/>
  <c r="AE284" i="30"/>
  <c r="AB284" i="30"/>
  <c r="Y284" i="30"/>
  <c r="V284" i="30"/>
  <c r="M284" i="30"/>
  <c r="J284" i="30"/>
  <c r="G284" i="30"/>
  <c r="D284" i="30"/>
  <c r="T283" i="30"/>
  <c r="B283" i="30"/>
  <c r="T282" i="30"/>
  <c r="B282" i="30"/>
  <c r="T281" i="30"/>
  <c r="B281" i="30"/>
  <c r="AE280" i="30"/>
  <c r="AB280" i="30"/>
  <c r="Y280" i="30"/>
  <c r="V280" i="30"/>
  <c r="M280" i="30"/>
  <c r="J280" i="30"/>
  <c r="G280" i="30"/>
  <c r="D280" i="30"/>
  <c r="T278" i="30"/>
  <c r="B278" i="30"/>
  <c r="T277" i="30"/>
  <c r="B277" i="30"/>
  <c r="T276" i="30"/>
  <c r="B276" i="30"/>
  <c r="T274" i="30"/>
  <c r="B274" i="30"/>
  <c r="T273" i="30"/>
  <c r="B273" i="30"/>
  <c r="AH272" i="30"/>
  <c r="AG272" i="30"/>
  <c r="AF272" i="30"/>
  <c r="AE272" i="30"/>
  <c r="AD272" i="30"/>
  <c r="AC272" i="30"/>
  <c r="AB272" i="30"/>
  <c r="AA272" i="30"/>
  <c r="Z272" i="30"/>
  <c r="Y272" i="30"/>
  <c r="X272" i="30"/>
  <c r="W272" i="30"/>
  <c r="V272" i="30"/>
  <c r="P272" i="30"/>
  <c r="O272" i="30"/>
  <c r="N272" i="30"/>
  <c r="M272" i="30"/>
  <c r="L272" i="30"/>
  <c r="K272" i="30"/>
  <c r="J272" i="30"/>
  <c r="I272" i="30"/>
  <c r="H272" i="30"/>
  <c r="G272" i="30"/>
  <c r="F272" i="30"/>
  <c r="E272" i="30"/>
  <c r="D272" i="30"/>
  <c r="V269" i="30"/>
  <c r="D269" i="30"/>
  <c r="V265" i="30"/>
  <c r="D265" i="30"/>
  <c r="T263" i="30"/>
  <c r="B263" i="30"/>
  <c r="AE255" i="30"/>
  <c r="AB255" i="30"/>
  <c r="Y255" i="30"/>
  <c r="V255" i="30"/>
  <c r="M255" i="30"/>
  <c r="J255" i="30"/>
  <c r="G255" i="30"/>
  <c r="D255" i="30"/>
  <c r="T254" i="30"/>
  <c r="B254" i="30"/>
  <c r="T253" i="30"/>
  <c r="B253" i="30"/>
  <c r="T252" i="30"/>
  <c r="B252" i="30"/>
  <c r="AE251" i="30"/>
  <c r="AB251" i="30"/>
  <c r="Y251" i="30"/>
  <c r="V251" i="30"/>
  <c r="M251" i="30"/>
  <c r="J251" i="30"/>
  <c r="G251" i="30"/>
  <c r="D251" i="30"/>
  <c r="T249" i="30"/>
  <c r="B249" i="30"/>
  <c r="T248" i="30"/>
  <c r="B248" i="30"/>
  <c r="T247" i="30"/>
  <c r="B247" i="30"/>
  <c r="T245" i="30"/>
  <c r="B245" i="30"/>
  <c r="T244" i="30"/>
  <c r="B244" i="30"/>
  <c r="AH243" i="30"/>
  <c r="AG243" i="30"/>
  <c r="AF243" i="30"/>
  <c r="AE243" i="30"/>
  <c r="AD243" i="30"/>
  <c r="AC243" i="30"/>
  <c r="AB243" i="30"/>
  <c r="AA243" i="30"/>
  <c r="Z243" i="30"/>
  <c r="Y243" i="30"/>
  <c r="X243" i="30"/>
  <c r="W243" i="30"/>
  <c r="V243" i="30"/>
  <c r="P243" i="30"/>
  <c r="O243" i="30"/>
  <c r="N243" i="30"/>
  <c r="M243" i="30"/>
  <c r="L243" i="30"/>
  <c r="K243" i="30"/>
  <c r="J243" i="30"/>
  <c r="I243" i="30"/>
  <c r="H243" i="30"/>
  <c r="G243" i="30"/>
  <c r="F243" i="30"/>
  <c r="E243" i="30"/>
  <c r="D243" i="30"/>
  <c r="V240" i="30"/>
  <c r="D240" i="30"/>
  <c r="V236" i="30"/>
  <c r="D236" i="30"/>
  <c r="T234" i="30"/>
  <c r="B234" i="30"/>
  <c r="AE226" i="30"/>
  <c r="AB226" i="30"/>
  <c r="Y226" i="30"/>
  <c r="V226" i="30"/>
  <c r="M226" i="30"/>
  <c r="J226" i="30"/>
  <c r="G226" i="30"/>
  <c r="D226" i="30"/>
  <c r="T225" i="30"/>
  <c r="B225" i="30"/>
  <c r="T224" i="30"/>
  <c r="B224" i="30"/>
  <c r="T223" i="30"/>
  <c r="B223" i="30"/>
  <c r="AE222" i="30"/>
  <c r="AB222" i="30"/>
  <c r="Y222" i="30"/>
  <c r="V222" i="30"/>
  <c r="M222" i="30"/>
  <c r="J222" i="30"/>
  <c r="G222" i="30"/>
  <c r="D222" i="30"/>
  <c r="T220" i="30"/>
  <c r="B220" i="30"/>
  <c r="T219" i="30"/>
  <c r="B219" i="30"/>
  <c r="T218" i="30"/>
  <c r="B218" i="30"/>
  <c r="T216" i="30"/>
  <c r="B216" i="30"/>
  <c r="T215" i="30"/>
  <c r="B215" i="30"/>
  <c r="AH214" i="30"/>
  <c r="AG214" i="30"/>
  <c r="AF214" i="30"/>
  <c r="AE214" i="30"/>
  <c r="AD214" i="30"/>
  <c r="AC214" i="30"/>
  <c r="AB214" i="30"/>
  <c r="AA214" i="30"/>
  <c r="Z214" i="30"/>
  <c r="Y214" i="30"/>
  <c r="X214" i="30"/>
  <c r="W214" i="30"/>
  <c r="V214" i="30"/>
  <c r="P214" i="30"/>
  <c r="O214" i="30"/>
  <c r="N214" i="30"/>
  <c r="M214" i="30"/>
  <c r="L214" i="30"/>
  <c r="K214" i="30"/>
  <c r="J214" i="30"/>
  <c r="I214" i="30"/>
  <c r="H214" i="30"/>
  <c r="G214" i="30"/>
  <c r="F214" i="30"/>
  <c r="E214" i="30"/>
  <c r="D214" i="30"/>
  <c r="V211" i="30"/>
  <c r="D211" i="30"/>
  <c r="V207" i="30"/>
  <c r="D207" i="30"/>
  <c r="T205" i="30"/>
  <c r="B205" i="30"/>
  <c r="AE197" i="30"/>
  <c r="AB197" i="30"/>
  <c r="Y197" i="30"/>
  <c r="V197" i="30"/>
  <c r="M197" i="30"/>
  <c r="J197" i="30"/>
  <c r="G197" i="30"/>
  <c r="D197" i="30"/>
  <c r="T196" i="30"/>
  <c r="B196" i="30"/>
  <c r="T195" i="30"/>
  <c r="B195" i="30"/>
  <c r="T194" i="30"/>
  <c r="B194" i="30"/>
  <c r="AE193" i="30"/>
  <c r="AB193" i="30"/>
  <c r="Y193" i="30"/>
  <c r="V193" i="30"/>
  <c r="M193" i="30"/>
  <c r="J193" i="30"/>
  <c r="G193" i="30"/>
  <c r="D193" i="30"/>
  <c r="T191" i="30"/>
  <c r="B191" i="30"/>
  <c r="T190" i="30"/>
  <c r="B190" i="30"/>
  <c r="T189" i="30"/>
  <c r="B189" i="30"/>
  <c r="T187" i="30"/>
  <c r="B187" i="30"/>
  <c r="T186" i="30"/>
  <c r="B186" i="30"/>
  <c r="AH185" i="30"/>
  <c r="AG185" i="30"/>
  <c r="AF185" i="30"/>
  <c r="AE185" i="30"/>
  <c r="AD185" i="30"/>
  <c r="AC185" i="30"/>
  <c r="AB185" i="30"/>
  <c r="AA185" i="30"/>
  <c r="Z185" i="30"/>
  <c r="Y185" i="30"/>
  <c r="X185" i="30"/>
  <c r="W185" i="30"/>
  <c r="V185" i="30"/>
  <c r="P185" i="30"/>
  <c r="O185" i="30"/>
  <c r="N185" i="30"/>
  <c r="M185" i="30"/>
  <c r="L185" i="30"/>
  <c r="K185" i="30"/>
  <c r="J185" i="30"/>
  <c r="I185" i="30"/>
  <c r="H185" i="30"/>
  <c r="G185" i="30"/>
  <c r="F185" i="30"/>
  <c r="E185" i="30"/>
  <c r="D185" i="30"/>
  <c r="V182" i="30"/>
  <c r="D182" i="30"/>
  <c r="V178" i="30"/>
  <c r="D178" i="30"/>
  <c r="T176" i="30"/>
  <c r="B176" i="30"/>
  <c r="AE168" i="30"/>
  <c r="AB168" i="30"/>
  <c r="Y168" i="30"/>
  <c r="V168" i="30"/>
  <c r="M168" i="30"/>
  <c r="J168" i="30"/>
  <c r="G168" i="30"/>
  <c r="D168" i="30"/>
  <c r="T167" i="30"/>
  <c r="B167" i="30"/>
  <c r="T166" i="30"/>
  <c r="B166" i="30"/>
  <c r="T165" i="30"/>
  <c r="B165" i="30"/>
  <c r="AE164" i="30"/>
  <c r="AB164" i="30"/>
  <c r="Y164" i="30"/>
  <c r="V164" i="30"/>
  <c r="M164" i="30"/>
  <c r="J164" i="30"/>
  <c r="G164" i="30"/>
  <c r="D164" i="30"/>
  <c r="T162" i="30"/>
  <c r="B162" i="30"/>
  <c r="T161" i="30"/>
  <c r="B161" i="30"/>
  <c r="T160" i="30"/>
  <c r="B160" i="30"/>
  <c r="T158" i="30"/>
  <c r="B158" i="30"/>
  <c r="T157" i="30"/>
  <c r="B157" i="30"/>
  <c r="AH156" i="30"/>
  <c r="AG156" i="30"/>
  <c r="AF156" i="30"/>
  <c r="AE156" i="30"/>
  <c r="AD156" i="30"/>
  <c r="AC156" i="30"/>
  <c r="AB156" i="30"/>
  <c r="AA156" i="30"/>
  <c r="Z156" i="30"/>
  <c r="Y156" i="30"/>
  <c r="X156" i="30"/>
  <c r="W156" i="30"/>
  <c r="V156" i="30"/>
  <c r="P156" i="30"/>
  <c r="O156" i="30"/>
  <c r="N156" i="30"/>
  <c r="M156" i="30"/>
  <c r="L156" i="30"/>
  <c r="K156" i="30"/>
  <c r="J156" i="30"/>
  <c r="I156" i="30"/>
  <c r="H156" i="30"/>
  <c r="G156" i="30"/>
  <c r="F156" i="30"/>
  <c r="E156" i="30"/>
  <c r="D156" i="30"/>
  <c r="V153" i="30"/>
  <c r="D153" i="30"/>
  <c r="V149" i="30"/>
  <c r="D149" i="30"/>
  <c r="T147" i="30"/>
  <c r="B147" i="30"/>
  <c r="AE141" i="30"/>
  <c r="AB141" i="30"/>
  <c r="Y141" i="30"/>
  <c r="V141" i="30"/>
  <c r="AE140" i="30"/>
  <c r="AB140" i="30"/>
  <c r="Y140" i="30"/>
  <c r="V140" i="30"/>
  <c r="AE138" i="30"/>
  <c r="AB138" i="30"/>
  <c r="Y138" i="30"/>
  <c r="V138" i="30"/>
  <c r="AE137" i="30"/>
  <c r="AB137" i="30"/>
  <c r="Y137" i="30"/>
  <c r="V137" i="30"/>
  <c r="AE136" i="30"/>
  <c r="AB136" i="30"/>
  <c r="Y136" i="30"/>
  <c r="V136" i="30"/>
  <c r="AH133" i="30"/>
  <c r="AG133" i="30"/>
  <c r="AF133" i="30"/>
  <c r="AE133" i="30"/>
  <c r="AD133" i="30"/>
  <c r="AC133" i="30"/>
  <c r="AB133" i="30"/>
  <c r="AA133" i="30"/>
  <c r="Z133" i="30"/>
  <c r="Y133" i="30"/>
  <c r="X133" i="30"/>
  <c r="W133" i="30"/>
  <c r="V133" i="30"/>
  <c r="AH132" i="30"/>
  <c r="AG132" i="30"/>
  <c r="AF132" i="30"/>
  <c r="AE132" i="30"/>
  <c r="AD132" i="30"/>
  <c r="AC132" i="30"/>
  <c r="AB132" i="30"/>
  <c r="AA132" i="30"/>
  <c r="Z132" i="30"/>
  <c r="Y132" i="30"/>
  <c r="X132" i="30"/>
  <c r="W132" i="30"/>
  <c r="V132" i="30"/>
  <c r="AH131" i="30"/>
  <c r="AG131" i="30"/>
  <c r="AF131" i="30"/>
  <c r="AE131" i="30"/>
  <c r="AD131" i="30"/>
  <c r="AC131" i="30"/>
  <c r="AB131" i="30"/>
  <c r="AA131" i="30"/>
  <c r="Z131" i="30"/>
  <c r="Y131" i="30"/>
  <c r="X131" i="30"/>
  <c r="W131" i="30"/>
  <c r="V131" i="30"/>
  <c r="AH130" i="30"/>
  <c r="AG130" i="30"/>
  <c r="AF130" i="30"/>
  <c r="AE130" i="30"/>
  <c r="AD130" i="30"/>
  <c r="AC130" i="30"/>
  <c r="AB130" i="30"/>
  <c r="AA130" i="30"/>
  <c r="Z130" i="30"/>
  <c r="Y130" i="30"/>
  <c r="X130" i="30"/>
  <c r="W130" i="30"/>
  <c r="V130" i="30"/>
  <c r="T130" i="30"/>
  <c r="AH129" i="30"/>
  <c r="AG129" i="30"/>
  <c r="AF129" i="30"/>
  <c r="AE129" i="30"/>
  <c r="AD129" i="30"/>
  <c r="AC129" i="30"/>
  <c r="AB129" i="30"/>
  <c r="AA129" i="30"/>
  <c r="Z129" i="30"/>
  <c r="Y129" i="30"/>
  <c r="X129" i="30"/>
  <c r="W129" i="30"/>
  <c r="V129" i="30"/>
  <c r="AH128" i="30"/>
  <c r="AG128" i="30"/>
  <c r="AF128" i="30"/>
  <c r="AE128" i="30"/>
  <c r="AD128" i="30"/>
  <c r="AC128" i="30"/>
  <c r="AB128" i="30"/>
  <c r="AA128" i="30"/>
  <c r="Z128" i="30"/>
  <c r="Y128" i="30"/>
  <c r="X128" i="30"/>
  <c r="W128" i="30"/>
  <c r="V128" i="30"/>
  <c r="AE125" i="30"/>
  <c r="V125" i="30"/>
  <c r="AE124" i="30"/>
  <c r="V123" i="30"/>
  <c r="V122" i="30"/>
  <c r="V121" i="30"/>
  <c r="M141" i="30"/>
  <c r="J141" i="30"/>
  <c r="G141" i="30"/>
  <c r="D141" i="30"/>
  <c r="M140" i="30"/>
  <c r="J140" i="30"/>
  <c r="G140" i="30"/>
  <c r="D140" i="30"/>
  <c r="M138" i="30"/>
  <c r="J138" i="30"/>
  <c r="G138" i="30"/>
  <c r="D138" i="30"/>
  <c r="M137" i="30"/>
  <c r="J137" i="30"/>
  <c r="G137" i="30"/>
  <c r="D137" i="30"/>
  <c r="M136" i="30"/>
  <c r="J136" i="30"/>
  <c r="G136" i="30"/>
  <c r="D136" i="30"/>
  <c r="P133" i="30"/>
  <c r="O133" i="30"/>
  <c r="N133" i="30"/>
  <c r="M133" i="30"/>
  <c r="L133" i="30"/>
  <c r="K133" i="30"/>
  <c r="J133" i="30"/>
  <c r="I133" i="30"/>
  <c r="H133" i="30"/>
  <c r="G133" i="30"/>
  <c r="F133" i="30"/>
  <c r="E133" i="30"/>
  <c r="D133" i="30"/>
  <c r="P132" i="30"/>
  <c r="O132" i="30"/>
  <c r="N132" i="30"/>
  <c r="M132" i="30"/>
  <c r="L132" i="30"/>
  <c r="K132" i="30"/>
  <c r="J132" i="30"/>
  <c r="I132" i="30"/>
  <c r="H132" i="30"/>
  <c r="G132" i="30"/>
  <c r="F132" i="30"/>
  <c r="E132" i="30"/>
  <c r="D132" i="30"/>
  <c r="P131" i="30"/>
  <c r="O131" i="30"/>
  <c r="N131" i="30"/>
  <c r="M131" i="30"/>
  <c r="L131" i="30"/>
  <c r="K131" i="30"/>
  <c r="J131" i="30"/>
  <c r="I131" i="30"/>
  <c r="H131" i="30"/>
  <c r="G131" i="30"/>
  <c r="F131" i="30"/>
  <c r="E131" i="30"/>
  <c r="D131" i="30"/>
  <c r="P130" i="30"/>
  <c r="O130" i="30"/>
  <c r="N130" i="30"/>
  <c r="M130" i="30"/>
  <c r="L130" i="30"/>
  <c r="K130" i="30"/>
  <c r="J130" i="30"/>
  <c r="I130" i="30"/>
  <c r="H130" i="30"/>
  <c r="G130" i="30"/>
  <c r="F130" i="30"/>
  <c r="E130" i="30"/>
  <c r="D130" i="30"/>
  <c r="B130" i="30"/>
  <c r="P129" i="30"/>
  <c r="O129" i="30"/>
  <c r="N129" i="30"/>
  <c r="M129" i="30"/>
  <c r="L129" i="30"/>
  <c r="K129" i="30"/>
  <c r="J129" i="30"/>
  <c r="I129" i="30"/>
  <c r="H129" i="30"/>
  <c r="G129" i="30"/>
  <c r="F129" i="30"/>
  <c r="E129" i="30"/>
  <c r="D129" i="30"/>
  <c r="P128" i="30"/>
  <c r="O128" i="30"/>
  <c r="N128" i="30"/>
  <c r="M128" i="30"/>
  <c r="L128" i="30"/>
  <c r="K128" i="30"/>
  <c r="J128" i="30"/>
  <c r="I128" i="30"/>
  <c r="H128" i="30"/>
  <c r="G128" i="30"/>
  <c r="F128" i="30"/>
  <c r="E128" i="30"/>
  <c r="D128" i="30"/>
  <c r="M125" i="30"/>
  <c r="D125" i="30"/>
  <c r="M124" i="30"/>
  <c r="D123" i="30"/>
  <c r="D122" i="30"/>
  <c r="D121" i="30"/>
  <c r="AE112" i="30"/>
  <c r="AB112" i="30"/>
  <c r="Y112" i="30"/>
  <c r="V112" i="30"/>
  <c r="AE111" i="30"/>
  <c r="AB111" i="30"/>
  <c r="Y111" i="30"/>
  <c r="V111" i="30"/>
  <c r="AE109" i="30"/>
  <c r="AB109" i="30"/>
  <c r="Y109" i="30"/>
  <c r="V109" i="30"/>
  <c r="AE108" i="30"/>
  <c r="AB108" i="30"/>
  <c r="Y108" i="30"/>
  <c r="V108" i="30"/>
  <c r="AE107" i="30"/>
  <c r="AB107" i="30"/>
  <c r="Y107" i="30"/>
  <c r="V107" i="30"/>
  <c r="AH104" i="30"/>
  <c r="AG104" i="30"/>
  <c r="AF104" i="30"/>
  <c r="AE104" i="30"/>
  <c r="AD104" i="30"/>
  <c r="AC104" i="30"/>
  <c r="AB104" i="30"/>
  <c r="AA104" i="30"/>
  <c r="Z104" i="30"/>
  <c r="Y104" i="30"/>
  <c r="X104" i="30"/>
  <c r="W104" i="30"/>
  <c r="V104" i="30"/>
  <c r="AH103" i="30"/>
  <c r="AG103" i="30"/>
  <c r="AF103" i="30"/>
  <c r="AE103" i="30"/>
  <c r="AD103" i="30"/>
  <c r="AC103" i="30"/>
  <c r="AB103" i="30"/>
  <c r="AA103" i="30"/>
  <c r="Z103" i="30"/>
  <c r="Y103" i="30"/>
  <c r="X103" i="30"/>
  <c r="W103" i="30"/>
  <c r="V103" i="30"/>
  <c r="AH102" i="30"/>
  <c r="AG102" i="30"/>
  <c r="AF102" i="30"/>
  <c r="AE102" i="30"/>
  <c r="AD102" i="30"/>
  <c r="AC102" i="30"/>
  <c r="AB102" i="30"/>
  <c r="AA102" i="30"/>
  <c r="Z102" i="30"/>
  <c r="Y102" i="30"/>
  <c r="X102" i="30"/>
  <c r="W102" i="30"/>
  <c r="V102" i="30"/>
  <c r="AH101" i="30"/>
  <c r="AG101" i="30"/>
  <c r="AF101" i="30"/>
  <c r="AE101" i="30"/>
  <c r="AD101" i="30"/>
  <c r="AC101" i="30"/>
  <c r="AB101" i="30"/>
  <c r="AA101" i="30"/>
  <c r="Z101" i="30"/>
  <c r="Y101" i="30"/>
  <c r="X101" i="30"/>
  <c r="W101" i="30"/>
  <c r="V101" i="30"/>
  <c r="T101" i="30"/>
  <c r="AH100" i="30"/>
  <c r="AG100" i="30"/>
  <c r="AF100" i="30"/>
  <c r="AE100" i="30"/>
  <c r="AD100" i="30"/>
  <c r="AC100" i="30"/>
  <c r="AB100" i="30"/>
  <c r="AA100" i="30"/>
  <c r="Z100" i="30"/>
  <c r="Y100" i="30"/>
  <c r="X100" i="30"/>
  <c r="W100" i="30"/>
  <c r="V100" i="30"/>
  <c r="AH99" i="30"/>
  <c r="AG99" i="30"/>
  <c r="AF99" i="30"/>
  <c r="AE99" i="30"/>
  <c r="AD99" i="30"/>
  <c r="AC99" i="30"/>
  <c r="AB99" i="30"/>
  <c r="AA99" i="30"/>
  <c r="Z99" i="30"/>
  <c r="Y99" i="30"/>
  <c r="X99" i="30"/>
  <c r="W99" i="30"/>
  <c r="V99" i="30"/>
  <c r="AE96" i="30"/>
  <c r="V96" i="30"/>
  <c r="AE95" i="30"/>
  <c r="V94" i="30"/>
  <c r="V93" i="30"/>
  <c r="V92" i="30"/>
  <c r="M112" i="30"/>
  <c r="J112" i="30"/>
  <c r="G112" i="30"/>
  <c r="D112" i="30"/>
  <c r="M111" i="30"/>
  <c r="J111" i="30"/>
  <c r="G111" i="30"/>
  <c r="D111" i="30"/>
  <c r="M109" i="30"/>
  <c r="J109" i="30"/>
  <c r="G109" i="30"/>
  <c r="D109" i="30"/>
  <c r="M108" i="30"/>
  <c r="J108" i="30"/>
  <c r="G108" i="30"/>
  <c r="D108" i="30"/>
  <c r="M107" i="30"/>
  <c r="J107" i="30"/>
  <c r="G107" i="30"/>
  <c r="D107" i="30"/>
  <c r="P104" i="30"/>
  <c r="O104" i="30"/>
  <c r="N104" i="30"/>
  <c r="M104" i="30"/>
  <c r="L104" i="30"/>
  <c r="K104" i="30"/>
  <c r="J104" i="30"/>
  <c r="I104" i="30"/>
  <c r="H104" i="30"/>
  <c r="G104" i="30"/>
  <c r="F104" i="30"/>
  <c r="E104" i="30"/>
  <c r="D104" i="30"/>
  <c r="P103" i="30"/>
  <c r="O103" i="30"/>
  <c r="N103" i="30"/>
  <c r="M103" i="30"/>
  <c r="L103" i="30"/>
  <c r="K103" i="30"/>
  <c r="J103" i="30"/>
  <c r="I103" i="30"/>
  <c r="H103" i="30"/>
  <c r="G103" i="30"/>
  <c r="F103" i="30"/>
  <c r="E103" i="30"/>
  <c r="D103" i="30"/>
  <c r="P102" i="30"/>
  <c r="O102" i="30"/>
  <c r="N102" i="30"/>
  <c r="M102" i="30"/>
  <c r="L102" i="30"/>
  <c r="K102" i="30"/>
  <c r="J102" i="30"/>
  <c r="I102" i="30"/>
  <c r="H102" i="30"/>
  <c r="G102" i="30"/>
  <c r="F102" i="30"/>
  <c r="E102" i="30"/>
  <c r="D102" i="30"/>
  <c r="P101" i="30"/>
  <c r="O101" i="30"/>
  <c r="N101" i="30"/>
  <c r="M101" i="30"/>
  <c r="L101" i="30"/>
  <c r="K101" i="30"/>
  <c r="J101" i="30"/>
  <c r="I101" i="30"/>
  <c r="H101" i="30"/>
  <c r="G101" i="30"/>
  <c r="F101" i="30"/>
  <c r="E101" i="30"/>
  <c r="D101" i="30"/>
  <c r="B101" i="30"/>
  <c r="P100" i="30"/>
  <c r="O100" i="30"/>
  <c r="N100" i="30"/>
  <c r="M100" i="30"/>
  <c r="L100" i="30"/>
  <c r="K100" i="30"/>
  <c r="J100" i="30"/>
  <c r="I100" i="30"/>
  <c r="H100" i="30"/>
  <c r="G100" i="30"/>
  <c r="F100" i="30"/>
  <c r="E100" i="30"/>
  <c r="D100" i="30"/>
  <c r="P99" i="30"/>
  <c r="O99" i="30"/>
  <c r="N99" i="30"/>
  <c r="M99" i="30"/>
  <c r="L99" i="30"/>
  <c r="K99" i="30"/>
  <c r="J99" i="30"/>
  <c r="I99" i="30"/>
  <c r="H99" i="30"/>
  <c r="G99" i="30"/>
  <c r="F99" i="30"/>
  <c r="E99" i="30"/>
  <c r="D99" i="30"/>
  <c r="M96" i="30"/>
  <c r="D96" i="30"/>
  <c r="M95" i="30"/>
  <c r="D94" i="30"/>
  <c r="D93" i="30"/>
  <c r="D92" i="30"/>
  <c r="AE139" i="30"/>
  <c r="AB139" i="30"/>
  <c r="Y139" i="30"/>
  <c r="V139" i="30"/>
  <c r="M139" i="30"/>
  <c r="J139" i="30"/>
  <c r="G139" i="30"/>
  <c r="D139" i="30"/>
  <c r="T138" i="30"/>
  <c r="B138" i="30"/>
  <c r="T137" i="30"/>
  <c r="B137" i="30"/>
  <c r="T136" i="30"/>
  <c r="B136" i="30"/>
  <c r="AE135" i="30"/>
  <c r="AB135" i="30"/>
  <c r="Y135" i="30"/>
  <c r="V135" i="30"/>
  <c r="M135" i="30"/>
  <c r="J135" i="30"/>
  <c r="G135" i="30"/>
  <c r="D135" i="30"/>
  <c r="T133" i="30"/>
  <c r="B133" i="30"/>
  <c r="T132" i="30"/>
  <c r="B132" i="30"/>
  <c r="T131" i="30"/>
  <c r="B131" i="30"/>
  <c r="T129" i="30"/>
  <c r="B129" i="30"/>
  <c r="T128" i="30"/>
  <c r="B128" i="30"/>
  <c r="AH127" i="30"/>
  <c r="AG127" i="30"/>
  <c r="AF127" i="30"/>
  <c r="AE127" i="30"/>
  <c r="AD127" i="30"/>
  <c r="AC127" i="30"/>
  <c r="AB127" i="30"/>
  <c r="AA127" i="30"/>
  <c r="Z127" i="30"/>
  <c r="Y127" i="30"/>
  <c r="X127" i="30"/>
  <c r="W127" i="30"/>
  <c r="V127" i="30"/>
  <c r="P127" i="30"/>
  <c r="O127" i="30"/>
  <c r="N127" i="30"/>
  <c r="M127" i="30"/>
  <c r="L127" i="30"/>
  <c r="K127" i="30"/>
  <c r="J127" i="30"/>
  <c r="I127" i="30"/>
  <c r="H127" i="30"/>
  <c r="G127" i="30"/>
  <c r="F127" i="30"/>
  <c r="E127" i="30"/>
  <c r="D127" i="30"/>
  <c r="V124" i="30"/>
  <c r="D124" i="30"/>
  <c r="V120" i="30"/>
  <c r="D120" i="30"/>
  <c r="T118" i="30"/>
  <c r="B118" i="30"/>
  <c r="AE110" i="30"/>
  <c r="AB110" i="30"/>
  <c r="Y110" i="30"/>
  <c r="V110" i="30"/>
  <c r="M110" i="30"/>
  <c r="J110" i="30"/>
  <c r="G110" i="30"/>
  <c r="D110" i="30"/>
  <c r="T109" i="30"/>
  <c r="B109" i="30"/>
  <c r="T108" i="30"/>
  <c r="B108" i="30"/>
  <c r="T107" i="30"/>
  <c r="B107" i="30"/>
  <c r="AE106" i="30"/>
  <c r="AB106" i="30"/>
  <c r="Y106" i="30"/>
  <c r="V106" i="30"/>
  <c r="M106" i="30"/>
  <c r="J106" i="30"/>
  <c r="G106" i="30"/>
  <c r="D106" i="30"/>
  <c r="T104" i="30"/>
  <c r="B104" i="30"/>
  <c r="T103" i="30"/>
  <c r="B103" i="30"/>
  <c r="T102" i="30"/>
  <c r="B102" i="30"/>
  <c r="T100" i="30"/>
  <c r="B100" i="30"/>
  <c r="T99" i="30"/>
  <c r="B99" i="30"/>
  <c r="AH98" i="30"/>
  <c r="AG98" i="30"/>
  <c r="AF98" i="30"/>
  <c r="AE98" i="30"/>
  <c r="AD98" i="30"/>
  <c r="AC98" i="30"/>
  <c r="AB98" i="30"/>
  <c r="AA98" i="30"/>
  <c r="Z98" i="30"/>
  <c r="Y98" i="30"/>
  <c r="X98" i="30"/>
  <c r="W98" i="30"/>
  <c r="V98" i="30"/>
  <c r="P98" i="30"/>
  <c r="O98" i="30"/>
  <c r="N98" i="30"/>
  <c r="M98" i="30"/>
  <c r="L98" i="30"/>
  <c r="K98" i="30"/>
  <c r="J98" i="30"/>
  <c r="I98" i="30"/>
  <c r="H98" i="30"/>
  <c r="G98" i="30"/>
  <c r="F98" i="30"/>
  <c r="E98" i="30"/>
  <c r="D98" i="30"/>
  <c r="V95" i="30"/>
  <c r="D95" i="30"/>
  <c r="V91" i="30"/>
  <c r="D91" i="30"/>
  <c r="T89" i="30"/>
  <c r="B89" i="30"/>
  <c r="AE83" i="30"/>
  <c r="AB83" i="30"/>
  <c r="Y83" i="30"/>
  <c r="V83" i="30"/>
  <c r="AE82" i="30"/>
  <c r="AB82" i="30"/>
  <c r="Y82" i="30"/>
  <c r="V82" i="30"/>
  <c r="AE80" i="30"/>
  <c r="AB80" i="30"/>
  <c r="Y80" i="30"/>
  <c r="V80" i="30"/>
  <c r="AE79" i="30"/>
  <c r="AB79" i="30"/>
  <c r="Y79" i="30"/>
  <c r="V79" i="30"/>
  <c r="AE78" i="30"/>
  <c r="AB78" i="30"/>
  <c r="Y78" i="30"/>
  <c r="V78" i="30"/>
  <c r="AH75" i="30"/>
  <c r="AG75" i="30"/>
  <c r="AF75" i="30"/>
  <c r="AE75" i="30"/>
  <c r="AD75" i="30"/>
  <c r="AC75" i="30"/>
  <c r="AB75" i="30"/>
  <c r="AA75" i="30"/>
  <c r="Z75" i="30"/>
  <c r="Y75" i="30"/>
  <c r="X75" i="30"/>
  <c r="W75" i="30"/>
  <c r="V75" i="30"/>
  <c r="AH74" i="30"/>
  <c r="AG74" i="30"/>
  <c r="AF74" i="30"/>
  <c r="AE74" i="30"/>
  <c r="AD74" i="30"/>
  <c r="AC74" i="30"/>
  <c r="AB74" i="30"/>
  <c r="AA74" i="30"/>
  <c r="Z74" i="30"/>
  <c r="Y74" i="30"/>
  <c r="X74" i="30"/>
  <c r="W74" i="30"/>
  <c r="V74" i="30"/>
  <c r="AH73" i="30"/>
  <c r="AG73" i="30"/>
  <c r="AF73" i="30"/>
  <c r="AE73" i="30"/>
  <c r="AD73" i="30"/>
  <c r="AC73" i="30"/>
  <c r="AB73" i="30"/>
  <c r="AA73" i="30"/>
  <c r="Z73" i="30"/>
  <c r="Y73" i="30"/>
  <c r="X73" i="30"/>
  <c r="W73" i="30"/>
  <c r="V73" i="30"/>
  <c r="AH72" i="30"/>
  <c r="AG72" i="30"/>
  <c r="AF72" i="30"/>
  <c r="AE72" i="30"/>
  <c r="AD72" i="30"/>
  <c r="AC72" i="30"/>
  <c r="AB72" i="30"/>
  <c r="AA72" i="30"/>
  <c r="Z72" i="30"/>
  <c r="Y72" i="30"/>
  <c r="X72" i="30"/>
  <c r="W72" i="30"/>
  <c r="V72" i="30"/>
  <c r="T72" i="30"/>
  <c r="AH71" i="30"/>
  <c r="AG71" i="30"/>
  <c r="AF71" i="30"/>
  <c r="AE71" i="30"/>
  <c r="AD71" i="30"/>
  <c r="AC71" i="30"/>
  <c r="AB71" i="30"/>
  <c r="AA71" i="30"/>
  <c r="Z71" i="30"/>
  <c r="Y71" i="30"/>
  <c r="X71" i="30"/>
  <c r="W71" i="30"/>
  <c r="V71" i="30"/>
  <c r="AH70" i="30"/>
  <c r="AG70" i="30"/>
  <c r="AF70" i="30"/>
  <c r="AE70" i="30"/>
  <c r="AD70" i="30"/>
  <c r="AC70" i="30"/>
  <c r="AB70" i="30"/>
  <c r="AA70" i="30"/>
  <c r="Z70" i="30"/>
  <c r="Y70" i="30"/>
  <c r="X70" i="30"/>
  <c r="W70" i="30"/>
  <c r="V70" i="30"/>
  <c r="AE67" i="30"/>
  <c r="V67" i="30"/>
  <c r="AE66" i="30"/>
  <c r="V65" i="30"/>
  <c r="V64" i="30"/>
  <c r="V63" i="30"/>
  <c r="M83" i="30"/>
  <c r="J83" i="30"/>
  <c r="G83" i="30"/>
  <c r="D83" i="30"/>
  <c r="M82" i="30"/>
  <c r="J82" i="30"/>
  <c r="G82" i="30"/>
  <c r="D82" i="30"/>
  <c r="M80" i="30"/>
  <c r="J80" i="30"/>
  <c r="G80" i="30"/>
  <c r="D80" i="30"/>
  <c r="M79" i="30"/>
  <c r="J79" i="30"/>
  <c r="G79" i="30"/>
  <c r="D79" i="30"/>
  <c r="M78" i="30"/>
  <c r="J78" i="30"/>
  <c r="G78" i="30"/>
  <c r="D78" i="30"/>
  <c r="P75" i="30"/>
  <c r="O75" i="30"/>
  <c r="N75" i="30"/>
  <c r="M75" i="30"/>
  <c r="L75" i="30"/>
  <c r="K75" i="30"/>
  <c r="J75" i="30"/>
  <c r="I75" i="30"/>
  <c r="H75" i="30"/>
  <c r="G75" i="30"/>
  <c r="F75" i="30"/>
  <c r="E75" i="30"/>
  <c r="D75" i="30"/>
  <c r="P74" i="30"/>
  <c r="O74" i="30"/>
  <c r="N74" i="30"/>
  <c r="M74" i="30"/>
  <c r="L74" i="30"/>
  <c r="K74" i="30"/>
  <c r="J74" i="30"/>
  <c r="I74" i="30"/>
  <c r="H74" i="30"/>
  <c r="G74" i="30"/>
  <c r="F74" i="30"/>
  <c r="E74" i="30"/>
  <c r="D74" i="30"/>
  <c r="P73" i="30"/>
  <c r="O73" i="30"/>
  <c r="N73" i="30"/>
  <c r="M73" i="30"/>
  <c r="L73" i="30"/>
  <c r="K73" i="30"/>
  <c r="J73" i="30"/>
  <c r="I73" i="30"/>
  <c r="H73" i="30"/>
  <c r="G73" i="30"/>
  <c r="F73" i="30"/>
  <c r="E73" i="30"/>
  <c r="D73" i="30"/>
  <c r="P72" i="30"/>
  <c r="O72" i="30"/>
  <c r="N72" i="30"/>
  <c r="M72" i="30"/>
  <c r="L72" i="30"/>
  <c r="K72" i="30"/>
  <c r="J72" i="30"/>
  <c r="I72" i="30"/>
  <c r="H72" i="30"/>
  <c r="G72" i="30"/>
  <c r="F72" i="30"/>
  <c r="E72" i="30"/>
  <c r="D72" i="30"/>
  <c r="B72" i="30"/>
  <c r="P71" i="30"/>
  <c r="O71" i="30"/>
  <c r="N71" i="30"/>
  <c r="M71" i="30"/>
  <c r="L71" i="30"/>
  <c r="K71" i="30"/>
  <c r="J71" i="30"/>
  <c r="I71" i="30"/>
  <c r="H71" i="30"/>
  <c r="G71" i="30"/>
  <c r="F71" i="30"/>
  <c r="E71" i="30"/>
  <c r="D71" i="30"/>
  <c r="P70" i="30"/>
  <c r="O70" i="30"/>
  <c r="N70" i="30"/>
  <c r="M70" i="30"/>
  <c r="L70" i="30"/>
  <c r="K70" i="30"/>
  <c r="J70" i="30"/>
  <c r="I70" i="30"/>
  <c r="H70" i="30"/>
  <c r="G70" i="30"/>
  <c r="F70" i="30"/>
  <c r="E70" i="30"/>
  <c r="D70" i="30"/>
  <c r="M67" i="30"/>
  <c r="D67" i="30"/>
  <c r="M66" i="30"/>
  <c r="D65" i="30"/>
  <c r="D64" i="30"/>
  <c r="D63" i="30"/>
  <c r="AE54" i="30"/>
  <c r="AB54" i="30"/>
  <c r="Y54" i="30"/>
  <c r="V54" i="30"/>
  <c r="AE53" i="30"/>
  <c r="AB53" i="30"/>
  <c r="Y53" i="30"/>
  <c r="V53" i="30"/>
  <c r="AE51" i="30"/>
  <c r="AB51" i="30"/>
  <c r="Y51" i="30"/>
  <c r="V51" i="30"/>
  <c r="AE50" i="30"/>
  <c r="AB50" i="30"/>
  <c r="Y50" i="30"/>
  <c r="V50" i="30"/>
  <c r="AE49" i="30"/>
  <c r="AB49" i="30"/>
  <c r="Y49" i="30"/>
  <c r="V49" i="30"/>
  <c r="AH46" i="30"/>
  <c r="AG46" i="30"/>
  <c r="AF46" i="30"/>
  <c r="AE46" i="30"/>
  <c r="AD46" i="30"/>
  <c r="AC46" i="30"/>
  <c r="AB46" i="30"/>
  <c r="AA46" i="30"/>
  <c r="Z46" i="30"/>
  <c r="Y46" i="30"/>
  <c r="X46" i="30"/>
  <c r="W46" i="30"/>
  <c r="V46" i="30"/>
  <c r="AH45" i="30"/>
  <c r="AG45" i="30"/>
  <c r="AF45" i="30"/>
  <c r="AE45" i="30"/>
  <c r="AD45" i="30"/>
  <c r="AC45" i="30"/>
  <c r="AB45" i="30"/>
  <c r="AA45" i="30"/>
  <c r="Z45" i="30"/>
  <c r="Y45" i="30"/>
  <c r="X45" i="30"/>
  <c r="W45" i="30"/>
  <c r="V45" i="30"/>
  <c r="AH44" i="30"/>
  <c r="AG44" i="30"/>
  <c r="AF44" i="30"/>
  <c r="AE44" i="30"/>
  <c r="AD44" i="30"/>
  <c r="AC44" i="30"/>
  <c r="AB44" i="30"/>
  <c r="AA44" i="30"/>
  <c r="Z44" i="30"/>
  <c r="Y44" i="30"/>
  <c r="X44" i="30"/>
  <c r="W44" i="30"/>
  <c r="V44" i="30"/>
  <c r="AH43" i="30"/>
  <c r="AG43" i="30"/>
  <c r="AF43" i="30"/>
  <c r="AE43" i="30"/>
  <c r="AD43" i="30"/>
  <c r="AC43" i="30"/>
  <c r="AB43" i="30"/>
  <c r="AA43" i="30"/>
  <c r="Z43" i="30"/>
  <c r="Y43" i="30"/>
  <c r="X43" i="30"/>
  <c r="W43" i="30"/>
  <c r="V43" i="30"/>
  <c r="T43" i="30"/>
  <c r="AH42" i="30"/>
  <c r="AG42" i="30"/>
  <c r="AF42" i="30"/>
  <c r="AE42" i="30"/>
  <c r="AD42" i="30"/>
  <c r="AC42" i="30"/>
  <c r="AB42" i="30"/>
  <c r="AA42" i="30"/>
  <c r="Z42" i="30"/>
  <c r="Y42" i="30"/>
  <c r="X42" i="30"/>
  <c r="W42" i="30"/>
  <c r="V42" i="30"/>
  <c r="AH41" i="30"/>
  <c r="AG41" i="30"/>
  <c r="AF41" i="30"/>
  <c r="AE41" i="30"/>
  <c r="AD41" i="30"/>
  <c r="AC41" i="30"/>
  <c r="AB41" i="30"/>
  <c r="AA41" i="30"/>
  <c r="Z41" i="30"/>
  <c r="Y41" i="30"/>
  <c r="X41" i="30"/>
  <c r="W41" i="30"/>
  <c r="V41" i="30"/>
  <c r="AE38" i="30"/>
  <c r="V38" i="30"/>
  <c r="AE37" i="30"/>
  <c r="V36" i="30"/>
  <c r="V35" i="30"/>
  <c r="V34" i="30"/>
  <c r="M54" i="30"/>
  <c r="J54" i="30"/>
  <c r="G54" i="30"/>
  <c r="D54" i="30"/>
  <c r="M53" i="30"/>
  <c r="J53" i="30"/>
  <c r="G53" i="30"/>
  <c r="D53" i="30"/>
  <c r="M51" i="30"/>
  <c r="J51" i="30"/>
  <c r="G51" i="30"/>
  <c r="D51" i="30"/>
  <c r="M50" i="30"/>
  <c r="J50" i="30"/>
  <c r="G50" i="30"/>
  <c r="D50" i="30"/>
  <c r="M49" i="30"/>
  <c r="J49" i="30"/>
  <c r="G49" i="30"/>
  <c r="D49" i="30"/>
  <c r="P46" i="30"/>
  <c r="O46" i="30"/>
  <c r="N46" i="30"/>
  <c r="M46" i="30"/>
  <c r="L46" i="30"/>
  <c r="K46" i="30"/>
  <c r="J46" i="30"/>
  <c r="I46" i="30"/>
  <c r="H46" i="30"/>
  <c r="G46" i="30"/>
  <c r="F46" i="30"/>
  <c r="E46" i="30"/>
  <c r="D46" i="30"/>
  <c r="P45" i="30"/>
  <c r="O45" i="30"/>
  <c r="N45" i="30"/>
  <c r="M45" i="30"/>
  <c r="L45" i="30"/>
  <c r="K45" i="30"/>
  <c r="J45" i="30"/>
  <c r="I45" i="30"/>
  <c r="H45" i="30"/>
  <c r="G45" i="30"/>
  <c r="F45" i="30"/>
  <c r="E45" i="30"/>
  <c r="D45" i="30"/>
  <c r="P44" i="30"/>
  <c r="O44" i="30"/>
  <c r="N44" i="30"/>
  <c r="M44" i="30"/>
  <c r="L44" i="30"/>
  <c r="K44" i="30"/>
  <c r="J44" i="30"/>
  <c r="I44" i="30"/>
  <c r="H44" i="30"/>
  <c r="G44" i="30"/>
  <c r="F44" i="30"/>
  <c r="E44" i="30"/>
  <c r="D44" i="30"/>
  <c r="P43" i="30"/>
  <c r="O43" i="30"/>
  <c r="N43" i="30"/>
  <c r="M43" i="30"/>
  <c r="L43" i="30"/>
  <c r="K43" i="30"/>
  <c r="J43" i="30"/>
  <c r="I43" i="30"/>
  <c r="H43" i="30"/>
  <c r="G43" i="30"/>
  <c r="F43" i="30"/>
  <c r="E43" i="30"/>
  <c r="D43" i="30"/>
  <c r="B43" i="30"/>
  <c r="P42" i="30"/>
  <c r="O42" i="30"/>
  <c r="N42" i="30"/>
  <c r="M42" i="30"/>
  <c r="L42" i="30"/>
  <c r="K42" i="30"/>
  <c r="J42" i="30"/>
  <c r="I42" i="30"/>
  <c r="H42" i="30"/>
  <c r="G42" i="30"/>
  <c r="F42" i="30"/>
  <c r="E42" i="30"/>
  <c r="D42" i="30"/>
  <c r="P41" i="30"/>
  <c r="O41" i="30"/>
  <c r="N41" i="30"/>
  <c r="M41" i="30"/>
  <c r="L41" i="30"/>
  <c r="K41" i="30"/>
  <c r="J41" i="30"/>
  <c r="I41" i="30"/>
  <c r="H41" i="30"/>
  <c r="G41" i="30"/>
  <c r="F41" i="30"/>
  <c r="E41" i="30"/>
  <c r="D41" i="30"/>
  <c r="M38" i="30"/>
  <c r="D38" i="30"/>
  <c r="M37" i="30"/>
  <c r="D36" i="30"/>
  <c r="D35" i="30"/>
  <c r="D34" i="30"/>
  <c r="AE81" i="30"/>
  <c r="AB81" i="30"/>
  <c r="Y81" i="30"/>
  <c r="V81" i="30"/>
  <c r="M81" i="30"/>
  <c r="J81" i="30"/>
  <c r="G81" i="30"/>
  <c r="D81" i="30"/>
  <c r="T80" i="30"/>
  <c r="B80" i="30"/>
  <c r="T79" i="30"/>
  <c r="B79" i="30"/>
  <c r="T78" i="30"/>
  <c r="B78" i="30"/>
  <c r="AE77" i="30"/>
  <c r="AB77" i="30"/>
  <c r="Y77" i="30"/>
  <c r="V77" i="30"/>
  <c r="M77" i="30"/>
  <c r="J77" i="30"/>
  <c r="G77" i="30"/>
  <c r="D77" i="30"/>
  <c r="T75" i="30"/>
  <c r="B75" i="30"/>
  <c r="T74" i="30"/>
  <c r="B74" i="30"/>
  <c r="T73" i="30"/>
  <c r="B73" i="30"/>
  <c r="T71" i="30"/>
  <c r="B71" i="30"/>
  <c r="T70" i="30"/>
  <c r="B70" i="30"/>
  <c r="AH69" i="30"/>
  <c r="AG69" i="30"/>
  <c r="AF69" i="30"/>
  <c r="AE69" i="30"/>
  <c r="AD69" i="30"/>
  <c r="AC69" i="30"/>
  <c r="AB69" i="30"/>
  <c r="AA69" i="30"/>
  <c r="Z69" i="30"/>
  <c r="Y69" i="30"/>
  <c r="X69" i="30"/>
  <c r="W69" i="30"/>
  <c r="V69" i="30"/>
  <c r="P69" i="30"/>
  <c r="O69" i="30"/>
  <c r="N69" i="30"/>
  <c r="M69" i="30"/>
  <c r="L69" i="30"/>
  <c r="K69" i="30"/>
  <c r="J69" i="30"/>
  <c r="I69" i="30"/>
  <c r="H69" i="30"/>
  <c r="G69" i="30"/>
  <c r="F69" i="30"/>
  <c r="E69" i="30"/>
  <c r="D69" i="30"/>
  <c r="V66" i="30"/>
  <c r="D66" i="30"/>
  <c r="V62" i="30"/>
  <c r="D62" i="30"/>
  <c r="T60" i="30"/>
  <c r="B60" i="30"/>
  <c r="AE52" i="30"/>
  <c r="AB52" i="30"/>
  <c r="Y52" i="30"/>
  <c r="V52" i="30"/>
  <c r="M52" i="30"/>
  <c r="J52" i="30"/>
  <c r="G52" i="30"/>
  <c r="D52" i="30"/>
  <c r="T51" i="30"/>
  <c r="B51" i="30"/>
  <c r="T50" i="30"/>
  <c r="B50" i="30"/>
  <c r="T49" i="30"/>
  <c r="B49" i="30"/>
  <c r="AE48" i="30"/>
  <c r="AB48" i="30"/>
  <c r="Y48" i="30"/>
  <c r="V48" i="30"/>
  <c r="M48" i="30"/>
  <c r="J48" i="30"/>
  <c r="G48" i="30"/>
  <c r="D48" i="30"/>
  <c r="T46" i="30"/>
  <c r="B46" i="30"/>
  <c r="T45" i="30"/>
  <c r="B45" i="30"/>
  <c r="T44" i="30"/>
  <c r="B44" i="30"/>
  <c r="T42" i="30"/>
  <c r="B42" i="30"/>
  <c r="T41" i="30"/>
  <c r="B41" i="30"/>
  <c r="AH40" i="30"/>
  <c r="AG40" i="30"/>
  <c r="AF40" i="30"/>
  <c r="AE40" i="30"/>
  <c r="AD40" i="30"/>
  <c r="AC40" i="30"/>
  <c r="AB40" i="30"/>
  <c r="AA40" i="30"/>
  <c r="Z40" i="30"/>
  <c r="Y40" i="30"/>
  <c r="X40" i="30"/>
  <c r="W40" i="30"/>
  <c r="V40" i="30"/>
  <c r="P40" i="30"/>
  <c r="O40" i="30"/>
  <c r="N40" i="30"/>
  <c r="M40" i="30"/>
  <c r="L40" i="30"/>
  <c r="K40" i="30"/>
  <c r="J40" i="30"/>
  <c r="I40" i="30"/>
  <c r="H40" i="30"/>
  <c r="G40" i="30"/>
  <c r="F40" i="30"/>
  <c r="E40" i="30"/>
  <c r="D40" i="30"/>
  <c r="V37" i="30"/>
  <c r="D37" i="30"/>
  <c r="V33" i="30"/>
  <c r="D33" i="30"/>
  <c r="T31" i="30"/>
  <c r="B31" i="30"/>
  <c r="I4467" i="29"/>
  <c r="I4422" i="29"/>
  <c r="I4377" i="29"/>
  <c r="I4332" i="29"/>
  <c r="I4287" i="29"/>
  <c r="I4242" i="29"/>
  <c r="I4197" i="29"/>
  <c r="I4152" i="29"/>
  <c r="I12" i="29"/>
  <c r="I3252" i="29"/>
  <c r="I3117" i="29"/>
  <c r="I3072" i="29"/>
  <c r="I3027" i="29"/>
  <c r="I2982" i="29"/>
  <c r="I2937" i="29"/>
  <c r="I2892" i="29"/>
  <c r="I2847" i="29"/>
  <c r="I4017" i="29"/>
  <c r="I3972" i="29"/>
  <c r="I3927" i="29"/>
  <c r="I3882" i="29"/>
  <c r="I3837" i="29"/>
  <c r="I3792" i="29"/>
  <c r="I3747" i="29"/>
  <c r="I3702" i="29"/>
  <c r="I3657" i="29"/>
  <c r="I3612" i="29"/>
  <c r="I3567" i="29"/>
  <c r="I3522" i="29"/>
  <c r="I3477" i="29"/>
  <c r="I3432" i="29"/>
  <c r="I3387" i="29"/>
  <c r="I3342" i="29"/>
  <c r="I3297" i="29"/>
  <c r="I3207" i="29"/>
  <c r="I3162" i="29"/>
  <c r="I4107" i="29"/>
  <c r="I4062" i="29"/>
  <c r="I2802" i="29"/>
  <c r="I2757" i="29"/>
  <c r="I2712" i="29"/>
  <c r="I2667" i="29"/>
  <c r="I2622" i="29"/>
  <c r="I2577" i="29"/>
  <c r="I2532" i="29"/>
  <c r="I2487" i="29"/>
  <c r="I2442" i="29"/>
  <c r="I2397" i="29"/>
  <c r="I2352" i="29"/>
  <c r="I2307" i="29"/>
  <c r="I2262" i="29"/>
  <c r="I2217" i="29"/>
  <c r="I2172" i="29"/>
  <c r="I2127" i="29"/>
  <c r="I2082" i="29"/>
  <c r="I2037" i="29"/>
  <c r="I1992" i="29"/>
  <c r="I1947" i="29"/>
  <c r="I1902" i="29"/>
  <c r="I1857" i="29"/>
  <c r="I1812" i="29"/>
  <c r="I1767" i="29"/>
  <c r="I1722" i="29"/>
  <c r="D1723" i="29"/>
  <c r="I1677" i="29"/>
  <c r="I1632" i="29"/>
  <c r="I1587" i="29"/>
  <c r="I1542" i="29"/>
  <c r="I1497" i="29"/>
  <c r="I1452" i="29"/>
  <c r="D2575" i="29"/>
  <c r="I1407" i="29"/>
  <c r="I1362" i="29"/>
  <c r="I1317" i="29"/>
  <c r="I1272" i="29"/>
  <c r="I1227" i="29"/>
  <c r="I1182" i="29"/>
  <c r="I1137" i="29"/>
  <c r="I1092" i="29"/>
  <c r="I1047" i="29"/>
  <c r="I1002" i="29"/>
  <c r="I957" i="29"/>
  <c r="I912" i="29"/>
  <c r="I867" i="29"/>
  <c r="I822" i="29"/>
  <c r="I777" i="29"/>
  <c r="I732" i="29"/>
  <c r="I687" i="29"/>
  <c r="I642" i="29"/>
  <c r="I597" i="29"/>
  <c r="I552" i="29"/>
  <c r="I507" i="29"/>
  <c r="I462" i="29"/>
  <c r="I417" i="29"/>
  <c r="I372" i="29"/>
  <c r="I327" i="29"/>
  <c r="I282" i="29"/>
  <c r="I237" i="29"/>
  <c r="I192" i="29"/>
  <c r="I147" i="29"/>
  <c r="I102" i="29"/>
  <c r="I57" i="29"/>
  <c r="H3438" i="29"/>
  <c r="D4108" i="29"/>
  <c r="D1226" i="29"/>
  <c r="D11" i="29"/>
  <c r="F12" i="29"/>
  <c r="E34" i="22"/>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22" i="11"/>
  <c r="J23" i="11"/>
  <c r="J24" i="11"/>
  <c r="J25" i="11"/>
  <c r="J26" i="11"/>
  <c r="J27" i="11"/>
  <c r="J28" i="11"/>
  <c r="C4498" i="29"/>
  <c r="J4495" i="29"/>
  <c r="I4495" i="29"/>
  <c r="H4495" i="29"/>
  <c r="G4495" i="29"/>
  <c r="F4495" i="29"/>
  <c r="E4495" i="29"/>
  <c r="J4494" i="29"/>
  <c r="I4494" i="29"/>
  <c r="H4494" i="29"/>
  <c r="G4494" i="29"/>
  <c r="F4494" i="29"/>
  <c r="E4494" i="29"/>
  <c r="J4492" i="29"/>
  <c r="I4492" i="29"/>
  <c r="H4492" i="29"/>
  <c r="G4492" i="29"/>
  <c r="F4492" i="29"/>
  <c r="E4492" i="29"/>
  <c r="J4491" i="29"/>
  <c r="I4491" i="29"/>
  <c r="H4491" i="29"/>
  <c r="G4491" i="29"/>
  <c r="F4491" i="29"/>
  <c r="E4491" i="29"/>
  <c r="J4490" i="29"/>
  <c r="I4490" i="29"/>
  <c r="H4490" i="29"/>
  <c r="G4490" i="29"/>
  <c r="F4490" i="29"/>
  <c r="E4490" i="29"/>
  <c r="J4489" i="29"/>
  <c r="I4489" i="29"/>
  <c r="H4489" i="29"/>
  <c r="G4489" i="29"/>
  <c r="F4489" i="29"/>
  <c r="E4489" i="29"/>
  <c r="J4488" i="29"/>
  <c r="I4488" i="29"/>
  <c r="H4488" i="29"/>
  <c r="G4488" i="29"/>
  <c r="F4488" i="29"/>
  <c r="E4488" i="29"/>
  <c r="J4487" i="29"/>
  <c r="I4487" i="29"/>
  <c r="H4487" i="29"/>
  <c r="G4487" i="29"/>
  <c r="F4487" i="29"/>
  <c r="E4487" i="29"/>
  <c r="B4487" i="29"/>
  <c r="J4486" i="29"/>
  <c r="I4486" i="29"/>
  <c r="H4486" i="29"/>
  <c r="G4486" i="29"/>
  <c r="F4486" i="29"/>
  <c r="E4486" i="29"/>
  <c r="J4485" i="29"/>
  <c r="I4485" i="29"/>
  <c r="H4485" i="29"/>
  <c r="G4485" i="29"/>
  <c r="F4485" i="29"/>
  <c r="E4485" i="29"/>
  <c r="F4482" i="29"/>
  <c r="C4482" i="29"/>
  <c r="C4481" i="29"/>
  <c r="C4480" i="29"/>
  <c r="C4479" i="29"/>
  <c r="D4472" i="29"/>
  <c r="D4471" i="29"/>
  <c r="F4470" i="29"/>
  <c r="D4469" i="29"/>
  <c r="D4468" i="29"/>
  <c r="F4467" i="29"/>
  <c r="D4466" i="29"/>
  <c r="D4465" i="29"/>
  <c r="D4464" i="29"/>
  <c r="D4463" i="29"/>
  <c r="G4462" i="29"/>
  <c r="D4462" i="29"/>
  <c r="D4461" i="29"/>
  <c r="D4458" i="29"/>
  <c r="C4453" i="29"/>
  <c r="J4450" i="29"/>
  <c r="I4450" i="29"/>
  <c r="H4450" i="29"/>
  <c r="G4450" i="29"/>
  <c r="F4450" i="29"/>
  <c r="E4450" i="29"/>
  <c r="J4449" i="29"/>
  <c r="I4449" i="29"/>
  <c r="H4449" i="29"/>
  <c r="G4449" i="29"/>
  <c r="F4449" i="29"/>
  <c r="E4449" i="29"/>
  <c r="J4447" i="29"/>
  <c r="I4447" i="29"/>
  <c r="H4447" i="29"/>
  <c r="G4447" i="29"/>
  <c r="F4447" i="29"/>
  <c r="E4447" i="29"/>
  <c r="J4446" i="29"/>
  <c r="I4446" i="29"/>
  <c r="H4446" i="29"/>
  <c r="G4446" i="29"/>
  <c r="F4446" i="29"/>
  <c r="E4446" i="29"/>
  <c r="J4445" i="29"/>
  <c r="I4445" i="29"/>
  <c r="H4445" i="29"/>
  <c r="G4445" i="29"/>
  <c r="F4445" i="29"/>
  <c r="E4445" i="29"/>
  <c r="J4444" i="29"/>
  <c r="I4444" i="29"/>
  <c r="H4444" i="29"/>
  <c r="G4444" i="29"/>
  <c r="F4444" i="29"/>
  <c r="E4444" i="29"/>
  <c r="J4443" i="29"/>
  <c r="I4443" i="29"/>
  <c r="H4443" i="29"/>
  <c r="G4443" i="29"/>
  <c r="F4443" i="29"/>
  <c r="E4443" i="29"/>
  <c r="J4442" i="29"/>
  <c r="I4442" i="29"/>
  <c r="H4442" i="29"/>
  <c r="G4442" i="29"/>
  <c r="F4442" i="29"/>
  <c r="E4442" i="29"/>
  <c r="B4442" i="29"/>
  <c r="J4441" i="29"/>
  <c r="I4441" i="29"/>
  <c r="H4441" i="29"/>
  <c r="G4441" i="29"/>
  <c r="F4441" i="29"/>
  <c r="E4441" i="29"/>
  <c r="J4440" i="29"/>
  <c r="I4440" i="29"/>
  <c r="H4440" i="29"/>
  <c r="G4440" i="29"/>
  <c r="F4440" i="29"/>
  <c r="E4440" i="29"/>
  <c r="F4437" i="29"/>
  <c r="C4437" i="29"/>
  <c r="C4436" i="29"/>
  <c r="C4435" i="29"/>
  <c r="C4434" i="29"/>
  <c r="D4427" i="29"/>
  <c r="D4426" i="29"/>
  <c r="F4425" i="29"/>
  <c r="D4424" i="29"/>
  <c r="D4423" i="29"/>
  <c r="F4422" i="29"/>
  <c r="D4421" i="29"/>
  <c r="D4420" i="29"/>
  <c r="D4419" i="29"/>
  <c r="D4418" i="29"/>
  <c r="G4417" i="29"/>
  <c r="D4417" i="29"/>
  <c r="D4416" i="29"/>
  <c r="D4413" i="29"/>
  <c r="C4408" i="29"/>
  <c r="J4405" i="29"/>
  <c r="I4405" i="29"/>
  <c r="H4405" i="29"/>
  <c r="G4405" i="29"/>
  <c r="F4405" i="29"/>
  <c r="E4405" i="29"/>
  <c r="J4404" i="29"/>
  <c r="I4404" i="29"/>
  <c r="H4404" i="29"/>
  <c r="G4404" i="29"/>
  <c r="F4404" i="29"/>
  <c r="E4404" i="29"/>
  <c r="J4402" i="29"/>
  <c r="I4402" i="29"/>
  <c r="H4402" i="29"/>
  <c r="G4402" i="29"/>
  <c r="F4402" i="29"/>
  <c r="E4402" i="29"/>
  <c r="J4401" i="29"/>
  <c r="I4401" i="29"/>
  <c r="H4401" i="29"/>
  <c r="G4401" i="29"/>
  <c r="F4401" i="29"/>
  <c r="E4401" i="29"/>
  <c r="J4400" i="29"/>
  <c r="I4400" i="29"/>
  <c r="H4400" i="29"/>
  <c r="G4400" i="29"/>
  <c r="F4400" i="29"/>
  <c r="E4400" i="29"/>
  <c r="J4399" i="29"/>
  <c r="I4399" i="29"/>
  <c r="H4399" i="29"/>
  <c r="G4399" i="29"/>
  <c r="F4399" i="29"/>
  <c r="E4399" i="29"/>
  <c r="J4398" i="29"/>
  <c r="I4398" i="29"/>
  <c r="H4398" i="29"/>
  <c r="G4398" i="29"/>
  <c r="F4398" i="29"/>
  <c r="E4398" i="29"/>
  <c r="J4397" i="29"/>
  <c r="I4397" i="29"/>
  <c r="H4397" i="29"/>
  <c r="G4397" i="29"/>
  <c r="F4397" i="29"/>
  <c r="E4397" i="29"/>
  <c r="B4397" i="29"/>
  <c r="J4396" i="29"/>
  <c r="I4396" i="29"/>
  <c r="H4396" i="29"/>
  <c r="G4396" i="29"/>
  <c r="F4396" i="29"/>
  <c r="E4396" i="29"/>
  <c r="J4395" i="29"/>
  <c r="I4395" i="29"/>
  <c r="H4395" i="29"/>
  <c r="G4395" i="29"/>
  <c r="F4395" i="29"/>
  <c r="E4395" i="29"/>
  <c r="F4392" i="29"/>
  <c r="C4392" i="29"/>
  <c r="C4391" i="29"/>
  <c r="C4390" i="29"/>
  <c r="C4389" i="29"/>
  <c r="D4382" i="29"/>
  <c r="D4381" i="29"/>
  <c r="F4380" i="29"/>
  <c r="D4379" i="29"/>
  <c r="D4378" i="29"/>
  <c r="F4377" i="29"/>
  <c r="D4376" i="29"/>
  <c r="D4375" i="29"/>
  <c r="D4374" i="29"/>
  <c r="D4373" i="29"/>
  <c r="G4372" i="29"/>
  <c r="D4372" i="29"/>
  <c r="D4371" i="29"/>
  <c r="D4368" i="29"/>
  <c r="C4363" i="29"/>
  <c r="J4360" i="29"/>
  <c r="I4360" i="29"/>
  <c r="H4360" i="29"/>
  <c r="G4360" i="29"/>
  <c r="F4360" i="29"/>
  <c r="E4360" i="29"/>
  <c r="J4359" i="29"/>
  <c r="I4359" i="29"/>
  <c r="H4359" i="29"/>
  <c r="G4359" i="29"/>
  <c r="F4359" i="29"/>
  <c r="E4359" i="29"/>
  <c r="J4357" i="29"/>
  <c r="I4357" i="29"/>
  <c r="H4357" i="29"/>
  <c r="G4357" i="29"/>
  <c r="F4357" i="29"/>
  <c r="E4357" i="29"/>
  <c r="J4356" i="29"/>
  <c r="I4356" i="29"/>
  <c r="H4356" i="29"/>
  <c r="G4356" i="29"/>
  <c r="F4356" i="29"/>
  <c r="E4356" i="29"/>
  <c r="J4355" i="29"/>
  <c r="I4355" i="29"/>
  <c r="H4355" i="29"/>
  <c r="G4355" i="29"/>
  <c r="F4355" i="29"/>
  <c r="E4355" i="29"/>
  <c r="J4354" i="29"/>
  <c r="I4354" i="29"/>
  <c r="H4354" i="29"/>
  <c r="G4354" i="29"/>
  <c r="F4354" i="29"/>
  <c r="E4354" i="29"/>
  <c r="J4353" i="29"/>
  <c r="I4353" i="29"/>
  <c r="H4353" i="29"/>
  <c r="G4353" i="29"/>
  <c r="F4353" i="29"/>
  <c r="E4353" i="29"/>
  <c r="J4352" i="29"/>
  <c r="I4352" i="29"/>
  <c r="H4352" i="29"/>
  <c r="G4352" i="29"/>
  <c r="F4352" i="29"/>
  <c r="E4352" i="29"/>
  <c r="B4352" i="29"/>
  <c r="J4351" i="29"/>
  <c r="I4351" i="29"/>
  <c r="H4351" i="29"/>
  <c r="G4351" i="29"/>
  <c r="F4351" i="29"/>
  <c r="E4351" i="29"/>
  <c r="J4350" i="29"/>
  <c r="I4350" i="29"/>
  <c r="H4350" i="29"/>
  <c r="G4350" i="29"/>
  <c r="F4350" i="29"/>
  <c r="E4350" i="29"/>
  <c r="F4347" i="29"/>
  <c r="C4347" i="29"/>
  <c r="C4346" i="29"/>
  <c r="C4345" i="29"/>
  <c r="C4344" i="29"/>
  <c r="D4337" i="29"/>
  <c r="D4336" i="29"/>
  <c r="F4335" i="29"/>
  <c r="D4334" i="29"/>
  <c r="D4333" i="29"/>
  <c r="F4332" i="29"/>
  <c r="D4331" i="29"/>
  <c r="D4330" i="29"/>
  <c r="D4329" i="29"/>
  <c r="D4328" i="29"/>
  <c r="G4327" i="29"/>
  <c r="D4327" i="29"/>
  <c r="D4326" i="29"/>
  <c r="D4323" i="29"/>
  <c r="C4318" i="29"/>
  <c r="J4315" i="29"/>
  <c r="I4315" i="29"/>
  <c r="H4315" i="29"/>
  <c r="G4315" i="29"/>
  <c r="F4315" i="29"/>
  <c r="E4315" i="29"/>
  <c r="J4314" i="29"/>
  <c r="I4314" i="29"/>
  <c r="H4314" i="29"/>
  <c r="G4314" i="29"/>
  <c r="F4314" i="29"/>
  <c r="E4314" i="29"/>
  <c r="J4312" i="29"/>
  <c r="I4312" i="29"/>
  <c r="H4312" i="29"/>
  <c r="G4312" i="29"/>
  <c r="F4312" i="29"/>
  <c r="E4312" i="29"/>
  <c r="J4311" i="29"/>
  <c r="I4311" i="29"/>
  <c r="H4311" i="29"/>
  <c r="G4311" i="29"/>
  <c r="F4311" i="29"/>
  <c r="E4311" i="29"/>
  <c r="J4310" i="29"/>
  <c r="I4310" i="29"/>
  <c r="H4310" i="29"/>
  <c r="G4310" i="29"/>
  <c r="F4310" i="29"/>
  <c r="E4310" i="29"/>
  <c r="J4309" i="29"/>
  <c r="I4309" i="29"/>
  <c r="H4309" i="29"/>
  <c r="G4309" i="29"/>
  <c r="F4309" i="29"/>
  <c r="E4309" i="29"/>
  <c r="J4308" i="29"/>
  <c r="I4308" i="29"/>
  <c r="H4308" i="29"/>
  <c r="G4308" i="29"/>
  <c r="F4308" i="29"/>
  <c r="E4308" i="29"/>
  <c r="J4307" i="29"/>
  <c r="I4307" i="29"/>
  <c r="H4307" i="29"/>
  <c r="G4307" i="29"/>
  <c r="F4307" i="29"/>
  <c r="E4307" i="29"/>
  <c r="B4307" i="29"/>
  <c r="J4306" i="29"/>
  <c r="I4306" i="29"/>
  <c r="H4306" i="29"/>
  <c r="G4306" i="29"/>
  <c r="F4306" i="29"/>
  <c r="E4306" i="29"/>
  <c r="J4305" i="29"/>
  <c r="I4305" i="29"/>
  <c r="H4305" i="29"/>
  <c r="G4305" i="29"/>
  <c r="F4305" i="29"/>
  <c r="E4305" i="29"/>
  <c r="F4302" i="29"/>
  <c r="C4302" i="29"/>
  <c r="C4301" i="29"/>
  <c r="C4300" i="29"/>
  <c r="C4299" i="29"/>
  <c r="D4292" i="29"/>
  <c r="D4291" i="29"/>
  <c r="F4290" i="29"/>
  <c r="D4289" i="29"/>
  <c r="D4288" i="29"/>
  <c r="F4287" i="29"/>
  <c r="D4286" i="29"/>
  <c r="D4285" i="29"/>
  <c r="D4284" i="29"/>
  <c r="D4283" i="29"/>
  <c r="G4282" i="29"/>
  <c r="D4282" i="29"/>
  <c r="D4281" i="29"/>
  <c r="D4278" i="29"/>
  <c r="C4273" i="29"/>
  <c r="J4270" i="29"/>
  <c r="I4270" i="29"/>
  <c r="H4270" i="29"/>
  <c r="G4270" i="29"/>
  <c r="F4270" i="29"/>
  <c r="E4270" i="29"/>
  <c r="J4269" i="29"/>
  <c r="I4269" i="29"/>
  <c r="H4269" i="29"/>
  <c r="G4269" i="29"/>
  <c r="F4269" i="29"/>
  <c r="E4269" i="29"/>
  <c r="J4267" i="29"/>
  <c r="I4267" i="29"/>
  <c r="H4267" i="29"/>
  <c r="G4267" i="29"/>
  <c r="F4267" i="29"/>
  <c r="E4267" i="29"/>
  <c r="J4266" i="29"/>
  <c r="I4266" i="29"/>
  <c r="H4266" i="29"/>
  <c r="G4266" i="29"/>
  <c r="F4266" i="29"/>
  <c r="E4266" i="29"/>
  <c r="J4265" i="29"/>
  <c r="I4265" i="29"/>
  <c r="H4265" i="29"/>
  <c r="G4265" i="29"/>
  <c r="F4265" i="29"/>
  <c r="E4265" i="29"/>
  <c r="J4264" i="29"/>
  <c r="I4264" i="29"/>
  <c r="H4264" i="29"/>
  <c r="G4264" i="29"/>
  <c r="F4264" i="29"/>
  <c r="E4264" i="29"/>
  <c r="J4263" i="29"/>
  <c r="I4263" i="29"/>
  <c r="H4263" i="29"/>
  <c r="G4263" i="29"/>
  <c r="F4263" i="29"/>
  <c r="E4263" i="29"/>
  <c r="J4262" i="29"/>
  <c r="I4262" i="29"/>
  <c r="H4262" i="29"/>
  <c r="G4262" i="29"/>
  <c r="F4262" i="29"/>
  <c r="E4262" i="29"/>
  <c r="B4262" i="29"/>
  <c r="J4261" i="29"/>
  <c r="I4261" i="29"/>
  <c r="H4261" i="29"/>
  <c r="G4261" i="29"/>
  <c r="F4261" i="29"/>
  <c r="E4261" i="29"/>
  <c r="J4260" i="29"/>
  <c r="I4260" i="29"/>
  <c r="H4260" i="29"/>
  <c r="G4260" i="29"/>
  <c r="F4260" i="29"/>
  <c r="E4260" i="29"/>
  <c r="F4257" i="29"/>
  <c r="C4257" i="29"/>
  <c r="C4256" i="29"/>
  <c r="C4255" i="29"/>
  <c r="C4254" i="29"/>
  <c r="D4247" i="29"/>
  <c r="D4246" i="29"/>
  <c r="F4245" i="29"/>
  <c r="D4244" i="29"/>
  <c r="D4243" i="29"/>
  <c r="F4242" i="29"/>
  <c r="D4241" i="29"/>
  <c r="D4240" i="29"/>
  <c r="D4239" i="29"/>
  <c r="D4238" i="29"/>
  <c r="G4237" i="29"/>
  <c r="D4237" i="29"/>
  <c r="D4236" i="29"/>
  <c r="D4233" i="29"/>
  <c r="C4228" i="29"/>
  <c r="J4225" i="29"/>
  <c r="I4225" i="29"/>
  <c r="H4225" i="29"/>
  <c r="G4225" i="29"/>
  <c r="F4225" i="29"/>
  <c r="E4225" i="29"/>
  <c r="J4224" i="29"/>
  <c r="I4224" i="29"/>
  <c r="H4224" i="29"/>
  <c r="G4224" i="29"/>
  <c r="F4224" i="29"/>
  <c r="E4224" i="29"/>
  <c r="J4222" i="29"/>
  <c r="I4222" i="29"/>
  <c r="H4222" i="29"/>
  <c r="G4222" i="29"/>
  <c r="F4222" i="29"/>
  <c r="E4222" i="29"/>
  <c r="J4221" i="29"/>
  <c r="I4221" i="29"/>
  <c r="H4221" i="29"/>
  <c r="G4221" i="29"/>
  <c r="F4221" i="29"/>
  <c r="E4221" i="29"/>
  <c r="J4220" i="29"/>
  <c r="I4220" i="29"/>
  <c r="H4220" i="29"/>
  <c r="G4220" i="29"/>
  <c r="F4220" i="29"/>
  <c r="E4220" i="29"/>
  <c r="J4219" i="29"/>
  <c r="I4219" i="29"/>
  <c r="H4219" i="29"/>
  <c r="G4219" i="29"/>
  <c r="F4219" i="29"/>
  <c r="E4219" i="29"/>
  <c r="J4218" i="29"/>
  <c r="I4218" i="29"/>
  <c r="H4218" i="29"/>
  <c r="G4218" i="29"/>
  <c r="F4218" i="29"/>
  <c r="E4218" i="29"/>
  <c r="J4217" i="29"/>
  <c r="I4217" i="29"/>
  <c r="H4217" i="29"/>
  <c r="G4217" i="29"/>
  <c r="F4217" i="29"/>
  <c r="E4217" i="29"/>
  <c r="B4217" i="29"/>
  <c r="J4216" i="29"/>
  <c r="I4216" i="29"/>
  <c r="H4216" i="29"/>
  <c r="G4216" i="29"/>
  <c r="F4216" i="29"/>
  <c r="E4216" i="29"/>
  <c r="J4215" i="29"/>
  <c r="I4215" i="29"/>
  <c r="H4215" i="29"/>
  <c r="G4215" i="29"/>
  <c r="F4215" i="29"/>
  <c r="E4215" i="29"/>
  <c r="F4212" i="29"/>
  <c r="C4212" i="29"/>
  <c r="C4211" i="29"/>
  <c r="C4210" i="29"/>
  <c r="C4209" i="29"/>
  <c r="D4202" i="29"/>
  <c r="D4201" i="29"/>
  <c r="F4200" i="29"/>
  <c r="D4199" i="29"/>
  <c r="D4198" i="29"/>
  <c r="F4197" i="29"/>
  <c r="D4196" i="29"/>
  <c r="D4195" i="29"/>
  <c r="D4194" i="29"/>
  <c r="D4193" i="29"/>
  <c r="G4192" i="29"/>
  <c r="D4192" i="29"/>
  <c r="D4191" i="29"/>
  <c r="D4188" i="29"/>
  <c r="C4183" i="29"/>
  <c r="J4180" i="29"/>
  <c r="I4180" i="29"/>
  <c r="H4180" i="29"/>
  <c r="G4180" i="29"/>
  <c r="F4180" i="29"/>
  <c r="E4180" i="29"/>
  <c r="J4179" i="29"/>
  <c r="I4179" i="29"/>
  <c r="H4179" i="29"/>
  <c r="G4179" i="29"/>
  <c r="F4179" i="29"/>
  <c r="E4179" i="29"/>
  <c r="J4177" i="29"/>
  <c r="I4177" i="29"/>
  <c r="H4177" i="29"/>
  <c r="G4177" i="29"/>
  <c r="F4177" i="29"/>
  <c r="E4177" i="29"/>
  <c r="J4176" i="29"/>
  <c r="I4176" i="29"/>
  <c r="H4176" i="29"/>
  <c r="G4176" i="29"/>
  <c r="F4176" i="29"/>
  <c r="E4176" i="29"/>
  <c r="J4175" i="29"/>
  <c r="I4175" i="29"/>
  <c r="H4175" i="29"/>
  <c r="G4175" i="29"/>
  <c r="F4175" i="29"/>
  <c r="E4175" i="29"/>
  <c r="J4174" i="29"/>
  <c r="I4174" i="29"/>
  <c r="H4174" i="29"/>
  <c r="G4174" i="29"/>
  <c r="F4174" i="29"/>
  <c r="E4174" i="29"/>
  <c r="J4173" i="29"/>
  <c r="I4173" i="29"/>
  <c r="H4173" i="29"/>
  <c r="G4173" i="29"/>
  <c r="F4173" i="29"/>
  <c r="E4173" i="29"/>
  <c r="J4172" i="29"/>
  <c r="I4172" i="29"/>
  <c r="H4172" i="29"/>
  <c r="G4172" i="29"/>
  <c r="F4172" i="29"/>
  <c r="E4172" i="29"/>
  <c r="B4172" i="29"/>
  <c r="J4171" i="29"/>
  <c r="I4171" i="29"/>
  <c r="H4171" i="29"/>
  <c r="G4171" i="29"/>
  <c r="F4171" i="29"/>
  <c r="E4171" i="29"/>
  <c r="J4170" i="29"/>
  <c r="I4170" i="29"/>
  <c r="H4170" i="29"/>
  <c r="G4170" i="29"/>
  <c r="F4170" i="29"/>
  <c r="E4170" i="29"/>
  <c r="F4167" i="29"/>
  <c r="C4167" i="29"/>
  <c r="C4166" i="29"/>
  <c r="C4165" i="29"/>
  <c r="C4164" i="29"/>
  <c r="D4157" i="29"/>
  <c r="D4156" i="29"/>
  <c r="F4155" i="29"/>
  <c r="D4154" i="29"/>
  <c r="D4153" i="29"/>
  <c r="F4152" i="29"/>
  <c r="D4151" i="29"/>
  <c r="D4150" i="29"/>
  <c r="D4149" i="29"/>
  <c r="D4148" i="29"/>
  <c r="G4147" i="29"/>
  <c r="D4147" i="29"/>
  <c r="D4146" i="29"/>
  <c r="D4143" i="29"/>
  <c r="C4138" i="29"/>
  <c r="J4135" i="29"/>
  <c r="I4135" i="29"/>
  <c r="H4135" i="29"/>
  <c r="G4135" i="29"/>
  <c r="F4135" i="29"/>
  <c r="E4135" i="29"/>
  <c r="J4134" i="29"/>
  <c r="I4134" i="29"/>
  <c r="H4134" i="29"/>
  <c r="G4134" i="29"/>
  <c r="F4134" i="29"/>
  <c r="E4134" i="29"/>
  <c r="J4132" i="29"/>
  <c r="I4132" i="29"/>
  <c r="H4132" i="29"/>
  <c r="G4132" i="29"/>
  <c r="F4132" i="29"/>
  <c r="E4132" i="29"/>
  <c r="J4131" i="29"/>
  <c r="I4131" i="29"/>
  <c r="H4131" i="29"/>
  <c r="G4131" i="29"/>
  <c r="F4131" i="29"/>
  <c r="E4131" i="29"/>
  <c r="J4130" i="29"/>
  <c r="I4130" i="29"/>
  <c r="H4130" i="29"/>
  <c r="G4130" i="29"/>
  <c r="F4130" i="29"/>
  <c r="E4130" i="29"/>
  <c r="J4129" i="29"/>
  <c r="I4129" i="29"/>
  <c r="H4129" i="29"/>
  <c r="G4129" i="29"/>
  <c r="F4129" i="29"/>
  <c r="E4129" i="29"/>
  <c r="J4128" i="29"/>
  <c r="I4128" i="29"/>
  <c r="H4128" i="29"/>
  <c r="G4128" i="29"/>
  <c r="F4128" i="29"/>
  <c r="E4128" i="29"/>
  <c r="J4127" i="29"/>
  <c r="I4127" i="29"/>
  <c r="H4127" i="29"/>
  <c r="G4127" i="29"/>
  <c r="F4127" i="29"/>
  <c r="E4127" i="29"/>
  <c r="B4127" i="29"/>
  <c r="J4126" i="29"/>
  <c r="I4126" i="29"/>
  <c r="H4126" i="29"/>
  <c r="G4126" i="29"/>
  <c r="F4126" i="29"/>
  <c r="E4126" i="29"/>
  <c r="J4125" i="29"/>
  <c r="I4125" i="29"/>
  <c r="H4125" i="29"/>
  <c r="G4125" i="29"/>
  <c r="F4125" i="29"/>
  <c r="E4125" i="29"/>
  <c r="F4122" i="29"/>
  <c r="C4122" i="29"/>
  <c r="C4121" i="29"/>
  <c r="C4120" i="29"/>
  <c r="C4119" i="29"/>
  <c r="D4112" i="29"/>
  <c r="D4111" i="29"/>
  <c r="F4110" i="29"/>
  <c r="D4109" i="29"/>
  <c r="F4107" i="29"/>
  <c r="D4106" i="29"/>
  <c r="D4105" i="29"/>
  <c r="D4104" i="29"/>
  <c r="D4103" i="29"/>
  <c r="G4102" i="29"/>
  <c r="D4102" i="29"/>
  <c r="D4101" i="29"/>
  <c r="D4098" i="29"/>
  <c r="C4093" i="29"/>
  <c r="J4090" i="29"/>
  <c r="I4090" i="29"/>
  <c r="H4090" i="29"/>
  <c r="G4090" i="29"/>
  <c r="F4090" i="29"/>
  <c r="E4090" i="29"/>
  <c r="J4089" i="29"/>
  <c r="I4089" i="29"/>
  <c r="H4089" i="29"/>
  <c r="G4089" i="29"/>
  <c r="F4089" i="29"/>
  <c r="E4089" i="29"/>
  <c r="J4087" i="29"/>
  <c r="I4087" i="29"/>
  <c r="H4087" i="29"/>
  <c r="G4087" i="29"/>
  <c r="F4087" i="29"/>
  <c r="E4087" i="29"/>
  <c r="J4086" i="29"/>
  <c r="I4086" i="29"/>
  <c r="H4086" i="29"/>
  <c r="G4086" i="29"/>
  <c r="F4086" i="29"/>
  <c r="E4086" i="29"/>
  <c r="J4085" i="29"/>
  <c r="I4085" i="29"/>
  <c r="H4085" i="29"/>
  <c r="G4085" i="29"/>
  <c r="F4085" i="29"/>
  <c r="E4085" i="29"/>
  <c r="J4084" i="29"/>
  <c r="I4084" i="29"/>
  <c r="H4084" i="29"/>
  <c r="G4084" i="29"/>
  <c r="F4084" i="29"/>
  <c r="E4084" i="29"/>
  <c r="J4083" i="29"/>
  <c r="I4083" i="29"/>
  <c r="H4083" i="29"/>
  <c r="G4083" i="29"/>
  <c r="F4083" i="29"/>
  <c r="E4083" i="29"/>
  <c r="J4082" i="29"/>
  <c r="I4082" i="29"/>
  <c r="H4082" i="29"/>
  <c r="G4082" i="29"/>
  <c r="F4082" i="29"/>
  <c r="E4082" i="29"/>
  <c r="B4082" i="29"/>
  <c r="J4081" i="29"/>
  <c r="I4081" i="29"/>
  <c r="H4081" i="29"/>
  <c r="G4081" i="29"/>
  <c r="F4081" i="29"/>
  <c r="E4081" i="29"/>
  <c r="J4080" i="29"/>
  <c r="I4080" i="29"/>
  <c r="H4080" i="29"/>
  <c r="G4080" i="29"/>
  <c r="F4080" i="29"/>
  <c r="E4080" i="29"/>
  <c r="F4077" i="29"/>
  <c r="C4077" i="29"/>
  <c r="C4076" i="29"/>
  <c r="C4075" i="29"/>
  <c r="C4074" i="29"/>
  <c r="D4067" i="29"/>
  <c r="D4066" i="29"/>
  <c r="F4065" i="29"/>
  <c r="D4064" i="29"/>
  <c r="D4063" i="29"/>
  <c r="F4062" i="29"/>
  <c r="D4061" i="29"/>
  <c r="D4060" i="29"/>
  <c r="D4059" i="29"/>
  <c r="D4058" i="29"/>
  <c r="G4057" i="29"/>
  <c r="D4057" i="29"/>
  <c r="D4056" i="29"/>
  <c r="D4053" i="29"/>
  <c r="C4048" i="29"/>
  <c r="J4045" i="29"/>
  <c r="I4045" i="29"/>
  <c r="H4045" i="29"/>
  <c r="G4045" i="29"/>
  <c r="F4045" i="29"/>
  <c r="E4045" i="29"/>
  <c r="J4044" i="29"/>
  <c r="I4044" i="29"/>
  <c r="H4044" i="29"/>
  <c r="G4044" i="29"/>
  <c r="F4044" i="29"/>
  <c r="E4044" i="29"/>
  <c r="J4042" i="29"/>
  <c r="I4042" i="29"/>
  <c r="H4042" i="29"/>
  <c r="G4042" i="29"/>
  <c r="F4042" i="29"/>
  <c r="E4042" i="29"/>
  <c r="J4041" i="29"/>
  <c r="I4041" i="29"/>
  <c r="H4041" i="29"/>
  <c r="G4041" i="29"/>
  <c r="F4041" i="29"/>
  <c r="E4041" i="29"/>
  <c r="J4040" i="29"/>
  <c r="I4040" i="29"/>
  <c r="H4040" i="29"/>
  <c r="G4040" i="29"/>
  <c r="F4040" i="29"/>
  <c r="E4040" i="29"/>
  <c r="J4039" i="29"/>
  <c r="I4039" i="29"/>
  <c r="H4039" i="29"/>
  <c r="G4039" i="29"/>
  <c r="F4039" i="29"/>
  <c r="E4039" i="29"/>
  <c r="J4038" i="29"/>
  <c r="I4038" i="29"/>
  <c r="H4038" i="29"/>
  <c r="G4038" i="29"/>
  <c r="F4038" i="29"/>
  <c r="E4038" i="29"/>
  <c r="J4037" i="29"/>
  <c r="I4037" i="29"/>
  <c r="H4037" i="29"/>
  <c r="G4037" i="29"/>
  <c r="F4037" i="29"/>
  <c r="E4037" i="29"/>
  <c r="B4037" i="29"/>
  <c r="J4036" i="29"/>
  <c r="I4036" i="29"/>
  <c r="H4036" i="29"/>
  <c r="G4036" i="29"/>
  <c r="F4036" i="29"/>
  <c r="E4036" i="29"/>
  <c r="J4035" i="29"/>
  <c r="I4035" i="29"/>
  <c r="H4035" i="29"/>
  <c r="G4035" i="29"/>
  <c r="F4035" i="29"/>
  <c r="E4035" i="29"/>
  <c r="F4032" i="29"/>
  <c r="C4032" i="29"/>
  <c r="C4031" i="29"/>
  <c r="C4030" i="29"/>
  <c r="C4029" i="29"/>
  <c r="D4022" i="29"/>
  <c r="D4021" i="29"/>
  <c r="F4020" i="29"/>
  <c r="D4019" i="29"/>
  <c r="D4018" i="29"/>
  <c r="F4017" i="29"/>
  <c r="D4016" i="29"/>
  <c r="D4015" i="29"/>
  <c r="D4014" i="29"/>
  <c r="D4013" i="29"/>
  <c r="G4012" i="29"/>
  <c r="D4012" i="29"/>
  <c r="D4011" i="29"/>
  <c r="D4008" i="29"/>
  <c r="C4003" i="29"/>
  <c r="J4000" i="29"/>
  <c r="I4000" i="29"/>
  <c r="H4000" i="29"/>
  <c r="G4000" i="29"/>
  <c r="F4000" i="29"/>
  <c r="E4000" i="29"/>
  <c r="J3999" i="29"/>
  <c r="I3999" i="29"/>
  <c r="H3999" i="29"/>
  <c r="G3999" i="29"/>
  <c r="F3999" i="29"/>
  <c r="E3999" i="29"/>
  <c r="J3997" i="29"/>
  <c r="I3997" i="29"/>
  <c r="H3997" i="29"/>
  <c r="G3997" i="29"/>
  <c r="F3997" i="29"/>
  <c r="E3997" i="29"/>
  <c r="J3996" i="29"/>
  <c r="I3996" i="29"/>
  <c r="H3996" i="29"/>
  <c r="G3996" i="29"/>
  <c r="F3996" i="29"/>
  <c r="E3996" i="29"/>
  <c r="J3995" i="29"/>
  <c r="I3995" i="29"/>
  <c r="H3995" i="29"/>
  <c r="G3995" i="29"/>
  <c r="F3995" i="29"/>
  <c r="E3995" i="29"/>
  <c r="J3994" i="29"/>
  <c r="I3994" i="29"/>
  <c r="H3994" i="29"/>
  <c r="G3994" i="29"/>
  <c r="F3994" i="29"/>
  <c r="E3994" i="29"/>
  <c r="J3993" i="29"/>
  <c r="I3993" i="29"/>
  <c r="H3993" i="29"/>
  <c r="G3993" i="29"/>
  <c r="F3993" i="29"/>
  <c r="E3993" i="29"/>
  <c r="J3992" i="29"/>
  <c r="I3992" i="29"/>
  <c r="H3992" i="29"/>
  <c r="G3992" i="29"/>
  <c r="F3992" i="29"/>
  <c r="E3992" i="29"/>
  <c r="B3992" i="29"/>
  <c r="J3991" i="29"/>
  <c r="I3991" i="29"/>
  <c r="H3991" i="29"/>
  <c r="G3991" i="29"/>
  <c r="F3991" i="29"/>
  <c r="E3991" i="29"/>
  <c r="J3990" i="29"/>
  <c r="I3990" i="29"/>
  <c r="H3990" i="29"/>
  <c r="G3990" i="29"/>
  <c r="F3990" i="29"/>
  <c r="E3990" i="29"/>
  <c r="F3987" i="29"/>
  <c r="C3987" i="29"/>
  <c r="C3986" i="29"/>
  <c r="C3985" i="29"/>
  <c r="C3984" i="29"/>
  <c r="D3977" i="29"/>
  <c r="D3976" i="29"/>
  <c r="F3975" i="29"/>
  <c r="D3974" i="29"/>
  <c r="D3973" i="29"/>
  <c r="F3972" i="29"/>
  <c r="D3971" i="29"/>
  <c r="D3970" i="29"/>
  <c r="D3969" i="29"/>
  <c r="D3968" i="29"/>
  <c r="G3967" i="29"/>
  <c r="D3967" i="29"/>
  <c r="D3966" i="29"/>
  <c r="D3963" i="29"/>
  <c r="C3958" i="29"/>
  <c r="J3955" i="29"/>
  <c r="I3955" i="29"/>
  <c r="H3955" i="29"/>
  <c r="G3955" i="29"/>
  <c r="F3955" i="29"/>
  <c r="E3955" i="29"/>
  <c r="J3954" i="29"/>
  <c r="I3954" i="29"/>
  <c r="H3954" i="29"/>
  <c r="G3954" i="29"/>
  <c r="F3954" i="29"/>
  <c r="E3954" i="29"/>
  <c r="J3952" i="29"/>
  <c r="I3952" i="29"/>
  <c r="H3952" i="29"/>
  <c r="G3952" i="29"/>
  <c r="F3952" i="29"/>
  <c r="E3952" i="29"/>
  <c r="J3951" i="29"/>
  <c r="I3951" i="29"/>
  <c r="H3951" i="29"/>
  <c r="G3951" i="29"/>
  <c r="F3951" i="29"/>
  <c r="E3951" i="29"/>
  <c r="J3950" i="29"/>
  <c r="I3950" i="29"/>
  <c r="H3950" i="29"/>
  <c r="G3950" i="29"/>
  <c r="F3950" i="29"/>
  <c r="E3950" i="29"/>
  <c r="J3949" i="29"/>
  <c r="I3949" i="29"/>
  <c r="H3949" i="29"/>
  <c r="G3949" i="29"/>
  <c r="F3949" i="29"/>
  <c r="E3949" i="29"/>
  <c r="J3948" i="29"/>
  <c r="I3948" i="29"/>
  <c r="H3948" i="29"/>
  <c r="G3948" i="29"/>
  <c r="F3948" i="29"/>
  <c r="E3948" i="29"/>
  <c r="J3947" i="29"/>
  <c r="I3947" i="29"/>
  <c r="H3947" i="29"/>
  <c r="G3947" i="29"/>
  <c r="F3947" i="29"/>
  <c r="E3947" i="29"/>
  <c r="B3947" i="29"/>
  <c r="J3946" i="29"/>
  <c r="I3946" i="29"/>
  <c r="H3946" i="29"/>
  <c r="G3946" i="29"/>
  <c r="F3946" i="29"/>
  <c r="E3946" i="29"/>
  <c r="J3945" i="29"/>
  <c r="I3945" i="29"/>
  <c r="H3945" i="29"/>
  <c r="G3945" i="29"/>
  <c r="F3945" i="29"/>
  <c r="E3945" i="29"/>
  <c r="F3942" i="29"/>
  <c r="C3942" i="29"/>
  <c r="C3941" i="29"/>
  <c r="C3940" i="29"/>
  <c r="C3939" i="29"/>
  <c r="D3932" i="29"/>
  <c r="D3931" i="29"/>
  <c r="F3930" i="29"/>
  <c r="D3929" i="29"/>
  <c r="D3928" i="29"/>
  <c r="F3927" i="29"/>
  <c r="D3926" i="29"/>
  <c r="D3925" i="29"/>
  <c r="D3924" i="29"/>
  <c r="D3923" i="29"/>
  <c r="G3922" i="29"/>
  <c r="D3922" i="29"/>
  <c r="D3921" i="29"/>
  <c r="D3918" i="29"/>
  <c r="C3913" i="29"/>
  <c r="J3910" i="29"/>
  <c r="I3910" i="29"/>
  <c r="H3910" i="29"/>
  <c r="G3910" i="29"/>
  <c r="F3910" i="29"/>
  <c r="E3910" i="29"/>
  <c r="J3909" i="29"/>
  <c r="I3909" i="29"/>
  <c r="H3909" i="29"/>
  <c r="G3909" i="29"/>
  <c r="F3909" i="29"/>
  <c r="E3909" i="29"/>
  <c r="J3907" i="29"/>
  <c r="I3907" i="29"/>
  <c r="H3907" i="29"/>
  <c r="G3907" i="29"/>
  <c r="F3907" i="29"/>
  <c r="E3907" i="29"/>
  <c r="J3906" i="29"/>
  <c r="I3906" i="29"/>
  <c r="H3906" i="29"/>
  <c r="G3906" i="29"/>
  <c r="F3906" i="29"/>
  <c r="E3906" i="29"/>
  <c r="J3905" i="29"/>
  <c r="I3905" i="29"/>
  <c r="H3905" i="29"/>
  <c r="G3905" i="29"/>
  <c r="F3905" i="29"/>
  <c r="E3905" i="29"/>
  <c r="J3904" i="29"/>
  <c r="I3904" i="29"/>
  <c r="H3904" i="29"/>
  <c r="G3904" i="29"/>
  <c r="F3904" i="29"/>
  <c r="E3904" i="29"/>
  <c r="J3903" i="29"/>
  <c r="I3903" i="29"/>
  <c r="H3903" i="29"/>
  <c r="G3903" i="29"/>
  <c r="F3903" i="29"/>
  <c r="E3903" i="29"/>
  <c r="J3902" i="29"/>
  <c r="I3902" i="29"/>
  <c r="H3902" i="29"/>
  <c r="G3902" i="29"/>
  <c r="F3902" i="29"/>
  <c r="E3902" i="29"/>
  <c r="B3902" i="29"/>
  <c r="J3901" i="29"/>
  <c r="I3901" i="29"/>
  <c r="H3901" i="29"/>
  <c r="G3901" i="29"/>
  <c r="F3901" i="29"/>
  <c r="E3901" i="29"/>
  <c r="J3900" i="29"/>
  <c r="I3900" i="29"/>
  <c r="H3900" i="29"/>
  <c r="G3900" i="29"/>
  <c r="F3900" i="29"/>
  <c r="E3900" i="29"/>
  <c r="F3897" i="29"/>
  <c r="C3897" i="29"/>
  <c r="C3896" i="29"/>
  <c r="C3895" i="29"/>
  <c r="C3894" i="29"/>
  <c r="D3887" i="29"/>
  <c r="D3886" i="29"/>
  <c r="F3885" i="29"/>
  <c r="D3884" i="29"/>
  <c r="D3883" i="29"/>
  <c r="F3882" i="29"/>
  <c r="D3881" i="29"/>
  <c r="D3880" i="29"/>
  <c r="D3879" i="29"/>
  <c r="D3878" i="29"/>
  <c r="G3877" i="29"/>
  <c r="D3877" i="29"/>
  <c r="D3876" i="29"/>
  <c r="D3873" i="29"/>
  <c r="C3868" i="29"/>
  <c r="J3865" i="29"/>
  <c r="I3865" i="29"/>
  <c r="H3865" i="29"/>
  <c r="G3865" i="29"/>
  <c r="F3865" i="29"/>
  <c r="E3865" i="29"/>
  <c r="J3864" i="29"/>
  <c r="I3864" i="29"/>
  <c r="H3864" i="29"/>
  <c r="G3864" i="29"/>
  <c r="F3864" i="29"/>
  <c r="E3864" i="29"/>
  <c r="J3862" i="29"/>
  <c r="I3862" i="29"/>
  <c r="H3862" i="29"/>
  <c r="G3862" i="29"/>
  <c r="F3862" i="29"/>
  <c r="E3862" i="29"/>
  <c r="J3861" i="29"/>
  <c r="I3861" i="29"/>
  <c r="H3861" i="29"/>
  <c r="G3861" i="29"/>
  <c r="F3861" i="29"/>
  <c r="E3861" i="29"/>
  <c r="J3860" i="29"/>
  <c r="I3860" i="29"/>
  <c r="H3860" i="29"/>
  <c r="G3860" i="29"/>
  <c r="F3860" i="29"/>
  <c r="E3860" i="29"/>
  <c r="J3859" i="29"/>
  <c r="I3859" i="29"/>
  <c r="H3859" i="29"/>
  <c r="G3859" i="29"/>
  <c r="F3859" i="29"/>
  <c r="E3859" i="29"/>
  <c r="J3858" i="29"/>
  <c r="I3858" i="29"/>
  <c r="H3858" i="29"/>
  <c r="G3858" i="29"/>
  <c r="F3858" i="29"/>
  <c r="E3858" i="29"/>
  <c r="J3857" i="29"/>
  <c r="I3857" i="29"/>
  <c r="H3857" i="29"/>
  <c r="G3857" i="29"/>
  <c r="F3857" i="29"/>
  <c r="E3857" i="29"/>
  <c r="B3857" i="29"/>
  <c r="J3856" i="29"/>
  <c r="I3856" i="29"/>
  <c r="H3856" i="29"/>
  <c r="G3856" i="29"/>
  <c r="F3856" i="29"/>
  <c r="E3856" i="29"/>
  <c r="J3855" i="29"/>
  <c r="I3855" i="29"/>
  <c r="H3855" i="29"/>
  <c r="G3855" i="29"/>
  <c r="F3855" i="29"/>
  <c r="E3855" i="29"/>
  <c r="F3852" i="29"/>
  <c r="C3852" i="29"/>
  <c r="C3851" i="29"/>
  <c r="C3850" i="29"/>
  <c r="C3849" i="29"/>
  <c r="D3842" i="29"/>
  <c r="D3841" i="29"/>
  <c r="F3840" i="29"/>
  <c r="D3839" i="29"/>
  <c r="D3838" i="29"/>
  <c r="F3837" i="29"/>
  <c r="D3836" i="29"/>
  <c r="D3835" i="29"/>
  <c r="D3834" i="29"/>
  <c r="D3833" i="29"/>
  <c r="G3832" i="29"/>
  <c r="D3832" i="29"/>
  <c r="D3831" i="29"/>
  <c r="D3828" i="29"/>
  <c r="C3823" i="29"/>
  <c r="J3820" i="29"/>
  <c r="I3820" i="29"/>
  <c r="H3820" i="29"/>
  <c r="G3820" i="29"/>
  <c r="F3820" i="29"/>
  <c r="E3820" i="29"/>
  <c r="J3819" i="29"/>
  <c r="I3819" i="29"/>
  <c r="H3819" i="29"/>
  <c r="G3819" i="29"/>
  <c r="F3819" i="29"/>
  <c r="E3819" i="29"/>
  <c r="J3817" i="29"/>
  <c r="I3817" i="29"/>
  <c r="H3817" i="29"/>
  <c r="G3817" i="29"/>
  <c r="F3817" i="29"/>
  <c r="E3817" i="29"/>
  <c r="J3816" i="29"/>
  <c r="I3816" i="29"/>
  <c r="H3816" i="29"/>
  <c r="G3816" i="29"/>
  <c r="F3816" i="29"/>
  <c r="E3816" i="29"/>
  <c r="J3815" i="29"/>
  <c r="I3815" i="29"/>
  <c r="H3815" i="29"/>
  <c r="G3815" i="29"/>
  <c r="F3815" i="29"/>
  <c r="E3815" i="29"/>
  <c r="J3814" i="29"/>
  <c r="I3814" i="29"/>
  <c r="H3814" i="29"/>
  <c r="G3814" i="29"/>
  <c r="F3814" i="29"/>
  <c r="E3814" i="29"/>
  <c r="J3813" i="29"/>
  <c r="I3813" i="29"/>
  <c r="H3813" i="29"/>
  <c r="G3813" i="29"/>
  <c r="F3813" i="29"/>
  <c r="E3813" i="29"/>
  <c r="J3812" i="29"/>
  <c r="I3812" i="29"/>
  <c r="H3812" i="29"/>
  <c r="G3812" i="29"/>
  <c r="F3812" i="29"/>
  <c r="E3812" i="29"/>
  <c r="B3812" i="29"/>
  <c r="J3811" i="29"/>
  <c r="I3811" i="29"/>
  <c r="H3811" i="29"/>
  <c r="G3811" i="29"/>
  <c r="F3811" i="29"/>
  <c r="E3811" i="29"/>
  <c r="J3810" i="29"/>
  <c r="I3810" i="29"/>
  <c r="H3810" i="29"/>
  <c r="G3810" i="29"/>
  <c r="F3810" i="29"/>
  <c r="E3810" i="29"/>
  <c r="F3807" i="29"/>
  <c r="C3807" i="29"/>
  <c r="C3806" i="29"/>
  <c r="C3805" i="29"/>
  <c r="C3804" i="29"/>
  <c r="D3797" i="29"/>
  <c r="D3796" i="29"/>
  <c r="F3795" i="29"/>
  <c r="D3794" i="29"/>
  <c r="D3793" i="29"/>
  <c r="F3792" i="29"/>
  <c r="D3791" i="29"/>
  <c r="D3790" i="29"/>
  <c r="D3789" i="29"/>
  <c r="D3788" i="29"/>
  <c r="G3787" i="29"/>
  <c r="D3787" i="29"/>
  <c r="D3786" i="29"/>
  <c r="D3783" i="29"/>
  <c r="H3618" i="29"/>
  <c r="C3778" i="29"/>
  <c r="J3775" i="29"/>
  <c r="I3775" i="29"/>
  <c r="H3775" i="29"/>
  <c r="G3775" i="29"/>
  <c r="F3775" i="29"/>
  <c r="E3775" i="29"/>
  <c r="J3774" i="29"/>
  <c r="I3774" i="29"/>
  <c r="H3774" i="29"/>
  <c r="G3774" i="29"/>
  <c r="F3774" i="29"/>
  <c r="E3774" i="29"/>
  <c r="J3772" i="29"/>
  <c r="I3772" i="29"/>
  <c r="H3772" i="29"/>
  <c r="G3772" i="29"/>
  <c r="F3772" i="29"/>
  <c r="E3772" i="29"/>
  <c r="J3771" i="29"/>
  <c r="I3771" i="29"/>
  <c r="H3771" i="29"/>
  <c r="G3771" i="29"/>
  <c r="F3771" i="29"/>
  <c r="E3771" i="29"/>
  <c r="J3770" i="29"/>
  <c r="I3770" i="29"/>
  <c r="H3770" i="29"/>
  <c r="G3770" i="29"/>
  <c r="F3770" i="29"/>
  <c r="E3770" i="29"/>
  <c r="J3769" i="29"/>
  <c r="I3769" i="29"/>
  <c r="H3769" i="29"/>
  <c r="G3769" i="29"/>
  <c r="F3769" i="29"/>
  <c r="E3769" i="29"/>
  <c r="J3768" i="29"/>
  <c r="I3768" i="29"/>
  <c r="H3768" i="29"/>
  <c r="G3768" i="29"/>
  <c r="F3768" i="29"/>
  <c r="E3768" i="29"/>
  <c r="J3767" i="29"/>
  <c r="I3767" i="29"/>
  <c r="H3767" i="29"/>
  <c r="G3767" i="29"/>
  <c r="F3767" i="29"/>
  <c r="E3767" i="29"/>
  <c r="B3767" i="29"/>
  <c r="J3766" i="29"/>
  <c r="I3766" i="29"/>
  <c r="H3766" i="29"/>
  <c r="G3766" i="29"/>
  <c r="F3766" i="29"/>
  <c r="E3766" i="29"/>
  <c r="J3765" i="29"/>
  <c r="I3765" i="29"/>
  <c r="H3765" i="29"/>
  <c r="G3765" i="29"/>
  <c r="F3765" i="29"/>
  <c r="E3765" i="29"/>
  <c r="F3762" i="29"/>
  <c r="C3762" i="29"/>
  <c r="C3761" i="29"/>
  <c r="C3760" i="29"/>
  <c r="C3759" i="29"/>
  <c r="D3752" i="29"/>
  <c r="D3751" i="29"/>
  <c r="F3750" i="29"/>
  <c r="D3749" i="29"/>
  <c r="D3748" i="29"/>
  <c r="F3747" i="29"/>
  <c r="D3746" i="29"/>
  <c r="D3745" i="29"/>
  <c r="D3744" i="29"/>
  <c r="D3743" i="29"/>
  <c r="G3742" i="29"/>
  <c r="D3742" i="29"/>
  <c r="D3741" i="29"/>
  <c r="D3738" i="29"/>
  <c r="C3733" i="29"/>
  <c r="J3730" i="29"/>
  <c r="I3730" i="29"/>
  <c r="H3730" i="29"/>
  <c r="G3730" i="29"/>
  <c r="F3730" i="29"/>
  <c r="E3730" i="29"/>
  <c r="J3729" i="29"/>
  <c r="I3729" i="29"/>
  <c r="H3729" i="29"/>
  <c r="G3729" i="29"/>
  <c r="F3729" i="29"/>
  <c r="E3729" i="29"/>
  <c r="J3727" i="29"/>
  <c r="I3727" i="29"/>
  <c r="H3727" i="29"/>
  <c r="G3727" i="29"/>
  <c r="F3727" i="29"/>
  <c r="E3727" i="29"/>
  <c r="J3726" i="29"/>
  <c r="I3726" i="29"/>
  <c r="H3726" i="29"/>
  <c r="G3726" i="29"/>
  <c r="F3726" i="29"/>
  <c r="E3726" i="29"/>
  <c r="J3725" i="29"/>
  <c r="I3725" i="29"/>
  <c r="H3725" i="29"/>
  <c r="G3725" i="29"/>
  <c r="F3725" i="29"/>
  <c r="E3725" i="29"/>
  <c r="J3724" i="29"/>
  <c r="I3724" i="29"/>
  <c r="H3724" i="29"/>
  <c r="G3724" i="29"/>
  <c r="F3724" i="29"/>
  <c r="E3724" i="29"/>
  <c r="J3723" i="29"/>
  <c r="I3723" i="29"/>
  <c r="H3723" i="29"/>
  <c r="G3723" i="29"/>
  <c r="F3723" i="29"/>
  <c r="E3723" i="29"/>
  <c r="J3722" i="29"/>
  <c r="I3722" i="29"/>
  <c r="H3722" i="29"/>
  <c r="G3722" i="29"/>
  <c r="F3722" i="29"/>
  <c r="E3722" i="29"/>
  <c r="B3722" i="29"/>
  <c r="J3721" i="29"/>
  <c r="I3721" i="29"/>
  <c r="H3721" i="29"/>
  <c r="G3721" i="29"/>
  <c r="F3721" i="29"/>
  <c r="E3721" i="29"/>
  <c r="J3720" i="29"/>
  <c r="I3720" i="29"/>
  <c r="H3720" i="29"/>
  <c r="G3720" i="29"/>
  <c r="F3720" i="29"/>
  <c r="E3720" i="29"/>
  <c r="F3717" i="29"/>
  <c r="C3717" i="29"/>
  <c r="C3716" i="29"/>
  <c r="C3715" i="29"/>
  <c r="C3714" i="29"/>
  <c r="D3707" i="29"/>
  <c r="D3706" i="29"/>
  <c r="F3705" i="29"/>
  <c r="D3704" i="29"/>
  <c r="D3703" i="29"/>
  <c r="F3702" i="29"/>
  <c r="D3701" i="29"/>
  <c r="D3700" i="29"/>
  <c r="D3699" i="29"/>
  <c r="D3698" i="29"/>
  <c r="G3697" i="29"/>
  <c r="D3697" i="29"/>
  <c r="D3696" i="29"/>
  <c r="D3693" i="29"/>
  <c r="C3688" i="29"/>
  <c r="J3685" i="29"/>
  <c r="I3685" i="29"/>
  <c r="H3685" i="29"/>
  <c r="G3685" i="29"/>
  <c r="F3685" i="29"/>
  <c r="E3685" i="29"/>
  <c r="J3684" i="29"/>
  <c r="I3684" i="29"/>
  <c r="H3684" i="29"/>
  <c r="G3684" i="29"/>
  <c r="F3684" i="29"/>
  <c r="E3684" i="29"/>
  <c r="J3682" i="29"/>
  <c r="I3682" i="29"/>
  <c r="H3682" i="29"/>
  <c r="G3682" i="29"/>
  <c r="F3682" i="29"/>
  <c r="E3682" i="29"/>
  <c r="J3681" i="29"/>
  <c r="I3681" i="29"/>
  <c r="H3681" i="29"/>
  <c r="G3681" i="29"/>
  <c r="F3681" i="29"/>
  <c r="E3681" i="29"/>
  <c r="J3680" i="29"/>
  <c r="I3680" i="29"/>
  <c r="H3680" i="29"/>
  <c r="G3680" i="29"/>
  <c r="F3680" i="29"/>
  <c r="E3680" i="29"/>
  <c r="J3679" i="29"/>
  <c r="I3679" i="29"/>
  <c r="H3679" i="29"/>
  <c r="G3679" i="29"/>
  <c r="F3679" i="29"/>
  <c r="E3679" i="29"/>
  <c r="J3678" i="29"/>
  <c r="I3678" i="29"/>
  <c r="H3678" i="29"/>
  <c r="G3678" i="29"/>
  <c r="F3678" i="29"/>
  <c r="E3678" i="29"/>
  <c r="J3677" i="29"/>
  <c r="I3677" i="29"/>
  <c r="H3677" i="29"/>
  <c r="G3677" i="29"/>
  <c r="F3677" i="29"/>
  <c r="E3677" i="29"/>
  <c r="B3677" i="29"/>
  <c r="J3676" i="29"/>
  <c r="I3676" i="29"/>
  <c r="H3676" i="29"/>
  <c r="G3676" i="29"/>
  <c r="F3676" i="29"/>
  <c r="E3676" i="29"/>
  <c r="J3675" i="29"/>
  <c r="I3675" i="29"/>
  <c r="H3675" i="29"/>
  <c r="G3675" i="29"/>
  <c r="F3675" i="29"/>
  <c r="E3675" i="29"/>
  <c r="F3672" i="29"/>
  <c r="C3672" i="29"/>
  <c r="C3671" i="29"/>
  <c r="C3670" i="29"/>
  <c r="C3669" i="29"/>
  <c r="D3662" i="29"/>
  <c r="D3661" i="29"/>
  <c r="F3660" i="29"/>
  <c r="D3659" i="29"/>
  <c r="D3658" i="29"/>
  <c r="F3657" i="29"/>
  <c r="D3656" i="29"/>
  <c r="D3655" i="29"/>
  <c r="D3654" i="29"/>
  <c r="D3653" i="29"/>
  <c r="G3652" i="29"/>
  <c r="D3652" i="29"/>
  <c r="D3651" i="29"/>
  <c r="D3648" i="29"/>
  <c r="C3643" i="29"/>
  <c r="J3640" i="29"/>
  <c r="I3640" i="29"/>
  <c r="H3640" i="29"/>
  <c r="G3640" i="29"/>
  <c r="F3640" i="29"/>
  <c r="E3640" i="29"/>
  <c r="J3639" i="29"/>
  <c r="I3639" i="29"/>
  <c r="H3639" i="29"/>
  <c r="G3639" i="29"/>
  <c r="F3639" i="29"/>
  <c r="E3639" i="29"/>
  <c r="J3637" i="29"/>
  <c r="I3637" i="29"/>
  <c r="H3637" i="29"/>
  <c r="G3637" i="29"/>
  <c r="F3637" i="29"/>
  <c r="E3637" i="29"/>
  <c r="J3636" i="29"/>
  <c r="I3636" i="29"/>
  <c r="H3636" i="29"/>
  <c r="G3636" i="29"/>
  <c r="F3636" i="29"/>
  <c r="E3636" i="29"/>
  <c r="J3635" i="29"/>
  <c r="I3635" i="29"/>
  <c r="H3635" i="29"/>
  <c r="G3635" i="29"/>
  <c r="F3635" i="29"/>
  <c r="E3635" i="29"/>
  <c r="J3634" i="29"/>
  <c r="I3634" i="29"/>
  <c r="H3634" i="29"/>
  <c r="G3634" i="29"/>
  <c r="F3634" i="29"/>
  <c r="E3634" i="29"/>
  <c r="J3633" i="29"/>
  <c r="I3633" i="29"/>
  <c r="H3633" i="29"/>
  <c r="G3633" i="29"/>
  <c r="F3633" i="29"/>
  <c r="E3633" i="29"/>
  <c r="J3632" i="29"/>
  <c r="I3632" i="29"/>
  <c r="H3632" i="29"/>
  <c r="G3632" i="29"/>
  <c r="F3632" i="29"/>
  <c r="E3632" i="29"/>
  <c r="B3632" i="29"/>
  <c r="J3631" i="29"/>
  <c r="I3631" i="29"/>
  <c r="H3631" i="29"/>
  <c r="G3631" i="29"/>
  <c r="F3631" i="29"/>
  <c r="E3631" i="29"/>
  <c r="J3630" i="29"/>
  <c r="I3630" i="29"/>
  <c r="H3630" i="29"/>
  <c r="G3630" i="29"/>
  <c r="F3630" i="29"/>
  <c r="E3630" i="29"/>
  <c r="F3627" i="29"/>
  <c r="C3627" i="29"/>
  <c r="C3626" i="29"/>
  <c r="C3625" i="29"/>
  <c r="C3624" i="29"/>
  <c r="D3617" i="29"/>
  <c r="D3616" i="29"/>
  <c r="F3615" i="29"/>
  <c r="D3614" i="29"/>
  <c r="D3613" i="29"/>
  <c r="F3612" i="29"/>
  <c r="D3611" i="29"/>
  <c r="D3610" i="29"/>
  <c r="D3609" i="29"/>
  <c r="D3608" i="29"/>
  <c r="G3607" i="29"/>
  <c r="D3607" i="29"/>
  <c r="D3606" i="29"/>
  <c r="D3603" i="29"/>
  <c r="J4496" i="29"/>
  <c r="I4496" i="29"/>
  <c r="H4496" i="29"/>
  <c r="G4496" i="29"/>
  <c r="F4496" i="29"/>
  <c r="E4496" i="29"/>
  <c r="D4496" i="29"/>
  <c r="C4496" i="29"/>
  <c r="B4495" i="29"/>
  <c r="B4494" i="29"/>
  <c r="J4493" i="29"/>
  <c r="I4493" i="29"/>
  <c r="H4493" i="29"/>
  <c r="G4493" i="29"/>
  <c r="F4493" i="29"/>
  <c r="E4493" i="29"/>
  <c r="D4493" i="29"/>
  <c r="C4493" i="29"/>
  <c r="B4492" i="29"/>
  <c r="B4491" i="29"/>
  <c r="B4490" i="29"/>
  <c r="B4489" i="29"/>
  <c r="B4488" i="29"/>
  <c r="B4486" i="29"/>
  <c r="B4485" i="29"/>
  <c r="F4476" i="29"/>
  <c r="B4476" i="29"/>
  <c r="H4473" i="29"/>
  <c r="D4460" i="29"/>
  <c r="B4460" i="29"/>
  <c r="D4459" i="29"/>
  <c r="G4458" i="29"/>
  <c r="J4451" i="29"/>
  <c r="I4451" i="29"/>
  <c r="H4451" i="29"/>
  <c r="G4451" i="29"/>
  <c r="F4451" i="29"/>
  <c r="E4451" i="29"/>
  <c r="D4451" i="29"/>
  <c r="C4451" i="29"/>
  <c r="B4450" i="29"/>
  <c r="B4449" i="29"/>
  <c r="J4448" i="29"/>
  <c r="I4448" i="29"/>
  <c r="H4448" i="29"/>
  <c r="G4448" i="29"/>
  <c r="F4448" i="29"/>
  <c r="E4448" i="29"/>
  <c r="D4448" i="29"/>
  <c r="C4448" i="29"/>
  <c r="B4447" i="29"/>
  <c r="B4446" i="29"/>
  <c r="B4445" i="29"/>
  <c r="B4444" i="29"/>
  <c r="B4443" i="29"/>
  <c r="B4441" i="29"/>
  <c r="B4440" i="29"/>
  <c r="F4431" i="29"/>
  <c r="B4431" i="29"/>
  <c r="H4428" i="29"/>
  <c r="D4415" i="29"/>
  <c r="B4415" i="29"/>
  <c r="D4414" i="29"/>
  <c r="G4413" i="29"/>
  <c r="J4406" i="29"/>
  <c r="I4406" i="29"/>
  <c r="H4406" i="29"/>
  <c r="G4406" i="29"/>
  <c r="F4406" i="29"/>
  <c r="E4406" i="29"/>
  <c r="D4406" i="29"/>
  <c r="C4406" i="29"/>
  <c r="B4405" i="29"/>
  <c r="B4404" i="29"/>
  <c r="J4403" i="29"/>
  <c r="I4403" i="29"/>
  <c r="H4403" i="29"/>
  <c r="G4403" i="29"/>
  <c r="F4403" i="29"/>
  <c r="E4403" i="29"/>
  <c r="D4403" i="29"/>
  <c r="C4403" i="29"/>
  <c r="B4402" i="29"/>
  <c r="B4401" i="29"/>
  <c r="B4400" i="29"/>
  <c r="B4399" i="29"/>
  <c r="B4398" i="29"/>
  <c r="B4396" i="29"/>
  <c r="B4395" i="29"/>
  <c r="F4386" i="29"/>
  <c r="B4386" i="29"/>
  <c r="H4383" i="29"/>
  <c r="D4370" i="29"/>
  <c r="B4370" i="29"/>
  <c r="D4369" i="29"/>
  <c r="G4368" i="29"/>
  <c r="J4361" i="29"/>
  <c r="I4361" i="29"/>
  <c r="H4361" i="29"/>
  <c r="G4361" i="29"/>
  <c r="F4361" i="29"/>
  <c r="E4361" i="29"/>
  <c r="D4361" i="29"/>
  <c r="C4361" i="29"/>
  <c r="B4360" i="29"/>
  <c r="B4359" i="29"/>
  <c r="J4358" i="29"/>
  <c r="I4358" i="29"/>
  <c r="H4358" i="29"/>
  <c r="G4358" i="29"/>
  <c r="F4358" i="29"/>
  <c r="E4358" i="29"/>
  <c r="D4358" i="29"/>
  <c r="C4358" i="29"/>
  <c r="B4357" i="29"/>
  <c r="B4356" i="29"/>
  <c r="B4355" i="29"/>
  <c r="B4354" i="29"/>
  <c r="B4353" i="29"/>
  <c r="B4351" i="29"/>
  <c r="B4350" i="29"/>
  <c r="F4341" i="29"/>
  <c r="B4341" i="29"/>
  <c r="H4338" i="29"/>
  <c r="D4325" i="29"/>
  <c r="B4325" i="29"/>
  <c r="D4324" i="29"/>
  <c r="G4323" i="29"/>
  <c r="J4316" i="29"/>
  <c r="I4316" i="29"/>
  <c r="H4316" i="29"/>
  <c r="G4316" i="29"/>
  <c r="F4316" i="29"/>
  <c r="E4316" i="29"/>
  <c r="D4316" i="29"/>
  <c r="C4316" i="29"/>
  <c r="B4315" i="29"/>
  <c r="B4314" i="29"/>
  <c r="J4313" i="29"/>
  <c r="I4313" i="29"/>
  <c r="H4313" i="29"/>
  <c r="G4313" i="29"/>
  <c r="F4313" i="29"/>
  <c r="E4313" i="29"/>
  <c r="D4313" i="29"/>
  <c r="C4313" i="29"/>
  <c r="B4312" i="29"/>
  <c r="B4311" i="29"/>
  <c r="B4310" i="29"/>
  <c r="B4309" i="29"/>
  <c r="B4308" i="29"/>
  <c r="B4306" i="29"/>
  <c r="B4305" i="29"/>
  <c r="F4296" i="29"/>
  <c r="B4296" i="29"/>
  <c r="H4293" i="29"/>
  <c r="D4280" i="29"/>
  <c r="B4280" i="29"/>
  <c r="D4279" i="29"/>
  <c r="G4278" i="29"/>
  <c r="J4271" i="29"/>
  <c r="I4271" i="29"/>
  <c r="H4271" i="29"/>
  <c r="G4271" i="29"/>
  <c r="F4271" i="29"/>
  <c r="E4271" i="29"/>
  <c r="D4271" i="29"/>
  <c r="C4271" i="29"/>
  <c r="B4270" i="29"/>
  <c r="B4269" i="29"/>
  <c r="J4268" i="29"/>
  <c r="I4268" i="29"/>
  <c r="H4268" i="29"/>
  <c r="G4268" i="29"/>
  <c r="F4268" i="29"/>
  <c r="E4268" i="29"/>
  <c r="D4268" i="29"/>
  <c r="C4268" i="29"/>
  <c r="B4267" i="29"/>
  <c r="B4266" i="29"/>
  <c r="B4265" i="29"/>
  <c r="B4264" i="29"/>
  <c r="B4263" i="29"/>
  <c r="B4261" i="29"/>
  <c r="B4260" i="29"/>
  <c r="F4251" i="29"/>
  <c r="B4251" i="29"/>
  <c r="H4248" i="29"/>
  <c r="D4235" i="29"/>
  <c r="B4235" i="29"/>
  <c r="D4234" i="29"/>
  <c r="G4233" i="29"/>
  <c r="J4226" i="29"/>
  <c r="I4226" i="29"/>
  <c r="H4226" i="29"/>
  <c r="G4226" i="29"/>
  <c r="F4226" i="29"/>
  <c r="E4226" i="29"/>
  <c r="D4226" i="29"/>
  <c r="C4226" i="29"/>
  <c r="B4225" i="29"/>
  <c r="B4224" i="29"/>
  <c r="J4223" i="29"/>
  <c r="I4223" i="29"/>
  <c r="H4223" i="29"/>
  <c r="G4223" i="29"/>
  <c r="F4223" i="29"/>
  <c r="E4223" i="29"/>
  <c r="D4223" i="29"/>
  <c r="C4223" i="29"/>
  <c r="B4222" i="29"/>
  <c r="B4221" i="29"/>
  <c r="B4220" i="29"/>
  <c r="B4219" i="29"/>
  <c r="B4218" i="29"/>
  <c r="B4216" i="29"/>
  <c r="B4215" i="29"/>
  <c r="F4206" i="29"/>
  <c r="B4206" i="29"/>
  <c r="H4203" i="29"/>
  <c r="D4190" i="29"/>
  <c r="B4190" i="29"/>
  <c r="D4189" i="29"/>
  <c r="G4188" i="29"/>
  <c r="J4181" i="29"/>
  <c r="I4181" i="29"/>
  <c r="H4181" i="29"/>
  <c r="G4181" i="29"/>
  <c r="F4181" i="29"/>
  <c r="E4181" i="29"/>
  <c r="D4181" i="29"/>
  <c r="C4181" i="29"/>
  <c r="B4180" i="29"/>
  <c r="B4179" i="29"/>
  <c r="J4178" i="29"/>
  <c r="I4178" i="29"/>
  <c r="H4178" i="29"/>
  <c r="G4178" i="29"/>
  <c r="F4178" i="29"/>
  <c r="E4178" i="29"/>
  <c r="D4178" i="29"/>
  <c r="C4178" i="29"/>
  <c r="B4177" i="29"/>
  <c r="B4176" i="29"/>
  <c r="B4175" i="29"/>
  <c r="B4174" i="29"/>
  <c r="B4173" i="29"/>
  <c r="B4171" i="29"/>
  <c r="B4170" i="29"/>
  <c r="F4161" i="29"/>
  <c r="B4161" i="29"/>
  <c r="H4158" i="29"/>
  <c r="D4145" i="29"/>
  <c r="B4145" i="29"/>
  <c r="D4144" i="29"/>
  <c r="G4143" i="29"/>
  <c r="J4136" i="29"/>
  <c r="I4136" i="29"/>
  <c r="H4136" i="29"/>
  <c r="G4136" i="29"/>
  <c r="F4136" i="29"/>
  <c r="E4136" i="29"/>
  <c r="D4136" i="29"/>
  <c r="C4136" i="29"/>
  <c r="B4135" i="29"/>
  <c r="B4134" i="29"/>
  <c r="J4133" i="29"/>
  <c r="I4133" i="29"/>
  <c r="H4133" i="29"/>
  <c r="G4133" i="29"/>
  <c r="F4133" i="29"/>
  <c r="E4133" i="29"/>
  <c r="D4133" i="29"/>
  <c r="C4133" i="29"/>
  <c r="B4132" i="29"/>
  <c r="B4131" i="29"/>
  <c r="B4130" i="29"/>
  <c r="B4129" i="29"/>
  <c r="B4128" i="29"/>
  <c r="B4126" i="29"/>
  <c r="B4125" i="29"/>
  <c r="F4116" i="29"/>
  <c r="B4116" i="29"/>
  <c r="H4113" i="29"/>
  <c r="D4100" i="29"/>
  <c r="B4100" i="29"/>
  <c r="D4099" i="29"/>
  <c r="G4098" i="29"/>
  <c r="J4091" i="29"/>
  <c r="I4091" i="29"/>
  <c r="H4091" i="29"/>
  <c r="G4091" i="29"/>
  <c r="F4091" i="29"/>
  <c r="E4091" i="29"/>
  <c r="D4091" i="29"/>
  <c r="C4091" i="29"/>
  <c r="B4090" i="29"/>
  <c r="B4089" i="29"/>
  <c r="J4088" i="29"/>
  <c r="I4088" i="29"/>
  <c r="H4088" i="29"/>
  <c r="G4088" i="29"/>
  <c r="F4088" i="29"/>
  <c r="E4088" i="29"/>
  <c r="D4088" i="29"/>
  <c r="C4088" i="29"/>
  <c r="B4087" i="29"/>
  <c r="B4086" i="29"/>
  <c r="B4085" i="29"/>
  <c r="B4084" i="29"/>
  <c r="B4083" i="29"/>
  <c r="B4081" i="29"/>
  <c r="B4080" i="29"/>
  <c r="F4071" i="29"/>
  <c r="B4071" i="29"/>
  <c r="H4068" i="29"/>
  <c r="D4055" i="29"/>
  <c r="B4055" i="29"/>
  <c r="D4054" i="29"/>
  <c r="G4053" i="29"/>
  <c r="J4046" i="29"/>
  <c r="I4046" i="29"/>
  <c r="H4046" i="29"/>
  <c r="G4046" i="29"/>
  <c r="F4046" i="29"/>
  <c r="E4046" i="29"/>
  <c r="D4046" i="29"/>
  <c r="C4046" i="29"/>
  <c r="B4045" i="29"/>
  <c r="B4044" i="29"/>
  <c r="J4043" i="29"/>
  <c r="I4043" i="29"/>
  <c r="H4043" i="29"/>
  <c r="G4043" i="29"/>
  <c r="F4043" i="29"/>
  <c r="E4043" i="29"/>
  <c r="D4043" i="29"/>
  <c r="C4043" i="29"/>
  <c r="B4042" i="29"/>
  <c r="B4041" i="29"/>
  <c r="B4040" i="29"/>
  <c r="B4039" i="29"/>
  <c r="B4038" i="29"/>
  <c r="B4036" i="29"/>
  <c r="B4035" i="29"/>
  <c r="F4026" i="29"/>
  <c r="B4026" i="29"/>
  <c r="H4023" i="29"/>
  <c r="D4010" i="29"/>
  <c r="B4010" i="29"/>
  <c r="D4009" i="29"/>
  <c r="G4008" i="29"/>
  <c r="J4001" i="29"/>
  <c r="I4001" i="29"/>
  <c r="H4001" i="29"/>
  <c r="G4001" i="29"/>
  <c r="F4001" i="29"/>
  <c r="E4001" i="29"/>
  <c r="D4001" i="29"/>
  <c r="C4001" i="29"/>
  <c r="B4000" i="29"/>
  <c r="B3999" i="29"/>
  <c r="J3998" i="29"/>
  <c r="I3998" i="29"/>
  <c r="H3998" i="29"/>
  <c r="G3998" i="29"/>
  <c r="F3998" i="29"/>
  <c r="E3998" i="29"/>
  <c r="D3998" i="29"/>
  <c r="C3998" i="29"/>
  <c r="B3997" i="29"/>
  <c r="B3996" i="29"/>
  <c r="B3995" i="29"/>
  <c r="B3994" i="29"/>
  <c r="B3993" i="29"/>
  <c r="B3991" i="29"/>
  <c r="B3990" i="29"/>
  <c r="F3981" i="29"/>
  <c r="B3981" i="29"/>
  <c r="H3978" i="29"/>
  <c r="D3965" i="29"/>
  <c r="B3965" i="29"/>
  <c r="D3964" i="29"/>
  <c r="G3963" i="29"/>
  <c r="J3956" i="29"/>
  <c r="I3956" i="29"/>
  <c r="H3956" i="29"/>
  <c r="G3956" i="29"/>
  <c r="F3956" i="29"/>
  <c r="E3956" i="29"/>
  <c r="D3956" i="29"/>
  <c r="C3956" i="29"/>
  <c r="B3955" i="29"/>
  <c r="B3954" i="29"/>
  <c r="J3953" i="29"/>
  <c r="I3953" i="29"/>
  <c r="H3953" i="29"/>
  <c r="G3953" i="29"/>
  <c r="F3953" i="29"/>
  <c r="E3953" i="29"/>
  <c r="D3953" i="29"/>
  <c r="C3953" i="29"/>
  <c r="B3952" i="29"/>
  <c r="B3951" i="29"/>
  <c r="B3950" i="29"/>
  <c r="B3949" i="29"/>
  <c r="B3948" i="29"/>
  <c r="B3946" i="29"/>
  <c r="B3945" i="29"/>
  <c r="F3936" i="29"/>
  <c r="B3936" i="29"/>
  <c r="H3933" i="29"/>
  <c r="D3920" i="29"/>
  <c r="B3920" i="29"/>
  <c r="D3919" i="29"/>
  <c r="G3918" i="29"/>
  <c r="J3911" i="29"/>
  <c r="I3911" i="29"/>
  <c r="H3911" i="29"/>
  <c r="G3911" i="29"/>
  <c r="F3911" i="29"/>
  <c r="E3911" i="29"/>
  <c r="D3911" i="29"/>
  <c r="C3911" i="29"/>
  <c r="B3910" i="29"/>
  <c r="B3909" i="29"/>
  <c r="J3908" i="29"/>
  <c r="I3908" i="29"/>
  <c r="H3908" i="29"/>
  <c r="G3908" i="29"/>
  <c r="F3908" i="29"/>
  <c r="E3908" i="29"/>
  <c r="D3908" i="29"/>
  <c r="C3908" i="29"/>
  <c r="B3907" i="29"/>
  <c r="B3906" i="29"/>
  <c r="B3905" i="29"/>
  <c r="B3904" i="29"/>
  <c r="B3903" i="29"/>
  <c r="B3901" i="29"/>
  <c r="B3900" i="29"/>
  <c r="F3891" i="29"/>
  <c r="B3891" i="29"/>
  <c r="H3888" i="29"/>
  <c r="D3875" i="29"/>
  <c r="B3875" i="29"/>
  <c r="D3874" i="29"/>
  <c r="G3873" i="29"/>
  <c r="J3866" i="29"/>
  <c r="I3866" i="29"/>
  <c r="H3866" i="29"/>
  <c r="G3866" i="29"/>
  <c r="F3866" i="29"/>
  <c r="E3866" i="29"/>
  <c r="D3866" i="29"/>
  <c r="C3866" i="29"/>
  <c r="B3865" i="29"/>
  <c r="B3864" i="29"/>
  <c r="J3863" i="29"/>
  <c r="I3863" i="29"/>
  <c r="H3863" i="29"/>
  <c r="G3863" i="29"/>
  <c r="F3863" i="29"/>
  <c r="E3863" i="29"/>
  <c r="D3863" i="29"/>
  <c r="C3863" i="29"/>
  <c r="B3862" i="29"/>
  <c r="B3861" i="29"/>
  <c r="B3860" i="29"/>
  <c r="B3859" i="29"/>
  <c r="B3858" i="29"/>
  <c r="B3856" i="29"/>
  <c r="B3855" i="29"/>
  <c r="F3846" i="29"/>
  <c r="B3846" i="29"/>
  <c r="H3843" i="29"/>
  <c r="D3830" i="29"/>
  <c r="B3830" i="29"/>
  <c r="D3829" i="29"/>
  <c r="G3828" i="29"/>
  <c r="J3821" i="29"/>
  <c r="I3821" i="29"/>
  <c r="H3821" i="29"/>
  <c r="G3821" i="29"/>
  <c r="F3821" i="29"/>
  <c r="E3821" i="29"/>
  <c r="D3821" i="29"/>
  <c r="C3821" i="29"/>
  <c r="B3820" i="29"/>
  <c r="B3819" i="29"/>
  <c r="J3818" i="29"/>
  <c r="I3818" i="29"/>
  <c r="H3818" i="29"/>
  <c r="G3818" i="29"/>
  <c r="F3818" i="29"/>
  <c r="E3818" i="29"/>
  <c r="D3818" i="29"/>
  <c r="C3818" i="29"/>
  <c r="B3817" i="29"/>
  <c r="B3816" i="29"/>
  <c r="B3815" i="29"/>
  <c r="B3814" i="29"/>
  <c r="B3813" i="29"/>
  <c r="B3811" i="29"/>
  <c r="B3810" i="29"/>
  <c r="F3801" i="29"/>
  <c r="B3801" i="29"/>
  <c r="H3798" i="29"/>
  <c r="D3785" i="29"/>
  <c r="B3785" i="29"/>
  <c r="D3784" i="29"/>
  <c r="G3783" i="29"/>
  <c r="J3776" i="29"/>
  <c r="I3776" i="29"/>
  <c r="H3776" i="29"/>
  <c r="G3776" i="29"/>
  <c r="F3776" i="29"/>
  <c r="E3776" i="29"/>
  <c r="D3776" i="29"/>
  <c r="C3776" i="29"/>
  <c r="B3775" i="29"/>
  <c r="B3774" i="29"/>
  <c r="J3773" i="29"/>
  <c r="I3773" i="29"/>
  <c r="H3773" i="29"/>
  <c r="G3773" i="29"/>
  <c r="F3773" i="29"/>
  <c r="E3773" i="29"/>
  <c r="D3773" i="29"/>
  <c r="C3773" i="29"/>
  <c r="B3772" i="29"/>
  <c r="B3771" i="29"/>
  <c r="B3770" i="29"/>
  <c r="B3769" i="29"/>
  <c r="B3768" i="29"/>
  <c r="B3766" i="29"/>
  <c r="B3765" i="29"/>
  <c r="F3756" i="29"/>
  <c r="B3756" i="29"/>
  <c r="H3753" i="29"/>
  <c r="D3740" i="29"/>
  <c r="B3740" i="29"/>
  <c r="D3739" i="29"/>
  <c r="G3738" i="29"/>
  <c r="J3731" i="29"/>
  <c r="I3731" i="29"/>
  <c r="H3731" i="29"/>
  <c r="G3731" i="29"/>
  <c r="F3731" i="29"/>
  <c r="E3731" i="29"/>
  <c r="D3731" i="29"/>
  <c r="C3731" i="29"/>
  <c r="B3730" i="29"/>
  <c r="B3729" i="29"/>
  <c r="J3728" i="29"/>
  <c r="I3728" i="29"/>
  <c r="H3728" i="29"/>
  <c r="G3728" i="29"/>
  <c r="F3728" i="29"/>
  <c r="E3728" i="29"/>
  <c r="D3728" i="29"/>
  <c r="C3728" i="29"/>
  <c r="B3727" i="29"/>
  <c r="B3726" i="29"/>
  <c r="B3725" i="29"/>
  <c r="B3724" i="29"/>
  <c r="B3723" i="29"/>
  <c r="B3721" i="29"/>
  <c r="B3720" i="29"/>
  <c r="F3711" i="29"/>
  <c r="B3711" i="29"/>
  <c r="H3708" i="29"/>
  <c r="D3695" i="29"/>
  <c r="B3695" i="29"/>
  <c r="D3694" i="29"/>
  <c r="G3693" i="29"/>
  <c r="J3686" i="29"/>
  <c r="I3686" i="29"/>
  <c r="H3686" i="29"/>
  <c r="G3686" i="29"/>
  <c r="F3686" i="29"/>
  <c r="E3686" i="29"/>
  <c r="D3686" i="29"/>
  <c r="C3686" i="29"/>
  <c r="B3685" i="29"/>
  <c r="B3684" i="29"/>
  <c r="J3683" i="29"/>
  <c r="I3683" i="29"/>
  <c r="H3683" i="29"/>
  <c r="G3683" i="29"/>
  <c r="F3683" i="29"/>
  <c r="E3683" i="29"/>
  <c r="D3683" i="29"/>
  <c r="C3683" i="29"/>
  <c r="B3682" i="29"/>
  <c r="B3681" i="29"/>
  <c r="B3680" i="29"/>
  <c r="B3679" i="29"/>
  <c r="B3678" i="29"/>
  <c r="B3676" i="29"/>
  <c r="B3675" i="29"/>
  <c r="F3666" i="29"/>
  <c r="B3666" i="29"/>
  <c r="H3663" i="29"/>
  <c r="D3650" i="29"/>
  <c r="B3650" i="29"/>
  <c r="D3649" i="29"/>
  <c r="G3648" i="29"/>
  <c r="J3641" i="29"/>
  <c r="I3641" i="29"/>
  <c r="H3641" i="29"/>
  <c r="G3641" i="29"/>
  <c r="F3641" i="29"/>
  <c r="E3641" i="29"/>
  <c r="D3641" i="29"/>
  <c r="C3641" i="29"/>
  <c r="B3640" i="29"/>
  <c r="B3639" i="29"/>
  <c r="J3638" i="29"/>
  <c r="I3638" i="29"/>
  <c r="H3638" i="29"/>
  <c r="G3638" i="29"/>
  <c r="F3638" i="29"/>
  <c r="E3638" i="29"/>
  <c r="D3638" i="29"/>
  <c r="C3638" i="29"/>
  <c r="B3637" i="29"/>
  <c r="B3636" i="29"/>
  <c r="B3635" i="29"/>
  <c r="B3634" i="29"/>
  <c r="B3633" i="29"/>
  <c r="B3631" i="29"/>
  <c r="B3630" i="29"/>
  <c r="F3621" i="29"/>
  <c r="B3621" i="29"/>
  <c r="D3605" i="29"/>
  <c r="B3605" i="29"/>
  <c r="D3604" i="29"/>
  <c r="G3603" i="29"/>
  <c r="C3598" i="29"/>
  <c r="J3595" i="29"/>
  <c r="I3595" i="29"/>
  <c r="H3595" i="29"/>
  <c r="G3595" i="29"/>
  <c r="F3595" i="29"/>
  <c r="E3595" i="29"/>
  <c r="J3594" i="29"/>
  <c r="I3594" i="29"/>
  <c r="H3594" i="29"/>
  <c r="G3594" i="29"/>
  <c r="F3594" i="29"/>
  <c r="E3594" i="29"/>
  <c r="J3592" i="29"/>
  <c r="I3592" i="29"/>
  <c r="H3592" i="29"/>
  <c r="G3592" i="29"/>
  <c r="F3592" i="29"/>
  <c r="E3592" i="29"/>
  <c r="J3591" i="29"/>
  <c r="I3591" i="29"/>
  <c r="H3591" i="29"/>
  <c r="G3591" i="29"/>
  <c r="F3591" i="29"/>
  <c r="E3591" i="29"/>
  <c r="J3590" i="29"/>
  <c r="I3590" i="29"/>
  <c r="H3590" i="29"/>
  <c r="G3590" i="29"/>
  <c r="F3590" i="29"/>
  <c r="E3590" i="29"/>
  <c r="J3589" i="29"/>
  <c r="I3589" i="29"/>
  <c r="H3589" i="29"/>
  <c r="G3589" i="29"/>
  <c r="F3589" i="29"/>
  <c r="E3589" i="29"/>
  <c r="J3588" i="29"/>
  <c r="I3588" i="29"/>
  <c r="H3588" i="29"/>
  <c r="G3588" i="29"/>
  <c r="F3588" i="29"/>
  <c r="E3588" i="29"/>
  <c r="J3587" i="29"/>
  <c r="I3587" i="29"/>
  <c r="H3587" i="29"/>
  <c r="G3587" i="29"/>
  <c r="F3587" i="29"/>
  <c r="E3587" i="29"/>
  <c r="B3587" i="29"/>
  <c r="J3586" i="29"/>
  <c r="I3586" i="29"/>
  <c r="H3586" i="29"/>
  <c r="G3586" i="29"/>
  <c r="F3586" i="29"/>
  <c r="E3586" i="29"/>
  <c r="J3585" i="29"/>
  <c r="I3585" i="29"/>
  <c r="H3585" i="29"/>
  <c r="G3585" i="29"/>
  <c r="F3585" i="29"/>
  <c r="E3585" i="29"/>
  <c r="F3582" i="29"/>
  <c r="C3582" i="29"/>
  <c r="C3581" i="29"/>
  <c r="C3580" i="29"/>
  <c r="C3579" i="29"/>
  <c r="D3572" i="29"/>
  <c r="D3571" i="29"/>
  <c r="F3570" i="29"/>
  <c r="D3569" i="29"/>
  <c r="D3568" i="29"/>
  <c r="F3567" i="29"/>
  <c r="D3566" i="29"/>
  <c r="D3565" i="29"/>
  <c r="D3564" i="29"/>
  <c r="D3563" i="29"/>
  <c r="G3562" i="29"/>
  <c r="D3562" i="29"/>
  <c r="D3561" i="29"/>
  <c r="D3558" i="29"/>
  <c r="C3553" i="29"/>
  <c r="J3550" i="29"/>
  <c r="I3550" i="29"/>
  <c r="H3550" i="29"/>
  <c r="G3550" i="29"/>
  <c r="F3550" i="29"/>
  <c r="E3550" i="29"/>
  <c r="J3549" i="29"/>
  <c r="I3549" i="29"/>
  <c r="H3549" i="29"/>
  <c r="G3549" i="29"/>
  <c r="F3549" i="29"/>
  <c r="E3549" i="29"/>
  <c r="J3547" i="29"/>
  <c r="I3547" i="29"/>
  <c r="H3547" i="29"/>
  <c r="G3547" i="29"/>
  <c r="F3547" i="29"/>
  <c r="E3547" i="29"/>
  <c r="J3546" i="29"/>
  <c r="I3546" i="29"/>
  <c r="H3546" i="29"/>
  <c r="G3546" i="29"/>
  <c r="F3546" i="29"/>
  <c r="E3546" i="29"/>
  <c r="J3545" i="29"/>
  <c r="I3545" i="29"/>
  <c r="H3545" i="29"/>
  <c r="G3545" i="29"/>
  <c r="F3545" i="29"/>
  <c r="E3545" i="29"/>
  <c r="J3544" i="29"/>
  <c r="I3544" i="29"/>
  <c r="H3544" i="29"/>
  <c r="G3544" i="29"/>
  <c r="F3544" i="29"/>
  <c r="E3544" i="29"/>
  <c r="J3543" i="29"/>
  <c r="I3543" i="29"/>
  <c r="H3543" i="29"/>
  <c r="G3543" i="29"/>
  <c r="F3543" i="29"/>
  <c r="E3543" i="29"/>
  <c r="J3542" i="29"/>
  <c r="I3542" i="29"/>
  <c r="H3542" i="29"/>
  <c r="G3542" i="29"/>
  <c r="F3542" i="29"/>
  <c r="E3542" i="29"/>
  <c r="B3542" i="29"/>
  <c r="J3541" i="29"/>
  <c r="I3541" i="29"/>
  <c r="H3541" i="29"/>
  <c r="G3541" i="29"/>
  <c r="F3541" i="29"/>
  <c r="E3541" i="29"/>
  <c r="J3540" i="29"/>
  <c r="I3540" i="29"/>
  <c r="H3540" i="29"/>
  <c r="G3540" i="29"/>
  <c r="F3540" i="29"/>
  <c r="E3540" i="29"/>
  <c r="F3537" i="29"/>
  <c r="C3537" i="29"/>
  <c r="C3536" i="29"/>
  <c r="C3535" i="29"/>
  <c r="C3534" i="29"/>
  <c r="D3527" i="29"/>
  <c r="D3526" i="29"/>
  <c r="F3525" i="29"/>
  <c r="D3524" i="29"/>
  <c r="D3523" i="29"/>
  <c r="F3522" i="29"/>
  <c r="D3521" i="29"/>
  <c r="D3520" i="29"/>
  <c r="D3519" i="29"/>
  <c r="D3518" i="29"/>
  <c r="G3517" i="29"/>
  <c r="D3517" i="29"/>
  <c r="D3516" i="29"/>
  <c r="D3513" i="29"/>
  <c r="C3508" i="29"/>
  <c r="J3505" i="29"/>
  <c r="I3505" i="29"/>
  <c r="H3505" i="29"/>
  <c r="G3505" i="29"/>
  <c r="F3505" i="29"/>
  <c r="E3505" i="29"/>
  <c r="J3504" i="29"/>
  <c r="I3504" i="29"/>
  <c r="H3504" i="29"/>
  <c r="G3504" i="29"/>
  <c r="F3504" i="29"/>
  <c r="E3504" i="29"/>
  <c r="J3502" i="29"/>
  <c r="I3502" i="29"/>
  <c r="H3502" i="29"/>
  <c r="G3502" i="29"/>
  <c r="F3502" i="29"/>
  <c r="E3502" i="29"/>
  <c r="J3501" i="29"/>
  <c r="I3501" i="29"/>
  <c r="H3501" i="29"/>
  <c r="G3501" i="29"/>
  <c r="F3501" i="29"/>
  <c r="E3501" i="29"/>
  <c r="J3500" i="29"/>
  <c r="I3500" i="29"/>
  <c r="H3500" i="29"/>
  <c r="G3500" i="29"/>
  <c r="F3500" i="29"/>
  <c r="E3500" i="29"/>
  <c r="J3499" i="29"/>
  <c r="I3499" i="29"/>
  <c r="H3499" i="29"/>
  <c r="G3499" i="29"/>
  <c r="F3499" i="29"/>
  <c r="E3499" i="29"/>
  <c r="J3498" i="29"/>
  <c r="I3498" i="29"/>
  <c r="H3498" i="29"/>
  <c r="G3498" i="29"/>
  <c r="F3498" i="29"/>
  <c r="E3498" i="29"/>
  <c r="J3497" i="29"/>
  <c r="I3497" i="29"/>
  <c r="H3497" i="29"/>
  <c r="G3497" i="29"/>
  <c r="F3497" i="29"/>
  <c r="E3497" i="29"/>
  <c r="B3497" i="29"/>
  <c r="J3496" i="29"/>
  <c r="I3496" i="29"/>
  <c r="H3496" i="29"/>
  <c r="G3496" i="29"/>
  <c r="F3496" i="29"/>
  <c r="E3496" i="29"/>
  <c r="J3495" i="29"/>
  <c r="I3495" i="29"/>
  <c r="H3495" i="29"/>
  <c r="G3495" i="29"/>
  <c r="F3495" i="29"/>
  <c r="E3495" i="29"/>
  <c r="F3492" i="29"/>
  <c r="C3492" i="29"/>
  <c r="C3491" i="29"/>
  <c r="C3490" i="29"/>
  <c r="C3489" i="29"/>
  <c r="D3482" i="29"/>
  <c r="D3481" i="29"/>
  <c r="F3480" i="29"/>
  <c r="D3479" i="29"/>
  <c r="D3478" i="29"/>
  <c r="F3477" i="29"/>
  <c r="D3476" i="29"/>
  <c r="D3475" i="29"/>
  <c r="D3474" i="29"/>
  <c r="D3473" i="29"/>
  <c r="G3472" i="29"/>
  <c r="D3472" i="29"/>
  <c r="D3471" i="29"/>
  <c r="D3468" i="29"/>
  <c r="C3463" i="29"/>
  <c r="J3460" i="29"/>
  <c r="I3460" i="29"/>
  <c r="H3460" i="29"/>
  <c r="G3460" i="29"/>
  <c r="F3460" i="29"/>
  <c r="E3460" i="29"/>
  <c r="J3459" i="29"/>
  <c r="I3459" i="29"/>
  <c r="H3459" i="29"/>
  <c r="G3459" i="29"/>
  <c r="F3459" i="29"/>
  <c r="E3459" i="29"/>
  <c r="J3457" i="29"/>
  <c r="I3457" i="29"/>
  <c r="H3457" i="29"/>
  <c r="G3457" i="29"/>
  <c r="F3457" i="29"/>
  <c r="E3457" i="29"/>
  <c r="J3456" i="29"/>
  <c r="I3456" i="29"/>
  <c r="H3456" i="29"/>
  <c r="G3456" i="29"/>
  <c r="F3456" i="29"/>
  <c r="E3456" i="29"/>
  <c r="J3455" i="29"/>
  <c r="I3455" i="29"/>
  <c r="H3455" i="29"/>
  <c r="G3455" i="29"/>
  <c r="F3455" i="29"/>
  <c r="E3455" i="29"/>
  <c r="J3454" i="29"/>
  <c r="I3454" i="29"/>
  <c r="H3454" i="29"/>
  <c r="G3454" i="29"/>
  <c r="F3454" i="29"/>
  <c r="E3454" i="29"/>
  <c r="J3453" i="29"/>
  <c r="I3453" i="29"/>
  <c r="H3453" i="29"/>
  <c r="G3453" i="29"/>
  <c r="F3453" i="29"/>
  <c r="E3453" i="29"/>
  <c r="J3452" i="29"/>
  <c r="I3452" i="29"/>
  <c r="H3452" i="29"/>
  <c r="G3452" i="29"/>
  <c r="F3452" i="29"/>
  <c r="E3452" i="29"/>
  <c r="B3452" i="29"/>
  <c r="J3451" i="29"/>
  <c r="I3451" i="29"/>
  <c r="H3451" i="29"/>
  <c r="G3451" i="29"/>
  <c r="F3451" i="29"/>
  <c r="E3451" i="29"/>
  <c r="J3450" i="29"/>
  <c r="I3450" i="29"/>
  <c r="H3450" i="29"/>
  <c r="G3450" i="29"/>
  <c r="F3450" i="29"/>
  <c r="E3450" i="29"/>
  <c r="F3447" i="29"/>
  <c r="C3447" i="29"/>
  <c r="C3446" i="29"/>
  <c r="C3445" i="29"/>
  <c r="C3444" i="29"/>
  <c r="D3437" i="29"/>
  <c r="D3436" i="29"/>
  <c r="F3435" i="29"/>
  <c r="D3434" i="29"/>
  <c r="D3433" i="29"/>
  <c r="F3432" i="29"/>
  <c r="D3431" i="29"/>
  <c r="D3430" i="29"/>
  <c r="D3429" i="29"/>
  <c r="D3428" i="29"/>
  <c r="G3427" i="29"/>
  <c r="D3427" i="29"/>
  <c r="D3426" i="29"/>
  <c r="D3423" i="29"/>
  <c r="C3418" i="29"/>
  <c r="J3415" i="29"/>
  <c r="I3415" i="29"/>
  <c r="H3415" i="29"/>
  <c r="G3415" i="29"/>
  <c r="F3415" i="29"/>
  <c r="E3415" i="29"/>
  <c r="J3414" i="29"/>
  <c r="I3414" i="29"/>
  <c r="H3414" i="29"/>
  <c r="G3414" i="29"/>
  <c r="F3414" i="29"/>
  <c r="E3414" i="29"/>
  <c r="J3412" i="29"/>
  <c r="I3412" i="29"/>
  <c r="H3412" i="29"/>
  <c r="G3412" i="29"/>
  <c r="F3412" i="29"/>
  <c r="E3412" i="29"/>
  <c r="J3411" i="29"/>
  <c r="I3411" i="29"/>
  <c r="H3411" i="29"/>
  <c r="G3411" i="29"/>
  <c r="F3411" i="29"/>
  <c r="E3411" i="29"/>
  <c r="J3410" i="29"/>
  <c r="I3410" i="29"/>
  <c r="H3410" i="29"/>
  <c r="G3410" i="29"/>
  <c r="F3410" i="29"/>
  <c r="E3410" i="29"/>
  <c r="J3409" i="29"/>
  <c r="I3409" i="29"/>
  <c r="H3409" i="29"/>
  <c r="G3409" i="29"/>
  <c r="F3409" i="29"/>
  <c r="E3409" i="29"/>
  <c r="J3408" i="29"/>
  <c r="I3408" i="29"/>
  <c r="H3408" i="29"/>
  <c r="G3408" i="29"/>
  <c r="F3408" i="29"/>
  <c r="E3408" i="29"/>
  <c r="J3407" i="29"/>
  <c r="I3407" i="29"/>
  <c r="H3407" i="29"/>
  <c r="G3407" i="29"/>
  <c r="F3407" i="29"/>
  <c r="E3407" i="29"/>
  <c r="B3407" i="29"/>
  <c r="J3406" i="29"/>
  <c r="I3406" i="29"/>
  <c r="H3406" i="29"/>
  <c r="G3406" i="29"/>
  <c r="F3406" i="29"/>
  <c r="E3406" i="29"/>
  <c r="J3405" i="29"/>
  <c r="I3405" i="29"/>
  <c r="H3405" i="29"/>
  <c r="G3405" i="29"/>
  <c r="F3405" i="29"/>
  <c r="E3405" i="29"/>
  <c r="F3402" i="29"/>
  <c r="C3402" i="29"/>
  <c r="C3401" i="29"/>
  <c r="C3400" i="29"/>
  <c r="C3399" i="29"/>
  <c r="D3392" i="29"/>
  <c r="D3391" i="29"/>
  <c r="F3390" i="29"/>
  <c r="D3389" i="29"/>
  <c r="D3388" i="29"/>
  <c r="F3387" i="29"/>
  <c r="D3386" i="29"/>
  <c r="D3385" i="29"/>
  <c r="D3384" i="29"/>
  <c r="D3383" i="29"/>
  <c r="G3382" i="29"/>
  <c r="D3382" i="29"/>
  <c r="D3381" i="29"/>
  <c r="D3378" i="29"/>
  <c r="C3373" i="29"/>
  <c r="J3370" i="29"/>
  <c r="I3370" i="29"/>
  <c r="H3370" i="29"/>
  <c r="G3370" i="29"/>
  <c r="F3370" i="29"/>
  <c r="E3370" i="29"/>
  <c r="J3369" i="29"/>
  <c r="I3369" i="29"/>
  <c r="H3369" i="29"/>
  <c r="G3369" i="29"/>
  <c r="F3369" i="29"/>
  <c r="E3369" i="29"/>
  <c r="J3367" i="29"/>
  <c r="I3367" i="29"/>
  <c r="H3367" i="29"/>
  <c r="G3367" i="29"/>
  <c r="F3367" i="29"/>
  <c r="E3367" i="29"/>
  <c r="J3366" i="29"/>
  <c r="I3366" i="29"/>
  <c r="H3366" i="29"/>
  <c r="G3366" i="29"/>
  <c r="F3366" i="29"/>
  <c r="E3366" i="29"/>
  <c r="J3365" i="29"/>
  <c r="I3365" i="29"/>
  <c r="H3365" i="29"/>
  <c r="G3365" i="29"/>
  <c r="F3365" i="29"/>
  <c r="E3365" i="29"/>
  <c r="J3364" i="29"/>
  <c r="I3364" i="29"/>
  <c r="H3364" i="29"/>
  <c r="G3364" i="29"/>
  <c r="F3364" i="29"/>
  <c r="E3364" i="29"/>
  <c r="J3363" i="29"/>
  <c r="I3363" i="29"/>
  <c r="H3363" i="29"/>
  <c r="G3363" i="29"/>
  <c r="F3363" i="29"/>
  <c r="E3363" i="29"/>
  <c r="J3362" i="29"/>
  <c r="I3362" i="29"/>
  <c r="H3362" i="29"/>
  <c r="G3362" i="29"/>
  <c r="F3362" i="29"/>
  <c r="E3362" i="29"/>
  <c r="B3362" i="29"/>
  <c r="J3361" i="29"/>
  <c r="I3361" i="29"/>
  <c r="H3361" i="29"/>
  <c r="G3361" i="29"/>
  <c r="F3361" i="29"/>
  <c r="E3361" i="29"/>
  <c r="J3360" i="29"/>
  <c r="I3360" i="29"/>
  <c r="H3360" i="29"/>
  <c r="G3360" i="29"/>
  <c r="F3360" i="29"/>
  <c r="E3360" i="29"/>
  <c r="F3357" i="29"/>
  <c r="C3357" i="29"/>
  <c r="C3356" i="29"/>
  <c r="C3355" i="29"/>
  <c r="C3354" i="29"/>
  <c r="D3347" i="29"/>
  <c r="D3346" i="29"/>
  <c r="F3345" i="29"/>
  <c r="D3344" i="29"/>
  <c r="D3343" i="29"/>
  <c r="F3342" i="29"/>
  <c r="D3341" i="29"/>
  <c r="D3340" i="29"/>
  <c r="D3339" i="29"/>
  <c r="D3338" i="29"/>
  <c r="G3337" i="29"/>
  <c r="D3337" i="29"/>
  <c r="D3336" i="29"/>
  <c r="D3333" i="29"/>
  <c r="C3328" i="29"/>
  <c r="J3325" i="29"/>
  <c r="I3325" i="29"/>
  <c r="H3325" i="29"/>
  <c r="G3325" i="29"/>
  <c r="F3325" i="29"/>
  <c r="E3325" i="29"/>
  <c r="J3324" i="29"/>
  <c r="I3324" i="29"/>
  <c r="H3324" i="29"/>
  <c r="G3324" i="29"/>
  <c r="F3324" i="29"/>
  <c r="E3324" i="29"/>
  <c r="J3322" i="29"/>
  <c r="I3322" i="29"/>
  <c r="H3322" i="29"/>
  <c r="G3322" i="29"/>
  <c r="F3322" i="29"/>
  <c r="E3322" i="29"/>
  <c r="J3321" i="29"/>
  <c r="I3321" i="29"/>
  <c r="H3321" i="29"/>
  <c r="G3321" i="29"/>
  <c r="F3321" i="29"/>
  <c r="E3321" i="29"/>
  <c r="J3320" i="29"/>
  <c r="I3320" i="29"/>
  <c r="H3320" i="29"/>
  <c r="G3320" i="29"/>
  <c r="F3320" i="29"/>
  <c r="E3320" i="29"/>
  <c r="J3319" i="29"/>
  <c r="I3319" i="29"/>
  <c r="H3319" i="29"/>
  <c r="G3319" i="29"/>
  <c r="F3319" i="29"/>
  <c r="E3319" i="29"/>
  <c r="J3318" i="29"/>
  <c r="I3318" i="29"/>
  <c r="H3318" i="29"/>
  <c r="G3318" i="29"/>
  <c r="F3318" i="29"/>
  <c r="E3318" i="29"/>
  <c r="J3317" i="29"/>
  <c r="I3317" i="29"/>
  <c r="H3317" i="29"/>
  <c r="G3317" i="29"/>
  <c r="F3317" i="29"/>
  <c r="E3317" i="29"/>
  <c r="B3317" i="29"/>
  <c r="J3316" i="29"/>
  <c r="I3316" i="29"/>
  <c r="H3316" i="29"/>
  <c r="G3316" i="29"/>
  <c r="F3316" i="29"/>
  <c r="E3316" i="29"/>
  <c r="J3315" i="29"/>
  <c r="I3315" i="29"/>
  <c r="H3315" i="29"/>
  <c r="G3315" i="29"/>
  <c r="F3315" i="29"/>
  <c r="E3315" i="29"/>
  <c r="F3312" i="29"/>
  <c r="C3312" i="29"/>
  <c r="C3311" i="29"/>
  <c r="C3310" i="29"/>
  <c r="C3309" i="29"/>
  <c r="D3302" i="29"/>
  <c r="D3301" i="29"/>
  <c r="F3300" i="29"/>
  <c r="D3299" i="29"/>
  <c r="D3298" i="29"/>
  <c r="F3297" i="29"/>
  <c r="D3296" i="29"/>
  <c r="D3295" i="29"/>
  <c r="D3294" i="29"/>
  <c r="D3293" i="29"/>
  <c r="G3292" i="29"/>
  <c r="D3292" i="29"/>
  <c r="D3291" i="29"/>
  <c r="D3288" i="29"/>
  <c r="C3283" i="29"/>
  <c r="J3280" i="29"/>
  <c r="I3280" i="29"/>
  <c r="H3280" i="29"/>
  <c r="G3280" i="29"/>
  <c r="F3280" i="29"/>
  <c r="E3280" i="29"/>
  <c r="J3279" i="29"/>
  <c r="I3279" i="29"/>
  <c r="H3279" i="29"/>
  <c r="G3279" i="29"/>
  <c r="F3279" i="29"/>
  <c r="E3279" i="29"/>
  <c r="J3277" i="29"/>
  <c r="I3277" i="29"/>
  <c r="H3277" i="29"/>
  <c r="G3277" i="29"/>
  <c r="F3277" i="29"/>
  <c r="E3277" i="29"/>
  <c r="J3276" i="29"/>
  <c r="I3276" i="29"/>
  <c r="H3276" i="29"/>
  <c r="G3276" i="29"/>
  <c r="F3276" i="29"/>
  <c r="E3276" i="29"/>
  <c r="J3275" i="29"/>
  <c r="I3275" i="29"/>
  <c r="H3275" i="29"/>
  <c r="G3275" i="29"/>
  <c r="F3275" i="29"/>
  <c r="E3275" i="29"/>
  <c r="J3274" i="29"/>
  <c r="I3274" i="29"/>
  <c r="H3274" i="29"/>
  <c r="G3274" i="29"/>
  <c r="F3274" i="29"/>
  <c r="E3274" i="29"/>
  <c r="J3273" i="29"/>
  <c r="I3273" i="29"/>
  <c r="H3273" i="29"/>
  <c r="G3273" i="29"/>
  <c r="F3273" i="29"/>
  <c r="E3273" i="29"/>
  <c r="J3272" i="29"/>
  <c r="I3272" i="29"/>
  <c r="H3272" i="29"/>
  <c r="G3272" i="29"/>
  <c r="F3272" i="29"/>
  <c r="E3272" i="29"/>
  <c r="B3272" i="29"/>
  <c r="J3271" i="29"/>
  <c r="I3271" i="29"/>
  <c r="H3271" i="29"/>
  <c r="G3271" i="29"/>
  <c r="F3271" i="29"/>
  <c r="E3271" i="29"/>
  <c r="J3270" i="29"/>
  <c r="I3270" i="29"/>
  <c r="H3270" i="29"/>
  <c r="G3270" i="29"/>
  <c r="F3270" i="29"/>
  <c r="E3270" i="29"/>
  <c r="F3267" i="29"/>
  <c r="C3267" i="29"/>
  <c r="C3266" i="29"/>
  <c r="C3265" i="29"/>
  <c r="C3264" i="29"/>
  <c r="D3257" i="29"/>
  <c r="D3256" i="29"/>
  <c r="F3255" i="29"/>
  <c r="D3254" i="29"/>
  <c r="D3253" i="29"/>
  <c r="F3252" i="29"/>
  <c r="D3251" i="29"/>
  <c r="D3250" i="29"/>
  <c r="D3249" i="29"/>
  <c r="D3248" i="29"/>
  <c r="G3247" i="29"/>
  <c r="D3247" i="29"/>
  <c r="D3246" i="29"/>
  <c r="D3243" i="29"/>
  <c r="C3238" i="29"/>
  <c r="J3235" i="29"/>
  <c r="I3235" i="29"/>
  <c r="H3235" i="29"/>
  <c r="G3235" i="29"/>
  <c r="F3235" i="29"/>
  <c r="E3235" i="29"/>
  <c r="J3234" i="29"/>
  <c r="I3234" i="29"/>
  <c r="H3234" i="29"/>
  <c r="G3234" i="29"/>
  <c r="F3234" i="29"/>
  <c r="E3234" i="29"/>
  <c r="J3232" i="29"/>
  <c r="I3232" i="29"/>
  <c r="H3232" i="29"/>
  <c r="G3232" i="29"/>
  <c r="F3232" i="29"/>
  <c r="E3232" i="29"/>
  <c r="J3231" i="29"/>
  <c r="I3231" i="29"/>
  <c r="H3231" i="29"/>
  <c r="G3231" i="29"/>
  <c r="F3231" i="29"/>
  <c r="E3231" i="29"/>
  <c r="J3230" i="29"/>
  <c r="I3230" i="29"/>
  <c r="H3230" i="29"/>
  <c r="G3230" i="29"/>
  <c r="F3230" i="29"/>
  <c r="E3230" i="29"/>
  <c r="J3229" i="29"/>
  <c r="I3229" i="29"/>
  <c r="H3229" i="29"/>
  <c r="G3229" i="29"/>
  <c r="F3229" i="29"/>
  <c r="E3229" i="29"/>
  <c r="J3228" i="29"/>
  <c r="I3228" i="29"/>
  <c r="H3228" i="29"/>
  <c r="G3228" i="29"/>
  <c r="F3228" i="29"/>
  <c r="E3228" i="29"/>
  <c r="J3227" i="29"/>
  <c r="I3227" i="29"/>
  <c r="H3227" i="29"/>
  <c r="G3227" i="29"/>
  <c r="F3227" i="29"/>
  <c r="E3227" i="29"/>
  <c r="B3227" i="29"/>
  <c r="J3226" i="29"/>
  <c r="I3226" i="29"/>
  <c r="H3226" i="29"/>
  <c r="G3226" i="29"/>
  <c r="F3226" i="29"/>
  <c r="E3226" i="29"/>
  <c r="J3225" i="29"/>
  <c r="I3225" i="29"/>
  <c r="H3225" i="29"/>
  <c r="G3225" i="29"/>
  <c r="F3225" i="29"/>
  <c r="E3225" i="29"/>
  <c r="F3222" i="29"/>
  <c r="C3222" i="29"/>
  <c r="C3221" i="29"/>
  <c r="C3220" i="29"/>
  <c r="C3219" i="29"/>
  <c r="D3212" i="29"/>
  <c r="D3211" i="29"/>
  <c r="F3210" i="29"/>
  <c r="D3209" i="29"/>
  <c r="D3208" i="29"/>
  <c r="F3207" i="29"/>
  <c r="D3206" i="29"/>
  <c r="D3205" i="29"/>
  <c r="D3204" i="29"/>
  <c r="D3203" i="29"/>
  <c r="G3202" i="29"/>
  <c r="D3202" i="29"/>
  <c r="D3201" i="29"/>
  <c r="D3198" i="29"/>
  <c r="C3193" i="29"/>
  <c r="J3190" i="29"/>
  <c r="I3190" i="29"/>
  <c r="H3190" i="29"/>
  <c r="G3190" i="29"/>
  <c r="F3190" i="29"/>
  <c r="E3190" i="29"/>
  <c r="J3189" i="29"/>
  <c r="I3189" i="29"/>
  <c r="H3189" i="29"/>
  <c r="G3189" i="29"/>
  <c r="F3189" i="29"/>
  <c r="E3189" i="29"/>
  <c r="J3187" i="29"/>
  <c r="I3187" i="29"/>
  <c r="H3187" i="29"/>
  <c r="G3187" i="29"/>
  <c r="F3187" i="29"/>
  <c r="E3187" i="29"/>
  <c r="J3186" i="29"/>
  <c r="I3186" i="29"/>
  <c r="H3186" i="29"/>
  <c r="G3186" i="29"/>
  <c r="F3186" i="29"/>
  <c r="E3186" i="29"/>
  <c r="J3185" i="29"/>
  <c r="I3185" i="29"/>
  <c r="H3185" i="29"/>
  <c r="G3185" i="29"/>
  <c r="F3185" i="29"/>
  <c r="E3185" i="29"/>
  <c r="J3184" i="29"/>
  <c r="I3184" i="29"/>
  <c r="H3184" i="29"/>
  <c r="G3184" i="29"/>
  <c r="F3184" i="29"/>
  <c r="E3184" i="29"/>
  <c r="J3183" i="29"/>
  <c r="I3183" i="29"/>
  <c r="H3183" i="29"/>
  <c r="G3183" i="29"/>
  <c r="F3183" i="29"/>
  <c r="E3183" i="29"/>
  <c r="J3182" i="29"/>
  <c r="I3182" i="29"/>
  <c r="H3182" i="29"/>
  <c r="G3182" i="29"/>
  <c r="F3182" i="29"/>
  <c r="E3182" i="29"/>
  <c r="B3182" i="29"/>
  <c r="J3181" i="29"/>
  <c r="I3181" i="29"/>
  <c r="H3181" i="29"/>
  <c r="G3181" i="29"/>
  <c r="F3181" i="29"/>
  <c r="E3181" i="29"/>
  <c r="J3180" i="29"/>
  <c r="I3180" i="29"/>
  <c r="H3180" i="29"/>
  <c r="G3180" i="29"/>
  <c r="F3180" i="29"/>
  <c r="E3180" i="29"/>
  <c r="F3177" i="29"/>
  <c r="C3177" i="29"/>
  <c r="C3176" i="29"/>
  <c r="C3175" i="29"/>
  <c r="C3174" i="29"/>
  <c r="D3167" i="29"/>
  <c r="D3166" i="29"/>
  <c r="F3165" i="29"/>
  <c r="D3164" i="29"/>
  <c r="D3163" i="29"/>
  <c r="F3162" i="29"/>
  <c r="D3161" i="29"/>
  <c r="D3160" i="29"/>
  <c r="D3159" i="29"/>
  <c r="D3158" i="29"/>
  <c r="G3157" i="29"/>
  <c r="D3157" i="29"/>
  <c r="D3156" i="29"/>
  <c r="D3153" i="29"/>
  <c r="C3148" i="29"/>
  <c r="J3145" i="29"/>
  <c r="I3145" i="29"/>
  <c r="H3145" i="29"/>
  <c r="G3145" i="29"/>
  <c r="F3145" i="29"/>
  <c r="E3145" i="29"/>
  <c r="J3144" i="29"/>
  <c r="I3144" i="29"/>
  <c r="H3144" i="29"/>
  <c r="G3144" i="29"/>
  <c r="F3144" i="29"/>
  <c r="E3144" i="29"/>
  <c r="J3142" i="29"/>
  <c r="I3142" i="29"/>
  <c r="H3142" i="29"/>
  <c r="G3142" i="29"/>
  <c r="F3142" i="29"/>
  <c r="E3142" i="29"/>
  <c r="J3141" i="29"/>
  <c r="I3141" i="29"/>
  <c r="H3141" i="29"/>
  <c r="G3141" i="29"/>
  <c r="F3141" i="29"/>
  <c r="E3141" i="29"/>
  <c r="J3140" i="29"/>
  <c r="I3140" i="29"/>
  <c r="H3140" i="29"/>
  <c r="G3140" i="29"/>
  <c r="F3140" i="29"/>
  <c r="E3140" i="29"/>
  <c r="J3139" i="29"/>
  <c r="I3139" i="29"/>
  <c r="H3139" i="29"/>
  <c r="G3139" i="29"/>
  <c r="F3139" i="29"/>
  <c r="E3139" i="29"/>
  <c r="J3138" i="29"/>
  <c r="I3138" i="29"/>
  <c r="H3138" i="29"/>
  <c r="G3138" i="29"/>
  <c r="F3138" i="29"/>
  <c r="E3138" i="29"/>
  <c r="J3137" i="29"/>
  <c r="I3137" i="29"/>
  <c r="H3137" i="29"/>
  <c r="G3137" i="29"/>
  <c r="F3137" i="29"/>
  <c r="E3137" i="29"/>
  <c r="B3137" i="29"/>
  <c r="J3136" i="29"/>
  <c r="I3136" i="29"/>
  <c r="H3136" i="29"/>
  <c r="G3136" i="29"/>
  <c r="F3136" i="29"/>
  <c r="E3136" i="29"/>
  <c r="J3135" i="29"/>
  <c r="I3135" i="29"/>
  <c r="H3135" i="29"/>
  <c r="G3135" i="29"/>
  <c r="F3135" i="29"/>
  <c r="E3135" i="29"/>
  <c r="F3132" i="29"/>
  <c r="C3132" i="29"/>
  <c r="C3131" i="29"/>
  <c r="C3130" i="29"/>
  <c r="C3129" i="29"/>
  <c r="D3122" i="29"/>
  <c r="D3121" i="29"/>
  <c r="F3120" i="29"/>
  <c r="D3119" i="29"/>
  <c r="D3118" i="29"/>
  <c r="F3117" i="29"/>
  <c r="D3116" i="29"/>
  <c r="D3115" i="29"/>
  <c r="D3114" i="29"/>
  <c r="D3113" i="29"/>
  <c r="G3112" i="29"/>
  <c r="D3112" i="29"/>
  <c r="D3111" i="29"/>
  <c r="D3108" i="29"/>
  <c r="C3103" i="29"/>
  <c r="J3100" i="29"/>
  <c r="I3100" i="29"/>
  <c r="H3100" i="29"/>
  <c r="G3100" i="29"/>
  <c r="F3100" i="29"/>
  <c r="E3100" i="29"/>
  <c r="J3099" i="29"/>
  <c r="I3099" i="29"/>
  <c r="H3099" i="29"/>
  <c r="G3099" i="29"/>
  <c r="F3099" i="29"/>
  <c r="E3099" i="29"/>
  <c r="J3097" i="29"/>
  <c r="I3097" i="29"/>
  <c r="H3097" i="29"/>
  <c r="G3097" i="29"/>
  <c r="F3097" i="29"/>
  <c r="E3097" i="29"/>
  <c r="J3096" i="29"/>
  <c r="I3096" i="29"/>
  <c r="H3096" i="29"/>
  <c r="G3096" i="29"/>
  <c r="F3096" i="29"/>
  <c r="E3096" i="29"/>
  <c r="J3095" i="29"/>
  <c r="I3095" i="29"/>
  <c r="H3095" i="29"/>
  <c r="G3095" i="29"/>
  <c r="F3095" i="29"/>
  <c r="E3095" i="29"/>
  <c r="J3094" i="29"/>
  <c r="I3094" i="29"/>
  <c r="H3094" i="29"/>
  <c r="G3094" i="29"/>
  <c r="F3094" i="29"/>
  <c r="E3094" i="29"/>
  <c r="J3093" i="29"/>
  <c r="I3093" i="29"/>
  <c r="H3093" i="29"/>
  <c r="G3093" i="29"/>
  <c r="F3093" i="29"/>
  <c r="E3093" i="29"/>
  <c r="J3092" i="29"/>
  <c r="I3092" i="29"/>
  <c r="H3092" i="29"/>
  <c r="G3092" i="29"/>
  <c r="F3092" i="29"/>
  <c r="E3092" i="29"/>
  <c r="B3092" i="29"/>
  <c r="J3091" i="29"/>
  <c r="I3091" i="29"/>
  <c r="H3091" i="29"/>
  <c r="G3091" i="29"/>
  <c r="F3091" i="29"/>
  <c r="E3091" i="29"/>
  <c r="J3090" i="29"/>
  <c r="I3090" i="29"/>
  <c r="H3090" i="29"/>
  <c r="G3090" i="29"/>
  <c r="F3090" i="29"/>
  <c r="E3090" i="29"/>
  <c r="F3087" i="29"/>
  <c r="C3087" i="29"/>
  <c r="C3086" i="29"/>
  <c r="C3085" i="29"/>
  <c r="C3084" i="29"/>
  <c r="D3077" i="29"/>
  <c r="D3076" i="29"/>
  <c r="F3075" i="29"/>
  <c r="D3074" i="29"/>
  <c r="D3073" i="29"/>
  <c r="F3072" i="29"/>
  <c r="D3071" i="29"/>
  <c r="D3070" i="29"/>
  <c r="D3069" i="29"/>
  <c r="D3068" i="29"/>
  <c r="G3067" i="29"/>
  <c r="D3067" i="29"/>
  <c r="D3066" i="29"/>
  <c r="D3063" i="29"/>
  <c r="C3058" i="29"/>
  <c r="J3055" i="29"/>
  <c r="I3055" i="29"/>
  <c r="H3055" i="29"/>
  <c r="G3055" i="29"/>
  <c r="F3055" i="29"/>
  <c r="E3055" i="29"/>
  <c r="J3054" i="29"/>
  <c r="I3054" i="29"/>
  <c r="H3054" i="29"/>
  <c r="G3054" i="29"/>
  <c r="F3054" i="29"/>
  <c r="E3054" i="29"/>
  <c r="J3052" i="29"/>
  <c r="I3052" i="29"/>
  <c r="H3052" i="29"/>
  <c r="G3052" i="29"/>
  <c r="F3052" i="29"/>
  <c r="E3052" i="29"/>
  <c r="J3051" i="29"/>
  <c r="I3051" i="29"/>
  <c r="H3051" i="29"/>
  <c r="G3051" i="29"/>
  <c r="F3051" i="29"/>
  <c r="E3051" i="29"/>
  <c r="J3050" i="29"/>
  <c r="I3050" i="29"/>
  <c r="H3050" i="29"/>
  <c r="G3050" i="29"/>
  <c r="F3050" i="29"/>
  <c r="E3050" i="29"/>
  <c r="J3049" i="29"/>
  <c r="I3049" i="29"/>
  <c r="H3049" i="29"/>
  <c r="G3049" i="29"/>
  <c r="F3049" i="29"/>
  <c r="E3049" i="29"/>
  <c r="J3048" i="29"/>
  <c r="I3048" i="29"/>
  <c r="H3048" i="29"/>
  <c r="G3048" i="29"/>
  <c r="F3048" i="29"/>
  <c r="E3048" i="29"/>
  <c r="J3047" i="29"/>
  <c r="I3047" i="29"/>
  <c r="H3047" i="29"/>
  <c r="G3047" i="29"/>
  <c r="F3047" i="29"/>
  <c r="E3047" i="29"/>
  <c r="B3047" i="29"/>
  <c r="J3046" i="29"/>
  <c r="I3046" i="29"/>
  <c r="H3046" i="29"/>
  <c r="G3046" i="29"/>
  <c r="F3046" i="29"/>
  <c r="E3046" i="29"/>
  <c r="J3045" i="29"/>
  <c r="I3045" i="29"/>
  <c r="H3045" i="29"/>
  <c r="G3045" i="29"/>
  <c r="F3045" i="29"/>
  <c r="E3045" i="29"/>
  <c r="F3042" i="29"/>
  <c r="C3042" i="29"/>
  <c r="C3041" i="29"/>
  <c r="C3040" i="29"/>
  <c r="C3039" i="29"/>
  <c r="D3032" i="29"/>
  <c r="D3031" i="29"/>
  <c r="F3030" i="29"/>
  <c r="D3029" i="29"/>
  <c r="D3028" i="29"/>
  <c r="F3027" i="29"/>
  <c r="D3026" i="29"/>
  <c r="D3025" i="29"/>
  <c r="D3024" i="29"/>
  <c r="D3023" i="29"/>
  <c r="G3022" i="29"/>
  <c r="D3022" i="29"/>
  <c r="D3021" i="29"/>
  <c r="D3018" i="29"/>
  <c r="C3013" i="29"/>
  <c r="J3010" i="29"/>
  <c r="I3010" i="29"/>
  <c r="H3010" i="29"/>
  <c r="G3010" i="29"/>
  <c r="F3010" i="29"/>
  <c r="E3010" i="29"/>
  <c r="J3009" i="29"/>
  <c r="I3009" i="29"/>
  <c r="H3009" i="29"/>
  <c r="G3009" i="29"/>
  <c r="F3009" i="29"/>
  <c r="E3009" i="29"/>
  <c r="J3007" i="29"/>
  <c r="I3007" i="29"/>
  <c r="H3007" i="29"/>
  <c r="G3007" i="29"/>
  <c r="F3007" i="29"/>
  <c r="E3007" i="29"/>
  <c r="J3006" i="29"/>
  <c r="I3006" i="29"/>
  <c r="H3006" i="29"/>
  <c r="G3006" i="29"/>
  <c r="F3006" i="29"/>
  <c r="E3006" i="29"/>
  <c r="J3005" i="29"/>
  <c r="I3005" i="29"/>
  <c r="H3005" i="29"/>
  <c r="G3005" i="29"/>
  <c r="F3005" i="29"/>
  <c r="E3005" i="29"/>
  <c r="J3004" i="29"/>
  <c r="I3004" i="29"/>
  <c r="H3004" i="29"/>
  <c r="G3004" i="29"/>
  <c r="F3004" i="29"/>
  <c r="E3004" i="29"/>
  <c r="J3003" i="29"/>
  <c r="I3003" i="29"/>
  <c r="H3003" i="29"/>
  <c r="G3003" i="29"/>
  <c r="F3003" i="29"/>
  <c r="E3003" i="29"/>
  <c r="J3002" i="29"/>
  <c r="I3002" i="29"/>
  <c r="H3002" i="29"/>
  <c r="G3002" i="29"/>
  <c r="F3002" i="29"/>
  <c r="E3002" i="29"/>
  <c r="B3002" i="29"/>
  <c r="J3001" i="29"/>
  <c r="I3001" i="29"/>
  <c r="H3001" i="29"/>
  <c r="G3001" i="29"/>
  <c r="F3001" i="29"/>
  <c r="E3001" i="29"/>
  <c r="J3000" i="29"/>
  <c r="I3000" i="29"/>
  <c r="H3000" i="29"/>
  <c r="G3000" i="29"/>
  <c r="F3000" i="29"/>
  <c r="E3000" i="29"/>
  <c r="F2997" i="29"/>
  <c r="C2997" i="29"/>
  <c r="C2996" i="29"/>
  <c r="C2995" i="29"/>
  <c r="C2994" i="29"/>
  <c r="D2987" i="29"/>
  <c r="D2986" i="29"/>
  <c r="F2985" i="29"/>
  <c r="D2984" i="29"/>
  <c r="D2983" i="29"/>
  <c r="F2982" i="29"/>
  <c r="D2981" i="29"/>
  <c r="D2980" i="29"/>
  <c r="D2979" i="29"/>
  <c r="D2978" i="29"/>
  <c r="G2977" i="29"/>
  <c r="D2977" i="29"/>
  <c r="D2976" i="29"/>
  <c r="D2973" i="29"/>
  <c r="C2968" i="29"/>
  <c r="J2965" i="29"/>
  <c r="I2965" i="29"/>
  <c r="H2965" i="29"/>
  <c r="G2965" i="29"/>
  <c r="F2965" i="29"/>
  <c r="E2965" i="29"/>
  <c r="J2964" i="29"/>
  <c r="I2964" i="29"/>
  <c r="H2964" i="29"/>
  <c r="G2964" i="29"/>
  <c r="F2964" i="29"/>
  <c r="E2964" i="29"/>
  <c r="J2962" i="29"/>
  <c r="I2962" i="29"/>
  <c r="H2962" i="29"/>
  <c r="G2962" i="29"/>
  <c r="F2962" i="29"/>
  <c r="E2962" i="29"/>
  <c r="J2961" i="29"/>
  <c r="I2961" i="29"/>
  <c r="H2961" i="29"/>
  <c r="G2961" i="29"/>
  <c r="F2961" i="29"/>
  <c r="E2961" i="29"/>
  <c r="J2960" i="29"/>
  <c r="I2960" i="29"/>
  <c r="H2960" i="29"/>
  <c r="G2960" i="29"/>
  <c r="F2960" i="29"/>
  <c r="E2960" i="29"/>
  <c r="J2959" i="29"/>
  <c r="I2959" i="29"/>
  <c r="H2959" i="29"/>
  <c r="G2959" i="29"/>
  <c r="F2959" i="29"/>
  <c r="E2959" i="29"/>
  <c r="J2958" i="29"/>
  <c r="I2958" i="29"/>
  <c r="H2958" i="29"/>
  <c r="G2958" i="29"/>
  <c r="F2958" i="29"/>
  <c r="E2958" i="29"/>
  <c r="J2957" i="29"/>
  <c r="I2957" i="29"/>
  <c r="H2957" i="29"/>
  <c r="G2957" i="29"/>
  <c r="F2957" i="29"/>
  <c r="E2957" i="29"/>
  <c r="B2957" i="29"/>
  <c r="J2956" i="29"/>
  <c r="I2956" i="29"/>
  <c r="H2956" i="29"/>
  <c r="G2956" i="29"/>
  <c r="F2956" i="29"/>
  <c r="E2956" i="29"/>
  <c r="J2955" i="29"/>
  <c r="I2955" i="29"/>
  <c r="H2955" i="29"/>
  <c r="G2955" i="29"/>
  <c r="F2955" i="29"/>
  <c r="E2955" i="29"/>
  <c r="F2952" i="29"/>
  <c r="C2952" i="29"/>
  <c r="C2951" i="29"/>
  <c r="C2950" i="29"/>
  <c r="C2949" i="29"/>
  <c r="D2942" i="29"/>
  <c r="D2941" i="29"/>
  <c r="F2940" i="29"/>
  <c r="D2939" i="29"/>
  <c r="D2938" i="29"/>
  <c r="F2937" i="29"/>
  <c r="D2936" i="29"/>
  <c r="D2935" i="29"/>
  <c r="D2934" i="29"/>
  <c r="D2933" i="29"/>
  <c r="G2932" i="29"/>
  <c r="D2932" i="29"/>
  <c r="D2931" i="29"/>
  <c r="D2928" i="29"/>
  <c r="C2923" i="29"/>
  <c r="J2920" i="29"/>
  <c r="I2920" i="29"/>
  <c r="H2920" i="29"/>
  <c r="G2920" i="29"/>
  <c r="F2920" i="29"/>
  <c r="E2920" i="29"/>
  <c r="J2919" i="29"/>
  <c r="I2919" i="29"/>
  <c r="H2919" i="29"/>
  <c r="G2919" i="29"/>
  <c r="F2919" i="29"/>
  <c r="E2919" i="29"/>
  <c r="J2917" i="29"/>
  <c r="I2917" i="29"/>
  <c r="H2917" i="29"/>
  <c r="G2917" i="29"/>
  <c r="F2917" i="29"/>
  <c r="E2917" i="29"/>
  <c r="J2916" i="29"/>
  <c r="I2916" i="29"/>
  <c r="H2916" i="29"/>
  <c r="G2916" i="29"/>
  <c r="F2916" i="29"/>
  <c r="E2916" i="29"/>
  <c r="J2915" i="29"/>
  <c r="I2915" i="29"/>
  <c r="H2915" i="29"/>
  <c r="G2915" i="29"/>
  <c r="F2915" i="29"/>
  <c r="E2915" i="29"/>
  <c r="J2914" i="29"/>
  <c r="I2914" i="29"/>
  <c r="H2914" i="29"/>
  <c r="G2914" i="29"/>
  <c r="F2914" i="29"/>
  <c r="E2914" i="29"/>
  <c r="J2913" i="29"/>
  <c r="I2913" i="29"/>
  <c r="H2913" i="29"/>
  <c r="G2913" i="29"/>
  <c r="F2913" i="29"/>
  <c r="E2913" i="29"/>
  <c r="J2912" i="29"/>
  <c r="I2912" i="29"/>
  <c r="H2912" i="29"/>
  <c r="G2912" i="29"/>
  <c r="F2912" i="29"/>
  <c r="E2912" i="29"/>
  <c r="B2912" i="29"/>
  <c r="J2911" i="29"/>
  <c r="I2911" i="29"/>
  <c r="H2911" i="29"/>
  <c r="G2911" i="29"/>
  <c r="F2911" i="29"/>
  <c r="E2911" i="29"/>
  <c r="J2910" i="29"/>
  <c r="I2910" i="29"/>
  <c r="H2910" i="29"/>
  <c r="G2910" i="29"/>
  <c r="F2910" i="29"/>
  <c r="E2910" i="29"/>
  <c r="F2907" i="29"/>
  <c r="C2907" i="29"/>
  <c r="C2906" i="29"/>
  <c r="C2905" i="29"/>
  <c r="C2904" i="29"/>
  <c r="D2897" i="29"/>
  <c r="D2896" i="29"/>
  <c r="F2895" i="29"/>
  <c r="D2894" i="29"/>
  <c r="D2893" i="29"/>
  <c r="F2892" i="29"/>
  <c r="D2891" i="29"/>
  <c r="D2890" i="29"/>
  <c r="D2889" i="29"/>
  <c r="D2888" i="29"/>
  <c r="G2887" i="29"/>
  <c r="D2887" i="29"/>
  <c r="D2886" i="29"/>
  <c r="D2883" i="29"/>
  <c r="C2878" i="29"/>
  <c r="J2875" i="29"/>
  <c r="I2875" i="29"/>
  <c r="H2875" i="29"/>
  <c r="G2875" i="29"/>
  <c r="F2875" i="29"/>
  <c r="E2875" i="29"/>
  <c r="J2874" i="29"/>
  <c r="I2874" i="29"/>
  <c r="H2874" i="29"/>
  <c r="G2874" i="29"/>
  <c r="F2874" i="29"/>
  <c r="E2874" i="29"/>
  <c r="J2872" i="29"/>
  <c r="I2872" i="29"/>
  <c r="H2872" i="29"/>
  <c r="G2872" i="29"/>
  <c r="F2872" i="29"/>
  <c r="E2872" i="29"/>
  <c r="J2871" i="29"/>
  <c r="I2871" i="29"/>
  <c r="H2871" i="29"/>
  <c r="G2871" i="29"/>
  <c r="F2871" i="29"/>
  <c r="E2871" i="29"/>
  <c r="J2870" i="29"/>
  <c r="I2870" i="29"/>
  <c r="H2870" i="29"/>
  <c r="G2870" i="29"/>
  <c r="F2870" i="29"/>
  <c r="E2870" i="29"/>
  <c r="J2869" i="29"/>
  <c r="I2869" i="29"/>
  <c r="H2869" i="29"/>
  <c r="G2869" i="29"/>
  <c r="F2869" i="29"/>
  <c r="E2869" i="29"/>
  <c r="J2868" i="29"/>
  <c r="I2868" i="29"/>
  <c r="H2868" i="29"/>
  <c r="G2868" i="29"/>
  <c r="F2868" i="29"/>
  <c r="E2868" i="29"/>
  <c r="J2867" i="29"/>
  <c r="I2867" i="29"/>
  <c r="H2867" i="29"/>
  <c r="G2867" i="29"/>
  <c r="F2867" i="29"/>
  <c r="E2867" i="29"/>
  <c r="B2867" i="29"/>
  <c r="J2866" i="29"/>
  <c r="I2866" i="29"/>
  <c r="H2866" i="29"/>
  <c r="G2866" i="29"/>
  <c r="F2866" i="29"/>
  <c r="E2866" i="29"/>
  <c r="J2865" i="29"/>
  <c r="I2865" i="29"/>
  <c r="H2865" i="29"/>
  <c r="G2865" i="29"/>
  <c r="F2865" i="29"/>
  <c r="E2865" i="29"/>
  <c r="F2862" i="29"/>
  <c r="C2862" i="29"/>
  <c r="C2861" i="29"/>
  <c r="C2860" i="29"/>
  <c r="C2859" i="29"/>
  <c r="D2852" i="29"/>
  <c r="D2851" i="29"/>
  <c r="F2850" i="29"/>
  <c r="D2849" i="29"/>
  <c r="D2848" i="29"/>
  <c r="F2847" i="29"/>
  <c r="D2846" i="29"/>
  <c r="D2845" i="29"/>
  <c r="D2844" i="29"/>
  <c r="D2843" i="29"/>
  <c r="G2842" i="29"/>
  <c r="D2842" i="29"/>
  <c r="D2841" i="29"/>
  <c r="D2838" i="29"/>
  <c r="C2833" i="29"/>
  <c r="J2830" i="29"/>
  <c r="I2830" i="29"/>
  <c r="H2830" i="29"/>
  <c r="G2830" i="29"/>
  <c r="F2830" i="29"/>
  <c r="E2830" i="29"/>
  <c r="J2829" i="29"/>
  <c r="I2829" i="29"/>
  <c r="H2829" i="29"/>
  <c r="G2829" i="29"/>
  <c r="F2829" i="29"/>
  <c r="E2829" i="29"/>
  <c r="J2827" i="29"/>
  <c r="I2827" i="29"/>
  <c r="H2827" i="29"/>
  <c r="G2827" i="29"/>
  <c r="F2827" i="29"/>
  <c r="E2827" i="29"/>
  <c r="J2826" i="29"/>
  <c r="I2826" i="29"/>
  <c r="H2826" i="29"/>
  <c r="G2826" i="29"/>
  <c r="F2826" i="29"/>
  <c r="E2826" i="29"/>
  <c r="J2825" i="29"/>
  <c r="I2825" i="29"/>
  <c r="H2825" i="29"/>
  <c r="G2825" i="29"/>
  <c r="F2825" i="29"/>
  <c r="E2825" i="29"/>
  <c r="J2824" i="29"/>
  <c r="I2824" i="29"/>
  <c r="H2824" i="29"/>
  <c r="G2824" i="29"/>
  <c r="F2824" i="29"/>
  <c r="E2824" i="29"/>
  <c r="J2823" i="29"/>
  <c r="I2823" i="29"/>
  <c r="H2823" i="29"/>
  <c r="G2823" i="29"/>
  <c r="F2823" i="29"/>
  <c r="E2823" i="29"/>
  <c r="J2822" i="29"/>
  <c r="I2822" i="29"/>
  <c r="H2822" i="29"/>
  <c r="G2822" i="29"/>
  <c r="F2822" i="29"/>
  <c r="E2822" i="29"/>
  <c r="B2822" i="29"/>
  <c r="J2821" i="29"/>
  <c r="I2821" i="29"/>
  <c r="H2821" i="29"/>
  <c r="G2821" i="29"/>
  <c r="F2821" i="29"/>
  <c r="E2821" i="29"/>
  <c r="J2820" i="29"/>
  <c r="I2820" i="29"/>
  <c r="H2820" i="29"/>
  <c r="G2820" i="29"/>
  <c r="F2820" i="29"/>
  <c r="E2820" i="29"/>
  <c r="F2817" i="29"/>
  <c r="C2817" i="29"/>
  <c r="C2816" i="29"/>
  <c r="C2815" i="29"/>
  <c r="C2814" i="29"/>
  <c r="D2807" i="29"/>
  <c r="D2806" i="29"/>
  <c r="F2805" i="29"/>
  <c r="D2804" i="29"/>
  <c r="D2803" i="29"/>
  <c r="F2802" i="29"/>
  <c r="D2801" i="29"/>
  <c r="D2800" i="29"/>
  <c r="D2799" i="29"/>
  <c r="D2798" i="29"/>
  <c r="G2797" i="29"/>
  <c r="D2797" i="29"/>
  <c r="D2796" i="29"/>
  <c r="D2793" i="29"/>
  <c r="C2788" i="29"/>
  <c r="J2785" i="29"/>
  <c r="I2785" i="29"/>
  <c r="H2785" i="29"/>
  <c r="G2785" i="29"/>
  <c r="F2785" i="29"/>
  <c r="E2785" i="29"/>
  <c r="J2784" i="29"/>
  <c r="I2784" i="29"/>
  <c r="H2784" i="29"/>
  <c r="G2784" i="29"/>
  <c r="F2784" i="29"/>
  <c r="E2784" i="29"/>
  <c r="J2782" i="29"/>
  <c r="I2782" i="29"/>
  <c r="H2782" i="29"/>
  <c r="G2782" i="29"/>
  <c r="F2782" i="29"/>
  <c r="E2782" i="29"/>
  <c r="J2781" i="29"/>
  <c r="I2781" i="29"/>
  <c r="H2781" i="29"/>
  <c r="G2781" i="29"/>
  <c r="F2781" i="29"/>
  <c r="E2781" i="29"/>
  <c r="J2780" i="29"/>
  <c r="I2780" i="29"/>
  <c r="H2780" i="29"/>
  <c r="G2780" i="29"/>
  <c r="F2780" i="29"/>
  <c r="E2780" i="29"/>
  <c r="J2779" i="29"/>
  <c r="I2779" i="29"/>
  <c r="H2779" i="29"/>
  <c r="G2779" i="29"/>
  <c r="F2779" i="29"/>
  <c r="E2779" i="29"/>
  <c r="J2778" i="29"/>
  <c r="I2778" i="29"/>
  <c r="H2778" i="29"/>
  <c r="G2778" i="29"/>
  <c r="F2778" i="29"/>
  <c r="E2778" i="29"/>
  <c r="J2777" i="29"/>
  <c r="I2777" i="29"/>
  <c r="H2777" i="29"/>
  <c r="G2777" i="29"/>
  <c r="F2777" i="29"/>
  <c r="E2777" i="29"/>
  <c r="B2777" i="29"/>
  <c r="J2776" i="29"/>
  <c r="I2776" i="29"/>
  <c r="H2776" i="29"/>
  <c r="G2776" i="29"/>
  <c r="F2776" i="29"/>
  <c r="E2776" i="29"/>
  <c r="J2775" i="29"/>
  <c r="I2775" i="29"/>
  <c r="H2775" i="29"/>
  <c r="G2775" i="29"/>
  <c r="F2775" i="29"/>
  <c r="E2775" i="29"/>
  <c r="F2772" i="29"/>
  <c r="C2772" i="29"/>
  <c r="C2771" i="29"/>
  <c r="C2770" i="29"/>
  <c r="C2769" i="29"/>
  <c r="D2762" i="29"/>
  <c r="D2761" i="29"/>
  <c r="F2760" i="29"/>
  <c r="D2759" i="29"/>
  <c r="D2758" i="29"/>
  <c r="F2757" i="29"/>
  <c r="D2756" i="29"/>
  <c r="D2755" i="29"/>
  <c r="D2754" i="29"/>
  <c r="D2753" i="29"/>
  <c r="G2752" i="29"/>
  <c r="D2752" i="29"/>
  <c r="D2751" i="29"/>
  <c r="D2748" i="29"/>
  <c r="C2743" i="29"/>
  <c r="J2740" i="29"/>
  <c r="I2740" i="29"/>
  <c r="H2740" i="29"/>
  <c r="G2740" i="29"/>
  <c r="F2740" i="29"/>
  <c r="E2740" i="29"/>
  <c r="J2739" i="29"/>
  <c r="I2739" i="29"/>
  <c r="H2739" i="29"/>
  <c r="G2739" i="29"/>
  <c r="F2739" i="29"/>
  <c r="E2739" i="29"/>
  <c r="J2737" i="29"/>
  <c r="I2737" i="29"/>
  <c r="H2737" i="29"/>
  <c r="G2737" i="29"/>
  <c r="F2737" i="29"/>
  <c r="E2737" i="29"/>
  <c r="J2736" i="29"/>
  <c r="I2736" i="29"/>
  <c r="H2736" i="29"/>
  <c r="G2736" i="29"/>
  <c r="F2736" i="29"/>
  <c r="E2736" i="29"/>
  <c r="J2735" i="29"/>
  <c r="I2735" i="29"/>
  <c r="H2735" i="29"/>
  <c r="G2735" i="29"/>
  <c r="F2735" i="29"/>
  <c r="E2735" i="29"/>
  <c r="J2734" i="29"/>
  <c r="I2734" i="29"/>
  <c r="H2734" i="29"/>
  <c r="G2734" i="29"/>
  <c r="F2734" i="29"/>
  <c r="E2734" i="29"/>
  <c r="J2733" i="29"/>
  <c r="I2733" i="29"/>
  <c r="H2733" i="29"/>
  <c r="G2733" i="29"/>
  <c r="F2733" i="29"/>
  <c r="E2733" i="29"/>
  <c r="J2732" i="29"/>
  <c r="I2732" i="29"/>
  <c r="H2732" i="29"/>
  <c r="G2732" i="29"/>
  <c r="F2732" i="29"/>
  <c r="E2732" i="29"/>
  <c r="B2732" i="29"/>
  <c r="J2731" i="29"/>
  <c r="I2731" i="29"/>
  <c r="H2731" i="29"/>
  <c r="G2731" i="29"/>
  <c r="F2731" i="29"/>
  <c r="E2731" i="29"/>
  <c r="J2730" i="29"/>
  <c r="I2730" i="29"/>
  <c r="H2730" i="29"/>
  <c r="G2730" i="29"/>
  <c r="F2730" i="29"/>
  <c r="E2730" i="29"/>
  <c r="F2727" i="29"/>
  <c r="C2727" i="29"/>
  <c r="C2726" i="29"/>
  <c r="C2725" i="29"/>
  <c r="C2724" i="29"/>
  <c r="D2717" i="29"/>
  <c r="D2716" i="29"/>
  <c r="F2715" i="29"/>
  <c r="D2714" i="29"/>
  <c r="D2713" i="29"/>
  <c r="F2712" i="29"/>
  <c r="D2711" i="29"/>
  <c r="D2710" i="29"/>
  <c r="D2709" i="29"/>
  <c r="D2708" i="29"/>
  <c r="G2707" i="29"/>
  <c r="D2707" i="29"/>
  <c r="D2706" i="29"/>
  <c r="D2703" i="29"/>
  <c r="C2698" i="29"/>
  <c r="J2695" i="29"/>
  <c r="I2695" i="29"/>
  <c r="H2695" i="29"/>
  <c r="G2695" i="29"/>
  <c r="F2695" i="29"/>
  <c r="E2695" i="29"/>
  <c r="J2694" i="29"/>
  <c r="I2694" i="29"/>
  <c r="H2694" i="29"/>
  <c r="G2694" i="29"/>
  <c r="F2694" i="29"/>
  <c r="E2694" i="29"/>
  <c r="J2692" i="29"/>
  <c r="I2692" i="29"/>
  <c r="H2692" i="29"/>
  <c r="G2692" i="29"/>
  <c r="F2692" i="29"/>
  <c r="E2692" i="29"/>
  <c r="J2691" i="29"/>
  <c r="I2691" i="29"/>
  <c r="H2691" i="29"/>
  <c r="G2691" i="29"/>
  <c r="F2691" i="29"/>
  <c r="E2691" i="29"/>
  <c r="J2690" i="29"/>
  <c r="I2690" i="29"/>
  <c r="H2690" i="29"/>
  <c r="G2690" i="29"/>
  <c r="F2690" i="29"/>
  <c r="E2690" i="29"/>
  <c r="J2689" i="29"/>
  <c r="I2689" i="29"/>
  <c r="H2689" i="29"/>
  <c r="G2689" i="29"/>
  <c r="F2689" i="29"/>
  <c r="E2689" i="29"/>
  <c r="J2688" i="29"/>
  <c r="I2688" i="29"/>
  <c r="H2688" i="29"/>
  <c r="G2688" i="29"/>
  <c r="F2688" i="29"/>
  <c r="E2688" i="29"/>
  <c r="J2687" i="29"/>
  <c r="I2687" i="29"/>
  <c r="H2687" i="29"/>
  <c r="G2687" i="29"/>
  <c r="F2687" i="29"/>
  <c r="E2687" i="29"/>
  <c r="B2687" i="29"/>
  <c r="J2686" i="29"/>
  <c r="I2686" i="29"/>
  <c r="H2686" i="29"/>
  <c r="G2686" i="29"/>
  <c r="F2686" i="29"/>
  <c r="E2686" i="29"/>
  <c r="J2685" i="29"/>
  <c r="I2685" i="29"/>
  <c r="H2685" i="29"/>
  <c r="G2685" i="29"/>
  <c r="F2685" i="29"/>
  <c r="E2685" i="29"/>
  <c r="F2682" i="29"/>
  <c r="C2682" i="29"/>
  <c r="C2681" i="29"/>
  <c r="C2680" i="29"/>
  <c r="C2679" i="29"/>
  <c r="D2672" i="29"/>
  <c r="D2671" i="29"/>
  <c r="F2670" i="29"/>
  <c r="D2669" i="29"/>
  <c r="D2668" i="29"/>
  <c r="F2667" i="29"/>
  <c r="D2666" i="29"/>
  <c r="D2665" i="29"/>
  <c r="D2664" i="29"/>
  <c r="D2663" i="29"/>
  <c r="G2662" i="29"/>
  <c r="D2662" i="29"/>
  <c r="D2661" i="29"/>
  <c r="D2658" i="29"/>
  <c r="C2653" i="29"/>
  <c r="J2650" i="29"/>
  <c r="I2650" i="29"/>
  <c r="H2650" i="29"/>
  <c r="G2650" i="29"/>
  <c r="F2650" i="29"/>
  <c r="E2650" i="29"/>
  <c r="J2649" i="29"/>
  <c r="I2649" i="29"/>
  <c r="H2649" i="29"/>
  <c r="G2649" i="29"/>
  <c r="F2649" i="29"/>
  <c r="E2649" i="29"/>
  <c r="J2647" i="29"/>
  <c r="I2647" i="29"/>
  <c r="H2647" i="29"/>
  <c r="G2647" i="29"/>
  <c r="F2647" i="29"/>
  <c r="E2647" i="29"/>
  <c r="J2646" i="29"/>
  <c r="I2646" i="29"/>
  <c r="H2646" i="29"/>
  <c r="G2646" i="29"/>
  <c r="F2646" i="29"/>
  <c r="E2646" i="29"/>
  <c r="J2645" i="29"/>
  <c r="I2645" i="29"/>
  <c r="H2645" i="29"/>
  <c r="G2645" i="29"/>
  <c r="F2645" i="29"/>
  <c r="E2645" i="29"/>
  <c r="J2644" i="29"/>
  <c r="I2644" i="29"/>
  <c r="H2644" i="29"/>
  <c r="G2644" i="29"/>
  <c r="F2644" i="29"/>
  <c r="E2644" i="29"/>
  <c r="J2643" i="29"/>
  <c r="I2643" i="29"/>
  <c r="H2643" i="29"/>
  <c r="G2643" i="29"/>
  <c r="F2643" i="29"/>
  <c r="E2643" i="29"/>
  <c r="J2642" i="29"/>
  <c r="I2642" i="29"/>
  <c r="H2642" i="29"/>
  <c r="G2642" i="29"/>
  <c r="F2642" i="29"/>
  <c r="E2642" i="29"/>
  <c r="B2642" i="29"/>
  <c r="J2641" i="29"/>
  <c r="I2641" i="29"/>
  <c r="H2641" i="29"/>
  <c r="G2641" i="29"/>
  <c r="F2641" i="29"/>
  <c r="E2641" i="29"/>
  <c r="J2640" i="29"/>
  <c r="I2640" i="29"/>
  <c r="H2640" i="29"/>
  <c r="G2640" i="29"/>
  <c r="F2640" i="29"/>
  <c r="E2640" i="29"/>
  <c r="F2637" i="29"/>
  <c r="C2637" i="29"/>
  <c r="C2636" i="29"/>
  <c r="C2635" i="29"/>
  <c r="C2634" i="29"/>
  <c r="D2627" i="29"/>
  <c r="D2626" i="29"/>
  <c r="F2625" i="29"/>
  <c r="D2624" i="29"/>
  <c r="D2623" i="29"/>
  <c r="F2622" i="29"/>
  <c r="D2621" i="29"/>
  <c r="D2620" i="29"/>
  <c r="D2619" i="29"/>
  <c r="D2618" i="29"/>
  <c r="G2617" i="29"/>
  <c r="D2617" i="29"/>
  <c r="D2616" i="29"/>
  <c r="D2613" i="29"/>
  <c r="C2608" i="29"/>
  <c r="J2605" i="29"/>
  <c r="I2605" i="29"/>
  <c r="H2605" i="29"/>
  <c r="G2605" i="29"/>
  <c r="F2605" i="29"/>
  <c r="E2605" i="29"/>
  <c r="J2604" i="29"/>
  <c r="I2604" i="29"/>
  <c r="H2604" i="29"/>
  <c r="G2604" i="29"/>
  <c r="F2604" i="29"/>
  <c r="E2604" i="29"/>
  <c r="J2602" i="29"/>
  <c r="I2602" i="29"/>
  <c r="H2602" i="29"/>
  <c r="G2602" i="29"/>
  <c r="F2602" i="29"/>
  <c r="E2602" i="29"/>
  <c r="J2601" i="29"/>
  <c r="I2601" i="29"/>
  <c r="H2601" i="29"/>
  <c r="G2601" i="29"/>
  <c r="F2601" i="29"/>
  <c r="E2601" i="29"/>
  <c r="J2600" i="29"/>
  <c r="I2600" i="29"/>
  <c r="H2600" i="29"/>
  <c r="G2600" i="29"/>
  <c r="F2600" i="29"/>
  <c r="E2600" i="29"/>
  <c r="J2599" i="29"/>
  <c r="I2599" i="29"/>
  <c r="H2599" i="29"/>
  <c r="G2599" i="29"/>
  <c r="F2599" i="29"/>
  <c r="E2599" i="29"/>
  <c r="J2598" i="29"/>
  <c r="I2598" i="29"/>
  <c r="H2598" i="29"/>
  <c r="G2598" i="29"/>
  <c r="F2598" i="29"/>
  <c r="E2598" i="29"/>
  <c r="J2597" i="29"/>
  <c r="I2597" i="29"/>
  <c r="H2597" i="29"/>
  <c r="G2597" i="29"/>
  <c r="F2597" i="29"/>
  <c r="E2597" i="29"/>
  <c r="B2597" i="29"/>
  <c r="J2596" i="29"/>
  <c r="I2596" i="29"/>
  <c r="H2596" i="29"/>
  <c r="G2596" i="29"/>
  <c r="F2596" i="29"/>
  <c r="E2596" i="29"/>
  <c r="J2595" i="29"/>
  <c r="I2595" i="29"/>
  <c r="H2595" i="29"/>
  <c r="G2595" i="29"/>
  <c r="F2595" i="29"/>
  <c r="E2595" i="29"/>
  <c r="F2592" i="29"/>
  <c r="C2592" i="29"/>
  <c r="C2591" i="29"/>
  <c r="C2590" i="29"/>
  <c r="C2589" i="29"/>
  <c r="D2582" i="29"/>
  <c r="D2581" i="29"/>
  <c r="F2580" i="29"/>
  <c r="D2579" i="29"/>
  <c r="D2578" i="29"/>
  <c r="F2577" i="29"/>
  <c r="D2576" i="29"/>
  <c r="D2574" i="29"/>
  <c r="D2573" i="29"/>
  <c r="G2572" i="29"/>
  <c r="D2572" i="29"/>
  <c r="D2571" i="29"/>
  <c r="D2568" i="29"/>
  <c r="C2563" i="29"/>
  <c r="J2560" i="29"/>
  <c r="I2560" i="29"/>
  <c r="H2560" i="29"/>
  <c r="G2560" i="29"/>
  <c r="F2560" i="29"/>
  <c r="E2560" i="29"/>
  <c r="J2559" i="29"/>
  <c r="I2559" i="29"/>
  <c r="H2559" i="29"/>
  <c r="G2559" i="29"/>
  <c r="F2559" i="29"/>
  <c r="E2559" i="29"/>
  <c r="J2557" i="29"/>
  <c r="I2557" i="29"/>
  <c r="H2557" i="29"/>
  <c r="G2557" i="29"/>
  <c r="F2557" i="29"/>
  <c r="E2557" i="29"/>
  <c r="J2556" i="29"/>
  <c r="I2556" i="29"/>
  <c r="H2556" i="29"/>
  <c r="G2556" i="29"/>
  <c r="F2556" i="29"/>
  <c r="E2556" i="29"/>
  <c r="J2555" i="29"/>
  <c r="I2555" i="29"/>
  <c r="H2555" i="29"/>
  <c r="G2555" i="29"/>
  <c r="F2555" i="29"/>
  <c r="E2555" i="29"/>
  <c r="J2554" i="29"/>
  <c r="I2554" i="29"/>
  <c r="H2554" i="29"/>
  <c r="G2554" i="29"/>
  <c r="F2554" i="29"/>
  <c r="E2554" i="29"/>
  <c r="J2553" i="29"/>
  <c r="I2553" i="29"/>
  <c r="H2553" i="29"/>
  <c r="G2553" i="29"/>
  <c r="F2553" i="29"/>
  <c r="E2553" i="29"/>
  <c r="J2552" i="29"/>
  <c r="I2552" i="29"/>
  <c r="H2552" i="29"/>
  <c r="G2552" i="29"/>
  <c r="F2552" i="29"/>
  <c r="E2552" i="29"/>
  <c r="B2552" i="29"/>
  <c r="J2551" i="29"/>
  <c r="I2551" i="29"/>
  <c r="H2551" i="29"/>
  <c r="G2551" i="29"/>
  <c r="F2551" i="29"/>
  <c r="E2551" i="29"/>
  <c r="J2550" i="29"/>
  <c r="I2550" i="29"/>
  <c r="H2550" i="29"/>
  <c r="G2550" i="29"/>
  <c r="F2550" i="29"/>
  <c r="E2550" i="29"/>
  <c r="F2547" i="29"/>
  <c r="C2547" i="29"/>
  <c r="C2546" i="29"/>
  <c r="C2545" i="29"/>
  <c r="C2544" i="29"/>
  <c r="D2537" i="29"/>
  <c r="D2536" i="29"/>
  <c r="F2535" i="29"/>
  <c r="D2534" i="29"/>
  <c r="D2533" i="29"/>
  <c r="F2532" i="29"/>
  <c r="D2531" i="29"/>
  <c r="D2530" i="29"/>
  <c r="D2529" i="29"/>
  <c r="D2528" i="29"/>
  <c r="G2527" i="29"/>
  <c r="D2527" i="29"/>
  <c r="D2526" i="29"/>
  <c r="D2523" i="29"/>
  <c r="C2518" i="29"/>
  <c r="J2515" i="29"/>
  <c r="I2515" i="29"/>
  <c r="H2515" i="29"/>
  <c r="G2515" i="29"/>
  <c r="F2515" i="29"/>
  <c r="E2515" i="29"/>
  <c r="J2514" i="29"/>
  <c r="I2514" i="29"/>
  <c r="H2514" i="29"/>
  <c r="G2514" i="29"/>
  <c r="F2514" i="29"/>
  <c r="E2514" i="29"/>
  <c r="J2512" i="29"/>
  <c r="I2512" i="29"/>
  <c r="H2512" i="29"/>
  <c r="G2512" i="29"/>
  <c r="F2512" i="29"/>
  <c r="E2512" i="29"/>
  <c r="J2511" i="29"/>
  <c r="I2511" i="29"/>
  <c r="H2511" i="29"/>
  <c r="G2511" i="29"/>
  <c r="F2511" i="29"/>
  <c r="E2511" i="29"/>
  <c r="J2510" i="29"/>
  <c r="I2510" i="29"/>
  <c r="H2510" i="29"/>
  <c r="G2510" i="29"/>
  <c r="F2510" i="29"/>
  <c r="E2510" i="29"/>
  <c r="J2509" i="29"/>
  <c r="I2509" i="29"/>
  <c r="H2509" i="29"/>
  <c r="G2509" i="29"/>
  <c r="F2509" i="29"/>
  <c r="E2509" i="29"/>
  <c r="J2508" i="29"/>
  <c r="I2508" i="29"/>
  <c r="H2508" i="29"/>
  <c r="G2508" i="29"/>
  <c r="F2508" i="29"/>
  <c r="E2508" i="29"/>
  <c r="J2507" i="29"/>
  <c r="I2507" i="29"/>
  <c r="H2507" i="29"/>
  <c r="G2507" i="29"/>
  <c r="F2507" i="29"/>
  <c r="E2507" i="29"/>
  <c r="B2507" i="29"/>
  <c r="J2506" i="29"/>
  <c r="I2506" i="29"/>
  <c r="H2506" i="29"/>
  <c r="G2506" i="29"/>
  <c r="F2506" i="29"/>
  <c r="E2506" i="29"/>
  <c r="J2505" i="29"/>
  <c r="I2505" i="29"/>
  <c r="H2505" i="29"/>
  <c r="G2505" i="29"/>
  <c r="F2505" i="29"/>
  <c r="E2505" i="29"/>
  <c r="F2502" i="29"/>
  <c r="C2502" i="29"/>
  <c r="C2501" i="29"/>
  <c r="C2500" i="29"/>
  <c r="C2499" i="29"/>
  <c r="D2492" i="29"/>
  <c r="D2491" i="29"/>
  <c r="F2490" i="29"/>
  <c r="D2489" i="29"/>
  <c r="D2488" i="29"/>
  <c r="F2487" i="29"/>
  <c r="D2486" i="29"/>
  <c r="D2485" i="29"/>
  <c r="D2484" i="29"/>
  <c r="D2483" i="29"/>
  <c r="G2482" i="29"/>
  <c r="D2482" i="29"/>
  <c r="D2481" i="29"/>
  <c r="D2478" i="29"/>
  <c r="C2473" i="29"/>
  <c r="J2470" i="29"/>
  <c r="I2470" i="29"/>
  <c r="H2470" i="29"/>
  <c r="G2470" i="29"/>
  <c r="F2470" i="29"/>
  <c r="E2470" i="29"/>
  <c r="J2469" i="29"/>
  <c r="I2469" i="29"/>
  <c r="H2469" i="29"/>
  <c r="G2469" i="29"/>
  <c r="F2469" i="29"/>
  <c r="E2469" i="29"/>
  <c r="J2467" i="29"/>
  <c r="I2467" i="29"/>
  <c r="H2467" i="29"/>
  <c r="G2467" i="29"/>
  <c r="F2467" i="29"/>
  <c r="E2467" i="29"/>
  <c r="J2466" i="29"/>
  <c r="I2466" i="29"/>
  <c r="H2466" i="29"/>
  <c r="G2466" i="29"/>
  <c r="F2466" i="29"/>
  <c r="E2466" i="29"/>
  <c r="J2465" i="29"/>
  <c r="I2465" i="29"/>
  <c r="H2465" i="29"/>
  <c r="G2465" i="29"/>
  <c r="F2465" i="29"/>
  <c r="E2465" i="29"/>
  <c r="J2464" i="29"/>
  <c r="I2464" i="29"/>
  <c r="H2464" i="29"/>
  <c r="G2464" i="29"/>
  <c r="F2464" i="29"/>
  <c r="E2464" i="29"/>
  <c r="J2463" i="29"/>
  <c r="I2463" i="29"/>
  <c r="H2463" i="29"/>
  <c r="G2463" i="29"/>
  <c r="F2463" i="29"/>
  <c r="E2463" i="29"/>
  <c r="J2462" i="29"/>
  <c r="I2462" i="29"/>
  <c r="H2462" i="29"/>
  <c r="G2462" i="29"/>
  <c r="F2462" i="29"/>
  <c r="E2462" i="29"/>
  <c r="B2462" i="29"/>
  <c r="J2461" i="29"/>
  <c r="I2461" i="29"/>
  <c r="H2461" i="29"/>
  <c r="G2461" i="29"/>
  <c r="F2461" i="29"/>
  <c r="E2461" i="29"/>
  <c r="J2460" i="29"/>
  <c r="I2460" i="29"/>
  <c r="H2460" i="29"/>
  <c r="G2460" i="29"/>
  <c r="F2460" i="29"/>
  <c r="E2460" i="29"/>
  <c r="F2457" i="29"/>
  <c r="C2457" i="29"/>
  <c r="C2456" i="29"/>
  <c r="C2455" i="29"/>
  <c r="C2454" i="29"/>
  <c r="D2447" i="29"/>
  <c r="D2446" i="29"/>
  <c r="F2445" i="29"/>
  <c r="D2444" i="29"/>
  <c r="D2443" i="29"/>
  <c r="F2442" i="29"/>
  <c r="D2441" i="29"/>
  <c r="D2440" i="29"/>
  <c r="D2439" i="29"/>
  <c r="D2438" i="29"/>
  <c r="G2437" i="29"/>
  <c r="D2437" i="29"/>
  <c r="D2436" i="29"/>
  <c r="D2433" i="29"/>
  <c r="C2428" i="29"/>
  <c r="J2425" i="29"/>
  <c r="I2425" i="29"/>
  <c r="H2425" i="29"/>
  <c r="G2425" i="29"/>
  <c r="F2425" i="29"/>
  <c r="E2425" i="29"/>
  <c r="J2424" i="29"/>
  <c r="I2424" i="29"/>
  <c r="H2424" i="29"/>
  <c r="G2424" i="29"/>
  <c r="F2424" i="29"/>
  <c r="E2424" i="29"/>
  <c r="J2422" i="29"/>
  <c r="I2422" i="29"/>
  <c r="H2422" i="29"/>
  <c r="G2422" i="29"/>
  <c r="F2422" i="29"/>
  <c r="E2422" i="29"/>
  <c r="J2421" i="29"/>
  <c r="I2421" i="29"/>
  <c r="H2421" i="29"/>
  <c r="G2421" i="29"/>
  <c r="F2421" i="29"/>
  <c r="E2421" i="29"/>
  <c r="J2420" i="29"/>
  <c r="I2420" i="29"/>
  <c r="H2420" i="29"/>
  <c r="G2420" i="29"/>
  <c r="F2420" i="29"/>
  <c r="E2420" i="29"/>
  <c r="J2419" i="29"/>
  <c r="I2419" i="29"/>
  <c r="H2419" i="29"/>
  <c r="G2419" i="29"/>
  <c r="F2419" i="29"/>
  <c r="E2419" i="29"/>
  <c r="J2418" i="29"/>
  <c r="I2418" i="29"/>
  <c r="H2418" i="29"/>
  <c r="G2418" i="29"/>
  <c r="F2418" i="29"/>
  <c r="E2418" i="29"/>
  <c r="J2417" i="29"/>
  <c r="I2417" i="29"/>
  <c r="H2417" i="29"/>
  <c r="G2417" i="29"/>
  <c r="F2417" i="29"/>
  <c r="E2417" i="29"/>
  <c r="B2417" i="29"/>
  <c r="J2416" i="29"/>
  <c r="I2416" i="29"/>
  <c r="H2416" i="29"/>
  <c r="G2416" i="29"/>
  <c r="F2416" i="29"/>
  <c r="E2416" i="29"/>
  <c r="J2415" i="29"/>
  <c r="I2415" i="29"/>
  <c r="H2415" i="29"/>
  <c r="G2415" i="29"/>
  <c r="F2415" i="29"/>
  <c r="E2415" i="29"/>
  <c r="F2412" i="29"/>
  <c r="C2412" i="29"/>
  <c r="C2411" i="29"/>
  <c r="C2410" i="29"/>
  <c r="C2409" i="29"/>
  <c r="D2402" i="29"/>
  <c r="D2401" i="29"/>
  <c r="F2400" i="29"/>
  <c r="D2399" i="29"/>
  <c r="D2398" i="29"/>
  <c r="F2397" i="29"/>
  <c r="D2396" i="29"/>
  <c r="D2395" i="29"/>
  <c r="D2394" i="29"/>
  <c r="D2393" i="29"/>
  <c r="G2392" i="29"/>
  <c r="D2392" i="29"/>
  <c r="D2391" i="29"/>
  <c r="D2388" i="29"/>
  <c r="C2383" i="29"/>
  <c r="J2380" i="29"/>
  <c r="I2380" i="29"/>
  <c r="H2380" i="29"/>
  <c r="G2380" i="29"/>
  <c r="F2380" i="29"/>
  <c r="E2380" i="29"/>
  <c r="J2379" i="29"/>
  <c r="I2379" i="29"/>
  <c r="H2379" i="29"/>
  <c r="G2379" i="29"/>
  <c r="F2379" i="29"/>
  <c r="E2379" i="29"/>
  <c r="J2377" i="29"/>
  <c r="I2377" i="29"/>
  <c r="H2377" i="29"/>
  <c r="G2377" i="29"/>
  <c r="F2377" i="29"/>
  <c r="E2377" i="29"/>
  <c r="J2376" i="29"/>
  <c r="I2376" i="29"/>
  <c r="H2376" i="29"/>
  <c r="G2376" i="29"/>
  <c r="F2376" i="29"/>
  <c r="E2376" i="29"/>
  <c r="J2375" i="29"/>
  <c r="I2375" i="29"/>
  <c r="H2375" i="29"/>
  <c r="G2375" i="29"/>
  <c r="F2375" i="29"/>
  <c r="E2375" i="29"/>
  <c r="J2374" i="29"/>
  <c r="I2374" i="29"/>
  <c r="H2374" i="29"/>
  <c r="G2374" i="29"/>
  <c r="F2374" i="29"/>
  <c r="E2374" i="29"/>
  <c r="J2373" i="29"/>
  <c r="I2373" i="29"/>
  <c r="H2373" i="29"/>
  <c r="G2373" i="29"/>
  <c r="F2373" i="29"/>
  <c r="E2373" i="29"/>
  <c r="J2372" i="29"/>
  <c r="I2372" i="29"/>
  <c r="H2372" i="29"/>
  <c r="G2372" i="29"/>
  <c r="F2372" i="29"/>
  <c r="E2372" i="29"/>
  <c r="B2372" i="29"/>
  <c r="J2371" i="29"/>
  <c r="I2371" i="29"/>
  <c r="H2371" i="29"/>
  <c r="G2371" i="29"/>
  <c r="F2371" i="29"/>
  <c r="E2371" i="29"/>
  <c r="J2370" i="29"/>
  <c r="I2370" i="29"/>
  <c r="H2370" i="29"/>
  <c r="G2370" i="29"/>
  <c r="F2370" i="29"/>
  <c r="E2370" i="29"/>
  <c r="F2367" i="29"/>
  <c r="C2367" i="29"/>
  <c r="C2366" i="29"/>
  <c r="C2365" i="29"/>
  <c r="C2364" i="29"/>
  <c r="D2357" i="29"/>
  <c r="D2356" i="29"/>
  <c r="F2355" i="29"/>
  <c r="D2354" i="29"/>
  <c r="D2353" i="29"/>
  <c r="F2352" i="29"/>
  <c r="D2351" i="29"/>
  <c r="D2350" i="29"/>
  <c r="D2349" i="29"/>
  <c r="D2348" i="29"/>
  <c r="G2347" i="29"/>
  <c r="D2347" i="29"/>
  <c r="D2346" i="29"/>
  <c r="D2343" i="29"/>
  <c r="C2338" i="29"/>
  <c r="J2335" i="29"/>
  <c r="I2335" i="29"/>
  <c r="H2335" i="29"/>
  <c r="G2335" i="29"/>
  <c r="F2335" i="29"/>
  <c r="E2335" i="29"/>
  <c r="J2334" i="29"/>
  <c r="I2334" i="29"/>
  <c r="H2334" i="29"/>
  <c r="G2334" i="29"/>
  <c r="F2334" i="29"/>
  <c r="E2334" i="29"/>
  <c r="J2332" i="29"/>
  <c r="I2332" i="29"/>
  <c r="H2332" i="29"/>
  <c r="G2332" i="29"/>
  <c r="F2332" i="29"/>
  <c r="E2332" i="29"/>
  <c r="J2331" i="29"/>
  <c r="I2331" i="29"/>
  <c r="H2331" i="29"/>
  <c r="G2331" i="29"/>
  <c r="F2331" i="29"/>
  <c r="E2331" i="29"/>
  <c r="J2330" i="29"/>
  <c r="I2330" i="29"/>
  <c r="H2330" i="29"/>
  <c r="G2330" i="29"/>
  <c r="F2330" i="29"/>
  <c r="E2330" i="29"/>
  <c r="J2329" i="29"/>
  <c r="I2329" i="29"/>
  <c r="H2329" i="29"/>
  <c r="G2329" i="29"/>
  <c r="F2329" i="29"/>
  <c r="E2329" i="29"/>
  <c r="J2328" i="29"/>
  <c r="I2328" i="29"/>
  <c r="H2328" i="29"/>
  <c r="G2328" i="29"/>
  <c r="F2328" i="29"/>
  <c r="E2328" i="29"/>
  <c r="J2327" i="29"/>
  <c r="I2327" i="29"/>
  <c r="H2327" i="29"/>
  <c r="G2327" i="29"/>
  <c r="F2327" i="29"/>
  <c r="E2327" i="29"/>
  <c r="B2327" i="29"/>
  <c r="J2326" i="29"/>
  <c r="I2326" i="29"/>
  <c r="H2326" i="29"/>
  <c r="G2326" i="29"/>
  <c r="F2326" i="29"/>
  <c r="E2326" i="29"/>
  <c r="J2325" i="29"/>
  <c r="I2325" i="29"/>
  <c r="H2325" i="29"/>
  <c r="G2325" i="29"/>
  <c r="F2325" i="29"/>
  <c r="E2325" i="29"/>
  <c r="F2322" i="29"/>
  <c r="C2322" i="29"/>
  <c r="C2321" i="29"/>
  <c r="C2320" i="29"/>
  <c r="C2319" i="29"/>
  <c r="D2312" i="29"/>
  <c r="D2311" i="29"/>
  <c r="F2310" i="29"/>
  <c r="D2309" i="29"/>
  <c r="D2308" i="29"/>
  <c r="F2307" i="29"/>
  <c r="D2306" i="29"/>
  <c r="D2305" i="29"/>
  <c r="D2304" i="29"/>
  <c r="D2303" i="29"/>
  <c r="G2302" i="29"/>
  <c r="D2302" i="29"/>
  <c r="D2301" i="29"/>
  <c r="D2298" i="29"/>
  <c r="C2293" i="29"/>
  <c r="J2290" i="29"/>
  <c r="I2290" i="29"/>
  <c r="H2290" i="29"/>
  <c r="G2290" i="29"/>
  <c r="F2290" i="29"/>
  <c r="E2290" i="29"/>
  <c r="J2289" i="29"/>
  <c r="I2289" i="29"/>
  <c r="H2289" i="29"/>
  <c r="G2289" i="29"/>
  <c r="F2289" i="29"/>
  <c r="E2289" i="29"/>
  <c r="J2287" i="29"/>
  <c r="I2287" i="29"/>
  <c r="H2287" i="29"/>
  <c r="G2287" i="29"/>
  <c r="F2287" i="29"/>
  <c r="E2287" i="29"/>
  <c r="J2286" i="29"/>
  <c r="I2286" i="29"/>
  <c r="H2286" i="29"/>
  <c r="G2286" i="29"/>
  <c r="F2286" i="29"/>
  <c r="E2286" i="29"/>
  <c r="J2285" i="29"/>
  <c r="I2285" i="29"/>
  <c r="H2285" i="29"/>
  <c r="G2285" i="29"/>
  <c r="F2285" i="29"/>
  <c r="E2285" i="29"/>
  <c r="J2284" i="29"/>
  <c r="I2284" i="29"/>
  <c r="H2284" i="29"/>
  <c r="G2284" i="29"/>
  <c r="F2284" i="29"/>
  <c r="E2284" i="29"/>
  <c r="J2283" i="29"/>
  <c r="I2283" i="29"/>
  <c r="H2283" i="29"/>
  <c r="G2283" i="29"/>
  <c r="F2283" i="29"/>
  <c r="E2283" i="29"/>
  <c r="J2282" i="29"/>
  <c r="I2282" i="29"/>
  <c r="H2282" i="29"/>
  <c r="G2282" i="29"/>
  <c r="F2282" i="29"/>
  <c r="E2282" i="29"/>
  <c r="B2282" i="29"/>
  <c r="J2281" i="29"/>
  <c r="I2281" i="29"/>
  <c r="H2281" i="29"/>
  <c r="G2281" i="29"/>
  <c r="F2281" i="29"/>
  <c r="E2281" i="29"/>
  <c r="J2280" i="29"/>
  <c r="I2280" i="29"/>
  <c r="H2280" i="29"/>
  <c r="G2280" i="29"/>
  <c r="F2280" i="29"/>
  <c r="E2280" i="29"/>
  <c r="F2277" i="29"/>
  <c r="C2277" i="29"/>
  <c r="C2276" i="29"/>
  <c r="C2275" i="29"/>
  <c r="C2274" i="29"/>
  <c r="D2267" i="29"/>
  <c r="D2266" i="29"/>
  <c r="F2265" i="29"/>
  <c r="D2264" i="29"/>
  <c r="D2263" i="29"/>
  <c r="F2262" i="29"/>
  <c r="D2261" i="29"/>
  <c r="D2260" i="29"/>
  <c r="D2259" i="29"/>
  <c r="D2258" i="29"/>
  <c r="G2257" i="29"/>
  <c r="D2257" i="29"/>
  <c r="D2256" i="29"/>
  <c r="D2253" i="29"/>
  <c r="C2248" i="29"/>
  <c r="J2245" i="29"/>
  <c r="I2245" i="29"/>
  <c r="H2245" i="29"/>
  <c r="G2245" i="29"/>
  <c r="F2245" i="29"/>
  <c r="E2245" i="29"/>
  <c r="J2244" i="29"/>
  <c r="I2244" i="29"/>
  <c r="H2244" i="29"/>
  <c r="G2244" i="29"/>
  <c r="F2244" i="29"/>
  <c r="E2244" i="29"/>
  <c r="J2242" i="29"/>
  <c r="I2242" i="29"/>
  <c r="H2242" i="29"/>
  <c r="G2242" i="29"/>
  <c r="F2242" i="29"/>
  <c r="E2242" i="29"/>
  <c r="J2241" i="29"/>
  <c r="I2241" i="29"/>
  <c r="H2241" i="29"/>
  <c r="G2241" i="29"/>
  <c r="F2241" i="29"/>
  <c r="E2241" i="29"/>
  <c r="J2240" i="29"/>
  <c r="I2240" i="29"/>
  <c r="H2240" i="29"/>
  <c r="G2240" i="29"/>
  <c r="F2240" i="29"/>
  <c r="E2240" i="29"/>
  <c r="J2239" i="29"/>
  <c r="I2239" i="29"/>
  <c r="H2239" i="29"/>
  <c r="G2239" i="29"/>
  <c r="F2239" i="29"/>
  <c r="E2239" i="29"/>
  <c r="J2238" i="29"/>
  <c r="I2238" i="29"/>
  <c r="H2238" i="29"/>
  <c r="G2238" i="29"/>
  <c r="F2238" i="29"/>
  <c r="E2238" i="29"/>
  <c r="J2237" i="29"/>
  <c r="I2237" i="29"/>
  <c r="H2237" i="29"/>
  <c r="G2237" i="29"/>
  <c r="F2237" i="29"/>
  <c r="E2237" i="29"/>
  <c r="B2237" i="29"/>
  <c r="J2236" i="29"/>
  <c r="I2236" i="29"/>
  <c r="H2236" i="29"/>
  <c r="G2236" i="29"/>
  <c r="F2236" i="29"/>
  <c r="E2236" i="29"/>
  <c r="J2235" i="29"/>
  <c r="I2235" i="29"/>
  <c r="H2235" i="29"/>
  <c r="G2235" i="29"/>
  <c r="F2235" i="29"/>
  <c r="E2235" i="29"/>
  <c r="F2232" i="29"/>
  <c r="C2232" i="29"/>
  <c r="C2231" i="29"/>
  <c r="C2230" i="29"/>
  <c r="C2229" i="29"/>
  <c r="D2222" i="29"/>
  <c r="D2221" i="29"/>
  <c r="F2220" i="29"/>
  <c r="D2219" i="29"/>
  <c r="D2218" i="29"/>
  <c r="F2217" i="29"/>
  <c r="D2216" i="29"/>
  <c r="D2215" i="29"/>
  <c r="D2214" i="29"/>
  <c r="D2213" i="29"/>
  <c r="G2212" i="29"/>
  <c r="D2212" i="29"/>
  <c r="D2211" i="29"/>
  <c r="D2208" i="29"/>
  <c r="C2203" i="29"/>
  <c r="J2200" i="29"/>
  <c r="I2200" i="29"/>
  <c r="H2200" i="29"/>
  <c r="G2200" i="29"/>
  <c r="F2200" i="29"/>
  <c r="E2200" i="29"/>
  <c r="J2199" i="29"/>
  <c r="I2199" i="29"/>
  <c r="H2199" i="29"/>
  <c r="G2199" i="29"/>
  <c r="F2199" i="29"/>
  <c r="E2199" i="29"/>
  <c r="J2197" i="29"/>
  <c r="I2197" i="29"/>
  <c r="H2197" i="29"/>
  <c r="G2197" i="29"/>
  <c r="F2197" i="29"/>
  <c r="E2197" i="29"/>
  <c r="J2196" i="29"/>
  <c r="I2196" i="29"/>
  <c r="H2196" i="29"/>
  <c r="G2196" i="29"/>
  <c r="F2196" i="29"/>
  <c r="E2196" i="29"/>
  <c r="J2195" i="29"/>
  <c r="I2195" i="29"/>
  <c r="H2195" i="29"/>
  <c r="G2195" i="29"/>
  <c r="F2195" i="29"/>
  <c r="E2195" i="29"/>
  <c r="J2194" i="29"/>
  <c r="I2194" i="29"/>
  <c r="H2194" i="29"/>
  <c r="G2194" i="29"/>
  <c r="F2194" i="29"/>
  <c r="E2194" i="29"/>
  <c r="J2193" i="29"/>
  <c r="I2193" i="29"/>
  <c r="H2193" i="29"/>
  <c r="G2193" i="29"/>
  <c r="F2193" i="29"/>
  <c r="E2193" i="29"/>
  <c r="J2192" i="29"/>
  <c r="I2192" i="29"/>
  <c r="H2192" i="29"/>
  <c r="G2192" i="29"/>
  <c r="F2192" i="29"/>
  <c r="E2192" i="29"/>
  <c r="B2192" i="29"/>
  <c r="J2191" i="29"/>
  <c r="I2191" i="29"/>
  <c r="H2191" i="29"/>
  <c r="G2191" i="29"/>
  <c r="F2191" i="29"/>
  <c r="E2191" i="29"/>
  <c r="J2190" i="29"/>
  <c r="I2190" i="29"/>
  <c r="H2190" i="29"/>
  <c r="G2190" i="29"/>
  <c r="F2190" i="29"/>
  <c r="E2190" i="29"/>
  <c r="F2187" i="29"/>
  <c r="C2187" i="29"/>
  <c r="C2186" i="29"/>
  <c r="C2185" i="29"/>
  <c r="C2184" i="29"/>
  <c r="D2177" i="29"/>
  <c r="D2176" i="29"/>
  <c r="F2175" i="29"/>
  <c r="D2174" i="29"/>
  <c r="D2173" i="29"/>
  <c r="F2172" i="29"/>
  <c r="D2171" i="29"/>
  <c r="D2170" i="29"/>
  <c r="D2169" i="29"/>
  <c r="D2168" i="29"/>
  <c r="G2167" i="29"/>
  <c r="D2167" i="29"/>
  <c r="D2166" i="29"/>
  <c r="D2163" i="29"/>
  <c r="C2158" i="29"/>
  <c r="J2155" i="29"/>
  <c r="I2155" i="29"/>
  <c r="H2155" i="29"/>
  <c r="G2155" i="29"/>
  <c r="F2155" i="29"/>
  <c r="E2155" i="29"/>
  <c r="J2154" i="29"/>
  <c r="I2154" i="29"/>
  <c r="H2154" i="29"/>
  <c r="G2154" i="29"/>
  <c r="F2154" i="29"/>
  <c r="E2154" i="29"/>
  <c r="J2152" i="29"/>
  <c r="I2152" i="29"/>
  <c r="H2152" i="29"/>
  <c r="G2152" i="29"/>
  <c r="F2152" i="29"/>
  <c r="E2152" i="29"/>
  <c r="J2151" i="29"/>
  <c r="I2151" i="29"/>
  <c r="H2151" i="29"/>
  <c r="G2151" i="29"/>
  <c r="F2151" i="29"/>
  <c r="E2151" i="29"/>
  <c r="J2150" i="29"/>
  <c r="I2150" i="29"/>
  <c r="H2150" i="29"/>
  <c r="G2150" i="29"/>
  <c r="F2150" i="29"/>
  <c r="E2150" i="29"/>
  <c r="J2149" i="29"/>
  <c r="I2149" i="29"/>
  <c r="H2149" i="29"/>
  <c r="G2149" i="29"/>
  <c r="F2149" i="29"/>
  <c r="E2149" i="29"/>
  <c r="J2148" i="29"/>
  <c r="I2148" i="29"/>
  <c r="H2148" i="29"/>
  <c r="G2148" i="29"/>
  <c r="F2148" i="29"/>
  <c r="E2148" i="29"/>
  <c r="J2147" i="29"/>
  <c r="I2147" i="29"/>
  <c r="H2147" i="29"/>
  <c r="G2147" i="29"/>
  <c r="F2147" i="29"/>
  <c r="E2147" i="29"/>
  <c r="B2147" i="29"/>
  <c r="J2146" i="29"/>
  <c r="I2146" i="29"/>
  <c r="H2146" i="29"/>
  <c r="G2146" i="29"/>
  <c r="F2146" i="29"/>
  <c r="E2146" i="29"/>
  <c r="J2145" i="29"/>
  <c r="I2145" i="29"/>
  <c r="H2145" i="29"/>
  <c r="G2145" i="29"/>
  <c r="F2145" i="29"/>
  <c r="E2145" i="29"/>
  <c r="F2142" i="29"/>
  <c r="C2142" i="29"/>
  <c r="C2141" i="29"/>
  <c r="C2140" i="29"/>
  <c r="C2139" i="29"/>
  <c r="D2132" i="29"/>
  <c r="D2131" i="29"/>
  <c r="F2130" i="29"/>
  <c r="D2129" i="29"/>
  <c r="D2128" i="29"/>
  <c r="F2127" i="29"/>
  <c r="D2126" i="29"/>
  <c r="D2125" i="29"/>
  <c r="D2124" i="29"/>
  <c r="D2123" i="29"/>
  <c r="G2122" i="29"/>
  <c r="D2122" i="29"/>
  <c r="D2121" i="29"/>
  <c r="D2118" i="29"/>
  <c r="C2113" i="29"/>
  <c r="J2110" i="29"/>
  <c r="I2110" i="29"/>
  <c r="H2110" i="29"/>
  <c r="G2110" i="29"/>
  <c r="F2110" i="29"/>
  <c r="E2110" i="29"/>
  <c r="J2109" i="29"/>
  <c r="I2109" i="29"/>
  <c r="H2109" i="29"/>
  <c r="G2109" i="29"/>
  <c r="F2109" i="29"/>
  <c r="E2109" i="29"/>
  <c r="J2107" i="29"/>
  <c r="I2107" i="29"/>
  <c r="H2107" i="29"/>
  <c r="G2107" i="29"/>
  <c r="F2107" i="29"/>
  <c r="E2107" i="29"/>
  <c r="J2106" i="29"/>
  <c r="I2106" i="29"/>
  <c r="H2106" i="29"/>
  <c r="G2106" i="29"/>
  <c r="F2106" i="29"/>
  <c r="E2106" i="29"/>
  <c r="J2105" i="29"/>
  <c r="I2105" i="29"/>
  <c r="H2105" i="29"/>
  <c r="G2105" i="29"/>
  <c r="F2105" i="29"/>
  <c r="E2105" i="29"/>
  <c r="J2104" i="29"/>
  <c r="I2104" i="29"/>
  <c r="H2104" i="29"/>
  <c r="G2104" i="29"/>
  <c r="F2104" i="29"/>
  <c r="E2104" i="29"/>
  <c r="J2103" i="29"/>
  <c r="I2103" i="29"/>
  <c r="H2103" i="29"/>
  <c r="G2103" i="29"/>
  <c r="F2103" i="29"/>
  <c r="E2103" i="29"/>
  <c r="J2102" i="29"/>
  <c r="I2102" i="29"/>
  <c r="H2102" i="29"/>
  <c r="G2102" i="29"/>
  <c r="F2102" i="29"/>
  <c r="E2102" i="29"/>
  <c r="B2102" i="29"/>
  <c r="J2101" i="29"/>
  <c r="I2101" i="29"/>
  <c r="H2101" i="29"/>
  <c r="G2101" i="29"/>
  <c r="F2101" i="29"/>
  <c r="E2101" i="29"/>
  <c r="J2100" i="29"/>
  <c r="I2100" i="29"/>
  <c r="H2100" i="29"/>
  <c r="G2100" i="29"/>
  <c r="F2100" i="29"/>
  <c r="E2100" i="29"/>
  <c r="F2097" i="29"/>
  <c r="C2097" i="29"/>
  <c r="C2096" i="29"/>
  <c r="C2095" i="29"/>
  <c r="C2094" i="29"/>
  <c r="D2087" i="29"/>
  <c r="D2086" i="29"/>
  <c r="F2085" i="29"/>
  <c r="D2084" i="29"/>
  <c r="D2083" i="29"/>
  <c r="F2082" i="29"/>
  <c r="D2081" i="29"/>
  <c r="D2080" i="29"/>
  <c r="D2079" i="29"/>
  <c r="D2078" i="29"/>
  <c r="G2077" i="29"/>
  <c r="D2077" i="29"/>
  <c r="D2076" i="29"/>
  <c r="D2073" i="29"/>
  <c r="C2068" i="29"/>
  <c r="J2065" i="29"/>
  <c r="I2065" i="29"/>
  <c r="H2065" i="29"/>
  <c r="G2065" i="29"/>
  <c r="F2065" i="29"/>
  <c r="E2065" i="29"/>
  <c r="J2064" i="29"/>
  <c r="I2064" i="29"/>
  <c r="H2064" i="29"/>
  <c r="G2064" i="29"/>
  <c r="F2064" i="29"/>
  <c r="E2064" i="29"/>
  <c r="J2062" i="29"/>
  <c r="I2062" i="29"/>
  <c r="H2062" i="29"/>
  <c r="G2062" i="29"/>
  <c r="F2062" i="29"/>
  <c r="E2062" i="29"/>
  <c r="J2061" i="29"/>
  <c r="I2061" i="29"/>
  <c r="H2061" i="29"/>
  <c r="G2061" i="29"/>
  <c r="F2061" i="29"/>
  <c r="E2061" i="29"/>
  <c r="J2060" i="29"/>
  <c r="I2060" i="29"/>
  <c r="H2060" i="29"/>
  <c r="G2060" i="29"/>
  <c r="F2060" i="29"/>
  <c r="E2060" i="29"/>
  <c r="J2059" i="29"/>
  <c r="I2059" i="29"/>
  <c r="H2059" i="29"/>
  <c r="G2059" i="29"/>
  <c r="F2059" i="29"/>
  <c r="E2059" i="29"/>
  <c r="J2058" i="29"/>
  <c r="I2058" i="29"/>
  <c r="H2058" i="29"/>
  <c r="G2058" i="29"/>
  <c r="F2058" i="29"/>
  <c r="E2058" i="29"/>
  <c r="J2057" i="29"/>
  <c r="I2057" i="29"/>
  <c r="H2057" i="29"/>
  <c r="G2057" i="29"/>
  <c r="F2057" i="29"/>
  <c r="E2057" i="29"/>
  <c r="B2057" i="29"/>
  <c r="J2056" i="29"/>
  <c r="I2056" i="29"/>
  <c r="H2056" i="29"/>
  <c r="G2056" i="29"/>
  <c r="F2056" i="29"/>
  <c r="E2056" i="29"/>
  <c r="J2055" i="29"/>
  <c r="I2055" i="29"/>
  <c r="H2055" i="29"/>
  <c r="G2055" i="29"/>
  <c r="F2055" i="29"/>
  <c r="E2055" i="29"/>
  <c r="F2052" i="29"/>
  <c r="C2052" i="29"/>
  <c r="C2051" i="29"/>
  <c r="C2050" i="29"/>
  <c r="C2049" i="29"/>
  <c r="D2042" i="29"/>
  <c r="D2041" i="29"/>
  <c r="F2040" i="29"/>
  <c r="D2039" i="29"/>
  <c r="D2038" i="29"/>
  <c r="F2037" i="29"/>
  <c r="D2036" i="29"/>
  <c r="D2035" i="29"/>
  <c r="D2034" i="29"/>
  <c r="D2033" i="29"/>
  <c r="G2032" i="29"/>
  <c r="D2032" i="29"/>
  <c r="D2031" i="29"/>
  <c r="D2028" i="29"/>
  <c r="C2023" i="29"/>
  <c r="J2020" i="29"/>
  <c r="I2020" i="29"/>
  <c r="H2020" i="29"/>
  <c r="G2020" i="29"/>
  <c r="F2020" i="29"/>
  <c r="E2020" i="29"/>
  <c r="J2019" i="29"/>
  <c r="I2019" i="29"/>
  <c r="H2019" i="29"/>
  <c r="G2019" i="29"/>
  <c r="F2019" i="29"/>
  <c r="E2019" i="29"/>
  <c r="J2017" i="29"/>
  <c r="I2017" i="29"/>
  <c r="H2017" i="29"/>
  <c r="G2017" i="29"/>
  <c r="F2017" i="29"/>
  <c r="E2017" i="29"/>
  <c r="J2016" i="29"/>
  <c r="I2016" i="29"/>
  <c r="H2016" i="29"/>
  <c r="G2016" i="29"/>
  <c r="F2016" i="29"/>
  <c r="E2016" i="29"/>
  <c r="J2015" i="29"/>
  <c r="I2015" i="29"/>
  <c r="H2015" i="29"/>
  <c r="G2015" i="29"/>
  <c r="F2015" i="29"/>
  <c r="E2015" i="29"/>
  <c r="J2014" i="29"/>
  <c r="I2014" i="29"/>
  <c r="H2014" i="29"/>
  <c r="G2014" i="29"/>
  <c r="F2014" i="29"/>
  <c r="E2014" i="29"/>
  <c r="J2013" i="29"/>
  <c r="I2013" i="29"/>
  <c r="H2013" i="29"/>
  <c r="G2013" i="29"/>
  <c r="F2013" i="29"/>
  <c r="E2013" i="29"/>
  <c r="J2012" i="29"/>
  <c r="I2012" i="29"/>
  <c r="H2012" i="29"/>
  <c r="G2012" i="29"/>
  <c r="F2012" i="29"/>
  <c r="E2012" i="29"/>
  <c r="B2012" i="29"/>
  <c r="J2011" i="29"/>
  <c r="I2011" i="29"/>
  <c r="H2011" i="29"/>
  <c r="G2011" i="29"/>
  <c r="F2011" i="29"/>
  <c r="E2011" i="29"/>
  <c r="J2010" i="29"/>
  <c r="I2010" i="29"/>
  <c r="H2010" i="29"/>
  <c r="G2010" i="29"/>
  <c r="F2010" i="29"/>
  <c r="E2010" i="29"/>
  <c r="F2007" i="29"/>
  <c r="C2007" i="29"/>
  <c r="C2006" i="29"/>
  <c r="C2005" i="29"/>
  <c r="C2004" i="29"/>
  <c r="D1997" i="29"/>
  <c r="D1996" i="29"/>
  <c r="F1995" i="29"/>
  <c r="D1994" i="29"/>
  <c r="D1993" i="29"/>
  <c r="F1992" i="29"/>
  <c r="D1991" i="29"/>
  <c r="D1990" i="29"/>
  <c r="D1989" i="29"/>
  <c r="D1988" i="29"/>
  <c r="G1987" i="29"/>
  <c r="D1987" i="29"/>
  <c r="D1986" i="29"/>
  <c r="D1983" i="29"/>
  <c r="C1978" i="29"/>
  <c r="J1975" i="29"/>
  <c r="I1975" i="29"/>
  <c r="H1975" i="29"/>
  <c r="G1975" i="29"/>
  <c r="F1975" i="29"/>
  <c r="E1975" i="29"/>
  <c r="J1974" i="29"/>
  <c r="I1974" i="29"/>
  <c r="H1974" i="29"/>
  <c r="G1974" i="29"/>
  <c r="F1974" i="29"/>
  <c r="E1974" i="29"/>
  <c r="J1972" i="29"/>
  <c r="I1972" i="29"/>
  <c r="H1972" i="29"/>
  <c r="G1972" i="29"/>
  <c r="F1972" i="29"/>
  <c r="E1972" i="29"/>
  <c r="J1971" i="29"/>
  <c r="I1971" i="29"/>
  <c r="H1971" i="29"/>
  <c r="G1971" i="29"/>
  <c r="F1971" i="29"/>
  <c r="E1971" i="29"/>
  <c r="J1970" i="29"/>
  <c r="I1970" i="29"/>
  <c r="H1970" i="29"/>
  <c r="G1970" i="29"/>
  <c r="F1970" i="29"/>
  <c r="E1970" i="29"/>
  <c r="J1969" i="29"/>
  <c r="I1969" i="29"/>
  <c r="H1969" i="29"/>
  <c r="G1969" i="29"/>
  <c r="F1969" i="29"/>
  <c r="E1969" i="29"/>
  <c r="J1968" i="29"/>
  <c r="I1968" i="29"/>
  <c r="H1968" i="29"/>
  <c r="G1968" i="29"/>
  <c r="F1968" i="29"/>
  <c r="E1968" i="29"/>
  <c r="J1967" i="29"/>
  <c r="I1967" i="29"/>
  <c r="H1967" i="29"/>
  <c r="G1967" i="29"/>
  <c r="F1967" i="29"/>
  <c r="E1967" i="29"/>
  <c r="B1967" i="29"/>
  <c r="J1966" i="29"/>
  <c r="I1966" i="29"/>
  <c r="H1966" i="29"/>
  <c r="G1966" i="29"/>
  <c r="F1966" i="29"/>
  <c r="E1966" i="29"/>
  <c r="J1965" i="29"/>
  <c r="I1965" i="29"/>
  <c r="H1965" i="29"/>
  <c r="G1965" i="29"/>
  <c r="F1965" i="29"/>
  <c r="E1965" i="29"/>
  <c r="F1962" i="29"/>
  <c r="C1962" i="29"/>
  <c r="C1961" i="29"/>
  <c r="C1960" i="29"/>
  <c r="C1959" i="29"/>
  <c r="D1952" i="29"/>
  <c r="D1951" i="29"/>
  <c r="F1950" i="29"/>
  <c r="D1949" i="29"/>
  <c r="D1948" i="29"/>
  <c r="F1947" i="29"/>
  <c r="D1946" i="29"/>
  <c r="D1945" i="29"/>
  <c r="D1944" i="29"/>
  <c r="D1943" i="29"/>
  <c r="G1942" i="29"/>
  <c r="D1942" i="29"/>
  <c r="D1941" i="29"/>
  <c r="D1938" i="29"/>
  <c r="C1933" i="29"/>
  <c r="J1930" i="29"/>
  <c r="I1930" i="29"/>
  <c r="H1930" i="29"/>
  <c r="G1930" i="29"/>
  <c r="F1930" i="29"/>
  <c r="E1930" i="29"/>
  <c r="J1929" i="29"/>
  <c r="I1929" i="29"/>
  <c r="H1929" i="29"/>
  <c r="G1929" i="29"/>
  <c r="F1929" i="29"/>
  <c r="E1929" i="29"/>
  <c r="J1927" i="29"/>
  <c r="I1927" i="29"/>
  <c r="H1927" i="29"/>
  <c r="G1927" i="29"/>
  <c r="F1927" i="29"/>
  <c r="E1927" i="29"/>
  <c r="J1926" i="29"/>
  <c r="I1926" i="29"/>
  <c r="H1926" i="29"/>
  <c r="G1926" i="29"/>
  <c r="F1926" i="29"/>
  <c r="E1926" i="29"/>
  <c r="J1925" i="29"/>
  <c r="I1925" i="29"/>
  <c r="H1925" i="29"/>
  <c r="G1925" i="29"/>
  <c r="F1925" i="29"/>
  <c r="E1925" i="29"/>
  <c r="J1924" i="29"/>
  <c r="I1924" i="29"/>
  <c r="H1924" i="29"/>
  <c r="G1924" i="29"/>
  <c r="F1924" i="29"/>
  <c r="E1924" i="29"/>
  <c r="J1923" i="29"/>
  <c r="I1923" i="29"/>
  <c r="H1923" i="29"/>
  <c r="G1923" i="29"/>
  <c r="F1923" i="29"/>
  <c r="E1923" i="29"/>
  <c r="J1922" i="29"/>
  <c r="I1922" i="29"/>
  <c r="H1922" i="29"/>
  <c r="G1922" i="29"/>
  <c r="F1922" i="29"/>
  <c r="E1922" i="29"/>
  <c r="B1922" i="29"/>
  <c r="J1921" i="29"/>
  <c r="I1921" i="29"/>
  <c r="H1921" i="29"/>
  <c r="G1921" i="29"/>
  <c r="F1921" i="29"/>
  <c r="E1921" i="29"/>
  <c r="J1920" i="29"/>
  <c r="I1920" i="29"/>
  <c r="H1920" i="29"/>
  <c r="G1920" i="29"/>
  <c r="F1920" i="29"/>
  <c r="E1920" i="29"/>
  <c r="F1917" i="29"/>
  <c r="C1917" i="29"/>
  <c r="C1916" i="29"/>
  <c r="C1915" i="29"/>
  <c r="C1914" i="29"/>
  <c r="D1907" i="29"/>
  <c r="D1906" i="29"/>
  <c r="F1905" i="29"/>
  <c r="D1904" i="29"/>
  <c r="D1903" i="29"/>
  <c r="F1902" i="29"/>
  <c r="D1901" i="29"/>
  <c r="D1900" i="29"/>
  <c r="D1899" i="29"/>
  <c r="D1898" i="29"/>
  <c r="G1897" i="29"/>
  <c r="D1897" i="29"/>
  <c r="D1896" i="29"/>
  <c r="D1893" i="29"/>
  <c r="C1888" i="29"/>
  <c r="J1885" i="29"/>
  <c r="I1885" i="29"/>
  <c r="H1885" i="29"/>
  <c r="G1885" i="29"/>
  <c r="F1885" i="29"/>
  <c r="E1885" i="29"/>
  <c r="J1884" i="29"/>
  <c r="I1884" i="29"/>
  <c r="H1884" i="29"/>
  <c r="G1884" i="29"/>
  <c r="F1884" i="29"/>
  <c r="E1884" i="29"/>
  <c r="J1882" i="29"/>
  <c r="I1882" i="29"/>
  <c r="H1882" i="29"/>
  <c r="G1882" i="29"/>
  <c r="F1882" i="29"/>
  <c r="E1882" i="29"/>
  <c r="J1881" i="29"/>
  <c r="I1881" i="29"/>
  <c r="H1881" i="29"/>
  <c r="G1881" i="29"/>
  <c r="F1881" i="29"/>
  <c r="E1881" i="29"/>
  <c r="J1880" i="29"/>
  <c r="I1880" i="29"/>
  <c r="H1880" i="29"/>
  <c r="G1880" i="29"/>
  <c r="F1880" i="29"/>
  <c r="E1880" i="29"/>
  <c r="J1879" i="29"/>
  <c r="I1879" i="29"/>
  <c r="H1879" i="29"/>
  <c r="G1879" i="29"/>
  <c r="F1879" i="29"/>
  <c r="E1879" i="29"/>
  <c r="J1878" i="29"/>
  <c r="I1878" i="29"/>
  <c r="H1878" i="29"/>
  <c r="G1878" i="29"/>
  <c r="F1878" i="29"/>
  <c r="E1878" i="29"/>
  <c r="J1877" i="29"/>
  <c r="I1877" i="29"/>
  <c r="H1877" i="29"/>
  <c r="G1877" i="29"/>
  <c r="F1877" i="29"/>
  <c r="E1877" i="29"/>
  <c r="B1877" i="29"/>
  <c r="J1876" i="29"/>
  <c r="I1876" i="29"/>
  <c r="H1876" i="29"/>
  <c r="G1876" i="29"/>
  <c r="F1876" i="29"/>
  <c r="E1876" i="29"/>
  <c r="J1875" i="29"/>
  <c r="I1875" i="29"/>
  <c r="H1875" i="29"/>
  <c r="G1875" i="29"/>
  <c r="F1875" i="29"/>
  <c r="E1875" i="29"/>
  <c r="F1872" i="29"/>
  <c r="C1872" i="29"/>
  <c r="C1871" i="29"/>
  <c r="C1870" i="29"/>
  <c r="C1869" i="29"/>
  <c r="D1862" i="29"/>
  <c r="D1861" i="29"/>
  <c r="F1860" i="29"/>
  <c r="D1859" i="29"/>
  <c r="D1858" i="29"/>
  <c r="F1857" i="29"/>
  <c r="D1856" i="29"/>
  <c r="D1855" i="29"/>
  <c r="D1854" i="29"/>
  <c r="D1853" i="29"/>
  <c r="G1852" i="29"/>
  <c r="D1852" i="29"/>
  <c r="D1851" i="29"/>
  <c r="D1848" i="29"/>
  <c r="C1843" i="29"/>
  <c r="J1840" i="29"/>
  <c r="I1840" i="29"/>
  <c r="H1840" i="29"/>
  <c r="G1840" i="29"/>
  <c r="F1840" i="29"/>
  <c r="E1840" i="29"/>
  <c r="J1839" i="29"/>
  <c r="I1839" i="29"/>
  <c r="H1839" i="29"/>
  <c r="G1839" i="29"/>
  <c r="F1839" i="29"/>
  <c r="E1839" i="29"/>
  <c r="J1837" i="29"/>
  <c r="I1837" i="29"/>
  <c r="H1837" i="29"/>
  <c r="G1837" i="29"/>
  <c r="F1837" i="29"/>
  <c r="E1837" i="29"/>
  <c r="J1836" i="29"/>
  <c r="I1836" i="29"/>
  <c r="H1836" i="29"/>
  <c r="G1836" i="29"/>
  <c r="F1836" i="29"/>
  <c r="E1836" i="29"/>
  <c r="J1835" i="29"/>
  <c r="I1835" i="29"/>
  <c r="H1835" i="29"/>
  <c r="G1835" i="29"/>
  <c r="F1835" i="29"/>
  <c r="E1835" i="29"/>
  <c r="J1834" i="29"/>
  <c r="I1834" i="29"/>
  <c r="H1834" i="29"/>
  <c r="G1834" i="29"/>
  <c r="F1834" i="29"/>
  <c r="E1834" i="29"/>
  <c r="J1833" i="29"/>
  <c r="I1833" i="29"/>
  <c r="H1833" i="29"/>
  <c r="G1833" i="29"/>
  <c r="F1833" i="29"/>
  <c r="E1833" i="29"/>
  <c r="J1832" i="29"/>
  <c r="I1832" i="29"/>
  <c r="H1832" i="29"/>
  <c r="G1832" i="29"/>
  <c r="F1832" i="29"/>
  <c r="E1832" i="29"/>
  <c r="B1832" i="29"/>
  <c r="J1831" i="29"/>
  <c r="I1831" i="29"/>
  <c r="H1831" i="29"/>
  <c r="G1831" i="29"/>
  <c r="F1831" i="29"/>
  <c r="E1831" i="29"/>
  <c r="J1830" i="29"/>
  <c r="I1830" i="29"/>
  <c r="H1830" i="29"/>
  <c r="G1830" i="29"/>
  <c r="F1830" i="29"/>
  <c r="E1830" i="29"/>
  <c r="F1827" i="29"/>
  <c r="C1827" i="29"/>
  <c r="C1826" i="29"/>
  <c r="C1825" i="29"/>
  <c r="C1824" i="29"/>
  <c r="D1817" i="29"/>
  <c r="D1816" i="29"/>
  <c r="F1815" i="29"/>
  <c r="D1814" i="29"/>
  <c r="D1813" i="29"/>
  <c r="F1812" i="29"/>
  <c r="D1811" i="29"/>
  <c r="D1810" i="29"/>
  <c r="D1809" i="29"/>
  <c r="D1808" i="29"/>
  <c r="G1807" i="29"/>
  <c r="D1807" i="29"/>
  <c r="D1806" i="29"/>
  <c r="D1803" i="29"/>
  <c r="H2808" i="29"/>
  <c r="J3596" i="29"/>
  <c r="I3596" i="29"/>
  <c r="H3596" i="29"/>
  <c r="G3596" i="29"/>
  <c r="F3596" i="29"/>
  <c r="E3596" i="29"/>
  <c r="D3596" i="29"/>
  <c r="C3596" i="29"/>
  <c r="B3595" i="29"/>
  <c r="B3594" i="29"/>
  <c r="J3593" i="29"/>
  <c r="I3593" i="29"/>
  <c r="H3593" i="29"/>
  <c r="G3593" i="29"/>
  <c r="F3593" i="29"/>
  <c r="E3593" i="29"/>
  <c r="D3593" i="29"/>
  <c r="C3593" i="29"/>
  <c r="B3592" i="29"/>
  <c r="B3591" i="29"/>
  <c r="B3590" i="29"/>
  <c r="B3589" i="29"/>
  <c r="B3588" i="29"/>
  <c r="B3586" i="29"/>
  <c r="B3585" i="29"/>
  <c r="F3576" i="29"/>
  <c r="B3576" i="29"/>
  <c r="H3573" i="29"/>
  <c r="D3560" i="29"/>
  <c r="B3560" i="29"/>
  <c r="D3559" i="29"/>
  <c r="G3558" i="29"/>
  <c r="J3551" i="29"/>
  <c r="I3551" i="29"/>
  <c r="H3551" i="29"/>
  <c r="G3551" i="29"/>
  <c r="F3551" i="29"/>
  <c r="E3551" i="29"/>
  <c r="D3551" i="29"/>
  <c r="C3551" i="29"/>
  <c r="B3550" i="29"/>
  <c r="B3549" i="29"/>
  <c r="J3548" i="29"/>
  <c r="I3548" i="29"/>
  <c r="H3548" i="29"/>
  <c r="G3548" i="29"/>
  <c r="F3548" i="29"/>
  <c r="E3548" i="29"/>
  <c r="D3548" i="29"/>
  <c r="C3548" i="29"/>
  <c r="B3547" i="29"/>
  <c r="B3546" i="29"/>
  <c r="B3545" i="29"/>
  <c r="B3544" i="29"/>
  <c r="B3543" i="29"/>
  <c r="B3541" i="29"/>
  <c r="B3540" i="29"/>
  <c r="F3531" i="29"/>
  <c r="B3531" i="29"/>
  <c r="H3528" i="29"/>
  <c r="D3515" i="29"/>
  <c r="B3515" i="29"/>
  <c r="D3514" i="29"/>
  <c r="G3513" i="29"/>
  <c r="J3506" i="29"/>
  <c r="I3506" i="29"/>
  <c r="H3506" i="29"/>
  <c r="G3506" i="29"/>
  <c r="F3506" i="29"/>
  <c r="E3506" i="29"/>
  <c r="D3506" i="29"/>
  <c r="C3506" i="29"/>
  <c r="B3505" i="29"/>
  <c r="B3504" i="29"/>
  <c r="J3503" i="29"/>
  <c r="I3503" i="29"/>
  <c r="H3503" i="29"/>
  <c r="G3503" i="29"/>
  <c r="F3503" i="29"/>
  <c r="E3503" i="29"/>
  <c r="D3503" i="29"/>
  <c r="C3503" i="29"/>
  <c r="B3502" i="29"/>
  <c r="B3501" i="29"/>
  <c r="B3500" i="29"/>
  <c r="B3499" i="29"/>
  <c r="B3498" i="29"/>
  <c r="B3496" i="29"/>
  <c r="B3495" i="29"/>
  <c r="F3486" i="29"/>
  <c r="B3486" i="29"/>
  <c r="H3483" i="29"/>
  <c r="D3470" i="29"/>
  <c r="B3470" i="29"/>
  <c r="D3469" i="29"/>
  <c r="G3468" i="29"/>
  <c r="J3461" i="29"/>
  <c r="I3461" i="29"/>
  <c r="H3461" i="29"/>
  <c r="G3461" i="29"/>
  <c r="F3461" i="29"/>
  <c r="E3461" i="29"/>
  <c r="D3461" i="29"/>
  <c r="C3461" i="29"/>
  <c r="B3460" i="29"/>
  <c r="B3459" i="29"/>
  <c r="J3458" i="29"/>
  <c r="I3458" i="29"/>
  <c r="H3458" i="29"/>
  <c r="G3458" i="29"/>
  <c r="F3458" i="29"/>
  <c r="E3458" i="29"/>
  <c r="D3458" i="29"/>
  <c r="C3458" i="29"/>
  <c r="B3457" i="29"/>
  <c r="B3456" i="29"/>
  <c r="B3455" i="29"/>
  <c r="B3454" i="29"/>
  <c r="B3453" i="29"/>
  <c r="B3451" i="29"/>
  <c r="B3450" i="29"/>
  <c r="F3441" i="29"/>
  <c r="B3441" i="29"/>
  <c r="D3425" i="29"/>
  <c r="B3425" i="29"/>
  <c r="D3424" i="29"/>
  <c r="G3423" i="29"/>
  <c r="J3416" i="29"/>
  <c r="I3416" i="29"/>
  <c r="H3416" i="29"/>
  <c r="G3416" i="29"/>
  <c r="F3416" i="29"/>
  <c r="E3416" i="29"/>
  <c r="D3416" i="29"/>
  <c r="C3416" i="29"/>
  <c r="B3415" i="29"/>
  <c r="B3414" i="29"/>
  <c r="J3413" i="29"/>
  <c r="I3413" i="29"/>
  <c r="H3413" i="29"/>
  <c r="G3413" i="29"/>
  <c r="F3413" i="29"/>
  <c r="E3413" i="29"/>
  <c r="D3413" i="29"/>
  <c r="C3413" i="29"/>
  <c r="B3412" i="29"/>
  <c r="B3411" i="29"/>
  <c r="B3410" i="29"/>
  <c r="B3409" i="29"/>
  <c r="B3408" i="29"/>
  <c r="B3406" i="29"/>
  <c r="B3405" i="29"/>
  <c r="F3396" i="29"/>
  <c r="B3396" i="29"/>
  <c r="H3393" i="29"/>
  <c r="D3380" i="29"/>
  <c r="B3380" i="29"/>
  <c r="D3379" i="29"/>
  <c r="G3378" i="29"/>
  <c r="J3371" i="29"/>
  <c r="I3371" i="29"/>
  <c r="H3371" i="29"/>
  <c r="G3371" i="29"/>
  <c r="F3371" i="29"/>
  <c r="E3371" i="29"/>
  <c r="D3371" i="29"/>
  <c r="C3371" i="29"/>
  <c r="B3370" i="29"/>
  <c r="B3369" i="29"/>
  <c r="J3368" i="29"/>
  <c r="I3368" i="29"/>
  <c r="H3368" i="29"/>
  <c r="G3368" i="29"/>
  <c r="F3368" i="29"/>
  <c r="E3368" i="29"/>
  <c r="D3368" i="29"/>
  <c r="C3368" i="29"/>
  <c r="B3367" i="29"/>
  <c r="B3366" i="29"/>
  <c r="B3365" i="29"/>
  <c r="B3364" i="29"/>
  <c r="B3363" i="29"/>
  <c r="B3361" i="29"/>
  <c r="B3360" i="29"/>
  <c r="F3351" i="29"/>
  <c r="B3351" i="29"/>
  <c r="H3348" i="29"/>
  <c r="D3335" i="29"/>
  <c r="B3335" i="29"/>
  <c r="D3334" i="29"/>
  <c r="G3333" i="29"/>
  <c r="J3326" i="29"/>
  <c r="I3326" i="29"/>
  <c r="H3326" i="29"/>
  <c r="G3326" i="29"/>
  <c r="F3326" i="29"/>
  <c r="E3326" i="29"/>
  <c r="D3326" i="29"/>
  <c r="C3326" i="29"/>
  <c r="B3325" i="29"/>
  <c r="B3324" i="29"/>
  <c r="J3323" i="29"/>
  <c r="I3323" i="29"/>
  <c r="H3323" i="29"/>
  <c r="G3323" i="29"/>
  <c r="F3323" i="29"/>
  <c r="E3323" i="29"/>
  <c r="D3323" i="29"/>
  <c r="C3323" i="29"/>
  <c r="B3322" i="29"/>
  <c r="B3321" i="29"/>
  <c r="B3320" i="29"/>
  <c r="B3319" i="29"/>
  <c r="B3318" i="29"/>
  <c r="B3316" i="29"/>
  <c r="B3315" i="29"/>
  <c r="F3306" i="29"/>
  <c r="B3306" i="29"/>
  <c r="H3303" i="29"/>
  <c r="D3290" i="29"/>
  <c r="B3290" i="29"/>
  <c r="D3289" i="29"/>
  <c r="G3288" i="29"/>
  <c r="J3281" i="29"/>
  <c r="I3281" i="29"/>
  <c r="H3281" i="29"/>
  <c r="G3281" i="29"/>
  <c r="F3281" i="29"/>
  <c r="E3281" i="29"/>
  <c r="D3281" i="29"/>
  <c r="C3281" i="29"/>
  <c r="B3280" i="29"/>
  <c r="B3279" i="29"/>
  <c r="J3278" i="29"/>
  <c r="I3278" i="29"/>
  <c r="H3278" i="29"/>
  <c r="G3278" i="29"/>
  <c r="F3278" i="29"/>
  <c r="E3278" i="29"/>
  <c r="D3278" i="29"/>
  <c r="C3278" i="29"/>
  <c r="B3277" i="29"/>
  <c r="B3276" i="29"/>
  <c r="B3275" i="29"/>
  <c r="B3274" i="29"/>
  <c r="B3273" i="29"/>
  <c r="B3271" i="29"/>
  <c r="B3270" i="29"/>
  <c r="F3261" i="29"/>
  <c r="B3261" i="29"/>
  <c r="H3258" i="29"/>
  <c r="D3245" i="29"/>
  <c r="B3245" i="29"/>
  <c r="D3244" i="29"/>
  <c r="G3243" i="29"/>
  <c r="J3236" i="29"/>
  <c r="I3236" i="29"/>
  <c r="H3236" i="29"/>
  <c r="G3236" i="29"/>
  <c r="F3236" i="29"/>
  <c r="E3236" i="29"/>
  <c r="D3236" i="29"/>
  <c r="C3236" i="29"/>
  <c r="B3235" i="29"/>
  <c r="B3234" i="29"/>
  <c r="J3233" i="29"/>
  <c r="I3233" i="29"/>
  <c r="H3233" i="29"/>
  <c r="G3233" i="29"/>
  <c r="F3233" i="29"/>
  <c r="E3233" i="29"/>
  <c r="D3233" i="29"/>
  <c r="C3233" i="29"/>
  <c r="B3232" i="29"/>
  <c r="B3231" i="29"/>
  <c r="B3230" i="29"/>
  <c r="B3229" i="29"/>
  <c r="B3228" i="29"/>
  <c r="B3226" i="29"/>
  <c r="B3225" i="29"/>
  <c r="F3216" i="29"/>
  <c r="B3216" i="29"/>
  <c r="H3213" i="29"/>
  <c r="D3200" i="29"/>
  <c r="B3200" i="29"/>
  <c r="D3199" i="29"/>
  <c r="G3198" i="29"/>
  <c r="J3191" i="29"/>
  <c r="I3191" i="29"/>
  <c r="H3191" i="29"/>
  <c r="G3191" i="29"/>
  <c r="F3191" i="29"/>
  <c r="E3191" i="29"/>
  <c r="D3191" i="29"/>
  <c r="C3191" i="29"/>
  <c r="B3190" i="29"/>
  <c r="B3189" i="29"/>
  <c r="J3188" i="29"/>
  <c r="I3188" i="29"/>
  <c r="H3188" i="29"/>
  <c r="G3188" i="29"/>
  <c r="F3188" i="29"/>
  <c r="E3188" i="29"/>
  <c r="D3188" i="29"/>
  <c r="C3188" i="29"/>
  <c r="B3187" i="29"/>
  <c r="B3186" i="29"/>
  <c r="B3185" i="29"/>
  <c r="B3184" i="29"/>
  <c r="B3183" i="29"/>
  <c r="B3181" i="29"/>
  <c r="B3180" i="29"/>
  <c r="F3171" i="29"/>
  <c r="B3171" i="29"/>
  <c r="H3168" i="29"/>
  <c r="D3155" i="29"/>
  <c r="B3155" i="29"/>
  <c r="D3154" i="29"/>
  <c r="G3153" i="29"/>
  <c r="J3146" i="29"/>
  <c r="I3146" i="29"/>
  <c r="H3146" i="29"/>
  <c r="G3146" i="29"/>
  <c r="F3146" i="29"/>
  <c r="E3146" i="29"/>
  <c r="D3146" i="29"/>
  <c r="C3146" i="29"/>
  <c r="B3145" i="29"/>
  <c r="B3144" i="29"/>
  <c r="J3143" i="29"/>
  <c r="I3143" i="29"/>
  <c r="H3143" i="29"/>
  <c r="G3143" i="29"/>
  <c r="F3143" i="29"/>
  <c r="E3143" i="29"/>
  <c r="D3143" i="29"/>
  <c r="C3143" i="29"/>
  <c r="B3142" i="29"/>
  <c r="B3141" i="29"/>
  <c r="B3140" i="29"/>
  <c r="B3139" i="29"/>
  <c r="B3138" i="29"/>
  <c r="B3136" i="29"/>
  <c r="B3135" i="29"/>
  <c r="F3126" i="29"/>
  <c r="B3126" i="29"/>
  <c r="H3123" i="29"/>
  <c r="D3110" i="29"/>
  <c r="B3110" i="29"/>
  <c r="D3109" i="29"/>
  <c r="G3108" i="29"/>
  <c r="J3101" i="29"/>
  <c r="I3101" i="29"/>
  <c r="H3101" i="29"/>
  <c r="G3101" i="29"/>
  <c r="F3101" i="29"/>
  <c r="E3101" i="29"/>
  <c r="D3101" i="29"/>
  <c r="C3101" i="29"/>
  <c r="B3100" i="29"/>
  <c r="B3099" i="29"/>
  <c r="J3098" i="29"/>
  <c r="I3098" i="29"/>
  <c r="H3098" i="29"/>
  <c r="G3098" i="29"/>
  <c r="F3098" i="29"/>
  <c r="E3098" i="29"/>
  <c r="D3098" i="29"/>
  <c r="C3098" i="29"/>
  <c r="B3097" i="29"/>
  <c r="B3096" i="29"/>
  <c r="B3095" i="29"/>
  <c r="B3094" i="29"/>
  <c r="B3093" i="29"/>
  <c r="B3091" i="29"/>
  <c r="B3090" i="29"/>
  <c r="F3081" i="29"/>
  <c r="B3081" i="29"/>
  <c r="H3078" i="29"/>
  <c r="D3065" i="29"/>
  <c r="B3065" i="29"/>
  <c r="D3064" i="29"/>
  <c r="G3063" i="29"/>
  <c r="J3056" i="29"/>
  <c r="I3056" i="29"/>
  <c r="H3056" i="29"/>
  <c r="G3056" i="29"/>
  <c r="F3056" i="29"/>
  <c r="E3056" i="29"/>
  <c r="D3056" i="29"/>
  <c r="C3056" i="29"/>
  <c r="B3055" i="29"/>
  <c r="B3054" i="29"/>
  <c r="J3053" i="29"/>
  <c r="I3053" i="29"/>
  <c r="H3053" i="29"/>
  <c r="G3053" i="29"/>
  <c r="F3053" i="29"/>
  <c r="E3053" i="29"/>
  <c r="D3053" i="29"/>
  <c r="C3053" i="29"/>
  <c r="B3052" i="29"/>
  <c r="B3051" i="29"/>
  <c r="B3050" i="29"/>
  <c r="B3049" i="29"/>
  <c r="B3048" i="29"/>
  <c r="B3046" i="29"/>
  <c r="B3045" i="29"/>
  <c r="F3036" i="29"/>
  <c r="B3036" i="29"/>
  <c r="H3033" i="29"/>
  <c r="D3020" i="29"/>
  <c r="B3020" i="29"/>
  <c r="D3019" i="29"/>
  <c r="G3018" i="29"/>
  <c r="J3011" i="29"/>
  <c r="I3011" i="29"/>
  <c r="H3011" i="29"/>
  <c r="G3011" i="29"/>
  <c r="F3011" i="29"/>
  <c r="E3011" i="29"/>
  <c r="D3011" i="29"/>
  <c r="C3011" i="29"/>
  <c r="B3010" i="29"/>
  <c r="B3009" i="29"/>
  <c r="J3008" i="29"/>
  <c r="I3008" i="29"/>
  <c r="H3008" i="29"/>
  <c r="G3008" i="29"/>
  <c r="F3008" i="29"/>
  <c r="E3008" i="29"/>
  <c r="D3008" i="29"/>
  <c r="C3008" i="29"/>
  <c r="B3007" i="29"/>
  <c r="B3006" i="29"/>
  <c r="B3005" i="29"/>
  <c r="B3004" i="29"/>
  <c r="B3003" i="29"/>
  <c r="B3001" i="29"/>
  <c r="B3000" i="29"/>
  <c r="F2991" i="29"/>
  <c r="B2991" i="29"/>
  <c r="H2988" i="29"/>
  <c r="D2975" i="29"/>
  <c r="B2975" i="29"/>
  <c r="D2974" i="29"/>
  <c r="G2973" i="29"/>
  <c r="J2966" i="29"/>
  <c r="I2966" i="29"/>
  <c r="H2966" i="29"/>
  <c r="G2966" i="29"/>
  <c r="F2966" i="29"/>
  <c r="E2966" i="29"/>
  <c r="D2966" i="29"/>
  <c r="C2966" i="29"/>
  <c r="B2965" i="29"/>
  <c r="B2964" i="29"/>
  <c r="J2963" i="29"/>
  <c r="I2963" i="29"/>
  <c r="H2963" i="29"/>
  <c r="G2963" i="29"/>
  <c r="F2963" i="29"/>
  <c r="E2963" i="29"/>
  <c r="D2963" i="29"/>
  <c r="C2963" i="29"/>
  <c r="B2962" i="29"/>
  <c r="B2961" i="29"/>
  <c r="B2960" i="29"/>
  <c r="B2959" i="29"/>
  <c r="B2958" i="29"/>
  <c r="B2956" i="29"/>
  <c r="B2955" i="29"/>
  <c r="F2946" i="29"/>
  <c r="B2946" i="29"/>
  <c r="H2943" i="29"/>
  <c r="D2930" i="29"/>
  <c r="B2930" i="29"/>
  <c r="D2929" i="29"/>
  <c r="G2928" i="29"/>
  <c r="J2921" i="29"/>
  <c r="I2921" i="29"/>
  <c r="H2921" i="29"/>
  <c r="G2921" i="29"/>
  <c r="F2921" i="29"/>
  <c r="E2921" i="29"/>
  <c r="D2921" i="29"/>
  <c r="C2921" i="29"/>
  <c r="B2920" i="29"/>
  <c r="B2919" i="29"/>
  <c r="J2918" i="29"/>
  <c r="I2918" i="29"/>
  <c r="H2918" i="29"/>
  <c r="G2918" i="29"/>
  <c r="F2918" i="29"/>
  <c r="E2918" i="29"/>
  <c r="D2918" i="29"/>
  <c r="C2918" i="29"/>
  <c r="B2917" i="29"/>
  <c r="B2916" i="29"/>
  <c r="B2915" i="29"/>
  <c r="B2914" i="29"/>
  <c r="B2913" i="29"/>
  <c r="B2911" i="29"/>
  <c r="B2910" i="29"/>
  <c r="F2901" i="29"/>
  <c r="B2901" i="29"/>
  <c r="H2898" i="29"/>
  <c r="D2885" i="29"/>
  <c r="B2885" i="29"/>
  <c r="D2884" i="29"/>
  <c r="G2883" i="29"/>
  <c r="J2876" i="29"/>
  <c r="I2876" i="29"/>
  <c r="H2876" i="29"/>
  <c r="G2876" i="29"/>
  <c r="F2876" i="29"/>
  <c r="E2876" i="29"/>
  <c r="D2876" i="29"/>
  <c r="C2876" i="29"/>
  <c r="B2875" i="29"/>
  <c r="B2874" i="29"/>
  <c r="J2873" i="29"/>
  <c r="I2873" i="29"/>
  <c r="H2873" i="29"/>
  <c r="G2873" i="29"/>
  <c r="F2873" i="29"/>
  <c r="E2873" i="29"/>
  <c r="D2873" i="29"/>
  <c r="C2873" i="29"/>
  <c r="B2872" i="29"/>
  <c r="B2871" i="29"/>
  <c r="B2870" i="29"/>
  <c r="B2869" i="29"/>
  <c r="B2868" i="29"/>
  <c r="B2866" i="29"/>
  <c r="B2865" i="29"/>
  <c r="F2856" i="29"/>
  <c r="B2856" i="29"/>
  <c r="H2853" i="29"/>
  <c r="D2840" i="29"/>
  <c r="B2840" i="29"/>
  <c r="D2839" i="29"/>
  <c r="G2838" i="29"/>
  <c r="J2831" i="29"/>
  <c r="I2831" i="29"/>
  <c r="H2831" i="29"/>
  <c r="G2831" i="29"/>
  <c r="F2831" i="29"/>
  <c r="E2831" i="29"/>
  <c r="D2831" i="29"/>
  <c r="C2831" i="29"/>
  <c r="B2830" i="29"/>
  <c r="B2829" i="29"/>
  <c r="J2828" i="29"/>
  <c r="I2828" i="29"/>
  <c r="H2828" i="29"/>
  <c r="G2828" i="29"/>
  <c r="F2828" i="29"/>
  <c r="E2828" i="29"/>
  <c r="D2828" i="29"/>
  <c r="C2828" i="29"/>
  <c r="B2827" i="29"/>
  <c r="B2826" i="29"/>
  <c r="B2825" i="29"/>
  <c r="B2824" i="29"/>
  <c r="B2823" i="29"/>
  <c r="B2821" i="29"/>
  <c r="B2820" i="29"/>
  <c r="F2811" i="29"/>
  <c r="B2811" i="29"/>
  <c r="D2795" i="29"/>
  <c r="B2795" i="29"/>
  <c r="D2794" i="29"/>
  <c r="G2793" i="29"/>
  <c r="J2786" i="29"/>
  <c r="I2786" i="29"/>
  <c r="H2786" i="29"/>
  <c r="G2786" i="29"/>
  <c r="F2786" i="29"/>
  <c r="E2786" i="29"/>
  <c r="D2786" i="29"/>
  <c r="C2786" i="29"/>
  <c r="B2785" i="29"/>
  <c r="B2784" i="29"/>
  <c r="J2783" i="29"/>
  <c r="I2783" i="29"/>
  <c r="H2783" i="29"/>
  <c r="G2783" i="29"/>
  <c r="F2783" i="29"/>
  <c r="E2783" i="29"/>
  <c r="D2783" i="29"/>
  <c r="C2783" i="29"/>
  <c r="B2782" i="29"/>
  <c r="B2781" i="29"/>
  <c r="B2780" i="29"/>
  <c r="B2779" i="29"/>
  <c r="B2778" i="29"/>
  <c r="B2776" i="29"/>
  <c r="B2775" i="29"/>
  <c r="F2766" i="29"/>
  <c r="B2766" i="29"/>
  <c r="H2763" i="29"/>
  <c r="D2750" i="29"/>
  <c r="B2750" i="29"/>
  <c r="D2749" i="29"/>
  <c r="G2748" i="29"/>
  <c r="J2741" i="29"/>
  <c r="I2741" i="29"/>
  <c r="H2741" i="29"/>
  <c r="G2741" i="29"/>
  <c r="F2741" i="29"/>
  <c r="E2741" i="29"/>
  <c r="D2741" i="29"/>
  <c r="C2741" i="29"/>
  <c r="B2740" i="29"/>
  <c r="B2739" i="29"/>
  <c r="J2738" i="29"/>
  <c r="I2738" i="29"/>
  <c r="H2738" i="29"/>
  <c r="G2738" i="29"/>
  <c r="F2738" i="29"/>
  <c r="E2738" i="29"/>
  <c r="D2738" i="29"/>
  <c r="C2738" i="29"/>
  <c r="B2737" i="29"/>
  <c r="B2736" i="29"/>
  <c r="B2735" i="29"/>
  <c r="B2734" i="29"/>
  <c r="B2733" i="29"/>
  <c r="B2731" i="29"/>
  <c r="B2730" i="29"/>
  <c r="F2721" i="29"/>
  <c r="B2721" i="29"/>
  <c r="H2718" i="29"/>
  <c r="D2705" i="29"/>
  <c r="B2705" i="29"/>
  <c r="D2704" i="29"/>
  <c r="G2703" i="29"/>
  <c r="J2696" i="29"/>
  <c r="I2696" i="29"/>
  <c r="H2696" i="29"/>
  <c r="G2696" i="29"/>
  <c r="F2696" i="29"/>
  <c r="E2696" i="29"/>
  <c r="D2696" i="29"/>
  <c r="C2696" i="29"/>
  <c r="B2695" i="29"/>
  <c r="B2694" i="29"/>
  <c r="J2693" i="29"/>
  <c r="I2693" i="29"/>
  <c r="H2693" i="29"/>
  <c r="G2693" i="29"/>
  <c r="F2693" i="29"/>
  <c r="E2693" i="29"/>
  <c r="D2693" i="29"/>
  <c r="C2693" i="29"/>
  <c r="B2692" i="29"/>
  <c r="B2691" i="29"/>
  <c r="B2690" i="29"/>
  <c r="B2689" i="29"/>
  <c r="B2688" i="29"/>
  <c r="B2686" i="29"/>
  <c r="B2685" i="29"/>
  <c r="F2676" i="29"/>
  <c r="B2676" i="29"/>
  <c r="H2673" i="29"/>
  <c r="D2660" i="29"/>
  <c r="B2660" i="29"/>
  <c r="D2659" i="29"/>
  <c r="G2658" i="29"/>
  <c r="J2651" i="29"/>
  <c r="I2651" i="29"/>
  <c r="H2651" i="29"/>
  <c r="G2651" i="29"/>
  <c r="F2651" i="29"/>
  <c r="E2651" i="29"/>
  <c r="D2651" i="29"/>
  <c r="C2651" i="29"/>
  <c r="B2650" i="29"/>
  <c r="B2649" i="29"/>
  <c r="J2648" i="29"/>
  <c r="I2648" i="29"/>
  <c r="H2648" i="29"/>
  <c r="G2648" i="29"/>
  <c r="F2648" i="29"/>
  <c r="E2648" i="29"/>
  <c r="D2648" i="29"/>
  <c r="C2648" i="29"/>
  <c r="B2647" i="29"/>
  <c r="B2646" i="29"/>
  <c r="B2645" i="29"/>
  <c r="B2644" i="29"/>
  <c r="B2643" i="29"/>
  <c r="B2641" i="29"/>
  <c r="B2640" i="29"/>
  <c r="F2631" i="29"/>
  <c r="B2631" i="29"/>
  <c r="H2628" i="29"/>
  <c r="D2615" i="29"/>
  <c r="B2615" i="29"/>
  <c r="D2614" i="29"/>
  <c r="G2613" i="29"/>
  <c r="J2606" i="29"/>
  <c r="I2606" i="29"/>
  <c r="H2606" i="29"/>
  <c r="G2606" i="29"/>
  <c r="F2606" i="29"/>
  <c r="E2606" i="29"/>
  <c r="D2606" i="29"/>
  <c r="C2606" i="29"/>
  <c r="B2605" i="29"/>
  <c r="B2604" i="29"/>
  <c r="J2603" i="29"/>
  <c r="I2603" i="29"/>
  <c r="H2603" i="29"/>
  <c r="G2603" i="29"/>
  <c r="F2603" i="29"/>
  <c r="E2603" i="29"/>
  <c r="D2603" i="29"/>
  <c r="C2603" i="29"/>
  <c r="B2602" i="29"/>
  <c r="B2601" i="29"/>
  <c r="B2600" i="29"/>
  <c r="B2599" i="29"/>
  <c r="B2598" i="29"/>
  <c r="B2596" i="29"/>
  <c r="B2595" i="29"/>
  <c r="F2586" i="29"/>
  <c r="B2586" i="29"/>
  <c r="H2583" i="29"/>
  <c r="D2570" i="29"/>
  <c r="B2570" i="29"/>
  <c r="D2569" i="29"/>
  <c r="G2568" i="29"/>
  <c r="J2561" i="29"/>
  <c r="I2561" i="29"/>
  <c r="H2561" i="29"/>
  <c r="G2561" i="29"/>
  <c r="F2561" i="29"/>
  <c r="E2561" i="29"/>
  <c r="D2561" i="29"/>
  <c r="C2561" i="29"/>
  <c r="B2560" i="29"/>
  <c r="B2559" i="29"/>
  <c r="J2558" i="29"/>
  <c r="I2558" i="29"/>
  <c r="H2558" i="29"/>
  <c r="G2558" i="29"/>
  <c r="F2558" i="29"/>
  <c r="E2558" i="29"/>
  <c r="D2558" i="29"/>
  <c r="C2558" i="29"/>
  <c r="B2557" i="29"/>
  <c r="B2556" i="29"/>
  <c r="B2555" i="29"/>
  <c r="B2554" i="29"/>
  <c r="B2553" i="29"/>
  <c r="B2551" i="29"/>
  <c r="B2550" i="29"/>
  <c r="F2541" i="29"/>
  <c r="B2541" i="29"/>
  <c r="H2538" i="29"/>
  <c r="D2525" i="29"/>
  <c r="B2525" i="29"/>
  <c r="D2524" i="29"/>
  <c r="G2523" i="29"/>
  <c r="J2516" i="29"/>
  <c r="I2516" i="29"/>
  <c r="H2516" i="29"/>
  <c r="G2516" i="29"/>
  <c r="F2516" i="29"/>
  <c r="E2516" i="29"/>
  <c r="D2516" i="29"/>
  <c r="C2516" i="29"/>
  <c r="B2515" i="29"/>
  <c r="B2514" i="29"/>
  <c r="J2513" i="29"/>
  <c r="I2513" i="29"/>
  <c r="H2513" i="29"/>
  <c r="G2513" i="29"/>
  <c r="F2513" i="29"/>
  <c r="E2513" i="29"/>
  <c r="D2513" i="29"/>
  <c r="C2513" i="29"/>
  <c r="B2512" i="29"/>
  <c r="B2511" i="29"/>
  <c r="B2510" i="29"/>
  <c r="B2509" i="29"/>
  <c r="B2508" i="29"/>
  <c r="B2506" i="29"/>
  <c r="B2505" i="29"/>
  <c r="F2496" i="29"/>
  <c r="B2496" i="29"/>
  <c r="H2493" i="29"/>
  <c r="D2480" i="29"/>
  <c r="B2480" i="29"/>
  <c r="D2479" i="29"/>
  <c r="G2478" i="29"/>
  <c r="J2471" i="29"/>
  <c r="I2471" i="29"/>
  <c r="H2471" i="29"/>
  <c r="G2471" i="29"/>
  <c r="F2471" i="29"/>
  <c r="E2471" i="29"/>
  <c r="D2471" i="29"/>
  <c r="C2471" i="29"/>
  <c r="B2470" i="29"/>
  <c r="B2469" i="29"/>
  <c r="J2468" i="29"/>
  <c r="I2468" i="29"/>
  <c r="H2468" i="29"/>
  <c r="G2468" i="29"/>
  <c r="F2468" i="29"/>
  <c r="E2468" i="29"/>
  <c r="D2468" i="29"/>
  <c r="C2468" i="29"/>
  <c r="B2467" i="29"/>
  <c r="B2466" i="29"/>
  <c r="B2465" i="29"/>
  <c r="B2464" i="29"/>
  <c r="B2463" i="29"/>
  <c r="B2461" i="29"/>
  <c r="B2460" i="29"/>
  <c r="F2451" i="29"/>
  <c r="B2451" i="29"/>
  <c r="H2448" i="29"/>
  <c r="D2435" i="29"/>
  <c r="B2435" i="29"/>
  <c r="D2434" i="29"/>
  <c r="G2433" i="29"/>
  <c r="J2426" i="29"/>
  <c r="I2426" i="29"/>
  <c r="H2426" i="29"/>
  <c r="G2426" i="29"/>
  <c r="F2426" i="29"/>
  <c r="E2426" i="29"/>
  <c r="D2426" i="29"/>
  <c r="C2426" i="29"/>
  <c r="B2425" i="29"/>
  <c r="B2424" i="29"/>
  <c r="J2423" i="29"/>
  <c r="I2423" i="29"/>
  <c r="H2423" i="29"/>
  <c r="G2423" i="29"/>
  <c r="F2423" i="29"/>
  <c r="E2423" i="29"/>
  <c r="D2423" i="29"/>
  <c r="C2423" i="29"/>
  <c r="B2422" i="29"/>
  <c r="B2421" i="29"/>
  <c r="B2420" i="29"/>
  <c r="B2419" i="29"/>
  <c r="B2418" i="29"/>
  <c r="B2416" i="29"/>
  <c r="B2415" i="29"/>
  <c r="F2406" i="29"/>
  <c r="B2406" i="29"/>
  <c r="H2403" i="29"/>
  <c r="D2390" i="29"/>
  <c r="B2390" i="29"/>
  <c r="D2389" i="29"/>
  <c r="G2388" i="29"/>
  <c r="J2381" i="29"/>
  <c r="I2381" i="29"/>
  <c r="H2381" i="29"/>
  <c r="G2381" i="29"/>
  <c r="F2381" i="29"/>
  <c r="E2381" i="29"/>
  <c r="D2381" i="29"/>
  <c r="C2381" i="29"/>
  <c r="B2380" i="29"/>
  <c r="B2379" i="29"/>
  <c r="J2378" i="29"/>
  <c r="I2378" i="29"/>
  <c r="H2378" i="29"/>
  <c r="G2378" i="29"/>
  <c r="F2378" i="29"/>
  <c r="E2378" i="29"/>
  <c r="D2378" i="29"/>
  <c r="C2378" i="29"/>
  <c r="B2377" i="29"/>
  <c r="B2376" i="29"/>
  <c r="B2375" i="29"/>
  <c r="B2374" i="29"/>
  <c r="B2373" i="29"/>
  <c r="B2371" i="29"/>
  <c r="B2370" i="29"/>
  <c r="F2361" i="29"/>
  <c r="B2361" i="29"/>
  <c r="H2358" i="29"/>
  <c r="D2345" i="29"/>
  <c r="B2345" i="29"/>
  <c r="D2344" i="29"/>
  <c r="G2343" i="29"/>
  <c r="J2336" i="29"/>
  <c r="I2336" i="29"/>
  <c r="H2336" i="29"/>
  <c r="G2336" i="29"/>
  <c r="F2336" i="29"/>
  <c r="E2336" i="29"/>
  <c r="D2336" i="29"/>
  <c r="C2336" i="29"/>
  <c r="B2335" i="29"/>
  <c r="B2334" i="29"/>
  <c r="J2333" i="29"/>
  <c r="I2333" i="29"/>
  <c r="H2333" i="29"/>
  <c r="G2333" i="29"/>
  <c r="F2333" i="29"/>
  <c r="E2333" i="29"/>
  <c r="D2333" i="29"/>
  <c r="C2333" i="29"/>
  <c r="B2332" i="29"/>
  <c r="B2331" i="29"/>
  <c r="B2330" i="29"/>
  <c r="B2329" i="29"/>
  <c r="B2328" i="29"/>
  <c r="B2326" i="29"/>
  <c r="B2325" i="29"/>
  <c r="F2316" i="29"/>
  <c r="B2316" i="29"/>
  <c r="H2313" i="29"/>
  <c r="D2300" i="29"/>
  <c r="B2300" i="29"/>
  <c r="D2299" i="29"/>
  <c r="G2298" i="29"/>
  <c r="J2291" i="29"/>
  <c r="I2291" i="29"/>
  <c r="H2291" i="29"/>
  <c r="G2291" i="29"/>
  <c r="F2291" i="29"/>
  <c r="E2291" i="29"/>
  <c r="D2291" i="29"/>
  <c r="C2291" i="29"/>
  <c r="B2290" i="29"/>
  <c r="B2289" i="29"/>
  <c r="J2288" i="29"/>
  <c r="I2288" i="29"/>
  <c r="H2288" i="29"/>
  <c r="G2288" i="29"/>
  <c r="F2288" i="29"/>
  <c r="E2288" i="29"/>
  <c r="D2288" i="29"/>
  <c r="C2288" i="29"/>
  <c r="B2287" i="29"/>
  <c r="B2286" i="29"/>
  <c r="B2285" i="29"/>
  <c r="B2284" i="29"/>
  <c r="B2283" i="29"/>
  <c r="B2281" i="29"/>
  <c r="B2280" i="29"/>
  <c r="F2271" i="29"/>
  <c r="B2271" i="29"/>
  <c r="H2268" i="29"/>
  <c r="D2255" i="29"/>
  <c r="B2255" i="29"/>
  <c r="D2254" i="29"/>
  <c r="G2253" i="29"/>
  <c r="J2246" i="29"/>
  <c r="I2246" i="29"/>
  <c r="H2246" i="29"/>
  <c r="G2246" i="29"/>
  <c r="F2246" i="29"/>
  <c r="E2246" i="29"/>
  <c r="D2246" i="29"/>
  <c r="C2246" i="29"/>
  <c r="B2245" i="29"/>
  <c r="B2244" i="29"/>
  <c r="J2243" i="29"/>
  <c r="I2243" i="29"/>
  <c r="H2243" i="29"/>
  <c r="G2243" i="29"/>
  <c r="F2243" i="29"/>
  <c r="E2243" i="29"/>
  <c r="D2243" i="29"/>
  <c r="C2243" i="29"/>
  <c r="B2242" i="29"/>
  <c r="B2241" i="29"/>
  <c r="B2240" i="29"/>
  <c r="B2239" i="29"/>
  <c r="B2238" i="29"/>
  <c r="B2236" i="29"/>
  <c r="B2235" i="29"/>
  <c r="F2226" i="29"/>
  <c r="B2226" i="29"/>
  <c r="H2223" i="29"/>
  <c r="D2210" i="29"/>
  <c r="B2210" i="29"/>
  <c r="D2209" i="29"/>
  <c r="G2208" i="29"/>
  <c r="J2201" i="29"/>
  <c r="I2201" i="29"/>
  <c r="H2201" i="29"/>
  <c r="G2201" i="29"/>
  <c r="F2201" i="29"/>
  <c r="E2201" i="29"/>
  <c r="D2201" i="29"/>
  <c r="C2201" i="29"/>
  <c r="B2200" i="29"/>
  <c r="B2199" i="29"/>
  <c r="J2198" i="29"/>
  <c r="I2198" i="29"/>
  <c r="H2198" i="29"/>
  <c r="G2198" i="29"/>
  <c r="F2198" i="29"/>
  <c r="E2198" i="29"/>
  <c r="D2198" i="29"/>
  <c r="C2198" i="29"/>
  <c r="B2197" i="29"/>
  <c r="B2196" i="29"/>
  <c r="B2195" i="29"/>
  <c r="B2194" i="29"/>
  <c r="B2193" i="29"/>
  <c r="B2191" i="29"/>
  <c r="B2190" i="29"/>
  <c r="F2181" i="29"/>
  <c r="B2181" i="29"/>
  <c r="H2178" i="29"/>
  <c r="D2165" i="29"/>
  <c r="B2165" i="29"/>
  <c r="D2164" i="29"/>
  <c r="G2163" i="29"/>
  <c r="J2156" i="29"/>
  <c r="I2156" i="29"/>
  <c r="H2156" i="29"/>
  <c r="G2156" i="29"/>
  <c r="F2156" i="29"/>
  <c r="E2156" i="29"/>
  <c r="D2156" i="29"/>
  <c r="C2156" i="29"/>
  <c r="B2155" i="29"/>
  <c r="B2154" i="29"/>
  <c r="J2153" i="29"/>
  <c r="I2153" i="29"/>
  <c r="H2153" i="29"/>
  <c r="G2153" i="29"/>
  <c r="F2153" i="29"/>
  <c r="E2153" i="29"/>
  <c r="D2153" i="29"/>
  <c r="C2153" i="29"/>
  <c r="B2152" i="29"/>
  <c r="B2151" i="29"/>
  <c r="B2150" i="29"/>
  <c r="B2149" i="29"/>
  <c r="B2148" i="29"/>
  <c r="B2146" i="29"/>
  <c r="B2145" i="29"/>
  <c r="F2136" i="29"/>
  <c r="B2136" i="29"/>
  <c r="H2133" i="29"/>
  <c r="D2120" i="29"/>
  <c r="B2120" i="29"/>
  <c r="D2119" i="29"/>
  <c r="G2118" i="29"/>
  <c r="J2111" i="29"/>
  <c r="I2111" i="29"/>
  <c r="H2111" i="29"/>
  <c r="G2111" i="29"/>
  <c r="F2111" i="29"/>
  <c r="E2111" i="29"/>
  <c r="D2111" i="29"/>
  <c r="C2111" i="29"/>
  <c r="B2110" i="29"/>
  <c r="B2109" i="29"/>
  <c r="J2108" i="29"/>
  <c r="I2108" i="29"/>
  <c r="H2108" i="29"/>
  <c r="G2108" i="29"/>
  <c r="F2108" i="29"/>
  <c r="E2108" i="29"/>
  <c r="D2108" i="29"/>
  <c r="C2108" i="29"/>
  <c r="B2107" i="29"/>
  <c r="B2106" i="29"/>
  <c r="B2105" i="29"/>
  <c r="B2104" i="29"/>
  <c r="B2103" i="29"/>
  <c r="B2101" i="29"/>
  <c r="B2100" i="29"/>
  <c r="F2091" i="29"/>
  <c r="B2091" i="29"/>
  <c r="H2088" i="29"/>
  <c r="D2075" i="29"/>
  <c r="B2075" i="29"/>
  <c r="D2074" i="29"/>
  <c r="G2073" i="29"/>
  <c r="J2066" i="29"/>
  <c r="I2066" i="29"/>
  <c r="H2066" i="29"/>
  <c r="G2066" i="29"/>
  <c r="F2066" i="29"/>
  <c r="E2066" i="29"/>
  <c r="D2066" i="29"/>
  <c r="C2066" i="29"/>
  <c r="B2065" i="29"/>
  <c r="B2064" i="29"/>
  <c r="J2063" i="29"/>
  <c r="I2063" i="29"/>
  <c r="H2063" i="29"/>
  <c r="G2063" i="29"/>
  <c r="F2063" i="29"/>
  <c r="E2063" i="29"/>
  <c r="D2063" i="29"/>
  <c r="C2063" i="29"/>
  <c r="B2062" i="29"/>
  <c r="B2061" i="29"/>
  <c r="B2060" i="29"/>
  <c r="B2059" i="29"/>
  <c r="B2058" i="29"/>
  <c r="B2056" i="29"/>
  <c r="B2055" i="29"/>
  <c r="F2046" i="29"/>
  <c r="B2046" i="29"/>
  <c r="H2043" i="29"/>
  <c r="D2030" i="29"/>
  <c r="B2030" i="29"/>
  <c r="D2029" i="29"/>
  <c r="G2028" i="29"/>
  <c r="J2021" i="29"/>
  <c r="I2021" i="29"/>
  <c r="H2021" i="29"/>
  <c r="G2021" i="29"/>
  <c r="F2021" i="29"/>
  <c r="E2021" i="29"/>
  <c r="D2021" i="29"/>
  <c r="C2021" i="29"/>
  <c r="B2020" i="29"/>
  <c r="B2019" i="29"/>
  <c r="J2018" i="29"/>
  <c r="I2018" i="29"/>
  <c r="H2018" i="29"/>
  <c r="G2018" i="29"/>
  <c r="F2018" i="29"/>
  <c r="E2018" i="29"/>
  <c r="D2018" i="29"/>
  <c r="C2018" i="29"/>
  <c r="B2017" i="29"/>
  <c r="B2016" i="29"/>
  <c r="B2015" i="29"/>
  <c r="B2014" i="29"/>
  <c r="B2013" i="29"/>
  <c r="B2011" i="29"/>
  <c r="B2010" i="29"/>
  <c r="F2001" i="29"/>
  <c r="B2001" i="29"/>
  <c r="H1998" i="29"/>
  <c r="D1985" i="29"/>
  <c r="B1985" i="29"/>
  <c r="D1984" i="29"/>
  <c r="G1983" i="29"/>
  <c r="J1976" i="29"/>
  <c r="I1976" i="29"/>
  <c r="H1976" i="29"/>
  <c r="G1976" i="29"/>
  <c r="F1976" i="29"/>
  <c r="E1976" i="29"/>
  <c r="D1976" i="29"/>
  <c r="C1976" i="29"/>
  <c r="B1975" i="29"/>
  <c r="B1974" i="29"/>
  <c r="J1973" i="29"/>
  <c r="I1973" i="29"/>
  <c r="H1973" i="29"/>
  <c r="G1973" i="29"/>
  <c r="F1973" i="29"/>
  <c r="E1973" i="29"/>
  <c r="D1973" i="29"/>
  <c r="C1973" i="29"/>
  <c r="B1972" i="29"/>
  <c r="B1971" i="29"/>
  <c r="B1970" i="29"/>
  <c r="B1969" i="29"/>
  <c r="B1968" i="29"/>
  <c r="B1966" i="29"/>
  <c r="B1965" i="29"/>
  <c r="F1956" i="29"/>
  <c r="B1956" i="29"/>
  <c r="H1953" i="29"/>
  <c r="D1940" i="29"/>
  <c r="B1940" i="29"/>
  <c r="D1939" i="29"/>
  <c r="G1938" i="29"/>
  <c r="J1931" i="29"/>
  <c r="I1931" i="29"/>
  <c r="H1931" i="29"/>
  <c r="G1931" i="29"/>
  <c r="F1931" i="29"/>
  <c r="E1931" i="29"/>
  <c r="D1931" i="29"/>
  <c r="C1931" i="29"/>
  <c r="B1930" i="29"/>
  <c r="B1929" i="29"/>
  <c r="J1928" i="29"/>
  <c r="I1928" i="29"/>
  <c r="H1928" i="29"/>
  <c r="G1928" i="29"/>
  <c r="F1928" i="29"/>
  <c r="E1928" i="29"/>
  <c r="D1928" i="29"/>
  <c r="C1928" i="29"/>
  <c r="B1927" i="29"/>
  <c r="B1926" i="29"/>
  <c r="B1925" i="29"/>
  <c r="B1924" i="29"/>
  <c r="B1923" i="29"/>
  <c r="B1921" i="29"/>
  <c r="B1920" i="29"/>
  <c r="F1911" i="29"/>
  <c r="B1911" i="29"/>
  <c r="H1908" i="29"/>
  <c r="D1895" i="29"/>
  <c r="B1895" i="29"/>
  <c r="D1894" i="29"/>
  <c r="G1893" i="29"/>
  <c r="J1886" i="29"/>
  <c r="I1886" i="29"/>
  <c r="H1886" i="29"/>
  <c r="G1886" i="29"/>
  <c r="F1886" i="29"/>
  <c r="E1886" i="29"/>
  <c r="D1886" i="29"/>
  <c r="C1886" i="29"/>
  <c r="B1885" i="29"/>
  <c r="B1884" i="29"/>
  <c r="J1883" i="29"/>
  <c r="I1883" i="29"/>
  <c r="H1883" i="29"/>
  <c r="G1883" i="29"/>
  <c r="F1883" i="29"/>
  <c r="E1883" i="29"/>
  <c r="D1883" i="29"/>
  <c r="C1883" i="29"/>
  <c r="B1882" i="29"/>
  <c r="B1881" i="29"/>
  <c r="B1880" i="29"/>
  <c r="B1879" i="29"/>
  <c r="B1878" i="29"/>
  <c r="B1876" i="29"/>
  <c r="B1875" i="29"/>
  <c r="F1866" i="29"/>
  <c r="B1866" i="29"/>
  <c r="H1863" i="29"/>
  <c r="D1850" i="29"/>
  <c r="B1850" i="29"/>
  <c r="D1849" i="29"/>
  <c r="G1848" i="29"/>
  <c r="J1841" i="29"/>
  <c r="I1841" i="29"/>
  <c r="H1841" i="29"/>
  <c r="G1841" i="29"/>
  <c r="F1841" i="29"/>
  <c r="E1841" i="29"/>
  <c r="D1841" i="29"/>
  <c r="C1841" i="29"/>
  <c r="B1840" i="29"/>
  <c r="B1839" i="29"/>
  <c r="J1838" i="29"/>
  <c r="I1838" i="29"/>
  <c r="H1838" i="29"/>
  <c r="G1838" i="29"/>
  <c r="F1838" i="29"/>
  <c r="E1838" i="29"/>
  <c r="D1838" i="29"/>
  <c r="C1838" i="29"/>
  <c r="B1837" i="29"/>
  <c r="B1836" i="29"/>
  <c r="B1835" i="29"/>
  <c r="B1834" i="29"/>
  <c r="B1833" i="29"/>
  <c r="B1831" i="29"/>
  <c r="B1830" i="29"/>
  <c r="F1821" i="29"/>
  <c r="B1821" i="29"/>
  <c r="H1818" i="29"/>
  <c r="D1805" i="29"/>
  <c r="B1805" i="29"/>
  <c r="D1804" i="29"/>
  <c r="G1803" i="29"/>
  <c r="C1796" i="29"/>
  <c r="C1798" i="29"/>
  <c r="J1795" i="29"/>
  <c r="I1795" i="29"/>
  <c r="H1795" i="29"/>
  <c r="G1795" i="29"/>
  <c r="F1795" i="29"/>
  <c r="E1795" i="29"/>
  <c r="J1794" i="29"/>
  <c r="I1794" i="29"/>
  <c r="H1794" i="29"/>
  <c r="G1794" i="29"/>
  <c r="F1794" i="29"/>
  <c r="E1794" i="29"/>
  <c r="J1792" i="29"/>
  <c r="I1792" i="29"/>
  <c r="H1792" i="29"/>
  <c r="G1792" i="29"/>
  <c r="F1792" i="29"/>
  <c r="E1792" i="29"/>
  <c r="J1791" i="29"/>
  <c r="I1791" i="29"/>
  <c r="H1791" i="29"/>
  <c r="G1791" i="29"/>
  <c r="F1791" i="29"/>
  <c r="E1791" i="29"/>
  <c r="J1790" i="29"/>
  <c r="I1790" i="29"/>
  <c r="H1790" i="29"/>
  <c r="G1790" i="29"/>
  <c r="F1790" i="29"/>
  <c r="E1790" i="29"/>
  <c r="J1789" i="29"/>
  <c r="I1789" i="29"/>
  <c r="H1789" i="29"/>
  <c r="G1789" i="29"/>
  <c r="F1789" i="29"/>
  <c r="E1789" i="29"/>
  <c r="J1788" i="29"/>
  <c r="I1788" i="29"/>
  <c r="H1788" i="29"/>
  <c r="G1788" i="29"/>
  <c r="F1788" i="29"/>
  <c r="E1788" i="29"/>
  <c r="J1787" i="29"/>
  <c r="I1787" i="29"/>
  <c r="H1787" i="29"/>
  <c r="G1787" i="29"/>
  <c r="F1787" i="29"/>
  <c r="E1787" i="29"/>
  <c r="B1787" i="29"/>
  <c r="J1786" i="29"/>
  <c r="I1786" i="29"/>
  <c r="H1786" i="29"/>
  <c r="G1786" i="29"/>
  <c r="F1786" i="29"/>
  <c r="E1786" i="29"/>
  <c r="J1785" i="29"/>
  <c r="I1785" i="29"/>
  <c r="H1785" i="29"/>
  <c r="G1785" i="29"/>
  <c r="F1785" i="29"/>
  <c r="E1785" i="29"/>
  <c r="F1782" i="29"/>
  <c r="C1782" i="29"/>
  <c r="C1781" i="29"/>
  <c r="C1780" i="29"/>
  <c r="C1779" i="29"/>
  <c r="D1772" i="29"/>
  <c r="D1771" i="29"/>
  <c r="F1770" i="29"/>
  <c r="D1769" i="29"/>
  <c r="D1768" i="29"/>
  <c r="F1767" i="29"/>
  <c r="D1766" i="29"/>
  <c r="D1765" i="29"/>
  <c r="D1764" i="29"/>
  <c r="D1763" i="29"/>
  <c r="G1762" i="29"/>
  <c r="D1762" i="29"/>
  <c r="D1761" i="29"/>
  <c r="D1758" i="29"/>
  <c r="C1753" i="29"/>
  <c r="J1750" i="29"/>
  <c r="I1750" i="29"/>
  <c r="H1750" i="29"/>
  <c r="G1750" i="29"/>
  <c r="F1750" i="29"/>
  <c r="E1750" i="29"/>
  <c r="J1749" i="29"/>
  <c r="I1749" i="29"/>
  <c r="H1749" i="29"/>
  <c r="G1749" i="29"/>
  <c r="F1749" i="29"/>
  <c r="E1749" i="29"/>
  <c r="J1747" i="29"/>
  <c r="I1747" i="29"/>
  <c r="H1747" i="29"/>
  <c r="G1747" i="29"/>
  <c r="F1747" i="29"/>
  <c r="E1747" i="29"/>
  <c r="J1746" i="29"/>
  <c r="I1746" i="29"/>
  <c r="H1746" i="29"/>
  <c r="G1746" i="29"/>
  <c r="F1746" i="29"/>
  <c r="E1746" i="29"/>
  <c r="J1745" i="29"/>
  <c r="I1745" i="29"/>
  <c r="H1745" i="29"/>
  <c r="G1745" i="29"/>
  <c r="F1745" i="29"/>
  <c r="E1745" i="29"/>
  <c r="J1744" i="29"/>
  <c r="I1744" i="29"/>
  <c r="H1744" i="29"/>
  <c r="G1744" i="29"/>
  <c r="F1744" i="29"/>
  <c r="E1744" i="29"/>
  <c r="J1743" i="29"/>
  <c r="I1743" i="29"/>
  <c r="H1743" i="29"/>
  <c r="G1743" i="29"/>
  <c r="F1743" i="29"/>
  <c r="E1743" i="29"/>
  <c r="J1742" i="29"/>
  <c r="I1742" i="29"/>
  <c r="H1742" i="29"/>
  <c r="G1742" i="29"/>
  <c r="F1742" i="29"/>
  <c r="E1742" i="29"/>
  <c r="B1742" i="29"/>
  <c r="J1741" i="29"/>
  <c r="I1741" i="29"/>
  <c r="H1741" i="29"/>
  <c r="G1741" i="29"/>
  <c r="F1741" i="29"/>
  <c r="E1741" i="29"/>
  <c r="J1740" i="29"/>
  <c r="I1740" i="29"/>
  <c r="H1740" i="29"/>
  <c r="G1740" i="29"/>
  <c r="F1740" i="29"/>
  <c r="E1740" i="29"/>
  <c r="F1737" i="29"/>
  <c r="C1737" i="29"/>
  <c r="C1736" i="29"/>
  <c r="C1735" i="29"/>
  <c r="C1734" i="29"/>
  <c r="D1727" i="29"/>
  <c r="D1726" i="29"/>
  <c r="F1725" i="29"/>
  <c r="D1724" i="29"/>
  <c r="F1722" i="29"/>
  <c r="D1721" i="29"/>
  <c r="D1720" i="29"/>
  <c r="D1719" i="29"/>
  <c r="D1718" i="29"/>
  <c r="G1717" i="29"/>
  <c r="D1717" i="29"/>
  <c r="D1716" i="29"/>
  <c r="D1713" i="29"/>
  <c r="C1708" i="29"/>
  <c r="J1705" i="29"/>
  <c r="I1705" i="29"/>
  <c r="H1705" i="29"/>
  <c r="G1705" i="29"/>
  <c r="F1705" i="29"/>
  <c r="E1705" i="29"/>
  <c r="J1704" i="29"/>
  <c r="I1704" i="29"/>
  <c r="H1704" i="29"/>
  <c r="G1704" i="29"/>
  <c r="F1704" i="29"/>
  <c r="E1704" i="29"/>
  <c r="J1702" i="29"/>
  <c r="I1702" i="29"/>
  <c r="H1702" i="29"/>
  <c r="G1702" i="29"/>
  <c r="F1702" i="29"/>
  <c r="E1702" i="29"/>
  <c r="J1701" i="29"/>
  <c r="I1701" i="29"/>
  <c r="H1701" i="29"/>
  <c r="G1701" i="29"/>
  <c r="F1701" i="29"/>
  <c r="E1701" i="29"/>
  <c r="J1700" i="29"/>
  <c r="I1700" i="29"/>
  <c r="H1700" i="29"/>
  <c r="G1700" i="29"/>
  <c r="F1700" i="29"/>
  <c r="E1700" i="29"/>
  <c r="J1699" i="29"/>
  <c r="I1699" i="29"/>
  <c r="H1699" i="29"/>
  <c r="G1699" i="29"/>
  <c r="F1699" i="29"/>
  <c r="E1699" i="29"/>
  <c r="J1698" i="29"/>
  <c r="I1698" i="29"/>
  <c r="H1698" i="29"/>
  <c r="G1698" i="29"/>
  <c r="F1698" i="29"/>
  <c r="E1698" i="29"/>
  <c r="J1697" i="29"/>
  <c r="I1697" i="29"/>
  <c r="H1697" i="29"/>
  <c r="G1697" i="29"/>
  <c r="F1697" i="29"/>
  <c r="E1697" i="29"/>
  <c r="B1697" i="29"/>
  <c r="J1696" i="29"/>
  <c r="I1696" i="29"/>
  <c r="H1696" i="29"/>
  <c r="G1696" i="29"/>
  <c r="F1696" i="29"/>
  <c r="E1696" i="29"/>
  <c r="J1695" i="29"/>
  <c r="I1695" i="29"/>
  <c r="H1695" i="29"/>
  <c r="G1695" i="29"/>
  <c r="F1695" i="29"/>
  <c r="E1695" i="29"/>
  <c r="F1692" i="29"/>
  <c r="C1692" i="29"/>
  <c r="C1691" i="29"/>
  <c r="C1690" i="29"/>
  <c r="C1689" i="29"/>
  <c r="D1682" i="29"/>
  <c r="D1681" i="29"/>
  <c r="F1680" i="29"/>
  <c r="D1679" i="29"/>
  <c r="D1678" i="29"/>
  <c r="F1677" i="29"/>
  <c r="D1676" i="29"/>
  <c r="D1675" i="29"/>
  <c r="D1674" i="29"/>
  <c r="D1673" i="29"/>
  <c r="G1672" i="29"/>
  <c r="D1672" i="29"/>
  <c r="D1671" i="29"/>
  <c r="D1668" i="29"/>
  <c r="C1663" i="29"/>
  <c r="J1660" i="29"/>
  <c r="I1660" i="29"/>
  <c r="H1660" i="29"/>
  <c r="G1660" i="29"/>
  <c r="F1660" i="29"/>
  <c r="E1660" i="29"/>
  <c r="J1659" i="29"/>
  <c r="I1659" i="29"/>
  <c r="H1659" i="29"/>
  <c r="G1659" i="29"/>
  <c r="F1659" i="29"/>
  <c r="E1659" i="29"/>
  <c r="J1657" i="29"/>
  <c r="I1657" i="29"/>
  <c r="H1657" i="29"/>
  <c r="G1657" i="29"/>
  <c r="F1657" i="29"/>
  <c r="E1657" i="29"/>
  <c r="J1656" i="29"/>
  <c r="I1656" i="29"/>
  <c r="H1656" i="29"/>
  <c r="G1656" i="29"/>
  <c r="F1656" i="29"/>
  <c r="E1656" i="29"/>
  <c r="J1655" i="29"/>
  <c r="I1655" i="29"/>
  <c r="H1655" i="29"/>
  <c r="G1655" i="29"/>
  <c r="F1655" i="29"/>
  <c r="E1655" i="29"/>
  <c r="J1654" i="29"/>
  <c r="I1654" i="29"/>
  <c r="H1654" i="29"/>
  <c r="G1654" i="29"/>
  <c r="F1654" i="29"/>
  <c r="E1654" i="29"/>
  <c r="J1653" i="29"/>
  <c r="I1653" i="29"/>
  <c r="H1653" i="29"/>
  <c r="G1653" i="29"/>
  <c r="F1653" i="29"/>
  <c r="E1653" i="29"/>
  <c r="J1652" i="29"/>
  <c r="I1652" i="29"/>
  <c r="H1652" i="29"/>
  <c r="G1652" i="29"/>
  <c r="F1652" i="29"/>
  <c r="E1652" i="29"/>
  <c r="B1652" i="29"/>
  <c r="J1651" i="29"/>
  <c r="I1651" i="29"/>
  <c r="H1651" i="29"/>
  <c r="G1651" i="29"/>
  <c r="F1651" i="29"/>
  <c r="E1651" i="29"/>
  <c r="J1650" i="29"/>
  <c r="I1650" i="29"/>
  <c r="H1650" i="29"/>
  <c r="G1650" i="29"/>
  <c r="F1650" i="29"/>
  <c r="E1650" i="29"/>
  <c r="F1647" i="29"/>
  <c r="C1647" i="29"/>
  <c r="C1646" i="29"/>
  <c r="C1645" i="29"/>
  <c r="C1644" i="29"/>
  <c r="D1637" i="29"/>
  <c r="D1636" i="29"/>
  <c r="F1635" i="29"/>
  <c r="D1634" i="29"/>
  <c r="D1633" i="29"/>
  <c r="F1632" i="29"/>
  <c r="D1631" i="29"/>
  <c r="D1630" i="29"/>
  <c r="D1629" i="29"/>
  <c r="D1628" i="29"/>
  <c r="G1627" i="29"/>
  <c r="D1627" i="29"/>
  <c r="D1626" i="29"/>
  <c r="D1623" i="29"/>
  <c r="C1618" i="29"/>
  <c r="J1615" i="29"/>
  <c r="I1615" i="29"/>
  <c r="H1615" i="29"/>
  <c r="G1615" i="29"/>
  <c r="F1615" i="29"/>
  <c r="E1615" i="29"/>
  <c r="J1614" i="29"/>
  <c r="I1614" i="29"/>
  <c r="H1614" i="29"/>
  <c r="G1614" i="29"/>
  <c r="F1614" i="29"/>
  <c r="E1614" i="29"/>
  <c r="J1612" i="29"/>
  <c r="I1612" i="29"/>
  <c r="H1612" i="29"/>
  <c r="G1612" i="29"/>
  <c r="F1612" i="29"/>
  <c r="E1612" i="29"/>
  <c r="J1611" i="29"/>
  <c r="I1611" i="29"/>
  <c r="H1611" i="29"/>
  <c r="G1611" i="29"/>
  <c r="F1611" i="29"/>
  <c r="E1611" i="29"/>
  <c r="J1610" i="29"/>
  <c r="I1610" i="29"/>
  <c r="H1610" i="29"/>
  <c r="G1610" i="29"/>
  <c r="F1610" i="29"/>
  <c r="E1610" i="29"/>
  <c r="J1609" i="29"/>
  <c r="I1609" i="29"/>
  <c r="H1609" i="29"/>
  <c r="G1609" i="29"/>
  <c r="F1609" i="29"/>
  <c r="E1609" i="29"/>
  <c r="J1608" i="29"/>
  <c r="I1608" i="29"/>
  <c r="H1608" i="29"/>
  <c r="G1608" i="29"/>
  <c r="F1608" i="29"/>
  <c r="E1608" i="29"/>
  <c r="J1607" i="29"/>
  <c r="I1607" i="29"/>
  <c r="H1607" i="29"/>
  <c r="G1607" i="29"/>
  <c r="F1607" i="29"/>
  <c r="E1607" i="29"/>
  <c r="B1607" i="29"/>
  <c r="J1606" i="29"/>
  <c r="I1606" i="29"/>
  <c r="H1606" i="29"/>
  <c r="G1606" i="29"/>
  <c r="F1606" i="29"/>
  <c r="E1606" i="29"/>
  <c r="J1605" i="29"/>
  <c r="I1605" i="29"/>
  <c r="H1605" i="29"/>
  <c r="G1605" i="29"/>
  <c r="F1605" i="29"/>
  <c r="E1605" i="29"/>
  <c r="F1602" i="29"/>
  <c r="C1602" i="29"/>
  <c r="C1601" i="29"/>
  <c r="C1600" i="29"/>
  <c r="C1599" i="29"/>
  <c r="D1592" i="29"/>
  <c r="D1591" i="29"/>
  <c r="F1590" i="29"/>
  <c r="D1589" i="29"/>
  <c r="D1588" i="29"/>
  <c r="F1587" i="29"/>
  <c r="D1586" i="29"/>
  <c r="D1585" i="29"/>
  <c r="D1584" i="29"/>
  <c r="D1583" i="29"/>
  <c r="G1582" i="29"/>
  <c r="D1582" i="29"/>
  <c r="D1581" i="29"/>
  <c r="D1578" i="29"/>
  <c r="C1573" i="29"/>
  <c r="J1570" i="29"/>
  <c r="I1570" i="29"/>
  <c r="H1570" i="29"/>
  <c r="G1570" i="29"/>
  <c r="F1570" i="29"/>
  <c r="E1570" i="29"/>
  <c r="J1569" i="29"/>
  <c r="I1569" i="29"/>
  <c r="H1569" i="29"/>
  <c r="G1569" i="29"/>
  <c r="F1569" i="29"/>
  <c r="E1569" i="29"/>
  <c r="J1567" i="29"/>
  <c r="I1567" i="29"/>
  <c r="H1567" i="29"/>
  <c r="G1567" i="29"/>
  <c r="F1567" i="29"/>
  <c r="E1567" i="29"/>
  <c r="J1566" i="29"/>
  <c r="I1566" i="29"/>
  <c r="H1566" i="29"/>
  <c r="G1566" i="29"/>
  <c r="F1566" i="29"/>
  <c r="E1566" i="29"/>
  <c r="J1565" i="29"/>
  <c r="I1565" i="29"/>
  <c r="H1565" i="29"/>
  <c r="G1565" i="29"/>
  <c r="F1565" i="29"/>
  <c r="E1565" i="29"/>
  <c r="J1564" i="29"/>
  <c r="I1564" i="29"/>
  <c r="H1564" i="29"/>
  <c r="G1564" i="29"/>
  <c r="F1564" i="29"/>
  <c r="E1564" i="29"/>
  <c r="J1563" i="29"/>
  <c r="I1563" i="29"/>
  <c r="H1563" i="29"/>
  <c r="G1563" i="29"/>
  <c r="F1563" i="29"/>
  <c r="E1563" i="29"/>
  <c r="J1562" i="29"/>
  <c r="I1562" i="29"/>
  <c r="H1562" i="29"/>
  <c r="G1562" i="29"/>
  <c r="F1562" i="29"/>
  <c r="E1562" i="29"/>
  <c r="B1562" i="29"/>
  <c r="J1561" i="29"/>
  <c r="I1561" i="29"/>
  <c r="H1561" i="29"/>
  <c r="G1561" i="29"/>
  <c r="F1561" i="29"/>
  <c r="E1561" i="29"/>
  <c r="J1560" i="29"/>
  <c r="I1560" i="29"/>
  <c r="H1560" i="29"/>
  <c r="G1560" i="29"/>
  <c r="F1560" i="29"/>
  <c r="E1560" i="29"/>
  <c r="F1557" i="29"/>
  <c r="C1557" i="29"/>
  <c r="C1556" i="29"/>
  <c r="C1555" i="29"/>
  <c r="C1554" i="29"/>
  <c r="D1547" i="29"/>
  <c r="D1546" i="29"/>
  <c r="F1545" i="29"/>
  <c r="D1544" i="29"/>
  <c r="D1543" i="29"/>
  <c r="F1542" i="29"/>
  <c r="D1541" i="29"/>
  <c r="D1540" i="29"/>
  <c r="D1539" i="29"/>
  <c r="D1538" i="29"/>
  <c r="G1537" i="29"/>
  <c r="D1537" i="29"/>
  <c r="D1536" i="29"/>
  <c r="D1533" i="29"/>
  <c r="C1528" i="29"/>
  <c r="J1525" i="29"/>
  <c r="I1525" i="29"/>
  <c r="H1525" i="29"/>
  <c r="G1525" i="29"/>
  <c r="F1525" i="29"/>
  <c r="E1525" i="29"/>
  <c r="J1524" i="29"/>
  <c r="I1524" i="29"/>
  <c r="H1524" i="29"/>
  <c r="G1524" i="29"/>
  <c r="F1524" i="29"/>
  <c r="E1524" i="29"/>
  <c r="J1522" i="29"/>
  <c r="I1522" i="29"/>
  <c r="H1522" i="29"/>
  <c r="G1522" i="29"/>
  <c r="F1522" i="29"/>
  <c r="E1522" i="29"/>
  <c r="J1521" i="29"/>
  <c r="I1521" i="29"/>
  <c r="H1521" i="29"/>
  <c r="G1521" i="29"/>
  <c r="F1521" i="29"/>
  <c r="E1521" i="29"/>
  <c r="J1520" i="29"/>
  <c r="I1520" i="29"/>
  <c r="H1520" i="29"/>
  <c r="G1520" i="29"/>
  <c r="F1520" i="29"/>
  <c r="E1520" i="29"/>
  <c r="J1519" i="29"/>
  <c r="I1519" i="29"/>
  <c r="H1519" i="29"/>
  <c r="G1519" i="29"/>
  <c r="F1519" i="29"/>
  <c r="E1519" i="29"/>
  <c r="J1518" i="29"/>
  <c r="I1518" i="29"/>
  <c r="H1518" i="29"/>
  <c r="G1518" i="29"/>
  <c r="F1518" i="29"/>
  <c r="E1518" i="29"/>
  <c r="J1517" i="29"/>
  <c r="I1517" i="29"/>
  <c r="H1517" i="29"/>
  <c r="G1517" i="29"/>
  <c r="F1517" i="29"/>
  <c r="E1517" i="29"/>
  <c r="B1517" i="29"/>
  <c r="J1516" i="29"/>
  <c r="I1516" i="29"/>
  <c r="H1516" i="29"/>
  <c r="G1516" i="29"/>
  <c r="F1516" i="29"/>
  <c r="E1516" i="29"/>
  <c r="J1515" i="29"/>
  <c r="I1515" i="29"/>
  <c r="H1515" i="29"/>
  <c r="G1515" i="29"/>
  <c r="F1515" i="29"/>
  <c r="E1515" i="29"/>
  <c r="F1512" i="29"/>
  <c r="C1512" i="29"/>
  <c r="C1511" i="29"/>
  <c r="C1510" i="29"/>
  <c r="C1509" i="29"/>
  <c r="D1502" i="29"/>
  <c r="D1501" i="29"/>
  <c r="F1500" i="29"/>
  <c r="D1499" i="29"/>
  <c r="D1498" i="29"/>
  <c r="F1497" i="29"/>
  <c r="D1496" i="29"/>
  <c r="D1495" i="29"/>
  <c r="D1494" i="29"/>
  <c r="D1493" i="29"/>
  <c r="G1492" i="29"/>
  <c r="D1492" i="29"/>
  <c r="D1491" i="29"/>
  <c r="D1488" i="29"/>
  <c r="C1483" i="29"/>
  <c r="J1480" i="29"/>
  <c r="I1480" i="29"/>
  <c r="H1480" i="29"/>
  <c r="G1480" i="29"/>
  <c r="F1480" i="29"/>
  <c r="E1480" i="29"/>
  <c r="J1479" i="29"/>
  <c r="I1479" i="29"/>
  <c r="H1479" i="29"/>
  <c r="G1479" i="29"/>
  <c r="F1479" i="29"/>
  <c r="E1479" i="29"/>
  <c r="J1477" i="29"/>
  <c r="I1477" i="29"/>
  <c r="H1477" i="29"/>
  <c r="G1477" i="29"/>
  <c r="F1477" i="29"/>
  <c r="E1477" i="29"/>
  <c r="J1476" i="29"/>
  <c r="I1476" i="29"/>
  <c r="H1476" i="29"/>
  <c r="G1476" i="29"/>
  <c r="F1476" i="29"/>
  <c r="E1476" i="29"/>
  <c r="J1475" i="29"/>
  <c r="I1475" i="29"/>
  <c r="H1475" i="29"/>
  <c r="G1475" i="29"/>
  <c r="F1475" i="29"/>
  <c r="E1475" i="29"/>
  <c r="J1474" i="29"/>
  <c r="I1474" i="29"/>
  <c r="H1474" i="29"/>
  <c r="G1474" i="29"/>
  <c r="F1474" i="29"/>
  <c r="E1474" i="29"/>
  <c r="J1473" i="29"/>
  <c r="I1473" i="29"/>
  <c r="H1473" i="29"/>
  <c r="G1473" i="29"/>
  <c r="F1473" i="29"/>
  <c r="E1473" i="29"/>
  <c r="J1472" i="29"/>
  <c r="I1472" i="29"/>
  <c r="H1472" i="29"/>
  <c r="G1472" i="29"/>
  <c r="F1472" i="29"/>
  <c r="E1472" i="29"/>
  <c r="B1472" i="29"/>
  <c r="J1471" i="29"/>
  <c r="I1471" i="29"/>
  <c r="H1471" i="29"/>
  <c r="G1471" i="29"/>
  <c r="F1471" i="29"/>
  <c r="E1471" i="29"/>
  <c r="J1470" i="29"/>
  <c r="I1470" i="29"/>
  <c r="H1470" i="29"/>
  <c r="G1470" i="29"/>
  <c r="F1470" i="29"/>
  <c r="E1470" i="29"/>
  <c r="F1467" i="29"/>
  <c r="C1467" i="29"/>
  <c r="C1466" i="29"/>
  <c r="C1465" i="29"/>
  <c r="C1464" i="29"/>
  <c r="D1457" i="29"/>
  <c r="D1456" i="29"/>
  <c r="F1455" i="29"/>
  <c r="D1454" i="29"/>
  <c r="D1453" i="29"/>
  <c r="F1452" i="29"/>
  <c r="D1451" i="29"/>
  <c r="D1450" i="29"/>
  <c r="D1449" i="29"/>
  <c r="D1448" i="29"/>
  <c r="G1447" i="29"/>
  <c r="D1447" i="29"/>
  <c r="D1446" i="29"/>
  <c r="D1443" i="29"/>
  <c r="C1438" i="29"/>
  <c r="J1435" i="29"/>
  <c r="I1435" i="29"/>
  <c r="H1435" i="29"/>
  <c r="G1435" i="29"/>
  <c r="F1435" i="29"/>
  <c r="E1435" i="29"/>
  <c r="J1434" i="29"/>
  <c r="I1434" i="29"/>
  <c r="H1434" i="29"/>
  <c r="G1434" i="29"/>
  <c r="F1434" i="29"/>
  <c r="E1434" i="29"/>
  <c r="J1432" i="29"/>
  <c r="I1432" i="29"/>
  <c r="H1432" i="29"/>
  <c r="G1432" i="29"/>
  <c r="F1432" i="29"/>
  <c r="E1432" i="29"/>
  <c r="J1431" i="29"/>
  <c r="I1431" i="29"/>
  <c r="H1431" i="29"/>
  <c r="G1431" i="29"/>
  <c r="F1431" i="29"/>
  <c r="E1431" i="29"/>
  <c r="J1430" i="29"/>
  <c r="I1430" i="29"/>
  <c r="H1430" i="29"/>
  <c r="G1430" i="29"/>
  <c r="F1430" i="29"/>
  <c r="E1430" i="29"/>
  <c r="J1429" i="29"/>
  <c r="I1429" i="29"/>
  <c r="H1429" i="29"/>
  <c r="G1429" i="29"/>
  <c r="F1429" i="29"/>
  <c r="E1429" i="29"/>
  <c r="J1428" i="29"/>
  <c r="I1428" i="29"/>
  <c r="H1428" i="29"/>
  <c r="G1428" i="29"/>
  <c r="F1428" i="29"/>
  <c r="E1428" i="29"/>
  <c r="J1427" i="29"/>
  <c r="I1427" i="29"/>
  <c r="H1427" i="29"/>
  <c r="G1427" i="29"/>
  <c r="F1427" i="29"/>
  <c r="E1427" i="29"/>
  <c r="B1427" i="29"/>
  <c r="J1426" i="29"/>
  <c r="I1426" i="29"/>
  <c r="H1426" i="29"/>
  <c r="G1426" i="29"/>
  <c r="F1426" i="29"/>
  <c r="E1426" i="29"/>
  <c r="J1425" i="29"/>
  <c r="I1425" i="29"/>
  <c r="H1425" i="29"/>
  <c r="G1425" i="29"/>
  <c r="F1425" i="29"/>
  <c r="E1425" i="29"/>
  <c r="F1422" i="29"/>
  <c r="C1422" i="29"/>
  <c r="C1421" i="29"/>
  <c r="C1420" i="29"/>
  <c r="C1419" i="29"/>
  <c r="D1412" i="29"/>
  <c r="D1411" i="29"/>
  <c r="F1410" i="29"/>
  <c r="D1409" i="29"/>
  <c r="D1408" i="29"/>
  <c r="F1407" i="29"/>
  <c r="D1406" i="29"/>
  <c r="D1405" i="29"/>
  <c r="D1404" i="29"/>
  <c r="D1403" i="29"/>
  <c r="G1402" i="29"/>
  <c r="D1402" i="29"/>
  <c r="D1401" i="29"/>
  <c r="D1398" i="29"/>
  <c r="H918" i="29"/>
  <c r="C1393" i="29"/>
  <c r="J1390" i="29"/>
  <c r="I1390" i="29"/>
  <c r="H1390" i="29"/>
  <c r="G1390" i="29"/>
  <c r="F1390" i="29"/>
  <c r="E1390" i="29"/>
  <c r="J1389" i="29"/>
  <c r="I1389" i="29"/>
  <c r="H1389" i="29"/>
  <c r="G1389" i="29"/>
  <c r="F1389" i="29"/>
  <c r="E1389" i="29"/>
  <c r="J1387" i="29"/>
  <c r="I1387" i="29"/>
  <c r="H1387" i="29"/>
  <c r="G1387" i="29"/>
  <c r="F1387" i="29"/>
  <c r="E1387" i="29"/>
  <c r="J1386" i="29"/>
  <c r="I1386" i="29"/>
  <c r="H1386" i="29"/>
  <c r="G1386" i="29"/>
  <c r="F1386" i="29"/>
  <c r="E1386" i="29"/>
  <c r="J1385" i="29"/>
  <c r="I1385" i="29"/>
  <c r="H1385" i="29"/>
  <c r="G1385" i="29"/>
  <c r="F1385" i="29"/>
  <c r="E1385" i="29"/>
  <c r="J1384" i="29"/>
  <c r="I1384" i="29"/>
  <c r="H1384" i="29"/>
  <c r="G1384" i="29"/>
  <c r="F1384" i="29"/>
  <c r="E1384" i="29"/>
  <c r="J1383" i="29"/>
  <c r="I1383" i="29"/>
  <c r="H1383" i="29"/>
  <c r="G1383" i="29"/>
  <c r="F1383" i="29"/>
  <c r="E1383" i="29"/>
  <c r="J1382" i="29"/>
  <c r="I1382" i="29"/>
  <c r="H1382" i="29"/>
  <c r="G1382" i="29"/>
  <c r="F1382" i="29"/>
  <c r="E1382" i="29"/>
  <c r="B1382" i="29"/>
  <c r="J1381" i="29"/>
  <c r="I1381" i="29"/>
  <c r="H1381" i="29"/>
  <c r="G1381" i="29"/>
  <c r="F1381" i="29"/>
  <c r="E1381" i="29"/>
  <c r="J1380" i="29"/>
  <c r="I1380" i="29"/>
  <c r="H1380" i="29"/>
  <c r="G1380" i="29"/>
  <c r="F1380" i="29"/>
  <c r="E1380" i="29"/>
  <c r="F1377" i="29"/>
  <c r="C1377" i="29"/>
  <c r="C1376" i="29"/>
  <c r="C1375" i="29"/>
  <c r="C1374" i="29"/>
  <c r="D1367" i="29"/>
  <c r="D1366" i="29"/>
  <c r="F1365" i="29"/>
  <c r="D1364" i="29"/>
  <c r="D1363" i="29"/>
  <c r="F1362" i="29"/>
  <c r="D1361" i="29"/>
  <c r="D1360" i="29"/>
  <c r="D1359" i="29"/>
  <c r="D1358" i="29"/>
  <c r="G1357" i="29"/>
  <c r="D1357" i="29"/>
  <c r="D1356" i="29"/>
  <c r="D1353" i="29"/>
  <c r="C1348" i="29"/>
  <c r="J1345" i="29"/>
  <c r="I1345" i="29"/>
  <c r="H1345" i="29"/>
  <c r="G1345" i="29"/>
  <c r="F1345" i="29"/>
  <c r="E1345" i="29"/>
  <c r="J1344" i="29"/>
  <c r="I1344" i="29"/>
  <c r="H1344" i="29"/>
  <c r="G1344" i="29"/>
  <c r="F1344" i="29"/>
  <c r="E1344" i="29"/>
  <c r="J1342" i="29"/>
  <c r="I1342" i="29"/>
  <c r="H1342" i="29"/>
  <c r="G1342" i="29"/>
  <c r="F1342" i="29"/>
  <c r="E1342" i="29"/>
  <c r="J1341" i="29"/>
  <c r="I1341" i="29"/>
  <c r="H1341" i="29"/>
  <c r="G1341" i="29"/>
  <c r="F1341" i="29"/>
  <c r="E1341" i="29"/>
  <c r="J1340" i="29"/>
  <c r="I1340" i="29"/>
  <c r="H1340" i="29"/>
  <c r="G1340" i="29"/>
  <c r="F1340" i="29"/>
  <c r="E1340" i="29"/>
  <c r="J1339" i="29"/>
  <c r="I1339" i="29"/>
  <c r="H1339" i="29"/>
  <c r="G1339" i="29"/>
  <c r="F1339" i="29"/>
  <c r="E1339" i="29"/>
  <c r="J1338" i="29"/>
  <c r="I1338" i="29"/>
  <c r="H1338" i="29"/>
  <c r="G1338" i="29"/>
  <c r="F1338" i="29"/>
  <c r="E1338" i="29"/>
  <c r="J1337" i="29"/>
  <c r="I1337" i="29"/>
  <c r="H1337" i="29"/>
  <c r="G1337" i="29"/>
  <c r="F1337" i="29"/>
  <c r="E1337" i="29"/>
  <c r="B1337" i="29"/>
  <c r="J1336" i="29"/>
  <c r="I1336" i="29"/>
  <c r="H1336" i="29"/>
  <c r="G1336" i="29"/>
  <c r="F1336" i="29"/>
  <c r="E1336" i="29"/>
  <c r="J1335" i="29"/>
  <c r="I1335" i="29"/>
  <c r="H1335" i="29"/>
  <c r="G1335" i="29"/>
  <c r="F1335" i="29"/>
  <c r="E1335" i="29"/>
  <c r="F1332" i="29"/>
  <c r="C1332" i="29"/>
  <c r="C1331" i="29"/>
  <c r="C1330" i="29"/>
  <c r="C1329" i="29"/>
  <c r="D1322" i="29"/>
  <c r="D1321" i="29"/>
  <c r="F1320" i="29"/>
  <c r="D1319" i="29"/>
  <c r="D1318" i="29"/>
  <c r="F1317" i="29"/>
  <c r="D1316" i="29"/>
  <c r="D1315" i="29"/>
  <c r="D1314" i="29"/>
  <c r="D1313" i="29"/>
  <c r="G1312" i="29"/>
  <c r="D1312" i="29"/>
  <c r="D1311" i="29"/>
  <c r="D1308" i="29"/>
  <c r="C1303" i="29"/>
  <c r="J1300" i="29"/>
  <c r="I1300" i="29"/>
  <c r="H1300" i="29"/>
  <c r="G1300" i="29"/>
  <c r="F1300" i="29"/>
  <c r="E1300" i="29"/>
  <c r="J1299" i="29"/>
  <c r="I1299" i="29"/>
  <c r="H1299" i="29"/>
  <c r="G1299" i="29"/>
  <c r="F1299" i="29"/>
  <c r="E1299" i="29"/>
  <c r="J1297" i="29"/>
  <c r="I1297" i="29"/>
  <c r="H1297" i="29"/>
  <c r="G1297" i="29"/>
  <c r="F1297" i="29"/>
  <c r="E1297" i="29"/>
  <c r="J1296" i="29"/>
  <c r="I1296" i="29"/>
  <c r="H1296" i="29"/>
  <c r="G1296" i="29"/>
  <c r="F1296" i="29"/>
  <c r="E1296" i="29"/>
  <c r="J1295" i="29"/>
  <c r="I1295" i="29"/>
  <c r="H1295" i="29"/>
  <c r="G1295" i="29"/>
  <c r="F1295" i="29"/>
  <c r="E1295" i="29"/>
  <c r="J1294" i="29"/>
  <c r="I1294" i="29"/>
  <c r="H1294" i="29"/>
  <c r="G1294" i="29"/>
  <c r="F1294" i="29"/>
  <c r="E1294" i="29"/>
  <c r="J1293" i="29"/>
  <c r="I1293" i="29"/>
  <c r="H1293" i="29"/>
  <c r="G1293" i="29"/>
  <c r="F1293" i="29"/>
  <c r="E1293" i="29"/>
  <c r="J1292" i="29"/>
  <c r="I1292" i="29"/>
  <c r="H1292" i="29"/>
  <c r="G1292" i="29"/>
  <c r="F1292" i="29"/>
  <c r="E1292" i="29"/>
  <c r="B1292" i="29"/>
  <c r="J1291" i="29"/>
  <c r="I1291" i="29"/>
  <c r="H1291" i="29"/>
  <c r="G1291" i="29"/>
  <c r="F1291" i="29"/>
  <c r="E1291" i="29"/>
  <c r="J1290" i="29"/>
  <c r="I1290" i="29"/>
  <c r="H1290" i="29"/>
  <c r="G1290" i="29"/>
  <c r="F1290" i="29"/>
  <c r="E1290" i="29"/>
  <c r="F1287" i="29"/>
  <c r="C1287" i="29"/>
  <c r="C1286" i="29"/>
  <c r="C1285" i="29"/>
  <c r="C1284" i="29"/>
  <c r="D1277" i="29"/>
  <c r="D1276" i="29"/>
  <c r="F1275" i="29"/>
  <c r="D1274" i="29"/>
  <c r="D1273" i="29"/>
  <c r="F1272" i="29"/>
  <c r="D1271" i="29"/>
  <c r="D1270" i="29"/>
  <c r="D1269" i="29"/>
  <c r="D1268" i="29"/>
  <c r="G1267" i="29"/>
  <c r="D1267" i="29"/>
  <c r="D1266" i="29"/>
  <c r="D1263" i="29"/>
  <c r="C1258" i="29"/>
  <c r="J1255" i="29"/>
  <c r="I1255" i="29"/>
  <c r="H1255" i="29"/>
  <c r="G1255" i="29"/>
  <c r="F1255" i="29"/>
  <c r="E1255" i="29"/>
  <c r="J1254" i="29"/>
  <c r="I1254" i="29"/>
  <c r="H1254" i="29"/>
  <c r="G1254" i="29"/>
  <c r="F1254" i="29"/>
  <c r="E1254" i="29"/>
  <c r="J1252" i="29"/>
  <c r="I1252" i="29"/>
  <c r="H1252" i="29"/>
  <c r="G1252" i="29"/>
  <c r="F1252" i="29"/>
  <c r="E1252" i="29"/>
  <c r="J1251" i="29"/>
  <c r="I1251" i="29"/>
  <c r="H1251" i="29"/>
  <c r="G1251" i="29"/>
  <c r="F1251" i="29"/>
  <c r="E1251" i="29"/>
  <c r="J1250" i="29"/>
  <c r="I1250" i="29"/>
  <c r="H1250" i="29"/>
  <c r="G1250" i="29"/>
  <c r="F1250" i="29"/>
  <c r="E1250" i="29"/>
  <c r="J1249" i="29"/>
  <c r="I1249" i="29"/>
  <c r="H1249" i="29"/>
  <c r="G1249" i="29"/>
  <c r="F1249" i="29"/>
  <c r="E1249" i="29"/>
  <c r="J1248" i="29"/>
  <c r="I1248" i="29"/>
  <c r="H1248" i="29"/>
  <c r="G1248" i="29"/>
  <c r="F1248" i="29"/>
  <c r="E1248" i="29"/>
  <c r="J1247" i="29"/>
  <c r="I1247" i="29"/>
  <c r="H1247" i="29"/>
  <c r="G1247" i="29"/>
  <c r="F1247" i="29"/>
  <c r="E1247" i="29"/>
  <c r="B1247" i="29"/>
  <c r="J1246" i="29"/>
  <c r="I1246" i="29"/>
  <c r="H1246" i="29"/>
  <c r="G1246" i="29"/>
  <c r="F1246" i="29"/>
  <c r="E1246" i="29"/>
  <c r="J1245" i="29"/>
  <c r="I1245" i="29"/>
  <c r="H1245" i="29"/>
  <c r="G1245" i="29"/>
  <c r="F1245" i="29"/>
  <c r="E1245" i="29"/>
  <c r="F1242" i="29"/>
  <c r="C1242" i="29"/>
  <c r="C1241" i="29"/>
  <c r="C1240" i="29"/>
  <c r="C1239" i="29"/>
  <c r="D1232" i="29"/>
  <c r="D1231" i="29"/>
  <c r="F1230" i="29"/>
  <c r="D1229" i="29"/>
  <c r="D1228" i="29"/>
  <c r="F1227" i="29"/>
  <c r="D1225" i="29"/>
  <c r="D1224" i="29"/>
  <c r="D1223" i="29"/>
  <c r="G1222" i="29"/>
  <c r="D1222" i="29"/>
  <c r="D1221" i="29"/>
  <c r="D1218" i="29"/>
  <c r="C1213" i="29"/>
  <c r="J1210" i="29"/>
  <c r="I1210" i="29"/>
  <c r="H1210" i="29"/>
  <c r="G1210" i="29"/>
  <c r="F1210" i="29"/>
  <c r="E1210" i="29"/>
  <c r="J1209" i="29"/>
  <c r="I1209" i="29"/>
  <c r="H1209" i="29"/>
  <c r="G1209" i="29"/>
  <c r="F1209" i="29"/>
  <c r="E1209" i="29"/>
  <c r="J1207" i="29"/>
  <c r="I1207" i="29"/>
  <c r="H1207" i="29"/>
  <c r="G1207" i="29"/>
  <c r="F1207" i="29"/>
  <c r="E1207" i="29"/>
  <c r="J1206" i="29"/>
  <c r="I1206" i="29"/>
  <c r="H1206" i="29"/>
  <c r="G1206" i="29"/>
  <c r="F1206" i="29"/>
  <c r="E1206" i="29"/>
  <c r="J1205" i="29"/>
  <c r="I1205" i="29"/>
  <c r="H1205" i="29"/>
  <c r="G1205" i="29"/>
  <c r="F1205" i="29"/>
  <c r="E1205" i="29"/>
  <c r="J1204" i="29"/>
  <c r="I1204" i="29"/>
  <c r="H1204" i="29"/>
  <c r="G1204" i="29"/>
  <c r="F1204" i="29"/>
  <c r="E1204" i="29"/>
  <c r="J1203" i="29"/>
  <c r="I1203" i="29"/>
  <c r="H1203" i="29"/>
  <c r="G1203" i="29"/>
  <c r="F1203" i="29"/>
  <c r="E1203" i="29"/>
  <c r="J1202" i="29"/>
  <c r="I1202" i="29"/>
  <c r="H1202" i="29"/>
  <c r="G1202" i="29"/>
  <c r="F1202" i="29"/>
  <c r="E1202" i="29"/>
  <c r="B1202" i="29"/>
  <c r="J1201" i="29"/>
  <c r="I1201" i="29"/>
  <c r="H1201" i="29"/>
  <c r="G1201" i="29"/>
  <c r="F1201" i="29"/>
  <c r="E1201" i="29"/>
  <c r="J1200" i="29"/>
  <c r="I1200" i="29"/>
  <c r="H1200" i="29"/>
  <c r="G1200" i="29"/>
  <c r="F1200" i="29"/>
  <c r="E1200" i="29"/>
  <c r="F1197" i="29"/>
  <c r="C1197" i="29"/>
  <c r="C1196" i="29"/>
  <c r="C1195" i="29"/>
  <c r="C1194" i="29"/>
  <c r="D1187" i="29"/>
  <c r="D1186" i="29"/>
  <c r="F1185" i="29"/>
  <c r="D1184" i="29"/>
  <c r="D1183" i="29"/>
  <c r="F1182" i="29"/>
  <c r="D1181" i="29"/>
  <c r="D1180" i="29"/>
  <c r="D1179" i="29"/>
  <c r="D1178" i="29"/>
  <c r="G1177" i="29"/>
  <c r="D1177" i="29"/>
  <c r="D1176" i="29"/>
  <c r="D1173" i="29"/>
  <c r="C1168" i="29"/>
  <c r="J1165" i="29"/>
  <c r="I1165" i="29"/>
  <c r="H1165" i="29"/>
  <c r="G1165" i="29"/>
  <c r="F1165" i="29"/>
  <c r="E1165" i="29"/>
  <c r="J1164" i="29"/>
  <c r="I1164" i="29"/>
  <c r="H1164" i="29"/>
  <c r="G1164" i="29"/>
  <c r="F1164" i="29"/>
  <c r="E1164" i="29"/>
  <c r="J1162" i="29"/>
  <c r="I1162" i="29"/>
  <c r="H1162" i="29"/>
  <c r="G1162" i="29"/>
  <c r="F1162" i="29"/>
  <c r="E1162" i="29"/>
  <c r="J1161" i="29"/>
  <c r="I1161" i="29"/>
  <c r="H1161" i="29"/>
  <c r="G1161" i="29"/>
  <c r="F1161" i="29"/>
  <c r="E1161" i="29"/>
  <c r="J1160" i="29"/>
  <c r="I1160" i="29"/>
  <c r="H1160" i="29"/>
  <c r="G1160" i="29"/>
  <c r="F1160" i="29"/>
  <c r="E1160" i="29"/>
  <c r="J1159" i="29"/>
  <c r="I1159" i="29"/>
  <c r="H1159" i="29"/>
  <c r="G1159" i="29"/>
  <c r="F1159" i="29"/>
  <c r="E1159" i="29"/>
  <c r="J1158" i="29"/>
  <c r="I1158" i="29"/>
  <c r="H1158" i="29"/>
  <c r="G1158" i="29"/>
  <c r="F1158" i="29"/>
  <c r="E1158" i="29"/>
  <c r="J1157" i="29"/>
  <c r="I1157" i="29"/>
  <c r="H1157" i="29"/>
  <c r="G1157" i="29"/>
  <c r="F1157" i="29"/>
  <c r="E1157" i="29"/>
  <c r="B1157" i="29"/>
  <c r="J1156" i="29"/>
  <c r="I1156" i="29"/>
  <c r="H1156" i="29"/>
  <c r="G1156" i="29"/>
  <c r="F1156" i="29"/>
  <c r="E1156" i="29"/>
  <c r="J1155" i="29"/>
  <c r="I1155" i="29"/>
  <c r="H1155" i="29"/>
  <c r="G1155" i="29"/>
  <c r="F1155" i="29"/>
  <c r="E1155" i="29"/>
  <c r="F1152" i="29"/>
  <c r="C1152" i="29"/>
  <c r="C1151" i="29"/>
  <c r="C1150" i="29"/>
  <c r="C1149" i="29"/>
  <c r="D1142" i="29"/>
  <c r="D1141" i="29"/>
  <c r="F1140" i="29"/>
  <c r="D1139" i="29"/>
  <c r="D1138" i="29"/>
  <c r="F1137" i="29"/>
  <c r="D1136" i="29"/>
  <c r="D1135" i="29"/>
  <c r="D1134" i="29"/>
  <c r="D1133" i="29"/>
  <c r="G1132" i="29"/>
  <c r="D1132" i="29"/>
  <c r="D1131" i="29"/>
  <c r="D1128" i="29"/>
  <c r="C1123" i="29"/>
  <c r="J1120" i="29"/>
  <c r="I1120" i="29"/>
  <c r="H1120" i="29"/>
  <c r="G1120" i="29"/>
  <c r="F1120" i="29"/>
  <c r="E1120" i="29"/>
  <c r="J1119" i="29"/>
  <c r="I1119" i="29"/>
  <c r="H1119" i="29"/>
  <c r="G1119" i="29"/>
  <c r="F1119" i="29"/>
  <c r="E1119" i="29"/>
  <c r="J1117" i="29"/>
  <c r="I1117" i="29"/>
  <c r="H1117" i="29"/>
  <c r="G1117" i="29"/>
  <c r="F1117" i="29"/>
  <c r="E1117" i="29"/>
  <c r="J1116" i="29"/>
  <c r="I1116" i="29"/>
  <c r="H1116" i="29"/>
  <c r="G1116" i="29"/>
  <c r="F1116" i="29"/>
  <c r="E1116" i="29"/>
  <c r="J1115" i="29"/>
  <c r="I1115" i="29"/>
  <c r="H1115" i="29"/>
  <c r="G1115" i="29"/>
  <c r="F1115" i="29"/>
  <c r="E1115" i="29"/>
  <c r="J1114" i="29"/>
  <c r="I1114" i="29"/>
  <c r="H1114" i="29"/>
  <c r="G1114" i="29"/>
  <c r="F1114" i="29"/>
  <c r="E1114" i="29"/>
  <c r="J1113" i="29"/>
  <c r="I1113" i="29"/>
  <c r="H1113" i="29"/>
  <c r="G1113" i="29"/>
  <c r="F1113" i="29"/>
  <c r="E1113" i="29"/>
  <c r="J1112" i="29"/>
  <c r="I1112" i="29"/>
  <c r="H1112" i="29"/>
  <c r="G1112" i="29"/>
  <c r="F1112" i="29"/>
  <c r="E1112" i="29"/>
  <c r="B1112" i="29"/>
  <c r="J1111" i="29"/>
  <c r="I1111" i="29"/>
  <c r="H1111" i="29"/>
  <c r="G1111" i="29"/>
  <c r="F1111" i="29"/>
  <c r="E1111" i="29"/>
  <c r="J1110" i="29"/>
  <c r="I1110" i="29"/>
  <c r="H1110" i="29"/>
  <c r="G1110" i="29"/>
  <c r="F1110" i="29"/>
  <c r="E1110" i="29"/>
  <c r="F1107" i="29"/>
  <c r="C1107" i="29"/>
  <c r="C1106" i="29"/>
  <c r="C1105" i="29"/>
  <c r="C1104" i="29"/>
  <c r="D1097" i="29"/>
  <c r="D1096" i="29"/>
  <c r="F1095" i="29"/>
  <c r="D1094" i="29"/>
  <c r="D1093" i="29"/>
  <c r="F1092" i="29"/>
  <c r="D1091" i="29"/>
  <c r="D1090" i="29"/>
  <c r="D1089" i="29"/>
  <c r="D1088" i="29"/>
  <c r="G1087" i="29"/>
  <c r="D1087" i="29"/>
  <c r="D1086" i="29"/>
  <c r="D1083" i="29"/>
  <c r="C1078" i="29"/>
  <c r="J1075" i="29"/>
  <c r="I1075" i="29"/>
  <c r="H1075" i="29"/>
  <c r="G1075" i="29"/>
  <c r="F1075" i="29"/>
  <c r="E1075" i="29"/>
  <c r="J1074" i="29"/>
  <c r="I1074" i="29"/>
  <c r="H1074" i="29"/>
  <c r="G1074" i="29"/>
  <c r="F1074" i="29"/>
  <c r="E1074" i="29"/>
  <c r="J1072" i="29"/>
  <c r="I1072" i="29"/>
  <c r="H1072" i="29"/>
  <c r="G1072" i="29"/>
  <c r="F1072" i="29"/>
  <c r="E1072" i="29"/>
  <c r="J1071" i="29"/>
  <c r="I1071" i="29"/>
  <c r="H1071" i="29"/>
  <c r="G1071" i="29"/>
  <c r="F1071" i="29"/>
  <c r="E1071" i="29"/>
  <c r="J1070" i="29"/>
  <c r="I1070" i="29"/>
  <c r="H1070" i="29"/>
  <c r="G1070" i="29"/>
  <c r="F1070" i="29"/>
  <c r="E1070" i="29"/>
  <c r="J1069" i="29"/>
  <c r="I1069" i="29"/>
  <c r="H1069" i="29"/>
  <c r="G1069" i="29"/>
  <c r="F1069" i="29"/>
  <c r="E1069" i="29"/>
  <c r="J1068" i="29"/>
  <c r="I1068" i="29"/>
  <c r="H1068" i="29"/>
  <c r="G1068" i="29"/>
  <c r="F1068" i="29"/>
  <c r="E1068" i="29"/>
  <c r="J1067" i="29"/>
  <c r="I1067" i="29"/>
  <c r="H1067" i="29"/>
  <c r="G1067" i="29"/>
  <c r="F1067" i="29"/>
  <c r="E1067" i="29"/>
  <c r="B1067" i="29"/>
  <c r="J1066" i="29"/>
  <c r="I1066" i="29"/>
  <c r="H1066" i="29"/>
  <c r="G1066" i="29"/>
  <c r="F1066" i="29"/>
  <c r="E1066" i="29"/>
  <c r="J1065" i="29"/>
  <c r="I1065" i="29"/>
  <c r="H1065" i="29"/>
  <c r="G1065" i="29"/>
  <c r="F1065" i="29"/>
  <c r="E1065" i="29"/>
  <c r="F1062" i="29"/>
  <c r="C1062" i="29"/>
  <c r="C1061" i="29"/>
  <c r="C1060" i="29"/>
  <c r="C1059" i="29"/>
  <c r="D1052" i="29"/>
  <c r="D1051" i="29"/>
  <c r="F1050" i="29"/>
  <c r="D1049" i="29"/>
  <c r="D1048" i="29"/>
  <c r="F1047" i="29"/>
  <c r="D1046" i="29"/>
  <c r="D1045" i="29"/>
  <c r="D1044" i="29"/>
  <c r="D1043" i="29"/>
  <c r="G1042" i="29"/>
  <c r="D1042" i="29"/>
  <c r="D1041" i="29"/>
  <c r="D1038" i="29"/>
  <c r="C1033" i="29"/>
  <c r="J1030" i="29"/>
  <c r="I1030" i="29"/>
  <c r="H1030" i="29"/>
  <c r="G1030" i="29"/>
  <c r="F1030" i="29"/>
  <c r="E1030" i="29"/>
  <c r="J1029" i="29"/>
  <c r="I1029" i="29"/>
  <c r="H1029" i="29"/>
  <c r="G1029" i="29"/>
  <c r="F1029" i="29"/>
  <c r="E1029" i="29"/>
  <c r="J1027" i="29"/>
  <c r="I1027" i="29"/>
  <c r="H1027" i="29"/>
  <c r="G1027" i="29"/>
  <c r="F1027" i="29"/>
  <c r="E1027" i="29"/>
  <c r="J1026" i="29"/>
  <c r="I1026" i="29"/>
  <c r="H1026" i="29"/>
  <c r="G1026" i="29"/>
  <c r="F1026" i="29"/>
  <c r="E1026" i="29"/>
  <c r="J1025" i="29"/>
  <c r="I1025" i="29"/>
  <c r="H1025" i="29"/>
  <c r="G1025" i="29"/>
  <c r="F1025" i="29"/>
  <c r="E1025" i="29"/>
  <c r="J1024" i="29"/>
  <c r="I1024" i="29"/>
  <c r="H1024" i="29"/>
  <c r="G1024" i="29"/>
  <c r="F1024" i="29"/>
  <c r="E1024" i="29"/>
  <c r="J1023" i="29"/>
  <c r="I1023" i="29"/>
  <c r="H1023" i="29"/>
  <c r="G1023" i="29"/>
  <c r="F1023" i="29"/>
  <c r="E1023" i="29"/>
  <c r="J1022" i="29"/>
  <c r="I1022" i="29"/>
  <c r="H1022" i="29"/>
  <c r="G1022" i="29"/>
  <c r="F1022" i="29"/>
  <c r="E1022" i="29"/>
  <c r="B1022" i="29"/>
  <c r="J1021" i="29"/>
  <c r="I1021" i="29"/>
  <c r="H1021" i="29"/>
  <c r="G1021" i="29"/>
  <c r="F1021" i="29"/>
  <c r="E1021" i="29"/>
  <c r="J1020" i="29"/>
  <c r="I1020" i="29"/>
  <c r="H1020" i="29"/>
  <c r="G1020" i="29"/>
  <c r="F1020" i="29"/>
  <c r="E1020" i="29"/>
  <c r="F1017" i="29"/>
  <c r="C1017" i="29"/>
  <c r="C1016" i="29"/>
  <c r="C1015" i="29"/>
  <c r="C1014" i="29"/>
  <c r="D1007" i="29"/>
  <c r="D1006" i="29"/>
  <c r="F1005" i="29"/>
  <c r="D1004" i="29"/>
  <c r="D1003" i="29"/>
  <c r="F1002" i="29"/>
  <c r="D1001" i="29"/>
  <c r="D1000" i="29"/>
  <c r="D999" i="29"/>
  <c r="D998" i="29"/>
  <c r="G997" i="29"/>
  <c r="D997" i="29"/>
  <c r="D996" i="29"/>
  <c r="D993" i="29"/>
  <c r="C988" i="29"/>
  <c r="J985" i="29"/>
  <c r="I985" i="29"/>
  <c r="H985" i="29"/>
  <c r="G985" i="29"/>
  <c r="F985" i="29"/>
  <c r="E985" i="29"/>
  <c r="J984" i="29"/>
  <c r="I984" i="29"/>
  <c r="H984" i="29"/>
  <c r="G984" i="29"/>
  <c r="F984" i="29"/>
  <c r="E984" i="29"/>
  <c r="J982" i="29"/>
  <c r="I982" i="29"/>
  <c r="H982" i="29"/>
  <c r="G982" i="29"/>
  <c r="F982" i="29"/>
  <c r="E982" i="29"/>
  <c r="J981" i="29"/>
  <c r="I981" i="29"/>
  <c r="H981" i="29"/>
  <c r="G981" i="29"/>
  <c r="F981" i="29"/>
  <c r="E981" i="29"/>
  <c r="J980" i="29"/>
  <c r="I980" i="29"/>
  <c r="H980" i="29"/>
  <c r="G980" i="29"/>
  <c r="F980" i="29"/>
  <c r="E980" i="29"/>
  <c r="J979" i="29"/>
  <c r="I979" i="29"/>
  <c r="H979" i="29"/>
  <c r="G979" i="29"/>
  <c r="F979" i="29"/>
  <c r="E979" i="29"/>
  <c r="J978" i="29"/>
  <c r="I978" i="29"/>
  <c r="H978" i="29"/>
  <c r="G978" i="29"/>
  <c r="F978" i="29"/>
  <c r="E978" i="29"/>
  <c r="J977" i="29"/>
  <c r="I977" i="29"/>
  <c r="H977" i="29"/>
  <c r="G977" i="29"/>
  <c r="F977" i="29"/>
  <c r="E977" i="29"/>
  <c r="B977" i="29"/>
  <c r="J976" i="29"/>
  <c r="I976" i="29"/>
  <c r="H976" i="29"/>
  <c r="G976" i="29"/>
  <c r="F976" i="29"/>
  <c r="E976" i="29"/>
  <c r="J975" i="29"/>
  <c r="I975" i="29"/>
  <c r="H975" i="29"/>
  <c r="G975" i="29"/>
  <c r="F975" i="29"/>
  <c r="E975" i="29"/>
  <c r="F972" i="29"/>
  <c r="C972" i="29"/>
  <c r="C971" i="29"/>
  <c r="C970" i="29"/>
  <c r="C969" i="29"/>
  <c r="D962" i="29"/>
  <c r="D961" i="29"/>
  <c r="F960" i="29"/>
  <c r="D959" i="29"/>
  <c r="D958" i="29"/>
  <c r="F957" i="29"/>
  <c r="D956" i="29"/>
  <c r="D955" i="29"/>
  <c r="D954" i="29"/>
  <c r="D953" i="29"/>
  <c r="G952" i="29"/>
  <c r="D952" i="29"/>
  <c r="D951" i="29"/>
  <c r="D948" i="29"/>
  <c r="C943" i="29"/>
  <c r="J940" i="29"/>
  <c r="I940" i="29"/>
  <c r="H940" i="29"/>
  <c r="G940" i="29"/>
  <c r="F940" i="29"/>
  <c r="E940" i="29"/>
  <c r="J939" i="29"/>
  <c r="I939" i="29"/>
  <c r="H939" i="29"/>
  <c r="G939" i="29"/>
  <c r="F939" i="29"/>
  <c r="E939" i="29"/>
  <c r="J937" i="29"/>
  <c r="I937" i="29"/>
  <c r="H937" i="29"/>
  <c r="G937" i="29"/>
  <c r="F937" i="29"/>
  <c r="E937" i="29"/>
  <c r="J936" i="29"/>
  <c r="I936" i="29"/>
  <c r="H936" i="29"/>
  <c r="G936" i="29"/>
  <c r="F936" i="29"/>
  <c r="E936" i="29"/>
  <c r="J935" i="29"/>
  <c r="I935" i="29"/>
  <c r="H935" i="29"/>
  <c r="G935" i="29"/>
  <c r="F935" i="29"/>
  <c r="E935" i="29"/>
  <c r="J934" i="29"/>
  <c r="I934" i="29"/>
  <c r="H934" i="29"/>
  <c r="G934" i="29"/>
  <c r="F934" i="29"/>
  <c r="E934" i="29"/>
  <c r="J933" i="29"/>
  <c r="I933" i="29"/>
  <c r="H933" i="29"/>
  <c r="G933" i="29"/>
  <c r="F933" i="29"/>
  <c r="E933" i="29"/>
  <c r="J932" i="29"/>
  <c r="I932" i="29"/>
  <c r="H932" i="29"/>
  <c r="G932" i="29"/>
  <c r="F932" i="29"/>
  <c r="E932" i="29"/>
  <c r="B932" i="29"/>
  <c r="J931" i="29"/>
  <c r="I931" i="29"/>
  <c r="H931" i="29"/>
  <c r="G931" i="29"/>
  <c r="F931" i="29"/>
  <c r="E931" i="29"/>
  <c r="J930" i="29"/>
  <c r="I930" i="29"/>
  <c r="H930" i="29"/>
  <c r="G930" i="29"/>
  <c r="F930" i="29"/>
  <c r="E930" i="29"/>
  <c r="F927" i="29"/>
  <c r="C927" i="29"/>
  <c r="C926" i="29"/>
  <c r="C925" i="29"/>
  <c r="C924" i="29"/>
  <c r="D917" i="29"/>
  <c r="D916" i="29"/>
  <c r="F915" i="29"/>
  <c r="D914" i="29"/>
  <c r="D913" i="29"/>
  <c r="F912" i="29"/>
  <c r="D911" i="29"/>
  <c r="D910" i="29"/>
  <c r="D909" i="29"/>
  <c r="D908" i="29"/>
  <c r="G907" i="29"/>
  <c r="D907" i="29"/>
  <c r="D906" i="29"/>
  <c r="D903" i="29"/>
  <c r="J1796" i="29"/>
  <c r="I1796" i="29"/>
  <c r="H1796" i="29"/>
  <c r="G1796" i="29"/>
  <c r="F1796" i="29"/>
  <c r="E1796" i="29"/>
  <c r="D1796" i="29"/>
  <c r="B1795" i="29"/>
  <c r="B1794" i="29"/>
  <c r="J1793" i="29"/>
  <c r="I1793" i="29"/>
  <c r="H1793" i="29"/>
  <c r="G1793" i="29"/>
  <c r="F1793" i="29"/>
  <c r="E1793" i="29"/>
  <c r="D1793" i="29"/>
  <c r="C1793" i="29"/>
  <c r="B1792" i="29"/>
  <c r="B1791" i="29"/>
  <c r="B1790" i="29"/>
  <c r="B1789" i="29"/>
  <c r="B1788" i="29"/>
  <c r="B1786" i="29"/>
  <c r="B1785" i="29"/>
  <c r="F1776" i="29"/>
  <c r="B1776" i="29"/>
  <c r="H1773" i="29"/>
  <c r="D1760" i="29"/>
  <c r="B1760" i="29"/>
  <c r="D1759" i="29"/>
  <c r="G1758" i="29"/>
  <c r="J1751" i="29"/>
  <c r="I1751" i="29"/>
  <c r="H1751" i="29"/>
  <c r="G1751" i="29"/>
  <c r="F1751" i="29"/>
  <c r="E1751" i="29"/>
  <c r="D1751" i="29"/>
  <c r="C1751" i="29"/>
  <c r="B1750" i="29"/>
  <c r="B1749" i="29"/>
  <c r="J1748" i="29"/>
  <c r="I1748" i="29"/>
  <c r="H1748" i="29"/>
  <c r="G1748" i="29"/>
  <c r="F1748" i="29"/>
  <c r="E1748" i="29"/>
  <c r="D1748" i="29"/>
  <c r="C1748" i="29"/>
  <c r="B1747" i="29"/>
  <c r="B1746" i="29"/>
  <c r="B1745" i="29"/>
  <c r="B1744" i="29"/>
  <c r="B1743" i="29"/>
  <c r="B1741" i="29"/>
  <c r="B1740" i="29"/>
  <c r="F1731" i="29"/>
  <c r="B1731" i="29"/>
  <c r="H1728" i="29"/>
  <c r="D1715" i="29"/>
  <c r="B1715" i="29"/>
  <c r="D1714" i="29"/>
  <c r="G1713" i="29"/>
  <c r="J1706" i="29"/>
  <c r="I1706" i="29"/>
  <c r="H1706" i="29"/>
  <c r="G1706" i="29"/>
  <c r="F1706" i="29"/>
  <c r="E1706" i="29"/>
  <c r="D1706" i="29"/>
  <c r="C1706" i="29"/>
  <c r="B1705" i="29"/>
  <c r="B1704" i="29"/>
  <c r="J1703" i="29"/>
  <c r="I1703" i="29"/>
  <c r="H1703" i="29"/>
  <c r="G1703" i="29"/>
  <c r="F1703" i="29"/>
  <c r="E1703" i="29"/>
  <c r="D1703" i="29"/>
  <c r="C1703" i="29"/>
  <c r="B1702" i="29"/>
  <c r="B1701" i="29"/>
  <c r="B1700" i="29"/>
  <c r="B1699" i="29"/>
  <c r="B1698" i="29"/>
  <c r="B1696" i="29"/>
  <c r="B1695" i="29"/>
  <c r="F1686" i="29"/>
  <c r="B1686" i="29"/>
  <c r="H1683" i="29"/>
  <c r="D1670" i="29"/>
  <c r="B1670" i="29"/>
  <c r="D1669" i="29"/>
  <c r="G1668" i="29"/>
  <c r="J1661" i="29"/>
  <c r="I1661" i="29"/>
  <c r="H1661" i="29"/>
  <c r="G1661" i="29"/>
  <c r="F1661" i="29"/>
  <c r="E1661" i="29"/>
  <c r="D1661" i="29"/>
  <c r="C1661" i="29"/>
  <c r="B1660" i="29"/>
  <c r="B1659" i="29"/>
  <c r="J1658" i="29"/>
  <c r="I1658" i="29"/>
  <c r="H1658" i="29"/>
  <c r="G1658" i="29"/>
  <c r="F1658" i="29"/>
  <c r="E1658" i="29"/>
  <c r="D1658" i="29"/>
  <c r="C1658" i="29"/>
  <c r="B1657" i="29"/>
  <c r="B1656" i="29"/>
  <c r="B1655" i="29"/>
  <c r="B1654" i="29"/>
  <c r="B1653" i="29"/>
  <c r="B1651" i="29"/>
  <c r="B1650" i="29"/>
  <c r="F1641" i="29"/>
  <c r="B1641" i="29"/>
  <c r="H1638" i="29"/>
  <c r="D1625" i="29"/>
  <c r="B1625" i="29"/>
  <c r="D1624" i="29"/>
  <c r="G1623" i="29"/>
  <c r="J1616" i="29"/>
  <c r="I1616" i="29"/>
  <c r="H1616" i="29"/>
  <c r="G1616" i="29"/>
  <c r="F1616" i="29"/>
  <c r="E1616" i="29"/>
  <c r="D1616" i="29"/>
  <c r="C1616" i="29"/>
  <c r="B1615" i="29"/>
  <c r="B1614" i="29"/>
  <c r="J1613" i="29"/>
  <c r="I1613" i="29"/>
  <c r="H1613" i="29"/>
  <c r="G1613" i="29"/>
  <c r="F1613" i="29"/>
  <c r="E1613" i="29"/>
  <c r="D1613" i="29"/>
  <c r="C1613" i="29"/>
  <c r="B1612" i="29"/>
  <c r="B1611" i="29"/>
  <c r="B1610" i="29"/>
  <c r="B1609" i="29"/>
  <c r="B1608" i="29"/>
  <c r="B1606" i="29"/>
  <c r="B1605" i="29"/>
  <c r="F1596" i="29"/>
  <c r="B1596" i="29"/>
  <c r="H1593" i="29"/>
  <c r="D1580" i="29"/>
  <c r="B1580" i="29"/>
  <c r="D1579" i="29"/>
  <c r="G1578" i="29"/>
  <c r="J1571" i="29"/>
  <c r="I1571" i="29"/>
  <c r="H1571" i="29"/>
  <c r="G1571" i="29"/>
  <c r="F1571" i="29"/>
  <c r="E1571" i="29"/>
  <c r="D1571" i="29"/>
  <c r="C1571" i="29"/>
  <c r="B1570" i="29"/>
  <c r="B1569" i="29"/>
  <c r="J1568" i="29"/>
  <c r="I1568" i="29"/>
  <c r="H1568" i="29"/>
  <c r="G1568" i="29"/>
  <c r="F1568" i="29"/>
  <c r="E1568" i="29"/>
  <c r="D1568" i="29"/>
  <c r="C1568" i="29"/>
  <c r="B1567" i="29"/>
  <c r="B1566" i="29"/>
  <c r="B1565" i="29"/>
  <c r="B1564" i="29"/>
  <c r="B1563" i="29"/>
  <c r="B1561" i="29"/>
  <c r="B1560" i="29"/>
  <c r="F1551" i="29"/>
  <c r="B1551" i="29"/>
  <c r="H1548" i="29"/>
  <c r="D1535" i="29"/>
  <c r="B1535" i="29"/>
  <c r="D1534" i="29"/>
  <c r="G1533" i="29"/>
  <c r="J1526" i="29"/>
  <c r="I1526" i="29"/>
  <c r="H1526" i="29"/>
  <c r="G1526" i="29"/>
  <c r="F1526" i="29"/>
  <c r="E1526" i="29"/>
  <c r="D1526" i="29"/>
  <c r="C1526" i="29"/>
  <c r="B1525" i="29"/>
  <c r="B1524" i="29"/>
  <c r="J1523" i="29"/>
  <c r="I1523" i="29"/>
  <c r="H1523" i="29"/>
  <c r="G1523" i="29"/>
  <c r="F1523" i="29"/>
  <c r="E1523" i="29"/>
  <c r="D1523" i="29"/>
  <c r="C1523" i="29"/>
  <c r="B1522" i="29"/>
  <c r="B1521" i="29"/>
  <c r="B1520" i="29"/>
  <c r="B1519" i="29"/>
  <c r="B1518" i="29"/>
  <c r="B1516" i="29"/>
  <c r="B1515" i="29"/>
  <c r="F1506" i="29"/>
  <c r="B1506" i="29"/>
  <c r="H1503" i="29"/>
  <c r="D1490" i="29"/>
  <c r="B1490" i="29"/>
  <c r="D1489" i="29"/>
  <c r="G1488" i="29"/>
  <c r="J1481" i="29"/>
  <c r="I1481" i="29"/>
  <c r="H1481" i="29"/>
  <c r="G1481" i="29"/>
  <c r="F1481" i="29"/>
  <c r="E1481" i="29"/>
  <c r="D1481" i="29"/>
  <c r="C1481" i="29"/>
  <c r="B1480" i="29"/>
  <c r="B1479" i="29"/>
  <c r="J1478" i="29"/>
  <c r="I1478" i="29"/>
  <c r="H1478" i="29"/>
  <c r="G1478" i="29"/>
  <c r="F1478" i="29"/>
  <c r="E1478" i="29"/>
  <c r="D1478" i="29"/>
  <c r="C1478" i="29"/>
  <c r="B1477" i="29"/>
  <c r="B1476" i="29"/>
  <c r="B1475" i="29"/>
  <c r="B1474" i="29"/>
  <c r="B1473" i="29"/>
  <c r="B1471" i="29"/>
  <c r="B1470" i="29"/>
  <c r="F1461" i="29"/>
  <c r="B1461" i="29"/>
  <c r="H1458" i="29"/>
  <c r="D1445" i="29"/>
  <c r="B1445" i="29"/>
  <c r="D1444" i="29"/>
  <c r="G1443" i="29"/>
  <c r="J1436" i="29"/>
  <c r="I1436" i="29"/>
  <c r="H1436" i="29"/>
  <c r="G1436" i="29"/>
  <c r="F1436" i="29"/>
  <c r="E1436" i="29"/>
  <c r="D1436" i="29"/>
  <c r="C1436" i="29"/>
  <c r="B1435" i="29"/>
  <c r="B1434" i="29"/>
  <c r="J1433" i="29"/>
  <c r="I1433" i="29"/>
  <c r="H1433" i="29"/>
  <c r="G1433" i="29"/>
  <c r="F1433" i="29"/>
  <c r="E1433" i="29"/>
  <c r="D1433" i="29"/>
  <c r="C1433" i="29"/>
  <c r="B1432" i="29"/>
  <c r="B1431" i="29"/>
  <c r="B1430" i="29"/>
  <c r="B1429" i="29"/>
  <c r="B1428" i="29"/>
  <c r="B1426" i="29"/>
  <c r="B1425" i="29"/>
  <c r="F1416" i="29"/>
  <c r="B1416" i="29"/>
  <c r="H1413" i="29"/>
  <c r="D1400" i="29"/>
  <c r="B1400" i="29"/>
  <c r="D1399" i="29"/>
  <c r="G1398" i="29"/>
  <c r="J1391" i="29"/>
  <c r="I1391" i="29"/>
  <c r="H1391" i="29"/>
  <c r="G1391" i="29"/>
  <c r="F1391" i="29"/>
  <c r="E1391" i="29"/>
  <c r="D1391" i="29"/>
  <c r="C1391" i="29"/>
  <c r="B1390" i="29"/>
  <c r="B1389" i="29"/>
  <c r="J1388" i="29"/>
  <c r="I1388" i="29"/>
  <c r="H1388" i="29"/>
  <c r="G1388" i="29"/>
  <c r="F1388" i="29"/>
  <c r="E1388" i="29"/>
  <c r="D1388" i="29"/>
  <c r="C1388" i="29"/>
  <c r="B1387" i="29"/>
  <c r="B1386" i="29"/>
  <c r="B1385" i="29"/>
  <c r="B1384" i="29"/>
  <c r="B1383" i="29"/>
  <c r="B1381" i="29"/>
  <c r="B1380" i="29"/>
  <c r="F1371" i="29"/>
  <c r="B1371" i="29"/>
  <c r="H1368" i="29"/>
  <c r="D1355" i="29"/>
  <c r="B1355" i="29"/>
  <c r="D1354" i="29"/>
  <c r="G1353" i="29"/>
  <c r="J1346" i="29"/>
  <c r="I1346" i="29"/>
  <c r="H1346" i="29"/>
  <c r="G1346" i="29"/>
  <c r="F1346" i="29"/>
  <c r="E1346" i="29"/>
  <c r="D1346" i="29"/>
  <c r="C1346" i="29"/>
  <c r="B1345" i="29"/>
  <c r="B1344" i="29"/>
  <c r="J1343" i="29"/>
  <c r="I1343" i="29"/>
  <c r="H1343" i="29"/>
  <c r="G1343" i="29"/>
  <c r="F1343" i="29"/>
  <c r="E1343" i="29"/>
  <c r="D1343" i="29"/>
  <c r="C1343" i="29"/>
  <c r="B1342" i="29"/>
  <c r="B1341" i="29"/>
  <c r="B1340" i="29"/>
  <c r="B1339" i="29"/>
  <c r="B1338" i="29"/>
  <c r="B1336" i="29"/>
  <c r="B1335" i="29"/>
  <c r="F1326" i="29"/>
  <c r="B1326" i="29"/>
  <c r="H1323" i="29"/>
  <c r="D1310" i="29"/>
  <c r="B1310" i="29"/>
  <c r="D1309" i="29"/>
  <c r="G1308" i="29"/>
  <c r="J1301" i="29"/>
  <c r="I1301" i="29"/>
  <c r="H1301" i="29"/>
  <c r="G1301" i="29"/>
  <c r="F1301" i="29"/>
  <c r="E1301" i="29"/>
  <c r="D1301" i="29"/>
  <c r="C1301" i="29"/>
  <c r="B1300" i="29"/>
  <c r="B1299" i="29"/>
  <c r="J1298" i="29"/>
  <c r="I1298" i="29"/>
  <c r="H1298" i="29"/>
  <c r="G1298" i="29"/>
  <c r="F1298" i="29"/>
  <c r="E1298" i="29"/>
  <c r="D1298" i="29"/>
  <c r="C1298" i="29"/>
  <c r="B1297" i="29"/>
  <c r="B1296" i="29"/>
  <c r="B1295" i="29"/>
  <c r="B1294" i="29"/>
  <c r="B1293" i="29"/>
  <c r="B1291" i="29"/>
  <c r="B1290" i="29"/>
  <c r="F1281" i="29"/>
  <c r="B1281" i="29"/>
  <c r="H1278" i="29"/>
  <c r="D1265" i="29"/>
  <c r="B1265" i="29"/>
  <c r="D1264" i="29"/>
  <c r="G1263" i="29"/>
  <c r="J1256" i="29"/>
  <c r="I1256" i="29"/>
  <c r="H1256" i="29"/>
  <c r="G1256" i="29"/>
  <c r="F1256" i="29"/>
  <c r="E1256" i="29"/>
  <c r="D1256" i="29"/>
  <c r="C1256" i="29"/>
  <c r="B1255" i="29"/>
  <c r="B1254" i="29"/>
  <c r="J1253" i="29"/>
  <c r="I1253" i="29"/>
  <c r="H1253" i="29"/>
  <c r="G1253" i="29"/>
  <c r="F1253" i="29"/>
  <c r="E1253" i="29"/>
  <c r="D1253" i="29"/>
  <c r="C1253" i="29"/>
  <c r="B1252" i="29"/>
  <c r="B1251" i="29"/>
  <c r="B1250" i="29"/>
  <c r="B1249" i="29"/>
  <c r="B1248" i="29"/>
  <c r="B1246" i="29"/>
  <c r="B1245" i="29"/>
  <c r="F1236" i="29"/>
  <c r="B1236" i="29"/>
  <c r="H1233" i="29"/>
  <c r="D1220" i="29"/>
  <c r="B1220" i="29"/>
  <c r="D1219" i="29"/>
  <c r="G1218" i="29"/>
  <c r="J1211" i="29"/>
  <c r="I1211" i="29"/>
  <c r="H1211" i="29"/>
  <c r="G1211" i="29"/>
  <c r="F1211" i="29"/>
  <c r="E1211" i="29"/>
  <c r="D1211" i="29"/>
  <c r="C1211" i="29"/>
  <c r="B1210" i="29"/>
  <c r="B1209" i="29"/>
  <c r="J1208" i="29"/>
  <c r="I1208" i="29"/>
  <c r="H1208" i="29"/>
  <c r="G1208" i="29"/>
  <c r="F1208" i="29"/>
  <c r="E1208" i="29"/>
  <c r="D1208" i="29"/>
  <c r="C1208" i="29"/>
  <c r="B1207" i="29"/>
  <c r="B1206" i="29"/>
  <c r="B1205" i="29"/>
  <c r="B1204" i="29"/>
  <c r="B1203" i="29"/>
  <c r="B1201" i="29"/>
  <c r="B1200" i="29"/>
  <c r="F1191" i="29"/>
  <c r="B1191" i="29"/>
  <c r="H1188" i="29"/>
  <c r="D1175" i="29"/>
  <c r="B1175" i="29"/>
  <c r="D1174" i="29"/>
  <c r="G1173" i="29"/>
  <c r="J1166" i="29"/>
  <c r="I1166" i="29"/>
  <c r="H1166" i="29"/>
  <c r="G1166" i="29"/>
  <c r="F1166" i="29"/>
  <c r="E1166" i="29"/>
  <c r="D1166" i="29"/>
  <c r="C1166" i="29"/>
  <c r="B1165" i="29"/>
  <c r="B1164" i="29"/>
  <c r="J1163" i="29"/>
  <c r="I1163" i="29"/>
  <c r="H1163" i="29"/>
  <c r="G1163" i="29"/>
  <c r="F1163" i="29"/>
  <c r="E1163" i="29"/>
  <c r="D1163" i="29"/>
  <c r="C1163" i="29"/>
  <c r="B1162" i="29"/>
  <c r="B1161" i="29"/>
  <c r="B1160" i="29"/>
  <c r="B1159" i="29"/>
  <c r="B1158" i="29"/>
  <c r="B1156" i="29"/>
  <c r="B1155" i="29"/>
  <c r="F1146" i="29"/>
  <c r="B1146" i="29"/>
  <c r="H1143" i="29"/>
  <c r="D1130" i="29"/>
  <c r="B1130" i="29"/>
  <c r="D1129" i="29"/>
  <c r="G1128" i="29"/>
  <c r="J1121" i="29"/>
  <c r="I1121" i="29"/>
  <c r="H1121" i="29"/>
  <c r="G1121" i="29"/>
  <c r="F1121" i="29"/>
  <c r="E1121" i="29"/>
  <c r="D1121" i="29"/>
  <c r="C1121" i="29"/>
  <c r="B1120" i="29"/>
  <c r="B1119" i="29"/>
  <c r="J1118" i="29"/>
  <c r="I1118" i="29"/>
  <c r="H1118" i="29"/>
  <c r="G1118" i="29"/>
  <c r="F1118" i="29"/>
  <c r="E1118" i="29"/>
  <c r="D1118" i="29"/>
  <c r="C1118" i="29"/>
  <c r="B1117" i="29"/>
  <c r="B1116" i="29"/>
  <c r="B1115" i="29"/>
  <c r="B1114" i="29"/>
  <c r="B1113" i="29"/>
  <c r="B1111" i="29"/>
  <c r="B1110" i="29"/>
  <c r="F1101" i="29"/>
  <c r="B1101" i="29"/>
  <c r="H1098" i="29"/>
  <c r="D1085" i="29"/>
  <c r="B1085" i="29"/>
  <c r="D1084" i="29"/>
  <c r="G1083" i="29"/>
  <c r="J1076" i="29"/>
  <c r="I1076" i="29"/>
  <c r="H1076" i="29"/>
  <c r="G1076" i="29"/>
  <c r="F1076" i="29"/>
  <c r="E1076" i="29"/>
  <c r="D1076" i="29"/>
  <c r="C1076" i="29"/>
  <c r="B1075" i="29"/>
  <c r="B1074" i="29"/>
  <c r="J1073" i="29"/>
  <c r="I1073" i="29"/>
  <c r="H1073" i="29"/>
  <c r="G1073" i="29"/>
  <c r="F1073" i="29"/>
  <c r="E1073" i="29"/>
  <c r="D1073" i="29"/>
  <c r="C1073" i="29"/>
  <c r="B1072" i="29"/>
  <c r="B1071" i="29"/>
  <c r="B1070" i="29"/>
  <c r="B1069" i="29"/>
  <c r="B1068" i="29"/>
  <c r="B1066" i="29"/>
  <c r="B1065" i="29"/>
  <c r="F1056" i="29"/>
  <c r="B1056" i="29"/>
  <c r="H1053" i="29"/>
  <c r="D1040" i="29"/>
  <c r="B1040" i="29"/>
  <c r="D1039" i="29"/>
  <c r="G1038" i="29"/>
  <c r="J1031" i="29"/>
  <c r="I1031" i="29"/>
  <c r="H1031" i="29"/>
  <c r="G1031" i="29"/>
  <c r="F1031" i="29"/>
  <c r="E1031" i="29"/>
  <c r="D1031" i="29"/>
  <c r="C1031" i="29"/>
  <c r="B1030" i="29"/>
  <c r="B1029" i="29"/>
  <c r="J1028" i="29"/>
  <c r="I1028" i="29"/>
  <c r="H1028" i="29"/>
  <c r="G1028" i="29"/>
  <c r="F1028" i="29"/>
  <c r="E1028" i="29"/>
  <c r="D1028" i="29"/>
  <c r="C1028" i="29"/>
  <c r="B1027" i="29"/>
  <c r="B1026" i="29"/>
  <c r="B1025" i="29"/>
  <c r="B1024" i="29"/>
  <c r="B1023" i="29"/>
  <c r="B1021" i="29"/>
  <c r="B1020" i="29"/>
  <c r="F1011" i="29"/>
  <c r="B1011" i="29"/>
  <c r="H1008" i="29"/>
  <c r="D995" i="29"/>
  <c r="B995" i="29"/>
  <c r="D994" i="29"/>
  <c r="G993" i="29"/>
  <c r="J986" i="29"/>
  <c r="I986" i="29"/>
  <c r="H986" i="29"/>
  <c r="G986" i="29"/>
  <c r="F986" i="29"/>
  <c r="E986" i="29"/>
  <c r="D986" i="29"/>
  <c r="C986" i="29"/>
  <c r="B985" i="29"/>
  <c r="B984" i="29"/>
  <c r="J983" i="29"/>
  <c r="I983" i="29"/>
  <c r="H983" i="29"/>
  <c r="G983" i="29"/>
  <c r="F983" i="29"/>
  <c r="E983" i="29"/>
  <c r="D983" i="29"/>
  <c r="C983" i="29"/>
  <c r="B982" i="29"/>
  <c r="B981" i="29"/>
  <c r="B980" i="29"/>
  <c r="B979" i="29"/>
  <c r="B978" i="29"/>
  <c r="B976" i="29"/>
  <c r="B975" i="29"/>
  <c r="F966" i="29"/>
  <c r="B966" i="29"/>
  <c r="H963" i="29"/>
  <c r="D950" i="29"/>
  <c r="B950" i="29"/>
  <c r="D949" i="29"/>
  <c r="G948" i="29"/>
  <c r="J941" i="29"/>
  <c r="I941" i="29"/>
  <c r="H941" i="29"/>
  <c r="G941" i="29"/>
  <c r="F941" i="29"/>
  <c r="E941" i="29"/>
  <c r="D941" i="29"/>
  <c r="C941" i="29"/>
  <c r="B940" i="29"/>
  <c r="B939" i="29"/>
  <c r="J938" i="29"/>
  <c r="I938" i="29"/>
  <c r="H938" i="29"/>
  <c r="G938" i="29"/>
  <c r="F938" i="29"/>
  <c r="E938" i="29"/>
  <c r="D938" i="29"/>
  <c r="C938" i="29"/>
  <c r="B937" i="29"/>
  <c r="B936" i="29"/>
  <c r="B935" i="29"/>
  <c r="B934" i="29"/>
  <c r="B933" i="29"/>
  <c r="B931" i="29"/>
  <c r="B930" i="29"/>
  <c r="F921" i="29"/>
  <c r="B921" i="29"/>
  <c r="D905" i="29"/>
  <c r="B905" i="29"/>
  <c r="D904" i="29"/>
  <c r="G903" i="29"/>
  <c r="C898" i="29"/>
  <c r="J895" i="29"/>
  <c r="I895" i="29"/>
  <c r="H895" i="29"/>
  <c r="G895" i="29"/>
  <c r="F895" i="29"/>
  <c r="E895" i="29"/>
  <c r="J894" i="29"/>
  <c r="I894" i="29"/>
  <c r="H894" i="29"/>
  <c r="G894" i="29"/>
  <c r="F894" i="29"/>
  <c r="E894" i="29"/>
  <c r="J892" i="29"/>
  <c r="I892" i="29"/>
  <c r="H892" i="29"/>
  <c r="G892" i="29"/>
  <c r="F892" i="29"/>
  <c r="E892" i="29"/>
  <c r="J891" i="29"/>
  <c r="I891" i="29"/>
  <c r="H891" i="29"/>
  <c r="G891" i="29"/>
  <c r="F891" i="29"/>
  <c r="E891" i="29"/>
  <c r="J890" i="29"/>
  <c r="I890" i="29"/>
  <c r="H890" i="29"/>
  <c r="G890" i="29"/>
  <c r="F890" i="29"/>
  <c r="E890" i="29"/>
  <c r="J889" i="29"/>
  <c r="I889" i="29"/>
  <c r="H889" i="29"/>
  <c r="G889" i="29"/>
  <c r="F889" i="29"/>
  <c r="E889" i="29"/>
  <c r="J888" i="29"/>
  <c r="I888" i="29"/>
  <c r="H888" i="29"/>
  <c r="G888" i="29"/>
  <c r="F888" i="29"/>
  <c r="E888" i="29"/>
  <c r="J887" i="29"/>
  <c r="I887" i="29"/>
  <c r="H887" i="29"/>
  <c r="G887" i="29"/>
  <c r="F887" i="29"/>
  <c r="E887" i="29"/>
  <c r="B887" i="29"/>
  <c r="J886" i="29"/>
  <c r="I886" i="29"/>
  <c r="H886" i="29"/>
  <c r="G886" i="29"/>
  <c r="F886" i="29"/>
  <c r="E886" i="29"/>
  <c r="J885" i="29"/>
  <c r="I885" i="29"/>
  <c r="H885" i="29"/>
  <c r="G885" i="29"/>
  <c r="F885" i="29"/>
  <c r="E885" i="29"/>
  <c r="F882" i="29"/>
  <c r="C882" i="29"/>
  <c r="C881" i="29"/>
  <c r="C880" i="29"/>
  <c r="C879" i="29"/>
  <c r="D872" i="29"/>
  <c r="D871" i="29"/>
  <c r="F870" i="29"/>
  <c r="D869" i="29"/>
  <c r="D868" i="29"/>
  <c r="F867" i="29"/>
  <c r="D866" i="29"/>
  <c r="D865" i="29"/>
  <c r="D864" i="29"/>
  <c r="D863" i="29"/>
  <c r="G862" i="29"/>
  <c r="D862" i="29"/>
  <c r="D861" i="29"/>
  <c r="D858" i="29"/>
  <c r="C853" i="29"/>
  <c r="J850" i="29"/>
  <c r="I850" i="29"/>
  <c r="H850" i="29"/>
  <c r="G850" i="29"/>
  <c r="F850" i="29"/>
  <c r="E850" i="29"/>
  <c r="J849" i="29"/>
  <c r="I849" i="29"/>
  <c r="H849" i="29"/>
  <c r="G849" i="29"/>
  <c r="F849" i="29"/>
  <c r="E849" i="29"/>
  <c r="J847" i="29"/>
  <c r="I847" i="29"/>
  <c r="H847" i="29"/>
  <c r="G847" i="29"/>
  <c r="F847" i="29"/>
  <c r="E847" i="29"/>
  <c r="J846" i="29"/>
  <c r="I846" i="29"/>
  <c r="H846" i="29"/>
  <c r="G846" i="29"/>
  <c r="F846" i="29"/>
  <c r="E846" i="29"/>
  <c r="J845" i="29"/>
  <c r="I845" i="29"/>
  <c r="H845" i="29"/>
  <c r="G845" i="29"/>
  <c r="F845" i="29"/>
  <c r="E845" i="29"/>
  <c r="J844" i="29"/>
  <c r="I844" i="29"/>
  <c r="H844" i="29"/>
  <c r="G844" i="29"/>
  <c r="F844" i="29"/>
  <c r="E844" i="29"/>
  <c r="J843" i="29"/>
  <c r="I843" i="29"/>
  <c r="H843" i="29"/>
  <c r="G843" i="29"/>
  <c r="F843" i="29"/>
  <c r="E843" i="29"/>
  <c r="J842" i="29"/>
  <c r="I842" i="29"/>
  <c r="H842" i="29"/>
  <c r="G842" i="29"/>
  <c r="F842" i="29"/>
  <c r="E842" i="29"/>
  <c r="B842" i="29"/>
  <c r="J841" i="29"/>
  <c r="I841" i="29"/>
  <c r="H841" i="29"/>
  <c r="G841" i="29"/>
  <c r="F841" i="29"/>
  <c r="E841" i="29"/>
  <c r="J840" i="29"/>
  <c r="I840" i="29"/>
  <c r="H840" i="29"/>
  <c r="G840" i="29"/>
  <c r="F840" i="29"/>
  <c r="E840" i="29"/>
  <c r="F837" i="29"/>
  <c r="C837" i="29"/>
  <c r="C836" i="29"/>
  <c r="C835" i="29"/>
  <c r="C834" i="29"/>
  <c r="D827" i="29"/>
  <c r="D826" i="29"/>
  <c r="F825" i="29"/>
  <c r="D824" i="29"/>
  <c r="D823" i="29"/>
  <c r="F822" i="29"/>
  <c r="D821" i="29"/>
  <c r="D820" i="29"/>
  <c r="D819" i="29"/>
  <c r="D818" i="29"/>
  <c r="G817" i="29"/>
  <c r="D817" i="29"/>
  <c r="D816" i="29"/>
  <c r="D813" i="29"/>
  <c r="C808" i="29"/>
  <c r="J805" i="29"/>
  <c r="I805" i="29"/>
  <c r="H805" i="29"/>
  <c r="G805" i="29"/>
  <c r="F805" i="29"/>
  <c r="E805" i="29"/>
  <c r="J804" i="29"/>
  <c r="I804" i="29"/>
  <c r="H804" i="29"/>
  <c r="G804" i="29"/>
  <c r="F804" i="29"/>
  <c r="E804" i="29"/>
  <c r="J802" i="29"/>
  <c r="I802" i="29"/>
  <c r="H802" i="29"/>
  <c r="G802" i="29"/>
  <c r="F802" i="29"/>
  <c r="E802" i="29"/>
  <c r="J801" i="29"/>
  <c r="I801" i="29"/>
  <c r="H801" i="29"/>
  <c r="G801" i="29"/>
  <c r="F801" i="29"/>
  <c r="E801" i="29"/>
  <c r="J800" i="29"/>
  <c r="I800" i="29"/>
  <c r="H800" i="29"/>
  <c r="G800" i="29"/>
  <c r="F800" i="29"/>
  <c r="E800" i="29"/>
  <c r="J799" i="29"/>
  <c r="I799" i="29"/>
  <c r="H799" i="29"/>
  <c r="G799" i="29"/>
  <c r="F799" i="29"/>
  <c r="E799" i="29"/>
  <c r="J798" i="29"/>
  <c r="I798" i="29"/>
  <c r="H798" i="29"/>
  <c r="G798" i="29"/>
  <c r="F798" i="29"/>
  <c r="E798" i="29"/>
  <c r="J797" i="29"/>
  <c r="I797" i="29"/>
  <c r="H797" i="29"/>
  <c r="G797" i="29"/>
  <c r="F797" i="29"/>
  <c r="E797" i="29"/>
  <c r="B797" i="29"/>
  <c r="J796" i="29"/>
  <c r="I796" i="29"/>
  <c r="H796" i="29"/>
  <c r="G796" i="29"/>
  <c r="F796" i="29"/>
  <c r="E796" i="29"/>
  <c r="J795" i="29"/>
  <c r="I795" i="29"/>
  <c r="H795" i="29"/>
  <c r="G795" i="29"/>
  <c r="F795" i="29"/>
  <c r="E795" i="29"/>
  <c r="F792" i="29"/>
  <c r="C792" i="29"/>
  <c r="C791" i="29"/>
  <c r="C790" i="29"/>
  <c r="C789" i="29"/>
  <c r="D782" i="29"/>
  <c r="D781" i="29"/>
  <c r="F780" i="29"/>
  <c r="D779" i="29"/>
  <c r="D778" i="29"/>
  <c r="F777" i="29"/>
  <c r="D776" i="29"/>
  <c r="D775" i="29"/>
  <c r="D774" i="29"/>
  <c r="D773" i="29"/>
  <c r="G772" i="29"/>
  <c r="D772" i="29"/>
  <c r="D771" i="29"/>
  <c r="D768" i="29"/>
  <c r="C763" i="29"/>
  <c r="J760" i="29"/>
  <c r="I760" i="29"/>
  <c r="H760" i="29"/>
  <c r="G760" i="29"/>
  <c r="F760" i="29"/>
  <c r="E760" i="29"/>
  <c r="J759" i="29"/>
  <c r="I759" i="29"/>
  <c r="H759" i="29"/>
  <c r="G759" i="29"/>
  <c r="F759" i="29"/>
  <c r="E759" i="29"/>
  <c r="J757" i="29"/>
  <c r="I757" i="29"/>
  <c r="H757" i="29"/>
  <c r="G757" i="29"/>
  <c r="F757" i="29"/>
  <c r="E757" i="29"/>
  <c r="J756" i="29"/>
  <c r="I756" i="29"/>
  <c r="H756" i="29"/>
  <c r="G756" i="29"/>
  <c r="F756" i="29"/>
  <c r="E756" i="29"/>
  <c r="J755" i="29"/>
  <c r="I755" i="29"/>
  <c r="H755" i="29"/>
  <c r="G755" i="29"/>
  <c r="F755" i="29"/>
  <c r="E755" i="29"/>
  <c r="J754" i="29"/>
  <c r="I754" i="29"/>
  <c r="H754" i="29"/>
  <c r="G754" i="29"/>
  <c r="F754" i="29"/>
  <c r="E754" i="29"/>
  <c r="J753" i="29"/>
  <c r="I753" i="29"/>
  <c r="H753" i="29"/>
  <c r="G753" i="29"/>
  <c r="F753" i="29"/>
  <c r="E753" i="29"/>
  <c r="J752" i="29"/>
  <c r="I752" i="29"/>
  <c r="H752" i="29"/>
  <c r="G752" i="29"/>
  <c r="F752" i="29"/>
  <c r="E752" i="29"/>
  <c r="B752" i="29"/>
  <c r="J751" i="29"/>
  <c r="I751" i="29"/>
  <c r="H751" i="29"/>
  <c r="G751" i="29"/>
  <c r="F751" i="29"/>
  <c r="E751" i="29"/>
  <c r="J750" i="29"/>
  <c r="I750" i="29"/>
  <c r="H750" i="29"/>
  <c r="G750" i="29"/>
  <c r="F750" i="29"/>
  <c r="E750" i="29"/>
  <c r="F747" i="29"/>
  <c r="C747" i="29"/>
  <c r="C746" i="29"/>
  <c r="C745" i="29"/>
  <c r="C744" i="29"/>
  <c r="D737" i="29"/>
  <c r="D736" i="29"/>
  <c r="F735" i="29"/>
  <c r="D734" i="29"/>
  <c r="D733" i="29"/>
  <c r="F732" i="29"/>
  <c r="D731" i="29"/>
  <c r="D730" i="29"/>
  <c r="D729" i="29"/>
  <c r="D728" i="29"/>
  <c r="G727" i="29"/>
  <c r="D727" i="29"/>
  <c r="D726" i="29"/>
  <c r="D723" i="29"/>
  <c r="C718" i="29"/>
  <c r="J715" i="29"/>
  <c r="I715" i="29"/>
  <c r="H715" i="29"/>
  <c r="G715" i="29"/>
  <c r="F715" i="29"/>
  <c r="E715" i="29"/>
  <c r="J714" i="29"/>
  <c r="I714" i="29"/>
  <c r="H714" i="29"/>
  <c r="G714" i="29"/>
  <c r="F714" i="29"/>
  <c r="E714" i="29"/>
  <c r="J712" i="29"/>
  <c r="I712" i="29"/>
  <c r="H712" i="29"/>
  <c r="G712" i="29"/>
  <c r="F712" i="29"/>
  <c r="E712" i="29"/>
  <c r="J711" i="29"/>
  <c r="I711" i="29"/>
  <c r="H711" i="29"/>
  <c r="G711" i="29"/>
  <c r="F711" i="29"/>
  <c r="E711" i="29"/>
  <c r="J710" i="29"/>
  <c r="I710" i="29"/>
  <c r="H710" i="29"/>
  <c r="G710" i="29"/>
  <c r="F710" i="29"/>
  <c r="E710" i="29"/>
  <c r="J709" i="29"/>
  <c r="I709" i="29"/>
  <c r="H709" i="29"/>
  <c r="G709" i="29"/>
  <c r="F709" i="29"/>
  <c r="E709" i="29"/>
  <c r="J708" i="29"/>
  <c r="I708" i="29"/>
  <c r="H708" i="29"/>
  <c r="G708" i="29"/>
  <c r="F708" i="29"/>
  <c r="E708" i="29"/>
  <c r="J707" i="29"/>
  <c r="I707" i="29"/>
  <c r="H707" i="29"/>
  <c r="G707" i="29"/>
  <c r="F707" i="29"/>
  <c r="E707" i="29"/>
  <c r="B707" i="29"/>
  <c r="J706" i="29"/>
  <c r="I706" i="29"/>
  <c r="H706" i="29"/>
  <c r="G706" i="29"/>
  <c r="F706" i="29"/>
  <c r="E706" i="29"/>
  <c r="J705" i="29"/>
  <c r="I705" i="29"/>
  <c r="H705" i="29"/>
  <c r="G705" i="29"/>
  <c r="F705" i="29"/>
  <c r="E705" i="29"/>
  <c r="F702" i="29"/>
  <c r="C702" i="29"/>
  <c r="C701" i="29"/>
  <c r="C700" i="29"/>
  <c r="C699" i="29"/>
  <c r="D692" i="29"/>
  <c r="D691" i="29"/>
  <c r="F690" i="29"/>
  <c r="D689" i="29"/>
  <c r="D688" i="29"/>
  <c r="F687" i="29"/>
  <c r="D686" i="29"/>
  <c r="D685" i="29"/>
  <c r="D684" i="29"/>
  <c r="D683" i="29"/>
  <c r="G682" i="29"/>
  <c r="D682" i="29"/>
  <c r="D681" i="29"/>
  <c r="D678" i="29"/>
  <c r="C673" i="29"/>
  <c r="J670" i="29"/>
  <c r="I670" i="29"/>
  <c r="H670" i="29"/>
  <c r="G670" i="29"/>
  <c r="F670" i="29"/>
  <c r="E670" i="29"/>
  <c r="J669" i="29"/>
  <c r="I669" i="29"/>
  <c r="H669" i="29"/>
  <c r="G669" i="29"/>
  <c r="F669" i="29"/>
  <c r="E669" i="29"/>
  <c r="J667" i="29"/>
  <c r="I667" i="29"/>
  <c r="H667" i="29"/>
  <c r="G667" i="29"/>
  <c r="F667" i="29"/>
  <c r="E667" i="29"/>
  <c r="J666" i="29"/>
  <c r="I666" i="29"/>
  <c r="H666" i="29"/>
  <c r="G666" i="29"/>
  <c r="F666" i="29"/>
  <c r="E666" i="29"/>
  <c r="J665" i="29"/>
  <c r="I665" i="29"/>
  <c r="H665" i="29"/>
  <c r="G665" i="29"/>
  <c r="F665" i="29"/>
  <c r="E665" i="29"/>
  <c r="J664" i="29"/>
  <c r="I664" i="29"/>
  <c r="H664" i="29"/>
  <c r="G664" i="29"/>
  <c r="F664" i="29"/>
  <c r="E664" i="29"/>
  <c r="J663" i="29"/>
  <c r="I663" i="29"/>
  <c r="H663" i="29"/>
  <c r="G663" i="29"/>
  <c r="F663" i="29"/>
  <c r="E663" i="29"/>
  <c r="J662" i="29"/>
  <c r="I662" i="29"/>
  <c r="H662" i="29"/>
  <c r="G662" i="29"/>
  <c r="F662" i="29"/>
  <c r="E662" i="29"/>
  <c r="B662" i="29"/>
  <c r="J661" i="29"/>
  <c r="I661" i="29"/>
  <c r="H661" i="29"/>
  <c r="G661" i="29"/>
  <c r="F661" i="29"/>
  <c r="E661" i="29"/>
  <c r="J660" i="29"/>
  <c r="I660" i="29"/>
  <c r="H660" i="29"/>
  <c r="G660" i="29"/>
  <c r="F660" i="29"/>
  <c r="E660" i="29"/>
  <c r="F657" i="29"/>
  <c r="C657" i="29"/>
  <c r="C656" i="29"/>
  <c r="C655" i="29"/>
  <c r="C654" i="29"/>
  <c r="D647" i="29"/>
  <c r="D646" i="29"/>
  <c r="F645" i="29"/>
  <c r="D644" i="29"/>
  <c r="D643" i="29"/>
  <c r="F642" i="29"/>
  <c r="D641" i="29"/>
  <c r="D640" i="29"/>
  <c r="D639" i="29"/>
  <c r="D638" i="29"/>
  <c r="G637" i="29"/>
  <c r="D637" i="29"/>
  <c r="D636" i="29"/>
  <c r="D633" i="29"/>
  <c r="C628" i="29"/>
  <c r="J625" i="29"/>
  <c r="I625" i="29"/>
  <c r="H625" i="29"/>
  <c r="G625" i="29"/>
  <c r="F625" i="29"/>
  <c r="E625" i="29"/>
  <c r="J624" i="29"/>
  <c r="I624" i="29"/>
  <c r="H624" i="29"/>
  <c r="G624" i="29"/>
  <c r="F624" i="29"/>
  <c r="E624" i="29"/>
  <c r="J622" i="29"/>
  <c r="I622" i="29"/>
  <c r="H622" i="29"/>
  <c r="G622" i="29"/>
  <c r="F622" i="29"/>
  <c r="E622" i="29"/>
  <c r="J621" i="29"/>
  <c r="I621" i="29"/>
  <c r="H621" i="29"/>
  <c r="G621" i="29"/>
  <c r="F621" i="29"/>
  <c r="E621" i="29"/>
  <c r="J620" i="29"/>
  <c r="I620" i="29"/>
  <c r="H620" i="29"/>
  <c r="G620" i="29"/>
  <c r="F620" i="29"/>
  <c r="E620" i="29"/>
  <c r="J619" i="29"/>
  <c r="I619" i="29"/>
  <c r="H619" i="29"/>
  <c r="G619" i="29"/>
  <c r="F619" i="29"/>
  <c r="E619" i="29"/>
  <c r="J618" i="29"/>
  <c r="I618" i="29"/>
  <c r="H618" i="29"/>
  <c r="G618" i="29"/>
  <c r="F618" i="29"/>
  <c r="E618" i="29"/>
  <c r="J617" i="29"/>
  <c r="I617" i="29"/>
  <c r="H617" i="29"/>
  <c r="G617" i="29"/>
  <c r="F617" i="29"/>
  <c r="E617" i="29"/>
  <c r="B617" i="29"/>
  <c r="J616" i="29"/>
  <c r="I616" i="29"/>
  <c r="H616" i="29"/>
  <c r="G616" i="29"/>
  <c r="F616" i="29"/>
  <c r="E616" i="29"/>
  <c r="J615" i="29"/>
  <c r="I615" i="29"/>
  <c r="H615" i="29"/>
  <c r="G615" i="29"/>
  <c r="F615" i="29"/>
  <c r="E615" i="29"/>
  <c r="F612" i="29"/>
  <c r="C612" i="29"/>
  <c r="C611" i="29"/>
  <c r="C610" i="29"/>
  <c r="C609" i="29"/>
  <c r="D602" i="29"/>
  <c r="D601" i="29"/>
  <c r="F600" i="29"/>
  <c r="D599" i="29"/>
  <c r="D598" i="29"/>
  <c r="F597" i="29"/>
  <c r="D596" i="29"/>
  <c r="D595" i="29"/>
  <c r="D594" i="29"/>
  <c r="D593" i="29"/>
  <c r="G592" i="29"/>
  <c r="D592" i="29"/>
  <c r="D591" i="29"/>
  <c r="D588" i="29"/>
  <c r="C583" i="29"/>
  <c r="J580" i="29"/>
  <c r="I580" i="29"/>
  <c r="H580" i="29"/>
  <c r="G580" i="29"/>
  <c r="F580" i="29"/>
  <c r="E580" i="29"/>
  <c r="J579" i="29"/>
  <c r="I579" i="29"/>
  <c r="H579" i="29"/>
  <c r="G579" i="29"/>
  <c r="F579" i="29"/>
  <c r="E579" i="29"/>
  <c r="J577" i="29"/>
  <c r="I577" i="29"/>
  <c r="H577" i="29"/>
  <c r="G577" i="29"/>
  <c r="F577" i="29"/>
  <c r="E577" i="29"/>
  <c r="J576" i="29"/>
  <c r="I576" i="29"/>
  <c r="H576" i="29"/>
  <c r="G576" i="29"/>
  <c r="F576" i="29"/>
  <c r="E576" i="29"/>
  <c r="J575" i="29"/>
  <c r="I575" i="29"/>
  <c r="H575" i="29"/>
  <c r="G575" i="29"/>
  <c r="F575" i="29"/>
  <c r="E575" i="29"/>
  <c r="J574" i="29"/>
  <c r="I574" i="29"/>
  <c r="H574" i="29"/>
  <c r="G574" i="29"/>
  <c r="F574" i="29"/>
  <c r="E574" i="29"/>
  <c r="J573" i="29"/>
  <c r="I573" i="29"/>
  <c r="H573" i="29"/>
  <c r="G573" i="29"/>
  <c r="F573" i="29"/>
  <c r="E573" i="29"/>
  <c r="J572" i="29"/>
  <c r="I572" i="29"/>
  <c r="H572" i="29"/>
  <c r="G572" i="29"/>
  <c r="F572" i="29"/>
  <c r="E572" i="29"/>
  <c r="B572" i="29"/>
  <c r="J571" i="29"/>
  <c r="I571" i="29"/>
  <c r="H571" i="29"/>
  <c r="G571" i="29"/>
  <c r="F571" i="29"/>
  <c r="E571" i="29"/>
  <c r="J570" i="29"/>
  <c r="I570" i="29"/>
  <c r="H570" i="29"/>
  <c r="G570" i="29"/>
  <c r="F570" i="29"/>
  <c r="E570" i="29"/>
  <c r="F567" i="29"/>
  <c r="C567" i="29"/>
  <c r="C566" i="29"/>
  <c r="C565" i="29"/>
  <c r="C564" i="29"/>
  <c r="D557" i="29"/>
  <c r="D556" i="29"/>
  <c r="F555" i="29"/>
  <c r="D554" i="29"/>
  <c r="D553" i="29"/>
  <c r="F552" i="29"/>
  <c r="D551" i="29"/>
  <c r="D550" i="29"/>
  <c r="D549" i="29"/>
  <c r="D548" i="29"/>
  <c r="G547" i="29"/>
  <c r="D547" i="29"/>
  <c r="D546" i="29"/>
  <c r="D543" i="29"/>
  <c r="C538" i="29"/>
  <c r="J535" i="29"/>
  <c r="I535" i="29"/>
  <c r="H535" i="29"/>
  <c r="G535" i="29"/>
  <c r="F535" i="29"/>
  <c r="E535" i="29"/>
  <c r="J534" i="29"/>
  <c r="I534" i="29"/>
  <c r="H534" i="29"/>
  <c r="G534" i="29"/>
  <c r="F534" i="29"/>
  <c r="E534" i="29"/>
  <c r="J532" i="29"/>
  <c r="I532" i="29"/>
  <c r="H532" i="29"/>
  <c r="G532" i="29"/>
  <c r="F532" i="29"/>
  <c r="E532" i="29"/>
  <c r="J531" i="29"/>
  <c r="I531" i="29"/>
  <c r="H531" i="29"/>
  <c r="G531" i="29"/>
  <c r="F531" i="29"/>
  <c r="E531" i="29"/>
  <c r="J530" i="29"/>
  <c r="I530" i="29"/>
  <c r="H530" i="29"/>
  <c r="G530" i="29"/>
  <c r="F530" i="29"/>
  <c r="E530" i="29"/>
  <c r="J529" i="29"/>
  <c r="I529" i="29"/>
  <c r="H529" i="29"/>
  <c r="G529" i="29"/>
  <c r="F529" i="29"/>
  <c r="E529" i="29"/>
  <c r="J528" i="29"/>
  <c r="I528" i="29"/>
  <c r="H528" i="29"/>
  <c r="G528" i="29"/>
  <c r="F528" i="29"/>
  <c r="E528" i="29"/>
  <c r="J527" i="29"/>
  <c r="I527" i="29"/>
  <c r="H527" i="29"/>
  <c r="G527" i="29"/>
  <c r="F527" i="29"/>
  <c r="E527" i="29"/>
  <c r="B527" i="29"/>
  <c r="J526" i="29"/>
  <c r="I526" i="29"/>
  <c r="H526" i="29"/>
  <c r="G526" i="29"/>
  <c r="F526" i="29"/>
  <c r="E526" i="29"/>
  <c r="J525" i="29"/>
  <c r="I525" i="29"/>
  <c r="H525" i="29"/>
  <c r="G525" i="29"/>
  <c r="F525" i="29"/>
  <c r="E525" i="29"/>
  <c r="F522" i="29"/>
  <c r="C522" i="29"/>
  <c r="C521" i="29"/>
  <c r="C520" i="29"/>
  <c r="C519" i="29"/>
  <c r="D512" i="29"/>
  <c r="D511" i="29"/>
  <c r="F510" i="29"/>
  <c r="D509" i="29"/>
  <c r="D508" i="29"/>
  <c r="F507" i="29"/>
  <c r="D506" i="29"/>
  <c r="D505" i="29"/>
  <c r="D504" i="29"/>
  <c r="D503" i="29"/>
  <c r="G502" i="29"/>
  <c r="D502" i="29"/>
  <c r="D501" i="29"/>
  <c r="D498" i="29"/>
  <c r="C493" i="29"/>
  <c r="J490" i="29"/>
  <c r="I490" i="29"/>
  <c r="H490" i="29"/>
  <c r="G490" i="29"/>
  <c r="F490" i="29"/>
  <c r="E490" i="29"/>
  <c r="J489" i="29"/>
  <c r="I489" i="29"/>
  <c r="H489" i="29"/>
  <c r="G489" i="29"/>
  <c r="F489" i="29"/>
  <c r="E489" i="29"/>
  <c r="J487" i="29"/>
  <c r="I487" i="29"/>
  <c r="H487" i="29"/>
  <c r="G487" i="29"/>
  <c r="F487" i="29"/>
  <c r="E487" i="29"/>
  <c r="J486" i="29"/>
  <c r="I486" i="29"/>
  <c r="H486" i="29"/>
  <c r="G486" i="29"/>
  <c r="F486" i="29"/>
  <c r="E486" i="29"/>
  <c r="J485" i="29"/>
  <c r="I485" i="29"/>
  <c r="H485" i="29"/>
  <c r="G485" i="29"/>
  <c r="F485" i="29"/>
  <c r="E485" i="29"/>
  <c r="J484" i="29"/>
  <c r="I484" i="29"/>
  <c r="H484" i="29"/>
  <c r="G484" i="29"/>
  <c r="F484" i="29"/>
  <c r="E484" i="29"/>
  <c r="J483" i="29"/>
  <c r="I483" i="29"/>
  <c r="H483" i="29"/>
  <c r="G483" i="29"/>
  <c r="F483" i="29"/>
  <c r="E483" i="29"/>
  <c r="J482" i="29"/>
  <c r="I482" i="29"/>
  <c r="H482" i="29"/>
  <c r="G482" i="29"/>
  <c r="F482" i="29"/>
  <c r="E482" i="29"/>
  <c r="B482" i="29"/>
  <c r="J481" i="29"/>
  <c r="I481" i="29"/>
  <c r="H481" i="29"/>
  <c r="G481" i="29"/>
  <c r="F481" i="29"/>
  <c r="E481" i="29"/>
  <c r="J480" i="29"/>
  <c r="I480" i="29"/>
  <c r="H480" i="29"/>
  <c r="G480" i="29"/>
  <c r="F480" i="29"/>
  <c r="E480" i="29"/>
  <c r="F477" i="29"/>
  <c r="C477" i="29"/>
  <c r="C476" i="29"/>
  <c r="C475" i="29"/>
  <c r="C474" i="29"/>
  <c r="D466" i="29"/>
  <c r="F465" i="29"/>
  <c r="D464" i="29"/>
  <c r="D463" i="29"/>
  <c r="F462" i="29"/>
  <c r="D461" i="29"/>
  <c r="D460" i="29"/>
  <c r="D459" i="29"/>
  <c r="D458" i="29"/>
  <c r="G457" i="29"/>
  <c r="D457" i="29"/>
  <c r="D456" i="29"/>
  <c r="D453" i="29"/>
  <c r="C430" i="29"/>
  <c r="J896" i="29"/>
  <c r="I896" i="29"/>
  <c r="H896" i="29"/>
  <c r="G896" i="29"/>
  <c r="F896" i="29"/>
  <c r="E896" i="29"/>
  <c r="D896" i="29"/>
  <c r="C896" i="29"/>
  <c r="B895" i="29"/>
  <c r="B894" i="29"/>
  <c r="J893" i="29"/>
  <c r="I893" i="29"/>
  <c r="H893" i="29"/>
  <c r="G893" i="29"/>
  <c r="F893" i="29"/>
  <c r="E893" i="29"/>
  <c r="D893" i="29"/>
  <c r="C893" i="29"/>
  <c r="B892" i="29"/>
  <c r="B891" i="29"/>
  <c r="B890" i="29"/>
  <c r="B889" i="29"/>
  <c r="B888" i="29"/>
  <c r="B886" i="29"/>
  <c r="B885" i="29"/>
  <c r="F876" i="29"/>
  <c r="B876" i="29"/>
  <c r="H873" i="29"/>
  <c r="D860" i="29"/>
  <c r="B860" i="29"/>
  <c r="D859" i="29"/>
  <c r="G858" i="29"/>
  <c r="J851" i="29"/>
  <c r="I851" i="29"/>
  <c r="H851" i="29"/>
  <c r="G851" i="29"/>
  <c r="F851" i="29"/>
  <c r="E851" i="29"/>
  <c r="D851" i="29"/>
  <c r="C851" i="29"/>
  <c r="B850" i="29"/>
  <c r="B849" i="29"/>
  <c r="J848" i="29"/>
  <c r="I848" i="29"/>
  <c r="H848" i="29"/>
  <c r="G848" i="29"/>
  <c r="F848" i="29"/>
  <c r="E848" i="29"/>
  <c r="D848" i="29"/>
  <c r="C848" i="29"/>
  <c r="B847" i="29"/>
  <c r="B846" i="29"/>
  <c r="B845" i="29"/>
  <c r="B844" i="29"/>
  <c r="B843" i="29"/>
  <c r="B841" i="29"/>
  <c r="B840" i="29"/>
  <c r="F831" i="29"/>
  <c r="B831" i="29"/>
  <c r="H828" i="29"/>
  <c r="D815" i="29"/>
  <c r="B815" i="29"/>
  <c r="D814" i="29"/>
  <c r="G813" i="29"/>
  <c r="J806" i="29"/>
  <c r="I806" i="29"/>
  <c r="H806" i="29"/>
  <c r="G806" i="29"/>
  <c r="F806" i="29"/>
  <c r="E806" i="29"/>
  <c r="D806" i="29"/>
  <c r="C806" i="29"/>
  <c r="B805" i="29"/>
  <c r="B804" i="29"/>
  <c r="J803" i="29"/>
  <c r="I803" i="29"/>
  <c r="H803" i="29"/>
  <c r="G803" i="29"/>
  <c r="F803" i="29"/>
  <c r="E803" i="29"/>
  <c r="D803" i="29"/>
  <c r="C803" i="29"/>
  <c r="B802" i="29"/>
  <c r="B801" i="29"/>
  <c r="B800" i="29"/>
  <c r="B799" i="29"/>
  <c r="B798" i="29"/>
  <c r="B796" i="29"/>
  <c r="B795" i="29"/>
  <c r="F786" i="29"/>
  <c r="B786" i="29"/>
  <c r="H783" i="29"/>
  <c r="D770" i="29"/>
  <c r="B770" i="29"/>
  <c r="D769" i="29"/>
  <c r="G768" i="29"/>
  <c r="J761" i="29"/>
  <c r="I761" i="29"/>
  <c r="H761" i="29"/>
  <c r="G761" i="29"/>
  <c r="F761" i="29"/>
  <c r="E761" i="29"/>
  <c r="D761" i="29"/>
  <c r="C761" i="29"/>
  <c r="B760" i="29"/>
  <c r="B759" i="29"/>
  <c r="J758" i="29"/>
  <c r="I758" i="29"/>
  <c r="H758" i="29"/>
  <c r="G758" i="29"/>
  <c r="F758" i="29"/>
  <c r="E758" i="29"/>
  <c r="D758" i="29"/>
  <c r="C758" i="29"/>
  <c r="B757" i="29"/>
  <c r="B756" i="29"/>
  <c r="B755" i="29"/>
  <c r="B754" i="29"/>
  <c r="B753" i="29"/>
  <c r="B751" i="29"/>
  <c r="B750" i="29"/>
  <c r="F741" i="29"/>
  <c r="B741" i="29"/>
  <c r="H738" i="29"/>
  <c r="D725" i="29"/>
  <c r="B725" i="29"/>
  <c r="D724" i="29"/>
  <c r="G723" i="29"/>
  <c r="J716" i="29"/>
  <c r="I716" i="29"/>
  <c r="H716" i="29"/>
  <c r="G716" i="29"/>
  <c r="F716" i="29"/>
  <c r="E716" i="29"/>
  <c r="D716" i="29"/>
  <c r="C716" i="29"/>
  <c r="B715" i="29"/>
  <c r="B714" i="29"/>
  <c r="J713" i="29"/>
  <c r="I713" i="29"/>
  <c r="H713" i="29"/>
  <c r="G713" i="29"/>
  <c r="F713" i="29"/>
  <c r="E713" i="29"/>
  <c r="D713" i="29"/>
  <c r="C713" i="29"/>
  <c r="B712" i="29"/>
  <c r="B711" i="29"/>
  <c r="B710" i="29"/>
  <c r="B709" i="29"/>
  <c r="B708" i="29"/>
  <c r="B706" i="29"/>
  <c r="B705" i="29"/>
  <c r="F696" i="29"/>
  <c r="B696" i="29"/>
  <c r="H693" i="29"/>
  <c r="D680" i="29"/>
  <c r="B680" i="29"/>
  <c r="D679" i="29"/>
  <c r="G678" i="29"/>
  <c r="J671" i="29"/>
  <c r="I671" i="29"/>
  <c r="H671" i="29"/>
  <c r="G671" i="29"/>
  <c r="F671" i="29"/>
  <c r="E671" i="29"/>
  <c r="D671" i="29"/>
  <c r="C671" i="29"/>
  <c r="B670" i="29"/>
  <c r="B669" i="29"/>
  <c r="J668" i="29"/>
  <c r="I668" i="29"/>
  <c r="H668" i="29"/>
  <c r="G668" i="29"/>
  <c r="F668" i="29"/>
  <c r="E668" i="29"/>
  <c r="D668" i="29"/>
  <c r="C668" i="29"/>
  <c r="B667" i="29"/>
  <c r="B666" i="29"/>
  <c r="B665" i="29"/>
  <c r="B664" i="29"/>
  <c r="B663" i="29"/>
  <c r="B661" i="29"/>
  <c r="B660" i="29"/>
  <c r="F651" i="29"/>
  <c r="B651" i="29"/>
  <c r="H648" i="29"/>
  <c r="D635" i="29"/>
  <c r="B635" i="29"/>
  <c r="D634" i="29"/>
  <c r="G633" i="29"/>
  <c r="J626" i="29"/>
  <c r="I626" i="29"/>
  <c r="H626" i="29"/>
  <c r="G626" i="29"/>
  <c r="F626" i="29"/>
  <c r="E626" i="29"/>
  <c r="D626" i="29"/>
  <c r="C626" i="29"/>
  <c r="B625" i="29"/>
  <c r="B624" i="29"/>
  <c r="J623" i="29"/>
  <c r="I623" i="29"/>
  <c r="H623" i="29"/>
  <c r="G623" i="29"/>
  <c r="F623" i="29"/>
  <c r="E623" i="29"/>
  <c r="D623" i="29"/>
  <c r="C623" i="29"/>
  <c r="B622" i="29"/>
  <c r="B621" i="29"/>
  <c r="B620" i="29"/>
  <c r="B619" i="29"/>
  <c r="B618" i="29"/>
  <c r="B616" i="29"/>
  <c r="B615" i="29"/>
  <c r="F606" i="29"/>
  <c r="B606" i="29"/>
  <c r="H603" i="29"/>
  <c r="D590" i="29"/>
  <c r="B590" i="29"/>
  <c r="D589" i="29"/>
  <c r="G588" i="29"/>
  <c r="J581" i="29"/>
  <c r="I581" i="29"/>
  <c r="H581" i="29"/>
  <c r="G581" i="29"/>
  <c r="F581" i="29"/>
  <c r="E581" i="29"/>
  <c r="D581" i="29"/>
  <c r="C581" i="29"/>
  <c r="B580" i="29"/>
  <c r="B579" i="29"/>
  <c r="J578" i="29"/>
  <c r="I578" i="29"/>
  <c r="H578" i="29"/>
  <c r="G578" i="29"/>
  <c r="F578" i="29"/>
  <c r="E578" i="29"/>
  <c r="D578" i="29"/>
  <c r="C578" i="29"/>
  <c r="B577" i="29"/>
  <c r="B576" i="29"/>
  <c r="B575" i="29"/>
  <c r="B574" i="29"/>
  <c r="B573" i="29"/>
  <c r="B571" i="29"/>
  <c r="B570" i="29"/>
  <c r="F561" i="29"/>
  <c r="B561" i="29"/>
  <c r="H558" i="29"/>
  <c r="D545" i="29"/>
  <c r="B545" i="29"/>
  <c r="D544" i="29"/>
  <c r="G543" i="29"/>
  <c r="J536" i="29"/>
  <c r="I536" i="29"/>
  <c r="H536" i="29"/>
  <c r="G536" i="29"/>
  <c r="F536" i="29"/>
  <c r="E536" i="29"/>
  <c r="D536" i="29"/>
  <c r="C536" i="29"/>
  <c r="B535" i="29"/>
  <c r="B534" i="29"/>
  <c r="J533" i="29"/>
  <c r="I533" i="29"/>
  <c r="H533" i="29"/>
  <c r="G533" i="29"/>
  <c r="F533" i="29"/>
  <c r="E533" i="29"/>
  <c r="D533" i="29"/>
  <c r="C533" i="29"/>
  <c r="B532" i="29"/>
  <c r="B531" i="29"/>
  <c r="B530" i="29"/>
  <c r="B529" i="29"/>
  <c r="B528" i="29"/>
  <c r="B526" i="29"/>
  <c r="B525" i="29"/>
  <c r="F516" i="29"/>
  <c r="B516" i="29"/>
  <c r="H513" i="29"/>
  <c r="D500" i="29"/>
  <c r="B500" i="29"/>
  <c r="D499" i="29"/>
  <c r="G498" i="29"/>
  <c r="J491" i="29"/>
  <c r="I491" i="29"/>
  <c r="H491" i="29"/>
  <c r="G491" i="29"/>
  <c r="F491" i="29"/>
  <c r="E491" i="29"/>
  <c r="D491" i="29"/>
  <c r="C491" i="29"/>
  <c r="B490" i="29"/>
  <c r="B489" i="29"/>
  <c r="J488" i="29"/>
  <c r="I488" i="29"/>
  <c r="H488" i="29"/>
  <c r="G488" i="29"/>
  <c r="F488" i="29"/>
  <c r="E488" i="29"/>
  <c r="D488" i="29"/>
  <c r="C488" i="29"/>
  <c r="B487" i="29"/>
  <c r="B486" i="29"/>
  <c r="B485" i="29"/>
  <c r="B484" i="29"/>
  <c r="B483" i="29"/>
  <c r="B481" i="29"/>
  <c r="B480" i="29"/>
  <c r="F471" i="29"/>
  <c r="B471" i="29"/>
  <c r="H468" i="29"/>
  <c r="D455" i="29"/>
  <c r="B455" i="29"/>
  <c r="D454" i="29"/>
  <c r="G453" i="29"/>
  <c r="C448" i="29"/>
  <c r="J445" i="29"/>
  <c r="I445" i="29"/>
  <c r="H445" i="29"/>
  <c r="G445" i="29"/>
  <c r="F445" i="29"/>
  <c r="E445" i="29"/>
  <c r="J444" i="29"/>
  <c r="I444" i="29"/>
  <c r="H444" i="29"/>
  <c r="G444" i="29"/>
  <c r="F444" i="29"/>
  <c r="E444" i="29"/>
  <c r="J442" i="29"/>
  <c r="I442" i="29"/>
  <c r="H442" i="29"/>
  <c r="G442" i="29"/>
  <c r="F442" i="29"/>
  <c r="E442" i="29"/>
  <c r="J441" i="29"/>
  <c r="I441" i="29"/>
  <c r="H441" i="29"/>
  <c r="G441" i="29"/>
  <c r="F441" i="29"/>
  <c r="E441" i="29"/>
  <c r="J440" i="29"/>
  <c r="I440" i="29"/>
  <c r="H440" i="29"/>
  <c r="G440" i="29"/>
  <c r="F440" i="29"/>
  <c r="E440" i="29"/>
  <c r="J439" i="29"/>
  <c r="I439" i="29"/>
  <c r="H439" i="29"/>
  <c r="G439" i="29"/>
  <c r="F439" i="29"/>
  <c r="E439" i="29"/>
  <c r="J438" i="29"/>
  <c r="I438" i="29"/>
  <c r="H438" i="29"/>
  <c r="G438" i="29"/>
  <c r="F438" i="29"/>
  <c r="E438" i="29"/>
  <c r="J437" i="29"/>
  <c r="I437" i="29"/>
  <c r="H437" i="29"/>
  <c r="G437" i="29"/>
  <c r="F437" i="29"/>
  <c r="E437" i="29"/>
  <c r="B437" i="29"/>
  <c r="J436" i="29"/>
  <c r="I436" i="29"/>
  <c r="H436" i="29"/>
  <c r="G436" i="29"/>
  <c r="F436" i="29"/>
  <c r="E436" i="29"/>
  <c r="J435" i="29"/>
  <c r="I435" i="29"/>
  <c r="H435" i="29"/>
  <c r="G435" i="29"/>
  <c r="F435" i="29"/>
  <c r="E435" i="29"/>
  <c r="F432" i="29"/>
  <c r="C432" i="29"/>
  <c r="C431" i="29"/>
  <c r="C429" i="29"/>
  <c r="D422" i="29"/>
  <c r="D421" i="29"/>
  <c r="F420" i="29"/>
  <c r="D419" i="29"/>
  <c r="D418" i="29"/>
  <c r="F417" i="29"/>
  <c r="D416" i="29"/>
  <c r="D415" i="29"/>
  <c r="D414" i="29"/>
  <c r="D413" i="29"/>
  <c r="G412" i="29"/>
  <c r="D412" i="29"/>
  <c r="D411" i="29"/>
  <c r="D408" i="29"/>
  <c r="C403" i="29"/>
  <c r="J400" i="29"/>
  <c r="I400" i="29"/>
  <c r="H400" i="29"/>
  <c r="G400" i="29"/>
  <c r="F400" i="29"/>
  <c r="E400" i="29"/>
  <c r="J399" i="29"/>
  <c r="I399" i="29"/>
  <c r="H399" i="29"/>
  <c r="G399" i="29"/>
  <c r="F399" i="29"/>
  <c r="E399" i="29"/>
  <c r="J397" i="29"/>
  <c r="I397" i="29"/>
  <c r="H397" i="29"/>
  <c r="G397" i="29"/>
  <c r="F397" i="29"/>
  <c r="E397" i="29"/>
  <c r="J396" i="29"/>
  <c r="I396" i="29"/>
  <c r="H396" i="29"/>
  <c r="G396" i="29"/>
  <c r="F396" i="29"/>
  <c r="E396" i="29"/>
  <c r="J395" i="29"/>
  <c r="I395" i="29"/>
  <c r="H395" i="29"/>
  <c r="G395" i="29"/>
  <c r="F395" i="29"/>
  <c r="E395" i="29"/>
  <c r="J394" i="29"/>
  <c r="I394" i="29"/>
  <c r="H394" i="29"/>
  <c r="G394" i="29"/>
  <c r="F394" i="29"/>
  <c r="E394" i="29"/>
  <c r="J393" i="29"/>
  <c r="I393" i="29"/>
  <c r="H393" i="29"/>
  <c r="G393" i="29"/>
  <c r="F393" i="29"/>
  <c r="E393" i="29"/>
  <c r="J392" i="29"/>
  <c r="I392" i="29"/>
  <c r="H392" i="29"/>
  <c r="G392" i="29"/>
  <c r="F392" i="29"/>
  <c r="E392" i="29"/>
  <c r="B392" i="29"/>
  <c r="J391" i="29"/>
  <c r="I391" i="29"/>
  <c r="H391" i="29"/>
  <c r="G391" i="29"/>
  <c r="F391" i="29"/>
  <c r="E391" i="29"/>
  <c r="J390" i="29"/>
  <c r="I390" i="29"/>
  <c r="H390" i="29"/>
  <c r="G390" i="29"/>
  <c r="F390" i="29"/>
  <c r="E390" i="29"/>
  <c r="F387" i="29"/>
  <c r="C387" i="29"/>
  <c r="C386" i="29"/>
  <c r="C385" i="29"/>
  <c r="C384" i="29"/>
  <c r="D377" i="29"/>
  <c r="D376" i="29"/>
  <c r="F375" i="29"/>
  <c r="D374" i="29"/>
  <c r="D373" i="29"/>
  <c r="F372" i="29"/>
  <c r="D371" i="29"/>
  <c r="D370" i="29"/>
  <c r="D369" i="29"/>
  <c r="D368" i="29"/>
  <c r="G367" i="29"/>
  <c r="D367" i="29"/>
  <c r="D366" i="29"/>
  <c r="D363" i="29"/>
  <c r="C358" i="29"/>
  <c r="J355" i="29"/>
  <c r="I355" i="29"/>
  <c r="H355" i="29"/>
  <c r="G355" i="29"/>
  <c r="F355" i="29"/>
  <c r="E355" i="29"/>
  <c r="J354" i="29"/>
  <c r="I354" i="29"/>
  <c r="H354" i="29"/>
  <c r="G354" i="29"/>
  <c r="F354" i="29"/>
  <c r="E354" i="29"/>
  <c r="J352" i="29"/>
  <c r="I352" i="29"/>
  <c r="H352" i="29"/>
  <c r="G352" i="29"/>
  <c r="F352" i="29"/>
  <c r="E352" i="29"/>
  <c r="J351" i="29"/>
  <c r="I351" i="29"/>
  <c r="H351" i="29"/>
  <c r="G351" i="29"/>
  <c r="F351" i="29"/>
  <c r="E351" i="29"/>
  <c r="J350" i="29"/>
  <c r="I350" i="29"/>
  <c r="H350" i="29"/>
  <c r="G350" i="29"/>
  <c r="F350" i="29"/>
  <c r="E350" i="29"/>
  <c r="J349" i="29"/>
  <c r="I349" i="29"/>
  <c r="H349" i="29"/>
  <c r="G349" i="29"/>
  <c r="F349" i="29"/>
  <c r="E349" i="29"/>
  <c r="J348" i="29"/>
  <c r="I348" i="29"/>
  <c r="H348" i="29"/>
  <c r="G348" i="29"/>
  <c r="F348" i="29"/>
  <c r="E348" i="29"/>
  <c r="J347" i="29"/>
  <c r="I347" i="29"/>
  <c r="H347" i="29"/>
  <c r="G347" i="29"/>
  <c r="F347" i="29"/>
  <c r="E347" i="29"/>
  <c r="B347" i="29"/>
  <c r="J346" i="29"/>
  <c r="I346" i="29"/>
  <c r="H346" i="29"/>
  <c r="G346" i="29"/>
  <c r="F346" i="29"/>
  <c r="E346" i="29"/>
  <c r="J345" i="29"/>
  <c r="I345" i="29"/>
  <c r="H345" i="29"/>
  <c r="G345" i="29"/>
  <c r="F345" i="29"/>
  <c r="E345" i="29"/>
  <c r="F342" i="29"/>
  <c r="C342" i="29"/>
  <c r="C341" i="29"/>
  <c r="C340" i="29"/>
  <c r="C339" i="29"/>
  <c r="D332" i="29"/>
  <c r="D331" i="29"/>
  <c r="F330" i="29"/>
  <c r="D329" i="29"/>
  <c r="D328" i="29"/>
  <c r="F327" i="29"/>
  <c r="D326" i="29"/>
  <c r="D325" i="29"/>
  <c r="D324" i="29"/>
  <c r="D323" i="29"/>
  <c r="G322" i="29"/>
  <c r="D322" i="29"/>
  <c r="D321" i="29"/>
  <c r="D318" i="29"/>
  <c r="C313" i="29"/>
  <c r="J310" i="29"/>
  <c r="I310" i="29"/>
  <c r="H310" i="29"/>
  <c r="G310" i="29"/>
  <c r="F310" i="29"/>
  <c r="E310" i="29"/>
  <c r="J309" i="29"/>
  <c r="I309" i="29"/>
  <c r="H309" i="29"/>
  <c r="G309" i="29"/>
  <c r="F309" i="29"/>
  <c r="E309" i="29"/>
  <c r="J307" i="29"/>
  <c r="I307" i="29"/>
  <c r="H307" i="29"/>
  <c r="G307" i="29"/>
  <c r="F307" i="29"/>
  <c r="E307" i="29"/>
  <c r="J306" i="29"/>
  <c r="I306" i="29"/>
  <c r="H306" i="29"/>
  <c r="G306" i="29"/>
  <c r="F306" i="29"/>
  <c r="E306" i="29"/>
  <c r="J305" i="29"/>
  <c r="I305" i="29"/>
  <c r="H305" i="29"/>
  <c r="G305" i="29"/>
  <c r="F305" i="29"/>
  <c r="E305" i="29"/>
  <c r="J304" i="29"/>
  <c r="I304" i="29"/>
  <c r="H304" i="29"/>
  <c r="G304" i="29"/>
  <c r="F304" i="29"/>
  <c r="E304" i="29"/>
  <c r="J303" i="29"/>
  <c r="I303" i="29"/>
  <c r="H303" i="29"/>
  <c r="G303" i="29"/>
  <c r="F303" i="29"/>
  <c r="E303" i="29"/>
  <c r="J302" i="29"/>
  <c r="I302" i="29"/>
  <c r="H302" i="29"/>
  <c r="G302" i="29"/>
  <c r="F302" i="29"/>
  <c r="E302" i="29"/>
  <c r="B302" i="29"/>
  <c r="J301" i="29"/>
  <c r="I301" i="29"/>
  <c r="H301" i="29"/>
  <c r="G301" i="29"/>
  <c r="F301" i="29"/>
  <c r="E301" i="29"/>
  <c r="J300" i="29"/>
  <c r="I300" i="29"/>
  <c r="H300" i="29"/>
  <c r="G300" i="29"/>
  <c r="F300" i="29"/>
  <c r="E300" i="29"/>
  <c r="F297" i="29"/>
  <c r="C297" i="29"/>
  <c r="C296" i="29"/>
  <c r="C295" i="29"/>
  <c r="C294" i="29"/>
  <c r="D287" i="29"/>
  <c r="D286" i="29"/>
  <c r="F285" i="29"/>
  <c r="D284" i="29"/>
  <c r="D283" i="29"/>
  <c r="F282" i="29"/>
  <c r="D281" i="29"/>
  <c r="D280" i="29"/>
  <c r="D279" i="29"/>
  <c r="D278" i="29"/>
  <c r="G277" i="29"/>
  <c r="D277" i="29"/>
  <c r="D276" i="29"/>
  <c r="D273" i="29"/>
  <c r="C268" i="29"/>
  <c r="J265" i="29"/>
  <c r="I265" i="29"/>
  <c r="H265" i="29"/>
  <c r="G265" i="29"/>
  <c r="F265" i="29"/>
  <c r="E265" i="29"/>
  <c r="J264" i="29"/>
  <c r="I264" i="29"/>
  <c r="H264" i="29"/>
  <c r="G264" i="29"/>
  <c r="F264" i="29"/>
  <c r="E264" i="29"/>
  <c r="J262" i="29"/>
  <c r="I262" i="29"/>
  <c r="H262" i="29"/>
  <c r="G262" i="29"/>
  <c r="F262" i="29"/>
  <c r="E262" i="29"/>
  <c r="J261" i="29"/>
  <c r="I261" i="29"/>
  <c r="H261" i="29"/>
  <c r="G261" i="29"/>
  <c r="F261" i="29"/>
  <c r="E261" i="29"/>
  <c r="J260" i="29"/>
  <c r="I260" i="29"/>
  <c r="H260" i="29"/>
  <c r="G260" i="29"/>
  <c r="F260" i="29"/>
  <c r="E260" i="29"/>
  <c r="J259" i="29"/>
  <c r="I259" i="29"/>
  <c r="H259" i="29"/>
  <c r="G259" i="29"/>
  <c r="F259" i="29"/>
  <c r="E259" i="29"/>
  <c r="J258" i="29"/>
  <c r="I258" i="29"/>
  <c r="H258" i="29"/>
  <c r="G258" i="29"/>
  <c r="F258" i="29"/>
  <c r="E258" i="29"/>
  <c r="J257" i="29"/>
  <c r="I257" i="29"/>
  <c r="H257" i="29"/>
  <c r="G257" i="29"/>
  <c r="F257" i="29"/>
  <c r="E257" i="29"/>
  <c r="B257" i="29"/>
  <c r="J256" i="29"/>
  <c r="I256" i="29"/>
  <c r="H256" i="29"/>
  <c r="G256" i="29"/>
  <c r="F256" i="29"/>
  <c r="E256" i="29"/>
  <c r="J255" i="29"/>
  <c r="I255" i="29"/>
  <c r="H255" i="29"/>
  <c r="G255" i="29"/>
  <c r="F255" i="29"/>
  <c r="E255" i="29"/>
  <c r="F252" i="29"/>
  <c r="C252" i="29"/>
  <c r="C251" i="29"/>
  <c r="C250" i="29"/>
  <c r="C249" i="29"/>
  <c r="D242" i="29"/>
  <c r="D241" i="29"/>
  <c r="F240" i="29"/>
  <c r="D239" i="29"/>
  <c r="D238" i="29"/>
  <c r="F237" i="29"/>
  <c r="D236" i="29"/>
  <c r="D235" i="29"/>
  <c r="D234" i="29"/>
  <c r="D233" i="29"/>
  <c r="G232" i="29"/>
  <c r="D232" i="29"/>
  <c r="D231" i="29"/>
  <c r="D228" i="29"/>
  <c r="J446" i="29"/>
  <c r="I446" i="29"/>
  <c r="H446" i="29"/>
  <c r="G446" i="29"/>
  <c r="F446" i="29"/>
  <c r="E446" i="29"/>
  <c r="D446" i="29"/>
  <c r="C446" i="29"/>
  <c r="B445" i="29"/>
  <c r="B444" i="29"/>
  <c r="J443" i="29"/>
  <c r="I443" i="29"/>
  <c r="H443" i="29"/>
  <c r="G443" i="29"/>
  <c r="F443" i="29"/>
  <c r="E443" i="29"/>
  <c r="D443" i="29"/>
  <c r="C443" i="29"/>
  <c r="B442" i="29"/>
  <c r="B441" i="29"/>
  <c r="B440" i="29"/>
  <c r="B439" i="29"/>
  <c r="B438" i="29"/>
  <c r="B436" i="29"/>
  <c r="B435" i="29"/>
  <c r="F426" i="29"/>
  <c r="B426" i="29"/>
  <c r="H423" i="29"/>
  <c r="D410" i="29"/>
  <c r="B410" i="29"/>
  <c r="D409" i="29"/>
  <c r="G408" i="29"/>
  <c r="J401" i="29"/>
  <c r="I401" i="29"/>
  <c r="H401" i="29"/>
  <c r="G401" i="29"/>
  <c r="F401" i="29"/>
  <c r="E401" i="29"/>
  <c r="D401" i="29"/>
  <c r="C401" i="29"/>
  <c r="B400" i="29"/>
  <c r="B399" i="29"/>
  <c r="J398" i="29"/>
  <c r="I398" i="29"/>
  <c r="H398" i="29"/>
  <c r="G398" i="29"/>
  <c r="F398" i="29"/>
  <c r="E398" i="29"/>
  <c r="D398" i="29"/>
  <c r="C398" i="29"/>
  <c r="B397" i="29"/>
  <c r="B396" i="29"/>
  <c r="B395" i="29"/>
  <c r="B394" i="29"/>
  <c r="B393" i="29"/>
  <c r="B391" i="29"/>
  <c r="B390" i="29"/>
  <c r="F381" i="29"/>
  <c r="B381" i="29"/>
  <c r="H378" i="29"/>
  <c r="D365" i="29"/>
  <c r="B365" i="29"/>
  <c r="D364" i="29"/>
  <c r="G363" i="29"/>
  <c r="J356" i="29"/>
  <c r="I356" i="29"/>
  <c r="H356" i="29"/>
  <c r="G356" i="29"/>
  <c r="F356" i="29"/>
  <c r="E356" i="29"/>
  <c r="D356" i="29"/>
  <c r="C356" i="29"/>
  <c r="B355" i="29"/>
  <c r="B354" i="29"/>
  <c r="J353" i="29"/>
  <c r="I353" i="29"/>
  <c r="H353" i="29"/>
  <c r="G353" i="29"/>
  <c r="F353" i="29"/>
  <c r="E353" i="29"/>
  <c r="D353" i="29"/>
  <c r="C353" i="29"/>
  <c r="B352" i="29"/>
  <c r="B351" i="29"/>
  <c r="B350" i="29"/>
  <c r="B349" i="29"/>
  <c r="B348" i="29"/>
  <c r="B346" i="29"/>
  <c r="B345" i="29"/>
  <c r="F336" i="29"/>
  <c r="B336" i="29"/>
  <c r="H333" i="29"/>
  <c r="D320" i="29"/>
  <c r="B320" i="29"/>
  <c r="D319" i="29"/>
  <c r="G318" i="29"/>
  <c r="J311" i="29"/>
  <c r="I311" i="29"/>
  <c r="H311" i="29"/>
  <c r="G311" i="29"/>
  <c r="F311" i="29"/>
  <c r="E311" i="29"/>
  <c r="D311" i="29"/>
  <c r="C311" i="29"/>
  <c r="B310" i="29"/>
  <c r="B309" i="29"/>
  <c r="J308" i="29"/>
  <c r="I308" i="29"/>
  <c r="H308" i="29"/>
  <c r="G308" i="29"/>
  <c r="F308" i="29"/>
  <c r="E308" i="29"/>
  <c r="D308" i="29"/>
  <c r="C308" i="29"/>
  <c r="B307" i="29"/>
  <c r="B306" i="29"/>
  <c r="B305" i="29"/>
  <c r="B304" i="29"/>
  <c r="B303" i="29"/>
  <c r="B301" i="29"/>
  <c r="B300" i="29"/>
  <c r="F291" i="29"/>
  <c r="B291" i="29"/>
  <c r="H288" i="29"/>
  <c r="D275" i="29"/>
  <c r="B275" i="29"/>
  <c r="D274" i="29"/>
  <c r="G273" i="29"/>
  <c r="J266" i="29"/>
  <c r="I266" i="29"/>
  <c r="H266" i="29"/>
  <c r="G266" i="29"/>
  <c r="F266" i="29"/>
  <c r="E266" i="29"/>
  <c r="D266" i="29"/>
  <c r="C266" i="29"/>
  <c r="B265" i="29"/>
  <c r="B264" i="29"/>
  <c r="J263" i="29"/>
  <c r="I263" i="29"/>
  <c r="H263" i="29"/>
  <c r="G263" i="29"/>
  <c r="F263" i="29"/>
  <c r="E263" i="29"/>
  <c r="D263" i="29"/>
  <c r="C263" i="29"/>
  <c r="B262" i="29"/>
  <c r="B261" i="29"/>
  <c r="B260" i="29"/>
  <c r="B259" i="29"/>
  <c r="B258" i="29"/>
  <c r="B256" i="29"/>
  <c r="B255" i="29"/>
  <c r="F246" i="29"/>
  <c r="B246" i="29"/>
  <c r="H243" i="29"/>
  <c r="D230" i="29"/>
  <c r="B230" i="29"/>
  <c r="D229" i="29"/>
  <c r="G228" i="29"/>
  <c r="H198" i="29"/>
  <c r="H153" i="29"/>
  <c r="H108" i="29"/>
  <c r="H63" i="29"/>
  <c r="H18" i="29"/>
  <c r="C223" i="29"/>
  <c r="J220" i="29"/>
  <c r="I220" i="29"/>
  <c r="H220" i="29"/>
  <c r="G220" i="29"/>
  <c r="F220" i="29"/>
  <c r="E220" i="29"/>
  <c r="J219" i="29"/>
  <c r="I219" i="29"/>
  <c r="H219" i="29"/>
  <c r="G219" i="29"/>
  <c r="F219" i="29"/>
  <c r="E219" i="29"/>
  <c r="J217" i="29"/>
  <c r="I217" i="29"/>
  <c r="H217" i="29"/>
  <c r="G217" i="29"/>
  <c r="F217" i="29"/>
  <c r="E217" i="29"/>
  <c r="J216" i="29"/>
  <c r="I216" i="29"/>
  <c r="H216" i="29"/>
  <c r="G216" i="29"/>
  <c r="F216" i="29"/>
  <c r="E216" i="29"/>
  <c r="J215" i="29"/>
  <c r="I215" i="29"/>
  <c r="H215" i="29"/>
  <c r="G215" i="29"/>
  <c r="F215" i="29"/>
  <c r="E215" i="29"/>
  <c r="J214" i="29"/>
  <c r="I214" i="29"/>
  <c r="H214" i="29"/>
  <c r="G214" i="29"/>
  <c r="F214" i="29"/>
  <c r="E214" i="29"/>
  <c r="J213" i="29"/>
  <c r="I213" i="29"/>
  <c r="H213" i="29"/>
  <c r="G213" i="29"/>
  <c r="F213" i="29"/>
  <c r="E213" i="29"/>
  <c r="J212" i="29"/>
  <c r="I212" i="29"/>
  <c r="H212" i="29"/>
  <c r="G212" i="29"/>
  <c r="F212" i="29"/>
  <c r="E212" i="29"/>
  <c r="B212" i="29"/>
  <c r="J211" i="29"/>
  <c r="I211" i="29"/>
  <c r="H211" i="29"/>
  <c r="G211" i="29"/>
  <c r="F211" i="29"/>
  <c r="E211" i="29"/>
  <c r="J210" i="29"/>
  <c r="I210" i="29"/>
  <c r="H210" i="29"/>
  <c r="G210" i="29"/>
  <c r="F210" i="29"/>
  <c r="E210" i="29"/>
  <c r="F207" i="29"/>
  <c r="C207" i="29"/>
  <c r="C206" i="29"/>
  <c r="C205" i="29"/>
  <c r="C204" i="29"/>
  <c r="D197" i="29"/>
  <c r="D196" i="29"/>
  <c r="F195" i="29"/>
  <c r="D194" i="29"/>
  <c r="D193" i="29"/>
  <c r="F192" i="29"/>
  <c r="D191" i="29"/>
  <c r="D190" i="29"/>
  <c r="D189" i="29"/>
  <c r="D188" i="29"/>
  <c r="G187" i="29"/>
  <c r="D187" i="29"/>
  <c r="D186" i="29"/>
  <c r="D183" i="29"/>
  <c r="C178" i="29"/>
  <c r="J175" i="29"/>
  <c r="I175" i="29"/>
  <c r="H175" i="29"/>
  <c r="G175" i="29"/>
  <c r="F175" i="29"/>
  <c r="E175" i="29"/>
  <c r="J174" i="29"/>
  <c r="I174" i="29"/>
  <c r="H174" i="29"/>
  <c r="G174" i="29"/>
  <c r="F174" i="29"/>
  <c r="E174" i="29"/>
  <c r="J172" i="29"/>
  <c r="I172" i="29"/>
  <c r="H172" i="29"/>
  <c r="G172" i="29"/>
  <c r="F172" i="29"/>
  <c r="E172" i="29"/>
  <c r="J171" i="29"/>
  <c r="I171" i="29"/>
  <c r="H171" i="29"/>
  <c r="G171" i="29"/>
  <c r="F171" i="29"/>
  <c r="E171" i="29"/>
  <c r="J170" i="29"/>
  <c r="I170" i="29"/>
  <c r="H170" i="29"/>
  <c r="G170" i="29"/>
  <c r="F170" i="29"/>
  <c r="E170" i="29"/>
  <c r="J169" i="29"/>
  <c r="I169" i="29"/>
  <c r="H169" i="29"/>
  <c r="G169" i="29"/>
  <c r="F169" i="29"/>
  <c r="E169" i="29"/>
  <c r="J168" i="29"/>
  <c r="I168" i="29"/>
  <c r="H168" i="29"/>
  <c r="G168" i="29"/>
  <c r="F168" i="29"/>
  <c r="E168" i="29"/>
  <c r="J167" i="29"/>
  <c r="I167" i="29"/>
  <c r="H167" i="29"/>
  <c r="G167" i="29"/>
  <c r="F167" i="29"/>
  <c r="E167" i="29"/>
  <c r="B167" i="29"/>
  <c r="J166" i="29"/>
  <c r="I166" i="29"/>
  <c r="H166" i="29"/>
  <c r="G166" i="29"/>
  <c r="F166" i="29"/>
  <c r="E166" i="29"/>
  <c r="J165" i="29"/>
  <c r="I165" i="29"/>
  <c r="H165" i="29"/>
  <c r="G165" i="29"/>
  <c r="F165" i="29"/>
  <c r="E165" i="29"/>
  <c r="F162" i="29"/>
  <c r="C162" i="29"/>
  <c r="C161" i="29"/>
  <c r="C160" i="29"/>
  <c r="C159" i="29"/>
  <c r="D152" i="29"/>
  <c r="D151" i="29"/>
  <c r="F150" i="29"/>
  <c r="D149" i="29"/>
  <c r="D148" i="29"/>
  <c r="F147" i="29"/>
  <c r="D146" i="29"/>
  <c r="D145" i="29"/>
  <c r="D144" i="29"/>
  <c r="D143" i="29"/>
  <c r="G142" i="29"/>
  <c r="D142" i="29"/>
  <c r="D141" i="29"/>
  <c r="D138" i="29"/>
  <c r="C133" i="29"/>
  <c r="J130" i="29"/>
  <c r="I130" i="29"/>
  <c r="H130" i="29"/>
  <c r="G130" i="29"/>
  <c r="F130" i="29"/>
  <c r="E130" i="29"/>
  <c r="J129" i="29"/>
  <c r="I129" i="29"/>
  <c r="H129" i="29"/>
  <c r="G129" i="29"/>
  <c r="F129" i="29"/>
  <c r="E129" i="29"/>
  <c r="J127" i="29"/>
  <c r="I127" i="29"/>
  <c r="H127" i="29"/>
  <c r="G127" i="29"/>
  <c r="F127" i="29"/>
  <c r="E127" i="29"/>
  <c r="J126" i="29"/>
  <c r="I126" i="29"/>
  <c r="H126" i="29"/>
  <c r="G126" i="29"/>
  <c r="F126" i="29"/>
  <c r="E126" i="29"/>
  <c r="J125" i="29"/>
  <c r="I125" i="29"/>
  <c r="H125" i="29"/>
  <c r="G125" i="29"/>
  <c r="F125" i="29"/>
  <c r="E125" i="29"/>
  <c r="J124" i="29"/>
  <c r="I124" i="29"/>
  <c r="H124" i="29"/>
  <c r="G124" i="29"/>
  <c r="F124" i="29"/>
  <c r="E124" i="29"/>
  <c r="J123" i="29"/>
  <c r="I123" i="29"/>
  <c r="H123" i="29"/>
  <c r="G123" i="29"/>
  <c r="F123" i="29"/>
  <c r="E123" i="29"/>
  <c r="J122" i="29"/>
  <c r="I122" i="29"/>
  <c r="H122" i="29"/>
  <c r="G122" i="29"/>
  <c r="F122" i="29"/>
  <c r="E122" i="29"/>
  <c r="B122" i="29"/>
  <c r="J121" i="29"/>
  <c r="I121" i="29"/>
  <c r="H121" i="29"/>
  <c r="G121" i="29"/>
  <c r="F121" i="29"/>
  <c r="E121" i="29"/>
  <c r="J120" i="29"/>
  <c r="I120" i="29"/>
  <c r="H120" i="29"/>
  <c r="G120" i="29"/>
  <c r="F120" i="29"/>
  <c r="E120" i="29"/>
  <c r="F117" i="29"/>
  <c r="C117" i="29"/>
  <c r="C116" i="29"/>
  <c r="C115" i="29"/>
  <c r="C114" i="29"/>
  <c r="D107" i="29"/>
  <c r="D106" i="29"/>
  <c r="F105" i="29"/>
  <c r="D104" i="29"/>
  <c r="D103" i="29"/>
  <c r="F102" i="29"/>
  <c r="D101" i="29"/>
  <c r="D100" i="29"/>
  <c r="D99" i="29"/>
  <c r="D98" i="29"/>
  <c r="G97" i="29"/>
  <c r="D97" i="29"/>
  <c r="D96" i="29"/>
  <c r="D93" i="29"/>
  <c r="C88" i="29"/>
  <c r="J85" i="29"/>
  <c r="I85" i="29"/>
  <c r="H85" i="29"/>
  <c r="G85" i="29"/>
  <c r="F85" i="29"/>
  <c r="E85" i="29"/>
  <c r="J84" i="29"/>
  <c r="I84" i="29"/>
  <c r="H84" i="29"/>
  <c r="G84" i="29"/>
  <c r="F84" i="29"/>
  <c r="E84" i="29"/>
  <c r="J82" i="29"/>
  <c r="I82" i="29"/>
  <c r="H82" i="29"/>
  <c r="G82" i="29"/>
  <c r="F82" i="29"/>
  <c r="E82" i="29"/>
  <c r="J81" i="29"/>
  <c r="I81" i="29"/>
  <c r="H81" i="29"/>
  <c r="G81" i="29"/>
  <c r="F81" i="29"/>
  <c r="E81" i="29"/>
  <c r="J80" i="29"/>
  <c r="I80" i="29"/>
  <c r="H80" i="29"/>
  <c r="G80" i="29"/>
  <c r="F80" i="29"/>
  <c r="E80" i="29"/>
  <c r="J79" i="29"/>
  <c r="I79" i="29"/>
  <c r="H79" i="29"/>
  <c r="G79" i="29"/>
  <c r="F79" i="29"/>
  <c r="E79" i="29"/>
  <c r="J78" i="29"/>
  <c r="I78" i="29"/>
  <c r="H78" i="29"/>
  <c r="G78" i="29"/>
  <c r="F78" i="29"/>
  <c r="E78" i="29"/>
  <c r="J77" i="29"/>
  <c r="I77" i="29"/>
  <c r="H77" i="29"/>
  <c r="G77" i="29"/>
  <c r="F77" i="29"/>
  <c r="E77" i="29"/>
  <c r="B77" i="29"/>
  <c r="J76" i="29"/>
  <c r="I76" i="29"/>
  <c r="H76" i="29"/>
  <c r="G76" i="29"/>
  <c r="F76" i="29"/>
  <c r="E76" i="29"/>
  <c r="J75" i="29"/>
  <c r="I75" i="29"/>
  <c r="H75" i="29"/>
  <c r="G75" i="29"/>
  <c r="F75" i="29"/>
  <c r="E75" i="29"/>
  <c r="F72" i="29"/>
  <c r="C72" i="29"/>
  <c r="C71" i="29"/>
  <c r="C70" i="29"/>
  <c r="C69" i="29"/>
  <c r="D62" i="29"/>
  <c r="D61" i="29"/>
  <c r="F60" i="29"/>
  <c r="D59" i="29"/>
  <c r="D58" i="29"/>
  <c r="F57" i="29"/>
  <c r="D56" i="29"/>
  <c r="D55" i="29"/>
  <c r="D54" i="29"/>
  <c r="D53" i="29"/>
  <c r="G52" i="29"/>
  <c r="D52" i="29"/>
  <c r="D51" i="29"/>
  <c r="D48" i="29"/>
  <c r="J221" i="29"/>
  <c r="I221" i="29"/>
  <c r="H221" i="29"/>
  <c r="G221" i="29"/>
  <c r="F221" i="29"/>
  <c r="E221" i="29"/>
  <c r="D221" i="29"/>
  <c r="C221" i="29"/>
  <c r="B220" i="29"/>
  <c r="B219" i="29"/>
  <c r="J218" i="29"/>
  <c r="I218" i="29"/>
  <c r="H218" i="29"/>
  <c r="G218" i="29"/>
  <c r="F218" i="29"/>
  <c r="E218" i="29"/>
  <c r="D218" i="29"/>
  <c r="C218" i="29"/>
  <c r="B217" i="29"/>
  <c r="B216" i="29"/>
  <c r="B215" i="29"/>
  <c r="B214" i="29"/>
  <c r="B213" i="29"/>
  <c r="B211" i="29"/>
  <c r="B210" i="29"/>
  <c r="F201" i="29"/>
  <c r="B201" i="29"/>
  <c r="D185" i="29"/>
  <c r="B185" i="29"/>
  <c r="D184" i="29"/>
  <c r="G183" i="29"/>
  <c r="J176" i="29"/>
  <c r="I176" i="29"/>
  <c r="H176" i="29"/>
  <c r="G176" i="29"/>
  <c r="F176" i="29"/>
  <c r="E176" i="29"/>
  <c r="D176" i="29"/>
  <c r="C176" i="29"/>
  <c r="B175" i="29"/>
  <c r="B174" i="29"/>
  <c r="J173" i="29"/>
  <c r="I173" i="29"/>
  <c r="H173" i="29"/>
  <c r="G173" i="29"/>
  <c r="F173" i="29"/>
  <c r="E173" i="29"/>
  <c r="D173" i="29"/>
  <c r="C173" i="29"/>
  <c r="B172" i="29"/>
  <c r="B171" i="29"/>
  <c r="B170" i="29"/>
  <c r="B169" i="29"/>
  <c r="B168" i="29"/>
  <c r="B166" i="29"/>
  <c r="B165" i="29"/>
  <c r="F156" i="29"/>
  <c r="B156" i="29"/>
  <c r="D140" i="29"/>
  <c r="B140" i="29"/>
  <c r="D139" i="29"/>
  <c r="G138" i="29"/>
  <c r="J131" i="29"/>
  <c r="I131" i="29"/>
  <c r="H131" i="29"/>
  <c r="G131" i="29"/>
  <c r="F131" i="29"/>
  <c r="E131" i="29"/>
  <c r="D131" i="29"/>
  <c r="C131" i="29"/>
  <c r="B130" i="29"/>
  <c r="B129" i="29"/>
  <c r="J128" i="29"/>
  <c r="I128" i="29"/>
  <c r="H128" i="29"/>
  <c r="G128" i="29"/>
  <c r="F128" i="29"/>
  <c r="E128" i="29"/>
  <c r="D128" i="29"/>
  <c r="C128" i="29"/>
  <c r="B127" i="29"/>
  <c r="B126" i="29"/>
  <c r="B125" i="29"/>
  <c r="B124" i="29"/>
  <c r="B123" i="29"/>
  <c r="B121" i="29"/>
  <c r="B120" i="29"/>
  <c r="F111" i="29"/>
  <c r="B111" i="29"/>
  <c r="D95" i="29"/>
  <c r="B95" i="29"/>
  <c r="D94" i="29"/>
  <c r="G93" i="29"/>
  <c r="J86" i="29"/>
  <c r="I86" i="29"/>
  <c r="H86" i="29"/>
  <c r="G86" i="29"/>
  <c r="F86" i="29"/>
  <c r="E86" i="29"/>
  <c r="D86" i="29"/>
  <c r="C86" i="29"/>
  <c r="B85" i="29"/>
  <c r="B84" i="29"/>
  <c r="J83" i="29"/>
  <c r="I83" i="29"/>
  <c r="H83" i="29"/>
  <c r="G83" i="29"/>
  <c r="F83" i="29"/>
  <c r="E83" i="29"/>
  <c r="D83" i="29"/>
  <c r="C83" i="29"/>
  <c r="B82" i="29"/>
  <c r="B81" i="29"/>
  <c r="B80" i="29"/>
  <c r="B79" i="29"/>
  <c r="B78" i="29"/>
  <c r="B76" i="29"/>
  <c r="B75" i="29"/>
  <c r="F66" i="29"/>
  <c r="B66" i="29"/>
  <c r="D50" i="29"/>
  <c r="B50" i="29"/>
  <c r="D49" i="29"/>
  <c r="G48" i="29"/>
  <c r="I1887" i="22"/>
  <c r="I1868" i="22"/>
  <c r="I1849" i="22"/>
  <c r="I1830" i="22"/>
  <c r="I1811" i="22"/>
  <c r="I1792" i="22"/>
  <c r="I1773" i="22"/>
  <c r="I1754" i="22"/>
  <c r="I1735" i="22"/>
  <c r="I1716" i="22"/>
  <c r="I1697" i="22"/>
  <c r="I1678" i="22"/>
  <c r="I1659" i="22"/>
  <c r="I1640" i="22"/>
  <c r="I1621" i="22"/>
  <c r="I1602" i="22"/>
  <c r="I1583" i="22"/>
  <c r="I1564" i="22"/>
  <c r="I1545" i="22"/>
  <c r="I1526" i="22"/>
  <c r="I1507" i="22"/>
  <c r="I1488" i="22"/>
  <c r="I1469" i="22"/>
  <c r="I1450" i="22"/>
  <c r="I1431" i="22"/>
  <c r="I1412" i="22"/>
  <c r="I1393" i="22"/>
  <c r="I1374" i="22"/>
  <c r="I1355" i="22"/>
  <c r="I1336" i="22"/>
  <c r="I1317" i="22"/>
  <c r="I1298" i="22"/>
  <c r="I1279" i="22"/>
  <c r="I1260" i="22"/>
  <c r="I1241" i="22"/>
  <c r="I1222" i="22"/>
  <c r="I1203" i="22"/>
  <c r="I1184" i="22"/>
  <c r="I1165" i="22"/>
  <c r="I1146" i="22"/>
  <c r="I1127" i="22"/>
  <c r="I1108" i="22"/>
  <c r="I1089" i="22"/>
  <c r="I1070" i="22"/>
  <c r="I1051" i="22"/>
  <c r="I1032" i="22"/>
  <c r="I1013" i="22"/>
  <c r="I994" i="22"/>
  <c r="I975" i="22"/>
  <c r="I956" i="22"/>
  <c r="I937" i="22"/>
  <c r="I918" i="22"/>
  <c r="I899" i="22"/>
  <c r="I880" i="22"/>
  <c r="I861" i="22"/>
  <c r="I842" i="22"/>
  <c r="I823" i="22"/>
  <c r="I804" i="22"/>
  <c r="I785" i="22"/>
  <c r="I766" i="22"/>
  <c r="I747" i="22"/>
  <c r="I728" i="22"/>
  <c r="I709" i="22"/>
  <c r="I690" i="22"/>
  <c r="I671" i="22"/>
  <c r="I652" i="22"/>
  <c r="I633" i="22"/>
  <c r="I614" i="22"/>
  <c r="I595" i="22"/>
  <c r="I576" i="22"/>
  <c r="I557" i="22"/>
  <c r="I538" i="22"/>
  <c r="I519" i="22"/>
  <c r="I500" i="22"/>
  <c r="I481" i="22"/>
  <c r="I462" i="22"/>
  <c r="I443" i="22"/>
  <c r="I424" i="22"/>
  <c r="I405" i="22"/>
  <c r="I386" i="22"/>
  <c r="I367" i="22"/>
  <c r="I348" i="22"/>
  <c r="I329" i="22"/>
  <c r="I310" i="22"/>
  <c r="I291" i="22"/>
  <c r="I272" i="22"/>
  <c r="I253" i="22"/>
  <c r="I234" i="22"/>
  <c r="I215" i="22"/>
  <c r="I196" i="22"/>
  <c r="I177" i="22"/>
  <c r="I158" i="22"/>
  <c r="I139" i="22"/>
  <c r="I120" i="22"/>
  <c r="I101" i="22"/>
  <c r="I82" i="22"/>
  <c r="I63" i="22"/>
  <c r="I44" i="22"/>
  <c r="I25" i="22"/>
  <c r="I6" i="22"/>
  <c r="AE23" i="30"/>
  <c r="AB23" i="30"/>
  <c r="Y23" i="30"/>
  <c r="V23" i="30"/>
  <c r="AE25" i="30"/>
  <c r="AB25" i="30"/>
  <c r="Y25" i="30"/>
  <c r="V25" i="30"/>
  <c r="AE24" i="30"/>
  <c r="AB24" i="30"/>
  <c r="Y24" i="30"/>
  <c r="V24" i="30"/>
  <c r="J24" i="30"/>
  <c r="J25" i="30"/>
  <c r="G25" i="30"/>
  <c r="J23" i="30"/>
  <c r="G24" i="30"/>
  <c r="M23" i="30"/>
  <c r="G23" i="30"/>
  <c r="D23" i="30"/>
  <c r="AE22" i="30"/>
  <c r="AB22" i="30"/>
  <c r="Y22" i="30"/>
  <c r="V22" i="30"/>
  <c r="AE21" i="30"/>
  <c r="AB21" i="30"/>
  <c r="Y21" i="30"/>
  <c r="V21" i="30"/>
  <c r="AE20" i="30"/>
  <c r="AB20" i="30"/>
  <c r="Y20" i="30"/>
  <c r="V20" i="30"/>
  <c r="AH17" i="30"/>
  <c r="AG17" i="30"/>
  <c r="AF17" i="30"/>
  <c r="AE17" i="30"/>
  <c r="AD17" i="30"/>
  <c r="AC17" i="30"/>
  <c r="AB17" i="30"/>
  <c r="AA17" i="30"/>
  <c r="Z17" i="30"/>
  <c r="Y17" i="30"/>
  <c r="X17" i="30"/>
  <c r="W17" i="30"/>
  <c r="V17" i="30"/>
  <c r="AH16" i="30"/>
  <c r="AG16" i="30"/>
  <c r="AF16" i="30"/>
  <c r="AE16" i="30"/>
  <c r="AD16" i="30"/>
  <c r="AC16" i="30"/>
  <c r="AB16" i="30"/>
  <c r="AA16" i="30"/>
  <c r="Z16" i="30"/>
  <c r="Y16" i="30"/>
  <c r="X16" i="30"/>
  <c r="W16" i="30"/>
  <c r="V16" i="30"/>
  <c r="AH15" i="30"/>
  <c r="AG15" i="30"/>
  <c r="AF15" i="30"/>
  <c r="AE15" i="30"/>
  <c r="AD15" i="30"/>
  <c r="AC15" i="30"/>
  <c r="AB15" i="30"/>
  <c r="AA15" i="30"/>
  <c r="Z15" i="30"/>
  <c r="Y15" i="30"/>
  <c r="X15" i="30"/>
  <c r="W15" i="30"/>
  <c r="V15" i="30"/>
  <c r="AH14" i="30"/>
  <c r="AG14" i="30"/>
  <c r="AF14" i="30"/>
  <c r="AE14" i="30"/>
  <c r="AD14" i="30"/>
  <c r="AC14" i="30"/>
  <c r="AB14" i="30"/>
  <c r="AA14" i="30"/>
  <c r="Z14" i="30"/>
  <c r="Y14" i="30"/>
  <c r="X14" i="30"/>
  <c r="W14" i="30"/>
  <c r="V14" i="30"/>
  <c r="T14" i="30"/>
  <c r="AH13" i="30"/>
  <c r="AG13" i="30"/>
  <c r="AF13" i="30"/>
  <c r="AE13" i="30"/>
  <c r="AD13" i="30"/>
  <c r="AC13" i="30"/>
  <c r="AB13" i="30"/>
  <c r="AA13" i="30"/>
  <c r="Z13" i="30"/>
  <c r="Y13" i="30"/>
  <c r="X13" i="30"/>
  <c r="W13" i="30"/>
  <c r="V13" i="30"/>
  <c r="AH12" i="30"/>
  <c r="AG12" i="30"/>
  <c r="AF12" i="30"/>
  <c r="AE12" i="30"/>
  <c r="AD12" i="30"/>
  <c r="AC12" i="30"/>
  <c r="AB12" i="30"/>
  <c r="AA12" i="30"/>
  <c r="Z12" i="30"/>
  <c r="Y12" i="30"/>
  <c r="X12" i="30"/>
  <c r="W12" i="30"/>
  <c r="V12" i="30"/>
  <c r="AE9" i="30"/>
  <c r="V9" i="30"/>
  <c r="AE8" i="30"/>
  <c r="V7" i="30"/>
  <c r="V6" i="30"/>
  <c r="V5" i="30"/>
  <c r="T22" i="30"/>
  <c r="T21" i="30"/>
  <c r="T20" i="30"/>
  <c r="AE19" i="30"/>
  <c r="AB19" i="30"/>
  <c r="Y19" i="30"/>
  <c r="V19" i="30"/>
  <c r="T17" i="30"/>
  <c r="T16" i="30"/>
  <c r="T15" i="30"/>
  <c r="T13" i="30"/>
  <c r="T12" i="30"/>
  <c r="AH11" i="30"/>
  <c r="AG11" i="30"/>
  <c r="AF11" i="30"/>
  <c r="AE11" i="30"/>
  <c r="AD11" i="30"/>
  <c r="AC11" i="30"/>
  <c r="AB11" i="30"/>
  <c r="AA11" i="30"/>
  <c r="Z11" i="30"/>
  <c r="Y11" i="30"/>
  <c r="X11" i="30"/>
  <c r="W11" i="30"/>
  <c r="V11" i="30"/>
  <c r="V8" i="30"/>
  <c r="V4" i="30"/>
  <c r="T2" i="30"/>
  <c r="M25" i="30"/>
  <c r="D25" i="30"/>
  <c r="M24" i="30"/>
  <c r="D24" i="30"/>
  <c r="B22" i="30"/>
  <c r="B21" i="30"/>
  <c r="B20" i="30"/>
  <c r="B17" i="30"/>
  <c r="B16" i="30"/>
  <c r="B15" i="30"/>
  <c r="B14" i="30"/>
  <c r="B13" i="30"/>
  <c r="B12" i="30"/>
  <c r="D12" i="30"/>
  <c r="M8" i="30"/>
  <c r="D9" i="30"/>
  <c r="G20" i="30"/>
  <c r="M20" i="30"/>
  <c r="J20" i="30"/>
  <c r="G21" i="30"/>
  <c r="M21" i="30"/>
  <c r="J21" i="30"/>
  <c r="G22" i="30"/>
  <c r="M22" i="30"/>
  <c r="J22" i="30"/>
  <c r="D22" i="30"/>
  <c r="D21" i="30"/>
  <c r="D20" i="30"/>
  <c r="M19" i="30"/>
  <c r="D17" i="30"/>
  <c r="J19" i="30"/>
  <c r="G19" i="30"/>
  <c r="D19" i="30"/>
  <c r="D11" i="30"/>
  <c r="E11" i="30"/>
  <c r="F11" i="30"/>
  <c r="G11" i="30"/>
  <c r="H11" i="30"/>
  <c r="I11" i="30"/>
  <c r="J11" i="30"/>
  <c r="K11" i="30"/>
  <c r="L11" i="30"/>
  <c r="M11" i="30"/>
  <c r="N11" i="30"/>
  <c r="O11" i="30"/>
  <c r="P11" i="30"/>
  <c r="E12" i="30"/>
  <c r="F12" i="30"/>
  <c r="G12" i="30"/>
  <c r="H12" i="30"/>
  <c r="I12" i="30"/>
  <c r="J12" i="30"/>
  <c r="K12" i="30"/>
  <c r="L12" i="30"/>
  <c r="M12" i="30"/>
  <c r="N12" i="30"/>
  <c r="O12" i="30"/>
  <c r="P12" i="30"/>
  <c r="E13" i="30"/>
  <c r="F13" i="30"/>
  <c r="G13" i="30"/>
  <c r="H13" i="30"/>
  <c r="I13" i="30"/>
  <c r="J13" i="30"/>
  <c r="K13" i="30"/>
  <c r="L13" i="30"/>
  <c r="M13" i="30"/>
  <c r="N13" i="30"/>
  <c r="O13" i="30"/>
  <c r="P13" i="30"/>
  <c r="E14" i="30"/>
  <c r="F14" i="30"/>
  <c r="G14" i="30"/>
  <c r="H14" i="30"/>
  <c r="I14" i="30"/>
  <c r="J14" i="30"/>
  <c r="K14" i="30"/>
  <c r="L14" i="30"/>
  <c r="M14" i="30"/>
  <c r="N14" i="30"/>
  <c r="O14" i="30"/>
  <c r="P14" i="30"/>
  <c r="E15" i="30"/>
  <c r="F15" i="30"/>
  <c r="G15" i="30"/>
  <c r="H15" i="30"/>
  <c r="I15" i="30"/>
  <c r="J15" i="30"/>
  <c r="K15" i="30"/>
  <c r="L15" i="30"/>
  <c r="M15" i="30"/>
  <c r="N15" i="30"/>
  <c r="O15" i="30"/>
  <c r="P15" i="30"/>
  <c r="E16" i="30"/>
  <c r="F16" i="30"/>
  <c r="G16" i="30"/>
  <c r="H16" i="30"/>
  <c r="I16" i="30"/>
  <c r="J16" i="30"/>
  <c r="K16" i="30"/>
  <c r="L16" i="30"/>
  <c r="M16" i="30"/>
  <c r="N16" i="30"/>
  <c r="O16" i="30"/>
  <c r="P16" i="30"/>
  <c r="E17" i="30"/>
  <c r="F17" i="30"/>
  <c r="G17" i="30"/>
  <c r="H17" i="30"/>
  <c r="I17" i="30"/>
  <c r="J17" i="30"/>
  <c r="K17" i="30"/>
  <c r="L17" i="30"/>
  <c r="M17" i="30"/>
  <c r="N17" i="30"/>
  <c r="O17" i="30"/>
  <c r="P17" i="30"/>
  <c r="D16" i="30"/>
  <c r="D15" i="30"/>
  <c r="D14" i="30"/>
  <c r="D13" i="30"/>
  <c r="M9" i="30"/>
  <c r="D7" i="30"/>
  <c r="D4" i="30"/>
  <c r="D6" i="30"/>
  <c r="D5" i="30"/>
  <c r="B2" i="30"/>
  <c r="D8" i="30"/>
  <c r="D17" i="29"/>
  <c r="F15" i="29"/>
  <c r="E39" i="29"/>
  <c r="E40" i="29"/>
  <c r="E41" i="29"/>
  <c r="E38" i="29"/>
  <c r="E37" i="29"/>
  <c r="E36" i="29"/>
  <c r="E35" i="29"/>
  <c r="E34" i="29"/>
  <c r="E33" i="29"/>
  <c r="E32" i="29"/>
  <c r="E31" i="29"/>
  <c r="E30" i="29"/>
  <c r="F39" i="29"/>
  <c r="F40" i="29"/>
  <c r="F41" i="29"/>
  <c r="F38" i="29"/>
  <c r="F37" i="29"/>
  <c r="F36" i="29"/>
  <c r="F35" i="29"/>
  <c r="F34" i="29"/>
  <c r="F33" i="29"/>
  <c r="F32" i="29"/>
  <c r="F31" i="29"/>
  <c r="F30" i="29"/>
  <c r="G39" i="29"/>
  <c r="G40" i="29"/>
  <c r="G41" i="29"/>
  <c r="G38" i="29"/>
  <c r="G37" i="29"/>
  <c r="G36" i="29"/>
  <c r="G35" i="29"/>
  <c r="G34" i="29"/>
  <c r="G33" i="29"/>
  <c r="G32" i="29"/>
  <c r="G31" i="29"/>
  <c r="G30" i="29"/>
  <c r="H39" i="29"/>
  <c r="H40" i="29"/>
  <c r="H41" i="29"/>
  <c r="H38" i="29"/>
  <c r="H37" i="29"/>
  <c r="H36" i="29"/>
  <c r="H35" i="29"/>
  <c r="H34" i="29"/>
  <c r="H33" i="29"/>
  <c r="H32" i="29"/>
  <c r="H31" i="29"/>
  <c r="H30" i="29"/>
  <c r="I39" i="29"/>
  <c r="I40" i="29"/>
  <c r="I41" i="29"/>
  <c r="I38" i="29"/>
  <c r="I37" i="29"/>
  <c r="I36" i="29"/>
  <c r="I35" i="29"/>
  <c r="I34" i="29"/>
  <c r="I33" i="29"/>
  <c r="I32" i="29"/>
  <c r="I31" i="29"/>
  <c r="I30" i="29"/>
  <c r="J40" i="29"/>
  <c r="J39" i="29"/>
  <c r="J37" i="29"/>
  <c r="J30" i="29"/>
  <c r="J36" i="29"/>
  <c r="J35" i="29"/>
  <c r="J34" i="29"/>
  <c r="J33" i="29"/>
  <c r="J32" i="29"/>
  <c r="J31" i="29"/>
  <c r="D10" i="29"/>
  <c r="F21" i="29"/>
  <c r="B21" i="29"/>
  <c r="D7" i="29"/>
  <c r="B32" i="29"/>
  <c r="D3" i="29"/>
  <c r="D38" i="29"/>
  <c r="J38" i="29"/>
  <c r="C38" i="29"/>
  <c r="G3" i="29"/>
  <c r="D16" i="29"/>
  <c r="D9" i="29"/>
  <c r="D41" i="29"/>
  <c r="J41" i="29"/>
  <c r="C41" i="29"/>
  <c r="B39" i="29"/>
  <c r="C24" i="29"/>
  <c r="C25" i="29"/>
  <c r="C26" i="29"/>
  <c r="C27" i="29"/>
  <c r="F27" i="29"/>
  <c r="B30" i="29"/>
  <c r="B31" i="29"/>
  <c r="B33" i="29"/>
  <c r="B34" i="29"/>
  <c r="B35" i="29"/>
  <c r="B36" i="29"/>
  <c r="B37" i="29"/>
  <c r="B40" i="29"/>
  <c r="C43" i="29"/>
  <c r="D4" i="29"/>
  <c r="D6" i="29"/>
  <c r="D8" i="29"/>
  <c r="G7" i="29"/>
  <c r="D13" i="29"/>
  <c r="D14" i="29"/>
  <c r="B5" i="29"/>
  <c r="D5" i="29"/>
  <c r="B22" i="26"/>
  <c r="B21" i="26"/>
  <c r="B20" i="26"/>
  <c r="B19" i="26"/>
  <c r="B18" i="26"/>
  <c r="B16" i="26"/>
  <c r="B15" i="26"/>
  <c r="C12" i="26"/>
  <c r="C11" i="26"/>
  <c r="C10" i="26"/>
  <c r="C8" i="26"/>
  <c r="C5" i="26"/>
  <c r="A2" i="26"/>
  <c r="C9" i="26"/>
  <c r="B26" i="26"/>
  <c r="B33" i="26"/>
  <c r="B17" i="26"/>
  <c r="B27" i="26"/>
  <c r="AA107" i="11"/>
  <c r="G108" i="11"/>
  <c r="G109" i="11"/>
  <c r="G110" i="11"/>
  <c r="G107" i="11"/>
  <c r="F108" i="11"/>
  <c r="F107" i="11"/>
  <c r="F110" i="11"/>
  <c r="F109" i="11"/>
  <c r="HV4" i="1"/>
  <c r="HW4" i="1"/>
  <c r="HG107" i="1"/>
  <c r="K110" i="1"/>
  <c r="BN109" i="1"/>
  <c r="BP109" i="1"/>
  <c r="BR109" i="1"/>
  <c r="BT109" i="1"/>
  <c r="BX109" i="1"/>
  <c r="BZ109" i="1"/>
  <c r="BN110" i="1"/>
  <c r="BP110" i="1"/>
  <c r="BR110" i="1"/>
  <c r="BT110" i="1"/>
  <c r="BX110" i="1"/>
  <c r="BZ110" i="1"/>
  <c r="BN111" i="1"/>
  <c r="BP111" i="1"/>
  <c r="BR111" i="1"/>
  <c r="BT111" i="1"/>
  <c r="BX111" i="1"/>
  <c r="BZ111" i="1"/>
  <c r="BN112" i="1"/>
  <c r="BP112" i="1"/>
  <c r="BR112" i="1"/>
  <c r="BT112" i="1"/>
  <c r="BX112" i="1"/>
  <c r="BZ112" i="1"/>
  <c r="BN108" i="1"/>
  <c r="BP108" i="1"/>
  <c r="BR108" i="1"/>
  <c r="BT108" i="1"/>
  <c r="BX108" i="1"/>
  <c r="BZ108" i="1"/>
  <c r="BV112" i="1"/>
  <c r="BV111" i="1"/>
  <c r="BV110" i="1"/>
  <c r="BV109" i="1"/>
  <c r="BV108" i="1"/>
  <c r="FS110" i="1"/>
  <c r="FQ110" i="1"/>
  <c r="FO110" i="1"/>
  <c r="FM110" i="1"/>
  <c r="FK110" i="1"/>
  <c r="FI110" i="1"/>
  <c r="FG110" i="1"/>
  <c r="FE110" i="1"/>
  <c r="FC110" i="1"/>
  <c r="FA110" i="1"/>
  <c r="EY110" i="1"/>
  <c r="EW110" i="1"/>
  <c r="EU110" i="1"/>
  <c r="ES110" i="1"/>
  <c r="EQ110" i="1"/>
  <c r="EL110" i="1"/>
  <c r="DP110" i="1"/>
  <c r="CT110" i="1"/>
  <c r="BA110" i="1"/>
  <c r="AF110" i="1"/>
  <c r="AA4" i="1"/>
  <c r="I4" i="11"/>
  <c r="H4" i="11"/>
  <c r="E9" i="23"/>
  <c r="E11" i="23"/>
  <c r="E13" i="23"/>
  <c r="E15" i="23"/>
  <c r="E17" i="23"/>
  <c r="E19" i="23"/>
  <c r="E21" i="23"/>
  <c r="E23" i="23"/>
  <c r="E25" i="23"/>
  <c r="E27" i="23"/>
  <c r="E29" i="23"/>
  <c r="H101" i="23"/>
  <c r="H102" i="23"/>
  <c r="K102" i="23"/>
  <c r="H103" i="23"/>
  <c r="H104" i="23"/>
  <c r="K104" i="23"/>
  <c r="H105" i="23"/>
  <c r="H106" i="23"/>
  <c r="K106" i="23"/>
  <c r="E8" i="23"/>
  <c r="N8" i="23"/>
  <c r="E10" i="23"/>
  <c r="E12" i="23"/>
  <c r="E14" i="23"/>
  <c r="E16" i="23"/>
  <c r="E18" i="23"/>
  <c r="E20" i="23"/>
  <c r="E22" i="23"/>
  <c r="E24" i="23"/>
  <c r="E26" i="23"/>
  <c r="E28" i="23"/>
  <c r="E30" i="23"/>
  <c r="E32" i="23"/>
  <c r="E34" i="23"/>
  <c r="E35" i="23"/>
  <c r="E36" i="23"/>
  <c r="E37" i="23"/>
  <c r="E38" i="23"/>
  <c r="E40" i="23"/>
  <c r="E42" i="23"/>
  <c r="E44" i="23"/>
  <c r="E46" i="23"/>
  <c r="E47" i="23"/>
  <c r="E48" i="23"/>
  <c r="E49" i="23"/>
  <c r="E50" i="23"/>
  <c r="E51" i="23"/>
  <c r="E52" i="23"/>
  <c r="E53" i="23"/>
  <c r="E54" i="23"/>
  <c r="E56" i="23"/>
  <c r="E58" i="23"/>
  <c r="E60" i="23"/>
  <c r="E62" i="23"/>
  <c r="E63" i="23"/>
  <c r="E64" i="23"/>
  <c r="E65" i="23"/>
  <c r="E67" i="23"/>
  <c r="E70" i="23"/>
  <c r="E71" i="23"/>
  <c r="L72" i="23"/>
  <c r="E75" i="23"/>
  <c r="E77" i="23"/>
  <c r="E79" i="23"/>
  <c r="E82" i="23"/>
  <c r="E85" i="23"/>
  <c r="E91" i="23"/>
  <c r="L96" i="23"/>
  <c r="E99" i="23"/>
  <c r="E101" i="23"/>
  <c r="E103" i="23"/>
  <c r="E105" i="23"/>
  <c r="D1855" i="22"/>
  <c r="C1897" i="22"/>
  <c r="C1878" i="22"/>
  <c r="C1859" i="22"/>
  <c r="C1821" i="22"/>
  <c r="C1802" i="22"/>
  <c r="C1783" i="22"/>
  <c r="C1764" i="22"/>
  <c r="C1745" i="22"/>
  <c r="C1726" i="22"/>
  <c r="C1707" i="22"/>
  <c r="C1688" i="22"/>
  <c r="C1669" i="22"/>
  <c r="C1650" i="22"/>
  <c r="C1631" i="22"/>
  <c r="C1612" i="22"/>
  <c r="C1593" i="22"/>
  <c r="C1574" i="22"/>
  <c r="C1555" i="22"/>
  <c r="C1536" i="22"/>
  <c r="C1517" i="22"/>
  <c r="C1498" i="22"/>
  <c r="C1479" i="22"/>
  <c r="C1460" i="22"/>
  <c r="C1441" i="22"/>
  <c r="C1422" i="22"/>
  <c r="C1403" i="22"/>
  <c r="C1384" i="22"/>
  <c r="C1365" i="22"/>
  <c r="C1346" i="22"/>
  <c r="C1327" i="22"/>
  <c r="C1308" i="22"/>
  <c r="C1289" i="22"/>
  <c r="C1270" i="22"/>
  <c r="C1251" i="22"/>
  <c r="C1232" i="22"/>
  <c r="C1213" i="22"/>
  <c r="C1194" i="22"/>
  <c r="C1175" i="22"/>
  <c r="C1156" i="22"/>
  <c r="C1137" i="22"/>
  <c r="C1118" i="22"/>
  <c r="C1099" i="22"/>
  <c r="C1080" i="22"/>
  <c r="C1061" i="22"/>
  <c r="C1042" i="22"/>
  <c r="C1023" i="22"/>
  <c r="C1004" i="22"/>
  <c r="C985" i="22"/>
  <c r="C966" i="22"/>
  <c r="C947" i="22"/>
  <c r="C928" i="22"/>
  <c r="C909" i="22"/>
  <c r="C890" i="22"/>
  <c r="C871" i="22"/>
  <c r="C852" i="22"/>
  <c r="C833" i="22"/>
  <c r="C814" i="22"/>
  <c r="C795" i="22"/>
  <c r="C776" i="22"/>
  <c r="C757" i="22"/>
  <c r="C738" i="22"/>
  <c r="C719" i="22"/>
  <c r="C700" i="22"/>
  <c r="C681" i="22"/>
  <c r="C662" i="22"/>
  <c r="C643" i="22"/>
  <c r="C624" i="22"/>
  <c r="C605" i="22"/>
  <c r="C586" i="22"/>
  <c r="C567" i="22"/>
  <c r="C548" i="22"/>
  <c r="C529" i="22"/>
  <c r="C510" i="22"/>
  <c r="C491" i="22"/>
  <c r="C472" i="22"/>
  <c r="C453" i="22"/>
  <c r="C434" i="22"/>
  <c r="C415" i="22"/>
  <c r="C396" i="22"/>
  <c r="C377" i="22"/>
  <c r="C358" i="22"/>
  <c r="C339" i="22"/>
  <c r="C320" i="22"/>
  <c r="C301" i="22"/>
  <c r="C282" i="22"/>
  <c r="C263" i="22"/>
  <c r="C244" i="22"/>
  <c r="C225" i="22"/>
  <c r="C206" i="22"/>
  <c r="C187" i="22"/>
  <c r="C168" i="22"/>
  <c r="C149" i="22"/>
  <c r="C130" i="22"/>
  <c r="C111" i="22"/>
  <c r="C92" i="22"/>
  <c r="C73" i="22"/>
  <c r="C54" i="22"/>
  <c r="C35" i="22"/>
  <c r="C16" i="22"/>
  <c r="D1835" i="22"/>
  <c r="A1864" i="22"/>
  <c r="A1845" i="22"/>
  <c r="A1826" i="22"/>
  <c r="A1807" i="22"/>
  <c r="A1788" i="22"/>
  <c r="A1769" i="22"/>
  <c r="A1750" i="22"/>
  <c r="A1731" i="22"/>
  <c r="A1712" i="22"/>
  <c r="A1693" i="22"/>
  <c r="A1674" i="22"/>
  <c r="A1655" i="22"/>
  <c r="A1636" i="22"/>
  <c r="A1617" i="22"/>
  <c r="A1598" i="22"/>
  <c r="A1579" i="22"/>
  <c r="A1560" i="22"/>
  <c r="A1541" i="22"/>
  <c r="A1522" i="22"/>
  <c r="A1503" i="22"/>
  <c r="A1484" i="22"/>
  <c r="A1465" i="22"/>
  <c r="A1446" i="22"/>
  <c r="A1427" i="22"/>
  <c r="A1408" i="22"/>
  <c r="A1389" i="22"/>
  <c r="A1370" i="22"/>
  <c r="A1351" i="22"/>
  <c r="A1332" i="22"/>
  <c r="A1313" i="22"/>
  <c r="A1294" i="22"/>
  <c r="A1275" i="22"/>
  <c r="A1256" i="22"/>
  <c r="A1237" i="22"/>
  <c r="A1218" i="22"/>
  <c r="A1199" i="22"/>
  <c r="A1180" i="22"/>
  <c r="A1161" i="22"/>
  <c r="A1142" i="22"/>
  <c r="A1123" i="22"/>
  <c r="A1104" i="22"/>
  <c r="A1085" i="22"/>
  <c r="A1066" i="22"/>
  <c r="A1047" i="22"/>
  <c r="A1028" i="22"/>
  <c r="A1009" i="22"/>
  <c r="A990" i="22"/>
  <c r="A971" i="22"/>
  <c r="A952" i="22"/>
  <c r="A933" i="22"/>
  <c r="A914" i="22"/>
  <c r="A895" i="22"/>
  <c r="A876" i="22"/>
  <c r="A857" i="22"/>
  <c r="A838" i="22"/>
  <c r="A819" i="22"/>
  <c r="A800" i="22"/>
  <c r="A781" i="22"/>
  <c r="A762" i="22"/>
  <c r="A743" i="22"/>
  <c r="A724" i="22"/>
  <c r="A705" i="22"/>
  <c r="A686" i="22"/>
  <c r="A667" i="22"/>
  <c r="A648" i="22"/>
  <c r="A629" i="22"/>
  <c r="A610" i="22"/>
  <c r="A591" i="22"/>
  <c r="A572" i="22"/>
  <c r="A553" i="22"/>
  <c r="A534" i="22"/>
  <c r="A515" i="22"/>
  <c r="A496" i="22"/>
  <c r="A477" i="22"/>
  <c r="A458" i="22"/>
  <c r="A439" i="22"/>
  <c r="A420" i="22"/>
  <c r="A401" i="22"/>
  <c r="A382" i="22"/>
  <c r="A363" i="22"/>
  <c r="A344" i="22"/>
  <c r="A325" i="22"/>
  <c r="A306" i="22"/>
  <c r="A287" i="22"/>
  <c r="A268" i="22"/>
  <c r="A249" i="22"/>
  <c r="A230" i="22"/>
  <c r="A211" i="22"/>
  <c r="A192" i="22"/>
  <c r="A173" i="22"/>
  <c r="A154" i="22"/>
  <c r="A135" i="22"/>
  <c r="A116" i="22"/>
  <c r="A97" i="22"/>
  <c r="A78" i="22"/>
  <c r="A59" i="22"/>
  <c r="A40" i="22"/>
  <c r="A21" i="22"/>
  <c r="A2" i="22"/>
  <c r="A1883" i="22"/>
  <c r="E18" i="22"/>
  <c r="C18" i="22"/>
  <c r="E37" i="22"/>
  <c r="C37" i="22"/>
  <c r="E56" i="22"/>
  <c r="C56" i="22"/>
  <c r="E75" i="22"/>
  <c r="C75" i="22"/>
  <c r="E94" i="22"/>
  <c r="C94" i="22"/>
  <c r="E113" i="22"/>
  <c r="C113" i="22"/>
  <c r="E132" i="22"/>
  <c r="C132" i="22"/>
  <c r="E151" i="22"/>
  <c r="C151" i="22"/>
  <c r="E170" i="22"/>
  <c r="C170" i="22"/>
  <c r="E189" i="22"/>
  <c r="C189" i="22"/>
  <c r="E208" i="22"/>
  <c r="C208" i="22"/>
  <c r="E227" i="22"/>
  <c r="C227" i="22"/>
  <c r="E246" i="22"/>
  <c r="C246" i="22"/>
  <c r="E265" i="22"/>
  <c r="C265" i="22"/>
  <c r="E284" i="22"/>
  <c r="C284" i="22"/>
  <c r="E303" i="22"/>
  <c r="C303" i="22"/>
  <c r="E322" i="22"/>
  <c r="C322" i="22"/>
  <c r="E341" i="22"/>
  <c r="C341" i="22"/>
  <c r="E360" i="22"/>
  <c r="C360" i="22"/>
  <c r="E379" i="22"/>
  <c r="C379" i="22"/>
  <c r="E398" i="22"/>
  <c r="C398" i="22"/>
  <c r="E417" i="22"/>
  <c r="C417" i="22"/>
  <c r="E436" i="22"/>
  <c r="C436" i="22"/>
  <c r="E455" i="22"/>
  <c r="C455" i="22"/>
  <c r="E474" i="22"/>
  <c r="C474" i="22"/>
  <c r="E493" i="22"/>
  <c r="C493" i="22"/>
  <c r="E512" i="22"/>
  <c r="C512" i="22"/>
  <c r="E531" i="22"/>
  <c r="C531" i="22"/>
  <c r="E550" i="22"/>
  <c r="C550" i="22"/>
  <c r="E569" i="22"/>
  <c r="C569" i="22"/>
  <c r="E588" i="22"/>
  <c r="C588" i="22"/>
  <c r="E607" i="22"/>
  <c r="C607" i="22"/>
  <c r="E626" i="22"/>
  <c r="C626" i="22"/>
  <c r="E645" i="22"/>
  <c r="C645" i="22"/>
  <c r="E664" i="22"/>
  <c r="C664" i="22"/>
  <c r="E683" i="22"/>
  <c r="C683" i="22"/>
  <c r="E702" i="22"/>
  <c r="C702" i="22"/>
  <c r="E721" i="22"/>
  <c r="C721" i="22"/>
  <c r="E740" i="22"/>
  <c r="C740" i="22"/>
  <c r="E759" i="22"/>
  <c r="C759" i="22"/>
  <c r="E778" i="22"/>
  <c r="C778" i="22"/>
  <c r="E797" i="22"/>
  <c r="C797" i="22"/>
  <c r="E816" i="22"/>
  <c r="C816" i="22"/>
  <c r="E835" i="22"/>
  <c r="C835" i="22"/>
  <c r="E854" i="22"/>
  <c r="C854" i="22"/>
  <c r="E873" i="22"/>
  <c r="C873" i="22"/>
  <c r="E892" i="22"/>
  <c r="C892" i="22"/>
  <c r="E911" i="22"/>
  <c r="C911" i="22"/>
  <c r="E930" i="22"/>
  <c r="C930" i="22"/>
  <c r="E949" i="22"/>
  <c r="C949" i="22"/>
  <c r="E968" i="22"/>
  <c r="C968" i="22"/>
  <c r="E987" i="22"/>
  <c r="C987" i="22"/>
  <c r="E1006" i="22"/>
  <c r="C1006" i="22"/>
  <c r="E1025" i="22"/>
  <c r="C1025" i="22"/>
  <c r="E1044" i="22"/>
  <c r="C1044" i="22"/>
  <c r="E1063" i="22"/>
  <c r="C1063" i="22"/>
  <c r="E1082" i="22"/>
  <c r="C1082" i="22"/>
  <c r="E1101" i="22"/>
  <c r="C1101" i="22"/>
  <c r="E1120" i="22"/>
  <c r="C1120" i="22"/>
  <c r="E1139" i="22"/>
  <c r="C1139" i="22"/>
  <c r="E1158" i="22"/>
  <c r="C1158" i="22"/>
  <c r="E1177" i="22"/>
  <c r="C1177" i="22"/>
  <c r="E1196" i="22"/>
  <c r="C1196" i="22"/>
  <c r="E1215" i="22"/>
  <c r="C1215" i="22"/>
  <c r="E1234" i="22"/>
  <c r="C1234" i="22"/>
  <c r="E1253" i="22"/>
  <c r="C1253" i="22"/>
  <c r="E1272" i="22"/>
  <c r="C1272" i="22"/>
  <c r="E1291" i="22"/>
  <c r="C1291" i="22"/>
  <c r="E1310" i="22"/>
  <c r="C1310" i="22"/>
  <c r="E1329" i="22"/>
  <c r="C1329" i="22"/>
  <c r="E1348" i="22"/>
  <c r="C1348" i="22"/>
  <c r="E1367" i="22"/>
  <c r="C1367" i="22"/>
  <c r="E1386" i="22"/>
  <c r="C1386" i="22"/>
  <c r="E1405" i="22"/>
  <c r="C1405" i="22"/>
  <c r="E1424" i="22"/>
  <c r="C1424" i="22"/>
  <c r="E1443" i="22"/>
  <c r="C1443" i="22"/>
  <c r="E1462" i="22"/>
  <c r="C1462" i="22"/>
  <c r="E1481" i="22"/>
  <c r="C1481" i="22"/>
  <c r="E1500" i="22"/>
  <c r="C1500" i="22"/>
  <c r="E1519" i="22"/>
  <c r="C1519" i="22"/>
  <c r="E1538" i="22"/>
  <c r="C1538" i="22"/>
  <c r="E1557" i="22"/>
  <c r="C1557" i="22"/>
  <c r="E1576" i="22"/>
  <c r="C1576" i="22"/>
  <c r="E1595" i="22"/>
  <c r="C1595" i="22"/>
  <c r="E1614" i="22"/>
  <c r="C1614" i="22"/>
  <c r="E1633" i="22"/>
  <c r="C1633" i="22"/>
  <c r="E1652" i="22"/>
  <c r="C1652" i="22"/>
  <c r="E1671" i="22"/>
  <c r="C1671" i="22"/>
  <c r="E1690" i="22"/>
  <c r="C1690" i="22"/>
  <c r="E1709" i="22"/>
  <c r="C1709" i="22"/>
  <c r="E1728" i="22"/>
  <c r="C1728" i="22"/>
  <c r="E1747" i="22"/>
  <c r="C1747" i="22"/>
  <c r="E1766" i="22"/>
  <c r="C1766" i="22"/>
  <c r="E1785" i="22"/>
  <c r="C1785" i="22"/>
  <c r="E1804" i="22"/>
  <c r="C1804" i="22"/>
  <c r="E1823" i="22"/>
  <c r="C1823" i="22"/>
  <c r="E1842" i="22"/>
  <c r="C1842" i="22"/>
  <c r="E1861" i="22"/>
  <c r="C1861" i="22"/>
  <c r="E1880" i="22"/>
  <c r="C1880" i="22"/>
  <c r="E1899" i="22"/>
  <c r="C1899" i="22"/>
  <c r="D1895" i="22"/>
  <c r="D1893" i="22"/>
  <c r="D1892" i="22"/>
  <c r="D1891" i="22"/>
  <c r="D1890" i="22"/>
  <c r="H1888" i="22"/>
  <c r="G1888" i="22"/>
  <c r="D1876" i="22"/>
  <c r="D1874" i="22"/>
  <c r="D1873" i="22"/>
  <c r="D1872" i="22"/>
  <c r="D1871" i="22"/>
  <c r="H1869" i="22"/>
  <c r="G1869" i="22"/>
  <c r="D1857" i="22"/>
  <c r="D1854" i="22"/>
  <c r="D1853" i="22"/>
  <c r="D1852" i="22"/>
  <c r="H1850" i="22"/>
  <c r="G1850" i="22"/>
  <c r="D1838" i="22"/>
  <c r="D1836" i="22"/>
  <c r="D1834" i="22"/>
  <c r="D1833" i="22"/>
  <c r="H1831" i="22"/>
  <c r="G1831" i="22"/>
  <c r="D1819" i="22"/>
  <c r="D1817" i="22"/>
  <c r="D1816" i="22"/>
  <c r="D1815" i="22"/>
  <c r="D1814" i="22"/>
  <c r="H1812" i="22"/>
  <c r="G1812" i="22"/>
  <c r="D1800" i="22"/>
  <c r="D1798" i="22"/>
  <c r="D1797" i="22"/>
  <c r="D1796" i="22"/>
  <c r="D1795" i="22"/>
  <c r="H1793" i="22"/>
  <c r="G1793" i="22"/>
  <c r="D1781" i="22"/>
  <c r="D1779" i="22"/>
  <c r="D1778" i="22"/>
  <c r="D1777" i="22"/>
  <c r="D1776" i="22"/>
  <c r="H1774" i="22"/>
  <c r="G1774" i="22"/>
  <c r="D1762" i="22"/>
  <c r="D1760" i="22"/>
  <c r="D1759" i="22"/>
  <c r="D1758" i="22"/>
  <c r="D1757" i="22"/>
  <c r="H1755" i="22"/>
  <c r="G1755" i="22"/>
  <c r="D1743" i="22"/>
  <c r="D1741" i="22"/>
  <c r="D1740" i="22"/>
  <c r="D1739" i="22"/>
  <c r="D1738" i="22"/>
  <c r="H1736" i="22"/>
  <c r="G1736" i="22"/>
  <c r="D1724" i="22"/>
  <c r="D1722" i="22"/>
  <c r="D1721" i="22"/>
  <c r="D1720" i="22"/>
  <c r="D1719" i="22"/>
  <c r="H1717" i="22"/>
  <c r="G1717" i="22"/>
  <c r="D1705" i="22"/>
  <c r="D1703" i="22"/>
  <c r="D1702" i="22"/>
  <c r="D1701" i="22"/>
  <c r="D1700" i="22"/>
  <c r="H1698" i="22"/>
  <c r="G1698" i="22"/>
  <c r="D1686" i="22"/>
  <c r="D1684" i="22"/>
  <c r="D1683" i="22"/>
  <c r="D1682" i="22"/>
  <c r="D1681" i="22"/>
  <c r="H1679" i="22"/>
  <c r="G1679" i="22"/>
  <c r="D1667" i="22"/>
  <c r="D1665" i="22"/>
  <c r="D1664" i="22"/>
  <c r="D1663" i="22"/>
  <c r="D1662" i="22"/>
  <c r="H1660" i="22"/>
  <c r="G1660" i="22"/>
  <c r="D1648" i="22"/>
  <c r="D1646" i="22"/>
  <c r="D1645" i="22"/>
  <c r="D1644" i="22"/>
  <c r="D1643" i="22"/>
  <c r="H1641" i="22"/>
  <c r="G1641" i="22"/>
  <c r="D1629" i="22"/>
  <c r="D1627" i="22"/>
  <c r="D1626" i="22"/>
  <c r="D1625" i="22"/>
  <c r="D1624" i="22"/>
  <c r="H1622" i="22"/>
  <c r="G1622" i="22"/>
  <c r="D1610" i="22"/>
  <c r="D1608" i="22"/>
  <c r="D1607" i="22"/>
  <c r="D1606" i="22"/>
  <c r="D1605" i="22"/>
  <c r="H1603" i="22"/>
  <c r="G1603" i="22"/>
  <c r="D1591" i="22"/>
  <c r="D1589" i="22"/>
  <c r="D1588" i="22"/>
  <c r="D1587" i="22"/>
  <c r="D1586" i="22"/>
  <c r="H1584" i="22"/>
  <c r="G1584" i="22"/>
  <c r="D1572" i="22"/>
  <c r="D1570" i="22"/>
  <c r="D1569" i="22"/>
  <c r="D1568" i="22"/>
  <c r="D1567" i="22"/>
  <c r="H1565" i="22"/>
  <c r="G1565" i="22"/>
  <c r="D1553" i="22"/>
  <c r="D1551" i="22"/>
  <c r="D1550" i="22"/>
  <c r="D1549" i="22"/>
  <c r="D1548" i="22"/>
  <c r="H1546" i="22"/>
  <c r="G1546" i="22"/>
  <c r="D1534" i="22"/>
  <c r="D1532" i="22"/>
  <c r="D1531" i="22"/>
  <c r="D1530" i="22"/>
  <c r="D1529" i="22"/>
  <c r="H1527" i="22"/>
  <c r="G1527" i="22"/>
  <c r="G1899" i="22"/>
  <c r="I1888" i="22"/>
  <c r="D1888" i="22"/>
  <c r="C1888" i="22"/>
  <c r="B1888" i="22"/>
  <c r="E1896" i="22"/>
  <c r="G1880" i="22"/>
  <c r="I1869" i="22"/>
  <c r="D1869" i="22"/>
  <c r="C1869" i="22"/>
  <c r="B1869" i="22"/>
  <c r="E1877" i="22"/>
  <c r="G1861" i="22"/>
  <c r="I1850" i="22"/>
  <c r="D1850" i="22"/>
  <c r="C1850" i="22"/>
  <c r="B1850" i="22"/>
  <c r="E1858" i="22"/>
  <c r="G1842" i="22"/>
  <c r="C1840" i="22"/>
  <c r="I1831" i="22"/>
  <c r="D1831" i="22"/>
  <c r="C1831" i="22"/>
  <c r="B1831" i="22"/>
  <c r="E1839" i="22"/>
  <c r="G1823" i="22"/>
  <c r="I1812" i="22"/>
  <c r="D1812" i="22"/>
  <c r="C1812" i="22"/>
  <c r="B1812" i="22"/>
  <c r="E1820" i="22"/>
  <c r="G1804" i="22"/>
  <c r="I1793" i="22"/>
  <c r="D1793" i="22"/>
  <c r="C1793" i="22"/>
  <c r="B1793" i="22"/>
  <c r="E1801" i="22"/>
  <c r="G1785" i="22"/>
  <c r="I1774" i="22"/>
  <c r="D1774" i="22"/>
  <c r="C1774" i="22"/>
  <c r="B1774" i="22"/>
  <c r="E1782" i="22"/>
  <c r="G1766" i="22"/>
  <c r="I1755" i="22"/>
  <c r="D1755" i="22"/>
  <c r="C1755" i="22"/>
  <c r="B1755" i="22"/>
  <c r="E1763" i="22"/>
  <c r="G1747" i="22"/>
  <c r="I1736" i="22"/>
  <c r="D1736" i="22"/>
  <c r="C1736" i="22"/>
  <c r="B1736" i="22"/>
  <c r="E1744" i="22"/>
  <c r="G1728" i="22"/>
  <c r="I1717" i="22"/>
  <c r="D1717" i="22"/>
  <c r="C1717" i="22"/>
  <c r="B1717" i="22"/>
  <c r="E1725" i="22"/>
  <c r="G1709" i="22"/>
  <c r="I1698" i="22"/>
  <c r="D1698" i="22"/>
  <c r="C1698" i="22"/>
  <c r="B1698" i="22"/>
  <c r="E1706" i="22"/>
  <c r="G1690" i="22"/>
  <c r="I1679" i="22"/>
  <c r="D1679" i="22"/>
  <c r="C1679" i="22"/>
  <c r="B1679" i="22"/>
  <c r="E1687" i="22"/>
  <c r="G1671" i="22"/>
  <c r="I1660" i="22"/>
  <c r="D1660" i="22"/>
  <c r="C1660" i="22"/>
  <c r="B1660" i="22"/>
  <c r="E1668" i="22"/>
  <c r="G1652" i="22"/>
  <c r="I1641" i="22"/>
  <c r="D1641" i="22"/>
  <c r="C1641" i="22"/>
  <c r="B1641" i="22"/>
  <c r="E1649" i="22"/>
  <c r="G1633" i="22"/>
  <c r="I1622" i="22"/>
  <c r="D1622" i="22"/>
  <c r="C1622" i="22"/>
  <c r="B1622" i="22"/>
  <c r="E1630" i="22"/>
  <c r="G1614" i="22"/>
  <c r="I1603" i="22"/>
  <c r="D1603" i="22"/>
  <c r="C1603" i="22"/>
  <c r="B1603" i="22"/>
  <c r="E1611" i="22"/>
  <c r="G1595" i="22"/>
  <c r="I1584" i="22"/>
  <c r="D1584" i="22"/>
  <c r="C1584" i="22"/>
  <c r="B1584" i="22"/>
  <c r="E1592" i="22"/>
  <c r="G1576" i="22"/>
  <c r="I1565" i="22"/>
  <c r="D1565" i="22"/>
  <c r="C1565" i="22"/>
  <c r="B1565" i="22"/>
  <c r="E1573" i="22"/>
  <c r="G1557" i="22"/>
  <c r="I1546" i="22"/>
  <c r="D1546" i="22"/>
  <c r="C1546" i="22"/>
  <c r="B1546" i="22"/>
  <c r="E1554" i="22"/>
  <c r="G1538" i="22"/>
  <c r="I1527" i="22"/>
  <c r="D1527" i="22"/>
  <c r="C1527" i="22"/>
  <c r="B1527" i="22"/>
  <c r="E1535" i="22"/>
  <c r="D1515" i="22"/>
  <c r="D1513" i="22"/>
  <c r="D1512" i="22"/>
  <c r="D1511" i="22"/>
  <c r="D1510" i="22"/>
  <c r="H1508" i="22"/>
  <c r="G1508" i="22"/>
  <c r="D1496" i="22"/>
  <c r="D1494" i="22"/>
  <c r="D1493" i="22"/>
  <c r="D1492" i="22"/>
  <c r="D1491" i="22"/>
  <c r="H1489" i="22"/>
  <c r="G1489" i="22"/>
  <c r="D1477" i="22"/>
  <c r="D1475" i="22"/>
  <c r="D1474" i="22"/>
  <c r="D1473" i="22"/>
  <c r="D1472" i="22"/>
  <c r="H1470" i="22"/>
  <c r="G1470" i="22"/>
  <c r="D1458" i="22"/>
  <c r="D1456" i="22"/>
  <c r="D1455" i="22"/>
  <c r="D1454" i="22"/>
  <c r="D1453" i="22"/>
  <c r="H1451" i="22"/>
  <c r="G1451" i="22"/>
  <c r="D1439" i="22"/>
  <c r="D1437" i="22"/>
  <c r="D1436" i="22"/>
  <c r="D1435" i="22"/>
  <c r="D1434" i="22"/>
  <c r="H1432" i="22"/>
  <c r="G1432" i="22"/>
  <c r="D1420" i="22"/>
  <c r="D1418" i="22"/>
  <c r="D1417" i="22"/>
  <c r="D1416" i="22"/>
  <c r="D1415" i="22"/>
  <c r="H1413" i="22"/>
  <c r="G1413" i="22"/>
  <c r="D1401" i="22"/>
  <c r="D1399" i="22"/>
  <c r="D1398" i="22"/>
  <c r="D1397" i="22"/>
  <c r="D1396" i="22"/>
  <c r="H1394" i="22"/>
  <c r="G1394" i="22"/>
  <c r="D1382" i="22"/>
  <c r="D1380" i="22"/>
  <c r="D1379" i="22"/>
  <c r="D1378" i="22"/>
  <c r="D1377" i="22"/>
  <c r="H1375" i="22"/>
  <c r="G1375" i="22"/>
  <c r="D1363" i="22"/>
  <c r="D1361" i="22"/>
  <c r="D1360" i="22"/>
  <c r="D1359" i="22"/>
  <c r="D1358" i="22"/>
  <c r="H1356" i="22"/>
  <c r="G1356" i="22"/>
  <c r="D1344" i="22"/>
  <c r="D1342" i="22"/>
  <c r="D1341" i="22"/>
  <c r="D1340" i="22"/>
  <c r="D1339" i="22"/>
  <c r="H1337" i="22"/>
  <c r="G1337" i="22"/>
  <c r="D1325" i="22"/>
  <c r="D1323" i="22"/>
  <c r="D1322" i="22"/>
  <c r="D1321" i="22"/>
  <c r="D1320" i="22"/>
  <c r="H1318" i="22"/>
  <c r="G1318" i="22"/>
  <c r="D1306" i="22"/>
  <c r="D1304" i="22"/>
  <c r="D1303" i="22"/>
  <c r="D1302" i="22"/>
  <c r="D1301" i="22"/>
  <c r="H1299" i="22"/>
  <c r="G1299" i="22"/>
  <c r="D1287" i="22"/>
  <c r="D1285" i="22"/>
  <c r="D1284" i="22"/>
  <c r="D1283" i="22"/>
  <c r="D1282" i="22"/>
  <c r="H1280" i="22"/>
  <c r="G1280" i="22"/>
  <c r="D1268" i="22"/>
  <c r="D1266" i="22"/>
  <c r="D1265" i="22"/>
  <c r="D1264" i="22"/>
  <c r="D1263" i="22"/>
  <c r="H1261" i="22"/>
  <c r="G1261" i="22"/>
  <c r="D1249" i="22"/>
  <c r="D1247" i="22"/>
  <c r="D1246" i="22"/>
  <c r="D1245" i="22"/>
  <c r="D1244" i="22"/>
  <c r="H1242" i="22"/>
  <c r="G1242" i="22"/>
  <c r="D1230" i="22"/>
  <c r="D1228" i="22"/>
  <c r="D1227" i="22"/>
  <c r="D1226" i="22"/>
  <c r="D1225" i="22"/>
  <c r="H1223" i="22"/>
  <c r="G1223" i="22"/>
  <c r="D1211" i="22"/>
  <c r="D1209" i="22"/>
  <c r="D1208" i="22"/>
  <c r="D1207" i="22"/>
  <c r="D1206" i="22"/>
  <c r="H1204" i="22"/>
  <c r="G1204" i="22"/>
  <c r="D1192" i="22"/>
  <c r="D1190" i="22"/>
  <c r="D1189" i="22"/>
  <c r="D1188" i="22"/>
  <c r="D1187" i="22"/>
  <c r="H1185" i="22"/>
  <c r="G1185" i="22"/>
  <c r="D1173" i="22"/>
  <c r="D1171" i="22"/>
  <c r="D1170" i="22"/>
  <c r="D1169" i="22"/>
  <c r="D1168" i="22"/>
  <c r="H1166" i="22"/>
  <c r="G1166" i="22"/>
  <c r="D1154" i="22"/>
  <c r="D1152" i="22"/>
  <c r="D1151" i="22"/>
  <c r="D1150" i="22"/>
  <c r="D1149" i="22"/>
  <c r="H1147" i="22"/>
  <c r="G1147" i="22"/>
  <c r="D1135" i="22"/>
  <c r="D1133" i="22"/>
  <c r="D1132" i="22"/>
  <c r="D1131" i="22"/>
  <c r="D1130" i="22"/>
  <c r="H1128" i="22"/>
  <c r="G1128" i="22"/>
  <c r="D1116" i="22"/>
  <c r="D1114" i="22"/>
  <c r="D1113" i="22"/>
  <c r="D1112" i="22"/>
  <c r="D1111" i="22"/>
  <c r="H1109" i="22"/>
  <c r="G1109" i="22"/>
  <c r="D1097" i="22"/>
  <c r="D1095" i="22"/>
  <c r="D1094" i="22"/>
  <c r="D1093" i="22"/>
  <c r="D1092" i="22"/>
  <c r="H1090" i="22"/>
  <c r="G1090" i="22"/>
  <c r="D1078" i="22"/>
  <c r="D1076" i="22"/>
  <c r="D1075" i="22"/>
  <c r="D1074" i="22"/>
  <c r="D1073" i="22"/>
  <c r="H1071" i="22"/>
  <c r="G1071" i="22"/>
  <c r="D1059" i="22"/>
  <c r="D1057" i="22"/>
  <c r="D1056" i="22"/>
  <c r="D1055" i="22"/>
  <c r="D1054" i="22"/>
  <c r="H1052" i="22"/>
  <c r="G1052" i="22"/>
  <c r="D1040" i="22"/>
  <c r="D1038" i="22"/>
  <c r="D1037" i="22"/>
  <c r="D1036" i="22"/>
  <c r="D1035" i="22"/>
  <c r="H1033" i="22"/>
  <c r="G1033" i="22"/>
  <c r="D1021" i="22"/>
  <c r="D1019" i="22"/>
  <c r="D1018" i="22"/>
  <c r="D1017" i="22"/>
  <c r="D1016" i="22"/>
  <c r="H1014" i="22"/>
  <c r="G1014" i="22"/>
  <c r="D1002" i="22"/>
  <c r="D1000" i="22"/>
  <c r="D999" i="22"/>
  <c r="D998" i="22"/>
  <c r="D997" i="22"/>
  <c r="H995" i="22"/>
  <c r="G995" i="22"/>
  <c r="D983" i="22"/>
  <c r="D981" i="22"/>
  <c r="D980" i="22"/>
  <c r="D979" i="22"/>
  <c r="D978" i="22"/>
  <c r="H976" i="22"/>
  <c r="G976" i="22"/>
  <c r="D964" i="22"/>
  <c r="D962" i="22"/>
  <c r="D961" i="22"/>
  <c r="D960" i="22"/>
  <c r="D959" i="22"/>
  <c r="H957" i="22"/>
  <c r="G957" i="22"/>
  <c r="D945" i="22"/>
  <c r="D943" i="22"/>
  <c r="D942" i="22"/>
  <c r="D941" i="22"/>
  <c r="D940" i="22"/>
  <c r="H938" i="22"/>
  <c r="G938" i="22"/>
  <c r="D926" i="22"/>
  <c r="D924" i="22"/>
  <c r="D923" i="22"/>
  <c r="D922" i="22"/>
  <c r="D921" i="22"/>
  <c r="H919" i="22"/>
  <c r="G919" i="22"/>
  <c r="D907" i="22"/>
  <c r="D905" i="22"/>
  <c r="D904" i="22"/>
  <c r="D903" i="22"/>
  <c r="D902" i="22"/>
  <c r="H900" i="22"/>
  <c r="G900" i="22"/>
  <c r="D888" i="22"/>
  <c r="D886" i="22"/>
  <c r="D885" i="22"/>
  <c r="D884" i="22"/>
  <c r="D883" i="22"/>
  <c r="H881" i="22"/>
  <c r="G881" i="22"/>
  <c r="D869" i="22"/>
  <c r="D867" i="22"/>
  <c r="D866" i="22"/>
  <c r="D865" i="22"/>
  <c r="D864" i="22"/>
  <c r="H862" i="22"/>
  <c r="G862" i="22"/>
  <c r="D850" i="22"/>
  <c r="D848" i="22"/>
  <c r="D847" i="22"/>
  <c r="D846" i="22"/>
  <c r="D845" i="22"/>
  <c r="H843" i="22"/>
  <c r="G843" i="22"/>
  <c r="D831" i="22"/>
  <c r="D829" i="22"/>
  <c r="D828" i="22"/>
  <c r="D827" i="22"/>
  <c r="D826" i="22"/>
  <c r="H824" i="22"/>
  <c r="G824" i="22"/>
  <c r="D812" i="22"/>
  <c r="D810" i="22"/>
  <c r="D809" i="22"/>
  <c r="D808" i="22"/>
  <c r="D807" i="22"/>
  <c r="H805" i="22"/>
  <c r="G805" i="22"/>
  <c r="D793" i="22"/>
  <c r="D791" i="22"/>
  <c r="D790" i="22"/>
  <c r="D789" i="22"/>
  <c r="D788" i="22"/>
  <c r="H786" i="22"/>
  <c r="G786" i="22"/>
  <c r="D774" i="22"/>
  <c r="D772" i="22"/>
  <c r="D771" i="22"/>
  <c r="D770" i="22"/>
  <c r="D769" i="22"/>
  <c r="H767" i="22"/>
  <c r="G767" i="22"/>
  <c r="G1519" i="22"/>
  <c r="I1508" i="22"/>
  <c r="D1508" i="22"/>
  <c r="C1508" i="22"/>
  <c r="B1508" i="22"/>
  <c r="E1516" i="22"/>
  <c r="G1500" i="22"/>
  <c r="I1489" i="22"/>
  <c r="D1489" i="22"/>
  <c r="C1489" i="22"/>
  <c r="B1489" i="22"/>
  <c r="E1497" i="22"/>
  <c r="G1481" i="22"/>
  <c r="I1470" i="22"/>
  <c r="D1470" i="22"/>
  <c r="C1470" i="22"/>
  <c r="B1470" i="22"/>
  <c r="E1478" i="22"/>
  <c r="G1462" i="22"/>
  <c r="I1451" i="22"/>
  <c r="D1451" i="22"/>
  <c r="C1451" i="22"/>
  <c r="B1451" i="22"/>
  <c r="E1459" i="22"/>
  <c r="G1443" i="22"/>
  <c r="I1432" i="22"/>
  <c r="D1432" i="22"/>
  <c r="C1432" i="22"/>
  <c r="B1432" i="22"/>
  <c r="E1440" i="22"/>
  <c r="G1424" i="22"/>
  <c r="I1413" i="22"/>
  <c r="D1413" i="22"/>
  <c r="C1413" i="22"/>
  <c r="B1413" i="22"/>
  <c r="E1421" i="22"/>
  <c r="G1405" i="22"/>
  <c r="I1394" i="22"/>
  <c r="D1394" i="22"/>
  <c r="C1394" i="22"/>
  <c r="B1394" i="22"/>
  <c r="E1402" i="22"/>
  <c r="G1386" i="22"/>
  <c r="I1375" i="22"/>
  <c r="D1375" i="22"/>
  <c r="C1375" i="22"/>
  <c r="B1375" i="22"/>
  <c r="E1383" i="22"/>
  <c r="G1367" i="22"/>
  <c r="I1356" i="22"/>
  <c r="D1356" i="22"/>
  <c r="C1356" i="22"/>
  <c r="B1356" i="22"/>
  <c r="E1364" i="22"/>
  <c r="G1348" i="22"/>
  <c r="I1337" i="22"/>
  <c r="D1337" i="22"/>
  <c r="C1337" i="22"/>
  <c r="B1337" i="22"/>
  <c r="E1345" i="22"/>
  <c r="G1329" i="22"/>
  <c r="I1318" i="22"/>
  <c r="D1318" i="22"/>
  <c r="C1318" i="22"/>
  <c r="B1318" i="22"/>
  <c r="E1326" i="22"/>
  <c r="G1310" i="22"/>
  <c r="I1299" i="22"/>
  <c r="D1299" i="22"/>
  <c r="C1299" i="22"/>
  <c r="B1299" i="22"/>
  <c r="E1307" i="22"/>
  <c r="G1291" i="22"/>
  <c r="I1280" i="22"/>
  <c r="D1280" i="22"/>
  <c r="C1280" i="22"/>
  <c r="B1280" i="22"/>
  <c r="E1288" i="22"/>
  <c r="G1272" i="22"/>
  <c r="I1261" i="22"/>
  <c r="D1261" i="22"/>
  <c r="C1261" i="22"/>
  <c r="B1261" i="22"/>
  <c r="E1269" i="22"/>
  <c r="G1253" i="22"/>
  <c r="I1242" i="22"/>
  <c r="D1242" i="22"/>
  <c r="C1242" i="22"/>
  <c r="B1242" i="22"/>
  <c r="E1250" i="22"/>
  <c r="G1234" i="22"/>
  <c r="I1223" i="22"/>
  <c r="D1223" i="22"/>
  <c r="C1223" i="22"/>
  <c r="B1223" i="22"/>
  <c r="E1231" i="22"/>
  <c r="G1215" i="22"/>
  <c r="I1204" i="22"/>
  <c r="D1204" i="22"/>
  <c r="C1204" i="22"/>
  <c r="B1204" i="22"/>
  <c r="E1212" i="22"/>
  <c r="G1196" i="22"/>
  <c r="I1185" i="22"/>
  <c r="D1185" i="22"/>
  <c r="C1185" i="22"/>
  <c r="B1185" i="22"/>
  <c r="E1193" i="22"/>
  <c r="G1177" i="22"/>
  <c r="I1166" i="22"/>
  <c r="D1166" i="22"/>
  <c r="C1166" i="22"/>
  <c r="B1166" i="22"/>
  <c r="E1174" i="22"/>
  <c r="G1158" i="22"/>
  <c r="I1147" i="22"/>
  <c r="D1147" i="22"/>
  <c r="C1147" i="22"/>
  <c r="B1147" i="22"/>
  <c r="E1155" i="22"/>
  <c r="G1139" i="22"/>
  <c r="I1128" i="22"/>
  <c r="D1128" i="22"/>
  <c r="C1128" i="22"/>
  <c r="B1128" i="22"/>
  <c r="E1136" i="22"/>
  <c r="G1120" i="22"/>
  <c r="I1109" i="22"/>
  <c r="D1109" i="22"/>
  <c r="C1109" i="22"/>
  <c r="B1109" i="22"/>
  <c r="E1117" i="22"/>
  <c r="G1101" i="22"/>
  <c r="I1090" i="22"/>
  <c r="D1090" i="22"/>
  <c r="C1090" i="22"/>
  <c r="B1090" i="22"/>
  <c r="E1098" i="22"/>
  <c r="G1082" i="22"/>
  <c r="I1071" i="22"/>
  <c r="D1071" i="22"/>
  <c r="C1071" i="22"/>
  <c r="B1071" i="22"/>
  <c r="E1079" i="22"/>
  <c r="G1063" i="22"/>
  <c r="I1052" i="22"/>
  <c r="D1052" i="22"/>
  <c r="C1052" i="22"/>
  <c r="B1052" i="22"/>
  <c r="E1060" i="22"/>
  <c r="G1044" i="22"/>
  <c r="I1033" i="22"/>
  <c r="D1033" i="22"/>
  <c r="C1033" i="22"/>
  <c r="B1033" i="22"/>
  <c r="E1041" i="22"/>
  <c r="G1025" i="22"/>
  <c r="I1014" i="22"/>
  <c r="D1014" i="22"/>
  <c r="C1014" i="22"/>
  <c r="B1014" i="22"/>
  <c r="E1022" i="22"/>
  <c r="G1006" i="22"/>
  <c r="I995" i="22"/>
  <c r="D995" i="22"/>
  <c r="C995" i="22"/>
  <c r="B995" i="22"/>
  <c r="E1003" i="22"/>
  <c r="G987" i="22"/>
  <c r="I976" i="22"/>
  <c r="D976" i="22"/>
  <c r="C976" i="22"/>
  <c r="B976" i="22"/>
  <c r="E984" i="22"/>
  <c r="G968" i="22"/>
  <c r="I957" i="22"/>
  <c r="D957" i="22"/>
  <c r="C957" i="22"/>
  <c r="B957" i="22"/>
  <c r="E965" i="22"/>
  <c r="G949" i="22"/>
  <c r="I938" i="22"/>
  <c r="D938" i="22"/>
  <c r="C938" i="22"/>
  <c r="B938" i="22"/>
  <c r="E946" i="22"/>
  <c r="G930" i="22"/>
  <c r="I919" i="22"/>
  <c r="D919" i="22"/>
  <c r="C919" i="22"/>
  <c r="B919" i="22"/>
  <c r="E927" i="22"/>
  <c r="G911" i="22"/>
  <c r="I900" i="22"/>
  <c r="D900" i="22"/>
  <c r="C900" i="22"/>
  <c r="B900" i="22"/>
  <c r="E908" i="22"/>
  <c r="G892" i="22"/>
  <c r="I881" i="22"/>
  <c r="D881" i="22"/>
  <c r="C881" i="22"/>
  <c r="B881" i="22"/>
  <c r="E889" i="22"/>
  <c r="G873" i="22"/>
  <c r="I862" i="22"/>
  <c r="D862" i="22"/>
  <c r="C862" i="22"/>
  <c r="B862" i="22"/>
  <c r="E870" i="22"/>
  <c r="G854" i="22"/>
  <c r="I843" i="22"/>
  <c r="D843" i="22"/>
  <c r="C843" i="22"/>
  <c r="B843" i="22"/>
  <c r="E851" i="22"/>
  <c r="G835" i="22"/>
  <c r="I824" i="22"/>
  <c r="D824" i="22"/>
  <c r="C824" i="22"/>
  <c r="B824" i="22"/>
  <c r="E832" i="22"/>
  <c r="G816" i="22"/>
  <c r="I805" i="22"/>
  <c r="D805" i="22"/>
  <c r="C805" i="22"/>
  <c r="B805" i="22"/>
  <c r="E813" i="22"/>
  <c r="G797" i="22"/>
  <c r="I786" i="22"/>
  <c r="D786" i="22"/>
  <c r="C786" i="22"/>
  <c r="B786" i="22"/>
  <c r="E794" i="22"/>
  <c r="G778" i="22"/>
  <c r="I767" i="22"/>
  <c r="D767" i="22"/>
  <c r="C767" i="22"/>
  <c r="B767" i="22"/>
  <c r="E775" i="22"/>
  <c r="D755" i="22"/>
  <c r="D753" i="22"/>
  <c r="D752" i="22"/>
  <c r="D751" i="22"/>
  <c r="D750" i="22"/>
  <c r="H748" i="22"/>
  <c r="G748" i="22"/>
  <c r="D736" i="22"/>
  <c r="D734" i="22"/>
  <c r="D733" i="22"/>
  <c r="D732" i="22"/>
  <c r="D731" i="22"/>
  <c r="H729" i="22"/>
  <c r="G729" i="22"/>
  <c r="D717" i="22"/>
  <c r="D715" i="22"/>
  <c r="D714" i="22"/>
  <c r="D713" i="22"/>
  <c r="D712" i="22"/>
  <c r="H710" i="22"/>
  <c r="G710" i="22"/>
  <c r="D698" i="22"/>
  <c r="D696" i="22"/>
  <c r="D695" i="22"/>
  <c r="D694" i="22"/>
  <c r="D693" i="22"/>
  <c r="H691" i="22"/>
  <c r="G691" i="22"/>
  <c r="D679" i="22"/>
  <c r="D677" i="22"/>
  <c r="D676" i="22"/>
  <c r="D675" i="22"/>
  <c r="D674" i="22"/>
  <c r="H672" i="22"/>
  <c r="G672" i="22"/>
  <c r="D660" i="22"/>
  <c r="D658" i="22"/>
  <c r="D657" i="22"/>
  <c r="D656" i="22"/>
  <c r="D655" i="22"/>
  <c r="H653" i="22"/>
  <c r="G653" i="22"/>
  <c r="D641" i="22"/>
  <c r="D639" i="22"/>
  <c r="D638" i="22"/>
  <c r="D637" i="22"/>
  <c r="D636" i="22"/>
  <c r="H634" i="22"/>
  <c r="G634" i="22"/>
  <c r="D622" i="22"/>
  <c r="D620" i="22"/>
  <c r="D619" i="22"/>
  <c r="D618" i="22"/>
  <c r="D617" i="22"/>
  <c r="H615" i="22"/>
  <c r="G615" i="22"/>
  <c r="D603" i="22"/>
  <c r="D601" i="22"/>
  <c r="D600" i="22"/>
  <c r="D599" i="22"/>
  <c r="D598" i="22"/>
  <c r="H596" i="22"/>
  <c r="G596" i="22"/>
  <c r="D584" i="22"/>
  <c r="D582" i="22"/>
  <c r="D581" i="22"/>
  <c r="D580" i="22"/>
  <c r="D579" i="22"/>
  <c r="H577" i="22"/>
  <c r="G577" i="22"/>
  <c r="D565" i="22"/>
  <c r="D563" i="22"/>
  <c r="D562" i="22"/>
  <c r="D561" i="22"/>
  <c r="D560" i="22"/>
  <c r="H558" i="22"/>
  <c r="G558" i="22"/>
  <c r="D546" i="22"/>
  <c r="D544" i="22"/>
  <c r="D543" i="22"/>
  <c r="D542" i="22"/>
  <c r="D541" i="22"/>
  <c r="H539" i="22"/>
  <c r="G539" i="22"/>
  <c r="D527" i="22"/>
  <c r="D525" i="22"/>
  <c r="D524" i="22"/>
  <c r="D523" i="22"/>
  <c r="D522" i="22"/>
  <c r="H520" i="22"/>
  <c r="G520" i="22"/>
  <c r="D508" i="22"/>
  <c r="D506" i="22"/>
  <c r="D505" i="22"/>
  <c r="D504" i="22"/>
  <c r="D503" i="22"/>
  <c r="H501" i="22"/>
  <c r="G501" i="22"/>
  <c r="D489" i="22"/>
  <c r="D487" i="22"/>
  <c r="D486" i="22"/>
  <c r="D485" i="22"/>
  <c r="D484" i="22"/>
  <c r="H482" i="22"/>
  <c r="G482" i="22"/>
  <c r="D470" i="22"/>
  <c r="D468" i="22"/>
  <c r="D467" i="22"/>
  <c r="D466" i="22"/>
  <c r="D465" i="22"/>
  <c r="H463" i="22"/>
  <c r="G463" i="22"/>
  <c r="D451" i="22"/>
  <c r="D449" i="22"/>
  <c r="D448" i="22"/>
  <c r="D447" i="22"/>
  <c r="D446" i="22"/>
  <c r="H444" i="22"/>
  <c r="G444" i="22"/>
  <c r="D432" i="22"/>
  <c r="D430" i="22"/>
  <c r="D429" i="22"/>
  <c r="D428" i="22"/>
  <c r="D427" i="22"/>
  <c r="H425" i="22"/>
  <c r="G425" i="22"/>
  <c r="D413" i="22"/>
  <c r="D411" i="22"/>
  <c r="D410" i="22"/>
  <c r="D409" i="22"/>
  <c r="D408" i="22"/>
  <c r="H406" i="22"/>
  <c r="G406" i="22"/>
  <c r="D394" i="22"/>
  <c r="D392" i="22"/>
  <c r="D391" i="22"/>
  <c r="D390" i="22"/>
  <c r="D389" i="22"/>
  <c r="H387" i="22"/>
  <c r="G387" i="22"/>
  <c r="G759" i="22"/>
  <c r="I748" i="22"/>
  <c r="D748" i="22"/>
  <c r="C748" i="22"/>
  <c r="B748" i="22"/>
  <c r="E756" i="22"/>
  <c r="G740" i="22"/>
  <c r="I729" i="22"/>
  <c r="D729" i="22"/>
  <c r="C729" i="22"/>
  <c r="B729" i="22"/>
  <c r="E737" i="22"/>
  <c r="G721" i="22"/>
  <c r="I710" i="22"/>
  <c r="D710" i="22"/>
  <c r="C710" i="22"/>
  <c r="B710" i="22"/>
  <c r="E718" i="22"/>
  <c r="G702" i="22"/>
  <c r="I691" i="22"/>
  <c r="D691" i="22"/>
  <c r="C691" i="22"/>
  <c r="B691" i="22"/>
  <c r="E699" i="22"/>
  <c r="G683" i="22"/>
  <c r="I672" i="22"/>
  <c r="D672" i="22"/>
  <c r="C672" i="22"/>
  <c r="B672" i="22"/>
  <c r="E680" i="22"/>
  <c r="G664" i="22"/>
  <c r="I653" i="22"/>
  <c r="D653" i="22"/>
  <c r="C653" i="22"/>
  <c r="B653" i="22"/>
  <c r="E661" i="22"/>
  <c r="G645" i="22"/>
  <c r="I634" i="22"/>
  <c r="D634" i="22"/>
  <c r="C634" i="22"/>
  <c r="B634" i="22"/>
  <c r="E642" i="22"/>
  <c r="G626" i="22"/>
  <c r="I615" i="22"/>
  <c r="D615" i="22"/>
  <c r="C615" i="22"/>
  <c r="B615" i="22"/>
  <c r="E623" i="22"/>
  <c r="G607" i="22"/>
  <c r="I596" i="22"/>
  <c r="D596" i="22"/>
  <c r="C596" i="22"/>
  <c r="B596" i="22"/>
  <c r="E604" i="22"/>
  <c r="G588" i="22"/>
  <c r="I577" i="22"/>
  <c r="D577" i="22"/>
  <c r="C577" i="22"/>
  <c r="B577" i="22"/>
  <c r="E585" i="22"/>
  <c r="G569" i="22"/>
  <c r="I558" i="22"/>
  <c r="D558" i="22"/>
  <c r="C558" i="22"/>
  <c r="B558" i="22"/>
  <c r="E566" i="22"/>
  <c r="G550" i="22"/>
  <c r="I539" i="22"/>
  <c r="D539" i="22"/>
  <c r="C539" i="22"/>
  <c r="B539" i="22"/>
  <c r="E547" i="22"/>
  <c r="G531" i="22"/>
  <c r="I520" i="22"/>
  <c r="D520" i="22"/>
  <c r="C520" i="22"/>
  <c r="B520" i="22"/>
  <c r="E528" i="22"/>
  <c r="G512" i="22"/>
  <c r="I501" i="22"/>
  <c r="D501" i="22"/>
  <c r="C501" i="22"/>
  <c r="B501" i="22"/>
  <c r="E509" i="22"/>
  <c r="G493" i="22"/>
  <c r="I482" i="22"/>
  <c r="D482" i="22"/>
  <c r="C482" i="22"/>
  <c r="B482" i="22"/>
  <c r="E490" i="22"/>
  <c r="G474" i="22"/>
  <c r="I463" i="22"/>
  <c r="D463" i="22"/>
  <c r="C463" i="22"/>
  <c r="B463" i="22"/>
  <c r="E471" i="22"/>
  <c r="G455" i="22"/>
  <c r="I444" i="22"/>
  <c r="D444" i="22"/>
  <c r="C444" i="22"/>
  <c r="B444" i="22"/>
  <c r="E452" i="22"/>
  <c r="G436" i="22"/>
  <c r="I425" i="22"/>
  <c r="D425" i="22"/>
  <c r="C425" i="22"/>
  <c r="B425" i="22"/>
  <c r="E433" i="22"/>
  <c r="G417" i="22"/>
  <c r="I406" i="22"/>
  <c r="D406" i="22"/>
  <c r="C406" i="22"/>
  <c r="B406" i="22"/>
  <c r="E414" i="22"/>
  <c r="G398" i="22"/>
  <c r="I387" i="22"/>
  <c r="D387" i="22"/>
  <c r="C387" i="22"/>
  <c r="B387" i="22"/>
  <c r="E395" i="22"/>
  <c r="D375" i="22"/>
  <c r="D373" i="22"/>
  <c r="D372" i="22"/>
  <c r="D371" i="22"/>
  <c r="D370" i="22"/>
  <c r="H368" i="22"/>
  <c r="G368" i="22"/>
  <c r="D356" i="22"/>
  <c r="D354" i="22"/>
  <c r="D353" i="22"/>
  <c r="D352" i="22"/>
  <c r="D351" i="22"/>
  <c r="H349" i="22"/>
  <c r="G349" i="22"/>
  <c r="D337" i="22"/>
  <c r="D335" i="22"/>
  <c r="D334" i="22"/>
  <c r="D333" i="22"/>
  <c r="D332" i="22"/>
  <c r="H330" i="22"/>
  <c r="G330" i="22"/>
  <c r="D318" i="22"/>
  <c r="D316" i="22"/>
  <c r="D315" i="22"/>
  <c r="D314" i="22"/>
  <c r="D313" i="22"/>
  <c r="H311" i="22"/>
  <c r="G311" i="22"/>
  <c r="D299" i="22"/>
  <c r="D297" i="22"/>
  <c r="D296" i="22"/>
  <c r="D295" i="22"/>
  <c r="D294" i="22"/>
  <c r="H292" i="22"/>
  <c r="G292" i="22"/>
  <c r="D280" i="22"/>
  <c r="D278" i="22"/>
  <c r="D277" i="22"/>
  <c r="D276" i="22"/>
  <c r="D275" i="22"/>
  <c r="H273" i="22"/>
  <c r="G273" i="22"/>
  <c r="D261" i="22"/>
  <c r="D259" i="22"/>
  <c r="D258" i="22"/>
  <c r="D257" i="22"/>
  <c r="D256" i="22"/>
  <c r="H254" i="22"/>
  <c r="G254" i="22"/>
  <c r="D242" i="22"/>
  <c r="D240" i="22"/>
  <c r="D239" i="22"/>
  <c r="D238" i="22"/>
  <c r="D237" i="22"/>
  <c r="H235" i="22"/>
  <c r="G235" i="22"/>
  <c r="D223" i="22"/>
  <c r="D221" i="22"/>
  <c r="D220" i="22"/>
  <c r="D219" i="22"/>
  <c r="D218" i="22"/>
  <c r="H216" i="22"/>
  <c r="G216" i="22"/>
  <c r="D204" i="22"/>
  <c r="D202" i="22"/>
  <c r="D201" i="22"/>
  <c r="D200" i="22"/>
  <c r="D199" i="22"/>
  <c r="H197" i="22"/>
  <c r="G197" i="22"/>
  <c r="G379" i="22"/>
  <c r="I368" i="22"/>
  <c r="D368" i="22"/>
  <c r="C368" i="22"/>
  <c r="B368" i="22"/>
  <c r="E376" i="22"/>
  <c r="G360" i="22"/>
  <c r="I349" i="22"/>
  <c r="D349" i="22"/>
  <c r="C349" i="22"/>
  <c r="B349" i="22"/>
  <c r="E357" i="22"/>
  <c r="G341" i="22"/>
  <c r="I330" i="22"/>
  <c r="D330" i="22"/>
  <c r="C330" i="22"/>
  <c r="B330" i="22"/>
  <c r="E338" i="22"/>
  <c r="G322" i="22"/>
  <c r="I311" i="22"/>
  <c r="D311" i="22"/>
  <c r="C311" i="22"/>
  <c r="B311" i="22"/>
  <c r="E319" i="22"/>
  <c r="G303" i="22"/>
  <c r="I292" i="22"/>
  <c r="D292" i="22"/>
  <c r="C292" i="22"/>
  <c r="B292" i="22"/>
  <c r="E300" i="22"/>
  <c r="G284" i="22"/>
  <c r="I273" i="22"/>
  <c r="D273" i="22"/>
  <c r="C273" i="22"/>
  <c r="B273" i="22"/>
  <c r="E281" i="22"/>
  <c r="G265" i="22"/>
  <c r="I254" i="22"/>
  <c r="D254" i="22"/>
  <c r="C254" i="22"/>
  <c r="B254" i="22"/>
  <c r="E262" i="22"/>
  <c r="G246" i="22"/>
  <c r="I235" i="22"/>
  <c r="D235" i="22"/>
  <c r="C235" i="22"/>
  <c r="B235" i="22"/>
  <c r="E243" i="22"/>
  <c r="G227" i="22"/>
  <c r="I216" i="22"/>
  <c r="D216" i="22"/>
  <c r="C216" i="22"/>
  <c r="B216" i="22"/>
  <c r="E224" i="22"/>
  <c r="G208" i="22"/>
  <c r="I197" i="22"/>
  <c r="D197" i="22"/>
  <c r="C197" i="22"/>
  <c r="B197" i="22"/>
  <c r="E205" i="22"/>
  <c r="D185" i="22"/>
  <c r="D183" i="22"/>
  <c r="D182" i="22"/>
  <c r="D181" i="22"/>
  <c r="D180" i="22"/>
  <c r="H178" i="22"/>
  <c r="G178" i="22"/>
  <c r="D166" i="22"/>
  <c r="D164" i="22"/>
  <c r="D163" i="22"/>
  <c r="D162" i="22"/>
  <c r="D161" i="22"/>
  <c r="H159" i="22"/>
  <c r="G159" i="22"/>
  <c r="D147" i="22"/>
  <c r="D145" i="22"/>
  <c r="D144" i="22"/>
  <c r="D143" i="22"/>
  <c r="D142" i="22"/>
  <c r="H140" i="22"/>
  <c r="G140" i="22"/>
  <c r="D128" i="22"/>
  <c r="D126" i="22"/>
  <c r="D125" i="22"/>
  <c r="D124" i="22"/>
  <c r="D123" i="22"/>
  <c r="H121" i="22"/>
  <c r="G121" i="22"/>
  <c r="D109" i="22"/>
  <c r="D107" i="22"/>
  <c r="D106" i="22"/>
  <c r="D105" i="22"/>
  <c r="D104" i="22"/>
  <c r="H102" i="22"/>
  <c r="G102" i="22"/>
  <c r="G189" i="22"/>
  <c r="I178" i="22"/>
  <c r="D178" i="22"/>
  <c r="C178" i="22"/>
  <c r="B178" i="22"/>
  <c r="E186" i="22"/>
  <c r="G170" i="22"/>
  <c r="I159" i="22"/>
  <c r="D159" i="22"/>
  <c r="C159" i="22"/>
  <c r="B159" i="22"/>
  <c r="E167" i="22"/>
  <c r="G151" i="22"/>
  <c r="I140" i="22"/>
  <c r="D140" i="22"/>
  <c r="C140" i="22"/>
  <c r="B140" i="22"/>
  <c r="E148" i="22"/>
  <c r="G132" i="22"/>
  <c r="I121" i="22"/>
  <c r="D121" i="22"/>
  <c r="C121" i="22"/>
  <c r="B121" i="22"/>
  <c r="E129" i="22"/>
  <c r="G113" i="22"/>
  <c r="I102" i="22"/>
  <c r="D102" i="22"/>
  <c r="C102" i="22"/>
  <c r="B102" i="22"/>
  <c r="E110" i="22"/>
  <c r="D90" i="22"/>
  <c r="D88" i="22"/>
  <c r="D87" i="22"/>
  <c r="D86" i="22"/>
  <c r="D85" i="22"/>
  <c r="H83" i="22"/>
  <c r="G83" i="22"/>
  <c r="D71" i="22"/>
  <c r="D69" i="22"/>
  <c r="D68" i="22"/>
  <c r="D67" i="22"/>
  <c r="D66" i="22"/>
  <c r="H64" i="22"/>
  <c r="G64" i="22"/>
  <c r="D52" i="22"/>
  <c r="D50" i="22"/>
  <c r="D49" i="22"/>
  <c r="D48" i="22"/>
  <c r="D47" i="22"/>
  <c r="H45" i="22"/>
  <c r="G45" i="22"/>
  <c r="D33" i="22"/>
  <c r="D31" i="22"/>
  <c r="D30" i="22"/>
  <c r="D29" i="22"/>
  <c r="D28" i="22"/>
  <c r="H26" i="22"/>
  <c r="G26" i="22"/>
  <c r="G94" i="22"/>
  <c r="I83" i="22"/>
  <c r="D83" i="22"/>
  <c r="C83" i="22"/>
  <c r="B83" i="22"/>
  <c r="E91" i="22"/>
  <c r="G75" i="22"/>
  <c r="I64" i="22"/>
  <c r="D64" i="22"/>
  <c r="C64" i="22"/>
  <c r="B64" i="22"/>
  <c r="E72" i="22"/>
  <c r="G56" i="22"/>
  <c r="I45" i="22"/>
  <c r="D45" i="22"/>
  <c r="C45" i="22"/>
  <c r="B45" i="22"/>
  <c r="E53" i="22"/>
  <c r="G37" i="22"/>
  <c r="I26" i="22"/>
  <c r="D26" i="22"/>
  <c r="C26" i="22"/>
  <c r="B26" i="22"/>
  <c r="D14" i="22"/>
  <c r="D12" i="22"/>
  <c r="D11" i="22"/>
  <c r="D10" i="22"/>
  <c r="D9" i="22"/>
  <c r="H7" i="22"/>
  <c r="G7" i="22"/>
  <c r="I7" i="22"/>
  <c r="G18" i="22"/>
  <c r="C7" i="22"/>
  <c r="B7" i="22"/>
  <c r="D7" i="22"/>
  <c r="E15" i="22"/>
  <c r="D4" i="11"/>
  <c r="C4" i="11"/>
  <c r="B4" i="11"/>
  <c r="C7" i="11"/>
  <c r="DR107" i="3"/>
  <c r="DQ107" i="3"/>
  <c r="DP107" i="3"/>
  <c r="DO107" i="3"/>
  <c r="DP108" i="3"/>
  <c r="DN107" i="3"/>
  <c r="DM107" i="3"/>
  <c r="DL107" i="3"/>
  <c r="DK107" i="3"/>
  <c r="DL108" i="3"/>
  <c r="DJ107" i="3"/>
  <c r="DI107" i="3"/>
  <c r="DJ108" i="3"/>
  <c r="DH107" i="3"/>
  <c r="DG107" i="3"/>
  <c r="DH108" i="3"/>
  <c r="DF107" i="3"/>
  <c r="DE107" i="3"/>
  <c r="DD107" i="3"/>
  <c r="DC107" i="3"/>
  <c r="DD108" i="3"/>
  <c r="DB107" i="3"/>
  <c r="DA107" i="3"/>
  <c r="DB108" i="3"/>
  <c r="CY107" i="3"/>
  <c r="CX107" i="3"/>
  <c r="CW107" i="3"/>
  <c r="CX108" i="3"/>
  <c r="CV107" i="3"/>
  <c r="DW107" i="3"/>
  <c r="CU107" i="3"/>
  <c r="CV108" i="3"/>
  <c r="DF108" i="3"/>
  <c r="DN108" i="3"/>
  <c r="DR108" i="3"/>
  <c r="CZ107" i="3"/>
  <c r="CZ108" i="3"/>
  <c r="DV107" i="3"/>
  <c r="DX107" i="3"/>
  <c r="DZ107" i="3"/>
  <c r="EB107" i="3"/>
  <c r="ED107" i="3"/>
  <c r="EF107" i="3"/>
  <c r="EH107" i="3"/>
  <c r="EJ107" i="3"/>
  <c r="EL107" i="3"/>
  <c r="EN107" i="3"/>
  <c r="IA4" i="1"/>
  <c r="HZ4" i="1"/>
  <c r="HY4" i="1"/>
  <c r="G13" i="11"/>
  <c r="D14" i="11"/>
  <c r="F14" i="11"/>
  <c r="D18" i="11"/>
  <c r="F18" i="11"/>
  <c r="G19" i="11"/>
  <c r="D22" i="11"/>
  <c r="F22" i="11"/>
  <c r="G23" i="11"/>
  <c r="D24" i="11"/>
  <c r="F24" i="11"/>
  <c r="G25" i="11"/>
  <c r="G26" i="11"/>
  <c r="G27" i="11"/>
  <c r="D28" i="11"/>
  <c r="F28" i="11"/>
  <c r="G28" i="11"/>
  <c r="G29" i="11"/>
  <c r="G30" i="11"/>
  <c r="D31" i="11"/>
  <c r="F31" i="11"/>
  <c r="D32" i="11"/>
  <c r="F32" i="11"/>
  <c r="G32" i="11"/>
  <c r="G33" i="11"/>
  <c r="G34" i="11"/>
  <c r="D35" i="11"/>
  <c r="F35" i="11"/>
  <c r="G35" i="11"/>
  <c r="D36" i="11"/>
  <c r="F36" i="11"/>
  <c r="G37" i="11"/>
  <c r="D38" i="11"/>
  <c r="F38" i="11"/>
  <c r="D39" i="11"/>
  <c r="F39" i="11"/>
  <c r="D40" i="11"/>
  <c r="F40" i="11"/>
  <c r="G40" i="11"/>
  <c r="G41" i="11"/>
  <c r="D42" i="11"/>
  <c r="F42" i="11"/>
  <c r="G42" i="11"/>
  <c r="D43" i="11"/>
  <c r="F43" i="11"/>
  <c r="G44" i="11"/>
  <c r="D45" i="11"/>
  <c r="F45" i="11"/>
  <c r="D46" i="11"/>
  <c r="F46" i="11"/>
  <c r="G46" i="11"/>
  <c r="G47" i="11"/>
  <c r="G48" i="11"/>
  <c r="D49" i="11"/>
  <c r="F49" i="11"/>
  <c r="G49" i="11"/>
  <c r="G50" i="11"/>
  <c r="D51" i="11"/>
  <c r="F51" i="11"/>
  <c r="G51" i="11"/>
  <c r="D52" i="11"/>
  <c r="F52" i="11"/>
  <c r="G52" i="11"/>
  <c r="G53" i="11"/>
  <c r="G54" i="11"/>
  <c r="D55" i="11"/>
  <c r="F55" i="11"/>
  <c r="D56" i="11"/>
  <c r="F56" i="11"/>
  <c r="G57" i="11"/>
  <c r="D58" i="11"/>
  <c r="F58" i="11"/>
  <c r="G58" i="11"/>
  <c r="D59" i="11"/>
  <c r="F59" i="11"/>
  <c r="G59" i="11"/>
  <c r="D60" i="11"/>
  <c r="F60" i="11"/>
  <c r="G60" i="11"/>
  <c r="F61" i="11"/>
  <c r="G62" i="11"/>
  <c r="G63" i="11"/>
  <c r="D64" i="11"/>
  <c r="F64" i="11"/>
  <c r="D65" i="11"/>
  <c r="F65" i="11"/>
  <c r="G65" i="11"/>
  <c r="D66" i="11"/>
  <c r="F66" i="11"/>
  <c r="G66" i="11"/>
  <c r="D67" i="11"/>
  <c r="F67" i="11"/>
  <c r="G67" i="11"/>
  <c r="D68" i="11"/>
  <c r="F68" i="11"/>
  <c r="G68" i="11"/>
  <c r="D69" i="11"/>
  <c r="F69" i="11"/>
  <c r="G69" i="11"/>
  <c r="G70" i="11"/>
  <c r="G71" i="11"/>
  <c r="D72" i="11"/>
  <c r="G72" i="11"/>
  <c r="D73" i="11"/>
  <c r="F73" i="11"/>
  <c r="G74" i="11"/>
  <c r="G75" i="11"/>
  <c r="D76" i="11"/>
  <c r="F76" i="11"/>
  <c r="G76" i="11"/>
  <c r="G77" i="11"/>
  <c r="G78" i="11"/>
  <c r="D79" i="11"/>
  <c r="F79" i="11"/>
  <c r="D80" i="11"/>
  <c r="F80" i="11"/>
  <c r="G80" i="11"/>
  <c r="G81" i="11"/>
  <c r="D82" i="11"/>
  <c r="D83" i="11"/>
  <c r="F83" i="11"/>
  <c r="G83" i="11"/>
  <c r="G84" i="11"/>
  <c r="D85" i="11"/>
  <c r="F85" i="11"/>
  <c r="D86" i="11"/>
  <c r="G87" i="11"/>
  <c r="D88" i="11"/>
  <c r="F88" i="11"/>
  <c r="D89" i="11"/>
  <c r="F89" i="11"/>
  <c r="F90" i="11"/>
  <c r="D91" i="11"/>
  <c r="F91" i="11"/>
  <c r="G91" i="11"/>
  <c r="D92" i="11"/>
  <c r="F92" i="11"/>
  <c r="G92" i="11"/>
  <c r="D93" i="11"/>
  <c r="F93" i="11"/>
  <c r="G93" i="11"/>
  <c r="D94" i="11"/>
  <c r="G94" i="11"/>
  <c r="D95" i="11"/>
  <c r="F95" i="11"/>
  <c r="F96" i="11"/>
  <c r="G96" i="11"/>
  <c r="D97" i="11"/>
  <c r="F97" i="11"/>
  <c r="D98" i="11"/>
  <c r="F98" i="11"/>
  <c r="G98" i="11"/>
  <c r="D99" i="11"/>
  <c r="F99" i="11"/>
  <c r="D100" i="11"/>
  <c r="F100" i="11"/>
  <c r="F101" i="11"/>
  <c r="G101" i="11"/>
  <c r="D102" i="11"/>
  <c r="G102" i="11"/>
  <c r="F103" i="11"/>
  <c r="G103" i="11"/>
  <c r="D104" i="11"/>
  <c r="G104" i="11"/>
  <c r="D105" i="11"/>
  <c r="D106" i="11"/>
  <c r="F106" i="11"/>
  <c r="G106" i="11"/>
  <c r="G4" i="11"/>
  <c r="F7" i="11"/>
  <c r="D7" i="11"/>
  <c r="G7" i="11"/>
  <c r="D78" i="11"/>
  <c r="F74" i="11"/>
  <c r="D74" i="11"/>
  <c r="G61" i="11"/>
  <c r="F54" i="11"/>
  <c r="D54" i="11"/>
  <c r="F50" i="11"/>
  <c r="D50" i="11"/>
  <c r="F48" i="11"/>
  <c r="D48" i="11"/>
  <c r="G45" i="11"/>
  <c r="F44" i="11"/>
  <c r="D44" i="11"/>
  <c r="F34" i="11"/>
  <c r="D34" i="11"/>
  <c r="G31" i="11"/>
  <c r="F30" i="11"/>
  <c r="D30" i="11"/>
  <c r="F26" i="11"/>
  <c r="D26" i="11"/>
  <c r="G21" i="11"/>
  <c r="F20" i="11"/>
  <c r="D20" i="11"/>
  <c r="G17" i="11"/>
  <c r="F16" i="11"/>
  <c r="D16" i="11"/>
  <c r="G15" i="11"/>
  <c r="F12" i="11"/>
  <c r="D12" i="11"/>
  <c r="G11" i="11"/>
  <c r="G10" i="11"/>
  <c r="F9" i="11"/>
  <c r="D9" i="11"/>
  <c r="G8" i="11"/>
  <c r="F87" i="11"/>
  <c r="F81" i="11"/>
  <c r="D77" i="11"/>
  <c r="D75" i="11"/>
  <c r="G64" i="11"/>
  <c r="D61" i="11"/>
  <c r="F57" i="11"/>
  <c r="D57" i="11"/>
  <c r="F53" i="11"/>
  <c r="D53" i="11"/>
  <c r="F47" i="11"/>
  <c r="D47" i="11"/>
  <c r="F41" i="11"/>
  <c r="D41" i="11"/>
  <c r="G38" i="11"/>
  <c r="F37" i="11"/>
  <c r="D37" i="11"/>
  <c r="G36" i="11"/>
  <c r="F33" i="11"/>
  <c r="D33" i="11"/>
  <c r="F29" i="11"/>
  <c r="D29" i="11"/>
  <c r="F27" i="11"/>
  <c r="D27" i="11"/>
  <c r="F25" i="11"/>
  <c r="D25" i="11"/>
  <c r="G24" i="11"/>
  <c r="F23" i="11"/>
  <c r="D23" i="11"/>
  <c r="G22" i="11"/>
  <c r="F21" i="11"/>
  <c r="D21" i="11"/>
  <c r="G20" i="11"/>
  <c r="F19" i="11"/>
  <c r="D19" i="11"/>
  <c r="G18" i="11"/>
  <c r="F17" i="11"/>
  <c r="D17" i="11"/>
  <c r="G16" i="11"/>
  <c r="F15" i="11"/>
  <c r="D15" i="11"/>
  <c r="G14" i="11"/>
  <c r="F13" i="11"/>
  <c r="D13" i="11"/>
  <c r="G12" i="11"/>
  <c r="F11" i="11"/>
  <c r="D11" i="11"/>
  <c r="F10" i="11"/>
  <c r="D10" i="11"/>
  <c r="G9" i="11"/>
  <c r="F8" i="11"/>
  <c r="D8" i="11"/>
  <c r="A3" i="11"/>
  <c r="A4" i="11"/>
  <c r="F4" i="11"/>
  <c r="P4" i="1"/>
  <c r="S4" i="1"/>
  <c r="W4" i="1"/>
  <c r="N5" i="1"/>
  <c r="P5" i="1"/>
  <c r="Q5" i="1"/>
  <c r="S5" i="1"/>
  <c r="T5" i="1"/>
  <c r="W5" i="1"/>
  <c r="X5" i="1"/>
  <c r="AA5" i="1"/>
  <c r="AB5" i="1"/>
  <c r="O7" i="11"/>
  <c r="O9" i="11"/>
  <c r="O11" i="11"/>
  <c r="O12" i="11"/>
  <c r="O13" i="11"/>
  <c r="O14" i="11"/>
  <c r="O15" i="11"/>
  <c r="A16" i="11"/>
  <c r="O16" i="11"/>
  <c r="O17" i="11"/>
  <c r="A18" i="11"/>
  <c r="O18" i="11"/>
  <c r="A19" i="11"/>
  <c r="O19" i="11"/>
  <c r="O20" i="11"/>
  <c r="O21" i="11"/>
  <c r="O23" i="11"/>
  <c r="O25" i="11"/>
  <c r="A27" i="11"/>
  <c r="O27" i="11"/>
  <c r="O28" i="11"/>
  <c r="O29" i="11"/>
  <c r="O35" i="11"/>
  <c r="A37" i="11"/>
  <c r="O37" i="11"/>
  <c r="A38" i="11"/>
  <c r="O39" i="11"/>
  <c r="O41" i="11"/>
  <c r="O42" i="11"/>
  <c r="O43" i="11"/>
  <c r="O44" i="11"/>
  <c r="O46" i="11"/>
  <c r="O47" i="11"/>
  <c r="O50" i="11"/>
  <c r="O52" i="11"/>
  <c r="O54" i="11"/>
  <c r="O55" i="11"/>
  <c r="O56" i="11"/>
  <c r="O57" i="11"/>
  <c r="O58" i="11"/>
  <c r="O59" i="11"/>
  <c r="O60" i="11"/>
  <c r="A63" i="11"/>
  <c r="C63" i="11"/>
  <c r="O64" i="11"/>
  <c r="A66" i="11"/>
  <c r="A70" i="11"/>
  <c r="C71" i="11"/>
  <c r="O74" i="11"/>
  <c r="C79" i="11"/>
  <c r="A86" i="11"/>
  <c r="A87" i="11"/>
  <c r="O88" i="11"/>
  <c r="O90" i="11"/>
  <c r="A91" i="11"/>
  <c r="O91" i="11"/>
  <c r="C93" i="11"/>
  <c r="O94" i="11"/>
  <c r="A96" i="11"/>
  <c r="O96" i="11"/>
  <c r="A98" i="11"/>
  <c r="O98" i="11"/>
  <c r="A99" i="11"/>
  <c r="A100" i="11"/>
  <c r="A102" i="11"/>
  <c r="A106" i="11"/>
  <c r="HX4" i="1"/>
  <c r="A55" i="11"/>
  <c r="A47" i="11"/>
  <c r="A43" i="11"/>
  <c r="A59" i="11"/>
  <c r="A49" i="11"/>
  <c r="A45" i="11"/>
  <c r="A41" i="11"/>
  <c r="A56" i="11"/>
  <c r="A48" i="11"/>
  <c r="A46" i="11"/>
  <c r="A42" i="11"/>
  <c r="A40" i="11"/>
  <c r="A21" i="11"/>
  <c r="A28" i="11"/>
  <c r="A26" i="11"/>
  <c r="A20" i="11"/>
  <c r="A14" i="11"/>
  <c r="A12" i="11"/>
  <c r="A8" i="11"/>
  <c r="A15" i="11"/>
  <c r="A13" i="11"/>
  <c r="A11" i="11"/>
  <c r="E7" i="11"/>
  <c r="C44" i="11"/>
  <c r="E62" i="11"/>
  <c r="E60" i="11"/>
  <c r="A60" i="11"/>
  <c r="E59" i="11"/>
  <c r="E58" i="11"/>
  <c r="A57" i="11"/>
  <c r="C42" i="11"/>
  <c r="C40" i="11"/>
  <c r="E39" i="11"/>
  <c r="A39" i="11"/>
  <c r="E38" i="11"/>
  <c r="E37" i="11"/>
  <c r="A36" i="11"/>
  <c r="A35" i="11"/>
  <c r="E34" i="11"/>
  <c r="E33" i="11"/>
  <c r="A33" i="11"/>
  <c r="E32" i="11"/>
  <c r="A32" i="11"/>
  <c r="A34" i="11"/>
  <c r="B57" i="11"/>
  <c r="B59" i="11"/>
  <c r="B55" i="11"/>
  <c r="B54" i="11"/>
  <c r="B53" i="11"/>
  <c r="B45" i="11"/>
  <c r="B44" i="11"/>
  <c r="B43" i="11"/>
  <c r="B41" i="11"/>
  <c r="B40" i="11"/>
  <c r="B39" i="11"/>
  <c r="B38" i="11"/>
  <c r="B33" i="11"/>
  <c r="B31" i="11"/>
  <c r="B30" i="11"/>
  <c r="B26" i="11"/>
  <c r="B22" i="11"/>
  <c r="B18" i="11"/>
  <c r="B15" i="11"/>
  <c r="B13" i="11"/>
  <c r="B9" i="11"/>
  <c r="B56" i="11"/>
  <c r="B52" i="11"/>
  <c r="B48" i="11"/>
  <c r="B47" i="11"/>
  <c r="B42" i="11"/>
  <c r="B36" i="11"/>
  <c r="B34" i="11"/>
  <c r="B32" i="11"/>
  <c r="B29" i="11"/>
  <c r="B28" i="11"/>
  <c r="B25" i="11"/>
  <c r="B20" i="11"/>
  <c r="B17" i="11"/>
  <c r="B14" i="11"/>
  <c r="B11" i="11"/>
  <c r="B8" i="11"/>
  <c r="C101" i="11"/>
  <c r="C99" i="11"/>
  <c r="C82" i="11"/>
  <c r="C80" i="11"/>
  <c r="C78" i="11"/>
  <c r="C75" i="11"/>
  <c r="C73" i="11"/>
  <c r="C70" i="11"/>
  <c r="C69" i="11"/>
  <c r="C68" i="11"/>
  <c r="C67" i="11"/>
  <c r="C64" i="11"/>
  <c r="C60" i="11"/>
  <c r="C59" i="11"/>
  <c r="C58" i="11"/>
  <c r="C57" i="11"/>
  <c r="C54" i="11"/>
  <c r="C52" i="11"/>
  <c r="C50" i="11"/>
  <c r="C48" i="11"/>
  <c r="C46" i="11"/>
  <c r="B7" i="11"/>
  <c r="A7" i="11"/>
  <c r="C19" i="11"/>
  <c r="E53" i="11"/>
  <c r="E52" i="11"/>
  <c r="C35" i="11"/>
  <c r="E17" i="11"/>
  <c r="C12" i="11"/>
  <c r="C92" i="11"/>
  <c r="E47" i="11"/>
  <c r="E46" i="11"/>
  <c r="C43" i="11"/>
  <c r="C34" i="11"/>
  <c r="C23" i="11"/>
  <c r="C21" i="11"/>
  <c r="E20" i="11"/>
  <c r="E18" i="11"/>
  <c r="E16" i="11"/>
  <c r="C15" i="11"/>
  <c r="E13" i="11"/>
  <c r="C11" i="11"/>
  <c r="C10" i="11"/>
  <c r="E9" i="11"/>
  <c r="C8" i="11"/>
  <c r="C32" i="11"/>
  <c r="E31" i="11"/>
  <c r="C31" i="11"/>
  <c r="E30" i="11"/>
  <c r="C30" i="11"/>
  <c r="E29" i="11"/>
  <c r="C29" i="11"/>
  <c r="E28" i="11"/>
  <c r="C28" i="11"/>
  <c r="E27" i="11"/>
  <c r="C27" i="11"/>
  <c r="E26" i="11"/>
  <c r="C26" i="11"/>
  <c r="E25" i="11"/>
  <c r="C25" i="11"/>
  <c r="C16" i="11"/>
  <c r="C14" i="11"/>
  <c r="E56" i="11"/>
  <c r="E55" i="11"/>
  <c r="E54" i="11"/>
  <c r="C49" i="11"/>
  <c r="C47" i="11"/>
  <c r="E43" i="11"/>
  <c r="E42" i="11"/>
  <c r="E41" i="11"/>
  <c r="C37" i="11"/>
  <c r="C36" i="11"/>
  <c r="C24" i="11"/>
  <c r="E23" i="11"/>
  <c r="C22" i="11"/>
  <c r="E21" i="11"/>
  <c r="C18" i="11"/>
  <c r="E15" i="11"/>
  <c r="E14" i="11"/>
  <c r="E12" i="11"/>
  <c r="E45" i="11"/>
  <c r="C45" i="11"/>
  <c r="E44" i="11"/>
  <c r="E40" i="11"/>
  <c r="E11" i="11"/>
  <c r="C90" i="11"/>
  <c r="C84" i="11"/>
  <c r="C94" i="11"/>
  <c r="C89" i="11"/>
  <c r="C105" i="11"/>
  <c r="C104" i="11"/>
  <c r="C103" i="11"/>
  <c r="C100" i="11"/>
  <c r="C98" i="11"/>
  <c r="C96" i="11"/>
  <c r="C88" i="11"/>
  <c r="C87" i="11"/>
  <c r="C86" i="11"/>
  <c r="C74" i="11"/>
  <c r="A69" i="11"/>
  <c r="B62" i="11"/>
  <c r="A62" i="11"/>
  <c r="E61" i="11"/>
  <c r="A54" i="11"/>
  <c r="A53" i="11"/>
  <c r="A52" i="11"/>
  <c r="E51" i="11"/>
  <c r="B51" i="11"/>
  <c r="A51" i="11"/>
  <c r="E50" i="11"/>
  <c r="E49" i="11"/>
  <c r="B49" i="11"/>
  <c r="E48" i="11"/>
  <c r="C39" i="11"/>
  <c r="C38" i="11"/>
  <c r="B37" i="11"/>
  <c r="E36" i="11"/>
  <c r="C33" i="11"/>
  <c r="A31" i="11"/>
  <c r="A30" i="11"/>
  <c r="A29" i="11"/>
  <c r="A25" i="11"/>
  <c r="E24" i="11"/>
  <c r="B24" i="11"/>
  <c r="A24" i="11"/>
  <c r="E22" i="11"/>
  <c r="A22" i="11"/>
  <c r="B21" i="11"/>
  <c r="C20" i="11"/>
  <c r="E19" i="11"/>
  <c r="C17" i="11"/>
  <c r="C13" i="11"/>
  <c r="E10" i="11"/>
  <c r="B10" i="11"/>
  <c r="C9" i="11"/>
  <c r="A9" i="11"/>
  <c r="E8" i="11"/>
  <c r="A1" i="11"/>
  <c r="O1" i="11"/>
  <c r="I3" i="11"/>
  <c r="E3" i="11"/>
  <c r="O106" i="11"/>
  <c r="O105" i="11"/>
  <c r="E105" i="11"/>
  <c r="A105" i="11"/>
  <c r="O104" i="11"/>
  <c r="A104" i="11"/>
  <c r="O102" i="11"/>
  <c r="E102" i="11"/>
  <c r="B102" i="11"/>
  <c r="O101" i="11"/>
  <c r="E101" i="11"/>
  <c r="B101" i="11"/>
  <c r="O100" i="11"/>
  <c r="E100" i="11"/>
  <c r="B100" i="11"/>
  <c r="O99" i="11"/>
  <c r="B99" i="11"/>
  <c r="A97" i="11"/>
  <c r="O95" i="11"/>
  <c r="E95" i="11"/>
  <c r="B95" i="11"/>
  <c r="A95" i="11"/>
  <c r="A90" i="11"/>
  <c r="E89" i="11"/>
  <c r="B89" i="11"/>
  <c r="A89" i="11"/>
  <c r="B88" i="11"/>
  <c r="A88" i="11"/>
  <c r="O87" i="11"/>
  <c r="O85" i="11"/>
  <c r="E85" i="11"/>
  <c r="B85" i="11"/>
  <c r="A85" i="11"/>
  <c r="B84" i="11"/>
  <c r="A84" i="11"/>
  <c r="O83" i="11"/>
  <c r="E83" i="11"/>
  <c r="B83" i="11"/>
  <c r="O82" i="11"/>
  <c r="O81" i="11"/>
  <c r="E81" i="11"/>
  <c r="B81" i="11"/>
  <c r="A81" i="11"/>
  <c r="O79" i="11"/>
  <c r="E79" i="11"/>
  <c r="B79" i="11"/>
  <c r="A79" i="11"/>
  <c r="O76" i="11"/>
  <c r="E76" i="11"/>
  <c r="B76" i="11"/>
  <c r="B74" i="11"/>
  <c r="A74" i="11"/>
  <c r="B73" i="11"/>
  <c r="O72" i="11"/>
  <c r="B72" i="11"/>
  <c r="E71" i="11"/>
  <c r="B71" i="11"/>
  <c r="A71" i="11"/>
  <c r="O70" i="11"/>
  <c r="E70" i="11"/>
  <c r="B70" i="11"/>
  <c r="A68" i="11"/>
  <c r="O66" i="11"/>
  <c r="E65" i="11"/>
  <c r="E68" i="11"/>
  <c r="B75" i="11"/>
  <c r="O89" i="11"/>
  <c r="O103" i="11"/>
  <c r="E103" i="11"/>
  <c r="O97" i="11"/>
  <c r="E97" i="11"/>
  <c r="B97" i="11"/>
  <c r="C95" i="11"/>
  <c r="O93" i="11"/>
  <c r="B93" i="11"/>
  <c r="O92" i="11"/>
  <c r="B92" i="11"/>
  <c r="O86" i="11"/>
  <c r="E86" i="11"/>
  <c r="B82" i="11"/>
  <c r="C81" i="11"/>
  <c r="O78" i="11"/>
  <c r="B78" i="11"/>
  <c r="O77" i="11"/>
  <c r="E77" i="11"/>
  <c r="B77" i="11"/>
  <c r="A77" i="11"/>
  <c r="C76" i="11"/>
  <c r="O73" i="11"/>
  <c r="E73" i="11"/>
  <c r="A73" i="11"/>
  <c r="O69" i="11"/>
  <c r="B69" i="11"/>
  <c r="O68" i="11"/>
  <c r="B68" i="11"/>
  <c r="O67" i="11"/>
  <c r="O63" i="11"/>
  <c r="B63" i="11"/>
  <c r="C61" i="11"/>
  <c r="E67" i="11"/>
  <c r="C72" i="11"/>
  <c r="C91" i="11"/>
  <c r="C85" i="11"/>
  <c r="C62" i="11"/>
  <c r="C66" i="11"/>
  <c r="E63" i="11"/>
  <c r="B106" i="11"/>
  <c r="E84" i="11"/>
  <c r="O84" i="11"/>
  <c r="E80" i="11"/>
  <c r="O80" i="11"/>
  <c r="O75" i="11"/>
  <c r="A75" i="11"/>
  <c r="O71" i="11"/>
  <c r="O65" i="11"/>
  <c r="B65" i="11"/>
  <c r="A65" i="11"/>
  <c r="O53" i="11"/>
  <c r="O51" i="11"/>
  <c r="O48" i="11"/>
  <c r="O45" i="11"/>
  <c r="O38" i="11"/>
  <c r="O36" i="11"/>
  <c r="O34" i="11"/>
  <c r="O33" i="11"/>
  <c r="O31" i="11"/>
  <c r="O30" i="11"/>
  <c r="O26" i="11"/>
  <c r="O24" i="11"/>
  <c r="O22" i="11"/>
  <c r="O62" i="11"/>
  <c r="O61" i="11"/>
  <c r="O49" i="11"/>
  <c r="O40" i="11"/>
  <c r="O32" i="11"/>
  <c r="O10" i="11"/>
  <c r="O8" i="11"/>
  <c r="C106" i="11"/>
  <c r="E104" i="11"/>
  <c r="B104" i="11"/>
  <c r="B103" i="11"/>
  <c r="A103" i="11"/>
  <c r="C102" i="11"/>
  <c r="C97" i="11"/>
  <c r="E96" i="11"/>
  <c r="B96" i="11"/>
  <c r="E94" i="11"/>
  <c r="B94" i="11"/>
  <c r="A94" i="11"/>
  <c r="E92" i="11"/>
  <c r="A92" i="11"/>
  <c r="E91" i="11"/>
  <c r="B91" i="11"/>
  <c r="E90" i="11"/>
  <c r="B90" i="11"/>
  <c r="E88" i="11"/>
  <c r="E87" i="11"/>
  <c r="B87" i="11"/>
  <c r="C83" i="11"/>
  <c r="E78" i="11"/>
  <c r="A78" i="11"/>
  <c r="C77" i="11"/>
  <c r="E74" i="11"/>
  <c r="E72" i="11"/>
  <c r="C65" i="11"/>
  <c r="B61" i="11"/>
  <c r="A61" i="11"/>
  <c r="B58" i="11"/>
  <c r="A58" i="11"/>
  <c r="E57" i="11"/>
  <c r="C56" i="11"/>
  <c r="C55" i="11"/>
  <c r="C53" i="11"/>
  <c r="C51" i="11"/>
  <c r="E106" i="11"/>
  <c r="B105" i="11"/>
  <c r="A101" i="11"/>
  <c r="E99" i="11"/>
  <c r="E98" i="11"/>
  <c r="B98" i="11"/>
  <c r="E93" i="11"/>
  <c r="A93" i="11"/>
  <c r="B86" i="11"/>
  <c r="A83" i="11"/>
  <c r="E82" i="11"/>
  <c r="A82" i="11"/>
  <c r="B80" i="11"/>
  <c r="A80" i="11"/>
  <c r="A76" i="11"/>
  <c r="E75" i="11"/>
  <c r="A72" i="11"/>
  <c r="E69" i="11"/>
  <c r="B67" i="11"/>
  <c r="A67" i="11"/>
  <c r="E66" i="11"/>
  <c r="B66" i="11"/>
  <c r="E64" i="11"/>
  <c r="B64" i="11"/>
  <c r="A64" i="11"/>
  <c r="B60" i="11"/>
  <c r="B50" i="11"/>
  <c r="A50" i="11"/>
  <c r="B46" i="11"/>
  <c r="A44" i="11"/>
  <c r="C41" i="11"/>
  <c r="E35" i="11"/>
  <c r="B35" i="11"/>
  <c r="B27" i="11"/>
  <c r="B23" i="11"/>
  <c r="A23" i="11"/>
  <c r="B19" i="11"/>
  <c r="A17" i="11"/>
  <c r="B16" i="11"/>
  <c r="B12" i="11"/>
  <c r="A10" i="11"/>
  <c r="F62" i="11"/>
  <c r="G56" i="11"/>
  <c r="G88" i="11"/>
  <c r="G43" i="11"/>
  <c r="G89" i="11"/>
  <c r="DY107" i="3"/>
  <c r="EA107" i="3"/>
  <c r="EC107" i="3"/>
  <c r="EE107" i="3"/>
  <c r="EG107" i="3"/>
  <c r="EI107" i="3"/>
  <c r="EK107" i="3"/>
  <c r="EM107" i="3"/>
  <c r="EO107" i="3"/>
  <c r="D63" i="11"/>
  <c r="D71" i="11"/>
  <c r="G39" i="11"/>
  <c r="E4" i="11"/>
  <c r="F71" i="11"/>
  <c r="G90" i="11"/>
  <c r="G55" i="11"/>
  <c r="F70" i="11"/>
  <c r="F63" i="11"/>
  <c r="G82" i="11"/>
  <c r="D62" i="11"/>
  <c r="D70" i="11"/>
  <c r="E98" i="23"/>
  <c r="E94" i="23"/>
  <c r="E68" i="23"/>
  <c r="E61" i="23"/>
  <c r="E59" i="23"/>
  <c r="E57" i="23"/>
  <c r="E55" i="23"/>
  <c r="E45" i="23"/>
  <c r="E43" i="23"/>
  <c r="E41" i="23"/>
  <c r="E39" i="23"/>
  <c r="E33" i="23"/>
  <c r="E31" i="23"/>
  <c r="L8" i="23"/>
  <c r="F75" i="11"/>
  <c r="D81" i="11"/>
  <c r="D87" i="11"/>
  <c r="G73" i="11"/>
  <c r="F84" i="11"/>
  <c r="E89" i="23"/>
  <c r="E83" i="23"/>
  <c r="L80" i="23"/>
  <c r="E74" i="23"/>
  <c r="G105" i="11"/>
  <c r="G97" i="11"/>
  <c r="D96" i="11"/>
  <c r="G95" i="11"/>
  <c r="F94" i="11"/>
  <c r="J106" i="23"/>
  <c r="R106" i="23"/>
  <c r="F77" i="11"/>
  <c r="G86" i="11"/>
  <c r="F78" i="11"/>
  <c r="G85" i="11"/>
  <c r="G99" i="11"/>
  <c r="G100" i="11"/>
  <c r="J102" i="23"/>
  <c r="R102" i="23"/>
  <c r="F105" i="11"/>
  <c r="F104" i="11"/>
  <c r="D103" i="11"/>
  <c r="F102" i="11"/>
  <c r="D101" i="11"/>
  <c r="D90" i="11"/>
  <c r="F86" i="11"/>
  <c r="D84" i="11"/>
  <c r="F82" i="11"/>
  <c r="G79" i="11"/>
  <c r="F72" i="11"/>
  <c r="E97" i="23"/>
  <c r="E93" i="23"/>
  <c r="E90" i="23"/>
  <c r="L88" i="23"/>
  <c r="E86" i="23"/>
  <c r="E81" i="23"/>
  <c r="E78" i="23"/>
  <c r="L76" i="23"/>
  <c r="E73" i="23"/>
  <c r="E72" i="23"/>
  <c r="E69" i="23"/>
  <c r="E66" i="23"/>
  <c r="L64" i="23"/>
  <c r="I106" i="23"/>
  <c r="M106" i="23"/>
  <c r="J105" i="23"/>
  <c r="R105" i="23"/>
  <c r="J104" i="23"/>
  <c r="R104" i="23"/>
  <c r="I102" i="23"/>
  <c r="M102" i="23"/>
  <c r="J101" i="23"/>
  <c r="R101" i="23"/>
  <c r="N106" i="23"/>
  <c r="E104" i="23"/>
  <c r="N102" i="23"/>
  <c r="L100" i="23"/>
  <c r="N98" i="23"/>
  <c r="E95" i="23"/>
  <c r="L92" i="23"/>
  <c r="E87" i="23"/>
  <c r="L84" i="23"/>
  <c r="N82" i="23"/>
  <c r="I104" i="23"/>
  <c r="M104" i="23"/>
  <c r="J103" i="23"/>
  <c r="R103" i="23"/>
  <c r="O107" i="11"/>
  <c r="I105" i="23"/>
  <c r="M105" i="23"/>
  <c r="I103" i="23"/>
  <c r="M103" i="23"/>
  <c r="I101" i="23"/>
  <c r="M101" i="23"/>
  <c r="L98" i="23"/>
  <c r="L94" i="23"/>
  <c r="L90" i="23"/>
  <c r="L86" i="23"/>
  <c r="L82" i="23"/>
  <c r="L78" i="23"/>
  <c r="L74" i="23"/>
  <c r="L70" i="23"/>
  <c r="L66" i="23"/>
  <c r="L62" i="23"/>
  <c r="L60" i="23"/>
  <c r="L58" i="23"/>
  <c r="L56" i="23"/>
  <c r="L54" i="23"/>
  <c r="L52" i="23"/>
  <c r="L50" i="23"/>
  <c r="L48" i="23"/>
  <c r="L46" i="23"/>
  <c r="L44" i="23"/>
  <c r="L42" i="23"/>
  <c r="L40" i="23"/>
  <c r="L38" i="23"/>
  <c r="L36" i="23"/>
  <c r="L34" i="23"/>
  <c r="L32" i="23"/>
  <c r="L68" i="23"/>
  <c r="E106" i="23"/>
  <c r="N104" i="23"/>
  <c r="E102" i="23"/>
  <c r="E100" i="23"/>
  <c r="N97" i="23"/>
  <c r="N96" i="23"/>
  <c r="E96" i="23"/>
  <c r="N93" i="23"/>
  <c r="E92" i="23"/>
  <c r="N89" i="23"/>
  <c r="N88" i="23"/>
  <c r="E88" i="23"/>
  <c r="N85" i="23"/>
  <c r="E84" i="23"/>
  <c r="N81" i="23"/>
  <c r="N80" i="23"/>
  <c r="E80" i="23"/>
  <c r="N77" i="23"/>
  <c r="E76" i="23"/>
  <c r="O106" i="23"/>
  <c r="P106" i="23"/>
  <c r="O104" i="23"/>
  <c r="P104" i="23"/>
  <c r="O102" i="23"/>
  <c r="P102" i="23"/>
  <c r="K81" i="11"/>
  <c r="L7" i="23"/>
  <c r="K105" i="23"/>
  <c r="L105" i="23"/>
  <c r="K103" i="23"/>
  <c r="L103" i="23"/>
  <c r="K101" i="23"/>
  <c r="L101" i="23"/>
  <c r="L99" i="23"/>
  <c r="L97" i="23"/>
  <c r="L95" i="23"/>
  <c r="L93" i="23"/>
  <c r="L91" i="23"/>
  <c r="L89" i="23"/>
  <c r="L87" i="23"/>
  <c r="L85" i="23"/>
  <c r="L83" i="23"/>
  <c r="L81" i="23"/>
  <c r="L79" i="23"/>
  <c r="L77" i="23"/>
  <c r="L75" i="23"/>
  <c r="L73" i="23"/>
  <c r="L71" i="23"/>
  <c r="L69" i="23"/>
  <c r="L67" i="23"/>
  <c r="L65" i="23"/>
  <c r="L63" i="23"/>
  <c r="L61" i="23"/>
  <c r="L59" i="23"/>
  <c r="L57" i="23"/>
  <c r="L55" i="23"/>
  <c r="L53" i="23"/>
  <c r="L51" i="23"/>
  <c r="L49" i="23"/>
  <c r="L47" i="23"/>
  <c r="L45" i="23"/>
  <c r="L43" i="23"/>
  <c r="L41" i="23"/>
  <c r="L39" i="23"/>
  <c r="L37" i="23"/>
  <c r="L35" i="23"/>
  <c r="L33" i="23"/>
  <c r="L31" i="23"/>
  <c r="E7" i="23"/>
  <c r="O105" i="23"/>
  <c r="P105" i="23"/>
  <c r="O103" i="23"/>
  <c r="P103" i="23"/>
  <c r="O101" i="23"/>
  <c r="P101" i="23"/>
  <c r="L48" i="11"/>
  <c r="K105" i="11"/>
  <c r="K64" i="11"/>
  <c r="K62" i="11"/>
  <c r="K56" i="11"/>
  <c r="K52" i="11"/>
  <c r="K48" i="11"/>
  <c r="L106" i="11"/>
  <c r="L42" i="11"/>
  <c r="L24" i="11"/>
  <c r="O3" i="11"/>
  <c r="L106" i="23"/>
  <c r="N105" i="23"/>
  <c r="L104" i="23"/>
  <c r="N103" i="23"/>
  <c r="L102" i="23"/>
  <c r="N101" i="23"/>
  <c r="N76" i="23"/>
  <c r="N84" i="23"/>
  <c r="N92" i="23"/>
  <c r="N100" i="23"/>
  <c r="N90" i="23"/>
  <c r="N7" i="23"/>
  <c r="K72" i="11"/>
  <c r="L11" i="11"/>
  <c r="L76" i="11"/>
  <c r="N42" i="23"/>
  <c r="N50" i="23"/>
  <c r="N58" i="23"/>
  <c r="N33" i="23"/>
  <c r="N38" i="23"/>
  <c r="N46" i="23"/>
  <c r="N54" i="23"/>
  <c r="N62" i="23"/>
  <c r="K97" i="11"/>
  <c r="L99" i="11"/>
  <c r="L54" i="11"/>
  <c r="L89" i="11"/>
  <c r="L72" i="11"/>
  <c r="N70" i="23"/>
  <c r="N78" i="23"/>
  <c r="N86" i="23"/>
  <c r="N94" i="23"/>
  <c r="N31" i="23"/>
  <c r="N35" i="23"/>
  <c r="N66" i="23"/>
  <c r="N74" i="23"/>
  <c r="L40" i="11"/>
  <c r="N34" i="23"/>
  <c r="N32" i="23"/>
  <c r="N36" i="23"/>
  <c r="N40" i="23"/>
  <c r="N44" i="23"/>
  <c r="N48" i="23"/>
  <c r="N52" i="23"/>
  <c r="N56" i="23"/>
  <c r="N60" i="23"/>
  <c r="N64" i="23"/>
  <c r="N68" i="23"/>
  <c r="N72" i="23"/>
  <c r="N37" i="23"/>
  <c r="N41" i="23"/>
  <c r="N45" i="23"/>
  <c r="N49" i="23"/>
  <c r="N53" i="23"/>
  <c r="N57" i="23"/>
  <c r="N61" i="23"/>
  <c r="N65" i="23"/>
  <c r="N69" i="23"/>
  <c r="N73" i="23"/>
  <c r="N39" i="23"/>
  <c r="N43" i="23"/>
  <c r="N47" i="23"/>
  <c r="N51" i="23"/>
  <c r="N55" i="23"/>
  <c r="N59" i="23"/>
  <c r="N63" i="23"/>
  <c r="N67" i="23"/>
  <c r="N71" i="23"/>
  <c r="N75" i="23"/>
  <c r="N79" i="23"/>
  <c r="N83" i="23"/>
  <c r="N87" i="23"/>
  <c r="N91" i="23"/>
  <c r="N95" i="23"/>
  <c r="N99" i="23"/>
  <c r="L9" i="23"/>
  <c r="N10" i="23"/>
  <c r="L11" i="23"/>
  <c r="N12" i="23"/>
  <c r="L13" i="23"/>
  <c r="N14" i="23"/>
  <c r="L15" i="23"/>
  <c r="N16" i="23"/>
  <c r="L17" i="23"/>
  <c r="N18" i="23"/>
  <c r="L19" i="23"/>
  <c r="N20" i="23"/>
  <c r="L21" i="23"/>
  <c r="N22" i="23"/>
  <c r="L23" i="23"/>
  <c r="N24" i="23"/>
  <c r="L25" i="23"/>
  <c r="N26" i="23"/>
  <c r="L27" i="23"/>
  <c r="N28" i="23"/>
  <c r="L29" i="23"/>
  <c r="N30" i="23"/>
  <c r="K102" i="11"/>
  <c r="K43" i="11"/>
  <c r="K25" i="11"/>
  <c r="K21" i="11"/>
  <c r="K17" i="11"/>
  <c r="K96" i="11"/>
  <c r="K92" i="11"/>
  <c r="K88" i="11"/>
  <c r="K84" i="11"/>
  <c r="K80" i="11"/>
  <c r="K76" i="11"/>
  <c r="K38" i="11"/>
  <c r="K32" i="11"/>
  <c r="K16" i="11"/>
  <c r="K10" i="11"/>
  <c r="L29" i="11"/>
  <c r="L9" i="11"/>
  <c r="K36" i="11"/>
  <c r="N9" i="23"/>
  <c r="L10" i="23"/>
  <c r="N11" i="23"/>
  <c r="L12" i="23"/>
  <c r="N13" i="23"/>
  <c r="L14" i="23"/>
  <c r="N15" i="23"/>
  <c r="L16" i="23"/>
  <c r="N17" i="23"/>
  <c r="L18" i="23"/>
  <c r="N19" i="23"/>
  <c r="L20" i="23"/>
  <c r="N21" i="23"/>
  <c r="L22" i="23"/>
  <c r="N23" i="23"/>
  <c r="L24" i="23"/>
  <c r="N25" i="23"/>
  <c r="L26" i="23"/>
  <c r="N27" i="23"/>
  <c r="L28" i="23"/>
  <c r="N29" i="23"/>
  <c r="L30" i="23"/>
  <c r="L69" i="11"/>
  <c r="L65" i="11"/>
  <c r="L61" i="11"/>
  <c r="L57" i="11"/>
  <c r="L53" i="11"/>
  <c r="L49" i="11"/>
  <c r="L45" i="11"/>
  <c r="L41" i="11"/>
  <c r="L27" i="11"/>
  <c r="L23" i="11"/>
  <c r="L19" i="11"/>
  <c r="L86" i="11"/>
  <c r="L78" i="11"/>
  <c r="L36" i="11"/>
  <c r="K100" i="11"/>
  <c r="K27" i="11"/>
  <c r="K23" i="11"/>
  <c r="K19" i="11"/>
  <c r="K98" i="11"/>
  <c r="K94" i="11"/>
  <c r="K90" i="11"/>
  <c r="K86" i="11"/>
  <c r="K78" i="11"/>
  <c r="K74" i="11"/>
  <c r="K34" i="11"/>
  <c r="K30" i="11"/>
  <c r="K14" i="11"/>
  <c r="L85" i="11"/>
  <c r="L77" i="11"/>
  <c r="L33" i="11"/>
  <c r="L13" i="11"/>
  <c r="L71" i="11"/>
  <c r="L67" i="11"/>
  <c r="L63" i="11"/>
  <c r="L59" i="11"/>
  <c r="L55" i="11"/>
  <c r="L51" i="11"/>
  <c r="L47" i="11"/>
  <c r="L43" i="11"/>
  <c r="L39" i="11"/>
  <c r="L25" i="11"/>
  <c r="L21" i="11"/>
  <c r="L17" i="11"/>
  <c r="L91" i="11"/>
  <c r="L82" i="11"/>
  <c r="L74" i="11"/>
  <c r="L16" i="11"/>
  <c r="K68" i="11"/>
  <c r="L80" i="11"/>
  <c r="L58" i="11"/>
  <c r="K93" i="11"/>
  <c r="K28" i="11"/>
  <c r="K54" i="11"/>
  <c r="K70" i="11"/>
  <c r="L100" i="11"/>
  <c r="L84" i="11"/>
  <c r="L97" i="11"/>
  <c r="L56" i="11"/>
  <c r="L70" i="11"/>
  <c r="K95" i="11"/>
  <c r="K26" i="11"/>
  <c r="K44" i="11"/>
  <c r="K60" i="11"/>
  <c r="L87" i="11"/>
  <c r="L35" i="11"/>
  <c r="L60" i="11"/>
  <c r="L44" i="11"/>
  <c r="L18" i="11"/>
  <c r="K66" i="11"/>
  <c r="K50" i="11"/>
  <c r="K99" i="11"/>
  <c r="K75" i="11"/>
  <c r="L93" i="11"/>
  <c r="L79" i="11"/>
  <c r="L15" i="11"/>
  <c r="L68" i="11"/>
  <c r="L52" i="11"/>
  <c r="L26" i="11"/>
  <c r="K101" i="11"/>
  <c r="K58" i="11"/>
  <c r="K42" i="11"/>
  <c r="K24" i="11"/>
  <c r="K91" i="11"/>
  <c r="K83" i="11"/>
  <c r="K31" i="11"/>
  <c r="L8" i="11"/>
  <c r="L98" i="11"/>
  <c r="K12" i="11"/>
  <c r="L96" i="11"/>
  <c r="L92" i="11"/>
  <c r="L88" i="11"/>
  <c r="K37" i="11"/>
  <c r="K8" i="11"/>
  <c r="L94" i="11"/>
  <c r="L90" i="11"/>
  <c r="EQ107" i="3"/>
  <c r="L37" i="11"/>
  <c r="L31" i="11"/>
  <c r="L66" i="11"/>
  <c r="L46" i="11"/>
  <c r="L95" i="11"/>
  <c r="K89" i="11"/>
  <c r="K73" i="11"/>
  <c r="K22" i="11"/>
  <c r="K82" i="11"/>
  <c r="K39" i="11"/>
  <c r="L64" i="11"/>
  <c r="L62" i="11"/>
  <c r="K46" i="11"/>
  <c r="K18" i="11"/>
  <c r="L101" i="11"/>
  <c r="L50" i="11"/>
  <c r="K40" i="11"/>
  <c r="K29" i="11"/>
  <c r="K20" i="11"/>
  <c r="EP107" i="3"/>
  <c r="EP111" i="1"/>
  <c r="L34" i="11"/>
  <c r="L14" i="11"/>
  <c r="FJ111" i="1"/>
  <c r="K71" i="11"/>
  <c r="K67" i="11"/>
  <c r="K63" i="11"/>
  <c r="K59" i="11"/>
  <c r="K55" i="11"/>
  <c r="K51" i="11"/>
  <c r="K47" i="11"/>
  <c r="K41" i="11"/>
  <c r="L32" i="11"/>
  <c r="L28" i="11"/>
  <c r="L12" i="11"/>
  <c r="L105" i="11"/>
  <c r="L75" i="11"/>
  <c r="K77" i="11"/>
  <c r="K85" i="11"/>
  <c r="K103" i="11"/>
  <c r="L83" i="11"/>
  <c r="K69" i="11"/>
  <c r="K65" i="11"/>
  <c r="K61" i="11"/>
  <c r="K57" i="11"/>
  <c r="K53" i="11"/>
  <c r="K49" i="11"/>
  <c r="K45" i="11"/>
  <c r="L30" i="11"/>
  <c r="L10" i="11"/>
  <c r="K33" i="11"/>
  <c r="L20" i="11"/>
  <c r="K13" i="11"/>
  <c r="K9" i="11"/>
  <c r="L73" i="11"/>
  <c r="L81" i="11"/>
  <c r="L38" i="11"/>
  <c r="EZ111" i="1"/>
  <c r="K79" i="11"/>
  <c r="K87" i="11"/>
  <c r="L103" i="11"/>
  <c r="K35" i="11"/>
  <c r="L22" i="11"/>
  <c r="K15" i="11"/>
  <c r="EP112" i="1"/>
  <c r="K7" i="11"/>
  <c r="K106" i="11"/>
  <c r="L104" i="11"/>
  <c r="K104" i="11"/>
  <c r="L102" i="11"/>
  <c r="L7" i="11"/>
  <c r="K11" i="11"/>
  <c r="FJ112" i="1"/>
  <c r="EZ112" i="1"/>
  <c r="IF23" i="1"/>
  <c r="IF21" i="1"/>
  <c r="HT21" i="1"/>
  <c r="IF22" i="1"/>
  <c r="P123" i="34"/>
  <c r="HI21" i="1"/>
  <c r="P475" i="34"/>
  <c r="HI20" i="1"/>
  <c r="P443" i="34"/>
  <c r="HI19" i="1"/>
  <c r="P411" i="34"/>
  <c r="HI18" i="1"/>
  <c r="P379" i="34"/>
  <c r="HI17" i="1"/>
  <c r="P347" i="34"/>
  <c r="HI16" i="1"/>
  <c r="P315" i="34"/>
  <c r="HI15" i="1"/>
  <c r="P283" i="34"/>
  <c r="HI14" i="1"/>
  <c r="P251" i="34"/>
  <c r="HI13" i="1"/>
  <c r="P219" i="34"/>
  <c r="HI12" i="1"/>
  <c r="P187" i="34"/>
  <c r="HI7" i="1"/>
  <c r="P27" i="34"/>
  <c r="HI11" i="1"/>
  <c r="P155" i="34"/>
</calcChain>
</file>

<file path=xl/comments1.xml><?xml version="1.0" encoding="utf-8"?>
<comments xmlns="http://schemas.openxmlformats.org/spreadsheetml/2006/main">
  <authors>
    <author>D K</author>
    <author>nagesh fadnavis</author>
  </authors>
  <commentList>
    <comment ref="N1" authorId="0">
      <text>
        <r>
          <rPr>
            <sz val="16"/>
            <color indexed="81"/>
            <rFont val="Kruti Dev 010"/>
          </rPr>
          <t xml:space="preserve">;g odZcqd ,d lqfo/kk ek= gS] blds iz;ksx ls igys d{kksUufr fu;e lko/kkuh ls i&lt;sa o bl odZcqd dks fu;eksa ds vk/kkj ij Lo;a ij[ksaA </t>
        </r>
      </text>
    </comment>
    <comment ref="I5" authorId="1">
      <text>
        <r>
          <rPr>
            <b/>
            <sz val="10"/>
            <color indexed="81"/>
            <rFont val="Cambria"/>
            <family val="1"/>
            <scheme val="major"/>
          </rPr>
          <t>Thanks to Vishwambhar Dayal Bunkar for DOB in words.</t>
        </r>
      </text>
    </comment>
  </commentList>
</comments>
</file>

<file path=xl/comments2.xml><?xml version="1.0" encoding="utf-8"?>
<comments xmlns="http://schemas.openxmlformats.org/spreadsheetml/2006/main">
  <authors>
    <author>D K</author>
  </authors>
  <commentList>
    <comment ref="HI5" authorId="0">
      <text>
        <r>
          <rPr>
            <b/>
            <sz val="8"/>
            <color indexed="81"/>
            <rFont val="Arial"/>
          </rPr>
          <t xml:space="preserve">PLZ. CHECK RANK MANUALLY
</t>
        </r>
      </text>
    </comment>
  </commentList>
</comments>
</file>

<file path=xl/comments3.xml><?xml version="1.0" encoding="utf-8"?>
<comments xmlns="http://schemas.openxmlformats.org/spreadsheetml/2006/main">
  <authors>
    <author>D. Kavita</author>
  </authors>
  <commentList>
    <comment ref="AI2" authorId="0">
      <text>
        <r>
          <rPr>
            <sz val="16"/>
            <color indexed="81"/>
            <rFont val="Calibri"/>
            <family val="2"/>
          </rPr>
          <t xml:space="preserve">Progress Reports </t>
        </r>
        <r>
          <rPr>
            <b/>
            <sz val="16"/>
            <color indexed="81"/>
            <rFont val="Kruti Dev 010"/>
          </rPr>
          <t>dks vki pkgsa rks</t>
        </r>
        <r>
          <rPr>
            <sz val="16"/>
            <color indexed="81"/>
            <rFont val="Calibri"/>
            <family val="2"/>
          </rPr>
          <t xml:space="preserve"> Half Legal (8.5X6.7) size </t>
        </r>
        <r>
          <rPr>
            <b/>
            <sz val="16"/>
            <color indexed="81"/>
            <rFont val="Kruti Dev 010"/>
          </rPr>
          <t>ds ,d</t>
        </r>
        <r>
          <rPr>
            <sz val="16"/>
            <color indexed="81"/>
            <rFont val="Calibri"/>
            <family val="2"/>
          </rPr>
          <t xml:space="preserve"> sheet </t>
        </r>
        <r>
          <rPr>
            <b/>
            <sz val="16"/>
            <color indexed="81"/>
            <rFont val="Kruti Dev 010"/>
          </rPr>
          <t>ij ,d</t>
        </r>
        <r>
          <rPr>
            <sz val="16"/>
            <color indexed="81"/>
            <rFont val="Calibri"/>
            <family val="2"/>
          </rPr>
          <t xml:space="preserve"> report</t>
        </r>
        <r>
          <rPr>
            <b/>
            <sz val="16"/>
            <color indexed="81"/>
            <rFont val="Kruti Dev 010"/>
          </rPr>
          <t xml:space="preserve"> ;k </t>
        </r>
        <r>
          <rPr>
            <sz val="16"/>
            <color indexed="81"/>
            <rFont val="Calibri"/>
            <family val="2"/>
          </rPr>
          <t xml:space="preserve">Legal (8.27X13.5) size </t>
        </r>
        <r>
          <rPr>
            <b/>
            <sz val="16"/>
            <color indexed="81"/>
            <rFont val="Kruti Dev 010"/>
          </rPr>
          <t>ds ,d</t>
        </r>
        <r>
          <rPr>
            <sz val="16"/>
            <color indexed="81"/>
            <rFont val="Calibri"/>
            <family val="2"/>
          </rPr>
          <t xml:space="preserve"> sheet </t>
        </r>
        <r>
          <rPr>
            <b/>
            <sz val="16"/>
            <color indexed="81"/>
            <rFont val="Kruti Dev 010"/>
          </rPr>
          <t>ij nks</t>
        </r>
        <r>
          <rPr>
            <sz val="16"/>
            <color indexed="81"/>
            <rFont val="Calibri"/>
            <family val="2"/>
          </rPr>
          <t xml:space="preserve"> reports print</t>
        </r>
        <r>
          <rPr>
            <b/>
            <sz val="16"/>
            <color indexed="81"/>
            <rFont val="Kruti Dev 010"/>
          </rPr>
          <t xml:space="preserve"> dj ldrs gSaA</t>
        </r>
        <r>
          <rPr>
            <sz val="16"/>
            <color indexed="81"/>
            <rFont val="Calibri"/>
            <family val="2"/>
          </rPr>
          <t xml:space="preserve">
Half Legal (8.5X6.7)</t>
        </r>
        <r>
          <rPr>
            <sz val="16"/>
            <color indexed="10"/>
            <rFont val="Calibri"/>
            <family val="2"/>
          </rPr>
          <t xml:space="preserve"> </t>
        </r>
        <r>
          <rPr>
            <b/>
            <u/>
            <sz val="16"/>
            <color indexed="10"/>
            <rFont val="Calibri"/>
            <family val="2"/>
          </rPr>
          <t>Portrait</t>
        </r>
        <r>
          <rPr>
            <b/>
            <sz val="16"/>
            <color indexed="81"/>
            <rFont val="Kruti Dev 010"/>
          </rPr>
          <t xml:space="preserve"> ij </t>
        </r>
        <r>
          <rPr>
            <sz val="16"/>
            <color indexed="81"/>
            <rFont val="Calibri"/>
            <family val="2"/>
          </rPr>
          <t xml:space="preserve">print </t>
        </r>
        <r>
          <rPr>
            <b/>
            <sz val="16"/>
            <color indexed="81"/>
            <rFont val="Kruti Dev 010"/>
          </rPr>
          <t>djus ds fy, dksbZ</t>
        </r>
        <r>
          <rPr>
            <sz val="16"/>
            <color indexed="81"/>
            <rFont val="Calibri"/>
            <family val="2"/>
          </rPr>
          <t xml:space="preserve"> extra page set </t>
        </r>
        <r>
          <rPr>
            <b/>
            <sz val="16"/>
            <color indexed="81"/>
            <rFont val="Calibri"/>
            <family val="2"/>
          </rPr>
          <t>up</t>
        </r>
        <r>
          <rPr>
            <b/>
            <sz val="16"/>
            <color indexed="81"/>
            <rFont val="Kruti Dev 010"/>
          </rPr>
          <t xml:space="preserve"> dh vko';drk ugha gSA lh/ks</t>
        </r>
        <r>
          <rPr>
            <sz val="16"/>
            <color indexed="81"/>
            <rFont val="Calibri"/>
            <family val="2"/>
          </rPr>
          <t xml:space="preserve"> print command </t>
        </r>
        <r>
          <rPr>
            <b/>
            <sz val="16"/>
            <color indexed="81"/>
            <rFont val="Kruti Dev 010"/>
          </rPr>
          <t>nsaA</t>
        </r>
        <r>
          <rPr>
            <sz val="16"/>
            <color indexed="81"/>
            <rFont val="Calibri"/>
            <family val="2"/>
          </rPr>
          <t xml:space="preserve">
Legal (8.27X13.5) </t>
        </r>
        <r>
          <rPr>
            <b/>
            <u/>
            <sz val="16"/>
            <color indexed="10"/>
            <rFont val="Calibri"/>
            <family val="2"/>
          </rPr>
          <t>Landscape</t>
        </r>
        <r>
          <rPr>
            <b/>
            <sz val="16"/>
            <color indexed="81"/>
            <rFont val="Kruti Dev 010"/>
          </rPr>
          <t xml:space="preserve"> ij </t>
        </r>
        <r>
          <rPr>
            <sz val="16"/>
            <color indexed="81"/>
            <rFont val="Calibri"/>
            <family val="2"/>
          </rPr>
          <t xml:space="preserve">print </t>
        </r>
        <r>
          <rPr>
            <b/>
            <sz val="16"/>
            <color indexed="81"/>
            <rFont val="Kruti Dev 010"/>
          </rPr>
          <t xml:space="preserve">djus ds fy, </t>
        </r>
        <r>
          <rPr>
            <sz val="16"/>
            <color indexed="81"/>
            <rFont val="Calibri"/>
            <family val="2"/>
          </rPr>
          <t xml:space="preserve">
File Menu </t>
        </r>
        <r>
          <rPr>
            <b/>
            <sz val="16"/>
            <color indexed="81"/>
            <rFont val="Kruti Dev 010"/>
          </rPr>
          <t>ls</t>
        </r>
        <r>
          <rPr>
            <sz val="16"/>
            <color indexed="81"/>
            <rFont val="Calibri"/>
            <family val="2"/>
          </rPr>
          <t xml:space="preserve"> page set up option </t>
        </r>
        <r>
          <rPr>
            <b/>
            <sz val="16"/>
            <color indexed="81"/>
            <rFont val="Kruti Dev 010"/>
          </rPr>
          <t>dks pqusa</t>
        </r>
        <r>
          <rPr>
            <sz val="16"/>
            <color indexed="81"/>
            <rFont val="Calibri"/>
            <family val="2"/>
          </rPr>
          <t xml:space="preserve">
Page size A4 </t>
        </r>
        <r>
          <rPr>
            <b/>
            <sz val="16"/>
            <color indexed="81"/>
            <rFont val="Kruti Dev 010"/>
          </rPr>
          <t>dks pqusa</t>
        </r>
        <r>
          <rPr>
            <sz val="16"/>
            <color indexed="81"/>
            <rFont val="Calibri"/>
            <family val="2"/>
          </rPr>
          <t xml:space="preserve">
Orientation Landscape </t>
        </r>
        <r>
          <rPr>
            <b/>
            <sz val="16"/>
            <color indexed="81"/>
            <rFont val="Kruti Dev 010"/>
          </rPr>
          <t>pqusa</t>
        </r>
        <r>
          <rPr>
            <sz val="16"/>
            <color indexed="81"/>
            <rFont val="Calibri"/>
            <family val="2"/>
          </rPr>
          <t xml:space="preserve">
column L</t>
        </r>
        <r>
          <rPr>
            <b/>
            <u/>
            <sz val="16"/>
            <color indexed="81"/>
            <rFont val="Kruti Dev 010"/>
          </rPr>
          <t xml:space="preserve"> vkSj</t>
        </r>
        <r>
          <rPr>
            <b/>
            <u/>
            <sz val="16"/>
            <color indexed="81"/>
            <rFont val="Calibri"/>
            <family val="2"/>
          </rPr>
          <t xml:space="preserve"> </t>
        </r>
        <r>
          <rPr>
            <b/>
            <u/>
            <sz val="16"/>
            <color indexed="10"/>
            <rFont val="Calibri"/>
            <family val="2"/>
          </rPr>
          <t>M</t>
        </r>
        <r>
          <rPr>
            <sz val="16"/>
            <color indexed="81"/>
            <rFont val="Calibri"/>
            <family val="2"/>
          </rPr>
          <t xml:space="preserve"> (K </t>
        </r>
        <r>
          <rPr>
            <b/>
            <sz val="16"/>
            <color indexed="81"/>
            <rFont val="Kruti Dev 010"/>
          </rPr>
          <t xml:space="preserve">vkSj </t>
        </r>
        <r>
          <rPr>
            <sz val="16"/>
            <color indexed="81"/>
            <rFont val="Calibri"/>
            <family val="2"/>
          </rPr>
          <t>N</t>
        </r>
        <r>
          <rPr>
            <b/>
            <sz val="16"/>
            <color indexed="81"/>
            <rFont val="Kruti Dev 010"/>
          </rPr>
          <t xml:space="preserve"> ds chp Nqis gSa</t>
        </r>
        <r>
          <rPr>
            <b/>
            <sz val="16"/>
            <color indexed="81"/>
            <rFont val="Calibri"/>
            <family val="2"/>
          </rPr>
          <t>)</t>
        </r>
        <r>
          <rPr>
            <b/>
            <sz val="16"/>
            <color indexed="81"/>
            <rFont val="Kruti Dev 010"/>
          </rPr>
          <t xml:space="preserve"> dks </t>
        </r>
        <r>
          <rPr>
            <b/>
            <sz val="16"/>
            <color indexed="81"/>
            <rFont val="Calibri"/>
            <family val="2"/>
          </rPr>
          <t>unhide</t>
        </r>
        <r>
          <rPr>
            <b/>
            <sz val="16"/>
            <color indexed="81"/>
            <rFont val="Kruti Dev 010"/>
          </rPr>
          <t xml:space="preserve"> djsa o </t>
        </r>
        <r>
          <rPr>
            <sz val="16"/>
            <color indexed="81"/>
            <rFont val="Calibri"/>
            <family val="2"/>
          </rPr>
          <t>print command</t>
        </r>
        <r>
          <rPr>
            <b/>
            <sz val="16"/>
            <color indexed="81"/>
            <rFont val="Kruti Dev 010"/>
          </rPr>
          <t xml:space="preserve"> nsaaA </t>
        </r>
      </text>
    </comment>
  </commentList>
</comments>
</file>

<file path=xl/comments4.xml><?xml version="1.0" encoding="utf-8"?>
<comments xmlns="http://schemas.openxmlformats.org/spreadsheetml/2006/main">
  <authors>
    <author>D. Kavita</author>
  </authors>
  <commentList>
    <comment ref="M3" authorId="0">
      <text>
        <r>
          <rPr>
            <sz val="16"/>
            <color indexed="81"/>
            <rFont val="Calibri"/>
            <family val="2"/>
          </rPr>
          <t xml:space="preserve">Progress Reports </t>
        </r>
        <r>
          <rPr>
            <b/>
            <sz val="16"/>
            <color indexed="81"/>
            <rFont val="Kruti Dev 010"/>
          </rPr>
          <t>dks vki pkgsa rks</t>
        </r>
        <r>
          <rPr>
            <sz val="16"/>
            <color indexed="81"/>
            <rFont val="Calibri"/>
            <family val="2"/>
          </rPr>
          <t xml:space="preserve"> A5 (8.27X5.83) size </t>
        </r>
        <r>
          <rPr>
            <b/>
            <sz val="16"/>
            <color indexed="81"/>
            <rFont val="Kruti Dev 010"/>
          </rPr>
          <t>ds ,d</t>
        </r>
        <r>
          <rPr>
            <sz val="16"/>
            <color indexed="81"/>
            <rFont val="Calibri"/>
            <family val="2"/>
          </rPr>
          <t xml:space="preserve"> sheet </t>
        </r>
        <r>
          <rPr>
            <b/>
            <sz val="16"/>
            <color indexed="81"/>
            <rFont val="Kruti Dev 010"/>
          </rPr>
          <t>ij ,d</t>
        </r>
        <r>
          <rPr>
            <sz val="16"/>
            <color indexed="81"/>
            <rFont val="Calibri"/>
            <family val="2"/>
          </rPr>
          <t xml:space="preserve"> report</t>
        </r>
        <r>
          <rPr>
            <b/>
            <sz val="16"/>
            <color indexed="81"/>
            <rFont val="Kruti Dev 010"/>
          </rPr>
          <t xml:space="preserve"> ;k </t>
        </r>
        <r>
          <rPr>
            <sz val="16"/>
            <color indexed="81"/>
            <rFont val="Calibri"/>
            <family val="2"/>
          </rPr>
          <t xml:space="preserve">A4 (8.27X11.69) size </t>
        </r>
        <r>
          <rPr>
            <b/>
            <sz val="16"/>
            <color indexed="81"/>
            <rFont val="Kruti Dev 010"/>
          </rPr>
          <t>ds ,d</t>
        </r>
        <r>
          <rPr>
            <sz val="16"/>
            <color indexed="81"/>
            <rFont val="Calibri"/>
            <family val="2"/>
          </rPr>
          <t xml:space="preserve"> sheet </t>
        </r>
        <r>
          <rPr>
            <b/>
            <sz val="16"/>
            <color indexed="81"/>
            <rFont val="Kruti Dev 010"/>
          </rPr>
          <t>ij nks</t>
        </r>
        <r>
          <rPr>
            <sz val="16"/>
            <color indexed="81"/>
            <rFont val="Calibri"/>
            <family val="2"/>
          </rPr>
          <t xml:space="preserve"> reports print</t>
        </r>
        <r>
          <rPr>
            <b/>
            <sz val="16"/>
            <color indexed="81"/>
            <rFont val="Kruti Dev 010"/>
          </rPr>
          <t xml:space="preserve"> dj ldrs gSaA</t>
        </r>
        <r>
          <rPr>
            <sz val="16"/>
            <color indexed="81"/>
            <rFont val="Calibri"/>
            <family val="2"/>
          </rPr>
          <t xml:space="preserve">
A5 (8.27X5.83)</t>
        </r>
        <r>
          <rPr>
            <sz val="16"/>
            <color indexed="10"/>
            <rFont val="Calibri"/>
            <family val="2"/>
          </rPr>
          <t xml:space="preserve"> </t>
        </r>
        <r>
          <rPr>
            <b/>
            <u/>
            <sz val="16"/>
            <color indexed="10"/>
            <rFont val="Calibri"/>
            <family val="2"/>
          </rPr>
          <t>Portrait</t>
        </r>
        <r>
          <rPr>
            <b/>
            <sz val="16"/>
            <color indexed="81"/>
            <rFont val="Kruti Dev 010"/>
          </rPr>
          <t xml:space="preserve"> ij </t>
        </r>
        <r>
          <rPr>
            <sz val="16"/>
            <color indexed="81"/>
            <rFont val="Calibri"/>
            <family val="2"/>
          </rPr>
          <t xml:space="preserve">print </t>
        </r>
        <r>
          <rPr>
            <b/>
            <sz val="16"/>
            <color indexed="81"/>
            <rFont val="Kruti Dev 010"/>
          </rPr>
          <t>djus ds fy, dksbZ</t>
        </r>
        <r>
          <rPr>
            <sz val="16"/>
            <color indexed="81"/>
            <rFont val="Calibri"/>
            <family val="2"/>
          </rPr>
          <t xml:space="preserve"> extra page set </t>
        </r>
        <r>
          <rPr>
            <b/>
            <sz val="16"/>
            <color indexed="81"/>
            <rFont val="Calibri"/>
            <family val="2"/>
          </rPr>
          <t>up</t>
        </r>
        <r>
          <rPr>
            <b/>
            <sz val="16"/>
            <color indexed="81"/>
            <rFont val="Kruti Dev 010"/>
          </rPr>
          <t xml:space="preserve"> dh vko';drk ugha gSA lh/ks</t>
        </r>
        <r>
          <rPr>
            <sz val="16"/>
            <color indexed="81"/>
            <rFont val="Calibri"/>
            <family val="2"/>
          </rPr>
          <t xml:space="preserve"> print command </t>
        </r>
        <r>
          <rPr>
            <b/>
            <sz val="16"/>
            <color indexed="81"/>
            <rFont val="Kruti Dev 010"/>
          </rPr>
          <t>nsaA</t>
        </r>
        <r>
          <rPr>
            <sz val="16"/>
            <color indexed="81"/>
            <rFont val="Calibri"/>
            <family val="2"/>
          </rPr>
          <t xml:space="preserve">
A4 (8.27X11.69) </t>
        </r>
        <r>
          <rPr>
            <b/>
            <u/>
            <sz val="16"/>
            <color indexed="10"/>
            <rFont val="Calibri"/>
            <family val="2"/>
          </rPr>
          <t>Landscape</t>
        </r>
        <r>
          <rPr>
            <b/>
            <sz val="16"/>
            <color indexed="81"/>
            <rFont val="Kruti Dev 010"/>
          </rPr>
          <t xml:space="preserve"> ij </t>
        </r>
        <r>
          <rPr>
            <sz val="16"/>
            <color indexed="81"/>
            <rFont val="Calibri"/>
            <family val="2"/>
          </rPr>
          <t xml:space="preserve">print </t>
        </r>
        <r>
          <rPr>
            <b/>
            <sz val="16"/>
            <color indexed="81"/>
            <rFont val="Kruti Dev 010"/>
          </rPr>
          <t xml:space="preserve">djus ds fy, </t>
        </r>
        <r>
          <rPr>
            <sz val="16"/>
            <color indexed="81"/>
            <rFont val="Calibri"/>
            <family val="2"/>
          </rPr>
          <t xml:space="preserve">
File Menu </t>
        </r>
        <r>
          <rPr>
            <b/>
            <sz val="16"/>
            <color indexed="81"/>
            <rFont val="Kruti Dev 010"/>
          </rPr>
          <t>ls</t>
        </r>
        <r>
          <rPr>
            <sz val="16"/>
            <color indexed="81"/>
            <rFont val="Calibri"/>
            <family val="2"/>
          </rPr>
          <t xml:space="preserve"> page set up option </t>
        </r>
        <r>
          <rPr>
            <b/>
            <sz val="16"/>
            <color indexed="81"/>
            <rFont val="Kruti Dev 010"/>
          </rPr>
          <t>dks pqusa</t>
        </r>
        <r>
          <rPr>
            <sz val="16"/>
            <color indexed="81"/>
            <rFont val="Calibri"/>
            <family val="2"/>
          </rPr>
          <t xml:space="preserve">
Page size A4 </t>
        </r>
        <r>
          <rPr>
            <b/>
            <sz val="16"/>
            <color indexed="81"/>
            <rFont val="Kruti Dev 010"/>
          </rPr>
          <t>dks pqusa</t>
        </r>
        <r>
          <rPr>
            <sz val="16"/>
            <color indexed="81"/>
            <rFont val="Calibri"/>
            <family val="2"/>
          </rPr>
          <t xml:space="preserve">
Orientation Landscape </t>
        </r>
        <r>
          <rPr>
            <b/>
            <sz val="16"/>
            <color indexed="81"/>
            <rFont val="Kruti Dev 010"/>
          </rPr>
          <t>pqusa</t>
        </r>
        <r>
          <rPr>
            <sz val="16"/>
            <color indexed="81"/>
            <rFont val="Calibri"/>
            <family val="2"/>
          </rPr>
          <t xml:space="preserve">
column </t>
        </r>
        <r>
          <rPr>
            <b/>
            <u/>
            <sz val="16"/>
            <color indexed="10"/>
            <rFont val="Calibri"/>
            <family val="2"/>
          </rPr>
          <t>I</t>
        </r>
        <r>
          <rPr>
            <b/>
            <u/>
            <sz val="16"/>
            <color indexed="81"/>
            <rFont val="Kruti Dev 010"/>
          </rPr>
          <t xml:space="preserve"> vkSj</t>
        </r>
        <r>
          <rPr>
            <b/>
            <u/>
            <sz val="16"/>
            <color indexed="81"/>
            <rFont val="Calibri"/>
            <family val="2"/>
          </rPr>
          <t xml:space="preserve"> </t>
        </r>
        <r>
          <rPr>
            <b/>
            <u/>
            <sz val="16"/>
            <color indexed="10"/>
            <rFont val="Calibri"/>
            <family val="2"/>
          </rPr>
          <t>J</t>
        </r>
        <r>
          <rPr>
            <sz val="16"/>
            <color indexed="81"/>
            <rFont val="Calibri"/>
            <family val="2"/>
          </rPr>
          <t xml:space="preserve"> (H </t>
        </r>
        <r>
          <rPr>
            <b/>
            <sz val="16"/>
            <color indexed="81"/>
            <rFont val="Kruti Dev 010"/>
          </rPr>
          <t xml:space="preserve">vkSj </t>
        </r>
        <r>
          <rPr>
            <sz val="16"/>
            <color indexed="81"/>
            <rFont val="Calibri"/>
            <family val="2"/>
          </rPr>
          <t>K</t>
        </r>
        <r>
          <rPr>
            <b/>
            <sz val="16"/>
            <color indexed="81"/>
            <rFont val="Kruti Dev 010"/>
          </rPr>
          <t xml:space="preserve"> ds chp Nqis gSa</t>
        </r>
        <r>
          <rPr>
            <b/>
            <sz val="16"/>
            <color indexed="81"/>
            <rFont val="Calibri"/>
            <family val="2"/>
          </rPr>
          <t>)</t>
        </r>
        <r>
          <rPr>
            <b/>
            <sz val="16"/>
            <color indexed="81"/>
            <rFont val="Kruti Dev 010"/>
          </rPr>
          <t xml:space="preserve"> dks </t>
        </r>
        <r>
          <rPr>
            <b/>
            <sz val="16"/>
            <color indexed="81"/>
            <rFont val="Calibri"/>
            <family val="2"/>
          </rPr>
          <t>unhide</t>
        </r>
        <r>
          <rPr>
            <b/>
            <sz val="16"/>
            <color indexed="81"/>
            <rFont val="Kruti Dev 010"/>
          </rPr>
          <t xml:space="preserve"> djsa o </t>
        </r>
        <r>
          <rPr>
            <sz val="16"/>
            <color indexed="81"/>
            <rFont val="Calibri"/>
            <family val="2"/>
          </rPr>
          <t>print command</t>
        </r>
        <r>
          <rPr>
            <b/>
            <sz val="16"/>
            <color indexed="81"/>
            <rFont val="Kruti Dev 010"/>
          </rPr>
          <t xml:space="preserve"> nsaaA </t>
        </r>
      </text>
    </comment>
  </commentList>
</comments>
</file>

<file path=xl/comments5.xml><?xml version="1.0" encoding="utf-8"?>
<comments xmlns="http://schemas.openxmlformats.org/spreadsheetml/2006/main">
  <authors>
    <author>D Kavita</author>
  </authors>
  <commentList>
    <comment ref="W1" authorId="0">
      <text>
        <r>
          <rPr>
            <b/>
            <sz val="9"/>
            <color indexed="81"/>
            <rFont val="Arial"/>
          </rPr>
          <t>Print the Progress Reports on A4 (8.27X11.69 ) size paper.</t>
        </r>
      </text>
    </comment>
  </commentList>
</comments>
</file>

<file path=xl/comments6.xml><?xml version="1.0" encoding="utf-8"?>
<comments xmlns="http://schemas.openxmlformats.org/spreadsheetml/2006/main">
  <authors>
    <author>D K</author>
  </authors>
  <commentList>
    <comment ref="J3" authorId="0">
      <text>
        <r>
          <rPr>
            <b/>
            <sz val="9"/>
            <color indexed="81"/>
            <rFont val="Arial"/>
          </rPr>
          <t>This document is to be printed on A4 size paper.</t>
        </r>
      </text>
    </comment>
    <comment ref="J29"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List>
</comments>
</file>

<file path=xl/sharedStrings.xml><?xml version="1.0" encoding="utf-8"?>
<sst xmlns="http://schemas.openxmlformats.org/spreadsheetml/2006/main" count="20268" uniqueCount="546">
  <si>
    <t>tUe fnukad</t>
  </si>
  <si>
    <t>izFke</t>
  </si>
  <si>
    <t>;ksx</t>
  </si>
  <si>
    <t>iw.kkZad</t>
  </si>
  <si>
    <t>okf"kZd ijh{kk</t>
  </si>
  <si>
    <t>izfr'kr</t>
  </si>
  <si>
    <t>vk/;kid dk uke</t>
  </si>
  <si>
    <t>g- laLFkk iz/kku</t>
  </si>
  <si>
    <t>Øzekad</t>
  </si>
  <si>
    <t>ukekad</t>
  </si>
  <si>
    <t>izos'kkad</t>
  </si>
  <si>
    <t>ifj.kke</t>
  </si>
  <si>
    <t>ijh{kk esa izfo"V Nk= la[;k</t>
  </si>
  <si>
    <t>mRrh.kZ Nk= la[;k</t>
  </si>
  <si>
    <t>dqy mRrh.kZ Nk= la[;k</t>
  </si>
  <si>
    <t>dqy ehfVax</t>
  </si>
  <si>
    <t>Nk= @ Nk=k dk uke</t>
  </si>
  <si>
    <t>firk dk uke</t>
  </si>
  <si>
    <t>ekrk dk uke</t>
  </si>
  <si>
    <t>g- ijh{kk izzHkkjh</t>
  </si>
  <si>
    <t>xf.kr</t>
  </si>
  <si>
    <t>f}rh;</t>
  </si>
  <si>
    <t>fo"k; okj ifj.kke</t>
  </si>
  <si>
    <t>dqy mRrh.kZ</t>
  </si>
  <si>
    <t>fgUnh</t>
  </si>
  <si>
    <t>dyk f'k{kk</t>
  </si>
  <si>
    <t>foKku</t>
  </si>
  <si>
    <t>loZ ;ksx</t>
  </si>
  <si>
    <t xml:space="preserve"> fo"k;%</t>
  </si>
  <si>
    <t>vxLr</t>
  </si>
  <si>
    <t>flrEcj</t>
  </si>
  <si>
    <t>vDVwcj</t>
  </si>
  <si>
    <t>uoEcj</t>
  </si>
  <si>
    <t>fnlEcj</t>
  </si>
  <si>
    <t>tuojh</t>
  </si>
  <si>
    <t>Qjojh</t>
  </si>
  <si>
    <t>ekpZ</t>
  </si>
  <si>
    <t>vizSy</t>
  </si>
  <si>
    <t>EXEMPTION</t>
  </si>
  <si>
    <t>D</t>
  </si>
  <si>
    <t>laLd`r</t>
  </si>
  <si>
    <t>lkekftd foKku</t>
  </si>
  <si>
    <t>LokLF; ,oe~ 'kkjhfjd f'k{kk</t>
  </si>
  <si>
    <t>v)Zokf"kZd ijh{kk</t>
  </si>
  <si>
    <t>vaxszth</t>
  </si>
  <si>
    <t>fo"k;</t>
  </si>
  <si>
    <t>fyf[kr f'k- }kjk</t>
  </si>
  <si>
    <t>f'k{kk foHkkx jktLFkku</t>
  </si>
  <si>
    <t>G</t>
  </si>
  <si>
    <t>tkfrokj ifj.kke</t>
  </si>
  <si>
    <t>SC BOYS</t>
  </si>
  <si>
    <t>SC GIRLS</t>
  </si>
  <si>
    <t>ST BOYS</t>
  </si>
  <si>
    <t>ST GIRLS</t>
  </si>
  <si>
    <t>OBC BOYS</t>
  </si>
  <si>
    <t>OBC GIRLS</t>
  </si>
  <si>
    <t>GEN BOYS</t>
  </si>
  <si>
    <t>GEN GIRLS</t>
  </si>
  <si>
    <t>MIN BOYS</t>
  </si>
  <si>
    <t>MIN GIRLS</t>
  </si>
  <si>
    <t>tkfr</t>
  </si>
  <si>
    <t xml:space="preserve">Nk= @ Nk=k </t>
  </si>
  <si>
    <t>B</t>
  </si>
  <si>
    <t>izfo"V</t>
  </si>
  <si>
    <t>fo"k; dksM+</t>
  </si>
  <si>
    <t>mnwZ</t>
  </si>
  <si>
    <t>fo"k; iw.kkZad</t>
  </si>
  <si>
    <t>mRrh.kZ</t>
  </si>
  <si>
    <t>r`rh;</t>
  </si>
  <si>
    <t>A</t>
  </si>
  <si>
    <t>ijh{kk ifj.kke i=d</t>
  </si>
  <si>
    <t>ebZ</t>
  </si>
  <si>
    <t>viSzy</t>
  </si>
  <si>
    <t>tqykbZ</t>
  </si>
  <si>
    <t>F</t>
  </si>
  <si>
    <t>C</t>
  </si>
  <si>
    <t>ifj.kke ?kks"k.kk fnukad</t>
  </si>
  <si>
    <t>d{kk</t>
  </si>
  <si>
    <t>r`rh; Hkk"kk</t>
  </si>
  <si>
    <t xml:space="preserve">g- d{;k/;kid </t>
  </si>
  <si>
    <t>gLrk{kj tk¡pdrkZ</t>
  </si>
  <si>
    <t>l=</t>
  </si>
  <si>
    <t xml:space="preserve">This application has been designed for the Secondary and Higher Secondary schools of Rajasthan. All rights are reserved with the director of Secondary Education, Bikaner, Rajasthan. </t>
  </si>
  <si>
    <t>In cooperation with</t>
  </si>
  <si>
    <t>GEN</t>
  </si>
  <si>
    <t>SBC</t>
  </si>
  <si>
    <t>SBC BYS</t>
  </si>
  <si>
    <t>SBC GRL</t>
  </si>
  <si>
    <t>TOTAL</t>
  </si>
  <si>
    <t>xqtjkrh</t>
  </si>
  <si>
    <t>iatkch</t>
  </si>
  <si>
    <t>fla/kh</t>
  </si>
  <si>
    <t>SC</t>
  </si>
  <si>
    <t>OBC</t>
  </si>
  <si>
    <t>ST</t>
  </si>
  <si>
    <t>MIN</t>
  </si>
  <si>
    <t>izxfr i=</t>
  </si>
  <si>
    <t>ij[k@ijh{kk</t>
  </si>
  <si>
    <t xml:space="preserve">v)Z ok- </t>
  </si>
  <si>
    <t>Nk= mifLFkfr</t>
  </si>
  <si>
    <t>gLrk{kj d{kk/;kid</t>
  </si>
  <si>
    <t>gLrk{kj laLFkk iz/kku</t>
  </si>
  <si>
    <t>gLrk{kj vfHkHkkod</t>
  </si>
  <si>
    <t>LFkk;h irk</t>
  </si>
  <si>
    <t>dqy izkIrkad</t>
  </si>
  <si>
    <t>E</t>
  </si>
  <si>
    <t>H</t>
  </si>
  <si>
    <t>CICK HERE TO VIEW THE RESULT AT A GLANCE</t>
  </si>
  <si>
    <t>d{kksUur</t>
  </si>
  <si>
    <t>Jh dUgS;k yky jsxj</t>
  </si>
  <si>
    <t>Jh fd'ku yky /kkdM+</t>
  </si>
  <si>
    <t>;ksx v/kZokf"kZd rd</t>
  </si>
  <si>
    <t>mRrh.kZ@ d{kksUur</t>
  </si>
  <si>
    <t>s</t>
  </si>
  <si>
    <t>g- tk¡pdrkZ</t>
  </si>
  <si>
    <t>LFkkukarfjr</t>
  </si>
  <si>
    <t>Jh jkefuokl /kkdM+</t>
  </si>
  <si>
    <t>Jh nqxkZs'kadj  eh.kk</t>
  </si>
  <si>
    <t>Jh dUgS;k yky /kkdM+</t>
  </si>
  <si>
    <t>Jh jkgqy es?koky</t>
  </si>
  <si>
    <t xml:space="preserve">Jh fo".kq'kadj O;kl </t>
  </si>
  <si>
    <t>;ksx ebZ rd</t>
  </si>
  <si>
    <t>;ksx tqykbZ rd</t>
  </si>
  <si>
    <t>;ksx flrEcj rd</t>
  </si>
  <si>
    <t>;ksx uoEcj rd</t>
  </si>
  <si>
    <t>;ksx tuojhrd</t>
  </si>
  <si>
    <t>;ksx ekpZ rd</t>
  </si>
  <si>
    <t>ekg dh ehfVax</t>
  </si>
  <si>
    <t>ekg dh dqy mi-</t>
  </si>
  <si>
    <t>nSfud vkSlr mi-</t>
  </si>
  <si>
    <t>dqy mifLFkfr</t>
  </si>
  <si>
    <t>d{kk dk lexz ifj.kke</t>
  </si>
  <si>
    <t xml:space="preserve">mifLFkfr </t>
  </si>
  <si>
    <t>izFke ewY;kadu</t>
  </si>
  <si>
    <t>f}rh; ewY;kadu</t>
  </si>
  <si>
    <t>prqFkZ ewY;kadu</t>
  </si>
  <si>
    <t>iape ewY;kadu</t>
  </si>
  <si>
    <t>r`rh; ewY;kadu</t>
  </si>
  <si>
    <t xml:space="preserve">r`rh; </t>
  </si>
  <si>
    <t>izek.k i=</t>
  </si>
  <si>
    <t>fu%'kqYd ,oa vfuok;Z cky f'k{kk vf/kfu;e 2009 ds varxZr</t>
  </si>
  <si>
    <t>iapk;r lfefr</t>
  </si>
  <si>
    <t>izekf.kr fd;k tkrk gS fd &amp;</t>
  </si>
  <si>
    <t>Nk=@Nk=k@Jh@lqJh</t>
  </si>
  <si>
    <t>firk dk uke Jh</t>
  </si>
  <si>
    <t>ekrk dk uke Jherh</t>
  </si>
  <si>
    <t>tUe frfFk ¼vadksa esa½</t>
  </si>
  <si>
    <t>tUe frfFk ¼'kCnksa esa½</t>
  </si>
  <si>
    <t xml:space="preserve">us f'k{kk l= </t>
  </si>
  <si>
    <t>fnukad%</t>
  </si>
  <si>
    <t>izfrgLrk{kj</t>
  </si>
  <si>
    <t>fpRrkSM+x&lt;+</t>
  </si>
  <si>
    <t xml:space="preserve">laLFkk iz/kku </t>
  </si>
  <si>
    <t>uke</t>
  </si>
  <si>
    <t>ftyk</t>
  </si>
  <si>
    <t>tUe fnukad ¼vadksa esa½</t>
  </si>
  <si>
    <t>tUe fnukad ¼'kCnksa esa½</t>
  </si>
  <si>
    <t>fuEckgsM+k</t>
  </si>
  <si>
    <t>fo|ky; dk uke</t>
  </si>
  <si>
    <t>jksy ua-</t>
  </si>
  <si>
    <r>
      <t xml:space="preserve">iw.kkZd </t>
    </r>
    <r>
      <rPr>
        <b/>
        <sz val="16"/>
        <rFont val="Calibri"/>
        <family val="2"/>
      </rPr>
      <t>→</t>
    </r>
  </si>
  <si>
    <t>jk- ck- ek/;fed fo|ky; uohu] fuEckgsM+k</t>
  </si>
  <si>
    <t>l= &amp;</t>
  </si>
  <si>
    <t>eksgj</t>
  </si>
  <si>
    <t>laLFkk iz/kku dk uke</t>
  </si>
  <si>
    <t>Jh jk/ks';ke tk'kh</t>
  </si>
  <si>
    <t>CLICK HERE TO SELECT</t>
  </si>
  <si>
    <t>B.E.O.</t>
  </si>
  <si>
    <t>D.E.O.</t>
  </si>
  <si>
    <t>ELEMENTARY</t>
  </si>
  <si>
    <t>SECONDARY</t>
  </si>
  <si>
    <r>
      <t xml:space="preserve">iapk;r lfefr o ftyk </t>
    </r>
    <r>
      <rPr>
        <b/>
        <sz val="12"/>
        <rFont val="Calibri"/>
        <family val="2"/>
      </rPr>
      <t>→</t>
    </r>
  </si>
  <si>
    <t>izfrgLrk{kj drkZ</t>
  </si>
  <si>
    <t>foHkkx</t>
  </si>
  <si>
    <t>f'k{kk vf/kdkjh]</t>
  </si>
  <si>
    <t>Nk= izos'kkad</t>
  </si>
  <si>
    <t>English</t>
  </si>
  <si>
    <t>Hindi</t>
  </si>
  <si>
    <t>Year</t>
  </si>
  <si>
    <t>Format-2</t>
  </si>
  <si>
    <t>Format-1</t>
  </si>
  <si>
    <t>In Words</t>
  </si>
  <si>
    <t>YY</t>
  </si>
  <si>
    <t>MM</t>
  </si>
  <si>
    <t>DD</t>
  </si>
  <si>
    <t>The Day on the Date</t>
  </si>
  <si>
    <t>In Figures</t>
  </si>
  <si>
    <t>S. No.</t>
  </si>
  <si>
    <t>Date &amp; Day of Birth in words in Hindi from 1960 to 2025</t>
  </si>
  <si>
    <t>Vishvambhar Presents New Effort to write it</t>
  </si>
  <si>
    <t>Labourious Critical Formulas. Please Don't Destroy My EFFORT…..</t>
  </si>
  <si>
    <t>Date of Birth In Words</t>
  </si>
  <si>
    <t>ekg okj mifLFkfr</t>
  </si>
  <si>
    <t>;ksx mifLFkfr</t>
  </si>
  <si>
    <t>S</t>
  </si>
  <si>
    <t>U</t>
  </si>
  <si>
    <t>P</t>
  </si>
  <si>
    <t>SD</t>
  </si>
  <si>
    <t>fjtYV odZcqd ds iz;ksx esa vkusokyh lkekU; leL;k,¡ o lek/kku</t>
  </si>
  <si>
    <t>If you do not not want to enter monthly attendance and enter the total,</t>
  </si>
  <si>
    <t>Unprotect the sheet and do what you want to ( but take your principal’s permission for it.)</t>
  </si>
  <si>
    <t>SUBJECT CODE</t>
  </si>
  <si>
    <t xml:space="preserve">d{kk 6 ls 9 rd r`rh; Hkk’kk ds dksM gSa </t>
  </si>
  <si>
    <t>CLICK HERE FOR HELP</t>
  </si>
  <si>
    <t>xfrfof/k] ekSf[kd] izkstsDV] izk;ksfxd f'k{kd }kjk</t>
  </si>
  <si>
    <t>dk;kZuqHko</t>
  </si>
  <si>
    <t>fo"k; xzsM</t>
  </si>
  <si>
    <t>fo"k; izkIrkad izfr'kr</t>
  </si>
  <si>
    <t>jek</t>
  </si>
  <si>
    <t>xhrk</t>
  </si>
  <si>
    <t>iYYko</t>
  </si>
  <si>
    <t>vjfoUn</t>
  </si>
  <si>
    <t>v/;kid</t>
  </si>
  <si>
    <t>mRrh.kZrk izfr'kr</t>
  </si>
  <si>
    <t>izfo"V Nk= la[;k</t>
  </si>
  <si>
    <t>g- d{;k/;kid</t>
  </si>
  <si>
    <r>
      <t xml:space="preserve">fo"k; </t>
    </r>
    <r>
      <rPr>
        <sz val="12"/>
        <color rgb="FFFF0000"/>
        <rFont val="Wingdings"/>
        <charset val="2"/>
      </rPr>
      <t></t>
    </r>
  </si>
  <si>
    <r>
      <t>izxfr i=</t>
    </r>
    <r>
      <rPr>
        <b/>
        <sz val="14"/>
        <rFont val="Times New Roman"/>
        <family val="1"/>
      </rPr>
      <t xml:space="preserve">  </t>
    </r>
  </si>
  <si>
    <t>Nk= dk uke%</t>
  </si>
  <si>
    <t>firk dk uke%</t>
  </si>
  <si>
    <t>ekrk dk uke%</t>
  </si>
  <si>
    <t>d{kk o oxZ%</t>
  </si>
  <si>
    <t>izos'kkad%</t>
  </si>
  <si>
    <t>fo"k;%</t>
  </si>
  <si>
    <t>laoxZ%</t>
  </si>
  <si>
    <t>tUe fnukad vadksa esa</t>
  </si>
  <si>
    <t>tUe fnukad 'kCnksa esa</t>
  </si>
  <si>
    <t>fVIi.kh</t>
  </si>
  <si>
    <t>izkjfEHkd f'k{kk foHkkx] jktLFkku</t>
  </si>
  <si>
    <t>fo|ky; dk uke%</t>
  </si>
  <si>
    <t>ls</t>
  </si>
  <si>
    <t>rd</t>
  </si>
  <si>
    <t>fyax</t>
  </si>
  <si>
    <t>izos'k fnukad%</t>
  </si>
  <si>
    <t>laj{kd dk uke%</t>
  </si>
  <si>
    <r>
      <t>fo'ks"k vko';drk</t>
    </r>
    <r>
      <rPr>
        <b/>
        <sz val="12"/>
        <rFont val="Cambria"/>
        <family val="1"/>
      </rPr>
      <t xml:space="preserve"> (CWSN)</t>
    </r>
    <r>
      <rPr>
        <b/>
        <sz val="14"/>
        <rFont val="Kruti Dev 010"/>
      </rPr>
      <t xml:space="preserve"> fooj.k </t>
    </r>
    <r>
      <rPr>
        <b/>
        <sz val="12"/>
        <rFont val="Cambria"/>
        <family val="1"/>
      </rPr>
      <t>(</t>
    </r>
    <r>
      <rPr>
        <b/>
        <sz val="14"/>
        <rFont val="Kruti Dev 010"/>
      </rPr>
      <t>;fn dksbZ gks rks</t>
    </r>
    <r>
      <rPr>
        <b/>
        <sz val="12"/>
        <rFont val="Cambria"/>
        <family val="1"/>
      </rPr>
      <t>)</t>
    </r>
  </si>
  <si>
    <t>MR</t>
  </si>
  <si>
    <t>VI</t>
  </si>
  <si>
    <t>OH</t>
  </si>
  <si>
    <t>LFkk;h irk%</t>
  </si>
  <si>
    <t>vU;= tkus dk dkj.k%</t>
  </si>
  <si>
    <t>d{kk mRrh.kZ%</t>
  </si>
  <si>
    <t>izos'k ;ksX; d{kk%</t>
  </si>
  <si>
    <t>vfHkys[k izi= tkjh djus dk fnukad%</t>
  </si>
  <si>
    <t>d{kk;kid dk uke ,oe~ gLrk{kj</t>
  </si>
  <si>
    <t>gLrk{kj vfHkHkod</t>
  </si>
  <si>
    <t>iz/kkuk/;kid dk uke ,oe~ gLrk{kj e; lhy</t>
  </si>
  <si>
    <t>lap;h vfHkys[k</t>
  </si>
  <si>
    <t>d{kk 1</t>
  </si>
  <si>
    <t>d{kk 2</t>
  </si>
  <si>
    <t>d{kk 3</t>
  </si>
  <si>
    <t>d{kk 4</t>
  </si>
  <si>
    <t>d{kk 5</t>
  </si>
  <si>
    <t>d{kk 6</t>
  </si>
  <si>
    <t>d{kk 7</t>
  </si>
  <si>
    <t>d{kk 8</t>
  </si>
  <si>
    <r>
      <t xml:space="preserve">l= </t>
    </r>
    <r>
      <rPr>
        <sz val="14"/>
        <rFont val="Wingdings"/>
        <charset val="2"/>
      </rPr>
      <t></t>
    </r>
  </si>
  <si>
    <t>lesfdr fVIi.kh</t>
  </si>
  <si>
    <t>lap;h vfHkys[k laKkukRed {ks=</t>
  </si>
  <si>
    <t>izfr'kr mifLFkfr</t>
  </si>
  <si>
    <t>fu;ferrk ij fVIi.kh</t>
  </si>
  <si>
    <t>'kCnksa esa</t>
  </si>
  <si>
    <t xml:space="preserve">gLrk{kj d{;k/;kid </t>
  </si>
  <si>
    <t>gLrk{kj- laLFkk iz/kku e; lhy</t>
  </si>
  <si>
    <t>fo|ky; esa izFke izos'k fnukad</t>
  </si>
  <si>
    <t>d{kk/;kid dk uke</t>
  </si>
  <si>
    <t>Jherh js[kk oekZ</t>
  </si>
  <si>
    <t>laj{kd dk uke</t>
  </si>
  <si>
    <t>laj{kd dk fo|kFkhZ ls laca/k</t>
  </si>
  <si>
    <t>CWSN</t>
  </si>
  <si>
    <t>fo|ky; NksM+us dk dkj.k</t>
  </si>
  <si>
    <t>xfrfof/k vk/kkfjr ewY;kadu</t>
  </si>
  <si>
    <t>prqFkZ</t>
  </si>
  <si>
    <t>mifLFkfr</t>
  </si>
  <si>
    <t>Qjojh rd</t>
  </si>
  <si>
    <t>fnlEcj rd</t>
  </si>
  <si>
    <t>vDVwcj rd</t>
  </si>
  <si>
    <t>vxLr rd</t>
  </si>
  <si>
    <t>;ksx v)Z ok- rd</t>
  </si>
  <si>
    <t xml:space="preserve">fo|ky; dk Mk;l dksM+ </t>
  </si>
  <si>
    <t>COUNT 'E'</t>
  </si>
  <si>
    <t>COUNT BLANK</t>
  </si>
  <si>
    <t>TC</t>
  </si>
  <si>
    <t>fo|kFkhZ ds lkFk laca/k%</t>
  </si>
  <si>
    <t>fo|kFkhZ mifLFkfr fooj.k</t>
  </si>
  <si>
    <t xml:space="preserve">oxZ </t>
  </si>
  <si>
    <t>I</t>
  </si>
  <si>
    <t>J</t>
  </si>
  <si>
    <t>K</t>
  </si>
  <si>
    <t>L</t>
  </si>
  <si>
    <t>N</t>
  </si>
  <si>
    <t>M</t>
  </si>
  <si>
    <t>oxZ</t>
  </si>
  <si>
    <t>COUNT</t>
  </si>
  <si>
    <t>fo"k; izkIrkad</t>
  </si>
  <si>
    <t>dqy iw.kkZd</t>
  </si>
  <si>
    <t>lexz xzsM</t>
  </si>
  <si>
    <t>fo"k; izIrkad ;ksx</t>
  </si>
  <si>
    <t xml:space="preserve">dqy izfo"V </t>
  </si>
  <si>
    <t>grade 'A'</t>
  </si>
  <si>
    <t>grade 'B'</t>
  </si>
  <si>
    <t>grade 'C'</t>
  </si>
  <si>
    <t>grade 'D'</t>
  </si>
  <si>
    <t>grade 'E'</t>
  </si>
  <si>
    <t>loZ;ksx</t>
  </si>
  <si>
    <t>DROP</t>
  </si>
  <si>
    <t>d{kk esa LFkku</t>
  </si>
  <si>
    <r>
      <t xml:space="preserve">Anil Kumar Somani 
Lecturer in Physics  
Govt. Hr. Sec. School, Nimbahera,  
Distt. Chittaurgarh,
Rajasthan 
</t>
    </r>
    <r>
      <rPr>
        <sz val="22"/>
        <color theme="1" tint="4.9989318521683403E-2"/>
        <rFont val="Wingdings"/>
        <charset val="2"/>
      </rPr>
      <t/>
    </r>
  </si>
  <si>
    <t>mifLFkfr izfr'kr</t>
  </si>
  <si>
    <t>COUNT ABSENT</t>
  </si>
  <si>
    <t>COUNT ML</t>
  </si>
  <si>
    <t>BLANK</t>
  </si>
  <si>
    <t>AB</t>
  </si>
  <si>
    <t>ML</t>
  </si>
  <si>
    <t>D 001</t>
  </si>
  <si>
    <t>E 001</t>
  </si>
  <si>
    <t>F 001</t>
  </si>
  <si>
    <t>G 001</t>
  </si>
  <si>
    <t>D 002</t>
  </si>
  <si>
    <t>E 002</t>
  </si>
  <si>
    <t>F 002</t>
  </si>
  <si>
    <t>G 002</t>
  </si>
  <si>
    <t>D 003</t>
  </si>
  <si>
    <t>E 003</t>
  </si>
  <si>
    <t>F 003</t>
  </si>
  <si>
    <t>G 003</t>
  </si>
  <si>
    <t>D 004</t>
  </si>
  <si>
    <t>E 004</t>
  </si>
  <si>
    <t>F 004</t>
  </si>
  <si>
    <t>G 004</t>
  </si>
  <si>
    <t>D 005</t>
  </si>
  <si>
    <t>E 005</t>
  </si>
  <si>
    <t>F 005</t>
  </si>
  <si>
    <t>G 005</t>
  </si>
  <si>
    <t>D 006</t>
  </si>
  <si>
    <t>E 006</t>
  </si>
  <si>
    <t>F 006</t>
  </si>
  <si>
    <t>G 006</t>
  </si>
  <si>
    <t>D 007</t>
  </si>
  <si>
    <t>E 007</t>
  </si>
  <si>
    <t>F 007</t>
  </si>
  <si>
    <t>G 007</t>
  </si>
  <si>
    <t>D 008</t>
  </si>
  <si>
    <t>E 008</t>
  </si>
  <si>
    <t>F 008</t>
  </si>
  <si>
    <t>G 008</t>
  </si>
  <si>
    <t>D 009</t>
  </si>
  <si>
    <t>E 009</t>
  </si>
  <si>
    <t>F 009</t>
  </si>
  <si>
    <t>G 009</t>
  </si>
  <si>
    <t>D 010</t>
  </si>
  <si>
    <t>E 010</t>
  </si>
  <si>
    <t>F 010</t>
  </si>
  <si>
    <t>G 010</t>
  </si>
  <si>
    <t>D 011</t>
  </si>
  <si>
    <t>E 011</t>
  </si>
  <si>
    <t>F 011</t>
  </si>
  <si>
    <t>G 011</t>
  </si>
  <si>
    <t>D 012</t>
  </si>
  <si>
    <t>E 012</t>
  </si>
  <si>
    <t>F 012</t>
  </si>
  <si>
    <t>G 012</t>
  </si>
  <si>
    <t>D 013</t>
  </si>
  <si>
    <t>E 013</t>
  </si>
  <si>
    <t>F 013</t>
  </si>
  <si>
    <t>G 013</t>
  </si>
  <si>
    <t>D 014</t>
  </si>
  <si>
    <t>E 014</t>
  </si>
  <si>
    <t>F 014</t>
  </si>
  <si>
    <t>G 014</t>
  </si>
  <si>
    <t>D 015</t>
  </si>
  <si>
    <t>E 015</t>
  </si>
  <si>
    <t>F 015</t>
  </si>
  <si>
    <t>G 015</t>
  </si>
  <si>
    <t>AB+ML</t>
  </si>
  <si>
    <t>Print the report card from the sheet named 'Full Report'</t>
  </si>
  <si>
    <t>CSWN</t>
  </si>
  <si>
    <t>fo"k; okj csl ykbu xzsM</t>
  </si>
  <si>
    <t>izFke ewY;kadu izFke VsLV vad&amp;10</t>
  </si>
  <si>
    <t>f}rh; ewY;kadu f}rh; VsLV vad&amp;10</t>
  </si>
  <si>
    <t xml:space="preserve">r`rh; ewY;kadu v)Zokf"kZd ijh{kk vad&amp;70 </t>
  </si>
  <si>
    <t>prqFkZ ewY;kadu r`rh; VsLV vad&amp;10</t>
  </si>
  <si>
    <t xml:space="preserve">iape ewY;kadu okf"kZd ijh{kk vad&amp;100 </t>
  </si>
  <si>
    <t>vaxzt+h</t>
  </si>
  <si>
    <t>Ik;kZoj.k v/;;u</t>
  </si>
  <si>
    <t>fo|ky; izdkj</t>
  </si>
  <si>
    <t>dz- la-</t>
  </si>
  <si>
    <t>Nk=@Nk=k dk dk uke</t>
  </si>
  <si>
    <t>xszM</t>
  </si>
  <si>
    <t>izkIrkad</t>
  </si>
  <si>
    <t>fo"k; f'k{kd }kjk ekg tqykbZ esa Hkjk tk;sxk</t>
  </si>
  <si>
    <t>d{kk/;kid }kjk fjtYV odZcqd ds MhVsYl 'khV esa izFke ij[k ds vad izfo"V djus ds Ik'pkr ;gk¡ ls dkWih dj jhfMax dSaisu odZcqd ds fu/kkZfjr d{kk ds 'khV esa isLV fd;k tk;ssxk</t>
  </si>
  <si>
    <t>d{kk/;kid }kjk fjtYV odZcqd ds MhVsYl 'khV esa f}rh; ij[k ds vad izfo"V djus ds Ik'pkr ;gk¡ ls dkWih dj jhfMax dSaisu odZcqd ds fu/kkZfjr d{kk ds 'khV esa isLV fd;k tk;ssxk</t>
  </si>
  <si>
    <t>d{kk/;kid }kjk fjtYV odZcqd ds MhVsYl 'khV esa v)Zokf"kZd ijh{kk ds vad izfo"V djus ds Ik'pkr ;gk¡ ls dkWih dj jhfMax dSaisu odZcqd ds fu/kkZfjr d{kk ds 'khV esa isLV fd;k tk;ssxk</t>
  </si>
  <si>
    <t>d{kk/;kid }kjk fjtYV odZcqd ds MhVsYl 'khV esa r`rh; ij[k ds vad izfo"V djus ds Ik'pkr ;gk¡ ls dkWih dj jhfMax dSaisu odZcqd ds fu/kkZfjr d{kk ds 'khV esa isLV fd;k tk;ssxk</t>
  </si>
  <si>
    <t>d{kk/;kid }kjk fjtYV odZcqd ds MhVsYl 'khV esa okf"kZd ijh{kk ds vad izfo"V djus ds Ik'pkr ;gk¡ ls dkWih dj jhfMax dSaisu odZcqd ds fu/kkZfjr d{kk ds 'khV esa isLV fd;k tk;ssxk</t>
  </si>
  <si>
    <t>v 001</t>
  </si>
  <si>
    <t>v 002</t>
  </si>
  <si>
    <t>v 003</t>
  </si>
  <si>
    <t>v 004</t>
  </si>
  <si>
    <t>v 005</t>
  </si>
  <si>
    <t>v 006</t>
  </si>
  <si>
    <t>v 007</t>
  </si>
  <si>
    <t>v 008</t>
  </si>
  <si>
    <t>v 009</t>
  </si>
  <si>
    <t>v 010</t>
  </si>
  <si>
    <t>v 011</t>
  </si>
  <si>
    <t>c 001</t>
  </si>
  <si>
    <t>l 001</t>
  </si>
  <si>
    <t>c 002</t>
  </si>
  <si>
    <t>l 002</t>
  </si>
  <si>
    <t>c 003</t>
  </si>
  <si>
    <t>l 003</t>
  </si>
  <si>
    <t>c 004</t>
  </si>
  <si>
    <t>l 004</t>
  </si>
  <si>
    <t>c 005</t>
  </si>
  <si>
    <t>l 005</t>
  </si>
  <si>
    <t>c 006</t>
  </si>
  <si>
    <t>l 006</t>
  </si>
  <si>
    <t>c 007</t>
  </si>
  <si>
    <t>l 007</t>
  </si>
  <si>
    <t>c 008</t>
  </si>
  <si>
    <t>l 008</t>
  </si>
  <si>
    <t>c 009</t>
  </si>
  <si>
    <t>l 009</t>
  </si>
  <si>
    <t>c 010</t>
  </si>
  <si>
    <t>l 010</t>
  </si>
  <si>
    <t>c 011</t>
  </si>
  <si>
    <t>l 011</t>
  </si>
  <si>
    <t>v 012</t>
  </si>
  <si>
    <t>c 012</t>
  </si>
  <si>
    <t>l 012</t>
  </si>
  <si>
    <t>v 013</t>
  </si>
  <si>
    <t>c 013</t>
  </si>
  <si>
    <t>l 013</t>
  </si>
  <si>
    <t>v 014</t>
  </si>
  <si>
    <t>c 014</t>
  </si>
  <si>
    <t>l 014</t>
  </si>
  <si>
    <t>v 015</t>
  </si>
  <si>
    <t>c 015</t>
  </si>
  <si>
    <t>l 015</t>
  </si>
  <si>
    <t>HINDI</t>
  </si>
  <si>
    <t>PS</t>
  </si>
  <si>
    <t>izkFkfed</t>
  </si>
  <si>
    <t>ENGLISH</t>
  </si>
  <si>
    <t>vaxszt+h</t>
  </si>
  <si>
    <t>UPS</t>
  </si>
  <si>
    <t>mPPk izkFkfed</t>
  </si>
  <si>
    <t>MATHEMATICS</t>
  </si>
  <si>
    <t>SEC</t>
  </si>
  <si>
    <t>ek/;fed</t>
  </si>
  <si>
    <t>ENVIRONMENT STD.</t>
  </si>
  <si>
    <t>SR. SEC</t>
  </si>
  <si>
    <t>mPPk ek/;fed</t>
  </si>
  <si>
    <t>SCIENCE</t>
  </si>
  <si>
    <t>SANSKRIT</t>
  </si>
  <si>
    <t>SOCIAL SCIENCE</t>
  </si>
  <si>
    <t>vkSlr mifLFkfr</t>
  </si>
  <si>
    <t>ldy</t>
  </si>
  <si>
    <t>okf"kZd</t>
  </si>
  <si>
    <t>Ab</t>
  </si>
  <si>
    <t>u</t>
  </si>
  <si>
    <t xml:space="preserve">08291009401   </t>
  </si>
  <si>
    <t>iape</t>
  </si>
  <si>
    <t>xzszsM</t>
  </si>
  <si>
    <t>lexz xszM</t>
  </si>
  <si>
    <t>gLrk{kj ijh{kk izHkkjh</t>
  </si>
  <si>
    <t>Lk=</t>
  </si>
  <si>
    <t>fyf[kr</t>
  </si>
  <si>
    <t>ekSf[kd</t>
  </si>
  <si>
    <t>l=kad</t>
  </si>
  <si>
    <t>ukekad cksMZ</t>
  </si>
  <si>
    <t>ukekad LFkkuh;</t>
  </si>
  <si>
    <t>LFkkuh; ijh{kk ifj.kke</t>
  </si>
  <si>
    <t>fo"k;okj LFkkuh; ijh{kk ifj.kke</t>
  </si>
  <si>
    <t>ijh{kk ifj.kke ?kks"k.kk fnukad</t>
  </si>
  <si>
    <t>LFkkuh; ijh{kk esa izfo"V Nk= la[;k</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</si>
  <si>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</si>
  <si>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</si>
  <si>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</si>
  <si>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</si>
  <si>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</si>
  <si>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</si>
  <si>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</si>
  <si>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</si>
  <si>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</si>
  <si>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</si>
  <si>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</si>
  <si>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</si>
  <si>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</si>
  <si>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</si>
  <si>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</si>
  <si>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</si>
  <si>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</si>
  <si>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</si>
  <si>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</si>
  <si>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</si>
  <si>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</si>
  <si>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</si>
  <si>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</si>
  <si>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</si>
  <si>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</si>
  <si>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</si>
  <si>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</si>
  <si>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</si>
  <si>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</si>
  <si>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</si>
  <si>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</si>
  <si>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</si>
  <si>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</si>
  <si>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</si>
  <si>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</si>
  <si>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</si>
  <si>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</si>
  <si>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</si>
  <si>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</si>
  <si>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</si>
  <si>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</si>
  <si>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</si>
  <si>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</si>
  <si>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</si>
  <si>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</si>
  <si>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</si>
  <si>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</si>
  <si>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</si>
  <si>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</si>
  <si>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</si>
  <si>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</si>
  <si>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</si>
  <si>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</si>
  <si>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</si>
  <si>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</si>
  <si>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</si>
  <si>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</si>
  <si>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</si>
  <si>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</si>
  <si>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</si>
  <si>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</si>
  <si>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</si>
  <si>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</si>
  <si>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ml</t>
  </si>
  <si>
    <t>ab</t>
  </si>
  <si>
    <t>drop</t>
  </si>
  <si>
    <t>Mzki</t>
  </si>
  <si>
    <t>vuqifLFkr</t>
  </si>
  <si>
    <t>2015-16</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</si>
</sst>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
    <numFmt numFmtId="165" formatCode="dd/mm/yyyy"/>
    <numFmt numFmtId="166" formatCode="0.0"/>
    <numFmt numFmtId="167" formatCode="[$-14009]dd/mm/yyyy;@"/>
    <numFmt numFmtId="168" formatCode="dd\-mm\-yyyy"/>
  </numFmts>
  <fonts count="285" x14ac:knownFonts="1">
    <font>
      <sz val="10"/>
      <name val="Arial"/>
    </font>
    <font>
      <sz val="12"/>
      <color theme="1"/>
      <name val="Cambria"/>
      <family val="2"/>
    </font>
    <font>
      <sz val="12"/>
      <color theme="1"/>
      <name val="Cambria"/>
      <family val="2"/>
    </font>
    <font>
      <sz val="10"/>
      <name val="Arial"/>
      <family val="2"/>
    </font>
    <font>
      <sz val="10"/>
      <name val="Kruti Dev 010"/>
    </font>
    <font>
      <b/>
      <sz val="16"/>
      <name val="Kruti Dev 010"/>
    </font>
    <font>
      <b/>
      <sz val="14"/>
      <name val="Kruti Dev 010"/>
    </font>
    <font>
      <b/>
      <sz val="18"/>
      <name val="Kruti Dev 010"/>
    </font>
    <font>
      <b/>
      <sz val="12"/>
      <name val="Kruti Dev 010"/>
    </font>
    <font>
      <b/>
      <sz val="10"/>
      <name val="Arial"/>
      <family val="2"/>
    </font>
    <font>
      <sz val="10"/>
      <color indexed="12"/>
      <name val="Arial"/>
      <family val="2"/>
    </font>
    <font>
      <b/>
      <sz val="11"/>
      <name val="Kruti Dev 010"/>
    </font>
    <font>
      <b/>
      <sz val="16"/>
      <color indexed="12"/>
      <name val="Kruti Dev 010"/>
    </font>
    <font>
      <b/>
      <sz val="12"/>
      <name val="Calibri"/>
      <family val="2"/>
    </font>
    <font>
      <b/>
      <sz val="12"/>
      <color indexed="10"/>
      <name val="Calibri"/>
      <family val="2"/>
    </font>
    <font>
      <b/>
      <sz val="12"/>
      <color indexed="12"/>
      <name val="Calibri"/>
      <family val="2"/>
    </font>
    <font>
      <b/>
      <sz val="12"/>
      <color indexed="12"/>
      <name val="Kruti Dev 010"/>
    </font>
    <font>
      <b/>
      <sz val="18"/>
      <color indexed="10"/>
      <name val="Kruti Dev 010"/>
    </font>
    <font>
      <sz val="8"/>
      <name val="Arial"/>
      <family val="2"/>
    </font>
    <font>
      <b/>
      <sz val="10"/>
      <name val="Calibri"/>
      <family val="2"/>
    </font>
    <font>
      <b/>
      <sz val="10"/>
      <name val="Kruti Dev 010"/>
    </font>
    <font>
      <b/>
      <sz val="9"/>
      <name val="Kruti Dev 010"/>
    </font>
    <font>
      <b/>
      <sz val="8"/>
      <name val="Arial"/>
      <family val="2"/>
    </font>
    <font>
      <sz val="14"/>
      <name val="Calibri"/>
      <family val="2"/>
    </font>
    <font>
      <b/>
      <sz val="10"/>
      <color indexed="10"/>
      <name val="Kruti Dev 010"/>
    </font>
    <font>
      <b/>
      <sz val="10"/>
      <color indexed="14"/>
      <name val="Kruti Dev 010"/>
    </font>
    <font>
      <sz val="10"/>
      <name val="Times New Roman"/>
      <family val="1"/>
    </font>
    <font>
      <b/>
      <sz val="9"/>
      <name val="Calibri"/>
      <family val="2"/>
    </font>
    <font>
      <b/>
      <sz val="9"/>
      <color indexed="10"/>
      <name val="Kruti Dev 010"/>
    </font>
    <font>
      <sz val="12"/>
      <name val="Kruti Dev 010"/>
    </font>
    <font>
      <sz val="11"/>
      <name val="Kruti Dev 010"/>
    </font>
    <font>
      <b/>
      <sz val="8"/>
      <name val="Kruti Dev 010"/>
    </font>
    <font>
      <sz val="9"/>
      <name val="Kruti Dev 010"/>
    </font>
    <font>
      <b/>
      <sz val="9"/>
      <color indexed="10"/>
      <name val="Calibri"/>
      <family val="2"/>
    </font>
    <font>
      <b/>
      <sz val="9"/>
      <color indexed="10"/>
      <name val="Calibri"/>
      <family val="2"/>
    </font>
    <font>
      <b/>
      <sz val="9"/>
      <color indexed="17"/>
      <name val="Kruti Dev 010"/>
    </font>
    <font>
      <sz val="9"/>
      <name val="Arial"/>
      <family val="2"/>
    </font>
    <font>
      <sz val="8"/>
      <name val="Kruti Dev 010"/>
    </font>
    <font>
      <b/>
      <sz val="8"/>
      <color indexed="14"/>
      <name val="Kruti Dev 010"/>
    </font>
    <font>
      <b/>
      <sz val="9"/>
      <color indexed="12"/>
      <name val="Kruti Dev 010"/>
    </font>
    <font>
      <sz val="9"/>
      <name val="Times New Roman"/>
      <family val="1"/>
    </font>
    <font>
      <sz val="9"/>
      <color indexed="12"/>
      <name val="Times New Roman"/>
      <family val="1"/>
    </font>
    <font>
      <sz val="10"/>
      <color indexed="8"/>
      <name val="Arial"/>
      <family val="2"/>
    </font>
    <font>
      <b/>
      <sz val="14"/>
      <color indexed="8"/>
      <name val="Kruti Dev 010"/>
    </font>
    <font>
      <b/>
      <sz val="14"/>
      <color indexed="12"/>
      <name val="Kruti Dev 010"/>
    </font>
    <font>
      <sz val="14"/>
      <name val="Arial"/>
      <family val="2"/>
    </font>
    <font>
      <sz val="16"/>
      <color indexed="10"/>
      <name val="Calibri"/>
      <family val="2"/>
    </font>
    <font>
      <b/>
      <sz val="8"/>
      <color indexed="12"/>
      <name val="Kruti Dev 010"/>
    </font>
    <font>
      <b/>
      <sz val="16"/>
      <color indexed="81"/>
      <name val="Calibri"/>
      <family val="2"/>
    </font>
    <font>
      <sz val="16"/>
      <color indexed="81"/>
      <name val="Calibri"/>
      <family val="2"/>
    </font>
    <font>
      <b/>
      <sz val="16"/>
      <color indexed="81"/>
      <name val="Kruti Dev 010"/>
    </font>
    <font>
      <b/>
      <u/>
      <sz val="16"/>
      <color indexed="10"/>
      <name val="Calibri"/>
      <family val="2"/>
    </font>
    <font>
      <b/>
      <u/>
      <sz val="16"/>
      <color indexed="81"/>
      <name val="Kruti Dev 010"/>
    </font>
    <font>
      <b/>
      <u/>
      <sz val="16"/>
      <color indexed="81"/>
      <name val="Calibri"/>
      <family val="2"/>
    </font>
    <font>
      <b/>
      <sz val="11"/>
      <color indexed="12"/>
      <name val="Kruti Dev 010"/>
    </font>
    <font>
      <u/>
      <sz val="10"/>
      <color theme="10"/>
      <name val="Arial"/>
      <family val="2"/>
    </font>
    <font>
      <b/>
      <sz val="9"/>
      <name val="Calibri"/>
      <family val="2"/>
      <scheme val="minor"/>
    </font>
    <font>
      <b/>
      <sz val="12"/>
      <name val="Calibri"/>
      <family val="2"/>
      <scheme val="minor"/>
    </font>
    <font>
      <b/>
      <sz val="10"/>
      <name val="Calibri"/>
      <family val="2"/>
      <scheme val="minor"/>
    </font>
    <font>
      <b/>
      <sz val="16"/>
      <color rgb="FFFF0000"/>
      <name val="Kruti Dev 010"/>
    </font>
    <font>
      <b/>
      <sz val="14"/>
      <color rgb="FFFF0000"/>
      <name val="Kruti Dev 010"/>
    </font>
    <font>
      <b/>
      <sz val="11"/>
      <color rgb="FFFF0000"/>
      <name val="Kruti Dev 010"/>
    </font>
    <font>
      <b/>
      <sz val="10"/>
      <color rgb="FFFF0000"/>
      <name val="Kruti Dev 010"/>
    </font>
    <font>
      <b/>
      <sz val="9"/>
      <color rgb="FFFF0000"/>
      <name val="Kruti Dev 010"/>
    </font>
    <font>
      <b/>
      <sz val="10"/>
      <color rgb="FF0000FF"/>
      <name val="Kruti Dev 010"/>
    </font>
    <font>
      <b/>
      <sz val="10"/>
      <color rgb="FF0000FF"/>
      <name val="Calibri"/>
      <family val="2"/>
      <scheme val="minor"/>
    </font>
    <font>
      <b/>
      <sz val="12"/>
      <color rgb="FFFF0000"/>
      <name val="Kruti Dev 010"/>
    </font>
    <font>
      <b/>
      <sz val="12"/>
      <color rgb="FF0000FF"/>
      <name val="Kruti Dev 010"/>
    </font>
    <font>
      <b/>
      <u/>
      <sz val="9"/>
      <color theme="10"/>
      <name val="Arial"/>
      <family val="2"/>
    </font>
    <font>
      <b/>
      <sz val="14"/>
      <color indexed="10"/>
      <name val="Kruti Dev 010"/>
    </font>
    <font>
      <b/>
      <sz val="14"/>
      <color indexed="14"/>
      <name val="Kruti Dev 010"/>
    </font>
    <font>
      <b/>
      <sz val="14"/>
      <color indexed="17"/>
      <name val="Kruti Dev 010"/>
    </font>
    <font>
      <u/>
      <sz val="16"/>
      <color theme="10"/>
      <name val="Kruti Dev 010"/>
    </font>
    <font>
      <b/>
      <sz val="22"/>
      <color indexed="10"/>
      <name val="Kruti Dev 010"/>
    </font>
    <font>
      <b/>
      <sz val="28"/>
      <name val="Kruti Dev 010"/>
    </font>
    <font>
      <b/>
      <sz val="11"/>
      <color indexed="10"/>
      <name val="Kruti Dev 010"/>
    </font>
    <font>
      <sz val="10"/>
      <name val="Arial"/>
      <family val="2"/>
    </font>
    <font>
      <b/>
      <sz val="16"/>
      <color indexed="10"/>
      <name val="Kruti Dev 010"/>
    </font>
    <font>
      <sz val="18"/>
      <name val="Kruti Dev 010"/>
    </font>
    <font>
      <sz val="12"/>
      <name val="Arial"/>
      <family val="2"/>
    </font>
    <font>
      <b/>
      <sz val="48"/>
      <name val="Calibri"/>
      <family val="2"/>
    </font>
    <font>
      <sz val="14"/>
      <color theme="1"/>
      <name val="Calibri"/>
      <family val="2"/>
      <scheme val="minor"/>
    </font>
    <font>
      <b/>
      <sz val="12"/>
      <color rgb="FF008000"/>
      <name val="Kruti Dev 010"/>
    </font>
    <font>
      <b/>
      <sz val="10"/>
      <color rgb="FF008000"/>
      <name val="Calibri"/>
      <family val="2"/>
      <scheme val="minor"/>
    </font>
    <font>
      <b/>
      <sz val="12"/>
      <color indexed="8"/>
      <name val="Kruti Dev 010"/>
    </font>
    <font>
      <b/>
      <sz val="16"/>
      <name val="Calibri"/>
      <family val="2"/>
    </font>
    <font>
      <b/>
      <sz val="12"/>
      <color theme="0" tint="-0.34998626667073579"/>
      <name val="Kruti Dev 010"/>
    </font>
    <font>
      <u/>
      <sz val="10"/>
      <color theme="11"/>
      <name val="Arial"/>
      <family val="2"/>
    </font>
    <font>
      <b/>
      <sz val="8"/>
      <color rgb="FFFFFFCC"/>
      <name val="Calibri"/>
      <family val="2"/>
      <scheme val="minor"/>
    </font>
    <font>
      <b/>
      <sz val="8"/>
      <color theme="3" tint="0.79998168889431442"/>
      <name val="Calibri"/>
      <family val="2"/>
      <scheme val="minor"/>
    </font>
    <font>
      <sz val="11"/>
      <name val="Calibri"/>
      <family val="2"/>
      <scheme val="minor"/>
    </font>
    <font>
      <sz val="11"/>
      <name val="Arial"/>
      <family val="2"/>
    </font>
    <font>
      <sz val="14"/>
      <color theme="1"/>
      <name val="Arial"/>
      <family val="2"/>
    </font>
    <font>
      <sz val="14"/>
      <color theme="1"/>
      <name val="Kruti Dev 010"/>
    </font>
    <font>
      <b/>
      <sz val="10"/>
      <color theme="0"/>
      <name val="Arial"/>
      <family val="2"/>
    </font>
    <font>
      <b/>
      <sz val="11"/>
      <color theme="0"/>
      <name val="Calibri"/>
      <family val="2"/>
      <scheme val="minor"/>
    </font>
    <font>
      <b/>
      <sz val="11"/>
      <color theme="1"/>
      <name val="Calibri"/>
      <family val="2"/>
      <scheme val="minor"/>
    </font>
    <font>
      <b/>
      <sz val="16"/>
      <color theme="1"/>
      <name val="Calibri"/>
      <family val="2"/>
      <scheme val="minor"/>
    </font>
    <font>
      <sz val="11"/>
      <color theme="0"/>
      <name val="Calibri"/>
      <family val="2"/>
      <scheme val="minor"/>
    </font>
    <font>
      <sz val="14"/>
      <color theme="1"/>
      <name val="Calibri"/>
      <family val="2"/>
    </font>
    <font>
      <sz val="20"/>
      <color theme="0"/>
      <name val="Calibri"/>
      <family val="2"/>
      <scheme val="minor"/>
    </font>
    <font>
      <sz val="16"/>
      <color theme="1"/>
      <name val="Calibri"/>
      <family val="2"/>
      <scheme val="minor"/>
    </font>
    <font>
      <b/>
      <sz val="20"/>
      <color theme="1"/>
      <name val="Calibri"/>
      <family val="2"/>
      <scheme val="minor"/>
    </font>
    <font>
      <b/>
      <sz val="10"/>
      <name val="Cambria"/>
      <family val="1"/>
      <scheme val="major"/>
    </font>
    <font>
      <b/>
      <sz val="12"/>
      <name val="Cambria"/>
      <family val="1"/>
      <scheme val="major"/>
    </font>
    <font>
      <b/>
      <sz val="11"/>
      <name val="Cambria"/>
      <family val="1"/>
      <scheme val="major"/>
    </font>
    <font>
      <b/>
      <sz val="12"/>
      <color rgb="FFFF0000"/>
      <name val="Cambria"/>
      <family val="1"/>
      <scheme val="major"/>
    </font>
    <font>
      <b/>
      <sz val="14"/>
      <name val="Cambria"/>
      <family val="1"/>
      <scheme val="major"/>
    </font>
    <font>
      <b/>
      <sz val="8"/>
      <name val="Cambria"/>
      <family val="1"/>
      <scheme val="major"/>
    </font>
    <font>
      <b/>
      <sz val="9"/>
      <name val="Cambria"/>
      <family val="1"/>
      <scheme val="major"/>
    </font>
    <font>
      <b/>
      <sz val="12"/>
      <color rgb="FF0000FF"/>
      <name val="Cambria"/>
      <family val="1"/>
      <scheme val="major"/>
    </font>
    <font>
      <b/>
      <sz val="14"/>
      <color rgb="FFFF0000"/>
      <name val="Cambria"/>
      <family val="1"/>
      <scheme val="major"/>
    </font>
    <font>
      <b/>
      <sz val="8"/>
      <color indexed="12"/>
      <name val="Cambria"/>
      <family val="1"/>
      <scheme val="major"/>
    </font>
    <font>
      <b/>
      <sz val="8"/>
      <color rgb="FF0000FF"/>
      <name val="Cambria"/>
      <family val="1"/>
      <scheme val="major"/>
    </font>
    <font>
      <b/>
      <sz val="8"/>
      <color rgb="FFFF0000"/>
      <name val="Cambria"/>
      <family val="1"/>
      <scheme val="major"/>
    </font>
    <font>
      <b/>
      <sz val="8"/>
      <color indexed="17"/>
      <name val="Cambria"/>
      <family val="1"/>
      <scheme val="major"/>
    </font>
    <font>
      <sz val="8"/>
      <name val="Cambria"/>
      <family val="1"/>
      <scheme val="major"/>
    </font>
    <font>
      <b/>
      <sz val="11"/>
      <color indexed="8"/>
      <name val="Cambria"/>
      <family val="1"/>
      <scheme val="major"/>
    </font>
    <font>
      <b/>
      <sz val="12"/>
      <color indexed="12"/>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0"/>
      <color rgb="FFFF0000"/>
      <name val="Cambria"/>
      <family val="1"/>
    </font>
    <font>
      <sz val="22"/>
      <color rgb="FF0000FF"/>
      <name val="Calibri"/>
      <family val="2"/>
    </font>
    <font>
      <sz val="22"/>
      <color rgb="FF0000FF"/>
      <name val="Times New Roman"/>
      <family val="1"/>
    </font>
    <font>
      <sz val="24"/>
      <color rgb="FFFF0000"/>
      <name val="Calibri"/>
      <family val="2"/>
    </font>
    <font>
      <sz val="20"/>
      <color rgb="FFFF0000"/>
      <name val="Calibri"/>
      <family val="2"/>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2"/>
      <color rgb="FF000000"/>
      <name val="Times New Roman"/>
      <family val="1"/>
    </font>
    <font>
      <sz val="22"/>
      <color rgb="FF0033CC"/>
      <name val="Kruti Dev 010"/>
    </font>
    <font>
      <sz val="22"/>
      <color rgb="FF0000FF"/>
      <name val="Kruti Dev 010"/>
    </font>
    <font>
      <sz val="24"/>
      <color rgb="FF0000FF"/>
      <name val="Times New Roman"/>
      <family val="1"/>
    </font>
    <font>
      <sz val="26"/>
      <color rgb="FFFF0000"/>
      <name val="Kruti Dev 010"/>
    </font>
    <font>
      <sz val="22"/>
      <color theme="1" tint="4.9989318521683403E-2"/>
      <name val="Wingdings"/>
      <charset val="2"/>
    </font>
    <font>
      <sz val="11"/>
      <name val="Cambria"/>
      <family val="1"/>
      <scheme val="major"/>
    </font>
    <font>
      <b/>
      <sz val="8"/>
      <color rgb="FF022DFE"/>
      <name val="Cambria"/>
      <family val="1"/>
      <scheme val="major"/>
    </font>
    <font>
      <sz val="11"/>
      <name val="Cambria"/>
      <family val="1"/>
    </font>
    <font>
      <sz val="10"/>
      <name val="Cambria"/>
      <family val="1"/>
      <scheme val="major"/>
    </font>
    <font>
      <b/>
      <sz val="8"/>
      <color rgb="FF0F00F2"/>
      <name val="Cambria"/>
      <family val="1"/>
      <scheme val="major"/>
    </font>
    <font>
      <b/>
      <sz val="8"/>
      <color rgb="FFD64EE3"/>
      <name val="Cambria"/>
      <family val="1"/>
      <scheme val="major"/>
    </font>
    <font>
      <b/>
      <sz val="9"/>
      <name val="Cambria"/>
      <family val="1"/>
    </font>
    <font>
      <b/>
      <sz val="8"/>
      <name val="Cambria"/>
      <family val="1"/>
    </font>
    <font>
      <b/>
      <sz val="8"/>
      <color rgb="FFFF6600"/>
      <name val="Cambria"/>
      <family val="1"/>
      <scheme val="major"/>
    </font>
    <font>
      <b/>
      <sz val="9"/>
      <color rgb="FFFF6600"/>
      <name val="Kruti Dev 010"/>
    </font>
    <font>
      <b/>
      <sz val="9"/>
      <color rgb="FF281FE7"/>
      <name val="Kruti Dev 010"/>
    </font>
    <font>
      <b/>
      <sz val="8"/>
      <color rgb="FFE73121"/>
      <name val="Cambria"/>
      <family val="1"/>
    </font>
    <font>
      <b/>
      <sz val="8"/>
      <color indexed="12"/>
      <name val="Cambria"/>
      <family val="1"/>
    </font>
    <font>
      <b/>
      <sz val="10"/>
      <color indexed="12"/>
      <name val="Kruti Dev 010"/>
    </font>
    <font>
      <b/>
      <sz val="10"/>
      <color rgb="FF0000FA"/>
      <name val="Kruti Dev 010"/>
    </font>
    <font>
      <b/>
      <sz val="10"/>
      <color rgb="FF133E0E"/>
      <name val="Kruti Dev 010"/>
    </font>
    <font>
      <b/>
      <sz val="10"/>
      <color rgb="FF008000"/>
      <name val="Kruti Dev 010"/>
    </font>
    <font>
      <b/>
      <sz val="11"/>
      <color indexed="10"/>
      <name val="Cambria"/>
      <family val="1"/>
    </font>
    <font>
      <b/>
      <sz val="11"/>
      <name val="Cambria"/>
      <family val="1"/>
    </font>
    <font>
      <b/>
      <sz val="16"/>
      <color rgb="FF0000FF"/>
      <name val="Kruti Dev 010"/>
    </font>
    <font>
      <b/>
      <sz val="16"/>
      <color rgb="FF1EB218"/>
      <name val="Kruti Dev 010"/>
    </font>
    <font>
      <sz val="12"/>
      <color rgb="FFFF0000"/>
      <name val="Wingdings"/>
      <charset val="2"/>
    </font>
    <font>
      <b/>
      <sz val="14"/>
      <name val="Times New Roman"/>
      <family val="1"/>
    </font>
    <font>
      <b/>
      <sz val="11"/>
      <color rgb="FFFF0000"/>
      <name val="Cambria"/>
      <family val="1"/>
    </font>
    <font>
      <b/>
      <sz val="14"/>
      <color rgb="FF0000FA"/>
      <name val="Kruti Dev 010"/>
    </font>
    <font>
      <b/>
      <sz val="14"/>
      <color rgb="FF133E0E"/>
      <name val="Kruti Dev 010"/>
    </font>
    <font>
      <b/>
      <sz val="12"/>
      <name val="Cambria"/>
      <family val="1"/>
    </font>
    <font>
      <b/>
      <sz val="10"/>
      <name val="Cambria"/>
      <family val="1"/>
    </font>
    <font>
      <sz val="14"/>
      <name val="Wingdings"/>
      <charset val="2"/>
    </font>
    <font>
      <b/>
      <sz val="14"/>
      <color rgb="FFF60019"/>
      <name val="Kruti Dev 010"/>
    </font>
    <font>
      <b/>
      <sz val="11"/>
      <color rgb="FFF60019"/>
      <name val="Cambria"/>
      <family val="1"/>
    </font>
    <font>
      <b/>
      <sz val="14"/>
      <color indexed="8"/>
      <name val="Cambria"/>
      <family val="1"/>
    </font>
    <font>
      <b/>
      <sz val="11"/>
      <color indexed="8"/>
      <name val="Cambria"/>
      <family val="1"/>
    </font>
    <font>
      <b/>
      <sz val="11"/>
      <color indexed="81"/>
      <name val="Cambria"/>
      <family val="1"/>
    </font>
    <font>
      <b/>
      <sz val="10"/>
      <color indexed="81"/>
      <name val="Cambria"/>
      <family val="1"/>
      <scheme val="major"/>
    </font>
    <font>
      <b/>
      <sz val="10"/>
      <color rgb="FF0000FF"/>
      <name val="Cambria"/>
    </font>
    <font>
      <b/>
      <sz val="12"/>
      <color rgb="FF279313"/>
      <name val="Kruti Dev 010"/>
    </font>
    <font>
      <b/>
      <sz val="12"/>
      <color rgb="FFFF40E0"/>
      <name val="Kruti Dev 010"/>
    </font>
    <font>
      <b/>
      <sz val="10"/>
      <color rgb="FFFF40E0"/>
      <name val="Cambria"/>
    </font>
    <font>
      <b/>
      <sz val="10"/>
      <color rgb="FFFF2E22"/>
      <name val="Cambria"/>
    </font>
    <font>
      <b/>
      <sz val="12"/>
      <color rgb="FFFF2E22"/>
      <name val="Kruti Dev 010"/>
    </font>
    <font>
      <sz val="10"/>
      <color rgb="FFFF2E22"/>
      <name val="Arial"/>
    </font>
    <font>
      <b/>
      <sz val="11"/>
      <color rgb="FF0000FF"/>
      <name val="Kruti Dev 010"/>
    </font>
    <font>
      <b/>
      <sz val="9"/>
      <color indexed="81"/>
      <name val="Arial"/>
    </font>
    <font>
      <b/>
      <sz val="8"/>
      <color rgb="FFFF0000"/>
      <name val="Kruti Dev 010"/>
    </font>
    <font>
      <b/>
      <sz val="9"/>
      <color rgb="FFFF0000"/>
      <name val="Cambria"/>
    </font>
    <font>
      <sz val="12"/>
      <color rgb="FF0000FF"/>
      <name val="Kruti Dev 010"/>
    </font>
    <font>
      <sz val="16"/>
      <color indexed="81"/>
      <name val="Kruti Dev 010"/>
    </font>
    <font>
      <b/>
      <sz val="11"/>
      <color indexed="12"/>
      <name val="Cambria"/>
    </font>
    <font>
      <b/>
      <sz val="14"/>
      <color rgb="FFFF6600"/>
      <name val="Kruti Dev 010"/>
    </font>
    <font>
      <b/>
      <sz val="11"/>
      <color rgb="FFFF6600"/>
      <name val="Cambria"/>
      <family val="1"/>
    </font>
    <font>
      <b/>
      <sz val="8"/>
      <color indexed="9"/>
      <name val="Cambria"/>
      <family val="1"/>
      <scheme val="major"/>
    </font>
    <font>
      <b/>
      <sz val="8"/>
      <color indexed="81"/>
      <name val="Arial"/>
    </font>
    <font>
      <b/>
      <sz val="9"/>
      <color indexed="12"/>
      <name val="Cambria"/>
      <family val="1"/>
      <scheme val="major"/>
    </font>
    <font>
      <b/>
      <sz val="14"/>
      <color theme="0"/>
      <name val="Cambria"/>
      <scheme val="major"/>
    </font>
    <font>
      <sz val="14"/>
      <color theme="0"/>
      <name val="Cambria"/>
      <scheme val="major"/>
    </font>
    <font>
      <b/>
      <sz val="9"/>
      <color rgb="FFFF0000"/>
      <name val="Cambria"/>
      <family val="1"/>
      <scheme val="major"/>
    </font>
    <font>
      <b/>
      <sz val="8"/>
      <color rgb="FF2D9D13"/>
      <name val="Cambria"/>
      <family val="1"/>
      <scheme val="major"/>
    </font>
    <font>
      <b/>
      <sz val="8"/>
      <color rgb="FF0F00F2"/>
      <name val="Cambria"/>
    </font>
    <font>
      <b/>
      <sz val="8"/>
      <color rgb="FFFF0000"/>
      <name val="Cambria"/>
    </font>
    <font>
      <b/>
      <sz val="8"/>
      <color theme="0" tint="-0.14999847407452621"/>
      <name val="Cambria"/>
    </font>
    <font>
      <b/>
      <sz val="8"/>
      <color indexed="17"/>
      <name val="Cambria"/>
    </font>
    <font>
      <b/>
      <sz val="9"/>
      <color indexed="12"/>
      <name val="Cambria"/>
    </font>
    <font>
      <b/>
      <sz val="8"/>
      <color rgb="FFFF6600"/>
      <name val="Cambria"/>
    </font>
    <font>
      <sz val="9"/>
      <name val="Cambria"/>
    </font>
    <font>
      <b/>
      <sz val="6"/>
      <name val="Cambria"/>
    </font>
    <font>
      <sz val="6"/>
      <name val="Cambria"/>
    </font>
    <font>
      <b/>
      <u/>
      <sz val="22"/>
      <color rgb="FFC00000"/>
      <name val="Arial"/>
      <family val="2"/>
    </font>
    <font>
      <sz val="22"/>
      <name val="Arial"/>
      <family val="2"/>
    </font>
    <font>
      <b/>
      <sz val="20"/>
      <color rgb="FFFF0000"/>
      <name val="Calibri"/>
      <family val="2"/>
    </font>
    <font>
      <b/>
      <sz val="20"/>
      <color rgb="FF008000"/>
      <name val="Cambria"/>
    </font>
    <font>
      <b/>
      <sz val="22"/>
      <color rgb="FF0000FF"/>
      <name val="Kruti Dev 010"/>
    </font>
    <font>
      <sz val="16"/>
      <name val="Arial"/>
      <family val="2"/>
    </font>
    <font>
      <sz val="36"/>
      <color theme="10"/>
      <name val="Kruti Dev 010"/>
    </font>
    <font>
      <sz val="16"/>
      <name val="Calibri"/>
      <family val="2"/>
      <scheme val="minor"/>
    </font>
    <font>
      <sz val="36"/>
      <color theme="10"/>
      <name val="Cambria"/>
      <family val="1"/>
      <scheme val="major"/>
    </font>
    <font>
      <b/>
      <sz val="22"/>
      <color rgb="FFFF0000"/>
      <name val="Calibri"/>
      <family val="2"/>
    </font>
    <font>
      <b/>
      <sz val="22"/>
      <color rgb="FF0000FF"/>
      <name val="Calibri"/>
    </font>
    <font>
      <sz val="10"/>
      <color theme="1"/>
      <name val="Cambria"/>
    </font>
    <font>
      <sz val="12"/>
      <color theme="1"/>
      <name val="DevLys 010"/>
    </font>
    <font>
      <sz val="15"/>
      <color theme="1"/>
      <name val="DevLys 010"/>
    </font>
    <font>
      <sz val="14"/>
      <color theme="1"/>
      <name val="DevLys 010"/>
    </font>
    <font>
      <sz val="10"/>
      <color theme="1"/>
      <name val="DevLys 010"/>
    </font>
    <font>
      <sz val="11"/>
      <color theme="1"/>
      <name val="Cambria"/>
    </font>
    <font>
      <sz val="10"/>
      <name val="Cambria"/>
    </font>
    <font>
      <sz val="9"/>
      <color theme="0"/>
      <name val="Cambria"/>
    </font>
    <font>
      <sz val="11"/>
      <color theme="1"/>
      <name val="DevLys 010"/>
    </font>
    <font>
      <sz val="15"/>
      <color rgb="FF000000"/>
      <name val="DevLys 010"/>
    </font>
    <font>
      <sz val="9"/>
      <color rgb="FFFFFFFF"/>
      <name val="Cambria"/>
    </font>
    <font>
      <sz val="8"/>
      <name val="Cambria"/>
    </font>
    <font>
      <sz val="11"/>
      <color rgb="FFFF0000"/>
      <name val="DevLys 010"/>
    </font>
    <font>
      <b/>
      <sz val="11"/>
      <color rgb="FF0033CC"/>
      <name val="Cambria"/>
      <family val="1"/>
    </font>
    <font>
      <b/>
      <sz val="11"/>
      <color rgb="FF0000D4"/>
      <name val="Cambria"/>
    </font>
    <font>
      <b/>
      <sz val="11"/>
      <color rgb="FFDD0806"/>
      <name val="Cambria"/>
      <family val="1"/>
    </font>
    <font>
      <b/>
      <sz val="11"/>
      <color rgb="FF000000"/>
      <name val="Cambria"/>
      <family val="1"/>
    </font>
    <font>
      <b/>
      <sz val="10"/>
      <color rgb="FF008000"/>
      <name val="Cambria"/>
    </font>
    <font>
      <b/>
      <sz val="11"/>
      <color rgb="FFEBF1DE"/>
      <name val="Cambria"/>
    </font>
    <font>
      <b/>
      <sz val="9"/>
      <color rgb="FF0000D4"/>
      <name val="Cambria"/>
    </font>
    <font>
      <b/>
      <sz val="9"/>
      <color rgb="FFEBF1DE"/>
      <name val="Cambria"/>
    </font>
    <font>
      <b/>
      <sz val="14"/>
      <color rgb="FF008000"/>
      <name val="Kruti Dev 010"/>
    </font>
    <font>
      <sz val="10"/>
      <color rgb="FF0000FF"/>
      <name val="Arial"/>
    </font>
    <font>
      <b/>
      <sz val="10"/>
      <color rgb="FFFF0000"/>
      <name val="Cambria"/>
    </font>
    <font>
      <sz val="10"/>
      <color rgb="FFFF0000"/>
      <name val="Arial"/>
    </font>
    <font>
      <b/>
      <sz val="12"/>
      <color rgb="FFFF00FF"/>
      <name val="Kruti Dev 010"/>
    </font>
    <font>
      <b/>
      <sz val="10"/>
      <color rgb="FFFF00FF"/>
      <name val="Cambria"/>
    </font>
    <font>
      <b/>
      <sz val="8"/>
      <color rgb="FFFF00FF"/>
      <name val="Cambria"/>
      <scheme val="major"/>
    </font>
    <font>
      <u/>
      <sz val="8"/>
      <color theme="10"/>
      <name val="Arial"/>
      <family val="2"/>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8"/>
      <color theme="1"/>
      <name val="DevLys 010"/>
    </font>
    <font>
      <sz val="14"/>
      <color theme="10"/>
      <name val="Cambria"/>
      <family val="1"/>
      <scheme val="major"/>
    </font>
    <font>
      <sz val="14"/>
      <name val="Calibri"/>
      <scheme val="min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0000FF"/>
      <name val="Kruti Dev 010"/>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
      <sz val="14"/>
      <color rgb="FFB126FF"/>
      <name val="Cambria"/>
      <scheme val="major"/>
    </font>
  </fonts>
  <fills count="23">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4AE"/>
        <bgColor indexed="64"/>
      </patternFill>
    </fill>
    <fill>
      <patternFill patternType="solid">
        <fgColor theme="0"/>
        <bgColor indexed="64"/>
      </patternFill>
    </fill>
    <fill>
      <patternFill patternType="solid">
        <fgColor theme="7" tint="0.79998168889431442"/>
        <bgColor indexed="64"/>
      </patternFill>
    </fill>
    <fill>
      <patternFill patternType="solid">
        <fgColor rgb="FFFCFFB9"/>
        <bgColor indexed="64"/>
      </patternFill>
    </fill>
    <fill>
      <patternFill patternType="solid">
        <fgColor rgb="FFFDE9D9"/>
        <bgColor rgb="FF000000"/>
      </patternFill>
    </fill>
    <fill>
      <patternFill patternType="solid">
        <fgColor rgb="FFFFFFCC"/>
        <bgColor rgb="FF000000"/>
      </patternFill>
    </fill>
    <fill>
      <patternFill patternType="solid">
        <fgColor rgb="FFDCE6F1"/>
        <bgColor rgb="FF000000"/>
      </patternFill>
    </fill>
    <fill>
      <patternFill patternType="solid">
        <fgColor rgb="FFC5D9F1"/>
        <bgColor rgb="FF000000"/>
      </patternFill>
    </fill>
    <fill>
      <patternFill patternType="solid">
        <fgColor rgb="FFF2F2F2"/>
        <bgColor rgb="FF000000"/>
      </patternFill>
    </fill>
    <fill>
      <patternFill patternType="solid">
        <fgColor theme="0" tint="-0.14999847407452621"/>
        <bgColor rgb="FF000000"/>
      </patternFill>
    </fill>
  </fills>
  <borders count="194">
    <border>
      <left/>
      <right/>
      <top/>
      <bottom/>
      <diagonal/>
    </border>
    <border>
      <left style="thin">
        <color indexed="46"/>
      </left>
      <right style="thin">
        <color indexed="46"/>
      </right>
      <top style="thin">
        <color indexed="46"/>
      </top>
      <bottom style="thin">
        <color indexed="46"/>
      </bottom>
      <diagonal/>
    </border>
    <border>
      <left style="thin">
        <color indexed="46"/>
      </left>
      <right style="thin">
        <color indexed="46"/>
      </right>
      <top style="medium">
        <color indexed="10"/>
      </top>
      <bottom style="thin">
        <color indexed="46"/>
      </bottom>
      <diagonal/>
    </border>
    <border>
      <left style="thin">
        <color indexed="46"/>
      </left>
      <right style="thin">
        <color indexed="46"/>
      </right>
      <top style="thin">
        <color indexed="46"/>
      </top>
      <bottom style="medium">
        <color indexed="10"/>
      </bottom>
      <diagonal/>
    </border>
    <border>
      <left style="medium">
        <color indexed="10"/>
      </left>
      <right/>
      <top/>
      <bottom/>
      <diagonal/>
    </border>
    <border>
      <left style="medium">
        <color indexed="10"/>
      </left>
      <right style="thin">
        <color indexed="46"/>
      </right>
      <top style="thin">
        <color indexed="46"/>
      </top>
      <bottom style="thin">
        <color indexed="46"/>
      </bottom>
      <diagonal/>
    </border>
    <border>
      <left style="medium">
        <color indexed="10"/>
      </left>
      <right style="thin">
        <color indexed="46"/>
      </right>
      <top style="thin">
        <color indexed="46"/>
      </top>
      <bottom style="medium">
        <color indexed="10"/>
      </bottom>
      <diagonal/>
    </border>
    <border>
      <left/>
      <right/>
      <top style="thin">
        <color indexed="46"/>
      </top>
      <bottom style="thin">
        <color indexed="46"/>
      </bottom>
      <diagonal/>
    </border>
    <border>
      <left style="medium">
        <color indexed="10"/>
      </left>
      <right style="thin">
        <color indexed="46"/>
      </right>
      <top/>
      <bottom style="thin">
        <color indexed="46"/>
      </bottom>
      <diagonal/>
    </border>
    <border>
      <left style="thin">
        <color indexed="46"/>
      </left>
      <right style="thin">
        <color indexed="46"/>
      </right>
      <top/>
      <bottom style="thin">
        <color indexed="46"/>
      </bottom>
      <diagonal/>
    </border>
    <border>
      <left style="thin">
        <color indexed="46"/>
      </left>
      <right/>
      <top style="medium">
        <color indexed="10"/>
      </top>
      <bottom style="thin">
        <color indexed="46"/>
      </bottom>
      <diagonal/>
    </border>
    <border>
      <left style="thin">
        <color indexed="46"/>
      </left>
      <right/>
      <top style="thin">
        <color indexed="46"/>
      </top>
      <bottom style="thin">
        <color indexed="46"/>
      </bottom>
      <diagonal/>
    </border>
    <border>
      <left/>
      <right style="thin">
        <color indexed="46"/>
      </right>
      <top style="thin">
        <color indexed="46"/>
      </top>
      <bottom style="thin">
        <color indexed="46"/>
      </bottom>
      <diagonal/>
    </border>
    <border>
      <left style="thin">
        <color indexed="46"/>
      </left>
      <right/>
      <top/>
      <bottom style="thin">
        <color indexed="46"/>
      </bottom>
      <diagonal/>
    </border>
    <border>
      <left/>
      <right/>
      <top/>
      <bottom style="thin">
        <color indexed="46"/>
      </bottom>
      <diagonal/>
    </border>
    <border>
      <left style="thin">
        <color rgb="FFCC99FF"/>
      </left>
      <right style="thin">
        <color rgb="FFCC99FF"/>
      </right>
      <top style="thin">
        <color rgb="FFCC99FF"/>
      </top>
      <bottom style="thin">
        <color rgb="FFCC99FF"/>
      </bottom>
      <diagonal/>
    </border>
    <border>
      <left/>
      <right/>
      <top style="thin">
        <color rgb="FFCC99FF"/>
      </top>
      <bottom style="thin">
        <color rgb="FFCC99FF"/>
      </bottom>
      <diagonal/>
    </border>
    <border>
      <left style="thin">
        <color rgb="FFCC99FF"/>
      </left>
      <right style="thin">
        <color rgb="FFFF0000"/>
      </right>
      <top style="thin">
        <color rgb="FFCC99FF"/>
      </top>
      <bottom style="thin">
        <color rgb="FFCC99FF"/>
      </bottom>
      <diagonal/>
    </border>
    <border>
      <left style="thin">
        <color rgb="FFFF0000"/>
      </left>
      <right style="thin">
        <color rgb="FFCC99FF"/>
      </right>
      <top style="thin">
        <color rgb="FFCC99FF"/>
      </top>
      <bottom style="thin">
        <color rgb="FFCC99FF"/>
      </bottom>
      <diagonal/>
    </border>
    <border>
      <left/>
      <right style="thin">
        <color rgb="FFCC99FF"/>
      </right>
      <top/>
      <bottom style="thin">
        <color rgb="FFCC99FF"/>
      </bottom>
      <diagonal/>
    </border>
    <border>
      <left style="thin">
        <color rgb="FFFF0000"/>
      </left>
      <right/>
      <top style="thin">
        <color rgb="FFFF0000"/>
      </top>
      <bottom style="thin">
        <color rgb="FFCC99FF"/>
      </bottom>
      <diagonal/>
    </border>
    <border>
      <left/>
      <right/>
      <top style="thin">
        <color rgb="FFFF0000"/>
      </top>
      <bottom style="thin">
        <color rgb="FFCC99FF"/>
      </bottom>
      <diagonal/>
    </border>
    <border>
      <left/>
      <right/>
      <top style="thin">
        <color rgb="FFCC99FF"/>
      </top>
      <bottom style="thin">
        <color rgb="FFFF0000"/>
      </bottom>
      <diagonal/>
    </border>
    <border>
      <left style="thin">
        <color rgb="FFFF0000"/>
      </left>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CC99FF"/>
      </top>
      <bottom style="thin">
        <color rgb="FFFF0000"/>
      </bottom>
      <diagonal/>
    </border>
    <border>
      <left style="medium">
        <color indexed="10"/>
      </left>
      <right style="thin">
        <color rgb="FFCC99FF"/>
      </right>
      <top style="medium">
        <color indexed="10"/>
      </top>
      <bottom style="thin">
        <color rgb="FFCC99FF"/>
      </bottom>
      <diagonal/>
    </border>
    <border>
      <left style="thin">
        <color rgb="FFCC99FF"/>
      </left>
      <right style="thin">
        <color rgb="FFCC99FF"/>
      </right>
      <top style="medium">
        <color indexed="10"/>
      </top>
      <bottom style="thin">
        <color rgb="FFCC99FF"/>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medium">
        <color indexed="10"/>
      </left>
      <right style="thin">
        <color rgb="FFCC99FF"/>
      </right>
      <top style="thin">
        <color rgb="FFCC99FF"/>
      </top>
      <bottom style="medium">
        <color indexed="10"/>
      </bottom>
      <diagonal/>
    </border>
    <border>
      <left style="thin">
        <color rgb="FFCC99FF"/>
      </left>
      <right style="thin">
        <color rgb="FFCC99FF"/>
      </right>
      <top style="thin">
        <color rgb="FFCC99FF"/>
      </top>
      <bottom style="medium">
        <color indexed="10"/>
      </bottom>
      <diagonal/>
    </border>
    <border>
      <left style="thin">
        <color rgb="FFCC99FF"/>
      </left>
      <right style="medium">
        <color indexed="10"/>
      </right>
      <top style="thin">
        <color rgb="FFCC99FF"/>
      </top>
      <bottom style="medium">
        <color indexed="10"/>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top style="thin">
        <color indexed="46"/>
      </top>
      <bottom/>
      <diagonal/>
    </border>
    <border>
      <left/>
      <right style="thin">
        <color indexed="46"/>
      </right>
      <top style="thin">
        <color indexed="46"/>
      </top>
      <bottom/>
      <diagonal/>
    </border>
    <border>
      <left/>
      <right/>
      <top style="thin">
        <color rgb="FFFF0000"/>
      </top>
      <bottom/>
      <diagonal/>
    </border>
    <border>
      <left/>
      <right style="double">
        <color rgb="FFFF0000"/>
      </right>
      <top/>
      <bottom/>
      <diagonal/>
    </border>
    <border>
      <left/>
      <right style="thin">
        <color indexed="46"/>
      </right>
      <top/>
      <bottom/>
      <diagonal/>
    </border>
    <border>
      <left/>
      <right/>
      <top style="medium">
        <color indexed="10"/>
      </top>
      <bottom style="thin">
        <color indexed="46"/>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style="thin">
        <color rgb="FFFF0000"/>
      </right>
      <top/>
      <bottom/>
      <diagonal/>
    </border>
    <border>
      <left style="thin">
        <color rgb="FFFF0000"/>
      </left>
      <right/>
      <top style="thin">
        <color rgb="FFFF0000"/>
      </top>
      <bottom/>
      <diagonal/>
    </border>
    <border>
      <left/>
      <right style="thin">
        <color rgb="FFFF0000"/>
      </right>
      <top style="thin">
        <color rgb="FFFF0000"/>
      </top>
      <bottom/>
      <diagonal/>
    </border>
    <border>
      <left style="thin">
        <color indexed="46"/>
      </left>
      <right style="medium">
        <color indexed="10"/>
      </right>
      <top/>
      <bottom style="thin">
        <color indexed="46"/>
      </bottom>
      <diagonal/>
    </border>
    <border>
      <left style="medium">
        <color indexed="10"/>
      </left>
      <right/>
      <top style="medium">
        <color indexed="10"/>
      </top>
      <bottom style="thin">
        <color indexed="46"/>
      </bottom>
      <diagonal/>
    </border>
    <border>
      <left/>
      <right style="medium">
        <color indexed="10"/>
      </right>
      <top style="medium">
        <color indexed="10"/>
      </top>
      <bottom style="thin">
        <color indexed="46"/>
      </bottom>
      <diagonal/>
    </border>
    <border>
      <left/>
      <right style="thin">
        <color indexed="46"/>
      </right>
      <top/>
      <bottom style="thin">
        <color indexed="46"/>
      </bottom>
      <diagonal/>
    </border>
    <border>
      <left style="medium">
        <color indexed="10"/>
      </left>
      <right style="thin">
        <color indexed="46"/>
      </right>
      <top style="medium">
        <color indexed="10"/>
      </top>
      <bottom style="thin">
        <color indexed="46"/>
      </bottom>
      <diagonal/>
    </border>
    <border>
      <left style="thin">
        <color indexed="46"/>
      </left>
      <right style="medium">
        <color indexed="10"/>
      </right>
      <top style="thin">
        <color indexed="46"/>
      </top>
      <bottom style="thin">
        <color indexed="46"/>
      </bottom>
      <diagonal/>
    </border>
    <border>
      <left/>
      <right style="medium">
        <color indexed="10"/>
      </right>
      <top style="thin">
        <color indexed="46"/>
      </top>
      <bottom style="thin">
        <color indexed="46"/>
      </bottom>
      <diagonal/>
    </border>
    <border>
      <left style="thin">
        <color indexed="46"/>
      </left>
      <right/>
      <top style="thin">
        <color indexed="46"/>
      </top>
      <bottom style="medium">
        <color indexed="10"/>
      </bottom>
      <diagonal/>
    </border>
    <border>
      <left/>
      <right/>
      <top style="thin">
        <color indexed="46"/>
      </top>
      <bottom style="medium">
        <color indexed="10"/>
      </bottom>
      <diagonal/>
    </border>
    <border>
      <left/>
      <right style="medium">
        <color indexed="10"/>
      </right>
      <top style="thin">
        <color indexed="46"/>
      </top>
      <bottom style="medium">
        <color indexed="10"/>
      </bottom>
      <diagonal/>
    </border>
    <border>
      <left/>
      <right/>
      <top style="medium">
        <color indexed="10"/>
      </top>
      <bottom/>
      <diagonal/>
    </border>
    <border>
      <left style="thin">
        <color indexed="46"/>
      </left>
      <right style="medium">
        <color indexed="10"/>
      </right>
      <top style="thin">
        <color indexed="46"/>
      </top>
      <bottom style="medium">
        <color indexed="10"/>
      </bottom>
      <diagonal/>
    </border>
    <border>
      <left style="thin">
        <color indexed="46"/>
      </left>
      <right style="medium">
        <color indexed="10"/>
      </right>
      <top style="medium">
        <color indexed="10"/>
      </top>
      <bottom style="thin">
        <color indexed="46"/>
      </bottom>
      <diagonal/>
    </border>
    <border>
      <left style="medium">
        <color indexed="14"/>
      </left>
      <right style="thin">
        <color indexed="46"/>
      </right>
      <top style="medium">
        <color indexed="14"/>
      </top>
      <bottom style="thin">
        <color indexed="46"/>
      </bottom>
      <diagonal/>
    </border>
    <border>
      <left style="thin">
        <color indexed="46"/>
      </left>
      <right style="thin">
        <color indexed="46"/>
      </right>
      <top style="medium">
        <color indexed="14"/>
      </top>
      <bottom style="thin">
        <color indexed="46"/>
      </bottom>
      <diagonal/>
    </border>
    <border>
      <left style="thin">
        <color indexed="46"/>
      </left>
      <right style="medium">
        <color indexed="14"/>
      </right>
      <top style="medium">
        <color indexed="14"/>
      </top>
      <bottom style="thin">
        <color indexed="46"/>
      </bottom>
      <diagonal/>
    </border>
    <border>
      <left style="medium">
        <color indexed="14"/>
      </left>
      <right style="thin">
        <color indexed="46"/>
      </right>
      <top style="thin">
        <color indexed="46"/>
      </top>
      <bottom style="thin">
        <color indexed="46"/>
      </bottom>
      <diagonal/>
    </border>
    <border>
      <left style="thin">
        <color indexed="46"/>
      </left>
      <right style="medium">
        <color indexed="14"/>
      </right>
      <top style="thin">
        <color indexed="46"/>
      </top>
      <bottom style="thin">
        <color indexed="46"/>
      </bottom>
      <diagonal/>
    </border>
    <border>
      <left style="thin">
        <color indexed="46"/>
      </left>
      <right style="medium">
        <color indexed="14"/>
      </right>
      <top style="thin">
        <color indexed="46"/>
      </top>
      <bottom style="medium">
        <color indexed="14"/>
      </bottom>
      <diagonal/>
    </border>
    <border>
      <left style="medium">
        <color indexed="14"/>
      </left>
      <right/>
      <top style="thin">
        <color indexed="46"/>
      </top>
      <bottom style="medium">
        <color indexed="14"/>
      </bottom>
      <diagonal/>
    </border>
    <border>
      <left/>
      <right style="thin">
        <color indexed="46"/>
      </right>
      <top style="thin">
        <color indexed="46"/>
      </top>
      <bottom style="medium">
        <color indexed="14"/>
      </bottom>
      <diagonal/>
    </border>
    <border>
      <left style="medium">
        <color indexed="14"/>
      </left>
      <right/>
      <top style="thin">
        <color indexed="46"/>
      </top>
      <bottom style="thin">
        <color indexed="46"/>
      </bottom>
      <diagonal/>
    </border>
    <border>
      <left style="medium">
        <color indexed="14"/>
      </left>
      <right/>
      <top style="medium">
        <color indexed="14"/>
      </top>
      <bottom style="thin">
        <color indexed="46"/>
      </bottom>
      <diagonal/>
    </border>
    <border>
      <left/>
      <right style="thin">
        <color indexed="46"/>
      </right>
      <top style="medium">
        <color indexed="14"/>
      </top>
      <bottom style="thin">
        <color indexed="46"/>
      </bottom>
      <diagonal/>
    </border>
    <border>
      <left style="thin">
        <color indexed="46"/>
      </left>
      <right style="thin">
        <color indexed="46"/>
      </right>
      <top style="thin">
        <color indexed="46"/>
      </top>
      <bottom style="medium">
        <color indexed="14"/>
      </bottom>
      <diagonal/>
    </border>
    <border>
      <left/>
      <right/>
      <top style="thin">
        <color indexed="46"/>
      </top>
      <bottom style="medium">
        <color indexed="14"/>
      </bottom>
      <diagonal/>
    </border>
    <border>
      <left/>
      <right style="medium">
        <color indexed="14"/>
      </right>
      <top style="thin">
        <color indexed="46"/>
      </top>
      <bottom style="thin">
        <color indexed="46"/>
      </bottom>
      <diagonal/>
    </border>
    <border>
      <left style="thin">
        <color indexed="46"/>
      </left>
      <right/>
      <top style="thin">
        <color indexed="46"/>
      </top>
      <bottom style="medium">
        <color indexed="14"/>
      </bottom>
      <diagonal/>
    </border>
    <border>
      <left style="thin">
        <color indexed="46"/>
      </left>
      <right style="thin">
        <color indexed="46"/>
      </right>
      <top/>
      <bottom/>
      <diagonal/>
    </border>
    <border>
      <left style="thin">
        <color indexed="46"/>
      </left>
      <right style="medium">
        <color indexed="14"/>
      </right>
      <top/>
      <bottom/>
      <diagonal/>
    </border>
    <border>
      <left/>
      <right style="medium">
        <color indexed="14"/>
      </right>
      <top/>
      <bottom/>
      <diagonal/>
    </border>
    <border>
      <left/>
      <right/>
      <top/>
      <bottom style="medium">
        <color indexed="14"/>
      </bottom>
      <diagonal/>
    </border>
    <border>
      <left/>
      <right style="thin">
        <color indexed="46"/>
      </right>
      <top/>
      <bottom style="medium">
        <color indexed="14"/>
      </bottom>
      <diagonal/>
    </border>
    <border>
      <left style="thin">
        <color indexed="46"/>
      </left>
      <right style="thin">
        <color indexed="46"/>
      </right>
      <top/>
      <bottom style="medium">
        <color indexed="14"/>
      </bottom>
      <diagonal/>
    </border>
    <border>
      <left style="thin">
        <color indexed="46"/>
      </left>
      <right style="medium">
        <color indexed="14"/>
      </right>
      <top/>
      <bottom style="medium">
        <color indexed="14"/>
      </bottom>
      <diagonal/>
    </border>
    <border>
      <left style="thin">
        <color indexed="46"/>
      </left>
      <right style="thin">
        <color indexed="46"/>
      </right>
      <top style="medium">
        <color indexed="57"/>
      </top>
      <bottom style="thin">
        <color indexed="46"/>
      </bottom>
      <diagonal/>
    </border>
    <border>
      <left style="thin">
        <color indexed="46"/>
      </left>
      <right style="medium">
        <color indexed="57"/>
      </right>
      <top style="medium">
        <color indexed="57"/>
      </top>
      <bottom style="thin">
        <color indexed="46"/>
      </bottom>
      <diagonal/>
    </border>
    <border>
      <left style="thin">
        <color indexed="46"/>
      </left>
      <right style="medium">
        <color indexed="57"/>
      </right>
      <top style="thin">
        <color indexed="46"/>
      </top>
      <bottom style="thin">
        <color indexed="46"/>
      </bottom>
      <diagonal/>
    </border>
    <border>
      <left style="thin">
        <color indexed="46"/>
      </left>
      <right style="thin">
        <color indexed="46"/>
      </right>
      <top style="thin">
        <color indexed="46"/>
      </top>
      <bottom style="medium">
        <color indexed="57"/>
      </bottom>
      <diagonal/>
    </border>
    <border>
      <left style="thin">
        <color indexed="46"/>
      </left>
      <right style="medium">
        <color indexed="57"/>
      </right>
      <top style="thin">
        <color indexed="46"/>
      </top>
      <bottom style="medium">
        <color indexed="57"/>
      </bottom>
      <diagonal/>
    </border>
    <border>
      <left/>
      <right style="thin">
        <color indexed="46"/>
      </right>
      <top style="medium">
        <color indexed="57"/>
      </top>
      <bottom style="thin">
        <color indexed="46"/>
      </bottom>
      <diagonal/>
    </border>
    <border>
      <left/>
      <right style="thin">
        <color indexed="46"/>
      </right>
      <top style="thin">
        <color indexed="46"/>
      </top>
      <bottom style="medium">
        <color indexed="57"/>
      </bottom>
      <diagonal/>
    </border>
    <border>
      <left style="medium">
        <color indexed="57"/>
      </left>
      <right/>
      <top style="medium">
        <color indexed="57"/>
      </top>
      <bottom style="thin">
        <color indexed="46"/>
      </bottom>
      <diagonal/>
    </border>
    <border>
      <left style="medium">
        <color indexed="57"/>
      </left>
      <right/>
      <top style="thin">
        <color indexed="46"/>
      </top>
      <bottom style="thin">
        <color indexed="46"/>
      </bottom>
      <diagonal/>
    </border>
    <border>
      <left style="medium">
        <color indexed="57"/>
      </left>
      <right/>
      <top style="thin">
        <color indexed="46"/>
      </top>
      <bottom style="medium">
        <color indexed="57"/>
      </bottom>
      <diagonal/>
    </border>
    <border>
      <left style="thin">
        <color indexed="46"/>
      </left>
      <right/>
      <top/>
      <bottom/>
      <diagonal/>
    </border>
    <border>
      <left/>
      <right style="medium">
        <color indexed="57"/>
      </right>
      <top/>
      <bottom/>
      <diagonal/>
    </border>
    <border>
      <left/>
      <right style="thin">
        <color indexed="46"/>
      </right>
      <top style="medium">
        <color indexed="10"/>
      </top>
      <bottom/>
      <diagonal/>
    </border>
    <border>
      <left/>
      <right/>
      <top/>
      <bottom style="medium">
        <color indexed="10"/>
      </bottom>
      <diagonal/>
    </border>
    <border>
      <left/>
      <right style="medium">
        <color rgb="FFF20884"/>
      </right>
      <top style="thin">
        <color indexed="46"/>
      </top>
      <bottom style="thin">
        <color indexed="46"/>
      </bottom>
      <diagonal/>
    </border>
    <border>
      <left style="medium">
        <color indexed="10"/>
      </left>
      <right style="thin">
        <color indexed="10"/>
      </right>
      <top/>
      <bottom/>
      <diagonal/>
    </border>
    <border>
      <left style="medium">
        <color indexed="10"/>
      </left>
      <right style="thin">
        <color indexed="10"/>
      </right>
      <top/>
      <bottom style="thin">
        <color indexed="46"/>
      </bottom>
      <diagonal/>
    </border>
    <border>
      <left style="medium">
        <color indexed="10"/>
      </left>
      <right style="thin">
        <color indexed="10"/>
      </right>
      <top style="thin">
        <color indexed="46"/>
      </top>
      <bottom style="medium">
        <color indexed="10"/>
      </bottom>
      <diagonal/>
    </border>
    <border>
      <left style="medium">
        <color indexed="10"/>
      </left>
      <right/>
      <top style="thin">
        <color indexed="46"/>
      </top>
      <bottom style="thin">
        <color indexed="46"/>
      </bottom>
      <diagonal/>
    </border>
    <border>
      <left/>
      <right style="thin">
        <color rgb="FFCC99FF"/>
      </right>
      <top/>
      <bottom/>
      <diagonal/>
    </border>
    <border>
      <left style="thin">
        <color indexed="14"/>
      </left>
      <right style="thin">
        <color indexed="46"/>
      </right>
      <top style="thin">
        <color indexed="46"/>
      </top>
      <bottom style="thin">
        <color indexed="46"/>
      </bottom>
      <diagonal/>
    </border>
    <border>
      <left style="thin">
        <color indexed="14"/>
      </left>
      <right/>
      <top/>
      <bottom/>
      <diagonal/>
    </border>
    <border>
      <left/>
      <right style="thin">
        <color indexed="46"/>
      </right>
      <top style="thin">
        <color indexed="46"/>
      </top>
      <bottom style="medium">
        <color indexed="10"/>
      </bottom>
      <diagonal/>
    </border>
    <border>
      <left style="thin">
        <color indexed="14"/>
      </left>
      <right/>
      <top/>
      <bottom style="thin">
        <color indexed="46"/>
      </bottom>
      <diagonal/>
    </border>
    <border>
      <left style="thin">
        <color indexed="14"/>
      </left>
      <right/>
      <top style="thin">
        <color indexed="46"/>
      </top>
      <bottom style="thin">
        <color indexed="46"/>
      </bottom>
      <diagonal/>
    </border>
    <border>
      <left style="thin">
        <color indexed="46"/>
      </left>
      <right style="medium">
        <color indexed="10"/>
      </right>
      <top style="medium">
        <color indexed="10"/>
      </top>
      <bottom/>
      <diagonal/>
    </border>
    <border>
      <left style="thin">
        <color indexed="46"/>
      </left>
      <right style="medium">
        <color indexed="10"/>
      </right>
      <top/>
      <bottom/>
      <diagonal/>
    </border>
    <border>
      <left style="thin">
        <color indexed="14"/>
      </left>
      <right/>
      <top style="medium">
        <color indexed="10"/>
      </top>
      <bottom/>
      <diagonal/>
    </border>
    <border>
      <left style="medium">
        <color indexed="14"/>
      </left>
      <right style="thin">
        <color indexed="46"/>
      </right>
      <top style="thin">
        <color indexed="46"/>
      </top>
      <bottom style="medium">
        <color indexed="14"/>
      </bottom>
      <diagonal/>
    </border>
    <border>
      <left/>
      <right style="medium">
        <color indexed="10"/>
      </right>
      <top style="thin">
        <color indexed="46"/>
      </top>
      <bottom/>
      <diagonal/>
    </border>
    <border>
      <left style="medium">
        <color indexed="10"/>
      </left>
      <right/>
      <top style="thin">
        <color indexed="46"/>
      </top>
      <bottom/>
      <diagonal/>
    </border>
    <border>
      <left style="medium">
        <color indexed="10"/>
      </left>
      <right/>
      <top style="thin">
        <color indexed="46"/>
      </top>
      <bottom style="medium">
        <color indexed="10"/>
      </bottom>
      <diagonal/>
    </border>
    <border>
      <left/>
      <right style="medium">
        <color indexed="10"/>
      </right>
      <top/>
      <bottom style="thin">
        <color indexed="46"/>
      </bottom>
      <diagonal/>
    </border>
    <border>
      <left style="thin">
        <color indexed="10"/>
      </left>
      <right style="medium">
        <color indexed="10"/>
      </right>
      <top/>
      <bottom/>
      <diagonal/>
    </border>
    <border>
      <left style="medium">
        <color indexed="10"/>
      </left>
      <right style="thin">
        <color indexed="10"/>
      </right>
      <top/>
      <bottom style="medium">
        <color indexed="10"/>
      </bottom>
      <diagonal/>
    </border>
    <border>
      <left style="thin">
        <color indexed="10"/>
      </left>
      <right style="medium">
        <color indexed="10"/>
      </right>
      <top/>
      <bottom style="medium">
        <color indexed="10"/>
      </bottom>
      <diagonal/>
    </border>
    <border>
      <left/>
      <right style="thin">
        <color indexed="14"/>
      </right>
      <top style="thin">
        <color indexed="46"/>
      </top>
      <bottom style="thin">
        <color indexed="46"/>
      </bottom>
      <diagonal/>
    </border>
    <border>
      <left/>
      <right style="thin">
        <color indexed="14"/>
      </right>
      <top style="thin">
        <color indexed="46"/>
      </top>
      <bottom style="medium">
        <color indexed="10"/>
      </bottom>
      <diagonal/>
    </border>
    <border>
      <left/>
      <right style="thin">
        <color indexed="14"/>
      </right>
      <top/>
      <bottom style="thin">
        <color indexed="46"/>
      </bottom>
      <diagonal/>
    </border>
    <border>
      <left/>
      <right style="thin">
        <color rgb="FFFF0000"/>
      </right>
      <top/>
      <bottom style="thin">
        <color rgb="FFCC99FF"/>
      </bottom>
      <diagonal/>
    </border>
    <border>
      <left style="thin">
        <color indexed="46"/>
      </left>
      <right/>
      <top style="medium">
        <color indexed="10"/>
      </top>
      <bottom/>
      <diagonal/>
    </border>
    <border>
      <left style="thin">
        <color rgb="FFCC99FF"/>
      </left>
      <right style="thin">
        <color rgb="FFFF0000"/>
      </right>
      <top style="thin">
        <color rgb="FFCC99FF"/>
      </top>
      <bottom/>
      <diagonal/>
    </border>
    <border>
      <left style="thin">
        <color indexed="10"/>
      </left>
      <right style="thin">
        <color rgb="FFCC99FF"/>
      </right>
      <top style="thin">
        <color indexed="10"/>
      </top>
      <bottom style="thin">
        <color rgb="FFCC99FF"/>
      </bottom>
      <diagonal/>
    </border>
    <border>
      <left style="thin">
        <color rgb="FFCC99FF"/>
      </left>
      <right style="thin">
        <color rgb="FFCC99FF"/>
      </right>
      <top style="thin">
        <color indexed="10"/>
      </top>
      <bottom style="thin">
        <color rgb="FFCC99FF"/>
      </bottom>
      <diagonal/>
    </border>
    <border>
      <left style="thin">
        <color rgb="FFCC99FF"/>
      </left>
      <right style="thin">
        <color indexed="10"/>
      </right>
      <top style="thin">
        <color indexed="10"/>
      </top>
      <bottom style="thin">
        <color rgb="FFCC99FF"/>
      </bottom>
      <diagonal/>
    </border>
    <border>
      <left style="thin">
        <color indexed="10"/>
      </left>
      <right style="thin">
        <color rgb="FFCC99FF"/>
      </right>
      <top style="thin">
        <color rgb="FFCC99FF"/>
      </top>
      <bottom style="thin">
        <color indexed="10"/>
      </bottom>
      <diagonal/>
    </border>
    <border>
      <left style="thin">
        <color rgb="FFCC99FF"/>
      </left>
      <right style="thin">
        <color rgb="FFCC99FF"/>
      </right>
      <top style="thin">
        <color rgb="FFCC99FF"/>
      </top>
      <bottom style="thin">
        <color indexed="10"/>
      </bottom>
      <diagonal/>
    </border>
    <border>
      <left style="thin">
        <color rgb="FFCC99FF"/>
      </left>
      <right style="thin">
        <color indexed="10"/>
      </right>
      <top style="thin">
        <color rgb="FFCC99FF"/>
      </top>
      <bottom style="thin">
        <color indexed="10"/>
      </bottom>
      <diagonal/>
    </border>
    <border>
      <left style="thin">
        <color rgb="FFCC99FF"/>
      </left>
      <right style="medium">
        <color indexed="10"/>
      </right>
      <top style="medium">
        <color indexed="10"/>
      </top>
      <bottom style="thin">
        <color rgb="FFCC99FF"/>
      </bottom>
      <diagonal/>
    </border>
    <border>
      <left style="medium">
        <color indexed="10"/>
      </left>
      <right style="thin">
        <color indexed="46"/>
      </right>
      <top style="thin">
        <color indexed="46"/>
      </top>
      <bottom style="medium">
        <color indexed="48"/>
      </bottom>
      <diagonal/>
    </border>
    <border>
      <left style="thin">
        <color indexed="46"/>
      </left>
      <right style="thin">
        <color indexed="46"/>
      </right>
      <top style="thin">
        <color indexed="46"/>
      </top>
      <bottom style="medium">
        <color indexed="48"/>
      </bottom>
      <diagonal/>
    </border>
    <border>
      <left style="thin">
        <color indexed="46"/>
      </left>
      <right/>
      <top style="thin">
        <color indexed="46"/>
      </top>
      <bottom style="medium">
        <color indexed="48"/>
      </bottom>
      <diagonal/>
    </border>
    <border>
      <left style="thin">
        <color indexed="14"/>
      </left>
      <right style="thin">
        <color indexed="46"/>
      </right>
      <top style="thin">
        <color indexed="46"/>
      </top>
      <bottom style="medium">
        <color indexed="48"/>
      </bottom>
      <diagonal/>
    </border>
    <border>
      <left style="thin">
        <color rgb="FFCC99FF"/>
      </left>
      <right style="thin">
        <color rgb="FFCC99FF"/>
      </right>
      <top style="thin">
        <color rgb="FFCC99FF"/>
      </top>
      <bottom style="medium">
        <color indexed="48"/>
      </bottom>
      <diagonal/>
    </border>
    <border>
      <left/>
      <right style="thin">
        <color indexed="46"/>
      </right>
      <top style="thin">
        <color indexed="46"/>
      </top>
      <bottom style="medium">
        <color indexed="48"/>
      </bottom>
      <diagonal/>
    </border>
    <border>
      <left style="thin">
        <color indexed="46"/>
      </left>
      <right style="medium">
        <color indexed="10"/>
      </right>
      <top style="thin">
        <color indexed="46"/>
      </top>
      <bottom style="medium">
        <color indexed="48"/>
      </bottom>
      <diagonal/>
    </border>
    <border>
      <left style="medium">
        <color indexed="10"/>
      </left>
      <right/>
      <top/>
      <bottom style="medium">
        <color indexed="10"/>
      </bottom>
      <diagonal/>
    </border>
    <border>
      <left style="thin">
        <color indexed="46"/>
      </left>
      <right style="thin">
        <color indexed="46"/>
      </right>
      <top style="thin">
        <color indexed="46"/>
      </top>
      <bottom style="medium">
        <color indexed="53"/>
      </bottom>
      <diagonal/>
    </border>
    <border>
      <left/>
      <right style="medium">
        <color indexed="10"/>
      </right>
      <top style="medium">
        <color indexed="10"/>
      </top>
      <bottom/>
      <diagonal/>
    </border>
    <border>
      <left/>
      <right style="medium">
        <color indexed="10"/>
      </right>
      <top/>
      <bottom/>
      <diagonal/>
    </border>
    <border>
      <left style="thin">
        <color rgb="FFCC99FF"/>
      </left>
      <right/>
      <top style="thin">
        <color rgb="FFCC99FF"/>
      </top>
      <bottom style="thin">
        <color rgb="FFCC99FF"/>
      </bottom>
      <diagonal/>
    </border>
    <border>
      <left/>
      <right style="thin">
        <color rgb="FFCC99FF"/>
      </right>
      <top style="thin">
        <color rgb="FFCC99FF"/>
      </top>
      <bottom style="thin">
        <color rgb="FFCC99FF"/>
      </bottom>
      <diagonal/>
    </border>
    <border>
      <left style="thin">
        <color rgb="FFCC99FF"/>
      </left>
      <right/>
      <top style="thin">
        <color indexed="46"/>
      </top>
      <bottom style="thin">
        <color rgb="FFCC99FF"/>
      </bottom>
      <diagonal/>
    </border>
    <border>
      <left/>
      <right/>
      <top style="thin">
        <color indexed="46"/>
      </top>
      <bottom style="thin">
        <color rgb="FFCC99FF"/>
      </bottom>
      <diagonal/>
    </border>
    <border>
      <left/>
      <right style="thin">
        <color rgb="FFCC99FF"/>
      </right>
      <top style="thin">
        <color indexed="46"/>
      </top>
      <bottom style="thin">
        <color rgb="FFCC99FF"/>
      </bottom>
      <diagonal/>
    </border>
    <border>
      <left style="thin">
        <color rgb="FFCC99FF"/>
      </left>
      <right style="thin">
        <color rgb="FFCC99FF"/>
      </right>
      <top/>
      <bottom style="thin">
        <color rgb="FFCC99FF"/>
      </bottom>
      <diagonal/>
    </border>
    <border>
      <left style="thin">
        <color indexed="46"/>
      </left>
      <right style="medium">
        <color indexed="46"/>
      </right>
      <top style="thin">
        <color indexed="46"/>
      </top>
      <bottom style="thin">
        <color indexed="46"/>
      </bottom>
      <diagonal/>
    </border>
    <border>
      <left style="thin">
        <color indexed="46"/>
      </left>
      <right style="thin">
        <color indexed="46"/>
      </right>
      <top style="thin">
        <color indexed="46"/>
      </top>
      <bottom style="medium">
        <color indexed="46"/>
      </bottom>
      <diagonal/>
    </border>
    <border>
      <left style="thin">
        <color indexed="46"/>
      </left>
      <right style="medium">
        <color indexed="46"/>
      </right>
      <top style="thin">
        <color indexed="46"/>
      </top>
      <bottom style="medium">
        <color indexed="46"/>
      </bottom>
      <diagonal/>
    </border>
    <border>
      <left style="thin">
        <color rgb="FFFF0000"/>
      </left>
      <right style="thin">
        <color rgb="FFCC99FF"/>
      </right>
      <top/>
      <bottom style="thin">
        <color rgb="FFCC99FF"/>
      </bottom>
      <diagonal/>
    </border>
    <border>
      <left style="thin">
        <color rgb="FFFF0000"/>
      </left>
      <right style="thin">
        <color rgb="FFCC99FF"/>
      </right>
      <top/>
      <bottom/>
      <diagonal/>
    </border>
    <border>
      <left style="thin">
        <color indexed="46"/>
      </left>
      <right style="thin">
        <color indexed="46"/>
      </right>
      <top style="medium">
        <color indexed="46"/>
      </top>
      <bottom style="thin">
        <color indexed="46"/>
      </bottom>
      <diagonal/>
    </border>
    <border>
      <left style="thin">
        <color indexed="46"/>
      </left>
      <right style="medium">
        <color indexed="46"/>
      </right>
      <top style="medium">
        <color indexed="46"/>
      </top>
      <bottom style="thin">
        <color indexed="46"/>
      </bottom>
      <diagonal/>
    </border>
    <border>
      <left style="medium">
        <color indexed="46"/>
      </left>
      <right/>
      <top style="medium">
        <color indexed="46"/>
      </top>
      <bottom style="thin">
        <color indexed="46"/>
      </bottom>
      <diagonal/>
    </border>
    <border>
      <left style="medium">
        <color indexed="46"/>
      </left>
      <right/>
      <top style="thin">
        <color indexed="46"/>
      </top>
      <bottom style="thin">
        <color indexed="46"/>
      </bottom>
      <diagonal/>
    </border>
    <border>
      <left style="medium">
        <color indexed="46"/>
      </left>
      <right/>
      <top style="thin">
        <color indexed="46"/>
      </top>
      <bottom style="medium">
        <color indexed="46"/>
      </bottom>
      <diagonal/>
    </border>
    <border>
      <left/>
      <right style="thin">
        <color indexed="46"/>
      </right>
      <top style="medium">
        <color indexed="46"/>
      </top>
      <bottom style="thin">
        <color indexed="46"/>
      </bottom>
      <diagonal/>
    </border>
    <border>
      <left/>
      <right style="thin">
        <color indexed="46"/>
      </right>
      <top style="thin">
        <color indexed="46"/>
      </top>
      <bottom style="medium">
        <color indexed="46"/>
      </bottom>
      <diagonal/>
    </border>
    <border>
      <left/>
      <right style="medium">
        <color indexed="46"/>
      </right>
      <top style="thin">
        <color indexed="46"/>
      </top>
      <bottom style="thin">
        <color indexed="46"/>
      </bottom>
      <diagonal/>
    </border>
    <border>
      <left style="thin">
        <color rgb="FFCC99FF"/>
      </left>
      <right style="thin">
        <color indexed="46"/>
      </right>
      <top style="thin">
        <color indexed="46"/>
      </top>
      <bottom style="medium">
        <color indexed="12"/>
      </bottom>
      <diagonal/>
    </border>
    <border>
      <left/>
      <right style="medium">
        <color indexed="46"/>
      </right>
      <top style="thin">
        <color indexed="46"/>
      </top>
      <bottom/>
      <diagonal/>
    </border>
    <border>
      <left/>
      <right style="medium">
        <color indexed="46"/>
      </right>
      <top/>
      <bottom/>
      <diagonal/>
    </border>
    <border>
      <left/>
      <right style="medium">
        <color indexed="46"/>
      </right>
      <top/>
      <bottom style="thin">
        <color indexed="46"/>
      </bottom>
      <diagonal/>
    </border>
    <border>
      <left/>
      <right style="medium">
        <color rgb="FFCC99FF"/>
      </right>
      <top/>
      <bottom/>
      <diagonal/>
    </border>
    <border>
      <left/>
      <right style="medium">
        <color rgb="FFCC99FF"/>
      </right>
      <top style="thin">
        <color indexed="46"/>
      </top>
      <bottom/>
      <diagonal/>
    </border>
    <border>
      <left/>
      <right style="medium">
        <color rgb="FFCC99FF"/>
      </right>
      <top/>
      <bottom style="thin">
        <color indexed="46"/>
      </bottom>
      <diagonal/>
    </border>
    <border>
      <left style="thin">
        <color indexed="46"/>
      </left>
      <right/>
      <top style="medium">
        <color indexed="48"/>
      </top>
      <bottom style="thin">
        <color indexed="46"/>
      </bottom>
      <diagonal/>
    </border>
    <border>
      <left/>
      <right/>
      <top style="medium">
        <color indexed="48"/>
      </top>
      <bottom style="thin">
        <color indexed="46"/>
      </bottom>
      <diagonal/>
    </border>
    <border>
      <left/>
      <right style="thin">
        <color indexed="46"/>
      </right>
      <top style="medium">
        <color indexed="48"/>
      </top>
      <bottom style="thin">
        <color indexed="46"/>
      </bottom>
      <diagonal/>
    </border>
    <border>
      <left style="double">
        <color indexed="14"/>
      </left>
      <right style="thin">
        <color indexed="46"/>
      </right>
      <top style="double">
        <color indexed="14"/>
      </top>
      <bottom style="thin">
        <color indexed="46"/>
      </bottom>
      <diagonal/>
    </border>
    <border>
      <left style="thin">
        <color indexed="46"/>
      </left>
      <right style="thin">
        <color indexed="46"/>
      </right>
      <top style="double">
        <color indexed="14"/>
      </top>
      <bottom style="thin">
        <color indexed="46"/>
      </bottom>
      <diagonal/>
    </border>
    <border>
      <left style="thin">
        <color indexed="46"/>
      </left>
      <right style="double">
        <color indexed="14"/>
      </right>
      <top style="double">
        <color indexed="14"/>
      </top>
      <bottom style="thin">
        <color indexed="46"/>
      </bottom>
      <diagonal/>
    </border>
    <border>
      <left style="double">
        <color indexed="14"/>
      </left>
      <right style="thin">
        <color indexed="46"/>
      </right>
      <top style="thin">
        <color indexed="46"/>
      </top>
      <bottom style="thin">
        <color indexed="46"/>
      </bottom>
      <diagonal/>
    </border>
    <border>
      <left style="thin">
        <color indexed="46"/>
      </left>
      <right style="double">
        <color indexed="14"/>
      </right>
      <top style="thin">
        <color indexed="46"/>
      </top>
      <bottom style="thin">
        <color indexed="46"/>
      </bottom>
      <diagonal/>
    </border>
    <border>
      <left style="double">
        <color indexed="14"/>
      </left>
      <right/>
      <top style="thin">
        <color indexed="46"/>
      </top>
      <bottom/>
      <diagonal/>
    </border>
    <border>
      <left/>
      <right style="double">
        <color indexed="14"/>
      </right>
      <top style="thin">
        <color indexed="46"/>
      </top>
      <bottom/>
      <diagonal/>
    </border>
    <border>
      <left style="double">
        <color indexed="14"/>
      </left>
      <right/>
      <top/>
      <bottom style="thin">
        <color indexed="46"/>
      </bottom>
      <diagonal/>
    </border>
    <border>
      <left/>
      <right style="double">
        <color indexed="14"/>
      </right>
      <top/>
      <bottom style="thin">
        <color indexed="46"/>
      </bottom>
      <diagonal/>
    </border>
    <border>
      <left style="double">
        <color indexed="14"/>
      </left>
      <right style="thin">
        <color indexed="46"/>
      </right>
      <top style="thin">
        <color indexed="46"/>
      </top>
      <bottom style="double">
        <color indexed="14"/>
      </bottom>
      <diagonal/>
    </border>
    <border>
      <left style="thin">
        <color indexed="46"/>
      </left>
      <right style="thin">
        <color indexed="46"/>
      </right>
      <top style="thin">
        <color indexed="46"/>
      </top>
      <bottom style="double">
        <color indexed="14"/>
      </bottom>
      <diagonal/>
    </border>
    <border>
      <left style="thin">
        <color indexed="46"/>
      </left>
      <right style="double">
        <color indexed="14"/>
      </right>
      <top style="thin">
        <color indexed="46"/>
      </top>
      <bottom style="double">
        <color indexed="14"/>
      </bottom>
      <diagonal/>
    </border>
  </borders>
  <cellStyleXfs count="589">
    <xf numFmtId="0" fontId="0" fillId="0" borderId="0"/>
    <xf numFmtId="0" fontId="55" fillId="0" borderId="0" applyNumberFormat="0" applyFill="0" applyBorder="0" applyAlignment="0" applyProtection="0">
      <alignment vertical="top"/>
      <protection locked="0"/>
    </xf>
    <xf numFmtId="0" fontId="3" fillId="0" borderId="0"/>
    <xf numFmtId="0" fontId="42" fillId="0" borderId="0"/>
    <xf numFmtId="9" fontId="76"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67" fillId="0" borderId="15" applyFill="0" applyAlignment="0">
      <alignment horizontal="center" vertical="center" wrapText="1"/>
    </xf>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cellStyleXfs>
  <cellXfs count="1364">
    <xf numFmtId="0" fontId="0" fillId="0" borderId="0" xfId="0"/>
    <xf numFmtId="0" fontId="4"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10" fillId="0" borderId="0" xfId="0" applyFont="1" applyBorder="1" applyAlignment="1" applyProtection="1">
      <alignment horizontal="center" vertical="center"/>
    </xf>
    <xf numFmtId="0" fontId="4" fillId="0" borderId="0" xfId="0" applyFont="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5"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0" fillId="0" borderId="0" xfId="0" applyProtection="1"/>
    <xf numFmtId="0" fontId="3" fillId="0" borderId="0" xfId="0" applyFont="1" applyFill="1" applyAlignment="1" applyProtection="1">
      <alignment vertical="center"/>
    </xf>
    <xf numFmtId="0" fontId="23" fillId="0" borderId="0" xfId="0" applyFont="1" applyProtection="1"/>
    <xf numFmtId="0" fontId="19" fillId="0" borderId="1" xfId="0" applyFont="1" applyFill="1" applyBorder="1" applyAlignment="1" applyProtection="1">
      <alignment horizontal="center" vertical="center" wrapText="1"/>
    </xf>
    <xf numFmtId="0" fontId="5" fillId="0" borderId="1" xfId="0" applyFont="1" applyFill="1" applyBorder="1" applyAlignment="1" applyProtection="1">
      <alignment vertical="center"/>
    </xf>
    <xf numFmtId="0" fontId="5" fillId="0" borderId="2" xfId="0" applyFont="1" applyFill="1" applyBorder="1" applyAlignment="1" applyProtection="1">
      <alignment vertical="center"/>
    </xf>
    <xf numFmtId="0" fontId="11" fillId="0" borderId="1" xfId="0" applyFont="1" applyFill="1" applyBorder="1" applyAlignment="1" applyProtection="1">
      <alignment vertical="center"/>
    </xf>
    <xf numFmtId="0" fontId="5" fillId="0" borderId="3" xfId="0" applyFont="1" applyFill="1" applyBorder="1" applyAlignment="1" applyProtection="1">
      <alignment vertical="center"/>
    </xf>
    <xf numFmtId="0" fontId="26"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Border="1" applyAlignment="1" applyProtection="1">
      <alignment horizontal="left" vertical="center"/>
    </xf>
    <xf numFmtId="0" fontId="4" fillId="0" borderId="0" xfId="0" applyFont="1" applyBorder="1" applyAlignment="1" applyProtection="1">
      <alignment horizontal="left" vertical="center"/>
    </xf>
    <xf numFmtId="0" fontId="29"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28" fillId="0" borderId="0" xfId="0" applyFont="1" applyFill="1" applyBorder="1" applyAlignment="1" applyProtection="1">
      <alignment horizontal="right" vertical="center"/>
    </xf>
    <xf numFmtId="0" fontId="34" fillId="0" borderId="0" xfId="0" applyFont="1" applyFill="1" applyBorder="1" applyAlignment="1" applyProtection="1">
      <alignment horizontal="center" vertic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32" fillId="0" borderId="0"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33"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5" fillId="0" borderId="0" xfId="0" applyFont="1" applyProtection="1"/>
    <xf numFmtId="0" fontId="45" fillId="0" borderId="0" xfId="0" applyFont="1" applyAlignment="1" applyProtection="1">
      <alignment horizontal="center"/>
    </xf>
    <xf numFmtId="2" fontId="9" fillId="0" borderId="0" xfId="0" applyNumberFormat="1" applyFont="1" applyFill="1" applyBorder="1" applyAlignment="1" applyProtection="1">
      <alignment horizontal="center" vertical="center" textRotation="90"/>
    </xf>
    <xf numFmtId="0" fontId="7" fillId="0" borderId="0" xfId="0" applyFont="1" applyFill="1" applyBorder="1" applyAlignment="1" applyProtection="1">
      <alignment vertical="center"/>
    </xf>
    <xf numFmtId="0" fontId="11" fillId="0" borderId="0" xfId="0" applyFont="1" applyBorder="1" applyAlignment="1" applyProtection="1">
      <alignment vertical="center"/>
    </xf>
    <xf numFmtId="0" fontId="28" fillId="0" borderId="0" xfId="0" applyFont="1" applyFill="1" applyBorder="1" applyAlignment="1" applyProtection="1">
      <alignment vertical="center"/>
    </xf>
    <xf numFmtId="0" fontId="22" fillId="0" borderId="0" xfId="0" applyFont="1" applyBorder="1" applyAlignment="1" applyProtection="1">
      <alignment vertical="center" wrapText="1"/>
    </xf>
    <xf numFmtId="0" fontId="61" fillId="8" borderId="18" xfId="0" applyFont="1" applyFill="1" applyBorder="1" applyAlignment="1" applyProtection="1">
      <alignment horizontal="center" vertical="center" textRotation="90" wrapText="1"/>
    </xf>
    <xf numFmtId="0" fontId="54" fillId="4" borderId="15" xfId="0" applyFont="1" applyFill="1" applyBorder="1" applyAlignment="1" applyProtection="1">
      <alignment horizontal="center" vertical="center" textRotation="90" wrapText="1"/>
    </xf>
    <xf numFmtId="0" fontId="61" fillId="8" borderId="15" xfId="0" applyFont="1" applyFill="1" applyBorder="1" applyAlignment="1" applyProtection="1">
      <alignment horizontal="center" vertical="center" textRotation="90" wrapText="1"/>
    </xf>
    <xf numFmtId="0" fontId="5" fillId="0" borderId="9" xfId="0" applyFont="1" applyFill="1" applyBorder="1" applyAlignment="1" applyProtection="1">
      <alignment vertical="center"/>
    </xf>
    <xf numFmtId="0" fontId="11" fillId="6" borderId="1" xfId="0" applyFont="1" applyFill="1" applyBorder="1" applyAlignment="1" applyProtection="1">
      <alignment horizontal="center" vertical="center" textRotation="90" wrapText="1"/>
    </xf>
    <xf numFmtId="9" fontId="28" fillId="0" borderId="0" xfId="4" applyFont="1" applyFill="1" applyBorder="1" applyAlignment="1" applyProtection="1">
      <alignment horizontal="right" vertical="center"/>
    </xf>
    <xf numFmtId="9" fontId="33" fillId="0" borderId="0" xfId="4" applyFont="1" applyFill="1" applyBorder="1" applyAlignment="1" applyProtection="1">
      <alignment horizontal="center" vertical="center"/>
    </xf>
    <xf numFmtId="9" fontId="35" fillId="0" borderId="0" xfId="4" applyFont="1" applyFill="1" applyBorder="1" applyAlignment="1" applyProtection="1">
      <alignment horizontal="center" vertical="center"/>
    </xf>
    <xf numFmtId="9" fontId="36" fillId="0" borderId="0" xfId="4" applyFont="1" applyFill="1" applyBorder="1" applyAlignment="1" applyProtection="1">
      <alignment horizontal="center" vertical="center"/>
    </xf>
    <xf numFmtId="9" fontId="17" fillId="0" borderId="0" xfId="4" applyFont="1" applyFill="1" applyBorder="1" applyAlignment="1" applyProtection="1">
      <alignment vertical="center" wrapText="1"/>
    </xf>
    <xf numFmtId="0" fontId="79" fillId="0" borderId="0" xfId="0" applyFont="1" applyProtection="1"/>
    <xf numFmtId="0" fontId="80" fillId="0" borderId="0" xfId="0" applyFont="1" applyFill="1" applyBorder="1" applyAlignment="1" applyProtection="1">
      <alignment horizontal="center" vertical="center" wrapText="1"/>
    </xf>
    <xf numFmtId="0" fontId="6" fillId="0" borderId="0" xfId="0" applyFont="1" applyFill="1" applyBorder="1" applyAlignment="1" applyProtection="1">
      <alignment vertical="center"/>
    </xf>
    <xf numFmtId="0" fontId="36" fillId="0" borderId="0" xfId="0" applyFont="1" applyBorder="1" applyAlignment="1">
      <alignment horizontal="center" vertical="center"/>
    </xf>
    <xf numFmtId="9" fontId="36" fillId="0" borderId="0" xfId="4" applyFont="1" applyBorder="1" applyAlignment="1">
      <alignment horizontal="center" vertical="center"/>
    </xf>
    <xf numFmtId="9" fontId="36" fillId="0" borderId="0" xfId="4" applyFont="1" applyFill="1" applyBorder="1" applyAlignment="1">
      <alignment horizontal="center" vertical="center"/>
    </xf>
    <xf numFmtId="0" fontId="36" fillId="0" borderId="0" xfId="0" applyFont="1" applyFill="1" applyBorder="1" applyAlignment="1">
      <alignment horizontal="center" vertical="center"/>
    </xf>
    <xf numFmtId="0" fontId="0" fillId="0" borderId="0" xfId="0" applyBorder="1"/>
    <xf numFmtId="0" fontId="8" fillId="0" borderId="0" xfId="0" applyFont="1" applyFill="1" applyBorder="1" applyAlignment="1" applyProtection="1">
      <alignment horizontal="right" vertical="center" wrapText="1"/>
    </xf>
    <xf numFmtId="0" fontId="8" fillId="0" borderId="0" xfId="0" applyFont="1" applyFill="1" applyBorder="1" applyAlignment="1" applyProtection="1">
      <alignment vertical="center" wrapText="1"/>
    </xf>
    <xf numFmtId="0" fontId="79" fillId="0" borderId="0" xfId="0" applyFont="1" applyBorder="1" applyAlignment="1" applyProtection="1">
      <alignment vertical="center"/>
    </xf>
    <xf numFmtId="0" fontId="8" fillId="0" borderId="0" xfId="0" applyFont="1" applyFill="1" applyBorder="1" applyAlignment="1" applyProtection="1">
      <alignment horizontal="left" vertical="center" wrapText="1"/>
    </xf>
    <xf numFmtId="0" fontId="79" fillId="0" borderId="47" xfId="0" applyFont="1" applyBorder="1" applyAlignment="1" applyProtection="1">
      <alignment vertical="center"/>
    </xf>
    <xf numFmtId="0" fontId="79" fillId="0" borderId="0" xfId="0" applyFont="1" applyAlignment="1" applyProtection="1">
      <alignment vertical="center"/>
      <protection hidden="1"/>
    </xf>
    <xf numFmtId="0" fontId="79" fillId="0" borderId="45" xfId="0" applyFont="1" applyBorder="1" applyAlignment="1" applyProtection="1">
      <alignment vertical="center"/>
    </xf>
    <xf numFmtId="0" fontId="86" fillId="0" borderId="47" xfId="0" applyFont="1" applyFill="1" applyBorder="1" applyAlignment="1" applyProtection="1">
      <alignment horizontal="right" vertical="center" wrapText="1"/>
    </xf>
    <xf numFmtId="0" fontId="8" fillId="0" borderId="0" xfId="0" applyFont="1" applyFill="1" applyBorder="1" applyAlignment="1" applyProtection="1">
      <alignment horizontal="left" vertical="center" wrapText="1"/>
    </xf>
    <xf numFmtId="14" fontId="19" fillId="0" borderId="0"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58" fillId="0" borderId="0" xfId="0" applyFont="1" applyFill="1" applyBorder="1" applyAlignment="1" applyProtection="1">
      <alignment horizontal="center" vertical="center" wrapText="1"/>
    </xf>
    <xf numFmtId="49" fontId="58" fillId="0" borderId="39"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left" vertical="center" wrapText="1"/>
    </xf>
    <xf numFmtId="0" fontId="90" fillId="6" borderId="49" xfId="0" applyFont="1" applyFill="1" applyBorder="1" applyAlignment="1">
      <alignment horizontal="left" vertical="center"/>
    </xf>
    <xf numFmtId="0" fontId="30" fillId="6" borderId="49" xfId="0" applyFont="1" applyFill="1" applyBorder="1" applyAlignment="1">
      <alignment horizontal="left" vertical="center"/>
    </xf>
    <xf numFmtId="0" fontId="91" fillId="6" borderId="49" xfId="0" applyFont="1" applyFill="1" applyBorder="1" applyAlignment="1">
      <alignment horizontal="left" vertical="center"/>
    </xf>
    <xf numFmtId="0" fontId="91" fillId="6" borderId="49" xfId="0" applyFont="1" applyFill="1" applyBorder="1" applyAlignment="1">
      <alignment horizontal="center" vertical="center"/>
    </xf>
    <xf numFmtId="0" fontId="30" fillId="6" borderId="49" xfId="0" applyFont="1" applyFill="1" applyBorder="1" applyAlignment="1">
      <alignment horizontal="center" vertical="center"/>
    </xf>
    <xf numFmtId="0" fontId="0" fillId="0" borderId="0" xfId="0" applyAlignment="1" applyProtection="1">
      <alignment vertical="center" wrapText="1"/>
    </xf>
    <xf numFmtId="0" fontId="94" fillId="10" borderId="49" xfId="0" applyFont="1" applyFill="1" applyBorder="1" applyAlignment="1">
      <alignment horizontal="center" vertical="center"/>
    </xf>
    <xf numFmtId="0" fontId="98" fillId="10" borderId="49" xfId="0" applyFont="1" applyFill="1" applyBorder="1" applyAlignment="1" applyProtection="1">
      <alignment horizontal="center" vertical="center" wrapText="1"/>
    </xf>
    <xf numFmtId="0" fontId="99" fillId="5" borderId="49" xfId="0" applyFont="1" applyFill="1" applyBorder="1" applyAlignment="1" applyProtection="1">
      <alignment horizontal="center" vertical="center" wrapText="1"/>
    </xf>
    <xf numFmtId="0" fontId="0" fillId="5" borderId="49" xfId="0" applyFill="1" applyBorder="1" applyAlignment="1" applyProtection="1">
      <alignment horizontal="center" vertical="center" wrapText="1"/>
    </xf>
    <xf numFmtId="0" fontId="96" fillId="5" borderId="49" xfId="0" applyFont="1" applyFill="1" applyBorder="1" applyAlignment="1" applyProtection="1">
      <alignment horizontal="center" vertical="center" wrapText="1"/>
    </xf>
    <xf numFmtId="0" fontId="97" fillId="5" borderId="49" xfId="0" applyFont="1" applyFill="1" applyBorder="1" applyAlignment="1" applyProtection="1">
      <alignment horizontal="center" vertical="center" wrapText="1"/>
    </xf>
    <xf numFmtId="0" fontId="96" fillId="5" borderId="49" xfId="0" applyFont="1" applyFill="1" applyBorder="1" applyAlignment="1" applyProtection="1">
      <alignment horizontal="left" vertical="center" wrapText="1"/>
    </xf>
    <xf numFmtId="0" fontId="81" fillId="5" borderId="49" xfId="0" applyFont="1" applyFill="1" applyBorder="1" applyAlignment="1" applyProtection="1">
      <alignment horizontal="center" vertical="center" wrapText="1"/>
    </xf>
    <xf numFmtId="0" fontId="93" fillId="5" borderId="49" xfId="0" applyFont="1" applyFill="1" applyBorder="1" applyAlignment="1" applyProtection="1">
      <alignment vertical="center"/>
      <protection hidden="1"/>
    </xf>
    <xf numFmtId="0" fontId="92" fillId="5" borderId="49" xfId="0" applyFont="1" applyFill="1" applyBorder="1" applyAlignment="1" applyProtection="1">
      <alignment horizontal="left" vertical="center"/>
      <protection hidden="1"/>
    </xf>
    <xf numFmtId="0" fontId="43" fillId="5" borderId="1" xfId="3" applyFont="1" applyFill="1" applyBorder="1" applyAlignment="1" applyProtection="1">
      <alignment vertical="top" wrapText="1"/>
    </xf>
    <xf numFmtId="0" fontId="99" fillId="5" borderId="49" xfId="0" applyFont="1" applyFill="1" applyBorder="1" applyAlignment="1" applyProtection="1">
      <alignment horizontal="center" vertical="center" wrapText="1"/>
    </xf>
    <xf numFmtId="165" fontId="81" fillId="5" borderId="49" xfId="0" applyNumberFormat="1" applyFont="1" applyFill="1" applyBorder="1" applyAlignment="1" applyProtection="1">
      <alignment horizontal="center" vertical="center" wrapText="1"/>
    </xf>
    <xf numFmtId="0" fontId="0" fillId="0" borderId="0" xfId="0" applyAlignment="1">
      <alignment horizontal="center"/>
    </xf>
    <xf numFmtId="0" fontId="108" fillId="0" borderId="1" xfId="0" applyFont="1" applyBorder="1" applyAlignment="1" applyProtection="1">
      <alignment horizontal="center" vertical="center" wrapText="1"/>
    </xf>
    <xf numFmtId="0" fontId="109" fillId="0" borderId="1" xfId="0" applyFont="1" applyFill="1" applyBorder="1" applyAlignment="1" applyProtection="1">
      <alignment horizontal="center" vertical="center" wrapText="1"/>
    </xf>
    <xf numFmtId="14" fontId="104" fillId="9" borderId="1" xfId="0" applyNumberFormat="1" applyFont="1" applyFill="1" applyBorder="1" applyAlignment="1" applyProtection="1">
      <alignment horizontal="center" vertical="center" wrapText="1"/>
    </xf>
    <xf numFmtId="0" fontId="105" fillId="4" borderId="1" xfId="0" applyFont="1" applyFill="1" applyBorder="1" applyAlignment="1" applyProtection="1">
      <alignment horizontal="center" vertical="center" wrapText="1"/>
    </xf>
    <xf numFmtId="0" fontId="117" fillId="4" borderId="1" xfId="3" applyFont="1" applyFill="1" applyBorder="1" applyAlignment="1" applyProtection="1">
      <alignment horizontal="center" vertical="center" wrapText="1"/>
    </xf>
    <xf numFmtId="0" fontId="117" fillId="5" borderId="1" xfId="3" applyFont="1" applyFill="1" applyBorder="1" applyAlignment="1" applyProtection="1">
      <alignment horizontal="center" vertical="center" wrapText="1"/>
    </xf>
    <xf numFmtId="0" fontId="43" fillId="4" borderId="1" xfId="3" applyFont="1" applyFill="1" applyBorder="1" applyAlignment="1" applyProtection="1">
      <alignment vertical="top" wrapText="1"/>
    </xf>
    <xf numFmtId="0" fontId="5" fillId="5" borderId="1" xfId="0" applyFont="1" applyFill="1" applyBorder="1" applyAlignment="1" applyProtection="1">
      <alignment horizontal="center" vertical="center" wrapText="1"/>
    </xf>
    <xf numFmtId="0" fontId="89" fillId="5" borderId="1" xfId="3" applyFont="1" applyFill="1" applyBorder="1" applyAlignment="1" applyProtection="1">
      <alignment horizontal="center" vertical="center" wrapText="1"/>
    </xf>
    <xf numFmtId="0" fontId="5" fillId="4" borderId="1" xfId="0" applyFont="1" applyFill="1" applyBorder="1" applyAlignment="1" applyProtection="1">
      <alignment horizontal="center" wrapText="1"/>
    </xf>
    <xf numFmtId="0" fontId="88" fillId="4" borderId="1" xfId="0" applyFont="1" applyFill="1" applyBorder="1" applyAlignment="1" applyProtection="1">
      <alignment vertical="center" wrapText="1"/>
    </xf>
    <xf numFmtId="0" fontId="5" fillId="4" borderId="1" xfId="0" applyFont="1" applyFill="1" applyBorder="1" applyAlignment="1" applyProtection="1">
      <alignment horizontal="right" vertical="center" wrapText="1"/>
    </xf>
    <xf numFmtId="0" fontId="84" fillId="4" borderId="1" xfId="3" applyFont="1" applyFill="1" applyBorder="1" applyAlignment="1" applyProtection="1">
      <alignment vertical="top" wrapText="1"/>
    </xf>
    <xf numFmtId="0" fontId="11" fillId="4" borderId="1" xfId="0" applyFont="1" applyFill="1" applyBorder="1" applyAlignment="1" applyProtection="1">
      <alignment horizontal="center" vertical="center" textRotation="90" wrapText="1"/>
    </xf>
    <xf numFmtId="0" fontId="13" fillId="6" borderId="1" xfId="0" applyFont="1" applyFill="1" applyBorder="1" applyAlignment="1" applyProtection="1">
      <alignment horizontal="center" vertical="center" wrapText="1"/>
    </xf>
    <xf numFmtId="0" fontId="74" fillId="3" borderId="0" xfId="0" applyFont="1" applyFill="1" applyBorder="1" applyAlignment="1" applyProtection="1">
      <alignment vertical="center"/>
    </xf>
    <xf numFmtId="0" fontId="74" fillId="3" borderId="55" xfId="0" applyFont="1" applyFill="1" applyBorder="1" applyAlignment="1" applyProtection="1">
      <alignment vertical="center"/>
    </xf>
    <xf numFmtId="0" fontId="74" fillId="0" borderId="38" xfId="0" applyFont="1" applyFill="1" applyBorder="1" applyAlignment="1" applyProtection="1">
      <alignment vertical="center"/>
    </xf>
    <xf numFmtId="0" fontId="74" fillId="0" borderId="0" xfId="0" applyFont="1" applyFill="1" applyBorder="1" applyAlignment="1" applyProtection="1">
      <alignment vertical="center"/>
    </xf>
    <xf numFmtId="0" fontId="54" fillId="4" borderId="17" xfId="0" applyFont="1" applyFill="1" applyBorder="1" applyAlignment="1" applyProtection="1">
      <alignment horizontal="center" vertical="center" textRotation="90" wrapText="1"/>
    </xf>
    <xf numFmtId="0" fontId="5" fillId="0" borderId="8" xfId="0" applyFont="1" applyFill="1" applyBorder="1" applyAlignment="1" applyProtection="1">
      <alignment vertical="center"/>
    </xf>
    <xf numFmtId="0" fontId="5" fillId="0" borderId="58" xfId="0" applyFont="1" applyFill="1" applyBorder="1" applyAlignment="1" applyProtection="1">
      <alignment vertical="center"/>
    </xf>
    <xf numFmtId="2" fontId="106" fillId="2" borderId="31" xfId="0" applyNumberFormat="1" applyFont="1" applyFill="1" applyBorder="1" applyAlignment="1" applyProtection="1">
      <alignment horizontal="center" vertical="center" textRotation="90" wrapText="1"/>
    </xf>
    <xf numFmtId="2" fontId="118" fillId="2" borderId="32" xfId="0" applyNumberFormat="1" applyFont="1" applyFill="1" applyBorder="1" applyAlignment="1" applyProtection="1">
      <alignment horizontal="center" vertical="center" textRotation="90" wrapText="1"/>
    </xf>
    <xf numFmtId="2" fontId="106" fillId="2" borderId="32" xfId="0" applyNumberFormat="1" applyFont="1" applyFill="1" applyBorder="1" applyAlignment="1" applyProtection="1">
      <alignment horizontal="center" vertical="center" textRotation="90" wrapText="1"/>
    </xf>
    <xf numFmtId="2" fontId="118" fillId="2" borderId="33" xfId="0" applyNumberFormat="1" applyFont="1" applyFill="1" applyBorder="1" applyAlignment="1" applyProtection="1">
      <alignment horizontal="center" vertical="center" textRotation="90" wrapText="1"/>
    </xf>
    <xf numFmtId="0" fontId="69" fillId="0" borderId="0" xfId="0" applyFont="1" applyFill="1" applyBorder="1" applyAlignment="1" applyProtection="1"/>
    <xf numFmtId="0" fontId="143" fillId="0" borderId="1" xfId="0" applyFont="1" applyFill="1" applyBorder="1" applyAlignment="1" applyProtection="1">
      <alignment horizontal="center" vertical="center" wrapText="1"/>
    </xf>
    <xf numFmtId="0" fontId="143" fillId="12" borderId="1" xfId="0" applyFont="1" applyFill="1" applyBorder="1" applyAlignment="1" applyProtection="1">
      <alignment horizontal="center" vertical="center" wrapText="1"/>
    </xf>
    <xf numFmtId="0" fontId="71" fillId="0" borderId="0" xfId="0" applyFont="1" applyFill="1" applyBorder="1" applyAlignment="1" applyProtection="1"/>
    <xf numFmtId="0" fontId="70" fillId="0" borderId="0" xfId="0" applyFont="1" applyFill="1" applyBorder="1" applyAlignment="1" applyProtection="1"/>
    <xf numFmtId="0" fontId="21" fillId="0" borderId="0" xfId="0" applyFont="1" applyFill="1" applyBorder="1" applyAlignment="1" applyProtection="1">
      <alignment vertical="center"/>
    </xf>
    <xf numFmtId="0" fontId="31" fillId="0" borderId="1" xfId="0" applyFont="1" applyFill="1" applyBorder="1" applyAlignment="1" applyProtection="1">
      <alignment horizontal="center" vertical="center" textRotation="90" wrapText="1"/>
    </xf>
    <xf numFmtId="0" fontId="38" fillId="0" borderId="1" xfId="0" applyFont="1" applyFill="1" applyBorder="1" applyAlignment="1" applyProtection="1">
      <alignment horizontal="center" vertical="center" textRotation="90" wrapText="1"/>
    </xf>
    <xf numFmtId="0" fontId="68" fillId="12" borderId="1" xfId="1" applyFont="1" applyFill="1" applyBorder="1" applyAlignment="1" applyProtection="1">
      <alignment horizontal="center" vertical="center" wrapText="1"/>
    </xf>
    <xf numFmtId="0" fontId="114" fillId="12" borderId="1" xfId="0" applyFont="1" applyFill="1" applyBorder="1" applyAlignment="1" applyProtection="1">
      <alignment horizontal="center" vertical="center" wrapText="1"/>
    </xf>
    <xf numFmtId="0" fontId="141" fillId="12" borderId="1" xfId="0" applyFont="1" applyFill="1" applyBorder="1" applyAlignment="1" applyProtection="1">
      <alignment horizontal="center" vertical="center" wrapText="1"/>
    </xf>
    <xf numFmtId="1" fontId="114" fillId="12" borderId="1" xfId="0" applyNumberFormat="1" applyFont="1" applyFill="1" applyBorder="1" applyAlignment="1" applyProtection="1">
      <alignment horizontal="center" vertical="center" wrapText="1"/>
    </xf>
    <xf numFmtId="0" fontId="108" fillId="12" borderId="1" xfId="0" applyFont="1" applyFill="1" applyBorder="1" applyAlignment="1" applyProtection="1">
      <alignment horizontal="center" vertical="center" wrapText="1"/>
    </xf>
    <xf numFmtId="0" fontId="21" fillId="12" borderId="1" xfId="0" applyFont="1" applyFill="1" applyBorder="1" applyAlignment="1" applyProtection="1">
      <alignment horizontal="center" vertical="center" wrapText="1"/>
    </xf>
    <xf numFmtId="0" fontId="114" fillId="0" borderId="1" xfId="0" applyFont="1" applyFill="1" applyBorder="1" applyAlignment="1" applyProtection="1">
      <alignment horizontal="center" vertical="center" wrapText="1"/>
    </xf>
    <xf numFmtId="0" fontId="21" fillId="0" borderId="1" xfId="0" applyFont="1" applyFill="1" applyBorder="1" applyAlignment="1" applyProtection="1">
      <alignment horizontal="left" vertical="center" wrapText="1"/>
    </xf>
    <xf numFmtId="0" fontId="145" fillId="0" borderId="1"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xf>
    <xf numFmtId="1" fontId="114" fillId="0" borderId="1" xfId="0" applyNumberFormat="1"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14" fillId="0" borderId="1" xfId="0" applyFont="1" applyFill="1" applyBorder="1" applyAlignment="1" applyProtection="1">
      <alignment horizontal="center" vertical="center"/>
    </xf>
    <xf numFmtId="1" fontId="108" fillId="0" borderId="1" xfId="0" applyNumberFormat="1" applyFont="1" applyFill="1" applyBorder="1" applyAlignment="1" applyProtection="1">
      <alignment horizontal="center" vertical="center"/>
    </xf>
    <xf numFmtId="0" fontId="112" fillId="0" borderId="1" xfId="0" applyFont="1" applyFill="1" applyBorder="1" applyAlignment="1" applyProtection="1">
      <alignment vertical="center"/>
    </xf>
    <xf numFmtId="0" fontId="40" fillId="0"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146" fillId="0" borderId="1" xfId="0" applyFont="1" applyFill="1" applyBorder="1" applyAlignment="1" applyProtection="1">
      <alignment horizontal="center" vertical="center"/>
    </xf>
    <xf numFmtId="9" fontId="11" fillId="0" borderId="1" xfId="4" applyFont="1" applyBorder="1" applyAlignment="1" applyProtection="1">
      <alignment horizontal="center" vertical="center"/>
    </xf>
    <xf numFmtId="0" fontId="61" fillId="0" borderId="1" xfId="0" applyFont="1" applyBorder="1" applyAlignment="1" applyProtection="1">
      <alignment horizontal="center" vertical="center"/>
    </xf>
    <xf numFmtId="9" fontId="77" fillId="0" borderId="0" xfId="4" applyFont="1" applyFill="1" applyBorder="1" applyAlignment="1" applyProtection="1">
      <alignment vertical="center" wrapText="1"/>
    </xf>
    <xf numFmtId="9" fontId="56" fillId="0" borderId="0" xfId="4" applyFont="1" applyBorder="1" applyAlignment="1" applyProtection="1">
      <alignment vertical="center" wrapText="1"/>
    </xf>
    <xf numFmtId="0" fontId="57" fillId="0" borderId="0" xfId="0" applyFont="1" applyBorder="1" applyAlignment="1" applyProtection="1">
      <alignment vertical="center" wrapText="1"/>
    </xf>
    <xf numFmtId="0" fontId="153" fillId="0" borderId="1" xfId="0" applyFont="1" applyFill="1" applyBorder="1" applyAlignment="1" applyProtection="1">
      <alignment vertical="center"/>
    </xf>
    <xf numFmtId="0" fontId="153" fillId="0" borderId="1" xfId="0" applyFont="1" applyFill="1" applyBorder="1" applyAlignment="1" applyProtection="1">
      <alignment vertical="center" wrapText="1"/>
    </xf>
    <xf numFmtId="0" fontId="24" fillId="0" borderId="1" xfId="0" applyFont="1" applyFill="1" applyBorder="1" applyAlignment="1" applyProtection="1">
      <alignment vertical="center"/>
    </xf>
    <xf numFmtId="0" fontId="11" fillId="0" borderId="1" xfId="0" applyFont="1" applyBorder="1" applyAlignment="1" applyProtection="1">
      <alignment horizontal="center" vertical="center"/>
    </xf>
    <xf numFmtId="0" fontId="11" fillId="0" borderId="1" xfId="0" applyFont="1" applyBorder="1" applyAlignment="1" applyProtection="1">
      <alignment horizontal="center" vertical="center" wrapText="1"/>
    </xf>
    <xf numFmtId="9" fontId="11" fillId="0" borderId="1" xfId="4" applyFont="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44" fillId="0" borderId="0" xfId="0" applyFont="1" applyFill="1" applyBorder="1" applyAlignment="1" applyProtection="1">
      <alignment vertical="center" wrapText="1"/>
    </xf>
    <xf numFmtId="0" fontId="0" fillId="0" borderId="1" xfId="0" applyBorder="1" applyProtection="1"/>
    <xf numFmtId="0" fontId="6" fillId="0" borderId="1" xfId="0" applyFont="1" applyBorder="1" applyAlignment="1" applyProtection="1">
      <alignment horizontal="center" vertical="center" wrapText="1"/>
    </xf>
    <xf numFmtId="0" fontId="107" fillId="0" borderId="1" xfId="0" applyFont="1" applyBorder="1" applyAlignment="1" applyProtection="1">
      <alignment horizontal="center" vertical="center" wrapText="1"/>
    </xf>
    <xf numFmtId="0" fontId="8" fillId="0" borderId="1" xfId="0" applyFont="1" applyBorder="1" applyAlignment="1" applyProtection="1">
      <alignment horizontal="left" vertical="center" wrapText="1"/>
    </xf>
    <xf numFmtId="0" fontId="105" fillId="0" borderId="1" xfId="0" applyFont="1" applyBorder="1" applyAlignment="1" applyProtection="1">
      <alignment horizontal="center" vertical="center" wrapText="1"/>
    </xf>
    <xf numFmtId="1" fontId="106" fillId="0" borderId="1" xfId="0" applyNumberFormat="1" applyFont="1" applyBorder="1" applyAlignment="1" applyProtection="1">
      <alignment horizontal="center" vertical="center"/>
    </xf>
    <xf numFmtId="0" fontId="107" fillId="0" borderId="1" xfId="0" applyFont="1" applyBorder="1" applyAlignment="1">
      <alignment horizontal="center" vertical="center" wrapText="1"/>
    </xf>
    <xf numFmtId="0" fontId="59" fillId="0" borderId="1" xfId="0" applyFont="1" applyFill="1" applyBorder="1" applyAlignment="1" applyProtection="1">
      <alignment wrapText="1"/>
    </xf>
    <xf numFmtId="0" fontId="159" fillId="0" borderId="1" xfId="0" applyFont="1" applyFill="1" applyBorder="1" applyAlignment="1" applyProtection="1">
      <alignment wrapText="1"/>
    </xf>
    <xf numFmtId="2" fontId="146" fillId="0" borderId="0" xfId="4" applyNumberFormat="1" applyFont="1" applyBorder="1" applyAlignment="1" applyProtection="1">
      <alignment vertical="center" wrapText="1"/>
    </xf>
    <xf numFmtId="9" fontId="157" fillId="0" borderId="0" xfId="4" applyFont="1" applyFill="1" applyBorder="1" applyAlignment="1" applyProtection="1">
      <alignment vertical="center" wrapText="1"/>
    </xf>
    <xf numFmtId="9" fontId="146" fillId="0" borderId="0" xfId="4" applyFont="1" applyBorder="1" applyAlignment="1" applyProtection="1">
      <alignment vertical="center" wrapText="1"/>
    </xf>
    <xf numFmtId="1" fontId="146" fillId="0" borderId="0" xfId="4" applyNumberFormat="1" applyFont="1" applyBorder="1" applyAlignment="1" applyProtection="1">
      <alignment vertical="center" wrapText="1"/>
    </xf>
    <xf numFmtId="2" fontId="146" fillId="0" borderId="3" xfId="0" applyNumberFormat="1" applyFont="1" applyFill="1" applyBorder="1" applyAlignment="1" applyProtection="1">
      <alignment horizontal="center" vertical="center"/>
    </xf>
    <xf numFmtId="9" fontId="146" fillId="0" borderId="0" xfId="4" applyFont="1" applyBorder="1" applyAlignment="1" applyProtection="1">
      <alignment horizontal="center" vertical="center" wrapText="1"/>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1" fillId="0" borderId="0" xfId="0" applyFont="1" applyBorder="1" applyAlignment="1" applyProtection="1">
      <alignment vertical="center" wrapText="1"/>
    </xf>
    <xf numFmtId="0" fontId="146" fillId="0" borderId="0" xfId="0" applyFont="1" applyFill="1" applyBorder="1" applyAlignment="1" applyProtection="1">
      <alignment vertical="center"/>
    </xf>
    <xf numFmtId="9" fontId="69" fillId="0" borderId="0" xfId="4" applyFont="1" applyFill="1" applyBorder="1" applyAlignment="1" applyProtection="1">
      <alignment vertical="center"/>
    </xf>
    <xf numFmtId="9" fontId="157" fillId="0" borderId="0" xfId="4" applyFont="1" applyFill="1" applyBorder="1" applyAlignment="1" applyProtection="1">
      <alignment vertical="center"/>
    </xf>
    <xf numFmtId="9" fontId="5" fillId="0" borderId="0" xfId="4" applyFont="1" applyBorder="1" applyAlignment="1" applyProtection="1">
      <alignment vertical="center"/>
    </xf>
    <xf numFmtId="9" fontId="77" fillId="0" borderId="0" xfId="4" applyFont="1" applyFill="1" applyBorder="1" applyAlignment="1" applyProtection="1">
      <alignment horizontal="center" vertical="center" wrapText="1"/>
    </xf>
    <xf numFmtId="9" fontId="157" fillId="0" borderId="0" xfId="4" applyFont="1" applyFill="1" applyBorder="1" applyAlignment="1" applyProtection="1">
      <alignment horizontal="center" vertical="center" wrapText="1"/>
    </xf>
    <xf numFmtId="9" fontId="147" fillId="0" borderId="0" xfId="4" applyFont="1" applyBorder="1" applyAlignment="1" applyProtection="1">
      <alignment horizontal="center" vertical="center" wrapText="1"/>
    </xf>
    <xf numFmtId="1" fontId="146" fillId="0" borderId="0" xfId="4" applyNumberFormat="1" applyFont="1" applyBorder="1" applyAlignment="1" applyProtection="1">
      <alignment horizontal="center" vertical="center" wrapText="1"/>
    </xf>
    <xf numFmtId="0" fontId="11" fillId="0" borderId="63" xfId="0" applyFont="1" applyBorder="1" applyAlignment="1" applyProtection="1">
      <alignment horizontal="center" vertical="center" wrapText="1"/>
    </xf>
    <xf numFmtId="0" fontId="146" fillId="0" borderId="63" xfId="0" applyFont="1" applyFill="1" applyBorder="1" applyAlignment="1" applyProtection="1">
      <alignment horizontal="center" vertical="center"/>
    </xf>
    <xf numFmtId="0" fontId="36" fillId="0" borderId="0" xfId="0" applyFont="1" applyFill="1" applyBorder="1" applyAlignment="1" applyProtection="1">
      <alignment vertical="center"/>
    </xf>
    <xf numFmtId="0" fontId="66" fillId="0" borderId="5" xfId="0" applyFont="1" applyFill="1" applyBorder="1" applyAlignment="1" applyProtection="1">
      <alignment horizontal="center" vertical="center"/>
    </xf>
    <xf numFmtId="9" fontId="36" fillId="0" borderId="5" xfId="4" applyFont="1" applyFill="1" applyBorder="1" applyAlignment="1" applyProtection="1">
      <alignment vertical="center"/>
    </xf>
    <xf numFmtId="1" fontId="146" fillId="0" borderId="1" xfId="4" applyNumberFormat="1" applyFont="1" applyBorder="1" applyAlignment="1" applyProtection="1">
      <alignment horizontal="center" vertical="center" wrapText="1"/>
    </xf>
    <xf numFmtId="0" fontId="0" fillId="0" borderId="5" xfId="0" applyBorder="1" applyProtection="1"/>
    <xf numFmtId="0" fontId="0" fillId="0" borderId="63" xfId="0" applyBorder="1" applyProtection="1"/>
    <xf numFmtId="1" fontId="104" fillId="0" borderId="63" xfId="0" applyNumberFormat="1" applyFont="1" applyBorder="1" applyAlignment="1" applyProtection="1">
      <alignment horizontal="center" vertical="center"/>
    </xf>
    <xf numFmtId="1" fontId="110" fillId="0" borderId="63" xfId="0" applyNumberFormat="1" applyFont="1" applyBorder="1" applyAlignment="1" applyProtection="1">
      <alignment horizontal="center" vertical="center"/>
    </xf>
    <xf numFmtId="0" fontId="111" fillId="0" borderId="3" xfId="0" applyFont="1" applyBorder="1" applyAlignment="1" applyProtection="1">
      <alignment horizontal="center" vertical="center"/>
    </xf>
    <xf numFmtId="0" fontId="160" fillId="0" borderId="3" xfId="0" applyFont="1" applyFill="1" applyBorder="1" applyAlignment="1" applyProtection="1">
      <alignment wrapText="1"/>
    </xf>
    <xf numFmtId="0" fontId="8" fillId="0" borderId="5" xfId="0" applyFont="1" applyBorder="1" applyAlignment="1" applyProtection="1">
      <alignment vertical="center" wrapText="1"/>
    </xf>
    <xf numFmtId="0" fontId="109" fillId="0" borderId="63" xfId="0" applyFont="1" applyFill="1" applyBorder="1" applyAlignment="1" applyProtection="1">
      <alignment horizontal="center" vertical="center" wrapText="1"/>
    </xf>
    <xf numFmtId="0" fontId="19" fillId="0" borderId="63" xfId="0" applyFont="1" applyFill="1" applyBorder="1" applyAlignment="1" applyProtection="1">
      <alignment horizontal="center" vertical="center" wrapText="1"/>
    </xf>
    <xf numFmtId="0" fontId="103" fillId="0" borderId="63" xfId="0" applyFont="1" applyFill="1" applyBorder="1" applyAlignment="1" applyProtection="1">
      <alignment horizontal="center" vertical="center" wrapText="1"/>
    </xf>
    <xf numFmtId="0" fontId="79" fillId="0" borderId="5" xfId="0" applyFont="1" applyBorder="1" applyAlignment="1" applyProtection="1">
      <alignment horizontal="center" vertical="center"/>
    </xf>
    <xf numFmtId="0" fontId="108" fillId="0" borderId="63" xfId="0" applyFont="1" applyBorder="1" applyAlignment="1" applyProtection="1">
      <alignment horizontal="center" vertical="center" wrapText="1"/>
    </xf>
    <xf numFmtId="0" fontId="8" fillId="0" borderId="5" xfId="0" applyFont="1" applyBorder="1" applyAlignment="1" applyProtection="1">
      <alignment vertical="center"/>
    </xf>
    <xf numFmtId="0" fontId="6" fillId="0" borderId="12" xfId="0" applyFont="1" applyFill="1" applyBorder="1" applyAlignment="1" applyProtection="1">
      <alignment vertical="center" wrapText="1"/>
    </xf>
    <xf numFmtId="0" fontId="6" fillId="0" borderId="12" xfId="0" applyFont="1" applyFill="1" applyBorder="1" applyAlignment="1" applyProtection="1">
      <alignment horizontal="left" vertical="center"/>
    </xf>
    <xf numFmtId="0" fontId="6" fillId="0" borderId="12" xfId="0" applyFont="1" applyFill="1" applyBorder="1" applyAlignment="1" applyProtection="1">
      <alignment vertical="center"/>
    </xf>
    <xf numFmtId="0" fontId="60" fillId="0" borderId="12" xfId="0" applyFont="1" applyFill="1" applyBorder="1" applyAlignment="1" applyProtection="1">
      <alignment horizontal="left" vertical="center"/>
    </xf>
    <xf numFmtId="0" fontId="69" fillId="0" borderId="12" xfId="0" applyFont="1" applyFill="1" applyBorder="1" applyAlignment="1" applyProtection="1"/>
    <xf numFmtId="0" fontId="164" fillId="0" borderId="12" xfId="0" applyFont="1" applyFill="1" applyBorder="1" applyAlignment="1" applyProtection="1"/>
    <xf numFmtId="0" fontId="165" fillId="0" borderId="12" xfId="0" applyFont="1" applyFill="1" applyBorder="1" applyAlignment="1" applyProtection="1"/>
    <xf numFmtId="0" fontId="0" fillId="0" borderId="79" xfId="0" applyBorder="1" applyAlignment="1"/>
    <xf numFmtId="0" fontId="0" fillId="0" borderId="77" xfId="0" applyBorder="1" applyAlignment="1"/>
    <xf numFmtId="49" fontId="146" fillId="0" borderId="1"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vertical="center"/>
    </xf>
    <xf numFmtId="0" fontId="21" fillId="0" borderId="1" xfId="0" applyFont="1" applyFill="1" applyBorder="1" applyAlignment="1" applyProtection="1">
      <alignment horizontal="center" vertical="center"/>
    </xf>
    <xf numFmtId="0" fontId="6" fillId="0" borderId="12" xfId="0" applyFont="1" applyFill="1" applyBorder="1" applyAlignment="1" applyProtection="1"/>
    <xf numFmtId="164" fontId="31" fillId="0" borderId="1" xfId="0" applyNumberFormat="1" applyFont="1" applyFill="1" applyBorder="1" applyAlignment="1" applyProtection="1">
      <alignment horizontal="center" vertical="center" wrapText="1"/>
    </xf>
    <xf numFmtId="0" fontId="60" fillId="6" borderId="29" xfId="0" applyFont="1" applyFill="1" applyBorder="1" applyAlignment="1" applyProtection="1">
      <alignment horizontal="center" vertical="center" textRotation="90" wrapText="1"/>
    </xf>
    <xf numFmtId="0" fontId="44" fillId="6" borderId="15" xfId="0" applyFont="1" applyFill="1" applyBorder="1" applyAlignment="1" applyProtection="1">
      <alignment horizontal="center" vertical="center" textRotation="90" wrapText="1"/>
    </xf>
    <xf numFmtId="0" fontId="60" fillId="6" borderId="15" xfId="0" applyFont="1" applyFill="1" applyBorder="1" applyAlignment="1" applyProtection="1">
      <alignment horizontal="center" vertical="center" textRotation="90" wrapText="1"/>
    </xf>
    <xf numFmtId="0" fontId="44" fillId="6" borderId="30" xfId="0" applyFont="1" applyFill="1" applyBorder="1" applyAlignment="1" applyProtection="1">
      <alignment horizontal="center" vertical="center" textRotation="90" wrapText="1"/>
    </xf>
    <xf numFmtId="0" fontId="20" fillId="0" borderId="11" xfId="0" applyFont="1" applyFill="1" applyBorder="1" applyAlignment="1" applyProtection="1">
      <alignment horizontal="center" vertical="center" textRotation="90"/>
    </xf>
    <xf numFmtId="1" fontId="27" fillId="12" borderId="11" xfId="0" applyNumberFormat="1" applyFont="1" applyFill="1" applyBorder="1" applyAlignment="1" applyProtection="1">
      <alignment horizontal="center" vertical="center"/>
    </xf>
    <xf numFmtId="1" fontId="113" fillId="0" borderId="11" xfId="0" applyNumberFormat="1" applyFont="1" applyFill="1" applyBorder="1" applyAlignment="1" applyProtection="1">
      <alignment horizontal="center" vertical="center"/>
    </xf>
    <xf numFmtId="0" fontId="32" fillId="0" borderId="63" xfId="0" applyFont="1" applyFill="1" applyBorder="1" applyAlignment="1" applyProtection="1">
      <alignment horizontal="center" vertical="center" wrapText="1"/>
    </xf>
    <xf numFmtId="0" fontId="37" fillId="0" borderId="63" xfId="0" applyFont="1" applyFill="1" applyBorder="1" applyAlignment="1" applyProtection="1">
      <alignment horizontal="center" vertical="center" wrapText="1"/>
    </xf>
    <xf numFmtId="0" fontId="27" fillId="12" borderId="5" xfId="0" applyFont="1" applyFill="1" applyBorder="1" applyAlignment="1" applyProtection="1">
      <alignment horizontal="center" vertical="center" wrapText="1"/>
    </xf>
    <xf numFmtId="0" fontId="108" fillId="0" borderId="5" xfId="0" applyFont="1" applyFill="1" applyBorder="1" applyAlignment="1" applyProtection="1">
      <alignment horizontal="center" vertical="center" wrapText="1"/>
    </xf>
    <xf numFmtId="0" fontId="153" fillId="0" borderId="3" xfId="0" applyFont="1" applyFill="1" applyBorder="1" applyAlignment="1" applyProtection="1">
      <alignment vertical="center" wrapText="1"/>
    </xf>
    <xf numFmtId="0" fontId="20" fillId="0" borderId="63"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6" fillId="0" borderId="1" xfId="0" applyFont="1" applyBorder="1" applyAlignment="1">
      <alignment horizontal="center" vertical="center"/>
    </xf>
    <xf numFmtId="0" fontId="6" fillId="0" borderId="11" xfId="0" applyFont="1" applyFill="1" applyBorder="1" applyAlignment="1" applyProtection="1">
      <alignment horizontal="center" vertical="center"/>
    </xf>
    <xf numFmtId="0" fontId="20" fillId="0" borderId="39" xfId="0" applyFont="1" applyFill="1" applyBorder="1" applyAlignment="1" applyProtection="1">
      <alignment horizontal="center" vertical="center" wrapText="1"/>
    </xf>
    <xf numFmtId="0" fontId="79" fillId="0" borderId="0" xfId="0" applyFont="1" applyAlignment="1" applyProtection="1">
      <alignment horizontal="center" vertical="center"/>
      <protection hidden="1"/>
    </xf>
    <xf numFmtId="164" fontId="158" fillId="8" borderId="1" xfId="0" applyNumberFormat="1" applyFont="1" applyFill="1" applyBorder="1" applyAlignment="1" applyProtection="1">
      <alignment vertical="center"/>
    </xf>
    <xf numFmtId="0" fontId="0" fillId="8" borderId="1" xfId="0" applyFill="1" applyBorder="1"/>
    <xf numFmtId="0" fontId="142" fillId="8" borderId="1" xfId="0" applyFont="1" applyFill="1" applyBorder="1" applyAlignment="1">
      <alignment horizontal="center" vertical="center"/>
    </xf>
    <xf numFmtId="0" fontId="158" fillId="8" borderId="1" xfId="0" applyFont="1" applyFill="1" applyBorder="1" applyAlignment="1" applyProtection="1">
      <alignment horizontal="center" vertical="center"/>
    </xf>
    <xf numFmtId="1" fontId="163" fillId="8" borderId="1" xfId="0" applyNumberFormat="1" applyFont="1" applyFill="1" applyBorder="1" applyAlignment="1" applyProtection="1">
      <alignment horizontal="center" vertical="center"/>
    </xf>
    <xf numFmtId="0" fontId="117" fillId="12" borderId="1" xfId="3" applyFont="1" applyFill="1" applyBorder="1" applyAlignment="1" applyProtection="1">
      <alignment horizontal="center" vertical="center" wrapText="1"/>
    </xf>
    <xf numFmtId="0" fontId="169" fillId="0" borderId="12" xfId="0" applyFont="1" applyFill="1" applyBorder="1" applyAlignment="1" applyProtection="1">
      <alignment vertical="center"/>
    </xf>
    <xf numFmtId="0" fontId="0" fillId="0" borderId="7" xfId="0" applyBorder="1" applyAlignment="1"/>
    <xf numFmtId="0" fontId="0" fillId="0" borderId="80" xfId="0" applyBorder="1" applyAlignment="1"/>
    <xf numFmtId="0" fontId="6" fillId="0" borderId="75" xfId="0" applyFont="1" applyBorder="1" applyAlignment="1">
      <alignment horizontal="center" vertical="center"/>
    </xf>
    <xf numFmtId="1" fontId="163" fillId="8" borderId="75" xfId="0" applyNumberFormat="1" applyFont="1" applyFill="1" applyBorder="1" applyAlignment="1" applyProtection="1">
      <alignment horizontal="center" vertical="center"/>
    </xf>
    <xf numFmtId="0" fontId="6" fillId="9" borderId="1" xfId="0" applyFont="1" applyFill="1" applyBorder="1" applyAlignment="1" applyProtection="1">
      <alignment horizontal="center" vertical="center" wrapText="1"/>
    </xf>
    <xf numFmtId="0" fontId="6" fillId="0" borderId="7" xfId="0" applyFont="1" applyFill="1" applyBorder="1" applyAlignment="1" applyProtection="1">
      <alignment horizontal="center" vertical="center" wrapText="1"/>
    </xf>
    <xf numFmtId="164" fontId="6" fillId="0" borderId="11" xfId="0" quotePrefix="1" applyNumberFormat="1" applyFont="1" applyFill="1" applyBorder="1" applyAlignment="1" applyProtection="1">
      <alignment vertical="center"/>
    </xf>
    <xf numFmtId="0" fontId="6" fillId="0" borderId="12" xfId="0" applyFont="1" applyBorder="1" applyAlignment="1">
      <alignment horizontal="center" vertical="center"/>
    </xf>
    <xf numFmtId="0" fontId="158" fillId="0" borderId="12" xfId="0" applyFont="1" applyFill="1" applyBorder="1" applyAlignment="1" applyProtection="1">
      <alignment horizontal="center" vertical="center"/>
    </xf>
    <xf numFmtId="0" fontId="0" fillId="0" borderId="84" xfId="0" applyBorder="1"/>
    <xf numFmtId="0" fontId="158" fillId="0" borderId="7" xfId="0" applyFont="1" applyFill="1" applyBorder="1" applyAlignment="1" applyProtection="1">
      <alignment horizontal="center" vertical="center"/>
    </xf>
    <xf numFmtId="0" fontId="6" fillId="0" borderId="7" xfId="0" applyFont="1" applyFill="1" applyBorder="1" applyAlignment="1" applyProtection="1">
      <alignment horizontal="left" vertical="center"/>
    </xf>
    <xf numFmtId="0" fontId="6" fillId="0" borderId="7" xfId="0" applyFont="1" applyFill="1" applyBorder="1" applyAlignment="1" applyProtection="1">
      <alignment horizontal="center" vertical="center"/>
    </xf>
    <xf numFmtId="0" fontId="6" fillId="0" borderId="83" xfId="0" applyFont="1" applyFill="1" applyBorder="1" applyAlignment="1" applyProtection="1">
      <alignment horizontal="center" vertical="center"/>
    </xf>
    <xf numFmtId="164" fontId="158" fillId="8" borderId="75" xfId="0" applyNumberFormat="1" applyFont="1" applyFill="1" applyBorder="1" applyAlignment="1" applyProtection="1">
      <alignment vertical="center"/>
    </xf>
    <xf numFmtId="0" fontId="158" fillId="8" borderId="1" xfId="0" applyFont="1" applyFill="1" applyBorder="1" applyAlignment="1">
      <alignment horizontal="center" vertical="center"/>
    </xf>
    <xf numFmtId="0" fontId="158" fillId="8" borderId="84" xfId="0" applyFont="1" applyFill="1" applyBorder="1" applyAlignment="1">
      <alignment horizontal="center" vertical="center"/>
    </xf>
    <xf numFmtId="1" fontId="158" fillId="8" borderId="1" xfId="0" applyNumberFormat="1" applyFont="1" applyFill="1" applyBorder="1" applyAlignment="1">
      <alignment horizontal="center" vertical="center"/>
    </xf>
    <xf numFmtId="1" fontId="158" fillId="8" borderId="84" xfId="0" applyNumberFormat="1" applyFont="1" applyFill="1" applyBorder="1" applyAlignment="1">
      <alignment horizontal="center" vertical="center"/>
    </xf>
    <xf numFmtId="164" fontId="170" fillId="8" borderId="1" xfId="0" applyNumberFormat="1" applyFont="1" applyFill="1" applyBorder="1" applyAlignment="1" applyProtection="1">
      <alignment vertical="center"/>
    </xf>
    <xf numFmtId="164" fontId="170" fillId="8" borderId="84" xfId="0" applyNumberFormat="1" applyFont="1" applyFill="1" applyBorder="1" applyAlignment="1" applyProtection="1">
      <alignment vertical="center"/>
    </xf>
    <xf numFmtId="1" fontId="158" fillId="8" borderId="1" xfId="0" applyNumberFormat="1" applyFont="1" applyFill="1" applyBorder="1" applyAlignment="1" applyProtection="1">
      <alignment horizontal="center" vertical="center"/>
    </xf>
    <xf numFmtId="1" fontId="158" fillId="8" borderId="84" xfId="0" applyNumberFormat="1" applyFont="1" applyFill="1" applyBorder="1" applyAlignment="1" applyProtection="1">
      <alignment horizontal="center" vertical="center"/>
    </xf>
    <xf numFmtId="1" fontId="163" fillId="8" borderId="84" xfId="0" applyNumberFormat="1" applyFont="1" applyFill="1" applyBorder="1" applyAlignment="1" applyProtection="1">
      <alignment horizontal="center" vertical="center"/>
    </xf>
    <xf numFmtId="0" fontId="171" fillId="5" borderId="1" xfId="3" applyFont="1" applyFill="1" applyBorder="1" applyAlignment="1" applyProtection="1">
      <alignment vertical="top" wrapText="1"/>
    </xf>
    <xf numFmtId="0" fontId="172" fillId="5" borderId="1" xfId="3" applyFont="1" applyFill="1" applyBorder="1" applyAlignment="1" applyProtection="1">
      <alignment horizontal="center" vertical="center" wrapText="1"/>
    </xf>
    <xf numFmtId="0" fontId="8" fillId="0" borderId="1" xfId="0" applyFont="1" applyFill="1" applyBorder="1" applyAlignment="1" applyProtection="1">
      <alignment wrapText="1"/>
    </xf>
    <xf numFmtId="0" fontId="103" fillId="0" borderId="5" xfId="0" applyFont="1" applyBorder="1" applyAlignment="1" applyProtection="1">
      <alignment horizontal="center" vertical="center"/>
    </xf>
    <xf numFmtId="0" fontId="103" fillId="0" borderId="1" xfId="0" applyFont="1" applyBorder="1" applyAlignment="1" applyProtection="1">
      <alignment horizontal="center" vertical="center"/>
    </xf>
    <xf numFmtId="1" fontId="175" fillId="0" borderId="1" xfId="0" applyNumberFormat="1" applyFont="1" applyFill="1" applyBorder="1" applyAlignment="1" applyProtection="1">
      <alignment horizontal="center" vertical="center" wrapText="1"/>
    </xf>
    <xf numFmtId="1" fontId="178" fillId="0" borderId="1" xfId="0" applyNumberFormat="1" applyFont="1" applyFill="1" applyBorder="1" applyAlignment="1" applyProtection="1">
      <alignment horizontal="center" vertical="center" wrapText="1"/>
    </xf>
    <xf numFmtId="1" fontId="167" fillId="0" borderId="1" xfId="0" applyNumberFormat="1" applyFont="1" applyFill="1" applyBorder="1" applyAlignment="1" applyProtection="1">
      <alignment horizontal="center" vertical="center" wrapText="1"/>
    </xf>
    <xf numFmtId="0" fontId="181" fillId="0" borderId="0" xfId="0" applyFont="1"/>
    <xf numFmtId="0" fontId="54" fillId="0" borderId="1" xfId="0" applyFont="1" applyFill="1" applyBorder="1" applyAlignment="1" applyProtection="1">
      <alignment horizontal="right" vertical="center" wrapText="1"/>
    </xf>
    <xf numFmtId="1" fontId="47" fillId="0" borderId="95" xfId="0" applyNumberFormat="1" applyFont="1" applyFill="1" applyBorder="1" applyAlignment="1" applyProtection="1">
      <alignment horizontal="center" vertical="center" wrapText="1"/>
    </xf>
    <xf numFmtId="1" fontId="179" fillId="0" borderId="95" xfId="0" applyNumberFormat="1" applyFont="1" applyFill="1" applyBorder="1" applyAlignment="1" applyProtection="1">
      <alignment horizontal="center" vertical="center" wrapText="1"/>
    </xf>
    <xf numFmtId="1" fontId="65" fillId="0" borderId="95" xfId="0" applyNumberFormat="1" applyFont="1" applyFill="1" applyBorder="1" applyAlignment="1" applyProtection="1">
      <alignment horizontal="center" vertical="center" wrapText="1"/>
    </xf>
    <xf numFmtId="1" fontId="83" fillId="0" borderId="95" xfId="0" applyNumberFormat="1" applyFont="1" applyFill="1" applyBorder="1" applyAlignment="1" applyProtection="1">
      <alignment horizontal="center" vertical="center" wrapText="1"/>
    </xf>
    <xf numFmtId="0" fontId="65" fillId="0" borderId="95" xfId="0" applyFont="1" applyFill="1" applyBorder="1" applyAlignment="1" applyProtection="1">
      <alignment horizontal="center" vertical="center"/>
    </xf>
    <xf numFmtId="1" fontId="167" fillId="0" borderId="95" xfId="0" applyNumberFormat="1" applyFont="1" applyFill="1" applyBorder="1" applyAlignment="1" applyProtection="1">
      <alignment horizontal="center" vertical="center"/>
    </xf>
    <xf numFmtId="1" fontId="179" fillId="0" borderId="95" xfId="0" applyNumberFormat="1" applyFont="1" applyFill="1" applyBorder="1" applyAlignment="1" applyProtection="1">
      <alignment horizontal="center" vertical="center"/>
    </xf>
    <xf numFmtId="0" fontId="8" fillId="0" borderId="95" xfId="0" applyFont="1" applyFill="1" applyBorder="1" applyAlignment="1" applyProtection="1">
      <alignment horizontal="center" vertical="center" wrapText="1"/>
    </xf>
    <xf numFmtId="0" fontId="8" fillId="0" borderId="97" xfId="0" applyFont="1" applyFill="1" applyBorder="1" applyAlignment="1" applyProtection="1">
      <alignment horizontal="center" vertical="center" wrapText="1"/>
    </xf>
    <xf numFmtId="0" fontId="16" fillId="0" borderId="12" xfId="0" applyFont="1" applyFill="1" applyBorder="1" applyAlignment="1" applyProtection="1">
      <alignment vertical="center" wrapText="1"/>
    </xf>
    <xf numFmtId="0" fontId="0" fillId="0" borderId="100" xfId="0" applyBorder="1"/>
    <xf numFmtId="0" fontId="0" fillId="0" borderId="101" xfId="0" applyBorder="1"/>
    <xf numFmtId="0" fontId="181" fillId="0" borderId="101" xfId="0" applyFont="1" applyBorder="1"/>
    <xf numFmtId="0" fontId="0" fillId="0" borderId="102" xfId="0" applyBorder="1"/>
    <xf numFmtId="0" fontId="64" fillId="0" borderId="0" xfId="0" applyFont="1" applyFill="1" applyBorder="1" applyAlignment="1" applyProtection="1">
      <alignment horizontal="center" vertical="center" wrapText="1"/>
    </xf>
    <xf numFmtId="0" fontId="0" fillId="0" borderId="95" xfId="0" applyBorder="1"/>
    <xf numFmtId="0" fontId="181" fillId="0" borderId="95" xfId="0" applyFont="1" applyBorder="1"/>
    <xf numFmtId="2" fontId="146" fillId="0" borderId="69" xfId="0" applyNumberFormat="1" applyFont="1" applyFill="1" applyBorder="1" applyAlignment="1" applyProtection="1">
      <alignment horizontal="center" vertical="center"/>
    </xf>
    <xf numFmtId="2" fontId="112" fillId="0" borderId="3" xfId="0" applyNumberFormat="1" applyFont="1" applyFill="1" applyBorder="1" applyAlignment="1" applyProtection="1">
      <alignment horizontal="center" vertical="center"/>
    </xf>
    <xf numFmtId="0" fontId="6" fillId="0" borderId="7" xfId="0" applyFont="1" applyFill="1" applyBorder="1" applyAlignment="1" applyProtection="1">
      <alignment horizontal="center" vertical="center" wrapText="1"/>
    </xf>
    <xf numFmtId="0" fontId="6" fillId="0" borderId="7" xfId="0" applyFont="1" applyFill="1" applyBorder="1" applyAlignment="1" applyProtection="1">
      <alignment horizontal="left" vertical="center"/>
    </xf>
    <xf numFmtId="0" fontId="6" fillId="0" borderId="12" xfId="0" applyFont="1" applyFill="1" applyBorder="1" applyAlignment="1" applyProtection="1">
      <alignment horizontal="left" vertical="center"/>
    </xf>
    <xf numFmtId="0" fontId="6" fillId="0" borderId="11" xfId="0" applyFont="1" applyFill="1" applyBorder="1" applyAlignment="1" applyProtection="1">
      <alignment horizontal="center" vertical="center"/>
    </xf>
    <xf numFmtId="0" fontId="6" fillId="0" borderId="7"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xf>
    <xf numFmtId="0" fontId="6" fillId="0" borderId="12" xfId="0" applyFont="1" applyFill="1" applyBorder="1" applyAlignment="1" applyProtection="1">
      <alignment horizontal="left" vertical="center"/>
    </xf>
    <xf numFmtId="0" fontId="6" fillId="0" borderId="7" xfId="0" applyFont="1" applyFill="1" applyBorder="1" applyAlignment="1" applyProtection="1">
      <alignment horizontal="left" vertical="center"/>
    </xf>
    <xf numFmtId="0" fontId="6" fillId="0" borderId="7" xfId="0" applyFont="1" applyFill="1" applyBorder="1" applyAlignment="1" applyProtection="1">
      <alignment horizontal="center" vertical="center" wrapText="1"/>
    </xf>
    <xf numFmtId="0" fontId="6" fillId="0" borderId="12" xfId="0" applyFont="1" applyFill="1" applyBorder="1" applyAlignment="1" applyProtection="1">
      <alignment horizontal="left" vertical="center"/>
    </xf>
    <xf numFmtId="0" fontId="6" fillId="0" borderId="11" xfId="0" applyFont="1" applyFill="1" applyBorder="1" applyAlignment="1" applyProtection="1">
      <alignment horizontal="center" vertical="center"/>
    </xf>
    <xf numFmtId="0" fontId="6" fillId="0" borderId="7" xfId="0" applyFont="1" applyFill="1" applyBorder="1" applyAlignment="1" applyProtection="1">
      <alignment horizontal="left" vertical="center"/>
    </xf>
    <xf numFmtId="0" fontId="8" fillId="0" borderId="1" xfId="0" applyFont="1" applyFill="1" applyBorder="1" applyAlignment="1" applyProtection="1">
      <alignment horizontal="center" vertical="center" wrapText="1"/>
    </xf>
    <xf numFmtId="1" fontId="178" fillId="0" borderId="1" xfId="0" applyNumberFormat="1" applyFont="1" applyFill="1" applyBorder="1" applyAlignment="1" applyProtection="1">
      <alignment horizontal="center" vertical="center" wrapText="1"/>
    </xf>
    <xf numFmtId="0" fontId="64" fillId="0" borderId="0" xfId="0" applyFont="1" applyFill="1" applyBorder="1" applyAlignment="1" applyProtection="1">
      <alignment vertical="center" wrapText="1"/>
    </xf>
    <xf numFmtId="1" fontId="167" fillId="0" borderId="0" xfId="0" applyNumberFormat="1" applyFont="1" applyFill="1" applyBorder="1" applyAlignment="1" applyProtection="1">
      <alignment horizontal="center" vertical="center"/>
    </xf>
    <xf numFmtId="0" fontId="181" fillId="0" borderId="0" xfId="0" applyFont="1" applyBorder="1"/>
    <xf numFmtId="1" fontId="179" fillId="0" borderId="0" xfId="0" applyNumberFormat="1" applyFont="1" applyFill="1" applyBorder="1" applyAlignment="1" applyProtection="1">
      <alignment horizontal="center" vertical="center"/>
    </xf>
    <xf numFmtId="0" fontId="43" fillId="14" borderId="109" xfId="3" applyFont="1" applyFill="1" applyBorder="1" applyAlignment="1" applyProtection="1">
      <alignment vertical="top" wrapText="1"/>
    </xf>
    <xf numFmtId="0" fontId="43" fillId="14" borderId="110" xfId="3" applyFont="1" applyFill="1" applyBorder="1" applyAlignment="1" applyProtection="1">
      <alignment vertical="top" wrapText="1"/>
    </xf>
    <xf numFmtId="0" fontId="5" fillId="14" borderId="108" xfId="0" applyFont="1" applyFill="1" applyBorder="1" applyAlignment="1" applyProtection="1">
      <alignment horizontal="center" vertical="center" wrapText="1"/>
    </xf>
    <xf numFmtId="0" fontId="5" fillId="0" borderId="0" xfId="0" applyFont="1" applyFill="1" applyBorder="1" applyAlignment="1" applyProtection="1">
      <alignment vertical="center" wrapText="1"/>
    </xf>
    <xf numFmtId="0" fontId="73" fillId="0" borderId="0" xfId="0" applyFont="1" applyFill="1" applyBorder="1" applyAlignment="1" applyProtection="1">
      <alignment horizontal="center" vertical="center" textRotation="90" wrapText="1"/>
    </xf>
    <xf numFmtId="0" fontId="5" fillId="14" borderId="108" xfId="0" applyFont="1" applyFill="1" applyBorder="1" applyAlignment="1" applyProtection="1">
      <alignment vertical="center" wrapText="1"/>
    </xf>
    <xf numFmtId="0" fontId="74" fillId="3" borderId="23" xfId="0" applyFont="1" applyFill="1" applyBorder="1" applyAlignment="1" applyProtection="1">
      <alignment vertical="center" wrapText="1"/>
    </xf>
    <xf numFmtId="0" fontId="74" fillId="3" borderId="0" xfId="0" applyFont="1" applyFill="1" applyBorder="1" applyAlignment="1" applyProtection="1">
      <alignment vertical="center" wrapText="1"/>
    </xf>
    <xf numFmtId="0" fontId="74" fillId="3" borderId="55" xfId="0" applyFont="1" applyFill="1" applyBorder="1" applyAlignment="1" applyProtection="1">
      <alignment vertical="center" wrapText="1"/>
    </xf>
    <xf numFmtId="0" fontId="11" fillId="14" borderId="108" xfId="0" applyFont="1" applyFill="1" applyBorder="1" applyAlignment="1" applyProtection="1">
      <alignment vertical="center" wrapText="1"/>
    </xf>
    <xf numFmtId="0" fontId="75" fillId="0" borderId="0" xfId="0" applyFont="1" applyFill="1" applyBorder="1" applyAlignment="1" applyProtection="1">
      <alignment horizontal="center" vertical="center" textRotation="90" wrapText="1"/>
    </xf>
    <xf numFmtId="0" fontId="117" fillId="5" borderId="1" xfId="0" applyFont="1" applyFill="1" applyBorder="1" applyAlignment="1" applyProtection="1">
      <alignment horizontal="center" vertical="center" wrapText="1"/>
    </xf>
    <xf numFmtId="1" fontId="14" fillId="0" borderId="0" xfId="0" applyNumberFormat="1" applyFont="1" applyFill="1" applyBorder="1" applyAlignment="1" applyProtection="1">
      <alignment horizontal="center" vertical="center" wrapText="1"/>
    </xf>
    <xf numFmtId="0" fontId="5" fillId="0" borderId="4" xfId="0" applyFont="1" applyFill="1" applyBorder="1" applyAlignment="1" applyProtection="1">
      <alignment wrapText="1"/>
    </xf>
    <xf numFmtId="0" fontId="5" fillId="0" borderId="0" xfId="0" applyFont="1" applyFill="1" applyBorder="1" applyAlignment="1" applyProtection="1">
      <alignment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wrapText="1"/>
    </xf>
    <xf numFmtId="0" fontId="106" fillId="6" borderId="1" xfId="0" applyFont="1" applyFill="1" applyBorder="1" applyAlignment="1" applyProtection="1">
      <alignment horizontal="center" vertical="center" wrapText="1"/>
    </xf>
    <xf numFmtId="49" fontId="111" fillId="9" borderId="1" xfId="0" applyNumberFormat="1" applyFont="1" applyFill="1" applyBorder="1" applyAlignment="1" applyProtection="1">
      <alignment horizontal="center" vertical="center" wrapText="1"/>
    </xf>
    <xf numFmtId="14" fontId="106" fillId="9" borderId="1" xfId="0" applyNumberFormat="1" applyFont="1" applyFill="1" applyBorder="1" applyAlignment="1" applyProtection="1">
      <alignment horizontal="center" vertical="center" wrapText="1"/>
    </xf>
    <xf numFmtId="49" fontId="109" fillId="0" borderId="12"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09" fillId="0" borderId="11" xfId="0" applyNumberFormat="1" applyFont="1" applyFill="1" applyBorder="1" applyAlignment="1" applyProtection="1">
      <alignment horizontal="center" vertical="center"/>
    </xf>
    <xf numFmtId="0" fontId="21" fillId="0" borderId="1" xfId="0" applyFont="1" applyFill="1" applyBorder="1" applyAlignment="1" applyProtection="1">
      <alignment horizontal="center" vertical="center" wrapText="1"/>
    </xf>
    <xf numFmtId="0" fontId="112" fillId="0"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wrapText="1"/>
    </xf>
    <xf numFmtId="0" fontId="108" fillId="0" borderId="1"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6" fillId="0" borderId="12" xfId="0" applyFont="1" applyFill="1" applyBorder="1" applyAlignment="1" applyProtection="1">
      <alignment horizontal="left" vertical="center"/>
    </xf>
    <xf numFmtId="0" fontId="6" fillId="0" borderId="12" xfId="0" applyFont="1" applyFill="1" applyBorder="1" applyAlignment="1" applyProtection="1">
      <alignment horizontal="left" vertical="center"/>
    </xf>
    <xf numFmtId="0" fontId="31" fillId="0" borderId="1" xfId="0" applyFont="1" applyFill="1" applyBorder="1" applyAlignment="1" applyProtection="1">
      <alignment horizontal="center" vertical="center" textRotation="90"/>
    </xf>
    <xf numFmtId="0" fontId="184" fillId="0" borderId="1" xfId="0" applyFont="1" applyFill="1" applyBorder="1" applyAlignment="1" applyProtection="1">
      <alignment horizontal="center" vertical="center" textRotation="90"/>
    </xf>
    <xf numFmtId="1" fontId="31" fillId="0" borderId="1" xfId="0" applyNumberFormat="1" applyFont="1" applyFill="1" applyBorder="1" applyAlignment="1" applyProtection="1">
      <alignment horizontal="center" vertical="center" textRotation="90"/>
    </xf>
    <xf numFmtId="0" fontId="167" fillId="5" borderId="1" xfId="0" applyFont="1" applyFill="1" applyBorder="1" applyAlignment="1" applyProtection="1">
      <alignment horizontal="center" vertical="center" textRotation="90" wrapText="1"/>
    </xf>
    <xf numFmtId="0" fontId="21" fillId="5" borderId="1" xfId="0" applyFont="1" applyFill="1" applyBorder="1" applyAlignment="1" applyProtection="1">
      <alignment horizontal="center" vertical="center" wrapText="1"/>
    </xf>
    <xf numFmtId="1" fontId="108" fillId="5" borderId="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wrapText="1"/>
    </xf>
    <xf numFmtId="0" fontId="112" fillId="0" borderId="11" xfId="0" applyFont="1" applyFill="1" applyBorder="1" applyAlignment="1" applyProtection="1">
      <alignment horizontal="center" vertical="center"/>
    </xf>
    <xf numFmtId="0" fontId="20" fillId="0" borderId="12" xfId="0" applyFont="1" applyFill="1" applyBorder="1" applyAlignment="1" applyProtection="1">
      <alignment horizontal="center" vertical="center" textRotation="90"/>
    </xf>
    <xf numFmtId="0" fontId="21" fillId="12" borderId="12" xfId="0" applyFont="1" applyFill="1" applyBorder="1" applyAlignment="1" applyProtection="1">
      <alignment horizontal="center" vertical="center" wrapText="1"/>
    </xf>
    <xf numFmtId="1" fontId="114" fillId="0" borderId="12" xfId="0" applyNumberFormat="1" applyFont="1" applyFill="1" applyBorder="1" applyAlignment="1" applyProtection="1">
      <alignment horizontal="center" vertical="center"/>
    </xf>
    <xf numFmtId="0" fontId="31" fillId="0" borderId="113" xfId="0" applyFont="1" applyFill="1" applyBorder="1" applyAlignment="1" applyProtection="1">
      <alignment horizontal="center" vertical="center" textRotation="90"/>
    </xf>
    <xf numFmtId="0" fontId="21" fillId="12" borderId="113" xfId="0" applyFont="1" applyFill="1" applyBorder="1" applyAlignment="1" applyProtection="1">
      <alignment horizontal="center" vertical="center" wrapText="1"/>
    </xf>
    <xf numFmtId="0" fontId="108" fillId="0" borderId="113" xfId="0" applyFont="1" applyFill="1" applyBorder="1" applyAlignment="1" applyProtection="1">
      <alignment horizontal="center" vertical="center"/>
    </xf>
    <xf numFmtId="1" fontId="185" fillId="0" borderId="1" xfId="0" applyNumberFormat="1" applyFont="1" applyFill="1" applyBorder="1" applyAlignment="1" applyProtection="1">
      <alignment horizontal="center" vertical="center" wrapText="1"/>
    </xf>
    <xf numFmtId="2" fontId="185" fillId="0" borderId="1" xfId="0" applyNumberFormat="1" applyFont="1" applyFill="1" applyBorder="1" applyAlignment="1" applyProtection="1">
      <alignment horizontal="center" vertical="center" wrapText="1"/>
    </xf>
    <xf numFmtId="0" fontId="66" fillId="0" borderId="1" xfId="0" applyFont="1" applyFill="1" applyBorder="1" applyAlignment="1">
      <alignment horizontal="center" vertical="center" wrapText="1"/>
    </xf>
    <xf numFmtId="0" fontId="66" fillId="0" borderId="1" xfId="0" applyFont="1" applyFill="1" applyBorder="1" applyAlignment="1" applyProtection="1">
      <alignment horizontal="center" vertical="center" wrapText="1"/>
    </xf>
    <xf numFmtId="0" fontId="158" fillId="0" borderId="1" xfId="0" applyFont="1" applyBorder="1" applyAlignment="1">
      <alignment horizontal="center"/>
    </xf>
    <xf numFmtId="1" fontId="158" fillId="0" borderId="1" xfId="0" applyNumberFormat="1" applyFont="1" applyBorder="1" applyAlignment="1">
      <alignment horizontal="center"/>
    </xf>
    <xf numFmtId="1" fontId="158" fillId="0" borderId="1" xfId="0" applyNumberFormat="1" applyFont="1" applyBorder="1" applyAlignment="1">
      <alignment horizontal="center" vertical="center"/>
    </xf>
    <xf numFmtId="0" fontId="0" fillId="0" borderId="111" xfId="0" applyBorder="1" applyAlignment="1"/>
    <xf numFmtId="0" fontId="66" fillId="0" borderId="63" xfId="0" applyFont="1" applyFill="1" applyBorder="1" applyAlignment="1" applyProtection="1">
      <alignment horizontal="center" vertical="center" wrapText="1"/>
    </xf>
    <xf numFmtId="0" fontId="158" fillId="0" borderId="63" xfId="0" applyFont="1" applyBorder="1" applyAlignment="1">
      <alignment horizontal="center"/>
    </xf>
    <xf numFmtId="1" fontId="158" fillId="0" borderId="63" xfId="0" applyNumberFormat="1" applyFont="1" applyBorder="1" applyAlignment="1">
      <alignment horizontal="center"/>
    </xf>
    <xf numFmtId="1" fontId="158" fillId="0" borderId="63" xfId="0" applyNumberFormat="1" applyFont="1" applyBorder="1" applyAlignment="1">
      <alignment horizontal="center" vertical="center"/>
    </xf>
    <xf numFmtId="0" fontId="0" fillId="0" borderId="123" xfId="0" applyBorder="1" applyAlignment="1"/>
    <xf numFmtId="0" fontId="0" fillId="0" borderId="124" xfId="0" applyBorder="1" applyAlignment="1"/>
    <xf numFmtId="0" fontId="6" fillId="0" borderId="115" xfId="0" applyFont="1" applyFill="1" applyBorder="1" applyAlignment="1" applyProtection="1">
      <alignment horizontal="left" vertical="center" wrapText="1"/>
    </xf>
    <xf numFmtId="0" fontId="6" fillId="0" borderId="0" xfId="0" applyFont="1" applyFill="1" applyBorder="1" applyAlignment="1" applyProtection="1">
      <alignment vertical="center" wrapText="1"/>
    </xf>
    <xf numFmtId="0" fontId="21" fillId="0" borderId="11" xfId="0" applyFont="1" applyFill="1" applyBorder="1" applyAlignment="1" applyProtection="1">
      <alignment vertical="center" wrapText="1"/>
    </xf>
    <xf numFmtId="0" fontId="21" fillId="0" borderId="65" xfId="0" applyFont="1" applyFill="1" applyBorder="1" applyAlignment="1" applyProtection="1">
      <alignment vertical="center" wrapText="1"/>
    </xf>
    <xf numFmtId="0" fontId="147" fillId="0" borderId="1" xfId="0" applyFont="1" applyFill="1" applyBorder="1" applyAlignment="1" applyProtection="1">
      <alignment horizontal="center" vertical="center" wrapText="1"/>
    </xf>
    <xf numFmtId="0" fontId="147" fillId="0" borderId="3" xfId="0" applyFont="1" applyFill="1" applyBorder="1" applyAlignment="1" applyProtection="1">
      <alignment horizontal="center" vertical="center" wrapText="1"/>
    </xf>
    <xf numFmtId="0" fontId="146" fillId="0" borderId="5" xfId="0" applyFont="1" applyFill="1" applyBorder="1" applyAlignment="1" applyProtection="1">
      <alignment horizontal="center" vertical="center"/>
    </xf>
    <xf numFmtId="0" fontId="158" fillId="6" borderId="1" xfId="0" applyFont="1" applyFill="1" applyBorder="1" applyAlignment="1" applyProtection="1">
      <alignment horizontal="center" vertical="center" wrapText="1"/>
    </xf>
    <xf numFmtId="0" fontId="188" fillId="6" borderId="1" xfId="0" applyFont="1" applyFill="1" applyBorder="1" applyAlignment="1" applyProtection="1">
      <alignment horizontal="center" vertical="center" wrapText="1"/>
    </xf>
    <xf numFmtId="0" fontId="157" fillId="6" borderId="1" xfId="0" applyFont="1" applyFill="1" applyBorder="1" applyAlignment="1" applyProtection="1">
      <alignment horizontal="center" vertical="center" wrapText="1"/>
    </xf>
    <xf numFmtId="0" fontId="158" fillId="4" borderId="1" xfId="0" applyFont="1" applyFill="1" applyBorder="1" applyAlignment="1" applyProtection="1">
      <alignment horizontal="center" vertical="center" wrapText="1"/>
    </xf>
    <xf numFmtId="0" fontId="188" fillId="4" borderId="1" xfId="0" applyFont="1" applyFill="1" applyBorder="1" applyAlignment="1" applyProtection="1">
      <alignment horizontal="center" vertical="center" wrapText="1"/>
    </xf>
    <xf numFmtId="0" fontId="157" fillId="4" borderId="1" xfId="0" applyFont="1" applyFill="1" applyBorder="1" applyAlignment="1" applyProtection="1">
      <alignment horizontal="center" vertical="center" wrapText="1"/>
    </xf>
    <xf numFmtId="0" fontId="189" fillId="0" borderId="12" xfId="0" applyFont="1" applyFill="1" applyBorder="1" applyAlignment="1" applyProtection="1">
      <alignment horizontal="left" vertical="center"/>
    </xf>
    <xf numFmtId="1" fontId="190" fillId="0" borderId="11" xfId="0" applyNumberFormat="1" applyFont="1" applyBorder="1" applyAlignment="1">
      <alignment horizontal="center" vertical="center"/>
    </xf>
    <xf numFmtId="1" fontId="190" fillId="0" borderId="63" xfId="0" applyNumberFormat="1" applyFont="1" applyBorder="1" applyAlignment="1">
      <alignment horizontal="center" vertical="center"/>
    </xf>
    <xf numFmtId="49" fontId="158" fillId="0" borderId="12" xfId="0" applyNumberFormat="1" applyFont="1" applyFill="1" applyBorder="1" applyAlignment="1" applyProtection="1">
      <alignment horizontal="left" vertical="center"/>
    </xf>
    <xf numFmtId="0" fontId="21" fillId="0" borderId="13" xfId="0" applyFont="1" applyFill="1" applyBorder="1" applyAlignment="1" applyProtection="1">
      <alignment vertical="center" wrapText="1"/>
    </xf>
    <xf numFmtId="0" fontId="20" fillId="0" borderId="9" xfId="0" applyFont="1" applyFill="1" applyBorder="1" applyAlignment="1" applyProtection="1">
      <alignment horizontal="center" vertical="center" wrapText="1"/>
    </xf>
    <xf numFmtId="0" fontId="109" fillId="0" borderId="12" xfId="0" applyNumberFormat="1" applyFont="1" applyFill="1" applyBorder="1" applyAlignment="1" applyProtection="1">
      <alignment horizontal="center" vertical="center"/>
    </xf>
    <xf numFmtId="0" fontId="186" fillId="0" borderId="1" xfId="0" applyFont="1" applyBorder="1" applyAlignment="1">
      <alignment horizontal="center" vertical="center" wrapText="1"/>
    </xf>
    <xf numFmtId="0" fontId="167" fillId="0" borderId="1" xfId="0" applyFont="1" applyFill="1" applyBorder="1" applyAlignment="1" applyProtection="1">
      <alignment horizontal="center" vertical="center" textRotation="90" wrapText="1"/>
    </xf>
    <xf numFmtId="0" fontId="146" fillId="12" borderId="1" xfId="0" applyFont="1" applyFill="1" applyBorder="1" applyAlignment="1" applyProtection="1">
      <alignment horizontal="center" vertical="center" wrapText="1"/>
    </xf>
    <xf numFmtId="2" fontId="146" fillId="5" borderId="1" xfId="0" applyNumberFormat="1" applyFont="1" applyFill="1" applyBorder="1" applyAlignment="1" applyProtection="1">
      <alignment horizontal="center" vertical="center" wrapText="1"/>
    </xf>
    <xf numFmtId="0" fontId="191" fillId="0" borderId="15" xfId="0" applyFont="1" applyFill="1" applyBorder="1" applyAlignment="1" applyProtection="1">
      <alignment horizontal="center" vertical="center" wrapText="1"/>
    </xf>
    <xf numFmtId="0" fontId="194" fillId="0" borderId="0" xfId="0" applyFont="1" applyFill="1" applyBorder="1" applyAlignment="1" applyProtection="1">
      <alignment horizontal="center" vertical="center" wrapText="1"/>
    </xf>
    <xf numFmtId="0" fontId="195" fillId="0" borderId="0" xfId="0" applyFont="1" applyAlignment="1">
      <alignment horizontal="center" wrapText="1"/>
    </xf>
    <xf numFmtId="0" fontId="194" fillId="0" borderId="55" xfId="0" applyFont="1" applyFill="1" applyBorder="1" applyAlignment="1" applyProtection="1">
      <alignment horizontal="center" vertical="center" wrapText="1"/>
    </xf>
    <xf numFmtId="0" fontId="194" fillId="0" borderId="0" xfId="0" applyFont="1" applyFill="1" applyBorder="1" applyAlignment="1" applyProtection="1">
      <alignment horizontal="center" vertical="center"/>
    </xf>
    <xf numFmtId="1" fontId="196" fillId="15" borderId="15" xfId="0" applyNumberFormat="1" applyFont="1" applyFill="1" applyBorder="1" applyAlignment="1" applyProtection="1">
      <alignment horizontal="center" vertical="center" wrapText="1"/>
    </xf>
    <xf numFmtId="166" fontId="197" fillId="0" borderId="15" xfId="0" applyNumberFormat="1" applyFont="1" applyFill="1" applyBorder="1" applyAlignment="1" applyProtection="1">
      <alignment horizontal="center" vertical="center" wrapText="1"/>
    </xf>
    <xf numFmtId="1" fontId="110" fillId="4" borderId="136" xfId="0" applyNumberFormat="1" applyFont="1" applyFill="1" applyBorder="1" applyAlignment="1" applyProtection="1">
      <alignment horizontal="center" vertical="center" textRotation="90" wrapText="1"/>
    </xf>
    <xf numFmtId="1" fontId="106" fillId="2" borderId="136" xfId="0" applyNumberFormat="1" applyFont="1" applyFill="1" applyBorder="1" applyAlignment="1" applyProtection="1">
      <alignment horizontal="center" vertical="center" textRotation="90" wrapText="1"/>
    </xf>
    <xf numFmtId="2" fontId="106" fillId="2" borderId="138" xfId="0" applyNumberFormat="1" applyFont="1" applyFill="1" applyBorder="1" applyAlignment="1" applyProtection="1">
      <alignment horizontal="center" vertical="center" textRotation="90" wrapText="1"/>
    </xf>
    <xf numFmtId="2" fontId="118" fillId="2" borderId="139" xfId="0" applyNumberFormat="1" applyFont="1" applyFill="1" applyBorder="1" applyAlignment="1" applyProtection="1">
      <alignment horizontal="center" vertical="center" textRotation="90" wrapText="1"/>
    </xf>
    <xf numFmtId="2" fontId="106" fillId="2" borderId="139" xfId="0" applyNumberFormat="1" applyFont="1" applyFill="1" applyBorder="1" applyAlignment="1" applyProtection="1">
      <alignment horizontal="center" vertical="center" textRotation="90" wrapText="1"/>
    </xf>
    <xf numFmtId="2" fontId="118" fillId="2" borderId="140" xfId="0" applyNumberFormat="1" applyFont="1" applyFill="1" applyBorder="1" applyAlignment="1" applyProtection="1">
      <alignment horizontal="center" vertical="center" textRotation="90" wrapText="1"/>
    </xf>
    <xf numFmtId="1" fontId="106" fillId="4" borderId="27" xfId="0" applyNumberFormat="1" applyFont="1" applyFill="1" applyBorder="1" applyAlignment="1" applyProtection="1">
      <alignment horizontal="center" vertical="center" textRotation="90" wrapText="1"/>
    </xf>
    <xf numFmtId="1" fontId="110" fillId="4" borderId="28" xfId="0" applyNumberFormat="1" applyFont="1" applyFill="1" applyBorder="1" applyAlignment="1" applyProtection="1">
      <alignment horizontal="center" vertical="center" textRotation="90" wrapText="1"/>
    </xf>
    <xf numFmtId="1" fontId="106" fillId="4" borderId="28" xfId="0" applyNumberFormat="1" applyFont="1" applyFill="1" applyBorder="1" applyAlignment="1" applyProtection="1">
      <alignment horizontal="center" vertical="center" textRotation="90" wrapText="1"/>
    </xf>
    <xf numFmtId="1" fontId="106" fillId="2" borderId="28" xfId="0" applyNumberFormat="1" applyFont="1" applyFill="1" applyBorder="1" applyAlignment="1" applyProtection="1">
      <alignment horizontal="center" vertical="center" textRotation="90" wrapText="1"/>
    </xf>
    <xf numFmtId="1" fontId="110" fillId="6" borderId="141" xfId="0" applyNumberFormat="1" applyFont="1" applyFill="1" applyBorder="1" applyAlignment="1" applyProtection="1">
      <alignment horizontal="center" vertical="center" textRotation="90" wrapText="1"/>
    </xf>
    <xf numFmtId="1" fontId="193" fillId="15" borderId="30" xfId="0" applyNumberFormat="1" applyFont="1" applyFill="1" applyBorder="1" applyAlignment="1" applyProtection="1">
      <alignment horizontal="center" vertical="center" wrapText="1"/>
    </xf>
    <xf numFmtId="1" fontId="106" fillId="2" borderId="135" xfId="0" applyNumberFormat="1" applyFont="1" applyFill="1" applyBorder="1" applyAlignment="1" applyProtection="1">
      <alignment horizontal="center" vertical="center" textRotation="90" wrapText="1"/>
    </xf>
    <xf numFmtId="1" fontId="110" fillId="4" borderId="137" xfId="0" applyNumberFormat="1" applyFont="1" applyFill="1" applyBorder="1" applyAlignment="1" applyProtection="1">
      <alignment horizontal="center" vertical="center" textRotation="90" wrapText="1"/>
    </xf>
    <xf numFmtId="0" fontId="148" fillId="0" borderId="40" xfId="0" applyFont="1" applyFill="1" applyBorder="1" applyAlignment="1" applyProtection="1">
      <alignment horizontal="center" vertical="center"/>
    </xf>
    <xf numFmtId="0" fontId="108" fillId="0" borderId="1" xfId="0" applyFont="1" applyFill="1" applyBorder="1" applyAlignment="1" applyProtection="1">
      <alignment horizontal="center" vertical="center"/>
    </xf>
    <xf numFmtId="0" fontId="108" fillId="0" borderId="3" xfId="0" applyFont="1" applyFill="1" applyBorder="1" applyAlignment="1" applyProtection="1">
      <alignment horizontal="center" vertical="center"/>
    </xf>
    <xf numFmtId="0" fontId="147" fillId="0"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147" fillId="0" borderId="3" xfId="0" applyFont="1" applyFill="1" applyBorder="1" applyAlignment="1" applyProtection="1">
      <alignment horizontal="center" vertical="center"/>
    </xf>
    <xf numFmtId="0" fontId="198" fillId="0" borderId="1" xfId="0" applyFont="1" applyFill="1" applyBorder="1" applyAlignment="1" applyProtection="1">
      <alignment horizontal="center" vertical="center" wrapText="1"/>
    </xf>
    <xf numFmtId="0" fontId="199" fillId="0" borderId="1" xfId="0" applyFont="1" applyFill="1" applyBorder="1" applyAlignment="1" applyProtection="1">
      <alignment horizontal="center" vertical="center" wrapText="1"/>
    </xf>
    <xf numFmtId="0" fontId="108" fillId="0" borderId="142" xfId="0" applyFont="1" applyFill="1" applyBorder="1" applyAlignment="1" applyProtection="1">
      <alignment horizontal="center" vertical="center" wrapText="1"/>
    </xf>
    <xf numFmtId="0" fontId="108" fillId="0" borderId="143" xfId="0" applyFont="1" applyFill="1" applyBorder="1" applyAlignment="1" applyProtection="1">
      <alignment horizontal="center" vertical="center" wrapText="1"/>
    </xf>
    <xf numFmtId="0" fontId="114" fillId="0" borderId="143" xfId="0" applyFont="1" applyFill="1" applyBorder="1" applyAlignment="1" applyProtection="1">
      <alignment horizontal="center" vertical="center" wrapText="1"/>
    </xf>
    <xf numFmtId="164" fontId="31" fillId="0" borderId="143" xfId="0" applyNumberFormat="1" applyFont="1" applyFill="1" applyBorder="1" applyAlignment="1" applyProtection="1">
      <alignment horizontal="center" vertical="center" wrapText="1"/>
    </xf>
    <xf numFmtId="0" fontId="21" fillId="0" borderId="143" xfId="0" applyFont="1" applyFill="1" applyBorder="1" applyAlignment="1" applyProtection="1">
      <alignment horizontal="left" vertical="center" wrapText="1"/>
    </xf>
    <xf numFmtId="0" fontId="145" fillId="0" borderId="143" xfId="0" applyFont="1" applyFill="1" applyBorder="1" applyAlignment="1" applyProtection="1">
      <alignment horizontal="center" vertical="center" wrapText="1"/>
    </xf>
    <xf numFmtId="0" fontId="144" fillId="0" borderId="143" xfId="0" applyFont="1" applyFill="1" applyBorder="1" applyAlignment="1" applyProtection="1">
      <alignment horizontal="center" vertical="center" wrapText="1"/>
    </xf>
    <xf numFmtId="0" fontId="198" fillId="0" borderId="143" xfId="0" applyFont="1" applyFill="1" applyBorder="1" applyAlignment="1" applyProtection="1">
      <alignment horizontal="center" vertical="center" wrapText="1"/>
    </xf>
    <xf numFmtId="1" fontId="114" fillId="0" borderId="143" xfId="0" applyNumberFormat="1" applyFont="1" applyFill="1" applyBorder="1" applyAlignment="1" applyProtection="1">
      <alignment horizontal="center" vertical="center" wrapText="1"/>
    </xf>
    <xf numFmtId="0" fontId="199" fillId="0" borderId="143" xfId="0" applyFont="1" applyFill="1" applyBorder="1" applyAlignment="1" applyProtection="1">
      <alignment horizontal="center" vertical="center" wrapText="1"/>
    </xf>
    <xf numFmtId="0" fontId="108" fillId="5" borderId="143" xfId="0" applyFont="1" applyFill="1" applyBorder="1" applyAlignment="1" applyProtection="1">
      <alignment horizontal="center" vertical="center" wrapText="1"/>
    </xf>
    <xf numFmtId="0" fontId="143" fillId="0" borderId="143" xfId="0" applyFont="1" applyFill="1" applyBorder="1" applyAlignment="1" applyProtection="1">
      <alignment horizontal="center" vertical="center" wrapText="1"/>
    </xf>
    <xf numFmtId="0" fontId="108" fillId="5" borderId="144" xfId="0" applyFont="1" applyFill="1" applyBorder="1" applyAlignment="1" applyProtection="1">
      <alignment horizontal="center" vertical="center" wrapText="1"/>
    </xf>
    <xf numFmtId="0" fontId="108" fillId="0" borderId="145" xfId="0" applyFont="1" applyFill="1" applyBorder="1" applyAlignment="1" applyProtection="1">
      <alignment horizontal="center" vertical="center"/>
    </xf>
    <xf numFmtId="0" fontId="108" fillId="0" borderId="143" xfId="0" applyFont="1" applyFill="1" applyBorder="1" applyAlignment="1" applyProtection="1">
      <alignment horizontal="center" vertical="center"/>
    </xf>
    <xf numFmtId="0" fontId="114" fillId="0" borderId="143" xfId="0" applyFont="1" applyFill="1" applyBorder="1" applyAlignment="1" applyProtection="1">
      <alignment horizontal="center" vertical="center"/>
    </xf>
    <xf numFmtId="1" fontId="108" fillId="0" borderId="143" xfId="0" applyNumberFormat="1" applyFont="1" applyFill="1" applyBorder="1" applyAlignment="1" applyProtection="1">
      <alignment horizontal="center" vertical="center"/>
    </xf>
    <xf numFmtId="1" fontId="108" fillId="5" borderId="143" xfId="0" applyNumberFormat="1" applyFont="1" applyFill="1" applyBorder="1" applyAlignment="1" applyProtection="1">
      <alignment horizontal="center" vertical="center"/>
    </xf>
    <xf numFmtId="1" fontId="185" fillId="0" borderId="143" xfId="0" applyNumberFormat="1" applyFont="1" applyFill="1" applyBorder="1" applyAlignment="1" applyProtection="1">
      <alignment horizontal="center" vertical="center" wrapText="1"/>
    </xf>
    <xf numFmtId="2" fontId="185" fillId="0" borderId="143" xfId="0" applyNumberFormat="1" applyFont="1" applyFill="1" applyBorder="1" applyAlignment="1" applyProtection="1">
      <alignment horizontal="center" vertical="center" wrapText="1"/>
    </xf>
    <xf numFmtId="2" fontId="146" fillId="5" borderId="143" xfId="0" applyNumberFormat="1" applyFont="1" applyFill="1" applyBorder="1" applyAlignment="1" applyProtection="1">
      <alignment horizontal="center" vertical="center" wrapText="1"/>
    </xf>
    <xf numFmtId="0" fontId="191" fillId="0" borderId="146" xfId="0" applyFont="1" applyFill="1" applyBorder="1" applyAlignment="1" applyProtection="1">
      <alignment horizontal="center" vertical="center" wrapText="1"/>
    </xf>
    <xf numFmtId="1" fontId="114" fillId="0" borderId="147" xfId="0" applyNumberFormat="1" applyFont="1" applyFill="1" applyBorder="1" applyAlignment="1" applyProtection="1">
      <alignment horizontal="center" vertical="center"/>
    </xf>
    <xf numFmtId="1" fontId="113" fillId="0" borderId="144" xfId="0" applyNumberFormat="1" applyFont="1" applyFill="1" applyBorder="1" applyAlignment="1" applyProtection="1">
      <alignment horizontal="center" vertical="center"/>
    </xf>
    <xf numFmtId="166" fontId="197" fillId="0" borderId="146" xfId="0" applyNumberFormat="1" applyFont="1" applyFill="1" applyBorder="1" applyAlignment="1" applyProtection="1">
      <alignment horizontal="center" vertical="center" wrapText="1"/>
    </xf>
    <xf numFmtId="0" fontId="20" fillId="0" borderId="148" xfId="0" applyFont="1" applyFill="1" applyBorder="1" applyAlignment="1" applyProtection="1">
      <alignment horizontal="left" vertical="center"/>
    </xf>
    <xf numFmtId="0" fontId="200" fillId="0" borderId="1" xfId="0" applyFont="1" applyFill="1" applyBorder="1" applyAlignment="1" applyProtection="1">
      <alignment horizontal="left" vertical="center"/>
    </xf>
    <xf numFmtId="0" fontId="200" fillId="0" borderId="12" xfId="0" applyFont="1" applyFill="1" applyBorder="1" applyAlignment="1" applyProtection="1">
      <alignment horizontal="right"/>
    </xf>
    <xf numFmtId="0" fontId="152" fillId="0" borderId="1" xfId="0" applyFont="1" applyFill="1" applyBorder="1" applyAlignment="1" applyProtection="1">
      <alignment horizontal="center" vertical="center"/>
    </xf>
    <xf numFmtId="0" fontId="203" fillId="0" borderId="9" xfId="0" applyFont="1" applyFill="1" applyBorder="1" applyAlignment="1" applyProtection="1">
      <alignment horizontal="center" vertical="center"/>
    </xf>
    <xf numFmtId="0" fontId="203" fillId="0" borderId="86" xfId="0" applyFont="1" applyFill="1" applyBorder="1" applyAlignment="1" applyProtection="1">
      <alignment horizontal="center" vertical="center" wrapText="1"/>
    </xf>
    <xf numFmtId="0" fontId="147" fillId="0" borderId="86" xfId="0" applyFont="1" applyFill="1" applyBorder="1" applyAlignment="1" applyProtection="1">
      <alignment horizontal="center" vertical="center" wrapText="1"/>
    </xf>
    <xf numFmtId="0" fontId="147" fillId="0" borderId="34"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205" fillId="0" borderId="1" xfId="0" applyFont="1" applyFill="1" applyBorder="1" applyAlignment="1" applyProtection="1">
      <alignment vertical="center" wrapText="1"/>
    </xf>
    <xf numFmtId="0" fontId="206" fillId="0" borderId="150" xfId="0" applyFont="1" applyFill="1" applyBorder="1" applyAlignment="1" applyProtection="1">
      <alignment horizontal="center" vertical="center"/>
    </xf>
    <xf numFmtId="0" fontId="204" fillId="0" borderId="150" xfId="0" applyFont="1" applyFill="1" applyBorder="1" applyAlignment="1" applyProtection="1">
      <alignment horizontal="center" vertical="center"/>
    </xf>
    <xf numFmtId="0" fontId="172" fillId="5" borderId="1" xfId="0" applyFont="1" applyFill="1" applyBorder="1" applyAlignment="1" applyProtection="1">
      <alignment horizontal="center" vertical="center"/>
    </xf>
    <xf numFmtId="0" fontId="172" fillId="4" borderId="1" xfId="3" applyFont="1" applyFill="1" applyBorder="1" applyAlignment="1" applyProtection="1">
      <alignment horizontal="center" vertical="center" wrapText="1"/>
    </xf>
    <xf numFmtId="0" fontId="172" fillId="12" borderId="1" xfId="3" applyFont="1" applyFill="1" applyBorder="1" applyAlignment="1" applyProtection="1">
      <alignment horizontal="center" vertical="center" wrapText="1"/>
    </xf>
    <xf numFmtId="0" fontId="200" fillId="0" borderId="115" xfId="0" applyFont="1" applyFill="1" applyBorder="1" applyAlignment="1" applyProtection="1">
      <alignment horizontal="right"/>
    </xf>
    <xf numFmtId="0" fontId="200" fillId="0" borderId="115" xfId="0" applyFont="1" applyFill="1" applyBorder="1" applyAlignment="1" applyProtection="1">
      <alignment horizontal="left" vertical="center"/>
    </xf>
    <xf numFmtId="0" fontId="212" fillId="0" borderId="0" xfId="0" applyFont="1" applyFill="1" applyBorder="1" applyAlignment="1">
      <alignment horizontal="center" vertical="center"/>
    </xf>
    <xf numFmtId="0" fontId="212" fillId="0" borderId="0" xfId="0" applyFont="1" applyFill="1" applyBorder="1" applyAlignment="1" applyProtection="1">
      <alignment vertical="center"/>
    </xf>
    <xf numFmtId="0" fontId="0" fillId="0" borderId="0" xfId="0" applyFill="1" applyBorder="1" applyAlignment="1" applyProtection="1">
      <alignment vertical="center"/>
    </xf>
    <xf numFmtId="0" fontId="6" fillId="16" borderId="1" xfId="0" applyFont="1" applyFill="1" applyBorder="1" applyAlignment="1" applyProtection="1">
      <alignment vertical="center"/>
    </xf>
    <xf numFmtId="0" fontId="6" fillId="13" borderId="1" xfId="0" applyFont="1" applyFill="1" applyBorder="1" applyAlignment="1" applyProtection="1">
      <alignment vertical="center" wrapText="1"/>
    </xf>
    <xf numFmtId="0" fontId="101" fillId="0" borderId="0" xfId="0" applyFont="1" applyFill="1" applyBorder="1" applyAlignment="1">
      <alignment vertical="center"/>
    </xf>
    <xf numFmtId="0" fontId="5" fillId="6" borderId="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wrapText="1"/>
    </xf>
    <xf numFmtId="0" fontId="59" fillId="9" borderId="1" xfId="0" applyFont="1" applyFill="1" applyBorder="1" applyAlignment="1" applyProtection="1">
      <alignment horizontal="center" vertical="center" wrapText="1"/>
    </xf>
    <xf numFmtId="0" fontId="218" fillId="0" borderId="1" xfId="0" applyFont="1" applyBorder="1" applyAlignment="1" applyProtection="1">
      <alignment horizontal="center" vertical="center"/>
    </xf>
    <xf numFmtId="0" fontId="218" fillId="0" borderId="1" xfId="0" applyFont="1" applyBorder="1" applyAlignment="1" applyProtection="1">
      <alignment vertical="center"/>
    </xf>
    <xf numFmtId="0" fontId="220" fillId="0" borderId="1" xfId="0" applyFont="1" applyBorder="1" applyAlignment="1" applyProtection="1">
      <alignment horizontal="left" vertical="center"/>
    </xf>
    <xf numFmtId="0" fontId="221" fillId="0" borderId="1" xfId="0" applyFont="1" applyBorder="1" applyAlignment="1" applyProtection="1">
      <alignment horizontal="center" vertical="center"/>
    </xf>
    <xf numFmtId="0" fontId="223" fillId="0" borderId="1" xfId="0" applyFont="1" applyBorder="1" applyAlignment="1" applyProtection="1">
      <alignment horizontal="center" vertical="center"/>
    </xf>
    <xf numFmtId="0" fontId="219" fillId="0" borderId="1" xfId="0" applyFont="1" applyBorder="1" applyAlignment="1" applyProtection="1">
      <alignment horizontal="left" vertical="center"/>
    </xf>
    <xf numFmtId="0" fontId="225" fillId="0" borderId="1" xfId="0" applyFont="1" applyBorder="1" applyAlignment="1" applyProtection="1">
      <alignment horizontal="left" vertical="center"/>
    </xf>
    <xf numFmtId="0" fontId="2" fillId="7" borderId="1" xfId="0"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0" fontId="1" fillId="0" borderId="1" xfId="0" applyFont="1" applyBorder="1" applyAlignment="1" applyProtection="1">
      <alignment horizontal="left" vertical="center"/>
    </xf>
    <xf numFmtId="0" fontId="1" fillId="0" borderId="1" xfId="0" quotePrefix="1" applyFont="1" applyBorder="1" applyAlignment="1" applyProtection="1">
      <alignment horizontal="left" vertical="center"/>
    </xf>
    <xf numFmtId="0" fontId="224" fillId="0" borderId="0" xfId="0" applyFont="1" applyProtection="1"/>
    <xf numFmtId="0" fontId="5" fillId="7" borderId="151" xfId="0" applyFont="1" applyFill="1" applyBorder="1" applyAlignment="1" applyProtection="1">
      <alignment horizontal="center" vertical="center" wrapText="1"/>
    </xf>
    <xf numFmtId="0" fontId="5" fillId="7" borderId="152" xfId="0" applyFont="1" applyFill="1" applyBorder="1" applyAlignment="1" applyProtection="1">
      <alignment vertical="center" wrapText="1"/>
    </xf>
    <xf numFmtId="0" fontId="11" fillId="7" borderId="152" xfId="0" applyFont="1" applyFill="1" applyBorder="1" applyAlignment="1" applyProtection="1">
      <alignment vertical="center" wrapText="1"/>
    </xf>
    <xf numFmtId="0" fontId="5" fillId="7" borderId="64" xfId="0" applyFont="1" applyFill="1" applyBorder="1" applyAlignment="1" applyProtection="1">
      <alignment vertical="center" wrapText="1"/>
    </xf>
    <xf numFmtId="0" fontId="5" fillId="7" borderId="67" xfId="0" applyFont="1" applyFill="1" applyBorder="1" applyAlignment="1" applyProtection="1">
      <alignment vertical="center" wrapText="1"/>
    </xf>
    <xf numFmtId="0" fontId="59" fillId="9" borderId="1" xfId="0" applyFont="1" applyFill="1" applyBorder="1" applyAlignment="1" applyProtection="1">
      <alignment vertical="center" wrapText="1"/>
    </xf>
    <xf numFmtId="0" fontId="5" fillId="9" borderId="1" xfId="0" applyFont="1" applyFill="1" applyBorder="1" applyAlignment="1" applyProtection="1">
      <alignment vertical="center" wrapText="1"/>
    </xf>
    <xf numFmtId="0" fontId="158" fillId="9" borderId="1" xfId="0"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6" fillId="4" borderId="1" xfId="0" applyFont="1" applyFill="1" applyBorder="1" applyAlignment="1" applyProtection="1">
      <alignment horizontal="center" vertical="center" wrapText="1"/>
    </xf>
    <xf numFmtId="0" fontId="8" fillId="9" borderId="1" xfId="0" applyFont="1" applyFill="1" applyBorder="1" applyAlignment="1" applyProtection="1">
      <alignment horizontal="center" vertical="center" wrapText="1"/>
    </xf>
    <xf numFmtId="0" fontId="5" fillId="5" borderId="1" xfId="0" applyFont="1" applyFill="1" applyBorder="1" applyAlignment="1" applyProtection="1">
      <alignment vertical="center" textRotation="90" wrapText="1"/>
    </xf>
    <xf numFmtId="0" fontId="5" fillId="4" borderId="1" xfId="0" applyFont="1" applyFill="1" applyBorder="1" applyAlignment="1" applyProtection="1">
      <alignment horizontal="center" vertical="center" textRotation="90" wrapText="1"/>
    </xf>
    <xf numFmtId="0" fontId="5" fillId="5" borderId="1" xfId="0" applyFont="1" applyFill="1" applyBorder="1" applyAlignment="1" applyProtection="1">
      <alignment horizontal="center" vertical="center" textRotation="90" wrapText="1"/>
    </xf>
    <xf numFmtId="0" fontId="5" fillId="12" borderId="1" xfId="0" applyFont="1" applyFill="1" applyBorder="1" applyAlignment="1" applyProtection="1">
      <alignment horizontal="center" vertical="center" textRotation="90" wrapText="1"/>
    </xf>
    <xf numFmtId="0" fontId="5" fillId="12" borderId="1" xfId="0" applyFont="1" applyFill="1" applyBorder="1" applyAlignment="1" applyProtection="1">
      <alignment horizontal="center" vertical="center" wrapText="1"/>
    </xf>
    <xf numFmtId="0" fontId="166" fillId="5" borderId="1" xfId="0" applyFont="1" applyFill="1" applyBorder="1" applyAlignment="1" applyProtection="1">
      <alignment horizontal="center" vertical="center" textRotation="90" wrapText="1"/>
    </xf>
    <xf numFmtId="0" fontId="89" fillId="5" borderId="1" xfId="0" applyFont="1" applyFill="1" applyBorder="1" applyAlignment="1" applyProtection="1">
      <alignment horizontal="center" vertical="center" wrapText="1"/>
    </xf>
    <xf numFmtId="0" fontId="88" fillId="4" borderId="1" xfId="3" applyFont="1" applyFill="1" applyBorder="1" applyAlignment="1" applyProtection="1">
      <alignment horizontal="center" vertical="center" wrapText="1"/>
    </xf>
    <xf numFmtId="0" fontId="88" fillId="12" borderId="1" xfId="3" applyFont="1" applyFill="1" applyBorder="1" applyAlignment="1" applyProtection="1">
      <alignment horizontal="center" vertical="center" wrapText="1"/>
    </xf>
    <xf numFmtId="0" fontId="6" fillId="12" borderId="1" xfId="0" applyFont="1" applyFill="1" applyBorder="1" applyAlignment="1" applyProtection="1">
      <alignment horizontal="left" vertical="center" wrapText="1"/>
    </xf>
    <xf numFmtId="0" fontId="6" fillId="12" borderId="1" xfId="0" applyFont="1" applyFill="1" applyBorder="1" applyAlignment="1" applyProtection="1">
      <alignment horizontal="center" vertical="center" wrapText="1"/>
    </xf>
    <xf numFmtId="0" fontId="59" fillId="9" borderId="71" xfId="0" applyFont="1" applyFill="1" applyBorder="1" applyAlignment="1" applyProtection="1">
      <alignment vertical="center" wrapText="1"/>
    </xf>
    <xf numFmtId="0" fontId="5" fillId="9" borderId="72" xfId="0" applyFont="1" applyFill="1" applyBorder="1" applyAlignment="1" applyProtection="1">
      <alignment vertical="center" wrapText="1"/>
    </xf>
    <xf numFmtId="0" fontId="5" fillId="9" borderId="72" xfId="0" applyFont="1" applyFill="1" applyBorder="1" applyAlignment="1" applyProtection="1">
      <alignment horizontal="center" vertical="center" wrapText="1"/>
    </xf>
    <xf numFmtId="0" fontId="21" fillId="9" borderId="72" xfId="0" applyFont="1" applyFill="1" applyBorder="1" applyAlignment="1" applyProtection="1">
      <alignment horizontal="center" vertical="center" wrapText="1"/>
    </xf>
    <xf numFmtId="49" fontId="106" fillId="9" borderId="72" xfId="0" applyNumberFormat="1" applyFont="1" applyFill="1" applyBorder="1" applyAlignment="1" applyProtection="1">
      <alignment horizontal="center" vertical="center" wrapText="1"/>
    </xf>
    <xf numFmtId="0" fontId="106" fillId="9" borderId="72" xfId="0" applyFont="1" applyFill="1" applyBorder="1" applyAlignment="1" applyProtection="1">
      <alignment horizontal="center" vertical="center" wrapText="1"/>
    </xf>
    <xf numFmtId="0" fontId="5" fillId="9" borderId="74" xfId="0" applyFont="1" applyFill="1" applyBorder="1" applyAlignment="1" applyProtection="1">
      <alignment vertical="center" wrapText="1"/>
    </xf>
    <xf numFmtId="0" fontId="6" fillId="6" borderId="75" xfId="0" applyFont="1" applyFill="1" applyBorder="1" applyAlignment="1" applyProtection="1">
      <alignment horizontal="center" vertical="center" wrapText="1"/>
    </xf>
    <xf numFmtId="0" fontId="5" fillId="2" borderId="74" xfId="0" applyFont="1" applyFill="1" applyBorder="1" applyAlignment="1" applyProtection="1">
      <alignment vertical="center" textRotation="90" wrapText="1"/>
    </xf>
    <xf numFmtId="0" fontId="88" fillId="2" borderId="74" xfId="0" applyFont="1" applyFill="1" applyBorder="1" applyAlignment="1" applyProtection="1">
      <alignment horizontal="center" vertical="center" wrapText="1"/>
    </xf>
    <xf numFmtId="0" fontId="158" fillId="6" borderId="75" xfId="0" applyFont="1" applyFill="1" applyBorder="1" applyAlignment="1" applyProtection="1">
      <alignment horizontal="center" vertical="center" wrapText="1"/>
    </xf>
    <xf numFmtId="0" fontId="172" fillId="2" borderId="74" xfId="0" applyFont="1" applyFill="1" applyBorder="1" applyAlignment="1" applyProtection="1">
      <alignment horizontal="center" vertical="center"/>
    </xf>
    <xf numFmtId="0" fontId="117" fillId="2" borderId="74" xfId="0" applyFont="1" applyFill="1" applyBorder="1" applyAlignment="1" applyProtection="1">
      <alignment horizontal="center" vertical="center" wrapText="1"/>
    </xf>
    <xf numFmtId="0" fontId="117" fillId="2" borderId="121" xfId="0" applyFont="1" applyFill="1" applyBorder="1" applyAlignment="1" applyProtection="1">
      <alignment horizontal="center" vertical="center" wrapText="1"/>
    </xf>
    <xf numFmtId="0" fontId="117" fillId="5" borderId="82" xfId="0" applyFont="1" applyFill="1" applyBorder="1" applyAlignment="1" applyProtection="1">
      <alignment horizontal="center" vertical="center" wrapText="1"/>
    </xf>
    <xf numFmtId="0" fontId="105" fillId="4" borderId="82" xfId="0" applyFont="1" applyFill="1" applyBorder="1" applyAlignment="1" applyProtection="1">
      <alignment horizontal="center" vertical="center" wrapText="1"/>
    </xf>
    <xf numFmtId="0" fontId="117" fillId="5" borderId="82" xfId="3" applyFont="1" applyFill="1" applyBorder="1" applyAlignment="1" applyProtection="1">
      <alignment horizontal="center" vertical="center" wrapText="1"/>
    </xf>
    <xf numFmtId="0" fontId="117" fillId="4" borderId="82" xfId="3" applyFont="1" applyFill="1" applyBorder="1" applyAlignment="1" applyProtection="1">
      <alignment horizontal="center" vertical="center" wrapText="1"/>
    </xf>
    <xf numFmtId="0" fontId="117" fillId="12" borderId="82" xfId="3" applyFont="1" applyFill="1" applyBorder="1" applyAlignment="1" applyProtection="1">
      <alignment horizontal="center" vertical="center" wrapText="1"/>
    </xf>
    <xf numFmtId="0" fontId="6" fillId="13" borderId="82" xfId="0" applyFont="1" applyFill="1" applyBorder="1" applyAlignment="1" applyProtection="1">
      <alignment vertical="center" wrapText="1"/>
    </xf>
    <xf numFmtId="0" fontId="43" fillId="5" borderId="82" xfId="3" applyFont="1" applyFill="1" applyBorder="1" applyAlignment="1" applyProtection="1">
      <alignment vertical="top" wrapText="1"/>
    </xf>
    <xf numFmtId="0" fontId="43" fillId="4" borderId="82" xfId="3" applyFont="1" applyFill="1" applyBorder="1" applyAlignment="1" applyProtection="1">
      <alignment vertical="top" wrapText="1"/>
    </xf>
    <xf numFmtId="0" fontId="6" fillId="12" borderId="82" xfId="0" applyFont="1" applyFill="1" applyBorder="1" applyAlignment="1" applyProtection="1">
      <alignment horizontal="center" vertical="center" wrapText="1"/>
    </xf>
    <xf numFmtId="0" fontId="172" fillId="5" borderId="82" xfId="3" applyFont="1" applyFill="1" applyBorder="1" applyAlignment="1" applyProtection="1">
      <alignment horizontal="center" vertical="center" wrapText="1"/>
    </xf>
    <xf numFmtId="0" fontId="158" fillId="6" borderId="82" xfId="0" applyFont="1" applyFill="1" applyBorder="1" applyAlignment="1" applyProtection="1">
      <alignment horizontal="center" vertical="center" wrapText="1"/>
    </xf>
    <xf numFmtId="0" fontId="158" fillId="4" borderId="82" xfId="0" applyFont="1" applyFill="1" applyBorder="1" applyAlignment="1" applyProtection="1">
      <alignment horizontal="center" vertical="center" wrapText="1"/>
    </xf>
    <xf numFmtId="0" fontId="188" fillId="4" borderId="82" xfId="0" applyFont="1" applyFill="1" applyBorder="1" applyAlignment="1" applyProtection="1">
      <alignment horizontal="center" vertical="center" wrapText="1"/>
    </xf>
    <xf numFmtId="0" fontId="157" fillId="4" borderId="82" xfId="0" applyFont="1" applyFill="1" applyBorder="1" applyAlignment="1" applyProtection="1">
      <alignment horizontal="center" vertical="center" wrapText="1"/>
    </xf>
    <xf numFmtId="0" fontId="158" fillId="6" borderId="76" xfId="0" applyFont="1" applyFill="1" applyBorder="1" applyAlignment="1" applyProtection="1">
      <alignment horizontal="center" vertical="center" wrapText="1"/>
    </xf>
    <xf numFmtId="0" fontId="221" fillId="0" borderId="86" xfId="0" applyFont="1" applyBorder="1" applyAlignment="1" applyProtection="1">
      <alignment horizontal="center" vertical="center" wrapText="1"/>
    </xf>
    <xf numFmtId="0" fontId="221" fillId="0" borderId="34" xfId="0" applyFont="1" applyBorder="1" applyAlignment="1" applyProtection="1">
      <alignment vertical="center" wrapText="1"/>
    </xf>
    <xf numFmtId="0" fontId="227" fillId="0" borderId="0" xfId="0" applyFont="1" applyAlignment="1">
      <alignment horizontal="left" vertical="center"/>
    </xf>
    <xf numFmtId="0" fontId="228" fillId="0" borderId="0" xfId="0" applyFont="1" applyAlignment="1">
      <alignment horizontal="left" vertical="center"/>
    </xf>
    <xf numFmtId="0" fontId="227" fillId="0" borderId="0" xfId="0" applyFont="1" applyAlignment="1">
      <alignment horizontal="center" vertical="center"/>
    </xf>
    <xf numFmtId="0" fontId="229" fillId="0" borderId="0" xfId="0" applyFont="1" applyAlignment="1">
      <alignment horizontal="left" vertical="center"/>
    </xf>
    <xf numFmtId="0" fontId="230" fillId="0" borderId="0" xfId="0" applyFont="1" applyAlignment="1">
      <alignment horizontal="left" vertical="center"/>
    </xf>
    <xf numFmtId="0" fontId="229" fillId="0" borderId="0" xfId="0" applyFont="1" applyAlignment="1">
      <alignment horizontal="left" vertical="center" wrapText="1"/>
    </xf>
    <xf numFmtId="0" fontId="228" fillId="0" borderId="0" xfId="0" applyFont="1" applyAlignment="1">
      <alignment horizontal="left" vertical="center" wrapText="1"/>
    </xf>
    <xf numFmtId="0" fontId="227" fillId="0" borderId="0" xfId="0" applyFont="1" applyAlignment="1">
      <alignment horizontal="center" vertical="center" wrapText="1"/>
    </xf>
    <xf numFmtId="0" fontId="0" fillId="7" borderId="0" xfId="0" applyFill="1" applyProtection="1"/>
    <xf numFmtId="0" fontId="224" fillId="7" borderId="0" xfId="0" applyFont="1" applyFill="1" applyProtection="1"/>
    <xf numFmtId="0" fontId="226" fillId="0" borderId="34" xfId="0" applyFont="1" applyBorder="1" applyAlignment="1" applyProtection="1">
      <alignment horizontal="center" vertical="center" wrapText="1"/>
    </xf>
    <xf numFmtId="0" fontId="221" fillId="7" borderId="1" xfId="0" applyFont="1" applyFill="1" applyBorder="1" applyAlignment="1" applyProtection="1">
      <alignment horizontal="center" vertical="center" textRotation="90"/>
    </xf>
    <xf numFmtId="0" fontId="221" fillId="6" borderId="1" xfId="0" applyFont="1" applyFill="1" applyBorder="1" applyAlignment="1" applyProtection="1">
      <alignment horizontal="center" vertical="center" textRotation="90"/>
    </xf>
    <xf numFmtId="0" fontId="0" fillId="0" borderId="0" xfId="0" applyAlignment="1" applyProtection="1">
      <alignment horizontal="center"/>
    </xf>
    <xf numFmtId="0" fontId="67" fillId="0" borderId="12" xfId="0" applyFont="1" applyFill="1" applyBorder="1" applyAlignment="1" applyProtection="1">
      <alignment vertical="center" wrapText="1"/>
    </xf>
    <xf numFmtId="0" fontId="158" fillId="17" borderId="15" xfId="0" applyFont="1" applyFill="1" applyBorder="1" applyAlignment="1">
      <alignment horizontal="center" vertical="center" wrapText="1"/>
    </xf>
    <xf numFmtId="0" fontId="158" fillId="17" borderId="154" xfId="0" applyFont="1" applyFill="1" applyBorder="1" applyAlignment="1">
      <alignment horizontal="center" vertical="center" wrapText="1"/>
    </xf>
    <xf numFmtId="0" fontId="232" fillId="17" borderId="154" xfId="0" applyFont="1" applyFill="1" applyBorder="1" applyAlignment="1">
      <alignment horizontal="center" vertical="center" wrapText="1"/>
    </xf>
    <xf numFmtId="0" fontId="233" fillId="17" borderId="154" xfId="0" applyFont="1" applyFill="1" applyBorder="1" applyAlignment="1">
      <alignment horizontal="center" vertical="center" wrapText="1"/>
    </xf>
    <xf numFmtId="0" fontId="158" fillId="18" borderId="154" xfId="0" applyFont="1" applyFill="1" applyBorder="1" applyAlignment="1">
      <alignment horizontal="center" vertical="center" wrapText="1"/>
    </xf>
    <xf numFmtId="0" fontId="232" fillId="18" borderId="154" xfId="0" applyFont="1" applyFill="1" applyBorder="1" applyAlignment="1">
      <alignment horizontal="center" vertical="center" wrapText="1"/>
    </xf>
    <xf numFmtId="0" fontId="233" fillId="18" borderId="154" xfId="0" applyFont="1" applyFill="1" applyBorder="1" applyAlignment="1">
      <alignment horizontal="center" vertical="center" wrapText="1"/>
    </xf>
    <xf numFmtId="0" fontId="231" fillId="19" borderId="15" xfId="0" applyFont="1" applyFill="1" applyBorder="1" applyAlignment="1">
      <alignment horizontal="center" vertical="center" wrapText="1"/>
    </xf>
    <xf numFmtId="0" fontId="158" fillId="17" borderId="19" xfId="0" applyFont="1" applyFill="1" applyBorder="1" applyAlignment="1">
      <alignment horizontal="center" vertical="center" wrapText="1"/>
    </xf>
    <xf numFmtId="0" fontId="232" fillId="17" borderId="19" xfId="0" applyFont="1" applyFill="1" applyBorder="1" applyAlignment="1">
      <alignment horizontal="center" vertical="center" wrapText="1"/>
    </xf>
    <xf numFmtId="0" fontId="233" fillId="17" borderId="19" xfId="0" applyFont="1" applyFill="1" applyBorder="1" applyAlignment="1">
      <alignment horizontal="center" vertical="center" wrapText="1"/>
    </xf>
    <xf numFmtId="0" fontId="158" fillId="18" borderId="19" xfId="0" applyFont="1" applyFill="1" applyBorder="1" applyAlignment="1">
      <alignment horizontal="center" vertical="center" wrapText="1"/>
    </xf>
    <xf numFmtId="0" fontId="232" fillId="18" borderId="19" xfId="0" applyFont="1" applyFill="1" applyBorder="1" applyAlignment="1">
      <alignment horizontal="center" vertical="center" wrapText="1"/>
    </xf>
    <xf numFmtId="0" fontId="233" fillId="18" borderId="19" xfId="0" applyFont="1" applyFill="1" applyBorder="1" applyAlignment="1">
      <alignment horizontal="center" vertical="center" wrapText="1"/>
    </xf>
    <xf numFmtId="0" fontId="234" fillId="20" borderId="15" xfId="0" applyFont="1" applyFill="1" applyBorder="1" applyAlignment="1">
      <alignment horizontal="center" vertical="center" wrapText="1"/>
    </xf>
    <xf numFmtId="0" fontId="234" fillId="20" borderId="158" xfId="0" applyFont="1" applyFill="1" applyBorder="1" applyAlignment="1">
      <alignment horizontal="center" vertical="center" wrapText="1"/>
    </xf>
    <xf numFmtId="1" fontId="235" fillId="0" borderId="1" xfId="0" applyNumberFormat="1" applyFont="1" applyFill="1" applyBorder="1" applyAlignment="1" applyProtection="1">
      <alignment horizontal="center" vertical="center" wrapText="1"/>
    </xf>
    <xf numFmtId="1" fontId="175" fillId="12" borderId="1" xfId="0" applyNumberFormat="1" applyFont="1" applyFill="1" applyBorder="1" applyAlignment="1" applyProtection="1">
      <alignment horizontal="center" vertical="center" wrapText="1"/>
    </xf>
    <xf numFmtId="1" fontId="167" fillId="12" borderId="1" xfId="0" applyNumberFormat="1" applyFont="1" applyFill="1" applyBorder="1" applyAlignment="1" applyProtection="1">
      <alignment horizontal="center" vertical="center" wrapText="1"/>
    </xf>
    <xf numFmtId="1" fontId="163" fillId="21" borderId="18" xfId="0" applyNumberFormat="1" applyFont="1" applyFill="1" applyBorder="1" applyAlignment="1">
      <alignment horizontal="center" vertical="center" wrapText="1"/>
    </xf>
    <xf numFmtId="1" fontId="236" fillId="18" borderId="15" xfId="0" applyNumberFormat="1" applyFont="1" applyFill="1" applyBorder="1" applyAlignment="1">
      <alignment horizontal="center" vertical="center" wrapText="1"/>
    </xf>
    <xf numFmtId="1" fontId="236" fillId="21" borderId="15" xfId="0" applyNumberFormat="1" applyFont="1" applyFill="1" applyBorder="1" applyAlignment="1">
      <alignment horizontal="center" vertical="center" wrapText="1"/>
    </xf>
    <xf numFmtId="1" fontId="236" fillId="18" borderId="17" xfId="0" applyNumberFormat="1" applyFont="1" applyFill="1" applyBorder="1" applyAlignment="1">
      <alignment horizontal="center" vertical="center" wrapText="1"/>
    </xf>
    <xf numFmtId="1" fontId="163" fillId="21" borderId="162" xfId="0" applyNumberFormat="1" applyFont="1" applyFill="1" applyBorder="1" applyAlignment="1">
      <alignment horizontal="center" vertical="center" wrapText="1"/>
    </xf>
    <xf numFmtId="1" fontId="237" fillId="18" borderId="132" xfId="0" applyNumberFormat="1" applyFont="1" applyFill="1" applyBorder="1" applyAlignment="1">
      <alignment horizontal="center" vertical="center" wrapText="1"/>
    </xf>
    <xf numFmtId="1" fontId="163" fillId="21" borderId="19" xfId="0" applyNumberFormat="1" applyFont="1" applyFill="1" applyBorder="1" applyAlignment="1">
      <alignment horizontal="center" vertical="center" wrapText="1"/>
    </xf>
    <xf numFmtId="1" fontId="238" fillId="18" borderId="17" xfId="0" applyNumberFormat="1" applyFont="1" applyFill="1" applyBorder="1" applyAlignment="1">
      <alignment horizontal="center" vertical="center" wrapText="1"/>
    </xf>
    <xf numFmtId="1" fontId="163" fillId="21" borderId="163" xfId="0" applyNumberFormat="1" applyFont="1" applyFill="1" applyBorder="1" applyAlignment="1">
      <alignment horizontal="center" vertical="center" wrapText="1"/>
    </xf>
    <xf numFmtId="1" fontId="238" fillId="18" borderId="134" xfId="0" applyNumberFormat="1" applyFont="1" applyFill="1" applyBorder="1" applyAlignment="1">
      <alignment horizontal="center" vertical="center" wrapText="1"/>
    </xf>
    <xf numFmtId="1" fontId="163" fillId="21" borderId="112" xfId="0" applyNumberFormat="1" applyFont="1" applyFill="1" applyBorder="1" applyAlignment="1">
      <alignment horizontal="center" vertical="center" wrapText="1"/>
    </xf>
    <xf numFmtId="1" fontId="163" fillId="6" borderId="29" xfId="0" applyNumberFormat="1" applyFont="1" applyFill="1" applyBorder="1" applyAlignment="1" applyProtection="1">
      <alignment horizontal="center" vertical="center" wrapText="1"/>
    </xf>
    <xf numFmtId="1" fontId="188" fillId="6" borderId="15" xfId="0" applyNumberFormat="1" applyFont="1" applyFill="1" applyBorder="1" applyAlignment="1" applyProtection="1">
      <alignment horizontal="center" vertical="center" wrapText="1"/>
    </xf>
    <xf numFmtId="1" fontId="163" fillId="6" borderId="15" xfId="0" applyNumberFormat="1" applyFont="1" applyFill="1" applyBorder="1" applyAlignment="1" applyProtection="1">
      <alignment horizontal="center" vertical="center" wrapText="1"/>
    </xf>
    <xf numFmtId="1" fontId="188" fillId="6" borderId="30" xfId="0" applyNumberFormat="1" applyFont="1" applyFill="1" applyBorder="1" applyAlignment="1" applyProtection="1">
      <alignment horizontal="center" vertical="center" wrapText="1"/>
    </xf>
    <xf numFmtId="1" fontId="182" fillId="0" borderId="1" xfId="0" applyNumberFormat="1" applyFont="1" applyFill="1" applyBorder="1" applyAlignment="1" applyProtection="1">
      <alignment horizontal="center" vertical="center" wrapText="1"/>
    </xf>
    <xf numFmtId="0" fontId="229" fillId="0" borderId="166" xfId="0" applyFont="1" applyBorder="1" applyAlignment="1"/>
    <xf numFmtId="0" fontId="229" fillId="0" borderId="167" xfId="0" applyFont="1" applyBorder="1" applyAlignment="1"/>
    <xf numFmtId="0" fontId="229" fillId="8" borderId="167" xfId="0" applyFont="1" applyFill="1" applyBorder="1" applyAlignment="1"/>
    <xf numFmtId="0" fontId="229" fillId="0" borderId="168" xfId="0" applyFont="1" applyBorder="1" applyAlignment="1"/>
    <xf numFmtId="0" fontId="67" fillId="0" borderId="12" xfId="0" applyFont="1" applyFill="1" applyBorder="1" applyAlignment="1" applyProtection="1">
      <alignment vertical="center"/>
    </xf>
    <xf numFmtId="0" fontId="240" fillId="0" borderId="1" xfId="0" applyFont="1" applyBorder="1"/>
    <xf numFmtId="0" fontId="182" fillId="0" borderId="1" xfId="0" applyFont="1" applyFill="1" applyBorder="1" applyAlignment="1" applyProtection="1">
      <alignment horizontal="right" vertical="center" wrapText="1"/>
    </xf>
    <xf numFmtId="1" fontId="61" fillId="0" borderId="1" xfId="0" applyNumberFormat="1" applyFont="1" applyFill="1" applyBorder="1" applyAlignment="1" applyProtection="1">
      <alignment horizontal="center" vertical="center" wrapText="1"/>
    </xf>
    <xf numFmtId="1" fontId="241" fillId="12" borderId="1" xfId="0" applyNumberFormat="1" applyFont="1" applyFill="1" applyBorder="1" applyAlignment="1" applyProtection="1">
      <alignment horizontal="center" vertical="center" wrapText="1"/>
    </xf>
    <xf numFmtId="1" fontId="241" fillId="0" borderId="1" xfId="0" applyNumberFormat="1" applyFont="1" applyFill="1" applyBorder="1" applyAlignment="1" applyProtection="1">
      <alignment horizontal="center" vertical="center" wrapText="1"/>
    </xf>
    <xf numFmtId="0" fontId="242" fillId="0" borderId="0" xfId="0" applyFont="1"/>
    <xf numFmtId="1" fontId="66" fillId="0" borderId="1" xfId="0" applyNumberFormat="1" applyFont="1" applyFill="1" applyBorder="1" applyAlignment="1" applyProtection="1">
      <alignment horizontal="center" vertical="center" wrapText="1"/>
    </xf>
    <xf numFmtId="0" fontId="66" fillId="0" borderId="11" xfId="0" applyFont="1" applyFill="1" applyBorder="1" applyAlignment="1" applyProtection="1">
      <alignment vertical="center" wrapText="1"/>
    </xf>
    <xf numFmtId="1" fontId="241" fillId="12" borderId="1" xfId="0" applyNumberFormat="1" applyFont="1" applyFill="1" applyBorder="1" applyAlignment="1" applyProtection="1">
      <alignment vertical="center" wrapText="1"/>
    </xf>
    <xf numFmtId="0" fontId="241" fillId="0" borderId="1" xfId="0" applyFont="1" applyFill="1" applyBorder="1" applyAlignment="1" applyProtection="1">
      <alignment vertical="center"/>
    </xf>
    <xf numFmtId="1" fontId="235" fillId="0" borderId="159" xfId="0" applyNumberFormat="1" applyFont="1" applyFill="1" applyBorder="1" applyAlignment="1" applyProtection="1">
      <alignment horizontal="center" vertical="center" wrapText="1"/>
    </xf>
    <xf numFmtId="0" fontId="235" fillId="0" borderId="1" xfId="0" applyFont="1" applyFill="1" applyBorder="1" applyAlignment="1" applyProtection="1">
      <alignment horizontal="center" vertical="center"/>
    </xf>
    <xf numFmtId="0" fontId="235" fillId="0" borderId="159" xfId="0" applyFont="1" applyFill="1" applyBorder="1" applyAlignment="1" applyProtection="1">
      <alignment horizontal="center" vertical="center"/>
    </xf>
    <xf numFmtId="1" fontId="244" fillId="12" borderId="1" xfId="0" applyNumberFormat="1" applyFont="1" applyFill="1" applyBorder="1" applyAlignment="1" applyProtection="1">
      <alignment horizontal="center" vertical="center" wrapText="1"/>
    </xf>
    <xf numFmtId="1" fontId="243" fillId="12" borderId="1" xfId="0" applyNumberFormat="1" applyFont="1" applyFill="1" applyBorder="1" applyAlignment="1" applyProtection="1">
      <alignment horizontal="center" vertical="center" wrapText="1"/>
    </xf>
    <xf numFmtId="1" fontId="243" fillId="12" borderId="159" xfId="0" applyNumberFormat="1" applyFont="1" applyFill="1" applyBorder="1" applyAlignment="1" applyProtection="1">
      <alignment horizontal="center" vertical="center" wrapText="1"/>
    </xf>
    <xf numFmtId="0" fontId="243" fillId="0" borderId="1" xfId="0" applyFont="1" applyBorder="1" applyAlignment="1">
      <alignment horizontal="center" vertical="center"/>
    </xf>
    <xf numFmtId="1" fontId="243" fillId="0" borderId="1" xfId="0" applyNumberFormat="1" applyFont="1" applyFill="1" applyBorder="1" applyAlignment="1" applyProtection="1">
      <alignment horizontal="center" vertical="center" wrapText="1"/>
    </xf>
    <xf numFmtId="1" fontId="243" fillId="0" borderId="159" xfId="0" applyNumberFormat="1" applyFont="1" applyFill="1" applyBorder="1" applyAlignment="1" applyProtection="1">
      <alignment horizontal="center" vertical="center" wrapText="1"/>
    </xf>
    <xf numFmtId="1" fontId="244" fillId="12" borderId="159" xfId="0" applyNumberFormat="1" applyFont="1" applyFill="1" applyBorder="1" applyAlignment="1" applyProtection="1">
      <alignment horizontal="center" vertical="center" wrapText="1"/>
    </xf>
    <xf numFmtId="0" fontId="245" fillId="12" borderId="1" xfId="0" applyFont="1" applyFill="1" applyBorder="1" applyAlignment="1" applyProtection="1">
      <alignment horizontal="center" vertical="center" wrapText="1"/>
    </xf>
    <xf numFmtId="0" fontId="114" fillId="0" borderId="172" xfId="0" applyFont="1" applyFill="1" applyBorder="1" applyAlignment="1" applyProtection="1">
      <alignment horizontal="center" vertical="center" wrapText="1"/>
    </xf>
    <xf numFmtId="0" fontId="8" fillId="9" borderId="1"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89" fillId="12" borderId="1" xfId="3" applyFont="1" applyFill="1" applyBorder="1" applyAlignment="1" applyProtection="1">
      <alignment horizontal="center" vertical="center" wrapText="1"/>
    </xf>
    <xf numFmtId="0" fontId="234" fillId="22" borderId="0" xfId="0" applyFont="1" applyFill="1" applyBorder="1" applyAlignment="1">
      <alignment horizontal="center" vertical="center" wrapText="1"/>
    </xf>
    <xf numFmtId="0" fontId="8" fillId="0" borderId="63" xfId="0" applyFont="1" applyFill="1" applyBorder="1" applyAlignment="1" applyProtection="1">
      <alignment horizontal="center" vertical="center"/>
    </xf>
    <xf numFmtId="0" fontId="114" fillId="12" borderId="63" xfId="0" applyFont="1" applyFill="1" applyBorder="1" applyAlignment="1" applyProtection="1">
      <alignment horizontal="center" vertical="center" wrapText="1"/>
    </xf>
    <xf numFmtId="0" fontId="199" fillId="0" borderId="63" xfId="0" applyFont="1" applyFill="1" applyBorder="1" applyAlignment="1" applyProtection="1">
      <alignment horizontal="center" vertical="center" wrapText="1"/>
    </xf>
    <xf numFmtId="0" fontId="108" fillId="0" borderId="6" xfId="0" applyFont="1" applyFill="1" applyBorder="1" applyAlignment="1" applyProtection="1">
      <alignment horizontal="center" vertical="center" wrapText="1"/>
    </xf>
    <xf numFmtId="0" fontId="108" fillId="0" borderId="3" xfId="0" applyFont="1" applyFill="1" applyBorder="1" applyAlignment="1" applyProtection="1">
      <alignment horizontal="center" vertical="center" wrapText="1"/>
    </xf>
    <xf numFmtId="0" fontId="114" fillId="0" borderId="3" xfId="0" applyFont="1" applyFill="1" applyBorder="1" applyAlignment="1" applyProtection="1">
      <alignment horizontal="center" vertical="center" wrapText="1"/>
    </xf>
    <xf numFmtId="164" fontId="31" fillId="0" borderId="3" xfId="0" applyNumberFormat="1" applyFont="1" applyFill="1" applyBorder="1" applyAlignment="1" applyProtection="1">
      <alignment horizontal="center" vertical="center" wrapText="1"/>
    </xf>
    <xf numFmtId="0" fontId="21" fillId="0" borderId="3" xfId="0" applyFont="1" applyFill="1" applyBorder="1" applyAlignment="1" applyProtection="1">
      <alignment horizontal="left" vertical="center" wrapText="1"/>
    </xf>
    <xf numFmtId="0" fontId="144" fillId="0" borderId="3" xfId="0" applyFont="1" applyFill="1" applyBorder="1" applyAlignment="1" applyProtection="1">
      <alignment horizontal="center" vertical="center" wrapText="1"/>
    </xf>
    <xf numFmtId="0" fontId="143" fillId="0" borderId="3" xfId="0" applyFont="1" applyFill="1" applyBorder="1" applyAlignment="1" applyProtection="1">
      <alignment horizontal="center" vertical="center" wrapText="1"/>
    </xf>
    <xf numFmtId="0" fontId="199" fillId="0" borderId="3" xfId="0" applyFont="1" applyFill="1" applyBorder="1" applyAlignment="1" applyProtection="1">
      <alignment horizontal="center" vertical="center" wrapText="1"/>
    </xf>
    <xf numFmtId="0" fontId="199" fillId="0" borderId="69" xfId="0" applyFont="1" applyFill="1" applyBorder="1" applyAlignment="1" applyProtection="1">
      <alignment horizontal="center" vertical="center" wrapText="1"/>
    </xf>
    <xf numFmtId="0" fontId="113" fillId="12" borderId="1" xfId="0" applyFont="1" applyFill="1" applyBorder="1" applyAlignment="1" applyProtection="1">
      <alignment horizontal="center" vertical="center" wrapText="1"/>
    </xf>
    <xf numFmtId="0" fontId="119" fillId="0" borderId="0" xfId="0" applyFont="1" applyFill="1" applyBorder="1" applyAlignment="1">
      <alignment horizontal="center" vertical="center" wrapText="1"/>
    </xf>
    <xf numFmtId="0" fontId="207" fillId="0" borderId="0" xfId="1" applyFont="1" applyFill="1" applyBorder="1" applyAlignment="1" applyProtection="1">
      <alignment horizontal="center" vertical="center"/>
    </xf>
    <xf numFmtId="0" fontId="0" fillId="0" borderId="0" xfId="0" applyFill="1" applyBorder="1" applyAlignment="1">
      <alignment vertical="center"/>
    </xf>
    <xf numFmtId="0" fontId="208" fillId="0" borderId="0" xfId="0" applyFont="1" applyFill="1" applyBorder="1" applyAlignment="1" applyProtection="1">
      <alignment vertical="center"/>
    </xf>
    <xf numFmtId="0" fontId="209" fillId="0" borderId="0" xfId="0" applyFont="1" applyFill="1" applyBorder="1" applyAlignment="1" applyProtection="1">
      <alignment horizontal="left" vertical="center" wrapText="1"/>
    </xf>
    <xf numFmtId="0" fontId="210"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left" vertical="center" wrapText="1"/>
    </xf>
    <xf numFmtId="0" fontId="213" fillId="0" borderId="0" xfId="1" applyFont="1" applyFill="1" applyBorder="1" applyAlignment="1" applyProtection="1">
      <alignment horizontal="center" vertical="center"/>
    </xf>
    <xf numFmtId="0" fontId="214" fillId="0" borderId="0" xfId="0" applyFont="1" applyFill="1" applyBorder="1" applyAlignment="1" applyProtection="1">
      <alignment horizontal="left" vertical="center"/>
    </xf>
    <xf numFmtId="0" fontId="215" fillId="0" borderId="0" xfId="1" applyFont="1" applyFill="1" applyBorder="1" applyAlignment="1" applyProtection="1">
      <alignment horizontal="center" vertical="center"/>
    </xf>
    <xf numFmtId="0" fontId="121" fillId="0" borderId="0" xfId="0" applyFont="1" applyFill="1" applyBorder="1" applyAlignment="1">
      <alignment horizontal="left" vertical="center"/>
    </xf>
    <xf numFmtId="0" fontId="119" fillId="0" borderId="0" xfId="0" applyFont="1" applyFill="1" applyBorder="1" applyAlignment="1">
      <alignment horizontal="left" vertical="center" wrapText="1"/>
    </xf>
    <xf numFmtId="0" fontId="122" fillId="0" borderId="0" xfId="0" applyFont="1" applyFill="1" applyBorder="1" applyAlignment="1">
      <alignment horizontal="left" vertical="center" wrapText="1"/>
    </xf>
    <xf numFmtId="0" fontId="123" fillId="0" borderId="0" xfId="0" applyFont="1" applyFill="1" applyBorder="1" applyAlignment="1">
      <alignment horizontal="left" vertical="center" wrapText="1"/>
    </xf>
    <xf numFmtId="0" fontId="125" fillId="0" borderId="0" xfId="0" applyFont="1" applyFill="1" applyBorder="1" applyAlignment="1">
      <alignment horizontal="left" vertical="center"/>
    </xf>
    <xf numFmtId="0" fontId="126" fillId="0" borderId="0" xfId="0" applyFont="1" applyFill="1" applyBorder="1" applyAlignment="1">
      <alignment horizontal="left" vertical="center"/>
    </xf>
    <xf numFmtId="0" fontId="128" fillId="0" borderId="0" xfId="0" applyFont="1" applyFill="1" applyBorder="1" applyAlignment="1">
      <alignment horizontal="left" vertical="center"/>
    </xf>
    <xf numFmtId="0" fontId="129" fillId="0" borderId="0" xfId="0" applyFont="1" applyFill="1" applyBorder="1" applyAlignment="1">
      <alignment horizontal="left" vertical="center"/>
    </xf>
    <xf numFmtId="0" fontId="124" fillId="0" borderId="0" xfId="0" applyFont="1" applyFill="1" applyBorder="1" applyAlignment="1">
      <alignment vertical="center" wrapText="1"/>
    </xf>
    <xf numFmtId="0" fontId="120" fillId="0" borderId="0" xfId="0" applyFont="1" applyFill="1" applyBorder="1" applyAlignment="1">
      <alignment horizontal="left" vertical="center" wrapText="1"/>
    </xf>
    <xf numFmtId="0" fontId="120" fillId="0" borderId="0" xfId="0" applyFont="1" applyFill="1" applyBorder="1" applyAlignment="1">
      <alignment horizontal="left" vertical="center"/>
    </xf>
    <xf numFmtId="0" fontId="130" fillId="0" borderId="0" xfId="0" applyFont="1" applyFill="1" applyBorder="1" applyAlignment="1">
      <alignment horizontal="left" vertical="center"/>
    </xf>
    <xf numFmtId="0" fontId="123" fillId="0" borderId="0" xfId="0" applyFont="1" applyFill="1" applyBorder="1" applyAlignment="1">
      <alignment horizontal="left" vertical="center"/>
    </xf>
    <xf numFmtId="0" fontId="132" fillId="0" borderId="0" xfId="0" applyFont="1" applyFill="1" applyBorder="1" applyAlignment="1">
      <alignment horizontal="left" vertical="center"/>
    </xf>
    <xf numFmtId="0" fontId="119" fillId="0" borderId="0" xfId="0" applyFont="1" applyFill="1" applyBorder="1" applyAlignment="1">
      <alignment horizontal="left" vertical="center"/>
    </xf>
    <xf numFmtId="0" fontId="134" fillId="0" borderId="0" xfId="0" applyFont="1" applyFill="1" applyBorder="1" applyAlignment="1">
      <alignment horizontal="left" vertical="center" wrapText="1"/>
    </xf>
    <xf numFmtId="0" fontId="135" fillId="0" borderId="0" xfId="0" applyFont="1" applyFill="1" applyBorder="1" applyAlignment="1">
      <alignment horizontal="left" vertical="center" wrapText="1"/>
    </xf>
    <xf numFmtId="0" fontId="133" fillId="0" borderId="0" xfId="0" applyFont="1" applyFill="1" applyBorder="1" applyAlignment="1">
      <alignment horizontal="left" vertical="center"/>
    </xf>
    <xf numFmtId="0" fontId="127" fillId="0" borderId="0" xfId="0" applyFont="1" applyFill="1" applyBorder="1" applyAlignment="1">
      <alignment horizontal="left" vertical="center"/>
    </xf>
    <xf numFmtId="0" fontId="127" fillId="0" borderId="0" xfId="0" applyFont="1" applyFill="1" applyBorder="1" applyAlignment="1">
      <alignment horizontal="center" vertical="center" wrapText="1"/>
    </xf>
    <xf numFmtId="0" fontId="137" fillId="0" borderId="0" xfId="0" applyFont="1" applyFill="1" applyBorder="1" applyAlignment="1">
      <alignment horizontal="left" vertical="center"/>
    </xf>
    <xf numFmtId="0" fontId="127" fillId="0" borderId="0" xfId="0" applyFont="1" applyFill="1" applyBorder="1" applyAlignment="1">
      <alignment horizontal="left" vertical="center" wrapText="1"/>
    </xf>
    <xf numFmtId="0" fontId="136" fillId="0" borderId="0" xfId="0" applyFont="1" applyFill="1" applyBorder="1" applyAlignment="1">
      <alignment horizontal="left" vertical="center" wrapText="1"/>
    </xf>
    <xf numFmtId="0" fontId="137" fillId="0" borderId="0" xfId="0" applyFont="1" applyFill="1" applyBorder="1" applyAlignment="1">
      <alignment horizontal="left" vertical="center" wrapText="1"/>
    </xf>
    <xf numFmtId="0" fontId="138" fillId="0" borderId="0" xfId="0" applyFont="1" applyFill="1" applyBorder="1" applyAlignment="1">
      <alignment horizontal="left" vertical="center"/>
    </xf>
    <xf numFmtId="0" fontId="216" fillId="0" borderId="0" xfId="0" applyFont="1" applyFill="1" applyBorder="1" applyAlignment="1">
      <alignment horizontal="center" vertical="center" wrapText="1"/>
    </xf>
    <xf numFmtId="0" fontId="217" fillId="0" borderId="0" xfId="0" applyFont="1" applyFill="1" applyBorder="1" applyAlignment="1">
      <alignment horizontal="center" vertical="center" wrapText="1"/>
    </xf>
    <xf numFmtId="0" fontId="26" fillId="0" borderId="0" xfId="0" applyFont="1" applyFill="1" applyBorder="1" applyAlignment="1" applyProtection="1">
      <alignment horizontal="center" vertical="center"/>
    </xf>
    <xf numFmtId="0" fontId="167" fillId="0" borderId="1" xfId="0" applyFont="1" applyFill="1" applyBorder="1" applyAlignment="1" applyProtection="1">
      <alignment horizontal="center" vertical="center"/>
    </xf>
    <xf numFmtId="0" fontId="203" fillId="0" borderId="181" xfId="0" applyFont="1" applyFill="1" applyBorder="1" applyAlignment="1" applyProtection="1">
      <alignment horizontal="center" vertical="center"/>
    </xf>
    <xf numFmtId="0" fontId="167" fillId="0" borderId="63" xfId="0" applyFont="1" applyFill="1" applyBorder="1" applyAlignment="1" applyProtection="1">
      <alignment horizontal="center" vertical="center"/>
    </xf>
    <xf numFmtId="0" fontId="241" fillId="0" borderId="1" xfId="0" applyFont="1" applyFill="1" applyBorder="1" applyAlignment="1" applyProtection="1">
      <alignment horizontal="center" vertical="center"/>
    </xf>
    <xf numFmtId="2" fontId="146" fillId="0" borderId="3" xfId="0" applyNumberFormat="1" applyFont="1" applyBorder="1" applyAlignment="1" applyProtection="1">
      <alignment horizontal="center"/>
    </xf>
    <xf numFmtId="2" fontId="146" fillId="0" borderId="69" xfId="0" applyNumberFormat="1" applyFont="1" applyBorder="1" applyAlignment="1" applyProtection="1">
      <alignment horizontal="center"/>
    </xf>
    <xf numFmtId="1" fontId="11" fillId="0" borderId="185" xfId="4" applyNumberFormat="1" applyFont="1" applyBorder="1" applyAlignment="1" applyProtection="1">
      <alignment horizontal="left" vertical="center" wrapText="1"/>
    </xf>
    <xf numFmtId="1" fontId="146" fillId="0" borderId="186" xfId="4" applyNumberFormat="1" applyFont="1" applyBorder="1" applyAlignment="1" applyProtection="1">
      <alignment horizontal="center" vertical="center" wrapText="1"/>
    </xf>
    <xf numFmtId="1" fontId="11" fillId="0" borderId="191" xfId="4" applyNumberFormat="1" applyFont="1" applyBorder="1" applyAlignment="1" applyProtection="1">
      <alignment horizontal="left" vertical="center" wrapText="1"/>
    </xf>
    <xf numFmtId="2" fontId="146" fillId="0" borderId="192" xfId="4" applyNumberFormat="1" applyFont="1" applyBorder="1" applyAlignment="1" applyProtection="1">
      <alignment horizontal="center" vertical="center" wrapText="1"/>
    </xf>
    <xf numFmtId="2" fontId="146" fillId="0" borderId="193" xfId="4" applyNumberFormat="1" applyFont="1" applyBorder="1" applyAlignment="1" applyProtection="1">
      <alignment horizontal="center" vertical="center" wrapText="1"/>
    </xf>
    <xf numFmtId="168" fontId="172" fillId="12" borderId="1" xfId="3" applyNumberFormat="1" applyFont="1" applyFill="1" applyBorder="1" applyAlignment="1" applyProtection="1">
      <alignment horizontal="center" vertical="top" wrapText="1"/>
    </xf>
    <xf numFmtId="168" fontId="172" fillId="5" borderId="1" xfId="3" applyNumberFormat="1" applyFont="1" applyFill="1" applyBorder="1" applyAlignment="1" applyProtection="1">
      <alignment horizontal="center" vertical="top" wrapText="1"/>
    </xf>
    <xf numFmtId="168" fontId="172" fillId="12" borderId="1" xfId="3" applyNumberFormat="1" applyFont="1" applyFill="1" applyBorder="1" applyAlignment="1" applyProtection="1">
      <alignment horizontal="center" vertical="center" wrapText="1"/>
    </xf>
    <xf numFmtId="168" fontId="117" fillId="12" borderId="1" xfId="3" applyNumberFormat="1" applyFont="1" applyFill="1" applyBorder="1" applyAlignment="1" applyProtection="1">
      <alignment horizontal="center" vertical="center" wrapText="1"/>
    </xf>
    <xf numFmtId="168" fontId="117" fillId="5" borderId="1" xfId="3" applyNumberFormat="1" applyFont="1" applyFill="1" applyBorder="1" applyAlignment="1" applyProtection="1">
      <alignment horizontal="center" vertical="top" wrapText="1"/>
    </xf>
    <xf numFmtId="168" fontId="117" fillId="12" borderId="82" xfId="3" applyNumberFormat="1" applyFont="1" applyFill="1" applyBorder="1" applyAlignment="1" applyProtection="1">
      <alignment horizontal="center" vertical="center" wrapText="1"/>
    </xf>
    <xf numFmtId="168" fontId="117" fillId="5" borderId="82" xfId="3" applyNumberFormat="1" applyFont="1" applyFill="1" applyBorder="1" applyAlignment="1" applyProtection="1">
      <alignment horizontal="center" vertical="top" wrapText="1"/>
    </xf>
    <xf numFmtId="168" fontId="108" fillId="0" borderId="1" xfId="0" applyNumberFormat="1" applyFont="1" applyFill="1" applyBorder="1" applyAlignment="1" applyProtection="1">
      <alignment horizontal="center" vertical="center" wrapText="1"/>
    </xf>
    <xf numFmtId="168" fontId="108" fillId="0" borderId="143" xfId="0" applyNumberFormat="1" applyFont="1" applyFill="1" applyBorder="1" applyAlignment="1" applyProtection="1">
      <alignment horizontal="center" vertical="center" wrapText="1"/>
    </xf>
    <xf numFmtId="168" fontId="108" fillId="0" borderId="3" xfId="0" applyNumberFormat="1" applyFont="1" applyFill="1" applyBorder="1" applyAlignment="1" applyProtection="1">
      <alignment horizontal="center" vertical="center" wrapText="1"/>
    </xf>
    <xf numFmtId="168" fontId="103" fillId="0" borderId="1" xfId="0" applyNumberFormat="1" applyFont="1" applyBorder="1" applyAlignment="1" applyProtection="1">
      <alignment horizontal="center" vertical="center"/>
    </xf>
    <xf numFmtId="0" fontId="8" fillId="0" borderId="6" xfId="0" applyFont="1" applyBorder="1" applyAlignment="1" applyProtection="1">
      <alignment vertical="center"/>
    </xf>
    <xf numFmtId="0" fontId="268" fillId="0" borderId="1" xfId="0" applyFont="1" applyBorder="1" applyAlignment="1">
      <alignment vertical="center" wrapText="1"/>
    </xf>
    <xf numFmtId="0" fontId="131" fillId="8" borderId="1" xfId="0" applyFont="1" applyFill="1" applyBorder="1" applyAlignment="1">
      <alignment horizontal="center" vertical="center" wrapText="1"/>
    </xf>
    <xf numFmtId="0" fontId="269" fillId="0" borderId="35" xfId="0" applyFont="1" applyBorder="1" applyAlignment="1">
      <alignment horizontal="left" vertical="center" wrapText="1"/>
    </xf>
    <xf numFmtId="0" fontId="269" fillId="0" borderId="36" xfId="0" applyFont="1" applyBorder="1" applyAlignment="1">
      <alignment horizontal="left" vertical="center" wrapText="1"/>
    </xf>
    <xf numFmtId="0" fontId="269" fillId="0" borderId="37" xfId="0" applyFont="1" applyBorder="1" applyAlignment="1">
      <alignment horizontal="left" vertical="center" wrapText="1"/>
    </xf>
    <xf numFmtId="0" fontId="269" fillId="0" borderId="13" xfId="0" applyFont="1" applyBorder="1" applyAlignment="1">
      <alignment horizontal="left" vertical="center" wrapText="1"/>
    </xf>
    <xf numFmtId="0" fontId="269" fillId="0" borderId="14" xfId="0" applyFont="1" applyBorder="1" applyAlignment="1">
      <alignment horizontal="left" vertical="center" wrapText="1"/>
    </xf>
    <xf numFmtId="0" fontId="269" fillId="0" borderId="61" xfId="0" applyFont="1" applyBorder="1" applyAlignment="1">
      <alignment horizontal="left" vertical="center" wrapText="1"/>
    </xf>
    <xf numFmtId="0" fontId="272" fillId="8" borderId="11" xfId="0" applyFont="1" applyFill="1" applyBorder="1" applyAlignment="1">
      <alignment horizontal="center" vertical="center" wrapText="1"/>
    </xf>
    <xf numFmtId="0" fontId="272" fillId="8" borderId="7" xfId="0" applyFont="1" applyFill="1" applyBorder="1" applyAlignment="1">
      <alignment horizontal="center" vertical="center" wrapText="1"/>
    </xf>
    <xf numFmtId="0" fontId="272" fillId="8" borderId="12" xfId="0" applyFont="1" applyFill="1" applyBorder="1" applyAlignment="1">
      <alignment horizontal="center" vertical="center" wrapText="1"/>
    </xf>
    <xf numFmtId="0" fontId="269" fillId="0" borderId="1" xfId="0" applyFont="1" applyBorder="1" applyAlignment="1">
      <alignment vertical="center" wrapText="1"/>
    </xf>
    <xf numFmtId="0" fontId="279" fillId="0" borderId="1" xfId="0" applyFont="1" applyBorder="1" applyAlignment="1">
      <alignment vertical="center" wrapText="1"/>
    </xf>
    <xf numFmtId="0" fontId="280" fillId="0" borderId="1" xfId="0" applyFont="1" applyBorder="1" applyAlignment="1">
      <alignment vertical="center" wrapText="1"/>
    </xf>
    <xf numFmtId="0" fontId="252" fillId="8" borderId="11" xfId="0" applyFont="1" applyFill="1" applyBorder="1" applyAlignment="1">
      <alignment horizontal="center" vertical="center" wrapText="1"/>
    </xf>
    <xf numFmtId="0" fontId="252" fillId="8" borderId="7" xfId="0" applyFont="1" applyFill="1" applyBorder="1" applyAlignment="1">
      <alignment horizontal="center" vertical="center" wrapText="1"/>
    </xf>
    <xf numFmtId="0" fontId="252" fillId="8" borderId="12" xfId="0" applyFont="1" applyFill="1" applyBorder="1" applyAlignment="1">
      <alignment horizontal="center" vertical="center" wrapText="1"/>
    </xf>
    <xf numFmtId="0" fontId="262" fillId="0" borderId="1" xfId="0" applyFont="1" applyBorder="1" applyAlignment="1">
      <alignment vertical="center" wrapText="1"/>
    </xf>
    <xf numFmtId="0" fontId="276" fillId="8" borderId="11" xfId="0" applyFont="1" applyFill="1" applyBorder="1" applyAlignment="1">
      <alignment horizontal="center" vertical="center" wrapText="1"/>
    </xf>
    <xf numFmtId="0" fontId="276" fillId="8" borderId="7" xfId="0" applyFont="1" applyFill="1" applyBorder="1" applyAlignment="1">
      <alignment horizontal="center" vertical="center" wrapText="1"/>
    </xf>
    <xf numFmtId="0" fontId="276" fillId="8" borderId="12" xfId="0" applyFont="1" applyFill="1" applyBorder="1" applyAlignment="1">
      <alignment horizontal="center" vertical="center" wrapText="1"/>
    </xf>
    <xf numFmtId="0" fontId="262" fillId="0" borderId="35" xfId="0" applyFont="1" applyBorder="1" applyAlignment="1">
      <alignment horizontal="left" vertical="center" wrapText="1"/>
    </xf>
    <xf numFmtId="0" fontId="262" fillId="0" borderId="36" xfId="0" applyFont="1" applyBorder="1" applyAlignment="1">
      <alignment horizontal="left" vertical="center" wrapText="1"/>
    </xf>
    <xf numFmtId="0" fontId="262" fillId="0" borderId="37" xfId="0" applyFont="1" applyBorder="1" applyAlignment="1">
      <alignment horizontal="left" vertical="center" wrapText="1"/>
    </xf>
    <xf numFmtId="0" fontId="262" fillId="0" borderId="103" xfId="0" applyFont="1" applyBorder="1" applyAlignment="1">
      <alignment horizontal="left" vertical="center" wrapText="1"/>
    </xf>
    <xf numFmtId="0" fontId="262" fillId="0" borderId="0" xfId="0" applyFont="1" applyBorder="1" applyAlignment="1">
      <alignment horizontal="left" vertical="center" wrapText="1"/>
    </xf>
    <xf numFmtId="0" fontId="262" fillId="0" borderId="40" xfId="0" applyFont="1" applyBorder="1" applyAlignment="1">
      <alignment horizontal="left" vertical="center" wrapText="1"/>
    </xf>
    <xf numFmtId="0" fontId="262" fillId="0" borderId="13" xfId="0" applyFont="1" applyBorder="1" applyAlignment="1">
      <alignment horizontal="left" vertical="center" wrapText="1"/>
    </xf>
    <xf numFmtId="0" fontId="262" fillId="0" borderId="14" xfId="0" applyFont="1" applyBorder="1" applyAlignment="1">
      <alignment horizontal="left" vertical="center" wrapText="1"/>
    </xf>
    <xf numFmtId="0" fontId="262" fillId="0" borderId="61" xfId="0" applyFont="1" applyBorder="1" applyAlignment="1">
      <alignment horizontal="left" vertical="center" wrapText="1"/>
    </xf>
    <xf numFmtId="0" fontId="273" fillId="0" borderId="35" xfId="0" applyFont="1" applyBorder="1" applyAlignment="1">
      <alignment horizontal="left" vertical="center" wrapText="1"/>
    </xf>
    <xf numFmtId="0" fontId="273" fillId="0" borderId="36" xfId="0" applyFont="1" applyBorder="1" applyAlignment="1">
      <alignment horizontal="left" vertical="center" wrapText="1"/>
    </xf>
    <xf numFmtId="0" fontId="273" fillId="0" borderId="37" xfId="0" applyFont="1" applyBorder="1" applyAlignment="1">
      <alignment horizontal="left" vertical="center" wrapText="1"/>
    </xf>
    <xf numFmtId="0" fontId="273" fillId="0" borderId="13" xfId="0" applyFont="1" applyBorder="1" applyAlignment="1">
      <alignment horizontal="left" vertical="center" wrapText="1"/>
    </xf>
    <xf numFmtId="0" fontId="273" fillId="0" borderId="14" xfId="0" applyFont="1" applyBorder="1" applyAlignment="1">
      <alignment horizontal="left" vertical="center" wrapText="1"/>
    </xf>
    <xf numFmtId="0" fontId="273" fillId="0" borderId="61" xfId="0" applyFont="1" applyBorder="1" applyAlignment="1">
      <alignment horizontal="left" vertical="center" wrapText="1"/>
    </xf>
    <xf numFmtId="0" fontId="277" fillId="0" borderId="35" xfId="0" applyFont="1" applyBorder="1" applyAlignment="1">
      <alignment horizontal="left" vertical="center" wrapText="1"/>
    </xf>
    <xf numFmtId="0" fontId="277" fillId="0" borderId="36" xfId="0" applyFont="1" applyBorder="1" applyAlignment="1">
      <alignment horizontal="left" vertical="center" wrapText="1"/>
    </xf>
    <xf numFmtId="0" fontId="277" fillId="0" borderId="37" xfId="0" applyFont="1" applyBorder="1" applyAlignment="1">
      <alignment horizontal="left" vertical="center" wrapText="1"/>
    </xf>
    <xf numFmtId="0" fontId="277" fillId="0" borderId="13" xfId="0" applyFont="1" applyBorder="1" applyAlignment="1">
      <alignment horizontal="left" vertical="center" wrapText="1"/>
    </xf>
    <xf numFmtId="0" fontId="277" fillId="0" borderId="14" xfId="0" applyFont="1" applyBorder="1" applyAlignment="1">
      <alignment horizontal="left" vertical="center" wrapText="1"/>
    </xf>
    <xf numFmtId="0" fontId="277" fillId="0" borderId="61" xfId="0" applyFont="1" applyBorder="1" applyAlignment="1">
      <alignment horizontal="left" vertical="center" wrapText="1"/>
    </xf>
    <xf numFmtId="0" fontId="277" fillId="0" borderId="1" xfId="0" applyFont="1" applyBorder="1" applyAlignment="1">
      <alignment vertical="center" wrapText="1"/>
    </xf>
    <xf numFmtId="0" fontId="267" fillId="0" borderId="1" xfId="0" applyFont="1" applyBorder="1" applyAlignment="1">
      <alignment vertical="center" wrapText="1"/>
    </xf>
    <xf numFmtId="0" fontId="249" fillId="0" borderId="35" xfId="1" applyFont="1" applyFill="1" applyBorder="1" applyAlignment="1" applyProtection="1">
      <alignment horizontal="center" vertical="center" wrapText="1"/>
    </xf>
    <xf numFmtId="0" fontId="249" fillId="0" borderId="36" xfId="1" applyFont="1" applyFill="1" applyBorder="1" applyAlignment="1" applyProtection="1">
      <alignment horizontal="center" vertical="center" wrapText="1"/>
    </xf>
    <xf numFmtId="0" fontId="249" fillId="0" borderId="37" xfId="1" applyFont="1" applyFill="1" applyBorder="1" applyAlignment="1" applyProtection="1">
      <alignment horizontal="center" vertical="center" wrapText="1"/>
    </xf>
    <xf numFmtId="0" fontId="249" fillId="0" borderId="13" xfId="1" applyFont="1" applyFill="1" applyBorder="1" applyAlignment="1" applyProtection="1">
      <alignment horizontal="center" vertical="center" wrapText="1"/>
    </xf>
    <xf numFmtId="0" fontId="249" fillId="0" borderId="14" xfId="1" applyFont="1" applyFill="1" applyBorder="1" applyAlignment="1" applyProtection="1">
      <alignment horizontal="center" vertical="center" wrapText="1"/>
    </xf>
    <xf numFmtId="0" fontId="249" fillId="0" borderId="61" xfId="1" applyFont="1" applyFill="1" applyBorder="1" applyAlignment="1" applyProtection="1">
      <alignment horizontal="center" vertical="center" wrapText="1"/>
    </xf>
    <xf numFmtId="0" fontId="264" fillId="8" borderId="11" xfId="0" applyFont="1" applyFill="1" applyBorder="1" applyAlignment="1">
      <alignment horizontal="center" vertical="center" wrapText="1"/>
    </xf>
    <xf numFmtId="0" fontId="264" fillId="8" borderId="7" xfId="0" applyFont="1" applyFill="1" applyBorder="1" applyAlignment="1">
      <alignment horizontal="center" vertical="center" wrapText="1"/>
    </xf>
    <xf numFmtId="0" fontId="264" fillId="8" borderId="12" xfId="0" applyFont="1" applyFill="1" applyBorder="1" applyAlignment="1">
      <alignment horizontal="center" vertical="center" wrapText="1"/>
    </xf>
    <xf numFmtId="0" fontId="93" fillId="0" borderId="35" xfId="0" applyFont="1" applyBorder="1" applyAlignment="1">
      <alignment horizontal="left" vertical="center" wrapText="1"/>
    </xf>
    <xf numFmtId="0" fontId="93" fillId="0" borderId="36" xfId="0" applyFont="1" applyBorder="1" applyAlignment="1">
      <alignment horizontal="left" vertical="center" wrapText="1"/>
    </xf>
    <xf numFmtId="0" fontId="93" fillId="0" borderId="37" xfId="0" applyFont="1" applyBorder="1" applyAlignment="1">
      <alignment horizontal="left" vertical="center" wrapText="1"/>
    </xf>
    <xf numFmtId="0" fontId="93" fillId="0" borderId="13" xfId="0" applyFont="1" applyBorder="1" applyAlignment="1">
      <alignment horizontal="left" vertical="center" wrapText="1"/>
    </xf>
    <xf numFmtId="0" fontId="93" fillId="0" borderId="14" xfId="0" applyFont="1" applyBorder="1" applyAlignment="1">
      <alignment horizontal="left" vertical="center" wrapText="1"/>
    </xf>
    <xf numFmtId="0" fontId="93" fillId="0" borderId="61" xfId="0" applyFont="1" applyBorder="1" applyAlignment="1">
      <alignment horizontal="left" vertical="center" wrapText="1"/>
    </xf>
    <xf numFmtId="0" fontId="267" fillId="0" borderId="35" xfId="0" applyFont="1" applyBorder="1" applyAlignment="1">
      <alignment horizontal="left" vertical="center" wrapText="1"/>
    </xf>
    <xf numFmtId="0" fontId="267" fillId="0" borderId="36" xfId="0" applyFont="1" applyBorder="1" applyAlignment="1">
      <alignment horizontal="left" vertical="center" wrapText="1"/>
    </xf>
    <xf numFmtId="0" fontId="267" fillId="0" borderId="37" xfId="0" applyFont="1" applyBorder="1" applyAlignment="1">
      <alignment horizontal="left" vertical="center" wrapText="1"/>
    </xf>
    <xf numFmtId="0" fontId="267" fillId="0" borderId="13" xfId="0" applyFont="1" applyBorder="1" applyAlignment="1">
      <alignment horizontal="left" vertical="center" wrapText="1"/>
    </xf>
    <xf numFmtId="0" fontId="267" fillId="0" borderId="14" xfId="0" applyFont="1" applyBorder="1" applyAlignment="1">
      <alignment horizontal="left" vertical="center" wrapText="1"/>
    </xf>
    <xf numFmtId="0" fontId="267" fillId="0" borderId="61" xfId="0" applyFont="1" applyBorder="1" applyAlignment="1">
      <alignment horizontal="left" vertical="center" wrapText="1"/>
    </xf>
    <xf numFmtId="0" fontId="247" fillId="0" borderId="35" xfId="0" applyNumberFormat="1" applyFont="1" applyFill="1" applyBorder="1" applyAlignment="1" applyProtection="1">
      <alignment horizontal="left" vertical="center" wrapText="1"/>
    </xf>
    <xf numFmtId="0" fontId="247" fillId="0" borderId="36" xfId="0" applyNumberFormat="1" applyFont="1" applyFill="1" applyBorder="1" applyAlignment="1" applyProtection="1">
      <alignment horizontal="left" vertical="center" wrapText="1"/>
    </xf>
    <xf numFmtId="0" fontId="247" fillId="0" borderId="37" xfId="0" applyNumberFormat="1" applyFont="1" applyFill="1" applyBorder="1" applyAlignment="1" applyProtection="1">
      <alignment horizontal="left" vertical="center" wrapText="1"/>
    </xf>
    <xf numFmtId="0" fontId="247" fillId="0" borderId="103" xfId="0" applyNumberFormat="1" applyFont="1" applyFill="1" applyBorder="1" applyAlignment="1" applyProtection="1">
      <alignment horizontal="left" vertical="center" wrapText="1"/>
    </xf>
    <xf numFmtId="0" fontId="247" fillId="0" borderId="0" xfId="0" applyNumberFormat="1" applyFont="1" applyFill="1" applyBorder="1" applyAlignment="1" applyProtection="1">
      <alignment horizontal="left" vertical="center" wrapText="1"/>
    </xf>
    <xf numFmtId="0" fontId="247" fillId="0" borderId="40" xfId="0" applyNumberFormat="1" applyFont="1" applyFill="1" applyBorder="1" applyAlignment="1" applyProtection="1">
      <alignment horizontal="left" vertical="center" wrapText="1"/>
    </xf>
    <xf numFmtId="0" fontId="247" fillId="0" borderId="13" xfId="0" applyNumberFormat="1" applyFont="1" applyFill="1" applyBorder="1" applyAlignment="1" applyProtection="1">
      <alignment horizontal="left" vertical="center" wrapText="1"/>
    </xf>
    <xf numFmtId="0" fontId="247" fillId="0" borderId="14" xfId="0" applyNumberFormat="1" applyFont="1" applyFill="1" applyBorder="1" applyAlignment="1" applyProtection="1">
      <alignment horizontal="left" vertical="center" wrapText="1"/>
    </xf>
    <xf numFmtId="0" fontId="247" fillId="0" borderId="61" xfId="0" applyNumberFormat="1" applyFont="1" applyFill="1" applyBorder="1" applyAlignment="1" applyProtection="1">
      <alignment horizontal="left" vertical="center" wrapText="1"/>
    </xf>
    <xf numFmtId="0" fontId="257" fillId="11" borderId="1" xfId="0" applyFont="1" applyFill="1" applyBorder="1" applyAlignment="1">
      <alignment horizontal="center" vertical="center" wrapText="1"/>
    </xf>
    <xf numFmtId="0" fontId="247" fillId="0" borderId="1" xfId="1" applyFont="1" applyFill="1" applyBorder="1" applyAlignment="1" applyProtection="1">
      <alignment horizontal="center" vertical="center" wrapText="1"/>
    </xf>
    <xf numFmtId="0" fontId="252" fillId="8" borderId="11" xfId="1" applyFont="1" applyFill="1" applyBorder="1" applyAlignment="1" applyProtection="1">
      <alignment horizontal="center" vertical="center" wrapText="1"/>
    </xf>
    <xf numFmtId="0" fontId="252" fillId="8" borderId="7" xfId="1" applyFont="1" applyFill="1" applyBorder="1" applyAlignment="1" applyProtection="1">
      <alignment horizontal="center" vertical="center" wrapText="1"/>
    </xf>
    <xf numFmtId="0" fontId="252" fillId="8" borderId="12" xfId="1" applyFont="1" applyFill="1" applyBorder="1" applyAlignment="1" applyProtection="1">
      <alignment horizontal="center" vertical="center" wrapText="1"/>
    </xf>
    <xf numFmtId="0" fontId="250" fillId="0" borderId="35" xfId="1" applyFont="1" applyFill="1" applyBorder="1" applyAlignment="1" applyProtection="1">
      <alignment horizontal="left" vertical="center" wrapText="1"/>
    </xf>
    <xf numFmtId="0" fontId="250" fillId="0" borderId="36" xfId="1" applyFont="1" applyFill="1" applyBorder="1" applyAlignment="1" applyProtection="1">
      <alignment horizontal="left" vertical="center" wrapText="1"/>
    </xf>
    <xf numFmtId="0" fontId="250" fillId="0" borderId="37" xfId="1" applyFont="1" applyFill="1" applyBorder="1" applyAlignment="1" applyProtection="1">
      <alignment horizontal="left" vertical="center" wrapText="1"/>
    </xf>
    <xf numFmtId="0" fontId="250" fillId="0" borderId="13" xfId="1" applyFont="1" applyFill="1" applyBorder="1" applyAlignment="1" applyProtection="1">
      <alignment horizontal="left" vertical="center" wrapText="1"/>
    </xf>
    <xf numFmtId="0" fontId="250" fillId="0" borderId="14" xfId="1" applyFont="1" applyFill="1" applyBorder="1" applyAlignment="1" applyProtection="1">
      <alignment horizontal="left" vertical="center" wrapText="1"/>
    </xf>
    <xf numFmtId="0" fontId="250" fillId="0" borderId="61" xfId="1" applyFont="1" applyFill="1" applyBorder="1" applyAlignment="1" applyProtection="1">
      <alignment horizontal="left" vertical="center" wrapText="1"/>
    </xf>
    <xf numFmtId="0" fontId="258" fillId="0" borderId="35" xfId="1" applyFont="1" applyFill="1" applyBorder="1" applyAlignment="1" applyProtection="1">
      <alignment horizontal="left" vertical="center" wrapText="1"/>
    </xf>
    <xf numFmtId="0" fontId="258" fillId="0" borderId="36" xfId="1" applyFont="1" applyFill="1" applyBorder="1" applyAlignment="1" applyProtection="1">
      <alignment horizontal="left" vertical="center" wrapText="1"/>
    </xf>
    <xf numFmtId="0" fontId="258" fillId="0" borderId="37" xfId="1" applyFont="1" applyFill="1" applyBorder="1" applyAlignment="1" applyProtection="1">
      <alignment horizontal="left" vertical="center" wrapText="1"/>
    </xf>
    <xf numFmtId="0" fontId="258" fillId="0" borderId="13" xfId="1" applyFont="1" applyFill="1" applyBorder="1" applyAlignment="1" applyProtection="1">
      <alignment horizontal="left" vertical="center" wrapText="1"/>
    </xf>
    <xf numFmtId="0" fontId="258" fillId="0" borderId="14" xfId="1" applyFont="1" applyFill="1" applyBorder="1" applyAlignment="1" applyProtection="1">
      <alignment horizontal="left" vertical="center" wrapText="1"/>
    </xf>
    <xf numFmtId="0" fontId="258" fillId="0" borderId="61" xfId="1" applyFont="1" applyFill="1" applyBorder="1" applyAlignment="1" applyProtection="1">
      <alignment horizontal="left" vertical="center" wrapText="1"/>
    </xf>
    <xf numFmtId="0" fontId="258" fillId="0" borderId="1" xfId="1" applyFont="1" applyFill="1" applyBorder="1" applyAlignment="1" applyProtection="1">
      <alignment vertical="center" wrapText="1"/>
    </xf>
    <xf numFmtId="0" fontId="259" fillId="0" borderId="1" xfId="0" applyFont="1" applyFill="1" applyBorder="1" applyAlignment="1" applyProtection="1">
      <alignment vertical="center" wrapText="1"/>
    </xf>
    <xf numFmtId="0" fontId="263" fillId="0" borderId="35" xfId="0" applyFont="1" applyBorder="1" applyAlignment="1">
      <alignment horizontal="left" vertical="center" wrapText="1"/>
    </xf>
    <xf numFmtId="0" fontId="263" fillId="0" borderId="36" xfId="0" applyFont="1" applyBorder="1" applyAlignment="1">
      <alignment horizontal="left" vertical="center" wrapText="1"/>
    </xf>
    <xf numFmtId="0" fontId="263" fillId="0" borderId="37" xfId="0" applyFont="1" applyBorder="1" applyAlignment="1">
      <alignment horizontal="left" vertical="center" wrapText="1"/>
    </xf>
    <xf numFmtId="0" fontId="263" fillId="0" borderId="13" xfId="0" applyFont="1" applyBorder="1" applyAlignment="1">
      <alignment horizontal="left" vertical="center" wrapText="1"/>
    </xf>
    <xf numFmtId="0" fontId="263" fillId="0" borderId="14" xfId="0" applyFont="1" applyBorder="1" applyAlignment="1">
      <alignment horizontal="left" vertical="center" wrapText="1"/>
    </xf>
    <xf numFmtId="0" fontId="263" fillId="0" borderId="61" xfId="0" applyFont="1" applyBorder="1" applyAlignment="1">
      <alignment horizontal="left" vertical="center" wrapText="1"/>
    </xf>
    <xf numFmtId="0" fontId="260" fillId="0" borderId="1" xfId="0" applyFont="1" applyFill="1" applyBorder="1" applyAlignment="1" applyProtection="1">
      <alignment vertical="center" wrapText="1"/>
    </xf>
    <xf numFmtId="0" fontId="261" fillId="8" borderId="11" xfId="0" applyFont="1" applyFill="1" applyBorder="1" applyAlignment="1">
      <alignment horizontal="center" vertical="center" wrapText="1"/>
    </xf>
    <xf numFmtId="0" fontId="261" fillId="8" borderId="7" xfId="0" applyFont="1" applyFill="1" applyBorder="1" applyAlignment="1">
      <alignment horizontal="center" vertical="center" wrapText="1"/>
    </xf>
    <xf numFmtId="0" fontId="261" fillId="8" borderId="12" xfId="0" applyFont="1" applyFill="1" applyBorder="1" applyAlignment="1">
      <alignment horizontal="center" vertical="center" wrapText="1"/>
    </xf>
    <xf numFmtId="0" fontId="247" fillId="6" borderId="35" xfId="0" applyFont="1" applyFill="1" applyBorder="1" applyAlignment="1" applyProtection="1">
      <alignment horizontal="center" vertical="center" wrapText="1"/>
    </xf>
    <xf numFmtId="0" fontId="247" fillId="6" borderId="36" xfId="0" applyFont="1" applyFill="1" applyBorder="1" applyAlignment="1" applyProtection="1">
      <alignment horizontal="center" vertical="center" wrapText="1"/>
    </xf>
    <xf numFmtId="0" fontId="247" fillId="6" borderId="37" xfId="0" applyFont="1" applyFill="1" applyBorder="1" applyAlignment="1" applyProtection="1">
      <alignment horizontal="center" vertical="center" wrapText="1"/>
    </xf>
    <xf numFmtId="0" fontId="247" fillId="6" borderId="13" xfId="0" applyFont="1" applyFill="1" applyBorder="1" applyAlignment="1" applyProtection="1">
      <alignment horizontal="center" vertical="center" wrapText="1"/>
    </xf>
    <xf numFmtId="0" fontId="247" fillId="6" borderId="14" xfId="0" applyFont="1" applyFill="1" applyBorder="1" applyAlignment="1" applyProtection="1">
      <alignment horizontal="center" vertical="center" wrapText="1"/>
    </xf>
    <xf numFmtId="0" fontId="247" fillId="6" borderId="61" xfId="0" applyFont="1" applyFill="1" applyBorder="1" applyAlignment="1" applyProtection="1">
      <alignment horizontal="center" vertical="center" wrapText="1"/>
    </xf>
    <xf numFmtId="0" fontId="248" fillId="6" borderId="35" xfId="0" applyFont="1" applyFill="1" applyBorder="1" applyAlignment="1" applyProtection="1">
      <alignment horizontal="center" vertical="center" wrapText="1"/>
    </xf>
    <xf numFmtId="0" fontId="248" fillId="6" borderId="36" xfId="0" applyFont="1" applyFill="1" applyBorder="1" applyAlignment="1" applyProtection="1">
      <alignment horizontal="center" vertical="center" wrapText="1"/>
    </xf>
    <xf numFmtId="0" fontId="248" fillId="6" borderId="37" xfId="0" applyFont="1" applyFill="1" applyBorder="1" applyAlignment="1" applyProtection="1">
      <alignment horizontal="center" vertical="center" wrapText="1"/>
    </xf>
    <xf numFmtId="0" fontId="248" fillId="6" borderId="103" xfId="0" applyFont="1" applyFill="1" applyBorder="1" applyAlignment="1" applyProtection="1">
      <alignment horizontal="center" vertical="center" wrapText="1"/>
    </xf>
    <xf numFmtId="0" fontId="248" fillId="6" borderId="0" xfId="0" applyFont="1" applyFill="1" applyBorder="1" applyAlignment="1" applyProtection="1">
      <alignment horizontal="center" vertical="center" wrapText="1"/>
    </xf>
    <xf numFmtId="0" fontId="248" fillId="6" borderId="40" xfId="0" applyFont="1" applyFill="1" applyBorder="1" applyAlignment="1" applyProtection="1">
      <alignment horizontal="center" vertical="center" wrapText="1"/>
    </xf>
    <xf numFmtId="0" fontId="248" fillId="6" borderId="13" xfId="0" applyFont="1" applyFill="1" applyBorder="1" applyAlignment="1" applyProtection="1">
      <alignment horizontal="center" vertical="center" wrapText="1"/>
    </xf>
    <xf numFmtId="0" fontId="248" fillId="6" borderId="14" xfId="0" applyFont="1" applyFill="1" applyBorder="1" applyAlignment="1" applyProtection="1">
      <alignment horizontal="center" vertical="center" wrapText="1"/>
    </xf>
    <xf numFmtId="0" fontId="248" fillId="6" borderId="61" xfId="0" applyFont="1" applyFill="1" applyBorder="1" applyAlignment="1" applyProtection="1">
      <alignment horizontal="center" vertical="center" wrapText="1"/>
    </xf>
    <xf numFmtId="0" fontId="284" fillId="7" borderId="1" xfId="0" applyFont="1" applyFill="1" applyBorder="1" applyAlignment="1" applyProtection="1">
      <alignment horizontal="center" vertical="center" wrapText="1"/>
    </xf>
    <xf numFmtId="0" fontId="252" fillId="0" borderId="35" xfId="0" applyFont="1" applyFill="1" applyBorder="1" applyAlignment="1" applyProtection="1">
      <alignment horizontal="left" vertical="center" wrapText="1"/>
    </xf>
    <xf numFmtId="0" fontId="252" fillId="0" borderId="36" xfId="0" applyFont="1" applyFill="1" applyBorder="1" applyAlignment="1" applyProtection="1">
      <alignment horizontal="left" vertical="center" wrapText="1"/>
    </xf>
    <xf numFmtId="0" fontId="252" fillId="0" borderId="37" xfId="0" applyFont="1" applyFill="1" applyBorder="1" applyAlignment="1" applyProtection="1">
      <alignment horizontal="left" vertical="center" wrapText="1"/>
    </xf>
    <xf numFmtId="0" fontId="252" fillId="0" borderId="103" xfId="0" applyFont="1" applyFill="1" applyBorder="1" applyAlignment="1" applyProtection="1">
      <alignment horizontal="left" vertical="center" wrapText="1"/>
    </xf>
    <xf numFmtId="0" fontId="252" fillId="0" borderId="0" xfId="0" applyFont="1" applyFill="1" applyBorder="1" applyAlignment="1" applyProtection="1">
      <alignment horizontal="left" vertical="center" wrapText="1"/>
    </xf>
    <xf numFmtId="0" fontId="252" fillId="0" borderId="40" xfId="0" applyFont="1" applyFill="1" applyBorder="1" applyAlignment="1" applyProtection="1">
      <alignment horizontal="left" vertical="center" wrapText="1"/>
    </xf>
    <xf numFmtId="0" fontId="252" fillId="0" borderId="13" xfId="0" applyFont="1" applyFill="1" applyBorder="1" applyAlignment="1" applyProtection="1">
      <alignment horizontal="left" vertical="center" wrapText="1"/>
    </xf>
    <xf numFmtId="0" fontId="252" fillId="0" borderId="14" xfId="0" applyFont="1" applyFill="1" applyBorder="1" applyAlignment="1" applyProtection="1">
      <alignment horizontal="left" vertical="center" wrapText="1"/>
    </xf>
    <xf numFmtId="0" fontId="252" fillId="0" borderId="61" xfId="0" applyFont="1" applyFill="1" applyBorder="1" applyAlignment="1" applyProtection="1">
      <alignment horizontal="left" vertical="center" wrapText="1"/>
    </xf>
    <xf numFmtId="0" fontId="251" fillId="0" borderId="35" xfId="0" applyFont="1" applyBorder="1" applyAlignment="1">
      <alignment horizontal="left" vertical="center" wrapText="1"/>
    </xf>
    <xf numFmtId="0" fontId="251" fillId="0" borderId="36" xfId="0" applyFont="1" applyBorder="1" applyAlignment="1">
      <alignment horizontal="left" vertical="center" wrapText="1"/>
    </xf>
    <xf numFmtId="0" fontId="251" fillId="0" borderId="37" xfId="0" applyFont="1" applyBorder="1" applyAlignment="1">
      <alignment horizontal="left" vertical="center" wrapText="1"/>
    </xf>
    <xf numFmtId="0" fontId="251" fillId="0" borderId="103" xfId="0" applyFont="1" applyBorder="1" applyAlignment="1">
      <alignment horizontal="left" vertical="center" wrapText="1"/>
    </xf>
    <xf numFmtId="0" fontId="251" fillId="0" borderId="0" xfId="0" applyFont="1" applyBorder="1" applyAlignment="1">
      <alignment horizontal="left" vertical="center" wrapText="1"/>
    </xf>
    <xf numFmtId="0" fontId="251" fillId="0" borderId="40" xfId="0" applyFont="1" applyBorder="1" applyAlignment="1">
      <alignment horizontal="left" vertical="center" wrapText="1"/>
    </xf>
    <xf numFmtId="0" fontId="251" fillId="0" borderId="13" xfId="0" applyFont="1" applyBorder="1" applyAlignment="1">
      <alignment horizontal="left" vertical="center" wrapText="1"/>
    </xf>
    <xf numFmtId="0" fontId="251" fillId="0" borderId="14" xfId="0" applyFont="1" applyBorder="1" applyAlignment="1">
      <alignment horizontal="left" vertical="center" wrapText="1"/>
    </xf>
    <xf numFmtId="0" fontId="251" fillId="0" borderId="61" xfId="0" applyFont="1" applyBorder="1" applyAlignment="1">
      <alignment horizontal="left" vertical="center" wrapText="1"/>
    </xf>
    <xf numFmtId="0" fontId="250" fillId="4" borderId="34" xfId="0" applyFont="1" applyFill="1" applyBorder="1" applyAlignment="1" applyProtection="1">
      <alignment horizontal="center" vertical="center" wrapText="1"/>
    </xf>
    <xf numFmtId="0" fontId="250" fillId="4" borderId="86" xfId="0" applyFont="1" applyFill="1" applyBorder="1" applyAlignment="1" applyProtection="1">
      <alignment horizontal="center" vertical="center" wrapText="1"/>
    </xf>
    <xf numFmtId="0" fontId="250" fillId="4" borderId="9" xfId="0" applyFont="1" applyFill="1" applyBorder="1" applyAlignment="1" applyProtection="1">
      <alignment horizontal="center" vertical="center" wrapText="1"/>
    </xf>
    <xf numFmtId="0" fontId="251" fillId="6" borderId="35" xfId="0" applyFont="1" applyFill="1" applyBorder="1" applyAlignment="1">
      <alignment horizontal="center" vertical="center" wrapText="1"/>
    </xf>
    <xf numFmtId="0" fontId="251" fillId="6" borderId="36" xfId="0" applyFont="1" applyFill="1" applyBorder="1" applyAlignment="1">
      <alignment horizontal="center" vertical="center" wrapText="1"/>
    </xf>
    <xf numFmtId="0" fontId="251" fillId="6" borderId="37" xfId="0" applyFont="1" applyFill="1" applyBorder="1" applyAlignment="1">
      <alignment horizontal="center" vertical="center" wrapText="1"/>
    </xf>
    <xf numFmtId="0" fontId="251" fillId="6" borderId="13" xfId="0" applyFont="1" applyFill="1" applyBorder="1" applyAlignment="1">
      <alignment horizontal="center" vertical="center" wrapText="1"/>
    </xf>
    <xf numFmtId="0" fontId="251" fillId="6" borderId="14" xfId="0" applyFont="1" applyFill="1" applyBorder="1" applyAlignment="1">
      <alignment horizontal="center" vertical="center" wrapText="1"/>
    </xf>
    <xf numFmtId="0" fontId="251" fillId="6" borderId="61" xfId="0" applyFont="1" applyFill="1" applyBorder="1" applyAlignment="1">
      <alignment horizontal="center" vertical="center" wrapText="1"/>
    </xf>
    <xf numFmtId="0" fontId="5" fillId="9" borderId="74"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wrapText="1"/>
    </xf>
    <xf numFmtId="0" fontId="59" fillId="9"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9" borderId="72"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5" fillId="6" borderId="72" xfId="0" applyFont="1" applyFill="1" applyBorder="1" applyAlignment="1" applyProtection="1">
      <alignment horizontal="center" vertical="center" wrapText="1"/>
    </xf>
    <xf numFmtId="0" fontId="5" fillId="4" borderId="72"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textRotation="90" wrapText="1"/>
    </xf>
    <xf numFmtId="0" fontId="12" fillId="6" borderId="15" xfId="0" applyFont="1" applyFill="1" applyBorder="1" applyAlignment="1" applyProtection="1">
      <alignment horizontal="center" vertical="center" wrapText="1"/>
    </xf>
    <xf numFmtId="0" fontId="59" fillId="8" borderId="15" xfId="0" applyFont="1" applyFill="1" applyBorder="1" applyAlignment="1" applyProtection="1">
      <alignment horizontal="center" vertical="center" textRotation="90" wrapText="1"/>
    </xf>
    <xf numFmtId="0" fontId="12" fillId="4" borderId="15" xfId="0" applyFont="1" applyFill="1" applyBorder="1" applyAlignment="1" applyProtection="1">
      <alignment horizontal="center" vertical="center" textRotation="90" wrapText="1"/>
    </xf>
    <xf numFmtId="0" fontId="12" fillId="6" borderId="29" xfId="0" applyFont="1" applyFill="1" applyBorder="1" applyAlignment="1" applyProtection="1">
      <alignment horizontal="center" vertical="center" wrapText="1"/>
    </xf>
    <xf numFmtId="0" fontId="8" fillId="9" borderId="74" xfId="0" applyFont="1" applyFill="1" applyBorder="1" applyAlignment="1" applyProtection="1">
      <alignment horizontal="center" vertical="center" wrapText="1"/>
    </xf>
    <xf numFmtId="0" fontId="8" fillId="9" borderId="1" xfId="0" applyFont="1" applyFill="1" applyBorder="1" applyAlignment="1" applyProtection="1">
      <alignment horizontal="center" vertical="center" wrapText="1"/>
    </xf>
    <xf numFmtId="0" fontId="59" fillId="9" borderId="1" xfId="0" applyFont="1" applyFill="1" applyBorder="1" applyAlignment="1" applyProtection="1">
      <alignment horizontal="center" vertical="center" wrapText="1"/>
      <protection locked="0"/>
    </xf>
    <xf numFmtId="0" fontId="6" fillId="6" borderId="1" xfId="0" applyFont="1" applyFill="1" applyBorder="1" applyAlignment="1" applyProtection="1">
      <alignment horizontal="center" vertical="center" textRotation="90" wrapText="1"/>
    </xf>
    <xf numFmtId="0" fontId="6" fillId="4" borderId="1" xfId="0" applyFont="1" applyFill="1" applyBorder="1" applyAlignment="1" applyProtection="1">
      <alignment horizontal="center" vertical="center" textRotation="90" wrapText="1"/>
    </xf>
    <xf numFmtId="0" fontId="5" fillId="5" borderId="56" xfId="0" applyFont="1" applyFill="1" applyBorder="1" applyAlignment="1" applyProtection="1">
      <alignment horizontal="center" vertical="center" wrapText="1"/>
    </xf>
    <xf numFmtId="0" fontId="5" fillId="5" borderId="38" xfId="0" applyFont="1" applyFill="1" applyBorder="1" applyAlignment="1" applyProtection="1">
      <alignment horizontal="center" vertical="center" wrapText="1"/>
    </xf>
    <xf numFmtId="0" fontId="5" fillId="5" borderId="57" xfId="0" applyFont="1" applyFill="1" applyBorder="1" applyAlignment="1" applyProtection="1">
      <alignment horizontal="center" vertical="center" wrapText="1"/>
    </xf>
    <xf numFmtId="0" fontId="5" fillId="5" borderId="59" xfId="0" applyFont="1" applyFill="1" applyBorder="1" applyAlignment="1" applyProtection="1">
      <alignment horizontal="center" vertical="center"/>
    </xf>
    <xf numFmtId="0" fontId="5" fillId="5" borderId="41" xfId="0" applyFont="1" applyFill="1" applyBorder="1" applyAlignment="1" applyProtection="1">
      <alignment horizontal="center" vertical="center"/>
    </xf>
    <xf numFmtId="0" fontId="5" fillId="5" borderId="60" xfId="0" applyFont="1" applyFill="1" applyBorder="1" applyAlignment="1" applyProtection="1">
      <alignment horizontal="center" vertical="center"/>
    </xf>
    <xf numFmtId="0" fontId="59" fillId="8" borderId="18" xfId="0" applyFont="1" applyFill="1" applyBorder="1" applyAlignment="1" applyProtection="1">
      <alignment horizontal="center" vertical="center" textRotation="90" wrapText="1"/>
    </xf>
    <xf numFmtId="0" fontId="12" fillId="6" borderId="30" xfId="0" applyFont="1" applyFill="1" applyBorder="1" applyAlignment="1" applyProtection="1">
      <alignment horizontal="center" vertical="center" wrapText="1"/>
    </xf>
    <xf numFmtId="0" fontId="12" fillId="4" borderId="17" xfId="0" applyFont="1" applyFill="1" applyBorder="1" applyAlignment="1" applyProtection="1">
      <alignment horizontal="center" vertical="center" textRotation="90" wrapText="1"/>
    </xf>
    <xf numFmtId="0" fontId="140" fillId="11" borderId="1" xfId="1" applyFont="1" applyFill="1" applyBorder="1" applyAlignment="1" applyProtection="1">
      <alignment horizontal="center" vertical="center" wrapText="1"/>
    </xf>
    <xf numFmtId="0" fontId="140" fillId="0" borderId="1" xfId="1" applyFont="1" applyBorder="1" applyAlignment="1" applyProtection="1">
      <alignment wrapText="1"/>
    </xf>
    <xf numFmtId="0" fontId="6" fillId="6" borderId="72" xfId="0" applyFont="1" applyFill="1" applyBorder="1" applyAlignment="1" applyProtection="1">
      <alignment horizontal="center" vertical="center" wrapText="1"/>
    </xf>
    <xf numFmtId="0" fontId="6" fillId="4" borderId="72" xfId="0" applyFont="1" applyFill="1" applyBorder="1" applyAlignment="1" applyProtection="1">
      <alignment horizontal="center" vertical="center" wrapText="1"/>
    </xf>
    <xf numFmtId="0" fontId="8" fillId="6" borderId="72" xfId="0" applyFont="1" applyFill="1" applyBorder="1" applyAlignment="1" applyProtection="1">
      <alignment horizontal="center" vertical="center" wrapText="1"/>
    </xf>
    <xf numFmtId="0" fontId="8" fillId="6" borderId="73" xfId="0" applyFont="1" applyFill="1" applyBorder="1" applyAlignment="1" applyProtection="1">
      <alignment horizontal="center" vertical="center" wrapText="1"/>
    </xf>
    <xf numFmtId="0" fontId="5" fillId="6" borderId="75" xfId="0" applyFont="1" applyFill="1" applyBorder="1" applyAlignment="1" applyProtection="1">
      <alignment horizontal="center" vertical="center" wrapText="1"/>
    </xf>
    <xf numFmtId="0" fontId="29" fillId="4" borderId="26" xfId="0" applyFont="1" applyFill="1" applyBorder="1" applyAlignment="1" applyProtection="1">
      <alignment horizontal="center" vertical="center" wrapText="1"/>
    </xf>
    <xf numFmtId="0" fontId="29" fillId="4" borderId="22" xfId="0" applyFont="1" applyFill="1" applyBorder="1" applyAlignment="1" applyProtection="1">
      <alignment horizontal="center" vertical="center" wrapText="1"/>
    </xf>
    <xf numFmtId="0" fontId="61" fillId="8" borderId="24" xfId="0" applyFont="1" applyFill="1" applyBorder="1" applyAlignment="1" applyProtection="1">
      <alignment horizontal="center" vertical="center" wrapText="1"/>
    </xf>
    <xf numFmtId="0" fontId="61" fillId="8" borderId="25" xfId="0" applyFont="1" applyFill="1" applyBorder="1" applyAlignment="1" applyProtection="1">
      <alignment horizontal="center" vertical="center" wrapText="1"/>
    </xf>
    <xf numFmtId="0" fontId="29" fillId="4" borderId="20" xfId="0" applyFont="1" applyFill="1" applyBorder="1" applyAlignment="1" applyProtection="1">
      <alignment horizontal="center" vertical="center" wrapText="1"/>
    </xf>
    <xf numFmtId="0" fontId="29" fillId="4" borderId="21" xfId="0" applyFont="1" applyFill="1" applyBorder="1" applyAlignment="1" applyProtection="1">
      <alignment horizontal="center" vertical="center" wrapText="1"/>
    </xf>
    <xf numFmtId="0" fontId="6" fillId="6" borderId="75" xfId="0" applyFont="1" applyFill="1" applyBorder="1" applyAlignment="1" applyProtection="1">
      <alignment horizontal="center" vertical="center" textRotation="90" wrapText="1"/>
    </xf>
    <xf numFmtId="0" fontId="100" fillId="10" borderId="0" xfId="0" applyFont="1" applyFill="1" applyAlignment="1" applyProtection="1">
      <alignment horizontal="center" vertical="center" wrapText="1"/>
    </xf>
    <xf numFmtId="0" fontId="100" fillId="10" borderId="54" xfId="0" applyFont="1" applyFill="1" applyBorder="1" applyAlignment="1" applyProtection="1">
      <alignment horizontal="center" vertical="center" wrapText="1"/>
    </xf>
    <xf numFmtId="0" fontId="102" fillId="5" borderId="49" xfId="0" applyFont="1" applyFill="1" applyBorder="1" applyAlignment="1" applyProtection="1">
      <alignment horizontal="center" vertical="center" wrapText="1"/>
    </xf>
    <xf numFmtId="0" fontId="99" fillId="5" borderId="49" xfId="0" applyFont="1" applyFill="1" applyBorder="1" applyAlignment="1" applyProtection="1">
      <alignment horizontal="center" vertical="center" wrapText="1"/>
    </xf>
    <xf numFmtId="0" fontId="97" fillId="5" borderId="49" xfId="0" applyFont="1" applyFill="1" applyBorder="1" applyAlignment="1" applyProtection="1">
      <alignment horizontal="center" vertical="center" wrapText="1"/>
    </xf>
    <xf numFmtId="0" fontId="101" fillId="5" borderId="49" xfId="0" applyFont="1" applyFill="1" applyBorder="1" applyAlignment="1" applyProtection="1">
      <alignment horizontal="center" vertical="center" wrapText="1"/>
    </xf>
    <xf numFmtId="0" fontId="94" fillId="10" borderId="49" xfId="0" applyFont="1" applyFill="1" applyBorder="1" applyAlignment="1">
      <alignment horizontal="center" vertical="center"/>
    </xf>
    <xf numFmtId="0" fontId="94" fillId="10" borderId="52" xfId="0" applyFont="1" applyFill="1" applyBorder="1" applyAlignment="1">
      <alignment horizontal="center" vertical="center"/>
    </xf>
    <xf numFmtId="0" fontId="94" fillId="10" borderId="51" xfId="0" applyFont="1" applyFill="1" applyBorder="1" applyAlignment="1">
      <alignment horizontal="center" vertical="center"/>
    </xf>
    <xf numFmtId="0" fontId="95" fillId="10" borderId="53" xfId="0" applyFont="1" applyFill="1" applyBorder="1" applyAlignment="1" applyProtection="1">
      <alignment horizontal="center" vertical="center" wrapText="1"/>
    </xf>
    <xf numFmtId="0" fontId="95" fillId="10" borderId="50" xfId="0" applyFont="1" applyFill="1" applyBorder="1" applyAlignment="1" applyProtection="1">
      <alignment horizontal="center" vertical="center" wrapText="1"/>
    </xf>
    <xf numFmtId="0" fontId="94" fillId="10" borderId="53" xfId="0" applyFont="1" applyFill="1" applyBorder="1" applyAlignment="1">
      <alignment horizontal="center" vertical="center"/>
    </xf>
    <xf numFmtId="0" fontId="94" fillId="10" borderId="50" xfId="0" applyFont="1" applyFill="1" applyBorder="1" applyAlignment="1">
      <alignment horizontal="center" vertical="center"/>
    </xf>
    <xf numFmtId="0" fontId="147" fillId="5" borderId="11" xfId="0"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0" fontId="147" fillId="5" borderId="12" xfId="0" applyFont="1" applyFill="1" applyBorder="1" applyAlignment="1" applyProtection="1">
      <alignment horizontal="center" vertical="center" wrapText="1"/>
    </xf>
    <xf numFmtId="0" fontId="155" fillId="0" borderId="111" xfId="0" applyFont="1" applyFill="1" applyBorder="1" applyAlignment="1" applyProtection="1">
      <alignment horizontal="left"/>
    </xf>
    <xf numFmtId="0" fontId="155" fillId="0" borderId="7" xfId="0" applyFont="1" applyFill="1" applyBorder="1" applyAlignment="1" applyProtection="1">
      <alignment horizontal="left"/>
    </xf>
    <xf numFmtId="0" fontId="24" fillId="0" borderId="111" xfId="0" applyFont="1" applyFill="1" applyBorder="1" applyAlignment="1" applyProtection="1">
      <alignment horizontal="left"/>
    </xf>
    <xf numFmtId="0" fontId="24" fillId="0" borderId="7" xfId="0" applyFont="1" applyFill="1" applyBorder="1" applyAlignment="1" applyProtection="1">
      <alignment horizontal="left"/>
    </xf>
    <xf numFmtId="0" fontId="64" fillId="0" borderId="111" xfId="0" applyFont="1" applyFill="1" applyBorder="1" applyAlignment="1" applyProtection="1">
      <alignment horizontal="left"/>
    </xf>
    <xf numFmtId="0" fontId="64" fillId="0" borderId="7" xfId="0" applyFont="1" applyFill="1" applyBorder="1" applyAlignment="1" applyProtection="1">
      <alignment horizontal="left"/>
    </xf>
    <xf numFmtId="0" fontId="156" fillId="0" borderId="123" xfId="0" applyFont="1" applyFill="1" applyBorder="1" applyAlignment="1" applyProtection="1">
      <alignment horizontal="left" vertical="center"/>
    </xf>
    <xf numFmtId="0" fontId="156" fillId="0" borderId="36" xfId="0" applyFont="1" applyFill="1" applyBorder="1" applyAlignment="1" applyProtection="1">
      <alignment horizontal="left" vertical="center"/>
    </xf>
    <xf numFmtId="0" fontId="156" fillId="0" borderId="149" xfId="0" applyFont="1" applyFill="1" applyBorder="1" applyAlignment="1" applyProtection="1">
      <alignment horizontal="left" vertical="center"/>
    </xf>
    <xf numFmtId="0" fontId="156" fillId="0" borderId="106" xfId="0" applyFont="1" applyFill="1" applyBorder="1" applyAlignment="1" applyProtection="1">
      <alignment horizontal="left" vertical="center"/>
    </xf>
    <xf numFmtId="0" fontId="21" fillId="0" borderId="13" xfId="0" applyFont="1" applyFill="1" applyBorder="1" applyAlignment="1" applyProtection="1">
      <alignment horizontal="right" vertical="center"/>
    </xf>
    <xf numFmtId="0" fontId="21" fillId="0" borderId="61" xfId="0" applyFont="1" applyFill="1" applyBorder="1" applyAlignment="1" applyProtection="1">
      <alignment horizontal="right" vertical="center"/>
    </xf>
    <xf numFmtId="0" fontId="39" fillId="0" borderId="11" xfId="0" applyFont="1" applyFill="1" applyBorder="1" applyAlignment="1" applyProtection="1">
      <alignment horizontal="right" vertical="center"/>
    </xf>
    <xf numFmtId="0" fontId="39" fillId="0" borderId="12" xfId="0" applyFont="1" applyFill="1" applyBorder="1" applyAlignment="1" applyProtection="1">
      <alignment horizontal="right" vertical="center"/>
    </xf>
    <xf numFmtId="0" fontId="21" fillId="0" borderId="11" xfId="0" applyFont="1" applyFill="1" applyBorder="1" applyAlignment="1" applyProtection="1">
      <alignment horizontal="right" vertical="center"/>
    </xf>
    <xf numFmtId="0" fontId="21" fillId="0" borderId="12" xfId="0" applyFont="1" applyFill="1" applyBorder="1" applyAlignment="1" applyProtection="1">
      <alignment horizontal="right" vertical="center"/>
    </xf>
    <xf numFmtId="0" fontId="35" fillId="0" borderId="65" xfId="0" applyFont="1" applyFill="1" applyBorder="1" applyAlignment="1" applyProtection="1">
      <alignment horizontal="right" vertical="center"/>
    </xf>
    <xf numFmtId="0" fontId="35" fillId="0" borderId="115" xfId="0" applyFont="1" applyFill="1" applyBorder="1" applyAlignment="1" applyProtection="1">
      <alignment horizontal="right" vertical="center"/>
    </xf>
    <xf numFmtId="0" fontId="147" fillId="0" borderId="1" xfId="0" applyFont="1" applyFill="1" applyBorder="1" applyAlignment="1" applyProtection="1">
      <alignment horizontal="center" vertical="center"/>
    </xf>
    <xf numFmtId="0" fontId="147" fillId="0" borderId="3" xfId="0" applyFont="1" applyFill="1" applyBorder="1" applyAlignment="1" applyProtection="1">
      <alignment horizontal="center" vertical="center"/>
    </xf>
    <xf numFmtId="0" fontId="203" fillId="0" borderId="179" xfId="0" applyFont="1" applyFill="1" applyBorder="1" applyAlignment="1" applyProtection="1">
      <alignment horizontal="center" vertical="center"/>
    </xf>
    <xf numFmtId="0" fontId="203" fillId="0" borderId="180" xfId="0" applyFont="1" applyFill="1" applyBorder="1" applyAlignment="1" applyProtection="1">
      <alignment horizontal="center" vertical="center"/>
    </xf>
    <xf numFmtId="0" fontId="203" fillId="0" borderId="181" xfId="0" applyFont="1" applyFill="1" applyBorder="1" applyAlignment="1" applyProtection="1">
      <alignment horizontal="center" vertical="center"/>
    </xf>
    <xf numFmtId="0" fontId="39" fillId="0" borderId="9" xfId="0"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textRotation="90" wrapText="1"/>
    </xf>
    <xf numFmtId="9" fontId="147" fillId="0" borderId="36" xfId="4" applyFont="1" applyBorder="1" applyAlignment="1" applyProtection="1">
      <alignment horizontal="center" vertical="center" wrapText="1"/>
    </xf>
    <xf numFmtId="9" fontId="147" fillId="0" borderId="14" xfId="4" applyFont="1" applyBorder="1" applyAlignment="1" applyProtection="1">
      <alignment horizontal="center" vertical="center" wrapText="1"/>
    </xf>
    <xf numFmtId="9" fontId="147" fillId="0" borderId="188" xfId="4" applyFont="1" applyBorder="1" applyAlignment="1" applyProtection="1">
      <alignment horizontal="center" vertical="center" wrapText="1"/>
    </xf>
    <xf numFmtId="9" fontId="147" fillId="0" borderId="190" xfId="4" applyFont="1" applyBorder="1" applyAlignment="1" applyProtection="1">
      <alignment horizontal="center" vertical="center" wrapText="1"/>
    </xf>
    <xf numFmtId="9" fontId="0" fillId="0" borderId="187" xfId="4" applyFont="1" applyBorder="1" applyAlignment="1" applyProtection="1">
      <alignment horizontal="center" vertical="center"/>
    </xf>
    <xf numFmtId="9" fontId="0" fillId="0" borderId="189" xfId="4" applyFont="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 xfId="0" applyFont="1" applyFill="1" applyBorder="1" applyAlignment="1" applyProtection="1">
      <alignment horizontal="center" vertical="center"/>
    </xf>
    <xf numFmtId="0" fontId="186" fillId="0" borderId="1" xfId="0" applyFont="1" applyBorder="1" applyAlignment="1">
      <alignment horizontal="center" vertical="center" wrapText="1"/>
    </xf>
    <xf numFmtId="0" fontId="8" fillId="0" borderId="118" xfId="0" applyFont="1" applyFill="1" applyBorder="1" applyAlignment="1" applyProtection="1">
      <alignment horizontal="center" vertical="center"/>
    </xf>
    <xf numFmtId="0" fontId="8" fillId="0" borderId="119" xfId="0"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11" fillId="0" borderId="133" xfId="0" applyFont="1" applyFill="1" applyBorder="1" applyAlignment="1" applyProtection="1">
      <alignment horizontal="center" vertical="center" wrapText="1"/>
    </xf>
    <xf numFmtId="0" fontId="11" fillId="0" borderId="68" xfId="0" applyFont="1" applyFill="1" applyBorder="1" applyAlignment="1" applyProtection="1">
      <alignment horizontal="center" vertical="center" wrapText="1"/>
    </xf>
    <xf numFmtId="0" fontId="11" fillId="0" borderId="105" xfId="0" applyFont="1" applyFill="1" applyBorder="1" applyAlignment="1" applyProtection="1">
      <alignment horizontal="center" vertical="center" wrapText="1"/>
    </xf>
    <xf numFmtId="0" fontId="11" fillId="0" borderId="103"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11" fillId="0" borderId="40"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0" borderId="14" xfId="0" applyFont="1" applyFill="1" applyBorder="1" applyAlignment="1" applyProtection="1">
      <alignment horizontal="center" vertical="center" wrapText="1"/>
    </xf>
    <xf numFmtId="0" fontId="11" fillId="0" borderId="61" xfId="0" applyFont="1" applyFill="1" applyBorder="1" applyAlignment="1" applyProtection="1">
      <alignment horizontal="center" vertical="center" wrapText="1"/>
    </xf>
    <xf numFmtId="9" fontId="69" fillId="0" borderId="62" xfId="4" applyFont="1" applyFill="1" applyBorder="1" applyAlignment="1" applyProtection="1">
      <alignment horizontal="center" vertical="center"/>
    </xf>
    <xf numFmtId="9" fontId="69" fillId="0" borderId="2" xfId="4" applyFont="1" applyFill="1" applyBorder="1" applyAlignment="1" applyProtection="1">
      <alignment horizontal="center" vertical="center"/>
    </xf>
    <xf numFmtId="9" fontId="69" fillId="0" borderId="5" xfId="4" applyFont="1" applyFill="1" applyBorder="1" applyAlignment="1" applyProtection="1">
      <alignment horizontal="center" vertical="center"/>
    </xf>
    <xf numFmtId="9" fontId="69" fillId="0" borderId="1" xfId="4"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8" fillId="0" borderId="41" xfId="0" applyFont="1" applyFill="1" applyBorder="1" applyAlignment="1" applyProtection="1">
      <alignment horizontal="center" vertical="center"/>
    </xf>
    <xf numFmtId="0" fontId="21" fillId="0" borderId="1" xfId="0" applyFont="1" applyFill="1" applyBorder="1" applyAlignment="1" applyProtection="1">
      <alignment horizontal="center" vertical="center" textRotation="90" wrapText="1"/>
    </xf>
    <xf numFmtId="0" fontId="24" fillId="0" borderId="1" xfId="0" applyFont="1" applyFill="1" applyBorder="1" applyAlignment="1" applyProtection="1">
      <alignment horizontal="center" vertical="center" textRotation="90" wrapText="1"/>
    </xf>
    <xf numFmtId="0" fontId="147" fillId="0" borderId="1" xfId="0" applyFont="1" applyFill="1" applyBorder="1" applyAlignment="1" applyProtection="1">
      <alignment horizontal="center" vertical="center" wrapText="1"/>
    </xf>
    <xf numFmtId="0" fontId="112" fillId="0" borderId="1" xfId="0" applyFont="1" applyFill="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xf>
    <xf numFmtId="1" fontId="147" fillId="0" borderId="1" xfId="0" applyNumberFormat="1" applyFont="1" applyFill="1" applyBorder="1" applyAlignment="1" applyProtection="1">
      <alignment horizontal="center" vertical="center" wrapText="1"/>
    </xf>
    <xf numFmtId="0" fontId="116" fillId="0"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xf>
    <xf numFmtId="0" fontId="21"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textRotation="90" wrapText="1"/>
    </xf>
    <xf numFmtId="0" fontId="19" fillId="5" borderId="1" xfId="0" applyFont="1" applyFill="1" applyBorder="1" applyAlignment="1" applyProtection="1">
      <alignment horizontal="center" vertical="center" textRotation="90" wrapText="1"/>
    </xf>
    <xf numFmtId="0" fontId="20" fillId="5" borderId="1" xfId="0" applyFont="1" applyFill="1" applyBorder="1" applyAlignment="1" applyProtection="1">
      <alignment horizontal="center" vertical="center" textRotation="90" wrapText="1"/>
    </xf>
    <xf numFmtId="0" fontId="63" fillId="0" borderId="1" xfId="0" applyFont="1" applyFill="1" applyBorder="1" applyAlignment="1" applyProtection="1">
      <alignment horizontal="center" vertical="center" textRotation="90" wrapText="1"/>
    </xf>
    <xf numFmtId="2" fontId="115" fillId="0" borderId="3" xfId="0" applyNumberFormat="1" applyFont="1" applyFill="1" applyBorder="1" applyAlignment="1" applyProtection="1">
      <alignment horizontal="center" vertical="center"/>
    </xf>
    <xf numFmtId="2" fontId="201" fillId="0" borderId="3" xfId="0" applyNumberFormat="1" applyFont="1" applyFill="1" applyBorder="1" applyAlignment="1" applyProtection="1">
      <alignment horizontal="center" vertical="center"/>
    </xf>
    <xf numFmtId="0" fontId="151" fillId="0" borderId="3" xfId="0" applyFont="1" applyFill="1" applyBorder="1" applyAlignment="1" applyProtection="1">
      <alignment horizontal="center" vertical="center"/>
    </xf>
    <xf numFmtId="0" fontId="151" fillId="0" borderId="1" xfId="0" applyFont="1" applyFill="1" applyBorder="1" applyAlignment="1" applyProtection="1">
      <alignment horizontal="center" vertical="center"/>
    </xf>
    <xf numFmtId="2" fontId="152" fillId="0" borderId="3" xfId="0" applyNumberFormat="1" applyFont="1" applyFill="1" applyBorder="1" applyAlignment="1" applyProtection="1">
      <alignment horizontal="center" vertical="center" wrapText="1"/>
    </xf>
    <xf numFmtId="0" fontId="151" fillId="0" borderId="9" xfId="0" applyFont="1" applyFill="1" applyBorder="1" applyAlignment="1" applyProtection="1">
      <alignment horizontal="center" vertical="center"/>
    </xf>
    <xf numFmtId="0" fontId="39" fillId="0" borderId="3" xfId="0" applyFont="1" applyFill="1" applyBorder="1" applyAlignment="1" applyProtection="1">
      <alignment horizontal="center" vertical="center" wrapText="1"/>
    </xf>
    <xf numFmtId="0" fontId="149" fillId="0" borderId="9" xfId="0" applyFont="1" applyFill="1" applyBorder="1" applyAlignment="1" applyProtection="1">
      <alignment horizontal="center" vertical="center" wrapText="1"/>
    </xf>
    <xf numFmtId="0" fontId="202" fillId="0" borderId="11" xfId="0" applyFont="1" applyFill="1" applyBorder="1" applyAlignment="1" applyProtection="1">
      <alignment horizontal="center" vertical="center" wrapText="1"/>
    </xf>
    <xf numFmtId="0" fontId="202" fillId="0" borderId="12" xfId="0" applyFont="1" applyFill="1" applyBorder="1" applyAlignment="1" applyProtection="1">
      <alignment horizontal="center" vertical="center" wrapText="1"/>
    </xf>
    <xf numFmtId="0" fontId="202" fillId="0" borderId="85" xfId="0" applyFont="1" applyFill="1" applyBorder="1" applyAlignment="1" applyProtection="1">
      <alignment horizontal="center" vertical="center" wrapText="1"/>
    </xf>
    <xf numFmtId="0" fontId="202" fillId="0" borderId="78" xfId="0" applyFont="1" applyFill="1" applyBorder="1" applyAlignment="1" applyProtection="1">
      <alignment horizontal="center" vertical="center" wrapText="1"/>
    </xf>
    <xf numFmtId="0" fontId="55" fillId="12" borderId="1" xfId="1" applyFill="1" applyBorder="1" applyAlignment="1" applyProtection="1">
      <alignment horizontal="center" vertical="center" wrapText="1"/>
    </xf>
    <xf numFmtId="0" fontId="20" fillId="0" borderId="1" xfId="0" applyFont="1" applyFill="1" applyBorder="1" applyAlignment="1" applyProtection="1">
      <alignment horizontal="center" vertical="center" textRotation="90" wrapText="1"/>
    </xf>
    <xf numFmtId="0" fontId="62" fillId="0" borderId="1" xfId="0" applyFont="1" applyFill="1" applyBorder="1" applyAlignment="1" applyProtection="1">
      <alignment horizontal="center" vertical="center" textRotation="90" wrapText="1"/>
    </xf>
    <xf numFmtId="0" fontId="20" fillId="0" borderId="34"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108" fillId="0" borderId="11" xfId="0" applyFont="1" applyFill="1" applyBorder="1" applyAlignment="1" applyProtection="1">
      <alignment horizontal="center" vertical="center"/>
    </xf>
    <xf numFmtId="2" fontId="115" fillId="0" borderId="65" xfId="0" applyNumberFormat="1" applyFont="1" applyFill="1" applyBorder="1" applyAlignment="1" applyProtection="1">
      <alignment horizontal="center" vertical="center"/>
    </xf>
    <xf numFmtId="2" fontId="152" fillId="0" borderId="1" xfId="0" applyNumberFormat="1" applyFont="1" applyFill="1" applyBorder="1" applyAlignment="1" applyProtection="1">
      <alignment horizontal="center" vertical="center" wrapText="1"/>
    </xf>
    <xf numFmtId="9" fontId="157" fillId="0" borderId="2" xfId="4" applyFont="1" applyFill="1" applyBorder="1" applyAlignment="1" applyProtection="1">
      <alignment horizontal="center" vertical="center"/>
    </xf>
    <xf numFmtId="9" fontId="157" fillId="0" borderId="1" xfId="4" applyFont="1" applyFill="1" applyBorder="1" applyAlignment="1" applyProtection="1">
      <alignment horizontal="center" vertical="center"/>
    </xf>
    <xf numFmtId="9" fontId="59" fillId="0" borderId="2" xfId="4" applyFont="1" applyBorder="1" applyAlignment="1" applyProtection="1">
      <alignment horizontal="center" vertical="center"/>
    </xf>
    <xf numFmtId="9" fontId="59" fillId="0" borderId="70" xfId="4" applyFont="1" applyBorder="1" applyAlignment="1" applyProtection="1">
      <alignment horizontal="center" vertical="center"/>
    </xf>
    <xf numFmtId="9" fontId="59" fillId="0" borderId="1" xfId="4" applyFont="1" applyBorder="1" applyAlignment="1" applyProtection="1">
      <alignment horizontal="center" vertical="center"/>
    </xf>
    <xf numFmtId="9" fontId="59" fillId="0" borderId="63" xfId="4" applyFont="1" applyBorder="1" applyAlignment="1" applyProtection="1">
      <alignment horizontal="center" vertical="center"/>
    </xf>
    <xf numFmtId="9" fontId="77" fillId="0" borderId="182" xfId="4" applyFont="1" applyFill="1" applyBorder="1" applyAlignment="1" applyProtection="1">
      <alignment horizontal="center" vertical="center" wrapText="1"/>
    </xf>
    <xf numFmtId="9" fontId="77" fillId="0" borderId="183" xfId="4" applyFont="1" applyFill="1" applyBorder="1" applyAlignment="1" applyProtection="1">
      <alignment horizontal="center" vertical="center" wrapText="1"/>
    </xf>
    <xf numFmtId="9" fontId="77" fillId="0" borderId="185" xfId="4" applyFont="1" applyFill="1" applyBorder="1" applyAlignment="1" applyProtection="1">
      <alignment horizontal="center" vertical="center" wrapText="1"/>
    </xf>
    <xf numFmtId="9" fontId="77" fillId="0" borderId="1" xfId="4" applyFont="1" applyFill="1" applyBorder="1" applyAlignment="1" applyProtection="1">
      <alignment horizontal="center" vertical="center" wrapText="1"/>
    </xf>
    <xf numFmtId="9" fontId="157" fillId="0" borderId="183" xfId="4" applyFont="1" applyFill="1" applyBorder="1" applyAlignment="1" applyProtection="1">
      <alignment horizontal="center" vertical="center" wrapText="1"/>
    </xf>
    <xf numFmtId="9" fontId="157" fillId="0" borderId="184" xfId="4" applyFont="1" applyFill="1" applyBorder="1" applyAlignment="1" applyProtection="1">
      <alignment horizontal="center" vertical="center" wrapText="1"/>
    </xf>
    <xf numFmtId="9" fontId="157" fillId="0" borderId="1" xfId="4" applyFont="1" applyFill="1" applyBorder="1" applyAlignment="1" applyProtection="1">
      <alignment horizontal="center" vertical="center" wrapText="1"/>
    </xf>
    <xf numFmtId="9" fontId="157" fillId="0" borderId="186" xfId="4"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xf>
    <xf numFmtId="0" fontId="36" fillId="0" borderId="68" xfId="0" applyFont="1" applyFill="1" applyBorder="1" applyAlignment="1" applyProtection="1">
      <alignment horizontal="center" vertical="center"/>
    </xf>
    <xf numFmtId="0" fontId="8" fillId="0" borderId="120" xfId="0" applyFont="1" applyFill="1" applyBorder="1" applyAlignment="1" applyProtection="1">
      <alignment horizontal="center" vertical="center"/>
    </xf>
    <xf numFmtId="0" fontId="8" fillId="0" borderId="68" xfId="0" applyFont="1" applyFill="1" applyBorder="1" applyAlignment="1" applyProtection="1">
      <alignment horizontal="center" vertical="center"/>
    </xf>
    <xf numFmtId="0" fontId="8" fillId="0" borderId="105" xfId="0" applyFont="1" applyFill="1" applyBorder="1" applyAlignment="1" applyProtection="1">
      <alignment horizontal="center" vertical="center"/>
    </xf>
    <xf numFmtId="0" fontId="8" fillId="0" borderId="114"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40" xfId="0" applyFont="1" applyFill="1" applyBorder="1" applyAlignment="1" applyProtection="1">
      <alignment horizontal="center" vertical="center"/>
    </xf>
    <xf numFmtId="0" fontId="8" fillId="0" borderId="116"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8" fillId="0" borderId="61"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20" fillId="0" borderId="117"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1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12" xfId="0" applyFont="1" applyFill="1" applyBorder="1" applyAlignment="1" applyProtection="1">
      <alignment horizontal="center" vertical="center" wrapText="1"/>
    </xf>
    <xf numFmtId="0" fontId="8" fillId="0" borderId="62" xfId="0" applyFont="1" applyFill="1" applyBorder="1" applyAlignment="1" applyProtection="1">
      <alignment horizontal="center" vertical="center"/>
    </xf>
    <xf numFmtId="0" fontId="20" fillId="0" borderId="5" xfId="0" applyFont="1" applyFill="1" applyBorder="1" applyAlignment="1" applyProtection="1">
      <alignment horizontal="center" vertical="center" textRotation="90" wrapText="1"/>
    </xf>
    <xf numFmtId="0" fontId="28" fillId="0" borderId="8" xfId="0" applyFont="1" applyFill="1" applyBorder="1" applyAlignment="1" applyProtection="1">
      <alignment horizontal="center" vertical="center"/>
    </xf>
    <xf numFmtId="0" fontId="28" fillId="0" borderId="9" xfId="0" applyFont="1" applyFill="1" applyBorder="1" applyAlignment="1" applyProtection="1">
      <alignment horizontal="center" vertical="center"/>
    </xf>
    <xf numFmtId="0" fontId="64" fillId="0" borderId="34" xfId="0" applyFont="1" applyFill="1" applyBorder="1" applyAlignment="1" applyProtection="1">
      <alignment horizontal="center" vertical="center" textRotation="90" wrapText="1"/>
    </xf>
    <xf numFmtId="0" fontId="64" fillId="0" borderId="9" xfId="0" applyFont="1" applyFill="1" applyBorder="1" applyAlignment="1" applyProtection="1">
      <alignment horizontal="center" vertical="center" textRotation="90" wrapText="1"/>
    </xf>
    <xf numFmtId="0" fontId="20" fillId="0" borderId="13" xfId="0" applyFont="1" applyFill="1" applyBorder="1" applyAlignment="1" applyProtection="1">
      <alignment horizontal="center" vertical="center" wrapText="1"/>
    </xf>
    <xf numFmtId="0" fontId="20" fillId="0" borderId="131" xfId="0" applyFont="1" applyFill="1" applyBorder="1" applyAlignment="1" applyProtection="1">
      <alignment horizontal="center" vertical="center" wrapText="1"/>
    </xf>
    <xf numFmtId="0" fontId="147" fillId="0" borderId="11" xfId="0" applyFont="1" applyFill="1" applyBorder="1" applyAlignment="1" applyProtection="1">
      <alignment horizontal="center" vertical="center" wrapText="1"/>
    </xf>
    <xf numFmtId="0" fontId="147" fillId="0" borderId="129" xfId="0" applyFont="1" applyFill="1" applyBorder="1" applyAlignment="1" applyProtection="1">
      <alignment horizontal="center" vertical="center" wrapText="1"/>
    </xf>
    <xf numFmtId="0" fontId="39" fillId="0" borderId="61" xfId="0" applyFont="1" applyFill="1" applyBorder="1" applyAlignment="1" applyProtection="1">
      <alignment horizontal="center" vertical="center" wrapText="1"/>
    </xf>
    <xf numFmtId="0" fontId="39" fillId="0" borderId="58" xfId="0" applyFont="1" applyFill="1" applyBorder="1" applyAlignment="1" applyProtection="1">
      <alignment horizontal="center" vertical="center" wrapText="1"/>
    </xf>
    <xf numFmtId="0" fontId="39" fillId="0" borderId="12" xfId="0" applyFont="1" applyFill="1" applyBorder="1" applyAlignment="1" applyProtection="1">
      <alignment horizontal="center" vertical="center" wrapText="1"/>
    </xf>
    <xf numFmtId="0" fontId="39" fillId="0" borderId="63" xfId="0" applyFont="1" applyFill="1" applyBorder="1" applyAlignment="1" applyProtection="1">
      <alignment horizontal="center" vertical="center" wrapText="1"/>
    </xf>
    <xf numFmtId="0" fontId="155" fillId="0" borderId="115" xfId="0" applyFont="1" applyFill="1" applyBorder="1" applyAlignment="1" applyProtection="1">
      <alignment horizontal="center"/>
    </xf>
    <xf numFmtId="0" fontId="155" fillId="0" borderId="3" xfId="0" applyFont="1" applyFill="1" applyBorder="1" applyAlignment="1" applyProtection="1">
      <alignment horizontal="center"/>
    </xf>
    <xf numFmtId="0" fontId="155" fillId="0" borderId="69" xfId="0" applyFont="1" applyFill="1" applyBorder="1" applyAlignment="1" applyProtection="1">
      <alignment horizontal="center"/>
    </xf>
    <xf numFmtId="0" fontId="147" fillId="0" borderId="65" xfId="0" applyFont="1" applyFill="1" applyBorder="1" applyAlignment="1" applyProtection="1">
      <alignment horizontal="center" vertical="center" wrapText="1"/>
    </xf>
    <xf numFmtId="0" fontId="147" fillId="0" borderId="130" xfId="0" applyFont="1" applyFill="1" applyBorder="1" applyAlignment="1" applyProtection="1">
      <alignment horizontal="center" vertical="center" wrapText="1"/>
    </xf>
    <xf numFmtId="0" fontId="11" fillId="0" borderId="111" xfId="0" applyFont="1" applyFill="1" applyBorder="1" applyAlignment="1" applyProtection="1">
      <alignment horizontal="center" vertical="center"/>
    </xf>
    <xf numFmtId="0" fontId="11" fillId="0" borderId="7" xfId="0" applyFont="1" applyFill="1" applyBorder="1" applyAlignment="1" applyProtection="1">
      <alignment horizontal="center" vertical="center"/>
    </xf>
    <xf numFmtId="0" fontId="150" fillId="0" borderId="1" xfId="0" applyFont="1" applyFill="1" applyBorder="1" applyAlignment="1" applyProtection="1">
      <alignment horizontal="left" vertical="center" wrapText="1"/>
    </xf>
    <xf numFmtId="0" fontId="150" fillId="0" borderId="3" xfId="0" applyFont="1" applyFill="1" applyBorder="1" applyAlignment="1" applyProtection="1">
      <alignment horizontal="left" vertical="center" wrapText="1"/>
    </xf>
    <xf numFmtId="0" fontId="39" fillId="0" borderId="14" xfId="0" applyFont="1" applyFill="1" applyBorder="1" applyAlignment="1" applyProtection="1">
      <alignment horizontal="center" vertical="center" wrapText="1"/>
    </xf>
    <xf numFmtId="14" fontId="56" fillId="0" borderId="7" xfId="0" applyNumberFormat="1" applyFont="1" applyFill="1" applyBorder="1" applyAlignment="1" applyProtection="1">
      <alignment horizontal="center" vertical="center"/>
    </xf>
    <xf numFmtId="0" fontId="154" fillId="0" borderId="7" xfId="0" applyFont="1" applyFill="1" applyBorder="1" applyAlignment="1" applyProtection="1">
      <alignment horizontal="left"/>
    </xf>
    <xf numFmtId="0" fontId="155" fillId="0" borderId="66" xfId="0" applyFont="1" applyFill="1" applyBorder="1" applyAlignment="1" applyProtection="1">
      <alignment horizontal="left"/>
    </xf>
    <xf numFmtId="0" fontId="227" fillId="7" borderId="155" xfId="0" applyFont="1" applyFill="1" applyBorder="1" applyAlignment="1">
      <alignment horizontal="center" vertical="center"/>
    </xf>
    <xf numFmtId="0" fontId="227" fillId="7" borderId="156" xfId="0" applyFont="1" applyFill="1" applyBorder="1" applyAlignment="1">
      <alignment horizontal="center" vertical="center"/>
    </xf>
    <xf numFmtId="0" fontId="227" fillId="7" borderId="157" xfId="0" applyFont="1" applyFill="1" applyBorder="1" applyAlignment="1">
      <alignment horizontal="center" vertical="center"/>
    </xf>
    <xf numFmtId="0" fontId="227" fillId="7" borderId="153" xfId="0" applyFont="1" applyFill="1" applyBorder="1" applyAlignment="1">
      <alignment horizontal="center" vertical="center"/>
    </xf>
    <xf numFmtId="0" fontId="227" fillId="7" borderId="16" xfId="0" applyFont="1" applyFill="1" applyBorder="1" applyAlignment="1">
      <alignment horizontal="center" vertical="center"/>
    </xf>
    <xf numFmtId="0" fontId="227" fillId="7" borderId="154" xfId="0" applyFont="1" applyFill="1" applyBorder="1" applyAlignment="1">
      <alignment horizontal="center" vertical="center"/>
    </xf>
    <xf numFmtId="0" fontId="222" fillId="7" borderId="1" xfId="0" applyFont="1" applyFill="1" applyBorder="1" applyAlignment="1" applyProtection="1">
      <alignment horizontal="center" vertical="top" wrapText="1"/>
    </xf>
    <xf numFmtId="0" fontId="222" fillId="6" borderId="1" xfId="0" applyFont="1" applyFill="1" applyBorder="1" applyAlignment="1" applyProtection="1">
      <alignment horizontal="center" vertical="top" wrapText="1"/>
    </xf>
    <xf numFmtId="0" fontId="221" fillId="0" borderId="1" xfId="0" applyFont="1" applyBorder="1" applyAlignment="1" applyProtection="1">
      <alignment horizontal="center" vertical="center" wrapText="1"/>
    </xf>
    <xf numFmtId="0" fontId="221" fillId="7"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textRotation="90" wrapText="1"/>
    </xf>
    <xf numFmtId="0" fontId="221" fillId="7" borderId="1" xfId="0" applyFont="1" applyFill="1" applyBorder="1" applyAlignment="1" applyProtection="1">
      <alignment horizontal="center" vertical="center" textRotation="90" wrapText="1"/>
    </xf>
    <xf numFmtId="0" fontId="219" fillId="6" borderId="1" xfId="0" applyFont="1" applyFill="1" applyBorder="1" applyAlignment="1" applyProtection="1">
      <alignment horizontal="center" vertical="center" wrapText="1"/>
    </xf>
    <xf numFmtId="0" fontId="218" fillId="0" borderId="1" xfId="0" applyFont="1" applyBorder="1" applyAlignment="1" applyProtection="1">
      <alignment horizontal="center" vertical="center"/>
    </xf>
    <xf numFmtId="0" fontId="219" fillId="7" borderId="1" xfId="0" applyFont="1" applyFill="1" applyBorder="1" applyAlignment="1" applyProtection="1">
      <alignment horizontal="center" vertical="center" wrapText="1"/>
    </xf>
    <xf numFmtId="0" fontId="0" fillId="8" borderId="1" xfId="0" applyFill="1" applyBorder="1" applyAlignment="1" applyProtection="1">
      <alignment horizontal="center"/>
    </xf>
    <xf numFmtId="0" fontId="220" fillId="0" borderId="1" xfId="0" applyFont="1" applyBorder="1" applyAlignment="1" applyProtection="1">
      <alignment horizontal="center" vertical="center"/>
    </xf>
    <xf numFmtId="0" fontId="11" fillId="0" borderId="63" xfId="0" applyFont="1" applyFill="1" applyBorder="1" applyAlignment="1" applyProtection="1">
      <alignment horizontal="center" vertical="center"/>
    </xf>
    <xf numFmtId="0" fontId="62" fillId="0" borderId="1" xfId="0" applyFont="1" applyFill="1" applyBorder="1" applyAlignment="1" applyProtection="1">
      <alignment horizontal="center" vertical="center" wrapText="1"/>
    </xf>
    <xf numFmtId="0" fontId="8" fillId="0" borderId="59" xfId="0" applyFont="1" applyFill="1" applyBorder="1" applyAlignment="1" applyProtection="1">
      <alignment horizontal="center" vertical="center"/>
    </xf>
    <xf numFmtId="0" fontId="8" fillId="0" borderId="60" xfId="0" applyFont="1" applyFill="1" applyBorder="1" applyAlignment="1" applyProtection="1">
      <alignment horizontal="center" vertical="center"/>
    </xf>
    <xf numFmtId="0" fontId="246" fillId="12" borderId="1" xfId="1" applyFont="1" applyFill="1" applyBorder="1" applyAlignment="1" applyProtection="1">
      <alignment horizontal="center" vertical="center" wrapText="1"/>
    </xf>
    <xf numFmtId="0" fontId="24" fillId="0" borderId="63" xfId="0" applyFont="1" applyFill="1" applyBorder="1" applyAlignment="1" applyProtection="1">
      <alignment horizontal="center" vertical="center" textRotation="90" wrapText="1"/>
    </xf>
    <xf numFmtId="0" fontId="67" fillId="0" borderId="1" xfId="0" applyFont="1" applyFill="1" applyBorder="1" applyAlignment="1" applyProtection="1">
      <alignment horizontal="center" vertical="center" wrapText="1"/>
    </xf>
    <xf numFmtId="0" fontId="8" fillId="0" borderId="99" xfId="0" applyFont="1" applyFill="1" applyBorder="1" applyAlignment="1" applyProtection="1">
      <alignment vertical="center" wrapText="1"/>
    </xf>
    <xf numFmtId="0" fontId="8" fillId="0" borderId="96" xfId="0" applyFont="1" applyFill="1" applyBorder="1" applyAlignment="1" applyProtection="1">
      <alignment vertical="center" wrapText="1"/>
    </xf>
    <xf numFmtId="0" fontId="67" fillId="0" borderId="96" xfId="0" applyFont="1" applyFill="1" applyBorder="1" applyAlignment="1" applyProtection="1">
      <alignment horizontal="center" vertical="center" wrapText="1"/>
    </xf>
    <xf numFmtId="0" fontId="176" fillId="0" borderId="12" xfId="0" applyFont="1" applyFill="1" applyBorder="1" applyAlignment="1" applyProtection="1">
      <alignment vertical="center" wrapText="1"/>
    </xf>
    <xf numFmtId="0" fontId="176" fillId="0" borderId="1" xfId="0" applyFont="1" applyFill="1" applyBorder="1" applyAlignment="1" applyProtection="1">
      <alignment vertical="center" wrapText="1"/>
    </xf>
    <xf numFmtId="0" fontId="66" fillId="0" borderId="12" xfId="0" applyFont="1" applyFill="1" applyBorder="1" applyAlignment="1" applyProtection="1">
      <alignment vertical="center"/>
    </xf>
    <xf numFmtId="0" fontId="66" fillId="0" borderId="1" xfId="0" applyFont="1" applyFill="1" applyBorder="1" applyAlignment="1" applyProtection="1">
      <alignment vertical="center"/>
    </xf>
    <xf numFmtId="0" fontId="67" fillId="0" borderId="12" xfId="0" applyFont="1" applyFill="1" applyBorder="1" applyAlignment="1" applyProtection="1">
      <alignment vertical="center" wrapText="1"/>
    </xf>
    <xf numFmtId="0" fontId="67" fillId="0" borderId="1" xfId="0" applyFont="1" applyFill="1" applyBorder="1" applyAlignment="1" applyProtection="1">
      <alignment vertical="center" wrapText="1"/>
    </xf>
    <xf numFmtId="1" fontId="167" fillId="0" borderId="103" xfId="0" applyNumberFormat="1" applyFont="1" applyBorder="1" applyAlignment="1">
      <alignment horizontal="center" vertical="center"/>
    </xf>
    <xf numFmtId="1" fontId="167" fillId="0" borderId="0" xfId="0" applyNumberFormat="1" applyFont="1" applyBorder="1" applyAlignment="1">
      <alignment horizontal="center" vertical="center"/>
    </xf>
    <xf numFmtId="1" fontId="167" fillId="0" borderId="40" xfId="0" applyNumberFormat="1" applyFont="1" applyBorder="1" applyAlignment="1">
      <alignment horizontal="center" vertical="center"/>
    </xf>
    <xf numFmtId="0" fontId="180" fillId="0" borderId="12" xfId="0" applyFont="1" applyFill="1" applyBorder="1" applyAlignment="1" applyProtection="1">
      <alignment horizontal="right" vertical="center"/>
    </xf>
    <xf numFmtId="0" fontId="180" fillId="0" borderId="1" xfId="0" applyFont="1" applyFill="1" applyBorder="1" applyAlignment="1" applyProtection="1">
      <alignment horizontal="right" vertical="center"/>
    </xf>
    <xf numFmtId="1" fontId="179" fillId="0" borderId="1" xfId="0" applyNumberFormat="1" applyFont="1" applyBorder="1" applyAlignment="1">
      <alignment horizontal="center" vertical="center"/>
    </xf>
    <xf numFmtId="1" fontId="179" fillId="0" borderId="13" xfId="0" applyNumberFormat="1" applyFont="1" applyBorder="1" applyAlignment="1">
      <alignment horizontal="center" vertical="center"/>
    </xf>
    <xf numFmtId="1" fontId="179" fillId="0" borderId="14" xfId="0" applyNumberFormat="1" applyFont="1" applyBorder="1" applyAlignment="1">
      <alignment horizontal="center" vertical="center"/>
    </xf>
    <xf numFmtId="1" fontId="179" fillId="0" borderId="61" xfId="0" applyNumberFormat="1" applyFont="1" applyBorder="1" applyAlignment="1">
      <alignment horizontal="center" vertical="center"/>
    </xf>
    <xf numFmtId="0" fontId="67" fillId="0" borderId="12" xfId="0" applyFont="1" applyFill="1" applyBorder="1" applyAlignment="1" applyProtection="1">
      <alignment horizontal="right" vertical="center"/>
    </xf>
    <xf numFmtId="0" fontId="67" fillId="0" borderId="1" xfId="0" applyFont="1" applyFill="1" applyBorder="1" applyAlignment="1" applyProtection="1">
      <alignment horizontal="right" vertical="center"/>
    </xf>
    <xf numFmtId="1" fontId="167" fillId="0" borderId="1" xfId="0" applyNumberFormat="1" applyFont="1" applyBorder="1" applyAlignment="1">
      <alignment horizontal="center" vertical="center"/>
    </xf>
    <xf numFmtId="0" fontId="167" fillId="0" borderId="1" xfId="0" applyFont="1" applyFill="1" applyBorder="1" applyAlignment="1" applyProtection="1">
      <alignment horizontal="center" vertical="center"/>
    </xf>
    <xf numFmtId="0" fontId="177" fillId="0" borderId="12" xfId="0" applyFont="1" applyFill="1" applyBorder="1" applyAlignment="1" applyProtection="1">
      <alignment horizontal="right" vertical="center"/>
    </xf>
    <xf numFmtId="0" fontId="177" fillId="0" borderId="1" xfId="0" applyFont="1" applyFill="1" applyBorder="1" applyAlignment="1" applyProtection="1">
      <alignment horizontal="right" vertical="center"/>
    </xf>
    <xf numFmtId="0" fontId="67" fillId="0" borderId="35" xfId="0" applyFont="1" applyFill="1" applyBorder="1" applyAlignment="1" applyProtection="1">
      <alignment horizontal="center" vertical="center" wrapText="1"/>
    </xf>
    <xf numFmtId="0" fontId="67" fillId="0" borderId="36" xfId="0" applyFont="1" applyFill="1" applyBorder="1" applyAlignment="1" applyProtection="1">
      <alignment horizontal="center" vertical="center" wrapText="1"/>
    </xf>
    <xf numFmtId="0" fontId="67" fillId="0" borderId="37" xfId="0" applyFont="1" applyFill="1" applyBorder="1" applyAlignment="1" applyProtection="1">
      <alignment horizontal="center" vertical="center" wrapText="1"/>
    </xf>
    <xf numFmtId="0" fontId="64" fillId="0" borderId="12" xfId="0" applyFont="1" applyBorder="1" applyAlignment="1">
      <alignment horizontal="left" vertical="center"/>
    </xf>
    <xf numFmtId="0" fontId="64" fillId="0" borderId="1" xfId="0" applyFont="1" applyBorder="1" applyAlignment="1">
      <alignment horizontal="left" vertical="center"/>
    </xf>
    <xf numFmtId="0" fontId="16" fillId="0" borderId="1" xfId="0" applyFont="1" applyFill="1" applyBorder="1" applyAlignment="1" applyProtection="1">
      <alignment horizontal="center" vertical="center" wrapText="1"/>
    </xf>
    <xf numFmtId="0" fontId="67" fillId="0" borderId="12" xfId="0" applyFont="1" applyBorder="1" applyAlignment="1">
      <alignment horizontal="left" vertical="center"/>
    </xf>
    <xf numFmtId="0" fontId="67" fillId="0" borderId="1" xfId="0" applyFont="1" applyBorder="1" applyAlignment="1">
      <alignment horizontal="left" vertical="center"/>
    </xf>
    <xf numFmtId="0" fontId="67" fillId="0" borderId="12" xfId="0" applyFont="1" applyFill="1" applyBorder="1" applyAlignment="1" applyProtection="1">
      <alignment horizontal="left" vertical="center"/>
    </xf>
    <xf numFmtId="0" fontId="67" fillId="0" borderId="1" xfId="0" applyFont="1" applyFill="1" applyBorder="1" applyAlignment="1" applyProtection="1">
      <alignment horizontal="left" vertical="center"/>
    </xf>
    <xf numFmtId="1" fontId="178" fillId="0" borderId="1" xfId="0" applyNumberFormat="1" applyFont="1" applyFill="1" applyBorder="1" applyAlignment="1" applyProtection="1">
      <alignment horizontal="center" vertical="center" wrapText="1"/>
    </xf>
    <xf numFmtId="0" fontId="182" fillId="0" borderId="12" xfId="0" applyFont="1" applyBorder="1" applyAlignment="1">
      <alignment horizontal="left" vertical="center"/>
    </xf>
    <xf numFmtId="0" fontId="182" fillId="0" borderId="1" xfId="0" applyFont="1" applyBorder="1" applyAlignment="1">
      <alignment horizontal="left" vertical="center"/>
    </xf>
    <xf numFmtId="0" fontId="175" fillId="0" borderId="1" xfId="0" applyFont="1" applyFill="1" applyBorder="1" applyAlignment="1" applyProtection="1">
      <alignment horizontal="left" vertical="center"/>
    </xf>
    <xf numFmtId="0" fontId="175" fillId="0" borderId="95" xfId="0" applyFont="1" applyFill="1" applyBorder="1" applyAlignment="1" applyProtection="1">
      <alignment horizontal="left" vertical="center"/>
    </xf>
    <xf numFmtId="167" fontId="175" fillId="0" borderId="1" xfId="0" applyNumberFormat="1" applyFont="1" applyFill="1" applyBorder="1" applyAlignment="1" applyProtection="1">
      <alignment horizontal="left" vertical="center"/>
    </xf>
    <xf numFmtId="167" fontId="175" fillId="0" borderId="95" xfId="0" applyNumberFormat="1" applyFont="1" applyFill="1" applyBorder="1" applyAlignment="1" applyProtection="1">
      <alignment horizontal="left" vertical="center"/>
    </xf>
    <xf numFmtId="0" fontId="82" fillId="0" borderId="98" xfId="0" applyFont="1" applyFill="1" applyBorder="1" applyAlignment="1" applyProtection="1">
      <alignment horizontal="center" vertical="center" wrapText="1"/>
    </xf>
    <xf numFmtId="0" fontId="82" fillId="0" borderId="93" xfId="0" applyFont="1" applyFill="1" applyBorder="1" applyAlignment="1" applyProtection="1">
      <alignment horizontal="center" vertical="center" wrapText="1"/>
    </xf>
    <xf numFmtId="0" fontId="82" fillId="0" borderId="94" xfId="0" applyFont="1" applyFill="1" applyBorder="1" applyAlignment="1" applyProtection="1">
      <alignment horizontal="center" vertical="center" wrapText="1"/>
    </xf>
    <xf numFmtId="0" fontId="0" fillId="0" borderId="104" xfId="0" applyBorder="1" applyAlignment="1">
      <alignment horizontal="center"/>
    </xf>
    <xf numFmtId="0" fontId="0" fillId="0" borderId="101" xfId="0" applyBorder="1" applyAlignment="1">
      <alignment horizontal="center"/>
    </xf>
    <xf numFmtId="0" fontId="59" fillId="0" borderId="12"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0" fontId="59" fillId="0" borderId="95" xfId="0" applyFont="1" applyFill="1" applyBorder="1" applyAlignment="1" applyProtection="1">
      <alignment horizontal="center" vertical="center" wrapText="1"/>
    </xf>
    <xf numFmtId="0" fontId="67" fillId="0" borderId="12" xfId="0" applyFont="1" applyFill="1" applyBorder="1" applyAlignment="1" applyProtection="1">
      <alignment horizontal="center" vertical="center"/>
    </xf>
    <xf numFmtId="0" fontId="67" fillId="0" borderId="1" xfId="0" applyFont="1" applyFill="1" applyBorder="1" applyAlignment="1" applyProtection="1">
      <alignment horizontal="center" vertical="center"/>
    </xf>
    <xf numFmtId="0" fontId="67" fillId="0" borderId="95" xfId="0" applyFont="1" applyFill="1" applyBorder="1" applyAlignment="1" applyProtection="1">
      <alignment horizontal="left" vertical="center"/>
    </xf>
    <xf numFmtId="0" fontId="158" fillId="0" borderId="35" xfId="0" applyFont="1" applyBorder="1" applyAlignment="1" applyProtection="1">
      <alignment horizontal="left" vertical="center"/>
    </xf>
    <xf numFmtId="0" fontId="158" fillId="0" borderId="36" xfId="0" applyFont="1" applyBorder="1" applyAlignment="1" applyProtection="1">
      <alignment horizontal="left" vertical="center"/>
    </xf>
    <xf numFmtId="0" fontId="158" fillId="0" borderId="122" xfId="0" applyFont="1" applyBorder="1" applyAlignment="1" applyProtection="1">
      <alignment horizontal="left" vertical="center"/>
    </xf>
    <xf numFmtId="0" fontId="6" fillId="0" borderId="62" xfId="0" applyFont="1" applyFill="1" applyBorder="1" applyAlignment="1" applyProtection="1">
      <alignment horizontal="center" vertical="center" wrapText="1"/>
    </xf>
    <xf numFmtId="0" fontId="6" fillId="0" borderId="2"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0" fontId="6" fillId="0" borderId="70" xfId="0" applyFont="1" applyFill="1" applyBorder="1" applyAlignment="1" applyProtection="1">
      <alignment horizontal="center" vertical="center" wrapText="1"/>
    </xf>
    <xf numFmtId="0" fontId="59" fillId="0" borderId="5"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xf>
    <xf numFmtId="0" fontId="59" fillId="0" borderId="63" xfId="0" applyFont="1" applyFill="1" applyBorder="1" applyAlignment="1" applyProtection="1">
      <alignment horizontal="center" vertical="center" wrapText="1"/>
    </xf>
    <xf numFmtId="0" fontId="6" fillId="0" borderId="11" xfId="0" applyFont="1" applyFill="1" applyBorder="1" applyAlignment="1" applyProtection="1">
      <alignment horizontal="left" vertical="center"/>
    </xf>
    <xf numFmtId="0" fontId="6" fillId="0" borderId="7" xfId="0" applyFont="1" applyFill="1" applyBorder="1" applyAlignment="1" applyProtection="1">
      <alignment horizontal="left" vertical="center"/>
    </xf>
    <xf numFmtId="0" fontId="6" fillId="0" borderId="64" xfId="0" applyFont="1" applyFill="1" applyBorder="1" applyAlignment="1" applyProtection="1">
      <alignment horizontal="left" vertical="center"/>
    </xf>
    <xf numFmtId="0" fontId="8" fillId="0" borderId="108" xfId="0" applyFont="1" applyFill="1" applyBorder="1" applyAlignment="1" applyProtection="1">
      <alignment horizontal="center" vertical="center" wrapText="1"/>
    </xf>
    <xf numFmtId="0" fontId="0" fillId="0" borderId="126" xfId="0" applyBorder="1" applyAlignment="1">
      <alignment horizontal="center"/>
    </xf>
    <xf numFmtId="1" fontId="6" fillId="0" borderId="35" xfId="0" applyNumberFormat="1" applyFont="1" applyFill="1" applyBorder="1" applyAlignment="1" applyProtection="1">
      <alignment horizontal="center" vertical="center"/>
    </xf>
    <xf numFmtId="1" fontId="6" fillId="0" borderId="36" xfId="0" applyNumberFormat="1" applyFont="1" applyFill="1" applyBorder="1" applyAlignment="1" applyProtection="1">
      <alignment horizontal="center" vertical="center"/>
    </xf>
    <xf numFmtId="1" fontId="6" fillId="0" borderId="122" xfId="0" applyNumberFormat="1" applyFont="1" applyFill="1" applyBorder="1" applyAlignment="1" applyProtection="1">
      <alignment horizontal="center" vertical="center"/>
    </xf>
    <xf numFmtId="1" fontId="158" fillId="0" borderId="11" xfId="0" applyNumberFormat="1" applyFont="1" applyBorder="1" applyAlignment="1">
      <alignment horizontal="center"/>
    </xf>
    <xf numFmtId="1" fontId="158" fillId="0" borderId="7" xfId="0" applyNumberFormat="1" applyFont="1" applyBorder="1" applyAlignment="1">
      <alignment horizontal="center"/>
    </xf>
    <xf numFmtId="1" fontId="158" fillId="0" borderId="64" xfId="0" applyNumberFormat="1" applyFont="1" applyBorder="1" applyAlignment="1">
      <alignment horizontal="center"/>
    </xf>
    <xf numFmtId="14" fontId="158" fillId="0" borderId="65" xfId="0" applyNumberFormat="1" applyFont="1" applyFill="1" applyBorder="1" applyAlignment="1" applyProtection="1">
      <alignment horizontal="center" vertical="center" wrapText="1"/>
    </xf>
    <xf numFmtId="14" fontId="158" fillId="0" borderId="66" xfId="0" applyNumberFormat="1" applyFont="1" applyFill="1" applyBorder="1" applyAlignment="1" applyProtection="1">
      <alignment horizontal="center" vertical="center" wrapText="1"/>
    </xf>
    <xf numFmtId="14" fontId="158" fillId="0" borderId="67" xfId="0" applyNumberFormat="1" applyFont="1" applyFill="1" applyBorder="1" applyAlignment="1" applyProtection="1">
      <alignment horizontal="center" vertical="center" wrapText="1"/>
    </xf>
    <xf numFmtId="14" fontId="158" fillId="0" borderId="35" xfId="0" applyNumberFormat="1" applyFont="1" applyBorder="1" applyAlignment="1" applyProtection="1">
      <alignment horizontal="left" vertical="center"/>
    </xf>
    <xf numFmtId="14" fontId="158" fillId="0" borderId="36" xfId="0" applyNumberFormat="1" applyFont="1" applyBorder="1" applyAlignment="1" applyProtection="1">
      <alignment horizontal="left" vertical="center"/>
    </xf>
    <xf numFmtId="14" fontId="158" fillId="0" borderId="122" xfId="0" applyNumberFormat="1" applyFont="1" applyBorder="1" applyAlignment="1" applyProtection="1">
      <alignment horizontal="left" vertical="center"/>
    </xf>
    <xf numFmtId="0" fontId="158" fillId="0" borderId="11"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58" fillId="0" borderId="64" xfId="0" applyFont="1" applyFill="1" applyBorder="1" applyAlignment="1" applyProtection="1">
      <alignment horizontal="center" vertical="center"/>
    </xf>
    <xf numFmtId="1" fontId="163" fillId="0" borderId="11" xfId="0" applyNumberFormat="1" applyFont="1" applyFill="1" applyBorder="1" applyAlignment="1" applyProtection="1">
      <alignment horizontal="center" vertical="center"/>
    </xf>
    <xf numFmtId="1" fontId="163" fillId="0" borderId="7" xfId="0" applyNumberFormat="1" applyFont="1" applyFill="1" applyBorder="1" applyAlignment="1" applyProtection="1">
      <alignment horizontal="center" vertical="center"/>
    </xf>
    <xf numFmtId="1" fontId="163" fillId="0" borderId="64" xfId="0" applyNumberFormat="1" applyFont="1" applyFill="1" applyBorder="1" applyAlignment="1" applyProtection="1">
      <alignment horizontal="center" vertical="center"/>
    </xf>
    <xf numFmtId="164" fontId="6" fillId="0" borderId="13" xfId="0" applyNumberFormat="1" applyFont="1" applyFill="1" applyBorder="1" applyAlignment="1" applyProtection="1">
      <alignment horizontal="left" vertical="center"/>
    </xf>
    <xf numFmtId="164" fontId="6" fillId="0" borderId="14" xfId="0" applyNumberFormat="1" applyFont="1" applyFill="1" applyBorder="1" applyAlignment="1" applyProtection="1">
      <alignment horizontal="left" vertical="center"/>
    </xf>
    <xf numFmtId="164" fontId="6" fillId="0" borderId="125" xfId="0" applyNumberFormat="1" applyFont="1" applyFill="1" applyBorder="1" applyAlignment="1" applyProtection="1">
      <alignment horizontal="left" vertical="center"/>
    </xf>
    <xf numFmtId="0" fontId="6" fillId="0" borderId="11"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6" fillId="0" borderId="64" xfId="0" applyFont="1" applyFill="1" applyBorder="1" applyAlignment="1" applyProtection="1">
      <alignment horizontal="center" vertical="center"/>
    </xf>
    <xf numFmtId="0" fontId="8" fillId="0" borderId="127" xfId="0" applyFont="1" applyFill="1" applyBorder="1" applyAlignment="1" applyProtection="1">
      <alignment horizontal="center" vertical="center" wrapText="1"/>
    </xf>
    <xf numFmtId="0" fontId="0" fillId="0" borderId="128" xfId="0" applyBorder="1" applyAlignment="1">
      <alignment horizontal="center"/>
    </xf>
    <xf numFmtId="0" fontId="177" fillId="12" borderId="12" xfId="0" applyFont="1" applyFill="1" applyBorder="1" applyAlignment="1" applyProtection="1">
      <alignment horizontal="right" vertical="center"/>
    </xf>
    <xf numFmtId="0" fontId="177" fillId="12" borderId="1" xfId="0" applyFont="1" applyFill="1" applyBorder="1" applyAlignment="1" applyProtection="1">
      <alignment horizontal="right" vertical="center"/>
    </xf>
    <xf numFmtId="1" fontId="178" fillId="12" borderId="1" xfId="0" applyNumberFormat="1" applyFont="1" applyFill="1" applyBorder="1" applyAlignment="1" applyProtection="1">
      <alignment horizontal="center" vertical="center" wrapText="1"/>
    </xf>
    <xf numFmtId="0" fontId="67" fillId="12" borderId="12" xfId="0" applyFont="1" applyFill="1" applyBorder="1" applyAlignment="1" applyProtection="1">
      <alignment horizontal="right" vertical="center"/>
    </xf>
    <xf numFmtId="0" fontId="67" fillId="12" borderId="1" xfId="0" applyFont="1" applyFill="1" applyBorder="1" applyAlignment="1" applyProtection="1">
      <alignment horizontal="right" vertical="center"/>
    </xf>
    <xf numFmtId="0" fontId="67" fillId="0" borderId="173" xfId="0" applyFont="1" applyFill="1" applyBorder="1" applyAlignment="1" applyProtection="1">
      <alignment horizontal="center" vertical="center" wrapText="1"/>
    </xf>
    <xf numFmtId="14" fontId="175" fillId="0" borderId="103" xfId="0" applyNumberFormat="1" applyFont="1" applyFill="1" applyBorder="1" applyAlignment="1" applyProtection="1">
      <alignment horizontal="center" vertical="center" wrapText="1"/>
    </xf>
    <xf numFmtId="0" fontId="175" fillId="0" borderId="0" xfId="0" applyFont="1" applyFill="1" applyBorder="1" applyAlignment="1" applyProtection="1">
      <alignment horizontal="center" vertical="center" wrapText="1"/>
    </xf>
    <xf numFmtId="0" fontId="175" fillId="0" borderId="174" xfId="0" applyFont="1" applyFill="1" applyBorder="1" applyAlignment="1" applyProtection="1">
      <alignment horizontal="center" vertical="center" wrapText="1"/>
    </xf>
    <xf numFmtId="0" fontId="67" fillId="0" borderId="13" xfId="0"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wrapText="1"/>
    </xf>
    <xf numFmtId="0" fontId="67" fillId="0" borderId="175" xfId="0" applyFont="1" applyFill="1" applyBorder="1" applyAlignment="1" applyProtection="1">
      <alignment horizontal="center" vertical="center" wrapText="1"/>
    </xf>
    <xf numFmtId="0" fontId="82" fillId="0" borderId="11"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171" xfId="0" applyFont="1" applyFill="1" applyBorder="1" applyAlignment="1" applyProtection="1">
      <alignment horizontal="center" vertical="center" wrapText="1"/>
    </xf>
    <xf numFmtId="0" fontId="175" fillId="0" borderId="1" xfId="0" applyFont="1" applyBorder="1" applyAlignment="1">
      <alignment horizontal="left"/>
    </xf>
    <xf numFmtId="0" fontId="175" fillId="0" borderId="159" xfId="0" applyFont="1" applyBorder="1" applyAlignment="1">
      <alignment horizontal="left"/>
    </xf>
    <xf numFmtId="1" fontId="20" fillId="0" borderId="1" xfId="0" applyNumberFormat="1" applyFont="1" applyFill="1" applyBorder="1" applyAlignment="1" applyProtection="1">
      <alignment horizontal="center" vertical="center" wrapText="1"/>
    </xf>
    <xf numFmtId="0" fontId="67" fillId="0" borderId="1" xfId="0" applyFont="1" applyBorder="1" applyAlignment="1">
      <alignment horizontal="center" vertical="center"/>
    </xf>
    <xf numFmtId="0" fontId="82" fillId="0" borderId="1" xfId="0" applyFont="1" applyBorder="1" applyAlignment="1">
      <alignment horizontal="center" vertical="center"/>
    </xf>
    <xf numFmtId="0" fontId="82" fillId="0" borderId="159" xfId="0" applyFont="1" applyBorder="1" applyAlignment="1">
      <alignment horizontal="center" vertical="center"/>
    </xf>
    <xf numFmtId="0" fontId="175" fillId="0" borderId="159" xfId="0" applyFont="1" applyFill="1" applyBorder="1" applyAlignment="1" applyProtection="1">
      <alignment horizontal="left" vertical="center"/>
    </xf>
    <xf numFmtId="0" fontId="67" fillId="0" borderId="159" xfId="0" applyFont="1" applyFill="1" applyBorder="1" applyAlignment="1" applyProtection="1">
      <alignment horizontal="left" vertical="center"/>
    </xf>
    <xf numFmtId="0" fontId="82" fillId="0" borderId="1" xfId="0" applyFont="1" applyFill="1" applyBorder="1" applyAlignment="1" applyProtection="1">
      <alignment horizontal="center" vertical="center" wrapText="1"/>
    </xf>
    <xf numFmtId="0" fontId="82" fillId="0" borderId="159" xfId="0" applyFont="1" applyFill="1" applyBorder="1" applyAlignment="1" applyProtection="1">
      <alignment horizontal="center" vertical="center" wrapText="1"/>
    </xf>
    <xf numFmtId="0" fontId="8" fillId="0" borderId="170" xfId="0" applyFont="1" applyFill="1" applyBorder="1" applyAlignment="1" applyProtection="1">
      <alignment vertical="center" wrapText="1"/>
    </xf>
    <xf numFmtId="0" fontId="8" fillId="0" borderId="160" xfId="0" applyFont="1" applyFill="1" applyBorder="1" applyAlignment="1" applyProtection="1">
      <alignment vertical="center" wrapText="1"/>
    </xf>
    <xf numFmtId="0" fontId="67" fillId="0" borderId="160" xfId="0" applyFont="1" applyFill="1" applyBorder="1" applyAlignment="1" applyProtection="1">
      <alignment horizontal="center" vertical="center" wrapText="1"/>
    </xf>
    <xf numFmtId="0" fontId="82" fillId="0" borderId="160" xfId="0" applyFont="1" applyBorder="1" applyAlignment="1">
      <alignment horizontal="center" vertical="center" wrapText="1"/>
    </xf>
    <xf numFmtId="0" fontId="82" fillId="0" borderId="161" xfId="0" applyFont="1" applyBorder="1" applyAlignment="1">
      <alignment horizontal="center" vertical="center" wrapText="1"/>
    </xf>
    <xf numFmtId="0" fontId="67" fillId="0" borderId="159" xfId="0" applyFont="1" applyFill="1" applyBorder="1" applyAlignment="1" applyProtection="1">
      <alignment horizontal="center" vertical="center" wrapText="1"/>
    </xf>
    <xf numFmtId="0" fontId="229" fillId="0" borderId="167" xfId="0" applyFont="1" applyBorder="1" applyAlignment="1">
      <alignment horizontal="center"/>
    </xf>
    <xf numFmtId="0" fontId="239" fillId="0" borderId="12" xfId="0" applyFont="1" applyFill="1" applyBorder="1" applyAlignment="1" applyProtection="1">
      <alignment horizontal="left" vertical="center"/>
    </xf>
    <xf numFmtId="0" fontId="239" fillId="0" borderId="1" xfId="0" applyFont="1" applyFill="1" applyBorder="1" applyAlignment="1" applyProtection="1">
      <alignment horizontal="left" vertical="center"/>
    </xf>
    <xf numFmtId="1" fontId="82" fillId="0" borderId="1" xfId="0" applyNumberFormat="1" applyFont="1" applyBorder="1" applyAlignment="1">
      <alignment horizontal="center" vertical="center"/>
    </xf>
    <xf numFmtId="1" fontId="82" fillId="0" borderId="1" xfId="0" applyNumberFormat="1" applyFont="1" applyFill="1" applyBorder="1" applyAlignment="1" applyProtection="1">
      <alignment horizontal="center" vertical="center" wrapText="1"/>
    </xf>
    <xf numFmtId="1" fontId="82" fillId="0" borderId="159" xfId="0" applyNumberFormat="1" applyFont="1" applyBorder="1" applyAlignment="1">
      <alignment horizontal="center" vertical="center"/>
    </xf>
    <xf numFmtId="1" fontId="235" fillId="0" borderId="1" xfId="0" applyNumberFormat="1" applyFont="1" applyBorder="1" applyAlignment="1">
      <alignment horizontal="center" vertical="center"/>
    </xf>
    <xf numFmtId="0" fontId="243" fillId="0" borderId="1" xfId="0" applyFont="1" applyFill="1" applyBorder="1" applyAlignment="1" applyProtection="1">
      <alignment horizontal="center" vertical="center" wrapText="1"/>
    </xf>
    <xf numFmtId="0" fontId="67" fillId="0" borderId="1" xfId="0" applyFont="1" applyBorder="1" applyAlignment="1">
      <alignment horizontal="left"/>
    </xf>
    <xf numFmtId="0" fontId="67" fillId="0" borderId="159" xfId="0" applyFont="1" applyBorder="1" applyAlignment="1">
      <alignment horizontal="left"/>
    </xf>
    <xf numFmtId="0" fontId="239" fillId="0" borderId="169" xfId="0" applyFont="1" applyFill="1" applyBorder="1" applyAlignment="1" applyProtection="1">
      <alignment horizontal="center" vertical="center" wrapText="1"/>
    </xf>
    <xf numFmtId="0" fontId="239" fillId="0" borderId="164" xfId="0" applyFont="1" applyFill="1" applyBorder="1" applyAlignment="1" applyProtection="1">
      <alignment horizontal="center" vertical="center" wrapText="1"/>
    </xf>
    <xf numFmtId="0" fontId="239" fillId="0" borderId="165" xfId="0" applyFont="1" applyFill="1" applyBorder="1" applyAlignment="1" applyProtection="1">
      <alignment horizontal="center" vertical="center" wrapText="1"/>
    </xf>
    <xf numFmtId="0" fontId="60" fillId="0" borderId="12" xfId="0"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60" fillId="0" borderId="159" xfId="0" applyFont="1" applyFill="1" applyBorder="1" applyAlignment="1" applyProtection="1">
      <alignment horizontal="center" vertical="center" wrapText="1"/>
    </xf>
    <xf numFmtId="0" fontId="67" fillId="0" borderId="35" xfId="0" applyFont="1" applyBorder="1" applyAlignment="1">
      <alignment horizontal="center" vertical="center" wrapText="1"/>
    </xf>
    <xf numFmtId="0" fontId="67" fillId="0" borderId="36" xfId="0" applyFont="1" applyBorder="1" applyAlignment="1">
      <alignment horizontal="center" vertical="center" wrapText="1"/>
    </xf>
    <xf numFmtId="0" fontId="67" fillId="0" borderId="177" xfId="0" applyFont="1" applyBorder="1" applyAlignment="1">
      <alignment horizontal="center" vertical="center" wrapText="1"/>
    </xf>
    <xf numFmtId="14" fontId="175" fillId="0" borderId="103" xfId="0" applyNumberFormat="1" applyFont="1" applyBorder="1" applyAlignment="1">
      <alignment horizontal="center" vertical="center" wrapText="1"/>
    </xf>
    <xf numFmtId="14" fontId="175" fillId="0" borderId="0" xfId="0" applyNumberFormat="1" applyFont="1" applyBorder="1" applyAlignment="1">
      <alignment horizontal="center" vertical="center" wrapText="1"/>
    </xf>
    <xf numFmtId="14" fontId="175" fillId="0" borderId="176" xfId="0" applyNumberFormat="1" applyFont="1" applyBorder="1" applyAlignment="1">
      <alignment horizontal="center" vertical="center" wrapText="1"/>
    </xf>
    <xf numFmtId="0" fontId="67" fillId="0" borderId="13" xfId="0" applyFont="1" applyBorder="1" applyAlignment="1">
      <alignment horizontal="center" vertical="center" wrapText="1"/>
    </xf>
    <xf numFmtId="0" fontId="67" fillId="0" borderId="14" xfId="0" applyFont="1" applyBorder="1" applyAlignment="1">
      <alignment horizontal="center" vertical="center" wrapText="1"/>
    </xf>
    <xf numFmtId="0" fontId="67" fillId="0" borderId="178" xfId="0" applyFont="1" applyBorder="1" applyAlignment="1">
      <alignment horizontal="center" vertical="center" wrapText="1"/>
    </xf>
    <xf numFmtId="0" fontId="44" fillId="0" borderId="5" xfId="0" applyFont="1" applyFill="1" applyBorder="1" applyAlignment="1" applyProtection="1">
      <alignment horizontal="right" vertical="center" wrapText="1"/>
    </xf>
    <xf numFmtId="0" fontId="44" fillId="0" borderId="1" xfId="0" applyFont="1" applyFill="1" applyBorder="1" applyAlignment="1" applyProtection="1">
      <alignment horizontal="right" vertical="center" wrapText="1"/>
    </xf>
    <xf numFmtId="0" fontId="8" fillId="0" borderId="63" xfId="0" applyFont="1" applyBorder="1" applyAlignment="1" applyProtection="1">
      <alignment horizontal="center" vertical="center" textRotation="90" wrapText="1"/>
    </xf>
    <xf numFmtId="0" fontId="5" fillId="0" borderId="10" xfId="0" applyFont="1" applyBorder="1" applyAlignment="1" applyProtection="1">
      <alignment horizontal="center" vertical="center" wrapText="1"/>
    </xf>
    <xf numFmtId="0" fontId="5" fillId="0" borderId="41" xfId="0" applyFont="1" applyBorder="1" applyAlignment="1" applyProtection="1">
      <alignment horizontal="center" vertical="center" wrapText="1"/>
    </xf>
    <xf numFmtId="0" fontId="5" fillId="0" borderId="6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5" fillId="0" borderId="62"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6" fillId="0" borderId="34" xfId="0" applyFont="1" applyBorder="1" applyAlignment="1" applyProtection="1">
      <alignment horizontal="center" vertical="center" wrapText="1"/>
    </xf>
    <xf numFmtId="0" fontId="6" fillId="0" borderId="86"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86"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72" fillId="0" borderId="5" xfId="1" applyFont="1" applyFill="1" applyBorder="1" applyAlignment="1" applyProtection="1">
      <alignment horizontal="center" vertical="center" wrapText="1"/>
    </xf>
    <xf numFmtId="0" fontId="72" fillId="0" borderId="1" xfId="1" applyFont="1" applyFill="1" applyBorder="1" applyAlignment="1" applyProtection="1">
      <alignment horizontal="center" vertical="center" wrapText="1"/>
    </xf>
    <xf numFmtId="0" fontId="72" fillId="0" borderId="63" xfId="1" applyFont="1" applyFill="1" applyBorder="1" applyAlignment="1" applyProtection="1">
      <alignment horizontal="center" vertical="center" wrapText="1"/>
    </xf>
    <xf numFmtId="0" fontId="157" fillId="0" borderId="1" xfId="0" applyFont="1" applyFill="1" applyBorder="1" applyAlignment="1" applyProtection="1">
      <alignment horizontal="center" vertical="center" wrapText="1"/>
    </xf>
    <xf numFmtId="0" fontId="157" fillId="0" borderId="63" xfId="0" applyFont="1" applyFill="1" applyBorder="1" applyAlignment="1" applyProtection="1">
      <alignment horizontal="center" vertical="center" wrapText="1"/>
    </xf>
    <xf numFmtId="0" fontId="6" fillId="0" borderId="5" xfId="0" applyFont="1" applyBorder="1" applyAlignment="1" applyProtection="1">
      <alignment horizontal="center" vertical="center"/>
    </xf>
    <xf numFmtId="0" fontId="6" fillId="0" borderId="1" xfId="0" applyFont="1" applyBorder="1" applyAlignment="1" applyProtection="1">
      <alignment horizontal="center" vertical="center"/>
    </xf>
    <xf numFmtId="0" fontId="69" fillId="0" borderId="1" xfId="0" applyFont="1" applyFill="1" applyBorder="1" applyAlignment="1" applyProtection="1">
      <alignment horizontal="center" vertical="center" wrapText="1"/>
    </xf>
    <xf numFmtId="0" fontId="78" fillId="0" borderId="62" xfId="0" applyFont="1" applyBorder="1" applyAlignment="1" applyProtection="1">
      <alignment horizontal="center" vertical="center"/>
    </xf>
    <xf numFmtId="0" fontId="78" fillId="0" borderId="2" xfId="0" applyFont="1" applyBorder="1" applyAlignment="1" applyProtection="1">
      <alignment horizontal="center" vertical="center"/>
    </xf>
    <xf numFmtId="0" fontId="78" fillId="0" borderId="70" xfId="0" applyFont="1" applyBorder="1" applyAlignment="1" applyProtection="1">
      <alignment horizontal="center" vertical="center"/>
    </xf>
    <xf numFmtId="0" fontId="44" fillId="0" borderId="6" xfId="0" applyFont="1" applyFill="1" applyBorder="1" applyAlignment="1" applyProtection="1">
      <alignment horizontal="right" vertical="center" wrapText="1"/>
    </xf>
    <xf numFmtId="0" fontId="44" fillId="0" borderId="3" xfId="0" applyFont="1" applyFill="1" applyBorder="1" applyAlignment="1" applyProtection="1">
      <alignment horizontal="right" vertical="center" wrapText="1"/>
    </xf>
    <xf numFmtId="0" fontId="8" fillId="0" borderId="1" xfId="0" applyFont="1" applyBorder="1" applyAlignment="1" applyProtection="1">
      <alignment horizontal="center" vertical="center" textRotation="90" wrapText="1"/>
    </xf>
    <xf numFmtId="0" fontId="6" fillId="0" borderId="5" xfId="0" applyFont="1" applyBorder="1" applyAlignment="1" applyProtection="1">
      <alignment horizontal="center" vertical="center" wrapText="1"/>
    </xf>
    <xf numFmtId="0" fontId="6" fillId="0" borderId="5" xfId="0" applyFont="1" applyBorder="1" applyAlignment="1" applyProtection="1">
      <alignment horizontal="center" vertical="center" textRotation="90" wrapText="1"/>
    </xf>
    <xf numFmtId="0" fontId="6" fillId="0" borderId="1" xfId="0" applyFont="1" applyBorder="1" applyAlignment="1" applyProtection="1">
      <alignment horizontal="center" vertical="center" textRotation="90" wrapText="1"/>
    </xf>
    <xf numFmtId="0" fontId="5" fillId="0" borderId="11" xfId="0" applyFont="1" applyFill="1" applyBorder="1" applyAlignment="1" applyProtection="1">
      <alignment horizontal="center" wrapText="1"/>
    </xf>
    <xf numFmtId="0" fontId="5" fillId="0" borderId="7" xfId="0" applyFont="1" applyFill="1" applyBorder="1" applyAlignment="1" applyProtection="1">
      <alignment horizontal="center" wrapText="1"/>
    </xf>
    <xf numFmtId="0" fontId="5" fillId="0" borderId="64" xfId="0" applyFont="1" applyFill="1" applyBorder="1" applyAlignment="1" applyProtection="1">
      <alignment horizontal="center" wrapText="1"/>
    </xf>
    <xf numFmtId="0" fontId="5" fillId="0" borderId="65" xfId="0" applyFont="1" applyFill="1" applyBorder="1" applyAlignment="1" applyProtection="1">
      <alignment horizontal="center" wrapText="1"/>
    </xf>
    <xf numFmtId="0" fontId="5" fillId="0" borderId="66" xfId="0" applyFont="1" applyFill="1" applyBorder="1" applyAlignment="1" applyProtection="1">
      <alignment horizontal="center" wrapText="1"/>
    </xf>
    <xf numFmtId="0" fontId="5" fillId="0" borderId="67" xfId="0" applyFont="1" applyFill="1" applyBorder="1" applyAlignment="1" applyProtection="1">
      <alignment horizontal="center" wrapText="1"/>
    </xf>
    <xf numFmtId="0" fontId="104" fillId="0" borderId="11" xfId="0" applyFont="1" applyBorder="1" applyAlignment="1" applyProtection="1">
      <alignment horizontal="center" vertical="center" wrapText="1"/>
    </xf>
    <xf numFmtId="0" fontId="104" fillId="0" borderId="12" xfId="0" applyFont="1" applyBorder="1" applyAlignment="1" applyProtection="1">
      <alignment horizontal="center" vertical="center" wrapText="1"/>
    </xf>
    <xf numFmtId="0" fontId="79" fillId="0" borderId="0" xfId="0" applyFont="1" applyBorder="1" applyAlignment="1" applyProtection="1">
      <alignment horizontal="left" vertical="center"/>
    </xf>
    <xf numFmtId="0" fontId="79" fillId="0" borderId="39" xfId="0" applyFont="1" applyBorder="1" applyAlignment="1" applyProtection="1">
      <alignment horizontal="left" vertical="center"/>
    </xf>
    <xf numFmtId="0" fontId="79" fillId="0" borderId="0" xfId="0" applyFont="1" applyAlignment="1" applyProtection="1">
      <alignment horizontal="center" vertical="center"/>
    </xf>
    <xf numFmtId="0" fontId="8" fillId="0" borderId="0" xfId="0" applyFont="1" applyFill="1" applyBorder="1" applyAlignment="1" applyProtection="1">
      <alignment horizontal="left" vertical="center" wrapText="1"/>
    </xf>
    <xf numFmtId="0" fontId="8" fillId="0" borderId="39" xfId="0" applyFont="1" applyFill="1" applyBorder="1" applyAlignment="1" applyProtection="1">
      <alignment horizontal="left" vertical="center" wrapText="1"/>
    </xf>
    <xf numFmtId="0" fontId="8" fillId="0" borderId="0" xfId="0" applyFont="1" applyFill="1" applyBorder="1" applyAlignment="1" applyProtection="1">
      <alignment horizontal="center" vertical="center" wrapText="1"/>
    </xf>
    <xf numFmtId="0" fontId="79" fillId="0" borderId="0" xfId="0" applyFont="1" applyBorder="1" applyAlignment="1" applyProtection="1">
      <alignment horizontal="center" vertical="center"/>
    </xf>
    <xf numFmtId="167" fontId="58" fillId="0" borderId="0" xfId="0" applyNumberFormat="1" applyFont="1" applyFill="1" applyBorder="1" applyAlignment="1" applyProtection="1">
      <alignment horizontal="left" vertical="center" wrapText="1"/>
    </xf>
    <xf numFmtId="167" fontId="58" fillId="0" borderId="39" xfId="0" applyNumberFormat="1" applyFont="1" applyFill="1" applyBorder="1" applyAlignment="1" applyProtection="1">
      <alignment horizontal="left" vertical="center" wrapText="1"/>
    </xf>
    <xf numFmtId="0" fontId="79" fillId="0" borderId="45" xfId="0" applyFont="1" applyBorder="1" applyAlignment="1" applyProtection="1">
      <alignment horizontal="center" vertical="center"/>
    </xf>
    <xf numFmtId="0" fontId="79" fillId="0" borderId="46" xfId="0" applyFont="1" applyBorder="1" applyAlignment="1" applyProtection="1">
      <alignment horizontal="center" vertical="center"/>
    </xf>
    <xf numFmtId="0" fontId="8" fillId="0" borderId="42"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0" fontId="8" fillId="0" borderId="44" xfId="0" applyFont="1" applyFill="1" applyBorder="1" applyAlignment="1" applyProtection="1">
      <alignment horizontal="center" vertical="center" wrapText="1"/>
    </xf>
    <xf numFmtId="0" fontId="8" fillId="0" borderId="45" xfId="0" applyFont="1" applyFill="1" applyBorder="1" applyAlignment="1" applyProtection="1">
      <alignment horizontal="center" vertical="center" wrapText="1"/>
    </xf>
    <xf numFmtId="0" fontId="8" fillId="0" borderId="39" xfId="0" applyFont="1" applyFill="1" applyBorder="1" applyAlignment="1" applyProtection="1">
      <alignment horizontal="center" vertical="center" wrapText="1"/>
    </xf>
    <xf numFmtId="0" fontId="6" fillId="0" borderId="4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wrapText="1"/>
    </xf>
    <xf numFmtId="0" fontId="8" fillId="0" borderId="47" xfId="0" applyFont="1" applyFill="1" applyBorder="1" applyAlignment="1" applyProtection="1">
      <alignment horizontal="center" vertical="center" wrapText="1"/>
    </xf>
    <xf numFmtId="0" fontId="8" fillId="0" borderId="48" xfId="0" applyFont="1" applyFill="1" applyBorder="1" applyAlignment="1" applyProtection="1">
      <alignment horizontal="center" vertical="center" wrapText="1"/>
    </xf>
    <xf numFmtId="0" fontId="86" fillId="0" borderId="47" xfId="0" applyFont="1" applyFill="1" applyBorder="1" applyAlignment="1" applyProtection="1">
      <alignment horizontal="left" vertical="center" wrapText="1"/>
    </xf>
    <xf numFmtId="0" fontId="6" fillId="0" borderId="78" xfId="0" applyFont="1" applyFill="1" applyBorder="1" applyAlignment="1" applyProtection="1">
      <alignment horizontal="center" vertical="center"/>
    </xf>
    <xf numFmtId="0" fontId="6" fillId="0" borderId="82" xfId="0" applyFont="1" applyFill="1" applyBorder="1" applyAlignment="1" applyProtection="1">
      <alignment horizontal="center" vertical="center"/>
    </xf>
    <xf numFmtId="0" fontId="6" fillId="0" borderId="85" xfId="0" applyFont="1" applyFill="1" applyBorder="1" applyAlignment="1" applyProtection="1">
      <alignment horizontal="center" vertical="center"/>
    </xf>
    <xf numFmtId="0" fontId="165" fillId="0" borderId="78" xfId="0" applyFont="1" applyFill="1" applyBorder="1" applyAlignment="1" applyProtection="1">
      <alignment horizontal="center" vertical="center"/>
    </xf>
    <xf numFmtId="0" fontId="165" fillId="0" borderId="82" xfId="0" applyFont="1" applyFill="1" applyBorder="1" applyAlignment="1" applyProtection="1">
      <alignment horizontal="center" vertical="center"/>
    </xf>
    <xf numFmtId="0" fontId="165" fillId="0" borderId="7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88" xfId="0" applyFont="1" applyFill="1" applyBorder="1" applyAlignment="1" applyProtection="1">
      <alignment horizontal="center" vertical="center" wrapText="1"/>
    </xf>
    <xf numFmtId="0" fontId="6" fillId="0" borderId="14" xfId="0" applyFont="1" applyFill="1" applyBorder="1" applyAlignment="1" applyProtection="1">
      <alignment horizontal="center" vertical="center"/>
    </xf>
    <xf numFmtId="0" fontId="6" fillId="0" borderId="40" xfId="0" applyFont="1" applyFill="1" applyBorder="1" applyAlignment="1" applyProtection="1">
      <alignment horizontal="center" vertical="center" wrapText="1"/>
    </xf>
    <xf numFmtId="0" fontId="6" fillId="0" borderId="86" xfId="0" applyFont="1" applyFill="1" applyBorder="1" applyAlignment="1" applyProtection="1">
      <alignment horizontal="center" vertical="center" wrapText="1"/>
    </xf>
    <xf numFmtId="0" fontId="6" fillId="0" borderId="87" xfId="0" applyFont="1" applyFill="1" applyBorder="1" applyAlignment="1" applyProtection="1">
      <alignment horizontal="center" vertical="center" wrapText="1"/>
    </xf>
    <xf numFmtId="0" fontId="6" fillId="0" borderId="89" xfId="0" applyFont="1" applyFill="1" applyBorder="1" applyAlignment="1" applyProtection="1">
      <alignment horizontal="center" vertical="center" wrapText="1"/>
    </xf>
    <xf numFmtId="0" fontId="6" fillId="0" borderId="90" xfId="0" applyFont="1" applyFill="1" applyBorder="1" applyAlignment="1" applyProtection="1">
      <alignment horizontal="center" vertical="center" wrapText="1"/>
    </xf>
    <xf numFmtId="0" fontId="6" fillId="0" borderId="91" xfId="0" applyFont="1" applyFill="1" applyBorder="1" applyAlignment="1" applyProtection="1">
      <alignment horizontal="center" vertical="center" wrapText="1"/>
    </xf>
    <xf numFmtId="0" fontId="6" fillId="0" borderId="92" xfId="0" applyFont="1" applyFill="1" applyBorder="1" applyAlignment="1" applyProtection="1">
      <alignment horizontal="center" vertical="center" wrapText="1"/>
    </xf>
    <xf numFmtId="0" fontId="169" fillId="0" borderId="81" xfId="0" applyFont="1" applyFill="1" applyBorder="1" applyAlignment="1" applyProtection="1">
      <alignment horizontal="center" vertical="center" wrapText="1"/>
    </xf>
    <xf numFmtId="0" fontId="169" fillId="0" borderId="72" xfId="0" applyFont="1" applyFill="1" applyBorder="1" applyAlignment="1" applyProtection="1">
      <alignment horizontal="center" vertical="center" wrapText="1"/>
    </xf>
    <xf numFmtId="0" fontId="169" fillId="0" borderId="73" xfId="0" applyFont="1" applyFill="1" applyBorder="1" applyAlignment="1" applyProtection="1">
      <alignment horizontal="center" vertical="center" wrapText="1"/>
    </xf>
    <xf numFmtId="0" fontId="6" fillId="0" borderId="12" xfId="0" applyFont="1" applyFill="1" applyBorder="1" applyAlignment="1" applyProtection="1">
      <alignment horizontal="left" vertical="center"/>
    </xf>
    <xf numFmtId="0" fontId="6" fillId="0" borderId="1" xfId="0" applyFont="1" applyFill="1" applyBorder="1" applyAlignment="1" applyProtection="1">
      <alignment horizontal="left" vertical="center"/>
    </xf>
    <xf numFmtId="0" fontId="6" fillId="0" borderId="75" xfId="0" applyFont="1" applyFill="1" applyBorder="1" applyAlignment="1" applyProtection="1">
      <alignment horizontal="left" vertical="center"/>
    </xf>
    <xf numFmtId="164" fontId="158" fillId="0" borderId="7" xfId="0" applyNumberFormat="1" applyFont="1" applyFill="1" applyBorder="1" applyAlignment="1" applyProtection="1">
      <alignment horizontal="left" vertical="center"/>
    </xf>
    <xf numFmtId="164" fontId="158" fillId="0" borderId="12" xfId="0" applyNumberFormat="1" applyFont="1" applyFill="1" applyBorder="1" applyAlignment="1" applyProtection="1">
      <alignment horizontal="left" vertical="center"/>
    </xf>
    <xf numFmtId="164" fontId="6" fillId="0" borderId="7" xfId="0" applyNumberFormat="1" applyFont="1" applyFill="1" applyBorder="1" applyAlignment="1" applyProtection="1">
      <alignment horizontal="center" vertical="center"/>
    </xf>
    <xf numFmtId="164" fontId="6" fillId="0" borderId="84" xfId="0" applyNumberFormat="1" applyFont="1" applyFill="1" applyBorder="1" applyAlignment="1" applyProtection="1">
      <alignment horizontal="center" vertical="center"/>
    </xf>
    <xf numFmtId="1" fontId="6" fillId="8" borderId="12" xfId="0" applyNumberFormat="1" applyFont="1" applyFill="1" applyBorder="1" applyAlignment="1" applyProtection="1">
      <alignment horizontal="left" vertical="center"/>
    </xf>
    <xf numFmtId="1" fontId="6" fillId="8" borderId="1" xfId="0" applyNumberFormat="1" applyFont="1" applyFill="1" applyBorder="1" applyAlignment="1" applyProtection="1">
      <alignment horizontal="left" vertical="center"/>
    </xf>
    <xf numFmtId="1" fontId="6" fillId="8" borderId="75" xfId="0" applyNumberFormat="1" applyFont="1" applyFill="1" applyBorder="1" applyAlignment="1" applyProtection="1">
      <alignment horizontal="left" vertical="center"/>
    </xf>
    <xf numFmtId="1" fontId="6" fillId="0" borderId="12" xfId="0" applyNumberFormat="1" applyFont="1" applyFill="1" applyBorder="1" applyAlignment="1" applyProtection="1">
      <alignment horizontal="center" vertical="center"/>
    </xf>
    <xf numFmtId="1" fontId="6" fillId="0" borderId="1" xfId="0" applyNumberFormat="1" applyFont="1" applyFill="1" applyBorder="1" applyAlignment="1" applyProtection="1">
      <alignment horizontal="center" vertical="center"/>
    </xf>
    <xf numFmtId="1" fontId="6" fillId="0" borderId="11" xfId="0" applyNumberFormat="1" applyFont="1" applyFill="1" applyBorder="1" applyAlignment="1" applyProtection="1">
      <alignment horizontal="center" vertical="center"/>
    </xf>
    <xf numFmtId="1" fontId="6" fillId="0" borderId="75" xfId="0" applyNumberFormat="1" applyFont="1" applyFill="1" applyBorder="1" applyAlignment="1" applyProtection="1">
      <alignment horizontal="center" vertical="center"/>
    </xf>
    <xf numFmtId="0" fontId="6" fillId="0" borderId="12" xfId="0" applyFont="1" applyFill="1" applyBorder="1" applyAlignment="1" applyProtection="1">
      <alignment horizontal="left" vertical="center" wrapText="1"/>
    </xf>
    <xf numFmtId="0" fontId="6" fillId="0" borderId="11" xfId="0" applyFont="1" applyFill="1" applyBorder="1" applyAlignment="1" applyProtection="1">
      <alignment horizontal="left" vertical="center" wrapText="1"/>
    </xf>
    <xf numFmtId="164" fontId="158" fillId="0" borderId="1" xfId="0" applyNumberFormat="1" applyFont="1" applyFill="1" applyBorder="1" applyAlignment="1" applyProtection="1">
      <alignment horizontal="left" vertical="center"/>
    </xf>
    <xf numFmtId="164" fontId="158" fillId="0" borderId="75" xfId="0" applyNumberFormat="1" applyFont="1" applyFill="1" applyBorder="1" applyAlignment="1" applyProtection="1">
      <alignment horizontal="left" vertical="center"/>
    </xf>
    <xf numFmtId="164" fontId="6" fillId="0" borderId="12" xfId="0" applyNumberFormat="1" applyFont="1" applyFill="1" applyBorder="1" applyAlignment="1" applyProtection="1">
      <alignment horizontal="left" vertical="center"/>
    </xf>
    <xf numFmtId="164" fontId="6" fillId="0" borderId="1" xfId="0" applyNumberFormat="1" applyFont="1" applyFill="1" applyBorder="1" applyAlignment="1" applyProtection="1">
      <alignment horizontal="left" vertical="center"/>
    </xf>
    <xf numFmtId="164" fontId="6" fillId="0" borderId="34" xfId="0" applyNumberFormat="1" applyFont="1" applyFill="1" applyBorder="1" applyAlignment="1" applyProtection="1">
      <alignment horizontal="left" vertical="center"/>
    </xf>
    <xf numFmtId="164" fontId="6" fillId="0" borderId="75" xfId="0" applyNumberFormat="1" applyFont="1" applyFill="1" applyBorder="1" applyAlignment="1" applyProtection="1">
      <alignment horizontal="left" vertical="center"/>
    </xf>
    <xf numFmtId="0" fontId="167" fillId="0" borderId="7" xfId="0" applyFont="1" applyFill="1" applyBorder="1" applyAlignment="1" applyProtection="1">
      <alignment horizontal="left" vertical="center"/>
    </xf>
    <xf numFmtId="0" fontId="167" fillId="0" borderId="7" xfId="0" applyFont="1" applyFill="1" applyBorder="1" applyAlignment="1" applyProtection="1">
      <alignment horizontal="center" vertical="center"/>
    </xf>
    <xf numFmtId="0" fontId="167" fillId="0" borderId="84" xfId="0" applyFont="1" applyFill="1" applyBorder="1" applyAlignment="1" applyProtection="1">
      <alignment horizontal="center" vertical="center"/>
    </xf>
    <xf numFmtId="0" fontId="158" fillId="0" borderId="12" xfId="0" applyFont="1" applyBorder="1" applyAlignment="1">
      <alignment horizontal="left" vertical="center"/>
    </xf>
    <xf numFmtId="0" fontId="158" fillId="0" borderId="1" xfId="0" applyFont="1" applyBorder="1" applyAlignment="1">
      <alignment horizontal="left" vertical="center"/>
    </xf>
    <xf numFmtId="0" fontId="158" fillId="0" borderId="75" xfId="0" applyFont="1" applyBorder="1" applyAlignment="1">
      <alignment horizontal="left" vertical="center"/>
    </xf>
    <xf numFmtId="14" fontId="158" fillId="0" borderId="12" xfId="0" applyNumberFormat="1" applyFont="1" applyFill="1" applyBorder="1" applyAlignment="1" applyProtection="1">
      <alignment horizontal="left" vertical="center"/>
    </xf>
    <xf numFmtId="0" fontId="158" fillId="0" borderId="11" xfId="0" applyFont="1" applyFill="1" applyBorder="1" applyAlignment="1" applyProtection="1">
      <alignment horizontal="left" vertical="center"/>
    </xf>
    <xf numFmtId="0" fontId="6" fillId="0" borderId="1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75" xfId="0" applyFont="1" applyFill="1" applyBorder="1" applyAlignment="1" applyProtection="1">
      <alignment horizontal="center" vertical="center"/>
    </xf>
    <xf numFmtId="1" fontId="158" fillId="0" borderId="12" xfId="0" applyNumberFormat="1" applyFont="1" applyBorder="1" applyAlignment="1">
      <alignment horizontal="left" vertical="center"/>
    </xf>
    <xf numFmtId="1" fontId="158" fillId="0" borderId="11" xfId="0" applyNumberFormat="1" applyFont="1" applyBorder="1" applyAlignment="1">
      <alignment horizontal="left" vertical="center"/>
    </xf>
    <xf numFmtId="0" fontId="59" fillId="0" borderId="75" xfId="0" applyFont="1" applyFill="1" applyBorder="1" applyAlignment="1" applyProtection="1">
      <alignment horizontal="center" vertical="center" wrapText="1"/>
    </xf>
    <xf numFmtId="0" fontId="0" fillId="0" borderId="7" xfId="0" applyBorder="1" applyAlignment="1">
      <alignment horizontal="center"/>
    </xf>
    <xf numFmtId="0" fontId="0" fillId="0" borderId="84" xfId="0" applyBorder="1" applyAlignment="1">
      <alignment horizontal="center"/>
    </xf>
    <xf numFmtId="14" fontId="158" fillId="0" borderId="12" xfId="0" applyNumberFormat="1" applyFont="1" applyFill="1" applyBorder="1" applyAlignment="1" applyProtection="1">
      <alignment horizontal="center" vertical="center"/>
    </xf>
    <xf numFmtId="14" fontId="158" fillId="0" borderId="75" xfId="0" applyNumberFormat="1" applyFont="1" applyFill="1" applyBorder="1" applyAlignment="1" applyProtection="1">
      <alignment horizontal="center" vertical="center"/>
    </xf>
    <xf numFmtId="0" fontId="6" fillId="0" borderId="81" xfId="0" applyFont="1" applyFill="1" applyBorder="1" applyAlignment="1" applyProtection="1">
      <alignment horizontal="center" vertical="center" wrapText="1"/>
    </xf>
    <xf numFmtId="0" fontId="6" fillId="0" borderId="72" xfId="0" applyFont="1" applyFill="1" applyBorder="1" applyAlignment="1" applyProtection="1">
      <alignment horizontal="center" vertical="center" wrapText="1"/>
    </xf>
    <xf numFmtId="0" fontId="6" fillId="0" borderId="73" xfId="0" applyFont="1" applyFill="1" applyBorder="1" applyAlignment="1" applyProtection="1">
      <alignment horizontal="center" vertical="center" wrapText="1"/>
    </xf>
    <xf numFmtId="0" fontId="169" fillId="0" borderId="12" xfId="0" applyFont="1" applyFill="1" applyBorder="1" applyAlignment="1" applyProtection="1">
      <alignment horizontal="center" vertical="center" wrapText="1"/>
    </xf>
    <xf numFmtId="0" fontId="169" fillId="0" borderId="1" xfId="0" applyFont="1" applyFill="1" applyBorder="1" applyAlignment="1" applyProtection="1">
      <alignment horizontal="center" vertical="center" wrapText="1"/>
    </xf>
    <xf numFmtId="0" fontId="169" fillId="0" borderId="75" xfId="0" applyFont="1" applyFill="1" applyBorder="1" applyAlignment="1" applyProtection="1">
      <alignment horizontal="center" vertical="center" wrapText="1"/>
    </xf>
    <xf numFmtId="0" fontId="6" fillId="0" borderId="7" xfId="0" applyFont="1" applyFill="1" applyBorder="1" applyAlignment="1" applyProtection="1">
      <alignment horizontal="left" vertical="center" wrapText="1"/>
    </xf>
    <xf numFmtId="0" fontId="158" fillId="0" borderId="12" xfId="0" applyFont="1" applyBorder="1" applyAlignment="1" applyProtection="1">
      <alignment horizontal="center" vertical="center"/>
    </xf>
    <xf numFmtId="0" fontId="158" fillId="0" borderId="11" xfId="0" applyFont="1" applyBorder="1" applyAlignment="1" applyProtection="1">
      <alignment horizontal="center" vertical="center"/>
    </xf>
    <xf numFmtId="14" fontId="158" fillId="0" borderId="7" xfId="0" applyNumberFormat="1" applyFont="1" applyBorder="1" applyAlignment="1">
      <alignment horizontal="center" vertical="center"/>
    </xf>
    <xf numFmtId="14" fontId="158" fillId="0" borderId="107" xfId="0" applyNumberFormat="1" applyFont="1" applyBorder="1" applyAlignment="1">
      <alignment horizontal="center" vertical="center"/>
    </xf>
    <xf numFmtId="14" fontId="158" fillId="0" borderId="7" xfId="0" applyNumberFormat="1" applyFont="1" applyFill="1" applyBorder="1" applyAlignment="1" applyProtection="1">
      <alignment horizontal="left" vertical="center"/>
    </xf>
  </cellXfs>
  <cellStyles count="589">
    <cellStyle name="a1" xfId="379"/>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Hyperlink" xfId="1" builtinId="8"/>
    <cellStyle name="Normal" xfId="0" builtinId="0"/>
    <cellStyle name="Normal 2 2" xfId="2"/>
    <cellStyle name="Normal_Sheet1" xfId="3"/>
    <cellStyle name="Percent" xfId="4" builtinId="5"/>
  </cellStyles>
  <dxfs count="5651">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theme="0"/>
      </font>
    </dxf>
    <dxf>
      <font>
        <color theme="0"/>
      </font>
    </dxf>
    <dxf>
      <font>
        <color theme="0"/>
      </font>
    </dxf>
    <dxf>
      <font>
        <color theme="0"/>
      </font>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rgb="FFEA2719"/>
      </font>
    </dxf>
    <dxf>
      <font>
        <color rgb="FF211CE9"/>
      </font>
      <fill>
        <patternFill patternType="none">
          <fgColor indexed="64"/>
          <bgColor auto="1"/>
        </patternFill>
      </fill>
    </dxf>
    <dxf>
      <font>
        <color theme="0"/>
      </font>
      <fill>
        <patternFill patternType="none">
          <bgColor indexed="65"/>
        </patternFill>
      </fill>
    </dxf>
    <dxf>
      <font>
        <condense val="0"/>
        <extend val="0"/>
        <color rgb="FF9C0006"/>
      </font>
      <fill>
        <patternFill>
          <bgColor rgb="FFFFC7CE"/>
        </patternFill>
      </fill>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theme="0"/>
      </font>
    </dxf>
    <dxf>
      <font>
        <color theme="0"/>
      </font>
    </dxf>
    <dxf>
      <font>
        <color theme="0"/>
      </font>
    </dxf>
    <dxf>
      <font>
        <color theme="0"/>
      </font>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tint="-0.14999847407452621"/>
      </font>
      <fill>
        <patternFill patternType="solid">
          <fgColor indexed="64"/>
          <bgColor theme="3" tint="0.79998168889431442"/>
        </patternFill>
      </fill>
    </dxf>
    <dxf>
      <font>
        <color theme="0"/>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dxf>
    <dxf>
      <font>
        <color rgb="FFFF0000"/>
      </font>
    </dxf>
    <dxf>
      <font>
        <color theme="0"/>
      </font>
    </dxf>
    <dxf>
      <font>
        <color rgb="FF0000FF"/>
      </font>
    </dxf>
    <dxf>
      <font>
        <b val="0"/>
        <i val="0"/>
        <color rgb="FF008000"/>
      </font>
    </dxf>
    <dxf>
      <font>
        <color rgb="FFFF0000"/>
      </font>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33CC"/>
      </font>
    </dxf>
    <dxf>
      <font>
        <color rgb="FFFF0000"/>
      </font>
    </dxf>
    <dxf>
      <font>
        <color rgb="FF0000FF"/>
      </font>
    </dxf>
    <dxf>
      <font>
        <color rgb="FFFF0000"/>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6600"/>
      </font>
      <fill>
        <patternFill patternType="solid">
          <fgColor indexed="64"/>
          <bgColor theme="0"/>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lor rgb="FFFF33CC"/>
      </font>
    </dxf>
    <dxf>
      <font>
        <color rgb="FFFF0000"/>
      </font>
    </dxf>
    <dxf>
      <font>
        <color theme="0"/>
      </font>
    </dxf>
    <dxf>
      <font>
        <color rgb="FFFF0000"/>
      </font>
    </dxf>
    <dxf>
      <font>
        <color rgb="FF0000FF"/>
      </font>
    </dxf>
    <dxf>
      <font>
        <color rgb="FFFF33CC"/>
      </font>
      <fill>
        <patternFill patternType="none">
          <bgColor auto="1"/>
        </patternFill>
      </fill>
    </dxf>
    <dxf>
      <font>
        <color rgb="FF0000FF"/>
      </font>
    </dxf>
    <dxf>
      <font>
        <color rgb="FFFF0000"/>
      </font>
      <fill>
        <patternFill patternType="none">
          <bgColor auto="1"/>
        </patternFill>
      </fill>
    </dxf>
    <dxf>
      <font>
        <color theme="6" tint="0.79998168889431442"/>
      </font>
    </dxf>
    <dxf>
      <font>
        <color rgb="FFFFFFCC"/>
      </font>
    </dxf>
    <dxf>
      <font>
        <color theme="6" tint="0.79998168889431442"/>
      </font>
    </dxf>
    <dxf>
      <font>
        <color rgb="FFFFFFCC"/>
      </font>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lor rgb="FF0000FF"/>
      </font>
    </dxf>
    <dxf>
      <font>
        <color rgb="FFFF0000"/>
      </font>
    </dxf>
    <dxf>
      <font>
        <color rgb="FF008000"/>
      </font>
    </dxf>
    <dxf>
      <font>
        <color theme="0"/>
      </font>
    </dxf>
    <dxf>
      <font>
        <color rgb="FFFFFFCC"/>
      </font>
    </dxf>
    <dxf>
      <font>
        <color rgb="FFFF0000"/>
      </font>
    </dxf>
  </dxfs>
  <tableStyles count="0" defaultTableStyle="TableStyleMedium9" defaultPivotStyle="PivotStyleLight16"/>
  <colors>
    <mruColors>
      <color rgb="FF0000FF"/>
      <color rgb="FFCC99FF"/>
      <color rgb="FFFFFFCC"/>
      <color rgb="FF008000"/>
      <color rgb="FF6699FF"/>
      <color rgb="FF00CC00"/>
      <color rgb="FFFF33CC"/>
      <color rgb="FF66FF66"/>
      <color rgb="FFFF66CC"/>
      <color rgb="FFFFFF99"/>
    </mruColors>
  </colors>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19050</xdr:rowOff>
    </xdr:from>
    <xdr:to>
      <xdr:col>15</xdr:col>
      <xdr:colOff>326390</xdr:colOff>
      <xdr:row>1</xdr:row>
      <xdr:rowOff>130175</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4229100" y="19050"/>
          <a:ext cx="361950" cy="400050"/>
        </a:xfrm>
        <a:prstGeom prst="rect">
          <a:avLst/>
        </a:prstGeom>
        <a:noFill/>
        <a:ln w="9525">
          <a:noFill/>
          <a:miter lim="800000"/>
          <a:headEnd/>
          <a:tailEnd/>
        </a:ln>
      </xdr:spPr>
    </xdr:pic>
    <xdr:clientData/>
  </xdr:twoCellAnchor>
  <xdr:twoCellAnchor editAs="oneCell">
    <xdr:from>
      <xdr:col>33</xdr:col>
      <xdr:colOff>0</xdr:colOff>
      <xdr:row>0</xdr:row>
      <xdr:rowOff>19050</xdr:rowOff>
    </xdr:from>
    <xdr:to>
      <xdr:col>33</xdr:col>
      <xdr:colOff>326390</xdr:colOff>
      <xdr:row>1</xdr:row>
      <xdr:rowOff>130175</xdr:rowOff>
    </xdr:to>
    <xdr:pic>
      <xdr:nvPicPr>
        <xdr:cNvPr id="3" name="Picture 3" descr="saraswati 2.jpg"/>
        <xdr:cNvPicPr>
          <a:picLocks noChangeAspect="1"/>
        </xdr:cNvPicPr>
      </xdr:nvPicPr>
      <xdr:blipFill>
        <a:blip xmlns:r="http://schemas.openxmlformats.org/officeDocument/2006/relationships" r:embed="rId1"/>
        <a:srcRect/>
        <a:stretch>
          <a:fillRect/>
        </a:stretch>
      </xdr:blipFill>
      <xdr:spPr bwMode="auto">
        <a:xfrm>
          <a:off x="4076700" y="19050"/>
          <a:ext cx="361950" cy="349250"/>
        </a:xfrm>
        <a:prstGeom prst="rect">
          <a:avLst/>
        </a:prstGeom>
        <a:noFill/>
        <a:ln w="9525">
          <a:noFill/>
          <a:miter lim="800000"/>
          <a:headEnd/>
          <a:tailEnd/>
        </a:ln>
      </xdr:spPr>
    </xdr:pic>
    <xdr:clientData/>
  </xdr:twoCellAnchor>
  <xdr:twoCellAnchor editAs="oneCell">
    <xdr:from>
      <xdr:col>15</xdr:col>
      <xdr:colOff>0</xdr:colOff>
      <xdr:row>29</xdr:row>
      <xdr:rowOff>19050</xdr:rowOff>
    </xdr:from>
    <xdr:to>
      <xdr:col>15</xdr:col>
      <xdr:colOff>326390</xdr:colOff>
      <xdr:row>30</xdr:row>
      <xdr:rowOff>130175</xdr:rowOff>
    </xdr:to>
    <xdr:pic>
      <xdr:nvPicPr>
        <xdr:cNvPr id="4"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29</xdr:row>
      <xdr:rowOff>19050</xdr:rowOff>
    </xdr:from>
    <xdr:to>
      <xdr:col>33</xdr:col>
      <xdr:colOff>326390</xdr:colOff>
      <xdr:row>30</xdr:row>
      <xdr:rowOff>130175</xdr:rowOff>
    </xdr:to>
    <xdr:pic>
      <xdr:nvPicPr>
        <xdr:cNvPr id="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58</xdr:row>
      <xdr:rowOff>19050</xdr:rowOff>
    </xdr:from>
    <xdr:to>
      <xdr:col>15</xdr:col>
      <xdr:colOff>326390</xdr:colOff>
      <xdr:row>59</xdr:row>
      <xdr:rowOff>130175</xdr:rowOff>
    </xdr:to>
    <xdr:pic>
      <xdr:nvPicPr>
        <xdr:cNvPr id="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58</xdr:row>
      <xdr:rowOff>19050</xdr:rowOff>
    </xdr:from>
    <xdr:to>
      <xdr:col>33</xdr:col>
      <xdr:colOff>326390</xdr:colOff>
      <xdr:row>59</xdr:row>
      <xdr:rowOff>130175</xdr:rowOff>
    </xdr:to>
    <xdr:pic>
      <xdr:nvPicPr>
        <xdr:cNvPr id="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87</xdr:row>
      <xdr:rowOff>19050</xdr:rowOff>
    </xdr:from>
    <xdr:to>
      <xdr:col>15</xdr:col>
      <xdr:colOff>326390</xdr:colOff>
      <xdr:row>88</xdr:row>
      <xdr:rowOff>130175</xdr:rowOff>
    </xdr:to>
    <xdr:pic>
      <xdr:nvPicPr>
        <xdr:cNvPr id="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87</xdr:row>
      <xdr:rowOff>19050</xdr:rowOff>
    </xdr:from>
    <xdr:to>
      <xdr:col>33</xdr:col>
      <xdr:colOff>326390</xdr:colOff>
      <xdr:row>88</xdr:row>
      <xdr:rowOff>130175</xdr:rowOff>
    </xdr:to>
    <xdr:pic>
      <xdr:nvPicPr>
        <xdr:cNvPr id="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116</xdr:row>
      <xdr:rowOff>19050</xdr:rowOff>
    </xdr:from>
    <xdr:to>
      <xdr:col>15</xdr:col>
      <xdr:colOff>326390</xdr:colOff>
      <xdr:row>117</xdr:row>
      <xdr:rowOff>130175</xdr:rowOff>
    </xdr:to>
    <xdr:pic>
      <xdr:nvPicPr>
        <xdr:cNvPr id="10" name="Picture 9" descr="saraswati 2.jpg"/>
        <xdr:cNvPicPr>
          <a:picLocks noChangeAspect="1"/>
        </xdr:cNvPicPr>
      </xdr:nvPicPr>
      <xdr:blipFill>
        <a:blip xmlns:r="http://schemas.openxmlformats.org/officeDocument/2006/relationships" r:embed="rId1"/>
        <a:srcRect/>
        <a:stretch>
          <a:fillRect/>
        </a:stretch>
      </xdr:blipFill>
      <xdr:spPr bwMode="auto">
        <a:xfrm>
          <a:off x="4486275" y="6924675"/>
          <a:ext cx="326390" cy="349250"/>
        </a:xfrm>
        <a:prstGeom prst="rect">
          <a:avLst/>
        </a:prstGeom>
        <a:noFill/>
        <a:ln w="9525">
          <a:noFill/>
          <a:miter lim="800000"/>
          <a:headEnd/>
          <a:tailEnd/>
        </a:ln>
      </xdr:spPr>
    </xdr:pic>
    <xdr:clientData/>
  </xdr:twoCellAnchor>
  <xdr:twoCellAnchor editAs="oneCell">
    <xdr:from>
      <xdr:col>33</xdr:col>
      <xdr:colOff>0</xdr:colOff>
      <xdr:row>116</xdr:row>
      <xdr:rowOff>19050</xdr:rowOff>
    </xdr:from>
    <xdr:to>
      <xdr:col>33</xdr:col>
      <xdr:colOff>326390</xdr:colOff>
      <xdr:row>117</xdr:row>
      <xdr:rowOff>130175</xdr:rowOff>
    </xdr:to>
    <xdr:pic>
      <xdr:nvPicPr>
        <xdr:cNvPr id="1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924675"/>
          <a:ext cx="326390" cy="349250"/>
        </a:xfrm>
        <a:prstGeom prst="rect">
          <a:avLst/>
        </a:prstGeom>
        <a:noFill/>
        <a:ln w="9525">
          <a:noFill/>
          <a:miter lim="800000"/>
          <a:headEnd/>
          <a:tailEnd/>
        </a:ln>
      </xdr:spPr>
    </xdr:pic>
    <xdr:clientData/>
  </xdr:twoCellAnchor>
  <xdr:twoCellAnchor editAs="oneCell">
    <xdr:from>
      <xdr:col>15</xdr:col>
      <xdr:colOff>0</xdr:colOff>
      <xdr:row>145</xdr:row>
      <xdr:rowOff>19050</xdr:rowOff>
    </xdr:from>
    <xdr:to>
      <xdr:col>15</xdr:col>
      <xdr:colOff>326390</xdr:colOff>
      <xdr:row>146</xdr:row>
      <xdr:rowOff>130175</xdr:rowOff>
    </xdr:to>
    <xdr:pic>
      <xdr:nvPicPr>
        <xdr:cNvPr id="22"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145</xdr:row>
      <xdr:rowOff>19050</xdr:rowOff>
    </xdr:from>
    <xdr:to>
      <xdr:col>33</xdr:col>
      <xdr:colOff>326390</xdr:colOff>
      <xdr:row>146</xdr:row>
      <xdr:rowOff>130175</xdr:rowOff>
    </xdr:to>
    <xdr:pic>
      <xdr:nvPicPr>
        <xdr:cNvPr id="23"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174</xdr:row>
      <xdr:rowOff>19050</xdr:rowOff>
    </xdr:from>
    <xdr:to>
      <xdr:col>15</xdr:col>
      <xdr:colOff>326390</xdr:colOff>
      <xdr:row>175</xdr:row>
      <xdr:rowOff>130175</xdr:rowOff>
    </xdr:to>
    <xdr:pic>
      <xdr:nvPicPr>
        <xdr:cNvPr id="24" name="Picture 23" descr="saraswati 2.jpg"/>
        <xdr:cNvPicPr>
          <a:picLocks noChangeAspect="1"/>
        </xdr:cNvPicPr>
      </xdr:nvPicPr>
      <xdr:blipFill>
        <a:blip xmlns:r="http://schemas.openxmlformats.org/officeDocument/2006/relationships" r:embed="rId1"/>
        <a:srcRect/>
        <a:stretch>
          <a:fillRect/>
        </a:stretch>
      </xdr:blipFill>
      <xdr:spPr bwMode="auto">
        <a:xfrm>
          <a:off x="4486275" y="6924675"/>
          <a:ext cx="326390" cy="349250"/>
        </a:xfrm>
        <a:prstGeom prst="rect">
          <a:avLst/>
        </a:prstGeom>
        <a:noFill/>
        <a:ln w="9525">
          <a:noFill/>
          <a:miter lim="800000"/>
          <a:headEnd/>
          <a:tailEnd/>
        </a:ln>
      </xdr:spPr>
    </xdr:pic>
    <xdr:clientData/>
  </xdr:twoCellAnchor>
  <xdr:twoCellAnchor editAs="oneCell">
    <xdr:from>
      <xdr:col>33</xdr:col>
      <xdr:colOff>0</xdr:colOff>
      <xdr:row>174</xdr:row>
      <xdr:rowOff>19050</xdr:rowOff>
    </xdr:from>
    <xdr:to>
      <xdr:col>33</xdr:col>
      <xdr:colOff>326390</xdr:colOff>
      <xdr:row>175</xdr:row>
      <xdr:rowOff>130175</xdr:rowOff>
    </xdr:to>
    <xdr:pic>
      <xdr:nvPicPr>
        <xdr:cNvPr id="2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924675"/>
          <a:ext cx="326390" cy="349250"/>
        </a:xfrm>
        <a:prstGeom prst="rect">
          <a:avLst/>
        </a:prstGeom>
        <a:noFill/>
        <a:ln w="9525">
          <a:noFill/>
          <a:miter lim="800000"/>
          <a:headEnd/>
          <a:tailEnd/>
        </a:ln>
      </xdr:spPr>
    </xdr:pic>
    <xdr:clientData/>
  </xdr:twoCellAnchor>
  <xdr:twoCellAnchor editAs="oneCell">
    <xdr:from>
      <xdr:col>15</xdr:col>
      <xdr:colOff>0</xdr:colOff>
      <xdr:row>203</xdr:row>
      <xdr:rowOff>19050</xdr:rowOff>
    </xdr:from>
    <xdr:to>
      <xdr:col>15</xdr:col>
      <xdr:colOff>326390</xdr:colOff>
      <xdr:row>204</xdr:row>
      <xdr:rowOff>130175</xdr:rowOff>
    </xdr:to>
    <xdr:pic>
      <xdr:nvPicPr>
        <xdr:cNvPr id="2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3830300"/>
          <a:ext cx="326390" cy="349250"/>
        </a:xfrm>
        <a:prstGeom prst="rect">
          <a:avLst/>
        </a:prstGeom>
        <a:noFill/>
        <a:ln w="9525">
          <a:noFill/>
          <a:miter lim="800000"/>
          <a:headEnd/>
          <a:tailEnd/>
        </a:ln>
      </xdr:spPr>
    </xdr:pic>
    <xdr:clientData/>
  </xdr:twoCellAnchor>
  <xdr:twoCellAnchor editAs="oneCell">
    <xdr:from>
      <xdr:col>33</xdr:col>
      <xdr:colOff>0</xdr:colOff>
      <xdr:row>203</xdr:row>
      <xdr:rowOff>19050</xdr:rowOff>
    </xdr:from>
    <xdr:to>
      <xdr:col>33</xdr:col>
      <xdr:colOff>326390</xdr:colOff>
      <xdr:row>204</xdr:row>
      <xdr:rowOff>130175</xdr:rowOff>
    </xdr:to>
    <xdr:pic>
      <xdr:nvPicPr>
        <xdr:cNvPr id="2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3830300"/>
          <a:ext cx="326390" cy="349250"/>
        </a:xfrm>
        <a:prstGeom prst="rect">
          <a:avLst/>
        </a:prstGeom>
        <a:noFill/>
        <a:ln w="9525">
          <a:noFill/>
          <a:miter lim="800000"/>
          <a:headEnd/>
          <a:tailEnd/>
        </a:ln>
      </xdr:spPr>
    </xdr:pic>
    <xdr:clientData/>
  </xdr:twoCellAnchor>
  <xdr:twoCellAnchor editAs="oneCell">
    <xdr:from>
      <xdr:col>15</xdr:col>
      <xdr:colOff>0</xdr:colOff>
      <xdr:row>232</xdr:row>
      <xdr:rowOff>19050</xdr:rowOff>
    </xdr:from>
    <xdr:to>
      <xdr:col>15</xdr:col>
      <xdr:colOff>326390</xdr:colOff>
      <xdr:row>233</xdr:row>
      <xdr:rowOff>130175</xdr:rowOff>
    </xdr:to>
    <xdr:pic>
      <xdr:nvPicPr>
        <xdr:cNvPr id="2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20735925"/>
          <a:ext cx="326390" cy="349250"/>
        </a:xfrm>
        <a:prstGeom prst="rect">
          <a:avLst/>
        </a:prstGeom>
        <a:noFill/>
        <a:ln w="9525">
          <a:noFill/>
          <a:miter lim="800000"/>
          <a:headEnd/>
          <a:tailEnd/>
        </a:ln>
      </xdr:spPr>
    </xdr:pic>
    <xdr:clientData/>
  </xdr:twoCellAnchor>
  <xdr:twoCellAnchor editAs="oneCell">
    <xdr:from>
      <xdr:col>33</xdr:col>
      <xdr:colOff>0</xdr:colOff>
      <xdr:row>232</xdr:row>
      <xdr:rowOff>19050</xdr:rowOff>
    </xdr:from>
    <xdr:to>
      <xdr:col>33</xdr:col>
      <xdr:colOff>326390</xdr:colOff>
      <xdr:row>233</xdr:row>
      <xdr:rowOff>130175</xdr:rowOff>
    </xdr:to>
    <xdr:pic>
      <xdr:nvPicPr>
        <xdr:cNvPr id="2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0735925"/>
          <a:ext cx="326390" cy="349250"/>
        </a:xfrm>
        <a:prstGeom prst="rect">
          <a:avLst/>
        </a:prstGeom>
        <a:noFill/>
        <a:ln w="9525">
          <a:noFill/>
          <a:miter lim="800000"/>
          <a:headEnd/>
          <a:tailEnd/>
        </a:ln>
      </xdr:spPr>
    </xdr:pic>
    <xdr:clientData/>
  </xdr:twoCellAnchor>
  <xdr:twoCellAnchor editAs="oneCell">
    <xdr:from>
      <xdr:col>15</xdr:col>
      <xdr:colOff>0</xdr:colOff>
      <xdr:row>261</xdr:row>
      <xdr:rowOff>19050</xdr:rowOff>
    </xdr:from>
    <xdr:to>
      <xdr:col>15</xdr:col>
      <xdr:colOff>326390</xdr:colOff>
      <xdr:row>262</xdr:row>
      <xdr:rowOff>130175</xdr:rowOff>
    </xdr:to>
    <xdr:pic>
      <xdr:nvPicPr>
        <xdr:cNvPr id="30" name="Picture 29" descr="saraswati 2.jpg"/>
        <xdr:cNvPicPr>
          <a:picLocks noChangeAspect="1"/>
        </xdr:cNvPicPr>
      </xdr:nvPicPr>
      <xdr:blipFill>
        <a:blip xmlns:r="http://schemas.openxmlformats.org/officeDocument/2006/relationships" r:embed="rId1"/>
        <a:srcRect/>
        <a:stretch>
          <a:fillRect/>
        </a:stretch>
      </xdr:blipFill>
      <xdr:spPr bwMode="auto">
        <a:xfrm>
          <a:off x="4486275" y="27641550"/>
          <a:ext cx="326390" cy="349250"/>
        </a:xfrm>
        <a:prstGeom prst="rect">
          <a:avLst/>
        </a:prstGeom>
        <a:noFill/>
        <a:ln w="9525">
          <a:noFill/>
          <a:miter lim="800000"/>
          <a:headEnd/>
          <a:tailEnd/>
        </a:ln>
      </xdr:spPr>
    </xdr:pic>
    <xdr:clientData/>
  </xdr:twoCellAnchor>
  <xdr:twoCellAnchor editAs="oneCell">
    <xdr:from>
      <xdr:col>33</xdr:col>
      <xdr:colOff>0</xdr:colOff>
      <xdr:row>261</xdr:row>
      <xdr:rowOff>19050</xdr:rowOff>
    </xdr:from>
    <xdr:to>
      <xdr:col>33</xdr:col>
      <xdr:colOff>326390</xdr:colOff>
      <xdr:row>262</xdr:row>
      <xdr:rowOff>130175</xdr:rowOff>
    </xdr:to>
    <xdr:pic>
      <xdr:nvPicPr>
        <xdr:cNvPr id="3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7641550"/>
          <a:ext cx="326390" cy="349250"/>
        </a:xfrm>
        <a:prstGeom prst="rect">
          <a:avLst/>
        </a:prstGeom>
        <a:noFill/>
        <a:ln w="9525">
          <a:noFill/>
          <a:miter lim="800000"/>
          <a:headEnd/>
          <a:tailEnd/>
        </a:ln>
      </xdr:spPr>
    </xdr:pic>
    <xdr:clientData/>
  </xdr:twoCellAnchor>
  <xdr:twoCellAnchor editAs="oneCell">
    <xdr:from>
      <xdr:col>15</xdr:col>
      <xdr:colOff>0</xdr:colOff>
      <xdr:row>290</xdr:row>
      <xdr:rowOff>19050</xdr:rowOff>
    </xdr:from>
    <xdr:to>
      <xdr:col>15</xdr:col>
      <xdr:colOff>326390</xdr:colOff>
      <xdr:row>291</xdr:row>
      <xdr:rowOff>130175</xdr:rowOff>
    </xdr:to>
    <xdr:pic>
      <xdr:nvPicPr>
        <xdr:cNvPr id="32"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290</xdr:row>
      <xdr:rowOff>19050</xdr:rowOff>
    </xdr:from>
    <xdr:to>
      <xdr:col>33</xdr:col>
      <xdr:colOff>326390</xdr:colOff>
      <xdr:row>291</xdr:row>
      <xdr:rowOff>130175</xdr:rowOff>
    </xdr:to>
    <xdr:pic>
      <xdr:nvPicPr>
        <xdr:cNvPr id="33"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319</xdr:row>
      <xdr:rowOff>19050</xdr:rowOff>
    </xdr:from>
    <xdr:to>
      <xdr:col>15</xdr:col>
      <xdr:colOff>326390</xdr:colOff>
      <xdr:row>320</xdr:row>
      <xdr:rowOff>130175</xdr:rowOff>
    </xdr:to>
    <xdr:pic>
      <xdr:nvPicPr>
        <xdr:cNvPr id="34" name="Picture 33" descr="saraswati 2.jpg"/>
        <xdr:cNvPicPr>
          <a:picLocks noChangeAspect="1"/>
        </xdr:cNvPicPr>
      </xdr:nvPicPr>
      <xdr:blipFill>
        <a:blip xmlns:r="http://schemas.openxmlformats.org/officeDocument/2006/relationships" r:embed="rId1"/>
        <a:srcRect/>
        <a:stretch>
          <a:fillRect/>
        </a:stretch>
      </xdr:blipFill>
      <xdr:spPr bwMode="auto">
        <a:xfrm>
          <a:off x="4486275" y="6924675"/>
          <a:ext cx="326390" cy="349250"/>
        </a:xfrm>
        <a:prstGeom prst="rect">
          <a:avLst/>
        </a:prstGeom>
        <a:noFill/>
        <a:ln w="9525">
          <a:noFill/>
          <a:miter lim="800000"/>
          <a:headEnd/>
          <a:tailEnd/>
        </a:ln>
      </xdr:spPr>
    </xdr:pic>
    <xdr:clientData/>
  </xdr:twoCellAnchor>
  <xdr:twoCellAnchor editAs="oneCell">
    <xdr:from>
      <xdr:col>33</xdr:col>
      <xdr:colOff>0</xdr:colOff>
      <xdr:row>319</xdr:row>
      <xdr:rowOff>19050</xdr:rowOff>
    </xdr:from>
    <xdr:to>
      <xdr:col>33</xdr:col>
      <xdr:colOff>326390</xdr:colOff>
      <xdr:row>320</xdr:row>
      <xdr:rowOff>130175</xdr:rowOff>
    </xdr:to>
    <xdr:pic>
      <xdr:nvPicPr>
        <xdr:cNvPr id="3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924675"/>
          <a:ext cx="326390" cy="349250"/>
        </a:xfrm>
        <a:prstGeom prst="rect">
          <a:avLst/>
        </a:prstGeom>
        <a:noFill/>
        <a:ln w="9525">
          <a:noFill/>
          <a:miter lim="800000"/>
          <a:headEnd/>
          <a:tailEnd/>
        </a:ln>
      </xdr:spPr>
    </xdr:pic>
    <xdr:clientData/>
  </xdr:twoCellAnchor>
  <xdr:twoCellAnchor editAs="oneCell">
    <xdr:from>
      <xdr:col>15</xdr:col>
      <xdr:colOff>0</xdr:colOff>
      <xdr:row>348</xdr:row>
      <xdr:rowOff>19050</xdr:rowOff>
    </xdr:from>
    <xdr:to>
      <xdr:col>15</xdr:col>
      <xdr:colOff>326390</xdr:colOff>
      <xdr:row>349</xdr:row>
      <xdr:rowOff>130175</xdr:rowOff>
    </xdr:to>
    <xdr:pic>
      <xdr:nvPicPr>
        <xdr:cNvPr id="3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3830300"/>
          <a:ext cx="326390" cy="349250"/>
        </a:xfrm>
        <a:prstGeom prst="rect">
          <a:avLst/>
        </a:prstGeom>
        <a:noFill/>
        <a:ln w="9525">
          <a:noFill/>
          <a:miter lim="800000"/>
          <a:headEnd/>
          <a:tailEnd/>
        </a:ln>
      </xdr:spPr>
    </xdr:pic>
    <xdr:clientData/>
  </xdr:twoCellAnchor>
  <xdr:twoCellAnchor editAs="oneCell">
    <xdr:from>
      <xdr:col>33</xdr:col>
      <xdr:colOff>0</xdr:colOff>
      <xdr:row>348</xdr:row>
      <xdr:rowOff>19050</xdr:rowOff>
    </xdr:from>
    <xdr:to>
      <xdr:col>33</xdr:col>
      <xdr:colOff>326390</xdr:colOff>
      <xdr:row>349</xdr:row>
      <xdr:rowOff>130175</xdr:rowOff>
    </xdr:to>
    <xdr:pic>
      <xdr:nvPicPr>
        <xdr:cNvPr id="3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3830300"/>
          <a:ext cx="326390" cy="349250"/>
        </a:xfrm>
        <a:prstGeom prst="rect">
          <a:avLst/>
        </a:prstGeom>
        <a:noFill/>
        <a:ln w="9525">
          <a:noFill/>
          <a:miter lim="800000"/>
          <a:headEnd/>
          <a:tailEnd/>
        </a:ln>
      </xdr:spPr>
    </xdr:pic>
    <xdr:clientData/>
  </xdr:twoCellAnchor>
  <xdr:twoCellAnchor editAs="oneCell">
    <xdr:from>
      <xdr:col>15</xdr:col>
      <xdr:colOff>0</xdr:colOff>
      <xdr:row>377</xdr:row>
      <xdr:rowOff>19050</xdr:rowOff>
    </xdr:from>
    <xdr:to>
      <xdr:col>15</xdr:col>
      <xdr:colOff>326390</xdr:colOff>
      <xdr:row>378</xdr:row>
      <xdr:rowOff>130175</xdr:rowOff>
    </xdr:to>
    <xdr:pic>
      <xdr:nvPicPr>
        <xdr:cNvPr id="3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20735925"/>
          <a:ext cx="326390" cy="349250"/>
        </a:xfrm>
        <a:prstGeom prst="rect">
          <a:avLst/>
        </a:prstGeom>
        <a:noFill/>
        <a:ln w="9525">
          <a:noFill/>
          <a:miter lim="800000"/>
          <a:headEnd/>
          <a:tailEnd/>
        </a:ln>
      </xdr:spPr>
    </xdr:pic>
    <xdr:clientData/>
  </xdr:twoCellAnchor>
  <xdr:twoCellAnchor editAs="oneCell">
    <xdr:from>
      <xdr:col>33</xdr:col>
      <xdr:colOff>0</xdr:colOff>
      <xdr:row>377</xdr:row>
      <xdr:rowOff>19050</xdr:rowOff>
    </xdr:from>
    <xdr:to>
      <xdr:col>33</xdr:col>
      <xdr:colOff>326390</xdr:colOff>
      <xdr:row>378</xdr:row>
      <xdr:rowOff>130175</xdr:rowOff>
    </xdr:to>
    <xdr:pic>
      <xdr:nvPicPr>
        <xdr:cNvPr id="3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0735925"/>
          <a:ext cx="326390" cy="349250"/>
        </a:xfrm>
        <a:prstGeom prst="rect">
          <a:avLst/>
        </a:prstGeom>
        <a:noFill/>
        <a:ln w="9525">
          <a:noFill/>
          <a:miter lim="800000"/>
          <a:headEnd/>
          <a:tailEnd/>
        </a:ln>
      </xdr:spPr>
    </xdr:pic>
    <xdr:clientData/>
  </xdr:twoCellAnchor>
  <xdr:twoCellAnchor editAs="oneCell">
    <xdr:from>
      <xdr:col>15</xdr:col>
      <xdr:colOff>0</xdr:colOff>
      <xdr:row>406</xdr:row>
      <xdr:rowOff>19050</xdr:rowOff>
    </xdr:from>
    <xdr:to>
      <xdr:col>15</xdr:col>
      <xdr:colOff>326390</xdr:colOff>
      <xdr:row>407</xdr:row>
      <xdr:rowOff>130175</xdr:rowOff>
    </xdr:to>
    <xdr:pic>
      <xdr:nvPicPr>
        <xdr:cNvPr id="40" name="Picture 39" descr="saraswati 2.jpg"/>
        <xdr:cNvPicPr>
          <a:picLocks noChangeAspect="1"/>
        </xdr:cNvPicPr>
      </xdr:nvPicPr>
      <xdr:blipFill>
        <a:blip xmlns:r="http://schemas.openxmlformats.org/officeDocument/2006/relationships" r:embed="rId1"/>
        <a:srcRect/>
        <a:stretch>
          <a:fillRect/>
        </a:stretch>
      </xdr:blipFill>
      <xdr:spPr bwMode="auto">
        <a:xfrm>
          <a:off x="4486275" y="27641550"/>
          <a:ext cx="326390" cy="349250"/>
        </a:xfrm>
        <a:prstGeom prst="rect">
          <a:avLst/>
        </a:prstGeom>
        <a:noFill/>
        <a:ln w="9525">
          <a:noFill/>
          <a:miter lim="800000"/>
          <a:headEnd/>
          <a:tailEnd/>
        </a:ln>
      </xdr:spPr>
    </xdr:pic>
    <xdr:clientData/>
  </xdr:twoCellAnchor>
  <xdr:twoCellAnchor editAs="oneCell">
    <xdr:from>
      <xdr:col>33</xdr:col>
      <xdr:colOff>0</xdr:colOff>
      <xdr:row>406</xdr:row>
      <xdr:rowOff>19050</xdr:rowOff>
    </xdr:from>
    <xdr:to>
      <xdr:col>33</xdr:col>
      <xdr:colOff>326390</xdr:colOff>
      <xdr:row>407</xdr:row>
      <xdr:rowOff>130175</xdr:rowOff>
    </xdr:to>
    <xdr:pic>
      <xdr:nvPicPr>
        <xdr:cNvPr id="4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7641550"/>
          <a:ext cx="326390" cy="349250"/>
        </a:xfrm>
        <a:prstGeom prst="rect">
          <a:avLst/>
        </a:prstGeom>
        <a:noFill/>
        <a:ln w="9525">
          <a:noFill/>
          <a:miter lim="800000"/>
          <a:headEnd/>
          <a:tailEnd/>
        </a:ln>
      </xdr:spPr>
    </xdr:pic>
    <xdr:clientData/>
  </xdr:twoCellAnchor>
  <xdr:twoCellAnchor editAs="oneCell">
    <xdr:from>
      <xdr:col>15</xdr:col>
      <xdr:colOff>0</xdr:colOff>
      <xdr:row>435</xdr:row>
      <xdr:rowOff>19050</xdr:rowOff>
    </xdr:from>
    <xdr:to>
      <xdr:col>15</xdr:col>
      <xdr:colOff>326390</xdr:colOff>
      <xdr:row>436</xdr:row>
      <xdr:rowOff>130175</xdr:rowOff>
    </xdr:to>
    <xdr:pic>
      <xdr:nvPicPr>
        <xdr:cNvPr id="42"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34547175"/>
          <a:ext cx="326390" cy="349250"/>
        </a:xfrm>
        <a:prstGeom prst="rect">
          <a:avLst/>
        </a:prstGeom>
        <a:noFill/>
        <a:ln w="9525">
          <a:noFill/>
          <a:miter lim="800000"/>
          <a:headEnd/>
          <a:tailEnd/>
        </a:ln>
      </xdr:spPr>
    </xdr:pic>
    <xdr:clientData/>
  </xdr:twoCellAnchor>
  <xdr:twoCellAnchor editAs="oneCell">
    <xdr:from>
      <xdr:col>33</xdr:col>
      <xdr:colOff>0</xdr:colOff>
      <xdr:row>435</xdr:row>
      <xdr:rowOff>19050</xdr:rowOff>
    </xdr:from>
    <xdr:to>
      <xdr:col>33</xdr:col>
      <xdr:colOff>326390</xdr:colOff>
      <xdr:row>436</xdr:row>
      <xdr:rowOff>130175</xdr:rowOff>
    </xdr:to>
    <xdr:pic>
      <xdr:nvPicPr>
        <xdr:cNvPr id="43"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34547175"/>
          <a:ext cx="326390" cy="349250"/>
        </a:xfrm>
        <a:prstGeom prst="rect">
          <a:avLst/>
        </a:prstGeom>
        <a:noFill/>
        <a:ln w="9525">
          <a:noFill/>
          <a:miter lim="800000"/>
          <a:headEnd/>
          <a:tailEnd/>
        </a:ln>
      </xdr:spPr>
    </xdr:pic>
    <xdr:clientData/>
  </xdr:twoCellAnchor>
  <xdr:twoCellAnchor editAs="oneCell">
    <xdr:from>
      <xdr:col>15</xdr:col>
      <xdr:colOff>0</xdr:colOff>
      <xdr:row>464</xdr:row>
      <xdr:rowOff>19050</xdr:rowOff>
    </xdr:from>
    <xdr:to>
      <xdr:col>15</xdr:col>
      <xdr:colOff>326390</xdr:colOff>
      <xdr:row>465</xdr:row>
      <xdr:rowOff>130175</xdr:rowOff>
    </xdr:to>
    <xdr:pic>
      <xdr:nvPicPr>
        <xdr:cNvPr id="44" name="Picture 43" descr="saraswati 2.jpg"/>
        <xdr:cNvPicPr>
          <a:picLocks noChangeAspect="1"/>
        </xdr:cNvPicPr>
      </xdr:nvPicPr>
      <xdr:blipFill>
        <a:blip xmlns:r="http://schemas.openxmlformats.org/officeDocument/2006/relationships" r:embed="rId1"/>
        <a:srcRect/>
        <a:stretch>
          <a:fillRect/>
        </a:stretch>
      </xdr:blipFill>
      <xdr:spPr bwMode="auto">
        <a:xfrm>
          <a:off x="4486275" y="41452800"/>
          <a:ext cx="326390" cy="349250"/>
        </a:xfrm>
        <a:prstGeom prst="rect">
          <a:avLst/>
        </a:prstGeom>
        <a:noFill/>
        <a:ln w="9525">
          <a:noFill/>
          <a:miter lim="800000"/>
          <a:headEnd/>
          <a:tailEnd/>
        </a:ln>
      </xdr:spPr>
    </xdr:pic>
    <xdr:clientData/>
  </xdr:twoCellAnchor>
  <xdr:twoCellAnchor editAs="oneCell">
    <xdr:from>
      <xdr:col>33</xdr:col>
      <xdr:colOff>0</xdr:colOff>
      <xdr:row>464</xdr:row>
      <xdr:rowOff>19050</xdr:rowOff>
    </xdr:from>
    <xdr:to>
      <xdr:col>33</xdr:col>
      <xdr:colOff>326390</xdr:colOff>
      <xdr:row>465</xdr:row>
      <xdr:rowOff>130175</xdr:rowOff>
    </xdr:to>
    <xdr:pic>
      <xdr:nvPicPr>
        <xdr:cNvPr id="4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41452800"/>
          <a:ext cx="326390" cy="349250"/>
        </a:xfrm>
        <a:prstGeom prst="rect">
          <a:avLst/>
        </a:prstGeom>
        <a:noFill/>
        <a:ln w="9525">
          <a:noFill/>
          <a:miter lim="800000"/>
          <a:headEnd/>
          <a:tailEnd/>
        </a:ln>
      </xdr:spPr>
    </xdr:pic>
    <xdr:clientData/>
  </xdr:twoCellAnchor>
  <xdr:twoCellAnchor editAs="oneCell">
    <xdr:from>
      <xdr:col>15</xdr:col>
      <xdr:colOff>0</xdr:colOff>
      <xdr:row>493</xdr:row>
      <xdr:rowOff>19050</xdr:rowOff>
    </xdr:from>
    <xdr:to>
      <xdr:col>15</xdr:col>
      <xdr:colOff>326390</xdr:colOff>
      <xdr:row>494</xdr:row>
      <xdr:rowOff>130175</xdr:rowOff>
    </xdr:to>
    <xdr:pic>
      <xdr:nvPicPr>
        <xdr:cNvPr id="4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48358425"/>
          <a:ext cx="326390" cy="349250"/>
        </a:xfrm>
        <a:prstGeom prst="rect">
          <a:avLst/>
        </a:prstGeom>
        <a:noFill/>
        <a:ln w="9525">
          <a:noFill/>
          <a:miter lim="800000"/>
          <a:headEnd/>
          <a:tailEnd/>
        </a:ln>
      </xdr:spPr>
    </xdr:pic>
    <xdr:clientData/>
  </xdr:twoCellAnchor>
  <xdr:twoCellAnchor editAs="oneCell">
    <xdr:from>
      <xdr:col>33</xdr:col>
      <xdr:colOff>0</xdr:colOff>
      <xdr:row>493</xdr:row>
      <xdr:rowOff>19050</xdr:rowOff>
    </xdr:from>
    <xdr:to>
      <xdr:col>33</xdr:col>
      <xdr:colOff>326390</xdr:colOff>
      <xdr:row>494</xdr:row>
      <xdr:rowOff>130175</xdr:rowOff>
    </xdr:to>
    <xdr:pic>
      <xdr:nvPicPr>
        <xdr:cNvPr id="4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48358425"/>
          <a:ext cx="326390" cy="349250"/>
        </a:xfrm>
        <a:prstGeom prst="rect">
          <a:avLst/>
        </a:prstGeom>
        <a:noFill/>
        <a:ln w="9525">
          <a:noFill/>
          <a:miter lim="800000"/>
          <a:headEnd/>
          <a:tailEnd/>
        </a:ln>
      </xdr:spPr>
    </xdr:pic>
    <xdr:clientData/>
  </xdr:twoCellAnchor>
  <xdr:twoCellAnchor editAs="oneCell">
    <xdr:from>
      <xdr:col>15</xdr:col>
      <xdr:colOff>0</xdr:colOff>
      <xdr:row>522</xdr:row>
      <xdr:rowOff>19050</xdr:rowOff>
    </xdr:from>
    <xdr:to>
      <xdr:col>15</xdr:col>
      <xdr:colOff>326390</xdr:colOff>
      <xdr:row>523</xdr:row>
      <xdr:rowOff>130175</xdr:rowOff>
    </xdr:to>
    <xdr:pic>
      <xdr:nvPicPr>
        <xdr:cNvPr id="4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55264050"/>
          <a:ext cx="326390" cy="349250"/>
        </a:xfrm>
        <a:prstGeom prst="rect">
          <a:avLst/>
        </a:prstGeom>
        <a:noFill/>
        <a:ln w="9525">
          <a:noFill/>
          <a:miter lim="800000"/>
          <a:headEnd/>
          <a:tailEnd/>
        </a:ln>
      </xdr:spPr>
    </xdr:pic>
    <xdr:clientData/>
  </xdr:twoCellAnchor>
  <xdr:twoCellAnchor editAs="oneCell">
    <xdr:from>
      <xdr:col>33</xdr:col>
      <xdr:colOff>0</xdr:colOff>
      <xdr:row>522</xdr:row>
      <xdr:rowOff>19050</xdr:rowOff>
    </xdr:from>
    <xdr:to>
      <xdr:col>33</xdr:col>
      <xdr:colOff>326390</xdr:colOff>
      <xdr:row>523</xdr:row>
      <xdr:rowOff>130175</xdr:rowOff>
    </xdr:to>
    <xdr:pic>
      <xdr:nvPicPr>
        <xdr:cNvPr id="4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55264050"/>
          <a:ext cx="326390" cy="349250"/>
        </a:xfrm>
        <a:prstGeom prst="rect">
          <a:avLst/>
        </a:prstGeom>
        <a:noFill/>
        <a:ln w="9525">
          <a:noFill/>
          <a:miter lim="800000"/>
          <a:headEnd/>
          <a:tailEnd/>
        </a:ln>
      </xdr:spPr>
    </xdr:pic>
    <xdr:clientData/>
  </xdr:twoCellAnchor>
  <xdr:twoCellAnchor editAs="oneCell">
    <xdr:from>
      <xdr:col>15</xdr:col>
      <xdr:colOff>0</xdr:colOff>
      <xdr:row>551</xdr:row>
      <xdr:rowOff>19050</xdr:rowOff>
    </xdr:from>
    <xdr:to>
      <xdr:col>15</xdr:col>
      <xdr:colOff>326390</xdr:colOff>
      <xdr:row>552</xdr:row>
      <xdr:rowOff>130175</xdr:rowOff>
    </xdr:to>
    <xdr:pic>
      <xdr:nvPicPr>
        <xdr:cNvPr id="50" name="Picture 49" descr="saraswati 2.jpg"/>
        <xdr:cNvPicPr>
          <a:picLocks noChangeAspect="1"/>
        </xdr:cNvPicPr>
      </xdr:nvPicPr>
      <xdr:blipFill>
        <a:blip xmlns:r="http://schemas.openxmlformats.org/officeDocument/2006/relationships" r:embed="rId1"/>
        <a:srcRect/>
        <a:stretch>
          <a:fillRect/>
        </a:stretch>
      </xdr:blipFill>
      <xdr:spPr bwMode="auto">
        <a:xfrm>
          <a:off x="4486275" y="62169675"/>
          <a:ext cx="326390" cy="349250"/>
        </a:xfrm>
        <a:prstGeom prst="rect">
          <a:avLst/>
        </a:prstGeom>
        <a:noFill/>
        <a:ln w="9525">
          <a:noFill/>
          <a:miter lim="800000"/>
          <a:headEnd/>
          <a:tailEnd/>
        </a:ln>
      </xdr:spPr>
    </xdr:pic>
    <xdr:clientData/>
  </xdr:twoCellAnchor>
  <xdr:twoCellAnchor editAs="oneCell">
    <xdr:from>
      <xdr:col>33</xdr:col>
      <xdr:colOff>0</xdr:colOff>
      <xdr:row>551</xdr:row>
      <xdr:rowOff>19050</xdr:rowOff>
    </xdr:from>
    <xdr:to>
      <xdr:col>33</xdr:col>
      <xdr:colOff>326390</xdr:colOff>
      <xdr:row>552</xdr:row>
      <xdr:rowOff>130175</xdr:rowOff>
    </xdr:to>
    <xdr:pic>
      <xdr:nvPicPr>
        <xdr:cNvPr id="5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2169675"/>
          <a:ext cx="326390" cy="349250"/>
        </a:xfrm>
        <a:prstGeom prst="rect">
          <a:avLst/>
        </a:prstGeom>
        <a:noFill/>
        <a:ln w="9525">
          <a:noFill/>
          <a:miter lim="800000"/>
          <a:headEnd/>
          <a:tailEnd/>
        </a:ln>
      </xdr:spPr>
    </xdr:pic>
    <xdr:clientData/>
  </xdr:twoCellAnchor>
  <xdr:twoCellAnchor editAs="oneCell">
    <xdr:from>
      <xdr:col>15</xdr:col>
      <xdr:colOff>0</xdr:colOff>
      <xdr:row>580</xdr:row>
      <xdr:rowOff>19050</xdr:rowOff>
    </xdr:from>
    <xdr:to>
      <xdr:col>15</xdr:col>
      <xdr:colOff>326390</xdr:colOff>
      <xdr:row>581</xdr:row>
      <xdr:rowOff>130174</xdr:rowOff>
    </xdr:to>
    <xdr:pic>
      <xdr:nvPicPr>
        <xdr:cNvPr id="5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9050"/>
          <a:ext cx="326390" cy="346449"/>
        </a:xfrm>
        <a:prstGeom prst="rect">
          <a:avLst/>
        </a:prstGeom>
        <a:noFill/>
        <a:ln w="9525">
          <a:noFill/>
          <a:miter lim="800000"/>
          <a:headEnd/>
          <a:tailEnd/>
        </a:ln>
      </xdr:spPr>
    </xdr:pic>
    <xdr:clientData/>
  </xdr:twoCellAnchor>
  <xdr:twoCellAnchor editAs="oneCell">
    <xdr:from>
      <xdr:col>33</xdr:col>
      <xdr:colOff>0</xdr:colOff>
      <xdr:row>580</xdr:row>
      <xdr:rowOff>19050</xdr:rowOff>
    </xdr:from>
    <xdr:to>
      <xdr:col>33</xdr:col>
      <xdr:colOff>326390</xdr:colOff>
      <xdr:row>581</xdr:row>
      <xdr:rowOff>130174</xdr:rowOff>
    </xdr:to>
    <xdr:pic>
      <xdr:nvPicPr>
        <xdr:cNvPr id="5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9050"/>
          <a:ext cx="326390" cy="346449"/>
        </a:xfrm>
        <a:prstGeom prst="rect">
          <a:avLst/>
        </a:prstGeom>
        <a:noFill/>
        <a:ln w="9525">
          <a:noFill/>
          <a:miter lim="800000"/>
          <a:headEnd/>
          <a:tailEnd/>
        </a:ln>
      </xdr:spPr>
    </xdr:pic>
    <xdr:clientData/>
  </xdr:twoCellAnchor>
  <xdr:twoCellAnchor editAs="oneCell">
    <xdr:from>
      <xdr:col>15</xdr:col>
      <xdr:colOff>0</xdr:colOff>
      <xdr:row>609</xdr:row>
      <xdr:rowOff>19050</xdr:rowOff>
    </xdr:from>
    <xdr:to>
      <xdr:col>15</xdr:col>
      <xdr:colOff>326390</xdr:colOff>
      <xdr:row>610</xdr:row>
      <xdr:rowOff>130175</xdr:rowOff>
    </xdr:to>
    <xdr:pic>
      <xdr:nvPicPr>
        <xdr:cNvPr id="54" name="Picture 53" descr="saraswati 2.jpg"/>
        <xdr:cNvPicPr>
          <a:picLocks noChangeAspect="1"/>
        </xdr:cNvPicPr>
      </xdr:nvPicPr>
      <xdr:blipFill>
        <a:blip xmlns:r="http://schemas.openxmlformats.org/officeDocument/2006/relationships" r:embed="rId1"/>
        <a:srcRect/>
        <a:stretch>
          <a:fillRect/>
        </a:stretch>
      </xdr:blipFill>
      <xdr:spPr bwMode="auto">
        <a:xfrm>
          <a:off x="4471147" y="6843432"/>
          <a:ext cx="326390" cy="346449"/>
        </a:xfrm>
        <a:prstGeom prst="rect">
          <a:avLst/>
        </a:prstGeom>
        <a:noFill/>
        <a:ln w="9525">
          <a:noFill/>
          <a:miter lim="800000"/>
          <a:headEnd/>
          <a:tailEnd/>
        </a:ln>
      </xdr:spPr>
    </xdr:pic>
    <xdr:clientData/>
  </xdr:twoCellAnchor>
  <xdr:twoCellAnchor editAs="oneCell">
    <xdr:from>
      <xdr:col>33</xdr:col>
      <xdr:colOff>0</xdr:colOff>
      <xdr:row>609</xdr:row>
      <xdr:rowOff>19050</xdr:rowOff>
    </xdr:from>
    <xdr:to>
      <xdr:col>33</xdr:col>
      <xdr:colOff>326390</xdr:colOff>
      <xdr:row>610</xdr:row>
      <xdr:rowOff>130175</xdr:rowOff>
    </xdr:to>
    <xdr:pic>
      <xdr:nvPicPr>
        <xdr:cNvPr id="5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843432"/>
          <a:ext cx="326390" cy="346449"/>
        </a:xfrm>
        <a:prstGeom prst="rect">
          <a:avLst/>
        </a:prstGeom>
        <a:noFill/>
        <a:ln w="9525">
          <a:noFill/>
          <a:miter lim="800000"/>
          <a:headEnd/>
          <a:tailEnd/>
        </a:ln>
      </xdr:spPr>
    </xdr:pic>
    <xdr:clientData/>
  </xdr:twoCellAnchor>
  <xdr:twoCellAnchor editAs="oneCell">
    <xdr:from>
      <xdr:col>15</xdr:col>
      <xdr:colOff>0</xdr:colOff>
      <xdr:row>638</xdr:row>
      <xdr:rowOff>19050</xdr:rowOff>
    </xdr:from>
    <xdr:to>
      <xdr:col>15</xdr:col>
      <xdr:colOff>326390</xdr:colOff>
      <xdr:row>639</xdr:row>
      <xdr:rowOff>130176</xdr:rowOff>
    </xdr:to>
    <xdr:pic>
      <xdr:nvPicPr>
        <xdr:cNvPr id="5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3667815"/>
          <a:ext cx="326390" cy="346448"/>
        </a:xfrm>
        <a:prstGeom prst="rect">
          <a:avLst/>
        </a:prstGeom>
        <a:noFill/>
        <a:ln w="9525">
          <a:noFill/>
          <a:miter lim="800000"/>
          <a:headEnd/>
          <a:tailEnd/>
        </a:ln>
      </xdr:spPr>
    </xdr:pic>
    <xdr:clientData/>
  </xdr:twoCellAnchor>
  <xdr:twoCellAnchor editAs="oneCell">
    <xdr:from>
      <xdr:col>33</xdr:col>
      <xdr:colOff>0</xdr:colOff>
      <xdr:row>638</xdr:row>
      <xdr:rowOff>19050</xdr:rowOff>
    </xdr:from>
    <xdr:to>
      <xdr:col>33</xdr:col>
      <xdr:colOff>326390</xdr:colOff>
      <xdr:row>639</xdr:row>
      <xdr:rowOff>130176</xdr:rowOff>
    </xdr:to>
    <xdr:pic>
      <xdr:nvPicPr>
        <xdr:cNvPr id="5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3667815"/>
          <a:ext cx="326390" cy="346448"/>
        </a:xfrm>
        <a:prstGeom prst="rect">
          <a:avLst/>
        </a:prstGeom>
        <a:noFill/>
        <a:ln w="9525">
          <a:noFill/>
          <a:miter lim="800000"/>
          <a:headEnd/>
          <a:tailEnd/>
        </a:ln>
      </xdr:spPr>
    </xdr:pic>
    <xdr:clientData/>
  </xdr:twoCellAnchor>
  <xdr:twoCellAnchor editAs="oneCell">
    <xdr:from>
      <xdr:col>15</xdr:col>
      <xdr:colOff>0</xdr:colOff>
      <xdr:row>667</xdr:row>
      <xdr:rowOff>19050</xdr:rowOff>
    </xdr:from>
    <xdr:to>
      <xdr:col>15</xdr:col>
      <xdr:colOff>326390</xdr:colOff>
      <xdr:row>668</xdr:row>
      <xdr:rowOff>130174</xdr:rowOff>
    </xdr:to>
    <xdr:pic>
      <xdr:nvPicPr>
        <xdr:cNvPr id="5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20492197"/>
          <a:ext cx="326390" cy="346449"/>
        </a:xfrm>
        <a:prstGeom prst="rect">
          <a:avLst/>
        </a:prstGeom>
        <a:noFill/>
        <a:ln w="9525">
          <a:noFill/>
          <a:miter lim="800000"/>
          <a:headEnd/>
          <a:tailEnd/>
        </a:ln>
      </xdr:spPr>
    </xdr:pic>
    <xdr:clientData/>
  </xdr:twoCellAnchor>
  <xdr:twoCellAnchor editAs="oneCell">
    <xdr:from>
      <xdr:col>33</xdr:col>
      <xdr:colOff>0</xdr:colOff>
      <xdr:row>667</xdr:row>
      <xdr:rowOff>19050</xdr:rowOff>
    </xdr:from>
    <xdr:to>
      <xdr:col>33</xdr:col>
      <xdr:colOff>326390</xdr:colOff>
      <xdr:row>668</xdr:row>
      <xdr:rowOff>130174</xdr:rowOff>
    </xdr:to>
    <xdr:pic>
      <xdr:nvPicPr>
        <xdr:cNvPr id="5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0492197"/>
          <a:ext cx="326390" cy="346449"/>
        </a:xfrm>
        <a:prstGeom prst="rect">
          <a:avLst/>
        </a:prstGeom>
        <a:noFill/>
        <a:ln w="9525">
          <a:noFill/>
          <a:miter lim="800000"/>
          <a:headEnd/>
          <a:tailEnd/>
        </a:ln>
      </xdr:spPr>
    </xdr:pic>
    <xdr:clientData/>
  </xdr:twoCellAnchor>
  <xdr:twoCellAnchor editAs="oneCell">
    <xdr:from>
      <xdr:col>15</xdr:col>
      <xdr:colOff>0</xdr:colOff>
      <xdr:row>696</xdr:row>
      <xdr:rowOff>19050</xdr:rowOff>
    </xdr:from>
    <xdr:to>
      <xdr:col>15</xdr:col>
      <xdr:colOff>326390</xdr:colOff>
      <xdr:row>697</xdr:row>
      <xdr:rowOff>130175</xdr:rowOff>
    </xdr:to>
    <xdr:pic>
      <xdr:nvPicPr>
        <xdr:cNvPr id="60" name="Picture 59" descr="saraswati 2.jpg"/>
        <xdr:cNvPicPr>
          <a:picLocks noChangeAspect="1"/>
        </xdr:cNvPicPr>
      </xdr:nvPicPr>
      <xdr:blipFill>
        <a:blip xmlns:r="http://schemas.openxmlformats.org/officeDocument/2006/relationships" r:embed="rId1"/>
        <a:srcRect/>
        <a:stretch>
          <a:fillRect/>
        </a:stretch>
      </xdr:blipFill>
      <xdr:spPr bwMode="auto">
        <a:xfrm>
          <a:off x="4471147" y="27316579"/>
          <a:ext cx="326390" cy="346449"/>
        </a:xfrm>
        <a:prstGeom prst="rect">
          <a:avLst/>
        </a:prstGeom>
        <a:noFill/>
        <a:ln w="9525">
          <a:noFill/>
          <a:miter lim="800000"/>
          <a:headEnd/>
          <a:tailEnd/>
        </a:ln>
      </xdr:spPr>
    </xdr:pic>
    <xdr:clientData/>
  </xdr:twoCellAnchor>
  <xdr:twoCellAnchor editAs="oneCell">
    <xdr:from>
      <xdr:col>33</xdr:col>
      <xdr:colOff>0</xdr:colOff>
      <xdr:row>696</xdr:row>
      <xdr:rowOff>19050</xdr:rowOff>
    </xdr:from>
    <xdr:to>
      <xdr:col>33</xdr:col>
      <xdr:colOff>326390</xdr:colOff>
      <xdr:row>697</xdr:row>
      <xdr:rowOff>130175</xdr:rowOff>
    </xdr:to>
    <xdr:pic>
      <xdr:nvPicPr>
        <xdr:cNvPr id="6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7316579"/>
          <a:ext cx="326390" cy="346449"/>
        </a:xfrm>
        <a:prstGeom prst="rect">
          <a:avLst/>
        </a:prstGeom>
        <a:noFill/>
        <a:ln w="9525">
          <a:noFill/>
          <a:miter lim="800000"/>
          <a:headEnd/>
          <a:tailEnd/>
        </a:ln>
      </xdr:spPr>
    </xdr:pic>
    <xdr:clientData/>
  </xdr:twoCellAnchor>
  <xdr:twoCellAnchor editAs="oneCell">
    <xdr:from>
      <xdr:col>15</xdr:col>
      <xdr:colOff>0</xdr:colOff>
      <xdr:row>725</xdr:row>
      <xdr:rowOff>19050</xdr:rowOff>
    </xdr:from>
    <xdr:to>
      <xdr:col>15</xdr:col>
      <xdr:colOff>326390</xdr:colOff>
      <xdr:row>726</xdr:row>
      <xdr:rowOff>130176</xdr:rowOff>
    </xdr:to>
    <xdr:pic>
      <xdr:nvPicPr>
        <xdr:cNvPr id="6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34140962"/>
          <a:ext cx="326390" cy="346448"/>
        </a:xfrm>
        <a:prstGeom prst="rect">
          <a:avLst/>
        </a:prstGeom>
        <a:noFill/>
        <a:ln w="9525">
          <a:noFill/>
          <a:miter lim="800000"/>
          <a:headEnd/>
          <a:tailEnd/>
        </a:ln>
      </xdr:spPr>
    </xdr:pic>
    <xdr:clientData/>
  </xdr:twoCellAnchor>
  <xdr:twoCellAnchor editAs="oneCell">
    <xdr:from>
      <xdr:col>33</xdr:col>
      <xdr:colOff>0</xdr:colOff>
      <xdr:row>725</xdr:row>
      <xdr:rowOff>19050</xdr:rowOff>
    </xdr:from>
    <xdr:to>
      <xdr:col>33</xdr:col>
      <xdr:colOff>326390</xdr:colOff>
      <xdr:row>726</xdr:row>
      <xdr:rowOff>130176</xdr:rowOff>
    </xdr:to>
    <xdr:pic>
      <xdr:nvPicPr>
        <xdr:cNvPr id="6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34140962"/>
          <a:ext cx="326390" cy="346448"/>
        </a:xfrm>
        <a:prstGeom prst="rect">
          <a:avLst/>
        </a:prstGeom>
        <a:noFill/>
        <a:ln w="9525">
          <a:noFill/>
          <a:miter lim="800000"/>
          <a:headEnd/>
          <a:tailEnd/>
        </a:ln>
      </xdr:spPr>
    </xdr:pic>
    <xdr:clientData/>
  </xdr:twoCellAnchor>
  <xdr:twoCellAnchor editAs="oneCell">
    <xdr:from>
      <xdr:col>15</xdr:col>
      <xdr:colOff>0</xdr:colOff>
      <xdr:row>754</xdr:row>
      <xdr:rowOff>19050</xdr:rowOff>
    </xdr:from>
    <xdr:to>
      <xdr:col>15</xdr:col>
      <xdr:colOff>326390</xdr:colOff>
      <xdr:row>755</xdr:row>
      <xdr:rowOff>130174</xdr:rowOff>
    </xdr:to>
    <xdr:pic>
      <xdr:nvPicPr>
        <xdr:cNvPr id="64" name="Picture 63" descr="saraswati 2.jpg"/>
        <xdr:cNvPicPr>
          <a:picLocks noChangeAspect="1"/>
        </xdr:cNvPicPr>
      </xdr:nvPicPr>
      <xdr:blipFill>
        <a:blip xmlns:r="http://schemas.openxmlformats.org/officeDocument/2006/relationships" r:embed="rId1"/>
        <a:srcRect/>
        <a:stretch>
          <a:fillRect/>
        </a:stretch>
      </xdr:blipFill>
      <xdr:spPr bwMode="auto">
        <a:xfrm>
          <a:off x="4471147" y="40965344"/>
          <a:ext cx="326390" cy="346449"/>
        </a:xfrm>
        <a:prstGeom prst="rect">
          <a:avLst/>
        </a:prstGeom>
        <a:noFill/>
        <a:ln w="9525">
          <a:noFill/>
          <a:miter lim="800000"/>
          <a:headEnd/>
          <a:tailEnd/>
        </a:ln>
      </xdr:spPr>
    </xdr:pic>
    <xdr:clientData/>
  </xdr:twoCellAnchor>
  <xdr:twoCellAnchor editAs="oneCell">
    <xdr:from>
      <xdr:col>33</xdr:col>
      <xdr:colOff>0</xdr:colOff>
      <xdr:row>754</xdr:row>
      <xdr:rowOff>19050</xdr:rowOff>
    </xdr:from>
    <xdr:to>
      <xdr:col>33</xdr:col>
      <xdr:colOff>326390</xdr:colOff>
      <xdr:row>755</xdr:row>
      <xdr:rowOff>130174</xdr:rowOff>
    </xdr:to>
    <xdr:pic>
      <xdr:nvPicPr>
        <xdr:cNvPr id="6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0965344"/>
          <a:ext cx="326390" cy="346449"/>
        </a:xfrm>
        <a:prstGeom prst="rect">
          <a:avLst/>
        </a:prstGeom>
        <a:noFill/>
        <a:ln w="9525">
          <a:noFill/>
          <a:miter lim="800000"/>
          <a:headEnd/>
          <a:tailEnd/>
        </a:ln>
      </xdr:spPr>
    </xdr:pic>
    <xdr:clientData/>
  </xdr:twoCellAnchor>
  <xdr:twoCellAnchor editAs="oneCell">
    <xdr:from>
      <xdr:col>15</xdr:col>
      <xdr:colOff>0</xdr:colOff>
      <xdr:row>783</xdr:row>
      <xdr:rowOff>19050</xdr:rowOff>
    </xdr:from>
    <xdr:to>
      <xdr:col>15</xdr:col>
      <xdr:colOff>326390</xdr:colOff>
      <xdr:row>784</xdr:row>
      <xdr:rowOff>130176</xdr:rowOff>
    </xdr:to>
    <xdr:pic>
      <xdr:nvPicPr>
        <xdr:cNvPr id="6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47789726"/>
          <a:ext cx="326390" cy="346449"/>
        </a:xfrm>
        <a:prstGeom prst="rect">
          <a:avLst/>
        </a:prstGeom>
        <a:noFill/>
        <a:ln w="9525">
          <a:noFill/>
          <a:miter lim="800000"/>
          <a:headEnd/>
          <a:tailEnd/>
        </a:ln>
      </xdr:spPr>
    </xdr:pic>
    <xdr:clientData/>
  </xdr:twoCellAnchor>
  <xdr:twoCellAnchor editAs="oneCell">
    <xdr:from>
      <xdr:col>33</xdr:col>
      <xdr:colOff>0</xdr:colOff>
      <xdr:row>783</xdr:row>
      <xdr:rowOff>19050</xdr:rowOff>
    </xdr:from>
    <xdr:to>
      <xdr:col>33</xdr:col>
      <xdr:colOff>326390</xdr:colOff>
      <xdr:row>784</xdr:row>
      <xdr:rowOff>130176</xdr:rowOff>
    </xdr:to>
    <xdr:pic>
      <xdr:nvPicPr>
        <xdr:cNvPr id="6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7789726"/>
          <a:ext cx="326390" cy="346449"/>
        </a:xfrm>
        <a:prstGeom prst="rect">
          <a:avLst/>
        </a:prstGeom>
        <a:noFill/>
        <a:ln w="9525">
          <a:noFill/>
          <a:miter lim="800000"/>
          <a:headEnd/>
          <a:tailEnd/>
        </a:ln>
      </xdr:spPr>
    </xdr:pic>
    <xdr:clientData/>
  </xdr:twoCellAnchor>
  <xdr:twoCellAnchor editAs="oneCell">
    <xdr:from>
      <xdr:col>15</xdr:col>
      <xdr:colOff>0</xdr:colOff>
      <xdr:row>812</xdr:row>
      <xdr:rowOff>19050</xdr:rowOff>
    </xdr:from>
    <xdr:to>
      <xdr:col>15</xdr:col>
      <xdr:colOff>326390</xdr:colOff>
      <xdr:row>813</xdr:row>
      <xdr:rowOff>130176</xdr:rowOff>
    </xdr:to>
    <xdr:pic>
      <xdr:nvPicPr>
        <xdr:cNvPr id="6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54614109"/>
          <a:ext cx="326390" cy="346448"/>
        </a:xfrm>
        <a:prstGeom prst="rect">
          <a:avLst/>
        </a:prstGeom>
        <a:noFill/>
        <a:ln w="9525">
          <a:noFill/>
          <a:miter lim="800000"/>
          <a:headEnd/>
          <a:tailEnd/>
        </a:ln>
      </xdr:spPr>
    </xdr:pic>
    <xdr:clientData/>
  </xdr:twoCellAnchor>
  <xdr:twoCellAnchor editAs="oneCell">
    <xdr:from>
      <xdr:col>33</xdr:col>
      <xdr:colOff>0</xdr:colOff>
      <xdr:row>812</xdr:row>
      <xdr:rowOff>19050</xdr:rowOff>
    </xdr:from>
    <xdr:to>
      <xdr:col>33</xdr:col>
      <xdr:colOff>326390</xdr:colOff>
      <xdr:row>813</xdr:row>
      <xdr:rowOff>130176</xdr:rowOff>
    </xdr:to>
    <xdr:pic>
      <xdr:nvPicPr>
        <xdr:cNvPr id="6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54614109"/>
          <a:ext cx="326390" cy="346448"/>
        </a:xfrm>
        <a:prstGeom prst="rect">
          <a:avLst/>
        </a:prstGeom>
        <a:noFill/>
        <a:ln w="9525">
          <a:noFill/>
          <a:miter lim="800000"/>
          <a:headEnd/>
          <a:tailEnd/>
        </a:ln>
      </xdr:spPr>
    </xdr:pic>
    <xdr:clientData/>
  </xdr:twoCellAnchor>
  <xdr:twoCellAnchor editAs="oneCell">
    <xdr:from>
      <xdr:col>15</xdr:col>
      <xdr:colOff>0</xdr:colOff>
      <xdr:row>841</xdr:row>
      <xdr:rowOff>19050</xdr:rowOff>
    </xdr:from>
    <xdr:to>
      <xdr:col>15</xdr:col>
      <xdr:colOff>326390</xdr:colOff>
      <xdr:row>842</xdr:row>
      <xdr:rowOff>130174</xdr:rowOff>
    </xdr:to>
    <xdr:pic>
      <xdr:nvPicPr>
        <xdr:cNvPr id="70" name="Picture 69" descr="saraswati 2.jpg"/>
        <xdr:cNvPicPr>
          <a:picLocks noChangeAspect="1"/>
        </xdr:cNvPicPr>
      </xdr:nvPicPr>
      <xdr:blipFill>
        <a:blip xmlns:r="http://schemas.openxmlformats.org/officeDocument/2006/relationships" r:embed="rId1"/>
        <a:srcRect/>
        <a:stretch>
          <a:fillRect/>
        </a:stretch>
      </xdr:blipFill>
      <xdr:spPr bwMode="auto">
        <a:xfrm>
          <a:off x="4471147" y="61438491"/>
          <a:ext cx="326390" cy="346449"/>
        </a:xfrm>
        <a:prstGeom prst="rect">
          <a:avLst/>
        </a:prstGeom>
        <a:noFill/>
        <a:ln w="9525">
          <a:noFill/>
          <a:miter lim="800000"/>
          <a:headEnd/>
          <a:tailEnd/>
        </a:ln>
      </xdr:spPr>
    </xdr:pic>
    <xdr:clientData/>
  </xdr:twoCellAnchor>
  <xdr:twoCellAnchor editAs="oneCell">
    <xdr:from>
      <xdr:col>33</xdr:col>
      <xdr:colOff>0</xdr:colOff>
      <xdr:row>841</xdr:row>
      <xdr:rowOff>19050</xdr:rowOff>
    </xdr:from>
    <xdr:to>
      <xdr:col>33</xdr:col>
      <xdr:colOff>326390</xdr:colOff>
      <xdr:row>842</xdr:row>
      <xdr:rowOff>130174</xdr:rowOff>
    </xdr:to>
    <xdr:pic>
      <xdr:nvPicPr>
        <xdr:cNvPr id="7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1438491"/>
          <a:ext cx="326390" cy="346449"/>
        </a:xfrm>
        <a:prstGeom prst="rect">
          <a:avLst/>
        </a:prstGeom>
        <a:noFill/>
        <a:ln w="9525">
          <a:noFill/>
          <a:miter lim="800000"/>
          <a:headEnd/>
          <a:tailEnd/>
        </a:ln>
      </xdr:spPr>
    </xdr:pic>
    <xdr:clientData/>
  </xdr:twoCellAnchor>
  <xdr:twoCellAnchor editAs="oneCell">
    <xdr:from>
      <xdr:col>15</xdr:col>
      <xdr:colOff>0</xdr:colOff>
      <xdr:row>870</xdr:row>
      <xdr:rowOff>19050</xdr:rowOff>
    </xdr:from>
    <xdr:to>
      <xdr:col>15</xdr:col>
      <xdr:colOff>326390</xdr:colOff>
      <xdr:row>871</xdr:row>
      <xdr:rowOff>130176</xdr:rowOff>
    </xdr:to>
    <xdr:pic>
      <xdr:nvPicPr>
        <xdr:cNvPr id="7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68262874"/>
          <a:ext cx="326390" cy="346448"/>
        </a:xfrm>
        <a:prstGeom prst="rect">
          <a:avLst/>
        </a:prstGeom>
        <a:noFill/>
        <a:ln w="9525">
          <a:noFill/>
          <a:miter lim="800000"/>
          <a:headEnd/>
          <a:tailEnd/>
        </a:ln>
      </xdr:spPr>
    </xdr:pic>
    <xdr:clientData/>
  </xdr:twoCellAnchor>
  <xdr:twoCellAnchor editAs="oneCell">
    <xdr:from>
      <xdr:col>33</xdr:col>
      <xdr:colOff>0</xdr:colOff>
      <xdr:row>870</xdr:row>
      <xdr:rowOff>19050</xdr:rowOff>
    </xdr:from>
    <xdr:to>
      <xdr:col>33</xdr:col>
      <xdr:colOff>326390</xdr:colOff>
      <xdr:row>871</xdr:row>
      <xdr:rowOff>130176</xdr:rowOff>
    </xdr:to>
    <xdr:pic>
      <xdr:nvPicPr>
        <xdr:cNvPr id="7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8262874"/>
          <a:ext cx="326390" cy="346448"/>
        </a:xfrm>
        <a:prstGeom prst="rect">
          <a:avLst/>
        </a:prstGeom>
        <a:noFill/>
        <a:ln w="9525">
          <a:noFill/>
          <a:miter lim="800000"/>
          <a:headEnd/>
          <a:tailEnd/>
        </a:ln>
      </xdr:spPr>
    </xdr:pic>
    <xdr:clientData/>
  </xdr:twoCellAnchor>
  <xdr:twoCellAnchor editAs="oneCell">
    <xdr:from>
      <xdr:col>15</xdr:col>
      <xdr:colOff>0</xdr:colOff>
      <xdr:row>899</xdr:row>
      <xdr:rowOff>19050</xdr:rowOff>
    </xdr:from>
    <xdr:to>
      <xdr:col>15</xdr:col>
      <xdr:colOff>326390</xdr:colOff>
      <xdr:row>900</xdr:row>
      <xdr:rowOff>130175</xdr:rowOff>
    </xdr:to>
    <xdr:pic>
      <xdr:nvPicPr>
        <xdr:cNvPr id="74" name="Picture 73" descr="saraswati 2.jpg"/>
        <xdr:cNvPicPr>
          <a:picLocks noChangeAspect="1"/>
        </xdr:cNvPicPr>
      </xdr:nvPicPr>
      <xdr:blipFill>
        <a:blip xmlns:r="http://schemas.openxmlformats.org/officeDocument/2006/relationships" r:embed="rId1"/>
        <a:srcRect/>
        <a:stretch>
          <a:fillRect/>
        </a:stretch>
      </xdr:blipFill>
      <xdr:spPr bwMode="auto">
        <a:xfrm>
          <a:off x="4471147" y="75087256"/>
          <a:ext cx="326390" cy="346448"/>
        </a:xfrm>
        <a:prstGeom prst="rect">
          <a:avLst/>
        </a:prstGeom>
        <a:noFill/>
        <a:ln w="9525">
          <a:noFill/>
          <a:miter lim="800000"/>
          <a:headEnd/>
          <a:tailEnd/>
        </a:ln>
      </xdr:spPr>
    </xdr:pic>
    <xdr:clientData/>
  </xdr:twoCellAnchor>
  <xdr:twoCellAnchor editAs="oneCell">
    <xdr:from>
      <xdr:col>33</xdr:col>
      <xdr:colOff>0</xdr:colOff>
      <xdr:row>899</xdr:row>
      <xdr:rowOff>19050</xdr:rowOff>
    </xdr:from>
    <xdr:to>
      <xdr:col>33</xdr:col>
      <xdr:colOff>326390</xdr:colOff>
      <xdr:row>900</xdr:row>
      <xdr:rowOff>130175</xdr:rowOff>
    </xdr:to>
    <xdr:pic>
      <xdr:nvPicPr>
        <xdr:cNvPr id="7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75087256"/>
          <a:ext cx="326390" cy="346448"/>
        </a:xfrm>
        <a:prstGeom prst="rect">
          <a:avLst/>
        </a:prstGeom>
        <a:noFill/>
        <a:ln w="9525">
          <a:noFill/>
          <a:miter lim="800000"/>
          <a:headEnd/>
          <a:tailEnd/>
        </a:ln>
      </xdr:spPr>
    </xdr:pic>
    <xdr:clientData/>
  </xdr:twoCellAnchor>
  <xdr:twoCellAnchor editAs="oneCell">
    <xdr:from>
      <xdr:col>15</xdr:col>
      <xdr:colOff>0</xdr:colOff>
      <xdr:row>928</xdr:row>
      <xdr:rowOff>19050</xdr:rowOff>
    </xdr:from>
    <xdr:to>
      <xdr:col>15</xdr:col>
      <xdr:colOff>326390</xdr:colOff>
      <xdr:row>929</xdr:row>
      <xdr:rowOff>130174</xdr:rowOff>
    </xdr:to>
    <xdr:pic>
      <xdr:nvPicPr>
        <xdr:cNvPr id="7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81911638"/>
          <a:ext cx="326390" cy="346449"/>
        </a:xfrm>
        <a:prstGeom prst="rect">
          <a:avLst/>
        </a:prstGeom>
        <a:noFill/>
        <a:ln w="9525">
          <a:noFill/>
          <a:miter lim="800000"/>
          <a:headEnd/>
          <a:tailEnd/>
        </a:ln>
      </xdr:spPr>
    </xdr:pic>
    <xdr:clientData/>
  </xdr:twoCellAnchor>
  <xdr:twoCellAnchor editAs="oneCell">
    <xdr:from>
      <xdr:col>33</xdr:col>
      <xdr:colOff>0</xdr:colOff>
      <xdr:row>928</xdr:row>
      <xdr:rowOff>19050</xdr:rowOff>
    </xdr:from>
    <xdr:to>
      <xdr:col>33</xdr:col>
      <xdr:colOff>326390</xdr:colOff>
      <xdr:row>929</xdr:row>
      <xdr:rowOff>130174</xdr:rowOff>
    </xdr:to>
    <xdr:pic>
      <xdr:nvPicPr>
        <xdr:cNvPr id="7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81911638"/>
          <a:ext cx="326390" cy="346449"/>
        </a:xfrm>
        <a:prstGeom prst="rect">
          <a:avLst/>
        </a:prstGeom>
        <a:noFill/>
        <a:ln w="9525">
          <a:noFill/>
          <a:miter lim="800000"/>
          <a:headEnd/>
          <a:tailEnd/>
        </a:ln>
      </xdr:spPr>
    </xdr:pic>
    <xdr:clientData/>
  </xdr:twoCellAnchor>
  <xdr:twoCellAnchor editAs="oneCell">
    <xdr:from>
      <xdr:col>15</xdr:col>
      <xdr:colOff>0</xdr:colOff>
      <xdr:row>957</xdr:row>
      <xdr:rowOff>19050</xdr:rowOff>
    </xdr:from>
    <xdr:to>
      <xdr:col>15</xdr:col>
      <xdr:colOff>326390</xdr:colOff>
      <xdr:row>958</xdr:row>
      <xdr:rowOff>130176</xdr:rowOff>
    </xdr:to>
    <xdr:pic>
      <xdr:nvPicPr>
        <xdr:cNvPr id="7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88736021"/>
          <a:ext cx="326390" cy="346448"/>
        </a:xfrm>
        <a:prstGeom prst="rect">
          <a:avLst/>
        </a:prstGeom>
        <a:noFill/>
        <a:ln w="9525">
          <a:noFill/>
          <a:miter lim="800000"/>
          <a:headEnd/>
          <a:tailEnd/>
        </a:ln>
      </xdr:spPr>
    </xdr:pic>
    <xdr:clientData/>
  </xdr:twoCellAnchor>
  <xdr:twoCellAnchor editAs="oneCell">
    <xdr:from>
      <xdr:col>33</xdr:col>
      <xdr:colOff>0</xdr:colOff>
      <xdr:row>957</xdr:row>
      <xdr:rowOff>19050</xdr:rowOff>
    </xdr:from>
    <xdr:to>
      <xdr:col>33</xdr:col>
      <xdr:colOff>326390</xdr:colOff>
      <xdr:row>958</xdr:row>
      <xdr:rowOff>130176</xdr:rowOff>
    </xdr:to>
    <xdr:pic>
      <xdr:nvPicPr>
        <xdr:cNvPr id="7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88736021"/>
          <a:ext cx="326390" cy="346448"/>
        </a:xfrm>
        <a:prstGeom prst="rect">
          <a:avLst/>
        </a:prstGeom>
        <a:noFill/>
        <a:ln w="9525">
          <a:noFill/>
          <a:miter lim="800000"/>
          <a:headEnd/>
          <a:tailEnd/>
        </a:ln>
      </xdr:spPr>
    </xdr:pic>
    <xdr:clientData/>
  </xdr:twoCellAnchor>
  <xdr:twoCellAnchor editAs="oneCell">
    <xdr:from>
      <xdr:col>15</xdr:col>
      <xdr:colOff>0</xdr:colOff>
      <xdr:row>986</xdr:row>
      <xdr:rowOff>19050</xdr:rowOff>
    </xdr:from>
    <xdr:to>
      <xdr:col>15</xdr:col>
      <xdr:colOff>326390</xdr:colOff>
      <xdr:row>987</xdr:row>
      <xdr:rowOff>130174</xdr:rowOff>
    </xdr:to>
    <xdr:pic>
      <xdr:nvPicPr>
        <xdr:cNvPr id="80" name="Picture 79" descr="saraswati 2.jpg"/>
        <xdr:cNvPicPr>
          <a:picLocks noChangeAspect="1"/>
        </xdr:cNvPicPr>
      </xdr:nvPicPr>
      <xdr:blipFill>
        <a:blip xmlns:r="http://schemas.openxmlformats.org/officeDocument/2006/relationships" r:embed="rId1"/>
        <a:srcRect/>
        <a:stretch>
          <a:fillRect/>
        </a:stretch>
      </xdr:blipFill>
      <xdr:spPr bwMode="auto">
        <a:xfrm>
          <a:off x="4471147" y="95560403"/>
          <a:ext cx="326390" cy="346448"/>
        </a:xfrm>
        <a:prstGeom prst="rect">
          <a:avLst/>
        </a:prstGeom>
        <a:noFill/>
        <a:ln w="9525">
          <a:noFill/>
          <a:miter lim="800000"/>
          <a:headEnd/>
          <a:tailEnd/>
        </a:ln>
      </xdr:spPr>
    </xdr:pic>
    <xdr:clientData/>
  </xdr:twoCellAnchor>
  <xdr:twoCellAnchor editAs="oneCell">
    <xdr:from>
      <xdr:col>33</xdr:col>
      <xdr:colOff>0</xdr:colOff>
      <xdr:row>986</xdr:row>
      <xdr:rowOff>19050</xdr:rowOff>
    </xdr:from>
    <xdr:to>
      <xdr:col>33</xdr:col>
      <xdr:colOff>326390</xdr:colOff>
      <xdr:row>987</xdr:row>
      <xdr:rowOff>130174</xdr:rowOff>
    </xdr:to>
    <xdr:pic>
      <xdr:nvPicPr>
        <xdr:cNvPr id="8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95560403"/>
          <a:ext cx="326390" cy="346448"/>
        </a:xfrm>
        <a:prstGeom prst="rect">
          <a:avLst/>
        </a:prstGeom>
        <a:noFill/>
        <a:ln w="9525">
          <a:noFill/>
          <a:miter lim="800000"/>
          <a:headEnd/>
          <a:tailEnd/>
        </a:ln>
      </xdr:spPr>
    </xdr:pic>
    <xdr:clientData/>
  </xdr:twoCellAnchor>
  <xdr:twoCellAnchor editAs="oneCell">
    <xdr:from>
      <xdr:col>15</xdr:col>
      <xdr:colOff>0</xdr:colOff>
      <xdr:row>1015</xdr:row>
      <xdr:rowOff>19050</xdr:rowOff>
    </xdr:from>
    <xdr:to>
      <xdr:col>15</xdr:col>
      <xdr:colOff>326390</xdr:colOff>
      <xdr:row>1016</xdr:row>
      <xdr:rowOff>130174</xdr:rowOff>
    </xdr:to>
    <xdr:pic>
      <xdr:nvPicPr>
        <xdr:cNvPr id="8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02384785"/>
          <a:ext cx="326390" cy="346449"/>
        </a:xfrm>
        <a:prstGeom prst="rect">
          <a:avLst/>
        </a:prstGeom>
        <a:noFill/>
        <a:ln w="9525">
          <a:noFill/>
          <a:miter lim="800000"/>
          <a:headEnd/>
          <a:tailEnd/>
        </a:ln>
      </xdr:spPr>
    </xdr:pic>
    <xdr:clientData/>
  </xdr:twoCellAnchor>
  <xdr:twoCellAnchor editAs="oneCell">
    <xdr:from>
      <xdr:col>33</xdr:col>
      <xdr:colOff>0</xdr:colOff>
      <xdr:row>1015</xdr:row>
      <xdr:rowOff>19050</xdr:rowOff>
    </xdr:from>
    <xdr:to>
      <xdr:col>33</xdr:col>
      <xdr:colOff>326390</xdr:colOff>
      <xdr:row>1016</xdr:row>
      <xdr:rowOff>130174</xdr:rowOff>
    </xdr:to>
    <xdr:pic>
      <xdr:nvPicPr>
        <xdr:cNvPr id="8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02384785"/>
          <a:ext cx="326390" cy="346449"/>
        </a:xfrm>
        <a:prstGeom prst="rect">
          <a:avLst/>
        </a:prstGeom>
        <a:noFill/>
        <a:ln w="9525">
          <a:noFill/>
          <a:miter lim="800000"/>
          <a:headEnd/>
          <a:tailEnd/>
        </a:ln>
      </xdr:spPr>
    </xdr:pic>
    <xdr:clientData/>
  </xdr:twoCellAnchor>
  <xdr:twoCellAnchor editAs="oneCell">
    <xdr:from>
      <xdr:col>15</xdr:col>
      <xdr:colOff>0</xdr:colOff>
      <xdr:row>1044</xdr:row>
      <xdr:rowOff>19050</xdr:rowOff>
    </xdr:from>
    <xdr:to>
      <xdr:col>15</xdr:col>
      <xdr:colOff>326390</xdr:colOff>
      <xdr:row>1045</xdr:row>
      <xdr:rowOff>130176</xdr:rowOff>
    </xdr:to>
    <xdr:pic>
      <xdr:nvPicPr>
        <xdr:cNvPr id="84" name="Picture 83" descr="saraswati 2.jpg"/>
        <xdr:cNvPicPr>
          <a:picLocks noChangeAspect="1"/>
        </xdr:cNvPicPr>
      </xdr:nvPicPr>
      <xdr:blipFill>
        <a:blip xmlns:r="http://schemas.openxmlformats.org/officeDocument/2006/relationships" r:embed="rId1"/>
        <a:srcRect/>
        <a:stretch>
          <a:fillRect/>
        </a:stretch>
      </xdr:blipFill>
      <xdr:spPr bwMode="auto">
        <a:xfrm>
          <a:off x="4471147" y="109209168"/>
          <a:ext cx="326390" cy="346448"/>
        </a:xfrm>
        <a:prstGeom prst="rect">
          <a:avLst/>
        </a:prstGeom>
        <a:noFill/>
        <a:ln w="9525">
          <a:noFill/>
          <a:miter lim="800000"/>
          <a:headEnd/>
          <a:tailEnd/>
        </a:ln>
      </xdr:spPr>
    </xdr:pic>
    <xdr:clientData/>
  </xdr:twoCellAnchor>
  <xdr:twoCellAnchor editAs="oneCell">
    <xdr:from>
      <xdr:col>33</xdr:col>
      <xdr:colOff>0</xdr:colOff>
      <xdr:row>1044</xdr:row>
      <xdr:rowOff>19050</xdr:rowOff>
    </xdr:from>
    <xdr:to>
      <xdr:col>33</xdr:col>
      <xdr:colOff>326390</xdr:colOff>
      <xdr:row>1045</xdr:row>
      <xdr:rowOff>130176</xdr:rowOff>
    </xdr:to>
    <xdr:pic>
      <xdr:nvPicPr>
        <xdr:cNvPr id="8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09209168"/>
          <a:ext cx="326390" cy="346448"/>
        </a:xfrm>
        <a:prstGeom prst="rect">
          <a:avLst/>
        </a:prstGeom>
        <a:noFill/>
        <a:ln w="9525">
          <a:noFill/>
          <a:miter lim="800000"/>
          <a:headEnd/>
          <a:tailEnd/>
        </a:ln>
      </xdr:spPr>
    </xdr:pic>
    <xdr:clientData/>
  </xdr:twoCellAnchor>
  <xdr:twoCellAnchor editAs="oneCell">
    <xdr:from>
      <xdr:col>15</xdr:col>
      <xdr:colOff>0</xdr:colOff>
      <xdr:row>1073</xdr:row>
      <xdr:rowOff>19050</xdr:rowOff>
    </xdr:from>
    <xdr:to>
      <xdr:col>15</xdr:col>
      <xdr:colOff>326390</xdr:colOff>
      <xdr:row>1074</xdr:row>
      <xdr:rowOff>130174</xdr:rowOff>
    </xdr:to>
    <xdr:pic>
      <xdr:nvPicPr>
        <xdr:cNvPr id="8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16033550"/>
          <a:ext cx="326390" cy="346449"/>
        </a:xfrm>
        <a:prstGeom prst="rect">
          <a:avLst/>
        </a:prstGeom>
        <a:noFill/>
        <a:ln w="9525">
          <a:noFill/>
          <a:miter lim="800000"/>
          <a:headEnd/>
          <a:tailEnd/>
        </a:ln>
      </xdr:spPr>
    </xdr:pic>
    <xdr:clientData/>
  </xdr:twoCellAnchor>
  <xdr:twoCellAnchor editAs="oneCell">
    <xdr:from>
      <xdr:col>33</xdr:col>
      <xdr:colOff>0</xdr:colOff>
      <xdr:row>1073</xdr:row>
      <xdr:rowOff>19050</xdr:rowOff>
    </xdr:from>
    <xdr:to>
      <xdr:col>33</xdr:col>
      <xdr:colOff>326390</xdr:colOff>
      <xdr:row>1074</xdr:row>
      <xdr:rowOff>130174</xdr:rowOff>
    </xdr:to>
    <xdr:pic>
      <xdr:nvPicPr>
        <xdr:cNvPr id="8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16033550"/>
          <a:ext cx="326390" cy="346449"/>
        </a:xfrm>
        <a:prstGeom prst="rect">
          <a:avLst/>
        </a:prstGeom>
        <a:noFill/>
        <a:ln w="9525">
          <a:noFill/>
          <a:miter lim="800000"/>
          <a:headEnd/>
          <a:tailEnd/>
        </a:ln>
      </xdr:spPr>
    </xdr:pic>
    <xdr:clientData/>
  </xdr:twoCellAnchor>
  <xdr:twoCellAnchor editAs="oneCell">
    <xdr:from>
      <xdr:col>15</xdr:col>
      <xdr:colOff>0</xdr:colOff>
      <xdr:row>1102</xdr:row>
      <xdr:rowOff>19050</xdr:rowOff>
    </xdr:from>
    <xdr:to>
      <xdr:col>15</xdr:col>
      <xdr:colOff>326390</xdr:colOff>
      <xdr:row>1103</xdr:row>
      <xdr:rowOff>130175</xdr:rowOff>
    </xdr:to>
    <xdr:pic>
      <xdr:nvPicPr>
        <xdr:cNvPr id="8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22857932"/>
          <a:ext cx="326390" cy="346449"/>
        </a:xfrm>
        <a:prstGeom prst="rect">
          <a:avLst/>
        </a:prstGeom>
        <a:noFill/>
        <a:ln w="9525">
          <a:noFill/>
          <a:miter lim="800000"/>
          <a:headEnd/>
          <a:tailEnd/>
        </a:ln>
      </xdr:spPr>
    </xdr:pic>
    <xdr:clientData/>
  </xdr:twoCellAnchor>
  <xdr:twoCellAnchor editAs="oneCell">
    <xdr:from>
      <xdr:col>33</xdr:col>
      <xdr:colOff>0</xdr:colOff>
      <xdr:row>1102</xdr:row>
      <xdr:rowOff>19050</xdr:rowOff>
    </xdr:from>
    <xdr:to>
      <xdr:col>33</xdr:col>
      <xdr:colOff>326390</xdr:colOff>
      <xdr:row>1103</xdr:row>
      <xdr:rowOff>130175</xdr:rowOff>
    </xdr:to>
    <xdr:pic>
      <xdr:nvPicPr>
        <xdr:cNvPr id="8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22857932"/>
          <a:ext cx="326390" cy="346449"/>
        </a:xfrm>
        <a:prstGeom prst="rect">
          <a:avLst/>
        </a:prstGeom>
        <a:noFill/>
        <a:ln w="9525">
          <a:noFill/>
          <a:miter lim="800000"/>
          <a:headEnd/>
          <a:tailEnd/>
        </a:ln>
      </xdr:spPr>
    </xdr:pic>
    <xdr:clientData/>
  </xdr:twoCellAnchor>
  <xdr:twoCellAnchor editAs="oneCell">
    <xdr:from>
      <xdr:col>15</xdr:col>
      <xdr:colOff>0</xdr:colOff>
      <xdr:row>1131</xdr:row>
      <xdr:rowOff>19050</xdr:rowOff>
    </xdr:from>
    <xdr:to>
      <xdr:col>15</xdr:col>
      <xdr:colOff>326390</xdr:colOff>
      <xdr:row>1132</xdr:row>
      <xdr:rowOff>130176</xdr:rowOff>
    </xdr:to>
    <xdr:pic>
      <xdr:nvPicPr>
        <xdr:cNvPr id="90" name="Picture 89" descr="saraswati 2.jpg"/>
        <xdr:cNvPicPr>
          <a:picLocks noChangeAspect="1"/>
        </xdr:cNvPicPr>
      </xdr:nvPicPr>
      <xdr:blipFill>
        <a:blip xmlns:r="http://schemas.openxmlformats.org/officeDocument/2006/relationships" r:embed="rId1"/>
        <a:srcRect/>
        <a:stretch>
          <a:fillRect/>
        </a:stretch>
      </xdr:blipFill>
      <xdr:spPr bwMode="auto">
        <a:xfrm>
          <a:off x="4471147" y="129682315"/>
          <a:ext cx="326390" cy="346448"/>
        </a:xfrm>
        <a:prstGeom prst="rect">
          <a:avLst/>
        </a:prstGeom>
        <a:noFill/>
        <a:ln w="9525">
          <a:noFill/>
          <a:miter lim="800000"/>
          <a:headEnd/>
          <a:tailEnd/>
        </a:ln>
      </xdr:spPr>
    </xdr:pic>
    <xdr:clientData/>
  </xdr:twoCellAnchor>
  <xdr:twoCellAnchor editAs="oneCell">
    <xdr:from>
      <xdr:col>33</xdr:col>
      <xdr:colOff>0</xdr:colOff>
      <xdr:row>1131</xdr:row>
      <xdr:rowOff>19050</xdr:rowOff>
    </xdr:from>
    <xdr:to>
      <xdr:col>33</xdr:col>
      <xdr:colOff>326390</xdr:colOff>
      <xdr:row>1132</xdr:row>
      <xdr:rowOff>130176</xdr:rowOff>
    </xdr:to>
    <xdr:pic>
      <xdr:nvPicPr>
        <xdr:cNvPr id="9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29682315"/>
          <a:ext cx="326390" cy="346448"/>
        </a:xfrm>
        <a:prstGeom prst="rect">
          <a:avLst/>
        </a:prstGeom>
        <a:noFill/>
        <a:ln w="9525">
          <a:noFill/>
          <a:miter lim="800000"/>
          <a:headEnd/>
          <a:tailEnd/>
        </a:ln>
      </xdr:spPr>
    </xdr:pic>
    <xdr:clientData/>
  </xdr:twoCellAnchor>
  <xdr:twoCellAnchor editAs="oneCell">
    <xdr:from>
      <xdr:col>15</xdr:col>
      <xdr:colOff>0</xdr:colOff>
      <xdr:row>1160</xdr:row>
      <xdr:rowOff>19050</xdr:rowOff>
    </xdr:from>
    <xdr:to>
      <xdr:col>15</xdr:col>
      <xdr:colOff>326390</xdr:colOff>
      <xdr:row>1161</xdr:row>
      <xdr:rowOff>130175</xdr:rowOff>
    </xdr:to>
    <xdr:pic>
      <xdr:nvPicPr>
        <xdr:cNvPr id="9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9050"/>
          <a:ext cx="326390" cy="346449"/>
        </a:xfrm>
        <a:prstGeom prst="rect">
          <a:avLst/>
        </a:prstGeom>
        <a:noFill/>
        <a:ln w="9525">
          <a:noFill/>
          <a:miter lim="800000"/>
          <a:headEnd/>
          <a:tailEnd/>
        </a:ln>
      </xdr:spPr>
    </xdr:pic>
    <xdr:clientData/>
  </xdr:twoCellAnchor>
  <xdr:twoCellAnchor editAs="oneCell">
    <xdr:from>
      <xdr:col>33</xdr:col>
      <xdr:colOff>0</xdr:colOff>
      <xdr:row>1160</xdr:row>
      <xdr:rowOff>19050</xdr:rowOff>
    </xdr:from>
    <xdr:to>
      <xdr:col>33</xdr:col>
      <xdr:colOff>326390</xdr:colOff>
      <xdr:row>1161</xdr:row>
      <xdr:rowOff>130175</xdr:rowOff>
    </xdr:to>
    <xdr:pic>
      <xdr:nvPicPr>
        <xdr:cNvPr id="9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9050"/>
          <a:ext cx="326390" cy="346449"/>
        </a:xfrm>
        <a:prstGeom prst="rect">
          <a:avLst/>
        </a:prstGeom>
        <a:noFill/>
        <a:ln w="9525">
          <a:noFill/>
          <a:miter lim="800000"/>
          <a:headEnd/>
          <a:tailEnd/>
        </a:ln>
      </xdr:spPr>
    </xdr:pic>
    <xdr:clientData/>
  </xdr:twoCellAnchor>
  <xdr:twoCellAnchor editAs="oneCell">
    <xdr:from>
      <xdr:col>15</xdr:col>
      <xdr:colOff>0</xdr:colOff>
      <xdr:row>1189</xdr:row>
      <xdr:rowOff>19050</xdr:rowOff>
    </xdr:from>
    <xdr:to>
      <xdr:col>15</xdr:col>
      <xdr:colOff>326390</xdr:colOff>
      <xdr:row>1190</xdr:row>
      <xdr:rowOff>130174</xdr:rowOff>
    </xdr:to>
    <xdr:pic>
      <xdr:nvPicPr>
        <xdr:cNvPr id="94" name="Picture 93" descr="saraswati 2.jpg"/>
        <xdr:cNvPicPr>
          <a:picLocks noChangeAspect="1"/>
        </xdr:cNvPicPr>
      </xdr:nvPicPr>
      <xdr:blipFill>
        <a:blip xmlns:r="http://schemas.openxmlformats.org/officeDocument/2006/relationships" r:embed="rId1"/>
        <a:srcRect/>
        <a:stretch>
          <a:fillRect/>
        </a:stretch>
      </xdr:blipFill>
      <xdr:spPr bwMode="auto">
        <a:xfrm>
          <a:off x="4471147" y="6843432"/>
          <a:ext cx="326390" cy="346449"/>
        </a:xfrm>
        <a:prstGeom prst="rect">
          <a:avLst/>
        </a:prstGeom>
        <a:noFill/>
        <a:ln w="9525">
          <a:noFill/>
          <a:miter lim="800000"/>
          <a:headEnd/>
          <a:tailEnd/>
        </a:ln>
      </xdr:spPr>
    </xdr:pic>
    <xdr:clientData/>
  </xdr:twoCellAnchor>
  <xdr:twoCellAnchor editAs="oneCell">
    <xdr:from>
      <xdr:col>33</xdr:col>
      <xdr:colOff>0</xdr:colOff>
      <xdr:row>1189</xdr:row>
      <xdr:rowOff>19050</xdr:rowOff>
    </xdr:from>
    <xdr:to>
      <xdr:col>33</xdr:col>
      <xdr:colOff>326390</xdr:colOff>
      <xdr:row>1190</xdr:row>
      <xdr:rowOff>130174</xdr:rowOff>
    </xdr:to>
    <xdr:pic>
      <xdr:nvPicPr>
        <xdr:cNvPr id="9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843432"/>
          <a:ext cx="326390" cy="346449"/>
        </a:xfrm>
        <a:prstGeom prst="rect">
          <a:avLst/>
        </a:prstGeom>
        <a:noFill/>
        <a:ln w="9525">
          <a:noFill/>
          <a:miter lim="800000"/>
          <a:headEnd/>
          <a:tailEnd/>
        </a:ln>
      </xdr:spPr>
    </xdr:pic>
    <xdr:clientData/>
  </xdr:twoCellAnchor>
  <xdr:twoCellAnchor editAs="oneCell">
    <xdr:from>
      <xdr:col>15</xdr:col>
      <xdr:colOff>0</xdr:colOff>
      <xdr:row>1218</xdr:row>
      <xdr:rowOff>19050</xdr:rowOff>
    </xdr:from>
    <xdr:to>
      <xdr:col>15</xdr:col>
      <xdr:colOff>326390</xdr:colOff>
      <xdr:row>1219</xdr:row>
      <xdr:rowOff>130176</xdr:rowOff>
    </xdr:to>
    <xdr:pic>
      <xdr:nvPicPr>
        <xdr:cNvPr id="9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3667815"/>
          <a:ext cx="326390" cy="346448"/>
        </a:xfrm>
        <a:prstGeom prst="rect">
          <a:avLst/>
        </a:prstGeom>
        <a:noFill/>
        <a:ln w="9525">
          <a:noFill/>
          <a:miter lim="800000"/>
          <a:headEnd/>
          <a:tailEnd/>
        </a:ln>
      </xdr:spPr>
    </xdr:pic>
    <xdr:clientData/>
  </xdr:twoCellAnchor>
  <xdr:twoCellAnchor editAs="oneCell">
    <xdr:from>
      <xdr:col>33</xdr:col>
      <xdr:colOff>0</xdr:colOff>
      <xdr:row>1218</xdr:row>
      <xdr:rowOff>19050</xdr:rowOff>
    </xdr:from>
    <xdr:to>
      <xdr:col>33</xdr:col>
      <xdr:colOff>326390</xdr:colOff>
      <xdr:row>1219</xdr:row>
      <xdr:rowOff>130176</xdr:rowOff>
    </xdr:to>
    <xdr:pic>
      <xdr:nvPicPr>
        <xdr:cNvPr id="9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3667815"/>
          <a:ext cx="326390" cy="346448"/>
        </a:xfrm>
        <a:prstGeom prst="rect">
          <a:avLst/>
        </a:prstGeom>
        <a:noFill/>
        <a:ln w="9525">
          <a:noFill/>
          <a:miter lim="800000"/>
          <a:headEnd/>
          <a:tailEnd/>
        </a:ln>
      </xdr:spPr>
    </xdr:pic>
    <xdr:clientData/>
  </xdr:twoCellAnchor>
  <xdr:twoCellAnchor editAs="oneCell">
    <xdr:from>
      <xdr:col>15</xdr:col>
      <xdr:colOff>0</xdr:colOff>
      <xdr:row>1247</xdr:row>
      <xdr:rowOff>19050</xdr:rowOff>
    </xdr:from>
    <xdr:to>
      <xdr:col>15</xdr:col>
      <xdr:colOff>326390</xdr:colOff>
      <xdr:row>1248</xdr:row>
      <xdr:rowOff>130175</xdr:rowOff>
    </xdr:to>
    <xdr:pic>
      <xdr:nvPicPr>
        <xdr:cNvPr id="9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20492197"/>
          <a:ext cx="326390" cy="346449"/>
        </a:xfrm>
        <a:prstGeom prst="rect">
          <a:avLst/>
        </a:prstGeom>
        <a:noFill/>
        <a:ln w="9525">
          <a:noFill/>
          <a:miter lim="800000"/>
          <a:headEnd/>
          <a:tailEnd/>
        </a:ln>
      </xdr:spPr>
    </xdr:pic>
    <xdr:clientData/>
  </xdr:twoCellAnchor>
  <xdr:twoCellAnchor editAs="oneCell">
    <xdr:from>
      <xdr:col>33</xdr:col>
      <xdr:colOff>0</xdr:colOff>
      <xdr:row>1247</xdr:row>
      <xdr:rowOff>19050</xdr:rowOff>
    </xdr:from>
    <xdr:to>
      <xdr:col>33</xdr:col>
      <xdr:colOff>326390</xdr:colOff>
      <xdr:row>1248</xdr:row>
      <xdr:rowOff>130175</xdr:rowOff>
    </xdr:to>
    <xdr:pic>
      <xdr:nvPicPr>
        <xdr:cNvPr id="9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0492197"/>
          <a:ext cx="326390" cy="346449"/>
        </a:xfrm>
        <a:prstGeom prst="rect">
          <a:avLst/>
        </a:prstGeom>
        <a:noFill/>
        <a:ln w="9525">
          <a:noFill/>
          <a:miter lim="800000"/>
          <a:headEnd/>
          <a:tailEnd/>
        </a:ln>
      </xdr:spPr>
    </xdr:pic>
    <xdr:clientData/>
  </xdr:twoCellAnchor>
  <xdr:twoCellAnchor editAs="oneCell">
    <xdr:from>
      <xdr:col>15</xdr:col>
      <xdr:colOff>0</xdr:colOff>
      <xdr:row>1276</xdr:row>
      <xdr:rowOff>19050</xdr:rowOff>
    </xdr:from>
    <xdr:to>
      <xdr:col>15</xdr:col>
      <xdr:colOff>326390</xdr:colOff>
      <xdr:row>1277</xdr:row>
      <xdr:rowOff>130175</xdr:rowOff>
    </xdr:to>
    <xdr:pic>
      <xdr:nvPicPr>
        <xdr:cNvPr id="100" name="Picture 99" descr="saraswati 2.jpg"/>
        <xdr:cNvPicPr>
          <a:picLocks noChangeAspect="1"/>
        </xdr:cNvPicPr>
      </xdr:nvPicPr>
      <xdr:blipFill>
        <a:blip xmlns:r="http://schemas.openxmlformats.org/officeDocument/2006/relationships" r:embed="rId1"/>
        <a:srcRect/>
        <a:stretch>
          <a:fillRect/>
        </a:stretch>
      </xdr:blipFill>
      <xdr:spPr bwMode="auto">
        <a:xfrm>
          <a:off x="4471147" y="27316579"/>
          <a:ext cx="326390" cy="346449"/>
        </a:xfrm>
        <a:prstGeom prst="rect">
          <a:avLst/>
        </a:prstGeom>
        <a:noFill/>
        <a:ln w="9525">
          <a:noFill/>
          <a:miter lim="800000"/>
          <a:headEnd/>
          <a:tailEnd/>
        </a:ln>
      </xdr:spPr>
    </xdr:pic>
    <xdr:clientData/>
  </xdr:twoCellAnchor>
  <xdr:twoCellAnchor editAs="oneCell">
    <xdr:from>
      <xdr:col>33</xdr:col>
      <xdr:colOff>0</xdr:colOff>
      <xdr:row>1276</xdr:row>
      <xdr:rowOff>19050</xdr:rowOff>
    </xdr:from>
    <xdr:to>
      <xdr:col>33</xdr:col>
      <xdr:colOff>326390</xdr:colOff>
      <xdr:row>1277</xdr:row>
      <xdr:rowOff>130175</xdr:rowOff>
    </xdr:to>
    <xdr:pic>
      <xdr:nvPicPr>
        <xdr:cNvPr id="10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7316579"/>
          <a:ext cx="326390" cy="346449"/>
        </a:xfrm>
        <a:prstGeom prst="rect">
          <a:avLst/>
        </a:prstGeom>
        <a:noFill/>
        <a:ln w="9525">
          <a:noFill/>
          <a:miter lim="800000"/>
          <a:headEnd/>
          <a:tailEnd/>
        </a:ln>
      </xdr:spPr>
    </xdr:pic>
    <xdr:clientData/>
  </xdr:twoCellAnchor>
  <xdr:twoCellAnchor editAs="oneCell">
    <xdr:from>
      <xdr:col>15</xdr:col>
      <xdr:colOff>0</xdr:colOff>
      <xdr:row>1305</xdr:row>
      <xdr:rowOff>19050</xdr:rowOff>
    </xdr:from>
    <xdr:to>
      <xdr:col>15</xdr:col>
      <xdr:colOff>326390</xdr:colOff>
      <xdr:row>1306</xdr:row>
      <xdr:rowOff>130176</xdr:rowOff>
    </xdr:to>
    <xdr:pic>
      <xdr:nvPicPr>
        <xdr:cNvPr id="10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34140962"/>
          <a:ext cx="326390" cy="346448"/>
        </a:xfrm>
        <a:prstGeom prst="rect">
          <a:avLst/>
        </a:prstGeom>
        <a:noFill/>
        <a:ln w="9525">
          <a:noFill/>
          <a:miter lim="800000"/>
          <a:headEnd/>
          <a:tailEnd/>
        </a:ln>
      </xdr:spPr>
    </xdr:pic>
    <xdr:clientData/>
  </xdr:twoCellAnchor>
  <xdr:twoCellAnchor editAs="oneCell">
    <xdr:from>
      <xdr:col>33</xdr:col>
      <xdr:colOff>0</xdr:colOff>
      <xdr:row>1305</xdr:row>
      <xdr:rowOff>19050</xdr:rowOff>
    </xdr:from>
    <xdr:to>
      <xdr:col>33</xdr:col>
      <xdr:colOff>326390</xdr:colOff>
      <xdr:row>1306</xdr:row>
      <xdr:rowOff>130176</xdr:rowOff>
    </xdr:to>
    <xdr:pic>
      <xdr:nvPicPr>
        <xdr:cNvPr id="10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34140962"/>
          <a:ext cx="326390" cy="346448"/>
        </a:xfrm>
        <a:prstGeom prst="rect">
          <a:avLst/>
        </a:prstGeom>
        <a:noFill/>
        <a:ln w="9525">
          <a:noFill/>
          <a:miter lim="800000"/>
          <a:headEnd/>
          <a:tailEnd/>
        </a:ln>
      </xdr:spPr>
    </xdr:pic>
    <xdr:clientData/>
  </xdr:twoCellAnchor>
  <xdr:twoCellAnchor editAs="oneCell">
    <xdr:from>
      <xdr:col>15</xdr:col>
      <xdr:colOff>0</xdr:colOff>
      <xdr:row>1334</xdr:row>
      <xdr:rowOff>19050</xdr:rowOff>
    </xdr:from>
    <xdr:to>
      <xdr:col>15</xdr:col>
      <xdr:colOff>326390</xdr:colOff>
      <xdr:row>1335</xdr:row>
      <xdr:rowOff>130174</xdr:rowOff>
    </xdr:to>
    <xdr:pic>
      <xdr:nvPicPr>
        <xdr:cNvPr id="104" name="Picture 103" descr="saraswati 2.jpg"/>
        <xdr:cNvPicPr>
          <a:picLocks noChangeAspect="1"/>
        </xdr:cNvPicPr>
      </xdr:nvPicPr>
      <xdr:blipFill>
        <a:blip xmlns:r="http://schemas.openxmlformats.org/officeDocument/2006/relationships" r:embed="rId1"/>
        <a:srcRect/>
        <a:stretch>
          <a:fillRect/>
        </a:stretch>
      </xdr:blipFill>
      <xdr:spPr bwMode="auto">
        <a:xfrm>
          <a:off x="4471147" y="40965344"/>
          <a:ext cx="326390" cy="346449"/>
        </a:xfrm>
        <a:prstGeom prst="rect">
          <a:avLst/>
        </a:prstGeom>
        <a:noFill/>
        <a:ln w="9525">
          <a:noFill/>
          <a:miter lim="800000"/>
          <a:headEnd/>
          <a:tailEnd/>
        </a:ln>
      </xdr:spPr>
    </xdr:pic>
    <xdr:clientData/>
  </xdr:twoCellAnchor>
  <xdr:twoCellAnchor editAs="oneCell">
    <xdr:from>
      <xdr:col>33</xdr:col>
      <xdr:colOff>0</xdr:colOff>
      <xdr:row>1334</xdr:row>
      <xdr:rowOff>19050</xdr:rowOff>
    </xdr:from>
    <xdr:to>
      <xdr:col>33</xdr:col>
      <xdr:colOff>326390</xdr:colOff>
      <xdr:row>1335</xdr:row>
      <xdr:rowOff>130174</xdr:rowOff>
    </xdr:to>
    <xdr:pic>
      <xdr:nvPicPr>
        <xdr:cNvPr id="10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0965344"/>
          <a:ext cx="326390" cy="346449"/>
        </a:xfrm>
        <a:prstGeom prst="rect">
          <a:avLst/>
        </a:prstGeom>
        <a:noFill/>
        <a:ln w="9525">
          <a:noFill/>
          <a:miter lim="800000"/>
          <a:headEnd/>
          <a:tailEnd/>
        </a:ln>
      </xdr:spPr>
    </xdr:pic>
    <xdr:clientData/>
  </xdr:twoCellAnchor>
  <xdr:twoCellAnchor editAs="oneCell">
    <xdr:from>
      <xdr:col>15</xdr:col>
      <xdr:colOff>0</xdr:colOff>
      <xdr:row>1363</xdr:row>
      <xdr:rowOff>19050</xdr:rowOff>
    </xdr:from>
    <xdr:to>
      <xdr:col>15</xdr:col>
      <xdr:colOff>326390</xdr:colOff>
      <xdr:row>1364</xdr:row>
      <xdr:rowOff>130175</xdr:rowOff>
    </xdr:to>
    <xdr:pic>
      <xdr:nvPicPr>
        <xdr:cNvPr id="10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47789726"/>
          <a:ext cx="326390" cy="346449"/>
        </a:xfrm>
        <a:prstGeom prst="rect">
          <a:avLst/>
        </a:prstGeom>
        <a:noFill/>
        <a:ln w="9525">
          <a:noFill/>
          <a:miter lim="800000"/>
          <a:headEnd/>
          <a:tailEnd/>
        </a:ln>
      </xdr:spPr>
    </xdr:pic>
    <xdr:clientData/>
  </xdr:twoCellAnchor>
  <xdr:twoCellAnchor editAs="oneCell">
    <xdr:from>
      <xdr:col>33</xdr:col>
      <xdr:colOff>0</xdr:colOff>
      <xdr:row>1363</xdr:row>
      <xdr:rowOff>19050</xdr:rowOff>
    </xdr:from>
    <xdr:to>
      <xdr:col>33</xdr:col>
      <xdr:colOff>326390</xdr:colOff>
      <xdr:row>1364</xdr:row>
      <xdr:rowOff>130175</xdr:rowOff>
    </xdr:to>
    <xdr:pic>
      <xdr:nvPicPr>
        <xdr:cNvPr id="10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7789726"/>
          <a:ext cx="326390" cy="346449"/>
        </a:xfrm>
        <a:prstGeom prst="rect">
          <a:avLst/>
        </a:prstGeom>
        <a:noFill/>
        <a:ln w="9525">
          <a:noFill/>
          <a:miter lim="800000"/>
          <a:headEnd/>
          <a:tailEnd/>
        </a:ln>
      </xdr:spPr>
    </xdr:pic>
    <xdr:clientData/>
  </xdr:twoCellAnchor>
  <xdr:twoCellAnchor editAs="oneCell">
    <xdr:from>
      <xdr:col>15</xdr:col>
      <xdr:colOff>0</xdr:colOff>
      <xdr:row>1392</xdr:row>
      <xdr:rowOff>19050</xdr:rowOff>
    </xdr:from>
    <xdr:to>
      <xdr:col>15</xdr:col>
      <xdr:colOff>326390</xdr:colOff>
      <xdr:row>1393</xdr:row>
      <xdr:rowOff>130176</xdr:rowOff>
    </xdr:to>
    <xdr:pic>
      <xdr:nvPicPr>
        <xdr:cNvPr id="10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54614109"/>
          <a:ext cx="326390" cy="346448"/>
        </a:xfrm>
        <a:prstGeom prst="rect">
          <a:avLst/>
        </a:prstGeom>
        <a:noFill/>
        <a:ln w="9525">
          <a:noFill/>
          <a:miter lim="800000"/>
          <a:headEnd/>
          <a:tailEnd/>
        </a:ln>
      </xdr:spPr>
    </xdr:pic>
    <xdr:clientData/>
  </xdr:twoCellAnchor>
  <xdr:twoCellAnchor editAs="oneCell">
    <xdr:from>
      <xdr:col>33</xdr:col>
      <xdr:colOff>0</xdr:colOff>
      <xdr:row>1392</xdr:row>
      <xdr:rowOff>19050</xdr:rowOff>
    </xdr:from>
    <xdr:to>
      <xdr:col>33</xdr:col>
      <xdr:colOff>326390</xdr:colOff>
      <xdr:row>1393</xdr:row>
      <xdr:rowOff>130176</xdr:rowOff>
    </xdr:to>
    <xdr:pic>
      <xdr:nvPicPr>
        <xdr:cNvPr id="10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54614109"/>
          <a:ext cx="326390" cy="346448"/>
        </a:xfrm>
        <a:prstGeom prst="rect">
          <a:avLst/>
        </a:prstGeom>
        <a:noFill/>
        <a:ln w="9525">
          <a:noFill/>
          <a:miter lim="800000"/>
          <a:headEnd/>
          <a:tailEnd/>
        </a:ln>
      </xdr:spPr>
    </xdr:pic>
    <xdr:clientData/>
  </xdr:twoCellAnchor>
  <xdr:twoCellAnchor editAs="oneCell">
    <xdr:from>
      <xdr:col>15</xdr:col>
      <xdr:colOff>0</xdr:colOff>
      <xdr:row>1421</xdr:row>
      <xdr:rowOff>19050</xdr:rowOff>
    </xdr:from>
    <xdr:to>
      <xdr:col>15</xdr:col>
      <xdr:colOff>326390</xdr:colOff>
      <xdr:row>1422</xdr:row>
      <xdr:rowOff>130174</xdr:rowOff>
    </xdr:to>
    <xdr:pic>
      <xdr:nvPicPr>
        <xdr:cNvPr id="110" name="Picture 109" descr="saraswati 2.jpg"/>
        <xdr:cNvPicPr>
          <a:picLocks noChangeAspect="1"/>
        </xdr:cNvPicPr>
      </xdr:nvPicPr>
      <xdr:blipFill>
        <a:blip xmlns:r="http://schemas.openxmlformats.org/officeDocument/2006/relationships" r:embed="rId1"/>
        <a:srcRect/>
        <a:stretch>
          <a:fillRect/>
        </a:stretch>
      </xdr:blipFill>
      <xdr:spPr bwMode="auto">
        <a:xfrm>
          <a:off x="4471147" y="61438491"/>
          <a:ext cx="326390" cy="346449"/>
        </a:xfrm>
        <a:prstGeom prst="rect">
          <a:avLst/>
        </a:prstGeom>
        <a:noFill/>
        <a:ln w="9525">
          <a:noFill/>
          <a:miter lim="800000"/>
          <a:headEnd/>
          <a:tailEnd/>
        </a:ln>
      </xdr:spPr>
    </xdr:pic>
    <xdr:clientData/>
  </xdr:twoCellAnchor>
  <xdr:twoCellAnchor editAs="oneCell">
    <xdr:from>
      <xdr:col>33</xdr:col>
      <xdr:colOff>0</xdr:colOff>
      <xdr:row>1421</xdr:row>
      <xdr:rowOff>19050</xdr:rowOff>
    </xdr:from>
    <xdr:to>
      <xdr:col>33</xdr:col>
      <xdr:colOff>326390</xdr:colOff>
      <xdr:row>1422</xdr:row>
      <xdr:rowOff>130174</xdr:rowOff>
    </xdr:to>
    <xdr:pic>
      <xdr:nvPicPr>
        <xdr:cNvPr id="11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1438491"/>
          <a:ext cx="326390" cy="34644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355602</xdr:colOff>
      <xdr:row>0</xdr:row>
      <xdr:rowOff>56091</xdr:rowOff>
    </xdr:from>
    <xdr:to>
      <xdr:col>4</xdr:col>
      <xdr:colOff>699562</xdr:colOff>
      <xdr:row>2</xdr:row>
      <xdr:rowOff>10025</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56091"/>
          <a:ext cx="343960" cy="343401"/>
        </a:xfrm>
        <a:prstGeom prst="rect">
          <a:avLst/>
        </a:prstGeom>
        <a:noFill/>
        <a:ln w="9525">
          <a:noFill/>
          <a:miter lim="800000"/>
          <a:headEnd/>
          <a:tailEnd/>
        </a:ln>
      </xdr:spPr>
    </xdr:pic>
    <xdr:clientData/>
  </xdr:twoCellAnchor>
  <xdr:twoCellAnchor editAs="oneCell">
    <xdr:from>
      <xdr:col>11</xdr:col>
      <xdr:colOff>364068</xdr:colOff>
      <xdr:row>0</xdr:row>
      <xdr:rowOff>56091</xdr:rowOff>
    </xdr:from>
    <xdr:to>
      <xdr:col>11</xdr:col>
      <xdr:colOff>708028</xdr:colOff>
      <xdr:row>2</xdr:row>
      <xdr:rowOff>10025</xdr:rowOff>
    </xdr:to>
    <xdr:pic>
      <xdr:nvPicPr>
        <xdr:cNvPr id="5" name="Picture 77" descr="saraswati 2.jpg"/>
        <xdr:cNvPicPr>
          <a:picLocks noChangeAspect="1"/>
        </xdr:cNvPicPr>
      </xdr:nvPicPr>
      <xdr:blipFill>
        <a:blip xmlns:r="http://schemas.openxmlformats.org/officeDocument/2006/relationships" r:embed="rId1"/>
        <a:srcRect/>
        <a:stretch>
          <a:fillRect/>
        </a:stretch>
      </xdr:blipFill>
      <xdr:spPr bwMode="auto">
        <a:xfrm>
          <a:off x="9186335" y="56091"/>
          <a:ext cx="343960" cy="343401"/>
        </a:xfrm>
        <a:prstGeom prst="rect">
          <a:avLst/>
        </a:prstGeom>
        <a:noFill/>
        <a:ln w="9525">
          <a:noFill/>
          <a:miter lim="800000"/>
          <a:headEnd/>
          <a:tailEnd/>
        </a:ln>
      </xdr:spPr>
    </xdr:pic>
    <xdr:clientData/>
  </xdr:twoCellAnchor>
  <xdr:twoCellAnchor editAs="oneCell">
    <xdr:from>
      <xdr:col>4</xdr:col>
      <xdr:colOff>355602</xdr:colOff>
      <xdr:row>34</xdr:row>
      <xdr:rowOff>56091</xdr:rowOff>
    </xdr:from>
    <xdr:to>
      <xdr:col>4</xdr:col>
      <xdr:colOff>699562</xdr:colOff>
      <xdr:row>36</xdr:row>
      <xdr:rowOff>10025</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56091"/>
          <a:ext cx="343960" cy="343401"/>
        </a:xfrm>
        <a:prstGeom prst="rect">
          <a:avLst/>
        </a:prstGeom>
        <a:noFill/>
        <a:ln w="9525">
          <a:noFill/>
          <a:miter lim="800000"/>
          <a:headEnd/>
          <a:tailEnd/>
        </a:ln>
      </xdr:spPr>
    </xdr:pic>
    <xdr:clientData/>
  </xdr:twoCellAnchor>
  <xdr:twoCellAnchor editAs="oneCell">
    <xdr:from>
      <xdr:col>11</xdr:col>
      <xdr:colOff>364068</xdr:colOff>
      <xdr:row>34</xdr:row>
      <xdr:rowOff>56091</xdr:rowOff>
    </xdr:from>
    <xdr:to>
      <xdr:col>11</xdr:col>
      <xdr:colOff>708028</xdr:colOff>
      <xdr:row>36</xdr:row>
      <xdr:rowOff>10025</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56091"/>
          <a:ext cx="343960" cy="343401"/>
        </a:xfrm>
        <a:prstGeom prst="rect">
          <a:avLst/>
        </a:prstGeom>
        <a:noFill/>
        <a:ln w="9525">
          <a:noFill/>
          <a:miter lim="800000"/>
          <a:headEnd/>
          <a:tailEnd/>
        </a:ln>
      </xdr:spPr>
    </xdr:pic>
    <xdr:clientData/>
  </xdr:twoCellAnchor>
  <xdr:twoCellAnchor editAs="oneCell">
    <xdr:from>
      <xdr:col>4</xdr:col>
      <xdr:colOff>355602</xdr:colOff>
      <xdr:row>68</xdr:row>
      <xdr:rowOff>56091</xdr:rowOff>
    </xdr:from>
    <xdr:to>
      <xdr:col>4</xdr:col>
      <xdr:colOff>699562</xdr:colOff>
      <xdr:row>70</xdr:row>
      <xdr:rowOff>10026</xdr:rowOff>
    </xdr:to>
    <xdr:pic>
      <xdr:nvPicPr>
        <xdr:cNvPr id="7"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56091"/>
          <a:ext cx="343960" cy="343401"/>
        </a:xfrm>
        <a:prstGeom prst="rect">
          <a:avLst/>
        </a:prstGeom>
        <a:noFill/>
        <a:ln w="9525">
          <a:noFill/>
          <a:miter lim="800000"/>
          <a:headEnd/>
          <a:tailEnd/>
        </a:ln>
      </xdr:spPr>
    </xdr:pic>
    <xdr:clientData/>
  </xdr:twoCellAnchor>
  <xdr:twoCellAnchor editAs="oneCell">
    <xdr:from>
      <xdr:col>11</xdr:col>
      <xdr:colOff>364068</xdr:colOff>
      <xdr:row>68</xdr:row>
      <xdr:rowOff>56091</xdr:rowOff>
    </xdr:from>
    <xdr:to>
      <xdr:col>11</xdr:col>
      <xdr:colOff>708028</xdr:colOff>
      <xdr:row>70</xdr:row>
      <xdr:rowOff>10026</xdr:rowOff>
    </xdr:to>
    <xdr:pic>
      <xdr:nvPicPr>
        <xdr:cNvPr id="8"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56091"/>
          <a:ext cx="343960" cy="343401"/>
        </a:xfrm>
        <a:prstGeom prst="rect">
          <a:avLst/>
        </a:prstGeom>
        <a:noFill/>
        <a:ln w="9525">
          <a:noFill/>
          <a:miter lim="800000"/>
          <a:headEnd/>
          <a:tailEnd/>
        </a:ln>
      </xdr:spPr>
    </xdr:pic>
    <xdr:clientData/>
  </xdr:twoCellAnchor>
  <xdr:twoCellAnchor editAs="oneCell">
    <xdr:from>
      <xdr:col>4</xdr:col>
      <xdr:colOff>355602</xdr:colOff>
      <xdr:row>102</xdr:row>
      <xdr:rowOff>56091</xdr:rowOff>
    </xdr:from>
    <xdr:to>
      <xdr:col>4</xdr:col>
      <xdr:colOff>699562</xdr:colOff>
      <xdr:row>104</xdr:row>
      <xdr:rowOff>10025</xdr:rowOff>
    </xdr:to>
    <xdr:pic>
      <xdr:nvPicPr>
        <xdr:cNvPr id="9"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6761691"/>
          <a:ext cx="343960" cy="343401"/>
        </a:xfrm>
        <a:prstGeom prst="rect">
          <a:avLst/>
        </a:prstGeom>
        <a:noFill/>
        <a:ln w="9525">
          <a:noFill/>
          <a:miter lim="800000"/>
          <a:headEnd/>
          <a:tailEnd/>
        </a:ln>
      </xdr:spPr>
    </xdr:pic>
    <xdr:clientData/>
  </xdr:twoCellAnchor>
  <xdr:twoCellAnchor editAs="oneCell">
    <xdr:from>
      <xdr:col>11</xdr:col>
      <xdr:colOff>364068</xdr:colOff>
      <xdr:row>102</xdr:row>
      <xdr:rowOff>56091</xdr:rowOff>
    </xdr:from>
    <xdr:to>
      <xdr:col>11</xdr:col>
      <xdr:colOff>708028</xdr:colOff>
      <xdr:row>104</xdr:row>
      <xdr:rowOff>10025</xdr:rowOff>
    </xdr:to>
    <xdr:pic>
      <xdr:nvPicPr>
        <xdr:cNvPr id="10"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6761691"/>
          <a:ext cx="343960" cy="343401"/>
        </a:xfrm>
        <a:prstGeom prst="rect">
          <a:avLst/>
        </a:prstGeom>
        <a:noFill/>
        <a:ln w="9525">
          <a:noFill/>
          <a:miter lim="800000"/>
          <a:headEnd/>
          <a:tailEnd/>
        </a:ln>
      </xdr:spPr>
    </xdr:pic>
    <xdr:clientData/>
  </xdr:twoCellAnchor>
  <xdr:twoCellAnchor editAs="oneCell">
    <xdr:from>
      <xdr:col>4</xdr:col>
      <xdr:colOff>355602</xdr:colOff>
      <xdr:row>136</xdr:row>
      <xdr:rowOff>56091</xdr:rowOff>
    </xdr:from>
    <xdr:to>
      <xdr:col>4</xdr:col>
      <xdr:colOff>699562</xdr:colOff>
      <xdr:row>138</xdr:row>
      <xdr:rowOff>10025</xdr:rowOff>
    </xdr:to>
    <xdr:pic>
      <xdr:nvPicPr>
        <xdr:cNvPr id="11"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56091"/>
          <a:ext cx="343960" cy="343401"/>
        </a:xfrm>
        <a:prstGeom prst="rect">
          <a:avLst/>
        </a:prstGeom>
        <a:noFill/>
        <a:ln w="9525">
          <a:noFill/>
          <a:miter lim="800000"/>
          <a:headEnd/>
          <a:tailEnd/>
        </a:ln>
      </xdr:spPr>
    </xdr:pic>
    <xdr:clientData/>
  </xdr:twoCellAnchor>
  <xdr:twoCellAnchor editAs="oneCell">
    <xdr:from>
      <xdr:col>11</xdr:col>
      <xdr:colOff>364068</xdr:colOff>
      <xdr:row>136</xdr:row>
      <xdr:rowOff>56091</xdr:rowOff>
    </xdr:from>
    <xdr:to>
      <xdr:col>11</xdr:col>
      <xdr:colOff>708028</xdr:colOff>
      <xdr:row>138</xdr:row>
      <xdr:rowOff>10025</xdr:rowOff>
    </xdr:to>
    <xdr:pic>
      <xdr:nvPicPr>
        <xdr:cNvPr id="12"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56091"/>
          <a:ext cx="343960" cy="343401"/>
        </a:xfrm>
        <a:prstGeom prst="rect">
          <a:avLst/>
        </a:prstGeom>
        <a:noFill/>
        <a:ln w="9525">
          <a:noFill/>
          <a:miter lim="800000"/>
          <a:headEnd/>
          <a:tailEnd/>
        </a:ln>
      </xdr:spPr>
    </xdr:pic>
    <xdr:clientData/>
  </xdr:twoCellAnchor>
  <xdr:twoCellAnchor editAs="oneCell">
    <xdr:from>
      <xdr:col>4</xdr:col>
      <xdr:colOff>355602</xdr:colOff>
      <xdr:row>170</xdr:row>
      <xdr:rowOff>56091</xdr:rowOff>
    </xdr:from>
    <xdr:to>
      <xdr:col>4</xdr:col>
      <xdr:colOff>699562</xdr:colOff>
      <xdr:row>172</xdr:row>
      <xdr:rowOff>10026</xdr:rowOff>
    </xdr:to>
    <xdr:pic>
      <xdr:nvPicPr>
        <xdr:cNvPr id="14"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6761691"/>
          <a:ext cx="343960" cy="343401"/>
        </a:xfrm>
        <a:prstGeom prst="rect">
          <a:avLst/>
        </a:prstGeom>
        <a:noFill/>
        <a:ln w="9525">
          <a:noFill/>
          <a:miter lim="800000"/>
          <a:headEnd/>
          <a:tailEnd/>
        </a:ln>
      </xdr:spPr>
    </xdr:pic>
    <xdr:clientData/>
  </xdr:twoCellAnchor>
  <xdr:twoCellAnchor editAs="oneCell">
    <xdr:from>
      <xdr:col>11</xdr:col>
      <xdr:colOff>364068</xdr:colOff>
      <xdr:row>170</xdr:row>
      <xdr:rowOff>56091</xdr:rowOff>
    </xdr:from>
    <xdr:to>
      <xdr:col>11</xdr:col>
      <xdr:colOff>708028</xdr:colOff>
      <xdr:row>172</xdr:row>
      <xdr:rowOff>10026</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6761691"/>
          <a:ext cx="343960" cy="343401"/>
        </a:xfrm>
        <a:prstGeom prst="rect">
          <a:avLst/>
        </a:prstGeom>
        <a:noFill/>
        <a:ln w="9525">
          <a:noFill/>
          <a:miter lim="800000"/>
          <a:headEnd/>
          <a:tailEnd/>
        </a:ln>
      </xdr:spPr>
    </xdr:pic>
    <xdr:clientData/>
  </xdr:twoCellAnchor>
  <xdr:twoCellAnchor editAs="oneCell">
    <xdr:from>
      <xdr:col>4</xdr:col>
      <xdr:colOff>355602</xdr:colOff>
      <xdr:row>204</xdr:row>
      <xdr:rowOff>56091</xdr:rowOff>
    </xdr:from>
    <xdr:to>
      <xdr:col>4</xdr:col>
      <xdr:colOff>699562</xdr:colOff>
      <xdr:row>206</xdr:row>
      <xdr:rowOff>10025</xdr:rowOff>
    </xdr:to>
    <xdr:pic>
      <xdr:nvPicPr>
        <xdr:cNvPr id="16"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13467291"/>
          <a:ext cx="343960" cy="343401"/>
        </a:xfrm>
        <a:prstGeom prst="rect">
          <a:avLst/>
        </a:prstGeom>
        <a:noFill/>
        <a:ln w="9525">
          <a:noFill/>
          <a:miter lim="800000"/>
          <a:headEnd/>
          <a:tailEnd/>
        </a:ln>
      </xdr:spPr>
    </xdr:pic>
    <xdr:clientData/>
  </xdr:twoCellAnchor>
  <xdr:twoCellAnchor editAs="oneCell">
    <xdr:from>
      <xdr:col>11</xdr:col>
      <xdr:colOff>364068</xdr:colOff>
      <xdr:row>204</xdr:row>
      <xdr:rowOff>56091</xdr:rowOff>
    </xdr:from>
    <xdr:to>
      <xdr:col>11</xdr:col>
      <xdr:colOff>708028</xdr:colOff>
      <xdr:row>206</xdr:row>
      <xdr:rowOff>10025</xdr:rowOff>
    </xdr:to>
    <xdr:pic>
      <xdr:nvPicPr>
        <xdr:cNvPr id="17"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13467291"/>
          <a:ext cx="343960" cy="343401"/>
        </a:xfrm>
        <a:prstGeom prst="rect">
          <a:avLst/>
        </a:prstGeom>
        <a:noFill/>
        <a:ln w="9525">
          <a:noFill/>
          <a:miter lim="800000"/>
          <a:headEnd/>
          <a:tailEnd/>
        </a:ln>
      </xdr:spPr>
    </xdr:pic>
    <xdr:clientData/>
  </xdr:twoCellAnchor>
  <xdr:twoCellAnchor editAs="oneCell">
    <xdr:from>
      <xdr:col>4</xdr:col>
      <xdr:colOff>355602</xdr:colOff>
      <xdr:row>238</xdr:row>
      <xdr:rowOff>56091</xdr:rowOff>
    </xdr:from>
    <xdr:to>
      <xdr:col>4</xdr:col>
      <xdr:colOff>699562</xdr:colOff>
      <xdr:row>240</xdr:row>
      <xdr:rowOff>10025</xdr:rowOff>
    </xdr:to>
    <xdr:pic>
      <xdr:nvPicPr>
        <xdr:cNvPr id="18"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20172891"/>
          <a:ext cx="343960" cy="343401"/>
        </a:xfrm>
        <a:prstGeom prst="rect">
          <a:avLst/>
        </a:prstGeom>
        <a:noFill/>
        <a:ln w="9525">
          <a:noFill/>
          <a:miter lim="800000"/>
          <a:headEnd/>
          <a:tailEnd/>
        </a:ln>
      </xdr:spPr>
    </xdr:pic>
    <xdr:clientData/>
  </xdr:twoCellAnchor>
  <xdr:twoCellAnchor editAs="oneCell">
    <xdr:from>
      <xdr:col>11</xdr:col>
      <xdr:colOff>364068</xdr:colOff>
      <xdr:row>238</xdr:row>
      <xdr:rowOff>56091</xdr:rowOff>
    </xdr:from>
    <xdr:to>
      <xdr:col>11</xdr:col>
      <xdr:colOff>708028</xdr:colOff>
      <xdr:row>240</xdr:row>
      <xdr:rowOff>10025</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20172891"/>
          <a:ext cx="343960" cy="343401"/>
        </a:xfrm>
        <a:prstGeom prst="rect">
          <a:avLst/>
        </a:prstGeom>
        <a:noFill/>
        <a:ln w="9525">
          <a:noFill/>
          <a:miter lim="800000"/>
          <a:headEnd/>
          <a:tailEnd/>
        </a:ln>
      </xdr:spPr>
    </xdr:pic>
    <xdr:clientData/>
  </xdr:twoCellAnchor>
  <xdr:twoCellAnchor editAs="oneCell">
    <xdr:from>
      <xdr:col>4</xdr:col>
      <xdr:colOff>355602</xdr:colOff>
      <xdr:row>272</xdr:row>
      <xdr:rowOff>56091</xdr:rowOff>
    </xdr:from>
    <xdr:to>
      <xdr:col>4</xdr:col>
      <xdr:colOff>699562</xdr:colOff>
      <xdr:row>274</xdr:row>
      <xdr:rowOff>10026</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56091"/>
          <a:ext cx="343960" cy="343401"/>
        </a:xfrm>
        <a:prstGeom prst="rect">
          <a:avLst/>
        </a:prstGeom>
        <a:noFill/>
        <a:ln w="9525">
          <a:noFill/>
          <a:miter lim="800000"/>
          <a:headEnd/>
          <a:tailEnd/>
        </a:ln>
      </xdr:spPr>
    </xdr:pic>
    <xdr:clientData/>
  </xdr:twoCellAnchor>
  <xdr:twoCellAnchor editAs="oneCell">
    <xdr:from>
      <xdr:col>11</xdr:col>
      <xdr:colOff>364068</xdr:colOff>
      <xdr:row>272</xdr:row>
      <xdr:rowOff>56091</xdr:rowOff>
    </xdr:from>
    <xdr:to>
      <xdr:col>11</xdr:col>
      <xdr:colOff>708028</xdr:colOff>
      <xdr:row>274</xdr:row>
      <xdr:rowOff>10026</xdr:rowOff>
    </xdr:to>
    <xdr:pic>
      <xdr:nvPicPr>
        <xdr:cNvPr id="21"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56091"/>
          <a:ext cx="343960" cy="343401"/>
        </a:xfrm>
        <a:prstGeom prst="rect">
          <a:avLst/>
        </a:prstGeom>
        <a:noFill/>
        <a:ln w="9525">
          <a:noFill/>
          <a:miter lim="800000"/>
          <a:headEnd/>
          <a:tailEnd/>
        </a:ln>
      </xdr:spPr>
    </xdr:pic>
    <xdr:clientData/>
  </xdr:twoCellAnchor>
  <xdr:twoCellAnchor editAs="oneCell">
    <xdr:from>
      <xdr:col>4</xdr:col>
      <xdr:colOff>355602</xdr:colOff>
      <xdr:row>306</xdr:row>
      <xdr:rowOff>56091</xdr:rowOff>
    </xdr:from>
    <xdr:to>
      <xdr:col>4</xdr:col>
      <xdr:colOff>699562</xdr:colOff>
      <xdr:row>308</xdr:row>
      <xdr:rowOff>10025</xdr:rowOff>
    </xdr:to>
    <xdr:pic>
      <xdr:nvPicPr>
        <xdr:cNvPr id="22"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6761691"/>
          <a:ext cx="343960" cy="343401"/>
        </a:xfrm>
        <a:prstGeom prst="rect">
          <a:avLst/>
        </a:prstGeom>
        <a:noFill/>
        <a:ln w="9525">
          <a:noFill/>
          <a:miter lim="800000"/>
          <a:headEnd/>
          <a:tailEnd/>
        </a:ln>
      </xdr:spPr>
    </xdr:pic>
    <xdr:clientData/>
  </xdr:twoCellAnchor>
  <xdr:twoCellAnchor editAs="oneCell">
    <xdr:from>
      <xdr:col>11</xdr:col>
      <xdr:colOff>364068</xdr:colOff>
      <xdr:row>306</xdr:row>
      <xdr:rowOff>56091</xdr:rowOff>
    </xdr:from>
    <xdr:to>
      <xdr:col>11</xdr:col>
      <xdr:colOff>708028</xdr:colOff>
      <xdr:row>308</xdr:row>
      <xdr:rowOff>10025</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6761691"/>
          <a:ext cx="343960" cy="343401"/>
        </a:xfrm>
        <a:prstGeom prst="rect">
          <a:avLst/>
        </a:prstGeom>
        <a:noFill/>
        <a:ln w="9525">
          <a:noFill/>
          <a:miter lim="800000"/>
          <a:headEnd/>
          <a:tailEnd/>
        </a:ln>
      </xdr:spPr>
    </xdr:pic>
    <xdr:clientData/>
  </xdr:twoCellAnchor>
  <xdr:twoCellAnchor editAs="oneCell">
    <xdr:from>
      <xdr:col>4</xdr:col>
      <xdr:colOff>355602</xdr:colOff>
      <xdr:row>340</xdr:row>
      <xdr:rowOff>56091</xdr:rowOff>
    </xdr:from>
    <xdr:to>
      <xdr:col>4</xdr:col>
      <xdr:colOff>699562</xdr:colOff>
      <xdr:row>342</xdr:row>
      <xdr:rowOff>10025</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13467291"/>
          <a:ext cx="343960" cy="343401"/>
        </a:xfrm>
        <a:prstGeom prst="rect">
          <a:avLst/>
        </a:prstGeom>
        <a:noFill/>
        <a:ln w="9525">
          <a:noFill/>
          <a:miter lim="800000"/>
          <a:headEnd/>
          <a:tailEnd/>
        </a:ln>
      </xdr:spPr>
    </xdr:pic>
    <xdr:clientData/>
  </xdr:twoCellAnchor>
  <xdr:twoCellAnchor editAs="oneCell">
    <xdr:from>
      <xdr:col>11</xdr:col>
      <xdr:colOff>364068</xdr:colOff>
      <xdr:row>340</xdr:row>
      <xdr:rowOff>56091</xdr:rowOff>
    </xdr:from>
    <xdr:to>
      <xdr:col>11</xdr:col>
      <xdr:colOff>708028</xdr:colOff>
      <xdr:row>342</xdr:row>
      <xdr:rowOff>10025</xdr:rowOff>
    </xdr:to>
    <xdr:pic>
      <xdr:nvPicPr>
        <xdr:cNvPr id="25"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13467291"/>
          <a:ext cx="343960" cy="343401"/>
        </a:xfrm>
        <a:prstGeom prst="rect">
          <a:avLst/>
        </a:prstGeom>
        <a:noFill/>
        <a:ln w="9525">
          <a:noFill/>
          <a:miter lim="800000"/>
          <a:headEnd/>
          <a:tailEnd/>
        </a:ln>
      </xdr:spPr>
    </xdr:pic>
    <xdr:clientData/>
  </xdr:twoCellAnchor>
  <xdr:twoCellAnchor editAs="oneCell">
    <xdr:from>
      <xdr:col>4</xdr:col>
      <xdr:colOff>355602</xdr:colOff>
      <xdr:row>374</xdr:row>
      <xdr:rowOff>56091</xdr:rowOff>
    </xdr:from>
    <xdr:to>
      <xdr:col>4</xdr:col>
      <xdr:colOff>699562</xdr:colOff>
      <xdr:row>376</xdr:row>
      <xdr:rowOff>10026</xdr:rowOff>
    </xdr:to>
    <xdr:pic>
      <xdr:nvPicPr>
        <xdr:cNvPr id="26"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20172891"/>
          <a:ext cx="343960" cy="343401"/>
        </a:xfrm>
        <a:prstGeom prst="rect">
          <a:avLst/>
        </a:prstGeom>
        <a:noFill/>
        <a:ln w="9525">
          <a:noFill/>
          <a:miter lim="800000"/>
          <a:headEnd/>
          <a:tailEnd/>
        </a:ln>
      </xdr:spPr>
    </xdr:pic>
    <xdr:clientData/>
  </xdr:twoCellAnchor>
  <xdr:twoCellAnchor editAs="oneCell">
    <xdr:from>
      <xdr:col>11</xdr:col>
      <xdr:colOff>364068</xdr:colOff>
      <xdr:row>374</xdr:row>
      <xdr:rowOff>56091</xdr:rowOff>
    </xdr:from>
    <xdr:to>
      <xdr:col>11</xdr:col>
      <xdr:colOff>708028</xdr:colOff>
      <xdr:row>376</xdr:row>
      <xdr:rowOff>10026</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20172891"/>
          <a:ext cx="343960" cy="343401"/>
        </a:xfrm>
        <a:prstGeom prst="rect">
          <a:avLst/>
        </a:prstGeom>
        <a:noFill/>
        <a:ln w="9525">
          <a:noFill/>
          <a:miter lim="800000"/>
          <a:headEnd/>
          <a:tailEnd/>
        </a:ln>
      </xdr:spPr>
    </xdr:pic>
    <xdr:clientData/>
  </xdr:twoCellAnchor>
  <xdr:twoCellAnchor editAs="oneCell">
    <xdr:from>
      <xdr:col>4</xdr:col>
      <xdr:colOff>355602</xdr:colOff>
      <xdr:row>408</xdr:row>
      <xdr:rowOff>56091</xdr:rowOff>
    </xdr:from>
    <xdr:to>
      <xdr:col>4</xdr:col>
      <xdr:colOff>699562</xdr:colOff>
      <xdr:row>410</xdr:row>
      <xdr:rowOff>10025</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26878491"/>
          <a:ext cx="343960" cy="343401"/>
        </a:xfrm>
        <a:prstGeom prst="rect">
          <a:avLst/>
        </a:prstGeom>
        <a:noFill/>
        <a:ln w="9525">
          <a:noFill/>
          <a:miter lim="800000"/>
          <a:headEnd/>
          <a:tailEnd/>
        </a:ln>
      </xdr:spPr>
    </xdr:pic>
    <xdr:clientData/>
  </xdr:twoCellAnchor>
  <xdr:twoCellAnchor editAs="oneCell">
    <xdr:from>
      <xdr:col>11</xdr:col>
      <xdr:colOff>364068</xdr:colOff>
      <xdr:row>408</xdr:row>
      <xdr:rowOff>56091</xdr:rowOff>
    </xdr:from>
    <xdr:to>
      <xdr:col>11</xdr:col>
      <xdr:colOff>708028</xdr:colOff>
      <xdr:row>410</xdr:row>
      <xdr:rowOff>10025</xdr:rowOff>
    </xdr:to>
    <xdr:pic>
      <xdr:nvPicPr>
        <xdr:cNvPr id="29"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26878491"/>
          <a:ext cx="343960" cy="343401"/>
        </a:xfrm>
        <a:prstGeom prst="rect">
          <a:avLst/>
        </a:prstGeom>
        <a:noFill/>
        <a:ln w="9525">
          <a:noFill/>
          <a:miter lim="800000"/>
          <a:headEnd/>
          <a:tailEnd/>
        </a:ln>
      </xdr:spPr>
    </xdr:pic>
    <xdr:clientData/>
  </xdr:twoCellAnchor>
  <xdr:twoCellAnchor editAs="oneCell">
    <xdr:from>
      <xdr:col>4</xdr:col>
      <xdr:colOff>355602</xdr:colOff>
      <xdr:row>442</xdr:row>
      <xdr:rowOff>56091</xdr:rowOff>
    </xdr:from>
    <xdr:to>
      <xdr:col>4</xdr:col>
      <xdr:colOff>699562</xdr:colOff>
      <xdr:row>444</xdr:row>
      <xdr:rowOff>10025</xdr:rowOff>
    </xdr:to>
    <xdr:pic>
      <xdr:nvPicPr>
        <xdr:cNvPr id="30"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33584091"/>
          <a:ext cx="343960" cy="343401"/>
        </a:xfrm>
        <a:prstGeom prst="rect">
          <a:avLst/>
        </a:prstGeom>
        <a:noFill/>
        <a:ln w="9525">
          <a:noFill/>
          <a:miter lim="800000"/>
          <a:headEnd/>
          <a:tailEnd/>
        </a:ln>
      </xdr:spPr>
    </xdr:pic>
    <xdr:clientData/>
  </xdr:twoCellAnchor>
  <xdr:twoCellAnchor editAs="oneCell">
    <xdr:from>
      <xdr:col>11</xdr:col>
      <xdr:colOff>364068</xdr:colOff>
      <xdr:row>442</xdr:row>
      <xdr:rowOff>56091</xdr:rowOff>
    </xdr:from>
    <xdr:to>
      <xdr:col>11</xdr:col>
      <xdr:colOff>708028</xdr:colOff>
      <xdr:row>444</xdr:row>
      <xdr:rowOff>10025</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33584091"/>
          <a:ext cx="343960" cy="343401"/>
        </a:xfrm>
        <a:prstGeom prst="rect">
          <a:avLst/>
        </a:prstGeom>
        <a:noFill/>
        <a:ln w="9525">
          <a:noFill/>
          <a:miter lim="800000"/>
          <a:headEnd/>
          <a:tailEnd/>
        </a:ln>
      </xdr:spPr>
    </xdr:pic>
    <xdr:clientData/>
  </xdr:twoCellAnchor>
  <xdr:twoCellAnchor editAs="oneCell">
    <xdr:from>
      <xdr:col>4</xdr:col>
      <xdr:colOff>355602</xdr:colOff>
      <xdr:row>476</xdr:row>
      <xdr:rowOff>56091</xdr:rowOff>
    </xdr:from>
    <xdr:to>
      <xdr:col>4</xdr:col>
      <xdr:colOff>699562</xdr:colOff>
      <xdr:row>478</xdr:row>
      <xdr:rowOff>10026</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40289691"/>
          <a:ext cx="343960" cy="343401"/>
        </a:xfrm>
        <a:prstGeom prst="rect">
          <a:avLst/>
        </a:prstGeom>
        <a:noFill/>
        <a:ln w="9525">
          <a:noFill/>
          <a:miter lim="800000"/>
          <a:headEnd/>
          <a:tailEnd/>
        </a:ln>
      </xdr:spPr>
    </xdr:pic>
    <xdr:clientData/>
  </xdr:twoCellAnchor>
  <xdr:twoCellAnchor editAs="oneCell">
    <xdr:from>
      <xdr:col>11</xdr:col>
      <xdr:colOff>364068</xdr:colOff>
      <xdr:row>476</xdr:row>
      <xdr:rowOff>56091</xdr:rowOff>
    </xdr:from>
    <xdr:to>
      <xdr:col>11</xdr:col>
      <xdr:colOff>708028</xdr:colOff>
      <xdr:row>478</xdr:row>
      <xdr:rowOff>10026</xdr:rowOff>
    </xdr:to>
    <xdr:pic>
      <xdr:nvPicPr>
        <xdr:cNvPr id="33"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40289691"/>
          <a:ext cx="343960" cy="343401"/>
        </a:xfrm>
        <a:prstGeom prst="rect">
          <a:avLst/>
        </a:prstGeom>
        <a:noFill/>
        <a:ln w="9525">
          <a:noFill/>
          <a:miter lim="800000"/>
          <a:headEnd/>
          <a:tailEnd/>
        </a:ln>
      </xdr:spPr>
    </xdr:pic>
    <xdr:clientData/>
  </xdr:twoCellAnchor>
  <xdr:twoCellAnchor editAs="oneCell">
    <xdr:from>
      <xdr:col>4</xdr:col>
      <xdr:colOff>355602</xdr:colOff>
      <xdr:row>510</xdr:row>
      <xdr:rowOff>56091</xdr:rowOff>
    </xdr:from>
    <xdr:to>
      <xdr:col>4</xdr:col>
      <xdr:colOff>699562</xdr:colOff>
      <xdr:row>512</xdr:row>
      <xdr:rowOff>10025</xdr:rowOff>
    </xdr:to>
    <xdr:pic>
      <xdr:nvPicPr>
        <xdr:cNvPr id="34"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46995291"/>
          <a:ext cx="343960" cy="343401"/>
        </a:xfrm>
        <a:prstGeom prst="rect">
          <a:avLst/>
        </a:prstGeom>
        <a:noFill/>
        <a:ln w="9525">
          <a:noFill/>
          <a:miter lim="800000"/>
          <a:headEnd/>
          <a:tailEnd/>
        </a:ln>
      </xdr:spPr>
    </xdr:pic>
    <xdr:clientData/>
  </xdr:twoCellAnchor>
  <xdr:twoCellAnchor editAs="oneCell">
    <xdr:from>
      <xdr:col>11</xdr:col>
      <xdr:colOff>364068</xdr:colOff>
      <xdr:row>510</xdr:row>
      <xdr:rowOff>56091</xdr:rowOff>
    </xdr:from>
    <xdr:to>
      <xdr:col>11</xdr:col>
      <xdr:colOff>708028</xdr:colOff>
      <xdr:row>512</xdr:row>
      <xdr:rowOff>10025</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46995291"/>
          <a:ext cx="343960" cy="343401"/>
        </a:xfrm>
        <a:prstGeom prst="rect">
          <a:avLst/>
        </a:prstGeom>
        <a:noFill/>
        <a:ln w="9525">
          <a:noFill/>
          <a:miter lim="800000"/>
          <a:headEnd/>
          <a:tailEnd/>
        </a:ln>
      </xdr:spPr>
    </xdr:pic>
    <xdr:clientData/>
  </xdr:twoCellAnchor>
  <xdr:twoCellAnchor editAs="oneCell">
    <xdr:from>
      <xdr:col>4</xdr:col>
      <xdr:colOff>355602</xdr:colOff>
      <xdr:row>544</xdr:row>
      <xdr:rowOff>56091</xdr:rowOff>
    </xdr:from>
    <xdr:to>
      <xdr:col>4</xdr:col>
      <xdr:colOff>699562</xdr:colOff>
      <xdr:row>546</xdr:row>
      <xdr:rowOff>10025</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56091"/>
          <a:ext cx="343960" cy="343401"/>
        </a:xfrm>
        <a:prstGeom prst="rect">
          <a:avLst/>
        </a:prstGeom>
        <a:noFill/>
        <a:ln w="9525">
          <a:noFill/>
          <a:miter lim="800000"/>
          <a:headEnd/>
          <a:tailEnd/>
        </a:ln>
      </xdr:spPr>
    </xdr:pic>
    <xdr:clientData/>
  </xdr:twoCellAnchor>
  <xdr:twoCellAnchor editAs="oneCell">
    <xdr:from>
      <xdr:col>11</xdr:col>
      <xdr:colOff>364068</xdr:colOff>
      <xdr:row>544</xdr:row>
      <xdr:rowOff>56091</xdr:rowOff>
    </xdr:from>
    <xdr:to>
      <xdr:col>11</xdr:col>
      <xdr:colOff>708028</xdr:colOff>
      <xdr:row>546</xdr:row>
      <xdr:rowOff>10025</xdr:rowOff>
    </xdr:to>
    <xdr:pic>
      <xdr:nvPicPr>
        <xdr:cNvPr id="37"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56091"/>
          <a:ext cx="343960" cy="343401"/>
        </a:xfrm>
        <a:prstGeom prst="rect">
          <a:avLst/>
        </a:prstGeom>
        <a:noFill/>
        <a:ln w="9525">
          <a:noFill/>
          <a:miter lim="800000"/>
          <a:headEnd/>
          <a:tailEnd/>
        </a:ln>
      </xdr:spPr>
    </xdr:pic>
    <xdr:clientData/>
  </xdr:twoCellAnchor>
  <xdr:twoCellAnchor editAs="oneCell">
    <xdr:from>
      <xdr:col>4</xdr:col>
      <xdr:colOff>355602</xdr:colOff>
      <xdr:row>578</xdr:row>
      <xdr:rowOff>56091</xdr:rowOff>
    </xdr:from>
    <xdr:to>
      <xdr:col>4</xdr:col>
      <xdr:colOff>699562</xdr:colOff>
      <xdr:row>580</xdr:row>
      <xdr:rowOff>10026</xdr:rowOff>
    </xdr:to>
    <xdr:pic>
      <xdr:nvPicPr>
        <xdr:cNvPr id="38"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6761691"/>
          <a:ext cx="343960" cy="343401"/>
        </a:xfrm>
        <a:prstGeom prst="rect">
          <a:avLst/>
        </a:prstGeom>
        <a:noFill/>
        <a:ln w="9525">
          <a:noFill/>
          <a:miter lim="800000"/>
          <a:headEnd/>
          <a:tailEnd/>
        </a:ln>
      </xdr:spPr>
    </xdr:pic>
    <xdr:clientData/>
  </xdr:twoCellAnchor>
  <xdr:twoCellAnchor editAs="oneCell">
    <xdr:from>
      <xdr:col>11</xdr:col>
      <xdr:colOff>364068</xdr:colOff>
      <xdr:row>578</xdr:row>
      <xdr:rowOff>56091</xdr:rowOff>
    </xdr:from>
    <xdr:to>
      <xdr:col>11</xdr:col>
      <xdr:colOff>708028</xdr:colOff>
      <xdr:row>580</xdr:row>
      <xdr:rowOff>10026</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6761691"/>
          <a:ext cx="343960" cy="343401"/>
        </a:xfrm>
        <a:prstGeom prst="rect">
          <a:avLst/>
        </a:prstGeom>
        <a:noFill/>
        <a:ln w="9525">
          <a:noFill/>
          <a:miter lim="800000"/>
          <a:headEnd/>
          <a:tailEnd/>
        </a:ln>
      </xdr:spPr>
    </xdr:pic>
    <xdr:clientData/>
  </xdr:twoCellAnchor>
  <xdr:twoCellAnchor editAs="oneCell">
    <xdr:from>
      <xdr:col>4</xdr:col>
      <xdr:colOff>355602</xdr:colOff>
      <xdr:row>612</xdr:row>
      <xdr:rowOff>56091</xdr:rowOff>
    </xdr:from>
    <xdr:to>
      <xdr:col>4</xdr:col>
      <xdr:colOff>699562</xdr:colOff>
      <xdr:row>614</xdr:row>
      <xdr:rowOff>10025</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13467291"/>
          <a:ext cx="343960" cy="343401"/>
        </a:xfrm>
        <a:prstGeom prst="rect">
          <a:avLst/>
        </a:prstGeom>
        <a:noFill/>
        <a:ln w="9525">
          <a:noFill/>
          <a:miter lim="800000"/>
          <a:headEnd/>
          <a:tailEnd/>
        </a:ln>
      </xdr:spPr>
    </xdr:pic>
    <xdr:clientData/>
  </xdr:twoCellAnchor>
  <xdr:twoCellAnchor editAs="oneCell">
    <xdr:from>
      <xdr:col>11</xdr:col>
      <xdr:colOff>364068</xdr:colOff>
      <xdr:row>612</xdr:row>
      <xdr:rowOff>56091</xdr:rowOff>
    </xdr:from>
    <xdr:to>
      <xdr:col>11</xdr:col>
      <xdr:colOff>708028</xdr:colOff>
      <xdr:row>614</xdr:row>
      <xdr:rowOff>10025</xdr:rowOff>
    </xdr:to>
    <xdr:pic>
      <xdr:nvPicPr>
        <xdr:cNvPr id="41"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13467291"/>
          <a:ext cx="343960" cy="343401"/>
        </a:xfrm>
        <a:prstGeom prst="rect">
          <a:avLst/>
        </a:prstGeom>
        <a:noFill/>
        <a:ln w="9525">
          <a:noFill/>
          <a:miter lim="800000"/>
          <a:headEnd/>
          <a:tailEnd/>
        </a:ln>
      </xdr:spPr>
    </xdr:pic>
    <xdr:clientData/>
  </xdr:twoCellAnchor>
  <xdr:twoCellAnchor editAs="oneCell">
    <xdr:from>
      <xdr:col>4</xdr:col>
      <xdr:colOff>355602</xdr:colOff>
      <xdr:row>646</xdr:row>
      <xdr:rowOff>56091</xdr:rowOff>
    </xdr:from>
    <xdr:to>
      <xdr:col>4</xdr:col>
      <xdr:colOff>699562</xdr:colOff>
      <xdr:row>648</xdr:row>
      <xdr:rowOff>10025</xdr:rowOff>
    </xdr:to>
    <xdr:pic>
      <xdr:nvPicPr>
        <xdr:cNvPr id="42"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20172891"/>
          <a:ext cx="343960" cy="343401"/>
        </a:xfrm>
        <a:prstGeom prst="rect">
          <a:avLst/>
        </a:prstGeom>
        <a:noFill/>
        <a:ln w="9525">
          <a:noFill/>
          <a:miter lim="800000"/>
          <a:headEnd/>
          <a:tailEnd/>
        </a:ln>
      </xdr:spPr>
    </xdr:pic>
    <xdr:clientData/>
  </xdr:twoCellAnchor>
  <xdr:twoCellAnchor editAs="oneCell">
    <xdr:from>
      <xdr:col>11</xdr:col>
      <xdr:colOff>364068</xdr:colOff>
      <xdr:row>646</xdr:row>
      <xdr:rowOff>56091</xdr:rowOff>
    </xdr:from>
    <xdr:to>
      <xdr:col>11</xdr:col>
      <xdr:colOff>708028</xdr:colOff>
      <xdr:row>648</xdr:row>
      <xdr:rowOff>10025</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20172891"/>
          <a:ext cx="343960" cy="343401"/>
        </a:xfrm>
        <a:prstGeom prst="rect">
          <a:avLst/>
        </a:prstGeom>
        <a:noFill/>
        <a:ln w="9525">
          <a:noFill/>
          <a:miter lim="800000"/>
          <a:headEnd/>
          <a:tailEnd/>
        </a:ln>
      </xdr:spPr>
    </xdr:pic>
    <xdr:clientData/>
  </xdr:twoCellAnchor>
  <xdr:twoCellAnchor editAs="oneCell">
    <xdr:from>
      <xdr:col>4</xdr:col>
      <xdr:colOff>355602</xdr:colOff>
      <xdr:row>680</xdr:row>
      <xdr:rowOff>56091</xdr:rowOff>
    </xdr:from>
    <xdr:to>
      <xdr:col>4</xdr:col>
      <xdr:colOff>699562</xdr:colOff>
      <xdr:row>682</xdr:row>
      <xdr:rowOff>10026</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26878491"/>
          <a:ext cx="343960" cy="343401"/>
        </a:xfrm>
        <a:prstGeom prst="rect">
          <a:avLst/>
        </a:prstGeom>
        <a:noFill/>
        <a:ln w="9525">
          <a:noFill/>
          <a:miter lim="800000"/>
          <a:headEnd/>
          <a:tailEnd/>
        </a:ln>
      </xdr:spPr>
    </xdr:pic>
    <xdr:clientData/>
  </xdr:twoCellAnchor>
  <xdr:twoCellAnchor editAs="oneCell">
    <xdr:from>
      <xdr:col>11</xdr:col>
      <xdr:colOff>364068</xdr:colOff>
      <xdr:row>680</xdr:row>
      <xdr:rowOff>56091</xdr:rowOff>
    </xdr:from>
    <xdr:to>
      <xdr:col>11</xdr:col>
      <xdr:colOff>708028</xdr:colOff>
      <xdr:row>682</xdr:row>
      <xdr:rowOff>10026</xdr:rowOff>
    </xdr:to>
    <xdr:pic>
      <xdr:nvPicPr>
        <xdr:cNvPr id="45"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26878491"/>
          <a:ext cx="343960" cy="343401"/>
        </a:xfrm>
        <a:prstGeom prst="rect">
          <a:avLst/>
        </a:prstGeom>
        <a:noFill/>
        <a:ln w="9525">
          <a:noFill/>
          <a:miter lim="800000"/>
          <a:headEnd/>
          <a:tailEnd/>
        </a:ln>
      </xdr:spPr>
    </xdr:pic>
    <xdr:clientData/>
  </xdr:twoCellAnchor>
  <xdr:twoCellAnchor editAs="oneCell">
    <xdr:from>
      <xdr:col>4</xdr:col>
      <xdr:colOff>355602</xdr:colOff>
      <xdr:row>714</xdr:row>
      <xdr:rowOff>56091</xdr:rowOff>
    </xdr:from>
    <xdr:to>
      <xdr:col>4</xdr:col>
      <xdr:colOff>699562</xdr:colOff>
      <xdr:row>716</xdr:row>
      <xdr:rowOff>10025</xdr:rowOff>
    </xdr:to>
    <xdr:pic>
      <xdr:nvPicPr>
        <xdr:cNvPr id="46"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33584091"/>
          <a:ext cx="343960" cy="343401"/>
        </a:xfrm>
        <a:prstGeom prst="rect">
          <a:avLst/>
        </a:prstGeom>
        <a:noFill/>
        <a:ln w="9525">
          <a:noFill/>
          <a:miter lim="800000"/>
          <a:headEnd/>
          <a:tailEnd/>
        </a:ln>
      </xdr:spPr>
    </xdr:pic>
    <xdr:clientData/>
  </xdr:twoCellAnchor>
  <xdr:twoCellAnchor editAs="oneCell">
    <xdr:from>
      <xdr:col>11</xdr:col>
      <xdr:colOff>364068</xdr:colOff>
      <xdr:row>714</xdr:row>
      <xdr:rowOff>56091</xdr:rowOff>
    </xdr:from>
    <xdr:to>
      <xdr:col>11</xdr:col>
      <xdr:colOff>708028</xdr:colOff>
      <xdr:row>716</xdr:row>
      <xdr:rowOff>10025</xdr:rowOff>
    </xdr:to>
    <xdr:pic>
      <xdr:nvPicPr>
        <xdr:cNvPr id="47"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33584091"/>
          <a:ext cx="343960" cy="343401"/>
        </a:xfrm>
        <a:prstGeom prst="rect">
          <a:avLst/>
        </a:prstGeom>
        <a:noFill/>
        <a:ln w="9525">
          <a:noFill/>
          <a:miter lim="800000"/>
          <a:headEnd/>
          <a:tailEnd/>
        </a:ln>
      </xdr:spPr>
    </xdr:pic>
    <xdr:clientData/>
  </xdr:twoCellAnchor>
  <xdr:twoCellAnchor editAs="oneCell">
    <xdr:from>
      <xdr:col>4</xdr:col>
      <xdr:colOff>355602</xdr:colOff>
      <xdr:row>748</xdr:row>
      <xdr:rowOff>56091</xdr:rowOff>
    </xdr:from>
    <xdr:to>
      <xdr:col>4</xdr:col>
      <xdr:colOff>699562</xdr:colOff>
      <xdr:row>750</xdr:row>
      <xdr:rowOff>10025</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40289691"/>
          <a:ext cx="343960" cy="343401"/>
        </a:xfrm>
        <a:prstGeom prst="rect">
          <a:avLst/>
        </a:prstGeom>
        <a:noFill/>
        <a:ln w="9525">
          <a:noFill/>
          <a:miter lim="800000"/>
          <a:headEnd/>
          <a:tailEnd/>
        </a:ln>
      </xdr:spPr>
    </xdr:pic>
    <xdr:clientData/>
  </xdr:twoCellAnchor>
  <xdr:twoCellAnchor editAs="oneCell">
    <xdr:from>
      <xdr:col>11</xdr:col>
      <xdr:colOff>364068</xdr:colOff>
      <xdr:row>748</xdr:row>
      <xdr:rowOff>56091</xdr:rowOff>
    </xdr:from>
    <xdr:to>
      <xdr:col>11</xdr:col>
      <xdr:colOff>708028</xdr:colOff>
      <xdr:row>750</xdr:row>
      <xdr:rowOff>10025</xdr:rowOff>
    </xdr:to>
    <xdr:pic>
      <xdr:nvPicPr>
        <xdr:cNvPr id="49"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40289691"/>
          <a:ext cx="343960" cy="343401"/>
        </a:xfrm>
        <a:prstGeom prst="rect">
          <a:avLst/>
        </a:prstGeom>
        <a:noFill/>
        <a:ln w="9525">
          <a:noFill/>
          <a:miter lim="800000"/>
          <a:headEnd/>
          <a:tailEnd/>
        </a:ln>
      </xdr:spPr>
    </xdr:pic>
    <xdr:clientData/>
  </xdr:twoCellAnchor>
  <xdr:twoCellAnchor editAs="oneCell">
    <xdr:from>
      <xdr:col>4</xdr:col>
      <xdr:colOff>355602</xdr:colOff>
      <xdr:row>782</xdr:row>
      <xdr:rowOff>56091</xdr:rowOff>
    </xdr:from>
    <xdr:to>
      <xdr:col>4</xdr:col>
      <xdr:colOff>699562</xdr:colOff>
      <xdr:row>784</xdr:row>
      <xdr:rowOff>10026</xdr:rowOff>
    </xdr:to>
    <xdr:pic>
      <xdr:nvPicPr>
        <xdr:cNvPr id="50"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46995291"/>
          <a:ext cx="343960" cy="343401"/>
        </a:xfrm>
        <a:prstGeom prst="rect">
          <a:avLst/>
        </a:prstGeom>
        <a:noFill/>
        <a:ln w="9525">
          <a:noFill/>
          <a:miter lim="800000"/>
          <a:headEnd/>
          <a:tailEnd/>
        </a:ln>
      </xdr:spPr>
    </xdr:pic>
    <xdr:clientData/>
  </xdr:twoCellAnchor>
  <xdr:twoCellAnchor editAs="oneCell">
    <xdr:from>
      <xdr:col>11</xdr:col>
      <xdr:colOff>364068</xdr:colOff>
      <xdr:row>782</xdr:row>
      <xdr:rowOff>56091</xdr:rowOff>
    </xdr:from>
    <xdr:to>
      <xdr:col>11</xdr:col>
      <xdr:colOff>708028</xdr:colOff>
      <xdr:row>784</xdr:row>
      <xdr:rowOff>10026</xdr:rowOff>
    </xdr:to>
    <xdr:pic>
      <xdr:nvPicPr>
        <xdr:cNvPr id="51"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46995291"/>
          <a:ext cx="343960" cy="343401"/>
        </a:xfrm>
        <a:prstGeom prst="rect">
          <a:avLst/>
        </a:prstGeom>
        <a:noFill/>
        <a:ln w="9525">
          <a:noFill/>
          <a:miter lim="800000"/>
          <a:headEnd/>
          <a:tailEnd/>
        </a:ln>
      </xdr:spPr>
    </xdr:pic>
    <xdr:clientData/>
  </xdr:twoCellAnchor>
  <xdr:twoCellAnchor editAs="oneCell">
    <xdr:from>
      <xdr:col>4</xdr:col>
      <xdr:colOff>355602</xdr:colOff>
      <xdr:row>816</xdr:row>
      <xdr:rowOff>56091</xdr:rowOff>
    </xdr:from>
    <xdr:to>
      <xdr:col>4</xdr:col>
      <xdr:colOff>699562</xdr:colOff>
      <xdr:row>818</xdr:row>
      <xdr:rowOff>10025</xdr:rowOff>
    </xdr:to>
    <xdr:pic>
      <xdr:nvPicPr>
        <xdr:cNvPr id="52"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53700891"/>
          <a:ext cx="343960" cy="343401"/>
        </a:xfrm>
        <a:prstGeom prst="rect">
          <a:avLst/>
        </a:prstGeom>
        <a:noFill/>
        <a:ln w="9525">
          <a:noFill/>
          <a:miter lim="800000"/>
          <a:headEnd/>
          <a:tailEnd/>
        </a:ln>
      </xdr:spPr>
    </xdr:pic>
    <xdr:clientData/>
  </xdr:twoCellAnchor>
  <xdr:twoCellAnchor editAs="oneCell">
    <xdr:from>
      <xdr:col>11</xdr:col>
      <xdr:colOff>364068</xdr:colOff>
      <xdr:row>816</xdr:row>
      <xdr:rowOff>56091</xdr:rowOff>
    </xdr:from>
    <xdr:to>
      <xdr:col>11</xdr:col>
      <xdr:colOff>708028</xdr:colOff>
      <xdr:row>818</xdr:row>
      <xdr:rowOff>10025</xdr:rowOff>
    </xdr:to>
    <xdr:pic>
      <xdr:nvPicPr>
        <xdr:cNvPr id="53"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53700891"/>
          <a:ext cx="343960" cy="343401"/>
        </a:xfrm>
        <a:prstGeom prst="rect">
          <a:avLst/>
        </a:prstGeom>
        <a:noFill/>
        <a:ln w="9525">
          <a:noFill/>
          <a:miter lim="800000"/>
          <a:headEnd/>
          <a:tailEnd/>
        </a:ln>
      </xdr:spPr>
    </xdr:pic>
    <xdr:clientData/>
  </xdr:twoCellAnchor>
  <xdr:twoCellAnchor editAs="oneCell">
    <xdr:from>
      <xdr:col>4</xdr:col>
      <xdr:colOff>355602</xdr:colOff>
      <xdr:row>850</xdr:row>
      <xdr:rowOff>56091</xdr:rowOff>
    </xdr:from>
    <xdr:to>
      <xdr:col>4</xdr:col>
      <xdr:colOff>699562</xdr:colOff>
      <xdr:row>852</xdr:row>
      <xdr:rowOff>10025</xdr:rowOff>
    </xdr:to>
    <xdr:pic>
      <xdr:nvPicPr>
        <xdr:cNvPr id="54"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60406491"/>
          <a:ext cx="343960" cy="343401"/>
        </a:xfrm>
        <a:prstGeom prst="rect">
          <a:avLst/>
        </a:prstGeom>
        <a:noFill/>
        <a:ln w="9525">
          <a:noFill/>
          <a:miter lim="800000"/>
          <a:headEnd/>
          <a:tailEnd/>
        </a:ln>
      </xdr:spPr>
    </xdr:pic>
    <xdr:clientData/>
  </xdr:twoCellAnchor>
  <xdr:twoCellAnchor editAs="oneCell">
    <xdr:from>
      <xdr:col>11</xdr:col>
      <xdr:colOff>364068</xdr:colOff>
      <xdr:row>850</xdr:row>
      <xdr:rowOff>56091</xdr:rowOff>
    </xdr:from>
    <xdr:to>
      <xdr:col>11</xdr:col>
      <xdr:colOff>708028</xdr:colOff>
      <xdr:row>852</xdr:row>
      <xdr:rowOff>10025</xdr:rowOff>
    </xdr:to>
    <xdr:pic>
      <xdr:nvPicPr>
        <xdr:cNvPr id="55"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60406491"/>
          <a:ext cx="343960" cy="343401"/>
        </a:xfrm>
        <a:prstGeom prst="rect">
          <a:avLst/>
        </a:prstGeom>
        <a:noFill/>
        <a:ln w="9525">
          <a:noFill/>
          <a:miter lim="800000"/>
          <a:headEnd/>
          <a:tailEnd/>
        </a:ln>
      </xdr:spPr>
    </xdr:pic>
    <xdr:clientData/>
  </xdr:twoCellAnchor>
  <xdr:twoCellAnchor editAs="oneCell">
    <xdr:from>
      <xdr:col>4</xdr:col>
      <xdr:colOff>355602</xdr:colOff>
      <xdr:row>884</xdr:row>
      <xdr:rowOff>56091</xdr:rowOff>
    </xdr:from>
    <xdr:to>
      <xdr:col>4</xdr:col>
      <xdr:colOff>699562</xdr:colOff>
      <xdr:row>886</xdr:row>
      <xdr:rowOff>10026</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67112091"/>
          <a:ext cx="343960" cy="343401"/>
        </a:xfrm>
        <a:prstGeom prst="rect">
          <a:avLst/>
        </a:prstGeom>
        <a:noFill/>
        <a:ln w="9525">
          <a:noFill/>
          <a:miter lim="800000"/>
          <a:headEnd/>
          <a:tailEnd/>
        </a:ln>
      </xdr:spPr>
    </xdr:pic>
    <xdr:clientData/>
  </xdr:twoCellAnchor>
  <xdr:twoCellAnchor editAs="oneCell">
    <xdr:from>
      <xdr:col>11</xdr:col>
      <xdr:colOff>364068</xdr:colOff>
      <xdr:row>884</xdr:row>
      <xdr:rowOff>56091</xdr:rowOff>
    </xdr:from>
    <xdr:to>
      <xdr:col>11</xdr:col>
      <xdr:colOff>708028</xdr:colOff>
      <xdr:row>886</xdr:row>
      <xdr:rowOff>10026</xdr:rowOff>
    </xdr:to>
    <xdr:pic>
      <xdr:nvPicPr>
        <xdr:cNvPr id="57"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67112091"/>
          <a:ext cx="343960" cy="343401"/>
        </a:xfrm>
        <a:prstGeom prst="rect">
          <a:avLst/>
        </a:prstGeom>
        <a:noFill/>
        <a:ln w="9525">
          <a:noFill/>
          <a:miter lim="800000"/>
          <a:headEnd/>
          <a:tailEnd/>
        </a:ln>
      </xdr:spPr>
    </xdr:pic>
    <xdr:clientData/>
  </xdr:twoCellAnchor>
  <xdr:twoCellAnchor editAs="oneCell">
    <xdr:from>
      <xdr:col>4</xdr:col>
      <xdr:colOff>355602</xdr:colOff>
      <xdr:row>918</xdr:row>
      <xdr:rowOff>56091</xdr:rowOff>
    </xdr:from>
    <xdr:to>
      <xdr:col>4</xdr:col>
      <xdr:colOff>699562</xdr:colOff>
      <xdr:row>920</xdr:row>
      <xdr:rowOff>10025</xdr:rowOff>
    </xdr:to>
    <xdr:pic>
      <xdr:nvPicPr>
        <xdr:cNvPr id="58"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73817691"/>
          <a:ext cx="343960" cy="343401"/>
        </a:xfrm>
        <a:prstGeom prst="rect">
          <a:avLst/>
        </a:prstGeom>
        <a:noFill/>
        <a:ln w="9525">
          <a:noFill/>
          <a:miter lim="800000"/>
          <a:headEnd/>
          <a:tailEnd/>
        </a:ln>
      </xdr:spPr>
    </xdr:pic>
    <xdr:clientData/>
  </xdr:twoCellAnchor>
  <xdr:twoCellAnchor editAs="oneCell">
    <xdr:from>
      <xdr:col>11</xdr:col>
      <xdr:colOff>364068</xdr:colOff>
      <xdr:row>918</xdr:row>
      <xdr:rowOff>56091</xdr:rowOff>
    </xdr:from>
    <xdr:to>
      <xdr:col>11</xdr:col>
      <xdr:colOff>708028</xdr:colOff>
      <xdr:row>920</xdr:row>
      <xdr:rowOff>10025</xdr:rowOff>
    </xdr:to>
    <xdr:pic>
      <xdr:nvPicPr>
        <xdr:cNvPr id="59"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73817691"/>
          <a:ext cx="343960" cy="343401"/>
        </a:xfrm>
        <a:prstGeom prst="rect">
          <a:avLst/>
        </a:prstGeom>
        <a:noFill/>
        <a:ln w="9525">
          <a:noFill/>
          <a:miter lim="800000"/>
          <a:headEnd/>
          <a:tailEnd/>
        </a:ln>
      </xdr:spPr>
    </xdr:pic>
    <xdr:clientData/>
  </xdr:twoCellAnchor>
  <xdr:twoCellAnchor editAs="oneCell">
    <xdr:from>
      <xdr:col>4</xdr:col>
      <xdr:colOff>355602</xdr:colOff>
      <xdr:row>952</xdr:row>
      <xdr:rowOff>56091</xdr:rowOff>
    </xdr:from>
    <xdr:to>
      <xdr:col>4</xdr:col>
      <xdr:colOff>699562</xdr:colOff>
      <xdr:row>954</xdr:row>
      <xdr:rowOff>10025</xdr:rowOff>
    </xdr:to>
    <xdr:pic>
      <xdr:nvPicPr>
        <xdr:cNvPr id="60"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80523291"/>
          <a:ext cx="343960" cy="343401"/>
        </a:xfrm>
        <a:prstGeom prst="rect">
          <a:avLst/>
        </a:prstGeom>
        <a:noFill/>
        <a:ln w="9525">
          <a:noFill/>
          <a:miter lim="800000"/>
          <a:headEnd/>
          <a:tailEnd/>
        </a:ln>
      </xdr:spPr>
    </xdr:pic>
    <xdr:clientData/>
  </xdr:twoCellAnchor>
  <xdr:twoCellAnchor editAs="oneCell">
    <xdr:from>
      <xdr:col>11</xdr:col>
      <xdr:colOff>364068</xdr:colOff>
      <xdr:row>952</xdr:row>
      <xdr:rowOff>56091</xdr:rowOff>
    </xdr:from>
    <xdr:to>
      <xdr:col>11</xdr:col>
      <xdr:colOff>708028</xdr:colOff>
      <xdr:row>954</xdr:row>
      <xdr:rowOff>10025</xdr:rowOff>
    </xdr:to>
    <xdr:pic>
      <xdr:nvPicPr>
        <xdr:cNvPr id="61"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80523291"/>
          <a:ext cx="343960" cy="343401"/>
        </a:xfrm>
        <a:prstGeom prst="rect">
          <a:avLst/>
        </a:prstGeom>
        <a:noFill/>
        <a:ln w="9525">
          <a:noFill/>
          <a:miter lim="800000"/>
          <a:headEnd/>
          <a:tailEnd/>
        </a:ln>
      </xdr:spPr>
    </xdr:pic>
    <xdr:clientData/>
  </xdr:twoCellAnchor>
  <xdr:twoCellAnchor editAs="oneCell">
    <xdr:from>
      <xdr:col>4</xdr:col>
      <xdr:colOff>355602</xdr:colOff>
      <xdr:row>986</xdr:row>
      <xdr:rowOff>56091</xdr:rowOff>
    </xdr:from>
    <xdr:to>
      <xdr:col>4</xdr:col>
      <xdr:colOff>699562</xdr:colOff>
      <xdr:row>988</xdr:row>
      <xdr:rowOff>10026</xdr:rowOff>
    </xdr:to>
    <xdr:pic>
      <xdr:nvPicPr>
        <xdr:cNvPr id="62"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87228891"/>
          <a:ext cx="343960" cy="343401"/>
        </a:xfrm>
        <a:prstGeom prst="rect">
          <a:avLst/>
        </a:prstGeom>
        <a:noFill/>
        <a:ln w="9525">
          <a:noFill/>
          <a:miter lim="800000"/>
          <a:headEnd/>
          <a:tailEnd/>
        </a:ln>
      </xdr:spPr>
    </xdr:pic>
    <xdr:clientData/>
  </xdr:twoCellAnchor>
  <xdr:twoCellAnchor editAs="oneCell">
    <xdr:from>
      <xdr:col>11</xdr:col>
      <xdr:colOff>364068</xdr:colOff>
      <xdr:row>986</xdr:row>
      <xdr:rowOff>56091</xdr:rowOff>
    </xdr:from>
    <xdr:to>
      <xdr:col>11</xdr:col>
      <xdr:colOff>708028</xdr:colOff>
      <xdr:row>988</xdr:row>
      <xdr:rowOff>10026</xdr:rowOff>
    </xdr:to>
    <xdr:pic>
      <xdr:nvPicPr>
        <xdr:cNvPr id="63"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87228891"/>
          <a:ext cx="343960" cy="343401"/>
        </a:xfrm>
        <a:prstGeom prst="rect">
          <a:avLst/>
        </a:prstGeom>
        <a:noFill/>
        <a:ln w="9525">
          <a:noFill/>
          <a:miter lim="800000"/>
          <a:headEnd/>
          <a:tailEnd/>
        </a:ln>
      </xdr:spPr>
    </xdr:pic>
    <xdr:clientData/>
  </xdr:twoCellAnchor>
  <xdr:twoCellAnchor editAs="oneCell">
    <xdr:from>
      <xdr:col>4</xdr:col>
      <xdr:colOff>355602</xdr:colOff>
      <xdr:row>1020</xdr:row>
      <xdr:rowOff>56091</xdr:rowOff>
    </xdr:from>
    <xdr:to>
      <xdr:col>4</xdr:col>
      <xdr:colOff>699562</xdr:colOff>
      <xdr:row>1022</xdr:row>
      <xdr:rowOff>10025</xdr:rowOff>
    </xdr:to>
    <xdr:pic>
      <xdr:nvPicPr>
        <xdr:cNvPr id="64"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93934491"/>
          <a:ext cx="343960" cy="343401"/>
        </a:xfrm>
        <a:prstGeom prst="rect">
          <a:avLst/>
        </a:prstGeom>
        <a:noFill/>
        <a:ln w="9525">
          <a:noFill/>
          <a:miter lim="800000"/>
          <a:headEnd/>
          <a:tailEnd/>
        </a:ln>
      </xdr:spPr>
    </xdr:pic>
    <xdr:clientData/>
  </xdr:twoCellAnchor>
  <xdr:twoCellAnchor editAs="oneCell">
    <xdr:from>
      <xdr:col>11</xdr:col>
      <xdr:colOff>364068</xdr:colOff>
      <xdr:row>1020</xdr:row>
      <xdr:rowOff>56091</xdr:rowOff>
    </xdr:from>
    <xdr:to>
      <xdr:col>11</xdr:col>
      <xdr:colOff>708028</xdr:colOff>
      <xdr:row>1022</xdr:row>
      <xdr:rowOff>10025</xdr:rowOff>
    </xdr:to>
    <xdr:pic>
      <xdr:nvPicPr>
        <xdr:cNvPr id="65"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93934491"/>
          <a:ext cx="343960" cy="343401"/>
        </a:xfrm>
        <a:prstGeom prst="rect">
          <a:avLst/>
        </a:prstGeom>
        <a:noFill/>
        <a:ln w="9525">
          <a:noFill/>
          <a:miter lim="800000"/>
          <a:headEnd/>
          <a:tailEnd/>
        </a:ln>
      </xdr:spPr>
    </xdr:pic>
    <xdr:clientData/>
  </xdr:twoCellAnchor>
  <xdr:twoCellAnchor editAs="oneCell">
    <xdr:from>
      <xdr:col>4</xdr:col>
      <xdr:colOff>355602</xdr:colOff>
      <xdr:row>1054</xdr:row>
      <xdr:rowOff>56091</xdr:rowOff>
    </xdr:from>
    <xdr:to>
      <xdr:col>4</xdr:col>
      <xdr:colOff>699562</xdr:colOff>
      <xdr:row>1056</xdr:row>
      <xdr:rowOff>10025</xdr:rowOff>
    </xdr:to>
    <xdr:pic>
      <xdr:nvPicPr>
        <xdr:cNvPr id="66"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100640091"/>
          <a:ext cx="343960" cy="343401"/>
        </a:xfrm>
        <a:prstGeom prst="rect">
          <a:avLst/>
        </a:prstGeom>
        <a:noFill/>
        <a:ln w="9525">
          <a:noFill/>
          <a:miter lim="800000"/>
          <a:headEnd/>
          <a:tailEnd/>
        </a:ln>
      </xdr:spPr>
    </xdr:pic>
    <xdr:clientData/>
  </xdr:twoCellAnchor>
  <xdr:twoCellAnchor editAs="oneCell">
    <xdr:from>
      <xdr:col>11</xdr:col>
      <xdr:colOff>364068</xdr:colOff>
      <xdr:row>1054</xdr:row>
      <xdr:rowOff>56091</xdr:rowOff>
    </xdr:from>
    <xdr:to>
      <xdr:col>11</xdr:col>
      <xdr:colOff>708028</xdr:colOff>
      <xdr:row>1056</xdr:row>
      <xdr:rowOff>10025</xdr:rowOff>
    </xdr:to>
    <xdr:pic>
      <xdr:nvPicPr>
        <xdr:cNvPr id="67"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100640091"/>
          <a:ext cx="343960" cy="343401"/>
        </a:xfrm>
        <a:prstGeom prst="rect">
          <a:avLst/>
        </a:prstGeom>
        <a:noFill/>
        <a:ln w="9525">
          <a:noFill/>
          <a:miter lim="800000"/>
          <a:headEnd/>
          <a:tailEnd/>
        </a:ln>
      </xdr:spPr>
    </xdr:pic>
    <xdr:clientData/>
  </xdr:twoCellAnchor>
  <xdr:twoCellAnchor editAs="oneCell">
    <xdr:from>
      <xdr:col>4</xdr:col>
      <xdr:colOff>355602</xdr:colOff>
      <xdr:row>1088</xdr:row>
      <xdr:rowOff>56091</xdr:rowOff>
    </xdr:from>
    <xdr:to>
      <xdr:col>4</xdr:col>
      <xdr:colOff>699562</xdr:colOff>
      <xdr:row>1090</xdr:row>
      <xdr:rowOff>10026</xdr:rowOff>
    </xdr:to>
    <xdr:pic>
      <xdr:nvPicPr>
        <xdr:cNvPr id="68"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56091"/>
          <a:ext cx="343960" cy="343401"/>
        </a:xfrm>
        <a:prstGeom prst="rect">
          <a:avLst/>
        </a:prstGeom>
        <a:noFill/>
        <a:ln w="9525">
          <a:noFill/>
          <a:miter lim="800000"/>
          <a:headEnd/>
          <a:tailEnd/>
        </a:ln>
      </xdr:spPr>
    </xdr:pic>
    <xdr:clientData/>
  </xdr:twoCellAnchor>
  <xdr:twoCellAnchor editAs="oneCell">
    <xdr:from>
      <xdr:col>11</xdr:col>
      <xdr:colOff>364068</xdr:colOff>
      <xdr:row>1088</xdr:row>
      <xdr:rowOff>56091</xdr:rowOff>
    </xdr:from>
    <xdr:to>
      <xdr:col>11</xdr:col>
      <xdr:colOff>708028</xdr:colOff>
      <xdr:row>1090</xdr:row>
      <xdr:rowOff>10026</xdr:rowOff>
    </xdr:to>
    <xdr:pic>
      <xdr:nvPicPr>
        <xdr:cNvPr id="69"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56091"/>
          <a:ext cx="343960" cy="343401"/>
        </a:xfrm>
        <a:prstGeom prst="rect">
          <a:avLst/>
        </a:prstGeom>
        <a:noFill/>
        <a:ln w="9525">
          <a:noFill/>
          <a:miter lim="800000"/>
          <a:headEnd/>
          <a:tailEnd/>
        </a:ln>
      </xdr:spPr>
    </xdr:pic>
    <xdr:clientData/>
  </xdr:twoCellAnchor>
  <xdr:twoCellAnchor editAs="oneCell">
    <xdr:from>
      <xdr:col>4</xdr:col>
      <xdr:colOff>355602</xdr:colOff>
      <xdr:row>1122</xdr:row>
      <xdr:rowOff>56091</xdr:rowOff>
    </xdr:from>
    <xdr:to>
      <xdr:col>4</xdr:col>
      <xdr:colOff>699562</xdr:colOff>
      <xdr:row>1124</xdr:row>
      <xdr:rowOff>10025</xdr:rowOff>
    </xdr:to>
    <xdr:pic>
      <xdr:nvPicPr>
        <xdr:cNvPr id="70"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6761691"/>
          <a:ext cx="343960" cy="343401"/>
        </a:xfrm>
        <a:prstGeom prst="rect">
          <a:avLst/>
        </a:prstGeom>
        <a:noFill/>
        <a:ln w="9525">
          <a:noFill/>
          <a:miter lim="800000"/>
          <a:headEnd/>
          <a:tailEnd/>
        </a:ln>
      </xdr:spPr>
    </xdr:pic>
    <xdr:clientData/>
  </xdr:twoCellAnchor>
  <xdr:twoCellAnchor editAs="oneCell">
    <xdr:from>
      <xdr:col>11</xdr:col>
      <xdr:colOff>364068</xdr:colOff>
      <xdr:row>1122</xdr:row>
      <xdr:rowOff>56091</xdr:rowOff>
    </xdr:from>
    <xdr:to>
      <xdr:col>11</xdr:col>
      <xdr:colOff>708028</xdr:colOff>
      <xdr:row>1124</xdr:row>
      <xdr:rowOff>10025</xdr:rowOff>
    </xdr:to>
    <xdr:pic>
      <xdr:nvPicPr>
        <xdr:cNvPr id="71"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6761691"/>
          <a:ext cx="343960" cy="343401"/>
        </a:xfrm>
        <a:prstGeom prst="rect">
          <a:avLst/>
        </a:prstGeom>
        <a:noFill/>
        <a:ln w="9525">
          <a:noFill/>
          <a:miter lim="800000"/>
          <a:headEnd/>
          <a:tailEnd/>
        </a:ln>
      </xdr:spPr>
    </xdr:pic>
    <xdr:clientData/>
  </xdr:twoCellAnchor>
  <xdr:twoCellAnchor editAs="oneCell">
    <xdr:from>
      <xdr:col>4</xdr:col>
      <xdr:colOff>355602</xdr:colOff>
      <xdr:row>1156</xdr:row>
      <xdr:rowOff>56091</xdr:rowOff>
    </xdr:from>
    <xdr:to>
      <xdr:col>4</xdr:col>
      <xdr:colOff>699562</xdr:colOff>
      <xdr:row>1158</xdr:row>
      <xdr:rowOff>10025</xdr:rowOff>
    </xdr:to>
    <xdr:pic>
      <xdr:nvPicPr>
        <xdr:cNvPr id="72"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13467291"/>
          <a:ext cx="343960" cy="343401"/>
        </a:xfrm>
        <a:prstGeom prst="rect">
          <a:avLst/>
        </a:prstGeom>
        <a:noFill/>
        <a:ln w="9525">
          <a:noFill/>
          <a:miter lim="800000"/>
          <a:headEnd/>
          <a:tailEnd/>
        </a:ln>
      </xdr:spPr>
    </xdr:pic>
    <xdr:clientData/>
  </xdr:twoCellAnchor>
  <xdr:twoCellAnchor editAs="oneCell">
    <xdr:from>
      <xdr:col>11</xdr:col>
      <xdr:colOff>364068</xdr:colOff>
      <xdr:row>1156</xdr:row>
      <xdr:rowOff>56091</xdr:rowOff>
    </xdr:from>
    <xdr:to>
      <xdr:col>11</xdr:col>
      <xdr:colOff>708028</xdr:colOff>
      <xdr:row>1158</xdr:row>
      <xdr:rowOff>10025</xdr:rowOff>
    </xdr:to>
    <xdr:pic>
      <xdr:nvPicPr>
        <xdr:cNvPr id="73"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13467291"/>
          <a:ext cx="343960" cy="343401"/>
        </a:xfrm>
        <a:prstGeom prst="rect">
          <a:avLst/>
        </a:prstGeom>
        <a:noFill/>
        <a:ln w="9525">
          <a:noFill/>
          <a:miter lim="800000"/>
          <a:headEnd/>
          <a:tailEnd/>
        </a:ln>
      </xdr:spPr>
    </xdr:pic>
    <xdr:clientData/>
  </xdr:twoCellAnchor>
  <xdr:twoCellAnchor editAs="oneCell">
    <xdr:from>
      <xdr:col>4</xdr:col>
      <xdr:colOff>355602</xdr:colOff>
      <xdr:row>1190</xdr:row>
      <xdr:rowOff>56091</xdr:rowOff>
    </xdr:from>
    <xdr:to>
      <xdr:col>4</xdr:col>
      <xdr:colOff>699562</xdr:colOff>
      <xdr:row>1192</xdr:row>
      <xdr:rowOff>10026</xdr:rowOff>
    </xdr:to>
    <xdr:pic>
      <xdr:nvPicPr>
        <xdr:cNvPr id="74"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20172891"/>
          <a:ext cx="343960" cy="343401"/>
        </a:xfrm>
        <a:prstGeom prst="rect">
          <a:avLst/>
        </a:prstGeom>
        <a:noFill/>
        <a:ln w="9525">
          <a:noFill/>
          <a:miter lim="800000"/>
          <a:headEnd/>
          <a:tailEnd/>
        </a:ln>
      </xdr:spPr>
    </xdr:pic>
    <xdr:clientData/>
  </xdr:twoCellAnchor>
  <xdr:twoCellAnchor editAs="oneCell">
    <xdr:from>
      <xdr:col>11</xdr:col>
      <xdr:colOff>364068</xdr:colOff>
      <xdr:row>1190</xdr:row>
      <xdr:rowOff>56091</xdr:rowOff>
    </xdr:from>
    <xdr:to>
      <xdr:col>11</xdr:col>
      <xdr:colOff>708028</xdr:colOff>
      <xdr:row>1192</xdr:row>
      <xdr:rowOff>10026</xdr:rowOff>
    </xdr:to>
    <xdr:pic>
      <xdr:nvPicPr>
        <xdr:cNvPr id="75"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20172891"/>
          <a:ext cx="343960" cy="343401"/>
        </a:xfrm>
        <a:prstGeom prst="rect">
          <a:avLst/>
        </a:prstGeom>
        <a:noFill/>
        <a:ln w="9525">
          <a:noFill/>
          <a:miter lim="800000"/>
          <a:headEnd/>
          <a:tailEnd/>
        </a:ln>
      </xdr:spPr>
    </xdr:pic>
    <xdr:clientData/>
  </xdr:twoCellAnchor>
  <xdr:twoCellAnchor editAs="oneCell">
    <xdr:from>
      <xdr:col>4</xdr:col>
      <xdr:colOff>355602</xdr:colOff>
      <xdr:row>1224</xdr:row>
      <xdr:rowOff>56091</xdr:rowOff>
    </xdr:from>
    <xdr:to>
      <xdr:col>4</xdr:col>
      <xdr:colOff>699562</xdr:colOff>
      <xdr:row>1226</xdr:row>
      <xdr:rowOff>10025</xdr:rowOff>
    </xdr:to>
    <xdr:pic>
      <xdr:nvPicPr>
        <xdr:cNvPr id="76"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26878491"/>
          <a:ext cx="343960" cy="343401"/>
        </a:xfrm>
        <a:prstGeom prst="rect">
          <a:avLst/>
        </a:prstGeom>
        <a:noFill/>
        <a:ln w="9525">
          <a:noFill/>
          <a:miter lim="800000"/>
          <a:headEnd/>
          <a:tailEnd/>
        </a:ln>
      </xdr:spPr>
    </xdr:pic>
    <xdr:clientData/>
  </xdr:twoCellAnchor>
  <xdr:twoCellAnchor editAs="oneCell">
    <xdr:from>
      <xdr:col>11</xdr:col>
      <xdr:colOff>364068</xdr:colOff>
      <xdr:row>1224</xdr:row>
      <xdr:rowOff>56091</xdr:rowOff>
    </xdr:from>
    <xdr:to>
      <xdr:col>11</xdr:col>
      <xdr:colOff>708028</xdr:colOff>
      <xdr:row>1226</xdr:row>
      <xdr:rowOff>10025</xdr:rowOff>
    </xdr:to>
    <xdr:pic>
      <xdr:nvPicPr>
        <xdr:cNvPr id="77"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26878491"/>
          <a:ext cx="343960" cy="343401"/>
        </a:xfrm>
        <a:prstGeom prst="rect">
          <a:avLst/>
        </a:prstGeom>
        <a:noFill/>
        <a:ln w="9525">
          <a:noFill/>
          <a:miter lim="800000"/>
          <a:headEnd/>
          <a:tailEnd/>
        </a:ln>
      </xdr:spPr>
    </xdr:pic>
    <xdr:clientData/>
  </xdr:twoCellAnchor>
  <xdr:twoCellAnchor editAs="oneCell">
    <xdr:from>
      <xdr:col>4</xdr:col>
      <xdr:colOff>355602</xdr:colOff>
      <xdr:row>1258</xdr:row>
      <xdr:rowOff>56091</xdr:rowOff>
    </xdr:from>
    <xdr:to>
      <xdr:col>4</xdr:col>
      <xdr:colOff>699562</xdr:colOff>
      <xdr:row>1260</xdr:row>
      <xdr:rowOff>10025</xdr:rowOff>
    </xdr:to>
    <xdr:pic>
      <xdr:nvPicPr>
        <xdr:cNvPr id="78"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33584091"/>
          <a:ext cx="343960" cy="343401"/>
        </a:xfrm>
        <a:prstGeom prst="rect">
          <a:avLst/>
        </a:prstGeom>
        <a:noFill/>
        <a:ln w="9525">
          <a:noFill/>
          <a:miter lim="800000"/>
          <a:headEnd/>
          <a:tailEnd/>
        </a:ln>
      </xdr:spPr>
    </xdr:pic>
    <xdr:clientData/>
  </xdr:twoCellAnchor>
  <xdr:twoCellAnchor editAs="oneCell">
    <xdr:from>
      <xdr:col>11</xdr:col>
      <xdr:colOff>364068</xdr:colOff>
      <xdr:row>1258</xdr:row>
      <xdr:rowOff>56091</xdr:rowOff>
    </xdr:from>
    <xdr:to>
      <xdr:col>11</xdr:col>
      <xdr:colOff>708028</xdr:colOff>
      <xdr:row>1260</xdr:row>
      <xdr:rowOff>10025</xdr:rowOff>
    </xdr:to>
    <xdr:pic>
      <xdr:nvPicPr>
        <xdr:cNvPr id="79"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33584091"/>
          <a:ext cx="343960" cy="343401"/>
        </a:xfrm>
        <a:prstGeom prst="rect">
          <a:avLst/>
        </a:prstGeom>
        <a:noFill/>
        <a:ln w="9525">
          <a:noFill/>
          <a:miter lim="800000"/>
          <a:headEnd/>
          <a:tailEnd/>
        </a:ln>
      </xdr:spPr>
    </xdr:pic>
    <xdr:clientData/>
  </xdr:twoCellAnchor>
  <xdr:twoCellAnchor editAs="oneCell">
    <xdr:from>
      <xdr:col>4</xdr:col>
      <xdr:colOff>355602</xdr:colOff>
      <xdr:row>1292</xdr:row>
      <xdr:rowOff>56091</xdr:rowOff>
    </xdr:from>
    <xdr:to>
      <xdr:col>4</xdr:col>
      <xdr:colOff>699562</xdr:colOff>
      <xdr:row>1294</xdr:row>
      <xdr:rowOff>10026</xdr:rowOff>
    </xdr:to>
    <xdr:pic>
      <xdr:nvPicPr>
        <xdr:cNvPr id="80"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40289691"/>
          <a:ext cx="343960" cy="343401"/>
        </a:xfrm>
        <a:prstGeom prst="rect">
          <a:avLst/>
        </a:prstGeom>
        <a:noFill/>
        <a:ln w="9525">
          <a:noFill/>
          <a:miter lim="800000"/>
          <a:headEnd/>
          <a:tailEnd/>
        </a:ln>
      </xdr:spPr>
    </xdr:pic>
    <xdr:clientData/>
  </xdr:twoCellAnchor>
  <xdr:twoCellAnchor editAs="oneCell">
    <xdr:from>
      <xdr:col>11</xdr:col>
      <xdr:colOff>364068</xdr:colOff>
      <xdr:row>1292</xdr:row>
      <xdr:rowOff>56091</xdr:rowOff>
    </xdr:from>
    <xdr:to>
      <xdr:col>11</xdr:col>
      <xdr:colOff>708028</xdr:colOff>
      <xdr:row>1294</xdr:row>
      <xdr:rowOff>10026</xdr:rowOff>
    </xdr:to>
    <xdr:pic>
      <xdr:nvPicPr>
        <xdr:cNvPr id="81"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40289691"/>
          <a:ext cx="343960" cy="343401"/>
        </a:xfrm>
        <a:prstGeom prst="rect">
          <a:avLst/>
        </a:prstGeom>
        <a:noFill/>
        <a:ln w="9525">
          <a:noFill/>
          <a:miter lim="800000"/>
          <a:headEnd/>
          <a:tailEnd/>
        </a:ln>
      </xdr:spPr>
    </xdr:pic>
    <xdr:clientData/>
  </xdr:twoCellAnchor>
  <xdr:twoCellAnchor editAs="oneCell">
    <xdr:from>
      <xdr:col>4</xdr:col>
      <xdr:colOff>355602</xdr:colOff>
      <xdr:row>1326</xdr:row>
      <xdr:rowOff>56091</xdr:rowOff>
    </xdr:from>
    <xdr:to>
      <xdr:col>4</xdr:col>
      <xdr:colOff>699562</xdr:colOff>
      <xdr:row>1328</xdr:row>
      <xdr:rowOff>10025</xdr:rowOff>
    </xdr:to>
    <xdr:pic>
      <xdr:nvPicPr>
        <xdr:cNvPr id="82"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46995291"/>
          <a:ext cx="343960" cy="343401"/>
        </a:xfrm>
        <a:prstGeom prst="rect">
          <a:avLst/>
        </a:prstGeom>
        <a:noFill/>
        <a:ln w="9525">
          <a:noFill/>
          <a:miter lim="800000"/>
          <a:headEnd/>
          <a:tailEnd/>
        </a:ln>
      </xdr:spPr>
    </xdr:pic>
    <xdr:clientData/>
  </xdr:twoCellAnchor>
  <xdr:twoCellAnchor editAs="oneCell">
    <xdr:from>
      <xdr:col>11</xdr:col>
      <xdr:colOff>364068</xdr:colOff>
      <xdr:row>1326</xdr:row>
      <xdr:rowOff>56091</xdr:rowOff>
    </xdr:from>
    <xdr:to>
      <xdr:col>11</xdr:col>
      <xdr:colOff>708028</xdr:colOff>
      <xdr:row>1328</xdr:row>
      <xdr:rowOff>10025</xdr:rowOff>
    </xdr:to>
    <xdr:pic>
      <xdr:nvPicPr>
        <xdr:cNvPr id="83"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46995291"/>
          <a:ext cx="343960" cy="343401"/>
        </a:xfrm>
        <a:prstGeom prst="rect">
          <a:avLst/>
        </a:prstGeom>
        <a:noFill/>
        <a:ln w="9525">
          <a:noFill/>
          <a:miter lim="800000"/>
          <a:headEnd/>
          <a:tailEnd/>
        </a:ln>
      </xdr:spPr>
    </xdr:pic>
    <xdr:clientData/>
  </xdr:twoCellAnchor>
  <xdr:twoCellAnchor editAs="oneCell">
    <xdr:from>
      <xdr:col>4</xdr:col>
      <xdr:colOff>355602</xdr:colOff>
      <xdr:row>1360</xdr:row>
      <xdr:rowOff>56091</xdr:rowOff>
    </xdr:from>
    <xdr:to>
      <xdr:col>4</xdr:col>
      <xdr:colOff>699562</xdr:colOff>
      <xdr:row>1362</xdr:row>
      <xdr:rowOff>10025</xdr:rowOff>
    </xdr:to>
    <xdr:pic>
      <xdr:nvPicPr>
        <xdr:cNvPr id="84"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53700891"/>
          <a:ext cx="343960" cy="343401"/>
        </a:xfrm>
        <a:prstGeom prst="rect">
          <a:avLst/>
        </a:prstGeom>
        <a:noFill/>
        <a:ln w="9525">
          <a:noFill/>
          <a:miter lim="800000"/>
          <a:headEnd/>
          <a:tailEnd/>
        </a:ln>
      </xdr:spPr>
    </xdr:pic>
    <xdr:clientData/>
  </xdr:twoCellAnchor>
  <xdr:twoCellAnchor editAs="oneCell">
    <xdr:from>
      <xdr:col>11</xdr:col>
      <xdr:colOff>364068</xdr:colOff>
      <xdr:row>1360</xdr:row>
      <xdr:rowOff>56091</xdr:rowOff>
    </xdr:from>
    <xdr:to>
      <xdr:col>11</xdr:col>
      <xdr:colOff>708028</xdr:colOff>
      <xdr:row>1362</xdr:row>
      <xdr:rowOff>10025</xdr:rowOff>
    </xdr:to>
    <xdr:pic>
      <xdr:nvPicPr>
        <xdr:cNvPr id="85"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53700891"/>
          <a:ext cx="343960" cy="343401"/>
        </a:xfrm>
        <a:prstGeom prst="rect">
          <a:avLst/>
        </a:prstGeom>
        <a:noFill/>
        <a:ln w="9525">
          <a:noFill/>
          <a:miter lim="800000"/>
          <a:headEnd/>
          <a:tailEnd/>
        </a:ln>
      </xdr:spPr>
    </xdr:pic>
    <xdr:clientData/>
  </xdr:twoCellAnchor>
  <xdr:twoCellAnchor editAs="oneCell">
    <xdr:from>
      <xdr:col>4</xdr:col>
      <xdr:colOff>355602</xdr:colOff>
      <xdr:row>1394</xdr:row>
      <xdr:rowOff>56091</xdr:rowOff>
    </xdr:from>
    <xdr:to>
      <xdr:col>4</xdr:col>
      <xdr:colOff>699562</xdr:colOff>
      <xdr:row>1396</xdr:row>
      <xdr:rowOff>10026</xdr:rowOff>
    </xdr:to>
    <xdr:pic>
      <xdr:nvPicPr>
        <xdr:cNvPr id="86"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60406491"/>
          <a:ext cx="343960" cy="343401"/>
        </a:xfrm>
        <a:prstGeom prst="rect">
          <a:avLst/>
        </a:prstGeom>
        <a:noFill/>
        <a:ln w="9525">
          <a:noFill/>
          <a:miter lim="800000"/>
          <a:headEnd/>
          <a:tailEnd/>
        </a:ln>
      </xdr:spPr>
    </xdr:pic>
    <xdr:clientData/>
  </xdr:twoCellAnchor>
  <xdr:twoCellAnchor editAs="oneCell">
    <xdr:from>
      <xdr:col>11</xdr:col>
      <xdr:colOff>364068</xdr:colOff>
      <xdr:row>1394</xdr:row>
      <xdr:rowOff>56091</xdr:rowOff>
    </xdr:from>
    <xdr:to>
      <xdr:col>11</xdr:col>
      <xdr:colOff>708028</xdr:colOff>
      <xdr:row>1396</xdr:row>
      <xdr:rowOff>10026</xdr:rowOff>
    </xdr:to>
    <xdr:pic>
      <xdr:nvPicPr>
        <xdr:cNvPr id="87"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60406491"/>
          <a:ext cx="343960" cy="343401"/>
        </a:xfrm>
        <a:prstGeom prst="rect">
          <a:avLst/>
        </a:prstGeom>
        <a:noFill/>
        <a:ln w="9525">
          <a:noFill/>
          <a:miter lim="800000"/>
          <a:headEnd/>
          <a:tailEnd/>
        </a:ln>
      </xdr:spPr>
    </xdr:pic>
    <xdr:clientData/>
  </xdr:twoCellAnchor>
  <xdr:twoCellAnchor editAs="oneCell">
    <xdr:from>
      <xdr:col>4</xdr:col>
      <xdr:colOff>355602</xdr:colOff>
      <xdr:row>1428</xdr:row>
      <xdr:rowOff>56091</xdr:rowOff>
    </xdr:from>
    <xdr:to>
      <xdr:col>4</xdr:col>
      <xdr:colOff>699562</xdr:colOff>
      <xdr:row>1430</xdr:row>
      <xdr:rowOff>10025</xdr:rowOff>
    </xdr:to>
    <xdr:pic>
      <xdr:nvPicPr>
        <xdr:cNvPr id="88"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67112091"/>
          <a:ext cx="343960" cy="343401"/>
        </a:xfrm>
        <a:prstGeom prst="rect">
          <a:avLst/>
        </a:prstGeom>
        <a:noFill/>
        <a:ln w="9525">
          <a:noFill/>
          <a:miter lim="800000"/>
          <a:headEnd/>
          <a:tailEnd/>
        </a:ln>
      </xdr:spPr>
    </xdr:pic>
    <xdr:clientData/>
  </xdr:twoCellAnchor>
  <xdr:twoCellAnchor editAs="oneCell">
    <xdr:from>
      <xdr:col>11</xdr:col>
      <xdr:colOff>364068</xdr:colOff>
      <xdr:row>1428</xdr:row>
      <xdr:rowOff>56091</xdr:rowOff>
    </xdr:from>
    <xdr:to>
      <xdr:col>11</xdr:col>
      <xdr:colOff>708028</xdr:colOff>
      <xdr:row>1430</xdr:row>
      <xdr:rowOff>10025</xdr:rowOff>
    </xdr:to>
    <xdr:pic>
      <xdr:nvPicPr>
        <xdr:cNvPr id="89"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67112091"/>
          <a:ext cx="343960" cy="343401"/>
        </a:xfrm>
        <a:prstGeom prst="rect">
          <a:avLst/>
        </a:prstGeom>
        <a:noFill/>
        <a:ln w="9525">
          <a:noFill/>
          <a:miter lim="800000"/>
          <a:headEnd/>
          <a:tailEnd/>
        </a:ln>
      </xdr:spPr>
    </xdr:pic>
    <xdr:clientData/>
  </xdr:twoCellAnchor>
  <xdr:twoCellAnchor editAs="oneCell">
    <xdr:from>
      <xdr:col>4</xdr:col>
      <xdr:colOff>355602</xdr:colOff>
      <xdr:row>1462</xdr:row>
      <xdr:rowOff>56091</xdr:rowOff>
    </xdr:from>
    <xdr:to>
      <xdr:col>4</xdr:col>
      <xdr:colOff>699562</xdr:colOff>
      <xdr:row>1464</xdr:row>
      <xdr:rowOff>10025</xdr:rowOff>
    </xdr:to>
    <xdr:pic>
      <xdr:nvPicPr>
        <xdr:cNvPr id="90"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73817691"/>
          <a:ext cx="343960" cy="343401"/>
        </a:xfrm>
        <a:prstGeom prst="rect">
          <a:avLst/>
        </a:prstGeom>
        <a:noFill/>
        <a:ln w="9525">
          <a:noFill/>
          <a:miter lim="800000"/>
          <a:headEnd/>
          <a:tailEnd/>
        </a:ln>
      </xdr:spPr>
    </xdr:pic>
    <xdr:clientData/>
  </xdr:twoCellAnchor>
  <xdr:twoCellAnchor editAs="oneCell">
    <xdr:from>
      <xdr:col>11</xdr:col>
      <xdr:colOff>364068</xdr:colOff>
      <xdr:row>1462</xdr:row>
      <xdr:rowOff>56091</xdr:rowOff>
    </xdr:from>
    <xdr:to>
      <xdr:col>11</xdr:col>
      <xdr:colOff>708028</xdr:colOff>
      <xdr:row>1464</xdr:row>
      <xdr:rowOff>10025</xdr:rowOff>
    </xdr:to>
    <xdr:pic>
      <xdr:nvPicPr>
        <xdr:cNvPr id="91"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73817691"/>
          <a:ext cx="343960" cy="343401"/>
        </a:xfrm>
        <a:prstGeom prst="rect">
          <a:avLst/>
        </a:prstGeom>
        <a:noFill/>
        <a:ln w="9525">
          <a:noFill/>
          <a:miter lim="800000"/>
          <a:headEnd/>
          <a:tailEnd/>
        </a:ln>
      </xdr:spPr>
    </xdr:pic>
    <xdr:clientData/>
  </xdr:twoCellAnchor>
  <xdr:twoCellAnchor editAs="oneCell">
    <xdr:from>
      <xdr:col>4</xdr:col>
      <xdr:colOff>355602</xdr:colOff>
      <xdr:row>1496</xdr:row>
      <xdr:rowOff>56091</xdr:rowOff>
    </xdr:from>
    <xdr:to>
      <xdr:col>4</xdr:col>
      <xdr:colOff>699562</xdr:colOff>
      <xdr:row>1498</xdr:row>
      <xdr:rowOff>10026</xdr:rowOff>
    </xdr:to>
    <xdr:pic>
      <xdr:nvPicPr>
        <xdr:cNvPr id="92"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80523291"/>
          <a:ext cx="343960" cy="343401"/>
        </a:xfrm>
        <a:prstGeom prst="rect">
          <a:avLst/>
        </a:prstGeom>
        <a:noFill/>
        <a:ln w="9525">
          <a:noFill/>
          <a:miter lim="800000"/>
          <a:headEnd/>
          <a:tailEnd/>
        </a:ln>
      </xdr:spPr>
    </xdr:pic>
    <xdr:clientData/>
  </xdr:twoCellAnchor>
  <xdr:twoCellAnchor editAs="oneCell">
    <xdr:from>
      <xdr:col>11</xdr:col>
      <xdr:colOff>364068</xdr:colOff>
      <xdr:row>1496</xdr:row>
      <xdr:rowOff>56091</xdr:rowOff>
    </xdr:from>
    <xdr:to>
      <xdr:col>11</xdr:col>
      <xdr:colOff>708028</xdr:colOff>
      <xdr:row>1498</xdr:row>
      <xdr:rowOff>10026</xdr:rowOff>
    </xdr:to>
    <xdr:pic>
      <xdr:nvPicPr>
        <xdr:cNvPr id="93"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80523291"/>
          <a:ext cx="343960" cy="343401"/>
        </a:xfrm>
        <a:prstGeom prst="rect">
          <a:avLst/>
        </a:prstGeom>
        <a:noFill/>
        <a:ln w="9525">
          <a:noFill/>
          <a:miter lim="800000"/>
          <a:headEnd/>
          <a:tailEnd/>
        </a:ln>
      </xdr:spPr>
    </xdr:pic>
    <xdr:clientData/>
  </xdr:twoCellAnchor>
  <xdr:twoCellAnchor editAs="oneCell">
    <xdr:from>
      <xdr:col>4</xdr:col>
      <xdr:colOff>355602</xdr:colOff>
      <xdr:row>1530</xdr:row>
      <xdr:rowOff>56091</xdr:rowOff>
    </xdr:from>
    <xdr:to>
      <xdr:col>4</xdr:col>
      <xdr:colOff>699562</xdr:colOff>
      <xdr:row>1532</xdr:row>
      <xdr:rowOff>10025</xdr:rowOff>
    </xdr:to>
    <xdr:pic>
      <xdr:nvPicPr>
        <xdr:cNvPr id="94"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87228891"/>
          <a:ext cx="343960" cy="343401"/>
        </a:xfrm>
        <a:prstGeom prst="rect">
          <a:avLst/>
        </a:prstGeom>
        <a:noFill/>
        <a:ln w="9525">
          <a:noFill/>
          <a:miter lim="800000"/>
          <a:headEnd/>
          <a:tailEnd/>
        </a:ln>
      </xdr:spPr>
    </xdr:pic>
    <xdr:clientData/>
  </xdr:twoCellAnchor>
  <xdr:twoCellAnchor editAs="oneCell">
    <xdr:from>
      <xdr:col>11</xdr:col>
      <xdr:colOff>364068</xdr:colOff>
      <xdr:row>1530</xdr:row>
      <xdr:rowOff>56091</xdr:rowOff>
    </xdr:from>
    <xdr:to>
      <xdr:col>11</xdr:col>
      <xdr:colOff>708028</xdr:colOff>
      <xdr:row>1532</xdr:row>
      <xdr:rowOff>10025</xdr:rowOff>
    </xdr:to>
    <xdr:pic>
      <xdr:nvPicPr>
        <xdr:cNvPr id="95"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87228891"/>
          <a:ext cx="343960" cy="343401"/>
        </a:xfrm>
        <a:prstGeom prst="rect">
          <a:avLst/>
        </a:prstGeom>
        <a:noFill/>
        <a:ln w="9525">
          <a:noFill/>
          <a:miter lim="800000"/>
          <a:headEnd/>
          <a:tailEnd/>
        </a:ln>
      </xdr:spPr>
    </xdr:pic>
    <xdr:clientData/>
  </xdr:twoCellAnchor>
  <xdr:twoCellAnchor editAs="oneCell">
    <xdr:from>
      <xdr:col>4</xdr:col>
      <xdr:colOff>355602</xdr:colOff>
      <xdr:row>1564</xdr:row>
      <xdr:rowOff>56091</xdr:rowOff>
    </xdr:from>
    <xdr:to>
      <xdr:col>4</xdr:col>
      <xdr:colOff>699562</xdr:colOff>
      <xdr:row>1566</xdr:row>
      <xdr:rowOff>10025</xdr:rowOff>
    </xdr:to>
    <xdr:pic>
      <xdr:nvPicPr>
        <xdr:cNvPr id="96"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93934491"/>
          <a:ext cx="343960" cy="343401"/>
        </a:xfrm>
        <a:prstGeom prst="rect">
          <a:avLst/>
        </a:prstGeom>
        <a:noFill/>
        <a:ln w="9525">
          <a:noFill/>
          <a:miter lim="800000"/>
          <a:headEnd/>
          <a:tailEnd/>
        </a:ln>
      </xdr:spPr>
    </xdr:pic>
    <xdr:clientData/>
  </xdr:twoCellAnchor>
  <xdr:twoCellAnchor editAs="oneCell">
    <xdr:from>
      <xdr:col>11</xdr:col>
      <xdr:colOff>364068</xdr:colOff>
      <xdr:row>1564</xdr:row>
      <xdr:rowOff>56091</xdr:rowOff>
    </xdr:from>
    <xdr:to>
      <xdr:col>11</xdr:col>
      <xdr:colOff>708028</xdr:colOff>
      <xdr:row>1566</xdr:row>
      <xdr:rowOff>10025</xdr:rowOff>
    </xdr:to>
    <xdr:pic>
      <xdr:nvPicPr>
        <xdr:cNvPr id="97"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93934491"/>
          <a:ext cx="343960" cy="343401"/>
        </a:xfrm>
        <a:prstGeom prst="rect">
          <a:avLst/>
        </a:prstGeom>
        <a:noFill/>
        <a:ln w="9525">
          <a:noFill/>
          <a:miter lim="800000"/>
          <a:headEnd/>
          <a:tailEnd/>
        </a:ln>
      </xdr:spPr>
    </xdr:pic>
    <xdr:clientData/>
  </xdr:twoCellAnchor>
  <xdr:twoCellAnchor editAs="oneCell">
    <xdr:from>
      <xdr:col>4</xdr:col>
      <xdr:colOff>355602</xdr:colOff>
      <xdr:row>1598</xdr:row>
      <xdr:rowOff>56091</xdr:rowOff>
    </xdr:from>
    <xdr:to>
      <xdr:col>4</xdr:col>
      <xdr:colOff>699562</xdr:colOff>
      <xdr:row>1600</xdr:row>
      <xdr:rowOff>10026</xdr:rowOff>
    </xdr:to>
    <xdr:pic>
      <xdr:nvPicPr>
        <xdr:cNvPr id="98"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100640091"/>
          <a:ext cx="343960" cy="343401"/>
        </a:xfrm>
        <a:prstGeom prst="rect">
          <a:avLst/>
        </a:prstGeom>
        <a:noFill/>
        <a:ln w="9525">
          <a:noFill/>
          <a:miter lim="800000"/>
          <a:headEnd/>
          <a:tailEnd/>
        </a:ln>
      </xdr:spPr>
    </xdr:pic>
    <xdr:clientData/>
  </xdr:twoCellAnchor>
  <xdr:twoCellAnchor editAs="oneCell">
    <xdr:from>
      <xdr:col>11</xdr:col>
      <xdr:colOff>364068</xdr:colOff>
      <xdr:row>1598</xdr:row>
      <xdr:rowOff>56091</xdr:rowOff>
    </xdr:from>
    <xdr:to>
      <xdr:col>11</xdr:col>
      <xdr:colOff>708028</xdr:colOff>
      <xdr:row>1600</xdr:row>
      <xdr:rowOff>10026</xdr:rowOff>
    </xdr:to>
    <xdr:pic>
      <xdr:nvPicPr>
        <xdr:cNvPr id="99"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100640091"/>
          <a:ext cx="343960" cy="343401"/>
        </a:xfrm>
        <a:prstGeom prst="rect">
          <a:avLst/>
        </a:prstGeom>
        <a:noFill/>
        <a:ln w="9525">
          <a:noFill/>
          <a:miter lim="800000"/>
          <a:headEnd/>
          <a:tailEnd/>
        </a:ln>
      </xdr:spPr>
    </xdr:pic>
    <xdr:clientData/>
  </xdr:twoCellAnchor>
  <xdr:twoCellAnchor editAs="oneCell">
    <xdr:from>
      <xdr:col>4</xdr:col>
      <xdr:colOff>355602</xdr:colOff>
      <xdr:row>1632</xdr:row>
      <xdr:rowOff>56091</xdr:rowOff>
    </xdr:from>
    <xdr:to>
      <xdr:col>4</xdr:col>
      <xdr:colOff>699562</xdr:colOff>
      <xdr:row>1634</xdr:row>
      <xdr:rowOff>10025</xdr:rowOff>
    </xdr:to>
    <xdr:pic>
      <xdr:nvPicPr>
        <xdr:cNvPr id="100"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107345691"/>
          <a:ext cx="343960" cy="343401"/>
        </a:xfrm>
        <a:prstGeom prst="rect">
          <a:avLst/>
        </a:prstGeom>
        <a:noFill/>
        <a:ln w="9525">
          <a:noFill/>
          <a:miter lim="800000"/>
          <a:headEnd/>
          <a:tailEnd/>
        </a:ln>
      </xdr:spPr>
    </xdr:pic>
    <xdr:clientData/>
  </xdr:twoCellAnchor>
  <xdr:twoCellAnchor editAs="oneCell">
    <xdr:from>
      <xdr:col>11</xdr:col>
      <xdr:colOff>364068</xdr:colOff>
      <xdr:row>1632</xdr:row>
      <xdr:rowOff>56091</xdr:rowOff>
    </xdr:from>
    <xdr:to>
      <xdr:col>11</xdr:col>
      <xdr:colOff>708028</xdr:colOff>
      <xdr:row>1634</xdr:row>
      <xdr:rowOff>10025</xdr:rowOff>
    </xdr:to>
    <xdr:pic>
      <xdr:nvPicPr>
        <xdr:cNvPr id="101"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107345691"/>
          <a:ext cx="343960" cy="343401"/>
        </a:xfrm>
        <a:prstGeom prst="rect">
          <a:avLst/>
        </a:prstGeom>
        <a:noFill/>
        <a:ln w="9525">
          <a:noFill/>
          <a:miter lim="800000"/>
          <a:headEnd/>
          <a:tailEnd/>
        </a:ln>
      </xdr:spPr>
    </xdr:pic>
    <xdr:clientData/>
  </xdr:twoCellAnchor>
  <xdr:twoCellAnchor editAs="oneCell">
    <xdr:from>
      <xdr:col>4</xdr:col>
      <xdr:colOff>355602</xdr:colOff>
      <xdr:row>1666</xdr:row>
      <xdr:rowOff>56091</xdr:rowOff>
    </xdr:from>
    <xdr:to>
      <xdr:col>4</xdr:col>
      <xdr:colOff>699562</xdr:colOff>
      <xdr:row>1668</xdr:row>
      <xdr:rowOff>10025</xdr:rowOff>
    </xdr:to>
    <xdr:pic>
      <xdr:nvPicPr>
        <xdr:cNvPr id="102" name="Picture 77" descr="saraswati 2.jpg"/>
        <xdr:cNvPicPr>
          <a:picLocks noChangeAspect="1"/>
        </xdr:cNvPicPr>
      </xdr:nvPicPr>
      <xdr:blipFill>
        <a:blip xmlns:r="http://schemas.openxmlformats.org/officeDocument/2006/relationships" r:embed="rId1"/>
        <a:srcRect/>
        <a:stretch>
          <a:fillRect/>
        </a:stretch>
      </xdr:blipFill>
      <xdr:spPr bwMode="auto">
        <a:xfrm>
          <a:off x="3920069" y="114051291"/>
          <a:ext cx="343960" cy="343401"/>
        </a:xfrm>
        <a:prstGeom prst="rect">
          <a:avLst/>
        </a:prstGeom>
        <a:noFill/>
        <a:ln w="9525">
          <a:noFill/>
          <a:miter lim="800000"/>
          <a:headEnd/>
          <a:tailEnd/>
        </a:ln>
      </xdr:spPr>
    </xdr:pic>
    <xdr:clientData/>
  </xdr:twoCellAnchor>
  <xdr:twoCellAnchor editAs="oneCell">
    <xdr:from>
      <xdr:col>11</xdr:col>
      <xdr:colOff>364068</xdr:colOff>
      <xdr:row>1666</xdr:row>
      <xdr:rowOff>56091</xdr:rowOff>
    </xdr:from>
    <xdr:to>
      <xdr:col>11</xdr:col>
      <xdr:colOff>708028</xdr:colOff>
      <xdr:row>1668</xdr:row>
      <xdr:rowOff>10025</xdr:rowOff>
    </xdr:to>
    <xdr:pic>
      <xdr:nvPicPr>
        <xdr:cNvPr id="103" name="Picture 77" descr="saraswati 2.jpg"/>
        <xdr:cNvPicPr>
          <a:picLocks noChangeAspect="1"/>
        </xdr:cNvPicPr>
      </xdr:nvPicPr>
      <xdr:blipFill>
        <a:blip xmlns:r="http://schemas.openxmlformats.org/officeDocument/2006/relationships" r:embed="rId1"/>
        <a:srcRect/>
        <a:stretch>
          <a:fillRect/>
        </a:stretch>
      </xdr:blipFill>
      <xdr:spPr bwMode="auto">
        <a:xfrm>
          <a:off x="8322735" y="114051291"/>
          <a:ext cx="343960" cy="34340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355604</xdr:colOff>
      <xdr:row>0</xdr:row>
      <xdr:rowOff>120647</xdr:rowOff>
    </xdr:from>
    <xdr:to>
      <xdr:col>21</xdr:col>
      <xdr:colOff>364072</xdr:colOff>
      <xdr:row>3</xdr:row>
      <xdr:rowOff>42328</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32</xdr:row>
      <xdr:rowOff>120647</xdr:rowOff>
    </xdr:from>
    <xdr:to>
      <xdr:col>21</xdr:col>
      <xdr:colOff>364072</xdr:colOff>
      <xdr:row>35</xdr:row>
      <xdr:rowOff>42328</xdr:rowOff>
    </xdr:to>
    <xdr:pic>
      <xdr:nvPicPr>
        <xdr:cNvPr id="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64</xdr:row>
      <xdr:rowOff>120647</xdr:rowOff>
    </xdr:from>
    <xdr:to>
      <xdr:col>21</xdr:col>
      <xdr:colOff>364072</xdr:colOff>
      <xdr:row>67</xdr:row>
      <xdr:rowOff>42328</xdr:rowOff>
    </xdr:to>
    <xdr:pic>
      <xdr:nvPicPr>
        <xdr:cNvPr id="4"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96</xdr:row>
      <xdr:rowOff>120647</xdr:rowOff>
    </xdr:from>
    <xdr:to>
      <xdr:col>21</xdr:col>
      <xdr:colOff>364072</xdr:colOff>
      <xdr:row>99</xdr:row>
      <xdr:rowOff>42328</xdr:rowOff>
    </xdr:to>
    <xdr:pic>
      <xdr:nvPicPr>
        <xdr:cNvPr id="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128</xdr:row>
      <xdr:rowOff>120647</xdr:rowOff>
    </xdr:from>
    <xdr:to>
      <xdr:col>21</xdr:col>
      <xdr:colOff>364072</xdr:colOff>
      <xdr:row>131</xdr:row>
      <xdr:rowOff>42328</xdr:rowOff>
    </xdr:to>
    <xdr:pic>
      <xdr:nvPicPr>
        <xdr:cNvPr id="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160</xdr:row>
      <xdr:rowOff>120647</xdr:rowOff>
    </xdr:from>
    <xdr:to>
      <xdr:col>21</xdr:col>
      <xdr:colOff>364072</xdr:colOff>
      <xdr:row>163</xdr:row>
      <xdr:rowOff>42328</xdr:rowOff>
    </xdr:to>
    <xdr:pic>
      <xdr:nvPicPr>
        <xdr:cNvPr id="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192</xdr:row>
      <xdr:rowOff>120647</xdr:rowOff>
    </xdr:from>
    <xdr:to>
      <xdr:col>21</xdr:col>
      <xdr:colOff>364072</xdr:colOff>
      <xdr:row>195</xdr:row>
      <xdr:rowOff>42328</xdr:rowOff>
    </xdr:to>
    <xdr:pic>
      <xdr:nvPicPr>
        <xdr:cNvPr id="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224</xdr:row>
      <xdr:rowOff>120647</xdr:rowOff>
    </xdr:from>
    <xdr:to>
      <xdr:col>21</xdr:col>
      <xdr:colOff>364072</xdr:colOff>
      <xdr:row>227</xdr:row>
      <xdr:rowOff>42328</xdr:rowOff>
    </xdr:to>
    <xdr:pic>
      <xdr:nvPicPr>
        <xdr:cNvPr id="9" name="Picture 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256</xdr:row>
      <xdr:rowOff>120647</xdr:rowOff>
    </xdr:from>
    <xdr:to>
      <xdr:col>21</xdr:col>
      <xdr:colOff>364072</xdr:colOff>
      <xdr:row>259</xdr:row>
      <xdr:rowOff>42328</xdr:rowOff>
    </xdr:to>
    <xdr:pic>
      <xdr:nvPicPr>
        <xdr:cNvPr id="1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288</xdr:row>
      <xdr:rowOff>120647</xdr:rowOff>
    </xdr:from>
    <xdr:to>
      <xdr:col>21</xdr:col>
      <xdr:colOff>364072</xdr:colOff>
      <xdr:row>291</xdr:row>
      <xdr:rowOff>42328</xdr:rowOff>
    </xdr:to>
    <xdr:pic>
      <xdr:nvPicPr>
        <xdr:cNvPr id="1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320</xdr:row>
      <xdr:rowOff>120647</xdr:rowOff>
    </xdr:from>
    <xdr:to>
      <xdr:col>21</xdr:col>
      <xdr:colOff>364072</xdr:colOff>
      <xdr:row>323</xdr:row>
      <xdr:rowOff>42328</xdr:rowOff>
    </xdr:to>
    <xdr:pic>
      <xdr:nvPicPr>
        <xdr:cNvPr id="1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352</xdr:row>
      <xdr:rowOff>120647</xdr:rowOff>
    </xdr:from>
    <xdr:to>
      <xdr:col>21</xdr:col>
      <xdr:colOff>364072</xdr:colOff>
      <xdr:row>355</xdr:row>
      <xdr:rowOff>42328</xdr:rowOff>
    </xdr:to>
    <xdr:pic>
      <xdr:nvPicPr>
        <xdr:cNvPr id="1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384</xdr:row>
      <xdr:rowOff>120647</xdr:rowOff>
    </xdr:from>
    <xdr:to>
      <xdr:col>21</xdr:col>
      <xdr:colOff>364072</xdr:colOff>
      <xdr:row>387</xdr:row>
      <xdr:rowOff>42328</xdr:rowOff>
    </xdr:to>
    <xdr:pic>
      <xdr:nvPicPr>
        <xdr:cNvPr id="14" name="Picture 1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416</xdr:row>
      <xdr:rowOff>120647</xdr:rowOff>
    </xdr:from>
    <xdr:to>
      <xdr:col>21</xdr:col>
      <xdr:colOff>364072</xdr:colOff>
      <xdr:row>419</xdr:row>
      <xdr:rowOff>42328</xdr:rowOff>
    </xdr:to>
    <xdr:pic>
      <xdr:nvPicPr>
        <xdr:cNvPr id="1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448</xdr:row>
      <xdr:rowOff>120647</xdr:rowOff>
    </xdr:from>
    <xdr:to>
      <xdr:col>21</xdr:col>
      <xdr:colOff>364072</xdr:colOff>
      <xdr:row>451</xdr:row>
      <xdr:rowOff>42328</xdr:rowOff>
    </xdr:to>
    <xdr:pic>
      <xdr:nvPicPr>
        <xdr:cNvPr id="1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480</xdr:row>
      <xdr:rowOff>120647</xdr:rowOff>
    </xdr:from>
    <xdr:to>
      <xdr:col>21</xdr:col>
      <xdr:colOff>364072</xdr:colOff>
      <xdr:row>483</xdr:row>
      <xdr:rowOff>42328</xdr:rowOff>
    </xdr:to>
    <xdr:pic>
      <xdr:nvPicPr>
        <xdr:cNvPr id="1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512</xdr:row>
      <xdr:rowOff>120647</xdr:rowOff>
    </xdr:from>
    <xdr:to>
      <xdr:col>21</xdr:col>
      <xdr:colOff>364072</xdr:colOff>
      <xdr:row>515</xdr:row>
      <xdr:rowOff>42328</xdr:rowOff>
    </xdr:to>
    <xdr:pic>
      <xdr:nvPicPr>
        <xdr:cNvPr id="1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544</xdr:row>
      <xdr:rowOff>120647</xdr:rowOff>
    </xdr:from>
    <xdr:to>
      <xdr:col>21</xdr:col>
      <xdr:colOff>364072</xdr:colOff>
      <xdr:row>547</xdr:row>
      <xdr:rowOff>42328</xdr:rowOff>
    </xdr:to>
    <xdr:pic>
      <xdr:nvPicPr>
        <xdr:cNvPr id="19" name="Picture 1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576</xdr:row>
      <xdr:rowOff>120647</xdr:rowOff>
    </xdr:from>
    <xdr:to>
      <xdr:col>21</xdr:col>
      <xdr:colOff>364072</xdr:colOff>
      <xdr:row>579</xdr:row>
      <xdr:rowOff>42328</xdr:rowOff>
    </xdr:to>
    <xdr:pic>
      <xdr:nvPicPr>
        <xdr:cNvPr id="2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608</xdr:row>
      <xdr:rowOff>120647</xdr:rowOff>
    </xdr:from>
    <xdr:to>
      <xdr:col>21</xdr:col>
      <xdr:colOff>364072</xdr:colOff>
      <xdr:row>611</xdr:row>
      <xdr:rowOff>42328</xdr:rowOff>
    </xdr:to>
    <xdr:pic>
      <xdr:nvPicPr>
        <xdr:cNvPr id="2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640</xdr:row>
      <xdr:rowOff>120647</xdr:rowOff>
    </xdr:from>
    <xdr:to>
      <xdr:col>21</xdr:col>
      <xdr:colOff>364072</xdr:colOff>
      <xdr:row>643</xdr:row>
      <xdr:rowOff>42328</xdr:rowOff>
    </xdr:to>
    <xdr:pic>
      <xdr:nvPicPr>
        <xdr:cNvPr id="2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672</xdr:row>
      <xdr:rowOff>120647</xdr:rowOff>
    </xdr:from>
    <xdr:to>
      <xdr:col>21</xdr:col>
      <xdr:colOff>364072</xdr:colOff>
      <xdr:row>675</xdr:row>
      <xdr:rowOff>42328</xdr:rowOff>
    </xdr:to>
    <xdr:pic>
      <xdr:nvPicPr>
        <xdr:cNvPr id="2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704</xdr:row>
      <xdr:rowOff>120647</xdr:rowOff>
    </xdr:from>
    <xdr:to>
      <xdr:col>21</xdr:col>
      <xdr:colOff>364072</xdr:colOff>
      <xdr:row>707</xdr:row>
      <xdr:rowOff>42328</xdr:rowOff>
    </xdr:to>
    <xdr:pic>
      <xdr:nvPicPr>
        <xdr:cNvPr id="24" name="Picture 2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736</xdr:row>
      <xdr:rowOff>120647</xdr:rowOff>
    </xdr:from>
    <xdr:to>
      <xdr:col>21</xdr:col>
      <xdr:colOff>364072</xdr:colOff>
      <xdr:row>739</xdr:row>
      <xdr:rowOff>42328</xdr:rowOff>
    </xdr:to>
    <xdr:pic>
      <xdr:nvPicPr>
        <xdr:cNvPr id="2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768</xdr:row>
      <xdr:rowOff>120647</xdr:rowOff>
    </xdr:from>
    <xdr:to>
      <xdr:col>21</xdr:col>
      <xdr:colOff>364072</xdr:colOff>
      <xdr:row>771</xdr:row>
      <xdr:rowOff>42328</xdr:rowOff>
    </xdr:to>
    <xdr:pic>
      <xdr:nvPicPr>
        <xdr:cNvPr id="2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800</xdr:row>
      <xdr:rowOff>120647</xdr:rowOff>
    </xdr:from>
    <xdr:to>
      <xdr:col>21</xdr:col>
      <xdr:colOff>364072</xdr:colOff>
      <xdr:row>803</xdr:row>
      <xdr:rowOff>42328</xdr:rowOff>
    </xdr:to>
    <xdr:pic>
      <xdr:nvPicPr>
        <xdr:cNvPr id="2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832</xdr:row>
      <xdr:rowOff>120647</xdr:rowOff>
    </xdr:from>
    <xdr:to>
      <xdr:col>21</xdr:col>
      <xdr:colOff>364072</xdr:colOff>
      <xdr:row>835</xdr:row>
      <xdr:rowOff>42328</xdr:rowOff>
    </xdr:to>
    <xdr:pic>
      <xdr:nvPicPr>
        <xdr:cNvPr id="2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864</xdr:row>
      <xdr:rowOff>120647</xdr:rowOff>
    </xdr:from>
    <xdr:to>
      <xdr:col>21</xdr:col>
      <xdr:colOff>364072</xdr:colOff>
      <xdr:row>867</xdr:row>
      <xdr:rowOff>42328</xdr:rowOff>
    </xdr:to>
    <xdr:pic>
      <xdr:nvPicPr>
        <xdr:cNvPr id="29" name="Picture 2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896</xdr:row>
      <xdr:rowOff>120647</xdr:rowOff>
    </xdr:from>
    <xdr:to>
      <xdr:col>21</xdr:col>
      <xdr:colOff>364072</xdr:colOff>
      <xdr:row>899</xdr:row>
      <xdr:rowOff>42328</xdr:rowOff>
    </xdr:to>
    <xdr:pic>
      <xdr:nvPicPr>
        <xdr:cNvPr id="3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928</xdr:row>
      <xdr:rowOff>120647</xdr:rowOff>
    </xdr:from>
    <xdr:to>
      <xdr:col>21</xdr:col>
      <xdr:colOff>364072</xdr:colOff>
      <xdr:row>931</xdr:row>
      <xdr:rowOff>42328</xdr:rowOff>
    </xdr:to>
    <xdr:pic>
      <xdr:nvPicPr>
        <xdr:cNvPr id="3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960</xdr:row>
      <xdr:rowOff>120647</xdr:rowOff>
    </xdr:from>
    <xdr:to>
      <xdr:col>21</xdr:col>
      <xdr:colOff>364072</xdr:colOff>
      <xdr:row>963</xdr:row>
      <xdr:rowOff>42328</xdr:rowOff>
    </xdr:to>
    <xdr:pic>
      <xdr:nvPicPr>
        <xdr:cNvPr id="3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5144647"/>
          <a:ext cx="516468" cy="531281"/>
        </a:xfrm>
        <a:prstGeom prst="rect">
          <a:avLst/>
        </a:prstGeom>
        <a:noFill/>
        <a:ln w="9525">
          <a:noFill/>
          <a:miter lim="800000"/>
          <a:headEnd/>
          <a:tailEnd/>
        </a:ln>
      </xdr:spPr>
    </xdr:pic>
    <xdr:clientData/>
  </xdr:twoCellAnchor>
  <xdr:twoCellAnchor editAs="oneCell">
    <xdr:from>
      <xdr:col>20</xdr:col>
      <xdr:colOff>355604</xdr:colOff>
      <xdr:row>992</xdr:row>
      <xdr:rowOff>120647</xdr:rowOff>
    </xdr:from>
    <xdr:to>
      <xdr:col>21</xdr:col>
      <xdr:colOff>364072</xdr:colOff>
      <xdr:row>995</xdr:row>
      <xdr:rowOff>42328</xdr:rowOff>
    </xdr:to>
    <xdr:pic>
      <xdr:nvPicPr>
        <xdr:cNvPr id="3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71647047"/>
          <a:ext cx="516468" cy="531281"/>
        </a:xfrm>
        <a:prstGeom prst="rect">
          <a:avLst/>
        </a:prstGeom>
        <a:noFill/>
        <a:ln w="9525">
          <a:noFill/>
          <a:miter lim="800000"/>
          <a:headEnd/>
          <a:tailEnd/>
        </a:ln>
      </xdr:spPr>
    </xdr:pic>
    <xdr:clientData/>
  </xdr:twoCellAnchor>
  <xdr:twoCellAnchor editAs="oneCell">
    <xdr:from>
      <xdr:col>20</xdr:col>
      <xdr:colOff>355604</xdr:colOff>
      <xdr:row>1024</xdr:row>
      <xdr:rowOff>120647</xdr:rowOff>
    </xdr:from>
    <xdr:to>
      <xdr:col>21</xdr:col>
      <xdr:colOff>364072</xdr:colOff>
      <xdr:row>1027</xdr:row>
      <xdr:rowOff>42328</xdr:rowOff>
    </xdr:to>
    <xdr:pic>
      <xdr:nvPicPr>
        <xdr:cNvPr id="34" name="Picture 33" descr="saraswati 2.jpg"/>
        <xdr:cNvPicPr>
          <a:picLocks noChangeAspect="1"/>
        </xdr:cNvPicPr>
      </xdr:nvPicPr>
      <xdr:blipFill>
        <a:blip xmlns:r="http://schemas.openxmlformats.org/officeDocument/2006/relationships" r:embed="rId1"/>
        <a:srcRect/>
        <a:stretch>
          <a:fillRect/>
        </a:stretch>
      </xdr:blipFill>
      <xdr:spPr bwMode="auto">
        <a:xfrm>
          <a:off x="8796871" y="78149447"/>
          <a:ext cx="516468" cy="531281"/>
        </a:xfrm>
        <a:prstGeom prst="rect">
          <a:avLst/>
        </a:prstGeom>
        <a:noFill/>
        <a:ln w="9525">
          <a:noFill/>
          <a:miter lim="800000"/>
          <a:headEnd/>
          <a:tailEnd/>
        </a:ln>
      </xdr:spPr>
    </xdr:pic>
    <xdr:clientData/>
  </xdr:twoCellAnchor>
  <xdr:twoCellAnchor editAs="oneCell">
    <xdr:from>
      <xdr:col>20</xdr:col>
      <xdr:colOff>355604</xdr:colOff>
      <xdr:row>1056</xdr:row>
      <xdr:rowOff>120647</xdr:rowOff>
    </xdr:from>
    <xdr:to>
      <xdr:col>21</xdr:col>
      <xdr:colOff>364072</xdr:colOff>
      <xdr:row>1059</xdr:row>
      <xdr:rowOff>42328</xdr:rowOff>
    </xdr:to>
    <xdr:pic>
      <xdr:nvPicPr>
        <xdr:cNvPr id="3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84651847"/>
          <a:ext cx="516468" cy="531281"/>
        </a:xfrm>
        <a:prstGeom prst="rect">
          <a:avLst/>
        </a:prstGeom>
        <a:noFill/>
        <a:ln w="9525">
          <a:noFill/>
          <a:miter lim="800000"/>
          <a:headEnd/>
          <a:tailEnd/>
        </a:ln>
      </xdr:spPr>
    </xdr:pic>
    <xdr:clientData/>
  </xdr:twoCellAnchor>
  <xdr:twoCellAnchor editAs="oneCell">
    <xdr:from>
      <xdr:col>20</xdr:col>
      <xdr:colOff>355604</xdr:colOff>
      <xdr:row>1088</xdr:row>
      <xdr:rowOff>120647</xdr:rowOff>
    </xdr:from>
    <xdr:to>
      <xdr:col>21</xdr:col>
      <xdr:colOff>364072</xdr:colOff>
      <xdr:row>1091</xdr:row>
      <xdr:rowOff>42328</xdr:rowOff>
    </xdr:to>
    <xdr:pic>
      <xdr:nvPicPr>
        <xdr:cNvPr id="3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1154247"/>
          <a:ext cx="516468" cy="531281"/>
        </a:xfrm>
        <a:prstGeom prst="rect">
          <a:avLst/>
        </a:prstGeom>
        <a:noFill/>
        <a:ln w="9525">
          <a:noFill/>
          <a:miter lim="800000"/>
          <a:headEnd/>
          <a:tailEnd/>
        </a:ln>
      </xdr:spPr>
    </xdr:pic>
    <xdr:clientData/>
  </xdr:twoCellAnchor>
  <xdr:twoCellAnchor editAs="oneCell">
    <xdr:from>
      <xdr:col>20</xdr:col>
      <xdr:colOff>355604</xdr:colOff>
      <xdr:row>1120</xdr:row>
      <xdr:rowOff>120647</xdr:rowOff>
    </xdr:from>
    <xdr:to>
      <xdr:col>21</xdr:col>
      <xdr:colOff>364072</xdr:colOff>
      <xdr:row>1123</xdr:row>
      <xdr:rowOff>42328</xdr:rowOff>
    </xdr:to>
    <xdr:pic>
      <xdr:nvPicPr>
        <xdr:cNvPr id="3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7656647"/>
          <a:ext cx="516468" cy="531281"/>
        </a:xfrm>
        <a:prstGeom prst="rect">
          <a:avLst/>
        </a:prstGeom>
        <a:noFill/>
        <a:ln w="9525">
          <a:noFill/>
          <a:miter lim="800000"/>
          <a:headEnd/>
          <a:tailEnd/>
        </a:ln>
      </xdr:spPr>
    </xdr:pic>
    <xdr:clientData/>
  </xdr:twoCellAnchor>
  <xdr:twoCellAnchor editAs="oneCell">
    <xdr:from>
      <xdr:col>20</xdr:col>
      <xdr:colOff>355604</xdr:colOff>
      <xdr:row>1152</xdr:row>
      <xdr:rowOff>120647</xdr:rowOff>
    </xdr:from>
    <xdr:to>
      <xdr:col>21</xdr:col>
      <xdr:colOff>364072</xdr:colOff>
      <xdr:row>1155</xdr:row>
      <xdr:rowOff>42328</xdr:rowOff>
    </xdr:to>
    <xdr:pic>
      <xdr:nvPicPr>
        <xdr:cNvPr id="3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04159047"/>
          <a:ext cx="516468" cy="531281"/>
        </a:xfrm>
        <a:prstGeom prst="rect">
          <a:avLst/>
        </a:prstGeom>
        <a:noFill/>
        <a:ln w="9525">
          <a:noFill/>
          <a:miter lim="800000"/>
          <a:headEnd/>
          <a:tailEnd/>
        </a:ln>
      </xdr:spPr>
    </xdr:pic>
    <xdr:clientData/>
  </xdr:twoCellAnchor>
  <xdr:twoCellAnchor editAs="oneCell">
    <xdr:from>
      <xdr:col>20</xdr:col>
      <xdr:colOff>355604</xdr:colOff>
      <xdr:row>1184</xdr:row>
      <xdr:rowOff>120647</xdr:rowOff>
    </xdr:from>
    <xdr:to>
      <xdr:col>21</xdr:col>
      <xdr:colOff>364072</xdr:colOff>
      <xdr:row>1187</xdr:row>
      <xdr:rowOff>42328</xdr:rowOff>
    </xdr:to>
    <xdr:pic>
      <xdr:nvPicPr>
        <xdr:cNvPr id="39" name="Picture 38" descr="saraswati 2.jpg"/>
        <xdr:cNvPicPr>
          <a:picLocks noChangeAspect="1"/>
        </xdr:cNvPicPr>
      </xdr:nvPicPr>
      <xdr:blipFill>
        <a:blip xmlns:r="http://schemas.openxmlformats.org/officeDocument/2006/relationships" r:embed="rId1"/>
        <a:srcRect/>
        <a:stretch>
          <a:fillRect/>
        </a:stretch>
      </xdr:blipFill>
      <xdr:spPr bwMode="auto">
        <a:xfrm>
          <a:off x="8796871" y="110661447"/>
          <a:ext cx="516468" cy="531281"/>
        </a:xfrm>
        <a:prstGeom prst="rect">
          <a:avLst/>
        </a:prstGeom>
        <a:noFill/>
        <a:ln w="9525">
          <a:noFill/>
          <a:miter lim="800000"/>
          <a:headEnd/>
          <a:tailEnd/>
        </a:ln>
      </xdr:spPr>
    </xdr:pic>
    <xdr:clientData/>
  </xdr:twoCellAnchor>
  <xdr:twoCellAnchor editAs="oneCell">
    <xdr:from>
      <xdr:col>20</xdr:col>
      <xdr:colOff>355604</xdr:colOff>
      <xdr:row>1216</xdr:row>
      <xdr:rowOff>120647</xdr:rowOff>
    </xdr:from>
    <xdr:to>
      <xdr:col>21</xdr:col>
      <xdr:colOff>364072</xdr:colOff>
      <xdr:row>1219</xdr:row>
      <xdr:rowOff>42328</xdr:rowOff>
    </xdr:to>
    <xdr:pic>
      <xdr:nvPicPr>
        <xdr:cNvPr id="4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17163847"/>
          <a:ext cx="516468" cy="531281"/>
        </a:xfrm>
        <a:prstGeom prst="rect">
          <a:avLst/>
        </a:prstGeom>
        <a:noFill/>
        <a:ln w="9525">
          <a:noFill/>
          <a:miter lim="800000"/>
          <a:headEnd/>
          <a:tailEnd/>
        </a:ln>
      </xdr:spPr>
    </xdr:pic>
    <xdr:clientData/>
  </xdr:twoCellAnchor>
  <xdr:twoCellAnchor editAs="oneCell">
    <xdr:from>
      <xdr:col>20</xdr:col>
      <xdr:colOff>355604</xdr:colOff>
      <xdr:row>1248</xdr:row>
      <xdr:rowOff>120647</xdr:rowOff>
    </xdr:from>
    <xdr:to>
      <xdr:col>21</xdr:col>
      <xdr:colOff>364072</xdr:colOff>
      <xdr:row>1251</xdr:row>
      <xdr:rowOff>42328</xdr:rowOff>
    </xdr:to>
    <xdr:pic>
      <xdr:nvPicPr>
        <xdr:cNvPr id="4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3666247"/>
          <a:ext cx="516468" cy="531281"/>
        </a:xfrm>
        <a:prstGeom prst="rect">
          <a:avLst/>
        </a:prstGeom>
        <a:noFill/>
        <a:ln w="9525">
          <a:noFill/>
          <a:miter lim="800000"/>
          <a:headEnd/>
          <a:tailEnd/>
        </a:ln>
      </xdr:spPr>
    </xdr:pic>
    <xdr:clientData/>
  </xdr:twoCellAnchor>
  <xdr:twoCellAnchor editAs="oneCell">
    <xdr:from>
      <xdr:col>20</xdr:col>
      <xdr:colOff>355604</xdr:colOff>
      <xdr:row>1280</xdr:row>
      <xdr:rowOff>120647</xdr:rowOff>
    </xdr:from>
    <xdr:to>
      <xdr:col>21</xdr:col>
      <xdr:colOff>364072</xdr:colOff>
      <xdr:row>1283</xdr:row>
      <xdr:rowOff>42328</xdr:rowOff>
    </xdr:to>
    <xdr:pic>
      <xdr:nvPicPr>
        <xdr:cNvPr id="4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1312</xdr:row>
      <xdr:rowOff>120647</xdr:rowOff>
    </xdr:from>
    <xdr:to>
      <xdr:col>21</xdr:col>
      <xdr:colOff>364072</xdr:colOff>
      <xdr:row>1315</xdr:row>
      <xdr:rowOff>42328</xdr:rowOff>
    </xdr:to>
    <xdr:pic>
      <xdr:nvPicPr>
        <xdr:cNvPr id="4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1344</xdr:row>
      <xdr:rowOff>120647</xdr:rowOff>
    </xdr:from>
    <xdr:to>
      <xdr:col>21</xdr:col>
      <xdr:colOff>364072</xdr:colOff>
      <xdr:row>1347</xdr:row>
      <xdr:rowOff>42328</xdr:rowOff>
    </xdr:to>
    <xdr:pic>
      <xdr:nvPicPr>
        <xdr:cNvPr id="44" name="Picture 4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1376</xdr:row>
      <xdr:rowOff>120647</xdr:rowOff>
    </xdr:from>
    <xdr:to>
      <xdr:col>21</xdr:col>
      <xdr:colOff>364072</xdr:colOff>
      <xdr:row>1379</xdr:row>
      <xdr:rowOff>42328</xdr:rowOff>
    </xdr:to>
    <xdr:pic>
      <xdr:nvPicPr>
        <xdr:cNvPr id="4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1408</xdr:row>
      <xdr:rowOff>120647</xdr:rowOff>
    </xdr:from>
    <xdr:to>
      <xdr:col>21</xdr:col>
      <xdr:colOff>364072</xdr:colOff>
      <xdr:row>1411</xdr:row>
      <xdr:rowOff>42328</xdr:rowOff>
    </xdr:to>
    <xdr:pic>
      <xdr:nvPicPr>
        <xdr:cNvPr id="4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1440</xdr:row>
      <xdr:rowOff>120647</xdr:rowOff>
    </xdr:from>
    <xdr:to>
      <xdr:col>21</xdr:col>
      <xdr:colOff>364072</xdr:colOff>
      <xdr:row>1443</xdr:row>
      <xdr:rowOff>42328</xdr:rowOff>
    </xdr:to>
    <xdr:pic>
      <xdr:nvPicPr>
        <xdr:cNvPr id="4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1472</xdr:row>
      <xdr:rowOff>120647</xdr:rowOff>
    </xdr:from>
    <xdr:to>
      <xdr:col>21</xdr:col>
      <xdr:colOff>364072</xdr:colOff>
      <xdr:row>1475</xdr:row>
      <xdr:rowOff>42328</xdr:rowOff>
    </xdr:to>
    <xdr:pic>
      <xdr:nvPicPr>
        <xdr:cNvPr id="4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1504</xdr:row>
      <xdr:rowOff>120647</xdr:rowOff>
    </xdr:from>
    <xdr:to>
      <xdr:col>21</xdr:col>
      <xdr:colOff>364072</xdr:colOff>
      <xdr:row>1507</xdr:row>
      <xdr:rowOff>42328</xdr:rowOff>
    </xdr:to>
    <xdr:pic>
      <xdr:nvPicPr>
        <xdr:cNvPr id="49" name="Picture 4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1536</xdr:row>
      <xdr:rowOff>120647</xdr:rowOff>
    </xdr:from>
    <xdr:to>
      <xdr:col>21</xdr:col>
      <xdr:colOff>364072</xdr:colOff>
      <xdr:row>1539</xdr:row>
      <xdr:rowOff>42328</xdr:rowOff>
    </xdr:to>
    <xdr:pic>
      <xdr:nvPicPr>
        <xdr:cNvPr id="5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1568</xdr:row>
      <xdr:rowOff>120647</xdr:rowOff>
    </xdr:from>
    <xdr:to>
      <xdr:col>21</xdr:col>
      <xdr:colOff>364072</xdr:colOff>
      <xdr:row>1571</xdr:row>
      <xdr:rowOff>42328</xdr:rowOff>
    </xdr:to>
    <xdr:pic>
      <xdr:nvPicPr>
        <xdr:cNvPr id="5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1600</xdr:row>
      <xdr:rowOff>120647</xdr:rowOff>
    </xdr:from>
    <xdr:to>
      <xdr:col>21</xdr:col>
      <xdr:colOff>364072</xdr:colOff>
      <xdr:row>1603</xdr:row>
      <xdr:rowOff>42328</xdr:rowOff>
    </xdr:to>
    <xdr:pic>
      <xdr:nvPicPr>
        <xdr:cNvPr id="5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5144647"/>
          <a:ext cx="516468" cy="531281"/>
        </a:xfrm>
        <a:prstGeom prst="rect">
          <a:avLst/>
        </a:prstGeom>
        <a:noFill/>
        <a:ln w="9525">
          <a:noFill/>
          <a:miter lim="800000"/>
          <a:headEnd/>
          <a:tailEnd/>
        </a:ln>
      </xdr:spPr>
    </xdr:pic>
    <xdr:clientData/>
  </xdr:twoCellAnchor>
  <xdr:twoCellAnchor editAs="oneCell">
    <xdr:from>
      <xdr:col>20</xdr:col>
      <xdr:colOff>355604</xdr:colOff>
      <xdr:row>1632</xdr:row>
      <xdr:rowOff>120647</xdr:rowOff>
    </xdr:from>
    <xdr:to>
      <xdr:col>21</xdr:col>
      <xdr:colOff>364072</xdr:colOff>
      <xdr:row>1635</xdr:row>
      <xdr:rowOff>42328</xdr:rowOff>
    </xdr:to>
    <xdr:pic>
      <xdr:nvPicPr>
        <xdr:cNvPr id="5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71647047"/>
          <a:ext cx="516468" cy="531281"/>
        </a:xfrm>
        <a:prstGeom prst="rect">
          <a:avLst/>
        </a:prstGeom>
        <a:noFill/>
        <a:ln w="9525">
          <a:noFill/>
          <a:miter lim="800000"/>
          <a:headEnd/>
          <a:tailEnd/>
        </a:ln>
      </xdr:spPr>
    </xdr:pic>
    <xdr:clientData/>
  </xdr:twoCellAnchor>
  <xdr:twoCellAnchor editAs="oneCell">
    <xdr:from>
      <xdr:col>20</xdr:col>
      <xdr:colOff>355604</xdr:colOff>
      <xdr:row>1664</xdr:row>
      <xdr:rowOff>120647</xdr:rowOff>
    </xdr:from>
    <xdr:to>
      <xdr:col>21</xdr:col>
      <xdr:colOff>364072</xdr:colOff>
      <xdr:row>1667</xdr:row>
      <xdr:rowOff>42328</xdr:rowOff>
    </xdr:to>
    <xdr:pic>
      <xdr:nvPicPr>
        <xdr:cNvPr id="54" name="Picture 53" descr="saraswati 2.jpg"/>
        <xdr:cNvPicPr>
          <a:picLocks noChangeAspect="1"/>
        </xdr:cNvPicPr>
      </xdr:nvPicPr>
      <xdr:blipFill>
        <a:blip xmlns:r="http://schemas.openxmlformats.org/officeDocument/2006/relationships" r:embed="rId1"/>
        <a:srcRect/>
        <a:stretch>
          <a:fillRect/>
        </a:stretch>
      </xdr:blipFill>
      <xdr:spPr bwMode="auto">
        <a:xfrm>
          <a:off x="8796871" y="78149447"/>
          <a:ext cx="516468" cy="531281"/>
        </a:xfrm>
        <a:prstGeom prst="rect">
          <a:avLst/>
        </a:prstGeom>
        <a:noFill/>
        <a:ln w="9525">
          <a:noFill/>
          <a:miter lim="800000"/>
          <a:headEnd/>
          <a:tailEnd/>
        </a:ln>
      </xdr:spPr>
    </xdr:pic>
    <xdr:clientData/>
  </xdr:twoCellAnchor>
  <xdr:twoCellAnchor editAs="oneCell">
    <xdr:from>
      <xdr:col>20</xdr:col>
      <xdr:colOff>355604</xdr:colOff>
      <xdr:row>1696</xdr:row>
      <xdr:rowOff>120647</xdr:rowOff>
    </xdr:from>
    <xdr:to>
      <xdr:col>21</xdr:col>
      <xdr:colOff>364072</xdr:colOff>
      <xdr:row>1699</xdr:row>
      <xdr:rowOff>42328</xdr:rowOff>
    </xdr:to>
    <xdr:pic>
      <xdr:nvPicPr>
        <xdr:cNvPr id="5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84651847"/>
          <a:ext cx="516468" cy="531281"/>
        </a:xfrm>
        <a:prstGeom prst="rect">
          <a:avLst/>
        </a:prstGeom>
        <a:noFill/>
        <a:ln w="9525">
          <a:noFill/>
          <a:miter lim="800000"/>
          <a:headEnd/>
          <a:tailEnd/>
        </a:ln>
      </xdr:spPr>
    </xdr:pic>
    <xdr:clientData/>
  </xdr:twoCellAnchor>
  <xdr:twoCellAnchor editAs="oneCell">
    <xdr:from>
      <xdr:col>20</xdr:col>
      <xdr:colOff>355604</xdr:colOff>
      <xdr:row>1728</xdr:row>
      <xdr:rowOff>120647</xdr:rowOff>
    </xdr:from>
    <xdr:to>
      <xdr:col>21</xdr:col>
      <xdr:colOff>364072</xdr:colOff>
      <xdr:row>1731</xdr:row>
      <xdr:rowOff>42328</xdr:rowOff>
    </xdr:to>
    <xdr:pic>
      <xdr:nvPicPr>
        <xdr:cNvPr id="5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1154247"/>
          <a:ext cx="516468" cy="531281"/>
        </a:xfrm>
        <a:prstGeom prst="rect">
          <a:avLst/>
        </a:prstGeom>
        <a:noFill/>
        <a:ln w="9525">
          <a:noFill/>
          <a:miter lim="800000"/>
          <a:headEnd/>
          <a:tailEnd/>
        </a:ln>
      </xdr:spPr>
    </xdr:pic>
    <xdr:clientData/>
  </xdr:twoCellAnchor>
  <xdr:twoCellAnchor editAs="oneCell">
    <xdr:from>
      <xdr:col>20</xdr:col>
      <xdr:colOff>355604</xdr:colOff>
      <xdr:row>1760</xdr:row>
      <xdr:rowOff>120647</xdr:rowOff>
    </xdr:from>
    <xdr:to>
      <xdr:col>21</xdr:col>
      <xdr:colOff>364072</xdr:colOff>
      <xdr:row>1763</xdr:row>
      <xdr:rowOff>42328</xdr:rowOff>
    </xdr:to>
    <xdr:pic>
      <xdr:nvPicPr>
        <xdr:cNvPr id="5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7656647"/>
          <a:ext cx="516468" cy="531281"/>
        </a:xfrm>
        <a:prstGeom prst="rect">
          <a:avLst/>
        </a:prstGeom>
        <a:noFill/>
        <a:ln w="9525">
          <a:noFill/>
          <a:miter lim="800000"/>
          <a:headEnd/>
          <a:tailEnd/>
        </a:ln>
      </xdr:spPr>
    </xdr:pic>
    <xdr:clientData/>
  </xdr:twoCellAnchor>
  <xdr:twoCellAnchor editAs="oneCell">
    <xdr:from>
      <xdr:col>20</xdr:col>
      <xdr:colOff>355604</xdr:colOff>
      <xdr:row>1792</xdr:row>
      <xdr:rowOff>120647</xdr:rowOff>
    </xdr:from>
    <xdr:to>
      <xdr:col>21</xdr:col>
      <xdr:colOff>364072</xdr:colOff>
      <xdr:row>1795</xdr:row>
      <xdr:rowOff>42328</xdr:rowOff>
    </xdr:to>
    <xdr:pic>
      <xdr:nvPicPr>
        <xdr:cNvPr id="5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04159047"/>
          <a:ext cx="516468" cy="531281"/>
        </a:xfrm>
        <a:prstGeom prst="rect">
          <a:avLst/>
        </a:prstGeom>
        <a:noFill/>
        <a:ln w="9525">
          <a:noFill/>
          <a:miter lim="800000"/>
          <a:headEnd/>
          <a:tailEnd/>
        </a:ln>
      </xdr:spPr>
    </xdr:pic>
    <xdr:clientData/>
  </xdr:twoCellAnchor>
  <xdr:twoCellAnchor editAs="oneCell">
    <xdr:from>
      <xdr:col>20</xdr:col>
      <xdr:colOff>355604</xdr:colOff>
      <xdr:row>1824</xdr:row>
      <xdr:rowOff>120647</xdr:rowOff>
    </xdr:from>
    <xdr:to>
      <xdr:col>21</xdr:col>
      <xdr:colOff>364072</xdr:colOff>
      <xdr:row>1827</xdr:row>
      <xdr:rowOff>42328</xdr:rowOff>
    </xdr:to>
    <xdr:pic>
      <xdr:nvPicPr>
        <xdr:cNvPr id="59" name="Picture 58" descr="saraswati 2.jpg"/>
        <xdr:cNvPicPr>
          <a:picLocks noChangeAspect="1"/>
        </xdr:cNvPicPr>
      </xdr:nvPicPr>
      <xdr:blipFill>
        <a:blip xmlns:r="http://schemas.openxmlformats.org/officeDocument/2006/relationships" r:embed="rId1"/>
        <a:srcRect/>
        <a:stretch>
          <a:fillRect/>
        </a:stretch>
      </xdr:blipFill>
      <xdr:spPr bwMode="auto">
        <a:xfrm>
          <a:off x="8796871" y="110661447"/>
          <a:ext cx="516468" cy="531281"/>
        </a:xfrm>
        <a:prstGeom prst="rect">
          <a:avLst/>
        </a:prstGeom>
        <a:noFill/>
        <a:ln w="9525">
          <a:noFill/>
          <a:miter lim="800000"/>
          <a:headEnd/>
          <a:tailEnd/>
        </a:ln>
      </xdr:spPr>
    </xdr:pic>
    <xdr:clientData/>
  </xdr:twoCellAnchor>
  <xdr:twoCellAnchor editAs="oneCell">
    <xdr:from>
      <xdr:col>20</xdr:col>
      <xdr:colOff>355604</xdr:colOff>
      <xdr:row>1856</xdr:row>
      <xdr:rowOff>120647</xdr:rowOff>
    </xdr:from>
    <xdr:to>
      <xdr:col>21</xdr:col>
      <xdr:colOff>364072</xdr:colOff>
      <xdr:row>1859</xdr:row>
      <xdr:rowOff>42328</xdr:rowOff>
    </xdr:to>
    <xdr:pic>
      <xdr:nvPicPr>
        <xdr:cNvPr id="6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17163847"/>
          <a:ext cx="516468" cy="531281"/>
        </a:xfrm>
        <a:prstGeom prst="rect">
          <a:avLst/>
        </a:prstGeom>
        <a:noFill/>
        <a:ln w="9525">
          <a:noFill/>
          <a:miter lim="800000"/>
          <a:headEnd/>
          <a:tailEnd/>
        </a:ln>
      </xdr:spPr>
    </xdr:pic>
    <xdr:clientData/>
  </xdr:twoCellAnchor>
  <xdr:twoCellAnchor editAs="oneCell">
    <xdr:from>
      <xdr:col>20</xdr:col>
      <xdr:colOff>355604</xdr:colOff>
      <xdr:row>1888</xdr:row>
      <xdr:rowOff>120647</xdr:rowOff>
    </xdr:from>
    <xdr:to>
      <xdr:col>21</xdr:col>
      <xdr:colOff>364072</xdr:colOff>
      <xdr:row>1891</xdr:row>
      <xdr:rowOff>42328</xdr:rowOff>
    </xdr:to>
    <xdr:pic>
      <xdr:nvPicPr>
        <xdr:cNvPr id="6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3666247"/>
          <a:ext cx="516468" cy="531281"/>
        </a:xfrm>
        <a:prstGeom prst="rect">
          <a:avLst/>
        </a:prstGeom>
        <a:noFill/>
        <a:ln w="9525">
          <a:noFill/>
          <a:miter lim="800000"/>
          <a:headEnd/>
          <a:tailEnd/>
        </a:ln>
      </xdr:spPr>
    </xdr:pic>
    <xdr:clientData/>
  </xdr:twoCellAnchor>
  <xdr:twoCellAnchor editAs="oneCell">
    <xdr:from>
      <xdr:col>20</xdr:col>
      <xdr:colOff>355604</xdr:colOff>
      <xdr:row>1920</xdr:row>
      <xdr:rowOff>120647</xdr:rowOff>
    </xdr:from>
    <xdr:to>
      <xdr:col>21</xdr:col>
      <xdr:colOff>364072</xdr:colOff>
      <xdr:row>1923</xdr:row>
      <xdr:rowOff>42328</xdr:rowOff>
    </xdr:to>
    <xdr:pic>
      <xdr:nvPicPr>
        <xdr:cNvPr id="6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30168647"/>
          <a:ext cx="516468" cy="531281"/>
        </a:xfrm>
        <a:prstGeom prst="rect">
          <a:avLst/>
        </a:prstGeom>
        <a:noFill/>
        <a:ln w="9525">
          <a:noFill/>
          <a:miter lim="800000"/>
          <a:headEnd/>
          <a:tailEnd/>
        </a:ln>
      </xdr:spPr>
    </xdr:pic>
    <xdr:clientData/>
  </xdr:twoCellAnchor>
  <xdr:twoCellAnchor editAs="oneCell">
    <xdr:from>
      <xdr:col>20</xdr:col>
      <xdr:colOff>355604</xdr:colOff>
      <xdr:row>1952</xdr:row>
      <xdr:rowOff>120647</xdr:rowOff>
    </xdr:from>
    <xdr:to>
      <xdr:col>21</xdr:col>
      <xdr:colOff>364072</xdr:colOff>
      <xdr:row>1955</xdr:row>
      <xdr:rowOff>42328</xdr:rowOff>
    </xdr:to>
    <xdr:pic>
      <xdr:nvPicPr>
        <xdr:cNvPr id="6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36671047"/>
          <a:ext cx="516468" cy="531281"/>
        </a:xfrm>
        <a:prstGeom prst="rect">
          <a:avLst/>
        </a:prstGeom>
        <a:noFill/>
        <a:ln w="9525">
          <a:noFill/>
          <a:miter lim="800000"/>
          <a:headEnd/>
          <a:tailEnd/>
        </a:ln>
      </xdr:spPr>
    </xdr:pic>
    <xdr:clientData/>
  </xdr:twoCellAnchor>
  <xdr:twoCellAnchor editAs="oneCell">
    <xdr:from>
      <xdr:col>20</xdr:col>
      <xdr:colOff>355604</xdr:colOff>
      <xdr:row>1984</xdr:row>
      <xdr:rowOff>120647</xdr:rowOff>
    </xdr:from>
    <xdr:to>
      <xdr:col>21</xdr:col>
      <xdr:colOff>364072</xdr:colOff>
      <xdr:row>1987</xdr:row>
      <xdr:rowOff>42328</xdr:rowOff>
    </xdr:to>
    <xdr:pic>
      <xdr:nvPicPr>
        <xdr:cNvPr id="64" name="Picture 63" descr="saraswati 2.jpg"/>
        <xdr:cNvPicPr>
          <a:picLocks noChangeAspect="1"/>
        </xdr:cNvPicPr>
      </xdr:nvPicPr>
      <xdr:blipFill>
        <a:blip xmlns:r="http://schemas.openxmlformats.org/officeDocument/2006/relationships" r:embed="rId1"/>
        <a:srcRect/>
        <a:stretch>
          <a:fillRect/>
        </a:stretch>
      </xdr:blipFill>
      <xdr:spPr bwMode="auto">
        <a:xfrm>
          <a:off x="8796871" y="143173447"/>
          <a:ext cx="516468" cy="531281"/>
        </a:xfrm>
        <a:prstGeom prst="rect">
          <a:avLst/>
        </a:prstGeom>
        <a:noFill/>
        <a:ln w="9525">
          <a:noFill/>
          <a:miter lim="800000"/>
          <a:headEnd/>
          <a:tailEnd/>
        </a:ln>
      </xdr:spPr>
    </xdr:pic>
    <xdr:clientData/>
  </xdr:twoCellAnchor>
  <xdr:twoCellAnchor editAs="oneCell">
    <xdr:from>
      <xdr:col>20</xdr:col>
      <xdr:colOff>355604</xdr:colOff>
      <xdr:row>2016</xdr:row>
      <xdr:rowOff>120647</xdr:rowOff>
    </xdr:from>
    <xdr:to>
      <xdr:col>21</xdr:col>
      <xdr:colOff>364072</xdr:colOff>
      <xdr:row>2019</xdr:row>
      <xdr:rowOff>42328</xdr:rowOff>
    </xdr:to>
    <xdr:pic>
      <xdr:nvPicPr>
        <xdr:cNvPr id="6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49675847"/>
          <a:ext cx="516468" cy="531281"/>
        </a:xfrm>
        <a:prstGeom prst="rect">
          <a:avLst/>
        </a:prstGeom>
        <a:noFill/>
        <a:ln w="9525">
          <a:noFill/>
          <a:miter lim="800000"/>
          <a:headEnd/>
          <a:tailEnd/>
        </a:ln>
      </xdr:spPr>
    </xdr:pic>
    <xdr:clientData/>
  </xdr:twoCellAnchor>
  <xdr:twoCellAnchor editAs="oneCell">
    <xdr:from>
      <xdr:col>20</xdr:col>
      <xdr:colOff>355604</xdr:colOff>
      <xdr:row>2048</xdr:row>
      <xdr:rowOff>120647</xdr:rowOff>
    </xdr:from>
    <xdr:to>
      <xdr:col>21</xdr:col>
      <xdr:colOff>364072</xdr:colOff>
      <xdr:row>2051</xdr:row>
      <xdr:rowOff>42328</xdr:rowOff>
    </xdr:to>
    <xdr:pic>
      <xdr:nvPicPr>
        <xdr:cNvPr id="6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56178247"/>
          <a:ext cx="516468" cy="531281"/>
        </a:xfrm>
        <a:prstGeom prst="rect">
          <a:avLst/>
        </a:prstGeom>
        <a:noFill/>
        <a:ln w="9525">
          <a:noFill/>
          <a:miter lim="800000"/>
          <a:headEnd/>
          <a:tailEnd/>
        </a:ln>
      </xdr:spPr>
    </xdr:pic>
    <xdr:clientData/>
  </xdr:twoCellAnchor>
  <xdr:twoCellAnchor editAs="oneCell">
    <xdr:from>
      <xdr:col>20</xdr:col>
      <xdr:colOff>355604</xdr:colOff>
      <xdr:row>2080</xdr:row>
      <xdr:rowOff>120647</xdr:rowOff>
    </xdr:from>
    <xdr:to>
      <xdr:col>21</xdr:col>
      <xdr:colOff>364072</xdr:colOff>
      <xdr:row>2083</xdr:row>
      <xdr:rowOff>42328</xdr:rowOff>
    </xdr:to>
    <xdr:pic>
      <xdr:nvPicPr>
        <xdr:cNvPr id="6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62680647"/>
          <a:ext cx="516468" cy="531281"/>
        </a:xfrm>
        <a:prstGeom prst="rect">
          <a:avLst/>
        </a:prstGeom>
        <a:noFill/>
        <a:ln w="9525">
          <a:noFill/>
          <a:miter lim="800000"/>
          <a:headEnd/>
          <a:tailEnd/>
        </a:ln>
      </xdr:spPr>
    </xdr:pic>
    <xdr:clientData/>
  </xdr:twoCellAnchor>
  <xdr:twoCellAnchor editAs="oneCell">
    <xdr:from>
      <xdr:col>20</xdr:col>
      <xdr:colOff>355604</xdr:colOff>
      <xdr:row>2112</xdr:row>
      <xdr:rowOff>120647</xdr:rowOff>
    </xdr:from>
    <xdr:to>
      <xdr:col>21</xdr:col>
      <xdr:colOff>364072</xdr:colOff>
      <xdr:row>2115</xdr:row>
      <xdr:rowOff>42328</xdr:rowOff>
    </xdr:to>
    <xdr:pic>
      <xdr:nvPicPr>
        <xdr:cNvPr id="6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69183047"/>
          <a:ext cx="516468" cy="531281"/>
        </a:xfrm>
        <a:prstGeom prst="rect">
          <a:avLst/>
        </a:prstGeom>
        <a:noFill/>
        <a:ln w="9525">
          <a:noFill/>
          <a:miter lim="800000"/>
          <a:headEnd/>
          <a:tailEnd/>
        </a:ln>
      </xdr:spPr>
    </xdr:pic>
    <xdr:clientData/>
  </xdr:twoCellAnchor>
  <xdr:twoCellAnchor editAs="oneCell">
    <xdr:from>
      <xdr:col>20</xdr:col>
      <xdr:colOff>355604</xdr:colOff>
      <xdr:row>2144</xdr:row>
      <xdr:rowOff>120647</xdr:rowOff>
    </xdr:from>
    <xdr:to>
      <xdr:col>21</xdr:col>
      <xdr:colOff>364072</xdr:colOff>
      <xdr:row>2147</xdr:row>
      <xdr:rowOff>42328</xdr:rowOff>
    </xdr:to>
    <xdr:pic>
      <xdr:nvPicPr>
        <xdr:cNvPr id="69" name="Picture 68" descr="saraswati 2.jpg"/>
        <xdr:cNvPicPr>
          <a:picLocks noChangeAspect="1"/>
        </xdr:cNvPicPr>
      </xdr:nvPicPr>
      <xdr:blipFill>
        <a:blip xmlns:r="http://schemas.openxmlformats.org/officeDocument/2006/relationships" r:embed="rId1"/>
        <a:srcRect/>
        <a:stretch>
          <a:fillRect/>
        </a:stretch>
      </xdr:blipFill>
      <xdr:spPr bwMode="auto">
        <a:xfrm>
          <a:off x="8796871" y="175685447"/>
          <a:ext cx="516468" cy="531281"/>
        </a:xfrm>
        <a:prstGeom prst="rect">
          <a:avLst/>
        </a:prstGeom>
        <a:noFill/>
        <a:ln w="9525">
          <a:noFill/>
          <a:miter lim="800000"/>
          <a:headEnd/>
          <a:tailEnd/>
        </a:ln>
      </xdr:spPr>
    </xdr:pic>
    <xdr:clientData/>
  </xdr:twoCellAnchor>
  <xdr:twoCellAnchor editAs="oneCell">
    <xdr:from>
      <xdr:col>20</xdr:col>
      <xdr:colOff>355604</xdr:colOff>
      <xdr:row>2176</xdr:row>
      <xdr:rowOff>120647</xdr:rowOff>
    </xdr:from>
    <xdr:to>
      <xdr:col>21</xdr:col>
      <xdr:colOff>364072</xdr:colOff>
      <xdr:row>2179</xdr:row>
      <xdr:rowOff>42328</xdr:rowOff>
    </xdr:to>
    <xdr:pic>
      <xdr:nvPicPr>
        <xdr:cNvPr id="7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82187847"/>
          <a:ext cx="516468" cy="531281"/>
        </a:xfrm>
        <a:prstGeom prst="rect">
          <a:avLst/>
        </a:prstGeom>
        <a:noFill/>
        <a:ln w="9525">
          <a:noFill/>
          <a:miter lim="800000"/>
          <a:headEnd/>
          <a:tailEnd/>
        </a:ln>
      </xdr:spPr>
    </xdr:pic>
    <xdr:clientData/>
  </xdr:twoCellAnchor>
  <xdr:twoCellAnchor editAs="oneCell">
    <xdr:from>
      <xdr:col>20</xdr:col>
      <xdr:colOff>355604</xdr:colOff>
      <xdr:row>2208</xdr:row>
      <xdr:rowOff>120647</xdr:rowOff>
    </xdr:from>
    <xdr:to>
      <xdr:col>21</xdr:col>
      <xdr:colOff>364072</xdr:colOff>
      <xdr:row>2211</xdr:row>
      <xdr:rowOff>42328</xdr:rowOff>
    </xdr:to>
    <xdr:pic>
      <xdr:nvPicPr>
        <xdr:cNvPr id="7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88690247"/>
          <a:ext cx="516468" cy="531281"/>
        </a:xfrm>
        <a:prstGeom prst="rect">
          <a:avLst/>
        </a:prstGeom>
        <a:noFill/>
        <a:ln w="9525">
          <a:noFill/>
          <a:miter lim="800000"/>
          <a:headEnd/>
          <a:tailEnd/>
        </a:ln>
      </xdr:spPr>
    </xdr:pic>
    <xdr:clientData/>
  </xdr:twoCellAnchor>
  <xdr:twoCellAnchor editAs="oneCell">
    <xdr:from>
      <xdr:col>20</xdr:col>
      <xdr:colOff>355604</xdr:colOff>
      <xdr:row>2240</xdr:row>
      <xdr:rowOff>120647</xdr:rowOff>
    </xdr:from>
    <xdr:to>
      <xdr:col>21</xdr:col>
      <xdr:colOff>364072</xdr:colOff>
      <xdr:row>2243</xdr:row>
      <xdr:rowOff>42328</xdr:rowOff>
    </xdr:to>
    <xdr:pic>
      <xdr:nvPicPr>
        <xdr:cNvPr id="7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5192647"/>
          <a:ext cx="516468" cy="531281"/>
        </a:xfrm>
        <a:prstGeom prst="rect">
          <a:avLst/>
        </a:prstGeom>
        <a:noFill/>
        <a:ln w="9525">
          <a:noFill/>
          <a:miter lim="800000"/>
          <a:headEnd/>
          <a:tailEnd/>
        </a:ln>
      </xdr:spPr>
    </xdr:pic>
    <xdr:clientData/>
  </xdr:twoCellAnchor>
  <xdr:twoCellAnchor editAs="oneCell">
    <xdr:from>
      <xdr:col>20</xdr:col>
      <xdr:colOff>355604</xdr:colOff>
      <xdr:row>2272</xdr:row>
      <xdr:rowOff>120647</xdr:rowOff>
    </xdr:from>
    <xdr:to>
      <xdr:col>21</xdr:col>
      <xdr:colOff>364072</xdr:colOff>
      <xdr:row>2275</xdr:row>
      <xdr:rowOff>42328</xdr:rowOff>
    </xdr:to>
    <xdr:pic>
      <xdr:nvPicPr>
        <xdr:cNvPr id="7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01695047"/>
          <a:ext cx="516468" cy="531281"/>
        </a:xfrm>
        <a:prstGeom prst="rect">
          <a:avLst/>
        </a:prstGeom>
        <a:noFill/>
        <a:ln w="9525">
          <a:noFill/>
          <a:miter lim="800000"/>
          <a:headEnd/>
          <a:tailEnd/>
        </a:ln>
      </xdr:spPr>
    </xdr:pic>
    <xdr:clientData/>
  </xdr:twoCellAnchor>
  <xdr:twoCellAnchor editAs="oneCell">
    <xdr:from>
      <xdr:col>20</xdr:col>
      <xdr:colOff>355604</xdr:colOff>
      <xdr:row>2304</xdr:row>
      <xdr:rowOff>120647</xdr:rowOff>
    </xdr:from>
    <xdr:to>
      <xdr:col>21</xdr:col>
      <xdr:colOff>364072</xdr:colOff>
      <xdr:row>2307</xdr:row>
      <xdr:rowOff>42328</xdr:rowOff>
    </xdr:to>
    <xdr:pic>
      <xdr:nvPicPr>
        <xdr:cNvPr id="74" name="Picture 73" descr="saraswati 2.jpg"/>
        <xdr:cNvPicPr>
          <a:picLocks noChangeAspect="1"/>
        </xdr:cNvPicPr>
      </xdr:nvPicPr>
      <xdr:blipFill>
        <a:blip xmlns:r="http://schemas.openxmlformats.org/officeDocument/2006/relationships" r:embed="rId1"/>
        <a:srcRect/>
        <a:stretch>
          <a:fillRect/>
        </a:stretch>
      </xdr:blipFill>
      <xdr:spPr bwMode="auto">
        <a:xfrm>
          <a:off x="8796871" y="208197447"/>
          <a:ext cx="516468" cy="531281"/>
        </a:xfrm>
        <a:prstGeom prst="rect">
          <a:avLst/>
        </a:prstGeom>
        <a:noFill/>
        <a:ln w="9525">
          <a:noFill/>
          <a:miter lim="800000"/>
          <a:headEnd/>
          <a:tailEnd/>
        </a:ln>
      </xdr:spPr>
    </xdr:pic>
    <xdr:clientData/>
  </xdr:twoCellAnchor>
  <xdr:twoCellAnchor editAs="oneCell">
    <xdr:from>
      <xdr:col>20</xdr:col>
      <xdr:colOff>355604</xdr:colOff>
      <xdr:row>2336</xdr:row>
      <xdr:rowOff>120647</xdr:rowOff>
    </xdr:from>
    <xdr:to>
      <xdr:col>21</xdr:col>
      <xdr:colOff>364072</xdr:colOff>
      <xdr:row>2339</xdr:row>
      <xdr:rowOff>42328</xdr:rowOff>
    </xdr:to>
    <xdr:pic>
      <xdr:nvPicPr>
        <xdr:cNvPr id="7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14699847"/>
          <a:ext cx="516468" cy="531281"/>
        </a:xfrm>
        <a:prstGeom prst="rect">
          <a:avLst/>
        </a:prstGeom>
        <a:noFill/>
        <a:ln w="9525">
          <a:noFill/>
          <a:miter lim="800000"/>
          <a:headEnd/>
          <a:tailEnd/>
        </a:ln>
      </xdr:spPr>
    </xdr:pic>
    <xdr:clientData/>
  </xdr:twoCellAnchor>
  <xdr:twoCellAnchor editAs="oneCell">
    <xdr:from>
      <xdr:col>20</xdr:col>
      <xdr:colOff>355604</xdr:colOff>
      <xdr:row>2368</xdr:row>
      <xdr:rowOff>120647</xdr:rowOff>
    </xdr:from>
    <xdr:to>
      <xdr:col>21</xdr:col>
      <xdr:colOff>364072</xdr:colOff>
      <xdr:row>2371</xdr:row>
      <xdr:rowOff>42328</xdr:rowOff>
    </xdr:to>
    <xdr:pic>
      <xdr:nvPicPr>
        <xdr:cNvPr id="7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21202247"/>
          <a:ext cx="516468" cy="531281"/>
        </a:xfrm>
        <a:prstGeom prst="rect">
          <a:avLst/>
        </a:prstGeom>
        <a:noFill/>
        <a:ln w="9525">
          <a:noFill/>
          <a:miter lim="800000"/>
          <a:headEnd/>
          <a:tailEnd/>
        </a:ln>
      </xdr:spPr>
    </xdr:pic>
    <xdr:clientData/>
  </xdr:twoCellAnchor>
  <xdr:twoCellAnchor editAs="oneCell">
    <xdr:from>
      <xdr:col>20</xdr:col>
      <xdr:colOff>355604</xdr:colOff>
      <xdr:row>2400</xdr:row>
      <xdr:rowOff>120647</xdr:rowOff>
    </xdr:from>
    <xdr:to>
      <xdr:col>21</xdr:col>
      <xdr:colOff>364072</xdr:colOff>
      <xdr:row>2403</xdr:row>
      <xdr:rowOff>42328</xdr:rowOff>
    </xdr:to>
    <xdr:pic>
      <xdr:nvPicPr>
        <xdr:cNvPr id="7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27704647"/>
          <a:ext cx="516468" cy="531281"/>
        </a:xfrm>
        <a:prstGeom prst="rect">
          <a:avLst/>
        </a:prstGeom>
        <a:noFill/>
        <a:ln w="9525">
          <a:noFill/>
          <a:miter lim="800000"/>
          <a:headEnd/>
          <a:tailEnd/>
        </a:ln>
      </xdr:spPr>
    </xdr:pic>
    <xdr:clientData/>
  </xdr:twoCellAnchor>
  <xdr:twoCellAnchor editAs="oneCell">
    <xdr:from>
      <xdr:col>20</xdr:col>
      <xdr:colOff>355604</xdr:colOff>
      <xdr:row>2432</xdr:row>
      <xdr:rowOff>120647</xdr:rowOff>
    </xdr:from>
    <xdr:to>
      <xdr:col>21</xdr:col>
      <xdr:colOff>364072</xdr:colOff>
      <xdr:row>2435</xdr:row>
      <xdr:rowOff>42328</xdr:rowOff>
    </xdr:to>
    <xdr:pic>
      <xdr:nvPicPr>
        <xdr:cNvPr id="7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34207047"/>
          <a:ext cx="516468" cy="531281"/>
        </a:xfrm>
        <a:prstGeom prst="rect">
          <a:avLst/>
        </a:prstGeom>
        <a:noFill/>
        <a:ln w="9525">
          <a:noFill/>
          <a:miter lim="800000"/>
          <a:headEnd/>
          <a:tailEnd/>
        </a:ln>
      </xdr:spPr>
    </xdr:pic>
    <xdr:clientData/>
  </xdr:twoCellAnchor>
  <xdr:twoCellAnchor editAs="oneCell">
    <xdr:from>
      <xdr:col>20</xdr:col>
      <xdr:colOff>355604</xdr:colOff>
      <xdr:row>2464</xdr:row>
      <xdr:rowOff>120647</xdr:rowOff>
    </xdr:from>
    <xdr:to>
      <xdr:col>21</xdr:col>
      <xdr:colOff>364072</xdr:colOff>
      <xdr:row>2467</xdr:row>
      <xdr:rowOff>42328</xdr:rowOff>
    </xdr:to>
    <xdr:pic>
      <xdr:nvPicPr>
        <xdr:cNvPr id="79" name="Picture 78" descr="saraswati 2.jpg"/>
        <xdr:cNvPicPr>
          <a:picLocks noChangeAspect="1"/>
        </xdr:cNvPicPr>
      </xdr:nvPicPr>
      <xdr:blipFill>
        <a:blip xmlns:r="http://schemas.openxmlformats.org/officeDocument/2006/relationships" r:embed="rId1"/>
        <a:srcRect/>
        <a:stretch>
          <a:fillRect/>
        </a:stretch>
      </xdr:blipFill>
      <xdr:spPr bwMode="auto">
        <a:xfrm>
          <a:off x="8796871" y="240709447"/>
          <a:ext cx="516468" cy="531281"/>
        </a:xfrm>
        <a:prstGeom prst="rect">
          <a:avLst/>
        </a:prstGeom>
        <a:noFill/>
        <a:ln w="9525">
          <a:noFill/>
          <a:miter lim="800000"/>
          <a:headEnd/>
          <a:tailEnd/>
        </a:ln>
      </xdr:spPr>
    </xdr:pic>
    <xdr:clientData/>
  </xdr:twoCellAnchor>
  <xdr:twoCellAnchor editAs="oneCell">
    <xdr:from>
      <xdr:col>20</xdr:col>
      <xdr:colOff>355604</xdr:colOff>
      <xdr:row>2496</xdr:row>
      <xdr:rowOff>120647</xdr:rowOff>
    </xdr:from>
    <xdr:to>
      <xdr:col>21</xdr:col>
      <xdr:colOff>364072</xdr:colOff>
      <xdr:row>2499</xdr:row>
      <xdr:rowOff>42328</xdr:rowOff>
    </xdr:to>
    <xdr:pic>
      <xdr:nvPicPr>
        <xdr:cNvPr id="8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47211847"/>
          <a:ext cx="516468" cy="531281"/>
        </a:xfrm>
        <a:prstGeom prst="rect">
          <a:avLst/>
        </a:prstGeom>
        <a:noFill/>
        <a:ln w="9525">
          <a:noFill/>
          <a:miter lim="800000"/>
          <a:headEnd/>
          <a:tailEnd/>
        </a:ln>
      </xdr:spPr>
    </xdr:pic>
    <xdr:clientData/>
  </xdr:twoCellAnchor>
  <xdr:twoCellAnchor editAs="oneCell">
    <xdr:from>
      <xdr:col>20</xdr:col>
      <xdr:colOff>355604</xdr:colOff>
      <xdr:row>2528</xdr:row>
      <xdr:rowOff>120647</xdr:rowOff>
    </xdr:from>
    <xdr:to>
      <xdr:col>21</xdr:col>
      <xdr:colOff>364072</xdr:colOff>
      <xdr:row>2531</xdr:row>
      <xdr:rowOff>42328</xdr:rowOff>
    </xdr:to>
    <xdr:pic>
      <xdr:nvPicPr>
        <xdr:cNvPr id="8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53714247"/>
          <a:ext cx="516468" cy="531281"/>
        </a:xfrm>
        <a:prstGeom prst="rect">
          <a:avLst/>
        </a:prstGeom>
        <a:noFill/>
        <a:ln w="9525">
          <a:noFill/>
          <a:miter lim="800000"/>
          <a:headEnd/>
          <a:tailEnd/>
        </a:ln>
      </xdr:spPr>
    </xdr:pic>
    <xdr:clientData/>
  </xdr:twoCellAnchor>
  <xdr:twoCellAnchor editAs="oneCell">
    <xdr:from>
      <xdr:col>20</xdr:col>
      <xdr:colOff>355604</xdr:colOff>
      <xdr:row>2560</xdr:row>
      <xdr:rowOff>120647</xdr:rowOff>
    </xdr:from>
    <xdr:to>
      <xdr:col>21</xdr:col>
      <xdr:colOff>364072</xdr:colOff>
      <xdr:row>2563</xdr:row>
      <xdr:rowOff>42328</xdr:rowOff>
    </xdr:to>
    <xdr:pic>
      <xdr:nvPicPr>
        <xdr:cNvPr id="8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2592</xdr:row>
      <xdr:rowOff>120647</xdr:rowOff>
    </xdr:from>
    <xdr:to>
      <xdr:col>21</xdr:col>
      <xdr:colOff>364072</xdr:colOff>
      <xdr:row>2595</xdr:row>
      <xdr:rowOff>42328</xdr:rowOff>
    </xdr:to>
    <xdr:pic>
      <xdr:nvPicPr>
        <xdr:cNvPr id="8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2624</xdr:row>
      <xdr:rowOff>120647</xdr:rowOff>
    </xdr:from>
    <xdr:to>
      <xdr:col>21</xdr:col>
      <xdr:colOff>364072</xdr:colOff>
      <xdr:row>2627</xdr:row>
      <xdr:rowOff>42328</xdr:rowOff>
    </xdr:to>
    <xdr:pic>
      <xdr:nvPicPr>
        <xdr:cNvPr id="84" name="Picture 8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2656</xdr:row>
      <xdr:rowOff>120647</xdr:rowOff>
    </xdr:from>
    <xdr:to>
      <xdr:col>21</xdr:col>
      <xdr:colOff>364072</xdr:colOff>
      <xdr:row>2659</xdr:row>
      <xdr:rowOff>42328</xdr:rowOff>
    </xdr:to>
    <xdr:pic>
      <xdr:nvPicPr>
        <xdr:cNvPr id="8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2688</xdr:row>
      <xdr:rowOff>120647</xdr:rowOff>
    </xdr:from>
    <xdr:to>
      <xdr:col>21</xdr:col>
      <xdr:colOff>364072</xdr:colOff>
      <xdr:row>2691</xdr:row>
      <xdr:rowOff>42328</xdr:rowOff>
    </xdr:to>
    <xdr:pic>
      <xdr:nvPicPr>
        <xdr:cNvPr id="8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2720</xdr:row>
      <xdr:rowOff>120647</xdr:rowOff>
    </xdr:from>
    <xdr:to>
      <xdr:col>21</xdr:col>
      <xdr:colOff>364072</xdr:colOff>
      <xdr:row>2723</xdr:row>
      <xdr:rowOff>42328</xdr:rowOff>
    </xdr:to>
    <xdr:pic>
      <xdr:nvPicPr>
        <xdr:cNvPr id="8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2752</xdr:row>
      <xdr:rowOff>120647</xdr:rowOff>
    </xdr:from>
    <xdr:to>
      <xdr:col>21</xdr:col>
      <xdr:colOff>364072</xdr:colOff>
      <xdr:row>2755</xdr:row>
      <xdr:rowOff>42328</xdr:rowOff>
    </xdr:to>
    <xdr:pic>
      <xdr:nvPicPr>
        <xdr:cNvPr id="8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2784</xdr:row>
      <xdr:rowOff>120647</xdr:rowOff>
    </xdr:from>
    <xdr:to>
      <xdr:col>21</xdr:col>
      <xdr:colOff>364072</xdr:colOff>
      <xdr:row>2787</xdr:row>
      <xdr:rowOff>42328</xdr:rowOff>
    </xdr:to>
    <xdr:pic>
      <xdr:nvPicPr>
        <xdr:cNvPr id="89" name="Picture 8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2816</xdr:row>
      <xdr:rowOff>120647</xdr:rowOff>
    </xdr:from>
    <xdr:to>
      <xdr:col>21</xdr:col>
      <xdr:colOff>364072</xdr:colOff>
      <xdr:row>2819</xdr:row>
      <xdr:rowOff>42328</xdr:rowOff>
    </xdr:to>
    <xdr:pic>
      <xdr:nvPicPr>
        <xdr:cNvPr id="9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2848</xdr:row>
      <xdr:rowOff>120647</xdr:rowOff>
    </xdr:from>
    <xdr:to>
      <xdr:col>21</xdr:col>
      <xdr:colOff>364072</xdr:colOff>
      <xdr:row>2851</xdr:row>
      <xdr:rowOff>42328</xdr:rowOff>
    </xdr:to>
    <xdr:pic>
      <xdr:nvPicPr>
        <xdr:cNvPr id="9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2880</xdr:row>
      <xdr:rowOff>120647</xdr:rowOff>
    </xdr:from>
    <xdr:to>
      <xdr:col>21</xdr:col>
      <xdr:colOff>364072</xdr:colOff>
      <xdr:row>2883</xdr:row>
      <xdr:rowOff>42328</xdr:rowOff>
    </xdr:to>
    <xdr:pic>
      <xdr:nvPicPr>
        <xdr:cNvPr id="9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5144647"/>
          <a:ext cx="516468" cy="531281"/>
        </a:xfrm>
        <a:prstGeom prst="rect">
          <a:avLst/>
        </a:prstGeom>
        <a:noFill/>
        <a:ln w="9525">
          <a:noFill/>
          <a:miter lim="800000"/>
          <a:headEnd/>
          <a:tailEnd/>
        </a:ln>
      </xdr:spPr>
    </xdr:pic>
    <xdr:clientData/>
  </xdr:twoCellAnchor>
  <xdr:twoCellAnchor editAs="oneCell">
    <xdr:from>
      <xdr:col>20</xdr:col>
      <xdr:colOff>355604</xdr:colOff>
      <xdr:row>2912</xdr:row>
      <xdr:rowOff>120647</xdr:rowOff>
    </xdr:from>
    <xdr:to>
      <xdr:col>21</xdr:col>
      <xdr:colOff>364072</xdr:colOff>
      <xdr:row>2915</xdr:row>
      <xdr:rowOff>42328</xdr:rowOff>
    </xdr:to>
    <xdr:pic>
      <xdr:nvPicPr>
        <xdr:cNvPr id="9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71647047"/>
          <a:ext cx="516468" cy="531281"/>
        </a:xfrm>
        <a:prstGeom prst="rect">
          <a:avLst/>
        </a:prstGeom>
        <a:noFill/>
        <a:ln w="9525">
          <a:noFill/>
          <a:miter lim="800000"/>
          <a:headEnd/>
          <a:tailEnd/>
        </a:ln>
      </xdr:spPr>
    </xdr:pic>
    <xdr:clientData/>
  </xdr:twoCellAnchor>
  <xdr:twoCellAnchor editAs="oneCell">
    <xdr:from>
      <xdr:col>20</xdr:col>
      <xdr:colOff>355604</xdr:colOff>
      <xdr:row>2944</xdr:row>
      <xdr:rowOff>120647</xdr:rowOff>
    </xdr:from>
    <xdr:to>
      <xdr:col>21</xdr:col>
      <xdr:colOff>364072</xdr:colOff>
      <xdr:row>2947</xdr:row>
      <xdr:rowOff>42328</xdr:rowOff>
    </xdr:to>
    <xdr:pic>
      <xdr:nvPicPr>
        <xdr:cNvPr id="94" name="Picture 93" descr="saraswati 2.jpg"/>
        <xdr:cNvPicPr>
          <a:picLocks noChangeAspect="1"/>
        </xdr:cNvPicPr>
      </xdr:nvPicPr>
      <xdr:blipFill>
        <a:blip xmlns:r="http://schemas.openxmlformats.org/officeDocument/2006/relationships" r:embed="rId1"/>
        <a:srcRect/>
        <a:stretch>
          <a:fillRect/>
        </a:stretch>
      </xdr:blipFill>
      <xdr:spPr bwMode="auto">
        <a:xfrm>
          <a:off x="8796871" y="78149447"/>
          <a:ext cx="516468" cy="531281"/>
        </a:xfrm>
        <a:prstGeom prst="rect">
          <a:avLst/>
        </a:prstGeom>
        <a:noFill/>
        <a:ln w="9525">
          <a:noFill/>
          <a:miter lim="800000"/>
          <a:headEnd/>
          <a:tailEnd/>
        </a:ln>
      </xdr:spPr>
    </xdr:pic>
    <xdr:clientData/>
  </xdr:twoCellAnchor>
  <xdr:twoCellAnchor editAs="oneCell">
    <xdr:from>
      <xdr:col>20</xdr:col>
      <xdr:colOff>355604</xdr:colOff>
      <xdr:row>2976</xdr:row>
      <xdr:rowOff>120647</xdr:rowOff>
    </xdr:from>
    <xdr:to>
      <xdr:col>21</xdr:col>
      <xdr:colOff>364072</xdr:colOff>
      <xdr:row>2979</xdr:row>
      <xdr:rowOff>42328</xdr:rowOff>
    </xdr:to>
    <xdr:pic>
      <xdr:nvPicPr>
        <xdr:cNvPr id="9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84651847"/>
          <a:ext cx="516468" cy="531281"/>
        </a:xfrm>
        <a:prstGeom prst="rect">
          <a:avLst/>
        </a:prstGeom>
        <a:noFill/>
        <a:ln w="9525">
          <a:noFill/>
          <a:miter lim="800000"/>
          <a:headEnd/>
          <a:tailEnd/>
        </a:ln>
      </xdr:spPr>
    </xdr:pic>
    <xdr:clientData/>
  </xdr:twoCellAnchor>
  <xdr:twoCellAnchor editAs="oneCell">
    <xdr:from>
      <xdr:col>20</xdr:col>
      <xdr:colOff>355604</xdr:colOff>
      <xdr:row>3008</xdr:row>
      <xdr:rowOff>120647</xdr:rowOff>
    </xdr:from>
    <xdr:to>
      <xdr:col>21</xdr:col>
      <xdr:colOff>364072</xdr:colOff>
      <xdr:row>3011</xdr:row>
      <xdr:rowOff>42328</xdr:rowOff>
    </xdr:to>
    <xdr:pic>
      <xdr:nvPicPr>
        <xdr:cNvPr id="9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1154247"/>
          <a:ext cx="516468" cy="531281"/>
        </a:xfrm>
        <a:prstGeom prst="rect">
          <a:avLst/>
        </a:prstGeom>
        <a:noFill/>
        <a:ln w="9525">
          <a:noFill/>
          <a:miter lim="800000"/>
          <a:headEnd/>
          <a:tailEnd/>
        </a:ln>
      </xdr:spPr>
    </xdr:pic>
    <xdr:clientData/>
  </xdr:twoCellAnchor>
  <xdr:twoCellAnchor editAs="oneCell">
    <xdr:from>
      <xdr:col>20</xdr:col>
      <xdr:colOff>355604</xdr:colOff>
      <xdr:row>3040</xdr:row>
      <xdr:rowOff>120647</xdr:rowOff>
    </xdr:from>
    <xdr:to>
      <xdr:col>21</xdr:col>
      <xdr:colOff>364072</xdr:colOff>
      <xdr:row>3043</xdr:row>
      <xdr:rowOff>42328</xdr:rowOff>
    </xdr:to>
    <xdr:pic>
      <xdr:nvPicPr>
        <xdr:cNvPr id="9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7656647"/>
          <a:ext cx="516468" cy="531281"/>
        </a:xfrm>
        <a:prstGeom prst="rect">
          <a:avLst/>
        </a:prstGeom>
        <a:noFill/>
        <a:ln w="9525">
          <a:noFill/>
          <a:miter lim="800000"/>
          <a:headEnd/>
          <a:tailEnd/>
        </a:ln>
      </xdr:spPr>
    </xdr:pic>
    <xdr:clientData/>
  </xdr:twoCellAnchor>
  <xdr:twoCellAnchor editAs="oneCell">
    <xdr:from>
      <xdr:col>20</xdr:col>
      <xdr:colOff>355604</xdr:colOff>
      <xdr:row>3072</xdr:row>
      <xdr:rowOff>120647</xdr:rowOff>
    </xdr:from>
    <xdr:to>
      <xdr:col>21</xdr:col>
      <xdr:colOff>364072</xdr:colOff>
      <xdr:row>3075</xdr:row>
      <xdr:rowOff>42328</xdr:rowOff>
    </xdr:to>
    <xdr:pic>
      <xdr:nvPicPr>
        <xdr:cNvPr id="9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04159047"/>
          <a:ext cx="516468" cy="531281"/>
        </a:xfrm>
        <a:prstGeom prst="rect">
          <a:avLst/>
        </a:prstGeom>
        <a:noFill/>
        <a:ln w="9525">
          <a:noFill/>
          <a:miter lim="800000"/>
          <a:headEnd/>
          <a:tailEnd/>
        </a:ln>
      </xdr:spPr>
    </xdr:pic>
    <xdr:clientData/>
  </xdr:twoCellAnchor>
  <xdr:twoCellAnchor editAs="oneCell">
    <xdr:from>
      <xdr:col>20</xdr:col>
      <xdr:colOff>355604</xdr:colOff>
      <xdr:row>3104</xdr:row>
      <xdr:rowOff>120647</xdr:rowOff>
    </xdr:from>
    <xdr:to>
      <xdr:col>21</xdr:col>
      <xdr:colOff>364072</xdr:colOff>
      <xdr:row>3107</xdr:row>
      <xdr:rowOff>42328</xdr:rowOff>
    </xdr:to>
    <xdr:pic>
      <xdr:nvPicPr>
        <xdr:cNvPr id="99" name="Picture 98" descr="saraswati 2.jpg"/>
        <xdr:cNvPicPr>
          <a:picLocks noChangeAspect="1"/>
        </xdr:cNvPicPr>
      </xdr:nvPicPr>
      <xdr:blipFill>
        <a:blip xmlns:r="http://schemas.openxmlformats.org/officeDocument/2006/relationships" r:embed="rId1"/>
        <a:srcRect/>
        <a:stretch>
          <a:fillRect/>
        </a:stretch>
      </xdr:blipFill>
      <xdr:spPr bwMode="auto">
        <a:xfrm>
          <a:off x="8796871" y="110661447"/>
          <a:ext cx="516468" cy="531281"/>
        </a:xfrm>
        <a:prstGeom prst="rect">
          <a:avLst/>
        </a:prstGeom>
        <a:noFill/>
        <a:ln w="9525">
          <a:noFill/>
          <a:miter lim="800000"/>
          <a:headEnd/>
          <a:tailEnd/>
        </a:ln>
      </xdr:spPr>
    </xdr:pic>
    <xdr:clientData/>
  </xdr:twoCellAnchor>
  <xdr:twoCellAnchor editAs="oneCell">
    <xdr:from>
      <xdr:col>20</xdr:col>
      <xdr:colOff>355604</xdr:colOff>
      <xdr:row>3136</xdr:row>
      <xdr:rowOff>120647</xdr:rowOff>
    </xdr:from>
    <xdr:to>
      <xdr:col>21</xdr:col>
      <xdr:colOff>364072</xdr:colOff>
      <xdr:row>3139</xdr:row>
      <xdr:rowOff>42328</xdr:rowOff>
    </xdr:to>
    <xdr:pic>
      <xdr:nvPicPr>
        <xdr:cNvPr id="10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17163847"/>
          <a:ext cx="516468" cy="531281"/>
        </a:xfrm>
        <a:prstGeom prst="rect">
          <a:avLst/>
        </a:prstGeom>
        <a:noFill/>
        <a:ln w="9525">
          <a:noFill/>
          <a:miter lim="800000"/>
          <a:headEnd/>
          <a:tailEnd/>
        </a:ln>
      </xdr:spPr>
    </xdr:pic>
    <xdr:clientData/>
  </xdr:twoCellAnchor>
  <xdr:twoCellAnchor editAs="oneCell">
    <xdr:from>
      <xdr:col>20</xdr:col>
      <xdr:colOff>355604</xdr:colOff>
      <xdr:row>3168</xdr:row>
      <xdr:rowOff>120647</xdr:rowOff>
    </xdr:from>
    <xdr:to>
      <xdr:col>21</xdr:col>
      <xdr:colOff>364072</xdr:colOff>
      <xdr:row>3171</xdr:row>
      <xdr:rowOff>42328</xdr:rowOff>
    </xdr:to>
    <xdr:pic>
      <xdr:nvPicPr>
        <xdr:cNvPr id="10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3666247"/>
          <a:ext cx="516468" cy="531281"/>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2429935</xdr:colOff>
      <xdr:row>22</xdr:row>
      <xdr:rowOff>0</xdr:rowOff>
    </xdr:from>
    <xdr:to>
      <xdr:col>2</xdr:col>
      <xdr:colOff>4235</xdr:colOff>
      <xdr:row>23</xdr:row>
      <xdr:rowOff>151842</xdr:rowOff>
    </xdr:to>
    <xdr:pic>
      <xdr:nvPicPr>
        <xdr:cNvPr id="3" name="Picture 77" descr="saraswati 2.jpg"/>
        <xdr:cNvPicPr>
          <a:picLocks noChangeAspect="1"/>
        </xdr:cNvPicPr>
      </xdr:nvPicPr>
      <xdr:blipFill>
        <a:blip xmlns:r="http://schemas.openxmlformats.org/officeDocument/2006/relationships" r:embed="rId1"/>
        <a:srcRect/>
        <a:stretch>
          <a:fillRect/>
        </a:stretch>
      </xdr:blipFill>
      <xdr:spPr bwMode="auto">
        <a:xfrm>
          <a:off x="8360835" y="220133"/>
          <a:ext cx="352425" cy="359276"/>
        </a:xfrm>
        <a:prstGeom prst="rect">
          <a:avLst/>
        </a:prstGeom>
        <a:noFill/>
        <a:ln w="9525">
          <a:noFill/>
          <a:miter lim="800000"/>
          <a:headEnd/>
          <a:tailEnd/>
        </a:ln>
      </xdr:spPr>
    </xdr:pic>
    <xdr:clientData/>
  </xdr:twoCellAnchor>
  <xdr:twoCellAnchor editAs="oneCell">
    <xdr:from>
      <xdr:col>9</xdr:col>
      <xdr:colOff>190500</xdr:colOff>
      <xdr:row>0</xdr:row>
      <xdr:rowOff>61383</xdr:rowOff>
    </xdr:from>
    <xdr:to>
      <xdr:col>9</xdr:col>
      <xdr:colOff>495299</xdr:colOff>
      <xdr:row>1</xdr:row>
      <xdr:rowOff>179358</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a:off x="5454650" y="61383"/>
          <a:ext cx="304799" cy="340225"/>
        </a:xfrm>
        <a:prstGeom prst="rect">
          <a:avLst/>
        </a:prstGeom>
        <a:noFill/>
        <a:ln w="9525">
          <a:noFill/>
          <a:miter lim="800000"/>
          <a:headEnd/>
          <a:tailEnd/>
        </a:ln>
      </xdr:spPr>
    </xdr:pic>
    <xdr:clientData/>
  </xdr:twoCellAnchor>
  <xdr:twoCellAnchor editAs="oneCell">
    <xdr:from>
      <xdr:col>1</xdr:col>
      <xdr:colOff>2429935</xdr:colOff>
      <xdr:row>67</xdr:row>
      <xdr:rowOff>0</xdr:rowOff>
    </xdr:from>
    <xdr:to>
      <xdr:col>2</xdr:col>
      <xdr:colOff>4235</xdr:colOff>
      <xdr:row>68</xdr:row>
      <xdr:rowOff>151842</xdr:rowOff>
    </xdr:to>
    <xdr:pic>
      <xdr:nvPicPr>
        <xdr:cNvPr id="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842933"/>
          <a:ext cx="10584" cy="371976"/>
        </a:xfrm>
        <a:prstGeom prst="rect">
          <a:avLst/>
        </a:prstGeom>
        <a:noFill/>
        <a:ln w="9525">
          <a:noFill/>
          <a:miter lim="800000"/>
          <a:headEnd/>
          <a:tailEnd/>
        </a:ln>
      </xdr:spPr>
    </xdr:pic>
    <xdr:clientData/>
  </xdr:twoCellAnchor>
  <xdr:twoCellAnchor editAs="oneCell">
    <xdr:from>
      <xdr:col>9</xdr:col>
      <xdr:colOff>190500</xdr:colOff>
      <xdr:row>45</xdr:row>
      <xdr:rowOff>61383</xdr:rowOff>
    </xdr:from>
    <xdr:to>
      <xdr:col>9</xdr:col>
      <xdr:colOff>495299</xdr:colOff>
      <xdr:row>46</xdr:row>
      <xdr:rowOff>179358</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1383"/>
          <a:ext cx="304799" cy="338108"/>
        </a:xfrm>
        <a:prstGeom prst="rect">
          <a:avLst/>
        </a:prstGeom>
        <a:noFill/>
        <a:ln w="9525">
          <a:noFill/>
          <a:miter lim="800000"/>
          <a:headEnd/>
          <a:tailEnd/>
        </a:ln>
      </xdr:spPr>
    </xdr:pic>
    <xdr:clientData/>
  </xdr:twoCellAnchor>
  <xdr:twoCellAnchor editAs="oneCell">
    <xdr:from>
      <xdr:col>1</xdr:col>
      <xdr:colOff>2429935</xdr:colOff>
      <xdr:row>112</xdr:row>
      <xdr:rowOff>0</xdr:rowOff>
    </xdr:from>
    <xdr:to>
      <xdr:col>2</xdr:col>
      <xdr:colOff>4235</xdr:colOff>
      <xdr:row>113</xdr:row>
      <xdr:rowOff>151842</xdr:rowOff>
    </xdr:to>
    <xdr:pic>
      <xdr:nvPicPr>
        <xdr:cNvPr id="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842933"/>
          <a:ext cx="10584" cy="371976"/>
        </a:xfrm>
        <a:prstGeom prst="rect">
          <a:avLst/>
        </a:prstGeom>
        <a:noFill/>
        <a:ln w="9525">
          <a:noFill/>
          <a:miter lim="800000"/>
          <a:headEnd/>
          <a:tailEnd/>
        </a:ln>
      </xdr:spPr>
    </xdr:pic>
    <xdr:clientData/>
  </xdr:twoCellAnchor>
  <xdr:twoCellAnchor editAs="oneCell">
    <xdr:from>
      <xdr:col>9</xdr:col>
      <xdr:colOff>190500</xdr:colOff>
      <xdr:row>90</xdr:row>
      <xdr:rowOff>61383</xdr:rowOff>
    </xdr:from>
    <xdr:to>
      <xdr:col>9</xdr:col>
      <xdr:colOff>495299</xdr:colOff>
      <xdr:row>91</xdr:row>
      <xdr:rowOff>179358</xdr:rowOff>
    </xdr:to>
    <xdr:pic>
      <xdr:nvPicPr>
        <xdr:cNvPr id="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1383"/>
          <a:ext cx="304799" cy="338108"/>
        </a:xfrm>
        <a:prstGeom prst="rect">
          <a:avLst/>
        </a:prstGeom>
        <a:noFill/>
        <a:ln w="9525">
          <a:noFill/>
          <a:miter lim="800000"/>
          <a:headEnd/>
          <a:tailEnd/>
        </a:ln>
      </xdr:spPr>
    </xdr:pic>
    <xdr:clientData/>
  </xdr:twoCellAnchor>
  <xdr:twoCellAnchor editAs="oneCell">
    <xdr:from>
      <xdr:col>1</xdr:col>
      <xdr:colOff>2429935</xdr:colOff>
      <xdr:row>157</xdr:row>
      <xdr:rowOff>0</xdr:rowOff>
    </xdr:from>
    <xdr:to>
      <xdr:col>2</xdr:col>
      <xdr:colOff>4235</xdr:colOff>
      <xdr:row>158</xdr:row>
      <xdr:rowOff>151842</xdr:rowOff>
    </xdr:to>
    <xdr:pic>
      <xdr:nvPicPr>
        <xdr:cNvPr id="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842933"/>
          <a:ext cx="10584" cy="371976"/>
        </a:xfrm>
        <a:prstGeom prst="rect">
          <a:avLst/>
        </a:prstGeom>
        <a:noFill/>
        <a:ln w="9525">
          <a:noFill/>
          <a:miter lim="800000"/>
          <a:headEnd/>
          <a:tailEnd/>
        </a:ln>
      </xdr:spPr>
    </xdr:pic>
    <xdr:clientData/>
  </xdr:twoCellAnchor>
  <xdr:twoCellAnchor editAs="oneCell">
    <xdr:from>
      <xdr:col>9</xdr:col>
      <xdr:colOff>190500</xdr:colOff>
      <xdr:row>135</xdr:row>
      <xdr:rowOff>61383</xdr:rowOff>
    </xdr:from>
    <xdr:to>
      <xdr:col>9</xdr:col>
      <xdr:colOff>495299</xdr:colOff>
      <xdr:row>136</xdr:row>
      <xdr:rowOff>179358</xdr:rowOff>
    </xdr:to>
    <xdr:pic>
      <xdr:nvPicPr>
        <xdr:cNvPr id="1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1383"/>
          <a:ext cx="304799" cy="338108"/>
        </a:xfrm>
        <a:prstGeom prst="rect">
          <a:avLst/>
        </a:prstGeom>
        <a:noFill/>
        <a:ln w="9525">
          <a:noFill/>
          <a:miter lim="800000"/>
          <a:headEnd/>
          <a:tailEnd/>
        </a:ln>
      </xdr:spPr>
    </xdr:pic>
    <xdr:clientData/>
  </xdr:twoCellAnchor>
  <xdr:twoCellAnchor editAs="oneCell">
    <xdr:from>
      <xdr:col>1</xdr:col>
      <xdr:colOff>2429935</xdr:colOff>
      <xdr:row>202</xdr:row>
      <xdr:rowOff>0</xdr:rowOff>
    </xdr:from>
    <xdr:to>
      <xdr:col>2</xdr:col>
      <xdr:colOff>4235</xdr:colOff>
      <xdr:row>203</xdr:row>
      <xdr:rowOff>151842</xdr:rowOff>
    </xdr:to>
    <xdr:pic>
      <xdr:nvPicPr>
        <xdr:cNvPr id="1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842933"/>
          <a:ext cx="10584" cy="371976"/>
        </a:xfrm>
        <a:prstGeom prst="rect">
          <a:avLst/>
        </a:prstGeom>
        <a:noFill/>
        <a:ln w="9525">
          <a:noFill/>
          <a:miter lim="800000"/>
          <a:headEnd/>
          <a:tailEnd/>
        </a:ln>
      </xdr:spPr>
    </xdr:pic>
    <xdr:clientData/>
  </xdr:twoCellAnchor>
  <xdr:twoCellAnchor editAs="oneCell">
    <xdr:from>
      <xdr:col>9</xdr:col>
      <xdr:colOff>190500</xdr:colOff>
      <xdr:row>180</xdr:row>
      <xdr:rowOff>61383</xdr:rowOff>
    </xdr:from>
    <xdr:to>
      <xdr:col>9</xdr:col>
      <xdr:colOff>495299</xdr:colOff>
      <xdr:row>181</xdr:row>
      <xdr:rowOff>179358</xdr:rowOff>
    </xdr:to>
    <xdr:pic>
      <xdr:nvPicPr>
        <xdr:cNvPr id="1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1383"/>
          <a:ext cx="304799" cy="338108"/>
        </a:xfrm>
        <a:prstGeom prst="rect">
          <a:avLst/>
        </a:prstGeom>
        <a:noFill/>
        <a:ln w="9525">
          <a:noFill/>
          <a:miter lim="800000"/>
          <a:headEnd/>
          <a:tailEnd/>
        </a:ln>
      </xdr:spPr>
    </xdr:pic>
    <xdr:clientData/>
  </xdr:twoCellAnchor>
  <xdr:twoCellAnchor editAs="oneCell">
    <xdr:from>
      <xdr:col>1</xdr:col>
      <xdr:colOff>2429935</xdr:colOff>
      <xdr:row>247</xdr:row>
      <xdr:rowOff>0</xdr:rowOff>
    </xdr:from>
    <xdr:to>
      <xdr:col>2</xdr:col>
      <xdr:colOff>4235</xdr:colOff>
      <xdr:row>248</xdr:row>
      <xdr:rowOff>151842</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842933"/>
          <a:ext cx="10584" cy="371976"/>
        </a:xfrm>
        <a:prstGeom prst="rect">
          <a:avLst/>
        </a:prstGeom>
        <a:noFill/>
        <a:ln w="9525">
          <a:noFill/>
          <a:miter lim="800000"/>
          <a:headEnd/>
          <a:tailEnd/>
        </a:ln>
      </xdr:spPr>
    </xdr:pic>
    <xdr:clientData/>
  </xdr:twoCellAnchor>
  <xdr:twoCellAnchor editAs="oneCell">
    <xdr:from>
      <xdr:col>9</xdr:col>
      <xdr:colOff>190500</xdr:colOff>
      <xdr:row>225</xdr:row>
      <xdr:rowOff>61383</xdr:rowOff>
    </xdr:from>
    <xdr:to>
      <xdr:col>9</xdr:col>
      <xdr:colOff>495299</xdr:colOff>
      <xdr:row>226</xdr:row>
      <xdr:rowOff>179358</xdr:rowOff>
    </xdr:to>
    <xdr:pic>
      <xdr:nvPicPr>
        <xdr:cNvPr id="1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1383"/>
          <a:ext cx="304799" cy="338108"/>
        </a:xfrm>
        <a:prstGeom prst="rect">
          <a:avLst/>
        </a:prstGeom>
        <a:noFill/>
        <a:ln w="9525">
          <a:noFill/>
          <a:miter lim="800000"/>
          <a:headEnd/>
          <a:tailEnd/>
        </a:ln>
      </xdr:spPr>
    </xdr:pic>
    <xdr:clientData/>
  </xdr:twoCellAnchor>
  <xdr:twoCellAnchor editAs="oneCell">
    <xdr:from>
      <xdr:col>1</xdr:col>
      <xdr:colOff>2429935</xdr:colOff>
      <xdr:row>292</xdr:row>
      <xdr:rowOff>0</xdr:rowOff>
    </xdr:from>
    <xdr:to>
      <xdr:col>2</xdr:col>
      <xdr:colOff>4235</xdr:colOff>
      <xdr:row>293</xdr:row>
      <xdr:rowOff>151842</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4748933"/>
          <a:ext cx="10584" cy="371976"/>
        </a:xfrm>
        <a:prstGeom prst="rect">
          <a:avLst/>
        </a:prstGeom>
        <a:noFill/>
        <a:ln w="9525">
          <a:noFill/>
          <a:miter lim="800000"/>
          <a:headEnd/>
          <a:tailEnd/>
        </a:ln>
      </xdr:spPr>
    </xdr:pic>
    <xdr:clientData/>
  </xdr:twoCellAnchor>
  <xdr:twoCellAnchor editAs="oneCell">
    <xdr:from>
      <xdr:col>9</xdr:col>
      <xdr:colOff>190500</xdr:colOff>
      <xdr:row>270</xdr:row>
      <xdr:rowOff>61383</xdr:rowOff>
    </xdr:from>
    <xdr:to>
      <xdr:col>9</xdr:col>
      <xdr:colOff>495299</xdr:colOff>
      <xdr:row>271</xdr:row>
      <xdr:rowOff>179358</xdr:rowOff>
    </xdr:to>
    <xdr:pic>
      <xdr:nvPicPr>
        <xdr:cNvPr id="1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9967383"/>
          <a:ext cx="304799" cy="338108"/>
        </a:xfrm>
        <a:prstGeom prst="rect">
          <a:avLst/>
        </a:prstGeom>
        <a:noFill/>
        <a:ln w="9525">
          <a:noFill/>
          <a:miter lim="800000"/>
          <a:headEnd/>
          <a:tailEnd/>
        </a:ln>
      </xdr:spPr>
    </xdr:pic>
    <xdr:clientData/>
  </xdr:twoCellAnchor>
  <xdr:twoCellAnchor editAs="oneCell">
    <xdr:from>
      <xdr:col>1</xdr:col>
      <xdr:colOff>2429935</xdr:colOff>
      <xdr:row>337</xdr:row>
      <xdr:rowOff>0</xdr:rowOff>
    </xdr:from>
    <xdr:to>
      <xdr:col>2</xdr:col>
      <xdr:colOff>4235</xdr:colOff>
      <xdr:row>338</xdr:row>
      <xdr:rowOff>151842</xdr:rowOff>
    </xdr:to>
    <xdr:pic>
      <xdr:nvPicPr>
        <xdr:cNvPr id="1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4654933"/>
          <a:ext cx="10584" cy="371976"/>
        </a:xfrm>
        <a:prstGeom prst="rect">
          <a:avLst/>
        </a:prstGeom>
        <a:noFill/>
        <a:ln w="9525">
          <a:noFill/>
          <a:miter lim="800000"/>
          <a:headEnd/>
          <a:tailEnd/>
        </a:ln>
      </xdr:spPr>
    </xdr:pic>
    <xdr:clientData/>
  </xdr:twoCellAnchor>
  <xdr:twoCellAnchor editAs="oneCell">
    <xdr:from>
      <xdr:col>9</xdr:col>
      <xdr:colOff>190500</xdr:colOff>
      <xdr:row>315</xdr:row>
      <xdr:rowOff>61383</xdr:rowOff>
    </xdr:from>
    <xdr:to>
      <xdr:col>9</xdr:col>
      <xdr:colOff>495299</xdr:colOff>
      <xdr:row>316</xdr:row>
      <xdr:rowOff>179358</xdr:rowOff>
    </xdr:to>
    <xdr:pic>
      <xdr:nvPicPr>
        <xdr:cNvPr id="1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9873383"/>
          <a:ext cx="304799" cy="338108"/>
        </a:xfrm>
        <a:prstGeom prst="rect">
          <a:avLst/>
        </a:prstGeom>
        <a:noFill/>
        <a:ln w="9525">
          <a:noFill/>
          <a:miter lim="800000"/>
          <a:headEnd/>
          <a:tailEnd/>
        </a:ln>
      </xdr:spPr>
    </xdr:pic>
    <xdr:clientData/>
  </xdr:twoCellAnchor>
  <xdr:twoCellAnchor editAs="oneCell">
    <xdr:from>
      <xdr:col>1</xdr:col>
      <xdr:colOff>2429935</xdr:colOff>
      <xdr:row>382</xdr:row>
      <xdr:rowOff>0</xdr:rowOff>
    </xdr:from>
    <xdr:to>
      <xdr:col>2</xdr:col>
      <xdr:colOff>4235</xdr:colOff>
      <xdr:row>383</xdr:row>
      <xdr:rowOff>151842</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4560933"/>
          <a:ext cx="10584" cy="371976"/>
        </a:xfrm>
        <a:prstGeom prst="rect">
          <a:avLst/>
        </a:prstGeom>
        <a:noFill/>
        <a:ln w="9525">
          <a:noFill/>
          <a:miter lim="800000"/>
          <a:headEnd/>
          <a:tailEnd/>
        </a:ln>
      </xdr:spPr>
    </xdr:pic>
    <xdr:clientData/>
  </xdr:twoCellAnchor>
  <xdr:twoCellAnchor editAs="oneCell">
    <xdr:from>
      <xdr:col>9</xdr:col>
      <xdr:colOff>190500</xdr:colOff>
      <xdr:row>360</xdr:row>
      <xdr:rowOff>61383</xdr:rowOff>
    </xdr:from>
    <xdr:to>
      <xdr:col>9</xdr:col>
      <xdr:colOff>495299</xdr:colOff>
      <xdr:row>361</xdr:row>
      <xdr:rowOff>179358</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9779383"/>
          <a:ext cx="304799" cy="338108"/>
        </a:xfrm>
        <a:prstGeom prst="rect">
          <a:avLst/>
        </a:prstGeom>
        <a:noFill/>
        <a:ln w="9525">
          <a:noFill/>
          <a:miter lim="800000"/>
          <a:headEnd/>
          <a:tailEnd/>
        </a:ln>
      </xdr:spPr>
    </xdr:pic>
    <xdr:clientData/>
  </xdr:twoCellAnchor>
  <xdr:twoCellAnchor editAs="oneCell">
    <xdr:from>
      <xdr:col>1</xdr:col>
      <xdr:colOff>2429935</xdr:colOff>
      <xdr:row>427</xdr:row>
      <xdr:rowOff>0</xdr:rowOff>
    </xdr:from>
    <xdr:to>
      <xdr:col>2</xdr:col>
      <xdr:colOff>4235</xdr:colOff>
      <xdr:row>428</xdr:row>
      <xdr:rowOff>151842</xdr:rowOff>
    </xdr:to>
    <xdr:pic>
      <xdr:nvPicPr>
        <xdr:cNvPr id="2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4466933"/>
          <a:ext cx="10584" cy="371976"/>
        </a:xfrm>
        <a:prstGeom prst="rect">
          <a:avLst/>
        </a:prstGeom>
        <a:noFill/>
        <a:ln w="9525">
          <a:noFill/>
          <a:miter lim="800000"/>
          <a:headEnd/>
          <a:tailEnd/>
        </a:ln>
      </xdr:spPr>
    </xdr:pic>
    <xdr:clientData/>
  </xdr:twoCellAnchor>
  <xdr:twoCellAnchor editAs="oneCell">
    <xdr:from>
      <xdr:col>9</xdr:col>
      <xdr:colOff>190500</xdr:colOff>
      <xdr:row>405</xdr:row>
      <xdr:rowOff>61383</xdr:rowOff>
    </xdr:from>
    <xdr:to>
      <xdr:col>9</xdr:col>
      <xdr:colOff>495299</xdr:colOff>
      <xdr:row>406</xdr:row>
      <xdr:rowOff>179358</xdr:rowOff>
    </xdr:to>
    <xdr:pic>
      <xdr:nvPicPr>
        <xdr:cNvPr id="2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9685383"/>
          <a:ext cx="304799" cy="338108"/>
        </a:xfrm>
        <a:prstGeom prst="rect">
          <a:avLst/>
        </a:prstGeom>
        <a:noFill/>
        <a:ln w="9525">
          <a:noFill/>
          <a:miter lim="800000"/>
          <a:headEnd/>
          <a:tailEnd/>
        </a:ln>
      </xdr:spPr>
    </xdr:pic>
    <xdr:clientData/>
  </xdr:twoCellAnchor>
  <xdr:twoCellAnchor editAs="oneCell">
    <xdr:from>
      <xdr:col>1</xdr:col>
      <xdr:colOff>2429935</xdr:colOff>
      <xdr:row>472</xdr:row>
      <xdr:rowOff>0</xdr:rowOff>
    </xdr:from>
    <xdr:to>
      <xdr:col>2</xdr:col>
      <xdr:colOff>4235</xdr:colOff>
      <xdr:row>473</xdr:row>
      <xdr:rowOff>151842</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842933"/>
          <a:ext cx="10584" cy="371976"/>
        </a:xfrm>
        <a:prstGeom prst="rect">
          <a:avLst/>
        </a:prstGeom>
        <a:noFill/>
        <a:ln w="9525">
          <a:noFill/>
          <a:miter lim="800000"/>
          <a:headEnd/>
          <a:tailEnd/>
        </a:ln>
      </xdr:spPr>
    </xdr:pic>
    <xdr:clientData/>
  </xdr:twoCellAnchor>
  <xdr:twoCellAnchor editAs="oneCell">
    <xdr:from>
      <xdr:col>9</xdr:col>
      <xdr:colOff>190500</xdr:colOff>
      <xdr:row>450</xdr:row>
      <xdr:rowOff>61383</xdr:rowOff>
    </xdr:from>
    <xdr:to>
      <xdr:col>9</xdr:col>
      <xdr:colOff>495299</xdr:colOff>
      <xdr:row>451</xdr:row>
      <xdr:rowOff>179358</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1383"/>
          <a:ext cx="304799" cy="338108"/>
        </a:xfrm>
        <a:prstGeom prst="rect">
          <a:avLst/>
        </a:prstGeom>
        <a:noFill/>
        <a:ln w="9525">
          <a:noFill/>
          <a:miter lim="800000"/>
          <a:headEnd/>
          <a:tailEnd/>
        </a:ln>
      </xdr:spPr>
    </xdr:pic>
    <xdr:clientData/>
  </xdr:twoCellAnchor>
  <xdr:twoCellAnchor editAs="oneCell">
    <xdr:from>
      <xdr:col>1</xdr:col>
      <xdr:colOff>2429935</xdr:colOff>
      <xdr:row>517</xdr:row>
      <xdr:rowOff>0</xdr:rowOff>
    </xdr:from>
    <xdr:to>
      <xdr:col>2</xdr:col>
      <xdr:colOff>4235</xdr:colOff>
      <xdr:row>518</xdr:row>
      <xdr:rowOff>151842</xdr:rowOff>
    </xdr:to>
    <xdr:pic>
      <xdr:nvPicPr>
        <xdr:cNvPr id="2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4748933"/>
          <a:ext cx="10584" cy="371976"/>
        </a:xfrm>
        <a:prstGeom prst="rect">
          <a:avLst/>
        </a:prstGeom>
        <a:noFill/>
        <a:ln w="9525">
          <a:noFill/>
          <a:miter lim="800000"/>
          <a:headEnd/>
          <a:tailEnd/>
        </a:ln>
      </xdr:spPr>
    </xdr:pic>
    <xdr:clientData/>
  </xdr:twoCellAnchor>
  <xdr:twoCellAnchor editAs="oneCell">
    <xdr:from>
      <xdr:col>9</xdr:col>
      <xdr:colOff>190500</xdr:colOff>
      <xdr:row>495</xdr:row>
      <xdr:rowOff>61383</xdr:rowOff>
    </xdr:from>
    <xdr:to>
      <xdr:col>9</xdr:col>
      <xdr:colOff>495299</xdr:colOff>
      <xdr:row>496</xdr:row>
      <xdr:rowOff>179358</xdr:rowOff>
    </xdr:to>
    <xdr:pic>
      <xdr:nvPicPr>
        <xdr:cNvPr id="2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9967383"/>
          <a:ext cx="304799" cy="338108"/>
        </a:xfrm>
        <a:prstGeom prst="rect">
          <a:avLst/>
        </a:prstGeom>
        <a:noFill/>
        <a:ln w="9525">
          <a:noFill/>
          <a:miter lim="800000"/>
          <a:headEnd/>
          <a:tailEnd/>
        </a:ln>
      </xdr:spPr>
    </xdr:pic>
    <xdr:clientData/>
  </xdr:twoCellAnchor>
  <xdr:twoCellAnchor editAs="oneCell">
    <xdr:from>
      <xdr:col>1</xdr:col>
      <xdr:colOff>2429935</xdr:colOff>
      <xdr:row>562</xdr:row>
      <xdr:rowOff>0</xdr:rowOff>
    </xdr:from>
    <xdr:to>
      <xdr:col>2</xdr:col>
      <xdr:colOff>4235</xdr:colOff>
      <xdr:row>563</xdr:row>
      <xdr:rowOff>151842</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4654933"/>
          <a:ext cx="10584" cy="371976"/>
        </a:xfrm>
        <a:prstGeom prst="rect">
          <a:avLst/>
        </a:prstGeom>
        <a:noFill/>
        <a:ln w="9525">
          <a:noFill/>
          <a:miter lim="800000"/>
          <a:headEnd/>
          <a:tailEnd/>
        </a:ln>
      </xdr:spPr>
    </xdr:pic>
    <xdr:clientData/>
  </xdr:twoCellAnchor>
  <xdr:twoCellAnchor editAs="oneCell">
    <xdr:from>
      <xdr:col>9</xdr:col>
      <xdr:colOff>190500</xdr:colOff>
      <xdr:row>540</xdr:row>
      <xdr:rowOff>61383</xdr:rowOff>
    </xdr:from>
    <xdr:to>
      <xdr:col>9</xdr:col>
      <xdr:colOff>495299</xdr:colOff>
      <xdr:row>541</xdr:row>
      <xdr:rowOff>179358</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9873383"/>
          <a:ext cx="304799" cy="338108"/>
        </a:xfrm>
        <a:prstGeom prst="rect">
          <a:avLst/>
        </a:prstGeom>
        <a:noFill/>
        <a:ln w="9525">
          <a:noFill/>
          <a:miter lim="800000"/>
          <a:headEnd/>
          <a:tailEnd/>
        </a:ln>
      </xdr:spPr>
    </xdr:pic>
    <xdr:clientData/>
  </xdr:twoCellAnchor>
  <xdr:twoCellAnchor editAs="oneCell">
    <xdr:from>
      <xdr:col>1</xdr:col>
      <xdr:colOff>2429935</xdr:colOff>
      <xdr:row>607</xdr:row>
      <xdr:rowOff>0</xdr:rowOff>
    </xdr:from>
    <xdr:to>
      <xdr:col>2</xdr:col>
      <xdr:colOff>4235</xdr:colOff>
      <xdr:row>608</xdr:row>
      <xdr:rowOff>151842</xdr:rowOff>
    </xdr:to>
    <xdr:pic>
      <xdr:nvPicPr>
        <xdr:cNvPr id="2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4560933"/>
          <a:ext cx="10584" cy="371976"/>
        </a:xfrm>
        <a:prstGeom prst="rect">
          <a:avLst/>
        </a:prstGeom>
        <a:noFill/>
        <a:ln w="9525">
          <a:noFill/>
          <a:miter lim="800000"/>
          <a:headEnd/>
          <a:tailEnd/>
        </a:ln>
      </xdr:spPr>
    </xdr:pic>
    <xdr:clientData/>
  </xdr:twoCellAnchor>
  <xdr:twoCellAnchor editAs="oneCell">
    <xdr:from>
      <xdr:col>9</xdr:col>
      <xdr:colOff>190500</xdr:colOff>
      <xdr:row>585</xdr:row>
      <xdr:rowOff>61383</xdr:rowOff>
    </xdr:from>
    <xdr:to>
      <xdr:col>9</xdr:col>
      <xdr:colOff>495299</xdr:colOff>
      <xdr:row>586</xdr:row>
      <xdr:rowOff>179358</xdr:rowOff>
    </xdr:to>
    <xdr:pic>
      <xdr:nvPicPr>
        <xdr:cNvPr id="3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9779383"/>
          <a:ext cx="304799" cy="338108"/>
        </a:xfrm>
        <a:prstGeom prst="rect">
          <a:avLst/>
        </a:prstGeom>
        <a:noFill/>
        <a:ln w="9525">
          <a:noFill/>
          <a:miter lim="800000"/>
          <a:headEnd/>
          <a:tailEnd/>
        </a:ln>
      </xdr:spPr>
    </xdr:pic>
    <xdr:clientData/>
  </xdr:twoCellAnchor>
  <xdr:twoCellAnchor editAs="oneCell">
    <xdr:from>
      <xdr:col>1</xdr:col>
      <xdr:colOff>2429935</xdr:colOff>
      <xdr:row>652</xdr:row>
      <xdr:rowOff>0</xdr:rowOff>
    </xdr:from>
    <xdr:to>
      <xdr:col>2</xdr:col>
      <xdr:colOff>4235</xdr:colOff>
      <xdr:row>653</xdr:row>
      <xdr:rowOff>151842</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4466933"/>
          <a:ext cx="10584" cy="371976"/>
        </a:xfrm>
        <a:prstGeom prst="rect">
          <a:avLst/>
        </a:prstGeom>
        <a:noFill/>
        <a:ln w="9525">
          <a:noFill/>
          <a:miter lim="800000"/>
          <a:headEnd/>
          <a:tailEnd/>
        </a:ln>
      </xdr:spPr>
    </xdr:pic>
    <xdr:clientData/>
  </xdr:twoCellAnchor>
  <xdr:twoCellAnchor editAs="oneCell">
    <xdr:from>
      <xdr:col>9</xdr:col>
      <xdr:colOff>190500</xdr:colOff>
      <xdr:row>630</xdr:row>
      <xdr:rowOff>61383</xdr:rowOff>
    </xdr:from>
    <xdr:to>
      <xdr:col>9</xdr:col>
      <xdr:colOff>495299</xdr:colOff>
      <xdr:row>631</xdr:row>
      <xdr:rowOff>179358</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9685383"/>
          <a:ext cx="304799" cy="338108"/>
        </a:xfrm>
        <a:prstGeom prst="rect">
          <a:avLst/>
        </a:prstGeom>
        <a:noFill/>
        <a:ln w="9525">
          <a:noFill/>
          <a:miter lim="800000"/>
          <a:headEnd/>
          <a:tailEnd/>
        </a:ln>
      </xdr:spPr>
    </xdr:pic>
    <xdr:clientData/>
  </xdr:twoCellAnchor>
  <xdr:twoCellAnchor editAs="oneCell">
    <xdr:from>
      <xdr:col>1</xdr:col>
      <xdr:colOff>2429935</xdr:colOff>
      <xdr:row>697</xdr:row>
      <xdr:rowOff>0</xdr:rowOff>
    </xdr:from>
    <xdr:to>
      <xdr:col>2</xdr:col>
      <xdr:colOff>4235</xdr:colOff>
      <xdr:row>698</xdr:row>
      <xdr:rowOff>151842</xdr:rowOff>
    </xdr:to>
    <xdr:pic>
      <xdr:nvPicPr>
        <xdr:cNvPr id="3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54372933"/>
          <a:ext cx="10584" cy="371976"/>
        </a:xfrm>
        <a:prstGeom prst="rect">
          <a:avLst/>
        </a:prstGeom>
        <a:noFill/>
        <a:ln w="9525">
          <a:noFill/>
          <a:miter lim="800000"/>
          <a:headEnd/>
          <a:tailEnd/>
        </a:ln>
      </xdr:spPr>
    </xdr:pic>
    <xdr:clientData/>
  </xdr:twoCellAnchor>
  <xdr:twoCellAnchor editAs="oneCell">
    <xdr:from>
      <xdr:col>9</xdr:col>
      <xdr:colOff>190500</xdr:colOff>
      <xdr:row>675</xdr:row>
      <xdr:rowOff>61383</xdr:rowOff>
    </xdr:from>
    <xdr:to>
      <xdr:col>9</xdr:col>
      <xdr:colOff>495299</xdr:colOff>
      <xdr:row>676</xdr:row>
      <xdr:rowOff>179358</xdr:rowOff>
    </xdr:to>
    <xdr:pic>
      <xdr:nvPicPr>
        <xdr:cNvPr id="3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49591383"/>
          <a:ext cx="304799" cy="338108"/>
        </a:xfrm>
        <a:prstGeom prst="rect">
          <a:avLst/>
        </a:prstGeom>
        <a:noFill/>
        <a:ln w="9525">
          <a:noFill/>
          <a:miter lim="800000"/>
          <a:headEnd/>
          <a:tailEnd/>
        </a:ln>
      </xdr:spPr>
    </xdr:pic>
    <xdr:clientData/>
  </xdr:twoCellAnchor>
  <xdr:twoCellAnchor editAs="oneCell">
    <xdr:from>
      <xdr:col>1</xdr:col>
      <xdr:colOff>2429935</xdr:colOff>
      <xdr:row>742</xdr:row>
      <xdr:rowOff>0</xdr:rowOff>
    </xdr:from>
    <xdr:to>
      <xdr:col>2</xdr:col>
      <xdr:colOff>4235</xdr:colOff>
      <xdr:row>743</xdr:row>
      <xdr:rowOff>151842</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64278933"/>
          <a:ext cx="10584" cy="371976"/>
        </a:xfrm>
        <a:prstGeom prst="rect">
          <a:avLst/>
        </a:prstGeom>
        <a:noFill/>
        <a:ln w="9525">
          <a:noFill/>
          <a:miter lim="800000"/>
          <a:headEnd/>
          <a:tailEnd/>
        </a:ln>
      </xdr:spPr>
    </xdr:pic>
    <xdr:clientData/>
  </xdr:twoCellAnchor>
  <xdr:twoCellAnchor editAs="oneCell">
    <xdr:from>
      <xdr:col>9</xdr:col>
      <xdr:colOff>190500</xdr:colOff>
      <xdr:row>720</xdr:row>
      <xdr:rowOff>61383</xdr:rowOff>
    </xdr:from>
    <xdr:to>
      <xdr:col>9</xdr:col>
      <xdr:colOff>495299</xdr:colOff>
      <xdr:row>721</xdr:row>
      <xdr:rowOff>179358</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59497383"/>
          <a:ext cx="304799" cy="338108"/>
        </a:xfrm>
        <a:prstGeom prst="rect">
          <a:avLst/>
        </a:prstGeom>
        <a:noFill/>
        <a:ln w="9525">
          <a:noFill/>
          <a:miter lim="800000"/>
          <a:headEnd/>
          <a:tailEnd/>
        </a:ln>
      </xdr:spPr>
    </xdr:pic>
    <xdr:clientData/>
  </xdr:twoCellAnchor>
  <xdr:twoCellAnchor editAs="oneCell">
    <xdr:from>
      <xdr:col>1</xdr:col>
      <xdr:colOff>2429935</xdr:colOff>
      <xdr:row>787</xdr:row>
      <xdr:rowOff>0</xdr:rowOff>
    </xdr:from>
    <xdr:to>
      <xdr:col>2</xdr:col>
      <xdr:colOff>4235</xdr:colOff>
      <xdr:row>788</xdr:row>
      <xdr:rowOff>151842</xdr:rowOff>
    </xdr:to>
    <xdr:pic>
      <xdr:nvPicPr>
        <xdr:cNvPr id="3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74184933"/>
          <a:ext cx="10584" cy="371976"/>
        </a:xfrm>
        <a:prstGeom prst="rect">
          <a:avLst/>
        </a:prstGeom>
        <a:noFill/>
        <a:ln w="9525">
          <a:noFill/>
          <a:miter lim="800000"/>
          <a:headEnd/>
          <a:tailEnd/>
        </a:ln>
      </xdr:spPr>
    </xdr:pic>
    <xdr:clientData/>
  </xdr:twoCellAnchor>
  <xdr:twoCellAnchor editAs="oneCell">
    <xdr:from>
      <xdr:col>9</xdr:col>
      <xdr:colOff>190500</xdr:colOff>
      <xdr:row>765</xdr:row>
      <xdr:rowOff>61383</xdr:rowOff>
    </xdr:from>
    <xdr:to>
      <xdr:col>9</xdr:col>
      <xdr:colOff>495299</xdr:colOff>
      <xdr:row>766</xdr:row>
      <xdr:rowOff>179358</xdr:rowOff>
    </xdr:to>
    <xdr:pic>
      <xdr:nvPicPr>
        <xdr:cNvPr id="3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9403383"/>
          <a:ext cx="304799" cy="338108"/>
        </a:xfrm>
        <a:prstGeom prst="rect">
          <a:avLst/>
        </a:prstGeom>
        <a:noFill/>
        <a:ln w="9525">
          <a:noFill/>
          <a:miter lim="800000"/>
          <a:headEnd/>
          <a:tailEnd/>
        </a:ln>
      </xdr:spPr>
    </xdr:pic>
    <xdr:clientData/>
  </xdr:twoCellAnchor>
  <xdr:twoCellAnchor editAs="oneCell">
    <xdr:from>
      <xdr:col>1</xdr:col>
      <xdr:colOff>2429935</xdr:colOff>
      <xdr:row>832</xdr:row>
      <xdr:rowOff>0</xdr:rowOff>
    </xdr:from>
    <xdr:to>
      <xdr:col>2</xdr:col>
      <xdr:colOff>4235</xdr:colOff>
      <xdr:row>833</xdr:row>
      <xdr:rowOff>151842</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84090933"/>
          <a:ext cx="10584" cy="371976"/>
        </a:xfrm>
        <a:prstGeom prst="rect">
          <a:avLst/>
        </a:prstGeom>
        <a:noFill/>
        <a:ln w="9525">
          <a:noFill/>
          <a:miter lim="800000"/>
          <a:headEnd/>
          <a:tailEnd/>
        </a:ln>
      </xdr:spPr>
    </xdr:pic>
    <xdr:clientData/>
  </xdr:twoCellAnchor>
  <xdr:twoCellAnchor editAs="oneCell">
    <xdr:from>
      <xdr:col>9</xdr:col>
      <xdr:colOff>190500</xdr:colOff>
      <xdr:row>810</xdr:row>
      <xdr:rowOff>61383</xdr:rowOff>
    </xdr:from>
    <xdr:to>
      <xdr:col>9</xdr:col>
      <xdr:colOff>495299</xdr:colOff>
      <xdr:row>811</xdr:row>
      <xdr:rowOff>179358</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79309383"/>
          <a:ext cx="304799" cy="338108"/>
        </a:xfrm>
        <a:prstGeom prst="rect">
          <a:avLst/>
        </a:prstGeom>
        <a:noFill/>
        <a:ln w="9525">
          <a:noFill/>
          <a:miter lim="800000"/>
          <a:headEnd/>
          <a:tailEnd/>
        </a:ln>
      </xdr:spPr>
    </xdr:pic>
    <xdr:clientData/>
  </xdr:twoCellAnchor>
  <xdr:twoCellAnchor editAs="oneCell">
    <xdr:from>
      <xdr:col>1</xdr:col>
      <xdr:colOff>2429935</xdr:colOff>
      <xdr:row>877</xdr:row>
      <xdr:rowOff>0</xdr:rowOff>
    </xdr:from>
    <xdr:to>
      <xdr:col>2</xdr:col>
      <xdr:colOff>4235</xdr:colOff>
      <xdr:row>878</xdr:row>
      <xdr:rowOff>151842</xdr:rowOff>
    </xdr:to>
    <xdr:pic>
      <xdr:nvPicPr>
        <xdr:cNvPr id="4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93996933"/>
          <a:ext cx="10584" cy="371976"/>
        </a:xfrm>
        <a:prstGeom prst="rect">
          <a:avLst/>
        </a:prstGeom>
        <a:noFill/>
        <a:ln w="9525">
          <a:noFill/>
          <a:miter lim="800000"/>
          <a:headEnd/>
          <a:tailEnd/>
        </a:ln>
      </xdr:spPr>
    </xdr:pic>
    <xdr:clientData/>
  </xdr:twoCellAnchor>
  <xdr:twoCellAnchor editAs="oneCell">
    <xdr:from>
      <xdr:col>9</xdr:col>
      <xdr:colOff>190500</xdr:colOff>
      <xdr:row>855</xdr:row>
      <xdr:rowOff>61383</xdr:rowOff>
    </xdr:from>
    <xdr:to>
      <xdr:col>9</xdr:col>
      <xdr:colOff>495299</xdr:colOff>
      <xdr:row>856</xdr:row>
      <xdr:rowOff>179358</xdr:rowOff>
    </xdr:to>
    <xdr:pic>
      <xdr:nvPicPr>
        <xdr:cNvPr id="4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89215383"/>
          <a:ext cx="304799" cy="338108"/>
        </a:xfrm>
        <a:prstGeom prst="rect">
          <a:avLst/>
        </a:prstGeom>
        <a:noFill/>
        <a:ln w="9525">
          <a:noFill/>
          <a:miter lim="800000"/>
          <a:headEnd/>
          <a:tailEnd/>
        </a:ln>
      </xdr:spPr>
    </xdr:pic>
    <xdr:clientData/>
  </xdr:twoCellAnchor>
  <xdr:twoCellAnchor editAs="oneCell">
    <xdr:from>
      <xdr:col>1</xdr:col>
      <xdr:colOff>2429935</xdr:colOff>
      <xdr:row>922</xdr:row>
      <xdr:rowOff>0</xdr:rowOff>
    </xdr:from>
    <xdr:to>
      <xdr:col>2</xdr:col>
      <xdr:colOff>4235</xdr:colOff>
      <xdr:row>923</xdr:row>
      <xdr:rowOff>151842</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842933"/>
          <a:ext cx="10584" cy="371976"/>
        </a:xfrm>
        <a:prstGeom prst="rect">
          <a:avLst/>
        </a:prstGeom>
        <a:noFill/>
        <a:ln w="9525">
          <a:noFill/>
          <a:miter lim="800000"/>
          <a:headEnd/>
          <a:tailEnd/>
        </a:ln>
      </xdr:spPr>
    </xdr:pic>
    <xdr:clientData/>
  </xdr:twoCellAnchor>
  <xdr:twoCellAnchor editAs="oneCell">
    <xdr:from>
      <xdr:col>9</xdr:col>
      <xdr:colOff>190500</xdr:colOff>
      <xdr:row>900</xdr:row>
      <xdr:rowOff>61383</xdr:rowOff>
    </xdr:from>
    <xdr:to>
      <xdr:col>9</xdr:col>
      <xdr:colOff>495299</xdr:colOff>
      <xdr:row>901</xdr:row>
      <xdr:rowOff>179358</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1383"/>
          <a:ext cx="304799" cy="338108"/>
        </a:xfrm>
        <a:prstGeom prst="rect">
          <a:avLst/>
        </a:prstGeom>
        <a:noFill/>
        <a:ln w="9525">
          <a:noFill/>
          <a:miter lim="800000"/>
          <a:headEnd/>
          <a:tailEnd/>
        </a:ln>
      </xdr:spPr>
    </xdr:pic>
    <xdr:clientData/>
  </xdr:twoCellAnchor>
  <xdr:twoCellAnchor editAs="oneCell">
    <xdr:from>
      <xdr:col>1</xdr:col>
      <xdr:colOff>2429935</xdr:colOff>
      <xdr:row>967</xdr:row>
      <xdr:rowOff>0</xdr:rowOff>
    </xdr:from>
    <xdr:to>
      <xdr:col>2</xdr:col>
      <xdr:colOff>4235</xdr:colOff>
      <xdr:row>968</xdr:row>
      <xdr:rowOff>151842</xdr:rowOff>
    </xdr:to>
    <xdr:pic>
      <xdr:nvPicPr>
        <xdr:cNvPr id="4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4748933"/>
          <a:ext cx="10584" cy="371976"/>
        </a:xfrm>
        <a:prstGeom prst="rect">
          <a:avLst/>
        </a:prstGeom>
        <a:noFill/>
        <a:ln w="9525">
          <a:noFill/>
          <a:miter lim="800000"/>
          <a:headEnd/>
          <a:tailEnd/>
        </a:ln>
      </xdr:spPr>
    </xdr:pic>
    <xdr:clientData/>
  </xdr:twoCellAnchor>
  <xdr:twoCellAnchor editAs="oneCell">
    <xdr:from>
      <xdr:col>9</xdr:col>
      <xdr:colOff>190500</xdr:colOff>
      <xdr:row>945</xdr:row>
      <xdr:rowOff>61383</xdr:rowOff>
    </xdr:from>
    <xdr:to>
      <xdr:col>9</xdr:col>
      <xdr:colOff>495299</xdr:colOff>
      <xdr:row>946</xdr:row>
      <xdr:rowOff>179358</xdr:rowOff>
    </xdr:to>
    <xdr:pic>
      <xdr:nvPicPr>
        <xdr:cNvPr id="4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9967383"/>
          <a:ext cx="304799" cy="338108"/>
        </a:xfrm>
        <a:prstGeom prst="rect">
          <a:avLst/>
        </a:prstGeom>
        <a:noFill/>
        <a:ln w="9525">
          <a:noFill/>
          <a:miter lim="800000"/>
          <a:headEnd/>
          <a:tailEnd/>
        </a:ln>
      </xdr:spPr>
    </xdr:pic>
    <xdr:clientData/>
  </xdr:twoCellAnchor>
  <xdr:twoCellAnchor editAs="oneCell">
    <xdr:from>
      <xdr:col>1</xdr:col>
      <xdr:colOff>2429935</xdr:colOff>
      <xdr:row>1012</xdr:row>
      <xdr:rowOff>0</xdr:rowOff>
    </xdr:from>
    <xdr:to>
      <xdr:col>2</xdr:col>
      <xdr:colOff>4235</xdr:colOff>
      <xdr:row>1013</xdr:row>
      <xdr:rowOff>151842</xdr:rowOff>
    </xdr:to>
    <xdr:pic>
      <xdr:nvPicPr>
        <xdr:cNvPr id="4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4654933"/>
          <a:ext cx="10584" cy="371976"/>
        </a:xfrm>
        <a:prstGeom prst="rect">
          <a:avLst/>
        </a:prstGeom>
        <a:noFill/>
        <a:ln w="9525">
          <a:noFill/>
          <a:miter lim="800000"/>
          <a:headEnd/>
          <a:tailEnd/>
        </a:ln>
      </xdr:spPr>
    </xdr:pic>
    <xdr:clientData/>
  </xdr:twoCellAnchor>
  <xdr:twoCellAnchor editAs="oneCell">
    <xdr:from>
      <xdr:col>9</xdr:col>
      <xdr:colOff>190500</xdr:colOff>
      <xdr:row>990</xdr:row>
      <xdr:rowOff>61383</xdr:rowOff>
    </xdr:from>
    <xdr:to>
      <xdr:col>9</xdr:col>
      <xdr:colOff>495299</xdr:colOff>
      <xdr:row>991</xdr:row>
      <xdr:rowOff>179358</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9873383"/>
          <a:ext cx="304799" cy="338108"/>
        </a:xfrm>
        <a:prstGeom prst="rect">
          <a:avLst/>
        </a:prstGeom>
        <a:noFill/>
        <a:ln w="9525">
          <a:noFill/>
          <a:miter lim="800000"/>
          <a:headEnd/>
          <a:tailEnd/>
        </a:ln>
      </xdr:spPr>
    </xdr:pic>
    <xdr:clientData/>
  </xdr:twoCellAnchor>
  <xdr:twoCellAnchor editAs="oneCell">
    <xdr:from>
      <xdr:col>1</xdr:col>
      <xdr:colOff>2429935</xdr:colOff>
      <xdr:row>1057</xdr:row>
      <xdr:rowOff>0</xdr:rowOff>
    </xdr:from>
    <xdr:to>
      <xdr:col>2</xdr:col>
      <xdr:colOff>4235</xdr:colOff>
      <xdr:row>1058</xdr:row>
      <xdr:rowOff>151842</xdr:rowOff>
    </xdr:to>
    <xdr:pic>
      <xdr:nvPicPr>
        <xdr:cNvPr id="4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4560933"/>
          <a:ext cx="10584" cy="371976"/>
        </a:xfrm>
        <a:prstGeom prst="rect">
          <a:avLst/>
        </a:prstGeom>
        <a:noFill/>
        <a:ln w="9525">
          <a:noFill/>
          <a:miter lim="800000"/>
          <a:headEnd/>
          <a:tailEnd/>
        </a:ln>
      </xdr:spPr>
    </xdr:pic>
    <xdr:clientData/>
  </xdr:twoCellAnchor>
  <xdr:twoCellAnchor editAs="oneCell">
    <xdr:from>
      <xdr:col>9</xdr:col>
      <xdr:colOff>190500</xdr:colOff>
      <xdr:row>1035</xdr:row>
      <xdr:rowOff>61383</xdr:rowOff>
    </xdr:from>
    <xdr:to>
      <xdr:col>9</xdr:col>
      <xdr:colOff>495299</xdr:colOff>
      <xdr:row>1036</xdr:row>
      <xdr:rowOff>179358</xdr:rowOff>
    </xdr:to>
    <xdr:pic>
      <xdr:nvPicPr>
        <xdr:cNvPr id="5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9779383"/>
          <a:ext cx="304799" cy="338108"/>
        </a:xfrm>
        <a:prstGeom prst="rect">
          <a:avLst/>
        </a:prstGeom>
        <a:noFill/>
        <a:ln w="9525">
          <a:noFill/>
          <a:miter lim="800000"/>
          <a:headEnd/>
          <a:tailEnd/>
        </a:ln>
      </xdr:spPr>
    </xdr:pic>
    <xdr:clientData/>
  </xdr:twoCellAnchor>
  <xdr:twoCellAnchor editAs="oneCell">
    <xdr:from>
      <xdr:col>1</xdr:col>
      <xdr:colOff>2429935</xdr:colOff>
      <xdr:row>1102</xdr:row>
      <xdr:rowOff>0</xdr:rowOff>
    </xdr:from>
    <xdr:to>
      <xdr:col>2</xdr:col>
      <xdr:colOff>4235</xdr:colOff>
      <xdr:row>1103</xdr:row>
      <xdr:rowOff>151842</xdr:rowOff>
    </xdr:to>
    <xdr:pic>
      <xdr:nvPicPr>
        <xdr:cNvPr id="5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4466933"/>
          <a:ext cx="10584" cy="371976"/>
        </a:xfrm>
        <a:prstGeom prst="rect">
          <a:avLst/>
        </a:prstGeom>
        <a:noFill/>
        <a:ln w="9525">
          <a:noFill/>
          <a:miter lim="800000"/>
          <a:headEnd/>
          <a:tailEnd/>
        </a:ln>
      </xdr:spPr>
    </xdr:pic>
    <xdr:clientData/>
  </xdr:twoCellAnchor>
  <xdr:twoCellAnchor editAs="oneCell">
    <xdr:from>
      <xdr:col>9</xdr:col>
      <xdr:colOff>190500</xdr:colOff>
      <xdr:row>1080</xdr:row>
      <xdr:rowOff>61383</xdr:rowOff>
    </xdr:from>
    <xdr:to>
      <xdr:col>9</xdr:col>
      <xdr:colOff>495299</xdr:colOff>
      <xdr:row>1081</xdr:row>
      <xdr:rowOff>179358</xdr:rowOff>
    </xdr:to>
    <xdr:pic>
      <xdr:nvPicPr>
        <xdr:cNvPr id="5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9685383"/>
          <a:ext cx="304799" cy="338108"/>
        </a:xfrm>
        <a:prstGeom prst="rect">
          <a:avLst/>
        </a:prstGeom>
        <a:noFill/>
        <a:ln w="9525">
          <a:noFill/>
          <a:miter lim="800000"/>
          <a:headEnd/>
          <a:tailEnd/>
        </a:ln>
      </xdr:spPr>
    </xdr:pic>
    <xdr:clientData/>
  </xdr:twoCellAnchor>
  <xdr:twoCellAnchor editAs="oneCell">
    <xdr:from>
      <xdr:col>1</xdr:col>
      <xdr:colOff>2429935</xdr:colOff>
      <xdr:row>1147</xdr:row>
      <xdr:rowOff>0</xdr:rowOff>
    </xdr:from>
    <xdr:to>
      <xdr:col>2</xdr:col>
      <xdr:colOff>4235</xdr:colOff>
      <xdr:row>1148</xdr:row>
      <xdr:rowOff>151842</xdr:rowOff>
    </xdr:to>
    <xdr:pic>
      <xdr:nvPicPr>
        <xdr:cNvPr id="5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54372933"/>
          <a:ext cx="10584" cy="371976"/>
        </a:xfrm>
        <a:prstGeom prst="rect">
          <a:avLst/>
        </a:prstGeom>
        <a:noFill/>
        <a:ln w="9525">
          <a:noFill/>
          <a:miter lim="800000"/>
          <a:headEnd/>
          <a:tailEnd/>
        </a:ln>
      </xdr:spPr>
    </xdr:pic>
    <xdr:clientData/>
  </xdr:twoCellAnchor>
  <xdr:twoCellAnchor editAs="oneCell">
    <xdr:from>
      <xdr:col>9</xdr:col>
      <xdr:colOff>190500</xdr:colOff>
      <xdr:row>1125</xdr:row>
      <xdr:rowOff>61383</xdr:rowOff>
    </xdr:from>
    <xdr:to>
      <xdr:col>9</xdr:col>
      <xdr:colOff>495299</xdr:colOff>
      <xdr:row>1126</xdr:row>
      <xdr:rowOff>179358</xdr:rowOff>
    </xdr:to>
    <xdr:pic>
      <xdr:nvPicPr>
        <xdr:cNvPr id="5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49591383"/>
          <a:ext cx="304799" cy="338108"/>
        </a:xfrm>
        <a:prstGeom prst="rect">
          <a:avLst/>
        </a:prstGeom>
        <a:noFill/>
        <a:ln w="9525">
          <a:noFill/>
          <a:miter lim="800000"/>
          <a:headEnd/>
          <a:tailEnd/>
        </a:ln>
      </xdr:spPr>
    </xdr:pic>
    <xdr:clientData/>
  </xdr:twoCellAnchor>
  <xdr:twoCellAnchor editAs="oneCell">
    <xdr:from>
      <xdr:col>1</xdr:col>
      <xdr:colOff>2429935</xdr:colOff>
      <xdr:row>1192</xdr:row>
      <xdr:rowOff>0</xdr:rowOff>
    </xdr:from>
    <xdr:to>
      <xdr:col>2</xdr:col>
      <xdr:colOff>4235</xdr:colOff>
      <xdr:row>1193</xdr:row>
      <xdr:rowOff>151842</xdr:rowOff>
    </xdr:to>
    <xdr:pic>
      <xdr:nvPicPr>
        <xdr:cNvPr id="5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64278933"/>
          <a:ext cx="10584" cy="371976"/>
        </a:xfrm>
        <a:prstGeom prst="rect">
          <a:avLst/>
        </a:prstGeom>
        <a:noFill/>
        <a:ln w="9525">
          <a:noFill/>
          <a:miter lim="800000"/>
          <a:headEnd/>
          <a:tailEnd/>
        </a:ln>
      </xdr:spPr>
    </xdr:pic>
    <xdr:clientData/>
  </xdr:twoCellAnchor>
  <xdr:twoCellAnchor editAs="oneCell">
    <xdr:from>
      <xdr:col>9</xdr:col>
      <xdr:colOff>190500</xdr:colOff>
      <xdr:row>1170</xdr:row>
      <xdr:rowOff>61383</xdr:rowOff>
    </xdr:from>
    <xdr:to>
      <xdr:col>9</xdr:col>
      <xdr:colOff>495299</xdr:colOff>
      <xdr:row>1171</xdr:row>
      <xdr:rowOff>179358</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59497383"/>
          <a:ext cx="304799" cy="338108"/>
        </a:xfrm>
        <a:prstGeom prst="rect">
          <a:avLst/>
        </a:prstGeom>
        <a:noFill/>
        <a:ln w="9525">
          <a:noFill/>
          <a:miter lim="800000"/>
          <a:headEnd/>
          <a:tailEnd/>
        </a:ln>
      </xdr:spPr>
    </xdr:pic>
    <xdr:clientData/>
  </xdr:twoCellAnchor>
  <xdr:twoCellAnchor editAs="oneCell">
    <xdr:from>
      <xdr:col>1</xdr:col>
      <xdr:colOff>2429935</xdr:colOff>
      <xdr:row>1237</xdr:row>
      <xdr:rowOff>0</xdr:rowOff>
    </xdr:from>
    <xdr:to>
      <xdr:col>2</xdr:col>
      <xdr:colOff>4235</xdr:colOff>
      <xdr:row>1238</xdr:row>
      <xdr:rowOff>151842</xdr:rowOff>
    </xdr:to>
    <xdr:pic>
      <xdr:nvPicPr>
        <xdr:cNvPr id="5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74184933"/>
          <a:ext cx="10584" cy="371976"/>
        </a:xfrm>
        <a:prstGeom prst="rect">
          <a:avLst/>
        </a:prstGeom>
        <a:noFill/>
        <a:ln w="9525">
          <a:noFill/>
          <a:miter lim="800000"/>
          <a:headEnd/>
          <a:tailEnd/>
        </a:ln>
      </xdr:spPr>
    </xdr:pic>
    <xdr:clientData/>
  </xdr:twoCellAnchor>
  <xdr:twoCellAnchor editAs="oneCell">
    <xdr:from>
      <xdr:col>9</xdr:col>
      <xdr:colOff>190500</xdr:colOff>
      <xdr:row>1215</xdr:row>
      <xdr:rowOff>61383</xdr:rowOff>
    </xdr:from>
    <xdr:to>
      <xdr:col>9</xdr:col>
      <xdr:colOff>495299</xdr:colOff>
      <xdr:row>1216</xdr:row>
      <xdr:rowOff>179358</xdr:rowOff>
    </xdr:to>
    <xdr:pic>
      <xdr:nvPicPr>
        <xdr:cNvPr id="5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9403383"/>
          <a:ext cx="304799" cy="338108"/>
        </a:xfrm>
        <a:prstGeom prst="rect">
          <a:avLst/>
        </a:prstGeom>
        <a:noFill/>
        <a:ln w="9525">
          <a:noFill/>
          <a:miter lim="800000"/>
          <a:headEnd/>
          <a:tailEnd/>
        </a:ln>
      </xdr:spPr>
    </xdr:pic>
    <xdr:clientData/>
  </xdr:twoCellAnchor>
  <xdr:twoCellAnchor editAs="oneCell">
    <xdr:from>
      <xdr:col>1</xdr:col>
      <xdr:colOff>2429935</xdr:colOff>
      <xdr:row>1282</xdr:row>
      <xdr:rowOff>0</xdr:rowOff>
    </xdr:from>
    <xdr:to>
      <xdr:col>2</xdr:col>
      <xdr:colOff>4235</xdr:colOff>
      <xdr:row>1283</xdr:row>
      <xdr:rowOff>151842</xdr:rowOff>
    </xdr:to>
    <xdr:pic>
      <xdr:nvPicPr>
        <xdr:cNvPr id="5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84090933"/>
          <a:ext cx="10584" cy="371976"/>
        </a:xfrm>
        <a:prstGeom prst="rect">
          <a:avLst/>
        </a:prstGeom>
        <a:noFill/>
        <a:ln w="9525">
          <a:noFill/>
          <a:miter lim="800000"/>
          <a:headEnd/>
          <a:tailEnd/>
        </a:ln>
      </xdr:spPr>
    </xdr:pic>
    <xdr:clientData/>
  </xdr:twoCellAnchor>
  <xdr:twoCellAnchor editAs="oneCell">
    <xdr:from>
      <xdr:col>9</xdr:col>
      <xdr:colOff>190500</xdr:colOff>
      <xdr:row>1260</xdr:row>
      <xdr:rowOff>61383</xdr:rowOff>
    </xdr:from>
    <xdr:to>
      <xdr:col>9</xdr:col>
      <xdr:colOff>495299</xdr:colOff>
      <xdr:row>1261</xdr:row>
      <xdr:rowOff>179358</xdr:rowOff>
    </xdr:to>
    <xdr:pic>
      <xdr:nvPicPr>
        <xdr:cNvPr id="6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79309383"/>
          <a:ext cx="304799" cy="338108"/>
        </a:xfrm>
        <a:prstGeom prst="rect">
          <a:avLst/>
        </a:prstGeom>
        <a:noFill/>
        <a:ln w="9525">
          <a:noFill/>
          <a:miter lim="800000"/>
          <a:headEnd/>
          <a:tailEnd/>
        </a:ln>
      </xdr:spPr>
    </xdr:pic>
    <xdr:clientData/>
  </xdr:twoCellAnchor>
  <xdr:twoCellAnchor editAs="oneCell">
    <xdr:from>
      <xdr:col>1</xdr:col>
      <xdr:colOff>2429935</xdr:colOff>
      <xdr:row>1327</xdr:row>
      <xdr:rowOff>0</xdr:rowOff>
    </xdr:from>
    <xdr:to>
      <xdr:col>2</xdr:col>
      <xdr:colOff>4235</xdr:colOff>
      <xdr:row>1328</xdr:row>
      <xdr:rowOff>151842</xdr:rowOff>
    </xdr:to>
    <xdr:pic>
      <xdr:nvPicPr>
        <xdr:cNvPr id="6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93996933"/>
          <a:ext cx="10584" cy="371976"/>
        </a:xfrm>
        <a:prstGeom prst="rect">
          <a:avLst/>
        </a:prstGeom>
        <a:noFill/>
        <a:ln w="9525">
          <a:noFill/>
          <a:miter lim="800000"/>
          <a:headEnd/>
          <a:tailEnd/>
        </a:ln>
      </xdr:spPr>
    </xdr:pic>
    <xdr:clientData/>
  </xdr:twoCellAnchor>
  <xdr:twoCellAnchor editAs="oneCell">
    <xdr:from>
      <xdr:col>9</xdr:col>
      <xdr:colOff>190500</xdr:colOff>
      <xdr:row>1305</xdr:row>
      <xdr:rowOff>61383</xdr:rowOff>
    </xdr:from>
    <xdr:to>
      <xdr:col>9</xdr:col>
      <xdr:colOff>495299</xdr:colOff>
      <xdr:row>1306</xdr:row>
      <xdr:rowOff>179358</xdr:rowOff>
    </xdr:to>
    <xdr:pic>
      <xdr:nvPicPr>
        <xdr:cNvPr id="6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89215383"/>
          <a:ext cx="304799" cy="338108"/>
        </a:xfrm>
        <a:prstGeom prst="rect">
          <a:avLst/>
        </a:prstGeom>
        <a:noFill/>
        <a:ln w="9525">
          <a:noFill/>
          <a:miter lim="800000"/>
          <a:headEnd/>
          <a:tailEnd/>
        </a:ln>
      </xdr:spPr>
    </xdr:pic>
    <xdr:clientData/>
  </xdr:twoCellAnchor>
  <xdr:twoCellAnchor editAs="oneCell">
    <xdr:from>
      <xdr:col>1</xdr:col>
      <xdr:colOff>2429935</xdr:colOff>
      <xdr:row>1372</xdr:row>
      <xdr:rowOff>0</xdr:rowOff>
    </xdr:from>
    <xdr:to>
      <xdr:col>2</xdr:col>
      <xdr:colOff>4235</xdr:colOff>
      <xdr:row>1373</xdr:row>
      <xdr:rowOff>151842</xdr:rowOff>
    </xdr:to>
    <xdr:pic>
      <xdr:nvPicPr>
        <xdr:cNvPr id="6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03902933"/>
          <a:ext cx="10584" cy="371976"/>
        </a:xfrm>
        <a:prstGeom prst="rect">
          <a:avLst/>
        </a:prstGeom>
        <a:noFill/>
        <a:ln w="9525">
          <a:noFill/>
          <a:miter lim="800000"/>
          <a:headEnd/>
          <a:tailEnd/>
        </a:ln>
      </xdr:spPr>
    </xdr:pic>
    <xdr:clientData/>
  </xdr:twoCellAnchor>
  <xdr:twoCellAnchor editAs="oneCell">
    <xdr:from>
      <xdr:col>9</xdr:col>
      <xdr:colOff>190500</xdr:colOff>
      <xdr:row>1350</xdr:row>
      <xdr:rowOff>61383</xdr:rowOff>
    </xdr:from>
    <xdr:to>
      <xdr:col>9</xdr:col>
      <xdr:colOff>495299</xdr:colOff>
      <xdr:row>1351</xdr:row>
      <xdr:rowOff>179358</xdr:rowOff>
    </xdr:to>
    <xdr:pic>
      <xdr:nvPicPr>
        <xdr:cNvPr id="6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99121383"/>
          <a:ext cx="304799" cy="338108"/>
        </a:xfrm>
        <a:prstGeom prst="rect">
          <a:avLst/>
        </a:prstGeom>
        <a:noFill/>
        <a:ln w="9525">
          <a:noFill/>
          <a:miter lim="800000"/>
          <a:headEnd/>
          <a:tailEnd/>
        </a:ln>
      </xdr:spPr>
    </xdr:pic>
    <xdr:clientData/>
  </xdr:twoCellAnchor>
  <xdr:twoCellAnchor editAs="oneCell">
    <xdr:from>
      <xdr:col>1</xdr:col>
      <xdr:colOff>2429935</xdr:colOff>
      <xdr:row>1417</xdr:row>
      <xdr:rowOff>0</xdr:rowOff>
    </xdr:from>
    <xdr:to>
      <xdr:col>2</xdr:col>
      <xdr:colOff>4235</xdr:colOff>
      <xdr:row>1418</xdr:row>
      <xdr:rowOff>151842</xdr:rowOff>
    </xdr:to>
    <xdr:pic>
      <xdr:nvPicPr>
        <xdr:cNvPr id="6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13808933"/>
          <a:ext cx="10584" cy="371976"/>
        </a:xfrm>
        <a:prstGeom prst="rect">
          <a:avLst/>
        </a:prstGeom>
        <a:noFill/>
        <a:ln w="9525">
          <a:noFill/>
          <a:miter lim="800000"/>
          <a:headEnd/>
          <a:tailEnd/>
        </a:ln>
      </xdr:spPr>
    </xdr:pic>
    <xdr:clientData/>
  </xdr:twoCellAnchor>
  <xdr:twoCellAnchor editAs="oneCell">
    <xdr:from>
      <xdr:col>9</xdr:col>
      <xdr:colOff>190500</xdr:colOff>
      <xdr:row>1395</xdr:row>
      <xdr:rowOff>61383</xdr:rowOff>
    </xdr:from>
    <xdr:to>
      <xdr:col>9</xdr:col>
      <xdr:colOff>495299</xdr:colOff>
      <xdr:row>1396</xdr:row>
      <xdr:rowOff>179358</xdr:rowOff>
    </xdr:to>
    <xdr:pic>
      <xdr:nvPicPr>
        <xdr:cNvPr id="6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09027383"/>
          <a:ext cx="304799" cy="338108"/>
        </a:xfrm>
        <a:prstGeom prst="rect">
          <a:avLst/>
        </a:prstGeom>
        <a:noFill/>
        <a:ln w="9525">
          <a:noFill/>
          <a:miter lim="800000"/>
          <a:headEnd/>
          <a:tailEnd/>
        </a:ln>
      </xdr:spPr>
    </xdr:pic>
    <xdr:clientData/>
  </xdr:twoCellAnchor>
  <xdr:twoCellAnchor editAs="oneCell">
    <xdr:from>
      <xdr:col>1</xdr:col>
      <xdr:colOff>2429935</xdr:colOff>
      <xdr:row>1462</xdr:row>
      <xdr:rowOff>0</xdr:rowOff>
    </xdr:from>
    <xdr:to>
      <xdr:col>2</xdr:col>
      <xdr:colOff>4235</xdr:colOff>
      <xdr:row>1463</xdr:row>
      <xdr:rowOff>151842</xdr:rowOff>
    </xdr:to>
    <xdr:pic>
      <xdr:nvPicPr>
        <xdr:cNvPr id="6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23714933"/>
          <a:ext cx="10584" cy="371976"/>
        </a:xfrm>
        <a:prstGeom prst="rect">
          <a:avLst/>
        </a:prstGeom>
        <a:noFill/>
        <a:ln w="9525">
          <a:noFill/>
          <a:miter lim="800000"/>
          <a:headEnd/>
          <a:tailEnd/>
        </a:ln>
      </xdr:spPr>
    </xdr:pic>
    <xdr:clientData/>
  </xdr:twoCellAnchor>
  <xdr:twoCellAnchor editAs="oneCell">
    <xdr:from>
      <xdr:col>9</xdr:col>
      <xdr:colOff>190500</xdr:colOff>
      <xdr:row>1440</xdr:row>
      <xdr:rowOff>61383</xdr:rowOff>
    </xdr:from>
    <xdr:to>
      <xdr:col>9</xdr:col>
      <xdr:colOff>495299</xdr:colOff>
      <xdr:row>1441</xdr:row>
      <xdr:rowOff>179358</xdr:rowOff>
    </xdr:to>
    <xdr:pic>
      <xdr:nvPicPr>
        <xdr:cNvPr id="6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18933383"/>
          <a:ext cx="304799" cy="338108"/>
        </a:xfrm>
        <a:prstGeom prst="rect">
          <a:avLst/>
        </a:prstGeom>
        <a:noFill/>
        <a:ln w="9525">
          <a:noFill/>
          <a:miter lim="800000"/>
          <a:headEnd/>
          <a:tailEnd/>
        </a:ln>
      </xdr:spPr>
    </xdr:pic>
    <xdr:clientData/>
  </xdr:twoCellAnchor>
  <xdr:twoCellAnchor editAs="oneCell">
    <xdr:from>
      <xdr:col>1</xdr:col>
      <xdr:colOff>2429935</xdr:colOff>
      <xdr:row>1507</xdr:row>
      <xdr:rowOff>0</xdr:rowOff>
    </xdr:from>
    <xdr:to>
      <xdr:col>2</xdr:col>
      <xdr:colOff>4235</xdr:colOff>
      <xdr:row>1508</xdr:row>
      <xdr:rowOff>151842</xdr:rowOff>
    </xdr:to>
    <xdr:pic>
      <xdr:nvPicPr>
        <xdr:cNvPr id="6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33620933"/>
          <a:ext cx="10584" cy="371976"/>
        </a:xfrm>
        <a:prstGeom prst="rect">
          <a:avLst/>
        </a:prstGeom>
        <a:noFill/>
        <a:ln w="9525">
          <a:noFill/>
          <a:miter lim="800000"/>
          <a:headEnd/>
          <a:tailEnd/>
        </a:ln>
      </xdr:spPr>
    </xdr:pic>
    <xdr:clientData/>
  </xdr:twoCellAnchor>
  <xdr:twoCellAnchor editAs="oneCell">
    <xdr:from>
      <xdr:col>9</xdr:col>
      <xdr:colOff>190500</xdr:colOff>
      <xdr:row>1485</xdr:row>
      <xdr:rowOff>61383</xdr:rowOff>
    </xdr:from>
    <xdr:to>
      <xdr:col>9</xdr:col>
      <xdr:colOff>495299</xdr:colOff>
      <xdr:row>1486</xdr:row>
      <xdr:rowOff>179358</xdr:rowOff>
    </xdr:to>
    <xdr:pic>
      <xdr:nvPicPr>
        <xdr:cNvPr id="7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28839383"/>
          <a:ext cx="304799" cy="338108"/>
        </a:xfrm>
        <a:prstGeom prst="rect">
          <a:avLst/>
        </a:prstGeom>
        <a:noFill/>
        <a:ln w="9525">
          <a:noFill/>
          <a:miter lim="800000"/>
          <a:headEnd/>
          <a:tailEnd/>
        </a:ln>
      </xdr:spPr>
    </xdr:pic>
    <xdr:clientData/>
  </xdr:twoCellAnchor>
  <xdr:twoCellAnchor editAs="oneCell">
    <xdr:from>
      <xdr:col>1</xdr:col>
      <xdr:colOff>2429935</xdr:colOff>
      <xdr:row>1552</xdr:row>
      <xdr:rowOff>0</xdr:rowOff>
    </xdr:from>
    <xdr:to>
      <xdr:col>2</xdr:col>
      <xdr:colOff>4235</xdr:colOff>
      <xdr:row>1553</xdr:row>
      <xdr:rowOff>151842</xdr:rowOff>
    </xdr:to>
    <xdr:pic>
      <xdr:nvPicPr>
        <xdr:cNvPr id="7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43526933"/>
          <a:ext cx="10584" cy="371976"/>
        </a:xfrm>
        <a:prstGeom prst="rect">
          <a:avLst/>
        </a:prstGeom>
        <a:noFill/>
        <a:ln w="9525">
          <a:noFill/>
          <a:miter lim="800000"/>
          <a:headEnd/>
          <a:tailEnd/>
        </a:ln>
      </xdr:spPr>
    </xdr:pic>
    <xdr:clientData/>
  </xdr:twoCellAnchor>
  <xdr:twoCellAnchor editAs="oneCell">
    <xdr:from>
      <xdr:col>9</xdr:col>
      <xdr:colOff>190500</xdr:colOff>
      <xdr:row>1530</xdr:row>
      <xdr:rowOff>61383</xdr:rowOff>
    </xdr:from>
    <xdr:to>
      <xdr:col>9</xdr:col>
      <xdr:colOff>495299</xdr:colOff>
      <xdr:row>1531</xdr:row>
      <xdr:rowOff>179358</xdr:rowOff>
    </xdr:to>
    <xdr:pic>
      <xdr:nvPicPr>
        <xdr:cNvPr id="7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38745383"/>
          <a:ext cx="304799" cy="338108"/>
        </a:xfrm>
        <a:prstGeom prst="rect">
          <a:avLst/>
        </a:prstGeom>
        <a:noFill/>
        <a:ln w="9525">
          <a:noFill/>
          <a:miter lim="800000"/>
          <a:headEnd/>
          <a:tailEnd/>
        </a:ln>
      </xdr:spPr>
    </xdr:pic>
    <xdr:clientData/>
  </xdr:twoCellAnchor>
  <xdr:twoCellAnchor editAs="oneCell">
    <xdr:from>
      <xdr:col>1</xdr:col>
      <xdr:colOff>2429935</xdr:colOff>
      <xdr:row>1597</xdr:row>
      <xdr:rowOff>0</xdr:rowOff>
    </xdr:from>
    <xdr:to>
      <xdr:col>2</xdr:col>
      <xdr:colOff>4235</xdr:colOff>
      <xdr:row>1598</xdr:row>
      <xdr:rowOff>151842</xdr:rowOff>
    </xdr:to>
    <xdr:pic>
      <xdr:nvPicPr>
        <xdr:cNvPr id="7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53432933"/>
          <a:ext cx="10584" cy="371976"/>
        </a:xfrm>
        <a:prstGeom prst="rect">
          <a:avLst/>
        </a:prstGeom>
        <a:noFill/>
        <a:ln w="9525">
          <a:noFill/>
          <a:miter lim="800000"/>
          <a:headEnd/>
          <a:tailEnd/>
        </a:ln>
      </xdr:spPr>
    </xdr:pic>
    <xdr:clientData/>
  </xdr:twoCellAnchor>
  <xdr:twoCellAnchor editAs="oneCell">
    <xdr:from>
      <xdr:col>9</xdr:col>
      <xdr:colOff>190500</xdr:colOff>
      <xdr:row>1575</xdr:row>
      <xdr:rowOff>61383</xdr:rowOff>
    </xdr:from>
    <xdr:to>
      <xdr:col>9</xdr:col>
      <xdr:colOff>495299</xdr:colOff>
      <xdr:row>1576</xdr:row>
      <xdr:rowOff>179358</xdr:rowOff>
    </xdr:to>
    <xdr:pic>
      <xdr:nvPicPr>
        <xdr:cNvPr id="7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48651383"/>
          <a:ext cx="304799" cy="338108"/>
        </a:xfrm>
        <a:prstGeom prst="rect">
          <a:avLst/>
        </a:prstGeom>
        <a:noFill/>
        <a:ln w="9525">
          <a:noFill/>
          <a:miter lim="800000"/>
          <a:headEnd/>
          <a:tailEnd/>
        </a:ln>
      </xdr:spPr>
    </xdr:pic>
    <xdr:clientData/>
  </xdr:twoCellAnchor>
  <xdr:twoCellAnchor editAs="oneCell">
    <xdr:from>
      <xdr:col>1</xdr:col>
      <xdr:colOff>2429935</xdr:colOff>
      <xdr:row>1642</xdr:row>
      <xdr:rowOff>0</xdr:rowOff>
    </xdr:from>
    <xdr:to>
      <xdr:col>2</xdr:col>
      <xdr:colOff>4235</xdr:colOff>
      <xdr:row>1643</xdr:row>
      <xdr:rowOff>151842</xdr:rowOff>
    </xdr:to>
    <xdr:pic>
      <xdr:nvPicPr>
        <xdr:cNvPr id="7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63338933"/>
          <a:ext cx="10584" cy="371976"/>
        </a:xfrm>
        <a:prstGeom prst="rect">
          <a:avLst/>
        </a:prstGeom>
        <a:noFill/>
        <a:ln w="9525">
          <a:noFill/>
          <a:miter lim="800000"/>
          <a:headEnd/>
          <a:tailEnd/>
        </a:ln>
      </xdr:spPr>
    </xdr:pic>
    <xdr:clientData/>
  </xdr:twoCellAnchor>
  <xdr:twoCellAnchor editAs="oneCell">
    <xdr:from>
      <xdr:col>9</xdr:col>
      <xdr:colOff>190500</xdr:colOff>
      <xdr:row>1620</xdr:row>
      <xdr:rowOff>61383</xdr:rowOff>
    </xdr:from>
    <xdr:to>
      <xdr:col>9</xdr:col>
      <xdr:colOff>495299</xdr:colOff>
      <xdr:row>1621</xdr:row>
      <xdr:rowOff>179358</xdr:rowOff>
    </xdr:to>
    <xdr:pic>
      <xdr:nvPicPr>
        <xdr:cNvPr id="7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58557383"/>
          <a:ext cx="304799" cy="338108"/>
        </a:xfrm>
        <a:prstGeom prst="rect">
          <a:avLst/>
        </a:prstGeom>
        <a:noFill/>
        <a:ln w="9525">
          <a:noFill/>
          <a:miter lim="800000"/>
          <a:headEnd/>
          <a:tailEnd/>
        </a:ln>
      </xdr:spPr>
    </xdr:pic>
    <xdr:clientData/>
  </xdr:twoCellAnchor>
  <xdr:twoCellAnchor editAs="oneCell">
    <xdr:from>
      <xdr:col>1</xdr:col>
      <xdr:colOff>2429935</xdr:colOff>
      <xdr:row>1687</xdr:row>
      <xdr:rowOff>0</xdr:rowOff>
    </xdr:from>
    <xdr:to>
      <xdr:col>2</xdr:col>
      <xdr:colOff>4235</xdr:colOff>
      <xdr:row>1688</xdr:row>
      <xdr:rowOff>151842</xdr:rowOff>
    </xdr:to>
    <xdr:pic>
      <xdr:nvPicPr>
        <xdr:cNvPr id="7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73244933"/>
          <a:ext cx="10584" cy="371976"/>
        </a:xfrm>
        <a:prstGeom prst="rect">
          <a:avLst/>
        </a:prstGeom>
        <a:noFill/>
        <a:ln w="9525">
          <a:noFill/>
          <a:miter lim="800000"/>
          <a:headEnd/>
          <a:tailEnd/>
        </a:ln>
      </xdr:spPr>
    </xdr:pic>
    <xdr:clientData/>
  </xdr:twoCellAnchor>
  <xdr:twoCellAnchor editAs="oneCell">
    <xdr:from>
      <xdr:col>9</xdr:col>
      <xdr:colOff>190500</xdr:colOff>
      <xdr:row>1665</xdr:row>
      <xdr:rowOff>61383</xdr:rowOff>
    </xdr:from>
    <xdr:to>
      <xdr:col>9</xdr:col>
      <xdr:colOff>495299</xdr:colOff>
      <xdr:row>1666</xdr:row>
      <xdr:rowOff>179358</xdr:rowOff>
    </xdr:to>
    <xdr:pic>
      <xdr:nvPicPr>
        <xdr:cNvPr id="7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68463383"/>
          <a:ext cx="304799" cy="338108"/>
        </a:xfrm>
        <a:prstGeom prst="rect">
          <a:avLst/>
        </a:prstGeom>
        <a:noFill/>
        <a:ln w="9525">
          <a:noFill/>
          <a:miter lim="800000"/>
          <a:headEnd/>
          <a:tailEnd/>
        </a:ln>
      </xdr:spPr>
    </xdr:pic>
    <xdr:clientData/>
  </xdr:twoCellAnchor>
  <xdr:twoCellAnchor editAs="oneCell">
    <xdr:from>
      <xdr:col>1</xdr:col>
      <xdr:colOff>2429935</xdr:colOff>
      <xdr:row>1732</xdr:row>
      <xdr:rowOff>0</xdr:rowOff>
    </xdr:from>
    <xdr:to>
      <xdr:col>2</xdr:col>
      <xdr:colOff>4235</xdr:colOff>
      <xdr:row>1733</xdr:row>
      <xdr:rowOff>151842</xdr:rowOff>
    </xdr:to>
    <xdr:pic>
      <xdr:nvPicPr>
        <xdr:cNvPr id="7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83150933"/>
          <a:ext cx="10584" cy="371976"/>
        </a:xfrm>
        <a:prstGeom prst="rect">
          <a:avLst/>
        </a:prstGeom>
        <a:noFill/>
        <a:ln w="9525">
          <a:noFill/>
          <a:miter lim="800000"/>
          <a:headEnd/>
          <a:tailEnd/>
        </a:ln>
      </xdr:spPr>
    </xdr:pic>
    <xdr:clientData/>
  </xdr:twoCellAnchor>
  <xdr:twoCellAnchor editAs="oneCell">
    <xdr:from>
      <xdr:col>9</xdr:col>
      <xdr:colOff>190500</xdr:colOff>
      <xdr:row>1710</xdr:row>
      <xdr:rowOff>61383</xdr:rowOff>
    </xdr:from>
    <xdr:to>
      <xdr:col>9</xdr:col>
      <xdr:colOff>495299</xdr:colOff>
      <xdr:row>1711</xdr:row>
      <xdr:rowOff>179358</xdr:rowOff>
    </xdr:to>
    <xdr:pic>
      <xdr:nvPicPr>
        <xdr:cNvPr id="8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78369383"/>
          <a:ext cx="304799" cy="338108"/>
        </a:xfrm>
        <a:prstGeom prst="rect">
          <a:avLst/>
        </a:prstGeom>
        <a:noFill/>
        <a:ln w="9525">
          <a:noFill/>
          <a:miter lim="800000"/>
          <a:headEnd/>
          <a:tailEnd/>
        </a:ln>
      </xdr:spPr>
    </xdr:pic>
    <xdr:clientData/>
  </xdr:twoCellAnchor>
  <xdr:twoCellAnchor editAs="oneCell">
    <xdr:from>
      <xdr:col>1</xdr:col>
      <xdr:colOff>2429935</xdr:colOff>
      <xdr:row>1777</xdr:row>
      <xdr:rowOff>0</xdr:rowOff>
    </xdr:from>
    <xdr:to>
      <xdr:col>2</xdr:col>
      <xdr:colOff>4235</xdr:colOff>
      <xdr:row>1778</xdr:row>
      <xdr:rowOff>151842</xdr:rowOff>
    </xdr:to>
    <xdr:pic>
      <xdr:nvPicPr>
        <xdr:cNvPr id="8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93056933"/>
          <a:ext cx="10584" cy="371976"/>
        </a:xfrm>
        <a:prstGeom prst="rect">
          <a:avLst/>
        </a:prstGeom>
        <a:noFill/>
        <a:ln w="9525">
          <a:noFill/>
          <a:miter lim="800000"/>
          <a:headEnd/>
          <a:tailEnd/>
        </a:ln>
      </xdr:spPr>
    </xdr:pic>
    <xdr:clientData/>
  </xdr:twoCellAnchor>
  <xdr:twoCellAnchor editAs="oneCell">
    <xdr:from>
      <xdr:col>9</xdr:col>
      <xdr:colOff>190500</xdr:colOff>
      <xdr:row>1755</xdr:row>
      <xdr:rowOff>61383</xdr:rowOff>
    </xdr:from>
    <xdr:to>
      <xdr:col>9</xdr:col>
      <xdr:colOff>495299</xdr:colOff>
      <xdr:row>1756</xdr:row>
      <xdr:rowOff>179358</xdr:rowOff>
    </xdr:to>
    <xdr:pic>
      <xdr:nvPicPr>
        <xdr:cNvPr id="8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88275383"/>
          <a:ext cx="304799" cy="338108"/>
        </a:xfrm>
        <a:prstGeom prst="rect">
          <a:avLst/>
        </a:prstGeom>
        <a:noFill/>
        <a:ln w="9525">
          <a:noFill/>
          <a:miter lim="800000"/>
          <a:headEnd/>
          <a:tailEnd/>
        </a:ln>
      </xdr:spPr>
    </xdr:pic>
    <xdr:clientData/>
  </xdr:twoCellAnchor>
  <xdr:twoCellAnchor editAs="oneCell">
    <xdr:from>
      <xdr:col>1</xdr:col>
      <xdr:colOff>2429935</xdr:colOff>
      <xdr:row>1822</xdr:row>
      <xdr:rowOff>0</xdr:rowOff>
    </xdr:from>
    <xdr:to>
      <xdr:col>2</xdr:col>
      <xdr:colOff>4235</xdr:colOff>
      <xdr:row>1823</xdr:row>
      <xdr:rowOff>151842</xdr:rowOff>
    </xdr:to>
    <xdr:pic>
      <xdr:nvPicPr>
        <xdr:cNvPr id="8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842933"/>
          <a:ext cx="10584" cy="371976"/>
        </a:xfrm>
        <a:prstGeom prst="rect">
          <a:avLst/>
        </a:prstGeom>
        <a:noFill/>
        <a:ln w="9525">
          <a:noFill/>
          <a:miter lim="800000"/>
          <a:headEnd/>
          <a:tailEnd/>
        </a:ln>
      </xdr:spPr>
    </xdr:pic>
    <xdr:clientData/>
  </xdr:twoCellAnchor>
  <xdr:twoCellAnchor editAs="oneCell">
    <xdr:from>
      <xdr:col>9</xdr:col>
      <xdr:colOff>190500</xdr:colOff>
      <xdr:row>1800</xdr:row>
      <xdr:rowOff>61383</xdr:rowOff>
    </xdr:from>
    <xdr:to>
      <xdr:col>9</xdr:col>
      <xdr:colOff>495299</xdr:colOff>
      <xdr:row>1801</xdr:row>
      <xdr:rowOff>179358</xdr:rowOff>
    </xdr:to>
    <xdr:pic>
      <xdr:nvPicPr>
        <xdr:cNvPr id="8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1383"/>
          <a:ext cx="304799" cy="338108"/>
        </a:xfrm>
        <a:prstGeom prst="rect">
          <a:avLst/>
        </a:prstGeom>
        <a:noFill/>
        <a:ln w="9525">
          <a:noFill/>
          <a:miter lim="800000"/>
          <a:headEnd/>
          <a:tailEnd/>
        </a:ln>
      </xdr:spPr>
    </xdr:pic>
    <xdr:clientData/>
  </xdr:twoCellAnchor>
  <xdr:twoCellAnchor editAs="oneCell">
    <xdr:from>
      <xdr:col>1</xdr:col>
      <xdr:colOff>2429935</xdr:colOff>
      <xdr:row>1867</xdr:row>
      <xdr:rowOff>0</xdr:rowOff>
    </xdr:from>
    <xdr:to>
      <xdr:col>2</xdr:col>
      <xdr:colOff>4235</xdr:colOff>
      <xdr:row>1868</xdr:row>
      <xdr:rowOff>151842</xdr:rowOff>
    </xdr:to>
    <xdr:pic>
      <xdr:nvPicPr>
        <xdr:cNvPr id="8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4748933"/>
          <a:ext cx="10584" cy="371976"/>
        </a:xfrm>
        <a:prstGeom prst="rect">
          <a:avLst/>
        </a:prstGeom>
        <a:noFill/>
        <a:ln w="9525">
          <a:noFill/>
          <a:miter lim="800000"/>
          <a:headEnd/>
          <a:tailEnd/>
        </a:ln>
      </xdr:spPr>
    </xdr:pic>
    <xdr:clientData/>
  </xdr:twoCellAnchor>
  <xdr:twoCellAnchor editAs="oneCell">
    <xdr:from>
      <xdr:col>9</xdr:col>
      <xdr:colOff>190500</xdr:colOff>
      <xdr:row>1845</xdr:row>
      <xdr:rowOff>61383</xdr:rowOff>
    </xdr:from>
    <xdr:to>
      <xdr:col>9</xdr:col>
      <xdr:colOff>495299</xdr:colOff>
      <xdr:row>1846</xdr:row>
      <xdr:rowOff>179358</xdr:rowOff>
    </xdr:to>
    <xdr:pic>
      <xdr:nvPicPr>
        <xdr:cNvPr id="8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9967383"/>
          <a:ext cx="304799" cy="338108"/>
        </a:xfrm>
        <a:prstGeom prst="rect">
          <a:avLst/>
        </a:prstGeom>
        <a:noFill/>
        <a:ln w="9525">
          <a:noFill/>
          <a:miter lim="800000"/>
          <a:headEnd/>
          <a:tailEnd/>
        </a:ln>
      </xdr:spPr>
    </xdr:pic>
    <xdr:clientData/>
  </xdr:twoCellAnchor>
  <xdr:twoCellAnchor editAs="oneCell">
    <xdr:from>
      <xdr:col>1</xdr:col>
      <xdr:colOff>2429935</xdr:colOff>
      <xdr:row>1912</xdr:row>
      <xdr:rowOff>0</xdr:rowOff>
    </xdr:from>
    <xdr:to>
      <xdr:col>2</xdr:col>
      <xdr:colOff>4235</xdr:colOff>
      <xdr:row>1913</xdr:row>
      <xdr:rowOff>151842</xdr:rowOff>
    </xdr:to>
    <xdr:pic>
      <xdr:nvPicPr>
        <xdr:cNvPr id="8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4654933"/>
          <a:ext cx="10584" cy="371976"/>
        </a:xfrm>
        <a:prstGeom prst="rect">
          <a:avLst/>
        </a:prstGeom>
        <a:noFill/>
        <a:ln w="9525">
          <a:noFill/>
          <a:miter lim="800000"/>
          <a:headEnd/>
          <a:tailEnd/>
        </a:ln>
      </xdr:spPr>
    </xdr:pic>
    <xdr:clientData/>
  </xdr:twoCellAnchor>
  <xdr:twoCellAnchor editAs="oneCell">
    <xdr:from>
      <xdr:col>9</xdr:col>
      <xdr:colOff>190500</xdr:colOff>
      <xdr:row>1890</xdr:row>
      <xdr:rowOff>61383</xdr:rowOff>
    </xdr:from>
    <xdr:to>
      <xdr:col>9</xdr:col>
      <xdr:colOff>495299</xdr:colOff>
      <xdr:row>1891</xdr:row>
      <xdr:rowOff>179358</xdr:rowOff>
    </xdr:to>
    <xdr:pic>
      <xdr:nvPicPr>
        <xdr:cNvPr id="8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9873383"/>
          <a:ext cx="304799" cy="338108"/>
        </a:xfrm>
        <a:prstGeom prst="rect">
          <a:avLst/>
        </a:prstGeom>
        <a:noFill/>
        <a:ln w="9525">
          <a:noFill/>
          <a:miter lim="800000"/>
          <a:headEnd/>
          <a:tailEnd/>
        </a:ln>
      </xdr:spPr>
    </xdr:pic>
    <xdr:clientData/>
  </xdr:twoCellAnchor>
  <xdr:twoCellAnchor editAs="oneCell">
    <xdr:from>
      <xdr:col>1</xdr:col>
      <xdr:colOff>2429935</xdr:colOff>
      <xdr:row>1957</xdr:row>
      <xdr:rowOff>0</xdr:rowOff>
    </xdr:from>
    <xdr:to>
      <xdr:col>2</xdr:col>
      <xdr:colOff>4235</xdr:colOff>
      <xdr:row>1958</xdr:row>
      <xdr:rowOff>151842</xdr:rowOff>
    </xdr:to>
    <xdr:pic>
      <xdr:nvPicPr>
        <xdr:cNvPr id="8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4560933"/>
          <a:ext cx="10584" cy="371976"/>
        </a:xfrm>
        <a:prstGeom prst="rect">
          <a:avLst/>
        </a:prstGeom>
        <a:noFill/>
        <a:ln w="9525">
          <a:noFill/>
          <a:miter lim="800000"/>
          <a:headEnd/>
          <a:tailEnd/>
        </a:ln>
      </xdr:spPr>
    </xdr:pic>
    <xdr:clientData/>
  </xdr:twoCellAnchor>
  <xdr:twoCellAnchor editAs="oneCell">
    <xdr:from>
      <xdr:col>9</xdr:col>
      <xdr:colOff>190500</xdr:colOff>
      <xdr:row>1935</xdr:row>
      <xdr:rowOff>61383</xdr:rowOff>
    </xdr:from>
    <xdr:to>
      <xdr:col>9</xdr:col>
      <xdr:colOff>495299</xdr:colOff>
      <xdr:row>1936</xdr:row>
      <xdr:rowOff>179358</xdr:rowOff>
    </xdr:to>
    <xdr:pic>
      <xdr:nvPicPr>
        <xdr:cNvPr id="9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9779383"/>
          <a:ext cx="304799" cy="338108"/>
        </a:xfrm>
        <a:prstGeom prst="rect">
          <a:avLst/>
        </a:prstGeom>
        <a:noFill/>
        <a:ln w="9525">
          <a:noFill/>
          <a:miter lim="800000"/>
          <a:headEnd/>
          <a:tailEnd/>
        </a:ln>
      </xdr:spPr>
    </xdr:pic>
    <xdr:clientData/>
  </xdr:twoCellAnchor>
  <xdr:twoCellAnchor editAs="oneCell">
    <xdr:from>
      <xdr:col>1</xdr:col>
      <xdr:colOff>2429935</xdr:colOff>
      <xdr:row>2002</xdr:row>
      <xdr:rowOff>0</xdr:rowOff>
    </xdr:from>
    <xdr:to>
      <xdr:col>2</xdr:col>
      <xdr:colOff>4235</xdr:colOff>
      <xdr:row>2003</xdr:row>
      <xdr:rowOff>151842</xdr:rowOff>
    </xdr:to>
    <xdr:pic>
      <xdr:nvPicPr>
        <xdr:cNvPr id="9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4466933"/>
          <a:ext cx="10584" cy="371976"/>
        </a:xfrm>
        <a:prstGeom prst="rect">
          <a:avLst/>
        </a:prstGeom>
        <a:noFill/>
        <a:ln w="9525">
          <a:noFill/>
          <a:miter lim="800000"/>
          <a:headEnd/>
          <a:tailEnd/>
        </a:ln>
      </xdr:spPr>
    </xdr:pic>
    <xdr:clientData/>
  </xdr:twoCellAnchor>
  <xdr:twoCellAnchor editAs="oneCell">
    <xdr:from>
      <xdr:col>9</xdr:col>
      <xdr:colOff>190500</xdr:colOff>
      <xdr:row>1980</xdr:row>
      <xdr:rowOff>61383</xdr:rowOff>
    </xdr:from>
    <xdr:to>
      <xdr:col>9</xdr:col>
      <xdr:colOff>495299</xdr:colOff>
      <xdr:row>1981</xdr:row>
      <xdr:rowOff>179358</xdr:rowOff>
    </xdr:to>
    <xdr:pic>
      <xdr:nvPicPr>
        <xdr:cNvPr id="9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9685383"/>
          <a:ext cx="304799" cy="338108"/>
        </a:xfrm>
        <a:prstGeom prst="rect">
          <a:avLst/>
        </a:prstGeom>
        <a:noFill/>
        <a:ln w="9525">
          <a:noFill/>
          <a:miter lim="800000"/>
          <a:headEnd/>
          <a:tailEnd/>
        </a:ln>
      </xdr:spPr>
    </xdr:pic>
    <xdr:clientData/>
  </xdr:twoCellAnchor>
  <xdr:twoCellAnchor editAs="oneCell">
    <xdr:from>
      <xdr:col>1</xdr:col>
      <xdr:colOff>2429935</xdr:colOff>
      <xdr:row>2047</xdr:row>
      <xdr:rowOff>0</xdr:rowOff>
    </xdr:from>
    <xdr:to>
      <xdr:col>2</xdr:col>
      <xdr:colOff>4235</xdr:colOff>
      <xdr:row>2048</xdr:row>
      <xdr:rowOff>151842</xdr:rowOff>
    </xdr:to>
    <xdr:pic>
      <xdr:nvPicPr>
        <xdr:cNvPr id="9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54372933"/>
          <a:ext cx="10584" cy="371976"/>
        </a:xfrm>
        <a:prstGeom prst="rect">
          <a:avLst/>
        </a:prstGeom>
        <a:noFill/>
        <a:ln w="9525">
          <a:noFill/>
          <a:miter lim="800000"/>
          <a:headEnd/>
          <a:tailEnd/>
        </a:ln>
      </xdr:spPr>
    </xdr:pic>
    <xdr:clientData/>
  </xdr:twoCellAnchor>
  <xdr:twoCellAnchor editAs="oneCell">
    <xdr:from>
      <xdr:col>9</xdr:col>
      <xdr:colOff>190500</xdr:colOff>
      <xdr:row>2025</xdr:row>
      <xdr:rowOff>61383</xdr:rowOff>
    </xdr:from>
    <xdr:to>
      <xdr:col>9</xdr:col>
      <xdr:colOff>495299</xdr:colOff>
      <xdr:row>2026</xdr:row>
      <xdr:rowOff>179358</xdr:rowOff>
    </xdr:to>
    <xdr:pic>
      <xdr:nvPicPr>
        <xdr:cNvPr id="9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49591383"/>
          <a:ext cx="304799" cy="338108"/>
        </a:xfrm>
        <a:prstGeom prst="rect">
          <a:avLst/>
        </a:prstGeom>
        <a:noFill/>
        <a:ln w="9525">
          <a:noFill/>
          <a:miter lim="800000"/>
          <a:headEnd/>
          <a:tailEnd/>
        </a:ln>
      </xdr:spPr>
    </xdr:pic>
    <xdr:clientData/>
  </xdr:twoCellAnchor>
  <xdr:twoCellAnchor editAs="oneCell">
    <xdr:from>
      <xdr:col>1</xdr:col>
      <xdr:colOff>2429935</xdr:colOff>
      <xdr:row>2092</xdr:row>
      <xdr:rowOff>0</xdr:rowOff>
    </xdr:from>
    <xdr:to>
      <xdr:col>2</xdr:col>
      <xdr:colOff>4235</xdr:colOff>
      <xdr:row>2093</xdr:row>
      <xdr:rowOff>151842</xdr:rowOff>
    </xdr:to>
    <xdr:pic>
      <xdr:nvPicPr>
        <xdr:cNvPr id="9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64278933"/>
          <a:ext cx="10584" cy="371976"/>
        </a:xfrm>
        <a:prstGeom prst="rect">
          <a:avLst/>
        </a:prstGeom>
        <a:noFill/>
        <a:ln w="9525">
          <a:noFill/>
          <a:miter lim="800000"/>
          <a:headEnd/>
          <a:tailEnd/>
        </a:ln>
      </xdr:spPr>
    </xdr:pic>
    <xdr:clientData/>
  </xdr:twoCellAnchor>
  <xdr:twoCellAnchor editAs="oneCell">
    <xdr:from>
      <xdr:col>9</xdr:col>
      <xdr:colOff>190500</xdr:colOff>
      <xdr:row>2070</xdr:row>
      <xdr:rowOff>61383</xdr:rowOff>
    </xdr:from>
    <xdr:to>
      <xdr:col>9</xdr:col>
      <xdr:colOff>495299</xdr:colOff>
      <xdr:row>2071</xdr:row>
      <xdr:rowOff>179358</xdr:rowOff>
    </xdr:to>
    <xdr:pic>
      <xdr:nvPicPr>
        <xdr:cNvPr id="9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59497383"/>
          <a:ext cx="304799" cy="338108"/>
        </a:xfrm>
        <a:prstGeom prst="rect">
          <a:avLst/>
        </a:prstGeom>
        <a:noFill/>
        <a:ln w="9525">
          <a:noFill/>
          <a:miter lim="800000"/>
          <a:headEnd/>
          <a:tailEnd/>
        </a:ln>
      </xdr:spPr>
    </xdr:pic>
    <xdr:clientData/>
  </xdr:twoCellAnchor>
  <xdr:twoCellAnchor editAs="oneCell">
    <xdr:from>
      <xdr:col>1</xdr:col>
      <xdr:colOff>2429935</xdr:colOff>
      <xdr:row>2137</xdr:row>
      <xdr:rowOff>0</xdr:rowOff>
    </xdr:from>
    <xdr:to>
      <xdr:col>2</xdr:col>
      <xdr:colOff>4235</xdr:colOff>
      <xdr:row>2138</xdr:row>
      <xdr:rowOff>151842</xdr:rowOff>
    </xdr:to>
    <xdr:pic>
      <xdr:nvPicPr>
        <xdr:cNvPr id="9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74184933"/>
          <a:ext cx="10584" cy="371976"/>
        </a:xfrm>
        <a:prstGeom prst="rect">
          <a:avLst/>
        </a:prstGeom>
        <a:noFill/>
        <a:ln w="9525">
          <a:noFill/>
          <a:miter lim="800000"/>
          <a:headEnd/>
          <a:tailEnd/>
        </a:ln>
      </xdr:spPr>
    </xdr:pic>
    <xdr:clientData/>
  </xdr:twoCellAnchor>
  <xdr:twoCellAnchor editAs="oneCell">
    <xdr:from>
      <xdr:col>9</xdr:col>
      <xdr:colOff>190500</xdr:colOff>
      <xdr:row>2115</xdr:row>
      <xdr:rowOff>61383</xdr:rowOff>
    </xdr:from>
    <xdr:to>
      <xdr:col>9</xdr:col>
      <xdr:colOff>495299</xdr:colOff>
      <xdr:row>2116</xdr:row>
      <xdr:rowOff>179358</xdr:rowOff>
    </xdr:to>
    <xdr:pic>
      <xdr:nvPicPr>
        <xdr:cNvPr id="9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9403383"/>
          <a:ext cx="304799" cy="338108"/>
        </a:xfrm>
        <a:prstGeom prst="rect">
          <a:avLst/>
        </a:prstGeom>
        <a:noFill/>
        <a:ln w="9525">
          <a:noFill/>
          <a:miter lim="800000"/>
          <a:headEnd/>
          <a:tailEnd/>
        </a:ln>
      </xdr:spPr>
    </xdr:pic>
    <xdr:clientData/>
  </xdr:twoCellAnchor>
  <xdr:twoCellAnchor editAs="oneCell">
    <xdr:from>
      <xdr:col>1</xdr:col>
      <xdr:colOff>2429935</xdr:colOff>
      <xdr:row>2182</xdr:row>
      <xdr:rowOff>0</xdr:rowOff>
    </xdr:from>
    <xdr:to>
      <xdr:col>2</xdr:col>
      <xdr:colOff>4235</xdr:colOff>
      <xdr:row>2183</xdr:row>
      <xdr:rowOff>151842</xdr:rowOff>
    </xdr:to>
    <xdr:pic>
      <xdr:nvPicPr>
        <xdr:cNvPr id="9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84090933"/>
          <a:ext cx="10584" cy="371976"/>
        </a:xfrm>
        <a:prstGeom prst="rect">
          <a:avLst/>
        </a:prstGeom>
        <a:noFill/>
        <a:ln w="9525">
          <a:noFill/>
          <a:miter lim="800000"/>
          <a:headEnd/>
          <a:tailEnd/>
        </a:ln>
      </xdr:spPr>
    </xdr:pic>
    <xdr:clientData/>
  </xdr:twoCellAnchor>
  <xdr:twoCellAnchor editAs="oneCell">
    <xdr:from>
      <xdr:col>9</xdr:col>
      <xdr:colOff>190500</xdr:colOff>
      <xdr:row>2160</xdr:row>
      <xdr:rowOff>61383</xdr:rowOff>
    </xdr:from>
    <xdr:to>
      <xdr:col>9</xdr:col>
      <xdr:colOff>495299</xdr:colOff>
      <xdr:row>2161</xdr:row>
      <xdr:rowOff>179358</xdr:rowOff>
    </xdr:to>
    <xdr:pic>
      <xdr:nvPicPr>
        <xdr:cNvPr id="10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79309383"/>
          <a:ext cx="304799" cy="338108"/>
        </a:xfrm>
        <a:prstGeom prst="rect">
          <a:avLst/>
        </a:prstGeom>
        <a:noFill/>
        <a:ln w="9525">
          <a:noFill/>
          <a:miter lim="800000"/>
          <a:headEnd/>
          <a:tailEnd/>
        </a:ln>
      </xdr:spPr>
    </xdr:pic>
    <xdr:clientData/>
  </xdr:twoCellAnchor>
  <xdr:twoCellAnchor editAs="oneCell">
    <xdr:from>
      <xdr:col>1</xdr:col>
      <xdr:colOff>2429935</xdr:colOff>
      <xdr:row>2227</xdr:row>
      <xdr:rowOff>0</xdr:rowOff>
    </xdr:from>
    <xdr:to>
      <xdr:col>2</xdr:col>
      <xdr:colOff>4235</xdr:colOff>
      <xdr:row>2228</xdr:row>
      <xdr:rowOff>151842</xdr:rowOff>
    </xdr:to>
    <xdr:pic>
      <xdr:nvPicPr>
        <xdr:cNvPr id="10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93996933"/>
          <a:ext cx="10584" cy="371976"/>
        </a:xfrm>
        <a:prstGeom prst="rect">
          <a:avLst/>
        </a:prstGeom>
        <a:noFill/>
        <a:ln w="9525">
          <a:noFill/>
          <a:miter lim="800000"/>
          <a:headEnd/>
          <a:tailEnd/>
        </a:ln>
      </xdr:spPr>
    </xdr:pic>
    <xdr:clientData/>
  </xdr:twoCellAnchor>
  <xdr:twoCellAnchor editAs="oneCell">
    <xdr:from>
      <xdr:col>9</xdr:col>
      <xdr:colOff>190500</xdr:colOff>
      <xdr:row>2205</xdr:row>
      <xdr:rowOff>61383</xdr:rowOff>
    </xdr:from>
    <xdr:to>
      <xdr:col>9</xdr:col>
      <xdr:colOff>495299</xdr:colOff>
      <xdr:row>2206</xdr:row>
      <xdr:rowOff>179358</xdr:rowOff>
    </xdr:to>
    <xdr:pic>
      <xdr:nvPicPr>
        <xdr:cNvPr id="10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89215383"/>
          <a:ext cx="304799" cy="338108"/>
        </a:xfrm>
        <a:prstGeom prst="rect">
          <a:avLst/>
        </a:prstGeom>
        <a:noFill/>
        <a:ln w="9525">
          <a:noFill/>
          <a:miter lim="800000"/>
          <a:headEnd/>
          <a:tailEnd/>
        </a:ln>
      </xdr:spPr>
    </xdr:pic>
    <xdr:clientData/>
  </xdr:twoCellAnchor>
  <xdr:twoCellAnchor editAs="oneCell">
    <xdr:from>
      <xdr:col>1</xdr:col>
      <xdr:colOff>2429935</xdr:colOff>
      <xdr:row>2272</xdr:row>
      <xdr:rowOff>0</xdr:rowOff>
    </xdr:from>
    <xdr:to>
      <xdr:col>2</xdr:col>
      <xdr:colOff>4235</xdr:colOff>
      <xdr:row>2273</xdr:row>
      <xdr:rowOff>151842</xdr:rowOff>
    </xdr:to>
    <xdr:pic>
      <xdr:nvPicPr>
        <xdr:cNvPr id="10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03902933"/>
          <a:ext cx="10584" cy="371976"/>
        </a:xfrm>
        <a:prstGeom prst="rect">
          <a:avLst/>
        </a:prstGeom>
        <a:noFill/>
        <a:ln w="9525">
          <a:noFill/>
          <a:miter lim="800000"/>
          <a:headEnd/>
          <a:tailEnd/>
        </a:ln>
      </xdr:spPr>
    </xdr:pic>
    <xdr:clientData/>
  </xdr:twoCellAnchor>
  <xdr:twoCellAnchor editAs="oneCell">
    <xdr:from>
      <xdr:col>9</xdr:col>
      <xdr:colOff>190500</xdr:colOff>
      <xdr:row>2250</xdr:row>
      <xdr:rowOff>61383</xdr:rowOff>
    </xdr:from>
    <xdr:to>
      <xdr:col>9</xdr:col>
      <xdr:colOff>495299</xdr:colOff>
      <xdr:row>2251</xdr:row>
      <xdr:rowOff>179358</xdr:rowOff>
    </xdr:to>
    <xdr:pic>
      <xdr:nvPicPr>
        <xdr:cNvPr id="10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99121383"/>
          <a:ext cx="304799" cy="338108"/>
        </a:xfrm>
        <a:prstGeom prst="rect">
          <a:avLst/>
        </a:prstGeom>
        <a:noFill/>
        <a:ln w="9525">
          <a:noFill/>
          <a:miter lim="800000"/>
          <a:headEnd/>
          <a:tailEnd/>
        </a:ln>
      </xdr:spPr>
    </xdr:pic>
    <xdr:clientData/>
  </xdr:twoCellAnchor>
  <xdr:twoCellAnchor editAs="oneCell">
    <xdr:from>
      <xdr:col>1</xdr:col>
      <xdr:colOff>2429935</xdr:colOff>
      <xdr:row>2317</xdr:row>
      <xdr:rowOff>0</xdr:rowOff>
    </xdr:from>
    <xdr:to>
      <xdr:col>2</xdr:col>
      <xdr:colOff>4235</xdr:colOff>
      <xdr:row>2318</xdr:row>
      <xdr:rowOff>151842</xdr:rowOff>
    </xdr:to>
    <xdr:pic>
      <xdr:nvPicPr>
        <xdr:cNvPr id="10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13808933"/>
          <a:ext cx="10584" cy="371976"/>
        </a:xfrm>
        <a:prstGeom prst="rect">
          <a:avLst/>
        </a:prstGeom>
        <a:noFill/>
        <a:ln w="9525">
          <a:noFill/>
          <a:miter lim="800000"/>
          <a:headEnd/>
          <a:tailEnd/>
        </a:ln>
      </xdr:spPr>
    </xdr:pic>
    <xdr:clientData/>
  </xdr:twoCellAnchor>
  <xdr:twoCellAnchor editAs="oneCell">
    <xdr:from>
      <xdr:col>9</xdr:col>
      <xdr:colOff>190500</xdr:colOff>
      <xdr:row>2295</xdr:row>
      <xdr:rowOff>61383</xdr:rowOff>
    </xdr:from>
    <xdr:to>
      <xdr:col>9</xdr:col>
      <xdr:colOff>495299</xdr:colOff>
      <xdr:row>2296</xdr:row>
      <xdr:rowOff>179358</xdr:rowOff>
    </xdr:to>
    <xdr:pic>
      <xdr:nvPicPr>
        <xdr:cNvPr id="10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09027383"/>
          <a:ext cx="304799" cy="338108"/>
        </a:xfrm>
        <a:prstGeom prst="rect">
          <a:avLst/>
        </a:prstGeom>
        <a:noFill/>
        <a:ln w="9525">
          <a:noFill/>
          <a:miter lim="800000"/>
          <a:headEnd/>
          <a:tailEnd/>
        </a:ln>
      </xdr:spPr>
    </xdr:pic>
    <xdr:clientData/>
  </xdr:twoCellAnchor>
  <xdr:twoCellAnchor editAs="oneCell">
    <xdr:from>
      <xdr:col>1</xdr:col>
      <xdr:colOff>2429935</xdr:colOff>
      <xdr:row>2362</xdr:row>
      <xdr:rowOff>0</xdr:rowOff>
    </xdr:from>
    <xdr:to>
      <xdr:col>2</xdr:col>
      <xdr:colOff>4235</xdr:colOff>
      <xdr:row>2363</xdr:row>
      <xdr:rowOff>151842</xdr:rowOff>
    </xdr:to>
    <xdr:pic>
      <xdr:nvPicPr>
        <xdr:cNvPr id="10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23714933"/>
          <a:ext cx="10584" cy="371976"/>
        </a:xfrm>
        <a:prstGeom prst="rect">
          <a:avLst/>
        </a:prstGeom>
        <a:noFill/>
        <a:ln w="9525">
          <a:noFill/>
          <a:miter lim="800000"/>
          <a:headEnd/>
          <a:tailEnd/>
        </a:ln>
      </xdr:spPr>
    </xdr:pic>
    <xdr:clientData/>
  </xdr:twoCellAnchor>
  <xdr:twoCellAnchor editAs="oneCell">
    <xdr:from>
      <xdr:col>9</xdr:col>
      <xdr:colOff>190500</xdr:colOff>
      <xdr:row>2340</xdr:row>
      <xdr:rowOff>61383</xdr:rowOff>
    </xdr:from>
    <xdr:to>
      <xdr:col>9</xdr:col>
      <xdr:colOff>495299</xdr:colOff>
      <xdr:row>2341</xdr:row>
      <xdr:rowOff>179358</xdr:rowOff>
    </xdr:to>
    <xdr:pic>
      <xdr:nvPicPr>
        <xdr:cNvPr id="10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18933383"/>
          <a:ext cx="304799" cy="338108"/>
        </a:xfrm>
        <a:prstGeom prst="rect">
          <a:avLst/>
        </a:prstGeom>
        <a:noFill/>
        <a:ln w="9525">
          <a:noFill/>
          <a:miter lim="800000"/>
          <a:headEnd/>
          <a:tailEnd/>
        </a:ln>
      </xdr:spPr>
    </xdr:pic>
    <xdr:clientData/>
  </xdr:twoCellAnchor>
  <xdr:twoCellAnchor editAs="oneCell">
    <xdr:from>
      <xdr:col>1</xdr:col>
      <xdr:colOff>2429935</xdr:colOff>
      <xdr:row>2407</xdr:row>
      <xdr:rowOff>0</xdr:rowOff>
    </xdr:from>
    <xdr:to>
      <xdr:col>2</xdr:col>
      <xdr:colOff>4235</xdr:colOff>
      <xdr:row>2408</xdr:row>
      <xdr:rowOff>151842</xdr:rowOff>
    </xdr:to>
    <xdr:pic>
      <xdr:nvPicPr>
        <xdr:cNvPr id="10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33620933"/>
          <a:ext cx="10584" cy="371976"/>
        </a:xfrm>
        <a:prstGeom prst="rect">
          <a:avLst/>
        </a:prstGeom>
        <a:noFill/>
        <a:ln w="9525">
          <a:noFill/>
          <a:miter lim="800000"/>
          <a:headEnd/>
          <a:tailEnd/>
        </a:ln>
      </xdr:spPr>
    </xdr:pic>
    <xdr:clientData/>
  </xdr:twoCellAnchor>
  <xdr:twoCellAnchor editAs="oneCell">
    <xdr:from>
      <xdr:col>9</xdr:col>
      <xdr:colOff>190500</xdr:colOff>
      <xdr:row>2385</xdr:row>
      <xdr:rowOff>61383</xdr:rowOff>
    </xdr:from>
    <xdr:to>
      <xdr:col>9</xdr:col>
      <xdr:colOff>495299</xdr:colOff>
      <xdr:row>2386</xdr:row>
      <xdr:rowOff>179358</xdr:rowOff>
    </xdr:to>
    <xdr:pic>
      <xdr:nvPicPr>
        <xdr:cNvPr id="11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28839383"/>
          <a:ext cx="304799" cy="338108"/>
        </a:xfrm>
        <a:prstGeom prst="rect">
          <a:avLst/>
        </a:prstGeom>
        <a:noFill/>
        <a:ln w="9525">
          <a:noFill/>
          <a:miter lim="800000"/>
          <a:headEnd/>
          <a:tailEnd/>
        </a:ln>
      </xdr:spPr>
    </xdr:pic>
    <xdr:clientData/>
  </xdr:twoCellAnchor>
  <xdr:twoCellAnchor editAs="oneCell">
    <xdr:from>
      <xdr:col>1</xdr:col>
      <xdr:colOff>2429935</xdr:colOff>
      <xdr:row>2452</xdr:row>
      <xdr:rowOff>0</xdr:rowOff>
    </xdr:from>
    <xdr:to>
      <xdr:col>2</xdr:col>
      <xdr:colOff>4235</xdr:colOff>
      <xdr:row>2453</xdr:row>
      <xdr:rowOff>151842</xdr:rowOff>
    </xdr:to>
    <xdr:pic>
      <xdr:nvPicPr>
        <xdr:cNvPr id="11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43526933"/>
          <a:ext cx="10584" cy="371976"/>
        </a:xfrm>
        <a:prstGeom prst="rect">
          <a:avLst/>
        </a:prstGeom>
        <a:noFill/>
        <a:ln w="9525">
          <a:noFill/>
          <a:miter lim="800000"/>
          <a:headEnd/>
          <a:tailEnd/>
        </a:ln>
      </xdr:spPr>
    </xdr:pic>
    <xdr:clientData/>
  </xdr:twoCellAnchor>
  <xdr:twoCellAnchor editAs="oneCell">
    <xdr:from>
      <xdr:col>9</xdr:col>
      <xdr:colOff>190500</xdr:colOff>
      <xdr:row>2430</xdr:row>
      <xdr:rowOff>61383</xdr:rowOff>
    </xdr:from>
    <xdr:to>
      <xdr:col>9</xdr:col>
      <xdr:colOff>495299</xdr:colOff>
      <xdr:row>2431</xdr:row>
      <xdr:rowOff>179358</xdr:rowOff>
    </xdr:to>
    <xdr:pic>
      <xdr:nvPicPr>
        <xdr:cNvPr id="11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38745383"/>
          <a:ext cx="304799" cy="338108"/>
        </a:xfrm>
        <a:prstGeom prst="rect">
          <a:avLst/>
        </a:prstGeom>
        <a:noFill/>
        <a:ln w="9525">
          <a:noFill/>
          <a:miter lim="800000"/>
          <a:headEnd/>
          <a:tailEnd/>
        </a:ln>
      </xdr:spPr>
    </xdr:pic>
    <xdr:clientData/>
  </xdr:twoCellAnchor>
  <xdr:twoCellAnchor editAs="oneCell">
    <xdr:from>
      <xdr:col>1</xdr:col>
      <xdr:colOff>2429935</xdr:colOff>
      <xdr:row>2497</xdr:row>
      <xdr:rowOff>0</xdr:rowOff>
    </xdr:from>
    <xdr:to>
      <xdr:col>2</xdr:col>
      <xdr:colOff>4235</xdr:colOff>
      <xdr:row>2498</xdr:row>
      <xdr:rowOff>151842</xdr:rowOff>
    </xdr:to>
    <xdr:pic>
      <xdr:nvPicPr>
        <xdr:cNvPr id="11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53432933"/>
          <a:ext cx="10584" cy="371976"/>
        </a:xfrm>
        <a:prstGeom prst="rect">
          <a:avLst/>
        </a:prstGeom>
        <a:noFill/>
        <a:ln w="9525">
          <a:noFill/>
          <a:miter lim="800000"/>
          <a:headEnd/>
          <a:tailEnd/>
        </a:ln>
      </xdr:spPr>
    </xdr:pic>
    <xdr:clientData/>
  </xdr:twoCellAnchor>
  <xdr:twoCellAnchor editAs="oneCell">
    <xdr:from>
      <xdr:col>9</xdr:col>
      <xdr:colOff>190500</xdr:colOff>
      <xdr:row>2475</xdr:row>
      <xdr:rowOff>61383</xdr:rowOff>
    </xdr:from>
    <xdr:to>
      <xdr:col>9</xdr:col>
      <xdr:colOff>495299</xdr:colOff>
      <xdr:row>2476</xdr:row>
      <xdr:rowOff>179358</xdr:rowOff>
    </xdr:to>
    <xdr:pic>
      <xdr:nvPicPr>
        <xdr:cNvPr id="11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48651383"/>
          <a:ext cx="304799" cy="338108"/>
        </a:xfrm>
        <a:prstGeom prst="rect">
          <a:avLst/>
        </a:prstGeom>
        <a:noFill/>
        <a:ln w="9525">
          <a:noFill/>
          <a:miter lim="800000"/>
          <a:headEnd/>
          <a:tailEnd/>
        </a:ln>
      </xdr:spPr>
    </xdr:pic>
    <xdr:clientData/>
  </xdr:twoCellAnchor>
  <xdr:twoCellAnchor editAs="oneCell">
    <xdr:from>
      <xdr:col>1</xdr:col>
      <xdr:colOff>2429935</xdr:colOff>
      <xdr:row>2542</xdr:row>
      <xdr:rowOff>0</xdr:rowOff>
    </xdr:from>
    <xdr:to>
      <xdr:col>2</xdr:col>
      <xdr:colOff>4235</xdr:colOff>
      <xdr:row>2543</xdr:row>
      <xdr:rowOff>151842</xdr:rowOff>
    </xdr:to>
    <xdr:pic>
      <xdr:nvPicPr>
        <xdr:cNvPr id="11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63338933"/>
          <a:ext cx="10584" cy="371976"/>
        </a:xfrm>
        <a:prstGeom prst="rect">
          <a:avLst/>
        </a:prstGeom>
        <a:noFill/>
        <a:ln w="9525">
          <a:noFill/>
          <a:miter lim="800000"/>
          <a:headEnd/>
          <a:tailEnd/>
        </a:ln>
      </xdr:spPr>
    </xdr:pic>
    <xdr:clientData/>
  </xdr:twoCellAnchor>
  <xdr:twoCellAnchor editAs="oneCell">
    <xdr:from>
      <xdr:col>9</xdr:col>
      <xdr:colOff>190500</xdr:colOff>
      <xdr:row>2520</xdr:row>
      <xdr:rowOff>61383</xdr:rowOff>
    </xdr:from>
    <xdr:to>
      <xdr:col>9</xdr:col>
      <xdr:colOff>495299</xdr:colOff>
      <xdr:row>2521</xdr:row>
      <xdr:rowOff>179358</xdr:rowOff>
    </xdr:to>
    <xdr:pic>
      <xdr:nvPicPr>
        <xdr:cNvPr id="11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58557383"/>
          <a:ext cx="304799" cy="338108"/>
        </a:xfrm>
        <a:prstGeom prst="rect">
          <a:avLst/>
        </a:prstGeom>
        <a:noFill/>
        <a:ln w="9525">
          <a:noFill/>
          <a:miter lim="800000"/>
          <a:headEnd/>
          <a:tailEnd/>
        </a:ln>
      </xdr:spPr>
    </xdr:pic>
    <xdr:clientData/>
  </xdr:twoCellAnchor>
  <xdr:twoCellAnchor editAs="oneCell">
    <xdr:from>
      <xdr:col>1</xdr:col>
      <xdr:colOff>2429935</xdr:colOff>
      <xdr:row>2587</xdr:row>
      <xdr:rowOff>0</xdr:rowOff>
    </xdr:from>
    <xdr:to>
      <xdr:col>2</xdr:col>
      <xdr:colOff>4235</xdr:colOff>
      <xdr:row>2588</xdr:row>
      <xdr:rowOff>151842</xdr:rowOff>
    </xdr:to>
    <xdr:pic>
      <xdr:nvPicPr>
        <xdr:cNvPr id="11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73244933"/>
          <a:ext cx="10584" cy="371976"/>
        </a:xfrm>
        <a:prstGeom prst="rect">
          <a:avLst/>
        </a:prstGeom>
        <a:noFill/>
        <a:ln w="9525">
          <a:noFill/>
          <a:miter lim="800000"/>
          <a:headEnd/>
          <a:tailEnd/>
        </a:ln>
      </xdr:spPr>
    </xdr:pic>
    <xdr:clientData/>
  </xdr:twoCellAnchor>
  <xdr:twoCellAnchor editAs="oneCell">
    <xdr:from>
      <xdr:col>9</xdr:col>
      <xdr:colOff>190500</xdr:colOff>
      <xdr:row>2565</xdr:row>
      <xdr:rowOff>61383</xdr:rowOff>
    </xdr:from>
    <xdr:to>
      <xdr:col>9</xdr:col>
      <xdr:colOff>495299</xdr:colOff>
      <xdr:row>2566</xdr:row>
      <xdr:rowOff>179358</xdr:rowOff>
    </xdr:to>
    <xdr:pic>
      <xdr:nvPicPr>
        <xdr:cNvPr id="11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68463383"/>
          <a:ext cx="304799" cy="338108"/>
        </a:xfrm>
        <a:prstGeom prst="rect">
          <a:avLst/>
        </a:prstGeom>
        <a:noFill/>
        <a:ln w="9525">
          <a:noFill/>
          <a:miter lim="800000"/>
          <a:headEnd/>
          <a:tailEnd/>
        </a:ln>
      </xdr:spPr>
    </xdr:pic>
    <xdr:clientData/>
  </xdr:twoCellAnchor>
  <xdr:twoCellAnchor editAs="oneCell">
    <xdr:from>
      <xdr:col>1</xdr:col>
      <xdr:colOff>2429935</xdr:colOff>
      <xdr:row>2632</xdr:row>
      <xdr:rowOff>0</xdr:rowOff>
    </xdr:from>
    <xdr:to>
      <xdr:col>2</xdr:col>
      <xdr:colOff>4235</xdr:colOff>
      <xdr:row>2633</xdr:row>
      <xdr:rowOff>151842</xdr:rowOff>
    </xdr:to>
    <xdr:pic>
      <xdr:nvPicPr>
        <xdr:cNvPr id="11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83150933"/>
          <a:ext cx="10584" cy="371976"/>
        </a:xfrm>
        <a:prstGeom prst="rect">
          <a:avLst/>
        </a:prstGeom>
        <a:noFill/>
        <a:ln w="9525">
          <a:noFill/>
          <a:miter lim="800000"/>
          <a:headEnd/>
          <a:tailEnd/>
        </a:ln>
      </xdr:spPr>
    </xdr:pic>
    <xdr:clientData/>
  </xdr:twoCellAnchor>
  <xdr:twoCellAnchor editAs="oneCell">
    <xdr:from>
      <xdr:col>9</xdr:col>
      <xdr:colOff>190500</xdr:colOff>
      <xdr:row>2610</xdr:row>
      <xdr:rowOff>61383</xdr:rowOff>
    </xdr:from>
    <xdr:to>
      <xdr:col>9</xdr:col>
      <xdr:colOff>495299</xdr:colOff>
      <xdr:row>2611</xdr:row>
      <xdr:rowOff>179358</xdr:rowOff>
    </xdr:to>
    <xdr:pic>
      <xdr:nvPicPr>
        <xdr:cNvPr id="12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78369383"/>
          <a:ext cx="304799" cy="338108"/>
        </a:xfrm>
        <a:prstGeom prst="rect">
          <a:avLst/>
        </a:prstGeom>
        <a:noFill/>
        <a:ln w="9525">
          <a:noFill/>
          <a:miter lim="800000"/>
          <a:headEnd/>
          <a:tailEnd/>
        </a:ln>
      </xdr:spPr>
    </xdr:pic>
    <xdr:clientData/>
  </xdr:twoCellAnchor>
  <xdr:twoCellAnchor editAs="oneCell">
    <xdr:from>
      <xdr:col>1</xdr:col>
      <xdr:colOff>2429935</xdr:colOff>
      <xdr:row>2677</xdr:row>
      <xdr:rowOff>0</xdr:rowOff>
    </xdr:from>
    <xdr:to>
      <xdr:col>2</xdr:col>
      <xdr:colOff>4235</xdr:colOff>
      <xdr:row>2678</xdr:row>
      <xdr:rowOff>151842</xdr:rowOff>
    </xdr:to>
    <xdr:pic>
      <xdr:nvPicPr>
        <xdr:cNvPr id="12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93056933"/>
          <a:ext cx="10584" cy="371976"/>
        </a:xfrm>
        <a:prstGeom prst="rect">
          <a:avLst/>
        </a:prstGeom>
        <a:noFill/>
        <a:ln w="9525">
          <a:noFill/>
          <a:miter lim="800000"/>
          <a:headEnd/>
          <a:tailEnd/>
        </a:ln>
      </xdr:spPr>
    </xdr:pic>
    <xdr:clientData/>
  </xdr:twoCellAnchor>
  <xdr:twoCellAnchor editAs="oneCell">
    <xdr:from>
      <xdr:col>9</xdr:col>
      <xdr:colOff>190500</xdr:colOff>
      <xdr:row>2655</xdr:row>
      <xdr:rowOff>61383</xdr:rowOff>
    </xdr:from>
    <xdr:to>
      <xdr:col>9</xdr:col>
      <xdr:colOff>495299</xdr:colOff>
      <xdr:row>2656</xdr:row>
      <xdr:rowOff>179358</xdr:rowOff>
    </xdr:to>
    <xdr:pic>
      <xdr:nvPicPr>
        <xdr:cNvPr id="12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88275383"/>
          <a:ext cx="304799" cy="338108"/>
        </a:xfrm>
        <a:prstGeom prst="rect">
          <a:avLst/>
        </a:prstGeom>
        <a:noFill/>
        <a:ln w="9525">
          <a:noFill/>
          <a:miter lim="800000"/>
          <a:headEnd/>
          <a:tailEnd/>
        </a:ln>
      </xdr:spPr>
    </xdr:pic>
    <xdr:clientData/>
  </xdr:twoCellAnchor>
  <xdr:twoCellAnchor editAs="oneCell">
    <xdr:from>
      <xdr:col>1</xdr:col>
      <xdr:colOff>2429935</xdr:colOff>
      <xdr:row>2722</xdr:row>
      <xdr:rowOff>0</xdr:rowOff>
    </xdr:from>
    <xdr:to>
      <xdr:col>2</xdr:col>
      <xdr:colOff>4235</xdr:colOff>
      <xdr:row>2723</xdr:row>
      <xdr:rowOff>151842</xdr:rowOff>
    </xdr:to>
    <xdr:pic>
      <xdr:nvPicPr>
        <xdr:cNvPr id="12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02962933"/>
          <a:ext cx="10584" cy="371976"/>
        </a:xfrm>
        <a:prstGeom prst="rect">
          <a:avLst/>
        </a:prstGeom>
        <a:noFill/>
        <a:ln w="9525">
          <a:noFill/>
          <a:miter lim="800000"/>
          <a:headEnd/>
          <a:tailEnd/>
        </a:ln>
      </xdr:spPr>
    </xdr:pic>
    <xdr:clientData/>
  </xdr:twoCellAnchor>
  <xdr:twoCellAnchor editAs="oneCell">
    <xdr:from>
      <xdr:col>9</xdr:col>
      <xdr:colOff>190500</xdr:colOff>
      <xdr:row>2700</xdr:row>
      <xdr:rowOff>61383</xdr:rowOff>
    </xdr:from>
    <xdr:to>
      <xdr:col>9</xdr:col>
      <xdr:colOff>495299</xdr:colOff>
      <xdr:row>2701</xdr:row>
      <xdr:rowOff>179358</xdr:rowOff>
    </xdr:to>
    <xdr:pic>
      <xdr:nvPicPr>
        <xdr:cNvPr id="12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98181383"/>
          <a:ext cx="304799" cy="338108"/>
        </a:xfrm>
        <a:prstGeom prst="rect">
          <a:avLst/>
        </a:prstGeom>
        <a:noFill/>
        <a:ln w="9525">
          <a:noFill/>
          <a:miter lim="800000"/>
          <a:headEnd/>
          <a:tailEnd/>
        </a:ln>
      </xdr:spPr>
    </xdr:pic>
    <xdr:clientData/>
  </xdr:twoCellAnchor>
  <xdr:twoCellAnchor editAs="oneCell">
    <xdr:from>
      <xdr:col>1</xdr:col>
      <xdr:colOff>2429935</xdr:colOff>
      <xdr:row>2767</xdr:row>
      <xdr:rowOff>0</xdr:rowOff>
    </xdr:from>
    <xdr:to>
      <xdr:col>2</xdr:col>
      <xdr:colOff>4235</xdr:colOff>
      <xdr:row>2768</xdr:row>
      <xdr:rowOff>151842</xdr:rowOff>
    </xdr:to>
    <xdr:pic>
      <xdr:nvPicPr>
        <xdr:cNvPr id="12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12868933"/>
          <a:ext cx="10584" cy="371976"/>
        </a:xfrm>
        <a:prstGeom prst="rect">
          <a:avLst/>
        </a:prstGeom>
        <a:noFill/>
        <a:ln w="9525">
          <a:noFill/>
          <a:miter lim="800000"/>
          <a:headEnd/>
          <a:tailEnd/>
        </a:ln>
      </xdr:spPr>
    </xdr:pic>
    <xdr:clientData/>
  </xdr:twoCellAnchor>
  <xdr:twoCellAnchor editAs="oneCell">
    <xdr:from>
      <xdr:col>9</xdr:col>
      <xdr:colOff>190500</xdr:colOff>
      <xdr:row>2745</xdr:row>
      <xdr:rowOff>61383</xdr:rowOff>
    </xdr:from>
    <xdr:to>
      <xdr:col>9</xdr:col>
      <xdr:colOff>495299</xdr:colOff>
      <xdr:row>2746</xdr:row>
      <xdr:rowOff>179358</xdr:rowOff>
    </xdr:to>
    <xdr:pic>
      <xdr:nvPicPr>
        <xdr:cNvPr id="12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08087383"/>
          <a:ext cx="304799" cy="338108"/>
        </a:xfrm>
        <a:prstGeom prst="rect">
          <a:avLst/>
        </a:prstGeom>
        <a:noFill/>
        <a:ln w="9525">
          <a:noFill/>
          <a:miter lim="800000"/>
          <a:headEnd/>
          <a:tailEnd/>
        </a:ln>
      </xdr:spPr>
    </xdr:pic>
    <xdr:clientData/>
  </xdr:twoCellAnchor>
  <xdr:twoCellAnchor editAs="oneCell">
    <xdr:from>
      <xdr:col>1</xdr:col>
      <xdr:colOff>2429935</xdr:colOff>
      <xdr:row>2812</xdr:row>
      <xdr:rowOff>0</xdr:rowOff>
    </xdr:from>
    <xdr:to>
      <xdr:col>2</xdr:col>
      <xdr:colOff>4235</xdr:colOff>
      <xdr:row>2813</xdr:row>
      <xdr:rowOff>151842</xdr:rowOff>
    </xdr:to>
    <xdr:pic>
      <xdr:nvPicPr>
        <xdr:cNvPr id="12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22774933"/>
          <a:ext cx="10584" cy="371976"/>
        </a:xfrm>
        <a:prstGeom prst="rect">
          <a:avLst/>
        </a:prstGeom>
        <a:noFill/>
        <a:ln w="9525">
          <a:noFill/>
          <a:miter lim="800000"/>
          <a:headEnd/>
          <a:tailEnd/>
        </a:ln>
      </xdr:spPr>
    </xdr:pic>
    <xdr:clientData/>
  </xdr:twoCellAnchor>
  <xdr:twoCellAnchor editAs="oneCell">
    <xdr:from>
      <xdr:col>9</xdr:col>
      <xdr:colOff>190500</xdr:colOff>
      <xdr:row>2790</xdr:row>
      <xdr:rowOff>61383</xdr:rowOff>
    </xdr:from>
    <xdr:to>
      <xdr:col>9</xdr:col>
      <xdr:colOff>495299</xdr:colOff>
      <xdr:row>2791</xdr:row>
      <xdr:rowOff>179358</xdr:rowOff>
    </xdr:to>
    <xdr:pic>
      <xdr:nvPicPr>
        <xdr:cNvPr id="12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17993383"/>
          <a:ext cx="304799" cy="338108"/>
        </a:xfrm>
        <a:prstGeom prst="rect">
          <a:avLst/>
        </a:prstGeom>
        <a:noFill/>
        <a:ln w="9525">
          <a:noFill/>
          <a:miter lim="800000"/>
          <a:headEnd/>
          <a:tailEnd/>
        </a:ln>
      </xdr:spPr>
    </xdr:pic>
    <xdr:clientData/>
  </xdr:twoCellAnchor>
  <xdr:twoCellAnchor editAs="oneCell">
    <xdr:from>
      <xdr:col>1</xdr:col>
      <xdr:colOff>2429935</xdr:colOff>
      <xdr:row>2857</xdr:row>
      <xdr:rowOff>0</xdr:rowOff>
    </xdr:from>
    <xdr:to>
      <xdr:col>2</xdr:col>
      <xdr:colOff>4235</xdr:colOff>
      <xdr:row>2858</xdr:row>
      <xdr:rowOff>151842</xdr:rowOff>
    </xdr:to>
    <xdr:pic>
      <xdr:nvPicPr>
        <xdr:cNvPr id="12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32680933"/>
          <a:ext cx="10584" cy="371976"/>
        </a:xfrm>
        <a:prstGeom prst="rect">
          <a:avLst/>
        </a:prstGeom>
        <a:noFill/>
        <a:ln w="9525">
          <a:noFill/>
          <a:miter lim="800000"/>
          <a:headEnd/>
          <a:tailEnd/>
        </a:ln>
      </xdr:spPr>
    </xdr:pic>
    <xdr:clientData/>
  </xdr:twoCellAnchor>
  <xdr:twoCellAnchor editAs="oneCell">
    <xdr:from>
      <xdr:col>9</xdr:col>
      <xdr:colOff>190500</xdr:colOff>
      <xdr:row>2835</xdr:row>
      <xdr:rowOff>61383</xdr:rowOff>
    </xdr:from>
    <xdr:to>
      <xdr:col>9</xdr:col>
      <xdr:colOff>495299</xdr:colOff>
      <xdr:row>2836</xdr:row>
      <xdr:rowOff>179358</xdr:rowOff>
    </xdr:to>
    <xdr:pic>
      <xdr:nvPicPr>
        <xdr:cNvPr id="13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27899383"/>
          <a:ext cx="304799" cy="338108"/>
        </a:xfrm>
        <a:prstGeom prst="rect">
          <a:avLst/>
        </a:prstGeom>
        <a:noFill/>
        <a:ln w="9525">
          <a:noFill/>
          <a:miter lim="800000"/>
          <a:headEnd/>
          <a:tailEnd/>
        </a:ln>
      </xdr:spPr>
    </xdr:pic>
    <xdr:clientData/>
  </xdr:twoCellAnchor>
  <xdr:twoCellAnchor editAs="oneCell">
    <xdr:from>
      <xdr:col>1</xdr:col>
      <xdr:colOff>2429935</xdr:colOff>
      <xdr:row>2902</xdr:row>
      <xdr:rowOff>0</xdr:rowOff>
    </xdr:from>
    <xdr:to>
      <xdr:col>2</xdr:col>
      <xdr:colOff>4235</xdr:colOff>
      <xdr:row>2903</xdr:row>
      <xdr:rowOff>151842</xdr:rowOff>
    </xdr:to>
    <xdr:pic>
      <xdr:nvPicPr>
        <xdr:cNvPr id="13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42586933"/>
          <a:ext cx="10584" cy="371976"/>
        </a:xfrm>
        <a:prstGeom prst="rect">
          <a:avLst/>
        </a:prstGeom>
        <a:noFill/>
        <a:ln w="9525">
          <a:noFill/>
          <a:miter lim="800000"/>
          <a:headEnd/>
          <a:tailEnd/>
        </a:ln>
      </xdr:spPr>
    </xdr:pic>
    <xdr:clientData/>
  </xdr:twoCellAnchor>
  <xdr:twoCellAnchor editAs="oneCell">
    <xdr:from>
      <xdr:col>9</xdr:col>
      <xdr:colOff>190500</xdr:colOff>
      <xdr:row>2880</xdr:row>
      <xdr:rowOff>61383</xdr:rowOff>
    </xdr:from>
    <xdr:to>
      <xdr:col>9</xdr:col>
      <xdr:colOff>495299</xdr:colOff>
      <xdr:row>2881</xdr:row>
      <xdr:rowOff>179358</xdr:rowOff>
    </xdr:to>
    <xdr:pic>
      <xdr:nvPicPr>
        <xdr:cNvPr id="13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37805383"/>
          <a:ext cx="304799" cy="338108"/>
        </a:xfrm>
        <a:prstGeom prst="rect">
          <a:avLst/>
        </a:prstGeom>
        <a:noFill/>
        <a:ln w="9525">
          <a:noFill/>
          <a:miter lim="800000"/>
          <a:headEnd/>
          <a:tailEnd/>
        </a:ln>
      </xdr:spPr>
    </xdr:pic>
    <xdr:clientData/>
  </xdr:twoCellAnchor>
  <xdr:twoCellAnchor editAs="oneCell">
    <xdr:from>
      <xdr:col>1</xdr:col>
      <xdr:colOff>2429935</xdr:colOff>
      <xdr:row>2947</xdr:row>
      <xdr:rowOff>0</xdr:rowOff>
    </xdr:from>
    <xdr:to>
      <xdr:col>2</xdr:col>
      <xdr:colOff>4235</xdr:colOff>
      <xdr:row>2948</xdr:row>
      <xdr:rowOff>151842</xdr:rowOff>
    </xdr:to>
    <xdr:pic>
      <xdr:nvPicPr>
        <xdr:cNvPr id="13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52492933"/>
          <a:ext cx="10584" cy="371976"/>
        </a:xfrm>
        <a:prstGeom prst="rect">
          <a:avLst/>
        </a:prstGeom>
        <a:noFill/>
        <a:ln w="9525">
          <a:noFill/>
          <a:miter lim="800000"/>
          <a:headEnd/>
          <a:tailEnd/>
        </a:ln>
      </xdr:spPr>
    </xdr:pic>
    <xdr:clientData/>
  </xdr:twoCellAnchor>
  <xdr:twoCellAnchor editAs="oneCell">
    <xdr:from>
      <xdr:col>9</xdr:col>
      <xdr:colOff>190500</xdr:colOff>
      <xdr:row>2925</xdr:row>
      <xdr:rowOff>61383</xdr:rowOff>
    </xdr:from>
    <xdr:to>
      <xdr:col>9</xdr:col>
      <xdr:colOff>495299</xdr:colOff>
      <xdr:row>2926</xdr:row>
      <xdr:rowOff>179358</xdr:rowOff>
    </xdr:to>
    <xdr:pic>
      <xdr:nvPicPr>
        <xdr:cNvPr id="13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47711383"/>
          <a:ext cx="304799" cy="338108"/>
        </a:xfrm>
        <a:prstGeom prst="rect">
          <a:avLst/>
        </a:prstGeom>
        <a:noFill/>
        <a:ln w="9525">
          <a:noFill/>
          <a:miter lim="800000"/>
          <a:headEnd/>
          <a:tailEnd/>
        </a:ln>
      </xdr:spPr>
    </xdr:pic>
    <xdr:clientData/>
  </xdr:twoCellAnchor>
  <xdr:twoCellAnchor editAs="oneCell">
    <xdr:from>
      <xdr:col>1</xdr:col>
      <xdr:colOff>2429935</xdr:colOff>
      <xdr:row>2992</xdr:row>
      <xdr:rowOff>0</xdr:rowOff>
    </xdr:from>
    <xdr:to>
      <xdr:col>2</xdr:col>
      <xdr:colOff>4235</xdr:colOff>
      <xdr:row>2993</xdr:row>
      <xdr:rowOff>151842</xdr:rowOff>
    </xdr:to>
    <xdr:pic>
      <xdr:nvPicPr>
        <xdr:cNvPr id="13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62398933"/>
          <a:ext cx="10584" cy="371976"/>
        </a:xfrm>
        <a:prstGeom prst="rect">
          <a:avLst/>
        </a:prstGeom>
        <a:noFill/>
        <a:ln w="9525">
          <a:noFill/>
          <a:miter lim="800000"/>
          <a:headEnd/>
          <a:tailEnd/>
        </a:ln>
      </xdr:spPr>
    </xdr:pic>
    <xdr:clientData/>
  </xdr:twoCellAnchor>
  <xdr:twoCellAnchor editAs="oneCell">
    <xdr:from>
      <xdr:col>9</xdr:col>
      <xdr:colOff>190500</xdr:colOff>
      <xdr:row>2970</xdr:row>
      <xdr:rowOff>61383</xdr:rowOff>
    </xdr:from>
    <xdr:to>
      <xdr:col>9</xdr:col>
      <xdr:colOff>495299</xdr:colOff>
      <xdr:row>2971</xdr:row>
      <xdr:rowOff>179358</xdr:rowOff>
    </xdr:to>
    <xdr:pic>
      <xdr:nvPicPr>
        <xdr:cNvPr id="13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57617383"/>
          <a:ext cx="304799" cy="338108"/>
        </a:xfrm>
        <a:prstGeom prst="rect">
          <a:avLst/>
        </a:prstGeom>
        <a:noFill/>
        <a:ln w="9525">
          <a:noFill/>
          <a:miter lim="800000"/>
          <a:headEnd/>
          <a:tailEnd/>
        </a:ln>
      </xdr:spPr>
    </xdr:pic>
    <xdr:clientData/>
  </xdr:twoCellAnchor>
  <xdr:twoCellAnchor editAs="oneCell">
    <xdr:from>
      <xdr:col>1</xdr:col>
      <xdr:colOff>2429935</xdr:colOff>
      <xdr:row>3037</xdr:row>
      <xdr:rowOff>0</xdr:rowOff>
    </xdr:from>
    <xdr:to>
      <xdr:col>2</xdr:col>
      <xdr:colOff>4235</xdr:colOff>
      <xdr:row>3038</xdr:row>
      <xdr:rowOff>151842</xdr:rowOff>
    </xdr:to>
    <xdr:pic>
      <xdr:nvPicPr>
        <xdr:cNvPr id="13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72304933"/>
          <a:ext cx="10584" cy="371976"/>
        </a:xfrm>
        <a:prstGeom prst="rect">
          <a:avLst/>
        </a:prstGeom>
        <a:noFill/>
        <a:ln w="9525">
          <a:noFill/>
          <a:miter lim="800000"/>
          <a:headEnd/>
          <a:tailEnd/>
        </a:ln>
      </xdr:spPr>
    </xdr:pic>
    <xdr:clientData/>
  </xdr:twoCellAnchor>
  <xdr:twoCellAnchor editAs="oneCell">
    <xdr:from>
      <xdr:col>9</xdr:col>
      <xdr:colOff>190500</xdr:colOff>
      <xdr:row>3015</xdr:row>
      <xdr:rowOff>61383</xdr:rowOff>
    </xdr:from>
    <xdr:to>
      <xdr:col>9</xdr:col>
      <xdr:colOff>495299</xdr:colOff>
      <xdr:row>3016</xdr:row>
      <xdr:rowOff>179358</xdr:rowOff>
    </xdr:to>
    <xdr:pic>
      <xdr:nvPicPr>
        <xdr:cNvPr id="13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67523383"/>
          <a:ext cx="304799" cy="338108"/>
        </a:xfrm>
        <a:prstGeom prst="rect">
          <a:avLst/>
        </a:prstGeom>
        <a:noFill/>
        <a:ln w="9525">
          <a:noFill/>
          <a:miter lim="800000"/>
          <a:headEnd/>
          <a:tailEnd/>
        </a:ln>
      </xdr:spPr>
    </xdr:pic>
    <xdr:clientData/>
  </xdr:twoCellAnchor>
  <xdr:twoCellAnchor editAs="oneCell">
    <xdr:from>
      <xdr:col>1</xdr:col>
      <xdr:colOff>2429935</xdr:colOff>
      <xdr:row>3082</xdr:row>
      <xdr:rowOff>0</xdr:rowOff>
    </xdr:from>
    <xdr:to>
      <xdr:col>2</xdr:col>
      <xdr:colOff>4235</xdr:colOff>
      <xdr:row>3083</xdr:row>
      <xdr:rowOff>151842</xdr:rowOff>
    </xdr:to>
    <xdr:pic>
      <xdr:nvPicPr>
        <xdr:cNvPr id="13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82210933"/>
          <a:ext cx="10584" cy="371976"/>
        </a:xfrm>
        <a:prstGeom prst="rect">
          <a:avLst/>
        </a:prstGeom>
        <a:noFill/>
        <a:ln w="9525">
          <a:noFill/>
          <a:miter lim="800000"/>
          <a:headEnd/>
          <a:tailEnd/>
        </a:ln>
      </xdr:spPr>
    </xdr:pic>
    <xdr:clientData/>
  </xdr:twoCellAnchor>
  <xdr:twoCellAnchor editAs="oneCell">
    <xdr:from>
      <xdr:col>9</xdr:col>
      <xdr:colOff>190500</xdr:colOff>
      <xdr:row>3060</xdr:row>
      <xdr:rowOff>61383</xdr:rowOff>
    </xdr:from>
    <xdr:to>
      <xdr:col>9</xdr:col>
      <xdr:colOff>495299</xdr:colOff>
      <xdr:row>3061</xdr:row>
      <xdr:rowOff>179358</xdr:rowOff>
    </xdr:to>
    <xdr:pic>
      <xdr:nvPicPr>
        <xdr:cNvPr id="14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77429383"/>
          <a:ext cx="304799" cy="338108"/>
        </a:xfrm>
        <a:prstGeom prst="rect">
          <a:avLst/>
        </a:prstGeom>
        <a:noFill/>
        <a:ln w="9525">
          <a:noFill/>
          <a:miter lim="800000"/>
          <a:headEnd/>
          <a:tailEnd/>
        </a:ln>
      </xdr:spPr>
    </xdr:pic>
    <xdr:clientData/>
  </xdr:twoCellAnchor>
  <xdr:twoCellAnchor editAs="oneCell">
    <xdr:from>
      <xdr:col>1</xdr:col>
      <xdr:colOff>2429935</xdr:colOff>
      <xdr:row>3127</xdr:row>
      <xdr:rowOff>0</xdr:rowOff>
    </xdr:from>
    <xdr:to>
      <xdr:col>2</xdr:col>
      <xdr:colOff>4235</xdr:colOff>
      <xdr:row>3128</xdr:row>
      <xdr:rowOff>151842</xdr:rowOff>
    </xdr:to>
    <xdr:pic>
      <xdr:nvPicPr>
        <xdr:cNvPr id="14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92116933"/>
          <a:ext cx="10584" cy="371976"/>
        </a:xfrm>
        <a:prstGeom prst="rect">
          <a:avLst/>
        </a:prstGeom>
        <a:noFill/>
        <a:ln w="9525">
          <a:noFill/>
          <a:miter lim="800000"/>
          <a:headEnd/>
          <a:tailEnd/>
        </a:ln>
      </xdr:spPr>
    </xdr:pic>
    <xdr:clientData/>
  </xdr:twoCellAnchor>
  <xdr:twoCellAnchor editAs="oneCell">
    <xdr:from>
      <xdr:col>9</xdr:col>
      <xdr:colOff>190500</xdr:colOff>
      <xdr:row>3105</xdr:row>
      <xdr:rowOff>61383</xdr:rowOff>
    </xdr:from>
    <xdr:to>
      <xdr:col>9</xdr:col>
      <xdr:colOff>495299</xdr:colOff>
      <xdr:row>3106</xdr:row>
      <xdr:rowOff>179358</xdr:rowOff>
    </xdr:to>
    <xdr:pic>
      <xdr:nvPicPr>
        <xdr:cNvPr id="14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87335383"/>
          <a:ext cx="304799" cy="338108"/>
        </a:xfrm>
        <a:prstGeom prst="rect">
          <a:avLst/>
        </a:prstGeom>
        <a:noFill/>
        <a:ln w="9525">
          <a:noFill/>
          <a:miter lim="800000"/>
          <a:headEnd/>
          <a:tailEnd/>
        </a:ln>
      </xdr:spPr>
    </xdr:pic>
    <xdr:clientData/>
  </xdr:twoCellAnchor>
  <xdr:twoCellAnchor editAs="oneCell">
    <xdr:from>
      <xdr:col>1</xdr:col>
      <xdr:colOff>2429935</xdr:colOff>
      <xdr:row>3172</xdr:row>
      <xdr:rowOff>0</xdr:rowOff>
    </xdr:from>
    <xdr:to>
      <xdr:col>2</xdr:col>
      <xdr:colOff>4235</xdr:colOff>
      <xdr:row>3173</xdr:row>
      <xdr:rowOff>151842</xdr:rowOff>
    </xdr:to>
    <xdr:pic>
      <xdr:nvPicPr>
        <xdr:cNvPr id="14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02022933"/>
          <a:ext cx="10584" cy="371976"/>
        </a:xfrm>
        <a:prstGeom prst="rect">
          <a:avLst/>
        </a:prstGeom>
        <a:noFill/>
        <a:ln w="9525">
          <a:noFill/>
          <a:miter lim="800000"/>
          <a:headEnd/>
          <a:tailEnd/>
        </a:ln>
      </xdr:spPr>
    </xdr:pic>
    <xdr:clientData/>
  </xdr:twoCellAnchor>
  <xdr:twoCellAnchor editAs="oneCell">
    <xdr:from>
      <xdr:col>9</xdr:col>
      <xdr:colOff>190500</xdr:colOff>
      <xdr:row>3150</xdr:row>
      <xdr:rowOff>61383</xdr:rowOff>
    </xdr:from>
    <xdr:to>
      <xdr:col>9</xdr:col>
      <xdr:colOff>495299</xdr:colOff>
      <xdr:row>3151</xdr:row>
      <xdr:rowOff>179358</xdr:rowOff>
    </xdr:to>
    <xdr:pic>
      <xdr:nvPicPr>
        <xdr:cNvPr id="14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97241383"/>
          <a:ext cx="304799" cy="338108"/>
        </a:xfrm>
        <a:prstGeom prst="rect">
          <a:avLst/>
        </a:prstGeom>
        <a:noFill/>
        <a:ln w="9525">
          <a:noFill/>
          <a:miter lim="800000"/>
          <a:headEnd/>
          <a:tailEnd/>
        </a:ln>
      </xdr:spPr>
    </xdr:pic>
    <xdr:clientData/>
  </xdr:twoCellAnchor>
  <xdr:twoCellAnchor editAs="oneCell">
    <xdr:from>
      <xdr:col>1</xdr:col>
      <xdr:colOff>2429935</xdr:colOff>
      <xdr:row>3217</xdr:row>
      <xdr:rowOff>0</xdr:rowOff>
    </xdr:from>
    <xdr:to>
      <xdr:col>2</xdr:col>
      <xdr:colOff>4235</xdr:colOff>
      <xdr:row>3218</xdr:row>
      <xdr:rowOff>151842</xdr:rowOff>
    </xdr:to>
    <xdr:pic>
      <xdr:nvPicPr>
        <xdr:cNvPr id="14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11928933"/>
          <a:ext cx="10584" cy="371976"/>
        </a:xfrm>
        <a:prstGeom prst="rect">
          <a:avLst/>
        </a:prstGeom>
        <a:noFill/>
        <a:ln w="9525">
          <a:noFill/>
          <a:miter lim="800000"/>
          <a:headEnd/>
          <a:tailEnd/>
        </a:ln>
      </xdr:spPr>
    </xdr:pic>
    <xdr:clientData/>
  </xdr:twoCellAnchor>
  <xdr:twoCellAnchor editAs="oneCell">
    <xdr:from>
      <xdr:col>9</xdr:col>
      <xdr:colOff>190500</xdr:colOff>
      <xdr:row>3195</xdr:row>
      <xdr:rowOff>61383</xdr:rowOff>
    </xdr:from>
    <xdr:to>
      <xdr:col>9</xdr:col>
      <xdr:colOff>495299</xdr:colOff>
      <xdr:row>3196</xdr:row>
      <xdr:rowOff>179358</xdr:rowOff>
    </xdr:to>
    <xdr:pic>
      <xdr:nvPicPr>
        <xdr:cNvPr id="14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07147383"/>
          <a:ext cx="304799" cy="338108"/>
        </a:xfrm>
        <a:prstGeom prst="rect">
          <a:avLst/>
        </a:prstGeom>
        <a:noFill/>
        <a:ln w="9525">
          <a:noFill/>
          <a:miter lim="800000"/>
          <a:headEnd/>
          <a:tailEnd/>
        </a:ln>
      </xdr:spPr>
    </xdr:pic>
    <xdr:clientData/>
  </xdr:twoCellAnchor>
  <xdr:twoCellAnchor editAs="oneCell">
    <xdr:from>
      <xdr:col>1</xdr:col>
      <xdr:colOff>2429935</xdr:colOff>
      <xdr:row>3262</xdr:row>
      <xdr:rowOff>0</xdr:rowOff>
    </xdr:from>
    <xdr:to>
      <xdr:col>2</xdr:col>
      <xdr:colOff>4235</xdr:colOff>
      <xdr:row>3263</xdr:row>
      <xdr:rowOff>151842</xdr:rowOff>
    </xdr:to>
    <xdr:pic>
      <xdr:nvPicPr>
        <xdr:cNvPr id="14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21834933"/>
          <a:ext cx="10584" cy="371976"/>
        </a:xfrm>
        <a:prstGeom prst="rect">
          <a:avLst/>
        </a:prstGeom>
        <a:noFill/>
        <a:ln w="9525">
          <a:noFill/>
          <a:miter lim="800000"/>
          <a:headEnd/>
          <a:tailEnd/>
        </a:ln>
      </xdr:spPr>
    </xdr:pic>
    <xdr:clientData/>
  </xdr:twoCellAnchor>
  <xdr:twoCellAnchor editAs="oneCell">
    <xdr:from>
      <xdr:col>9</xdr:col>
      <xdr:colOff>190500</xdr:colOff>
      <xdr:row>3240</xdr:row>
      <xdr:rowOff>61383</xdr:rowOff>
    </xdr:from>
    <xdr:to>
      <xdr:col>9</xdr:col>
      <xdr:colOff>495299</xdr:colOff>
      <xdr:row>3241</xdr:row>
      <xdr:rowOff>179358</xdr:rowOff>
    </xdr:to>
    <xdr:pic>
      <xdr:nvPicPr>
        <xdr:cNvPr id="14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17053383"/>
          <a:ext cx="304799" cy="338108"/>
        </a:xfrm>
        <a:prstGeom prst="rect">
          <a:avLst/>
        </a:prstGeom>
        <a:noFill/>
        <a:ln w="9525">
          <a:noFill/>
          <a:miter lim="800000"/>
          <a:headEnd/>
          <a:tailEnd/>
        </a:ln>
      </xdr:spPr>
    </xdr:pic>
    <xdr:clientData/>
  </xdr:twoCellAnchor>
  <xdr:twoCellAnchor editAs="oneCell">
    <xdr:from>
      <xdr:col>1</xdr:col>
      <xdr:colOff>2429935</xdr:colOff>
      <xdr:row>3307</xdr:row>
      <xdr:rowOff>0</xdr:rowOff>
    </xdr:from>
    <xdr:to>
      <xdr:col>2</xdr:col>
      <xdr:colOff>4235</xdr:colOff>
      <xdr:row>3308</xdr:row>
      <xdr:rowOff>151842</xdr:rowOff>
    </xdr:to>
    <xdr:pic>
      <xdr:nvPicPr>
        <xdr:cNvPr id="14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31740933"/>
          <a:ext cx="10584" cy="371976"/>
        </a:xfrm>
        <a:prstGeom prst="rect">
          <a:avLst/>
        </a:prstGeom>
        <a:noFill/>
        <a:ln w="9525">
          <a:noFill/>
          <a:miter lim="800000"/>
          <a:headEnd/>
          <a:tailEnd/>
        </a:ln>
      </xdr:spPr>
    </xdr:pic>
    <xdr:clientData/>
  </xdr:twoCellAnchor>
  <xdr:twoCellAnchor editAs="oneCell">
    <xdr:from>
      <xdr:col>9</xdr:col>
      <xdr:colOff>190500</xdr:colOff>
      <xdr:row>3285</xdr:row>
      <xdr:rowOff>61383</xdr:rowOff>
    </xdr:from>
    <xdr:to>
      <xdr:col>9</xdr:col>
      <xdr:colOff>495299</xdr:colOff>
      <xdr:row>3286</xdr:row>
      <xdr:rowOff>179358</xdr:rowOff>
    </xdr:to>
    <xdr:pic>
      <xdr:nvPicPr>
        <xdr:cNvPr id="15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26959383"/>
          <a:ext cx="304799" cy="338108"/>
        </a:xfrm>
        <a:prstGeom prst="rect">
          <a:avLst/>
        </a:prstGeom>
        <a:noFill/>
        <a:ln w="9525">
          <a:noFill/>
          <a:miter lim="800000"/>
          <a:headEnd/>
          <a:tailEnd/>
        </a:ln>
      </xdr:spPr>
    </xdr:pic>
    <xdr:clientData/>
  </xdr:twoCellAnchor>
  <xdr:twoCellAnchor editAs="oneCell">
    <xdr:from>
      <xdr:col>1</xdr:col>
      <xdr:colOff>2429935</xdr:colOff>
      <xdr:row>3352</xdr:row>
      <xdr:rowOff>0</xdr:rowOff>
    </xdr:from>
    <xdr:to>
      <xdr:col>2</xdr:col>
      <xdr:colOff>4235</xdr:colOff>
      <xdr:row>3353</xdr:row>
      <xdr:rowOff>151842</xdr:rowOff>
    </xdr:to>
    <xdr:pic>
      <xdr:nvPicPr>
        <xdr:cNvPr id="15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41646933"/>
          <a:ext cx="10584" cy="371976"/>
        </a:xfrm>
        <a:prstGeom prst="rect">
          <a:avLst/>
        </a:prstGeom>
        <a:noFill/>
        <a:ln w="9525">
          <a:noFill/>
          <a:miter lim="800000"/>
          <a:headEnd/>
          <a:tailEnd/>
        </a:ln>
      </xdr:spPr>
    </xdr:pic>
    <xdr:clientData/>
  </xdr:twoCellAnchor>
  <xdr:twoCellAnchor editAs="oneCell">
    <xdr:from>
      <xdr:col>9</xdr:col>
      <xdr:colOff>190500</xdr:colOff>
      <xdr:row>3330</xdr:row>
      <xdr:rowOff>61383</xdr:rowOff>
    </xdr:from>
    <xdr:to>
      <xdr:col>9</xdr:col>
      <xdr:colOff>495299</xdr:colOff>
      <xdr:row>3331</xdr:row>
      <xdr:rowOff>179358</xdr:rowOff>
    </xdr:to>
    <xdr:pic>
      <xdr:nvPicPr>
        <xdr:cNvPr id="15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36865383"/>
          <a:ext cx="304799" cy="338108"/>
        </a:xfrm>
        <a:prstGeom prst="rect">
          <a:avLst/>
        </a:prstGeom>
        <a:noFill/>
        <a:ln w="9525">
          <a:noFill/>
          <a:miter lim="800000"/>
          <a:headEnd/>
          <a:tailEnd/>
        </a:ln>
      </xdr:spPr>
    </xdr:pic>
    <xdr:clientData/>
  </xdr:twoCellAnchor>
  <xdr:twoCellAnchor editAs="oneCell">
    <xdr:from>
      <xdr:col>1</xdr:col>
      <xdr:colOff>2429935</xdr:colOff>
      <xdr:row>3397</xdr:row>
      <xdr:rowOff>0</xdr:rowOff>
    </xdr:from>
    <xdr:to>
      <xdr:col>2</xdr:col>
      <xdr:colOff>4235</xdr:colOff>
      <xdr:row>3398</xdr:row>
      <xdr:rowOff>151842</xdr:rowOff>
    </xdr:to>
    <xdr:pic>
      <xdr:nvPicPr>
        <xdr:cNvPr id="15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51552933"/>
          <a:ext cx="10584" cy="371976"/>
        </a:xfrm>
        <a:prstGeom prst="rect">
          <a:avLst/>
        </a:prstGeom>
        <a:noFill/>
        <a:ln w="9525">
          <a:noFill/>
          <a:miter lim="800000"/>
          <a:headEnd/>
          <a:tailEnd/>
        </a:ln>
      </xdr:spPr>
    </xdr:pic>
    <xdr:clientData/>
  </xdr:twoCellAnchor>
  <xdr:twoCellAnchor editAs="oneCell">
    <xdr:from>
      <xdr:col>9</xdr:col>
      <xdr:colOff>190500</xdr:colOff>
      <xdr:row>3375</xdr:row>
      <xdr:rowOff>61383</xdr:rowOff>
    </xdr:from>
    <xdr:to>
      <xdr:col>9</xdr:col>
      <xdr:colOff>495299</xdr:colOff>
      <xdr:row>3376</xdr:row>
      <xdr:rowOff>179358</xdr:rowOff>
    </xdr:to>
    <xdr:pic>
      <xdr:nvPicPr>
        <xdr:cNvPr id="15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46771383"/>
          <a:ext cx="304799" cy="338108"/>
        </a:xfrm>
        <a:prstGeom prst="rect">
          <a:avLst/>
        </a:prstGeom>
        <a:noFill/>
        <a:ln w="9525">
          <a:noFill/>
          <a:miter lim="800000"/>
          <a:headEnd/>
          <a:tailEnd/>
        </a:ln>
      </xdr:spPr>
    </xdr:pic>
    <xdr:clientData/>
  </xdr:twoCellAnchor>
  <xdr:twoCellAnchor editAs="oneCell">
    <xdr:from>
      <xdr:col>1</xdr:col>
      <xdr:colOff>2429935</xdr:colOff>
      <xdr:row>3442</xdr:row>
      <xdr:rowOff>0</xdr:rowOff>
    </xdr:from>
    <xdr:to>
      <xdr:col>2</xdr:col>
      <xdr:colOff>4235</xdr:colOff>
      <xdr:row>3443</xdr:row>
      <xdr:rowOff>151842</xdr:rowOff>
    </xdr:to>
    <xdr:pic>
      <xdr:nvPicPr>
        <xdr:cNvPr id="15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61458933"/>
          <a:ext cx="10584" cy="371976"/>
        </a:xfrm>
        <a:prstGeom prst="rect">
          <a:avLst/>
        </a:prstGeom>
        <a:noFill/>
        <a:ln w="9525">
          <a:noFill/>
          <a:miter lim="800000"/>
          <a:headEnd/>
          <a:tailEnd/>
        </a:ln>
      </xdr:spPr>
    </xdr:pic>
    <xdr:clientData/>
  </xdr:twoCellAnchor>
  <xdr:twoCellAnchor editAs="oneCell">
    <xdr:from>
      <xdr:col>9</xdr:col>
      <xdr:colOff>190500</xdr:colOff>
      <xdr:row>3420</xdr:row>
      <xdr:rowOff>61383</xdr:rowOff>
    </xdr:from>
    <xdr:to>
      <xdr:col>9</xdr:col>
      <xdr:colOff>495299</xdr:colOff>
      <xdr:row>3421</xdr:row>
      <xdr:rowOff>179358</xdr:rowOff>
    </xdr:to>
    <xdr:pic>
      <xdr:nvPicPr>
        <xdr:cNvPr id="15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56677383"/>
          <a:ext cx="304799" cy="338108"/>
        </a:xfrm>
        <a:prstGeom prst="rect">
          <a:avLst/>
        </a:prstGeom>
        <a:noFill/>
        <a:ln w="9525">
          <a:noFill/>
          <a:miter lim="800000"/>
          <a:headEnd/>
          <a:tailEnd/>
        </a:ln>
      </xdr:spPr>
    </xdr:pic>
    <xdr:clientData/>
  </xdr:twoCellAnchor>
  <xdr:twoCellAnchor editAs="oneCell">
    <xdr:from>
      <xdr:col>1</xdr:col>
      <xdr:colOff>2429935</xdr:colOff>
      <xdr:row>3487</xdr:row>
      <xdr:rowOff>0</xdr:rowOff>
    </xdr:from>
    <xdr:to>
      <xdr:col>2</xdr:col>
      <xdr:colOff>4235</xdr:colOff>
      <xdr:row>3488</xdr:row>
      <xdr:rowOff>151842</xdr:rowOff>
    </xdr:to>
    <xdr:pic>
      <xdr:nvPicPr>
        <xdr:cNvPr id="15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71364933"/>
          <a:ext cx="10584" cy="371976"/>
        </a:xfrm>
        <a:prstGeom prst="rect">
          <a:avLst/>
        </a:prstGeom>
        <a:noFill/>
        <a:ln w="9525">
          <a:noFill/>
          <a:miter lim="800000"/>
          <a:headEnd/>
          <a:tailEnd/>
        </a:ln>
      </xdr:spPr>
    </xdr:pic>
    <xdr:clientData/>
  </xdr:twoCellAnchor>
  <xdr:twoCellAnchor editAs="oneCell">
    <xdr:from>
      <xdr:col>9</xdr:col>
      <xdr:colOff>190500</xdr:colOff>
      <xdr:row>3465</xdr:row>
      <xdr:rowOff>61383</xdr:rowOff>
    </xdr:from>
    <xdr:to>
      <xdr:col>9</xdr:col>
      <xdr:colOff>495299</xdr:colOff>
      <xdr:row>3466</xdr:row>
      <xdr:rowOff>179358</xdr:rowOff>
    </xdr:to>
    <xdr:pic>
      <xdr:nvPicPr>
        <xdr:cNvPr id="158" name="Picture 157" descr="saraswati 2.jpg"/>
        <xdr:cNvPicPr>
          <a:picLocks noChangeAspect="1"/>
        </xdr:cNvPicPr>
      </xdr:nvPicPr>
      <xdr:blipFill>
        <a:blip xmlns:r="http://schemas.openxmlformats.org/officeDocument/2006/relationships" r:embed="rId1"/>
        <a:srcRect/>
        <a:stretch>
          <a:fillRect/>
        </a:stretch>
      </xdr:blipFill>
      <xdr:spPr bwMode="auto">
        <a:xfrm>
          <a:off x="6540500" y="366583383"/>
          <a:ext cx="304799" cy="338108"/>
        </a:xfrm>
        <a:prstGeom prst="rect">
          <a:avLst/>
        </a:prstGeom>
        <a:noFill/>
        <a:ln w="9525">
          <a:noFill/>
          <a:miter lim="800000"/>
          <a:headEnd/>
          <a:tailEnd/>
        </a:ln>
      </xdr:spPr>
    </xdr:pic>
    <xdr:clientData/>
  </xdr:twoCellAnchor>
  <xdr:twoCellAnchor editAs="oneCell">
    <xdr:from>
      <xdr:col>1</xdr:col>
      <xdr:colOff>2429935</xdr:colOff>
      <xdr:row>3532</xdr:row>
      <xdr:rowOff>0</xdr:rowOff>
    </xdr:from>
    <xdr:to>
      <xdr:col>2</xdr:col>
      <xdr:colOff>4235</xdr:colOff>
      <xdr:row>3533</xdr:row>
      <xdr:rowOff>151842</xdr:rowOff>
    </xdr:to>
    <xdr:pic>
      <xdr:nvPicPr>
        <xdr:cNvPr id="15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81270933"/>
          <a:ext cx="10584" cy="371976"/>
        </a:xfrm>
        <a:prstGeom prst="rect">
          <a:avLst/>
        </a:prstGeom>
        <a:noFill/>
        <a:ln w="9525">
          <a:noFill/>
          <a:miter lim="800000"/>
          <a:headEnd/>
          <a:tailEnd/>
        </a:ln>
      </xdr:spPr>
    </xdr:pic>
    <xdr:clientData/>
  </xdr:twoCellAnchor>
  <xdr:twoCellAnchor editAs="oneCell">
    <xdr:from>
      <xdr:col>9</xdr:col>
      <xdr:colOff>190500</xdr:colOff>
      <xdr:row>3510</xdr:row>
      <xdr:rowOff>61383</xdr:rowOff>
    </xdr:from>
    <xdr:to>
      <xdr:col>9</xdr:col>
      <xdr:colOff>495299</xdr:colOff>
      <xdr:row>3511</xdr:row>
      <xdr:rowOff>179358</xdr:rowOff>
    </xdr:to>
    <xdr:pic>
      <xdr:nvPicPr>
        <xdr:cNvPr id="16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76489383"/>
          <a:ext cx="304799" cy="338108"/>
        </a:xfrm>
        <a:prstGeom prst="rect">
          <a:avLst/>
        </a:prstGeom>
        <a:noFill/>
        <a:ln w="9525">
          <a:noFill/>
          <a:miter lim="800000"/>
          <a:headEnd/>
          <a:tailEnd/>
        </a:ln>
      </xdr:spPr>
    </xdr:pic>
    <xdr:clientData/>
  </xdr:twoCellAnchor>
  <xdr:twoCellAnchor editAs="oneCell">
    <xdr:from>
      <xdr:col>1</xdr:col>
      <xdr:colOff>2429935</xdr:colOff>
      <xdr:row>3577</xdr:row>
      <xdr:rowOff>0</xdr:rowOff>
    </xdr:from>
    <xdr:to>
      <xdr:col>2</xdr:col>
      <xdr:colOff>4235</xdr:colOff>
      <xdr:row>3578</xdr:row>
      <xdr:rowOff>151842</xdr:rowOff>
    </xdr:to>
    <xdr:pic>
      <xdr:nvPicPr>
        <xdr:cNvPr id="16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91176933"/>
          <a:ext cx="10584" cy="371976"/>
        </a:xfrm>
        <a:prstGeom prst="rect">
          <a:avLst/>
        </a:prstGeom>
        <a:noFill/>
        <a:ln w="9525">
          <a:noFill/>
          <a:miter lim="800000"/>
          <a:headEnd/>
          <a:tailEnd/>
        </a:ln>
      </xdr:spPr>
    </xdr:pic>
    <xdr:clientData/>
  </xdr:twoCellAnchor>
  <xdr:twoCellAnchor editAs="oneCell">
    <xdr:from>
      <xdr:col>9</xdr:col>
      <xdr:colOff>190500</xdr:colOff>
      <xdr:row>3555</xdr:row>
      <xdr:rowOff>61383</xdr:rowOff>
    </xdr:from>
    <xdr:to>
      <xdr:col>9</xdr:col>
      <xdr:colOff>495299</xdr:colOff>
      <xdr:row>3556</xdr:row>
      <xdr:rowOff>179358</xdr:rowOff>
    </xdr:to>
    <xdr:pic>
      <xdr:nvPicPr>
        <xdr:cNvPr id="16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86395383"/>
          <a:ext cx="304799" cy="338108"/>
        </a:xfrm>
        <a:prstGeom prst="rect">
          <a:avLst/>
        </a:prstGeom>
        <a:noFill/>
        <a:ln w="9525">
          <a:noFill/>
          <a:miter lim="800000"/>
          <a:headEnd/>
          <a:tailEnd/>
        </a:ln>
      </xdr:spPr>
    </xdr:pic>
    <xdr:clientData/>
  </xdr:twoCellAnchor>
  <xdr:twoCellAnchor editAs="oneCell">
    <xdr:from>
      <xdr:col>1</xdr:col>
      <xdr:colOff>2429935</xdr:colOff>
      <xdr:row>3622</xdr:row>
      <xdr:rowOff>0</xdr:rowOff>
    </xdr:from>
    <xdr:to>
      <xdr:col>2</xdr:col>
      <xdr:colOff>4235</xdr:colOff>
      <xdr:row>3623</xdr:row>
      <xdr:rowOff>151842</xdr:rowOff>
    </xdr:to>
    <xdr:pic>
      <xdr:nvPicPr>
        <xdr:cNvPr id="16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842933"/>
          <a:ext cx="10584" cy="371976"/>
        </a:xfrm>
        <a:prstGeom prst="rect">
          <a:avLst/>
        </a:prstGeom>
        <a:noFill/>
        <a:ln w="9525">
          <a:noFill/>
          <a:miter lim="800000"/>
          <a:headEnd/>
          <a:tailEnd/>
        </a:ln>
      </xdr:spPr>
    </xdr:pic>
    <xdr:clientData/>
  </xdr:twoCellAnchor>
  <xdr:twoCellAnchor editAs="oneCell">
    <xdr:from>
      <xdr:col>9</xdr:col>
      <xdr:colOff>190500</xdr:colOff>
      <xdr:row>3600</xdr:row>
      <xdr:rowOff>61383</xdr:rowOff>
    </xdr:from>
    <xdr:to>
      <xdr:col>9</xdr:col>
      <xdr:colOff>495299</xdr:colOff>
      <xdr:row>3601</xdr:row>
      <xdr:rowOff>179358</xdr:rowOff>
    </xdr:to>
    <xdr:pic>
      <xdr:nvPicPr>
        <xdr:cNvPr id="16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1383"/>
          <a:ext cx="304799" cy="338108"/>
        </a:xfrm>
        <a:prstGeom prst="rect">
          <a:avLst/>
        </a:prstGeom>
        <a:noFill/>
        <a:ln w="9525">
          <a:noFill/>
          <a:miter lim="800000"/>
          <a:headEnd/>
          <a:tailEnd/>
        </a:ln>
      </xdr:spPr>
    </xdr:pic>
    <xdr:clientData/>
  </xdr:twoCellAnchor>
  <xdr:twoCellAnchor editAs="oneCell">
    <xdr:from>
      <xdr:col>1</xdr:col>
      <xdr:colOff>2429935</xdr:colOff>
      <xdr:row>3667</xdr:row>
      <xdr:rowOff>0</xdr:rowOff>
    </xdr:from>
    <xdr:to>
      <xdr:col>2</xdr:col>
      <xdr:colOff>4235</xdr:colOff>
      <xdr:row>3668</xdr:row>
      <xdr:rowOff>151842</xdr:rowOff>
    </xdr:to>
    <xdr:pic>
      <xdr:nvPicPr>
        <xdr:cNvPr id="16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4748933"/>
          <a:ext cx="10584" cy="371976"/>
        </a:xfrm>
        <a:prstGeom prst="rect">
          <a:avLst/>
        </a:prstGeom>
        <a:noFill/>
        <a:ln w="9525">
          <a:noFill/>
          <a:miter lim="800000"/>
          <a:headEnd/>
          <a:tailEnd/>
        </a:ln>
      </xdr:spPr>
    </xdr:pic>
    <xdr:clientData/>
  </xdr:twoCellAnchor>
  <xdr:twoCellAnchor editAs="oneCell">
    <xdr:from>
      <xdr:col>9</xdr:col>
      <xdr:colOff>190500</xdr:colOff>
      <xdr:row>3645</xdr:row>
      <xdr:rowOff>61383</xdr:rowOff>
    </xdr:from>
    <xdr:to>
      <xdr:col>9</xdr:col>
      <xdr:colOff>495299</xdr:colOff>
      <xdr:row>3646</xdr:row>
      <xdr:rowOff>179358</xdr:rowOff>
    </xdr:to>
    <xdr:pic>
      <xdr:nvPicPr>
        <xdr:cNvPr id="16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9967383"/>
          <a:ext cx="304799" cy="338108"/>
        </a:xfrm>
        <a:prstGeom prst="rect">
          <a:avLst/>
        </a:prstGeom>
        <a:noFill/>
        <a:ln w="9525">
          <a:noFill/>
          <a:miter lim="800000"/>
          <a:headEnd/>
          <a:tailEnd/>
        </a:ln>
      </xdr:spPr>
    </xdr:pic>
    <xdr:clientData/>
  </xdr:twoCellAnchor>
  <xdr:twoCellAnchor editAs="oneCell">
    <xdr:from>
      <xdr:col>1</xdr:col>
      <xdr:colOff>2429935</xdr:colOff>
      <xdr:row>3712</xdr:row>
      <xdr:rowOff>0</xdr:rowOff>
    </xdr:from>
    <xdr:to>
      <xdr:col>2</xdr:col>
      <xdr:colOff>4235</xdr:colOff>
      <xdr:row>3713</xdr:row>
      <xdr:rowOff>151842</xdr:rowOff>
    </xdr:to>
    <xdr:pic>
      <xdr:nvPicPr>
        <xdr:cNvPr id="16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24654933"/>
          <a:ext cx="10584" cy="371976"/>
        </a:xfrm>
        <a:prstGeom prst="rect">
          <a:avLst/>
        </a:prstGeom>
        <a:noFill/>
        <a:ln w="9525">
          <a:noFill/>
          <a:miter lim="800000"/>
          <a:headEnd/>
          <a:tailEnd/>
        </a:ln>
      </xdr:spPr>
    </xdr:pic>
    <xdr:clientData/>
  </xdr:twoCellAnchor>
  <xdr:twoCellAnchor editAs="oneCell">
    <xdr:from>
      <xdr:col>9</xdr:col>
      <xdr:colOff>190500</xdr:colOff>
      <xdr:row>3690</xdr:row>
      <xdr:rowOff>61383</xdr:rowOff>
    </xdr:from>
    <xdr:to>
      <xdr:col>9</xdr:col>
      <xdr:colOff>495299</xdr:colOff>
      <xdr:row>3691</xdr:row>
      <xdr:rowOff>179358</xdr:rowOff>
    </xdr:to>
    <xdr:pic>
      <xdr:nvPicPr>
        <xdr:cNvPr id="16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9873383"/>
          <a:ext cx="304799" cy="338108"/>
        </a:xfrm>
        <a:prstGeom prst="rect">
          <a:avLst/>
        </a:prstGeom>
        <a:noFill/>
        <a:ln w="9525">
          <a:noFill/>
          <a:miter lim="800000"/>
          <a:headEnd/>
          <a:tailEnd/>
        </a:ln>
      </xdr:spPr>
    </xdr:pic>
    <xdr:clientData/>
  </xdr:twoCellAnchor>
  <xdr:twoCellAnchor editAs="oneCell">
    <xdr:from>
      <xdr:col>1</xdr:col>
      <xdr:colOff>2429935</xdr:colOff>
      <xdr:row>3757</xdr:row>
      <xdr:rowOff>0</xdr:rowOff>
    </xdr:from>
    <xdr:to>
      <xdr:col>2</xdr:col>
      <xdr:colOff>4235</xdr:colOff>
      <xdr:row>3758</xdr:row>
      <xdr:rowOff>151842</xdr:rowOff>
    </xdr:to>
    <xdr:pic>
      <xdr:nvPicPr>
        <xdr:cNvPr id="16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34560933"/>
          <a:ext cx="10584" cy="371976"/>
        </a:xfrm>
        <a:prstGeom prst="rect">
          <a:avLst/>
        </a:prstGeom>
        <a:noFill/>
        <a:ln w="9525">
          <a:noFill/>
          <a:miter lim="800000"/>
          <a:headEnd/>
          <a:tailEnd/>
        </a:ln>
      </xdr:spPr>
    </xdr:pic>
    <xdr:clientData/>
  </xdr:twoCellAnchor>
  <xdr:twoCellAnchor editAs="oneCell">
    <xdr:from>
      <xdr:col>9</xdr:col>
      <xdr:colOff>190500</xdr:colOff>
      <xdr:row>3735</xdr:row>
      <xdr:rowOff>61383</xdr:rowOff>
    </xdr:from>
    <xdr:to>
      <xdr:col>9</xdr:col>
      <xdr:colOff>495299</xdr:colOff>
      <xdr:row>3736</xdr:row>
      <xdr:rowOff>179358</xdr:rowOff>
    </xdr:to>
    <xdr:pic>
      <xdr:nvPicPr>
        <xdr:cNvPr id="17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29779383"/>
          <a:ext cx="304799" cy="338108"/>
        </a:xfrm>
        <a:prstGeom prst="rect">
          <a:avLst/>
        </a:prstGeom>
        <a:noFill/>
        <a:ln w="9525">
          <a:noFill/>
          <a:miter lim="800000"/>
          <a:headEnd/>
          <a:tailEnd/>
        </a:ln>
      </xdr:spPr>
    </xdr:pic>
    <xdr:clientData/>
  </xdr:twoCellAnchor>
  <xdr:twoCellAnchor editAs="oneCell">
    <xdr:from>
      <xdr:col>1</xdr:col>
      <xdr:colOff>2429935</xdr:colOff>
      <xdr:row>3802</xdr:row>
      <xdr:rowOff>0</xdr:rowOff>
    </xdr:from>
    <xdr:to>
      <xdr:col>2</xdr:col>
      <xdr:colOff>4235</xdr:colOff>
      <xdr:row>3803</xdr:row>
      <xdr:rowOff>151842</xdr:rowOff>
    </xdr:to>
    <xdr:pic>
      <xdr:nvPicPr>
        <xdr:cNvPr id="17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44466933"/>
          <a:ext cx="10584" cy="371976"/>
        </a:xfrm>
        <a:prstGeom prst="rect">
          <a:avLst/>
        </a:prstGeom>
        <a:noFill/>
        <a:ln w="9525">
          <a:noFill/>
          <a:miter lim="800000"/>
          <a:headEnd/>
          <a:tailEnd/>
        </a:ln>
      </xdr:spPr>
    </xdr:pic>
    <xdr:clientData/>
  </xdr:twoCellAnchor>
  <xdr:twoCellAnchor editAs="oneCell">
    <xdr:from>
      <xdr:col>9</xdr:col>
      <xdr:colOff>190500</xdr:colOff>
      <xdr:row>3780</xdr:row>
      <xdr:rowOff>61383</xdr:rowOff>
    </xdr:from>
    <xdr:to>
      <xdr:col>9</xdr:col>
      <xdr:colOff>495299</xdr:colOff>
      <xdr:row>3781</xdr:row>
      <xdr:rowOff>179358</xdr:rowOff>
    </xdr:to>
    <xdr:pic>
      <xdr:nvPicPr>
        <xdr:cNvPr id="17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39685383"/>
          <a:ext cx="304799" cy="338108"/>
        </a:xfrm>
        <a:prstGeom prst="rect">
          <a:avLst/>
        </a:prstGeom>
        <a:noFill/>
        <a:ln w="9525">
          <a:noFill/>
          <a:miter lim="800000"/>
          <a:headEnd/>
          <a:tailEnd/>
        </a:ln>
      </xdr:spPr>
    </xdr:pic>
    <xdr:clientData/>
  </xdr:twoCellAnchor>
  <xdr:twoCellAnchor editAs="oneCell">
    <xdr:from>
      <xdr:col>1</xdr:col>
      <xdr:colOff>2429935</xdr:colOff>
      <xdr:row>3847</xdr:row>
      <xdr:rowOff>0</xdr:rowOff>
    </xdr:from>
    <xdr:to>
      <xdr:col>2</xdr:col>
      <xdr:colOff>4235</xdr:colOff>
      <xdr:row>3848</xdr:row>
      <xdr:rowOff>151842</xdr:rowOff>
    </xdr:to>
    <xdr:pic>
      <xdr:nvPicPr>
        <xdr:cNvPr id="17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54372933"/>
          <a:ext cx="10584" cy="371976"/>
        </a:xfrm>
        <a:prstGeom prst="rect">
          <a:avLst/>
        </a:prstGeom>
        <a:noFill/>
        <a:ln w="9525">
          <a:noFill/>
          <a:miter lim="800000"/>
          <a:headEnd/>
          <a:tailEnd/>
        </a:ln>
      </xdr:spPr>
    </xdr:pic>
    <xdr:clientData/>
  </xdr:twoCellAnchor>
  <xdr:twoCellAnchor editAs="oneCell">
    <xdr:from>
      <xdr:col>9</xdr:col>
      <xdr:colOff>190500</xdr:colOff>
      <xdr:row>3825</xdr:row>
      <xdr:rowOff>61383</xdr:rowOff>
    </xdr:from>
    <xdr:to>
      <xdr:col>9</xdr:col>
      <xdr:colOff>495299</xdr:colOff>
      <xdr:row>3826</xdr:row>
      <xdr:rowOff>179358</xdr:rowOff>
    </xdr:to>
    <xdr:pic>
      <xdr:nvPicPr>
        <xdr:cNvPr id="17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49591383"/>
          <a:ext cx="304799" cy="338108"/>
        </a:xfrm>
        <a:prstGeom prst="rect">
          <a:avLst/>
        </a:prstGeom>
        <a:noFill/>
        <a:ln w="9525">
          <a:noFill/>
          <a:miter lim="800000"/>
          <a:headEnd/>
          <a:tailEnd/>
        </a:ln>
      </xdr:spPr>
    </xdr:pic>
    <xdr:clientData/>
  </xdr:twoCellAnchor>
  <xdr:twoCellAnchor editAs="oneCell">
    <xdr:from>
      <xdr:col>1</xdr:col>
      <xdr:colOff>2429935</xdr:colOff>
      <xdr:row>3892</xdr:row>
      <xdr:rowOff>0</xdr:rowOff>
    </xdr:from>
    <xdr:to>
      <xdr:col>2</xdr:col>
      <xdr:colOff>4235</xdr:colOff>
      <xdr:row>3893</xdr:row>
      <xdr:rowOff>151842</xdr:rowOff>
    </xdr:to>
    <xdr:pic>
      <xdr:nvPicPr>
        <xdr:cNvPr id="17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64278933"/>
          <a:ext cx="10584" cy="371976"/>
        </a:xfrm>
        <a:prstGeom prst="rect">
          <a:avLst/>
        </a:prstGeom>
        <a:noFill/>
        <a:ln w="9525">
          <a:noFill/>
          <a:miter lim="800000"/>
          <a:headEnd/>
          <a:tailEnd/>
        </a:ln>
      </xdr:spPr>
    </xdr:pic>
    <xdr:clientData/>
  </xdr:twoCellAnchor>
  <xdr:twoCellAnchor editAs="oneCell">
    <xdr:from>
      <xdr:col>9</xdr:col>
      <xdr:colOff>190500</xdr:colOff>
      <xdr:row>3870</xdr:row>
      <xdr:rowOff>61383</xdr:rowOff>
    </xdr:from>
    <xdr:to>
      <xdr:col>9</xdr:col>
      <xdr:colOff>495299</xdr:colOff>
      <xdr:row>3871</xdr:row>
      <xdr:rowOff>179358</xdr:rowOff>
    </xdr:to>
    <xdr:pic>
      <xdr:nvPicPr>
        <xdr:cNvPr id="17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59497383"/>
          <a:ext cx="304799" cy="338108"/>
        </a:xfrm>
        <a:prstGeom prst="rect">
          <a:avLst/>
        </a:prstGeom>
        <a:noFill/>
        <a:ln w="9525">
          <a:noFill/>
          <a:miter lim="800000"/>
          <a:headEnd/>
          <a:tailEnd/>
        </a:ln>
      </xdr:spPr>
    </xdr:pic>
    <xdr:clientData/>
  </xdr:twoCellAnchor>
  <xdr:twoCellAnchor editAs="oneCell">
    <xdr:from>
      <xdr:col>1</xdr:col>
      <xdr:colOff>2429935</xdr:colOff>
      <xdr:row>3937</xdr:row>
      <xdr:rowOff>0</xdr:rowOff>
    </xdr:from>
    <xdr:to>
      <xdr:col>2</xdr:col>
      <xdr:colOff>4235</xdr:colOff>
      <xdr:row>3938</xdr:row>
      <xdr:rowOff>151842</xdr:rowOff>
    </xdr:to>
    <xdr:pic>
      <xdr:nvPicPr>
        <xdr:cNvPr id="17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74184933"/>
          <a:ext cx="10584" cy="371976"/>
        </a:xfrm>
        <a:prstGeom prst="rect">
          <a:avLst/>
        </a:prstGeom>
        <a:noFill/>
        <a:ln w="9525">
          <a:noFill/>
          <a:miter lim="800000"/>
          <a:headEnd/>
          <a:tailEnd/>
        </a:ln>
      </xdr:spPr>
    </xdr:pic>
    <xdr:clientData/>
  </xdr:twoCellAnchor>
  <xdr:twoCellAnchor editAs="oneCell">
    <xdr:from>
      <xdr:col>9</xdr:col>
      <xdr:colOff>190500</xdr:colOff>
      <xdr:row>3915</xdr:row>
      <xdr:rowOff>61383</xdr:rowOff>
    </xdr:from>
    <xdr:to>
      <xdr:col>9</xdr:col>
      <xdr:colOff>495299</xdr:colOff>
      <xdr:row>3916</xdr:row>
      <xdr:rowOff>179358</xdr:rowOff>
    </xdr:to>
    <xdr:pic>
      <xdr:nvPicPr>
        <xdr:cNvPr id="17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69403383"/>
          <a:ext cx="304799" cy="338108"/>
        </a:xfrm>
        <a:prstGeom prst="rect">
          <a:avLst/>
        </a:prstGeom>
        <a:noFill/>
        <a:ln w="9525">
          <a:noFill/>
          <a:miter lim="800000"/>
          <a:headEnd/>
          <a:tailEnd/>
        </a:ln>
      </xdr:spPr>
    </xdr:pic>
    <xdr:clientData/>
  </xdr:twoCellAnchor>
  <xdr:twoCellAnchor editAs="oneCell">
    <xdr:from>
      <xdr:col>1</xdr:col>
      <xdr:colOff>2429935</xdr:colOff>
      <xdr:row>3982</xdr:row>
      <xdr:rowOff>0</xdr:rowOff>
    </xdr:from>
    <xdr:to>
      <xdr:col>2</xdr:col>
      <xdr:colOff>4235</xdr:colOff>
      <xdr:row>3983</xdr:row>
      <xdr:rowOff>151842</xdr:rowOff>
    </xdr:to>
    <xdr:pic>
      <xdr:nvPicPr>
        <xdr:cNvPr id="17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84090933"/>
          <a:ext cx="10584" cy="371976"/>
        </a:xfrm>
        <a:prstGeom prst="rect">
          <a:avLst/>
        </a:prstGeom>
        <a:noFill/>
        <a:ln w="9525">
          <a:noFill/>
          <a:miter lim="800000"/>
          <a:headEnd/>
          <a:tailEnd/>
        </a:ln>
      </xdr:spPr>
    </xdr:pic>
    <xdr:clientData/>
  </xdr:twoCellAnchor>
  <xdr:twoCellAnchor editAs="oneCell">
    <xdr:from>
      <xdr:col>9</xdr:col>
      <xdr:colOff>190500</xdr:colOff>
      <xdr:row>3960</xdr:row>
      <xdr:rowOff>61383</xdr:rowOff>
    </xdr:from>
    <xdr:to>
      <xdr:col>9</xdr:col>
      <xdr:colOff>495299</xdr:colOff>
      <xdr:row>3961</xdr:row>
      <xdr:rowOff>179358</xdr:rowOff>
    </xdr:to>
    <xdr:pic>
      <xdr:nvPicPr>
        <xdr:cNvPr id="18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79309383"/>
          <a:ext cx="304799" cy="338108"/>
        </a:xfrm>
        <a:prstGeom prst="rect">
          <a:avLst/>
        </a:prstGeom>
        <a:noFill/>
        <a:ln w="9525">
          <a:noFill/>
          <a:miter lim="800000"/>
          <a:headEnd/>
          <a:tailEnd/>
        </a:ln>
      </xdr:spPr>
    </xdr:pic>
    <xdr:clientData/>
  </xdr:twoCellAnchor>
  <xdr:twoCellAnchor editAs="oneCell">
    <xdr:from>
      <xdr:col>1</xdr:col>
      <xdr:colOff>2429935</xdr:colOff>
      <xdr:row>4027</xdr:row>
      <xdr:rowOff>0</xdr:rowOff>
    </xdr:from>
    <xdr:to>
      <xdr:col>2</xdr:col>
      <xdr:colOff>4235</xdr:colOff>
      <xdr:row>4028</xdr:row>
      <xdr:rowOff>151842</xdr:rowOff>
    </xdr:to>
    <xdr:pic>
      <xdr:nvPicPr>
        <xdr:cNvPr id="18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93996933"/>
          <a:ext cx="10584" cy="371976"/>
        </a:xfrm>
        <a:prstGeom prst="rect">
          <a:avLst/>
        </a:prstGeom>
        <a:noFill/>
        <a:ln w="9525">
          <a:noFill/>
          <a:miter lim="800000"/>
          <a:headEnd/>
          <a:tailEnd/>
        </a:ln>
      </xdr:spPr>
    </xdr:pic>
    <xdr:clientData/>
  </xdr:twoCellAnchor>
  <xdr:twoCellAnchor editAs="oneCell">
    <xdr:from>
      <xdr:col>9</xdr:col>
      <xdr:colOff>190500</xdr:colOff>
      <xdr:row>4005</xdr:row>
      <xdr:rowOff>61383</xdr:rowOff>
    </xdr:from>
    <xdr:to>
      <xdr:col>9</xdr:col>
      <xdr:colOff>495299</xdr:colOff>
      <xdr:row>4006</xdr:row>
      <xdr:rowOff>179358</xdr:rowOff>
    </xdr:to>
    <xdr:pic>
      <xdr:nvPicPr>
        <xdr:cNvPr id="18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89215383"/>
          <a:ext cx="304799" cy="338108"/>
        </a:xfrm>
        <a:prstGeom prst="rect">
          <a:avLst/>
        </a:prstGeom>
        <a:noFill/>
        <a:ln w="9525">
          <a:noFill/>
          <a:miter lim="800000"/>
          <a:headEnd/>
          <a:tailEnd/>
        </a:ln>
      </xdr:spPr>
    </xdr:pic>
    <xdr:clientData/>
  </xdr:twoCellAnchor>
  <xdr:twoCellAnchor editAs="oneCell">
    <xdr:from>
      <xdr:col>1</xdr:col>
      <xdr:colOff>2429935</xdr:colOff>
      <xdr:row>4072</xdr:row>
      <xdr:rowOff>0</xdr:rowOff>
    </xdr:from>
    <xdr:to>
      <xdr:col>2</xdr:col>
      <xdr:colOff>4235</xdr:colOff>
      <xdr:row>4073</xdr:row>
      <xdr:rowOff>151842</xdr:rowOff>
    </xdr:to>
    <xdr:pic>
      <xdr:nvPicPr>
        <xdr:cNvPr id="18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03902933"/>
          <a:ext cx="10584" cy="371976"/>
        </a:xfrm>
        <a:prstGeom prst="rect">
          <a:avLst/>
        </a:prstGeom>
        <a:noFill/>
        <a:ln w="9525">
          <a:noFill/>
          <a:miter lim="800000"/>
          <a:headEnd/>
          <a:tailEnd/>
        </a:ln>
      </xdr:spPr>
    </xdr:pic>
    <xdr:clientData/>
  </xdr:twoCellAnchor>
  <xdr:twoCellAnchor editAs="oneCell">
    <xdr:from>
      <xdr:col>9</xdr:col>
      <xdr:colOff>190500</xdr:colOff>
      <xdr:row>4050</xdr:row>
      <xdr:rowOff>61383</xdr:rowOff>
    </xdr:from>
    <xdr:to>
      <xdr:col>9</xdr:col>
      <xdr:colOff>495299</xdr:colOff>
      <xdr:row>4051</xdr:row>
      <xdr:rowOff>179358</xdr:rowOff>
    </xdr:to>
    <xdr:pic>
      <xdr:nvPicPr>
        <xdr:cNvPr id="18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99121383"/>
          <a:ext cx="304799" cy="338108"/>
        </a:xfrm>
        <a:prstGeom prst="rect">
          <a:avLst/>
        </a:prstGeom>
        <a:noFill/>
        <a:ln w="9525">
          <a:noFill/>
          <a:miter lim="800000"/>
          <a:headEnd/>
          <a:tailEnd/>
        </a:ln>
      </xdr:spPr>
    </xdr:pic>
    <xdr:clientData/>
  </xdr:twoCellAnchor>
  <xdr:twoCellAnchor editAs="oneCell">
    <xdr:from>
      <xdr:col>1</xdr:col>
      <xdr:colOff>2429935</xdr:colOff>
      <xdr:row>4117</xdr:row>
      <xdr:rowOff>0</xdr:rowOff>
    </xdr:from>
    <xdr:to>
      <xdr:col>2</xdr:col>
      <xdr:colOff>4235</xdr:colOff>
      <xdr:row>4118</xdr:row>
      <xdr:rowOff>151842</xdr:rowOff>
    </xdr:to>
    <xdr:pic>
      <xdr:nvPicPr>
        <xdr:cNvPr id="18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13808933"/>
          <a:ext cx="10584" cy="371976"/>
        </a:xfrm>
        <a:prstGeom prst="rect">
          <a:avLst/>
        </a:prstGeom>
        <a:noFill/>
        <a:ln w="9525">
          <a:noFill/>
          <a:miter lim="800000"/>
          <a:headEnd/>
          <a:tailEnd/>
        </a:ln>
      </xdr:spPr>
    </xdr:pic>
    <xdr:clientData/>
  </xdr:twoCellAnchor>
  <xdr:twoCellAnchor editAs="oneCell">
    <xdr:from>
      <xdr:col>9</xdr:col>
      <xdr:colOff>190500</xdr:colOff>
      <xdr:row>4095</xdr:row>
      <xdr:rowOff>61383</xdr:rowOff>
    </xdr:from>
    <xdr:to>
      <xdr:col>9</xdr:col>
      <xdr:colOff>495299</xdr:colOff>
      <xdr:row>4096</xdr:row>
      <xdr:rowOff>179358</xdr:rowOff>
    </xdr:to>
    <xdr:pic>
      <xdr:nvPicPr>
        <xdr:cNvPr id="18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09027383"/>
          <a:ext cx="304799" cy="338108"/>
        </a:xfrm>
        <a:prstGeom prst="rect">
          <a:avLst/>
        </a:prstGeom>
        <a:noFill/>
        <a:ln w="9525">
          <a:noFill/>
          <a:miter lim="800000"/>
          <a:headEnd/>
          <a:tailEnd/>
        </a:ln>
      </xdr:spPr>
    </xdr:pic>
    <xdr:clientData/>
  </xdr:twoCellAnchor>
  <xdr:twoCellAnchor editAs="oneCell">
    <xdr:from>
      <xdr:col>1</xdr:col>
      <xdr:colOff>2429935</xdr:colOff>
      <xdr:row>4162</xdr:row>
      <xdr:rowOff>0</xdr:rowOff>
    </xdr:from>
    <xdr:to>
      <xdr:col>2</xdr:col>
      <xdr:colOff>4235</xdr:colOff>
      <xdr:row>4163</xdr:row>
      <xdr:rowOff>151842</xdr:rowOff>
    </xdr:to>
    <xdr:pic>
      <xdr:nvPicPr>
        <xdr:cNvPr id="18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23714933"/>
          <a:ext cx="10584" cy="371976"/>
        </a:xfrm>
        <a:prstGeom prst="rect">
          <a:avLst/>
        </a:prstGeom>
        <a:noFill/>
        <a:ln w="9525">
          <a:noFill/>
          <a:miter lim="800000"/>
          <a:headEnd/>
          <a:tailEnd/>
        </a:ln>
      </xdr:spPr>
    </xdr:pic>
    <xdr:clientData/>
  </xdr:twoCellAnchor>
  <xdr:twoCellAnchor editAs="oneCell">
    <xdr:from>
      <xdr:col>9</xdr:col>
      <xdr:colOff>190500</xdr:colOff>
      <xdr:row>4140</xdr:row>
      <xdr:rowOff>61383</xdr:rowOff>
    </xdr:from>
    <xdr:to>
      <xdr:col>9</xdr:col>
      <xdr:colOff>495299</xdr:colOff>
      <xdr:row>4141</xdr:row>
      <xdr:rowOff>179358</xdr:rowOff>
    </xdr:to>
    <xdr:pic>
      <xdr:nvPicPr>
        <xdr:cNvPr id="18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18933383"/>
          <a:ext cx="304799" cy="338108"/>
        </a:xfrm>
        <a:prstGeom prst="rect">
          <a:avLst/>
        </a:prstGeom>
        <a:noFill/>
        <a:ln w="9525">
          <a:noFill/>
          <a:miter lim="800000"/>
          <a:headEnd/>
          <a:tailEnd/>
        </a:ln>
      </xdr:spPr>
    </xdr:pic>
    <xdr:clientData/>
  </xdr:twoCellAnchor>
  <xdr:twoCellAnchor editAs="oneCell">
    <xdr:from>
      <xdr:col>1</xdr:col>
      <xdr:colOff>2429935</xdr:colOff>
      <xdr:row>4207</xdr:row>
      <xdr:rowOff>0</xdr:rowOff>
    </xdr:from>
    <xdr:to>
      <xdr:col>2</xdr:col>
      <xdr:colOff>4235</xdr:colOff>
      <xdr:row>4208</xdr:row>
      <xdr:rowOff>151842</xdr:rowOff>
    </xdr:to>
    <xdr:pic>
      <xdr:nvPicPr>
        <xdr:cNvPr id="18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33620933"/>
          <a:ext cx="10584" cy="371976"/>
        </a:xfrm>
        <a:prstGeom prst="rect">
          <a:avLst/>
        </a:prstGeom>
        <a:noFill/>
        <a:ln w="9525">
          <a:noFill/>
          <a:miter lim="800000"/>
          <a:headEnd/>
          <a:tailEnd/>
        </a:ln>
      </xdr:spPr>
    </xdr:pic>
    <xdr:clientData/>
  </xdr:twoCellAnchor>
  <xdr:twoCellAnchor editAs="oneCell">
    <xdr:from>
      <xdr:col>9</xdr:col>
      <xdr:colOff>190500</xdr:colOff>
      <xdr:row>4185</xdr:row>
      <xdr:rowOff>61383</xdr:rowOff>
    </xdr:from>
    <xdr:to>
      <xdr:col>9</xdr:col>
      <xdr:colOff>495299</xdr:colOff>
      <xdr:row>4186</xdr:row>
      <xdr:rowOff>179358</xdr:rowOff>
    </xdr:to>
    <xdr:pic>
      <xdr:nvPicPr>
        <xdr:cNvPr id="19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28839383"/>
          <a:ext cx="304799" cy="338108"/>
        </a:xfrm>
        <a:prstGeom prst="rect">
          <a:avLst/>
        </a:prstGeom>
        <a:noFill/>
        <a:ln w="9525">
          <a:noFill/>
          <a:miter lim="800000"/>
          <a:headEnd/>
          <a:tailEnd/>
        </a:ln>
      </xdr:spPr>
    </xdr:pic>
    <xdr:clientData/>
  </xdr:twoCellAnchor>
  <xdr:twoCellAnchor editAs="oneCell">
    <xdr:from>
      <xdr:col>1</xdr:col>
      <xdr:colOff>2429935</xdr:colOff>
      <xdr:row>4252</xdr:row>
      <xdr:rowOff>0</xdr:rowOff>
    </xdr:from>
    <xdr:to>
      <xdr:col>2</xdr:col>
      <xdr:colOff>4235</xdr:colOff>
      <xdr:row>4253</xdr:row>
      <xdr:rowOff>151842</xdr:rowOff>
    </xdr:to>
    <xdr:pic>
      <xdr:nvPicPr>
        <xdr:cNvPr id="19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43526933"/>
          <a:ext cx="10584" cy="371976"/>
        </a:xfrm>
        <a:prstGeom prst="rect">
          <a:avLst/>
        </a:prstGeom>
        <a:noFill/>
        <a:ln w="9525">
          <a:noFill/>
          <a:miter lim="800000"/>
          <a:headEnd/>
          <a:tailEnd/>
        </a:ln>
      </xdr:spPr>
    </xdr:pic>
    <xdr:clientData/>
  </xdr:twoCellAnchor>
  <xdr:twoCellAnchor editAs="oneCell">
    <xdr:from>
      <xdr:col>9</xdr:col>
      <xdr:colOff>190500</xdr:colOff>
      <xdr:row>4230</xdr:row>
      <xdr:rowOff>61383</xdr:rowOff>
    </xdr:from>
    <xdr:to>
      <xdr:col>9</xdr:col>
      <xdr:colOff>495299</xdr:colOff>
      <xdr:row>4231</xdr:row>
      <xdr:rowOff>179358</xdr:rowOff>
    </xdr:to>
    <xdr:pic>
      <xdr:nvPicPr>
        <xdr:cNvPr id="19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38745383"/>
          <a:ext cx="304799" cy="338108"/>
        </a:xfrm>
        <a:prstGeom prst="rect">
          <a:avLst/>
        </a:prstGeom>
        <a:noFill/>
        <a:ln w="9525">
          <a:noFill/>
          <a:miter lim="800000"/>
          <a:headEnd/>
          <a:tailEnd/>
        </a:ln>
      </xdr:spPr>
    </xdr:pic>
    <xdr:clientData/>
  </xdr:twoCellAnchor>
  <xdr:twoCellAnchor editAs="oneCell">
    <xdr:from>
      <xdr:col>1</xdr:col>
      <xdr:colOff>2429935</xdr:colOff>
      <xdr:row>4297</xdr:row>
      <xdr:rowOff>0</xdr:rowOff>
    </xdr:from>
    <xdr:to>
      <xdr:col>2</xdr:col>
      <xdr:colOff>4235</xdr:colOff>
      <xdr:row>4298</xdr:row>
      <xdr:rowOff>151842</xdr:rowOff>
    </xdr:to>
    <xdr:pic>
      <xdr:nvPicPr>
        <xdr:cNvPr id="193"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53432933"/>
          <a:ext cx="10584" cy="371976"/>
        </a:xfrm>
        <a:prstGeom prst="rect">
          <a:avLst/>
        </a:prstGeom>
        <a:noFill/>
        <a:ln w="9525">
          <a:noFill/>
          <a:miter lim="800000"/>
          <a:headEnd/>
          <a:tailEnd/>
        </a:ln>
      </xdr:spPr>
    </xdr:pic>
    <xdr:clientData/>
  </xdr:twoCellAnchor>
  <xdr:twoCellAnchor editAs="oneCell">
    <xdr:from>
      <xdr:col>9</xdr:col>
      <xdr:colOff>190500</xdr:colOff>
      <xdr:row>4275</xdr:row>
      <xdr:rowOff>61383</xdr:rowOff>
    </xdr:from>
    <xdr:to>
      <xdr:col>9</xdr:col>
      <xdr:colOff>495299</xdr:colOff>
      <xdr:row>4276</xdr:row>
      <xdr:rowOff>179358</xdr:rowOff>
    </xdr:to>
    <xdr:pic>
      <xdr:nvPicPr>
        <xdr:cNvPr id="194"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48651383"/>
          <a:ext cx="304799" cy="338108"/>
        </a:xfrm>
        <a:prstGeom prst="rect">
          <a:avLst/>
        </a:prstGeom>
        <a:noFill/>
        <a:ln w="9525">
          <a:noFill/>
          <a:miter lim="800000"/>
          <a:headEnd/>
          <a:tailEnd/>
        </a:ln>
      </xdr:spPr>
    </xdr:pic>
    <xdr:clientData/>
  </xdr:twoCellAnchor>
  <xdr:twoCellAnchor editAs="oneCell">
    <xdr:from>
      <xdr:col>1</xdr:col>
      <xdr:colOff>2429935</xdr:colOff>
      <xdr:row>4342</xdr:row>
      <xdr:rowOff>0</xdr:rowOff>
    </xdr:from>
    <xdr:to>
      <xdr:col>2</xdr:col>
      <xdr:colOff>4235</xdr:colOff>
      <xdr:row>4343</xdr:row>
      <xdr:rowOff>151842</xdr:rowOff>
    </xdr:to>
    <xdr:pic>
      <xdr:nvPicPr>
        <xdr:cNvPr id="195"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63338933"/>
          <a:ext cx="10584" cy="371976"/>
        </a:xfrm>
        <a:prstGeom prst="rect">
          <a:avLst/>
        </a:prstGeom>
        <a:noFill/>
        <a:ln w="9525">
          <a:noFill/>
          <a:miter lim="800000"/>
          <a:headEnd/>
          <a:tailEnd/>
        </a:ln>
      </xdr:spPr>
    </xdr:pic>
    <xdr:clientData/>
  </xdr:twoCellAnchor>
  <xdr:twoCellAnchor editAs="oneCell">
    <xdr:from>
      <xdr:col>9</xdr:col>
      <xdr:colOff>190500</xdr:colOff>
      <xdr:row>4320</xdr:row>
      <xdr:rowOff>61383</xdr:rowOff>
    </xdr:from>
    <xdr:to>
      <xdr:col>9</xdr:col>
      <xdr:colOff>495299</xdr:colOff>
      <xdr:row>4321</xdr:row>
      <xdr:rowOff>179358</xdr:rowOff>
    </xdr:to>
    <xdr:pic>
      <xdr:nvPicPr>
        <xdr:cNvPr id="196"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58557383"/>
          <a:ext cx="304799" cy="338108"/>
        </a:xfrm>
        <a:prstGeom prst="rect">
          <a:avLst/>
        </a:prstGeom>
        <a:noFill/>
        <a:ln w="9525">
          <a:noFill/>
          <a:miter lim="800000"/>
          <a:headEnd/>
          <a:tailEnd/>
        </a:ln>
      </xdr:spPr>
    </xdr:pic>
    <xdr:clientData/>
  </xdr:twoCellAnchor>
  <xdr:twoCellAnchor editAs="oneCell">
    <xdr:from>
      <xdr:col>1</xdr:col>
      <xdr:colOff>2429935</xdr:colOff>
      <xdr:row>4387</xdr:row>
      <xdr:rowOff>0</xdr:rowOff>
    </xdr:from>
    <xdr:to>
      <xdr:col>2</xdr:col>
      <xdr:colOff>4235</xdr:colOff>
      <xdr:row>4388</xdr:row>
      <xdr:rowOff>151842</xdr:rowOff>
    </xdr:to>
    <xdr:pic>
      <xdr:nvPicPr>
        <xdr:cNvPr id="197"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73244933"/>
          <a:ext cx="10584" cy="371976"/>
        </a:xfrm>
        <a:prstGeom prst="rect">
          <a:avLst/>
        </a:prstGeom>
        <a:noFill/>
        <a:ln w="9525">
          <a:noFill/>
          <a:miter lim="800000"/>
          <a:headEnd/>
          <a:tailEnd/>
        </a:ln>
      </xdr:spPr>
    </xdr:pic>
    <xdr:clientData/>
  </xdr:twoCellAnchor>
  <xdr:twoCellAnchor editAs="oneCell">
    <xdr:from>
      <xdr:col>9</xdr:col>
      <xdr:colOff>190500</xdr:colOff>
      <xdr:row>4365</xdr:row>
      <xdr:rowOff>61383</xdr:rowOff>
    </xdr:from>
    <xdr:to>
      <xdr:col>9</xdr:col>
      <xdr:colOff>495299</xdr:colOff>
      <xdr:row>4366</xdr:row>
      <xdr:rowOff>179358</xdr:rowOff>
    </xdr:to>
    <xdr:pic>
      <xdr:nvPicPr>
        <xdr:cNvPr id="198"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68463383"/>
          <a:ext cx="304799" cy="338108"/>
        </a:xfrm>
        <a:prstGeom prst="rect">
          <a:avLst/>
        </a:prstGeom>
        <a:noFill/>
        <a:ln w="9525">
          <a:noFill/>
          <a:miter lim="800000"/>
          <a:headEnd/>
          <a:tailEnd/>
        </a:ln>
      </xdr:spPr>
    </xdr:pic>
    <xdr:clientData/>
  </xdr:twoCellAnchor>
  <xdr:twoCellAnchor editAs="oneCell">
    <xdr:from>
      <xdr:col>1</xdr:col>
      <xdr:colOff>2429935</xdr:colOff>
      <xdr:row>4432</xdr:row>
      <xdr:rowOff>0</xdr:rowOff>
    </xdr:from>
    <xdr:to>
      <xdr:col>2</xdr:col>
      <xdr:colOff>4235</xdr:colOff>
      <xdr:row>4433</xdr:row>
      <xdr:rowOff>151842</xdr:rowOff>
    </xdr:to>
    <xdr:pic>
      <xdr:nvPicPr>
        <xdr:cNvPr id="199"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83150933"/>
          <a:ext cx="10584" cy="371976"/>
        </a:xfrm>
        <a:prstGeom prst="rect">
          <a:avLst/>
        </a:prstGeom>
        <a:noFill/>
        <a:ln w="9525">
          <a:noFill/>
          <a:miter lim="800000"/>
          <a:headEnd/>
          <a:tailEnd/>
        </a:ln>
      </xdr:spPr>
    </xdr:pic>
    <xdr:clientData/>
  </xdr:twoCellAnchor>
  <xdr:twoCellAnchor editAs="oneCell">
    <xdr:from>
      <xdr:col>9</xdr:col>
      <xdr:colOff>190500</xdr:colOff>
      <xdr:row>4410</xdr:row>
      <xdr:rowOff>61383</xdr:rowOff>
    </xdr:from>
    <xdr:to>
      <xdr:col>9</xdr:col>
      <xdr:colOff>495299</xdr:colOff>
      <xdr:row>4411</xdr:row>
      <xdr:rowOff>179358</xdr:rowOff>
    </xdr:to>
    <xdr:pic>
      <xdr:nvPicPr>
        <xdr:cNvPr id="200"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78369383"/>
          <a:ext cx="304799" cy="338108"/>
        </a:xfrm>
        <a:prstGeom prst="rect">
          <a:avLst/>
        </a:prstGeom>
        <a:noFill/>
        <a:ln w="9525">
          <a:noFill/>
          <a:miter lim="800000"/>
          <a:headEnd/>
          <a:tailEnd/>
        </a:ln>
      </xdr:spPr>
    </xdr:pic>
    <xdr:clientData/>
  </xdr:twoCellAnchor>
  <xdr:twoCellAnchor editAs="oneCell">
    <xdr:from>
      <xdr:col>1</xdr:col>
      <xdr:colOff>2429935</xdr:colOff>
      <xdr:row>4477</xdr:row>
      <xdr:rowOff>0</xdr:rowOff>
    </xdr:from>
    <xdr:to>
      <xdr:col>2</xdr:col>
      <xdr:colOff>4235</xdr:colOff>
      <xdr:row>4478</xdr:row>
      <xdr:rowOff>151842</xdr:rowOff>
    </xdr:to>
    <xdr:pic>
      <xdr:nvPicPr>
        <xdr:cNvPr id="201" name="Picture 77" descr="saraswati 2.jpg"/>
        <xdr:cNvPicPr>
          <a:picLocks noChangeAspect="1"/>
        </xdr:cNvPicPr>
      </xdr:nvPicPr>
      <xdr:blipFill>
        <a:blip xmlns:r="http://schemas.openxmlformats.org/officeDocument/2006/relationships" r:embed="rId1"/>
        <a:srcRect/>
        <a:stretch>
          <a:fillRect/>
        </a:stretch>
      </xdr:blipFill>
      <xdr:spPr bwMode="auto">
        <a:xfrm>
          <a:off x="1964268" y="193056933"/>
          <a:ext cx="10584" cy="371976"/>
        </a:xfrm>
        <a:prstGeom prst="rect">
          <a:avLst/>
        </a:prstGeom>
        <a:noFill/>
        <a:ln w="9525">
          <a:noFill/>
          <a:miter lim="800000"/>
          <a:headEnd/>
          <a:tailEnd/>
        </a:ln>
      </xdr:spPr>
    </xdr:pic>
    <xdr:clientData/>
  </xdr:twoCellAnchor>
  <xdr:twoCellAnchor editAs="oneCell">
    <xdr:from>
      <xdr:col>9</xdr:col>
      <xdr:colOff>190500</xdr:colOff>
      <xdr:row>4455</xdr:row>
      <xdr:rowOff>61383</xdr:rowOff>
    </xdr:from>
    <xdr:to>
      <xdr:col>9</xdr:col>
      <xdr:colOff>495299</xdr:colOff>
      <xdr:row>4456</xdr:row>
      <xdr:rowOff>179358</xdr:rowOff>
    </xdr:to>
    <xdr:pic>
      <xdr:nvPicPr>
        <xdr:cNvPr id="202" name="Picture 77" descr="saraswati 2.jpg"/>
        <xdr:cNvPicPr>
          <a:picLocks noChangeAspect="1"/>
        </xdr:cNvPicPr>
      </xdr:nvPicPr>
      <xdr:blipFill>
        <a:blip xmlns:r="http://schemas.openxmlformats.org/officeDocument/2006/relationships" r:embed="rId1"/>
        <a:srcRect/>
        <a:stretch>
          <a:fillRect/>
        </a:stretch>
      </xdr:blipFill>
      <xdr:spPr bwMode="auto">
        <a:xfrm>
          <a:off x="6540500" y="188275383"/>
          <a:ext cx="304799" cy="33810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6.vml"/><Relationship Id="rId3"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5.vml"/><Relationship Id="rId3"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96633"/>
  </sheetPr>
  <dimension ref="A1:I105"/>
  <sheetViews>
    <sheetView tabSelected="1" zoomScale="150" zoomScaleNormal="150" zoomScalePageLayoutView="150" workbookViewId="0">
      <pane ySplit="6" topLeftCell="A7" activePane="bottomLeft" state="frozen"/>
      <selection pane="bottomLeft" sqref="A1:C2"/>
    </sheetView>
  </sheetViews>
  <sheetFormatPr baseColWidth="10" defaultColWidth="0" defaultRowHeight="28" customHeight="1" x14ac:dyDescent="0"/>
  <cols>
    <col min="1" max="4" width="37.83203125" style="644" customWidth="1"/>
    <col min="5" max="16384" width="37.83203125" style="644" hidden="1"/>
  </cols>
  <sheetData>
    <row r="1" spans="1:9" ht="28" customHeight="1">
      <c r="A1" s="806" t="s">
        <v>82</v>
      </c>
      <c r="B1" s="807"/>
      <c r="C1" s="808"/>
      <c r="D1" s="474"/>
      <c r="E1" s="474"/>
      <c r="F1" s="643"/>
      <c r="G1" s="643"/>
      <c r="H1" s="643"/>
      <c r="I1" s="643"/>
    </row>
    <row r="2" spans="1:9" ht="28" customHeight="1">
      <c r="A2" s="809"/>
      <c r="B2" s="810"/>
      <c r="C2" s="811"/>
      <c r="D2" s="645"/>
      <c r="E2" s="645"/>
      <c r="F2" s="646"/>
      <c r="G2" s="646"/>
      <c r="H2" s="646"/>
      <c r="I2" s="646"/>
    </row>
    <row r="3" spans="1:9" ht="28" customHeight="1">
      <c r="A3" s="812" t="s">
        <v>477</v>
      </c>
      <c r="B3" s="813"/>
      <c r="C3" s="814"/>
      <c r="D3" s="645"/>
      <c r="E3" s="645"/>
      <c r="F3" s="647"/>
      <c r="G3" s="647"/>
      <c r="H3" s="647"/>
      <c r="I3" s="647"/>
    </row>
    <row r="4" spans="1:9" ht="28" customHeight="1">
      <c r="A4" s="815"/>
      <c r="B4" s="816"/>
      <c r="C4" s="817"/>
      <c r="D4" s="645"/>
      <c r="E4" s="645"/>
      <c r="F4" s="648"/>
      <c r="G4" s="648"/>
      <c r="H4" s="648"/>
      <c r="I4" s="648"/>
    </row>
    <row r="5" spans="1:9" ht="28" customHeight="1">
      <c r="A5" s="815"/>
      <c r="B5" s="816"/>
      <c r="C5" s="817"/>
      <c r="F5" s="55"/>
      <c r="G5" s="474"/>
      <c r="H5" s="474"/>
      <c r="I5" s="474"/>
    </row>
    <row r="6" spans="1:9" ht="28" customHeight="1">
      <c r="A6" s="818"/>
      <c r="B6" s="819"/>
      <c r="C6" s="820"/>
      <c r="F6" s="55"/>
      <c r="G6" s="474"/>
      <c r="H6" s="474"/>
      <c r="I6" s="474"/>
    </row>
    <row r="7" spans="1:9" ht="28" customHeight="1">
      <c r="A7" s="821" t="s">
        <v>83</v>
      </c>
      <c r="B7" s="821"/>
      <c r="C7" s="821"/>
      <c r="D7" s="472"/>
      <c r="E7" s="472"/>
      <c r="F7" s="649"/>
      <c r="G7" s="649"/>
      <c r="H7" s="649"/>
      <c r="I7" s="649"/>
    </row>
    <row r="8" spans="1:9" ht="28" customHeight="1">
      <c r="A8" s="840" t="s">
        <v>478</v>
      </c>
      <c r="B8" s="840" t="s">
        <v>307</v>
      </c>
      <c r="C8" s="840" t="s">
        <v>479</v>
      </c>
      <c r="D8" s="473"/>
      <c r="E8" s="473"/>
      <c r="F8" s="649"/>
      <c r="G8" s="649"/>
      <c r="H8" s="649"/>
      <c r="I8" s="649"/>
    </row>
    <row r="9" spans="1:9" ht="28" customHeight="1">
      <c r="A9" s="841"/>
      <c r="B9" s="841"/>
      <c r="C9" s="841"/>
      <c r="D9" s="650"/>
      <c r="E9" s="473"/>
      <c r="F9" s="651"/>
      <c r="G9" s="651"/>
      <c r="H9" s="651"/>
      <c r="I9" s="651"/>
    </row>
    <row r="10" spans="1:9" ht="28" customHeight="1">
      <c r="A10" s="841"/>
      <c r="B10" s="841"/>
      <c r="C10" s="841"/>
      <c r="D10" s="650"/>
      <c r="E10" s="473"/>
      <c r="F10" s="651"/>
      <c r="G10" s="651"/>
      <c r="H10" s="651"/>
      <c r="I10" s="651"/>
    </row>
    <row r="11" spans="1:9" ht="28" customHeight="1">
      <c r="A11" s="842"/>
      <c r="B11" s="842"/>
      <c r="C11" s="842"/>
      <c r="D11" s="650"/>
      <c r="E11" s="473"/>
      <c r="F11" s="652"/>
      <c r="G11" s="652"/>
      <c r="H11" s="652"/>
      <c r="I11" s="652"/>
    </row>
    <row r="12" spans="1:9" ht="28" customHeight="1">
      <c r="A12" s="843" t="s">
        <v>480</v>
      </c>
      <c r="B12" s="844"/>
      <c r="C12" s="845"/>
      <c r="D12" s="650"/>
      <c r="E12" s="473"/>
      <c r="F12" s="653"/>
      <c r="G12" s="653"/>
      <c r="H12" s="653"/>
      <c r="I12" s="653"/>
    </row>
    <row r="13" spans="1:9" ht="28" customHeight="1">
      <c r="A13" s="846"/>
      <c r="B13" s="847"/>
      <c r="C13" s="848"/>
      <c r="D13" s="650"/>
      <c r="E13" s="473"/>
      <c r="F13" s="653"/>
      <c r="G13" s="653"/>
      <c r="H13" s="653"/>
      <c r="I13" s="653"/>
    </row>
    <row r="14" spans="1:9" ht="28" customHeight="1">
      <c r="A14" s="822" t="s">
        <v>481</v>
      </c>
      <c r="B14" s="823"/>
      <c r="C14" s="824"/>
      <c r="D14" s="650"/>
      <c r="E14" s="473"/>
      <c r="F14" s="653"/>
      <c r="G14" s="653"/>
      <c r="H14" s="653"/>
      <c r="I14" s="653"/>
    </row>
    <row r="15" spans="1:9" ht="28" customHeight="1">
      <c r="A15" s="825"/>
      <c r="B15" s="826"/>
      <c r="C15" s="827"/>
      <c r="D15" s="650"/>
      <c r="E15" s="473"/>
      <c r="F15" s="654"/>
      <c r="G15" s="654"/>
      <c r="H15" s="654"/>
      <c r="I15" s="654"/>
    </row>
    <row r="16" spans="1:9" ht="28" customHeight="1">
      <c r="A16" s="825"/>
      <c r="B16" s="826"/>
      <c r="C16" s="827"/>
      <c r="D16" s="473"/>
      <c r="E16" s="473"/>
      <c r="F16" s="654"/>
      <c r="G16" s="654"/>
      <c r="H16" s="654"/>
      <c r="I16" s="654"/>
    </row>
    <row r="17" spans="1:9" ht="28" customHeight="1">
      <c r="A17" s="825"/>
      <c r="B17" s="826"/>
      <c r="C17" s="827"/>
      <c r="D17" s="473"/>
      <c r="E17" s="473"/>
      <c r="F17" s="652"/>
      <c r="G17" s="652"/>
      <c r="H17" s="652"/>
      <c r="I17" s="652"/>
    </row>
    <row r="18" spans="1:9" ht="28" customHeight="1">
      <c r="A18" s="825"/>
      <c r="B18" s="826"/>
      <c r="C18" s="827"/>
      <c r="D18" s="473"/>
      <c r="E18" s="473"/>
      <c r="F18" s="653"/>
      <c r="G18" s="653"/>
      <c r="H18" s="653"/>
      <c r="I18" s="653"/>
    </row>
    <row r="19" spans="1:9" ht="28" customHeight="1">
      <c r="A19" s="825"/>
      <c r="B19" s="826"/>
      <c r="C19" s="827"/>
      <c r="D19" s="473"/>
      <c r="E19" s="473"/>
      <c r="F19" s="655"/>
      <c r="G19" s="655"/>
      <c r="H19" s="655"/>
      <c r="I19" s="655"/>
    </row>
    <row r="20" spans="1:9" ht="28" customHeight="1">
      <c r="A20" s="828"/>
      <c r="B20" s="829"/>
      <c r="C20" s="830"/>
      <c r="D20" s="473"/>
      <c r="E20" s="473"/>
      <c r="F20" s="655"/>
      <c r="G20" s="655"/>
      <c r="H20" s="655"/>
      <c r="I20" s="655"/>
    </row>
    <row r="21" spans="1:9" ht="28" customHeight="1">
      <c r="A21" s="831" t="s">
        <v>482</v>
      </c>
      <c r="B21" s="832"/>
      <c r="C21" s="833"/>
      <c r="D21" s="473"/>
      <c r="E21" s="473"/>
      <c r="F21" s="656"/>
      <c r="G21" s="656"/>
      <c r="H21" s="656"/>
      <c r="I21" s="656"/>
    </row>
    <row r="22" spans="1:9" ht="28" customHeight="1">
      <c r="A22" s="834"/>
      <c r="B22" s="835"/>
      <c r="C22" s="836"/>
      <c r="D22" s="473"/>
      <c r="E22" s="473"/>
      <c r="F22" s="657"/>
      <c r="G22" s="657"/>
      <c r="H22" s="657"/>
      <c r="I22" s="657"/>
    </row>
    <row r="23" spans="1:9" ht="28" customHeight="1">
      <c r="A23" s="837"/>
      <c r="B23" s="838"/>
      <c r="C23" s="839"/>
      <c r="D23" s="473"/>
      <c r="E23" s="473"/>
      <c r="F23" s="657"/>
      <c r="G23" s="657"/>
      <c r="H23" s="657"/>
      <c r="I23" s="657"/>
    </row>
    <row r="24" spans="1:9" ht="28" customHeight="1">
      <c r="A24" s="768" t="s">
        <v>483</v>
      </c>
      <c r="B24" s="769"/>
      <c r="C24" s="770"/>
      <c r="D24" s="473"/>
      <c r="E24" s="473"/>
      <c r="F24" s="657"/>
      <c r="G24" s="657"/>
      <c r="H24" s="657"/>
      <c r="I24" s="657"/>
    </row>
    <row r="25" spans="1:9" ht="28" customHeight="1">
      <c r="A25" s="771"/>
      <c r="B25" s="772"/>
      <c r="C25" s="773"/>
      <c r="D25" s="473"/>
      <c r="E25" s="473"/>
      <c r="F25" s="657"/>
      <c r="G25" s="657"/>
      <c r="H25" s="657"/>
      <c r="I25" s="657"/>
    </row>
    <row r="26" spans="1:9" ht="28" customHeight="1">
      <c r="A26" s="771"/>
      <c r="B26" s="772"/>
      <c r="C26" s="773"/>
      <c r="D26" s="473"/>
      <c r="E26" s="473"/>
      <c r="F26" s="657"/>
      <c r="G26" s="657"/>
      <c r="H26" s="657"/>
      <c r="I26" s="657"/>
    </row>
    <row r="27" spans="1:9" ht="28" customHeight="1">
      <c r="A27" s="774"/>
      <c r="B27" s="775"/>
      <c r="C27" s="776"/>
      <c r="D27" s="473"/>
      <c r="E27" s="473"/>
      <c r="F27" s="658"/>
      <c r="G27" s="658"/>
      <c r="H27" s="658"/>
      <c r="I27" s="658"/>
    </row>
    <row r="28" spans="1:9" ht="28" customHeight="1">
      <c r="A28" s="777" t="s">
        <v>198</v>
      </c>
      <c r="B28" s="777"/>
      <c r="C28" s="777"/>
      <c r="D28" s="473"/>
      <c r="E28" s="473"/>
      <c r="F28" s="657"/>
      <c r="G28" s="657"/>
      <c r="H28" s="657"/>
      <c r="I28" s="657"/>
    </row>
    <row r="29" spans="1:9" ht="28" customHeight="1">
      <c r="A29" s="778" t="s">
        <v>484</v>
      </c>
      <c r="B29" s="778"/>
      <c r="C29" s="778"/>
      <c r="D29" s="477"/>
      <c r="E29" s="477"/>
      <c r="F29" s="657"/>
      <c r="G29" s="657"/>
      <c r="H29" s="657"/>
      <c r="I29" s="657"/>
    </row>
    <row r="30" spans="1:9" ht="28" customHeight="1">
      <c r="A30" s="779" t="s">
        <v>485</v>
      </c>
      <c r="B30" s="780"/>
      <c r="C30" s="781"/>
      <c r="D30" s="477"/>
      <c r="E30" s="477"/>
      <c r="F30" s="659"/>
      <c r="G30" s="659"/>
      <c r="H30" s="659"/>
      <c r="I30" s="659"/>
    </row>
    <row r="31" spans="1:9" ht="28" customHeight="1">
      <c r="A31" s="782" t="s">
        <v>486</v>
      </c>
      <c r="B31" s="783"/>
      <c r="C31" s="784"/>
      <c r="D31" s="477"/>
      <c r="E31" s="477"/>
      <c r="F31" s="660"/>
      <c r="G31" s="660"/>
      <c r="H31" s="660"/>
      <c r="I31" s="660"/>
    </row>
    <row r="32" spans="1:9" ht="28" customHeight="1">
      <c r="A32" s="785"/>
      <c r="B32" s="786"/>
      <c r="C32" s="787"/>
      <c r="D32" s="473"/>
      <c r="E32" s="473"/>
      <c r="F32" s="660"/>
      <c r="G32" s="660"/>
      <c r="H32" s="660"/>
      <c r="I32" s="660"/>
    </row>
    <row r="33" spans="1:9" ht="28" customHeight="1">
      <c r="A33" s="788" t="s">
        <v>487</v>
      </c>
      <c r="B33" s="789"/>
      <c r="C33" s="790"/>
      <c r="D33" s="473"/>
      <c r="E33" s="473"/>
      <c r="F33" s="653"/>
      <c r="G33" s="653"/>
      <c r="H33" s="653"/>
      <c r="I33" s="653"/>
    </row>
    <row r="34" spans="1:9" ht="28" customHeight="1">
      <c r="A34" s="791"/>
      <c r="B34" s="792"/>
      <c r="C34" s="793"/>
      <c r="D34" s="473"/>
      <c r="E34" s="473"/>
      <c r="F34" s="653"/>
      <c r="G34" s="653"/>
      <c r="H34" s="653"/>
      <c r="I34" s="653"/>
    </row>
    <row r="35" spans="1:9" ht="28" customHeight="1">
      <c r="A35" s="794" t="s">
        <v>488</v>
      </c>
      <c r="B35" s="794"/>
      <c r="C35" s="794"/>
      <c r="D35" s="473"/>
      <c r="E35" s="473"/>
      <c r="F35" s="661"/>
      <c r="G35" s="661"/>
      <c r="H35" s="661"/>
      <c r="I35" s="661"/>
    </row>
    <row r="36" spans="1:9" ht="28" customHeight="1">
      <c r="A36" s="795" t="s">
        <v>489</v>
      </c>
      <c r="B36" s="795"/>
      <c r="C36" s="795"/>
      <c r="D36" s="473"/>
      <c r="E36" s="473"/>
      <c r="F36" s="661"/>
      <c r="G36" s="661"/>
      <c r="H36" s="661"/>
      <c r="I36" s="661"/>
    </row>
    <row r="37" spans="1:9" ht="28" customHeight="1">
      <c r="A37" s="802" t="s">
        <v>375</v>
      </c>
      <c r="B37" s="802"/>
      <c r="C37" s="802"/>
      <c r="D37" s="473"/>
      <c r="E37" s="473"/>
      <c r="F37" s="661"/>
      <c r="G37" s="661"/>
      <c r="H37" s="661"/>
      <c r="I37" s="661"/>
    </row>
    <row r="38" spans="1:9" ht="28" customHeight="1">
      <c r="A38" s="803" t="s">
        <v>490</v>
      </c>
      <c r="B38" s="804"/>
      <c r="C38" s="805"/>
      <c r="D38" s="473"/>
      <c r="E38" s="473"/>
      <c r="F38" s="661"/>
      <c r="G38" s="661"/>
      <c r="H38" s="661"/>
      <c r="I38" s="661"/>
    </row>
    <row r="39" spans="1:9" ht="28" customHeight="1">
      <c r="A39" s="724" t="s">
        <v>491</v>
      </c>
      <c r="B39" s="725"/>
      <c r="C39" s="726"/>
      <c r="D39" s="473"/>
      <c r="E39" s="473"/>
      <c r="F39" s="662"/>
      <c r="G39" s="662"/>
      <c r="H39" s="662"/>
      <c r="I39" s="662"/>
    </row>
    <row r="40" spans="1:9" ht="28" customHeight="1">
      <c r="A40" s="730"/>
      <c r="B40" s="731"/>
      <c r="C40" s="732"/>
      <c r="D40" s="473"/>
      <c r="E40" s="473"/>
      <c r="F40" s="662"/>
      <c r="G40" s="662"/>
      <c r="H40" s="662"/>
      <c r="I40" s="662"/>
    </row>
    <row r="41" spans="1:9" ht="28" customHeight="1">
      <c r="A41" s="796" t="s">
        <v>492</v>
      </c>
      <c r="B41" s="797"/>
      <c r="C41" s="798"/>
      <c r="D41" s="473"/>
      <c r="E41" s="473"/>
      <c r="F41" s="662"/>
      <c r="G41" s="662"/>
      <c r="H41" s="662"/>
      <c r="I41" s="662"/>
    </row>
    <row r="42" spans="1:9" ht="28" customHeight="1">
      <c r="A42" s="799"/>
      <c r="B42" s="800"/>
      <c r="C42" s="801"/>
      <c r="D42" s="473"/>
      <c r="E42" s="473"/>
      <c r="F42" s="662"/>
      <c r="G42" s="662"/>
      <c r="H42" s="662"/>
      <c r="I42" s="662"/>
    </row>
    <row r="43" spans="1:9" ht="28" customHeight="1">
      <c r="A43" s="753" t="s">
        <v>493</v>
      </c>
      <c r="B43" s="754"/>
      <c r="C43" s="755"/>
      <c r="D43" s="473"/>
      <c r="E43" s="473"/>
      <c r="F43" s="653"/>
      <c r="G43" s="653"/>
      <c r="H43" s="653"/>
      <c r="I43" s="653"/>
    </row>
    <row r="44" spans="1:9" ht="28" customHeight="1">
      <c r="A44" s="724" t="s">
        <v>494</v>
      </c>
      <c r="B44" s="725"/>
      <c r="C44" s="726"/>
      <c r="D44" s="477"/>
      <c r="E44" s="477"/>
      <c r="F44" s="653"/>
      <c r="G44" s="653"/>
      <c r="H44" s="653"/>
      <c r="I44" s="653"/>
    </row>
    <row r="45" spans="1:9" ht="28" customHeight="1">
      <c r="A45" s="730"/>
      <c r="B45" s="731"/>
      <c r="C45" s="732"/>
      <c r="D45" s="477"/>
      <c r="E45" s="477"/>
      <c r="F45" s="653"/>
      <c r="G45" s="653"/>
      <c r="H45" s="653"/>
      <c r="I45" s="653"/>
    </row>
    <row r="46" spans="1:9" ht="28" customHeight="1">
      <c r="A46" s="762" t="s">
        <v>495</v>
      </c>
      <c r="B46" s="763"/>
      <c r="C46" s="764"/>
      <c r="D46" s="477"/>
      <c r="E46" s="477"/>
      <c r="F46" s="653"/>
      <c r="G46" s="653"/>
      <c r="H46" s="653"/>
      <c r="I46" s="653"/>
    </row>
    <row r="47" spans="1:9" ht="28" customHeight="1">
      <c r="A47" s="765"/>
      <c r="B47" s="766"/>
      <c r="C47" s="767"/>
      <c r="D47" s="477"/>
      <c r="E47" s="477"/>
      <c r="F47" s="663"/>
      <c r="G47" s="663"/>
      <c r="H47" s="663"/>
      <c r="I47" s="663"/>
    </row>
    <row r="48" spans="1:9" ht="28" customHeight="1">
      <c r="A48" s="753" t="s">
        <v>496</v>
      </c>
      <c r="B48" s="754"/>
      <c r="C48" s="755"/>
      <c r="D48" s="477"/>
      <c r="E48" s="477"/>
      <c r="F48" s="664"/>
      <c r="G48" s="664"/>
      <c r="H48" s="664"/>
      <c r="I48" s="664"/>
    </row>
    <row r="49" spans="1:9" ht="28" customHeight="1">
      <c r="A49" s="747" t="s">
        <v>497</v>
      </c>
      <c r="B49" s="748"/>
      <c r="C49" s="749"/>
      <c r="D49" s="477"/>
      <c r="E49" s="477"/>
      <c r="F49" s="664"/>
      <c r="G49" s="664"/>
      <c r="H49" s="664"/>
      <c r="I49" s="664"/>
    </row>
    <row r="50" spans="1:9" ht="28" customHeight="1">
      <c r="A50" s="750"/>
      <c r="B50" s="751"/>
      <c r="C50" s="752"/>
      <c r="D50" s="474"/>
      <c r="E50" s="474"/>
      <c r="F50" s="665"/>
      <c r="G50" s="665"/>
      <c r="H50" s="665"/>
      <c r="I50" s="665"/>
    </row>
    <row r="51" spans="1:9" ht="28" customHeight="1">
      <c r="A51" s="703" t="s">
        <v>498</v>
      </c>
      <c r="B51" s="703"/>
      <c r="C51" s="703"/>
      <c r="D51" s="474"/>
      <c r="E51" s="474"/>
      <c r="F51" s="666"/>
      <c r="G51" s="666"/>
      <c r="H51" s="666"/>
      <c r="I51" s="666"/>
    </row>
    <row r="52" spans="1:9" ht="28" customHeight="1">
      <c r="A52" s="703" t="s">
        <v>499</v>
      </c>
      <c r="B52" s="703"/>
      <c r="C52" s="703"/>
      <c r="D52" s="474"/>
      <c r="E52" s="474"/>
      <c r="F52" s="666"/>
      <c r="G52" s="666"/>
      <c r="H52" s="666"/>
      <c r="I52" s="666"/>
    </row>
    <row r="53" spans="1:9" ht="28" customHeight="1">
      <c r="A53" s="703" t="s">
        <v>500</v>
      </c>
      <c r="B53" s="703"/>
      <c r="C53" s="703"/>
      <c r="D53" s="474"/>
      <c r="E53" s="474"/>
      <c r="F53" s="666"/>
      <c r="G53" s="666"/>
      <c r="H53" s="666"/>
      <c r="I53" s="666"/>
    </row>
    <row r="54" spans="1:9" ht="28" customHeight="1">
      <c r="A54" s="703" t="s">
        <v>501</v>
      </c>
      <c r="B54" s="703"/>
      <c r="C54" s="703"/>
      <c r="D54" s="474"/>
      <c r="E54" s="474"/>
      <c r="F54" s="666"/>
      <c r="G54" s="666"/>
      <c r="H54" s="666"/>
      <c r="I54" s="666"/>
    </row>
    <row r="55" spans="1:9" ht="28" customHeight="1">
      <c r="A55" s="753" t="s">
        <v>502</v>
      </c>
      <c r="B55" s="754"/>
      <c r="C55" s="755"/>
      <c r="D55" s="474"/>
      <c r="E55" s="474"/>
      <c r="F55" s="666"/>
      <c r="G55" s="666"/>
      <c r="H55" s="666"/>
      <c r="I55" s="666"/>
    </row>
    <row r="56" spans="1:9" ht="28" customHeight="1">
      <c r="A56" s="703" t="s">
        <v>199</v>
      </c>
      <c r="B56" s="703"/>
      <c r="C56" s="703"/>
      <c r="D56" s="474"/>
      <c r="E56" s="474"/>
      <c r="F56" s="666"/>
      <c r="G56" s="666"/>
      <c r="H56" s="666"/>
      <c r="I56" s="666"/>
    </row>
    <row r="57" spans="1:9" ht="28" customHeight="1">
      <c r="A57" s="703" t="s">
        <v>200</v>
      </c>
      <c r="B57" s="703"/>
      <c r="C57" s="703"/>
      <c r="D57" s="474"/>
      <c r="E57" s="474"/>
      <c r="F57" s="653"/>
      <c r="G57" s="653"/>
      <c r="H57" s="653"/>
      <c r="I57" s="653"/>
    </row>
    <row r="58" spans="1:9" ht="28" customHeight="1">
      <c r="A58" s="753" t="s">
        <v>503</v>
      </c>
      <c r="B58" s="754"/>
      <c r="C58" s="755"/>
      <c r="D58" s="474"/>
      <c r="E58" s="474"/>
      <c r="F58" s="653"/>
      <c r="G58" s="653"/>
      <c r="H58" s="653"/>
      <c r="I58" s="653"/>
    </row>
    <row r="59" spans="1:9" ht="28" customHeight="1">
      <c r="A59" s="756" t="s">
        <v>504</v>
      </c>
      <c r="B59" s="757"/>
      <c r="C59" s="758"/>
      <c r="D59" s="474"/>
      <c r="E59" s="474"/>
      <c r="F59" s="666"/>
      <c r="G59" s="666"/>
      <c r="H59" s="666"/>
      <c r="I59" s="666"/>
    </row>
    <row r="60" spans="1:9" ht="28" customHeight="1">
      <c r="A60" s="759"/>
      <c r="B60" s="760"/>
      <c r="C60" s="761"/>
      <c r="D60" s="474"/>
      <c r="E60" s="474"/>
      <c r="F60" s="666"/>
      <c r="G60" s="666"/>
      <c r="H60" s="666"/>
      <c r="I60" s="666"/>
    </row>
    <row r="61" spans="1:9" ht="28" customHeight="1">
      <c r="A61" s="720" t="s">
        <v>505</v>
      </c>
      <c r="B61" s="720"/>
      <c r="C61" s="720"/>
      <c r="D61" s="474"/>
      <c r="E61" s="474"/>
      <c r="F61" s="642"/>
      <c r="G61" s="642"/>
      <c r="H61" s="642"/>
      <c r="I61" s="642"/>
    </row>
    <row r="62" spans="1:9" ht="28" customHeight="1">
      <c r="A62" s="720" t="s">
        <v>506</v>
      </c>
      <c r="B62" s="720"/>
      <c r="C62" s="720"/>
      <c r="D62" s="474"/>
      <c r="E62" s="474"/>
      <c r="F62" s="642"/>
      <c r="G62" s="642"/>
      <c r="H62" s="642"/>
      <c r="I62" s="642"/>
    </row>
    <row r="63" spans="1:9" ht="28" customHeight="1">
      <c r="A63" s="724" t="s">
        <v>507</v>
      </c>
      <c r="B63" s="725"/>
      <c r="C63" s="726"/>
      <c r="D63" s="474"/>
      <c r="E63" s="474"/>
      <c r="F63" s="642"/>
      <c r="G63" s="642"/>
      <c r="H63" s="642"/>
      <c r="I63" s="642"/>
    </row>
    <row r="64" spans="1:9" ht="28" customHeight="1">
      <c r="A64" s="730"/>
      <c r="B64" s="731"/>
      <c r="C64" s="732"/>
      <c r="D64" s="474"/>
      <c r="E64" s="474"/>
      <c r="F64" s="667"/>
      <c r="G64" s="667"/>
      <c r="H64" s="667"/>
      <c r="I64" s="667"/>
    </row>
    <row r="65" spans="1:9" ht="28" customHeight="1">
      <c r="A65" s="717" t="s">
        <v>508</v>
      </c>
      <c r="B65" s="718"/>
      <c r="C65" s="719"/>
      <c r="D65" s="474"/>
      <c r="E65" s="474"/>
      <c r="F65" s="667"/>
      <c r="G65" s="667"/>
      <c r="H65" s="667"/>
      <c r="I65" s="667"/>
    </row>
    <row r="66" spans="1:9" ht="28" customHeight="1">
      <c r="A66" s="746" t="s">
        <v>509</v>
      </c>
      <c r="B66" s="746"/>
      <c r="C66" s="746"/>
      <c r="D66" s="474"/>
      <c r="E66" s="474"/>
      <c r="F66" s="666"/>
      <c r="G66" s="666"/>
      <c r="H66" s="666"/>
      <c r="I66" s="666"/>
    </row>
    <row r="67" spans="1:9" ht="28" customHeight="1">
      <c r="A67" s="746" t="s">
        <v>510</v>
      </c>
      <c r="B67" s="746"/>
      <c r="C67" s="746"/>
      <c r="D67" s="474"/>
      <c r="E67" s="474"/>
      <c r="F67" s="668"/>
      <c r="G67" s="668"/>
      <c r="H67" s="668"/>
      <c r="I67" s="668"/>
    </row>
    <row r="68" spans="1:9" ht="28" customHeight="1">
      <c r="A68" s="717" t="s">
        <v>201</v>
      </c>
      <c r="B68" s="718"/>
      <c r="C68" s="719"/>
      <c r="D68" s="474"/>
      <c r="E68" s="474"/>
      <c r="F68" s="668"/>
      <c r="G68" s="668"/>
      <c r="H68" s="668"/>
      <c r="I68" s="668"/>
    </row>
    <row r="69" spans="1:9" ht="28" customHeight="1">
      <c r="A69" s="720" t="s">
        <v>202</v>
      </c>
      <c r="B69" s="720"/>
      <c r="C69" s="720"/>
      <c r="D69" s="474"/>
      <c r="E69" s="474"/>
      <c r="F69" s="668"/>
      <c r="G69" s="668"/>
      <c r="H69" s="668"/>
      <c r="I69" s="668"/>
    </row>
    <row r="70" spans="1:9" ht="28" customHeight="1">
      <c r="A70" s="720" t="s">
        <v>511</v>
      </c>
      <c r="B70" s="720"/>
      <c r="C70" s="720"/>
      <c r="D70" s="474"/>
      <c r="E70" s="474"/>
      <c r="F70" s="668"/>
      <c r="G70" s="668"/>
      <c r="H70" s="668"/>
      <c r="I70" s="668"/>
    </row>
    <row r="71" spans="1:9" ht="28" customHeight="1">
      <c r="A71" s="720" t="s">
        <v>512</v>
      </c>
      <c r="B71" s="720"/>
      <c r="C71" s="720"/>
      <c r="D71" s="474"/>
      <c r="E71" s="474"/>
      <c r="F71" s="668"/>
      <c r="G71" s="668"/>
      <c r="H71" s="668"/>
      <c r="I71" s="668"/>
    </row>
    <row r="72" spans="1:9" ht="28" customHeight="1">
      <c r="A72" s="720" t="s">
        <v>513</v>
      </c>
      <c r="B72" s="720"/>
      <c r="C72" s="720"/>
      <c r="D72" s="474"/>
      <c r="E72" s="474"/>
      <c r="F72" s="668"/>
      <c r="G72" s="668"/>
      <c r="H72" s="668"/>
      <c r="I72" s="668"/>
    </row>
    <row r="73" spans="1:9" ht="28" customHeight="1">
      <c r="A73" s="720" t="s">
        <v>514</v>
      </c>
      <c r="B73" s="720"/>
      <c r="C73" s="720"/>
      <c r="D73" s="474"/>
      <c r="E73" s="474"/>
      <c r="F73" s="669"/>
      <c r="G73" s="669"/>
      <c r="H73" s="669"/>
      <c r="I73" s="669"/>
    </row>
    <row r="74" spans="1:9" ht="28" customHeight="1">
      <c r="A74" s="720" t="s">
        <v>515</v>
      </c>
      <c r="B74" s="720"/>
      <c r="C74" s="720"/>
      <c r="D74" s="474"/>
      <c r="E74" s="474"/>
      <c r="F74" s="670"/>
      <c r="G74" s="670"/>
      <c r="H74" s="670"/>
      <c r="I74" s="670"/>
    </row>
    <row r="75" spans="1:9" ht="28" customHeight="1">
      <c r="A75" s="720" t="s">
        <v>516</v>
      </c>
      <c r="B75" s="720"/>
      <c r="C75" s="720"/>
      <c r="D75" s="474"/>
      <c r="E75" s="474"/>
      <c r="F75" s="671"/>
      <c r="G75" s="671"/>
      <c r="H75" s="671"/>
      <c r="I75" s="671"/>
    </row>
    <row r="76" spans="1:9" ht="28" customHeight="1">
      <c r="A76" s="717" t="s">
        <v>517</v>
      </c>
      <c r="B76" s="718"/>
      <c r="C76" s="719"/>
      <c r="D76" s="474"/>
      <c r="E76" s="474"/>
      <c r="F76" s="671"/>
      <c r="G76" s="671"/>
      <c r="H76" s="671"/>
      <c r="I76" s="671"/>
    </row>
    <row r="77" spans="1:9" ht="28" customHeight="1">
      <c r="A77" s="720" t="s">
        <v>518</v>
      </c>
      <c r="B77" s="720"/>
      <c r="C77" s="720"/>
      <c r="D77" s="474"/>
      <c r="E77" s="474"/>
      <c r="F77" s="669"/>
      <c r="G77" s="669"/>
      <c r="H77" s="669"/>
      <c r="I77" s="669"/>
    </row>
    <row r="78" spans="1:9" ht="28" customHeight="1">
      <c r="A78" s="720" t="s">
        <v>519</v>
      </c>
      <c r="B78" s="720"/>
      <c r="C78" s="720"/>
      <c r="D78" s="474"/>
      <c r="E78" s="474"/>
      <c r="F78" s="672"/>
      <c r="G78" s="672"/>
      <c r="H78" s="672"/>
      <c r="I78" s="672"/>
    </row>
    <row r="79" spans="1:9" ht="28" customHeight="1">
      <c r="A79" s="724" t="s">
        <v>520</v>
      </c>
      <c r="B79" s="725"/>
      <c r="C79" s="726"/>
      <c r="D79" s="474"/>
      <c r="E79" s="474"/>
      <c r="F79" s="673"/>
      <c r="G79" s="673"/>
      <c r="H79" s="673"/>
      <c r="I79" s="673"/>
    </row>
    <row r="80" spans="1:9" ht="28" customHeight="1">
      <c r="A80" s="727"/>
      <c r="B80" s="728"/>
      <c r="C80" s="729"/>
      <c r="D80" s="474"/>
      <c r="E80" s="474"/>
      <c r="F80" s="673"/>
      <c r="G80" s="673"/>
      <c r="H80" s="673"/>
      <c r="I80" s="673"/>
    </row>
    <row r="81" spans="1:9" ht="28" customHeight="1">
      <c r="A81" s="730"/>
      <c r="B81" s="731"/>
      <c r="C81" s="732"/>
      <c r="D81" s="474"/>
      <c r="E81" s="474"/>
      <c r="F81" s="674"/>
      <c r="G81" s="674"/>
      <c r="H81" s="674"/>
      <c r="I81" s="674"/>
    </row>
    <row r="82" spans="1:9" ht="28" customHeight="1">
      <c r="A82" s="733" t="s">
        <v>521</v>
      </c>
      <c r="B82" s="734"/>
      <c r="C82" s="735"/>
      <c r="D82" s="474"/>
      <c r="E82" s="474"/>
      <c r="F82" s="674"/>
      <c r="G82" s="674"/>
      <c r="H82" s="674"/>
      <c r="I82" s="674"/>
    </row>
    <row r="83" spans="1:9" ht="28" customHeight="1">
      <c r="A83" s="736"/>
      <c r="B83" s="737"/>
      <c r="C83" s="738"/>
      <c r="D83" s="474"/>
      <c r="E83" s="474"/>
      <c r="F83" s="675"/>
      <c r="G83" s="675"/>
      <c r="H83" s="675"/>
      <c r="I83" s="675"/>
    </row>
    <row r="84" spans="1:9" ht="28" customHeight="1">
      <c r="A84" s="720" t="s">
        <v>522</v>
      </c>
      <c r="B84" s="720"/>
      <c r="C84" s="720"/>
      <c r="D84" s="474"/>
      <c r="E84" s="474"/>
      <c r="F84" s="675"/>
      <c r="G84" s="675"/>
      <c r="H84" s="675"/>
      <c r="I84" s="675"/>
    </row>
    <row r="85" spans="1:9" ht="28" customHeight="1">
      <c r="A85" s="721" t="s">
        <v>523</v>
      </c>
      <c r="B85" s="722"/>
      <c r="C85" s="723"/>
      <c r="D85" s="474"/>
      <c r="E85" s="474"/>
      <c r="F85" s="676"/>
      <c r="G85" s="676"/>
      <c r="H85" s="676"/>
      <c r="I85" s="676"/>
    </row>
    <row r="86" spans="1:9" ht="28" customHeight="1">
      <c r="A86" s="739" t="s">
        <v>524</v>
      </c>
      <c r="B86" s="740"/>
      <c r="C86" s="741"/>
      <c r="D86" s="474"/>
      <c r="E86" s="474"/>
      <c r="F86" s="657"/>
      <c r="G86" s="657"/>
      <c r="H86" s="657"/>
      <c r="I86" s="657"/>
    </row>
    <row r="87" spans="1:9" ht="28" customHeight="1">
      <c r="A87" s="742"/>
      <c r="B87" s="743"/>
      <c r="C87" s="744"/>
      <c r="D87" s="474"/>
      <c r="E87" s="474"/>
      <c r="F87" s="657"/>
      <c r="G87" s="657"/>
      <c r="H87" s="657"/>
      <c r="I87" s="657"/>
    </row>
    <row r="88" spans="1:9" ht="28" customHeight="1">
      <c r="A88" s="739" t="s">
        <v>525</v>
      </c>
      <c r="B88" s="740"/>
      <c r="C88" s="741"/>
      <c r="D88" s="474"/>
      <c r="E88" s="474"/>
      <c r="F88" s="657"/>
      <c r="G88" s="657"/>
      <c r="H88" s="657"/>
      <c r="I88" s="657"/>
    </row>
    <row r="89" spans="1:9" ht="28" customHeight="1">
      <c r="A89" s="742"/>
      <c r="B89" s="743"/>
      <c r="C89" s="744"/>
      <c r="D89" s="474"/>
      <c r="E89" s="474"/>
      <c r="F89" s="677"/>
      <c r="G89" s="677"/>
      <c r="H89" s="677"/>
      <c r="I89" s="677"/>
    </row>
    <row r="90" spans="1:9" ht="28" customHeight="1">
      <c r="A90" s="745" t="s">
        <v>526</v>
      </c>
      <c r="B90" s="745"/>
      <c r="C90" s="745"/>
      <c r="D90" s="474"/>
      <c r="E90" s="474"/>
      <c r="F90" s="678"/>
      <c r="G90" s="678"/>
      <c r="H90" s="678"/>
      <c r="I90" s="678"/>
    </row>
    <row r="91" spans="1:9" ht="28" customHeight="1">
      <c r="A91" s="711" t="s">
        <v>527</v>
      </c>
      <c r="B91" s="712"/>
      <c r="C91" s="713"/>
      <c r="D91" s="474"/>
      <c r="E91" s="474"/>
      <c r="F91" s="678"/>
      <c r="G91" s="678"/>
      <c r="H91" s="678"/>
      <c r="I91" s="678"/>
    </row>
    <row r="92" spans="1:9" ht="28" customHeight="1">
      <c r="A92" s="714" t="s">
        <v>528</v>
      </c>
      <c r="B92" s="714"/>
      <c r="C92" s="714"/>
      <c r="D92" s="474"/>
      <c r="E92" s="474"/>
      <c r="F92" s="678"/>
      <c r="G92" s="678"/>
      <c r="H92" s="678"/>
      <c r="I92" s="678"/>
    </row>
    <row r="93" spans="1:9" ht="28" customHeight="1">
      <c r="A93" s="705" t="s">
        <v>529</v>
      </c>
      <c r="B93" s="706"/>
      <c r="C93" s="707"/>
    </row>
    <row r="94" spans="1:9" ht="28" customHeight="1">
      <c r="A94" s="708"/>
      <c r="B94" s="709"/>
      <c r="C94" s="710"/>
    </row>
    <row r="95" spans="1:9" ht="28" customHeight="1">
      <c r="A95" s="711" t="s">
        <v>530</v>
      </c>
      <c r="B95" s="712"/>
      <c r="C95" s="713"/>
    </row>
    <row r="96" spans="1:9" ht="28" customHeight="1">
      <c r="A96" s="714" t="s">
        <v>531</v>
      </c>
      <c r="B96" s="714"/>
      <c r="C96" s="714"/>
    </row>
    <row r="97" spans="1:3" ht="28" customHeight="1">
      <c r="A97" s="705" t="s">
        <v>532</v>
      </c>
      <c r="B97" s="706"/>
      <c r="C97" s="707"/>
    </row>
    <row r="98" spans="1:3" ht="28" customHeight="1">
      <c r="A98" s="708"/>
      <c r="B98" s="709"/>
      <c r="C98" s="710"/>
    </row>
    <row r="99" spans="1:3" ht="28" customHeight="1">
      <c r="A99" s="715" t="s">
        <v>533</v>
      </c>
      <c r="B99" s="715"/>
      <c r="C99" s="715"/>
    </row>
    <row r="100" spans="1:3" ht="28" customHeight="1">
      <c r="A100" s="714" t="s">
        <v>534</v>
      </c>
      <c r="B100" s="714"/>
      <c r="C100" s="714"/>
    </row>
    <row r="101" spans="1:3" ht="28" customHeight="1">
      <c r="A101" s="716" t="s">
        <v>535</v>
      </c>
      <c r="B101" s="716"/>
      <c r="C101" s="716"/>
    </row>
    <row r="102" spans="1:3" ht="28" customHeight="1">
      <c r="A102" s="703" t="s">
        <v>536</v>
      </c>
      <c r="B102" s="703"/>
      <c r="C102" s="703"/>
    </row>
    <row r="103" spans="1:3" ht="28" customHeight="1">
      <c r="A103" s="703" t="s">
        <v>537</v>
      </c>
      <c r="B103" s="703"/>
      <c r="C103" s="703"/>
    </row>
    <row r="104" spans="1:3" ht="28" customHeight="1">
      <c r="A104" s="703" t="s">
        <v>538</v>
      </c>
      <c r="B104" s="703"/>
      <c r="C104" s="703"/>
    </row>
    <row r="105" spans="1:3" ht="28" customHeight="1">
      <c r="A105" s="704" t="s">
        <v>539</v>
      </c>
      <c r="B105" s="704"/>
      <c r="C105" s="704"/>
    </row>
  </sheetData>
  <sheetProtection password="B68B" sheet="1" objects="1" scenarios="1" formatCells="0" formatColumns="0" formatRows="0"/>
  <mergeCells count="72">
    <mergeCell ref="A1:C2"/>
    <mergeCell ref="A3:C6"/>
    <mergeCell ref="A7:C7"/>
    <mergeCell ref="A14:C20"/>
    <mergeCell ref="A21:C23"/>
    <mergeCell ref="A8:A11"/>
    <mergeCell ref="B8:B11"/>
    <mergeCell ref="C8:C11"/>
    <mergeCell ref="A12:C13"/>
    <mergeCell ref="A44:C45"/>
    <mergeCell ref="A46:C47"/>
    <mergeCell ref="A48:C48"/>
    <mergeCell ref="A24:C27"/>
    <mergeCell ref="A28:C28"/>
    <mergeCell ref="A29:C29"/>
    <mergeCell ref="A30:C30"/>
    <mergeCell ref="A31:C32"/>
    <mergeCell ref="A33:C34"/>
    <mergeCell ref="A35:C35"/>
    <mergeCell ref="A36:C36"/>
    <mergeCell ref="A39:C40"/>
    <mergeCell ref="A41:C42"/>
    <mergeCell ref="A37:C37"/>
    <mergeCell ref="A38:C38"/>
    <mergeCell ref="A43:C43"/>
    <mergeCell ref="A65:C65"/>
    <mergeCell ref="A66:C66"/>
    <mergeCell ref="A67:C67"/>
    <mergeCell ref="A49:C50"/>
    <mergeCell ref="A51:C51"/>
    <mergeCell ref="A52:C52"/>
    <mergeCell ref="A53:C53"/>
    <mergeCell ref="A54:C54"/>
    <mergeCell ref="A55:C55"/>
    <mergeCell ref="A56:C56"/>
    <mergeCell ref="A59:C60"/>
    <mergeCell ref="A63:C64"/>
    <mergeCell ref="A57:C57"/>
    <mergeCell ref="A58:C58"/>
    <mergeCell ref="A61:C61"/>
    <mergeCell ref="A62:C62"/>
    <mergeCell ref="A86:C87"/>
    <mergeCell ref="A88:C89"/>
    <mergeCell ref="A90:C90"/>
    <mergeCell ref="A91:C91"/>
    <mergeCell ref="A92:C92"/>
    <mergeCell ref="A73:C73"/>
    <mergeCell ref="A74:C74"/>
    <mergeCell ref="A75:C75"/>
    <mergeCell ref="A76:C76"/>
    <mergeCell ref="A85:C85"/>
    <mergeCell ref="A77:C77"/>
    <mergeCell ref="A78:C78"/>
    <mergeCell ref="A79:C81"/>
    <mergeCell ref="A82:C83"/>
    <mergeCell ref="A84:C84"/>
    <mergeCell ref="A68:C68"/>
    <mergeCell ref="A69:C69"/>
    <mergeCell ref="A70:C70"/>
    <mergeCell ref="A71:C71"/>
    <mergeCell ref="A72:C72"/>
    <mergeCell ref="A104:C104"/>
    <mergeCell ref="A105:C105"/>
    <mergeCell ref="A93:C94"/>
    <mergeCell ref="A95:C95"/>
    <mergeCell ref="A96:C96"/>
    <mergeCell ref="A97:C98"/>
    <mergeCell ref="A99:C99"/>
    <mergeCell ref="A100:C100"/>
    <mergeCell ref="A101:C101"/>
    <mergeCell ref="A102:C102"/>
    <mergeCell ref="A103:C103"/>
  </mergeCells>
  <hyperlinks>
    <hyperlink ref="A29" location="details!G4" display="GO BACK TO DETAILS"/>
  </hyperlinks>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B121"/>
  <sheetViews>
    <sheetView topLeftCell="M1" zoomScale="150" zoomScaleNormal="150" zoomScalePageLayoutView="150" workbookViewId="0">
      <selection activeCell="O1" sqref="O1:AB1"/>
    </sheetView>
  </sheetViews>
  <sheetFormatPr baseColWidth="10" defaultColWidth="9.1640625" defaultRowHeight="0" customHeight="1" zeroHeight="1" x14ac:dyDescent="0"/>
  <cols>
    <col min="1" max="1" width="4.83203125" style="12" customWidth="1"/>
    <col min="2" max="2" width="4.5" style="12" customWidth="1"/>
    <col min="3" max="3" width="5.6640625" style="12" customWidth="1"/>
    <col min="4" max="4" width="10.83203125" style="12" customWidth="1"/>
    <col min="5" max="5" width="14.6640625" style="37" customWidth="1"/>
    <col min="6" max="6" width="12.5" style="37" customWidth="1"/>
    <col min="7" max="7" width="14" style="37" customWidth="1"/>
    <col min="8" max="8" width="6" style="38" customWidth="1"/>
    <col min="9" max="9" width="5.1640625" style="38" customWidth="1"/>
    <col min="10" max="10" width="8.6640625" style="37" customWidth="1"/>
    <col min="11" max="11" width="5" style="12" customWidth="1"/>
    <col min="12" max="12" width="5.33203125" style="14" customWidth="1"/>
    <col min="13" max="13" width="2.6640625" style="12" customWidth="1"/>
    <col min="14" max="14" width="2.33203125" style="12" customWidth="1"/>
    <col min="15" max="15" width="15.83203125" style="54" customWidth="1"/>
    <col min="16" max="21" width="5.6640625" style="12" customWidth="1"/>
    <col min="22" max="22" width="6.5" style="12" customWidth="1"/>
    <col min="23" max="25" width="5.6640625" style="12" customWidth="1"/>
    <col min="26" max="26" width="6.5" style="12" customWidth="1"/>
    <col min="27" max="27" width="6.1640625" style="12" customWidth="1"/>
    <col min="28" max="28" width="6.6640625" style="12" customWidth="1"/>
    <col min="29" max="65" width="9.1640625" style="12" customWidth="1"/>
    <col min="66" max="66" width="8.6640625" style="12" customWidth="1"/>
    <col min="67" max="84" width="9.1640625" style="12" customWidth="1"/>
    <col min="85" max="85" width="0.1640625" style="12" customWidth="1"/>
    <col min="86" max="103" width="9.1640625" style="12" customWidth="1"/>
    <col min="104" max="104" width="0.5" style="12" customWidth="1"/>
    <col min="105" max="120" width="9.1640625" style="12" customWidth="1"/>
    <col min="121" max="121" width="0.33203125" style="12" customWidth="1"/>
    <col min="122" max="135" width="9.1640625" style="12" customWidth="1"/>
    <col min="136" max="136" width="8.6640625" style="12" customWidth="1"/>
    <col min="137" max="155" width="9.1640625" style="12" customWidth="1"/>
    <col min="156" max="156" width="0.5" style="12" customWidth="1"/>
    <col min="157" max="172" width="9.1640625" style="12" customWidth="1"/>
    <col min="173" max="173" width="4.83203125" style="12" customWidth="1"/>
    <col min="174" max="189" width="9.1640625" style="12" customWidth="1"/>
    <col min="190" max="190" width="0.5" style="12" customWidth="1"/>
    <col min="191" max="207" width="9.1640625" style="12" customWidth="1"/>
    <col min="208" max="208" width="8.5" style="12" customWidth="1"/>
    <col min="209" max="218" width="9.1640625" style="12" customWidth="1"/>
    <col min="219" max="219" width="8.5" style="12" customWidth="1"/>
    <col min="220" max="220" width="9.1640625" style="12" customWidth="1"/>
    <col min="221" max="221" width="8.5" style="12" customWidth="1"/>
    <col min="222" max="16384" width="9.1640625" style="12"/>
  </cols>
  <sheetData>
    <row r="1" spans="1:28" ht="24" customHeight="1">
      <c r="A1" s="1238" t="str">
        <f>'statement of marks'!A1</f>
        <v>jk- ck- ek/;fed fo|ky; uohu] fuEckgsM+k</v>
      </c>
      <c r="B1" s="1239"/>
      <c r="C1" s="1239"/>
      <c r="D1" s="1239"/>
      <c r="E1" s="1239"/>
      <c r="F1" s="1239"/>
      <c r="G1" s="1239"/>
      <c r="H1" s="1234" t="s">
        <v>131</v>
      </c>
      <c r="I1" s="1235"/>
      <c r="J1" s="1235"/>
      <c r="K1" s="1235"/>
      <c r="L1" s="1236"/>
      <c r="O1" s="1254" t="str">
        <f>A1</f>
        <v>jk- ck- ek/;fed fo|ky; uohu] fuEckgsM+k</v>
      </c>
      <c r="P1" s="1255"/>
      <c r="Q1" s="1255"/>
      <c r="R1" s="1255"/>
      <c r="S1" s="1255"/>
      <c r="T1" s="1255"/>
      <c r="U1" s="1255"/>
      <c r="V1" s="1255"/>
      <c r="W1" s="1255"/>
      <c r="X1" s="1255"/>
      <c r="Y1" s="1255"/>
      <c r="Z1" s="1255"/>
      <c r="AA1" s="1255"/>
      <c r="AB1" s="1256"/>
    </row>
    <row r="2" spans="1:28" ht="22" hidden="1" customHeight="1" thickTop="1">
      <c r="A2" s="194"/>
      <c r="B2" s="162"/>
      <c r="C2" s="162"/>
      <c r="D2" s="162"/>
      <c r="E2" s="162"/>
      <c r="F2" s="162"/>
      <c r="G2" s="162"/>
      <c r="H2" s="162"/>
      <c r="I2" s="162"/>
      <c r="J2" s="162"/>
      <c r="K2" s="162"/>
      <c r="L2" s="195"/>
      <c r="O2" s="1246" t="s">
        <v>49</v>
      </c>
      <c r="P2" s="1247"/>
      <c r="Q2" s="1247"/>
      <c r="R2" s="1247"/>
      <c r="S2" s="1247"/>
      <c r="T2" s="1247"/>
      <c r="U2" s="1247"/>
      <c r="V2" s="1247"/>
      <c r="W2" s="1247"/>
      <c r="X2" s="1247"/>
      <c r="Y2" s="1247"/>
      <c r="Z2" s="1247"/>
      <c r="AA2" s="1247"/>
      <c r="AB2" s="1248"/>
    </row>
    <row r="3" spans="1:28" ht="28.5" customHeight="1">
      <c r="A3" s="1260" t="str">
        <f>'statement of marks'!A3:C3</f>
        <v>d{kk</v>
      </c>
      <c r="B3" s="1237"/>
      <c r="C3" s="1237"/>
      <c r="D3" s="163"/>
      <c r="E3" s="164" t="str">
        <f>'statement of marks'!G3</f>
        <v>6 A</v>
      </c>
      <c r="F3" s="163"/>
      <c r="G3" s="163"/>
      <c r="H3" s="163" t="s">
        <v>81</v>
      </c>
      <c r="I3" s="1269" t="str">
        <f>'statement of marks'!H3</f>
        <v>2015-16</v>
      </c>
      <c r="J3" s="1270"/>
      <c r="K3" s="1259" t="s">
        <v>15</v>
      </c>
      <c r="L3" s="1233" t="s">
        <v>132</v>
      </c>
      <c r="O3" s="200" t="str">
        <f>'statement of marks'!J4</f>
        <v>Nk= @ Nk=k dk uke</v>
      </c>
      <c r="P3" s="97" t="s">
        <v>50</v>
      </c>
      <c r="Q3" s="97" t="s">
        <v>51</v>
      </c>
      <c r="R3" s="97" t="s">
        <v>52</v>
      </c>
      <c r="S3" s="97" t="s">
        <v>53</v>
      </c>
      <c r="T3" s="97" t="s">
        <v>54</v>
      </c>
      <c r="U3" s="97" t="s">
        <v>55</v>
      </c>
      <c r="V3" s="97" t="s">
        <v>56</v>
      </c>
      <c r="W3" s="97" t="s">
        <v>57</v>
      </c>
      <c r="X3" s="97" t="s">
        <v>58</v>
      </c>
      <c r="Y3" s="97" t="s">
        <v>59</v>
      </c>
      <c r="Z3" s="97" t="s">
        <v>86</v>
      </c>
      <c r="AA3" s="97" t="s">
        <v>87</v>
      </c>
      <c r="AB3" s="201" t="s">
        <v>88</v>
      </c>
    </row>
    <row r="4" spans="1:28" ht="18.5" customHeight="1">
      <c r="A4" s="1261" t="str">
        <f>'statement of marks'!A4</f>
        <v>Øzekad</v>
      </c>
      <c r="B4" s="1262" t="str">
        <f>'statement of marks'!D4</f>
        <v>ukekad LFkkuh;</v>
      </c>
      <c r="C4" s="1262" t="str">
        <f>'statement of marks'!F4</f>
        <v>izos'kkad</v>
      </c>
      <c r="D4" s="1240" t="str">
        <f>'statement of marks'!H4</f>
        <v>tUe fnukad ¼vadksa esa½</v>
      </c>
      <c r="E4" s="1237" t="str">
        <f>'statement of marks'!J4</f>
        <v>Nk= @ Nk=k dk uke</v>
      </c>
      <c r="F4" s="1237" t="str">
        <f>'statement of marks'!K4</f>
        <v>firk dk uke</v>
      </c>
      <c r="G4" s="1237" t="str">
        <f>'statement of marks'!L4</f>
        <v>ekrk dk uke</v>
      </c>
      <c r="H4" s="1237" t="str">
        <f>'statement of marks'!B4</f>
        <v>tkfr</v>
      </c>
      <c r="I4" s="1243" t="str">
        <f>'statement of marks'!C4</f>
        <v xml:space="preserve">Nk= @ Nk=k </v>
      </c>
      <c r="J4" s="1237" t="s">
        <v>11</v>
      </c>
      <c r="K4" s="1259"/>
      <c r="L4" s="1233"/>
      <c r="O4" s="200"/>
      <c r="P4" s="15"/>
      <c r="Q4" s="15"/>
      <c r="R4" s="15"/>
      <c r="S4" s="15"/>
      <c r="T4" s="15"/>
      <c r="U4" s="15"/>
      <c r="V4" s="15"/>
      <c r="W4" s="15"/>
      <c r="X4" s="15"/>
      <c r="Y4" s="15"/>
      <c r="Z4" s="15"/>
      <c r="AA4" s="15"/>
      <c r="AB4" s="202"/>
    </row>
    <row r="5" spans="1:28" ht="18.5" customHeight="1">
      <c r="A5" s="1261"/>
      <c r="B5" s="1262"/>
      <c r="C5" s="1262"/>
      <c r="D5" s="1241"/>
      <c r="E5" s="1237"/>
      <c r="F5" s="1237"/>
      <c r="G5" s="1237"/>
      <c r="H5" s="1237"/>
      <c r="I5" s="1244"/>
      <c r="J5" s="1237"/>
      <c r="K5" s="1259"/>
      <c r="L5" s="1233"/>
      <c r="O5" s="200"/>
      <c r="P5" s="15"/>
      <c r="Q5" s="15"/>
      <c r="R5" s="15"/>
      <c r="S5" s="15"/>
      <c r="T5" s="15"/>
      <c r="U5" s="15"/>
      <c r="V5" s="15"/>
      <c r="W5" s="15"/>
      <c r="X5" s="15"/>
      <c r="Y5" s="15"/>
      <c r="Z5" s="15"/>
      <c r="AA5" s="15"/>
      <c r="AB5" s="202"/>
    </row>
    <row r="6" spans="1:28" ht="18.5" customHeight="1">
      <c r="A6" s="1261"/>
      <c r="B6" s="1262"/>
      <c r="C6" s="1262"/>
      <c r="D6" s="1242"/>
      <c r="E6" s="1237"/>
      <c r="F6" s="1237"/>
      <c r="G6" s="1237"/>
      <c r="H6" s="1237"/>
      <c r="I6" s="1245"/>
      <c r="J6" s="1237"/>
      <c r="K6" s="1259"/>
      <c r="L6" s="1233"/>
      <c r="O6" s="200"/>
      <c r="P6" s="15"/>
      <c r="Q6" s="15"/>
      <c r="R6" s="15"/>
      <c r="S6" s="15"/>
      <c r="T6" s="15"/>
      <c r="U6" s="15"/>
      <c r="V6" s="15"/>
      <c r="W6" s="15"/>
      <c r="X6" s="15"/>
      <c r="Y6" s="15"/>
      <c r="Z6" s="15"/>
      <c r="AA6" s="15"/>
      <c r="AB6" s="202"/>
    </row>
    <row r="7" spans="1:28" ht="17" customHeight="1">
      <c r="A7" s="273">
        <f>'statement of marks'!A7</f>
        <v>1</v>
      </c>
      <c r="B7" s="274" t="str">
        <f>'statement of marks'!D7</f>
        <v>drop</v>
      </c>
      <c r="C7" s="274">
        <f>'statement of marks'!F7</f>
        <v>965</v>
      </c>
      <c r="D7" s="701">
        <f>'statement of marks'!H7</f>
        <v>36811</v>
      </c>
      <c r="E7" s="165" t="str">
        <f>'statement of marks'!J7</f>
        <v>v 001</v>
      </c>
      <c r="F7" s="165" t="str">
        <f>'statement of marks'!K7</f>
        <v>c 001</v>
      </c>
      <c r="G7" s="165" t="str">
        <f>'statement of marks'!L7</f>
        <v>l 001</v>
      </c>
      <c r="H7" s="166" t="str">
        <f>'statement of marks'!B7</f>
        <v>GEN</v>
      </c>
      <c r="I7" s="166" t="str">
        <f>'statement of marks'!C7</f>
        <v>B</v>
      </c>
      <c r="J7" s="311" t="str">
        <f>'statement of marks'!HD7</f>
        <v>Mzki</v>
      </c>
      <c r="K7" s="167" t="str">
        <f>'statement of marks'!HK7</f>
        <v/>
      </c>
      <c r="L7" s="196" t="str">
        <f>'statement of marks'!HL7</f>
        <v/>
      </c>
      <c r="O7" s="200" t="str">
        <f>'statement of marks'!J7</f>
        <v>v 001</v>
      </c>
      <c r="P7" s="159" t="str">
        <f>IF(AND($H7="SC",$I7="B"),$J7,"")</f>
        <v/>
      </c>
      <c r="Q7" s="159" t="str">
        <f>IF(AND($H7="SC",$I7="G"),$J7,"")</f>
        <v/>
      </c>
      <c r="R7" s="159" t="str">
        <f>IF(AND($H7="ST",$I7="B"),$J7,"")</f>
        <v/>
      </c>
      <c r="S7" s="159" t="str">
        <f>IF(AND($H7="ST",$I7="G"),$J7,"")</f>
        <v/>
      </c>
      <c r="T7" s="159" t="str">
        <f>IF(AND($H7="OBC",$I7="B"),$J7,"")</f>
        <v/>
      </c>
      <c r="U7" s="159" t="str">
        <f>IF(AND($H7="OBC",$I7="G"),$J7,"")</f>
        <v/>
      </c>
      <c r="V7" s="159" t="str">
        <f>IF(AND($H7="GEN",$I7="B"),$J7,"")</f>
        <v>Mzki</v>
      </c>
      <c r="W7" s="159" t="str">
        <f>IF(AND($H7="GEN",$I7="G"),$J7,"")</f>
        <v/>
      </c>
      <c r="X7" s="159" t="str">
        <f>IF(AND($H7="MIN",$I7="B"),$J7,"")</f>
        <v/>
      </c>
      <c r="Y7" s="159" t="str">
        <f>IF(AND($H7="MIN",$I7="G"),$J7,"")</f>
        <v/>
      </c>
      <c r="Z7" s="159" t="str">
        <f>IF(AND($H7="SBC",$I7="B"),$J7,"")</f>
        <v/>
      </c>
      <c r="AA7" s="159" t="str">
        <f>IF(AND($H7="SBC",$I7="G"),$J7,"")</f>
        <v/>
      </c>
      <c r="AB7" s="203"/>
    </row>
    <row r="8" spans="1:28" ht="17" customHeight="1">
      <c r="A8" s="273">
        <f>'statement of marks'!A8</f>
        <v>2</v>
      </c>
      <c r="B8" s="274">
        <f>'statement of marks'!D8</f>
        <v>802</v>
      </c>
      <c r="C8" s="274">
        <f>'statement of marks'!F8</f>
        <v>967</v>
      </c>
      <c r="D8" s="701">
        <f>'statement of marks'!H8</f>
        <v>37714</v>
      </c>
      <c r="E8" s="165" t="str">
        <f>'statement of marks'!J8</f>
        <v>v 002</v>
      </c>
      <c r="F8" s="165" t="str">
        <f>'statement of marks'!K8</f>
        <v>c 002</v>
      </c>
      <c r="G8" s="165" t="str">
        <f>'statement of marks'!L8</f>
        <v>l 002</v>
      </c>
      <c r="H8" s="166" t="str">
        <f>'statement of marks'!B8</f>
        <v>GEN</v>
      </c>
      <c r="I8" s="166" t="str">
        <f>'statement of marks'!C8</f>
        <v>B</v>
      </c>
      <c r="J8" s="311" t="str">
        <f>'statement of marks'!HD8</f>
        <v>vuqifLFkr</v>
      </c>
      <c r="K8" s="167" t="str">
        <f>'statement of marks'!HK8</f>
        <v/>
      </c>
      <c r="L8" s="196" t="str">
        <f>'statement of marks'!HL8</f>
        <v/>
      </c>
      <c r="O8" s="200" t="str">
        <f>'statement of marks'!J8</f>
        <v>v 002</v>
      </c>
      <c r="P8" s="159" t="str">
        <f t="shared" ref="P8:P71" si="0">IF(AND($H8="SC",$I8="B"),$J8,"")</f>
        <v/>
      </c>
      <c r="Q8" s="159" t="str">
        <f t="shared" ref="Q8:Q71" si="1">IF(AND($H8="SC",$I8="G"),$J8,"")</f>
        <v/>
      </c>
      <c r="R8" s="159" t="str">
        <f t="shared" ref="R8:R71" si="2">IF(AND($H8="ST",$I8="B"),$J8,"")</f>
        <v/>
      </c>
      <c r="S8" s="159" t="str">
        <f t="shared" ref="S8:S71" si="3">IF(AND($H8="ST",$I8="G"),$J8,"")</f>
        <v/>
      </c>
      <c r="T8" s="159" t="str">
        <f t="shared" ref="T8:T71" si="4">IF(AND($H8="OBC",$I8="B"),$J8,"")</f>
        <v/>
      </c>
      <c r="U8" s="159" t="str">
        <f t="shared" ref="U8:U71" si="5">IF(AND($H8="OBC",$I8="G"),$J8,"")</f>
        <v/>
      </c>
      <c r="V8" s="159" t="str">
        <f t="shared" ref="V8:V71" si="6">IF(AND($H8="GEN",$I8="B"),$J8,"")</f>
        <v>vuqifLFkr</v>
      </c>
      <c r="W8" s="159" t="str">
        <f t="shared" ref="W8:W71" si="7">IF(AND($H8="GEN",$I8="G"),$J8,"")</f>
        <v/>
      </c>
      <c r="X8" s="159" t="str">
        <f t="shared" ref="X8:X71" si="8">IF(AND($H8="MIN",$I8="B"),$J8,"")</f>
        <v/>
      </c>
      <c r="Y8" s="159" t="str">
        <f t="shared" ref="Y8:Y71" si="9">IF(AND($H8="MIN",$I8="G"),$J8,"")</f>
        <v/>
      </c>
      <c r="Z8" s="159" t="str">
        <f t="shared" ref="Z8:Z71" si="10">IF(AND($H8="SBC",$I8="B"),$J8,"")</f>
        <v/>
      </c>
      <c r="AA8" s="159" t="str">
        <f t="shared" ref="AA8:AA71" si="11">IF(AND($H8="SBC",$I8="G"),$J8,"")</f>
        <v/>
      </c>
      <c r="AB8" s="203"/>
    </row>
    <row r="9" spans="1:28" ht="17" customHeight="1">
      <c r="A9" s="273">
        <f>'statement of marks'!A9</f>
        <v>3</v>
      </c>
      <c r="B9" s="274">
        <f>'statement of marks'!D9</f>
        <v>803</v>
      </c>
      <c r="C9" s="274">
        <f>'statement of marks'!F9</f>
        <v>946</v>
      </c>
      <c r="D9" s="701">
        <f>'statement of marks'!H9</f>
        <v>37433</v>
      </c>
      <c r="E9" s="165" t="str">
        <f>'statement of marks'!J9</f>
        <v>v 003</v>
      </c>
      <c r="F9" s="165" t="str">
        <f>'statement of marks'!K9</f>
        <v>c 003</v>
      </c>
      <c r="G9" s="165" t="str">
        <f>'statement of marks'!L9</f>
        <v>l 003</v>
      </c>
      <c r="H9" s="166" t="str">
        <f>'statement of marks'!B9</f>
        <v>GEN</v>
      </c>
      <c r="I9" s="166" t="str">
        <f>'statement of marks'!C9</f>
        <v>G</v>
      </c>
      <c r="J9" s="311" t="str">
        <f>'statement of marks'!HD9</f>
        <v>vodk'k</v>
      </c>
      <c r="K9" s="167" t="str">
        <f>'statement of marks'!HK9</f>
        <v/>
      </c>
      <c r="L9" s="196" t="str">
        <f>'statement of marks'!HL9</f>
        <v/>
      </c>
      <c r="O9" s="200" t="str">
        <f>'statement of marks'!J9</f>
        <v>v 003</v>
      </c>
      <c r="P9" s="159" t="str">
        <f t="shared" si="0"/>
        <v/>
      </c>
      <c r="Q9" s="159" t="str">
        <f t="shared" si="1"/>
        <v/>
      </c>
      <c r="R9" s="159" t="str">
        <f t="shared" si="2"/>
        <v/>
      </c>
      <c r="S9" s="159" t="str">
        <f t="shared" si="3"/>
        <v/>
      </c>
      <c r="T9" s="159" t="str">
        <f t="shared" si="4"/>
        <v/>
      </c>
      <c r="U9" s="159" t="str">
        <f t="shared" si="5"/>
        <v/>
      </c>
      <c r="V9" s="159" t="str">
        <f t="shared" si="6"/>
        <v/>
      </c>
      <c r="W9" s="159" t="str">
        <f t="shared" si="7"/>
        <v>vodk'k</v>
      </c>
      <c r="X9" s="159" t="str">
        <f t="shared" si="8"/>
        <v/>
      </c>
      <c r="Y9" s="159" t="str">
        <f t="shared" si="9"/>
        <v/>
      </c>
      <c r="Z9" s="159" t="str">
        <f t="shared" si="10"/>
        <v/>
      </c>
      <c r="AA9" s="159" t="str">
        <f t="shared" si="11"/>
        <v/>
      </c>
      <c r="AB9" s="203"/>
    </row>
    <row r="10" spans="1:28" ht="17" customHeight="1">
      <c r="A10" s="273">
        <f>'statement of marks'!A10</f>
        <v>4</v>
      </c>
      <c r="B10" s="274">
        <f>'statement of marks'!D10</f>
        <v>804</v>
      </c>
      <c r="C10" s="274">
        <f>'statement of marks'!F10</f>
        <v>947</v>
      </c>
      <c r="D10" s="701">
        <f>'statement of marks'!H10</f>
        <v>36641</v>
      </c>
      <c r="E10" s="165" t="str">
        <f>'statement of marks'!J10</f>
        <v>v 004</v>
      </c>
      <c r="F10" s="165" t="str">
        <f>'statement of marks'!K10</f>
        <v>c 004</v>
      </c>
      <c r="G10" s="165" t="str">
        <f>'statement of marks'!L10</f>
        <v>l 004</v>
      </c>
      <c r="H10" s="166" t="str">
        <f>'statement of marks'!B10</f>
        <v>OBC</v>
      </c>
      <c r="I10" s="166" t="str">
        <f>'statement of marks'!C10</f>
        <v>B</v>
      </c>
      <c r="J10" s="311" t="str">
        <f>'statement of marks'!HD10</f>
        <v>vuqifLFkr</v>
      </c>
      <c r="K10" s="167" t="str">
        <f>'statement of marks'!HK10</f>
        <v/>
      </c>
      <c r="L10" s="196" t="str">
        <f>'statement of marks'!HL10</f>
        <v/>
      </c>
      <c r="O10" s="200" t="str">
        <f>'statement of marks'!J10</f>
        <v>v 004</v>
      </c>
      <c r="P10" s="159" t="str">
        <f t="shared" si="0"/>
        <v/>
      </c>
      <c r="Q10" s="159" t="str">
        <f t="shared" si="1"/>
        <v/>
      </c>
      <c r="R10" s="159" t="str">
        <f t="shared" si="2"/>
        <v/>
      </c>
      <c r="S10" s="159" t="str">
        <f t="shared" si="3"/>
        <v/>
      </c>
      <c r="T10" s="159" t="str">
        <f t="shared" si="4"/>
        <v>vuqifLFkr</v>
      </c>
      <c r="U10" s="159" t="str">
        <f t="shared" si="5"/>
        <v/>
      </c>
      <c r="V10" s="159" t="str">
        <f t="shared" si="6"/>
        <v/>
      </c>
      <c r="W10" s="159" t="str">
        <f t="shared" si="7"/>
        <v/>
      </c>
      <c r="X10" s="159" t="str">
        <f t="shared" si="8"/>
        <v/>
      </c>
      <c r="Y10" s="159" t="str">
        <f t="shared" si="9"/>
        <v/>
      </c>
      <c r="Z10" s="159" t="str">
        <f t="shared" si="10"/>
        <v/>
      </c>
      <c r="AA10" s="159" t="str">
        <f t="shared" si="11"/>
        <v/>
      </c>
      <c r="AB10" s="203"/>
    </row>
    <row r="11" spans="1:28" ht="17" customHeight="1">
      <c r="A11" s="273">
        <f>'statement of marks'!A11</f>
        <v>5</v>
      </c>
      <c r="B11" s="274">
        <f>'statement of marks'!D11</f>
        <v>805</v>
      </c>
      <c r="C11" s="274">
        <f>'statement of marks'!F11</f>
        <v>910</v>
      </c>
      <c r="D11" s="701">
        <f>'statement of marks'!H11</f>
        <v>36844</v>
      </c>
      <c r="E11" s="165" t="str">
        <f>'statement of marks'!J11</f>
        <v>v 005</v>
      </c>
      <c r="F11" s="165" t="str">
        <f>'statement of marks'!K11</f>
        <v>c 005</v>
      </c>
      <c r="G11" s="165" t="str">
        <f>'statement of marks'!L11</f>
        <v>l 005</v>
      </c>
      <c r="H11" s="166" t="str">
        <f>'statement of marks'!B11</f>
        <v>OBC</v>
      </c>
      <c r="I11" s="166" t="str">
        <f>'statement of marks'!C11</f>
        <v>B</v>
      </c>
      <c r="J11" s="311" t="str">
        <f>'statement of marks'!HD11</f>
        <v>vuqifLFkr</v>
      </c>
      <c r="K11" s="167" t="str">
        <f>'statement of marks'!HK11</f>
        <v/>
      </c>
      <c r="L11" s="196" t="str">
        <f>'statement of marks'!HL11</f>
        <v/>
      </c>
      <c r="O11" s="200" t="str">
        <f>'statement of marks'!J11</f>
        <v>v 005</v>
      </c>
      <c r="P11" s="159" t="str">
        <f t="shared" si="0"/>
        <v/>
      </c>
      <c r="Q11" s="159" t="str">
        <f t="shared" si="1"/>
        <v/>
      </c>
      <c r="R11" s="159" t="str">
        <f t="shared" si="2"/>
        <v/>
      </c>
      <c r="S11" s="159" t="str">
        <f t="shared" si="3"/>
        <v/>
      </c>
      <c r="T11" s="159" t="str">
        <f t="shared" si="4"/>
        <v>vuqifLFkr</v>
      </c>
      <c r="U11" s="159" t="str">
        <f t="shared" si="5"/>
        <v/>
      </c>
      <c r="V11" s="159" t="str">
        <f t="shared" si="6"/>
        <v/>
      </c>
      <c r="W11" s="159" t="str">
        <f t="shared" si="7"/>
        <v/>
      </c>
      <c r="X11" s="159" t="str">
        <f t="shared" si="8"/>
        <v/>
      </c>
      <c r="Y11" s="159" t="str">
        <f t="shared" si="9"/>
        <v/>
      </c>
      <c r="Z11" s="159" t="str">
        <f t="shared" si="10"/>
        <v/>
      </c>
      <c r="AA11" s="159" t="str">
        <f t="shared" si="11"/>
        <v/>
      </c>
      <c r="AB11" s="203"/>
    </row>
    <row r="12" spans="1:28" ht="17" customHeight="1">
      <c r="A12" s="273">
        <f>'statement of marks'!A12</f>
        <v>6</v>
      </c>
      <c r="B12" s="274">
        <f>'statement of marks'!D12</f>
        <v>806</v>
      </c>
      <c r="C12" s="274">
        <f>'statement of marks'!F12</f>
        <v>911</v>
      </c>
      <c r="D12" s="701">
        <f>'statement of marks'!H12</f>
        <v>36504</v>
      </c>
      <c r="E12" s="165" t="str">
        <f>'statement of marks'!J12</f>
        <v>v 006</v>
      </c>
      <c r="F12" s="165" t="str">
        <f>'statement of marks'!K12</f>
        <v>c 006</v>
      </c>
      <c r="G12" s="165" t="str">
        <f>'statement of marks'!L12</f>
        <v>l 006</v>
      </c>
      <c r="H12" s="166" t="str">
        <f>'statement of marks'!B12</f>
        <v>OBC</v>
      </c>
      <c r="I12" s="166" t="str">
        <f>'statement of marks'!C12</f>
        <v>B</v>
      </c>
      <c r="J12" s="311" t="str">
        <f>'statement of marks'!HD12</f>
        <v>mRrh.kZ</v>
      </c>
      <c r="K12" s="167" t="str">
        <f>'statement of marks'!HK12</f>
        <v/>
      </c>
      <c r="L12" s="196" t="str">
        <f>'statement of marks'!HL12</f>
        <v/>
      </c>
      <c r="O12" s="200" t="str">
        <f>'statement of marks'!J12</f>
        <v>v 006</v>
      </c>
      <c r="P12" s="159" t="str">
        <f t="shared" si="0"/>
        <v/>
      </c>
      <c r="Q12" s="159" t="str">
        <f t="shared" si="1"/>
        <v/>
      </c>
      <c r="R12" s="159" t="str">
        <f t="shared" si="2"/>
        <v/>
      </c>
      <c r="S12" s="159" t="str">
        <f t="shared" si="3"/>
        <v/>
      </c>
      <c r="T12" s="159" t="str">
        <f t="shared" si="4"/>
        <v>mRrh.kZ</v>
      </c>
      <c r="U12" s="159" t="str">
        <f t="shared" si="5"/>
        <v/>
      </c>
      <c r="V12" s="159" t="str">
        <f t="shared" si="6"/>
        <v/>
      </c>
      <c r="W12" s="159" t="str">
        <f t="shared" si="7"/>
        <v/>
      </c>
      <c r="X12" s="159" t="str">
        <f t="shared" si="8"/>
        <v/>
      </c>
      <c r="Y12" s="159" t="str">
        <f t="shared" si="9"/>
        <v/>
      </c>
      <c r="Z12" s="159" t="str">
        <f t="shared" si="10"/>
        <v/>
      </c>
      <c r="AA12" s="159" t="str">
        <f t="shared" si="11"/>
        <v/>
      </c>
      <c r="AB12" s="203"/>
    </row>
    <row r="13" spans="1:28" ht="17" customHeight="1">
      <c r="A13" s="273">
        <f>'statement of marks'!A13</f>
        <v>7</v>
      </c>
      <c r="B13" s="274">
        <f>'statement of marks'!D13</f>
        <v>807</v>
      </c>
      <c r="C13" s="274">
        <f>'statement of marks'!F13</f>
        <v>912</v>
      </c>
      <c r="D13" s="701">
        <f>'statement of marks'!H13</f>
        <v>37408</v>
      </c>
      <c r="E13" s="165" t="str">
        <f>'statement of marks'!J13</f>
        <v>v 007</v>
      </c>
      <c r="F13" s="165" t="str">
        <f>'statement of marks'!K13</f>
        <v>c 007</v>
      </c>
      <c r="G13" s="165" t="str">
        <f>'statement of marks'!L13</f>
        <v>l 007</v>
      </c>
      <c r="H13" s="166" t="str">
        <f>'statement of marks'!B13</f>
        <v>OBC</v>
      </c>
      <c r="I13" s="166" t="str">
        <f>'statement of marks'!C13</f>
        <v>B</v>
      </c>
      <c r="J13" s="311" t="str">
        <f>'statement of marks'!HD13</f>
        <v>vuqifLFkr</v>
      </c>
      <c r="K13" s="167" t="str">
        <f>'statement of marks'!HK13</f>
        <v/>
      </c>
      <c r="L13" s="196" t="str">
        <f>'statement of marks'!HL13</f>
        <v/>
      </c>
      <c r="O13" s="200" t="str">
        <f>'statement of marks'!J13</f>
        <v>v 007</v>
      </c>
      <c r="P13" s="159" t="str">
        <f t="shared" si="0"/>
        <v/>
      </c>
      <c r="Q13" s="159" t="str">
        <f t="shared" si="1"/>
        <v/>
      </c>
      <c r="R13" s="159" t="str">
        <f t="shared" si="2"/>
        <v/>
      </c>
      <c r="S13" s="159" t="str">
        <f t="shared" si="3"/>
        <v/>
      </c>
      <c r="T13" s="159" t="str">
        <f t="shared" si="4"/>
        <v>vuqifLFkr</v>
      </c>
      <c r="U13" s="159" t="str">
        <f t="shared" si="5"/>
        <v/>
      </c>
      <c r="V13" s="159" t="str">
        <f t="shared" si="6"/>
        <v/>
      </c>
      <c r="W13" s="159" t="str">
        <f t="shared" si="7"/>
        <v/>
      </c>
      <c r="X13" s="159" t="str">
        <f t="shared" si="8"/>
        <v/>
      </c>
      <c r="Y13" s="159" t="str">
        <f t="shared" si="9"/>
        <v/>
      </c>
      <c r="Z13" s="159" t="str">
        <f t="shared" si="10"/>
        <v/>
      </c>
      <c r="AA13" s="159" t="str">
        <f t="shared" si="11"/>
        <v/>
      </c>
      <c r="AB13" s="203"/>
    </row>
    <row r="14" spans="1:28" ht="17" customHeight="1">
      <c r="A14" s="273">
        <f>'statement of marks'!A14</f>
        <v>8</v>
      </c>
      <c r="B14" s="274">
        <f>'statement of marks'!D14</f>
        <v>808</v>
      </c>
      <c r="C14" s="274">
        <f>'statement of marks'!F14</f>
        <v>1056</v>
      </c>
      <c r="D14" s="701">
        <f>'statement of marks'!H14</f>
        <v>37067</v>
      </c>
      <c r="E14" s="165" t="str">
        <f>'statement of marks'!J14</f>
        <v>v 008</v>
      </c>
      <c r="F14" s="165" t="str">
        <f>'statement of marks'!K14</f>
        <v>c 008</v>
      </c>
      <c r="G14" s="165" t="str">
        <f>'statement of marks'!L14</f>
        <v>l 008</v>
      </c>
      <c r="H14" s="166" t="str">
        <f>'statement of marks'!B14</f>
        <v>OBC</v>
      </c>
      <c r="I14" s="166" t="str">
        <f>'statement of marks'!C14</f>
        <v>B</v>
      </c>
      <c r="J14" s="311" t="str">
        <f>'statement of marks'!HD14</f>
        <v>mRrh.kZ</v>
      </c>
      <c r="K14" s="167" t="str">
        <f>'statement of marks'!HK14</f>
        <v/>
      </c>
      <c r="L14" s="196" t="str">
        <f>'statement of marks'!HL14</f>
        <v/>
      </c>
      <c r="O14" s="200" t="str">
        <f>'statement of marks'!J14</f>
        <v>v 008</v>
      </c>
      <c r="P14" s="159" t="str">
        <f t="shared" si="0"/>
        <v/>
      </c>
      <c r="Q14" s="159" t="str">
        <f t="shared" si="1"/>
        <v/>
      </c>
      <c r="R14" s="159" t="str">
        <f t="shared" si="2"/>
        <v/>
      </c>
      <c r="S14" s="159" t="str">
        <f t="shared" si="3"/>
        <v/>
      </c>
      <c r="T14" s="159" t="str">
        <f t="shared" si="4"/>
        <v>mRrh.kZ</v>
      </c>
      <c r="U14" s="159" t="str">
        <f t="shared" si="5"/>
        <v/>
      </c>
      <c r="V14" s="159" t="str">
        <f t="shared" si="6"/>
        <v/>
      </c>
      <c r="W14" s="159" t="str">
        <f t="shared" si="7"/>
        <v/>
      </c>
      <c r="X14" s="159" t="str">
        <f t="shared" si="8"/>
        <v/>
      </c>
      <c r="Y14" s="159" t="str">
        <f t="shared" si="9"/>
        <v/>
      </c>
      <c r="Z14" s="159" t="str">
        <f t="shared" si="10"/>
        <v/>
      </c>
      <c r="AA14" s="159" t="str">
        <f t="shared" si="11"/>
        <v/>
      </c>
      <c r="AB14" s="203"/>
    </row>
    <row r="15" spans="1:28" ht="17" customHeight="1">
      <c r="A15" s="273">
        <f>'statement of marks'!A15</f>
        <v>9</v>
      </c>
      <c r="B15" s="274">
        <f>'statement of marks'!D15</f>
        <v>809</v>
      </c>
      <c r="C15" s="274">
        <f>'statement of marks'!F15</f>
        <v>973</v>
      </c>
      <c r="D15" s="701">
        <f>'statement of marks'!H15</f>
        <v>36693</v>
      </c>
      <c r="E15" s="165" t="str">
        <f>'statement of marks'!J15</f>
        <v>v 009</v>
      </c>
      <c r="F15" s="165" t="str">
        <f>'statement of marks'!K15</f>
        <v>c 009</v>
      </c>
      <c r="G15" s="165" t="str">
        <f>'statement of marks'!L15</f>
        <v>l 009</v>
      </c>
      <c r="H15" s="166" t="str">
        <f>'statement of marks'!B15</f>
        <v>GEN</v>
      </c>
      <c r="I15" s="166" t="str">
        <f>'statement of marks'!C15</f>
        <v>G</v>
      </c>
      <c r="J15" s="311" t="str">
        <f>'statement of marks'!HD15</f>
        <v>mRrh.kZ</v>
      </c>
      <c r="K15" s="167" t="str">
        <f>'statement of marks'!HK15</f>
        <v/>
      </c>
      <c r="L15" s="196" t="str">
        <f>'statement of marks'!HL15</f>
        <v/>
      </c>
      <c r="O15" s="200" t="str">
        <f>'statement of marks'!J15</f>
        <v>v 009</v>
      </c>
      <c r="P15" s="159" t="str">
        <f t="shared" si="0"/>
        <v/>
      </c>
      <c r="Q15" s="159" t="str">
        <f t="shared" si="1"/>
        <v/>
      </c>
      <c r="R15" s="159" t="str">
        <f t="shared" si="2"/>
        <v/>
      </c>
      <c r="S15" s="159" t="str">
        <f t="shared" si="3"/>
        <v/>
      </c>
      <c r="T15" s="159" t="str">
        <f t="shared" si="4"/>
        <v/>
      </c>
      <c r="U15" s="159" t="str">
        <f t="shared" si="5"/>
        <v/>
      </c>
      <c r="V15" s="159" t="str">
        <f t="shared" si="6"/>
        <v/>
      </c>
      <c r="W15" s="159" t="str">
        <f t="shared" si="7"/>
        <v>mRrh.kZ</v>
      </c>
      <c r="X15" s="159" t="str">
        <f t="shared" si="8"/>
        <v/>
      </c>
      <c r="Y15" s="159" t="str">
        <f t="shared" si="9"/>
        <v/>
      </c>
      <c r="Z15" s="159" t="str">
        <f t="shared" si="10"/>
        <v/>
      </c>
      <c r="AA15" s="159" t="str">
        <f t="shared" si="11"/>
        <v/>
      </c>
      <c r="AB15" s="203"/>
    </row>
    <row r="16" spans="1:28" ht="17" customHeight="1">
      <c r="A16" s="273">
        <f>'statement of marks'!A16</f>
        <v>10</v>
      </c>
      <c r="B16" s="274">
        <f>'statement of marks'!D16</f>
        <v>810</v>
      </c>
      <c r="C16" s="274">
        <f>'statement of marks'!F16</f>
        <v>909</v>
      </c>
      <c r="D16" s="701">
        <f>'statement of marks'!H16</f>
        <v>36712</v>
      </c>
      <c r="E16" s="165" t="str">
        <f>'statement of marks'!J16</f>
        <v>v 010</v>
      </c>
      <c r="F16" s="165" t="str">
        <f>'statement of marks'!K16</f>
        <v>c 010</v>
      </c>
      <c r="G16" s="165" t="str">
        <f>'statement of marks'!L16</f>
        <v>l 010</v>
      </c>
      <c r="H16" s="166" t="str">
        <f>'statement of marks'!B16</f>
        <v>GEN</v>
      </c>
      <c r="I16" s="166" t="str">
        <f>'statement of marks'!C16</f>
        <v>B</v>
      </c>
      <c r="J16" s="311" t="str">
        <f>'statement of marks'!HD16</f>
        <v>mRrh.kZ</v>
      </c>
      <c r="K16" s="167" t="str">
        <f>'statement of marks'!HK16</f>
        <v/>
      </c>
      <c r="L16" s="196" t="str">
        <f>'statement of marks'!HL16</f>
        <v/>
      </c>
      <c r="O16" s="200" t="str">
        <f>'statement of marks'!J16</f>
        <v>v 010</v>
      </c>
      <c r="P16" s="159" t="str">
        <f t="shared" si="0"/>
        <v/>
      </c>
      <c r="Q16" s="159" t="str">
        <f t="shared" si="1"/>
        <v/>
      </c>
      <c r="R16" s="159" t="str">
        <f t="shared" si="2"/>
        <v/>
      </c>
      <c r="S16" s="159" t="str">
        <f t="shared" si="3"/>
        <v/>
      </c>
      <c r="T16" s="159" t="str">
        <f t="shared" si="4"/>
        <v/>
      </c>
      <c r="U16" s="159" t="str">
        <f t="shared" si="5"/>
        <v/>
      </c>
      <c r="V16" s="159" t="str">
        <f t="shared" si="6"/>
        <v>mRrh.kZ</v>
      </c>
      <c r="W16" s="159" t="str">
        <f t="shared" si="7"/>
        <v/>
      </c>
      <c r="X16" s="159" t="str">
        <f t="shared" si="8"/>
        <v/>
      </c>
      <c r="Y16" s="159" t="str">
        <f t="shared" si="9"/>
        <v/>
      </c>
      <c r="Z16" s="159" t="str">
        <f t="shared" si="10"/>
        <v/>
      </c>
      <c r="AA16" s="159" t="str">
        <f t="shared" si="11"/>
        <v/>
      </c>
      <c r="AB16" s="203"/>
    </row>
    <row r="17" spans="1:28" ht="17" customHeight="1">
      <c r="A17" s="273">
        <f>'statement of marks'!A17</f>
        <v>11</v>
      </c>
      <c r="B17" s="274">
        <f>'statement of marks'!D17</f>
        <v>811</v>
      </c>
      <c r="C17" s="274">
        <f>'statement of marks'!F17</f>
        <v>1027</v>
      </c>
      <c r="D17" s="701">
        <f>'statement of marks'!H17</f>
        <v>37104</v>
      </c>
      <c r="E17" s="165" t="str">
        <f>'statement of marks'!J17</f>
        <v>v 011</v>
      </c>
      <c r="F17" s="165" t="str">
        <f>'statement of marks'!K17</f>
        <v>c 011</v>
      </c>
      <c r="G17" s="165" t="str">
        <f>'statement of marks'!L17</f>
        <v>l 011</v>
      </c>
      <c r="H17" s="166" t="str">
        <f>'statement of marks'!B17</f>
        <v>OBC</v>
      </c>
      <c r="I17" s="166" t="str">
        <f>'statement of marks'!C17</f>
        <v>B</v>
      </c>
      <c r="J17" s="311" t="str">
        <f>'statement of marks'!HD17</f>
        <v>mRrh.kZ</v>
      </c>
      <c r="K17" s="167" t="str">
        <f>'statement of marks'!HK17</f>
        <v/>
      </c>
      <c r="L17" s="196" t="str">
        <f>'statement of marks'!HL17</f>
        <v/>
      </c>
      <c r="O17" s="200" t="str">
        <f>'statement of marks'!J17</f>
        <v>v 011</v>
      </c>
      <c r="P17" s="159" t="str">
        <f t="shared" si="0"/>
        <v/>
      </c>
      <c r="Q17" s="159" t="str">
        <f t="shared" si="1"/>
        <v/>
      </c>
      <c r="R17" s="159" t="str">
        <f t="shared" si="2"/>
        <v/>
      </c>
      <c r="S17" s="159" t="str">
        <f t="shared" si="3"/>
        <v/>
      </c>
      <c r="T17" s="159" t="str">
        <f t="shared" si="4"/>
        <v>mRrh.kZ</v>
      </c>
      <c r="U17" s="159" t="str">
        <f t="shared" si="5"/>
        <v/>
      </c>
      <c r="V17" s="159" t="str">
        <f t="shared" si="6"/>
        <v/>
      </c>
      <c r="W17" s="159" t="str">
        <f t="shared" si="7"/>
        <v/>
      </c>
      <c r="X17" s="159" t="str">
        <f t="shared" si="8"/>
        <v/>
      </c>
      <c r="Y17" s="159" t="str">
        <f t="shared" si="9"/>
        <v/>
      </c>
      <c r="Z17" s="159" t="str">
        <f t="shared" si="10"/>
        <v/>
      </c>
      <c r="AA17" s="159" t="str">
        <f t="shared" si="11"/>
        <v/>
      </c>
      <c r="AB17" s="203"/>
    </row>
    <row r="18" spans="1:28" ht="17" customHeight="1">
      <c r="A18" s="273">
        <f>'statement of marks'!A18</f>
        <v>12</v>
      </c>
      <c r="B18" s="274">
        <f>'statement of marks'!D18</f>
        <v>812</v>
      </c>
      <c r="C18" s="274">
        <f>'statement of marks'!F18</f>
        <v>922</v>
      </c>
      <c r="D18" s="701">
        <f>'statement of marks'!H18</f>
        <v>36674</v>
      </c>
      <c r="E18" s="165" t="str">
        <f>'statement of marks'!J18</f>
        <v>v 012</v>
      </c>
      <c r="F18" s="165" t="str">
        <f>'statement of marks'!K18</f>
        <v>c 012</v>
      </c>
      <c r="G18" s="165" t="str">
        <f>'statement of marks'!L18</f>
        <v>l 012</v>
      </c>
      <c r="H18" s="166" t="str">
        <f>'statement of marks'!B18</f>
        <v>ST</v>
      </c>
      <c r="I18" s="166" t="str">
        <f>'statement of marks'!C18</f>
        <v>B</v>
      </c>
      <c r="J18" s="311" t="str">
        <f>'statement of marks'!HD18</f>
        <v>mRrh.kZ</v>
      </c>
      <c r="K18" s="167" t="str">
        <f>'statement of marks'!HK18</f>
        <v/>
      </c>
      <c r="L18" s="196" t="str">
        <f>'statement of marks'!HL18</f>
        <v/>
      </c>
      <c r="O18" s="200" t="str">
        <f>'statement of marks'!J18</f>
        <v>v 012</v>
      </c>
      <c r="P18" s="159" t="str">
        <f t="shared" si="0"/>
        <v/>
      </c>
      <c r="Q18" s="159" t="str">
        <f t="shared" si="1"/>
        <v/>
      </c>
      <c r="R18" s="159" t="str">
        <f t="shared" si="2"/>
        <v>mRrh.kZ</v>
      </c>
      <c r="S18" s="159" t="str">
        <f t="shared" si="3"/>
        <v/>
      </c>
      <c r="T18" s="159" t="str">
        <f t="shared" si="4"/>
        <v/>
      </c>
      <c r="U18" s="159" t="str">
        <f t="shared" si="5"/>
        <v/>
      </c>
      <c r="V18" s="159" t="str">
        <f t="shared" si="6"/>
        <v/>
      </c>
      <c r="W18" s="159" t="str">
        <f t="shared" si="7"/>
        <v/>
      </c>
      <c r="X18" s="159" t="str">
        <f t="shared" si="8"/>
        <v/>
      </c>
      <c r="Y18" s="159" t="str">
        <f t="shared" si="9"/>
        <v/>
      </c>
      <c r="Z18" s="159" t="str">
        <f t="shared" si="10"/>
        <v/>
      </c>
      <c r="AA18" s="159" t="str">
        <f t="shared" si="11"/>
        <v/>
      </c>
      <c r="AB18" s="203"/>
    </row>
    <row r="19" spans="1:28" ht="17" customHeight="1">
      <c r="A19" s="273">
        <f>'statement of marks'!A19</f>
        <v>13</v>
      </c>
      <c r="B19" s="274">
        <f>'statement of marks'!D19</f>
        <v>813</v>
      </c>
      <c r="C19" s="274">
        <f>'statement of marks'!F19</f>
        <v>948</v>
      </c>
      <c r="D19" s="701">
        <f>'statement of marks'!H19</f>
        <v>36526</v>
      </c>
      <c r="E19" s="165" t="str">
        <f>'statement of marks'!J19</f>
        <v>v 013</v>
      </c>
      <c r="F19" s="165" t="str">
        <f>'statement of marks'!K19</f>
        <v>c 013</v>
      </c>
      <c r="G19" s="165" t="str">
        <f>'statement of marks'!L19</f>
        <v>l 013</v>
      </c>
      <c r="H19" s="166" t="str">
        <f>'statement of marks'!B19</f>
        <v>SC</v>
      </c>
      <c r="I19" s="166" t="str">
        <f>'statement of marks'!C19</f>
        <v>B</v>
      </c>
      <c r="J19" s="311" t="str">
        <f>'statement of marks'!HD19</f>
        <v>mRrh.kZ</v>
      </c>
      <c r="K19" s="167" t="str">
        <f>'statement of marks'!HK19</f>
        <v/>
      </c>
      <c r="L19" s="196" t="str">
        <f>'statement of marks'!HL19</f>
        <v/>
      </c>
      <c r="O19" s="200" t="str">
        <f>'statement of marks'!J19</f>
        <v>v 013</v>
      </c>
      <c r="P19" s="159" t="str">
        <f t="shared" si="0"/>
        <v>mRrh.kZ</v>
      </c>
      <c r="Q19" s="159" t="str">
        <f t="shared" si="1"/>
        <v/>
      </c>
      <c r="R19" s="159" t="str">
        <f t="shared" si="2"/>
        <v/>
      </c>
      <c r="S19" s="159" t="str">
        <f t="shared" si="3"/>
        <v/>
      </c>
      <c r="T19" s="159" t="str">
        <f t="shared" si="4"/>
        <v/>
      </c>
      <c r="U19" s="159" t="str">
        <f t="shared" si="5"/>
        <v/>
      </c>
      <c r="V19" s="159" t="str">
        <f t="shared" si="6"/>
        <v/>
      </c>
      <c r="W19" s="159" t="str">
        <f t="shared" si="7"/>
        <v/>
      </c>
      <c r="X19" s="159" t="str">
        <f t="shared" si="8"/>
        <v/>
      </c>
      <c r="Y19" s="159" t="str">
        <f t="shared" si="9"/>
        <v/>
      </c>
      <c r="Z19" s="159" t="str">
        <f t="shared" si="10"/>
        <v/>
      </c>
      <c r="AA19" s="159" t="str">
        <f t="shared" si="11"/>
        <v/>
      </c>
      <c r="AB19" s="203"/>
    </row>
    <row r="20" spans="1:28" ht="17" customHeight="1">
      <c r="A20" s="273">
        <f>'statement of marks'!A20</f>
        <v>14</v>
      </c>
      <c r="B20" s="274">
        <f>'statement of marks'!D20</f>
        <v>814</v>
      </c>
      <c r="C20" s="274">
        <f>'statement of marks'!F20</f>
        <v>921</v>
      </c>
      <c r="D20" s="701">
        <f>'statement of marks'!H20</f>
        <v>37139</v>
      </c>
      <c r="E20" s="165" t="str">
        <f>'statement of marks'!J20</f>
        <v>v 014</v>
      </c>
      <c r="F20" s="165" t="str">
        <f>'statement of marks'!K20</f>
        <v>c 014</v>
      </c>
      <c r="G20" s="165" t="str">
        <f>'statement of marks'!L20</f>
        <v>l 014</v>
      </c>
      <c r="H20" s="166" t="str">
        <f>'statement of marks'!B20</f>
        <v>OBC</v>
      </c>
      <c r="I20" s="166" t="str">
        <f>'statement of marks'!C20</f>
        <v>B</v>
      </c>
      <c r="J20" s="311" t="str">
        <f>'statement of marks'!HD20</f>
        <v>mRrh.kZ</v>
      </c>
      <c r="K20" s="167" t="str">
        <f>'statement of marks'!HK20</f>
        <v/>
      </c>
      <c r="L20" s="196" t="str">
        <f>'statement of marks'!HL20</f>
        <v/>
      </c>
      <c r="O20" s="200" t="str">
        <f>'statement of marks'!J20</f>
        <v>v 014</v>
      </c>
      <c r="P20" s="159" t="str">
        <f t="shared" si="0"/>
        <v/>
      </c>
      <c r="Q20" s="159" t="str">
        <f t="shared" si="1"/>
        <v/>
      </c>
      <c r="R20" s="159" t="str">
        <f t="shared" si="2"/>
        <v/>
      </c>
      <c r="S20" s="159" t="str">
        <f t="shared" si="3"/>
        <v/>
      </c>
      <c r="T20" s="159" t="str">
        <f t="shared" si="4"/>
        <v>mRrh.kZ</v>
      </c>
      <c r="U20" s="159" t="str">
        <f t="shared" si="5"/>
        <v/>
      </c>
      <c r="V20" s="159" t="str">
        <f t="shared" si="6"/>
        <v/>
      </c>
      <c r="W20" s="159" t="str">
        <f t="shared" si="7"/>
        <v/>
      </c>
      <c r="X20" s="159" t="str">
        <f t="shared" si="8"/>
        <v/>
      </c>
      <c r="Y20" s="159" t="str">
        <f t="shared" si="9"/>
        <v/>
      </c>
      <c r="Z20" s="159" t="str">
        <f t="shared" si="10"/>
        <v/>
      </c>
      <c r="AA20" s="159" t="str">
        <f t="shared" si="11"/>
        <v/>
      </c>
      <c r="AB20" s="203"/>
    </row>
    <row r="21" spans="1:28" ht="17" customHeight="1">
      <c r="A21" s="273">
        <f>'statement of marks'!A21</f>
        <v>15</v>
      </c>
      <c r="B21" s="274">
        <f>'statement of marks'!D21</f>
        <v>815</v>
      </c>
      <c r="C21" s="274">
        <f>'statement of marks'!F21</f>
        <v>970</v>
      </c>
      <c r="D21" s="701">
        <f>'statement of marks'!H21</f>
        <v>36387</v>
      </c>
      <c r="E21" s="165" t="str">
        <f>'statement of marks'!J21</f>
        <v>v 015</v>
      </c>
      <c r="F21" s="165" t="str">
        <f>'statement of marks'!K21</f>
        <v>c 015</v>
      </c>
      <c r="G21" s="165" t="str">
        <f>'statement of marks'!L21</f>
        <v>l 015</v>
      </c>
      <c r="H21" s="166" t="str">
        <f>'statement of marks'!B21</f>
        <v>GEN</v>
      </c>
      <c r="I21" s="166" t="str">
        <f>'statement of marks'!C21</f>
        <v>B</v>
      </c>
      <c r="J21" s="311" t="str">
        <f>'statement of marks'!HD21</f>
        <v>mRrh.kZ</v>
      </c>
      <c r="K21" s="167" t="str">
        <f>'statement of marks'!HK21</f>
        <v/>
      </c>
      <c r="L21" s="196" t="str">
        <f>'statement of marks'!HL21</f>
        <v/>
      </c>
      <c r="O21" s="200" t="str">
        <f>'statement of marks'!J21</f>
        <v>v 015</v>
      </c>
      <c r="P21" s="159" t="str">
        <f t="shared" si="0"/>
        <v/>
      </c>
      <c r="Q21" s="159" t="str">
        <f t="shared" si="1"/>
        <v/>
      </c>
      <c r="R21" s="159" t="str">
        <f t="shared" si="2"/>
        <v/>
      </c>
      <c r="S21" s="159" t="str">
        <f t="shared" si="3"/>
        <v/>
      </c>
      <c r="T21" s="159" t="str">
        <f t="shared" si="4"/>
        <v/>
      </c>
      <c r="U21" s="159" t="str">
        <f t="shared" si="5"/>
        <v/>
      </c>
      <c r="V21" s="159" t="str">
        <f t="shared" si="6"/>
        <v>mRrh.kZ</v>
      </c>
      <c r="W21" s="159" t="str">
        <f t="shared" si="7"/>
        <v/>
      </c>
      <c r="X21" s="159" t="str">
        <f t="shared" si="8"/>
        <v/>
      </c>
      <c r="Y21" s="159" t="str">
        <f t="shared" si="9"/>
        <v/>
      </c>
      <c r="Z21" s="159" t="str">
        <f t="shared" si="10"/>
        <v/>
      </c>
      <c r="AA21" s="159" t="str">
        <f t="shared" si="11"/>
        <v/>
      </c>
      <c r="AB21" s="203"/>
    </row>
    <row r="22" spans="1:28" ht="17" customHeight="1">
      <c r="A22" s="273">
        <f>'statement of marks'!A22</f>
        <v>16</v>
      </c>
      <c r="B22" s="274" t="str">
        <f>'statement of marks'!D22</f>
        <v/>
      </c>
      <c r="C22" s="274" t="str">
        <f>'statement of marks'!F22</f>
        <v/>
      </c>
      <c r="D22" s="701" t="str">
        <f>'statement of marks'!H22</f>
        <v/>
      </c>
      <c r="E22" s="165" t="str">
        <f>'statement of marks'!J22</f>
        <v/>
      </c>
      <c r="F22" s="165" t="str">
        <f>'statement of marks'!K22</f>
        <v/>
      </c>
      <c r="G22" s="165" t="str">
        <f>'statement of marks'!L22</f>
        <v/>
      </c>
      <c r="H22" s="166" t="str">
        <f>'statement of marks'!B22</f>
        <v/>
      </c>
      <c r="I22" s="166" t="str">
        <f>'statement of marks'!C22</f>
        <v/>
      </c>
      <c r="J22" s="311" t="str">
        <f>'statement of marks'!HD22</f>
        <v/>
      </c>
      <c r="K22" s="167" t="str">
        <f>'statement of marks'!HK22</f>
        <v/>
      </c>
      <c r="L22" s="196" t="str">
        <f>'statement of marks'!HL22</f>
        <v/>
      </c>
      <c r="O22" s="200" t="str">
        <f>'statement of marks'!J22</f>
        <v/>
      </c>
      <c r="P22" s="159" t="str">
        <f t="shared" si="0"/>
        <v/>
      </c>
      <c r="Q22" s="159" t="str">
        <f t="shared" si="1"/>
        <v/>
      </c>
      <c r="R22" s="159" t="str">
        <f t="shared" si="2"/>
        <v/>
      </c>
      <c r="S22" s="159" t="str">
        <f t="shared" si="3"/>
        <v/>
      </c>
      <c r="T22" s="159" t="str">
        <f t="shared" si="4"/>
        <v/>
      </c>
      <c r="U22" s="159" t="str">
        <f t="shared" si="5"/>
        <v/>
      </c>
      <c r="V22" s="159" t="str">
        <f t="shared" si="6"/>
        <v/>
      </c>
      <c r="W22" s="159" t="str">
        <f t="shared" si="7"/>
        <v/>
      </c>
      <c r="X22" s="159" t="str">
        <f t="shared" si="8"/>
        <v/>
      </c>
      <c r="Y22" s="159" t="str">
        <f t="shared" si="9"/>
        <v/>
      </c>
      <c r="Z22" s="159" t="str">
        <f t="shared" si="10"/>
        <v/>
      </c>
      <c r="AA22" s="159" t="str">
        <f t="shared" si="11"/>
        <v/>
      </c>
      <c r="AB22" s="203"/>
    </row>
    <row r="23" spans="1:28" ht="17" customHeight="1">
      <c r="A23" s="273">
        <f>'statement of marks'!A23</f>
        <v>17</v>
      </c>
      <c r="B23" s="274" t="str">
        <f>'statement of marks'!D23</f>
        <v/>
      </c>
      <c r="C23" s="274" t="str">
        <f>'statement of marks'!F23</f>
        <v/>
      </c>
      <c r="D23" s="701" t="str">
        <f>'statement of marks'!H23</f>
        <v/>
      </c>
      <c r="E23" s="165" t="str">
        <f>'statement of marks'!J23</f>
        <v/>
      </c>
      <c r="F23" s="165" t="str">
        <f>'statement of marks'!K23</f>
        <v/>
      </c>
      <c r="G23" s="165" t="str">
        <f>'statement of marks'!L23</f>
        <v/>
      </c>
      <c r="H23" s="166" t="str">
        <f>'statement of marks'!B23</f>
        <v/>
      </c>
      <c r="I23" s="166" t="str">
        <f>'statement of marks'!C23</f>
        <v/>
      </c>
      <c r="J23" s="311" t="str">
        <f>'statement of marks'!HD23</f>
        <v/>
      </c>
      <c r="K23" s="167" t="str">
        <f>'statement of marks'!HK23</f>
        <v/>
      </c>
      <c r="L23" s="196" t="str">
        <f>'statement of marks'!HL23</f>
        <v/>
      </c>
      <c r="O23" s="200" t="str">
        <f>'statement of marks'!J23</f>
        <v/>
      </c>
      <c r="P23" s="159" t="str">
        <f t="shared" si="0"/>
        <v/>
      </c>
      <c r="Q23" s="159" t="str">
        <f t="shared" si="1"/>
        <v/>
      </c>
      <c r="R23" s="159" t="str">
        <f t="shared" si="2"/>
        <v/>
      </c>
      <c r="S23" s="159" t="str">
        <f t="shared" si="3"/>
        <v/>
      </c>
      <c r="T23" s="159" t="str">
        <f t="shared" si="4"/>
        <v/>
      </c>
      <c r="U23" s="159" t="str">
        <f t="shared" si="5"/>
        <v/>
      </c>
      <c r="V23" s="159" t="str">
        <f t="shared" si="6"/>
        <v/>
      </c>
      <c r="W23" s="159" t="str">
        <f t="shared" si="7"/>
        <v/>
      </c>
      <c r="X23" s="159" t="str">
        <f t="shared" si="8"/>
        <v/>
      </c>
      <c r="Y23" s="159" t="str">
        <f t="shared" si="9"/>
        <v/>
      </c>
      <c r="Z23" s="159" t="str">
        <f t="shared" si="10"/>
        <v/>
      </c>
      <c r="AA23" s="159" t="str">
        <f t="shared" si="11"/>
        <v/>
      </c>
      <c r="AB23" s="203"/>
    </row>
    <row r="24" spans="1:28" ht="17" customHeight="1">
      <c r="A24" s="273">
        <f>'statement of marks'!A24</f>
        <v>18</v>
      </c>
      <c r="B24" s="274" t="str">
        <f>'statement of marks'!D24</f>
        <v/>
      </c>
      <c r="C24" s="274" t="str">
        <f>'statement of marks'!F24</f>
        <v/>
      </c>
      <c r="D24" s="701" t="str">
        <f>'statement of marks'!H24</f>
        <v/>
      </c>
      <c r="E24" s="165" t="str">
        <f>'statement of marks'!J24</f>
        <v/>
      </c>
      <c r="F24" s="165" t="str">
        <f>'statement of marks'!K24</f>
        <v/>
      </c>
      <c r="G24" s="165" t="str">
        <f>'statement of marks'!L24</f>
        <v/>
      </c>
      <c r="H24" s="166" t="str">
        <f>'statement of marks'!B24</f>
        <v/>
      </c>
      <c r="I24" s="166" t="str">
        <f>'statement of marks'!C24</f>
        <v/>
      </c>
      <c r="J24" s="311" t="str">
        <f>'statement of marks'!HD24</f>
        <v/>
      </c>
      <c r="K24" s="167" t="str">
        <f>'statement of marks'!HK24</f>
        <v/>
      </c>
      <c r="L24" s="196" t="str">
        <f>'statement of marks'!HL24</f>
        <v/>
      </c>
      <c r="O24" s="200" t="str">
        <f>'statement of marks'!J24</f>
        <v/>
      </c>
      <c r="P24" s="159" t="str">
        <f t="shared" si="0"/>
        <v/>
      </c>
      <c r="Q24" s="159" t="str">
        <f t="shared" si="1"/>
        <v/>
      </c>
      <c r="R24" s="159" t="str">
        <f t="shared" si="2"/>
        <v/>
      </c>
      <c r="S24" s="159" t="str">
        <f t="shared" si="3"/>
        <v/>
      </c>
      <c r="T24" s="159" t="str">
        <f t="shared" si="4"/>
        <v/>
      </c>
      <c r="U24" s="159" t="str">
        <f t="shared" si="5"/>
        <v/>
      </c>
      <c r="V24" s="159" t="str">
        <f t="shared" si="6"/>
        <v/>
      </c>
      <c r="W24" s="159" t="str">
        <f t="shared" si="7"/>
        <v/>
      </c>
      <c r="X24" s="159" t="str">
        <f t="shared" si="8"/>
        <v/>
      </c>
      <c r="Y24" s="159" t="str">
        <f t="shared" si="9"/>
        <v/>
      </c>
      <c r="Z24" s="159" t="str">
        <f t="shared" si="10"/>
        <v/>
      </c>
      <c r="AA24" s="159" t="str">
        <f t="shared" si="11"/>
        <v/>
      </c>
      <c r="AB24" s="203"/>
    </row>
    <row r="25" spans="1:28" ht="17" customHeight="1">
      <c r="A25" s="273">
        <f>'statement of marks'!A25</f>
        <v>19</v>
      </c>
      <c r="B25" s="274" t="str">
        <f>'statement of marks'!D25</f>
        <v/>
      </c>
      <c r="C25" s="274" t="str">
        <f>'statement of marks'!F25</f>
        <v/>
      </c>
      <c r="D25" s="701" t="str">
        <f>'statement of marks'!H25</f>
        <v/>
      </c>
      <c r="E25" s="165" t="str">
        <f>'statement of marks'!J25</f>
        <v/>
      </c>
      <c r="F25" s="165" t="str">
        <f>'statement of marks'!K25</f>
        <v/>
      </c>
      <c r="G25" s="165" t="str">
        <f>'statement of marks'!L25</f>
        <v/>
      </c>
      <c r="H25" s="166" t="str">
        <f>'statement of marks'!B25</f>
        <v/>
      </c>
      <c r="I25" s="166" t="str">
        <f>'statement of marks'!C25</f>
        <v/>
      </c>
      <c r="J25" s="311" t="str">
        <f>'statement of marks'!HD25</f>
        <v/>
      </c>
      <c r="K25" s="167" t="str">
        <f>'statement of marks'!HK25</f>
        <v/>
      </c>
      <c r="L25" s="196" t="str">
        <f>'statement of marks'!HL25</f>
        <v/>
      </c>
      <c r="O25" s="200" t="str">
        <f>'statement of marks'!J25</f>
        <v/>
      </c>
      <c r="P25" s="159" t="str">
        <f t="shared" si="0"/>
        <v/>
      </c>
      <c r="Q25" s="159" t="str">
        <f t="shared" si="1"/>
        <v/>
      </c>
      <c r="R25" s="159" t="str">
        <f t="shared" si="2"/>
        <v/>
      </c>
      <c r="S25" s="159" t="str">
        <f t="shared" si="3"/>
        <v/>
      </c>
      <c r="T25" s="159" t="str">
        <f t="shared" si="4"/>
        <v/>
      </c>
      <c r="U25" s="159" t="str">
        <f t="shared" si="5"/>
        <v/>
      </c>
      <c r="V25" s="159" t="str">
        <f t="shared" si="6"/>
        <v/>
      </c>
      <c r="W25" s="159" t="str">
        <f t="shared" si="7"/>
        <v/>
      </c>
      <c r="X25" s="159" t="str">
        <f t="shared" si="8"/>
        <v/>
      </c>
      <c r="Y25" s="159" t="str">
        <f t="shared" si="9"/>
        <v/>
      </c>
      <c r="Z25" s="159" t="str">
        <f t="shared" si="10"/>
        <v/>
      </c>
      <c r="AA25" s="159" t="str">
        <f t="shared" si="11"/>
        <v/>
      </c>
      <c r="AB25" s="203"/>
    </row>
    <row r="26" spans="1:28" ht="17" customHeight="1">
      <c r="A26" s="273">
        <f>'statement of marks'!A26</f>
        <v>20</v>
      </c>
      <c r="B26" s="274" t="str">
        <f>'statement of marks'!D26</f>
        <v/>
      </c>
      <c r="C26" s="274" t="str">
        <f>'statement of marks'!F26</f>
        <v/>
      </c>
      <c r="D26" s="701" t="str">
        <f>'statement of marks'!H26</f>
        <v/>
      </c>
      <c r="E26" s="165" t="str">
        <f>'statement of marks'!J26</f>
        <v/>
      </c>
      <c r="F26" s="165" t="str">
        <f>'statement of marks'!K26</f>
        <v/>
      </c>
      <c r="G26" s="165" t="str">
        <f>'statement of marks'!L26</f>
        <v/>
      </c>
      <c r="H26" s="166" t="str">
        <f>'statement of marks'!B26</f>
        <v/>
      </c>
      <c r="I26" s="166" t="str">
        <f>'statement of marks'!C26</f>
        <v/>
      </c>
      <c r="J26" s="311" t="str">
        <f>'statement of marks'!HD26</f>
        <v/>
      </c>
      <c r="K26" s="167" t="str">
        <f>'statement of marks'!HK26</f>
        <v/>
      </c>
      <c r="L26" s="196" t="str">
        <f>'statement of marks'!HL26</f>
        <v/>
      </c>
      <c r="O26" s="200" t="str">
        <f>'statement of marks'!J26</f>
        <v/>
      </c>
      <c r="P26" s="159" t="str">
        <f t="shared" si="0"/>
        <v/>
      </c>
      <c r="Q26" s="159" t="str">
        <f t="shared" si="1"/>
        <v/>
      </c>
      <c r="R26" s="159" t="str">
        <f t="shared" si="2"/>
        <v/>
      </c>
      <c r="S26" s="159" t="str">
        <f t="shared" si="3"/>
        <v/>
      </c>
      <c r="T26" s="159" t="str">
        <f t="shared" si="4"/>
        <v/>
      </c>
      <c r="U26" s="159" t="str">
        <f t="shared" si="5"/>
        <v/>
      </c>
      <c r="V26" s="159" t="str">
        <f t="shared" si="6"/>
        <v/>
      </c>
      <c r="W26" s="159" t="str">
        <f t="shared" si="7"/>
        <v/>
      </c>
      <c r="X26" s="159" t="str">
        <f t="shared" si="8"/>
        <v/>
      </c>
      <c r="Y26" s="159" t="str">
        <f t="shared" si="9"/>
        <v/>
      </c>
      <c r="Z26" s="159" t="str">
        <f t="shared" si="10"/>
        <v/>
      </c>
      <c r="AA26" s="159" t="str">
        <f t="shared" si="11"/>
        <v/>
      </c>
      <c r="AB26" s="203"/>
    </row>
    <row r="27" spans="1:28" ht="17" customHeight="1">
      <c r="A27" s="273">
        <f>'statement of marks'!A27</f>
        <v>21</v>
      </c>
      <c r="B27" s="274" t="str">
        <f>'statement of marks'!D27</f>
        <v/>
      </c>
      <c r="C27" s="274" t="str">
        <f>'statement of marks'!F27</f>
        <v/>
      </c>
      <c r="D27" s="701" t="str">
        <f>'statement of marks'!H27</f>
        <v/>
      </c>
      <c r="E27" s="165" t="str">
        <f>'statement of marks'!J27</f>
        <v/>
      </c>
      <c r="F27" s="165" t="str">
        <f>'statement of marks'!K27</f>
        <v/>
      </c>
      <c r="G27" s="165" t="str">
        <f>'statement of marks'!L27</f>
        <v/>
      </c>
      <c r="H27" s="166" t="str">
        <f>'statement of marks'!B27</f>
        <v/>
      </c>
      <c r="I27" s="166" t="str">
        <f>'statement of marks'!C27</f>
        <v/>
      </c>
      <c r="J27" s="311" t="str">
        <f>'statement of marks'!HD27</f>
        <v/>
      </c>
      <c r="K27" s="167" t="str">
        <f>'statement of marks'!HK27</f>
        <v/>
      </c>
      <c r="L27" s="196" t="str">
        <f>'statement of marks'!HL27</f>
        <v/>
      </c>
      <c r="O27" s="200" t="str">
        <f>'statement of marks'!J27</f>
        <v/>
      </c>
      <c r="P27" s="159" t="str">
        <f t="shared" si="0"/>
        <v/>
      </c>
      <c r="Q27" s="159" t="str">
        <f t="shared" si="1"/>
        <v/>
      </c>
      <c r="R27" s="159" t="str">
        <f t="shared" si="2"/>
        <v/>
      </c>
      <c r="S27" s="159" t="str">
        <f t="shared" si="3"/>
        <v/>
      </c>
      <c r="T27" s="159" t="str">
        <f t="shared" si="4"/>
        <v/>
      </c>
      <c r="U27" s="159" t="str">
        <f t="shared" si="5"/>
        <v/>
      </c>
      <c r="V27" s="159" t="str">
        <f t="shared" si="6"/>
        <v/>
      </c>
      <c r="W27" s="159" t="str">
        <f t="shared" si="7"/>
        <v/>
      </c>
      <c r="X27" s="159" t="str">
        <f t="shared" si="8"/>
        <v/>
      </c>
      <c r="Y27" s="159" t="str">
        <f t="shared" si="9"/>
        <v/>
      </c>
      <c r="Z27" s="159" t="str">
        <f t="shared" si="10"/>
        <v/>
      </c>
      <c r="AA27" s="159" t="str">
        <f t="shared" si="11"/>
        <v/>
      </c>
      <c r="AB27" s="203"/>
    </row>
    <row r="28" spans="1:28" ht="17" customHeight="1">
      <c r="A28" s="273">
        <f>'statement of marks'!A28</f>
        <v>22</v>
      </c>
      <c r="B28" s="274" t="str">
        <f>'statement of marks'!D28</f>
        <v/>
      </c>
      <c r="C28" s="274" t="str">
        <f>'statement of marks'!F28</f>
        <v/>
      </c>
      <c r="D28" s="701" t="str">
        <f>'statement of marks'!H28</f>
        <v/>
      </c>
      <c r="E28" s="165" t="str">
        <f>'statement of marks'!J28</f>
        <v/>
      </c>
      <c r="F28" s="165" t="str">
        <f>'statement of marks'!K28</f>
        <v/>
      </c>
      <c r="G28" s="165" t="str">
        <f>'statement of marks'!L28</f>
        <v/>
      </c>
      <c r="H28" s="166" t="str">
        <f>'statement of marks'!B28</f>
        <v/>
      </c>
      <c r="I28" s="166" t="str">
        <f>'statement of marks'!C28</f>
        <v/>
      </c>
      <c r="J28" s="311" t="str">
        <f>'statement of marks'!HD28</f>
        <v/>
      </c>
      <c r="K28" s="167" t="str">
        <f>'statement of marks'!HK28</f>
        <v/>
      </c>
      <c r="L28" s="196" t="str">
        <f>'statement of marks'!HL28</f>
        <v/>
      </c>
      <c r="O28" s="200" t="str">
        <f>'statement of marks'!J28</f>
        <v/>
      </c>
      <c r="P28" s="159" t="str">
        <f t="shared" si="0"/>
        <v/>
      </c>
      <c r="Q28" s="159" t="str">
        <f t="shared" si="1"/>
        <v/>
      </c>
      <c r="R28" s="159" t="str">
        <f t="shared" si="2"/>
        <v/>
      </c>
      <c r="S28" s="159" t="str">
        <f t="shared" si="3"/>
        <v/>
      </c>
      <c r="T28" s="159" t="str">
        <f t="shared" si="4"/>
        <v/>
      </c>
      <c r="U28" s="159" t="str">
        <f t="shared" si="5"/>
        <v/>
      </c>
      <c r="V28" s="159" t="str">
        <f t="shared" si="6"/>
        <v/>
      </c>
      <c r="W28" s="159" t="str">
        <f t="shared" si="7"/>
        <v/>
      </c>
      <c r="X28" s="159" t="str">
        <f t="shared" si="8"/>
        <v/>
      </c>
      <c r="Y28" s="159" t="str">
        <f t="shared" si="9"/>
        <v/>
      </c>
      <c r="Z28" s="159" t="str">
        <f t="shared" si="10"/>
        <v/>
      </c>
      <c r="AA28" s="159" t="str">
        <f t="shared" si="11"/>
        <v/>
      </c>
      <c r="AB28" s="203"/>
    </row>
    <row r="29" spans="1:28" ht="17" customHeight="1">
      <c r="A29" s="273">
        <f>'statement of marks'!A29</f>
        <v>23</v>
      </c>
      <c r="B29" s="274" t="str">
        <f>'statement of marks'!D29</f>
        <v/>
      </c>
      <c r="C29" s="274" t="str">
        <f>'statement of marks'!F29</f>
        <v/>
      </c>
      <c r="D29" s="701" t="str">
        <f>'statement of marks'!H29</f>
        <v/>
      </c>
      <c r="E29" s="165" t="str">
        <f>'statement of marks'!J29</f>
        <v/>
      </c>
      <c r="F29" s="165" t="str">
        <f>'statement of marks'!K29</f>
        <v/>
      </c>
      <c r="G29" s="165" t="str">
        <f>'statement of marks'!L29</f>
        <v/>
      </c>
      <c r="H29" s="166" t="str">
        <f>'statement of marks'!B29</f>
        <v/>
      </c>
      <c r="I29" s="166" t="str">
        <f>'statement of marks'!C29</f>
        <v/>
      </c>
      <c r="J29" s="311" t="str">
        <f>'statement of marks'!HD29</f>
        <v/>
      </c>
      <c r="K29" s="167" t="str">
        <f>'statement of marks'!HK29</f>
        <v/>
      </c>
      <c r="L29" s="196" t="str">
        <f>'statement of marks'!HL29</f>
        <v/>
      </c>
      <c r="O29" s="200" t="str">
        <f>'statement of marks'!J29</f>
        <v/>
      </c>
      <c r="P29" s="159" t="str">
        <f t="shared" si="0"/>
        <v/>
      </c>
      <c r="Q29" s="159" t="str">
        <f t="shared" si="1"/>
        <v/>
      </c>
      <c r="R29" s="159" t="str">
        <f t="shared" si="2"/>
        <v/>
      </c>
      <c r="S29" s="159" t="str">
        <f t="shared" si="3"/>
        <v/>
      </c>
      <c r="T29" s="159" t="str">
        <f t="shared" si="4"/>
        <v/>
      </c>
      <c r="U29" s="159" t="str">
        <f t="shared" si="5"/>
        <v/>
      </c>
      <c r="V29" s="159" t="str">
        <f t="shared" si="6"/>
        <v/>
      </c>
      <c r="W29" s="159" t="str">
        <f t="shared" si="7"/>
        <v/>
      </c>
      <c r="X29" s="159" t="str">
        <f t="shared" si="8"/>
        <v/>
      </c>
      <c r="Y29" s="159" t="str">
        <f t="shared" si="9"/>
        <v/>
      </c>
      <c r="Z29" s="159" t="str">
        <f t="shared" si="10"/>
        <v/>
      </c>
      <c r="AA29" s="159" t="str">
        <f t="shared" si="11"/>
        <v/>
      </c>
      <c r="AB29" s="203"/>
    </row>
    <row r="30" spans="1:28" ht="17" customHeight="1">
      <c r="A30" s="273">
        <f>'statement of marks'!A30</f>
        <v>24</v>
      </c>
      <c r="B30" s="274" t="str">
        <f>'statement of marks'!D30</f>
        <v/>
      </c>
      <c r="C30" s="274" t="str">
        <f>'statement of marks'!F30</f>
        <v/>
      </c>
      <c r="D30" s="701" t="str">
        <f>'statement of marks'!H30</f>
        <v/>
      </c>
      <c r="E30" s="165" t="str">
        <f>'statement of marks'!J30</f>
        <v/>
      </c>
      <c r="F30" s="165" t="str">
        <f>'statement of marks'!K30</f>
        <v/>
      </c>
      <c r="G30" s="165" t="str">
        <f>'statement of marks'!L30</f>
        <v/>
      </c>
      <c r="H30" s="166" t="str">
        <f>'statement of marks'!B30</f>
        <v/>
      </c>
      <c r="I30" s="166" t="str">
        <f>'statement of marks'!C30</f>
        <v/>
      </c>
      <c r="J30" s="311" t="str">
        <f>'statement of marks'!HD30</f>
        <v/>
      </c>
      <c r="K30" s="167" t="str">
        <f>'statement of marks'!HK30</f>
        <v/>
      </c>
      <c r="L30" s="196" t="str">
        <f>'statement of marks'!HL30</f>
        <v/>
      </c>
      <c r="O30" s="200" t="str">
        <f>'statement of marks'!J30</f>
        <v/>
      </c>
      <c r="P30" s="159" t="str">
        <f t="shared" si="0"/>
        <v/>
      </c>
      <c r="Q30" s="159" t="str">
        <f t="shared" si="1"/>
        <v/>
      </c>
      <c r="R30" s="159" t="str">
        <f t="shared" si="2"/>
        <v/>
      </c>
      <c r="S30" s="159" t="str">
        <f t="shared" si="3"/>
        <v/>
      </c>
      <c r="T30" s="159" t="str">
        <f t="shared" si="4"/>
        <v/>
      </c>
      <c r="U30" s="159" t="str">
        <f t="shared" si="5"/>
        <v/>
      </c>
      <c r="V30" s="159" t="str">
        <f t="shared" si="6"/>
        <v/>
      </c>
      <c r="W30" s="159" t="str">
        <f t="shared" si="7"/>
        <v/>
      </c>
      <c r="X30" s="159" t="str">
        <f t="shared" si="8"/>
        <v/>
      </c>
      <c r="Y30" s="159" t="str">
        <f t="shared" si="9"/>
        <v/>
      </c>
      <c r="Z30" s="159" t="str">
        <f t="shared" si="10"/>
        <v/>
      </c>
      <c r="AA30" s="159" t="str">
        <f t="shared" si="11"/>
        <v/>
      </c>
      <c r="AB30" s="203"/>
    </row>
    <row r="31" spans="1:28" ht="17" customHeight="1">
      <c r="A31" s="273">
        <f>'statement of marks'!A31</f>
        <v>25</v>
      </c>
      <c r="B31" s="274" t="str">
        <f>'statement of marks'!D31</f>
        <v/>
      </c>
      <c r="C31" s="274" t="str">
        <f>'statement of marks'!F31</f>
        <v/>
      </c>
      <c r="D31" s="701" t="str">
        <f>'statement of marks'!H31</f>
        <v/>
      </c>
      <c r="E31" s="165" t="str">
        <f>'statement of marks'!J31</f>
        <v/>
      </c>
      <c r="F31" s="165" t="str">
        <f>'statement of marks'!K31</f>
        <v/>
      </c>
      <c r="G31" s="165" t="str">
        <f>'statement of marks'!L31</f>
        <v/>
      </c>
      <c r="H31" s="166" t="str">
        <f>'statement of marks'!B31</f>
        <v/>
      </c>
      <c r="I31" s="166" t="str">
        <f>'statement of marks'!C31</f>
        <v/>
      </c>
      <c r="J31" s="311" t="str">
        <f>'statement of marks'!HD31</f>
        <v/>
      </c>
      <c r="K31" s="167" t="str">
        <f>'statement of marks'!HK31</f>
        <v/>
      </c>
      <c r="L31" s="196" t="str">
        <f>'statement of marks'!HL31</f>
        <v/>
      </c>
      <c r="O31" s="200" t="str">
        <f>'statement of marks'!J31</f>
        <v/>
      </c>
      <c r="P31" s="159" t="str">
        <f t="shared" si="0"/>
        <v/>
      </c>
      <c r="Q31" s="159" t="str">
        <f t="shared" si="1"/>
        <v/>
      </c>
      <c r="R31" s="159" t="str">
        <f t="shared" si="2"/>
        <v/>
      </c>
      <c r="S31" s="159" t="str">
        <f t="shared" si="3"/>
        <v/>
      </c>
      <c r="T31" s="159" t="str">
        <f t="shared" si="4"/>
        <v/>
      </c>
      <c r="U31" s="159" t="str">
        <f t="shared" si="5"/>
        <v/>
      </c>
      <c r="V31" s="159" t="str">
        <f t="shared" si="6"/>
        <v/>
      </c>
      <c r="W31" s="159" t="str">
        <f t="shared" si="7"/>
        <v/>
      </c>
      <c r="X31" s="159" t="str">
        <f t="shared" si="8"/>
        <v/>
      </c>
      <c r="Y31" s="159" t="str">
        <f t="shared" si="9"/>
        <v/>
      </c>
      <c r="Z31" s="159" t="str">
        <f t="shared" si="10"/>
        <v/>
      </c>
      <c r="AA31" s="159" t="str">
        <f t="shared" si="11"/>
        <v/>
      </c>
      <c r="AB31" s="203"/>
    </row>
    <row r="32" spans="1:28" ht="17" customHeight="1">
      <c r="A32" s="273">
        <f>'statement of marks'!A32</f>
        <v>26</v>
      </c>
      <c r="B32" s="274" t="str">
        <f>'statement of marks'!D32</f>
        <v/>
      </c>
      <c r="C32" s="274" t="str">
        <f>'statement of marks'!F32</f>
        <v/>
      </c>
      <c r="D32" s="701" t="str">
        <f>'statement of marks'!H32</f>
        <v/>
      </c>
      <c r="E32" s="165" t="str">
        <f>'statement of marks'!J32</f>
        <v/>
      </c>
      <c r="F32" s="165" t="str">
        <f>'statement of marks'!K32</f>
        <v/>
      </c>
      <c r="G32" s="165" t="str">
        <f>'statement of marks'!L32</f>
        <v/>
      </c>
      <c r="H32" s="166" t="str">
        <f>'statement of marks'!B32</f>
        <v/>
      </c>
      <c r="I32" s="166" t="str">
        <f>'statement of marks'!C32</f>
        <v/>
      </c>
      <c r="J32" s="311" t="str">
        <f>'statement of marks'!HD32</f>
        <v/>
      </c>
      <c r="K32" s="167" t="str">
        <f>'statement of marks'!HK32</f>
        <v/>
      </c>
      <c r="L32" s="196" t="str">
        <f>'statement of marks'!HL32</f>
        <v/>
      </c>
      <c r="O32" s="200" t="str">
        <f>'statement of marks'!J32</f>
        <v/>
      </c>
      <c r="P32" s="159" t="str">
        <f t="shared" si="0"/>
        <v/>
      </c>
      <c r="Q32" s="159" t="str">
        <f t="shared" si="1"/>
        <v/>
      </c>
      <c r="R32" s="159" t="str">
        <f t="shared" si="2"/>
        <v/>
      </c>
      <c r="S32" s="159" t="str">
        <f t="shared" si="3"/>
        <v/>
      </c>
      <c r="T32" s="159" t="str">
        <f t="shared" si="4"/>
        <v/>
      </c>
      <c r="U32" s="159" t="str">
        <f t="shared" si="5"/>
        <v/>
      </c>
      <c r="V32" s="159" t="str">
        <f t="shared" si="6"/>
        <v/>
      </c>
      <c r="W32" s="159" t="str">
        <f t="shared" si="7"/>
        <v/>
      </c>
      <c r="X32" s="159" t="str">
        <f t="shared" si="8"/>
        <v/>
      </c>
      <c r="Y32" s="159" t="str">
        <f t="shared" si="9"/>
        <v/>
      </c>
      <c r="Z32" s="159" t="str">
        <f t="shared" si="10"/>
        <v/>
      </c>
      <c r="AA32" s="159" t="str">
        <f t="shared" si="11"/>
        <v/>
      </c>
      <c r="AB32" s="203"/>
    </row>
    <row r="33" spans="1:28" ht="17" customHeight="1">
      <c r="A33" s="273">
        <f>'statement of marks'!A33</f>
        <v>27</v>
      </c>
      <c r="B33" s="274" t="str">
        <f>'statement of marks'!D33</f>
        <v/>
      </c>
      <c r="C33" s="274" t="str">
        <f>'statement of marks'!F33</f>
        <v/>
      </c>
      <c r="D33" s="701" t="str">
        <f>'statement of marks'!H33</f>
        <v/>
      </c>
      <c r="E33" s="165" t="str">
        <f>'statement of marks'!J33</f>
        <v/>
      </c>
      <c r="F33" s="165" t="str">
        <f>'statement of marks'!K33</f>
        <v/>
      </c>
      <c r="G33" s="165" t="str">
        <f>'statement of marks'!L33</f>
        <v/>
      </c>
      <c r="H33" s="166" t="str">
        <f>'statement of marks'!B33</f>
        <v/>
      </c>
      <c r="I33" s="166" t="str">
        <f>'statement of marks'!C33</f>
        <v/>
      </c>
      <c r="J33" s="311" t="str">
        <f>'statement of marks'!HD33</f>
        <v/>
      </c>
      <c r="K33" s="167" t="str">
        <f>'statement of marks'!HK33</f>
        <v/>
      </c>
      <c r="L33" s="196" t="str">
        <f>'statement of marks'!HL33</f>
        <v/>
      </c>
      <c r="O33" s="200" t="str">
        <f>'statement of marks'!J33</f>
        <v/>
      </c>
      <c r="P33" s="159" t="str">
        <f t="shared" si="0"/>
        <v/>
      </c>
      <c r="Q33" s="159" t="str">
        <f t="shared" si="1"/>
        <v/>
      </c>
      <c r="R33" s="159" t="str">
        <f t="shared" si="2"/>
        <v/>
      </c>
      <c r="S33" s="159" t="str">
        <f t="shared" si="3"/>
        <v/>
      </c>
      <c r="T33" s="159" t="str">
        <f t="shared" si="4"/>
        <v/>
      </c>
      <c r="U33" s="159" t="str">
        <f t="shared" si="5"/>
        <v/>
      </c>
      <c r="V33" s="159" t="str">
        <f t="shared" si="6"/>
        <v/>
      </c>
      <c r="W33" s="159" t="str">
        <f t="shared" si="7"/>
        <v/>
      </c>
      <c r="X33" s="159" t="str">
        <f t="shared" si="8"/>
        <v/>
      </c>
      <c r="Y33" s="159" t="str">
        <f t="shared" si="9"/>
        <v/>
      </c>
      <c r="Z33" s="159" t="str">
        <f t="shared" si="10"/>
        <v/>
      </c>
      <c r="AA33" s="159" t="str">
        <f t="shared" si="11"/>
        <v/>
      </c>
      <c r="AB33" s="203"/>
    </row>
    <row r="34" spans="1:28" ht="17" customHeight="1">
      <c r="A34" s="273">
        <f>'statement of marks'!A34</f>
        <v>28</v>
      </c>
      <c r="B34" s="274" t="str">
        <f>'statement of marks'!D34</f>
        <v/>
      </c>
      <c r="C34" s="274" t="str">
        <f>'statement of marks'!F34</f>
        <v/>
      </c>
      <c r="D34" s="701" t="str">
        <f>'statement of marks'!H34</f>
        <v/>
      </c>
      <c r="E34" s="165" t="str">
        <f>'statement of marks'!J34</f>
        <v/>
      </c>
      <c r="F34" s="165" t="str">
        <f>'statement of marks'!K34</f>
        <v/>
      </c>
      <c r="G34" s="165" t="str">
        <f>'statement of marks'!L34</f>
        <v/>
      </c>
      <c r="H34" s="166" t="str">
        <f>'statement of marks'!B34</f>
        <v/>
      </c>
      <c r="I34" s="166" t="str">
        <f>'statement of marks'!C34</f>
        <v/>
      </c>
      <c r="J34" s="311" t="str">
        <f>'statement of marks'!HD34</f>
        <v/>
      </c>
      <c r="K34" s="167" t="str">
        <f>'statement of marks'!HK34</f>
        <v/>
      </c>
      <c r="L34" s="196" t="str">
        <f>'statement of marks'!HL34</f>
        <v/>
      </c>
      <c r="O34" s="200" t="str">
        <f>'statement of marks'!J34</f>
        <v/>
      </c>
      <c r="P34" s="159" t="str">
        <f t="shared" si="0"/>
        <v/>
      </c>
      <c r="Q34" s="159" t="str">
        <f t="shared" si="1"/>
        <v/>
      </c>
      <c r="R34" s="159" t="str">
        <f t="shared" si="2"/>
        <v/>
      </c>
      <c r="S34" s="159" t="str">
        <f t="shared" si="3"/>
        <v/>
      </c>
      <c r="T34" s="159" t="str">
        <f t="shared" si="4"/>
        <v/>
      </c>
      <c r="U34" s="159" t="str">
        <f t="shared" si="5"/>
        <v/>
      </c>
      <c r="V34" s="159" t="str">
        <f t="shared" si="6"/>
        <v/>
      </c>
      <c r="W34" s="159" t="str">
        <f t="shared" si="7"/>
        <v/>
      </c>
      <c r="X34" s="159" t="str">
        <f t="shared" si="8"/>
        <v/>
      </c>
      <c r="Y34" s="159" t="str">
        <f t="shared" si="9"/>
        <v/>
      </c>
      <c r="Z34" s="159" t="str">
        <f t="shared" si="10"/>
        <v/>
      </c>
      <c r="AA34" s="159" t="str">
        <f t="shared" si="11"/>
        <v/>
      </c>
      <c r="AB34" s="203"/>
    </row>
    <row r="35" spans="1:28" ht="17" customHeight="1">
      <c r="A35" s="273">
        <f>'statement of marks'!A35</f>
        <v>29</v>
      </c>
      <c r="B35" s="274" t="str">
        <f>'statement of marks'!D35</f>
        <v/>
      </c>
      <c r="C35" s="274" t="str">
        <f>'statement of marks'!F35</f>
        <v/>
      </c>
      <c r="D35" s="701" t="str">
        <f>'statement of marks'!H35</f>
        <v/>
      </c>
      <c r="E35" s="165" t="str">
        <f>'statement of marks'!J35</f>
        <v/>
      </c>
      <c r="F35" s="165" t="str">
        <f>'statement of marks'!K35</f>
        <v/>
      </c>
      <c r="G35" s="165" t="str">
        <f>'statement of marks'!L35</f>
        <v/>
      </c>
      <c r="H35" s="166" t="str">
        <f>'statement of marks'!B35</f>
        <v/>
      </c>
      <c r="I35" s="166" t="str">
        <f>'statement of marks'!C35</f>
        <v/>
      </c>
      <c r="J35" s="311" t="str">
        <f>'statement of marks'!HD35</f>
        <v/>
      </c>
      <c r="K35" s="167" t="str">
        <f>'statement of marks'!HK35</f>
        <v/>
      </c>
      <c r="L35" s="196" t="str">
        <f>'statement of marks'!HL35</f>
        <v/>
      </c>
      <c r="O35" s="200" t="str">
        <f>'statement of marks'!J35</f>
        <v/>
      </c>
      <c r="P35" s="159" t="str">
        <f t="shared" si="0"/>
        <v/>
      </c>
      <c r="Q35" s="159" t="str">
        <f t="shared" si="1"/>
        <v/>
      </c>
      <c r="R35" s="159" t="str">
        <f t="shared" si="2"/>
        <v/>
      </c>
      <c r="S35" s="159" t="str">
        <f t="shared" si="3"/>
        <v/>
      </c>
      <c r="T35" s="159" t="str">
        <f t="shared" si="4"/>
        <v/>
      </c>
      <c r="U35" s="159" t="str">
        <f t="shared" si="5"/>
        <v/>
      </c>
      <c r="V35" s="159" t="str">
        <f t="shared" si="6"/>
        <v/>
      </c>
      <c r="W35" s="159" t="str">
        <f t="shared" si="7"/>
        <v/>
      </c>
      <c r="X35" s="159" t="str">
        <f t="shared" si="8"/>
        <v/>
      </c>
      <c r="Y35" s="159" t="str">
        <f t="shared" si="9"/>
        <v/>
      </c>
      <c r="Z35" s="159" t="str">
        <f t="shared" si="10"/>
        <v/>
      </c>
      <c r="AA35" s="159" t="str">
        <f t="shared" si="11"/>
        <v/>
      </c>
      <c r="AB35" s="203"/>
    </row>
    <row r="36" spans="1:28" ht="17" customHeight="1">
      <c r="A36" s="273">
        <f>'statement of marks'!A36</f>
        <v>30</v>
      </c>
      <c r="B36" s="274" t="str">
        <f>'statement of marks'!D36</f>
        <v/>
      </c>
      <c r="C36" s="274" t="str">
        <f>'statement of marks'!F36</f>
        <v/>
      </c>
      <c r="D36" s="701" t="str">
        <f>'statement of marks'!H36</f>
        <v/>
      </c>
      <c r="E36" s="165" t="str">
        <f>'statement of marks'!J36</f>
        <v/>
      </c>
      <c r="F36" s="165" t="str">
        <f>'statement of marks'!K36</f>
        <v/>
      </c>
      <c r="G36" s="165" t="str">
        <f>'statement of marks'!L36</f>
        <v/>
      </c>
      <c r="H36" s="166" t="str">
        <f>'statement of marks'!B36</f>
        <v/>
      </c>
      <c r="I36" s="166" t="str">
        <f>'statement of marks'!C36</f>
        <v/>
      </c>
      <c r="J36" s="311" t="str">
        <f>'statement of marks'!HD36</f>
        <v/>
      </c>
      <c r="K36" s="167" t="str">
        <f>'statement of marks'!HK36</f>
        <v/>
      </c>
      <c r="L36" s="196" t="str">
        <f>'statement of marks'!HL36</f>
        <v/>
      </c>
      <c r="O36" s="200" t="str">
        <f>'statement of marks'!J36</f>
        <v/>
      </c>
      <c r="P36" s="159" t="str">
        <f t="shared" si="0"/>
        <v/>
      </c>
      <c r="Q36" s="159" t="str">
        <f t="shared" si="1"/>
        <v/>
      </c>
      <c r="R36" s="159" t="str">
        <f t="shared" si="2"/>
        <v/>
      </c>
      <c r="S36" s="159" t="str">
        <f t="shared" si="3"/>
        <v/>
      </c>
      <c r="T36" s="159" t="str">
        <f t="shared" si="4"/>
        <v/>
      </c>
      <c r="U36" s="159" t="str">
        <f t="shared" si="5"/>
        <v/>
      </c>
      <c r="V36" s="159" t="str">
        <f t="shared" si="6"/>
        <v/>
      </c>
      <c r="W36" s="159" t="str">
        <f t="shared" si="7"/>
        <v/>
      </c>
      <c r="X36" s="159" t="str">
        <f t="shared" si="8"/>
        <v/>
      </c>
      <c r="Y36" s="159" t="str">
        <f t="shared" si="9"/>
        <v/>
      </c>
      <c r="Z36" s="159" t="str">
        <f t="shared" si="10"/>
        <v/>
      </c>
      <c r="AA36" s="159" t="str">
        <f t="shared" si="11"/>
        <v/>
      </c>
      <c r="AB36" s="203"/>
    </row>
    <row r="37" spans="1:28" ht="17" customHeight="1">
      <c r="A37" s="273">
        <f>'statement of marks'!A37</f>
        <v>31</v>
      </c>
      <c r="B37" s="274" t="str">
        <f>'statement of marks'!D37</f>
        <v/>
      </c>
      <c r="C37" s="274" t="str">
        <f>'statement of marks'!F37</f>
        <v/>
      </c>
      <c r="D37" s="701" t="str">
        <f>'statement of marks'!H37</f>
        <v/>
      </c>
      <c r="E37" s="165" t="str">
        <f>'statement of marks'!J37</f>
        <v/>
      </c>
      <c r="F37" s="165" t="str">
        <f>'statement of marks'!K37</f>
        <v/>
      </c>
      <c r="G37" s="165" t="str">
        <f>'statement of marks'!L37</f>
        <v/>
      </c>
      <c r="H37" s="166" t="str">
        <f>'statement of marks'!B37</f>
        <v/>
      </c>
      <c r="I37" s="166" t="str">
        <f>'statement of marks'!C37</f>
        <v/>
      </c>
      <c r="J37" s="311" t="str">
        <f>'statement of marks'!HD37</f>
        <v/>
      </c>
      <c r="K37" s="167" t="str">
        <f>'statement of marks'!HK37</f>
        <v/>
      </c>
      <c r="L37" s="196" t="str">
        <f>'statement of marks'!HL37</f>
        <v/>
      </c>
      <c r="O37" s="200" t="str">
        <f>'statement of marks'!J37</f>
        <v/>
      </c>
      <c r="P37" s="159" t="str">
        <f t="shared" si="0"/>
        <v/>
      </c>
      <c r="Q37" s="159" t="str">
        <f t="shared" si="1"/>
        <v/>
      </c>
      <c r="R37" s="159" t="str">
        <f t="shared" si="2"/>
        <v/>
      </c>
      <c r="S37" s="159" t="str">
        <f t="shared" si="3"/>
        <v/>
      </c>
      <c r="T37" s="159" t="str">
        <f t="shared" si="4"/>
        <v/>
      </c>
      <c r="U37" s="159" t="str">
        <f t="shared" si="5"/>
        <v/>
      </c>
      <c r="V37" s="159" t="str">
        <f t="shared" si="6"/>
        <v/>
      </c>
      <c r="W37" s="159" t="str">
        <f t="shared" si="7"/>
        <v/>
      </c>
      <c r="X37" s="159" t="str">
        <f t="shared" si="8"/>
        <v/>
      </c>
      <c r="Y37" s="159" t="str">
        <f t="shared" si="9"/>
        <v/>
      </c>
      <c r="Z37" s="159" t="str">
        <f t="shared" si="10"/>
        <v/>
      </c>
      <c r="AA37" s="159" t="str">
        <f t="shared" si="11"/>
        <v/>
      </c>
      <c r="AB37" s="203"/>
    </row>
    <row r="38" spans="1:28" ht="17" customHeight="1">
      <c r="A38" s="273">
        <f>'statement of marks'!A38</f>
        <v>32</v>
      </c>
      <c r="B38" s="274" t="str">
        <f>'statement of marks'!D38</f>
        <v/>
      </c>
      <c r="C38" s="274" t="str">
        <f>'statement of marks'!F38</f>
        <v/>
      </c>
      <c r="D38" s="701" t="str">
        <f>'statement of marks'!H38</f>
        <v/>
      </c>
      <c r="E38" s="165" t="str">
        <f>'statement of marks'!J38</f>
        <v/>
      </c>
      <c r="F38" s="165" t="str">
        <f>'statement of marks'!K38</f>
        <v/>
      </c>
      <c r="G38" s="165" t="str">
        <f>'statement of marks'!L38</f>
        <v/>
      </c>
      <c r="H38" s="166" t="str">
        <f>'statement of marks'!B38</f>
        <v/>
      </c>
      <c r="I38" s="166" t="str">
        <f>'statement of marks'!C38</f>
        <v/>
      </c>
      <c r="J38" s="311" t="str">
        <f>'statement of marks'!HD38</f>
        <v/>
      </c>
      <c r="K38" s="167" t="str">
        <f>'statement of marks'!HK38</f>
        <v/>
      </c>
      <c r="L38" s="196" t="str">
        <f>'statement of marks'!HL38</f>
        <v/>
      </c>
      <c r="O38" s="200" t="str">
        <f>'statement of marks'!J38</f>
        <v/>
      </c>
      <c r="P38" s="159" t="str">
        <f t="shared" si="0"/>
        <v/>
      </c>
      <c r="Q38" s="159" t="str">
        <f t="shared" si="1"/>
        <v/>
      </c>
      <c r="R38" s="159" t="str">
        <f t="shared" si="2"/>
        <v/>
      </c>
      <c r="S38" s="159" t="str">
        <f t="shared" si="3"/>
        <v/>
      </c>
      <c r="T38" s="159" t="str">
        <f t="shared" si="4"/>
        <v/>
      </c>
      <c r="U38" s="159" t="str">
        <f t="shared" si="5"/>
        <v/>
      </c>
      <c r="V38" s="159" t="str">
        <f t="shared" si="6"/>
        <v/>
      </c>
      <c r="W38" s="159" t="str">
        <f t="shared" si="7"/>
        <v/>
      </c>
      <c r="X38" s="159" t="str">
        <f t="shared" si="8"/>
        <v/>
      </c>
      <c r="Y38" s="159" t="str">
        <f t="shared" si="9"/>
        <v/>
      </c>
      <c r="Z38" s="159" t="str">
        <f t="shared" si="10"/>
        <v/>
      </c>
      <c r="AA38" s="159" t="str">
        <f t="shared" si="11"/>
        <v/>
      </c>
      <c r="AB38" s="203"/>
    </row>
    <row r="39" spans="1:28" ht="17" customHeight="1">
      <c r="A39" s="273">
        <f>'statement of marks'!A39</f>
        <v>33</v>
      </c>
      <c r="B39" s="274" t="str">
        <f>'statement of marks'!D39</f>
        <v/>
      </c>
      <c r="C39" s="274" t="str">
        <f>'statement of marks'!F39</f>
        <v/>
      </c>
      <c r="D39" s="701" t="str">
        <f>'statement of marks'!H39</f>
        <v/>
      </c>
      <c r="E39" s="165" t="str">
        <f>'statement of marks'!J39</f>
        <v/>
      </c>
      <c r="F39" s="165" t="str">
        <f>'statement of marks'!K39</f>
        <v/>
      </c>
      <c r="G39" s="165" t="str">
        <f>'statement of marks'!L39</f>
        <v/>
      </c>
      <c r="H39" s="166" t="str">
        <f>'statement of marks'!B39</f>
        <v/>
      </c>
      <c r="I39" s="166" t="str">
        <f>'statement of marks'!C39</f>
        <v/>
      </c>
      <c r="J39" s="311" t="str">
        <f>'statement of marks'!HD39</f>
        <v/>
      </c>
      <c r="K39" s="167" t="str">
        <f>'statement of marks'!HK39</f>
        <v/>
      </c>
      <c r="L39" s="196" t="str">
        <f>'statement of marks'!HL39</f>
        <v/>
      </c>
      <c r="O39" s="200" t="str">
        <f>'statement of marks'!J39</f>
        <v/>
      </c>
      <c r="P39" s="159" t="str">
        <f t="shared" si="0"/>
        <v/>
      </c>
      <c r="Q39" s="159" t="str">
        <f t="shared" si="1"/>
        <v/>
      </c>
      <c r="R39" s="159" t="str">
        <f t="shared" si="2"/>
        <v/>
      </c>
      <c r="S39" s="159" t="str">
        <f t="shared" si="3"/>
        <v/>
      </c>
      <c r="T39" s="159" t="str">
        <f t="shared" si="4"/>
        <v/>
      </c>
      <c r="U39" s="159" t="str">
        <f t="shared" si="5"/>
        <v/>
      </c>
      <c r="V39" s="159" t="str">
        <f t="shared" si="6"/>
        <v/>
      </c>
      <c r="W39" s="159" t="str">
        <f t="shared" si="7"/>
        <v/>
      </c>
      <c r="X39" s="159" t="str">
        <f t="shared" si="8"/>
        <v/>
      </c>
      <c r="Y39" s="159" t="str">
        <f t="shared" si="9"/>
        <v/>
      </c>
      <c r="Z39" s="159" t="str">
        <f t="shared" si="10"/>
        <v/>
      </c>
      <c r="AA39" s="159" t="str">
        <f t="shared" si="11"/>
        <v/>
      </c>
      <c r="AB39" s="203"/>
    </row>
    <row r="40" spans="1:28" ht="17" customHeight="1">
      <c r="A40" s="273">
        <f>'statement of marks'!A40</f>
        <v>34</v>
      </c>
      <c r="B40" s="274" t="str">
        <f>'statement of marks'!D40</f>
        <v/>
      </c>
      <c r="C40" s="274" t="str">
        <f>'statement of marks'!F40</f>
        <v/>
      </c>
      <c r="D40" s="701" t="str">
        <f>'statement of marks'!H40</f>
        <v/>
      </c>
      <c r="E40" s="165" t="str">
        <f>'statement of marks'!J40</f>
        <v/>
      </c>
      <c r="F40" s="165" t="str">
        <f>'statement of marks'!K40</f>
        <v/>
      </c>
      <c r="G40" s="165" t="str">
        <f>'statement of marks'!L40</f>
        <v/>
      </c>
      <c r="H40" s="166" t="str">
        <f>'statement of marks'!B40</f>
        <v/>
      </c>
      <c r="I40" s="166" t="str">
        <f>'statement of marks'!C40</f>
        <v/>
      </c>
      <c r="J40" s="311" t="str">
        <f>'statement of marks'!HD40</f>
        <v/>
      </c>
      <c r="K40" s="167" t="str">
        <f>'statement of marks'!HK40</f>
        <v/>
      </c>
      <c r="L40" s="196" t="str">
        <f>'statement of marks'!HL40</f>
        <v/>
      </c>
      <c r="O40" s="200" t="str">
        <f>'statement of marks'!J40</f>
        <v/>
      </c>
      <c r="P40" s="159" t="str">
        <f t="shared" si="0"/>
        <v/>
      </c>
      <c r="Q40" s="159" t="str">
        <f t="shared" si="1"/>
        <v/>
      </c>
      <c r="R40" s="159" t="str">
        <f t="shared" si="2"/>
        <v/>
      </c>
      <c r="S40" s="159" t="str">
        <f t="shared" si="3"/>
        <v/>
      </c>
      <c r="T40" s="159" t="str">
        <f t="shared" si="4"/>
        <v/>
      </c>
      <c r="U40" s="159" t="str">
        <f t="shared" si="5"/>
        <v/>
      </c>
      <c r="V40" s="159" t="str">
        <f t="shared" si="6"/>
        <v/>
      </c>
      <c r="W40" s="159" t="str">
        <f t="shared" si="7"/>
        <v/>
      </c>
      <c r="X40" s="159" t="str">
        <f t="shared" si="8"/>
        <v/>
      </c>
      <c r="Y40" s="159" t="str">
        <f t="shared" si="9"/>
        <v/>
      </c>
      <c r="Z40" s="159" t="str">
        <f t="shared" si="10"/>
        <v/>
      </c>
      <c r="AA40" s="159" t="str">
        <f t="shared" si="11"/>
        <v/>
      </c>
      <c r="AB40" s="203"/>
    </row>
    <row r="41" spans="1:28" ht="17" customHeight="1">
      <c r="A41" s="273">
        <f>'statement of marks'!A41</f>
        <v>35</v>
      </c>
      <c r="B41" s="274" t="str">
        <f>'statement of marks'!D41</f>
        <v/>
      </c>
      <c r="C41" s="274" t="str">
        <f>'statement of marks'!F41</f>
        <v/>
      </c>
      <c r="D41" s="701" t="str">
        <f>'statement of marks'!H41</f>
        <v/>
      </c>
      <c r="E41" s="165" t="str">
        <f>'statement of marks'!J41</f>
        <v/>
      </c>
      <c r="F41" s="165" t="str">
        <f>'statement of marks'!K41</f>
        <v/>
      </c>
      <c r="G41" s="165" t="str">
        <f>'statement of marks'!L41</f>
        <v/>
      </c>
      <c r="H41" s="166" t="str">
        <f>'statement of marks'!B41</f>
        <v/>
      </c>
      <c r="I41" s="166" t="str">
        <f>'statement of marks'!C41</f>
        <v/>
      </c>
      <c r="J41" s="311" t="str">
        <f>'statement of marks'!HD41</f>
        <v/>
      </c>
      <c r="K41" s="167" t="str">
        <f>'statement of marks'!HK41</f>
        <v/>
      </c>
      <c r="L41" s="196" t="str">
        <f>'statement of marks'!HL41</f>
        <v/>
      </c>
      <c r="O41" s="200" t="str">
        <f>'statement of marks'!J41</f>
        <v/>
      </c>
      <c r="P41" s="159" t="str">
        <f t="shared" si="0"/>
        <v/>
      </c>
      <c r="Q41" s="159" t="str">
        <f t="shared" si="1"/>
        <v/>
      </c>
      <c r="R41" s="159" t="str">
        <f t="shared" si="2"/>
        <v/>
      </c>
      <c r="S41" s="159" t="str">
        <f t="shared" si="3"/>
        <v/>
      </c>
      <c r="T41" s="159" t="str">
        <f t="shared" si="4"/>
        <v/>
      </c>
      <c r="U41" s="159" t="str">
        <f t="shared" si="5"/>
        <v/>
      </c>
      <c r="V41" s="159" t="str">
        <f t="shared" si="6"/>
        <v/>
      </c>
      <c r="W41" s="159" t="str">
        <f t="shared" si="7"/>
        <v/>
      </c>
      <c r="X41" s="159" t="str">
        <f t="shared" si="8"/>
        <v/>
      </c>
      <c r="Y41" s="159" t="str">
        <f t="shared" si="9"/>
        <v/>
      </c>
      <c r="Z41" s="159" t="str">
        <f t="shared" si="10"/>
        <v/>
      </c>
      <c r="AA41" s="159" t="str">
        <f t="shared" si="11"/>
        <v/>
      </c>
      <c r="AB41" s="203"/>
    </row>
    <row r="42" spans="1:28" ht="17" customHeight="1">
      <c r="A42" s="273">
        <f>'statement of marks'!A42</f>
        <v>36</v>
      </c>
      <c r="B42" s="274" t="str">
        <f>'statement of marks'!D42</f>
        <v/>
      </c>
      <c r="C42" s="274" t="str">
        <f>'statement of marks'!F42</f>
        <v/>
      </c>
      <c r="D42" s="701" t="str">
        <f>'statement of marks'!H42</f>
        <v/>
      </c>
      <c r="E42" s="165" t="str">
        <f>'statement of marks'!J42</f>
        <v/>
      </c>
      <c r="F42" s="165" t="str">
        <f>'statement of marks'!K42</f>
        <v/>
      </c>
      <c r="G42" s="165" t="str">
        <f>'statement of marks'!L42</f>
        <v/>
      </c>
      <c r="H42" s="166" t="str">
        <f>'statement of marks'!B42</f>
        <v/>
      </c>
      <c r="I42" s="166" t="str">
        <f>'statement of marks'!C42</f>
        <v/>
      </c>
      <c r="J42" s="311" t="str">
        <f>'statement of marks'!HD42</f>
        <v/>
      </c>
      <c r="K42" s="167" t="str">
        <f>'statement of marks'!HK42</f>
        <v/>
      </c>
      <c r="L42" s="196" t="str">
        <f>'statement of marks'!HL42</f>
        <v/>
      </c>
      <c r="O42" s="200" t="str">
        <f>'statement of marks'!J42</f>
        <v/>
      </c>
      <c r="P42" s="159" t="str">
        <f t="shared" si="0"/>
        <v/>
      </c>
      <c r="Q42" s="159" t="str">
        <f t="shared" si="1"/>
        <v/>
      </c>
      <c r="R42" s="159" t="str">
        <f t="shared" si="2"/>
        <v/>
      </c>
      <c r="S42" s="159" t="str">
        <f t="shared" si="3"/>
        <v/>
      </c>
      <c r="T42" s="159" t="str">
        <f t="shared" si="4"/>
        <v/>
      </c>
      <c r="U42" s="159" t="str">
        <f t="shared" si="5"/>
        <v/>
      </c>
      <c r="V42" s="159" t="str">
        <f t="shared" si="6"/>
        <v/>
      </c>
      <c r="W42" s="159" t="str">
        <f t="shared" si="7"/>
        <v/>
      </c>
      <c r="X42" s="159" t="str">
        <f t="shared" si="8"/>
        <v/>
      </c>
      <c r="Y42" s="159" t="str">
        <f t="shared" si="9"/>
        <v/>
      </c>
      <c r="Z42" s="159" t="str">
        <f t="shared" si="10"/>
        <v/>
      </c>
      <c r="AA42" s="159" t="str">
        <f t="shared" si="11"/>
        <v/>
      </c>
      <c r="AB42" s="203"/>
    </row>
    <row r="43" spans="1:28" ht="17" customHeight="1">
      <c r="A43" s="273">
        <f>'statement of marks'!A43</f>
        <v>37</v>
      </c>
      <c r="B43" s="274" t="str">
        <f>'statement of marks'!D43</f>
        <v/>
      </c>
      <c r="C43" s="274" t="str">
        <f>'statement of marks'!F43</f>
        <v/>
      </c>
      <c r="D43" s="701" t="str">
        <f>'statement of marks'!H43</f>
        <v/>
      </c>
      <c r="E43" s="165" t="str">
        <f>'statement of marks'!J43</f>
        <v/>
      </c>
      <c r="F43" s="165" t="str">
        <f>'statement of marks'!K43</f>
        <v/>
      </c>
      <c r="G43" s="165" t="str">
        <f>'statement of marks'!L43</f>
        <v/>
      </c>
      <c r="H43" s="166" t="str">
        <f>'statement of marks'!B43</f>
        <v/>
      </c>
      <c r="I43" s="166" t="str">
        <f>'statement of marks'!C43</f>
        <v/>
      </c>
      <c r="J43" s="311" t="str">
        <f>'statement of marks'!HD43</f>
        <v/>
      </c>
      <c r="K43" s="167" t="str">
        <f>'statement of marks'!HK43</f>
        <v/>
      </c>
      <c r="L43" s="197" t="str">
        <f>'statement of marks'!HL43</f>
        <v/>
      </c>
      <c r="O43" s="200" t="str">
        <f>'statement of marks'!J43</f>
        <v/>
      </c>
      <c r="P43" s="159" t="str">
        <f t="shared" si="0"/>
        <v/>
      </c>
      <c r="Q43" s="159" t="str">
        <f t="shared" si="1"/>
        <v/>
      </c>
      <c r="R43" s="159" t="str">
        <f t="shared" si="2"/>
        <v/>
      </c>
      <c r="S43" s="159" t="str">
        <f t="shared" si="3"/>
        <v/>
      </c>
      <c r="T43" s="159" t="str">
        <f t="shared" si="4"/>
        <v/>
      </c>
      <c r="U43" s="159" t="str">
        <f t="shared" si="5"/>
        <v/>
      </c>
      <c r="V43" s="159" t="str">
        <f t="shared" si="6"/>
        <v/>
      </c>
      <c r="W43" s="159" t="str">
        <f t="shared" si="7"/>
        <v/>
      </c>
      <c r="X43" s="159" t="str">
        <f t="shared" si="8"/>
        <v/>
      </c>
      <c r="Y43" s="159" t="str">
        <f t="shared" si="9"/>
        <v/>
      </c>
      <c r="Z43" s="159" t="str">
        <f t="shared" si="10"/>
        <v/>
      </c>
      <c r="AA43" s="159" t="str">
        <f t="shared" si="11"/>
        <v/>
      </c>
      <c r="AB43" s="203"/>
    </row>
    <row r="44" spans="1:28" ht="17" customHeight="1">
      <c r="A44" s="273">
        <f>'statement of marks'!A44</f>
        <v>38</v>
      </c>
      <c r="B44" s="274" t="str">
        <f>'statement of marks'!D44</f>
        <v/>
      </c>
      <c r="C44" s="274" t="str">
        <f>'statement of marks'!F44</f>
        <v/>
      </c>
      <c r="D44" s="701" t="str">
        <f>'statement of marks'!H44</f>
        <v/>
      </c>
      <c r="E44" s="165" t="str">
        <f>'statement of marks'!J44</f>
        <v/>
      </c>
      <c r="F44" s="165" t="str">
        <f>'statement of marks'!K44</f>
        <v/>
      </c>
      <c r="G44" s="165" t="str">
        <f>'statement of marks'!L44</f>
        <v/>
      </c>
      <c r="H44" s="166" t="str">
        <f>'statement of marks'!B44</f>
        <v/>
      </c>
      <c r="I44" s="166" t="str">
        <f>'statement of marks'!C44</f>
        <v/>
      </c>
      <c r="J44" s="311" t="str">
        <f>'statement of marks'!HD44</f>
        <v/>
      </c>
      <c r="K44" s="167" t="str">
        <f>'statement of marks'!HK44</f>
        <v/>
      </c>
      <c r="L44" s="197" t="str">
        <f>'statement of marks'!HL44</f>
        <v/>
      </c>
      <c r="O44" s="200" t="str">
        <f>'statement of marks'!J44</f>
        <v/>
      </c>
      <c r="P44" s="159" t="str">
        <f t="shared" si="0"/>
        <v/>
      </c>
      <c r="Q44" s="159" t="str">
        <f t="shared" si="1"/>
        <v/>
      </c>
      <c r="R44" s="159" t="str">
        <f t="shared" si="2"/>
        <v/>
      </c>
      <c r="S44" s="159" t="str">
        <f t="shared" si="3"/>
        <v/>
      </c>
      <c r="T44" s="159" t="str">
        <f t="shared" si="4"/>
        <v/>
      </c>
      <c r="U44" s="159" t="str">
        <f t="shared" si="5"/>
        <v/>
      </c>
      <c r="V44" s="159" t="str">
        <f t="shared" si="6"/>
        <v/>
      </c>
      <c r="W44" s="159" t="str">
        <f t="shared" si="7"/>
        <v/>
      </c>
      <c r="X44" s="159" t="str">
        <f t="shared" si="8"/>
        <v/>
      </c>
      <c r="Y44" s="159" t="str">
        <f t="shared" si="9"/>
        <v/>
      </c>
      <c r="Z44" s="159" t="str">
        <f t="shared" si="10"/>
        <v/>
      </c>
      <c r="AA44" s="159" t="str">
        <f t="shared" si="11"/>
        <v/>
      </c>
      <c r="AB44" s="203"/>
    </row>
    <row r="45" spans="1:28" ht="17" customHeight="1">
      <c r="A45" s="273">
        <f>'statement of marks'!A45</f>
        <v>39</v>
      </c>
      <c r="B45" s="274" t="str">
        <f>'statement of marks'!D45</f>
        <v/>
      </c>
      <c r="C45" s="274" t="str">
        <f>'statement of marks'!F45</f>
        <v/>
      </c>
      <c r="D45" s="701" t="str">
        <f>'statement of marks'!H45</f>
        <v/>
      </c>
      <c r="E45" s="165" t="str">
        <f>'statement of marks'!J45</f>
        <v/>
      </c>
      <c r="F45" s="165" t="str">
        <f>'statement of marks'!K45</f>
        <v/>
      </c>
      <c r="G45" s="165" t="str">
        <f>'statement of marks'!L45</f>
        <v/>
      </c>
      <c r="H45" s="166" t="str">
        <f>'statement of marks'!B45</f>
        <v/>
      </c>
      <c r="I45" s="166" t="str">
        <f>'statement of marks'!C45</f>
        <v/>
      </c>
      <c r="J45" s="311" t="str">
        <f>'statement of marks'!HD45</f>
        <v/>
      </c>
      <c r="K45" s="167" t="str">
        <f>'statement of marks'!HK45</f>
        <v/>
      </c>
      <c r="L45" s="197" t="str">
        <f>'statement of marks'!HL45</f>
        <v/>
      </c>
      <c r="O45" s="200" t="str">
        <f>'statement of marks'!J45</f>
        <v/>
      </c>
      <c r="P45" s="159" t="str">
        <f t="shared" si="0"/>
        <v/>
      </c>
      <c r="Q45" s="159" t="str">
        <f t="shared" si="1"/>
        <v/>
      </c>
      <c r="R45" s="159" t="str">
        <f t="shared" si="2"/>
        <v/>
      </c>
      <c r="S45" s="159" t="str">
        <f t="shared" si="3"/>
        <v/>
      </c>
      <c r="T45" s="159" t="str">
        <f t="shared" si="4"/>
        <v/>
      </c>
      <c r="U45" s="159" t="str">
        <f t="shared" si="5"/>
        <v/>
      </c>
      <c r="V45" s="159" t="str">
        <f t="shared" si="6"/>
        <v/>
      </c>
      <c r="W45" s="159" t="str">
        <f t="shared" si="7"/>
        <v/>
      </c>
      <c r="X45" s="159" t="str">
        <f t="shared" si="8"/>
        <v/>
      </c>
      <c r="Y45" s="159" t="str">
        <f t="shared" si="9"/>
        <v/>
      </c>
      <c r="Z45" s="159" t="str">
        <f t="shared" si="10"/>
        <v/>
      </c>
      <c r="AA45" s="159" t="str">
        <f t="shared" si="11"/>
        <v/>
      </c>
      <c r="AB45" s="203"/>
    </row>
    <row r="46" spans="1:28" ht="17" customHeight="1">
      <c r="A46" s="273">
        <f>'statement of marks'!A46</f>
        <v>40</v>
      </c>
      <c r="B46" s="274" t="str">
        <f>'statement of marks'!D46</f>
        <v/>
      </c>
      <c r="C46" s="274" t="str">
        <f>'statement of marks'!F46</f>
        <v/>
      </c>
      <c r="D46" s="701" t="str">
        <f>'statement of marks'!H46</f>
        <v/>
      </c>
      <c r="E46" s="165" t="str">
        <f>'statement of marks'!J46</f>
        <v/>
      </c>
      <c r="F46" s="165" t="str">
        <f>'statement of marks'!K46</f>
        <v/>
      </c>
      <c r="G46" s="165" t="str">
        <f>'statement of marks'!L46</f>
        <v/>
      </c>
      <c r="H46" s="166" t="str">
        <f>'statement of marks'!B46</f>
        <v/>
      </c>
      <c r="I46" s="166" t="str">
        <f>'statement of marks'!C46</f>
        <v/>
      </c>
      <c r="J46" s="311" t="str">
        <f>'statement of marks'!HD46</f>
        <v/>
      </c>
      <c r="K46" s="167" t="str">
        <f>'statement of marks'!HK46</f>
        <v/>
      </c>
      <c r="L46" s="197" t="str">
        <f>'statement of marks'!HL46</f>
        <v/>
      </c>
      <c r="O46" s="200" t="str">
        <f>'statement of marks'!J46</f>
        <v/>
      </c>
      <c r="P46" s="159" t="str">
        <f t="shared" si="0"/>
        <v/>
      </c>
      <c r="Q46" s="159" t="str">
        <f t="shared" si="1"/>
        <v/>
      </c>
      <c r="R46" s="159" t="str">
        <f t="shared" si="2"/>
        <v/>
      </c>
      <c r="S46" s="159" t="str">
        <f t="shared" si="3"/>
        <v/>
      </c>
      <c r="T46" s="159" t="str">
        <f t="shared" si="4"/>
        <v/>
      </c>
      <c r="U46" s="159" t="str">
        <f t="shared" si="5"/>
        <v/>
      </c>
      <c r="V46" s="159" t="str">
        <f t="shared" si="6"/>
        <v/>
      </c>
      <c r="W46" s="159" t="str">
        <f t="shared" si="7"/>
        <v/>
      </c>
      <c r="X46" s="159" t="str">
        <f t="shared" si="8"/>
        <v/>
      </c>
      <c r="Y46" s="159" t="str">
        <f t="shared" si="9"/>
        <v/>
      </c>
      <c r="Z46" s="159" t="str">
        <f t="shared" si="10"/>
        <v/>
      </c>
      <c r="AA46" s="159" t="str">
        <f t="shared" si="11"/>
        <v/>
      </c>
      <c r="AB46" s="203"/>
    </row>
    <row r="47" spans="1:28" ht="17" customHeight="1">
      <c r="A47" s="273">
        <f>'statement of marks'!A47</f>
        <v>41</v>
      </c>
      <c r="B47" s="274" t="str">
        <f>'statement of marks'!D47</f>
        <v/>
      </c>
      <c r="C47" s="274" t="str">
        <f>'statement of marks'!F47</f>
        <v/>
      </c>
      <c r="D47" s="701" t="str">
        <f>'statement of marks'!H47</f>
        <v/>
      </c>
      <c r="E47" s="165" t="str">
        <f>'statement of marks'!J47</f>
        <v/>
      </c>
      <c r="F47" s="165" t="str">
        <f>'statement of marks'!K47</f>
        <v/>
      </c>
      <c r="G47" s="165" t="str">
        <f>'statement of marks'!L47</f>
        <v/>
      </c>
      <c r="H47" s="166" t="str">
        <f>'statement of marks'!B47</f>
        <v/>
      </c>
      <c r="I47" s="166" t="str">
        <f>'statement of marks'!C47</f>
        <v/>
      </c>
      <c r="J47" s="311" t="str">
        <f>'statement of marks'!HD47</f>
        <v/>
      </c>
      <c r="K47" s="167" t="str">
        <f>'statement of marks'!HK47</f>
        <v/>
      </c>
      <c r="L47" s="197" t="str">
        <f>'statement of marks'!HL47</f>
        <v/>
      </c>
      <c r="O47" s="200" t="str">
        <f>'statement of marks'!J47</f>
        <v/>
      </c>
      <c r="P47" s="159" t="str">
        <f t="shared" si="0"/>
        <v/>
      </c>
      <c r="Q47" s="159" t="str">
        <f t="shared" si="1"/>
        <v/>
      </c>
      <c r="R47" s="159" t="str">
        <f t="shared" si="2"/>
        <v/>
      </c>
      <c r="S47" s="159" t="str">
        <f t="shared" si="3"/>
        <v/>
      </c>
      <c r="T47" s="159" t="str">
        <f t="shared" si="4"/>
        <v/>
      </c>
      <c r="U47" s="159" t="str">
        <f t="shared" si="5"/>
        <v/>
      </c>
      <c r="V47" s="159" t="str">
        <f t="shared" si="6"/>
        <v/>
      </c>
      <c r="W47" s="159" t="str">
        <f t="shared" si="7"/>
        <v/>
      </c>
      <c r="X47" s="159" t="str">
        <f t="shared" si="8"/>
        <v/>
      </c>
      <c r="Y47" s="159" t="str">
        <f t="shared" si="9"/>
        <v/>
      </c>
      <c r="Z47" s="159" t="str">
        <f t="shared" si="10"/>
        <v/>
      </c>
      <c r="AA47" s="159" t="str">
        <f t="shared" si="11"/>
        <v/>
      </c>
      <c r="AB47" s="203"/>
    </row>
    <row r="48" spans="1:28" ht="17" customHeight="1">
      <c r="A48" s="273">
        <f>'statement of marks'!A48</f>
        <v>42</v>
      </c>
      <c r="B48" s="274" t="str">
        <f>'statement of marks'!D48</f>
        <v/>
      </c>
      <c r="C48" s="274" t="str">
        <f>'statement of marks'!F48</f>
        <v/>
      </c>
      <c r="D48" s="701" t="str">
        <f>'statement of marks'!H48</f>
        <v/>
      </c>
      <c r="E48" s="165" t="str">
        <f>'statement of marks'!J48</f>
        <v/>
      </c>
      <c r="F48" s="165" t="str">
        <f>'statement of marks'!K48</f>
        <v/>
      </c>
      <c r="G48" s="165" t="str">
        <f>'statement of marks'!L48</f>
        <v/>
      </c>
      <c r="H48" s="166" t="str">
        <f>'statement of marks'!B48</f>
        <v/>
      </c>
      <c r="I48" s="166" t="str">
        <f>'statement of marks'!C48</f>
        <v/>
      </c>
      <c r="J48" s="311" t="str">
        <f>'statement of marks'!HD48</f>
        <v/>
      </c>
      <c r="K48" s="167" t="str">
        <f>'statement of marks'!HK48</f>
        <v/>
      </c>
      <c r="L48" s="197" t="str">
        <f>'statement of marks'!HL48</f>
        <v/>
      </c>
      <c r="O48" s="200" t="str">
        <f>'statement of marks'!J48</f>
        <v/>
      </c>
      <c r="P48" s="159" t="str">
        <f t="shared" si="0"/>
        <v/>
      </c>
      <c r="Q48" s="159" t="str">
        <f t="shared" si="1"/>
        <v/>
      </c>
      <c r="R48" s="159" t="str">
        <f t="shared" si="2"/>
        <v/>
      </c>
      <c r="S48" s="159" t="str">
        <f t="shared" si="3"/>
        <v/>
      </c>
      <c r="T48" s="159" t="str">
        <f t="shared" si="4"/>
        <v/>
      </c>
      <c r="U48" s="159" t="str">
        <f t="shared" si="5"/>
        <v/>
      </c>
      <c r="V48" s="159" t="str">
        <f t="shared" si="6"/>
        <v/>
      </c>
      <c r="W48" s="159" t="str">
        <f t="shared" si="7"/>
        <v/>
      </c>
      <c r="X48" s="159" t="str">
        <f t="shared" si="8"/>
        <v/>
      </c>
      <c r="Y48" s="159" t="str">
        <f t="shared" si="9"/>
        <v/>
      </c>
      <c r="Z48" s="159" t="str">
        <f t="shared" si="10"/>
        <v/>
      </c>
      <c r="AA48" s="159" t="str">
        <f t="shared" si="11"/>
        <v/>
      </c>
      <c r="AB48" s="203"/>
    </row>
    <row r="49" spans="1:28" ht="17" customHeight="1">
      <c r="A49" s="273">
        <f>'statement of marks'!A49</f>
        <v>43</v>
      </c>
      <c r="B49" s="274" t="str">
        <f>'statement of marks'!D49</f>
        <v/>
      </c>
      <c r="C49" s="274" t="str">
        <f>'statement of marks'!F49</f>
        <v/>
      </c>
      <c r="D49" s="701" t="str">
        <f>'statement of marks'!H49</f>
        <v/>
      </c>
      <c r="E49" s="165" t="str">
        <f>'statement of marks'!J49</f>
        <v/>
      </c>
      <c r="F49" s="165" t="str">
        <f>'statement of marks'!K49</f>
        <v/>
      </c>
      <c r="G49" s="165" t="str">
        <f>'statement of marks'!L49</f>
        <v/>
      </c>
      <c r="H49" s="166" t="str">
        <f>'statement of marks'!B49</f>
        <v/>
      </c>
      <c r="I49" s="166" t="str">
        <f>'statement of marks'!C49</f>
        <v/>
      </c>
      <c r="J49" s="311" t="str">
        <f>'statement of marks'!HD49</f>
        <v/>
      </c>
      <c r="K49" s="167" t="str">
        <f>'statement of marks'!HK49</f>
        <v/>
      </c>
      <c r="L49" s="197" t="str">
        <f>'statement of marks'!HL49</f>
        <v/>
      </c>
      <c r="O49" s="200" t="str">
        <f>'statement of marks'!J49</f>
        <v/>
      </c>
      <c r="P49" s="159" t="str">
        <f t="shared" si="0"/>
        <v/>
      </c>
      <c r="Q49" s="159" t="str">
        <f t="shared" si="1"/>
        <v/>
      </c>
      <c r="R49" s="159" t="str">
        <f t="shared" si="2"/>
        <v/>
      </c>
      <c r="S49" s="159" t="str">
        <f t="shared" si="3"/>
        <v/>
      </c>
      <c r="T49" s="159" t="str">
        <f t="shared" si="4"/>
        <v/>
      </c>
      <c r="U49" s="159" t="str">
        <f t="shared" si="5"/>
        <v/>
      </c>
      <c r="V49" s="159" t="str">
        <f t="shared" si="6"/>
        <v/>
      </c>
      <c r="W49" s="159" t="str">
        <f t="shared" si="7"/>
        <v/>
      </c>
      <c r="X49" s="159" t="str">
        <f t="shared" si="8"/>
        <v/>
      </c>
      <c r="Y49" s="159" t="str">
        <f t="shared" si="9"/>
        <v/>
      </c>
      <c r="Z49" s="159" t="str">
        <f t="shared" si="10"/>
        <v/>
      </c>
      <c r="AA49" s="159" t="str">
        <f t="shared" si="11"/>
        <v/>
      </c>
      <c r="AB49" s="203"/>
    </row>
    <row r="50" spans="1:28" ht="17" customHeight="1">
      <c r="A50" s="273">
        <f>'statement of marks'!A50</f>
        <v>44</v>
      </c>
      <c r="B50" s="274" t="str">
        <f>'statement of marks'!D50</f>
        <v/>
      </c>
      <c r="C50" s="274" t="str">
        <f>'statement of marks'!F50</f>
        <v/>
      </c>
      <c r="D50" s="701" t="str">
        <f>'statement of marks'!H50</f>
        <v/>
      </c>
      <c r="E50" s="165" t="str">
        <f>'statement of marks'!J50</f>
        <v/>
      </c>
      <c r="F50" s="165" t="str">
        <f>'statement of marks'!K50</f>
        <v/>
      </c>
      <c r="G50" s="165" t="str">
        <f>'statement of marks'!L50</f>
        <v/>
      </c>
      <c r="H50" s="166" t="str">
        <f>'statement of marks'!B50</f>
        <v/>
      </c>
      <c r="I50" s="166" t="str">
        <f>'statement of marks'!C50</f>
        <v/>
      </c>
      <c r="J50" s="311" t="str">
        <f>'statement of marks'!HD50</f>
        <v/>
      </c>
      <c r="K50" s="167" t="str">
        <f>'statement of marks'!HK50</f>
        <v/>
      </c>
      <c r="L50" s="197" t="str">
        <f>'statement of marks'!HL50</f>
        <v/>
      </c>
      <c r="O50" s="200" t="str">
        <f>'statement of marks'!J50</f>
        <v/>
      </c>
      <c r="P50" s="159" t="str">
        <f t="shared" si="0"/>
        <v/>
      </c>
      <c r="Q50" s="159" t="str">
        <f t="shared" si="1"/>
        <v/>
      </c>
      <c r="R50" s="159" t="str">
        <f t="shared" si="2"/>
        <v/>
      </c>
      <c r="S50" s="159" t="str">
        <f t="shared" si="3"/>
        <v/>
      </c>
      <c r="T50" s="159" t="str">
        <f t="shared" si="4"/>
        <v/>
      </c>
      <c r="U50" s="159" t="str">
        <f t="shared" si="5"/>
        <v/>
      </c>
      <c r="V50" s="159" t="str">
        <f t="shared" si="6"/>
        <v/>
      </c>
      <c r="W50" s="159" t="str">
        <f t="shared" si="7"/>
        <v/>
      </c>
      <c r="X50" s="159" t="str">
        <f t="shared" si="8"/>
        <v/>
      </c>
      <c r="Y50" s="159" t="str">
        <f t="shared" si="9"/>
        <v/>
      </c>
      <c r="Z50" s="159" t="str">
        <f t="shared" si="10"/>
        <v/>
      </c>
      <c r="AA50" s="159" t="str">
        <f t="shared" si="11"/>
        <v/>
      </c>
      <c r="AB50" s="203"/>
    </row>
    <row r="51" spans="1:28" ht="17" customHeight="1">
      <c r="A51" s="273">
        <f>'statement of marks'!A51</f>
        <v>45</v>
      </c>
      <c r="B51" s="274" t="str">
        <f>'statement of marks'!D51</f>
        <v/>
      </c>
      <c r="C51" s="274" t="str">
        <f>'statement of marks'!F51</f>
        <v/>
      </c>
      <c r="D51" s="701" t="str">
        <f>'statement of marks'!H51</f>
        <v/>
      </c>
      <c r="E51" s="165" t="str">
        <f>'statement of marks'!J51</f>
        <v/>
      </c>
      <c r="F51" s="165" t="str">
        <f>'statement of marks'!K51</f>
        <v/>
      </c>
      <c r="G51" s="165" t="str">
        <f>'statement of marks'!L51</f>
        <v/>
      </c>
      <c r="H51" s="166" t="str">
        <f>'statement of marks'!B51</f>
        <v/>
      </c>
      <c r="I51" s="166" t="str">
        <f>'statement of marks'!C51</f>
        <v/>
      </c>
      <c r="J51" s="311" t="str">
        <f>'statement of marks'!HD51</f>
        <v/>
      </c>
      <c r="K51" s="167" t="str">
        <f>'statement of marks'!HK51</f>
        <v/>
      </c>
      <c r="L51" s="197" t="str">
        <f>'statement of marks'!HL51</f>
        <v/>
      </c>
      <c r="O51" s="200" t="str">
        <f>'statement of marks'!J51</f>
        <v/>
      </c>
      <c r="P51" s="159" t="str">
        <f t="shared" si="0"/>
        <v/>
      </c>
      <c r="Q51" s="159" t="str">
        <f t="shared" si="1"/>
        <v/>
      </c>
      <c r="R51" s="159" t="str">
        <f t="shared" si="2"/>
        <v/>
      </c>
      <c r="S51" s="159" t="str">
        <f t="shared" si="3"/>
        <v/>
      </c>
      <c r="T51" s="159" t="str">
        <f t="shared" si="4"/>
        <v/>
      </c>
      <c r="U51" s="159" t="str">
        <f t="shared" si="5"/>
        <v/>
      </c>
      <c r="V51" s="159" t="str">
        <f t="shared" si="6"/>
        <v/>
      </c>
      <c r="W51" s="159" t="str">
        <f t="shared" si="7"/>
        <v/>
      </c>
      <c r="X51" s="159" t="str">
        <f t="shared" si="8"/>
        <v/>
      </c>
      <c r="Y51" s="159" t="str">
        <f t="shared" si="9"/>
        <v/>
      </c>
      <c r="Z51" s="159" t="str">
        <f t="shared" si="10"/>
        <v/>
      </c>
      <c r="AA51" s="159" t="str">
        <f t="shared" si="11"/>
        <v/>
      </c>
      <c r="AB51" s="203"/>
    </row>
    <row r="52" spans="1:28" ht="17" customHeight="1">
      <c r="A52" s="273">
        <f>'statement of marks'!A52</f>
        <v>46</v>
      </c>
      <c r="B52" s="274" t="str">
        <f>'statement of marks'!D52</f>
        <v/>
      </c>
      <c r="C52" s="274" t="str">
        <f>'statement of marks'!F52</f>
        <v/>
      </c>
      <c r="D52" s="701" t="str">
        <f>'statement of marks'!H52</f>
        <v/>
      </c>
      <c r="E52" s="165" t="str">
        <f>'statement of marks'!J52</f>
        <v/>
      </c>
      <c r="F52" s="165" t="str">
        <f>'statement of marks'!K52</f>
        <v/>
      </c>
      <c r="G52" s="165" t="str">
        <f>'statement of marks'!L52</f>
        <v/>
      </c>
      <c r="H52" s="166" t="str">
        <f>'statement of marks'!B52</f>
        <v/>
      </c>
      <c r="I52" s="166" t="str">
        <f>'statement of marks'!C52</f>
        <v/>
      </c>
      <c r="J52" s="311" t="str">
        <f>'statement of marks'!HD52</f>
        <v/>
      </c>
      <c r="K52" s="167" t="str">
        <f>'statement of marks'!HK52</f>
        <v/>
      </c>
      <c r="L52" s="197" t="str">
        <f>'statement of marks'!HL52</f>
        <v/>
      </c>
      <c r="O52" s="200" t="str">
        <f>'statement of marks'!J52</f>
        <v/>
      </c>
      <c r="P52" s="159" t="str">
        <f t="shared" si="0"/>
        <v/>
      </c>
      <c r="Q52" s="159" t="str">
        <f t="shared" si="1"/>
        <v/>
      </c>
      <c r="R52" s="159" t="str">
        <f t="shared" si="2"/>
        <v/>
      </c>
      <c r="S52" s="159" t="str">
        <f t="shared" si="3"/>
        <v/>
      </c>
      <c r="T52" s="159" t="str">
        <f t="shared" si="4"/>
        <v/>
      </c>
      <c r="U52" s="159" t="str">
        <f t="shared" si="5"/>
        <v/>
      </c>
      <c r="V52" s="159" t="str">
        <f t="shared" si="6"/>
        <v/>
      </c>
      <c r="W52" s="159" t="str">
        <f t="shared" si="7"/>
        <v/>
      </c>
      <c r="X52" s="159" t="str">
        <f t="shared" si="8"/>
        <v/>
      </c>
      <c r="Y52" s="159" t="str">
        <f t="shared" si="9"/>
        <v/>
      </c>
      <c r="Z52" s="159" t="str">
        <f t="shared" si="10"/>
        <v/>
      </c>
      <c r="AA52" s="159" t="str">
        <f t="shared" si="11"/>
        <v/>
      </c>
      <c r="AB52" s="203"/>
    </row>
    <row r="53" spans="1:28" ht="17" customHeight="1">
      <c r="A53" s="273">
        <f>'statement of marks'!A53</f>
        <v>47</v>
      </c>
      <c r="B53" s="274" t="str">
        <f>'statement of marks'!D53</f>
        <v/>
      </c>
      <c r="C53" s="274" t="str">
        <f>'statement of marks'!F53</f>
        <v/>
      </c>
      <c r="D53" s="701" t="str">
        <f>'statement of marks'!H53</f>
        <v/>
      </c>
      <c r="E53" s="165" t="str">
        <f>'statement of marks'!J53</f>
        <v/>
      </c>
      <c r="F53" s="165" t="str">
        <f>'statement of marks'!K53</f>
        <v/>
      </c>
      <c r="G53" s="165" t="str">
        <f>'statement of marks'!L53</f>
        <v/>
      </c>
      <c r="H53" s="166" t="str">
        <f>'statement of marks'!B53</f>
        <v/>
      </c>
      <c r="I53" s="166" t="str">
        <f>'statement of marks'!C53</f>
        <v/>
      </c>
      <c r="J53" s="311" t="str">
        <f>'statement of marks'!HD53</f>
        <v/>
      </c>
      <c r="K53" s="167" t="str">
        <f>'statement of marks'!HK53</f>
        <v/>
      </c>
      <c r="L53" s="197" t="str">
        <f>'statement of marks'!HL53</f>
        <v/>
      </c>
      <c r="O53" s="200" t="str">
        <f>'statement of marks'!J53</f>
        <v/>
      </c>
      <c r="P53" s="159" t="str">
        <f t="shared" si="0"/>
        <v/>
      </c>
      <c r="Q53" s="159" t="str">
        <f t="shared" si="1"/>
        <v/>
      </c>
      <c r="R53" s="159" t="str">
        <f t="shared" si="2"/>
        <v/>
      </c>
      <c r="S53" s="159" t="str">
        <f t="shared" si="3"/>
        <v/>
      </c>
      <c r="T53" s="159" t="str">
        <f t="shared" si="4"/>
        <v/>
      </c>
      <c r="U53" s="159" t="str">
        <f t="shared" si="5"/>
        <v/>
      </c>
      <c r="V53" s="159" t="str">
        <f t="shared" si="6"/>
        <v/>
      </c>
      <c r="W53" s="159" t="str">
        <f t="shared" si="7"/>
        <v/>
      </c>
      <c r="X53" s="159" t="str">
        <f t="shared" si="8"/>
        <v/>
      </c>
      <c r="Y53" s="159" t="str">
        <f t="shared" si="9"/>
        <v/>
      </c>
      <c r="Z53" s="159" t="str">
        <f t="shared" si="10"/>
        <v/>
      </c>
      <c r="AA53" s="159" t="str">
        <f t="shared" si="11"/>
        <v/>
      </c>
      <c r="AB53" s="203"/>
    </row>
    <row r="54" spans="1:28" ht="17" customHeight="1">
      <c r="A54" s="273">
        <f>'statement of marks'!A54</f>
        <v>48</v>
      </c>
      <c r="B54" s="274" t="str">
        <f>'statement of marks'!D54</f>
        <v/>
      </c>
      <c r="C54" s="274" t="str">
        <f>'statement of marks'!F54</f>
        <v/>
      </c>
      <c r="D54" s="701" t="str">
        <f>'statement of marks'!H54</f>
        <v/>
      </c>
      <c r="E54" s="165" t="str">
        <f>'statement of marks'!J54</f>
        <v/>
      </c>
      <c r="F54" s="165" t="str">
        <f>'statement of marks'!K54</f>
        <v/>
      </c>
      <c r="G54" s="165" t="str">
        <f>'statement of marks'!L54</f>
        <v/>
      </c>
      <c r="H54" s="166" t="str">
        <f>'statement of marks'!B54</f>
        <v/>
      </c>
      <c r="I54" s="166" t="str">
        <f>'statement of marks'!C54</f>
        <v/>
      </c>
      <c r="J54" s="311" t="str">
        <f>'statement of marks'!HD54</f>
        <v/>
      </c>
      <c r="K54" s="167" t="str">
        <f>'statement of marks'!HK54</f>
        <v/>
      </c>
      <c r="L54" s="197" t="str">
        <f>'statement of marks'!HL54</f>
        <v/>
      </c>
      <c r="O54" s="200" t="str">
        <f>'statement of marks'!J54</f>
        <v/>
      </c>
      <c r="P54" s="159" t="str">
        <f t="shared" si="0"/>
        <v/>
      </c>
      <c r="Q54" s="159" t="str">
        <f t="shared" si="1"/>
        <v/>
      </c>
      <c r="R54" s="159" t="str">
        <f t="shared" si="2"/>
        <v/>
      </c>
      <c r="S54" s="159" t="str">
        <f t="shared" si="3"/>
        <v/>
      </c>
      <c r="T54" s="159" t="str">
        <f t="shared" si="4"/>
        <v/>
      </c>
      <c r="U54" s="159" t="str">
        <f t="shared" si="5"/>
        <v/>
      </c>
      <c r="V54" s="159" t="str">
        <f t="shared" si="6"/>
        <v/>
      </c>
      <c r="W54" s="159" t="str">
        <f t="shared" si="7"/>
        <v/>
      </c>
      <c r="X54" s="159" t="str">
        <f t="shared" si="8"/>
        <v/>
      </c>
      <c r="Y54" s="159" t="str">
        <f t="shared" si="9"/>
        <v/>
      </c>
      <c r="Z54" s="159" t="str">
        <f t="shared" si="10"/>
        <v/>
      </c>
      <c r="AA54" s="159" t="str">
        <f t="shared" si="11"/>
        <v/>
      </c>
      <c r="AB54" s="203"/>
    </row>
    <row r="55" spans="1:28" ht="17" customHeight="1">
      <c r="A55" s="273">
        <f>'statement of marks'!A55</f>
        <v>49</v>
      </c>
      <c r="B55" s="274" t="str">
        <f>'statement of marks'!D55</f>
        <v/>
      </c>
      <c r="C55" s="274" t="str">
        <f>'statement of marks'!F55</f>
        <v/>
      </c>
      <c r="D55" s="701" t="str">
        <f>'statement of marks'!H55</f>
        <v/>
      </c>
      <c r="E55" s="165" t="str">
        <f>'statement of marks'!J55</f>
        <v/>
      </c>
      <c r="F55" s="165" t="str">
        <f>'statement of marks'!K55</f>
        <v/>
      </c>
      <c r="G55" s="165" t="str">
        <f>'statement of marks'!L55</f>
        <v/>
      </c>
      <c r="H55" s="166" t="str">
        <f>'statement of marks'!B55</f>
        <v/>
      </c>
      <c r="I55" s="166" t="str">
        <f>'statement of marks'!C55</f>
        <v/>
      </c>
      <c r="J55" s="311" t="str">
        <f>'statement of marks'!HD55</f>
        <v/>
      </c>
      <c r="K55" s="167" t="str">
        <f>'statement of marks'!HK55</f>
        <v/>
      </c>
      <c r="L55" s="197" t="str">
        <f>'statement of marks'!HL55</f>
        <v/>
      </c>
      <c r="O55" s="200" t="str">
        <f>'statement of marks'!J55</f>
        <v/>
      </c>
      <c r="P55" s="159" t="str">
        <f t="shared" si="0"/>
        <v/>
      </c>
      <c r="Q55" s="159" t="str">
        <f t="shared" si="1"/>
        <v/>
      </c>
      <c r="R55" s="159" t="str">
        <f t="shared" si="2"/>
        <v/>
      </c>
      <c r="S55" s="159" t="str">
        <f t="shared" si="3"/>
        <v/>
      </c>
      <c r="T55" s="159" t="str">
        <f t="shared" si="4"/>
        <v/>
      </c>
      <c r="U55" s="159" t="str">
        <f t="shared" si="5"/>
        <v/>
      </c>
      <c r="V55" s="159" t="str">
        <f t="shared" si="6"/>
        <v/>
      </c>
      <c r="W55" s="159" t="str">
        <f t="shared" si="7"/>
        <v/>
      </c>
      <c r="X55" s="159" t="str">
        <f t="shared" si="8"/>
        <v/>
      </c>
      <c r="Y55" s="159" t="str">
        <f t="shared" si="9"/>
        <v/>
      </c>
      <c r="Z55" s="159" t="str">
        <f t="shared" si="10"/>
        <v/>
      </c>
      <c r="AA55" s="159" t="str">
        <f t="shared" si="11"/>
        <v/>
      </c>
      <c r="AB55" s="203"/>
    </row>
    <row r="56" spans="1:28" ht="17" customHeight="1">
      <c r="A56" s="273">
        <f>'statement of marks'!A56</f>
        <v>50</v>
      </c>
      <c r="B56" s="274" t="str">
        <f>'statement of marks'!D56</f>
        <v/>
      </c>
      <c r="C56" s="274" t="str">
        <f>'statement of marks'!F56</f>
        <v/>
      </c>
      <c r="D56" s="701" t="str">
        <f>'statement of marks'!H56</f>
        <v/>
      </c>
      <c r="E56" s="165" t="str">
        <f>'statement of marks'!J56</f>
        <v/>
      </c>
      <c r="F56" s="165" t="str">
        <f>'statement of marks'!K56</f>
        <v/>
      </c>
      <c r="G56" s="165" t="str">
        <f>'statement of marks'!L56</f>
        <v/>
      </c>
      <c r="H56" s="166" t="str">
        <f>'statement of marks'!B56</f>
        <v/>
      </c>
      <c r="I56" s="166" t="str">
        <f>'statement of marks'!C56</f>
        <v/>
      </c>
      <c r="J56" s="311" t="str">
        <f>'statement of marks'!HD56</f>
        <v/>
      </c>
      <c r="K56" s="167" t="str">
        <f>'statement of marks'!HK56</f>
        <v/>
      </c>
      <c r="L56" s="197" t="str">
        <f>'statement of marks'!HL56</f>
        <v/>
      </c>
      <c r="O56" s="200" t="str">
        <f>'statement of marks'!J56</f>
        <v/>
      </c>
      <c r="P56" s="159" t="str">
        <f t="shared" si="0"/>
        <v/>
      </c>
      <c r="Q56" s="159" t="str">
        <f t="shared" si="1"/>
        <v/>
      </c>
      <c r="R56" s="159" t="str">
        <f t="shared" si="2"/>
        <v/>
      </c>
      <c r="S56" s="159" t="str">
        <f t="shared" si="3"/>
        <v/>
      </c>
      <c r="T56" s="159" t="str">
        <f t="shared" si="4"/>
        <v/>
      </c>
      <c r="U56" s="159" t="str">
        <f t="shared" si="5"/>
        <v/>
      </c>
      <c r="V56" s="159" t="str">
        <f t="shared" si="6"/>
        <v/>
      </c>
      <c r="W56" s="159" t="str">
        <f t="shared" si="7"/>
        <v/>
      </c>
      <c r="X56" s="159" t="str">
        <f t="shared" si="8"/>
        <v/>
      </c>
      <c r="Y56" s="159" t="str">
        <f t="shared" si="9"/>
        <v/>
      </c>
      <c r="Z56" s="159" t="str">
        <f t="shared" si="10"/>
        <v/>
      </c>
      <c r="AA56" s="159" t="str">
        <f t="shared" si="11"/>
        <v/>
      </c>
      <c r="AB56" s="203"/>
    </row>
    <row r="57" spans="1:28" ht="17" customHeight="1">
      <c r="A57" s="273">
        <f>'statement of marks'!A57</f>
        <v>51</v>
      </c>
      <c r="B57" s="274" t="str">
        <f>'statement of marks'!D57</f>
        <v/>
      </c>
      <c r="C57" s="274" t="str">
        <f>'statement of marks'!F57</f>
        <v/>
      </c>
      <c r="D57" s="701" t="str">
        <f>'statement of marks'!H57</f>
        <v/>
      </c>
      <c r="E57" s="165" t="str">
        <f>'statement of marks'!J57</f>
        <v/>
      </c>
      <c r="F57" s="165" t="str">
        <f>'statement of marks'!K57</f>
        <v/>
      </c>
      <c r="G57" s="165" t="str">
        <f>'statement of marks'!L57</f>
        <v/>
      </c>
      <c r="H57" s="166" t="str">
        <f>'statement of marks'!B57</f>
        <v/>
      </c>
      <c r="I57" s="166" t="str">
        <f>'statement of marks'!C57</f>
        <v/>
      </c>
      <c r="J57" s="311" t="str">
        <f>'statement of marks'!HD57</f>
        <v/>
      </c>
      <c r="K57" s="167" t="str">
        <f>'statement of marks'!HK57</f>
        <v/>
      </c>
      <c r="L57" s="197" t="str">
        <f>'statement of marks'!HL57</f>
        <v/>
      </c>
      <c r="O57" s="200" t="str">
        <f>'statement of marks'!J57</f>
        <v/>
      </c>
      <c r="P57" s="159" t="str">
        <f t="shared" si="0"/>
        <v/>
      </c>
      <c r="Q57" s="159" t="str">
        <f t="shared" si="1"/>
        <v/>
      </c>
      <c r="R57" s="159" t="str">
        <f t="shared" si="2"/>
        <v/>
      </c>
      <c r="S57" s="159" t="str">
        <f t="shared" si="3"/>
        <v/>
      </c>
      <c r="T57" s="159" t="str">
        <f t="shared" si="4"/>
        <v/>
      </c>
      <c r="U57" s="159" t="str">
        <f t="shared" si="5"/>
        <v/>
      </c>
      <c r="V57" s="159" t="str">
        <f t="shared" si="6"/>
        <v/>
      </c>
      <c r="W57" s="159" t="str">
        <f t="shared" si="7"/>
        <v/>
      </c>
      <c r="X57" s="159" t="str">
        <f t="shared" si="8"/>
        <v/>
      </c>
      <c r="Y57" s="159" t="str">
        <f t="shared" si="9"/>
        <v/>
      </c>
      <c r="Z57" s="159" t="str">
        <f t="shared" si="10"/>
        <v/>
      </c>
      <c r="AA57" s="159" t="str">
        <f t="shared" si="11"/>
        <v/>
      </c>
      <c r="AB57" s="203"/>
    </row>
    <row r="58" spans="1:28" ht="17" customHeight="1">
      <c r="A58" s="273">
        <f>'statement of marks'!A58</f>
        <v>52</v>
      </c>
      <c r="B58" s="274" t="str">
        <f>'statement of marks'!D58</f>
        <v/>
      </c>
      <c r="C58" s="274" t="str">
        <f>'statement of marks'!F58</f>
        <v/>
      </c>
      <c r="D58" s="701" t="str">
        <f>'statement of marks'!H58</f>
        <v/>
      </c>
      <c r="E58" s="165" t="str">
        <f>'statement of marks'!J58</f>
        <v/>
      </c>
      <c r="F58" s="165" t="str">
        <f>'statement of marks'!K58</f>
        <v/>
      </c>
      <c r="G58" s="165" t="str">
        <f>'statement of marks'!L58</f>
        <v/>
      </c>
      <c r="H58" s="166" t="str">
        <f>'statement of marks'!B58</f>
        <v/>
      </c>
      <c r="I58" s="166" t="str">
        <f>'statement of marks'!C58</f>
        <v/>
      </c>
      <c r="J58" s="311" t="str">
        <f>'statement of marks'!HD58</f>
        <v/>
      </c>
      <c r="K58" s="167" t="str">
        <f>'statement of marks'!HK58</f>
        <v/>
      </c>
      <c r="L58" s="197" t="str">
        <f>'statement of marks'!HL58</f>
        <v/>
      </c>
      <c r="O58" s="200" t="str">
        <f>'statement of marks'!J58</f>
        <v/>
      </c>
      <c r="P58" s="159" t="str">
        <f t="shared" si="0"/>
        <v/>
      </c>
      <c r="Q58" s="159" t="str">
        <f t="shared" si="1"/>
        <v/>
      </c>
      <c r="R58" s="159" t="str">
        <f t="shared" si="2"/>
        <v/>
      </c>
      <c r="S58" s="159" t="str">
        <f t="shared" si="3"/>
        <v/>
      </c>
      <c r="T58" s="159" t="str">
        <f t="shared" si="4"/>
        <v/>
      </c>
      <c r="U58" s="159" t="str">
        <f t="shared" si="5"/>
        <v/>
      </c>
      <c r="V58" s="159" t="str">
        <f t="shared" si="6"/>
        <v/>
      </c>
      <c r="W58" s="159" t="str">
        <f t="shared" si="7"/>
        <v/>
      </c>
      <c r="X58" s="159" t="str">
        <f t="shared" si="8"/>
        <v/>
      </c>
      <c r="Y58" s="159" t="str">
        <f t="shared" si="9"/>
        <v/>
      </c>
      <c r="Z58" s="159" t="str">
        <f t="shared" si="10"/>
        <v/>
      </c>
      <c r="AA58" s="159" t="str">
        <f t="shared" si="11"/>
        <v/>
      </c>
      <c r="AB58" s="203"/>
    </row>
    <row r="59" spans="1:28" ht="17" customHeight="1">
      <c r="A59" s="273">
        <f>'statement of marks'!A59</f>
        <v>53</v>
      </c>
      <c r="B59" s="274" t="str">
        <f>'statement of marks'!D59</f>
        <v/>
      </c>
      <c r="C59" s="274" t="str">
        <f>'statement of marks'!F59</f>
        <v/>
      </c>
      <c r="D59" s="701" t="str">
        <f>'statement of marks'!H59</f>
        <v/>
      </c>
      <c r="E59" s="165" t="str">
        <f>'statement of marks'!J59</f>
        <v/>
      </c>
      <c r="F59" s="165" t="str">
        <f>'statement of marks'!K59</f>
        <v/>
      </c>
      <c r="G59" s="165" t="str">
        <f>'statement of marks'!L59</f>
        <v/>
      </c>
      <c r="H59" s="166" t="str">
        <f>'statement of marks'!B59</f>
        <v/>
      </c>
      <c r="I59" s="166" t="str">
        <f>'statement of marks'!C59</f>
        <v/>
      </c>
      <c r="J59" s="311" t="str">
        <f>'statement of marks'!HD59</f>
        <v/>
      </c>
      <c r="K59" s="167" t="str">
        <f>'statement of marks'!HK59</f>
        <v/>
      </c>
      <c r="L59" s="197" t="str">
        <f>'statement of marks'!HL59</f>
        <v/>
      </c>
      <c r="O59" s="200" t="str">
        <f>'statement of marks'!J59</f>
        <v/>
      </c>
      <c r="P59" s="159" t="str">
        <f t="shared" si="0"/>
        <v/>
      </c>
      <c r="Q59" s="159" t="str">
        <f t="shared" si="1"/>
        <v/>
      </c>
      <c r="R59" s="159" t="str">
        <f t="shared" si="2"/>
        <v/>
      </c>
      <c r="S59" s="159" t="str">
        <f t="shared" si="3"/>
        <v/>
      </c>
      <c r="T59" s="159" t="str">
        <f t="shared" si="4"/>
        <v/>
      </c>
      <c r="U59" s="159" t="str">
        <f t="shared" si="5"/>
        <v/>
      </c>
      <c r="V59" s="159" t="str">
        <f t="shared" si="6"/>
        <v/>
      </c>
      <c r="W59" s="159" t="str">
        <f t="shared" si="7"/>
        <v/>
      </c>
      <c r="X59" s="159" t="str">
        <f t="shared" si="8"/>
        <v/>
      </c>
      <c r="Y59" s="159" t="str">
        <f t="shared" si="9"/>
        <v/>
      </c>
      <c r="Z59" s="159" t="str">
        <f t="shared" si="10"/>
        <v/>
      </c>
      <c r="AA59" s="159" t="str">
        <f t="shared" si="11"/>
        <v/>
      </c>
      <c r="AB59" s="203"/>
    </row>
    <row r="60" spans="1:28" ht="17" customHeight="1">
      <c r="A60" s="273">
        <f>'statement of marks'!A60</f>
        <v>54</v>
      </c>
      <c r="B60" s="274" t="str">
        <f>'statement of marks'!D60</f>
        <v/>
      </c>
      <c r="C60" s="274" t="str">
        <f>'statement of marks'!F60</f>
        <v/>
      </c>
      <c r="D60" s="701" t="str">
        <f>'statement of marks'!H60</f>
        <v/>
      </c>
      <c r="E60" s="165" t="str">
        <f>'statement of marks'!J60</f>
        <v/>
      </c>
      <c r="F60" s="165" t="str">
        <f>'statement of marks'!K60</f>
        <v/>
      </c>
      <c r="G60" s="165" t="str">
        <f>'statement of marks'!L60</f>
        <v/>
      </c>
      <c r="H60" s="166" t="str">
        <f>'statement of marks'!B60</f>
        <v/>
      </c>
      <c r="I60" s="166" t="str">
        <f>'statement of marks'!C60</f>
        <v/>
      </c>
      <c r="J60" s="311" t="str">
        <f>'statement of marks'!HD60</f>
        <v/>
      </c>
      <c r="K60" s="167" t="str">
        <f>'statement of marks'!HK60</f>
        <v/>
      </c>
      <c r="L60" s="197" t="str">
        <f>'statement of marks'!HL60</f>
        <v/>
      </c>
      <c r="O60" s="200" t="str">
        <f>'statement of marks'!J60</f>
        <v/>
      </c>
      <c r="P60" s="159" t="str">
        <f t="shared" si="0"/>
        <v/>
      </c>
      <c r="Q60" s="159" t="str">
        <f t="shared" si="1"/>
        <v/>
      </c>
      <c r="R60" s="159" t="str">
        <f t="shared" si="2"/>
        <v/>
      </c>
      <c r="S60" s="159" t="str">
        <f t="shared" si="3"/>
        <v/>
      </c>
      <c r="T60" s="159" t="str">
        <f t="shared" si="4"/>
        <v/>
      </c>
      <c r="U60" s="159" t="str">
        <f t="shared" si="5"/>
        <v/>
      </c>
      <c r="V60" s="159" t="str">
        <f t="shared" si="6"/>
        <v/>
      </c>
      <c r="W60" s="159" t="str">
        <f t="shared" si="7"/>
        <v/>
      </c>
      <c r="X60" s="159" t="str">
        <f t="shared" si="8"/>
        <v/>
      </c>
      <c r="Y60" s="159" t="str">
        <f t="shared" si="9"/>
        <v/>
      </c>
      <c r="Z60" s="159" t="str">
        <f t="shared" si="10"/>
        <v/>
      </c>
      <c r="AA60" s="159" t="str">
        <f t="shared" si="11"/>
        <v/>
      </c>
      <c r="AB60" s="203"/>
    </row>
    <row r="61" spans="1:28" ht="17" customHeight="1">
      <c r="A61" s="273">
        <f>'statement of marks'!A61</f>
        <v>55</v>
      </c>
      <c r="B61" s="274" t="str">
        <f>'statement of marks'!D61</f>
        <v/>
      </c>
      <c r="C61" s="274" t="str">
        <f>'statement of marks'!F61</f>
        <v/>
      </c>
      <c r="D61" s="701" t="str">
        <f>'statement of marks'!H61</f>
        <v/>
      </c>
      <c r="E61" s="165" t="str">
        <f>'statement of marks'!J61</f>
        <v/>
      </c>
      <c r="F61" s="165" t="str">
        <f>'statement of marks'!K61</f>
        <v/>
      </c>
      <c r="G61" s="165" t="str">
        <f>'statement of marks'!L61</f>
        <v/>
      </c>
      <c r="H61" s="166" t="str">
        <f>'statement of marks'!B61</f>
        <v/>
      </c>
      <c r="I61" s="166" t="str">
        <f>'statement of marks'!C61</f>
        <v/>
      </c>
      <c r="J61" s="311" t="str">
        <f>'statement of marks'!HD61</f>
        <v/>
      </c>
      <c r="K61" s="167" t="str">
        <f>'statement of marks'!HK61</f>
        <v/>
      </c>
      <c r="L61" s="197" t="str">
        <f>'statement of marks'!HL61</f>
        <v/>
      </c>
      <c r="O61" s="200" t="str">
        <f>'statement of marks'!J61</f>
        <v/>
      </c>
      <c r="P61" s="159" t="str">
        <f t="shared" si="0"/>
        <v/>
      </c>
      <c r="Q61" s="159" t="str">
        <f t="shared" si="1"/>
        <v/>
      </c>
      <c r="R61" s="159" t="str">
        <f t="shared" si="2"/>
        <v/>
      </c>
      <c r="S61" s="159" t="str">
        <f t="shared" si="3"/>
        <v/>
      </c>
      <c r="T61" s="159" t="str">
        <f t="shared" si="4"/>
        <v/>
      </c>
      <c r="U61" s="159" t="str">
        <f t="shared" si="5"/>
        <v/>
      </c>
      <c r="V61" s="159" t="str">
        <f t="shared" si="6"/>
        <v/>
      </c>
      <c r="W61" s="159" t="str">
        <f t="shared" si="7"/>
        <v/>
      </c>
      <c r="X61" s="159" t="str">
        <f t="shared" si="8"/>
        <v/>
      </c>
      <c r="Y61" s="159" t="str">
        <f t="shared" si="9"/>
        <v/>
      </c>
      <c r="Z61" s="159" t="str">
        <f t="shared" si="10"/>
        <v/>
      </c>
      <c r="AA61" s="159" t="str">
        <f t="shared" si="11"/>
        <v/>
      </c>
      <c r="AB61" s="203"/>
    </row>
    <row r="62" spans="1:28" ht="17" customHeight="1">
      <c r="A62" s="273">
        <f>'statement of marks'!A62</f>
        <v>56</v>
      </c>
      <c r="B62" s="274" t="str">
        <f>'statement of marks'!D62</f>
        <v/>
      </c>
      <c r="C62" s="274" t="str">
        <f>'statement of marks'!F62</f>
        <v/>
      </c>
      <c r="D62" s="701" t="str">
        <f>'statement of marks'!H62</f>
        <v/>
      </c>
      <c r="E62" s="165" t="str">
        <f>'statement of marks'!J62</f>
        <v/>
      </c>
      <c r="F62" s="165" t="str">
        <f>'statement of marks'!K62</f>
        <v/>
      </c>
      <c r="G62" s="165" t="str">
        <f>'statement of marks'!L62</f>
        <v/>
      </c>
      <c r="H62" s="166" t="str">
        <f>'statement of marks'!B62</f>
        <v/>
      </c>
      <c r="I62" s="166" t="str">
        <f>'statement of marks'!C62</f>
        <v/>
      </c>
      <c r="J62" s="311" t="str">
        <f>'statement of marks'!HD62</f>
        <v/>
      </c>
      <c r="K62" s="167" t="str">
        <f>'statement of marks'!HK62</f>
        <v/>
      </c>
      <c r="L62" s="197" t="str">
        <f>'statement of marks'!HL62</f>
        <v/>
      </c>
      <c r="O62" s="200" t="str">
        <f>'statement of marks'!J62</f>
        <v/>
      </c>
      <c r="P62" s="159" t="str">
        <f t="shared" si="0"/>
        <v/>
      </c>
      <c r="Q62" s="159" t="str">
        <f t="shared" si="1"/>
        <v/>
      </c>
      <c r="R62" s="159" t="str">
        <f t="shared" si="2"/>
        <v/>
      </c>
      <c r="S62" s="159" t="str">
        <f t="shared" si="3"/>
        <v/>
      </c>
      <c r="T62" s="159" t="str">
        <f t="shared" si="4"/>
        <v/>
      </c>
      <c r="U62" s="159" t="str">
        <f t="shared" si="5"/>
        <v/>
      </c>
      <c r="V62" s="159" t="str">
        <f t="shared" si="6"/>
        <v/>
      </c>
      <c r="W62" s="159" t="str">
        <f t="shared" si="7"/>
        <v/>
      </c>
      <c r="X62" s="159" t="str">
        <f t="shared" si="8"/>
        <v/>
      </c>
      <c r="Y62" s="159" t="str">
        <f t="shared" si="9"/>
        <v/>
      </c>
      <c r="Z62" s="159" t="str">
        <f t="shared" si="10"/>
        <v/>
      </c>
      <c r="AA62" s="159" t="str">
        <f t="shared" si="11"/>
        <v/>
      </c>
      <c r="AB62" s="203"/>
    </row>
    <row r="63" spans="1:28" ht="17" customHeight="1">
      <c r="A63" s="273">
        <f>'statement of marks'!A63</f>
        <v>57</v>
      </c>
      <c r="B63" s="274" t="str">
        <f>'statement of marks'!D63</f>
        <v/>
      </c>
      <c r="C63" s="274" t="str">
        <f>'statement of marks'!F63</f>
        <v/>
      </c>
      <c r="D63" s="701" t="str">
        <f>'statement of marks'!H63</f>
        <v/>
      </c>
      <c r="E63" s="165" t="str">
        <f>'statement of marks'!J63</f>
        <v/>
      </c>
      <c r="F63" s="165" t="str">
        <f>'statement of marks'!K63</f>
        <v/>
      </c>
      <c r="G63" s="165" t="str">
        <f>'statement of marks'!L63</f>
        <v/>
      </c>
      <c r="H63" s="166" t="str">
        <f>'statement of marks'!B63</f>
        <v/>
      </c>
      <c r="I63" s="166" t="str">
        <f>'statement of marks'!C63</f>
        <v/>
      </c>
      <c r="J63" s="311" t="str">
        <f>'statement of marks'!HD63</f>
        <v/>
      </c>
      <c r="K63" s="167" t="str">
        <f>'statement of marks'!HK63</f>
        <v/>
      </c>
      <c r="L63" s="197" t="str">
        <f>'statement of marks'!HL63</f>
        <v/>
      </c>
      <c r="O63" s="200" t="str">
        <f>'statement of marks'!J63</f>
        <v/>
      </c>
      <c r="P63" s="159" t="str">
        <f t="shared" si="0"/>
        <v/>
      </c>
      <c r="Q63" s="159" t="str">
        <f t="shared" si="1"/>
        <v/>
      </c>
      <c r="R63" s="159" t="str">
        <f t="shared" si="2"/>
        <v/>
      </c>
      <c r="S63" s="159" t="str">
        <f t="shared" si="3"/>
        <v/>
      </c>
      <c r="T63" s="159" t="str">
        <f t="shared" si="4"/>
        <v/>
      </c>
      <c r="U63" s="159" t="str">
        <f t="shared" si="5"/>
        <v/>
      </c>
      <c r="V63" s="159" t="str">
        <f t="shared" si="6"/>
        <v/>
      </c>
      <c r="W63" s="159" t="str">
        <f t="shared" si="7"/>
        <v/>
      </c>
      <c r="X63" s="159" t="str">
        <f t="shared" si="8"/>
        <v/>
      </c>
      <c r="Y63" s="159" t="str">
        <f t="shared" si="9"/>
        <v/>
      </c>
      <c r="Z63" s="159" t="str">
        <f t="shared" si="10"/>
        <v/>
      </c>
      <c r="AA63" s="159" t="str">
        <f t="shared" si="11"/>
        <v/>
      </c>
      <c r="AB63" s="203"/>
    </row>
    <row r="64" spans="1:28" ht="17" customHeight="1">
      <c r="A64" s="273">
        <f>'statement of marks'!A64</f>
        <v>58</v>
      </c>
      <c r="B64" s="274" t="str">
        <f>'statement of marks'!D64</f>
        <v/>
      </c>
      <c r="C64" s="274" t="str">
        <f>'statement of marks'!F64</f>
        <v/>
      </c>
      <c r="D64" s="701" t="str">
        <f>'statement of marks'!H64</f>
        <v/>
      </c>
      <c r="E64" s="165" t="str">
        <f>'statement of marks'!J64</f>
        <v/>
      </c>
      <c r="F64" s="165" t="str">
        <f>'statement of marks'!K64</f>
        <v/>
      </c>
      <c r="G64" s="165" t="str">
        <f>'statement of marks'!L64</f>
        <v/>
      </c>
      <c r="H64" s="166" t="str">
        <f>'statement of marks'!B64</f>
        <v/>
      </c>
      <c r="I64" s="166" t="str">
        <f>'statement of marks'!C64</f>
        <v/>
      </c>
      <c r="J64" s="311" t="str">
        <f>'statement of marks'!HD64</f>
        <v/>
      </c>
      <c r="K64" s="167" t="str">
        <f>'statement of marks'!HK64</f>
        <v/>
      </c>
      <c r="L64" s="197" t="str">
        <f>'statement of marks'!HL64</f>
        <v/>
      </c>
      <c r="O64" s="200" t="str">
        <f>'statement of marks'!J64</f>
        <v/>
      </c>
      <c r="P64" s="159" t="str">
        <f t="shared" si="0"/>
        <v/>
      </c>
      <c r="Q64" s="159" t="str">
        <f t="shared" si="1"/>
        <v/>
      </c>
      <c r="R64" s="159" t="str">
        <f t="shared" si="2"/>
        <v/>
      </c>
      <c r="S64" s="159" t="str">
        <f t="shared" si="3"/>
        <v/>
      </c>
      <c r="T64" s="159" t="str">
        <f t="shared" si="4"/>
        <v/>
      </c>
      <c r="U64" s="159" t="str">
        <f t="shared" si="5"/>
        <v/>
      </c>
      <c r="V64" s="159" t="str">
        <f t="shared" si="6"/>
        <v/>
      </c>
      <c r="W64" s="159" t="str">
        <f t="shared" si="7"/>
        <v/>
      </c>
      <c r="X64" s="159" t="str">
        <f t="shared" si="8"/>
        <v/>
      </c>
      <c r="Y64" s="159" t="str">
        <f t="shared" si="9"/>
        <v/>
      </c>
      <c r="Z64" s="159" t="str">
        <f t="shared" si="10"/>
        <v/>
      </c>
      <c r="AA64" s="159" t="str">
        <f t="shared" si="11"/>
        <v/>
      </c>
      <c r="AB64" s="203"/>
    </row>
    <row r="65" spans="1:28" ht="17" customHeight="1">
      <c r="A65" s="273">
        <f>'statement of marks'!A65</f>
        <v>59</v>
      </c>
      <c r="B65" s="274" t="str">
        <f>'statement of marks'!D65</f>
        <v/>
      </c>
      <c r="C65" s="274" t="str">
        <f>'statement of marks'!F65</f>
        <v/>
      </c>
      <c r="D65" s="701" t="str">
        <f>'statement of marks'!H65</f>
        <v/>
      </c>
      <c r="E65" s="165" t="str">
        <f>'statement of marks'!J65</f>
        <v/>
      </c>
      <c r="F65" s="165" t="str">
        <f>'statement of marks'!K65</f>
        <v/>
      </c>
      <c r="G65" s="165" t="str">
        <f>'statement of marks'!L65</f>
        <v/>
      </c>
      <c r="H65" s="166" t="str">
        <f>'statement of marks'!B65</f>
        <v/>
      </c>
      <c r="I65" s="166" t="str">
        <f>'statement of marks'!C65</f>
        <v/>
      </c>
      <c r="J65" s="311" t="str">
        <f>'statement of marks'!HD65</f>
        <v/>
      </c>
      <c r="K65" s="167" t="str">
        <f>'statement of marks'!HK65</f>
        <v/>
      </c>
      <c r="L65" s="197" t="str">
        <f>'statement of marks'!HL65</f>
        <v/>
      </c>
      <c r="O65" s="200" t="str">
        <f>'statement of marks'!J65</f>
        <v/>
      </c>
      <c r="P65" s="159" t="str">
        <f t="shared" si="0"/>
        <v/>
      </c>
      <c r="Q65" s="159" t="str">
        <f t="shared" si="1"/>
        <v/>
      </c>
      <c r="R65" s="159" t="str">
        <f t="shared" si="2"/>
        <v/>
      </c>
      <c r="S65" s="159" t="str">
        <f t="shared" si="3"/>
        <v/>
      </c>
      <c r="T65" s="159" t="str">
        <f t="shared" si="4"/>
        <v/>
      </c>
      <c r="U65" s="159" t="str">
        <f t="shared" si="5"/>
        <v/>
      </c>
      <c r="V65" s="159" t="str">
        <f t="shared" si="6"/>
        <v/>
      </c>
      <c r="W65" s="159" t="str">
        <f t="shared" si="7"/>
        <v/>
      </c>
      <c r="X65" s="159" t="str">
        <f t="shared" si="8"/>
        <v/>
      </c>
      <c r="Y65" s="159" t="str">
        <f t="shared" si="9"/>
        <v/>
      </c>
      <c r="Z65" s="159" t="str">
        <f t="shared" si="10"/>
        <v/>
      </c>
      <c r="AA65" s="159" t="str">
        <f t="shared" si="11"/>
        <v/>
      </c>
      <c r="AB65" s="203"/>
    </row>
    <row r="66" spans="1:28" ht="17" customHeight="1">
      <c r="A66" s="273">
        <f>'statement of marks'!A66</f>
        <v>60</v>
      </c>
      <c r="B66" s="274" t="str">
        <f>'statement of marks'!D66</f>
        <v/>
      </c>
      <c r="C66" s="274" t="str">
        <f>'statement of marks'!F66</f>
        <v/>
      </c>
      <c r="D66" s="701" t="str">
        <f>'statement of marks'!H66</f>
        <v/>
      </c>
      <c r="E66" s="165" t="str">
        <f>'statement of marks'!J66</f>
        <v/>
      </c>
      <c r="F66" s="165" t="str">
        <f>'statement of marks'!K66</f>
        <v/>
      </c>
      <c r="G66" s="165" t="str">
        <f>'statement of marks'!L66</f>
        <v/>
      </c>
      <c r="H66" s="166" t="str">
        <f>'statement of marks'!B66</f>
        <v/>
      </c>
      <c r="I66" s="166" t="str">
        <f>'statement of marks'!C66</f>
        <v/>
      </c>
      <c r="J66" s="311" t="str">
        <f>'statement of marks'!HD66</f>
        <v/>
      </c>
      <c r="K66" s="167" t="str">
        <f>'statement of marks'!HK66</f>
        <v/>
      </c>
      <c r="L66" s="197" t="str">
        <f>'statement of marks'!HL66</f>
        <v/>
      </c>
      <c r="O66" s="200" t="str">
        <f>'statement of marks'!J66</f>
        <v/>
      </c>
      <c r="P66" s="159" t="str">
        <f t="shared" si="0"/>
        <v/>
      </c>
      <c r="Q66" s="159" t="str">
        <f t="shared" si="1"/>
        <v/>
      </c>
      <c r="R66" s="159" t="str">
        <f t="shared" si="2"/>
        <v/>
      </c>
      <c r="S66" s="159" t="str">
        <f t="shared" si="3"/>
        <v/>
      </c>
      <c r="T66" s="159" t="str">
        <f t="shared" si="4"/>
        <v/>
      </c>
      <c r="U66" s="159" t="str">
        <f t="shared" si="5"/>
        <v/>
      </c>
      <c r="V66" s="159" t="str">
        <f t="shared" si="6"/>
        <v/>
      </c>
      <c r="W66" s="159" t="str">
        <f t="shared" si="7"/>
        <v/>
      </c>
      <c r="X66" s="159" t="str">
        <f t="shared" si="8"/>
        <v/>
      </c>
      <c r="Y66" s="159" t="str">
        <f t="shared" si="9"/>
        <v/>
      </c>
      <c r="Z66" s="159" t="str">
        <f t="shared" si="10"/>
        <v/>
      </c>
      <c r="AA66" s="159" t="str">
        <f t="shared" si="11"/>
        <v/>
      </c>
      <c r="AB66" s="203"/>
    </row>
    <row r="67" spans="1:28" ht="17" customHeight="1">
      <c r="A67" s="273">
        <f>'statement of marks'!A67</f>
        <v>61</v>
      </c>
      <c r="B67" s="274" t="str">
        <f>'statement of marks'!D67</f>
        <v/>
      </c>
      <c r="C67" s="274" t="str">
        <f>'statement of marks'!F67</f>
        <v/>
      </c>
      <c r="D67" s="701" t="str">
        <f>'statement of marks'!H67</f>
        <v/>
      </c>
      <c r="E67" s="165" t="str">
        <f>'statement of marks'!J67</f>
        <v/>
      </c>
      <c r="F67" s="165" t="str">
        <f>'statement of marks'!K67</f>
        <v/>
      </c>
      <c r="G67" s="165" t="str">
        <f>'statement of marks'!L67</f>
        <v/>
      </c>
      <c r="H67" s="166" t="str">
        <f>'statement of marks'!B67</f>
        <v/>
      </c>
      <c r="I67" s="166" t="str">
        <f>'statement of marks'!C67</f>
        <v/>
      </c>
      <c r="J67" s="311" t="str">
        <f>'statement of marks'!HD67</f>
        <v/>
      </c>
      <c r="K67" s="167" t="str">
        <f>'statement of marks'!HK67</f>
        <v/>
      </c>
      <c r="L67" s="197" t="str">
        <f>'statement of marks'!HL67</f>
        <v/>
      </c>
      <c r="O67" s="200" t="str">
        <f>'statement of marks'!J67</f>
        <v/>
      </c>
      <c r="P67" s="159" t="str">
        <f t="shared" si="0"/>
        <v/>
      </c>
      <c r="Q67" s="159" t="str">
        <f t="shared" si="1"/>
        <v/>
      </c>
      <c r="R67" s="159" t="str">
        <f t="shared" si="2"/>
        <v/>
      </c>
      <c r="S67" s="159" t="str">
        <f t="shared" si="3"/>
        <v/>
      </c>
      <c r="T67" s="159" t="str">
        <f t="shared" si="4"/>
        <v/>
      </c>
      <c r="U67" s="159" t="str">
        <f t="shared" si="5"/>
        <v/>
      </c>
      <c r="V67" s="159" t="str">
        <f t="shared" si="6"/>
        <v/>
      </c>
      <c r="W67" s="159" t="str">
        <f t="shared" si="7"/>
        <v/>
      </c>
      <c r="X67" s="159" t="str">
        <f t="shared" si="8"/>
        <v/>
      </c>
      <c r="Y67" s="159" t="str">
        <f t="shared" si="9"/>
        <v/>
      </c>
      <c r="Z67" s="159" t="str">
        <f t="shared" si="10"/>
        <v/>
      </c>
      <c r="AA67" s="159" t="str">
        <f t="shared" si="11"/>
        <v/>
      </c>
      <c r="AB67" s="203"/>
    </row>
    <row r="68" spans="1:28" ht="17" customHeight="1">
      <c r="A68" s="273">
        <f>'statement of marks'!A68</f>
        <v>62</v>
      </c>
      <c r="B68" s="274" t="str">
        <f>'statement of marks'!D68</f>
        <v/>
      </c>
      <c r="C68" s="274" t="str">
        <f>'statement of marks'!F68</f>
        <v/>
      </c>
      <c r="D68" s="701" t="str">
        <f>'statement of marks'!H68</f>
        <v/>
      </c>
      <c r="E68" s="165" t="str">
        <f>'statement of marks'!J68</f>
        <v/>
      </c>
      <c r="F68" s="165" t="str">
        <f>'statement of marks'!K68</f>
        <v/>
      </c>
      <c r="G68" s="165" t="str">
        <f>'statement of marks'!L68</f>
        <v/>
      </c>
      <c r="H68" s="166" t="str">
        <f>'statement of marks'!B68</f>
        <v/>
      </c>
      <c r="I68" s="166" t="str">
        <f>'statement of marks'!C68</f>
        <v/>
      </c>
      <c r="J68" s="311" t="str">
        <f>'statement of marks'!HD68</f>
        <v/>
      </c>
      <c r="K68" s="167" t="str">
        <f>'statement of marks'!HK68</f>
        <v/>
      </c>
      <c r="L68" s="197" t="str">
        <f>'statement of marks'!HL68</f>
        <v/>
      </c>
      <c r="O68" s="200" t="str">
        <f>'statement of marks'!J68</f>
        <v/>
      </c>
      <c r="P68" s="159" t="str">
        <f t="shared" si="0"/>
        <v/>
      </c>
      <c r="Q68" s="159" t="str">
        <f t="shared" si="1"/>
        <v/>
      </c>
      <c r="R68" s="159" t="str">
        <f t="shared" si="2"/>
        <v/>
      </c>
      <c r="S68" s="159" t="str">
        <f t="shared" si="3"/>
        <v/>
      </c>
      <c r="T68" s="159" t="str">
        <f t="shared" si="4"/>
        <v/>
      </c>
      <c r="U68" s="159" t="str">
        <f t="shared" si="5"/>
        <v/>
      </c>
      <c r="V68" s="159" t="str">
        <f t="shared" si="6"/>
        <v/>
      </c>
      <c r="W68" s="159" t="str">
        <f t="shared" si="7"/>
        <v/>
      </c>
      <c r="X68" s="159" t="str">
        <f t="shared" si="8"/>
        <v/>
      </c>
      <c r="Y68" s="159" t="str">
        <f t="shared" si="9"/>
        <v/>
      </c>
      <c r="Z68" s="159" t="str">
        <f t="shared" si="10"/>
        <v/>
      </c>
      <c r="AA68" s="159" t="str">
        <f t="shared" si="11"/>
        <v/>
      </c>
      <c r="AB68" s="203"/>
    </row>
    <row r="69" spans="1:28" ht="17" customHeight="1">
      <c r="A69" s="273">
        <f>'statement of marks'!A69</f>
        <v>63</v>
      </c>
      <c r="B69" s="274" t="str">
        <f>'statement of marks'!D69</f>
        <v/>
      </c>
      <c r="C69" s="274" t="str">
        <f>'statement of marks'!F69</f>
        <v/>
      </c>
      <c r="D69" s="701" t="str">
        <f>'statement of marks'!H69</f>
        <v/>
      </c>
      <c r="E69" s="165" t="str">
        <f>'statement of marks'!J69</f>
        <v/>
      </c>
      <c r="F69" s="165" t="str">
        <f>'statement of marks'!K69</f>
        <v/>
      </c>
      <c r="G69" s="165" t="str">
        <f>'statement of marks'!L69</f>
        <v/>
      </c>
      <c r="H69" s="166" t="str">
        <f>'statement of marks'!B69</f>
        <v/>
      </c>
      <c r="I69" s="166" t="str">
        <f>'statement of marks'!C69</f>
        <v/>
      </c>
      <c r="J69" s="311" t="str">
        <f>'statement of marks'!HD69</f>
        <v/>
      </c>
      <c r="K69" s="167" t="str">
        <f>'statement of marks'!HK69</f>
        <v/>
      </c>
      <c r="L69" s="197" t="str">
        <f>'statement of marks'!HL69</f>
        <v/>
      </c>
      <c r="O69" s="200" t="str">
        <f>'statement of marks'!J69</f>
        <v/>
      </c>
      <c r="P69" s="159" t="str">
        <f t="shared" si="0"/>
        <v/>
      </c>
      <c r="Q69" s="159" t="str">
        <f t="shared" si="1"/>
        <v/>
      </c>
      <c r="R69" s="159" t="str">
        <f t="shared" si="2"/>
        <v/>
      </c>
      <c r="S69" s="159" t="str">
        <f t="shared" si="3"/>
        <v/>
      </c>
      <c r="T69" s="159" t="str">
        <f t="shared" si="4"/>
        <v/>
      </c>
      <c r="U69" s="159" t="str">
        <f t="shared" si="5"/>
        <v/>
      </c>
      <c r="V69" s="159" t="str">
        <f t="shared" si="6"/>
        <v/>
      </c>
      <c r="W69" s="159" t="str">
        <f t="shared" si="7"/>
        <v/>
      </c>
      <c r="X69" s="159" t="str">
        <f t="shared" si="8"/>
        <v/>
      </c>
      <c r="Y69" s="159" t="str">
        <f t="shared" si="9"/>
        <v/>
      </c>
      <c r="Z69" s="159" t="str">
        <f t="shared" si="10"/>
        <v/>
      </c>
      <c r="AA69" s="159" t="str">
        <f t="shared" si="11"/>
        <v/>
      </c>
      <c r="AB69" s="203"/>
    </row>
    <row r="70" spans="1:28" ht="17" customHeight="1">
      <c r="A70" s="273">
        <f>'statement of marks'!A70</f>
        <v>64</v>
      </c>
      <c r="B70" s="274" t="str">
        <f>'statement of marks'!D70</f>
        <v/>
      </c>
      <c r="C70" s="274" t="str">
        <f>'statement of marks'!F70</f>
        <v/>
      </c>
      <c r="D70" s="701" t="str">
        <f>'statement of marks'!H70</f>
        <v/>
      </c>
      <c r="E70" s="165" t="str">
        <f>'statement of marks'!J70</f>
        <v/>
      </c>
      <c r="F70" s="165" t="str">
        <f>'statement of marks'!K70</f>
        <v/>
      </c>
      <c r="G70" s="165" t="str">
        <f>'statement of marks'!L70</f>
        <v/>
      </c>
      <c r="H70" s="166" t="str">
        <f>'statement of marks'!B70</f>
        <v/>
      </c>
      <c r="I70" s="166" t="str">
        <f>'statement of marks'!C70</f>
        <v/>
      </c>
      <c r="J70" s="311" t="str">
        <f>'statement of marks'!HD70</f>
        <v/>
      </c>
      <c r="K70" s="167" t="str">
        <f>'statement of marks'!HK70</f>
        <v/>
      </c>
      <c r="L70" s="197" t="str">
        <f>'statement of marks'!HL70</f>
        <v/>
      </c>
      <c r="O70" s="200" t="str">
        <f>'statement of marks'!J70</f>
        <v/>
      </c>
      <c r="P70" s="159" t="str">
        <f t="shared" si="0"/>
        <v/>
      </c>
      <c r="Q70" s="159" t="str">
        <f t="shared" si="1"/>
        <v/>
      </c>
      <c r="R70" s="159" t="str">
        <f t="shared" si="2"/>
        <v/>
      </c>
      <c r="S70" s="159" t="str">
        <f t="shared" si="3"/>
        <v/>
      </c>
      <c r="T70" s="159" t="str">
        <f t="shared" si="4"/>
        <v/>
      </c>
      <c r="U70" s="159" t="str">
        <f t="shared" si="5"/>
        <v/>
      </c>
      <c r="V70" s="159" t="str">
        <f t="shared" si="6"/>
        <v/>
      </c>
      <c r="W70" s="159" t="str">
        <f t="shared" si="7"/>
        <v/>
      </c>
      <c r="X70" s="159" t="str">
        <f t="shared" si="8"/>
        <v/>
      </c>
      <c r="Y70" s="159" t="str">
        <f t="shared" si="9"/>
        <v/>
      </c>
      <c r="Z70" s="159" t="str">
        <f t="shared" si="10"/>
        <v/>
      </c>
      <c r="AA70" s="159" t="str">
        <f t="shared" si="11"/>
        <v/>
      </c>
      <c r="AB70" s="203"/>
    </row>
    <row r="71" spans="1:28" ht="17" customHeight="1">
      <c r="A71" s="273">
        <f>'statement of marks'!A71</f>
        <v>65</v>
      </c>
      <c r="B71" s="274" t="str">
        <f>'statement of marks'!D71</f>
        <v/>
      </c>
      <c r="C71" s="274" t="str">
        <f>'statement of marks'!F71</f>
        <v/>
      </c>
      <c r="D71" s="701" t="str">
        <f>'statement of marks'!H71</f>
        <v/>
      </c>
      <c r="E71" s="165" t="str">
        <f>'statement of marks'!J71</f>
        <v/>
      </c>
      <c r="F71" s="165" t="str">
        <f>'statement of marks'!K71</f>
        <v/>
      </c>
      <c r="G71" s="165" t="str">
        <f>'statement of marks'!L71</f>
        <v/>
      </c>
      <c r="H71" s="166" t="str">
        <f>'statement of marks'!B71</f>
        <v/>
      </c>
      <c r="I71" s="166" t="str">
        <f>'statement of marks'!C71</f>
        <v/>
      </c>
      <c r="J71" s="311" t="str">
        <f>'statement of marks'!HD71</f>
        <v/>
      </c>
      <c r="K71" s="167" t="str">
        <f>'statement of marks'!HK71</f>
        <v/>
      </c>
      <c r="L71" s="197" t="str">
        <f>'statement of marks'!HL71</f>
        <v/>
      </c>
      <c r="O71" s="200" t="str">
        <f>'statement of marks'!J71</f>
        <v/>
      </c>
      <c r="P71" s="159" t="str">
        <f t="shared" si="0"/>
        <v/>
      </c>
      <c r="Q71" s="159" t="str">
        <f t="shared" si="1"/>
        <v/>
      </c>
      <c r="R71" s="159" t="str">
        <f t="shared" si="2"/>
        <v/>
      </c>
      <c r="S71" s="159" t="str">
        <f t="shared" si="3"/>
        <v/>
      </c>
      <c r="T71" s="159" t="str">
        <f t="shared" si="4"/>
        <v/>
      </c>
      <c r="U71" s="159" t="str">
        <f t="shared" si="5"/>
        <v/>
      </c>
      <c r="V71" s="159" t="str">
        <f t="shared" si="6"/>
        <v/>
      </c>
      <c r="W71" s="159" t="str">
        <f t="shared" si="7"/>
        <v/>
      </c>
      <c r="X71" s="159" t="str">
        <f t="shared" si="8"/>
        <v/>
      </c>
      <c r="Y71" s="159" t="str">
        <f t="shared" si="9"/>
        <v/>
      </c>
      <c r="Z71" s="159" t="str">
        <f t="shared" si="10"/>
        <v/>
      </c>
      <c r="AA71" s="159" t="str">
        <f t="shared" si="11"/>
        <v/>
      </c>
      <c r="AB71" s="203"/>
    </row>
    <row r="72" spans="1:28" ht="17" customHeight="1">
      <c r="A72" s="273">
        <f>'statement of marks'!A72</f>
        <v>66</v>
      </c>
      <c r="B72" s="274" t="str">
        <f>'statement of marks'!D72</f>
        <v/>
      </c>
      <c r="C72" s="274" t="str">
        <f>'statement of marks'!F72</f>
        <v/>
      </c>
      <c r="D72" s="701" t="str">
        <f>'statement of marks'!H72</f>
        <v/>
      </c>
      <c r="E72" s="165" t="str">
        <f>'statement of marks'!J72</f>
        <v/>
      </c>
      <c r="F72" s="165" t="str">
        <f>'statement of marks'!K72</f>
        <v/>
      </c>
      <c r="G72" s="165" t="str">
        <f>'statement of marks'!L72</f>
        <v/>
      </c>
      <c r="H72" s="166" t="str">
        <f>'statement of marks'!B72</f>
        <v/>
      </c>
      <c r="I72" s="166" t="str">
        <f>'statement of marks'!C72</f>
        <v/>
      </c>
      <c r="J72" s="311" t="str">
        <f>'statement of marks'!HD72</f>
        <v/>
      </c>
      <c r="K72" s="167" t="str">
        <f>'statement of marks'!HK72</f>
        <v/>
      </c>
      <c r="L72" s="197" t="str">
        <f>'statement of marks'!HL72</f>
        <v/>
      </c>
      <c r="O72" s="200" t="str">
        <f>'statement of marks'!J72</f>
        <v/>
      </c>
      <c r="P72" s="159" t="str">
        <f t="shared" ref="P72:P106" si="12">IF(AND($H72="SC",$I72="B"),$J72,"")</f>
        <v/>
      </c>
      <c r="Q72" s="159" t="str">
        <f t="shared" ref="Q72:Q106" si="13">IF(AND($H72="SC",$I72="G"),$J72,"")</f>
        <v/>
      </c>
      <c r="R72" s="159" t="str">
        <f t="shared" ref="R72:R106" si="14">IF(AND($H72="ST",$I72="B"),$J72,"")</f>
        <v/>
      </c>
      <c r="S72" s="159" t="str">
        <f t="shared" ref="S72:S106" si="15">IF(AND($H72="ST",$I72="G"),$J72,"")</f>
        <v/>
      </c>
      <c r="T72" s="159" t="str">
        <f t="shared" ref="T72:T106" si="16">IF(AND($H72="OBC",$I72="B"),$J72,"")</f>
        <v/>
      </c>
      <c r="U72" s="159" t="str">
        <f t="shared" ref="U72:U106" si="17">IF(AND($H72="OBC",$I72="G"),$J72,"")</f>
        <v/>
      </c>
      <c r="V72" s="159" t="str">
        <f t="shared" ref="V72:V106" si="18">IF(AND($H72="GEN",$I72="B"),$J72,"")</f>
        <v/>
      </c>
      <c r="W72" s="159" t="str">
        <f t="shared" ref="W72:W106" si="19">IF(AND($H72="GEN",$I72="G"),$J72,"")</f>
        <v/>
      </c>
      <c r="X72" s="159" t="str">
        <f t="shared" ref="X72:X106" si="20">IF(AND($H72="MIN",$I72="B"),$J72,"")</f>
        <v/>
      </c>
      <c r="Y72" s="159" t="str">
        <f t="shared" ref="Y72:Y106" si="21">IF(AND($H72="MIN",$I72="G"),$J72,"")</f>
        <v/>
      </c>
      <c r="Z72" s="159" t="str">
        <f t="shared" ref="Z72:Z106" si="22">IF(AND($H72="SBC",$I72="B"),$J72,"")</f>
        <v/>
      </c>
      <c r="AA72" s="159" t="str">
        <f t="shared" ref="AA72:AA106" si="23">IF(AND($H72="SBC",$I72="G"),$J72,"")</f>
        <v/>
      </c>
      <c r="AB72" s="203"/>
    </row>
    <row r="73" spans="1:28" ht="17" customHeight="1">
      <c r="A73" s="273">
        <f>'statement of marks'!A73</f>
        <v>67</v>
      </c>
      <c r="B73" s="274" t="str">
        <f>'statement of marks'!D73</f>
        <v/>
      </c>
      <c r="C73" s="274" t="str">
        <f>'statement of marks'!F73</f>
        <v/>
      </c>
      <c r="D73" s="701" t="str">
        <f>'statement of marks'!H73</f>
        <v/>
      </c>
      <c r="E73" s="165" t="str">
        <f>'statement of marks'!J73</f>
        <v/>
      </c>
      <c r="F73" s="165" t="str">
        <f>'statement of marks'!K73</f>
        <v/>
      </c>
      <c r="G73" s="165" t="str">
        <f>'statement of marks'!L73</f>
        <v/>
      </c>
      <c r="H73" s="166" t="str">
        <f>'statement of marks'!B73</f>
        <v/>
      </c>
      <c r="I73" s="166" t="str">
        <f>'statement of marks'!C73</f>
        <v/>
      </c>
      <c r="J73" s="311" t="str">
        <f>'statement of marks'!HD73</f>
        <v/>
      </c>
      <c r="K73" s="167" t="str">
        <f>'statement of marks'!HK73</f>
        <v/>
      </c>
      <c r="L73" s="197" t="str">
        <f>'statement of marks'!HL73</f>
        <v/>
      </c>
      <c r="O73" s="200" t="str">
        <f>'statement of marks'!J73</f>
        <v/>
      </c>
      <c r="P73" s="159" t="str">
        <f t="shared" si="12"/>
        <v/>
      </c>
      <c r="Q73" s="159" t="str">
        <f t="shared" si="13"/>
        <v/>
      </c>
      <c r="R73" s="159" t="str">
        <f t="shared" si="14"/>
        <v/>
      </c>
      <c r="S73" s="159" t="str">
        <f t="shared" si="15"/>
        <v/>
      </c>
      <c r="T73" s="159" t="str">
        <f t="shared" si="16"/>
        <v/>
      </c>
      <c r="U73" s="159" t="str">
        <f t="shared" si="17"/>
        <v/>
      </c>
      <c r="V73" s="159" t="str">
        <f t="shared" si="18"/>
        <v/>
      </c>
      <c r="W73" s="159" t="str">
        <f t="shared" si="19"/>
        <v/>
      </c>
      <c r="X73" s="159" t="str">
        <f t="shared" si="20"/>
        <v/>
      </c>
      <c r="Y73" s="159" t="str">
        <f t="shared" si="21"/>
        <v/>
      </c>
      <c r="Z73" s="159" t="str">
        <f t="shared" si="22"/>
        <v/>
      </c>
      <c r="AA73" s="159" t="str">
        <f t="shared" si="23"/>
        <v/>
      </c>
      <c r="AB73" s="203"/>
    </row>
    <row r="74" spans="1:28" ht="17" customHeight="1">
      <c r="A74" s="273">
        <f>'statement of marks'!A74</f>
        <v>68</v>
      </c>
      <c r="B74" s="274" t="str">
        <f>'statement of marks'!D74</f>
        <v/>
      </c>
      <c r="C74" s="274" t="str">
        <f>'statement of marks'!F74</f>
        <v/>
      </c>
      <c r="D74" s="701" t="str">
        <f>'statement of marks'!H74</f>
        <v/>
      </c>
      <c r="E74" s="165" t="str">
        <f>'statement of marks'!J74</f>
        <v/>
      </c>
      <c r="F74" s="165" t="str">
        <f>'statement of marks'!K74</f>
        <v/>
      </c>
      <c r="G74" s="165" t="str">
        <f>'statement of marks'!L74</f>
        <v/>
      </c>
      <c r="H74" s="166" t="str">
        <f>'statement of marks'!B74</f>
        <v/>
      </c>
      <c r="I74" s="166" t="str">
        <f>'statement of marks'!C74</f>
        <v/>
      </c>
      <c r="J74" s="311" t="str">
        <f>'statement of marks'!HD74</f>
        <v/>
      </c>
      <c r="K74" s="167" t="str">
        <f>'statement of marks'!HK74</f>
        <v/>
      </c>
      <c r="L74" s="197" t="str">
        <f>'statement of marks'!HL74</f>
        <v/>
      </c>
      <c r="O74" s="200" t="str">
        <f>'statement of marks'!J74</f>
        <v/>
      </c>
      <c r="P74" s="159" t="str">
        <f t="shared" si="12"/>
        <v/>
      </c>
      <c r="Q74" s="159" t="str">
        <f t="shared" si="13"/>
        <v/>
      </c>
      <c r="R74" s="159" t="str">
        <f t="shared" si="14"/>
        <v/>
      </c>
      <c r="S74" s="159" t="str">
        <f t="shared" si="15"/>
        <v/>
      </c>
      <c r="T74" s="159" t="str">
        <f t="shared" si="16"/>
        <v/>
      </c>
      <c r="U74" s="159" t="str">
        <f t="shared" si="17"/>
        <v/>
      </c>
      <c r="V74" s="159" t="str">
        <f t="shared" si="18"/>
        <v/>
      </c>
      <c r="W74" s="159" t="str">
        <f t="shared" si="19"/>
        <v/>
      </c>
      <c r="X74" s="159" t="str">
        <f t="shared" si="20"/>
        <v/>
      </c>
      <c r="Y74" s="159" t="str">
        <f t="shared" si="21"/>
        <v/>
      </c>
      <c r="Z74" s="159" t="str">
        <f t="shared" si="22"/>
        <v/>
      </c>
      <c r="AA74" s="159" t="str">
        <f t="shared" si="23"/>
        <v/>
      </c>
      <c r="AB74" s="203"/>
    </row>
    <row r="75" spans="1:28" ht="17" customHeight="1">
      <c r="A75" s="273">
        <f>'statement of marks'!A75</f>
        <v>69</v>
      </c>
      <c r="B75" s="274" t="str">
        <f>'statement of marks'!D75</f>
        <v/>
      </c>
      <c r="C75" s="274" t="str">
        <f>'statement of marks'!F75</f>
        <v/>
      </c>
      <c r="D75" s="701" t="str">
        <f>'statement of marks'!H75</f>
        <v/>
      </c>
      <c r="E75" s="165" t="str">
        <f>'statement of marks'!J75</f>
        <v/>
      </c>
      <c r="F75" s="165" t="str">
        <f>'statement of marks'!K75</f>
        <v/>
      </c>
      <c r="G75" s="165" t="str">
        <f>'statement of marks'!L75</f>
        <v/>
      </c>
      <c r="H75" s="166" t="str">
        <f>'statement of marks'!B75</f>
        <v/>
      </c>
      <c r="I75" s="166" t="str">
        <f>'statement of marks'!C75</f>
        <v/>
      </c>
      <c r="J75" s="311" t="str">
        <f>'statement of marks'!HD75</f>
        <v/>
      </c>
      <c r="K75" s="167" t="str">
        <f>'statement of marks'!HK75</f>
        <v/>
      </c>
      <c r="L75" s="197" t="str">
        <f>'statement of marks'!HL75</f>
        <v/>
      </c>
      <c r="O75" s="200" t="str">
        <f>'statement of marks'!J75</f>
        <v/>
      </c>
      <c r="P75" s="159" t="str">
        <f t="shared" si="12"/>
        <v/>
      </c>
      <c r="Q75" s="159" t="str">
        <f t="shared" si="13"/>
        <v/>
      </c>
      <c r="R75" s="159" t="str">
        <f t="shared" si="14"/>
        <v/>
      </c>
      <c r="S75" s="159" t="str">
        <f t="shared" si="15"/>
        <v/>
      </c>
      <c r="T75" s="159" t="str">
        <f t="shared" si="16"/>
        <v/>
      </c>
      <c r="U75" s="159" t="str">
        <f t="shared" si="17"/>
        <v/>
      </c>
      <c r="V75" s="159" t="str">
        <f t="shared" si="18"/>
        <v/>
      </c>
      <c r="W75" s="159" t="str">
        <f t="shared" si="19"/>
        <v/>
      </c>
      <c r="X75" s="159" t="str">
        <f t="shared" si="20"/>
        <v/>
      </c>
      <c r="Y75" s="159" t="str">
        <f t="shared" si="21"/>
        <v/>
      </c>
      <c r="Z75" s="159" t="str">
        <f t="shared" si="22"/>
        <v/>
      </c>
      <c r="AA75" s="159" t="str">
        <f t="shared" si="23"/>
        <v/>
      </c>
      <c r="AB75" s="203"/>
    </row>
    <row r="76" spans="1:28" ht="17" customHeight="1">
      <c r="A76" s="273">
        <f>'statement of marks'!A76</f>
        <v>70</v>
      </c>
      <c r="B76" s="274" t="str">
        <f>'statement of marks'!D76</f>
        <v/>
      </c>
      <c r="C76" s="274" t="str">
        <f>'statement of marks'!F76</f>
        <v/>
      </c>
      <c r="D76" s="701" t="str">
        <f>'statement of marks'!H76</f>
        <v/>
      </c>
      <c r="E76" s="165" t="str">
        <f>'statement of marks'!J76</f>
        <v/>
      </c>
      <c r="F76" s="165" t="str">
        <f>'statement of marks'!K76</f>
        <v/>
      </c>
      <c r="G76" s="165" t="str">
        <f>'statement of marks'!L76</f>
        <v/>
      </c>
      <c r="H76" s="166" t="str">
        <f>'statement of marks'!B76</f>
        <v/>
      </c>
      <c r="I76" s="166" t="str">
        <f>'statement of marks'!C76</f>
        <v/>
      </c>
      <c r="J76" s="311" t="str">
        <f>'statement of marks'!HD76</f>
        <v/>
      </c>
      <c r="K76" s="167" t="str">
        <f>'statement of marks'!HK76</f>
        <v/>
      </c>
      <c r="L76" s="197" t="str">
        <f>'statement of marks'!HL76</f>
        <v/>
      </c>
      <c r="O76" s="200" t="str">
        <f>'statement of marks'!J76</f>
        <v/>
      </c>
      <c r="P76" s="159" t="str">
        <f t="shared" si="12"/>
        <v/>
      </c>
      <c r="Q76" s="159" t="str">
        <f t="shared" si="13"/>
        <v/>
      </c>
      <c r="R76" s="159" t="str">
        <f t="shared" si="14"/>
        <v/>
      </c>
      <c r="S76" s="159" t="str">
        <f t="shared" si="15"/>
        <v/>
      </c>
      <c r="T76" s="159" t="str">
        <f t="shared" si="16"/>
        <v/>
      </c>
      <c r="U76" s="159" t="str">
        <f t="shared" si="17"/>
        <v/>
      </c>
      <c r="V76" s="159" t="str">
        <f t="shared" si="18"/>
        <v/>
      </c>
      <c r="W76" s="159" t="str">
        <f t="shared" si="19"/>
        <v/>
      </c>
      <c r="X76" s="159" t="str">
        <f t="shared" si="20"/>
        <v/>
      </c>
      <c r="Y76" s="159" t="str">
        <f t="shared" si="21"/>
        <v/>
      </c>
      <c r="Z76" s="159" t="str">
        <f t="shared" si="22"/>
        <v/>
      </c>
      <c r="AA76" s="159" t="str">
        <f t="shared" si="23"/>
        <v/>
      </c>
      <c r="AB76" s="203"/>
    </row>
    <row r="77" spans="1:28" ht="17" customHeight="1">
      <c r="A77" s="273">
        <f>'statement of marks'!A77</f>
        <v>71</v>
      </c>
      <c r="B77" s="274" t="str">
        <f>'statement of marks'!D77</f>
        <v/>
      </c>
      <c r="C77" s="274" t="str">
        <f>'statement of marks'!F77</f>
        <v/>
      </c>
      <c r="D77" s="701" t="str">
        <f>'statement of marks'!H77</f>
        <v/>
      </c>
      <c r="E77" s="165" t="str">
        <f>'statement of marks'!J77</f>
        <v/>
      </c>
      <c r="F77" s="165" t="str">
        <f>'statement of marks'!K77</f>
        <v/>
      </c>
      <c r="G77" s="165" t="str">
        <f>'statement of marks'!L77</f>
        <v/>
      </c>
      <c r="H77" s="166" t="str">
        <f>'statement of marks'!B77</f>
        <v/>
      </c>
      <c r="I77" s="166" t="str">
        <f>'statement of marks'!C77</f>
        <v/>
      </c>
      <c r="J77" s="311" t="str">
        <f>'statement of marks'!HD77</f>
        <v/>
      </c>
      <c r="K77" s="167" t="str">
        <f>'statement of marks'!HK77</f>
        <v/>
      </c>
      <c r="L77" s="197" t="str">
        <f>'statement of marks'!HL77</f>
        <v/>
      </c>
      <c r="O77" s="200" t="str">
        <f>'statement of marks'!J77</f>
        <v/>
      </c>
      <c r="P77" s="159" t="str">
        <f t="shared" si="12"/>
        <v/>
      </c>
      <c r="Q77" s="159" t="str">
        <f t="shared" si="13"/>
        <v/>
      </c>
      <c r="R77" s="159" t="str">
        <f t="shared" si="14"/>
        <v/>
      </c>
      <c r="S77" s="159" t="str">
        <f t="shared" si="15"/>
        <v/>
      </c>
      <c r="T77" s="159" t="str">
        <f t="shared" si="16"/>
        <v/>
      </c>
      <c r="U77" s="159" t="str">
        <f t="shared" si="17"/>
        <v/>
      </c>
      <c r="V77" s="159" t="str">
        <f t="shared" si="18"/>
        <v/>
      </c>
      <c r="W77" s="159" t="str">
        <f t="shared" si="19"/>
        <v/>
      </c>
      <c r="X77" s="159" t="str">
        <f t="shared" si="20"/>
        <v/>
      </c>
      <c r="Y77" s="159" t="str">
        <f t="shared" si="21"/>
        <v/>
      </c>
      <c r="Z77" s="159" t="str">
        <f t="shared" si="22"/>
        <v/>
      </c>
      <c r="AA77" s="159" t="str">
        <f t="shared" si="23"/>
        <v/>
      </c>
      <c r="AB77" s="203"/>
    </row>
    <row r="78" spans="1:28" ht="17" customHeight="1">
      <c r="A78" s="273">
        <f>'statement of marks'!A78</f>
        <v>72</v>
      </c>
      <c r="B78" s="274" t="str">
        <f>'statement of marks'!D78</f>
        <v/>
      </c>
      <c r="C78" s="274" t="str">
        <f>'statement of marks'!F78</f>
        <v/>
      </c>
      <c r="D78" s="701" t="str">
        <f>'statement of marks'!H78</f>
        <v/>
      </c>
      <c r="E78" s="165" t="str">
        <f>'statement of marks'!J78</f>
        <v/>
      </c>
      <c r="F78" s="165" t="str">
        <f>'statement of marks'!K78</f>
        <v/>
      </c>
      <c r="G78" s="165" t="str">
        <f>'statement of marks'!L78</f>
        <v/>
      </c>
      <c r="H78" s="166" t="str">
        <f>'statement of marks'!B78</f>
        <v/>
      </c>
      <c r="I78" s="166" t="str">
        <f>'statement of marks'!C78</f>
        <v/>
      </c>
      <c r="J78" s="311" t="str">
        <f>'statement of marks'!HD78</f>
        <v/>
      </c>
      <c r="K78" s="167" t="str">
        <f>'statement of marks'!HK78</f>
        <v/>
      </c>
      <c r="L78" s="197" t="str">
        <f>'statement of marks'!HL78</f>
        <v/>
      </c>
      <c r="O78" s="200" t="str">
        <f>'statement of marks'!J78</f>
        <v/>
      </c>
      <c r="P78" s="159" t="str">
        <f t="shared" si="12"/>
        <v/>
      </c>
      <c r="Q78" s="159" t="str">
        <f t="shared" si="13"/>
        <v/>
      </c>
      <c r="R78" s="159" t="str">
        <f t="shared" si="14"/>
        <v/>
      </c>
      <c r="S78" s="159" t="str">
        <f t="shared" si="15"/>
        <v/>
      </c>
      <c r="T78" s="159" t="str">
        <f t="shared" si="16"/>
        <v/>
      </c>
      <c r="U78" s="159" t="str">
        <f t="shared" si="17"/>
        <v/>
      </c>
      <c r="V78" s="159" t="str">
        <f t="shared" si="18"/>
        <v/>
      </c>
      <c r="W78" s="159" t="str">
        <f t="shared" si="19"/>
        <v/>
      </c>
      <c r="X78" s="159" t="str">
        <f t="shared" si="20"/>
        <v/>
      </c>
      <c r="Y78" s="159" t="str">
        <f t="shared" si="21"/>
        <v/>
      </c>
      <c r="Z78" s="159" t="str">
        <f t="shared" si="22"/>
        <v/>
      </c>
      <c r="AA78" s="159" t="str">
        <f t="shared" si="23"/>
        <v/>
      </c>
      <c r="AB78" s="203"/>
    </row>
    <row r="79" spans="1:28" ht="17" customHeight="1">
      <c r="A79" s="273">
        <f>'statement of marks'!A79</f>
        <v>73</v>
      </c>
      <c r="B79" s="274" t="str">
        <f>'statement of marks'!D79</f>
        <v/>
      </c>
      <c r="C79" s="274" t="str">
        <f>'statement of marks'!F79</f>
        <v/>
      </c>
      <c r="D79" s="701" t="str">
        <f>'statement of marks'!H79</f>
        <v/>
      </c>
      <c r="E79" s="165" t="str">
        <f>'statement of marks'!J79</f>
        <v/>
      </c>
      <c r="F79" s="165" t="str">
        <f>'statement of marks'!K79</f>
        <v/>
      </c>
      <c r="G79" s="165" t="str">
        <f>'statement of marks'!L79</f>
        <v/>
      </c>
      <c r="H79" s="166" t="str">
        <f>'statement of marks'!B79</f>
        <v/>
      </c>
      <c r="I79" s="166" t="str">
        <f>'statement of marks'!C79</f>
        <v/>
      </c>
      <c r="J79" s="311" t="str">
        <f>'statement of marks'!HD79</f>
        <v/>
      </c>
      <c r="K79" s="167" t="str">
        <f>'statement of marks'!HK79</f>
        <v/>
      </c>
      <c r="L79" s="197" t="str">
        <f>'statement of marks'!HL79</f>
        <v/>
      </c>
      <c r="O79" s="200" t="str">
        <f>'statement of marks'!J79</f>
        <v/>
      </c>
      <c r="P79" s="159" t="str">
        <f t="shared" si="12"/>
        <v/>
      </c>
      <c r="Q79" s="159" t="str">
        <f t="shared" si="13"/>
        <v/>
      </c>
      <c r="R79" s="159" t="str">
        <f t="shared" si="14"/>
        <v/>
      </c>
      <c r="S79" s="159" t="str">
        <f t="shared" si="15"/>
        <v/>
      </c>
      <c r="T79" s="159" t="str">
        <f t="shared" si="16"/>
        <v/>
      </c>
      <c r="U79" s="159" t="str">
        <f t="shared" si="17"/>
        <v/>
      </c>
      <c r="V79" s="159" t="str">
        <f t="shared" si="18"/>
        <v/>
      </c>
      <c r="W79" s="159" t="str">
        <f t="shared" si="19"/>
        <v/>
      </c>
      <c r="X79" s="159" t="str">
        <f t="shared" si="20"/>
        <v/>
      </c>
      <c r="Y79" s="159" t="str">
        <f t="shared" si="21"/>
        <v/>
      </c>
      <c r="Z79" s="159" t="str">
        <f t="shared" si="22"/>
        <v/>
      </c>
      <c r="AA79" s="159" t="str">
        <f t="shared" si="23"/>
        <v/>
      </c>
      <c r="AB79" s="203"/>
    </row>
    <row r="80" spans="1:28" ht="17" customHeight="1">
      <c r="A80" s="273">
        <f>'statement of marks'!A80</f>
        <v>74</v>
      </c>
      <c r="B80" s="274" t="str">
        <f>'statement of marks'!D80</f>
        <v/>
      </c>
      <c r="C80" s="274" t="str">
        <f>'statement of marks'!F80</f>
        <v/>
      </c>
      <c r="D80" s="701" t="str">
        <f>'statement of marks'!H80</f>
        <v/>
      </c>
      <c r="E80" s="165" t="str">
        <f>'statement of marks'!J80</f>
        <v/>
      </c>
      <c r="F80" s="165" t="str">
        <f>'statement of marks'!K80</f>
        <v/>
      </c>
      <c r="G80" s="165" t="str">
        <f>'statement of marks'!L80</f>
        <v/>
      </c>
      <c r="H80" s="166" t="str">
        <f>'statement of marks'!B80</f>
        <v/>
      </c>
      <c r="I80" s="166" t="str">
        <f>'statement of marks'!C80</f>
        <v/>
      </c>
      <c r="J80" s="311" t="str">
        <f>'statement of marks'!HD80</f>
        <v/>
      </c>
      <c r="K80" s="167" t="str">
        <f>'statement of marks'!HK80</f>
        <v/>
      </c>
      <c r="L80" s="197" t="str">
        <f>'statement of marks'!HL80</f>
        <v/>
      </c>
      <c r="O80" s="200" t="str">
        <f>'statement of marks'!J80</f>
        <v/>
      </c>
      <c r="P80" s="159" t="str">
        <f t="shared" si="12"/>
        <v/>
      </c>
      <c r="Q80" s="159" t="str">
        <f t="shared" si="13"/>
        <v/>
      </c>
      <c r="R80" s="159" t="str">
        <f t="shared" si="14"/>
        <v/>
      </c>
      <c r="S80" s="159" t="str">
        <f t="shared" si="15"/>
        <v/>
      </c>
      <c r="T80" s="159" t="str">
        <f t="shared" si="16"/>
        <v/>
      </c>
      <c r="U80" s="159" t="str">
        <f t="shared" si="17"/>
        <v/>
      </c>
      <c r="V80" s="159" t="str">
        <f t="shared" si="18"/>
        <v/>
      </c>
      <c r="W80" s="159" t="str">
        <f t="shared" si="19"/>
        <v/>
      </c>
      <c r="X80" s="159" t="str">
        <f t="shared" si="20"/>
        <v/>
      </c>
      <c r="Y80" s="159" t="str">
        <f t="shared" si="21"/>
        <v/>
      </c>
      <c r="Z80" s="159" t="str">
        <f t="shared" si="22"/>
        <v/>
      </c>
      <c r="AA80" s="159" t="str">
        <f t="shared" si="23"/>
        <v/>
      </c>
      <c r="AB80" s="203"/>
    </row>
    <row r="81" spans="1:28" ht="17" customHeight="1">
      <c r="A81" s="273">
        <f>'statement of marks'!A81</f>
        <v>75</v>
      </c>
      <c r="B81" s="274" t="str">
        <f>'statement of marks'!D81</f>
        <v/>
      </c>
      <c r="C81" s="274" t="str">
        <f>'statement of marks'!F81</f>
        <v/>
      </c>
      <c r="D81" s="701" t="str">
        <f>'statement of marks'!H81</f>
        <v/>
      </c>
      <c r="E81" s="165" t="str">
        <f>'statement of marks'!J81</f>
        <v/>
      </c>
      <c r="F81" s="165" t="str">
        <f>'statement of marks'!K81</f>
        <v/>
      </c>
      <c r="G81" s="165" t="str">
        <f>'statement of marks'!L81</f>
        <v/>
      </c>
      <c r="H81" s="166" t="str">
        <f>'statement of marks'!B81</f>
        <v/>
      </c>
      <c r="I81" s="166" t="str">
        <f>'statement of marks'!C81</f>
        <v/>
      </c>
      <c r="J81" s="311" t="str">
        <f>'statement of marks'!HD81</f>
        <v/>
      </c>
      <c r="K81" s="167" t="str">
        <f>'statement of marks'!HK81</f>
        <v/>
      </c>
      <c r="L81" s="197" t="str">
        <f>'statement of marks'!HL81</f>
        <v/>
      </c>
      <c r="O81" s="200" t="str">
        <f>'statement of marks'!J81</f>
        <v/>
      </c>
      <c r="P81" s="159" t="str">
        <f t="shared" si="12"/>
        <v/>
      </c>
      <c r="Q81" s="159" t="str">
        <f t="shared" si="13"/>
        <v/>
      </c>
      <c r="R81" s="159" t="str">
        <f t="shared" si="14"/>
        <v/>
      </c>
      <c r="S81" s="159" t="str">
        <f t="shared" si="15"/>
        <v/>
      </c>
      <c r="T81" s="159" t="str">
        <f t="shared" si="16"/>
        <v/>
      </c>
      <c r="U81" s="159" t="str">
        <f t="shared" si="17"/>
        <v/>
      </c>
      <c r="V81" s="159" t="str">
        <f t="shared" si="18"/>
        <v/>
      </c>
      <c r="W81" s="159" t="str">
        <f t="shared" si="19"/>
        <v/>
      </c>
      <c r="X81" s="159" t="str">
        <f t="shared" si="20"/>
        <v/>
      </c>
      <c r="Y81" s="159" t="str">
        <f t="shared" si="21"/>
        <v/>
      </c>
      <c r="Z81" s="159" t="str">
        <f t="shared" si="22"/>
        <v/>
      </c>
      <c r="AA81" s="159" t="str">
        <f t="shared" si="23"/>
        <v/>
      </c>
      <c r="AB81" s="203"/>
    </row>
    <row r="82" spans="1:28" ht="17" customHeight="1">
      <c r="A82" s="273">
        <f>'statement of marks'!A82</f>
        <v>76</v>
      </c>
      <c r="B82" s="274" t="str">
        <f>'statement of marks'!D82</f>
        <v/>
      </c>
      <c r="C82" s="274" t="str">
        <f>'statement of marks'!F82</f>
        <v/>
      </c>
      <c r="D82" s="701" t="str">
        <f>'statement of marks'!H82</f>
        <v/>
      </c>
      <c r="E82" s="165" t="str">
        <f>'statement of marks'!J82</f>
        <v/>
      </c>
      <c r="F82" s="165" t="str">
        <f>'statement of marks'!K82</f>
        <v/>
      </c>
      <c r="G82" s="165" t="str">
        <f>'statement of marks'!L82</f>
        <v/>
      </c>
      <c r="H82" s="166" t="str">
        <f>'statement of marks'!B82</f>
        <v/>
      </c>
      <c r="I82" s="166" t="str">
        <f>'statement of marks'!C82</f>
        <v/>
      </c>
      <c r="J82" s="311" t="str">
        <f>'statement of marks'!HD82</f>
        <v/>
      </c>
      <c r="K82" s="167" t="str">
        <f>'statement of marks'!HK82</f>
        <v/>
      </c>
      <c r="L82" s="197" t="str">
        <f>'statement of marks'!HL82</f>
        <v/>
      </c>
      <c r="O82" s="200" t="str">
        <f>'statement of marks'!J82</f>
        <v/>
      </c>
      <c r="P82" s="159" t="str">
        <f t="shared" si="12"/>
        <v/>
      </c>
      <c r="Q82" s="159" t="str">
        <f t="shared" si="13"/>
        <v/>
      </c>
      <c r="R82" s="159" t="str">
        <f t="shared" si="14"/>
        <v/>
      </c>
      <c r="S82" s="159" t="str">
        <f t="shared" si="15"/>
        <v/>
      </c>
      <c r="T82" s="159" t="str">
        <f t="shared" si="16"/>
        <v/>
      </c>
      <c r="U82" s="159" t="str">
        <f t="shared" si="17"/>
        <v/>
      </c>
      <c r="V82" s="159" t="str">
        <f t="shared" si="18"/>
        <v/>
      </c>
      <c r="W82" s="159" t="str">
        <f t="shared" si="19"/>
        <v/>
      </c>
      <c r="X82" s="159" t="str">
        <f t="shared" si="20"/>
        <v/>
      </c>
      <c r="Y82" s="159" t="str">
        <f t="shared" si="21"/>
        <v/>
      </c>
      <c r="Z82" s="159" t="str">
        <f t="shared" si="22"/>
        <v/>
      </c>
      <c r="AA82" s="159" t="str">
        <f t="shared" si="23"/>
        <v/>
      </c>
      <c r="AB82" s="203"/>
    </row>
    <row r="83" spans="1:28" ht="17" customHeight="1">
      <c r="A83" s="273">
        <f>'statement of marks'!A83</f>
        <v>77</v>
      </c>
      <c r="B83" s="274" t="str">
        <f>'statement of marks'!D83</f>
        <v/>
      </c>
      <c r="C83" s="274" t="str">
        <f>'statement of marks'!F83</f>
        <v/>
      </c>
      <c r="D83" s="701" t="str">
        <f>'statement of marks'!H83</f>
        <v/>
      </c>
      <c r="E83" s="165" t="str">
        <f>'statement of marks'!J83</f>
        <v/>
      </c>
      <c r="F83" s="165" t="str">
        <f>'statement of marks'!K83</f>
        <v/>
      </c>
      <c r="G83" s="165" t="str">
        <f>'statement of marks'!L83</f>
        <v/>
      </c>
      <c r="H83" s="166" t="str">
        <f>'statement of marks'!B83</f>
        <v/>
      </c>
      <c r="I83" s="166" t="str">
        <f>'statement of marks'!C83</f>
        <v/>
      </c>
      <c r="J83" s="311" t="str">
        <f>'statement of marks'!HD83</f>
        <v/>
      </c>
      <c r="K83" s="167" t="str">
        <f>'statement of marks'!HK83</f>
        <v/>
      </c>
      <c r="L83" s="197" t="str">
        <f>'statement of marks'!HL83</f>
        <v/>
      </c>
      <c r="O83" s="200" t="str">
        <f>'statement of marks'!J83</f>
        <v/>
      </c>
      <c r="P83" s="159" t="str">
        <f t="shared" si="12"/>
        <v/>
      </c>
      <c r="Q83" s="159" t="str">
        <f t="shared" si="13"/>
        <v/>
      </c>
      <c r="R83" s="159" t="str">
        <f t="shared" si="14"/>
        <v/>
      </c>
      <c r="S83" s="159" t="str">
        <f t="shared" si="15"/>
        <v/>
      </c>
      <c r="T83" s="159" t="str">
        <f t="shared" si="16"/>
        <v/>
      </c>
      <c r="U83" s="159" t="str">
        <f t="shared" si="17"/>
        <v/>
      </c>
      <c r="V83" s="159" t="str">
        <f t="shared" si="18"/>
        <v/>
      </c>
      <c r="W83" s="159" t="str">
        <f t="shared" si="19"/>
        <v/>
      </c>
      <c r="X83" s="159" t="str">
        <f t="shared" si="20"/>
        <v/>
      </c>
      <c r="Y83" s="159" t="str">
        <f t="shared" si="21"/>
        <v/>
      </c>
      <c r="Z83" s="159" t="str">
        <f t="shared" si="22"/>
        <v/>
      </c>
      <c r="AA83" s="159" t="str">
        <f t="shared" si="23"/>
        <v/>
      </c>
      <c r="AB83" s="203"/>
    </row>
    <row r="84" spans="1:28" ht="17" customHeight="1">
      <c r="A84" s="273">
        <f>'statement of marks'!A84</f>
        <v>78</v>
      </c>
      <c r="B84" s="274" t="str">
        <f>'statement of marks'!D84</f>
        <v/>
      </c>
      <c r="C84" s="274" t="str">
        <f>'statement of marks'!F84</f>
        <v/>
      </c>
      <c r="D84" s="701" t="str">
        <f>'statement of marks'!H84</f>
        <v/>
      </c>
      <c r="E84" s="165" t="str">
        <f>'statement of marks'!J84</f>
        <v/>
      </c>
      <c r="F84" s="165" t="str">
        <f>'statement of marks'!K84</f>
        <v/>
      </c>
      <c r="G84" s="165" t="str">
        <f>'statement of marks'!L84</f>
        <v/>
      </c>
      <c r="H84" s="166" t="str">
        <f>'statement of marks'!B84</f>
        <v/>
      </c>
      <c r="I84" s="166" t="str">
        <f>'statement of marks'!C84</f>
        <v/>
      </c>
      <c r="J84" s="311" t="str">
        <f>'statement of marks'!HD84</f>
        <v/>
      </c>
      <c r="K84" s="167" t="str">
        <f>'statement of marks'!HK84</f>
        <v/>
      </c>
      <c r="L84" s="197" t="str">
        <f>'statement of marks'!HL84</f>
        <v/>
      </c>
      <c r="O84" s="200" t="str">
        <f>'statement of marks'!J84</f>
        <v/>
      </c>
      <c r="P84" s="159" t="str">
        <f t="shared" si="12"/>
        <v/>
      </c>
      <c r="Q84" s="159" t="str">
        <f t="shared" si="13"/>
        <v/>
      </c>
      <c r="R84" s="159" t="str">
        <f t="shared" si="14"/>
        <v/>
      </c>
      <c r="S84" s="159" t="str">
        <f t="shared" si="15"/>
        <v/>
      </c>
      <c r="T84" s="159" t="str">
        <f t="shared" si="16"/>
        <v/>
      </c>
      <c r="U84" s="159" t="str">
        <f t="shared" si="17"/>
        <v/>
      </c>
      <c r="V84" s="159" t="str">
        <f t="shared" si="18"/>
        <v/>
      </c>
      <c r="W84" s="159" t="str">
        <f t="shared" si="19"/>
        <v/>
      </c>
      <c r="X84" s="159" t="str">
        <f t="shared" si="20"/>
        <v/>
      </c>
      <c r="Y84" s="159" t="str">
        <f t="shared" si="21"/>
        <v/>
      </c>
      <c r="Z84" s="159" t="str">
        <f t="shared" si="22"/>
        <v/>
      </c>
      <c r="AA84" s="159" t="str">
        <f t="shared" si="23"/>
        <v/>
      </c>
      <c r="AB84" s="203"/>
    </row>
    <row r="85" spans="1:28" ht="17" customHeight="1">
      <c r="A85" s="273">
        <f>'statement of marks'!A85</f>
        <v>79</v>
      </c>
      <c r="B85" s="274" t="str">
        <f>'statement of marks'!D85</f>
        <v/>
      </c>
      <c r="C85" s="274" t="str">
        <f>'statement of marks'!F85</f>
        <v/>
      </c>
      <c r="D85" s="701" t="str">
        <f>'statement of marks'!H85</f>
        <v/>
      </c>
      <c r="E85" s="165" t="str">
        <f>'statement of marks'!J85</f>
        <v/>
      </c>
      <c r="F85" s="165" t="str">
        <f>'statement of marks'!K85</f>
        <v/>
      </c>
      <c r="G85" s="165" t="str">
        <f>'statement of marks'!L85</f>
        <v/>
      </c>
      <c r="H85" s="166" t="str">
        <f>'statement of marks'!B85</f>
        <v/>
      </c>
      <c r="I85" s="166" t="str">
        <f>'statement of marks'!C85</f>
        <v/>
      </c>
      <c r="J85" s="311" t="str">
        <f>'statement of marks'!HD85</f>
        <v/>
      </c>
      <c r="K85" s="167" t="str">
        <f>'statement of marks'!HK85</f>
        <v/>
      </c>
      <c r="L85" s="197" t="str">
        <f>'statement of marks'!HL85</f>
        <v/>
      </c>
      <c r="O85" s="200" t="str">
        <f>'statement of marks'!J85</f>
        <v/>
      </c>
      <c r="P85" s="159" t="str">
        <f t="shared" si="12"/>
        <v/>
      </c>
      <c r="Q85" s="159" t="str">
        <f t="shared" si="13"/>
        <v/>
      </c>
      <c r="R85" s="159" t="str">
        <f t="shared" si="14"/>
        <v/>
      </c>
      <c r="S85" s="159" t="str">
        <f t="shared" si="15"/>
        <v/>
      </c>
      <c r="T85" s="159" t="str">
        <f t="shared" si="16"/>
        <v/>
      </c>
      <c r="U85" s="159" t="str">
        <f t="shared" si="17"/>
        <v/>
      </c>
      <c r="V85" s="159" t="str">
        <f t="shared" si="18"/>
        <v/>
      </c>
      <c r="W85" s="159" t="str">
        <f t="shared" si="19"/>
        <v/>
      </c>
      <c r="X85" s="159" t="str">
        <f t="shared" si="20"/>
        <v/>
      </c>
      <c r="Y85" s="159" t="str">
        <f t="shared" si="21"/>
        <v/>
      </c>
      <c r="Z85" s="159" t="str">
        <f t="shared" si="22"/>
        <v/>
      </c>
      <c r="AA85" s="159" t="str">
        <f t="shared" si="23"/>
        <v/>
      </c>
      <c r="AB85" s="203"/>
    </row>
    <row r="86" spans="1:28" ht="17" customHeight="1">
      <c r="A86" s="273">
        <f>'statement of marks'!A86</f>
        <v>80</v>
      </c>
      <c r="B86" s="274" t="str">
        <f>'statement of marks'!D86</f>
        <v/>
      </c>
      <c r="C86" s="274" t="str">
        <f>'statement of marks'!F86</f>
        <v/>
      </c>
      <c r="D86" s="701" t="str">
        <f>'statement of marks'!H86</f>
        <v/>
      </c>
      <c r="E86" s="165" t="str">
        <f>'statement of marks'!J86</f>
        <v/>
      </c>
      <c r="F86" s="165" t="str">
        <f>'statement of marks'!K86</f>
        <v/>
      </c>
      <c r="G86" s="165" t="str">
        <f>'statement of marks'!L86</f>
        <v/>
      </c>
      <c r="H86" s="166" t="str">
        <f>'statement of marks'!B86</f>
        <v/>
      </c>
      <c r="I86" s="166" t="str">
        <f>'statement of marks'!C86</f>
        <v/>
      </c>
      <c r="J86" s="311" t="str">
        <f>'statement of marks'!HD86</f>
        <v/>
      </c>
      <c r="K86" s="167" t="str">
        <f>'statement of marks'!HK86</f>
        <v/>
      </c>
      <c r="L86" s="197" t="str">
        <f>'statement of marks'!HL86</f>
        <v/>
      </c>
      <c r="O86" s="200" t="str">
        <f>'statement of marks'!J86</f>
        <v/>
      </c>
      <c r="P86" s="159" t="str">
        <f t="shared" si="12"/>
        <v/>
      </c>
      <c r="Q86" s="159" t="str">
        <f t="shared" si="13"/>
        <v/>
      </c>
      <c r="R86" s="159" t="str">
        <f t="shared" si="14"/>
        <v/>
      </c>
      <c r="S86" s="159" t="str">
        <f t="shared" si="15"/>
        <v/>
      </c>
      <c r="T86" s="159" t="str">
        <f t="shared" si="16"/>
        <v/>
      </c>
      <c r="U86" s="159" t="str">
        <f t="shared" si="17"/>
        <v/>
      </c>
      <c r="V86" s="159" t="str">
        <f t="shared" si="18"/>
        <v/>
      </c>
      <c r="W86" s="159" t="str">
        <f t="shared" si="19"/>
        <v/>
      </c>
      <c r="X86" s="159" t="str">
        <f t="shared" si="20"/>
        <v/>
      </c>
      <c r="Y86" s="159" t="str">
        <f t="shared" si="21"/>
        <v/>
      </c>
      <c r="Z86" s="159" t="str">
        <f t="shared" si="22"/>
        <v/>
      </c>
      <c r="AA86" s="159" t="str">
        <f t="shared" si="23"/>
        <v/>
      </c>
      <c r="AB86" s="203"/>
    </row>
    <row r="87" spans="1:28" ht="17" customHeight="1">
      <c r="A87" s="273">
        <f>'statement of marks'!A87</f>
        <v>81</v>
      </c>
      <c r="B87" s="274" t="str">
        <f>'statement of marks'!D87</f>
        <v/>
      </c>
      <c r="C87" s="274" t="str">
        <f>'statement of marks'!F87</f>
        <v/>
      </c>
      <c r="D87" s="701" t="str">
        <f>'statement of marks'!H87</f>
        <v/>
      </c>
      <c r="E87" s="165" t="str">
        <f>'statement of marks'!J87</f>
        <v/>
      </c>
      <c r="F87" s="165" t="str">
        <f>'statement of marks'!K87</f>
        <v/>
      </c>
      <c r="G87" s="165" t="str">
        <f>'statement of marks'!L87</f>
        <v/>
      </c>
      <c r="H87" s="166" t="str">
        <f>'statement of marks'!B87</f>
        <v/>
      </c>
      <c r="I87" s="166" t="str">
        <f>'statement of marks'!C87</f>
        <v/>
      </c>
      <c r="J87" s="311" t="str">
        <f>'statement of marks'!HD87</f>
        <v/>
      </c>
      <c r="K87" s="167" t="str">
        <f>'statement of marks'!HK87</f>
        <v/>
      </c>
      <c r="L87" s="197" t="str">
        <f>'statement of marks'!HL87</f>
        <v/>
      </c>
      <c r="O87" s="200" t="str">
        <f>'statement of marks'!J87</f>
        <v/>
      </c>
      <c r="P87" s="159" t="str">
        <f t="shared" si="12"/>
        <v/>
      </c>
      <c r="Q87" s="159" t="str">
        <f t="shared" si="13"/>
        <v/>
      </c>
      <c r="R87" s="159" t="str">
        <f t="shared" si="14"/>
        <v/>
      </c>
      <c r="S87" s="159" t="str">
        <f t="shared" si="15"/>
        <v/>
      </c>
      <c r="T87" s="159" t="str">
        <f t="shared" si="16"/>
        <v/>
      </c>
      <c r="U87" s="159" t="str">
        <f t="shared" si="17"/>
        <v/>
      </c>
      <c r="V87" s="159" t="str">
        <f t="shared" si="18"/>
        <v/>
      </c>
      <c r="W87" s="159" t="str">
        <f t="shared" si="19"/>
        <v/>
      </c>
      <c r="X87" s="159" t="str">
        <f t="shared" si="20"/>
        <v/>
      </c>
      <c r="Y87" s="159" t="str">
        <f t="shared" si="21"/>
        <v/>
      </c>
      <c r="Z87" s="159" t="str">
        <f t="shared" si="22"/>
        <v/>
      </c>
      <c r="AA87" s="159" t="str">
        <f t="shared" si="23"/>
        <v/>
      </c>
      <c r="AB87" s="203"/>
    </row>
    <row r="88" spans="1:28" ht="17" customHeight="1">
      <c r="A88" s="273">
        <f>'statement of marks'!A88</f>
        <v>82</v>
      </c>
      <c r="B88" s="274" t="str">
        <f>'statement of marks'!D88</f>
        <v/>
      </c>
      <c r="C88" s="274" t="str">
        <f>'statement of marks'!F88</f>
        <v/>
      </c>
      <c r="D88" s="701" t="str">
        <f>'statement of marks'!H88</f>
        <v/>
      </c>
      <c r="E88" s="165" t="str">
        <f>'statement of marks'!J88</f>
        <v/>
      </c>
      <c r="F88" s="165" t="str">
        <f>'statement of marks'!K88</f>
        <v/>
      </c>
      <c r="G88" s="165" t="str">
        <f>'statement of marks'!L88</f>
        <v/>
      </c>
      <c r="H88" s="166" t="str">
        <f>'statement of marks'!B88</f>
        <v/>
      </c>
      <c r="I88" s="166" t="str">
        <f>'statement of marks'!C88</f>
        <v/>
      </c>
      <c r="J88" s="311" t="str">
        <f>'statement of marks'!HD88</f>
        <v/>
      </c>
      <c r="K88" s="167" t="str">
        <f>'statement of marks'!HK88</f>
        <v/>
      </c>
      <c r="L88" s="197" t="str">
        <f>'statement of marks'!HL88</f>
        <v/>
      </c>
      <c r="O88" s="200" t="str">
        <f>'statement of marks'!J88</f>
        <v/>
      </c>
      <c r="P88" s="159" t="str">
        <f t="shared" si="12"/>
        <v/>
      </c>
      <c r="Q88" s="159" t="str">
        <f t="shared" si="13"/>
        <v/>
      </c>
      <c r="R88" s="159" t="str">
        <f t="shared" si="14"/>
        <v/>
      </c>
      <c r="S88" s="159" t="str">
        <f t="shared" si="15"/>
        <v/>
      </c>
      <c r="T88" s="159" t="str">
        <f t="shared" si="16"/>
        <v/>
      </c>
      <c r="U88" s="159" t="str">
        <f t="shared" si="17"/>
        <v/>
      </c>
      <c r="V88" s="159" t="str">
        <f t="shared" si="18"/>
        <v/>
      </c>
      <c r="W88" s="159" t="str">
        <f t="shared" si="19"/>
        <v/>
      </c>
      <c r="X88" s="159" t="str">
        <f t="shared" si="20"/>
        <v/>
      </c>
      <c r="Y88" s="159" t="str">
        <f t="shared" si="21"/>
        <v/>
      </c>
      <c r="Z88" s="159" t="str">
        <f t="shared" si="22"/>
        <v/>
      </c>
      <c r="AA88" s="159" t="str">
        <f t="shared" si="23"/>
        <v/>
      </c>
      <c r="AB88" s="203"/>
    </row>
    <row r="89" spans="1:28" ht="17" customHeight="1">
      <c r="A89" s="273">
        <f>'statement of marks'!A89</f>
        <v>83</v>
      </c>
      <c r="B89" s="274" t="str">
        <f>'statement of marks'!D89</f>
        <v/>
      </c>
      <c r="C89" s="274" t="str">
        <f>'statement of marks'!F89</f>
        <v/>
      </c>
      <c r="D89" s="701" t="str">
        <f>'statement of marks'!H89</f>
        <v/>
      </c>
      <c r="E89" s="165" t="str">
        <f>'statement of marks'!J89</f>
        <v/>
      </c>
      <c r="F89" s="165" t="str">
        <f>'statement of marks'!K89</f>
        <v/>
      </c>
      <c r="G89" s="165" t="str">
        <f>'statement of marks'!L89</f>
        <v/>
      </c>
      <c r="H89" s="166" t="str">
        <f>'statement of marks'!B89</f>
        <v/>
      </c>
      <c r="I89" s="166" t="str">
        <f>'statement of marks'!C89</f>
        <v/>
      </c>
      <c r="J89" s="311" t="str">
        <f>'statement of marks'!HD89</f>
        <v/>
      </c>
      <c r="K89" s="167" t="str">
        <f>'statement of marks'!HK89</f>
        <v/>
      </c>
      <c r="L89" s="197" t="str">
        <f>'statement of marks'!HL89</f>
        <v/>
      </c>
      <c r="O89" s="200" t="str">
        <f>'statement of marks'!J89</f>
        <v/>
      </c>
      <c r="P89" s="159" t="str">
        <f t="shared" si="12"/>
        <v/>
      </c>
      <c r="Q89" s="159" t="str">
        <f t="shared" si="13"/>
        <v/>
      </c>
      <c r="R89" s="159" t="str">
        <f t="shared" si="14"/>
        <v/>
      </c>
      <c r="S89" s="159" t="str">
        <f t="shared" si="15"/>
        <v/>
      </c>
      <c r="T89" s="159" t="str">
        <f t="shared" si="16"/>
        <v/>
      </c>
      <c r="U89" s="159" t="str">
        <f t="shared" si="17"/>
        <v/>
      </c>
      <c r="V89" s="159" t="str">
        <f t="shared" si="18"/>
        <v/>
      </c>
      <c r="W89" s="159" t="str">
        <f t="shared" si="19"/>
        <v/>
      </c>
      <c r="X89" s="159" t="str">
        <f t="shared" si="20"/>
        <v/>
      </c>
      <c r="Y89" s="159" t="str">
        <f t="shared" si="21"/>
        <v/>
      </c>
      <c r="Z89" s="159" t="str">
        <f t="shared" si="22"/>
        <v/>
      </c>
      <c r="AA89" s="159" t="str">
        <f t="shared" si="23"/>
        <v/>
      </c>
      <c r="AB89" s="203"/>
    </row>
    <row r="90" spans="1:28" ht="17" customHeight="1">
      <c r="A90" s="273">
        <f>'statement of marks'!A90</f>
        <v>84</v>
      </c>
      <c r="B90" s="274" t="str">
        <f>'statement of marks'!D90</f>
        <v/>
      </c>
      <c r="C90" s="274" t="str">
        <f>'statement of marks'!F90</f>
        <v/>
      </c>
      <c r="D90" s="701" t="str">
        <f>'statement of marks'!H90</f>
        <v/>
      </c>
      <c r="E90" s="165" t="str">
        <f>'statement of marks'!J90</f>
        <v/>
      </c>
      <c r="F90" s="165" t="str">
        <f>'statement of marks'!K90</f>
        <v/>
      </c>
      <c r="G90" s="165" t="str">
        <f>'statement of marks'!L90</f>
        <v/>
      </c>
      <c r="H90" s="166" t="str">
        <f>'statement of marks'!B90</f>
        <v/>
      </c>
      <c r="I90" s="166" t="str">
        <f>'statement of marks'!C90</f>
        <v/>
      </c>
      <c r="J90" s="311" t="str">
        <f>'statement of marks'!HD90</f>
        <v/>
      </c>
      <c r="K90" s="167" t="str">
        <f>'statement of marks'!HK90</f>
        <v/>
      </c>
      <c r="L90" s="197" t="str">
        <f>'statement of marks'!HL90</f>
        <v/>
      </c>
      <c r="O90" s="200" t="str">
        <f>'statement of marks'!J90</f>
        <v/>
      </c>
      <c r="P90" s="159" t="str">
        <f t="shared" si="12"/>
        <v/>
      </c>
      <c r="Q90" s="159" t="str">
        <f t="shared" si="13"/>
        <v/>
      </c>
      <c r="R90" s="159" t="str">
        <f t="shared" si="14"/>
        <v/>
      </c>
      <c r="S90" s="159" t="str">
        <f t="shared" si="15"/>
        <v/>
      </c>
      <c r="T90" s="159" t="str">
        <f t="shared" si="16"/>
        <v/>
      </c>
      <c r="U90" s="159" t="str">
        <f t="shared" si="17"/>
        <v/>
      </c>
      <c r="V90" s="159" t="str">
        <f t="shared" si="18"/>
        <v/>
      </c>
      <c r="W90" s="159" t="str">
        <f t="shared" si="19"/>
        <v/>
      </c>
      <c r="X90" s="159" t="str">
        <f t="shared" si="20"/>
        <v/>
      </c>
      <c r="Y90" s="159" t="str">
        <f t="shared" si="21"/>
        <v/>
      </c>
      <c r="Z90" s="159" t="str">
        <f t="shared" si="22"/>
        <v/>
      </c>
      <c r="AA90" s="159" t="str">
        <f t="shared" si="23"/>
        <v/>
      </c>
      <c r="AB90" s="203"/>
    </row>
    <row r="91" spans="1:28" ht="17" customHeight="1">
      <c r="A91" s="273">
        <f>'statement of marks'!A91</f>
        <v>85</v>
      </c>
      <c r="B91" s="274" t="str">
        <f>'statement of marks'!D91</f>
        <v/>
      </c>
      <c r="C91" s="274" t="str">
        <f>'statement of marks'!F91</f>
        <v/>
      </c>
      <c r="D91" s="701" t="str">
        <f>'statement of marks'!H91</f>
        <v/>
      </c>
      <c r="E91" s="165" t="str">
        <f>'statement of marks'!J91</f>
        <v/>
      </c>
      <c r="F91" s="165" t="str">
        <f>'statement of marks'!K91</f>
        <v/>
      </c>
      <c r="G91" s="165" t="str">
        <f>'statement of marks'!L91</f>
        <v/>
      </c>
      <c r="H91" s="166" t="str">
        <f>'statement of marks'!B91</f>
        <v/>
      </c>
      <c r="I91" s="166" t="str">
        <f>'statement of marks'!C91</f>
        <v/>
      </c>
      <c r="J91" s="311" t="str">
        <f>'statement of marks'!HD91</f>
        <v/>
      </c>
      <c r="K91" s="167" t="str">
        <f>'statement of marks'!HK91</f>
        <v/>
      </c>
      <c r="L91" s="197" t="str">
        <f>'statement of marks'!HL91</f>
        <v/>
      </c>
      <c r="O91" s="200" t="str">
        <f>'statement of marks'!J91</f>
        <v/>
      </c>
      <c r="P91" s="159" t="str">
        <f t="shared" si="12"/>
        <v/>
      </c>
      <c r="Q91" s="159" t="str">
        <f t="shared" si="13"/>
        <v/>
      </c>
      <c r="R91" s="159" t="str">
        <f t="shared" si="14"/>
        <v/>
      </c>
      <c r="S91" s="159" t="str">
        <f t="shared" si="15"/>
        <v/>
      </c>
      <c r="T91" s="159" t="str">
        <f t="shared" si="16"/>
        <v/>
      </c>
      <c r="U91" s="159" t="str">
        <f t="shared" si="17"/>
        <v/>
      </c>
      <c r="V91" s="159" t="str">
        <f t="shared" si="18"/>
        <v/>
      </c>
      <c r="W91" s="159" t="str">
        <f t="shared" si="19"/>
        <v/>
      </c>
      <c r="X91" s="159" t="str">
        <f t="shared" si="20"/>
        <v/>
      </c>
      <c r="Y91" s="159" t="str">
        <f t="shared" si="21"/>
        <v/>
      </c>
      <c r="Z91" s="159" t="str">
        <f t="shared" si="22"/>
        <v/>
      </c>
      <c r="AA91" s="159" t="str">
        <f t="shared" si="23"/>
        <v/>
      </c>
      <c r="AB91" s="203"/>
    </row>
    <row r="92" spans="1:28" ht="17" customHeight="1">
      <c r="A92" s="273">
        <f>'statement of marks'!A92</f>
        <v>86</v>
      </c>
      <c r="B92" s="274" t="str">
        <f>'statement of marks'!D92</f>
        <v/>
      </c>
      <c r="C92" s="274" t="str">
        <f>'statement of marks'!F92</f>
        <v/>
      </c>
      <c r="D92" s="701" t="str">
        <f>'statement of marks'!H92</f>
        <v/>
      </c>
      <c r="E92" s="165" t="str">
        <f>'statement of marks'!J92</f>
        <v/>
      </c>
      <c r="F92" s="165" t="str">
        <f>'statement of marks'!K92</f>
        <v/>
      </c>
      <c r="G92" s="165" t="str">
        <f>'statement of marks'!L92</f>
        <v/>
      </c>
      <c r="H92" s="166" t="str">
        <f>'statement of marks'!B92</f>
        <v/>
      </c>
      <c r="I92" s="166"/>
      <c r="J92" s="311" t="str">
        <f>'statement of marks'!HD92</f>
        <v/>
      </c>
      <c r="K92" s="167" t="str">
        <f>'statement of marks'!HK92</f>
        <v/>
      </c>
      <c r="L92" s="197" t="str">
        <f>'statement of marks'!HL92</f>
        <v/>
      </c>
      <c r="O92" s="200" t="str">
        <f>'statement of marks'!J92</f>
        <v/>
      </c>
      <c r="P92" s="159" t="str">
        <f t="shared" si="12"/>
        <v/>
      </c>
      <c r="Q92" s="159" t="str">
        <f t="shared" si="13"/>
        <v/>
      </c>
      <c r="R92" s="159" t="str">
        <f t="shared" si="14"/>
        <v/>
      </c>
      <c r="S92" s="159" t="str">
        <f t="shared" si="15"/>
        <v/>
      </c>
      <c r="T92" s="159" t="str">
        <f t="shared" si="16"/>
        <v/>
      </c>
      <c r="U92" s="159" t="str">
        <f t="shared" si="17"/>
        <v/>
      </c>
      <c r="V92" s="159" t="str">
        <f t="shared" si="18"/>
        <v/>
      </c>
      <c r="W92" s="159" t="str">
        <f t="shared" si="19"/>
        <v/>
      </c>
      <c r="X92" s="159" t="str">
        <f t="shared" si="20"/>
        <v/>
      </c>
      <c r="Y92" s="159" t="str">
        <f t="shared" si="21"/>
        <v/>
      </c>
      <c r="Z92" s="159" t="str">
        <f t="shared" si="22"/>
        <v/>
      </c>
      <c r="AA92" s="159" t="str">
        <f t="shared" si="23"/>
        <v/>
      </c>
      <c r="AB92" s="203"/>
    </row>
    <row r="93" spans="1:28" ht="17" customHeight="1">
      <c r="A93" s="273">
        <f>'statement of marks'!A93</f>
        <v>87</v>
      </c>
      <c r="B93" s="274" t="str">
        <f>'statement of marks'!D93</f>
        <v/>
      </c>
      <c r="C93" s="274" t="str">
        <f>'statement of marks'!F93</f>
        <v/>
      </c>
      <c r="D93" s="701" t="str">
        <f>'statement of marks'!H93</f>
        <v/>
      </c>
      <c r="E93" s="165" t="str">
        <f>'statement of marks'!J93</f>
        <v/>
      </c>
      <c r="F93" s="165" t="str">
        <f>'statement of marks'!K93</f>
        <v/>
      </c>
      <c r="G93" s="165" t="str">
        <f>'statement of marks'!L93</f>
        <v/>
      </c>
      <c r="H93" s="166" t="str">
        <f>'statement of marks'!B93</f>
        <v/>
      </c>
      <c r="I93" s="166"/>
      <c r="J93" s="311" t="str">
        <f>'statement of marks'!HD93</f>
        <v/>
      </c>
      <c r="K93" s="167" t="str">
        <f>'statement of marks'!HK93</f>
        <v/>
      </c>
      <c r="L93" s="197" t="str">
        <f>'statement of marks'!HL93</f>
        <v/>
      </c>
      <c r="O93" s="200" t="str">
        <f>'statement of marks'!J93</f>
        <v/>
      </c>
      <c r="P93" s="159" t="str">
        <f t="shared" si="12"/>
        <v/>
      </c>
      <c r="Q93" s="159" t="str">
        <f t="shared" si="13"/>
        <v/>
      </c>
      <c r="R93" s="159" t="str">
        <f t="shared" si="14"/>
        <v/>
      </c>
      <c r="S93" s="159" t="str">
        <f t="shared" si="15"/>
        <v/>
      </c>
      <c r="T93" s="159" t="str">
        <f t="shared" si="16"/>
        <v/>
      </c>
      <c r="U93" s="159" t="str">
        <f t="shared" si="17"/>
        <v/>
      </c>
      <c r="V93" s="159" t="str">
        <f t="shared" si="18"/>
        <v/>
      </c>
      <c r="W93" s="159" t="str">
        <f t="shared" si="19"/>
        <v/>
      </c>
      <c r="X93" s="159" t="str">
        <f t="shared" si="20"/>
        <v/>
      </c>
      <c r="Y93" s="159" t="str">
        <f t="shared" si="21"/>
        <v/>
      </c>
      <c r="Z93" s="159" t="str">
        <f t="shared" si="22"/>
        <v/>
      </c>
      <c r="AA93" s="159" t="str">
        <f t="shared" si="23"/>
        <v/>
      </c>
      <c r="AB93" s="203"/>
    </row>
    <row r="94" spans="1:28" ht="17" customHeight="1">
      <c r="A94" s="273">
        <f>'statement of marks'!A94</f>
        <v>88</v>
      </c>
      <c r="B94" s="274" t="str">
        <f>'statement of marks'!D94</f>
        <v/>
      </c>
      <c r="C94" s="274" t="str">
        <f>'statement of marks'!F94</f>
        <v/>
      </c>
      <c r="D94" s="701" t="str">
        <f>'statement of marks'!H94</f>
        <v/>
      </c>
      <c r="E94" s="165" t="str">
        <f>'statement of marks'!J94</f>
        <v/>
      </c>
      <c r="F94" s="165" t="str">
        <f>'statement of marks'!K94</f>
        <v/>
      </c>
      <c r="G94" s="165" t="str">
        <f>'statement of marks'!L94</f>
        <v/>
      </c>
      <c r="H94" s="166" t="str">
        <f>'statement of marks'!B94</f>
        <v/>
      </c>
      <c r="I94" s="166"/>
      <c r="J94" s="311" t="str">
        <f>'statement of marks'!HD94</f>
        <v/>
      </c>
      <c r="K94" s="167" t="str">
        <f>'statement of marks'!HK94</f>
        <v/>
      </c>
      <c r="L94" s="197" t="str">
        <f>'statement of marks'!HL94</f>
        <v/>
      </c>
      <c r="O94" s="200" t="str">
        <f>'statement of marks'!J94</f>
        <v/>
      </c>
      <c r="P94" s="159" t="str">
        <f t="shared" si="12"/>
        <v/>
      </c>
      <c r="Q94" s="159" t="str">
        <f t="shared" si="13"/>
        <v/>
      </c>
      <c r="R94" s="159" t="str">
        <f t="shared" si="14"/>
        <v/>
      </c>
      <c r="S94" s="159" t="str">
        <f t="shared" si="15"/>
        <v/>
      </c>
      <c r="T94" s="159" t="str">
        <f t="shared" si="16"/>
        <v/>
      </c>
      <c r="U94" s="159" t="str">
        <f t="shared" si="17"/>
        <v/>
      </c>
      <c r="V94" s="159" t="str">
        <f t="shared" si="18"/>
        <v/>
      </c>
      <c r="W94" s="159" t="str">
        <f t="shared" si="19"/>
        <v/>
      </c>
      <c r="X94" s="159" t="str">
        <f t="shared" si="20"/>
        <v/>
      </c>
      <c r="Y94" s="159" t="str">
        <f t="shared" si="21"/>
        <v/>
      </c>
      <c r="Z94" s="159" t="str">
        <f t="shared" si="22"/>
        <v/>
      </c>
      <c r="AA94" s="159" t="str">
        <f t="shared" si="23"/>
        <v/>
      </c>
      <c r="AB94" s="203"/>
    </row>
    <row r="95" spans="1:28" ht="17" customHeight="1">
      <c r="A95" s="273">
        <f>'statement of marks'!A95</f>
        <v>89</v>
      </c>
      <c r="B95" s="274" t="str">
        <f>'statement of marks'!D95</f>
        <v/>
      </c>
      <c r="C95" s="274" t="str">
        <f>'statement of marks'!F95</f>
        <v/>
      </c>
      <c r="D95" s="701" t="str">
        <f>'statement of marks'!H95</f>
        <v/>
      </c>
      <c r="E95" s="165" t="str">
        <f>'statement of marks'!J95</f>
        <v/>
      </c>
      <c r="F95" s="165" t="str">
        <f>'statement of marks'!K95</f>
        <v/>
      </c>
      <c r="G95" s="165" t="str">
        <f>'statement of marks'!L95</f>
        <v/>
      </c>
      <c r="H95" s="166" t="str">
        <f>'statement of marks'!B95</f>
        <v/>
      </c>
      <c r="I95" s="166"/>
      <c r="J95" s="311" t="str">
        <f>'statement of marks'!HD95</f>
        <v/>
      </c>
      <c r="K95" s="167" t="str">
        <f>'statement of marks'!HK95</f>
        <v/>
      </c>
      <c r="L95" s="197" t="str">
        <f>'statement of marks'!HL95</f>
        <v/>
      </c>
      <c r="O95" s="200" t="str">
        <f>'statement of marks'!J95</f>
        <v/>
      </c>
      <c r="P95" s="159" t="str">
        <f t="shared" si="12"/>
        <v/>
      </c>
      <c r="Q95" s="159" t="str">
        <f t="shared" si="13"/>
        <v/>
      </c>
      <c r="R95" s="159" t="str">
        <f t="shared" si="14"/>
        <v/>
      </c>
      <c r="S95" s="159" t="str">
        <f t="shared" si="15"/>
        <v/>
      </c>
      <c r="T95" s="159" t="str">
        <f t="shared" si="16"/>
        <v/>
      </c>
      <c r="U95" s="159" t="str">
        <f t="shared" si="17"/>
        <v/>
      </c>
      <c r="V95" s="159" t="str">
        <f t="shared" si="18"/>
        <v/>
      </c>
      <c r="W95" s="159" t="str">
        <f t="shared" si="19"/>
        <v/>
      </c>
      <c r="X95" s="159" t="str">
        <f t="shared" si="20"/>
        <v/>
      </c>
      <c r="Y95" s="159" t="str">
        <f t="shared" si="21"/>
        <v/>
      </c>
      <c r="Z95" s="159" t="str">
        <f t="shared" si="22"/>
        <v/>
      </c>
      <c r="AA95" s="159" t="str">
        <f t="shared" si="23"/>
        <v/>
      </c>
      <c r="AB95" s="203"/>
    </row>
    <row r="96" spans="1:28" ht="17" customHeight="1">
      <c r="A96" s="273">
        <f>'statement of marks'!A96</f>
        <v>90</v>
      </c>
      <c r="B96" s="274" t="str">
        <f>'statement of marks'!D96</f>
        <v/>
      </c>
      <c r="C96" s="274" t="str">
        <f>'statement of marks'!F96</f>
        <v/>
      </c>
      <c r="D96" s="701" t="str">
        <f>'statement of marks'!H96</f>
        <v/>
      </c>
      <c r="E96" s="165" t="str">
        <f>'statement of marks'!J96</f>
        <v/>
      </c>
      <c r="F96" s="165" t="str">
        <f>'statement of marks'!K96</f>
        <v/>
      </c>
      <c r="G96" s="165" t="str">
        <f>'statement of marks'!L96</f>
        <v/>
      </c>
      <c r="H96" s="166" t="str">
        <f>'statement of marks'!B96</f>
        <v/>
      </c>
      <c r="I96" s="166"/>
      <c r="J96" s="311" t="str">
        <f>'statement of marks'!HD96</f>
        <v/>
      </c>
      <c r="K96" s="167" t="str">
        <f>'statement of marks'!HK96</f>
        <v/>
      </c>
      <c r="L96" s="197" t="str">
        <f>'statement of marks'!HL96</f>
        <v/>
      </c>
      <c r="O96" s="200" t="str">
        <f>'statement of marks'!J96</f>
        <v/>
      </c>
      <c r="P96" s="159" t="str">
        <f t="shared" si="12"/>
        <v/>
      </c>
      <c r="Q96" s="159" t="str">
        <f t="shared" si="13"/>
        <v/>
      </c>
      <c r="R96" s="159" t="str">
        <f t="shared" si="14"/>
        <v/>
      </c>
      <c r="S96" s="159" t="str">
        <f t="shared" si="15"/>
        <v/>
      </c>
      <c r="T96" s="159" t="str">
        <f t="shared" si="16"/>
        <v/>
      </c>
      <c r="U96" s="159" t="str">
        <f t="shared" si="17"/>
        <v/>
      </c>
      <c r="V96" s="159" t="str">
        <f t="shared" si="18"/>
        <v/>
      </c>
      <c r="W96" s="159" t="str">
        <f t="shared" si="19"/>
        <v/>
      </c>
      <c r="X96" s="159" t="str">
        <f t="shared" si="20"/>
        <v/>
      </c>
      <c r="Y96" s="159" t="str">
        <f t="shared" si="21"/>
        <v/>
      </c>
      <c r="Z96" s="159" t="str">
        <f t="shared" si="22"/>
        <v/>
      </c>
      <c r="AA96" s="159" t="str">
        <f t="shared" si="23"/>
        <v/>
      </c>
      <c r="AB96" s="203"/>
    </row>
    <row r="97" spans="1:28" ht="17" customHeight="1">
      <c r="A97" s="273">
        <f>'statement of marks'!A97</f>
        <v>91</v>
      </c>
      <c r="B97" s="274" t="str">
        <f>'statement of marks'!D97</f>
        <v/>
      </c>
      <c r="C97" s="274" t="str">
        <f>'statement of marks'!F97</f>
        <v/>
      </c>
      <c r="D97" s="701" t="str">
        <f>'statement of marks'!H97</f>
        <v/>
      </c>
      <c r="E97" s="165" t="str">
        <f>'statement of marks'!J97</f>
        <v/>
      </c>
      <c r="F97" s="165" t="str">
        <f>'statement of marks'!K97</f>
        <v/>
      </c>
      <c r="G97" s="165" t="str">
        <f>'statement of marks'!L97</f>
        <v/>
      </c>
      <c r="H97" s="166" t="str">
        <f>'statement of marks'!B97</f>
        <v/>
      </c>
      <c r="I97" s="166"/>
      <c r="J97" s="311" t="str">
        <f>'statement of marks'!HD97</f>
        <v/>
      </c>
      <c r="K97" s="167" t="str">
        <f>'statement of marks'!HK97</f>
        <v/>
      </c>
      <c r="L97" s="197" t="str">
        <f>'statement of marks'!HL97</f>
        <v/>
      </c>
      <c r="O97" s="200" t="str">
        <f>'statement of marks'!J97</f>
        <v/>
      </c>
      <c r="P97" s="159" t="str">
        <f t="shared" si="12"/>
        <v/>
      </c>
      <c r="Q97" s="159" t="str">
        <f t="shared" si="13"/>
        <v/>
      </c>
      <c r="R97" s="159" t="str">
        <f t="shared" si="14"/>
        <v/>
      </c>
      <c r="S97" s="159" t="str">
        <f t="shared" si="15"/>
        <v/>
      </c>
      <c r="T97" s="159" t="str">
        <f t="shared" si="16"/>
        <v/>
      </c>
      <c r="U97" s="159" t="str">
        <f t="shared" si="17"/>
        <v/>
      </c>
      <c r="V97" s="159" t="str">
        <f t="shared" si="18"/>
        <v/>
      </c>
      <c r="W97" s="159" t="str">
        <f t="shared" si="19"/>
        <v/>
      </c>
      <c r="X97" s="159" t="str">
        <f t="shared" si="20"/>
        <v/>
      </c>
      <c r="Y97" s="159" t="str">
        <f t="shared" si="21"/>
        <v/>
      </c>
      <c r="Z97" s="159" t="str">
        <f t="shared" si="22"/>
        <v/>
      </c>
      <c r="AA97" s="159" t="str">
        <f t="shared" si="23"/>
        <v/>
      </c>
      <c r="AB97" s="203"/>
    </row>
    <row r="98" spans="1:28" ht="17" customHeight="1">
      <c r="A98" s="273">
        <f>'statement of marks'!A98</f>
        <v>92</v>
      </c>
      <c r="B98" s="274" t="str">
        <f>'statement of marks'!D98</f>
        <v/>
      </c>
      <c r="C98" s="274" t="str">
        <f>'statement of marks'!F98</f>
        <v/>
      </c>
      <c r="D98" s="701" t="str">
        <f>'statement of marks'!H98</f>
        <v/>
      </c>
      <c r="E98" s="165" t="str">
        <f>'statement of marks'!J98</f>
        <v/>
      </c>
      <c r="F98" s="165" t="str">
        <f>'statement of marks'!K98</f>
        <v/>
      </c>
      <c r="G98" s="165" t="str">
        <f>'statement of marks'!L98</f>
        <v/>
      </c>
      <c r="H98" s="166" t="str">
        <f>'statement of marks'!B98</f>
        <v/>
      </c>
      <c r="I98" s="166"/>
      <c r="J98" s="311" t="str">
        <f>'statement of marks'!HD98</f>
        <v/>
      </c>
      <c r="K98" s="167" t="str">
        <f>'statement of marks'!HK98</f>
        <v/>
      </c>
      <c r="L98" s="197" t="str">
        <f>'statement of marks'!HL98</f>
        <v/>
      </c>
      <c r="O98" s="200" t="str">
        <f>'statement of marks'!J98</f>
        <v/>
      </c>
      <c r="P98" s="159" t="str">
        <f t="shared" si="12"/>
        <v/>
      </c>
      <c r="Q98" s="159" t="str">
        <f t="shared" si="13"/>
        <v/>
      </c>
      <c r="R98" s="159" t="str">
        <f t="shared" si="14"/>
        <v/>
      </c>
      <c r="S98" s="159" t="str">
        <f t="shared" si="15"/>
        <v/>
      </c>
      <c r="T98" s="159" t="str">
        <f t="shared" si="16"/>
        <v/>
      </c>
      <c r="U98" s="159" t="str">
        <f t="shared" si="17"/>
        <v/>
      </c>
      <c r="V98" s="159" t="str">
        <f t="shared" si="18"/>
        <v/>
      </c>
      <c r="W98" s="159" t="str">
        <f t="shared" si="19"/>
        <v/>
      </c>
      <c r="X98" s="159" t="str">
        <f t="shared" si="20"/>
        <v/>
      </c>
      <c r="Y98" s="159" t="str">
        <f t="shared" si="21"/>
        <v/>
      </c>
      <c r="Z98" s="159" t="str">
        <f t="shared" si="22"/>
        <v/>
      </c>
      <c r="AA98" s="159" t="str">
        <f t="shared" si="23"/>
        <v/>
      </c>
      <c r="AB98" s="203"/>
    </row>
    <row r="99" spans="1:28" ht="17" customHeight="1">
      <c r="A99" s="273">
        <f>'statement of marks'!A99</f>
        <v>93</v>
      </c>
      <c r="B99" s="274" t="str">
        <f>'statement of marks'!D99</f>
        <v/>
      </c>
      <c r="C99" s="274" t="str">
        <f>'statement of marks'!F99</f>
        <v/>
      </c>
      <c r="D99" s="701" t="str">
        <f>'statement of marks'!H99</f>
        <v/>
      </c>
      <c r="E99" s="165" t="str">
        <f>'statement of marks'!J99</f>
        <v/>
      </c>
      <c r="F99" s="165" t="str">
        <f>'statement of marks'!K99</f>
        <v/>
      </c>
      <c r="G99" s="165" t="str">
        <f>'statement of marks'!L99</f>
        <v/>
      </c>
      <c r="H99" s="166" t="str">
        <f>'statement of marks'!B99</f>
        <v/>
      </c>
      <c r="I99" s="166"/>
      <c r="J99" s="311" t="str">
        <f>'statement of marks'!HD99</f>
        <v/>
      </c>
      <c r="K99" s="167" t="str">
        <f>'statement of marks'!HK99</f>
        <v/>
      </c>
      <c r="L99" s="197" t="str">
        <f>'statement of marks'!HL99</f>
        <v/>
      </c>
      <c r="O99" s="200" t="str">
        <f>'statement of marks'!J99</f>
        <v/>
      </c>
      <c r="P99" s="159" t="str">
        <f t="shared" si="12"/>
        <v/>
      </c>
      <c r="Q99" s="159" t="str">
        <f t="shared" si="13"/>
        <v/>
      </c>
      <c r="R99" s="159" t="str">
        <f t="shared" si="14"/>
        <v/>
      </c>
      <c r="S99" s="159" t="str">
        <f t="shared" si="15"/>
        <v/>
      </c>
      <c r="T99" s="159" t="str">
        <f t="shared" si="16"/>
        <v/>
      </c>
      <c r="U99" s="159" t="str">
        <f t="shared" si="17"/>
        <v/>
      </c>
      <c r="V99" s="159" t="str">
        <f t="shared" si="18"/>
        <v/>
      </c>
      <c r="W99" s="159" t="str">
        <f t="shared" si="19"/>
        <v/>
      </c>
      <c r="X99" s="159" t="str">
        <f t="shared" si="20"/>
        <v/>
      </c>
      <c r="Y99" s="159" t="str">
        <f t="shared" si="21"/>
        <v/>
      </c>
      <c r="Z99" s="159" t="str">
        <f t="shared" si="22"/>
        <v/>
      </c>
      <c r="AA99" s="159" t="str">
        <f t="shared" si="23"/>
        <v/>
      </c>
      <c r="AB99" s="203"/>
    </row>
    <row r="100" spans="1:28" ht="17" customHeight="1">
      <c r="A100" s="273">
        <f>'statement of marks'!A100</f>
        <v>94</v>
      </c>
      <c r="B100" s="274" t="str">
        <f>'statement of marks'!D100</f>
        <v/>
      </c>
      <c r="C100" s="274" t="str">
        <f>'statement of marks'!F100</f>
        <v/>
      </c>
      <c r="D100" s="701" t="str">
        <f>'statement of marks'!H100</f>
        <v/>
      </c>
      <c r="E100" s="165" t="str">
        <f>'statement of marks'!J100</f>
        <v/>
      </c>
      <c r="F100" s="165" t="str">
        <f>'statement of marks'!K100</f>
        <v/>
      </c>
      <c r="G100" s="165" t="str">
        <f>'statement of marks'!L100</f>
        <v/>
      </c>
      <c r="H100" s="166" t="str">
        <f>'statement of marks'!B100</f>
        <v/>
      </c>
      <c r="I100" s="166"/>
      <c r="J100" s="311" t="str">
        <f>'statement of marks'!HD100</f>
        <v/>
      </c>
      <c r="K100" s="167" t="str">
        <f>'statement of marks'!HK100</f>
        <v/>
      </c>
      <c r="L100" s="197" t="str">
        <f>'statement of marks'!HL100</f>
        <v/>
      </c>
      <c r="O100" s="200" t="str">
        <f>'statement of marks'!J100</f>
        <v/>
      </c>
      <c r="P100" s="159" t="str">
        <f t="shared" si="12"/>
        <v/>
      </c>
      <c r="Q100" s="159" t="str">
        <f t="shared" si="13"/>
        <v/>
      </c>
      <c r="R100" s="159" t="str">
        <f t="shared" si="14"/>
        <v/>
      </c>
      <c r="S100" s="159" t="str">
        <f t="shared" si="15"/>
        <v/>
      </c>
      <c r="T100" s="159" t="str">
        <f t="shared" si="16"/>
        <v/>
      </c>
      <c r="U100" s="159" t="str">
        <f t="shared" si="17"/>
        <v/>
      </c>
      <c r="V100" s="159" t="str">
        <f t="shared" si="18"/>
        <v/>
      </c>
      <c r="W100" s="159" t="str">
        <f t="shared" si="19"/>
        <v/>
      </c>
      <c r="X100" s="159" t="str">
        <f t="shared" si="20"/>
        <v/>
      </c>
      <c r="Y100" s="159" t="str">
        <f t="shared" si="21"/>
        <v/>
      </c>
      <c r="Z100" s="159" t="str">
        <f t="shared" si="22"/>
        <v/>
      </c>
      <c r="AA100" s="159" t="str">
        <f t="shared" si="23"/>
        <v/>
      </c>
      <c r="AB100" s="203"/>
    </row>
    <row r="101" spans="1:28" ht="17" customHeight="1">
      <c r="A101" s="273">
        <f>'statement of marks'!A101</f>
        <v>95</v>
      </c>
      <c r="B101" s="274" t="str">
        <f>'statement of marks'!D101</f>
        <v/>
      </c>
      <c r="C101" s="274" t="str">
        <f>'statement of marks'!F101</f>
        <v/>
      </c>
      <c r="D101" s="701" t="str">
        <f>'statement of marks'!H101</f>
        <v/>
      </c>
      <c r="E101" s="165" t="str">
        <f>'statement of marks'!J101</f>
        <v/>
      </c>
      <c r="F101" s="165" t="str">
        <f>'statement of marks'!K101</f>
        <v/>
      </c>
      <c r="G101" s="165" t="str">
        <f>'statement of marks'!L101</f>
        <v/>
      </c>
      <c r="H101" s="166" t="str">
        <f>'statement of marks'!B101</f>
        <v/>
      </c>
      <c r="I101" s="166"/>
      <c r="J101" s="311" t="str">
        <f>'statement of marks'!HD101</f>
        <v/>
      </c>
      <c r="K101" s="167" t="str">
        <f>'statement of marks'!HK101</f>
        <v/>
      </c>
      <c r="L101" s="197" t="str">
        <f>'statement of marks'!HL101</f>
        <v/>
      </c>
      <c r="O101" s="200" t="str">
        <f>'statement of marks'!J101</f>
        <v/>
      </c>
      <c r="P101" s="159" t="str">
        <f t="shared" si="12"/>
        <v/>
      </c>
      <c r="Q101" s="159" t="str">
        <f t="shared" si="13"/>
        <v/>
      </c>
      <c r="R101" s="159" t="str">
        <f t="shared" si="14"/>
        <v/>
      </c>
      <c r="S101" s="159" t="str">
        <f t="shared" si="15"/>
        <v/>
      </c>
      <c r="T101" s="159" t="str">
        <f t="shared" si="16"/>
        <v/>
      </c>
      <c r="U101" s="159" t="str">
        <f t="shared" si="17"/>
        <v/>
      </c>
      <c r="V101" s="159" t="str">
        <f t="shared" si="18"/>
        <v/>
      </c>
      <c r="W101" s="159" t="str">
        <f t="shared" si="19"/>
        <v/>
      </c>
      <c r="X101" s="159" t="str">
        <f t="shared" si="20"/>
        <v/>
      </c>
      <c r="Y101" s="159" t="str">
        <f t="shared" si="21"/>
        <v/>
      </c>
      <c r="Z101" s="159" t="str">
        <f t="shared" si="22"/>
        <v/>
      </c>
      <c r="AA101" s="159" t="str">
        <f t="shared" si="23"/>
        <v/>
      </c>
      <c r="AB101" s="203"/>
    </row>
    <row r="102" spans="1:28" ht="17" customHeight="1">
      <c r="A102" s="273">
        <f>'statement of marks'!A102</f>
        <v>96</v>
      </c>
      <c r="B102" s="274" t="str">
        <f>'statement of marks'!D102</f>
        <v/>
      </c>
      <c r="C102" s="274" t="str">
        <f>'statement of marks'!F102</f>
        <v/>
      </c>
      <c r="D102" s="701" t="str">
        <f>'statement of marks'!H102</f>
        <v/>
      </c>
      <c r="E102" s="165" t="str">
        <f>'statement of marks'!J102</f>
        <v/>
      </c>
      <c r="F102" s="165" t="str">
        <f>'statement of marks'!K102</f>
        <v/>
      </c>
      <c r="G102" s="165" t="str">
        <f>'statement of marks'!L102</f>
        <v/>
      </c>
      <c r="H102" s="166" t="str">
        <f>'statement of marks'!B102</f>
        <v/>
      </c>
      <c r="I102" s="166"/>
      <c r="J102" s="311" t="str">
        <f>'statement of marks'!HD102</f>
        <v/>
      </c>
      <c r="K102" s="167" t="str">
        <f>'statement of marks'!HK102</f>
        <v/>
      </c>
      <c r="L102" s="197" t="str">
        <f>'statement of marks'!HL102</f>
        <v/>
      </c>
      <c r="O102" s="200" t="str">
        <f>'statement of marks'!J102</f>
        <v/>
      </c>
      <c r="P102" s="159" t="str">
        <f t="shared" si="12"/>
        <v/>
      </c>
      <c r="Q102" s="159" t="str">
        <f t="shared" si="13"/>
        <v/>
      </c>
      <c r="R102" s="159" t="str">
        <f t="shared" si="14"/>
        <v/>
      </c>
      <c r="S102" s="159" t="str">
        <f t="shared" si="15"/>
        <v/>
      </c>
      <c r="T102" s="159" t="str">
        <f t="shared" si="16"/>
        <v/>
      </c>
      <c r="U102" s="159" t="str">
        <f t="shared" si="17"/>
        <v/>
      </c>
      <c r="V102" s="159" t="str">
        <f t="shared" si="18"/>
        <v/>
      </c>
      <c r="W102" s="159" t="str">
        <f t="shared" si="19"/>
        <v/>
      </c>
      <c r="X102" s="159" t="str">
        <f t="shared" si="20"/>
        <v/>
      </c>
      <c r="Y102" s="159" t="str">
        <f t="shared" si="21"/>
        <v/>
      </c>
      <c r="Z102" s="159" t="str">
        <f t="shared" si="22"/>
        <v/>
      </c>
      <c r="AA102" s="159" t="str">
        <f t="shared" si="23"/>
        <v/>
      </c>
      <c r="AB102" s="203"/>
    </row>
    <row r="103" spans="1:28" ht="17" customHeight="1">
      <c r="A103" s="273">
        <f>'statement of marks'!A103</f>
        <v>97</v>
      </c>
      <c r="B103" s="274" t="str">
        <f>'statement of marks'!D103</f>
        <v/>
      </c>
      <c r="C103" s="274" t="str">
        <f>'statement of marks'!F103</f>
        <v/>
      </c>
      <c r="D103" s="701" t="str">
        <f>'statement of marks'!H103</f>
        <v/>
      </c>
      <c r="E103" s="165" t="str">
        <f>'statement of marks'!J103</f>
        <v/>
      </c>
      <c r="F103" s="165" t="str">
        <f>'statement of marks'!K103</f>
        <v/>
      </c>
      <c r="G103" s="165" t="str">
        <f>'statement of marks'!L103</f>
        <v/>
      </c>
      <c r="H103" s="166" t="str">
        <f>'statement of marks'!B103</f>
        <v/>
      </c>
      <c r="I103" s="166"/>
      <c r="J103" s="311" t="str">
        <f>'statement of marks'!HD103</f>
        <v/>
      </c>
      <c r="K103" s="167" t="str">
        <f>'statement of marks'!HK103</f>
        <v/>
      </c>
      <c r="L103" s="197" t="str">
        <f>'statement of marks'!HL103</f>
        <v/>
      </c>
      <c r="O103" s="200" t="str">
        <f>'statement of marks'!J103</f>
        <v/>
      </c>
      <c r="P103" s="159" t="str">
        <f t="shared" si="12"/>
        <v/>
      </c>
      <c r="Q103" s="159" t="str">
        <f t="shared" si="13"/>
        <v/>
      </c>
      <c r="R103" s="159" t="str">
        <f t="shared" si="14"/>
        <v/>
      </c>
      <c r="S103" s="159" t="str">
        <f t="shared" si="15"/>
        <v/>
      </c>
      <c r="T103" s="159" t="str">
        <f t="shared" si="16"/>
        <v/>
      </c>
      <c r="U103" s="159" t="str">
        <f t="shared" si="17"/>
        <v/>
      </c>
      <c r="V103" s="159" t="str">
        <f t="shared" si="18"/>
        <v/>
      </c>
      <c r="W103" s="159" t="str">
        <f t="shared" si="19"/>
        <v/>
      </c>
      <c r="X103" s="159" t="str">
        <f t="shared" si="20"/>
        <v/>
      </c>
      <c r="Y103" s="159" t="str">
        <f t="shared" si="21"/>
        <v/>
      </c>
      <c r="Z103" s="159" t="str">
        <f t="shared" si="22"/>
        <v/>
      </c>
      <c r="AA103" s="159" t="str">
        <f t="shared" si="23"/>
        <v/>
      </c>
      <c r="AB103" s="203"/>
    </row>
    <row r="104" spans="1:28" ht="17" customHeight="1">
      <c r="A104" s="273">
        <f>'statement of marks'!A104</f>
        <v>98</v>
      </c>
      <c r="B104" s="274" t="str">
        <f>'statement of marks'!D104</f>
        <v/>
      </c>
      <c r="C104" s="274" t="str">
        <f>'statement of marks'!F104</f>
        <v/>
      </c>
      <c r="D104" s="701" t="str">
        <f>'statement of marks'!H104</f>
        <v/>
      </c>
      <c r="E104" s="165" t="str">
        <f>'statement of marks'!J104</f>
        <v/>
      </c>
      <c r="F104" s="165" t="str">
        <f>'statement of marks'!K104</f>
        <v/>
      </c>
      <c r="G104" s="165" t="str">
        <f>'statement of marks'!L104</f>
        <v/>
      </c>
      <c r="H104" s="166" t="str">
        <f>'statement of marks'!B104</f>
        <v/>
      </c>
      <c r="I104" s="166"/>
      <c r="J104" s="311" t="str">
        <f>'statement of marks'!HD104</f>
        <v/>
      </c>
      <c r="K104" s="167" t="str">
        <f>'statement of marks'!HK104</f>
        <v/>
      </c>
      <c r="L104" s="197" t="str">
        <f>'statement of marks'!HL104</f>
        <v/>
      </c>
      <c r="O104" s="200" t="str">
        <f>'statement of marks'!J104</f>
        <v/>
      </c>
      <c r="P104" s="159" t="str">
        <f t="shared" si="12"/>
        <v/>
      </c>
      <c r="Q104" s="159" t="str">
        <f t="shared" si="13"/>
        <v/>
      </c>
      <c r="R104" s="159" t="str">
        <f t="shared" si="14"/>
        <v/>
      </c>
      <c r="S104" s="159" t="str">
        <f t="shared" si="15"/>
        <v/>
      </c>
      <c r="T104" s="159" t="str">
        <f t="shared" si="16"/>
        <v/>
      </c>
      <c r="U104" s="159" t="str">
        <f t="shared" si="17"/>
        <v/>
      </c>
      <c r="V104" s="159" t="str">
        <f t="shared" si="18"/>
        <v/>
      </c>
      <c r="W104" s="159" t="str">
        <f t="shared" si="19"/>
        <v/>
      </c>
      <c r="X104" s="159" t="str">
        <f t="shared" si="20"/>
        <v/>
      </c>
      <c r="Y104" s="159" t="str">
        <f t="shared" si="21"/>
        <v/>
      </c>
      <c r="Z104" s="159" t="str">
        <f t="shared" si="22"/>
        <v/>
      </c>
      <c r="AA104" s="159" t="str">
        <f t="shared" si="23"/>
        <v/>
      </c>
      <c r="AB104" s="203"/>
    </row>
    <row r="105" spans="1:28" ht="17" customHeight="1">
      <c r="A105" s="273">
        <f>'statement of marks'!A105</f>
        <v>99</v>
      </c>
      <c r="B105" s="274" t="str">
        <f>'statement of marks'!D105</f>
        <v/>
      </c>
      <c r="C105" s="274" t="str">
        <f>'statement of marks'!F105</f>
        <v/>
      </c>
      <c r="D105" s="701" t="str">
        <f>'statement of marks'!H105</f>
        <v/>
      </c>
      <c r="E105" s="165" t="str">
        <f>'statement of marks'!J105</f>
        <v/>
      </c>
      <c r="F105" s="165" t="str">
        <f>'statement of marks'!K105</f>
        <v/>
      </c>
      <c r="G105" s="165" t="str">
        <f>'statement of marks'!L105</f>
        <v/>
      </c>
      <c r="H105" s="166" t="str">
        <f>'statement of marks'!B105</f>
        <v/>
      </c>
      <c r="I105" s="166"/>
      <c r="J105" s="311" t="str">
        <f>'statement of marks'!HD105</f>
        <v/>
      </c>
      <c r="K105" s="167" t="str">
        <f>'statement of marks'!HK105</f>
        <v/>
      </c>
      <c r="L105" s="197" t="str">
        <f>'statement of marks'!HL105</f>
        <v/>
      </c>
      <c r="O105" s="200" t="str">
        <f>'statement of marks'!J105</f>
        <v/>
      </c>
      <c r="P105" s="159" t="str">
        <f t="shared" si="12"/>
        <v/>
      </c>
      <c r="Q105" s="159" t="str">
        <f t="shared" si="13"/>
        <v/>
      </c>
      <c r="R105" s="159" t="str">
        <f t="shared" si="14"/>
        <v/>
      </c>
      <c r="S105" s="159" t="str">
        <f t="shared" si="15"/>
        <v/>
      </c>
      <c r="T105" s="159" t="str">
        <f t="shared" si="16"/>
        <v/>
      </c>
      <c r="U105" s="159" t="str">
        <f t="shared" si="17"/>
        <v/>
      </c>
      <c r="V105" s="159" t="str">
        <f t="shared" si="18"/>
        <v/>
      </c>
      <c r="W105" s="159" t="str">
        <f t="shared" si="19"/>
        <v/>
      </c>
      <c r="X105" s="159" t="str">
        <f t="shared" si="20"/>
        <v/>
      </c>
      <c r="Y105" s="159" t="str">
        <f t="shared" si="21"/>
        <v/>
      </c>
      <c r="Z105" s="159" t="str">
        <f t="shared" si="22"/>
        <v/>
      </c>
      <c r="AA105" s="159" t="str">
        <f t="shared" si="23"/>
        <v/>
      </c>
      <c r="AB105" s="203"/>
    </row>
    <row r="106" spans="1:28" ht="17" customHeight="1">
      <c r="A106" s="273">
        <f>'statement of marks'!A106</f>
        <v>100</v>
      </c>
      <c r="B106" s="274" t="str">
        <f>'statement of marks'!D106</f>
        <v/>
      </c>
      <c r="C106" s="274" t="str">
        <f>'statement of marks'!F106</f>
        <v/>
      </c>
      <c r="D106" s="701" t="str">
        <f>'statement of marks'!H106</f>
        <v/>
      </c>
      <c r="E106" s="165" t="str">
        <f>'statement of marks'!J106</f>
        <v/>
      </c>
      <c r="F106" s="165" t="str">
        <f>'statement of marks'!K106</f>
        <v/>
      </c>
      <c r="G106" s="165" t="str">
        <f>'statement of marks'!L106</f>
        <v/>
      </c>
      <c r="H106" s="166" t="str">
        <f>'statement of marks'!B106</f>
        <v/>
      </c>
      <c r="I106" s="166"/>
      <c r="J106" s="311" t="str">
        <f>'statement of marks'!HD106</f>
        <v/>
      </c>
      <c r="K106" s="167" t="str">
        <f>'statement of marks'!HK106</f>
        <v/>
      </c>
      <c r="L106" s="197" t="str">
        <f>'statement of marks'!HL106</f>
        <v/>
      </c>
      <c r="O106" s="200" t="str">
        <f>'statement of marks'!J106</f>
        <v/>
      </c>
      <c r="P106" s="159" t="str">
        <f t="shared" si="12"/>
        <v/>
      </c>
      <c r="Q106" s="159" t="str">
        <f t="shared" si="13"/>
        <v/>
      </c>
      <c r="R106" s="159" t="str">
        <f t="shared" si="14"/>
        <v/>
      </c>
      <c r="S106" s="159" t="str">
        <f t="shared" si="15"/>
        <v/>
      </c>
      <c r="T106" s="159" t="str">
        <f t="shared" si="16"/>
        <v/>
      </c>
      <c r="U106" s="159" t="str">
        <f t="shared" si="17"/>
        <v/>
      </c>
      <c r="V106" s="159" t="str">
        <f t="shared" si="18"/>
        <v/>
      </c>
      <c r="W106" s="159" t="str">
        <f t="shared" si="19"/>
        <v/>
      </c>
      <c r="X106" s="159" t="str">
        <f t="shared" si="20"/>
        <v/>
      </c>
      <c r="Y106" s="159" t="str">
        <f t="shared" si="21"/>
        <v/>
      </c>
      <c r="Z106" s="159" t="str">
        <f t="shared" si="22"/>
        <v/>
      </c>
      <c r="AA106" s="159" t="str">
        <f t="shared" si="23"/>
        <v/>
      </c>
      <c r="AB106" s="203"/>
    </row>
    <row r="107" spans="1:28" ht="17" customHeight="1">
      <c r="A107" s="1231" t="s">
        <v>476</v>
      </c>
      <c r="B107" s="1232"/>
      <c r="C107" s="1232"/>
      <c r="D107" s="1232"/>
      <c r="E107" s="1232"/>
      <c r="F107" s="164">
        <f>'statement of marks'!K108</f>
        <v>9</v>
      </c>
      <c r="G107" s="272" t="str">
        <f>'statement of marks'!A108</f>
        <v>g- d{;k/;kid</v>
      </c>
      <c r="H107" s="1263"/>
      <c r="I107" s="1264"/>
      <c r="J107" s="1264"/>
      <c r="K107" s="1264"/>
      <c r="L107" s="1265"/>
      <c r="O107" s="1251" t="str">
        <f>A1</f>
        <v>jk- ck- ek/;fed fo|ky; uohu] fuEckgsM+k</v>
      </c>
      <c r="P107" s="1252"/>
      <c r="Q107" s="1252"/>
      <c r="R107" s="1252"/>
      <c r="S107" s="1252"/>
      <c r="T107" s="1252"/>
      <c r="U107" s="1253" t="str">
        <f>O2</f>
        <v>tkfrokj ifj.kke</v>
      </c>
      <c r="V107" s="1253"/>
      <c r="W107" s="1253"/>
      <c r="X107" s="1253"/>
      <c r="Y107" s="1253"/>
      <c r="Z107" s="160" t="s">
        <v>81</v>
      </c>
      <c r="AA107" s="1249" t="str">
        <f>'statement of marks'!H3</f>
        <v>2015-16</v>
      </c>
      <c r="AB107" s="1250"/>
    </row>
    <row r="108" spans="1:28" ht="24" customHeight="1">
      <c r="A108" s="1231" t="s">
        <v>13</v>
      </c>
      <c r="B108" s="1232"/>
      <c r="C108" s="1232"/>
      <c r="D108" s="1232"/>
      <c r="E108" s="1232"/>
      <c r="F108" s="168">
        <f>COUNTIF($J$7:$J$106,"mRrh.kz")</f>
        <v>9</v>
      </c>
      <c r="G108" s="169" t="str">
        <f>'statement of marks'!A109</f>
        <v>g- tk¡pdrkZ</v>
      </c>
      <c r="H108" s="1263"/>
      <c r="I108" s="1264"/>
      <c r="J108" s="1264"/>
      <c r="K108" s="1264"/>
      <c r="L108" s="1265"/>
      <c r="O108" s="204"/>
      <c r="P108" s="96" t="str">
        <f t="shared" ref="P108:AB108" si="24">P3</f>
        <v>SC BOYS</v>
      </c>
      <c r="Q108" s="96" t="str">
        <f t="shared" si="24"/>
        <v>SC GIRLS</v>
      </c>
      <c r="R108" s="96" t="str">
        <f t="shared" si="24"/>
        <v>ST BOYS</v>
      </c>
      <c r="S108" s="96" t="str">
        <f t="shared" si="24"/>
        <v>ST GIRLS</v>
      </c>
      <c r="T108" s="96" t="str">
        <f t="shared" si="24"/>
        <v>OBC BOYS</v>
      </c>
      <c r="U108" s="96" t="str">
        <f t="shared" si="24"/>
        <v>OBC GIRLS</v>
      </c>
      <c r="V108" s="96" t="str">
        <f t="shared" si="24"/>
        <v>GEN BOYS</v>
      </c>
      <c r="W108" s="96" t="str">
        <f t="shared" si="24"/>
        <v>GEN GIRLS</v>
      </c>
      <c r="X108" s="96" t="str">
        <f t="shared" si="24"/>
        <v>MIN BOYS</v>
      </c>
      <c r="Y108" s="96" t="str">
        <f t="shared" si="24"/>
        <v>MIN GIRLS</v>
      </c>
      <c r="Z108" s="96" t="str">
        <f t="shared" si="24"/>
        <v>SBC BYS</v>
      </c>
      <c r="AA108" s="96" t="str">
        <f t="shared" si="24"/>
        <v>SBC GRL</v>
      </c>
      <c r="AB108" s="205" t="str">
        <f t="shared" si="24"/>
        <v>TOTAL</v>
      </c>
    </row>
    <row r="109" spans="1:28" ht="17" customHeight="1">
      <c r="A109" s="1231" t="s">
        <v>108</v>
      </c>
      <c r="B109" s="1232"/>
      <c r="C109" s="1232"/>
      <c r="D109" s="1232"/>
      <c r="E109" s="1232"/>
      <c r="F109" s="168">
        <f>COUNTIF($J$7:$J$106,"d{kksUur")</f>
        <v>0</v>
      </c>
      <c r="G109" s="170" t="str">
        <f>'statement of marks'!A110</f>
        <v>g- ijh{kk izzHkkjh</v>
      </c>
      <c r="H109" s="1263"/>
      <c r="I109" s="1264"/>
      <c r="J109" s="1264"/>
      <c r="K109" s="1264"/>
      <c r="L109" s="1265"/>
      <c r="O109" s="206" t="s">
        <v>214</v>
      </c>
      <c r="P109" s="680">
        <f>COUNTA(P7:P106)-COUNTBLANK(P7:P106)-COUNTIF(P7:P106,"Lfkkukarfjr")</f>
        <v>1</v>
      </c>
      <c r="Q109" s="680">
        <f t="shared" ref="Q109:AA109" si="25">COUNTA(Q7:Q106)-COUNTBLANK(Q7:Q106)-COUNTIF(Q7:Q106,"Lfkkukarfjr")</f>
        <v>0</v>
      </c>
      <c r="R109" s="680">
        <f t="shared" si="25"/>
        <v>1</v>
      </c>
      <c r="S109" s="680">
        <f t="shared" si="25"/>
        <v>0</v>
      </c>
      <c r="T109" s="680">
        <f t="shared" si="25"/>
        <v>7</v>
      </c>
      <c r="U109" s="680">
        <f t="shared" si="25"/>
        <v>0</v>
      </c>
      <c r="V109" s="680">
        <f>COUNTA(V7:V106)-COUNTBLANK(V7:V106)-COUNTIF(V7:V106,"Lfkkukarfjr")</f>
        <v>4</v>
      </c>
      <c r="W109" s="680">
        <f t="shared" si="25"/>
        <v>2</v>
      </c>
      <c r="X109" s="680">
        <f t="shared" si="25"/>
        <v>0</v>
      </c>
      <c r="Y109" s="680">
        <f t="shared" si="25"/>
        <v>0</v>
      </c>
      <c r="Z109" s="680">
        <f t="shared" si="25"/>
        <v>0</v>
      </c>
      <c r="AA109" s="680">
        <f t="shared" si="25"/>
        <v>0</v>
      </c>
      <c r="AB109" s="682">
        <f t="shared" ref="AB109:AB114" si="26">SUM(P109:AA109)</f>
        <v>15</v>
      </c>
    </row>
    <row r="110" spans="1:28" ht="17" customHeight="1" thickBot="1">
      <c r="A110" s="1257" t="s">
        <v>5</v>
      </c>
      <c r="B110" s="1258"/>
      <c r="C110" s="1258"/>
      <c r="D110" s="1258"/>
      <c r="E110" s="1258"/>
      <c r="F110" s="198">
        <f>F108/F107*100</f>
        <v>100</v>
      </c>
      <c r="G110" s="199" t="str">
        <f>'statement of marks'!A111</f>
        <v>g- laLFkk iz/kku</v>
      </c>
      <c r="H110" s="1266"/>
      <c r="I110" s="1267"/>
      <c r="J110" s="1267"/>
      <c r="K110" s="1267"/>
      <c r="L110" s="1268"/>
      <c r="O110" s="206" t="s">
        <v>13</v>
      </c>
      <c r="P110" s="680">
        <f>COUNTIF(P7:P106,"mRrh.kZ")</f>
        <v>1</v>
      </c>
      <c r="Q110" s="680">
        <f t="shared" ref="Q110:AA110" si="27">COUNTIF(Q7:Q106,"mRrh.kZ")</f>
        <v>0</v>
      </c>
      <c r="R110" s="680">
        <f t="shared" si="27"/>
        <v>1</v>
      </c>
      <c r="S110" s="680">
        <f t="shared" si="27"/>
        <v>0</v>
      </c>
      <c r="T110" s="680">
        <f t="shared" si="27"/>
        <v>4</v>
      </c>
      <c r="U110" s="680">
        <f t="shared" si="27"/>
        <v>0</v>
      </c>
      <c r="V110" s="680">
        <f t="shared" si="27"/>
        <v>2</v>
      </c>
      <c r="W110" s="680">
        <f t="shared" si="27"/>
        <v>1</v>
      </c>
      <c r="X110" s="680">
        <f t="shared" si="27"/>
        <v>0</v>
      </c>
      <c r="Y110" s="680">
        <f t="shared" si="27"/>
        <v>0</v>
      </c>
      <c r="Z110" s="680">
        <f t="shared" si="27"/>
        <v>0</v>
      </c>
      <c r="AA110" s="680">
        <f t="shared" si="27"/>
        <v>0</v>
      </c>
      <c r="AB110" s="682">
        <f t="shared" si="26"/>
        <v>9</v>
      </c>
    </row>
    <row r="111" spans="1:28" ht="19" customHeight="1">
      <c r="A111" s="161"/>
      <c r="B111" s="161"/>
      <c r="C111" s="161"/>
      <c r="D111" s="161"/>
      <c r="E111" s="161"/>
      <c r="F111" s="161"/>
      <c r="G111" s="161"/>
      <c r="H111" s="161"/>
      <c r="I111" s="161"/>
      <c r="J111" s="161"/>
      <c r="K111" s="161"/>
      <c r="L111" s="161"/>
      <c r="O111" s="206" t="s">
        <v>108</v>
      </c>
      <c r="P111" s="680">
        <f>COUNTIF(P7:P106,"d{kksUur")</f>
        <v>0</v>
      </c>
      <c r="Q111" s="680">
        <f t="shared" ref="Q111:AA111" si="28">COUNTIF(Q7:Q106,"d{kksUur")</f>
        <v>0</v>
      </c>
      <c r="R111" s="680">
        <f t="shared" si="28"/>
        <v>0</v>
      </c>
      <c r="S111" s="680">
        <f t="shared" si="28"/>
        <v>0</v>
      </c>
      <c r="T111" s="680">
        <f t="shared" si="28"/>
        <v>0</v>
      </c>
      <c r="U111" s="680">
        <f t="shared" si="28"/>
        <v>0</v>
      </c>
      <c r="V111" s="680">
        <f t="shared" si="28"/>
        <v>0</v>
      </c>
      <c r="W111" s="680">
        <f t="shared" si="28"/>
        <v>0</v>
      </c>
      <c r="X111" s="680">
        <f t="shared" si="28"/>
        <v>0</v>
      </c>
      <c r="Y111" s="680">
        <f t="shared" si="28"/>
        <v>0</v>
      </c>
      <c r="Z111" s="680">
        <f t="shared" si="28"/>
        <v>0</v>
      </c>
      <c r="AA111" s="680">
        <f t="shared" si="28"/>
        <v>0</v>
      </c>
      <c r="AB111" s="682">
        <f t="shared" si="26"/>
        <v>0</v>
      </c>
    </row>
    <row r="112" spans="1:28" ht="17" customHeight="1">
      <c r="A112" s="161"/>
      <c r="B112" s="161"/>
      <c r="C112" s="161"/>
      <c r="D112" s="161"/>
      <c r="E112" s="161"/>
      <c r="F112" s="161"/>
      <c r="G112" s="161"/>
      <c r="H112" s="161"/>
      <c r="I112" s="161"/>
      <c r="J112" s="161"/>
      <c r="K112" s="161"/>
      <c r="L112" s="161"/>
      <c r="O112" s="206" t="s">
        <v>543</v>
      </c>
      <c r="P112" s="680">
        <f>COUNTIF(P7:P106,"Mzki")</f>
        <v>0</v>
      </c>
      <c r="Q112" s="680">
        <f t="shared" ref="Q112:AA112" si="29">COUNTIF(Q7:Q106,"Mzki")</f>
        <v>0</v>
      </c>
      <c r="R112" s="680">
        <f t="shared" si="29"/>
        <v>0</v>
      </c>
      <c r="S112" s="680">
        <f t="shared" si="29"/>
        <v>0</v>
      </c>
      <c r="T112" s="680">
        <f t="shared" si="29"/>
        <v>0</v>
      </c>
      <c r="U112" s="680">
        <f t="shared" si="29"/>
        <v>0</v>
      </c>
      <c r="V112" s="680">
        <f t="shared" si="29"/>
        <v>1</v>
      </c>
      <c r="W112" s="680">
        <f t="shared" si="29"/>
        <v>0</v>
      </c>
      <c r="X112" s="680">
        <f t="shared" si="29"/>
        <v>0</v>
      </c>
      <c r="Y112" s="680">
        <f t="shared" si="29"/>
        <v>0</v>
      </c>
      <c r="Z112" s="680">
        <f t="shared" si="29"/>
        <v>0</v>
      </c>
      <c r="AA112" s="680">
        <f t="shared" si="29"/>
        <v>0</v>
      </c>
      <c r="AB112" s="682">
        <f t="shared" si="26"/>
        <v>1</v>
      </c>
    </row>
    <row r="113" spans="1:28" ht="14" customHeight="1">
      <c r="A113" s="161"/>
      <c r="B113" s="161"/>
      <c r="C113" s="161"/>
      <c r="D113" s="161"/>
      <c r="E113" s="161"/>
      <c r="F113" s="161"/>
      <c r="G113" s="161"/>
      <c r="H113" s="161"/>
      <c r="I113" s="161"/>
      <c r="J113" s="161"/>
      <c r="K113" s="161"/>
      <c r="L113" s="161"/>
      <c r="O113" s="206" t="s">
        <v>544</v>
      </c>
      <c r="P113" s="680">
        <f>COUNTIF(P7:P106,"vuqifLFkr")</f>
        <v>0</v>
      </c>
      <c r="Q113" s="680">
        <f t="shared" ref="Q113:AA113" si="30">COUNTIF(Q7:Q106,"vuqifLFkr")</f>
        <v>0</v>
      </c>
      <c r="R113" s="680">
        <f t="shared" si="30"/>
        <v>0</v>
      </c>
      <c r="S113" s="680">
        <f t="shared" si="30"/>
        <v>0</v>
      </c>
      <c r="T113" s="680">
        <f t="shared" si="30"/>
        <v>3</v>
      </c>
      <c r="U113" s="680">
        <f t="shared" si="30"/>
        <v>0</v>
      </c>
      <c r="V113" s="680">
        <f t="shared" si="30"/>
        <v>1</v>
      </c>
      <c r="W113" s="680">
        <f t="shared" si="30"/>
        <v>0</v>
      </c>
      <c r="X113" s="680">
        <f t="shared" si="30"/>
        <v>0</v>
      </c>
      <c r="Y113" s="680">
        <f t="shared" si="30"/>
        <v>0</v>
      </c>
      <c r="Z113" s="680">
        <f t="shared" si="30"/>
        <v>0</v>
      </c>
      <c r="AA113" s="680">
        <f t="shared" si="30"/>
        <v>0</v>
      </c>
      <c r="AB113" s="682">
        <f t="shared" si="26"/>
        <v>4</v>
      </c>
    </row>
    <row r="114" spans="1:28" ht="15">
      <c r="A114" s="161"/>
      <c r="B114" s="161"/>
      <c r="C114" s="161"/>
      <c r="D114" s="161"/>
      <c r="E114" s="161"/>
      <c r="F114" s="161"/>
      <c r="G114" s="161"/>
      <c r="H114" s="161"/>
      <c r="I114" s="161"/>
      <c r="J114" s="161"/>
      <c r="K114" s="161"/>
      <c r="L114" s="161"/>
      <c r="O114" s="206" t="s">
        <v>115</v>
      </c>
      <c r="P114" s="683">
        <f t="shared" ref="P114:AA114" si="31">COUNTIF(P7:P106,"LFkkukarfjr")</f>
        <v>0</v>
      </c>
      <c r="Q114" s="683">
        <f t="shared" si="31"/>
        <v>0</v>
      </c>
      <c r="R114" s="683">
        <f t="shared" si="31"/>
        <v>0</v>
      </c>
      <c r="S114" s="683">
        <f t="shared" si="31"/>
        <v>0</v>
      </c>
      <c r="T114" s="683">
        <f t="shared" si="31"/>
        <v>0</v>
      </c>
      <c r="U114" s="683">
        <f t="shared" si="31"/>
        <v>0</v>
      </c>
      <c r="V114" s="683">
        <f t="shared" si="31"/>
        <v>0</v>
      </c>
      <c r="W114" s="683">
        <f t="shared" si="31"/>
        <v>0</v>
      </c>
      <c r="X114" s="683">
        <f t="shared" si="31"/>
        <v>0</v>
      </c>
      <c r="Y114" s="683">
        <f t="shared" si="31"/>
        <v>0</v>
      </c>
      <c r="Z114" s="683">
        <f t="shared" si="31"/>
        <v>0</v>
      </c>
      <c r="AA114" s="683">
        <f t="shared" si="31"/>
        <v>0</v>
      </c>
      <c r="AB114" s="682">
        <f t="shared" si="26"/>
        <v>0</v>
      </c>
    </row>
    <row r="115" spans="1:28" ht="19" thickBot="1">
      <c r="O115" s="702" t="s">
        <v>213</v>
      </c>
      <c r="P115" s="684">
        <f t="shared" ref="P115:AB115" si="32">IF(P109=0,"",P110/P109*100)</f>
        <v>100</v>
      </c>
      <c r="Q115" s="684" t="str">
        <f t="shared" si="32"/>
        <v/>
      </c>
      <c r="R115" s="684">
        <f t="shared" si="32"/>
        <v>100</v>
      </c>
      <c r="S115" s="684" t="str">
        <f t="shared" si="32"/>
        <v/>
      </c>
      <c r="T115" s="684">
        <f t="shared" si="32"/>
        <v>57.142857142857139</v>
      </c>
      <c r="U115" s="684" t="str">
        <f t="shared" si="32"/>
        <v/>
      </c>
      <c r="V115" s="684">
        <f t="shared" si="32"/>
        <v>50</v>
      </c>
      <c r="W115" s="684">
        <f t="shared" si="32"/>
        <v>50</v>
      </c>
      <c r="X115" s="684" t="str">
        <f t="shared" si="32"/>
        <v/>
      </c>
      <c r="Y115" s="684" t="str">
        <f t="shared" si="32"/>
        <v/>
      </c>
      <c r="Z115" s="684" t="str">
        <f t="shared" si="32"/>
        <v/>
      </c>
      <c r="AA115" s="684" t="str">
        <f t="shared" si="32"/>
        <v/>
      </c>
      <c r="AB115" s="685">
        <f t="shared" si="32"/>
        <v>60</v>
      </c>
    </row>
    <row r="116" spans="1:28" ht="18"/>
    <row r="117" spans="1:28" ht="18"/>
    <row r="118" spans="1:28" ht="18"/>
    <row r="119" spans="1:28" ht="18"/>
    <row r="120" spans="1:28" ht="18"/>
    <row r="121" spans="1:28" ht="18"/>
  </sheetData>
  <sheetProtection password="CC1C" sheet="1" objects="1" scenarios="1" formatCells="0" formatColumns="0" formatRows="0" autoFilter="0"/>
  <protectedRanges>
    <protectedRange password="EA02" sqref="L111:L112 G111:G112 A1:K1 M2:N112 I3 O115 I4:J106 P111:AA111 F107:F112 A3:E112 G107:L110 F3:H106 K3:L106 AC2:IO65531 A113:N65531 O116:AB65531" name="sc st obc"/>
    <protectedRange password="EA02" sqref="U108:W108 U107:V107 X107:AB108 O7:AB106 Q107:T108 P107:P110 Q110:AA110 O114:AB114 Q109:AB109 O107:O113 AB110:AB113" name="caste wise result"/>
  </protectedRanges>
  <mergeCells count="29">
    <mergeCell ref="A108:E108"/>
    <mergeCell ref="F4:F6"/>
    <mergeCell ref="A109:E109"/>
    <mergeCell ref="A110:E110"/>
    <mergeCell ref="K3:K6"/>
    <mergeCell ref="A3:C3"/>
    <mergeCell ref="A4:A6"/>
    <mergeCell ref="B4:B6"/>
    <mergeCell ref="C4:C6"/>
    <mergeCell ref="E4:E6"/>
    <mergeCell ref="H107:L107"/>
    <mergeCell ref="H108:L108"/>
    <mergeCell ref="H109:L109"/>
    <mergeCell ref="H110:L110"/>
    <mergeCell ref="I3:J3"/>
    <mergeCell ref="G4:G6"/>
    <mergeCell ref="O2:AB2"/>
    <mergeCell ref="AA107:AB107"/>
    <mergeCell ref="O107:T107"/>
    <mergeCell ref="U107:Y107"/>
    <mergeCell ref="O1:AB1"/>
    <mergeCell ref="A107:E107"/>
    <mergeCell ref="L3:L6"/>
    <mergeCell ref="H1:L1"/>
    <mergeCell ref="H4:H6"/>
    <mergeCell ref="J4:J6"/>
    <mergeCell ref="A1:G1"/>
    <mergeCell ref="D4:D6"/>
    <mergeCell ref="I4:I6"/>
  </mergeCells>
  <conditionalFormatting sqref="A3:G3 A4 U107 B4:D6 E4:J4 B7:I106 Z107:AA107 O2:AB6 AB7:AB106 O115 O7:O107 K3:L3 K7:L106 A7:A111 E107:G110 O114:AB114 O108:AB111">
    <cfRule type="cellIs" dxfId="966" priority="55" operator="equal">
      <formula>0</formula>
    </cfRule>
  </conditionalFormatting>
  <conditionalFormatting sqref="C115:D1048576 C3:D110">
    <cfRule type="containsText" dxfId="965" priority="50" stopIfTrue="1" operator="containsText" text="nso">
      <formula>NOT(ISERROR(SEARCH("nso",C3)))</formula>
    </cfRule>
  </conditionalFormatting>
  <conditionalFormatting sqref="AB7:AB106">
    <cfRule type="cellIs" dxfId="964" priority="31" operator="equal">
      <formula>0</formula>
    </cfRule>
  </conditionalFormatting>
  <conditionalFormatting sqref="P7:AB106">
    <cfRule type="containsText" dxfId="963" priority="16" operator="containsText" text="mRrh.kZ">
      <formula>NOT(ISERROR(SEARCH("mRrh.kZ",P7)))</formula>
    </cfRule>
    <cfRule type="containsText" dxfId="962" priority="17" operator="containsText" text="d{kksUur">
      <formula>NOT(ISERROR(SEARCH("d{kksUur",P7)))</formula>
    </cfRule>
  </conditionalFormatting>
  <conditionalFormatting sqref="J7:J106">
    <cfRule type="containsText" dxfId="961" priority="10" operator="containsText" text="d{kksUur">
      <formula>NOT(ISERROR(SEARCH("d{kksUur",J7)))</formula>
    </cfRule>
    <cfRule type="containsText" dxfId="960" priority="11" operator="containsText" text="mRrh.kZ">
      <formula>NOT(ISERROR(SEARCH("mRrh.kZ",J7)))</formula>
    </cfRule>
  </conditionalFormatting>
  <conditionalFormatting sqref="J7:J106">
    <cfRule type="containsText" dxfId="959" priority="8" operator="containsText" text="d{kksUur">
      <formula>NOT(ISERROR(SEARCH("d{kksUur",J7)))</formula>
    </cfRule>
    <cfRule type="containsText" dxfId="958" priority="9" operator="containsText" text="lk- mRrh.kZ">
      <formula>NOT(ISERROR(SEARCH("lk- mRrh.kZ",J7)))</formula>
    </cfRule>
  </conditionalFormatting>
  <conditionalFormatting sqref="J7:J106">
    <cfRule type="containsText" dxfId="957" priority="7" operator="containsText" text="vuqRrh.kZ">
      <formula>NOT(ISERROR(SEARCH("vuqRrh.kZ",J7)))</formula>
    </cfRule>
  </conditionalFormatting>
  <conditionalFormatting sqref="O112">
    <cfRule type="cellIs" dxfId="956" priority="6" operator="equal">
      <formula>0</formula>
    </cfRule>
  </conditionalFormatting>
  <conditionalFormatting sqref="O113">
    <cfRule type="cellIs" dxfId="955" priority="5" operator="equal">
      <formula>0</formula>
    </cfRule>
  </conditionalFormatting>
  <conditionalFormatting sqref="P112:AA112">
    <cfRule type="cellIs" dxfId="954" priority="4" operator="equal">
      <formula>0</formula>
    </cfRule>
  </conditionalFormatting>
  <conditionalFormatting sqref="P113:AA113">
    <cfRule type="cellIs" dxfId="953" priority="3" operator="equal">
      <formula>0</formula>
    </cfRule>
  </conditionalFormatting>
  <conditionalFormatting sqref="AB112:AB113">
    <cfRule type="cellIs" dxfId="952" priority="1" operator="equal">
      <formula>0</formula>
    </cfRule>
  </conditionalFormatting>
  <hyperlinks>
    <hyperlink ref="O2:AB2" location="'result aggregate'!V106:AH111" display="tkfrokj ifj.kke"/>
  </hyperlinks>
  <pageMargins left="0.5" right="0.5" top="0.5" bottom="0.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1901"/>
  <sheetViews>
    <sheetView view="pageLayout" zoomScale="150" workbookViewId="0">
      <selection sqref="A1:I1"/>
    </sheetView>
  </sheetViews>
  <sheetFormatPr baseColWidth="10" defaultColWidth="8.83203125" defaultRowHeight="19.25" customHeight="1" x14ac:dyDescent="0"/>
  <cols>
    <col min="1" max="1" width="1.6640625" style="67" customWidth="1"/>
    <col min="2" max="2" width="11.83203125" style="67" customWidth="1"/>
    <col min="3" max="3" width="13.33203125" style="67" customWidth="1"/>
    <col min="4" max="4" width="10.5" style="67" customWidth="1"/>
    <col min="5" max="5" width="7.5" style="67" customWidth="1"/>
    <col min="6" max="6" width="11" style="67" customWidth="1"/>
    <col min="7" max="7" width="9.1640625" style="238" customWidth="1"/>
    <col min="8" max="8" width="7.5" style="238" customWidth="1"/>
    <col min="9" max="9" width="14.83203125" style="238" customWidth="1"/>
    <col min="10" max="16384" width="8.83203125" style="67"/>
  </cols>
  <sheetData>
    <row r="1" spans="1:9" ht="19.25" customHeight="1" thickTop="1">
      <c r="A1" s="1282" t="s">
        <v>47</v>
      </c>
      <c r="B1" s="1283"/>
      <c r="C1" s="1283"/>
      <c r="D1" s="1283"/>
      <c r="E1" s="1283"/>
      <c r="F1" s="1283"/>
      <c r="G1" s="1283"/>
      <c r="H1" s="1283"/>
      <c r="I1" s="1284"/>
    </row>
    <row r="2" spans="1:9" ht="19.25" customHeight="1">
      <c r="A2" s="1285" t="str">
        <f>IF(details!$M$3="SECONDARY","¼ek/;fed f'k{kk½",IF(details!$M$3="ELEMENTaRY","¼izkjfEHkd f'k{kk½"))</f>
        <v>¼ek/;fed f'k{kk½</v>
      </c>
      <c r="B2" s="1276"/>
      <c r="C2" s="1276"/>
      <c r="D2" s="1276"/>
      <c r="E2" s="1276"/>
      <c r="F2" s="1276"/>
      <c r="G2" s="1276"/>
      <c r="H2" s="1276"/>
      <c r="I2" s="1286"/>
    </row>
    <row r="3" spans="1:9" ht="19.25" customHeight="1">
      <c r="A3" s="1287" t="s">
        <v>139</v>
      </c>
      <c r="B3" s="1288"/>
      <c r="C3" s="1288"/>
      <c r="D3" s="1288"/>
      <c r="E3" s="1288"/>
      <c r="F3" s="1288"/>
      <c r="G3" s="1288"/>
      <c r="H3" s="1288"/>
      <c r="I3" s="1289"/>
    </row>
    <row r="4" spans="1:9" ht="19.25" customHeight="1">
      <c r="A4" s="1285" t="s">
        <v>140</v>
      </c>
      <c r="B4" s="1276"/>
      <c r="C4" s="1276"/>
      <c r="D4" s="1276"/>
      <c r="E4" s="1276"/>
      <c r="F4" s="1276"/>
      <c r="G4" s="1276"/>
      <c r="H4" s="1276"/>
      <c r="I4" s="1286"/>
    </row>
    <row r="5" spans="1:9" ht="19.25" customHeight="1">
      <c r="A5" s="68"/>
      <c r="B5" s="1276"/>
      <c r="C5" s="1276"/>
      <c r="D5" s="1276"/>
      <c r="E5" s="62" t="s">
        <v>162</v>
      </c>
      <c r="F5" s="75" t="str">
        <f>IF(AND('statement of marks'!$C$3=8,'statement of marks'!HD7="mRrh.kZ"),'statement of marks'!$H$3,"")</f>
        <v/>
      </c>
      <c r="G5" s="1276"/>
      <c r="H5" s="1276"/>
      <c r="I5" s="1286"/>
    </row>
    <row r="6" spans="1:9" ht="19.25" customHeight="1">
      <c r="A6" s="1280"/>
      <c r="B6" s="65" t="s">
        <v>154</v>
      </c>
      <c r="C6" s="65" t="s">
        <v>141</v>
      </c>
      <c r="D6" s="1274" t="s">
        <v>158</v>
      </c>
      <c r="E6" s="1274"/>
      <c r="F6" s="1274"/>
      <c r="G6" s="234" t="s">
        <v>175</v>
      </c>
      <c r="H6" s="234" t="s">
        <v>159</v>
      </c>
      <c r="I6" s="237" t="str">
        <f>'statement of marks'!$J$3</f>
        <v xml:space="preserve">fo|ky; dk Mk;l dksM+ </v>
      </c>
    </row>
    <row r="7" spans="1:9" ht="19.25" customHeight="1">
      <c r="A7" s="1280"/>
      <c r="B7" s="63" t="str">
        <f>details!$I$3</f>
        <v>fpRrkSM+x&lt;+</v>
      </c>
      <c r="C7" s="63" t="str">
        <f>details!$F$3</f>
        <v>fuEckgsM+k</v>
      </c>
      <c r="D7" s="1274" t="str">
        <f>details!$A$1</f>
        <v>jk- ck- ek/;fed fo|ky; uohu] fuEckgsM+k</v>
      </c>
      <c r="E7" s="1274"/>
      <c r="F7" s="1274"/>
      <c r="G7" s="73">
        <f>IF(details!F7="","",details!F7)</f>
        <v>965</v>
      </c>
      <c r="H7" s="73" t="str">
        <f>IF(details!D7="","",details!D7)</f>
        <v>drop</v>
      </c>
      <c r="I7" s="74" t="str">
        <f>details!$K$1</f>
        <v xml:space="preserve">08291009401   </v>
      </c>
    </row>
    <row r="8" spans="1:9" ht="19.25" customHeight="1">
      <c r="A8" s="1280"/>
      <c r="B8" s="1274" t="s">
        <v>142</v>
      </c>
      <c r="C8" s="1274"/>
      <c r="D8" s="1274"/>
      <c r="E8" s="1274"/>
      <c r="F8" s="1274"/>
      <c r="G8" s="1274"/>
      <c r="H8" s="1274"/>
      <c r="I8" s="1275"/>
    </row>
    <row r="9" spans="1:9" ht="19.25" customHeight="1">
      <c r="A9" s="1280"/>
      <c r="B9" s="1274" t="s">
        <v>143</v>
      </c>
      <c r="C9" s="1274"/>
      <c r="D9" s="1274" t="str">
        <f>IF(details!J7="","",details!J7)</f>
        <v>v 001</v>
      </c>
      <c r="E9" s="1274"/>
      <c r="F9" s="1274"/>
      <c r="G9" s="1274"/>
      <c r="H9" s="1274"/>
      <c r="I9" s="1275"/>
    </row>
    <row r="10" spans="1:9" ht="19.25" customHeight="1">
      <c r="A10" s="1280"/>
      <c r="B10" s="1274" t="s">
        <v>144</v>
      </c>
      <c r="C10" s="1274"/>
      <c r="D10" s="1274" t="str">
        <f>(IF(details!K7="","",details!K7))</f>
        <v>c 001</v>
      </c>
      <c r="E10" s="1274"/>
      <c r="F10" s="1274"/>
      <c r="G10" s="1274"/>
      <c r="H10" s="1274"/>
      <c r="I10" s="1275"/>
    </row>
    <row r="11" spans="1:9" ht="19.25" customHeight="1">
      <c r="A11" s="1280"/>
      <c r="B11" s="1274" t="s">
        <v>145</v>
      </c>
      <c r="C11" s="1274"/>
      <c r="D11" s="1274" t="str">
        <f>IF(details!L7="","",details!L7)</f>
        <v>l 001</v>
      </c>
      <c r="E11" s="1274"/>
      <c r="F11" s="1274"/>
      <c r="G11" s="1274"/>
      <c r="H11" s="1274"/>
      <c r="I11" s="1275"/>
    </row>
    <row r="12" spans="1:9" ht="19.25" customHeight="1">
      <c r="A12" s="1280"/>
      <c r="B12" s="1274" t="s">
        <v>146</v>
      </c>
      <c r="C12" s="1274"/>
      <c r="D12" s="1278">
        <f>IF(details!H7="","",details!H7)</f>
        <v>36811</v>
      </c>
      <c r="E12" s="1278"/>
      <c r="F12" s="1278"/>
      <c r="G12" s="1278"/>
      <c r="H12" s="1278"/>
      <c r="I12" s="1279"/>
    </row>
    <row r="13" spans="1:9" ht="19.25" customHeight="1">
      <c r="A13" s="1280"/>
      <c r="B13" s="1274" t="s">
        <v>147</v>
      </c>
      <c r="C13" s="1274"/>
      <c r="D13" s="1274" t="str">
        <f>IF('statement of marks'!I7="","",'statement of marks'!I7)</f>
        <v xml:space="preserve">ckjg vDVwcj] nks gtkj </v>
      </c>
      <c r="E13" s="1274"/>
      <c r="F13" s="1274"/>
      <c r="G13" s="1274"/>
      <c r="H13" s="1274"/>
      <c r="I13" s="1275"/>
    </row>
    <row r="14" spans="1:9" ht="19.25" customHeight="1">
      <c r="A14" s="1280"/>
      <c r="B14" s="1274" t="s">
        <v>103</v>
      </c>
      <c r="C14" s="1274"/>
      <c r="D14" s="1274" t="str">
        <f>IF(details!M7="","",details!M7)</f>
        <v>D 001</v>
      </c>
      <c r="E14" s="1274"/>
      <c r="F14" s="1274"/>
      <c r="G14" s="1274"/>
      <c r="H14" s="1274"/>
      <c r="I14" s="1275"/>
    </row>
    <row r="15" spans="1:9" ht="19.25" customHeight="1">
      <c r="A15" s="1280"/>
      <c r="B15" s="1273"/>
      <c r="C15" s="1273"/>
      <c r="D15" s="63" t="s">
        <v>148</v>
      </c>
      <c r="E15" s="73" t="str">
        <f>F5</f>
        <v/>
      </c>
      <c r="F15" s="1274" t="str">
        <f>IF('statement of marks'!$C$3=8,"esa izkjafHkd f'k{kk ¼d{kk 8 rd½ iw.kZ dj yh gSA","")</f>
        <v/>
      </c>
      <c r="G15" s="1274"/>
      <c r="H15" s="1274"/>
      <c r="I15" s="1275"/>
    </row>
    <row r="16" spans="1:9" ht="19.25" customHeight="1">
      <c r="A16" s="1280"/>
      <c r="B16" s="65" t="s">
        <v>149</v>
      </c>
      <c r="C16" s="71">
        <f>details!$O$4</f>
        <v>42460</v>
      </c>
      <c r="D16" s="1277"/>
      <c r="E16" s="1277"/>
      <c r="F16" s="1271"/>
      <c r="G16" s="1271"/>
      <c r="H16" s="1271"/>
      <c r="I16" s="1272"/>
    </row>
    <row r="17" spans="1:9" ht="19.25" customHeight="1">
      <c r="A17" s="1280"/>
      <c r="B17" s="64"/>
      <c r="C17" s="1276" t="s">
        <v>150</v>
      </c>
      <c r="D17" s="1276"/>
      <c r="E17" s="1276"/>
      <c r="F17" s="63"/>
      <c r="G17" s="1276" t="s">
        <v>152</v>
      </c>
      <c r="H17" s="1276"/>
      <c r="I17" s="1286"/>
    </row>
    <row r="18" spans="1:9" ht="19.25" customHeight="1">
      <c r="A18" s="1280"/>
      <c r="B18" s="64"/>
      <c r="C18" s="62" t="str">
        <f>IF(details!$K$3="B.E.O.","Cykd",IF(details!$K$3="D.E.O.","ftyk",""))</f>
        <v>ftyk</v>
      </c>
      <c r="D18" s="63" t="s">
        <v>174</v>
      </c>
      <c r="E18" s="70" t="str">
        <f>IF(details!$M$3="SECONDARY","ek/;fed",IF(details!$M$3="ELEMENTaRY","izkjfEHkd",""))</f>
        <v>ek/;fed</v>
      </c>
      <c r="F18" s="62" t="s">
        <v>153</v>
      </c>
      <c r="G18" s="1276" t="str">
        <f>details!$F$4</f>
        <v>Jh jk/ks';ke tk'kh</v>
      </c>
      <c r="H18" s="1276"/>
      <c r="I18" s="1286"/>
    </row>
    <row r="19" spans="1:9" ht="19.25" customHeight="1" thickBot="1">
      <c r="A19" s="1281"/>
      <c r="B19" s="66"/>
      <c r="C19" s="1292" t="s">
        <v>163</v>
      </c>
      <c r="D19" s="1292"/>
      <c r="E19" s="1292"/>
      <c r="F19" s="69" t="s">
        <v>163</v>
      </c>
      <c r="G19" s="1290"/>
      <c r="H19" s="1290"/>
      <c r="I19" s="1291"/>
    </row>
    <row r="20" spans="1:9" ht="19.25" customHeight="1" thickTop="1">
      <c r="A20" s="1282" t="s">
        <v>47</v>
      </c>
      <c r="B20" s="1283"/>
      <c r="C20" s="1283"/>
      <c r="D20" s="1283"/>
      <c r="E20" s="1283"/>
      <c r="F20" s="1283"/>
      <c r="G20" s="1283"/>
      <c r="H20" s="1283"/>
      <c r="I20" s="1284"/>
    </row>
    <row r="21" spans="1:9" ht="19.25" customHeight="1">
      <c r="A21" s="1285" t="str">
        <f>IF(details!$M$3="SECONDARY","¼ek/;fed f'k{kk½",IF(details!$M$3="ELEMENTaRY","¼izkjfEHkd f'k{kk½"))</f>
        <v>¼ek/;fed f'k{kk½</v>
      </c>
      <c r="B21" s="1276"/>
      <c r="C21" s="1276"/>
      <c r="D21" s="1276"/>
      <c r="E21" s="1276"/>
      <c r="F21" s="1276"/>
      <c r="G21" s="1276"/>
      <c r="H21" s="1276"/>
      <c r="I21" s="1286"/>
    </row>
    <row r="22" spans="1:9" ht="19.25" customHeight="1">
      <c r="A22" s="1287" t="s">
        <v>139</v>
      </c>
      <c r="B22" s="1288"/>
      <c r="C22" s="1288"/>
      <c r="D22" s="1288"/>
      <c r="E22" s="1288"/>
      <c r="F22" s="1288"/>
      <c r="G22" s="1288"/>
      <c r="H22" s="1288"/>
      <c r="I22" s="1289"/>
    </row>
    <row r="23" spans="1:9" ht="19.25" customHeight="1">
      <c r="A23" s="1285" t="s">
        <v>140</v>
      </c>
      <c r="B23" s="1276"/>
      <c r="C23" s="1276"/>
      <c r="D23" s="1276"/>
      <c r="E23" s="1276"/>
      <c r="F23" s="1276"/>
      <c r="G23" s="1276"/>
      <c r="H23" s="1276"/>
      <c r="I23" s="1286"/>
    </row>
    <row r="24" spans="1:9" ht="19.25" customHeight="1">
      <c r="A24" s="68"/>
      <c r="B24" s="1276"/>
      <c r="C24" s="1276"/>
      <c r="D24" s="1276"/>
      <c r="E24" s="62" t="s">
        <v>162</v>
      </c>
      <c r="F24" s="75" t="str">
        <f>IF(AND('statement of marks'!$C$3=8,'statement of marks'!HD8="mRrh.kZ"),'statement of marks'!$H$3,"")</f>
        <v/>
      </c>
      <c r="G24" s="1276"/>
      <c r="H24" s="1276"/>
      <c r="I24" s="1286"/>
    </row>
    <row r="25" spans="1:9" ht="19.25" customHeight="1">
      <c r="A25" s="1280"/>
      <c r="B25" s="72" t="s">
        <v>154</v>
      </c>
      <c r="C25" s="72" t="s">
        <v>141</v>
      </c>
      <c r="D25" s="1274" t="s">
        <v>158</v>
      </c>
      <c r="E25" s="1274"/>
      <c r="F25" s="1274"/>
      <c r="G25" s="234" t="s">
        <v>175</v>
      </c>
      <c r="H25" s="234" t="s">
        <v>159</v>
      </c>
      <c r="I25" s="237" t="str">
        <f>'statement of marks'!$J$3</f>
        <v xml:space="preserve">fo|ky; dk Mk;l dksM+ </v>
      </c>
    </row>
    <row r="26" spans="1:9" ht="19.25" customHeight="1">
      <c r="A26" s="1280"/>
      <c r="B26" s="63" t="str">
        <f>details!$I$3</f>
        <v>fpRrkSM+x&lt;+</v>
      </c>
      <c r="C26" s="63" t="str">
        <f>details!$F$3</f>
        <v>fuEckgsM+k</v>
      </c>
      <c r="D26" s="1274" t="str">
        <f>details!$A$1</f>
        <v>jk- ck- ek/;fed fo|ky; uohu] fuEckgsM+k</v>
      </c>
      <c r="E26" s="1274"/>
      <c r="F26" s="1274"/>
      <c r="G26" s="73">
        <f>IF(details!F8="","",details!F8)</f>
        <v>967</v>
      </c>
      <c r="H26" s="73">
        <f>IF(details!D8="","",details!D8)</f>
        <v>802</v>
      </c>
      <c r="I26" s="74" t="str">
        <f>details!$K$1</f>
        <v xml:space="preserve">08291009401   </v>
      </c>
    </row>
    <row r="27" spans="1:9" ht="19.25" customHeight="1">
      <c r="A27" s="1280"/>
      <c r="B27" s="1274" t="s">
        <v>142</v>
      </c>
      <c r="C27" s="1274"/>
      <c r="D27" s="1274"/>
      <c r="E27" s="1274"/>
      <c r="F27" s="1274"/>
      <c r="G27" s="1274"/>
      <c r="H27" s="1274"/>
      <c r="I27" s="1275"/>
    </row>
    <row r="28" spans="1:9" ht="19.25" customHeight="1">
      <c r="A28" s="1280"/>
      <c r="B28" s="1274" t="s">
        <v>143</v>
      </c>
      <c r="C28" s="1274"/>
      <c r="D28" s="1274" t="str">
        <f>IF(details!J8="","",details!J8)</f>
        <v>v 002</v>
      </c>
      <c r="E28" s="1274"/>
      <c r="F28" s="1274"/>
      <c r="G28" s="1274"/>
      <c r="H28" s="1274"/>
      <c r="I28" s="1275"/>
    </row>
    <row r="29" spans="1:9" ht="19.25" customHeight="1">
      <c r="A29" s="1280"/>
      <c r="B29" s="1274" t="s">
        <v>144</v>
      </c>
      <c r="C29" s="1274"/>
      <c r="D29" s="1274" t="str">
        <f>(IF(details!K8="","",details!K8))</f>
        <v>c 002</v>
      </c>
      <c r="E29" s="1274"/>
      <c r="F29" s="1274"/>
      <c r="G29" s="1274"/>
      <c r="H29" s="1274"/>
      <c r="I29" s="1275"/>
    </row>
    <row r="30" spans="1:9" ht="19.25" customHeight="1">
      <c r="A30" s="1280"/>
      <c r="B30" s="1274" t="s">
        <v>145</v>
      </c>
      <c r="C30" s="1274"/>
      <c r="D30" s="1274" t="str">
        <f>IF(details!L8="","",details!L8)</f>
        <v>l 002</v>
      </c>
      <c r="E30" s="1274"/>
      <c r="F30" s="1274"/>
      <c r="G30" s="1274"/>
      <c r="H30" s="1274"/>
      <c r="I30" s="1275"/>
    </row>
    <row r="31" spans="1:9" ht="19.25" customHeight="1">
      <c r="A31" s="1280"/>
      <c r="B31" s="1274" t="s">
        <v>146</v>
      </c>
      <c r="C31" s="1274"/>
      <c r="D31" s="1278">
        <f>IF(details!H8="","",details!H8)</f>
        <v>37714</v>
      </c>
      <c r="E31" s="1278"/>
      <c r="F31" s="1278"/>
      <c r="G31" s="1278"/>
      <c r="H31" s="1278"/>
      <c r="I31" s="1279"/>
    </row>
    <row r="32" spans="1:9" ht="19.25" customHeight="1">
      <c r="A32" s="1280"/>
      <c r="B32" s="1274" t="s">
        <v>147</v>
      </c>
      <c r="C32" s="1274"/>
      <c r="D32" s="1274" t="str">
        <f>IF('statement of marks'!I8="","",'statement of marks'!I8)</f>
        <v>rhu vizsy] nks gtkj rhu</v>
      </c>
      <c r="E32" s="1274"/>
      <c r="F32" s="1274"/>
      <c r="G32" s="1274"/>
      <c r="H32" s="1274"/>
      <c r="I32" s="1275"/>
    </row>
    <row r="33" spans="1:9" ht="19.25" customHeight="1">
      <c r="A33" s="1280"/>
      <c r="B33" s="1274" t="s">
        <v>103</v>
      </c>
      <c r="C33" s="1274"/>
      <c r="D33" s="1274" t="str">
        <f>IF(details!M8="","",details!M8)</f>
        <v>D 002</v>
      </c>
      <c r="E33" s="1274"/>
      <c r="F33" s="1274"/>
      <c r="G33" s="1274"/>
      <c r="H33" s="1274"/>
      <c r="I33" s="1275"/>
    </row>
    <row r="34" spans="1:9" ht="19.25" customHeight="1">
      <c r="A34" s="1280"/>
      <c r="B34" s="1273"/>
      <c r="C34" s="1273"/>
      <c r="D34" s="63" t="s">
        <v>148</v>
      </c>
      <c r="E34" s="73" t="str">
        <f>F24</f>
        <v/>
      </c>
      <c r="F34" s="1274" t="str">
        <f>IF('statement of marks'!$C$3=8,"esa izkjafHkd f'k{kk ¼d{kk 8 rd½ iw.kZ dj yh gSA","")</f>
        <v/>
      </c>
      <c r="G34" s="1274"/>
      <c r="H34" s="1274"/>
      <c r="I34" s="1275"/>
    </row>
    <row r="35" spans="1:9" ht="19.25" customHeight="1">
      <c r="A35" s="1280"/>
      <c r="B35" s="72" t="s">
        <v>149</v>
      </c>
      <c r="C35" s="71">
        <f>details!$O$4</f>
        <v>42460</v>
      </c>
      <c r="D35" s="1277"/>
      <c r="E35" s="1277"/>
      <c r="F35" s="1271"/>
      <c r="G35" s="1271"/>
      <c r="H35" s="1271"/>
      <c r="I35" s="1272"/>
    </row>
    <row r="36" spans="1:9" ht="19.25" customHeight="1">
      <c r="A36" s="1280"/>
      <c r="B36" s="64"/>
      <c r="C36" s="1276" t="s">
        <v>150</v>
      </c>
      <c r="D36" s="1276"/>
      <c r="E36" s="1276"/>
      <c r="F36" s="63"/>
      <c r="G36" s="1276" t="s">
        <v>152</v>
      </c>
      <c r="H36" s="1276"/>
      <c r="I36" s="1286"/>
    </row>
    <row r="37" spans="1:9" ht="19.25" customHeight="1">
      <c r="A37" s="1280"/>
      <c r="B37" s="64"/>
      <c r="C37" s="62" t="str">
        <f>IF(details!$K$3="B.E.O.","Cykd",IF(details!$K$3="D.E.O.","ftyk",""))</f>
        <v>ftyk</v>
      </c>
      <c r="D37" s="63" t="s">
        <v>174</v>
      </c>
      <c r="E37" s="72" t="str">
        <f>IF(details!$M$3="SECONDARY","ek/;fed",IF(details!$M$3="ELEMENTaRY","izkjfEHkd",""))</f>
        <v>ek/;fed</v>
      </c>
      <c r="F37" s="62" t="s">
        <v>153</v>
      </c>
      <c r="G37" s="1276" t="str">
        <f>details!$F$4</f>
        <v>Jh jk/ks';ke tk'kh</v>
      </c>
      <c r="H37" s="1276"/>
      <c r="I37" s="1286"/>
    </row>
    <row r="38" spans="1:9" ht="19.25" customHeight="1" thickBot="1">
      <c r="A38" s="1281"/>
      <c r="B38" s="66"/>
      <c r="C38" s="1292" t="s">
        <v>163</v>
      </c>
      <c r="D38" s="1292"/>
      <c r="E38" s="1292"/>
      <c r="F38" s="69" t="s">
        <v>163</v>
      </c>
      <c r="G38" s="1290"/>
      <c r="H38" s="1290"/>
      <c r="I38" s="1291"/>
    </row>
    <row r="39" spans="1:9" ht="19.25" customHeight="1" thickTop="1">
      <c r="A39" s="1282" t="s">
        <v>47</v>
      </c>
      <c r="B39" s="1283"/>
      <c r="C39" s="1283"/>
      <c r="D39" s="1283"/>
      <c r="E39" s="1283"/>
      <c r="F39" s="1283"/>
      <c r="G39" s="1283"/>
      <c r="H39" s="1283"/>
      <c r="I39" s="1284"/>
    </row>
    <row r="40" spans="1:9" ht="19.25" customHeight="1">
      <c r="A40" s="1285" t="str">
        <f>IF(details!$M$3="SECONDARY","¼ek/;fed f'k{kk½",IF(details!$M$3="ELEMENTaRY","¼izkjfEHkd f'k{kk½"))</f>
        <v>¼ek/;fed f'k{kk½</v>
      </c>
      <c r="B40" s="1276"/>
      <c r="C40" s="1276"/>
      <c r="D40" s="1276"/>
      <c r="E40" s="1276"/>
      <c r="F40" s="1276"/>
      <c r="G40" s="1276"/>
      <c r="H40" s="1276"/>
      <c r="I40" s="1286"/>
    </row>
    <row r="41" spans="1:9" ht="19.25" customHeight="1">
      <c r="A41" s="1287" t="s">
        <v>139</v>
      </c>
      <c r="B41" s="1288"/>
      <c r="C41" s="1288"/>
      <c r="D41" s="1288"/>
      <c r="E41" s="1288"/>
      <c r="F41" s="1288"/>
      <c r="G41" s="1288"/>
      <c r="H41" s="1288"/>
      <c r="I41" s="1289"/>
    </row>
    <row r="42" spans="1:9" ht="19.25" customHeight="1">
      <c r="A42" s="1285" t="s">
        <v>140</v>
      </c>
      <c r="B42" s="1276"/>
      <c r="C42" s="1276"/>
      <c r="D42" s="1276"/>
      <c r="E42" s="1276"/>
      <c r="F42" s="1276"/>
      <c r="G42" s="1276"/>
      <c r="H42" s="1276"/>
      <c r="I42" s="1286"/>
    </row>
    <row r="43" spans="1:9" ht="19.25" customHeight="1">
      <c r="A43" s="68"/>
      <c r="B43" s="1276"/>
      <c r="C43" s="1276"/>
      <c r="D43" s="1276"/>
      <c r="E43" s="62" t="s">
        <v>162</v>
      </c>
      <c r="F43" s="75" t="str">
        <f>IF(AND('statement of marks'!$C$3=8,'statement of marks'!HD9="mRrh.kZ"),'statement of marks'!$H$3,"")</f>
        <v/>
      </c>
      <c r="G43" s="1276"/>
      <c r="H43" s="1276"/>
      <c r="I43" s="1286"/>
    </row>
    <row r="44" spans="1:9" ht="19.25" customHeight="1">
      <c r="A44" s="1280"/>
      <c r="B44" s="72" t="s">
        <v>154</v>
      </c>
      <c r="C44" s="72" t="s">
        <v>141</v>
      </c>
      <c r="D44" s="1274" t="s">
        <v>158</v>
      </c>
      <c r="E44" s="1274"/>
      <c r="F44" s="1274"/>
      <c r="G44" s="234" t="s">
        <v>175</v>
      </c>
      <c r="H44" s="234" t="s">
        <v>159</v>
      </c>
      <c r="I44" s="237" t="str">
        <f>'statement of marks'!$J$3</f>
        <v xml:space="preserve">fo|ky; dk Mk;l dksM+ </v>
      </c>
    </row>
    <row r="45" spans="1:9" ht="19.25" customHeight="1">
      <c r="A45" s="1280"/>
      <c r="B45" s="63" t="str">
        <f>details!$I$3</f>
        <v>fpRrkSM+x&lt;+</v>
      </c>
      <c r="C45" s="63" t="str">
        <f>details!$F$3</f>
        <v>fuEckgsM+k</v>
      </c>
      <c r="D45" s="1274" t="str">
        <f>details!$A$1</f>
        <v>jk- ck- ek/;fed fo|ky; uohu] fuEckgsM+k</v>
      </c>
      <c r="E45" s="1274"/>
      <c r="F45" s="1274"/>
      <c r="G45" s="73">
        <f>IF(details!F9="","",details!F9)</f>
        <v>946</v>
      </c>
      <c r="H45" s="73">
        <f>IF(details!D9="","",details!D9)</f>
        <v>803</v>
      </c>
      <c r="I45" s="74" t="str">
        <f>details!$K$1</f>
        <v xml:space="preserve">08291009401   </v>
      </c>
    </row>
    <row r="46" spans="1:9" ht="19.25" customHeight="1">
      <c r="A46" s="1280"/>
      <c r="B46" s="1274" t="s">
        <v>142</v>
      </c>
      <c r="C46" s="1274"/>
      <c r="D46" s="1274"/>
      <c r="E46" s="1274"/>
      <c r="F46" s="1274"/>
      <c r="G46" s="1274"/>
      <c r="H46" s="1274"/>
      <c r="I46" s="1275"/>
    </row>
    <row r="47" spans="1:9" ht="19.25" customHeight="1">
      <c r="A47" s="1280"/>
      <c r="B47" s="1274" t="s">
        <v>143</v>
      </c>
      <c r="C47" s="1274"/>
      <c r="D47" s="1274" t="str">
        <f>IF(details!J9="","",details!J9)</f>
        <v>v 003</v>
      </c>
      <c r="E47" s="1274"/>
      <c r="F47" s="1274"/>
      <c r="G47" s="1274"/>
      <c r="H47" s="1274"/>
      <c r="I47" s="1275"/>
    </row>
    <row r="48" spans="1:9" ht="19.25" customHeight="1">
      <c r="A48" s="1280"/>
      <c r="B48" s="1274" t="s">
        <v>144</v>
      </c>
      <c r="C48" s="1274"/>
      <c r="D48" s="1274" t="str">
        <f>(IF(details!K9="","",details!K9))</f>
        <v>c 003</v>
      </c>
      <c r="E48" s="1274"/>
      <c r="F48" s="1274"/>
      <c r="G48" s="1274"/>
      <c r="H48" s="1274"/>
      <c r="I48" s="1275"/>
    </row>
    <row r="49" spans="1:9" ht="19.25" customHeight="1">
      <c r="A49" s="1280"/>
      <c r="B49" s="1274" t="s">
        <v>145</v>
      </c>
      <c r="C49" s="1274"/>
      <c r="D49" s="1274" t="str">
        <f>IF(details!L9="","",details!L9)</f>
        <v>l 003</v>
      </c>
      <c r="E49" s="1274"/>
      <c r="F49" s="1274"/>
      <c r="G49" s="1274"/>
      <c r="H49" s="1274"/>
      <c r="I49" s="1275"/>
    </row>
    <row r="50" spans="1:9" ht="19.25" customHeight="1">
      <c r="A50" s="1280"/>
      <c r="B50" s="1274" t="s">
        <v>146</v>
      </c>
      <c r="C50" s="1274"/>
      <c r="D50" s="1278">
        <f>IF(details!H9="","",details!H9)</f>
        <v>37433</v>
      </c>
      <c r="E50" s="1278"/>
      <c r="F50" s="1278"/>
      <c r="G50" s="1278"/>
      <c r="H50" s="1278"/>
      <c r="I50" s="1279"/>
    </row>
    <row r="51" spans="1:9" ht="19.25" customHeight="1">
      <c r="A51" s="1280"/>
      <c r="B51" s="1274" t="s">
        <v>147</v>
      </c>
      <c r="C51" s="1274"/>
      <c r="D51" s="1274" t="str">
        <f>IF('statement of marks'!I9="","",'statement of marks'!I9)</f>
        <v>NCchl twu] nks gtkj nks</v>
      </c>
      <c r="E51" s="1274"/>
      <c r="F51" s="1274"/>
      <c r="G51" s="1274"/>
      <c r="H51" s="1274"/>
      <c r="I51" s="1275"/>
    </row>
    <row r="52" spans="1:9" ht="19.25" customHeight="1">
      <c r="A52" s="1280"/>
      <c r="B52" s="1274" t="s">
        <v>103</v>
      </c>
      <c r="C52" s="1274"/>
      <c r="D52" s="1274" t="str">
        <f>IF(details!M9="","",details!M9)</f>
        <v>D 003</v>
      </c>
      <c r="E52" s="1274"/>
      <c r="F52" s="1274"/>
      <c r="G52" s="1274"/>
      <c r="H52" s="1274"/>
      <c r="I52" s="1275"/>
    </row>
    <row r="53" spans="1:9" ht="19.25" customHeight="1">
      <c r="A53" s="1280"/>
      <c r="B53" s="1273"/>
      <c r="C53" s="1273"/>
      <c r="D53" s="63" t="s">
        <v>148</v>
      </c>
      <c r="E53" s="73" t="str">
        <f>F43</f>
        <v/>
      </c>
      <c r="F53" s="1274" t="str">
        <f>IF('statement of marks'!$C$3=8,"esa izkjafHkd f'k{kk ¼d{kk 8 rd½ iw.kZ dj yh gSA","")</f>
        <v/>
      </c>
      <c r="G53" s="1274"/>
      <c r="H53" s="1274"/>
      <c r="I53" s="1275"/>
    </row>
    <row r="54" spans="1:9" ht="19.25" customHeight="1">
      <c r="A54" s="1280"/>
      <c r="B54" s="72" t="s">
        <v>149</v>
      </c>
      <c r="C54" s="71">
        <f>details!$O$4</f>
        <v>42460</v>
      </c>
      <c r="D54" s="1277"/>
      <c r="E54" s="1277"/>
      <c r="F54" s="1271"/>
      <c r="G54" s="1271"/>
      <c r="H54" s="1271"/>
      <c r="I54" s="1272"/>
    </row>
    <row r="55" spans="1:9" ht="19.25" customHeight="1">
      <c r="A55" s="1280"/>
      <c r="B55" s="64"/>
      <c r="C55" s="1276" t="s">
        <v>150</v>
      </c>
      <c r="D55" s="1276"/>
      <c r="E55" s="1276"/>
      <c r="F55" s="63"/>
      <c r="G55" s="1276" t="s">
        <v>152</v>
      </c>
      <c r="H55" s="1276"/>
      <c r="I55" s="1286"/>
    </row>
    <row r="56" spans="1:9" ht="19.25" customHeight="1">
      <c r="A56" s="1280"/>
      <c r="B56" s="64"/>
      <c r="C56" s="62" t="str">
        <f>IF(details!$K$3="B.E.O.","Cykd",IF(details!$K$3="D.E.O.","ftyk",""))</f>
        <v>ftyk</v>
      </c>
      <c r="D56" s="63" t="s">
        <v>174</v>
      </c>
      <c r="E56" s="72" t="str">
        <f>IF(details!$M$3="SECONDARY","ek/;fed",IF(details!$M$3="ELEMENTaRY","izkjfEHkd",""))</f>
        <v>ek/;fed</v>
      </c>
      <c r="F56" s="62" t="s">
        <v>153</v>
      </c>
      <c r="G56" s="1276" t="str">
        <f>details!$F$4</f>
        <v>Jh jk/ks';ke tk'kh</v>
      </c>
      <c r="H56" s="1276"/>
      <c r="I56" s="1286"/>
    </row>
    <row r="57" spans="1:9" ht="19.25" customHeight="1" thickBot="1">
      <c r="A57" s="1281"/>
      <c r="B57" s="66"/>
      <c r="C57" s="1292" t="s">
        <v>163</v>
      </c>
      <c r="D57" s="1292"/>
      <c r="E57" s="1292"/>
      <c r="F57" s="69" t="s">
        <v>163</v>
      </c>
      <c r="G57" s="1290"/>
      <c r="H57" s="1290"/>
      <c r="I57" s="1291"/>
    </row>
    <row r="58" spans="1:9" ht="19.25" customHeight="1" thickTop="1">
      <c r="A58" s="1282" t="s">
        <v>47</v>
      </c>
      <c r="B58" s="1283"/>
      <c r="C58" s="1283"/>
      <c r="D58" s="1283"/>
      <c r="E58" s="1283"/>
      <c r="F58" s="1283"/>
      <c r="G58" s="1283"/>
      <c r="H58" s="1283"/>
      <c r="I58" s="1284"/>
    </row>
    <row r="59" spans="1:9" ht="19.25" customHeight="1">
      <c r="A59" s="1285" t="str">
        <f>IF(details!$M$3="SECONDARY","¼ek/;fed f'k{kk½",IF(details!$M$3="ELEMENTaRY","¼izkjfEHkd f'k{kk½"))</f>
        <v>¼ek/;fed f'k{kk½</v>
      </c>
      <c r="B59" s="1276"/>
      <c r="C59" s="1276"/>
      <c r="D59" s="1276"/>
      <c r="E59" s="1276"/>
      <c r="F59" s="1276"/>
      <c r="G59" s="1276"/>
      <c r="H59" s="1276"/>
      <c r="I59" s="1286"/>
    </row>
    <row r="60" spans="1:9" ht="19.25" customHeight="1">
      <c r="A60" s="1287" t="s">
        <v>139</v>
      </c>
      <c r="B60" s="1288"/>
      <c r="C60" s="1288"/>
      <c r="D60" s="1288"/>
      <c r="E60" s="1288"/>
      <c r="F60" s="1288"/>
      <c r="G60" s="1288"/>
      <c r="H60" s="1288"/>
      <c r="I60" s="1289"/>
    </row>
    <row r="61" spans="1:9" ht="19.25" customHeight="1">
      <c r="A61" s="1285" t="s">
        <v>140</v>
      </c>
      <c r="B61" s="1276"/>
      <c r="C61" s="1276"/>
      <c r="D61" s="1276"/>
      <c r="E61" s="1276"/>
      <c r="F61" s="1276"/>
      <c r="G61" s="1276"/>
      <c r="H61" s="1276"/>
      <c r="I61" s="1286"/>
    </row>
    <row r="62" spans="1:9" ht="19.25" customHeight="1">
      <c r="A62" s="68"/>
      <c r="B62" s="1276"/>
      <c r="C62" s="1276"/>
      <c r="D62" s="1276"/>
      <c r="E62" s="62" t="s">
        <v>162</v>
      </c>
      <c r="F62" s="75" t="str">
        <f>IF(AND('statement of marks'!$C$3=8,'statement of marks'!HD10="mRrh.kZ"),'statement of marks'!$H$3,"")</f>
        <v/>
      </c>
      <c r="G62" s="1276"/>
      <c r="H62" s="1276"/>
      <c r="I62" s="1286"/>
    </row>
    <row r="63" spans="1:9" ht="19.25" customHeight="1">
      <c r="A63" s="1280"/>
      <c r="B63" s="72" t="s">
        <v>154</v>
      </c>
      <c r="C63" s="72" t="s">
        <v>141</v>
      </c>
      <c r="D63" s="1274" t="s">
        <v>158</v>
      </c>
      <c r="E63" s="1274"/>
      <c r="F63" s="1274"/>
      <c r="G63" s="234" t="s">
        <v>175</v>
      </c>
      <c r="H63" s="234" t="s">
        <v>159</v>
      </c>
      <c r="I63" s="237" t="str">
        <f>'statement of marks'!$J$3</f>
        <v xml:space="preserve">fo|ky; dk Mk;l dksM+ </v>
      </c>
    </row>
    <row r="64" spans="1:9" ht="19.25" customHeight="1">
      <c r="A64" s="1280"/>
      <c r="B64" s="63" t="str">
        <f>details!$I$3</f>
        <v>fpRrkSM+x&lt;+</v>
      </c>
      <c r="C64" s="63" t="str">
        <f>details!$F$3</f>
        <v>fuEckgsM+k</v>
      </c>
      <c r="D64" s="1274" t="str">
        <f>details!$A$1</f>
        <v>jk- ck- ek/;fed fo|ky; uohu] fuEckgsM+k</v>
      </c>
      <c r="E64" s="1274"/>
      <c r="F64" s="1274"/>
      <c r="G64" s="73">
        <f>IF(details!F10="","",details!F10)</f>
        <v>947</v>
      </c>
      <c r="H64" s="73">
        <f>IF(details!D10="","",details!D10)</f>
        <v>804</v>
      </c>
      <c r="I64" s="74" t="str">
        <f>details!$K$1</f>
        <v xml:space="preserve">08291009401   </v>
      </c>
    </row>
    <row r="65" spans="1:9" ht="19.25" customHeight="1">
      <c r="A65" s="1280"/>
      <c r="B65" s="1274" t="s">
        <v>142</v>
      </c>
      <c r="C65" s="1274"/>
      <c r="D65" s="1274"/>
      <c r="E65" s="1274"/>
      <c r="F65" s="1274"/>
      <c r="G65" s="1274"/>
      <c r="H65" s="1274"/>
      <c r="I65" s="1275"/>
    </row>
    <row r="66" spans="1:9" ht="19.25" customHeight="1">
      <c r="A66" s="1280"/>
      <c r="B66" s="1274" t="s">
        <v>143</v>
      </c>
      <c r="C66" s="1274"/>
      <c r="D66" s="1274" t="str">
        <f>IF(details!J10="","",details!J10)</f>
        <v>v 004</v>
      </c>
      <c r="E66" s="1274"/>
      <c r="F66" s="1274"/>
      <c r="G66" s="1274"/>
      <c r="H66" s="1274"/>
      <c r="I66" s="1275"/>
    </row>
    <row r="67" spans="1:9" ht="19.25" customHeight="1">
      <c r="A67" s="1280"/>
      <c r="B67" s="1274" t="s">
        <v>144</v>
      </c>
      <c r="C67" s="1274"/>
      <c r="D67" s="1274" t="str">
        <f>(IF(details!K10="","",details!K10))</f>
        <v>c 004</v>
      </c>
      <c r="E67" s="1274"/>
      <c r="F67" s="1274"/>
      <c r="G67" s="1274"/>
      <c r="H67" s="1274"/>
      <c r="I67" s="1275"/>
    </row>
    <row r="68" spans="1:9" ht="19.25" customHeight="1">
      <c r="A68" s="1280"/>
      <c r="B68" s="1274" t="s">
        <v>145</v>
      </c>
      <c r="C68" s="1274"/>
      <c r="D68" s="1274" t="str">
        <f>IF(details!L10="","",details!L10)</f>
        <v>l 004</v>
      </c>
      <c r="E68" s="1274"/>
      <c r="F68" s="1274"/>
      <c r="G68" s="1274"/>
      <c r="H68" s="1274"/>
      <c r="I68" s="1275"/>
    </row>
    <row r="69" spans="1:9" ht="19.25" customHeight="1">
      <c r="A69" s="1280"/>
      <c r="B69" s="1274" t="s">
        <v>146</v>
      </c>
      <c r="C69" s="1274"/>
      <c r="D69" s="1278">
        <f>IF(details!H10="","",details!H10)</f>
        <v>36641</v>
      </c>
      <c r="E69" s="1278"/>
      <c r="F69" s="1278"/>
      <c r="G69" s="1278"/>
      <c r="H69" s="1278"/>
      <c r="I69" s="1279"/>
    </row>
    <row r="70" spans="1:9" ht="19.25" customHeight="1">
      <c r="A70" s="1280"/>
      <c r="B70" s="1274" t="s">
        <v>147</v>
      </c>
      <c r="C70" s="1274"/>
      <c r="D70" s="1274" t="str">
        <f>IF('statement of marks'!I10="","",'statement of marks'!I10)</f>
        <v xml:space="preserve">iPphl vizsy] nks gtkj </v>
      </c>
      <c r="E70" s="1274"/>
      <c r="F70" s="1274"/>
      <c r="G70" s="1274"/>
      <c r="H70" s="1274"/>
      <c r="I70" s="1275"/>
    </row>
    <row r="71" spans="1:9" ht="19.25" customHeight="1">
      <c r="A71" s="1280"/>
      <c r="B71" s="1274" t="s">
        <v>103</v>
      </c>
      <c r="C71" s="1274"/>
      <c r="D71" s="1274" t="str">
        <f>IF(details!M10="","",details!M10)</f>
        <v>D 004</v>
      </c>
      <c r="E71" s="1274"/>
      <c r="F71" s="1274"/>
      <c r="G71" s="1274"/>
      <c r="H71" s="1274"/>
      <c r="I71" s="1275"/>
    </row>
    <row r="72" spans="1:9" ht="19.25" customHeight="1">
      <c r="A72" s="1280"/>
      <c r="B72" s="1273"/>
      <c r="C72" s="1273"/>
      <c r="D72" s="63" t="s">
        <v>148</v>
      </c>
      <c r="E72" s="73" t="str">
        <f>F62</f>
        <v/>
      </c>
      <c r="F72" s="1274" t="str">
        <f>IF('statement of marks'!$C$3=8,"esa izkjafHkd f'k{kk ¼d{kk 8 rd½ iw.kZ dj yh gSA","")</f>
        <v/>
      </c>
      <c r="G72" s="1274"/>
      <c r="H72" s="1274"/>
      <c r="I72" s="1275"/>
    </row>
    <row r="73" spans="1:9" ht="19.25" customHeight="1">
      <c r="A73" s="1280"/>
      <c r="B73" s="72" t="s">
        <v>149</v>
      </c>
      <c r="C73" s="71">
        <f>details!$O$4</f>
        <v>42460</v>
      </c>
      <c r="D73" s="1277"/>
      <c r="E73" s="1277"/>
      <c r="F73" s="1271"/>
      <c r="G73" s="1271"/>
      <c r="H73" s="1271"/>
      <c r="I73" s="1272"/>
    </row>
    <row r="74" spans="1:9" ht="19.25" customHeight="1">
      <c r="A74" s="1280"/>
      <c r="B74" s="64"/>
      <c r="C74" s="1276" t="s">
        <v>150</v>
      </c>
      <c r="D74" s="1276"/>
      <c r="E74" s="1276"/>
      <c r="F74" s="63"/>
      <c r="G74" s="1276" t="s">
        <v>152</v>
      </c>
      <c r="H74" s="1276"/>
      <c r="I74" s="1286"/>
    </row>
    <row r="75" spans="1:9" ht="19.25" customHeight="1">
      <c r="A75" s="1280"/>
      <c r="B75" s="64"/>
      <c r="C75" s="62" t="str">
        <f>IF(details!$K$3="B.E.O.","Cykd",IF(details!$K$3="D.E.O.","ftyk",""))</f>
        <v>ftyk</v>
      </c>
      <c r="D75" s="63" t="s">
        <v>174</v>
      </c>
      <c r="E75" s="72" t="str">
        <f>IF(details!$M$3="SECONDARY","ek/;fed",IF(details!$M$3="ELEMENTaRY","izkjfEHkd",""))</f>
        <v>ek/;fed</v>
      </c>
      <c r="F75" s="62" t="s">
        <v>153</v>
      </c>
      <c r="G75" s="1276" t="str">
        <f>details!$F$4</f>
        <v>Jh jk/ks';ke tk'kh</v>
      </c>
      <c r="H75" s="1276"/>
      <c r="I75" s="1286"/>
    </row>
    <row r="76" spans="1:9" ht="19.25" customHeight="1" thickBot="1">
      <c r="A76" s="1281"/>
      <c r="B76" s="66"/>
      <c r="C76" s="1292" t="s">
        <v>163</v>
      </c>
      <c r="D76" s="1292"/>
      <c r="E76" s="1292"/>
      <c r="F76" s="69" t="s">
        <v>163</v>
      </c>
      <c r="G76" s="1290"/>
      <c r="H76" s="1290"/>
      <c r="I76" s="1291"/>
    </row>
    <row r="77" spans="1:9" ht="19.25" customHeight="1" thickTop="1">
      <c r="A77" s="1282" t="s">
        <v>47</v>
      </c>
      <c r="B77" s="1283"/>
      <c r="C77" s="1283"/>
      <c r="D77" s="1283"/>
      <c r="E77" s="1283"/>
      <c r="F77" s="1283"/>
      <c r="G77" s="1283"/>
      <c r="H77" s="1283"/>
      <c r="I77" s="1284"/>
    </row>
    <row r="78" spans="1:9" ht="19.25" customHeight="1">
      <c r="A78" s="1285" t="str">
        <f>IF(details!$M$3="SECONDARY","¼ek/;fed f'k{kk½",IF(details!$M$3="ELEMENTaRY","¼izkjfEHkd f'k{kk½"))</f>
        <v>¼ek/;fed f'k{kk½</v>
      </c>
      <c r="B78" s="1276"/>
      <c r="C78" s="1276"/>
      <c r="D78" s="1276"/>
      <c r="E78" s="1276"/>
      <c r="F78" s="1276"/>
      <c r="G78" s="1276"/>
      <c r="H78" s="1276"/>
      <c r="I78" s="1286"/>
    </row>
    <row r="79" spans="1:9" ht="19.25" customHeight="1">
      <c r="A79" s="1287" t="s">
        <v>139</v>
      </c>
      <c r="B79" s="1288"/>
      <c r="C79" s="1288"/>
      <c r="D79" s="1288"/>
      <c r="E79" s="1288"/>
      <c r="F79" s="1288"/>
      <c r="G79" s="1288"/>
      <c r="H79" s="1288"/>
      <c r="I79" s="1289"/>
    </row>
    <row r="80" spans="1:9" ht="19.25" customHeight="1">
      <c r="A80" s="1285" t="s">
        <v>140</v>
      </c>
      <c r="B80" s="1276"/>
      <c r="C80" s="1276"/>
      <c r="D80" s="1276"/>
      <c r="E80" s="1276"/>
      <c r="F80" s="1276"/>
      <c r="G80" s="1276"/>
      <c r="H80" s="1276"/>
      <c r="I80" s="1286"/>
    </row>
    <row r="81" spans="1:9" ht="19.25" customHeight="1">
      <c r="A81" s="68"/>
      <c r="B81" s="1276"/>
      <c r="C81" s="1276"/>
      <c r="D81" s="1276"/>
      <c r="E81" s="62" t="s">
        <v>162</v>
      </c>
      <c r="F81" s="75" t="str">
        <f>IF(AND('statement of marks'!$C$3=8,'statement of marks'!HD7="mRrh.kZ"),'statement of marks'!$H$3,"")</f>
        <v/>
      </c>
      <c r="G81" s="1276"/>
      <c r="H81" s="1276"/>
      <c r="I81" s="1286"/>
    </row>
    <row r="82" spans="1:9" ht="19.25" customHeight="1">
      <c r="A82" s="1280"/>
      <c r="B82" s="72" t="s">
        <v>154</v>
      </c>
      <c r="C82" s="72" t="s">
        <v>141</v>
      </c>
      <c r="D82" s="1274" t="s">
        <v>158</v>
      </c>
      <c r="E82" s="1274"/>
      <c r="F82" s="1274"/>
      <c r="G82" s="234" t="s">
        <v>175</v>
      </c>
      <c r="H82" s="234" t="s">
        <v>159</v>
      </c>
      <c r="I82" s="237" t="str">
        <f>'statement of marks'!$J$3</f>
        <v xml:space="preserve">fo|ky; dk Mk;l dksM+ </v>
      </c>
    </row>
    <row r="83" spans="1:9" ht="19.25" customHeight="1">
      <c r="A83" s="1280"/>
      <c r="B83" s="63" t="str">
        <f>details!$I$3</f>
        <v>fpRrkSM+x&lt;+</v>
      </c>
      <c r="C83" s="63" t="str">
        <f>details!$F$3</f>
        <v>fuEckgsM+k</v>
      </c>
      <c r="D83" s="1274" t="str">
        <f>details!$A$1</f>
        <v>jk- ck- ek/;fed fo|ky; uohu] fuEckgsM+k</v>
      </c>
      <c r="E83" s="1274"/>
      <c r="F83" s="1274"/>
      <c r="G83" s="73">
        <f>IF(details!F11="","",details!F11)</f>
        <v>910</v>
      </c>
      <c r="H83" s="73">
        <f>IF(details!D11="","",details!D11)</f>
        <v>805</v>
      </c>
      <c r="I83" s="74" t="str">
        <f>details!$K$1</f>
        <v xml:space="preserve">08291009401   </v>
      </c>
    </row>
    <row r="84" spans="1:9" ht="19.25" customHeight="1">
      <c r="A84" s="1280"/>
      <c r="B84" s="1274" t="s">
        <v>142</v>
      </c>
      <c r="C84" s="1274"/>
      <c r="D84" s="1274"/>
      <c r="E84" s="1274"/>
      <c r="F84" s="1274"/>
      <c r="G84" s="1274"/>
      <c r="H84" s="1274"/>
      <c r="I84" s="1275"/>
    </row>
    <row r="85" spans="1:9" ht="19.25" customHeight="1">
      <c r="A85" s="1280"/>
      <c r="B85" s="1274" t="s">
        <v>143</v>
      </c>
      <c r="C85" s="1274"/>
      <c r="D85" s="1274" t="str">
        <f>IF(details!J11="","",details!J11)</f>
        <v>v 005</v>
      </c>
      <c r="E85" s="1274"/>
      <c r="F85" s="1274"/>
      <c r="G85" s="1274"/>
      <c r="H85" s="1274"/>
      <c r="I85" s="1275"/>
    </row>
    <row r="86" spans="1:9" ht="19.25" customHeight="1">
      <c r="A86" s="1280"/>
      <c r="B86" s="1274" t="s">
        <v>144</v>
      </c>
      <c r="C86" s="1274"/>
      <c r="D86" s="1274" t="str">
        <f>(IF(details!K11="","",details!K11))</f>
        <v>c 005</v>
      </c>
      <c r="E86" s="1274"/>
      <c r="F86" s="1274"/>
      <c r="G86" s="1274"/>
      <c r="H86" s="1274"/>
      <c r="I86" s="1275"/>
    </row>
    <row r="87" spans="1:9" ht="19.25" customHeight="1">
      <c r="A87" s="1280"/>
      <c r="B87" s="1274" t="s">
        <v>145</v>
      </c>
      <c r="C87" s="1274"/>
      <c r="D87" s="1274" t="str">
        <f>IF(details!L11="","",details!L11)</f>
        <v>l 005</v>
      </c>
      <c r="E87" s="1274"/>
      <c r="F87" s="1274"/>
      <c r="G87" s="1274"/>
      <c r="H87" s="1274"/>
      <c r="I87" s="1275"/>
    </row>
    <row r="88" spans="1:9" ht="19.25" customHeight="1">
      <c r="A88" s="1280"/>
      <c r="B88" s="1274" t="s">
        <v>146</v>
      </c>
      <c r="C88" s="1274"/>
      <c r="D88" s="1278">
        <f>IF(details!H11="","",details!H11)</f>
        <v>36844</v>
      </c>
      <c r="E88" s="1278"/>
      <c r="F88" s="1278"/>
      <c r="G88" s="1278"/>
      <c r="H88" s="1278"/>
      <c r="I88" s="1279"/>
    </row>
    <row r="89" spans="1:9" ht="19.25" customHeight="1">
      <c r="A89" s="1280"/>
      <c r="B89" s="1274" t="s">
        <v>147</v>
      </c>
      <c r="C89" s="1274"/>
      <c r="D89" s="1274" t="str">
        <f>IF('statement of marks'!I11="","",'statement of marks'!I11)</f>
        <v xml:space="preserve">pkSng uoEcj] nks gtkj </v>
      </c>
      <c r="E89" s="1274"/>
      <c r="F89" s="1274"/>
      <c r="G89" s="1274"/>
      <c r="H89" s="1274"/>
      <c r="I89" s="1275"/>
    </row>
    <row r="90" spans="1:9" ht="19.25" customHeight="1">
      <c r="A90" s="1280"/>
      <c r="B90" s="1274" t="s">
        <v>103</v>
      </c>
      <c r="C90" s="1274"/>
      <c r="D90" s="1274" t="str">
        <f>IF(details!M11="","",details!M11)</f>
        <v>D 005</v>
      </c>
      <c r="E90" s="1274"/>
      <c r="F90" s="1274"/>
      <c r="G90" s="1274"/>
      <c r="H90" s="1274"/>
      <c r="I90" s="1275"/>
    </row>
    <row r="91" spans="1:9" ht="19.25" customHeight="1">
      <c r="A91" s="1280"/>
      <c r="B91" s="1273"/>
      <c r="C91" s="1273"/>
      <c r="D91" s="63" t="s">
        <v>148</v>
      </c>
      <c r="E91" s="73" t="str">
        <f>F81</f>
        <v/>
      </c>
      <c r="F91" s="1274" t="str">
        <f>IF('statement of marks'!$C$3=8,"esa izkjafHkd f'k{kk ¼d{kk 8 rd½ iw.kZ dj yh gSA","")</f>
        <v/>
      </c>
      <c r="G91" s="1274"/>
      <c r="H91" s="1274"/>
      <c r="I91" s="1275"/>
    </row>
    <row r="92" spans="1:9" ht="19.25" customHeight="1">
      <c r="A92" s="1280"/>
      <c r="B92" s="72" t="s">
        <v>149</v>
      </c>
      <c r="C92" s="71">
        <f>details!$O$4</f>
        <v>42460</v>
      </c>
      <c r="D92" s="1277"/>
      <c r="E92" s="1277"/>
      <c r="F92" s="1271"/>
      <c r="G92" s="1271"/>
      <c r="H92" s="1271"/>
      <c r="I92" s="1272"/>
    </row>
    <row r="93" spans="1:9" ht="19.25" customHeight="1">
      <c r="A93" s="1280"/>
      <c r="B93" s="64"/>
      <c r="C93" s="1276" t="s">
        <v>150</v>
      </c>
      <c r="D93" s="1276"/>
      <c r="E93" s="1276"/>
      <c r="F93" s="63"/>
      <c r="G93" s="1276" t="s">
        <v>152</v>
      </c>
      <c r="H93" s="1276"/>
      <c r="I93" s="1286"/>
    </row>
    <row r="94" spans="1:9" ht="19.25" customHeight="1">
      <c r="A94" s="1280"/>
      <c r="B94" s="64"/>
      <c r="C94" s="62" t="str">
        <f>IF(details!$K$3="B.E.O.","Cykd",IF(details!$K$3="D.E.O.","ftyk",""))</f>
        <v>ftyk</v>
      </c>
      <c r="D94" s="63" t="s">
        <v>174</v>
      </c>
      <c r="E94" s="72" t="str">
        <f>IF(details!$M$3="SECONDARY","ek/;fed",IF(details!$M$3="ELEMENTaRY","izkjfEHkd",""))</f>
        <v>ek/;fed</v>
      </c>
      <c r="F94" s="62" t="s">
        <v>153</v>
      </c>
      <c r="G94" s="1276" t="str">
        <f>details!$F$4</f>
        <v>Jh jk/ks';ke tk'kh</v>
      </c>
      <c r="H94" s="1276"/>
      <c r="I94" s="1286"/>
    </row>
    <row r="95" spans="1:9" ht="19.25" customHeight="1" thickBot="1">
      <c r="A95" s="1281"/>
      <c r="B95" s="66"/>
      <c r="C95" s="1292" t="s">
        <v>163</v>
      </c>
      <c r="D95" s="1292"/>
      <c r="E95" s="1292"/>
      <c r="F95" s="69" t="s">
        <v>163</v>
      </c>
      <c r="G95" s="1290"/>
      <c r="H95" s="1290"/>
      <c r="I95" s="1291"/>
    </row>
    <row r="96" spans="1:9" ht="19.25" customHeight="1" thickTop="1">
      <c r="A96" s="1282" t="s">
        <v>47</v>
      </c>
      <c r="B96" s="1283"/>
      <c r="C96" s="1283"/>
      <c r="D96" s="1283"/>
      <c r="E96" s="1283"/>
      <c r="F96" s="1283"/>
      <c r="G96" s="1283"/>
      <c r="H96" s="1283"/>
      <c r="I96" s="1284"/>
    </row>
    <row r="97" spans="1:9" ht="19.25" customHeight="1">
      <c r="A97" s="1285" t="str">
        <f>IF(details!$M$3="SECONDARY","¼ek/;fed f'k{kk½",IF(details!$M$3="ELEMENTaRY","¼izkjfEHkd f'k{kk½"))</f>
        <v>¼ek/;fed f'k{kk½</v>
      </c>
      <c r="B97" s="1276"/>
      <c r="C97" s="1276"/>
      <c r="D97" s="1276"/>
      <c r="E97" s="1276"/>
      <c r="F97" s="1276"/>
      <c r="G97" s="1276"/>
      <c r="H97" s="1276"/>
      <c r="I97" s="1286"/>
    </row>
    <row r="98" spans="1:9" ht="19.25" customHeight="1">
      <c r="A98" s="1287" t="s">
        <v>139</v>
      </c>
      <c r="B98" s="1288"/>
      <c r="C98" s="1288"/>
      <c r="D98" s="1288"/>
      <c r="E98" s="1288"/>
      <c r="F98" s="1288"/>
      <c r="G98" s="1288"/>
      <c r="H98" s="1288"/>
      <c r="I98" s="1289"/>
    </row>
    <row r="99" spans="1:9" ht="19.25" customHeight="1">
      <c r="A99" s="1285" t="s">
        <v>140</v>
      </c>
      <c r="B99" s="1276"/>
      <c r="C99" s="1276"/>
      <c r="D99" s="1276"/>
      <c r="E99" s="1276"/>
      <c r="F99" s="1276"/>
      <c r="G99" s="1276"/>
      <c r="H99" s="1276"/>
      <c r="I99" s="1286"/>
    </row>
    <row r="100" spans="1:9" ht="19.25" customHeight="1">
      <c r="A100" s="68"/>
      <c r="B100" s="1276"/>
      <c r="C100" s="1276"/>
      <c r="D100" s="1276"/>
      <c r="E100" s="62" t="s">
        <v>162</v>
      </c>
      <c r="F100" s="75" t="str">
        <f>IF(AND('statement of marks'!$C$3=8,'statement of marks'!HD7="mRrh.kZ"),'statement of marks'!$H$3,"")</f>
        <v/>
      </c>
      <c r="G100" s="1276"/>
      <c r="H100" s="1276"/>
      <c r="I100" s="1286"/>
    </row>
    <row r="101" spans="1:9" ht="19.25" customHeight="1">
      <c r="A101" s="1280"/>
      <c r="B101" s="72" t="s">
        <v>154</v>
      </c>
      <c r="C101" s="72" t="s">
        <v>141</v>
      </c>
      <c r="D101" s="1274" t="s">
        <v>158</v>
      </c>
      <c r="E101" s="1274"/>
      <c r="F101" s="1274"/>
      <c r="G101" s="234" t="s">
        <v>175</v>
      </c>
      <c r="H101" s="234" t="s">
        <v>159</v>
      </c>
      <c r="I101" s="237" t="str">
        <f>'statement of marks'!$J$3</f>
        <v xml:space="preserve">fo|ky; dk Mk;l dksM+ </v>
      </c>
    </row>
    <row r="102" spans="1:9" ht="19.25" customHeight="1">
      <c r="A102" s="1280"/>
      <c r="B102" s="63" t="str">
        <f>details!$I$3</f>
        <v>fpRrkSM+x&lt;+</v>
      </c>
      <c r="C102" s="63" t="str">
        <f>details!$F$3</f>
        <v>fuEckgsM+k</v>
      </c>
      <c r="D102" s="1274" t="str">
        <f>details!$A$1</f>
        <v>jk- ck- ek/;fed fo|ky; uohu] fuEckgsM+k</v>
      </c>
      <c r="E102" s="1274"/>
      <c r="F102" s="1274"/>
      <c r="G102" s="73">
        <f>IF(details!F12="","",details!F12)</f>
        <v>911</v>
      </c>
      <c r="H102" s="73">
        <f>IF(details!D12="","",details!D12)</f>
        <v>806</v>
      </c>
      <c r="I102" s="74" t="str">
        <f>details!$K$1</f>
        <v xml:space="preserve">08291009401   </v>
      </c>
    </row>
    <row r="103" spans="1:9" ht="19.25" customHeight="1">
      <c r="A103" s="1280"/>
      <c r="B103" s="1274" t="s">
        <v>142</v>
      </c>
      <c r="C103" s="1274"/>
      <c r="D103" s="1274"/>
      <c r="E103" s="1274"/>
      <c r="F103" s="1274"/>
      <c r="G103" s="1274"/>
      <c r="H103" s="1274"/>
      <c r="I103" s="1275"/>
    </row>
    <row r="104" spans="1:9" ht="19.25" customHeight="1">
      <c r="A104" s="1280"/>
      <c r="B104" s="1274" t="s">
        <v>143</v>
      </c>
      <c r="C104" s="1274"/>
      <c r="D104" s="1274" t="str">
        <f>IF(details!J12="","",details!J12)</f>
        <v>v 006</v>
      </c>
      <c r="E104" s="1274"/>
      <c r="F104" s="1274"/>
      <c r="G104" s="1274"/>
      <c r="H104" s="1274"/>
      <c r="I104" s="1275"/>
    </row>
    <row r="105" spans="1:9" ht="19.25" customHeight="1">
      <c r="A105" s="1280"/>
      <c r="B105" s="1274" t="s">
        <v>144</v>
      </c>
      <c r="C105" s="1274"/>
      <c r="D105" s="1274" t="str">
        <f>(IF(details!K12="","",details!K12))</f>
        <v>c 006</v>
      </c>
      <c r="E105" s="1274"/>
      <c r="F105" s="1274"/>
      <c r="G105" s="1274"/>
      <c r="H105" s="1274"/>
      <c r="I105" s="1275"/>
    </row>
    <row r="106" spans="1:9" ht="19.25" customHeight="1">
      <c r="A106" s="1280"/>
      <c r="B106" s="1274" t="s">
        <v>145</v>
      </c>
      <c r="C106" s="1274"/>
      <c r="D106" s="1274" t="str">
        <f>IF(details!L12="","",details!L12)</f>
        <v>l 006</v>
      </c>
      <c r="E106" s="1274"/>
      <c r="F106" s="1274"/>
      <c r="G106" s="1274"/>
      <c r="H106" s="1274"/>
      <c r="I106" s="1275"/>
    </row>
    <row r="107" spans="1:9" ht="19.25" customHeight="1">
      <c r="A107" s="1280"/>
      <c r="B107" s="1274" t="s">
        <v>146</v>
      </c>
      <c r="C107" s="1274"/>
      <c r="D107" s="1278">
        <f>IF(details!H12="","",details!H12)</f>
        <v>36504</v>
      </c>
      <c r="E107" s="1278"/>
      <c r="F107" s="1278"/>
      <c r="G107" s="1278"/>
      <c r="H107" s="1278"/>
      <c r="I107" s="1279"/>
    </row>
    <row r="108" spans="1:9" ht="19.25" customHeight="1">
      <c r="A108" s="1280"/>
      <c r="B108" s="1274" t="s">
        <v>147</v>
      </c>
      <c r="C108" s="1274"/>
      <c r="D108" s="1274" t="str">
        <f>IF('statement of marks'!I12="","",'statement of marks'!I12)</f>
        <v>nl fnlEcj] mUuhl lkS fuUukuoS</v>
      </c>
      <c r="E108" s="1274"/>
      <c r="F108" s="1274"/>
      <c r="G108" s="1274"/>
      <c r="H108" s="1274"/>
      <c r="I108" s="1275"/>
    </row>
    <row r="109" spans="1:9" ht="19.25" customHeight="1">
      <c r="A109" s="1280"/>
      <c r="B109" s="1274" t="s">
        <v>103</v>
      </c>
      <c r="C109" s="1274"/>
      <c r="D109" s="1274" t="str">
        <f>IF(details!M12="","",details!M12)</f>
        <v>D 006</v>
      </c>
      <c r="E109" s="1274"/>
      <c r="F109" s="1274"/>
      <c r="G109" s="1274"/>
      <c r="H109" s="1274"/>
      <c r="I109" s="1275"/>
    </row>
    <row r="110" spans="1:9" ht="19.25" customHeight="1">
      <c r="A110" s="1280"/>
      <c r="B110" s="1273"/>
      <c r="C110" s="1273"/>
      <c r="D110" s="63" t="s">
        <v>148</v>
      </c>
      <c r="E110" s="73" t="str">
        <f>F100</f>
        <v/>
      </c>
      <c r="F110" s="1274" t="str">
        <f>IF('statement of marks'!$C$3=8,"esa izkjafHkd f'k{kk ¼d{kk 8 rd½ iw.kZ dj yh gSA","")</f>
        <v/>
      </c>
      <c r="G110" s="1274"/>
      <c r="H110" s="1274"/>
      <c r="I110" s="1275"/>
    </row>
    <row r="111" spans="1:9" ht="19.25" customHeight="1">
      <c r="A111" s="1280"/>
      <c r="B111" s="72" t="s">
        <v>149</v>
      </c>
      <c r="C111" s="71">
        <f>details!$O$4</f>
        <v>42460</v>
      </c>
      <c r="D111" s="1277"/>
      <c r="E111" s="1277"/>
      <c r="F111" s="1271"/>
      <c r="G111" s="1271"/>
      <c r="H111" s="1271"/>
      <c r="I111" s="1272"/>
    </row>
    <row r="112" spans="1:9" ht="19.25" customHeight="1">
      <c r="A112" s="1280"/>
      <c r="B112" s="64"/>
      <c r="C112" s="1276" t="s">
        <v>150</v>
      </c>
      <c r="D112" s="1276"/>
      <c r="E112" s="1276"/>
      <c r="F112" s="63"/>
      <c r="G112" s="1276" t="s">
        <v>152</v>
      </c>
      <c r="H112" s="1276"/>
      <c r="I112" s="1286"/>
    </row>
    <row r="113" spans="1:9" ht="19.25" customHeight="1">
      <c r="A113" s="1280"/>
      <c r="B113" s="64"/>
      <c r="C113" s="62" t="str">
        <f>IF(details!$K$3="B.E.O.","Cykd",IF(details!$K$3="D.E.O.","ftyk",""))</f>
        <v>ftyk</v>
      </c>
      <c r="D113" s="63" t="s">
        <v>174</v>
      </c>
      <c r="E113" s="72" t="str">
        <f>IF(details!$M$3="SECONDARY","ek/;fed",IF(details!$M$3="ELEMENTaRY","izkjfEHkd",""))</f>
        <v>ek/;fed</v>
      </c>
      <c r="F113" s="62" t="s">
        <v>153</v>
      </c>
      <c r="G113" s="1276" t="str">
        <f>details!$F$4</f>
        <v>Jh jk/ks';ke tk'kh</v>
      </c>
      <c r="H113" s="1276"/>
      <c r="I113" s="1286"/>
    </row>
    <row r="114" spans="1:9" ht="19.25" customHeight="1" thickBot="1">
      <c r="A114" s="1281"/>
      <c r="B114" s="66"/>
      <c r="C114" s="1292" t="s">
        <v>163</v>
      </c>
      <c r="D114" s="1292"/>
      <c r="E114" s="1292"/>
      <c r="F114" s="69" t="s">
        <v>163</v>
      </c>
      <c r="G114" s="1290"/>
      <c r="H114" s="1290"/>
      <c r="I114" s="1291"/>
    </row>
    <row r="115" spans="1:9" ht="19.25" customHeight="1" thickTop="1">
      <c r="A115" s="1282" t="s">
        <v>47</v>
      </c>
      <c r="B115" s="1283"/>
      <c r="C115" s="1283"/>
      <c r="D115" s="1283"/>
      <c r="E115" s="1283"/>
      <c r="F115" s="1283"/>
      <c r="G115" s="1283"/>
      <c r="H115" s="1283"/>
      <c r="I115" s="1284"/>
    </row>
    <row r="116" spans="1:9" ht="19.25" customHeight="1">
      <c r="A116" s="1285" t="str">
        <f>IF(details!$M$3="SECONDARY","¼ek/;fed f'k{kk½",IF(details!$M$3="ELEMENTaRY","¼izkjfEHkd f'k{kk½"))</f>
        <v>¼ek/;fed f'k{kk½</v>
      </c>
      <c r="B116" s="1276"/>
      <c r="C116" s="1276"/>
      <c r="D116" s="1276"/>
      <c r="E116" s="1276"/>
      <c r="F116" s="1276"/>
      <c r="G116" s="1276"/>
      <c r="H116" s="1276"/>
      <c r="I116" s="1286"/>
    </row>
    <row r="117" spans="1:9" ht="19.25" customHeight="1">
      <c r="A117" s="1287" t="s">
        <v>139</v>
      </c>
      <c r="B117" s="1288"/>
      <c r="C117" s="1288"/>
      <c r="D117" s="1288"/>
      <c r="E117" s="1288"/>
      <c r="F117" s="1288"/>
      <c r="G117" s="1288"/>
      <c r="H117" s="1288"/>
      <c r="I117" s="1289"/>
    </row>
    <row r="118" spans="1:9" ht="19.25" customHeight="1">
      <c r="A118" s="1285" t="s">
        <v>140</v>
      </c>
      <c r="B118" s="1276"/>
      <c r="C118" s="1276"/>
      <c r="D118" s="1276"/>
      <c r="E118" s="1276"/>
      <c r="F118" s="1276"/>
      <c r="G118" s="1276"/>
      <c r="H118" s="1276"/>
      <c r="I118" s="1286"/>
    </row>
    <row r="119" spans="1:9" ht="19.25" customHeight="1">
      <c r="A119" s="68"/>
      <c r="B119" s="1276"/>
      <c r="C119" s="1276"/>
      <c r="D119" s="1276"/>
      <c r="E119" s="62" t="s">
        <v>162</v>
      </c>
      <c r="F119" s="75" t="str">
        <f>IF(AND('statement of marks'!$C$3=8,'statement of marks'!HD7="mRrh.kZ"),'statement of marks'!$H$3,"")</f>
        <v/>
      </c>
      <c r="G119" s="1276"/>
      <c r="H119" s="1276"/>
      <c r="I119" s="1286"/>
    </row>
    <row r="120" spans="1:9" ht="19.25" customHeight="1">
      <c r="A120" s="1280"/>
      <c r="B120" s="72" t="s">
        <v>154</v>
      </c>
      <c r="C120" s="72" t="s">
        <v>141</v>
      </c>
      <c r="D120" s="1274" t="s">
        <v>158</v>
      </c>
      <c r="E120" s="1274"/>
      <c r="F120" s="1274"/>
      <c r="G120" s="234" t="s">
        <v>175</v>
      </c>
      <c r="H120" s="234" t="s">
        <v>159</v>
      </c>
      <c r="I120" s="237" t="str">
        <f>'statement of marks'!$J$3</f>
        <v xml:space="preserve">fo|ky; dk Mk;l dksM+ </v>
      </c>
    </row>
    <row r="121" spans="1:9" ht="19.25" customHeight="1">
      <c r="A121" s="1280"/>
      <c r="B121" s="63" t="str">
        <f>details!$I$3</f>
        <v>fpRrkSM+x&lt;+</v>
      </c>
      <c r="C121" s="63" t="str">
        <f>details!$F$3</f>
        <v>fuEckgsM+k</v>
      </c>
      <c r="D121" s="1274" t="str">
        <f>details!$A$1</f>
        <v>jk- ck- ek/;fed fo|ky; uohu] fuEckgsM+k</v>
      </c>
      <c r="E121" s="1274"/>
      <c r="F121" s="1274"/>
      <c r="G121" s="73">
        <f>IF(details!F13="","",details!F13)</f>
        <v>912</v>
      </c>
      <c r="H121" s="73">
        <f>IF(details!D13="","",details!D13)</f>
        <v>807</v>
      </c>
      <c r="I121" s="74" t="str">
        <f>details!$K$1</f>
        <v xml:space="preserve">08291009401   </v>
      </c>
    </row>
    <row r="122" spans="1:9" ht="19.25" customHeight="1">
      <c r="A122" s="1280"/>
      <c r="B122" s="1274" t="s">
        <v>142</v>
      </c>
      <c r="C122" s="1274"/>
      <c r="D122" s="1274"/>
      <c r="E122" s="1274"/>
      <c r="F122" s="1274"/>
      <c r="G122" s="1274"/>
      <c r="H122" s="1274"/>
      <c r="I122" s="1275"/>
    </row>
    <row r="123" spans="1:9" ht="19.25" customHeight="1">
      <c r="A123" s="1280"/>
      <c r="B123" s="1274" t="s">
        <v>143</v>
      </c>
      <c r="C123" s="1274"/>
      <c r="D123" s="1274" t="str">
        <f>IF(details!J13="","",details!J13)</f>
        <v>v 007</v>
      </c>
      <c r="E123" s="1274"/>
      <c r="F123" s="1274"/>
      <c r="G123" s="1274"/>
      <c r="H123" s="1274"/>
      <c r="I123" s="1275"/>
    </row>
    <row r="124" spans="1:9" ht="19.25" customHeight="1">
      <c r="A124" s="1280"/>
      <c r="B124" s="1274" t="s">
        <v>144</v>
      </c>
      <c r="C124" s="1274"/>
      <c r="D124" s="1274" t="str">
        <f>(IF(details!K13="","",details!K13))</f>
        <v>c 007</v>
      </c>
      <c r="E124" s="1274"/>
      <c r="F124" s="1274"/>
      <c r="G124" s="1274"/>
      <c r="H124" s="1274"/>
      <c r="I124" s="1275"/>
    </row>
    <row r="125" spans="1:9" ht="19.25" customHeight="1">
      <c r="A125" s="1280"/>
      <c r="B125" s="1274" t="s">
        <v>145</v>
      </c>
      <c r="C125" s="1274"/>
      <c r="D125" s="1274" t="str">
        <f>IF(details!L13="","",details!L13)</f>
        <v>l 007</v>
      </c>
      <c r="E125" s="1274"/>
      <c r="F125" s="1274"/>
      <c r="G125" s="1274"/>
      <c r="H125" s="1274"/>
      <c r="I125" s="1275"/>
    </row>
    <row r="126" spans="1:9" ht="19.25" customHeight="1">
      <c r="A126" s="1280"/>
      <c r="B126" s="1274" t="s">
        <v>146</v>
      </c>
      <c r="C126" s="1274"/>
      <c r="D126" s="1278">
        <f>IF(details!H13="","",details!H13)</f>
        <v>37408</v>
      </c>
      <c r="E126" s="1278"/>
      <c r="F126" s="1278"/>
      <c r="G126" s="1278"/>
      <c r="H126" s="1278"/>
      <c r="I126" s="1279"/>
    </row>
    <row r="127" spans="1:9" ht="19.25" customHeight="1">
      <c r="A127" s="1280"/>
      <c r="B127" s="1274" t="s">
        <v>147</v>
      </c>
      <c r="C127" s="1274"/>
      <c r="D127" s="1274" t="str">
        <f>IF('statement of marks'!I13="","",'statement of marks'!I13)</f>
        <v>,d twu] nks gtkj nks</v>
      </c>
      <c r="E127" s="1274"/>
      <c r="F127" s="1274"/>
      <c r="G127" s="1274"/>
      <c r="H127" s="1274"/>
      <c r="I127" s="1275"/>
    </row>
    <row r="128" spans="1:9" ht="19.25" customHeight="1">
      <c r="A128" s="1280"/>
      <c r="B128" s="1274" t="s">
        <v>103</v>
      </c>
      <c r="C128" s="1274"/>
      <c r="D128" s="1274" t="str">
        <f>IF(details!M13="","",details!M13)</f>
        <v>D 007</v>
      </c>
      <c r="E128" s="1274"/>
      <c r="F128" s="1274"/>
      <c r="G128" s="1274"/>
      <c r="H128" s="1274"/>
      <c r="I128" s="1275"/>
    </row>
    <row r="129" spans="1:9" ht="19.25" customHeight="1">
      <c r="A129" s="1280"/>
      <c r="B129" s="1273"/>
      <c r="C129" s="1273"/>
      <c r="D129" s="63" t="s">
        <v>148</v>
      </c>
      <c r="E129" s="73" t="str">
        <f>F119</f>
        <v/>
      </c>
      <c r="F129" s="1274" t="str">
        <f>IF('statement of marks'!$C$3=8,"esa izkjafHkd f'k{kk ¼d{kk 8 rd½ iw.kZ dj yh gSA","")</f>
        <v/>
      </c>
      <c r="G129" s="1274"/>
      <c r="H129" s="1274"/>
      <c r="I129" s="1275"/>
    </row>
    <row r="130" spans="1:9" ht="19.25" customHeight="1">
      <c r="A130" s="1280"/>
      <c r="B130" s="72" t="s">
        <v>149</v>
      </c>
      <c r="C130" s="71">
        <f>details!$O$4</f>
        <v>42460</v>
      </c>
      <c r="D130" s="1277"/>
      <c r="E130" s="1277"/>
      <c r="F130" s="1271"/>
      <c r="G130" s="1271"/>
      <c r="H130" s="1271"/>
      <c r="I130" s="1272"/>
    </row>
    <row r="131" spans="1:9" ht="19.25" customHeight="1">
      <c r="A131" s="1280"/>
      <c r="B131" s="64"/>
      <c r="C131" s="1276" t="s">
        <v>150</v>
      </c>
      <c r="D131" s="1276"/>
      <c r="E131" s="1276"/>
      <c r="F131" s="63"/>
      <c r="G131" s="1276" t="s">
        <v>152</v>
      </c>
      <c r="H131" s="1276"/>
      <c r="I131" s="1286"/>
    </row>
    <row r="132" spans="1:9" ht="19.25" customHeight="1">
      <c r="A132" s="1280"/>
      <c r="B132" s="64"/>
      <c r="C132" s="62" t="str">
        <f>IF(details!$K$3="B.E.O.","Cykd",IF(details!$K$3="D.E.O.","ftyk",""))</f>
        <v>ftyk</v>
      </c>
      <c r="D132" s="63" t="s">
        <v>174</v>
      </c>
      <c r="E132" s="72" t="str">
        <f>IF(details!$M$3="SECONDARY","ek/;fed",IF(details!$M$3="ELEMENTaRY","izkjfEHkd",""))</f>
        <v>ek/;fed</v>
      </c>
      <c r="F132" s="62" t="s">
        <v>153</v>
      </c>
      <c r="G132" s="1276" t="str">
        <f>details!$F$4</f>
        <v>Jh jk/ks';ke tk'kh</v>
      </c>
      <c r="H132" s="1276"/>
      <c r="I132" s="1286"/>
    </row>
    <row r="133" spans="1:9" ht="19.25" customHeight="1" thickBot="1">
      <c r="A133" s="1281"/>
      <c r="B133" s="66"/>
      <c r="C133" s="1292" t="s">
        <v>163</v>
      </c>
      <c r="D133" s="1292"/>
      <c r="E133" s="1292"/>
      <c r="F133" s="69" t="s">
        <v>163</v>
      </c>
      <c r="G133" s="1290"/>
      <c r="H133" s="1290"/>
      <c r="I133" s="1291"/>
    </row>
    <row r="134" spans="1:9" ht="19.25" customHeight="1" thickTop="1">
      <c r="A134" s="1282" t="s">
        <v>47</v>
      </c>
      <c r="B134" s="1283"/>
      <c r="C134" s="1283"/>
      <c r="D134" s="1283"/>
      <c r="E134" s="1283"/>
      <c r="F134" s="1283"/>
      <c r="G134" s="1283"/>
      <c r="H134" s="1283"/>
      <c r="I134" s="1284"/>
    </row>
    <row r="135" spans="1:9" ht="19.25" customHeight="1">
      <c r="A135" s="1285" t="str">
        <f>IF(details!$M$3="SECONDARY","¼ek/;fed f'k{kk½",IF(details!$M$3="ELEMENTaRY","¼izkjfEHkd f'k{kk½"))</f>
        <v>¼ek/;fed f'k{kk½</v>
      </c>
      <c r="B135" s="1276"/>
      <c r="C135" s="1276"/>
      <c r="D135" s="1276"/>
      <c r="E135" s="1276"/>
      <c r="F135" s="1276"/>
      <c r="G135" s="1276"/>
      <c r="H135" s="1276"/>
      <c r="I135" s="1286"/>
    </row>
    <row r="136" spans="1:9" ht="19.25" customHeight="1">
      <c r="A136" s="1287" t="s">
        <v>139</v>
      </c>
      <c r="B136" s="1288"/>
      <c r="C136" s="1288"/>
      <c r="D136" s="1288"/>
      <c r="E136" s="1288"/>
      <c r="F136" s="1288"/>
      <c r="G136" s="1288"/>
      <c r="H136" s="1288"/>
      <c r="I136" s="1289"/>
    </row>
    <row r="137" spans="1:9" ht="19.25" customHeight="1">
      <c r="A137" s="1285" t="s">
        <v>140</v>
      </c>
      <c r="B137" s="1276"/>
      <c r="C137" s="1276"/>
      <c r="D137" s="1276"/>
      <c r="E137" s="1276"/>
      <c r="F137" s="1276"/>
      <c r="G137" s="1276"/>
      <c r="H137" s="1276"/>
      <c r="I137" s="1286"/>
    </row>
    <row r="138" spans="1:9" ht="19.25" customHeight="1">
      <c r="A138" s="68"/>
      <c r="B138" s="1276"/>
      <c r="C138" s="1276"/>
      <c r="D138" s="1276"/>
      <c r="E138" s="62" t="s">
        <v>162</v>
      </c>
      <c r="F138" s="75" t="str">
        <f>IF(AND('statement of marks'!$C$3=8,'statement of marks'!HD7="mRrh.kZ"),'statement of marks'!$H$3,"")</f>
        <v/>
      </c>
      <c r="G138" s="1276"/>
      <c r="H138" s="1276"/>
      <c r="I138" s="1286"/>
    </row>
    <row r="139" spans="1:9" ht="19.25" customHeight="1">
      <c r="A139" s="1280"/>
      <c r="B139" s="72" t="s">
        <v>154</v>
      </c>
      <c r="C139" s="72" t="s">
        <v>141</v>
      </c>
      <c r="D139" s="1274" t="s">
        <v>158</v>
      </c>
      <c r="E139" s="1274"/>
      <c r="F139" s="1274"/>
      <c r="G139" s="234" t="s">
        <v>175</v>
      </c>
      <c r="H139" s="234" t="s">
        <v>159</v>
      </c>
      <c r="I139" s="237" t="str">
        <f>'statement of marks'!$J$3</f>
        <v xml:space="preserve">fo|ky; dk Mk;l dksM+ </v>
      </c>
    </row>
    <row r="140" spans="1:9" ht="19.25" customHeight="1">
      <c r="A140" s="1280"/>
      <c r="B140" s="63" t="str">
        <f>details!$I$3</f>
        <v>fpRrkSM+x&lt;+</v>
      </c>
      <c r="C140" s="63" t="str">
        <f>details!$F$3</f>
        <v>fuEckgsM+k</v>
      </c>
      <c r="D140" s="1274" t="str">
        <f>details!$A$1</f>
        <v>jk- ck- ek/;fed fo|ky; uohu] fuEckgsM+k</v>
      </c>
      <c r="E140" s="1274"/>
      <c r="F140" s="1274"/>
      <c r="G140" s="73">
        <f>IF(details!F14="","",details!F14)</f>
        <v>1056</v>
      </c>
      <c r="H140" s="73">
        <f>IF(details!D14="","",details!D14)</f>
        <v>808</v>
      </c>
      <c r="I140" s="74" t="str">
        <f>details!$K$1</f>
        <v xml:space="preserve">08291009401   </v>
      </c>
    </row>
    <row r="141" spans="1:9" ht="19.25" customHeight="1">
      <c r="A141" s="1280"/>
      <c r="B141" s="1274" t="s">
        <v>142</v>
      </c>
      <c r="C141" s="1274"/>
      <c r="D141" s="1274"/>
      <c r="E141" s="1274"/>
      <c r="F141" s="1274"/>
      <c r="G141" s="1274"/>
      <c r="H141" s="1274"/>
      <c r="I141" s="1275"/>
    </row>
    <row r="142" spans="1:9" ht="19.25" customHeight="1">
      <c r="A142" s="1280"/>
      <c r="B142" s="1274" t="s">
        <v>143</v>
      </c>
      <c r="C142" s="1274"/>
      <c r="D142" s="1274" t="str">
        <f>IF(details!J14="","",details!J14)</f>
        <v>v 008</v>
      </c>
      <c r="E142" s="1274"/>
      <c r="F142" s="1274"/>
      <c r="G142" s="1274"/>
      <c r="H142" s="1274"/>
      <c r="I142" s="1275"/>
    </row>
    <row r="143" spans="1:9" ht="19.25" customHeight="1">
      <c r="A143" s="1280"/>
      <c r="B143" s="1274" t="s">
        <v>144</v>
      </c>
      <c r="C143" s="1274"/>
      <c r="D143" s="1274" t="str">
        <f>(IF(details!K14="","",details!K14))</f>
        <v>c 008</v>
      </c>
      <c r="E143" s="1274"/>
      <c r="F143" s="1274"/>
      <c r="G143" s="1274"/>
      <c r="H143" s="1274"/>
      <c r="I143" s="1275"/>
    </row>
    <row r="144" spans="1:9" ht="19.25" customHeight="1">
      <c r="A144" s="1280"/>
      <c r="B144" s="1274" t="s">
        <v>145</v>
      </c>
      <c r="C144" s="1274"/>
      <c r="D144" s="1274" t="str">
        <f>IF(details!L14="","",details!L14)</f>
        <v>l 008</v>
      </c>
      <c r="E144" s="1274"/>
      <c r="F144" s="1274"/>
      <c r="G144" s="1274"/>
      <c r="H144" s="1274"/>
      <c r="I144" s="1275"/>
    </row>
    <row r="145" spans="1:9" ht="19.25" customHeight="1">
      <c r="A145" s="1280"/>
      <c r="B145" s="1274" t="s">
        <v>146</v>
      </c>
      <c r="C145" s="1274"/>
      <c r="D145" s="1278">
        <f>IF(details!H14="","",details!H14)</f>
        <v>37067</v>
      </c>
      <c r="E145" s="1278"/>
      <c r="F145" s="1278"/>
      <c r="G145" s="1278"/>
      <c r="H145" s="1278"/>
      <c r="I145" s="1279"/>
    </row>
    <row r="146" spans="1:9" ht="19.25" customHeight="1">
      <c r="A146" s="1280"/>
      <c r="B146" s="1274" t="s">
        <v>147</v>
      </c>
      <c r="C146" s="1274"/>
      <c r="D146" s="1274" t="str">
        <f>IF('statement of marks'!I14="","",'statement of marks'!I14)</f>
        <v>iPphl twu] nks gtkj ,d</v>
      </c>
      <c r="E146" s="1274"/>
      <c r="F146" s="1274"/>
      <c r="G146" s="1274"/>
      <c r="H146" s="1274"/>
      <c r="I146" s="1275"/>
    </row>
    <row r="147" spans="1:9" ht="19.25" customHeight="1">
      <c r="A147" s="1280"/>
      <c r="B147" s="1274" t="s">
        <v>103</v>
      </c>
      <c r="C147" s="1274"/>
      <c r="D147" s="1274" t="str">
        <f>IF(details!M14="","",details!M14)</f>
        <v>D 008</v>
      </c>
      <c r="E147" s="1274"/>
      <c r="F147" s="1274"/>
      <c r="G147" s="1274"/>
      <c r="H147" s="1274"/>
      <c r="I147" s="1275"/>
    </row>
    <row r="148" spans="1:9" ht="19.25" customHeight="1">
      <c r="A148" s="1280"/>
      <c r="B148" s="1273"/>
      <c r="C148" s="1273"/>
      <c r="D148" s="63" t="s">
        <v>148</v>
      </c>
      <c r="E148" s="73" t="str">
        <f>F138</f>
        <v/>
      </c>
      <c r="F148" s="1274" t="str">
        <f>IF('statement of marks'!$C$3=8,"esa izkjafHkd f'k{kk ¼d{kk 8 rd½ iw.kZ dj yh gSA","")</f>
        <v/>
      </c>
      <c r="G148" s="1274"/>
      <c r="H148" s="1274"/>
      <c r="I148" s="1275"/>
    </row>
    <row r="149" spans="1:9" ht="19.25" customHeight="1">
      <c r="A149" s="1280"/>
      <c r="B149" s="72" t="s">
        <v>149</v>
      </c>
      <c r="C149" s="71">
        <f>details!$O$4</f>
        <v>42460</v>
      </c>
      <c r="D149" s="1277"/>
      <c r="E149" s="1277"/>
      <c r="F149" s="1271"/>
      <c r="G149" s="1271"/>
      <c r="H149" s="1271"/>
      <c r="I149" s="1272"/>
    </row>
    <row r="150" spans="1:9" ht="19.25" customHeight="1">
      <c r="A150" s="1280"/>
      <c r="B150" s="64"/>
      <c r="C150" s="1276" t="s">
        <v>150</v>
      </c>
      <c r="D150" s="1276"/>
      <c r="E150" s="1276"/>
      <c r="F150" s="63"/>
      <c r="G150" s="1276" t="s">
        <v>152</v>
      </c>
      <c r="H150" s="1276"/>
      <c r="I150" s="1286"/>
    </row>
    <row r="151" spans="1:9" ht="19.25" customHeight="1">
      <c r="A151" s="1280"/>
      <c r="B151" s="64"/>
      <c r="C151" s="62" t="str">
        <f>IF(details!$K$3="B.E.O.","Cykd",IF(details!$K$3="D.E.O.","ftyk",""))</f>
        <v>ftyk</v>
      </c>
      <c r="D151" s="63" t="s">
        <v>174</v>
      </c>
      <c r="E151" s="72" t="str">
        <f>IF(details!$M$3="SECONDARY","ek/;fed",IF(details!$M$3="ELEMENTaRY","izkjfEHkd",""))</f>
        <v>ek/;fed</v>
      </c>
      <c r="F151" s="62" t="s">
        <v>153</v>
      </c>
      <c r="G151" s="1276" t="str">
        <f>details!$F$4</f>
        <v>Jh jk/ks';ke tk'kh</v>
      </c>
      <c r="H151" s="1276"/>
      <c r="I151" s="1286"/>
    </row>
    <row r="152" spans="1:9" ht="19.25" customHeight="1" thickBot="1">
      <c r="A152" s="1281"/>
      <c r="B152" s="66"/>
      <c r="C152" s="1292" t="s">
        <v>163</v>
      </c>
      <c r="D152" s="1292"/>
      <c r="E152" s="1292"/>
      <c r="F152" s="69" t="s">
        <v>163</v>
      </c>
      <c r="G152" s="1290"/>
      <c r="H152" s="1290"/>
      <c r="I152" s="1291"/>
    </row>
    <row r="153" spans="1:9" ht="19.25" customHeight="1" thickTop="1">
      <c r="A153" s="1282" t="s">
        <v>47</v>
      </c>
      <c r="B153" s="1283"/>
      <c r="C153" s="1283"/>
      <c r="D153" s="1283"/>
      <c r="E153" s="1283"/>
      <c r="F153" s="1283"/>
      <c r="G153" s="1283"/>
      <c r="H153" s="1283"/>
      <c r="I153" s="1284"/>
    </row>
    <row r="154" spans="1:9" ht="19.25" customHeight="1">
      <c r="A154" s="1285" t="str">
        <f>IF(details!$M$3="SECONDARY","¼ek/;fed f'k{kk½",IF(details!$M$3="ELEMENTaRY","¼izkjfEHkd f'k{kk½"))</f>
        <v>¼ek/;fed f'k{kk½</v>
      </c>
      <c r="B154" s="1276"/>
      <c r="C154" s="1276"/>
      <c r="D154" s="1276"/>
      <c r="E154" s="1276"/>
      <c r="F154" s="1276"/>
      <c r="G154" s="1276"/>
      <c r="H154" s="1276"/>
      <c r="I154" s="1286"/>
    </row>
    <row r="155" spans="1:9" ht="19.25" customHeight="1">
      <c r="A155" s="1287" t="s">
        <v>139</v>
      </c>
      <c r="B155" s="1288"/>
      <c r="C155" s="1288"/>
      <c r="D155" s="1288"/>
      <c r="E155" s="1288"/>
      <c r="F155" s="1288"/>
      <c r="G155" s="1288"/>
      <c r="H155" s="1288"/>
      <c r="I155" s="1289"/>
    </row>
    <row r="156" spans="1:9" ht="19.25" customHeight="1">
      <c r="A156" s="1285" t="s">
        <v>140</v>
      </c>
      <c r="B156" s="1276"/>
      <c r="C156" s="1276"/>
      <c r="D156" s="1276"/>
      <c r="E156" s="1276"/>
      <c r="F156" s="1276"/>
      <c r="G156" s="1276"/>
      <c r="H156" s="1276"/>
      <c r="I156" s="1286"/>
    </row>
    <row r="157" spans="1:9" ht="19.25" customHeight="1">
      <c r="A157" s="68"/>
      <c r="B157" s="1276"/>
      <c r="C157" s="1276"/>
      <c r="D157" s="1276"/>
      <c r="E157" s="62" t="s">
        <v>162</v>
      </c>
      <c r="F157" s="75" t="str">
        <f>IF(AND('statement of marks'!$C$3=8,'statement of marks'!HD7="mRrh.kZ"),'statement of marks'!$H$3,"")</f>
        <v/>
      </c>
      <c r="G157" s="1276"/>
      <c r="H157" s="1276"/>
      <c r="I157" s="1286"/>
    </row>
    <row r="158" spans="1:9" ht="19.25" customHeight="1">
      <c r="A158" s="1280"/>
      <c r="B158" s="72" t="s">
        <v>154</v>
      </c>
      <c r="C158" s="72" t="s">
        <v>141</v>
      </c>
      <c r="D158" s="1274" t="s">
        <v>158</v>
      </c>
      <c r="E158" s="1274"/>
      <c r="F158" s="1274"/>
      <c r="G158" s="234" t="s">
        <v>175</v>
      </c>
      <c r="H158" s="234" t="s">
        <v>159</v>
      </c>
      <c r="I158" s="237" t="str">
        <f>'statement of marks'!$J$3</f>
        <v xml:space="preserve">fo|ky; dk Mk;l dksM+ </v>
      </c>
    </row>
    <row r="159" spans="1:9" ht="19.25" customHeight="1">
      <c r="A159" s="1280"/>
      <c r="B159" s="63" t="str">
        <f>details!$I$3</f>
        <v>fpRrkSM+x&lt;+</v>
      </c>
      <c r="C159" s="63" t="str">
        <f>details!$F$3</f>
        <v>fuEckgsM+k</v>
      </c>
      <c r="D159" s="1274" t="str">
        <f>details!$A$1</f>
        <v>jk- ck- ek/;fed fo|ky; uohu] fuEckgsM+k</v>
      </c>
      <c r="E159" s="1274"/>
      <c r="F159" s="1274"/>
      <c r="G159" s="73">
        <f>IF(details!F15="","",details!F15)</f>
        <v>973</v>
      </c>
      <c r="H159" s="73">
        <f>IF(details!D15="","",details!D15)</f>
        <v>809</v>
      </c>
      <c r="I159" s="74" t="str">
        <f>details!$K$1</f>
        <v xml:space="preserve">08291009401   </v>
      </c>
    </row>
    <row r="160" spans="1:9" ht="19.25" customHeight="1">
      <c r="A160" s="1280"/>
      <c r="B160" s="1274" t="s">
        <v>142</v>
      </c>
      <c r="C160" s="1274"/>
      <c r="D160" s="1274"/>
      <c r="E160" s="1274"/>
      <c r="F160" s="1274"/>
      <c r="G160" s="1274"/>
      <c r="H160" s="1274"/>
      <c r="I160" s="1275"/>
    </row>
    <row r="161" spans="1:9" ht="19.25" customHeight="1">
      <c r="A161" s="1280"/>
      <c r="B161" s="1274" t="s">
        <v>143</v>
      </c>
      <c r="C161" s="1274"/>
      <c r="D161" s="1274" t="str">
        <f>IF(details!J15="","",details!J15)</f>
        <v>v 009</v>
      </c>
      <c r="E161" s="1274"/>
      <c r="F161" s="1274"/>
      <c r="G161" s="1274"/>
      <c r="H161" s="1274"/>
      <c r="I161" s="1275"/>
    </row>
    <row r="162" spans="1:9" ht="19.25" customHeight="1">
      <c r="A162" s="1280"/>
      <c r="B162" s="1274" t="s">
        <v>144</v>
      </c>
      <c r="C162" s="1274"/>
      <c r="D162" s="1274" t="str">
        <f>(IF(details!K15="","",details!K15))</f>
        <v>c 009</v>
      </c>
      <c r="E162" s="1274"/>
      <c r="F162" s="1274"/>
      <c r="G162" s="1274"/>
      <c r="H162" s="1274"/>
      <c r="I162" s="1275"/>
    </row>
    <row r="163" spans="1:9" ht="19.25" customHeight="1">
      <c r="A163" s="1280"/>
      <c r="B163" s="1274" t="s">
        <v>145</v>
      </c>
      <c r="C163" s="1274"/>
      <c r="D163" s="1274" t="str">
        <f>IF(details!L15="","",details!L15)</f>
        <v>l 009</v>
      </c>
      <c r="E163" s="1274"/>
      <c r="F163" s="1274"/>
      <c r="G163" s="1274"/>
      <c r="H163" s="1274"/>
      <c r="I163" s="1275"/>
    </row>
    <row r="164" spans="1:9" ht="19.25" customHeight="1">
      <c r="A164" s="1280"/>
      <c r="B164" s="1274" t="s">
        <v>146</v>
      </c>
      <c r="C164" s="1274"/>
      <c r="D164" s="1278">
        <f>IF(details!H15="","",details!H15)</f>
        <v>36693</v>
      </c>
      <c r="E164" s="1278"/>
      <c r="F164" s="1278"/>
      <c r="G164" s="1278"/>
      <c r="H164" s="1278"/>
      <c r="I164" s="1279"/>
    </row>
    <row r="165" spans="1:9" ht="19.25" customHeight="1">
      <c r="A165" s="1280"/>
      <c r="B165" s="1274" t="s">
        <v>147</v>
      </c>
      <c r="C165" s="1274"/>
      <c r="D165" s="1274" t="str">
        <f>IF('statement of marks'!I15="","",'statement of marks'!I15)</f>
        <v xml:space="preserve">lksyg twu] nks gtkj </v>
      </c>
      <c r="E165" s="1274"/>
      <c r="F165" s="1274"/>
      <c r="G165" s="1274"/>
      <c r="H165" s="1274"/>
      <c r="I165" s="1275"/>
    </row>
    <row r="166" spans="1:9" ht="19.25" customHeight="1">
      <c r="A166" s="1280"/>
      <c r="B166" s="1274" t="s">
        <v>103</v>
      </c>
      <c r="C166" s="1274"/>
      <c r="D166" s="1274" t="str">
        <f>IF(details!M15="","",details!M15)</f>
        <v>D 009</v>
      </c>
      <c r="E166" s="1274"/>
      <c r="F166" s="1274"/>
      <c r="G166" s="1274"/>
      <c r="H166" s="1274"/>
      <c r="I166" s="1275"/>
    </row>
    <row r="167" spans="1:9" ht="19.25" customHeight="1">
      <c r="A167" s="1280"/>
      <c r="B167" s="1273"/>
      <c r="C167" s="1273"/>
      <c r="D167" s="63" t="s">
        <v>148</v>
      </c>
      <c r="E167" s="73" t="str">
        <f>F157</f>
        <v/>
      </c>
      <c r="F167" s="1274" t="str">
        <f>IF('statement of marks'!$C$3=8,"esa izkjafHkd f'k{kk ¼d{kk 8 rd½ iw.kZ dj yh gSA","")</f>
        <v/>
      </c>
      <c r="G167" s="1274"/>
      <c r="H167" s="1274"/>
      <c r="I167" s="1275"/>
    </row>
    <row r="168" spans="1:9" ht="19.25" customHeight="1">
      <c r="A168" s="1280"/>
      <c r="B168" s="72" t="s">
        <v>149</v>
      </c>
      <c r="C168" s="71">
        <f>details!$O$4</f>
        <v>42460</v>
      </c>
      <c r="D168" s="1277"/>
      <c r="E168" s="1277"/>
      <c r="F168" s="1271"/>
      <c r="G168" s="1271"/>
      <c r="H168" s="1271"/>
      <c r="I168" s="1272"/>
    </row>
    <row r="169" spans="1:9" ht="19.25" customHeight="1">
      <c r="A169" s="1280"/>
      <c r="B169" s="64"/>
      <c r="C169" s="1276" t="s">
        <v>150</v>
      </c>
      <c r="D169" s="1276"/>
      <c r="E169" s="1276"/>
      <c r="F169" s="63"/>
      <c r="G169" s="1276" t="s">
        <v>152</v>
      </c>
      <c r="H169" s="1276"/>
      <c r="I169" s="1286"/>
    </row>
    <row r="170" spans="1:9" ht="19.25" customHeight="1">
      <c r="A170" s="1280"/>
      <c r="B170" s="64"/>
      <c r="C170" s="62" t="str">
        <f>IF(details!$K$3="B.E.O.","Cykd",IF(details!$K$3="D.E.O.","ftyk",""))</f>
        <v>ftyk</v>
      </c>
      <c r="D170" s="63" t="s">
        <v>174</v>
      </c>
      <c r="E170" s="72" t="str">
        <f>IF(details!$M$3="SECONDARY","ek/;fed",IF(details!$M$3="ELEMENTaRY","izkjfEHkd",""))</f>
        <v>ek/;fed</v>
      </c>
      <c r="F170" s="62" t="s">
        <v>153</v>
      </c>
      <c r="G170" s="1276" t="str">
        <f>details!$F$4</f>
        <v>Jh jk/ks';ke tk'kh</v>
      </c>
      <c r="H170" s="1276"/>
      <c r="I170" s="1286"/>
    </row>
    <row r="171" spans="1:9" ht="19.25" customHeight="1" thickBot="1">
      <c r="A171" s="1281"/>
      <c r="B171" s="66"/>
      <c r="C171" s="1292" t="s">
        <v>163</v>
      </c>
      <c r="D171" s="1292"/>
      <c r="E171" s="1292"/>
      <c r="F171" s="69" t="s">
        <v>163</v>
      </c>
      <c r="G171" s="1290"/>
      <c r="H171" s="1290"/>
      <c r="I171" s="1291"/>
    </row>
    <row r="172" spans="1:9" ht="19.25" customHeight="1" thickTop="1">
      <c r="A172" s="1282" t="s">
        <v>47</v>
      </c>
      <c r="B172" s="1283"/>
      <c r="C172" s="1283"/>
      <c r="D172" s="1283"/>
      <c r="E172" s="1283"/>
      <c r="F172" s="1283"/>
      <c r="G172" s="1283"/>
      <c r="H172" s="1283"/>
      <c r="I172" s="1284"/>
    </row>
    <row r="173" spans="1:9" ht="19.25" customHeight="1">
      <c r="A173" s="1285" t="str">
        <f>IF(details!$M$3="SECONDARY","¼ek/;fed f'k{kk½",IF(details!$M$3="ELEMENTaRY","¼izkjfEHkd f'k{kk½"))</f>
        <v>¼ek/;fed f'k{kk½</v>
      </c>
      <c r="B173" s="1276"/>
      <c r="C173" s="1276"/>
      <c r="D173" s="1276"/>
      <c r="E173" s="1276"/>
      <c r="F173" s="1276"/>
      <c r="G173" s="1276"/>
      <c r="H173" s="1276"/>
      <c r="I173" s="1286"/>
    </row>
    <row r="174" spans="1:9" ht="19.25" customHeight="1">
      <c r="A174" s="1287" t="s">
        <v>139</v>
      </c>
      <c r="B174" s="1288"/>
      <c r="C174" s="1288"/>
      <c r="D174" s="1288"/>
      <c r="E174" s="1288"/>
      <c r="F174" s="1288"/>
      <c r="G174" s="1288"/>
      <c r="H174" s="1288"/>
      <c r="I174" s="1289"/>
    </row>
    <row r="175" spans="1:9" ht="19.25" customHeight="1">
      <c r="A175" s="1285" t="s">
        <v>140</v>
      </c>
      <c r="B175" s="1276"/>
      <c r="C175" s="1276"/>
      <c r="D175" s="1276"/>
      <c r="E175" s="1276"/>
      <c r="F175" s="1276"/>
      <c r="G175" s="1276"/>
      <c r="H175" s="1276"/>
      <c r="I175" s="1286"/>
    </row>
    <row r="176" spans="1:9" ht="19.25" customHeight="1">
      <c r="A176" s="68"/>
      <c r="B176" s="1276"/>
      <c r="C176" s="1276"/>
      <c r="D176" s="1276"/>
      <c r="E176" s="62" t="s">
        <v>162</v>
      </c>
      <c r="F176" s="75" t="str">
        <f>IF(AND('statement of marks'!$C$3=8,'statement of marks'!HD7="mRrh.kZ"),'statement of marks'!$H$3,"")</f>
        <v/>
      </c>
      <c r="G176" s="1276"/>
      <c r="H176" s="1276"/>
      <c r="I176" s="1286"/>
    </row>
    <row r="177" spans="1:9" ht="19.25" customHeight="1">
      <c r="A177" s="1280"/>
      <c r="B177" s="72" t="s">
        <v>154</v>
      </c>
      <c r="C177" s="72" t="s">
        <v>141</v>
      </c>
      <c r="D177" s="1274" t="s">
        <v>158</v>
      </c>
      <c r="E177" s="1274"/>
      <c r="F177" s="1274"/>
      <c r="G177" s="234" t="s">
        <v>175</v>
      </c>
      <c r="H177" s="234" t="s">
        <v>159</v>
      </c>
      <c r="I177" s="237" t="str">
        <f>'statement of marks'!$J$3</f>
        <v xml:space="preserve">fo|ky; dk Mk;l dksM+ </v>
      </c>
    </row>
    <row r="178" spans="1:9" ht="19.25" customHeight="1">
      <c r="A178" s="1280"/>
      <c r="B178" s="63" t="str">
        <f>details!$I$3</f>
        <v>fpRrkSM+x&lt;+</v>
      </c>
      <c r="C178" s="63" t="str">
        <f>details!$F$3</f>
        <v>fuEckgsM+k</v>
      </c>
      <c r="D178" s="1274" t="str">
        <f>details!$A$1</f>
        <v>jk- ck- ek/;fed fo|ky; uohu] fuEckgsM+k</v>
      </c>
      <c r="E178" s="1274"/>
      <c r="F178" s="1274"/>
      <c r="G178" s="73">
        <f>IF(details!F16="","",details!F16)</f>
        <v>909</v>
      </c>
      <c r="H178" s="73">
        <f>IF(details!D16="","",details!D16)</f>
        <v>810</v>
      </c>
      <c r="I178" s="74" t="str">
        <f>details!$K$1</f>
        <v xml:space="preserve">08291009401   </v>
      </c>
    </row>
    <row r="179" spans="1:9" ht="19.25" customHeight="1">
      <c r="A179" s="1280"/>
      <c r="B179" s="1274" t="s">
        <v>142</v>
      </c>
      <c r="C179" s="1274"/>
      <c r="D179" s="1274"/>
      <c r="E179" s="1274"/>
      <c r="F179" s="1274"/>
      <c r="G179" s="1274"/>
      <c r="H179" s="1274"/>
      <c r="I179" s="1275"/>
    </row>
    <row r="180" spans="1:9" ht="19.25" customHeight="1">
      <c r="A180" s="1280"/>
      <c r="B180" s="1274" t="s">
        <v>143</v>
      </c>
      <c r="C180" s="1274"/>
      <c r="D180" s="1274" t="str">
        <f>IF(details!J16="","",details!J16)</f>
        <v>v 010</v>
      </c>
      <c r="E180" s="1274"/>
      <c r="F180" s="1274"/>
      <c r="G180" s="1274"/>
      <c r="H180" s="1274"/>
      <c r="I180" s="1275"/>
    </row>
    <row r="181" spans="1:9" ht="19.25" customHeight="1">
      <c r="A181" s="1280"/>
      <c r="B181" s="1274" t="s">
        <v>144</v>
      </c>
      <c r="C181" s="1274"/>
      <c r="D181" s="1274" t="str">
        <f>(IF(details!K16="","",details!K16))</f>
        <v>c 010</v>
      </c>
      <c r="E181" s="1274"/>
      <c r="F181" s="1274"/>
      <c r="G181" s="1274"/>
      <c r="H181" s="1274"/>
      <c r="I181" s="1275"/>
    </row>
    <row r="182" spans="1:9" ht="19.25" customHeight="1">
      <c r="A182" s="1280"/>
      <c r="B182" s="1274" t="s">
        <v>145</v>
      </c>
      <c r="C182" s="1274"/>
      <c r="D182" s="1274" t="str">
        <f>IF(details!L16="","",details!L16)</f>
        <v>l 010</v>
      </c>
      <c r="E182" s="1274"/>
      <c r="F182" s="1274"/>
      <c r="G182" s="1274"/>
      <c r="H182" s="1274"/>
      <c r="I182" s="1275"/>
    </row>
    <row r="183" spans="1:9" ht="19.25" customHeight="1">
      <c r="A183" s="1280"/>
      <c r="B183" s="1274" t="s">
        <v>146</v>
      </c>
      <c r="C183" s="1274"/>
      <c r="D183" s="1278">
        <f>IF(details!H16="","",details!H16)</f>
        <v>36712</v>
      </c>
      <c r="E183" s="1278"/>
      <c r="F183" s="1278"/>
      <c r="G183" s="1278"/>
      <c r="H183" s="1278"/>
      <c r="I183" s="1279"/>
    </row>
    <row r="184" spans="1:9" ht="19.25" customHeight="1">
      <c r="A184" s="1280"/>
      <c r="B184" s="1274" t="s">
        <v>147</v>
      </c>
      <c r="C184" s="1274"/>
      <c r="D184" s="1274" t="str">
        <f>IF('statement of marks'!I16="","",'statement of marks'!I16)</f>
        <v xml:space="preserve">ikap tqykbZ] nks gtkj </v>
      </c>
      <c r="E184" s="1274"/>
      <c r="F184" s="1274"/>
      <c r="G184" s="1274"/>
      <c r="H184" s="1274"/>
      <c r="I184" s="1275"/>
    </row>
    <row r="185" spans="1:9" ht="19.25" customHeight="1">
      <c r="A185" s="1280"/>
      <c r="B185" s="1274" t="s">
        <v>103</v>
      </c>
      <c r="C185" s="1274"/>
      <c r="D185" s="1274" t="str">
        <f>IF(details!M16="","",details!M16)</f>
        <v>D 010</v>
      </c>
      <c r="E185" s="1274"/>
      <c r="F185" s="1274"/>
      <c r="G185" s="1274"/>
      <c r="H185" s="1274"/>
      <c r="I185" s="1275"/>
    </row>
    <row r="186" spans="1:9" ht="19.25" customHeight="1">
      <c r="A186" s="1280"/>
      <c r="B186" s="1273"/>
      <c r="C186" s="1273"/>
      <c r="D186" s="63" t="s">
        <v>148</v>
      </c>
      <c r="E186" s="73" t="str">
        <f>F176</f>
        <v/>
      </c>
      <c r="F186" s="1274" t="str">
        <f>IF('statement of marks'!$C$3=8,"esa izkjafHkd f'k{kk ¼d{kk 8 rd½ iw.kZ dj yh gSA","")</f>
        <v/>
      </c>
      <c r="G186" s="1274"/>
      <c r="H186" s="1274"/>
      <c r="I186" s="1275"/>
    </row>
    <row r="187" spans="1:9" ht="19.25" customHeight="1">
      <c r="A187" s="1280"/>
      <c r="B187" s="72" t="s">
        <v>149</v>
      </c>
      <c r="C187" s="71">
        <f>details!$O$4</f>
        <v>42460</v>
      </c>
      <c r="D187" s="1277"/>
      <c r="E187" s="1277"/>
      <c r="F187" s="1271"/>
      <c r="G187" s="1271"/>
      <c r="H187" s="1271"/>
      <c r="I187" s="1272"/>
    </row>
    <row r="188" spans="1:9" ht="19.25" customHeight="1">
      <c r="A188" s="1280"/>
      <c r="B188" s="64"/>
      <c r="C188" s="1276" t="s">
        <v>150</v>
      </c>
      <c r="D188" s="1276"/>
      <c r="E188" s="1276"/>
      <c r="F188" s="63"/>
      <c r="G188" s="1276" t="s">
        <v>152</v>
      </c>
      <c r="H188" s="1276"/>
      <c r="I188" s="1286"/>
    </row>
    <row r="189" spans="1:9" ht="19.25" customHeight="1">
      <c r="A189" s="1280"/>
      <c r="B189" s="64"/>
      <c r="C189" s="62" t="str">
        <f>IF(details!$K$3="B.E.O.","Cykd",IF(details!$K$3="D.E.O.","ftyk",""))</f>
        <v>ftyk</v>
      </c>
      <c r="D189" s="63" t="s">
        <v>174</v>
      </c>
      <c r="E189" s="72" t="str">
        <f>IF(details!$M$3="SECONDARY","ek/;fed",IF(details!$M$3="ELEMENTaRY","izkjfEHkd",""))</f>
        <v>ek/;fed</v>
      </c>
      <c r="F189" s="62" t="s">
        <v>153</v>
      </c>
      <c r="G189" s="1276" t="str">
        <f>details!$F$4</f>
        <v>Jh jk/ks';ke tk'kh</v>
      </c>
      <c r="H189" s="1276"/>
      <c r="I189" s="1286"/>
    </row>
    <row r="190" spans="1:9" ht="19.25" customHeight="1" thickBot="1">
      <c r="A190" s="1281"/>
      <c r="B190" s="66"/>
      <c r="C190" s="1292" t="s">
        <v>163</v>
      </c>
      <c r="D190" s="1292"/>
      <c r="E190" s="1292"/>
      <c r="F190" s="69" t="s">
        <v>163</v>
      </c>
      <c r="G190" s="1290"/>
      <c r="H190" s="1290"/>
      <c r="I190" s="1291"/>
    </row>
    <row r="191" spans="1:9" ht="19.25" customHeight="1" thickTop="1">
      <c r="A191" s="1282" t="s">
        <v>47</v>
      </c>
      <c r="B191" s="1283"/>
      <c r="C191" s="1283"/>
      <c r="D191" s="1283"/>
      <c r="E191" s="1283"/>
      <c r="F191" s="1283"/>
      <c r="G191" s="1283"/>
      <c r="H191" s="1283"/>
      <c r="I191" s="1284"/>
    </row>
    <row r="192" spans="1:9" ht="19.25" customHeight="1">
      <c r="A192" s="1285" t="str">
        <f>IF(details!$M$3="SECONDARY","¼ek/;fed f'k{kk½",IF(details!$M$3="ELEMENTaRY","¼izkjfEHkd f'k{kk½"))</f>
        <v>¼ek/;fed f'k{kk½</v>
      </c>
      <c r="B192" s="1276"/>
      <c r="C192" s="1276"/>
      <c r="D192" s="1276"/>
      <c r="E192" s="1276"/>
      <c r="F192" s="1276"/>
      <c r="G192" s="1276"/>
      <c r="H192" s="1276"/>
      <c r="I192" s="1286"/>
    </row>
    <row r="193" spans="1:9" ht="19.25" customHeight="1">
      <c r="A193" s="1287" t="s">
        <v>139</v>
      </c>
      <c r="B193" s="1288"/>
      <c r="C193" s="1288"/>
      <c r="D193" s="1288"/>
      <c r="E193" s="1288"/>
      <c r="F193" s="1288"/>
      <c r="G193" s="1288"/>
      <c r="H193" s="1288"/>
      <c r="I193" s="1289"/>
    </row>
    <row r="194" spans="1:9" ht="19.25" customHeight="1">
      <c r="A194" s="1285" t="s">
        <v>140</v>
      </c>
      <c r="B194" s="1276"/>
      <c r="C194" s="1276"/>
      <c r="D194" s="1276"/>
      <c r="E194" s="1276"/>
      <c r="F194" s="1276"/>
      <c r="G194" s="1276"/>
      <c r="H194" s="1276"/>
      <c r="I194" s="1286"/>
    </row>
    <row r="195" spans="1:9" ht="19.25" customHeight="1">
      <c r="A195" s="68"/>
      <c r="B195" s="1276"/>
      <c r="C195" s="1276"/>
      <c r="D195" s="1276"/>
      <c r="E195" s="62" t="s">
        <v>162</v>
      </c>
      <c r="F195" s="75" t="str">
        <f>IF(AND('statement of marks'!$C$3=8,'statement of marks'!HD7="mRrh.kZ"),'statement of marks'!$H$3,"")</f>
        <v/>
      </c>
      <c r="G195" s="1276"/>
      <c r="H195" s="1276"/>
      <c r="I195" s="1286"/>
    </row>
    <row r="196" spans="1:9" ht="19.25" customHeight="1">
      <c r="A196" s="1280"/>
      <c r="B196" s="72" t="s">
        <v>154</v>
      </c>
      <c r="C196" s="72" t="s">
        <v>141</v>
      </c>
      <c r="D196" s="1274" t="s">
        <v>158</v>
      </c>
      <c r="E196" s="1274"/>
      <c r="F196" s="1274"/>
      <c r="G196" s="234" t="s">
        <v>175</v>
      </c>
      <c r="H196" s="234" t="s">
        <v>159</v>
      </c>
      <c r="I196" s="237" t="str">
        <f>'statement of marks'!$J$3</f>
        <v xml:space="preserve">fo|ky; dk Mk;l dksM+ </v>
      </c>
    </row>
    <row r="197" spans="1:9" ht="19.25" customHeight="1">
      <c r="A197" s="1280"/>
      <c r="B197" s="63" t="str">
        <f>details!$I$3</f>
        <v>fpRrkSM+x&lt;+</v>
      </c>
      <c r="C197" s="63" t="str">
        <f>details!$F$3</f>
        <v>fuEckgsM+k</v>
      </c>
      <c r="D197" s="1274" t="str">
        <f>details!$A$1</f>
        <v>jk- ck- ek/;fed fo|ky; uohu] fuEckgsM+k</v>
      </c>
      <c r="E197" s="1274"/>
      <c r="F197" s="1274"/>
      <c r="G197" s="73">
        <f>IF(details!F17="","",details!F17)</f>
        <v>1027</v>
      </c>
      <c r="H197" s="73">
        <f>IF(details!D17="","",details!D17)</f>
        <v>811</v>
      </c>
      <c r="I197" s="74" t="str">
        <f>details!$K$1</f>
        <v xml:space="preserve">08291009401   </v>
      </c>
    </row>
    <row r="198" spans="1:9" ht="19.25" customHeight="1">
      <c r="A198" s="1280"/>
      <c r="B198" s="1274" t="s">
        <v>142</v>
      </c>
      <c r="C198" s="1274"/>
      <c r="D198" s="1274"/>
      <c r="E198" s="1274"/>
      <c r="F198" s="1274"/>
      <c r="G198" s="1274"/>
      <c r="H198" s="1274"/>
      <c r="I198" s="1275"/>
    </row>
    <row r="199" spans="1:9" ht="19.25" customHeight="1">
      <c r="A199" s="1280"/>
      <c r="B199" s="1274" t="s">
        <v>143</v>
      </c>
      <c r="C199" s="1274"/>
      <c r="D199" s="1274" t="str">
        <f>IF(details!J17="","",details!J17)</f>
        <v>v 011</v>
      </c>
      <c r="E199" s="1274"/>
      <c r="F199" s="1274"/>
      <c r="G199" s="1274"/>
      <c r="H199" s="1274"/>
      <c r="I199" s="1275"/>
    </row>
    <row r="200" spans="1:9" ht="19.25" customHeight="1">
      <c r="A200" s="1280"/>
      <c r="B200" s="1274" t="s">
        <v>144</v>
      </c>
      <c r="C200" s="1274"/>
      <c r="D200" s="1274" t="str">
        <f>(IF(details!K17="","",details!K17))</f>
        <v>c 011</v>
      </c>
      <c r="E200" s="1274"/>
      <c r="F200" s="1274"/>
      <c r="G200" s="1274"/>
      <c r="H200" s="1274"/>
      <c r="I200" s="1275"/>
    </row>
    <row r="201" spans="1:9" ht="19.25" customHeight="1">
      <c r="A201" s="1280"/>
      <c r="B201" s="1274" t="s">
        <v>145</v>
      </c>
      <c r="C201" s="1274"/>
      <c r="D201" s="1274" t="str">
        <f>IF(details!L17="","",details!L17)</f>
        <v>l 011</v>
      </c>
      <c r="E201" s="1274"/>
      <c r="F201" s="1274"/>
      <c r="G201" s="1274"/>
      <c r="H201" s="1274"/>
      <c r="I201" s="1275"/>
    </row>
    <row r="202" spans="1:9" ht="19.25" customHeight="1">
      <c r="A202" s="1280"/>
      <c r="B202" s="1274" t="s">
        <v>146</v>
      </c>
      <c r="C202" s="1274"/>
      <c r="D202" s="1278">
        <f>IF(details!H17="","",details!H17)</f>
        <v>37104</v>
      </c>
      <c r="E202" s="1278"/>
      <c r="F202" s="1278"/>
      <c r="G202" s="1278"/>
      <c r="H202" s="1278"/>
      <c r="I202" s="1279"/>
    </row>
    <row r="203" spans="1:9" ht="19.25" customHeight="1">
      <c r="A203" s="1280"/>
      <c r="B203" s="1274" t="s">
        <v>147</v>
      </c>
      <c r="C203" s="1274"/>
      <c r="D203" s="1274" t="str">
        <f>IF('statement of marks'!I17="","",'statement of marks'!I17)</f>
        <v>,d vxLr] nks gtkj ,d</v>
      </c>
      <c r="E203" s="1274"/>
      <c r="F203" s="1274"/>
      <c r="G203" s="1274"/>
      <c r="H203" s="1274"/>
      <c r="I203" s="1275"/>
    </row>
    <row r="204" spans="1:9" ht="19.25" customHeight="1">
      <c r="A204" s="1280"/>
      <c r="B204" s="1274" t="s">
        <v>103</v>
      </c>
      <c r="C204" s="1274"/>
      <c r="D204" s="1274" t="str">
        <f>IF(details!M17="","",details!M17)</f>
        <v>D 011</v>
      </c>
      <c r="E204" s="1274"/>
      <c r="F204" s="1274"/>
      <c r="G204" s="1274"/>
      <c r="H204" s="1274"/>
      <c r="I204" s="1275"/>
    </row>
    <row r="205" spans="1:9" ht="19.25" customHeight="1">
      <c r="A205" s="1280"/>
      <c r="B205" s="1273"/>
      <c r="C205" s="1273"/>
      <c r="D205" s="63" t="s">
        <v>148</v>
      </c>
      <c r="E205" s="73" t="str">
        <f>F195</f>
        <v/>
      </c>
      <c r="F205" s="1274" t="str">
        <f>IF('statement of marks'!$C$3=8,"esa izkjafHkd f'k{kk ¼d{kk 8 rd½ iw.kZ dj yh gSA","")</f>
        <v/>
      </c>
      <c r="G205" s="1274"/>
      <c r="H205" s="1274"/>
      <c r="I205" s="1275"/>
    </row>
    <row r="206" spans="1:9" ht="19.25" customHeight="1">
      <c r="A206" s="1280"/>
      <c r="B206" s="72" t="s">
        <v>149</v>
      </c>
      <c r="C206" s="71">
        <f>details!$O$4</f>
        <v>42460</v>
      </c>
      <c r="D206" s="1277"/>
      <c r="E206" s="1277"/>
      <c r="F206" s="1271"/>
      <c r="G206" s="1271"/>
      <c r="H206" s="1271"/>
      <c r="I206" s="1272"/>
    </row>
    <row r="207" spans="1:9" ht="19.25" customHeight="1">
      <c r="A207" s="1280"/>
      <c r="B207" s="64"/>
      <c r="C207" s="1276" t="s">
        <v>150</v>
      </c>
      <c r="D207" s="1276"/>
      <c r="E207" s="1276"/>
      <c r="F207" s="63"/>
      <c r="G207" s="1276" t="s">
        <v>152</v>
      </c>
      <c r="H207" s="1276"/>
      <c r="I207" s="1286"/>
    </row>
    <row r="208" spans="1:9" ht="19.25" customHeight="1">
      <c r="A208" s="1280"/>
      <c r="B208" s="64"/>
      <c r="C208" s="62" t="str">
        <f>IF(details!$K$3="B.E.O.","Cykd",IF(details!$K$3="D.E.O.","ftyk",""))</f>
        <v>ftyk</v>
      </c>
      <c r="D208" s="63" t="s">
        <v>174</v>
      </c>
      <c r="E208" s="72" t="str">
        <f>IF(details!$M$3="SECONDARY","ek/;fed",IF(details!$M$3="ELEMENTaRY","izkjfEHkd",""))</f>
        <v>ek/;fed</v>
      </c>
      <c r="F208" s="62" t="s">
        <v>153</v>
      </c>
      <c r="G208" s="1276" t="str">
        <f>details!$F$4</f>
        <v>Jh jk/ks';ke tk'kh</v>
      </c>
      <c r="H208" s="1276"/>
      <c r="I208" s="1286"/>
    </row>
    <row r="209" spans="1:9" ht="19.25" customHeight="1" thickBot="1">
      <c r="A209" s="1281"/>
      <c r="B209" s="66"/>
      <c r="C209" s="1292" t="s">
        <v>163</v>
      </c>
      <c r="D209" s="1292"/>
      <c r="E209" s="1292"/>
      <c r="F209" s="69" t="s">
        <v>163</v>
      </c>
      <c r="G209" s="1290"/>
      <c r="H209" s="1290"/>
      <c r="I209" s="1291"/>
    </row>
    <row r="210" spans="1:9" ht="19.25" customHeight="1" thickTop="1">
      <c r="A210" s="1282" t="s">
        <v>47</v>
      </c>
      <c r="B210" s="1283"/>
      <c r="C210" s="1283"/>
      <c r="D210" s="1283"/>
      <c r="E210" s="1283"/>
      <c r="F210" s="1283"/>
      <c r="G210" s="1283"/>
      <c r="H210" s="1283"/>
      <c r="I210" s="1284"/>
    </row>
    <row r="211" spans="1:9" ht="19.25" customHeight="1">
      <c r="A211" s="1285" t="str">
        <f>IF(details!$M$3="SECONDARY","¼ek/;fed f'k{kk½",IF(details!$M$3="ELEMENTaRY","¼izkjfEHkd f'k{kk½"))</f>
        <v>¼ek/;fed f'k{kk½</v>
      </c>
      <c r="B211" s="1276"/>
      <c r="C211" s="1276"/>
      <c r="D211" s="1276"/>
      <c r="E211" s="1276"/>
      <c r="F211" s="1276"/>
      <c r="G211" s="1276"/>
      <c r="H211" s="1276"/>
      <c r="I211" s="1286"/>
    </row>
    <row r="212" spans="1:9" ht="19.25" customHeight="1">
      <c r="A212" s="1287" t="s">
        <v>139</v>
      </c>
      <c r="B212" s="1288"/>
      <c r="C212" s="1288"/>
      <c r="D212" s="1288"/>
      <c r="E212" s="1288"/>
      <c r="F212" s="1288"/>
      <c r="G212" s="1288"/>
      <c r="H212" s="1288"/>
      <c r="I212" s="1289"/>
    </row>
    <row r="213" spans="1:9" ht="19.25" customHeight="1">
      <c r="A213" s="1285" t="s">
        <v>140</v>
      </c>
      <c r="B213" s="1276"/>
      <c r="C213" s="1276"/>
      <c r="D213" s="1276"/>
      <c r="E213" s="1276"/>
      <c r="F213" s="1276"/>
      <c r="G213" s="1276"/>
      <c r="H213" s="1276"/>
      <c r="I213" s="1286"/>
    </row>
    <row r="214" spans="1:9" ht="19.25" customHeight="1">
      <c r="A214" s="68"/>
      <c r="B214" s="1276"/>
      <c r="C214" s="1276"/>
      <c r="D214" s="1276"/>
      <c r="E214" s="62" t="s">
        <v>162</v>
      </c>
      <c r="F214" s="75" t="str">
        <f>IF(AND('statement of marks'!$C$3=8,'statement of marks'!HD7="mRrh.kZ"),'statement of marks'!$H$3,"")</f>
        <v/>
      </c>
      <c r="G214" s="1276"/>
      <c r="H214" s="1276"/>
      <c r="I214" s="1286"/>
    </row>
    <row r="215" spans="1:9" ht="19.25" customHeight="1">
      <c r="A215" s="1280"/>
      <c r="B215" s="72" t="s">
        <v>154</v>
      </c>
      <c r="C215" s="72" t="s">
        <v>141</v>
      </c>
      <c r="D215" s="1274" t="s">
        <v>158</v>
      </c>
      <c r="E215" s="1274"/>
      <c r="F215" s="1274"/>
      <c r="G215" s="234" t="s">
        <v>175</v>
      </c>
      <c r="H215" s="234" t="s">
        <v>159</v>
      </c>
      <c r="I215" s="237" t="str">
        <f>'statement of marks'!$J$3</f>
        <v xml:space="preserve">fo|ky; dk Mk;l dksM+ </v>
      </c>
    </row>
    <row r="216" spans="1:9" ht="19.25" customHeight="1">
      <c r="A216" s="1280"/>
      <c r="B216" s="63" t="str">
        <f>details!$I$3</f>
        <v>fpRrkSM+x&lt;+</v>
      </c>
      <c r="C216" s="63" t="str">
        <f>details!$F$3</f>
        <v>fuEckgsM+k</v>
      </c>
      <c r="D216" s="1274" t="str">
        <f>details!$A$1</f>
        <v>jk- ck- ek/;fed fo|ky; uohu] fuEckgsM+k</v>
      </c>
      <c r="E216" s="1274"/>
      <c r="F216" s="1274"/>
      <c r="G216" s="73">
        <f>IF(details!F18="","",details!F18)</f>
        <v>922</v>
      </c>
      <c r="H216" s="73">
        <f>IF(details!D18="","",details!D18)</f>
        <v>812</v>
      </c>
      <c r="I216" s="74" t="str">
        <f>details!$K$1</f>
        <v xml:space="preserve">08291009401   </v>
      </c>
    </row>
    <row r="217" spans="1:9" ht="19.25" customHeight="1">
      <c r="A217" s="1280"/>
      <c r="B217" s="1274" t="s">
        <v>142</v>
      </c>
      <c r="C217" s="1274"/>
      <c r="D217" s="1274"/>
      <c r="E217" s="1274"/>
      <c r="F217" s="1274"/>
      <c r="G217" s="1274"/>
      <c r="H217" s="1274"/>
      <c r="I217" s="1275"/>
    </row>
    <row r="218" spans="1:9" ht="19.25" customHeight="1">
      <c r="A218" s="1280"/>
      <c r="B218" s="1274" t="s">
        <v>143</v>
      </c>
      <c r="C218" s="1274"/>
      <c r="D218" s="1274" t="str">
        <f>IF(details!J18="","",details!J18)</f>
        <v>v 012</v>
      </c>
      <c r="E218" s="1274"/>
      <c r="F218" s="1274"/>
      <c r="G218" s="1274"/>
      <c r="H218" s="1274"/>
      <c r="I218" s="1275"/>
    </row>
    <row r="219" spans="1:9" ht="19.25" customHeight="1">
      <c r="A219" s="1280"/>
      <c r="B219" s="1274" t="s">
        <v>144</v>
      </c>
      <c r="C219" s="1274"/>
      <c r="D219" s="1274" t="str">
        <f>(IF(details!K18="","",details!K18))</f>
        <v>c 012</v>
      </c>
      <c r="E219" s="1274"/>
      <c r="F219" s="1274"/>
      <c r="G219" s="1274"/>
      <c r="H219" s="1274"/>
      <c r="I219" s="1275"/>
    </row>
    <row r="220" spans="1:9" ht="19.25" customHeight="1">
      <c r="A220" s="1280"/>
      <c r="B220" s="1274" t="s">
        <v>145</v>
      </c>
      <c r="C220" s="1274"/>
      <c r="D220" s="1274" t="str">
        <f>IF(details!L18="","",details!L18)</f>
        <v>l 012</v>
      </c>
      <c r="E220" s="1274"/>
      <c r="F220" s="1274"/>
      <c r="G220" s="1274"/>
      <c r="H220" s="1274"/>
      <c r="I220" s="1275"/>
    </row>
    <row r="221" spans="1:9" ht="19.25" customHeight="1">
      <c r="A221" s="1280"/>
      <c r="B221" s="1274" t="s">
        <v>146</v>
      </c>
      <c r="C221" s="1274"/>
      <c r="D221" s="1278">
        <f>IF(details!H18="","",details!H18)</f>
        <v>36674</v>
      </c>
      <c r="E221" s="1278"/>
      <c r="F221" s="1278"/>
      <c r="G221" s="1278"/>
      <c r="H221" s="1278"/>
      <c r="I221" s="1279"/>
    </row>
    <row r="222" spans="1:9" ht="19.25" customHeight="1">
      <c r="A222" s="1280"/>
      <c r="B222" s="1274" t="s">
        <v>147</v>
      </c>
      <c r="C222" s="1274"/>
      <c r="D222" s="1274" t="str">
        <f>IF('statement of marks'!I18="","",'statement of marks'!I18)</f>
        <v xml:space="preserve">vBkbZl ebZ] nks gtkj </v>
      </c>
      <c r="E222" s="1274"/>
      <c r="F222" s="1274"/>
      <c r="G222" s="1274"/>
      <c r="H222" s="1274"/>
      <c r="I222" s="1275"/>
    </row>
    <row r="223" spans="1:9" ht="19.25" customHeight="1">
      <c r="A223" s="1280"/>
      <c r="B223" s="1274" t="s">
        <v>103</v>
      </c>
      <c r="C223" s="1274"/>
      <c r="D223" s="1274" t="str">
        <f>IF(details!M18="","",details!M18)</f>
        <v>D 012</v>
      </c>
      <c r="E223" s="1274"/>
      <c r="F223" s="1274"/>
      <c r="G223" s="1274"/>
      <c r="H223" s="1274"/>
      <c r="I223" s="1275"/>
    </row>
    <row r="224" spans="1:9" ht="19.25" customHeight="1">
      <c r="A224" s="1280"/>
      <c r="B224" s="1273"/>
      <c r="C224" s="1273"/>
      <c r="D224" s="63" t="s">
        <v>148</v>
      </c>
      <c r="E224" s="73" t="str">
        <f>F214</f>
        <v/>
      </c>
      <c r="F224" s="1274" t="str">
        <f>IF('statement of marks'!$C$3=8,"esa izkjafHkd f'k{kk ¼d{kk 8 rd½ iw.kZ dj yh gSA","")</f>
        <v/>
      </c>
      <c r="G224" s="1274"/>
      <c r="H224" s="1274"/>
      <c r="I224" s="1275"/>
    </row>
    <row r="225" spans="1:9" ht="19.25" customHeight="1">
      <c r="A225" s="1280"/>
      <c r="B225" s="72" t="s">
        <v>149</v>
      </c>
      <c r="C225" s="71">
        <f>details!$O$4</f>
        <v>42460</v>
      </c>
      <c r="D225" s="1277"/>
      <c r="E225" s="1277"/>
      <c r="F225" s="1271"/>
      <c r="G225" s="1271"/>
      <c r="H225" s="1271"/>
      <c r="I225" s="1272"/>
    </row>
    <row r="226" spans="1:9" ht="19.25" customHeight="1">
      <c r="A226" s="1280"/>
      <c r="B226" s="64"/>
      <c r="C226" s="1276" t="s">
        <v>150</v>
      </c>
      <c r="D226" s="1276"/>
      <c r="E226" s="1276"/>
      <c r="F226" s="63"/>
      <c r="G226" s="1276" t="s">
        <v>152</v>
      </c>
      <c r="H226" s="1276"/>
      <c r="I226" s="1286"/>
    </row>
    <row r="227" spans="1:9" ht="19.25" customHeight="1">
      <c r="A227" s="1280"/>
      <c r="B227" s="64"/>
      <c r="C227" s="62" t="str">
        <f>IF(details!$K$3="B.E.O.","Cykd",IF(details!$K$3="D.E.O.","ftyk",""))</f>
        <v>ftyk</v>
      </c>
      <c r="D227" s="63" t="s">
        <v>174</v>
      </c>
      <c r="E227" s="72" t="str">
        <f>IF(details!$M$3="SECONDARY","ek/;fed",IF(details!$M$3="ELEMENTaRY","izkjfEHkd",""))</f>
        <v>ek/;fed</v>
      </c>
      <c r="F227" s="62" t="s">
        <v>153</v>
      </c>
      <c r="G227" s="1276" t="str">
        <f>details!$F$4</f>
        <v>Jh jk/ks';ke tk'kh</v>
      </c>
      <c r="H227" s="1276"/>
      <c r="I227" s="1286"/>
    </row>
    <row r="228" spans="1:9" ht="19.25" customHeight="1" thickBot="1">
      <c r="A228" s="1281"/>
      <c r="B228" s="66"/>
      <c r="C228" s="1292" t="s">
        <v>163</v>
      </c>
      <c r="D228" s="1292"/>
      <c r="E228" s="1292"/>
      <c r="F228" s="69" t="s">
        <v>163</v>
      </c>
      <c r="G228" s="1290"/>
      <c r="H228" s="1290"/>
      <c r="I228" s="1291"/>
    </row>
    <row r="229" spans="1:9" ht="19.25" customHeight="1" thickTop="1">
      <c r="A229" s="1282" t="s">
        <v>47</v>
      </c>
      <c r="B229" s="1283"/>
      <c r="C229" s="1283"/>
      <c r="D229" s="1283"/>
      <c r="E229" s="1283"/>
      <c r="F229" s="1283"/>
      <c r="G229" s="1283"/>
      <c r="H229" s="1283"/>
      <c r="I229" s="1284"/>
    </row>
    <row r="230" spans="1:9" ht="19.25" customHeight="1">
      <c r="A230" s="1285" t="str">
        <f>IF(details!$M$3="SECONDARY","¼ek/;fed f'k{kk½",IF(details!$M$3="ELEMENTaRY","¼izkjfEHkd f'k{kk½"))</f>
        <v>¼ek/;fed f'k{kk½</v>
      </c>
      <c r="B230" s="1276"/>
      <c r="C230" s="1276"/>
      <c r="D230" s="1276"/>
      <c r="E230" s="1276"/>
      <c r="F230" s="1276"/>
      <c r="G230" s="1276"/>
      <c r="H230" s="1276"/>
      <c r="I230" s="1286"/>
    </row>
    <row r="231" spans="1:9" ht="19.25" customHeight="1">
      <c r="A231" s="1287" t="s">
        <v>139</v>
      </c>
      <c r="B231" s="1288"/>
      <c r="C231" s="1288"/>
      <c r="D231" s="1288"/>
      <c r="E231" s="1288"/>
      <c r="F231" s="1288"/>
      <c r="G231" s="1288"/>
      <c r="H231" s="1288"/>
      <c r="I231" s="1289"/>
    </row>
    <row r="232" spans="1:9" ht="19.25" customHeight="1">
      <c r="A232" s="1285" t="s">
        <v>140</v>
      </c>
      <c r="B232" s="1276"/>
      <c r="C232" s="1276"/>
      <c r="D232" s="1276"/>
      <c r="E232" s="1276"/>
      <c r="F232" s="1276"/>
      <c r="G232" s="1276"/>
      <c r="H232" s="1276"/>
      <c r="I232" s="1286"/>
    </row>
    <row r="233" spans="1:9" ht="19.25" customHeight="1">
      <c r="A233" s="68"/>
      <c r="B233" s="1276"/>
      <c r="C233" s="1276"/>
      <c r="D233" s="1276"/>
      <c r="E233" s="62" t="s">
        <v>162</v>
      </c>
      <c r="F233" s="75" t="str">
        <f>IF(AND('statement of marks'!$C$3=8,'statement of marks'!HD7="mRrh.kZ"),'statement of marks'!$H$3,"")</f>
        <v/>
      </c>
      <c r="G233" s="1276"/>
      <c r="H233" s="1276"/>
      <c r="I233" s="1286"/>
    </row>
    <row r="234" spans="1:9" ht="19.25" customHeight="1">
      <c r="A234" s="1280"/>
      <c r="B234" s="72" t="s">
        <v>154</v>
      </c>
      <c r="C234" s="72" t="s">
        <v>141</v>
      </c>
      <c r="D234" s="1274" t="s">
        <v>158</v>
      </c>
      <c r="E234" s="1274"/>
      <c r="F234" s="1274"/>
      <c r="G234" s="234" t="s">
        <v>175</v>
      </c>
      <c r="H234" s="234" t="s">
        <v>159</v>
      </c>
      <c r="I234" s="237" t="str">
        <f>'statement of marks'!$J$3</f>
        <v xml:space="preserve">fo|ky; dk Mk;l dksM+ </v>
      </c>
    </row>
    <row r="235" spans="1:9" ht="19.25" customHeight="1">
      <c r="A235" s="1280"/>
      <c r="B235" s="63" t="str">
        <f>details!$I$3</f>
        <v>fpRrkSM+x&lt;+</v>
      </c>
      <c r="C235" s="63" t="str">
        <f>details!$F$3</f>
        <v>fuEckgsM+k</v>
      </c>
      <c r="D235" s="1274" t="str">
        <f>details!$A$1</f>
        <v>jk- ck- ek/;fed fo|ky; uohu] fuEckgsM+k</v>
      </c>
      <c r="E235" s="1274"/>
      <c r="F235" s="1274"/>
      <c r="G235" s="73">
        <f>IF(details!F19="","",details!F19)</f>
        <v>948</v>
      </c>
      <c r="H235" s="73">
        <f>IF(details!D19="","",details!D19)</f>
        <v>813</v>
      </c>
      <c r="I235" s="74" t="str">
        <f>details!$K$1</f>
        <v xml:space="preserve">08291009401   </v>
      </c>
    </row>
    <row r="236" spans="1:9" ht="19.25" customHeight="1">
      <c r="A236" s="1280"/>
      <c r="B236" s="1274" t="s">
        <v>142</v>
      </c>
      <c r="C236" s="1274"/>
      <c r="D236" s="1274"/>
      <c r="E236" s="1274"/>
      <c r="F236" s="1274"/>
      <c r="G236" s="1274"/>
      <c r="H236" s="1274"/>
      <c r="I236" s="1275"/>
    </row>
    <row r="237" spans="1:9" ht="19.25" customHeight="1">
      <c r="A237" s="1280"/>
      <c r="B237" s="1274" t="s">
        <v>143</v>
      </c>
      <c r="C237" s="1274"/>
      <c r="D237" s="1274" t="str">
        <f>IF(details!J19="","",details!J19)</f>
        <v>v 013</v>
      </c>
      <c r="E237" s="1274"/>
      <c r="F237" s="1274"/>
      <c r="G237" s="1274"/>
      <c r="H237" s="1274"/>
      <c r="I237" s="1275"/>
    </row>
    <row r="238" spans="1:9" ht="19.25" customHeight="1">
      <c r="A238" s="1280"/>
      <c r="B238" s="1274" t="s">
        <v>144</v>
      </c>
      <c r="C238" s="1274"/>
      <c r="D238" s="1274" t="str">
        <f>(IF(details!K19="","",details!K19))</f>
        <v>c 013</v>
      </c>
      <c r="E238" s="1274"/>
      <c r="F238" s="1274"/>
      <c r="G238" s="1274"/>
      <c r="H238" s="1274"/>
      <c r="I238" s="1275"/>
    </row>
    <row r="239" spans="1:9" ht="19.25" customHeight="1">
      <c r="A239" s="1280"/>
      <c r="B239" s="1274" t="s">
        <v>145</v>
      </c>
      <c r="C239" s="1274"/>
      <c r="D239" s="1274" t="str">
        <f>IF(details!L19="","",details!L19)</f>
        <v>l 013</v>
      </c>
      <c r="E239" s="1274"/>
      <c r="F239" s="1274"/>
      <c r="G239" s="1274"/>
      <c r="H239" s="1274"/>
      <c r="I239" s="1275"/>
    </row>
    <row r="240" spans="1:9" ht="19.25" customHeight="1">
      <c r="A240" s="1280"/>
      <c r="B240" s="1274" t="s">
        <v>146</v>
      </c>
      <c r="C240" s="1274"/>
      <c r="D240" s="1278">
        <f>IF(details!H19="","",details!H19)</f>
        <v>36526</v>
      </c>
      <c r="E240" s="1278"/>
      <c r="F240" s="1278"/>
      <c r="G240" s="1278"/>
      <c r="H240" s="1278"/>
      <c r="I240" s="1279"/>
    </row>
    <row r="241" spans="1:9" ht="19.25" customHeight="1">
      <c r="A241" s="1280"/>
      <c r="B241" s="1274" t="s">
        <v>147</v>
      </c>
      <c r="C241" s="1274"/>
      <c r="D241" s="1274" t="str">
        <f>IF('statement of marks'!I19="","",'statement of marks'!I19)</f>
        <v xml:space="preserve">,d tuojh] nks gtkj </v>
      </c>
      <c r="E241" s="1274"/>
      <c r="F241" s="1274"/>
      <c r="G241" s="1274"/>
      <c r="H241" s="1274"/>
      <c r="I241" s="1275"/>
    </row>
    <row r="242" spans="1:9" ht="19.25" customHeight="1">
      <c r="A242" s="1280"/>
      <c r="B242" s="1274" t="s">
        <v>103</v>
      </c>
      <c r="C242" s="1274"/>
      <c r="D242" s="1274" t="str">
        <f>IF(details!M19="","",details!M19)</f>
        <v>D 013</v>
      </c>
      <c r="E242" s="1274"/>
      <c r="F242" s="1274"/>
      <c r="G242" s="1274"/>
      <c r="H242" s="1274"/>
      <c r="I242" s="1275"/>
    </row>
    <row r="243" spans="1:9" ht="19.25" customHeight="1">
      <c r="A243" s="1280"/>
      <c r="B243" s="1273"/>
      <c r="C243" s="1273"/>
      <c r="D243" s="63" t="s">
        <v>148</v>
      </c>
      <c r="E243" s="73" t="str">
        <f>F233</f>
        <v/>
      </c>
      <c r="F243" s="1274" t="str">
        <f>IF('statement of marks'!$C$3=8,"esa izkjafHkd f'k{kk ¼d{kk 8 rd½ iw.kZ dj yh gSA","")</f>
        <v/>
      </c>
      <c r="G243" s="1274"/>
      <c r="H243" s="1274"/>
      <c r="I243" s="1275"/>
    </row>
    <row r="244" spans="1:9" ht="19.25" customHeight="1">
      <c r="A244" s="1280"/>
      <c r="B244" s="72" t="s">
        <v>149</v>
      </c>
      <c r="C244" s="71">
        <f>details!$O$4</f>
        <v>42460</v>
      </c>
      <c r="D244" s="1277"/>
      <c r="E244" s="1277"/>
      <c r="F244" s="1271"/>
      <c r="G244" s="1271"/>
      <c r="H244" s="1271"/>
      <c r="I244" s="1272"/>
    </row>
    <row r="245" spans="1:9" ht="19.25" customHeight="1">
      <c r="A245" s="1280"/>
      <c r="B245" s="64"/>
      <c r="C245" s="1276" t="s">
        <v>150</v>
      </c>
      <c r="D245" s="1276"/>
      <c r="E245" s="1276"/>
      <c r="F245" s="63"/>
      <c r="G245" s="1276" t="s">
        <v>152</v>
      </c>
      <c r="H245" s="1276"/>
      <c r="I245" s="1286"/>
    </row>
    <row r="246" spans="1:9" ht="19.25" customHeight="1">
      <c r="A246" s="1280"/>
      <c r="B246" s="64"/>
      <c r="C246" s="62" t="str">
        <f>IF(details!$K$3="B.E.O.","Cykd",IF(details!$K$3="D.E.O.","ftyk",""))</f>
        <v>ftyk</v>
      </c>
      <c r="D246" s="63" t="s">
        <v>174</v>
      </c>
      <c r="E246" s="72" t="str">
        <f>IF(details!$M$3="SECONDARY","ek/;fed",IF(details!$M$3="ELEMENTaRY","izkjfEHkd",""))</f>
        <v>ek/;fed</v>
      </c>
      <c r="F246" s="62" t="s">
        <v>153</v>
      </c>
      <c r="G246" s="1276" t="str">
        <f>details!$F$4</f>
        <v>Jh jk/ks';ke tk'kh</v>
      </c>
      <c r="H246" s="1276"/>
      <c r="I246" s="1286"/>
    </row>
    <row r="247" spans="1:9" ht="19.25" customHeight="1" thickBot="1">
      <c r="A247" s="1281"/>
      <c r="B247" s="66"/>
      <c r="C247" s="1292" t="s">
        <v>163</v>
      </c>
      <c r="D247" s="1292"/>
      <c r="E247" s="1292"/>
      <c r="F247" s="69" t="s">
        <v>163</v>
      </c>
      <c r="G247" s="1290"/>
      <c r="H247" s="1290"/>
      <c r="I247" s="1291"/>
    </row>
    <row r="248" spans="1:9" ht="19.25" customHeight="1" thickTop="1">
      <c r="A248" s="1282" t="s">
        <v>47</v>
      </c>
      <c r="B248" s="1283"/>
      <c r="C248" s="1283"/>
      <c r="D248" s="1283"/>
      <c r="E248" s="1283"/>
      <c r="F248" s="1283"/>
      <c r="G248" s="1283"/>
      <c r="H248" s="1283"/>
      <c r="I248" s="1284"/>
    </row>
    <row r="249" spans="1:9" ht="19.25" customHeight="1">
      <c r="A249" s="1285" t="str">
        <f>IF(details!$M$3="SECONDARY","¼ek/;fed f'k{kk½",IF(details!$M$3="ELEMENTaRY","¼izkjfEHkd f'k{kk½"))</f>
        <v>¼ek/;fed f'k{kk½</v>
      </c>
      <c r="B249" s="1276"/>
      <c r="C249" s="1276"/>
      <c r="D249" s="1276"/>
      <c r="E249" s="1276"/>
      <c r="F249" s="1276"/>
      <c r="G249" s="1276"/>
      <c r="H249" s="1276"/>
      <c r="I249" s="1286"/>
    </row>
    <row r="250" spans="1:9" ht="19.25" customHeight="1">
      <c r="A250" s="1287" t="s">
        <v>139</v>
      </c>
      <c r="B250" s="1288"/>
      <c r="C250" s="1288"/>
      <c r="D250" s="1288"/>
      <c r="E250" s="1288"/>
      <c r="F250" s="1288"/>
      <c r="G250" s="1288"/>
      <c r="H250" s="1288"/>
      <c r="I250" s="1289"/>
    </row>
    <row r="251" spans="1:9" ht="19.25" customHeight="1">
      <c r="A251" s="1285" t="s">
        <v>140</v>
      </c>
      <c r="B251" s="1276"/>
      <c r="C251" s="1276"/>
      <c r="D251" s="1276"/>
      <c r="E251" s="1276"/>
      <c r="F251" s="1276"/>
      <c r="G251" s="1276"/>
      <c r="H251" s="1276"/>
      <c r="I251" s="1286"/>
    </row>
    <row r="252" spans="1:9" ht="19.25" customHeight="1">
      <c r="A252" s="68"/>
      <c r="B252" s="1276"/>
      <c r="C252" s="1276"/>
      <c r="D252" s="1276"/>
      <c r="E252" s="62" t="s">
        <v>162</v>
      </c>
      <c r="F252" s="75" t="str">
        <f>IF(AND('statement of marks'!$C$3=8,'statement of marks'!HD7="mRrh.kZ"),'statement of marks'!$H$3,"")</f>
        <v/>
      </c>
      <c r="G252" s="1276"/>
      <c r="H252" s="1276"/>
      <c r="I252" s="1286"/>
    </row>
    <row r="253" spans="1:9" ht="19.25" customHeight="1">
      <c r="A253" s="1280"/>
      <c r="B253" s="72" t="s">
        <v>154</v>
      </c>
      <c r="C253" s="72" t="s">
        <v>141</v>
      </c>
      <c r="D253" s="1274" t="s">
        <v>158</v>
      </c>
      <c r="E253" s="1274"/>
      <c r="F253" s="1274"/>
      <c r="G253" s="234" t="s">
        <v>175</v>
      </c>
      <c r="H253" s="234" t="s">
        <v>159</v>
      </c>
      <c r="I253" s="237" t="str">
        <f>'statement of marks'!$J$3</f>
        <v xml:space="preserve">fo|ky; dk Mk;l dksM+ </v>
      </c>
    </row>
    <row r="254" spans="1:9" ht="19.25" customHeight="1">
      <c r="A254" s="1280"/>
      <c r="B254" s="63" t="str">
        <f>details!$I$3</f>
        <v>fpRrkSM+x&lt;+</v>
      </c>
      <c r="C254" s="63" t="str">
        <f>details!$F$3</f>
        <v>fuEckgsM+k</v>
      </c>
      <c r="D254" s="1274" t="str">
        <f>details!$A$1</f>
        <v>jk- ck- ek/;fed fo|ky; uohu] fuEckgsM+k</v>
      </c>
      <c r="E254" s="1274"/>
      <c r="F254" s="1274"/>
      <c r="G254" s="73">
        <f>IF(details!F20="","",details!F20)</f>
        <v>921</v>
      </c>
      <c r="H254" s="73">
        <f>IF(details!D20="","",details!D20)</f>
        <v>814</v>
      </c>
      <c r="I254" s="74" t="str">
        <f>details!$K$1</f>
        <v xml:space="preserve">08291009401   </v>
      </c>
    </row>
    <row r="255" spans="1:9" ht="19.25" customHeight="1">
      <c r="A255" s="1280"/>
      <c r="B255" s="1274" t="s">
        <v>142</v>
      </c>
      <c r="C255" s="1274"/>
      <c r="D255" s="1274"/>
      <c r="E255" s="1274"/>
      <c r="F255" s="1274"/>
      <c r="G255" s="1274"/>
      <c r="H255" s="1274"/>
      <c r="I255" s="1275"/>
    </row>
    <row r="256" spans="1:9" ht="19.25" customHeight="1">
      <c r="A256" s="1280"/>
      <c r="B256" s="1274" t="s">
        <v>143</v>
      </c>
      <c r="C256" s="1274"/>
      <c r="D256" s="1274" t="str">
        <f>IF(details!J20="","",details!J20)</f>
        <v>v 014</v>
      </c>
      <c r="E256" s="1274"/>
      <c r="F256" s="1274"/>
      <c r="G256" s="1274"/>
      <c r="H256" s="1274"/>
      <c r="I256" s="1275"/>
    </row>
    <row r="257" spans="1:9" ht="19.25" customHeight="1">
      <c r="A257" s="1280"/>
      <c r="B257" s="1274" t="s">
        <v>144</v>
      </c>
      <c r="C257" s="1274"/>
      <c r="D257" s="1274" t="str">
        <f>(IF(details!K20="","",details!K20))</f>
        <v>c 014</v>
      </c>
      <c r="E257" s="1274"/>
      <c r="F257" s="1274"/>
      <c r="G257" s="1274"/>
      <c r="H257" s="1274"/>
      <c r="I257" s="1275"/>
    </row>
    <row r="258" spans="1:9" ht="19.25" customHeight="1">
      <c r="A258" s="1280"/>
      <c r="B258" s="1274" t="s">
        <v>145</v>
      </c>
      <c r="C258" s="1274"/>
      <c r="D258" s="1274" t="str">
        <f>IF(details!L20="","",details!L20)</f>
        <v>l 014</v>
      </c>
      <c r="E258" s="1274"/>
      <c r="F258" s="1274"/>
      <c r="G258" s="1274"/>
      <c r="H258" s="1274"/>
      <c r="I258" s="1275"/>
    </row>
    <row r="259" spans="1:9" ht="19.25" customHeight="1">
      <c r="A259" s="1280"/>
      <c r="B259" s="1274" t="s">
        <v>146</v>
      </c>
      <c r="C259" s="1274"/>
      <c r="D259" s="1278">
        <f>IF(details!H20="","",details!H20)</f>
        <v>37139</v>
      </c>
      <c r="E259" s="1278"/>
      <c r="F259" s="1278"/>
      <c r="G259" s="1278"/>
      <c r="H259" s="1278"/>
      <c r="I259" s="1279"/>
    </row>
    <row r="260" spans="1:9" ht="19.25" customHeight="1">
      <c r="A260" s="1280"/>
      <c r="B260" s="1274" t="s">
        <v>147</v>
      </c>
      <c r="C260" s="1274"/>
      <c r="D260" s="1274" t="str">
        <f>IF('statement of marks'!I20="","",'statement of marks'!I20)</f>
        <v>ikap flrEcj] nks gtkj ,d</v>
      </c>
      <c r="E260" s="1274"/>
      <c r="F260" s="1274"/>
      <c r="G260" s="1274"/>
      <c r="H260" s="1274"/>
      <c r="I260" s="1275"/>
    </row>
    <row r="261" spans="1:9" ht="19.25" customHeight="1">
      <c r="A261" s="1280"/>
      <c r="B261" s="1274" t="s">
        <v>103</v>
      </c>
      <c r="C261" s="1274"/>
      <c r="D261" s="1274" t="str">
        <f>IF(details!M20="","",details!M20)</f>
        <v>D 014</v>
      </c>
      <c r="E261" s="1274"/>
      <c r="F261" s="1274"/>
      <c r="G261" s="1274"/>
      <c r="H261" s="1274"/>
      <c r="I261" s="1275"/>
    </row>
    <row r="262" spans="1:9" ht="19.25" customHeight="1">
      <c r="A262" s="1280"/>
      <c r="B262" s="1273"/>
      <c r="C262" s="1273"/>
      <c r="D262" s="63" t="s">
        <v>148</v>
      </c>
      <c r="E262" s="73" t="str">
        <f>F252</f>
        <v/>
      </c>
      <c r="F262" s="1274" t="str">
        <f>IF('statement of marks'!$C$3=8,"esa izkjafHkd f'k{kk ¼d{kk 8 rd½ iw.kZ dj yh gSA","")</f>
        <v/>
      </c>
      <c r="G262" s="1274"/>
      <c r="H262" s="1274"/>
      <c r="I262" s="1275"/>
    </row>
    <row r="263" spans="1:9" ht="19.25" customHeight="1">
      <c r="A263" s="1280"/>
      <c r="B263" s="72" t="s">
        <v>149</v>
      </c>
      <c r="C263" s="71">
        <f>details!$O$4</f>
        <v>42460</v>
      </c>
      <c r="D263" s="1277"/>
      <c r="E263" s="1277"/>
      <c r="F263" s="1271"/>
      <c r="G263" s="1271"/>
      <c r="H263" s="1271"/>
      <c r="I263" s="1272"/>
    </row>
    <row r="264" spans="1:9" ht="19.25" customHeight="1">
      <c r="A264" s="1280"/>
      <c r="B264" s="64"/>
      <c r="C264" s="1276" t="s">
        <v>150</v>
      </c>
      <c r="D264" s="1276"/>
      <c r="E264" s="1276"/>
      <c r="F264" s="63"/>
      <c r="G264" s="1276" t="s">
        <v>152</v>
      </c>
      <c r="H264" s="1276"/>
      <c r="I264" s="1286"/>
    </row>
    <row r="265" spans="1:9" ht="19.25" customHeight="1">
      <c r="A265" s="1280"/>
      <c r="B265" s="64"/>
      <c r="C265" s="62" t="str">
        <f>IF(details!$K$3="B.E.O.","Cykd",IF(details!$K$3="D.E.O.","ftyk",""))</f>
        <v>ftyk</v>
      </c>
      <c r="D265" s="63" t="s">
        <v>174</v>
      </c>
      <c r="E265" s="72" t="str">
        <f>IF(details!$M$3="SECONDARY","ek/;fed",IF(details!$M$3="ELEMENTaRY","izkjfEHkd",""))</f>
        <v>ek/;fed</v>
      </c>
      <c r="F265" s="62" t="s">
        <v>153</v>
      </c>
      <c r="G265" s="1276" t="str">
        <f>details!$F$4</f>
        <v>Jh jk/ks';ke tk'kh</v>
      </c>
      <c r="H265" s="1276"/>
      <c r="I265" s="1286"/>
    </row>
    <row r="266" spans="1:9" ht="19.25" customHeight="1" thickBot="1">
      <c r="A266" s="1281"/>
      <c r="B266" s="66"/>
      <c r="C266" s="1292" t="s">
        <v>163</v>
      </c>
      <c r="D266" s="1292"/>
      <c r="E266" s="1292"/>
      <c r="F266" s="69" t="s">
        <v>163</v>
      </c>
      <c r="G266" s="1290"/>
      <c r="H266" s="1290"/>
      <c r="I266" s="1291"/>
    </row>
    <row r="267" spans="1:9" ht="19.25" customHeight="1" thickTop="1">
      <c r="A267" s="1282" t="s">
        <v>47</v>
      </c>
      <c r="B267" s="1283"/>
      <c r="C267" s="1283"/>
      <c r="D267" s="1283"/>
      <c r="E267" s="1283"/>
      <c r="F267" s="1283"/>
      <c r="G267" s="1283"/>
      <c r="H267" s="1283"/>
      <c r="I267" s="1284"/>
    </row>
    <row r="268" spans="1:9" ht="19.25" customHeight="1">
      <c r="A268" s="1285" t="str">
        <f>IF(details!$M$3="SECONDARY","¼ek/;fed f'k{kk½",IF(details!$M$3="ELEMENTaRY","¼izkjfEHkd f'k{kk½"))</f>
        <v>¼ek/;fed f'k{kk½</v>
      </c>
      <c r="B268" s="1276"/>
      <c r="C268" s="1276"/>
      <c r="D268" s="1276"/>
      <c r="E268" s="1276"/>
      <c r="F268" s="1276"/>
      <c r="G268" s="1276"/>
      <c r="H268" s="1276"/>
      <c r="I268" s="1286"/>
    </row>
    <row r="269" spans="1:9" ht="19.25" customHeight="1">
      <c r="A269" s="1287" t="s">
        <v>139</v>
      </c>
      <c r="B269" s="1288"/>
      <c r="C269" s="1288"/>
      <c r="D269" s="1288"/>
      <c r="E269" s="1288"/>
      <c r="F269" s="1288"/>
      <c r="G269" s="1288"/>
      <c r="H269" s="1288"/>
      <c r="I269" s="1289"/>
    </row>
    <row r="270" spans="1:9" ht="19.25" customHeight="1">
      <c r="A270" s="1285" t="s">
        <v>140</v>
      </c>
      <c r="B270" s="1276"/>
      <c r="C270" s="1276"/>
      <c r="D270" s="1276"/>
      <c r="E270" s="1276"/>
      <c r="F270" s="1276"/>
      <c r="G270" s="1276"/>
      <c r="H270" s="1276"/>
      <c r="I270" s="1286"/>
    </row>
    <row r="271" spans="1:9" ht="19.25" customHeight="1">
      <c r="A271" s="68"/>
      <c r="B271" s="1276"/>
      <c r="C271" s="1276"/>
      <c r="D271" s="1276"/>
      <c r="E271" s="62" t="s">
        <v>162</v>
      </c>
      <c r="F271" s="75" t="str">
        <f>IF(AND('statement of marks'!$C$3=8,'statement of marks'!HD7="mRrh.kZ"),'statement of marks'!$H$3,"")</f>
        <v/>
      </c>
      <c r="G271" s="1276"/>
      <c r="H271" s="1276"/>
      <c r="I271" s="1286"/>
    </row>
    <row r="272" spans="1:9" ht="19.25" customHeight="1">
      <c r="A272" s="1280"/>
      <c r="B272" s="72" t="s">
        <v>154</v>
      </c>
      <c r="C272" s="72" t="s">
        <v>141</v>
      </c>
      <c r="D272" s="1274" t="s">
        <v>158</v>
      </c>
      <c r="E272" s="1274"/>
      <c r="F272" s="1274"/>
      <c r="G272" s="234" t="s">
        <v>175</v>
      </c>
      <c r="H272" s="234" t="s">
        <v>159</v>
      </c>
      <c r="I272" s="237" t="str">
        <f>'statement of marks'!$J$3</f>
        <v xml:space="preserve">fo|ky; dk Mk;l dksM+ </v>
      </c>
    </row>
    <row r="273" spans="1:9" ht="19.25" customHeight="1">
      <c r="A273" s="1280"/>
      <c r="B273" s="63" t="str">
        <f>details!$I$3</f>
        <v>fpRrkSM+x&lt;+</v>
      </c>
      <c r="C273" s="63" t="str">
        <f>details!$F$3</f>
        <v>fuEckgsM+k</v>
      </c>
      <c r="D273" s="1274" t="str">
        <f>details!$A$1</f>
        <v>jk- ck- ek/;fed fo|ky; uohu] fuEckgsM+k</v>
      </c>
      <c r="E273" s="1274"/>
      <c r="F273" s="1274"/>
      <c r="G273" s="73">
        <f>IF(details!F21="","",details!F21)</f>
        <v>970</v>
      </c>
      <c r="H273" s="73">
        <f>IF(details!D21="","",details!D21)</f>
        <v>815</v>
      </c>
      <c r="I273" s="74" t="str">
        <f>details!$K$1</f>
        <v xml:space="preserve">08291009401   </v>
      </c>
    </row>
    <row r="274" spans="1:9" ht="19.25" customHeight="1">
      <c r="A274" s="1280"/>
      <c r="B274" s="1274" t="s">
        <v>142</v>
      </c>
      <c r="C274" s="1274"/>
      <c r="D274" s="1274"/>
      <c r="E274" s="1274"/>
      <c r="F274" s="1274"/>
      <c r="G274" s="1274"/>
      <c r="H274" s="1274"/>
      <c r="I274" s="1275"/>
    </row>
    <row r="275" spans="1:9" ht="19.25" customHeight="1">
      <c r="A275" s="1280"/>
      <c r="B275" s="1274" t="s">
        <v>143</v>
      </c>
      <c r="C275" s="1274"/>
      <c r="D275" s="1274" t="str">
        <f>IF(details!J21="","",details!J21)</f>
        <v>v 015</v>
      </c>
      <c r="E275" s="1274"/>
      <c r="F275" s="1274"/>
      <c r="G275" s="1274"/>
      <c r="H275" s="1274"/>
      <c r="I275" s="1275"/>
    </row>
    <row r="276" spans="1:9" ht="19.25" customHeight="1">
      <c r="A276" s="1280"/>
      <c r="B276" s="1274" t="s">
        <v>144</v>
      </c>
      <c r="C276" s="1274"/>
      <c r="D276" s="1274" t="str">
        <f>(IF(details!K21="","",details!K21))</f>
        <v>c 015</v>
      </c>
      <c r="E276" s="1274"/>
      <c r="F276" s="1274"/>
      <c r="G276" s="1274"/>
      <c r="H276" s="1274"/>
      <c r="I276" s="1275"/>
    </row>
    <row r="277" spans="1:9" ht="19.25" customHeight="1">
      <c r="A277" s="1280"/>
      <c r="B277" s="1274" t="s">
        <v>145</v>
      </c>
      <c r="C277" s="1274"/>
      <c r="D277" s="1274" t="str">
        <f>IF(details!L21="","",details!L21)</f>
        <v>l 015</v>
      </c>
      <c r="E277" s="1274"/>
      <c r="F277" s="1274"/>
      <c r="G277" s="1274"/>
      <c r="H277" s="1274"/>
      <c r="I277" s="1275"/>
    </row>
    <row r="278" spans="1:9" ht="19.25" customHeight="1">
      <c r="A278" s="1280"/>
      <c r="B278" s="1274" t="s">
        <v>146</v>
      </c>
      <c r="C278" s="1274"/>
      <c r="D278" s="1278">
        <f>IF(details!H21="","",details!H21)</f>
        <v>36387</v>
      </c>
      <c r="E278" s="1278"/>
      <c r="F278" s="1278"/>
      <c r="G278" s="1278"/>
      <c r="H278" s="1278"/>
      <c r="I278" s="1279"/>
    </row>
    <row r="279" spans="1:9" ht="19.25" customHeight="1">
      <c r="A279" s="1280"/>
      <c r="B279" s="1274" t="s">
        <v>147</v>
      </c>
      <c r="C279" s="1274"/>
      <c r="D279" s="1274" t="str">
        <f>IF('statement of marks'!I21="","",'statement of marks'!I21)</f>
        <v>iUnzg vxLr] mUuhl lkS fuUukuoS</v>
      </c>
      <c r="E279" s="1274"/>
      <c r="F279" s="1274"/>
      <c r="G279" s="1274"/>
      <c r="H279" s="1274"/>
      <c r="I279" s="1275"/>
    </row>
    <row r="280" spans="1:9" ht="19.25" customHeight="1">
      <c r="A280" s="1280"/>
      <c r="B280" s="1274" t="s">
        <v>103</v>
      </c>
      <c r="C280" s="1274"/>
      <c r="D280" s="1274" t="str">
        <f>IF(details!M21="","",details!M21)</f>
        <v>D 015</v>
      </c>
      <c r="E280" s="1274"/>
      <c r="F280" s="1274"/>
      <c r="G280" s="1274"/>
      <c r="H280" s="1274"/>
      <c r="I280" s="1275"/>
    </row>
    <row r="281" spans="1:9" ht="19.25" customHeight="1">
      <c r="A281" s="1280"/>
      <c r="B281" s="1273"/>
      <c r="C281" s="1273"/>
      <c r="D281" s="63" t="s">
        <v>148</v>
      </c>
      <c r="E281" s="73" t="str">
        <f>F271</f>
        <v/>
      </c>
      <c r="F281" s="1274" t="str">
        <f>IF('statement of marks'!$C$3=8,"esa izkjafHkd f'k{kk ¼d{kk 8 rd½ iw.kZ dj yh gSA","")</f>
        <v/>
      </c>
      <c r="G281" s="1274"/>
      <c r="H281" s="1274"/>
      <c r="I281" s="1275"/>
    </row>
    <row r="282" spans="1:9" ht="19.25" customHeight="1">
      <c r="A282" s="1280"/>
      <c r="B282" s="72" t="s">
        <v>149</v>
      </c>
      <c r="C282" s="71">
        <f>details!$O$4</f>
        <v>42460</v>
      </c>
      <c r="D282" s="1277"/>
      <c r="E282" s="1277"/>
      <c r="F282" s="1271"/>
      <c r="G282" s="1271"/>
      <c r="H282" s="1271"/>
      <c r="I282" s="1272"/>
    </row>
    <row r="283" spans="1:9" ht="19.25" customHeight="1">
      <c r="A283" s="1280"/>
      <c r="B283" s="64"/>
      <c r="C283" s="1276" t="s">
        <v>150</v>
      </c>
      <c r="D283" s="1276"/>
      <c r="E283" s="1276"/>
      <c r="F283" s="63"/>
      <c r="G283" s="1276" t="s">
        <v>152</v>
      </c>
      <c r="H283" s="1276"/>
      <c r="I283" s="1286"/>
    </row>
    <row r="284" spans="1:9" ht="19.25" customHeight="1">
      <c r="A284" s="1280"/>
      <c r="B284" s="64"/>
      <c r="C284" s="62" t="str">
        <f>IF(details!$K$3="B.E.O.","Cykd",IF(details!$K$3="D.E.O.","ftyk",""))</f>
        <v>ftyk</v>
      </c>
      <c r="D284" s="63" t="s">
        <v>174</v>
      </c>
      <c r="E284" s="72" t="str">
        <f>IF(details!$M$3="SECONDARY","ek/;fed",IF(details!$M$3="ELEMENTaRY","izkjfEHkd",""))</f>
        <v>ek/;fed</v>
      </c>
      <c r="F284" s="62" t="s">
        <v>153</v>
      </c>
      <c r="G284" s="1276" t="str">
        <f>details!$F$4</f>
        <v>Jh jk/ks';ke tk'kh</v>
      </c>
      <c r="H284" s="1276"/>
      <c r="I284" s="1286"/>
    </row>
    <row r="285" spans="1:9" ht="19.25" customHeight="1" thickBot="1">
      <c r="A285" s="1281"/>
      <c r="B285" s="66"/>
      <c r="C285" s="1292" t="s">
        <v>163</v>
      </c>
      <c r="D285" s="1292"/>
      <c r="E285" s="1292"/>
      <c r="F285" s="69" t="s">
        <v>163</v>
      </c>
      <c r="G285" s="1290"/>
      <c r="H285" s="1290"/>
      <c r="I285" s="1291"/>
    </row>
    <row r="286" spans="1:9" ht="19.25" customHeight="1" thickTop="1">
      <c r="A286" s="1282" t="s">
        <v>47</v>
      </c>
      <c r="B286" s="1283"/>
      <c r="C286" s="1283"/>
      <c r="D286" s="1283"/>
      <c r="E286" s="1283"/>
      <c r="F286" s="1283"/>
      <c r="G286" s="1283"/>
      <c r="H286" s="1283"/>
      <c r="I286" s="1284"/>
    </row>
    <row r="287" spans="1:9" ht="19.25" customHeight="1">
      <c r="A287" s="1285" t="str">
        <f>IF(details!$M$3="SECONDARY","¼ek/;fed f'k{kk½",IF(details!$M$3="ELEMENTaRY","¼izkjfEHkd f'k{kk½"))</f>
        <v>¼ek/;fed f'k{kk½</v>
      </c>
      <c r="B287" s="1276"/>
      <c r="C287" s="1276"/>
      <c r="D287" s="1276"/>
      <c r="E287" s="1276"/>
      <c r="F287" s="1276"/>
      <c r="G287" s="1276"/>
      <c r="H287" s="1276"/>
      <c r="I287" s="1286"/>
    </row>
    <row r="288" spans="1:9" ht="19.25" customHeight="1">
      <c r="A288" s="1287" t="s">
        <v>139</v>
      </c>
      <c r="B288" s="1288"/>
      <c r="C288" s="1288"/>
      <c r="D288" s="1288"/>
      <c r="E288" s="1288"/>
      <c r="F288" s="1288"/>
      <c r="G288" s="1288"/>
      <c r="H288" s="1288"/>
      <c r="I288" s="1289"/>
    </row>
    <row r="289" spans="1:9" ht="19.25" customHeight="1">
      <c r="A289" s="1285" t="s">
        <v>140</v>
      </c>
      <c r="B289" s="1276"/>
      <c r="C289" s="1276"/>
      <c r="D289" s="1276"/>
      <c r="E289" s="1276"/>
      <c r="F289" s="1276"/>
      <c r="G289" s="1276"/>
      <c r="H289" s="1276"/>
      <c r="I289" s="1286"/>
    </row>
    <row r="290" spans="1:9" ht="19.25" customHeight="1">
      <c r="A290" s="68"/>
      <c r="B290" s="1276"/>
      <c r="C290" s="1276"/>
      <c r="D290" s="1276"/>
      <c r="E290" s="62" t="s">
        <v>162</v>
      </c>
      <c r="F290" s="75" t="str">
        <f>IF(AND('statement of marks'!$C$3=8,'statement of marks'!HD7="mRrh.kZ"),'statement of marks'!$H$3,"")</f>
        <v/>
      </c>
      <c r="G290" s="1276"/>
      <c r="H290" s="1276"/>
      <c r="I290" s="1286"/>
    </row>
    <row r="291" spans="1:9" ht="19.25" customHeight="1">
      <c r="A291" s="1280"/>
      <c r="B291" s="72" t="s">
        <v>154</v>
      </c>
      <c r="C291" s="72" t="s">
        <v>141</v>
      </c>
      <c r="D291" s="1274" t="s">
        <v>158</v>
      </c>
      <c r="E291" s="1274"/>
      <c r="F291" s="1274"/>
      <c r="G291" s="234" t="s">
        <v>175</v>
      </c>
      <c r="H291" s="234" t="s">
        <v>159</v>
      </c>
      <c r="I291" s="237" t="str">
        <f>'statement of marks'!$J$3</f>
        <v xml:space="preserve">fo|ky; dk Mk;l dksM+ </v>
      </c>
    </row>
    <row r="292" spans="1:9" ht="19.25" customHeight="1">
      <c r="A292" s="1280"/>
      <c r="B292" s="63" t="str">
        <f>details!$I$3</f>
        <v>fpRrkSM+x&lt;+</v>
      </c>
      <c r="C292" s="63" t="str">
        <f>details!$F$3</f>
        <v>fuEckgsM+k</v>
      </c>
      <c r="D292" s="1274" t="str">
        <f>details!$A$1</f>
        <v>jk- ck- ek/;fed fo|ky; uohu] fuEckgsM+k</v>
      </c>
      <c r="E292" s="1274"/>
      <c r="F292" s="1274"/>
      <c r="G292" s="73" t="str">
        <f>IF(details!F22="","",details!F22)</f>
        <v/>
      </c>
      <c r="H292" s="73" t="str">
        <f>IF(details!D22="","",details!D22)</f>
        <v/>
      </c>
      <c r="I292" s="74" t="str">
        <f>details!$K$1</f>
        <v xml:space="preserve">08291009401   </v>
      </c>
    </row>
    <row r="293" spans="1:9" ht="19.25" customHeight="1">
      <c r="A293" s="1280"/>
      <c r="B293" s="1274" t="s">
        <v>142</v>
      </c>
      <c r="C293" s="1274"/>
      <c r="D293" s="1274"/>
      <c r="E293" s="1274"/>
      <c r="F293" s="1274"/>
      <c r="G293" s="1274"/>
      <c r="H293" s="1274"/>
      <c r="I293" s="1275"/>
    </row>
    <row r="294" spans="1:9" ht="19.25" customHeight="1">
      <c r="A294" s="1280"/>
      <c r="B294" s="1274" t="s">
        <v>143</v>
      </c>
      <c r="C294" s="1274"/>
      <c r="D294" s="1274" t="str">
        <f>IF(details!J22="","",details!J22)</f>
        <v/>
      </c>
      <c r="E294" s="1274"/>
      <c r="F294" s="1274"/>
      <c r="G294" s="1274"/>
      <c r="H294" s="1274"/>
      <c r="I294" s="1275"/>
    </row>
    <row r="295" spans="1:9" ht="19.25" customHeight="1">
      <c r="A295" s="1280"/>
      <c r="B295" s="1274" t="s">
        <v>144</v>
      </c>
      <c r="C295" s="1274"/>
      <c r="D295" s="1274" t="str">
        <f>(IF(details!K22="","",details!K22))</f>
        <v/>
      </c>
      <c r="E295" s="1274"/>
      <c r="F295" s="1274"/>
      <c r="G295" s="1274"/>
      <c r="H295" s="1274"/>
      <c r="I295" s="1275"/>
    </row>
    <row r="296" spans="1:9" ht="19.25" customHeight="1">
      <c r="A296" s="1280"/>
      <c r="B296" s="1274" t="s">
        <v>145</v>
      </c>
      <c r="C296" s="1274"/>
      <c r="D296" s="1274" t="str">
        <f>IF(details!L22="","",details!L22)</f>
        <v/>
      </c>
      <c r="E296" s="1274"/>
      <c r="F296" s="1274"/>
      <c r="G296" s="1274"/>
      <c r="H296" s="1274"/>
      <c r="I296" s="1275"/>
    </row>
    <row r="297" spans="1:9" ht="19.25" customHeight="1">
      <c r="A297" s="1280"/>
      <c r="B297" s="1274" t="s">
        <v>146</v>
      </c>
      <c r="C297" s="1274"/>
      <c r="D297" s="1278" t="str">
        <f>IF(details!H22="","",details!H22)</f>
        <v/>
      </c>
      <c r="E297" s="1278"/>
      <c r="F297" s="1278"/>
      <c r="G297" s="1278"/>
      <c r="H297" s="1278"/>
      <c r="I297" s="1279"/>
    </row>
    <row r="298" spans="1:9" ht="19.25" customHeight="1">
      <c r="A298" s="1280"/>
      <c r="B298" s="1274" t="s">
        <v>147</v>
      </c>
      <c r="C298" s="1274"/>
      <c r="D298" s="1274" t="str">
        <f>IF('statement of marks'!I22="","",'statement of marks'!I22)</f>
        <v/>
      </c>
      <c r="E298" s="1274"/>
      <c r="F298" s="1274"/>
      <c r="G298" s="1274"/>
      <c r="H298" s="1274"/>
      <c r="I298" s="1275"/>
    </row>
    <row r="299" spans="1:9" ht="19.25" customHeight="1">
      <c r="A299" s="1280"/>
      <c r="B299" s="1274" t="s">
        <v>103</v>
      </c>
      <c r="C299" s="1274"/>
      <c r="D299" s="1274" t="str">
        <f>IF(details!M22="","",details!M22)</f>
        <v/>
      </c>
      <c r="E299" s="1274"/>
      <c r="F299" s="1274"/>
      <c r="G299" s="1274"/>
      <c r="H299" s="1274"/>
      <c r="I299" s="1275"/>
    </row>
    <row r="300" spans="1:9" ht="19.25" customHeight="1">
      <c r="A300" s="1280"/>
      <c r="B300" s="1273"/>
      <c r="C300" s="1273"/>
      <c r="D300" s="63" t="s">
        <v>148</v>
      </c>
      <c r="E300" s="73" t="str">
        <f>F290</f>
        <v/>
      </c>
      <c r="F300" s="1274" t="str">
        <f>IF('statement of marks'!$C$3=8,"esa izkjafHkd f'k{kk ¼d{kk 8 rd½ iw.kZ dj yh gSA","")</f>
        <v/>
      </c>
      <c r="G300" s="1274"/>
      <c r="H300" s="1274"/>
      <c r="I300" s="1275"/>
    </row>
    <row r="301" spans="1:9" ht="19.25" customHeight="1">
      <c r="A301" s="1280"/>
      <c r="B301" s="72" t="s">
        <v>149</v>
      </c>
      <c r="C301" s="71">
        <f>details!$O$4</f>
        <v>42460</v>
      </c>
      <c r="D301" s="1277"/>
      <c r="E301" s="1277"/>
      <c r="F301" s="1271"/>
      <c r="G301" s="1271"/>
      <c r="H301" s="1271"/>
      <c r="I301" s="1272"/>
    </row>
    <row r="302" spans="1:9" ht="19.25" customHeight="1">
      <c r="A302" s="1280"/>
      <c r="B302" s="64"/>
      <c r="C302" s="1276" t="s">
        <v>150</v>
      </c>
      <c r="D302" s="1276"/>
      <c r="E302" s="1276"/>
      <c r="F302" s="63"/>
      <c r="G302" s="1276" t="s">
        <v>152</v>
      </c>
      <c r="H302" s="1276"/>
      <c r="I302" s="1286"/>
    </row>
    <row r="303" spans="1:9" ht="19.25" customHeight="1">
      <c r="A303" s="1280"/>
      <c r="B303" s="64"/>
      <c r="C303" s="62" t="str">
        <f>IF(details!$K$3="B.E.O.","Cykd",IF(details!$K$3="D.E.O.","ftyk",""))</f>
        <v>ftyk</v>
      </c>
      <c r="D303" s="63" t="s">
        <v>174</v>
      </c>
      <c r="E303" s="72" t="str">
        <f>IF(details!$M$3="SECONDARY","ek/;fed",IF(details!$M$3="ELEMENTaRY","izkjfEHkd",""))</f>
        <v>ek/;fed</v>
      </c>
      <c r="F303" s="62" t="s">
        <v>153</v>
      </c>
      <c r="G303" s="1276" t="str">
        <f>details!$F$4</f>
        <v>Jh jk/ks';ke tk'kh</v>
      </c>
      <c r="H303" s="1276"/>
      <c r="I303" s="1286"/>
    </row>
    <row r="304" spans="1:9" ht="19.25" customHeight="1" thickBot="1">
      <c r="A304" s="1281"/>
      <c r="B304" s="66"/>
      <c r="C304" s="1292" t="s">
        <v>163</v>
      </c>
      <c r="D304" s="1292"/>
      <c r="E304" s="1292"/>
      <c r="F304" s="69" t="s">
        <v>163</v>
      </c>
      <c r="G304" s="1290"/>
      <c r="H304" s="1290"/>
      <c r="I304" s="1291"/>
    </row>
    <row r="305" spans="1:9" ht="19.25" customHeight="1" thickTop="1">
      <c r="A305" s="1282" t="s">
        <v>47</v>
      </c>
      <c r="B305" s="1283"/>
      <c r="C305" s="1283"/>
      <c r="D305" s="1283"/>
      <c r="E305" s="1283"/>
      <c r="F305" s="1283"/>
      <c r="G305" s="1283"/>
      <c r="H305" s="1283"/>
      <c r="I305" s="1284"/>
    </row>
    <row r="306" spans="1:9" ht="19.25" customHeight="1">
      <c r="A306" s="1285" t="str">
        <f>IF(details!$M$3="SECONDARY","¼ek/;fed f'k{kk½",IF(details!$M$3="ELEMENTaRY","¼izkjfEHkd f'k{kk½"))</f>
        <v>¼ek/;fed f'k{kk½</v>
      </c>
      <c r="B306" s="1276"/>
      <c r="C306" s="1276"/>
      <c r="D306" s="1276"/>
      <c r="E306" s="1276"/>
      <c r="F306" s="1276"/>
      <c r="G306" s="1276"/>
      <c r="H306" s="1276"/>
      <c r="I306" s="1286"/>
    </row>
    <row r="307" spans="1:9" ht="19.25" customHeight="1">
      <c r="A307" s="1287" t="s">
        <v>139</v>
      </c>
      <c r="B307" s="1288"/>
      <c r="C307" s="1288"/>
      <c r="D307" s="1288"/>
      <c r="E307" s="1288"/>
      <c r="F307" s="1288"/>
      <c r="G307" s="1288"/>
      <c r="H307" s="1288"/>
      <c r="I307" s="1289"/>
    </row>
    <row r="308" spans="1:9" ht="19.25" customHeight="1">
      <c r="A308" s="1285" t="s">
        <v>140</v>
      </c>
      <c r="B308" s="1276"/>
      <c r="C308" s="1276"/>
      <c r="D308" s="1276"/>
      <c r="E308" s="1276"/>
      <c r="F308" s="1276"/>
      <c r="G308" s="1276"/>
      <c r="H308" s="1276"/>
      <c r="I308" s="1286"/>
    </row>
    <row r="309" spans="1:9" ht="19.25" customHeight="1">
      <c r="A309" s="68"/>
      <c r="B309" s="1276"/>
      <c r="C309" s="1276"/>
      <c r="D309" s="1276"/>
      <c r="E309" s="62" t="s">
        <v>162</v>
      </c>
      <c r="F309" s="75" t="str">
        <f>IF(AND('statement of marks'!$C$3=8,'statement of marks'!HD7="mRrh.kZ"),'statement of marks'!$H$3,"")</f>
        <v/>
      </c>
      <c r="G309" s="1276"/>
      <c r="H309" s="1276"/>
      <c r="I309" s="1286"/>
    </row>
    <row r="310" spans="1:9" ht="19.25" customHeight="1">
      <c r="A310" s="1280"/>
      <c r="B310" s="72" t="s">
        <v>154</v>
      </c>
      <c r="C310" s="72" t="s">
        <v>141</v>
      </c>
      <c r="D310" s="1274" t="s">
        <v>158</v>
      </c>
      <c r="E310" s="1274"/>
      <c r="F310" s="1274"/>
      <c r="G310" s="234" t="s">
        <v>175</v>
      </c>
      <c r="H310" s="234" t="s">
        <v>159</v>
      </c>
      <c r="I310" s="237" t="str">
        <f>'statement of marks'!$J$3</f>
        <v xml:space="preserve">fo|ky; dk Mk;l dksM+ </v>
      </c>
    </row>
    <row r="311" spans="1:9" ht="19.25" customHeight="1">
      <c r="A311" s="1280"/>
      <c r="B311" s="63" t="str">
        <f>details!$I$3</f>
        <v>fpRrkSM+x&lt;+</v>
      </c>
      <c r="C311" s="63" t="str">
        <f>details!$F$3</f>
        <v>fuEckgsM+k</v>
      </c>
      <c r="D311" s="1274" t="str">
        <f>details!$A$1</f>
        <v>jk- ck- ek/;fed fo|ky; uohu] fuEckgsM+k</v>
      </c>
      <c r="E311" s="1274"/>
      <c r="F311" s="1274"/>
      <c r="G311" s="73" t="str">
        <f>IF(details!F23="","",details!F23)</f>
        <v/>
      </c>
      <c r="H311" s="73" t="str">
        <f>IF(details!D23="","",details!D23)</f>
        <v/>
      </c>
      <c r="I311" s="74" t="str">
        <f>details!$K$1</f>
        <v xml:space="preserve">08291009401   </v>
      </c>
    </row>
    <row r="312" spans="1:9" ht="19.25" customHeight="1">
      <c r="A312" s="1280"/>
      <c r="B312" s="1274" t="s">
        <v>142</v>
      </c>
      <c r="C312" s="1274"/>
      <c r="D312" s="1274"/>
      <c r="E312" s="1274"/>
      <c r="F312" s="1274"/>
      <c r="G312" s="1274"/>
      <c r="H312" s="1274"/>
      <c r="I312" s="1275"/>
    </row>
    <row r="313" spans="1:9" ht="19.25" customHeight="1">
      <c r="A313" s="1280"/>
      <c r="B313" s="1274" t="s">
        <v>143</v>
      </c>
      <c r="C313" s="1274"/>
      <c r="D313" s="1274" t="str">
        <f>IF(details!J23="","",details!J23)</f>
        <v/>
      </c>
      <c r="E313" s="1274"/>
      <c r="F313" s="1274"/>
      <c r="G313" s="1274"/>
      <c r="H313" s="1274"/>
      <c r="I313" s="1275"/>
    </row>
    <row r="314" spans="1:9" ht="19.25" customHeight="1">
      <c r="A314" s="1280"/>
      <c r="B314" s="1274" t="s">
        <v>144</v>
      </c>
      <c r="C314" s="1274"/>
      <c r="D314" s="1274" t="str">
        <f>(IF(details!K23="","",details!K23))</f>
        <v/>
      </c>
      <c r="E314" s="1274"/>
      <c r="F314" s="1274"/>
      <c r="G314" s="1274"/>
      <c r="H314" s="1274"/>
      <c r="I314" s="1275"/>
    </row>
    <row r="315" spans="1:9" ht="19.25" customHeight="1">
      <c r="A315" s="1280"/>
      <c r="B315" s="1274" t="s">
        <v>145</v>
      </c>
      <c r="C315" s="1274"/>
      <c r="D315" s="1274" t="str">
        <f>IF(details!L23="","",details!L23)</f>
        <v/>
      </c>
      <c r="E315" s="1274"/>
      <c r="F315" s="1274"/>
      <c r="G315" s="1274"/>
      <c r="H315" s="1274"/>
      <c r="I315" s="1275"/>
    </row>
    <row r="316" spans="1:9" ht="19.25" customHeight="1">
      <c r="A316" s="1280"/>
      <c r="B316" s="1274" t="s">
        <v>146</v>
      </c>
      <c r="C316" s="1274"/>
      <c r="D316" s="1278" t="str">
        <f>IF(details!H23="","",details!H23)</f>
        <v/>
      </c>
      <c r="E316" s="1278"/>
      <c r="F316" s="1278"/>
      <c r="G316" s="1278"/>
      <c r="H316" s="1278"/>
      <c r="I316" s="1279"/>
    </row>
    <row r="317" spans="1:9" ht="19.25" customHeight="1">
      <c r="A317" s="1280"/>
      <c r="B317" s="1274" t="s">
        <v>147</v>
      </c>
      <c r="C317" s="1274"/>
      <c r="D317" s="1274" t="str">
        <f>IF('statement of marks'!I23="","",'statement of marks'!I23)</f>
        <v/>
      </c>
      <c r="E317" s="1274"/>
      <c r="F317" s="1274"/>
      <c r="G317" s="1274"/>
      <c r="H317" s="1274"/>
      <c r="I317" s="1275"/>
    </row>
    <row r="318" spans="1:9" ht="19.25" customHeight="1">
      <c r="A318" s="1280"/>
      <c r="B318" s="1274" t="s">
        <v>103</v>
      </c>
      <c r="C318" s="1274"/>
      <c r="D318" s="1274" t="str">
        <f>IF(details!M23="","",details!M23)</f>
        <v/>
      </c>
      <c r="E318" s="1274"/>
      <c r="F318" s="1274"/>
      <c r="G318" s="1274"/>
      <c r="H318" s="1274"/>
      <c r="I318" s="1275"/>
    </row>
    <row r="319" spans="1:9" ht="19.25" customHeight="1">
      <c r="A319" s="1280"/>
      <c r="B319" s="1273"/>
      <c r="C319" s="1273"/>
      <c r="D319" s="63" t="s">
        <v>148</v>
      </c>
      <c r="E319" s="73" t="str">
        <f>F309</f>
        <v/>
      </c>
      <c r="F319" s="1274" t="str">
        <f>IF('statement of marks'!$C$3=8,"esa izkjafHkd f'k{kk ¼d{kk 8 rd½ iw.kZ dj yh gSA","")</f>
        <v/>
      </c>
      <c r="G319" s="1274"/>
      <c r="H319" s="1274"/>
      <c r="I319" s="1275"/>
    </row>
    <row r="320" spans="1:9" ht="19.25" customHeight="1">
      <c r="A320" s="1280"/>
      <c r="B320" s="72" t="s">
        <v>149</v>
      </c>
      <c r="C320" s="71">
        <f>details!$O$4</f>
        <v>42460</v>
      </c>
      <c r="D320" s="1277"/>
      <c r="E320" s="1277"/>
      <c r="F320" s="1271"/>
      <c r="G320" s="1271"/>
      <c r="H320" s="1271"/>
      <c r="I320" s="1272"/>
    </row>
    <row r="321" spans="1:9" ht="19.25" customHeight="1">
      <c r="A321" s="1280"/>
      <c r="B321" s="64"/>
      <c r="C321" s="1276" t="s">
        <v>150</v>
      </c>
      <c r="D321" s="1276"/>
      <c r="E321" s="1276"/>
      <c r="F321" s="63"/>
      <c r="G321" s="1276" t="s">
        <v>152</v>
      </c>
      <c r="H321" s="1276"/>
      <c r="I321" s="1286"/>
    </row>
    <row r="322" spans="1:9" ht="19.25" customHeight="1">
      <c r="A322" s="1280"/>
      <c r="B322" s="64"/>
      <c r="C322" s="62" t="str">
        <f>IF(details!$K$3="B.E.O.","Cykd",IF(details!$K$3="D.E.O.","ftyk",""))</f>
        <v>ftyk</v>
      </c>
      <c r="D322" s="63" t="s">
        <v>174</v>
      </c>
      <c r="E322" s="72" t="str">
        <f>IF(details!$M$3="SECONDARY","ek/;fed",IF(details!$M$3="ELEMENTaRY","izkjfEHkd",""))</f>
        <v>ek/;fed</v>
      </c>
      <c r="F322" s="62" t="s">
        <v>153</v>
      </c>
      <c r="G322" s="1276" t="str">
        <f>details!$F$4</f>
        <v>Jh jk/ks';ke tk'kh</v>
      </c>
      <c r="H322" s="1276"/>
      <c r="I322" s="1286"/>
    </row>
    <row r="323" spans="1:9" ht="19.25" customHeight="1" thickBot="1">
      <c r="A323" s="1281"/>
      <c r="B323" s="66"/>
      <c r="C323" s="1292" t="s">
        <v>163</v>
      </c>
      <c r="D323" s="1292"/>
      <c r="E323" s="1292"/>
      <c r="F323" s="69" t="s">
        <v>163</v>
      </c>
      <c r="G323" s="1290"/>
      <c r="H323" s="1290"/>
      <c r="I323" s="1291"/>
    </row>
    <row r="324" spans="1:9" ht="19.25" customHeight="1" thickTop="1">
      <c r="A324" s="1282" t="s">
        <v>47</v>
      </c>
      <c r="B324" s="1283"/>
      <c r="C324" s="1283"/>
      <c r="D324" s="1283"/>
      <c r="E324" s="1283"/>
      <c r="F324" s="1283"/>
      <c r="G324" s="1283"/>
      <c r="H324" s="1283"/>
      <c r="I324" s="1284"/>
    </row>
    <row r="325" spans="1:9" ht="19.25" customHeight="1">
      <c r="A325" s="1285" t="str">
        <f>IF(details!$M$3="SECONDARY","¼ek/;fed f'k{kk½",IF(details!$M$3="ELEMENTaRY","¼izkjfEHkd f'k{kk½"))</f>
        <v>¼ek/;fed f'k{kk½</v>
      </c>
      <c r="B325" s="1276"/>
      <c r="C325" s="1276"/>
      <c r="D325" s="1276"/>
      <c r="E325" s="1276"/>
      <c r="F325" s="1276"/>
      <c r="G325" s="1276"/>
      <c r="H325" s="1276"/>
      <c r="I325" s="1286"/>
    </row>
    <row r="326" spans="1:9" ht="19.25" customHeight="1">
      <c r="A326" s="1287" t="s">
        <v>139</v>
      </c>
      <c r="B326" s="1288"/>
      <c r="C326" s="1288"/>
      <c r="D326" s="1288"/>
      <c r="E326" s="1288"/>
      <c r="F326" s="1288"/>
      <c r="G326" s="1288"/>
      <c r="H326" s="1288"/>
      <c r="I326" s="1289"/>
    </row>
    <row r="327" spans="1:9" ht="19.25" customHeight="1">
      <c r="A327" s="1285" t="s">
        <v>140</v>
      </c>
      <c r="B327" s="1276"/>
      <c r="C327" s="1276"/>
      <c r="D327" s="1276"/>
      <c r="E327" s="1276"/>
      <c r="F327" s="1276"/>
      <c r="G327" s="1276"/>
      <c r="H327" s="1276"/>
      <c r="I327" s="1286"/>
    </row>
    <row r="328" spans="1:9" ht="19.25" customHeight="1">
      <c r="A328" s="68"/>
      <c r="B328" s="1276"/>
      <c r="C328" s="1276"/>
      <c r="D328" s="1276"/>
      <c r="E328" s="62" t="s">
        <v>162</v>
      </c>
      <c r="F328" s="75" t="str">
        <f>IF(AND('statement of marks'!$C$3=8,'statement of marks'!HD7="mRrh.kZ"),'statement of marks'!$H$3,"")</f>
        <v/>
      </c>
      <c r="G328" s="1276"/>
      <c r="H328" s="1276"/>
      <c r="I328" s="1286"/>
    </row>
    <row r="329" spans="1:9" ht="19.25" customHeight="1">
      <c r="A329" s="1280"/>
      <c r="B329" s="72" t="s">
        <v>154</v>
      </c>
      <c r="C329" s="72" t="s">
        <v>141</v>
      </c>
      <c r="D329" s="1274" t="s">
        <v>158</v>
      </c>
      <c r="E329" s="1274"/>
      <c r="F329" s="1274"/>
      <c r="G329" s="234" t="s">
        <v>175</v>
      </c>
      <c r="H329" s="234" t="s">
        <v>159</v>
      </c>
      <c r="I329" s="237" t="str">
        <f>'statement of marks'!$J$3</f>
        <v xml:space="preserve">fo|ky; dk Mk;l dksM+ </v>
      </c>
    </row>
    <row r="330" spans="1:9" ht="19.25" customHeight="1">
      <c r="A330" s="1280"/>
      <c r="B330" s="63" t="str">
        <f>details!$I$3</f>
        <v>fpRrkSM+x&lt;+</v>
      </c>
      <c r="C330" s="63" t="str">
        <f>details!$F$3</f>
        <v>fuEckgsM+k</v>
      </c>
      <c r="D330" s="1274" t="str">
        <f>details!$A$1</f>
        <v>jk- ck- ek/;fed fo|ky; uohu] fuEckgsM+k</v>
      </c>
      <c r="E330" s="1274"/>
      <c r="F330" s="1274"/>
      <c r="G330" s="73" t="str">
        <f>IF(details!F24="","",details!F24)</f>
        <v/>
      </c>
      <c r="H330" s="73" t="str">
        <f>IF(details!D24="","",details!D24)</f>
        <v/>
      </c>
      <c r="I330" s="74" t="str">
        <f>details!$K$1</f>
        <v xml:space="preserve">08291009401   </v>
      </c>
    </row>
    <row r="331" spans="1:9" ht="19.25" customHeight="1">
      <c r="A331" s="1280"/>
      <c r="B331" s="1274" t="s">
        <v>142</v>
      </c>
      <c r="C331" s="1274"/>
      <c r="D331" s="1274"/>
      <c r="E331" s="1274"/>
      <c r="F331" s="1274"/>
      <c r="G331" s="1274"/>
      <c r="H331" s="1274"/>
      <c r="I331" s="1275"/>
    </row>
    <row r="332" spans="1:9" ht="19.25" customHeight="1">
      <c r="A332" s="1280"/>
      <c r="B332" s="1274" t="s">
        <v>143</v>
      </c>
      <c r="C332" s="1274"/>
      <c r="D332" s="1274" t="str">
        <f>IF(details!J24="","",details!J24)</f>
        <v/>
      </c>
      <c r="E332" s="1274"/>
      <c r="F332" s="1274"/>
      <c r="G332" s="1274"/>
      <c r="H332" s="1274"/>
      <c r="I332" s="1275"/>
    </row>
    <row r="333" spans="1:9" ht="19.25" customHeight="1">
      <c r="A333" s="1280"/>
      <c r="B333" s="1274" t="s">
        <v>144</v>
      </c>
      <c r="C333" s="1274"/>
      <c r="D333" s="1274" t="str">
        <f>(IF(details!K24="","",details!K24))</f>
        <v/>
      </c>
      <c r="E333" s="1274"/>
      <c r="F333" s="1274"/>
      <c r="G333" s="1274"/>
      <c r="H333" s="1274"/>
      <c r="I333" s="1275"/>
    </row>
    <row r="334" spans="1:9" ht="19.25" customHeight="1">
      <c r="A334" s="1280"/>
      <c r="B334" s="1274" t="s">
        <v>145</v>
      </c>
      <c r="C334" s="1274"/>
      <c r="D334" s="1274" t="str">
        <f>IF(details!L24="","",details!L24)</f>
        <v/>
      </c>
      <c r="E334" s="1274"/>
      <c r="F334" s="1274"/>
      <c r="G334" s="1274"/>
      <c r="H334" s="1274"/>
      <c r="I334" s="1275"/>
    </row>
    <row r="335" spans="1:9" ht="19.25" customHeight="1">
      <c r="A335" s="1280"/>
      <c r="B335" s="1274" t="s">
        <v>146</v>
      </c>
      <c r="C335" s="1274"/>
      <c r="D335" s="1278" t="str">
        <f>IF(details!H24="","",details!H24)</f>
        <v/>
      </c>
      <c r="E335" s="1278"/>
      <c r="F335" s="1278"/>
      <c r="G335" s="1278"/>
      <c r="H335" s="1278"/>
      <c r="I335" s="1279"/>
    </row>
    <row r="336" spans="1:9" ht="19.25" customHeight="1">
      <c r="A336" s="1280"/>
      <c r="B336" s="1274" t="s">
        <v>147</v>
      </c>
      <c r="C336" s="1274"/>
      <c r="D336" s="1274" t="str">
        <f>IF('statement of marks'!I24="","",'statement of marks'!I24)</f>
        <v/>
      </c>
      <c r="E336" s="1274"/>
      <c r="F336" s="1274"/>
      <c r="G336" s="1274"/>
      <c r="H336" s="1274"/>
      <c r="I336" s="1275"/>
    </row>
    <row r="337" spans="1:9" ht="19.25" customHeight="1">
      <c r="A337" s="1280"/>
      <c r="B337" s="1274" t="s">
        <v>103</v>
      </c>
      <c r="C337" s="1274"/>
      <c r="D337" s="1274" t="str">
        <f>IF(details!M24="","",details!M24)</f>
        <v/>
      </c>
      <c r="E337" s="1274"/>
      <c r="F337" s="1274"/>
      <c r="G337" s="1274"/>
      <c r="H337" s="1274"/>
      <c r="I337" s="1275"/>
    </row>
    <row r="338" spans="1:9" ht="19.25" customHeight="1">
      <c r="A338" s="1280"/>
      <c r="B338" s="1273"/>
      <c r="C338" s="1273"/>
      <c r="D338" s="63" t="s">
        <v>148</v>
      </c>
      <c r="E338" s="73" t="str">
        <f>F328</f>
        <v/>
      </c>
      <c r="F338" s="1274" t="str">
        <f>IF('statement of marks'!$C$3=8,"esa izkjafHkd f'k{kk ¼d{kk 8 rd½ iw.kZ dj yh gSA","")</f>
        <v/>
      </c>
      <c r="G338" s="1274"/>
      <c r="H338" s="1274"/>
      <c r="I338" s="1275"/>
    </row>
    <row r="339" spans="1:9" ht="19.25" customHeight="1">
      <c r="A339" s="1280"/>
      <c r="B339" s="72" t="s">
        <v>149</v>
      </c>
      <c r="C339" s="71">
        <f>details!$O$4</f>
        <v>42460</v>
      </c>
      <c r="D339" s="1277"/>
      <c r="E339" s="1277"/>
      <c r="F339" s="1271"/>
      <c r="G339" s="1271"/>
      <c r="H339" s="1271"/>
      <c r="I339" s="1272"/>
    </row>
    <row r="340" spans="1:9" ht="19.25" customHeight="1">
      <c r="A340" s="1280"/>
      <c r="B340" s="64"/>
      <c r="C340" s="1276" t="s">
        <v>150</v>
      </c>
      <c r="D340" s="1276"/>
      <c r="E340" s="1276"/>
      <c r="F340" s="63"/>
      <c r="G340" s="1276" t="s">
        <v>152</v>
      </c>
      <c r="H340" s="1276"/>
      <c r="I340" s="1286"/>
    </row>
    <row r="341" spans="1:9" ht="19.25" customHeight="1">
      <c r="A341" s="1280"/>
      <c r="B341" s="64"/>
      <c r="C341" s="62" t="str">
        <f>IF(details!$K$3="B.E.O.","Cykd",IF(details!$K$3="D.E.O.","ftyk",""))</f>
        <v>ftyk</v>
      </c>
      <c r="D341" s="63" t="s">
        <v>174</v>
      </c>
      <c r="E341" s="72" t="str">
        <f>IF(details!$M$3="SECONDARY","ek/;fed",IF(details!$M$3="ELEMENTaRY","izkjfEHkd",""))</f>
        <v>ek/;fed</v>
      </c>
      <c r="F341" s="62" t="s">
        <v>153</v>
      </c>
      <c r="G341" s="1276" t="str">
        <f>details!$F$4</f>
        <v>Jh jk/ks';ke tk'kh</v>
      </c>
      <c r="H341" s="1276"/>
      <c r="I341" s="1286"/>
    </row>
    <row r="342" spans="1:9" ht="19.25" customHeight="1" thickBot="1">
      <c r="A342" s="1281"/>
      <c r="B342" s="66"/>
      <c r="C342" s="1292" t="s">
        <v>163</v>
      </c>
      <c r="D342" s="1292"/>
      <c r="E342" s="1292"/>
      <c r="F342" s="69" t="s">
        <v>163</v>
      </c>
      <c r="G342" s="1290"/>
      <c r="H342" s="1290"/>
      <c r="I342" s="1291"/>
    </row>
    <row r="343" spans="1:9" ht="19.25" customHeight="1" thickTop="1">
      <c r="A343" s="1282" t="s">
        <v>47</v>
      </c>
      <c r="B343" s="1283"/>
      <c r="C343" s="1283"/>
      <c r="D343" s="1283"/>
      <c r="E343" s="1283"/>
      <c r="F343" s="1283"/>
      <c r="G343" s="1283"/>
      <c r="H343" s="1283"/>
      <c r="I343" s="1284"/>
    </row>
    <row r="344" spans="1:9" ht="19.25" customHeight="1">
      <c r="A344" s="1285" t="str">
        <f>IF(details!$M$3="SECONDARY","¼ek/;fed f'k{kk½",IF(details!$M$3="ELEMENTaRY","¼izkjfEHkd f'k{kk½"))</f>
        <v>¼ek/;fed f'k{kk½</v>
      </c>
      <c r="B344" s="1276"/>
      <c r="C344" s="1276"/>
      <c r="D344" s="1276"/>
      <c r="E344" s="1276"/>
      <c r="F344" s="1276"/>
      <c r="G344" s="1276"/>
      <c r="H344" s="1276"/>
      <c r="I344" s="1286"/>
    </row>
    <row r="345" spans="1:9" ht="19.25" customHeight="1">
      <c r="A345" s="1287" t="s">
        <v>139</v>
      </c>
      <c r="B345" s="1288"/>
      <c r="C345" s="1288"/>
      <c r="D345" s="1288"/>
      <c r="E345" s="1288"/>
      <c r="F345" s="1288"/>
      <c r="G345" s="1288"/>
      <c r="H345" s="1288"/>
      <c r="I345" s="1289"/>
    </row>
    <row r="346" spans="1:9" ht="19.25" customHeight="1">
      <c r="A346" s="1285" t="s">
        <v>140</v>
      </c>
      <c r="B346" s="1276"/>
      <c r="C346" s="1276"/>
      <c r="D346" s="1276"/>
      <c r="E346" s="1276"/>
      <c r="F346" s="1276"/>
      <c r="G346" s="1276"/>
      <c r="H346" s="1276"/>
      <c r="I346" s="1286"/>
    </row>
    <row r="347" spans="1:9" ht="19.25" customHeight="1">
      <c r="A347" s="68"/>
      <c r="B347" s="1276"/>
      <c r="C347" s="1276"/>
      <c r="D347" s="1276"/>
      <c r="E347" s="62" t="s">
        <v>162</v>
      </c>
      <c r="F347" s="75" t="str">
        <f>IF(AND('statement of marks'!$C$3=8,'statement of marks'!HD7="mRrh.kZ"),'statement of marks'!$H$3,"")</f>
        <v/>
      </c>
      <c r="G347" s="1276"/>
      <c r="H347" s="1276"/>
      <c r="I347" s="1286"/>
    </row>
    <row r="348" spans="1:9" ht="19.25" customHeight="1">
      <c r="A348" s="1280"/>
      <c r="B348" s="72" t="s">
        <v>154</v>
      </c>
      <c r="C348" s="72" t="s">
        <v>141</v>
      </c>
      <c r="D348" s="1274" t="s">
        <v>158</v>
      </c>
      <c r="E348" s="1274"/>
      <c r="F348" s="1274"/>
      <c r="G348" s="234" t="s">
        <v>175</v>
      </c>
      <c r="H348" s="234" t="s">
        <v>159</v>
      </c>
      <c r="I348" s="237" t="str">
        <f>'statement of marks'!$J$3</f>
        <v xml:space="preserve">fo|ky; dk Mk;l dksM+ </v>
      </c>
    </row>
    <row r="349" spans="1:9" ht="19.25" customHeight="1">
      <c r="A349" s="1280"/>
      <c r="B349" s="63" t="str">
        <f>details!$I$3</f>
        <v>fpRrkSM+x&lt;+</v>
      </c>
      <c r="C349" s="63" t="str">
        <f>details!$F$3</f>
        <v>fuEckgsM+k</v>
      </c>
      <c r="D349" s="1274" t="str">
        <f>details!$A$1</f>
        <v>jk- ck- ek/;fed fo|ky; uohu] fuEckgsM+k</v>
      </c>
      <c r="E349" s="1274"/>
      <c r="F349" s="1274"/>
      <c r="G349" s="73" t="str">
        <f>IF(details!F25="","",details!F25)</f>
        <v/>
      </c>
      <c r="H349" s="73" t="str">
        <f>IF(details!D25="","",details!D25)</f>
        <v/>
      </c>
      <c r="I349" s="74" t="str">
        <f>details!$K$1</f>
        <v xml:space="preserve">08291009401   </v>
      </c>
    </row>
    <row r="350" spans="1:9" ht="19.25" customHeight="1">
      <c r="A350" s="1280"/>
      <c r="B350" s="1274" t="s">
        <v>142</v>
      </c>
      <c r="C350" s="1274"/>
      <c r="D350" s="1274"/>
      <c r="E350" s="1274"/>
      <c r="F350" s="1274"/>
      <c r="G350" s="1274"/>
      <c r="H350" s="1274"/>
      <c r="I350" s="1275"/>
    </row>
    <row r="351" spans="1:9" ht="19.25" customHeight="1">
      <c r="A351" s="1280"/>
      <c r="B351" s="1274" t="s">
        <v>143</v>
      </c>
      <c r="C351" s="1274"/>
      <c r="D351" s="1274" t="str">
        <f>IF(details!J25="","",details!J25)</f>
        <v/>
      </c>
      <c r="E351" s="1274"/>
      <c r="F351" s="1274"/>
      <c r="G351" s="1274"/>
      <c r="H351" s="1274"/>
      <c r="I351" s="1275"/>
    </row>
    <row r="352" spans="1:9" ht="19.25" customHeight="1">
      <c r="A352" s="1280"/>
      <c r="B352" s="1274" t="s">
        <v>144</v>
      </c>
      <c r="C352" s="1274"/>
      <c r="D352" s="1274" t="str">
        <f>(IF(details!K25="","",details!K25))</f>
        <v/>
      </c>
      <c r="E352" s="1274"/>
      <c r="F352" s="1274"/>
      <c r="G352" s="1274"/>
      <c r="H352" s="1274"/>
      <c r="I352" s="1275"/>
    </row>
    <row r="353" spans="1:9" ht="19.25" customHeight="1">
      <c r="A353" s="1280"/>
      <c r="B353" s="1274" t="s">
        <v>145</v>
      </c>
      <c r="C353" s="1274"/>
      <c r="D353" s="1274" t="str">
        <f>IF(details!L25="","",details!L25)</f>
        <v/>
      </c>
      <c r="E353" s="1274"/>
      <c r="F353" s="1274"/>
      <c r="G353" s="1274"/>
      <c r="H353" s="1274"/>
      <c r="I353" s="1275"/>
    </row>
    <row r="354" spans="1:9" ht="19.25" customHeight="1">
      <c r="A354" s="1280"/>
      <c r="B354" s="1274" t="s">
        <v>146</v>
      </c>
      <c r="C354" s="1274"/>
      <c r="D354" s="1278" t="str">
        <f>IF(details!H25="","",details!H25)</f>
        <v/>
      </c>
      <c r="E354" s="1278"/>
      <c r="F354" s="1278"/>
      <c r="G354" s="1278"/>
      <c r="H354" s="1278"/>
      <c r="I354" s="1279"/>
    </row>
    <row r="355" spans="1:9" ht="19.25" customHeight="1">
      <c r="A355" s="1280"/>
      <c r="B355" s="1274" t="s">
        <v>147</v>
      </c>
      <c r="C355" s="1274"/>
      <c r="D355" s="1274" t="str">
        <f>IF('statement of marks'!I25="","",'statement of marks'!I25)</f>
        <v/>
      </c>
      <c r="E355" s="1274"/>
      <c r="F355" s="1274"/>
      <c r="G355" s="1274"/>
      <c r="H355" s="1274"/>
      <c r="I355" s="1275"/>
    </row>
    <row r="356" spans="1:9" ht="19.25" customHeight="1">
      <c r="A356" s="1280"/>
      <c r="B356" s="1274" t="s">
        <v>103</v>
      </c>
      <c r="C356" s="1274"/>
      <c r="D356" s="1274" t="str">
        <f>IF(details!M25="","",details!M25)</f>
        <v/>
      </c>
      <c r="E356" s="1274"/>
      <c r="F356" s="1274"/>
      <c r="G356" s="1274"/>
      <c r="H356" s="1274"/>
      <c r="I356" s="1275"/>
    </row>
    <row r="357" spans="1:9" ht="19.25" customHeight="1">
      <c r="A357" s="1280"/>
      <c r="B357" s="1273"/>
      <c r="C357" s="1273"/>
      <c r="D357" s="63" t="s">
        <v>148</v>
      </c>
      <c r="E357" s="73" t="str">
        <f>F347</f>
        <v/>
      </c>
      <c r="F357" s="1274" t="str">
        <f>IF('statement of marks'!$C$3=8,"esa izkjafHkd f'k{kk ¼d{kk 8 rd½ iw.kZ dj yh gSA","")</f>
        <v/>
      </c>
      <c r="G357" s="1274"/>
      <c r="H357" s="1274"/>
      <c r="I357" s="1275"/>
    </row>
    <row r="358" spans="1:9" ht="19.25" customHeight="1">
      <c r="A358" s="1280"/>
      <c r="B358" s="72" t="s">
        <v>149</v>
      </c>
      <c r="C358" s="71">
        <f>details!$O$4</f>
        <v>42460</v>
      </c>
      <c r="D358" s="1277"/>
      <c r="E358" s="1277"/>
      <c r="F358" s="1271"/>
      <c r="G358" s="1271"/>
      <c r="H358" s="1271"/>
      <c r="I358" s="1272"/>
    </row>
    <row r="359" spans="1:9" ht="19.25" customHeight="1">
      <c r="A359" s="1280"/>
      <c r="B359" s="64"/>
      <c r="C359" s="1276" t="s">
        <v>150</v>
      </c>
      <c r="D359" s="1276"/>
      <c r="E359" s="1276"/>
      <c r="F359" s="63"/>
      <c r="G359" s="1276" t="s">
        <v>152</v>
      </c>
      <c r="H359" s="1276"/>
      <c r="I359" s="1286"/>
    </row>
    <row r="360" spans="1:9" ht="19.25" customHeight="1">
      <c r="A360" s="1280"/>
      <c r="B360" s="64"/>
      <c r="C360" s="62" t="str">
        <f>IF(details!$K$3="B.E.O.","Cykd",IF(details!$K$3="D.E.O.","ftyk",""))</f>
        <v>ftyk</v>
      </c>
      <c r="D360" s="63" t="s">
        <v>174</v>
      </c>
      <c r="E360" s="72" t="str">
        <f>IF(details!$M$3="SECONDARY","ek/;fed",IF(details!$M$3="ELEMENTaRY","izkjfEHkd",""))</f>
        <v>ek/;fed</v>
      </c>
      <c r="F360" s="62" t="s">
        <v>153</v>
      </c>
      <c r="G360" s="1276" t="str">
        <f>details!$F$4</f>
        <v>Jh jk/ks';ke tk'kh</v>
      </c>
      <c r="H360" s="1276"/>
      <c r="I360" s="1286"/>
    </row>
    <row r="361" spans="1:9" ht="19.25" customHeight="1" thickBot="1">
      <c r="A361" s="1281"/>
      <c r="B361" s="66"/>
      <c r="C361" s="1292" t="s">
        <v>163</v>
      </c>
      <c r="D361" s="1292"/>
      <c r="E361" s="1292"/>
      <c r="F361" s="69" t="s">
        <v>163</v>
      </c>
      <c r="G361" s="1290"/>
      <c r="H361" s="1290"/>
      <c r="I361" s="1291"/>
    </row>
    <row r="362" spans="1:9" ht="19.25" customHeight="1" thickTop="1">
      <c r="A362" s="1282" t="s">
        <v>47</v>
      </c>
      <c r="B362" s="1283"/>
      <c r="C362" s="1283"/>
      <c r="D362" s="1283"/>
      <c r="E362" s="1283"/>
      <c r="F362" s="1283"/>
      <c r="G362" s="1283"/>
      <c r="H362" s="1283"/>
      <c r="I362" s="1284"/>
    </row>
    <row r="363" spans="1:9" ht="19.25" customHeight="1">
      <c r="A363" s="1285" t="str">
        <f>IF(details!$M$3="SECONDARY","¼ek/;fed f'k{kk½",IF(details!$M$3="ELEMENTaRY","¼izkjfEHkd f'k{kk½"))</f>
        <v>¼ek/;fed f'k{kk½</v>
      </c>
      <c r="B363" s="1276"/>
      <c r="C363" s="1276"/>
      <c r="D363" s="1276"/>
      <c r="E363" s="1276"/>
      <c r="F363" s="1276"/>
      <c r="G363" s="1276"/>
      <c r="H363" s="1276"/>
      <c r="I363" s="1286"/>
    </row>
    <row r="364" spans="1:9" ht="19.25" customHeight="1">
      <c r="A364" s="1287" t="s">
        <v>139</v>
      </c>
      <c r="B364" s="1288"/>
      <c r="C364" s="1288"/>
      <c r="D364" s="1288"/>
      <c r="E364" s="1288"/>
      <c r="F364" s="1288"/>
      <c r="G364" s="1288"/>
      <c r="H364" s="1288"/>
      <c r="I364" s="1289"/>
    </row>
    <row r="365" spans="1:9" ht="19.25" customHeight="1">
      <c r="A365" s="1285" t="s">
        <v>140</v>
      </c>
      <c r="B365" s="1276"/>
      <c r="C365" s="1276"/>
      <c r="D365" s="1276"/>
      <c r="E365" s="1276"/>
      <c r="F365" s="1276"/>
      <c r="G365" s="1276"/>
      <c r="H365" s="1276"/>
      <c r="I365" s="1286"/>
    </row>
    <row r="366" spans="1:9" ht="19.25" customHeight="1">
      <c r="A366" s="68"/>
      <c r="B366" s="1276"/>
      <c r="C366" s="1276"/>
      <c r="D366" s="1276"/>
      <c r="E366" s="62" t="s">
        <v>162</v>
      </c>
      <c r="F366" s="75" t="str">
        <f>IF(AND('statement of marks'!$C$3=8,'statement of marks'!HD7="mRrh.kZ"),'statement of marks'!$H$3,"")</f>
        <v/>
      </c>
      <c r="G366" s="1276"/>
      <c r="H366" s="1276"/>
      <c r="I366" s="1286"/>
    </row>
    <row r="367" spans="1:9" ht="19.25" customHeight="1">
      <c r="A367" s="1280"/>
      <c r="B367" s="72" t="s">
        <v>154</v>
      </c>
      <c r="C367" s="72" t="s">
        <v>141</v>
      </c>
      <c r="D367" s="1274" t="s">
        <v>158</v>
      </c>
      <c r="E367" s="1274"/>
      <c r="F367" s="1274"/>
      <c r="G367" s="234" t="s">
        <v>175</v>
      </c>
      <c r="H367" s="234" t="s">
        <v>159</v>
      </c>
      <c r="I367" s="237" t="str">
        <f>'statement of marks'!$J$3</f>
        <v xml:space="preserve">fo|ky; dk Mk;l dksM+ </v>
      </c>
    </row>
    <row r="368" spans="1:9" ht="19.25" customHeight="1">
      <c r="A368" s="1280"/>
      <c r="B368" s="63" t="str">
        <f>details!$I$3</f>
        <v>fpRrkSM+x&lt;+</v>
      </c>
      <c r="C368" s="63" t="str">
        <f>details!$F$3</f>
        <v>fuEckgsM+k</v>
      </c>
      <c r="D368" s="1274" t="str">
        <f>details!$A$1</f>
        <v>jk- ck- ek/;fed fo|ky; uohu] fuEckgsM+k</v>
      </c>
      <c r="E368" s="1274"/>
      <c r="F368" s="1274"/>
      <c r="G368" s="73" t="str">
        <f>IF(details!F26="","",details!F26)</f>
        <v/>
      </c>
      <c r="H368" s="73" t="str">
        <f>IF(details!D26="","",details!D26)</f>
        <v/>
      </c>
      <c r="I368" s="74" t="str">
        <f>details!$K$1</f>
        <v xml:space="preserve">08291009401   </v>
      </c>
    </row>
    <row r="369" spans="1:9" ht="19.25" customHeight="1">
      <c r="A369" s="1280"/>
      <c r="B369" s="1274" t="s">
        <v>142</v>
      </c>
      <c r="C369" s="1274"/>
      <c r="D369" s="1274"/>
      <c r="E369" s="1274"/>
      <c r="F369" s="1274"/>
      <c r="G369" s="1274"/>
      <c r="H369" s="1274"/>
      <c r="I369" s="1275"/>
    </row>
    <row r="370" spans="1:9" ht="19.25" customHeight="1">
      <c r="A370" s="1280"/>
      <c r="B370" s="1274" t="s">
        <v>143</v>
      </c>
      <c r="C370" s="1274"/>
      <c r="D370" s="1274" t="str">
        <f>IF(details!J26="","",details!J26)</f>
        <v/>
      </c>
      <c r="E370" s="1274"/>
      <c r="F370" s="1274"/>
      <c r="G370" s="1274"/>
      <c r="H370" s="1274"/>
      <c r="I370" s="1275"/>
    </row>
    <row r="371" spans="1:9" ht="19.25" customHeight="1">
      <c r="A371" s="1280"/>
      <c r="B371" s="1274" t="s">
        <v>144</v>
      </c>
      <c r="C371" s="1274"/>
      <c r="D371" s="1274" t="str">
        <f>(IF(details!K26="","",details!K26))</f>
        <v/>
      </c>
      <c r="E371" s="1274"/>
      <c r="F371" s="1274"/>
      <c r="G371" s="1274"/>
      <c r="H371" s="1274"/>
      <c r="I371" s="1275"/>
    </row>
    <row r="372" spans="1:9" ht="19.25" customHeight="1">
      <c r="A372" s="1280"/>
      <c r="B372" s="1274" t="s">
        <v>145</v>
      </c>
      <c r="C372" s="1274"/>
      <c r="D372" s="1274" t="str">
        <f>IF(details!L26="","",details!L26)</f>
        <v/>
      </c>
      <c r="E372" s="1274"/>
      <c r="F372" s="1274"/>
      <c r="G372" s="1274"/>
      <c r="H372" s="1274"/>
      <c r="I372" s="1275"/>
    </row>
    <row r="373" spans="1:9" ht="19.25" customHeight="1">
      <c r="A373" s="1280"/>
      <c r="B373" s="1274" t="s">
        <v>146</v>
      </c>
      <c r="C373" s="1274"/>
      <c r="D373" s="1278" t="str">
        <f>IF(details!H26="","",details!H26)</f>
        <v/>
      </c>
      <c r="E373" s="1278"/>
      <c r="F373" s="1278"/>
      <c r="G373" s="1278"/>
      <c r="H373" s="1278"/>
      <c r="I373" s="1279"/>
    </row>
    <row r="374" spans="1:9" ht="19.25" customHeight="1">
      <c r="A374" s="1280"/>
      <c r="B374" s="1274" t="s">
        <v>147</v>
      </c>
      <c r="C374" s="1274"/>
      <c r="D374" s="1274" t="str">
        <f>IF('statement of marks'!I26="","",'statement of marks'!I26)</f>
        <v/>
      </c>
      <c r="E374" s="1274"/>
      <c r="F374" s="1274"/>
      <c r="G374" s="1274"/>
      <c r="H374" s="1274"/>
      <c r="I374" s="1275"/>
    </row>
    <row r="375" spans="1:9" ht="19.25" customHeight="1">
      <c r="A375" s="1280"/>
      <c r="B375" s="1274" t="s">
        <v>103</v>
      </c>
      <c r="C375" s="1274"/>
      <c r="D375" s="1274" t="str">
        <f>IF(details!M26="","",details!M26)</f>
        <v/>
      </c>
      <c r="E375" s="1274"/>
      <c r="F375" s="1274"/>
      <c r="G375" s="1274"/>
      <c r="H375" s="1274"/>
      <c r="I375" s="1275"/>
    </row>
    <row r="376" spans="1:9" ht="19.25" customHeight="1">
      <c r="A376" s="1280"/>
      <c r="B376" s="1273"/>
      <c r="C376" s="1273"/>
      <c r="D376" s="63" t="s">
        <v>148</v>
      </c>
      <c r="E376" s="73" t="str">
        <f>F366</f>
        <v/>
      </c>
      <c r="F376" s="1274" t="str">
        <f>IF('statement of marks'!$C$3=8,"esa izkjafHkd f'k{kk ¼d{kk 8 rd½ iw.kZ dj yh gSA","")</f>
        <v/>
      </c>
      <c r="G376" s="1274"/>
      <c r="H376" s="1274"/>
      <c r="I376" s="1275"/>
    </row>
    <row r="377" spans="1:9" ht="19.25" customHeight="1">
      <c r="A377" s="1280"/>
      <c r="B377" s="72" t="s">
        <v>149</v>
      </c>
      <c r="C377" s="71">
        <f>details!$O$4</f>
        <v>42460</v>
      </c>
      <c r="D377" s="1277"/>
      <c r="E377" s="1277"/>
      <c r="F377" s="1271"/>
      <c r="G377" s="1271"/>
      <c r="H377" s="1271"/>
      <c r="I377" s="1272"/>
    </row>
    <row r="378" spans="1:9" ht="19.25" customHeight="1">
      <c r="A378" s="1280"/>
      <c r="B378" s="64"/>
      <c r="C378" s="1276" t="s">
        <v>150</v>
      </c>
      <c r="D378" s="1276"/>
      <c r="E378" s="1276"/>
      <c r="F378" s="63"/>
      <c r="G378" s="1276" t="s">
        <v>152</v>
      </c>
      <c r="H378" s="1276"/>
      <c r="I378" s="1286"/>
    </row>
    <row r="379" spans="1:9" ht="19.25" customHeight="1">
      <c r="A379" s="1280"/>
      <c r="B379" s="64"/>
      <c r="C379" s="62" t="str">
        <f>IF(details!$K$3="B.E.O.","Cykd",IF(details!$K$3="D.E.O.","ftyk",""))</f>
        <v>ftyk</v>
      </c>
      <c r="D379" s="63" t="s">
        <v>174</v>
      </c>
      <c r="E379" s="72" t="str">
        <f>IF(details!$M$3="SECONDARY","ek/;fed",IF(details!$M$3="ELEMENTaRY","izkjfEHkd",""))</f>
        <v>ek/;fed</v>
      </c>
      <c r="F379" s="62" t="s">
        <v>153</v>
      </c>
      <c r="G379" s="1276" t="str">
        <f>details!$F$4</f>
        <v>Jh jk/ks';ke tk'kh</v>
      </c>
      <c r="H379" s="1276"/>
      <c r="I379" s="1286"/>
    </row>
    <row r="380" spans="1:9" ht="19.25" customHeight="1" thickBot="1">
      <c r="A380" s="1281"/>
      <c r="B380" s="66"/>
      <c r="C380" s="1292" t="s">
        <v>163</v>
      </c>
      <c r="D380" s="1292"/>
      <c r="E380" s="1292"/>
      <c r="F380" s="69" t="s">
        <v>163</v>
      </c>
      <c r="G380" s="1290"/>
      <c r="H380" s="1290"/>
      <c r="I380" s="1291"/>
    </row>
    <row r="381" spans="1:9" ht="19.25" customHeight="1" thickTop="1">
      <c r="A381" s="1282" t="s">
        <v>47</v>
      </c>
      <c r="B381" s="1283"/>
      <c r="C381" s="1283"/>
      <c r="D381" s="1283"/>
      <c r="E381" s="1283"/>
      <c r="F381" s="1283"/>
      <c r="G381" s="1283"/>
      <c r="H381" s="1283"/>
      <c r="I381" s="1284"/>
    </row>
    <row r="382" spans="1:9" ht="19.25" customHeight="1">
      <c r="A382" s="1285" t="str">
        <f>IF(details!$M$3="SECONDARY","¼ek/;fed f'k{kk½",IF(details!$M$3="ELEMENTaRY","¼izkjfEHkd f'k{kk½"))</f>
        <v>¼ek/;fed f'k{kk½</v>
      </c>
      <c r="B382" s="1276"/>
      <c r="C382" s="1276"/>
      <c r="D382" s="1276"/>
      <c r="E382" s="1276"/>
      <c r="F382" s="1276"/>
      <c r="G382" s="1276"/>
      <c r="H382" s="1276"/>
      <c r="I382" s="1286"/>
    </row>
    <row r="383" spans="1:9" ht="19.25" customHeight="1">
      <c r="A383" s="1287" t="s">
        <v>139</v>
      </c>
      <c r="B383" s="1288"/>
      <c r="C383" s="1288"/>
      <c r="D383" s="1288"/>
      <c r="E383" s="1288"/>
      <c r="F383" s="1288"/>
      <c r="G383" s="1288"/>
      <c r="H383" s="1288"/>
      <c r="I383" s="1289"/>
    </row>
    <row r="384" spans="1:9" ht="19.25" customHeight="1">
      <c r="A384" s="1285" t="s">
        <v>140</v>
      </c>
      <c r="B384" s="1276"/>
      <c r="C384" s="1276"/>
      <c r="D384" s="1276"/>
      <c r="E384" s="1276"/>
      <c r="F384" s="1276"/>
      <c r="G384" s="1276"/>
      <c r="H384" s="1276"/>
      <c r="I384" s="1286"/>
    </row>
    <row r="385" spans="1:9" ht="19.25" customHeight="1">
      <c r="A385" s="68"/>
      <c r="B385" s="1276"/>
      <c r="C385" s="1276"/>
      <c r="D385" s="1276"/>
      <c r="E385" s="62" t="s">
        <v>162</v>
      </c>
      <c r="F385" s="75" t="str">
        <f>IF(AND('statement of marks'!$C$3=8,'statement of marks'!HD7="mRrh.kZ"),'statement of marks'!$H$3,"")</f>
        <v/>
      </c>
      <c r="G385" s="1276"/>
      <c r="H385" s="1276"/>
      <c r="I385" s="1286"/>
    </row>
    <row r="386" spans="1:9" ht="19.25" customHeight="1">
      <c r="A386" s="1280"/>
      <c r="B386" s="72" t="s">
        <v>154</v>
      </c>
      <c r="C386" s="72" t="s">
        <v>141</v>
      </c>
      <c r="D386" s="1274" t="s">
        <v>158</v>
      </c>
      <c r="E386" s="1274"/>
      <c r="F386" s="1274"/>
      <c r="G386" s="234" t="s">
        <v>175</v>
      </c>
      <c r="H386" s="234" t="s">
        <v>159</v>
      </c>
      <c r="I386" s="237" t="str">
        <f>'statement of marks'!$J$3</f>
        <v xml:space="preserve">fo|ky; dk Mk;l dksM+ </v>
      </c>
    </row>
    <row r="387" spans="1:9" ht="19.25" customHeight="1">
      <c r="A387" s="1280"/>
      <c r="B387" s="63" t="str">
        <f>details!$I$3</f>
        <v>fpRrkSM+x&lt;+</v>
      </c>
      <c r="C387" s="63" t="str">
        <f>details!$F$3</f>
        <v>fuEckgsM+k</v>
      </c>
      <c r="D387" s="1274" t="str">
        <f>details!$A$1</f>
        <v>jk- ck- ek/;fed fo|ky; uohu] fuEckgsM+k</v>
      </c>
      <c r="E387" s="1274"/>
      <c r="F387" s="1274"/>
      <c r="G387" s="73" t="str">
        <f>IF(details!F27="","",details!F27)</f>
        <v/>
      </c>
      <c r="H387" s="73" t="str">
        <f>IF(details!D27="","",details!D27)</f>
        <v/>
      </c>
      <c r="I387" s="74" t="str">
        <f>details!$K$1</f>
        <v xml:space="preserve">08291009401   </v>
      </c>
    </row>
    <row r="388" spans="1:9" ht="19.25" customHeight="1">
      <c r="A388" s="1280"/>
      <c r="B388" s="1274" t="s">
        <v>142</v>
      </c>
      <c r="C388" s="1274"/>
      <c r="D388" s="1274"/>
      <c r="E388" s="1274"/>
      <c r="F388" s="1274"/>
      <c r="G388" s="1274"/>
      <c r="H388" s="1274"/>
      <c r="I388" s="1275"/>
    </row>
    <row r="389" spans="1:9" ht="19.25" customHeight="1">
      <c r="A389" s="1280"/>
      <c r="B389" s="1274" t="s">
        <v>143</v>
      </c>
      <c r="C389" s="1274"/>
      <c r="D389" s="1274" t="str">
        <f>IF(details!J27="","",details!J27)</f>
        <v/>
      </c>
      <c r="E389" s="1274"/>
      <c r="F389" s="1274"/>
      <c r="G389" s="1274"/>
      <c r="H389" s="1274"/>
      <c r="I389" s="1275"/>
    </row>
    <row r="390" spans="1:9" ht="19.25" customHeight="1">
      <c r="A390" s="1280"/>
      <c r="B390" s="1274" t="s">
        <v>144</v>
      </c>
      <c r="C390" s="1274"/>
      <c r="D390" s="1274" t="str">
        <f>(IF(details!K27="","",details!K27))</f>
        <v/>
      </c>
      <c r="E390" s="1274"/>
      <c r="F390" s="1274"/>
      <c r="G390" s="1274"/>
      <c r="H390" s="1274"/>
      <c r="I390" s="1275"/>
    </row>
    <row r="391" spans="1:9" ht="19.25" customHeight="1">
      <c r="A391" s="1280"/>
      <c r="B391" s="1274" t="s">
        <v>145</v>
      </c>
      <c r="C391" s="1274"/>
      <c r="D391" s="1274" t="str">
        <f>IF(details!L27="","",details!L27)</f>
        <v/>
      </c>
      <c r="E391" s="1274"/>
      <c r="F391" s="1274"/>
      <c r="G391" s="1274"/>
      <c r="H391" s="1274"/>
      <c r="I391" s="1275"/>
    </row>
    <row r="392" spans="1:9" ht="19.25" customHeight="1">
      <c r="A392" s="1280"/>
      <c r="B392" s="1274" t="s">
        <v>146</v>
      </c>
      <c r="C392" s="1274"/>
      <c r="D392" s="1278" t="str">
        <f>IF(details!H27="","",details!H27)</f>
        <v/>
      </c>
      <c r="E392" s="1278"/>
      <c r="F392" s="1278"/>
      <c r="G392" s="1278"/>
      <c r="H392" s="1278"/>
      <c r="I392" s="1279"/>
    </row>
    <row r="393" spans="1:9" ht="19.25" customHeight="1">
      <c r="A393" s="1280"/>
      <c r="B393" s="1274" t="s">
        <v>147</v>
      </c>
      <c r="C393" s="1274"/>
      <c r="D393" s="1274" t="str">
        <f>IF('statement of marks'!I27="","",'statement of marks'!I27)</f>
        <v/>
      </c>
      <c r="E393" s="1274"/>
      <c r="F393" s="1274"/>
      <c r="G393" s="1274"/>
      <c r="H393" s="1274"/>
      <c r="I393" s="1275"/>
    </row>
    <row r="394" spans="1:9" ht="19.25" customHeight="1">
      <c r="A394" s="1280"/>
      <c r="B394" s="1274" t="s">
        <v>103</v>
      </c>
      <c r="C394" s="1274"/>
      <c r="D394" s="1274" t="str">
        <f>IF(details!M27="","",details!M27)</f>
        <v/>
      </c>
      <c r="E394" s="1274"/>
      <c r="F394" s="1274"/>
      <c r="G394" s="1274"/>
      <c r="H394" s="1274"/>
      <c r="I394" s="1275"/>
    </row>
    <row r="395" spans="1:9" ht="19.25" customHeight="1">
      <c r="A395" s="1280"/>
      <c r="B395" s="1273"/>
      <c r="C395" s="1273"/>
      <c r="D395" s="63" t="s">
        <v>148</v>
      </c>
      <c r="E395" s="73" t="str">
        <f>F385</f>
        <v/>
      </c>
      <c r="F395" s="1274" t="str">
        <f>IF('statement of marks'!$C$3=8,"esa izkjafHkd f'k{kk ¼d{kk 8 rd½ iw.kZ dj yh gSA","")</f>
        <v/>
      </c>
      <c r="G395" s="1274"/>
      <c r="H395" s="1274"/>
      <c r="I395" s="1275"/>
    </row>
    <row r="396" spans="1:9" ht="19.25" customHeight="1">
      <c r="A396" s="1280"/>
      <c r="B396" s="72" t="s">
        <v>149</v>
      </c>
      <c r="C396" s="71">
        <f>details!$O$4</f>
        <v>42460</v>
      </c>
      <c r="D396" s="1277"/>
      <c r="E396" s="1277"/>
      <c r="F396" s="1271"/>
      <c r="G396" s="1271"/>
      <c r="H396" s="1271"/>
      <c r="I396" s="1272"/>
    </row>
    <row r="397" spans="1:9" ht="19.25" customHeight="1">
      <c r="A397" s="1280"/>
      <c r="B397" s="64"/>
      <c r="C397" s="1276" t="s">
        <v>150</v>
      </c>
      <c r="D397" s="1276"/>
      <c r="E397" s="1276"/>
      <c r="F397" s="63"/>
      <c r="G397" s="1276" t="s">
        <v>152</v>
      </c>
      <c r="H397" s="1276"/>
      <c r="I397" s="1286"/>
    </row>
    <row r="398" spans="1:9" ht="19.25" customHeight="1">
      <c r="A398" s="1280"/>
      <c r="B398" s="64"/>
      <c r="C398" s="62" t="str">
        <f>IF(details!$K$3="B.E.O.","Cykd",IF(details!$K$3="D.E.O.","ftyk",""))</f>
        <v>ftyk</v>
      </c>
      <c r="D398" s="63" t="s">
        <v>174</v>
      </c>
      <c r="E398" s="72" t="str">
        <f>IF(details!$M$3="SECONDARY","ek/;fed",IF(details!$M$3="ELEMENTaRY","izkjfEHkd",""))</f>
        <v>ek/;fed</v>
      </c>
      <c r="F398" s="62" t="s">
        <v>153</v>
      </c>
      <c r="G398" s="1276" t="str">
        <f>details!$F$4</f>
        <v>Jh jk/ks';ke tk'kh</v>
      </c>
      <c r="H398" s="1276"/>
      <c r="I398" s="1286"/>
    </row>
    <row r="399" spans="1:9" ht="19.25" customHeight="1" thickBot="1">
      <c r="A399" s="1281"/>
      <c r="B399" s="66"/>
      <c r="C399" s="1292" t="s">
        <v>163</v>
      </c>
      <c r="D399" s="1292"/>
      <c r="E399" s="1292"/>
      <c r="F399" s="69" t="s">
        <v>163</v>
      </c>
      <c r="G399" s="1290"/>
      <c r="H399" s="1290"/>
      <c r="I399" s="1291"/>
    </row>
    <row r="400" spans="1:9" ht="19.25" customHeight="1" thickTop="1">
      <c r="A400" s="1282" t="s">
        <v>47</v>
      </c>
      <c r="B400" s="1283"/>
      <c r="C400" s="1283"/>
      <c r="D400" s="1283"/>
      <c r="E400" s="1283"/>
      <c r="F400" s="1283"/>
      <c r="G400" s="1283"/>
      <c r="H400" s="1283"/>
      <c r="I400" s="1284"/>
    </row>
    <row r="401" spans="1:9" ht="19.25" customHeight="1">
      <c r="A401" s="1285" t="str">
        <f>IF(details!$M$3="SECONDARY","¼ek/;fed f'k{kk½",IF(details!$M$3="ELEMENTaRY","¼izkjfEHkd f'k{kk½"))</f>
        <v>¼ek/;fed f'k{kk½</v>
      </c>
      <c r="B401" s="1276"/>
      <c r="C401" s="1276"/>
      <c r="D401" s="1276"/>
      <c r="E401" s="1276"/>
      <c r="F401" s="1276"/>
      <c r="G401" s="1276"/>
      <c r="H401" s="1276"/>
      <c r="I401" s="1286"/>
    </row>
    <row r="402" spans="1:9" ht="19.25" customHeight="1">
      <c r="A402" s="1287" t="s">
        <v>139</v>
      </c>
      <c r="B402" s="1288"/>
      <c r="C402" s="1288"/>
      <c r="D402" s="1288"/>
      <c r="E402" s="1288"/>
      <c r="F402" s="1288"/>
      <c r="G402" s="1288"/>
      <c r="H402" s="1288"/>
      <c r="I402" s="1289"/>
    </row>
    <row r="403" spans="1:9" ht="19.25" customHeight="1">
      <c r="A403" s="1285" t="s">
        <v>140</v>
      </c>
      <c r="B403" s="1276"/>
      <c r="C403" s="1276"/>
      <c r="D403" s="1276"/>
      <c r="E403" s="1276"/>
      <c r="F403" s="1276"/>
      <c r="G403" s="1276"/>
      <c r="H403" s="1276"/>
      <c r="I403" s="1286"/>
    </row>
    <row r="404" spans="1:9" ht="19.25" customHeight="1">
      <c r="A404" s="68"/>
      <c r="B404" s="1276"/>
      <c r="C404" s="1276"/>
      <c r="D404" s="1276"/>
      <c r="E404" s="62" t="s">
        <v>162</v>
      </c>
      <c r="F404" s="75" t="str">
        <f>IF(AND('statement of marks'!$C$3=8,'statement of marks'!HD7="mRrh.kZ"),'statement of marks'!$H$3,"")</f>
        <v/>
      </c>
      <c r="G404" s="1276"/>
      <c r="H404" s="1276"/>
      <c r="I404" s="1286"/>
    </row>
    <row r="405" spans="1:9" ht="19.25" customHeight="1">
      <c r="A405" s="1280"/>
      <c r="B405" s="72" t="s">
        <v>154</v>
      </c>
      <c r="C405" s="72" t="s">
        <v>141</v>
      </c>
      <c r="D405" s="1274" t="s">
        <v>158</v>
      </c>
      <c r="E405" s="1274"/>
      <c r="F405" s="1274"/>
      <c r="G405" s="234" t="s">
        <v>175</v>
      </c>
      <c r="H405" s="234" t="s">
        <v>159</v>
      </c>
      <c r="I405" s="237" t="str">
        <f>'statement of marks'!$J$3</f>
        <v xml:space="preserve">fo|ky; dk Mk;l dksM+ </v>
      </c>
    </row>
    <row r="406" spans="1:9" ht="19.25" customHeight="1">
      <c r="A406" s="1280"/>
      <c r="B406" s="63" t="str">
        <f>details!$I$3</f>
        <v>fpRrkSM+x&lt;+</v>
      </c>
      <c r="C406" s="63" t="str">
        <f>details!$F$3</f>
        <v>fuEckgsM+k</v>
      </c>
      <c r="D406" s="1274" t="str">
        <f>details!$A$1</f>
        <v>jk- ck- ek/;fed fo|ky; uohu] fuEckgsM+k</v>
      </c>
      <c r="E406" s="1274"/>
      <c r="F406" s="1274"/>
      <c r="G406" s="73" t="str">
        <f>IF(details!F28="","",details!F28)</f>
        <v/>
      </c>
      <c r="H406" s="73" t="str">
        <f>IF(details!D28="","",details!D28)</f>
        <v/>
      </c>
      <c r="I406" s="74" t="str">
        <f>details!$K$1</f>
        <v xml:space="preserve">08291009401   </v>
      </c>
    </row>
    <row r="407" spans="1:9" ht="19.25" customHeight="1">
      <c r="A407" s="1280"/>
      <c r="B407" s="1274" t="s">
        <v>142</v>
      </c>
      <c r="C407" s="1274"/>
      <c r="D407" s="1274"/>
      <c r="E407" s="1274"/>
      <c r="F407" s="1274"/>
      <c r="G407" s="1274"/>
      <c r="H407" s="1274"/>
      <c r="I407" s="1275"/>
    </row>
    <row r="408" spans="1:9" ht="19.25" customHeight="1">
      <c r="A408" s="1280"/>
      <c r="B408" s="1274" t="s">
        <v>143</v>
      </c>
      <c r="C408" s="1274"/>
      <c r="D408" s="1274" t="str">
        <f>IF(details!J28="","",details!J28)</f>
        <v/>
      </c>
      <c r="E408" s="1274"/>
      <c r="F408" s="1274"/>
      <c r="G408" s="1274"/>
      <c r="H408" s="1274"/>
      <c r="I408" s="1275"/>
    </row>
    <row r="409" spans="1:9" ht="19.25" customHeight="1">
      <c r="A409" s="1280"/>
      <c r="B409" s="1274" t="s">
        <v>144</v>
      </c>
      <c r="C409" s="1274"/>
      <c r="D409" s="1274" t="str">
        <f>(IF(details!K28="","",details!K28))</f>
        <v/>
      </c>
      <c r="E409" s="1274"/>
      <c r="F409" s="1274"/>
      <c r="G409" s="1274"/>
      <c r="H409" s="1274"/>
      <c r="I409" s="1275"/>
    </row>
    <row r="410" spans="1:9" ht="19.25" customHeight="1">
      <c r="A410" s="1280"/>
      <c r="B410" s="1274" t="s">
        <v>145</v>
      </c>
      <c r="C410" s="1274"/>
      <c r="D410" s="1274" t="str">
        <f>IF(details!L28="","",details!L28)</f>
        <v/>
      </c>
      <c r="E410" s="1274"/>
      <c r="F410" s="1274"/>
      <c r="G410" s="1274"/>
      <c r="H410" s="1274"/>
      <c r="I410" s="1275"/>
    </row>
    <row r="411" spans="1:9" ht="19.25" customHeight="1">
      <c r="A411" s="1280"/>
      <c r="B411" s="1274" t="s">
        <v>146</v>
      </c>
      <c r="C411" s="1274"/>
      <c r="D411" s="1278" t="str">
        <f>IF(details!H28="","",details!H28)</f>
        <v/>
      </c>
      <c r="E411" s="1278"/>
      <c r="F411" s="1278"/>
      <c r="G411" s="1278"/>
      <c r="H411" s="1278"/>
      <c r="I411" s="1279"/>
    </row>
    <row r="412" spans="1:9" ht="19.25" customHeight="1">
      <c r="A412" s="1280"/>
      <c r="B412" s="1274" t="s">
        <v>147</v>
      </c>
      <c r="C412" s="1274"/>
      <c r="D412" s="1274" t="str">
        <f>IF('statement of marks'!I28="","",'statement of marks'!I28)</f>
        <v/>
      </c>
      <c r="E412" s="1274"/>
      <c r="F412" s="1274"/>
      <c r="G412" s="1274"/>
      <c r="H412" s="1274"/>
      <c r="I412" s="1275"/>
    </row>
    <row r="413" spans="1:9" ht="19.25" customHeight="1">
      <c r="A413" s="1280"/>
      <c r="B413" s="1274" t="s">
        <v>103</v>
      </c>
      <c r="C413" s="1274"/>
      <c r="D413" s="1274" t="str">
        <f>IF(details!M28="","",details!M28)</f>
        <v/>
      </c>
      <c r="E413" s="1274"/>
      <c r="F413" s="1274"/>
      <c r="G413" s="1274"/>
      <c r="H413" s="1274"/>
      <c r="I413" s="1275"/>
    </row>
    <row r="414" spans="1:9" ht="19.25" customHeight="1">
      <c r="A414" s="1280"/>
      <c r="B414" s="1273"/>
      <c r="C414" s="1273"/>
      <c r="D414" s="63" t="s">
        <v>148</v>
      </c>
      <c r="E414" s="73" t="str">
        <f>F404</f>
        <v/>
      </c>
      <c r="F414" s="1274" t="str">
        <f>IF('statement of marks'!$C$3=8,"esa izkjafHkd f'k{kk ¼d{kk 8 rd½ iw.kZ dj yh gSA","")</f>
        <v/>
      </c>
      <c r="G414" s="1274"/>
      <c r="H414" s="1274"/>
      <c r="I414" s="1275"/>
    </row>
    <row r="415" spans="1:9" ht="19.25" customHeight="1">
      <c r="A415" s="1280"/>
      <c r="B415" s="72" t="s">
        <v>149</v>
      </c>
      <c r="C415" s="71">
        <f>details!$O$4</f>
        <v>42460</v>
      </c>
      <c r="D415" s="1277"/>
      <c r="E415" s="1277"/>
      <c r="F415" s="1271"/>
      <c r="G415" s="1271"/>
      <c r="H415" s="1271"/>
      <c r="I415" s="1272"/>
    </row>
    <row r="416" spans="1:9" ht="19.25" customHeight="1">
      <c r="A416" s="1280"/>
      <c r="B416" s="64"/>
      <c r="C416" s="1276" t="s">
        <v>150</v>
      </c>
      <c r="D416" s="1276"/>
      <c r="E416" s="1276"/>
      <c r="F416" s="63"/>
      <c r="G416" s="1276" t="s">
        <v>152</v>
      </c>
      <c r="H416" s="1276"/>
      <c r="I416" s="1286"/>
    </row>
    <row r="417" spans="1:9" ht="19.25" customHeight="1">
      <c r="A417" s="1280"/>
      <c r="B417" s="64"/>
      <c r="C417" s="62" t="str">
        <f>IF(details!$K$3="B.E.O.","Cykd",IF(details!$K$3="D.E.O.","ftyk",""))</f>
        <v>ftyk</v>
      </c>
      <c r="D417" s="63" t="s">
        <v>174</v>
      </c>
      <c r="E417" s="72" t="str">
        <f>IF(details!$M$3="SECONDARY","ek/;fed",IF(details!$M$3="ELEMENTaRY","izkjfEHkd",""))</f>
        <v>ek/;fed</v>
      </c>
      <c r="F417" s="62" t="s">
        <v>153</v>
      </c>
      <c r="G417" s="1276" t="str">
        <f>details!$F$4</f>
        <v>Jh jk/ks';ke tk'kh</v>
      </c>
      <c r="H417" s="1276"/>
      <c r="I417" s="1286"/>
    </row>
    <row r="418" spans="1:9" ht="19.25" customHeight="1" thickBot="1">
      <c r="A418" s="1281"/>
      <c r="B418" s="66"/>
      <c r="C418" s="1292" t="s">
        <v>163</v>
      </c>
      <c r="D418" s="1292"/>
      <c r="E418" s="1292"/>
      <c r="F418" s="69" t="s">
        <v>163</v>
      </c>
      <c r="G418" s="1290"/>
      <c r="H418" s="1290"/>
      <c r="I418" s="1291"/>
    </row>
    <row r="419" spans="1:9" ht="19.25" customHeight="1" thickTop="1">
      <c r="A419" s="1282" t="s">
        <v>47</v>
      </c>
      <c r="B419" s="1283"/>
      <c r="C419" s="1283"/>
      <c r="D419" s="1283"/>
      <c r="E419" s="1283"/>
      <c r="F419" s="1283"/>
      <c r="G419" s="1283"/>
      <c r="H419" s="1283"/>
      <c r="I419" s="1284"/>
    </row>
    <row r="420" spans="1:9" ht="19.25" customHeight="1">
      <c r="A420" s="1285" t="str">
        <f>IF(details!$M$3="SECONDARY","¼ek/;fed f'k{kk½",IF(details!$M$3="ELEMENTaRY","¼izkjfEHkd f'k{kk½"))</f>
        <v>¼ek/;fed f'k{kk½</v>
      </c>
      <c r="B420" s="1276"/>
      <c r="C420" s="1276"/>
      <c r="D420" s="1276"/>
      <c r="E420" s="1276"/>
      <c r="F420" s="1276"/>
      <c r="G420" s="1276"/>
      <c r="H420" s="1276"/>
      <c r="I420" s="1286"/>
    </row>
    <row r="421" spans="1:9" ht="19.25" customHeight="1">
      <c r="A421" s="1287" t="s">
        <v>139</v>
      </c>
      <c r="B421" s="1288"/>
      <c r="C421" s="1288"/>
      <c r="D421" s="1288"/>
      <c r="E421" s="1288"/>
      <c r="F421" s="1288"/>
      <c r="G421" s="1288"/>
      <c r="H421" s="1288"/>
      <c r="I421" s="1289"/>
    </row>
    <row r="422" spans="1:9" ht="19.25" customHeight="1">
      <c r="A422" s="1285" t="s">
        <v>140</v>
      </c>
      <c r="B422" s="1276"/>
      <c r="C422" s="1276"/>
      <c r="D422" s="1276"/>
      <c r="E422" s="1276"/>
      <c r="F422" s="1276"/>
      <c r="G422" s="1276"/>
      <c r="H422" s="1276"/>
      <c r="I422" s="1286"/>
    </row>
    <row r="423" spans="1:9" ht="19.25" customHeight="1">
      <c r="A423" s="68"/>
      <c r="B423" s="1276"/>
      <c r="C423" s="1276"/>
      <c r="D423" s="1276"/>
      <c r="E423" s="62" t="s">
        <v>162</v>
      </c>
      <c r="F423" s="75" t="str">
        <f>IF(AND('statement of marks'!$C$3=8,'statement of marks'!HD7="mRrh.kZ"),'statement of marks'!$H$3,"")</f>
        <v/>
      </c>
      <c r="G423" s="1276"/>
      <c r="H423" s="1276"/>
      <c r="I423" s="1286"/>
    </row>
    <row r="424" spans="1:9" ht="19.25" customHeight="1">
      <c r="A424" s="1280"/>
      <c r="B424" s="72" t="s">
        <v>154</v>
      </c>
      <c r="C424" s="72" t="s">
        <v>141</v>
      </c>
      <c r="D424" s="1274" t="s">
        <v>158</v>
      </c>
      <c r="E424" s="1274"/>
      <c r="F424" s="1274"/>
      <c r="G424" s="234" t="s">
        <v>175</v>
      </c>
      <c r="H424" s="234" t="s">
        <v>159</v>
      </c>
      <c r="I424" s="237" t="str">
        <f>'statement of marks'!$J$3</f>
        <v xml:space="preserve">fo|ky; dk Mk;l dksM+ </v>
      </c>
    </row>
    <row r="425" spans="1:9" ht="19.25" customHeight="1">
      <c r="A425" s="1280"/>
      <c r="B425" s="63" t="str">
        <f>details!$I$3</f>
        <v>fpRrkSM+x&lt;+</v>
      </c>
      <c r="C425" s="63" t="str">
        <f>details!$F$3</f>
        <v>fuEckgsM+k</v>
      </c>
      <c r="D425" s="1274" t="str">
        <f>details!$A$1</f>
        <v>jk- ck- ek/;fed fo|ky; uohu] fuEckgsM+k</v>
      </c>
      <c r="E425" s="1274"/>
      <c r="F425" s="1274"/>
      <c r="G425" s="73" t="str">
        <f>IF(details!F29="","",details!F29)</f>
        <v/>
      </c>
      <c r="H425" s="73" t="str">
        <f>IF(details!D29="","",details!D29)</f>
        <v/>
      </c>
      <c r="I425" s="74" t="str">
        <f>details!$K$1</f>
        <v xml:space="preserve">08291009401   </v>
      </c>
    </row>
    <row r="426" spans="1:9" ht="19.25" customHeight="1">
      <c r="A426" s="1280"/>
      <c r="B426" s="1274" t="s">
        <v>142</v>
      </c>
      <c r="C426" s="1274"/>
      <c r="D426" s="1274"/>
      <c r="E426" s="1274"/>
      <c r="F426" s="1274"/>
      <c r="G426" s="1274"/>
      <c r="H426" s="1274"/>
      <c r="I426" s="1275"/>
    </row>
    <row r="427" spans="1:9" ht="19.25" customHeight="1">
      <c r="A427" s="1280"/>
      <c r="B427" s="1274" t="s">
        <v>143</v>
      </c>
      <c r="C427" s="1274"/>
      <c r="D427" s="1274" t="str">
        <f>IF(details!J29="","",details!J29)</f>
        <v/>
      </c>
      <c r="E427" s="1274"/>
      <c r="F427" s="1274"/>
      <c r="G427" s="1274"/>
      <c r="H427" s="1274"/>
      <c r="I427" s="1275"/>
    </row>
    <row r="428" spans="1:9" ht="19.25" customHeight="1">
      <c r="A428" s="1280"/>
      <c r="B428" s="1274" t="s">
        <v>144</v>
      </c>
      <c r="C428" s="1274"/>
      <c r="D428" s="1274" t="str">
        <f>(IF(details!K29="","",details!K29))</f>
        <v/>
      </c>
      <c r="E428" s="1274"/>
      <c r="F428" s="1274"/>
      <c r="G428" s="1274"/>
      <c r="H428" s="1274"/>
      <c r="I428" s="1275"/>
    </row>
    <row r="429" spans="1:9" ht="19.25" customHeight="1">
      <c r="A429" s="1280"/>
      <c r="B429" s="1274" t="s">
        <v>145</v>
      </c>
      <c r="C429" s="1274"/>
      <c r="D429" s="1274" t="str">
        <f>IF(details!L29="","",details!L29)</f>
        <v/>
      </c>
      <c r="E429" s="1274"/>
      <c r="F429" s="1274"/>
      <c r="G429" s="1274"/>
      <c r="H429" s="1274"/>
      <c r="I429" s="1275"/>
    </row>
    <row r="430" spans="1:9" ht="19.25" customHeight="1">
      <c r="A430" s="1280"/>
      <c r="B430" s="1274" t="s">
        <v>146</v>
      </c>
      <c r="C430" s="1274"/>
      <c r="D430" s="1278" t="str">
        <f>IF(details!H29="","",details!H29)</f>
        <v/>
      </c>
      <c r="E430" s="1278"/>
      <c r="F430" s="1278"/>
      <c r="G430" s="1278"/>
      <c r="H430" s="1278"/>
      <c r="I430" s="1279"/>
    </row>
    <row r="431" spans="1:9" ht="19.25" customHeight="1">
      <c r="A431" s="1280"/>
      <c r="B431" s="1274" t="s">
        <v>147</v>
      </c>
      <c r="C431" s="1274"/>
      <c r="D431" s="1274" t="str">
        <f>IF('statement of marks'!I29="","",'statement of marks'!I29)</f>
        <v/>
      </c>
      <c r="E431" s="1274"/>
      <c r="F431" s="1274"/>
      <c r="G431" s="1274"/>
      <c r="H431" s="1274"/>
      <c r="I431" s="1275"/>
    </row>
    <row r="432" spans="1:9" ht="19.25" customHeight="1">
      <c r="A432" s="1280"/>
      <c r="B432" s="1274" t="s">
        <v>103</v>
      </c>
      <c r="C432" s="1274"/>
      <c r="D432" s="1274" t="str">
        <f>IF(details!M29="","",details!M29)</f>
        <v/>
      </c>
      <c r="E432" s="1274"/>
      <c r="F432" s="1274"/>
      <c r="G432" s="1274"/>
      <c r="H432" s="1274"/>
      <c r="I432" s="1275"/>
    </row>
    <row r="433" spans="1:9" ht="19.25" customHeight="1">
      <c r="A433" s="1280"/>
      <c r="B433" s="1273"/>
      <c r="C433" s="1273"/>
      <c r="D433" s="63" t="s">
        <v>148</v>
      </c>
      <c r="E433" s="73" t="str">
        <f>F423</f>
        <v/>
      </c>
      <c r="F433" s="1274" t="str">
        <f>IF('statement of marks'!$C$3=8,"esa izkjafHkd f'k{kk ¼d{kk 8 rd½ iw.kZ dj yh gSA","")</f>
        <v/>
      </c>
      <c r="G433" s="1274"/>
      <c r="H433" s="1274"/>
      <c r="I433" s="1275"/>
    </row>
    <row r="434" spans="1:9" ht="19.25" customHeight="1">
      <c r="A434" s="1280"/>
      <c r="B434" s="72" t="s">
        <v>149</v>
      </c>
      <c r="C434" s="71">
        <f>details!$O$4</f>
        <v>42460</v>
      </c>
      <c r="D434" s="1277"/>
      <c r="E434" s="1277"/>
      <c r="F434" s="1271"/>
      <c r="G434" s="1271"/>
      <c r="H434" s="1271"/>
      <c r="I434" s="1272"/>
    </row>
    <row r="435" spans="1:9" ht="19.25" customHeight="1">
      <c r="A435" s="1280"/>
      <c r="B435" s="64"/>
      <c r="C435" s="1276" t="s">
        <v>150</v>
      </c>
      <c r="D435" s="1276"/>
      <c r="E435" s="1276"/>
      <c r="F435" s="63"/>
      <c r="G435" s="1276" t="s">
        <v>152</v>
      </c>
      <c r="H435" s="1276"/>
      <c r="I435" s="1286"/>
    </row>
    <row r="436" spans="1:9" ht="19.25" customHeight="1">
      <c r="A436" s="1280"/>
      <c r="B436" s="64"/>
      <c r="C436" s="62" t="str">
        <f>IF(details!$K$3="B.E.O.","Cykd",IF(details!$K$3="D.E.O.","ftyk",""))</f>
        <v>ftyk</v>
      </c>
      <c r="D436" s="63" t="s">
        <v>174</v>
      </c>
      <c r="E436" s="72" t="str">
        <f>IF(details!$M$3="SECONDARY","ek/;fed",IF(details!$M$3="ELEMENTaRY","izkjfEHkd",""))</f>
        <v>ek/;fed</v>
      </c>
      <c r="F436" s="62" t="s">
        <v>153</v>
      </c>
      <c r="G436" s="1276" t="str">
        <f>details!$F$4</f>
        <v>Jh jk/ks';ke tk'kh</v>
      </c>
      <c r="H436" s="1276"/>
      <c r="I436" s="1286"/>
    </row>
    <row r="437" spans="1:9" ht="19.25" customHeight="1" thickBot="1">
      <c r="A437" s="1281"/>
      <c r="B437" s="66"/>
      <c r="C437" s="1292" t="s">
        <v>163</v>
      </c>
      <c r="D437" s="1292"/>
      <c r="E437" s="1292"/>
      <c r="F437" s="69" t="s">
        <v>163</v>
      </c>
      <c r="G437" s="1290"/>
      <c r="H437" s="1290"/>
      <c r="I437" s="1291"/>
    </row>
    <row r="438" spans="1:9" ht="19.25" customHeight="1" thickTop="1">
      <c r="A438" s="1282" t="s">
        <v>47</v>
      </c>
      <c r="B438" s="1283"/>
      <c r="C438" s="1283"/>
      <c r="D438" s="1283"/>
      <c r="E438" s="1283"/>
      <c r="F438" s="1283"/>
      <c r="G438" s="1283"/>
      <c r="H438" s="1283"/>
      <c r="I438" s="1284"/>
    </row>
    <row r="439" spans="1:9" ht="19.25" customHeight="1">
      <c r="A439" s="1285" t="str">
        <f>IF(details!$M$3="SECONDARY","¼ek/;fed f'k{kk½",IF(details!$M$3="ELEMENTaRY","¼izkjfEHkd f'k{kk½"))</f>
        <v>¼ek/;fed f'k{kk½</v>
      </c>
      <c r="B439" s="1276"/>
      <c r="C439" s="1276"/>
      <c r="D439" s="1276"/>
      <c r="E439" s="1276"/>
      <c r="F439" s="1276"/>
      <c r="G439" s="1276"/>
      <c r="H439" s="1276"/>
      <c r="I439" s="1286"/>
    </row>
    <row r="440" spans="1:9" ht="19.25" customHeight="1">
      <c r="A440" s="1287" t="s">
        <v>139</v>
      </c>
      <c r="B440" s="1288"/>
      <c r="C440" s="1288"/>
      <c r="D440" s="1288"/>
      <c r="E440" s="1288"/>
      <c r="F440" s="1288"/>
      <c r="G440" s="1288"/>
      <c r="H440" s="1288"/>
      <c r="I440" s="1289"/>
    </row>
    <row r="441" spans="1:9" ht="19.25" customHeight="1">
      <c r="A441" s="1285" t="s">
        <v>140</v>
      </c>
      <c r="B441" s="1276"/>
      <c r="C441" s="1276"/>
      <c r="D441" s="1276"/>
      <c r="E441" s="1276"/>
      <c r="F441" s="1276"/>
      <c r="G441" s="1276"/>
      <c r="H441" s="1276"/>
      <c r="I441" s="1286"/>
    </row>
    <row r="442" spans="1:9" ht="19.25" customHeight="1">
      <c r="A442" s="68"/>
      <c r="B442" s="1276"/>
      <c r="C442" s="1276"/>
      <c r="D442" s="1276"/>
      <c r="E442" s="62" t="s">
        <v>162</v>
      </c>
      <c r="F442" s="75" t="str">
        <f>IF(AND('statement of marks'!$C$3=8,'statement of marks'!HD7="mRrh.kZ"),'statement of marks'!$H$3,"")</f>
        <v/>
      </c>
      <c r="G442" s="1276"/>
      <c r="H442" s="1276"/>
      <c r="I442" s="1286"/>
    </row>
    <row r="443" spans="1:9" ht="19.25" customHeight="1">
      <c r="A443" s="1280"/>
      <c r="B443" s="72" t="s">
        <v>154</v>
      </c>
      <c r="C443" s="72" t="s">
        <v>141</v>
      </c>
      <c r="D443" s="1274" t="s">
        <v>158</v>
      </c>
      <c r="E443" s="1274"/>
      <c r="F443" s="1274"/>
      <c r="G443" s="234" t="s">
        <v>175</v>
      </c>
      <c r="H443" s="234" t="s">
        <v>159</v>
      </c>
      <c r="I443" s="237" t="str">
        <f>'statement of marks'!$J$3</f>
        <v xml:space="preserve">fo|ky; dk Mk;l dksM+ </v>
      </c>
    </row>
    <row r="444" spans="1:9" ht="19.25" customHeight="1">
      <c r="A444" s="1280"/>
      <c r="B444" s="63" t="str">
        <f>details!$I$3</f>
        <v>fpRrkSM+x&lt;+</v>
      </c>
      <c r="C444" s="63" t="str">
        <f>details!$F$3</f>
        <v>fuEckgsM+k</v>
      </c>
      <c r="D444" s="1274" t="str">
        <f>details!$A$1</f>
        <v>jk- ck- ek/;fed fo|ky; uohu] fuEckgsM+k</v>
      </c>
      <c r="E444" s="1274"/>
      <c r="F444" s="1274"/>
      <c r="G444" s="73" t="str">
        <f>IF(details!F30="","",details!F30)</f>
        <v/>
      </c>
      <c r="H444" s="73" t="str">
        <f>IF(details!D30="","",details!D30)</f>
        <v/>
      </c>
      <c r="I444" s="74" t="str">
        <f>details!$K$1</f>
        <v xml:space="preserve">08291009401   </v>
      </c>
    </row>
    <row r="445" spans="1:9" ht="19.25" customHeight="1">
      <c r="A445" s="1280"/>
      <c r="B445" s="1274" t="s">
        <v>142</v>
      </c>
      <c r="C445" s="1274"/>
      <c r="D445" s="1274"/>
      <c r="E445" s="1274"/>
      <c r="F445" s="1274"/>
      <c r="G445" s="1274"/>
      <c r="H445" s="1274"/>
      <c r="I445" s="1275"/>
    </row>
    <row r="446" spans="1:9" ht="19.25" customHeight="1">
      <c r="A446" s="1280"/>
      <c r="B446" s="1274" t="s">
        <v>143</v>
      </c>
      <c r="C446" s="1274"/>
      <c r="D446" s="1274" t="str">
        <f>IF(details!J30="","",details!J30)</f>
        <v/>
      </c>
      <c r="E446" s="1274"/>
      <c r="F446" s="1274"/>
      <c r="G446" s="1274"/>
      <c r="H446" s="1274"/>
      <c r="I446" s="1275"/>
    </row>
    <row r="447" spans="1:9" ht="19.25" customHeight="1">
      <c r="A447" s="1280"/>
      <c r="B447" s="1274" t="s">
        <v>144</v>
      </c>
      <c r="C447" s="1274"/>
      <c r="D447" s="1274" t="str">
        <f>(IF(details!K30="","",details!K30))</f>
        <v/>
      </c>
      <c r="E447" s="1274"/>
      <c r="F447" s="1274"/>
      <c r="G447" s="1274"/>
      <c r="H447" s="1274"/>
      <c r="I447" s="1275"/>
    </row>
    <row r="448" spans="1:9" ht="19.25" customHeight="1">
      <c r="A448" s="1280"/>
      <c r="B448" s="1274" t="s">
        <v>145</v>
      </c>
      <c r="C448" s="1274"/>
      <c r="D448" s="1274" t="str">
        <f>IF(details!L30="","",details!L30)</f>
        <v/>
      </c>
      <c r="E448" s="1274"/>
      <c r="F448" s="1274"/>
      <c r="G448" s="1274"/>
      <c r="H448" s="1274"/>
      <c r="I448" s="1275"/>
    </row>
    <row r="449" spans="1:9" ht="19.25" customHeight="1">
      <c r="A449" s="1280"/>
      <c r="B449" s="1274" t="s">
        <v>146</v>
      </c>
      <c r="C449" s="1274"/>
      <c r="D449" s="1278" t="str">
        <f>IF(details!H30="","",details!H30)</f>
        <v/>
      </c>
      <c r="E449" s="1278"/>
      <c r="F449" s="1278"/>
      <c r="G449" s="1278"/>
      <c r="H449" s="1278"/>
      <c r="I449" s="1279"/>
    </row>
    <row r="450" spans="1:9" ht="19.25" customHeight="1">
      <c r="A450" s="1280"/>
      <c r="B450" s="1274" t="s">
        <v>147</v>
      </c>
      <c r="C450" s="1274"/>
      <c r="D450" s="1274" t="str">
        <f>IF('statement of marks'!I30="","",'statement of marks'!I30)</f>
        <v/>
      </c>
      <c r="E450" s="1274"/>
      <c r="F450" s="1274"/>
      <c r="G450" s="1274"/>
      <c r="H450" s="1274"/>
      <c r="I450" s="1275"/>
    </row>
    <row r="451" spans="1:9" ht="19.25" customHeight="1">
      <c r="A451" s="1280"/>
      <c r="B451" s="1274" t="s">
        <v>103</v>
      </c>
      <c r="C451" s="1274"/>
      <c r="D451" s="1274" t="str">
        <f>IF(details!M30="","",details!M30)</f>
        <v/>
      </c>
      <c r="E451" s="1274"/>
      <c r="F451" s="1274"/>
      <c r="G451" s="1274"/>
      <c r="H451" s="1274"/>
      <c r="I451" s="1275"/>
    </row>
    <row r="452" spans="1:9" ht="19.25" customHeight="1">
      <c r="A452" s="1280"/>
      <c r="B452" s="1273"/>
      <c r="C452" s="1273"/>
      <c r="D452" s="63" t="s">
        <v>148</v>
      </c>
      <c r="E452" s="73" t="str">
        <f>F442</f>
        <v/>
      </c>
      <c r="F452" s="1274" t="str">
        <f>IF('statement of marks'!$C$3=8,"esa izkjafHkd f'k{kk ¼d{kk 8 rd½ iw.kZ dj yh gSA","")</f>
        <v/>
      </c>
      <c r="G452" s="1274"/>
      <c r="H452" s="1274"/>
      <c r="I452" s="1275"/>
    </row>
    <row r="453" spans="1:9" ht="19.25" customHeight="1">
      <c r="A453" s="1280"/>
      <c r="B453" s="72" t="s">
        <v>149</v>
      </c>
      <c r="C453" s="71">
        <f>details!$O$4</f>
        <v>42460</v>
      </c>
      <c r="D453" s="1277"/>
      <c r="E453" s="1277"/>
      <c r="F453" s="1271"/>
      <c r="G453" s="1271"/>
      <c r="H453" s="1271"/>
      <c r="I453" s="1272"/>
    </row>
    <row r="454" spans="1:9" ht="19.25" customHeight="1">
      <c r="A454" s="1280"/>
      <c r="B454" s="64"/>
      <c r="C454" s="1276" t="s">
        <v>150</v>
      </c>
      <c r="D454" s="1276"/>
      <c r="E454" s="1276"/>
      <c r="F454" s="63"/>
      <c r="G454" s="1276" t="s">
        <v>152</v>
      </c>
      <c r="H454" s="1276"/>
      <c r="I454" s="1286"/>
    </row>
    <row r="455" spans="1:9" ht="19.25" customHeight="1">
      <c r="A455" s="1280"/>
      <c r="B455" s="64"/>
      <c r="C455" s="62" t="str">
        <f>IF(details!$K$3="B.E.O.","Cykd",IF(details!$K$3="D.E.O.","ftyk",""))</f>
        <v>ftyk</v>
      </c>
      <c r="D455" s="63" t="s">
        <v>174</v>
      </c>
      <c r="E455" s="72" t="str">
        <f>IF(details!$M$3="SECONDARY","ek/;fed",IF(details!$M$3="ELEMENTaRY","izkjfEHkd",""))</f>
        <v>ek/;fed</v>
      </c>
      <c r="F455" s="62" t="s">
        <v>153</v>
      </c>
      <c r="G455" s="1276" t="str">
        <f>details!$F$4</f>
        <v>Jh jk/ks';ke tk'kh</v>
      </c>
      <c r="H455" s="1276"/>
      <c r="I455" s="1286"/>
    </row>
    <row r="456" spans="1:9" ht="19.25" customHeight="1" thickBot="1">
      <c r="A456" s="1281"/>
      <c r="B456" s="66"/>
      <c r="C456" s="1292" t="s">
        <v>163</v>
      </c>
      <c r="D456" s="1292"/>
      <c r="E456" s="1292"/>
      <c r="F456" s="69" t="s">
        <v>163</v>
      </c>
      <c r="G456" s="1290"/>
      <c r="H456" s="1290"/>
      <c r="I456" s="1291"/>
    </row>
    <row r="457" spans="1:9" ht="19.25" customHeight="1" thickTop="1">
      <c r="A457" s="1282" t="s">
        <v>47</v>
      </c>
      <c r="B457" s="1283"/>
      <c r="C457" s="1283"/>
      <c r="D457" s="1283"/>
      <c r="E457" s="1283"/>
      <c r="F457" s="1283"/>
      <c r="G457" s="1283"/>
      <c r="H457" s="1283"/>
      <c r="I457" s="1284"/>
    </row>
    <row r="458" spans="1:9" ht="19.25" customHeight="1">
      <c r="A458" s="1285" t="str">
        <f>IF(details!$M$3="SECONDARY","¼ek/;fed f'k{kk½",IF(details!$M$3="ELEMENTaRY","¼izkjfEHkd f'k{kk½"))</f>
        <v>¼ek/;fed f'k{kk½</v>
      </c>
      <c r="B458" s="1276"/>
      <c r="C458" s="1276"/>
      <c r="D458" s="1276"/>
      <c r="E458" s="1276"/>
      <c r="F458" s="1276"/>
      <c r="G458" s="1276"/>
      <c r="H458" s="1276"/>
      <c r="I458" s="1286"/>
    </row>
    <row r="459" spans="1:9" ht="19.25" customHeight="1">
      <c r="A459" s="1287" t="s">
        <v>139</v>
      </c>
      <c r="B459" s="1288"/>
      <c r="C459" s="1288"/>
      <c r="D459" s="1288"/>
      <c r="E459" s="1288"/>
      <c r="F459" s="1288"/>
      <c r="G459" s="1288"/>
      <c r="H459" s="1288"/>
      <c r="I459" s="1289"/>
    </row>
    <row r="460" spans="1:9" ht="19.25" customHeight="1">
      <c r="A460" s="1285" t="s">
        <v>140</v>
      </c>
      <c r="B460" s="1276"/>
      <c r="C460" s="1276"/>
      <c r="D460" s="1276"/>
      <c r="E460" s="1276"/>
      <c r="F460" s="1276"/>
      <c r="G460" s="1276"/>
      <c r="H460" s="1276"/>
      <c r="I460" s="1286"/>
    </row>
    <row r="461" spans="1:9" ht="19.25" customHeight="1">
      <c r="A461" s="68"/>
      <c r="B461" s="1276"/>
      <c r="C461" s="1276"/>
      <c r="D461" s="1276"/>
      <c r="E461" s="62" t="s">
        <v>162</v>
      </c>
      <c r="F461" s="75" t="str">
        <f>IF(AND('statement of marks'!$C$3=8,'statement of marks'!HD7="mRrh.kZ"),'statement of marks'!$H$3,"")</f>
        <v/>
      </c>
      <c r="G461" s="1276"/>
      <c r="H461" s="1276"/>
      <c r="I461" s="1286"/>
    </row>
    <row r="462" spans="1:9" ht="19.25" customHeight="1">
      <c r="A462" s="1280"/>
      <c r="B462" s="72" t="s">
        <v>154</v>
      </c>
      <c r="C462" s="72" t="s">
        <v>141</v>
      </c>
      <c r="D462" s="1274" t="s">
        <v>158</v>
      </c>
      <c r="E462" s="1274"/>
      <c r="F462" s="1274"/>
      <c r="G462" s="234" t="s">
        <v>175</v>
      </c>
      <c r="H462" s="234" t="s">
        <v>159</v>
      </c>
      <c r="I462" s="237" t="str">
        <f>'statement of marks'!$J$3</f>
        <v xml:space="preserve">fo|ky; dk Mk;l dksM+ </v>
      </c>
    </row>
    <row r="463" spans="1:9" ht="19.25" customHeight="1">
      <c r="A463" s="1280"/>
      <c r="B463" s="63" t="str">
        <f>details!$I$3</f>
        <v>fpRrkSM+x&lt;+</v>
      </c>
      <c r="C463" s="63" t="str">
        <f>details!$F$3</f>
        <v>fuEckgsM+k</v>
      </c>
      <c r="D463" s="1274" t="str">
        <f>details!$A$1</f>
        <v>jk- ck- ek/;fed fo|ky; uohu] fuEckgsM+k</v>
      </c>
      <c r="E463" s="1274"/>
      <c r="F463" s="1274"/>
      <c r="G463" s="73" t="str">
        <f>IF(details!F31="","",details!F31)</f>
        <v/>
      </c>
      <c r="H463" s="73" t="str">
        <f>IF(details!D31="","",details!D31)</f>
        <v/>
      </c>
      <c r="I463" s="74" t="str">
        <f>details!$K$1</f>
        <v xml:space="preserve">08291009401   </v>
      </c>
    </row>
    <row r="464" spans="1:9" ht="19.25" customHeight="1">
      <c r="A464" s="1280"/>
      <c r="B464" s="1274" t="s">
        <v>142</v>
      </c>
      <c r="C464" s="1274"/>
      <c r="D464" s="1274"/>
      <c r="E464" s="1274"/>
      <c r="F464" s="1274"/>
      <c r="G464" s="1274"/>
      <c r="H464" s="1274"/>
      <c r="I464" s="1275"/>
    </row>
    <row r="465" spans="1:9" ht="19.25" customHeight="1">
      <c r="A465" s="1280"/>
      <c r="B465" s="1274" t="s">
        <v>143</v>
      </c>
      <c r="C465" s="1274"/>
      <c r="D465" s="1274" t="str">
        <f>IF(details!J31="","",details!J31)</f>
        <v/>
      </c>
      <c r="E465" s="1274"/>
      <c r="F465" s="1274"/>
      <c r="G465" s="1274"/>
      <c r="H465" s="1274"/>
      <c r="I465" s="1275"/>
    </row>
    <row r="466" spans="1:9" ht="19.25" customHeight="1">
      <c r="A466" s="1280"/>
      <c r="B466" s="1274" t="s">
        <v>144</v>
      </c>
      <c r="C466" s="1274"/>
      <c r="D466" s="1274" t="str">
        <f>(IF(details!K31="","",details!K31))</f>
        <v/>
      </c>
      <c r="E466" s="1274"/>
      <c r="F466" s="1274"/>
      <c r="G466" s="1274"/>
      <c r="H466" s="1274"/>
      <c r="I466" s="1275"/>
    </row>
    <row r="467" spans="1:9" ht="19.25" customHeight="1">
      <c r="A467" s="1280"/>
      <c r="B467" s="1274" t="s">
        <v>145</v>
      </c>
      <c r="C467" s="1274"/>
      <c r="D467" s="1274" t="str">
        <f>IF(details!L31="","",details!L31)</f>
        <v/>
      </c>
      <c r="E467" s="1274"/>
      <c r="F467" s="1274"/>
      <c r="G467" s="1274"/>
      <c r="H467" s="1274"/>
      <c r="I467" s="1275"/>
    </row>
    <row r="468" spans="1:9" ht="19.25" customHeight="1">
      <c r="A468" s="1280"/>
      <c r="B468" s="1274" t="s">
        <v>146</v>
      </c>
      <c r="C468" s="1274"/>
      <c r="D468" s="1278" t="str">
        <f>IF(details!H31="","",details!H31)</f>
        <v/>
      </c>
      <c r="E468" s="1278"/>
      <c r="F468" s="1278"/>
      <c r="G468" s="1278"/>
      <c r="H468" s="1278"/>
      <c r="I468" s="1279"/>
    </row>
    <row r="469" spans="1:9" ht="19.25" customHeight="1">
      <c r="A469" s="1280"/>
      <c r="B469" s="1274" t="s">
        <v>147</v>
      </c>
      <c r="C469" s="1274"/>
      <c r="D469" s="1274" t="str">
        <f>IF('statement of marks'!I31="","",'statement of marks'!I31)</f>
        <v/>
      </c>
      <c r="E469" s="1274"/>
      <c r="F469" s="1274"/>
      <c r="G469" s="1274"/>
      <c r="H469" s="1274"/>
      <c r="I469" s="1275"/>
    </row>
    <row r="470" spans="1:9" ht="19.25" customHeight="1">
      <c r="A470" s="1280"/>
      <c r="B470" s="1274" t="s">
        <v>103</v>
      </c>
      <c r="C470" s="1274"/>
      <c r="D470" s="1274" t="str">
        <f>IF(details!M31="","",details!M31)</f>
        <v/>
      </c>
      <c r="E470" s="1274"/>
      <c r="F470" s="1274"/>
      <c r="G470" s="1274"/>
      <c r="H470" s="1274"/>
      <c r="I470" s="1275"/>
    </row>
    <row r="471" spans="1:9" ht="19.25" customHeight="1">
      <c r="A471" s="1280"/>
      <c r="B471" s="1273"/>
      <c r="C471" s="1273"/>
      <c r="D471" s="63" t="s">
        <v>148</v>
      </c>
      <c r="E471" s="73" t="str">
        <f>F461</f>
        <v/>
      </c>
      <c r="F471" s="1274" t="str">
        <f>IF('statement of marks'!$C$3=8,"esa izkjafHkd f'k{kk ¼d{kk 8 rd½ iw.kZ dj yh gSA","")</f>
        <v/>
      </c>
      <c r="G471" s="1274"/>
      <c r="H471" s="1274"/>
      <c r="I471" s="1275"/>
    </row>
    <row r="472" spans="1:9" ht="19.25" customHeight="1">
      <c r="A472" s="1280"/>
      <c r="B472" s="72" t="s">
        <v>149</v>
      </c>
      <c r="C472" s="71">
        <f>details!$O$4</f>
        <v>42460</v>
      </c>
      <c r="D472" s="1277"/>
      <c r="E472" s="1277"/>
      <c r="F472" s="1271"/>
      <c r="G472" s="1271"/>
      <c r="H472" s="1271"/>
      <c r="I472" s="1272"/>
    </row>
    <row r="473" spans="1:9" ht="19.25" customHeight="1">
      <c r="A473" s="1280"/>
      <c r="B473" s="64"/>
      <c r="C473" s="1276" t="s">
        <v>150</v>
      </c>
      <c r="D473" s="1276"/>
      <c r="E473" s="1276"/>
      <c r="F473" s="63"/>
      <c r="G473" s="1276" t="s">
        <v>152</v>
      </c>
      <c r="H473" s="1276"/>
      <c r="I473" s="1286"/>
    </row>
    <row r="474" spans="1:9" ht="19.25" customHeight="1">
      <c r="A474" s="1280"/>
      <c r="B474" s="64"/>
      <c r="C474" s="62" t="str">
        <f>IF(details!$K$3="B.E.O.","Cykd",IF(details!$K$3="D.E.O.","ftyk",""))</f>
        <v>ftyk</v>
      </c>
      <c r="D474" s="63" t="s">
        <v>174</v>
      </c>
      <c r="E474" s="72" t="str">
        <f>IF(details!$M$3="SECONDARY","ek/;fed",IF(details!$M$3="ELEMENTaRY","izkjfEHkd",""))</f>
        <v>ek/;fed</v>
      </c>
      <c r="F474" s="62" t="s">
        <v>153</v>
      </c>
      <c r="G474" s="1276" t="str">
        <f>details!$F$4</f>
        <v>Jh jk/ks';ke tk'kh</v>
      </c>
      <c r="H474" s="1276"/>
      <c r="I474" s="1286"/>
    </row>
    <row r="475" spans="1:9" ht="19.25" customHeight="1" thickBot="1">
      <c r="A475" s="1281"/>
      <c r="B475" s="66"/>
      <c r="C475" s="1292" t="s">
        <v>163</v>
      </c>
      <c r="D475" s="1292"/>
      <c r="E475" s="1292"/>
      <c r="F475" s="69" t="s">
        <v>163</v>
      </c>
      <c r="G475" s="1290"/>
      <c r="H475" s="1290"/>
      <c r="I475" s="1291"/>
    </row>
    <row r="476" spans="1:9" ht="19.25" customHeight="1" thickTop="1">
      <c r="A476" s="1282" t="s">
        <v>47</v>
      </c>
      <c r="B476" s="1283"/>
      <c r="C476" s="1283"/>
      <c r="D476" s="1283"/>
      <c r="E476" s="1283"/>
      <c r="F476" s="1283"/>
      <c r="G476" s="1283"/>
      <c r="H476" s="1283"/>
      <c r="I476" s="1284"/>
    </row>
    <row r="477" spans="1:9" ht="19.25" customHeight="1">
      <c r="A477" s="1285" t="str">
        <f>IF(details!$M$3="SECONDARY","¼ek/;fed f'k{kk½",IF(details!$M$3="ELEMENTaRY","¼izkjfEHkd f'k{kk½"))</f>
        <v>¼ek/;fed f'k{kk½</v>
      </c>
      <c r="B477" s="1276"/>
      <c r="C477" s="1276"/>
      <c r="D477" s="1276"/>
      <c r="E477" s="1276"/>
      <c r="F477" s="1276"/>
      <c r="G477" s="1276"/>
      <c r="H477" s="1276"/>
      <c r="I477" s="1286"/>
    </row>
    <row r="478" spans="1:9" ht="19.25" customHeight="1">
      <c r="A478" s="1287" t="s">
        <v>139</v>
      </c>
      <c r="B478" s="1288"/>
      <c r="C478" s="1288"/>
      <c r="D478" s="1288"/>
      <c r="E478" s="1288"/>
      <c r="F478" s="1288"/>
      <c r="G478" s="1288"/>
      <c r="H478" s="1288"/>
      <c r="I478" s="1289"/>
    </row>
    <row r="479" spans="1:9" ht="19.25" customHeight="1">
      <c r="A479" s="1285" t="s">
        <v>140</v>
      </c>
      <c r="B479" s="1276"/>
      <c r="C479" s="1276"/>
      <c r="D479" s="1276"/>
      <c r="E479" s="1276"/>
      <c r="F479" s="1276"/>
      <c r="G479" s="1276"/>
      <c r="H479" s="1276"/>
      <c r="I479" s="1286"/>
    </row>
    <row r="480" spans="1:9" ht="19.25" customHeight="1">
      <c r="A480" s="68"/>
      <c r="B480" s="1276"/>
      <c r="C480" s="1276"/>
      <c r="D480" s="1276"/>
      <c r="E480" s="62" t="s">
        <v>162</v>
      </c>
      <c r="F480" s="75" t="str">
        <f>IF(AND('statement of marks'!$C$3=8,'statement of marks'!HD7="mRrh.kZ"),'statement of marks'!$H$3,"")</f>
        <v/>
      </c>
      <c r="G480" s="1276"/>
      <c r="H480" s="1276"/>
      <c r="I480" s="1286"/>
    </row>
    <row r="481" spans="1:9" ht="19.25" customHeight="1">
      <c r="A481" s="1280"/>
      <c r="B481" s="72" t="s">
        <v>154</v>
      </c>
      <c r="C481" s="72" t="s">
        <v>141</v>
      </c>
      <c r="D481" s="1274" t="s">
        <v>158</v>
      </c>
      <c r="E481" s="1274"/>
      <c r="F481" s="1274"/>
      <c r="G481" s="234" t="s">
        <v>175</v>
      </c>
      <c r="H481" s="234" t="s">
        <v>159</v>
      </c>
      <c r="I481" s="237" t="str">
        <f>'statement of marks'!$J$3</f>
        <v xml:space="preserve">fo|ky; dk Mk;l dksM+ </v>
      </c>
    </row>
    <row r="482" spans="1:9" ht="19.25" customHeight="1">
      <c r="A482" s="1280"/>
      <c r="B482" s="63" t="str">
        <f>details!$I$3</f>
        <v>fpRrkSM+x&lt;+</v>
      </c>
      <c r="C482" s="63" t="str">
        <f>details!$F$3</f>
        <v>fuEckgsM+k</v>
      </c>
      <c r="D482" s="1274" t="str">
        <f>details!$A$1</f>
        <v>jk- ck- ek/;fed fo|ky; uohu] fuEckgsM+k</v>
      </c>
      <c r="E482" s="1274"/>
      <c r="F482" s="1274"/>
      <c r="G482" s="73" t="str">
        <f>IF(details!F32="","",details!F32)</f>
        <v/>
      </c>
      <c r="H482" s="73" t="str">
        <f>IF(details!D32="","",details!D32)</f>
        <v/>
      </c>
      <c r="I482" s="74" t="str">
        <f>details!$K$1</f>
        <v xml:space="preserve">08291009401   </v>
      </c>
    </row>
    <row r="483" spans="1:9" ht="19.25" customHeight="1">
      <c r="A483" s="1280"/>
      <c r="B483" s="1274" t="s">
        <v>142</v>
      </c>
      <c r="C483" s="1274"/>
      <c r="D483" s="1274"/>
      <c r="E483" s="1274"/>
      <c r="F483" s="1274"/>
      <c r="G483" s="1274"/>
      <c r="H483" s="1274"/>
      <c r="I483" s="1275"/>
    </row>
    <row r="484" spans="1:9" ht="19.25" customHeight="1">
      <c r="A484" s="1280"/>
      <c r="B484" s="1274" t="s">
        <v>143</v>
      </c>
      <c r="C484" s="1274"/>
      <c r="D484" s="1274" t="str">
        <f>IF(details!J32="","",details!J32)</f>
        <v/>
      </c>
      <c r="E484" s="1274"/>
      <c r="F484" s="1274"/>
      <c r="G484" s="1274"/>
      <c r="H484" s="1274"/>
      <c r="I484" s="1275"/>
    </row>
    <row r="485" spans="1:9" ht="19.25" customHeight="1">
      <c r="A485" s="1280"/>
      <c r="B485" s="1274" t="s">
        <v>144</v>
      </c>
      <c r="C485" s="1274"/>
      <c r="D485" s="1274" t="str">
        <f>(IF(details!K32="","",details!K32))</f>
        <v/>
      </c>
      <c r="E485" s="1274"/>
      <c r="F485" s="1274"/>
      <c r="G485" s="1274"/>
      <c r="H485" s="1274"/>
      <c r="I485" s="1275"/>
    </row>
    <row r="486" spans="1:9" ht="19.25" customHeight="1">
      <c r="A486" s="1280"/>
      <c r="B486" s="1274" t="s">
        <v>145</v>
      </c>
      <c r="C486" s="1274"/>
      <c r="D486" s="1274" t="str">
        <f>IF(details!L32="","",details!L32)</f>
        <v/>
      </c>
      <c r="E486" s="1274"/>
      <c r="F486" s="1274"/>
      <c r="G486" s="1274"/>
      <c r="H486" s="1274"/>
      <c r="I486" s="1275"/>
    </row>
    <row r="487" spans="1:9" ht="19.25" customHeight="1">
      <c r="A487" s="1280"/>
      <c r="B487" s="1274" t="s">
        <v>146</v>
      </c>
      <c r="C487" s="1274"/>
      <c r="D487" s="1278" t="str">
        <f>IF(details!H32="","",details!H32)</f>
        <v/>
      </c>
      <c r="E487" s="1278"/>
      <c r="F487" s="1278"/>
      <c r="G487" s="1278"/>
      <c r="H487" s="1278"/>
      <c r="I487" s="1279"/>
    </row>
    <row r="488" spans="1:9" ht="19.25" customHeight="1">
      <c r="A488" s="1280"/>
      <c r="B488" s="1274" t="s">
        <v>147</v>
      </c>
      <c r="C488" s="1274"/>
      <c r="D488" s="1274" t="str">
        <f>IF('statement of marks'!I32="","",'statement of marks'!I32)</f>
        <v/>
      </c>
      <c r="E488" s="1274"/>
      <c r="F488" s="1274"/>
      <c r="G488" s="1274"/>
      <c r="H488" s="1274"/>
      <c r="I488" s="1275"/>
    </row>
    <row r="489" spans="1:9" ht="19.25" customHeight="1">
      <c r="A489" s="1280"/>
      <c r="B489" s="1274" t="s">
        <v>103</v>
      </c>
      <c r="C489" s="1274"/>
      <c r="D489" s="1274" t="str">
        <f>IF(details!M32="","",details!M32)</f>
        <v/>
      </c>
      <c r="E489" s="1274"/>
      <c r="F489" s="1274"/>
      <c r="G489" s="1274"/>
      <c r="H489" s="1274"/>
      <c r="I489" s="1275"/>
    </row>
    <row r="490" spans="1:9" ht="19.25" customHeight="1">
      <c r="A490" s="1280"/>
      <c r="B490" s="1273"/>
      <c r="C490" s="1273"/>
      <c r="D490" s="63" t="s">
        <v>148</v>
      </c>
      <c r="E490" s="73" t="str">
        <f>F480</f>
        <v/>
      </c>
      <c r="F490" s="1274" t="str">
        <f>IF('statement of marks'!$C$3=8,"esa izkjafHkd f'k{kk ¼d{kk 8 rd½ iw.kZ dj yh gSA","")</f>
        <v/>
      </c>
      <c r="G490" s="1274"/>
      <c r="H490" s="1274"/>
      <c r="I490" s="1275"/>
    </row>
    <row r="491" spans="1:9" ht="19.25" customHeight="1">
      <c r="A491" s="1280"/>
      <c r="B491" s="72" t="s">
        <v>149</v>
      </c>
      <c r="C491" s="71">
        <f>details!$O$4</f>
        <v>42460</v>
      </c>
      <c r="D491" s="1277"/>
      <c r="E491" s="1277"/>
      <c r="F491" s="1271"/>
      <c r="G491" s="1271"/>
      <c r="H491" s="1271"/>
      <c r="I491" s="1272"/>
    </row>
    <row r="492" spans="1:9" ht="19.25" customHeight="1">
      <c r="A492" s="1280"/>
      <c r="B492" s="64"/>
      <c r="C492" s="1276" t="s">
        <v>150</v>
      </c>
      <c r="D492" s="1276"/>
      <c r="E492" s="1276"/>
      <c r="F492" s="63"/>
      <c r="G492" s="1276" t="s">
        <v>152</v>
      </c>
      <c r="H492" s="1276"/>
      <c r="I492" s="1286"/>
    </row>
    <row r="493" spans="1:9" ht="19.25" customHeight="1">
      <c r="A493" s="1280"/>
      <c r="B493" s="64"/>
      <c r="C493" s="62" t="str">
        <f>IF(details!$K$3="B.E.O.","Cykd",IF(details!$K$3="D.E.O.","ftyk",""))</f>
        <v>ftyk</v>
      </c>
      <c r="D493" s="63" t="s">
        <v>174</v>
      </c>
      <c r="E493" s="72" t="str">
        <f>IF(details!$M$3="SECONDARY","ek/;fed",IF(details!$M$3="ELEMENTaRY","izkjfEHkd",""))</f>
        <v>ek/;fed</v>
      </c>
      <c r="F493" s="62" t="s">
        <v>153</v>
      </c>
      <c r="G493" s="1276" t="str">
        <f>details!$F$4</f>
        <v>Jh jk/ks';ke tk'kh</v>
      </c>
      <c r="H493" s="1276"/>
      <c r="I493" s="1286"/>
    </row>
    <row r="494" spans="1:9" ht="19.25" customHeight="1" thickBot="1">
      <c r="A494" s="1281"/>
      <c r="B494" s="66"/>
      <c r="C494" s="1292" t="s">
        <v>163</v>
      </c>
      <c r="D494" s="1292"/>
      <c r="E494" s="1292"/>
      <c r="F494" s="69" t="s">
        <v>163</v>
      </c>
      <c r="G494" s="1290"/>
      <c r="H494" s="1290"/>
      <c r="I494" s="1291"/>
    </row>
    <row r="495" spans="1:9" ht="19.25" customHeight="1" thickTop="1">
      <c r="A495" s="1282" t="s">
        <v>47</v>
      </c>
      <c r="B495" s="1283"/>
      <c r="C495" s="1283"/>
      <c r="D495" s="1283"/>
      <c r="E495" s="1283"/>
      <c r="F495" s="1283"/>
      <c r="G495" s="1283"/>
      <c r="H495" s="1283"/>
      <c r="I495" s="1284"/>
    </row>
    <row r="496" spans="1:9" ht="19.25" customHeight="1">
      <c r="A496" s="1285" t="str">
        <f>IF(details!$M$3="SECONDARY","¼ek/;fed f'k{kk½",IF(details!$M$3="ELEMENTaRY","¼izkjfEHkd f'k{kk½"))</f>
        <v>¼ek/;fed f'k{kk½</v>
      </c>
      <c r="B496" s="1276"/>
      <c r="C496" s="1276"/>
      <c r="D496" s="1276"/>
      <c r="E496" s="1276"/>
      <c r="F496" s="1276"/>
      <c r="G496" s="1276"/>
      <c r="H496" s="1276"/>
      <c r="I496" s="1286"/>
    </row>
    <row r="497" spans="1:9" ht="19.25" customHeight="1">
      <c r="A497" s="1287" t="s">
        <v>139</v>
      </c>
      <c r="B497" s="1288"/>
      <c r="C497" s="1288"/>
      <c r="D497" s="1288"/>
      <c r="E497" s="1288"/>
      <c r="F497" s="1288"/>
      <c r="G497" s="1288"/>
      <c r="H497" s="1288"/>
      <c r="I497" s="1289"/>
    </row>
    <row r="498" spans="1:9" ht="19.25" customHeight="1">
      <c r="A498" s="1285" t="s">
        <v>140</v>
      </c>
      <c r="B498" s="1276"/>
      <c r="C498" s="1276"/>
      <c r="D498" s="1276"/>
      <c r="E498" s="1276"/>
      <c r="F498" s="1276"/>
      <c r="G498" s="1276"/>
      <c r="H498" s="1276"/>
      <c r="I498" s="1286"/>
    </row>
    <row r="499" spans="1:9" ht="19.25" customHeight="1">
      <c r="A499" s="68"/>
      <c r="B499" s="1276"/>
      <c r="C499" s="1276"/>
      <c r="D499" s="1276"/>
      <c r="E499" s="62" t="s">
        <v>162</v>
      </c>
      <c r="F499" s="75" t="str">
        <f>IF(AND('statement of marks'!$C$3=8,'statement of marks'!HD7="mRrh.kZ"),'statement of marks'!$H$3,"")</f>
        <v/>
      </c>
      <c r="G499" s="1276"/>
      <c r="H499" s="1276"/>
      <c r="I499" s="1286"/>
    </row>
    <row r="500" spans="1:9" ht="19.25" customHeight="1">
      <c r="A500" s="1280"/>
      <c r="B500" s="72" t="s">
        <v>154</v>
      </c>
      <c r="C500" s="72" t="s">
        <v>141</v>
      </c>
      <c r="D500" s="1274" t="s">
        <v>158</v>
      </c>
      <c r="E500" s="1274"/>
      <c r="F500" s="1274"/>
      <c r="G500" s="234" t="s">
        <v>175</v>
      </c>
      <c r="H500" s="234" t="s">
        <v>159</v>
      </c>
      <c r="I500" s="237" t="str">
        <f>'statement of marks'!$J$3</f>
        <v xml:space="preserve">fo|ky; dk Mk;l dksM+ </v>
      </c>
    </row>
    <row r="501" spans="1:9" ht="19.25" customHeight="1">
      <c r="A501" s="1280"/>
      <c r="B501" s="63" t="str">
        <f>details!$I$3</f>
        <v>fpRrkSM+x&lt;+</v>
      </c>
      <c r="C501" s="63" t="str">
        <f>details!$F$3</f>
        <v>fuEckgsM+k</v>
      </c>
      <c r="D501" s="1274" t="str">
        <f>details!$A$1</f>
        <v>jk- ck- ek/;fed fo|ky; uohu] fuEckgsM+k</v>
      </c>
      <c r="E501" s="1274"/>
      <c r="F501" s="1274"/>
      <c r="G501" s="73" t="str">
        <f>IF(details!F33="","",details!F33)</f>
        <v/>
      </c>
      <c r="H501" s="73" t="str">
        <f>IF(details!D33="","",details!D33)</f>
        <v/>
      </c>
      <c r="I501" s="74" t="str">
        <f>details!$K$1</f>
        <v xml:space="preserve">08291009401   </v>
      </c>
    </row>
    <row r="502" spans="1:9" ht="19.25" customHeight="1">
      <c r="A502" s="1280"/>
      <c r="B502" s="1274" t="s">
        <v>142</v>
      </c>
      <c r="C502" s="1274"/>
      <c r="D502" s="1274"/>
      <c r="E502" s="1274"/>
      <c r="F502" s="1274"/>
      <c r="G502" s="1274"/>
      <c r="H502" s="1274"/>
      <c r="I502" s="1275"/>
    </row>
    <row r="503" spans="1:9" ht="19.25" customHeight="1">
      <c r="A503" s="1280"/>
      <c r="B503" s="1274" t="s">
        <v>143</v>
      </c>
      <c r="C503" s="1274"/>
      <c r="D503" s="1274" t="str">
        <f>IF(details!J33="","",details!J33)</f>
        <v/>
      </c>
      <c r="E503" s="1274"/>
      <c r="F503" s="1274"/>
      <c r="G503" s="1274"/>
      <c r="H503" s="1274"/>
      <c r="I503" s="1275"/>
    </row>
    <row r="504" spans="1:9" ht="19.25" customHeight="1">
      <c r="A504" s="1280"/>
      <c r="B504" s="1274" t="s">
        <v>144</v>
      </c>
      <c r="C504" s="1274"/>
      <c r="D504" s="1274" t="str">
        <f>(IF(details!K33="","",details!K33))</f>
        <v/>
      </c>
      <c r="E504" s="1274"/>
      <c r="F504" s="1274"/>
      <c r="G504" s="1274"/>
      <c r="H504" s="1274"/>
      <c r="I504" s="1275"/>
    </row>
    <row r="505" spans="1:9" ht="19.25" customHeight="1">
      <c r="A505" s="1280"/>
      <c r="B505" s="1274" t="s">
        <v>145</v>
      </c>
      <c r="C505" s="1274"/>
      <c r="D505" s="1274" t="str">
        <f>IF(details!L33="","",details!L33)</f>
        <v/>
      </c>
      <c r="E505" s="1274"/>
      <c r="F505" s="1274"/>
      <c r="G505" s="1274"/>
      <c r="H505" s="1274"/>
      <c r="I505" s="1275"/>
    </row>
    <row r="506" spans="1:9" ht="19.25" customHeight="1">
      <c r="A506" s="1280"/>
      <c r="B506" s="1274" t="s">
        <v>146</v>
      </c>
      <c r="C506" s="1274"/>
      <c r="D506" s="1278" t="str">
        <f>IF(details!H33="","",details!H33)</f>
        <v/>
      </c>
      <c r="E506" s="1278"/>
      <c r="F506" s="1278"/>
      <c r="G506" s="1278"/>
      <c r="H506" s="1278"/>
      <c r="I506" s="1279"/>
    </row>
    <row r="507" spans="1:9" ht="19.25" customHeight="1">
      <c r="A507" s="1280"/>
      <c r="B507" s="1274" t="s">
        <v>147</v>
      </c>
      <c r="C507" s="1274"/>
      <c r="D507" s="1274" t="str">
        <f>IF('statement of marks'!I33="","",'statement of marks'!I33)</f>
        <v/>
      </c>
      <c r="E507" s="1274"/>
      <c r="F507" s="1274"/>
      <c r="G507" s="1274"/>
      <c r="H507" s="1274"/>
      <c r="I507" s="1275"/>
    </row>
    <row r="508" spans="1:9" ht="19.25" customHeight="1">
      <c r="A508" s="1280"/>
      <c r="B508" s="1274" t="s">
        <v>103</v>
      </c>
      <c r="C508" s="1274"/>
      <c r="D508" s="1274" t="str">
        <f>IF(details!M33="","",details!M33)</f>
        <v/>
      </c>
      <c r="E508" s="1274"/>
      <c r="F508" s="1274"/>
      <c r="G508" s="1274"/>
      <c r="H508" s="1274"/>
      <c r="I508" s="1275"/>
    </row>
    <row r="509" spans="1:9" ht="19.25" customHeight="1">
      <c r="A509" s="1280"/>
      <c r="B509" s="1273"/>
      <c r="C509" s="1273"/>
      <c r="D509" s="63" t="s">
        <v>148</v>
      </c>
      <c r="E509" s="73" t="str">
        <f>F499</f>
        <v/>
      </c>
      <c r="F509" s="1274" t="str">
        <f>IF('statement of marks'!$C$3=8,"esa izkjafHkd f'k{kk ¼d{kk 8 rd½ iw.kZ dj yh gSA","")</f>
        <v/>
      </c>
      <c r="G509" s="1274"/>
      <c r="H509" s="1274"/>
      <c r="I509" s="1275"/>
    </row>
    <row r="510" spans="1:9" ht="19.25" customHeight="1">
      <c r="A510" s="1280"/>
      <c r="B510" s="72" t="s">
        <v>149</v>
      </c>
      <c r="C510" s="71">
        <f>details!$O$4</f>
        <v>42460</v>
      </c>
      <c r="D510" s="1277"/>
      <c r="E510" s="1277"/>
      <c r="F510" s="1271"/>
      <c r="G510" s="1271"/>
      <c r="H510" s="1271"/>
      <c r="I510" s="1272"/>
    </row>
    <row r="511" spans="1:9" ht="19.25" customHeight="1">
      <c r="A511" s="1280"/>
      <c r="B511" s="64"/>
      <c r="C511" s="1276" t="s">
        <v>150</v>
      </c>
      <c r="D511" s="1276"/>
      <c r="E511" s="1276"/>
      <c r="F511" s="63"/>
      <c r="G511" s="1276" t="s">
        <v>152</v>
      </c>
      <c r="H511" s="1276"/>
      <c r="I511" s="1286"/>
    </row>
    <row r="512" spans="1:9" ht="19.25" customHeight="1">
      <c r="A512" s="1280"/>
      <c r="B512" s="64"/>
      <c r="C512" s="62" t="str">
        <f>IF(details!$K$3="B.E.O.","Cykd",IF(details!$K$3="D.E.O.","ftyk",""))</f>
        <v>ftyk</v>
      </c>
      <c r="D512" s="63" t="s">
        <v>174</v>
      </c>
      <c r="E512" s="72" t="str">
        <f>IF(details!$M$3="SECONDARY","ek/;fed",IF(details!$M$3="ELEMENTaRY","izkjfEHkd",""))</f>
        <v>ek/;fed</v>
      </c>
      <c r="F512" s="62" t="s">
        <v>153</v>
      </c>
      <c r="G512" s="1276" t="str">
        <f>details!$F$4</f>
        <v>Jh jk/ks';ke tk'kh</v>
      </c>
      <c r="H512" s="1276"/>
      <c r="I512" s="1286"/>
    </row>
    <row r="513" spans="1:9" ht="19.25" customHeight="1" thickBot="1">
      <c r="A513" s="1281"/>
      <c r="B513" s="66"/>
      <c r="C513" s="1292" t="s">
        <v>163</v>
      </c>
      <c r="D513" s="1292"/>
      <c r="E513" s="1292"/>
      <c r="F513" s="69" t="s">
        <v>163</v>
      </c>
      <c r="G513" s="1290"/>
      <c r="H513" s="1290"/>
      <c r="I513" s="1291"/>
    </row>
    <row r="514" spans="1:9" ht="19.25" customHeight="1" thickTop="1">
      <c r="A514" s="1282" t="s">
        <v>47</v>
      </c>
      <c r="B514" s="1283"/>
      <c r="C514" s="1283"/>
      <c r="D514" s="1283"/>
      <c r="E514" s="1283"/>
      <c r="F514" s="1283"/>
      <c r="G514" s="1283"/>
      <c r="H514" s="1283"/>
      <c r="I514" s="1284"/>
    </row>
    <row r="515" spans="1:9" ht="19.25" customHeight="1">
      <c r="A515" s="1285" t="str">
        <f>IF(details!$M$3="SECONDARY","¼ek/;fed f'k{kk½",IF(details!$M$3="ELEMENTaRY","¼izkjfEHkd f'k{kk½"))</f>
        <v>¼ek/;fed f'k{kk½</v>
      </c>
      <c r="B515" s="1276"/>
      <c r="C515" s="1276"/>
      <c r="D515" s="1276"/>
      <c r="E515" s="1276"/>
      <c r="F515" s="1276"/>
      <c r="G515" s="1276"/>
      <c r="H515" s="1276"/>
      <c r="I515" s="1286"/>
    </row>
    <row r="516" spans="1:9" ht="19.25" customHeight="1">
      <c r="A516" s="1287" t="s">
        <v>139</v>
      </c>
      <c r="B516" s="1288"/>
      <c r="C516" s="1288"/>
      <c r="D516" s="1288"/>
      <c r="E516" s="1288"/>
      <c r="F516" s="1288"/>
      <c r="G516" s="1288"/>
      <c r="H516" s="1288"/>
      <c r="I516" s="1289"/>
    </row>
    <row r="517" spans="1:9" ht="19.25" customHeight="1">
      <c r="A517" s="1285" t="s">
        <v>140</v>
      </c>
      <c r="B517" s="1276"/>
      <c r="C517" s="1276"/>
      <c r="D517" s="1276"/>
      <c r="E517" s="1276"/>
      <c r="F517" s="1276"/>
      <c r="G517" s="1276"/>
      <c r="H517" s="1276"/>
      <c r="I517" s="1286"/>
    </row>
    <row r="518" spans="1:9" ht="19.25" customHeight="1">
      <c r="A518" s="68"/>
      <c r="B518" s="1276"/>
      <c r="C518" s="1276"/>
      <c r="D518" s="1276"/>
      <c r="E518" s="62" t="s">
        <v>162</v>
      </c>
      <c r="F518" s="75" t="str">
        <f>IF(AND('statement of marks'!$C$3=8,'statement of marks'!HD7="mRrh.kZ"),'statement of marks'!$H$3,"")</f>
        <v/>
      </c>
      <c r="G518" s="1276"/>
      <c r="H518" s="1276"/>
      <c r="I518" s="1286"/>
    </row>
    <row r="519" spans="1:9" ht="19.25" customHeight="1">
      <c r="A519" s="1280"/>
      <c r="B519" s="72" t="s">
        <v>154</v>
      </c>
      <c r="C519" s="72" t="s">
        <v>141</v>
      </c>
      <c r="D519" s="1274" t="s">
        <v>158</v>
      </c>
      <c r="E519" s="1274"/>
      <c r="F519" s="1274"/>
      <c r="G519" s="234" t="s">
        <v>175</v>
      </c>
      <c r="H519" s="234" t="s">
        <v>159</v>
      </c>
      <c r="I519" s="237" t="str">
        <f>'statement of marks'!$J$3</f>
        <v xml:space="preserve">fo|ky; dk Mk;l dksM+ </v>
      </c>
    </row>
    <row r="520" spans="1:9" ht="19.25" customHeight="1">
      <c r="A520" s="1280"/>
      <c r="B520" s="63" t="str">
        <f>details!$I$3</f>
        <v>fpRrkSM+x&lt;+</v>
      </c>
      <c r="C520" s="63" t="str">
        <f>details!$F$3</f>
        <v>fuEckgsM+k</v>
      </c>
      <c r="D520" s="1274" t="str">
        <f>details!$A$1</f>
        <v>jk- ck- ek/;fed fo|ky; uohu] fuEckgsM+k</v>
      </c>
      <c r="E520" s="1274"/>
      <c r="F520" s="1274"/>
      <c r="G520" s="73" t="str">
        <f>IF(details!F34="","",details!F34)</f>
        <v/>
      </c>
      <c r="H520" s="73" t="str">
        <f>IF(details!D34="","",details!D34)</f>
        <v/>
      </c>
      <c r="I520" s="74" t="str">
        <f>details!$K$1</f>
        <v xml:space="preserve">08291009401   </v>
      </c>
    </row>
    <row r="521" spans="1:9" ht="19.25" customHeight="1">
      <c r="A521" s="1280"/>
      <c r="B521" s="1274" t="s">
        <v>142</v>
      </c>
      <c r="C521" s="1274"/>
      <c r="D521" s="1274"/>
      <c r="E521" s="1274"/>
      <c r="F521" s="1274"/>
      <c r="G521" s="1274"/>
      <c r="H521" s="1274"/>
      <c r="I521" s="1275"/>
    </row>
    <row r="522" spans="1:9" ht="19.25" customHeight="1">
      <c r="A522" s="1280"/>
      <c r="B522" s="1274" t="s">
        <v>143</v>
      </c>
      <c r="C522" s="1274"/>
      <c r="D522" s="1274" t="str">
        <f>IF(details!J34="","",details!J34)</f>
        <v/>
      </c>
      <c r="E522" s="1274"/>
      <c r="F522" s="1274"/>
      <c r="G522" s="1274"/>
      <c r="H522" s="1274"/>
      <c r="I522" s="1275"/>
    </row>
    <row r="523" spans="1:9" ht="19.25" customHeight="1">
      <c r="A523" s="1280"/>
      <c r="B523" s="1274" t="s">
        <v>144</v>
      </c>
      <c r="C523" s="1274"/>
      <c r="D523" s="1274" t="str">
        <f>(IF(details!K34="","",details!K34))</f>
        <v/>
      </c>
      <c r="E523" s="1274"/>
      <c r="F523" s="1274"/>
      <c r="G523" s="1274"/>
      <c r="H523" s="1274"/>
      <c r="I523" s="1275"/>
    </row>
    <row r="524" spans="1:9" ht="19.25" customHeight="1">
      <c r="A524" s="1280"/>
      <c r="B524" s="1274" t="s">
        <v>145</v>
      </c>
      <c r="C524" s="1274"/>
      <c r="D524" s="1274" t="str">
        <f>IF(details!L34="","",details!L34)</f>
        <v/>
      </c>
      <c r="E524" s="1274"/>
      <c r="F524" s="1274"/>
      <c r="G524" s="1274"/>
      <c r="H524" s="1274"/>
      <c r="I524" s="1275"/>
    </row>
    <row r="525" spans="1:9" ht="19.25" customHeight="1">
      <c r="A525" s="1280"/>
      <c r="B525" s="1274" t="s">
        <v>146</v>
      </c>
      <c r="C525" s="1274"/>
      <c r="D525" s="1278" t="str">
        <f>IF(details!H34="","",details!H34)</f>
        <v/>
      </c>
      <c r="E525" s="1278"/>
      <c r="F525" s="1278"/>
      <c r="G525" s="1278"/>
      <c r="H525" s="1278"/>
      <c r="I525" s="1279"/>
    </row>
    <row r="526" spans="1:9" ht="19.25" customHeight="1">
      <c r="A526" s="1280"/>
      <c r="B526" s="1274" t="s">
        <v>147</v>
      </c>
      <c r="C526" s="1274"/>
      <c r="D526" s="1274" t="str">
        <f>IF('statement of marks'!I34="","",'statement of marks'!I34)</f>
        <v/>
      </c>
      <c r="E526" s="1274"/>
      <c r="F526" s="1274"/>
      <c r="G526" s="1274"/>
      <c r="H526" s="1274"/>
      <c r="I526" s="1275"/>
    </row>
    <row r="527" spans="1:9" ht="19.25" customHeight="1">
      <c r="A527" s="1280"/>
      <c r="B527" s="1274" t="s">
        <v>103</v>
      </c>
      <c r="C527" s="1274"/>
      <c r="D527" s="1274" t="str">
        <f>IF(details!M34="","",details!M34)</f>
        <v/>
      </c>
      <c r="E527" s="1274"/>
      <c r="F527" s="1274"/>
      <c r="G527" s="1274"/>
      <c r="H527" s="1274"/>
      <c r="I527" s="1275"/>
    </row>
    <row r="528" spans="1:9" ht="19.25" customHeight="1">
      <c r="A528" s="1280"/>
      <c r="B528" s="1273"/>
      <c r="C528" s="1273"/>
      <c r="D528" s="63" t="s">
        <v>148</v>
      </c>
      <c r="E528" s="73" t="str">
        <f>F518</f>
        <v/>
      </c>
      <c r="F528" s="1274" t="str">
        <f>IF('statement of marks'!$C$3=8,"esa izkjafHkd f'k{kk ¼d{kk 8 rd½ iw.kZ dj yh gSA","")</f>
        <v/>
      </c>
      <c r="G528" s="1274"/>
      <c r="H528" s="1274"/>
      <c r="I528" s="1275"/>
    </row>
    <row r="529" spans="1:9" ht="19.25" customHeight="1">
      <c r="A529" s="1280"/>
      <c r="B529" s="72" t="s">
        <v>149</v>
      </c>
      <c r="C529" s="71">
        <f>details!$O$4</f>
        <v>42460</v>
      </c>
      <c r="D529" s="1277"/>
      <c r="E529" s="1277"/>
      <c r="F529" s="1271"/>
      <c r="G529" s="1271"/>
      <c r="H529" s="1271"/>
      <c r="I529" s="1272"/>
    </row>
    <row r="530" spans="1:9" ht="19.25" customHeight="1">
      <c r="A530" s="1280"/>
      <c r="B530" s="64"/>
      <c r="C530" s="1276" t="s">
        <v>150</v>
      </c>
      <c r="D530" s="1276"/>
      <c r="E530" s="1276"/>
      <c r="F530" s="63"/>
      <c r="G530" s="1276" t="s">
        <v>152</v>
      </c>
      <c r="H530" s="1276"/>
      <c r="I530" s="1286"/>
    </row>
    <row r="531" spans="1:9" ht="19.25" customHeight="1">
      <c r="A531" s="1280"/>
      <c r="B531" s="64"/>
      <c r="C531" s="62" t="str">
        <f>IF(details!$K$3="B.E.O.","Cykd",IF(details!$K$3="D.E.O.","ftyk",""))</f>
        <v>ftyk</v>
      </c>
      <c r="D531" s="63" t="s">
        <v>174</v>
      </c>
      <c r="E531" s="72" t="str">
        <f>IF(details!$M$3="SECONDARY","ek/;fed",IF(details!$M$3="ELEMENTaRY","izkjfEHkd",""))</f>
        <v>ek/;fed</v>
      </c>
      <c r="F531" s="62" t="s">
        <v>153</v>
      </c>
      <c r="G531" s="1276" t="str">
        <f>details!$F$4</f>
        <v>Jh jk/ks';ke tk'kh</v>
      </c>
      <c r="H531" s="1276"/>
      <c r="I531" s="1286"/>
    </row>
    <row r="532" spans="1:9" ht="19.25" customHeight="1" thickBot="1">
      <c r="A532" s="1281"/>
      <c r="B532" s="66"/>
      <c r="C532" s="1292" t="s">
        <v>163</v>
      </c>
      <c r="D532" s="1292"/>
      <c r="E532" s="1292"/>
      <c r="F532" s="69" t="s">
        <v>163</v>
      </c>
      <c r="G532" s="1290"/>
      <c r="H532" s="1290"/>
      <c r="I532" s="1291"/>
    </row>
    <row r="533" spans="1:9" ht="19.25" customHeight="1" thickTop="1">
      <c r="A533" s="1282" t="s">
        <v>47</v>
      </c>
      <c r="B533" s="1283"/>
      <c r="C533" s="1283"/>
      <c r="D533" s="1283"/>
      <c r="E533" s="1283"/>
      <c r="F533" s="1283"/>
      <c r="G533" s="1283"/>
      <c r="H533" s="1283"/>
      <c r="I533" s="1284"/>
    </row>
    <row r="534" spans="1:9" ht="19.25" customHeight="1">
      <c r="A534" s="1285" t="str">
        <f>IF(details!$M$3="SECONDARY","¼ek/;fed f'k{kk½",IF(details!$M$3="ELEMENTaRY","¼izkjfEHkd f'k{kk½"))</f>
        <v>¼ek/;fed f'k{kk½</v>
      </c>
      <c r="B534" s="1276"/>
      <c r="C534" s="1276"/>
      <c r="D534" s="1276"/>
      <c r="E534" s="1276"/>
      <c r="F534" s="1276"/>
      <c r="G534" s="1276"/>
      <c r="H534" s="1276"/>
      <c r="I534" s="1286"/>
    </row>
    <row r="535" spans="1:9" ht="19.25" customHeight="1">
      <c r="A535" s="1287" t="s">
        <v>139</v>
      </c>
      <c r="B535" s="1288"/>
      <c r="C535" s="1288"/>
      <c r="D535" s="1288"/>
      <c r="E535" s="1288"/>
      <c r="F535" s="1288"/>
      <c r="G535" s="1288"/>
      <c r="H535" s="1288"/>
      <c r="I535" s="1289"/>
    </row>
    <row r="536" spans="1:9" ht="19.25" customHeight="1">
      <c r="A536" s="1285" t="s">
        <v>140</v>
      </c>
      <c r="B536" s="1276"/>
      <c r="C536" s="1276"/>
      <c r="D536" s="1276"/>
      <c r="E536" s="1276"/>
      <c r="F536" s="1276"/>
      <c r="G536" s="1276"/>
      <c r="H536" s="1276"/>
      <c r="I536" s="1286"/>
    </row>
    <row r="537" spans="1:9" ht="19.25" customHeight="1">
      <c r="A537" s="68"/>
      <c r="B537" s="1276"/>
      <c r="C537" s="1276"/>
      <c r="D537" s="1276"/>
      <c r="E537" s="62" t="s">
        <v>162</v>
      </c>
      <c r="F537" s="75" t="str">
        <f>IF(AND('statement of marks'!$C$3=8,'statement of marks'!HD7="mRrh.kZ"),'statement of marks'!$H$3,"")</f>
        <v/>
      </c>
      <c r="G537" s="1276"/>
      <c r="H537" s="1276"/>
      <c r="I537" s="1286"/>
    </row>
    <row r="538" spans="1:9" ht="19.25" customHeight="1">
      <c r="A538" s="1280"/>
      <c r="B538" s="72" t="s">
        <v>154</v>
      </c>
      <c r="C538" s="72" t="s">
        <v>141</v>
      </c>
      <c r="D538" s="1274" t="s">
        <v>158</v>
      </c>
      <c r="E538" s="1274"/>
      <c r="F538" s="1274"/>
      <c r="G538" s="234" t="s">
        <v>175</v>
      </c>
      <c r="H538" s="234" t="s">
        <v>159</v>
      </c>
      <c r="I538" s="237" t="str">
        <f>'statement of marks'!$J$3</f>
        <v xml:space="preserve">fo|ky; dk Mk;l dksM+ </v>
      </c>
    </row>
    <row r="539" spans="1:9" ht="19.25" customHeight="1">
      <c r="A539" s="1280"/>
      <c r="B539" s="63" t="str">
        <f>details!$I$3</f>
        <v>fpRrkSM+x&lt;+</v>
      </c>
      <c r="C539" s="63" t="str">
        <f>details!$F$3</f>
        <v>fuEckgsM+k</v>
      </c>
      <c r="D539" s="1274" t="str">
        <f>details!$A$1</f>
        <v>jk- ck- ek/;fed fo|ky; uohu] fuEckgsM+k</v>
      </c>
      <c r="E539" s="1274"/>
      <c r="F539" s="1274"/>
      <c r="G539" s="73" t="str">
        <f>IF(details!F35="","",details!F35)</f>
        <v/>
      </c>
      <c r="H539" s="73" t="str">
        <f>IF(details!D35="","",details!D35)</f>
        <v/>
      </c>
      <c r="I539" s="74" t="str">
        <f>details!$K$1</f>
        <v xml:space="preserve">08291009401   </v>
      </c>
    </row>
    <row r="540" spans="1:9" ht="19.25" customHeight="1">
      <c r="A540" s="1280"/>
      <c r="B540" s="1274" t="s">
        <v>142</v>
      </c>
      <c r="C540" s="1274"/>
      <c r="D540" s="1274"/>
      <c r="E540" s="1274"/>
      <c r="F540" s="1274"/>
      <c r="G540" s="1274"/>
      <c r="H540" s="1274"/>
      <c r="I540" s="1275"/>
    </row>
    <row r="541" spans="1:9" ht="19.25" customHeight="1">
      <c r="A541" s="1280"/>
      <c r="B541" s="1274" t="s">
        <v>143</v>
      </c>
      <c r="C541" s="1274"/>
      <c r="D541" s="1274" t="str">
        <f>IF(details!J35="","",details!J35)</f>
        <v/>
      </c>
      <c r="E541" s="1274"/>
      <c r="F541" s="1274"/>
      <c r="G541" s="1274"/>
      <c r="H541" s="1274"/>
      <c r="I541" s="1275"/>
    </row>
    <row r="542" spans="1:9" ht="19.25" customHeight="1">
      <c r="A542" s="1280"/>
      <c r="B542" s="1274" t="s">
        <v>144</v>
      </c>
      <c r="C542" s="1274"/>
      <c r="D542" s="1274" t="str">
        <f>(IF(details!K35="","",details!K35))</f>
        <v/>
      </c>
      <c r="E542" s="1274"/>
      <c r="F542" s="1274"/>
      <c r="G542" s="1274"/>
      <c r="H542" s="1274"/>
      <c r="I542" s="1275"/>
    </row>
    <row r="543" spans="1:9" ht="19.25" customHeight="1">
      <c r="A543" s="1280"/>
      <c r="B543" s="1274" t="s">
        <v>145</v>
      </c>
      <c r="C543" s="1274"/>
      <c r="D543" s="1274" t="str">
        <f>IF(details!L35="","",details!L35)</f>
        <v/>
      </c>
      <c r="E543" s="1274"/>
      <c r="F543" s="1274"/>
      <c r="G543" s="1274"/>
      <c r="H543" s="1274"/>
      <c r="I543" s="1275"/>
    </row>
    <row r="544" spans="1:9" ht="19.25" customHeight="1">
      <c r="A544" s="1280"/>
      <c r="B544" s="1274" t="s">
        <v>146</v>
      </c>
      <c r="C544" s="1274"/>
      <c r="D544" s="1278" t="str">
        <f>IF(details!H35="","",details!H35)</f>
        <v/>
      </c>
      <c r="E544" s="1278"/>
      <c r="F544" s="1278"/>
      <c r="G544" s="1278"/>
      <c r="H544" s="1278"/>
      <c r="I544" s="1279"/>
    </row>
    <row r="545" spans="1:9" ht="19.25" customHeight="1">
      <c r="A545" s="1280"/>
      <c r="B545" s="1274" t="s">
        <v>147</v>
      </c>
      <c r="C545" s="1274"/>
      <c r="D545" s="1274" t="str">
        <f>IF('statement of marks'!I35="","",'statement of marks'!I35)</f>
        <v/>
      </c>
      <c r="E545" s="1274"/>
      <c r="F545" s="1274"/>
      <c r="G545" s="1274"/>
      <c r="H545" s="1274"/>
      <c r="I545" s="1275"/>
    </row>
    <row r="546" spans="1:9" ht="19.25" customHeight="1">
      <c r="A546" s="1280"/>
      <c r="B546" s="1274" t="s">
        <v>103</v>
      </c>
      <c r="C546" s="1274"/>
      <c r="D546" s="1274" t="str">
        <f>IF(details!M35="","",details!M35)</f>
        <v/>
      </c>
      <c r="E546" s="1274"/>
      <c r="F546" s="1274"/>
      <c r="G546" s="1274"/>
      <c r="H546" s="1274"/>
      <c r="I546" s="1275"/>
    </row>
    <row r="547" spans="1:9" ht="19.25" customHeight="1">
      <c r="A547" s="1280"/>
      <c r="B547" s="1273"/>
      <c r="C547" s="1273"/>
      <c r="D547" s="63" t="s">
        <v>148</v>
      </c>
      <c r="E547" s="73" t="str">
        <f>F537</f>
        <v/>
      </c>
      <c r="F547" s="1274" t="str">
        <f>IF('statement of marks'!$C$3=8,"esa izkjafHkd f'k{kk ¼d{kk 8 rd½ iw.kZ dj yh gSA","")</f>
        <v/>
      </c>
      <c r="G547" s="1274"/>
      <c r="H547" s="1274"/>
      <c r="I547" s="1275"/>
    </row>
    <row r="548" spans="1:9" ht="19.25" customHeight="1">
      <c r="A548" s="1280"/>
      <c r="B548" s="72" t="s">
        <v>149</v>
      </c>
      <c r="C548" s="71">
        <f>details!$O$4</f>
        <v>42460</v>
      </c>
      <c r="D548" s="1277"/>
      <c r="E548" s="1277"/>
      <c r="F548" s="1271"/>
      <c r="G548" s="1271"/>
      <c r="H548" s="1271"/>
      <c r="I548" s="1272"/>
    </row>
    <row r="549" spans="1:9" ht="19.25" customHeight="1">
      <c r="A549" s="1280"/>
      <c r="B549" s="64"/>
      <c r="C549" s="1276" t="s">
        <v>150</v>
      </c>
      <c r="D549" s="1276"/>
      <c r="E549" s="1276"/>
      <c r="F549" s="63"/>
      <c r="G549" s="1276" t="s">
        <v>152</v>
      </c>
      <c r="H549" s="1276"/>
      <c r="I549" s="1286"/>
    </row>
    <row r="550" spans="1:9" ht="19.25" customHeight="1">
      <c r="A550" s="1280"/>
      <c r="B550" s="64"/>
      <c r="C550" s="62" t="str">
        <f>IF(details!$K$3="B.E.O.","Cykd",IF(details!$K$3="D.E.O.","ftyk",""))</f>
        <v>ftyk</v>
      </c>
      <c r="D550" s="63" t="s">
        <v>174</v>
      </c>
      <c r="E550" s="72" t="str">
        <f>IF(details!$M$3="SECONDARY","ek/;fed",IF(details!$M$3="ELEMENTaRY","izkjfEHkd",""))</f>
        <v>ek/;fed</v>
      </c>
      <c r="F550" s="62" t="s">
        <v>153</v>
      </c>
      <c r="G550" s="1276" t="str">
        <f>details!$F$4</f>
        <v>Jh jk/ks';ke tk'kh</v>
      </c>
      <c r="H550" s="1276"/>
      <c r="I550" s="1286"/>
    </row>
    <row r="551" spans="1:9" ht="19.25" customHeight="1" thickBot="1">
      <c r="A551" s="1281"/>
      <c r="B551" s="66"/>
      <c r="C551" s="1292" t="s">
        <v>163</v>
      </c>
      <c r="D551" s="1292"/>
      <c r="E551" s="1292"/>
      <c r="F551" s="69" t="s">
        <v>163</v>
      </c>
      <c r="G551" s="1290"/>
      <c r="H551" s="1290"/>
      <c r="I551" s="1291"/>
    </row>
    <row r="552" spans="1:9" ht="19.25" customHeight="1" thickTop="1">
      <c r="A552" s="1282" t="s">
        <v>47</v>
      </c>
      <c r="B552" s="1283"/>
      <c r="C552" s="1283"/>
      <c r="D552" s="1283"/>
      <c r="E552" s="1283"/>
      <c r="F552" s="1283"/>
      <c r="G552" s="1283"/>
      <c r="H552" s="1283"/>
      <c r="I552" s="1284"/>
    </row>
    <row r="553" spans="1:9" ht="19.25" customHeight="1">
      <c r="A553" s="1285" t="str">
        <f>IF(details!$M$3="SECONDARY","¼ek/;fed f'k{kk½",IF(details!$M$3="ELEMENTaRY","¼izkjfEHkd f'k{kk½"))</f>
        <v>¼ek/;fed f'k{kk½</v>
      </c>
      <c r="B553" s="1276"/>
      <c r="C553" s="1276"/>
      <c r="D553" s="1276"/>
      <c r="E553" s="1276"/>
      <c r="F553" s="1276"/>
      <c r="G553" s="1276"/>
      <c r="H553" s="1276"/>
      <c r="I553" s="1286"/>
    </row>
    <row r="554" spans="1:9" ht="19.25" customHeight="1">
      <c r="A554" s="1287" t="s">
        <v>139</v>
      </c>
      <c r="B554" s="1288"/>
      <c r="C554" s="1288"/>
      <c r="D554" s="1288"/>
      <c r="E554" s="1288"/>
      <c r="F554" s="1288"/>
      <c r="G554" s="1288"/>
      <c r="H554" s="1288"/>
      <c r="I554" s="1289"/>
    </row>
    <row r="555" spans="1:9" ht="19.25" customHeight="1">
      <c r="A555" s="1285" t="s">
        <v>140</v>
      </c>
      <c r="B555" s="1276"/>
      <c r="C555" s="1276"/>
      <c r="D555" s="1276"/>
      <c r="E555" s="1276"/>
      <c r="F555" s="1276"/>
      <c r="G555" s="1276"/>
      <c r="H555" s="1276"/>
      <c r="I555" s="1286"/>
    </row>
    <row r="556" spans="1:9" ht="19.25" customHeight="1">
      <c r="A556" s="68"/>
      <c r="B556" s="1276"/>
      <c r="C556" s="1276"/>
      <c r="D556" s="1276"/>
      <c r="E556" s="62" t="s">
        <v>162</v>
      </c>
      <c r="F556" s="75" t="str">
        <f>IF(AND('statement of marks'!$C$3=8,'statement of marks'!HD7="mRrh.kZ"),'statement of marks'!$H$3,"")</f>
        <v/>
      </c>
      <c r="G556" s="1276"/>
      <c r="H556" s="1276"/>
      <c r="I556" s="1286"/>
    </row>
    <row r="557" spans="1:9" ht="19.25" customHeight="1">
      <c r="A557" s="1280"/>
      <c r="B557" s="72" t="s">
        <v>154</v>
      </c>
      <c r="C557" s="72" t="s">
        <v>141</v>
      </c>
      <c r="D557" s="1274" t="s">
        <v>158</v>
      </c>
      <c r="E557" s="1274"/>
      <c r="F557" s="1274"/>
      <c r="G557" s="234" t="s">
        <v>175</v>
      </c>
      <c r="H557" s="234" t="s">
        <v>159</v>
      </c>
      <c r="I557" s="237" t="str">
        <f>'statement of marks'!$J$3</f>
        <v xml:space="preserve">fo|ky; dk Mk;l dksM+ </v>
      </c>
    </row>
    <row r="558" spans="1:9" ht="19.25" customHeight="1">
      <c r="A558" s="1280"/>
      <c r="B558" s="63" t="str">
        <f>details!$I$3</f>
        <v>fpRrkSM+x&lt;+</v>
      </c>
      <c r="C558" s="63" t="str">
        <f>details!$F$3</f>
        <v>fuEckgsM+k</v>
      </c>
      <c r="D558" s="1274" t="str">
        <f>details!$A$1</f>
        <v>jk- ck- ek/;fed fo|ky; uohu] fuEckgsM+k</v>
      </c>
      <c r="E558" s="1274"/>
      <c r="F558" s="1274"/>
      <c r="G558" s="73" t="str">
        <f>IF(details!F36="","",details!F36)</f>
        <v/>
      </c>
      <c r="H558" s="73" t="str">
        <f>IF(details!D36="","",details!D36)</f>
        <v/>
      </c>
      <c r="I558" s="74" t="str">
        <f>details!$K$1</f>
        <v xml:space="preserve">08291009401   </v>
      </c>
    </row>
    <row r="559" spans="1:9" ht="19.25" customHeight="1">
      <c r="A559" s="1280"/>
      <c r="B559" s="1274" t="s">
        <v>142</v>
      </c>
      <c r="C559" s="1274"/>
      <c r="D559" s="1274"/>
      <c r="E559" s="1274"/>
      <c r="F559" s="1274"/>
      <c r="G559" s="1274"/>
      <c r="H559" s="1274"/>
      <c r="I559" s="1275"/>
    </row>
    <row r="560" spans="1:9" ht="19.25" customHeight="1">
      <c r="A560" s="1280"/>
      <c r="B560" s="1274" t="s">
        <v>143</v>
      </c>
      <c r="C560" s="1274"/>
      <c r="D560" s="1274" t="str">
        <f>IF(details!J36="","",details!J36)</f>
        <v/>
      </c>
      <c r="E560" s="1274"/>
      <c r="F560" s="1274"/>
      <c r="G560" s="1274"/>
      <c r="H560" s="1274"/>
      <c r="I560" s="1275"/>
    </row>
    <row r="561" spans="1:9" ht="19.25" customHeight="1">
      <c r="A561" s="1280"/>
      <c r="B561" s="1274" t="s">
        <v>144</v>
      </c>
      <c r="C561" s="1274"/>
      <c r="D561" s="1274" t="str">
        <f>(IF(details!K36="","",details!K36))</f>
        <v/>
      </c>
      <c r="E561" s="1274"/>
      <c r="F561" s="1274"/>
      <c r="G561" s="1274"/>
      <c r="H561" s="1274"/>
      <c r="I561" s="1275"/>
    </row>
    <row r="562" spans="1:9" ht="19.25" customHeight="1">
      <c r="A562" s="1280"/>
      <c r="B562" s="1274" t="s">
        <v>145</v>
      </c>
      <c r="C562" s="1274"/>
      <c r="D562" s="1274" t="str">
        <f>IF(details!L36="","",details!L36)</f>
        <v/>
      </c>
      <c r="E562" s="1274"/>
      <c r="F562" s="1274"/>
      <c r="G562" s="1274"/>
      <c r="H562" s="1274"/>
      <c r="I562" s="1275"/>
    </row>
    <row r="563" spans="1:9" ht="19.25" customHeight="1">
      <c r="A563" s="1280"/>
      <c r="B563" s="1274" t="s">
        <v>146</v>
      </c>
      <c r="C563" s="1274"/>
      <c r="D563" s="1278" t="str">
        <f>IF(details!H36="","",details!H36)</f>
        <v/>
      </c>
      <c r="E563" s="1278"/>
      <c r="F563" s="1278"/>
      <c r="G563" s="1278"/>
      <c r="H563" s="1278"/>
      <c r="I563" s="1279"/>
    </row>
    <row r="564" spans="1:9" ht="19.25" customHeight="1">
      <c r="A564" s="1280"/>
      <c r="B564" s="1274" t="s">
        <v>147</v>
      </c>
      <c r="C564" s="1274"/>
      <c r="D564" s="1274" t="str">
        <f>IF('statement of marks'!I36="","",'statement of marks'!I36)</f>
        <v/>
      </c>
      <c r="E564" s="1274"/>
      <c r="F564" s="1274"/>
      <c r="G564" s="1274"/>
      <c r="H564" s="1274"/>
      <c r="I564" s="1275"/>
    </row>
    <row r="565" spans="1:9" ht="19.25" customHeight="1">
      <c r="A565" s="1280"/>
      <c r="B565" s="1274" t="s">
        <v>103</v>
      </c>
      <c r="C565" s="1274"/>
      <c r="D565" s="1274" t="str">
        <f>IF(details!M36="","",details!M36)</f>
        <v/>
      </c>
      <c r="E565" s="1274"/>
      <c r="F565" s="1274"/>
      <c r="G565" s="1274"/>
      <c r="H565" s="1274"/>
      <c r="I565" s="1275"/>
    </row>
    <row r="566" spans="1:9" ht="19.25" customHeight="1">
      <c r="A566" s="1280"/>
      <c r="B566" s="1273"/>
      <c r="C566" s="1273"/>
      <c r="D566" s="63" t="s">
        <v>148</v>
      </c>
      <c r="E566" s="73" t="str">
        <f>F556</f>
        <v/>
      </c>
      <c r="F566" s="1274" t="str">
        <f>IF('statement of marks'!$C$3=8,"esa izkjafHkd f'k{kk ¼d{kk 8 rd½ iw.kZ dj yh gSA","")</f>
        <v/>
      </c>
      <c r="G566" s="1274"/>
      <c r="H566" s="1274"/>
      <c r="I566" s="1275"/>
    </row>
    <row r="567" spans="1:9" ht="19.25" customHeight="1">
      <c r="A567" s="1280"/>
      <c r="B567" s="72" t="s">
        <v>149</v>
      </c>
      <c r="C567" s="71">
        <f>details!$O$4</f>
        <v>42460</v>
      </c>
      <c r="D567" s="1277"/>
      <c r="E567" s="1277"/>
      <c r="F567" s="1271"/>
      <c r="G567" s="1271"/>
      <c r="H567" s="1271"/>
      <c r="I567" s="1272"/>
    </row>
    <row r="568" spans="1:9" ht="19.25" customHeight="1">
      <c r="A568" s="1280"/>
      <c r="B568" s="64"/>
      <c r="C568" s="1276" t="s">
        <v>150</v>
      </c>
      <c r="D568" s="1276"/>
      <c r="E568" s="1276"/>
      <c r="F568" s="63"/>
      <c r="G568" s="1276" t="s">
        <v>152</v>
      </c>
      <c r="H568" s="1276"/>
      <c r="I568" s="1286"/>
    </row>
    <row r="569" spans="1:9" ht="19.25" customHeight="1">
      <c r="A569" s="1280"/>
      <c r="B569" s="64"/>
      <c r="C569" s="62" t="str">
        <f>IF(details!$K$3="B.E.O.","Cykd",IF(details!$K$3="D.E.O.","ftyk",""))</f>
        <v>ftyk</v>
      </c>
      <c r="D569" s="63" t="s">
        <v>174</v>
      </c>
      <c r="E569" s="72" t="str">
        <f>IF(details!$M$3="SECONDARY","ek/;fed",IF(details!$M$3="ELEMENTaRY","izkjfEHkd",""))</f>
        <v>ek/;fed</v>
      </c>
      <c r="F569" s="62" t="s">
        <v>153</v>
      </c>
      <c r="G569" s="1276" t="str">
        <f>details!$F$4</f>
        <v>Jh jk/ks';ke tk'kh</v>
      </c>
      <c r="H569" s="1276"/>
      <c r="I569" s="1286"/>
    </row>
    <row r="570" spans="1:9" ht="19.25" customHeight="1" thickBot="1">
      <c r="A570" s="1281"/>
      <c r="B570" s="66"/>
      <c r="C570" s="1292" t="s">
        <v>163</v>
      </c>
      <c r="D570" s="1292"/>
      <c r="E570" s="1292"/>
      <c r="F570" s="69" t="s">
        <v>163</v>
      </c>
      <c r="G570" s="1290"/>
      <c r="H570" s="1290"/>
      <c r="I570" s="1291"/>
    </row>
    <row r="571" spans="1:9" ht="19.25" customHeight="1" thickTop="1">
      <c r="A571" s="1282" t="s">
        <v>47</v>
      </c>
      <c r="B571" s="1283"/>
      <c r="C571" s="1283"/>
      <c r="D571" s="1283"/>
      <c r="E571" s="1283"/>
      <c r="F571" s="1283"/>
      <c r="G571" s="1283"/>
      <c r="H571" s="1283"/>
      <c r="I571" s="1284"/>
    </row>
    <row r="572" spans="1:9" ht="19.25" customHeight="1">
      <c r="A572" s="1285" t="str">
        <f>IF(details!$M$3="SECONDARY","¼ek/;fed f'k{kk½",IF(details!$M$3="ELEMENTaRY","¼izkjfEHkd f'k{kk½"))</f>
        <v>¼ek/;fed f'k{kk½</v>
      </c>
      <c r="B572" s="1276"/>
      <c r="C572" s="1276"/>
      <c r="D572" s="1276"/>
      <c r="E572" s="1276"/>
      <c r="F572" s="1276"/>
      <c r="G572" s="1276"/>
      <c r="H572" s="1276"/>
      <c r="I572" s="1286"/>
    </row>
    <row r="573" spans="1:9" ht="19.25" customHeight="1">
      <c r="A573" s="1287" t="s">
        <v>139</v>
      </c>
      <c r="B573" s="1288"/>
      <c r="C573" s="1288"/>
      <c r="D573" s="1288"/>
      <c r="E573" s="1288"/>
      <c r="F573" s="1288"/>
      <c r="G573" s="1288"/>
      <c r="H573" s="1288"/>
      <c r="I573" s="1289"/>
    </row>
    <row r="574" spans="1:9" ht="19.25" customHeight="1">
      <c r="A574" s="1285" t="s">
        <v>140</v>
      </c>
      <c r="B574" s="1276"/>
      <c r="C574" s="1276"/>
      <c r="D574" s="1276"/>
      <c r="E574" s="1276"/>
      <c r="F574" s="1276"/>
      <c r="G574" s="1276"/>
      <c r="H574" s="1276"/>
      <c r="I574" s="1286"/>
    </row>
    <row r="575" spans="1:9" ht="19.25" customHeight="1">
      <c r="A575" s="68"/>
      <c r="B575" s="1276"/>
      <c r="C575" s="1276"/>
      <c r="D575" s="1276"/>
      <c r="E575" s="62" t="s">
        <v>162</v>
      </c>
      <c r="F575" s="75" t="str">
        <f>IF(AND('statement of marks'!$C$3=8,'statement of marks'!HD7="mRrh.kZ"),'statement of marks'!$H$3,"")</f>
        <v/>
      </c>
      <c r="G575" s="1276"/>
      <c r="H575" s="1276"/>
      <c r="I575" s="1286"/>
    </row>
    <row r="576" spans="1:9" ht="19.25" customHeight="1">
      <c r="A576" s="1280"/>
      <c r="B576" s="72" t="s">
        <v>154</v>
      </c>
      <c r="C576" s="72" t="s">
        <v>141</v>
      </c>
      <c r="D576" s="1274" t="s">
        <v>158</v>
      </c>
      <c r="E576" s="1274"/>
      <c r="F576" s="1274"/>
      <c r="G576" s="234" t="s">
        <v>175</v>
      </c>
      <c r="H576" s="234" t="s">
        <v>159</v>
      </c>
      <c r="I576" s="237" t="str">
        <f>'statement of marks'!$J$3</f>
        <v xml:space="preserve">fo|ky; dk Mk;l dksM+ </v>
      </c>
    </row>
    <row r="577" spans="1:9" ht="19.25" customHeight="1">
      <c r="A577" s="1280"/>
      <c r="B577" s="63" t="str">
        <f>details!$I$3</f>
        <v>fpRrkSM+x&lt;+</v>
      </c>
      <c r="C577" s="63" t="str">
        <f>details!$F$3</f>
        <v>fuEckgsM+k</v>
      </c>
      <c r="D577" s="1274" t="str">
        <f>details!$A$1</f>
        <v>jk- ck- ek/;fed fo|ky; uohu] fuEckgsM+k</v>
      </c>
      <c r="E577" s="1274"/>
      <c r="F577" s="1274"/>
      <c r="G577" s="73" t="str">
        <f>IF(details!F37="","",details!F37)</f>
        <v/>
      </c>
      <c r="H577" s="73" t="str">
        <f>IF(details!D37="","",details!D37)</f>
        <v/>
      </c>
      <c r="I577" s="74" t="str">
        <f>details!$K$1</f>
        <v xml:space="preserve">08291009401   </v>
      </c>
    </row>
    <row r="578" spans="1:9" ht="19.25" customHeight="1">
      <c r="A578" s="1280"/>
      <c r="B578" s="1274" t="s">
        <v>142</v>
      </c>
      <c r="C578" s="1274"/>
      <c r="D578" s="1274"/>
      <c r="E578" s="1274"/>
      <c r="F578" s="1274"/>
      <c r="G578" s="1274"/>
      <c r="H578" s="1274"/>
      <c r="I578" s="1275"/>
    </row>
    <row r="579" spans="1:9" ht="19.25" customHeight="1">
      <c r="A579" s="1280"/>
      <c r="B579" s="1274" t="s">
        <v>143</v>
      </c>
      <c r="C579" s="1274"/>
      <c r="D579" s="1274" t="str">
        <f>IF(details!J37="","",details!J37)</f>
        <v/>
      </c>
      <c r="E579" s="1274"/>
      <c r="F579" s="1274"/>
      <c r="G579" s="1274"/>
      <c r="H579" s="1274"/>
      <c r="I579" s="1275"/>
    </row>
    <row r="580" spans="1:9" ht="19.25" customHeight="1">
      <c r="A580" s="1280"/>
      <c r="B580" s="1274" t="s">
        <v>144</v>
      </c>
      <c r="C580" s="1274"/>
      <c r="D580" s="1274" t="str">
        <f>(IF(details!K37="","",details!K37))</f>
        <v/>
      </c>
      <c r="E580" s="1274"/>
      <c r="F580" s="1274"/>
      <c r="G580" s="1274"/>
      <c r="H580" s="1274"/>
      <c r="I580" s="1275"/>
    </row>
    <row r="581" spans="1:9" ht="19.25" customHeight="1">
      <c r="A581" s="1280"/>
      <c r="B581" s="1274" t="s">
        <v>145</v>
      </c>
      <c r="C581" s="1274"/>
      <c r="D581" s="1274" t="str">
        <f>IF(details!L37="","",details!L37)</f>
        <v/>
      </c>
      <c r="E581" s="1274"/>
      <c r="F581" s="1274"/>
      <c r="G581" s="1274"/>
      <c r="H581" s="1274"/>
      <c r="I581" s="1275"/>
    </row>
    <row r="582" spans="1:9" ht="19.25" customHeight="1">
      <c r="A582" s="1280"/>
      <c r="B582" s="1274" t="s">
        <v>146</v>
      </c>
      <c r="C582" s="1274"/>
      <c r="D582" s="1278" t="str">
        <f>IF(details!H37="","",details!H37)</f>
        <v/>
      </c>
      <c r="E582" s="1278"/>
      <c r="F582" s="1278"/>
      <c r="G582" s="1278"/>
      <c r="H582" s="1278"/>
      <c r="I582" s="1279"/>
    </row>
    <row r="583" spans="1:9" ht="19.25" customHeight="1">
      <c r="A583" s="1280"/>
      <c r="B583" s="1274" t="s">
        <v>147</v>
      </c>
      <c r="C583" s="1274"/>
      <c r="D583" s="1274" t="str">
        <f>IF('statement of marks'!I37="","",'statement of marks'!I37)</f>
        <v/>
      </c>
      <c r="E583" s="1274"/>
      <c r="F583" s="1274"/>
      <c r="G583" s="1274"/>
      <c r="H583" s="1274"/>
      <c r="I583" s="1275"/>
    </row>
    <row r="584" spans="1:9" ht="19.25" customHeight="1">
      <c r="A584" s="1280"/>
      <c r="B584" s="1274" t="s">
        <v>103</v>
      </c>
      <c r="C584" s="1274"/>
      <c r="D584" s="1274" t="str">
        <f>IF(details!M37="","",details!M37)</f>
        <v/>
      </c>
      <c r="E584" s="1274"/>
      <c r="F584" s="1274"/>
      <c r="G584" s="1274"/>
      <c r="H584" s="1274"/>
      <c r="I584" s="1275"/>
    </row>
    <row r="585" spans="1:9" ht="19.25" customHeight="1">
      <c r="A585" s="1280"/>
      <c r="B585" s="1273"/>
      <c r="C585" s="1273"/>
      <c r="D585" s="63" t="s">
        <v>148</v>
      </c>
      <c r="E585" s="73" t="str">
        <f>F575</f>
        <v/>
      </c>
      <c r="F585" s="1274" t="str">
        <f>IF('statement of marks'!$C$3=8,"esa izkjafHkd f'k{kk ¼d{kk 8 rd½ iw.kZ dj yh gSA","")</f>
        <v/>
      </c>
      <c r="G585" s="1274"/>
      <c r="H585" s="1274"/>
      <c r="I585" s="1275"/>
    </row>
    <row r="586" spans="1:9" ht="19.25" customHeight="1">
      <c r="A586" s="1280"/>
      <c r="B586" s="72" t="s">
        <v>149</v>
      </c>
      <c r="C586" s="71">
        <f>details!$O$4</f>
        <v>42460</v>
      </c>
      <c r="D586" s="1277"/>
      <c r="E586" s="1277"/>
      <c r="F586" s="1271"/>
      <c r="G586" s="1271"/>
      <c r="H586" s="1271"/>
      <c r="I586" s="1272"/>
    </row>
    <row r="587" spans="1:9" ht="19.25" customHeight="1">
      <c r="A587" s="1280"/>
      <c r="B587" s="64"/>
      <c r="C587" s="1276" t="s">
        <v>150</v>
      </c>
      <c r="D587" s="1276"/>
      <c r="E587" s="1276"/>
      <c r="F587" s="63"/>
      <c r="G587" s="1276" t="s">
        <v>152</v>
      </c>
      <c r="H587" s="1276"/>
      <c r="I587" s="1286"/>
    </row>
    <row r="588" spans="1:9" ht="19.25" customHeight="1">
      <c r="A588" s="1280"/>
      <c r="B588" s="64"/>
      <c r="C588" s="62" t="str">
        <f>IF(details!$K$3="B.E.O.","Cykd",IF(details!$K$3="D.E.O.","ftyk",""))</f>
        <v>ftyk</v>
      </c>
      <c r="D588" s="63" t="s">
        <v>174</v>
      </c>
      <c r="E588" s="72" t="str">
        <f>IF(details!$M$3="SECONDARY","ek/;fed",IF(details!$M$3="ELEMENTaRY","izkjfEHkd",""))</f>
        <v>ek/;fed</v>
      </c>
      <c r="F588" s="62" t="s">
        <v>153</v>
      </c>
      <c r="G588" s="1276" t="str">
        <f>details!$F$4</f>
        <v>Jh jk/ks';ke tk'kh</v>
      </c>
      <c r="H588" s="1276"/>
      <c r="I588" s="1286"/>
    </row>
    <row r="589" spans="1:9" ht="19.25" customHeight="1" thickBot="1">
      <c r="A589" s="1281"/>
      <c r="B589" s="66"/>
      <c r="C589" s="1292" t="s">
        <v>163</v>
      </c>
      <c r="D589" s="1292"/>
      <c r="E589" s="1292"/>
      <c r="F589" s="69" t="s">
        <v>163</v>
      </c>
      <c r="G589" s="1290"/>
      <c r="H589" s="1290"/>
      <c r="I589" s="1291"/>
    </row>
    <row r="590" spans="1:9" ht="19.25" customHeight="1" thickTop="1">
      <c r="A590" s="1282" t="s">
        <v>47</v>
      </c>
      <c r="B590" s="1283"/>
      <c r="C590" s="1283"/>
      <c r="D590" s="1283"/>
      <c r="E590" s="1283"/>
      <c r="F590" s="1283"/>
      <c r="G590" s="1283"/>
      <c r="H590" s="1283"/>
      <c r="I590" s="1284"/>
    </row>
    <row r="591" spans="1:9" ht="19.25" customHeight="1">
      <c r="A591" s="1285" t="str">
        <f>IF(details!$M$3="SECONDARY","¼ek/;fed f'k{kk½",IF(details!$M$3="ELEMENTaRY","¼izkjfEHkd f'k{kk½"))</f>
        <v>¼ek/;fed f'k{kk½</v>
      </c>
      <c r="B591" s="1276"/>
      <c r="C591" s="1276"/>
      <c r="D591" s="1276"/>
      <c r="E591" s="1276"/>
      <c r="F591" s="1276"/>
      <c r="G591" s="1276"/>
      <c r="H591" s="1276"/>
      <c r="I591" s="1286"/>
    </row>
    <row r="592" spans="1:9" ht="19.25" customHeight="1">
      <c r="A592" s="1287" t="s">
        <v>139</v>
      </c>
      <c r="B592" s="1288"/>
      <c r="C592" s="1288"/>
      <c r="D592" s="1288"/>
      <c r="E592" s="1288"/>
      <c r="F592" s="1288"/>
      <c r="G592" s="1288"/>
      <c r="H592" s="1288"/>
      <c r="I592" s="1289"/>
    </row>
    <row r="593" spans="1:9" ht="19.25" customHeight="1">
      <c r="A593" s="1285" t="s">
        <v>140</v>
      </c>
      <c r="B593" s="1276"/>
      <c r="C593" s="1276"/>
      <c r="D593" s="1276"/>
      <c r="E593" s="1276"/>
      <c r="F593" s="1276"/>
      <c r="G593" s="1276"/>
      <c r="H593" s="1276"/>
      <c r="I593" s="1286"/>
    </row>
    <row r="594" spans="1:9" ht="19.25" customHeight="1">
      <c r="A594" s="68"/>
      <c r="B594" s="1276"/>
      <c r="C594" s="1276"/>
      <c r="D594" s="1276"/>
      <c r="E594" s="62" t="s">
        <v>162</v>
      </c>
      <c r="F594" s="75" t="str">
        <f>IF(AND('statement of marks'!$C$3=8,'statement of marks'!HD7="mRrh.kZ"),'statement of marks'!$H$3,"")</f>
        <v/>
      </c>
      <c r="G594" s="1276"/>
      <c r="H594" s="1276"/>
      <c r="I594" s="1286"/>
    </row>
    <row r="595" spans="1:9" ht="19.25" customHeight="1">
      <c r="A595" s="1280"/>
      <c r="B595" s="72" t="s">
        <v>154</v>
      </c>
      <c r="C595" s="72" t="s">
        <v>141</v>
      </c>
      <c r="D595" s="1274" t="s">
        <v>158</v>
      </c>
      <c r="E595" s="1274"/>
      <c r="F595" s="1274"/>
      <c r="G595" s="234" t="s">
        <v>175</v>
      </c>
      <c r="H595" s="234" t="s">
        <v>159</v>
      </c>
      <c r="I595" s="237" t="str">
        <f>'statement of marks'!$J$3</f>
        <v xml:space="preserve">fo|ky; dk Mk;l dksM+ </v>
      </c>
    </row>
    <row r="596" spans="1:9" ht="19.25" customHeight="1">
      <c r="A596" s="1280"/>
      <c r="B596" s="63" t="str">
        <f>details!$I$3</f>
        <v>fpRrkSM+x&lt;+</v>
      </c>
      <c r="C596" s="63" t="str">
        <f>details!$F$3</f>
        <v>fuEckgsM+k</v>
      </c>
      <c r="D596" s="1274" t="str">
        <f>details!$A$1</f>
        <v>jk- ck- ek/;fed fo|ky; uohu] fuEckgsM+k</v>
      </c>
      <c r="E596" s="1274"/>
      <c r="F596" s="1274"/>
      <c r="G596" s="73" t="str">
        <f>IF(details!F38="","",details!F38)</f>
        <v/>
      </c>
      <c r="H596" s="73" t="str">
        <f>IF(details!D38="","",details!D38)</f>
        <v/>
      </c>
      <c r="I596" s="74" t="str">
        <f>details!$K$1</f>
        <v xml:space="preserve">08291009401   </v>
      </c>
    </row>
    <row r="597" spans="1:9" ht="19.25" customHeight="1">
      <c r="A597" s="1280"/>
      <c r="B597" s="1274" t="s">
        <v>142</v>
      </c>
      <c r="C597" s="1274"/>
      <c r="D597" s="1274"/>
      <c r="E597" s="1274"/>
      <c r="F597" s="1274"/>
      <c r="G597" s="1274"/>
      <c r="H597" s="1274"/>
      <c r="I597" s="1275"/>
    </row>
    <row r="598" spans="1:9" ht="19.25" customHeight="1">
      <c r="A598" s="1280"/>
      <c r="B598" s="1274" t="s">
        <v>143</v>
      </c>
      <c r="C598" s="1274"/>
      <c r="D598" s="1274" t="str">
        <f>IF(details!J38="","",details!J38)</f>
        <v/>
      </c>
      <c r="E598" s="1274"/>
      <c r="F598" s="1274"/>
      <c r="G598" s="1274"/>
      <c r="H598" s="1274"/>
      <c r="I598" s="1275"/>
    </row>
    <row r="599" spans="1:9" ht="19.25" customHeight="1">
      <c r="A599" s="1280"/>
      <c r="B599" s="1274" t="s">
        <v>144</v>
      </c>
      <c r="C599" s="1274"/>
      <c r="D599" s="1274" t="str">
        <f>(IF(details!K38="","",details!K38))</f>
        <v/>
      </c>
      <c r="E599" s="1274"/>
      <c r="F599" s="1274"/>
      <c r="G599" s="1274"/>
      <c r="H599" s="1274"/>
      <c r="I599" s="1275"/>
    </row>
    <row r="600" spans="1:9" ht="19.25" customHeight="1">
      <c r="A600" s="1280"/>
      <c r="B600" s="1274" t="s">
        <v>145</v>
      </c>
      <c r="C600" s="1274"/>
      <c r="D600" s="1274" t="str">
        <f>IF(details!L38="","",details!L38)</f>
        <v/>
      </c>
      <c r="E600" s="1274"/>
      <c r="F600" s="1274"/>
      <c r="G600" s="1274"/>
      <c r="H600" s="1274"/>
      <c r="I600" s="1275"/>
    </row>
    <row r="601" spans="1:9" ht="19.25" customHeight="1">
      <c r="A601" s="1280"/>
      <c r="B601" s="1274" t="s">
        <v>146</v>
      </c>
      <c r="C601" s="1274"/>
      <c r="D601" s="1278" t="str">
        <f>IF(details!H38="","",details!H38)</f>
        <v/>
      </c>
      <c r="E601" s="1278"/>
      <c r="F601" s="1278"/>
      <c r="G601" s="1278"/>
      <c r="H601" s="1278"/>
      <c r="I601" s="1279"/>
    </row>
    <row r="602" spans="1:9" ht="19.25" customHeight="1">
      <c r="A602" s="1280"/>
      <c r="B602" s="1274" t="s">
        <v>147</v>
      </c>
      <c r="C602" s="1274"/>
      <c r="D602" s="1274" t="str">
        <f>IF('statement of marks'!I38="","",'statement of marks'!I38)</f>
        <v/>
      </c>
      <c r="E602" s="1274"/>
      <c r="F602" s="1274"/>
      <c r="G602" s="1274"/>
      <c r="H602" s="1274"/>
      <c r="I602" s="1275"/>
    </row>
    <row r="603" spans="1:9" ht="19.25" customHeight="1">
      <c r="A603" s="1280"/>
      <c r="B603" s="1274" t="s">
        <v>103</v>
      </c>
      <c r="C603" s="1274"/>
      <c r="D603" s="1274" t="str">
        <f>IF(details!M38="","",details!M38)</f>
        <v/>
      </c>
      <c r="E603" s="1274"/>
      <c r="F603" s="1274"/>
      <c r="G603" s="1274"/>
      <c r="H603" s="1274"/>
      <c r="I603" s="1275"/>
    </row>
    <row r="604" spans="1:9" ht="19.25" customHeight="1">
      <c r="A604" s="1280"/>
      <c r="B604" s="1273"/>
      <c r="C604" s="1273"/>
      <c r="D604" s="63" t="s">
        <v>148</v>
      </c>
      <c r="E604" s="73" t="str">
        <f>F594</f>
        <v/>
      </c>
      <c r="F604" s="1274" t="str">
        <f>IF('statement of marks'!$C$3=8,"esa izkjafHkd f'k{kk ¼d{kk 8 rd½ iw.kZ dj yh gSA","")</f>
        <v/>
      </c>
      <c r="G604" s="1274"/>
      <c r="H604" s="1274"/>
      <c r="I604" s="1275"/>
    </row>
    <row r="605" spans="1:9" ht="19.25" customHeight="1">
      <c r="A605" s="1280"/>
      <c r="B605" s="72" t="s">
        <v>149</v>
      </c>
      <c r="C605" s="71">
        <f>details!$O$4</f>
        <v>42460</v>
      </c>
      <c r="D605" s="1277"/>
      <c r="E605" s="1277"/>
      <c r="F605" s="1271"/>
      <c r="G605" s="1271"/>
      <c r="H605" s="1271"/>
      <c r="I605" s="1272"/>
    </row>
    <row r="606" spans="1:9" ht="19.25" customHeight="1">
      <c r="A606" s="1280"/>
      <c r="B606" s="64"/>
      <c r="C606" s="1276" t="s">
        <v>150</v>
      </c>
      <c r="D606" s="1276"/>
      <c r="E606" s="1276"/>
      <c r="F606" s="63"/>
      <c r="G606" s="1276" t="s">
        <v>152</v>
      </c>
      <c r="H606" s="1276"/>
      <c r="I606" s="1286"/>
    </row>
    <row r="607" spans="1:9" ht="19.25" customHeight="1">
      <c r="A607" s="1280"/>
      <c r="B607" s="64"/>
      <c r="C607" s="62" t="str">
        <f>IF(details!$K$3="B.E.O.","Cykd",IF(details!$K$3="D.E.O.","ftyk",""))</f>
        <v>ftyk</v>
      </c>
      <c r="D607" s="63" t="s">
        <v>174</v>
      </c>
      <c r="E607" s="72" t="str">
        <f>IF(details!$M$3="SECONDARY","ek/;fed",IF(details!$M$3="ELEMENTaRY","izkjfEHkd",""))</f>
        <v>ek/;fed</v>
      </c>
      <c r="F607" s="62" t="s">
        <v>153</v>
      </c>
      <c r="G607" s="1276" t="str">
        <f>details!$F$4</f>
        <v>Jh jk/ks';ke tk'kh</v>
      </c>
      <c r="H607" s="1276"/>
      <c r="I607" s="1286"/>
    </row>
    <row r="608" spans="1:9" ht="19.25" customHeight="1" thickBot="1">
      <c r="A608" s="1281"/>
      <c r="B608" s="66"/>
      <c r="C608" s="1292" t="s">
        <v>163</v>
      </c>
      <c r="D608" s="1292"/>
      <c r="E608" s="1292"/>
      <c r="F608" s="69" t="s">
        <v>163</v>
      </c>
      <c r="G608" s="1290"/>
      <c r="H608" s="1290"/>
      <c r="I608" s="1291"/>
    </row>
    <row r="609" spans="1:9" ht="19.25" customHeight="1" thickTop="1">
      <c r="A609" s="1282" t="s">
        <v>47</v>
      </c>
      <c r="B609" s="1283"/>
      <c r="C609" s="1283"/>
      <c r="D609" s="1283"/>
      <c r="E609" s="1283"/>
      <c r="F609" s="1283"/>
      <c r="G609" s="1283"/>
      <c r="H609" s="1283"/>
      <c r="I609" s="1284"/>
    </row>
    <row r="610" spans="1:9" ht="19.25" customHeight="1">
      <c r="A610" s="1285" t="str">
        <f>IF(details!$M$3="SECONDARY","¼ek/;fed f'k{kk½",IF(details!$M$3="ELEMENTaRY","¼izkjfEHkd f'k{kk½"))</f>
        <v>¼ek/;fed f'k{kk½</v>
      </c>
      <c r="B610" s="1276"/>
      <c r="C610" s="1276"/>
      <c r="D610" s="1276"/>
      <c r="E610" s="1276"/>
      <c r="F610" s="1276"/>
      <c r="G610" s="1276"/>
      <c r="H610" s="1276"/>
      <c r="I610" s="1286"/>
    </row>
    <row r="611" spans="1:9" ht="19.25" customHeight="1">
      <c r="A611" s="1287" t="s">
        <v>139</v>
      </c>
      <c r="B611" s="1288"/>
      <c r="C611" s="1288"/>
      <c r="D611" s="1288"/>
      <c r="E611" s="1288"/>
      <c r="F611" s="1288"/>
      <c r="G611" s="1288"/>
      <c r="H611" s="1288"/>
      <c r="I611" s="1289"/>
    </row>
    <row r="612" spans="1:9" ht="19.25" customHeight="1">
      <c r="A612" s="1285" t="s">
        <v>140</v>
      </c>
      <c r="B612" s="1276"/>
      <c r="C612" s="1276"/>
      <c r="D612" s="1276"/>
      <c r="E612" s="1276"/>
      <c r="F612" s="1276"/>
      <c r="G612" s="1276"/>
      <c r="H612" s="1276"/>
      <c r="I612" s="1286"/>
    </row>
    <row r="613" spans="1:9" ht="19.25" customHeight="1">
      <c r="A613" s="68"/>
      <c r="B613" s="1276"/>
      <c r="C613" s="1276"/>
      <c r="D613" s="1276"/>
      <c r="E613" s="62" t="s">
        <v>162</v>
      </c>
      <c r="F613" s="75" t="str">
        <f>IF(AND('statement of marks'!$C$3=8,'statement of marks'!HD7="mRrh.kZ"),'statement of marks'!$H$3,"")</f>
        <v/>
      </c>
      <c r="G613" s="1276"/>
      <c r="H613" s="1276"/>
      <c r="I613" s="1286"/>
    </row>
    <row r="614" spans="1:9" ht="19.25" customHeight="1">
      <c r="A614" s="1280"/>
      <c r="B614" s="72" t="s">
        <v>154</v>
      </c>
      <c r="C614" s="72" t="s">
        <v>141</v>
      </c>
      <c r="D614" s="1274" t="s">
        <v>158</v>
      </c>
      <c r="E614" s="1274"/>
      <c r="F614" s="1274"/>
      <c r="G614" s="234" t="s">
        <v>175</v>
      </c>
      <c r="H614" s="234" t="s">
        <v>159</v>
      </c>
      <c r="I614" s="237" t="str">
        <f>'statement of marks'!$J$3</f>
        <v xml:space="preserve">fo|ky; dk Mk;l dksM+ </v>
      </c>
    </row>
    <row r="615" spans="1:9" ht="19.25" customHeight="1">
      <c r="A615" s="1280"/>
      <c r="B615" s="63" t="str">
        <f>details!$I$3</f>
        <v>fpRrkSM+x&lt;+</v>
      </c>
      <c r="C615" s="63" t="str">
        <f>details!$F$3</f>
        <v>fuEckgsM+k</v>
      </c>
      <c r="D615" s="1274" t="str">
        <f>details!$A$1</f>
        <v>jk- ck- ek/;fed fo|ky; uohu] fuEckgsM+k</v>
      </c>
      <c r="E615" s="1274"/>
      <c r="F615" s="1274"/>
      <c r="G615" s="73" t="str">
        <f>IF(details!F39="","",details!F39)</f>
        <v/>
      </c>
      <c r="H615" s="73" t="str">
        <f>IF(details!D39="","",details!D39)</f>
        <v/>
      </c>
      <c r="I615" s="74" t="str">
        <f>details!$K$1</f>
        <v xml:space="preserve">08291009401   </v>
      </c>
    </row>
    <row r="616" spans="1:9" ht="19.25" customHeight="1">
      <c r="A616" s="1280"/>
      <c r="B616" s="1274" t="s">
        <v>142</v>
      </c>
      <c r="C616" s="1274"/>
      <c r="D616" s="1274"/>
      <c r="E616" s="1274"/>
      <c r="F616" s="1274"/>
      <c r="G616" s="1274"/>
      <c r="H616" s="1274"/>
      <c r="I616" s="1275"/>
    </row>
    <row r="617" spans="1:9" ht="19.25" customHeight="1">
      <c r="A617" s="1280"/>
      <c r="B617" s="1274" t="s">
        <v>143</v>
      </c>
      <c r="C617" s="1274"/>
      <c r="D617" s="1274" t="str">
        <f>IF(details!J39="","",details!J39)</f>
        <v/>
      </c>
      <c r="E617" s="1274"/>
      <c r="F617" s="1274"/>
      <c r="G617" s="1274"/>
      <c r="H617" s="1274"/>
      <c r="I617" s="1275"/>
    </row>
    <row r="618" spans="1:9" ht="19.25" customHeight="1">
      <c r="A618" s="1280"/>
      <c r="B618" s="1274" t="s">
        <v>144</v>
      </c>
      <c r="C618" s="1274"/>
      <c r="D618" s="1274" t="str">
        <f>(IF(details!K39="","",details!K39))</f>
        <v/>
      </c>
      <c r="E618" s="1274"/>
      <c r="F618" s="1274"/>
      <c r="G618" s="1274"/>
      <c r="H618" s="1274"/>
      <c r="I618" s="1275"/>
    </row>
    <row r="619" spans="1:9" ht="19.25" customHeight="1">
      <c r="A619" s="1280"/>
      <c r="B619" s="1274" t="s">
        <v>145</v>
      </c>
      <c r="C619" s="1274"/>
      <c r="D619" s="1274" t="str">
        <f>IF(details!L39="","",details!L39)</f>
        <v/>
      </c>
      <c r="E619" s="1274"/>
      <c r="F619" s="1274"/>
      <c r="G619" s="1274"/>
      <c r="H619" s="1274"/>
      <c r="I619" s="1275"/>
    </row>
    <row r="620" spans="1:9" ht="19.25" customHeight="1">
      <c r="A620" s="1280"/>
      <c r="B620" s="1274" t="s">
        <v>146</v>
      </c>
      <c r="C620" s="1274"/>
      <c r="D620" s="1278" t="str">
        <f>IF(details!H39="","",details!H39)</f>
        <v/>
      </c>
      <c r="E620" s="1278"/>
      <c r="F620" s="1278"/>
      <c r="G620" s="1278"/>
      <c r="H620" s="1278"/>
      <c r="I620" s="1279"/>
    </row>
    <row r="621" spans="1:9" ht="19.25" customHeight="1">
      <c r="A621" s="1280"/>
      <c r="B621" s="1274" t="s">
        <v>147</v>
      </c>
      <c r="C621" s="1274"/>
      <c r="D621" s="1274" t="str">
        <f>IF('statement of marks'!I39="","",'statement of marks'!I39)</f>
        <v/>
      </c>
      <c r="E621" s="1274"/>
      <c r="F621" s="1274"/>
      <c r="G621" s="1274"/>
      <c r="H621" s="1274"/>
      <c r="I621" s="1275"/>
    </row>
    <row r="622" spans="1:9" ht="19.25" customHeight="1">
      <c r="A622" s="1280"/>
      <c r="B622" s="1274" t="s">
        <v>103</v>
      </c>
      <c r="C622" s="1274"/>
      <c r="D622" s="1274" t="str">
        <f>IF(details!M39="","",details!M39)</f>
        <v/>
      </c>
      <c r="E622" s="1274"/>
      <c r="F622" s="1274"/>
      <c r="G622" s="1274"/>
      <c r="H622" s="1274"/>
      <c r="I622" s="1275"/>
    </row>
    <row r="623" spans="1:9" ht="19.25" customHeight="1">
      <c r="A623" s="1280"/>
      <c r="B623" s="1273"/>
      <c r="C623" s="1273"/>
      <c r="D623" s="63" t="s">
        <v>148</v>
      </c>
      <c r="E623" s="73" t="str">
        <f>F613</f>
        <v/>
      </c>
      <c r="F623" s="1274" t="str">
        <f>IF('statement of marks'!$C$3=8,"esa izkjafHkd f'k{kk ¼d{kk 8 rd½ iw.kZ dj yh gSA","")</f>
        <v/>
      </c>
      <c r="G623" s="1274"/>
      <c r="H623" s="1274"/>
      <c r="I623" s="1275"/>
    </row>
    <row r="624" spans="1:9" ht="19.25" customHeight="1">
      <c r="A624" s="1280"/>
      <c r="B624" s="72" t="s">
        <v>149</v>
      </c>
      <c r="C624" s="71">
        <f>details!$O$4</f>
        <v>42460</v>
      </c>
      <c r="D624" s="1277"/>
      <c r="E624" s="1277"/>
      <c r="F624" s="1271"/>
      <c r="G624" s="1271"/>
      <c r="H624" s="1271"/>
      <c r="I624" s="1272"/>
    </row>
    <row r="625" spans="1:9" ht="19.25" customHeight="1">
      <c r="A625" s="1280"/>
      <c r="B625" s="64"/>
      <c r="C625" s="1276" t="s">
        <v>150</v>
      </c>
      <c r="D625" s="1276"/>
      <c r="E625" s="1276"/>
      <c r="F625" s="63"/>
      <c r="G625" s="1276" t="s">
        <v>152</v>
      </c>
      <c r="H625" s="1276"/>
      <c r="I625" s="1286"/>
    </row>
    <row r="626" spans="1:9" ht="19.25" customHeight="1">
      <c r="A626" s="1280"/>
      <c r="B626" s="64"/>
      <c r="C626" s="62" t="str">
        <f>IF(details!$K$3="B.E.O.","Cykd",IF(details!$K$3="D.E.O.","ftyk",""))</f>
        <v>ftyk</v>
      </c>
      <c r="D626" s="63" t="s">
        <v>174</v>
      </c>
      <c r="E626" s="72" t="str">
        <f>IF(details!$M$3="SECONDARY","ek/;fed",IF(details!$M$3="ELEMENTaRY","izkjfEHkd",""))</f>
        <v>ek/;fed</v>
      </c>
      <c r="F626" s="62" t="s">
        <v>153</v>
      </c>
      <c r="G626" s="1276" t="str">
        <f>details!$F$4</f>
        <v>Jh jk/ks';ke tk'kh</v>
      </c>
      <c r="H626" s="1276"/>
      <c r="I626" s="1286"/>
    </row>
    <row r="627" spans="1:9" ht="19.25" customHeight="1" thickBot="1">
      <c r="A627" s="1281"/>
      <c r="B627" s="66"/>
      <c r="C627" s="1292" t="s">
        <v>163</v>
      </c>
      <c r="D627" s="1292"/>
      <c r="E627" s="1292"/>
      <c r="F627" s="69" t="s">
        <v>163</v>
      </c>
      <c r="G627" s="1290"/>
      <c r="H627" s="1290"/>
      <c r="I627" s="1291"/>
    </row>
    <row r="628" spans="1:9" ht="19.25" customHeight="1" thickTop="1">
      <c r="A628" s="1282" t="s">
        <v>47</v>
      </c>
      <c r="B628" s="1283"/>
      <c r="C628" s="1283"/>
      <c r="D628" s="1283"/>
      <c r="E628" s="1283"/>
      <c r="F628" s="1283"/>
      <c r="G628" s="1283"/>
      <c r="H628" s="1283"/>
      <c r="I628" s="1284"/>
    </row>
    <row r="629" spans="1:9" ht="19.25" customHeight="1">
      <c r="A629" s="1285" t="str">
        <f>IF(details!$M$3="SECONDARY","¼ek/;fed f'k{kk½",IF(details!$M$3="ELEMENTaRY","¼izkjfEHkd f'k{kk½"))</f>
        <v>¼ek/;fed f'k{kk½</v>
      </c>
      <c r="B629" s="1276"/>
      <c r="C629" s="1276"/>
      <c r="D629" s="1276"/>
      <c r="E629" s="1276"/>
      <c r="F629" s="1276"/>
      <c r="G629" s="1276"/>
      <c r="H629" s="1276"/>
      <c r="I629" s="1286"/>
    </row>
    <row r="630" spans="1:9" ht="19.25" customHeight="1">
      <c r="A630" s="1287" t="s">
        <v>139</v>
      </c>
      <c r="B630" s="1288"/>
      <c r="C630" s="1288"/>
      <c r="D630" s="1288"/>
      <c r="E630" s="1288"/>
      <c r="F630" s="1288"/>
      <c r="G630" s="1288"/>
      <c r="H630" s="1288"/>
      <c r="I630" s="1289"/>
    </row>
    <row r="631" spans="1:9" ht="19.25" customHeight="1">
      <c r="A631" s="1285" t="s">
        <v>140</v>
      </c>
      <c r="B631" s="1276"/>
      <c r="C631" s="1276"/>
      <c r="D631" s="1276"/>
      <c r="E631" s="1276"/>
      <c r="F631" s="1276"/>
      <c r="G631" s="1276"/>
      <c r="H631" s="1276"/>
      <c r="I631" s="1286"/>
    </row>
    <row r="632" spans="1:9" ht="19.25" customHeight="1">
      <c r="A632" s="68"/>
      <c r="B632" s="1276"/>
      <c r="C632" s="1276"/>
      <c r="D632" s="1276"/>
      <c r="E632" s="62" t="s">
        <v>162</v>
      </c>
      <c r="F632" s="75" t="str">
        <f>IF(AND('statement of marks'!$C$3=8,'statement of marks'!HD7="mRrh.kZ"),'statement of marks'!$H$3,"")</f>
        <v/>
      </c>
      <c r="G632" s="1276"/>
      <c r="H632" s="1276"/>
      <c r="I632" s="1286"/>
    </row>
    <row r="633" spans="1:9" ht="19.25" customHeight="1">
      <c r="A633" s="1280"/>
      <c r="B633" s="72" t="s">
        <v>154</v>
      </c>
      <c r="C633" s="72" t="s">
        <v>141</v>
      </c>
      <c r="D633" s="1274" t="s">
        <v>158</v>
      </c>
      <c r="E633" s="1274"/>
      <c r="F633" s="1274"/>
      <c r="G633" s="234" t="s">
        <v>175</v>
      </c>
      <c r="H633" s="234" t="s">
        <v>159</v>
      </c>
      <c r="I633" s="237" t="str">
        <f>'statement of marks'!$J$3</f>
        <v xml:space="preserve">fo|ky; dk Mk;l dksM+ </v>
      </c>
    </row>
    <row r="634" spans="1:9" ht="19.25" customHeight="1">
      <c r="A634" s="1280"/>
      <c r="B634" s="63" t="str">
        <f>details!$I$3</f>
        <v>fpRrkSM+x&lt;+</v>
      </c>
      <c r="C634" s="63" t="str">
        <f>details!$F$3</f>
        <v>fuEckgsM+k</v>
      </c>
      <c r="D634" s="1274" t="str">
        <f>details!$A$1</f>
        <v>jk- ck- ek/;fed fo|ky; uohu] fuEckgsM+k</v>
      </c>
      <c r="E634" s="1274"/>
      <c r="F634" s="1274"/>
      <c r="G634" s="73" t="str">
        <f>IF(details!F40="","",details!F40)</f>
        <v/>
      </c>
      <c r="H634" s="73" t="str">
        <f>IF(details!D40="","",details!D40)</f>
        <v/>
      </c>
      <c r="I634" s="74" t="str">
        <f>details!$K$1</f>
        <v xml:space="preserve">08291009401   </v>
      </c>
    </row>
    <row r="635" spans="1:9" ht="19.25" customHeight="1">
      <c r="A635" s="1280"/>
      <c r="B635" s="1274" t="s">
        <v>142</v>
      </c>
      <c r="C635" s="1274"/>
      <c r="D635" s="1274"/>
      <c r="E635" s="1274"/>
      <c r="F635" s="1274"/>
      <c r="G635" s="1274"/>
      <c r="H635" s="1274"/>
      <c r="I635" s="1275"/>
    </row>
    <row r="636" spans="1:9" ht="19.25" customHeight="1">
      <c r="A636" s="1280"/>
      <c r="B636" s="1274" t="s">
        <v>143</v>
      </c>
      <c r="C636" s="1274"/>
      <c r="D636" s="1274" t="str">
        <f>IF(details!J40="","",details!J40)</f>
        <v/>
      </c>
      <c r="E636" s="1274"/>
      <c r="F636" s="1274"/>
      <c r="G636" s="1274"/>
      <c r="H636" s="1274"/>
      <c r="I636" s="1275"/>
    </row>
    <row r="637" spans="1:9" ht="19.25" customHeight="1">
      <c r="A637" s="1280"/>
      <c r="B637" s="1274" t="s">
        <v>144</v>
      </c>
      <c r="C637" s="1274"/>
      <c r="D637" s="1274" t="str">
        <f>(IF(details!K40="","",details!K40))</f>
        <v/>
      </c>
      <c r="E637" s="1274"/>
      <c r="F637" s="1274"/>
      <c r="G637" s="1274"/>
      <c r="H637" s="1274"/>
      <c r="I637" s="1275"/>
    </row>
    <row r="638" spans="1:9" ht="19.25" customHeight="1">
      <c r="A638" s="1280"/>
      <c r="B638" s="1274" t="s">
        <v>145</v>
      </c>
      <c r="C638" s="1274"/>
      <c r="D638" s="1274" t="str">
        <f>IF(details!L40="","",details!L40)</f>
        <v/>
      </c>
      <c r="E638" s="1274"/>
      <c r="F638" s="1274"/>
      <c r="G638" s="1274"/>
      <c r="H638" s="1274"/>
      <c r="I638" s="1275"/>
    </row>
    <row r="639" spans="1:9" ht="19.25" customHeight="1">
      <c r="A639" s="1280"/>
      <c r="B639" s="1274" t="s">
        <v>146</v>
      </c>
      <c r="C639" s="1274"/>
      <c r="D639" s="1278" t="str">
        <f>IF(details!H40="","",details!H40)</f>
        <v/>
      </c>
      <c r="E639" s="1278"/>
      <c r="F639" s="1278"/>
      <c r="G639" s="1278"/>
      <c r="H639" s="1278"/>
      <c r="I639" s="1279"/>
    </row>
    <row r="640" spans="1:9" ht="19.25" customHeight="1">
      <c r="A640" s="1280"/>
      <c r="B640" s="1274" t="s">
        <v>147</v>
      </c>
      <c r="C640" s="1274"/>
      <c r="D640" s="1274" t="str">
        <f>IF('statement of marks'!I40="","",'statement of marks'!I40)</f>
        <v/>
      </c>
      <c r="E640" s="1274"/>
      <c r="F640" s="1274"/>
      <c r="G640" s="1274"/>
      <c r="H640" s="1274"/>
      <c r="I640" s="1275"/>
    </row>
    <row r="641" spans="1:9" ht="19.25" customHeight="1">
      <c r="A641" s="1280"/>
      <c r="B641" s="1274" t="s">
        <v>103</v>
      </c>
      <c r="C641" s="1274"/>
      <c r="D641" s="1274" t="str">
        <f>IF(details!M40="","",details!M40)</f>
        <v/>
      </c>
      <c r="E641" s="1274"/>
      <c r="F641" s="1274"/>
      <c r="G641" s="1274"/>
      <c r="H641" s="1274"/>
      <c r="I641" s="1275"/>
    </row>
    <row r="642" spans="1:9" ht="19.25" customHeight="1">
      <c r="A642" s="1280"/>
      <c r="B642" s="1273"/>
      <c r="C642" s="1273"/>
      <c r="D642" s="63" t="s">
        <v>148</v>
      </c>
      <c r="E642" s="73" t="str">
        <f>F632</f>
        <v/>
      </c>
      <c r="F642" s="1274" t="str">
        <f>IF('statement of marks'!$C$3=8,"esa izkjafHkd f'k{kk ¼d{kk 8 rd½ iw.kZ dj yh gSA","")</f>
        <v/>
      </c>
      <c r="G642" s="1274"/>
      <c r="H642" s="1274"/>
      <c r="I642" s="1275"/>
    </row>
    <row r="643" spans="1:9" ht="19.25" customHeight="1">
      <c r="A643" s="1280"/>
      <c r="B643" s="72" t="s">
        <v>149</v>
      </c>
      <c r="C643" s="71">
        <f>details!$O$4</f>
        <v>42460</v>
      </c>
      <c r="D643" s="1277"/>
      <c r="E643" s="1277"/>
      <c r="F643" s="1271"/>
      <c r="G643" s="1271"/>
      <c r="H643" s="1271"/>
      <c r="I643" s="1272"/>
    </row>
    <row r="644" spans="1:9" ht="19.25" customHeight="1">
      <c r="A644" s="1280"/>
      <c r="B644" s="64"/>
      <c r="C644" s="1276" t="s">
        <v>150</v>
      </c>
      <c r="D644" s="1276"/>
      <c r="E644" s="1276"/>
      <c r="F644" s="63"/>
      <c r="G644" s="1276" t="s">
        <v>152</v>
      </c>
      <c r="H644" s="1276"/>
      <c r="I644" s="1286"/>
    </row>
    <row r="645" spans="1:9" ht="19.25" customHeight="1">
      <c r="A645" s="1280"/>
      <c r="B645" s="64"/>
      <c r="C645" s="62" t="str">
        <f>IF(details!$K$3="B.E.O.","Cykd",IF(details!$K$3="D.E.O.","ftyk",""))</f>
        <v>ftyk</v>
      </c>
      <c r="D645" s="63" t="s">
        <v>174</v>
      </c>
      <c r="E645" s="72" t="str">
        <f>IF(details!$M$3="SECONDARY","ek/;fed",IF(details!$M$3="ELEMENTaRY","izkjfEHkd",""))</f>
        <v>ek/;fed</v>
      </c>
      <c r="F645" s="62" t="s">
        <v>153</v>
      </c>
      <c r="G645" s="1276" t="str">
        <f>details!$F$4</f>
        <v>Jh jk/ks';ke tk'kh</v>
      </c>
      <c r="H645" s="1276"/>
      <c r="I645" s="1286"/>
    </row>
    <row r="646" spans="1:9" ht="19.25" customHeight="1" thickBot="1">
      <c r="A646" s="1281"/>
      <c r="B646" s="66"/>
      <c r="C646" s="1292" t="s">
        <v>163</v>
      </c>
      <c r="D646" s="1292"/>
      <c r="E646" s="1292"/>
      <c r="F646" s="69" t="s">
        <v>163</v>
      </c>
      <c r="G646" s="1290"/>
      <c r="H646" s="1290"/>
      <c r="I646" s="1291"/>
    </row>
    <row r="647" spans="1:9" ht="19.25" customHeight="1" thickTop="1">
      <c r="A647" s="1282" t="s">
        <v>47</v>
      </c>
      <c r="B647" s="1283"/>
      <c r="C647" s="1283"/>
      <c r="D647" s="1283"/>
      <c r="E647" s="1283"/>
      <c r="F647" s="1283"/>
      <c r="G647" s="1283"/>
      <c r="H647" s="1283"/>
      <c r="I647" s="1284"/>
    </row>
    <row r="648" spans="1:9" ht="19.25" customHeight="1">
      <c r="A648" s="1285" t="str">
        <f>IF(details!$M$3="SECONDARY","¼ek/;fed f'k{kk½",IF(details!$M$3="ELEMENTaRY","¼izkjfEHkd f'k{kk½"))</f>
        <v>¼ek/;fed f'k{kk½</v>
      </c>
      <c r="B648" s="1276"/>
      <c r="C648" s="1276"/>
      <c r="D648" s="1276"/>
      <c r="E648" s="1276"/>
      <c r="F648" s="1276"/>
      <c r="G648" s="1276"/>
      <c r="H648" s="1276"/>
      <c r="I648" s="1286"/>
    </row>
    <row r="649" spans="1:9" ht="19.25" customHeight="1">
      <c r="A649" s="1287" t="s">
        <v>139</v>
      </c>
      <c r="B649" s="1288"/>
      <c r="C649" s="1288"/>
      <c r="D649" s="1288"/>
      <c r="E649" s="1288"/>
      <c r="F649" s="1288"/>
      <c r="G649" s="1288"/>
      <c r="H649" s="1288"/>
      <c r="I649" s="1289"/>
    </row>
    <row r="650" spans="1:9" ht="19.25" customHeight="1">
      <c r="A650" s="1285" t="s">
        <v>140</v>
      </c>
      <c r="B650" s="1276"/>
      <c r="C650" s="1276"/>
      <c r="D650" s="1276"/>
      <c r="E650" s="1276"/>
      <c r="F650" s="1276"/>
      <c r="G650" s="1276"/>
      <c r="H650" s="1276"/>
      <c r="I650" s="1286"/>
    </row>
    <row r="651" spans="1:9" ht="19.25" customHeight="1">
      <c r="A651" s="68"/>
      <c r="B651" s="1276"/>
      <c r="C651" s="1276"/>
      <c r="D651" s="1276"/>
      <c r="E651" s="62" t="s">
        <v>162</v>
      </c>
      <c r="F651" s="75" t="str">
        <f>IF(AND('statement of marks'!$C$3=8,'statement of marks'!HD7="mRrh.kZ"),'statement of marks'!$H$3,"")</f>
        <v/>
      </c>
      <c r="G651" s="1276"/>
      <c r="H651" s="1276"/>
      <c r="I651" s="1286"/>
    </row>
    <row r="652" spans="1:9" ht="19.25" customHeight="1">
      <c r="A652" s="1280"/>
      <c r="B652" s="72" t="s">
        <v>154</v>
      </c>
      <c r="C652" s="72" t="s">
        <v>141</v>
      </c>
      <c r="D652" s="1274" t="s">
        <v>158</v>
      </c>
      <c r="E652" s="1274"/>
      <c r="F652" s="1274"/>
      <c r="G652" s="234" t="s">
        <v>175</v>
      </c>
      <c r="H652" s="234" t="s">
        <v>159</v>
      </c>
      <c r="I652" s="237" t="str">
        <f>'statement of marks'!$J$3</f>
        <v xml:space="preserve">fo|ky; dk Mk;l dksM+ </v>
      </c>
    </row>
    <row r="653" spans="1:9" ht="19.25" customHeight="1">
      <c r="A653" s="1280"/>
      <c r="B653" s="63" t="str">
        <f>details!$I$3</f>
        <v>fpRrkSM+x&lt;+</v>
      </c>
      <c r="C653" s="63" t="str">
        <f>details!$F$3</f>
        <v>fuEckgsM+k</v>
      </c>
      <c r="D653" s="1274" t="str">
        <f>details!$A$1</f>
        <v>jk- ck- ek/;fed fo|ky; uohu] fuEckgsM+k</v>
      </c>
      <c r="E653" s="1274"/>
      <c r="F653" s="1274"/>
      <c r="G653" s="73" t="str">
        <f>IF(details!F41="","",details!F41)</f>
        <v/>
      </c>
      <c r="H653" s="73" t="str">
        <f>IF(details!D41="","",details!D41)</f>
        <v/>
      </c>
      <c r="I653" s="74" t="str">
        <f>details!$K$1</f>
        <v xml:space="preserve">08291009401   </v>
      </c>
    </row>
    <row r="654" spans="1:9" ht="19.25" customHeight="1">
      <c r="A654" s="1280"/>
      <c r="B654" s="1274" t="s">
        <v>142</v>
      </c>
      <c r="C654" s="1274"/>
      <c r="D654" s="1274"/>
      <c r="E654" s="1274"/>
      <c r="F654" s="1274"/>
      <c r="G654" s="1274"/>
      <c r="H654" s="1274"/>
      <c r="I654" s="1275"/>
    </row>
    <row r="655" spans="1:9" ht="19.25" customHeight="1">
      <c r="A655" s="1280"/>
      <c r="B655" s="1274" t="s">
        <v>143</v>
      </c>
      <c r="C655" s="1274"/>
      <c r="D655" s="1274" t="str">
        <f>IF(details!J41="","",details!J41)</f>
        <v/>
      </c>
      <c r="E655" s="1274"/>
      <c r="F655" s="1274"/>
      <c r="G655" s="1274"/>
      <c r="H655" s="1274"/>
      <c r="I655" s="1275"/>
    </row>
    <row r="656" spans="1:9" ht="19.25" customHeight="1">
      <c r="A656" s="1280"/>
      <c r="B656" s="1274" t="s">
        <v>144</v>
      </c>
      <c r="C656" s="1274"/>
      <c r="D656" s="1274" t="str">
        <f>(IF(details!K41="","",details!K41))</f>
        <v/>
      </c>
      <c r="E656" s="1274"/>
      <c r="F656" s="1274"/>
      <c r="G656" s="1274"/>
      <c r="H656" s="1274"/>
      <c r="I656" s="1275"/>
    </row>
    <row r="657" spans="1:9" ht="19.25" customHeight="1">
      <c r="A657" s="1280"/>
      <c r="B657" s="1274" t="s">
        <v>145</v>
      </c>
      <c r="C657" s="1274"/>
      <c r="D657" s="1274" t="str">
        <f>IF(details!L41="","",details!L41)</f>
        <v/>
      </c>
      <c r="E657" s="1274"/>
      <c r="F657" s="1274"/>
      <c r="G657" s="1274"/>
      <c r="H657" s="1274"/>
      <c r="I657" s="1275"/>
    </row>
    <row r="658" spans="1:9" ht="19.25" customHeight="1">
      <c r="A658" s="1280"/>
      <c r="B658" s="1274" t="s">
        <v>146</v>
      </c>
      <c r="C658" s="1274"/>
      <c r="D658" s="1278" t="str">
        <f>IF(details!H41="","",details!H41)</f>
        <v/>
      </c>
      <c r="E658" s="1278"/>
      <c r="F658" s="1278"/>
      <c r="G658" s="1278"/>
      <c r="H658" s="1278"/>
      <c r="I658" s="1279"/>
    </row>
    <row r="659" spans="1:9" ht="19.25" customHeight="1">
      <c r="A659" s="1280"/>
      <c r="B659" s="1274" t="s">
        <v>147</v>
      </c>
      <c r="C659" s="1274"/>
      <c r="D659" s="1274" t="str">
        <f>IF('statement of marks'!I41="","",'statement of marks'!I41)</f>
        <v/>
      </c>
      <c r="E659" s="1274"/>
      <c r="F659" s="1274"/>
      <c r="G659" s="1274"/>
      <c r="H659" s="1274"/>
      <c r="I659" s="1275"/>
    </row>
    <row r="660" spans="1:9" ht="19.25" customHeight="1">
      <c r="A660" s="1280"/>
      <c r="B660" s="1274" t="s">
        <v>103</v>
      </c>
      <c r="C660" s="1274"/>
      <c r="D660" s="1274" t="str">
        <f>IF(details!M41="","",details!M41)</f>
        <v/>
      </c>
      <c r="E660" s="1274"/>
      <c r="F660" s="1274"/>
      <c r="G660" s="1274"/>
      <c r="H660" s="1274"/>
      <c r="I660" s="1275"/>
    </row>
    <row r="661" spans="1:9" ht="19.25" customHeight="1">
      <c r="A661" s="1280"/>
      <c r="B661" s="1273"/>
      <c r="C661" s="1273"/>
      <c r="D661" s="63" t="s">
        <v>148</v>
      </c>
      <c r="E661" s="73" t="str">
        <f>F651</f>
        <v/>
      </c>
      <c r="F661" s="1274" t="str">
        <f>IF('statement of marks'!$C$3=8,"esa izkjafHkd f'k{kk ¼d{kk 8 rd½ iw.kZ dj yh gSA","")</f>
        <v/>
      </c>
      <c r="G661" s="1274"/>
      <c r="H661" s="1274"/>
      <c r="I661" s="1275"/>
    </row>
    <row r="662" spans="1:9" ht="19.25" customHeight="1">
      <c r="A662" s="1280"/>
      <c r="B662" s="72" t="s">
        <v>149</v>
      </c>
      <c r="C662" s="71">
        <f>details!$O$4</f>
        <v>42460</v>
      </c>
      <c r="D662" s="1277"/>
      <c r="E662" s="1277"/>
      <c r="F662" s="1271"/>
      <c r="G662" s="1271"/>
      <c r="H662" s="1271"/>
      <c r="I662" s="1272"/>
    </row>
    <row r="663" spans="1:9" ht="19.25" customHeight="1">
      <c r="A663" s="1280"/>
      <c r="B663" s="64"/>
      <c r="C663" s="1276" t="s">
        <v>150</v>
      </c>
      <c r="D663" s="1276"/>
      <c r="E663" s="1276"/>
      <c r="F663" s="63"/>
      <c r="G663" s="1276" t="s">
        <v>152</v>
      </c>
      <c r="H663" s="1276"/>
      <c r="I663" s="1286"/>
    </row>
    <row r="664" spans="1:9" ht="19.25" customHeight="1">
      <c r="A664" s="1280"/>
      <c r="B664" s="64"/>
      <c r="C664" s="62" t="str">
        <f>IF(details!$K$3="B.E.O.","Cykd",IF(details!$K$3="D.E.O.","ftyk",""))</f>
        <v>ftyk</v>
      </c>
      <c r="D664" s="63" t="s">
        <v>174</v>
      </c>
      <c r="E664" s="72" t="str">
        <f>IF(details!$M$3="SECONDARY","ek/;fed",IF(details!$M$3="ELEMENTaRY","izkjfEHkd",""))</f>
        <v>ek/;fed</v>
      </c>
      <c r="F664" s="62" t="s">
        <v>153</v>
      </c>
      <c r="G664" s="1276" t="str">
        <f>details!$F$4</f>
        <v>Jh jk/ks';ke tk'kh</v>
      </c>
      <c r="H664" s="1276"/>
      <c r="I664" s="1286"/>
    </row>
    <row r="665" spans="1:9" ht="19.25" customHeight="1" thickBot="1">
      <c r="A665" s="1281"/>
      <c r="B665" s="66"/>
      <c r="C665" s="1292" t="s">
        <v>163</v>
      </c>
      <c r="D665" s="1292"/>
      <c r="E665" s="1292"/>
      <c r="F665" s="69" t="s">
        <v>163</v>
      </c>
      <c r="G665" s="1290"/>
      <c r="H665" s="1290"/>
      <c r="I665" s="1291"/>
    </row>
    <row r="666" spans="1:9" ht="19.25" customHeight="1" thickTop="1">
      <c r="A666" s="1282" t="s">
        <v>47</v>
      </c>
      <c r="B666" s="1283"/>
      <c r="C666" s="1283"/>
      <c r="D666" s="1283"/>
      <c r="E666" s="1283"/>
      <c r="F666" s="1283"/>
      <c r="G666" s="1283"/>
      <c r="H666" s="1283"/>
      <c r="I666" s="1284"/>
    </row>
    <row r="667" spans="1:9" ht="19.25" customHeight="1">
      <c r="A667" s="1285" t="str">
        <f>IF(details!$M$3="SECONDARY","¼ek/;fed f'k{kk½",IF(details!$M$3="ELEMENTaRY","¼izkjfEHkd f'k{kk½"))</f>
        <v>¼ek/;fed f'k{kk½</v>
      </c>
      <c r="B667" s="1276"/>
      <c r="C667" s="1276"/>
      <c r="D667" s="1276"/>
      <c r="E667" s="1276"/>
      <c r="F667" s="1276"/>
      <c r="G667" s="1276"/>
      <c r="H667" s="1276"/>
      <c r="I667" s="1286"/>
    </row>
    <row r="668" spans="1:9" ht="19.25" customHeight="1">
      <c r="A668" s="1287" t="s">
        <v>139</v>
      </c>
      <c r="B668" s="1288"/>
      <c r="C668" s="1288"/>
      <c r="D668" s="1288"/>
      <c r="E668" s="1288"/>
      <c r="F668" s="1288"/>
      <c r="G668" s="1288"/>
      <c r="H668" s="1288"/>
      <c r="I668" s="1289"/>
    </row>
    <row r="669" spans="1:9" ht="19.25" customHeight="1">
      <c r="A669" s="1285" t="s">
        <v>140</v>
      </c>
      <c r="B669" s="1276"/>
      <c r="C669" s="1276"/>
      <c r="D669" s="1276"/>
      <c r="E669" s="1276"/>
      <c r="F669" s="1276"/>
      <c r="G669" s="1276"/>
      <c r="H669" s="1276"/>
      <c r="I669" s="1286"/>
    </row>
    <row r="670" spans="1:9" ht="19.25" customHeight="1">
      <c r="A670" s="68"/>
      <c r="B670" s="1276"/>
      <c r="C670" s="1276"/>
      <c r="D670" s="1276"/>
      <c r="E670" s="62" t="s">
        <v>162</v>
      </c>
      <c r="F670" s="75" t="str">
        <f>IF(AND('statement of marks'!$C$3=8,'statement of marks'!HD7="mRrh.kZ"),'statement of marks'!$H$3,"")</f>
        <v/>
      </c>
      <c r="G670" s="1276"/>
      <c r="H670" s="1276"/>
      <c r="I670" s="1286"/>
    </row>
    <row r="671" spans="1:9" ht="19.25" customHeight="1">
      <c r="A671" s="1280"/>
      <c r="B671" s="72" t="s">
        <v>154</v>
      </c>
      <c r="C671" s="72" t="s">
        <v>141</v>
      </c>
      <c r="D671" s="1274" t="s">
        <v>158</v>
      </c>
      <c r="E671" s="1274"/>
      <c r="F671" s="1274"/>
      <c r="G671" s="234" t="s">
        <v>175</v>
      </c>
      <c r="H671" s="234" t="s">
        <v>159</v>
      </c>
      <c r="I671" s="237" t="str">
        <f>'statement of marks'!$J$3</f>
        <v xml:space="preserve">fo|ky; dk Mk;l dksM+ </v>
      </c>
    </row>
    <row r="672" spans="1:9" ht="19.25" customHeight="1">
      <c r="A672" s="1280"/>
      <c r="B672" s="63" t="str">
        <f>details!$I$3</f>
        <v>fpRrkSM+x&lt;+</v>
      </c>
      <c r="C672" s="63" t="str">
        <f>details!$F$3</f>
        <v>fuEckgsM+k</v>
      </c>
      <c r="D672" s="1274" t="str">
        <f>details!$A$1</f>
        <v>jk- ck- ek/;fed fo|ky; uohu] fuEckgsM+k</v>
      </c>
      <c r="E672" s="1274"/>
      <c r="F672" s="1274"/>
      <c r="G672" s="73" t="str">
        <f>IF(details!F42="","",details!F42)</f>
        <v/>
      </c>
      <c r="H672" s="73" t="str">
        <f>IF(details!D42="","",details!D42)</f>
        <v/>
      </c>
      <c r="I672" s="74" t="str">
        <f>details!$K$1</f>
        <v xml:space="preserve">08291009401   </v>
      </c>
    </row>
    <row r="673" spans="1:9" ht="19.25" customHeight="1">
      <c r="A673" s="1280"/>
      <c r="B673" s="1274" t="s">
        <v>142</v>
      </c>
      <c r="C673" s="1274"/>
      <c r="D673" s="1274"/>
      <c r="E673" s="1274"/>
      <c r="F673" s="1274"/>
      <c r="G673" s="1274"/>
      <c r="H673" s="1274"/>
      <c r="I673" s="1275"/>
    </row>
    <row r="674" spans="1:9" ht="19.25" customHeight="1">
      <c r="A674" s="1280"/>
      <c r="B674" s="1274" t="s">
        <v>143</v>
      </c>
      <c r="C674" s="1274"/>
      <c r="D674" s="1274" t="str">
        <f>IF(details!J42="","",details!J42)</f>
        <v/>
      </c>
      <c r="E674" s="1274"/>
      <c r="F674" s="1274"/>
      <c r="G674" s="1274"/>
      <c r="H674" s="1274"/>
      <c r="I674" s="1275"/>
    </row>
    <row r="675" spans="1:9" ht="19.25" customHeight="1">
      <c r="A675" s="1280"/>
      <c r="B675" s="1274" t="s">
        <v>144</v>
      </c>
      <c r="C675" s="1274"/>
      <c r="D675" s="1274" t="str">
        <f>(IF(details!K42="","",details!K42))</f>
        <v/>
      </c>
      <c r="E675" s="1274"/>
      <c r="F675" s="1274"/>
      <c r="G675" s="1274"/>
      <c r="H675" s="1274"/>
      <c r="I675" s="1275"/>
    </row>
    <row r="676" spans="1:9" ht="19.25" customHeight="1">
      <c r="A676" s="1280"/>
      <c r="B676" s="1274" t="s">
        <v>145</v>
      </c>
      <c r="C676" s="1274"/>
      <c r="D676" s="1274" t="str">
        <f>IF(details!L42="","",details!L42)</f>
        <v/>
      </c>
      <c r="E676" s="1274"/>
      <c r="F676" s="1274"/>
      <c r="G676" s="1274"/>
      <c r="H676" s="1274"/>
      <c r="I676" s="1275"/>
    </row>
    <row r="677" spans="1:9" ht="19.25" customHeight="1">
      <c r="A677" s="1280"/>
      <c r="B677" s="1274" t="s">
        <v>146</v>
      </c>
      <c r="C677" s="1274"/>
      <c r="D677" s="1278" t="str">
        <f>IF(details!H42="","",details!H42)</f>
        <v/>
      </c>
      <c r="E677" s="1278"/>
      <c r="F677" s="1278"/>
      <c r="G677" s="1278"/>
      <c r="H677" s="1278"/>
      <c r="I677" s="1279"/>
    </row>
    <row r="678" spans="1:9" ht="19.25" customHeight="1">
      <c r="A678" s="1280"/>
      <c r="B678" s="1274" t="s">
        <v>147</v>
      </c>
      <c r="C678" s="1274"/>
      <c r="D678" s="1274" t="str">
        <f>IF('statement of marks'!I42="","",'statement of marks'!I42)</f>
        <v/>
      </c>
      <c r="E678" s="1274"/>
      <c r="F678" s="1274"/>
      <c r="G678" s="1274"/>
      <c r="H678" s="1274"/>
      <c r="I678" s="1275"/>
    </row>
    <row r="679" spans="1:9" ht="19.25" customHeight="1">
      <c r="A679" s="1280"/>
      <c r="B679" s="1274" t="s">
        <v>103</v>
      </c>
      <c r="C679" s="1274"/>
      <c r="D679" s="1274" t="str">
        <f>IF(details!M42="","",details!M42)</f>
        <v/>
      </c>
      <c r="E679" s="1274"/>
      <c r="F679" s="1274"/>
      <c r="G679" s="1274"/>
      <c r="H679" s="1274"/>
      <c r="I679" s="1275"/>
    </row>
    <row r="680" spans="1:9" ht="19.25" customHeight="1">
      <c r="A680" s="1280"/>
      <c r="B680" s="1273"/>
      <c r="C680" s="1273"/>
      <c r="D680" s="63" t="s">
        <v>148</v>
      </c>
      <c r="E680" s="73" t="str">
        <f>F670</f>
        <v/>
      </c>
      <c r="F680" s="1274" t="str">
        <f>IF('statement of marks'!$C$3=8,"esa izkjafHkd f'k{kk ¼d{kk 8 rd½ iw.kZ dj yh gSA","")</f>
        <v/>
      </c>
      <c r="G680" s="1274"/>
      <c r="H680" s="1274"/>
      <c r="I680" s="1275"/>
    </row>
    <row r="681" spans="1:9" ht="19.25" customHeight="1">
      <c r="A681" s="1280"/>
      <c r="B681" s="72" t="s">
        <v>149</v>
      </c>
      <c r="C681" s="71">
        <f>details!$O$4</f>
        <v>42460</v>
      </c>
      <c r="D681" s="1277"/>
      <c r="E681" s="1277"/>
      <c r="F681" s="1271"/>
      <c r="G681" s="1271"/>
      <c r="H681" s="1271"/>
      <c r="I681" s="1272"/>
    </row>
    <row r="682" spans="1:9" ht="19.25" customHeight="1">
      <c r="A682" s="1280"/>
      <c r="B682" s="64"/>
      <c r="C682" s="1276" t="s">
        <v>150</v>
      </c>
      <c r="D682" s="1276"/>
      <c r="E682" s="1276"/>
      <c r="F682" s="63"/>
      <c r="G682" s="1276" t="s">
        <v>152</v>
      </c>
      <c r="H682" s="1276"/>
      <c r="I682" s="1286"/>
    </row>
    <row r="683" spans="1:9" ht="19.25" customHeight="1">
      <c r="A683" s="1280"/>
      <c r="B683" s="64"/>
      <c r="C683" s="62" t="str">
        <f>IF(details!$K$3="B.E.O.","Cykd",IF(details!$K$3="D.E.O.","ftyk",""))</f>
        <v>ftyk</v>
      </c>
      <c r="D683" s="63" t="s">
        <v>174</v>
      </c>
      <c r="E683" s="72" t="str">
        <f>IF(details!$M$3="SECONDARY","ek/;fed",IF(details!$M$3="ELEMENTaRY","izkjfEHkd",""))</f>
        <v>ek/;fed</v>
      </c>
      <c r="F683" s="62" t="s">
        <v>153</v>
      </c>
      <c r="G683" s="1276" t="str">
        <f>details!$F$4</f>
        <v>Jh jk/ks';ke tk'kh</v>
      </c>
      <c r="H683" s="1276"/>
      <c r="I683" s="1286"/>
    </row>
    <row r="684" spans="1:9" ht="19.25" customHeight="1" thickBot="1">
      <c r="A684" s="1281"/>
      <c r="B684" s="66"/>
      <c r="C684" s="1292" t="s">
        <v>163</v>
      </c>
      <c r="D684" s="1292"/>
      <c r="E684" s="1292"/>
      <c r="F684" s="69" t="s">
        <v>163</v>
      </c>
      <c r="G684" s="1290"/>
      <c r="H684" s="1290"/>
      <c r="I684" s="1291"/>
    </row>
    <row r="685" spans="1:9" ht="19.25" customHeight="1" thickTop="1">
      <c r="A685" s="1282" t="s">
        <v>47</v>
      </c>
      <c r="B685" s="1283"/>
      <c r="C685" s="1283"/>
      <c r="D685" s="1283"/>
      <c r="E685" s="1283"/>
      <c r="F685" s="1283"/>
      <c r="G685" s="1283"/>
      <c r="H685" s="1283"/>
      <c r="I685" s="1284"/>
    </row>
    <row r="686" spans="1:9" ht="19.25" customHeight="1">
      <c r="A686" s="1285" t="str">
        <f>IF(details!$M$3="SECONDARY","¼ek/;fed f'k{kk½",IF(details!$M$3="ELEMENTaRY","¼izkjfEHkd f'k{kk½"))</f>
        <v>¼ek/;fed f'k{kk½</v>
      </c>
      <c r="B686" s="1276"/>
      <c r="C686" s="1276"/>
      <c r="D686" s="1276"/>
      <c r="E686" s="1276"/>
      <c r="F686" s="1276"/>
      <c r="G686" s="1276"/>
      <c r="H686" s="1276"/>
      <c r="I686" s="1286"/>
    </row>
    <row r="687" spans="1:9" ht="19.25" customHeight="1">
      <c r="A687" s="1287" t="s">
        <v>139</v>
      </c>
      <c r="B687" s="1288"/>
      <c r="C687" s="1288"/>
      <c r="D687" s="1288"/>
      <c r="E687" s="1288"/>
      <c r="F687" s="1288"/>
      <c r="G687" s="1288"/>
      <c r="H687" s="1288"/>
      <c r="I687" s="1289"/>
    </row>
    <row r="688" spans="1:9" ht="19.25" customHeight="1">
      <c r="A688" s="1285" t="s">
        <v>140</v>
      </c>
      <c r="B688" s="1276"/>
      <c r="C688" s="1276"/>
      <c r="D688" s="1276"/>
      <c r="E688" s="1276"/>
      <c r="F688" s="1276"/>
      <c r="G688" s="1276"/>
      <c r="H688" s="1276"/>
      <c r="I688" s="1286"/>
    </row>
    <row r="689" spans="1:9" ht="19.25" customHeight="1">
      <c r="A689" s="68"/>
      <c r="B689" s="1276"/>
      <c r="C689" s="1276"/>
      <c r="D689" s="1276"/>
      <c r="E689" s="62" t="s">
        <v>162</v>
      </c>
      <c r="F689" s="75" t="str">
        <f>IF(AND('statement of marks'!$C$3=8,'statement of marks'!HD7="mRrh.kZ"),'statement of marks'!$H$3,"")</f>
        <v/>
      </c>
      <c r="G689" s="1276"/>
      <c r="H689" s="1276"/>
      <c r="I689" s="1286"/>
    </row>
    <row r="690" spans="1:9" ht="19.25" customHeight="1">
      <c r="A690" s="1280"/>
      <c r="B690" s="72" t="s">
        <v>154</v>
      </c>
      <c r="C690" s="72" t="s">
        <v>141</v>
      </c>
      <c r="D690" s="1274" t="s">
        <v>158</v>
      </c>
      <c r="E690" s="1274"/>
      <c r="F690" s="1274"/>
      <c r="G690" s="234" t="s">
        <v>175</v>
      </c>
      <c r="H690" s="234" t="s">
        <v>159</v>
      </c>
      <c r="I690" s="237" t="str">
        <f>'statement of marks'!$J$3</f>
        <v xml:space="preserve">fo|ky; dk Mk;l dksM+ </v>
      </c>
    </row>
    <row r="691" spans="1:9" ht="19.25" customHeight="1">
      <c r="A691" s="1280"/>
      <c r="B691" s="63" t="str">
        <f>details!$I$3</f>
        <v>fpRrkSM+x&lt;+</v>
      </c>
      <c r="C691" s="63" t="str">
        <f>details!$F$3</f>
        <v>fuEckgsM+k</v>
      </c>
      <c r="D691" s="1274" t="str">
        <f>details!$A$1</f>
        <v>jk- ck- ek/;fed fo|ky; uohu] fuEckgsM+k</v>
      </c>
      <c r="E691" s="1274"/>
      <c r="F691" s="1274"/>
      <c r="G691" s="73" t="str">
        <f>IF(details!F43="","",details!F43)</f>
        <v/>
      </c>
      <c r="H691" s="73" t="str">
        <f>IF(details!D43="","",details!D43)</f>
        <v/>
      </c>
      <c r="I691" s="74" t="str">
        <f>details!$K$1</f>
        <v xml:space="preserve">08291009401   </v>
      </c>
    </row>
    <row r="692" spans="1:9" ht="19.25" customHeight="1">
      <c r="A692" s="1280"/>
      <c r="B692" s="1274" t="s">
        <v>142</v>
      </c>
      <c r="C692" s="1274"/>
      <c r="D692" s="1274"/>
      <c r="E692" s="1274"/>
      <c r="F692" s="1274"/>
      <c r="G692" s="1274"/>
      <c r="H692" s="1274"/>
      <c r="I692" s="1275"/>
    </row>
    <row r="693" spans="1:9" ht="19.25" customHeight="1">
      <c r="A693" s="1280"/>
      <c r="B693" s="1274" t="s">
        <v>143</v>
      </c>
      <c r="C693" s="1274"/>
      <c r="D693" s="1274" t="str">
        <f>IF(details!J43="","",details!J43)</f>
        <v/>
      </c>
      <c r="E693" s="1274"/>
      <c r="F693" s="1274"/>
      <c r="G693" s="1274"/>
      <c r="H693" s="1274"/>
      <c r="I693" s="1275"/>
    </row>
    <row r="694" spans="1:9" ht="19.25" customHeight="1">
      <c r="A694" s="1280"/>
      <c r="B694" s="1274" t="s">
        <v>144</v>
      </c>
      <c r="C694" s="1274"/>
      <c r="D694" s="1274" t="str">
        <f>(IF(details!K43="","",details!K43))</f>
        <v/>
      </c>
      <c r="E694" s="1274"/>
      <c r="F694" s="1274"/>
      <c r="G694" s="1274"/>
      <c r="H694" s="1274"/>
      <c r="I694" s="1275"/>
    </row>
    <row r="695" spans="1:9" ht="19.25" customHeight="1">
      <c r="A695" s="1280"/>
      <c r="B695" s="1274" t="s">
        <v>145</v>
      </c>
      <c r="C695" s="1274"/>
      <c r="D695" s="1274" t="str">
        <f>IF(details!L43="","",details!L43)</f>
        <v/>
      </c>
      <c r="E695" s="1274"/>
      <c r="F695" s="1274"/>
      <c r="G695" s="1274"/>
      <c r="H695" s="1274"/>
      <c r="I695" s="1275"/>
    </row>
    <row r="696" spans="1:9" ht="19.25" customHeight="1">
      <c r="A696" s="1280"/>
      <c r="B696" s="1274" t="s">
        <v>146</v>
      </c>
      <c r="C696" s="1274"/>
      <c r="D696" s="1278" t="str">
        <f>IF(details!H43="","",details!H43)</f>
        <v/>
      </c>
      <c r="E696" s="1278"/>
      <c r="F696" s="1278"/>
      <c r="G696" s="1278"/>
      <c r="H696" s="1278"/>
      <c r="I696" s="1279"/>
    </row>
    <row r="697" spans="1:9" ht="19.25" customHeight="1">
      <c r="A697" s="1280"/>
      <c r="B697" s="1274" t="s">
        <v>147</v>
      </c>
      <c r="C697" s="1274"/>
      <c r="D697" s="1274" t="str">
        <f>IF('statement of marks'!I43="","",'statement of marks'!I43)</f>
        <v/>
      </c>
      <c r="E697" s="1274"/>
      <c r="F697" s="1274"/>
      <c r="G697" s="1274"/>
      <c r="H697" s="1274"/>
      <c r="I697" s="1275"/>
    </row>
    <row r="698" spans="1:9" ht="19.25" customHeight="1">
      <c r="A698" s="1280"/>
      <c r="B698" s="1274" t="s">
        <v>103</v>
      </c>
      <c r="C698" s="1274"/>
      <c r="D698" s="1274" t="str">
        <f>IF(details!M43="","",details!M43)</f>
        <v/>
      </c>
      <c r="E698" s="1274"/>
      <c r="F698" s="1274"/>
      <c r="G698" s="1274"/>
      <c r="H698" s="1274"/>
      <c r="I698" s="1275"/>
    </row>
    <row r="699" spans="1:9" ht="19.25" customHeight="1">
      <c r="A699" s="1280"/>
      <c r="B699" s="1273"/>
      <c r="C699" s="1273"/>
      <c r="D699" s="63" t="s">
        <v>148</v>
      </c>
      <c r="E699" s="73" t="str">
        <f>F689</f>
        <v/>
      </c>
      <c r="F699" s="1274" t="str">
        <f>IF('statement of marks'!$C$3=8,"esa izkjafHkd f'k{kk ¼d{kk 8 rd½ iw.kZ dj yh gSA","")</f>
        <v/>
      </c>
      <c r="G699" s="1274"/>
      <c r="H699" s="1274"/>
      <c r="I699" s="1275"/>
    </row>
    <row r="700" spans="1:9" ht="19.25" customHeight="1">
      <c r="A700" s="1280"/>
      <c r="B700" s="72" t="s">
        <v>149</v>
      </c>
      <c r="C700" s="71">
        <f>details!$O$4</f>
        <v>42460</v>
      </c>
      <c r="D700" s="1277"/>
      <c r="E700" s="1277"/>
      <c r="F700" s="1271"/>
      <c r="G700" s="1271"/>
      <c r="H700" s="1271"/>
      <c r="I700" s="1272"/>
    </row>
    <row r="701" spans="1:9" ht="19.25" customHeight="1">
      <c r="A701" s="1280"/>
      <c r="B701" s="64"/>
      <c r="C701" s="1276" t="s">
        <v>150</v>
      </c>
      <c r="D701" s="1276"/>
      <c r="E701" s="1276"/>
      <c r="F701" s="63"/>
      <c r="G701" s="1276" t="s">
        <v>152</v>
      </c>
      <c r="H701" s="1276"/>
      <c r="I701" s="1286"/>
    </row>
    <row r="702" spans="1:9" ht="19.25" customHeight="1">
      <c r="A702" s="1280"/>
      <c r="B702" s="64"/>
      <c r="C702" s="62" t="str">
        <f>IF(details!$K$3="B.E.O.","Cykd",IF(details!$K$3="D.E.O.","ftyk",""))</f>
        <v>ftyk</v>
      </c>
      <c r="D702" s="63" t="s">
        <v>174</v>
      </c>
      <c r="E702" s="72" t="str">
        <f>IF(details!$M$3="SECONDARY","ek/;fed",IF(details!$M$3="ELEMENTaRY","izkjfEHkd",""))</f>
        <v>ek/;fed</v>
      </c>
      <c r="F702" s="62" t="s">
        <v>153</v>
      </c>
      <c r="G702" s="1276" t="str">
        <f>details!$F$4</f>
        <v>Jh jk/ks';ke tk'kh</v>
      </c>
      <c r="H702" s="1276"/>
      <c r="I702" s="1286"/>
    </row>
    <row r="703" spans="1:9" ht="19.25" customHeight="1" thickBot="1">
      <c r="A703" s="1281"/>
      <c r="B703" s="66"/>
      <c r="C703" s="1292" t="s">
        <v>163</v>
      </c>
      <c r="D703" s="1292"/>
      <c r="E703" s="1292"/>
      <c r="F703" s="69" t="s">
        <v>163</v>
      </c>
      <c r="G703" s="1290"/>
      <c r="H703" s="1290"/>
      <c r="I703" s="1291"/>
    </row>
    <row r="704" spans="1:9" ht="19.25" customHeight="1" thickTop="1">
      <c r="A704" s="1282" t="s">
        <v>47</v>
      </c>
      <c r="B704" s="1283"/>
      <c r="C704" s="1283"/>
      <c r="D704" s="1283"/>
      <c r="E704" s="1283"/>
      <c r="F704" s="1283"/>
      <c r="G704" s="1283"/>
      <c r="H704" s="1283"/>
      <c r="I704" s="1284"/>
    </row>
    <row r="705" spans="1:9" ht="19.25" customHeight="1">
      <c r="A705" s="1285" t="str">
        <f>IF(details!$M$3="SECONDARY","¼ek/;fed f'k{kk½",IF(details!$M$3="ELEMENTaRY","¼izkjfEHkd f'k{kk½"))</f>
        <v>¼ek/;fed f'k{kk½</v>
      </c>
      <c r="B705" s="1276"/>
      <c r="C705" s="1276"/>
      <c r="D705" s="1276"/>
      <c r="E705" s="1276"/>
      <c r="F705" s="1276"/>
      <c r="G705" s="1276"/>
      <c r="H705" s="1276"/>
      <c r="I705" s="1286"/>
    </row>
    <row r="706" spans="1:9" ht="19.25" customHeight="1">
      <c r="A706" s="1287" t="s">
        <v>139</v>
      </c>
      <c r="B706" s="1288"/>
      <c r="C706" s="1288"/>
      <c r="D706" s="1288"/>
      <c r="E706" s="1288"/>
      <c r="F706" s="1288"/>
      <c r="G706" s="1288"/>
      <c r="H706" s="1288"/>
      <c r="I706" s="1289"/>
    </row>
    <row r="707" spans="1:9" ht="19.25" customHeight="1">
      <c r="A707" s="1285" t="s">
        <v>140</v>
      </c>
      <c r="B707" s="1276"/>
      <c r="C707" s="1276"/>
      <c r="D707" s="1276"/>
      <c r="E707" s="1276"/>
      <c r="F707" s="1276"/>
      <c r="G707" s="1276"/>
      <c r="H707" s="1276"/>
      <c r="I707" s="1286"/>
    </row>
    <row r="708" spans="1:9" ht="19.25" customHeight="1">
      <c r="A708" s="68"/>
      <c r="B708" s="1276"/>
      <c r="C708" s="1276"/>
      <c r="D708" s="1276"/>
      <c r="E708" s="62" t="s">
        <v>162</v>
      </c>
      <c r="F708" s="75" t="str">
        <f>IF(AND('statement of marks'!$C$3=8,'statement of marks'!HD7="mRrh.kZ"),'statement of marks'!$H$3,"")</f>
        <v/>
      </c>
      <c r="G708" s="1276"/>
      <c r="H708" s="1276"/>
      <c r="I708" s="1286"/>
    </row>
    <row r="709" spans="1:9" ht="19.25" customHeight="1">
      <c r="A709" s="1280"/>
      <c r="B709" s="72" t="s">
        <v>154</v>
      </c>
      <c r="C709" s="72" t="s">
        <v>141</v>
      </c>
      <c r="D709" s="1274" t="s">
        <v>158</v>
      </c>
      <c r="E709" s="1274"/>
      <c r="F709" s="1274"/>
      <c r="G709" s="234" t="s">
        <v>175</v>
      </c>
      <c r="H709" s="234" t="s">
        <v>159</v>
      </c>
      <c r="I709" s="237" t="str">
        <f>'statement of marks'!$J$3</f>
        <v xml:space="preserve">fo|ky; dk Mk;l dksM+ </v>
      </c>
    </row>
    <row r="710" spans="1:9" ht="19.25" customHeight="1">
      <c r="A710" s="1280"/>
      <c r="B710" s="63" t="str">
        <f>details!$I$3</f>
        <v>fpRrkSM+x&lt;+</v>
      </c>
      <c r="C710" s="63" t="str">
        <f>details!$F$3</f>
        <v>fuEckgsM+k</v>
      </c>
      <c r="D710" s="1274" t="str">
        <f>details!$A$1</f>
        <v>jk- ck- ek/;fed fo|ky; uohu] fuEckgsM+k</v>
      </c>
      <c r="E710" s="1274"/>
      <c r="F710" s="1274"/>
      <c r="G710" s="73" t="str">
        <f>IF(details!F44="","",details!F44)</f>
        <v/>
      </c>
      <c r="H710" s="73" t="str">
        <f>IF(details!D44="","",details!D44)</f>
        <v/>
      </c>
      <c r="I710" s="74" t="str">
        <f>details!$K$1</f>
        <v xml:space="preserve">08291009401   </v>
      </c>
    </row>
    <row r="711" spans="1:9" ht="19.25" customHeight="1">
      <c r="A711" s="1280"/>
      <c r="B711" s="1274" t="s">
        <v>142</v>
      </c>
      <c r="C711" s="1274"/>
      <c r="D711" s="1274"/>
      <c r="E711" s="1274"/>
      <c r="F711" s="1274"/>
      <c r="G711" s="1274"/>
      <c r="H711" s="1274"/>
      <c r="I711" s="1275"/>
    </row>
    <row r="712" spans="1:9" ht="19.25" customHeight="1">
      <c r="A712" s="1280"/>
      <c r="B712" s="1274" t="s">
        <v>143</v>
      </c>
      <c r="C712" s="1274"/>
      <c r="D712" s="1274" t="str">
        <f>IF(details!J44="","",details!J44)</f>
        <v/>
      </c>
      <c r="E712" s="1274"/>
      <c r="F712" s="1274"/>
      <c r="G712" s="1274"/>
      <c r="H712" s="1274"/>
      <c r="I712" s="1275"/>
    </row>
    <row r="713" spans="1:9" ht="19.25" customHeight="1">
      <c r="A713" s="1280"/>
      <c r="B713" s="1274" t="s">
        <v>144</v>
      </c>
      <c r="C713" s="1274"/>
      <c r="D713" s="1274" t="str">
        <f>(IF(details!K44="","",details!K44))</f>
        <v/>
      </c>
      <c r="E713" s="1274"/>
      <c r="F713" s="1274"/>
      <c r="G713" s="1274"/>
      <c r="H713" s="1274"/>
      <c r="I713" s="1275"/>
    </row>
    <row r="714" spans="1:9" ht="19.25" customHeight="1">
      <c r="A714" s="1280"/>
      <c r="B714" s="1274" t="s">
        <v>145</v>
      </c>
      <c r="C714" s="1274"/>
      <c r="D714" s="1274" t="str">
        <f>IF(details!L44="","",details!L44)</f>
        <v/>
      </c>
      <c r="E714" s="1274"/>
      <c r="F714" s="1274"/>
      <c r="G714" s="1274"/>
      <c r="H714" s="1274"/>
      <c r="I714" s="1275"/>
    </row>
    <row r="715" spans="1:9" ht="19.25" customHeight="1">
      <c r="A715" s="1280"/>
      <c r="B715" s="1274" t="s">
        <v>146</v>
      </c>
      <c r="C715" s="1274"/>
      <c r="D715" s="1278" t="str">
        <f>IF(details!H44="","",details!H44)</f>
        <v/>
      </c>
      <c r="E715" s="1278"/>
      <c r="F715" s="1278"/>
      <c r="G715" s="1278"/>
      <c r="H715" s="1278"/>
      <c r="I715" s="1279"/>
    </row>
    <row r="716" spans="1:9" ht="19.25" customHeight="1">
      <c r="A716" s="1280"/>
      <c r="B716" s="1274" t="s">
        <v>147</v>
      </c>
      <c r="C716" s="1274"/>
      <c r="D716" s="1274" t="str">
        <f>IF('statement of marks'!I44="","",'statement of marks'!I44)</f>
        <v/>
      </c>
      <c r="E716" s="1274"/>
      <c r="F716" s="1274"/>
      <c r="G716" s="1274"/>
      <c r="H716" s="1274"/>
      <c r="I716" s="1275"/>
    </row>
    <row r="717" spans="1:9" ht="19.25" customHeight="1">
      <c r="A717" s="1280"/>
      <c r="B717" s="1274" t="s">
        <v>103</v>
      </c>
      <c r="C717" s="1274"/>
      <c r="D717" s="1274" t="str">
        <f>IF(details!M44="","",details!M44)</f>
        <v/>
      </c>
      <c r="E717" s="1274"/>
      <c r="F717" s="1274"/>
      <c r="G717" s="1274"/>
      <c r="H717" s="1274"/>
      <c r="I717" s="1275"/>
    </row>
    <row r="718" spans="1:9" ht="19.25" customHeight="1">
      <c r="A718" s="1280"/>
      <c r="B718" s="1273"/>
      <c r="C718" s="1273"/>
      <c r="D718" s="63" t="s">
        <v>148</v>
      </c>
      <c r="E718" s="73" t="str">
        <f>F708</f>
        <v/>
      </c>
      <c r="F718" s="1274" t="str">
        <f>IF('statement of marks'!$C$3=8,"esa izkjafHkd f'k{kk ¼d{kk 8 rd½ iw.kZ dj yh gSA","")</f>
        <v/>
      </c>
      <c r="G718" s="1274"/>
      <c r="H718" s="1274"/>
      <c r="I718" s="1275"/>
    </row>
    <row r="719" spans="1:9" ht="19.25" customHeight="1">
      <c r="A719" s="1280"/>
      <c r="B719" s="72" t="s">
        <v>149</v>
      </c>
      <c r="C719" s="71">
        <f>details!$O$4</f>
        <v>42460</v>
      </c>
      <c r="D719" s="1277"/>
      <c r="E719" s="1277"/>
      <c r="F719" s="1271"/>
      <c r="G719" s="1271"/>
      <c r="H719" s="1271"/>
      <c r="I719" s="1272"/>
    </row>
    <row r="720" spans="1:9" ht="19.25" customHeight="1">
      <c r="A720" s="1280"/>
      <c r="B720" s="64"/>
      <c r="C720" s="1276" t="s">
        <v>150</v>
      </c>
      <c r="D720" s="1276"/>
      <c r="E720" s="1276"/>
      <c r="F720" s="63"/>
      <c r="G720" s="1276" t="s">
        <v>152</v>
      </c>
      <c r="H720" s="1276"/>
      <c r="I720" s="1286"/>
    </row>
    <row r="721" spans="1:9" ht="19.25" customHeight="1">
      <c r="A721" s="1280"/>
      <c r="B721" s="64"/>
      <c r="C721" s="62" t="str">
        <f>IF(details!$K$3="B.E.O.","Cykd",IF(details!$K$3="D.E.O.","ftyk",""))</f>
        <v>ftyk</v>
      </c>
      <c r="D721" s="63" t="s">
        <v>174</v>
      </c>
      <c r="E721" s="72" t="str">
        <f>IF(details!$M$3="SECONDARY","ek/;fed",IF(details!$M$3="ELEMENTaRY","izkjfEHkd",""))</f>
        <v>ek/;fed</v>
      </c>
      <c r="F721" s="62" t="s">
        <v>153</v>
      </c>
      <c r="G721" s="1276" t="str">
        <f>details!$F$4</f>
        <v>Jh jk/ks';ke tk'kh</v>
      </c>
      <c r="H721" s="1276"/>
      <c r="I721" s="1286"/>
    </row>
    <row r="722" spans="1:9" ht="19.25" customHeight="1" thickBot="1">
      <c r="A722" s="1281"/>
      <c r="B722" s="66"/>
      <c r="C722" s="1292" t="s">
        <v>163</v>
      </c>
      <c r="D722" s="1292"/>
      <c r="E722" s="1292"/>
      <c r="F722" s="69" t="s">
        <v>163</v>
      </c>
      <c r="G722" s="1290"/>
      <c r="H722" s="1290"/>
      <c r="I722" s="1291"/>
    </row>
    <row r="723" spans="1:9" ht="19.25" customHeight="1" thickTop="1">
      <c r="A723" s="1282" t="s">
        <v>47</v>
      </c>
      <c r="B723" s="1283"/>
      <c r="C723" s="1283"/>
      <c r="D723" s="1283"/>
      <c r="E723" s="1283"/>
      <c r="F723" s="1283"/>
      <c r="G723" s="1283"/>
      <c r="H723" s="1283"/>
      <c r="I723" s="1284"/>
    </row>
    <row r="724" spans="1:9" ht="19.25" customHeight="1">
      <c r="A724" s="1285" t="str">
        <f>IF(details!$M$3="SECONDARY","¼ek/;fed f'k{kk½",IF(details!$M$3="ELEMENTaRY","¼izkjfEHkd f'k{kk½"))</f>
        <v>¼ek/;fed f'k{kk½</v>
      </c>
      <c r="B724" s="1276"/>
      <c r="C724" s="1276"/>
      <c r="D724" s="1276"/>
      <c r="E724" s="1276"/>
      <c r="F724" s="1276"/>
      <c r="G724" s="1276"/>
      <c r="H724" s="1276"/>
      <c r="I724" s="1286"/>
    </row>
    <row r="725" spans="1:9" ht="19.25" customHeight="1">
      <c r="A725" s="1287" t="s">
        <v>139</v>
      </c>
      <c r="B725" s="1288"/>
      <c r="C725" s="1288"/>
      <c r="D725" s="1288"/>
      <c r="E725" s="1288"/>
      <c r="F725" s="1288"/>
      <c r="G725" s="1288"/>
      <c r="H725" s="1288"/>
      <c r="I725" s="1289"/>
    </row>
    <row r="726" spans="1:9" ht="19.25" customHeight="1">
      <c r="A726" s="1285" t="s">
        <v>140</v>
      </c>
      <c r="B726" s="1276"/>
      <c r="C726" s="1276"/>
      <c r="D726" s="1276"/>
      <c r="E726" s="1276"/>
      <c r="F726" s="1276"/>
      <c r="G726" s="1276"/>
      <c r="H726" s="1276"/>
      <c r="I726" s="1286"/>
    </row>
    <row r="727" spans="1:9" ht="19.25" customHeight="1">
      <c r="A727" s="68"/>
      <c r="B727" s="1276"/>
      <c r="C727" s="1276"/>
      <c r="D727" s="1276"/>
      <c r="E727" s="62" t="s">
        <v>162</v>
      </c>
      <c r="F727" s="75" t="str">
        <f>IF(AND('statement of marks'!$C$3=8,'statement of marks'!HD7="mRrh.kZ"),'statement of marks'!$H$3,"")</f>
        <v/>
      </c>
      <c r="G727" s="1276"/>
      <c r="H727" s="1276"/>
      <c r="I727" s="1286"/>
    </row>
    <row r="728" spans="1:9" ht="19.25" customHeight="1">
      <c r="A728" s="1280"/>
      <c r="B728" s="72" t="s">
        <v>154</v>
      </c>
      <c r="C728" s="72" t="s">
        <v>141</v>
      </c>
      <c r="D728" s="1274" t="s">
        <v>158</v>
      </c>
      <c r="E728" s="1274"/>
      <c r="F728" s="1274"/>
      <c r="G728" s="234" t="s">
        <v>175</v>
      </c>
      <c r="H728" s="234" t="s">
        <v>159</v>
      </c>
      <c r="I728" s="237" t="str">
        <f>'statement of marks'!$J$3</f>
        <v xml:space="preserve">fo|ky; dk Mk;l dksM+ </v>
      </c>
    </row>
    <row r="729" spans="1:9" ht="19.25" customHeight="1">
      <c r="A729" s="1280"/>
      <c r="B729" s="63" t="str">
        <f>details!$I$3</f>
        <v>fpRrkSM+x&lt;+</v>
      </c>
      <c r="C729" s="63" t="str">
        <f>details!$F$3</f>
        <v>fuEckgsM+k</v>
      </c>
      <c r="D729" s="1274" t="str">
        <f>details!$A$1</f>
        <v>jk- ck- ek/;fed fo|ky; uohu] fuEckgsM+k</v>
      </c>
      <c r="E729" s="1274"/>
      <c r="F729" s="1274"/>
      <c r="G729" s="73" t="str">
        <f>IF(details!F45="","",details!F45)</f>
        <v/>
      </c>
      <c r="H729" s="73" t="str">
        <f>IF(details!D45="","",details!D45)</f>
        <v/>
      </c>
      <c r="I729" s="74" t="str">
        <f>details!$K$1</f>
        <v xml:space="preserve">08291009401   </v>
      </c>
    </row>
    <row r="730" spans="1:9" ht="19.25" customHeight="1">
      <c r="A730" s="1280"/>
      <c r="B730" s="1274" t="s">
        <v>142</v>
      </c>
      <c r="C730" s="1274"/>
      <c r="D730" s="1274"/>
      <c r="E730" s="1274"/>
      <c r="F730" s="1274"/>
      <c r="G730" s="1274"/>
      <c r="H730" s="1274"/>
      <c r="I730" s="1275"/>
    </row>
    <row r="731" spans="1:9" ht="19.25" customHeight="1">
      <c r="A731" s="1280"/>
      <c r="B731" s="1274" t="s">
        <v>143</v>
      </c>
      <c r="C731" s="1274"/>
      <c r="D731" s="1274" t="str">
        <f>IF(details!J45="","",details!J45)</f>
        <v/>
      </c>
      <c r="E731" s="1274"/>
      <c r="F731" s="1274"/>
      <c r="G731" s="1274"/>
      <c r="H731" s="1274"/>
      <c r="I731" s="1275"/>
    </row>
    <row r="732" spans="1:9" ht="19.25" customHeight="1">
      <c r="A732" s="1280"/>
      <c r="B732" s="1274" t="s">
        <v>144</v>
      </c>
      <c r="C732" s="1274"/>
      <c r="D732" s="1274" t="str">
        <f>(IF(details!K45="","",details!K45))</f>
        <v/>
      </c>
      <c r="E732" s="1274"/>
      <c r="F732" s="1274"/>
      <c r="G732" s="1274"/>
      <c r="H732" s="1274"/>
      <c r="I732" s="1275"/>
    </row>
    <row r="733" spans="1:9" ht="19.25" customHeight="1">
      <c r="A733" s="1280"/>
      <c r="B733" s="1274" t="s">
        <v>145</v>
      </c>
      <c r="C733" s="1274"/>
      <c r="D733" s="1274" t="str">
        <f>IF(details!L45="","",details!L45)</f>
        <v/>
      </c>
      <c r="E733" s="1274"/>
      <c r="F733" s="1274"/>
      <c r="G733" s="1274"/>
      <c r="H733" s="1274"/>
      <c r="I733" s="1275"/>
    </row>
    <row r="734" spans="1:9" ht="19.25" customHeight="1">
      <c r="A734" s="1280"/>
      <c r="B734" s="1274" t="s">
        <v>146</v>
      </c>
      <c r="C734" s="1274"/>
      <c r="D734" s="1278" t="str">
        <f>IF(details!H45="","",details!H45)</f>
        <v/>
      </c>
      <c r="E734" s="1278"/>
      <c r="F734" s="1278"/>
      <c r="G734" s="1278"/>
      <c r="H734" s="1278"/>
      <c r="I734" s="1279"/>
    </row>
    <row r="735" spans="1:9" ht="19.25" customHeight="1">
      <c r="A735" s="1280"/>
      <c r="B735" s="1274" t="s">
        <v>147</v>
      </c>
      <c r="C735" s="1274"/>
      <c r="D735" s="1274" t="str">
        <f>IF('statement of marks'!I45="","",'statement of marks'!I45)</f>
        <v/>
      </c>
      <c r="E735" s="1274"/>
      <c r="F735" s="1274"/>
      <c r="G735" s="1274"/>
      <c r="H735" s="1274"/>
      <c r="I735" s="1275"/>
    </row>
    <row r="736" spans="1:9" ht="19.25" customHeight="1">
      <c r="A736" s="1280"/>
      <c r="B736" s="1274" t="s">
        <v>103</v>
      </c>
      <c r="C736" s="1274"/>
      <c r="D736" s="1274" t="str">
        <f>IF(details!M45="","",details!M45)</f>
        <v/>
      </c>
      <c r="E736" s="1274"/>
      <c r="F736" s="1274"/>
      <c r="G736" s="1274"/>
      <c r="H736" s="1274"/>
      <c r="I736" s="1275"/>
    </row>
    <row r="737" spans="1:9" ht="19.25" customHeight="1">
      <c r="A737" s="1280"/>
      <c r="B737" s="1273"/>
      <c r="C737" s="1273"/>
      <c r="D737" s="63" t="s">
        <v>148</v>
      </c>
      <c r="E737" s="73" t="str">
        <f>F727</f>
        <v/>
      </c>
      <c r="F737" s="1274" t="str">
        <f>IF('statement of marks'!$C$3=8,"esa izkjafHkd f'k{kk ¼d{kk 8 rd½ iw.kZ dj yh gSA","")</f>
        <v/>
      </c>
      <c r="G737" s="1274"/>
      <c r="H737" s="1274"/>
      <c r="I737" s="1275"/>
    </row>
    <row r="738" spans="1:9" ht="19.25" customHeight="1">
      <c r="A738" s="1280"/>
      <c r="B738" s="72" t="s">
        <v>149</v>
      </c>
      <c r="C738" s="71">
        <f>details!$O$4</f>
        <v>42460</v>
      </c>
      <c r="D738" s="1277"/>
      <c r="E738" s="1277"/>
      <c r="F738" s="1271"/>
      <c r="G738" s="1271"/>
      <c r="H738" s="1271"/>
      <c r="I738" s="1272"/>
    </row>
    <row r="739" spans="1:9" ht="19.25" customHeight="1">
      <c r="A739" s="1280"/>
      <c r="B739" s="64"/>
      <c r="C739" s="1276" t="s">
        <v>150</v>
      </c>
      <c r="D739" s="1276"/>
      <c r="E739" s="1276"/>
      <c r="F739" s="63"/>
      <c r="G739" s="1276" t="s">
        <v>152</v>
      </c>
      <c r="H739" s="1276"/>
      <c r="I739" s="1286"/>
    </row>
    <row r="740" spans="1:9" ht="19.25" customHeight="1">
      <c r="A740" s="1280"/>
      <c r="B740" s="64"/>
      <c r="C740" s="62" t="str">
        <f>IF(details!$K$3="B.E.O.","Cykd",IF(details!$K$3="D.E.O.","ftyk",""))</f>
        <v>ftyk</v>
      </c>
      <c r="D740" s="63" t="s">
        <v>174</v>
      </c>
      <c r="E740" s="72" t="str">
        <f>IF(details!$M$3="SECONDARY","ek/;fed",IF(details!$M$3="ELEMENTaRY","izkjfEHkd",""))</f>
        <v>ek/;fed</v>
      </c>
      <c r="F740" s="62" t="s">
        <v>153</v>
      </c>
      <c r="G740" s="1276" t="str">
        <f>details!$F$4</f>
        <v>Jh jk/ks';ke tk'kh</v>
      </c>
      <c r="H740" s="1276"/>
      <c r="I740" s="1286"/>
    </row>
    <row r="741" spans="1:9" ht="19.25" customHeight="1" thickBot="1">
      <c r="A741" s="1281"/>
      <c r="B741" s="66"/>
      <c r="C741" s="1292" t="s">
        <v>163</v>
      </c>
      <c r="D741" s="1292"/>
      <c r="E741" s="1292"/>
      <c r="F741" s="69" t="s">
        <v>163</v>
      </c>
      <c r="G741" s="1290"/>
      <c r="H741" s="1290"/>
      <c r="I741" s="1291"/>
    </row>
    <row r="742" spans="1:9" ht="19.25" customHeight="1" thickTop="1">
      <c r="A742" s="1282" t="s">
        <v>47</v>
      </c>
      <c r="B742" s="1283"/>
      <c r="C742" s="1283"/>
      <c r="D742" s="1283"/>
      <c r="E742" s="1283"/>
      <c r="F742" s="1283"/>
      <c r="G742" s="1283"/>
      <c r="H742" s="1283"/>
      <c r="I742" s="1284"/>
    </row>
    <row r="743" spans="1:9" ht="19.25" customHeight="1">
      <c r="A743" s="1285" t="str">
        <f>IF(details!$M$3="SECONDARY","¼ek/;fed f'k{kk½",IF(details!$M$3="ELEMENTaRY","¼izkjfEHkd f'k{kk½"))</f>
        <v>¼ek/;fed f'k{kk½</v>
      </c>
      <c r="B743" s="1276"/>
      <c r="C743" s="1276"/>
      <c r="D743" s="1276"/>
      <c r="E743" s="1276"/>
      <c r="F743" s="1276"/>
      <c r="G743" s="1276"/>
      <c r="H743" s="1276"/>
      <c r="I743" s="1286"/>
    </row>
    <row r="744" spans="1:9" ht="19.25" customHeight="1">
      <c r="A744" s="1287" t="s">
        <v>139</v>
      </c>
      <c r="B744" s="1288"/>
      <c r="C744" s="1288"/>
      <c r="D744" s="1288"/>
      <c r="E744" s="1288"/>
      <c r="F744" s="1288"/>
      <c r="G744" s="1288"/>
      <c r="H744" s="1288"/>
      <c r="I744" s="1289"/>
    </row>
    <row r="745" spans="1:9" ht="19.25" customHeight="1">
      <c r="A745" s="1285" t="s">
        <v>140</v>
      </c>
      <c r="B745" s="1276"/>
      <c r="C745" s="1276"/>
      <c r="D745" s="1276"/>
      <c r="E745" s="1276"/>
      <c r="F745" s="1276"/>
      <c r="G745" s="1276"/>
      <c r="H745" s="1276"/>
      <c r="I745" s="1286"/>
    </row>
    <row r="746" spans="1:9" ht="19.25" customHeight="1">
      <c r="A746" s="68"/>
      <c r="B746" s="1276"/>
      <c r="C746" s="1276"/>
      <c r="D746" s="1276"/>
      <c r="E746" s="62" t="s">
        <v>162</v>
      </c>
      <c r="F746" s="75" t="str">
        <f>IF(AND('statement of marks'!$C$3=8,'statement of marks'!HD7="mRrh.kZ"),'statement of marks'!$H$3,"")</f>
        <v/>
      </c>
      <c r="G746" s="1276"/>
      <c r="H746" s="1276"/>
      <c r="I746" s="1286"/>
    </row>
    <row r="747" spans="1:9" ht="19.25" customHeight="1">
      <c r="A747" s="1280"/>
      <c r="B747" s="72" t="s">
        <v>154</v>
      </c>
      <c r="C747" s="72" t="s">
        <v>141</v>
      </c>
      <c r="D747" s="1274" t="s">
        <v>158</v>
      </c>
      <c r="E747" s="1274"/>
      <c r="F747" s="1274"/>
      <c r="G747" s="234" t="s">
        <v>175</v>
      </c>
      <c r="H747" s="234" t="s">
        <v>159</v>
      </c>
      <c r="I747" s="237" t="str">
        <f>'statement of marks'!$J$3</f>
        <v xml:space="preserve">fo|ky; dk Mk;l dksM+ </v>
      </c>
    </row>
    <row r="748" spans="1:9" ht="19.25" customHeight="1">
      <c r="A748" s="1280"/>
      <c r="B748" s="63" t="str">
        <f>details!$I$3</f>
        <v>fpRrkSM+x&lt;+</v>
      </c>
      <c r="C748" s="63" t="str">
        <f>details!$F$3</f>
        <v>fuEckgsM+k</v>
      </c>
      <c r="D748" s="1274" t="str">
        <f>details!$A$1</f>
        <v>jk- ck- ek/;fed fo|ky; uohu] fuEckgsM+k</v>
      </c>
      <c r="E748" s="1274"/>
      <c r="F748" s="1274"/>
      <c r="G748" s="73" t="str">
        <f>IF(details!F46="","",details!F46)</f>
        <v/>
      </c>
      <c r="H748" s="73" t="str">
        <f>IF(details!D46="","",details!D46)</f>
        <v/>
      </c>
      <c r="I748" s="74" t="str">
        <f>details!$K$1</f>
        <v xml:space="preserve">08291009401   </v>
      </c>
    </row>
    <row r="749" spans="1:9" ht="19.25" customHeight="1">
      <c r="A749" s="1280"/>
      <c r="B749" s="1274" t="s">
        <v>142</v>
      </c>
      <c r="C749" s="1274"/>
      <c r="D749" s="1274"/>
      <c r="E749" s="1274"/>
      <c r="F749" s="1274"/>
      <c r="G749" s="1274"/>
      <c r="H749" s="1274"/>
      <c r="I749" s="1275"/>
    </row>
    <row r="750" spans="1:9" ht="19.25" customHeight="1">
      <c r="A750" s="1280"/>
      <c r="B750" s="1274" t="s">
        <v>143</v>
      </c>
      <c r="C750" s="1274"/>
      <c r="D750" s="1274" t="str">
        <f>IF(details!J46="","",details!J46)</f>
        <v/>
      </c>
      <c r="E750" s="1274"/>
      <c r="F750" s="1274"/>
      <c r="G750" s="1274"/>
      <c r="H750" s="1274"/>
      <c r="I750" s="1275"/>
    </row>
    <row r="751" spans="1:9" ht="19.25" customHeight="1">
      <c r="A751" s="1280"/>
      <c r="B751" s="1274" t="s">
        <v>144</v>
      </c>
      <c r="C751" s="1274"/>
      <c r="D751" s="1274" t="str">
        <f>(IF(details!K46="","",details!K46))</f>
        <v/>
      </c>
      <c r="E751" s="1274"/>
      <c r="F751" s="1274"/>
      <c r="G751" s="1274"/>
      <c r="H751" s="1274"/>
      <c r="I751" s="1275"/>
    </row>
    <row r="752" spans="1:9" ht="19.25" customHeight="1">
      <c r="A752" s="1280"/>
      <c r="B752" s="1274" t="s">
        <v>145</v>
      </c>
      <c r="C752" s="1274"/>
      <c r="D752" s="1274" t="str">
        <f>IF(details!L46="","",details!L46)</f>
        <v/>
      </c>
      <c r="E752" s="1274"/>
      <c r="F752" s="1274"/>
      <c r="G752" s="1274"/>
      <c r="H752" s="1274"/>
      <c r="I752" s="1275"/>
    </row>
    <row r="753" spans="1:9" ht="19.25" customHeight="1">
      <c r="A753" s="1280"/>
      <c r="B753" s="1274" t="s">
        <v>146</v>
      </c>
      <c r="C753" s="1274"/>
      <c r="D753" s="1278" t="str">
        <f>IF(details!H46="","",details!H46)</f>
        <v/>
      </c>
      <c r="E753" s="1278"/>
      <c r="F753" s="1278"/>
      <c r="G753" s="1278"/>
      <c r="H753" s="1278"/>
      <c r="I753" s="1279"/>
    </row>
    <row r="754" spans="1:9" ht="19.25" customHeight="1">
      <c r="A754" s="1280"/>
      <c r="B754" s="1274" t="s">
        <v>147</v>
      </c>
      <c r="C754" s="1274"/>
      <c r="D754" s="1274" t="str">
        <f>IF('statement of marks'!I46="","",'statement of marks'!I46)</f>
        <v/>
      </c>
      <c r="E754" s="1274"/>
      <c r="F754" s="1274"/>
      <c r="G754" s="1274"/>
      <c r="H754" s="1274"/>
      <c r="I754" s="1275"/>
    </row>
    <row r="755" spans="1:9" ht="19.25" customHeight="1">
      <c r="A755" s="1280"/>
      <c r="B755" s="1274" t="s">
        <v>103</v>
      </c>
      <c r="C755" s="1274"/>
      <c r="D755" s="1274" t="str">
        <f>IF(details!M46="","",details!M46)</f>
        <v/>
      </c>
      <c r="E755" s="1274"/>
      <c r="F755" s="1274"/>
      <c r="G755" s="1274"/>
      <c r="H755" s="1274"/>
      <c r="I755" s="1275"/>
    </row>
    <row r="756" spans="1:9" ht="19.25" customHeight="1">
      <c r="A756" s="1280"/>
      <c r="B756" s="1273"/>
      <c r="C756" s="1273"/>
      <c r="D756" s="63" t="s">
        <v>148</v>
      </c>
      <c r="E756" s="73" t="str">
        <f>F746</f>
        <v/>
      </c>
      <c r="F756" s="1274" t="str">
        <f>IF('statement of marks'!$C$3=8,"esa izkjafHkd f'k{kk ¼d{kk 8 rd½ iw.kZ dj yh gSA","")</f>
        <v/>
      </c>
      <c r="G756" s="1274"/>
      <c r="H756" s="1274"/>
      <c r="I756" s="1275"/>
    </row>
    <row r="757" spans="1:9" ht="19.25" customHeight="1">
      <c r="A757" s="1280"/>
      <c r="B757" s="72" t="s">
        <v>149</v>
      </c>
      <c r="C757" s="71">
        <f>details!$O$4</f>
        <v>42460</v>
      </c>
      <c r="D757" s="1277"/>
      <c r="E757" s="1277"/>
      <c r="F757" s="1271"/>
      <c r="G757" s="1271"/>
      <c r="H757" s="1271"/>
      <c r="I757" s="1272"/>
    </row>
    <row r="758" spans="1:9" ht="19.25" customHeight="1">
      <c r="A758" s="1280"/>
      <c r="B758" s="64"/>
      <c r="C758" s="1276" t="s">
        <v>150</v>
      </c>
      <c r="D758" s="1276"/>
      <c r="E758" s="1276"/>
      <c r="F758" s="63"/>
      <c r="G758" s="1276" t="s">
        <v>152</v>
      </c>
      <c r="H758" s="1276"/>
      <c r="I758" s="1286"/>
    </row>
    <row r="759" spans="1:9" ht="19.25" customHeight="1">
      <c r="A759" s="1280"/>
      <c r="B759" s="64"/>
      <c r="C759" s="62" t="str">
        <f>IF(details!$K$3="B.E.O.","Cykd",IF(details!$K$3="D.E.O.","ftyk",""))</f>
        <v>ftyk</v>
      </c>
      <c r="D759" s="63" t="s">
        <v>174</v>
      </c>
      <c r="E759" s="72" t="str">
        <f>IF(details!$M$3="SECONDARY","ek/;fed",IF(details!$M$3="ELEMENTaRY","izkjfEHkd",""))</f>
        <v>ek/;fed</v>
      </c>
      <c r="F759" s="62" t="s">
        <v>153</v>
      </c>
      <c r="G759" s="1276" t="str">
        <f>details!$F$4</f>
        <v>Jh jk/ks';ke tk'kh</v>
      </c>
      <c r="H759" s="1276"/>
      <c r="I759" s="1286"/>
    </row>
    <row r="760" spans="1:9" ht="19.25" customHeight="1" thickBot="1">
      <c r="A760" s="1281"/>
      <c r="B760" s="66"/>
      <c r="C760" s="1292" t="s">
        <v>163</v>
      </c>
      <c r="D760" s="1292"/>
      <c r="E760" s="1292"/>
      <c r="F760" s="69" t="s">
        <v>163</v>
      </c>
      <c r="G760" s="1290"/>
      <c r="H760" s="1290"/>
      <c r="I760" s="1291"/>
    </row>
    <row r="761" spans="1:9" ht="19.25" customHeight="1" thickTop="1">
      <c r="A761" s="1282" t="s">
        <v>47</v>
      </c>
      <c r="B761" s="1283"/>
      <c r="C761" s="1283"/>
      <c r="D761" s="1283"/>
      <c r="E761" s="1283"/>
      <c r="F761" s="1283"/>
      <c r="G761" s="1283"/>
      <c r="H761" s="1283"/>
      <c r="I761" s="1284"/>
    </row>
    <row r="762" spans="1:9" ht="19.25" customHeight="1">
      <c r="A762" s="1285" t="str">
        <f>IF(details!$M$3="SECONDARY","¼ek/;fed f'k{kk½",IF(details!$M$3="ELEMENTaRY","¼izkjfEHkd f'k{kk½"))</f>
        <v>¼ek/;fed f'k{kk½</v>
      </c>
      <c r="B762" s="1276"/>
      <c r="C762" s="1276"/>
      <c r="D762" s="1276"/>
      <c r="E762" s="1276"/>
      <c r="F762" s="1276"/>
      <c r="G762" s="1276"/>
      <c r="H762" s="1276"/>
      <c r="I762" s="1286"/>
    </row>
    <row r="763" spans="1:9" ht="19.25" customHeight="1">
      <c r="A763" s="1287" t="s">
        <v>139</v>
      </c>
      <c r="B763" s="1288"/>
      <c r="C763" s="1288"/>
      <c r="D763" s="1288"/>
      <c r="E763" s="1288"/>
      <c r="F763" s="1288"/>
      <c r="G763" s="1288"/>
      <c r="H763" s="1288"/>
      <c r="I763" s="1289"/>
    </row>
    <row r="764" spans="1:9" ht="19.25" customHeight="1">
      <c r="A764" s="1285" t="s">
        <v>140</v>
      </c>
      <c r="B764" s="1276"/>
      <c r="C764" s="1276"/>
      <c r="D764" s="1276"/>
      <c r="E764" s="1276"/>
      <c r="F764" s="1276"/>
      <c r="G764" s="1276"/>
      <c r="H764" s="1276"/>
      <c r="I764" s="1286"/>
    </row>
    <row r="765" spans="1:9" ht="19.25" customHeight="1">
      <c r="A765" s="68"/>
      <c r="B765" s="1276"/>
      <c r="C765" s="1276"/>
      <c r="D765" s="1276"/>
      <c r="E765" s="62" t="s">
        <v>162</v>
      </c>
      <c r="F765" s="75" t="str">
        <f>IF(AND('statement of marks'!$C$3=8,'statement of marks'!HD7="mRrh.kZ"),'statement of marks'!$H$3,"")</f>
        <v/>
      </c>
      <c r="G765" s="1276"/>
      <c r="H765" s="1276"/>
      <c r="I765" s="1286"/>
    </row>
    <row r="766" spans="1:9" ht="19.25" customHeight="1">
      <c r="A766" s="1280"/>
      <c r="B766" s="72" t="s">
        <v>154</v>
      </c>
      <c r="C766" s="72" t="s">
        <v>141</v>
      </c>
      <c r="D766" s="1274" t="s">
        <v>158</v>
      </c>
      <c r="E766" s="1274"/>
      <c r="F766" s="1274"/>
      <c r="G766" s="234" t="s">
        <v>175</v>
      </c>
      <c r="H766" s="234" t="s">
        <v>159</v>
      </c>
      <c r="I766" s="237" t="str">
        <f>'statement of marks'!$J$3</f>
        <v xml:space="preserve">fo|ky; dk Mk;l dksM+ </v>
      </c>
    </row>
    <row r="767" spans="1:9" ht="19.25" customHeight="1">
      <c r="A767" s="1280"/>
      <c r="B767" s="63" t="str">
        <f>details!$I$3</f>
        <v>fpRrkSM+x&lt;+</v>
      </c>
      <c r="C767" s="63" t="str">
        <f>details!$F$3</f>
        <v>fuEckgsM+k</v>
      </c>
      <c r="D767" s="1274" t="str">
        <f>details!$A$1</f>
        <v>jk- ck- ek/;fed fo|ky; uohu] fuEckgsM+k</v>
      </c>
      <c r="E767" s="1274"/>
      <c r="F767" s="1274"/>
      <c r="G767" s="73" t="str">
        <f>IF(details!F47="","",details!F47)</f>
        <v/>
      </c>
      <c r="H767" s="73" t="str">
        <f>IF(details!D47="","",details!D47)</f>
        <v/>
      </c>
      <c r="I767" s="74" t="str">
        <f>details!$K$1</f>
        <v xml:space="preserve">08291009401   </v>
      </c>
    </row>
    <row r="768" spans="1:9" ht="19.25" customHeight="1">
      <c r="A768" s="1280"/>
      <c r="B768" s="1274" t="s">
        <v>142</v>
      </c>
      <c r="C768" s="1274"/>
      <c r="D768" s="1274"/>
      <c r="E768" s="1274"/>
      <c r="F768" s="1274"/>
      <c r="G768" s="1274"/>
      <c r="H768" s="1274"/>
      <c r="I768" s="1275"/>
    </row>
    <row r="769" spans="1:9" ht="19.25" customHeight="1">
      <c r="A769" s="1280"/>
      <c r="B769" s="1274" t="s">
        <v>143</v>
      </c>
      <c r="C769" s="1274"/>
      <c r="D769" s="1274" t="str">
        <f>IF(details!J47="","",details!J47)</f>
        <v/>
      </c>
      <c r="E769" s="1274"/>
      <c r="F769" s="1274"/>
      <c r="G769" s="1274"/>
      <c r="H769" s="1274"/>
      <c r="I769" s="1275"/>
    </row>
    <row r="770" spans="1:9" ht="19.25" customHeight="1">
      <c r="A770" s="1280"/>
      <c r="B770" s="1274" t="s">
        <v>144</v>
      </c>
      <c r="C770" s="1274"/>
      <c r="D770" s="1274" t="str">
        <f>(IF(details!K47="","",details!K47))</f>
        <v/>
      </c>
      <c r="E770" s="1274"/>
      <c r="F770" s="1274"/>
      <c r="G770" s="1274"/>
      <c r="H770" s="1274"/>
      <c r="I770" s="1275"/>
    </row>
    <row r="771" spans="1:9" ht="19.25" customHeight="1">
      <c r="A771" s="1280"/>
      <c r="B771" s="1274" t="s">
        <v>145</v>
      </c>
      <c r="C771" s="1274"/>
      <c r="D771" s="1274" t="str">
        <f>IF(details!L47="","",details!L47)</f>
        <v/>
      </c>
      <c r="E771" s="1274"/>
      <c r="F771" s="1274"/>
      <c r="G771" s="1274"/>
      <c r="H771" s="1274"/>
      <c r="I771" s="1275"/>
    </row>
    <row r="772" spans="1:9" ht="19.25" customHeight="1">
      <c r="A772" s="1280"/>
      <c r="B772" s="1274" t="s">
        <v>146</v>
      </c>
      <c r="C772" s="1274"/>
      <c r="D772" s="1278" t="str">
        <f>IF(details!H47="","",details!H47)</f>
        <v/>
      </c>
      <c r="E772" s="1278"/>
      <c r="F772" s="1278"/>
      <c r="G772" s="1278"/>
      <c r="H772" s="1278"/>
      <c r="I772" s="1279"/>
    </row>
    <row r="773" spans="1:9" ht="19.25" customHeight="1">
      <c r="A773" s="1280"/>
      <c r="B773" s="1274" t="s">
        <v>147</v>
      </c>
      <c r="C773" s="1274"/>
      <c r="D773" s="1274" t="str">
        <f>IF('statement of marks'!I47="","",'statement of marks'!I47)</f>
        <v/>
      </c>
      <c r="E773" s="1274"/>
      <c r="F773" s="1274"/>
      <c r="G773" s="1274"/>
      <c r="H773" s="1274"/>
      <c r="I773" s="1275"/>
    </row>
    <row r="774" spans="1:9" ht="19.25" customHeight="1">
      <c r="A774" s="1280"/>
      <c r="B774" s="1274" t="s">
        <v>103</v>
      </c>
      <c r="C774" s="1274"/>
      <c r="D774" s="1274" t="str">
        <f>IF(details!M47="","",details!M47)</f>
        <v/>
      </c>
      <c r="E774" s="1274"/>
      <c r="F774" s="1274"/>
      <c r="G774" s="1274"/>
      <c r="H774" s="1274"/>
      <c r="I774" s="1275"/>
    </row>
    <row r="775" spans="1:9" ht="19.25" customHeight="1">
      <c r="A775" s="1280"/>
      <c r="B775" s="1273"/>
      <c r="C775" s="1273"/>
      <c r="D775" s="63" t="s">
        <v>148</v>
      </c>
      <c r="E775" s="73" t="str">
        <f>F765</f>
        <v/>
      </c>
      <c r="F775" s="1274" t="str">
        <f>IF('statement of marks'!$C$3=8,"esa izkjafHkd f'k{kk ¼d{kk 8 rd½ iw.kZ dj yh gSA","")</f>
        <v/>
      </c>
      <c r="G775" s="1274"/>
      <c r="H775" s="1274"/>
      <c r="I775" s="1275"/>
    </row>
    <row r="776" spans="1:9" ht="19.25" customHeight="1">
      <c r="A776" s="1280"/>
      <c r="B776" s="72" t="s">
        <v>149</v>
      </c>
      <c r="C776" s="71">
        <f>details!$O$4</f>
        <v>42460</v>
      </c>
      <c r="D776" s="1277"/>
      <c r="E776" s="1277"/>
      <c r="F776" s="1271"/>
      <c r="G776" s="1271"/>
      <c r="H776" s="1271"/>
      <c r="I776" s="1272"/>
    </row>
    <row r="777" spans="1:9" ht="19.25" customHeight="1">
      <c r="A777" s="1280"/>
      <c r="B777" s="64"/>
      <c r="C777" s="1276" t="s">
        <v>150</v>
      </c>
      <c r="D777" s="1276"/>
      <c r="E777" s="1276"/>
      <c r="F777" s="63"/>
      <c r="G777" s="1276" t="s">
        <v>152</v>
      </c>
      <c r="H777" s="1276"/>
      <c r="I777" s="1286"/>
    </row>
    <row r="778" spans="1:9" ht="19.25" customHeight="1">
      <c r="A778" s="1280"/>
      <c r="B778" s="64"/>
      <c r="C778" s="62" t="str">
        <f>IF(details!$K$3="B.E.O.","Cykd",IF(details!$K$3="D.E.O.","ftyk",""))</f>
        <v>ftyk</v>
      </c>
      <c r="D778" s="63" t="s">
        <v>174</v>
      </c>
      <c r="E778" s="72" t="str">
        <f>IF(details!$M$3="SECONDARY","ek/;fed",IF(details!$M$3="ELEMENTaRY","izkjfEHkd",""))</f>
        <v>ek/;fed</v>
      </c>
      <c r="F778" s="62" t="s">
        <v>153</v>
      </c>
      <c r="G778" s="1276" t="str">
        <f>details!$F$4</f>
        <v>Jh jk/ks';ke tk'kh</v>
      </c>
      <c r="H778" s="1276"/>
      <c r="I778" s="1286"/>
    </row>
    <row r="779" spans="1:9" ht="19.25" customHeight="1" thickBot="1">
      <c r="A779" s="1281"/>
      <c r="B779" s="66"/>
      <c r="C779" s="1292" t="s">
        <v>163</v>
      </c>
      <c r="D779" s="1292"/>
      <c r="E779" s="1292"/>
      <c r="F779" s="69" t="s">
        <v>163</v>
      </c>
      <c r="G779" s="1290"/>
      <c r="H779" s="1290"/>
      <c r="I779" s="1291"/>
    </row>
    <row r="780" spans="1:9" ht="19.25" customHeight="1" thickTop="1">
      <c r="A780" s="1282" t="s">
        <v>47</v>
      </c>
      <c r="B780" s="1283"/>
      <c r="C780" s="1283"/>
      <c r="D780" s="1283"/>
      <c r="E780" s="1283"/>
      <c r="F780" s="1283"/>
      <c r="G780" s="1283"/>
      <c r="H780" s="1283"/>
      <c r="I780" s="1284"/>
    </row>
    <row r="781" spans="1:9" ht="19.25" customHeight="1">
      <c r="A781" s="1285" t="str">
        <f>IF(details!$M$3="SECONDARY","¼ek/;fed f'k{kk½",IF(details!$M$3="ELEMENTaRY","¼izkjfEHkd f'k{kk½"))</f>
        <v>¼ek/;fed f'k{kk½</v>
      </c>
      <c r="B781" s="1276"/>
      <c r="C781" s="1276"/>
      <c r="D781" s="1276"/>
      <c r="E781" s="1276"/>
      <c r="F781" s="1276"/>
      <c r="G781" s="1276"/>
      <c r="H781" s="1276"/>
      <c r="I781" s="1286"/>
    </row>
    <row r="782" spans="1:9" ht="19.25" customHeight="1">
      <c r="A782" s="1287" t="s">
        <v>139</v>
      </c>
      <c r="B782" s="1288"/>
      <c r="C782" s="1288"/>
      <c r="D782" s="1288"/>
      <c r="E782" s="1288"/>
      <c r="F782" s="1288"/>
      <c r="G782" s="1288"/>
      <c r="H782" s="1288"/>
      <c r="I782" s="1289"/>
    </row>
    <row r="783" spans="1:9" ht="19.25" customHeight="1">
      <c r="A783" s="1285" t="s">
        <v>140</v>
      </c>
      <c r="B783" s="1276"/>
      <c r="C783" s="1276"/>
      <c r="D783" s="1276"/>
      <c r="E783" s="1276"/>
      <c r="F783" s="1276"/>
      <c r="G783" s="1276"/>
      <c r="H783" s="1276"/>
      <c r="I783" s="1286"/>
    </row>
    <row r="784" spans="1:9" ht="19.25" customHeight="1">
      <c r="A784" s="68"/>
      <c r="B784" s="1276"/>
      <c r="C784" s="1276"/>
      <c r="D784" s="1276"/>
      <c r="E784" s="62" t="s">
        <v>162</v>
      </c>
      <c r="F784" s="75" t="str">
        <f>IF(AND('statement of marks'!$C$3=8,'statement of marks'!HD7="mRrh.kZ"),'statement of marks'!$H$3,"")</f>
        <v/>
      </c>
      <c r="G784" s="1276"/>
      <c r="H784" s="1276"/>
      <c r="I784" s="1286"/>
    </row>
    <row r="785" spans="1:9" ht="19.25" customHeight="1">
      <c r="A785" s="1280"/>
      <c r="B785" s="72" t="s">
        <v>154</v>
      </c>
      <c r="C785" s="72" t="s">
        <v>141</v>
      </c>
      <c r="D785" s="1274" t="s">
        <v>158</v>
      </c>
      <c r="E785" s="1274"/>
      <c r="F785" s="1274"/>
      <c r="G785" s="234" t="s">
        <v>175</v>
      </c>
      <c r="H785" s="234" t="s">
        <v>159</v>
      </c>
      <c r="I785" s="237" t="str">
        <f>'statement of marks'!$J$3</f>
        <v xml:space="preserve">fo|ky; dk Mk;l dksM+ </v>
      </c>
    </row>
    <row r="786" spans="1:9" ht="19.25" customHeight="1">
      <c r="A786" s="1280"/>
      <c r="B786" s="63" t="str">
        <f>details!$I$3</f>
        <v>fpRrkSM+x&lt;+</v>
      </c>
      <c r="C786" s="63" t="str">
        <f>details!$F$3</f>
        <v>fuEckgsM+k</v>
      </c>
      <c r="D786" s="1274" t="str">
        <f>details!$A$1</f>
        <v>jk- ck- ek/;fed fo|ky; uohu] fuEckgsM+k</v>
      </c>
      <c r="E786" s="1274"/>
      <c r="F786" s="1274"/>
      <c r="G786" s="73" t="str">
        <f>IF(details!F48="","",details!F48)</f>
        <v/>
      </c>
      <c r="H786" s="73" t="str">
        <f>IF(details!D48="","",details!D48)</f>
        <v/>
      </c>
      <c r="I786" s="74" t="str">
        <f>details!$K$1</f>
        <v xml:space="preserve">08291009401   </v>
      </c>
    </row>
    <row r="787" spans="1:9" ht="19.25" customHeight="1">
      <c r="A787" s="1280"/>
      <c r="B787" s="1274" t="s">
        <v>142</v>
      </c>
      <c r="C787" s="1274"/>
      <c r="D787" s="1274"/>
      <c r="E787" s="1274"/>
      <c r="F787" s="1274"/>
      <c r="G787" s="1274"/>
      <c r="H787" s="1274"/>
      <c r="I787" s="1275"/>
    </row>
    <row r="788" spans="1:9" ht="19.25" customHeight="1">
      <c r="A788" s="1280"/>
      <c r="B788" s="1274" t="s">
        <v>143</v>
      </c>
      <c r="C788" s="1274"/>
      <c r="D788" s="1274" t="str">
        <f>IF(details!J48="","",details!J48)</f>
        <v/>
      </c>
      <c r="E788" s="1274"/>
      <c r="F788" s="1274"/>
      <c r="G788" s="1274"/>
      <c r="H788" s="1274"/>
      <c r="I788" s="1275"/>
    </row>
    <row r="789" spans="1:9" ht="19.25" customHeight="1">
      <c r="A789" s="1280"/>
      <c r="B789" s="1274" t="s">
        <v>144</v>
      </c>
      <c r="C789" s="1274"/>
      <c r="D789" s="1274" t="str">
        <f>(IF(details!K48="","",details!K48))</f>
        <v/>
      </c>
      <c r="E789" s="1274"/>
      <c r="F789" s="1274"/>
      <c r="G789" s="1274"/>
      <c r="H789" s="1274"/>
      <c r="I789" s="1275"/>
    </row>
    <row r="790" spans="1:9" ht="19.25" customHeight="1">
      <c r="A790" s="1280"/>
      <c r="B790" s="1274" t="s">
        <v>145</v>
      </c>
      <c r="C790" s="1274"/>
      <c r="D790" s="1274" t="str">
        <f>IF(details!L48="","",details!L48)</f>
        <v/>
      </c>
      <c r="E790" s="1274"/>
      <c r="F790" s="1274"/>
      <c r="G790" s="1274"/>
      <c r="H790" s="1274"/>
      <c r="I790" s="1275"/>
    </row>
    <row r="791" spans="1:9" ht="19.25" customHeight="1">
      <c r="A791" s="1280"/>
      <c r="B791" s="1274" t="s">
        <v>146</v>
      </c>
      <c r="C791" s="1274"/>
      <c r="D791" s="1278" t="str">
        <f>IF(details!H48="","",details!H48)</f>
        <v/>
      </c>
      <c r="E791" s="1278"/>
      <c r="F791" s="1278"/>
      <c r="G791" s="1278"/>
      <c r="H791" s="1278"/>
      <c r="I791" s="1279"/>
    </row>
    <row r="792" spans="1:9" ht="19.25" customHeight="1">
      <c r="A792" s="1280"/>
      <c r="B792" s="1274" t="s">
        <v>147</v>
      </c>
      <c r="C792" s="1274"/>
      <c r="D792" s="1274" t="str">
        <f>IF('statement of marks'!I48="","",'statement of marks'!I48)</f>
        <v/>
      </c>
      <c r="E792" s="1274"/>
      <c r="F792" s="1274"/>
      <c r="G792" s="1274"/>
      <c r="H792" s="1274"/>
      <c r="I792" s="1275"/>
    </row>
    <row r="793" spans="1:9" ht="19.25" customHeight="1">
      <c r="A793" s="1280"/>
      <c r="B793" s="1274" t="s">
        <v>103</v>
      </c>
      <c r="C793" s="1274"/>
      <c r="D793" s="1274" t="str">
        <f>IF(details!M48="","",details!M48)</f>
        <v/>
      </c>
      <c r="E793" s="1274"/>
      <c r="F793" s="1274"/>
      <c r="G793" s="1274"/>
      <c r="H793" s="1274"/>
      <c r="I793" s="1275"/>
    </row>
    <row r="794" spans="1:9" ht="19.25" customHeight="1">
      <c r="A794" s="1280"/>
      <c r="B794" s="1273"/>
      <c r="C794" s="1273"/>
      <c r="D794" s="63" t="s">
        <v>148</v>
      </c>
      <c r="E794" s="73" t="str">
        <f>F784</f>
        <v/>
      </c>
      <c r="F794" s="1274" t="str">
        <f>IF('statement of marks'!$C$3=8,"esa izkjafHkd f'k{kk ¼d{kk 8 rd½ iw.kZ dj yh gSA","")</f>
        <v/>
      </c>
      <c r="G794" s="1274"/>
      <c r="H794" s="1274"/>
      <c r="I794" s="1275"/>
    </row>
    <row r="795" spans="1:9" ht="19.25" customHeight="1">
      <c r="A795" s="1280"/>
      <c r="B795" s="72" t="s">
        <v>149</v>
      </c>
      <c r="C795" s="71">
        <f>details!$O$4</f>
        <v>42460</v>
      </c>
      <c r="D795" s="1277"/>
      <c r="E795" s="1277"/>
      <c r="F795" s="1271"/>
      <c r="G795" s="1271"/>
      <c r="H795" s="1271"/>
      <c r="I795" s="1272"/>
    </row>
    <row r="796" spans="1:9" ht="19.25" customHeight="1">
      <c r="A796" s="1280"/>
      <c r="B796" s="64"/>
      <c r="C796" s="1276" t="s">
        <v>150</v>
      </c>
      <c r="D796" s="1276"/>
      <c r="E796" s="1276"/>
      <c r="F796" s="63"/>
      <c r="G796" s="1276" t="s">
        <v>152</v>
      </c>
      <c r="H796" s="1276"/>
      <c r="I796" s="1286"/>
    </row>
    <row r="797" spans="1:9" ht="19.25" customHeight="1">
      <c r="A797" s="1280"/>
      <c r="B797" s="64"/>
      <c r="C797" s="62" t="str">
        <f>IF(details!$K$3="B.E.O.","Cykd",IF(details!$K$3="D.E.O.","ftyk",""))</f>
        <v>ftyk</v>
      </c>
      <c r="D797" s="63" t="s">
        <v>174</v>
      </c>
      <c r="E797" s="72" t="str">
        <f>IF(details!$M$3="SECONDARY","ek/;fed",IF(details!$M$3="ELEMENTaRY","izkjfEHkd",""))</f>
        <v>ek/;fed</v>
      </c>
      <c r="F797" s="62" t="s">
        <v>153</v>
      </c>
      <c r="G797" s="1276" t="str">
        <f>details!$F$4</f>
        <v>Jh jk/ks';ke tk'kh</v>
      </c>
      <c r="H797" s="1276"/>
      <c r="I797" s="1286"/>
    </row>
    <row r="798" spans="1:9" ht="19.25" customHeight="1" thickBot="1">
      <c r="A798" s="1281"/>
      <c r="B798" s="66"/>
      <c r="C798" s="1292" t="s">
        <v>163</v>
      </c>
      <c r="D798" s="1292"/>
      <c r="E798" s="1292"/>
      <c r="F798" s="69" t="s">
        <v>163</v>
      </c>
      <c r="G798" s="1290"/>
      <c r="H798" s="1290"/>
      <c r="I798" s="1291"/>
    </row>
    <row r="799" spans="1:9" ht="19.25" customHeight="1" thickTop="1">
      <c r="A799" s="1282" t="s">
        <v>47</v>
      </c>
      <c r="B799" s="1283"/>
      <c r="C799" s="1283"/>
      <c r="D799" s="1283"/>
      <c r="E799" s="1283"/>
      <c r="F799" s="1283"/>
      <c r="G799" s="1283"/>
      <c r="H799" s="1283"/>
      <c r="I799" s="1284"/>
    </row>
    <row r="800" spans="1:9" ht="19.25" customHeight="1">
      <c r="A800" s="1285" t="str">
        <f>IF(details!$M$3="SECONDARY","¼ek/;fed f'k{kk½",IF(details!$M$3="ELEMENTaRY","¼izkjfEHkd f'k{kk½"))</f>
        <v>¼ek/;fed f'k{kk½</v>
      </c>
      <c r="B800" s="1276"/>
      <c r="C800" s="1276"/>
      <c r="D800" s="1276"/>
      <c r="E800" s="1276"/>
      <c r="F800" s="1276"/>
      <c r="G800" s="1276"/>
      <c r="H800" s="1276"/>
      <c r="I800" s="1286"/>
    </row>
    <row r="801" spans="1:9" ht="19.25" customHeight="1">
      <c r="A801" s="1287" t="s">
        <v>139</v>
      </c>
      <c r="B801" s="1288"/>
      <c r="C801" s="1288"/>
      <c r="D801" s="1288"/>
      <c r="E801" s="1288"/>
      <c r="F801" s="1288"/>
      <c r="G801" s="1288"/>
      <c r="H801" s="1288"/>
      <c r="I801" s="1289"/>
    </row>
    <row r="802" spans="1:9" ht="19.25" customHeight="1">
      <c r="A802" s="1285" t="s">
        <v>140</v>
      </c>
      <c r="B802" s="1276"/>
      <c r="C802" s="1276"/>
      <c r="D802" s="1276"/>
      <c r="E802" s="1276"/>
      <c r="F802" s="1276"/>
      <c r="G802" s="1276"/>
      <c r="H802" s="1276"/>
      <c r="I802" s="1286"/>
    </row>
    <row r="803" spans="1:9" ht="19.25" customHeight="1">
      <c r="A803" s="68"/>
      <c r="B803" s="1276"/>
      <c r="C803" s="1276"/>
      <c r="D803" s="1276"/>
      <c r="E803" s="62" t="s">
        <v>162</v>
      </c>
      <c r="F803" s="75" t="str">
        <f>IF(AND('statement of marks'!$C$3=8,'statement of marks'!HD7="mRrh.kZ"),'statement of marks'!$H$3,"")</f>
        <v/>
      </c>
      <c r="G803" s="1276"/>
      <c r="H803" s="1276"/>
      <c r="I803" s="1286"/>
    </row>
    <row r="804" spans="1:9" ht="19.25" customHeight="1">
      <c r="A804" s="1280"/>
      <c r="B804" s="72" t="s">
        <v>154</v>
      </c>
      <c r="C804" s="72" t="s">
        <v>141</v>
      </c>
      <c r="D804" s="1274" t="s">
        <v>158</v>
      </c>
      <c r="E804" s="1274"/>
      <c r="F804" s="1274"/>
      <c r="G804" s="234" t="s">
        <v>175</v>
      </c>
      <c r="H804" s="234" t="s">
        <v>159</v>
      </c>
      <c r="I804" s="237" t="str">
        <f>'statement of marks'!$J$3</f>
        <v xml:space="preserve">fo|ky; dk Mk;l dksM+ </v>
      </c>
    </row>
    <row r="805" spans="1:9" ht="19.25" customHeight="1">
      <c r="A805" s="1280"/>
      <c r="B805" s="63" t="str">
        <f>details!$I$3</f>
        <v>fpRrkSM+x&lt;+</v>
      </c>
      <c r="C805" s="63" t="str">
        <f>details!$F$3</f>
        <v>fuEckgsM+k</v>
      </c>
      <c r="D805" s="1274" t="str">
        <f>details!$A$1</f>
        <v>jk- ck- ek/;fed fo|ky; uohu] fuEckgsM+k</v>
      </c>
      <c r="E805" s="1274"/>
      <c r="F805" s="1274"/>
      <c r="G805" s="73" t="str">
        <f>IF(details!F49="","",details!F49)</f>
        <v/>
      </c>
      <c r="H805" s="73" t="str">
        <f>IF(details!D49="","",details!D49)</f>
        <v/>
      </c>
      <c r="I805" s="74" t="str">
        <f>details!$K$1</f>
        <v xml:space="preserve">08291009401   </v>
      </c>
    </row>
    <row r="806" spans="1:9" ht="19.25" customHeight="1">
      <c r="A806" s="1280"/>
      <c r="B806" s="1274" t="s">
        <v>142</v>
      </c>
      <c r="C806" s="1274"/>
      <c r="D806" s="1274"/>
      <c r="E806" s="1274"/>
      <c r="F806" s="1274"/>
      <c r="G806" s="1274"/>
      <c r="H806" s="1274"/>
      <c r="I806" s="1275"/>
    </row>
    <row r="807" spans="1:9" ht="19.25" customHeight="1">
      <c r="A807" s="1280"/>
      <c r="B807" s="1274" t="s">
        <v>143</v>
      </c>
      <c r="C807" s="1274"/>
      <c r="D807" s="1274" t="str">
        <f>IF(details!J49="","",details!J49)</f>
        <v/>
      </c>
      <c r="E807" s="1274"/>
      <c r="F807" s="1274"/>
      <c r="G807" s="1274"/>
      <c r="H807" s="1274"/>
      <c r="I807" s="1275"/>
    </row>
    <row r="808" spans="1:9" ht="19.25" customHeight="1">
      <c r="A808" s="1280"/>
      <c r="B808" s="1274" t="s">
        <v>144</v>
      </c>
      <c r="C808" s="1274"/>
      <c r="D808" s="1274" t="str">
        <f>(IF(details!K49="","",details!K49))</f>
        <v/>
      </c>
      <c r="E808" s="1274"/>
      <c r="F808" s="1274"/>
      <c r="G808" s="1274"/>
      <c r="H808" s="1274"/>
      <c r="I808" s="1275"/>
    </row>
    <row r="809" spans="1:9" ht="19.25" customHeight="1">
      <c r="A809" s="1280"/>
      <c r="B809" s="1274" t="s">
        <v>145</v>
      </c>
      <c r="C809" s="1274"/>
      <c r="D809" s="1274" t="str">
        <f>IF(details!L49="","",details!L49)</f>
        <v/>
      </c>
      <c r="E809" s="1274"/>
      <c r="F809" s="1274"/>
      <c r="G809" s="1274"/>
      <c r="H809" s="1274"/>
      <c r="I809" s="1275"/>
    </row>
    <row r="810" spans="1:9" ht="19.25" customHeight="1">
      <c r="A810" s="1280"/>
      <c r="B810" s="1274" t="s">
        <v>146</v>
      </c>
      <c r="C810" s="1274"/>
      <c r="D810" s="1278" t="str">
        <f>IF(details!H49="","",details!H49)</f>
        <v/>
      </c>
      <c r="E810" s="1278"/>
      <c r="F810" s="1278"/>
      <c r="G810" s="1278"/>
      <c r="H810" s="1278"/>
      <c r="I810" s="1279"/>
    </row>
    <row r="811" spans="1:9" ht="19.25" customHeight="1">
      <c r="A811" s="1280"/>
      <c r="B811" s="1274" t="s">
        <v>147</v>
      </c>
      <c r="C811" s="1274"/>
      <c r="D811" s="1274" t="str">
        <f>IF('statement of marks'!I49="","",'statement of marks'!I49)</f>
        <v/>
      </c>
      <c r="E811" s="1274"/>
      <c r="F811" s="1274"/>
      <c r="G811" s="1274"/>
      <c r="H811" s="1274"/>
      <c r="I811" s="1275"/>
    </row>
    <row r="812" spans="1:9" ht="19.25" customHeight="1">
      <c r="A812" s="1280"/>
      <c r="B812" s="1274" t="s">
        <v>103</v>
      </c>
      <c r="C812" s="1274"/>
      <c r="D812" s="1274" t="str">
        <f>IF(details!M49="","",details!M49)</f>
        <v/>
      </c>
      <c r="E812" s="1274"/>
      <c r="F812" s="1274"/>
      <c r="G812" s="1274"/>
      <c r="H812" s="1274"/>
      <c r="I812" s="1275"/>
    </row>
    <row r="813" spans="1:9" ht="19.25" customHeight="1">
      <c r="A813" s="1280"/>
      <c r="B813" s="1273"/>
      <c r="C813" s="1273"/>
      <c r="D813" s="63" t="s">
        <v>148</v>
      </c>
      <c r="E813" s="73" t="str">
        <f>F803</f>
        <v/>
      </c>
      <c r="F813" s="1274" t="str">
        <f>IF('statement of marks'!$C$3=8,"esa izkjafHkd f'k{kk ¼d{kk 8 rd½ iw.kZ dj yh gSA","")</f>
        <v/>
      </c>
      <c r="G813" s="1274"/>
      <c r="H813" s="1274"/>
      <c r="I813" s="1275"/>
    </row>
    <row r="814" spans="1:9" ht="19.25" customHeight="1">
      <c r="A814" s="1280"/>
      <c r="B814" s="72" t="s">
        <v>149</v>
      </c>
      <c r="C814" s="71">
        <f>details!$O$4</f>
        <v>42460</v>
      </c>
      <c r="D814" s="1277"/>
      <c r="E814" s="1277"/>
      <c r="F814" s="1271"/>
      <c r="G814" s="1271"/>
      <c r="H814" s="1271"/>
      <c r="I814" s="1272"/>
    </row>
    <row r="815" spans="1:9" ht="19.25" customHeight="1">
      <c r="A815" s="1280"/>
      <c r="B815" s="64"/>
      <c r="C815" s="1276" t="s">
        <v>150</v>
      </c>
      <c r="D815" s="1276"/>
      <c r="E815" s="1276"/>
      <c r="F815" s="63"/>
      <c r="G815" s="1276" t="s">
        <v>152</v>
      </c>
      <c r="H815" s="1276"/>
      <c r="I815" s="1286"/>
    </row>
    <row r="816" spans="1:9" ht="19.25" customHeight="1">
      <c r="A816" s="1280"/>
      <c r="B816" s="64"/>
      <c r="C816" s="62" t="str">
        <f>IF(details!$K$3="B.E.O.","Cykd",IF(details!$K$3="D.E.O.","ftyk",""))</f>
        <v>ftyk</v>
      </c>
      <c r="D816" s="63" t="s">
        <v>174</v>
      </c>
      <c r="E816" s="72" t="str">
        <f>IF(details!$M$3="SECONDARY","ek/;fed",IF(details!$M$3="ELEMENTaRY","izkjfEHkd",""))</f>
        <v>ek/;fed</v>
      </c>
      <c r="F816" s="62" t="s">
        <v>153</v>
      </c>
      <c r="G816" s="1276" t="str">
        <f>details!$F$4</f>
        <v>Jh jk/ks';ke tk'kh</v>
      </c>
      <c r="H816" s="1276"/>
      <c r="I816" s="1286"/>
    </row>
    <row r="817" spans="1:9" ht="19.25" customHeight="1" thickBot="1">
      <c r="A817" s="1281"/>
      <c r="B817" s="66"/>
      <c r="C817" s="1292" t="s">
        <v>163</v>
      </c>
      <c r="D817" s="1292"/>
      <c r="E817" s="1292"/>
      <c r="F817" s="69" t="s">
        <v>163</v>
      </c>
      <c r="G817" s="1290"/>
      <c r="H817" s="1290"/>
      <c r="I817" s="1291"/>
    </row>
    <row r="818" spans="1:9" ht="19.25" customHeight="1" thickTop="1">
      <c r="A818" s="1282" t="s">
        <v>47</v>
      </c>
      <c r="B818" s="1283"/>
      <c r="C818" s="1283"/>
      <c r="D818" s="1283"/>
      <c r="E818" s="1283"/>
      <c r="F818" s="1283"/>
      <c r="G818" s="1283"/>
      <c r="H818" s="1283"/>
      <c r="I818" s="1284"/>
    </row>
    <row r="819" spans="1:9" ht="19.25" customHeight="1">
      <c r="A819" s="1285" t="str">
        <f>IF(details!$M$3="SECONDARY","¼ek/;fed f'k{kk½",IF(details!$M$3="ELEMENTaRY","¼izkjfEHkd f'k{kk½"))</f>
        <v>¼ek/;fed f'k{kk½</v>
      </c>
      <c r="B819" s="1276"/>
      <c r="C819" s="1276"/>
      <c r="D819" s="1276"/>
      <c r="E819" s="1276"/>
      <c r="F819" s="1276"/>
      <c r="G819" s="1276"/>
      <c r="H819" s="1276"/>
      <c r="I819" s="1286"/>
    </row>
    <row r="820" spans="1:9" ht="19.25" customHeight="1">
      <c r="A820" s="1287" t="s">
        <v>139</v>
      </c>
      <c r="B820" s="1288"/>
      <c r="C820" s="1288"/>
      <c r="D820" s="1288"/>
      <c r="E820" s="1288"/>
      <c r="F820" s="1288"/>
      <c r="G820" s="1288"/>
      <c r="H820" s="1288"/>
      <c r="I820" s="1289"/>
    </row>
    <row r="821" spans="1:9" ht="19.25" customHeight="1">
      <c r="A821" s="1285" t="s">
        <v>140</v>
      </c>
      <c r="B821" s="1276"/>
      <c r="C821" s="1276"/>
      <c r="D821" s="1276"/>
      <c r="E821" s="1276"/>
      <c r="F821" s="1276"/>
      <c r="G821" s="1276"/>
      <c r="H821" s="1276"/>
      <c r="I821" s="1286"/>
    </row>
    <row r="822" spans="1:9" ht="19.25" customHeight="1">
      <c r="A822" s="68"/>
      <c r="B822" s="1276"/>
      <c r="C822" s="1276"/>
      <c r="D822" s="1276"/>
      <c r="E822" s="62" t="s">
        <v>162</v>
      </c>
      <c r="F822" s="75" t="str">
        <f>IF(AND('statement of marks'!$C$3=8,'statement of marks'!HD7="mRrh.kZ"),'statement of marks'!$H$3,"")</f>
        <v/>
      </c>
      <c r="G822" s="1276"/>
      <c r="H822" s="1276"/>
      <c r="I822" s="1286"/>
    </row>
    <row r="823" spans="1:9" ht="19.25" customHeight="1">
      <c r="A823" s="1280"/>
      <c r="B823" s="72" t="s">
        <v>154</v>
      </c>
      <c r="C823" s="72" t="s">
        <v>141</v>
      </c>
      <c r="D823" s="1274" t="s">
        <v>158</v>
      </c>
      <c r="E823" s="1274"/>
      <c r="F823" s="1274"/>
      <c r="G823" s="234" t="s">
        <v>175</v>
      </c>
      <c r="H823" s="234" t="s">
        <v>159</v>
      </c>
      <c r="I823" s="237" t="str">
        <f>'statement of marks'!$J$3</f>
        <v xml:space="preserve">fo|ky; dk Mk;l dksM+ </v>
      </c>
    </row>
    <row r="824" spans="1:9" ht="19.25" customHeight="1">
      <c r="A824" s="1280"/>
      <c r="B824" s="63" t="str">
        <f>details!$I$3</f>
        <v>fpRrkSM+x&lt;+</v>
      </c>
      <c r="C824" s="63" t="str">
        <f>details!$F$3</f>
        <v>fuEckgsM+k</v>
      </c>
      <c r="D824" s="1274" t="str">
        <f>details!$A$1</f>
        <v>jk- ck- ek/;fed fo|ky; uohu] fuEckgsM+k</v>
      </c>
      <c r="E824" s="1274"/>
      <c r="F824" s="1274"/>
      <c r="G824" s="73" t="str">
        <f>IF(details!F50="","",details!F50)</f>
        <v/>
      </c>
      <c r="H824" s="73" t="str">
        <f>IF(details!D50="","",details!D50)</f>
        <v/>
      </c>
      <c r="I824" s="74" t="str">
        <f>details!$K$1</f>
        <v xml:space="preserve">08291009401   </v>
      </c>
    </row>
    <row r="825" spans="1:9" ht="19.25" customHeight="1">
      <c r="A825" s="1280"/>
      <c r="B825" s="1274" t="s">
        <v>142</v>
      </c>
      <c r="C825" s="1274"/>
      <c r="D825" s="1274"/>
      <c r="E825" s="1274"/>
      <c r="F825" s="1274"/>
      <c r="G825" s="1274"/>
      <c r="H825" s="1274"/>
      <c r="I825" s="1275"/>
    </row>
    <row r="826" spans="1:9" ht="19.25" customHeight="1">
      <c r="A826" s="1280"/>
      <c r="B826" s="1274" t="s">
        <v>143</v>
      </c>
      <c r="C826" s="1274"/>
      <c r="D826" s="1274" t="str">
        <f>IF(details!J50="","",details!J50)</f>
        <v/>
      </c>
      <c r="E826" s="1274"/>
      <c r="F826" s="1274"/>
      <c r="G826" s="1274"/>
      <c r="H826" s="1274"/>
      <c r="I826" s="1275"/>
    </row>
    <row r="827" spans="1:9" ht="19.25" customHeight="1">
      <c r="A827" s="1280"/>
      <c r="B827" s="1274" t="s">
        <v>144</v>
      </c>
      <c r="C827" s="1274"/>
      <c r="D827" s="1274" t="str">
        <f>(IF(details!K50="","",details!K50))</f>
        <v/>
      </c>
      <c r="E827" s="1274"/>
      <c r="F827" s="1274"/>
      <c r="G827" s="1274"/>
      <c r="H827" s="1274"/>
      <c r="I827" s="1275"/>
    </row>
    <row r="828" spans="1:9" ht="19.25" customHeight="1">
      <c r="A828" s="1280"/>
      <c r="B828" s="1274" t="s">
        <v>145</v>
      </c>
      <c r="C828" s="1274"/>
      <c r="D828" s="1274" t="str">
        <f>IF(details!L50="","",details!L50)</f>
        <v/>
      </c>
      <c r="E828" s="1274"/>
      <c r="F828" s="1274"/>
      <c r="G828" s="1274"/>
      <c r="H828" s="1274"/>
      <c r="I828" s="1275"/>
    </row>
    <row r="829" spans="1:9" ht="19.25" customHeight="1">
      <c r="A829" s="1280"/>
      <c r="B829" s="1274" t="s">
        <v>146</v>
      </c>
      <c r="C829" s="1274"/>
      <c r="D829" s="1278" t="str">
        <f>IF(details!H50="","",details!H50)</f>
        <v/>
      </c>
      <c r="E829" s="1278"/>
      <c r="F829" s="1278"/>
      <c r="G829" s="1278"/>
      <c r="H829" s="1278"/>
      <c r="I829" s="1279"/>
    </row>
    <row r="830" spans="1:9" ht="19.25" customHeight="1">
      <c r="A830" s="1280"/>
      <c r="B830" s="1274" t="s">
        <v>147</v>
      </c>
      <c r="C830" s="1274"/>
      <c r="D830" s="1274" t="str">
        <f>IF('statement of marks'!I50="","",'statement of marks'!I50)</f>
        <v/>
      </c>
      <c r="E830" s="1274"/>
      <c r="F830" s="1274"/>
      <c r="G830" s="1274"/>
      <c r="H830" s="1274"/>
      <c r="I830" s="1275"/>
    </row>
    <row r="831" spans="1:9" ht="19.25" customHeight="1">
      <c r="A831" s="1280"/>
      <c r="B831" s="1274" t="s">
        <v>103</v>
      </c>
      <c r="C831" s="1274"/>
      <c r="D831" s="1274" t="str">
        <f>IF(details!M50="","",details!M50)</f>
        <v/>
      </c>
      <c r="E831" s="1274"/>
      <c r="F831" s="1274"/>
      <c r="G831" s="1274"/>
      <c r="H831" s="1274"/>
      <c r="I831" s="1275"/>
    </row>
    <row r="832" spans="1:9" ht="19.25" customHeight="1">
      <c r="A832" s="1280"/>
      <c r="B832" s="1273"/>
      <c r="C832" s="1273"/>
      <c r="D832" s="63" t="s">
        <v>148</v>
      </c>
      <c r="E832" s="73" t="str">
        <f>F822</f>
        <v/>
      </c>
      <c r="F832" s="1274" t="str">
        <f>IF('statement of marks'!$C$3=8,"esa izkjafHkd f'k{kk ¼d{kk 8 rd½ iw.kZ dj yh gSA","")</f>
        <v/>
      </c>
      <c r="G832" s="1274"/>
      <c r="H832" s="1274"/>
      <c r="I832" s="1275"/>
    </row>
    <row r="833" spans="1:9" ht="19.25" customHeight="1">
      <c r="A833" s="1280"/>
      <c r="B833" s="72" t="s">
        <v>149</v>
      </c>
      <c r="C833" s="71">
        <f>details!$O$4</f>
        <v>42460</v>
      </c>
      <c r="D833" s="1277"/>
      <c r="E833" s="1277"/>
      <c r="F833" s="1271"/>
      <c r="G833" s="1271"/>
      <c r="H833" s="1271"/>
      <c r="I833" s="1272"/>
    </row>
    <row r="834" spans="1:9" ht="19.25" customHeight="1">
      <c r="A834" s="1280"/>
      <c r="B834" s="64"/>
      <c r="C834" s="1276" t="s">
        <v>150</v>
      </c>
      <c r="D834" s="1276"/>
      <c r="E834" s="1276"/>
      <c r="F834" s="63"/>
      <c r="G834" s="1276" t="s">
        <v>152</v>
      </c>
      <c r="H834" s="1276"/>
      <c r="I834" s="1286"/>
    </row>
    <row r="835" spans="1:9" ht="19.25" customHeight="1">
      <c r="A835" s="1280"/>
      <c r="B835" s="64"/>
      <c r="C835" s="62" t="str">
        <f>IF(details!$K$3="B.E.O.","Cykd",IF(details!$K$3="D.E.O.","ftyk",""))</f>
        <v>ftyk</v>
      </c>
      <c r="D835" s="63" t="s">
        <v>174</v>
      </c>
      <c r="E835" s="72" t="str">
        <f>IF(details!$M$3="SECONDARY","ek/;fed",IF(details!$M$3="ELEMENTaRY","izkjfEHkd",""))</f>
        <v>ek/;fed</v>
      </c>
      <c r="F835" s="62" t="s">
        <v>153</v>
      </c>
      <c r="G835" s="1276" t="str">
        <f>details!$F$4</f>
        <v>Jh jk/ks';ke tk'kh</v>
      </c>
      <c r="H835" s="1276"/>
      <c r="I835" s="1286"/>
    </row>
    <row r="836" spans="1:9" ht="19.25" customHeight="1" thickBot="1">
      <c r="A836" s="1281"/>
      <c r="B836" s="66"/>
      <c r="C836" s="1292" t="s">
        <v>163</v>
      </c>
      <c r="D836" s="1292"/>
      <c r="E836" s="1292"/>
      <c r="F836" s="69" t="s">
        <v>163</v>
      </c>
      <c r="G836" s="1290"/>
      <c r="H836" s="1290"/>
      <c r="I836" s="1291"/>
    </row>
    <row r="837" spans="1:9" ht="19.25" customHeight="1" thickTop="1">
      <c r="A837" s="1282" t="s">
        <v>47</v>
      </c>
      <c r="B837" s="1283"/>
      <c r="C837" s="1283"/>
      <c r="D837" s="1283"/>
      <c r="E837" s="1283"/>
      <c r="F837" s="1283"/>
      <c r="G837" s="1283"/>
      <c r="H837" s="1283"/>
      <c r="I837" s="1284"/>
    </row>
    <row r="838" spans="1:9" ht="19.25" customHeight="1">
      <c r="A838" s="1285" t="str">
        <f>IF(details!$M$3="SECONDARY","¼ek/;fed f'k{kk½",IF(details!$M$3="ELEMENTaRY","¼izkjfEHkd f'k{kk½"))</f>
        <v>¼ek/;fed f'k{kk½</v>
      </c>
      <c r="B838" s="1276"/>
      <c r="C838" s="1276"/>
      <c r="D838" s="1276"/>
      <c r="E838" s="1276"/>
      <c r="F838" s="1276"/>
      <c r="G838" s="1276"/>
      <c r="H838" s="1276"/>
      <c r="I838" s="1286"/>
    </row>
    <row r="839" spans="1:9" ht="19.25" customHeight="1">
      <c r="A839" s="1287" t="s">
        <v>139</v>
      </c>
      <c r="B839" s="1288"/>
      <c r="C839" s="1288"/>
      <c r="D839" s="1288"/>
      <c r="E839" s="1288"/>
      <c r="F839" s="1288"/>
      <c r="G839" s="1288"/>
      <c r="H839" s="1288"/>
      <c r="I839" s="1289"/>
    </row>
    <row r="840" spans="1:9" ht="19.25" customHeight="1">
      <c r="A840" s="1285" t="s">
        <v>140</v>
      </c>
      <c r="B840" s="1276"/>
      <c r="C840" s="1276"/>
      <c r="D840" s="1276"/>
      <c r="E840" s="1276"/>
      <c r="F840" s="1276"/>
      <c r="G840" s="1276"/>
      <c r="H840" s="1276"/>
      <c r="I840" s="1286"/>
    </row>
    <row r="841" spans="1:9" ht="19.25" customHeight="1">
      <c r="A841" s="68"/>
      <c r="B841" s="1276"/>
      <c r="C841" s="1276"/>
      <c r="D841" s="1276"/>
      <c r="E841" s="62" t="s">
        <v>162</v>
      </c>
      <c r="F841" s="75" t="str">
        <f>IF(AND('statement of marks'!$C$3=8,'statement of marks'!HD7="mRrh.kZ"),'statement of marks'!$H$3,"")</f>
        <v/>
      </c>
      <c r="G841" s="1276"/>
      <c r="H841" s="1276"/>
      <c r="I841" s="1286"/>
    </row>
    <row r="842" spans="1:9" ht="19.25" customHeight="1">
      <c r="A842" s="1280"/>
      <c r="B842" s="72" t="s">
        <v>154</v>
      </c>
      <c r="C842" s="72" t="s">
        <v>141</v>
      </c>
      <c r="D842" s="1274" t="s">
        <v>158</v>
      </c>
      <c r="E842" s="1274"/>
      <c r="F842" s="1274"/>
      <c r="G842" s="234" t="s">
        <v>175</v>
      </c>
      <c r="H842" s="234" t="s">
        <v>159</v>
      </c>
      <c r="I842" s="237" t="str">
        <f>'statement of marks'!$J$3</f>
        <v xml:space="preserve">fo|ky; dk Mk;l dksM+ </v>
      </c>
    </row>
    <row r="843" spans="1:9" ht="19.25" customHeight="1">
      <c r="A843" s="1280"/>
      <c r="B843" s="63" t="str">
        <f>details!$I$3</f>
        <v>fpRrkSM+x&lt;+</v>
      </c>
      <c r="C843" s="63" t="str">
        <f>details!$F$3</f>
        <v>fuEckgsM+k</v>
      </c>
      <c r="D843" s="1274" t="str">
        <f>details!$A$1</f>
        <v>jk- ck- ek/;fed fo|ky; uohu] fuEckgsM+k</v>
      </c>
      <c r="E843" s="1274"/>
      <c r="F843" s="1274"/>
      <c r="G843" s="73" t="str">
        <f>IF(details!F51="","",details!F51)</f>
        <v/>
      </c>
      <c r="H843" s="73" t="str">
        <f>IF(details!D51="","",details!D51)</f>
        <v/>
      </c>
      <c r="I843" s="74" t="str">
        <f>details!$K$1</f>
        <v xml:space="preserve">08291009401   </v>
      </c>
    </row>
    <row r="844" spans="1:9" ht="19.25" customHeight="1">
      <c r="A844" s="1280"/>
      <c r="B844" s="1274" t="s">
        <v>142</v>
      </c>
      <c r="C844" s="1274"/>
      <c r="D844" s="1274"/>
      <c r="E844" s="1274"/>
      <c r="F844" s="1274"/>
      <c r="G844" s="1274"/>
      <c r="H844" s="1274"/>
      <c r="I844" s="1275"/>
    </row>
    <row r="845" spans="1:9" ht="19.25" customHeight="1">
      <c r="A845" s="1280"/>
      <c r="B845" s="1274" t="s">
        <v>143</v>
      </c>
      <c r="C845" s="1274"/>
      <c r="D845" s="1274" t="str">
        <f>IF(details!J51="","",details!J51)</f>
        <v/>
      </c>
      <c r="E845" s="1274"/>
      <c r="F845" s="1274"/>
      <c r="G845" s="1274"/>
      <c r="H845" s="1274"/>
      <c r="I845" s="1275"/>
    </row>
    <row r="846" spans="1:9" ht="19.25" customHeight="1">
      <c r="A846" s="1280"/>
      <c r="B846" s="1274" t="s">
        <v>144</v>
      </c>
      <c r="C846" s="1274"/>
      <c r="D846" s="1274" t="str">
        <f>(IF(details!K51="","",details!K51))</f>
        <v/>
      </c>
      <c r="E846" s="1274"/>
      <c r="F846" s="1274"/>
      <c r="G846" s="1274"/>
      <c r="H846" s="1274"/>
      <c r="I846" s="1275"/>
    </row>
    <row r="847" spans="1:9" ht="19.25" customHeight="1">
      <c r="A847" s="1280"/>
      <c r="B847" s="1274" t="s">
        <v>145</v>
      </c>
      <c r="C847" s="1274"/>
      <c r="D847" s="1274" t="str">
        <f>IF(details!L51="","",details!L51)</f>
        <v/>
      </c>
      <c r="E847" s="1274"/>
      <c r="F847" s="1274"/>
      <c r="G847" s="1274"/>
      <c r="H847" s="1274"/>
      <c r="I847" s="1275"/>
    </row>
    <row r="848" spans="1:9" ht="19.25" customHeight="1">
      <c r="A848" s="1280"/>
      <c r="B848" s="1274" t="s">
        <v>146</v>
      </c>
      <c r="C848" s="1274"/>
      <c r="D848" s="1278" t="str">
        <f>IF(details!H51="","",details!H51)</f>
        <v/>
      </c>
      <c r="E848" s="1278"/>
      <c r="F848" s="1278"/>
      <c r="G848" s="1278"/>
      <c r="H848" s="1278"/>
      <c r="I848" s="1279"/>
    </row>
    <row r="849" spans="1:9" ht="19.25" customHeight="1">
      <c r="A849" s="1280"/>
      <c r="B849" s="1274" t="s">
        <v>147</v>
      </c>
      <c r="C849" s="1274"/>
      <c r="D849" s="1274" t="str">
        <f>IF('statement of marks'!I51="","",'statement of marks'!I51)</f>
        <v/>
      </c>
      <c r="E849" s="1274"/>
      <c r="F849" s="1274"/>
      <c r="G849" s="1274"/>
      <c r="H849" s="1274"/>
      <c r="I849" s="1275"/>
    </row>
    <row r="850" spans="1:9" ht="19.25" customHeight="1">
      <c r="A850" s="1280"/>
      <c r="B850" s="1274" t="s">
        <v>103</v>
      </c>
      <c r="C850" s="1274"/>
      <c r="D850" s="1274" t="str">
        <f>IF(details!M51="","",details!M51)</f>
        <v/>
      </c>
      <c r="E850" s="1274"/>
      <c r="F850" s="1274"/>
      <c r="G850" s="1274"/>
      <c r="H850" s="1274"/>
      <c r="I850" s="1275"/>
    </row>
    <row r="851" spans="1:9" ht="19.25" customHeight="1">
      <c r="A851" s="1280"/>
      <c r="B851" s="1273"/>
      <c r="C851" s="1273"/>
      <c r="D851" s="63" t="s">
        <v>148</v>
      </c>
      <c r="E851" s="73" t="str">
        <f>F841</f>
        <v/>
      </c>
      <c r="F851" s="1274" t="str">
        <f>IF('statement of marks'!$C$3=8,"esa izkjafHkd f'k{kk ¼d{kk 8 rd½ iw.kZ dj yh gSA","")</f>
        <v/>
      </c>
      <c r="G851" s="1274"/>
      <c r="H851" s="1274"/>
      <c r="I851" s="1275"/>
    </row>
    <row r="852" spans="1:9" ht="19.25" customHeight="1">
      <c r="A852" s="1280"/>
      <c r="B852" s="72" t="s">
        <v>149</v>
      </c>
      <c r="C852" s="71">
        <f>details!$O$4</f>
        <v>42460</v>
      </c>
      <c r="D852" s="1277"/>
      <c r="E852" s="1277"/>
      <c r="F852" s="1271"/>
      <c r="G852" s="1271"/>
      <c r="H852" s="1271"/>
      <c r="I852" s="1272"/>
    </row>
    <row r="853" spans="1:9" ht="19.25" customHeight="1">
      <c r="A853" s="1280"/>
      <c r="B853" s="64"/>
      <c r="C853" s="1276" t="s">
        <v>150</v>
      </c>
      <c r="D853" s="1276"/>
      <c r="E853" s="1276"/>
      <c r="F853" s="63"/>
      <c r="G853" s="1276" t="s">
        <v>152</v>
      </c>
      <c r="H853" s="1276"/>
      <c r="I853" s="1286"/>
    </row>
    <row r="854" spans="1:9" ht="19.25" customHeight="1">
      <c r="A854" s="1280"/>
      <c r="B854" s="64"/>
      <c r="C854" s="62" t="str">
        <f>IF(details!$K$3="B.E.O.","Cykd",IF(details!$K$3="D.E.O.","ftyk",""))</f>
        <v>ftyk</v>
      </c>
      <c r="D854" s="63" t="s">
        <v>174</v>
      </c>
      <c r="E854" s="72" t="str">
        <f>IF(details!$M$3="SECONDARY","ek/;fed",IF(details!$M$3="ELEMENTaRY","izkjfEHkd",""))</f>
        <v>ek/;fed</v>
      </c>
      <c r="F854" s="62" t="s">
        <v>153</v>
      </c>
      <c r="G854" s="1276" t="str">
        <f>details!$F$4</f>
        <v>Jh jk/ks';ke tk'kh</v>
      </c>
      <c r="H854" s="1276"/>
      <c r="I854" s="1286"/>
    </row>
    <row r="855" spans="1:9" ht="19.25" customHeight="1" thickBot="1">
      <c r="A855" s="1281"/>
      <c r="B855" s="66"/>
      <c r="C855" s="1292" t="s">
        <v>163</v>
      </c>
      <c r="D855" s="1292"/>
      <c r="E855" s="1292"/>
      <c r="F855" s="69" t="s">
        <v>163</v>
      </c>
      <c r="G855" s="1290"/>
      <c r="H855" s="1290"/>
      <c r="I855" s="1291"/>
    </row>
    <row r="856" spans="1:9" ht="19.25" customHeight="1" thickTop="1">
      <c r="A856" s="1282" t="s">
        <v>47</v>
      </c>
      <c r="B856" s="1283"/>
      <c r="C856" s="1283"/>
      <c r="D856" s="1283"/>
      <c r="E856" s="1283"/>
      <c r="F856" s="1283"/>
      <c r="G856" s="1283"/>
      <c r="H856" s="1283"/>
      <c r="I856" s="1284"/>
    </row>
    <row r="857" spans="1:9" ht="19.25" customHeight="1">
      <c r="A857" s="1285" t="str">
        <f>IF(details!$M$3="SECONDARY","¼ek/;fed f'k{kk½",IF(details!$M$3="ELEMENTaRY","¼izkjfEHkd f'k{kk½"))</f>
        <v>¼ek/;fed f'k{kk½</v>
      </c>
      <c r="B857" s="1276"/>
      <c r="C857" s="1276"/>
      <c r="D857" s="1276"/>
      <c r="E857" s="1276"/>
      <c r="F857" s="1276"/>
      <c r="G857" s="1276"/>
      <c r="H857" s="1276"/>
      <c r="I857" s="1286"/>
    </row>
    <row r="858" spans="1:9" ht="19.25" customHeight="1">
      <c r="A858" s="1287" t="s">
        <v>139</v>
      </c>
      <c r="B858" s="1288"/>
      <c r="C858" s="1288"/>
      <c r="D858" s="1288"/>
      <c r="E858" s="1288"/>
      <c r="F858" s="1288"/>
      <c r="G858" s="1288"/>
      <c r="H858" s="1288"/>
      <c r="I858" s="1289"/>
    </row>
    <row r="859" spans="1:9" ht="19.25" customHeight="1">
      <c r="A859" s="1285" t="s">
        <v>140</v>
      </c>
      <c r="B859" s="1276"/>
      <c r="C859" s="1276"/>
      <c r="D859" s="1276"/>
      <c r="E859" s="1276"/>
      <c r="F859" s="1276"/>
      <c r="G859" s="1276"/>
      <c r="H859" s="1276"/>
      <c r="I859" s="1286"/>
    </row>
    <row r="860" spans="1:9" ht="19.25" customHeight="1">
      <c r="A860" s="68"/>
      <c r="B860" s="1276"/>
      <c r="C860" s="1276"/>
      <c r="D860" s="1276"/>
      <c r="E860" s="62" t="s">
        <v>162</v>
      </c>
      <c r="F860" s="75" t="str">
        <f>IF(AND('statement of marks'!$C$3=8,'statement of marks'!HD7="mRrh.kZ"),'statement of marks'!$H$3,"")</f>
        <v/>
      </c>
      <c r="G860" s="1276"/>
      <c r="H860" s="1276"/>
      <c r="I860" s="1286"/>
    </row>
    <row r="861" spans="1:9" ht="19.25" customHeight="1">
      <c r="A861" s="1280"/>
      <c r="B861" s="72" t="s">
        <v>154</v>
      </c>
      <c r="C861" s="72" t="s">
        <v>141</v>
      </c>
      <c r="D861" s="1274" t="s">
        <v>158</v>
      </c>
      <c r="E861" s="1274"/>
      <c r="F861" s="1274"/>
      <c r="G861" s="234" t="s">
        <v>175</v>
      </c>
      <c r="H861" s="234" t="s">
        <v>159</v>
      </c>
      <c r="I861" s="237" t="str">
        <f>'statement of marks'!$J$3</f>
        <v xml:space="preserve">fo|ky; dk Mk;l dksM+ </v>
      </c>
    </row>
    <row r="862" spans="1:9" ht="19.25" customHeight="1">
      <c r="A862" s="1280"/>
      <c r="B862" s="63" t="str">
        <f>details!$I$3</f>
        <v>fpRrkSM+x&lt;+</v>
      </c>
      <c r="C862" s="63" t="str">
        <f>details!$F$3</f>
        <v>fuEckgsM+k</v>
      </c>
      <c r="D862" s="1274" t="str">
        <f>details!$A$1</f>
        <v>jk- ck- ek/;fed fo|ky; uohu] fuEckgsM+k</v>
      </c>
      <c r="E862" s="1274"/>
      <c r="F862" s="1274"/>
      <c r="G862" s="73" t="str">
        <f>IF(details!F52="","",details!F52)</f>
        <v/>
      </c>
      <c r="H862" s="73" t="str">
        <f>IF(details!D52="","",details!D52)</f>
        <v/>
      </c>
      <c r="I862" s="74" t="str">
        <f>details!$K$1</f>
        <v xml:space="preserve">08291009401   </v>
      </c>
    </row>
    <row r="863" spans="1:9" ht="19.25" customHeight="1">
      <c r="A863" s="1280"/>
      <c r="B863" s="1274" t="s">
        <v>142</v>
      </c>
      <c r="C863" s="1274"/>
      <c r="D863" s="1274"/>
      <c r="E863" s="1274"/>
      <c r="F863" s="1274"/>
      <c r="G863" s="1274"/>
      <c r="H863" s="1274"/>
      <c r="I863" s="1275"/>
    </row>
    <row r="864" spans="1:9" ht="19.25" customHeight="1">
      <c r="A864" s="1280"/>
      <c r="B864" s="1274" t="s">
        <v>143</v>
      </c>
      <c r="C864" s="1274"/>
      <c r="D864" s="1274" t="str">
        <f>IF(details!J52="","",details!J52)</f>
        <v/>
      </c>
      <c r="E864" s="1274"/>
      <c r="F864" s="1274"/>
      <c r="G864" s="1274"/>
      <c r="H864" s="1274"/>
      <c r="I864" s="1275"/>
    </row>
    <row r="865" spans="1:9" ht="19.25" customHeight="1">
      <c r="A865" s="1280"/>
      <c r="B865" s="1274" t="s">
        <v>144</v>
      </c>
      <c r="C865" s="1274"/>
      <c r="D865" s="1274" t="str">
        <f>(IF(details!K52="","",details!K52))</f>
        <v/>
      </c>
      <c r="E865" s="1274"/>
      <c r="F865" s="1274"/>
      <c r="G865" s="1274"/>
      <c r="H865" s="1274"/>
      <c r="I865" s="1275"/>
    </row>
    <row r="866" spans="1:9" ht="19.25" customHeight="1">
      <c r="A866" s="1280"/>
      <c r="B866" s="1274" t="s">
        <v>145</v>
      </c>
      <c r="C866" s="1274"/>
      <c r="D866" s="1274" t="str">
        <f>IF(details!L52="","",details!L52)</f>
        <v/>
      </c>
      <c r="E866" s="1274"/>
      <c r="F866" s="1274"/>
      <c r="G866" s="1274"/>
      <c r="H866" s="1274"/>
      <c r="I866" s="1275"/>
    </row>
    <row r="867" spans="1:9" ht="19.25" customHeight="1">
      <c r="A867" s="1280"/>
      <c r="B867" s="1274" t="s">
        <v>146</v>
      </c>
      <c r="C867" s="1274"/>
      <c r="D867" s="1278" t="str">
        <f>IF(details!H52="","",details!H52)</f>
        <v/>
      </c>
      <c r="E867" s="1278"/>
      <c r="F867" s="1278"/>
      <c r="G867" s="1278"/>
      <c r="H867" s="1278"/>
      <c r="I867" s="1279"/>
    </row>
    <row r="868" spans="1:9" ht="19.25" customHeight="1">
      <c r="A868" s="1280"/>
      <c r="B868" s="1274" t="s">
        <v>147</v>
      </c>
      <c r="C868" s="1274"/>
      <c r="D868" s="1274" t="str">
        <f>IF('statement of marks'!I52="","",'statement of marks'!I52)</f>
        <v/>
      </c>
      <c r="E868" s="1274"/>
      <c r="F868" s="1274"/>
      <c r="G868" s="1274"/>
      <c r="H868" s="1274"/>
      <c r="I868" s="1275"/>
    </row>
    <row r="869" spans="1:9" ht="19.25" customHeight="1">
      <c r="A869" s="1280"/>
      <c r="B869" s="1274" t="s">
        <v>103</v>
      </c>
      <c r="C869" s="1274"/>
      <c r="D869" s="1274" t="str">
        <f>IF(details!M52="","",details!M52)</f>
        <v/>
      </c>
      <c r="E869" s="1274"/>
      <c r="F869" s="1274"/>
      <c r="G869" s="1274"/>
      <c r="H869" s="1274"/>
      <c r="I869" s="1275"/>
    </row>
    <row r="870" spans="1:9" ht="19.25" customHeight="1">
      <c r="A870" s="1280"/>
      <c r="B870" s="1273"/>
      <c r="C870" s="1273"/>
      <c r="D870" s="63" t="s">
        <v>148</v>
      </c>
      <c r="E870" s="73" t="str">
        <f>F860</f>
        <v/>
      </c>
      <c r="F870" s="1274" t="str">
        <f>IF('statement of marks'!$C$3=8,"esa izkjafHkd f'k{kk ¼d{kk 8 rd½ iw.kZ dj yh gSA","")</f>
        <v/>
      </c>
      <c r="G870" s="1274"/>
      <c r="H870" s="1274"/>
      <c r="I870" s="1275"/>
    </row>
    <row r="871" spans="1:9" ht="19.25" customHeight="1">
      <c r="A871" s="1280"/>
      <c r="B871" s="72" t="s">
        <v>149</v>
      </c>
      <c r="C871" s="71">
        <f>details!$O$4</f>
        <v>42460</v>
      </c>
      <c r="D871" s="1277"/>
      <c r="E871" s="1277"/>
      <c r="F871" s="1271"/>
      <c r="G871" s="1271"/>
      <c r="H871" s="1271"/>
      <c r="I871" s="1272"/>
    </row>
    <row r="872" spans="1:9" ht="19.25" customHeight="1">
      <c r="A872" s="1280"/>
      <c r="B872" s="64"/>
      <c r="C872" s="1276" t="s">
        <v>150</v>
      </c>
      <c r="D872" s="1276"/>
      <c r="E872" s="1276"/>
      <c r="F872" s="63"/>
      <c r="G872" s="1276" t="s">
        <v>152</v>
      </c>
      <c r="H872" s="1276"/>
      <c r="I872" s="1286"/>
    </row>
    <row r="873" spans="1:9" ht="19.25" customHeight="1">
      <c r="A873" s="1280"/>
      <c r="B873" s="64"/>
      <c r="C873" s="62" t="str">
        <f>IF(details!$K$3="B.E.O.","Cykd",IF(details!$K$3="D.E.O.","ftyk",""))</f>
        <v>ftyk</v>
      </c>
      <c r="D873" s="63" t="s">
        <v>174</v>
      </c>
      <c r="E873" s="72" t="str">
        <f>IF(details!$M$3="SECONDARY","ek/;fed",IF(details!$M$3="ELEMENTaRY","izkjfEHkd",""))</f>
        <v>ek/;fed</v>
      </c>
      <c r="F873" s="62" t="s">
        <v>153</v>
      </c>
      <c r="G873" s="1276" t="str">
        <f>details!$F$4</f>
        <v>Jh jk/ks';ke tk'kh</v>
      </c>
      <c r="H873" s="1276"/>
      <c r="I873" s="1286"/>
    </row>
    <row r="874" spans="1:9" ht="19.25" customHeight="1" thickBot="1">
      <c r="A874" s="1281"/>
      <c r="B874" s="66"/>
      <c r="C874" s="1292" t="s">
        <v>163</v>
      </c>
      <c r="D874" s="1292"/>
      <c r="E874" s="1292"/>
      <c r="F874" s="69" t="s">
        <v>163</v>
      </c>
      <c r="G874" s="1290"/>
      <c r="H874" s="1290"/>
      <c r="I874" s="1291"/>
    </row>
    <row r="875" spans="1:9" ht="19.25" customHeight="1" thickTop="1">
      <c r="A875" s="1282" t="s">
        <v>47</v>
      </c>
      <c r="B875" s="1283"/>
      <c r="C875" s="1283"/>
      <c r="D875" s="1283"/>
      <c r="E875" s="1283"/>
      <c r="F875" s="1283"/>
      <c r="G875" s="1283"/>
      <c r="H875" s="1283"/>
      <c r="I875" s="1284"/>
    </row>
    <row r="876" spans="1:9" ht="19.25" customHeight="1">
      <c r="A876" s="1285" t="str">
        <f>IF(details!$M$3="SECONDARY","¼ek/;fed f'k{kk½",IF(details!$M$3="ELEMENTaRY","¼izkjfEHkd f'k{kk½"))</f>
        <v>¼ek/;fed f'k{kk½</v>
      </c>
      <c r="B876" s="1276"/>
      <c r="C876" s="1276"/>
      <c r="D876" s="1276"/>
      <c r="E876" s="1276"/>
      <c r="F876" s="1276"/>
      <c r="G876" s="1276"/>
      <c r="H876" s="1276"/>
      <c r="I876" s="1286"/>
    </row>
    <row r="877" spans="1:9" ht="19.25" customHeight="1">
      <c r="A877" s="1287" t="s">
        <v>139</v>
      </c>
      <c r="B877" s="1288"/>
      <c r="C877" s="1288"/>
      <c r="D877" s="1288"/>
      <c r="E877" s="1288"/>
      <c r="F877" s="1288"/>
      <c r="G877" s="1288"/>
      <c r="H877" s="1288"/>
      <c r="I877" s="1289"/>
    </row>
    <row r="878" spans="1:9" ht="19.25" customHeight="1">
      <c r="A878" s="1285" t="s">
        <v>140</v>
      </c>
      <c r="B878" s="1276"/>
      <c r="C878" s="1276"/>
      <c r="D878" s="1276"/>
      <c r="E878" s="1276"/>
      <c r="F878" s="1276"/>
      <c r="G878" s="1276"/>
      <c r="H878" s="1276"/>
      <c r="I878" s="1286"/>
    </row>
    <row r="879" spans="1:9" ht="19.25" customHeight="1">
      <c r="A879" s="68"/>
      <c r="B879" s="1276"/>
      <c r="C879" s="1276"/>
      <c r="D879" s="1276"/>
      <c r="E879" s="62" t="s">
        <v>162</v>
      </c>
      <c r="F879" s="75" t="str">
        <f>IF(AND('statement of marks'!$C$3=8,'statement of marks'!HD7="mRrh.kZ"),'statement of marks'!$H$3,"")</f>
        <v/>
      </c>
      <c r="G879" s="1276"/>
      <c r="H879" s="1276"/>
      <c r="I879" s="1286"/>
    </row>
    <row r="880" spans="1:9" ht="19.25" customHeight="1">
      <c r="A880" s="1280"/>
      <c r="B880" s="72" t="s">
        <v>154</v>
      </c>
      <c r="C880" s="72" t="s">
        <v>141</v>
      </c>
      <c r="D880" s="1274" t="s">
        <v>158</v>
      </c>
      <c r="E880" s="1274"/>
      <c r="F880" s="1274"/>
      <c r="G880" s="234" t="s">
        <v>175</v>
      </c>
      <c r="H880" s="234" t="s">
        <v>159</v>
      </c>
      <c r="I880" s="237" t="str">
        <f>'statement of marks'!$J$3</f>
        <v xml:space="preserve">fo|ky; dk Mk;l dksM+ </v>
      </c>
    </row>
    <row r="881" spans="1:9" ht="19.25" customHeight="1">
      <c r="A881" s="1280"/>
      <c r="B881" s="63" t="str">
        <f>details!$I$3</f>
        <v>fpRrkSM+x&lt;+</v>
      </c>
      <c r="C881" s="63" t="str">
        <f>details!$F$3</f>
        <v>fuEckgsM+k</v>
      </c>
      <c r="D881" s="1274" t="str">
        <f>details!$A$1</f>
        <v>jk- ck- ek/;fed fo|ky; uohu] fuEckgsM+k</v>
      </c>
      <c r="E881" s="1274"/>
      <c r="F881" s="1274"/>
      <c r="G881" s="73" t="str">
        <f>IF(details!F53="","",details!F53)</f>
        <v/>
      </c>
      <c r="H881" s="73" t="str">
        <f>IF(details!D53="","",details!D53)</f>
        <v/>
      </c>
      <c r="I881" s="74" t="str">
        <f>details!$K$1</f>
        <v xml:space="preserve">08291009401   </v>
      </c>
    </row>
    <row r="882" spans="1:9" ht="19.25" customHeight="1">
      <c r="A882" s="1280"/>
      <c r="B882" s="1274" t="s">
        <v>142</v>
      </c>
      <c r="C882" s="1274"/>
      <c r="D882" s="1274"/>
      <c r="E882" s="1274"/>
      <c r="F882" s="1274"/>
      <c r="G882" s="1274"/>
      <c r="H882" s="1274"/>
      <c r="I882" s="1275"/>
    </row>
    <row r="883" spans="1:9" ht="19.25" customHeight="1">
      <c r="A883" s="1280"/>
      <c r="B883" s="1274" t="s">
        <v>143</v>
      </c>
      <c r="C883" s="1274"/>
      <c r="D883" s="1274" t="str">
        <f>IF(details!J53="","",details!J53)</f>
        <v/>
      </c>
      <c r="E883" s="1274"/>
      <c r="F883" s="1274"/>
      <c r="G883" s="1274"/>
      <c r="H883" s="1274"/>
      <c r="I883" s="1275"/>
    </row>
    <row r="884" spans="1:9" ht="19.25" customHeight="1">
      <c r="A884" s="1280"/>
      <c r="B884" s="1274" t="s">
        <v>144</v>
      </c>
      <c r="C884" s="1274"/>
      <c r="D884" s="1274" t="str">
        <f>(IF(details!K53="","",details!K53))</f>
        <v/>
      </c>
      <c r="E884" s="1274"/>
      <c r="F884" s="1274"/>
      <c r="G884" s="1274"/>
      <c r="H884" s="1274"/>
      <c r="I884" s="1275"/>
    </row>
    <row r="885" spans="1:9" ht="19.25" customHeight="1">
      <c r="A885" s="1280"/>
      <c r="B885" s="1274" t="s">
        <v>145</v>
      </c>
      <c r="C885" s="1274"/>
      <c r="D885" s="1274" t="str">
        <f>IF(details!L53="","",details!L53)</f>
        <v/>
      </c>
      <c r="E885" s="1274"/>
      <c r="F885" s="1274"/>
      <c r="G885" s="1274"/>
      <c r="H885" s="1274"/>
      <c r="I885" s="1275"/>
    </row>
    <row r="886" spans="1:9" ht="19.25" customHeight="1">
      <c r="A886" s="1280"/>
      <c r="B886" s="1274" t="s">
        <v>146</v>
      </c>
      <c r="C886" s="1274"/>
      <c r="D886" s="1278" t="str">
        <f>IF(details!H53="","",details!H53)</f>
        <v/>
      </c>
      <c r="E886" s="1278"/>
      <c r="F886" s="1278"/>
      <c r="G886" s="1278"/>
      <c r="H886" s="1278"/>
      <c r="I886" s="1279"/>
    </row>
    <row r="887" spans="1:9" ht="19.25" customHeight="1">
      <c r="A887" s="1280"/>
      <c r="B887" s="1274" t="s">
        <v>147</v>
      </c>
      <c r="C887" s="1274"/>
      <c r="D887" s="1274" t="str">
        <f>IF('statement of marks'!I53="","",'statement of marks'!I53)</f>
        <v/>
      </c>
      <c r="E887" s="1274"/>
      <c r="F887" s="1274"/>
      <c r="G887" s="1274"/>
      <c r="H887" s="1274"/>
      <c r="I887" s="1275"/>
    </row>
    <row r="888" spans="1:9" ht="19.25" customHeight="1">
      <c r="A888" s="1280"/>
      <c r="B888" s="1274" t="s">
        <v>103</v>
      </c>
      <c r="C888" s="1274"/>
      <c r="D888" s="1274" t="str">
        <f>IF(details!M53="","",details!M53)</f>
        <v/>
      </c>
      <c r="E888" s="1274"/>
      <c r="F888" s="1274"/>
      <c r="G888" s="1274"/>
      <c r="H888" s="1274"/>
      <c r="I888" s="1275"/>
    </row>
    <row r="889" spans="1:9" ht="19.25" customHeight="1">
      <c r="A889" s="1280"/>
      <c r="B889" s="1273"/>
      <c r="C889" s="1273"/>
      <c r="D889" s="63" t="s">
        <v>148</v>
      </c>
      <c r="E889" s="73" t="str">
        <f>F879</f>
        <v/>
      </c>
      <c r="F889" s="1274" t="str">
        <f>IF('statement of marks'!$C$3=8,"esa izkjafHkd f'k{kk ¼d{kk 8 rd½ iw.kZ dj yh gSA","")</f>
        <v/>
      </c>
      <c r="G889" s="1274"/>
      <c r="H889" s="1274"/>
      <c r="I889" s="1275"/>
    </row>
    <row r="890" spans="1:9" ht="19.25" customHeight="1">
      <c r="A890" s="1280"/>
      <c r="B890" s="72" t="s">
        <v>149</v>
      </c>
      <c r="C890" s="71">
        <f>details!$O$4</f>
        <v>42460</v>
      </c>
      <c r="D890" s="1277"/>
      <c r="E890" s="1277"/>
      <c r="F890" s="1271"/>
      <c r="G890" s="1271"/>
      <c r="H890" s="1271"/>
      <c r="I890" s="1272"/>
    </row>
    <row r="891" spans="1:9" ht="19.25" customHeight="1">
      <c r="A891" s="1280"/>
      <c r="B891" s="64"/>
      <c r="C891" s="1276" t="s">
        <v>150</v>
      </c>
      <c r="D891" s="1276"/>
      <c r="E891" s="1276"/>
      <c r="F891" s="63"/>
      <c r="G891" s="1276" t="s">
        <v>152</v>
      </c>
      <c r="H891" s="1276"/>
      <c r="I891" s="1286"/>
    </row>
    <row r="892" spans="1:9" ht="19.25" customHeight="1">
      <c r="A892" s="1280"/>
      <c r="B892" s="64"/>
      <c r="C892" s="62" t="str">
        <f>IF(details!$K$3="B.E.O.","Cykd",IF(details!$K$3="D.E.O.","ftyk",""))</f>
        <v>ftyk</v>
      </c>
      <c r="D892" s="63" t="s">
        <v>174</v>
      </c>
      <c r="E892" s="72" t="str">
        <f>IF(details!$M$3="SECONDARY","ek/;fed",IF(details!$M$3="ELEMENTaRY","izkjfEHkd",""))</f>
        <v>ek/;fed</v>
      </c>
      <c r="F892" s="62" t="s">
        <v>153</v>
      </c>
      <c r="G892" s="1276" t="str">
        <f>details!$F$4</f>
        <v>Jh jk/ks';ke tk'kh</v>
      </c>
      <c r="H892" s="1276"/>
      <c r="I892" s="1286"/>
    </row>
    <row r="893" spans="1:9" ht="19.25" customHeight="1" thickBot="1">
      <c r="A893" s="1281"/>
      <c r="B893" s="66"/>
      <c r="C893" s="1292" t="s">
        <v>163</v>
      </c>
      <c r="D893" s="1292"/>
      <c r="E893" s="1292"/>
      <c r="F893" s="69" t="s">
        <v>163</v>
      </c>
      <c r="G893" s="1290"/>
      <c r="H893" s="1290"/>
      <c r="I893" s="1291"/>
    </row>
    <row r="894" spans="1:9" ht="19.25" customHeight="1" thickTop="1">
      <c r="A894" s="1282" t="s">
        <v>47</v>
      </c>
      <c r="B894" s="1283"/>
      <c r="C894" s="1283"/>
      <c r="D894" s="1283"/>
      <c r="E894" s="1283"/>
      <c r="F894" s="1283"/>
      <c r="G894" s="1283"/>
      <c r="H894" s="1283"/>
      <c r="I894" s="1284"/>
    </row>
    <row r="895" spans="1:9" ht="19.25" customHeight="1">
      <c r="A895" s="1285" t="str">
        <f>IF(details!$M$3="SECONDARY","¼ek/;fed f'k{kk½",IF(details!$M$3="ELEMENTaRY","¼izkjfEHkd f'k{kk½"))</f>
        <v>¼ek/;fed f'k{kk½</v>
      </c>
      <c r="B895" s="1276"/>
      <c r="C895" s="1276"/>
      <c r="D895" s="1276"/>
      <c r="E895" s="1276"/>
      <c r="F895" s="1276"/>
      <c r="G895" s="1276"/>
      <c r="H895" s="1276"/>
      <c r="I895" s="1286"/>
    </row>
    <row r="896" spans="1:9" ht="19.25" customHeight="1">
      <c r="A896" s="1287" t="s">
        <v>139</v>
      </c>
      <c r="B896" s="1288"/>
      <c r="C896" s="1288"/>
      <c r="D896" s="1288"/>
      <c r="E896" s="1288"/>
      <c r="F896" s="1288"/>
      <c r="G896" s="1288"/>
      <c r="H896" s="1288"/>
      <c r="I896" s="1289"/>
    </row>
    <row r="897" spans="1:9" ht="19.25" customHeight="1">
      <c r="A897" s="1285" t="s">
        <v>140</v>
      </c>
      <c r="B897" s="1276"/>
      <c r="C897" s="1276"/>
      <c r="D897" s="1276"/>
      <c r="E897" s="1276"/>
      <c r="F897" s="1276"/>
      <c r="G897" s="1276"/>
      <c r="H897" s="1276"/>
      <c r="I897" s="1286"/>
    </row>
    <row r="898" spans="1:9" ht="19.25" customHeight="1">
      <c r="A898" s="68"/>
      <c r="B898" s="1276"/>
      <c r="C898" s="1276"/>
      <c r="D898" s="1276"/>
      <c r="E898" s="62" t="s">
        <v>162</v>
      </c>
      <c r="F898" s="75" t="str">
        <f>IF(AND('statement of marks'!$C$3=8,'statement of marks'!HD7="mRrh.kZ"),'statement of marks'!$H$3,"")</f>
        <v/>
      </c>
      <c r="G898" s="1276"/>
      <c r="H898" s="1276"/>
      <c r="I898" s="1286"/>
    </row>
    <row r="899" spans="1:9" ht="19.25" customHeight="1">
      <c r="A899" s="1280"/>
      <c r="B899" s="72" t="s">
        <v>154</v>
      </c>
      <c r="C899" s="72" t="s">
        <v>141</v>
      </c>
      <c r="D899" s="1274" t="s">
        <v>158</v>
      </c>
      <c r="E899" s="1274"/>
      <c r="F899" s="1274"/>
      <c r="G899" s="234" t="s">
        <v>175</v>
      </c>
      <c r="H899" s="234" t="s">
        <v>159</v>
      </c>
      <c r="I899" s="237" t="str">
        <f>'statement of marks'!$J$3</f>
        <v xml:space="preserve">fo|ky; dk Mk;l dksM+ </v>
      </c>
    </row>
    <row r="900" spans="1:9" ht="19.25" customHeight="1">
      <c r="A900" s="1280"/>
      <c r="B900" s="63" t="str">
        <f>details!$I$3</f>
        <v>fpRrkSM+x&lt;+</v>
      </c>
      <c r="C900" s="63" t="str">
        <f>details!$F$3</f>
        <v>fuEckgsM+k</v>
      </c>
      <c r="D900" s="1274" t="str">
        <f>details!$A$1</f>
        <v>jk- ck- ek/;fed fo|ky; uohu] fuEckgsM+k</v>
      </c>
      <c r="E900" s="1274"/>
      <c r="F900" s="1274"/>
      <c r="G900" s="73" t="str">
        <f>IF(details!F54="","",details!F54)</f>
        <v/>
      </c>
      <c r="H900" s="73" t="str">
        <f>IF(details!D54="","",details!D54)</f>
        <v/>
      </c>
      <c r="I900" s="74" t="str">
        <f>details!$K$1</f>
        <v xml:space="preserve">08291009401   </v>
      </c>
    </row>
    <row r="901" spans="1:9" ht="19.25" customHeight="1">
      <c r="A901" s="1280"/>
      <c r="B901" s="1274" t="s">
        <v>142</v>
      </c>
      <c r="C901" s="1274"/>
      <c r="D901" s="1274"/>
      <c r="E901" s="1274"/>
      <c r="F901" s="1274"/>
      <c r="G901" s="1274"/>
      <c r="H901" s="1274"/>
      <c r="I901" s="1275"/>
    </row>
    <row r="902" spans="1:9" ht="19.25" customHeight="1">
      <c r="A902" s="1280"/>
      <c r="B902" s="1274" t="s">
        <v>143</v>
      </c>
      <c r="C902" s="1274"/>
      <c r="D902" s="1274" t="str">
        <f>IF(details!J54="","",details!J54)</f>
        <v/>
      </c>
      <c r="E902" s="1274"/>
      <c r="F902" s="1274"/>
      <c r="G902" s="1274"/>
      <c r="H902" s="1274"/>
      <c r="I902" s="1275"/>
    </row>
    <row r="903" spans="1:9" ht="19.25" customHeight="1">
      <c r="A903" s="1280"/>
      <c r="B903" s="1274" t="s">
        <v>144</v>
      </c>
      <c r="C903" s="1274"/>
      <c r="D903" s="1274" t="str">
        <f>(IF(details!K54="","",details!K54))</f>
        <v/>
      </c>
      <c r="E903" s="1274"/>
      <c r="F903" s="1274"/>
      <c r="G903" s="1274"/>
      <c r="H903" s="1274"/>
      <c r="I903" s="1275"/>
    </row>
    <row r="904" spans="1:9" ht="19.25" customHeight="1">
      <c r="A904" s="1280"/>
      <c r="B904" s="1274" t="s">
        <v>145</v>
      </c>
      <c r="C904" s="1274"/>
      <c r="D904" s="1274" t="str">
        <f>IF(details!L54="","",details!L54)</f>
        <v/>
      </c>
      <c r="E904" s="1274"/>
      <c r="F904" s="1274"/>
      <c r="G904" s="1274"/>
      <c r="H904" s="1274"/>
      <c r="I904" s="1275"/>
    </row>
    <row r="905" spans="1:9" ht="19.25" customHeight="1">
      <c r="A905" s="1280"/>
      <c r="B905" s="1274" t="s">
        <v>146</v>
      </c>
      <c r="C905" s="1274"/>
      <c r="D905" s="1278" t="str">
        <f>IF(details!H54="","",details!H54)</f>
        <v/>
      </c>
      <c r="E905" s="1278"/>
      <c r="F905" s="1278"/>
      <c r="G905" s="1278"/>
      <c r="H905" s="1278"/>
      <c r="I905" s="1279"/>
    </row>
    <row r="906" spans="1:9" ht="19.25" customHeight="1">
      <c r="A906" s="1280"/>
      <c r="B906" s="1274" t="s">
        <v>147</v>
      </c>
      <c r="C906" s="1274"/>
      <c r="D906" s="1274" t="str">
        <f>IF('statement of marks'!I54="","",'statement of marks'!I54)</f>
        <v/>
      </c>
      <c r="E906" s="1274"/>
      <c r="F906" s="1274"/>
      <c r="G906" s="1274"/>
      <c r="H906" s="1274"/>
      <c r="I906" s="1275"/>
    </row>
    <row r="907" spans="1:9" ht="19.25" customHeight="1">
      <c r="A907" s="1280"/>
      <c r="B907" s="1274" t="s">
        <v>103</v>
      </c>
      <c r="C907" s="1274"/>
      <c r="D907" s="1274" t="str">
        <f>IF(details!M54="","",details!M54)</f>
        <v/>
      </c>
      <c r="E907" s="1274"/>
      <c r="F907" s="1274"/>
      <c r="G907" s="1274"/>
      <c r="H907" s="1274"/>
      <c r="I907" s="1275"/>
    </row>
    <row r="908" spans="1:9" ht="19.25" customHeight="1">
      <c r="A908" s="1280"/>
      <c r="B908" s="1273"/>
      <c r="C908" s="1273"/>
      <c r="D908" s="63" t="s">
        <v>148</v>
      </c>
      <c r="E908" s="73" t="str">
        <f>F898</f>
        <v/>
      </c>
      <c r="F908" s="1274" t="str">
        <f>IF('statement of marks'!$C$3=8,"esa izkjafHkd f'k{kk ¼d{kk 8 rd½ iw.kZ dj yh gSA","")</f>
        <v/>
      </c>
      <c r="G908" s="1274"/>
      <c r="H908" s="1274"/>
      <c r="I908" s="1275"/>
    </row>
    <row r="909" spans="1:9" ht="19.25" customHeight="1">
      <c r="A909" s="1280"/>
      <c r="B909" s="72" t="s">
        <v>149</v>
      </c>
      <c r="C909" s="71">
        <f>details!$O$4</f>
        <v>42460</v>
      </c>
      <c r="D909" s="1277"/>
      <c r="E909" s="1277"/>
      <c r="F909" s="1271"/>
      <c r="G909" s="1271"/>
      <c r="H909" s="1271"/>
      <c r="I909" s="1272"/>
    </row>
    <row r="910" spans="1:9" ht="19.25" customHeight="1">
      <c r="A910" s="1280"/>
      <c r="B910" s="64"/>
      <c r="C910" s="1276" t="s">
        <v>150</v>
      </c>
      <c r="D910" s="1276"/>
      <c r="E910" s="1276"/>
      <c r="F910" s="63"/>
      <c r="G910" s="1276" t="s">
        <v>152</v>
      </c>
      <c r="H910" s="1276"/>
      <c r="I910" s="1286"/>
    </row>
    <row r="911" spans="1:9" ht="19.25" customHeight="1">
      <c r="A911" s="1280"/>
      <c r="B911" s="64"/>
      <c r="C911" s="62" t="str">
        <f>IF(details!$K$3="B.E.O.","Cykd",IF(details!$K$3="D.E.O.","ftyk",""))</f>
        <v>ftyk</v>
      </c>
      <c r="D911" s="63" t="s">
        <v>174</v>
      </c>
      <c r="E911" s="72" t="str">
        <f>IF(details!$M$3="SECONDARY","ek/;fed",IF(details!$M$3="ELEMENTaRY","izkjfEHkd",""))</f>
        <v>ek/;fed</v>
      </c>
      <c r="F911" s="62" t="s">
        <v>153</v>
      </c>
      <c r="G911" s="1276" t="str">
        <f>details!$F$4</f>
        <v>Jh jk/ks';ke tk'kh</v>
      </c>
      <c r="H911" s="1276"/>
      <c r="I911" s="1286"/>
    </row>
    <row r="912" spans="1:9" ht="19.25" customHeight="1" thickBot="1">
      <c r="A912" s="1281"/>
      <c r="B912" s="66"/>
      <c r="C912" s="1292" t="s">
        <v>163</v>
      </c>
      <c r="D912" s="1292"/>
      <c r="E912" s="1292"/>
      <c r="F912" s="69" t="s">
        <v>163</v>
      </c>
      <c r="G912" s="1290"/>
      <c r="H912" s="1290"/>
      <c r="I912" s="1291"/>
    </row>
    <row r="913" spans="1:9" ht="19.25" customHeight="1" thickTop="1">
      <c r="A913" s="1282" t="s">
        <v>47</v>
      </c>
      <c r="B913" s="1283"/>
      <c r="C913" s="1283"/>
      <c r="D913" s="1283"/>
      <c r="E913" s="1283"/>
      <c r="F913" s="1283"/>
      <c r="G913" s="1283"/>
      <c r="H913" s="1283"/>
      <c r="I913" s="1284"/>
    </row>
    <row r="914" spans="1:9" ht="19.25" customHeight="1">
      <c r="A914" s="1285" t="str">
        <f>IF(details!$M$3="SECONDARY","¼ek/;fed f'k{kk½",IF(details!$M$3="ELEMENTaRY","¼izkjfEHkd f'k{kk½"))</f>
        <v>¼ek/;fed f'k{kk½</v>
      </c>
      <c r="B914" s="1276"/>
      <c r="C914" s="1276"/>
      <c r="D914" s="1276"/>
      <c r="E914" s="1276"/>
      <c r="F914" s="1276"/>
      <c r="G914" s="1276"/>
      <c r="H914" s="1276"/>
      <c r="I914" s="1286"/>
    </row>
    <row r="915" spans="1:9" ht="19.25" customHeight="1">
      <c r="A915" s="1287" t="s">
        <v>139</v>
      </c>
      <c r="B915" s="1288"/>
      <c r="C915" s="1288"/>
      <c r="D915" s="1288"/>
      <c r="E915" s="1288"/>
      <c r="F915" s="1288"/>
      <c r="G915" s="1288"/>
      <c r="H915" s="1288"/>
      <c r="I915" s="1289"/>
    </row>
    <row r="916" spans="1:9" ht="19.25" customHeight="1">
      <c r="A916" s="1285" t="s">
        <v>140</v>
      </c>
      <c r="B916" s="1276"/>
      <c r="C916" s="1276"/>
      <c r="D916" s="1276"/>
      <c r="E916" s="1276"/>
      <c r="F916" s="1276"/>
      <c r="G916" s="1276"/>
      <c r="H916" s="1276"/>
      <c r="I916" s="1286"/>
    </row>
    <row r="917" spans="1:9" ht="19.25" customHeight="1">
      <c r="A917" s="68"/>
      <c r="B917" s="1276"/>
      <c r="C917" s="1276"/>
      <c r="D917" s="1276"/>
      <c r="E917" s="62" t="s">
        <v>162</v>
      </c>
      <c r="F917" s="75" t="str">
        <f>IF(AND('statement of marks'!$C$3=8,'statement of marks'!HD7="mRrh.kZ"),'statement of marks'!$H$3,"")</f>
        <v/>
      </c>
      <c r="G917" s="1276"/>
      <c r="H917" s="1276"/>
      <c r="I917" s="1286"/>
    </row>
    <row r="918" spans="1:9" ht="19.25" customHeight="1">
      <c r="A918" s="1280"/>
      <c r="B918" s="72" t="s">
        <v>154</v>
      </c>
      <c r="C918" s="72" t="s">
        <v>141</v>
      </c>
      <c r="D918" s="1274" t="s">
        <v>158</v>
      </c>
      <c r="E918" s="1274"/>
      <c r="F918" s="1274"/>
      <c r="G918" s="234" t="s">
        <v>175</v>
      </c>
      <c r="H918" s="234" t="s">
        <v>159</v>
      </c>
      <c r="I918" s="237" t="str">
        <f>'statement of marks'!$J$3</f>
        <v xml:space="preserve">fo|ky; dk Mk;l dksM+ </v>
      </c>
    </row>
    <row r="919" spans="1:9" ht="19.25" customHeight="1">
      <c r="A919" s="1280"/>
      <c r="B919" s="63" t="str">
        <f>details!$I$3</f>
        <v>fpRrkSM+x&lt;+</v>
      </c>
      <c r="C919" s="63" t="str">
        <f>details!$F$3</f>
        <v>fuEckgsM+k</v>
      </c>
      <c r="D919" s="1274" t="str">
        <f>details!$A$1</f>
        <v>jk- ck- ek/;fed fo|ky; uohu] fuEckgsM+k</v>
      </c>
      <c r="E919" s="1274"/>
      <c r="F919" s="1274"/>
      <c r="G919" s="73" t="str">
        <f>IF(details!F55="","",details!F55)</f>
        <v/>
      </c>
      <c r="H919" s="73" t="str">
        <f>IF(details!D55="","",details!D55)</f>
        <v/>
      </c>
      <c r="I919" s="74" t="str">
        <f>details!$K$1</f>
        <v xml:space="preserve">08291009401   </v>
      </c>
    </row>
    <row r="920" spans="1:9" ht="19.25" customHeight="1">
      <c r="A920" s="1280"/>
      <c r="B920" s="1274" t="s">
        <v>142</v>
      </c>
      <c r="C920" s="1274"/>
      <c r="D920" s="1274"/>
      <c r="E920" s="1274"/>
      <c r="F920" s="1274"/>
      <c r="G920" s="1274"/>
      <c r="H920" s="1274"/>
      <c r="I920" s="1275"/>
    </row>
    <row r="921" spans="1:9" ht="19.25" customHeight="1">
      <c r="A921" s="1280"/>
      <c r="B921" s="1274" t="s">
        <v>143</v>
      </c>
      <c r="C921" s="1274"/>
      <c r="D921" s="1274" t="str">
        <f>IF(details!J55="","",details!J55)</f>
        <v/>
      </c>
      <c r="E921" s="1274"/>
      <c r="F921" s="1274"/>
      <c r="G921" s="1274"/>
      <c r="H921" s="1274"/>
      <c r="I921" s="1275"/>
    </row>
    <row r="922" spans="1:9" ht="19.25" customHeight="1">
      <c r="A922" s="1280"/>
      <c r="B922" s="1274" t="s">
        <v>144</v>
      </c>
      <c r="C922" s="1274"/>
      <c r="D922" s="1274" t="str">
        <f>(IF(details!K55="","",details!K55))</f>
        <v/>
      </c>
      <c r="E922" s="1274"/>
      <c r="F922" s="1274"/>
      <c r="G922" s="1274"/>
      <c r="H922" s="1274"/>
      <c r="I922" s="1275"/>
    </row>
    <row r="923" spans="1:9" ht="19.25" customHeight="1">
      <c r="A923" s="1280"/>
      <c r="B923" s="1274" t="s">
        <v>145</v>
      </c>
      <c r="C923" s="1274"/>
      <c r="D923" s="1274" t="str">
        <f>IF(details!L55="","",details!L55)</f>
        <v/>
      </c>
      <c r="E923" s="1274"/>
      <c r="F923" s="1274"/>
      <c r="G923" s="1274"/>
      <c r="H923" s="1274"/>
      <c r="I923" s="1275"/>
    </row>
    <row r="924" spans="1:9" ht="19.25" customHeight="1">
      <c r="A924" s="1280"/>
      <c r="B924" s="1274" t="s">
        <v>146</v>
      </c>
      <c r="C924" s="1274"/>
      <c r="D924" s="1278" t="str">
        <f>IF(details!H55="","",details!H55)</f>
        <v/>
      </c>
      <c r="E924" s="1278"/>
      <c r="F924" s="1278"/>
      <c r="G924" s="1278"/>
      <c r="H924" s="1278"/>
      <c r="I924" s="1279"/>
    </row>
    <row r="925" spans="1:9" ht="19.25" customHeight="1">
      <c r="A925" s="1280"/>
      <c r="B925" s="1274" t="s">
        <v>147</v>
      </c>
      <c r="C925" s="1274"/>
      <c r="D925" s="1274" t="str">
        <f>IF('statement of marks'!I55="","",'statement of marks'!I55)</f>
        <v/>
      </c>
      <c r="E925" s="1274"/>
      <c r="F925" s="1274"/>
      <c r="G925" s="1274"/>
      <c r="H925" s="1274"/>
      <c r="I925" s="1275"/>
    </row>
    <row r="926" spans="1:9" ht="19.25" customHeight="1">
      <c r="A926" s="1280"/>
      <c r="B926" s="1274" t="s">
        <v>103</v>
      </c>
      <c r="C926" s="1274"/>
      <c r="D926" s="1274" t="str">
        <f>IF(details!M55="","",details!M55)</f>
        <v/>
      </c>
      <c r="E926" s="1274"/>
      <c r="F926" s="1274"/>
      <c r="G926" s="1274"/>
      <c r="H926" s="1274"/>
      <c r="I926" s="1275"/>
    </row>
    <row r="927" spans="1:9" ht="19.25" customHeight="1">
      <c r="A927" s="1280"/>
      <c r="B927" s="1273"/>
      <c r="C927" s="1273"/>
      <c r="D927" s="63" t="s">
        <v>148</v>
      </c>
      <c r="E927" s="73" t="str">
        <f>F917</f>
        <v/>
      </c>
      <c r="F927" s="1274" t="str">
        <f>IF('statement of marks'!$C$3=8,"esa izkjafHkd f'k{kk ¼d{kk 8 rd½ iw.kZ dj yh gSA","")</f>
        <v/>
      </c>
      <c r="G927" s="1274"/>
      <c r="H927" s="1274"/>
      <c r="I927" s="1275"/>
    </row>
    <row r="928" spans="1:9" ht="19.25" customHeight="1">
      <c r="A928" s="1280"/>
      <c r="B928" s="72" t="s">
        <v>149</v>
      </c>
      <c r="C928" s="71">
        <f>details!$O$4</f>
        <v>42460</v>
      </c>
      <c r="D928" s="1277"/>
      <c r="E928" s="1277"/>
      <c r="F928" s="1271"/>
      <c r="G928" s="1271"/>
      <c r="H928" s="1271"/>
      <c r="I928" s="1272"/>
    </row>
    <row r="929" spans="1:9" ht="19.25" customHeight="1">
      <c r="A929" s="1280"/>
      <c r="B929" s="64"/>
      <c r="C929" s="1276" t="s">
        <v>150</v>
      </c>
      <c r="D929" s="1276"/>
      <c r="E929" s="1276"/>
      <c r="F929" s="63"/>
      <c r="G929" s="1276" t="s">
        <v>152</v>
      </c>
      <c r="H929" s="1276"/>
      <c r="I929" s="1286"/>
    </row>
    <row r="930" spans="1:9" ht="19.25" customHeight="1">
      <c r="A930" s="1280"/>
      <c r="B930" s="64"/>
      <c r="C930" s="62" t="str">
        <f>IF(details!$K$3="B.E.O.","Cykd",IF(details!$K$3="D.E.O.","ftyk",""))</f>
        <v>ftyk</v>
      </c>
      <c r="D930" s="63" t="s">
        <v>174</v>
      </c>
      <c r="E930" s="72" t="str">
        <f>IF(details!$M$3="SECONDARY","ek/;fed",IF(details!$M$3="ELEMENTaRY","izkjfEHkd",""))</f>
        <v>ek/;fed</v>
      </c>
      <c r="F930" s="62" t="s">
        <v>153</v>
      </c>
      <c r="G930" s="1276" t="str">
        <f>details!$F$4</f>
        <v>Jh jk/ks';ke tk'kh</v>
      </c>
      <c r="H930" s="1276"/>
      <c r="I930" s="1286"/>
    </row>
    <row r="931" spans="1:9" ht="19.25" customHeight="1" thickBot="1">
      <c r="A931" s="1281"/>
      <c r="B931" s="66"/>
      <c r="C931" s="1292" t="s">
        <v>163</v>
      </c>
      <c r="D931" s="1292"/>
      <c r="E931" s="1292"/>
      <c r="F931" s="69" t="s">
        <v>163</v>
      </c>
      <c r="G931" s="1290"/>
      <c r="H931" s="1290"/>
      <c r="I931" s="1291"/>
    </row>
    <row r="932" spans="1:9" ht="19.25" customHeight="1" thickTop="1">
      <c r="A932" s="1282" t="s">
        <v>47</v>
      </c>
      <c r="B932" s="1283"/>
      <c r="C932" s="1283"/>
      <c r="D932" s="1283"/>
      <c r="E932" s="1283"/>
      <c r="F932" s="1283"/>
      <c r="G932" s="1283"/>
      <c r="H932" s="1283"/>
      <c r="I932" s="1284"/>
    </row>
    <row r="933" spans="1:9" ht="19.25" customHeight="1">
      <c r="A933" s="1285" t="str">
        <f>IF(details!$M$3="SECONDARY","¼ek/;fed f'k{kk½",IF(details!$M$3="ELEMENTaRY","¼izkjfEHkd f'k{kk½"))</f>
        <v>¼ek/;fed f'k{kk½</v>
      </c>
      <c r="B933" s="1276"/>
      <c r="C933" s="1276"/>
      <c r="D933" s="1276"/>
      <c r="E933" s="1276"/>
      <c r="F933" s="1276"/>
      <c r="G933" s="1276"/>
      <c r="H933" s="1276"/>
      <c r="I933" s="1286"/>
    </row>
    <row r="934" spans="1:9" ht="19.25" customHeight="1">
      <c r="A934" s="1287" t="s">
        <v>139</v>
      </c>
      <c r="B934" s="1288"/>
      <c r="C934" s="1288"/>
      <c r="D934" s="1288"/>
      <c r="E934" s="1288"/>
      <c r="F934" s="1288"/>
      <c r="G934" s="1288"/>
      <c r="H934" s="1288"/>
      <c r="I934" s="1289"/>
    </row>
    <row r="935" spans="1:9" ht="19.25" customHeight="1">
      <c r="A935" s="1285" t="s">
        <v>140</v>
      </c>
      <c r="B935" s="1276"/>
      <c r="C935" s="1276"/>
      <c r="D935" s="1276"/>
      <c r="E935" s="1276"/>
      <c r="F935" s="1276"/>
      <c r="G935" s="1276"/>
      <c r="H935" s="1276"/>
      <c r="I935" s="1286"/>
    </row>
    <row r="936" spans="1:9" ht="19.25" customHeight="1">
      <c r="A936" s="68"/>
      <c r="B936" s="1276"/>
      <c r="C936" s="1276"/>
      <c r="D936" s="1276"/>
      <c r="E936" s="62" t="s">
        <v>162</v>
      </c>
      <c r="F936" s="75" t="str">
        <f>IF(AND('statement of marks'!$C$3=8,'statement of marks'!HD7="mRrh.kZ"),'statement of marks'!$H$3,"")</f>
        <v/>
      </c>
      <c r="G936" s="1276"/>
      <c r="H936" s="1276"/>
      <c r="I936" s="1286"/>
    </row>
    <row r="937" spans="1:9" ht="19.25" customHeight="1">
      <c r="A937" s="1280"/>
      <c r="B937" s="72" t="s">
        <v>154</v>
      </c>
      <c r="C937" s="72" t="s">
        <v>141</v>
      </c>
      <c r="D937" s="1274" t="s">
        <v>158</v>
      </c>
      <c r="E937" s="1274"/>
      <c r="F937" s="1274"/>
      <c r="G937" s="234" t="s">
        <v>175</v>
      </c>
      <c r="H937" s="234" t="s">
        <v>159</v>
      </c>
      <c r="I937" s="237" t="str">
        <f>'statement of marks'!$J$3</f>
        <v xml:space="preserve">fo|ky; dk Mk;l dksM+ </v>
      </c>
    </row>
    <row r="938" spans="1:9" ht="19.25" customHeight="1">
      <c r="A938" s="1280"/>
      <c r="B938" s="63" t="str">
        <f>details!$I$3</f>
        <v>fpRrkSM+x&lt;+</v>
      </c>
      <c r="C938" s="63" t="str">
        <f>details!$F$3</f>
        <v>fuEckgsM+k</v>
      </c>
      <c r="D938" s="1274" t="str">
        <f>details!$A$1</f>
        <v>jk- ck- ek/;fed fo|ky; uohu] fuEckgsM+k</v>
      </c>
      <c r="E938" s="1274"/>
      <c r="F938" s="1274"/>
      <c r="G938" s="73" t="str">
        <f>IF(details!F56="","",details!F56)</f>
        <v/>
      </c>
      <c r="H938" s="73" t="str">
        <f>IF(details!D56="","",details!D56)</f>
        <v/>
      </c>
      <c r="I938" s="74" t="str">
        <f>details!$K$1</f>
        <v xml:space="preserve">08291009401   </v>
      </c>
    </row>
    <row r="939" spans="1:9" ht="19.25" customHeight="1">
      <c r="A939" s="1280"/>
      <c r="B939" s="1274" t="s">
        <v>142</v>
      </c>
      <c r="C939" s="1274"/>
      <c r="D939" s="1274"/>
      <c r="E939" s="1274"/>
      <c r="F939" s="1274"/>
      <c r="G939" s="1274"/>
      <c r="H939" s="1274"/>
      <c r="I939" s="1275"/>
    </row>
    <row r="940" spans="1:9" ht="19.25" customHeight="1">
      <c r="A940" s="1280"/>
      <c r="B940" s="1274" t="s">
        <v>143</v>
      </c>
      <c r="C940" s="1274"/>
      <c r="D940" s="1274" t="str">
        <f>IF(details!J56="","",details!J56)</f>
        <v/>
      </c>
      <c r="E940" s="1274"/>
      <c r="F940" s="1274"/>
      <c r="G940" s="1274"/>
      <c r="H940" s="1274"/>
      <c r="I940" s="1275"/>
    </row>
    <row r="941" spans="1:9" ht="19.25" customHeight="1">
      <c r="A941" s="1280"/>
      <c r="B941" s="1274" t="s">
        <v>144</v>
      </c>
      <c r="C941" s="1274"/>
      <c r="D941" s="1274" t="str">
        <f>(IF(details!K56="","",details!K56))</f>
        <v/>
      </c>
      <c r="E941" s="1274"/>
      <c r="F941" s="1274"/>
      <c r="G941" s="1274"/>
      <c r="H941" s="1274"/>
      <c r="I941" s="1275"/>
    </row>
    <row r="942" spans="1:9" ht="19.25" customHeight="1">
      <c r="A942" s="1280"/>
      <c r="B942" s="1274" t="s">
        <v>145</v>
      </c>
      <c r="C942" s="1274"/>
      <c r="D942" s="1274" t="str">
        <f>IF(details!L56="","",details!L56)</f>
        <v/>
      </c>
      <c r="E942" s="1274"/>
      <c r="F942" s="1274"/>
      <c r="G942" s="1274"/>
      <c r="H942" s="1274"/>
      <c r="I942" s="1275"/>
    </row>
    <row r="943" spans="1:9" ht="19.25" customHeight="1">
      <c r="A943" s="1280"/>
      <c r="B943" s="1274" t="s">
        <v>146</v>
      </c>
      <c r="C943" s="1274"/>
      <c r="D943" s="1278" t="str">
        <f>IF(details!H56="","",details!H56)</f>
        <v/>
      </c>
      <c r="E943" s="1278"/>
      <c r="F943" s="1278"/>
      <c r="G943" s="1278"/>
      <c r="H943" s="1278"/>
      <c r="I943" s="1279"/>
    </row>
    <row r="944" spans="1:9" ht="19.25" customHeight="1">
      <c r="A944" s="1280"/>
      <c r="B944" s="1274" t="s">
        <v>147</v>
      </c>
      <c r="C944" s="1274"/>
      <c r="D944" s="1274" t="str">
        <f>IF('statement of marks'!I56="","",'statement of marks'!I56)</f>
        <v/>
      </c>
      <c r="E944" s="1274"/>
      <c r="F944" s="1274"/>
      <c r="G944" s="1274"/>
      <c r="H944" s="1274"/>
      <c r="I944" s="1275"/>
    </row>
    <row r="945" spans="1:9" ht="19.25" customHeight="1">
      <c r="A945" s="1280"/>
      <c r="B945" s="1274" t="s">
        <v>103</v>
      </c>
      <c r="C945" s="1274"/>
      <c r="D945" s="1274" t="str">
        <f>IF(details!M56="","",details!M56)</f>
        <v/>
      </c>
      <c r="E945" s="1274"/>
      <c r="F945" s="1274"/>
      <c r="G945" s="1274"/>
      <c r="H945" s="1274"/>
      <c r="I945" s="1275"/>
    </row>
    <row r="946" spans="1:9" ht="19.25" customHeight="1">
      <c r="A946" s="1280"/>
      <c r="B946" s="1273"/>
      <c r="C946" s="1273"/>
      <c r="D946" s="63" t="s">
        <v>148</v>
      </c>
      <c r="E946" s="73" t="str">
        <f>F936</f>
        <v/>
      </c>
      <c r="F946" s="1274" t="str">
        <f>IF('statement of marks'!$C$3=8,"esa izkjafHkd f'k{kk ¼d{kk 8 rd½ iw.kZ dj yh gSA","")</f>
        <v/>
      </c>
      <c r="G946" s="1274"/>
      <c r="H946" s="1274"/>
      <c r="I946" s="1275"/>
    </row>
    <row r="947" spans="1:9" ht="19.25" customHeight="1">
      <c r="A947" s="1280"/>
      <c r="B947" s="72" t="s">
        <v>149</v>
      </c>
      <c r="C947" s="71">
        <f>details!$O$4</f>
        <v>42460</v>
      </c>
      <c r="D947" s="1277"/>
      <c r="E947" s="1277"/>
      <c r="F947" s="1271"/>
      <c r="G947" s="1271"/>
      <c r="H947" s="1271"/>
      <c r="I947" s="1272"/>
    </row>
    <row r="948" spans="1:9" ht="19.25" customHeight="1">
      <c r="A948" s="1280"/>
      <c r="B948" s="64"/>
      <c r="C948" s="1276" t="s">
        <v>150</v>
      </c>
      <c r="D948" s="1276"/>
      <c r="E948" s="1276"/>
      <c r="F948" s="63"/>
      <c r="G948" s="1276" t="s">
        <v>152</v>
      </c>
      <c r="H948" s="1276"/>
      <c r="I948" s="1286"/>
    </row>
    <row r="949" spans="1:9" ht="19.25" customHeight="1">
      <c r="A949" s="1280"/>
      <c r="B949" s="64"/>
      <c r="C949" s="62" t="str">
        <f>IF(details!$K$3="B.E.O.","Cykd",IF(details!$K$3="D.E.O.","ftyk",""))</f>
        <v>ftyk</v>
      </c>
      <c r="D949" s="63" t="s">
        <v>174</v>
      </c>
      <c r="E949" s="72" t="str">
        <f>IF(details!$M$3="SECONDARY","ek/;fed",IF(details!$M$3="ELEMENTaRY","izkjfEHkd",""))</f>
        <v>ek/;fed</v>
      </c>
      <c r="F949" s="62" t="s">
        <v>153</v>
      </c>
      <c r="G949" s="1276" t="str">
        <f>details!$F$4</f>
        <v>Jh jk/ks';ke tk'kh</v>
      </c>
      <c r="H949" s="1276"/>
      <c r="I949" s="1286"/>
    </row>
    <row r="950" spans="1:9" ht="19.25" customHeight="1" thickBot="1">
      <c r="A950" s="1281"/>
      <c r="B950" s="66"/>
      <c r="C950" s="1292" t="s">
        <v>163</v>
      </c>
      <c r="D950" s="1292"/>
      <c r="E950" s="1292"/>
      <c r="F950" s="69" t="s">
        <v>163</v>
      </c>
      <c r="G950" s="1290"/>
      <c r="H950" s="1290"/>
      <c r="I950" s="1291"/>
    </row>
    <row r="951" spans="1:9" ht="19.25" customHeight="1" thickTop="1">
      <c r="A951" s="1282" t="s">
        <v>47</v>
      </c>
      <c r="B951" s="1283"/>
      <c r="C951" s="1283"/>
      <c r="D951" s="1283"/>
      <c r="E951" s="1283"/>
      <c r="F951" s="1283"/>
      <c r="G951" s="1283"/>
      <c r="H951" s="1283"/>
      <c r="I951" s="1284"/>
    </row>
    <row r="952" spans="1:9" ht="19.25" customHeight="1">
      <c r="A952" s="1285" t="str">
        <f>IF(details!$M$3="SECONDARY","¼ek/;fed f'k{kk½",IF(details!$M$3="ELEMENTaRY","¼izkjfEHkd f'k{kk½"))</f>
        <v>¼ek/;fed f'k{kk½</v>
      </c>
      <c r="B952" s="1276"/>
      <c r="C952" s="1276"/>
      <c r="D952" s="1276"/>
      <c r="E952" s="1276"/>
      <c r="F952" s="1276"/>
      <c r="G952" s="1276"/>
      <c r="H952" s="1276"/>
      <c r="I952" s="1286"/>
    </row>
    <row r="953" spans="1:9" ht="19.25" customHeight="1">
      <c r="A953" s="1287" t="s">
        <v>139</v>
      </c>
      <c r="B953" s="1288"/>
      <c r="C953" s="1288"/>
      <c r="D953" s="1288"/>
      <c r="E953" s="1288"/>
      <c r="F953" s="1288"/>
      <c r="G953" s="1288"/>
      <c r="H953" s="1288"/>
      <c r="I953" s="1289"/>
    </row>
    <row r="954" spans="1:9" ht="19.25" customHeight="1">
      <c r="A954" s="1285" t="s">
        <v>140</v>
      </c>
      <c r="B954" s="1276"/>
      <c r="C954" s="1276"/>
      <c r="D954" s="1276"/>
      <c r="E954" s="1276"/>
      <c r="F954" s="1276"/>
      <c r="G954" s="1276"/>
      <c r="H954" s="1276"/>
      <c r="I954" s="1286"/>
    </row>
    <row r="955" spans="1:9" ht="19.25" customHeight="1">
      <c r="A955" s="68"/>
      <c r="B955" s="1276"/>
      <c r="C955" s="1276"/>
      <c r="D955" s="1276"/>
      <c r="E955" s="62" t="s">
        <v>162</v>
      </c>
      <c r="F955" s="75" t="str">
        <f>IF(AND('statement of marks'!$C$3=8,'statement of marks'!HD7="mRrh.kZ"),'statement of marks'!$H$3,"")</f>
        <v/>
      </c>
      <c r="G955" s="1276"/>
      <c r="H955" s="1276"/>
      <c r="I955" s="1286"/>
    </row>
    <row r="956" spans="1:9" ht="19.25" customHeight="1">
      <c r="A956" s="1280"/>
      <c r="B956" s="72" t="s">
        <v>154</v>
      </c>
      <c r="C956" s="72" t="s">
        <v>141</v>
      </c>
      <c r="D956" s="1274" t="s">
        <v>158</v>
      </c>
      <c r="E956" s="1274"/>
      <c r="F956" s="1274"/>
      <c r="G956" s="234" t="s">
        <v>175</v>
      </c>
      <c r="H956" s="234" t="s">
        <v>159</v>
      </c>
      <c r="I956" s="237" t="str">
        <f>'statement of marks'!$J$3</f>
        <v xml:space="preserve">fo|ky; dk Mk;l dksM+ </v>
      </c>
    </row>
    <row r="957" spans="1:9" ht="19.25" customHeight="1">
      <c r="A957" s="1280"/>
      <c r="B957" s="63" t="str">
        <f>details!$I$3</f>
        <v>fpRrkSM+x&lt;+</v>
      </c>
      <c r="C957" s="63" t="str">
        <f>details!$F$3</f>
        <v>fuEckgsM+k</v>
      </c>
      <c r="D957" s="1274" t="str">
        <f>details!$A$1</f>
        <v>jk- ck- ek/;fed fo|ky; uohu] fuEckgsM+k</v>
      </c>
      <c r="E957" s="1274"/>
      <c r="F957" s="1274"/>
      <c r="G957" s="73" t="str">
        <f>IF(details!F57="","",details!F57)</f>
        <v/>
      </c>
      <c r="H957" s="73" t="str">
        <f>IF(details!D57="","",details!D57)</f>
        <v/>
      </c>
      <c r="I957" s="74" t="str">
        <f>details!$K$1</f>
        <v xml:space="preserve">08291009401   </v>
      </c>
    </row>
    <row r="958" spans="1:9" ht="19.25" customHeight="1">
      <c r="A958" s="1280"/>
      <c r="B958" s="1274" t="s">
        <v>142</v>
      </c>
      <c r="C958" s="1274"/>
      <c r="D958" s="1274"/>
      <c r="E958" s="1274"/>
      <c r="F958" s="1274"/>
      <c r="G958" s="1274"/>
      <c r="H958" s="1274"/>
      <c r="I958" s="1275"/>
    </row>
    <row r="959" spans="1:9" ht="19.25" customHeight="1">
      <c r="A959" s="1280"/>
      <c r="B959" s="1274" t="s">
        <v>143</v>
      </c>
      <c r="C959" s="1274"/>
      <c r="D959" s="1274" t="str">
        <f>IF(details!J57="","",details!J57)</f>
        <v/>
      </c>
      <c r="E959" s="1274"/>
      <c r="F959" s="1274"/>
      <c r="G959" s="1274"/>
      <c r="H959" s="1274"/>
      <c r="I959" s="1275"/>
    </row>
    <row r="960" spans="1:9" ht="19.25" customHeight="1">
      <c r="A960" s="1280"/>
      <c r="B960" s="1274" t="s">
        <v>144</v>
      </c>
      <c r="C960" s="1274"/>
      <c r="D960" s="1274" t="str">
        <f>(IF(details!K57="","",details!K57))</f>
        <v/>
      </c>
      <c r="E960" s="1274"/>
      <c r="F960" s="1274"/>
      <c r="G960" s="1274"/>
      <c r="H960" s="1274"/>
      <c r="I960" s="1275"/>
    </row>
    <row r="961" spans="1:9" ht="19.25" customHeight="1">
      <c r="A961" s="1280"/>
      <c r="B961" s="1274" t="s">
        <v>145</v>
      </c>
      <c r="C961" s="1274"/>
      <c r="D961" s="1274" t="str">
        <f>IF(details!L57="","",details!L57)</f>
        <v/>
      </c>
      <c r="E961" s="1274"/>
      <c r="F961" s="1274"/>
      <c r="G961" s="1274"/>
      <c r="H961" s="1274"/>
      <c r="I961" s="1275"/>
    </row>
    <row r="962" spans="1:9" ht="19.25" customHeight="1">
      <c r="A962" s="1280"/>
      <c r="B962" s="1274" t="s">
        <v>146</v>
      </c>
      <c r="C962" s="1274"/>
      <c r="D962" s="1278" t="str">
        <f>IF(details!H57="","",details!H57)</f>
        <v/>
      </c>
      <c r="E962" s="1278"/>
      <c r="F962" s="1278"/>
      <c r="G962" s="1278"/>
      <c r="H962" s="1278"/>
      <c r="I962" s="1279"/>
    </row>
    <row r="963" spans="1:9" ht="19.25" customHeight="1">
      <c r="A963" s="1280"/>
      <c r="B963" s="1274" t="s">
        <v>147</v>
      </c>
      <c r="C963" s="1274"/>
      <c r="D963" s="1274" t="str">
        <f>IF('statement of marks'!I57="","",'statement of marks'!I57)</f>
        <v/>
      </c>
      <c r="E963" s="1274"/>
      <c r="F963" s="1274"/>
      <c r="G963" s="1274"/>
      <c r="H963" s="1274"/>
      <c r="I963" s="1275"/>
    </row>
    <row r="964" spans="1:9" ht="19.25" customHeight="1">
      <c r="A964" s="1280"/>
      <c r="B964" s="1274" t="s">
        <v>103</v>
      </c>
      <c r="C964" s="1274"/>
      <c r="D964" s="1274" t="str">
        <f>IF(details!M57="","",details!M57)</f>
        <v/>
      </c>
      <c r="E964" s="1274"/>
      <c r="F964" s="1274"/>
      <c r="G964" s="1274"/>
      <c r="H964" s="1274"/>
      <c r="I964" s="1275"/>
    </row>
    <row r="965" spans="1:9" ht="19.25" customHeight="1">
      <c r="A965" s="1280"/>
      <c r="B965" s="1273"/>
      <c r="C965" s="1273"/>
      <c r="D965" s="63" t="s">
        <v>148</v>
      </c>
      <c r="E965" s="73" t="str">
        <f>F955</f>
        <v/>
      </c>
      <c r="F965" s="1274" t="str">
        <f>IF('statement of marks'!$C$3=8,"esa izkjafHkd f'k{kk ¼d{kk 8 rd½ iw.kZ dj yh gSA","")</f>
        <v/>
      </c>
      <c r="G965" s="1274"/>
      <c r="H965" s="1274"/>
      <c r="I965" s="1275"/>
    </row>
    <row r="966" spans="1:9" ht="19.25" customHeight="1">
      <c r="A966" s="1280"/>
      <c r="B966" s="72" t="s">
        <v>149</v>
      </c>
      <c r="C966" s="71">
        <f>details!$O$4</f>
        <v>42460</v>
      </c>
      <c r="D966" s="1277"/>
      <c r="E966" s="1277"/>
      <c r="F966" s="1271"/>
      <c r="G966" s="1271"/>
      <c r="H966" s="1271"/>
      <c r="I966" s="1272"/>
    </row>
    <row r="967" spans="1:9" ht="19.25" customHeight="1">
      <c r="A967" s="1280"/>
      <c r="B967" s="64"/>
      <c r="C967" s="1276" t="s">
        <v>150</v>
      </c>
      <c r="D967" s="1276"/>
      <c r="E967" s="1276"/>
      <c r="F967" s="63"/>
      <c r="G967" s="1276" t="s">
        <v>152</v>
      </c>
      <c r="H967" s="1276"/>
      <c r="I967" s="1286"/>
    </row>
    <row r="968" spans="1:9" ht="19.25" customHeight="1">
      <c r="A968" s="1280"/>
      <c r="B968" s="64"/>
      <c r="C968" s="62" t="str">
        <f>IF(details!$K$3="B.E.O.","Cykd",IF(details!$K$3="D.E.O.","ftyk",""))</f>
        <v>ftyk</v>
      </c>
      <c r="D968" s="63" t="s">
        <v>174</v>
      </c>
      <c r="E968" s="72" t="str">
        <f>IF(details!$M$3="SECONDARY","ek/;fed",IF(details!$M$3="ELEMENTaRY","izkjfEHkd",""))</f>
        <v>ek/;fed</v>
      </c>
      <c r="F968" s="62" t="s">
        <v>153</v>
      </c>
      <c r="G968" s="1276" t="str">
        <f>details!$F$4</f>
        <v>Jh jk/ks';ke tk'kh</v>
      </c>
      <c r="H968" s="1276"/>
      <c r="I968" s="1286"/>
    </row>
    <row r="969" spans="1:9" ht="19.25" customHeight="1" thickBot="1">
      <c r="A969" s="1281"/>
      <c r="B969" s="66"/>
      <c r="C969" s="1292" t="s">
        <v>163</v>
      </c>
      <c r="D969" s="1292"/>
      <c r="E969" s="1292"/>
      <c r="F969" s="69" t="s">
        <v>163</v>
      </c>
      <c r="G969" s="1290"/>
      <c r="H969" s="1290"/>
      <c r="I969" s="1291"/>
    </row>
    <row r="970" spans="1:9" ht="19.25" customHeight="1" thickTop="1">
      <c r="A970" s="1282" t="s">
        <v>47</v>
      </c>
      <c r="B970" s="1283"/>
      <c r="C970" s="1283"/>
      <c r="D970" s="1283"/>
      <c r="E970" s="1283"/>
      <c r="F970" s="1283"/>
      <c r="G970" s="1283"/>
      <c r="H970" s="1283"/>
      <c r="I970" s="1284"/>
    </row>
    <row r="971" spans="1:9" ht="19.25" customHeight="1">
      <c r="A971" s="1285" t="str">
        <f>IF(details!$M$3="SECONDARY","¼ek/;fed f'k{kk½",IF(details!$M$3="ELEMENTaRY","¼izkjfEHkd f'k{kk½"))</f>
        <v>¼ek/;fed f'k{kk½</v>
      </c>
      <c r="B971" s="1276"/>
      <c r="C971" s="1276"/>
      <c r="D971" s="1276"/>
      <c r="E971" s="1276"/>
      <c r="F971" s="1276"/>
      <c r="G971" s="1276"/>
      <c r="H971" s="1276"/>
      <c r="I971" s="1286"/>
    </row>
    <row r="972" spans="1:9" ht="19.25" customHeight="1">
      <c r="A972" s="1287" t="s">
        <v>139</v>
      </c>
      <c r="B972" s="1288"/>
      <c r="C972" s="1288"/>
      <c r="D972" s="1288"/>
      <c r="E972" s="1288"/>
      <c r="F972" s="1288"/>
      <c r="G972" s="1288"/>
      <c r="H972" s="1288"/>
      <c r="I972" s="1289"/>
    </row>
    <row r="973" spans="1:9" ht="19.25" customHeight="1">
      <c r="A973" s="1285" t="s">
        <v>140</v>
      </c>
      <c r="B973" s="1276"/>
      <c r="C973" s="1276"/>
      <c r="D973" s="1276"/>
      <c r="E973" s="1276"/>
      <c r="F973" s="1276"/>
      <c r="G973" s="1276"/>
      <c r="H973" s="1276"/>
      <c r="I973" s="1286"/>
    </row>
    <row r="974" spans="1:9" ht="19.25" customHeight="1">
      <c r="A974" s="68"/>
      <c r="B974" s="1276"/>
      <c r="C974" s="1276"/>
      <c r="D974" s="1276"/>
      <c r="E974" s="62" t="s">
        <v>162</v>
      </c>
      <c r="F974" s="75" t="str">
        <f>IF(AND('statement of marks'!$C$3=8,'statement of marks'!HD7="mRrh.kZ"),'statement of marks'!$H$3,"")</f>
        <v/>
      </c>
      <c r="G974" s="1276"/>
      <c r="H974" s="1276"/>
      <c r="I974" s="1286"/>
    </row>
    <row r="975" spans="1:9" ht="19.25" customHeight="1">
      <c r="A975" s="1280"/>
      <c r="B975" s="72" t="s">
        <v>154</v>
      </c>
      <c r="C975" s="72" t="s">
        <v>141</v>
      </c>
      <c r="D975" s="1274" t="s">
        <v>158</v>
      </c>
      <c r="E975" s="1274"/>
      <c r="F975" s="1274"/>
      <c r="G975" s="234" t="s">
        <v>175</v>
      </c>
      <c r="H975" s="234" t="s">
        <v>159</v>
      </c>
      <c r="I975" s="237" t="str">
        <f>'statement of marks'!$J$3</f>
        <v xml:space="preserve">fo|ky; dk Mk;l dksM+ </v>
      </c>
    </row>
    <row r="976" spans="1:9" ht="19.25" customHeight="1">
      <c r="A976" s="1280"/>
      <c r="B976" s="63" t="str">
        <f>details!$I$3</f>
        <v>fpRrkSM+x&lt;+</v>
      </c>
      <c r="C976" s="63" t="str">
        <f>details!$F$3</f>
        <v>fuEckgsM+k</v>
      </c>
      <c r="D976" s="1274" t="str">
        <f>details!$A$1</f>
        <v>jk- ck- ek/;fed fo|ky; uohu] fuEckgsM+k</v>
      </c>
      <c r="E976" s="1274"/>
      <c r="F976" s="1274"/>
      <c r="G976" s="73" t="str">
        <f>IF(details!F58="","",details!F58)</f>
        <v/>
      </c>
      <c r="H976" s="73" t="str">
        <f>IF(details!D58="","",details!D58)</f>
        <v/>
      </c>
      <c r="I976" s="74" t="str">
        <f>details!$K$1</f>
        <v xml:space="preserve">08291009401   </v>
      </c>
    </row>
    <row r="977" spans="1:9" ht="19.25" customHeight="1">
      <c r="A977" s="1280"/>
      <c r="B977" s="1274" t="s">
        <v>142</v>
      </c>
      <c r="C977" s="1274"/>
      <c r="D977" s="1274"/>
      <c r="E977" s="1274"/>
      <c r="F977" s="1274"/>
      <c r="G977" s="1274"/>
      <c r="H977" s="1274"/>
      <c r="I977" s="1275"/>
    </row>
    <row r="978" spans="1:9" ht="19.25" customHeight="1">
      <c r="A978" s="1280"/>
      <c r="B978" s="1274" t="s">
        <v>143</v>
      </c>
      <c r="C978" s="1274"/>
      <c r="D978" s="1274" t="str">
        <f>IF(details!J58="","",details!J58)</f>
        <v/>
      </c>
      <c r="E978" s="1274"/>
      <c r="F978" s="1274"/>
      <c r="G978" s="1274"/>
      <c r="H978" s="1274"/>
      <c r="I978" s="1275"/>
    </row>
    <row r="979" spans="1:9" ht="19.25" customHeight="1">
      <c r="A979" s="1280"/>
      <c r="B979" s="1274" t="s">
        <v>144</v>
      </c>
      <c r="C979" s="1274"/>
      <c r="D979" s="1274" t="str">
        <f>(IF(details!K58="","",details!K58))</f>
        <v/>
      </c>
      <c r="E979" s="1274"/>
      <c r="F979" s="1274"/>
      <c r="G979" s="1274"/>
      <c r="H979" s="1274"/>
      <c r="I979" s="1275"/>
    </row>
    <row r="980" spans="1:9" ht="19.25" customHeight="1">
      <c r="A980" s="1280"/>
      <c r="B980" s="1274" t="s">
        <v>145</v>
      </c>
      <c r="C980" s="1274"/>
      <c r="D980" s="1274" t="str">
        <f>IF(details!L58="","",details!L58)</f>
        <v/>
      </c>
      <c r="E980" s="1274"/>
      <c r="F980" s="1274"/>
      <c r="G980" s="1274"/>
      <c r="H980" s="1274"/>
      <c r="I980" s="1275"/>
    </row>
    <row r="981" spans="1:9" ht="19.25" customHeight="1">
      <c r="A981" s="1280"/>
      <c r="B981" s="1274" t="s">
        <v>146</v>
      </c>
      <c r="C981" s="1274"/>
      <c r="D981" s="1278" t="str">
        <f>IF(details!H58="","",details!H58)</f>
        <v/>
      </c>
      <c r="E981" s="1278"/>
      <c r="F981" s="1278"/>
      <c r="G981" s="1278"/>
      <c r="H981" s="1278"/>
      <c r="I981" s="1279"/>
    </row>
    <row r="982" spans="1:9" ht="19.25" customHeight="1">
      <c r="A982" s="1280"/>
      <c r="B982" s="1274" t="s">
        <v>147</v>
      </c>
      <c r="C982" s="1274"/>
      <c r="D982" s="1274" t="str">
        <f>IF('statement of marks'!I58="","",'statement of marks'!I58)</f>
        <v/>
      </c>
      <c r="E982" s="1274"/>
      <c r="F982" s="1274"/>
      <c r="G982" s="1274"/>
      <c r="H982" s="1274"/>
      <c r="I982" s="1275"/>
    </row>
    <row r="983" spans="1:9" ht="19.25" customHeight="1">
      <c r="A983" s="1280"/>
      <c r="B983" s="1274" t="s">
        <v>103</v>
      </c>
      <c r="C983" s="1274"/>
      <c r="D983" s="1274" t="str">
        <f>IF(details!M58="","",details!M58)</f>
        <v/>
      </c>
      <c r="E983" s="1274"/>
      <c r="F983" s="1274"/>
      <c r="G983" s="1274"/>
      <c r="H983" s="1274"/>
      <c r="I983" s="1275"/>
    </row>
    <row r="984" spans="1:9" ht="19.25" customHeight="1">
      <c r="A984" s="1280"/>
      <c r="B984" s="1273"/>
      <c r="C984" s="1273"/>
      <c r="D984" s="63" t="s">
        <v>148</v>
      </c>
      <c r="E984" s="73" t="str">
        <f>F974</f>
        <v/>
      </c>
      <c r="F984" s="1274" t="str">
        <f>IF('statement of marks'!$C$3=8,"esa izkjafHkd f'k{kk ¼d{kk 8 rd½ iw.kZ dj yh gSA","")</f>
        <v/>
      </c>
      <c r="G984" s="1274"/>
      <c r="H984" s="1274"/>
      <c r="I984" s="1275"/>
    </row>
    <row r="985" spans="1:9" ht="19.25" customHeight="1">
      <c r="A985" s="1280"/>
      <c r="B985" s="72" t="s">
        <v>149</v>
      </c>
      <c r="C985" s="71">
        <f>details!$O$4</f>
        <v>42460</v>
      </c>
      <c r="D985" s="1277"/>
      <c r="E985" s="1277"/>
      <c r="F985" s="1271"/>
      <c r="G985" s="1271"/>
      <c r="H985" s="1271"/>
      <c r="I985" s="1272"/>
    </row>
    <row r="986" spans="1:9" ht="19.25" customHeight="1">
      <c r="A986" s="1280"/>
      <c r="B986" s="64"/>
      <c r="C986" s="1276" t="s">
        <v>150</v>
      </c>
      <c r="D986" s="1276"/>
      <c r="E986" s="1276"/>
      <c r="F986" s="63"/>
      <c r="G986" s="1276" t="s">
        <v>152</v>
      </c>
      <c r="H986" s="1276"/>
      <c r="I986" s="1286"/>
    </row>
    <row r="987" spans="1:9" ht="19.25" customHeight="1">
      <c r="A987" s="1280"/>
      <c r="B987" s="64"/>
      <c r="C987" s="62" t="str">
        <f>IF(details!$K$3="B.E.O.","Cykd",IF(details!$K$3="D.E.O.","ftyk",""))</f>
        <v>ftyk</v>
      </c>
      <c r="D987" s="63" t="s">
        <v>174</v>
      </c>
      <c r="E987" s="72" t="str">
        <f>IF(details!$M$3="SECONDARY","ek/;fed",IF(details!$M$3="ELEMENTaRY","izkjfEHkd",""))</f>
        <v>ek/;fed</v>
      </c>
      <c r="F987" s="62" t="s">
        <v>153</v>
      </c>
      <c r="G987" s="1276" t="str">
        <f>details!$F$4</f>
        <v>Jh jk/ks';ke tk'kh</v>
      </c>
      <c r="H987" s="1276"/>
      <c r="I987" s="1286"/>
    </row>
    <row r="988" spans="1:9" ht="19.25" customHeight="1" thickBot="1">
      <c r="A988" s="1281"/>
      <c r="B988" s="66"/>
      <c r="C988" s="1292" t="s">
        <v>163</v>
      </c>
      <c r="D988" s="1292"/>
      <c r="E988" s="1292"/>
      <c r="F988" s="69" t="s">
        <v>163</v>
      </c>
      <c r="G988" s="1290"/>
      <c r="H988" s="1290"/>
      <c r="I988" s="1291"/>
    </row>
    <row r="989" spans="1:9" ht="19.25" customHeight="1" thickTop="1">
      <c r="A989" s="1282" t="s">
        <v>47</v>
      </c>
      <c r="B989" s="1283"/>
      <c r="C989" s="1283"/>
      <c r="D989" s="1283"/>
      <c r="E989" s="1283"/>
      <c r="F989" s="1283"/>
      <c r="G989" s="1283"/>
      <c r="H989" s="1283"/>
      <c r="I989" s="1284"/>
    </row>
    <row r="990" spans="1:9" ht="19.25" customHeight="1">
      <c r="A990" s="1285" t="str">
        <f>IF(details!$M$3="SECONDARY","¼ek/;fed f'k{kk½",IF(details!$M$3="ELEMENTaRY","¼izkjfEHkd f'k{kk½"))</f>
        <v>¼ek/;fed f'k{kk½</v>
      </c>
      <c r="B990" s="1276"/>
      <c r="C990" s="1276"/>
      <c r="D990" s="1276"/>
      <c r="E990" s="1276"/>
      <c r="F990" s="1276"/>
      <c r="G990" s="1276"/>
      <c r="H990" s="1276"/>
      <c r="I990" s="1286"/>
    </row>
    <row r="991" spans="1:9" ht="19.25" customHeight="1">
      <c r="A991" s="1287" t="s">
        <v>139</v>
      </c>
      <c r="B991" s="1288"/>
      <c r="C991" s="1288"/>
      <c r="D991" s="1288"/>
      <c r="E991" s="1288"/>
      <c r="F991" s="1288"/>
      <c r="G991" s="1288"/>
      <c r="H991" s="1288"/>
      <c r="I991" s="1289"/>
    </row>
    <row r="992" spans="1:9" ht="19.25" customHeight="1">
      <c r="A992" s="1285" t="s">
        <v>140</v>
      </c>
      <c r="B992" s="1276"/>
      <c r="C992" s="1276"/>
      <c r="D992" s="1276"/>
      <c r="E992" s="1276"/>
      <c r="F992" s="1276"/>
      <c r="G992" s="1276"/>
      <c r="H992" s="1276"/>
      <c r="I992" s="1286"/>
    </row>
    <row r="993" spans="1:9" ht="19.25" customHeight="1">
      <c r="A993" s="68"/>
      <c r="B993" s="1276"/>
      <c r="C993" s="1276"/>
      <c r="D993" s="1276"/>
      <c r="E993" s="62" t="s">
        <v>162</v>
      </c>
      <c r="F993" s="75" t="str">
        <f>IF(AND('statement of marks'!$C$3=8,'statement of marks'!HD7="mRrh.kZ"),'statement of marks'!$H$3,"")</f>
        <v/>
      </c>
      <c r="G993" s="1276"/>
      <c r="H993" s="1276"/>
      <c r="I993" s="1286"/>
    </row>
    <row r="994" spans="1:9" ht="19.25" customHeight="1">
      <c r="A994" s="1280"/>
      <c r="B994" s="72" t="s">
        <v>154</v>
      </c>
      <c r="C994" s="72" t="s">
        <v>141</v>
      </c>
      <c r="D994" s="1274" t="s">
        <v>158</v>
      </c>
      <c r="E994" s="1274"/>
      <c r="F994" s="1274"/>
      <c r="G994" s="234" t="s">
        <v>175</v>
      </c>
      <c r="H994" s="234" t="s">
        <v>159</v>
      </c>
      <c r="I994" s="237" t="str">
        <f>'statement of marks'!$J$3</f>
        <v xml:space="preserve">fo|ky; dk Mk;l dksM+ </v>
      </c>
    </row>
    <row r="995" spans="1:9" ht="19.25" customHeight="1">
      <c r="A995" s="1280"/>
      <c r="B995" s="63" t="str">
        <f>details!$I$3</f>
        <v>fpRrkSM+x&lt;+</v>
      </c>
      <c r="C995" s="63" t="str">
        <f>details!$F$3</f>
        <v>fuEckgsM+k</v>
      </c>
      <c r="D995" s="1274" t="str">
        <f>details!$A$1</f>
        <v>jk- ck- ek/;fed fo|ky; uohu] fuEckgsM+k</v>
      </c>
      <c r="E995" s="1274"/>
      <c r="F995" s="1274"/>
      <c r="G995" s="73" t="str">
        <f>IF(details!F59="","",details!F59)</f>
        <v/>
      </c>
      <c r="H995" s="73" t="str">
        <f>IF(details!D59="","",details!D59)</f>
        <v/>
      </c>
      <c r="I995" s="74" t="str">
        <f>details!$K$1</f>
        <v xml:space="preserve">08291009401   </v>
      </c>
    </row>
    <row r="996" spans="1:9" ht="19.25" customHeight="1">
      <c r="A996" s="1280"/>
      <c r="B996" s="1274" t="s">
        <v>142</v>
      </c>
      <c r="C996" s="1274"/>
      <c r="D996" s="1274"/>
      <c r="E996" s="1274"/>
      <c r="F996" s="1274"/>
      <c r="G996" s="1274"/>
      <c r="H996" s="1274"/>
      <c r="I996" s="1275"/>
    </row>
    <row r="997" spans="1:9" ht="19.25" customHeight="1">
      <c r="A997" s="1280"/>
      <c r="B997" s="1274" t="s">
        <v>143</v>
      </c>
      <c r="C997" s="1274"/>
      <c r="D997" s="1274" t="str">
        <f>IF(details!J59="","",details!J59)</f>
        <v/>
      </c>
      <c r="E997" s="1274"/>
      <c r="F997" s="1274"/>
      <c r="G997" s="1274"/>
      <c r="H997" s="1274"/>
      <c r="I997" s="1275"/>
    </row>
    <row r="998" spans="1:9" ht="19.25" customHeight="1">
      <c r="A998" s="1280"/>
      <c r="B998" s="1274" t="s">
        <v>144</v>
      </c>
      <c r="C998" s="1274"/>
      <c r="D998" s="1274" t="str">
        <f>(IF(details!K59="","",details!K59))</f>
        <v/>
      </c>
      <c r="E998" s="1274"/>
      <c r="F998" s="1274"/>
      <c r="G998" s="1274"/>
      <c r="H998" s="1274"/>
      <c r="I998" s="1275"/>
    </row>
    <row r="999" spans="1:9" ht="19.25" customHeight="1">
      <c r="A999" s="1280"/>
      <c r="B999" s="1274" t="s">
        <v>145</v>
      </c>
      <c r="C999" s="1274"/>
      <c r="D999" s="1274" t="str">
        <f>IF(details!L59="","",details!L59)</f>
        <v/>
      </c>
      <c r="E999" s="1274"/>
      <c r="F999" s="1274"/>
      <c r="G999" s="1274"/>
      <c r="H999" s="1274"/>
      <c r="I999" s="1275"/>
    </row>
    <row r="1000" spans="1:9" ht="19.25" customHeight="1">
      <c r="A1000" s="1280"/>
      <c r="B1000" s="1274" t="s">
        <v>146</v>
      </c>
      <c r="C1000" s="1274"/>
      <c r="D1000" s="1278" t="str">
        <f>IF(details!H59="","",details!H59)</f>
        <v/>
      </c>
      <c r="E1000" s="1278"/>
      <c r="F1000" s="1278"/>
      <c r="G1000" s="1278"/>
      <c r="H1000" s="1278"/>
      <c r="I1000" s="1279"/>
    </row>
    <row r="1001" spans="1:9" ht="19.25" customHeight="1">
      <c r="A1001" s="1280"/>
      <c r="B1001" s="1274" t="s">
        <v>147</v>
      </c>
      <c r="C1001" s="1274"/>
      <c r="D1001" s="1274" t="str">
        <f>IF('statement of marks'!I59="","",'statement of marks'!I59)</f>
        <v/>
      </c>
      <c r="E1001" s="1274"/>
      <c r="F1001" s="1274"/>
      <c r="G1001" s="1274"/>
      <c r="H1001" s="1274"/>
      <c r="I1001" s="1275"/>
    </row>
    <row r="1002" spans="1:9" ht="19.25" customHeight="1">
      <c r="A1002" s="1280"/>
      <c r="B1002" s="1274" t="s">
        <v>103</v>
      </c>
      <c r="C1002" s="1274"/>
      <c r="D1002" s="1274" t="str">
        <f>IF(details!M59="","",details!M59)</f>
        <v/>
      </c>
      <c r="E1002" s="1274"/>
      <c r="F1002" s="1274"/>
      <c r="G1002" s="1274"/>
      <c r="H1002" s="1274"/>
      <c r="I1002" s="1275"/>
    </row>
    <row r="1003" spans="1:9" ht="19.25" customHeight="1">
      <c r="A1003" s="1280"/>
      <c r="B1003" s="1273"/>
      <c r="C1003" s="1273"/>
      <c r="D1003" s="63" t="s">
        <v>148</v>
      </c>
      <c r="E1003" s="73" t="str">
        <f>F993</f>
        <v/>
      </c>
      <c r="F1003" s="1274" t="str">
        <f>IF('statement of marks'!$C$3=8,"esa izkjafHkd f'k{kk ¼d{kk 8 rd½ iw.kZ dj yh gSA","")</f>
        <v/>
      </c>
      <c r="G1003" s="1274"/>
      <c r="H1003" s="1274"/>
      <c r="I1003" s="1275"/>
    </row>
    <row r="1004" spans="1:9" ht="19.25" customHeight="1">
      <c r="A1004" s="1280"/>
      <c r="B1004" s="72" t="s">
        <v>149</v>
      </c>
      <c r="C1004" s="71">
        <f>details!$O$4</f>
        <v>42460</v>
      </c>
      <c r="D1004" s="1277"/>
      <c r="E1004" s="1277"/>
      <c r="F1004" s="1271"/>
      <c r="G1004" s="1271"/>
      <c r="H1004" s="1271"/>
      <c r="I1004" s="1272"/>
    </row>
    <row r="1005" spans="1:9" ht="19.25" customHeight="1">
      <c r="A1005" s="1280"/>
      <c r="B1005" s="64"/>
      <c r="C1005" s="1276" t="s">
        <v>150</v>
      </c>
      <c r="D1005" s="1276"/>
      <c r="E1005" s="1276"/>
      <c r="F1005" s="63"/>
      <c r="G1005" s="1276" t="s">
        <v>152</v>
      </c>
      <c r="H1005" s="1276"/>
      <c r="I1005" s="1286"/>
    </row>
    <row r="1006" spans="1:9" ht="19.25" customHeight="1">
      <c r="A1006" s="1280"/>
      <c r="B1006" s="64"/>
      <c r="C1006" s="62" t="str">
        <f>IF(details!$K$3="B.E.O.","Cykd",IF(details!$K$3="D.E.O.","ftyk",""))</f>
        <v>ftyk</v>
      </c>
      <c r="D1006" s="63" t="s">
        <v>174</v>
      </c>
      <c r="E1006" s="72" t="str">
        <f>IF(details!$M$3="SECONDARY","ek/;fed",IF(details!$M$3="ELEMENTaRY","izkjfEHkd",""))</f>
        <v>ek/;fed</v>
      </c>
      <c r="F1006" s="62" t="s">
        <v>153</v>
      </c>
      <c r="G1006" s="1276" t="str">
        <f>details!$F$4</f>
        <v>Jh jk/ks';ke tk'kh</v>
      </c>
      <c r="H1006" s="1276"/>
      <c r="I1006" s="1286"/>
    </row>
    <row r="1007" spans="1:9" ht="19.25" customHeight="1" thickBot="1">
      <c r="A1007" s="1281"/>
      <c r="B1007" s="66"/>
      <c r="C1007" s="1292" t="s">
        <v>163</v>
      </c>
      <c r="D1007" s="1292"/>
      <c r="E1007" s="1292"/>
      <c r="F1007" s="69" t="s">
        <v>163</v>
      </c>
      <c r="G1007" s="1290"/>
      <c r="H1007" s="1290"/>
      <c r="I1007" s="1291"/>
    </row>
    <row r="1008" spans="1:9" ht="19.25" customHeight="1" thickTop="1">
      <c r="A1008" s="1282" t="s">
        <v>47</v>
      </c>
      <c r="B1008" s="1283"/>
      <c r="C1008" s="1283"/>
      <c r="D1008" s="1283"/>
      <c r="E1008" s="1283"/>
      <c r="F1008" s="1283"/>
      <c r="G1008" s="1283"/>
      <c r="H1008" s="1283"/>
      <c r="I1008" s="1284"/>
    </row>
    <row r="1009" spans="1:9" ht="19.25" customHeight="1">
      <c r="A1009" s="1285" t="str">
        <f>IF(details!$M$3="SECONDARY","¼ek/;fed f'k{kk½",IF(details!$M$3="ELEMENTaRY","¼izkjfEHkd f'k{kk½"))</f>
        <v>¼ek/;fed f'k{kk½</v>
      </c>
      <c r="B1009" s="1276"/>
      <c r="C1009" s="1276"/>
      <c r="D1009" s="1276"/>
      <c r="E1009" s="1276"/>
      <c r="F1009" s="1276"/>
      <c r="G1009" s="1276"/>
      <c r="H1009" s="1276"/>
      <c r="I1009" s="1286"/>
    </row>
    <row r="1010" spans="1:9" ht="19.25" customHeight="1">
      <c r="A1010" s="1287" t="s">
        <v>139</v>
      </c>
      <c r="B1010" s="1288"/>
      <c r="C1010" s="1288"/>
      <c r="D1010" s="1288"/>
      <c r="E1010" s="1288"/>
      <c r="F1010" s="1288"/>
      <c r="G1010" s="1288"/>
      <c r="H1010" s="1288"/>
      <c r="I1010" s="1289"/>
    </row>
    <row r="1011" spans="1:9" ht="19.25" customHeight="1">
      <c r="A1011" s="1285" t="s">
        <v>140</v>
      </c>
      <c r="B1011" s="1276"/>
      <c r="C1011" s="1276"/>
      <c r="D1011" s="1276"/>
      <c r="E1011" s="1276"/>
      <c r="F1011" s="1276"/>
      <c r="G1011" s="1276"/>
      <c r="H1011" s="1276"/>
      <c r="I1011" s="1286"/>
    </row>
    <row r="1012" spans="1:9" ht="19.25" customHeight="1">
      <c r="A1012" s="68"/>
      <c r="B1012" s="1276"/>
      <c r="C1012" s="1276"/>
      <c r="D1012" s="1276"/>
      <c r="E1012" s="62" t="s">
        <v>162</v>
      </c>
      <c r="F1012" s="75" t="str">
        <f>IF(AND('statement of marks'!$C$3=8,'statement of marks'!HD7="mRrh.kZ"),'statement of marks'!$H$3,"")</f>
        <v/>
      </c>
      <c r="G1012" s="1276"/>
      <c r="H1012" s="1276"/>
      <c r="I1012" s="1286"/>
    </row>
    <row r="1013" spans="1:9" ht="19.25" customHeight="1">
      <c r="A1013" s="1280"/>
      <c r="B1013" s="72" t="s">
        <v>154</v>
      </c>
      <c r="C1013" s="72" t="s">
        <v>141</v>
      </c>
      <c r="D1013" s="1274" t="s">
        <v>158</v>
      </c>
      <c r="E1013" s="1274"/>
      <c r="F1013" s="1274"/>
      <c r="G1013" s="234" t="s">
        <v>175</v>
      </c>
      <c r="H1013" s="234" t="s">
        <v>159</v>
      </c>
      <c r="I1013" s="237" t="str">
        <f>'statement of marks'!$J$3</f>
        <v xml:space="preserve">fo|ky; dk Mk;l dksM+ </v>
      </c>
    </row>
    <row r="1014" spans="1:9" ht="19.25" customHeight="1">
      <c r="A1014" s="1280"/>
      <c r="B1014" s="63" t="str">
        <f>details!$I$3</f>
        <v>fpRrkSM+x&lt;+</v>
      </c>
      <c r="C1014" s="63" t="str">
        <f>details!$F$3</f>
        <v>fuEckgsM+k</v>
      </c>
      <c r="D1014" s="1274" t="str">
        <f>details!$A$1</f>
        <v>jk- ck- ek/;fed fo|ky; uohu] fuEckgsM+k</v>
      </c>
      <c r="E1014" s="1274"/>
      <c r="F1014" s="1274"/>
      <c r="G1014" s="73" t="str">
        <f>IF(details!F60="","",details!F60)</f>
        <v/>
      </c>
      <c r="H1014" s="73" t="str">
        <f>IF(details!D60="","",details!D60)</f>
        <v/>
      </c>
      <c r="I1014" s="74" t="str">
        <f>details!$K$1</f>
        <v xml:space="preserve">08291009401   </v>
      </c>
    </row>
    <row r="1015" spans="1:9" ht="19.25" customHeight="1">
      <c r="A1015" s="1280"/>
      <c r="B1015" s="1274" t="s">
        <v>142</v>
      </c>
      <c r="C1015" s="1274"/>
      <c r="D1015" s="1274"/>
      <c r="E1015" s="1274"/>
      <c r="F1015" s="1274"/>
      <c r="G1015" s="1274"/>
      <c r="H1015" s="1274"/>
      <c r="I1015" s="1275"/>
    </row>
    <row r="1016" spans="1:9" ht="19.25" customHeight="1">
      <c r="A1016" s="1280"/>
      <c r="B1016" s="1274" t="s">
        <v>143</v>
      </c>
      <c r="C1016" s="1274"/>
      <c r="D1016" s="1274" t="str">
        <f>IF(details!J60="","",details!J60)</f>
        <v/>
      </c>
      <c r="E1016" s="1274"/>
      <c r="F1016" s="1274"/>
      <c r="G1016" s="1274"/>
      <c r="H1016" s="1274"/>
      <c r="I1016" s="1275"/>
    </row>
    <row r="1017" spans="1:9" ht="19.25" customHeight="1">
      <c r="A1017" s="1280"/>
      <c r="B1017" s="1274" t="s">
        <v>144</v>
      </c>
      <c r="C1017" s="1274"/>
      <c r="D1017" s="1274" t="str">
        <f>(IF(details!K60="","",details!K60))</f>
        <v/>
      </c>
      <c r="E1017" s="1274"/>
      <c r="F1017" s="1274"/>
      <c r="G1017" s="1274"/>
      <c r="H1017" s="1274"/>
      <c r="I1017" s="1275"/>
    </row>
    <row r="1018" spans="1:9" ht="19.25" customHeight="1">
      <c r="A1018" s="1280"/>
      <c r="B1018" s="1274" t="s">
        <v>145</v>
      </c>
      <c r="C1018" s="1274"/>
      <c r="D1018" s="1274" t="str">
        <f>IF(details!L60="","",details!L60)</f>
        <v/>
      </c>
      <c r="E1018" s="1274"/>
      <c r="F1018" s="1274"/>
      <c r="G1018" s="1274"/>
      <c r="H1018" s="1274"/>
      <c r="I1018" s="1275"/>
    </row>
    <row r="1019" spans="1:9" ht="19.25" customHeight="1">
      <c r="A1019" s="1280"/>
      <c r="B1019" s="1274" t="s">
        <v>146</v>
      </c>
      <c r="C1019" s="1274"/>
      <c r="D1019" s="1278" t="str">
        <f>IF(details!H60="","",details!H60)</f>
        <v/>
      </c>
      <c r="E1019" s="1278"/>
      <c r="F1019" s="1278"/>
      <c r="G1019" s="1278"/>
      <c r="H1019" s="1278"/>
      <c r="I1019" s="1279"/>
    </row>
    <row r="1020" spans="1:9" ht="19.25" customHeight="1">
      <c r="A1020" s="1280"/>
      <c r="B1020" s="1274" t="s">
        <v>147</v>
      </c>
      <c r="C1020" s="1274"/>
      <c r="D1020" s="1274" t="str">
        <f>IF('statement of marks'!I60="","",'statement of marks'!I60)</f>
        <v/>
      </c>
      <c r="E1020" s="1274"/>
      <c r="F1020" s="1274"/>
      <c r="G1020" s="1274"/>
      <c r="H1020" s="1274"/>
      <c r="I1020" s="1275"/>
    </row>
    <row r="1021" spans="1:9" ht="19.25" customHeight="1">
      <c r="A1021" s="1280"/>
      <c r="B1021" s="1274" t="s">
        <v>103</v>
      </c>
      <c r="C1021" s="1274"/>
      <c r="D1021" s="1274" t="str">
        <f>IF(details!M60="","",details!M60)</f>
        <v/>
      </c>
      <c r="E1021" s="1274"/>
      <c r="F1021" s="1274"/>
      <c r="G1021" s="1274"/>
      <c r="H1021" s="1274"/>
      <c r="I1021" s="1275"/>
    </row>
    <row r="1022" spans="1:9" ht="19.25" customHeight="1">
      <c r="A1022" s="1280"/>
      <c r="B1022" s="1273"/>
      <c r="C1022" s="1273"/>
      <c r="D1022" s="63" t="s">
        <v>148</v>
      </c>
      <c r="E1022" s="73" t="str">
        <f>F1012</f>
        <v/>
      </c>
      <c r="F1022" s="1274" t="str">
        <f>IF('statement of marks'!$C$3=8,"esa izkjafHkd f'k{kk ¼d{kk 8 rd½ iw.kZ dj yh gSA","")</f>
        <v/>
      </c>
      <c r="G1022" s="1274"/>
      <c r="H1022" s="1274"/>
      <c r="I1022" s="1275"/>
    </row>
    <row r="1023" spans="1:9" ht="19.25" customHeight="1">
      <c r="A1023" s="1280"/>
      <c r="B1023" s="72" t="s">
        <v>149</v>
      </c>
      <c r="C1023" s="71">
        <f>details!$O$4</f>
        <v>42460</v>
      </c>
      <c r="D1023" s="1277"/>
      <c r="E1023" s="1277"/>
      <c r="F1023" s="1271"/>
      <c r="G1023" s="1271"/>
      <c r="H1023" s="1271"/>
      <c r="I1023" s="1272"/>
    </row>
    <row r="1024" spans="1:9" ht="19.25" customHeight="1">
      <c r="A1024" s="1280"/>
      <c r="B1024" s="64"/>
      <c r="C1024" s="1276" t="s">
        <v>150</v>
      </c>
      <c r="D1024" s="1276"/>
      <c r="E1024" s="1276"/>
      <c r="F1024" s="63"/>
      <c r="G1024" s="1276" t="s">
        <v>152</v>
      </c>
      <c r="H1024" s="1276"/>
      <c r="I1024" s="1286"/>
    </row>
    <row r="1025" spans="1:9" ht="19.25" customHeight="1">
      <c r="A1025" s="1280"/>
      <c r="B1025" s="64"/>
      <c r="C1025" s="62" t="str">
        <f>IF(details!$K$3="B.E.O.","Cykd",IF(details!$K$3="D.E.O.","ftyk",""))</f>
        <v>ftyk</v>
      </c>
      <c r="D1025" s="63" t="s">
        <v>174</v>
      </c>
      <c r="E1025" s="72" t="str">
        <f>IF(details!$M$3="SECONDARY","ek/;fed",IF(details!$M$3="ELEMENTaRY","izkjfEHkd",""))</f>
        <v>ek/;fed</v>
      </c>
      <c r="F1025" s="62" t="s">
        <v>153</v>
      </c>
      <c r="G1025" s="1276" t="str">
        <f>details!$F$4</f>
        <v>Jh jk/ks';ke tk'kh</v>
      </c>
      <c r="H1025" s="1276"/>
      <c r="I1025" s="1286"/>
    </row>
    <row r="1026" spans="1:9" ht="19.25" customHeight="1" thickBot="1">
      <c r="A1026" s="1281"/>
      <c r="B1026" s="66"/>
      <c r="C1026" s="1292" t="s">
        <v>163</v>
      </c>
      <c r="D1026" s="1292"/>
      <c r="E1026" s="1292"/>
      <c r="F1026" s="69" t="s">
        <v>163</v>
      </c>
      <c r="G1026" s="1290"/>
      <c r="H1026" s="1290"/>
      <c r="I1026" s="1291"/>
    </row>
    <row r="1027" spans="1:9" ht="19.25" customHeight="1" thickTop="1">
      <c r="A1027" s="1282" t="s">
        <v>47</v>
      </c>
      <c r="B1027" s="1283"/>
      <c r="C1027" s="1283"/>
      <c r="D1027" s="1283"/>
      <c r="E1027" s="1283"/>
      <c r="F1027" s="1283"/>
      <c r="G1027" s="1283"/>
      <c r="H1027" s="1283"/>
      <c r="I1027" s="1284"/>
    </row>
    <row r="1028" spans="1:9" ht="19.25" customHeight="1">
      <c r="A1028" s="1285" t="str">
        <f>IF(details!$M$3="SECONDARY","¼ek/;fed f'k{kk½",IF(details!$M$3="ELEMENTaRY","¼izkjfEHkd f'k{kk½"))</f>
        <v>¼ek/;fed f'k{kk½</v>
      </c>
      <c r="B1028" s="1276"/>
      <c r="C1028" s="1276"/>
      <c r="D1028" s="1276"/>
      <c r="E1028" s="1276"/>
      <c r="F1028" s="1276"/>
      <c r="G1028" s="1276"/>
      <c r="H1028" s="1276"/>
      <c r="I1028" s="1286"/>
    </row>
    <row r="1029" spans="1:9" ht="19.25" customHeight="1">
      <c r="A1029" s="1287" t="s">
        <v>139</v>
      </c>
      <c r="B1029" s="1288"/>
      <c r="C1029" s="1288"/>
      <c r="D1029" s="1288"/>
      <c r="E1029" s="1288"/>
      <c r="F1029" s="1288"/>
      <c r="G1029" s="1288"/>
      <c r="H1029" s="1288"/>
      <c r="I1029" s="1289"/>
    </row>
    <row r="1030" spans="1:9" ht="19.25" customHeight="1">
      <c r="A1030" s="1285" t="s">
        <v>140</v>
      </c>
      <c r="B1030" s="1276"/>
      <c r="C1030" s="1276"/>
      <c r="D1030" s="1276"/>
      <c r="E1030" s="1276"/>
      <c r="F1030" s="1276"/>
      <c r="G1030" s="1276"/>
      <c r="H1030" s="1276"/>
      <c r="I1030" s="1286"/>
    </row>
    <row r="1031" spans="1:9" ht="19.25" customHeight="1">
      <c r="A1031" s="68"/>
      <c r="B1031" s="1276"/>
      <c r="C1031" s="1276"/>
      <c r="D1031" s="1276"/>
      <c r="E1031" s="62" t="s">
        <v>162</v>
      </c>
      <c r="F1031" s="75" t="str">
        <f>IF(AND('statement of marks'!$C$3=8,'statement of marks'!HD7="mRrh.kZ"),'statement of marks'!$H$3,"")</f>
        <v/>
      </c>
      <c r="G1031" s="1276"/>
      <c r="H1031" s="1276"/>
      <c r="I1031" s="1286"/>
    </row>
    <row r="1032" spans="1:9" ht="19.25" customHeight="1">
      <c r="A1032" s="1280"/>
      <c r="B1032" s="72" t="s">
        <v>154</v>
      </c>
      <c r="C1032" s="72" t="s">
        <v>141</v>
      </c>
      <c r="D1032" s="1274" t="s">
        <v>158</v>
      </c>
      <c r="E1032" s="1274"/>
      <c r="F1032" s="1274"/>
      <c r="G1032" s="234" t="s">
        <v>175</v>
      </c>
      <c r="H1032" s="234" t="s">
        <v>159</v>
      </c>
      <c r="I1032" s="237" t="str">
        <f>'statement of marks'!$J$3</f>
        <v xml:space="preserve">fo|ky; dk Mk;l dksM+ </v>
      </c>
    </row>
    <row r="1033" spans="1:9" ht="19.25" customHeight="1">
      <c r="A1033" s="1280"/>
      <c r="B1033" s="63" t="str">
        <f>details!$I$3</f>
        <v>fpRrkSM+x&lt;+</v>
      </c>
      <c r="C1033" s="63" t="str">
        <f>details!$F$3</f>
        <v>fuEckgsM+k</v>
      </c>
      <c r="D1033" s="1274" t="str">
        <f>details!$A$1</f>
        <v>jk- ck- ek/;fed fo|ky; uohu] fuEckgsM+k</v>
      </c>
      <c r="E1033" s="1274"/>
      <c r="F1033" s="1274"/>
      <c r="G1033" s="73" t="str">
        <f>IF(details!F61="","",details!F61)</f>
        <v/>
      </c>
      <c r="H1033" s="73" t="str">
        <f>IF(details!D61="","",details!D61)</f>
        <v/>
      </c>
      <c r="I1033" s="74" t="str">
        <f>details!$K$1</f>
        <v xml:space="preserve">08291009401   </v>
      </c>
    </row>
    <row r="1034" spans="1:9" ht="19.25" customHeight="1">
      <c r="A1034" s="1280"/>
      <c r="B1034" s="1274" t="s">
        <v>142</v>
      </c>
      <c r="C1034" s="1274"/>
      <c r="D1034" s="1274"/>
      <c r="E1034" s="1274"/>
      <c r="F1034" s="1274"/>
      <c r="G1034" s="1274"/>
      <c r="H1034" s="1274"/>
      <c r="I1034" s="1275"/>
    </row>
    <row r="1035" spans="1:9" ht="19.25" customHeight="1">
      <c r="A1035" s="1280"/>
      <c r="B1035" s="1274" t="s">
        <v>143</v>
      </c>
      <c r="C1035" s="1274"/>
      <c r="D1035" s="1274" t="str">
        <f>IF(details!J61="","",details!J61)</f>
        <v/>
      </c>
      <c r="E1035" s="1274"/>
      <c r="F1035" s="1274"/>
      <c r="G1035" s="1274"/>
      <c r="H1035" s="1274"/>
      <c r="I1035" s="1275"/>
    </row>
    <row r="1036" spans="1:9" ht="19.25" customHeight="1">
      <c r="A1036" s="1280"/>
      <c r="B1036" s="1274" t="s">
        <v>144</v>
      </c>
      <c r="C1036" s="1274"/>
      <c r="D1036" s="1274" t="str">
        <f>(IF(details!K61="","",details!K61))</f>
        <v/>
      </c>
      <c r="E1036" s="1274"/>
      <c r="F1036" s="1274"/>
      <c r="G1036" s="1274"/>
      <c r="H1036" s="1274"/>
      <c r="I1036" s="1275"/>
    </row>
    <row r="1037" spans="1:9" ht="19.25" customHeight="1">
      <c r="A1037" s="1280"/>
      <c r="B1037" s="1274" t="s">
        <v>145</v>
      </c>
      <c r="C1037" s="1274"/>
      <c r="D1037" s="1274" t="str">
        <f>IF(details!L61="","",details!L61)</f>
        <v/>
      </c>
      <c r="E1037" s="1274"/>
      <c r="F1037" s="1274"/>
      <c r="G1037" s="1274"/>
      <c r="H1037" s="1274"/>
      <c r="I1037" s="1275"/>
    </row>
    <row r="1038" spans="1:9" ht="19.25" customHeight="1">
      <c r="A1038" s="1280"/>
      <c r="B1038" s="1274" t="s">
        <v>146</v>
      </c>
      <c r="C1038" s="1274"/>
      <c r="D1038" s="1278" t="str">
        <f>IF(details!H61="","",details!H61)</f>
        <v/>
      </c>
      <c r="E1038" s="1278"/>
      <c r="F1038" s="1278"/>
      <c r="G1038" s="1278"/>
      <c r="H1038" s="1278"/>
      <c r="I1038" s="1279"/>
    </row>
    <row r="1039" spans="1:9" ht="19.25" customHeight="1">
      <c r="A1039" s="1280"/>
      <c r="B1039" s="1274" t="s">
        <v>147</v>
      </c>
      <c r="C1039" s="1274"/>
      <c r="D1039" s="1274" t="str">
        <f>IF('statement of marks'!I61="","",'statement of marks'!I61)</f>
        <v/>
      </c>
      <c r="E1039" s="1274"/>
      <c r="F1039" s="1274"/>
      <c r="G1039" s="1274"/>
      <c r="H1039" s="1274"/>
      <c r="I1039" s="1275"/>
    </row>
    <row r="1040" spans="1:9" ht="19.25" customHeight="1">
      <c r="A1040" s="1280"/>
      <c r="B1040" s="1274" t="s">
        <v>103</v>
      </c>
      <c r="C1040" s="1274"/>
      <c r="D1040" s="1274" t="str">
        <f>IF(details!M61="","",details!M61)</f>
        <v/>
      </c>
      <c r="E1040" s="1274"/>
      <c r="F1040" s="1274"/>
      <c r="G1040" s="1274"/>
      <c r="H1040" s="1274"/>
      <c r="I1040" s="1275"/>
    </row>
    <row r="1041" spans="1:9" ht="19.25" customHeight="1">
      <c r="A1041" s="1280"/>
      <c r="B1041" s="1273"/>
      <c r="C1041" s="1273"/>
      <c r="D1041" s="63" t="s">
        <v>148</v>
      </c>
      <c r="E1041" s="73" t="str">
        <f>F1031</f>
        <v/>
      </c>
      <c r="F1041" s="1274" t="str">
        <f>IF('statement of marks'!$C$3=8,"esa izkjafHkd f'k{kk ¼d{kk 8 rd½ iw.kZ dj yh gSA","")</f>
        <v/>
      </c>
      <c r="G1041" s="1274"/>
      <c r="H1041" s="1274"/>
      <c r="I1041" s="1275"/>
    </row>
    <row r="1042" spans="1:9" ht="19.25" customHeight="1">
      <c r="A1042" s="1280"/>
      <c r="B1042" s="72" t="s">
        <v>149</v>
      </c>
      <c r="C1042" s="71">
        <f>details!$O$4</f>
        <v>42460</v>
      </c>
      <c r="D1042" s="1277"/>
      <c r="E1042" s="1277"/>
      <c r="F1042" s="1271"/>
      <c r="G1042" s="1271"/>
      <c r="H1042" s="1271"/>
      <c r="I1042" s="1272"/>
    </row>
    <row r="1043" spans="1:9" ht="19.25" customHeight="1">
      <c r="A1043" s="1280"/>
      <c r="B1043" s="64"/>
      <c r="C1043" s="1276" t="s">
        <v>150</v>
      </c>
      <c r="D1043" s="1276"/>
      <c r="E1043" s="1276"/>
      <c r="F1043" s="63"/>
      <c r="G1043" s="1276" t="s">
        <v>152</v>
      </c>
      <c r="H1043" s="1276"/>
      <c r="I1043" s="1286"/>
    </row>
    <row r="1044" spans="1:9" ht="19.25" customHeight="1">
      <c r="A1044" s="1280"/>
      <c r="B1044" s="64"/>
      <c r="C1044" s="62" t="str">
        <f>IF(details!$K$3="B.E.O.","Cykd",IF(details!$K$3="D.E.O.","ftyk",""))</f>
        <v>ftyk</v>
      </c>
      <c r="D1044" s="63" t="s">
        <v>174</v>
      </c>
      <c r="E1044" s="72" t="str">
        <f>IF(details!$M$3="SECONDARY","ek/;fed",IF(details!$M$3="ELEMENTaRY","izkjfEHkd",""))</f>
        <v>ek/;fed</v>
      </c>
      <c r="F1044" s="62" t="s">
        <v>153</v>
      </c>
      <c r="G1044" s="1276" t="str">
        <f>details!$F$4</f>
        <v>Jh jk/ks';ke tk'kh</v>
      </c>
      <c r="H1044" s="1276"/>
      <c r="I1044" s="1286"/>
    </row>
    <row r="1045" spans="1:9" ht="19.25" customHeight="1" thickBot="1">
      <c r="A1045" s="1281"/>
      <c r="B1045" s="66"/>
      <c r="C1045" s="1292" t="s">
        <v>163</v>
      </c>
      <c r="D1045" s="1292"/>
      <c r="E1045" s="1292"/>
      <c r="F1045" s="69" t="s">
        <v>163</v>
      </c>
      <c r="G1045" s="1290"/>
      <c r="H1045" s="1290"/>
      <c r="I1045" s="1291"/>
    </row>
    <row r="1046" spans="1:9" ht="19.25" customHeight="1" thickTop="1">
      <c r="A1046" s="1282" t="s">
        <v>47</v>
      </c>
      <c r="B1046" s="1283"/>
      <c r="C1046" s="1283"/>
      <c r="D1046" s="1283"/>
      <c r="E1046" s="1283"/>
      <c r="F1046" s="1283"/>
      <c r="G1046" s="1283"/>
      <c r="H1046" s="1283"/>
      <c r="I1046" s="1284"/>
    </row>
    <row r="1047" spans="1:9" ht="19.25" customHeight="1">
      <c r="A1047" s="1285" t="str">
        <f>IF(details!$M$3="SECONDARY","¼ek/;fed f'k{kk½",IF(details!$M$3="ELEMENTaRY","¼izkjfEHkd f'k{kk½"))</f>
        <v>¼ek/;fed f'k{kk½</v>
      </c>
      <c r="B1047" s="1276"/>
      <c r="C1047" s="1276"/>
      <c r="D1047" s="1276"/>
      <c r="E1047" s="1276"/>
      <c r="F1047" s="1276"/>
      <c r="G1047" s="1276"/>
      <c r="H1047" s="1276"/>
      <c r="I1047" s="1286"/>
    </row>
    <row r="1048" spans="1:9" ht="19.25" customHeight="1">
      <c r="A1048" s="1287" t="s">
        <v>139</v>
      </c>
      <c r="B1048" s="1288"/>
      <c r="C1048" s="1288"/>
      <c r="D1048" s="1288"/>
      <c r="E1048" s="1288"/>
      <c r="F1048" s="1288"/>
      <c r="G1048" s="1288"/>
      <c r="H1048" s="1288"/>
      <c r="I1048" s="1289"/>
    </row>
    <row r="1049" spans="1:9" ht="19.25" customHeight="1">
      <c r="A1049" s="1285" t="s">
        <v>140</v>
      </c>
      <c r="B1049" s="1276"/>
      <c r="C1049" s="1276"/>
      <c r="D1049" s="1276"/>
      <c r="E1049" s="1276"/>
      <c r="F1049" s="1276"/>
      <c r="G1049" s="1276"/>
      <c r="H1049" s="1276"/>
      <c r="I1049" s="1286"/>
    </row>
    <row r="1050" spans="1:9" ht="19.25" customHeight="1">
      <c r="A1050" s="68"/>
      <c r="B1050" s="1276"/>
      <c r="C1050" s="1276"/>
      <c r="D1050" s="1276"/>
      <c r="E1050" s="62" t="s">
        <v>162</v>
      </c>
      <c r="F1050" s="75" t="str">
        <f>IF(AND('statement of marks'!$C$3=8,'statement of marks'!HD7="mRrh.kZ"),'statement of marks'!$H$3,"")</f>
        <v/>
      </c>
      <c r="G1050" s="1276"/>
      <c r="H1050" s="1276"/>
      <c r="I1050" s="1286"/>
    </row>
    <row r="1051" spans="1:9" ht="19.25" customHeight="1">
      <c r="A1051" s="1280"/>
      <c r="B1051" s="72" t="s">
        <v>154</v>
      </c>
      <c r="C1051" s="72" t="s">
        <v>141</v>
      </c>
      <c r="D1051" s="1274" t="s">
        <v>158</v>
      </c>
      <c r="E1051" s="1274"/>
      <c r="F1051" s="1274"/>
      <c r="G1051" s="234" t="s">
        <v>175</v>
      </c>
      <c r="H1051" s="234" t="s">
        <v>159</v>
      </c>
      <c r="I1051" s="237" t="str">
        <f>'statement of marks'!$J$3</f>
        <v xml:space="preserve">fo|ky; dk Mk;l dksM+ </v>
      </c>
    </row>
    <row r="1052" spans="1:9" ht="19.25" customHeight="1">
      <c r="A1052" s="1280"/>
      <c r="B1052" s="63" t="str">
        <f>details!$I$3</f>
        <v>fpRrkSM+x&lt;+</v>
      </c>
      <c r="C1052" s="63" t="str">
        <f>details!$F$3</f>
        <v>fuEckgsM+k</v>
      </c>
      <c r="D1052" s="1274" t="str">
        <f>details!$A$1</f>
        <v>jk- ck- ek/;fed fo|ky; uohu] fuEckgsM+k</v>
      </c>
      <c r="E1052" s="1274"/>
      <c r="F1052" s="1274"/>
      <c r="G1052" s="73" t="str">
        <f>IF(details!F62="","",details!F62)</f>
        <v/>
      </c>
      <c r="H1052" s="73" t="str">
        <f>IF(details!D62="","",details!D62)</f>
        <v/>
      </c>
      <c r="I1052" s="74" t="str">
        <f>details!$K$1</f>
        <v xml:space="preserve">08291009401   </v>
      </c>
    </row>
    <row r="1053" spans="1:9" ht="19.25" customHeight="1">
      <c r="A1053" s="1280"/>
      <c r="B1053" s="1274" t="s">
        <v>142</v>
      </c>
      <c r="C1053" s="1274"/>
      <c r="D1053" s="1274"/>
      <c r="E1053" s="1274"/>
      <c r="F1053" s="1274"/>
      <c r="G1053" s="1274"/>
      <c r="H1053" s="1274"/>
      <c r="I1053" s="1275"/>
    </row>
    <row r="1054" spans="1:9" ht="19.25" customHeight="1">
      <c r="A1054" s="1280"/>
      <c r="B1054" s="1274" t="s">
        <v>143</v>
      </c>
      <c r="C1054" s="1274"/>
      <c r="D1054" s="1274" t="str">
        <f>IF(details!J62="","",details!J62)</f>
        <v/>
      </c>
      <c r="E1054" s="1274"/>
      <c r="F1054" s="1274"/>
      <c r="G1054" s="1274"/>
      <c r="H1054" s="1274"/>
      <c r="I1054" s="1275"/>
    </row>
    <row r="1055" spans="1:9" ht="19.25" customHeight="1">
      <c r="A1055" s="1280"/>
      <c r="B1055" s="1274" t="s">
        <v>144</v>
      </c>
      <c r="C1055" s="1274"/>
      <c r="D1055" s="1274" t="str">
        <f>(IF(details!K62="","",details!K62))</f>
        <v/>
      </c>
      <c r="E1055" s="1274"/>
      <c r="F1055" s="1274"/>
      <c r="G1055" s="1274"/>
      <c r="H1055" s="1274"/>
      <c r="I1055" s="1275"/>
    </row>
    <row r="1056" spans="1:9" ht="19.25" customHeight="1">
      <c r="A1056" s="1280"/>
      <c r="B1056" s="1274" t="s">
        <v>145</v>
      </c>
      <c r="C1056" s="1274"/>
      <c r="D1056" s="1274" t="str">
        <f>IF(details!L62="","",details!L62)</f>
        <v/>
      </c>
      <c r="E1056" s="1274"/>
      <c r="F1056" s="1274"/>
      <c r="G1056" s="1274"/>
      <c r="H1056" s="1274"/>
      <c r="I1056" s="1275"/>
    </row>
    <row r="1057" spans="1:9" ht="19.25" customHeight="1">
      <c r="A1057" s="1280"/>
      <c r="B1057" s="1274" t="s">
        <v>146</v>
      </c>
      <c r="C1057" s="1274"/>
      <c r="D1057" s="1278" t="str">
        <f>IF(details!H62="","",details!H62)</f>
        <v/>
      </c>
      <c r="E1057" s="1278"/>
      <c r="F1057" s="1278"/>
      <c r="G1057" s="1278"/>
      <c r="H1057" s="1278"/>
      <c r="I1057" s="1279"/>
    </row>
    <row r="1058" spans="1:9" ht="19.25" customHeight="1">
      <c r="A1058" s="1280"/>
      <c r="B1058" s="1274" t="s">
        <v>147</v>
      </c>
      <c r="C1058" s="1274"/>
      <c r="D1058" s="1274" t="str">
        <f>IF('statement of marks'!I62="","",'statement of marks'!I62)</f>
        <v/>
      </c>
      <c r="E1058" s="1274"/>
      <c r="F1058" s="1274"/>
      <c r="G1058" s="1274"/>
      <c r="H1058" s="1274"/>
      <c r="I1058" s="1275"/>
    </row>
    <row r="1059" spans="1:9" ht="19.25" customHeight="1">
      <c r="A1059" s="1280"/>
      <c r="B1059" s="1274" t="s">
        <v>103</v>
      </c>
      <c r="C1059" s="1274"/>
      <c r="D1059" s="1274" t="str">
        <f>IF(details!M62="","",details!M62)</f>
        <v/>
      </c>
      <c r="E1059" s="1274"/>
      <c r="F1059" s="1274"/>
      <c r="G1059" s="1274"/>
      <c r="H1059" s="1274"/>
      <c r="I1059" s="1275"/>
    </row>
    <row r="1060" spans="1:9" ht="19.25" customHeight="1">
      <c r="A1060" s="1280"/>
      <c r="B1060" s="1273"/>
      <c r="C1060" s="1273"/>
      <c r="D1060" s="63" t="s">
        <v>148</v>
      </c>
      <c r="E1060" s="73" t="str">
        <f>F1050</f>
        <v/>
      </c>
      <c r="F1060" s="1274" t="str">
        <f>IF('statement of marks'!$C$3=8,"esa izkjafHkd f'k{kk ¼d{kk 8 rd½ iw.kZ dj yh gSA","")</f>
        <v/>
      </c>
      <c r="G1060" s="1274"/>
      <c r="H1060" s="1274"/>
      <c r="I1060" s="1275"/>
    </row>
    <row r="1061" spans="1:9" ht="19.25" customHeight="1">
      <c r="A1061" s="1280"/>
      <c r="B1061" s="72" t="s">
        <v>149</v>
      </c>
      <c r="C1061" s="71">
        <f>details!$O$4</f>
        <v>42460</v>
      </c>
      <c r="D1061" s="1277"/>
      <c r="E1061" s="1277"/>
      <c r="F1061" s="1271"/>
      <c r="G1061" s="1271"/>
      <c r="H1061" s="1271"/>
      <c r="I1061" s="1272"/>
    </row>
    <row r="1062" spans="1:9" ht="19.25" customHeight="1">
      <c r="A1062" s="1280"/>
      <c r="B1062" s="64"/>
      <c r="C1062" s="1276" t="s">
        <v>150</v>
      </c>
      <c r="D1062" s="1276"/>
      <c r="E1062" s="1276"/>
      <c r="F1062" s="63"/>
      <c r="G1062" s="1276" t="s">
        <v>152</v>
      </c>
      <c r="H1062" s="1276"/>
      <c r="I1062" s="1286"/>
    </row>
    <row r="1063" spans="1:9" ht="19.25" customHeight="1">
      <c r="A1063" s="1280"/>
      <c r="B1063" s="64"/>
      <c r="C1063" s="62" t="str">
        <f>IF(details!$K$3="B.E.O.","Cykd",IF(details!$K$3="D.E.O.","ftyk",""))</f>
        <v>ftyk</v>
      </c>
      <c r="D1063" s="63" t="s">
        <v>174</v>
      </c>
      <c r="E1063" s="72" t="str">
        <f>IF(details!$M$3="SECONDARY","ek/;fed",IF(details!$M$3="ELEMENTaRY","izkjfEHkd",""))</f>
        <v>ek/;fed</v>
      </c>
      <c r="F1063" s="62" t="s">
        <v>153</v>
      </c>
      <c r="G1063" s="1276" t="str">
        <f>details!$F$4</f>
        <v>Jh jk/ks';ke tk'kh</v>
      </c>
      <c r="H1063" s="1276"/>
      <c r="I1063" s="1286"/>
    </row>
    <row r="1064" spans="1:9" ht="19.25" customHeight="1" thickBot="1">
      <c r="A1064" s="1281"/>
      <c r="B1064" s="66"/>
      <c r="C1064" s="1292" t="s">
        <v>163</v>
      </c>
      <c r="D1064" s="1292"/>
      <c r="E1064" s="1292"/>
      <c r="F1064" s="69" t="s">
        <v>163</v>
      </c>
      <c r="G1064" s="1290"/>
      <c r="H1064" s="1290"/>
      <c r="I1064" s="1291"/>
    </row>
    <row r="1065" spans="1:9" ht="19.25" customHeight="1" thickTop="1">
      <c r="A1065" s="1282" t="s">
        <v>47</v>
      </c>
      <c r="B1065" s="1283"/>
      <c r="C1065" s="1283"/>
      <c r="D1065" s="1283"/>
      <c r="E1065" s="1283"/>
      <c r="F1065" s="1283"/>
      <c r="G1065" s="1283"/>
      <c r="H1065" s="1283"/>
      <c r="I1065" s="1284"/>
    </row>
    <row r="1066" spans="1:9" ht="19.25" customHeight="1">
      <c r="A1066" s="1285" t="str">
        <f>IF(details!$M$3="SECONDARY","¼ek/;fed f'k{kk½",IF(details!$M$3="ELEMENTaRY","¼izkjfEHkd f'k{kk½"))</f>
        <v>¼ek/;fed f'k{kk½</v>
      </c>
      <c r="B1066" s="1276"/>
      <c r="C1066" s="1276"/>
      <c r="D1066" s="1276"/>
      <c r="E1066" s="1276"/>
      <c r="F1066" s="1276"/>
      <c r="G1066" s="1276"/>
      <c r="H1066" s="1276"/>
      <c r="I1066" s="1286"/>
    </row>
    <row r="1067" spans="1:9" ht="19.25" customHeight="1">
      <c r="A1067" s="1287" t="s">
        <v>139</v>
      </c>
      <c r="B1067" s="1288"/>
      <c r="C1067" s="1288"/>
      <c r="D1067" s="1288"/>
      <c r="E1067" s="1288"/>
      <c r="F1067" s="1288"/>
      <c r="G1067" s="1288"/>
      <c r="H1067" s="1288"/>
      <c r="I1067" s="1289"/>
    </row>
    <row r="1068" spans="1:9" ht="19.25" customHeight="1">
      <c r="A1068" s="1285" t="s">
        <v>140</v>
      </c>
      <c r="B1068" s="1276"/>
      <c r="C1068" s="1276"/>
      <c r="D1068" s="1276"/>
      <c r="E1068" s="1276"/>
      <c r="F1068" s="1276"/>
      <c r="G1068" s="1276"/>
      <c r="H1068" s="1276"/>
      <c r="I1068" s="1286"/>
    </row>
    <row r="1069" spans="1:9" ht="19.25" customHeight="1">
      <c r="A1069" s="68"/>
      <c r="B1069" s="1276"/>
      <c r="C1069" s="1276"/>
      <c r="D1069" s="1276"/>
      <c r="E1069" s="62" t="s">
        <v>162</v>
      </c>
      <c r="F1069" s="75" t="str">
        <f>IF(AND('statement of marks'!$C$3=8,'statement of marks'!HD7="mRrh.kZ"),'statement of marks'!$H$3,"")</f>
        <v/>
      </c>
      <c r="G1069" s="1276"/>
      <c r="H1069" s="1276"/>
      <c r="I1069" s="1286"/>
    </row>
    <row r="1070" spans="1:9" ht="19.25" customHeight="1">
      <c r="A1070" s="1280"/>
      <c r="B1070" s="72" t="s">
        <v>154</v>
      </c>
      <c r="C1070" s="72" t="s">
        <v>141</v>
      </c>
      <c r="D1070" s="1274" t="s">
        <v>158</v>
      </c>
      <c r="E1070" s="1274"/>
      <c r="F1070" s="1274"/>
      <c r="G1070" s="234" t="s">
        <v>175</v>
      </c>
      <c r="H1070" s="234" t="s">
        <v>159</v>
      </c>
      <c r="I1070" s="237" t="str">
        <f>'statement of marks'!$J$3</f>
        <v xml:space="preserve">fo|ky; dk Mk;l dksM+ </v>
      </c>
    </row>
    <row r="1071" spans="1:9" ht="19.25" customHeight="1">
      <c r="A1071" s="1280"/>
      <c r="B1071" s="63" t="str">
        <f>details!$I$3</f>
        <v>fpRrkSM+x&lt;+</v>
      </c>
      <c r="C1071" s="63" t="str">
        <f>details!$F$3</f>
        <v>fuEckgsM+k</v>
      </c>
      <c r="D1071" s="1274" t="str">
        <f>details!$A$1</f>
        <v>jk- ck- ek/;fed fo|ky; uohu] fuEckgsM+k</v>
      </c>
      <c r="E1071" s="1274"/>
      <c r="F1071" s="1274"/>
      <c r="G1071" s="73" t="str">
        <f>IF(details!F63="","",details!F63)</f>
        <v/>
      </c>
      <c r="H1071" s="73" t="str">
        <f>IF(details!D63="","",details!D63)</f>
        <v/>
      </c>
      <c r="I1071" s="74" t="str">
        <f>details!$K$1</f>
        <v xml:space="preserve">08291009401   </v>
      </c>
    </row>
    <row r="1072" spans="1:9" ht="19.25" customHeight="1">
      <c r="A1072" s="1280"/>
      <c r="B1072" s="1274" t="s">
        <v>142</v>
      </c>
      <c r="C1072" s="1274"/>
      <c r="D1072" s="1274"/>
      <c r="E1072" s="1274"/>
      <c r="F1072" s="1274"/>
      <c r="G1072" s="1274"/>
      <c r="H1072" s="1274"/>
      <c r="I1072" s="1275"/>
    </row>
    <row r="1073" spans="1:9" ht="19.25" customHeight="1">
      <c r="A1073" s="1280"/>
      <c r="B1073" s="1274" t="s">
        <v>143</v>
      </c>
      <c r="C1073" s="1274"/>
      <c r="D1073" s="1274" t="str">
        <f>IF(details!J63="","",details!J63)</f>
        <v/>
      </c>
      <c r="E1073" s="1274"/>
      <c r="F1073" s="1274"/>
      <c r="G1073" s="1274"/>
      <c r="H1073" s="1274"/>
      <c r="I1073" s="1275"/>
    </row>
    <row r="1074" spans="1:9" ht="19.25" customHeight="1">
      <c r="A1074" s="1280"/>
      <c r="B1074" s="1274" t="s">
        <v>144</v>
      </c>
      <c r="C1074" s="1274"/>
      <c r="D1074" s="1274" t="str">
        <f>(IF(details!K63="","",details!K63))</f>
        <v/>
      </c>
      <c r="E1074" s="1274"/>
      <c r="F1074" s="1274"/>
      <c r="G1074" s="1274"/>
      <c r="H1074" s="1274"/>
      <c r="I1074" s="1275"/>
    </row>
    <row r="1075" spans="1:9" ht="19.25" customHeight="1">
      <c r="A1075" s="1280"/>
      <c r="B1075" s="1274" t="s">
        <v>145</v>
      </c>
      <c r="C1075" s="1274"/>
      <c r="D1075" s="1274" t="str">
        <f>IF(details!L63="","",details!L63)</f>
        <v/>
      </c>
      <c r="E1075" s="1274"/>
      <c r="F1075" s="1274"/>
      <c r="G1075" s="1274"/>
      <c r="H1075" s="1274"/>
      <c r="I1075" s="1275"/>
    </row>
    <row r="1076" spans="1:9" ht="19.25" customHeight="1">
      <c r="A1076" s="1280"/>
      <c r="B1076" s="1274" t="s">
        <v>146</v>
      </c>
      <c r="C1076" s="1274"/>
      <c r="D1076" s="1278" t="str">
        <f>IF(details!H63="","",details!H63)</f>
        <v/>
      </c>
      <c r="E1076" s="1278"/>
      <c r="F1076" s="1278"/>
      <c r="G1076" s="1278"/>
      <c r="H1076" s="1278"/>
      <c r="I1076" s="1279"/>
    </row>
    <row r="1077" spans="1:9" ht="19.25" customHeight="1">
      <c r="A1077" s="1280"/>
      <c r="B1077" s="1274" t="s">
        <v>147</v>
      </c>
      <c r="C1077" s="1274"/>
      <c r="D1077" s="1274" t="str">
        <f>IF('statement of marks'!I63="","",'statement of marks'!I63)</f>
        <v/>
      </c>
      <c r="E1077" s="1274"/>
      <c r="F1077" s="1274"/>
      <c r="G1077" s="1274"/>
      <c r="H1077" s="1274"/>
      <c r="I1077" s="1275"/>
    </row>
    <row r="1078" spans="1:9" ht="19.25" customHeight="1">
      <c r="A1078" s="1280"/>
      <c r="B1078" s="1274" t="s">
        <v>103</v>
      </c>
      <c r="C1078" s="1274"/>
      <c r="D1078" s="1274" t="str">
        <f>IF(details!M63="","",details!M63)</f>
        <v/>
      </c>
      <c r="E1078" s="1274"/>
      <c r="F1078" s="1274"/>
      <c r="G1078" s="1274"/>
      <c r="H1078" s="1274"/>
      <c r="I1078" s="1275"/>
    </row>
    <row r="1079" spans="1:9" ht="19.25" customHeight="1">
      <c r="A1079" s="1280"/>
      <c r="B1079" s="1273"/>
      <c r="C1079" s="1273"/>
      <c r="D1079" s="63" t="s">
        <v>148</v>
      </c>
      <c r="E1079" s="73" t="str">
        <f>F1069</f>
        <v/>
      </c>
      <c r="F1079" s="1274" t="str">
        <f>IF('statement of marks'!$C$3=8,"esa izkjafHkd f'k{kk ¼d{kk 8 rd½ iw.kZ dj yh gSA","")</f>
        <v/>
      </c>
      <c r="G1079" s="1274"/>
      <c r="H1079" s="1274"/>
      <c r="I1079" s="1275"/>
    </row>
    <row r="1080" spans="1:9" ht="19.25" customHeight="1">
      <c r="A1080" s="1280"/>
      <c r="B1080" s="72" t="s">
        <v>149</v>
      </c>
      <c r="C1080" s="71">
        <f>details!$O$4</f>
        <v>42460</v>
      </c>
      <c r="D1080" s="1277"/>
      <c r="E1080" s="1277"/>
      <c r="F1080" s="1271"/>
      <c r="G1080" s="1271"/>
      <c r="H1080" s="1271"/>
      <c r="I1080" s="1272"/>
    </row>
    <row r="1081" spans="1:9" ht="19.25" customHeight="1">
      <c r="A1081" s="1280"/>
      <c r="B1081" s="64"/>
      <c r="C1081" s="1276" t="s">
        <v>150</v>
      </c>
      <c r="D1081" s="1276"/>
      <c r="E1081" s="1276"/>
      <c r="F1081" s="63"/>
      <c r="G1081" s="1276" t="s">
        <v>152</v>
      </c>
      <c r="H1081" s="1276"/>
      <c r="I1081" s="1286"/>
    </row>
    <row r="1082" spans="1:9" ht="19.25" customHeight="1">
      <c r="A1082" s="1280"/>
      <c r="B1082" s="64"/>
      <c r="C1082" s="62" t="str">
        <f>IF(details!$K$3="B.E.O.","Cykd",IF(details!$K$3="D.E.O.","ftyk",""))</f>
        <v>ftyk</v>
      </c>
      <c r="D1082" s="63" t="s">
        <v>174</v>
      </c>
      <c r="E1082" s="72" t="str">
        <f>IF(details!$M$3="SECONDARY","ek/;fed",IF(details!$M$3="ELEMENTaRY","izkjfEHkd",""))</f>
        <v>ek/;fed</v>
      </c>
      <c r="F1082" s="62" t="s">
        <v>153</v>
      </c>
      <c r="G1082" s="1276" t="str">
        <f>details!$F$4</f>
        <v>Jh jk/ks';ke tk'kh</v>
      </c>
      <c r="H1082" s="1276"/>
      <c r="I1082" s="1286"/>
    </row>
    <row r="1083" spans="1:9" ht="19.25" customHeight="1" thickBot="1">
      <c r="A1083" s="1281"/>
      <c r="B1083" s="66"/>
      <c r="C1083" s="1292" t="s">
        <v>163</v>
      </c>
      <c r="D1083" s="1292"/>
      <c r="E1083" s="1292"/>
      <c r="F1083" s="69" t="s">
        <v>163</v>
      </c>
      <c r="G1083" s="1290"/>
      <c r="H1083" s="1290"/>
      <c r="I1083" s="1291"/>
    </row>
    <row r="1084" spans="1:9" ht="19.25" customHeight="1" thickTop="1">
      <c r="A1084" s="1282" t="s">
        <v>47</v>
      </c>
      <c r="B1084" s="1283"/>
      <c r="C1084" s="1283"/>
      <c r="D1084" s="1283"/>
      <c r="E1084" s="1283"/>
      <c r="F1084" s="1283"/>
      <c r="G1084" s="1283"/>
      <c r="H1084" s="1283"/>
      <c r="I1084" s="1284"/>
    </row>
    <row r="1085" spans="1:9" ht="19.25" customHeight="1">
      <c r="A1085" s="1285" t="str">
        <f>IF(details!$M$3="SECONDARY","¼ek/;fed f'k{kk½",IF(details!$M$3="ELEMENTaRY","¼izkjfEHkd f'k{kk½"))</f>
        <v>¼ek/;fed f'k{kk½</v>
      </c>
      <c r="B1085" s="1276"/>
      <c r="C1085" s="1276"/>
      <c r="D1085" s="1276"/>
      <c r="E1085" s="1276"/>
      <c r="F1085" s="1276"/>
      <c r="G1085" s="1276"/>
      <c r="H1085" s="1276"/>
      <c r="I1085" s="1286"/>
    </row>
    <row r="1086" spans="1:9" ht="19.25" customHeight="1">
      <c r="A1086" s="1287" t="s">
        <v>139</v>
      </c>
      <c r="B1086" s="1288"/>
      <c r="C1086" s="1288"/>
      <c r="D1086" s="1288"/>
      <c r="E1086" s="1288"/>
      <c r="F1086" s="1288"/>
      <c r="G1086" s="1288"/>
      <c r="H1086" s="1288"/>
      <c r="I1086" s="1289"/>
    </row>
    <row r="1087" spans="1:9" ht="19.25" customHeight="1">
      <c r="A1087" s="1285" t="s">
        <v>140</v>
      </c>
      <c r="B1087" s="1276"/>
      <c r="C1087" s="1276"/>
      <c r="D1087" s="1276"/>
      <c r="E1087" s="1276"/>
      <c r="F1087" s="1276"/>
      <c r="G1087" s="1276"/>
      <c r="H1087" s="1276"/>
      <c r="I1087" s="1286"/>
    </row>
    <row r="1088" spans="1:9" ht="19.25" customHeight="1">
      <c r="A1088" s="68"/>
      <c r="B1088" s="1276"/>
      <c r="C1088" s="1276"/>
      <c r="D1088" s="1276"/>
      <c r="E1088" s="62" t="s">
        <v>162</v>
      </c>
      <c r="F1088" s="75" t="str">
        <f>IF(AND('statement of marks'!$C$3=8,'statement of marks'!HD7="mRrh.kZ"),'statement of marks'!$H$3,"")</f>
        <v/>
      </c>
      <c r="G1088" s="1276"/>
      <c r="H1088" s="1276"/>
      <c r="I1088" s="1286"/>
    </row>
    <row r="1089" spans="1:9" ht="19.25" customHeight="1">
      <c r="A1089" s="1280"/>
      <c r="B1089" s="72" t="s">
        <v>154</v>
      </c>
      <c r="C1089" s="72" t="s">
        <v>141</v>
      </c>
      <c r="D1089" s="1274" t="s">
        <v>158</v>
      </c>
      <c r="E1089" s="1274"/>
      <c r="F1089" s="1274"/>
      <c r="G1089" s="234" t="s">
        <v>175</v>
      </c>
      <c r="H1089" s="234" t="s">
        <v>159</v>
      </c>
      <c r="I1089" s="237" t="str">
        <f>'statement of marks'!$J$3</f>
        <v xml:space="preserve">fo|ky; dk Mk;l dksM+ </v>
      </c>
    </row>
    <row r="1090" spans="1:9" ht="19.25" customHeight="1">
      <c r="A1090" s="1280"/>
      <c r="B1090" s="63" t="str">
        <f>details!$I$3</f>
        <v>fpRrkSM+x&lt;+</v>
      </c>
      <c r="C1090" s="63" t="str">
        <f>details!$F$3</f>
        <v>fuEckgsM+k</v>
      </c>
      <c r="D1090" s="1274" t="str">
        <f>details!$A$1</f>
        <v>jk- ck- ek/;fed fo|ky; uohu] fuEckgsM+k</v>
      </c>
      <c r="E1090" s="1274"/>
      <c r="F1090" s="1274"/>
      <c r="G1090" s="73" t="str">
        <f>IF(details!F64="","",details!F64)</f>
        <v/>
      </c>
      <c r="H1090" s="73" t="str">
        <f>IF(details!D64="","",details!D64)</f>
        <v/>
      </c>
      <c r="I1090" s="74" t="str">
        <f>details!$K$1</f>
        <v xml:space="preserve">08291009401   </v>
      </c>
    </row>
    <row r="1091" spans="1:9" ht="19.25" customHeight="1">
      <c r="A1091" s="1280"/>
      <c r="B1091" s="1274" t="s">
        <v>142</v>
      </c>
      <c r="C1091" s="1274"/>
      <c r="D1091" s="1274"/>
      <c r="E1091" s="1274"/>
      <c r="F1091" s="1274"/>
      <c r="G1091" s="1274"/>
      <c r="H1091" s="1274"/>
      <c r="I1091" s="1275"/>
    </row>
    <row r="1092" spans="1:9" ht="19.25" customHeight="1">
      <c r="A1092" s="1280"/>
      <c r="B1092" s="1274" t="s">
        <v>143</v>
      </c>
      <c r="C1092" s="1274"/>
      <c r="D1092" s="1274" t="str">
        <f>IF(details!J64="","",details!J64)</f>
        <v/>
      </c>
      <c r="E1092" s="1274"/>
      <c r="F1092" s="1274"/>
      <c r="G1092" s="1274"/>
      <c r="H1092" s="1274"/>
      <c r="I1092" s="1275"/>
    </row>
    <row r="1093" spans="1:9" ht="19.25" customHeight="1">
      <c r="A1093" s="1280"/>
      <c r="B1093" s="1274" t="s">
        <v>144</v>
      </c>
      <c r="C1093" s="1274"/>
      <c r="D1093" s="1274" t="str">
        <f>(IF(details!K64="","",details!K64))</f>
        <v/>
      </c>
      <c r="E1093" s="1274"/>
      <c r="F1093" s="1274"/>
      <c r="G1093" s="1274"/>
      <c r="H1093" s="1274"/>
      <c r="I1093" s="1275"/>
    </row>
    <row r="1094" spans="1:9" ht="19.25" customHeight="1">
      <c r="A1094" s="1280"/>
      <c r="B1094" s="1274" t="s">
        <v>145</v>
      </c>
      <c r="C1094" s="1274"/>
      <c r="D1094" s="1274" t="str">
        <f>IF(details!L64="","",details!L64)</f>
        <v/>
      </c>
      <c r="E1094" s="1274"/>
      <c r="F1094" s="1274"/>
      <c r="G1094" s="1274"/>
      <c r="H1094" s="1274"/>
      <c r="I1094" s="1275"/>
    </row>
    <row r="1095" spans="1:9" ht="19.25" customHeight="1">
      <c r="A1095" s="1280"/>
      <c r="B1095" s="1274" t="s">
        <v>146</v>
      </c>
      <c r="C1095" s="1274"/>
      <c r="D1095" s="1278" t="str">
        <f>IF(details!H64="","",details!H64)</f>
        <v/>
      </c>
      <c r="E1095" s="1278"/>
      <c r="F1095" s="1278"/>
      <c r="G1095" s="1278"/>
      <c r="H1095" s="1278"/>
      <c r="I1095" s="1279"/>
    </row>
    <row r="1096" spans="1:9" ht="19.25" customHeight="1">
      <c r="A1096" s="1280"/>
      <c r="B1096" s="1274" t="s">
        <v>147</v>
      </c>
      <c r="C1096" s="1274"/>
      <c r="D1096" s="1274" t="str">
        <f>IF('statement of marks'!I64="","",'statement of marks'!I64)</f>
        <v/>
      </c>
      <c r="E1096" s="1274"/>
      <c r="F1096" s="1274"/>
      <c r="G1096" s="1274"/>
      <c r="H1096" s="1274"/>
      <c r="I1096" s="1275"/>
    </row>
    <row r="1097" spans="1:9" ht="19.25" customHeight="1">
      <c r="A1097" s="1280"/>
      <c r="B1097" s="1274" t="s">
        <v>103</v>
      </c>
      <c r="C1097" s="1274"/>
      <c r="D1097" s="1274" t="str">
        <f>IF(details!M64="","",details!M64)</f>
        <v/>
      </c>
      <c r="E1097" s="1274"/>
      <c r="F1097" s="1274"/>
      <c r="G1097" s="1274"/>
      <c r="H1097" s="1274"/>
      <c r="I1097" s="1275"/>
    </row>
    <row r="1098" spans="1:9" ht="19.25" customHeight="1">
      <c r="A1098" s="1280"/>
      <c r="B1098" s="1273"/>
      <c r="C1098" s="1273"/>
      <c r="D1098" s="63" t="s">
        <v>148</v>
      </c>
      <c r="E1098" s="73" t="str">
        <f>F1088</f>
        <v/>
      </c>
      <c r="F1098" s="1274" t="str">
        <f>IF('statement of marks'!$C$3=8,"esa izkjafHkd f'k{kk ¼d{kk 8 rd½ iw.kZ dj yh gSA","")</f>
        <v/>
      </c>
      <c r="G1098" s="1274"/>
      <c r="H1098" s="1274"/>
      <c r="I1098" s="1275"/>
    </row>
    <row r="1099" spans="1:9" ht="19.25" customHeight="1">
      <c r="A1099" s="1280"/>
      <c r="B1099" s="72" t="s">
        <v>149</v>
      </c>
      <c r="C1099" s="71">
        <f>details!$O$4</f>
        <v>42460</v>
      </c>
      <c r="D1099" s="1277"/>
      <c r="E1099" s="1277"/>
      <c r="F1099" s="1271"/>
      <c r="G1099" s="1271"/>
      <c r="H1099" s="1271"/>
      <c r="I1099" s="1272"/>
    </row>
    <row r="1100" spans="1:9" ht="19.25" customHeight="1">
      <c r="A1100" s="1280"/>
      <c r="B1100" s="64"/>
      <c r="C1100" s="1276" t="s">
        <v>150</v>
      </c>
      <c r="D1100" s="1276"/>
      <c r="E1100" s="1276"/>
      <c r="F1100" s="63"/>
      <c r="G1100" s="1276" t="s">
        <v>152</v>
      </c>
      <c r="H1100" s="1276"/>
      <c r="I1100" s="1286"/>
    </row>
    <row r="1101" spans="1:9" ht="19.25" customHeight="1">
      <c r="A1101" s="1280"/>
      <c r="B1101" s="64"/>
      <c r="C1101" s="62" t="str">
        <f>IF(details!$K$3="B.E.O.","Cykd",IF(details!$K$3="D.E.O.","ftyk",""))</f>
        <v>ftyk</v>
      </c>
      <c r="D1101" s="63" t="s">
        <v>174</v>
      </c>
      <c r="E1101" s="72" t="str">
        <f>IF(details!$M$3="SECONDARY","ek/;fed",IF(details!$M$3="ELEMENTaRY","izkjfEHkd",""))</f>
        <v>ek/;fed</v>
      </c>
      <c r="F1101" s="62" t="s">
        <v>153</v>
      </c>
      <c r="G1101" s="1276" t="str">
        <f>details!$F$4</f>
        <v>Jh jk/ks';ke tk'kh</v>
      </c>
      <c r="H1101" s="1276"/>
      <c r="I1101" s="1286"/>
    </row>
    <row r="1102" spans="1:9" ht="19.25" customHeight="1" thickBot="1">
      <c r="A1102" s="1281"/>
      <c r="B1102" s="66"/>
      <c r="C1102" s="1292" t="s">
        <v>163</v>
      </c>
      <c r="D1102" s="1292"/>
      <c r="E1102" s="1292"/>
      <c r="F1102" s="69" t="s">
        <v>163</v>
      </c>
      <c r="G1102" s="1290"/>
      <c r="H1102" s="1290"/>
      <c r="I1102" s="1291"/>
    </row>
    <row r="1103" spans="1:9" ht="19.25" customHeight="1" thickTop="1">
      <c r="A1103" s="1282" t="s">
        <v>47</v>
      </c>
      <c r="B1103" s="1283"/>
      <c r="C1103" s="1283"/>
      <c r="D1103" s="1283"/>
      <c r="E1103" s="1283"/>
      <c r="F1103" s="1283"/>
      <c r="G1103" s="1283"/>
      <c r="H1103" s="1283"/>
      <c r="I1103" s="1284"/>
    </row>
    <row r="1104" spans="1:9" ht="19.25" customHeight="1">
      <c r="A1104" s="1285" t="str">
        <f>IF(details!$M$3="SECONDARY","¼ek/;fed f'k{kk½",IF(details!$M$3="ELEMENTaRY","¼izkjfEHkd f'k{kk½"))</f>
        <v>¼ek/;fed f'k{kk½</v>
      </c>
      <c r="B1104" s="1276"/>
      <c r="C1104" s="1276"/>
      <c r="D1104" s="1276"/>
      <c r="E1104" s="1276"/>
      <c r="F1104" s="1276"/>
      <c r="G1104" s="1276"/>
      <c r="H1104" s="1276"/>
      <c r="I1104" s="1286"/>
    </row>
    <row r="1105" spans="1:9" ht="19.25" customHeight="1">
      <c r="A1105" s="1287" t="s">
        <v>139</v>
      </c>
      <c r="B1105" s="1288"/>
      <c r="C1105" s="1288"/>
      <c r="D1105" s="1288"/>
      <c r="E1105" s="1288"/>
      <c r="F1105" s="1288"/>
      <c r="G1105" s="1288"/>
      <c r="H1105" s="1288"/>
      <c r="I1105" s="1289"/>
    </row>
    <row r="1106" spans="1:9" ht="19.25" customHeight="1">
      <c r="A1106" s="1285" t="s">
        <v>140</v>
      </c>
      <c r="B1106" s="1276"/>
      <c r="C1106" s="1276"/>
      <c r="D1106" s="1276"/>
      <c r="E1106" s="1276"/>
      <c r="F1106" s="1276"/>
      <c r="G1106" s="1276"/>
      <c r="H1106" s="1276"/>
      <c r="I1106" s="1286"/>
    </row>
    <row r="1107" spans="1:9" ht="19.25" customHeight="1">
      <c r="A1107" s="68"/>
      <c r="B1107" s="1276"/>
      <c r="C1107" s="1276"/>
      <c r="D1107" s="1276"/>
      <c r="E1107" s="62" t="s">
        <v>162</v>
      </c>
      <c r="F1107" s="75" t="str">
        <f>IF(AND('statement of marks'!$C$3=8,'statement of marks'!HD7="mRrh.kZ"),'statement of marks'!$H$3,"")</f>
        <v/>
      </c>
      <c r="G1107" s="1276"/>
      <c r="H1107" s="1276"/>
      <c r="I1107" s="1286"/>
    </row>
    <row r="1108" spans="1:9" ht="19.25" customHeight="1">
      <c r="A1108" s="1280"/>
      <c r="B1108" s="72" t="s">
        <v>154</v>
      </c>
      <c r="C1108" s="72" t="s">
        <v>141</v>
      </c>
      <c r="D1108" s="1274" t="s">
        <v>158</v>
      </c>
      <c r="E1108" s="1274"/>
      <c r="F1108" s="1274"/>
      <c r="G1108" s="234" t="s">
        <v>175</v>
      </c>
      <c r="H1108" s="234" t="s">
        <v>159</v>
      </c>
      <c r="I1108" s="237" t="str">
        <f>'statement of marks'!$J$3</f>
        <v xml:space="preserve">fo|ky; dk Mk;l dksM+ </v>
      </c>
    </row>
    <row r="1109" spans="1:9" ht="19.25" customHeight="1">
      <c r="A1109" s="1280"/>
      <c r="B1109" s="63" t="str">
        <f>details!$I$3</f>
        <v>fpRrkSM+x&lt;+</v>
      </c>
      <c r="C1109" s="63" t="str">
        <f>details!$F$3</f>
        <v>fuEckgsM+k</v>
      </c>
      <c r="D1109" s="1274" t="str">
        <f>details!$A$1</f>
        <v>jk- ck- ek/;fed fo|ky; uohu] fuEckgsM+k</v>
      </c>
      <c r="E1109" s="1274"/>
      <c r="F1109" s="1274"/>
      <c r="G1109" s="73" t="str">
        <f>IF(details!F65="","",details!F65)</f>
        <v/>
      </c>
      <c r="H1109" s="73" t="str">
        <f>IF(details!D65="","",details!D65)</f>
        <v/>
      </c>
      <c r="I1109" s="74" t="str">
        <f>details!$K$1</f>
        <v xml:space="preserve">08291009401   </v>
      </c>
    </row>
    <row r="1110" spans="1:9" ht="19.25" customHeight="1">
      <c r="A1110" s="1280"/>
      <c r="B1110" s="1274" t="s">
        <v>142</v>
      </c>
      <c r="C1110" s="1274"/>
      <c r="D1110" s="1274"/>
      <c r="E1110" s="1274"/>
      <c r="F1110" s="1274"/>
      <c r="G1110" s="1274"/>
      <c r="H1110" s="1274"/>
      <c r="I1110" s="1275"/>
    </row>
    <row r="1111" spans="1:9" ht="19.25" customHeight="1">
      <c r="A1111" s="1280"/>
      <c r="B1111" s="1274" t="s">
        <v>143</v>
      </c>
      <c r="C1111" s="1274"/>
      <c r="D1111" s="1274" t="str">
        <f>IF(details!J65="","",details!J65)</f>
        <v/>
      </c>
      <c r="E1111" s="1274"/>
      <c r="F1111" s="1274"/>
      <c r="G1111" s="1274"/>
      <c r="H1111" s="1274"/>
      <c r="I1111" s="1275"/>
    </row>
    <row r="1112" spans="1:9" ht="19.25" customHeight="1">
      <c r="A1112" s="1280"/>
      <c r="B1112" s="1274" t="s">
        <v>144</v>
      </c>
      <c r="C1112" s="1274"/>
      <c r="D1112" s="1274" t="str">
        <f>(IF(details!K65="","",details!K65))</f>
        <v/>
      </c>
      <c r="E1112" s="1274"/>
      <c r="F1112" s="1274"/>
      <c r="G1112" s="1274"/>
      <c r="H1112" s="1274"/>
      <c r="I1112" s="1275"/>
    </row>
    <row r="1113" spans="1:9" ht="19.25" customHeight="1">
      <c r="A1113" s="1280"/>
      <c r="B1113" s="1274" t="s">
        <v>145</v>
      </c>
      <c r="C1113" s="1274"/>
      <c r="D1113" s="1274" t="str">
        <f>IF(details!L65="","",details!L65)</f>
        <v/>
      </c>
      <c r="E1113" s="1274"/>
      <c r="F1113" s="1274"/>
      <c r="G1113" s="1274"/>
      <c r="H1113" s="1274"/>
      <c r="I1113" s="1275"/>
    </row>
    <row r="1114" spans="1:9" ht="19.25" customHeight="1">
      <c r="A1114" s="1280"/>
      <c r="B1114" s="1274" t="s">
        <v>146</v>
      </c>
      <c r="C1114" s="1274"/>
      <c r="D1114" s="1278" t="str">
        <f>IF(details!H65="","",details!H65)</f>
        <v/>
      </c>
      <c r="E1114" s="1278"/>
      <c r="F1114" s="1278"/>
      <c r="G1114" s="1278"/>
      <c r="H1114" s="1278"/>
      <c r="I1114" s="1279"/>
    </row>
    <row r="1115" spans="1:9" ht="19.25" customHeight="1">
      <c r="A1115" s="1280"/>
      <c r="B1115" s="1274" t="s">
        <v>147</v>
      </c>
      <c r="C1115" s="1274"/>
      <c r="D1115" s="1274" t="str">
        <f>IF('statement of marks'!I65="","",'statement of marks'!I65)</f>
        <v/>
      </c>
      <c r="E1115" s="1274"/>
      <c r="F1115" s="1274"/>
      <c r="G1115" s="1274"/>
      <c r="H1115" s="1274"/>
      <c r="I1115" s="1275"/>
    </row>
    <row r="1116" spans="1:9" ht="19.25" customHeight="1">
      <c r="A1116" s="1280"/>
      <c r="B1116" s="1274" t="s">
        <v>103</v>
      </c>
      <c r="C1116" s="1274"/>
      <c r="D1116" s="1274" t="str">
        <f>IF(details!M65="","",details!M65)</f>
        <v/>
      </c>
      <c r="E1116" s="1274"/>
      <c r="F1116" s="1274"/>
      <c r="G1116" s="1274"/>
      <c r="H1116" s="1274"/>
      <c r="I1116" s="1275"/>
    </row>
    <row r="1117" spans="1:9" ht="19.25" customHeight="1">
      <c r="A1117" s="1280"/>
      <c r="B1117" s="1273"/>
      <c r="C1117" s="1273"/>
      <c r="D1117" s="63" t="s">
        <v>148</v>
      </c>
      <c r="E1117" s="73" t="str">
        <f>F1107</f>
        <v/>
      </c>
      <c r="F1117" s="1274" t="str">
        <f>IF('statement of marks'!$C$3=8,"esa izkjafHkd f'k{kk ¼d{kk 8 rd½ iw.kZ dj yh gSA","")</f>
        <v/>
      </c>
      <c r="G1117" s="1274"/>
      <c r="H1117" s="1274"/>
      <c r="I1117" s="1275"/>
    </row>
    <row r="1118" spans="1:9" ht="19.25" customHeight="1">
      <c r="A1118" s="1280"/>
      <c r="B1118" s="72" t="s">
        <v>149</v>
      </c>
      <c r="C1118" s="71">
        <f>details!$O$4</f>
        <v>42460</v>
      </c>
      <c r="D1118" s="1277"/>
      <c r="E1118" s="1277"/>
      <c r="F1118" s="1271"/>
      <c r="G1118" s="1271"/>
      <c r="H1118" s="1271"/>
      <c r="I1118" s="1272"/>
    </row>
    <row r="1119" spans="1:9" ht="19.25" customHeight="1">
      <c r="A1119" s="1280"/>
      <c r="B1119" s="64"/>
      <c r="C1119" s="1276" t="s">
        <v>150</v>
      </c>
      <c r="D1119" s="1276"/>
      <c r="E1119" s="1276"/>
      <c r="F1119" s="63"/>
      <c r="G1119" s="1276" t="s">
        <v>152</v>
      </c>
      <c r="H1119" s="1276"/>
      <c r="I1119" s="1286"/>
    </row>
    <row r="1120" spans="1:9" ht="19.25" customHeight="1">
      <c r="A1120" s="1280"/>
      <c r="B1120" s="64"/>
      <c r="C1120" s="62" t="str">
        <f>IF(details!$K$3="B.E.O.","Cykd",IF(details!$K$3="D.E.O.","ftyk",""))</f>
        <v>ftyk</v>
      </c>
      <c r="D1120" s="63" t="s">
        <v>174</v>
      </c>
      <c r="E1120" s="72" t="str">
        <f>IF(details!$M$3="SECONDARY","ek/;fed",IF(details!$M$3="ELEMENTaRY","izkjfEHkd",""))</f>
        <v>ek/;fed</v>
      </c>
      <c r="F1120" s="62" t="s">
        <v>153</v>
      </c>
      <c r="G1120" s="1276" t="str">
        <f>details!$F$4</f>
        <v>Jh jk/ks';ke tk'kh</v>
      </c>
      <c r="H1120" s="1276"/>
      <c r="I1120" s="1286"/>
    </row>
    <row r="1121" spans="1:9" ht="19.25" customHeight="1" thickBot="1">
      <c r="A1121" s="1281"/>
      <c r="B1121" s="66"/>
      <c r="C1121" s="1292" t="s">
        <v>163</v>
      </c>
      <c r="D1121" s="1292"/>
      <c r="E1121" s="1292"/>
      <c r="F1121" s="69" t="s">
        <v>163</v>
      </c>
      <c r="G1121" s="1290"/>
      <c r="H1121" s="1290"/>
      <c r="I1121" s="1291"/>
    </row>
    <row r="1122" spans="1:9" ht="19.25" customHeight="1" thickTop="1">
      <c r="A1122" s="1282" t="s">
        <v>47</v>
      </c>
      <c r="B1122" s="1283"/>
      <c r="C1122" s="1283"/>
      <c r="D1122" s="1283"/>
      <c r="E1122" s="1283"/>
      <c r="F1122" s="1283"/>
      <c r="G1122" s="1283"/>
      <c r="H1122" s="1283"/>
      <c r="I1122" s="1284"/>
    </row>
    <row r="1123" spans="1:9" ht="19.25" customHeight="1">
      <c r="A1123" s="1285" t="str">
        <f>IF(details!$M$3="SECONDARY","¼ek/;fed f'k{kk½",IF(details!$M$3="ELEMENTaRY","¼izkjfEHkd f'k{kk½"))</f>
        <v>¼ek/;fed f'k{kk½</v>
      </c>
      <c r="B1123" s="1276"/>
      <c r="C1123" s="1276"/>
      <c r="D1123" s="1276"/>
      <c r="E1123" s="1276"/>
      <c r="F1123" s="1276"/>
      <c r="G1123" s="1276"/>
      <c r="H1123" s="1276"/>
      <c r="I1123" s="1286"/>
    </row>
    <row r="1124" spans="1:9" ht="19.25" customHeight="1">
      <c r="A1124" s="1287" t="s">
        <v>139</v>
      </c>
      <c r="B1124" s="1288"/>
      <c r="C1124" s="1288"/>
      <c r="D1124" s="1288"/>
      <c r="E1124" s="1288"/>
      <c r="F1124" s="1288"/>
      <c r="G1124" s="1288"/>
      <c r="H1124" s="1288"/>
      <c r="I1124" s="1289"/>
    </row>
    <row r="1125" spans="1:9" ht="19.25" customHeight="1">
      <c r="A1125" s="1285" t="s">
        <v>140</v>
      </c>
      <c r="B1125" s="1276"/>
      <c r="C1125" s="1276"/>
      <c r="D1125" s="1276"/>
      <c r="E1125" s="1276"/>
      <c r="F1125" s="1276"/>
      <c r="G1125" s="1276"/>
      <c r="H1125" s="1276"/>
      <c r="I1125" s="1286"/>
    </row>
    <row r="1126" spans="1:9" ht="19.25" customHeight="1">
      <c r="A1126" s="68"/>
      <c r="B1126" s="1276"/>
      <c r="C1126" s="1276"/>
      <c r="D1126" s="1276"/>
      <c r="E1126" s="62" t="s">
        <v>162</v>
      </c>
      <c r="F1126" s="75" t="str">
        <f>IF(AND('statement of marks'!$C$3=8,'statement of marks'!HD7="mRrh.kZ"),'statement of marks'!$H$3,"")</f>
        <v/>
      </c>
      <c r="G1126" s="1276"/>
      <c r="H1126" s="1276"/>
      <c r="I1126" s="1286"/>
    </row>
    <row r="1127" spans="1:9" ht="19.25" customHeight="1">
      <c r="A1127" s="1280"/>
      <c r="B1127" s="72" t="s">
        <v>154</v>
      </c>
      <c r="C1127" s="72" t="s">
        <v>141</v>
      </c>
      <c r="D1127" s="1274" t="s">
        <v>158</v>
      </c>
      <c r="E1127" s="1274"/>
      <c r="F1127" s="1274"/>
      <c r="G1127" s="234" t="s">
        <v>175</v>
      </c>
      <c r="H1127" s="234" t="s">
        <v>159</v>
      </c>
      <c r="I1127" s="237" t="str">
        <f>'statement of marks'!$J$3</f>
        <v xml:space="preserve">fo|ky; dk Mk;l dksM+ </v>
      </c>
    </row>
    <row r="1128" spans="1:9" ht="19.25" customHeight="1">
      <c r="A1128" s="1280"/>
      <c r="B1128" s="63" t="str">
        <f>details!$I$3</f>
        <v>fpRrkSM+x&lt;+</v>
      </c>
      <c r="C1128" s="63" t="str">
        <f>details!$F$3</f>
        <v>fuEckgsM+k</v>
      </c>
      <c r="D1128" s="1274" t="str">
        <f>details!$A$1</f>
        <v>jk- ck- ek/;fed fo|ky; uohu] fuEckgsM+k</v>
      </c>
      <c r="E1128" s="1274"/>
      <c r="F1128" s="1274"/>
      <c r="G1128" s="73" t="str">
        <f>IF(details!F66="","",details!F66)</f>
        <v/>
      </c>
      <c r="H1128" s="73" t="str">
        <f>IF(details!D66="","",details!D66)</f>
        <v/>
      </c>
      <c r="I1128" s="74" t="str">
        <f>details!$K$1</f>
        <v xml:space="preserve">08291009401   </v>
      </c>
    </row>
    <row r="1129" spans="1:9" ht="19.25" customHeight="1">
      <c r="A1129" s="1280"/>
      <c r="B1129" s="1274" t="s">
        <v>142</v>
      </c>
      <c r="C1129" s="1274"/>
      <c r="D1129" s="1274"/>
      <c r="E1129" s="1274"/>
      <c r="F1129" s="1274"/>
      <c r="G1129" s="1274"/>
      <c r="H1129" s="1274"/>
      <c r="I1129" s="1275"/>
    </row>
    <row r="1130" spans="1:9" ht="19.25" customHeight="1">
      <c r="A1130" s="1280"/>
      <c r="B1130" s="1274" t="s">
        <v>143</v>
      </c>
      <c r="C1130" s="1274"/>
      <c r="D1130" s="1274" t="str">
        <f>IF(details!J66="","",details!J66)</f>
        <v/>
      </c>
      <c r="E1130" s="1274"/>
      <c r="F1130" s="1274"/>
      <c r="G1130" s="1274"/>
      <c r="H1130" s="1274"/>
      <c r="I1130" s="1275"/>
    </row>
    <row r="1131" spans="1:9" ht="19.25" customHeight="1">
      <c r="A1131" s="1280"/>
      <c r="B1131" s="1274" t="s">
        <v>144</v>
      </c>
      <c r="C1131" s="1274"/>
      <c r="D1131" s="1274" t="str">
        <f>(IF(details!K66="","",details!K66))</f>
        <v/>
      </c>
      <c r="E1131" s="1274"/>
      <c r="F1131" s="1274"/>
      <c r="G1131" s="1274"/>
      <c r="H1131" s="1274"/>
      <c r="I1131" s="1275"/>
    </row>
    <row r="1132" spans="1:9" ht="19.25" customHeight="1">
      <c r="A1132" s="1280"/>
      <c r="B1132" s="1274" t="s">
        <v>145</v>
      </c>
      <c r="C1132" s="1274"/>
      <c r="D1132" s="1274" t="str">
        <f>IF(details!L66="","",details!L66)</f>
        <v/>
      </c>
      <c r="E1132" s="1274"/>
      <c r="F1132" s="1274"/>
      <c r="G1132" s="1274"/>
      <c r="H1132" s="1274"/>
      <c r="I1132" s="1275"/>
    </row>
    <row r="1133" spans="1:9" ht="19.25" customHeight="1">
      <c r="A1133" s="1280"/>
      <c r="B1133" s="1274" t="s">
        <v>146</v>
      </c>
      <c r="C1133" s="1274"/>
      <c r="D1133" s="1278" t="str">
        <f>IF(details!H66="","",details!H66)</f>
        <v/>
      </c>
      <c r="E1133" s="1278"/>
      <c r="F1133" s="1278"/>
      <c r="G1133" s="1278"/>
      <c r="H1133" s="1278"/>
      <c r="I1133" s="1279"/>
    </row>
    <row r="1134" spans="1:9" ht="19.25" customHeight="1">
      <c r="A1134" s="1280"/>
      <c r="B1134" s="1274" t="s">
        <v>147</v>
      </c>
      <c r="C1134" s="1274"/>
      <c r="D1134" s="1274" t="str">
        <f>IF('statement of marks'!I66="","",'statement of marks'!I66)</f>
        <v/>
      </c>
      <c r="E1134" s="1274"/>
      <c r="F1134" s="1274"/>
      <c r="G1134" s="1274"/>
      <c r="H1134" s="1274"/>
      <c r="I1134" s="1275"/>
    </row>
    <row r="1135" spans="1:9" ht="19.25" customHeight="1">
      <c r="A1135" s="1280"/>
      <c r="B1135" s="1274" t="s">
        <v>103</v>
      </c>
      <c r="C1135" s="1274"/>
      <c r="D1135" s="1274" t="str">
        <f>IF(details!M66="","",details!M66)</f>
        <v/>
      </c>
      <c r="E1135" s="1274"/>
      <c r="F1135" s="1274"/>
      <c r="G1135" s="1274"/>
      <c r="H1135" s="1274"/>
      <c r="I1135" s="1275"/>
    </row>
    <row r="1136" spans="1:9" ht="19.25" customHeight="1">
      <c r="A1136" s="1280"/>
      <c r="B1136" s="1273"/>
      <c r="C1136" s="1273"/>
      <c r="D1136" s="63" t="s">
        <v>148</v>
      </c>
      <c r="E1136" s="73" t="str">
        <f>F1126</f>
        <v/>
      </c>
      <c r="F1136" s="1274" t="str">
        <f>IF('statement of marks'!$C$3=8,"esa izkjafHkd f'k{kk ¼d{kk 8 rd½ iw.kZ dj yh gSA","")</f>
        <v/>
      </c>
      <c r="G1136" s="1274"/>
      <c r="H1136" s="1274"/>
      <c r="I1136" s="1275"/>
    </row>
    <row r="1137" spans="1:9" ht="19.25" customHeight="1">
      <c r="A1137" s="1280"/>
      <c r="B1137" s="72" t="s">
        <v>149</v>
      </c>
      <c r="C1137" s="71">
        <f>details!$O$4</f>
        <v>42460</v>
      </c>
      <c r="D1137" s="1277"/>
      <c r="E1137" s="1277"/>
      <c r="F1137" s="1271"/>
      <c r="G1137" s="1271"/>
      <c r="H1137" s="1271"/>
      <c r="I1137" s="1272"/>
    </row>
    <row r="1138" spans="1:9" ht="19.25" customHeight="1">
      <c r="A1138" s="1280"/>
      <c r="B1138" s="64"/>
      <c r="C1138" s="1276" t="s">
        <v>150</v>
      </c>
      <c r="D1138" s="1276"/>
      <c r="E1138" s="1276"/>
      <c r="F1138" s="63"/>
      <c r="G1138" s="1276" t="s">
        <v>152</v>
      </c>
      <c r="H1138" s="1276"/>
      <c r="I1138" s="1286"/>
    </row>
    <row r="1139" spans="1:9" ht="19.25" customHeight="1">
      <c r="A1139" s="1280"/>
      <c r="B1139" s="64"/>
      <c r="C1139" s="62" t="str">
        <f>IF(details!$K$3="B.E.O.","Cykd",IF(details!$K$3="D.E.O.","ftyk",""))</f>
        <v>ftyk</v>
      </c>
      <c r="D1139" s="63" t="s">
        <v>174</v>
      </c>
      <c r="E1139" s="72" t="str">
        <f>IF(details!$M$3="SECONDARY","ek/;fed",IF(details!$M$3="ELEMENTaRY","izkjfEHkd",""))</f>
        <v>ek/;fed</v>
      </c>
      <c r="F1139" s="62" t="s">
        <v>153</v>
      </c>
      <c r="G1139" s="1276" t="str">
        <f>details!$F$4</f>
        <v>Jh jk/ks';ke tk'kh</v>
      </c>
      <c r="H1139" s="1276"/>
      <c r="I1139" s="1286"/>
    </row>
    <row r="1140" spans="1:9" ht="19.25" customHeight="1" thickBot="1">
      <c r="A1140" s="1281"/>
      <c r="B1140" s="66"/>
      <c r="C1140" s="1292" t="s">
        <v>163</v>
      </c>
      <c r="D1140" s="1292"/>
      <c r="E1140" s="1292"/>
      <c r="F1140" s="69" t="s">
        <v>163</v>
      </c>
      <c r="G1140" s="1290"/>
      <c r="H1140" s="1290"/>
      <c r="I1140" s="1291"/>
    </row>
    <row r="1141" spans="1:9" ht="19.25" customHeight="1" thickTop="1">
      <c r="A1141" s="1282" t="s">
        <v>47</v>
      </c>
      <c r="B1141" s="1283"/>
      <c r="C1141" s="1283"/>
      <c r="D1141" s="1283"/>
      <c r="E1141" s="1283"/>
      <c r="F1141" s="1283"/>
      <c r="G1141" s="1283"/>
      <c r="H1141" s="1283"/>
      <c r="I1141" s="1284"/>
    </row>
    <row r="1142" spans="1:9" ht="19.25" customHeight="1">
      <c r="A1142" s="1285" t="str">
        <f>IF(details!$M$3="SECONDARY","¼ek/;fed f'k{kk½",IF(details!$M$3="ELEMENTaRY","¼izkjfEHkd f'k{kk½"))</f>
        <v>¼ek/;fed f'k{kk½</v>
      </c>
      <c r="B1142" s="1276"/>
      <c r="C1142" s="1276"/>
      <c r="D1142" s="1276"/>
      <c r="E1142" s="1276"/>
      <c r="F1142" s="1276"/>
      <c r="G1142" s="1276"/>
      <c r="H1142" s="1276"/>
      <c r="I1142" s="1286"/>
    </row>
    <row r="1143" spans="1:9" ht="19.25" customHeight="1">
      <c r="A1143" s="1287" t="s">
        <v>139</v>
      </c>
      <c r="B1143" s="1288"/>
      <c r="C1143" s="1288"/>
      <c r="D1143" s="1288"/>
      <c r="E1143" s="1288"/>
      <c r="F1143" s="1288"/>
      <c r="G1143" s="1288"/>
      <c r="H1143" s="1288"/>
      <c r="I1143" s="1289"/>
    </row>
    <row r="1144" spans="1:9" ht="19.25" customHeight="1">
      <c r="A1144" s="1285" t="s">
        <v>140</v>
      </c>
      <c r="B1144" s="1276"/>
      <c r="C1144" s="1276"/>
      <c r="D1144" s="1276"/>
      <c r="E1144" s="1276"/>
      <c r="F1144" s="1276"/>
      <c r="G1144" s="1276"/>
      <c r="H1144" s="1276"/>
      <c r="I1144" s="1286"/>
    </row>
    <row r="1145" spans="1:9" ht="19.25" customHeight="1">
      <c r="A1145" s="68"/>
      <c r="B1145" s="1276"/>
      <c r="C1145" s="1276"/>
      <c r="D1145" s="1276"/>
      <c r="E1145" s="62" t="s">
        <v>162</v>
      </c>
      <c r="F1145" s="75" t="str">
        <f>IF(AND('statement of marks'!$C$3=8,'statement of marks'!HD7="mRrh.kZ"),'statement of marks'!$H$3,"")</f>
        <v/>
      </c>
      <c r="G1145" s="1276"/>
      <c r="H1145" s="1276"/>
      <c r="I1145" s="1286"/>
    </row>
    <row r="1146" spans="1:9" ht="19.25" customHeight="1">
      <c r="A1146" s="1280"/>
      <c r="B1146" s="72" t="s">
        <v>154</v>
      </c>
      <c r="C1146" s="72" t="s">
        <v>141</v>
      </c>
      <c r="D1146" s="1274" t="s">
        <v>158</v>
      </c>
      <c r="E1146" s="1274"/>
      <c r="F1146" s="1274"/>
      <c r="G1146" s="234" t="s">
        <v>175</v>
      </c>
      <c r="H1146" s="234" t="s">
        <v>159</v>
      </c>
      <c r="I1146" s="237" t="str">
        <f>'statement of marks'!$J$3</f>
        <v xml:space="preserve">fo|ky; dk Mk;l dksM+ </v>
      </c>
    </row>
    <row r="1147" spans="1:9" ht="19.25" customHeight="1">
      <c r="A1147" s="1280"/>
      <c r="B1147" s="63" t="str">
        <f>details!$I$3</f>
        <v>fpRrkSM+x&lt;+</v>
      </c>
      <c r="C1147" s="63" t="str">
        <f>details!$F$3</f>
        <v>fuEckgsM+k</v>
      </c>
      <c r="D1147" s="1274" t="str">
        <f>details!$A$1</f>
        <v>jk- ck- ek/;fed fo|ky; uohu] fuEckgsM+k</v>
      </c>
      <c r="E1147" s="1274"/>
      <c r="F1147" s="1274"/>
      <c r="G1147" s="73" t="str">
        <f>IF(details!F67="","",details!F67)</f>
        <v/>
      </c>
      <c r="H1147" s="73" t="str">
        <f>IF(details!D67="","",details!D67)</f>
        <v/>
      </c>
      <c r="I1147" s="74" t="str">
        <f>details!$K$1</f>
        <v xml:space="preserve">08291009401   </v>
      </c>
    </row>
    <row r="1148" spans="1:9" ht="19.25" customHeight="1">
      <c r="A1148" s="1280"/>
      <c r="B1148" s="1274" t="s">
        <v>142</v>
      </c>
      <c r="C1148" s="1274"/>
      <c r="D1148" s="1274"/>
      <c r="E1148" s="1274"/>
      <c r="F1148" s="1274"/>
      <c r="G1148" s="1274"/>
      <c r="H1148" s="1274"/>
      <c r="I1148" s="1275"/>
    </row>
    <row r="1149" spans="1:9" ht="19.25" customHeight="1">
      <c r="A1149" s="1280"/>
      <c r="B1149" s="1274" t="s">
        <v>143</v>
      </c>
      <c r="C1149" s="1274"/>
      <c r="D1149" s="1274" t="str">
        <f>IF(details!J67="","",details!J67)</f>
        <v/>
      </c>
      <c r="E1149" s="1274"/>
      <c r="F1149" s="1274"/>
      <c r="G1149" s="1274"/>
      <c r="H1149" s="1274"/>
      <c r="I1149" s="1275"/>
    </row>
    <row r="1150" spans="1:9" ht="19.25" customHeight="1">
      <c r="A1150" s="1280"/>
      <c r="B1150" s="1274" t="s">
        <v>144</v>
      </c>
      <c r="C1150" s="1274"/>
      <c r="D1150" s="1274" t="str">
        <f>(IF(details!K67="","",details!K67))</f>
        <v/>
      </c>
      <c r="E1150" s="1274"/>
      <c r="F1150" s="1274"/>
      <c r="G1150" s="1274"/>
      <c r="H1150" s="1274"/>
      <c r="I1150" s="1275"/>
    </row>
    <row r="1151" spans="1:9" ht="19.25" customHeight="1">
      <c r="A1151" s="1280"/>
      <c r="B1151" s="1274" t="s">
        <v>145</v>
      </c>
      <c r="C1151" s="1274"/>
      <c r="D1151" s="1274" t="str">
        <f>IF(details!L67="","",details!L67)</f>
        <v/>
      </c>
      <c r="E1151" s="1274"/>
      <c r="F1151" s="1274"/>
      <c r="G1151" s="1274"/>
      <c r="H1151" s="1274"/>
      <c r="I1151" s="1275"/>
    </row>
    <row r="1152" spans="1:9" ht="19.25" customHeight="1">
      <c r="A1152" s="1280"/>
      <c r="B1152" s="1274" t="s">
        <v>146</v>
      </c>
      <c r="C1152" s="1274"/>
      <c r="D1152" s="1278" t="str">
        <f>IF(details!H67="","",details!H67)</f>
        <v/>
      </c>
      <c r="E1152" s="1278"/>
      <c r="F1152" s="1278"/>
      <c r="G1152" s="1278"/>
      <c r="H1152" s="1278"/>
      <c r="I1152" s="1279"/>
    </row>
    <row r="1153" spans="1:9" ht="19.25" customHeight="1">
      <c r="A1153" s="1280"/>
      <c r="B1153" s="1274" t="s">
        <v>147</v>
      </c>
      <c r="C1153" s="1274"/>
      <c r="D1153" s="1274" t="str">
        <f>IF('statement of marks'!I67="","",'statement of marks'!I67)</f>
        <v/>
      </c>
      <c r="E1153" s="1274"/>
      <c r="F1153" s="1274"/>
      <c r="G1153" s="1274"/>
      <c r="H1153" s="1274"/>
      <c r="I1153" s="1275"/>
    </row>
    <row r="1154" spans="1:9" ht="19.25" customHeight="1">
      <c r="A1154" s="1280"/>
      <c r="B1154" s="1274" t="s">
        <v>103</v>
      </c>
      <c r="C1154" s="1274"/>
      <c r="D1154" s="1274" t="str">
        <f>IF(details!M67="","",details!M67)</f>
        <v/>
      </c>
      <c r="E1154" s="1274"/>
      <c r="F1154" s="1274"/>
      <c r="G1154" s="1274"/>
      <c r="H1154" s="1274"/>
      <c r="I1154" s="1275"/>
    </row>
    <row r="1155" spans="1:9" ht="19.25" customHeight="1">
      <c r="A1155" s="1280"/>
      <c r="B1155" s="1273"/>
      <c r="C1155" s="1273"/>
      <c r="D1155" s="63" t="s">
        <v>148</v>
      </c>
      <c r="E1155" s="73" t="str">
        <f>F1145</f>
        <v/>
      </c>
      <c r="F1155" s="1274" t="str">
        <f>IF('statement of marks'!$C$3=8,"esa izkjafHkd f'k{kk ¼d{kk 8 rd½ iw.kZ dj yh gSA","")</f>
        <v/>
      </c>
      <c r="G1155" s="1274"/>
      <c r="H1155" s="1274"/>
      <c r="I1155" s="1275"/>
    </row>
    <row r="1156" spans="1:9" ht="19.25" customHeight="1">
      <c r="A1156" s="1280"/>
      <c r="B1156" s="72" t="s">
        <v>149</v>
      </c>
      <c r="C1156" s="71">
        <f>details!$O$4</f>
        <v>42460</v>
      </c>
      <c r="D1156" s="1277"/>
      <c r="E1156" s="1277"/>
      <c r="F1156" s="1271"/>
      <c r="G1156" s="1271"/>
      <c r="H1156" s="1271"/>
      <c r="I1156" s="1272"/>
    </row>
    <row r="1157" spans="1:9" ht="19.25" customHeight="1">
      <c r="A1157" s="1280"/>
      <c r="B1157" s="64"/>
      <c r="C1157" s="1276" t="s">
        <v>150</v>
      </c>
      <c r="D1157" s="1276"/>
      <c r="E1157" s="1276"/>
      <c r="F1157" s="63"/>
      <c r="G1157" s="1276" t="s">
        <v>152</v>
      </c>
      <c r="H1157" s="1276"/>
      <c r="I1157" s="1286"/>
    </row>
    <row r="1158" spans="1:9" ht="19.25" customHeight="1">
      <c r="A1158" s="1280"/>
      <c r="B1158" s="64"/>
      <c r="C1158" s="62" t="str">
        <f>IF(details!$K$3="B.E.O.","Cykd",IF(details!$K$3="D.E.O.","ftyk",""))</f>
        <v>ftyk</v>
      </c>
      <c r="D1158" s="63" t="s">
        <v>174</v>
      </c>
      <c r="E1158" s="72" t="str">
        <f>IF(details!$M$3="SECONDARY","ek/;fed",IF(details!$M$3="ELEMENTaRY","izkjfEHkd",""))</f>
        <v>ek/;fed</v>
      </c>
      <c r="F1158" s="62" t="s">
        <v>153</v>
      </c>
      <c r="G1158" s="1276" t="str">
        <f>details!$F$4</f>
        <v>Jh jk/ks';ke tk'kh</v>
      </c>
      <c r="H1158" s="1276"/>
      <c r="I1158" s="1286"/>
    </row>
    <row r="1159" spans="1:9" ht="19.25" customHeight="1" thickBot="1">
      <c r="A1159" s="1281"/>
      <c r="B1159" s="66"/>
      <c r="C1159" s="1292" t="s">
        <v>163</v>
      </c>
      <c r="D1159" s="1292"/>
      <c r="E1159" s="1292"/>
      <c r="F1159" s="69" t="s">
        <v>163</v>
      </c>
      <c r="G1159" s="1290"/>
      <c r="H1159" s="1290"/>
      <c r="I1159" s="1291"/>
    </row>
    <row r="1160" spans="1:9" ht="19.25" customHeight="1" thickTop="1">
      <c r="A1160" s="1282" t="s">
        <v>47</v>
      </c>
      <c r="B1160" s="1283"/>
      <c r="C1160" s="1283"/>
      <c r="D1160" s="1283"/>
      <c r="E1160" s="1283"/>
      <c r="F1160" s="1283"/>
      <c r="G1160" s="1283"/>
      <c r="H1160" s="1283"/>
      <c r="I1160" s="1284"/>
    </row>
    <row r="1161" spans="1:9" ht="19.25" customHeight="1">
      <c r="A1161" s="1285" t="str">
        <f>IF(details!$M$3="SECONDARY","¼ek/;fed f'k{kk½",IF(details!$M$3="ELEMENTaRY","¼izkjfEHkd f'k{kk½"))</f>
        <v>¼ek/;fed f'k{kk½</v>
      </c>
      <c r="B1161" s="1276"/>
      <c r="C1161" s="1276"/>
      <c r="D1161" s="1276"/>
      <c r="E1161" s="1276"/>
      <c r="F1161" s="1276"/>
      <c r="G1161" s="1276"/>
      <c r="H1161" s="1276"/>
      <c r="I1161" s="1286"/>
    </row>
    <row r="1162" spans="1:9" ht="19.25" customHeight="1">
      <c r="A1162" s="1287" t="s">
        <v>139</v>
      </c>
      <c r="B1162" s="1288"/>
      <c r="C1162" s="1288"/>
      <c r="D1162" s="1288"/>
      <c r="E1162" s="1288"/>
      <c r="F1162" s="1288"/>
      <c r="G1162" s="1288"/>
      <c r="H1162" s="1288"/>
      <c r="I1162" s="1289"/>
    </row>
    <row r="1163" spans="1:9" ht="19.25" customHeight="1">
      <c r="A1163" s="1285" t="s">
        <v>140</v>
      </c>
      <c r="B1163" s="1276"/>
      <c r="C1163" s="1276"/>
      <c r="D1163" s="1276"/>
      <c r="E1163" s="1276"/>
      <c r="F1163" s="1276"/>
      <c r="G1163" s="1276"/>
      <c r="H1163" s="1276"/>
      <c r="I1163" s="1286"/>
    </row>
    <row r="1164" spans="1:9" ht="19.25" customHeight="1">
      <c r="A1164" s="68"/>
      <c r="B1164" s="1276"/>
      <c r="C1164" s="1276"/>
      <c r="D1164" s="1276"/>
      <c r="E1164" s="62" t="s">
        <v>162</v>
      </c>
      <c r="F1164" s="75" t="str">
        <f>IF(AND('statement of marks'!$C$3=8,'statement of marks'!HD7="mRrh.kZ"),'statement of marks'!$H$3,"")</f>
        <v/>
      </c>
      <c r="G1164" s="1276"/>
      <c r="H1164" s="1276"/>
      <c r="I1164" s="1286"/>
    </row>
    <row r="1165" spans="1:9" ht="19.25" customHeight="1">
      <c r="A1165" s="1280"/>
      <c r="B1165" s="72" t="s">
        <v>154</v>
      </c>
      <c r="C1165" s="72" t="s">
        <v>141</v>
      </c>
      <c r="D1165" s="1274" t="s">
        <v>158</v>
      </c>
      <c r="E1165" s="1274"/>
      <c r="F1165" s="1274"/>
      <c r="G1165" s="234" t="s">
        <v>175</v>
      </c>
      <c r="H1165" s="234" t="s">
        <v>159</v>
      </c>
      <c r="I1165" s="237" t="str">
        <f>'statement of marks'!$J$3</f>
        <v xml:space="preserve">fo|ky; dk Mk;l dksM+ </v>
      </c>
    </row>
    <row r="1166" spans="1:9" ht="19.25" customHeight="1">
      <c r="A1166" s="1280"/>
      <c r="B1166" s="63" t="str">
        <f>details!$I$3</f>
        <v>fpRrkSM+x&lt;+</v>
      </c>
      <c r="C1166" s="63" t="str">
        <f>details!$F$3</f>
        <v>fuEckgsM+k</v>
      </c>
      <c r="D1166" s="1274" t="str">
        <f>details!$A$1</f>
        <v>jk- ck- ek/;fed fo|ky; uohu] fuEckgsM+k</v>
      </c>
      <c r="E1166" s="1274"/>
      <c r="F1166" s="1274"/>
      <c r="G1166" s="73" t="str">
        <f>IF(details!F68="","",details!F68)</f>
        <v/>
      </c>
      <c r="H1166" s="73" t="str">
        <f>IF(details!D68="","",details!D68)</f>
        <v/>
      </c>
      <c r="I1166" s="74" t="str">
        <f>details!$K$1</f>
        <v xml:space="preserve">08291009401   </v>
      </c>
    </row>
    <row r="1167" spans="1:9" ht="19.25" customHeight="1">
      <c r="A1167" s="1280"/>
      <c r="B1167" s="1274" t="s">
        <v>142</v>
      </c>
      <c r="C1167" s="1274"/>
      <c r="D1167" s="1274"/>
      <c r="E1167" s="1274"/>
      <c r="F1167" s="1274"/>
      <c r="G1167" s="1274"/>
      <c r="H1167" s="1274"/>
      <c r="I1167" s="1275"/>
    </row>
    <row r="1168" spans="1:9" ht="19.25" customHeight="1">
      <c r="A1168" s="1280"/>
      <c r="B1168" s="1274" t="s">
        <v>143</v>
      </c>
      <c r="C1168" s="1274"/>
      <c r="D1168" s="1274" t="str">
        <f>IF(details!J68="","",details!J68)</f>
        <v/>
      </c>
      <c r="E1168" s="1274"/>
      <c r="F1168" s="1274"/>
      <c r="G1168" s="1274"/>
      <c r="H1168" s="1274"/>
      <c r="I1168" s="1275"/>
    </row>
    <row r="1169" spans="1:9" ht="19.25" customHeight="1">
      <c r="A1169" s="1280"/>
      <c r="B1169" s="1274" t="s">
        <v>144</v>
      </c>
      <c r="C1169" s="1274"/>
      <c r="D1169" s="1274" t="str">
        <f>(IF(details!K68="","",details!K68))</f>
        <v/>
      </c>
      <c r="E1169" s="1274"/>
      <c r="F1169" s="1274"/>
      <c r="G1169" s="1274"/>
      <c r="H1169" s="1274"/>
      <c r="I1169" s="1275"/>
    </row>
    <row r="1170" spans="1:9" ht="19.25" customHeight="1">
      <c r="A1170" s="1280"/>
      <c r="B1170" s="1274" t="s">
        <v>145</v>
      </c>
      <c r="C1170" s="1274"/>
      <c r="D1170" s="1274" t="str">
        <f>IF(details!L68="","",details!L68)</f>
        <v/>
      </c>
      <c r="E1170" s="1274"/>
      <c r="F1170" s="1274"/>
      <c r="G1170" s="1274"/>
      <c r="H1170" s="1274"/>
      <c r="I1170" s="1275"/>
    </row>
    <row r="1171" spans="1:9" ht="19.25" customHeight="1">
      <c r="A1171" s="1280"/>
      <c r="B1171" s="1274" t="s">
        <v>146</v>
      </c>
      <c r="C1171" s="1274"/>
      <c r="D1171" s="1278" t="str">
        <f>IF(details!H68="","",details!H68)</f>
        <v/>
      </c>
      <c r="E1171" s="1278"/>
      <c r="F1171" s="1278"/>
      <c r="G1171" s="1278"/>
      <c r="H1171" s="1278"/>
      <c r="I1171" s="1279"/>
    </row>
    <row r="1172" spans="1:9" ht="19.25" customHeight="1">
      <c r="A1172" s="1280"/>
      <c r="B1172" s="1274" t="s">
        <v>147</v>
      </c>
      <c r="C1172" s="1274"/>
      <c r="D1172" s="1274" t="str">
        <f>IF('statement of marks'!I68="","",'statement of marks'!I68)</f>
        <v/>
      </c>
      <c r="E1172" s="1274"/>
      <c r="F1172" s="1274"/>
      <c r="G1172" s="1274"/>
      <c r="H1172" s="1274"/>
      <c r="I1172" s="1275"/>
    </row>
    <row r="1173" spans="1:9" ht="19.25" customHeight="1">
      <c r="A1173" s="1280"/>
      <c r="B1173" s="1274" t="s">
        <v>103</v>
      </c>
      <c r="C1173" s="1274"/>
      <c r="D1173" s="1274" t="str">
        <f>IF(details!M68="","",details!M68)</f>
        <v/>
      </c>
      <c r="E1173" s="1274"/>
      <c r="F1173" s="1274"/>
      <c r="G1173" s="1274"/>
      <c r="H1173" s="1274"/>
      <c r="I1173" s="1275"/>
    </row>
    <row r="1174" spans="1:9" ht="19.25" customHeight="1">
      <c r="A1174" s="1280"/>
      <c r="B1174" s="1273"/>
      <c r="C1174" s="1273"/>
      <c r="D1174" s="63" t="s">
        <v>148</v>
      </c>
      <c r="E1174" s="73" t="str">
        <f>F1164</f>
        <v/>
      </c>
      <c r="F1174" s="1274" t="str">
        <f>IF('statement of marks'!$C$3=8,"esa izkjafHkd f'k{kk ¼d{kk 8 rd½ iw.kZ dj yh gSA","")</f>
        <v/>
      </c>
      <c r="G1174" s="1274"/>
      <c r="H1174" s="1274"/>
      <c r="I1174" s="1275"/>
    </row>
    <row r="1175" spans="1:9" ht="19.25" customHeight="1">
      <c r="A1175" s="1280"/>
      <c r="B1175" s="72" t="s">
        <v>149</v>
      </c>
      <c r="C1175" s="71">
        <f>details!$O$4</f>
        <v>42460</v>
      </c>
      <c r="D1175" s="1277"/>
      <c r="E1175" s="1277"/>
      <c r="F1175" s="1271"/>
      <c r="G1175" s="1271"/>
      <c r="H1175" s="1271"/>
      <c r="I1175" s="1272"/>
    </row>
    <row r="1176" spans="1:9" ht="19.25" customHeight="1">
      <c r="A1176" s="1280"/>
      <c r="B1176" s="64"/>
      <c r="C1176" s="1276" t="s">
        <v>150</v>
      </c>
      <c r="D1176" s="1276"/>
      <c r="E1176" s="1276"/>
      <c r="F1176" s="63"/>
      <c r="G1176" s="1276" t="s">
        <v>152</v>
      </c>
      <c r="H1176" s="1276"/>
      <c r="I1176" s="1286"/>
    </row>
    <row r="1177" spans="1:9" ht="19.25" customHeight="1">
      <c r="A1177" s="1280"/>
      <c r="B1177" s="64"/>
      <c r="C1177" s="62" t="str">
        <f>IF(details!$K$3="B.E.O.","Cykd",IF(details!$K$3="D.E.O.","ftyk",""))</f>
        <v>ftyk</v>
      </c>
      <c r="D1177" s="63" t="s">
        <v>174</v>
      </c>
      <c r="E1177" s="72" t="str">
        <f>IF(details!$M$3="SECONDARY","ek/;fed",IF(details!$M$3="ELEMENTaRY","izkjfEHkd",""))</f>
        <v>ek/;fed</v>
      </c>
      <c r="F1177" s="62" t="s">
        <v>153</v>
      </c>
      <c r="G1177" s="1276" t="str">
        <f>details!$F$4</f>
        <v>Jh jk/ks';ke tk'kh</v>
      </c>
      <c r="H1177" s="1276"/>
      <c r="I1177" s="1286"/>
    </row>
    <row r="1178" spans="1:9" ht="19.25" customHeight="1" thickBot="1">
      <c r="A1178" s="1281"/>
      <c r="B1178" s="66"/>
      <c r="C1178" s="1292" t="s">
        <v>163</v>
      </c>
      <c r="D1178" s="1292"/>
      <c r="E1178" s="1292"/>
      <c r="F1178" s="69" t="s">
        <v>163</v>
      </c>
      <c r="G1178" s="1290"/>
      <c r="H1178" s="1290"/>
      <c r="I1178" s="1291"/>
    </row>
    <row r="1179" spans="1:9" ht="19.25" customHeight="1" thickTop="1">
      <c r="A1179" s="1282" t="s">
        <v>47</v>
      </c>
      <c r="B1179" s="1283"/>
      <c r="C1179" s="1283"/>
      <c r="D1179" s="1283"/>
      <c r="E1179" s="1283"/>
      <c r="F1179" s="1283"/>
      <c r="G1179" s="1283"/>
      <c r="H1179" s="1283"/>
      <c r="I1179" s="1284"/>
    </row>
    <row r="1180" spans="1:9" ht="19.25" customHeight="1">
      <c r="A1180" s="1285" t="str">
        <f>IF(details!$M$3="SECONDARY","¼ek/;fed f'k{kk½",IF(details!$M$3="ELEMENTaRY","¼izkjfEHkd f'k{kk½"))</f>
        <v>¼ek/;fed f'k{kk½</v>
      </c>
      <c r="B1180" s="1276"/>
      <c r="C1180" s="1276"/>
      <c r="D1180" s="1276"/>
      <c r="E1180" s="1276"/>
      <c r="F1180" s="1276"/>
      <c r="G1180" s="1276"/>
      <c r="H1180" s="1276"/>
      <c r="I1180" s="1286"/>
    </row>
    <row r="1181" spans="1:9" ht="19.25" customHeight="1">
      <c r="A1181" s="1287" t="s">
        <v>139</v>
      </c>
      <c r="B1181" s="1288"/>
      <c r="C1181" s="1288"/>
      <c r="D1181" s="1288"/>
      <c r="E1181" s="1288"/>
      <c r="F1181" s="1288"/>
      <c r="G1181" s="1288"/>
      <c r="H1181" s="1288"/>
      <c r="I1181" s="1289"/>
    </row>
    <row r="1182" spans="1:9" ht="19.25" customHeight="1">
      <c r="A1182" s="1285" t="s">
        <v>140</v>
      </c>
      <c r="B1182" s="1276"/>
      <c r="C1182" s="1276"/>
      <c r="D1182" s="1276"/>
      <c r="E1182" s="1276"/>
      <c r="F1182" s="1276"/>
      <c r="G1182" s="1276"/>
      <c r="H1182" s="1276"/>
      <c r="I1182" s="1286"/>
    </row>
    <row r="1183" spans="1:9" ht="19.25" customHeight="1">
      <c r="A1183" s="68"/>
      <c r="B1183" s="1276"/>
      <c r="C1183" s="1276"/>
      <c r="D1183" s="1276"/>
      <c r="E1183" s="62" t="s">
        <v>162</v>
      </c>
      <c r="F1183" s="75" t="str">
        <f>IF(AND('statement of marks'!$C$3=8,'statement of marks'!HD7="mRrh.kZ"),'statement of marks'!$H$3,"")</f>
        <v/>
      </c>
      <c r="G1183" s="1276"/>
      <c r="H1183" s="1276"/>
      <c r="I1183" s="1286"/>
    </row>
    <row r="1184" spans="1:9" ht="19.25" customHeight="1">
      <c r="A1184" s="1280"/>
      <c r="B1184" s="72" t="s">
        <v>154</v>
      </c>
      <c r="C1184" s="72" t="s">
        <v>141</v>
      </c>
      <c r="D1184" s="1274" t="s">
        <v>158</v>
      </c>
      <c r="E1184" s="1274"/>
      <c r="F1184" s="1274"/>
      <c r="G1184" s="234" t="s">
        <v>175</v>
      </c>
      <c r="H1184" s="234" t="s">
        <v>159</v>
      </c>
      <c r="I1184" s="237" t="str">
        <f>'statement of marks'!$J$3</f>
        <v xml:space="preserve">fo|ky; dk Mk;l dksM+ </v>
      </c>
    </row>
    <row r="1185" spans="1:9" ht="19.25" customHeight="1">
      <c r="A1185" s="1280"/>
      <c r="B1185" s="63" t="str">
        <f>details!$I$3</f>
        <v>fpRrkSM+x&lt;+</v>
      </c>
      <c r="C1185" s="63" t="str">
        <f>details!$F$3</f>
        <v>fuEckgsM+k</v>
      </c>
      <c r="D1185" s="1274" t="str">
        <f>details!$A$1</f>
        <v>jk- ck- ek/;fed fo|ky; uohu] fuEckgsM+k</v>
      </c>
      <c r="E1185" s="1274"/>
      <c r="F1185" s="1274"/>
      <c r="G1185" s="73" t="str">
        <f>IF(details!F69="","",details!F69)</f>
        <v/>
      </c>
      <c r="H1185" s="73" t="str">
        <f>IF(details!D69="","",details!D69)</f>
        <v/>
      </c>
      <c r="I1185" s="74" t="str">
        <f>details!$K$1</f>
        <v xml:space="preserve">08291009401   </v>
      </c>
    </row>
    <row r="1186" spans="1:9" ht="19.25" customHeight="1">
      <c r="A1186" s="1280"/>
      <c r="B1186" s="1274" t="s">
        <v>142</v>
      </c>
      <c r="C1186" s="1274"/>
      <c r="D1186" s="1274"/>
      <c r="E1186" s="1274"/>
      <c r="F1186" s="1274"/>
      <c r="G1186" s="1274"/>
      <c r="H1186" s="1274"/>
      <c r="I1186" s="1275"/>
    </row>
    <row r="1187" spans="1:9" ht="19.25" customHeight="1">
      <c r="A1187" s="1280"/>
      <c r="B1187" s="1274" t="s">
        <v>143</v>
      </c>
      <c r="C1187" s="1274"/>
      <c r="D1187" s="1274" t="str">
        <f>IF(details!J69="","",details!J69)</f>
        <v/>
      </c>
      <c r="E1187" s="1274"/>
      <c r="F1187" s="1274"/>
      <c r="G1187" s="1274"/>
      <c r="H1187" s="1274"/>
      <c r="I1187" s="1275"/>
    </row>
    <row r="1188" spans="1:9" ht="19.25" customHeight="1">
      <c r="A1188" s="1280"/>
      <c r="B1188" s="1274" t="s">
        <v>144</v>
      </c>
      <c r="C1188" s="1274"/>
      <c r="D1188" s="1274" t="str">
        <f>(IF(details!K69="","",details!K69))</f>
        <v/>
      </c>
      <c r="E1188" s="1274"/>
      <c r="F1188" s="1274"/>
      <c r="G1188" s="1274"/>
      <c r="H1188" s="1274"/>
      <c r="I1188" s="1275"/>
    </row>
    <row r="1189" spans="1:9" ht="19.25" customHeight="1">
      <c r="A1189" s="1280"/>
      <c r="B1189" s="1274" t="s">
        <v>145</v>
      </c>
      <c r="C1189" s="1274"/>
      <c r="D1189" s="1274" t="str">
        <f>IF(details!L69="","",details!L69)</f>
        <v/>
      </c>
      <c r="E1189" s="1274"/>
      <c r="F1189" s="1274"/>
      <c r="G1189" s="1274"/>
      <c r="H1189" s="1274"/>
      <c r="I1189" s="1275"/>
    </row>
    <row r="1190" spans="1:9" ht="19.25" customHeight="1">
      <c r="A1190" s="1280"/>
      <c r="B1190" s="1274" t="s">
        <v>146</v>
      </c>
      <c r="C1190" s="1274"/>
      <c r="D1190" s="1278" t="str">
        <f>IF(details!H69="","",details!H69)</f>
        <v/>
      </c>
      <c r="E1190" s="1278"/>
      <c r="F1190" s="1278"/>
      <c r="G1190" s="1278"/>
      <c r="H1190" s="1278"/>
      <c r="I1190" s="1279"/>
    </row>
    <row r="1191" spans="1:9" ht="19.25" customHeight="1">
      <c r="A1191" s="1280"/>
      <c r="B1191" s="1274" t="s">
        <v>147</v>
      </c>
      <c r="C1191" s="1274"/>
      <c r="D1191" s="1274" t="str">
        <f>IF('statement of marks'!I69="","",'statement of marks'!I69)</f>
        <v/>
      </c>
      <c r="E1191" s="1274"/>
      <c r="F1191" s="1274"/>
      <c r="G1191" s="1274"/>
      <c r="H1191" s="1274"/>
      <c r="I1191" s="1275"/>
    </row>
    <row r="1192" spans="1:9" ht="19.25" customHeight="1">
      <c r="A1192" s="1280"/>
      <c r="B1192" s="1274" t="s">
        <v>103</v>
      </c>
      <c r="C1192" s="1274"/>
      <c r="D1192" s="1274" t="str">
        <f>IF(details!M69="","",details!M69)</f>
        <v/>
      </c>
      <c r="E1192" s="1274"/>
      <c r="F1192" s="1274"/>
      <c r="G1192" s="1274"/>
      <c r="H1192" s="1274"/>
      <c r="I1192" s="1275"/>
    </row>
    <row r="1193" spans="1:9" ht="19.25" customHeight="1">
      <c r="A1193" s="1280"/>
      <c r="B1193" s="1273"/>
      <c r="C1193" s="1273"/>
      <c r="D1193" s="63" t="s">
        <v>148</v>
      </c>
      <c r="E1193" s="73" t="str">
        <f>F1183</f>
        <v/>
      </c>
      <c r="F1193" s="1274" t="str">
        <f>IF('statement of marks'!$C$3=8,"esa izkjafHkd f'k{kk ¼d{kk 8 rd½ iw.kZ dj yh gSA","")</f>
        <v/>
      </c>
      <c r="G1193" s="1274"/>
      <c r="H1193" s="1274"/>
      <c r="I1193" s="1275"/>
    </row>
    <row r="1194" spans="1:9" ht="19.25" customHeight="1">
      <c r="A1194" s="1280"/>
      <c r="B1194" s="72" t="s">
        <v>149</v>
      </c>
      <c r="C1194" s="71">
        <f>details!$O$4</f>
        <v>42460</v>
      </c>
      <c r="D1194" s="1277"/>
      <c r="E1194" s="1277"/>
      <c r="F1194" s="1271"/>
      <c r="G1194" s="1271"/>
      <c r="H1194" s="1271"/>
      <c r="I1194" s="1272"/>
    </row>
    <row r="1195" spans="1:9" ht="19.25" customHeight="1">
      <c r="A1195" s="1280"/>
      <c r="B1195" s="64"/>
      <c r="C1195" s="1276" t="s">
        <v>150</v>
      </c>
      <c r="D1195" s="1276"/>
      <c r="E1195" s="1276"/>
      <c r="F1195" s="63"/>
      <c r="G1195" s="1276" t="s">
        <v>152</v>
      </c>
      <c r="H1195" s="1276"/>
      <c r="I1195" s="1286"/>
    </row>
    <row r="1196" spans="1:9" ht="19.25" customHeight="1">
      <c r="A1196" s="1280"/>
      <c r="B1196" s="64"/>
      <c r="C1196" s="62" t="str">
        <f>IF(details!$K$3="B.E.O.","Cykd",IF(details!$K$3="D.E.O.","ftyk",""))</f>
        <v>ftyk</v>
      </c>
      <c r="D1196" s="63" t="s">
        <v>174</v>
      </c>
      <c r="E1196" s="72" t="str">
        <f>IF(details!$M$3="SECONDARY","ek/;fed",IF(details!$M$3="ELEMENTaRY","izkjfEHkd",""))</f>
        <v>ek/;fed</v>
      </c>
      <c r="F1196" s="62" t="s">
        <v>153</v>
      </c>
      <c r="G1196" s="1276" t="str">
        <f>details!$F$4</f>
        <v>Jh jk/ks';ke tk'kh</v>
      </c>
      <c r="H1196" s="1276"/>
      <c r="I1196" s="1286"/>
    </row>
    <row r="1197" spans="1:9" ht="19.25" customHeight="1" thickBot="1">
      <c r="A1197" s="1281"/>
      <c r="B1197" s="66"/>
      <c r="C1197" s="1292" t="s">
        <v>163</v>
      </c>
      <c r="D1197" s="1292"/>
      <c r="E1197" s="1292"/>
      <c r="F1197" s="69" t="s">
        <v>163</v>
      </c>
      <c r="G1197" s="1290"/>
      <c r="H1197" s="1290"/>
      <c r="I1197" s="1291"/>
    </row>
    <row r="1198" spans="1:9" ht="19.25" customHeight="1" thickTop="1">
      <c r="A1198" s="1282" t="s">
        <v>47</v>
      </c>
      <c r="B1198" s="1283"/>
      <c r="C1198" s="1283"/>
      <c r="D1198" s="1283"/>
      <c r="E1198" s="1283"/>
      <c r="F1198" s="1283"/>
      <c r="G1198" s="1283"/>
      <c r="H1198" s="1283"/>
      <c r="I1198" s="1284"/>
    </row>
    <row r="1199" spans="1:9" ht="19.25" customHeight="1">
      <c r="A1199" s="1285" t="str">
        <f>IF(details!$M$3="SECONDARY","¼ek/;fed f'k{kk½",IF(details!$M$3="ELEMENTaRY","¼izkjfEHkd f'k{kk½"))</f>
        <v>¼ek/;fed f'k{kk½</v>
      </c>
      <c r="B1199" s="1276"/>
      <c r="C1199" s="1276"/>
      <c r="D1199" s="1276"/>
      <c r="E1199" s="1276"/>
      <c r="F1199" s="1276"/>
      <c r="G1199" s="1276"/>
      <c r="H1199" s="1276"/>
      <c r="I1199" s="1286"/>
    </row>
    <row r="1200" spans="1:9" ht="19.25" customHeight="1">
      <c r="A1200" s="1287" t="s">
        <v>139</v>
      </c>
      <c r="B1200" s="1288"/>
      <c r="C1200" s="1288"/>
      <c r="D1200" s="1288"/>
      <c r="E1200" s="1288"/>
      <c r="F1200" s="1288"/>
      <c r="G1200" s="1288"/>
      <c r="H1200" s="1288"/>
      <c r="I1200" s="1289"/>
    </row>
    <row r="1201" spans="1:9" ht="19.25" customHeight="1">
      <c r="A1201" s="1285" t="s">
        <v>140</v>
      </c>
      <c r="B1201" s="1276"/>
      <c r="C1201" s="1276"/>
      <c r="D1201" s="1276"/>
      <c r="E1201" s="1276"/>
      <c r="F1201" s="1276"/>
      <c r="G1201" s="1276"/>
      <c r="H1201" s="1276"/>
      <c r="I1201" s="1286"/>
    </row>
    <row r="1202" spans="1:9" ht="19.25" customHeight="1">
      <c r="A1202" s="68"/>
      <c r="B1202" s="1276"/>
      <c r="C1202" s="1276"/>
      <c r="D1202" s="1276"/>
      <c r="E1202" s="62" t="s">
        <v>162</v>
      </c>
      <c r="F1202" s="75" t="str">
        <f>IF(AND('statement of marks'!$C$3=8,'statement of marks'!HD7="mRrh.kZ"),'statement of marks'!$H$3,"")</f>
        <v/>
      </c>
      <c r="G1202" s="1276"/>
      <c r="H1202" s="1276"/>
      <c r="I1202" s="1286"/>
    </row>
    <row r="1203" spans="1:9" ht="19.25" customHeight="1">
      <c r="A1203" s="1280"/>
      <c r="B1203" s="72" t="s">
        <v>154</v>
      </c>
      <c r="C1203" s="72" t="s">
        <v>141</v>
      </c>
      <c r="D1203" s="1274" t="s">
        <v>158</v>
      </c>
      <c r="E1203" s="1274"/>
      <c r="F1203" s="1274"/>
      <c r="G1203" s="234" t="s">
        <v>175</v>
      </c>
      <c r="H1203" s="234" t="s">
        <v>159</v>
      </c>
      <c r="I1203" s="237" t="str">
        <f>'statement of marks'!$J$3</f>
        <v xml:space="preserve">fo|ky; dk Mk;l dksM+ </v>
      </c>
    </row>
    <row r="1204" spans="1:9" ht="19.25" customHeight="1">
      <c r="A1204" s="1280"/>
      <c r="B1204" s="63" t="str">
        <f>details!$I$3</f>
        <v>fpRrkSM+x&lt;+</v>
      </c>
      <c r="C1204" s="63" t="str">
        <f>details!$F$3</f>
        <v>fuEckgsM+k</v>
      </c>
      <c r="D1204" s="1274" t="str">
        <f>details!$A$1</f>
        <v>jk- ck- ek/;fed fo|ky; uohu] fuEckgsM+k</v>
      </c>
      <c r="E1204" s="1274"/>
      <c r="F1204" s="1274"/>
      <c r="G1204" s="73" t="str">
        <f>IF(details!F70="","",details!F70)</f>
        <v/>
      </c>
      <c r="H1204" s="73" t="str">
        <f>IF(details!D70="","",details!D70)</f>
        <v/>
      </c>
      <c r="I1204" s="74" t="str">
        <f>details!$K$1</f>
        <v xml:space="preserve">08291009401   </v>
      </c>
    </row>
    <row r="1205" spans="1:9" ht="19.25" customHeight="1">
      <c r="A1205" s="1280"/>
      <c r="B1205" s="1274" t="s">
        <v>142</v>
      </c>
      <c r="C1205" s="1274"/>
      <c r="D1205" s="1274"/>
      <c r="E1205" s="1274"/>
      <c r="F1205" s="1274"/>
      <c r="G1205" s="1274"/>
      <c r="H1205" s="1274"/>
      <c r="I1205" s="1275"/>
    </row>
    <row r="1206" spans="1:9" ht="19.25" customHeight="1">
      <c r="A1206" s="1280"/>
      <c r="B1206" s="1274" t="s">
        <v>143</v>
      </c>
      <c r="C1206" s="1274"/>
      <c r="D1206" s="1274" t="str">
        <f>IF(details!J70="","",details!J70)</f>
        <v/>
      </c>
      <c r="E1206" s="1274"/>
      <c r="F1206" s="1274"/>
      <c r="G1206" s="1274"/>
      <c r="H1206" s="1274"/>
      <c r="I1206" s="1275"/>
    </row>
    <row r="1207" spans="1:9" ht="19.25" customHeight="1">
      <c r="A1207" s="1280"/>
      <c r="B1207" s="1274" t="s">
        <v>144</v>
      </c>
      <c r="C1207" s="1274"/>
      <c r="D1207" s="1274" t="str">
        <f>(IF(details!K70="","",details!K70))</f>
        <v/>
      </c>
      <c r="E1207" s="1274"/>
      <c r="F1207" s="1274"/>
      <c r="G1207" s="1274"/>
      <c r="H1207" s="1274"/>
      <c r="I1207" s="1275"/>
    </row>
    <row r="1208" spans="1:9" ht="19.25" customHeight="1">
      <c r="A1208" s="1280"/>
      <c r="B1208" s="1274" t="s">
        <v>145</v>
      </c>
      <c r="C1208" s="1274"/>
      <c r="D1208" s="1274" t="str">
        <f>IF(details!L70="","",details!L70)</f>
        <v/>
      </c>
      <c r="E1208" s="1274"/>
      <c r="F1208" s="1274"/>
      <c r="G1208" s="1274"/>
      <c r="H1208" s="1274"/>
      <c r="I1208" s="1275"/>
    </row>
    <row r="1209" spans="1:9" ht="19.25" customHeight="1">
      <c r="A1209" s="1280"/>
      <c r="B1209" s="1274" t="s">
        <v>146</v>
      </c>
      <c r="C1209" s="1274"/>
      <c r="D1209" s="1278" t="str">
        <f>IF(details!H70="","",details!H70)</f>
        <v/>
      </c>
      <c r="E1209" s="1278"/>
      <c r="F1209" s="1278"/>
      <c r="G1209" s="1278"/>
      <c r="H1209" s="1278"/>
      <c r="I1209" s="1279"/>
    </row>
    <row r="1210" spans="1:9" ht="19.25" customHeight="1">
      <c r="A1210" s="1280"/>
      <c r="B1210" s="1274" t="s">
        <v>147</v>
      </c>
      <c r="C1210" s="1274"/>
      <c r="D1210" s="1274" t="str">
        <f>IF('statement of marks'!I70="","",'statement of marks'!I70)</f>
        <v/>
      </c>
      <c r="E1210" s="1274"/>
      <c r="F1210" s="1274"/>
      <c r="G1210" s="1274"/>
      <c r="H1210" s="1274"/>
      <c r="I1210" s="1275"/>
    </row>
    <row r="1211" spans="1:9" ht="19.25" customHeight="1">
      <c r="A1211" s="1280"/>
      <c r="B1211" s="1274" t="s">
        <v>103</v>
      </c>
      <c r="C1211" s="1274"/>
      <c r="D1211" s="1274" t="str">
        <f>IF(details!M70="","",details!M70)</f>
        <v/>
      </c>
      <c r="E1211" s="1274"/>
      <c r="F1211" s="1274"/>
      <c r="G1211" s="1274"/>
      <c r="H1211" s="1274"/>
      <c r="I1211" s="1275"/>
    </row>
    <row r="1212" spans="1:9" ht="19.25" customHeight="1">
      <c r="A1212" s="1280"/>
      <c r="B1212" s="1273"/>
      <c r="C1212" s="1273"/>
      <c r="D1212" s="63" t="s">
        <v>148</v>
      </c>
      <c r="E1212" s="73" t="str">
        <f>F1202</f>
        <v/>
      </c>
      <c r="F1212" s="1274" t="str">
        <f>IF('statement of marks'!$C$3=8,"esa izkjafHkd f'k{kk ¼d{kk 8 rd½ iw.kZ dj yh gSA","")</f>
        <v/>
      </c>
      <c r="G1212" s="1274"/>
      <c r="H1212" s="1274"/>
      <c r="I1212" s="1275"/>
    </row>
    <row r="1213" spans="1:9" ht="19.25" customHeight="1">
      <c r="A1213" s="1280"/>
      <c r="B1213" s="72" t="s">
        <v>149</v>
      </c>
      <c r="C1213" s="71">
        <f>details!$O$4</f>
        <v>42460</v>
      </c>
      <c r="D1213" s="1277"/>
      <c r="E1213" s="1277"/>
      <c r="F1213" s="1271"/>
      <c r="G1213" s="1271"/>
      <c r="H1213" s="1271"/>
      <c r="I1213" s="1272"/>
    </row>
    <row r="1214" spans="1:9" ht="19.25" customHeight="1">
      <c r="A1214" s="1280"/>
      <c r="B1214" s="64"/>
      <c r="C1214" s="1276" t="s">
        <v>150</v>
      </c>
      <c r="D1214" s="1276"/>
      <c r="E1214" s="1276"/>
      <c r="F1214" s="63"/>
      <c r="G1214" s="1276" t="s">
        <v>152</v>
      </c>
      <c r="H1214" s="1276"/>
      <c r="I1214" s="1286"/>
    </row>
    <row r="1215" spans="1:9" ht="19.25" customHeight="1">
      <c r="A1215" s="1280"/>
      <c r="B1215" s="64"/>
      <c r="C1215" s="62" t="str">
        <f>IF(details!$K$3="B.E.O.","Cykd",IF(details!$K$3="D.E.O.","ftyk",""))</f>
        <v>ftyk</v>
      </c>
      <c r="D1215" s="63" t="s">
        <v>174</v>
      </c>
      <c r="E1215" s="72" t="str">
        <f>IF(details!$M$3="SECONDARY","ek/;fed",IF(details!$M$3="ELEMENTaRY","izkjfEHkd",""))</f>
        <v>ek/;fed</v>
      </c>
      <c r="F1215" s="62" t="s">
        <v>153</v>
      </c>
      <c r="G1215" s="1276" t="str">
        <f>details!$F$4</f>
        <v>Jh jk/ks';ke tk'kh</v>
      </c>
      <c r="H1215" s="1276"/>
      <c r="I1215" s="1286"/>
    </row>
    <row r="1216" spans="1:9" ht="19.25" customHeight="1" thickBot="1">
      <c r="A1216" s="1281"/>
      <c r="B1216" s="66"/>
      <c r="C1216" s="1292" t="s">
        <v>163</v>
      </c>
      <c r="D1216" s="1292"/>
      <c r="E1216" s="1292"/>
      <c r="F1216" s="69" t="s">
        <v>163</v>
      </c>
      <c r="G1216" s="1290"/>
      <c r="H1216" s="1290"/>
      <c r="I1216" s="1291"/>
    </row>
    <row r="1217" spans="1:9" ht="19.25" customHeight="1" thickTop="1">
      <c r="A1217" s="1282" t="s">
        <v>47</v>
      </c>
      <c r="B1217" s="1283"/>
      <c r="C1217" s="1283"/>
      <c r="D1217" s="1283"/>
      <c r="E1217" s="1283"/>
      <c r="F1217" s="1283"/>
      <c r="G1217" s="1283"/>
      <c r="H1217" s="1283"/>
      <c r="I1217" s="1284"/>
    </row>
    <row r="1218" spans="1:9" ht="19.25" customHeight="1">
      <c r="A1218" s="1285" t="str">
        <f>IF(details!$M$3="SECONDARY","¼ek/;fed f'k{kk½",IF(details!$M$3="ELEMENTaRY","¼izkjfEHkd f'k{kk½"))</f>
        <v>¼ek/;fed f'k{kk½</v>
      </c>
      <c r="B1218" s="1276"/>
      <c r="C1218" s="1276"/>
      <c r="D1218" s="1276"/>
      <c r="E1218" s="1276"/>
      <c r="F1218" s="1276"/>
      <c r="G1218" s="1276"/>
      <c r="H1218" s="1276"/>
      <c r="I1218" s="1286"/>
    </row>
    <row r="1219" spans="1:9" ht="19.25" customHeight="1">
      <c r="A1219" s="1287" t="s">
        <v>139</v>
      </c>
      <c r="B1219" s="1288"/>
      <c r="C1219" s="1288"/>
      <c r="D1219" s="1288"/>
      <c r="E1219" s="1288"/>
      <c r="F1219" s="1288"/>
      <c r="G1219" s="1288"/>
      <c r="H1219" s="1288"/>
      <c r="I1219" s="1289"/>
    </row>
    <row r="1220" spans="1:9" ht="19.25" customHeight="1">
      <c r="A1220" s="1285" t="s">
        <v>140</v>
      </c>
      <c r="B1220" s="1276"/>
      <c r="C1220" s="1276"/>
      <c r="D1220" s="1276"/>
      <c r="E1220" s="1276"/>
      <c r="F1220" s="1276"/>
      <c r="G1220" s="1276"/>
      <c r="H1220" s="1276"/>
      <c r="I1220" s="1286"/>
    </row>
    <row r="1221" spans="1:9" ht="19.25" customHeight="1">
      <c r="A1221" s="68"/>
      <c r="B1221" s="1276"/>
      <c r="C1221" s="1276"/>
      <c r="D1221" s="1276"/>
      <c r="E1221" s="62" t="s">
        <v>162</v>
      </c>
      <c r="F1221" s="75" t="str">
        <f>IF(AND('statement of marks'!$C$3=8,'statement of marks'!HD7="mRrh.kZ"),'statement of marks'!$H$3,"")</f>
        <v/>
      </c>
      <c r="G1221" s="1276"/>
      <c r="H1221" s="1276"/>
      <c r="I1221" s="1286"/>
    </row>
    <row r="1222" spans="1:9" ht="19.25" customHeight="1">
      <c r="A1222" s="1280"/>
      <c r="B1222" s="72" t="s">
        <v>154</v>
      </c>
      <c r="C1222" s="72" t="s">
        <v>141</v>
      </c>
      <c r="D1222" s="1274" t="s">
        <v>158</v>
      </c>
      <c r="E1222" s="1274"/>
      <c r="F1222" s="1274"/>
      <c r="G1222" s="234" t="s">
        <v>175</v>
      </c>
      <c r="H1222" s="234" t="s">
        <v>159</v>
      </c>
      <c r="I1222" s="237" t="str">
        <f>'statement of marks'!$J$3</f>
        <v xml:space="preserve">fo|ky; dk Mk;l dksM+ </v>
      </c>
    </row>
    <row r="1223" spans="1:9" ht="19.25" customHeight="1">
      <c r="A1223" s="1280"/>
      <c r="B1223" s="63" t="str">
        <f>details!$I$3</f>
        <v>fpRrkSM+x&lt;+</v>
      </c>
      <c r="C1223" s="63" t="str">
        <f>details!$F$3</f>
        <v>fuEckgsM+k</v>
      </c>
      <c r="D1223" s="1274" t="str">
        <f>details!$A$1</f>
        <v>jk- ck- ek/;fed fo|ky; uohu] fuEckgsM+k</v>
      </c>
      <c r="E1223" s="1274"/>
      <c r="F1223" s="1274"/>
      <c r="G1223" s="73" t="str">
        <f>IF(details!F71="","",details!F71)</f>
        <v/>
      </c>
      <c r="H1223" s="73" t="str">
        <f>IF(details!D71="","",details!D71)</f>
        <v/>
      </c>
      <c r="I1223" s="74" t="str">
        <f>details!$K$1</f>
        <v xml:space="preserve">08291009401   </v>
      </c>
    </row>
    <row r="1224" spans="1:9" ht="19.25" customHeight="1">
      <c r="A1224" s="1280"/>
      <c r="B1224" s="1274" t="s">
        <v>142</v>
      </c>
      <c r="C1224" s="1274"/>
      <c r="D1224" s="1274"/>
      <c r="E1224" s="1274"/>
      <c r="F1224" s="1274"/>
      <c r="G1224" s="1274"/>
      <c r="H1224" s="1274"/>
      <c r="I1224" s="1275"/>
    </row>
    <row r="1225" spans="1:9" ht="19.25" customHeight="1">
      <c r="A1225" s="1280"/>
      <c r="B1225" s="1274" t="s">
        <v>143</v>
      </c>
      <c r="C1225" s="1274"/>
      <c r="D1225" s="1274" t="str">
        <f>IF(details!J71="","",details!J71)</f>
        <v/>
      </c>
      <c r="E1225" s="1274"/>
      <c r="F1225" s="1274"/>
      <c r="G1225" s="1274"/>
      <c r="H1225" s="1274"/>
      <c r="I1225" s="1275"/>
    </row>
    <row r="1226" spans="1:9" ht="19.25" customHeight="1">
      <c r="A1226" s="1280"/>
      <c r="B1226" s="1274" t="s">
        <v>144</v>
      </c>
      <c r="C1226" s="1274"/>
      <c r="D1226" s="1274" t="str">
        <f>(IF(details!K71="","",details!K71))</f>
        <v/>
      </c>
      <c r="E1226" s="1274"/>
      <c r="F1226" s="1274"/>
      <c r="G1226" s="1274"/>
      <c r="H1226" s="1274"/>
      <c r="I1226" s="1275"/>
    </row>
    <row r="1227" spans="1:9" ht="19.25" customHeight="1">
      <c r="A1227" s="1280"/>
      <c r="B1227" s="1274" t="s">
        <v>145</v>
      </c>
      <c r="C1227" s="1274"/>
      <c r="D1227" s="1274" t="str">
        <f>IF(details!L71="","",details!L71)</f>
        <v/>
      </c>
      <c r="E1227" s="1274"/>
      <c r="F1227" s="1274"/>
      <c r="G1227" s="1274"/>
      <c r="H1227" s="1274"/>
      <c r="I1227" s="1275"/>
    </row>
    <row r="1228" spans="1:9" ht="19.25" customHeight="1">
      <c r="A1228" s="1280"/>
      <c r="B1228" s="1274" t="s">
        <v>146</v>
      </c>
      <c r="C1228" s="1274"/>
      <c r="D1228" s="1278" t="str">
        <f>IF(details!H71="","",details!H71)</f>
        <v/>
      </c>
      <c r="E1228" s="1278"/>
      <c r="F1228" s="1278"/>
      <c r="G1228" s="1278"/>
      <c r="H1228" s="1278"/>
      <c r="I1228" s="1279"/>
    </row>
    <row r="1229" spans="1:9" ht="19.25" customHeight="1">
      <c r="A1229" s="1280"/>
      <c r="B1229" s="1274" t="s">
        <v>147</v>
      </c>
      <c r="C1229" s="1274"/>
      <c r="D1229" s="1274" t="str">
        <f>IF('statement of marks'!I71="","",'statement of marks'!I71)</f>
        <v/>
      </c>
      <c r="E1229" s="1274"/>
      <c r="F1229" s="1274"/>
      <c r="G1229" s="1274"/>
      <c r="H1229" s="1274"/>
      <c r="I1229" s="1275"/>
    </row>
    <row r="1230" spans="1:9" ht="19.25" customHeight="1">
      <c r="A1230" s="1280"/>
      <c r="B1230" s="1274" t="s">
        <v>103</v>
      </c>
      <c r="C1230" s="1274"/>
      <c r="D1230" s="1274" t="str">
        <f>IF(details!M71="","",details!M71)</f>
        <v/>
      </c>
      <c r="E1230" s="1274"/>
      <c r="F1230" s="1274"/>
      <c r="G1230" s="1274"/>
      <c r="H1230" s="1274"/>
      <c r="I1230" s="1275"/>
    </row>
    <row r="1231" spans="1:9" ht="19.25" customHeight="1">
      <c r="A1231" s="1280"/>
      <c r="B1231" s="1273"/>
      <c r="C1231" s="1273"/>
      <c r="D1231" s="63" t="s">
        <v>148</v>
      </c>
      <c r="E1231" s="73" t="str">
        <f>F1221</f>
        <v/>
      </c>
      <c r="F1231" s="1274" t="str">
        <f>IF('statement of marks'!$C$3=8,"esa izkjafHkd f'k{kk ¼d{kk 8 rd½ iw.kZ dj yh gSA","")</f>
        <v/>
      </c>
      <c r="G1231" s="1274"/>
      <c r="H1231" s="1274"/>
      <c r="I1231" s="1275"/>
    </row>
    <row r="1232" spans="1:9" ht="19.25" customHeight="1">
      <c r="A1232" s="1280"/>
      <c r="B1232" s="72" t="s">
        <v>149</v>
      </c>
      <c r="C1232" s="71">
        <f>details!$O$4</f>
        <v>42460</v>
      </c>
      <c r="D1232" s="1277"/>
      <c r="E1232" s="1277"/>
      <c r="F1232" s="1271"/>
      <c r="G1232" s="1271"/>
      <c r="H1232" s="1271"/>
      <c r="I1232" s="1272"/>
    </row>
    <row r="1233" spans="1:9" ht="19.25" customHeight="1">
      <c r="A1233" s="1280"/>
      <c r="B1233" s="64"/>
      <c r="C1233" s="1276" t="s">
        <v>150</v>
      </c>
      <c r="D1233" s="1276"/>
      <c r="E1233" s="1276"/>
      <c r="F1233" s="63"/>
      <c r="G1233" s="1276" t="s">
        <v>152</v>
      </c>
      <c r="H1233" s="1276"/>
      <c r="I1233" s="1286"/>
    </row>
    <row r="1234" spans="1:9" ht="19.25" customHeight="1">
      <c r="A1234" s="1280"/>
      <c r="B1234" s="64"/>
      <c r="C1234" s="62" t="str">
        <f>IF(details!$K$3="B.E.O.","Cykd",IF(details!$K$3="D.E.O.","ftyk",""))</f>
        <v>ftyk</v>
      </c>
      <c r="D1234" s="63" t="s">
        <v>174</v>
      </c>
      <c r="E1234" s="72" t="str">
        <f>IF(details!$M$3="SECONDARY","ek/;fed",IF(details!$M$3="ELEMENTaRY","izkjfEHkd",""))</f>
        <v>ek/;fed</v>
      </c>
      <c r="F1234" s="62" t="s">
        <v>153</v>
      </c>
      <c r="G1234" s="1276" t="str">
        <f>details!$F$4</f>
        <v>Jh jk/ks';ke tk'kh</v>
      </c>
      <c r="H1234" s="1276"/>
      <c r="I1234" s="1286"/>
    </row>
    <row r="1235" spans="1:9" ht="19.25" customHeight="1" thickBot="1">
      <c r="A1235" s="1281"/>
      <c r="B1235" s="66"/>
      <c r="C1235" s="1292" t="s">
        <v>163</v>
      </c>
      <c r="D1235" s="1292"/>
      <c r="E1235" s="1292"/>
      <c r="F1235" s="69" t="s">
        <v>163</v>
      </c>
      <c r="G1235" s="1290"/>
      <c r="H1235" s="1290"/>
      <c r="I1235" s="1291"/>
    </row>
    <row r="1236" spans="1:9" ht="19.25" customHeight="1" thickTop="1">
      <c r="A1236" s="1282" t="s">
        <v>47</v>
      </c>
      <c r="B1236" s="1283"/>
      <c r="C1236" s="1283"/>
      <c r="D1236" s="1283"/>
      <c r="E1236" s="1283"/>
      <c r="F1236" s="1283"/>
      <c r="G1236" s="1283"/>
      <c r="H1236" s="1283"/>
      <c r="I1236" s="1284"/>
    </row>
    <row r="1237" spans="1:9" ht="19.25" customHeight="1">
      <c r="A1237" s="1285" t="str">
        <f>IF(details!$M$3="SECONDARY","¼ek/;fed f'k{kk½",IF(details!$M$3="ELEMENTaRY","¼izkjfEHkd f'k{kk½"))</f>
        <v>¼ek/;fed f'k{kk½</v>
      </c>
      <c r="B1237" s="1276"/>
      <c r="C1237" s="1276"/>
      <c r="D1237" s="1276"/>
      <c r="E1237" s="1276"/>
      <c r="F1237" s="1276"/>
      <c r="G1237" s="1276"/>
      <c r="H1237" s="1276"/>
      <c r="I1237" s="1286"/>
    </row>
    <row r="1238" spans="1:9" ht="19.25" customHeight="1">
      <c r="A1238" s="1287" t="s">
        <v>139</v>
      </c>
      <c r="B1238" s="1288"/>
      <c r="C1238" s="1288"/>
      <c r="D1238" s="1288"/>
      <c r="E1238" s="1288"/>
      <c r="F1238" s="1288"/>
      <c r="G1238" s="1288"/>
      <c r="H1238" s="1288"/>
      <c r="I1238" s="1289"/>
    </row>
    <row r="1239" spans="1:9" ht="19.25" customHeight="1">
      <c r="A1239" s="1285" t="s">
        <v>140</v>
      </c>
      <c r="B1239" s="1276"/>
      <c r="C1239" s="1276"/>
      <c r="D1239" s="1276"/>
      <c r="E1239" s="1276"/>
      <c r="F1239" s="1276"/>
      <c r="G1239" s="1276"/>
      <c r="H1239" s="1276"/>
      <c r="I1239" s="1286"/>
    </row>
    <row r="1240" spans="1:9" ht="19.25" customHeight="1">
      <c r="A1240" s="68"/>
      <c r="B1240" s="1276"/>
      <c r="C1240" s="1276"/>
      <c r="D1240" s="1276"/>
      <c r="E1240" s="62" t="s">
        <v>162</v>
      </c>
      <c r="F1240" s="75" t="str">
        <f>IF(AND('statement of marks'!$C$3=8,'statement of marks'!HD7="mRrh.kZ"),'statement of marks'!$H$3,"")</f>
        <v/>
      </c>
      <c r="G1240" s="1276"/>
      <c r="H1240" s="1276"/>
      <c r="I1240" s="1286"/>
    </row>
    <row r="1241" spans="1:9" ht="19.25" customHeight="1">
      <c r="A1241" s="1280"/>
      <c r="B1241" s="72" t="s">
        <v>154</v>
      </c>
      <c r="C1241" s="72" t="s">
        <v>141</v>
      </c>
      <c r="D1241" s="1274" t="s">
        <v>158</v>
      </c>
      <c r="E1241" s="1274"/>
      <c r="F1241" s="1274"/>
      <c r="G1241" s="234" t="s">
        <v>175</v>
      </c>
      <c r="H1241" s="234" t="s">
        <v>159</v>
      </c>
      <c r="I1241" s="237" t="str">
        <f>'statement of marks'!$J$3</f>
        <v xml:space="preserve">fo|ky; dk Mk;l dksM+ </v>
      </c>
    </row>
    <row r="1242" spans="1:9" ht="19.25" customHeight="1">
      <c r="A1242" s="1280"/>
      <c r="B1242" s="63" t="str">
        <f>details!$I$3</f>
        <v>fpRrkSM+x&lt;+</v>
      </c>
      <c r="C1242" s="63" t="str">
        <f>details!$F$3</f>
        <v>fuEckgsM+k</v>
      </c>
      <c r="D1242" s="1274" t="str">
        <f>details!$A$1</f>
        <v>jk- ck- ek/;fed fo|ky; uohu] fuEckgsM+k</v>
      </c>
      <c r="E1242" s="1274"/>
      <c r="F1242" s="1274"/>
      <c r="G1242" s="73" t="str">
        <f>IF(details!F72="","",details!F72)</f>
        <v/>
      </c>
      <c r="H1242" s="73" t="str">
        <f>IF(details!D72="","",details!D72)</f>
        <v/>
      </c>
      <c r="I1242" s="74" t="str">
        <f>details!$K$1</f>
        <v xml:space="preserve">08291009401   </v>
      </c>
    </row>
    <row r="1243" spans="1:9" ht="19.25" customHeight="1">
      <c r="A1243" s="1280"/>
      <c r="B1243" s="1274" t="s">
        <v>142</v>
      </c>
      <c r="C1243" s="1274"/>
      <c r="D1243" s="1274"/>
      <c r="E1243" s="1274"/>
      <c r="F1243" s="1274"/>
      <c r="G1243" s="1274"/>
      <c r="H1243" s="1274"/>
      <c r="I1243" s="1275"/>
    </row>
    <row r="1244" spans="1:9" ht="19.25" customHeight="1">
      <c r="A1244" s="1280"/>
      <c r="B1244" s="1274" t="s">
        <v>143</v>
      </c>
      <c r="C1244" s="1274"/>
      <c r="D1244" s="1274" t="str">
        <f>IF(details!J72="","",details!J72)</f>
        <v/>
      </c>
      <c r="E1244" s="1274"/>
      <c r="F1244" s="1274"/>
      <c r="G1244" s="1274"/>
      <c r="H1244" s="1274"/>
      <c r="I1244" s="1275"/>
    </row>
    <row r="1245" spans="1:9" ht="19.25" customHeight="1">
      <c r="A1245" s="1280"/>
      <c r="B1245" s="1274" t="s">
        <v>144</v>
      </c>
      <c r="C1245" s="1274"/>
      <c r="D1245" s="1274" t="str">
        <f>(IF(details!K72="","",details!K72))</f>
        <v/>
      </c>
      <c r="E1245" s="1274"/>
      <c r="F1245" s="1274"/>
      <c r="G1245" s="1274"/>
      <c r="H1245" s="1274"/>
      <c r="I1245" s="1275"/>
    </row>
    <row r="1246" spans="1:9" ht="19.25" customHeight="1">
      <c r="A1246" s="1280"/>
      <c r="B1246" s="1274" t="s">
        <v>145</v>
      </c>
      <c r="C1246" s="1274"/>
      <c r="D1246" s="1274" t="str">
        <f>IF(details!L72="","",details!L72)</f>
        <v/>
      </c>
      <c r="E1246" s="1274"/>
      <c r="F1246" s="1274"/>
      <c r="G1246" s="1274"/>
      <c r="H1246" s="1274"/>
      <c r="I1246" s="1275"/>
    </row>
    <row r="1247" spans="1:9" ht="19.25" customHeight="1">
      <c r="A1247" s="1280"/>
      <c r="B1247" s="1274" t="s">
        <v>146</v>
      </c>
      <c r="C1247" s="1274"/>
      <c r="D1247" s="1278" t="str">
        <f>IF(details!H72="","",details!H72)</f>
        <v/>
      </c>
      <c r="E1247" s="1278"/>
      <c r="F1247" s="1278"/>
      <c r="G1247" s="1278"/>
      <c r="H1247" s="1278"/>
      <c r="I1247" s="1279"/>
    </row>
    <row r="1248" spans="1:9" ht="19.25" customHeight="1">
      <c r="A1248" s="1280"/>
      <c r="B1248" s="1274" t="s">
        <v>147</v>
      </c>
      <c r="C1248" s="1274"/>
      <c r="D1248" s="1274" t="str">
        <f>IF('statement of marks'!I72="","",'statement of marks'!I72)</f>
        <v/>
      </c>
      <c r="E1248" s="1274"/>
      <c r="F1248" s="1274"/>
      <c r="G1248" s="1274"/>
      <c r="H1248" s="1274"/>
      <c r="I1248" s="1275"/>
    </row>
    <row r="1249" spans="1:9" ht="19.25" customHeight="1">
      <c r="A1249" s="1280"/>
      <c r="B1249" s="1274" t="s">
        <v>103</v>
      </c>
      <c r="C1249" s="1274"/>
      <c r="D1249" s="1274" t="str">
        <f>IF(details!M72="","",details!M72)</f>
        <v/>
      </c>
      <c r="E1249" s="1274"/>
      <c r="F1249" s="1274"/>
      <c r="G1249" s="1274"/>
      <c r="H1249" s="1274"/>
      <c r="I1249" s="1275"/>
    </row>
    <row r="1250" spans="1:9" ht="19.25" customHeight="1">
      <c r="A1250" s="1280"/>
      <c r="B1250" s="1273"/>
      <c r="C1250" s="1273"/>
      <c r="D1250" s="63" t="s">
        <v>148</v>
      </c>
      <c r="E1250" s="73" t="str">
        <f>F1240</f>
        <v/>
      </c>
      <c r="F1250" s="1274" t="str">
        <f>IF('statement of marks'!$C$3=8,"esa izkjafHkd f'k{kk ¼d{kk 8 rd½ iw.kZ dj yh gSA","")</f>
        <v/>
      </c>
      <c r="G1250" s="1274"/>
      <c r="H1250" s="1274"/>
      <c r="I1250" s="1275"/>
    </row>
    <row r="1251" spans="1:9" ht="19.25" customHeight="1">
      <c r="A1251" s="1280"/>
      <c r="B1251" s="72" t="s">
        <v>149</v>
      </c>
      <c r="C1251" s="71">
        <f>details!$O$4</f>
        <v>42460</v>
      </c>
      <c r="D1251" s="1277"/>
      <c r="E1251" s="1277"/>
      <c r="F1251" s="1271"/>
      <c r="G1251" s="1271"/>
      <c r="H1251" s="1271"/>
      <c r="I1251" s="1272"/>
    </row>
    <row r="1252" spans="1:9" ht="19.25" customHeight="1">
      <c r="A1252" s="1280"/>
      <c r="B1252" s="64"/>
      <c r="C1252" s="1276" t="s">
        <v>150</v>
      </c>
      <c r="D1252" s="1276"/>
      <c r="E1252" s="1276"/>
      <c r="F1252" s="63"/>
      <c r="G1252" s="1276" t="s">
        <v>152</v>
      </c>
      <c r="H1252" s="1276"/>
      <c r="I1252" s="1286"/>
    </row>
    <row r="1253" spans="1:9" ht="19.25" customHeight="1">
      <c r="A1253" s="1280"/>
      <c r="B1253" s="64"/>
      <c r="C1253" s="62" t="str">
        <f>IF(details!$K$3="B.E.O.","Cykd",IF(details!$K$3="D.E.O.","ftyk",""))</f>
        <v>ftyk</v>
      </c>
      <c r="D1253" s="63" t="s">
        <v>174</v>
      </c>
      <c r="E1253" s="72" t="str">
        <f>IF(details!$M$3="SECONDARY","ek/;fed",IF(details!$M$3="ELEMENTaRY","izkjfEHkd",""))</f>
        <v>ek/;fed</v>
      </c>
      <c r="F1253" s="62" t="s">
        <v>153</v>
      </c>
      <c r="G1253" s="1276" t="str">
        <f>details!$F$4</f>
        <v>Jh jk/ks';ke tk'kh</v>
      </c>
      <c r="H1253" s="1276"/>
      <c r="I1253" s="1286"/>
    </row>
    <row r="1254" spans="1:9" ht="19.25" customHeight="1" thickBot="1">
      <c r="A1254" s="1281"/>
      <c r="B1254" s="66"/>
      <c r="C1254" s="1292" t="s">
        <v>163</v>
      </c>
      <c r="D1254" s="1292"/>
      <c r="E1254" s="1292"/>
      <c r="F1254" s="69" t="s">
        <v>163</v>
      </c>
      <c r="G1254" s="1290"/>
      <c r="H1254" s="1290"/>
      <c r="I1254" s="1291"/>
    </row>
    <row r="1255" spans="1:9" ht="19.25" customHeight="1" thickTop="1">
      <c r="A1255" s="1282" t="s">
        <v>47</v>
      </c>
      <c r="B1255" s="1283"/>
      <c r="C1255" s="1283"/>
      <c r="D1255" s="1283"/>
      <c r="E1255" s="1283"/>
      <c r="F1255" s="1283"/>
      <c r="G1255" s="1283"/>
      <c r="H1255" s="1283"/>
      <c r="I1255" s="1284"/>
    </row>
    <row r="1256" spans="1:9" ht="19.25" customHeight="1">
      <c r="A1256" s="1285" t="str">
        <f>IF(details!$M$3="SECONDARY","¼ek/;fed f'k{kk½",IF(details!$M$3="ELEMENTaRY","¼izkjfEHkd f'k{kk½"))</f>
        <v>¼ek/;fed f'k{kk½</v>
      </c>
      <c r="B1256" s="1276"/>
      <c r="C1256" s="1276"/>
      <c r="D1256" s="1276"/>
      <c r="E1256" s="1276"/>
      <c r="F1256" s="1276"/>
      <c r="G1256" s="1276"/>
      <c r="H1256" s="1276"/>
      <c r="I1256" s="1286"/>
    </row>
    <row r="1257" spans="1:9" ht="19.25" customHeight="1">
      <c r="A1257" s="1287" t="s">
        <v>139</v>
      </c>
      <c r="B1257" s="1288"/>
      <c r="C1257" s="1288"/>
      <c r="D1257" s="1288"/>
      <c r="E1257" s="1288"/>
      <c r="F1257" s="1288"/>
      <c r="G1257" s="1288"/>
      <c r="H1257" s="1288"/>
      <c r="I1257" s="1289"/>
    </row>
    <row r="1258" spans="1:9" ht="19.25" customHeight="1">
      <c r="A1258" s="1285" t="s">
        <v>140</v>
      </c>
      <c r="B1258" s="1276"/>
      <c r="C1258" s="1276"/>
      <c r="D1258" s="1276"/>
      <c r="E1258" s="1276"/>
      <c r="F1258" s="1276"/>
      <c r="G1258" s="1276"/>
      <c r="H1258" s="1276"/>
      <c r="I1258" s="1286"/>
    </row>
    <row r="1259" spans="1:9" ht="19.25" customHeight="1">
      <c r="A1259" s="68"/>
      <c r="B1259" s="1276"/>
      <c r="C1259" s="1276"/>
      <c r="D1259" s="1276"/>
      <c r="E1259" s="62" t="s">
        <v>162</v>
      </c>
      <c r="F1259" s="75" t="str">
        <f>IF(AND('statement of marks'!$C$3=8,'statement of marks'!HD7="mRrh.kZ"),'statement of marks'!$H$3,"")</f>
        <v/>
      </c>
      <c r="G1259" s="1276"/>
      <c r="H1259" s="1276"/>
      <c r="I1259" s="1286"/>
    </row>
    <row r="1260" spans="1:9" ht="19.25" customHeight="1">
      <c r="A1260" s="1280"/>
      <c r="B1260" s="72" t="s">
        <v>154</v>
      </c>
      <c r="C1260" s="72" t="s">
        <v>141</v>
      </c>
      <c r="D1260" s="1274" t="s">
        <v>158</v>
      </c>
      <c r="E1260" s="1274"/>
      <c r="F1260" s="1274"/>
      <c r="G1260" s="234" t="s">
        <v>175</v>
      </c>
      <c r="H1260" s="234" t="s">
        <v>159</v>
      </c>
      <c r="I1260" s="237" t="str">
        <f>'statement of marks'!$J$3</f>
        <v xml:space="preserve">fo|ky; dk Mk;l dksM+ </v>
      </c>
    </row>
    <row r="1261" spans="1:9" ht="19.25" customHeight="1">
      <c r="A1261" s="1280"/>
      <c r="B1261" s="63" t="str">
        <f>details!$I$3</f>
        <v>fpRrkSM+x&lt;+</v>
      </c>
      <c r="C1261" s="63" t="str">
        <f>details!$F$3</f>
        <v>fuEckgsM+k</v>
      </c>
      <c r="D1261" s="1274" t="str">
        <f>details!$A$1</f>
        <v>jk- ck- ek/;fed fo|ky; uohu] fuEckgsM+k</v>
      </c>
      <c r="E1261" s="1274"/>
      <c r="F1261" s="1274"/>
      <c r="G1261" s="73" t="str">
        <f>IF(details!F73="","",details!F73)</f>
        <v/>
      </c>
      <c r="H1261" s="73" t="str">
        <f>IF(details!D73="","",details!D73)</f>
        <v/>
      </c>
      <c r="I1261" s="74" t="str">
        <f>details!$K$1</f>
        <v xml:space="preserve">08291009401   </v>
      </c>
    </row>
    <row r="1262" spans="1:9" ht="19.25" customHeight="1">
      <c r="A1262" s="1280"/>
      <c r="B1262" s="1274" t="s">
        <v>142</v>
      </c>
      <c r="C1262" s="1274"/>
      <c r="D1262" s="1274"/>
      <c r="E1262" s="1274"/>
      <c r="F1262" s="1274"/>
      <c r="G1262" s="1274"/>
      <c r="H1262" s="1274"/>
      <c r="I1262" s="1275"/>
    </row>
    <row r="1263" spans="1:9" ht="19.25" customHeight="1">
      <c r="A1263" s="1280"/>
      <c r="B1263" s="1274" t="s">
        <v>143</v>
      </c>
      <c r="C1263" s="1274"/>
      <c r="D1263" s="1274" t="str">
        <f>IF(details!J73="","",details!J73)</f>
        <v/>
      </c>
      <c r="E1263" s="1274"/>
      <c r="F1263" s="1274"/>
      <c r="G1263" s="1274"/>
      <c r="H1263" s="1274"/>
      <c r="I1263" s="1275"/>
    </row>
    <row r="1264" spans="1:9" ht="19.25" customHeight="1">
      <c r="A1264" s="1280"/>
      <c r="B1264" s="1274" t="s">
        <v>144</v>
      </c>
      <c r="C1264" s="1274"/>
      <c r="D1264" s="1274" t="str">
        <f>(IF(details!K73="","",details!K73))</f>
        <v/>
      </c>
      <c r="E1264" s="1274"/>
      <c r="F1264" s="1274"/>
      <c r="G1264" s="1274"/>
      <c r="H1264" s="1274"/>
      <c r="I1264" s="1275"/>
    </row>
    <row r="1265" spans="1:9" ht="19.25" customHeight="1">
      <c r="A1265" s="1280"/>
      <c r="B1265" s="1274" t="s">
        <v>145</v>
      </c>
      <c r="C1265" s="1274"/>
      <c r="D1265" s="1274" t="str">
        <f>IF(details!L73="","",details!L73)</f>
        <v/>
      </c>
      <c r="E1265" s="1274"/>
      <c r="F1265" s="1274"/>
      <c r="G1265" s="1274"/>
      <c r="H1265" s="1274"/>
      <c r="I1265" s="1275"/>
    </row>
    <row r="1266" spans="1:9" ht="19.25" customHeight="1">
      <c r="A1266" s="1280"/>
      <c r="B1266" s="1274" t="s">
        <v>146</v>
      </c>
      <c r="C1266" s="1274"/>
      <c r="D1266" s="1278" t="str">
        <f>IF(details!H73="","",details!H73)</f>
        <v/>
      </c>
      <c r="E1266" s="1278"/>
      <c r="F1266" s="1278"/>
      <c r="G1266" s="1278"/>
      <c r="H1266" s="1278"/>
      <c r="I1266" s="1279"/>
    </row>
    <row r="1267" spans="1:9" ht="19.25" customHeight="1">
      <c r="A1267" s="1280"/>
      <c r="B1267" s="1274" t="s">
        <v>147</v>
      </c>
      <c r="C1267" s="1274"/>
      <c r="D1267" s="1274" t="str">
        <f>IF('statement of marks'!I73="","",'statement of marks'!I73)</f>
        <v/>
      </c>
      <c r="E1267" s="1274"/>
      <c r="F1267" s="1274"/>
      <c r="G1267" s="1274"/>
      <c r="H1267" s="1274"/>
      <c r="I1267" s="1275"/>
    </row>
    <row r="1268" spans="1:9" ht="19.25" customHeight="1">
      <c r="A1268" s="1280"/>
      <c r="B1268" s="1274" t="s">
        <v>103</v>
      </c>
      <c r="C1268" s="1274"/>
      <c r="D1268" s="1274" t="str">
        <f>IF(details!M73="","",details!M73)</f>
        <v/>
      </c>
      <c r="E1268" s="1274"/>
      <c r="F1268" s="1274"/>
      <c r="G1268" s="1274"/>
      <c r="H1268" s="1274"/>
      <c r="I1268" s="1275"/>
    </row>
    <row r="1269" spans="1:9" ht="19.25" customHeight="1">
      <c r="A1269" s="1280"/>
      <c r="B1269" s="1273"/>
      <c r="C1269" s="1273"/>
      <c r="D1269" s="63" t="s">
        <v>148</v>
      </c>
      <c r="E1269" s="73" t="str">
        <f>F1259</f>
        <v/>
      </c>
      <c r="F1269" s="1274" t="str">
        <f>IF('statement of marks'!$C$3=8,"esa izkjafHkd f'k{kk ¼d{kk 8 rd½ iw.kZ dj yh gSA","")</f>
        <v/>
      </c>
      <c r="G1269" s="1274"/>
      <c r="H1269" s="1274"/>
      <c r="I1269" s="1275"/>
    </row>
    <row r="1270" spans="1:9" ht="19.25" customHeight="1">
      <c r="A1270" s="1280"/>
      <c r="B1270" s="72" t="s">
        <v>149</v>
      </c>
      <c r="C1270" s="71">
        <f>details!$O$4</f>
        <v>42460</v>
      </c>
      <c r="D1270" s="1277"/>
      <c r="E1270" s="1277"/>
      <c r="F1270" s="1271"/>
      <c r="G1270" s="1271"/>
      <c r="H1270" s="1271"/>
      <c r="I1270" s="1272"/>
    </row>
    <row r="1271" spans="1:9" ht="19.25" customHeight="1">
      <c r="A1271" s="1280"/>
      <c r="B1271" s="64"/>
      <c r="C1271" s="1276" t="s">
        <v>150</v>
      </c>
      <c r="D1271" s="1276"/>
      <c r="E1271" s="1276"/>
      <c r="F1271" s="63"/>
      <c r="G1271" s="1276" t="s">
        <v>152</v>
      </c>
      <c r="H1271" s="1276"/>
      <c r="I1271" s="1286"/>
    </row>
    <row r="1272" spans="1:9" ht="19.25" customHeight="1">
      <c r="A1272" s="1280"/>
      <c r="B1272" s="64"/>
      <c r="C1272" s="62" t="str">
        <f>IF(details!$K$3="B.E.O.","Cykd",IF(details!$K$3="D.E.O.","ftyk",""))</f>
        <v>ftyk</v>
      </c>
      <c r="D1272" s="63" t="s">
        <v>174</v>
      </c>
      <c r="E1272" s="72" t="str">
        <f>IF(details!$M$3="SECONDARY","ek/;fed",IF(details!$M$3="ELEMENTaRY","izkjfEHkd",""))</f>
        <v>ek/;fed</v>
      </c>
      <c r="F1272" s="62" t="s">
        <v>153</v>
      </c>
      <c r="G1272" s="1276" t="str">
        <f>details!$F$4</f>
        <v>Jh jk/ks';ke tk'kh</v>
      </c>
      <c r="H1272" s="1276"/>
      <c r="I1272" s="1286"/>
    </row>
    <row r="1273" spans="1:9" ht="19.25" customHeight="1" thickBot="1">
      <c r="A1273" s="1281"/>
      <c r="B1273" s="66"/>
      <c r="C1273" s="1292" t="s">
        <v>163</v>
      </c>
      <c r="D1273" s="1292"/>
      <c r="E1273" s="1292"/>
      <c r="F1273" s="69" t="s">
        <v>163</v>
      </c>
      <c r="G1273" s="1290"/>
      <c r="H1273" s="1290"/>
      <c r="I1273" s="1291"/>
    </row>
    <row r="1274" spans="1:9" ht="19.25" customHeight="1" thickTop="1">
      <c r="A1274" s="1282" t="s">
        <v>47</v>
      </c>
      <c r="B1274" s="1283"/>
      <c r="C1274" s="1283"/>
      <c r="D1274" s="1283"/>
      <c r="E1274" s="1283"/>
      <c r="F1274" s="1283"/>
      <c r="G1274" s="1283"/>
      <c r="H1274" s="1283"/>
      <c r="I1274" s="1284"/>
    </row>
    <row r="1275" spans="1:9" ht="19.25" customHeight="1">
      <c r="A1275" s="1285" t="str">
        <f>IF(details!$M$3="SECONDARY","¼ek/;fed f'k{kk½",IF(details!$M$3="ELEMENTaRY","¼izkjfEHkd f'k{kk½"))</f>
        <v>¼ek/;fed f'k{kk½</v>
      </c>
      <c r="B1275" s="1276"/>
      <c r="C1275" s="1276"/>
      <c r="D1275" s="1276"/>
      <c r="E1275" s="1276"/>
      <c r="F1275" s="1276"/>
      <c r="G1275" s="1276"/>
      <c r="H1275" s="1276"/>
      <c r="I1275" s="1286"/>
    </row>
    <row r="1276" spans="1:9" ht="19.25" customHeight="1">
      <c r="A1276" s="1287" t="s">
        <v>139</v>
      </c>
      <c r="B1276" s="1288"/>
      <c r="C1276" s="1288"/>
      <c r="D1276" s="1288"/>
      <c r="E1276" s="1288"/>
      <c r="F1276" s="1288"/>
      <c r="G1276" s="1288"/>
      <c r="H1276" s="1288"/>
      <c r="I1276" s="1289"/>
    </row>
    <row r="1277" spans="1:9" ht="19.25" customHeight="1">
      <c r="A1277" s="1285" t="s">
        <v>140</v>
      </c>
      <c r="B1277" s="1276"/>
      <c r="C1277" s="1276"/>
      <c r="D1277" s="1276"/>
      <c r="E1277" s="1276"/>
      <c r="F1277" s="1276"/>
      <c r="G1277" s="1276"/>
      <c r="H1277" s="1276"/>
      <c r="I1277" s="1286"/>
    </row>
    <row r="1278" spans="1:9" ht="19.25" customHeight="1">
      <c r="A1278" s="68"/>
      <c r="B1278" s="1276"/>
      <c r="C1278" s="1276"/>
      <c r="D1278" s="1276"/>
      <c r="E1278" s="62" t="s">
        <v>162</v>
      </c>
      <c r="F1278" s="75" t="str">
        <f>IF(AND('statement of marks'!$C$3=8,'statement of marks'!HD7="mRrh.kZ"),'statement of marks'!$H$3,"")</f>
        <v/>
      </c>
      <c r="G1278" s="1276"/>
      <c r="H1278" s="1276"/>
      <c r="I1278" s="1286"/>
    </row>
    <row r="1279" spans="1:9" ht="19.25" customHeight="1">
      <c r="A1279" s="1280"/>
      <c r="B1279" s="72" t="s">
        <v>154</v>
      </c>
      <c r="C1279" s="72" t="s">
        <v>141</v>
      </c>
      <c r="D1279" s="1274" t="s">
        <v>158</v>
      </c>
      <c r="E1279" s="1274"/>
      <c r="F1279" s="1274"/>
      <c r="G1279" s="234" t="s">
        <v>175</v>
      </c>
      <c r="H1279" s="234" t="s">
        <v>159</v>
      </c>
      <c r="I1279" s="237" t="str">
        <f>'statement of marks'!$J$3</f>
        <v xml:space="preserve">fo|ky; dk Mk;l dksM+ </v>
      </c>
    </row>
    <row r="1280" spans="1:9" ht="19.25" customHeight="1">
      <c r="A1280" s="1280"/>
      <c r="B1280" s="63" t="str">
        <f>details!$I$3</f>
        <v>fpRrkSM+x&lt;+</v>
      </c>
      <c r="C1280" s="63" t="str">
        <f>details!$F$3</f>
        <v>fuEckgsM+k</v>
      </c>
      <c r="D1280" s="1274" t="str">
        <f>details!$A$1</f>
        <v>jk- ck- ek/;fed fo|ky; uohu] fuEckgsM+k</v>
      </c>
      <c r="E1280" s="1274"/>
      <c r="F1280" s="1274"/>
      <c r="G1280" s="73" t="str">
        <f>IF(details!F74="","",details!F74)</f>
        <v/>
      </c>
      <c r="H1280" s="73" t="str">
        <f>IF(details!D74="","",details!D74)</f>
        <v/>
      </c>
      <c r="I1280" s="74" t="str">
        <f>details!$K$1</f>
        <v xml:space="preserve">08291009401   </v>
      </c>
    </row>
    <row r="1281" spans="1:9" ht="19.25" customHeight="1">
      <c r="A1281" s="1280"/>
      <c r="B1281" s="1274" t="s">
        <v>142</v>
      </c>
      <c r="C1281" s="1274"/>
      <c r="D1281" s="1274"/>
      <c r="E1281" s="1274"/>
      <c r="F1281" s="1274"/>
      <c r="G1281" s="1274"/>
      <c r="H1281" s="1274"/>
      <c r="I1281" s="1275"/>
    </row>
    <row r="1282" spans="1:9" ht="19.25" customHeight="1">
      <c r="A1282" s="1280"/>
      <c r="B1282" s="1274" t="s">
        <v>143</v>
      </c>
      <c r="C1282" s="1274"/>
      <c r="D1282" s="1274" t="str">
        <f>IF(details!J74="","",details!J74)</f>
        <v/>
      </c>
      <c r="E1282" s="1274"/>
      <c r="F1282" s="1274"/>
      <c r="G1282" s="1274"/>
      <c r="H1282" s="1274"/>
      <c r="I1282" s="1275"/>
    </row>
    <row r="1283" spans="1:9" ht="19.25" customHeight="1">
      <c r="A1283" s="1280"/>
      <c r="B1283" s="1274" t="s">
        <v>144</v>
      </c>
      <c r="C1283" s="1274"/>
      <c r="D1283" s="1274" t="str">
        <f>(IF(details!K74="","",details!K74))</f>
        <v/>
      </c>
      <c r="E1283" s="1274"/>
      <c r="F1283" s="1274"/>
      <c r="G1283" s="1274"/>
      <c r="H1283" s="1274"/>
      <c r="I1283" s="1275"/>
    </row>
    <row r="1284" spans="1:9" ht="19.25" customHeight="1">
      <c r="A1284" s="1280"/>
      <c r="B1284" s="1274" t="s">
        <v>145</v>
      </c>
      <c r="C1284" s="1274"/>
      <c r="D1284" s="1274" t="str">
        <f>IF(details!L74="","",details!L74)</f>
        <v/>
      </c>
      <c r="E1284" s="1274"/>
      <c r="F1284" s="1274"/>
      <c r="G1284" s="1274"/>
      <c r="H1284" s="1274"/>
      <c r="I1284" s="1275"/>
    </row>
    <row r="1285" spans="1:9" ht="19.25" customHeight="1">
      <c r="A1285" s="1280"/>
      <c r="B1285" s="1274" t="s">
        <v>146</v>
      </c>
      <c r="C1285" s="1274"/>
      <c r="D1285" s="1278" t="str">
        <f>IF(details!H74="","",details!H74)</f>
        <v/>
      </c>
      <c r="E1285" s="1278"/>
      <c r="F1285" s="1278"/>
      <c r="G1285" s="1278"/>
      <c r="H1285" s="1278"/>
      <c r="I1285" s="1279"/>
    </row>
    <row r="1286" spans="1:9" ht="19.25" customHeight="1">
      <c r="A1286" s="1280"/>
      <c r="B1286" s="1274" t="s">
        <v>147</v>
      </c>
      <c r="C1286" s="1274"/>
      <c r="D1286" s="1274" t="str">
        <f>IF('statement of marks'!I74="","",'statement of marks'!I74)</f>
        <v/>
      </c>
      <c r="E1286" s="1274"/>
      <c r="F1286" s="1274"/>
      <c r="G1286" s="1274"/>
      <c r="H1286" s="1274"/>
      <c r="I1286" s="1275"/>
    </row>
    <row r="1287" spans="1:9" ht="19.25" customHeight="1">
      <c r="A1287" s="1280"/>
      <c r="B1287" s="1274" t="s">
        <v>103</v>
      </c>
      <c r="C1287" s="1274"/>
      <c r="D1287" s="1274" t="str">
        <f>IF(details!M74="","",details!M74)</f>
        <v/>
      </c>
      <c r="E1287" s="1274"/>
      <c r="F1287" s="1274"/>
      <c r="G1287" s="1274"/>
      <c r="H1287" s="1274"/>
      <c r="I1287" s="1275"/>
    </row>
    <row r="1288" spans="1:9" ht="19.25" customHeight="1">
      <c r="A1288" s="1280"/>
      <c r="B1288" s="1273"/>
      <c r="C1288" s="1273"/>
      <c r="D1288" s="63" t="s">
        <v>148</v>
      </c>
      <c r="E1288" s="73" t="str">
        <f>F1278</f>
        <v/>
      </c>
      <c r="F1288" s="1274" t="str">
        <f>IF('statement of marks'!$C$3=8,"esa izkjafHkd f'k{kk ¼d{kk 8 rd½ iw.kZ dj yh gSA","")</f>
        <v/>
      </c>
      <c r="G1288" s="1274"/>
      <c r="H1288" s="1274"/>
      <c r="I1288" s="1275"/>
    </row>
    <row r="1289" spans="1:9" ht="19.25" customHeight="1">
      <c r="A1289" s="1280"/>
      <c r="B1289" s="72" t="s">
        <v>149</v>
      </c>
      <c r="C1289" s="71">
        <f>details!$O$4</f>
        <v>42460</v>
      </c>
      <c r="D1289" s="1277"/>
      <c r="E1289" s="1277"/>
      <c r="F1289" s="1271"/>
      <c r="G1289" s="1271"/>
      <c r="H1289" s="1271"/>
      <c r="I1289" s="1272"/>
    </row>
    <row r="1290" spans="1:9" ht="19.25" customHeight="1">
      <c r="A1290" s="1280"/>
      <c r="B1290" s="64"/>
      <c r="C1290" s="1276" t="s">
        <v>150</v>
      </c>
      <c r="D1290" s="1276"/>
      <c r="E1290" s="1276"/>
      <c r="F1290" s="63"/>
      <c r="G1290" s="1276" t="s">
        <v>152</v>
      </c>
      <c r="H1290" s="1276"/>
      <c r="I1290" s="1286"/>
    </row>
    <row r="1291" spans="1:9" ht="19.25" customHeight="1">
      <c r="A1291" s="1280"/>
      <c r="B1291" s="64"/>
      <c r="C1291" s="62" t="str">
        <f>IF(details!$K$3="B.E.O.","Cykd",IF(details!$K$3="D.E.O.","ftyk",""))</f>
        <v>ftyk</v>
      </c>
      <c r="D1291" s="63" t="s">
        <v>174</v>
      </c>
      <c r="E1291" s="72" t="str">
        <f>IF(details!$M$3="SECONDARY","ek/;fed",IF(details!$M$3="ELEMENTaRY","izkjfEHkd",""))</f>
        <v>ek/;fed</v>
      </c>
      <c r="F1291" s="62" t="s">
        <v>153</v>
      </c>
      <c r="G1291" s="1276" t="str">
        <f>details!$F$4</f>
        <v>Jh jk/ks';ke tk'kh</v>
      </c>
      <c r="H1291" s="1276"/>
      <c r="I1291" s="1286"/>
    </row>
    <row r="1292" spans="1:9" ht="19.25" customHeight="1" thickBot="1">
      <c r="A1292" s="1281"/>
      <c r="B1292" s="66"/>
      <c r="C1292" s="1292" t="s">
        <v>163</v>
      </c>
      <c r="D1292" s="1292"/>
      <c r="E1292" s="1292"/>
      <c r="F1292" s="69" t="s">
        <v>163</v>
      </c>
      <c r="G1292" s="1290"/>
      <c r="H1292" s="1290"/>
      <c r="I1292" s="1291"/>
    </row>
    <row r="1293" spans="1:9" ht="19.25" customHeight="1" thickTop="1">
      <c r="A1293" s="1282" t="s">
        <v>47</v>
      </c>
      <c r="B1293" s="1283"/>
      <c r="C1293" s="1283"/>
      <c r="D1293" s="1283"/>
      <c r="E1293" s="1283"/>
      <c r="F1293" s="1283"/>
      <c r="G1293" s="1283"/>
      <c r="H1293" s="1283"/>
      <c r="I1293" s="1284"/>
    </row>
    <row r="1294" spans="1:9" ht="19.25" customHeight="1">
      <c r="A1294" s="1285" t="str">
        <f>IF(details!$M$3="SECONDARY","¼ek/;fed f'k{kk½",IF(details!$M$3="ELEMENTaRY","¼izkjfEHkd f'k{kk½"))</f>
        <v>¼ek/;fed f'k{kk½</v>
      </c>
      <c r="B1294" s="1276"/>
      <c r="C1294" s="1276"/>
      <c r="D1294" s="1276"/>
      <c r="E1294" s="1276"/>
      <c r="F1294" s="1276"/>
      <c r="G1294" s="1276"/>
      <c r="H1294" s="1276"/>
      <c r="I1294" s="1286"/>
    </row>
    <row r="1295" spans="1:9" ht="19.25" customHeight="1">
      <c r="A1295" s="1287" t="s">
        <v>139</v>
      </c>
      <c r="B1295" s="1288"/>
      <c r="C1295" s="1288"/>
      <c r="D1295" s="1288"/>
      <c r="E1295" s="1288"/>
      <c r="F1295" s="1288"/>
      <c r="G1295" s="1288"/>
      <c r="H1295" s="1288"/>
      <c r="I1295" s="1289"/>
    </row>
    <row r="1296" spans="1:9" ht="19.25" customHeight="1">
      <c r="A1296" s="1285" t="s">
        <v>140</v>
      </c>
      <c r="B1296" s="1276"/>
      <c r="C1296" s="1276"/>
      <c r="D1296" s="1276"/>
      <c r="E1296" s="1276"/>
      <c r="F1296" s="1276"/>
      <c r="G1296" s="1276"/>
      <c r="H1296" s="1276"/>
      <c r="I1296" s="1286"/>
    </row>
    <row r="1297" spans="1:9" ht="19.25" customHeight="1">
      <c r="A1297" s="68"/>
      <c r="B1297" s="1276"/>
      <c r="C1297" s="1276"/>
      <c r="D1297" s="1276"/>
      <c r="E1297" s="62" t="s">
        <v>162</v>
      </c>
      <c r="F1297" s="75" t="str">
        <f>IF(AND('statement of marks'!$C$3=8,'statement of marks'!HD7="mRrh.kZ"),'statement of marks'!$H$3,"")</f>
        <v/>
      </c>
      <c r="G1297" s="1276"/>
      <c r="H1297" s="1276"/>
      <c r="I1297" s="1286"/>
    </row>
    <row r="1298" spans="1:9" ht="19.25" customHeight="1">
      <c r="A1298" s="1280"/>
      <c r="B1298" s="72" t="s">
        <v>154</v>
      </c>
      <c r="C1298" s="72" t="s">
        <v>141</v>
      </c>
      <c r="D1298" s="1274" t="s">
        <v>158</v>
      </c>
      <c r="E1298" s="1274"/>
      <c r="F1298" s="1274"/>
      <c r="G1298" s="234" t="s">
        <v>175</v>
      </c>
      <c r="H1298" s="234" t="s">
        <v>159</v>
      </c>
      <c r="I1298" s="237" t="str">
        <f>'statement of marks'!$J$3</f>
        <v xml:space="preserve">fo|ky; dk Mk;l dksM+ </v>
      </c>
    </row>
    <row r="1299" spans="1:9" ht="19.25" customHeight="1">
      <c r="A1299" s="1280"/>
      <c r="B1299" s="63" t="str">
        <f>details!$I$3</f>
        <v>fpRrkSM+x&lt;+</v>
      </c>
      <c r="C1299" s="63" t="str">
        <f>details!$F$3</f>
        <v>fuEckgsM+k</v>
      </c>
      <c r="D1299" s="1274" t="str">
        <f>details!$A$1</f>
        <v>jk- ck- ek/;fed fo|ky; uohu] fuEckgsM+k</v>
      </c>
      <c r="E1299" s="1274"/>
      <c r="F1299" s="1274"/>
      <c r="G1299" s="73" t="str">
        <f>IF(details!F75="","",details!F75)</f>
        <v/>
      </c>
      <c r="H1299" s="73" t="str">
        <f>IF(details!D75="","",details!D75)</f>
        <v/>
      </c>
      <c r="I1299" s="74" t="str">
        <f>details!$K$1</f>
        <v xml:space="preserve">08291009401   </v>
      </c>
    </row>
    <row r="1300" spans="1:9" ht="19.25" customHeight="1">
      <c r="A1300" s="1280"/>
      <c r="B1300" s="1274" t="s">
        <v>142</v>
      </c>
      <c r="C1300" s="1274"/>
      <c r="D1300" s="1274"/>
      <c r="E1300" s="1274"/>
      <c r="F1300" s="1274"/>
      <c r="G1300" s="1274"/>
      <c r="H1300" s="1274"/>
      <c r="I1300" s="1275"/>
    </row>
    <row r="1301" spans="1:9" ht="19.25" customHeight="1">
      <c r="A1301" s="1280"/>
      <c r="B1301" s="1274" t="s">
        <v>143</v>
      </c>
      <c r="C1301" s="1274"/>
      <c r="D1301" s="1274" t="str">
        <f>IF(details!J75="","",details!J75)</f>
        <v/>
      </c>
      <c r="E1301" s="1274"/>
      <c r="F1301" s="1274"/>
      <c r="G1301" s="1274"/>
      <c r="H1301" s="1274"/>
      <c r="I1301" s="1275"/>
    </row>
    <row r="1302" spans="1:9" ht="19.25" customHeight="1">
      <c r="A1302" s="1280"/>
      <c r="B1302" s="1274" t="s">
        <v>144</v>
      </c>
      <c r="C1302" s="1274"/>
      <c r="D1302" s="1274" t="str">
        <f>(IF(details!K75="","",details!K75))</f>
        <v/>
      </c>
      <c r="E1302" s="1274"/>
      <c r="F1302" s="1274"/>
      <c r="G1302" s="1274"/>
      <c r="H1302" s="1274"/>
      <c r="I1302" s="1275"/>
    </row>
    <row r="1303" spans="1:9" ht="19.25" customHeight="1">
      <c r="A1303" s="1280"/>
      <c r="B1303" s="1274" t="s">
        <v>145</v>
      </c>
      <c r="C1303" s="1274"/>
      <c r="D1303" s="1274" t="str">
        <f>IF(details!L75="","",details!L75)</f>
        <v/>
      </c>
      <c r="E1303" s="1274"/>
      <c r="F1303" s="1274"/>
      <c r="G1303" s="1274"/>
      <c r="H1303" s="1274"/>
      <c r="I1303" s="1275"/>
    </row>
    <row r="1304" spans="1:9" ht="19.25" customHeight="1">
      <c r="A1304" s="1280"/>
      <c r="B1304" s="1274" t="s">
        <v>146</v>
      </c>
      <c r="C1304" s="1274"/>
      <c r="D1304" s="1278" t="str">
        <f>IF(details!H75="","",details!H75)</f>
        <v/>
      </c>
      <c r="E1304" s="1278"/>
      <c r="F1304" s="1278"/>
      <c r="G1304" s="1278"/>
      <c r="H1304" s="1278"/>
      <c r="I1304" s="1279"/>
    </row>
    <row r="1305" spans="1:9" ht="19.25" customHeight="1">
      <c r="A1305" s="1280"/>
      <c r="B1305" s="1274" t="s">
        <v>147</v>
      </c>
      <c r="C1305" s="1274"/>
      <c r="D1305" s="1274" t="str">
        <f>IF('statement of marks'!I75="","",'statement of marks'!I75)</f>
        <v/>
      </c>
      <c r="E1305" s="1274"/>
      <c r="F1305" s="1274"/>
      <c r="G1305" s="1274"/>
      <c r="H1305" s="1274"/>
      <c r="I1305" s="1275"/>
    </row>
    <row r="1306" spans="1:9" ht="19.25" customHeight="1">
      <c r="A1306" s="1280"/>
      <c r="B1306" s="1274" t="s">
        <v>103</v>
      </c>
      <c r="C1306" s="1274"/>
      <c r="D1306" s="1274" t="str">
        <f>IF(details!M75="","",details!M75)</f>
        <v/>
      </c>
      <c r="E1306" s="1274"/>
      <c r="F1306" s="1274"/>
      <c r="G1306" s="1274"/>
      <c r="H1306" s="1274"/>
      <c r="I1306" s="1275"/>
    </row>
    <row r="1307" spans="1:9" ht="19.25" customHeight="1">
      <c r="A1307" s="1280"/>
      <c r="B1307" s="1273"/>
      <c r="C1307" s="1273"/>
      <c r="D1307" s="63" t="s">
        <v>148</v>
      </c>
      <c r="E1307" s="73" t="str">
        <f>F1297</f>
        <v/>
      </c>
      <c r="F1307" s="1274" t="str">
        <f>IF('statement of marks'!$C$3=8,"esa izkjafHkd f'k{kk ¼d{kk 8 rd½ iw.kZ dj yh gSA","")</f>
        <v/>
      </c>
      <c r="G1307" s="1274"/>
      <c r="H1307" s="1274"/>
      <c r="I1307" s="1275"/>
    </row>
    <row r="1308" spans="1:9" ht="19.25" customHeight="1">
      <c r="A1308" s="1280"/>
      <c r="B1308" s="72" t="s">
        <v>149</v>
      </c>
      <c r="C1308" s="71">
        <f>details!$O$4</f>
        <v>42460</v>
      </c>
      <c r="D1308" s="1277"/>
      <c r="E1308" s="1277"/>
      <c r="F1308" s="1271"/>
      <c r="G1308" s="1271"/>
      <c r="H1308" s="1271"/>
      <c r="I1308" s="1272"/>
    </row>
    <row r="1309" spans="1:9" ht="19.25" customHeight="1">
      <c r="A1309" s="1280"/>
      <c r="B1309" s="64"/>
      <c r="C1309" s="1276" t="s">
        <v>150</v>
      </c>
      <c r="D1309" s="1276"/>
      <c r="E1309" s="1276"/>
      <c r="F1309" s="63"/>
      <c r="G1309" s="1276" t="s">
        <v>152</v>
      </c>
      <c r="H1309" s="1276"/>
      <c r="I1309" s="1286"/>
    </row>
    <row r="1310" spans="1:9" ht="19.25" customHeight="1">
      <c r="A1310" s="1280"/>
      <c r="B1310" s="64"/>
      <c r="C1310" s="62" t="str">
        <f>IF(details!$K$3="B.E.O.","Cykd",IF(details!$K$3="D.E.O.","ftyk",""))</f>
        <v>ftyk</v>
      </c>
      <c r="D1310" s="63" t="s">
        <v>174</v>
      </c>
      <c r="E1310" s="72" t="str">
        <f>IF(details!$M$3="SECONDARY","ek/;fed",IF(details!$M$3="ELEMENTaRY","izkjfEHkd",""))</f>
        <v>ek/;fed</v>
      </c>
      <c r="F1310" s="62" t="s">
        <v>153</v>
      </c>
      <c r="G1310" s="1276" t="str">
        <f>details!$F$4</f>
        <v>Jh jk/ks';ke tk'kh</v>
      </c>
      <c r="H1310" s="1276"/>
      <c r="I1310" s="1286"/>
    </row>
    <row r="1311" spans="1:9" ht="19.25" customHeight="1" thickBot="1">
      <c r="A1311" s="1281"/>
      <c r="B1311" s="66"/>
      <c r="C1311" s="1292" t="s">
        <v>163</v>
      </c>
      <c r="D1311" s="1292"/>
      <c r="E1311" s="1292"/>
      <c r="F1311" s="69" t="s">
        <v>163</v>
      </c>
      <c r="G1311" s="1290"/>
      <c r="H1311" s="1290"/>
      <c r="I1311" s="1291"/>
    </row>
    <row r="1312" spans="1:9" ht="19.25" customHeight="1" thickTop="1">
      <c r="A1312" s="1282" t="s">
        <v>47</v>
      </c>
      <c r="B1312" s="1283"/>
      <c r="C1312" s="1283"/>
      <c r="D1312" s="1283"/>
      <c r="E1312" s="1283"/>
      <c r="F1312" s="1283"/>
      <c r="G1312" s="1283"/>
      <c r="H1312" s="1283"/>
      <c r="I1312" s="1284"/>
    </row>
    <row r="1313" spans="1:9" ht="19.25" customHeight="1">
      <c r="A1313" s="1285" t="str">
        <f>IF(details!$M$3="SECONDARY","¼ek/;fed f'k{kk½",IF(details!$M$3="ELEMENTaRY","¼izkjfEHkd f'k{kk½"))</f>
        <v>¼ek/;fed f'k{kk½</v>
      </c>
      <c r="B1313" s="1276"/>
      <c r="C1313" s="1276"/>
      <c r="D1313" s="1276"/>
      <c r="E1313" s="1276"/>
      <c r="F1313" s="1276"/>
      <c r="G1313" s="1276"/>
      <c r="H1313" s="1276"/>
      <c r="I1313" s="1286"/>
    </row>
    <row r="1314" spans="1:9" ht="19.25" customHeight="1">
      <c r="A1314" s="1287" t="s">
        <v>139</v>
      </c>
      <c r="B1314" s="1288"/>
      <c r="C1314" s="1288"/>
      <c r="D1314" s="1288"/>
      <c r="E1314" s="1288"/>
      <c r="F1314" s="1288"/>
      <c r="G1314" s="1288"/>
      <c r="H1314" s="1288"/>
      <c r="I1314" s="1289"/>
    </row>
    <row r="1315" spans="1:9" ht="19.25" customHeight="1">
      <c r="A1315" s="1285" t="s">
        <v>140</v>
      </c>
      <c r="B1315" s="1276"/>
      <c r="C1315" s="1276"/>
      <c r="D1315" s="1276"/>
      <c r="E1315" s="1276"/>
      <c r="F1315" s="1276"/>
      <c r="G1315" s="1276"/>
      <c r="H1315" s="1276"/>
      <c r="I1315" s="1286"/>
    </row>
    <row r="1316" spans="1:9" ht="19.25" customHeight="1">
      <c r="A1316" s="68"/>
      <c r="B1316" s="1276"/>
      <c r="C1316" s="1276"/>
      <c r="D1316" s="1276"/>
      <c r="E1316" s="62" t="s">
        <v>162</v>
      </c>
      <c r="F1316" s="75" t="str">
        <f>IF(AND('statement of marks'!$C$3=8,'statement of marks'!HD7="mRrh.kZ"),'statement of marks'!$H$3,"")</f>
        <v/>
      </c>
      <c r="G1316" s="1276"/>
      <c r="H1316" s="1276"/>
      <c r="I1316" s="1286"/>
    </row>
    <row r="1317" spans="1:9" ht="19.25" customHeight="1">
      <c r="A1317" s="1280"/>
      <c r="B1317" s="72" t="s">
        <v>154</v>
      </c>
      <c r="C1317" s="72" t="s">
        <v>141</v>
      </c>
      <c r="D1317" s="1274" t="s">
        <v>158</v>
      </c>
      <c r="E1317" s="1274"/>
      <c r="F1317" s="1274"/>
      <c r="G1317" s="234" t="s">
        <v>175</v>
      </c>
      <c r="H1317" s="234" t="s">
        <v>159</v>
      </c>
      <c r="I1317" s="237" t="str">
        <f>'statement of marks'!$J$3</f>
        <v xml:space="preserve">fo|ky; dk Mk;l dksM+ </v>
      </c>
    </row>
    <row r="1318" spans="1:9" ht="19.25" customHeight="1">
      <c r="A1318" s="1280"/>
      <c r="B1318" s="63" t="str">
        <f>details!$I$3</f>
        <v>fpRrkSM+x&lt;+</v>
      </c>
      <c r="C1318" s="63" t="str">
        <f>details!$F$3</f>
        <v>fuEckgsM+k</v>
      </c>
      <c r="D1318" s="1274" t="str">
        <f>details!$A$1</f>
        <v>jk- ck- ek/;fed fo|ky; uohu] fuEckgsM+k</v>
      </c>
      <c r="E1318" s="1274"/>
      <c r="F1318" s="1274"/>
      <c r="G1318" s="73" t="str">
        <f>IF(details!F76="","",details!F76)</f>
        <v/>
      </c>
      <c r="H1318" s="73" t="str">
        <f>IF(details!D76="","",details!D76)</f>
        <v/>
      </c>
      <c r="I1318" s="74" t="str">
        <f>details!$K$1</f>
        <v xml:space="preserve">08291009401   </v>
      </c>
    </row>
    <row r="1319" spans="1:9" ht="19.25" customHeight="1">
      <c r="A1319" s="1280"/>
      <c r="B1319" s="1274" t="s">
        <v>142</v>
      </c>
      <c r="C1319" s="1274"/>
      <c r="D1319" s="1274"/>
      <c r="E1319" s="1274"/>
      <c r="F1319" s="1274"/>
      <c r="G1319" s="1274"/>
      <c r="H1319" s="1274"/>
      <c r="I1319" s="1275"/>
    </row>
    <row r="1320" spans="1:9" ht="19.25" customHeight="1">
      <c r="A1320" s="1280"/>
      <c r="B1320" s="1274" t="s">
        <v>143</v>
      </c>
      <c r="C1320" s="1274"/>
      <c r="D1320" s="1274" t="str">
        <f>IF(details!J76="","",details!J76)</f>
        <v/>
      </c>
      <c r="E1320" s="1274"/>
      <c r="F1320" s="1274"/>
      <c r="G1320" s="1274"/>
      <c r="H1320" s="1274"/>
      <c r="I1320" s="1275"/>
    </row>
    <row r="1321" spans="1:9" ht="19.25" customHeight="1">
      <c r="A1321" s="1280"/>
      <c r="B1321" s="1274" t="s">
        <v>144</v>
      </c>
      <c r="C1321" s="1274"/>
      <c r="D1321" s="1274" t="str">
        <f>(IF(details!K76="","",details!K76))</f>
        <v/>
      </c>
      <c r="E1321" s="1274"/>
      <c r="F1321" s="1274"/>
      <c r="G1321" s="1274"/>
      <c r="H1321" s="1274"/>
      <c r="I1321" s="1275"/>
    </row>
    <row r="1322" spans="1:9" ht="19.25" customHeight="1">
      <c r="A1322" s="1280"/>
      <c r="B1322" s="1274" t="s">
        <v>145</v>
      </c>
      <c r="C1322" s="1274"/>
      <c r="D1322" s="1274" t="str">
        <f>IF(details!L76="","",details!L76)</f>
        <v/>
      </c>
      <c r="E1322" s="1274"/>
      <c r="F1322" s="1274"/>
      <c r="G1322" s="1274"/>
      <c r="H1322" s="1274"/>
      <c r="I1322" s="1275"/>
    </row>
    <row r="1323" spans="1:9" ht="19.25" customHeight="1">
      <c r="A1323" s="1280"/>
      <c r="B1323" s="1274" t="s">
        <v>146</v>
      </c>
      <c r="C1323" s="1274"/>
      <c r="D1323" s="1278" t="str">
        <f>IF(details!H76="","",details!H76)</f>
        <v/>
      </c>
      <c r="E1323" s="1278"/>
      <c r="F1323" s="1278"/>
      <c r="G1323" s="1278"/>
      <c r="H1323" s="1278"/>
      <c r="I1323" s="1279"/>
    </row>
    <row r="1324" spans="1:9" ht="19.25" customHeight="1">
      <c r="A1324" s="1280"/>
      <c r="B1324" s="1274" t="s">
        <v>147</v>
      </c>
      <c r="C1324" s="1274"/>
      <c r="D1324" s="1274" t="str">
        <f>IF('statement of marks'!I76="","",'statement of marks'!I76)</f>
        <v/>
      </c>
      <c r="E1324" s="1274"/>
      <c r="F1324" s="1274"/>
      <c r="G1324" s="1274"/>
      <c r="H1324" s="1274"/>
      <c r="I1324" s="1275"/>
    </row>
    <row r="1325" spans="1:9" ht="19.25" customHeight="1">
      <c r="A1325" s="1280"/>
      <c r="B1325" s="1274" t="s">
        <v>103</v>
      </c>
      <c r="C1325" s="1274"/>
      <c r="D1325" s="1274" t="str">
        <f>IF(details!M76="","",details!M76)</f>
        <v/>
      </c>
      <c r="E1325" s="1274"/>
      <c r="F1325" s="1274"/>
      <c r="G1325" s="1274"/>
      <c r="H1325" s="1274"/>
      <c r="I1325" s="1275"/>
    </row>
    <row r="1326" spans="1:9" ht="19.25" customHeight="1">
      <c r="A1326" s="1280"/>
      <c r="B1326" s="1273"/>
      <c r="C1326" s="1273"/>
      <c r="D1326" s="63" t="s">
        <v>148</v>
      </c>
      <c r="E1326" s="73" t="str">
        <f>F1316</f>
        <v/>
      </c>
      <c r="F1326" s="1274" t="str">
        <f>IF('statement of marks'!$C$3=8,"esa izkjafHkd f'k{kk ¼d{kk 8 rd½ iw.kZ dj yh gSA","")</f>
        <v/>
      </c>
      <c r="G1326" s="1274"/>
      <c r="H1326" s="1274"/>
      <c r="I1326" s="1275"/>
    </row>
    <row r="1327" spans="1:9" ht="19.25" customHeight="1">
      <c r="A1327" s="1280"/>
      <c r="B1327" s="72" t="s">
        <v>149</v>
      </c>
      <c r="C1327" s="71">
        <f>details!$O$4</f>
        <v>42460</v>
      </c>
      <c r="D1327" s="1277"/>
      <c r="E1327" s="1277"/>
      <c r="F1327" s="1271"/>
      <c r="G1327" s="1271"/>
      <c r="H1327" s="1271"/>
      <c r="I1327" s="1272"/>
    </row>
    <row r="1328" spans="1:9" ht="19.25" customHeight="1">
      <c r="A1328" s="1280"/>
      <c r="B1328" s="64"/>
      <c r="C1328" s="1276" t="s">
        <v>150</v>
      </c>
      <c r="D1328" s="1276"/>
      <c r="E1328" s="1276"/>
      <c r="F1328" s="63"/>
      <c r="G1328" s="1276" t="s">
        <v>152</v>
      </c>
      <c r="H1328" s="1276"/>
      <c r="I1328" s="1286"/>
    </row>
    <row r="1329" spans="1:9" ht="19.25" customHeight="1">
      <c r="A1329" s="1280"/>
      <c r="B1329" s="64"/>
      <c r="C1329" s="62" t="str">
        <f>IF(details!$K$3="B.E.O.","Cykd",IF(details!$K$3="D.E.O.","ftyk",""))</f>
        <v>ftyk</v>
      </c>
      <c r="D1329" s="63" t="s">
        <v>174</v>
      </c>
      <c r="E1329" s="72" t="str">
        <f>IF(details!$M$3="SECONDARY","ek/;fed",IF(details!$M$3="ELEMENTaRY","izkjfEHkd",""))</f>
        <v>ek/;fed</v>
      </c>
      <c r="F1329" s="62" t="s">
        <v>153</v>
      </c>
      <c r="G1329" s="1276" t="str">
        <f>details!$F$4</f>
        <v>Jh jk/ks';ke tk'kh</v>
      </c>
      <c r="H1329" s="1276"/>
      <c r="I1329" s="1286"/>
    </row>
    <row r="1330" spans="1:9" ht="19.25" customHeight="1" thickBot="1">
      <c r="A1330" s="1281"/>
      <c r="B1330" s="66"/>
      <c r="C1330" s="1292" t="s">
        <v>163</v>
      </c>
      <c r="D1330" s="1292"/>
      <c r="E1330" s="1292"/>
      <c r="F1330" s="69" t="s">
        <v>163</v>
      </c>
      <c r="G1330" s="1290"/>
      <c r="H1330" s="1290"/>
      <c r="I1330" s="1291"/>
    </row>
    <row r="1331" spans="1:9" ht="19.25" customHeight="1" thickTop="1">
      <c r="A1331" s="1282" t="s">
        <v>47</v>
      </c>
      <c r="B1331" s="1283"/>
      <c r="C1331" s="1283"/>
      <c r="D1331" s="1283"/>
      <c r="E1331" s="1283"/>
      <c r="F1331" s="1283"/>
      <c r="G1331" s="1283"/>
      <c r="H1331" s="1283"/>
      <c r="I1331" s="1284"/>
    </row>
    <row r="1332" spans="1:9" ht="19.25" customHeight="1">
      <c r="A1332" s="1285" t="str">
        <f>IF(details!$M$3="SECONDARY","¼ek/;fed f'k{kk½",IF(details!$M$3="ELEMENTaRY","¼izkjfEHkd f'k{kk½"))</f>
        <v>¼ek/;fed f'k{kk½</v>
      </c>
      <c r="B1332" s="1276"/>
      <c r="C1332" s="1276"/>
      <c r="D1332" s="1276"/>
      <c r="E1332" s="1276"/>
      <c r="F1332" s="1276"/>
      <c r="G1332" s="1276"/>
      <c r="H1332" s="1276"/>
      <c r="I1332" s="1286"/>
    </row>
    <row r="1333" spans="1:9" ht="19.25" customHeight="1">
      <c r="A1333" s="1287" t="s">
        <v>139</v>
      </c>
      <c r="B1333" s="1288"/>
      <c r="C1333" s="1288"/>
      <c r="D1333" s="1288"/>
      <c r="E1333" s="1288"/>
      <c r="F1333" s="1288"/>
      <c r="G1333" s="1288"/>
      <c r="H1333" s="1288"/>
      <c r="I1333" s="1289"/>
    </row>
    <row r="1334" spans="1:9" ht="19.25" customHeight="1">
      <c r="A1334" s="1285" t="s">
        <v>140</v>
      </c>
      <c r="B1334" s="1276"/>
      <c r="C1334" s="1276"/>
      <c r="D1334" s="1276"/>
      <c r="E1334" s="1276"/>
      <c r="F1334" s="1276"/>
      <c r="G1334" s="1276"/>
      <c r="H1334" s="1276"/>
      <c r="I1334" s="1286"/>
    </row>
    <row r="1335" spans="1:9" ht="19.25" customHeight="1">
      <c r="A1335" s="68"/>
      <c r="B1335" s="1276"/>
      <c r="C1335" s="1276"/>
      <c r="D1335" s="1276"/>
      <c r="E1335" s="62" t="s">
        <v>162</v>
      </c>
      <c r="F1335" s="75" t="str">
        <f>IF(AND('statement of marks'!$C$3=8,'statement of marks'!HD7="mRrh.kZ"),'statement of marks'!$H$3,"")</f>
        <v/>
      </c>
      <c r="G1335" s="1276"/>
      <c r="H1335" s="1276"/>
      <c r="I1335" s="1286"/>
    </row>
    <row r="1336" spans="1:9" ht="19.25" customHeight="1">
      <c r="A1336" s="1280"/>
      <c r="B1336" s="72" t="s">
        <v>154</v>
      </c>
      <c r="C1336" s="72" t="s">
        <v>141</v>
      </c>
      <c r="D1336" s="1274" t="s">
        <v>158</v>
      </c>
      <c r="E1336" s="1274"/>
      <c r="F1336" s="1274"/>
      <c r="G1336" s="234" t="s">
        <v>175</v>
      </c>
      <c r="H1336" s="234" t="s">
        <v>159</v>
      </c>
      <c r="I1336" s="237" t="str">
        <f>'statement of marks'!$J$3</f>
        <v xml:space="preserve">fo|ky; dk Mk;l dksM+ </v>
      </c>
    </row>
    <row r="1337" spans="1:9" ht="19.25" customHeight="1">
      <c r="A1337" s="1280"/>
      <c r="B1337" s="63" t="str">
        <f>details!$I$3</f>
        <v>fpRrkSM+x&lt;+</v>
      </c>
      <c r="C1337" s="63" t="str">
        <f>details!$F$3</f>
        <v>fuEckgsM+k</v>
      </c>
      <c r="D1337" s="1274" t="str">
        <f>details!$A$1</f>
        <v>jk- ck- ek/;fed fo|ky; uohu] fuEckgsM+k</v>
      </c>
      <c r="E1337" s="1274"/>
      <c r="F1337" s="1274"/>
      <c r="G1337" s="73" t="str">
        <f>IF(details!F77="","",details!F77)</f>
        <v/>
      </c>
      <c r="H1337" s="73" t="str">
        <f>IF(details!D77="","",details!D77)</f>
        <v/>
      </c>
      <c r="I1337" s="74" t="str">
        <f>details!$K$1</f>
        <v xml:space="preserve">08291009401   </v>
      </c>
    </row>
    <row r="1338" spans="1:9" ht="19.25" customHeight="1">
      <c r="A1338" s="1280"/>
      <c r="B1338" s="1274" t="s">
        <v>142</v>
      </c>
      <c r="C1338" s="1274"/>
      <c r="D1338" s="1274"/>
      <c r="E1338" s="1274"/>
      <c r="F1338" s="1274"/>
      <c r="G1338" s="1274"/>
      <c r="H1338" s="1274"/>
      <c r="I1338" s="1275"/>
    </row>
    <row r="1339" spans="1:9" ht="19.25" customHeight="1">
      <c r="A1339" s="1280"/>
      <c r="B1339" s="1274" t="s">
        <v>143</v>
      </c>
      <c r="C1339" s="1274"/>
      <c r="D1339" s="1274" t="str">
        <f>IF(details!J77="","",details!J77)</f>
        <v/>
      </c>
      <c r="E1339" s="1274"/>
      <c r="F1339" s="1274"/>
      <c r="G1339" s="1274"/>
      <c r="H1339" s="1274"/>
      <c r="I1339" s="1275"/>
    </row>
    <row r="1340" spans="1:9" ht="19.25" customHeight="1">
      <c r="A1340" s="1280"/>
      <c r="B1340" s="1274" t="s">
        <v>144</v>
      </c>
      <c r="C1340" s="1274"/>
      <c r="D1340" s="1274" t="str">
        <f>(IF(details!K77="","",details!K77))</f>
        <v/>
      </c>
      <c r="E1340" s="1274"/>
      <c r="F1340" s="1274"/>
      <c r="G1340" s="1274"/>
      <c r="H1340" s="1274"/>
      <c r="I1340" s="1275"/>
    </row>
    <row r="1341" spans="1:9" ht="19.25" customHeight="1">
      <c r="A1341" s="1280"/>
      <c r="B1341" s="1274" t="s">
        <v>145</v>
      </c>
      <c r="C1341" s="1274"/>
      <c r="D1341" s="1274" t="str">
        <f>IF(details!L77="","",details!L77)</f>
        <v/>
      </c>
      <c r="E1341" s="1274"/>
      <c r="F1341" s="1274"/>
      <c r="G1341" s="1274"/>
      <c r="H1341" s="1274"/>
      <c r="I1341" s="1275"/>
    </row>
    <row r="1342" spans="1:9" ht="19.25" customHeight="1">
      <c r="A1342" s="1280"/>
      <c r="B1342" s="1274" t="s">
        <v>146</v>
      </c>
      <c r="C1342" s="1274"/>
      <c r="D1342" s="1278" t="str">
        <f>IF(details!H77="","",details!H77)</f>
        <v/>
      </c>
      <c r="E1342" s="1278"/>
      <c r="F1342" s="1278"/>
      <c r="G1342" s="1278"/>
      <c r="H1342" s="1278"/>
      <c r="I1342" s="1279"/>
    </row>
    <row r="1343" spans="1:9" ht="19.25" customHeight="1">
      <c r="A1343" s="1280"/>
      <c r="B1343" s="1274" t="s">
        <v>147</v>
      </c>
      <c r="C1343" s="1274"/>
      <c r="D1343" s="1274" t="str">
        <f>IF('statement of marks'!I77="","",'statement of marks'!I77)</f>
        <v/>
      </c>
      <c r="E1343" s="1274"/>
      <c r="F1343" s="1274"/>
      <c r="G1343" s="1274"/>
      <c r="H1343" s="1274"/>
      <c r="I1343" s="1275"/>
    </row>
    <row r="1344" spans="1:9" ht="19.25" customHeight="1">
      <c r="A1344" s="1280"/>
      <c r="B1344" s="1274" t="s">
        <v>103</v>
      </c>
      <c r="C1344" s="1274"/>
      <c r="D1344" s="1274" t="str">
        <f>IF(details!M77="","",details!M77)</f>
        <v/>
      </c>
      <c r="E1344" s="1274"/>
      <c r="F1344" s="1274"/>
      <c r="G1344" s="1274"/>
      <c r="H1344" s="1274"/>
      <c r="I1344" s="1275"/>
    </row>
    <row r="1345" spans="1:9" ht="19.25" customHeight="1">
      <c r="A1345" s="1280"/>
      <c r="B1345" s="1273"/>
      <c r="C1345" s="1273"/>
      <c r="D1345" s="63" t="s">
        <v>148</v>
      </c>
      <c r="E1345" s="73" t="str">
        <f>F1335</f>
        <v/>
      </c>
      <c r="F1345" s="1274" t="str">
        <f>IF('statement of marks'!$C$3=8,"esa izkjafHkd f'k{kk ¼d{kk 8 rd½ iw.kZ dj yh gSA","")</f>
        <v/>
      </c>
      <c r="G1345" s="1274"/>
      <c r="H1345" s="1274"/>
      <c r="I1345" s="1275"/>
    </row>
    <row r="1346" spans="1:9" ht="19.25" customHeight="1">
      <c r="A1346" s="1280"/>
      <c r="B1346" s="72" t="s">
        <v>149</v>
      </c>
      <c r="C1346" s="71">
        <f>details!$O$4</f>
        <v>42460</v>
      </c>
      <c r="D1346" s="1277"/>
      <c r="E1346" s="1277"/>
      <c r="F1346" s="1271"/>
      <c r="G1346" s="1271"/>
      <c r="H1346" s="1271"/>
      <c r="I1346" s="1272"/>
    </row>
    <row r="1347" spans="1:9" ht="19.25" customHeight="1">
      <c r="A1347" s="1280"/>
      <c r="B1347" s="64"/>
      <c r="C1347" s="1276" t="s">
        <v>150</v>
      </c>
      <c r="D1347" s="1276"/>
      <c r="E1347" s="1276"/>
      <c r="F1347" s="63"/>
      <c r="G1347" s="1276" t="s">
        <v>152</v>
      </c>
      <c r="H1347" s="1276"/>
      <c r="I1347" s="1286"/>
    </row>
    <row r="1348" spans="1:9" ht="19.25" customHeight="1">
      <c r="A1348" s="1280"/>
      <c r="B1348" s="64"/>
      <c r="C1348" s="62" t="str">
        <f>IF(details!$K$3="B.E.O.","Cykd",IF(details!$K$3="D.E.O.","ftyk",""))</f>
        <v>ftyk</v>
      </c>
      <c r="D1348" s="63" t="s">
        <v>174</v>
      </c>
      <c r="E1348" s="72" t="str">
        <f>IF(details!$M$3="SECONDARY","ek/;fed",IF(details!$M$3="ELEMENTaRY","izkjfEHkd",""))</f>
        <v>ek/;fed</v>
      </c>
      <c r="F1348" s="62" t="s">
        <v>153</v>
      </c>
      <c r="G1348" s="1276" t="str">
        <f>details!$F$4</f>
        <v>Jh jk/ks';ke tk'kh</v>
      </c>
      <c r="H1348" s="1276"/>
      <c r="I1348" s="1286"/>
    </row>
    <row r="1349" spans="1:9" ht="19.25" customHeight="1" thickBot="1">
      <c r="A1349" s="1281"/>
      <c r="B1349" s="66"/>
      <c r="C1349" s="1292" t="s">
        <v>163</v>
      </c>
      <c r="D1349" s="1292"/>
      <c r="E1349" s="1292"/>
      <c r="F1349" s="69" t="s">
        <v>163</v>
      </c>
      <c r="G1349" s="1290"/>
      <c r="H1349" s="1290"/>
      <c r="I1349" s="1291"/>
    </row>
    <row r="1350" spans="1:9" ht="19.25" customHeight="1" thickTop="1">
      <c r="A1350" s="1282" t="s">
        <v>47</v>
      </c>
      <c r="B1350" s="1283"/>
      <c r="C1350" s="1283"/>
      <c r="D1350" s="1283"/>
      <c r="E1350" s="1283"/>
      <c r="F1350" s="1283"/>
      <c r="G1350" s="1283"/>
      <c r="H1350" s="1283"/>
      <c r="I1350" s="1284"/>
    </row>
    <row r="1351" spans="1:9" ht="19.25" customHeight="1">
      <c r="A1351" s="1285" t="str">
        <f>IF(details!$M$3="SECONDARY","¼ek/;fed f'k{kk½",IF(details!$M$3="ELEMENTaRY","¼izkjfEHkd f'k{kk½"))</f>
        <v>¼ek/;fed f'k{kk½</v>
      </c>
      <c r="B1351" s="1276"/>
      <c r="C1351" s="1276"/>
      <c r="D1351" s="1276"/>
      <c r="E1351" s="1276"/>
      <c r="F1351" s="1276"/>
      <c r="G1351" s="1276"/>
      <c r="H1351" s="1276"/>
      <c r="I1351" s="1286"/>
    </row>
    <row r="1352" spans="1:9" ht="19.25" customHeight="1">
      <c r="A1352" s="1287" t="s">
        <v>139</v>
      </c>
      <c r="B1352" s="1288"/>
      <c r="C1352" s="1288"/>
      <c r="D1352" s="1288"/>
      <c r="E1352" s="1288"/>
      <c r="F1352" s="1288"/>
      <c r="G1352" s="1288"/>
      <c r="H1352" s="1288"/>
      <c r="I1352" s="1289"/>
    </row>
    <row r="1353" spans="1:9" ht="19.25" customHeight="1">
      <c r="A1353" s="1285" t="s">
        <v>140</v>
      </c>
      <c r="B1353" s="1276"/>
      <c r="C1353" s="1276"/>
      <c r="D1353" s="1276"/>
      <c r="E1353" s="1276"/>
      <c r="F1353" s="1276"/>
      <c r="G1353" s="1276"/>
      <c r="H1353" s="1276"/>
      <c r="I1353" s="1286"/>
    </row>
    <row r="1354" spans="1:9" ht="19.25" customHeight="1">
      <c r="A1354" s="68"/>
      <c r="B1354" s="1276"/>
      <c r="C1354" s="1276"/>
      <c r="D1354" s="1276"/>
      <c r="E1354" s="62" t="s">
        <v>162</v>
      </c>
      <c r="F1354" s="75" t="str">
        <f>IF(AND('statement of marks'!$C$3=8,'statement of marks'!HD7="mRrh.kZ"),'statement of marks'!$H$3,"")</f>
        <v/>
      </c>
      <c r="G1354" s="1276"/>
      <c r="H1354" s="1276"/>
      <c r="I1354" s="1286"/>
    </row>
    <row r="1355" spans="1:9" ht="19.25" customHeight="1">
      <c r="A1355" s="1280"/>
      <c r="B1355" s="72" t="s">
        <v>154</v>
      </c>
      <c r="C1355" s="72" t="s">
        <v>141</v>
      </c>
      <c r="D1355" s="1274" t="s">
        <v>158</v>
      </c>
      <c r="E1355" s="1274"/>
      <c r="F1355" s="1274"/>
      <c r="G1355" s="234" t="s">
        <v>175</v>
      </c>
      <c r="H1355" s="234" t="s">
        <v>159</v>
      </c>
      <c r="I1355" s="237" t="str">
        <f>'statement of marks'!$J$3</f>
        <v xml:space="preserve">fo|ky; dk Mk;l dksM+ </v>
      </c>
    </row>
    <row r="1356" spans="1:9" ht="19.25" customHeight="1">
      <c r="A1356" s="1280"/>
      <c r="B1356" s="63" t="str">
        <f>details!$I$3</f>
        <v>fpRrkSM+x&lt;+</v>
      </c>
      <c r="C1356" s="63" t="str">
        <f>details!$F$3</f>
        <v>fuEckgsM+k</v>
      </c>
      <c r="D1356" s="1274" t="str">
        <f>details!$A$1</f>
        <v>jk- ck- ek/;fed fo|ky; uohu] fuEckgsM+k</v>
      </c>
      <c r="E1356" s="1274"/>
      <c r="F1356" s="1274"/>
      <c r="G1356" s="73" t="str">
        <f>IF(details!F78="","",details!F78)</f>
        <v/>
      </c>
      <c r="H1356" s="73" t="str">
        <f>IF(details!D78="","",details!D78)</f>
        <v/>
      </c>
      <c r="I1356" s="74" t="str">
        <f>details!$K$1</f>
        <v xml:space="preserve">08291009401   </v>
      </c>
    </row>
    <row r="1357" spans="1:9" ht="19.25" customHeight="1">
      <c r="A1357" s="1280"/>
      <c r="B1357" s="1274" t="s">
        <v>142</v>
      </c>
      <c r="C1357" s="1274"/>
      <c r="D1357" s="1274"/>
      <c r="E1357" s="1274"/>
      <c r="F1357" s="1274"/>
      <c r="G1357" s="1274"/>
      <c r="H1357" s="1274"/>
      <c r="I1357" s="1275"/>
    </row>
    <row r="1358" spans="1:9" ht="19.25" customHeight="1">
      <c r="A1358" s="1280"/>
      <c r="B1358" s="1274" t="s">
        <v>143</v>
      </c>
      <c r="C1358" s="1274"/>
      <c r="D1358" s="1274" t="str">
        <f>IF(details!J78="","",details!J78)</f>
        <v/>
      </c>
      <c r="E1358" s="1274"/>
      <c r="F1358" s="1274"/>
      <c r="G1358" s="1274"/>
      <c r="H1358" s="1274"/>
      <c r="I1358" s="1275"/>
    </row>
    <row r="1359" spans="1:9" ht="19.25" customHeight="1">
      <c r="A1359" s="1280"/>
      <c r="B1359" s="1274" t="s">
        <v>144</v>
      </c>
      <c r="C1359" s="1274"/>
      <c r="D1359" s="1274" t="str">
        <f>(IF(details!K78="","",details!K78))</f>
        <v/>
      </c>
      <c r="E1359" s="1274"/>
      <c r="F1359" s="1274"/>
      <c r="G1359" s="1274"/>
      <c r="H1359" s="1274"/>
      <c r="I1359" s="1275"/>
    </row>
    <row r="1360" spans="1:9" ht="19.25" customHeight="1">
      <c r="A1360" s="1280"/>
      <c r="B1360" s="1274" t="s">
        <v>145</v>
      </c>
      <c r="C1360" s="1274"/>
      <c r="D1360" s="1274" t="str">
        <f>IF(details!L78="","",details!L78)</f>
        <v/>
      </c>
      <c r="E1360" s="1274"/>
      <c r="F1360" s="1274"/>
      <c r="G1360" s="1274"/>
      <c r="H1360" s="1274"/>
      <c r="I1360" s="1275"/>
    </row>
    <row r="1361" spans="1:9" ht="19.25" customHeight="1">
      <c r="A1361" s="1280"/>
      <c r="B1361" s="1274" t="s">
        <v>146</v>
      </c>
      <c r="C1361" s="1274"/>
      <c r="D1361" s="1278" t="str">
        <f>IF(details!H78="","",details!H78)</f>
        <v/>
      </c>
      <c r="E1361" s="1278"/>
      <c r="F1361" s="1278"/>
      <c r="G1361" s="1278"/>
      <c r="H1361" s="1278"/>
      <c r="I1361" s="1279"/>
    </row>
    <row r="1362" spans="1:9" ht="19.25" customHeight="1">
      <c r="A1362" s="1280"/>
      <c r="B1362" s="1274" t="s">
        <v>147</v>
      </c>
      <c r="C1362" s="1274"/>
      <c r="D1362" s="1274" t="str">
        <f>IF('statement of marks'!I78="","",'statement of marks'!I78)</f>
        <v/>
      </c>
      <c r="E1362" s="1274"/>
      <c r="F1362" s="1274"/>
      <c r="G1362" s="1274"/>
      <c r="H1362" s="1274"/>
      <c r="I1362" s="1275"/>
    </row>
    <row r="1363" spans="1:9" ht="19.25" customHeight="1">
      <c r="A1363" s="1280"/>
      <c r="B1363" s="1274" t="s">
        <v>103</v>
      </c>
      <c r="C1363" s="1274"/>
      <c r="D1363" s="1274" t="str">
        <f>IF(details!M78="","",details!M78)</f>
        <v/>
      </c>
      <c r="E1363" s="1274"/>
      <c r="F1363" s="1274"/>
      <c r="G1363" s="1274"/>
      <c r="H1363" s="1274"/>
      <c r="I1363" s="1275"/>
    </row>
    <row r="1364" spans="1:9" ht="19.25" customHeight="1">
      <c r="A1364" s="1280"/>
      <c r="B1364" s="1273"/>
      <c r="C1364" s="1273"/>
      <c r="D1364" s="63" t="s">
        <v>148</v>
      </c>
      <c r="E1364" s="73" t="str">
        <f>F1354</f>
        <v/>
      </c>
      <c r="F1364" s="1274" t="str">
        <f>IF('statement of marks'!$C$3=8,"esa izkjafHkd f'k{kk ¼d{kk 8 rd½ iw.kZ dj yh gSA","")</f>
        <v/>
      </c>
      <c r="G1364" s="1274"/>
      <c r="H1364" s="1274"/>
      <c r="I1364" s="1275"/>
    </row>
    <row r="1365" spans="1:9" ht="19.25" customHeight="1">
      <c r="A1365" s="1280"/>
      <c r="B1365" s="72" t="s">
        <v>149</v>
      </c>
      <c r="C1365" s="71">
        <f>details!$O$4</f>
        <v>42460</v>
      </c>
      <c r="D1365" s="1277"/>
      <c r="E1365" s="1277"/>
      <c r="F1365" s="1271"/>
      <c r="G1365" s="1271"/>
      <c r="H1365" s="1271"/>
      <c r="I1365" s="1272"/>
    </row>
    <row r="1366" spans="1:9" ht="19.25" customHeight="1">
      <c r="A1366" s="1280"/>
      <c r="B1366" s="64"/>
      <c r="C1366" s="1276" t="s">
        <v>150</v>
      </c>
      <c r="D1366" s="1276"/>
      <c r="E1366" s="1276"/>
      <c r="F1366" s="63"/>
      <c r="G1366" s="1276" t="s">
        <v>152</v>
      </c>
      <c r="H1366" s="1276"/>
      <c r="I1366" s="1286"/>
    </row>
    <row r="1367" spans="1:9" ht="19.25" customHeight="1">
      <c r="A1367" s="1280"/>
      <c r="B1367" s="64"/>
      <c r="C1367" s="62" t="str">
        <f>IF(details!$K$3="B.E.O.","Cykd",IF(details!$K$3="D.E.O.","ftyk",""))</f>
        <v>ftyk</v>
      </c>
      <c r="D1367" s="63" t="s">
        <v>174</v>
      </c>
      <c r="E1367" s="72" t="str">
        <f>IF(details!$M$3="SECONDARY","ek/;fed",IF(details!$M$3="ELEMENTaRY","izkjfEHkd",""))</f>
        <v>ek/;fed</v>
      </c>
      <c r="F1367" s="62" t="s">
        <v>153</v>
      </c>
      <c r="G1367" s="1276" t="str">
        <f>details!$F$4</f>
        <v>Jh jk/ks';ke tk'kh</v>
      </c>
      <c r="H1367" s="1276"/>
      <c r="I1367" s="1286"/>
    </row>
    <row r="1368" spans="1:9" ht="19.25" customHeight="1" thickBot="1">
      <c r="A1368" s="1281"/>
      <c r="B1368" s="66"/>
      <c r="C1368" s="1292" t="s">
        <v>163</v>
      </c>
      <c r="D1368" s="1292"/>
      <c r="E1368" s="1292"/>
      <c r="F1368" s="69" t="s">
        <v>163</v>
      </c>
      <c r="G1368" s="1290"/>
      <c r="H1368" s="1290"/>
      <c r="I1368" s="1291"/>
    </row>
    <row r="1369" spans="1:9" ht="19.25" customHeight="1" thickTop="1">
      <c r="A1369" s="1282" t="s">
        <v>47</v>
      </c>
      <c r="B1369" s="1283"/>
      <c r="C1369" s="1283"/>
      <c r="D1369" s="1283"/>
      <c r="E1369" s="1283"/>
      <c r="F1369" s="1283"/>
      <c r="G1369" s="1283"/>
      <c r="H1369" s="1283"/>
      <c r="I1369" s="1284"/>
    </row>
    <row r="1370" spans="1:9" ht="19.25" customHeight="1">
      <c r="A1370" s="1285" t="str">
        <f>IF(details!$M$3="SECONDARY","¼ek/;fed f'k{kk½",IF(details!$M$3="ELEMENTaRY","¼izkjfEHkd f'k{kk½"))</f>
        <v>¼ek/;fed f'k{kk½</v>
      </c>
      <c r="B1370" s="1276"/>
      <c r="C1370" s="1276"/>
      <c r="D1370" s="1276"/>
      <c r="E1370" s="1276"/>
      <c r="F1370" s="1276"/>
      <c r="G1370" s="1276"/>
      <c r="H1370" s="1276"/>
      <c r="I1370" s="1286"/>
    </row>
    <row r="1371" spans="1:9" ht="19.25" customHeight="1">
      <c r="A1371" s="1287" t="s">
        <v>139</v>
      </c>
      <c r="B1371" s="1288"/>
      <c r="C1371" s="1288"/>
      <c r="D1371" s="1288"/>
      <c r="E1371" s="1288"/>
      <c r="F1371" s="1288"/>
      <c r="G1371" s="1288"/>
      <c r="H1371" s="1288"/>
      <c r="I1371" s="1289"/>
    </row>
    <row r="1372" spans="1:9" ht="19.25" customHeight="1">
      <c r="A1372" s="1285" t="s">
        <v>140</v>
      </c>
      <c r="B1372" s="1276"/>
      <c r="C1372" s="1276"/>
      <c r="D1372" s="1276"/>
      <c r="E1372" s="1276"/>
      <c r="F1372" s="1276"/>
      <c r="G1372" s="1276"/>
      <c r="H1372" s="1276"/>
      <c r="I1372" s="1286"/>
    </row>
    <row r="1373" spans="1:9" ht="19.25" customHeight="1">
      <c r="A1373" s="68"/>
      <c r="B1373" s="1276"/>
      <c r="C1373" s="1276"/>
      <c r="D1373" s="1276"/>
      <c r="E1373" s="62" t="s">
        <v>162</v>
      </c>
      <c r="F1373" s="75" t="str">
        <f>IF(AND('statement of marks'!$C$3=8,'statement of marks'!HD7="mRrh.kZ"),'statement of marks'!$H$3,"")</f>
        <v/>
      </c>
      <c r="G1373" s="1276"/>
      <c r="H1373" s="1276"/>
      <c r="I1373" s="1286"/>
    </row>
    <row r="1374" spans="1:9" ht="19.25" customHeight="1">
      <c r="A1374" s="1280"/>
      <c r="B1374" s="72" t="s">
        <v>154</v>
      </c>
      <c r="C1374" s="72" t="s">
        <v>141</v>
      </c>
      <c r="D1374" s="1274" t="s">
        <v>158</v>
      </c>
      <c r="E1374" s="1274"/>
      <c r="F1374" s="1274"/>
      <c r="G1374" s="234" t="s">
        <v>175</v>
      </c>
      <c r="H1374" s="234" t="s">
        <v>159</v>
      </c>
      <c r="I1374" s="237" t="str">
        <f>'statement of marks'!$J$3</f>
        <v xml:space="preserve">fo|ky; dk Mk;l dksM+ </v>
      </c>
    </row>
    <row r="1375" spans="1:9" ht="19.25" customHeight="1">
      <c r="A1375" s="1280"/>
      <c r="B1375" s="63" t="str">
        <f>details!$I$3</f>
        <v>fpRrkSM+x&lt;+</v>
      </c>
      <c r="C1375" s="63" t="str">
        <f>details!$F$3</f>
        <v>fuEckgsM+k</v>
      </c>
      <c r="D1375" s="1274" t="str">
        <f>details!$A$1</f>
        <v>jk- ck- ek/;fed fo|ky; uohu] fuEckgsM+k</v>
      </c>
      <c r="E1375" s="1274"/>
      <c r="F1375" s="1274"/>
      <c r="G1375" s="73" t="str">
        <f>IF(details!F79="","",details!F79)</f>
        <v/>
      </c>
      <c r="H1375" s="73" t="str">
        <f>IF(details!D79="","",details!D79)</f>
        <v/>
      </c>
      <c r="I1375" s="74" t="str">
        <f>details!$K$1</f>
        <v xml:space="preserve">08291009401   </v>
      </c>
    </row>
    <row r="1376" spans="1:9" ht="19.25" customHeight="1">
      <c r="A1376" s="1280"/>
      <c r="B1376" s="1274" t="s">
        <v>142</v>
      </c>
      <c r="C1376" s="1274"/>
      <c r="D1376" s="1274"/>
      <c r="E1376" s="1274"/>
      <c r="F1376" s="1274"/>
      <c r="G1376" s="1274"/>
      <c r="H1376" s="1274"/>
      <c r="I1376" s="1275"/>
    </row>
    <row r="1377" spans="1:9" ht="19.25" customHeight="1">
      <c r="A1377" s="1280"/>
      <c r="B1377" s="1274" t="s">
        <v>143</v>
      </c>
      <c r="C1377" s="1274"/>
      <c r="D1377" s="1274" t="str">
        <f>IF(details!J79="","",details!J79)</f>
        <v/>
      </c>
      <c r="E1377" s="1274"/>
      <c r="F1377" s="1274"/>
      <c r="G1377" s="1274"/>
      <c r="H1377" s="1274"/>
      <c r="I1377" s="1275"/>
    </row>
    <row r="1378" spans="1:9" ht="19.25" customHeight="1">
      <c r="A1378" s="1280"/>
      <c r="B1378" s="1274" t="s">
        <v>144</v>
      </c>
      <c r="C1378" s="1274"/>
      <c r="D1378" s="1274" t="str">
        <f>(IF(details!K79="","",details!K79))</f>
        <v/>
      </c>
      <c r="E1378" s="1274"/>
      <c r="F1378" s="1274"/>
      <c r="G1378" s="1274"/>
      <c r="H1378" s="1274"/>
      <c r="I1378" s="1275"/>
    </row>
    <row r="1379" spans="1:9" ht="19.25" customHeight="1">
      <c r="A1379" s="1280"/>
      <c r="B1379" s="1274" t="s">
        <v>145</v>
      </c>
      <c r="C1379" s="1274"/>
      <c r="D1379" s="1274" t="str">
        <f>IF(details!L79="","",details!L79)</f>
        <v/>
      </c>
      <c r="E1379" s="1274"/>
      <c r="F1379" s="1274"/>
      <c r="G1379" s="1274"/>
      <c r="H1379" s="1274"/>
      <c r="I1379" s="1275"/>
    </row>
    <row r="1380" spans="1:9" ht="19.25" customHeight="1">
      <c r="A1380" s="1280"/>
      <c r="B1380" s="1274" t="s">
        <v>146</v>
      </c>
      <c r="C1380" s="1274"/>
      <c r="D1380" s="1278" t="str">
        <f>IF(details!H79="","",details!H79)</f>
        <v/>
      </c>
      <c r="E1380" s="1278"/>
      <c r="F1380" s="1278"/>
      <c r="G1380" s="1278"/>
      <c r="H1380" s="1278"/>
      <c r="I1380" s="1279"/>
    </row>
    <row r="1381" spans="1:9" ht="19.25" customHeight="1">
      <c r="A1381" s="1280"/>
      <c r="B1381" s="1274" t="s">
        <v>147</v>
      </c>
      <c r="C1381" s="1274"/>
      <c r="D1381" s="1274" t="str">
        <f>IF('statement of marks'!I79="","",'statement of marks'!I79)</f>
        <v/>
      </c>
      <c r="E1381" s="1274"/>
      <c r="F1381" s="1274"/>
      <c r="G1381" s="1274"/>
      <c r="H1381" s="1274"/>
      <c r="I1381" s="1275"/>
    </row>
    <row r="1382" spans="1:9" ht="19.25" customHeight="1">
      <c r="A1382" s="1280"/>
      <c r="B1382" s="1274" t="s">
        <v>103</v>
      </c>
      <c r="C1382" s="1274"/>
      <c r="D1382" s="1274" t="str">
        <f>IF(details!M79="","",details!M79)</f>
        <v/>
      </c>
      <c r="E1382" s="1274"/>
      <c r="F1382" s="1274"/>
      <c r="G1382" s="1274"/>
      <c r="H1382" s="1274"/>
      <c r="I1382" s="1275"/>
    </row>
    <row r="1383" spans="1:9" ht="19.25" customHeight="1">
      <c r="A1383" s="1280"/>
      <c r="B1383" s="1273"/>
      <c r="C1383" s="1273"/>
      <c r="D1383" s="63" t="s">
        <v>148</v>
      </c>
      <c r="E1383" s="73" t="str">
        <f>F1373</f>
        <v/>
      </c>
      <c r="F1383" s="1274" t="str">
        <f>IF('statement of marks'!$C$3=8,"esa izkjafHkd f'k{kk ¼d{kk 8 rd½ iw.kZ dj yh gSA","")</f>
        <v/>
      </c>
      <c r="G1383" s="1274"/>
      <c r="H1383" s="1274"/>
      <c r="I1383" s="1275"/>
    </row>
    <row r="1384" spans="1:9" ht="19.25" customHeight="1">
      <c r="A1384" s="1280"/>
      <c r="B1384" s="72" t="s">
        <v>149</v>
      </c>
      <c r="C1384" s="71">
        <f>details!$O$4</f>
        <v>42460</v>
      </c>
      <c r="D1384" s="1277"/>
      <c r="E1384" s="1277"/>
      <c r="F1384" s="1271"/>
      <c r="G1384" s="1271"/>
      <c r="H1384" s="1271"/>
      <c r="I1384" s="1272"/>
    </row>
    <row r="1385" spans="1:9" ht="19.25" customHeight="1">
      <c r="A1385" s="1280"/>
      <c r="B1385" s="64"/>
      <c r="C1385" s="1276" t="s">
        <v>150</v>
      </c>
      <c r="D1385" s="1276"/>
      <c r="E1385" s="1276"/>
      <c r="F1385" s="63"/>
      <c r="G1385" s="1276" t="s">
        <v>152</v>
      </c>
      <c r="H1385" s="1276"/>
      <c r="I1385" s="1286"/>
    </row>
    <row r="1386" spans="1:9" ht="19.25" customHeight="1">
      <c r="A1386" s="1280"/>
      <c r="B1386" s="64"/>
      <c r="C1386" s="62" t="str">
        <f>IF(details!$K$3="B.E.O.","Cykd",IF(details!$K$3="D.E.O.","ftyk",""))</f>
        <v>ftyk</v>
      </c>
      <c r="D1386" s="63" t="s">
        <v>174</v>
      </c>
      <c r="E1386" s="72" t="str">
        <f>IF(details!$M$3="SECONDARY","ek/;fed",IF(details!$M$3="ELEMENTaRY","izkjfEHkd",""))</f>
        <v>ek/;fed</v>
      </c>
      <c r="F1386" s="62" t="s">
        <v>153</v>
      </c>
      <c r="G1386" s="1276" t="str">
        <f>details!$F$4</f>
        <v>Jh jk/ks';ke tk'kh</v>
      </c>
      <c r="H1386" s="1276"/>
      <c r="I1386" s="1286"/>
    </row>
    <row r="1387" spans="1:9" ht="19.25" customHeight="1" thickBot="1">
      <c r="A1387" s="1281"/>
      <c r="B1387" s="66"/>
      <c r="C1387" s="1292" t="s">
        <v>163</v>
      </c>
      <c r="D1387" s="1292"/>
      <c r="E1387" s="1292"/>
      <c r="F1387" s="69" t="s">
        <v>163</v>
      </c>
      <c r="G1387" s="1290"/>
      <c r="H1387" s="1290"/>
      <c r="I1387" s="1291"/>
    </row>
    <row r="1388" spans="1:9" ht="19.25" customHeight="1" thickTop="1">
      <c r="A1388" s="1282" t="s">
        <v>47</v>
      </c>
      <c r="B1388" s="1283"/>
      <c r="C1388" s="1283"/>
      <c r="D1388" s="1283"/>
      <c r="E1388" s="1283"/>
      <c r="F1388" s="1283"/>
      <c r="G1388" s="1283"/>
      <c r="H1388" s="1283"/>
      <c r="I1388" s="1284"/>
    </row>
    <row r="1389" spans="1:9" ht="19.25" customHeight="1">
      <c r="A1389" s="1285" t="str">
        <f>IF(details!$M$3="SECONDARY","¼ek/;fed f'k{kk½",IF(details!$M$3="ELEMENTaRY","¼izkjfEHkd f'k{kk½"))</f>
        <v>¼ek/;fed f'k{kk½</v>
      </c>
      <c r="B1389" s="1276"/>
      <c r="C1389" s="1276"/>
      <c r="D1389" s="1276"/>
      <c r="E1389" s="1276"/>
      <c r="F1389" s="1276"/>
      <c r="G1389" s="1276"/>
      <c r="H1389" s="1276"/>
      <c r="I1389" s="1286"/>
    </row>
    <row r="1390" spans="1:9" ht="19.25" customHeight="1">
      <c r="A1390" s="1287" t="s">
        <v>139</v>
      </c>
      <c r="B1390" s="1288"/>
      <c r="C1390" s="1288"/>
      <c r="D1390" s="1288"/>
      <c r="E1390" s="1288"/>
      <c r="F1390" s="1288"/>
      <c r="G1390" s="1288"/>
      <c r="H1390" s="1288"/>
      <c r="I1390" s="1289"/>
    </row>
    <row r="1391" spans="1:9" ht="19.25" customHeight="1">
      <c r="A1391" s="1285" t="s">
        <v>140</v>
      </c>
      <c r="B1391" s="1276"/>
      <c r="C1391" s="1276"/>
      <c r="D1391" s="1276"/>
      <c r="E1391" s="1276"/>
      <c r="F1391" s="1276"/>
      <c r="G1391" s="1276"/>
      <c r="H1391" s="1276"/>
      <c r="I1391" s="1286"/>
    </row>
    <row r="1392" spans="1:9" ht="19.25" customHeight="1">
      <c r="A1392" s="68"/>
      <c r="B1392" s="1276"/>
      <c r="C1392" s="1276"/>
      <c r="D1392" s="1276"/>
      <c r="E1392" s="62" t="s">
        <v>162</v>
      </c>
      <c r="F1392" s="75" t="str">
        <f>IF(AND('statement of marks'!$C$3=8,'statement of marks'!HD7="mRrh.kZ"),'statement of marks'!$H$3,"")</f>
        <v/>
      </c>
      <c r="G1392" s="1276"/>
      <c r="H1392" s="1276"/>
      <c r="I1392" s="1286"/>
    </row>
    <row r="1393" spans="1:9" ht="19.25" customHeight="1">
      <c r="A1393" s="1280"/>
      <c r="B1393" s="72" t="s">
        <v>154</v>
      </c>
      <c r="C1393" s="72" t="s">
        <v>141</v>
      </c>
      <c r="D1393" s="1274" t="s">
        <v>158</v>
      </c>
      <c r="E1393" s="1274"/>
      <c r="F1393" s="1274"/>
      <c r="G1393" s="234" t="s">
        <v>175</v>
      </c>
      <c r="H1393" s="234" t="s">
        <v>159</v>
      </c>
      <c r="I1393" s="237" t="str">
        <f>'statement of marks'!$J$3</f>
        <v xml:space="preserve">fo|ky; dk Mk;l dksM+ </v>
      </c>
    </row>
    <row r="1394" spans="1:9" ht="19.25" customHeight="1">
      <c r="A1394" s="1280"/>
      <c r="B1394" s="63" t="str">
        <f>details!$I$3</f>
        <v>fpRrkSM+x&lt;+</v>
      </c>
      <c r="C1394" s="63" t="str">
        <f>details!$F$3</f>
        <v>fuEckgsM+k</v>
      </c>
      <c r="D1394" s="1274" t="str">
        <f>details!$A$1</f>
        <v>jk- ck- ek/;fed fo|ky; uohu] fuEckgsM+k</v>
      </c>
      <c r="E1394" s="1274"/>
      <c r="F1394" s="1274"/>
      <c r="G1394" s="73" t="str">
        <f>IF(details!F80="","",details!F80)</f>
        <v/>
      </c>
      <c r="H1394" s="73" t="str">
        <f>IF(details!D80="","",details!D80)</f>
        <v/>
      </c>
      <c r="I1394" s="74" t="str">
        <f>details!$K$1</f>
        <v xml:space="preserve">08291009401   </v>
      </c>
    </row>
    <row r="1395" spans="1:9" ht="19.25" customHeight="1">
      <c r="A1395" s="1280"/>
      <c r="B1395" s="1274" t="s">
        <v>142</v>
      </c>
      <c r="C1395" s="1274"/>
      <c r="D1395" s="1274"/>
      <c r="E1395" s="1274"/>
      <c r="F1395" s="1274"/>
      <c r="G1395" s="1274"/>
      <c r="H1395" s="1274"/>
      <c r="I1395" s="1275"/>
    </row>
    <row r="1396" spans="1:9" ht="19.25" customHeight="1">
      <c r="A1396" s="1280"/>
      <c r="B1396" s="1274" t="s">
        <v>143</v>
      </c>
      <c r="C1396" s="1274"/>
      <c r="D1396" s="1274" t="str">
        <f>IF(details!J80="","",details!J80)</f>
        <v/>
      </c>
      <c r="E1396" s="1274"/>
      <c r="F1396" s="1274"/>
      <c r="G1396" s="1274"/>
      <c r="H1396" s="1274"/>
      <c r="I1396" s="1275"/>
    </row>
    <row r="1397" spans="1:9" ht="19.25" customHeight="1">
      <c r="A1397" s="1280"/>
      <c r="B1397" s="1274" t="s">
        <v>144</v>
      </c>
      <c r="C1397" s="1274"/>
      <c r="D1397" s="1274" t="str">
        <f>(IF(details!K80="","",details!K80))</f>
        <v/>
      </c>
      <c r="E1397" s="1274"/>
      <c r="F1397" s="1274"/>
      <c r="G1397" s="1274"/>
      <c r="H1397" s="1274"/>
      <c r="I1397" s="1275"/>
    </row>
    <row r="1398" spans="1:9" ht="19.25" customHeight="1">
      <c r="A1398" s="1280"/>
      <c r="B1398" s="1274" t="s">
        <v>145</v>
      </c>
      <c r="C1398" s="1274"/>
      <c r="D1398" s="1274" t="str">
        <f>IF(details!L80="","",details!L80)</f>
        <v/>
      </c>
      <c r="E1398" s="1274"/>
      <c r="F1398" s="1274"/>
      <c r="G1398" s="1274"/>
      <c r="H1398" s="1274"/>
      <c r="I1398" s="1275"/>
    </row>
    <row r="1399" spans="1:9" ht="19.25" customHeight="1">
      <c r="A1399" s="1280"/>
      <c r="B1399" s="1274" t="s">
        <v>146</v>
      </c>
      <c r="C1399" s="1274"/>
      <c r="D1399" s="1278" t="str">
        <f>IF(details!H80="","",details!H80)</f>
        <v/>
      </c>
      <c r="E1399" s="1278"/>
      <c r="F1399" s="1278"/>
      <c r="G1399" s="1278"/>
      <c r="H1399" s="1278"/>
      <c r="I1399" s="1279"/>
    </row>
    <row r="1400" spans="1:9" ht="19.25" customHeight="1">
      <c r="A1400" s="1280"/>
      <c r="B1400" s="1274" t="s">
        <v>147</v>
      </c>
      <c r="C1400" s="1274"/>
      <c r="D1400" s="1274" t="str">
        <f>IF('statement of marks'!I80="","",'statement of marks'!I80)</f>
        <v/>
      </c>
      <c r="E1400" s="1274"/>
      <c r="F1400" s="1274"/>
      <c r="G1400" s="1274"/>
      <c r="H1400" s="1274"/>
      <c r="I1400" s="1275"/>
    </row>
    <row r="1401" spans="1:9" ht="19.25" customHeight="1">
      <c r="A1401" s="1280"/>
      <c r="B1401" s="1274" t="s">
        <v>103</v>
      </c>
      <c r="C1401" s="1274"/>
      <c r="D1401" s="1274" t="str">
        <f>IF(details!M80="","",details!M80)</f>
        <v/>
      </c>
      <c r="E1401" s="1274"/>
      <c r="F1401" s="1274"/>
      <c r="G1401" s="1274"/>
      <c r="H1401" s="1274"/>
      <c r="I1401" s="1275"/>
    </row>
    <row r="1402" spans="1:9" ht="19.25" customHeight="1">
      <c r="A1402" s="1280"/>
      <c r="B1402" s="1273"/>
      <c r="C1402" s="1273"/>
      <c r="D1402" s="63" t="s">
        <v>148</v>
      </c>
      <c r="E1402" s="73" t="str">
        <f>F1392</f>
        <v/>
      </c>
      <c r="F1402" s="1274" t="str">
        <f>IF('statement of marks'!$C$3=8,"esa izkjafHkd f'k{kk ¼d{kk 8 rd½ iw.kZ dj yh gSA","")</f>
        <v/>
      </c>
      <c r="G1402" s="1274"/>
      <c r="H1402" s="1274"/>
      <c r="I1402" s="1275"/>
    </row>
    <row r="1403" spans="1:9" ht="19.25" customHeight="1">
      <c r="A1403" s="1280"/>
      <c r="B1403" s="72" t="s">
        <v>149</v>
      </c>
      <c r="C1403" s="71">
        <f>details!$O$4</f>
        <v>42460</v>
      </c>
      <c r="D1403" s="1277"/>
      <c r="E1403" s="1277"/>
      <c r="F1403" s="1271"/>
      <c r="G1403" s="1271"/>
      <c r="H1403" s="1271"/>
      <c r="I1403" s="1272"/>
    </row>
    <row r="1404" spans="1:9" ht="19.25" customHeight="1">
      <c r="A1404" s="1280"/>
      <c r="B1404" s="64"/>
      <c r="C1404" s="1276" t="s">
        <v>150</v>
      </c>
      <c r="D1404" s="1276"/>
      <c r="E1404" s="1276"/>
      <c r="F1404" s="63"/>
      <c r="G1404" s="1276" t="s">
        <v>152</v>
      </c>
      <c r="H1404" s="1276"/>
      <c r="I1404" s="1286"/>
    </row>
    <row r="1405" spans="1:9" ht="19.25" customHeight="1">
      <c r="A1405" s="1280"/>
      <c r="B1405" s="64"/>
      <c r="C1405" s="62" t="str">
        <f>IF(details!$K$3="B.E.O.","Cykd",IF(details!$K$3="D.E.O.","ftyk",""))</f>
        <v>ftyk</v>
      </c>
      <c r="D1405" s="63" t="s">
        <v>174</v>
      </c>
      <c r="E1405" s="72" t="str">
        <f>IF(details!$M$3="SECONDARY","ek/;fed",IF(details!$M$3="ELEMENTaRY","izkjfEHkd",""))</f>
        <v>ek/;fed</v>
      </c>
      <c r="F1405" s="62" t="s">
        <v>153</v>
      </c>
      <c r="G1405" s="1276" t="str">
        <f>details!$F$4</f>
        <v>Jh jk/ks';ke tk'kh</v>
      </c>
      <c r="H1405" s="1276"/>
      <c r="I1405" s="1286"/>
    </row>
    <row r="1406" spans="1:9" ht="19.25" customHeight="1" thickBot="1">
      <c r="A1406" s="1281"/>
      <c r="B1406" s="66"/>
      <c r="C1406" s="1292" t="s">
        <v>163</v>
      </c>
      <c r="D1406" s="1292"/>
      <c r="E1406" s="1292"/>
      <c r="F1406" s="69" t="s">
        <v>163</v>
      </c>
      <c r="G1406" s="1290"/>
      <c r="H1406" s="1290"/>
      <c r="I1406" s="1291"/>
    </row>
    <row r="1407" spans="1:9" ht="19.25" customHeight="1" thickTop="1">
      <c r="A1407" s="1282" t="s">
        <v>47</v>
      </c>
      <c r="B1407" s="1283"/>
      <c r="C1407" s="1283"/>
      <c r="D1407" s="1283"/>
      <c r="E1407" s="1283"/>
      <c r="F1407" s="1283"/>
      <c r="G1407" s="1283"/>
      <c r="H1407" s="1283"/>
      <c r="I1407" s="1284"/>
    </row>
    <row r="1408" spans="1:9" ht="19.25" customHeight="1">
      <c r="A1408" s="1285" t="str">
        <f>IF(details!$M$3="SECONDARY","¼ek/;fed f'k{kk½",IF(details!$M$3="ELEMENTaRY","¼izkjfEHkd f'k{kk½"))</f>
        <v>¼ek/;fed f'k{kk½</v>
      </c>
      <c r="B1408" s="1276"/>
      <c r="C1408" s="1276"/>
      <c r="D1408" s="1276"/>
      <c r="E1408" s="1276"/>
      <c r="F1408" s="1276"/>
      <c r="G1408" s="1276"/>
      <c r="H1408" s="1276"/>
      <c r="I1408" s="1286"/>
    </row>
    <row r="1409" spans="1:9" ht="19.25" customHeight="1">
      <c r="A1409" s="1287" t="s">
        <v>139</v>
      </c>
      <c r="B1409" s="1288"/>
      <c r="C1409" s="1288"/>
      <c r="D1409" s="1288"/>
      <c r="E1409" s="1288"/>
      <c r="F1409" s="1288"/>
      <c r="G1409" s="1288"/>
      <c r="H1409" s="1288"/>
      <c r="I1409" s="1289"/>
    </row>
    <row r="1410" spans="1:9" ht="19.25" customHeight="1">
      <c r="A1410" s="1285" t="s">
        <v>140</v>
      </c>
      <c r="B1410" s="1276"/>
      <c r="C1410" s="1276"/>
      <c r="D1410" s="1276"/>
      <c r="E1410" s="1276"/>
      <c r="F1410" s="1276"/>
      <c r="G1410" s="1276"/>
      <c r="H1410" s="1276"/>
      <c r="I1410" s="1286"/>
    </row>
    <row r="1411" spans="1:9" ht="19.25" customHeight="1">
      <c r="A1411" s="68"/>
      <c r="B1411" s="1276"/>
      <c r="C1411" s="1276"/>
      <c r="D1411" s="1276"/>
      <c r="E1411" s="62" t="s">
        <v>162</v>
      </c>
      <c r="F1411" s="75" t="str">
        <f>IF(AND('statement of marks'!$C$3=8,'statement of marks'!HD7="mRrh.kZ"),'statement of marks'!$H$3,"")</f>
        <v/>
      </c>
      <c r="G1411" s="1276"/>
      <c r="H1411" s="1276"/>
      <c r="I1411" s="1286"/>
    </row>
    <row r="1412" spans="1:9" ht="19.25" customHeight="1">
      <c r="A1412" s="1280"/>
      <c r="B1412" s="72" t="s">
        <v>154</v>
      </c>
      <c r="C1412" s="72" t="s">
        <v>141</v>
      </c>
      <c r="D1412" s="1274" t="s">
        <v>158</v>
      </c>
      <c r="E1412" s="1274"/>
      <c r="F1412" s="1274"/>
      <c r="G1412" s="234" t="s">
        <v>175</v>
      </c>
      <c r="H1412" s="234" t="s">
        <v>159</v>
      </c>
      <c r="I1412" s="237" t="str">
        <f>'statement of marks'!$J$3</f>
        <v xml:space="preserve">fo|ky; dk Mk;l dksM+ </v>
      </c>
    </row>
    <row r="1413" spans="1:9" ht="19.25" customHeight="1">
      <c r="A1413" s="1280"/>
      <c r="B1413" s="63" t="str">
        <f>details!$I$3</f>
        <v>fpRrkSM+x&lt;+</v>
      </c>
      <c r="C1413" s="63" t="str">
        <f>details!$F$3</f>
        <v>fuEckgsM+k</v>
      </c>
      <c r="D1413" s="1274" t="str">
        <f>details!$A$1</f>
        <v>jk- ck- ek/;fed fo|ky; uohu] fuEckgsM+k</v>
      </c>
      <c r="E1413" s="1274"/>
      <c r="F1413" s="1274"/>
      <c r="G1413" s="73" t="str">
        <f>IF(details!F81="","",details!F81)</f>
        <v/>
      </c>
      <c r="H1413" s="73" t="str">
        <f>IF(details!D81="","",details!D81)</f>
        <v/>
      </c>
      <c r="I1413" s="74" t="str">
        <f>details!$K$1</f>
        <v xml:space="preserve">08291009401   </v>
      </c>
    </row>
    <row r="1414" spans="1:9" ht="19.25" customHeight="1">
      <c r="A1414" s="1280"/>
      <c r="B1414" s="1274" t="s">
        <v>142</v>
      </c>
      <c r="C1414" s="1274"/>
      <c r="D1414" s="1274"/>
      <c r="E1414" s="1274"/>
      <c r="F1414" s="1274"/>
      <c r="G1414" s="1274"/>
      <c r="H1414" s="1274"/>
      <c r="I1414" s="1275"/>
    </row>
    <row r="1415" spans="1:9" ht="19.25" customHeight="1">
      <c r="A1415" s="1280"/>
      <c r="B1415" s="1274" t="s">
        <v>143</v>
      </c>
      <c r="C1415" s="1274"/>
      <c r="D1415" s="1274" t="str">
        <f>IF(details!J81="","",details!J81)</f>
        <v/>
      </c>
      <c r="E1415" s="1274"/>
      <c r="F1415" s="1274"/>
      <c r="G1415" s="1274"/>
      <c r="H1415" s="1274"/>
      <c r="I1415" s="1275"/>
    </row>
    <row r="1416" spans="1:9" ht="19.25" customHeight="1">
      <c r="A1416" s="1280"/>
      <c r="B1416" s="1274" t="s">
        <v>144</v>
      </c>
      <c r="C1416" s="1274"/>
      <c r="D1416" s="1274" t="str">
        <f>(IF(details!K81="","",details!K81))</f>
        <v/>
      </c>
      <c r="E1416" s="1274"/>
      <c r="F1416" s="1274"/>
      <c r="G1416" s="1274"/>
      <c r="H1416" s="1274"/>
      <c r="I1416" s="1275"/>
    </row>
    <row r="1417" spans="1:9" ht="19.25" customHeight="1">
      <c r="A1417" s="1280"/>
      <c r="B1417" s="1274" t="s">
        <v>145</v>
      </c>
      <c r="C1417" s="1274"/>
      <c r="D1417" s="1274" t="str">
        <f>IF(details!L81="","",details!L81)</f>
        <v/>
      </c>
      <c r="E1417" s="1274"/>
      <c r="F1417" s="1274"/>
      <c r="G1417" s="1274"/>
      <c r="H1417" s="1274"/>
      <c r="I1417" s="1275"/>
    </row>
    <row r="1418" spans="1:9" ht="19.25" customHeight="1">
      <c r="A1418" s="1280"/>
      <c r="B1418" s="1274" t="s">
        <v>146</v>
      </c>
      <c r="C1418" s="1274"/>
      <c r="D1418" s="1278" t="str">
        <f>IF(details!H81="","",details!H81)</f>
        <v/>
      </c>
      <c r="E1418" s="1278"/>
      <c r="F1418" s="1278"/>
      <c r="G1418" s="1278"/>
      <c r="H1418" s="1278"/>
      <c r="I1418" s="1279"/>
    </row>
    <row r="1419" spans="1:9" ht="19.25" customHeight="1">
      <c r="A1419" s="1280"/>
      <c r="B1419" s="1274" t="s">
        <v>147</v>
      </c>
      <c r="C1419" s="1274"/>
      <c r="D1419" s="1274" t="str">
        <f>IF('statement of marks'!I81="","",'statement of marks'!I81)</f>
        <v/>
      </c>
      <c r="E1419" s="1274"/>
      <c r="F1419" s="1274"/>
      <c r="G1419" s="1274"/>
      <c r="H1419" s="1274"/>
      <c r="I1419" s="1275"/>
    </row>
    <row r="1420" spans="1:9" ht="19.25" customHeight="1">
      <c r="A1420" s="1280"/>
      <c r="B1420" s="1274" t="s">
        <v>103</v>
      </c>
      <c r="C1420" s="1274"/>
      <c r="D1420" s="1274" t="str">
        <f>IF(details!M81="","",details!M81)</f>
        <v/>
      </c>
      <c r="E1420" s="1274"/>
      <c r="F1420" s="1274"/>
      <c r="G1420" s="1274"/>
      <c r="H1420" s="1274"/>
      <c r="I1420" s="1275"/>
    </row>
    <row r="1421" spans="1:9" ht="19.25" customHeight="1">
      <c r="A1421" s="1280"/>
      <c r="B1421" s="1273"/>
      <c r="C1421" s="1273"/>
      <c r="D1421" s="63" t="s">
        <v>148</v>
      </c>
      <c r="E1421" s="73" t="str">
        <f>F1411</f>
        <v/>
      </c>
      <c r="F1421" s="1274" t="str">
        <f>IF('statement of marks'!$C$3=8,"esa izkjafHkd f'k{kk ¼d{kk 8 rd½ iw.kZ dj yh gSA","")</f>
        <v/>
      </c>
      <c r="G1421" s="1274"/>
      <c r="H1421" s="1274"/>
      <c r="I1421" s="1275"/>
    </row>
    <row r="1422" spans="1:9" ht="19.25" customHeight="1">
      <c r="A1422" s="1280"/>
      <c r="B1422" s="72" t="s">
        <v>149</v>
      </c>
      <c r="C1422" s="71">
        <f>details!$O$4</f>
        <v>42460</v>
      </c>
      <c r="D1422" s="1277"/>
      <c r="E1422" s="1277"/>
      <c r="F1422" s="1271"/>
      <c r="G1422" s="1271"/>
      <c r="H1422" s="1271"/>
      <c r="I1422" s="1272"/>
    </row>
    <row r="1423" spans="1:9" ht="19.25" customHeight="1">
      <c r="A1423" s="1280"/>
      <c r="B1423" s="64"/>
      <c r="C1423" s="1276" t="s">
        <v>150</v>
      </c>
      <c r="D1423" s="1276"/>
      <c r="E1423" s="1276"/>
      <c r="F1423" s="63"/>
      <c r="G1423" s="1276" t="s">
        <v>152</v>
      </c>
      <c r="H1423" s="1276"/>
      <c r="I1423" s="1286"/>
    </row>
    <row r="1424" spans="1:9" ht="19.25" customHeight="1">
      <c r="A1424" s="1280"/>
      <c r="B1424" s="64"/>
      <c r="C1424" s="62" t="str">
        <f>IF(details!$K$3="B.E.O.","Cykd",IF(details!$K$3="D.E.O.","ftyk",""))</f>
        <v>ftyk</v>
      </c>
      <c r="D1424" s="63" t="s">
        <v>174</v>
      </c>
      <c r="E1424" s="72" t="str">
        <f>IF(details!$M$3="SECONDARY","ek/;fed",IF(details!$M$3="ELEMENTaRY","izkjfEHkd",""))</f>
        <v>ek/;fed</v>
      </c>
      <c r="F1424" s="62" t="s">
        <v>153</v>
      </c>
      <c r="G1424" s="1276" t="str">
        <f>details!$F$4</f>
        <v>Jh jk/ks';ke tk'kh</v>
      </c>
      <c r="H1424" s="1276"/>
      <c r="I1424" s="1286"/>
    </row>
    <row r="1425" spans="1:9" ht="19.25" customHeight="1" thickBot="1">
      <c r="A1425" s="1281"/>
      <c r="B1425" s="66"/>
      <c r="C1425" s="1292" t="s">
        <v>163</v>
      </c>
      <c r="D1425" s="1292"/>
      <c r="E1425" s="1292"/>
      <c r="F1425" s="69" t="s">
        <v>163</v>
      </c>
      <c r="G1425" s="1290"/>
      <c r="H1425" s="1290"/>
      <c r="I1425" s="1291"/>
    </row>
    <row r="1426" spans="1:9" ht="19.25" customHeight="1" thickTop="1">
      <c r="A1426" s="1282" t="s">
        <v>47</v>
      </c>
      <c r="B1426" s="1283"/>
      <c r="C1426" s="1283"/>
      <c r="D1426" s="1283"/>
      <c r="E1426" s="1283"/>
      <c r="F1426" s="1283"/>
      <c r="G1426" s="1283"/>
      <c r="H1426" s="1283"/>
      <c r="I1426" s="1284"/>
    </row>
    <row r="1427" spans="1:9" ht="19.25" customHeight="1">
      <c r="A1427" s="1285" t="str">
        <f>IF(details!$M$3="SECONDARY","¼ek/;fed f'k{kk½",IF(details!$M$3="ELEMENTaRY","¼izkjfEHkd f'k{kk½"))</f>
        <v>¼ek/;fed f'k{kk½</v>
      </c>
      <c r="B1427" s="1276"/>
      <c r="C1427" s="1276"/>
      <c r="D1427" s="1276"/>
      <c r="E1427" s="1276"/>
      <c r="F1427" s="1276"/>
      <c r="G1427" s="1276"/>
      <c r="H1427" s="1276"/>
      <c r="I1427" s="1286"/>
    </row>
    <row r="1428" spans="1:9" ht="19.25" customHeight="1">
      <c r="A1428" s="1287" t="s">
        <v>139</v>
      </c>
      <c r="B1428" s="1288"/>
      <c r="C1428" s="1288"/>
      <c r="D1428" s="1288"/>
      <c r="E1428" s="1288"/>
      <c r="F1428" s="1288"/>
      <c r="G1428" s="1288"/>
      <c r="H1428" s="1288"/>
      <c r="I1428" s="1289"/>
    </row>
    <row r="1429" spans="1:9" ht="19.25" customHeight="1">
      <c r="A1429" s="1285" t="s">
        <v>140</v>
      </c>
      <c r="B1429" s="1276"/>
      <c r="C1429" s="1276"/>
      <c r="D1429" s="1276"/>
      <c r="E1429" s="1276"/>
      <c r="F1429" s="1276"/>
      <c r="G1429" s="1276"/>
      <c r="H1429" s="1276"/>
      <c r="I1429" s="1286"/>
    </row>
    <row r="1430" spans="1:9" ht="19.25" customHeight="1">
      <c r="A1430" s="68"/>
      <c r="B1430" s="1276"/>
      <c r="C1430" s="1276"/>
      <c r="D1430" s="1276"/>
      <c r="E1430" s="62" t="s">
        <v>162</v>
      </c>
      <c r="F1430" s="75" t="str">
        <f>IF(AND('statement of marks'!$C$3=8,'statement of marks'!HD7="mRrh.kZ"),'statement of marks'!$H$3,"")</f>
        <v/>
      </c>
      <c r="G1430" s="1276"/>
      <c r="H1430" s="1276"/>
      <c r="I1430" s="1286"/>
    </row>
    <row r="1431" spans="1:9" ht="19.25" customHeight="1">
      <c r="A1431" s="1280"/>
      <c r="B1431" s="72" t="s">
        <v>154</v>
      </c>
      <c r="C1431" s="72" t="s">
        <v>141</v>
      </c>
      <c r="D1431" s="1274" t="s">
        <v>158</v>
      </c>
      <c r="E1431" s="1274"/>
      <c r="F1431" s="1274"/>
      <c r="G1431" s="234" t="s">
        <v>175</v>
      </c>
      <c r="H1431" s="234" t="s">
        <v>159</v>
      </c>
      <c r="I1431" s="237" t="str">
        <f>'statement of marks'!$J$3</f>
        <v xml:space="preserve">fo|ky; dk Mk;l dksM+ </v>
      </c>
    </row>
    <row r="1432" spans="1:9" ht="19.25" customHeight="1">
      <c r="A1432" s="1280"/>
      <c r="B1432" s="63" t="str">
        <f>details!$I$3</f>
        <v>fpRrkSM+x&lt;+</v>
      </c>
      <c r="C1432" s="63" t="str">
        <f>details!$F$3</f>
        <v>fuEckgsM+k</v>
      </c>
      <c r="D1432" s="1274" t="str">
        <f>details!$A$1</f>
        <v>jk- ck- ek/;fed fo|ky; uohu] fuEckgsM+k</v>
      </c>
      <c r="E1432" s="1274"/>
      <c r="F1432" s="1274"/>
      <c r="G1432" s="73" t="str">
        <f>IF(details!F82="","",details!F82)</f>
        <v/>
      </c>
      <c r="H1432" s="73" t="str">
        <f>IF(details!D82="","",details!D82)</f>
        <v/>
      </c>
      <c r="I1432" s="74" t="str">
        <f>details!$K$1</f>
        <v xml:space="preserve">08291009401   </v>
      </c>
    </row>
    <row r="1433" spans="1:9" ht="19.25" customHeight="1">
      <c r="A1433" s="1280"/>
      <c r="B1433" s="1274" t="s">
        <v>142</v>
      </c>
      <c r="C1433" s="1274"/>
      <c r="D1433" s="1274"/>
      <c r="E1433" s="1274"/>
      <c r="F1433" s="1274"/>
      <c r="G1433" s="1274"/>
      <c r="H1433" s="1274"/>
      <c r="I1433" s="1275"/>
    </row>
    <row r="1434" spans="1:9" ht="19.25" customHeight="1">
      <c r="A1434" s="1280"/>
      <c r="B1434" s="1274" t="s">
        <v>143</v>
      </c>
      <c r="C1434" s="1274"/>
      <c r="D1434" s="1274" t="str">
        <f>IF(details!J82="","",details!J82)</f>
        <v/>
      </c>
      <c r="E1434" s="1274"/>
      <c r="F1434" s="1274"/>
      <c r="G1434" s="1274"/>
      <c r="H1434" s="1274"/>
      <c r="I1434" s="1275"/>
    </row>
    <row r="1435" spans="1:9" ht="19.25" customHeight="1">
      <c r="A1435" s="1280"/>
      <c r="B1435" s="1274" t="s">
        <v>144</v>
      </c>
      <c r="C1435" s="1274"/>
      <c r="D1435" s="1274" t="str">
        <f>(IF(details!K82="","",details!K82))</f>
        <v/>
      </c>
      <c r="E1435" s="1274"/>
      <c r="F1435" s="1274"/>
      <c r="G1435" s="1274"/>
      <c r="H1435" s="1274"/>
      <c r="I1435" s="1275"/>
    </row>
    <row r="1436" spans="1:9" ht="19.25" customHeight="1">
      <c r="A1436" s="1280"/>
      <c r="B1436" s="1274" t="s">
        <v>145</v>
      </c>
      <c r="C1436" s="1274"/>
      <c r="D1436" s="1274" t="str">
        <f>IF(details!L82="","",details!L82)</f>
        <v/>
      </c>
      <c r="E1436" s="1274"/>
      <c r="F1436" s="1274"/>
      <c r="G1436" s="1274"/>
      <c r="H1436" s="1274"/>
      <c r="I1436" s="1275"/>
    </row>
    <row r="1437" spans="1:9" ht="19.25" customHeight="1">
      <c r="A1437" s="1280"/>
      <c r="B1437" s="1274" t="s">
        <v>146</v>
      </c>
      <c r="C1437" s="1274"/>
      <c r="D1437" s="1278" t="str">
        <f>IF(details!H82="","",details!H82)</f>
        <v/>
      </c>
      <c r="E1437" s="1278"/>
      <c r="F1437" s="1278"/>
      <c r="G1437" s="1278"/>
      <c r="H1437" s="1278"/>
      <c r="I1437" s="1279"/>
    </row>
    <row r="1438" spans="1:9" ht="19.25" customHeight="1">
      <c r="A1438" s="1280"/>
      <c r="B1438" s="1274" t="s">
        <v>147</v>
      </c>
      <c r="C1438" s="1274"/>
      <c r="D1438" s="1274" t="str">
        <f>IF('statement of marks'!I82="","",'statement of marks'!I82)</f>
        <v/>
      </c>
      <c r="E1438" s="1274"/>
      <c r="F1438" s="1274"/>
      <c r="G1438" s="1274"/>
      <c r="H1438" s="1274"/>
      <c r="I1438" s="1275"/>
    </row>
    <row r="1439" spans="1:9" ht="19.25" customHeight="1">
      <c r="A1439" s="1280"/>
      <c r="B1439" s="1274" t="s">
        <v>103</v>
      </c>
      <c r="C1439" s="1274"/>
      <c r="D1439" s="1274" t="str">
        <f>IF(details!M82="","",details!M82)</f>
        <v/>
      </c>
      <c r="E1439" s="1274"/>
      <c r="F1439" s="1274"/>
      <c r="G1439" s="1274"/>
      <c r="H1439" s="1274"/>
      <c r="I1439" s="1275"/>
    </row>
    <row r="1440" spans="1:9" ht="19.25" customHeight="1">
      <c r="A1440" s="1280"/>
      <c r="B1440" s="1273"/>
      <c r="C1440" s="1273"/>
      <c r="D1440" s="63" t="s">
        <v>148</v>
      </c>
      <c r="E1440" s="73" t="str">
        <f>F1430</f>
        <v/>
      </c>
      <c r="F1440" s="1274" t="str">
        <f>IF('statement of marks'!$C$3=8,"esa izkjafHkd f'k{kk ¼d{kk 8 rd½ iw.kZ dj yh gSA","")</f>
        <v/>
      </c>
      <c r="G1440" s="1274"/>
      <c r="H1440" s="1274"/>
      <c r="I1440" s="1275"/>
    </row>
    <row r="1441" spans="1:9" ht="19.25" customHeight="1">
      <c r="A1441" s="1280"/>
      <c r="B1441" s="72" t="s">
        <v>149</v>
      </c>
      <c r="C1441" s="71">
        <f>details!$O$4</f>
        <v>42460</v>
      </c>
      <c r="D1441" s="1277"/>
      <c r="E1441" s="1277"/>
      <c r="F1441" s="1271"/>
      <c r="G1441" s="1271"/>
      <c r="H1441" s="1271"/>
      <c r="I1441" s="1272"/>
    </row>
    <row r="1442" spans="1:9" ht="19.25" customHeight="1">
      <c r="A1442" s="1280"/>
      <c r="B1442" s="64"/>
      <c r="C1442" s="1276" t="s">
        <v>150</v>
      </c>
      <c r="D1442" s="1276"/>
      <c r="E1442" s="1276"/>
      <c r="F1442" s="63"/>
      <c r="G1442" s="1276" t="s">
        <v>152</v>
      </c>
      <c r="H1442" s="1276"/>
      <c r="I1442" s="1286"/>
    </row>
    <row r="1443" spans="1:9" ht="19.25" customHeight="1">
      <c r="A1443" s="1280"/>
      <c r="B1443" s="64"/>
      <c r="C1443" s="62" t="str">
        <f>IF(details!$K$3="B.E.O.","Cykd",IF(details!$K$3="D.E.O.","ftyk",""))</f>
        <v>ftyk</v>
      </c>
      <c r="D1443" s="63" t="s">
        <v>174</v>
      </c>
      <c r="E1443" s="72" t="str">
        <f>IF(details!$M$3="SECONDARY","ek/;fed",IF(details!$M$3="ELEMENTaRY","izkjfEHkd",""))</f>
        <v>ek/;fed</v>
      </c>
      <c r="F1443" s="62" t="s">
        <v>153</v>
      </c>
      <c r="G1443" s="1276" t="str">
        <f>details!$F$4</f>
        <v>Jh jk/ks';ke tk'kh</v>
      </c>
      <c r="H1443" s="1276"/>
      <c r="I1443" s="1286"/>
    </row>
    <row r="1444" spans="1:9" ht="19.25" customHeight="1" thickBot="1">
      <c r="A1444" s="1281"/>
      <c r="B1444" s="66"/>
      <c r="C1444" s="1292" t="s">
        <v>163</v>
      </c>
      <c r="D1444" s="1292"/>
      <c r="E1444" s="1292"/>
      <c r="F1444" s="69" t="s">
        <v>163</v>
      </c>
      <c r="G1444" s="1290"/>
      <c r="H1444" s="1290"/>
      <c r="I1444" s="1291"/>
    </row>
    <row r="1445" spans="1:9" ht="19.25" customHeight="1" thickTop="1">
      <c r="A1445" s="1282" t="s">
        <v>47</v>
      </c>
      <c r="B1445" s="1283"/>
      <c r="C1445" s="1283"/>
      <c r="D1445" s="1283"/>
      <c r="E1445" s="1283"/>
      <c r="F1445" s="1283"/>
      <c r="G1445" s="1283"/>
      <c r="H1445" s="1283"/>
      <c r="I1445" s="1284"/>
    </row>
    <row r="1446" spans="1:9" ht="19.25" customHeight="1">
      <c r="A1446" s="1285" t="str">
        <f>IF(details!$M$3="SECONDARY","¼ek/;fed f'k{kk½",IF(details!$M$3="ELEMENTaRY","¼izkjfEHkd f'k{kk½"))</f>
        <v>¼ek/;fed f'k{kk½</v>
      </c>
      <c r="B1446" s="1276"/>
      <c r="C1446" s="1276"/>
      <c r="D1446" s="1276"/>
      <c r="E1446" s="1276"/>
      <c r="F1446" s="1276"/>
      <c r="G1446" s="1276"/>
      <c r="H1446" s="1276"/>
      <c r="I1446" s="1286"/>
    </row>
    <row r="1447" spans="1:9" ht="19.25" customHeight="1">
      <c r="A1447" s="1287" t="s">
        <v>139</v>
      </c>
      <c r="B1447" s="1288"/>
      <c r="C1447" s="1288"/>
      <c r="D1447" s="1288"/>
      <c r="E1447" s="1288"/>
      <c r="F1447" s="1288"/>
      <c r="G1447" s="1288"/>
      <c r="H1447" s="1288"/>
      <c r="I1447" s="1289"/>
    </row>
    <row r="1448" spans="1:9" ht="19.25" customHeight="1">
      <c r="A1448" s="1285" t="s">
        <v>140</v>
      </c>
      <c r="B1448" s="1276"/>
      <c r="C1448" s="1276"/>
      <c r="D1448" s="1276"/>
      <c r="E1448" s="1276"/>
      <c r="F1448" s="1276"/>
      <c r="G1448" s="1276"/>
      <c r="H1448" s="1276"/>
      <c r="I1448" s="1286"/>
    </row>
    <row r="1449" spans="1:9" ht="19.25" customHeight="1">
      <c r="A1449" s="68"/>
      <c r="B1449" s="1276"/>
      <c r="C1449" s="1276"/>
      <c r="D1449" s="1276"/>
      <c r="E1449" s="62" t="s">
        <v>162</v>
      </c>
      <c r="F1449" s="75" t="str">
        <f>IF(AND('statement of marks'!$C$3=8,'statement of marks'!HD7="mRrh.kZ"),'statement of marks'!$H$3,"")</f>
        <v/>
      </c>
      <c r="G1449" s="1276"/>
      <c r="H1449" s="1276"/>
      <c r="I1449" s="1286"/>
    </row>
    <row r="1450" spans="1:9" ht="19.25" customHeight="1">
      <c r="A1450" s="1280"/>
      <c r="B1450" s="72" t="s">
        <v>154</v>
      </c>
      <c r="C1450" s="72" t="s">
        <v>141</v>
      </c>
      <c r="D1450" s="1274" t="s">
        <v>158</v>
      </c>
      <c r="E1450" s="1274"/>
      <c r="F1450" s="1274"/>
      <c r="G1450" s="234" t="s">
        <v>175</v>
      </c>
      <c r="H1450" s="234" t="s">
        <v>159</v>
      </c>
      <c r="I1450" s="237" t="str">
        <f>'statement of marks'!$J$3</f>
        <v xml:space="preserve">fo|ky; dk Mk;l dksM+ </v>
      </c>
    </row>
    <row r="1451" spans="1:9" ht="19.25" customHeight="1">
      <c r="A1451" s="1280"/>
      <c r="B1451" s="63" t="str">
        <f>details!$I$3</f>
        <v>fpRrkSM+x&lt;+</v>
      </c>
      <c r="C1451" s="63" t="str">
        <f>details!$F$3</f>
        <v>fuEckgsM+k</v>
      </c>
      <c r="D1451" s="1274" t="str">
        <f>details!$A$1</f>
        <v>jk- ck- ek/;fed fo|ky; uohu] fuEckgsM+k</v>
      </c>
      <c r="E1451" s="1274"/>
      <c r="F1451" s="1274"/>
      <c r="G1451" s="73" t="str">
        <f>IF(details!F83="","",details!F83)</f>
        <v/>
      </c>
      <c r="H1451" s="73" t="str">
        <f>IF(details!D83="","",details!D83)</f>
        <v/>
      </c>
      <c r="I1451" s="74" t="str">
        <f>details!$K$1</f>
        <v xml:space="preserve">08291009401   </v>
      </c>
    </row>
    <row r="1452" spans="1:9" ht="19.25" customHeight="1">
      <c r="A1452" s="1280"/>
      <c r="B1452" s="1274" t="s">
        <v>142</v>
      </c>
      <c r="C1452" s="1274"/>
      <c r="D1452" s="1274"/>
      <c r="E1452" s="1274"/>
      <c r="F1452" s="1274"/>
      <c r="G1452" s="1274"/>
      <c r="H1452" s="1274"/>
      <c r="I1452" s="1275"/>
    </row>
    <row r="1453" spans="1:9" ht="19.25" customHeight="1">
      <c r="A1453" s="1280"/>
      <c r="B1453" s="1274" t="s">
        <v>143</v>
      </c>
      <c r="C1453" s="1274"/>
      <c r="D1453" s="1274" t="str">
        <f>IF(details!J83="","",details!J83)</f>
        <v/>
      </c>
      <c r="E1453" s="1274"/>
      <c r="F1453" s="1274"/>
      <c r="G1453" s="1274"/>
      <c r="H1453" s="1274"/>
      <c r="I1453" s="1275"/>
    </row>
    <row r="1454" spans="1:9" ht="19.25" customHeight="1">
      <c r="A1454" s="1280"/>
      <c r="B1454" s="1274" t="s">
        <v>144</v>
      </c>
      <c r="C1454" s="1274"/>
      <c r="D1454" s="1274" t="str">
        <f>(IF(details!K83="","",details!K83))</f>
        <v/>
      </c>
      <c r="E1454" s="1274"/>
      <c r="F1454" s="1274"/>
      <c r="G1454" s="1274"/>
      <c r="H1454" s="1274"/>
      <c r="I1454" s="1275"/>
    </row>
    <row r="1455" spans="1:9" ht="19.25" customHeight="1">
      <c r="A1455" s="1280"/>
      <c r="B1455" s="1274" t="s">
        <v>145</v>
      </c>
      <c r="C1455" s="1274"/>
      <c r="D1455" s="1274" t="str">
        <f>IF(details!L83="","",details!L83)</f>
        <v/>
      </c>
      <c r="E1455" s="1274"/>
      <c r="F1455" s="1274"/>
      <c r="G1455" s="1274"/>
      <c r="H1455" s="1274"/>
      <c r="I1455" s="1275"/>
    </row>
    <row r="1456" spans="1:9" ht="19.25" customHeight="1">
      <c r="A1456" s="1280"/>
      <c r="B1456" s="1274" t="s">
        <v>146</v>
      </c>
      <c r="C1456" s="1274"/>
      <c r="D1456" s="1278" t="str">
        <f>IF(details!H83="","",details!H83)</f>
        <v/>
      </c>
      <c r="E1456" s="1278"/>
      <c r="F1456" s="1278"/>
      <c r="G1456" s="1278"/>
      <c r="H1456" s="1278"/>
      <c r="I1456" s="1279"/>
    </row>
    <row r="1457" spans="1:9" ht="19.25" customHeight="1">
      <c r="A1457" s="1280"/>
      <c r="B1457" s="1274" t="s">
        <v>147</v>
      </c>
      <c r="C1457" s="1274"/>
      <c r="D1457" s="1274" t="str">
        <f>IF('statement of marks'!I83="","",'statement of marks'!I83)</f>
        <v/>
      </c>
      <c r="E1457" s="1274"/>
      <c r="F1457" s="1274"/>
      <c r="G1457" s="1274"/>
      <c r="H1457" s="1274"/>
      <c r="I1457" s="1275"/>
    </row>
    <row r="1458" spans="1:9" ht="19.25" customHeight="1">
      <c r="A1458" s="1280"/>
      <c r="B1458" s="1274" t="s">
        <v>103</v>
      </c>
      <c r="C1458" s="1274"/>
      <c r="D1458" s="1274" t="str">
        <f>IF(details!M83="","",details!M83)</f>
        <v/>
      </c>
      <c r="E1458" s="1274"/>
      <c r="F1458" s="1274"/>
      <c r="G1458" s="1274"/>
      <c r="H1458" s="1274"/>
      <c r="I1458" s="1275"/>
    </row>
    <row r="1459" spans="1:9" ht="19.25" customHeight="1">
      <c r="A1459" s="1280"/>
      <c r="B1459" s="1273"/>
      <c r="C1459" s="1273"/>
      <c r="D1459" s="63" t="s">
        <v>148</v>
      </c>
      <c r="E1459" s="73" t="str">
        <f>F1449</f>
        <v/>
      </c>
      <c r="F1459" s="1274" t="str">
        <f>IF('statement of marks'!$C$3=8,"esa izkjafHkd f'k{kk ¼d{kk 8 rd½ iw.kZ dj yh gSA","")</f>
        <v/>
      </c>
      <c r="G1459" s="1274"/>
      <c r="H1459" s="1274"/>
      <c r="I1459" s="1275"/>
    </row>
    <row r="1460" spans="1:9" ht="19.25" customHeight="1">
      <c r="A1460" s="1280"/>
      <c r="B1460" s="72" t="s">
        <v>149</v>
      </c>
      <c r="C1460" s="71">
        <f>details!$O$4</f>
        <v>42460</v>
      </c>
      <c r="D1460" s="1277"/>
      <c r="E1460" s="1277"/>
      <c r="F1460" s="1271"/>
      <c r="G1460" s="1271"/>
      <c r="H1460" s="1271"/>
      <c r="I1460" s="1272"/>
    </row>
    <row r="1461" spans="1:9" ht="19.25" customHeight="1">
      <c r="A1461" s="1280"/>
      <c r="B1461" s="64"/>
      <c r="C1461" s="1276" t="s">
        <v>150</v>
      </c>
      <c r="D1461" s="1276"/>
      <c r="E1461" s="1276"/>
      <c r="F1461" s="63"/>
      <c r="G1461" s="1276" t="s">
        <v>152</v>
      </c>
      <c r="H1461" s="1276"/>
      <c r="I1461" s="1286"/>
    </row>
    <row r="1462" spans="1:9" ht="19.25" customHeight="1">
      <c r="A1462" s="1280"/>
      <c r="B1462" s="64"/>
      <c r="C1462" s="62" t="str">
        <f>IF(details!$K$3="B.E.O.","Cykd",IF(details!$K$3="D.E.O.","ftyk",""))</f>
        <v>ftyk</v>
      </c>
      <c r="D1462" s="63" t="s">
        <v>174</v>
      </c>
      <c r="E1462" s="72" t="str">
        <f>IF(details!$M$3="SECONDARY","ek/;fed",IF(details!$M$3="ELEMENTaRY","izkjfEHkd",""))</f>
        <v>ek/;fed</v>
      </c>
      <c r="F1462" s="62" t="s">
        <v>153</v>
      </c>
      <c r="G1462" s="1276" t="str">
        <f>details!$F$4</f>
        <v>Jh jk/ks';ke tk'kh</v>
      </c>
      <c r="H1462" s="1276"/>
      <c r="I1462" s="1286"/>
    </row>
    <row r="1463" spans="1:9" ht="19.25" customHeight="1" thickBot="1">
      <c r="A1463" s="1281"/>
      <c r="B1463" s="66"/>
      <c r="C1463" s="1292" t="s">
        <v>163</v>
      </c>
      <c r="D1463" s="1292"/>
      <c r="E1463" s="1292"/>
      <c r="F1463" s="69" t="s">
        <v>163</v>
      </c>
      <c r="G1463" s="1290"/>
      <c r="H1463" s="1290"/>
      <c r="I1463" s="1291"/>
    </row>
    <row r="1464" spans="1:9" ht="19.25" customHeight="1" thickTop="1">
      <c r="A1464" s="1282" t="s">
        <v>47</v>
      </c>
      <c r="B1464" s="1283"/>
      <c r="C1464" s="1283"/>
      <c r="D1464" s="1283"/>
      <c r="E1464" s="1283"/>
      <c r="F1464" s="1283"/>
      <c r="G1464" s="1283"/>
      <c r="H1464" s="1283"/>
      <c r="I1464" s="1284"/>
    </row>
    <row r="1465" spans="1:9" ht="19.25" customHeight="1">
      <c r="A1465" s="1285" t="str">
        <f>IF(details!$M$3="SECONDARY","¼ek/;fed f'k{kk½",IF(details!$M$3="ELEMENTaRY","¼izkjfEHkd f'k{kk½"))</f>
        <v>¼ek/;fed f'k{kk½</v>
      </c>
      <c r="B1465" s="1276"/>
      <c r="C1465" s="1276"/>
      <c r="D1465" s="1276"/>
      <c r="E1465" s="1276"/>
      <c r="F1465" s="1276"/>
      <c r="G1465" s="1276"/>
      <c r="H1465" s="1276"/>
      <c r="I1465" s="1286"/>
    </row>
    <row r="1466" spans="1:9" ht="19.25" customHeight="1">
      <c r="A1466" s="1287" t="s">
        <v>139</v>
      </c>
      <c r="B1466" s="1288"/>
      <c r="C1466" s="1288"/>
      <c r="D1466" s="1288"/>
      <c r="E1466" s="1288"/>
      <c r="F1466" s="1288"/>
      <c r="G1466" s="1288"/>
      <c r="H1466" s="1288"/>
      <c r="I1466" s="1289"/>
    </row>
    <row r="1467" spans="1:9" ht="19.25" customHeight="1">
      <c r="A1467" s="1285" t="s">
        <v>140</v>
      </c>
      <c r="B1467" s="1276"/>
      <c r="C1467" s="1276"/>
      <c r="D1467" s="1276"/>
      <c r="E1467" s="1276"/>
      <c r="F1467" s="1276"/>
      <c r="G1467" s="1276"/>
      <c r="H1467" s="1276"/>
      <c r="I1467" s="1286"/>
    </row>
    <row r="1468" spans="1:9" ht="19.25" customHeight="1">
      <c r="A1468" s="68"/>
      <c r="B1468" s="1276"/>
      <c r="C1468" s="1276"/>
      <c r="D1468" s="1276"/>
      <c r="E1468" s="62" t="s">
        <v>162</v>
      </c>
      <c r="F1468" s="75" t="str">
        <f>IF(AND('statement of marks'!$C$3=8,'statement of marks'!HD7="mRrh.kZ"),'statement of marks'!$H$3,"")</f>
        <v/>
      </c>
      <c r="G1468" s="1276"/>
      <c r="H1468" s="1276"/>
      <c r="I1468" s="1286"/>
    </row>
    <row r="1469" spans="1:9" ht="19.25" customHeight="1">
      <c r="A1469" s="1280"/>
      <c r="B1469" s="72" t="s">
        <v>154</v>
      </c>
      <c r="C1469" s="72" t="s">
        <v>141</v>
      </c>
      <c r="D1469" s="1274" t="s">
        <v>158</v>
      </c>
      <c r="E1469" s="1274"/>
      <c r="F1469" s="1274"/>
      <c r="G1469" s="234" t="s">
        <v>175</v>
      </c>
      <c r="H1469" s="234" t="s">
        <v>159</v>
      </c>
      <c r="I1469" s="237" t="str">
        <f>'statement of marks'!$J$3</f>
        <v xml:space="preserve">fo|ky; dk Mk;l dksM+ </v>
      </c>
    </row>
    <row r="1470" spans="1:9" ht="19.25" customHeight="1">
      <c r="A1470" s="1280"/>
      <c r="B1470" s="63" t="str">
        <f>details!$I$3</f>
        <v>fpRrkSM+x&lt;+</v>
      </c>
      <c r="C1470" s="63" t="str">
        <f>details!$F$3</f>
        <v>fuEckgsM+k</v>
      </c>
      <c r="D1470" s="1274" t="str">
        <f>details!$A$1</f>
        <v>jk- ck- ek/;fed fo|ky; uohu] fuEckgsM+k</v>
      </c>
      <c r="E1470" s="1274"/>
      <c r="F1470" s="1274"/>
      <c r="G1470" s="73" t="str">
        <f>IF(details!F84="","",details!F84)</f>
        <v/>
      </c>
      <c r="H1470" s="73" t="str">
        <f>IF(details!D84="","",details!D84)</f>
        <v/>
      </c>
      <c r="I1470" s="74" t="str">
        <f>details!$K$1</f>
        <v xml:space="preserve">08291009401   </v>
      </c>
    </row>
    <row r="1471" spans="1:9" ht="19.25" customHeight="1">
      <c r="A1471" s="1280"/>
      <c r="B1471" s="1274" t="s">
        <v>142</v>
      </c>
      <c r="C1471" s="1274"/>
      <c r="D1471" s="1274"/>
      <c r="E1471" s="1274"/>
      <c r="F1471" s="1274"/>
      <c r="G1471" s="1274"/>
      <c r="H1471" s="1274"/>
      <c r="I1471" s="1275"/>
    </row>
    <row r="1472" spans="1:9" ht="19.25" customHeight="1">
      <c r="A1472" s="1280"/>
      <c r="B1472" s="1274" t="s">
        <v>143</v>
      </c>
      <c r="C1472" s="1274"/>
      <c r="D1472" s="1274" t="str">
        <f>IF(details!J84="","",details!J84)</f>
        <v/>
      </c>
      <c r="E1472" s="1274"/>
      <c r="F1472" s="1274"/>
      <c r="G1472" s="1274"/>
      <c r="H1472" s="1274"/>
      <c r="I1472" s="1275"/>
    </row>
    <row r="1473" spans="1:9" ht="19.25" customHeight="1">
      <c r="A1473" s="1280"/>
      <c r="B1473" s="1274" t="s">
        <v>144</v>
      </c>
      <c r="C1473" s="1274"/>
      <c r="D1473" s="1274" t="str">
        <f>(IF(details!K84="","",details!K84))</f>
        <v/>
      </c>
      <c r="E1473" s="1274"/>
      <c r="F1473" s="1274"/>
      <c r="G1473" s="1274"/>
      <c r="H1473" s="1274"/>
      <c r="I1473" s="1275"/>
    </row>
    <row r="1474" spans="1:9" ht="19.25" customHeight="1">
      <c r="A1474" s="1280"/>
      <c r="B1474" s="1274" t="s">
        <v>145</v>
      </c>
      <c r="C1474" s="1274"/>
      <c r="D1474" s="1274" t="str">
        <f>IF(details!L84="","",details!L84)</f>
        <v/>
      </c>
      <c r="E1474" s="1274"/>
      <c r="F1474" s="1274"/>
      <c r="G1474" s="1274"/>
      <c r="H1474" s="1274"/>
      <c r="I1474" s="1275"/>
    </row>
    <row r="1475" spans="1:9" ht="19.25" customHeight="1">
      <c r="A1475" s="1280"/>
      <c r="B1475" s="1274" t="s">
        <v>146</v>
      </c>
      <c r="C1475" s="1274"/>
      <c r="D1475" s="1278" t="str">
        <f>IF(details!H84="","",details!H84)</f>
        <v/>
      </c>
      <c r="E1475" s="1278"/>
      <c r="F1475" s="1278"/>
      <c r="G1475" s="1278"/>
      <c r="H1475" s="1278"/>
      <c r="I1475" s="1279"/>
    </row>
    <row r="1476" spans="1:9" ht="19.25" customHeight="1">
      <c r="A1476" s="1280"/>
      <c r="B1476" s="1274" t="s">
        <v>147</v>
      </c>
      <c r="C1476" s="1274"/>
      <c r="D1476" s="1274" t="str">
        <f>IF('statement of marks'!I84="","",'statement of marks'!I84)</f>
        <v/>
      </c>
      <c r="E1476" s="1274"/>
      <c r="F1476" s="1274"/>
      <c r="G1476" s="1274"/>
      <c r="H1476" s="1274"/>
      <c r="I1476" s="1275"/>
    </row>
    <row r="1477" spans="1:9" ht="19.25" customHeight="1">
      <c r="A1477" s="1280"/>
      <c r="B1477" s="1274" t="s">
        <v>103</v>
      </c>
      <c r="C1477" s="1274"/>
      <c r="D1477" s="1274" t="str">
        <f>IF(details!M84="","",details!M84)</f>
        <v/>
      </c>
      <c r="E1477" s="1274"/>
      <c r="F1477" s="1274"/>
      <c r="G1477" s="1274"/>
      <c r="H1477" s="1274"/>
      <c r="I1477" s="1275"/>
    </row>
    <row r="1478" spans="1:9" ht="19.25" customHeight="1">
      <c r="A1478" s="1280"/>
      <c r="B1478" s="1273"/>
      <c r="C1478" s="1273"/>
      <c r="D1478" s="63" t="s">
        <v>148</v>
      </c>
      <c r="E1478" s="73" t="str">
        <f>F1468</f>
        <v/>
      </c>
      <c r="F1478" s="1274" t="str">
        <f>IF('statement of marks'!$C$3=8,"esa izkjafHkd f'k{kk ¼d{kk 8 rd½ iw.kZ dj yh gSA","")</f>
        <v/>
      </c>
      <c r="G1478" s="1274"/>
      <c r="H1478" s="1274"/>
      <c r="I1478" s="1275"/>
    </row>
    <row r="1479" spans="1:9" ht="19.25" customHeight="1">
      <c r="A1479" s="1280"/>
      <c r="B1479" s="72" t="s">
        <v>149</v>
      </c>
      <c r="C1479" s="71">
        <f>details!$O$4</f>
        <v>42460</v>
      </c>
      <c r="D1479" s="1277"/>
      <c r="E1479" s="1277"/>
      <c r="F1479" s="1271"/>
      <c r="G1479" s="1271"/>
      <c r="H1479" s="1271"/>
      <c r="I1479" s="1272"/>
    </row>
    <row r="1480" spans="1:9" ht="19.25" customHeight="1">
      <c r="A1480" s="1280"/>
      <c r="B1480" s="64"/>
      <c r="C1480" s="1276" t="s">
        <v>150</v>
      </c>
      <c r="D1480" s="1276"/>
      <c r="E1480" s="1276"/>
      <c r="F1480" s="63"/>
      <c r="G1480" s="1276" t="s">
        <v>152</v>
      </c>
      <c r="H1480" s="1276"/>
      <c r="I1480" s="1286"/>
    </row>
    <row r="1481" spans="1:9" ht="19.25" customHeight="1">
      <c r="A1481" s="1280"/>
      <c r="B1481" s="64"/>
      <c r="C1481" s="62" t="str">
        <f>IF(details!$K$3="B.E.O.","Cykd",IF(details!$K$3="D.E.O.","ftyk",""))</f>
        <v>ftyk</v>
      </c>
      <c r="D1481" s="63" t="s">
        <v>174</v>
      </c>
      <c r="E1481" s="72" t="str">
        <f>IF(details!$M$3="SECONDARY","ek/;fed",IF(details!$M$3="ELEMENTaRY","izkjfEHkd",""))</f>
        <v>ek/;fed</v>
      </c>
      <c r="F1481" s="62" t="s">
        <v>153</v>
      </c>
      <c r="G1481" s="1276" t="str">
        <f>details!$F$4</f>
        <v>Jh jk/ks';ke tk'kh</v>
      </c>
      <c r="H1481" s="1276"/>
      <c r="I1481" s="1286"/>
    </row>
    <row r="1482" spans="1:9" ht="19.25" customHeight="1" thickBot="1">
      <c r="A1482" s="1281"/>
      <c r="B1482" s="66"/>
      <c r="C1482" s="1292" t="s">
        <v>163</v>
      </c>
      <c r="D1482" s="1292"/>
      <c r="E1482" s="1292"/>
      <c r="F1482" s="69" t="s">
        <v>163</v>
      </c>
      <c r="G1482" s="1290"/>
      <c r="H1482" s="1290"/>
      <c r="I1482" s="1291"/>
    </row>
    <row r="1483" spans="1:9" ht="19.25" customHeight="1" thickTop="1">
      <c r="A1483" s="1282" t="s">
        <v>47</v>
      </c>
      <c r="B1483" s="1283"/>
      <c r="C1483" s="1283"/>
      <c r="D1483" s="1283"/>
      <c r="E1483" s="1283"/>
      <c r="F1483" s="1283"/>
      <c r="G1483" s="1283"/>
      <c r="H1483" s="1283"/>
      <c r="I1483" s="1284"/>
    </row>
    <row r="1484" spans="1:9" ht="19.25" customHeight="1">
      <c r="A1484" s="1285" t="str">
        <f>IF(details!$M$3="SECONDARY","¼ek/;fed f'k{kk½",IF(details!$M$3="ELEMENTaRY","¼izkjfEHkd f'k{kk½"))</f>
        <v>¼ek/;fed f'k{kk½</v>
      </c>
      <c r="B1484" s="1276"/>
      <c r="C1484" s="1276"/>
      <c r="D1484" s="1276"/>
      <c r="E1484" s="1276"/>
      <c r="F1484" s="1276"/>
      <c r="G1484" s="1276"/>
      <c r="H1484" s="1276"/>
      <c r="I1484" s="1286"/>
    </row>
    <row r="1485" spans="1:9" ht="19.25" customHeight="1">
      <c r="A1485" s="1287" t="s">
        <v>139</v>
      </c>
      <c r="B1485" s="1288"/>
      <c r="C1485" s="1288"/>
      <c r="D1485" s="1288"/>
      <c r="E1485" s="1288"/>
      <c r="F1485" s="1288"/>
      <c r="G1485" s="1288"/>
      <c r="H1485" s="1288"/>
      <c r="I1485" s="1289"/>
    </row>
    <row r="1486" spans="1:9" ht="19.25" customHeight="1">
      <c r="A1486" s="1285" t="s">
        <v>140</v>
      </c>
      <c r="B1486" s="1276"/>
      <c r="C1486" s="1276"/>
      <c r="D1486" s="1276"/>
      <c r="E1486" s="1276"/>
      <c r="F1486" s="1276"/>
      <c r="G1486" s="1276"/>
      <c r="H1486" s="1276"/>
      <c r="I1486" s="1286"/>
    </row>
    <row r="1487" spans="1:9" ht="19.25" customHeight="1">
      <c r="A1487" s="68"/>
      <c r="B1487" s="1276"/>
      <c r="C1487" s="1276"/>
      <c r="D1487" s="1276"/>
      <c r="E1487" s="62" t="s">
        <v>162</v>
      </c>
      <c r="F1487" s="75" t="str">
        <f>IF(AND('statement of marks'!$C$3=8,'statement of marks'!HD7="mRrh.kZ"),'statement of marks'!$H$3,"")</f>
        <v/>
      </c>
      <c r="G1487" s="1276"/>
      <c r="H1487" s="1276"/>
      <c r="I1487" s="1286"/>
    </row>
    <row r="1488" spans="1:9" ht="19.25" customHeight="1">
      <c r="A1488" s="1280"/>
      <c r="B1488" s="72" t="s">
        <v>154</v>
      </c>
      <c r="C1488" s="72" t="s">
        <v>141</v>
      </c>
      <c r="D1488" s="1274" t="s">
        <v>158</v>
      </c>
      <c r="E1488" s="1274"/>
      <c r="F1488" s="1274"/>
      <c r="G1488" s="234" t="s">
        <v>175</v>
      </c>
      <c r="H1488" s="234" t="s">
        <v>159</v>
      </c>
      <c r="I1488" s="237" t="str">
        <f>'statement of marks'!$J$3</f>
        <v xml:space="preserve">fo|ky; dk Mk;l dksM+ </v>
      </c>
    </row>
    <row r="1489" spans="1:9" ht="19.25" customHeight="1">
      <c r="A1489" s="1280"/>
      <c r="B1489" s="63" t="str">
        <f>details!$I$3</f>
        <v>fpRrkSM+x&lt;+</v>
      </c>
      <c r="C1489" s="63" t="str">
        <f>details!$F$3</f>
        <v>fuEckgsM+k</v>
      </c>
      <c r="D1489" s="1274" t="str">
        <f>details!$A$1</f>
        <v>jk- ck- ek/;fed fo|ky; uohu] fuEckgsM+k</v>
      </c>
      <c r="E1489" s="1274"/>
      <c r="F1489" s="1274"/>
      <c r="G1489" s="73" t="str">
        <f>IF(details!F85="","",details!F85)</f>
        <v/>
      </c>
      <c r="H1489" s="73" t="str">
        <f>IF(details!D85="","",details!D85)</f>
        <v/>
      </c>
      <c r="I1489" s="74" t="str">
        <f>details!$K$1</f>
        <v xml:space="preserve">08291009401   </v>
      </c>
    </row>
    <row r="1490" spans="1:9" ht="19.25" customHeight="1">
      <c r="A1490" s="1280"/>
      <c r="B1490" s="1274" t="s">
        <v>142</v>
      </c>
      <c r="C1490" s="1274"/>
      <c r="D1490" s="1274"/>
      <c r="E1490" s="1274"/>
      <c r="F1490" s="1274"/>
      <c r="G1490" s="1274"/>
      <c r="H1490" s="1274"/>
      <c r="I1490" s="1275"/>
    </row>
    <row r="1491" spans="1:9" ht="19.25" customHeight="1">
      <c r="A1491" s="1280"/>
      <c r="B1491" s="1274" t="s">
        <v>143</v>
      </c>
      <c r="C1491" s="1274"/>
      <c r="D1491" s="1274" t="str">
        <f>IF(details!J85="","",details!J85)</f>
        <v/>
      </c>
      <c r="E1491" s="1274"/>
      <c r="F1491" s="1274"/>
      <c r="G1491" s="1274"/>
      <c r="H1491" s="1274"/>
      <c r="I1491" s="1275"/>
    </row>
    <row r="1492" spans="1:9" ht="19.25" customHeight="1">
      <c r="A1492" s="1280"/>
      <c r="B1492" s="1274" t="s">
        <v>144</v>
      </c>
      <c r="C1492" s="1274"/>
      <c r="D1492" s="1274" t="str">
        <f>(IF(details!K85="","",details!K85))</f>
        <v/>
      </c>
      <c r="E1492" s="1274"/>
      <c r="F1492" s="1274"/>
      <c r="G1492" s="1274"/>
      <c r="H1492" s="1274"/>
      <c r="I1492" s="1275"/>
    </row>
    <row r="1493" spans="1:9" ht="19.25" customHeight="1">
      <c r="A1493" s="1280"/>
      <c r="B1493" s="1274" t="s">
        <v>145</v>
      </c>
      <c r="C1493" s="1274"/>
      <c r="D1493" s="1274" t="str">
        <f>IF(details!L85="","",details!L85)</f>
        <v/>
      </c>
      <c r="E1493" s="1274"/>
      <c r="F1493" s="1274"/>
      <c r="G1493" s="1274"/>
      <c r="H1493" s="1274"/>
      <c r="I1493" s="1275"/>
    </row>
    <row r="1494" spans="1:9" ht="19.25" customHeight="1">
      <c r="A1494" s="1280"/>
      <c r="B1494" s="1274" t="s">
        <v>146</v>
      </c>
      <c r="C1494" s="1274"/>
      <c r="D1494" s="1278" t="str">
        <f>IF(details!H85="","",details!H85)</f>
        <v/>
      </c>
      <c r="E1494" s="1278"/>
      <c r="F1494" s="1278"/>
      <c r="G1494" s="1278"/>
      <c r="H1494" s="1278"/>
      <c r="I1494" s="1279"/>
    </row>
    <row r="1495" spans="1:9" ht="19.25" customHeight="1">
      <c r="A1495" s="1280"/>
      <c r="B1495" s="1274" t="s">
        <v>147</v>
      </c>
      <c r="C1495" s="1274"/>
      <c r="D1495" s="1274" t="str">
        <f>IF('statement of marks'!I85="","",'statement of marks'!I85)</f>
        <v/>
      </c>
      <c r="E1495" s="1274"/>
      <c r="F1495" s="1274"/>
      <c r="G1495" s="1274"/>
      <c r="H1495" s="1274"/>
      <c r="I1495" s="1275"/>
    </row>
    <row r="1496" spans="1:9" ht="19.25" customHeight="1">
      <c r="A1496" s="1280"/>
      <c r="B1496" s="1274" t="s">
        <v>103</v>
      </c>
      <c r="C1496" s="1274"/>
      <c r="D1496" s="1274" t="str">
        <f>IF(details!M85="","",details!M85)</f>
        <v/>
      </c>
      <c r="E1496" s="1274"/>
      <c r="F1496" s="1274"/>
      <c r="G1496" s="1274"/>
      <c r="H1496" s="1274"/>
      <c r="I1496" s="1275"/>
    </row>
    <row r="1497" spans="1:9" ht="19.25" customHeight="1">
      <c r="A1497" s="1280"/>
      <c r="B1497" s="1273"/>
      <c r="C1497" s="1273"/>
      <c r="D1497" s="63" t="s">
        <v>148</v>
      </c>
      <c r="E1497" s="73" t="str">
        <f>F1487</f>
        <v/>
      </c>
      <c r="F1497" s="1274" t="str">
        <f>IF('statement of marks'!$C$3=8,"esa izkjafHkd f'k{kk ¼d{kk 8 rd½ iw.kZ dj yh gSA","")</f>
        <v/>
      </c>
      <c r="G1497" s="1274"/>
      <c r="H1497" s="1274"/>
      <c r="I1497" s="1275"/>
    </row>
    <row r="1498" spans="1:9" ht="19.25" customHeight="1">
      <c r="A1498" s="1280"/>
      <c r="B1498" s="72" t="s">
        <v>149</v>
      </c>
      <c r="C1498" s="71">
        <f>details!$O$4</f>
        <v>42460</v>
      </c>
      <c r="D1498" s="1277"/>
      <c r="E1498" s="1277"/>
      <c r="F1498" s="1271"/>
      <c r="G1498" s="1271"/>
      <c r="H1498" s="1271"/>
      <c r="I1498" s="1272"/>
    </row>
    <row r="1499" spans="1:9" ht="19.25" customHeight="1">
      <c r="A1499" s="1280"/>
      <c r="B1499" s="64"/>
      <c r="C1499" s="1276" t="s">
        <v>150</v>
      </c>
      <c r="D1499" s="1276"/>
      <c r="E1499" s="1276"/>
      <c r="F1499" s="63"/>
      <c r="G1499" s="1276" t="s">
        <v>152</v>
      </c>
      <c r="H1499" s="1276"/>
      <c r="I1499" s="1286"/>
    </row>
    <row r="1500" spans="1:9" ht="19.25" customHeight="1">
      <c r="A1500" s="1280"/>
      <c r="B1500" s="64"/>
      <c r="C1500" s="62" t="str">
        <f>IF(details!$K$3="B.E.O.","Cykd",IF(details!$K$3="D.E.O.","ftyk",""))</f>
        <v>ftyk</v>
      </c>
      <c r="D1500" s="63" t="s">
        <v>174</v>
      </c>
      <c r="E1500" s="72" t="str">
        <f>IF(details!$M$3="SECONDARY","ek/;fed",IF(details!$M$3="ELEMENTaRY","izkjfEHkd",""))</f>
        <v>ek/;fed</v>
      </c>
      <c r="F1500" s="62" t="s">
        <v>153</v>
      </c>
      <c r="G1500" s="1276" t="str">
        <f>details!$F$4</f>
        <v>Jh jk/ks';ke tk'kh</v>
      </c>
      <c r="H1500" s="1276"/>
      <c r="I1500" s="1286"/>
    </row>
    <row r="1501" spans="1:9" ht="19.25" customHeight="1" thickBot="1">
      <c r="A1501" s="1281"/>
      <c r="B1501" s="66"/>
      <c r="C1501" s="1292" t="s">
        <v>163</v>
      </c>
      <c r="D1501" s="1292"/>
      <c r="E1501" s="1292"/>
      <c r="F1501" s="69" t="s">
        <v>163</v>
      </c>
      <c r="G1501" s="1290"/>
      <c r="H1501" s="1290"/>
      <c r="I1501" s="1291"/>
    </row>
    <row r="1502" spans="1:9" ht="19.25" customHeight="1" thickTop="1">
      <c r="A1502" s="1282" t="s">
        <v>47</v>
      </c>
      <c r="B1502" s="1283"/>
      <c r="C1502" s="1283"/>
      <c r="D1502" s="1283"/>
      <c r="E1502" s="1283"/>
      <c r="F1502" s="1283"/>
      <c r="G1502" s="1283"/>
      <c r="H1502" s="1283"/>
      <c r="I1502" s="1284"/>
    </row>
    <row r="1503" spans="1:9" ht="19.25" customHeight="1">
      <c r="A1503" s="1285" t="str">
        <f>IF(details!$M$3="SECONDARY","¼ek/;fed f'k{kk½",IF(details!$M$3="ELEMENTaRY","¼izkjfEHkd f'k{kk½"))</f>
        <v>¼ek/;fed f'k{kk½</v>
      </c>
      <c r="B1503" s="1276"/>
      <c r="C1503" s="1276"/>
      <c r="D1503" s="1276"/>
      <c r="E1503" s="1276"/>
      <c r="F1503" s="1276"/>
      <c r="G1503" s="1276"/>
      <c r="H1503" s="1276"/>
      <c r="I1503" s="1286"/>
    </row>
    <row r="1504" spans="1:9" ht="19.25" customHeight="1">
      <c r="A1504" s="1287" t="s">
        <v>139</v>
      </c>
      <c r="B1504" s="1288"/>
      <c r="C1504" s="1288"/>
      <c r="D1504" s="1288"/>
      <c r="E1504" s="1288"/>
      <c r="F1504" s="1288"/>
      <c r="G1504" s="1288"/>
      <c r="H1504" s="1288"/>
      <c r="I1504" s="1289"/>
    </row>
    <row r="1505" spans="1:9" ht="19.25" customHeight="1">
      <c r="A1505" s="1285" t="s">
        <v>140</v>
      </c>
      <c r="B1505" s="1276"/>
      <c r="C1505" s="1276"/>
      <c r="D1505" s="1276"/>
      <c r="E1505" s="1276"/>
      <c r="F1505" s="1276"/>
      <c r="G1505" s="1276"/>
      <c r="H1505" s="1276"/>
      <c r="I1505" s="1286"/>
    </row>
    <row r="1506" spans="1:9" ht="19.25" customHeight="1">
      <c r="A1506" s="68"/>
      <c r="B1506" s="1276"/>
      <c r="C1506" s="1276"/>
      <c r="D1506" s="1276"/>
      <c r="E1506" s="62" t="s">
        <v>162</v>
      </c>
      <c r="F1506" s="75" t="str">
        <f>IF(AND('statement of marks'!$C$3=8,'statement of marks'!HD7="mRrh.kZ"),'statement of marks'!$H$3,"")</f>
        <v/>
      </c>
      <c r="G1506" s="1276"/>
      <c r="H1506" s="1276"/>
      <c r="I1506" s="1286"/>
    </row>
    <row r="1507" spans="1:9" ht="19.25" customHeight="1">
      <c r="A1507" s="1280"/>
      <c r="B1507" s="72" t="s">
        <v>154</v>
      </c>
      <c r="C1507" s="72" t="s">
        <v>141</v>
      </c>
      <c r="D1507" s="1274" t="s">
        <v>158</v>
      </c>
      <c r="E1507" s="1274"/>
      <c r="F1507" s="1274"/>
      <c r="G1507" s="234" t="s">
        <v>175</v>
      </c>
      <c r="H1507" s="234" t="s">
        <v>159</v>
      </c>
      <c r="I1507" s="237" t="str">
        <f>'statement of marks'!$J$3</f>
        <v xml:space="preserve">fo|ky; dk Mk;l dksM+ </v>
      </c>
    </row>
    <row r="1508" spans="1:9" ht="19.25" customHeight="1">
      <c r="A1508" s="1280"/>
      <c r="B1508" s="63" t="str">
        <f>details!$I$3</f>
        <v>fpRrkSM+x&lt;+</v>
      </c>
      <c r="C1508" s="63" t="str">
        <f>details!$F$3</f>
        <v>fuEckgsM+k</v>
      </c>
      <c r="D1508" s="1274" t="str">
        <f>details!$A$1</f>
        <v>jk- ck- ek/;fed fo|ky; uohu] fuEckgsM+k</v>
      </c>
      <c r="E1508" s="1274"/>
      <c r="F1508" s="1274"/>
      <c r="G1508" s="73" t="str">
        <f>IF(details!F86="","",details!F86)</f>
        <v/>
      </c>
      <c r="H1508" s="73" t="str">
        <f>IF(details!D86="","",details!D86)</f>
        <v/>
      </c>
      <c r="I1508" s="74" t="str">
        <f>details!$K$1</f>
        <v xml:space="preserve">08291009401   </v>
      </c>
    </row>
    <row r="1509" spans="1:9" ht="19.25" customHeight="1">
      <c r="A1509" s="1280"/>
      <c r="B1509" s="1274" t="s">
        <v>142</v>
      </c>
      <c r="C1509" s="1274"/>
      <c r="D1509" s="1274"/>
      <c r="E1509" s="1274"/>
      <c r="F1509" s="1274"/>
      <c r="G1509" s="1274"/>
      <c r="H1509" s="1274"/>
      <c r="I1509" s="1275"/>
    </row>
    <row r="1510" spans="1:9" ht="19.25" customHeight="1">
      <c r="A1510" s="1280"/>
      <c r="B1510" s="1274" t="s">
        <v>143</v>
      </c>
      <c r="C1510" s="1274"/>
      <c r="D1510" s="1274" t="str">
        <f>IF(details!J86="","",details!J86)</f>
        <v/>
      </c>
      <c r="E1510" s="1274"/>
      <c r="F1510" s="1274"/>
      <c r="G1510" s="1274"/>
      <c r="H1510" s="1274"/>
      <c r="I1510" s="1275"/>
    </row>
    <row r="1511" spans="1:9" ht="19.25" customHeight="1">
      <c r="A1511" s="1280"/>
      <c r="B1511" s="1274" t="s">
        <v>144</v>
      </c>
      <c r="C1511" s="1274"/>
      <c r="D1511" s="1274" t="str">
        <f>(IF(details!K86="","",details!K86))</f>
        <v/>
      </c>
      <c r="E1511" s="1274"/>
      <c r="F1511" s="1274"/>
      <c r="G1511" s="1274"/>
      <c r="H1511" s="1274"/>
      <c r="I1511" s="1275"/>
    </row>
    <row r="1512" spans="1:9" ht="19.25" customHeight="1">
      <c r="A1512" s="1280"/>
      <c r="B1512" s="1274" t="s">
        <v>145</v>
      </c>
      <c r="C1512" s="1274"/>
      <c r="D1512" s="1274" t="str">
        <f>IF(details!L86="","",details!L86)</f>
        <v/>
      </c>
      <c r="E1512" s="1274"/>
      <c r="F1512" s="1274"/>
      <c r="G1512" s="1274"/>
      <c r="H1512" s="1274"/>
      <c r="I1512" s="1275"/>
    </row>
    <row r="1513" spans="1:9" ht="19.25" customHeight="1">
      <c r="A1513" s="1280"/>
      <c r="B1513" s="1274" t="s">
        <v>146</v>
      </c>
      <c r="C1513" s="1274"/>
      <c r="D1513" s="1278" t="str">
        <f>IF(details!H86="","",details!H86)</f>
        <v/>
      </c>
      <c r="E1513" s="1278"/>
      <c r="F1513" s="1278"/>
      <c r="G1513" s="1278"/>
      <c r="H1513" s="1278"/>
      <c r="I1513" s="1279"/>
    </row>
    <row r="1514" spans="1:9" ht="19.25" customHeight="1">
      <c r="A1514" s="1280"/>
      <c r="B1514" s="1274" t="s">
        <v>147</v>
      </c>
      <c r="C1514" s="1274"/>
      <c r="D1514" s="1274" t="str">
        <f>IF('statement of marks'!I86="","",'statement of marks'!I86)</f>
        <v/>
      </c>
      <c r="E1514" s="1274"/>
      <c r="F1514" s="1274"/>
      <c r="G1514" s="1274"/>
      <c r="H1514" s="1274"/>
      <c r="I1514" s="1275"/>
    </row>
    <row r="1515" spans="1:9" ht="19.25" customHeight="1">
      <c r="A1515" s="1280"/>
      <c r="B1515" s="1274" t="s">
        <v>103</v>
      </c>
      <c r="C1515" s="1274"/>
      <c r="D1515" s="1274" t="str">
        <f>IF(details!M86="","",details!M86)</f>
        <v/>
      </c>
      <c r="E1515" s="1274"/>
      <c r="F1515" s="1274"/>
      <c r="G1515" s="1274"/>
      <c r="H1515" s="1274"/>
      <c r="I1515" s="1275"/>
    </row>
    <row r="1516" spans="1:9" ht="19.25" customHeight="1">
      <c r="A1516" s="1280"/>
      <c r="B1516" s="1273"/>
      <c r="C1516" s="1273"/>
      <c r="D1516" s="63" t="s">
        <v>148</v>
      </c>
      <c r="E1516" s="73" t="str">
        <f>F1506</f>
        <v/>
      </c>
      <c r="F1516" s="1274" t="str">
        <f>IF('statement of marks'!$C$3=8,"esa izkjafHkd f'k{kk ¼d{kk 8 rd½ iw.kZ dj yh gSA","")</f>
        <v/>
      </c>
      <c r="G1516" s="1274"/>
      <c r="H1516" s="1274"/>
      <c r="I1516" s="1275"/>
    </row>
    <row r="1517" spans="1:9" ht="19.25" customHeight="1">
      <c r="A1517" s="1280"/>
      <c r="B1517" s="72" t="s">
        <v>149</v>
      </c>
      <c r="C1517" s="71">
        <f>details!$O$4</f>
        <v>42460</v>
      </c>
      <c r="D1517" s="1277"/>
      <c r="E1517" s="1277"/>
      <c r="F1517" s="1271"/>
      <c r="G1517" s="1271"/>
      <c r="H1517" s="1271"/>
      <c r="I1517" s="1272"/>
    </row>
    <row r="1518" spans="1:9" ht="19.25" customHeight="1">
      <c r="A1518" s="1280"/>
      <c r="B1518" s="64"/>
      <c r="C1518" s="1276" t="s">
        <v>150</v>
      </c>
      <c r="D1518" s="1276"/>
      <c r="E1518" s="1276"/>
      <c r="F1518" s="63"/>
      <c r="G1518" s="1276" t="s">
        <v>152</v>
      </c>
      <c r="H1518" s="1276"/>
      <c r="I1518" s="1286"/>
    </row>
    <row r="1519" spans="1:9" ht="19.25" customHeight="1">
      <c r="A1519" s="1280"/>
      <c r="B1519" s="64"/>
      <c r="C1519" s="62" t="str">
        <f>IF(details!$K$3="B.E.O.","Cykd",IF(details!$K$3="D.E.O.","ftyk",""))</f>
        <v>ftyk</v>
      </c>
      <c r="D1519" s="63" t="s">
        <v>174</v>
      </c>
      <c r="E1519" s="72" t="str">
        <f>IF(details!$M$3="SECONDARY","ek/;fed",IF(details!$M$3="ELEMENTaRY","izkjfEHkd",""))</f>
        <v>ek/;fed</v>
      </c>
      <c r="F1519" s="62" t="s">
        <v>153</v>
      </c>
      <c r="G1519" s="1276" t="str">
        <f>details!$F$4</f>
        <v>Jh jk/ks';ke tk'kh</v>
      </c>
      <c r="H1519" s="1276"/>
      <c r="I1519" s="1286"/>
    </row>
    <row r="1520" spans="1:9" ht="19.25" customHeight="1" thickBot="1">
      <c r="A1520" s="1281"/>
      <c r="B1520" s="66"/>
      <c r="C1520" s="1292" t="s">
        <v>163</v>
      </c>
      <c r="D1520" s="1292"/>
      <c r="E1520" s="1292"/>
      <c r="F1520" s="69" t="s">
        <v>163</v>
      </c>
      <c r="G1520" s="1290"/>
      <c r="H1520" s="1290"/>
      <c r="I1520" s="1291"/>
    </row>
    <row r="1521" spans="1:9" ht="19.25" customHeight="1" thickTop="1">
      <c r="A1521" s="1282" t="s">
        <v>47</v>
      </c>
      <c r="B1521" s="1283"/>
      <c r="C1521" s="1283"/>
      <c r="D1521" s="1283"/>
      <c r="E1521" s="1283"/>
      <c r="F1521" s="1283"/>
      <c r="G1521" s="1283"/>
      <c r="H1521" s="1283"/>
      <c r="I1521" s="1284"/>
    </row>
    <row r="1522" spans="1:9" ht="19.25" customHeight="1">
      <c r="A1522" s="1285" t="str">
        <f>IF(details!$M$3="SECONDARY","¼ek/;fed f'k{kk½",IF(details!$M$3="ELEMENTaRY","¼izkjfEHkd f'k{kk½"))</f>
        <v>¼ek/;fed f'k{kk½</v>
      </c>
      <c r="B1522" s="1276"/>
      <c r="C1522" s="1276"/>
      <c r="D1522" s="1276"/>
      <c r="E1522" s="1276"/>
      <c r="F1522" s="1276"/>
      <c r="G1522" s="1276"/>
      <c r="H1522" s="1276"/>
      <c r="I1522" s="1286"/>
    </row>
    <row r="1523" spans="1:9" ht="19.25" customHeight="1">
      <c r="A1523" s="1287" t="s">
        <v>139</v>
      </c>
      <c r="B1523" s="1288"/>
      <c r="C1523" s="1288"/>
      <c r="D1523" s="1288"/>
      <c r="E1523" s="1288"/>
      <c r="F1523" s="1288"/>
      <c r="G1523" s="1288"/>
      <c r="H1523" s="1288"/>
      <c r="I1523" s="1289"/>
    </row>
    <row r="1524" spans="1:9" ht="19.25" customHeight="1">
      <c r="A1524" s="1285" t="s">
        <v>140</v>
      </c>
      <c r="B1524" s="1276"/>
      <c r="C1524" s="1276"/>
      <c r="D1524" s="1276"/>
      <c r="E1524" s="1276"/>
      <c r="F1524" s="1276"/>
      <c r="G1524" s="1276"/>
      <c r="H1524" s="1276"/>
      <c r="I1524" s="1286"/>
    </row>
    <row r="1525" spans="1:9" ht="19.25" customHeight="1">
      <c r="A1525" s="68"/>
      <c r="B1525" s="1276"/>
      <c r="C1525" s="1276"/>
      <c r="D1525" s="1276"/>
      <c r="E1525" s="62" t="s">
        <v>162</v>
      </c>
      <c r="F1525" s="75" t="str">
        <f>IF(AND('statement of marks'!$C$3=8,'statement of marks'!HD7="mRrh.kZ"),'statement of marks'!$H$3,"")</f>
        <v/>
      </c>
      <c r="G1525" s="1276"/>
      <c r="H1525" s="1276"/>
      <c r="I1525" s="1286"/>
    </row>
    <row r="1526" spans="1:9" ht="19.25" customHeight="1">
      <c r="A1526" s="1280"/>
      <c r="B1526" s="72" t="s">
        <v>154</v>
      </c>
      <c r="C1526" s="72" t="s">
        <v>141</v>
      </c>
      <c r="D1526" s="1274" t="s">
        <v>158</v>
      </c>
      <c r="E1526" s="1274"/>
      <c r="F1526" s="1274"/>
      <c r="G1526" s="234" t="s">
        <v>175</v>
      </c>
      <c r="H1526" s="234" t="s">
        <v>159</v>
      </c>
      <c r="I1526" s="237" t="str">
        <f>'statement of marks'!$J$3</f>
        <v xml:space="preserve">fo|ky; dk Mk;l dksM+ </v>
      </c>
    </row>
    <row r="1527" spans="1:9" ht="19.25" customHeight="1">
      <c r="A1527" s="1280"/>
      <c r="B1527" s="63" t="str">
        <f>details!$I$3</f>
        <v>fpRrkSM+x&lt;+</v>
      </c>
      <c r="C1527" s="63" t="str">
        <f>details!$F$3</f>
        <v>fuEckgsM+k</v>
      </c>
      <c r="D1527" s="1274" t="str">
        <f>details!$A$1</f>
        <v>jk- ck- ek/;fed fo|ky; uohu] fuEckgsM+k</v>
      </c>
      <c r="E1527" s="1274"/>
      <c r="F1527" s="1274"/>
      <c r="G1527" s="73" t="str">
        <f>IF(details!F87="","",details!F87)</f>
        <v/>
      </c>
      <c r="H1527" s="73" t="str">
        <f>IF(details!D87="","",details!D87)</f>
        <v/>
      </c>
      <c r="I1527" s="74" t="str">
        <f>details!$K$1</f>
        <v xml:space="preserve">08291009401   </v>
      </c>
    </row>
    <row r="1528" spans="1:9" ht="19.25" customHeight="1">
      <c r="A1528" s="1280"/>
      <c r="B1528" s="1274" t="s">
        <v>142</v>
      </c>
      <c r="C1528" s="1274"/>
      <c r="D1528" s="1274"/>
      <c r="E1528" s="1274"/>
      <c r="F1528" s="1274"/>
      <c r="G1528" s="1274"/>
      <c r="H1528" s="1274"/>
      <c r="I1528" s="1275"/>
    </row>
    <row r="1529" spans="1:9" ht="19.25" customHeight="1">
      <c r="A1529" s="1280"/>
      <c r="B1529" s="1274" t="s">
        <v>143</v>
      </c>
      <c r="C1529" s="1274"/>
      <c r="D1529" s="1274" t="str">
        <f>IF(details!J87="","",details!J87)</f>
        <v/>
      </c>
      <c r="E1529" s="1274"/>
      <c r="F1529" s="1274"/>
      <c r="G1529" s="1274"/>
      <c r="H1529" s="1274"/>
      <c r="I1529" s="1275"/>
    </row>
    <row r="1530" spans="1:9" ht="19.25" customHeight="1">
      <c r="A1530" s="1280"/>
      <c r="B1530" s="1274" t="s">
        <v>144</v>
      </c>
      <c r="C1530" s="1274"/>
      <c r="D1530" s="1274" t="str">
        <f>(IF(details!K87="","",details!K87))</f>
        <v/>
      </c>
      <c r="E1530" s="1274"/>
      <c r="F1530" s="1274"/>
      <c r="G1530" s="1274"/>
      <c r="H1530" s="1274"/>
      <c r="I1530" s="1275"/>
    </row>
    <row r="1531" spans="1:9" ht="19.25" customHeight="1">
      <c r="A1531" s="1280"/>
      <c r="B1531" s="1274" t="s">
        <v>145</v>
      </c>
      <c r="C1531" s="1274"/>
      <c r="D1531" s="1274" t="str">
        <f>IF(details!L87="","",details!L87)</f>
        <v/>
      </c>
      <c r="E1531" s="1274"/>
      <c r="F1531" s="1274"/>
      <c r="G1531" s="1274"/>
      <c r="H1531" s="1274"/>
      <c r="I1531" s="1275"/>
    </row>
    <row r="1532" spans="1:9" ht="19.25" customHeight="1">
      <c r="A1532" s="1280"/>
      <c r="B1532" s="1274" t="s">
        <v>146</v>
      </c>
      <c r="C1532" s="1274"/>
      <c r="D1532" s="1278" t="str">
        <f>IF(details!H87="","",details!H87)</f>
        <v/>
      </c>
      <c r="E1532" s="1278"/>
      <c r="F1532" s="1278"/>
      <c r="G1532" s="1278"/>
      <c r="H1532" s="1278"/>
      <c r="I1532" s="1279"/>
    </row>
    <row r="1533" spans="1:9" ht="19.25" customHeight="1">
      <c r="A1533" s="1280"/>
      <c r="B1533" s="1274" t="s">
        <v>147</v>
      </c>
      <c r="C1533" s="1274"/>
      <c r="D1533" s="1274" t="str">
        <f>IF('statement of marks'!I87="","",'statement of marks'!I87)</f>
        <v/>
      </c>
      <c r="E1533" s="1274"/>
      <c r="F1533" s="1274"/>
      <c r="G1533" s="1274"/>
      <c r="H1533" s="1274"/>
      <c r="I1533" s="1275"/>
    </row>
    <row r="1534" spans="1:9" ht="19.25" customHeight="1">
      <c r="A1534" s="1280"/>
      <c r="B1534" s="1274" t="s">
        <v>103</v>
      </c>
      <c r="C1534" s="1274"/>
      <c r="D1534" s="1274" t="str">
        <f>IF(details!M87="","",details!M87)</f>
        <v/>
      </c>
      <c r="E1534" s="1274"/>
      <c r="F1534" s="1274"/>
      <c r="G1534" s="1274"/>
      <c r="H1534" s="1274"/>
      <c r="I1534" s="1275"/>
    </row>
    <row r="1535" spans="1:9" ht="19.25" customHeight="1">
      <c r="A1535" s="1280"/>
      <c r="B1535" s="1273"/>
      <c r="C1535" s="1273"/>
      <c r="D1535" s="63" t="s">
        <v>148</v>
      </c>
      <c r="E1535" s="73" t="str">
        <f>F1525</f>
        <v/>
      </c>
      <c r="F1535" s="1274" t="str">
        <f>IF('statement of marks'!$C$3=8,"esa izkjafHkd f'k{kk ¼d{kk 8 rd½ iw.kZ dj yh gSA","")</f>
        <v/>
      </c>
      <c r="G1535" s="1274"/>
      <c r="H1535" s="1274"/>
      <c r="I1535" s="1275"/>
    </row>
    <row r="1536" spans="1:9" ht="19.25" customHeight="1">
      <c r="A1536" s="1280"/>
      <c r="B1536" s="72" t="s">
        <v>149</v>
      </c>
      <c r="C1536" s="71">
        <f>details!$O$4</f>
        <v>42460</v>
      </c>
      <c r="D1536" s="1277"/>
      <c r="E1536" s="1277"/>
      <c r="F1536" s="1271"/>
      <c r="G1536" s="1271"/>
      <c r="H1536" s="1271"/>
      <c r="I1536" s="1272"/>
    </row>
    <row r="1537" spans="1:9" ht="19.25" customHeight="1">
      <c r="A1537" s="1280"/>
      <c r="B1537" s="64"/>
      <c r="C1537" s="1276" t="s">
        <v>150</v>
      </c>
      <c r="D1537" s="1276"/>
      <c r="E1537" s="1276"/>
      <c r="F1537" s="63"/>
      <c r="G1537" s="1276" t="s">
        <v>152</v>
      </c>
      <c r="H1537" s="1276"/>
      <c r="I1537" s="1286"/>
    </row>
    <row r="1538" spans="1:9" ht="19.25" customHeight="1">
      <c r="A1538" s="1280"/>
      <c r="B1538" s="64"/>
      <c r="C1538" s="62" t="str">
        <f>IF(details!$K$3="B.E.O.","Cykd",IF(details!$K$3="D.E.O.","ftyk",""))</f>
        <v>ftyk</v>
      </c>
      <c r="D1538" s="63" t="s">
        <v>174</v>
      </c>
      <c r="E1538" s="72" t="str">
        <f>IF(details!$M$3="SECONDARY","ek/;fed",IF(details!$M$3="ELEMENTaRY","izkjfEHkd",""))</f>
        <v>ek/;fed</v>
      </c>
      <c r="F1538" s="62" t="s">
        <v>153</v>
      </c>
      <c r="G1538" s="1276" t="str">
        <f>details!$F$4</f>
        <v>Jh jk/ks';ke tk'kh</v>
      </c>
      <c r="H1538" s="1276"/>
      <c r="I1538" s="1286"/>
    </row>
    <row r="1539" spans="1:9" ht="19.25" customHeight="1" thickBot="1">
      <c r="A1539" s="1281"/>
      <c r="B1539" s="66"/>
      <c r="C1539" s="1292" t="s">
        <v>163</v>
      </c>
      <c r="D1539" s="1292"/>
      <c r="E1539" s="1292"/>
      <c r="F1539" s="69" t="s">
        <v>163</v>
      </c>
      <c r="G1539" s="1290"/>
      <c r="H1539" s="1290"/>
      <c r="I1539" s="1291"/>
    </row>
    <row r="1540" spans="1:9" ht="19.25" customHeight="1" thickTop="1">
      <c r="A1540" s="1282" t="s">
        <v>47</v>
      </c>
      <c r="B1540" s="1283"/>
      <c r="C1540" s="1283"/>
      <c r="D1540" s="1283"/>
      <c r="E1540" s="1283"/>
      <c r="F1540" s="1283"/>
      <c r="G1540" s="1283"/>
      <c r="H1540" s="1283"/>
      <c r="I1540" s="1284"/>
    </row>
    <row r="1541" spans="1:9" ht="19.25" customHeight="1">
      <c r="A1541" s="1285" t="str">
        <f>IF(details!$M$3="SECONDARY","¼ek/;fed f'k{kk½",IF(details!$M$3="ELEMENTaRY","¼izkjfEHkd f'k{kk½"))</f>
        <v>¼ek/;fed f'k{kk½</v>
      </c>
      <c r="B1541" s="1276"/>
      <c r="C1541" s="1276"/>
      <c r="D1541" s="1276"/>
      <c r="E1541" s="1276"/>
      <c r="F1541" s="1276"/>
      <c r="G1541" s="1276"/>
      <c r="H1541" s="1276"/>
      <c r="I1541" s="1286"/>
    </row>
    <row r="1542" spans="1:9" ht="19.25" customHeight="1">
      <c r="A1542" s="1287" t="s">
        <v>139</v>
      </c>
      <c r="B1542" s="1288"/>
      <c r="C1542" s="1288"/>
      <c r="D1542" s="1288"/>
      <c r="E1542" s="1288"/>
      <c r="F1542" s="1288"/>
      <c r="G1542" s="1288"/>
      <c r="H1542" s="1288"/>
      <c r="I1542" s="1289"/>
    </row>
    <row r="1543" spans="1:9" ht="19.25" customHeight="1">
      <c r="A1543" s="1285" t="s">
        <v>140</v>
      </c>
      <c r="B1543" s="1276"/>
      <c r="C1543" s="1276"/>
      <c r="D1543" s="1276"/>
      <c r="E1543" s="1276"/>
      <c r="F1543" s="1276"/>
      <c r="G1543" s="1276"/>
      <c r="H1543" s="1276"/>
      <c r="I1543" s="1286"/>
    </row>
    <row r="1544" spans="1:9" ht="19.25" customHeight="1">
      <c r="A1544" s="68"/>
      <c r="B1544" s="1276"/>
      <c r="C1544" s="1276"/>
      <c r="D1544" s="1276"/>
      <c r="E1544" s="62" t="s">
        <v>162</v>
      </c>
      <c r="F1544" s="75" t="str">
        <f>IF(AND('statement of marks'!$C$3=8,'statement of marks'!HD7="mRrh.kZ"),'statement of marks'!$H$3,"")</f>
        <v/>
      </c>
      <c r="G1544" s="1276"/>
      <c r="H1544" s="1276"/>
      <c r="I1544" s="1286"/>
    </row>
    <row r="1545" spans="1:9" ht="19.25" customHeight="1">
      <c r="A1545" s="1280"/>
      <c r="B1545" s="72" t="s">
        <v>154</v>
      </c>
      <c r="C1545" s="72" t="s">
        <v>141</v>
      </c>
      <c r="D1545" s="1274" t="s">
        <v>158</v>
      </c>
      <c r="E1545" s="1274"/>
      <c r="F1545" s="1274"/>
      <c r="G1545" s="234" t="s">
        <v>175</v>
      </c>
      <c r="H1545" s="234" t="s">
        <v>159</v>
      </c>
      <c r="I1545" s="237" t="str">
        <f>'statement of marks'!$J$3</f>
        <v xml:space="preserve">fo|ky; dk Mk;l dksM+ </v>
      </c>
    </row>
    <row r="1546" spans="1:9" ht="19.25" customHeight="1">
      <c r="A1546" s="1280"/>
      <c r="B1546" s="63" t="str">
        <f>details!$I$3</f>
        <v>fpRrkSM+x&lt;+</v>
      </c>
      <c r="C1546" s="63" t="str">
        <f>details!$F$3</f>
        <v>fuEckgsM+k</v>
      </c>
      <c r="D1546" s="1274" t="str">
        <f>details!$A$1</f>
        <v>jk- ck- ek/;fed fo|ky; uohu] fuEckgsM+k</v>
      </c>
      <c r="E1546" s="1274"/>
      <c r="F1546" s="1274"/>
      <c r="G1546" s="73" t="str">
        <f>IF(details!F88="","",details!F88)</f>
        <v/>
      </c>
      <c r="H1546" s="73" t="str">
        <f>IF(details!D88="","",details!D88)</f>
        <v/>
      </c>
      <c r="I1546" s="74" t="str">
        <f>details!$K$1</f>
        <v xml:space="preserve">08291009401   </v>
      </c>
    </row>
    <row r="1547" spans="1:9" ht="19.25" customHeight="1">
      <c r="A1547" s="1280"/>
      <c r="B1547" s="1274" t="s">
        <v>142</v>
      </c>
      <c r="C1547" s="1274"/>
      <c r="D1547" s="1274"/>
      <c r="E1547" s="1274"/>
      <c r="F1547" s="1274"/>
      <c r="G1547" s="1274"/>
      <c r="H1547" s="1274"/>
      <c r="I1547" s="1275"/>
    </row>
    <row r="1548" spans="1:9" ht="19.25" customHeight="1">
      <c r="A1548" s="1280"/>
      <c r="B1548" s="1274" t="s">
        <v>143</v>
      </c>
      <c r="C1548" s="1274"/>
      <c r="D1548" s="1274" t="str">
        <f>IF(details!J88="","",details!J88)</f>
        <v/>
      </c>
      <c r="E1548" s="1274"/>
      <c r="F1548" s="1274"/>
      <c r="G1548" s="1274"/>
      <c r="H1548" s="1274"/>
      <c r="I1548" s="1275"/>
    </row>
    <row r="1549" spans="1:9" ht="19.25" customHeight="1">
      <c r="A1549" s="1280"/>
      <c r="B1549" s="1274" t="s">
        <v>144</v>
      </c>
      <c r="C1549" s="1274"/>
      <c r="D1549" s="1274" t="str">
        <f>(IF(details!K88="","",details!K88))</f>
        <v/>
      </c>
      <c r="E1549" s="1274"/>
      <c r="F1549" s="1274"/>
      <c r="G1549" s="1274"/>
      <c r="H1549" s="1274"/>
      <c r="I1549" s="1275"/>
    </row>
    <row r="1550" spans="1:9" ht="19.25" customHeight="1">
      <c r="A1550" s="1280"/>
      <c r="B1550" s="1274" t="s">
        <v>145</v>
      </c>
      <c r="C1550" s="1274"/>
      <c r="D1550" s="1274" t="str">
        <f>IF(details!L88="","",details!L88)</f>
        <v/>
      </c>
      <c r="E1550" s="1274"/>
      <c r="F1550" s="1274"/>
      <c r="G1550" s="1274"/>
      <c r="H1550" s="1274"/>
      <c r="I1550" s="1275"/>
    </row>
    <row r="1551" spans="1:9" ht="19.25" customHeight="1">
      <c r="A1551" s="1280"/>
      <c r="B1551" s="1274" t="s">
        <v>146</v>
      </c>
      <c r="C1551" s="1274"/>
      <c r="D1551" s="1278" t="str">
        <f>IF(details!H88="","",details!H88)</f>
        <v/>
      </c>
      <c r="E1551" s="1278"/>
      <c r="F1551" s="1278"/>
      <c r="G1551" s="1278"/>
      <c r="H1551" s="1278"/>
      <c r="I1551" s="1279"/>
    </row>
    <row r="1552" spans="1:9" ht="19.25" customHeight="1">
      <c r="A1552" s="1280"/>
      <c r="B1552" s="1274" t="s">
        <v>147</v>
      </c>
      <c r="C1552" s="1274"/>
      <c r="D1552" s="1274" t="str">
        <f>IF('statement of marks'!I88="","",'statement of marks'!I88)</f>
        <v/>
      </c>
      <c r="E1552" s="1274"/>
      <c r="F1552" s="1274"/>
      <c r="G1552" s="1274"/>
      <c r="H1552" s="1274"/>
      <c r="I1552" s="1275"/>
    </row>
    <row r="1553" spans="1:9" ht="19.25" customHeight="1">
      <c r="A1553" s="1280"/>
      <c r="B1553" s="1274" t="s">
        <v>103</v>
      </c>
      <c r="C1553" s="1274"/>
      <c r="D1553" s="1274" t="str">
        <f>IF(details!M88="","",details!M88)</f>
        <v/>
      </c>
      <c r="E1553" s="1274"/>
      <c r="F1553" s="1274"/>
      <c r="G1553" s="1274"/>
      <c r="H1553" s="1274"/>
      <c r="I1553" s="1275"/>
    </row>
    <row r="1554" spans="1:9" ht="19.25" customHeight="1">
      <c r="A1554" s="1280"/>
      <c r="B1554" s="1273"/>
      <c r="C1554" s="1273"/>
      <c r="D1554" s="63" t="s">
        <v>148</v>
      </c>
      <c r="E1554" s="73" t="str">
        <f>F1544</f>
        <v/>
      </c>
      <c r="F1554" s="1274" t="str">
        <f>IF('statement of marks'!$C$3=8,"esa izkjafHkd f'k{kk ¼d{kk 8 rd½ iw.kZ dj yh gSA","")</f>
        <v/>
      </c>
      <c r="G1554" s="1274"/>
      <c r="H1554" s="1274"/>
      <c r="I1554" s="1275"/>
    </row>
    <row r="1555" spans="1:9" ht="19.25" customHeight="1">
      <c r="A1555" s="1280"/>
      <c r="B1555" s="72" t="s">
        <v>149</v>
      </c>
      <c r="C1555" s="71">
        <f>details!$O$4</f>
        <v>42460</v>
      </c>
      <c r="D1555" s="1277"/>
      <c r="E1555" s="1277"/>
      <c r="F1555" s="1271"/>
      <c r="G1555" s="1271"/>
      <c r="H1555" s="1271"/>
      <c r="I1555" s="1272"/>
    </row>
    <row r="1556" spans="1:9" ht="19.25" customHeight="1">
      <c r="A1556" s="1280"/>
      <c r="B1556" s="64"/>
      <c r="C1556" s="1276" t="s">
        <v>150</v>
      </c>
      <c r="D1556" s="1276"/>
      <c r="E1556" s="1276"/>
      <c r="F1556" s="63"/>
      <c r="G1556" s="1276" t="s">
        <v>152</v>
      </c>
      <c r="H1556" s="1276"/>
      <c r="I1556" s="1286"/>
    </row>
    <row r="1557" spans="1:9" ht="19.25" customHeight="1">
      <c r="A1557" s="1280"/>
      <c r="B1557" s="64"/>
      <c r="C1557" s="62" t="str">
        <f>IF(details!$K$3="B.E.O.","Cykd",IF(details!$K$3="D.E.O.","ftyk",""))</f>
        <v>ftyk</v>
      </c>
      <c r="D1557" s="63" t="s">
        <v>174</v>
      </c>
      <c r="E1557" s="72" t="str">
        <f>IF(details!$M$3="SECONDARY","ek/;fed",IF(details!$M$3="ELEMENTaRY","izkjfEHkd",""))</f>
        <v>ek/;fed</v>
      </c>
      <c r="F1557" s="62" t="s">
        <v>153</v>
      </c>
      <c r="G1557" s="1276" t="str">
        <f>details!$F$4</f>
        <v>Jh jk/ks';ke tk'kh</v>
      </c>
      <c r="H1557" s="1276"/>
      <c r="I1557" s="1286"/>
    </row>
    <row r="1558" spans="1:9" ht="19.25" customHeight="1" thickBot="1">
      <c r="A1558" s="1281"/>
      <c r="B1558" s="66"/>
      <c r="C1558" s="1292" t="s">
        <v>163</v>
      </c>
      <c r="D1558" s="1292"/>
      <c r="E1558" s="1292"/>
      <c r="F1558" s="69" t="s">
        <v>163</v>
      </c>
      <c r="G1558" s="1290"/>
      <c r="H1558" s="1290"/>
      <c r="I1558" s="1291"/>
    </row>
    <row r="1559" spans="1:9" ht="19.25" customHeight="1" thickTop="1">
      <c r="A1559" s="1282" t="s">
        <v>47</v>
      </c>
      <c r="B1559" s="1283"/>
      <c r="C1559" s="1283"/>
      <c r="D1559" s="1283"/>
      <c r="E1559" s="1283"/>
      <c r="F1559" s="1283"/>
      <c r="G1559" s="1283"/>
      <c r="H1559" s="1283"/>
      <c r="I1559" s="1284"/>
    </row>
    <row r="1560" spans="1:9" ht="19.25" customHeight="1">
      <c r="A1560" s="1285" t="str">
        <f>IF(details!$M$3="SECONDARY","¼ek/;fed f'k{kk½",IF(details!$M$3="ELEMENTaRY","¼izkjfEHkd f'k{kk½"))</f>
        <v>¼ek/;fed f'k{kk½</v>
      </c>
      <c r="B1560" s="1276"/>
      <c r="C1560" s="1276"/>
      <c r="D1560" s="1276"/>
      <c r="E1560" s="1276"/>
      <c r="F1560" s="1276"/>
      <c r="G1560" s="1276"/>
      <c r="H1560" s="1276"/>
      <c r="I1560" s="1286"/>
    </row>
    <row r="1561" spans="1:9" ht="19.25" customHeight="1">
      <c r="A1561" s="1287" t="s">
        <v>139</v>
      </c>
      <c r="B1561" s="1288"/>
      <c r="C1561" s="1288"/>
      <c r="D1561" s="1288"/>
      <c r="E1561" s="1288"/>
      <c r="F1561" s="1288"/>
      <c r="G1561" s="1288"/>
      <c r="H1561" s="1288"/>
      <c r="I1561" s="1289"/>
    </row>
    <row r="1562" spans="1:9" ht="19.25" customHeight="1">
      <c r="A1562" s="1285" t="s">
        <v>140</v>
      </c>
      <c r="B1562" s="1276"/>
      <c r="C1562" s="1276"/>
      <c r="D1562" s="1276"/>
      <c r="E1562" s="1276"/>
      <c r="F1562" s="1276"/>
      <c r="G1562" s="1276"/>
      <c r="H1562" s="1276"/>
      <c r="I1562" s="1286"/>
    </row>
    <row r="1563" spans="1:9" ht="19.25" customHeight="1">
      <c r="A1563" s="68"/>
      <c r="B1563" s="1276"/>
      <c r="C1563" s="1276"/>
      <c r="D1563" s="1276"/>
      <c r="E1563" s="62" t="s">
        <v>162</v>
      </c>
      <c r="F1563" s="75" t="str">
        <f>IF(AND('statement of marks'!$C$3=8,'statement of marks'!HD7="mRrh.kZ"),'statement of marks'!$H$3,"")</f>
        <v/>
      </c>
      <c r="G1563" s="1276"/>
      <c r="H1563" s="1276"/>
      <c r="I1563" s="1286"/>
    </row>
    <row r="1564" spans="1:9" ht="19.25" customHeight="1">
      <c r="A1564" s="1280"/>
      <c r="B1564" s="72" t="s">
        <v>154</v>
      </c>
      <c r="C1564" s="72" t="s">
        <v>141</v>
      </c>
      <c r="D1564" s="1274" t="s">
        <v>158</v>
      </c>
      <c r="E1564" s="1274"/>
      <c r="F1564" s="1274"/>
      <c r="G1564" s="234" t="s">
        <v>175</v>
      </c>
      <c r="H1564" s="234" t="s">
        <v>159</v>
      </c>
      <c r="I1564" s="237" t="str">
        <f>'statement of marks'!$J$3</f>
        <v xml:space="preserve">fo|ky; dk Mk;l dksM+ </v>
      </c>
    </row>
    <row r="1565" spans="1:9" ht="19.25" customHeight="1">
      <c r="A1565" s="1280"/>
      <c r="B1565" s="63" t="str">
        <f>details!$I$3</f>
        <v>fpRrkSM+x&lt;+</v>
      </c>
      <c r="C1565" s="63" t="str">
        <f>details!$F$3</f>
        <v>fuEckgsM+k</v>
      </c>
      <c r="D1565" s="1274" t="str">
        <f>details!$A$1</f>
        <v>jk- ck- ek/;fed fo|ky; uohu] fuEckgsM+k</v>
      </c>
      <c r="E1565" s="1274"/>
      <c r="F1565" s="1274"/>
      <c r="G1565" s="73" t="str">
        <f>IF(details!F89="","",details!F89)</f>
        <v/>
      </c>
      <c r="H1565" s="73" t="str">
        <f>IF(details!D89="","",details!D89)</f>
        <v/>
      </c>
      <c r="I1565" s="74" t="str">
        <f>details!$K$1</f>
        <v xml:space="preserve">08291009401   </v>
      </c>
    </row>
    <row r="1566" spans="1:9" ht="19.25" customHeight="1">
      <c r="A1566" s="1280"/>
      <c r="B1566" s="1274" t="s">
        <v>142</v>
      </c>
      <c r="C1566" s="1274"/>
      <c r="D1566" s="1274"/>
      <c r="E1566" s="1274"/>
      <c r="F1566" s="1274"/>
      <c r="G1566" s="1274"/>
      <c r="H1566" s="1274"/>
      <c r="I1566" s="1275"/>
    </row>
    <row r="1567" spans="1:9" ht="19.25" customHeight="1">
      <c r="A1567" s="1280"/>
      <c r="B1567" s="1274" t="s">
        <v>143</v>
      </c>
      <c r="C1567" s="1274"/>
      <c r="D1567" s="1274" t="str">
        <f>IF(details!J89="","",details!J89)</f>
        <v/>
      </c>
      <c r="E1567" s="1274"/>
      <c r="F1567" s="1274"/>
      <c r="G1567" s="1274"/>
      <c r="H1567" s="1274"/>
      <c r="I1567" s="1275"/>
    </row>
    <row r="1568" spans="1:9" ht="19.25" customHeight="1">
      <c r="A1568" s="1280"/>
      <c r="B1568" s="1274" t="s">
        <v>144</v>
      </c>
      <c r="C1568" s="1274"/>
      <c r="D1568" s="1274" t="str">
        <f>(IF(details!K89="","",details!K89))</f>
        <v/>
      </c>
      <c r="E1568" s="1274"/>
      <c r="F1568" s="1274"/>
      <c r="G1568" s="1274"/>
      <c r="H1568" s="1274"/>
      <c r="I1568" s="1275"/>
    </row>
    <row r="1569" spans="1:9" ht="19.25" customHeight="1">
      <c r="A1569" s="1280"/>
      <c r="B1569" s="1274" t="s">
        <v>145</v>
      </c>
      <c r="C1569" s="1274"/>
      <c r="D1569" s="1274" t="str">
        <f>IF(details!L89="","",details!L89)</f>
        <v/>
      </c>
      <c r="E1569" s="1274"/>
      <c r="F1569" s="1274"/>
      <c r="G1569" s="1274"/>
      <c r="H1569" s="1274"/>
      <c r="I1569" s="1275"/>
    </row>
    <row r="1570" spans="1:9" ht="19.25" customHeight="1">
      <c r="A1570" s="1280"/>
      <c r="B1570" s="1274" t="s">
        <v>146</v>
      </c>
      <c r="C1570" s="1274"/>
      <c r="D1570" s="1278" t="str">
        <f>IF(details!H89="","",details!H89)</f>
        <v/>
      </c>
      <c r="E1570" s="1278"/>
      <c r="F1570" s="1278"/>
      <c r="G1570" s="1278"/>
      <c r="H1570" s="1278"/>
      <c r="I1570" s="1279"/>
    </row>
    <row r="1571" spans="1:9" ht="19.25" customHeight="1">
      <c r="A1571" s="1280"/>
      <c r="B1571" s="1274" t="s">
        <v>147</v>
      </c>
      <c r="C1571" s="1274"/>
      <c r="D1571" s="1274" t="str">
        <f>IF('statement of marks'!I89="","",'statement of marks'!I89)</f>
        <v/>
      </c>
      <c r="E1571" s="1274"/>
      <c r="F1571" s="1274"/>
      <c r="G1571" s="1274"/>
      <c r="H1571" s="1274"/>
      <c r="I1571" s="1275"/>
    </row>
    <row r="1572" spans="1:9" ht="19.25" customHeight="1">
      <c r="A1572" s="1280"/>
      <c r="B1572" s="1274" t="s">
        <v>103</v>
      </c>
      <c r="C1572" s="1274"/>
      <c r="D1572" s="1274" t="str">
        <f>IF(details!M89="","",details!M89)</f>
        <v/>
      </c>
      <c r="E1572" s="1274"/>
      <c r="F1572" s="1274"/>
      <c r="G1572" s="1274"/>
      <c r="H1572" s="1274"/>
      <c r="I1572" s="1275"/>
    </row>
    <row r="1573" spans="1:9" ht="19.25" customHeight="1">
      <c r="A1573" s="1280"/>
      <c r="B1573" s="1273"/>
      <c r="C1573" s="1273"/>
      <c r="D1573" s="63" t="s">
        <v>148</v>
      </c>
      <c r="E1573" s="73" t="str">
        <f>F1563</f>
        <v/>
      </c>
      <c r="F1573" s="1274" t="str">
        <f>IF('statement of marks'!$C$3=8,"esa izkjafHkd f'k{kk ¼d{kk 8 rd½ iw.kZ dj yh gSA","")</f>
        <v/>
      </c>
      <c r="G1573" s="1274"/>
      <c r="H1573" s="1274"/>
      <c r="I1573" s="1275"/>
    </row>
    <row r="1574" spans="1:9" ht="19.25" customHeight="1">
      <c r="A1574" s="1280"/>
      <c r="B1574" s="72" t="s">
        <v>149</v>
      </c>
      <c r="C1574" s="71">
        <f>details!$O$4</f>
        <v>42460</v>
      </c>
      <c r="D1574" s="1277"/>
      <c r="E1574" s="1277"/>
      <c r="F1574" s="1271"/>
      <c r="G1574" s="1271"/>
      <c r="H1574" s="1271"/>
      <c r="I1574" s="1272"/>
    </row>
    <row r="1575" spans="1:9" ht="19.25" customHeight="1">
      <c r="A1575" s="1280"/>
      <c r="B1575" s="64"/>
      <c r="C1575" s="1276" t="s">
        <v>150</v>
      </c>
      <c r="D1575" s="1276"/>
      <c r="E1575" s="1276"/>
      <c r="F1575" s="63"/>
      <c r="G1575" s="1276" t="s">
        <v>152</v>
      </c>
      <c r="H1575" s="1276"/>
      <c r="I1575" s="1286"/>
    </row>
    <row r="1576" spans="1:9" ht="19.25" customHeight="1">
      <c r="A1576" s="1280"/>
      <c r="B1576" s="64"/>
      <c r="C1576" s="62" t="str">
        <f>IF(details!$K$3="B.E.O.","Cykd",IF(details!$K$3="D.E.O.","ftyk",""))</f>
        <v>ftyk</v>
      </c>
      <c r="D1576" s="63" t="s">
        <v>174</v>
      </c>
      <c r="E1576" s="72" t="str">
        <f>IF(details!$M$3="SECONDARY","ek/;fed",IF(details!$M$3="ELEMENTaRY","izkjfEHkd",""))</f>
        <v>ek/;fed</v>
      </c>
      <c r="F1576" s="62" t="s">
        <v>153</v>
      </c>
      <c r="G1576" s="1276" t="str">
        <f>details!$F$4</f>
        <v>Jh jk/ks';ke tk'kh</v>
      </c>
      <c r="H1576" s="1276"/>
      <c r="I1576" s="1286"/>
    </row>
    <row r="1577" spans="1:9" ht="19.25" customHeight="1" thickBot="1">
      <c r="A1577" s="1281"/>
      <c r="B1577" s="66"/>
      <c r="C1577" s="1292" t="s">
        <v>163</v>
      </c>
      <c r="D1577" s="1292"/>
      <c r="E1577" s="1292"/>
      <c r="F1577" s="69" t="s">
        <v>163</v>
      </c>
      <c r="G1577" s="1290"/>
      <c r="H1577" s="1290"/>
      <c r="I1577" s="1291"/>
    </row>
    <row r="1578" spans="1:9" ht="19.25" customHeight="1" thickTop="1">
      <c r="A1578" s="1282" t="s">
        <v>47</v>
      </c>
      <c r="B1578" s="1283"/>
      <c r="C1578" s="1283"/>
      <c r="D1578" s="1283"/>
      <c r="E1578" s="1283"/>
      <c r="F1578" s="1283"/>
      <c r="G1578" s="1283"/>
      <c r="H1578" s="1283"/>
      <c r="I1578" s="1284"/>
    </row>
    <row r="1579" spans="1:9" ht="19.25" customHeight="1">
      <c r="A1579" s="1285" t="str">
        <f>IF(details!$M$3="SECONDARY","¼ek/;fed f'k{kk½",IF(details!$M$3="ELEMENTaRY","¼izkjfEHkd f'k{kk½"))</f>
        <v>¼ek/;fed f'k{kk½</v>
      </c>
      <c r="B1579" s="1276"/>
      <c r="C1579" s="1276"/>
      <c r="D1579" s="1276"/>
      <c r="E1579" s="1276"/>
      <c r="F1579" s="1276"/>
      <c r="G1579" s="1276"/>
      <c r="H1579" s="1276"/>
      <c r="I1579" s="1286"/>
    </row>
    <row r="1580" spans="1:9" ht="19.25" customHeight="1">
      <c r="A1580" s="1287" t="s">
        <v>139</v>
      </c>
      <c r="B1580" s="1288"/>
      <c r="C1580" s="1288"/>
      <c r="D1580" s="1288"/>
      <c r="E1580" s="1288"/>
      <c r="F1580" s="1288"/>
      <c r="G1580" s="1288"/>
      <c r="H1580" s="1288"/>
      <c r="I1580" s="1289"/>
    </row>
    <row r="1581" spans="1:9" ht="19.25" customHeight="1">
      <c r="A1581" s="1285" t="s">
        <v>140</v>
      </c>
      <c r="B1581" s="1276"/>
      <c r="C1581" s="1276"/>
      <c r="D1581" s="1276"/>
      <c r="E1581" s="1276"/>
      <c r="F1581" s="1276"/>
      <c r="G1581" s="1276"/>
      <c r="H1581" s="1276"/>
      <c r="I1581" s="1286"/>
    </row>
    <row r="1582" spans="1:9" ht="19.25" customHeight="1">
      <c r="A1582" s="68"/>
      <c r="B1582" s="1276"/>
      <c r="C1582" s="1276"/>
      <c r="D1582" s="1276"/>
      <c r="E1582" s="62" t="s">
        <v>162</v>
      </c>
      <c r="F1582" s="75" t="str">
        <f>IF(AND('statement of marks'!$C$3=8,'statement of marks'!HD7="mRrh.kZ"),'statement of marks'!$H$3,"")</f>
        <v/>
      </c>
      <c r="G1582" s="1276"/>
      <c r="H1582" s="1276"/>
      <c r="I1582" s="1286"/>
    </row>
    <row r="1583" spans="1:9" ht="19.25" customHeight="1">
      <c r="A1583" s="1280"/>
      <c r="B1583" s="72" t="s">
        <v>154</v>
      </c>
      <c r="C1583" s="72" t="s">
        <v>141</v>
      </c>
      <c r="D1583" s="1274" t="s">
        <v>158</v>
      </c>
      <c r="E1583" s="1274"/>
      <c r="F1583" s="1274"/>
      <c r="G1583" s="234" t="s">
        <v>175</v>
      </c>
      <c r="H1583" s="234" t="s">
        <v>159</v>
      </c>
      <c r="I1583" s="237" t="str">
        <f>'statement of marks'!$J$3</f>
        <v xml:space="preserve">fo|ky; dk Mk;l dksM+ </v>
      </c>
    </row>
    <row r="1584" spans="1:9" ht="19.25" customHeight="1">
      <c r="A1584" s="1280"/>
      <c r="B1584" s="63" t="str">
        <f>details!$I$3</f>
        <v>fpRrkSM+x&lt;+</v>
      </c>
      <c r="C1584" s="63" t="str">
        <f>details!$F$3</f>
        <v>fuEckgsM+k</v>
      </c>
      <c r="D1584" s="1274" t="str">
        <f>details!$A$1</f>
        <v>jk- ck- ek/;fed fo|ky; uohu] fuEckgsM+k</v>
      </c>
      <c r="E1584" s="1274"/>
      <c r="F1584" s="1274"/>
      <c r="G1584" s="73" t="str">
        <f>IF(details!F90="","",details!F90)</f>
        <v/>
      </c>
      <c r="H1584" s="73" t="str">
        <f>IF(details!D90="","",details!D90)</f>
        <v/>
      </c>
      <c r="I1584" s="74" t="str">
        <f>details!$K$1</f>
        <v xml:space="preserve">08291009401   </v>
      </c>
    </row>
    <row r="1585" spans="1:9" ht="19.25" customHeight="1">
      <c r="A1585" s="1280"/>
      <c r="B1585" s="1274" t="s">
        <v>142</v>
      </c>
      <c r="C1585" s="1274"/>
      <c r="D1585" s="1274"/>
      <c r="E1585" s="1274"/>
      <c r="F1585" s="1274"/>
      <c r="G1585" s="1274"/>
      <c r="H1585" s="1274"/>
      <c r="I1585" s="1275"/>
    </row>
    <row r="1586" spans="1:9" ht="19.25" customHeight="1">
      <c r="A1586" s="1280"/>
      <c r="B1586" s="1274" t="s">
        <v>143</v>
      </c>
      <c r="C1586" s="1274"/>
      <c r="D1586" s="1274" t="str">
        <f>IF(details!J90="","",details!J90)</f>
        <v/>
      </c>
      <c r="E1586" s="1274"/>
      <c r="F1586" s="1274"/>
      <c r="G1586" s="1274"/>
      <c r="H1586" s="1274"/>
      <c r="I1586" s="1275"/>
    </row>
    <row r="1587" spans="1:9" ht="19.25" customHeight="1">
      <c r="A1587" s="1280"/>
      <c r="B1587" s="1274" t="s">
        <v>144</v>
      </c>
      <c r="C1587" s="1274"/>
      <c r="D1587" s="1274" t="str">
        <f>(IF(details!K90="","",details!K90))</f>
        <v/>
      </c>
      <c r="E1587" s="1274"/>
      <c r="F1587" s="1274"/>
      <c r="G1587" s="1274"/>
      <c r="H1587" s="1274"/>
      <c r="I1587" s="1275"/>
    </row>
    <row r="1588" spans="1:9" ht="19.25" customHeight="1">
      <c r="A1588" s="1280"/>
      <c r="B1588" s="1274" t="s">
        <v>145</v>
      </c>
      <c r="C1588" s="1274"/>
      <c r="D1588" s="1274" t="str">
        <f>IF(details!L90="","",details!L90)</f>
        <v/>
      </c>
      <c r="E1588" s="1274"/>
      <c r="F1588" s="1274"/>
      <c r="G1588" s="1274"/>
      <c r="H1588" s="1274"/>
      <c r="I1588" s="1275"/>
    </row>
    <row r="1589" spans="1:9" ht="19.25" customHeight="1">
      <c r="A1589" s="1280"/>
      <c r="B1589" s="1274" t="s">
        <v>146</v>
      </c>
      <c r="C1589" s="1274"/>
      <c r="D1589" s="1278" t="str">
        <f>IF(details!H90="","",details!H90)</f>
        <v/>
      </c>
      <c r="E1589" s="1278"/>
      <c r="F1589" s="1278"/>
      <c r="G1589" s="1278"/>
      <c r="H1589" s="1278"/>
      <c r="I1589" s="1279"/>
    </row>
    <row r="1590" spans="1:9" ht="19.25" customHeight="1">
      <c r="A1590" s="1280"/>
      <c r="B1590" s="1274" t="s">
        <v>147</v>
      </c>
      <c r="C1590" s="1274"/>
      <c r="D1590" s="1274" t="str">
        <f>IF('statement of marks'!I90="","",'statement of marks'!I90)</f>
        <v/>
      </c>
      <c r="E1590" s="1274"/>
      <c r="F1590" s="1274"/>
      <c r="G1590" s="1274"/>
      <c r="H1590" s="1274"/>
      <c r="I1590" s="1275"/>
    </row>
    <row r="1591" spans="1:9" ht="19.25" customHeight="1">
      <c r="A1591" s="1280"/>
      <c r="B1591" s="1274" t="s">
        <v>103</v>
      </c>
      <c r="C1591" s="1274"/>
      <c r="D1591" s="1274" t="str">
        <f>IF(details!M90="","",details!M90)</f>
        <v/>
      </c>
      <c r="E1591" s="1274"/>
      <c r="F1591" s="1274"/>
      <c r="G1591" s="1274"/>
      <c r="H1591" s="1274"/>
      <c r="I1591" s="1275"/>
    </row>
    <row r="1592" spans="1:9" ht="19.25" customHeight="1">
      <c r="A1592" s="1280"/>
      <c r="B1592" s="1273"/>
      <c r="C1592" s="1273"/>
      <c r="D1592" s="63" t="s">
        <v>148</v>
      </c>
      <c r="E1592" s="73" t="str">
        <f>F1582</f>
        <v/>
      </c>
      <c r="F1592" s="1274" t="str">
        <f>IF('statement of marks'!$C$3=8,"esa izkjafHkd f'k{kk ¼d{kk 8 rd½ iw.kZ dj yh gSA","")</f>
        <v/>
      </c>
      <c r="G1592" s="1274"/>
      <c r="H1592" s="1274"/>
      <c r="I1592" s="1275"/>
    </row>
    <row r="1593" spans="1:9" ht="19.25" customHeight="1">
      <c r="A1593" s="1280"/>
      <c r="B1593" s="72" t="s">
        <v>149</v>
      </c>
      <c r="C1593" s="71">
        <f>details!$O$4</f>
        <v>42460</v>
      </c>
      <c r="D1593" s="1277"/>
      <c r="E1593" s="1277"/>
      <c r="F1593" s="1271"/>
      <c r="G1593" s="1271"/>
      <c r="H1593" s="1271"/>
      <c r="I1593" s="1272"/>
    </row>
    <row r="1594" spans="1:9" ht="19.25" customHeight="1">
      <c r="A1594" s="1280"/>
      <c r="B1594" s="64"/>
      <c r="C1594" s="1276" t="s">
        <v>150</v>
      </c>
      <c r="D1594" s="1276"/>
      <c r="E1594" s="1276"/>
      <c r="F1594" s="63"/>
      <c r="G1594" s="1276" t="s">
        <v>152</v>
      </c>
      <c r="H1594" s="1276"/>
      <c r="I1594" s="1286"/>
    </row>
    <row r="1595" spans="1:9" ht="19.25" customHeight="1">
      <c r="A1595" s="1280"/>
      <c r="B1595" s="64"/>
      <c r="C1595" s="62" t="str">
        <f>IF(details!$K$3="B.E.O.","Cykd",IF(details!$K$3="D.E.O.","ftyk",""))</f>
        <v>ftyk</v>
      </c>
      <c r="D1595" s="63" t="s">
        <v>174</v>
      </c>
      <c r="E1595" s="72" t="str">
        <f>IF(details!$M$3="SECONDARY","ek/;fed",IF(details!$M$3="ELEMENTaRY","izkjfEHkd",""))</f>
        <v>ek/;fed</v>
      </c>
      <c r="F1595" s="62" t="s">
        <v>153</v>
      </c>
      <c r="G1595" s="1276" t="str">
        <f>details!$F$4</f>
        <v>Jh jk/ks';ke tk'kh</v>
      </c>
      <c r="H1595" s="1276"/>
      <c r="I1595" s="1286"/>
    </row>
    <row r="1596" spans="1:9" ht="19.25" customHeight="1" thickBot="1">
      <c r="A1596" s="1281"/>
      <c r="B1596" s="66"/>
      <c r="C1596" s="1292" t="s">
        <v>163</v>
      </c>
      <c r="D1596" s="1292"/>
      <c r="E1596" s="1292"/>
      <c r="F1596" s="69" t="s">
        <v>163</v>
      </c>
      <c r="G1596" s="1290"/>
      <c r="H1596" s="1290"/>
      <c r="I1596" s="1291"/>
    </row>
    <row r="1597" spans="1:9" ht="19.25" customHeight="1" thickTop="1">
      <c r="A1597" s="1282" t="s">
        <v>47</v>
      </c>
      <c r="B1597" s="1283"/>
      <c r="C1597" s="1283"/>
      <c r="D1597" s="1283"/>
      <c r="E1597" s="1283"/>
      <c r="F1597" s="1283"/>
      <c r="G1597" s="1283"/>
      <c r="H1597" s="1283"/>
      <c r="I1597" s="1284"/>
    </row>
    <row r="1598" spans="1:9" ht="19.25" customHeight="1">
      <c r="A1598" s="1285" t="str">
        <f>IF(details!$M$3="SECONDARY","¼ek/;fed f'k{kk½",IF(details!$M$3="ELEMENTaRY","¼izkjfEHkd f'k{kk½"))</f>
        <v>¼ek/;fed f'k{kk½</v>
      </c>
      <c r="B1598" s="1276"/>
      <c r="C1598" s="1276"/>
      <c r="D1598" s="1276"/>
      <c r="E1598" s="1276"/>
      <c r="F1598" s="1276"/>
      <c r="G1598" s="1276"/>
      <c r="H1598" s="1276"/>
      <c r="I1598" s="1286"/>
    </row>
    <row r="1599" spans="1:9" ht="19.25" customHeight="1">
      <c r="A1599" s="1287" t="s">
        <v>139</v>
      </c>
      <c r="B1599" s="1288"/>
      <c r="C1599" s="1288"/>
      <c r="D1599" s="1288"/>
      <c r="E1599" s="1288"/>
      <c r="F1599" s="1288"/>
      <c r="G1599" s="1288"/>
      <c r="H1599" s="1288"/>
      <c r="I1599" s="1289"/>
    </row>
    <row r="1600" spans="1:9" ht="19.25" customHeight="1">
      <c r="A1600" s="1285" t="s">
        <v>140</v>
      </c>
      <c r="B1600" s="1276"/>
      <c r="C1600" s="1276"/>
      <c r="D1600" s="1276"/>
      <c r="E1600" s="1276"/>
      <c r="F1600" s="1276"/>
      <c r="G1600" s="1276"/>
      <c r="H1600" s="1276"/>
      <c r="I1600" s="1286"/>
    </row>
    <row r="1601" spans="1:9" ht="19.25" customHeight="1">
      <c r="A1601" s="68"/>
      <c r="B1601" s="1276"/>
      <c r="C1601" s="1276"/>
      <c r="D1601" s="1276"/>
      <c r="E1601" s="62" t="s">
        <v>162</v>
      </c>
      <c r="F1601" s="75" t="str">
        <f>IF(AND('statement of marks'!$C$3=8,'statement of marks'!HD7="mRrh.kZ"),'statement of marks'!$H$3,"")</f>
        <v/>
      </c>
      <c r="G1601" s="1276"/>
      <c r="H1601" s="1276"/>
      <c r="I1601" s="1286"/>
    </row>
    <row r="1602" spans="1:9" ht="19.25" customHeight="1">
      <c r="A1602" s="1280"/>
      <c r="B1602" s="72" t="s">
        <v>154</v>
      </c>
      <c r="C1602" s="72" t="s">
        <v>141</v>
      </c>
      <c r="D1602" s="1274" t="s">
        <v>158</v>
      </c>
      <c r="E1602" s="1274"/>
      <c r="F1602" s="1274"/>
      <c r="G1602" s="234" t="s">
        <v>175</v>
      </c>
      <c r="H1602" s="234" t="s">
        <v>159</v>
      </c>
      <c r="I1602" s="237" t="str">
        <f>'statement of marks'!$J$3</f>
        <v xml:space="preserve">fo|ky; dk Mk;l dksM+ </v>
      </c>
    </row>
    <row r="1603" spans="1:9" ht="19.25" customHeight="1">
      <c r="A1603" s="1280"/>
      <c r="B1603" s="63" t="str">
        <f>details!$I$3</f>
        <v>fpRrkSM+x&lt;+</v>
      </c>
      <c r="C1603" s="63" t="str">
        <f>details!$F$3</f>
        <v>fuEckgsM+k</v>
      </c>
      <c r="D1603" s="1274" t="str">
        <f>details!$A$1</f>
        <v>jk- ck- ek/;fed fo|ky; uohu] fuEckgsM+k</v>
      </c>
      <c r="E1603" s="1274"/>
      <c r="F1603" s="1274"/>
      <c r="G1603" s="73" t="str">
        <f>IF(details!F91="","",details!F91)</f>
        <v/>
      </c>
      <c r="H1603" s="73" t="str">
        <f>IF(details!D91="","",details!D91)</f>
        <v/>
      </c>
      <c r="I1603" s="74" t="str">
        <f>details!$K$1</f>
        <v xml:space="preserve">08291009401   </v>
      </c>
    </row>
    <row r="1604" spans="1:9" ht="19.25" customHeight="1">
      <c r="A1604" s="1280"/>
      <c r="B1604" s="1274" t="s">
        <v>142</v>
      </c>
      <c r="C1604" s="1274"/>
      <c r="D1604" s="1274"/>
      <c r="E1604" s="1274"/>
      <c r="F1604" s="1274"/>
      <c r="G1604" s="1274"/>
      <c r="H1604" s="1274"/>
      <c r="I1604" s="1275"/>
    </row>
    <row r="1605" spans="1:9" ht="19.25" customHeight="1">
      <c r="A1605" s="1280"/>
      <c r="B1605" s="1274" t="s">
        <v>143</v>
      </c>
      <c r="C1605" s="1274"/>
      <c r="D1605" s="1274" t="str">
        <f>IF(details!J91="","",details!J91)</f>
        <v/>
      </c>
      <c r="E1605" s="1274"/>
      <c r="F1605" s="1274"/>
      <c r="G1605" s="1274"/>
      <c r="H1605" s="1274"/>
      <c r="I1605" s="1275"/>
    </row>
    <row r="1606" spans="1:9" ht="19.25" customHeight="1">
      <c r="A1606" s="1280"/>
      <c r="B1606" s="1274" t="s">
        <v>144</v>
      </c>
      <c r="C1606" s="1274"/>
      <c r="D1606" s="1274" t="str">
        <f>(IF(details!K91="","",details!K91))</f>
        <v/>
      </c>
      <c r="E1606" s="1274"/>
      <c r="F1606" s="1274"/>
      <c r="G1606" s="1274"/>
      <c r="H1606" s="1274"/>
      <c r="I1606" s="1275"/>
    </row>
    <row r="1607" spans="1:9" ht="19.25" customHeight="1">
      <c r="A1607" s="1280"/>
      <c r="B1607" s="1274" t="s">
        <v>145</v>
      </c>
      <c r="C1607" s="1274"/>
      <c r="D1607" s="1274" t="str">
        <f>IF(details!L91="","",details!L91)</f>
        <v/>
      </c>
      <c r="E1607" s="1274"/>
      <c r="F1607" s="1274"/>
      <c r="G1607" s="1274"/>
      <c r="H1607" s="1274"/>
      <c r="I1607" s="1275"/>
    </row>
    <row r="1608" spans="1:9" ht="19.25" customHeight="1">
      <c r="A1608" s="1280"/>
      <c r="B1608" s="1274" t="s">
        <v>146</v>
      </c>
      <c r="C1608" s="1274"/>
      <c r="D1608" s="1278" t="str">
        <f>IF(details!H91="","",details!H91)</f>
        <v/>
      </c>
      <c r="E1608" s="1278"/>
      <c r="F1608" s="1278"/>
      <c r="G1608" s="1278"/>
      <c r="H1608" s="1278"/>
      <c r="I1608" s="1279"/>
    </row>
    <row r="1609" spans="1:9" ht="19.25" customHeight="1">
      <c r="A1609" s="1280"/>
      <c r="B1609" s="1274" t="s">
        <v>147</v>
      </c>
      <c r="C1609" s="1274"/>
      <c r="D1609" s="1274" t="str">
        <f>IF('statement of marks'!I91="","",'statement of marks'!I91)</f>
        <v/>
      </c>
      <c r="E1609" s="1274"/>
      <c r="F1609" s="1274"/>
      <c r="G1609" s="1274"/>
      <c r="H1609" s="1274"/>
      <c r="I1609" s="1275"/>
    </row>
    <row r="1610" spans="1:9" ht="19.25" customHeight="1">
      <c r="A1610" s="1280"/>
      <c r="B1610" s="1274" t="s">
        <v>103</v>
      </c>
      <c r="C1610" s="1274"/>
      <c r="D1610" s="1274" t="str">
        <f>IF(details!M91="","",details!M91)</f>
        <v/>
      </c>
      <c r="E1610" s="1274"/>
      <c r="F1610" s="1274"/>
      <c r="G1610" s="1274"/>
      <c r="H1610" s="1274"/>
      <c r="I1610" s="1275"/>
    </row>
    <row r="1611" spans="1:9" ht="19.25" customHeight="1">
      <c r="A1611" s="1280"/>
      <c r="B1611" s="1273"/>
      <c r="C1611" s="1273"/>
      <c r="D1611" s="63" t="s">
        <v>148</v>
      </c>
      <c r="E1611" s="73" t="str">
        <f>F1601</f>
        <v/>
      </c>
      <c r="F1611" s="1274" t="str">
        <f>IF('statement of marks'!$C$3=8,"esa izkjafHkd f'k{kk ¼d{kk 8 rd½ iw.kZ dj yh gSA","")</f>
        <v/>
      </c>
      <c r="G1611" s="1274"/>
      <c r="H1611" s="1274"/>
      <c r="I1611" s="1275"/>
    </row>
    <row r="1612" spans="1:9" ht="19.25" customHeight="1">
      <c r="A1612" s="1280"/>
      <c r="B1612" s="72" t="s">
        <v>149</v>
      </c>
      <c r="C1612" s="71">
        <f>details!$O$4</f>
        <v>42460</v>
      </c>
      <c r="D1612" s="1277"/>
      <c r="E1612" s="1277"/>
      <c r="F1612" s="1271"/>
      <c r="G1612" s="1271"/>
      <c r="H1612" s="1271"/>
      <c r="I1612" s="1272"/>
    </row>
    <row r="1613" spans="1:9" ht="19.25" customHeight="1">
      <c r="A1613" s="1280"/>
      <c r="B1613" s="64"/>
      <c r="C1613" s="1276" t="s">
        <v>150</v>
      </c>
      <c r="D1613" s="1276"/>
      <c r="E1613" s="1276"/>
      <c r="F1613" s="63"/>
      <c r="G1613" s="1276" t="s">
        <v>152</v>
      </c>
      <c r="H1613" s="1276"/>
      <c r="I1613" s="1286"/>
    </row>
    <row r="1614" spans="1:9" ht="19.25" customHeight="1">
      <c r="A1614" s="1280"/>
      <c r="B1614" s="64"/>
      <c r="C1614" s="62" t="str">
        <f>IF(details!$K$3="B.E.O.","Cykd",IF(details!$K$3="D.E.O.","ftyk",""))</f>
        <v>ftyk</v>
      </c>
      <c r="D1614" s="63" t="s">
        <v>174</v>
      </c>
      <c r="E1614" s="72" t="str">
        <f>IF(details!$M$3="SECONDARY","ek/;fed",IF(details!$M$3="ELEMENTaRY","izkjfEHkd",""))</f>
        <v>ek/;fed</v>
      </c>
      <c r="F1614" s="62" t="s">
        <v>153</v>
      </c>
      <c r="G1614" s="1276" t="str">
        <f>details!$F$4</f>
        <v>Jh jk/ks';ke tk'kh</v>
      </c>
      <c r="H1614" s="1276"/>
      <c r="I1614" s="1286"/>
    </row>
    <row r="1615" spans="1:9" ht="19.25" customHeight="1" thickBot="1">
      <c r="A1615" s="1281"/>
      <c r="B1615" s="66"/>
      <c r="C1615" s="1292" t="s">
        <v>163</v>
      </c>
      <c r="D1615" s="1292"/>
      <c r="E1615" s="1292"/>
      <c r="F1615" s="69" t="s">
        <v>163</v>
      </c>
      <c r="G1615" s="1290"/>
      <c r="H1615" s="1290"/>
      <c r="I1615" s="1291"/>
    </row>
    <row r="1616" spans="1:9" ht="19.25" customHeight="1" thickTop="1">
      <c r="A1616" s="1282" t="s">
        <v>47</v>
      </c>
      <c r="B1616" s="1283"/>
      <c r="C1616" s="1283"/>
      <c r="D1616" s="1283"/>
      <c r="E1616" s="1283"/>
      <c r="F1616" s="1283"/>
      <c r="G1616" s="1283"/>
      <c r="H1616" s="1283"/>
      <c r="I1616" s="1284"/>
    </row>
    <row r="1617" spans="1:9" ht="19.25" customHeight="1">
      <c r="A1617" s="1285" t="str">
        <f>IF(details!$M$3="SECONDARY","¼ek/;fed f'k{kk½",IF(details!$M$3="ELEMENTaRY","¼izkjfEHkd f'k{kk½"))</f>
        <v>¼ek/;fed f'k{kk½</v>
      </c>
      <c r="B1617" s="1276"/>
      <c r="C1617" s="1276"/>
      <c r="D1617" s="1276"/>
      <c r="E1617" s="1276"/>
      <c r="F1617" s="1276"/>
      <c r="G1617" s="1276"/>
      <c r="H1617" s="1276"/>
      <c r="I1617" s="1286"/>
    </row>
    <row r="1618" spans="1:9" ht="19.25" customHeight="1">
      <c r="A1618" s="1287" t="s">
        <v>139</v>
      </c>
      <c r="B1618" s="1288"/>
      <c r="C1618" s="1288"/>
      <c r="D1618" s="1288"/>
      <c r="E1618" s="1288"/>
      <c r="F1618" s="1288"/>
      <c r="G1618" s="1288"/>
      <c r="H1618" s="1288"/>
      <c r="I1618" s="1289"/>
    </row>
    <row r="1619" spans="1:9" ht="19.25" customHeight="1">
      <c r="A1619" s="1285" t="s">
        <v>140</v>
      </c>
      <c r="B1619" s="1276"/>
      <c r="C1619" s="1276"/>
      <c r="D1619" s="1276"/>
      <c r="E1619" s="1276"/>
      <c r="F1619" s="1276"/>
      <c r="G1619" s="1276"/>
      <c r="H1619" s="1276"/>
      <c r="I1619" s="1286"/>
    </row>
    <row r="1620" spans="1:9" ht="19.25" customHeight="1">
      <c r="A1620" s="68"/>
      <c r="B1620" s="1276"/>
      <c r="C1620" s="1276"/>
      <c r="D1620" s="1276"/>
      <c r="E1620" s="62" t="s">
        <v>162</v>
      </c>
      <c r="F1620" s="75" t="str">
        <f>IF(AND('statement of marks'!$C$3=8,'statement of marks'!HD7="mRrh.kZ"),'statement of marks'!$H$3,"")</f>
        <v/>
      </c>
      <c r="G1620" s="1276"/>
      <c r="H1620" s="1276"/>
      <c r="I1620" s="1286"/>
    </row>
    <row r="1621" spans="1:9" ht="19.25" customHeight="1">
      <c r="A1621" s="1280"/>
      <c r="B1621" s="72" t="s">
        <v>154</v>
      </c>
      <c r="C1621" s="72" t="s">
        <v>141</v>
      </c>
      <c r="D1621" s="1274" t="s">
        <v>158</v>
      </c>
      <c r="E1621" s="1274"/>
      <c r="F1621" s="1274"/>
      <c r="G1621" s="234" t="s">
        <v>175</v>
      </c>
      <c r="H1621" s="234" t="s">
        <v>159</v>
      </c>
      <c r="I1621" s="237" t="str">
        <f>'statement of marks'!$J$3</f>
        <v xml:space="preserve">fo|ky; dk Mk;l dksM+ </v>
      </c>
    </row>
    <row r="1622" spans="1:9" ht="19.25" customHeight="1">
      <c r="A1622" s="1280"/>
      <c r="B1622" s="63" t="str">
        <f>details!$I$3</f>
        <v>fpRrkSM+x&lt;+</v>
      </c>
      <c r="C1622" s="63" t="str">
        <f>details!$F$3</f>
        <v>fuEckgsM+k</v>
      </c>
      <c r="D1622" s="1274" t="str">
        <f>details!$A$1</f>
        <v>jk- ck- ek/;fed fo|ky; uohu] fuEckgsM+k</v>
      </c>
      <c r="E1622" s="1274"/>
      <c r="F1622" s="1274"/>
      <c r="G1622" s="73" t="str">
        <f>IF(details!F92="","",details!F92)</f>
        <v/>
      </c>
      <c r="H1622" s="73" t="str">
        <f>IF(details!D92="","",details!D92)</f>
        <v/>
      </c>
      <c r="I1622" s="74" t="str">
        <f>details!$K$1</f>
        <v xml:space="preserve">08291009401   </v>
      </c>
    </row>
    <row r="1623" spans="1:9" ht="19.25" customHeight="1">
      <c r="A1623" s="1280"/>
      <c r="B1623" s="1274" t="s">
        <v>142</v>
      </c>
      <c r="C1623" s="1274"/>
      <c r="D1623" s="1274"/>
      <c r="E1623" s="1274"/>
      <c r="F1623" s="1274"/>
      <c r="G1623" s="1274"/>
      <c r="H1623" s="1274"/>
      <c r="I1623" s="1275"/>
    </row>
    <row r="1624" spans="1:9" ht="19.25" customHeight="1">
      <c r="A1624" s="1280"/>
      <c r="B1624" s="1274" t="s">
        <v>143</v>
      </c>
      <c r="C1624" s="1274"/>
      <c r="D1624" s="1274" t="str">
        <f>IF(details!J92="","",details!J92)</f>
        <v/>
      </c>
      <c r="E1624" s="1274"/>
      <c r="F1624" s="1274"/>
      <c r="G1624" s="1274"/>
      <c r="H1624" s="1274"/>
      <c r="I1624" s="1275"/>
    </row>
    <row r="1625" spans="1:9" ht="19.25" customHeight="1">
      <c r="A1625" s="1280"/>
      <c r="B1625" s="1274" t="s">
        <v>144</v>
      </c>
      <c r="C1625" s="1274"/>
      <c r="D1625" s="1274" t="str">
        <f>(IF(details!K92="","",details!K92))</f>
        <v/>
      </c>
      <c r="E1625" s="1274"/>
      <c r="F1625" s="1274"/>
      <c r="G1625" s="1274"/>
      <c r="H1625" s="1274"/>
      <c r="I1625" s="1275"/>
    </row>
    <row r="1626" spans="1:9" ht="19.25" customHeight="1">
      <c r="A1626" s="1280"/>
      <c r="B1626" s="1274" t="s">
        <v>145</v>
      </c>
      <c r="C1626" s="1274"/>
      <c r="D1626" s="1274" t="str">
        <f>IF(details!L92="","",details!L92)</f>
        <v/>
      </c>
      <c r="E1626" s="1274"/>
      <c r="F1626" s="1274"/>
      <c r="G1626" s="1274"/>
      <c r="H1626" s="1274"/>
      <c r="I1626" s="1275"/>
    </row>
    <row r="1627" spans="1:9" ht="19.25" customHeight="1">
      <c r="A1627" s="1280"/>
      <c r="B1627" s="1274" t="s">
        <v>146</v>
      </c>
      <c r="C1627" s="1274"/>
      <c r="D1627" s="1278" t="str">
        <f>IF(details!H92="","",details!H92)</f>
        <v/>
      </c>
      <c r="E1627" s="1278"/>
      <c r="F1627" s="1278"/>
      <c r="G1627" s="1278"/>
      <c r="H1627" s="1278"/>
      <c r="I1627" s="1279"/>
    </row>
    <row r="1628" spans="1:9" ht="19.25" customHeight="1">
      <c r="A1628" s="1280"/>
      <c r="B1628" s="1274" t="s">
        <v>147</v>
      </c>
      <c r="C1628" s="1274"/>
      <c r="D1628" s="1274" t="str">
        <f>IF('statement of marks'!I92="","",'statement of marks'!I92)</f>
        <v/>
      </c>
      <c r="E1628" s="1274"/>
      <c r="F1628" s="1274"/>
      <c r="G1628" s="1274"/>
      <c r="H1628" s="1274"/>
      <c r="I1628" s="1275"/>
    </row>
    <row r="1629" spans="1:9" ht="19.25" customHeight="1">
      <c r="A1629" s="1280"/>
      <c r="B1629" s="1274" t="s">
        <v>103</v>
      </c>
      <c r="C1629" s="1274"/>
      <c r="D1629" s="1274" t="str">
        <f>IF(details!M92="","",details!M92)</f>
        <v/>
      </c>
      <c r="E1629" s="1274"/>
      <c r="F1629" s="1274"/>
      <c r="G1629" s="1274"/>
      <c r="H1629" s="1274"/>
      <c r="I1629" s="1275"/>
    </row>
    <row r="1630" spans="1:9" ht="19.25" customHeight="1">
      <c r="A1630" s="1280"/>
      <c r="B1630" s="1273"/>
      <c r="C1630" s="1273"/>
      <c r="D1630" s="63" t="s">
        <v>148</v>
      </c>
      <c r="E1630" s="73" t="str">
        <f>F1620</f>
        <v/>
      </c>
      <c r="F1630" s="1274" t="str">
        <f>IF('statement of marks'!$C$3=8,"esa izkjafHkd f'k{kk ¼d{kk 8 rd½ iw.kZ dj yh gSA","")</f>
        <v/>
      </c>
      <c r="G1630" s="1274"/>
      <c r="H1630" s="1274"/>
      <c r="I1630" s="1275"/>
    </row>
    <row r="1631" spans="1:9" ht="19.25" customHeight="1">
      <c r="A1631" s="1280"/>
      <c r="B1631" s="72" t="s">
        <v>149</v>
      </c>
      <c r="C1631" s="71">
        <f>details!$O$4</f>
        <v>42460</v>
      </c>
      <c r="D1631" s="1277"/>
      <c r="E1631" s="1277"/>
      <c r="F1631" s="1271"/>
      <c r="G1631" s="1271"/>
      <c r="H1631" s="1271"/>
      <c r="I1631" s="1272"/>
    </row>
    <row r="1632" spans="1:9" ht="19.25" customHeight="1">
      <c r="A1632" s="1280"/>
      <c r="B1632" s="64"/>
      <c r="C1632" s="1276" t="s">
        <v>150</v>
      </c>
      <c r="D1632" s="1276"/>
      <c r="E1632" s="1276"/>
      <c r="F1632" s="63"/>
      <c r="G1632" s="1276" t="s">
        <v>152</v>
      </c>
      <c r="H1632" s="1276"/>
      <c r="I1632" s="1286"/>
    </row>
    <row r="1633" spans="1:9" ht="19.25" customHeight="1">
      <c r="A1633" s="1280"/>
      <c r="B1633" s="64"/>
      <c r="C1633" s="62" t="str">
        <f>IF(details!$K$3="B.E.O.","Cykd",IF(details!$K$3="D.E.O.","ftyk",""))</f>
        <v>ftyk</v>
      </c>
      <c r="D1633" s="63" t="s">
        <v>174</v>
      </c>
      <c r="E1633" s="72" t="str">
        <f>IF(details!$M$3="SECONDARY","ek/;fed",IF(details!$M$3="ELEMENTaRY","izkjfEHkd",""))</f>
        <v>ek/;fed</v>
      </c>
      <c r="F1633" s="62" t="s">
        <v>153</v>
      </c>
      <c r="G1633" s="1276" t="str">
        <f>details!$F$4</f>
        <v>Jh jk/ks';ke tk'kh</v>
      </c>
      <c r="H1633" s="1276"/>
      <c r="I1633" s="1286"/>
    </row>
    <row r="1634" spans="1:9" ht="19.25" customHeight="1" thickBot="1">
      <c r="A1634" s="1281"/>
      <c r="B1634" s="66"/>
      <c r="C1634" s="1292" t="s">
        <v>163</v>
      </c>
      <c r="D1634" s="1292"/>
      <c r="E1634" s="1292"/>
      <c r="F1634" s="69" t="s">
        <v>163</v>
      </c>
      <c r="G1634" s="1290"/>
      <c r="H1634" s="1290"/>
      <c r="I1634" s="1291"/>
    </row>
    <row r="1635" spans="1:9" ht="19.25" customHeight="1" thickTop="1">
      <c r="A1635" s="1282" t="s">
        <v>47</v>
      </c>
      <c r="B1635" s="1283"/>
      <c r="C1635" s="1283"/>
      <c r="D1635" s="1283"/>
      <c r="E1635" s="1283"/>
      <c r="F1635" s="1283"/>
      <c r="G1635" s="1283"/>
      <c r="H1635" s="1283"/>
      <c r="I1635" s="1284"/>
    </row>
    <row r="1636" spans="1:9" ht="19.25" customHeight="1">
      <c r="A1636" s="1285" t="str">
        <f>IF(details!$M$3="SECONDARY","¼ek/;fed f'k{kk½",IF(details!$M$3="ELEMENTaRY","¼izkjfEHkd f'k{kk½"))</f>
        <v>¼ek/;fed f'k{kk½</v>
      </c>
      <c r="B1636" s="1276"/>
      <c r="C1636" s="1276"/>
      <c r="D1636" s="1276"/>
      <c r="E1636" s="1276"/>
      <c r="F1636" s="1276"/>
      <c r="G1636" s="1276"/>
      <c r="H1636" s="1276"/>
      <c r="I1636" s="1286"/>
    </row>
    <row r="1637" spans="1:9" ht="19.25" customHeight="1">
      <c r="A1637" s="1287" t="s">
        <v>139</v>
      </c>
      <c r="B1637" s="1288"/>
      <c r="C1637" s="1288"/>
      <c r="D1637" s="1288"/>
      <c r="E1637" s="1288"/>
      <c r="F1637" s="1288"/>
      <c r="G1637" s="1288"/>
      <c r="H1637" s="1288"/>
      <c r="I1637" s="1289"/>
    </row>
    <row r="1638" spans="1:9" ht="19.25" customHeight="1">
      <c r="A1638" s="1285" t="s">
        <v>140</v>
      </c>
      <c r="B1638" s="1276"/>
      <c r="C1638" s="1276"/>
      <c r="D1638" s="1276"/>
      <c r="E1638" s="1276"/>
      <c r="F1638" s="1276"/>
      <c r="G1638" s="1276"/>
      <c r="H1638" s="1276"/>
      <c r="I1638" s="1286"/>
    </row>
    <row r="1639" spans="1:9" ht="19.25" customHeight="1">
      <c r="A1639" s="68"/>
      <c r="B1639" s="1276"/>
      <c r="C1639" s="1276"/>
      <c r="D1639" s="1276"/>
      <c r="E1639" s="62" t="s">
        <v>162</v>
      </c>
      <c r="F1639" s="75" t="str">
        <f>IF(AND('statement of marks'!$C$3=8,'statement of marks'!HD7="mRrh.kZ"),'statement of marks'!$H$3,"")</f>
        <v/>
      </c>
      <c r="G1639" s="1276"/>
      <c r="H1639" s="1276"/>
      <c r="I1639" s="1286"/>
    </row>
    <row r="1640" spans="1:9" ht="19.25" customHeight="1">
      <c r="A1640" s="1280"/>
      <c r="B1640" s="72" t="s">
        <v>154</v>
      </c>
      <c r="C1640" s="72" t="s">
        <v>141</v>
      </c>
      <c r="D1640" s="1274" t="s">
        <v>158</v>
      </c>
      <c r="E1640" s="1274"/>
      <c r="F1640" s="1274"/>
      <c r="G1640" s="234" t="s">
        <v>175</v>
      </c>
      <c r="H1640" s="234" t="s">
        <v>159</v>
      </c>
      <c r="I1640" s="237" t="str">
        <f>'statement of marks'!$J$3</f>
        <v xml:space="preserve">fo|ky; dk Mk;l dksM+ </v>
      </c>
    </row>
    <row r="1641" spans="1:9" ht="19.25" customHeight="1">
      <c r="A1641" s="1280"/>
      <c r="B1641" s="63" t="str">
        <f>details!$I$3</f>
        <v>fpRrkSM+x&lt;+</v>
      </c>
      <c r="C1641" s="63" t="str">
        <f>details!$F$3</f>
        <v>fuEckgsM+k</v>
      </c>
      <c r="D1641" s="1274" t="str">
        <f>details!$A$1</f>
        <v>jk- ck- ek/;fed fo|ky; uohu] fuEckgsM+k</v>
      </c>
      <c r="E1641" s="1274"/>
      <c r="F1641" s="1274"/>
      <c r="G1641" s="73" t="str">
        <f>IF(details!F93="","",details!F93)</f>
        <v/>
      </c>
      <c r="H1641" s="73" t="str">
        <f>IF(details!D93="","",details!D93)</f>
        <v/>
      </c>
      <c r="I1641" s="74" t="str">
        <f>details!$K$1</f>
        <v xml:space="preserve">08291009401   </v>
      </c>
    </row>
    <row r="1642" spans="1:9" ht="19.25" customHeight="1">
      <c r="A1642" s="1280"/>
      <c r="B1642" s="1274" t="s">
        <v>142</v>
      </c>
      <c r="C1642" s="1274"/>
      <c r="D1642" s="1274"/>
      <c r="E1642" s="1274"/>
      <c r="F1642" s="1274"/>
      <c r="G1642" s="1274"/>
      <c r="H1642" s="1274"/>
      <c r="I1642" s="1275"/>
    </row>
    <row r="1643" spans="1:9" ht="19.25" customHeight="1">
      <c r="A1643" s="1280"/>
      <c r="B1643" s="1274" t="s">
        <v>143</v>
      </c>
      <c r="C1643" s="1274"/>
      <c r="D1643" s="1274" t="str">
        <f>IF(details!J93="","",details!J93)</f>
        <v/>
      </c>
      <c r="E1643" s="1274"/>
      <c r="F1643" s="1274"/>
      <c r="G1643" s="1274"/>
      <c r="H1643" s="1274"/>
      <c r="I1643" s="1275"/>
    </row>
    <row r="1644" spans="1:9" ht="19.25" customHeight="1">
      <c r="A1644" s="1280"/>
      <c r="B1644" s="1274" t="s">
        <v>144</v>
      </c>
      <c r="C1644" s="1274"/>
      <c r="D1644" s="1274" t="str">
        <f>(IF(details!K93="","",details!K93))</f>
        <v/>
      </c>
      <c r="E1644" s="1274"/>
      <c r="F1644" s="1274"/>
      <c r="G1644" s="1274"/>
      <c r="H1644" s="1274"/>
      <c r="I1644" s="1275"/>
    </row>
    <row r="1645" spans="1:9" ht="19.25" customHeight="1">
      <c r="A1645" s="1280"/>
      <c r="B1645" s="1274" t="s">
        <v>145</v>
      </c>
      <c r="C1645" s="1274"/>
      <c r="D1645" s="1274" t="str">
        <f>IF(details!L93="","",details!L93)</f>
        <v/>
      </c>
      <c r="E1645" s="1274"/>
      <c r="F1645" s="1274"/>
      <c r="G1645" s="1274"/>
      <c r="H1645" s="1274"/>
      <c r="I1645" s="1275"/>
    </row>
    <row r="1646" spans="1:9" ht="19.25" customHeight="1">
      <c r="A1646" s="1280"/>
      <c r="B1646" s="1274" t="s">
        <v>146</v>
      </c>
      <c r="C1646" s="1274"/>
      <c r="D1646" s="1278" t="str">
        <f>IF(details!H93="","",details!H93)</f>
        <v/>
      </c>
      <c r="E1646" s="1278"/>
      <c r="F1646" s="1278"/>
      <c r="G1646" s="1278"/>
      <c r="H1646" s="1278"/>
      <c r="I1646" s="1279"/>
    </row>
    <row r="1647" spans="1:9" ht="19.25" customHeight="1">
      <c r="A1647" s="1280"/>
      <c r="B1647" s="1274" t="s">
        <v>147</v>
      </c>
      <c r="C1647" s="1274"/>
      <c r="D1647" s="1274" t="str">
        <f>IF('statement of marks'!I93="","",'statement of marks'!I93)</f>
        <v/>
      </c>
      <c r="E1647" s="1274"/>
      <c r="F1647" s="1274"/>
      <c r="G1647" s="1274"/>
      <c r="H1647" s="1274"/>
      <c r="I1647" s="1275"/>
    </row>
    <row r="1648" spans="1:9" ht="19.25" customHeight="1">
      <c r="A1648" s="1280"/>
      <c r="B1648" s="1274" t="s">
        <v>103</v>
      </c>
      <c r="C1648" s="1274"/>
      <c r="D1648" s="1274" t="str">
        <f>IF(details!M93="","",details!M93)</f>
        <v/>
      </c>
      <c r="E1648" s="1274"/>
      <c r="F1648" s="1274"/>
      <c r="G1648" s="1274"/>
      <c r="H1648" s="1274"/>
      <c r="I1648" s="1275"/>
    </row>
    <row r="1649" spans="1:9" ht="19.25" customHeight="1">
      <c r="A1649" s="1280"/>
      <c r="B1649" s="1273"/>
      <c r="C1649" s="1273"/>
      <c r="D1649" s="63" t="s">
        <v>148</v>
      </c>
      <c r="E1649" s="73" t="str">
        <f>F1639</f>
        <v/>
      </c>
      <c r="F1649" s="1274" t="str">
        <f>IF('statement of marks'!$C$3=8,"esa izkjafHkd f'k{kk ¼d{kk 8 rd½ iw.kZ dj yh gSA","")</f>
        <v/>
      </c>
      <c r="G1649" s="1274"/>
      <c r="H1649" s="1274"/>
      <c r="I1649" s="1275"/>
    </row>
    <row r="1650" spans="1:9" ht="19.25" customHeight="1">
      <c r="A1650" s="1280"/>
      <c r="B1650" s="72" t="s">
        <v>149</v>
      </c>
      <c r="C1650" s="71">
        <f>details!$O$4</f>
        <v>42460</v>
      </c>
      <c r="D1650" s="1277"/>
      <c r="E1650" s="1277"/>
      <c r="F1650" s="1271"/>
      <c r="G1650" s="1271"/>
      <c r="H1650" s="1271"/>
      <c r="I1650" s="1272"/>
    </row>
    <row r="1651" spans="1:9" ht="19.25" customHeight="1">
      <c r="A1651" s="1280"/>
      <c r="B1651" s="64"/>
      <c r="C1651" s="1276" t="s">
        <v>150</v>
      </c>
      <c r="D1651" s="1276"/>
      <c r="E1651" s="1276"/>
      <c r="F1651" s="63"/>
      <c r="G1651" s="1276" t="s">
        <v>152</v>
      </c>
      <c r="H1651" s="1276"/>
      <c r="I1651" s="1286"/>
    </row>
    <row r="1652" spans="1:9" ht="19.25" customHeight="1">
      <c r="A1652" s="1280"/>
      <c r="B1652" s="64"/>
      <c r="C1652" s="62" t="str">
        <f>IF(details!$K$3="B.E.O.","Cykd",IF(details!$K$3="D.E.O.","ftyk",""))</f>
        <v>ftyk</v>
      </c>
      <c r="D1652" s="63" t="s">
        <v>174</v>
      </c>
      <c r="E1652" s="72" t="str">
        <f>IF(details!$M$3="SECONDARY","ek/;fed",IF(details!$M$3="ELEMENTaRY","izkjfEHkd",""))</f>
        <v>ek/;fed</v>
      </c>
      <c r="F1652" s="62" t="s">
        <v>153</v>
      </c>
      <c r="G1652" s="1276" t="str">
        <f>details!$F$4</f>
        <v>Jh jk/ks';ke tk'kh</v>
      </c>
      <c r="H1652" s="1276"/>
      <c r="I1652" s="1286"/>
    </row>
    <row r="1653" spans="1:9" ht="19.25" customHeight="1" thickBot="1">
      <c r="A1653" s="1281"/>
      <c r="B1653" s="66"/>
      <c r="C1653" s="1292" t="s">
        <v>163</v>
      </c>
      <c r="D1653" s="1292"/>
      <c r="E1653" s="1292"/>
      <c r="F1653" s="69" t="s">
        <v>163</v>
      </c>
      <c r="G1653" s="1290"/>
      <c r="H1653" s="1290"/>
      <c r="I1653" s="1291"/>
    </row>
    <row r="1654" spans="1:9" ht="19.25" customHeight="1" thickTop="1">
      <c r="A1654" s="1282" t="s">
        <v>47</v>
      </c>
      <c r="B1654" s="1283"/>
      <c r="C1654" s="1283"/>
      <c r="D1654" s="1283"/>
      <c r="E1654" s="1283"/>
      <c r="F1654" s="1283"/>
      <c r="G1654" s="1283"/>
      <c r="H1654" s="1283"/>
      <c r="I1654" s="1284"/>
    </row>
    <row r="1655" spans="1:9" ht="19.25" customHeight="1">
      <c r="A1655" s="1285" t="str">
        <f>IF(details!$M$3="SECONDARY","¼ek/;fed f'k{kk½",IF(details!$M$3="ELEMENTaRY","¼izkjfEHkd f'k{kk½"))</f>
        <v>¼ek/;fed f'k{kk½</v>
      </c>
      <c r="B1655" s="1276"/>
      <c r="C1655" s="1276"/>
      <c r="D1655" s="1276"/>
      <c r="E1655" s="1276"/>
      <c r="F1655" s="1276"/>
      <c r="G1655" s="1276"/>
      <c r="H1655" s="1276"/>
      <c r="I1655" s="1286"/>
    </row>
    <row r="1656" spans="1:9" ht="19.25" customHeight="1">
      <c r="A1656" s="1287" t="s">
        <v>139</v>
      </c>
      <c r="B1656" s="1288"/>
      <c r="C1656" s="1288"/>
      <c r="D1656" s="1288"/>
      <c r="E1656" s="1288"/>
      <c r="F1656" s="1288"/>
      <c r="G1656" s="1288"/>
      <c r="H1656" s="1288"/>
      <c r="I1656" s="1289"/>
    </row>
    <row r="1657" spans="1:9" ht="19.25" customHeight="1">
      <c r="A1657" s="1285" t="s">
        <v>140</v>
      </c>
      <c r="B1657" s="1276"/>
      <c r="C1657" s="1276"/>
      <c r="D1657" s="1276"/>
      <c r="E1657" s="1276"/>
      <c r="F1657" s="1276"/>
      <c r="G1657" s="1276"/>
      <c r="H1657" s="1276"/>
      <c r="I1657" s="1286"/>
    </row>
    <row r="1658" spans="1:9" ht="19.25" customHeight="1">
      <c r="A1658" s="68"/>
      <c r="B1658" s="1276"/>
      <c r="C1658" s="1276"/>
      <c r="D1658" s="1276"/>
      <c r="E1658" s="62" t="s">
        <v>162</v>
      </c>
      <c r="F1658" s="75" t="str">
        <f>IF(AND('statement of marks'!$C$3=8,'statement of marks'!HD7="mRrh.kZ"),'statement of marks'!$H$3,"")</f>
        <v/>
      </c>
      <c r="G1658" s="1276"/>
      <c r="H1658" s="1276"/>
      <c r="I1658" s="1286"/>
    </row>
    <row r="1659" spans="1:9" ht="19.25" customHeight="1">
      <c r="A1659" s="1280"/>
      <c r="B1659" s="72" t="s">
        <v>154</v>
      </c>
      <c r="C1659" s="72" t="s">
        <v>141</v>
      </c>
      <c r="D1659" s="1274" t="s">
        <v>158</v>
      </c>
      <c r="E1659" s="1274"/>
      <c r="F1659" s="1274"/>
      <c r="G1659" s="234" t="s">
        <v>175</v>
      </c>
      <c r="H1659" s="234" t="s">
        <v>159</v>
      </c>
      <c r="I1659" s="237" t="str">
        <f>'statement of marks'!$J$3</f>
        <v xml:space="preserve">fo|ky; dk Mk;l dksM+ </v>
      </c>
    </row>
    <row r="1660" spans="1:9" ht="19.25" customHeight="1">
      <c r="A1660" s="1280"/>
      <c r="B1660" s="63" t="str">
        <f>details!$I$3</f>
        <v>fpRrkSM+x&lt;+</v>
      </c>
      <c r="C1660" s="63" t="str">
        <f>details!$F$3</f>
        <v>fuEckgsM+k</v>
      </c>
      <c r="D1660" s="1274" t="str">
        <f>details!$A$1</f>
        <v>jk- ck- ek/;fed fo|ky; uohu] fuEckgsM+k</v>
      </c>
      <c r="E1660" s="1274"/>
      <c r="F1660" s="1274"/>
      <c r="G1660" s="73" t="str">
        <f>IF(details!F94="","",details!F94)</f>
        <v/>
      </c>
      <c r="H1660" s="73" t="str">
        <f>IF(details!D94="","",details!D94)</f>
        <v/>
      </c>
      <c r="I1660" s="74" t="str">
        <f>details!$K$1</f>
        <v xml:space="preserve">08291009401   </v>
      </c>
    </row>
    <row r="1661" spans="1:9" ht="19.25" customHeight="1">
      <c r="A1661" s="1280"/>
      <c r="B1661" s="1274" t="s">
        <v>142</v>
      </c>
      <c r="C1661" s="1274"/>
      <c r="D1661" s="1274"/>
      <c r="E1661" s="1274"/>
      <c r="F1661" s="1274"/>
      <c r="G1661" s="1274"/>
      <c r="H1661" s="1274"/>
      <c r="I1661" s="1275"/>
    </row>
    <row r="1662" spans="1:9" ht="19.25" customHeight="1">
      <c r="A1662" s="1280"/>
      <c r="B1662" s="1274" t="s">
        <v>143</v>
      </c>
      <c r="C1662" s="1274"/>
      <c r="D1662" s="1274" t="str">
        <f>IF(details!J94="","",details!J94)</f>
        <v/>
      </c>
      <c r="E1662" s="1274"/>
      <c r="F1662" s="1274"/>
      <c r="G1662" s="1274"/>
      <c r="H1662" s="1274"/>
      <c r="I1662" s="1275"/>
    </row>
    <row r="1663" spans="1:9" ht="19.25" customHeight="1">
      <c r="A1663" s="1280"/>
      <c r="B1663" s="1274" t="s">
        <v>144</v>
      </c>
      <c r="C1663" s="1274"/>
      <c r="D1663" s="1274" t="str">
        <f>(IF(details!K94="","",details!K94))</f>
        <v/>
      </c>
      <c r="E1663" s="1274"/>
      <c r="F1663" s="1274"/>
      <c r="G1663" s="1274"/>
      <c r="H1663" s="1274"/>
      <c r="I1663" s="1275"/>
    </row>
    <row r="1664" spans="1:9" ht="19.25" customHeight="1">
      <c r="A1664" s="1280"/>
      <c r="B1664" s="1274" t="s">
        <v>145</v>
      </c>
      <c r="C1664" s="1274"/>
      <c r="D1664" s="1274" t="str">
        <f>IF(details!L94="","",details!L94)</f>
        <v/>
      </c>
      <c r="E1664" s="1274"/>
      <c r="F1664" s="1274"/>
      <c r="G1664" s="1274"/>
      <c r="H1664" s="1274"/>
      <c r="I1664" s="1275"/>
    </row>
    <row r="1665" spans="1:9" ht="19.25" customHeight="1">
      <c r="A1665" s="1280"/>
      <c r="B1665" s="1274" t="s">
        <v>146</v>
      </c>
      <c r="C1665" s="1274"/>
      <c r="D1665" s="1278" t="str">
        <f>IF(details!H94="","",details!H94)</f>
        <v/>
      </c>
      <c r="E1665" s="1278"/>
      <c r="F1665" s="1278"/>
      <c r="G1665" s="1278"/>
      <c r="H1665" s="1278"/>
      <c r="I1665" s="1279"/>
    </row>
    <row r="1666" spans="1:9" ht="19.25" customHeight="1">
      <c r="A1666" s="1280"/>
      <c r="B1666" s="1274" t="s">
        <v>147</v>
      </c>
      <c r="C1666" s="1274"/>
      <c r="D1666" s="1274" t="str">
        <f>IF('statement of marks'!I94="","",'statement of marks'!I94)</f>
        <v/>
      </c>
      <c r="E1666" s="1274"/>
      <c r="F1666" s="1274"/>
      <c r="G1666" s="1274"/>
      <c r="H1666" s="1274"/>
      <c r="I1666" s="1275"/>
    </row>
    <row r="1667" spans="1:9" ht="19.25" customHeight="1">
      <c r="A1667" s="1280"/>
      <c r="B1667" s="1274" t="s">
        <v>103</v>
      </c>
      <c r="C1667" s="1274"/>
      <c r="D1667" s="1274" t="str">
        <f>IF(details!M94="","",details!M94)</f>
        <v/>
      </c>
      <c r="E1667" s="1274"/>
      <c r="F1667" s="1274"/>
      <c r="G1667" s="1274"/>
      <c r="H1667" s="1274"/>
      <c r="I1667" s="1275"/>
    </row>
    <row r="1668" spans="1:9" ht="19.25" customHeight="1">
      <c r="A1668" s="1280"/>
      <c r="B1668" s="1273"/>
      <c r="C1668" s="1273"/>
      <c r="D1668" s="63" t="s">
        <v>148</v>
      </c>
      <c r="E1668" s="73" t="str">
        <f>F1658</f>
        <v/>
      </c>
      <c r="F1668" s="1274" t="str">
        <f>IF('statement of marks'!$C$3=8,"esa izkjafHkd f'k{kk ¼d{kk 8 rd½ iw.kZ dj yh gSA","")</f>
        <v/>
      </c>
      <c r="G1668" s="1274"/>
      <c r="H1668" s="1274"/>
      <c r="I1668" s="1275"/>
    </row>
    <row r="1669" spans="1:9" ht="19.25" customHeight="1">
      <c r="A1669" s="1280"/>
      <c r="B1669" s="72" t="s">
        <v>149</v>
      </c>
      <c r="C1669" s="71">
        <f>details!$O$4</f>
        <v>42460</v>
      </c>
      <c r="D1669" s="1277"/>
      <c r="E1669" s="1277"/>
      <c r="F1669" s="1271"/>
      <c r="G1669" s="1271"/>
      <c r="H1669" s="1271"/>
      <c r="I1669" s="1272"/>
    </row>
    <row r="1670" spans="1:9" ht="19.25" customHeight="1">
      <c r="A1670" s="1280"/>
      <c r="B1670" s="64"/>
      <c r="C1670" s="1276" t="s">
        <v>150</v>
      </c>
      <c r="D1670" s="1276"/>
      <c r="E1670" s="1276"/>
      <c r="F1670" s="63"/>
      <c r="G1670" s="1276" t="s">
        <v>152</v>
      </c>
      <c r="H1670" s="1276"/>
      <c r="I1670" s="1286"/>
    </row>
    <row r="1671" spans="1:9" ht="19.25" customHeight="1">
      <c r="A1671" s="1280"/>
      <c r="B1671" s="64"/>
      <c r="C1671" s="62" t="str">
        <f>IF(details!$K$3="B.E.O.","Cykd",IF(details!$K$3="D.E.O.","ftyk",""))</f>
        <v>ftyk</v>
      </c>
      <c r="D1671" s="63" t="s">
        <v>174</v>
      </c>
      <c r="E1671" s="72" t="str">
        <f>IF(details!$M$3="SECONDARY","ek/;fed",IF(details!$M$3="ELEMENTaRY","izkjfEHkd",""))</f>
        <v>ek/;fed</v>
      </c>
      <c r="F1671" s="62" t="s">
        <v>153</v>
      </c>
      <c r="G1671" s="1276" t="str">
        <f>details!$F$4</f>
        <v>Jh jk/ks';ke tk'kh</v>
      </c>
      <c r="H1671" s="1276"/>
      <c r="I1671" s="1286"/>
    </row>
    <row r="1672" spans="1:9" ht="19.25" customHeight="1" thickBot="1">
      <c r="A1672" s="1281"/>
      <c r="B1672" s="66"/>
      <c r="C1672" s="1292" t="s">
        <v>163</v>
      </c>
      <c r="D1672" s="1292"/>
      <c r="E1672" s="1292"/>
      <c r="F1672" s="69" t="s">
        <v>163</v>
      </c>
      <c r="G1672" s="1290"/>
      <c r="H1672" s="1290"/>
      <c r="I1672" s="1291"/>
    </row>
    <row r="1673" spans="1:9" ht="19.25" customHeight="1" thickTop="1">
      <c r="A1673" s="1282" t="s">
        <v>47</v>
      </c>
      <c r="B1673" s="1283"/>
      <c r="C1673" s="1283"/>
      <c r="D1673" s="1283"/>
      <c r="E1673" s="1283"/>
      <c r="F1673" s="1283"/>
      <c r="G1673" s="1283"/>
      <c r="H1673" s="1283"/>
      <c r="I1673" s="1284"/>
    </row>
    <row r="1674" spans="1:9" ht="19.25" customHeight="1">
      <c r="A1674" s="1285" t="str">
        <f>IF(details!$M$3="SECONDARY","¼ek/;fed f'k{kk½",IF(details!$M$3="ELEMENTaRY","¼izkjfEHkd f'k{kk½"))</f>
        <v>¼ek/;fed f'k{kk½</v>
      </c>
      <c r="B1674" s="1276"/>
      <c r="C1674" s="1276"/>
      <c r="D1674" s="1276"/>
      <c r="E1674" s="1276"/>
      <c r="F1674" s="1276"/>
      <c r="G1674" s="1276"/>
      <c r="H1674" s="1276"/>
      <c r="I1674" s="1286"/>
    </row>
    <row r="1675" spans="1:9" ht="19.25" customHeight="1">
      <c r="A1675" s="1287" t="s">
        <v>139</v>
      </c>
      <c r="B1675" s="1288"/>
      <c r="C1675" s="1288"/>
      <c r="D1675" s="1288"/>
      <c r="E1675" s="1288"/>
      <c r="F1675" s="1288"/>
      <c r="G1675" s="1288"/>
      <c r="H1675" s="1288"/>
      <c r="I1675" s="1289"/>
    </row>
    <row r="1676" spans="1:9" ht="19.25" customHeight="1">
      <c r="A1676" s="1285" t="s">
        <v>140</v>
      </c>
      <c r="B1676" s="1276"/>
      <c r="C1676" s="1276"/>
      <c r="D1676" s="1276"/>
      <c r="E1676" s="1276"/>
      <c r="F1676" s="1276"/>
      <c r="G1676" s="1276"/>
      <c r="H1676" s="1276"/>
      <c r="I1676" s="1286"/>
    </row>
    <row r="1677" spans="1:9" ht="19.25" customHeight="1">
      <c r="A1677" s="68"/>
      <c r="B1677" s="1276"/>
      <c r="C1677" s="1276"/>
      <c r="D1677" s="1276"/>
      <c r="E1677" s="62" t="s">
        <v>162</v>
      </c>
      <c r="F1677" s="75" t="str">
        <f>IF(AND('statement of marks'!$C$3=8,'statement of marks'!HD7="mRrh.kZ"),'statement of marks'!$H$3,"")</f>
        <v/>
      </c>
      <c r="G1677" s="1276"/>
      <c r="H1677" s="1276"/>
      <c r="I1677" s="1286"/>
    </row>
    <row r="1678" spans="1:9" ht="19.25" customHeight="1">
      <c r="A1678" s="1280"/>
      <c r="B1678" s="72" t="s">
        <v>154</v>
      </c>
      <c r="C1678" s="72" t="s">
        <v>141</v>
      </c>
      <c r="D1678" s="1274" t="s">
        <v>158</v>
      </c>
      <c r="E1678" s="1274"/>
      <c r="F1678" s="1274"/>
      <c r="G1678" s="234" t="s">
        <v>175</v>
      </c>
      <c r="H1678" s="234" t="s">
        <v>159</v>
      </c>
      <c r="I1678" s="237" t="str">
        <f>'statement of marks'!$J$3</f>
        <v xml:space="preserve">fo|ky; dk Mk;l dksM+ </v>
      </c>
    </row>
    <row r="1679" spans="1:9" ht="19.25" customHeight="1">
      <c r="A1679" s="1280"/>
      <c r="B1679" s="63" t="str">
        <f>details!$I$3</f>
        <v>fpRrkSM+x&lt;+</v>
      </c>
      <c r="C1679" s="63" t="str">
        <f>details!$F$3</f>
        <v>fuEckgsM+k</v>
      </c>
      <c r="D1679" s="1274" t="str">
        <f>details!$A$1</f>
        <v>jk- ck- ek/;fed fo|ky; uohu] fuEckgsM+k</v>
      </c>
      <c r="E1679" s="1274"/>
      <c r="F1679" s="1274"/>
      <c r="G1679" s="73" t="str">
        <f>IF(details!F95="","",details!F95)</f>
        <v/>
      </c>
      <c r="H1679" s="73" t="str">
        <f>IF(details!D95="","",details!D95)</f>
        <v/>
      </c>
      <c r="I1679" s="74" t="str">
        <f>details!$K$1</f>
        <v xml:space="preserve">08291009401   </v>
      </c>
    </row>
    <row r="1680" spans="1:9" ht="19.25" customHeight="1">
      <c r="A1680" s="1280"/>
      <c r="B1680" s="1274" t="s">
        <v>142</v>
      </c>
      <c r="C1680" s="1274"/>
      <c r="D1680" s="1274"/>
      <c r="E1680" s="1274"/>
      <c r="F1680" s="1274"/>
      <c r="G1680" s="1274"/>
      <c r="H1680" s="1274"/>
      <c r="I1680" s="1275"/>
    </row>
    <row r="1681" spans="1:9" ht="19.25" customHeight="1">
      <c r="A1681" s="1280"/>
      <c r="B1681" s="1274" t="s">
        <v>143</v>
      </c>
      <c r="C1681" s="1274"/>
      <c r="D1681" s="1274" t="str">
        <f>IF(details!J95="","",details!J95)</f>
        <v/>
      </c>
      <c r="E1681" s="1274"/>
      <c r="F1681" s="1274"/>
      <c r="G1681" s="1274"/>
      <c r="H1681" s="1274"/>
      <c r="I1681" s="1275"/>
    </row>
    <row r="1682" spans="1:9" ht="19.25" customHeight="1">
      <c r="A1682" s="1280"/>
      <c r="B1682" s="1274" t="s">
        <v>144</v>
      </c>
      <c r="C1682" s="1274"/>
      <c r="D1682" s="1274" t="str">
        <f>(IF(details!K95="","",details!K95))</f>
        <v/>
      </c>
      <c r="E1682" s="1274"/>
      <c r="F1682" s="1274"/>
      <c r="G1682" s="1274"/>
      <c r="H1682" s="1274"/>
      <c r="I1682" s="1275"/>
    </row>
    <row r="1683" spans="1:9" ht="19.25" customHeight="1">
      <c r="A1683" s="1280"/>
      <c r="B1683" s="1274" t="s">
        <v>145</v>
      </c>
      <c r="C1683" s="1274"/>
      <c r="D1683" s="1274" t="str">
        <f>IF(details!L95="","",details!L95)</f>
        <v/>
      </c>
      <c r="E1683" s="1274"/>
      <c r="F1683" s="1274"/>
      <c r="G1683" s="1274"/>
      <c r="H1683" s="1274"/>
      <c r="I1683" s="1275"/>
    </row>
    <row r="1684" spans="1:9" ht="19.25" customHeight="1">
      <c r="A1684" s="1280"/>
      <c r="B1684" s="1274" t="s">
        <v>146</v>
      </c>
      <c r="C1684" s="1274"/>
      <c r="D1684" s="1278" t="str">
        <f>IF(details!H95="","",details!H95)</f>
        <v/>
      </c>
      <c r="E1684" s="1278"/>
      <c r="F1684" s="1278"/>
      <c r="G1684" s="1278"/>
      <c r="H1684" s="1278"/>
      <c r="I1684" s="1279"/>
    </row>
    <row r="1685" spans="1:9" ht="19.25" customHeight="1">
      <c r="A1685" s="1280"/>
      <c r="B1685" s="1274" t="s">
        <v>147</v>
      </c>
      <c r="C1685" s="1274"/>
      <c r="D1685" s="1274" t="str">
        <f>IF('statement of marks'!I95="","",'statement of marks'!I95)</f>
        <v/>
      </c>
      <c r="E1685" s="1274"/>
      <c r="F1685" s="1274"/>
      <c r="G1685" s="1274"/>
      <c r="H1685" s="1274"/>
      <c r="I1685" s="1275"/>
    </row>
    <row r="1686" spans="1:9" ht="19.25" customHeight="1">
      <c r="A1686" s="1280"/>
      <c r="B1686" s="1274" t="s">
        <v>103</v>
      </c>
      <c r="C1686" s="1274"/>
      <c r="D1686" s="1274" t="str">
        <f>IF(details!M95="","",details!M95)</f>
        <v/>
      </c>
      <c r="E1686" s="1274"/>
      <c r="F1686" s="1274"/>
      <c r="G1686" s="1274"/>
      <c r="H1686" s="1274"/>
      <c r="I1686" s="1275"/>
    </row>
    <row r="1687" spans="1:9" ht="19.25" customHeight="1">
      <c r="A1687" s="1280"/>
      <c r="B1687" s="1273"/>
      <c r="C1687" s="1273"/>
      <c r="D1687" s="63" t="s">
        <v>148</v>
      </c>
      <c r="E1687" s="73" t="str">
        <f>F1677</f>
        <v/>
      </c>
      <c r="F1687" s="1274" t="str">
        <f>IF('statement of marks'!$C$3=8,"esa izkjafHkd f'k{kk ¼d{kk 8 rd½ iw.kZ dj yh gSA","")</f>
        <v/>
      </c>
      <c r="G1687" s="1274"/>
      <c r="H1687" s="1274"/>
      <c r="I1687" s="1275"/>
    </row>
    <row r="1688" spans="1:9" ht="19.25" customHeight="1">
      <c r="A1688" s="1280"/>
      <c r="B1688" s="72" t="s">
        <v>149</v>
      </c>
      <c r="C1688" s="71">
        <f>details!$O$4</f>
        <v>42460</v>
      </c>
      <c r="D1688" s="1277"/>
      <c r="E1688" s="1277"/>
      <c r="F1688" s="1271"/>
      <c r="G1688" s="1271"/>
      <c r="H1688" s="1271"/>
      <c r="I1688" s="1272"/>
    </row>
    <row r="1689" spans="1:9" ht="19.25" customHeight="1">
      <c r="A1689" s="1280"/>
      <c r="B1689" s="64"/>
      <c r="C1689" s="1276" t="s">
        <v>150</v>
      </c>
      <c r="D1689" s="1276"/>
      <c r="E1689" s="1276"/>
      <c r="F1689" s="63"/>
      <c r="G1689" s="1276" t="s">
        <v>152</v>
      </c>
      <c r="H1689" s="1276"/>
      <c r="I1689" s="1286"/>
    </row>
    <row r="1690" spans="1:9" ht="19.25" customHeight="1">
      <c r="A1690" s="1280"/>
      <c r="B1690" s="64"/>
      <c r="C1690" s="62" t="str">
        <f>IF(details!$K$3="B.E.O.","Cykd",IF(details!$K$3="D.E.O.","ftyk",""))</f>
        <v>ftyk</v>
      </c>
      <c r="D1690" s="63" t="s">
        <v>174</v>
      </c>
      <c r="E1690" s="72" t="str">
        <f>IF(details!$M$3="SECONDARY","ek/;fed",IF(details!$M$3="ELEMENTaRY","izkjfEHkd",""))</f>
        <v>ek/;fed</v>
      </c>
      <c r="F1690" s="62" t="s">
        <v>153</v>
      </c>
      <c r="G1690" s="1276" t="str">
        <f>details!$F$4</f>
        <v>Jh jk/ks';ke tk'kh</v>
      </c>
      <c r="H1690" s="1276"/>
      <c r="I1690" s="1286"/>
    </row>
    <row r="1691" spans="1:9" ht="19.25" customHeight="1" thickBot="1">
      <c r="A1691" s="1281"/>
      <c r="B1691" s="66"/>
      <c r="C1691" s="1292" t="s">
        <v>163</v>
      </c>
      <c r="D1691" s="1292"/>
      <c r="E1691" s="1292"/>
      <c r="F1691" s="69" t="s">
        <v>163</v>
      </c>
      <c r="G1691" s="1290"/>
      <c r="H1691" s="1290"/>
      <c r="I1691" s="1291"/>
    </row>
    <row r="1692" spans="1:9" ht="19.25" customHeight="1" thickTop="1">
      <c r="A1692" s="1282" t="s">
        <v>47</v>
      </c>
      <c r="B1692" s="1283"/>
      <c r="C1692" s="1283"/>
      <c r="D1692" s="1283"/>
      <c r="E1692" s="1283"/>
      <c r="F1692" s="1283"/>
      <c r="G1692" s="1283"/>
      <c r="H1692" s="1283"/>
      <c r="I1692" s="1284"/>
    </row>
    <row r="1693" spans="1:9" ht="19.25" customHeight="1">
      <c r="A1693" s="1285" t="str">
        <f>IF(details!$M$3="SECONDARY","¼ek/;fed f'k{kk½",IF(details!$M$3="ELEMENTaRY","¼izkjfEHkd f'k{kk½"))</f>
        <v>¼ek/;fed f'k{kk½</v>
      </c>
      <c r="B1693" s="1276"/>
      <c r="C1693" s="1276"/>
      <c r="D1693" s="1276"/>
      <c r="E1693" s="1276"/>
      <c r="F1693" s="1276"/>
      <c r="G1693" s="1276"/>
      <c r="H1693" s="1276"/>
      <c r="I1693" s="1286"/>
    </row>
    <row r="1694" spans="1:9" ht="19.25" customHeight="1">
      <c r="A1694" s="1287" t="s">
        <v>139</v>
      </c>
      <c r="B1694" s="1288"/>
      <c r="C1694" s="1288"/>
      <c r="D1694" s="1288"/>
      <c r="E1694" s="1288"/>
      <c r="F1694" s="1288"/>
      <c r="G1694" s="1288"/>
      <c r="H1694" s="1288"/>
      <c r="I1694" s="1289"/>
    </row>
    <row r="1695" spans="1:9" ht="19.25" customHeight="1">
      <c r="A1695" s="1285" t="s">
        <v>140</v>
      </c>
      <c r="B1695" s="1276"/>
      <c r="C1695" s="1276"/>
      <c r="D1695" s="1276"/>
      <c r="E1695" s="1276"/>
      <c r="F1695" s="1276"/>
      <c r="G1695" s="1276"/>
      <c r="H1695" s="1276"/>
      <c r="I1695" s="1286"/>
    </row>
    <row r="1696" spans="1:9" ht="19.25" customHeight="1">
      <c r="A1696" s="68"/>
      <c r="B1696" s="1276"/>
      <c r="C1696" s="1276"/>
      <c r="D1696" s="1276"/>
      <c r="E1696" s="62" t="s">
        <v>162</v>
      </c>
      <c r="F1696" s="75" t="str">
        <f>IF(AND('statement of marks'!$C$3=8,'statement of marks'!HD7="mRrh.kZ"),'statement of marks'!$H$3,"")</f>
        <v/>
      </c>
      <c r="G1696" s="1276"/>
      <c r="H1696" s="1276"/>
      <c r="I1696" s="1286"/>
    </row>
    <row r="1697" spans="1:9" ht="19.25" customHeight="1">
      <c r="A1697" s="1280"/>
      <c r="B1697" s="72" t="s">
        <v>154</v>
      </c>
      <c r="C1697" s="72" t="s">
        <v>141</v>
      </c>
      <c r="D1697" s="1274" t="s">
        <v>158</v>
      </c>
      <c r="E1697" s="1274"/>
      <c r="F1697" s="1274"/>
      <c r="G1697" s="234" t="s">
        <v>175</v>
      </c>
      <c r="H1697" s="234" t="s">
        <v>159</v>
      </c>
      <c r="I1697" s="237" t="str">
        <f>'statement of marks'!$J$3</f>
        <v xml:space="preserve">fo|ky; dk Mk;l dksM+ </v>
      </c>
    </row>
    <row r="1698" spans="1:9" ht="19.25" customHeight="1">
      <c r="A1698" s="1280"/>
      <c r="B1698" s="63" t="str">
        <f>details!$I$3</f>
        <v>fpRrkSM+x&lt;+</v>
      </c>
      <c r="C1698" s="63" t="str">
        <f>details!$F$3</f>
        <v>fuEckgsM+k</v>
      </c>
      <c r="D1698" s="1274" t="str">
        <f>details!$A$1</f>
        <v>jk- ck- ek/;fed fo|ky; uohu] fuEckgsM+k</v>
      </c>
      <c r="E1698" s="1274"/>
      <c r="F1698" s="1274"/>
      <c r="G1698" s="73" t="str">
        <f>IF(details!F96="","",details!F96)</f>
        <v/>
      </c>
      <c r="H1698" s="73" t="str">
        <f>IF(details!D96="","",details!D96)</f>
        <v/>
      </c>
      <c r="I1698" s="74" t="str">
        <f>details!$K$1</f>
        <v xml:space="preserve">08291009401   </v>
      </c>
    </row>
    <row r="1699" spans="1:9" ht="19.25" customHeight="1">
      <c r="A1699" s="1280"/>
      <c r="B1699" s="1274" t="s">
        <v>142</v>
      </c>
      <c r="C1699" s="1274"/>
      <c r="D1699" s="1274"/>
      <c r="E1699" s="1274"/>
      <c r="F1699" s="1274"/>
      <c r="G1699" s="1274"/>
      <c r="H1699" s="1274"/>
      <c r="I1699" s="1275"/>
    </row>
    <row r="1700" spans="1:9" ht="19.25" customHeight="1">
      <c r="A1700" s="1280"/>
      <c r="B1700" s="1274" t="s">
        <v>143</v>
      </c>
      <c r="C1700" s="1274"/>
      <c r="D1700" s="1274" t="str">
        <f>IF(details!J96="","",details!J96)</f>
        <v/>
      </c>
      <c r="E1700" s="1274"/>
      <c r="F1700" s="1274"/>
      <c r="G1700" s="1274"/>
      <c r="H1700" s="1274"/>
      <c r="I1700" s="1275"/>
    </row>
    <row r="1701" spans="1:9" ht="19.25" customHeight="1">
      <c r="A1701" s="1280"/>
      <c r="B1701" s="1274" t="s">
        <v>144</v>
      </c>
      <c r="C1701" s="1274"/>
      <c r="D1701" s="1274" t="str">
        <f>(IF(details!K96="","",details!K96))</f>
        <v/>
      </c>
      <c r="E1701" s="1274"/>
      <c r="F1701" s="1274"/>
      <c r="G1701" s="1274"/>
      <c r="H1701" s="1274"/>
      <c r="I1701" s="1275"/>
    </row>
    <row r="1702" spans="1:9" ht="19.25" customHeight="1">
      <c r="A1702" s="1280"/>
      <c r="B1702" s="1274" t="s">
        <v>145</v>
      </c>
      <c r="C1702" s="1274"/>
      <c r="D1702" s="1274" t="str">
        <f>IF(details!L96="","",details!L96)</f>
        <v/>
      </c>
      <c r="E1702" s="1274"/>
      <c r="F1702" s="1274"/>
      <c r="G1702" s="1274"/>
      <c r="H1702" s="1274"/>
      <c r="I1702" s="1275"/>
    </row>
    <row r="1703" spans="1:9" ht="19.25" customHeight="1">
      <c r="A1703" s="1280"/>
      <c r="B1703" s="1274" t="s">
        <v>146</v>
      </c>
      <c r="C1703" s="1274"/>
      <c r="D1703" s="1278" t="str">
        <f>IF(details!H96="","",details!H96)</f>
        <v/>
      </c>
      <c r="E1703" s="1278"/>
      <c r="F1703" s="1278"/>
      <c r="G1703" s="1278"/>
      <c r="H1703" s="1278"/>
      <c r="I1703" s="1279"/>
    </row>
    <row r="1704" spans="1:9" ht="19.25" customHeight="1">
      <c r="A1704" s="1280"/>
      <c r="B1704" s="1274" t="s">
        <v>147</v>
      </c>
      <c r="C1704" s="1274"/>
      <c r="D1704" s="1274" t="str">
        <f>IF('statement of marks'!I96="","",'statement of marks'!I96)</f>
        <v/>
      </c>
      <c r="E1704" s="1274"/>
      <c r="F1704" s="1274"/>
      <c r="G1704" s="1274"/>
      <c r="H1704" s="1274"/>
      <c r="I1704" s="1275"/>
    </row>
    <row r="1705" spans="1:9" ht="19.25" customHeight="1">
      <c r="A1705" s="1280"/>
      <c r="B1705" s="1274" t="s">
        <v>103</v>
      </c>
      <c r="C1705" s="1274"/>
      <c r="D1705" s="1274" t="str">
        <f>IF(details!M96="","",details!M96)</f>
        <v/>
      </c>
      <c r="E1705" s="1274"/>
      <c r="F1705" s="1274"/>
      <c r="G1705" s="1274"/>
      <c r="H1705" s="1274"/>
      <c r="I1705" s="1275"/>
    </row>
    <row r="1706" spans="1:9" ht="19.25" customHeight="1">
      <c r="A1706" s="1280"/>
      <c r="B1706" s="1273"/>
      <c r="C1706" s="1273"/>
      <c r="D1706" s="63" t="s">
        <v>148</v>
      </c>
      <c r="E1706" s="73" t="str">
        <f>F1696</f>
        <v/>
      </c>
      <c r="F1706" s="1274" t="str">
        <f>IF('statement of marks'!$C$3=8,"esa izkjafHkd f'k{kk ¼d{kk 8 rd½ iw.kZ dj yh gSA","")</f>
        <v/>
      </c>
      <c r="G1706" s="1274"/>
      <c r="H1706" s="1274"/>
      <c r="I1706" s="1275"/>
    </row>
    <row r="1707" spans="1:9" ht="19.25" customHeight="1">
      <c r="A1707" s="1280"/>
      <c r="B1707" s="72" t="s">
        <v>149</v>
      </c>
      <c r="C1707" s="71">
        <f>details!$O$4</f>
        <v>42460</v>
      </c>
      <c r="D1707" s="1277"/>
      <c r="E1707" s="1277"/>
      <c r="F1707" s="1271"/>
      <c r="G1707" s="1271"/>
      <c r="H1707" s="1271"/>
      <c r="I1707" s="1272"/>
    </row>
    <row r="1708" spans="1:9" ht="19.25" customHeight="1">
      <c r="A1708" s="1280"/>
      <c r="B1708" s="64"/>
      <c r="C1708" s="1276" t="s">
        <v>150</v>
      </c>
      <c r="D1708" s="1276"/>
      <c r="E1708" s="1276"/>
      <c r="F1708" s="63"/>
      <c r="G1708" s="1276" t="s">
        <v>152</v>
      </c>
      <c r="H1708" s="1276"/>
      <c r="I1708" s="1286"/>
    </row>
    <row r="1709" spans="1:9" ht="19.25" customHeight="1">
      <c r="A1709" s="1280"/>
      <c r="B1709" s="64"/>
      <c r="C1709" s="62" t="str">
        <f>IF(details!$K$3="B.E.O.","Cykd",IF(details!$K$3="D.E.O.","ftyk",""))</f>
        <v>ftyk</v>
      </c>
      <c r="D1709" s="63" t="s">
        <v>174</v>
      </c>
      <c r="E1709" s="72" t="str">
        <f>IF(details!$M$3="SECONDARY","ek/;fed",IF(details!$M$3="ELEMENTaRY","izkjfEHkd",""))</f>
        <v>ek/;fed</v>
      </c>
      <c r="F1709" s="62" t="s">
        <v>153</v>
      </c>
      <c r="G1709" s="1276" t="str">
        <f>details!$F$4</f>
        <v>Jh jk/ks';ke tk'kh</v>
      </c>
      <c r="H1709" s="1276"/>
      <c r="I1709" s="1286"/>
    </row>
    <row r="1710" spans="1:9" ht="19.25" customHeight="1" thickBot="1">
      <c r="A1710" s="1281"/>
      <c r="B1710" s="66"/>
      <c r="C1710" s="1292" t="s">
        <v>163</v>
      </c>
      <c r="D1710" s="1292"/>
      <c r="E1710" s="1292"/>
      <c r="F1710" s="69" t="s">
        <v>163</v>
      </c>
      <c r="G1710" s="1290"/>
      <c r="H1710" s="1290"/>
      <c r="I1710" s="1291"/>
    </row>
    <row r="1711" spans="1:9" ht="19.25" customHeight="1" thickTop="1">
      <c r="A1711" s="1282" t="s">
        <v>47</v>
      </c>
      <c r="B1711" s="1283"/>
      <c r="C1711" s="1283"/>
      <c r="D1711" s="1283"/>
      <c r="E1711" s="1283"/>
      <c r="F1711" s="1283"/>
      <c r="G1711" s="1283"/>
      <c r="H1711" s="1283"/>
      <c r="I1711" s="1284"/>
    </row>
    <row r="1712" spans="1:9" ht="19.25" customHeight="1">
      <c r="A1712" s="1285" t="str">
        <f>IF(details!$M$3="SECONDARY","¼ek/;fed f'k{kk½",IF(details!$M$3="ELEMENTaRY","¼izkjfEHkd f'k{kk½"))</f>
        <v>¼ek/;fed f'k{kk½</v>
      </c>
      <c r="B1712" s="1276"/>
      <c r="C1712" s="1276"/>
      <c r="D1712" s="1276"/>
      <c r="E1712" s="1276"/>
      <c r="F1712" s="1276"/>
      <c r="G1712" s="1276"/>
      <c r="H1712" s="1276"/>
      <c r="I1712" s="1286"/>
    </row>
    <row r="1713" spans="1:9" ht="19.25" customHeight="1">
      <c r="A1713" s="1287" t="s">
        <v>139</v>
      </c>
      <c r="B1713" s="1288"/>
      <c r="C1713" s="1288"/>
      <c r="D1713" s="1288"/>
      <c r="E1713" s="1288"/>
      <c r="F1713" s="1288"/>
      <c r="G1713" s="1288"/>
      <c r="H1713" s="1288"/>
      <c r="I1713" s="1289"/>
    </row>
    <row r="1714" spans="1:9" ht="19.25" customHeight="1">
      <c r="A1714" s="1285" t="s">
        <v>140</v>
      </c>
      <c r="B1714" s="1276"/>
      <c r="C1714" s="1276"/>
      <c r="D1714" s="1276"/>
      <c r="E1714" s="1276"/>
      <c r="F1714" s="1276"/>
      <c r="G1714" s="1276"/>
      <c r="H1714" s="1276"/>
      <c r="I1714" s="1286"/>
    </row>
    <row r="1715" spans="1:9" ht="19.25" customHeight="1">
      <c r="A1715" s="68"/>
      <c r="B1715" s="1276"/>
      <c r="C1715" s="1276"/>
      <c r="D1715" s="1276"/>
      <c r="E1715" s="62" t="s">
        <v>162</v>
      </c>
      <c r="F1715" s="75" t="str">
        <f>IF(AND('statement of marks'!$C$3=8,'statement of marks'!HD7="mRrh.kZ"),'statement of marks'!$H$3,"")</f>
        <v/>
      </c>
      <c r="G1715" s="1276"/>
      <c r="H1715" s="1276"/>
      <c r="I1715" s="1286"/>
    </row>
    <row r="1716" spans="1:9" ht="19.25" customHeight="1">
      <c r="A1716" s="1280"/>
      <c r="B1716" s="72" t="s">
        <v>154</v>
      </c>
      <c r="C1716" s="72" t="s">
        <v>141</v>
      </c>
      <c r="D1716" s="1274" t="s">
        <v>158</v>
      </c>
      <c r="E1716" s="1274"/>
      <c r="F1716" s="1274"/>
      <c r="G1716" s="234" t="s">
        <v>175</v>
      </c>
      <c r="H1716" s="234" t="s">
        <v>159</v>
      </c>
      <c r="I1716" s="237" t="str">
        <f>'statement of marks'!$J$3</f>
        <v xml:space="preserve">fo|ky; dk Mk;l dksM+ </v>
      </c>
    </row>
    <row r="1717" spans="1:9" ht="19.25" customHeight="1">
      <c r="A1717" s="1280"/>
      <c r="B1717" s="63" t="str">
        <f>details!$I$3</f>
        <v>fpRrkSM+x&lt;+</v>
      </c>
      <c r="C1717" s="63" t="str">
        <f>details!$F$3</f>
        <v>fuEckgsM+k</v>
      </c>
      <c r="D1717" s="1274" t="str">
        <f>details!$A$1</f>
        <v>jk- ck- ek/;fed fo|ky; uohu] fuEckgsM+k</v>
      </c>
      <c r="E1717" s="1274"/>
      <c r="F1717" s="1274"/>
      <c r="G1717" s="73" t="str">
        <f>IF(details!F97="","",details!F97)</f>
        <v/>
      </c>
      <c r="H1717" s="73" t="str">
        <f>IF(details!D97="","",details!D97)</f>
        <v/>
      </c>
      <c r="I1717" s="74" t="str">
        <f>details!$K$1</f>
        <v xml:space="preserve">08291009401   </v>
      </c>
    </row>
    <row r="1718" spans="1:9" ht="19.25" customHeight="1">
      <c r="A1718" s="1280"/>
      <c r="B1718" s="1274" t="s">
        <v>142</v>
      </c>
      <c r="C1718" s="1274"/>
      <c r="D1718" s="1274"/>
      <c r="E1718" s="1274"/>
      <c r="F1718" s="1274"/>
      <c r="G1718" s="1274"/>
      <c r="H1718" s="1274"/>
      <c r="I1718" s="1275"/>
    </row>
    <row r="1719" spans="1:9" ht="19.25" customHeight="1">
      <c r="A1719" s="1280"/>
      <c r="B1719" s="1274" t="s">
        <v>143</v>
      </c>
      <c r="C1719" s="1274"/>
      <c r="D1719" s="1274" t="str">
        <f>IF(details!J97="","",details!J97)</f>
        <v/>
      </c>
      <c r="E1719" s="1274"/>
      <c r="F1719" s="1274"/>
      <c r="G1719" s="1274"/>
      <c r="H1719" s="1274"/>
      <c r="I1719" s="1275"/>
    </row>
    <row r="1720" spans="1:9" ht="19.25" customHeight="1">
      <c r="A1720" s="1280"/>
      <c r="B1720" s="1274" t="s">
        <v>144</v>
      </c>
      <c r="C1720" s="1274"/>
      <c r="D1720" s="1274" t="str">
        <f>(IF(details!K97="","",details!K97))</f>
        <v/>
      </c>
      <c r="E1720" s="1274"/>
      <c r="F1720" s="1274"/>
      <c r="G1720" s="1274"/>
      <c r="H1720" s="1274"/>
      <c r="I1720" s="1275"/>
    </row>
    <row r="1721" spans="1:9" ht="19.25" customHeight="1">
      <c r="A1721" s="1280"/>
      <c r="B1721" s="1274" t="s">
        <v>145</v>
      </c>
      <c r="C1721" s="1274"/>
      <c r="D1721" s="1274" t="str">
        <f>IF(details!L97="","",details!L97)</f>
        <v/>
      </c>
      <c r="E1721" s="1274"/>
      <c r="F1721" s="1274"/>
      <c r="G1721" s="1274"/>
      <c r="H1721" s="1274"/>
      <c r="I1721" s="1275"/>
    </row>
    <row r="1722" spans="1:9" ht="19.25" customHeight="1">
      <c r="A1722" s="1280"/>
      <c r="B1722" s="1274" t="s">
        <v>146</v>
      </c>
      <c r="C1722" s="1274"/>
      <c r="D1722" s="1278" t="str">
        <f>IF(details!H97="","",details!H97)</f>
        <v/>
      </c>
      <c r="E1722" s="1278"/>
      <c r="F1722" s="1278"/>
      <c r="G1722" s="1278"/>
      <c r="H1722" s="1278"/>
      <c r="I1722" s="1279"/>
    </row>
    <row r="1723" spans="1:9" ht="19.25" customHeight="1">
      <c r="A1723" s="1280"/>
      <c r="B1723" s="1274" t="s">
        <v>147</v>
      </c>
      <c r="C1723" s="1274"/>
      <c r="D1723" s="1274" t="str">
        <f>IF('statement of marks'!I97="","",'statement of marks'!I97)</f>
        <v/>
      </c>
      <c r="E1723" s="1274"/>
      <c r="F1723" s="1274"/>
      <c r="G1723" s="1274"/>
      <c r="H1723" s="1274"/>
      <c r="I1723" s="1275"/>
    </row>
    <row r="1724" spans="1:9" ht="19.25" customHeight="1">
      <c r="A1724" s="1280"/>
      <c r="B1724" s="1274" t="s">
        <v>103</v>
      </c>
      <c r="C1724" s="1274"/>
      <c r="D1724" s="1274" t="str">
        <f>IF(details!M97="","",details!M97)</f>
        <v/>
      </c>
      <c r="E1724" s="1274"/>
      <c r="F1724" s="1274"/>
      <c r="G1724" s="1274"/>
      <c r="H1724" s="1274"/>
      <c r="I1724" s="1275"/>
    </row>
    <row r="1725" spans="1:9" ht="19.25" customHeight="1">
      <c r="A1725" s="1280"/>
      <c r="B1725" s="1273"/>
      <c r="C1725" s="1273"/>
      <c r="D1725" s="63" t="s">
        <v>148</v>
      </c>
      <c r="E1725" s="73" t="str">
        <f>F1715</f>
        <v/>
      </c>
      <c r="F1725" s="1274" t="str">
        <f>IF('statement of marks'!$C$3=8,"esa izkjafHkd f'k{kk ¼d{kk 8 rd½ iw.kZ dj yh gSA","")</f>
        <v/>
      </c>
      <c r="G1725" s="1274"/>
      <c r="H1725" s="1274"/>
      <c r="I1725" s="1275"/>
    </row>
    <row r="1726" spans="1:9" ht="19.25" customHeight="1">
      <c r="A1726" s="1280"/>
      <c r="B1726" s="72" t="s">
        <v>149</v>
      </c>
      <c r="C1726" s="71">
        <f>details!$O$4</f>
        <v>42460</v>
      </c>
      <c r="D1726" s="1277"/>
      <c r="E1726" s="1277"/>
      <c r="F1726" s="1271"/>
      <c r="G1726" s="1271"/>
      <c r="H1726" s="1271"/>
      <c r="I1726" s="1272"/>
    </row>
    <row r="1727" spans="1:9" ht="19.25" customHeight="1">
      <c r="A1727" s="1280"/>
      <c r="B1727" s="64"/>
      <c r="C1727" s="1276" t="s">
        <v>150</v>
      </c>
      <c r="D1727" s="1276"/>
      <c r="E1727" s="1276"/>
      <c r="F1727" s="63"/>
      <c r="G1727" s="1276" t="s">
        <v>152</v>
      </c>
      <c r="H1727" s="1276"/>
      <c r="I1727" s="1286"/>
    </row>
    <row r="1728" spans="1:9" ht="19.25" customHeight="1">
      <c r="A1728" s="1280"/>
      <c r="B1728" s="64"/>
      <c r="C1728" s="62" t="str">
        <f>IF(details!$K$3="B.E.O.","Cykd",IF(details!$K$3="D.E.O.","ftyk",""))</f>
        <v>ftyk</v>
      </c>
      <c r="D1728" s="63" t="s">
        <v>174</v>
      </c>
      <c r="E1728" s="72" t="str">
        <f>IF(details!$M$3="SECONDARY","ek/;fed",IF(details!$M$3="ELEMENTaRY","izkjfEHkd",""))</f>
        <v>ek/;fed</v>
      </c>
      <c r="F1728" s="62" t="s">
        <v>153</v>
      </c>
      <c r="G1728" s="1276" t="str">
        <f>details!$F$4</f>
        <v>Jh jk/ks';ke tk'kh</v>
      </c>
      <c r="H1728" s="1276"/>
      <c r="I1728" s="1286"/>
    </row>
    <row r="1729" spans="1:9" ht="19.25" customHeight="1" thickBot="1">
      <c r="A1729" s="1281"/>
      <c r="B1729" s="66"/>
      <c r="C1729" s="1292" t="s">
        <v>163</v>
      </c>
      <c r="D1729" s="1292"/>
      <c r="E1729" s="1292"/>
      <c r="F1729" s="69" t="s">
        <v>163</v>
      </c>
      <c r="G1729" s="1290"/>
      <c r="H1729" s="1290"/>
      <c r="I1729" s="1291"/>
    </row>
    <row r="1730" spans="1:9" ht="19.25" customHeight="1" thickTop="1">
      <c r="A1730" s="1282" t="s">
        <v>47</v>
      </c>
      <c r="B1730" s="1283"/>
      <c r="C1730" s="1283"/>
      <c r="D1730" s="1283"/>
      <c r="E1730" s="1283"/>
      <c r="F1730" s="1283"/>
      <c r="G1730" s="1283"/>
      <c r="H1730" s="1283"/>
      <c r="I1730" s="1284"/>
    </row>
    <row r="1731" spans="1:9" ht="19.25" customHeight="1">
      <c r="A1731" s="1285" t="str">
        <f>IF(details!$M$3="SECONDARY","¼ek/;fed f'k{kk½",IF(details!$M$3="ELEMENTaRY","¼izkjfEHkd f'k{kk½"))</f>
        <v>¼ek/;fed f'k{kk½</v>
      </c>
      <c r="B1731" s="1276"/>
      <c r="C1731" s="1276"/>
      <c r="D1731" s="1276"/>
      <c r="E1731" s="1276"/>
      <c r="F1731" s="1276"/>
      <c r="G1731" s="1276"/>
      <c r="H1731" s="1276"/>
      <c r="I1731" s="1286"/>
    </row>
    <row r="1732" spans="1:9" ht="19.25" customHeight="1">
      <c r="A1732" s="1287" t="s">
        <v>139</v>
      </c>
      <c r="B1732" s="1288"/>
      <c r="C1732" s="1288"/>
      <c r="D1732" s="1288"/>
      <c r="E1732" s="1288"/>
      <c r="F1732" s="1288"/>
      <c r="G1732" s="1288"/>
      <c r="H1732" s="1288"/>
      <c r="I1732" s="1289"/>
    </row>
    <row r="1733" spans="1:9" ht="19.25" customHeight="1">
      <c r="A1733" s="1285" t="s">
        <v>140</v>
      </c>
      <c r="B1733" s="1276"/>
      <c r="C1733" s="1276"/>
      <c r="D1733" s="1276"/>
      <c r="E1733" s="1276"/>
      <c r="F1733" s="1276"/>
      <c r="G1733" s="1276"/>
      <c r="H1733" s="1276"/>
      <c r="I1733" s="1286"/>
    </row>
    <row r="1734" spans="1:9" ht="19.25" customHeight="1">
      <c r="A1734" s="68"/>
      <c r="B1734" s="1276"/>
      <c r="C1734" s="1276"/>
      <c r="D1734" s="1276"/>
      <c r="E1734" s="62" t="s">
        <v>162</v>
      </c>
      <c r="F1734" s="75" t="str">
        <f>IF(AND('statement of marks'!$C$3=8,'statement of marks'!HD7="mRrh.kZ"),'statement of marks'!$H$3,"")</f>
        <v/>
      </c>
      <c r="G1734" s="1276"/>
      <c r="H1734" s="1276"/>
      <c r="I1734" s="1286"/>
    </row>
    <row r="1735" spans="1:9" ht="19.25" customHeight="1">
      <c r="A1735" s="1280"/>
      <c r="B1735" s="72" t="s">
        <v>154</v>
      </c>
      <c r="C1735" s="72" t="s">
        <v>141</v>
      </c>
      <c r="D1735" s="1274" t="s">
        <v>158</v>
      </c>
      <c r="E1735" s="1274"/>
      <c r="F1735" s="1274"/>
      <c r="G1735" s="234" t="s">
        <v>175</v>
      </c>
      <c r="H1735" s="234" t="s">
        <v>159</v>
      </c>
      <c r="I1735" s="237" t="str">
        <f>'statement of marks'!$J$3</f>
        <v xml:space="preserve">fo|ky; dk Mk;l dksM+ </v>
      </c>
    </row>
    <row r="1736" spans="1:9" ht="19.25" customHeight="1">
      <c r="A1736" s="1280"/>
      <c r="B1736" s="63" t="str">
        <f>details!$I$3</f>
        <v>fpRrkSM+x&lt;+</v>
      </c>
      <c r="C1736" s="63" t="str">
        <f>details!$F$3</f>
        <v>fuEckgsM+k</v>
      </c>
      <c r="D1736" s="1274" t="str">
        <f>details!$A$1</f>
        <v>jk- ck- ek/;fed fo|ky; uohu] fuEckgsM+k</v>
      </c>
      <c r="E1736" s="1274"/>
      <c r="F1736" s="1274"/>
      <c r="G1736" s="73" t="str">
        <f>IF(details!F98="","",details!F98)</f>
        <v/>
      </c>
      <c r="H1736" s="73" t="str">
        <f>IF(details!D98="","",details!D98)</f>
        <v/>
      </c>
      <c r="I1736" s="74" t="str">
        <f>details!$K$1</f>
        <v xml:space="preserve">08291009401   </v>
      </c>
    </row>
    <row r="1737" spans="1:9" ht="19.25" customHeight="1">
      <c r="A1737" s="1280"/>
      <c r="B1737" s="1274" t="s">
        <v>142</v>
      </c>
      <c r="C1737" s="1274"/>
      <c r="D1737" s="1274"/>
      <c r="E1737" s="1274"/>
      <c r="F1737" s="1274"/>
      <c r="G1737" s="1274"/>
      <c r="H1737" s="1274"/>
      <c r="I1737" s="1275"/>
    </row>
    <row r="1738" spans="1:9" ht="19.25" customHeight="1">
      <c r="A1738" s="1280"/>
      <c r="B1738" s="1274" t="s">
        <v>143</v>
      </c>
      <c r="C1738" s="1274"/>
      <c r="D1738" s="1274" t="str">
        <f>IF(details!J98="","",details!J98)</f>
        <v/>
      </c>
      <c r="E1738" s="1274"/>
      <c r="F1738" s="1274"/>
      <c r="G1738" s="1274"/>
      <c r="H1738" s="1274"/>
      <c r="I1738" s="1275"/>
    </row>
    <row r="1739" spans="1:9" ht="19.25" customHeight="1">
      <c r="A1739" s="1280"/>
      <c r="B1739" s="1274" t="s">
        <v>144</v>
      </c>
      <c r="C1739" s="1274"/>
      <c r="D1739" s="1274" t="str">
        <f>(IF(details!K98="","",details!K98))</f>
        <v/>
      </c>
      <c r="E1739" s="1274"/>
      <c r="F1739" s="1274"/>
      <c r="G1739" s="1274"/>
      <c r="H1739" s="1274"/>
      <c r="I1739" s="1275"/>
    </row>
    <row r="1740" spans="1:9" ht="19.25" customHeight="1">
      <c r="A1740" s="1280"/>
      <c r="B1740" s="1274" t="s">
        <v>145</v>
      </c>
      <c r="C1740" s="1274"/>
      <c r="D1740" s="1274" t="str">
        <f>IF(details!L98="","",details!L98)</f>
        <v/>
      </c>
      <c r="E1740" s="1274"/>
      <c r="F1740" s="1274"/>
      <c r="G1740" s="1274"/>
      <c r="H1740" s="1274"/>
      <c r="I1740" s="1275"/>
    </row>
    <row r="1741" spans="1:9" ht="19.25" customHeight="1">
      <c r="A1741" s="1280"/>
      <c r="B1741" s="1274" t="s">
        <v>146</v>
      </c>
      <c r="C1741" s="1274"/>
      <c r="D1741" s="1278" t="str">
        <f>IF(details!H98="","",details!H98)</f>
        <v/>
      </c>
      <c r="E1741" s="1278"/>
      <c r="F1741" s="1278"/>
      <c r="G1741" s="1278"/>
      <c r="H1741" s="1278"/>
      <c r="I1741" s="1279"/>
    </row>
    <row r="1742" spans="1:9" ht="19.25" customHeight="1">
      <c r="A1742" s="1280"/>
      <c r="B1742" s="1274" t="s">
        <v>147</v>
      </c>
      <c r="C1742" s="1274"/>
      <c r="D1742" s="1274" t="str">
        <f>IF('statement of marks'!I98="","",'statement of marks'!I98)</f>
        <v/>
      </c>
      <c r="E1742" s="1274"/>
      <c r="F1742" s="1274"/>
      <c r="G1742" s="1274"/>
      <c r="H1742" s="1274"/>
      <c r="I1742" s="1275"/>
    </row>
    <row r="1743" spans="1:9" ht="19.25" customHeight="1">
      <c r="A1743" s="1280"/>
      <c r="B1743" s="1274" t="s">
        <v>103</v>
      </c>
      <c r="C1743" s="1274"/>
      <c r="D1743" s="1274" t="str">
        <f>IF(details!M98="","",details!M98)</f>
        <v/>
      </c>
      <c r="E1743" s="1274"/>
      <c r="F1743" s="1274"/>
      <c r="G1743" s="1274"/>
      <c r="H1743" s="1274"/>
      <c r="I1743" s="1275"/>
    </row>
    <row r="1744" spans="1:9" ht="19.25" customHeight="1">
      <c r="A1744" s="1280"/>
      <c r="B1744" s="1273"/>
      <c r="C1744" s="1273"/>
      <c r="D1744" s="63" t="s">
        <v>148</v>
      </c>
      <c r="E1744" s="73" t="str">
        <f>F1734</f>
        <v/>
      </c>
      <c r="F1744" s="1274" t="str">
        <f>IF('statement of marks'!$C$3=8,"esa izkjafHkd f'k{kk ¼d{kk 8 rd½ iw.kZ dj yh gSA","")</f>
        <v/>
      </c>
      <c r="G1744" s="1274"/>
      <c r="H1744" s="1274"/>
      <c r="I1744" s="1275"/>
    </row>
    <row r="1745" spans="1:9" ht="19.25" customHeight="1">
      <c r="A1745" s="1280"/>
      <c r="B1745" s="72" t="s">
        <v>149</v>
      </c>
      <c r="C1745" s="71">
        <f>details!$O$4</f>
        <v>42460</v>
      </c>
      <c r="D1745" s="1277"/>
      <c r="E1745" s="1277"/>
      <c r="F1745" s="1271"/>
      <c r="G1745" s="1271"/>
      <c r="H1745" s="1271"/>
      <c r="I1745" s="1272"/>
    </row>
    <row r="1746" spans="1:9" ht="19.25" customHeight="1">
      <c r="A1746" s="1280"/>
      <c r="B1746" s="64"/>
      <c r="C1746" s="1276" t="s">
        <v>150</v>
      </c>
      <c r="D1746" s="1276"/>
      <c r="E1746" s="1276"/>
      <c r="F1746" s="63"/>
      <c r="G1746" s="1276" t="s">
        <v>152</v>
      </c>
      <c r="H1746" s="1276"/>
      <c r="I1746" s="1286"/>
    </row>
    <row r="1747" spans="1:9" ht="19.25" customHeight="1">
      <c r="A1747" s="1280"/>
      <c r="B1747" s="64"/>
      <c r="C1747" s="62" t="str">
        <f>IF(details!$K$3="B.E.O.","Cykd",IF(details!$K$3="D.E.O.","ftyk",""))</f>
        <v>ftyk</v>
      </c>
      <c r="D1747" s="63" t="s">
        <v>174</v>
      </c>
      <c r="E1747" s="72" t="str">
        <f>IF(details!$M$3="SECONDARY","ek/;fed",IF(details!$M$3="ELEMENTaRY","izkjfEHkd",""))</f>
        <v>ek/;fed</v>
      </c>
      <c r="F1747" s="62" t="s">
        <v>153</v>
      </c>
      <c r="G1747" s="1276" t="str">
        <f>details!$F$4</f>
        <v>Jh jk/ks';ke tk'kh</v>
      </c>
      <c r="H1747" s="1276"/>
      <c r="I1747" s="1286"/>
    </row>
    <row r="1748" spans="1:9" ht="19.25" customHeight="1" thickBot="1">
      <c r="A1748" s="1281"/>
      <c r="B1748" s="66"/>
      <c r="C1748" s="1292" t="s">
        <v>163</v>
      </c>
      <c r="D1748" s="1292"/>
      <c r="E1748" s="1292"/>
      <c r="F1748" s="69" t="s">
        <v>163</v>
      </c>
      <c r="G1748" s="1290"/>
      <c r="H1748" s="1290"/>
      <c r="I1748" s="1291"/>
    </row>
    <row r="1749" spans="1:9" ht="19.25" customHeight="1" thickTop="1">
      <c r="A1749" s="1282" t="s">
        <v>47</v>
      </c>
      <c r="B1749" s="1283"/>
      <c r="C1749" s="1283"/>
      <c r="D1749" s="1283"/>
      <c r="E1749" s="1283"/>
      <c r="F1749" s="1283"/>
      <c r="G1749" s="1283"/>
      <c r="H1749" s="1283"/>
      <c r="I1749" s="1284"/>
    </row>
    <row r="1750" spans="1:9" ht="19.25" customHeight="1">
      <c r="A1750" s="1285" t="str">
        <f>IF(details!$M$3="SECONDARY","¼ek/;fed f'k{kk½",IF(details!$M$3="ELEMENTaRY","¼izkjfEHkd f'k{kk½"))</f>
        <v>¼ek/;fed f'k{kk½</v>
      </c>
      <c r="B1750" s="1276"/>
      <c r="C1750" s="1276"/>
      <c r="D1750" s="1276"/>
      <c r="E1750" s="1276"/>
      <c r="F1750" s="1276"/>
      <c r="G1750" s="1276"/>
      <c r="H1750" s="1276"/>
      <c r="I1750" s="1286"/>
    </row>
    <row r="1751" spans="1:9" ht="19.25" customHeight="1">
      <c r="A1751" s="1287" t="s">
        <v>139</v>
      </c>
      <c r="B1751" s="1288"/>
      <c r="C1751" s="1288"/>
      <c r="D1751" s="1288"/>
      <c r="E1751" s="1288"/>
      <c r="F1751" s="1288"/>
      <c r="G1751" s="1288"/>
      <c r="H1751" s="1288"/>
      <c r="I1751" s="1289"/>
    </row>
    <row r="1752" spans="1:9" ht="19.25" customHeight="1">
      <c r="A1752" s="1285" t="s">
        <v>140</v>
      </c>
      <c r="B1752" s="1276"/>
      <c r="C1752" s="1276"/>
      <c r="D1752" s="1276"/>
      <c r="E1752" s="1276"/>
      <c r="F1752" s="1276"/>
      <c r="G1752" s="1276"/>
      <c r="H1752" s="1276"/>
      <c r="I1752" s="1286"/>
    </row>
    <row r="1753" spans="1:9" ht="19.25" customHeight="1">
      <c r="A1753" s="68"/>
      <c r="B1753" s="1276"/>
      <c r="C1753" s="1276"/>
      <c r="D1753" s="1276"/>
      <c r="E1753" s="62" t="s">
        <v>162</v>
      </c>
      <c r="F1753" s="75" t="str">
        <f>IF(AND('statement of marks'!$C$3=8,'statement of marks'!HD7="mRrh.kZ"),'statement of marks'!$H$3,"")</f>
        <v/>
      </c>
      <c r="G1753" s="1276"/>
      <c r="H1753" s="1276"/>
      <c r="I1753" s="1286"/>
    </row>
    <row r="1754" spans="1:9" ht="19.25" customHeight="1">
      <c r="A1754" s="1280"/>
      <c r="B1754" s="72" t="s">
        <v>154</v>
      </c>
      <c r="C1754" s="72" t="s">
        <v>141</v>
      </c>
      <c r="D1754" s="1274" t="s">
        <v>158</v>
      </c>
      <c r="E1754" s="1274"/>
      <c r="F1754" s="1274"/>
      <c r="G1754" s="234" t="s">
        <v>175</v>
      </c>
      <c r="H1754" s="234" t="s">
        <v>159</v>
      </c>
      <c r="I1754" s="237" t="str">
        <f>'statement of marks'!$J$3</f>
        <v xml:space="preserve">fo|ky; dk Mk;l dksM+ </v>
      </c>
    </row>
    <row r="1755" spans="1:9" ht="19.25" customHeight="1">
      <c r="A1755" s="1280"/>
      <c r="B1755" s="63" t="str">
        <f>details!$I$3</f>
        <v>fpRrkSM+x&lt;+</v>
      </c>
      <c r="C1755" s="63" t="str">
        <f>details!$F$3</f>
        <v>fuEckgsM+k</v>
      </c>
      <c r="D1755" s="1274" t="str">
        <f>details!$A$1</f>
        <v>jk- ck- ek/;fed fo|ky; uohu] fuEckgsM+k</v>
      </c>
      <c r="E1755" s="1274"/>
      <c r="F1755" s="1274"/>
      <c r="G1755" s="73" t="str">
        <f>IF(details!F99="","",details!F99)</f>
        <v/>
      </c>
      <c r="H1755" s="73" t="str">
        <f>IF(details!D99="","",details!D99)</f>
        <v/>
      </c>
      <c r="I1755" s="74" t="str">
        <f>details!$K$1</f>
        <v xml:space="preserve">08291009401   </v>
      </c>
    </row>
    <row r="1756" spans="1:9" ht="19.25" customHeight="1">
      <c r="A1756" s="1280"/>
      <c r="B1756" s="1274" t="s">
        <v>142</v>
      </c>
      <c r="C1756" s="1274"/>
      <c r="D1756" s="1274"/>
      <c r="E1756" s="1274"/>
      <c r="F1756" s="1274"/>
      <c r="G1756" s="1274"/>
      <c r="H1756" s="1274"/>
      <c r="I1756" s="1275"/>
    </row>
    <row r="1757" spans="1:9" ht="19.25" customHeight="1">
      <c r="A1757" s="1280"/>
      <c r="B1757" s="1274" t="s">
        <v>143</v>
      </c>
      <c r="C1757" s="1274"/>
      <c r="D1757" s="1274" t="str">
        <f>IF(details!J99="","",details!J99)</f>
        <v/>
      </c>
      <c r="E1757" s="1274"/>
      <c r="F1757" s="1274"/>
      <c r="G1757" s="1274"/>
      <c r="H1757" s="1274"/>
      <c r="I1757" s="1275"/>
    </row>
    <row r="1758" spans="1:9" ht="19.25" customHeight="1">
      <c r="A1758" s="1280"/>
      <c r="B1758" s="1274" t="s">
        <v>144</v>
      </c>
      <c r="C1758" s="1274"/>
      <c r="D1758" s="1274" t="str">
        <f>(IF(details!K99="","",details!K99))</f>
        <v/>
      </c>
      <c r="E1758" s="1274"/>
      <c r="F1758" s="1274"/>
      <c r="G1758" s="1274"/>
      <c r="H1758" s="1274"/>
      <c r="I1758" s="1275"/>
    </row>
    <row r="1759" spans="1:9" ht="19.25" customHeight="1">
      <c r="A1759" s="1280"/>
      <c r="B1759" s="1274" t="s">
        <v>145</v>
      </c>
      <c r="C1759" s="1274"/>
      <c r="D1759" s="1274" t="str">
        <f>IF(details!L99="","",details!L99)</f>
        <v/>
      </c>
      <c r="E1759" s="1274"/>
      <c r="F1759" s="1274"/>
      <c r="G1759" s="1274"/>
      <c r="H1759" s="1274"/>
      <c r="I1759" s="1275"/>
    </row>
    <row r="1760" spans="1:9" ht="19.25" customHeight="1">
      <c r="A1760" s="1280"/>
      <c r="B1760" s="1274" t="s">
        <v>146</v>
      </c>
      <c r="C1760" s="1274"/>
      <c r="D1760" s="1278" t="str">
        <f>IF(details!H99="","",details!H99)</f>
        <v/>
      </c>
      <c r="E1760" s="1278"/>
      <c r="F1760" s="1278"/>
      <c r="G1760" s="1278"/>
      <c r="H1760" s="1278"/>
      <c r="I1760" s="1279"/>
    </row>
    <row r="1761" spans="1:9" ht="19.25" customHeight="1">
      <c r="A1761" s="1280"/>
      <c r="B1761" s="1274" t="s">
        <v>147</v>
      </c>
      <c r="C1761" s="1274"/>
      <c r="D1761" s="1274" t="str">
        <f>IF('statement of marks'!I99="","",'statement of marks'!I99)</f>
        <v/>
      </c>
      <c r="E1761" s="1274"/>
      <c r="F1761" s="1274"/>
      <c r="G1761" s="1274"/>
      <c r="H1761" s="1274"/>
      <c r="I1761" s="1275"/>
    </row>
    <row r="1762" spans="1:9" ht="19.25" customHeight="1">
      <c r="A1762" s="1280"/>
      <c r="B1762" s="1274" t="s">
        <v>103</v>
      </c>
      <c r="C1762" s="1274"/>
      <c r="D1762" s="1274" t="str">
        <f>IF(details!M99="","",details!M99)</f>
        <v/>
      </c>
      <c r="E1762" s="1274"/>
      <c r="F1762" s="1274"/>
      <c r="G1762" s="1274"/>
      <c r="H1762" s="1274"/>
      <c r="I1762" s="1275"/>
    </row>
    <row r="1763" spans="1:9" ht="19.25" customHeight="1">
      <c r="A1763" s="1280"/>
      <c r="B1763" s="1273"/>
      <c r="C1763" s="1273"/>
      <c r="D1763" s="63" t="s">
        <v>148</v>
      </c>
      <c r="E1763" s="73" t="str">
        <f>F1753</f>
        <v/>
      </c>
      <c r="F1763" s="1274" t="str">
        <f>IF('statement of marks'!$C$3=8,"esa izkjafHkd f'k{kk ¼d{kk 8 rd½ iw.kZ dj yh gSA","")</f>
        <v/>
      </c>
      <c r="G1763" s="1274"/>
      <c r="H1763" s="1274"/>
      <c r="I1763" s="1275"/>
    </row>
    <row r="1764" spans="1:9" ht="19.25" customHeight="1">
      <c r="A1764" s="1280"/>
      <c r="B1764" s="72" t="s">
        <v>149</v>
      </c>
      <c r="C1764" s="71">
        <f>details!$O$4</f>
        <v>42460</v>
      </c>
      <c r="D1764" s="1277"/>
      <c r="E1764" s="1277"/>
      <c r="F1764" s="1271"/>
      <c r="G1764" s="1271"/>
      <c r="H1764" s="1271"/>
      <c r="I1764" s="1272"/>
    </row>
    <row r="1765" spans="1:9" ht="19.25" customHeight="1">
      <c r="A1765" s="1280"/>
      <c r="B1765" s="64"/>
      <c r="C1765" s="1276" t="s">
        <v>150</v>
      </c>
      <c r="D1765" s="1276"/>
      <c r="E1765" s="1276"/>
      <c r="F1765" s="63"/>
      <c r="G1765" s="1276" t="s">
        <v>152</v>
      </c>
      <c r="H1765" s="1276"/>
      <c r="I1765" s="1286"/>
    </row>
    <row r="1766" spans="1:9" ht="19.25" customHeight="1">
      <c r="A1766" s="1280"/>
      <c r="B1766" s="64"/>
      <c r="C1766" s="62" t="str">
        <f>IF(details!$K$3="B.E.O.","Cykd",IF(details!$K$3="D.E.O.","ftyk",""))</f>
        <v>ftyk</v>
      </c>
      <c r="D1766" s="63" t="s">
        <v>174</v>
      </c>
      <c r="E1766" s="72" t="str">
        <f>IF(details!$M$3="SECONDARY","ek/;fed",IF(details!$M$3="ELEMENTaRY","izkjfEHkd",""))</f>
        <v>ek/;fed</v>
      </c>
      <c r="F1766" s="62" t="s">
        <v>153</v>
      </c>
      <c r="G1766" s="1276" t="str">
        <f>details!$F$4</f>
        <v>Jh jk/ks';ke tk'kh</v>
      </c>
      <c r="H1766" s="1276"/>
      <c r="I1766" s="1286"/>
    </row>
    <row r="1767" spans="1:9" ht="19.25" customHeight="1" thickBot="1">
      <c r="A1767" s="1281"/>
      <c r="B1767" s="66"/>
      <c r="C1767" s="1292" t="s">
        <v>163</v>
      </c>
      <c r="D1767" s="1292"/>
      <c r="E1767" s="1292"/>
      <c r="F1767" s="69" t="s">
        <v>163</v>
      </c>
      <c r="G1767" s="1290"/>
      <c r="H1767" s="1290"/>
      <c r="I1767" s="1291"/>
    </row>
    <row r="1768" spans="1:9" ht="19.25" customHeight="1" thickTop="1">
      <c r="A1768" s="1282" t="s">
        <v>47</v>
      </c>
      <c r="B1768" s="1283"/>
      <c r="C1768" s="1283"/>
      <c r="D1768" s="1283"/>
      <c r="E1768" s="1283"/>
      <c r="F1768" s="1283"/>
      <c r="G1768" s="1283"/>
      <c r="H1768" s="1283"/>
      <c r="I1768" s="1284"/>
    </row>
    <row r="1769" spans="1:9" ht="19.25" customHeight="1">
      <c r="A1769" s="1285" t="str">
        <f>IF(details!$M$3="SECONDARY","¼ek/;fed f'k{kk½",IF(details!$M$3="ELEMENTaRY","¼izkjfEHkd f'k{kk½"))</f>
        <v>¼ek/;fed f'k{kk½</v>
      </c>
      <c r="B1769" s="1276"/>
      <c r="C1769" s="1276"/>
      <c r="D1769" s="1276"/>
      <c r="E1769" s="1276"/>
      <c r="F1769" s="1276"/>
      <c r="G1769" s="1276"/>
      <c r="H1769" s="1276"/>
      <c r="I1769" s="1286"/>
    </row>
    <row r="1770" spans="1:9" ht="19.25" customHeight="1">
      <c r="A1770" s="1287" t="s">
        <v>139</v>
      </c>
      <c r="B1770" s="1288"/>
      <c r="C1770" s="1288"/>
      <c r="D1770" s="1288"/>
      <c r="E1770" s="1288"/>
      <c r="F1770" s="1288"/>
      <c r="G1770" s="1288"/>
      <c r="H1770" s="1288"/>
      <c r="I1770" s="1289"/>
    </row>
    <row r="1771" spans="1:9" ht="19.25" customHeight="1">
      <c r="A1771" s="1285" t="s">
        <v>140</v>
      </c>
      <c r="B1771" s="1276"/>
      <c r="C1771" s="1276"/>
      <c r="D1771" s="1276"/>
      <c r="E1771" s="1276"/>
      <c r="F1771" s="1276"/>
      <c r="G1771" s="1276"/>
      <c r="H1771" s="1276"/>
      <c r="I1771" s="1286"/>
    </row>
    <row r="1772" spans="1:9" ht="19.25" customHeight="1">
      <c r="A1772" s="68"/>
      <c r="B1772" s="1276"/>
      <c r="C1772" s="1276"/>
      <c r="D1772" s="1276"/>
      <c r="E1772" s="62" t="s">
        <v>162</v>
      </c>
      <c r="F1772" s="75" t="str">
        <f>IF(AND('statement of marks'!$C$3=8,'statement of marks'!HD7="mRrh.kZ"),'statement of marks'!$H$3,"")</f>
        <v/>
      </c>
      <c r="G1772" s="1276"/>
      <c r="H1772" s="1276"/>
      <c r="I1772" s="1286"/>
    </row>
    <row r="1773" spans="1:9" ht="19.25" customHeight="1">
      <c r="A1773" s="1280"/>
      <c r="B1773" s="72" t="s">
        <v>154</v>
      </c>
      <c r="C1773" s="72" t="s">
        <v>141</v>
      </c>
      <c r="D1773" s="1274" t="s">
        <v>158</v>
      </c>
      <c r="E1773" s="1274"/>
      <c r="F1773" s="1274"/>
      <c r="G1773" s="234" t="s">
        <v>175</v>
      </c>
      <c r="H1773" s="234" t="s">
        <v>159</v>
      </c>
      <c r="I1773" s="237" t="str">
        <f>'statement of marks'!$J$3</f>
        <v xml:space="preserve">fo|ky; dk Mk;l dksM+ </v>
      </c>
    </row>
    <row r="1774" spans="1:9" ht="19.25" customHeight="1">
      <c r="A1774" s="1280"/>
      <c r="B1774" s="63" t="str">
        <f>details!$I$3</f>
        <v>fpRrkSM+x&lt;+</v>
      </c>
      <c r="C1774" s="63" t="str">
        <f>details!$F$3</f>
        <v>fuEckgsM+k</v>
      </c>
      <c r="D1774" s="1274" t="str">
        <f>details!$A$1</f>
        <v>jk- ck- ek/;fed fo|ky; uohu] fuEckgsM+k</v>
      </c>
      <c r="E1774" s="1274"/>
      <c r="F1774" s="1274"/>
      <c r="G1774" s="73" t="str">
        <f>IF(details!F100="","",details!F100)</f>
        <v/>
      </c>
      <c r="H1774" s="73" t="str">
        <f>IF(details!D100="","",details!D100)</f>
        <v/>
      </c>
      <c r="I1774" s="74" t="str">
        <f>details!$K$1</f>
        <v xml:space="preserve">08291009401   </v>
      </c>
    </row>
    <row r="1775" spans="1:9" ht="19.25" customHeight="1">
      <c r="A1775" s="1280"/>
      <c r="B1775" s="1274" t="s">
        <v>142</v>
      </c>
      <c r="C1775" s="1274"/>
      <c r="D1775" s="1274"/>
      <c r="E1775" s="1274"/>
      <c r="F1775" s="1274"/>
      <c r="G1775" s="1274"/>
      <c r="H1775" s="1274"/>
      <c r="I1775" s="1275"/>
    </row>
    <row r="1776" spans="1:9" ht="19.25" customHeight="1">
      <c r="A1776" s="1280"/>
      <c r="B1776" s="1274" t="s">
        <v>143</v>
      </c>
      <c r="C1776" s="1274"/>
      <c r="D1776" s="1274" t="str">
        <f>IF(details!J100="","",details!J100)</f>
        <v/>
      </c>
      <c r="E1776" s="1274"/>
      <c r="F1776" s="1274"/>
      <c r="G1776" s="1274"/>
      <c r="H1776" s="1274"/>
      <c r="I1776" s="1275"/>
    </row>
    <row r="1777" spans="1:9" ht="19.25" customHeight="1">
      <c r="A1777" s="1280"/>
      <c r="B1777" s="1274" t="s">
        <v>144</v>
      </c>
      <c r="C1777" s="1274"/>
      <c r="D1777" s="1274" t="str">
        <f>(IF(details!K100="","",details!K100))</f>
        <v/>
      </c>
      <c r="E1777" s="1274"/>
      <c r="F1777" s="1274"/>
      <c r="G1777" s="1274"/>
      <c r="H1777" s="1274"/>
      <c r="I1777" s="1275"/>
    </row>
    <row r="1778" spans="1:9" ht="19.25" customHeight="1">
      <c r="A1778" s="1280"/>
      <c r="B1778" s="1274" t="s">
        <v>145</v>
      </c>
      <c r="C1778" s="1274"/>
      <c r="D1778" s="1274" t="str">
        <f>IF(details!L100="","",details!L100)</f>
        <v/>
      </c>
      <c r="E1778" s="1274"/>
      <c r="F1778" s="1274"/>
      <c r="G1778" s="1274"/>
      <c r="H1778" s="1274"/>
      <c r="I1778" s="1275"/>
    </row>
    <row r="1779" spans="1:9" ht="19.25" customHeight="1">
      <c r="A1779" s="1280"/>
      <c r="B1779" s="1274" t="s">
        <v>146</v>
      </c>
      <c r="C1779" s="1274"/>
      <c r="D1779" s="1278" t="str">
        <f>IF(details!H100="","",details!H100)</f>
        <v/>
      </c>
      <c r="E1779" s="1278"/>
      <c r="F1779" s="1278"/>
      <c r="G1779" s="1278"/>
      <c r="H1779" s="1278"/>
      <c r="I1779" s="1279"/>
    </row>
    <row r="1780" spans="1:9" ht="19.25" customHeight="1">
      <c r="A1780" s="1280"/>
      <c r="B1780" s="1274" t="s">
        <v>147</v>
      </c>
      <c r="C1780" s="1274"/>
      <c r="D1780" s="1274" t="str">
        <f>IF('statement of marks'!I100="","",'statement of marks'!I100)</f>
        <v/>
      </c>
      <c r="E1780" s="1274"/>
      <c r="F1780" s="1274"/>
      <c r="G1780" s="1274"/>
      <c r="H1780" s="1274"/>
      <c r="I1780" s="1275"/>
    </row>
    <row r="1781" spans="1:9" ht="19.25" customHeight="1">
      <c r="A1781" s="1280"/>
      <c r="B1781" s="1274" t="s">
        <v>103</v>
      </c>
      <c r="C1781" s="1274"/>
      <c r="D1781" s="1274" t="str">
        <f>IF(details!M100="","",details!M100)</f>
        <v/>
      </c>
      <c r="E1781" s="1274"/>
      <c r="F1781" s="1274"/>
      <c r="G1781" s="1274"/>
      <c r="H1781" s="1274"/>
      <c r="I1781" s="1275"/>
    </row>
    <row r="1782" spans="1:9" ht="19.25" customHeight="1">
      <c r="A1782" s="1280"/>
      <c r="B1782" s="1273"/>
      <c r="C1782" s="1273"/>
      <c r="D1782" s="63" t="s">
        <v>148</v>
      </c>
      <c r="E1782" s="73" t="str">
        <f>F1772</f>
        <v/>
      </c>
      <c r="F1782" s="1274" t="str">
        <f>IF('statement of marks'!$C$3=8,"esa izkjafHkd f'k{kk ¼d{kk 8 rd½ iw.kZ dj yh gSA","")</f>
        <v/>
      </c>
      <c r="G1782" s="1274"/>
      <c r="H1782" s="1274"/>
      <c r="I1782" s="1275"/>
    </row>
    <row r="1783" spans="1:9" ht="19.25" customHeight="1">
      <c r="A1783" s="1280"/>
      <c r="B1783" s="72" t="s">
        <v>149</v>
      </c>
      <c r="C1783" s="71">
        <f>details!$O$4</f>
        <v>42460</v>
      </c>
      <c r="D1783" s="1277"/>
      <c r="E1783" s="1277"/>
      <c r="F1783" s="1271"/>
      <c r="G1783" s="1271"/>
      <c r="H1783" s="1271"/>
      <c r="I1783" s="1272"/>
    </row>
    <row r="1784" spans="1:9" ht="19.25" customHeight="1">
      <c r="A1784" s="1280"/>
      <c r="B1784" s="64"/>
      <c r="C1784" s="1276" t="s">
        <v>150</v>
      </c>
      <c r="D1784" s="1276"/>
      <c r="E1784" s="1276"/>
      <c r="F1784" s="63"/>
      <c r="G1784" s="1276" t="s">
        <v>152</v>
      </c>
      <c r="H1784" s="1276"/>
      <c r="I1784" s="1286"/>
    </row>
    <row r="1785" spans="1:9" ht="19.25" customHeight="1">
      <c r="A1785" s="1280"/>
      <c r="B1785" s="64"/>
      <c r="C1785" s="62" t="str">
        <f>IF(details!$K$3="B.E.O.","Cykd",IF(details!$K$3="D.E.O.","ftyk",""))</f>
        <v>ftyk</v>
      </c>
      <c r="D1785" s="63" t="s">
        <v>174</v>
      </c>
      <c r="E1785" s="72" t="str">
        <f>IF(details!$M$3="SECONDARY","ek/;fed",IF(details!$M$3="ELEMENTaRY","izkjfEHkd",""))</f>
        <v>ek/;fed</v>
      </c>
      <c r="F1785" s="62" t="s">
        <v>153</v>
      </c>
      <c r="G1785" s="1276" t="str">
        <f>details!$F$4</f>
        <v>Jh jk/ks';ke tk'kh</v>
      </c>
      <c r="H1785" s="1276"/>
      <c r="I1785" s="1286"/>
    </row>
    <row r="1786" spans="1:9" ht="19.25" customHeight="1" thickBot="1">
      <c r="A1786" s="1281"/>
      <c r="B1786" s="66"/>
      <c r="C1786" s="1292" t="s">
        <v>163</v>
      </c>
      <c r="D1786" s="1292"/>
      <c r="E1786" s="1292"/>
      <c r="F1786" s="69" t="s">
        <v>163</v>
      </c>
      <c r="G1786" s="1290"/>
      <c r="H1786" s="1290"/>
      <c r="I1786" s="1291"/>
    </row>
    <row r="1787" spans="1:9" ht="19.25" customHeight="1" thickTop="1">
      <c r="A1787" s="1282" t="s">
        <v>47</v>
      </c>
      <c r="B1787" s="1283"/>
      <c r="C1787" s="1283"/>
      <c r="D1787" s="1283"/>
      <c r="E1787" s="1283"/>
      <c r="F1787" s="1283"/>
      <c r="G1787" s="1283"/>
      <c r="H1787" s="1283"/>
      <c r="I1787" s="1284"/>
    </row>
    <row r="1788" spans="1:9" ht="19.25" customHeight="1">
      <c r="A1788" s="1285" t="str">
        <f>IF(details!$M$3="SECONDARY","¼ek/;fed f'k{kk½",IF(details!$M$3="ELEMENTaRY","¼izkjfEHkd f'k{kk½"))</f>
        <v>¼ek/;fed f'k{kk½</v>
      </c>
      <c r="B1788" s="1276"/>
      <c r="C1788" s="1276"/>
      <c r="D1788" s="1276"/>
      <c r="E1788" s="1276"/>
      <c r="F1788" s="1276"/>
      <c r="G1788" s="1276"/>
      <c r="H1788" s="1276"/>
      <c r="I1788" s="1286"/>
    </row>
    <row r="1789" spans="1:9" ht="19.25" customHeight="1">
      <c r="A1789" s="1287" t="s">
        <v>139</v>
      </c>
      <c r="B1789" s="1288"/>
      <c r="C1789" s="1288"/>
      <c r="D1789" s="1288"/>
      <c r="E1789" s="1288"/>
      <c r="F1789" s="1288"/>
      <c r="G1789" s="1288"/>
      <c r="H1789" s="1288"/>
      <c r="I1789" s="1289"/>
    </row>
    <row r="1790" spans="1:9" ht="19.25" customHeight="1">
      <c r="A1790" s="1285" t="s">
        <v>140</v>
      </c>
      <c r="B1790" s="1276"/>
      <c r="C1790" s="1276"/>
      <c r="D1790" s="1276"/>
      <c r="E1790" s="1276"/>
      <c r="F1790" s="1276"/>
      <c r="G1790" s="1276"/>
      <c r="H1790" s="1276"/>
      <c r="I1790" s="1286"/>
    </row>
    <row r="1791" spans="1:9" ht="19.25" customHeight="1">
      <c r="A1791" s="68"/>
      <c r="B1791" s="1276"/>
      <c r="C1791" s="1276"/>
      <c r="D1791" s="1276"/>
      <c r="E1791" s="62" t="s">
        <v>162</v>
      </c>
      <c r="F1791" s="75" t="str">
        <f>IF(AND('statement of marks'!$C$3=8,'statement of marks'!HD7="mRrh.kZ"),'statement of marks'!$H$3,"")</f>
        <v/>
      </c>
      <c r="G1791" s="1276"/>
      <c r="H1791" s="1276"/>
      <c r="I1791" s="1286"/>
    </row>
    <row r="1792" spans="1:9" ht="19.25" customHeight="1">
      <c r="A1792" s="1280"/>
      <c r="B1792" s="72" t="s">
        <v>154</v>
      </c>
      <c r="C1792" s="72" t="s">
        <v>141</v>
      </c>
      <c r="D1792" s="1274" t="s">
        <v>158</v>
      </c>
      <c r="E1792" s="1274"/>
      <c r="F1792" s="1274"/>
      <c r="G1792" s="234" t="s">
        <v>175</v>
      </c>
      <c r="H1792" s="234" t="s">
        <v>159</v>
      </c>
      <c r="I1792" s="237" t="str">
        <f>'statement of marks'!$J$3</f>
        <v xml:space="preserve">fo|ky; dk Mk;l dksM+ </v>
      </c>
    </row>
    <row r="1793" spans="1:9" ht="19.25" customHeight="1">
      <c r="A1793" s="1280"/>
      <c r="B1793" s="63" t="str">
        <f>details!$I$3</f>
        <v>fpRrkSM+x&lt;+</v>
      </c>
      <c r="C1793" s="63" t="str">
        <f>details!$F$3</f>
        <v>fuEckgsM+k</v>
      </c>
      <c r="D1793" s="1274" t="str">
        <f>details!$A$1</f>
        <v>jk- ck- ek/;fed fo|ky; uohu] fuEckgsM+k</v>
      </c>
      <c r="E1793" s="1274"/>
      <c r="F1793" s="1274"/>
      <c r="G1793" s="73" t="str">
        <f>IF(details!F101="","",details!F101)</f>
        <v/>
      </c>
      <c r="H1793" s="73" t="str">
        <f>IF(details!D101="","",details!D101)</f>
        <v/>
      </c>
      <c r="I1793" s="74" t="str">
        <f>details!$K$1</f>
        <v xml:space="preserve">08291009401   </v>
      </c>
    </row>
    <row r="1794" spans="1:9" ht="19.25" customHeight="1">
      <c r="A1794" s="1280"/>
      <c r="B1794" s="1274" t="s">
        <v>142</v>
      </c>
      <c r="C1794" s="1274"/>
      <c r="D1794" s="1274"/>
      <c r="E1794" s="1274"/>
      <c r="F1794" s="1274"/>
      <c r="G1794" s="1274"/>
      <c r="H1794" s="1274"/>
      <c r="I1794" s="1275"/>
    </row>
    <row r="1795" spans="1:9" ht="19.25" customHeight="1">
      <c r="A1795" s="1280"/>
      <c r="B1795" s="1274" t="s">
        <v>143</v>
      </c>
      <c r="C1795" s="1274"/>
      <c r="D1795" s="1274" t="str">
        <f>IF(details!J101="","",details!J101)</f>
        <v/>
      </c>
      <c r="E1795" s="1274"/>
      <c r="F1795" s="1274"/>
      <c r="G1795" s="1274"/>
      <c r="H1795" s="1274"/>
      <c r="I1795" s="1275"/>
    </row>
    <row r="1796" spans="1:9" ht="19.25" customHeight="1">
      <c r="A1796" s="1280"/>
      <c r="B1796" s="1274" t="s">
        <v>144</v>
      </c>
      <c r="C1796" s="1274"/>
      <c r="D1796" s="1274" t="str">
        <f>(IF(details!K101="","",details!K101))</f>
        <v/>
      </c>
      <c r="E1796" s="1274"/>
      <c r="F1796" s="1274"/>
      <c r="G1796" s="1274"/>
      <c r="H1796" s="1274"/>
      <c r="I1796" s="1275"/>
    </row>
    <row r="1797" spans="1:9" ht="19.25" customHeight="1">
      <c r="A1797" s="1280"/>
      <c r="B1797" s="1274" t="s">
        <v>145</v>
      </c>
      <c r="C1797" s="1274"/>
      <c r="D1797" s="1274" t="str">
        <f>IF(details!L101="","",details!L101)</f>
        <v/>
      </c>
      <c r="E1797" s="1274"/>
      <c r="F1797" s="1274"/>
      <c r="G1797" s="1274"/>
      <c r="H1797" s="1274"/>
      <c r="I1797" s="1275"/>
    </row>
    <row r="1798" spans="1:9" ht="19.25" customHeight="1">
      <c r="A1798" s="1280"/>
      <c r="B1798" s="1274" t="s">
        <v>146</v>
      </c>
      <c r="C1798" s="1274"/>
      <c r="D1798" s="1278" t="str">
        <f>IF(details!H101="","",details!H101)</f>
        <v/>
      </c>
      <c r="E1798" s="1278"/>
      <c r="F1798" s="1278"/>
      <c r="G1798" s="1278"/>
      <c r="H1798" s="1278"/>
      <c r="I1798" s="1279"/>
    </row>
    <row r="1799" spans="1:9" ht="19.25" customHeight="1">
      <c r="A1799" s="1280"/>
      <c r="B1799" s="1274" t="s">
        <v>147</v>
      </c>
      <c r="C1799" s="1274"/>
      <c r="D1799" s="1274" t="str">
        <f>IF('statement of marks'!I101="","",'statement of marks'!I101)</f>
        <v/>
      </c>
      <c r="E1799" s="1274"/>
      <c r="F1799" s="1274"/>
      <c r="G1799" s="1274"/>
      <c r="H1799" s="1274"/>
      <c r="I1799" s="1275"/>
    </row>
    <row r="1800" spans="1:9" ht="19.25" customHeight="1">
      <c r="A1800" s="1280"/>
      <c r="B1800" s="1274" t="s">
        <v>103</v>
      </c>
      <c r="C1800" s="1274"/>
      <c r="D1800" s="1274" t="str">
        <f>IF(details!M101="","",details!M101)</f>
        <v/>
      </c>
      <c r="E1800" s="1274"/>
      <c r="F1800" s="1274"/>
      <c r="G1800" s="1274"/>
      <c r="H1800" s="1274"/>
      <c r="I1800" s="1275"/>
    </row>
    <row r="1801" spans="1:9" ht="19.25" customHeight="1">
      <c r="A1801" s="1280"/>
      <c r="B1801" s="1273"/>
      <c r="C1801" s="1273"/>
      <c r="D1801" s="63" t="s">
        <v>148</v>
      </c>
      <c r="E1801" s="73" t="str">
        <f>F1791</f>
        <v/>
      </c>
      <c r="F1801" s="1274" t="str">
        <f>IF('statement of marks'!$C$3=8,"esa izkjafHkd f'k{kk ¼d{kk 8 rd½ iw.kZ dj yh gSA","")</f>
        <v/>
      </c>
      <c r="G1801" s="1274"/>
      <c r="H1801" s="1274"/>
      <c r="I1801" s="1275"/>
    </row>
    <row r="1802" spans="1:9" ht="19.25" customHeight="1">
      <c r="A1802" s="1280"/>
      <c r="B1802" s="72" t="s">
        <v>149</v>
      </c>
      <c r="C1802" s="71">
        <f>details!$O$4</f>
        <v>42460</v>
      </c>
      <c r="D1802" s="1277"/>
      <c r="E1802" s="1277"/>
      <c r="F1802" s="1271"/>
      <c r="G1802" s="1271"/>
      <c r="H1802" s="1271"/>
      <c r="I1802" s="1272"/>
    </row>
    <row r="1803" spans="1:9" ht="19.25" customHeight="1">
      <c r="A1803" s="1280"/>
      <c r="B1803" s="64"/>
      <c r="C1803" s="1276" t="s">
        <v>150</v>
      </c>
      <c r="D1803" s="1276"/>
      <c r="E1803" s="1276"/>
      <c r="F1803" s="63"/>
      <c r="G1803" s="1276" t="s">
        <v>152</v>
      </c>
      <c r="H1803" s="1276"/>
      <c r="I1803" s="1286"/>
    </row>
    <row r="1804" spans="1:9" ht="19.25" customHeight="1">
      <c r="A1804" s="1280"/>
      <c r="B1804" s="64"/>
      <c r="C1804" s="62" t="str">
        <f>IF(details!$K$3="B.E.O.","Cykd",IF(details!$K$3="D.E.O.","ftyk",""))</f>
        <v>ftyk</v>
      </c>
      <c r="D1804" s="63" t="s">
        <v>174</v>
      </c>
      <c r="E1804" s="72" t="str">
        <f>IF(details!$M$3="SECONDARY","ek/;fed",IF(details!$M$3="ELEMENTaRY","izkjfEHkd",""))</f>
        <v>ek/;fed</v>
      </c>
      <c r="F1804" s="62" t="s">
        <v>153</v>
      </c>
      <c r="G1804" s="1276" t="str">
        <f>details!$F$4</f>
        <v>Jh jk/ks';ke tk'kh</v>
      </c>
      <c r="H1804" s="1276"/>
      <c r="I1804" s="1286"/>
    </row>
    <row r="1805" spans="1:9" ht="19.25" customHeight="1" thickBot="1">
      <c r="A1805" s="1281"/>
      <c r="B1805" s="66"/>
      <c r="C1805" s="1292" t="s">
        <v>163</v>
      </c>
      <c r="D1805" s="1292"/>
      <c r="E1805" s="1292"/>
      <c r="F1805" s="69" t="s">
        <v>163</v>
      </c>
      <c r="G1805" s="1290"/>
      <c r="H1805" s="1290"/>
      <c r="I1805" s="1291"/>
    </row>
    <row r="1806" spans="1:9" ht="19.25" customHeight="1" thickTop="1">
      <c r="A1806" s="1282" t="s">
        <v>47</v>
      </c>
      <c r="B1806" s="1283"/>
      <c r="C1806" s="1283"/>
      <c r="D1806" s="1283"/>
      <c r="E1806" s="1283"/>
      <c r="F1806" s="1283"/>
      <c r="G1806" s="1283"/>
      <c r="H1806" s="1283"/>
      <c r="I1806" s="1284"/>
    </row>
    <row r="1807" spans="1:9" ht="19.25" customHeight="1">
      <c r="A1807" s="1285" t="str">
        <f>IF(details!$M$3="SECONDARY","¼ek/;fed f'k{kk½",IF(details!$M$3="ELEMENTaRY","¼izkjfEHkd f'k{kk½"))</f>
        <v>¼ek/;fed f'k{kk½</v>
      </c>
      <c r="B1807" s="1276"/>
      <c r="C1807" s="1276"/>
      <c r="D1807" s="1276"/>
      <c r="E1807" s="1276"/>
      <c r="F1807" s="1276"/>
      <c r="G1807" s="1276"/>
      <c r="H1807" s="1276"/>
      <c r="I1807" s="1286"/>
    </row>
    <row r="1808" spans="1:9" ht="19.25" customHeight="1">
      <c r="A1808" s="1287" t="s">
        <v>139</v>
      </c>
      <c r="B1808" s="1288"/>
      <c r="C1808" s="1288"/>
      <c r="D1808" s="1288"/>
      <c r="E1808" s="1288"/>
      <c r="F1808" s="1288"/>
      <c r="G1808" s="1288"/>
      <c r="H1808" s="1288"/>
      <c r="I1808" s="1289"/>
    </row>
    <row r="1809" spans="1:9" ht="19.25" customHeight="1">
      <c r="A1809" s="1285" t="s">
        <v>140</v>
      </c>
      <c r="B1809" s="1276"/>
      <c r="C1809" s="1276"/>
      <c r="D1809" s="1276"/>
      <c r="E1809" s="1276"/>
      <c r="F1809" s="1276"/>
      <c r="G1809" s="1276"/>
      <c r="H1809" s="1276"/>
      <c r="I1809" s="1286"/>
    </row>
    <row r="1810" spans="1:9" ht="19.25" customHeight="1">
      <c r="A1810" s="68"/>
      <c r="B1810" s="1276"/>
      <c r="C1810" s="1276"/>
      <c r="D1810" s="1276"/>
      <c r="E1810" s="62" t="s">
        <v>162</v>
      </c>
      <c r="F1810" s="75" t="str">
        <f>IF(AND('statement of marks'!$C$3=8,'statement of marks'!HD7="mRrh.kZ"),'statement of marks'!$H$3,"")</f>
        <v/>
      </c>
      <c r="G1810" s="1276"/>
      <c r="H1810" s="1276"/>
      <c r="I1810" s="1286"/>
    </row>
    <row r="1811" spans="1:9" ht="19.25" customHeight="1">
      <c r="A1811" s="1280"/>
      <c r="B1811" s="72" t="s">
        <v>154</v>
      </c>
      <c r="C1811" s="72" t="s">
        <v>141</v>
      </c>
      <c r="D1811" s="1274" t="s">
        <v>158</v>
      </c>
      <c r="E1811" s="1274"/>
      <c r="F1811" s="1274"/>
      <c r="G1811" s="234" t="s">
        <v>175</v>
      </c>
      <c r="H1811" s="234" t="s">
        <v>159</v>
      </c>
      <c r="I1811" s="237" t="str">
        <f>'statement of marks'!$J$3</f>
        <v xml:space="preserve">fo|ky; dk Mk;l dksM+ </v>
      </c>
    </row>
    <row r="1812" spans="1:9" ht="19.25" customHeight="1">
      <c r="A1812" s="1280"/>
      <c r="B1812" s="63" t="str">
        <f>details!$I$3</f>
        <v>fpRrkSM+x&lt;+</v>
      </c>
      <c r="C1812" s="63" t="str">
        <f>details!$F$3</f>
        <v>fuEckgsM+k</v>
      </c>
      <c r="D1812" s="1274" t="str">
        <f>details!$A$1</f>
        <v>jk- ck- ek/;fed fo|ky; uohu] fuEckgsM+k</v>
      </c>
      <c r="E1812" s="1274"/>
      <c r="F1812" s="1274"/>
      <c r="G1812" s="73" t="str">
        <f>IF(details!F102="","",details!F102)</f>
        <v/>
      </c>
      <c r="H1812" s="73" t="str">
        <f>IF(details!D102="","",details!D102)</f>
        <v/>
      </c>
      <c r="I1812" s="74" t="str">
        <f>details!$K$1</f>
        <v xml:space="preserve">08291009401   </v>
      </c>
    </row>
    <row r="1813" spans="1:9" ht="19.25" customHeight="1">
      <c r="A1813" s="1280"/>
      <c r="B1813" s="1274" t="s">
        <v>142</v>
      </c>
      <c r="C1813" s="1274"/>
      <c r="D1813" s="1274"/>
      <c r="E1813" s="1274"/>
      <c r="F1813" s="1274"/>
      <c r="G1813" s="1274"/>
      <c r="H1813" s="1274"/>
      <c r="I1813" s="1275"/>
    </row>
    <row r="1814" spans="1:9" ht="19.25" customHeight="1">
      <c r="A1814" s="1280"/>
      <c r="B1814" s="1274" t="s">
        <v>143</v>
      </c>
      <c r="C1814" s="1274"/>
      <c r="D1814" s="1274" t="str">
        <f>IF(details!J102="","",details!J102)</f>
        <v/>
      </c>
      <c r="E1814" s="1274"/>
      <c r="F1814" s="1274"/>
      <c r="G1814" s="1274"/>
      <c r="H1814" s="1274"/>
      <c r="I1814" s="1275"/>
    </row>
    <row r="1815" spans="1:9" ht="19.25" customHeight="1">
      <c r="A1815" s="1280"/>
      <c r="B1815" s="1274" t="s">
        <v>144</v>
      </c>
      <c r="C1815" s="1274"/>
      <c r="D1815" s="1274" t="str">
        <f>(IF(details!K102="","",details!K102))</f>
        <v/>
      </c>
      <c r="E1815" s="1274"/>
      <c r="F1815" s="1274"/>
      <c r="G1815" s="1274"/>
      <c r="H1815" s="1274"/>
      <c r="I1815" s="1275"/>
    </row>
    <row r="1816" spans="1:9" ht="19.25" customHeight="1">
      <c r="A1816" s="1280"/>
      <c r="B1816" s="1274" t="s">
        <v>145</v>
      </c>
      <c r="C1816" s="1274"/>
      <c r="D1816" s="1274" t="str">
        <f>IF(details!L102="","",details!L102)</f>
        <v/>
      </c>
      <c r="E1816" s="1274"/>
      <c r="F1816" s="1274"/>
      <c r="G1816" s="1274"/>
      <c r="H1816" s="1274"/>
      <c r="I1816" s="1275"/>
    </row>
    <row r="1817" spans="1:9" ht="19.25" customHeight="1">
      <c r="A1817" s="1280"/>
      <c r="B1817" s="1274" t="s">
        <v>146</v>
      </c>
      <c r="C1817" s="1274"/>
      <c r="D1817" s="1278" t="str">
        <f>IF(details!H102="","",details!H102)</f>
        <v/>
      </c>
      <c r="E1817" s="1278"/>
      <c r="F1817" s="1278"/>
      <c r="G1817" s="1278"/>
      <c r="H1817" s="1278"/>
      <c r="I1817" s="1279"/>
    </row>
    <row r="1818" spans="1:9" ht="19.25" customHeight="1">
      <c r="A1818" s="1280"/>
      <c r="B1818" s="1274" t="s">
        <v>147</v>
      </c>
      <c r="C1818" s="1274"/>
      <c r="D1818" s="1274" t="str">
        <f>IF('statement of marks'!I102="","",'statement of marks'!I102)</f>
        <v/>
      </c>
      <c r="E1818" s="1274"/>
      <c r="F1818" s="1274"/>
      <c r="G1818" s="1274"/>
      <c r="H1818" s="1274"/>
      <c r="I1818" s="1275"/>
    </row>
    <row r="1819" spans="1:9" ht="19.25" customHeight="1">
      <c r="A1819" s="1280"/>
      <c r="B1819" s="1274" t="s">
        <v>103</v>
      </c>
      <c r="C1819" s="1274"/>
      <c r="D1819" s="1274" t="str">
        <f>IF(details!M102="","",details!M102)</f>
        <v/>
      </c>
      <c r="E1819" s="1274"/>
      <c r="F1819" s="1274"/>
      <c r="G1819" s="1274"/>
      <c r="H1819" s="1274"/>
      <c r="I1819" s="1275"/>
    </row>
    <row r="1820" spans="1:9" ht="19.25" customHeight="1">
      <c r="A1820" s="1280"/>
      <c r="B1820" s="1273"/>
      <c r="C1820" s="1273"/>
      <c r="D1820" s="63" t="s">
        <v>148</v>
      </c>
      <c r="E1820" s="73" t="str">
        <f>F1810</f>
        <v/>
      </c>
      <c r="F1820" s="1274" t="str">
        <f>IF('statement of marks'!$C$3=8,"esa izkjafHkd f'k{kk ¼d{kk 8 rd½ iw.kZ dj yh gSA","")</f>
        <v/>
      </c>
      <c r="G1820" s="1274"/>
      <c r="H1820" s="1274"/>
      <c r="I1820" s="1275"/>
    </row>
    <row r="1821" spans="1:9" ht="19.25" customHeight="1">
      <c r="A1821" s="1280"/>
      <c r="B1821" s="72" t="s">
        <v>149</v>
      </c>
      <c r="C1821" s="71">
        <f>details!$O$4</f>
        <v>42460</v>
      </c>
      <c r="D1821" s="1277"/>
      <c r="E1821" s="1277"/>
      <c r="F1821" s="1271"/>
      <c r="G1821" s="1271"/>
      <c r="H1821" s="1271"/>
      <c r="I1821" s="1272"/>
    </row>
    <row r="1822" spans="1:9" ht="19.25" customHeight="1">
      <c r="A1822" s="1280"/>
      <c r="B1822" s="64"/>
      <c r="C1822" s="1276" t="s">
        <v>150</v>
      </c>
      <c r="D1822" s="1276"/>
      <c r="E1822" s="1276"/>
      <c r="F1822" s="63"/>
      <c r="G1822" s="1276" t="s">
        <v>152</v>
      </c>
      <c r="H1822" s="1276"/>
      <c r="I1822" s="1286"/>
    </row>
    <row r="1823" spans="1:9" ht="19.25" customHeight="1">
      <c r="A1823" s="1280"/>
      <c r="B1823" s="64"/>
      <c r="C1823" s="62" t="str">
        <f>IF(details!$K$3="B.E.O.","Cykd",IF(details!$K$3="D.E.O.","ftyk",""))</f>
        <v>ftyk</v>
      </c>
      <c r="D1823" s="63" t="s">
        <v>174</v>
      </c>
      <c r="E1823" s="72" t="str">
        <f>IF(details!$M$3="SECONDARY","ek/;fed",IF(details!$M$3="ELEMENTaRY","izkjfEHkd",""))</f>
        <v>ek/;fed</v>
      </c>
      <c r="F1823" s="62" t="s">
        <v>153</v>
      </c>
      <c r="G1823" s="1276" t="str">
        <f>details!$F$4</f>
        <v>Jh jk/ks';ke tk'kh</v>
      </c>
      <c r="H1823" s="1276"/>
      <c r="I1823" s="1286"/>
    </row>
    <row r="1824" spans="1:9" ht="19.25" customHeight="1" thickBot="1">
      <c r="A1824" s="1281"/>
      <c r="B1824" s="66"/>
      <c r="C1824" s="1292" t="s">
        <v>163</v>
      </c>
      <c r="D1824" s="1292"/>
      <c r="E1824" s="1292"/>
      <c r="F1824" s="69" t="s">
        <v>163</v>
      </c>
      <c r="G1824" s="1290"/>
      <c r="H1824" s="1290"/>
      <c r="I1824" s="1291"/>
    </row>
    <row r="1825" spans="1:9" ht="19.25" customHeight="1" thickTop="1">
      <c r="A1825" s="1282" t="s">
        <v>47</v>
      </c>
      <c r="B1825" s="1283"/>
      <c r="C1825" s="1283"/>
      <c r="D1825" s="1283"/>
      <c r="E1825" s="1283"/>
      <c r="F1825" s="1283"/>
      <c r="G1825" s="1283"/>
      <c r="H1825" s="1283"/>
      <c r="I1825" s="1284"/>
    </row>
    <row r="1826" spans="1:9" ht="19.25" customHeight="1">
      <c r="A1826" s="1285" t="str">
        <f>IF(details!$M$3="SECONDARY","¼ek/;fed f'k{kk½",IF(details!$M$3="ELEMENTaRY","¼izkjfEHkd f'k{kk½"))</f>
        <v>¼ek/;fed f'k{kk½</v>
      </c>
      <c r="B1826" s="1276"/>
      <c r="C1826" s="1276"/>
      <c r="D1826" s="1276"/>
      <c r="E1826" s="1276"/>
      <c r="F1826" s="1276"/>
      <c r="G1826" s="1276"/>
      <c r="H1826" s="1276"/>
      <c r="I1826" s="1286"/>
    </row>
    <row r="1827" spans="1:9" ht="19.25" customHeight="1">
      <c r="A1827" s="1287" t="s">
        <v>139</v>
      </c>
      <c r="B1827" s="1288"/>
      <c r="C1827" s="1288"/>
      <c r="D1827" s="1288"/>
      <c r="E1827" s="1288"/>
      <c r="F1827" s="1288"/>
      <c r="G1827" s="1288"/>
      <c r="H1827" s="1288"/>
      <c r="I1827" s="1289"/>
    </row>
    <row r="1828" spans="1:9" ht="19.25" customHeight="1">
      <c r="A1828" s="1285" t="s">
        <v>140</v>
      </c>
      <c r="B1828" s="1276"/>
      <c r="C1828" s="1276"/>
      <c r="D1828" s="1276"/>
      <c r="E1828" s="1276"/>
      <c r="F1828" s="1276"/>
      <c r="G1828" s="1276"/>
      <c r="H1828" s="1276"/>
      <c r="I1828" s="1286"/>
    </row>
    <row r="1829" spans="1:9" ht="19.25" customHeight="1">
      <c r="A1829" s="68"/>
      <c r="B1829" s="1276"/>
      <c r="C1829" s="1276"/>
      <c r="D1829" s="1276"/>
      <c r="E1829" s="62" t="s">
        <v>162</v>
      </c>
      <c r="F1829" s="75" t="str">
        <f>IF(AND('statement of marks'!$C$3=8,'statement of marks'!HD7="mRrh.kZ"),'statement of marks'!$H$3,"")</f>
        <v/>
      </c>
      <c r="G1829" s="1276"/>
      <c r="H1829" s="1276"/>
      <c r="I1829" s="1286"/>
    </row>
    <row r="1830" spans="1:9" ht="19.25" customHeight="1">
      <c r="A1830" s="1280"/>
      <c r="B1830" s="72" t="s">
        <v>154</v>
      </c>
      <c r="C1830" s="72" t="s">
        <v>141</v>
      </c>
      <c r="D1830" s="1274" t="s">
        <v>158</v>
      </c>
      <c r="E1830" s="1274"/>
      <c r="F1830" s="1274"/>
      <c r="G1830" s="234" t="s">
        <v>175</v>
      </c>
      <c r="H1830" s="234" t="s">
        <v>159</v>
      </c>
      <c r="I1830" s="237" t="str">
        <f>'statement of marks'!$J$3</f>
        <v xml:space="preserve">fo|ky; dk Mk;l dksM+ </v>
      </c>
    </row>
    <row r="1831" spans="1:9" ht="19.25" customHeight="1">
      <c r="A1831" s="1280"/>
      <c r="B1831" s="63" t="str">
        <f>details!$I$3</f>
        <v>fpRrkSM+x&lt;+</v>
      </c>
      <c r="C1831" s="63" t="str">
        <f>details!$F$3</f>
        <v>fuEckgsM+k</v>
      </c>
      <c r="D1831" s="1274" t="str">
        <f>details!$A$1</f>
        <v>jk- ck- ek/;fed fo|ky; uohu] fuEckgsM+k</v>
      </c>
      <c r="E1831" s="1274"/>
      <c r="F1831" s="1274"/>
      <c r="G1831" s="73" t="str">
        <f>IF(details!F103="","",details!F103)</f>
        <v/>
      </c>
      <c r="H1831" s="73" t="str">
        <f>IF(details!D103="","",details!D103)</f>
        <v/>
      </c>
      <c r="I1831" s="74" t="str">
        <f>details!$K$1</f>
        <v xml:space="preserve">08291009401   </v>
      </c>
    </row>
    <row r="1832" spans="1:9" ht="19.25" customHeight="1">
      <c r="A1832" s="1280"/>
      <c r="B1832" s="1274" t="s">
        <v>142</v>
      </c>
      <c r="C1832" s="1274"/>
      <c r="D1832" s="1274"/>
      <c r="E1832" s="1274"/>
      <c r="F1832" s="1274"/>
      <c r="G1832" s="1274"/>
      <c r="H1832" s="1274"/>
      <c r="I1832" s="1275"/>
    </row>
    <row r="1833" spans="1:9" ht="19.25" customHeight="1">
      <c r="A1833" s="1280"/>
      <c r="B1833" s="1274" t="s">
        <v>143</v>
      </c>
      <c r="C1833" s="1274"/>
      <c r="D1833" s="1274" t="str">
        <f>IF(details!J103="","",details!J103)</f>
        <v/>
      </c>
      <c r="E1833" s="1274"/>
      <c r="F1833" s="1274"/>
      <c r="G1833" s="1274"/>
      <c r="H1833" s="1274"/>
      <c r="I1833" s="1275"/>
    </row>
    <row r="1834" spans="1:9" ht="19.25" customHeight="1">
      <c r="A1834" s="1280"/>
      <c r="B1834" s="1274" t="s">
        <v>144</v>
      </c>
      <c r="C1834" s="1274"/>
      <c r="D1834" s="1274" t="str">
        <f>(IF(details!K103="","",details!K103))</f>
        <v/>
      </c>
      <c r="E1834" s="1274"/>
      <c r="F1834" s="1274"/>
      <c r="G1834" s="1274"/>
      <c r="H1834" s="1274"/>
      <c r="I1834" s="1275"/>
    </row>
    <row r="1835" spans="1:9" ht="19.25" customHeight="1">
      <c r="A1835" s="1280"/>
      <c r="B1835" s="1274" t="s">
        <v>145</v>
      </c>
      <c r="C1835" s="1274"/>
      <c r="D1835" s="1274" t="str">
        <f>IF(details!L103="","",details!L103)</f>
        <v/>
      </c>
      <c r="E1835" s="1274"/>
      <c r="F1835" s="1274"/>
      <c r="G1835" s="1274"/>
      <c r="H1835" s="1274"/>
      <c r="I1835" s="1275"/>
    </row>
    <row r="1836" spans="1:9" ht="19.25" customHeight="1">
      <c r="A1836" s="1280"/>
      <c r="B1836" s="1274" t="s">
        <v>146</v>
      </c>
      <c r="C1836" s="1274"/>
      <c r="D1836" s="1278" t="str">
        <f>IF(details!H103="","",details!H103)</f>
        <v/>
      </c>
      <c r="E1836" s="1278"/>
      <c r="F1836" s="1278"/>
      <c r="G1836" s="1278"/>
      <c r="H1836" s="1278"/>
      <c r="I1836" s="1279"/>
    </row>
    <row r="1837" spans="1:9" ht="19.25" customHeight="1">
      <c r="A1837" s="1280"/>
      <c r="B1837" s="1274" t="s">
        <v>147</v>
      </c>
      <c r="C1837" s="1274"/>
      <c r="D1837" s="1274" t="str">
        <f>IF('statement of marks'!I103="","",'statement of marks'!I103)</f>
        <v/>
      </c>
      <c r="E1837" s="1274"/>
      <c r="F1837" s="1274"/>
      <c r="G1837" s="1274"/>
      <c r="H1837" s="1274"/>
      <c r="I1837" s="1275"/>
    </row>
    <row r="1838" spans="1:9" ht="19.25" customHeight="1">
      <c r="A1838" s="1280"/>
      <c r="B1838" s="1274" t="s">
        <v>103</v>
      </c>
      <c r="C1838" s="1274"/>
      <c r="D1838" s="1274" t="str">
        <f>IF(details!M103="","",details!M103)</f>
        <v/>
      </c>
      <c r="E1838" s="1274"/>
      <c r="F1838" s="1274"/>
      <c r="G1838" s="1274"/>
      <c r="H1838" s="1274"/>
      <c r="I1838" s="1275"/>
    </row>
    <row r="1839" spans="1:9" ht="19.25" customHeight="1">
      <c r="A1839" s="1280"/>
      <c r="B1839" s="1273"/>
      <c r="C1839" s="1273"/>
      <c r="D1839" s="63" t="s">
        <v>148</v>
      </c>
      <c r="E1839" s="73" t="str">
        <f>F1829</f>
        <v/>
      </c>
      <c r="F1839" s="1274" t="str">
        <f>IF('statement of marks'!$C$3=8,"esa izkjafHkd f'k{kk ¼d{kk 8 rd½ iw.kZ dj yh gSA","")</f>
        <v/>
      </c>
      <c r="G1839" s="1274"/>
      <c r="H1839" s="1274"/>
      <c r="I1839" s="1275"/>
    </row>
    <row r="1840" spans="1:9" ht="19.25" customHeight="1">
      <c r="A1840" s="1280"/>
      <c r="B1840" s="72" t="s">
        <v>149</v>
      </c>
      <c r="C1840" s="71">
        <f>details!$O$4</f>
        <v>42460</v>
      </c>
      <c r="D1840" s="1277"/>
      <c r="E1840" s="1277"/>
      <c r="F1840" s="1271"/>
      <c r="G1840" s="1271"/>
      <c r="H1840" s="1271"/>
      <c r="I1840" s="1272"/>
    </row>
    <row r="1841" spans="1:9" ht="19.25" customHeight="1">
      <c r="A1841" s="1280"/>
      <c r="B1841" s="64"/>
      <c r="C1841" s="1276" t="s">
        <v>150</v>
      </c>
      <c r="D1841" s="1276"/>
      <c r="E1841" s="1276"/>
      <c r="F1841" s="63"/>
      <c r="G1841" s="1276" t="s">
        <v>152</v>
      </c>
      <c r="H1841" s="1276"/>
      <c r="I1841" s="1286"/>
    </row>
    <row r="1842" spans="1:9" ht="19.25" customHeight="1">
      <c r="A1842" s="1280"/>
      <c r="B1842" s="64"/>
      <c r="C1842" s="62" t="str">
        <f>IF(details!$K$3="B.E.O.","Cykd",IF(details!$K$3="D.E.O.","ftyk",""))</f>
        <v>ftyk</v>
      </c>
      <c r="D1842" s="63" t="s">
        <v>174</v>
      </c>
      <c r="E1842" s="72" t="str">
        <f>IF(details!$M$3="SECONDARY","ek/;fed",IF(details!$M$3="ELEMENTaRY","izkjfEHkd",""))</f>
        <v>ek/;fed</v>
      </c>
      <c r="F1842" s="62" t="s">
        <v>153</v>
      </c>
      <c r="G1842" s="1276" t="str">
        <f>details!$F$4</f>
        <v>Jh jk/ks';ke tk'kh</v>
      </c>
      <c r="H1842" s="1276"/>
      <c r="I1842" s="1286"/>
    </row>
    <row r="1843" spans="1:9" ht="19.25" customHeight="1" thickBot="1">
      <c r="A1843" s="1281"/>
      <c r="B1843" s="66"/>
      <c r="C1843" s="1292" t="s">
        <v>163</v>
      </c>
      <c r="D1843" s="1292"/>
      <c r="E1843" s="1292"/>
      <c r="F1843" s="69" t="s">
        <v>163</v>
      </c>
      <c r="G1843" s="1290"/>
      <c r="H1843" s="1290"/>
      <c r="I1843" s="1291"/>
    </row>
    <row r="1844" spans="1:9" ht="19.25" customHeight="1" thickTop="1">
      <c r="A1844" s="1282" t="s">
        <v>47</v>
      </c>
      <c r="B1844" s="1283"/>
      <c r="C1844" s="1283"/>
      <c r="D1844" s="1283"/>
      <c r="E1844" s="1283"/>
      <c r="F1844" s="1283"/>
      <c r="G1844" s="1283"/>
      <c r="H1844" s="1283"/>
      <c r="I1844" s="1284"/>
    </row>
    <row r="1845" spans="1:9" ht="19.25" customHeight="1">
      <c r="A1845" s="1285" t="str">
        <f>IF(details!$M$3="SECONDARY","¼ek/;fed f'k{kk½",IF(details!$M$3="ELEMENTaRY","¼izkjfEHkd f'k{kk½"))</f>
        <v>¼ek/;fed f'k{kk½</v>
      </c>
      <c r="B1845" s="1276"/>
      <c r="C1845" s="1276"/>
      <c r="D1845" s="1276"/>
      <c r="E1845" s="1276"/>
      <c r="F1845" s="1276"/>
      <c r="G1845" s="1276"/>
      <c r="H1845" s="1276"/>
      <c r="I1845" s="1286"/>
    </row>
    <row r="1846" spans="1:9" ht="19.25" customHeight="1">
      <c r="A1846" s="1287" t="s">
        <v>139</v>
      </c>
      <c r="B1846" s="1288"/>
      <c r="C1846" s="1288"/>
      <c r="D1846" s="1288"/>
      <c r="E1846" s="1288"/>
      <c r="F1846" s="1288"/>
      <c r="G1846" s="1288"/>
      <c r="H1846" s="1288"/>
      <c r="I1846" s="1289"/>
    </row>
    <row r="1847" spans="1:9" ht="19.25" customHeight="1">
      <c r="A1847" s="1285" t="s">
        <v>140</v>
      </c>
      <c r="B1847" s="1276"/>
      <c r="C1847" s="1276"/>
      <c r="D1847" s="1276"/>
      <c r="E1847" s="1276"/>
      <c r="F1847" s="1276"/>
      <c r="G1847" s="1276"/>
      <c r="H1847" s="1276"/>
      <c r="I1847" s="1286"/>
    </row>
    <row r="1848" spans="1:9" ht="19.25" customHeight="1">
      <c r="A1848" s="68"/>
      <c r="B1848" s="1276"/>
      <c r="C1848" s="1276"/>
      <c r="D1848" s="1276"/>
      <c r="E1848" s="62" t="s">
        <v>162</v>
      </c>
      <c r="F1848" s="75" t="str">
        <f>IF(AND('statement of marks'!$C$3=8,'statement of marks'!HD7="mRrh.kZ"),'statement of marks'!$H$3,"")</f>
        <v/>
      </c>
      <c r="G1848" s="1276"/>
      <c r="H1848" s="1276"/>
      <c r="I1848" s="1286"/>
    </row>
    <row r="1849" spans="1:9" ht="19.25" customHeight="1">
      <c r="A1849" s="1280"/>
      <c r="B1849" s="72" t="s">
        <v>154</v>
      </c>
      <c r="C1849" s="72" t="s">
        <v>141</v>
      </c>
      <c r="D1849" s="1274" t="s">
        <v>158</v>
      </c>
      <c r="E1849" s="1274"/>
      <c r="F1849" s="1274"/>
      <c r="G1849" s="234" t="s">
        <v>175</v>
      </c>
      <c r="H1849" s="234" t="s">
        <v>159</v>
      </c>
      <c r="I1849" s="237" t="str">
        <f>'statement of marks'!$J$3</f>
        <v xml:space="preserve">fo|ky; dk Mk;l dksM+ </v>
      </c>
    </row>
    <row r="1850" spans="1:9" ht="19.25" customHeight="1">
      <c r="A1850" s="1280"/>
      <c r="B1850" s="63" t="str">
        <f>details!$I$3</f>
        <v>fpRrkSM+x&lt;+</v>
      </c>
      <c r="C1850" s="63" t="str">
        <f>details!$F$3</f>
        <v>fuEckgsM+k</v>
      </c>
      <c r="D1850" s="1274" t="str">
        <f>details!$A$1</f>
        <v>jk- ck- ek/;fed fo|ky; uohu] fuEckgsM+k</v>
      </c>
      <c r="E1850" s="1274"/>
      <c r="F1850" s="1274"/>
      <c r="G1850" s="73" t="str">
        <f>IF(details!F104="","",details!F104)</f>
        <v/>
      </c>
      <c r="H1850" s="73" t="str">
        <f>IF(details!D104="","",details!D104)</f>
        <v/>
      </c>
      <c r="I1850" s="74" t="str">
        <f>details!$K$1</f>
        <v xml:space="preserve">08291009401   </v>
      </c>
    </row>
    <row r="1851" spans="1:9" ht="19.25" customHeight="1">
      <c r="A1851" s="1280"/>
      <c r="B1851" s="1274" t="s">
        <v>142</v>
      </c>
      <c r="C1851" s="1274"/>
      <c r="D1851" s="1274"/>
      <c r="E1851" s="1274"/>
      <c r="F1851" s="1274"/>
      <c r="G1851" s="1274"/>
      <c r="H1851" s="1274"/>
      <c r="I1851" s="1275"/>
    </row>
    <row r="1852" spans="1:9" ht="19.25" customHeight="1">
      <c r="A1852" s="1280"/>
      <c r="B1852" s="1274" t="s">
        <v>143</v>
      </c>
      <c r="C1852" s="1274"/>
      <c r="D1852" s="1274" t="str">
        <f>IF(details!J104="","",details!J104)</f>
        <v/>
      </c>
      <c r="E1852" s="1274"/>
      <c r="F1852" s="1274"/>
      <c r="G1852" s="1274"/>
      <c r="H1852" s="1274"/>
      <c r="I1852" s="1275"/>
    </row>
    <row r="1853" spans="1:9" ht="19.25" customHeight="1">
      <c r="A1853" s="1280"/>
      <c r="B1853" s="1274" t="s">
        <v>144</v>
      </c>
      <c r="C1853" s="1274"/>
      <c r="D1853" s="1274" t="str">
        <f>(IF(details!K104="","",details!K104))</f>
        <v/>
      </c>
      <c r="E1853" s="1274"/>
      <c r="F1853" s="1274"/>
      <c r="G1853" s="1274"/>
      <c r="H1853" s="1274"/>
      <c r="I1853" s="1275"/>
    </row>
    <row r="1854" spans="1:9" ht="19.25" customHeight="1">
      <c r="A1854" s="1280"/>
      <c r="B1854" s="1274" t="s">
        <v>145</v>
      </c>
      <c r="C1854" s="1274"/>
      <c r="D1854" s="1274" t="str">
        <f>IF(details!L104="","",details!L104)</f>
        <v/>
      </c>
      <c r="E1854" s="1274"/>
      <c r="F1854" s="1274"/>
      <c r="G1854" s="1274"/>
      <c r="H1854" s="1274"/>
      <c r="I1854" s="1275"/>
    </row>
    <row r="1855" spans="1:9" ht="19.25" customHeight="1">
      <c r="A1855" s="1280"/>
      <c r="B1855" s="1274" t="s">
        <v>146</v>
      </c>
      <c r="C1855" s="1274"/>
      <c r="D1855" s="1278" t="str">
        <f>IF(details!H104="","",details!H104)</f>
        <v/>
      </c>
      <c r="E1855" s="1278"/>
      <c r="F1855" s="1278"/>
      <c r="G1855" s="1278"/>
      <c r="H1855" s="1278"/>
      <c r="I1855" s="1279"/>
    </row>
    <row r="1856" spans="1:9" ht="19.25" customHeight="1">
      <c r="A1856" s="1280"/>
      <c r="B1856" s="1274" t="s">
        <v>147</v>
      </c>
      <c r="C1856" s="1274"/>
      <c r="D1856" s="1274" t="str">
        <f>IF('statement of marks'!I104="","",'statement of marks'!I104)</f>
        <v/>
      </c>
      <c r="E1856" s="1274"/>
      <c r="F1856" s="1274"/>
      <c r="G1856" s="1274"/>
      <c r="H1856" s="1274"/>
      <c r="I1856" s="1275"/>
    </row>
    <row r="1857" spans="1:9" ht="19.25" customHeight="1">
      <c r="A1857" s="1280"/>
      <c r="B1857" s="1274" t="s">
        <v>103</v>
      </c>
      <c r="C1857" s="1274"/>
      <c r="D1857" s="1274" t="str">
        <f>IF(details!M104="","",details!M104)</f>
        <v/>
      </c>
      <c r="E1857" s="1274"/>
      <c r="F1857" s="1274"/>
      <c r="G1857" s="1274"/>
      <c r="H1857" s="1274"/>
      <c r="I1857" s="1275"/>
    </row>
    <row r="1858" spans="1:9" ht="19.25" customHeight="1">
      <c r="A1858" s="1280"/>
      <c r="B1858" s="1273"/>
      <c r="C1858" s="1273"/>
      <c r="D1858" s="63" t="s">
        <v>148</v>
      </c>
      <c r="E1858" s="73" t="str">
        <f>F1848</f>
        <v/>
      </c>
      <c r="F1858" s="1274" t="str">
        <f>IF('statement of marks'!$C$3=8,"esa izkjafHkd f'k{kk ¼d{kk 8 rd½ iw.kZ dj yh gSA","")</f>
        <v/>
      </c>
      <c r="G1858" s="1274"/>
      <c r="H1858" s="1274"/>
      <c r="I1858" s="1275"/>
    </row>
    <row r="1859" spans="1:9" ht="19.25" customHeight="1">
      <c r="A1859" s="1280"/>
      <c r="B1859" s="72" t="s">
        <v>149</v>
      </c>
      <c r="C1859" s="71">
        <f>details!$O$4</f>
        <v>42460</v>
      </c>
      <c r="D1859" s="1277"/>
      <c r="E1859" s="1277"/>
      <c r="F1859" s="1271"/>
      <c r="G1859" s="1271"/>
      <c r="H1859" s="1271"/>
      <c r="I1859" s="1272"/>
    </row>
    <row r="1860" spans="1:9" ht="19.25" customHeight="1">
      <c r="A1860" s="1280"/>
      <c r="B1860" s="64"/>
      <c r="C1860" s="1276" t="s">
        <v>150</v>
      </c>
      <c r="D1860" s="1276"/>
      <c r="E1860" s="1276"/>
      <c r="F1860" s="63"/>
      <c r="G1860" s="1276" t="s">
        <v>152</v>
      </c>
      <c r="H1860" s="1276"/>
      <c r="I1860" s="1286"/>
    </row>
    <row r="1861" spans="1:9" ht="19.25" customHeight="1">
      <c r="A1861" s="1280"/>
      <c r="B1861" s="64"/>
      <c r="C1861" s="62" t="str">
        <f>IF(details!$K$3="B.E.O.","Cykd",IF(details!$K$3="D.E.O.","ftyk",""))</f>
        <v>ftyk</v>
      </c>
      <c r="D1861" s="63" t="s">
        <v>174</v>
      </c>
      <c r="E1861" s="72" t="str">
        <f>IF(details!$M$3="SECONDARY","ek/;fed",IF(details!$M$3="ELEMENTaRY","izkjfEHkd",""))</f>
        <v>ek/;fed</v>
      </c>
      <c r="F1861" s="62" t="s">
        <v>153</v>
      </c>
      <c r="G1861" s="1276" t="str">
        <f>details!$F$4</f>
        <v>Jh jk/ks';ke tk'kh</v>
      </c>
      <c r="H1861" s="1276"/>
      <c r="I1861" s="1286"/>
    </row>
    <row r="1862" spans="1:9" ht="19.25" customHeight="1" thickBot="1">
      <c r="A1862" s="1281"/>
      <c r="B1862" s="66"/>
      <c r="C1862" s="1292" t="s">
        <v>163</v>
      </c>
      <c r="D1862" s="1292"/>
      <c r="E1862" s="1292"/>
      <c r="F1862" s="69" t="s">
        <v>163</v>
      </c>
      <c r="G1862" s="1290"/>
      <c r="H1862" s="1290"/>
      <c r="I1862" s="1291"/>
    </row>
    <row r="1863" spans="1:9" ht="19.25" customHeight="1" thickTop="1">
      <c r="A1863" s="1282" t="s">
        <v>47</v>
      </c>
      <c r="B1863" s="1283"/>
      <c r="C1863" s="1283"/>
      <c r="D1863" s="1283"/>
      <c r="E1863" s="1283"/>
      <c r="F1863" s="1283"/>
      <c r="G1863" s="1283"/>
      <c r="H1863" s="1283"/>
      <c r="I1863" s="1284"/>
    </row>
    <row r="1864" spans="1:9" ht="19.25" customHeight="1">
      <c r="A1864" s="1285" t="str">
        <f>IF(details!$M$3="SECONDARY","¼ek/;fed f'k{kk½",IF(details!$M$3="ELEMENTaRY","¼izkjfEHkd f'k{kk½"))</f>
        <v>¼ek/;fed f'k{kk½</v>
      </c>
      <c r="B1864" s="1276"/>
      <c r="C1864" s="1276"/>
      <c r="D1864" s="1276"/>
      <c r="E1864" s="1276"/>
      <c r="F1864" s="1276"/>
      <c r="G1864" s="1276"/>
      <c r="H1864" s="1276"/>
      <c r="I1864" s="1286"/>
    </row>
    <row r="1865" spans="1:9" ht="19.25" customHeight="1">
      <c r="A1865" s="1287" t="s">
        <v>139</v>
      </c>
      <c r="B1865" s="1288"/>
      <c r="C1865" s="1288"/>
      <c r="D1865" s="1288"/>
      <c r="E1865" s="1288"/>
      <c r="F1865" s="1288"/>
      <c r="G1865" s="1288"/>
      <c r="H1865" s="1288"/>
      <c r="I1865" s="1289"/>
    </row>
    <row r="1866" spans="1:9" ht="19.25" customHeight="1">
      <c r="A1866" s="1285" t="s">
        <v>140</v>
      </c>
      <c r="B1866" s="1276"/>
      <c r="C1866" s="1276"/>
      <c r="D1866" s="1276"/>
      <c r="E1866" s="1276"/>
      <c r="F1866" s="1276"/>
      <c r="G1866" s="1276"/>
      <c r="H1866" s="1276"/>
      <c r="I1866" s="1286"/>
    </row>
    <row r="1867" spans="1:9" ht="19.25" customHeight="1">
      <c r="A1867" s="68"/>
      <c r="B1867" s="1276"/>
      <c r="C1867" s="1276"/>
      <c r="D1867" s="1276"/>
      <c r="E1867" s="62" t="s">
        <v>162</v>
      </c>
      <c r="F1867" s="75" t="str">
        <f>IF(AND('statement of marks'!$C$3=8,'statement of marks'!HD7="mRrh.kZ"),'statement of marks'!$H$3,"")</f>
        <v/>
      </c>
      <c r="G1867" s="1276"/>
      <c r="H1867" s="1276"/>
      <c r="I1867" s="1286"/>
    </row>
    <row r="1868" spans="1:9" ht="19.25" customHeight="1">
      <c r="A1868" s="1280"/>
      <c r="B1868" s="72" t="s">
        <v>154</v>
      </c>
      <c r="C1868" s="72" t="s">
        <v>141</v>
      </c>
      <c r="D1868" s="1274" t="s">
        <v>158</v>
      </c>
      <c r="E1868" s="1274"/>
      <c r="F1868" s="1274"/>
      <c r="G1868" s="234" t="s">
        <v>175</v>
      </c>
      <c r="H1868" s="234" t="s">
        <v>159</v>
      </c>
      <c r="I1868" s="237" t="str">
        <f>'statement of marks'!$J$3</f>
        <v xml:space="preserve">fo|ky; dk Mk;l dksM+ </v>
      </c>
    </row>
    <row r="1869" spans="1:9" ht="19.25" customHeight="1">
      <c r="A1869" s="1280"/>
      <c r="B1869" s="63" t="str">
        <f>details!$I$3</f>
        <v>fpRrkSM+x&lt;+</v>
      </c>
      <c r="C1869" s="63" t="str">
        <f>details!$F$3</f>
        <v>fuEckgsM+k</v>
      </c>
      <c r="D1869" s="1274" t="str">
        <f>details!$A$1</f>
        <v>jk- ck- ek/;fed fo|ky; uohu] fuEckgsM+k</v>
      </c>
      <c r="E1869" s="1274"/>
      <c r="F1869" s="1274"/>
      <c r="G1869" s="73" t="str">
        <f>IF(details!F105="","",details!F105)</f>
        <v/>
      </c>
      <c r="H1869" s="73" t="str">
        <f>IF(details!D105="","",details!D105)</f>
        <v/>
      </c>
      <c r="I1869" s="74" t="str">
        <f>details!$K$1</f>
        <v xml:space="preserve">08291009401   </v>
      </c>
    </row>
    <row r="1870" spans="1:9" ht="19.25" customHeight="1">
      <c r="A1870" s="1280"/>
      <c r="B1870" s="1274" t="s">
        <v>142</v>
      </c>
      <c r="C1870" s="1274"/>
      <c r="D1870" s="1274"/>
      <c r="E1870" s="1274"/>
      <c r="F1870" s="1274"/>
      <c r="G1870" s="1274"/>
      <c r="H1870" s="1274"/>
      <c r="I1870" s="1275"/>
    </row>
    <row r="1871" spans="1:9" ht="19.25" customHeight="1">
      <c r="A1871" s="1280"/>
      <c r="B1871" s="1274" t="s">
        <v>143</v>
      </c>
      <c r="C1871" s="1274"/>
      <c r="D1871" s="1274" t="str">
        <f>IF(details!J105="","",details!J105)</f>
        <v/>
      </c>
      <c r="E1871" s="1274"/>
      <c r="F1871" s="1274"/>
      <c r="G1871" s="1274"/>
      <c r="H1871" s="1274"/>
      <c r="I1871" s="1275"/>
    </row>
    <row r="1872" spans="1:9" ht="19.25" customHeight="1">
      <c r="A1872" s="1280"/>
      <c r="B1872" s="1274" t="s">
        <v>144</v>
      </c>
      <c r="C1872" s="1274"/>
      <c r="D1872" s="1274" t="str">
        <f>(IF(details!K105="","",details!K105))</f>
        <v/>
      </c>
      <c r="E1872" s="1274"/>
      <c r="F1872" s="1274"/>
      <c r="G1872" s="1274"/>
      <c r="H1872" s="1274"/>
      <c r="I1872" s="1275"/>
    </row>
    <row r="1873" spans="1:9" ht="19.25" customHeight="1">
      <c r="A1873" s="1280"/>
      <c r="B1873" s="1274" t="s">
        <v>145</v>
      </c>
      <c r="C1873" s="1274"/>
      <c r="D1873" s="1274" t="str">
        <f>IF(details!L105="","",details!L105)</f>
        <v/>
      </c>
      <c r="E1873" s="1274"/>
      <c r="F1873" s="1274"/>
      <c r="G1873" s="1274"/>
      <c r="H1873" s="1274"/>
      <c r="I1873" s="1275"/>
    </row>
    <row r="1874" spans="1:9" ht="19.25" customHeight="1">
      <c r="A1874" s="1280"/>
      <c r="B1874" s="1274" t="s">
        <v>146</v>
      </c>
      <c r="C1874" s="1274"/>
      <c r="D1874" s="1278" t="str">
        <f>IF(details!H105="","",details!H105)</f>
        <v/>
      </c>
      <c r="E1874" s="1278"/>
      <c r="F1874" s="1278"/>
      <c r="G1874" s="1278"/>
      <c r="H1874" s="1278"/>
      <c r="I1874" s="1279"/>
    </row>
    <row r="1875" spans="1:9" ht="19.25" customHeight="1">
      <c r="A1875" s="1280"/>
      <c r="B1875" s="1274" t="s">
        <v>147</v>
      </c>
      <c r="C1875" s="1274"/>
      <c r="D1875" s="1274" t="str">
        <f>IF('statement of marks'!I105="","",'statement of marks'!I105)</f>
        <v/>
      </c>
      <c r="E1875" s="1274"/>
      <c r="F1875" s="1274"/>
      <c r="G1875" s="1274"/>
      <c r="H1875" s="1274"/>
      <c r="I1875" s="1275"/>
    </row>
    <row r="1876" spans="1:9" ht="19.25" customHeight="1">
      <c r="A1876" s="1280"/>
      <c r="B1876" s="1274" t="s">
        <v>103</v>
      </c>
      <c r="C1876" s="1274"/>
      <c r="D1876" s="1274" t="str">
        <f>IF(details!M105="","",details!M105)</f>
        <v/>
      </c>
      <c r="E1876" s="1274"/>
      <c r="F1876" s="1274"/>
      <c r="G1876" s="1274"/>
      <c r="H1876" s="1274"/>
      <c r="I1876" s="1275"/>
    </row>
    <row r="1877" spans="1:9" ht="19.25" customHeight="1">
      <c r="A1877" s="1280"/>
      <c r="B1877" s="1273"/>
      <c r="C1877" s="1273"/>
      <c r="D1877" s="63" t="s">
        <v>148</v>
      </c>
      <c r="E1877" s="73" t="str">
        <f>F1867</f>
        <v/>
      </c>
      <c r="F1877" s="1274" t="str">
        <f>IF('statement of marks'!$C$3=8,"esa izkjafHkd f'k{kk ¼d{kk 8 rd½ iw.kZ dj yh gSA","")</f>
        <v/>
      </c>
      <c r="G1877" s="1274"/>
      <c r="H1877" s="1274"/>
      <c r="I1877" s="1275"/>
    </row>
    <row r="1878" spans="1:9" ht="19.25" customHeight="1">
      <c r="A1878" s="1280"/>
      <c r="B1878" s="72" t="s">
        <v>149</v>
      </c>
      <c r="C1878" s="71">
        <f>details!$O$4</f>
        <v>42460</v>
      </c>
      <c r="D1878" s="1277"/>
      <c r="E1878" s="1277"/>
      <c r="F1878" s="1271"/>
      <c r="G1878" s="1271"/>
      <c r="H1878" s="1271"/>
      <c r="I1878" s="1272"/>
    </row>
    <row r="1879" spans="1:9" ht="19.25" customHeight="1">
      <c r="A1879" s="1280"/>
      <c r="B1879" s="64"/>
      <c r="C1879" s="1276" t="s">
        <v>150</v>
      </c>
      <c r="D1879" s="1276"/>
      <c r="E1879" s="1276"/>
      <c r="F1879" s="63"/>
      <c r="G1879" s="1276" t="s">
        <v>152</v>
      </c>
      <c r="H1879" s="1276"/>
      <c r="I1879" s="1286"/>
    </row>
    <row r="1880" spans="1:9" ht="19.25" customHeight="1">
      <c r="A1880" s="1280"/>
      <c r="B1880" s="64"/>
      <c r="C1880" s="62" t="str">
        <f>IF(details!$K$3="B.E.O.","Cykd",IF(details!$K$3="D.E.O.","ftyk",""))</f>
        <v>ftyk</v>
      </c>
      <c r="D1880" s="63" t="s">
        <v>174</v>
      </c>
      <c r="E1880" s="72" t="str">
        <f>IF(details!$M$3="SECONDARY","ek/;fed",IF(details!$M$3="ELEMENTaRY","izkjfEHkd",""))</f>
        <v>ek/;fed</v>
      </c>
      <c r="F1880" s="62" t="s">
        <v>153</v>
      </c>
      <c r="G1880" s="1276" t="str">
        <f>details!$F$4</f>
        <v>Jh jk/ks';ke tk'kh</v>
      </c>
      <c r="H1880" s="1276"/>
      <c r="I1880" s="1286"/>
    </row>
    <row r="1881" spans="1:9" ht="19.25" customHeight="1" thickBot="1">
      <c r="A1881" s="1281"/>
      <c r="B1881" s="66"/>
      <c r="C1881" s="1292" t="s">
        <v>163</v>
      </c>
      <c r="D1881" s="1292"/>
      <c r="E1881" s="1292"/>
      <c r="F1881" s="69" t="s">
        <v>163</v>
      </c>
      <c r="G1881" s="1290"/>
      <c r="H1881" s="1290"/>
      <c r="I1881" s="1291"/>
    </row>
    <row r="1882" spans="1:9" ht="19.25" customHeight="1" thickTop="1">
      <c r="A1882" s="1282" t="s">
        <v>47</v>
      </c>
      <c r="B1882" s="1283"/>
      <c r="C1882" s="1283"/>
      <c r="D1882" s="1283"/>
      <c r="E1882" s="1283"/>
      <c r="F1882" s="1283"/>
      <c r="G1882" s="1283"/>
      <c r="H1882" s="1283"/>
      <c r="I1882" s="1284"/>
    </row>
    <row r="1883" spans="1:9" ht="19.25" customHeight="1">
      <c r="A1883" s="1285" t="str">
        <f>IF(details!$M$3="SECONDARY","¼ek/;fed f'k{kk½",IF(details!$M$3="ELEMENTaRY","¼izkjfEHkd f'k{kk½"))</f>
        <v>¼ek/;fed f'k{kk½</v>
      </c>
      <c r="B1883" s="1276"/>
      <c r="C1883" s="1276"/>
      <c r="D1883" s="1276"/>
      <c r="E1883" s="1276"/>
      <c r="F1883" s="1276"/>
      <c r="G1883" s="1276"/>
      <c r="H1883" s="1276"/>
      <c r="I1883" s="1286"/>
    </row>
    <row r="1884" spans="1:9" ht="19.25" customHeight="1">
      <c r="A1884" s="1287" t="s">
        <v>139</v>
      </c>
      <c r="B1884" s="1288"/>
      <c r="C1884" s="1288"/>
      <c r="D1884" s="1288"/>
      <c r="E1884" s="1288"/>
      <c r="F1884" s="1288"/>
      <c r="G1884" s="1288"/>
      <c r="H1884" s="1288"/>
      <c r="I1884" s="1289"/>
    </row>
    <row r="1885" spans="1:9" ht="19.25" customHeight="1">
      <c r="A1885" s="1285" t="s">
        <v>140</v>
      </c>
      <c r="B1885" s="1276"/>
      <c r="C1885" s="1276"/>
      <c r="D1885" s="1276"/>
      <c r="E1885" s="1276"/>
      <c r="F1885" s="1276"/>
      <c r="G1885" s="1276"/>
      <c r="H1885" s="1276"/>
      <c r="I1885" s="1286"/>
    </row>
    <row r="1886" spans="1:9" ht="19.25" customHeight="1">
      <c r="A1886" s="68"/>
      <c r="B1886" s="1276"/>
      <c r="C1886" s="1276"/>
      <c r="D1886" s="1276"/>
      <c r="E1886" s="62" t="s">
        <v>162</v>
      </c>
      <c r="F1886" s="75" t="str">
        <f>IF(AND('statement of marks'!$C$3=8,'statement of marks'!HD7="mRrh.kZ"),'statement of marks'!$H$3,"")</f>
        <v/>
      </c>
      <c r="G1886" s="1276"/>
      <c r="H1886" s="1276"/>
      <c r="I1886" s="1286"/>
    </row>
    <row r="1887" spans="1:9" ht="19.25" customHeight="1">
      <c r="A1887" s="1280"/>
      <c r="B1887" s="72" t="s">
        <v>154</v>
      </c>
      <c r="C1887" s="72" t="s">
        <v>141</v>
      </c>
      <c r="D1887" s="1274" t="s">
        <v>158</v>
      </c>
      <c r="E1887" s="1274"/>
      <c r="F1887" s="1274"/>
      <c r="G1887" s="234" t="s">
        <v>175</v>
      </c>
      <c r="H1887" s="234" t="s">
        <v>159</v>
      </c>
      <c r="I1887" s="237" t="str">
        <f>'statement of marks'!$J$3</f>
        <v xml:space="preserve">fo|ky; dk Mk;l dksM+ </v>
      </c>
    </row>
    <row r="1888" spans="1:9" ht="19.25" customHeight="1">
      <c r="A1888" s="1280"/>
      <c r="B1888" s="63" t="str">
        <f>details!$I$3</f>
        <v>fpRrkSM+x&lt;+</v>
      </c>
      <c r="C1888" s="63" t="str">
        <f>details!$F$3</f>
        <v>fuEckgsM+k</v>
      </c>
      <c r="D1888" s="1274" t="str">
        <f>details!$A$1</f>
        <v>jk- ck- ek/;fed fo|ky; uohu] fuEckgsM+k</v>
      </c>
      <c r="E1888" s="1274"/>
      <c r="F1888" s="1274"/>
      <c r="G1888" s="73" t="str">
        <f>IF(details!F106="","",details!F106)</f>
        <v/>
      </c>
      <c r="H1888" s="73" t="str">
        <f>IF(details!D106="","",details!D106)</f>
        <v/>
      </c>
      <c r="I1888" s="74" t="str">
        <f>details!$K$1</f>
        <v xml:space="preserve">08291009401   </v>
      </c>
    </row>
    <row r="1889" spans="1:9" ht="19.25" customHeight="1">
      <c r="A1889" s="1280"/>
      <c r="B1889" s="1274" t="s">
        <v>142</v>
      </c>
      <c r="C1889" s="1274"/>
      <c r="D1889" s="1274"/>
      <c r="E1889" s="1274"/>
      <c r="F1889" s="1274"/>
      <c r="G1889" s="1274"/>
      <c r="H1889" s="1274"/>
      <c r="I1889" s="1275"/>
    </row>
    <row r="1890" spans="1:9" ht="19.25" customHeight="1">
      <c r="A1890" s="1280"/>
      <c r="B1890" s="1274" t="s">
        <v>143</v>
      </c>
      <c r="C1890" s="1274"/>
      <c r="D1890" s="1274" t="str">
        <f>IF(details!J106="","",details!J106)</f>
        <v/>
      </c>
      <c r="E1890" s="1274"/>
      <c r="F1890" s="1274"/>
      <c r="G1890" s="1274"/>
      <c r="H1890" s="1274"/>
      <c r="I1890" s="1275"/>
    </row>
    <row r="1891" spans="1:9" ht="19.25" customHeight="1">
      <c r="A1891" s="1280"/>
      <c r="B1891" s="1274" t="s">
        <v>144</v>
      </c>
      <c r="C1891" s="1274"/>
      <c r="D1891" s="1274" t="str">
        <f>(IF(details!K106="","",details!K106))</f>
        <v/>
      </c>
      <c r="E1891" s="1274"/>
      <c r="F1891" s="1274"/>
      <c r="G1891" s="1274"/>
      <c r="H1891" s="1274"/>
      <c r="I1891" s="1275"/>
    </row>
    <row r="1892" spans="1:9" ht="19.25" customHeight="1">
      <c r="A1892" s="1280"/>
      <c r="B1892" s="1274" t="s">
        <v>145</v>
      </c>
      <c r="C1892" s="1274"/>
      <c r="D1892" s="1274" t="str">
        <f>IF(details!L106="","",details!L106)</f>
        <v/>
      </c>
      <c r="E1892" s="1274"/>
      <c r="F1892" s="1274"/>
      <c r="G1892" s="1274"/>
      <c r="H1892" s="1274"/>
      <c r="I1892" s="1275"/>
    </row>
    <row r="1893" spans="1:9" ht="19.25" customHeight="1">
      <c r="A1893" s="1280"/>
      <c r="B1893" s="1274" t="s">
        <v>146</v>
      </c>
      <c r="C1893" s="1274"/>
      <c r="D1893" s="1278" t="str">
        <f>IF(details!H106="","",details!H106)</f>
        <v/>
      </c>
      <c r="E1893" s="1278"/>
      <c r="F1893" s="1278"/>
      <c r="G1893" s="1278"/>
      <c r="H1893" s="1278"/>
      <c r="I1893" s="1279"/>
    </row>
    <row r="1894" spans="1:9" ht="19.25" customHeight="1">
      <c r="A1894" s="1280"/>
      <c r="B1894" s="1274" t="s">
        <v>147</v>
      </c>
      <c r="C1894" s="1274"/>
      <c r="D1894" s="1274" t="str">
        <f>IF('statement of marks'!I106="","",'statement of marks'!I106)</f>
        <v/>
      </c>
      <c r="E1894" s="1274"/>
      <c r="F1894" s="1274"/>
      <c r="G1894" s="1274"/>
      <c r="H1894" s="1274"/>
      <c r="I1894" s="1275"/>
    </row>
    <row r="1895" spans="1:9" ht="19.25" customHeight="1">
      <c r="A1895" s="1280"/>
      <c r="B1895" s="1274" t="s">
        <v>103</v>
      </c>
      <c r="C1895" s="1274"/>
      <c r="D1895" s="1274" t="str">
        <f>IF(details!M106="","",details!M106)</f>
        <v/>
      </c>
      <c r="E1895" s="1274"/>
      <c r="F1895" s="1274"/>
      <c r="G1895" s="1274"/>
      <c r="H1895" s="1274"/>
      <c r="I1895" s="1275"/>
    </row>
    <row r="1896" spans="1:9" ht="19.25" customHeight="1">
      <c r="A1896" s="1280"/>
      <c r="B1896" s="1273"/>
      <c r="C1896" s="1273"/>
      <c r="D1896" s="63" t="s">
        <v>148</v>
      </c>
      <c r="E1896" s="73" t="str">
        <f>F1886</f>
        <v/>
      </c>
      <c r="F1896" s="1274" t="str">
        <f>IF('statement of marks'!$C$3=8,"esa izkjafHkd f'k{kk ¼d{kk 8 rd½ iw.kZ dj yh gSA","")</f>
        <v/>
      </c>
      <c r="G1896" s="1274"/>
      <c r="H1896" s="1274"/>
      <c r="I1896" s="1275"/>
    </row>
    <row r="1897" spans="1:9" ht="19.25" customHeight="1">
      <c r="A1897" s="1280"/>
      <c r="B1897" s="72" t="s">
        <v>149</v>
      </c>
      <c r="C1897" s="71">
        <f>details!$O$4</f>
        <v>42460</v>
      </c>
      <c r="D1897" s="1277"/>
      <c r="E1897" s="1277"/>
      <c r="F1897" s="1271"/>
      <c r="G1897" s="1271"/>
      <c r="H1897" s="1271"/>
      <c r="I1897" s="1272"/>
    </row>
    <row r="1898" spans="1:9" ht="19.25" customHeight="1">
      <c r="A1898" s="1280"/>
      <c r="B1898" s="64"/>
      <c r="C1898" s="1276" t="s">
        <v>150</v>
      </c>
      <c r="D1898" s="1276"/>
      <c r="E1898" s="1276"/>
      <c r="F1898" s="63"/>
      <c r="G1898" s="1276" t="s">
        <v>152</v>
      </c>
      <c r="H1898" s="1276"/>
      <c r="I1898" s="1286"/>
    </row>
    <row r="1899" spans="1:9" ht="19.25" customHeight="1">
      <c r="A1899" s="1280"/>
      <c r="B1899" s="64"/>
      <c r="C1899" s="62" t="str">
        <f>IF(details!$K$3="B.E.O.","Cykd",IF(details!$K$3="D.E.O.","ftyk",""))</f>
        <v>ftyk</v>
      </c>
      <c r="D1899" s="63" t="s">
        <v>174</v>
      </c>
      <c r="E1899" s="72" t="str">
        <f>IF(details!$M$3="SECONDARY","ek/;fed",IF(details!$M$3="ELEMENTaRY","izkjfEHkd",""))</f>
        <v>ek/;fed</v>
      </c>
      <c r="F1899" s="62" t="s">
        <v>153</v>
      </c>
      <c r="G1899" s="1276" t="str">
        <f>details!$F$4</f>
        <v>Jh jk/ks';ke tk'kh</v>
      </c>
      <c r="H1899" s="1276"/>
      <c r="I1899" s="1286"/>
    </row>
    <row r="1900" spans="1:9" ht="19.25" customHeight="1" thickBot="1">
      <c r="A1900" s="1281"/>
      <c r="B1900" s="66"/>
      <c r="C1900" s="1292" t="s">
        <v>163</v>
      </c>
      <c r="D1900" s="1292"/>
      <c r="E1900" s="1292"/>
      <c r="F1900" s="69" t="s">
        <v>163</v>
      </c>
      <c r="G1900" s="1290"/>
      <c r="H1900" s="1290"/>
      <c r="I1900" s="1291"/>
    </row>
    <row r="1901" spans="1:9" ht="19.25" customHeight="1" thickTop="1"/>
  </sheetData>
  <sheetProtection password="CC1C" sheet="1" objects="1" scenarios="1" formatCells="0" formatColumns="0" formatRows="0" insertColumns="0" sort="0"/>
  <mergeCells count="3100">
    <mergeCell ref="G1899:I1899"/>
    <mergeCell ref="C1900:E1900"/>
    <mergeCell ref="G1900:I1900"/>
    <mergeCell ref="B1896:C1896"/>
    <mergeCell ref="F1896:I1896"/>
    <mergeCell ref="D1897:E1897"/>
    <mergeCell ref="F1897:I1897"/>
    <mergeCell ref="C1898:E1898"/>
    <mergeCell ref="G1898:I1898"/>
    <mergeCell ref="A1887:A1900"/>
    <mergeCell ref="D1887:F1887"/>
    <mergeCell ref="D1888:F1888"/>
    <mergeCell ref="B1889:I1889"/>
    <mergeCell ref="B1890:C1890"/>
    <mergeCell ref="D1890:I1890"/>
    <mergeCell ref="B1891:C1891"/>
    <mergeCell ref="D1891:I1891"/>
    <mergeCell ref="B1892:C1892"/>
    <mergeCell ref="D1892:I1892"/>
    <mergeCell ref="B1893:C1893"/>
    <mergeCell ref="D1893:I1893"/>
    <mergeCell ref="B1894:C1894"/>
    <mergeCell ref="D1894:I1894"/>
    <mergeCell ref="B1895:C1895"/>
    <mergeCell ref="D1895:I1895"/>
    <mergeCell ref="A1883:I1883"/>
    <mergeCell ref="A1884:I1884"/>
    <mergeCell ref="A1885:I1885"/>
    <mergeCell ref="B1886:D1886"/>
    <mergeCell ref="G1886:I1886"/>
    <mergeCell ref="G1880:I1880"/>
    <mergeCell ref="C1881:E1881"/>
    <mergeCell ref="G1881:I1881"/>
    <mergeCell ref="A1882:I1882"/>
    <mergeCell ref="B1877:C1877"/>
    <mergeCell ref="F1877:I1877"/>
    <mergeCell ref="D1878:E1878"/>
    <mergeCell ref="F1878:I1878"/>
    <mergeCell ref="C1879:E1879"/>
    <mergeCell ref="G1879:I1879"/>
    <mergeCell ref="A1868:A1881"/>
    <mergeCell ref="D1868:F1868"/>
    <mergeCell ref="D1869:F1869"/>
    <mergeCell ref="B1870:I1870"/>
    <mergeCell ref="B1871:C1871"/>
    <mergeCell ref="D1871:I1871"/>
    <mergeCell ref="B1872:C1872"/>
    <mergeCell ref="D1872:I1872"/>
    <mergeCell ref="B1873:C1873"/>
    <mergeCell ref="D1873:I1873"/>
    <mergeCell ref="B1874:C1874"/>
    <mergeCell ref="D1874:I1874"/>
    <mergeCell ref="B1875:C1875"/>
    <mergeCell ref="D1875:I1875"/>
    <mergeCell ref="B1876:C1876"/>
    <mergeCell ref="D1876:I1876"/>
    <mergeCell ref="A1864:I1864"/>
    <mergeCell ref="A1865:I1865"/>
    <mergeCell ref="A1866:I1866"/>
    <mergeCell ref="B1867:D1867"/>
    <mergeCell ref="G1867:I1867"/>
    <mergeCell ref="G1861:I1861"/>
    <mergeCell ref="C1862:E1862"/>
    <mergeCell ref="G1862:I1862"/>
    <mergeCell ref="A1863:I1863"/>
    <mergeCell ref="B1858:C1858"/>
    <mergeCell ref="F1858:I1858"/>
    <mergeCell ref="D1859:E1859"/>
    <mergeCell ref="F1859:I1859"/>
    <mergeCell ref="C1860:E1860"/>
    <mergeCell ref="G1860:I1860"/>
    <mergeCell ref="A1849:A1862"/>
    <mergeCell ref="D1849:F1849"/>
    <mergeCell ref="D1850:F1850"/>
    <mergeCell ref="B1851:I1851"/>
    <mergeCell ref="B1852:C1852"/>
    <mergeCell ref="D1852:I1852"/>
    <mergeCell ref="B1853:C1853"/>
    <mergeCell ref="D1853:I1853"/>
    <mergeCell ref="B1854:C1854"/>
    <mergeCell ref="D1854:I1854"/>
    <mergeCell ref="B1855:C1855"/>
    <mergeCell ref="D1855:I1855"/>
    <mergeCell ref="B1856:C1856"/>
    <mergeCell ref="D1856:I1856"/>
    <mergeCell ref="B1857:C1857"/>
    <mergeCell ref="D1857:I1857"/>
    <mergeCell ref="A1845:I1845"/>
    <mergeCell ref="A1846:I1846"/>
    <mergeCell ref="A1847:I1847"/>
    <mergeCell ref="B1848:D1848"/>
    <mergeCell ref="G1848:I1848"/>
    <mergeCell ref="G1842:I1842"/>
    <mergeCell ref="C1843:E1843"/>
    <mergeCell ref="G1843:I1843"/>
    <mergeCell ref="A1844:I1844"/>
    <mergeCell ref="B1839:C1839"/>
    <mergeCell ref="F1839:I1839"/>
    <mergeCell ref="D1840:E1840"/>
    <mergeCell ref="F1840:I1840"/>
    <mergeCell ref="C1841:E1841"/>
    <mergeCell ref="G1841:I1841"/>
    <mergeCell ref="A1830:A1843"/>
    <mergeCell ref="D1830:F1830"/>
    <mergeCell ref="D1831:F1831"/>
    <mergeCell ref="B1832:I1832"/>
    <mergeCell ref="B1833:C1833"/>
    <mergeCell ref="D1833:I1833"/>
    <mergeCell ref="B1834:C1834"/>
    <mergeCell ref="D1834:I1834"/>
    <mergeCell ref="B1835:C1835"/>
    <mergeCell ref="D1835:I1835"/>
    <mergeCell ref="B1836:C1836"/>
    <mergeCell ref="D1836:I1836"/>
    <mergeCell ref="B1837:C1837"/>
    <mergeCell ref="D1837:I1837"/>
    <mergeCell ref="B1838:C1838"/>
    <mergeCell ref="D1838:I1838"/>
    <mergeCell ref="A1826:I1826"/>
    <mergeCell ref="A1827:I1827"/>
    <mergeCell ref="A1828:I1828"/>
    <mergeCell ref="B1829:D1829"/>
    <mergeCell ref="G1829:I1829"/>
    <mergeCell ref="G1823:I1823"/>
    <mergeCell ref="C1824:E1824"/>
    <mergeCell ref="G1824:I1824"/>
    <mergeCell ref="A1825:I1825"/>
    <mergeCell ref="B1820:C1820"/>
    <mergeCell ref="F1820:I1820"/>
    <mergeCell ref="D1821:E1821"/>
    <mergeCell ref="F1821:I1821"/>
    <mergeCell ref="C1822:E1822"/>
    <mergeCell ref="G1822:I1822"/>
    <mergeCell ref="A1811:A1824"/>
    <mergeCell ref="D1811:F1811"/>
    <mergeCell ref="D1812:F1812"/>
    <mergeCell ref="B1813:I1813"/>
    <mergeCell ref="B1814:C1814"/>
    <mergeCell ref="D1814:I1814"/>
    <mergeCell ref="B1815:C1815"/>
    <mergeCell ref="D1815:I1815"/>
    <mergeCell ref="B1816:C1816"/>
    <mergeCell ref="D1816:I1816"/>
    <mergeCell ref="B1817:C1817"/>
    <mergeCell ref="D1817:I1817"/>
    <mergeCell ref="B1818:C1818"/>
    <mergeCell ref="D1818:I1818"/>
    <mergeCell ref="B1819:C1819"/>
    <mergeCell ref="D1819:I1819"/>
    <mergeCell ref="A1807:I1807"/>
    <mergeCell ref="A1808:I1808"/>
    <mergeCell ref="A1809:I1809"/>
    <mergeCell ref="B1810:D1810"/>
    <mergeCell ref="G1810:I1810"/>
    <mergeCell ref="G1804:I1804"/>
    <mergeCell ref="C1805:E1805"/>
    <mergeCell ref="G1805:I1805"/>
    <mergeCell ref="A1806:I1806"/>
    <mergeCell ref="B1801:C1801"/>
    <mergeCell ref="F1801:I1801"/>
    <mergeCell ref="D1802:E1802"/>
    <mergeCell ref="F1802:I1802"/>
    <mergeCell ref="C1803:E1803"/>
    <mergeCell ref="G1803:I1803"/>
    <mergeCell ref="A1792:A1805"/>
    <mergeCell ref="D1792:F1792"/>
    <mergeCell ref="D1793:F1793"/>
    <mergeCell ref="B1794:I1794"/>
    <mergeCell ref="B1795:C1795"/>
    <mergeCell ref="D1795:I1795"/>
    <mergeCell ref="B1796:C1796"/>
    <mergeCell ref="D1796:I1796"/>
    <mergeCell ref="B1797:C1797"/>
    <mergeCell ref="D1797:I1797"/>
    <mergeCell ref="B1798:C1798"/>
    <mergeCell ref="D1798:I1798"/>
    <mergeCell ref="B1799:C1799"/>
    <mergeCell ref="D1799:I1799"/>
    <mergeCell ref="B1800:C1800"/>
    <mergeCell ref="D1800:I1800"/>
    <mergeCell ref="A1788:I1788"/>
    <mergeCell ref="A1789:I1789"/>
    <mergeCell ref="A1790:I1790"/>
    <mergeCell ref="B1791:D1791"/>
    <mergeCell ref="G1791:I1791"/>
    <mergeCell ref="G1785:I1785"/>
    <mergeCell ref="C1786:E1786"/>
    <mergeCell ref="G1786:I1786"/>
    <mergeCell ref="A1787:I1787"/>
    <mergeCell ref="B1782:C1782"/>
    <mergeCell ref="F1782:I1782"/>
    <mergeCell ref="D1783:E1783"/>
    <mergeCell ref="F1783:I1783"/>
    <mergeCell ref="C1784:E1784"/>
    <mergeCell ref="G1784:I1784"/>
    <mergeCell ref="A1773:A1786"/>
    <mergeCell ref="D1773:F1773"/>
    <mergeCell ref="D1774:F1774"/>
    <mergeCell ref="B1775:I1775"/>
    <mergeCell ref="B1776:C1776"/>
    <mergeCell ref="D1776:I1776"/>
    <mergeCell ref="B1777:C1777"/>
    <mergeCell ref="D1777:I1777"/>
    <mergeCell ref="B1778:C1778"/>
    <mergeCell ref="D1778:I1778"/>
    <mergeCell ref="B1779:C1779"/>
    <mergeCell ref="D1779:I1779"/>
    <mergeCell ref="B1780:C1780"/>
    <mergeCell ref="D1780:I1780"/>
    <mergeCell ref="B1781:C1781"/>
    <mergeCell ref="D1781:I1781"/>
    <mergeCell ref="A1769:I1769"/>
    <mergeCell ref="A1770:I1770"/>
    <mergeCell ref="A1771:I1771"/>
    <mergeCell ref="B1772:D1772"/>
    <mergeCell ref="G1772:I1772"/>
    <mergeCell ref="G1766:I1766"/>
    <mergeCell ref="C1767:E1767"/>
    <mergeCell ref="G1767:I1767"/>
    <mergeCell ref="A1768:I1768"/>
    <mergeCell ref="B1763:C1763"/>
    <mergeCell ref="F1763:I1763"/>
    <mergeCell ref="D1764:E1764"/>
    <mergeCell ref="F1764:I1764"/>
    <mergeCell ref="C1765:E1765"/>
    <mergeCell ref="G1765:I1765"/>
    <mergeCell ref="A1754:A1767"/>
    <mergeCell ref="D1754:F1754"/>
    <mergeCell ref="D1755:F1755"/>
    <mergeCell ref="B1756:I1756"/>
    <mergeCell ref="B1757:C1757"/>
    <mergeCell ref="D1757:I1757"/>
    <mergeCell ref="B1758:C1758"/>
    <mergeCell ref="D1758:I1758"/>
    <mergeCell ref="B1759:C1759"/>
    <mergeCell ref="D1759:I1759"/>
    <mergeCell ref="B1760:C1760"/>
    <mergeCell ref="D1760:I1760"/>
    <mergeCell ref="B1761:C1761"/>
    <mergeCell ref="D1761:I1761"/>
    <mergeCell ref="B1762:C1762"/>
    <mergeCell ref="D1762:I1762"/>
    <mergeCell ref="A1750:I1750"/>
    <mergeCell ref="A1751:I1751"/>
    <mergeCell ref="A1752:I1752"/>
    <mergeCell ref="B1753:D1753"/>
    <mergeCell ref="G1753:I1753"/>
    <mergeCell ref="G1747:I1747"/>
    <mergeCell ref="C1748:E1748"/>
    <mergeCell ref="G1748:I1748"/>
    <mergeCell ref="A1749:I1749"/>
    <mergeCell ref="B1744:C1744"/>
    <mergeCell ref="F1744:I1744"/>
    <mergeCell ref="D1745:E1745"/>
    <mergeCell ref="F1745:I1745"/>
    <mergeCell ref="C1746:E1746"/>
    <mergeCell ref="G1746:I1746"/>
    <mergeCell ref="A1735:A1748"/>
    <mergeCell ref="D1735:F1735"/>
    <mergeCell ref="D1736:F1736"/>
    <mergeCell ref="B1737:I1737"/>
    <mergeCell ref="B1738:C1738"/>
    <mergeCell ref="D1738:I1738"/>
    <mergeCell ref="B1739:C1739"/>
    <mergeCell ref="D1739:I1739"/>
    <mergeCell ref="B1740:C1740"/>
    <mergeCell ref="D1740:I1740"/>
    <mergeCell ref="B1741:C1741"/>
    <mergeCell ref="D1741:I1741"/>
    <mergeCell ref="B1742:C1742"/>
    <mergeCell ref="D1742:I1742"/>
    <mergeCell ref="B1743:C1743"/>
    <mergeCell ref="D1743:I1743"/>
    <mergeCell ref="A1731:I1731"/>
    <mergeCell ref="A1732:I1732"/>
    <mergeCell ref="A1733:I1733"/>
    <mergeCell ref="B1734:D1734"/>
    <mergeCell ref="G1734:I1734"/>
    <mergeCell ref="G1728:I1728"/>
    <mergeCell ref="C1729:E1729"/>
    <mergeCell ref="G1729:I1729"/>
    <mergeCell ref="A1730:I1730"/>
    <mergeCell ref="B1725:C1725"/>
    <mergeCell ref="F1725:I1725"/>
    <mergeCell ref="D1726:E1726"/>
    <mergeCell ref="F1726:I1726"/>
    <mergeCell ref="C1727:E1727"/>
    <mergeCell ref="G1727:I1727"/>
    <mergeCell ref="A1716:A1729"/>
    <mergeCell ref="D1716:F1716"/>
    <mergeCell ref="D1717:F1717"/>
    <mergeCell ref="B1718:I1718"/>
    <mergeCell ref="B1719:C1719"/>
    <mergeCell ref="D1719:I1719"/>
    <mergeCell ref="B1720:C1720"/>
    <mergeCell ref="D1720:I1720"/>
    <mergeCell ref="B1721:C1721"/>
    <mergeCell ref="D1721:I1721"/>
    <mergeCell ref="B1722:C1722"/>
    <mergeCell ref="D1722:I1722"/>
    <mergeCell ref="B1723:C1723"/>
    <mergeCell ref="D1723:I1723"/>
    <mergeCell ref="B1724:C1724"/>
    <mergeCell ref="D1724:I1724"/>
    <mergeCell ref="A1712:I1712"/>
    <mergeCell ref="A1713:I1713"/>
    <mergeCell ref="A1714:I1714"/>
    <mergeCell ref="B1715:D1715"/>
    <mergeCell ref="G1715:I1715"/>
    <mergeCell ref="G1709:I1709"/>
    <mergeCell ref="C1710:E1710"/>
    <mergeCell ref="G1710:I1710"/>
    <mergeCell ref="A1711:I1711"/>
    <mergeCell ref="B1706:C1706"/>
    <mergeCell ref="F1706:I1706"/>
    <mergeCell ref="D1707:E1707"/>
    <mergeCell ref="F1707:I1707"/>
    <mergeCell ref="C1708:E1708"/>
    <mergeCell ref="G1708:I1708"/>
    <mergeCell ref="A1697:A1710"/>
    <mergeCell ref="D1697:F1697"/>
    <mergeCell ref="D1698:F1698"/>
    <mergeCell ref="B1699:I1699"/>
    <mergeCell ref="B1700:C1700"/>
    <mergeCell ref="D1700:I1700"/>
    <mergeCell ref="B1701:C1701"/>
    <mergeCell ref="D1701:I1701"/>
    <mergeCell ref="B1702:C1702"/>
    <mergeCell ref="D1702:I1702"/>
    <mergeCell ref="B1703:C1703"/>
    <mergeCell ref="D1703:I1703"/>
    <mergeCell ref="B1704:C1704"/>
    <mergeCell ref="D1704:I1704"/>
    <mergeCell ref="B1705:C1705"/>
    <mergeCell ref="D1705:I1705"/>
    <mergeCell ref="A1693:I1693"/>
    <mergeCell ref="A1694:I1694"/>
    <mergeCell ref="A1695:I1695"/>
    <mergeCell ref="B1696:D1696"/>
    <mergeCell ref="G1696:I1696"/>
    <mergeCell ref="G1690:I1690"/>
    <mergeCell ref="C1691:E1691"/>
    <mergeCell ref="G1691:I1691"/>
    <mergeCell ref="A1692:I1692"/>
    <mergeCell ref="B1687:C1687"/>
    <mergeCell ref="F1687:I1687"/>
    <mergeCell ref="D1688:E1688"/>
    <mergeCell ref="F1688:I1688"/>
    <mergeCell ref="C1689:E1689"/>
    <mergeCell ref="G1689:I1689"/>
    <mergeCell ref="A1678:A1691"/>
    <mergeCell ref="D1678:F1678"/>
    <mergeCell ref="D1679:F1679"/>
    <mergeCell ref="B1680:I1680"/>
    <mergeCell ref="B1681:C1681"/>
    <mergeCell ref="D1681:I1681"/>
    <mergeCell ref="B1682:C1682"/>
    <mergeCell ref="D1682:I1682"/>
    <mergeCell ref="B1683:C1683"/>
    <mergeCell ref="D1683:I1683"/>
    <mergeCell ref="B1684:C1684"/>
    <mergeCell ref="D1684:I1684"/>
    <mergeCell ref="B1685:C1685"/>
    <mergeCell ref="D1685:I1685"/>
    <mergeCell ref="B1686:C1686"/>
    <mergeCell ref="D1686:I1686"/>
    <mergeCell ref="A1674:I1674"/>
    <mergeCell ref="A1675:I1675"/>
    <mergeCell ref="A1676:I1676"/>
    <mergeCell ref="B1677:D1677"/>
    <mergeCell ref="G1677:I1677"/>
    <mergeCell ref="G1671:I1671"/>
    <mergeCell ref="C1672:E1672"/>
    <mergeCell ref="G1672:I1672"/>
    <mergeCell ref="A1673:I1673"/>
    <mergeCell ref="B1668:C1668"/>
    <mergeCell ref="F1668:I1668"/>
    <mergeCell ref="D1669:E1669"/>
    <mergeCell ref="F1669:I1669"/>
    <mergeCell ref="C1670:E1670"/>
    <mergeCell ref="G1670:I1670"/>
    <mergeCell ref="A1659:A1672"/>
    <mergeCell ref="D1659:F1659"/>
    <mergeCell ref="D1660:F1660"/>
    <mergeCell ref="B1661:I1661"/>
    <mergeCell ref="B1662:C1662"/>
    <mergeCell ref="D1662:I1662"/>
    <mergeCell ref="B1663:C1663"/>
    <mergeCell ref="D1663:I1663"/>
    <mergeCell ref="B1664:C1664"/>
    <mergeCell ref="D1664:I1664"/>
    <mergeCell ref="B1665:C1665"/>
    <mergeCell ref="D1665:I1665"/>
    <mergeCell ref="B1666:C1666"/>
    <mergeCell ref="D1666:I1666"/>
    <mergeCell ref="B1667:C1667"/>
    <mergeCell ref="D1667:I1667"/>
    <mergeCell ref="A1655:I1655"/>
    <mergeCell ref="A1656:I1656"/>
    <mergeCell ref="A1657:I1657"/>
    <mergeCell ref="B1658:D1658"/>
    <mergeCell ref="G1658:I1658"/>
    <mergeCell ref="G1652:I1652"/>
    <mergeCell ref="C1653:E1653"/>
    <mergeCell ref="G1653:I1653"/>
    <mergeCell ref="A1654:I1654"/>
    <mergeCell ref="B1649:C1649"/>
    <mergeCell ref="F1649:I1649"/>
    <mergeCell ref="D1650:E1650"/>
    <mergeCell ref="F1650:I1650"/>
    <mergeCell ref="C1651:E1651"/>
    <mergeCell ref="G1651:I1651"/>
    <mergeCell ref="A1640:A1653"/>
    <mergeCell ref="D1640:F1640"/>
    <mergeCell ref="D1641:F1641"/>
    <mergeCell ref="B1642:I1642"/>
    <mergeCell ref="B1643:C1643"/>
    <mergeCell ref="D1643:I1643"/>
    <mergeCell ref="B1644:C1644"/>
    <mergeCell ref="D1644:I1644"/>
    <mergeCell ref="B1645:C1645"/>
    <mergeCell ref="D1645:I1645"/>
    <mergeCell ref="B1646:C1646"/>
    <mergeCell ref="D1646:I1646"/>
    <mergeCell ref="B1647:C1647"/>
    <mergeCell ref="D1647:I1647"/>
    <mergeCell ref="B1648:C1648"/>
    <mergeCell ref="D1648:I1648"/>
    <mergeCell ref="A1636:I1636"/>
    <mergeCell ref="A1637:I1637"/>
    <mergeCell ref="A1638:I1638"/>
    <mergeCell ref="B1639:D1639"/>
    <mergeCell ref="G1639:I1639"/>
    <mergeCell ref="G1633:I1633"/>
    <mergeCell ref="C1634:E1634"/>
    <mergeCell ref="G1634:I1634"/>
    <mergeCell ref="A1635:I1635"/>
    <mergeCell ref="B1630:C1630"/>
    <mergeCell ref="F1630:I1630"/>
    <mergeCell ref="D1631:E1631"/>
    <mergeCell ref="F1631:I1631"/>
    <mergeCell ref="C1632:E1632"/>
    <mergeCell ref="G1632:I1632"/>
    <mergeCell ref="A1621:A1634"/>
    <mergeCell ref="D1621:F1621"/>
    <mergeCell ref="D1622:F1622"/>
    <mergeCell ref="B1623:I1623"/>
    <mergeCell ref="B1624:C1624"/>
    <mergeCell ref="D1624:I1624"/>
    <mergeCell ref="B1625:C1625"/>
    <mergeCell ref="D1625:I1625"/>
    <mergeCell ref="B1626:C1626"/>
    <mergeCell ref="D1626:I1626"/>
    <mergeCell ref="B1627:C1627"/>
    <mergeCell ref="D1627:I1627"/>
    <mergeCell ref="B1628:C1628"/>
    <mergeCell ref="D1628:I1628"/>
    <mergeCell ref="B1629:C1629"/>
    <mergeCell ref="D1629:I1629"/>
    <mergeCell ref="A1617:I1617"/>
    <mergeCell ref="A1618:I1618"/>
    <mergeCell ref="A1619:I1619"/>
    <mergeCell ref="B1620:D1620"/>
    <mergeCell ref="G1620:I1620"/>
    <mergeCell ref="G1614:I1614"/>
    <mergeCell ref="C1615:E1615"/>
    <mergeCell ref="G1615:I1615"/>
    <mergeCell ref="A1616:I1616"/>
    <mergeCell ref="B1611:C1611"/>
    <mergeCell ref="F1611:I1611"/>
    <mergeCell ref="D1612:E1612"/>
    <mergeCell ref="F1612:I1612"/>
    <mergeCell ref="C1613:E1613"/>
    <mergeCell ref="G1613:I1613"/>
    <mergeCell ref="A1602:A1615"/>
    <mergeCell ref="D1602:F1602"/>
    <mergeCell ref="D1603:F1603"/>
    <mergeCell ref="B1604:I1604"/>
    <mergeCell ref="B1605:C1605"/>
    <mergeCell ref="D1605:I1605"/>
    <mergeCell ref="B1606:C1606"/>
    <mergeCell ref="D1606:I1606"/>
    <mergeCell ref="B1607:C1607"/>
    <mergeCell ref="D1607:I1607"/>
    <mergeCell ref="B1608:C1608"/>
    <mergeCell ref="D1608:I1608"/>
    <mergeCell ref="B1609:C1609"/>
    <mergeCell ref="D1609:I1609"/>
    <mergeCell ref="B1610:C1610"/>
    <mergeCell ref="D1610:I1610"/>
    <mergeCell ref="A1598:I1598"/>
    <mergeCell ref="A1599:I1599"/>
    <mergeCell ref="A1600:I1600"/>
    <mergeCell ref="B1601:D1601"/>
    <mergeCell ref="G1601:I1601"/>
    <mergeCell ref="G1595:I1595"/>
    <mergeCell ref="C1596:E1596"/>
    <mergeCell ref="G1596:I1596"/>
    <mergeCell ref="A1597:I1597"/>
    <mergeCell ref="B1592:C1592"/>
    <mergeCell ref="F1592:I1592"/>
    <mergeCell ref="D1593:E1593"/>
    <mergeCell ref="F1593:I1593"/>
    <mergeCell ref="C1594:E1594"/>
    <mergeCell ref="G1594:I1594"/>
    <mergeCell ref="A1583:A1596"/>
    <mergeCell ref="D1583:F1583"/>
    <mergeCell ref="D1584:F1584"/>
    <mergeCell ref="B1585:I1585"/>
    <mergeCell ref="B1586:C1586"/>
    <mergeCell ref="D1586:I1586"/>
    <mergeCell ref="B1587:C1587"/>
    <mergeCell ref="D1587:I1587"/>
    <mergeCell ref="B1588:C1588"/>
    <mergeCell ref="D1588:I1588"/>
    <mergeCell ref="B1589:C1589"/>
    <mergeCell ref="D1589:I1589"/>
    <mergeCell ref="B1590:C1590"/>
    <mergeCell ref="D1590:I1590"/>
    <mergeCell ref="B1591:C1591"/>
    <mergeCell ref="D1591:I1591"/>
    <mergeCell ref="A1579:I1579"/>
    <mergeCell ref="A1580:I1580"/>
    <mergeCell ref="A1581:I1581"/>
    <mergeCell ref="B1582:D1582"/>
    <mergeCell ref="G1582:I1582"/>
    <mergeCell ref="G1576:I1576"/>
    <mergeCell ref="C1577:E1577"/>
    <mergeCell ref="G1577:I1577"/>
    <mergeCell ref="A1578:I1578"/>
    <mergeCell ref="B1573:C1573"/>
    <mergeCell ref="F1573:I1573"/>
    <mergeCell ref="D1574:E1574"/>
    <mergeCell ref="F1574:I1574"/>
    <mergeCell ref="C1575:E1575"/>
    <mergeCell ref="G1575:I1575"/>
    <mergeCell ref="A1564:A1577"/>
    <mergeCell ref="D1564:F1564"/>
    <mergeCell ref="D1565:F1565"/>
    <mergeCell ref="B1566:I1566"/>
    <mergeCell ref="B1567:C1567"/>
    <mergeCell ref="D1567:I1567"/>
    <mergeCell ref="B1568:C1568"/>
    <mergeCell ref="D1568:I1568"/>
    <mergeCell ref="B1569:C1569"/>
    <mergeCell ref="D1569:I1569"/>
    <mergeCell ref="B1570:C1570"/>
    <mergeCell ref="D1570:I1570"/>
    <mergeCell ref="B1571:C1571"/>
    <mergeCell ref="D1571:I1571"/>
    <mergeCell ref="B1572:C1572"/>
    <mergeCell ref="D1572:I1572"/>
    <mergeCell ref="A1560:I1560"/>
    <mergeCell ref="A1561:I1561"/>
    <mergeCell ref="A1562:I1562"/>
    <mergeCell ref="B1563:D1563"/>
    <mergeCell ref="G1563:I1563"/>
    <mergeCell ref="G1557:I1557"/>
    <mergeCell ref="C1558:E1558"/>
    <mergeCell ref="G1558:I1558"/>
    <mergeCell ref="A1559:I1559"/>
    <mergeCell ref="B1554:C1554"/>
    <mergeCell ref="F1554:I1554"/>
    <mergeCell ref="D1555:E1555"/>
    <mergeCell ref="F1555:I1555"/>
    <mergeCell ref="C1556:E1556"/>
    <mergeCell ref="G1556:I1556"/>
    <mergeCell ref="A1545:A1558"/>
    <mergeCell ref="D1545:F1545"/>
    <mergeCell ref="D1546:F1546"/>
    <mergeCell ref="B1547:I1547"/>
    <mergeCell ref="B1548:C1548"/>
    <mergeCell ref="D1548:I1548"/>
    <mergeCell ref="B1549:C1549"/>
    <mergeCell ref="D1549:I1549"/>
    <mergeCell ref="B1550:C1550"/>
    <mergeCell ref="D1550:I1550"/>
    <mergeCell ref="B1551:C1551"/>
    <mergeCell ref="D1551:I1551"/>
    <mergeCell ref="B1552:C1552"/>
    <mergeCell ref="D1552:I1552"/>
    <mergeCell ref="B1553:C1553"/>
    <mergeCell ref="D1553:I1553"/>
    <mergeCell ref="A1541:I1541"/>
    <mergeCell ref="A1542:I1542"/>
    <mergeCell ref="A1543:I1543"/>
    <mergeCell ref="B1544:D1544"/>
    <mergeCell ref="G1544:I1544"/>
    <mergeCell ref="G1538:I1538"/>
    <mergeCell ref="C1539:E1539"/>
    <mergeCell ref="G1539:I1539"/>
    <mergeCell ref="A1540:I1540"/>
    <mergeCell ref="B1535:C1535"/>
    <mergeCell ref="F1535:I1535"/>
    <mergeCell ref="D1536:E1536"/>
    <mergeCell ref="F1536:I1536"/>
    <mergeCell ref="C1537:E1537"/>
    <mergeCell ref="G1537:I1537"/>
    <mergeCell ref="A1526:A1539"/>
    <mergeCell ref="D1526:F1526"/>
    <mergeCell ref="D1527:F1527"/>
    <mergeCell ref="B1528:I1528"/>
    <mergeCell ref="B1529:C1529"/>
    <mergeCell ref="D1529:I1529"/>
    <mergeCell ref="B1530:C1530"/>
    <mergeCell ref="D1530:I1530"/>
    <mergeCell ref="B1531:C1531"/>
    <mergeCell ref="D1531:I1531"/>
    <mergeCell ref="B1532:C1532"/>
    <mergeCell ref="D1532:I1532"/>
    <mergeCell ref="B1533:C1533"/>
    <mergeCell ref="D1533:I1533"/>
    <mergeCell ref="B1534:C1534"/>
    <mergeCell ref="D1534:I1534"/>
    <mergeCell ref="A1522:I1522"/>
    <mergeCell ref="A1523:I1523"/>
    <mergeCell ref="A1524:I1524"/>
    <mergeCell ref="B1525:D1525"/>
    <mergeCell ref="G1525:I1525"/>
    <mergeCell ref="G1519:I1519"/>
    <mergeCell ref="C1520:E1520"/>
    <mergeCell ref="G1520:I1520"/>
    <mergeCell ref="A1521:I1521"/>
    <mergeCell ref="B1516:C1516"/>
    <mergeCell ref="F1516:I1516"/>
    <mergeCell ref="D1517:E1517"/>
    <mergeCell ref="F1517:I1517"/>
    <mergeCell ref="C1518:E1518"/>
    <mergeCell ref="G1518:I1518"/>
    <mergeCell ref="A1507:A1520"/>
    <mergeCell ref="D1507:F1507"/>
    <mergeCell ref="D1508:F1508"/>
    <mergeCell ref="B1509:I1509"/>
    <mergeCell ref="B1510:C1510"/>
    <mergeCell ref="D1510:I1510"/>
    <mergeCell ref="B1511:C1511"/>
    <mergeCell ref="D1511:I1511"/>
    <mergeCell ref="B1512:C1512"/>
    <mergeCell ref="D1512:I1512"/>
    <mergeCell ref="B1513:C1513"/>
    <mergeCell ref="D1513:I1513"/>
    <mergeCell ref="B1514:C1514"/>
    <mergeCell ref="D1514:I1514"/>
    <mergeCell ref="B1515:C1515"/>
    <mergeCell ref="D1515:I1515"/>
    <mergeCell ref="A1503:I1503"/>
    <mergeCell ref="A1504:I1504"/>
    <mergeCell ref="A1505:I1505"/>
    <mergeCell ref="B1506:D1506"/>
    <mergeCell ref="G1506:I1506"/>
    <mergeCell ref="G1500:I1500"/>
    <mergeCell ref="C1501:E1501"/>
    <mergeCell ref="G1501:I1501"/>
    <mergeCell ref="A1502:I1502"/>
    <mergeCell ref="B1497:C1497"/>
    <mergeCell ref="F1497:I1497"/>
    <mergeCell ref="D1498:E1498"/>
    <mergeCell ref="F1498:I1498"/>
    <mergeCell ref="C1499:E1499"/>
    <mergeCell ref="G1499:I1499"/>
    <mergeCell ref="A1488:A1501"/>
    <mergeCell ref="D1488:F1488"/>
    <mergeCell ref="D1489:F1489"/>
    <mergeCell ref="B1490:I1490"/>
    <mergeCell ref="B1491:C1491"/>
    <mergeCell ref="D1491:I1491"/>
    <mergeCell ref="B1492:C1492"/>
    <mergeCell ref="D1492:I1492"/>
    <mergeCell ref="B1493:C1493"/>
    <mergeCell ref="D1493:I1493"/>
    <mergeCell ref="B1494:C1494"/>
    <mergeCell ref="D1494:I1494"/>
    <mergeCell ref="B1495:C1495"/>
    <mergeCell ref="D1495:I1495"/>
    <mergeCell ref="B1496:C1496"/>
    <mergeCell ref="D1496:I1496"/>
    <mergeCell ref="A1484:I1484"/>
    <mergeCell ref="A1485:I1485"/>
    <mergeCell ref="A1486:I1486"/>
    <mergeCell ref="B1487:D1487"/>
    <mergeCell ref="G1487:I1487"/>
    <mergeCell ref="G1481:I1481"/>
    <mergeCell ref="C1482:E1482"/>
    <mergeCell ref="G1482:I1482"/>
    <mergeCell ref="A1483:I1483"/>
    <mergeCell ref="B1478:C1478"/>
    <mergeCell ref="F1478:I1478"/>
    <mergeCell ref="D1479:E1479"/>
    <mergeCell ref="F1479:I1479"/>
    <mergeCell ref="C1480:E1480"/>
    <mergeCell ref="G1480:I1480"/>
    <mergeCell ref="A1469:A1482"/>
    <mergeCell ref="D1469:F1469"/>
    <mergeCell ref="D1470:F1470"/>
    <mergeCell ref="B1471:I1471"/>
    <mergeCell ref="B1472:C1472"/>
    <mergeCell ref="D1472:I1472"/>
    <mergeCell ref="B1473:C1473"/>
    <mergeCell ref="D1473:I1473"/>
    <mergeCell ref="B1474:C1474"/>
    <mergeCell ref="D1474:I1474"/>
    <mergeCell ref="B1475:C1475"/>
    <mergeCell ref="D1475:I1475"/>
    <mergeCell ref="B1476:C1476"/>
    <mergeCell ref="D1476:I1476"/>
    <mergeCell ref="B1477:C1477"/>
    <mergeCell ref="D1477:I1477"/>
    <mergeCell ref="A1465:I1465"/>
    <mergeCell ref="A1466:I1466"/>
    <mergeCell ref="A1467:I1467"/>
    <mergeCell ref="B1468:D1468"/>
    <mergeCell ref="G1468:I1468"/>
    <mergeCell ref="G1462:I1462"/>
    <mergeCell ref="C1463:E1463"/>
    <mergeCell ref="G1463:I1463"/>
    <mergeCell ref="A1464:I1464"/>
    <mergeCell ref="B1459:C1459"/>
    <mergeCell ref="F1459:I1459"/>
    <mergeCell ref="D1460:E1460"/>
    <mergeCell ref="F1460:I1460"/>
    <mergeCell ref="C1461:E1461"/>
    <mergeCell ref="G1461:I1461"/>
    <mergeCell ref="A1450:A1463"/>
    <mergeCell ref="D1450:F1450"/>
    <mergeCell ref="D1451:F1451"/>
    <mergeCell ref="B1452:I1452"/>
    <mergeCell ref="B1453:C1453"/>
    <mergeCell ref="D1453:I1453"/>
    <mergeCell ref="B1454:C1454"/>
    <mergeCell ref="D1454:I1454"/>
    <mergeCell ref="B1455:C1455"/>
    <mergeCell ref="D1455:I1455"/>
    <mergeCell ref="B1456:C1456"/>
    <mergeCell ref="D1456:I1456"/>
    <mergeCell ref="B1457:C1457"/>
    <mergeCell ref="D1457:I1457"/>
    <mergeCell ref="B1458:C1458"/>
    <mergeCell ref="D1458:I1458"/>
    <mergeCell ref="A1446:I1446"/>
    <mergeCell ref="A1447:I1447"/>
    <mergeCell ref="A1448:I1448"/>
    <mergeCell ref="B1449:D1449"/>
    <mergeCell ref="G1449:I1449"/>
    <mergeCell ref="G1443:I1443"/>
    <mergeCell ref="C1444:E1444"/>
    <mergeCell ref="G1444:I1444"/>
    <mergeCell ref="A1445:I1445"/>
    <mergeCell ref="B1440:C1440"/>
    <mergeCell ref="F1440:I1440"/>
    <mergeCell ref="D1441:E1441"/>
    <mergeCell ref="F1441:I1441"/>
    <mergeCell ref="C1442:E1442"/>
    <mergeCell ref="G1442:I1442"/>
    <mergeCell ref="A1431:A1444"/>
    <mergeCell ref="D1431:F1431"/>
    <mergeCell ref="D1432:F1432"/>
    <mergeCell ref="B1433:I1433"/>
    <mergeCell ref="B1434:C1434"/>
    <mergeCell ref="D1434:I1434"/>
    <mergeCell ref="B1435:C1435"/>
    <mergeCell ref="D1435:I1435"/>
    <mergeCell ref="B1436:C1436"/>
    <mergeCell ref="D1436:I1436"/>
    <mergeCell ref="B1437:C1437"/>
    <mergeCell ref="D1437:I1437"/>
    <mergeCell ref="B1438:C1438"/>
    <mergeCell ref="D1438:I1438"/>
    <mergeCell ref="B1439:C1439"/>
    <mergeCell ref="D1439:I1439"/>
    <mergeCell ref="A1427:I1427"/>
    <mergeCell ref="A1428:I1428"/>
    <mergeCell ref="A1429:I1429"/>
    <mergeCell ref="B1430:D1430"/>
    <mergeCell ref="G1430:I1430"/>
    <mergeCell ref="G1424:I1424"/>
    <mergeCell ref="C1425:E1425"/>
    <mergeCell ref="G1425:I1425"/>
    <mergeCell ref="A1426:I1426"/>
    <mergeCell ref="B1421:C1421"/>
    <mergeCell ref="F1421:I1421"/>
    <mergeCell ref="D1422:E1422"/>
    <mergeCell ref="F1422:I1422"/>
    <mergeCell ref="C1423:E1423"/>
    <mergeCell ref="G1423:I1423"/>
    <mergeCell ref="A1412:A1425"/>
    <mergeCell ref="D1412:F1412"/>
    <mergeCell ref="D1413:F1413"/>
    <mergeCell ref="B1414:I1414"/>
    <mergeCell ref="B1415:C1415"/>
    <mergeCell ref="D1415:I1415"/>
    <mergeCell ref="B1416:C1416"/>
    <mergeCell ref="D1416:I1416"/>
    <mergeCell ref="B1417:C1417"/>
    <mergeCell ref="D1417:I1417"/>
    <mergeCell ref="B1418:C1418"/>
    <mergeCell ref="D1418:I1418"/>
    <mergeCell ref="B1419:C1419"/>
    <mergeCell ref="D1419:I1419"/>
    <mergeCell ref="B1420:C1420"/>
    <mergeCell ref="D1420:I1420"/>
    <mergeCell ref="A1408:I1408"/>
    <mergeCell ref="A1409:I1409"/>
    <mergeCell ref="A1410:I1410"/>
    <mergeCell ref="B1411:D1411"/>
    <mergeCell ref="G1411:I1411"/>
    <mergeCell ref="G1405:I1405"/>
    <mergeCell ref="C1406:E1406"/>
    <mergeCell ref="G1406:I1406"/>
    <mergeCell ref="A1407:I1407"/>
    <mergeCell ref="B1402:C1402"/>
    <mergeCell ref="F1402:I1402"/>
    <mergeCell ref="D1403:E1403"/>
    <mergeCell ref="F1403:I1403"/>
    <mergeCell ref="C1404:E1404"/>
    <mergeCell ref="G1404:I1404"/>
    <mergeCell ref="A1393:A1406"/>
    <mergeCell ref="D1393:F1393"/>
    <mergeCell ref="D1394:F1394"/>
    <mergeCell ref="B1395:I1395"/>
    <mergeCell ref="B1396:C1396"/>
    <mergeCell ref="D1396:I1396"/>
    <mergeCell ref="B1397:C1397"/>
    <mergeCell ref="D1397:I1397"/>
    <mergeCell ref="B1398:C1398"/>
    <mergeCell ref="D1398:I1398"/>
    <mergeCell ref="B1399:C1399"/>
    <mergeCell ref="D1399:I1399"/>
    <mergeCell ref="B1400:C1400"/>
    <mergeCell ref="D1400:I1400"/>
    <mergeCell ref="B1401:C1401"/>
    <mergeCell ref="D1401:I1401"/>
    <mergeCell ref="A1389:I1389"/>
    <mergeCell ref="A1390:I1390"/>
    <mergeCell ref="A1391:I1391"/>
    <mergeCell ref="B1392:D1392"/>
    <mergeCell ref="G1392:I1392"/>
    <mergeCell ref="G1386:I1386"/>
    <mergeCell ref="C1387:E1387"/>
    <mergeCell ref="G1387:I1387"/>
    <mergeCell ref="A1388:I1388"/>
    <mergeCell ref="B1383:C1383"/>
    <mergeCell ref="F1383:I1383"/>
    <mergeCell ref="D1384:E1384"/>
    <mergeCell ref="F1384:I1384"/>
    <mergeCell ref="C1385:E1385"/>
    <mergeCell ref="G1385:I1385"/>
    <mergeCell ref="A1374:A1387"/>
    <mergeCell ref="D1374:F1374"/>
    <mergeCell ref="D1375:F1375"/>
    <mergeCell ref="B1376:I1376"/>
    <mergeCell ref="B1377:C1377"/>
    <mergeCell ref="D1377:I1377"/>
    <mergeCell ref="B1378:C1378"/>
    <mergeCell ref="D1378:I1378"/>
    <mergeCell ref="B1379:C1379"/>
    <mergeCell ref="D1379:I1379"/>
    <mergeCell ref="B1380:C1380"/>
    <mergeCell ref="D1380:I1380"/>
    <mergeCell ref="B1381:C1381"/>
    <mergeCell ref="D1381:I1381"/>
    <mergeCell ref="B1382:C1382"/>
    <mergeCell ref="D1382:I1382"/>
    <mergeCell ref="A1370:I1370"/>
    <mergeCell ref="A1371:I1371"/>
    <mergeCell ref="A1372:I1372"/>
    <mergeCell ref="B1373:D1373"/>
    <mergeCell ref="G1373:I1373"/>
    <mergeCell ref="G1367:I1367"/>
    <mergeCell ref="C1368:E1368"/>
    <mergeCell ref="G1368:I1368"/>
    <mergeCell ref="A1369:I1369"/>
    <mergeCell ref="B1364:C1364"/>
    <mergeCell ref="F1364:I1364"/>
    <mergeCell ref="D1365:E1365"/>
    <mergeCell ref="F1365:I1365"/>
    <mergeCell ref="C1366:E1366"/>
    <mergeCell ref="G1366:I1366"/>
    <mergeCell ref="A1355:A1368"/>
    <mergeCell ref="D1355:F1355"/>
    <mergeCell ref="D1356:F1356"/>
    <mergeCell ref="B1357:I1357"/>
    <mergeCell ref="B1358:C1358"/>
    <mergeCell ref="D1358:I1358"/>
    <mergeCell ref="B1359:C1359"/>
    <mergeCell ref="D1359:I1359"/>
    <mergeCell ref="B1360:C1360"/>
    <mergeCell ref="D1360:I1360"/>
    <mergeCell ref="B1361:C1361"/>
    <mergeCell ref="D1361:I1361"/>
    <mergeCell ref="B1362:C1362"/>
    <mergeCell ref="D1362:I1362"/>
    <mergeCell ref="B1363:C1363"/>
    <mergeCell ref="D1363:I1363"/>
    <mergeCell ref="A1351:I1351"/>
    <mergeCell ref="A1352:I1352"/>
    <mergeCell ref="A1353:I1353"/>
    <mergeCell ref="B1354:D1354"/>
    <mergeCell ref="G1354:I1354"/>
    <mergeCell ref="G1348:I1348"/>
    <mergeCell ref="C1349:E1349"/>
    <mergeCell ref="G1349:I1349"/>
    <mergeCell ref="A1350:I1350"/>
    <mergeCell ref="B1345:C1345"/>
    <mergeCell ref="F1345:I1345"/>
    <mergeCell ref="D1346:E1346"/>
    <mergeCell ref="F1346:I1346"/>
    <mergeCell ref="C1347:E1347"/>
    <mergeCell ref="G1347:I1347"/>
    <mergeCell ref="A1336:A1349"/>
    <mergeCell ref="D1336:F1336"/>
    <mergeCell ref="D1337:F1337"/>
    <mergeCell ref="B1338:I1338"/>
    <mergeCell ref="B1339:C1339"/>
    <mergeCell ref="D1339:I1339"/>
    <mergeCell ref="B1340:C1340"/>
    <mergeCell ref="D1340:I1340"/>
    <mergeCell ref="B1341:C1341"/>
    <mergeCell ref="D1341:I1341"/>
    <mergeCell ref="B1342:C1342"/>
    <mergeCell ref="D1342:I1342"/>
    <mergeCell ref="B1343:C1343"/>
    <mergeCell ref="D1343:I1343"/>
    <mergeCell ref="B1344:C1344"/>
    <mergeCell ref="D1344:I1344"/>
    <mergeCell ref="A1332:I1332"/>
    <mergeCell ref="A1333:I1333"/>
    <mergeCell ref="A1334:I1334"/>
    <mergeCell ref="B1335:D1335"/>
    <mergeCell ref="G1335:I1335"/>
    <mergeCell ref="G1329:I1329"/>
    <mergeCell ref="C1330:E1330"/>
    <mergeCell ref="G1330:I1330"/>
    <mergeCell ref="A1331:I1331"/>
    <mergeCell ref="B1326:C1326"/>
    <mergeCell ref="F1326:I1326"/>
    <mergeCell ref="D1327:E1327"/>
    <mergeCell ref="F1327:I1327"/>
    <mergeCell ref="C1328:E1328"/>
    <mergeCell ref="G1328:I1328"/>
    <mergeCell ref="A1317:A1330"/>
    <mergeCell ref="D1317:F1317"/>
    <mergeCell ref="D1318:F1318"/>
    <mergeCell ref="B1319:I1319"/>
    <mergeCell ref="B1320:C1320"/>
    <mergeCell ref="D1320:I1320"/>
    <mergeCell ref="B1321:C1321"/>
    <mergeCell ref="D1321:I1321"/>
    <mergeCell ref="B1322:C1322"/>
    <mergeCell ref="D1322:I1322"/>
    <mergeCell ref="B1323:C1323"/>
    <mergeCell ref="D1323:I1323"/>
    <mergeCell ref="B1324:C1324"/>
    <mergeCell ref="D1324:I1324"/>
    <mergeCell ref="B1325:C1325"/>
    <mergeCell ref="D1325:I1325"/>
    <mergeCell ref="A1313:I1313"/>
    <mergeCell ref="A1314:I1314"/>
    <mergeCell ref="A1315:I1315"/>
    <mergeCell ref="B1316:D1316"/>
    <mergeCell ref="G1316:I1316"/>
    <mergeCell ref="G1310:I1310"/>
    <mergeCell ref="C1311:E1311"/>
    <mergeCell ref="G1311:I1311"/>
    <mergeCell ref="A1312:I1312"/>
    <mergeCell ref="B1307:C1307"/>
    <mergeCell ref="F1307:I1307"/>
    <mergeCell ref="D1308:E1308"/>
    <mergeCell ref="F1308:I1308"/>
    <mergeCell ref="C1309:E1309"/>
    <mergeCell ref="G1309:I1309"/>
    <mergeCell ref="A1298:A1311"/>
    <mergeCell ref="D1298:F1298"/>
    <mergeCell ref="D1299:F1299"/>
    <mergeCell ref="B1300:I1300"/>
    <mergeCell ref="B1301:C1301"/>
    <mergeCell ref="D1301:I1301"/>
    <mergeCell ref="B1302:C1302"/>
    <mergeCell ref="D1302:I1302"/>
    <mergeCell ref="B1303:C1303"/>
    <mergeCell ref="D1303:I1303"/>
    <mergeCell ref="B1304:C1304"/>
    <mergeCell ref="D1304:I1304"/>
    <mergeCell ref="B1305:C1305"/>
    <mergeCell ref="D1305:I1305"/>
    <mergeCell ref="B1306:C1306"/>
    <mergeCell ref="D1306:I1306"/>
    <mergeCell ref="A1294:I1294"/>
    <mergeCell ref="A1295:I1295"/>
    <mergeCell ref="A1296:I1296"/>
    <mergeCell ref="B1297:D1297"/>
    <mergeCell ref="G1297:I1297"/>
    <mergeCell ref="G1291:I1291"/>
    <mergeCell ref="C1292:E1292"/>
    <mergeCell ref="G1292:I1292"/>
    <mergeCell ref="A1293:I1293"/>
    <mergeCell ref="B1288:C1288"/>
    <mergeCell ref="F1288:I1288"/>
    <mergeCell ref="D1289:E1289"/>
    <mergeCell ref="F1289:I1289"/>
    <mergeCell ref="C1290:E1290"/>
    <mergeCell ref="G1290:I1290"/>
    <mergeCell ref="A1279:A1292"/>
    <mergeCell ref="D1279:F1279"/>
    <mergeCell ref="D1280:F1280"/>
    <mergeCell ref="B1281:I1281"/>
    <mergeCell ref="B1282:C1282"/>
    <mergeCell ref="D1282:I1282"/>
    <mergeCell ref="B1283:C1283"/>
    <mergeCell ref="D1283:I1283"/>
    <mergeCell ref="B1284:C1284"/>
    <mergeCell ref="D1284:I1284"/>
    <mergeCell ref="B1285:C1285"/>
    <mergeCell ref="D1285:I1285"/>
    <mergeCell ref="B1286:C1286"/>
    <mergeCell ref="D1286:I1286"/>
    <mergeCell ref="B1287:C1287"/>
    <mergeCell ref="D1287:I1287"/>
    <mergeCell ref="A1275:I1275"/>
    <mergeCell ref="A1276:I1276"/>
    <mergeCell ref="A1277:I1277"/>
    <mergeCell ref="B1278:D1278"/>
    <mergeCell ref="G1278:I1278"/>
    <mergeCell ref="G1272:I1272"/>
    <mergeCell ref="C1273:E1273"/>
    <mergeCell ref="G1273:I1273"/>
    <mergeCell ref="A1274:I1274"/>
    <mergeCell ref="B1269:C1269"/>
    <mergeCell ref="F1269:I1269"/>
    <mergeCell ref="D1270:E1270"/>
    <mergeCell ref="F1270:I1270"/>
    <mergeCell ref="C1271:E1271"/>
    <mergeCell ref="G1271:I1271"/>
    <mergeCell ref="A1260:A1273"/>
    <mergeCell ref="D1260:F1260"/>
    <mergeCell ref="D1261:F1261"/>
    <mergeCell ref="B1262:I1262"/>
    <mergeCell ref="B1263:C1263"/>
    <mergeCell ref="D1263:I1263"/>
    <mergeCell ref="B1264:C1264"/>
    <mergeCell ref="D1264:I1264"/>
    <mergeCell ref="B1265:C1265"/>
    <mergeCell ref="D1265:I1265"/>
    <mergeCell ref="B1266:C1266"/>
    <mergeCell ref="D1266:I1266"/>
    <mergeCell ref="B1267:C1267"/>
    <mergeCell ref="D1267:I1267"/>
    <mergeCell ref="B1268:C1268"/>
    <mergeCell ref="D1268:I1268"/>
    <mergeCell ref="A1256:I1256"/>
    <mergeCell ref="A1257:I1257"/>
    <mergeCell ref="A1258:I1258"/>
    <mergeCell ref="B1259:D1259"/>
    <mergeCell ref="G1259:I1259"/>
    <mergeCell ref="G1253:I1253"/>
    <mergeCell ref="C1254:E1254"/>
    <mergeCell ref="G1254:I1254"/>
    <mergeCell ref="A1255:I1255"/>
    <mergeCell ref="B1250:C1250"/>
    <mergeCell ref="F1250:I1250"/>
    <mergeCell ref="D1251:E1251"/>
    <mergeCell ref="F1251:I1251"/>
    <mergeCell ref="C1252:E1252"/>
    <mergeCell ref="G1252:I1252"/>
    <mergeCell ref="A1241:A1254"/>
    <mergeCell ref="D1241:F1241"/>
    <mergeCell ref="D1242:F1242"/>
    <mergeCell ref="B1243:I1243"/>
    <mergeCell ref="B1244:C1244"/>
    <mergeCell ref="D1244:I1244"/>
    <mergeCell ref="B1245:C1245"/>
    <mergeCell ref="D1245:I1245"/>
    <mergeCell ref="B1246:C1246"/>
    <mergeCell ref="D1246:I1246"/>
    <mergeCell ref="B1247:C1247"/>
    <mergeCell ref="D1247:I1247"/>
    <mergeCell ref="B1248:C1248"/>
    <mergeCell ref="D1248:I1248"/>
    <mergeCell ref="B1249:C1249"/>
    <mergeCell ref="D1249:I1249"/>
    <mergeCell ref="A1237:I1237"/>
    <mergeCell ref="A1238:I1238"/>
    <mergeCell ref="A1239:I1239"/>
    <mergeCell ref="B1240:D1240"/>
    <mergeCell ref="G1240:I1240"/>
    <mergeCell ref="G1234:I1234"/>
    <mergeCell ref="C1235:E1235"/>
    <mergeCell ref="G1235:I1235"/>
    <mergeCell ref="A1236:I1236"/>
    <mergeCell ref="B1231:C1231"/>
    <mergeCell ref="F1231:I1231"/>
    <mergeCell ref="D1232:E1232"/>
    <mergeCell ref="F1232:I1232"/>
    <mergeCell ref="C1233:E1233"/>
    <mergeCell ref="G1233:I1233"/>
    <mergeCell ref="A1222:A1235"/>
    <mergeCell ref="D1222:F1222"/>
    <mergeCell ref="D1223:F1223"/>
    <mergeCell ref="B1224:I1224"/>
    <mergeCell ref="B1225:C1225"/>
    <mergeCell ref="D1225:I1225"/>
    <mergeCell ref="B1226:C1226"/>
    <mergeCell ref="D1226:I1226"/>
    <mergeCell ref="B1227:C1227"/>
    <mergeCell ref="D1227:I1227"/>
    <mergeCell ref="B1228:C1228"/>
    <mergeCell ref="D1228:I1228"/>
    <mergeCell ref="B1229:C1229"/>
    <mergeCell ref="D1229:I1229"/>
    <mergeCell ref="B1230:C1230"/>
    <mergeCell ref="D1230:I1230"/>
    <mergeCell ref="A1218:I1218"/>
    <mergeCell ref="A1219:I1219"/>
    <mergeCell ref="A1220:I1220"/>
    <mergeCell ref="B1221:D1221"/>
    <mergeCell ref="G1221:I1221"/>
    <mergeCell ref="G1215:I1215"/>
    <mergeCell ref="C1216:E1216"/>
    <mergeCell ref="G1216:I1216"/>
    <mergeCell ref="A1217:I1217"/>
    <mergeCell ref="B1212:C1212"/>
    <mergeCell ref="F1212:I1212"/>
    <mergeCell ref="D1213:E1213"/>
    <mergeCell ref="F1213:I1213"/>
    <mergeCell ref="C1214:E1214"/>
    <mergeCell ref="G1214:I1214"/>
    <mergeCell ref="A1203:A1216"/>
    <mergeCell ref="D1203:F1203"/>
    <mergeCell ref="D1204:F1204"/>
    <mergeCell ref="B1205:I1205"/>
    <mergeCell ref="B1206:C1206"/>
    <mergeCell ref="D1206:I1206"/>
    <mergeCell ref="B1207:C1207"/>
    <mergeCell ref="D1207:I1207"/>
    <mergeCell ref="B1208:C1208"/>
    <mergeCell ref="D1208:I1208"/>
    <mergeCell ref="B1209:C1209"/>
    <mergeCell ref="D1209:I1209"/>
    <mergeCell ref="B1210:C1210"/>
    <mergeCell ref="D1210:I1210"/>
    <mergeCell ref="B1211:C1211"/>
    <mergeCell ref="D1211:I1211"/>
    <mergeCell ref="A1199:I1199"/>
    <mergeCell ref="A1200:I1200"/>
    <mergeCell ref="A1201:I1201"/>
    <mergeCell ref="B1202:D1202"/>
    <mergeCell ref="G1202:I1202"/>
    <mergeCell ref="G1196:I1196"/>
    <mergeCell ref="C1197:E1197"/>
    <mergeCell ref="G1197:I1197"/>
    <mergeCell ref="A1198:I1198"/>
    <mergeCell ref="B1193:C1193"/>
    <mergeCell ref="F1193:I1193"/>
    <mergeCell ref="D1194:E1194"/>
    <mergeCell ref="F1194:I1194"/>
    <mergeCell ref="C1195:E1195"/>
    <mergeCell ref="G1195:I1195"/>
    <mergeCell ref="A1184:A1197"/>
    <mergeCell ref="D1184:F1184"/>
    <mergeCell ref="D1185:F1185"/>
    <mergeCell ref="B1186:I1186"/>
    <mergeCell ref="B1187:C1187"/>
    <mergeCell ref="D1187:I1187"/>
    <mergeCell ref="B1188:C1188"/>
    <mergeCell ref="D1188:I1188"/>
    <mergeCell ref="B1189:C1189"/>
    <mergeCell ref="D1189:I1189"/>
    <mergeCell ref="B1190:C1190"/>
    <mergeCell ref="D1190:I1190"/>
    <mergeCell ref="B1191:C1191"/>
    <mergeCell ref="D1191:I1191"/>
    <mergeCell ref="B1192:C1192"/>
    <mergeCell ref="D1192:I1192"/>
    <mergeCell ref="A1180:I1180"/>
    <mergeCell ref="A1181:I1181"/>
    <mergeCell ref="A1182:I1182"/>
    <mergeCell ref="B1183:D1183"/>
    <mergeCell ref="G1183:I1183"/>
    <mergeCell ref="G1177:I1177"/>
    <mergeCell ref="C1178:E1178"/>
    <mergeCell ref="G1178:I1178"/>
    <mergeCell ref="A1179:I1179"/>
    <mergeCell ref="B1174:C1174"/>
    <mergeCell ref="F1174:I1174"/>
    <mergeCell ref="D1175:E1175"/>
    <mergeCell ref="F1175:I1175"/>
    <mergeCell ref="C1176:E1176"/>
    <mergeCell ref="G1176:I1176"/>
    <mergeCell ref="A1165:A1178"/>
    <mergeCell ref="D1165:F1165"/>
    <mergeCell ref="D1166:F1166"/>
    <mergeCell ref="B1167:I1167"/>
    <mergeCell ref="B1168:C1168"/>
    <mergeCell ref="D1168:I1168"/>
    <mergeCell ref="B1169:C1169"/>
    <mergeCell ref="D1169:I1169"/>
    <mergeCell ref="B1170:C1170"/>
    <mergeCell ref="D1170:I1170"/>
    <mergeCell ref="B1171:C1171"/>
    <mergeCell ref="D1171:I1171"/>
    <mergeCell ref="B1172:C1172"/>
    <mergeCell ref="D1172:I1172"/>
    <mergeCell ref="B1173:C1173"/>
    <mergeCell ref="D1173:I1173"/>
    <mergeCell ref="A1161:I1161"/>
    <mergeCell ref="A1162:I1162"/>
    <mergeCell ref="A1163:I1163"/>
    <mergeCell ref="B1164:D1164"/>
    <mergeCell ref="G1164:I1164"/>
    <mergeCell ref="G1158:I1158"/>
    <mergeCell ref="C1159:E1159"/>
    <mergeCell ref="G1159:I1159"/>
    <mergeCell ref="A1160:I1160"/>
    <mergeCell ref="B1155:C1155"/>
    <mergeCell ref="F1155:I1155"/>
    <mergeCell ref="D1156:E1156"/>
    <mergeCell ref="F1156:I1156"/>
    <mergeCell ref="C1157:E1157"/>
    <mergeCell ref="G1157:I1157"/>
    <mergeCell ref="A1146:A1159"/>
    <mergeCell ref="D1146:F1146"/>
    <mergeCell ref="D1147:F1147"/>
    <mergeCell ref="B1148:I1148"/>
    <mergeCell ref="B1149:C1149"/>
    <mergeCell ref="D1149:I1149"/>
    <mergeCell ref="B1150:C1150"/>
    <mergeCell ref="D1150:I1150"/>
    <mergeCell ref="B1151:C1151"/>
    <mergeCell ref="D1151:I1151"/>
    <mergeCell ref="B1152:C1152"/>
    <mergeCell ref="D1152:I1152"/>
    <mergeCell ref="B1153:C1153"/>
    <mergeCell ref="D1153:I1153"/>
    <mergeCell ref="B1154:C1154"/>
    <mergeCell ref="D1154:I1154"/>
    <mergeCell ref="A1142:I1142"/>
    <mergeCell ref="A1143:I1143"/>
    <mergeCell ref="A1144:I1144"/>
    <mergeCell ref="B1145:D1145"/>
    <mergeCell ref="G1145:I1145"/>
    <mergeCell ref="G1139:I1139"/>
    <mergeCell ref="C1140:E1140"/>
    <mergeCell ref="G1140:I1140"/>
    <mergeCell ref="A1141:I1141"/>
    <mergeCell ref="B1136:C1136"/>
    <mergeCell ref="F1136:I1136"/>
    <mergeCell ref="D1137:E1137"/>
    <mergeCell ref="F1137:I1137"/>
    <mergeCell ref="C1138:E1138"/>
    <mergeCell ref="G1138:I1138"/>
    <mergeCell ref="A1127:A1140"/>
    <mergeCell ref="D1127:F1127"/>
    <mergeCell ref="D1128:F1128"/>
    <mergeCell ref="B1129:I1129"/>
    <mergeCell ref="B1130:C1130"/>
    <mergeCell ref="D1130:I1130"/>
    <mergeCell ref="B1131:C1131"/>
    <mergeCell ref="D1131:I1131"/>
    <mergeCell ref="B1132:C1132"/>
    <mergeCell ref="D1132:I1132"/>
    <mergeCell ref="B1133:C1133"/>
    <mergeCell ref="D1133:I1133"/>
    <mergeCell ref="B1134:C1134"/>
    <mergeCell ref="D1134:I1134"/>
    <mergeCell ref="B1135:C1135"/>
    <mergeCell ref="D1135:I1135"/>
    <mergeCell ref="A1123:I1123"/>
    <mergeCell ref="A1124:I1124"/>
    <mergeCell ref="A1125:I1125"/>
    <mergeCell ref="B1126:D1126"/>
    <mergeCell ref="G1126:I1126"/>
    <mergeCell ref="G1120:I1120"/>
    <mergeCell ref="C1121:E1121"/>
    <mergeCell ref="G1121:I1121"/>
    <mergeCell ref="A1122:I1122"/>
    <mergeCell ref="B1117:C1117"/>
    <mergeCell ref="F1117:I1117"/>
    <mergeCell ref="D1118:E1118"/>
    <mergeCell ref="F1118:I1118"/>
    <mergeCell ref="C1119:E1119"/>
    <mergeCell ref="G1119:I1119"/>
    <mergeCell ref="A1108:A1121"/>
    <mergeCell ref="D1108:F1108"/>
    <mergeCell ref="D1109:F1109"/>
    <mergeCell ref="B1110:I1110"/>
    <mergeCell ref="B1111:C1111"/>
    <mergeCell ref="D1111:I1111"/>
    <mergeCell ref="B1112:C1112"/>
    <mergeCell ref="D1112:I1112"/>
    <mergeCell ref="B1113:C1113"/>
    <mergeCell ref="D1113:I1113"/>
    <mergeCell ref="B1114:C1114"/>
    <mergeCell ref="D1114:I1114"/>
    <mergeCell ref="B1115:C1115"/>
    <mergeCell ref="D1115:I1115"/>
    <mergeCell ref="B1116:C1116"/>
    <mergeCell ref="D1116:I1116"/>
    <mergeCell ref="A1104:I1104"/>
    <mergeCell ref="A1105:I1105"/>
    <mergeCell ref="A1106:I1106"/>
    <mergeCell ref="B1107:D1107"/>
    <mergeCell ref="G1107:I1107"/>
    <mergeCell ref="G1101:I1101"/>
    <mergeCell ref="C1102:E1102"/>
    <mergeCell ref="G1102:I1102"/>
    <mergeCell ref="A1103:I1103"/>
    <mergeCell ref="B1098:C1098"/>
    <mergeCell ref="F1098:I1098"/>
    <mergeCell ref="D1099:E1099"/>
    <mergeCell ref="F1099:I1099"/>
    <mergeCell ref="C1100:E1100"/>
    <mergeCell ref="G1100:I1100"/>
    <mergeCell ref="A1089:A1102"/>
    <mergeCell ref="D1089:F1089"/>
    <mergeCell ref="D1090:F1090"/>
    <mergeCell ref="B1091:I1091"/>
    <mergeCell ref="B1092:C1092"/>
    <mergeCell ref="D1092:I1092"/>
    <mergeCell ref="B1093:C1093"/>
    <mergeCell ref="D1093:I1093"/>
    <mergeCell ref="B1094:C1094"/>
    <mergeCell ref="D1094:I1094"/>
    <mergeCell ref="B1095:C1095"/>
    <mergeCell ref="D1095:I1095"/>
    <mergeCell ref="B1096:C1096"/>
    <mergeCell ref="D1096:I1096"/>
    <mergeCell ref="B1097:C1097"/>
    <mergeCell ref="D1097:I1097"/>
    <mergeCell ref="A1085:I1085"/>
    <mergeCell ref="A1086:I1086"/>
    <mergeCell ref="A1087:I1087"/>
    <mergeCell ref="B1088:D1088"/>
    <mergeCell ref="G1088:I1088"/>
    <mergeCell ref="G1082:I1082"/>
    <mergeCell ref="C1083:E1083"/>
    <mergeCell ref="G1083:I1083"/>
    <mergeCell ref="A1084:I1084"/>
    <mergeCell ref="B1079:C1079"/>
    <mergeCell ref="F1079:I1079"/>
    <mergeCell ref="D1080:E1080"/>
    <mergeCell ref="F1080:I1080"/>
    <mergeCell ref="C1081:E1081"/>
    <mergeCell ref="G1081:I1081"/>
    <mergeCell ref="A1070:A1083"/>
    <mergeCell ref="D1070:F1070"/>
    <mergeCell ref="D1071:F1071"/>
    <mergeCell ref="B1072:I1072"/>
    <mergeCell ref="B1073:C1073"/>
    <mergeCell ref="D1073:I1073"/>
    <mergeCell ref="B1074:C1074"/>
    <mergeCell ref="D1074:I1074"/>
    <mergeCell ref="B1075:C1075"/>
    <mergeCell ref="D1075:I1075"/>
    <mergeCell ref="B1076:C1076"/>
    <mergeCell ref="D1076:I1076"/>
    <mergeCell ref="B1077:C1077"/>
    <mergeCell ref="D1077:I1077"/>
    <mergeCell ref="B1078:C1078"/>
    <mergeCell ref="D1078:I1078"/>
    <mergeCell ref="A1066:I1066"/>
    <mergeCell ref="A1067:I1067"/>
    <mergeCell ref="A1068:I1068"/>
    <mergeCell ref="B1069:D1069"/>
    <mergeCell ref="G1069:I1069"/>
    <mergeCell ref="G1063:I1063"/>
    <mergeCell ref="C1064:E1064"/>
    <mergeCell ref="G1064:I1064"/>
    <mergeCell ref="A1065:I1065"/>
    <mergeCell ref="B1060:C1060"/>
    <mergeCell ref="F1060:I1060"/>
    <mergeCell ref="D1061:E1061"/>
    <mergeCell ref="F1061:I1061"/>
    <mergeCell ref="C1062:E1062"/>
    <mergeCell ref="G1062:I1062"/>
    <mergeCell ref="A1051:A1064"/>
    <mergeCell ref="D1051:F1051"/>
    <mergeCell ref="D1052:F1052"/>
    <mergeCell ref="B1053:I1053"/>
    <mergeCell ref="B1054:C1054"/>
    <mergeCell ref="D1054:I1054"/>
    <mergeCell ref="B1055:C1055"/>
    <mergeCell ref="D1055:I1055"/>
    <mergeCell ref="B1056:C1056"/>
    <mergeCell ref="D1056:I1056"/>
    <mergeCell ref="B1057:C1057"/>
    <mergeCell ref="D1057:I1057"/>
    <mergeCell ref="B1058:C1058"/>
    <mergeCell ref="D1058:I1058"/>
    <mergeCell ref="B1059:C1059"/>
    <mergeCell ref="D1059:I1059"/>
    <mergeCell ref="A1047:I1047"/>
    <mergeCell ref="A1048:I1048"/>
    <mergeCell ref="A1049:I1049"/>
    <mergeCell ref="B1050:D1050"/>
    <mergeCell ref="G1050:I1050"/>
    <mergeCell ref="G1044:I1044"/>
    <mergeCell ref="C1045:E1045"/>
    <mergeCell ref="G1045:I1045"/>
    <mergeCell ref="A1046:I1046"/>
    <mergeCell ref="B1041:C1041"/>
    <mergeCell ref="F1041:I1041"/>
    <mergeCell ref="D1042:E1042"/>
    <mergeCell ref="F1042:I1042"/>
    <mergeCell ref="C1043:E1043"/>
    <mergeCell ref="G1043:I1043"/>
    <mergeCell ref="A1032:A1045"/>
    <mergeCell ref="D1032:F1032"/>
    <mergeCell ref="D1033:F1033"/>
    <mergeCell ref="B1034:I1034"/>
    <mergeCell ref="B1035:C1035"/>
    <mergeCell ref="D1035:I1035"/>
    <mergeCell ref="B1036:C1036"/>
    <mergeCell ref="D1036:I1036"/>
    <mergeCell ref="B1037:C1037"/>
    <mergeCell ref="D1037:I1037"/>
    <mergeCell ref="B1038:C1038"/>
    <mergeCell ref="D1038:I1038"/>
    <mergeCell ref="B1039:C1039"/>
    <mergeCell ref="D1039:I1039"/>
    <mergeCell ref="B1040:C1040"/>
    <mergeCell ref="D1040:I1040"/>
    <mergeCell ref="A1028:I1028"/>
    <mergeCell ref="A1029:I1029"/>
    <mergeCell ref="A1030:I1030"/>
    <mergeCell ref="B1031:D1031"/>
    <mergeCell ref="G1031:I1031"/>
    <mergeCell ref="G1025:I1025"/>
    <mergeCell ref="C1026:E1026"/>
    <mergeCell ref="G1026:I1026"/>
    <mergeCell ref="A1027:I1027"/>
    <mergeCell ref="B1022:C1022"/>
    <mergeCell ref="F1022:I1022"/>
    <mergeCell ref="D1023:E1023"/>
    <mergeCell ref="F1023:I1023"/>
    <mergeCell ref="C1024:E1024"/>
    <mergeCell ref="G1024:I1024"/>
    <mergeCell ref="A1013:A1026"/>
    <mergeCell ref="D1013:F1013"/>
    <mergeCell ref="D1014:F1014"/>
    <mergeCell ref="B1015:I1015"/>
    <mergeCell ref="B1016:C1016"/>
    <mergeCell ref="D1016:I1016"/>
    <mergeCell ref="B1017:C1017"/>
    <mergeCell ref="D1017:I1017"/>
    <mergeCell ref="B1018:C1018"/>
    <mergeCell ref="D1018:I1018"/>
    <mergeCell ref="B1019:C1019"/>
    <mergeCell ref="D1019:I1019"/>
    <mergeCell ref="B1020:C1020"/>
    <mergeCell ref="D1020:I1020"/>
    <mergeCell ref="B1021:C1021"/>
    <mergeCell ref="D1021:I1021"/>
    <mergeCell ref="A1009:I1009"/>
    <mergeCell ref="A1010:I1010"/>
    <mergeCell ref="A1011:I1011"/>
    <mergeCell ref="B1012:D1012"/>
    <mergeCell ref="G1012:I1012"/>
    <mergeCell ref="G1006:I1006"/>
    <mergeCell ref="C1007:E1007"/>
    <mergeCell ref="G1007:I1007"/>
    <mergeCell ref="A1008:I1008"/>
    <mergeCell ref="B1003:C1003"/>
    <mergeCell ref="F1003:I1003"/>
    <mergeCell ref="D1004:E1004"/>
    <mergeCell ref="F1004:I1004"/>
    <mergeCell ref="C1005:E1005"/>
    <mergeCell ref="G1005:I1005"/>
    <mergeCell ref="A994:A1007"/>
    <mergeCell ref="D994:F994"/>
    <mergeCell ref="D995:F995"/>
    <mergeCell ref="B996:I996"/>
    <mergeCell ref="B997:C997"/>
    <mergeCell ref="D997:I997"/>
    <mergeCell ref="B998:C998"/>
    <mergeCell ref="D998:I998"/>
    <mergeCell ref="B999:C999"/>
    <mergeCell ref="D999:I999"/>
    <mergeCell ref="B1000:C1000"/>
    <mergeCell ref="D1000:I1000"/>
    <mergeCell ref="B1001:C1001"/>
    <mergeCell ref="D1001:I1001"/>
    <mergeCell ref="B1002:C1002"/>
    <mergeCell ref="D1002:I1002"/>
    <mergeCell ref="A990:I990"/>
    <mergeCell ref="A991:I991"/>
    <mergeCell ref="A992:I992"/>
    <mergeCell ref="B993:D993"/>
    <mergeCell ref="G993:I993"/>
    <mergeCell ref="G987:I987"/>
    <mergeCell ref="C988:E988"/>
    <mergeCell ref="G988:I988"/>
    <mergeCell ref="A989:I989"/>
    <mergeCell ref="B984:C984"/>
    <mergeCell ref="F984:I984"/>
    <mergeCell ref="D985:E985"/>
    <mergeCell ref="F985:I985"/>
    <mergeCell ref="C986:E986"/>
    <mergeCell ref="G986:I986"/>
    <mergeCell ref="A975:A988"/>
    <mergeCell ref="D975:F975"/>
    <mergeCell ref="D976:F976"/>
    <mergeCell ref="B977:I977"/>
    <mergeCell ref="B978:C978"/>
    <mergeCell ref="D978:I978"/>
    <mergeCell ref="B979:C979"/>
    <mergeCell ref="D979:I979"/>
    <mergeCell ref="B980:C980"/>
    <mergeCell ref="D980:I980"/>
    <mergeCell ref="B981:C981"/>
    <mergeCell ref="D981:I981"/>
    <mergeCell ref="B982:C982"/>
    <mergeCell ref="D982:I982"/>
    <mergeCell ref="B983:C983"/>
    <mergeCell ref="D983:I983"/>
    <mergeCell ref="A971:I971"/>
    <mergeCell ref="A972:I972"/>
    <mergeCell ref="A973:I973"/>
    <mergeCell ref="B974:D974"/>
    <mergeCell ref="G974:I974"/>
    <mergeCell ref="G968:I968"/>
    <mergeCell ref="C969:E969"/>
    <mergeCell ref="G969:I969"/>
    <mergeCell ref="A970:I970"/>
    <mergeCell ref="B965:C965"/>
    <mergeCell ref="F965:I965"/>
    <mergeCell ref="D966:E966"/>
    <mergeCell ref="F966:I966"/>
    <mergeCell ref="C967:E967"/>
    <mergeCell ref="G967:I967"/>
    <mergeCell ref="A956:A969"/>
    <mergeCell ref="D956:F956"/>
    <mergeCell ref="D957:F957"/>
    <mergeCell ref="B958:I958"/>
    <mergeCell ref="B959:C959"/>
    <mergeCell ref="D959:I959"/>
    <mergeCell ref="B960:C960"/>
    <mergeCell ref="D960:I960"/>
    <mergeCell ref="B961:C961"/>
    <mergeCell ref="D961:I961"/>
    <mergeCell ref="B962:C962"/>
    <mergeCell ref="D962:I962"/>
    <mergeCell ref="B963:C963"/>
    <mergeCell ref="D963:I963"/>
    <mergeCell ref="B964:C964"/>
    <mergeCell ref="D964:I964"/>
    <mergeCell ref="A952:I952"/>
    <mergeCell ref="A953:I953"/>
    <mergeCell ref="A954:I954"/>
    <mergeCell ref="B955:D955"/>
    <mergeCell ref="G955:I955"/>
    <mergeCell ref="G949:I949"/>
    <mergeCell ref="C950:E950"/>
    <mergeCell ref="G950:I950"/>
    <mergeCell ref="A951:I951"/>
    <mergeCell ref="B946:C946"/>
    <mergeCell ref="F946:I946"/>
    <mergeCell ref="D947:E947"/>
    <mergeCell ref="F947:I947"/>
    <mergeCell ref="C948:E948"/>
    <mergeCell ref="G948:I948"/>
    <mergeCell ref="A937:A950"/>
    <mergeCell ref="D937:F937"/>
    <mergeCell ref="D938:F938"/>
    <mergeCell ref="B939:I939"/>
    <mergeCell ref="B940:C940"/>
    <mergeCell ref="D940:I940"/>
    <mergeCell ref="B941:C941"/>
    <mergeCell ref="D941:I941"/>
    <mergeCell ref="B942:C942"/>
    <mergeCell ref="D942:I942"/>
    <mergeCell ref="B943:C943"/>
    <mergeCell ref="D943:I943"/>
    <mergeCell ref="B944:C944"/>
    <mergeCell ref="D944:I944"/>
    <mergeCell ref="B945:C945"/>
    <mergeCell ref="D945:I945"/>
    <mergeCell ref="A933:I933"/>
    <mergeCell ref="A934:I934"/>
    <mergeCell ref="A935:I935"/>
    <mergeCell ref="B936:D936"/>
    <mergeCell ref="G936:I936"/>
    <mergeCell ref="G930:I930"/>
    <mergeCell ref="C931:E931"/>
    <mergeCell ref="G931:I931"/>
    <mergeCell ref="A932:I932"/>
    <mergeCell ref="B927:C927"/>
    <mergeCell ref="F927:I927"/>
    <mergeCell ref="D928:E928"/>
    <mergeCell ref="F928:I928"/>
    <mergeCell ref="C929:E929"/>
    <mergeCell ref="G929:I929"/>
    <mergeCell ref="A918:A931"/>
    <mergeCell ref="D918:F918"/>
    <mergeCell ref="D919:F919"/>
    <mergeCell ref="B920:I920"/>
    <mergeCell ref="B921:C921"/>
    <mergeCell ref="D921:I921"/>
    <mergeCell ref="B922:C922"/>
    <mergeCell ref="D922:I922"/>
    <mergeCell ref="B923:C923"/>
    <mergeCell ref="D923:I923"/>
    <mergeCell ref="B924:C924"/>
    <mergeCell ref="D924:I924"/>
    <mergeCell ref="B925:C925"/>
    <mergeCell ref="D925:I925"/>
    <mergeCell ref="B926:C926"/>
    <mergeCell ref="D926:I926"/>
    <mergeCell ref="A914:I914"/>
    <mergeCell ref="A915:I915"/>
    <mergeCell ref="A916:I916"/>
    <mergeCell ref="B917:D917"/>
    <mergeCell ref="G917:I917"/>
    <mergeCell ref="G911:I911"/>
    <mergeCell ref="C912:E912"/>
    <mergeCell ref="G912:I912"/>
    <mergeCell ref="A913:I913"/>
    <mergeCell ref="B908:C908"/>
    <mergeCell ref="F908:I908"/>
    <mergeCell ref="D909:E909"/>
    <mergeCell ref="F909:I909"/>
    <mergeCell ref="C910:E910"/>
    <mergeCell ref="G910:I910"/>
    <mergeCell ref="A899:A912"/>
    <mergeCell ref="D899:F899"/>
    <mergeCell ref="D900:F900"/>
    <mergeCell ref="B901:I901"/>
    <mergeCell ref="B902:C902"/>
    <mergeCell ref="D902:I902"/>
    <mergeCell ref="B903:C903"/>
    <mergeCell ref="D903:I903"/>
    <mergeCell ref="B904:C904"/>
    <mergeCell ref="D904:I904"/>
    <mergeCell ref="B905:C905"/>
    <mergeCell ref="D905:I905"/>
    <mergeCell ref="B906:C906"/>
    <mergeCell ref="D906:I906"/>
    <mergeCell ref="B907:C907"/>
    <mergeCell ref="D907:I907"/>
    <mergeCell ref="A895:I895"/>
    <mergeCell ref="A896:I896"/>
    <mergeCell ref="A897:I897"/>
    <mergeCell ref="B898:D898"/>
    <mergeCell ref="G898:I898"/>
    <mergeCell ref="G892:I892"/>
    <mergeCell ref="C893:E893"/>
    <mergeCell ref="G893:I893"/>
    <mergeCell ref="A894:I894"/>
    <mergeCell ref="B889:C889"/>
    <mergeCell ref="F889:I889"/>
    <mergeCell ref="D890:E890"/>
    <mergeCell ref="F890:I890"/>
    <mergeCell ref="C891:E891"/>
    <mergeCell ref="G891:I891"/>
    <mergeCell ref="A880:A893"/>
    <mergeCell ref="D880:F880"/>
    <mergeCell ref="D881:F881"/>
    <mergeCell ref="B882:I882"/>
    <mergeCell ref="B883:C883"/>
    <mergeCell ref="D883:I883"/>
    <mergeCell ref="B884:C884"/>
    <mergeCell ref="D884:I884"/>
    <mergeCell ref="B885:C885"/>
    <mergeCell ref="D885:I885"/>
    <mergeCell ref="B886:C886"/>
    <mergeCell ref="D886:I886"/>
    <mergeCell ref="B887:C887"/>
    <mergeCell ref="D887:I887"/>
    <mergeCell ref="B888:C888"/>
    <mergeCell ref="D888:I888"/>
    <mergeCell ref="A876:I876"/>
    <mergeCell ref="A877:I877"/>
    <mergeCell ref="A878:I878"/>
    <mergeCell ref="B879:D879"/>
    <mergeCell ref="G879:I879"/>
    <mergeCell ref="G873:I873"/>
    <mergeCell ref="C874:E874"/>
    <mergeCell ref="G874:I874"/>
    <mergeCell ref="A875:I875"/>
    <mergeCell ref="B870:C870"/>
    <mergeCell ref="F870:I870"/>
    <mergeCell ref="D871:E871"/>
    <mergeCell ref="F871:I871"/>
    <mergeCell ref="C872:E872"/>
    <mergeCell ref="G872:I872"/>
    <mergeCell ref="A861:A874"/>
    <mergeCell ref="D861:F861"/>
    <mergeCell ref="D862:F862"/>
    <mergeCell ref="B863:I863"/>
    <mergeCell ref="B864:C864"/>
    <mergeCell ref="D864:I864"/>
    <mergeCell ref="B865:C865"/>
    <mergeCell ref="D865:I865"/>
    <mergeCell ref="B866:C866"/>
    <mergeCell ref="D866:I866"/>
    <mergeCell ref="B867:C867"/>
    <mergeCell ref="D867:I867"/>
    <mergeCell ref="B868:C868"/>
    <mergeCell ref="D868:I868"/>
    <mergeCell ref="B869:C869"/>
    <mergeCell ref="D869:I869"/>
    <mergeCell ref="A857:I857"/>
    <mergeCell ref="A858:I858"/>
    <mergeCell ref="A859:I859"/>
    <mergeCell ref="B860:D860"/>
    <mergeCell ref="G860:I860"/>
    <mergeCell ref="G854:I854"/>
    <mergeCell ref="C855:E855"/>
    <mergeCell ref="G855:I855"/>
    <mergeCell ref="A856:I856"/>
    <mergeCell ref="B851:C851"/>
    <mergeCell ref="F851:I851"/>
    <mergeCell ref="D852:E852"/>
    <mergeCell ref="F852:I852"/>
    <mergeCell ref="C853:E853"/>
    <mergeCell ref="G853:I853"/>
    <mergeCell ref="A842:A855"/>
    <mergeCell ref="D842:F842"/>
    <mergeCell ref="D843:F843"/>
    <mergeCell ref="B844:I844"/>
    <mergeCell ref="B845:C845"/>
    <mergeCell ref="D845:I845"/>
    <mergeCell ref="B846:C846"/>
    <mergeCell ref="D846:I846"/>
    <mergeCell ref="B847:C847"/>
    <mergeCell ref="D847:I847"/>
    <mergeCell ref="B848:C848"/>
    <mergeCell ref="D848:I848"/>
    <mergeCell ref="B849:C849"/>
    <mergeCell ref="D849:I849"/>
    <mergeCell ref="B850:C850"/>
    <mergeCell ref="D850:I850"/>
    <mergeCell ref="A838:I838"/>
    <mergeCell ref="A839:I839"/>
    <mergeCell ref="A840:I840"/>
    <mergeCell ref="B841:D841"/>
    <mergeCell ref="G841:I841"/>
    <mergeCell ref="G835:I835"/>
    <mergeCell ref="C836:E836"/>
    <mergeCell ref="G836:I836"/>
    <mergeCell ref="A837:I837"/>
    <mergeCell ref="B832:C832"/>
    <mergeCell ref="F832:I832"/>
    <mergeCell ref="D833:E833"/>
    <mergeCell ref="F833:I833"/>
    <mergeCell ref="C834:E834"/>
    <mergeCell ref="G834:I834"/>
    <mergeCell ref="A823:A836"/>
    <mergeCell ref="D823:F823"/>
    <mergeCell ref="D824:F824"/>
    <mergeCell ref="B825:I825"/>
    <mergeCell ref="B826:C826"/>
    <mergeCell ref="D826:I826"/>
    <mergeCell ref="B827:C827"/>
    <mergeCell ref="D827:I827"/>
    <mergeCell ref="B828:C828"/>
    <mergeCell ref="D828:I828"/>
    <mergeCell ref="B829:C829"/>
    <mergeCell ref="D829:I829"/>
    <mergeCell ref="B830:C830"/>
    <mergeCell ref="D830:I830"/>
    <mergeCell ref="B831:C831"/>
    <mergeCell ref="D831:I831"/>
    <mergeCell ref="A819:I819"/>
    <mergeCell ref="A820:I820"/>
    <mergeCell ref="A821:I821"/>
    <mergeCell ref="B822:D822"/>
    <mergeCell ref="G822:I822"/>
    <mergeCell ref="G816:I816"/>
    <mergeCell ref="C817:E817"/>
    <mergeCell ref="G817:I817"/>
    <mergeCell ref="A818:I818"/>
    <mergeCell ref="B813:C813"/>
    <mergeCell ref="F813:I813"/>
    <mergeCell ref="D814:E814"/>
    <mergeCell ref="F814:I814"/>
    <mergeCell ref="C815:E815"/>
    <mergeCell ref="G815:I815"/>
    <mergeCell ref="A804:A817"/>
    <mergeCell ref="D804:F804"/>
    <mergeCell ref="D805:F805"/>
    <mergeCell ref="B806:I806"/>
    <mergeCell ref="B807:C807"/>
    <mergeCell ref="D807:I807"/>
    <mergeCell ref="B808:C808"/>
    <mergeCell ref="D808:I808"/>
    <mergeCell ref="B809:C809"/>
    <mergeCell ref="D809:I809"/>
    <mergeCell ref="B810:C810"/>
    <mergeCell ref="D810:I810"/>
    <mergeCell ref="B811:C811"/>
    <mergeCell ref="D811:I811"/>
    <mergeCell ref="B812:C812"/>
    <mergeCell ref="D812:I812"/>
    <mergeCell ref="A800:I800"/>
    <mergeCell ref="A801:I801"/>
    <mergeCell ref="A802:I802"/>
    <mergeCell ref="B803:D803"/>
    <mergeCell ref="G803:I803"/>
    <mergeCell ref="G797:I797"/>
    <mergeCell ref="C798:E798"/>
    <mergeCell ref="G798:I798"/>
    <mergeCell ref="A799:I799"/>
    <mergeCell ref="B794:C794"/>
    <mergeCell ref="F794:I794"/>
    <mergeCell ref="D795:E795"/>
    <mergeCell ref="F795:I795"/>
    <mergeCell ref="C796:E796"/>
    <mergeCell ref="G796:I796"/>
    <mergeCell ref="A785:A798"/>
    <mergeCell ref="D785:F785"/>
    <mergeCell ref="D786:F786"/>
    <mergeCell ref="B787:I787"/>
    <mergeCell ref="B788:C788"/>
    <mergeCell ref="D788:I788"/>
    <mergeCell ref="B789:C789"/>
    <mergeCell ref="D789:I789"/>
    <mergeCell ref="B790:C790"/>
    <mergeCell ref="D790:I790"/>
    <mergeCell ref="B791:C791"/>
    <mergeCell ref="D791:I791"/>
    <mergeCell ref="B792:C792"/>
    <mergeCell ref="D792:I792"/>
    <mergeCell ref="B793:C793"/>
    <mergeCell ref="D793:I793"/>
    <mergeCell ref="A781:I781"/>
    <mergeCell ref="A782:I782"/>
    <mergeCell ref="A783:I783"/>
    <mergeCell ref="B784:D784"/>
    <mergeCell ref="G784:I784"/>
    <mergeCell ref="G778:I778"/>
    <mergeCell ref="C779:E779"/>
    <mergeCell ref="G779:I779"/>
    <mergeCell ref="A780:I780"/>
    <mergeCell ref="B775:C775"/>
    <mergeCell ref="F775:I775"/>
    <mergeCell ref="D776:E776"/>
    <mergeCell ref="F776:I776"/>
    <mergeCell ref="C777:E777"/>
    <mergeCell ref="G777:I777"/>
    <mergeCell ref="A766:A779"/>
    <mergeCell ref="D766:F766"/>
    <mergeCell ref="D767:F767"/>
    <mergeCell ref="B768:I768"/>
    <mergeCell ref="B769:C769"/>
    <mergeCell ref="D769:I769"/>
    <mergeCell ref="B770:C770"/>
    <mergeCell ref="D770:I770"/>
    <mergeCell ref="B771:C771"/>
    <mergeCell ref="D771:I771"/>
    <mergeCell ref="B772:C772"/>
    <mergeCell ref="D772:I772"/>
    <mergeCell ref="B773:C773"/>
    <mergeCell ref="D773:I773"/>
    <mergeCell ref="B774:C774"/>
    <mergeCell ref="D774:I774"/>
    <mergeCell ref="A762:I762"/>
    <mergeCell ref="A763:I763"/>
    <mergeCell ref="A764:I764"/>
    <mergeCell ref="B765:D765"/>
    <mergeCell ref="G765:I765"/>
    <mergeCell ref="G759:I759"/>
    <mergeCell ref="C760:E760"/>
    <mergeCell ref="G760:I760"/>
    <mergeCell ref="A761:I761"/>
    <mergeCell ref="B756:C756"/>
    <mergeCell ref="F756:I756"/>
    <mergeCell ref="D757:E757"/>
    <mergeCell ref="F757:I757"/>
    <mergeCell ref="C758:E758"/>
    <mergeCell ref="G758:I758"/>
    <mergeCell ref="A747:A760"/>
    <mergeCell ref="D747:F747"/>
    <mergeCell ref="D748:F748"/>
    <mergeCell ref="B749:I749"/>
    <mergeCell ref="B750:C750"/>
    <mergeCell ref="D750:I750"/>
    <mergeCell ref="B751:C751"/>
    <mergeCell ref="D751:I751"/>
    <mergeCell ref="B752:C752"/>
    <mergeCell ref="D752:I752"/>
    <mergeCell ref="B753:C753"/>
    <mergeCell ref="D753:I753"/>
    <mergeCell ref="B754:C754"/>
    <mergeCell ref="D754:I754"/>
    <mergeCell ref="B755:C755"/>
    <mergeCell ref="D755:I755"/>
    <mergeCell ref="A743:I743"/>
    <mergeCell ref="A744:I744"/>
    <mergeCell ref="A745:I745"/>
    <mergeCell ref="B746:D746"/>
    <mergeCell ref="G746:I746"/>
    <mergeCell ref="G740:I740"/>
    <mergeCell ref="C741:E741"/>
    <mergeCell ref="G741:I741"/>
    <mergeCell ref="A742:I742"/>
    <mergeCell ref="B737:C737"/>
    <mergeCell ref="F737:I737"/>
    <mergeCell ref="D738:E738"/>
    <mergeCell ref="F738:I738"/>
    <mergeCell ref="C739:E739"/>
    <mergeCell ref="G739:I739"/>
    <mergeCell ref="A728:A741"/>
    <mergeCell ref="D728:F728"/>
    <mergeCell ref="D729:F729"/>
    <mergeCell ref="B730:I730"/>
    <mergeCell ref="B731:C731"/>
    <mergeCell ref="D731:I731"/>
    <mergeCell ref="B732:C732"/>
    <mergeCell ref="D732:I732"/>
    <mergeCell ref="B733:C733"/>
    <mergeCell ref="D733:I733"/>
    <mergeCell ref="B734:C734"/>
    <mergeCell ref="D734:I734"/>
    <mergeCell ref="B735:C735"/>
    <mergeCell ref="D735:I735"/>
    <mergeCell ref="B736:C736"/>
    <mergeCell ref="D736:I736"/>
    <mergeCell ref="A724:I724"/>
    <mergeCell ref="A725:I725"/>
    <mergeCell ref="A726:I726"/>
    <mergeCell ref="B727:D727"/>
    <mergeCell ref="G727:I727"/>
    <mergeCell ref="G721:I721"/>
    <mergeCell ref="C722:E722"/>
    <mergeCell ref="G722:I722"/>
    <mergeCell ref="A723:I723"/>
    <mergeCell ref="B718:C718"/>
    <mergeCell ref="F718:I718"/>
    <mergeCell ref="D719:E719"/>
    <mergeCell ref="F719:I719"/>
    <mergeCell ref="C720:E720"/>
    <mergeCell ref="G720:I720"/>
    <mergeCell ref="A709:A722"/>
    <mergeCell ref="D709:F709"/>
    <mergeCell ref="D710:F710"/>
    <mergeCell ref="B711:I711"/>
    <mergeCell ref="B712:C712"/>
    <mergeCell ref="D712:I712"/>
    <mergeCell ref="B713:C713"/>
    <mergeCell ref="D713:I713"/>
    <mergeCell ref="B714:C714"/>
    <mergeCell ref="D714:I714"/>
    <mergeCell ref="B715:C715"/>
    <mergeCell ref="D715:I715"/>
    <mergeCell ref="B716:C716"/>
    <mergeCell ref="D716:I716"/>
    <mergeCell ref="B717:C717"/>
    <mergeCell ref="D717:I717"/>
    <mergeCell ref="A705:I705"/>
    <mergeCell ref="A706:I706"/>
    <mergeCell ref="A707:I707"/>
    <mergeCell ref="B708:D708"/>
    <mergeCell ref="G708:I708"/>
    <mergeCell ref="G702:I702"/>
    <mergeCell ref="C703:E703"/>
    <mergeCell ref="G703:I703"/>
    <mergeCell ref="A704:I704"/>
    <mergeCell ref="B699:C699"/>
    <mergeCell ref="F699:I699"/>
    <mergeCell ref="D700:E700"/>
    <mergeCell ref="F700:I700"/>
    <mergeCell ref="C701:E701"/>
    <mergeCell ref="G701:I701"/>
    <mergeCell ref="A690:A703"/>
    <mergeCell ref="D690:F690"/>
    <mergeCell ref="D691:F691"/>
    <mergeCell ref="B692:I692"/>
    <mergeCell ref="B693:C693"/>
    <mergeCell ref="D693:I693"/>
    <mergeCell ref="B694:C694"/>
    <mergeCell ref="D694:I694"/>
    <mergeCell ref="B695:C695"/>
    <mergeCell ref="D695:I695"/>
    <mergeCell ref="B696:C696"/>
    <mergeCell ref="D696:I696"/>
    <mergeCell ref="B697:C697"/>
    <mergeCell ref="D697:I697"/>
    <mergeCell ref="B698:C698"/>
    <mergeCell ref="D698:I698"/>
    <mergeCell ref="A686:I686"/>
    <mergeCell ref="A687:I687"/>
    <mergeCell ref="A688:I688"/>
    <mergeCell ref="B689:D689"/>
    <mergeCell ref="G689:I689"/>
    <mergeCell ref="G683:I683"/>
    <mergeCell ref="C684:E684"/>
    <mergeCell ref="G684:I684"/>
    <mergeCell ref="A685:I685"/>
    <mergeCell ref="B680:C680"/>
    <mergeCell ref="F680:I680"/>
    <mergeCell ref="D681:E681"/>
    <mergeCell ref="F681:I681"/>
    <mergeCell ref="C682:E682"/>
    <mergeCell ref="G682:I682"/>
    <mergeCell ref="A671:A684"/>
    <mergeCell ref="D671:F671"/>
    <mergeCell ref="D672:F672"/>
    <mergeCell ref="B673:I673"/>
    <mergeCell ref="B674:C674"/>
    <mergeCell ref="D674:I674"/>
    <mergeCell ref="B675:C675"/>
    <mergeCell ref="D675:I675"/>
    <mergeCell ref="B676:C676"/>
    <mergeCell ref="D676:I676"/>
    <mergeCell ref="B677:C677"/>
    <mergeCell ref="D677:I677"/>
    <mergeCell ref="B678:C678"/>
    <mergeCell ref="D678:I678"/>
    <mergeCell ref="B679:C679"/>
    <mergeCell ref="D679:I679"/>
    <mergeCell ref="A667:I667"/>
    <mergeCell ref="A668:I668"/>
    <mergeCell ref="A669:I669"/>
    <mergeCell ref="B670:D670"/>
    <mergeCell ref="G670:I670"/>
    <mergeCell ref="G664:I664"/>
    <mergeCell ref="C665:E665"/>
    <mergeCell ref="G665:I665"/>
    <mergeCell ref="A666:I666"/>
    <mergeCell ref="B661:C661"/>
    <mergeCell ref="F661:I661"/>
    <mergeCell ref="D662:E662"/>
    <mergeCell ref="F662:I662"/>
    <mergeCell ref="C663:E663"/>
    <mergeCell ref="G663:I663"/>
    <mergeCell ref="A652:A665"/>
    <mergeCell ref="D652:F652"/>
    <mergeCell ref="D653:F653"/>
    <mergeCell ref="B654:I654"/>
    <mergeCell ref="B655:C655"/>
    <mergeCell ref="D655:I655"/>
    <mergeCell ref="B656:C656"/>
    <mergeCell ref="D656:I656"/>
    <mergeCell ref="B657:C657"/>
    <mergeCell ref="D657:I657"/>
    <mergeCell ref="B658:C658"/>
    <mergeCell ref="D658:I658"/>
    <mergeCell ref="B659:C659"/>
    <mergeCell ref="D659:I659"/>
    <mergeCell ref="B660:C660"/>
    <mergeCell ref="D660:I660"/>
    <mergeCell ref="A648:I648"/>
    <mergeCell ref="A649:I649"/>
    <mergeCell ref="A650:I650"/>
    <mergeCell ref="B651:D651"/>
    <mergeCell ref="G651:I651"/>
    <mergeCell ref="G645:I645"/>
    <mergeCell ref="C646:E646"/>
    <mergeCell ref="G646:I646"/>
    <mergeCell ref="A647:I647"/>
    <mergeCell ref="B642:C642"/>
    <mergeCell ref="F642:I642"/>
    <mergeCell ref="D643:E643"/>
    <mergeCell ref="F643:I643"/>
    <mergeCell ref="C644:E644"/>
    <mergeCell ref="G644:I644"/>
    <mergeCell ref="A633:A646"/>
    <mergeCell ref="D633:F633"/>
    <mergeCell ref="D634:F634"/>
    <mergeCell ref="B635:I635"/>
    <mergeCell ref="B636:C636"/>
    <mergeCell ref="D636:I636"/>
    <mergeCell ref="B637:C637"/>
    <mergeCell ref="D637:I637"/>
    <mergeCell ref="B638:C638"/>
    <mergeCell ref="D638:I638"/>
    <mergeCell ref="B639:C639"/>
    <mergeCell ref="D639:I639"/>
    <mergeCell ref="B640:C640"/>
    <mergeCell ref="D640:I640"/>
    <mergeCell ref="B641:C641"/>
    <mergeCell ref="D641:I641"/>
    <mergeCell ref="A629:I629"/>
    <mergeCell ref="A630:I630"/>
    <mergeCell ref="A631:I631"/>
    <mergeCell ref="B632:D632"/>
    <mergeCell ref="G632:I632"/>
    <mergeCell ref="G626:I626"/>
    <mergeCell ref="C627:E627"/>
    <mergeCell ref="G627:I627"/>
    <mergeCell ref="A628:I628"/>
    <mergeCell ref="B623:C623"/>
    <mergeCell ref="F623:I623"/>
    <mergeCell ref="D624:E624"/>
    <mergeCell ref="F624:I624"/>
    <mergeCell ref="C625:E625"/>
    <mergeCell ref="G625:I625"/>
    <mergeCell ref="A614:A627"/>
    <mergeCell ref="D614:F614"/>
    <mergeCell ref="D615:F615"/>
    <mergeCell ref="B616:I616"/>
    <mergeCell ref="B617:C617"/>
    <mergeCell ref="D617:I617"/>
    <mergeCell ref="B618:C618"/>
    <mergeCell ref="D618:I618"/>
    <mergeCell ref="B619:C619"/>
    <mergeCell ref="D619:I619"/>
    <mergeCell ref="B620:C620"/>
    <mergeCell ref="D620:I620"/>
    <mergeCell ref="B621:C621"/>
    <mergeCell ref="D621:I621"/>
    <mergeCell ref="B622:C622"/>
    <mergeCell ref="D622:I622"/>
    <mergeCell ref="A610:I610"/>
    <mergeCell ref="A611:I611"/>
    <mergeCell ref="A612:I612"/>
    <mergeCell ref="B613:D613"/>
    <mergeCell ref="G613:I613"/>
    <mergeCell ref="G607:I607"/>
    <mergeCell ref="C608:E608"/>
    <mergeCell ref="G608:I608"/>
    <mergeCell ref="A609:I609"/>
    <mergeCell ref="B604:C604"/>
    <mergeCell ref="F604:I604"/>
    <mergeCell ref="D605:E605"/>
    <mergeCell ref="F605:I605"/>
    <mergeCell ref="C606:E606"/>
    <mergeCell ref="G606:I606"/>
    <mergeCell ref="A595:A608"/>
    <mergeCell ref="D595:F595"/>
    <mergeCell ref="D596:F596"/>
    <mergeCell ref="B597:I597"/>
    <mergeCell ref="B598:C598"/>
    <mergeCell ref="D598:I598"/>
    <mergeCell ref="B599:C599"/>
    <mergeCell ref="D599:I599"/>
    <mergeCell ref="B600:C600"/>
    <mergeCell ref="D600:I600"/>
    <mergeCell ref="B601:C601"/>
    <mergeCell ref="D601:I601"/>
    <mergeCell ref="B602:C602"/>
    <mergeCell ref="D602:I602"/>
    <mergeCell ref="B603:C603"/>
    <mergeCell ref="D603:I603"/>
    <mergeCell ref="A591:I591"/>
    <mergeCell ref="A592:I592"/>
    <mergeCell ref="A593:I593"/>
    <mergeCell ref="B594:D594"/>
    <mergeCell ref="G594:I594"/>
    <mergeCell ref="G588:I588"/>
    <mergeCell ref="C589:E589"/>
    <mergeCell ref="G589:I589"/>
    <mergeCell ref="A590:I590"/>
    <mergeCell ref="B585:C585"/>
    <mergeCell ref="F585:I585"/>
    <mergeCell ref="D586:E586"/>
    <mergeCell ref="F586:I586"/>
    <mergeCell ref="C587:E587"/>
    <mergeCell ref="G587:I587"/>
    <mergeCell ref="A576:A589"/>
    <mergeCell ref="D576:F576"/>
    <mergeCell ref="D577:F577"/>
    <mergeCell ref="B578:I578"/>
    <mergeCell ref="B579:C579"/>
    <mergeCell ref="D579:I579"/>
    <mergeCell ref="B580:C580"/>
    <mergeCell ref="D580:I580"/>
    <mergeCell ref="B581:C581"/>
    <mergeCell ref="D581:I581"/>
    <mergeCell ref="B582:C582"/>
    <mergeCell ref="D582:I582"/>
    <mergeCell ref="B583:C583"/>
    <mergeCell ref="D583:I583"/>
    <mergeCell ref="B584:C584"/>
    <mergeCell ref="D584:I584"/>
    <mergeCell ref="A572:I572"/>
    <mergeCell ref="A573:I573"/>
    <mergeCell ref="A574:I574"/>
    <mergeCell ref="B575:D575"/>
    <mergeCell ref="G575:I575"/>
    <mergeCell ref="G569:I569"/>
    <mergeCell ref="C570:E570"/>
    <mergeCell ref="G570:I570"/>
    <mergeCell ref="A571:I571"/>
    <mergeCell ref="B566:C566"/>
    <mergeCell ref="F566:I566"/>
    <mergeCell ref="D567:E567"/>
    <mergeCell ref="F567:I567"/>
    <mergeCell ref="C568:E568"/>
    <mergeCell ref="G568:I568"/>
    <mergeCell ref="A557:A570"/>
    <mergeCell ref="D557:F557"/>
    <mergeCell ref="D558:F558"/>
    <mergeCell ref="B559:I559"/>
    <mergeCell ref="B560:C560"/>
    <mergeCell ref="D560:I560"/>
    <mergeCell ref="B561:C561"/>
    <mergeCell ref="D561:I561"/>
    <mergeCell ref="B562:C562"/>
    <mergeCell ref="D562:I562"/>
    <mergeCell ref="B563:C563"/>
    <mergeCell ref="D563:I563"/>
    <mergeCell ref="B564:C564"/>
    <mergeCell ref="D564:I564"/>
    <mergeCell ref="B565:C565"/>
    <mergeCell ref="D565:I565"/>
    <mergeCell ref="A553:I553"/>
    <mergeCell ref="A554:I554"/>
    <mergeCell ref="A555:I555"/>
    <mergeCell ref="B556:D556"/>
    <mergeCell ref="G556:I556"/>
    <mergeCell ref="G550:I550"/>
    <mergeCell ref="C551:E551"/>
    <mergeCell ref="G551:I551"/>
    <mergeCell ref="A552:I552"/>
    <mergeCell ref="B547:C547"/>
    <mergeCell ref="F547:I547"/>
    <mergeCell ref="D548:E548"/>
    <mergeCell ref="F548:I548"/>
    <mergeCell ref="C549:E549"/>
    <mergeCell ref="G549:I549"/>
    <mergeCell ref="A538:A551"/>
    <mergeCell ref="D538:F538"/>
    <mergeCell ref="D539:F539"/>
    <mergeCell ref="B540:I540"/>
    <mergeCell ref="B541:C541"/>
    <mergeCell ref="D541:I541"/>
    <mergeCell ref="B542:C542"/>
    <mergeCell ref="D542:I542"/>
    <mergeCell ref="B543:C543"/>
    <mergeCell ref="D543:I543"/>
    <mergeCell ref="B544:C544"/>
    <mergeCell ref="D544:I544"/>
    <mergeCell ref="B545:C545"/>
    <mergeCell ref="D545:I545"/>
    <mergeCell ref="B546:C546"/>
    <mergeCell ref="D546:I546"/>
    <mergeCell ref="A534:I534"/>
    <mergeCell ref="A535:I535"/>
    <mergeCell ref="A536:I536"/>
    <mergeCell ref="B537:D537"/>
    <mergeCell ref="G537:I537"/>
    <mergeCell ref="G531:I531"/>
    <mergeCell ref="C532:E532"/>
    <mergeCell ref="G532:I532"/>
    <mergeCell ref="A533:I533"/>
    <mergeCell ref="B528:C528"/>
    <mergeCell ref="F528:I528"/>
    <mergeCell ref="D529:E529"/>
    <mergeCell ref="F529:I529"/>
    <mergeCell ref="C530:E530"/>
    <mergeCell ref="G530:I530"/>
    <mergeCell ref="A519:A532"/>
    <mergeCell ref="D519:F519"/>
    <mergeCell ref="D520:F520"/>
    <mergeCell ref="B521:I521"/>
    <mergeCell ref="B522:C522"/>
    <mergeCell ref="D522:I522"/>
    <mergeCell ref="B523:C523"/>
    <mergeCell ref="D523:I523"/>
    <mergeCell ref="B524:C524"/>
    <mergeCell ref="D524:I524"/>
    <mergeCell ref="B525:C525"/>
    <mergeCell ref="D525:I525"/>
    <mergeCell ref="B526:C526"/>
    <mergeCell ref="D526:I526"/>
    <mergeCell ref="B527:C527"/>
    <mergeCell ref="D527:I527"/>
    <mergeCell ref="A515:I515"/>
    <mergeCell ref="A516:I516"/>
    <mergeCell ref="A517:I517"/>
    <mergeCell ref="B518:D518"/>
    <mergeCell ref="G518:I518"/>
    <mergeCell ref="G512:I512"/>
    <mergeCell ref="C513:E513"/>
    <mergeCell ref="G513:I513"/>
    <mergeCell ref="A514:I514"/>
    <mergeCell ref="B509:C509"/>
    <mergeCell ref="F509:I509"/>
    <mergeCell ref="D510:E510"/>
    <mergeCell ref="F510:I510"/>
    <mergeCell ref="C511:E511"/>
    <mergeCell ref="G511:I511"/>
    <mergeCell ref="A500:A513"/>
    <mergeCell ref="D500:F500"/>
    <mergeCell ref="D501:F501"/>
    <mergeCell ref="B502:I502"/>
    <mergeCell ref="B503:C503"/>
    <mergeCell ref="D503:I503"/>
    <mergeCell ref="B504:C504"/>
    <mergeCell ref="D504:I504"/>
    <mergeCell ref="B505:C505"/>
    <mergeCell ref="D505:I505"/>
    <mergeCell ref="B506:C506"/>
    <mergeCell ref="D506:I506"/>
    <mergeCell ref="B507:C507"/>
    <mergeCell ref="D507:I507"/>
    <mergeCell ref="B508:C508"/>
    <mergeCell ref="D508:I508"/>
    <mergeCell ref="A496:I496"/>
    <mergeCell ref="A497:I497"/>
    <mergeCell ref="A498:I498"/>
    <mergeCell ref="B499:D499"/>
    <mergeCell ref="G499:I499"/>
    <mergeCell ref="G493:I493"/>
    <mergeCell ref="C494:E494"/>
    <mergeCell ref="G494:I494"/>
    <mergeCell ref="A495:I495"/>
    <mergeCell ref="B490:C490"/>
    <mergeCell ref="F490:I490"/>
    <mergeCell ref="D491:E491"/>
    <mergeCell ref="F491:I491"/>
    <mergeCell ref="C492:E492"/>
    <mergeCell ref="G492:I492"/>
    <mergeCell ref="A481:A494"/>
    <mergeCell ref="D481:F481"/>
    <mergeCell ref="D482:F482"/>
    <mergeCell ref="B483:I483"/>
    <mergeCell ref="B484:C484"/>
    <mergeCell ref="D484:I484"/>
    <mergeCell ref="B485:C485"/>
    <mergeCell ref="D485:I485"/>
    <mergeCell ref="B486:C486"/>
    <mergeCell ref="D486:I486"/>
    <mergeCell ref="B487:C487"/>
    <mergeCell ref="D487:I487"/>
    <mergeCell ref="B488:C488"/>
    <mergeCell ref="D488:I488"/>
    <mergeCell ref="B489:C489"/>
    <mergeCell ref="D489:I489"/>
    <mergeCell ref="A477:I477"/>
    <mergeCell ref="A478:I478"/>
    <mergeCell ref="A479:I479"/>
    <mergeCell ref="B480:D480"/>
    <mergeCell ref="G480:I480"/>
    <mergeCell ref="G474:I474"/>
    <mergeCell ref="C475:E475"/>
    <mergeCell ref="G475:I475"/>
    <mergeCell ref="A476:I476"/>
    <mergeCell ref="B471:C471"/>
    <mergeCell ref="F471:I471"/>
    <mergeCell ref="D472:E472"/>
    <mergeCell ref="F472:I472"/>
    <mergeCell ref="C473:E473"/>
    <mergeCell ref="G473:I473"/>
    <mergeCell ref="A462:A475"/>
    <mergeCell ref="D462:F462"/>
    <mergeCell ref="D463:F463"/>
    <mergeCell ref="B464:I464"/>
    <mergeCell ref="B465:C465"/>
    <mergeCell ref="D465:I465"/>
    <mergeCell ref="B466:C466"/>
    <mergeCell ref="D466:I466"/>
    <mergeCell ref="B467:C467"/>
    <mergeCell ref="D467:I467"/>
    <mergeCell ref="B468:C468"/>
    <mergeCell ref="D468:I468"/>
    <mergeCell ref="B469:C469"/>
    <mergeCell ref="D469:I469"/>
    <mergeCell ref="B470:C470"/>
    <mergeCell ref="D470:I470"/>
    <mergeCell ref="A458:I458"/>
    <mergeCell ref="A459:I459"/>
    <mergeCell ref="A460:I460"/>
    <mergeCell ref="B461:D461"/>
    <mergeCell ref="G461:I461"/>
    <mergeCell ref="G455:I455"/>
    <mergeCell ref="C456:E456"/>
    <mergeCell ref="G456:I456"/>
    <mergeCell ref="A457:I457"/>
    <mergeCell ref="B452:C452"/>
    <mergeCell ref="F452:I452"/>
    <mergeCell ref="D453:E453"/>
    <mergeCell ref="F453:I453"/>
    <mergeCell ref="C454:E454"/>
    <mergeCell ref="G454:I454"/>
    <mergeCell ref="A443:A456"/>
    <mergeCell ref="D443:F443"/>
    <mergeCell ref="D444:F444"/>
    <mergeCell ref="B445:I445"/>
    <mergeCell ref="B446:C446"/>
    <mergeCell ref="D446:I446"/>
    <mergeCell ref="B447:C447"/>
    <mergeCell ref="D447:I447"/>
    <mergeCell ref="B448:C448"/>
    <mergeCell ref="D448:I448"/>
    <mergeCell ref="B449:C449"/>
    <mergeCell ref="D449:I449"/>
    <mergeCell ref="B450:C450"/>
    <mergeCell ref="D450:I450"/>
    <mergeCell ref="B451:C451"/>
    <mergeCell ref="D451:I451"/>
    <mergeCell ref="A439:I439"/>
    <mergeCell ref="A440:I440"/>
    <mergeCell ref="A441:I441"/>
    <mergeCell ref="B442:D442"/>
    <mergeCell ref="G442:I442"/>
    <mergeCell ref="G436:I436"/>
    <mergeCell ref="C437:E437"/>
    <mergeCell ref="G437:I437"/>
    <mergeCell ref="A438:I438"/>
    <mergeCell ref="B433:C433"/>
    <mergeCell ref="F433:I433"/>
    <mergeCell ref="D434:E434"/>
    <mergeCell ref="F434:I434"/>
    <mergeCell ref="C435:E435"/>
    <mergeCell ref="G435:I435"/>
    <mergeCell ref="A424:A437"/>
    <mergeCell ref="D424:F424"/>
    <mergeCell ref="D425:F425"/>
    <mergeCell ref="B426:I426"/>
    <mergeCell ref="B427:C427"/>
    <mergeCell ref="D427:I427"/>
    <mergeCell ref="B428:C428"/>
    <mergeCell ref="D428:I428"/>
    <mergeCell ref="B429:C429"/>
    <mergeCell ref="D429:I429"/>
    <mergeCell ref="B430:C430"/>
    <mergeCell ref="D430:I430"/>
    <mergeCell ref="B431:C431"/>
    <mergeCell ref="D431:I431"/>
    <mergeCell ref="B432:C432"/>
    <mergeCell ref="D432:I432"/>
    <mergeCell ref="A420:I420"/>
    <mergeCell ref="A421:I421"/>
    <mergeCell ref="A422:I422"/>
    <mergeCell ref="B423:D423"/>
    <mergeCell ref="G423:I423"/>
    <mergeCell ref="G417:I417"/>
    <mergeCell ref="C418:E418"/>
    <mergeCell ref="G418:I418"/>
    <mergeCell ref="A419:I419"/>
    <mergeCell ref="B414:C414"/>
    <mergeCell ref="F414:I414"/>
    <mergeCell ref="D415:E415"/>
    <mergeCell ref="F415:I415"/>
    <mergeCell ref="C416:E416"/>
    <mergeCell ref="G416:I416"/>
    <mergeCell ref="A405:A418"/>
    <mergeCell ref="D405:F405"/>
    <mergeCell ref="D406:F406"/>
    <mergeCell ref="B407:I407"/>
    <mergeCell ref="B408:C408"/>
    <mergeCell ref="D408:I408"/>
    <mergeCell ref="B409:C409"/>
    <mergeCell ref="D409:I409"/>
    <mergeCell ref="B410:C410"/>
    <mergeCell ref="D410:I410"/>
    <mergeCell ref="B411:C411"/>
    <mergeCell ref="D411:I411"/>
    <mergeCell ref="B412:C412"/>
    <mergeCell ref="D412:I412"/>
    <mergeCell ref="B413:C413"/>
    <mergeCell ref="D413:I413"/>
    <mergeCell ref="A401:I401"/>
    <mergeCell ref="A402:I402"/>
    <mergeCell ref="A403:I403"/>
    <mergeCell ref="B404:D404"/>
    <mergeCell ref="G404:I404"/>
    <mergeCell ref="G398:I398"/>
    <mergeCell ref="C399:E399"/>
    <mergeCell ref="G399:I399"/>
    <mergeCell ref="A400:I400"/>
    <mergeCell ref="B395:C395"/>
    <mergeCell ref="F395:I395"/>
    <mergeCell ref="D396:E396"/>
    <mergeCell ref="F396:I396"/>
    <mergeCell ref="C397:E397"/>
    <mergeCell ref="G397:I397"/>
    <mergeCell ref="A386:A399"/>
    <mergeCell ref="D386:F386"/>
    <mergeCell ref="D387:F387"/>
    <mergeCell ref="B388:I388"/>
    <mergeCell ref="B389:C389"/>
    <mergeCell ref="D389:I389"/>
    <mergeCell ref="B390:C390"/>
    <mergeCell ref="D390:I390"/>
    <mergeCell ref="B391:C391"/>
    <mergeCell ref="D391:I391"/>
    <mergeCell ref="B392:C392"/>
    <mergeCell ref="D392:I392"/>
    <mergeCell ref="B393:C393"/>
    <mergeCell ref="D393:I393"/>
    <mergeCell ref="B394:C394"/>
    <mergeCell ref="D394:I394"/>
    <mergeCell ref="A382:I382"/>
    <mergeCell ref="A383:I383"/>
    <mergeCell ref="A384:I384"/>
    <mergeCell ref="B385:D385"/>
    <mergeCell ref="G385:I385"/>
    <mergeCell ref="G379:I379"/>
    <mergeCell ref="C380:E380"/>
    <mergeCell ref="G380:I380"/>
    <mergeCell ref="A381:I381"/>
    <mergeCell ref="B376:C376"/>
    <mergeCell ref="F376:I376"/>
    <mergeCell ref="D377:E377"/>
    <mergeCell ref="F377:I377"/>
    <mergeCell ref="C378:E378"/>
    <mergeCell ref="G378:I378"/>
    <mergeCell ref="A367:A380"/>
    <mergeCell ref="D367:F367"/>
    <mergeCell ref="D368:F368"/>
    <mergeCell ref="B369:I369"/>
    <mergeCell ref="B370:C370"/>
    <mergeCell ref="D370:I370"/>
    <mergeCell ref="B371:C371"/>
    <mergeCell ref="D371:I371"/>
    <mergeCell ref="B372:C372"/>
    <mergeCell ref="D372:I372"/>
    <mergeCell ref="B373:C373"/>
    <mergeCell ref="D373:I373"/>
    <mergeCell ref="B374:C374"/>
    <mergeCell ref="D374:I374"/>
    <mergeCell ref="B375:C375"/>
    <mergeCell ref="D375:I375"/>
    <mergeCell ref="A363:I363"/>
    <mergeCell ref="A364:I364"/>
    <mergeCell ref="A365:I365"/>
    <mergeCell ref="B366:D366"/>
    <mergeCell ref="G366:I366"/>
    <mergeCell ref="G360:I360"/>
    <mergeCell ref="C361:E361"/>
    <mergeCell ref="G361:I361"/>
    <mergeCell ref="A362:I362"/>
    <mergeCell ref="B357:C357"/>
    <mergeCell ref="F357:I357"/>
    <mergeCell ref="D358:E358"/>
    <mergeCell ref="F358:I358"/>
    <mergeCell ref="C359:E359"/>
    <mergeCell ref="G359:I359"/>
    <mergeCell ref="A348:A361"/>
    <mergeCell ref="D348:F348"/>
    <mergeCell ref="D349:F349"/>
    <mergeCell ref="B350:I350"/>
    <mergeCell ref="B351:C351"/>
    <mergeCell ref="D351:I351"/>
    <mergeCell ref="B352:C352"/>
    <mergeCell ref="D352:I352"/>
    <mergeCell ref="B353:C353"/>
    <mergeCell ref="D353:I353"/>
    <mergeCell ref="B354:C354"/>
    <mergeCell ref="D354:I354"/>
    <mergeCell ref="B355:C355"/>
    <mergeCell ref="D355:I355"/>
    <mergeCell ref="B356:C356"/>
    <mergeCell ref="D356:I356"/>
    <mergeCell ref="A344:I344"/>
    <mergeCell ref="A345:I345"/>
    <mergeCell ref="A346:I346"/>
    <mergeCell ref="B347:D347"/>
    <mergeCell ref="G347:I347"/>
    <mergeCell ref="G341:I341"/>
    <mergeCell ref="C342:E342"/>
    <mergeCell ref="G342:I342"/>
    <mergeCell ref="A343:I343"/>
    <mergeCell ref="B338:C338"/>
    <mergeCell ref="F338:I338"/>
    <mergeCell ref="D339:E339"/>
    <mergeCell ref="F339:I339"/>
    <mergeCell ref="C340:E340"/>
    <mergeCell ref="G340:I340"/>
    <mergeCell ref="A329:A342"/>
    <mergeCell ref="D329:F329"/>
    <mergeCell ref="D330:F330"/>
    <mergeCell ref="B331:I331"/>
    <mergeCell ref="B332:C332"/>
    <mergeCell ref="D332:I332"/>
    <mergeCell ref="B333:C333"/>
    <mergeCell ref="D333:I333"/>
    <mergeCell ref="B334:C334"/>
    <mergeCell ref="D334:I334"/>
    <mergeCell ref="B335:C335"/>
    <mergeCell ref="D335:I335"/>
    <mergeCell ref="B336:C336"/>
    <mergeCell ref="D336:I336"/>
    <mergeCell ref="B337:C337"/>
    <mergeCell ref="D337:I337"/>
    <mergeCell ref="A325:I325"/>
    <mergeCell ref="A326:I326"/>
    <mergeCell ref="A327:I327"/>
    <mergeCell ref="B328:D328"/>
    <mergeCell ref="G328:I328"/>
    <mergeCell ref="G322:I322"/>
    <mergeCell ref="C323:E323"/>
    <mergeCell ref="G323:I323"/>
    <mergeCell ref="A324:I324"/>
    <mergeCell ref="B319:C319"/>
    <mergeCell ref="F319:I319"/>
    <mergeCell ref="D320:E320"/>
    <mergeCell ref="F320:I320"/>
    <mergeCell ref="C321:E321"/>
    <mergeCell ref="G321:I321"/>
    <mergeCell ref="A310:A323"/>
    <mergeCell ref="D310:F310"/>
    <mergeCell ref="D311:F311"/>
    <mergeCell ref="B312:I312"/>
    <mergeCell ref="B313:C313"/>
    <mergeCell ref="D313:I313"/>
    <mergeCell ref="B314:C314"/>
    <mergeCell ref="D314:I314"/>
    <mergeCell ref="B315:C315"/>
    <mergeCell ref="D315:I315"/>
    <mergeCell ref="B316:C316"/>
    <mergeCell ref="D316:I316"/>
    <mergeCell ref="B317:C317"/>
    <mergeCell ref="D317:I317"/>
    <mergeCell ref="B318:C318"/>
    <mergeCell ref="D318:I318"/>
    <mergeCell ref="A306:I306"/>
    <mergeCell ref="A307:I307"/>
    <mergeCell ref="A308:I308"/>
    <mergeCell ref="B309:D309"/>
    <mergeCell ref="G309:I309"/>
    <mergeCell ref="G303:I303"/>
    <mergeCell ref="C304:E304"/>
    <mergeCell ref="G304:I304"/>
    <mergeCell ref="A305:I305"/>
    <mergeCell ref="B300:C300"/>
    <mergeCell ref="F300:I300"/>
    <mergeCell ref="D301:E301"/>
    <mergeCell ref="F301:I301"/>
    <mergeCell ref="C302:E302"/>
    <mergeCell ref="G302:I302"/>
    <mergeCell ref="A291:A304"/>
    <mergeCell ref="D291:F291"/>
    <mergeCell ref="D292:F292"/>
    <mergeCell ref="B293:I293"/>
    <mergeCell ref="B294:C294"/>
    <mergeCell ref="D294:I294"/>
    <mergeCell ref="B295:C295"/>
    <mergeCell ref="D295:I295"/>
    <mergeCell ref="B296:C296"/>
    <mergeCell ref="D296:I296"/>
    <mergeCell ref="B297:C297"/>
    <mergeCell ref="D297:I297"/>
    <mergeCell ref="B298:C298"/>
    <mergeCell ref="D298:I298"/>
    <mergeCell ref="B299:C299"/>
    <mergeCell ref="D299:I299"/>
    <mergeCell ref="A287:I287"/>
    <mergeCell ref="A288:I288"/>
    <mergeCell ref="A289:I289"/>
    <mergeCell ref="B290:D290"/>
    <mergeCell ref="G290:I290"/>
    <mergeCell ref="G284:I284"/>
    <mergeCell ref="C285:E285"/>
    <mergeCell ref="G285:I285"/>
    <mergeCell ref="A286:I286"/>
    <mergeCell ref="B281:C281"/>
    <mergeCell ref="F281:I281"/>
    <mergeCell ref="D282:E282"/>
    <mergeCell ref="F282:I282"/>
    <mergeCell ref="C283:E283"/>
    <mergeCell ref="G283:I283"/>
    <mergeCell ref="A272:A285"/>
    <mergeCell ref="D272:F272"/>
    <mergeCell ref="D273:F273"/>
    <mergeCell ref="B274:I274"/>
    <mergeCell ref="B275:C275"/>
    <mergeCell ref="D275:I275"/>
    <mergeCell ref="B276:C276"/>
    <mergeCell ref="D276:I276"/>
    <mergeCell ref="B277:C277"/>
    <mergeCell ref="D277:I277"/>
    <mergeCell ref="B278:C278"/>
    <mergeCell ref="D278:I278"/>
    <mergeCell ref="B279:C279"/>
    <mergeCell ref="D279:I279"/>
    <mergeCell ref="B280:C280"/>
    <mergeCell ref="D280:I280"/>
    <mergeCell ref="A268:I268"/>
    <mergeCell ref="A269:I269"/>
    <mergeCell ref="A270:I270"/>
    <mergeCell ref="B271:D271"/>
    <mergeCell ref="G271:I271"/>
    <mergeCell ref="G265:I265"/>
    <mergeCell ref="C266:E266"/>
    <mergeCell ref="G266:I266"/>
    <mergeCell ref="A267:I267"/>
    <mergeCell ref="B262:C262"/>
    <mergeCell ref="F262:I262"/>
    <mergeCell ref="D263:E263"/>
    <mergeCell ref="F263:I263"/>
    <mergeCell ref="C264:E264"/>
    <mergeCell ref="G264:I264"/>
    <mergeCell ref="A253:A266"/>
    <mergeCell ref="D253:F253"/>
    <mergeCell ref="D254:F254"/>
    <mergeCell ref="B255:I255"/>
    <mergeCell ref="B256:C256"/>
    <mergeCell ref="D256:I256"/>
    <mergeCell ref="B257:C257"/>
    <mergeCell ref="D257:I257"/>
    <mergeCell ref="B258:C258"/>
    <mergeCell ref="D258:I258"/>
    <mergeCell ref="B259:C259"/>
    <mergeCell ref="D259:I259"/>
    <mergeCell ref="B260:C260"/>
    <mergeCell ref="D260:I260"/>
    <mergeCell ref="B261:C261"/>
    <mergeCell ref="D261:I261"/>
    <mergeCell ref="A249:I249"/>
    <mergeCell ref="A250:I250"/>
    <mergeCell ref="A251:I251"/>
    <mergeCell ref="B252:D252"/>
    <mergeCell ref="G252:I252"/>
    <mergeCell ref="G246:I246"/>
    <mergeCell ref="C247:E247"/>
    <mergeCell ref="G247:I247"/>
    <mergeCell ref="A248:I248"/>
    <mergeCell ref="B243:C243"/>
    <mergeCell ref="F243:I243"/>
    <mergeCell ref="D244:E244"/>
    <mergeCell ref="F244:I244"/>
    <mergeCell ref="C245:E245"/>
    <mergeCell ref="G245:I245"/>
    <mergeCell ref="A234:A247"/>
    <mergeCell ref="D234:F234"/>
    <mergeCell ref="D235:F235"/>
    <mergeCell ref="B236:I236"/>
    <mergeCell ref="B237:C237"/>
    <mergeCell ref="D237:I237"/>
    <mergeCell ref="B238:C238"/>
    <mergeCell ref="D238:I238"/>
    <mergeCell ref="B239:C239"/>
    <mergeCell ref="D239:I239"/>
    <mergeCell ref="B240:C240"/>
    <mergeCell ref="D240:I240"/>
    <mergeCell ref="B241:C241"/>
    <mergeCell ref="D241:I241"/>
    <mergeCell ref="B242:C242"/>
    <mergeCell ref="D242:I242"/>
    <mergeCell ref="A230:I230"/>
    <mergeCell ref="A231:I231"/>
    <mergeCell ref="A232:I232"/>
    <mergeCell ref="B233:D233"/>
    <mergeCell ref="G233:I233"/>
    <mergeCell ref="G227:I227"/>
    <mergeCell ref="C228:E228"/>
    <mergeCell ref="G228:I228"/>
    <mergeCell ref="A229:I229"/>
    <mergeCell ref="B224:C224"/>
    <mergeCell ref="F224:I224"/>
    <mergeCell ref="D225:E225"/>
    <mergeCell ref="F225:I225"/>
    <mergeCell ref="C226:E226"/>
    <mergeCell ref="G226:I226"/>
    <mergeCell ref="A215:A228"/>
    <mergeCell ref="D215:F215"/>
    <mergeCell ref="D216:F216"/>
    <mergeCell ref="B217:I217"/>
    <mergeCell ref="B218:C218"/>
    <mergeCell ref="D218:I218"/>
    <mergeCell ref="B219:C219"/>
    <mergeCell ref="D219:I219"/>
    <mergeCell ref="B220:C220"/>
    <mergeCell ref="D220:I220"/>
    <mergeCell ref="B221:C221"/>
    <mergeCell ref="D221:I221"/>
    <mergeCell ref="B222:C222"/>
    <mergeCell ref="D222:I222"/>
    <mergeCell ref="B223:C223"/>
    <mergeCell ref="D223:I223"/>
    <mergeCell ref="A211:I211"/>
    <mergeCell ref="A212:I212"/>
    <mergeCell ref="A213:I213"/>
    <mergeCell ref="B214:D214"/>
    <mergeCell ref="G214:I214"/>
    <mergeCell ref="G208:I208"/>
    <mergeCell ref="C209:E209"/>
    <mergeCell ref="G209:I209"/>
    <mergeCell ref="A210:I210"/>
    <mergeCell ref="B205:C205"/>
    <mergeCell ref="F205:I205"/>
    <mergeCell ref="D206:E206"/>
    <mergeCell ref="F206:I206"/>
    <mergeCell ref="C207:E207"/>
    <mergeCell ref="G207:I207"/>
    <mergeCell ref="A196:A209"/>
    <mergeCell ref="D196:F196"/>
    <mergeCell ref="D197:F197"/>
    <mergeCell ref="B198:I198"/>
    <mergeCell ref="B199:C199"/>
    <mergeCell ref="D199:I199"/>
    <mergeCell ref="B200:C200"/>
    <mergeCell ref="D200:I200"/>
    <mergeCell ref="B201:C201"/>
    <mergeCell ref="D201:I201"/>
    <mergeCell ref="B202:C202"/>
    <mergeCell ref="D202:I202"/>
    <mergeCell ref="B203:C203"/>
    <mergeCell ref="D203:I203"/>
    <mergeCell ref="B204:C204"/>
    <mergeCell ref="D204:I204"/>
    <mergeCell ref="A192:I192"/>
    <mergeCell ref="A193:I193"/>
    <mergeCell ref="A194:I194"/>
    <mergeCell ref="B195:D195"/>
    <mergeCell ref="G195:I195"/>
    <mergeCell ref="G189:I189"/>
    <mergeCell ref="C190:E190"/>
    <mergeCell ref="G190:I190"/>
    <mergeCell ref="A191:I191"/>
    <mergeCell ref="B186:C186"/>
    <mergeCell ref="F186:I186"/>
    <mergeCell ref="D187:E187"/>
    <mergeCell ref="F187:I187"/>
    <mergeCell ref="C188:E188"/>
    <mergeCell ref="G188:I188"/>
    <mergeCell ref="A177:A190"/>
    <mergeCell ref="D177:F177"/>
    <mergeCell ref="D178:F178"/>
    <mergeCell ref="B179:I179"/>
    <mergeCell ref="B180:C180"/>
    <mergeCell ref="D180:I180"/>
    <mergeCell ref="B181:C181"/>
    <mergeCell ref="D181:I181"/>
    <mergeCell ref="B182:C182"/>
    <mergeCell ref="D182:I182"/>
    <mergeCell ref="B183:C183"/>
    <mergeCell ref="D183:I183"/>
    <mergeCell ref="B184:C184"/>
    <mergeCell ref="D184:I184"/>
    <mergeCell ref="B185:C185"/>
    <mergeCell ref="D185:I185"/>
    <mergeCell ref="A173:I173"/>
    <mergeCell ref="A174:I174"/>
    <mergeCell ref="A175:I175"/>
    <mergeCell ref="B176:D176"/>
    <mergeCell ref="G176:I176"/>
    <mergeCell ref="G170:I170"/>
    <mergeCell ref="C171:E171"/>
    <mergeCell ref="G171:I171"/>
    <mergeCell ref="A172:I172"/>
    <mergeCell ref="B167:C167"/>
    <mergeCell ref="F167:I167"/>
    <mergeCell ref="D168:E168"/>
    <mergeCell ref="F168:I168"/>
    <mergeCell ref="C169:E169"/>
    <mergeCell ref="G169:I169"/>
    <mergeCell ref="A158:A171"/>
    <mergeCell ref="D158:F158"/>
    <mergeCell ref="D159:F159"/>
    <mergeCell ref="B160:I160"/>
    <mergeCell ref="B161:C161"/>
    <mergeCell ref="D161:I161"/>
    <mergeCell ref="B162:C162"/>
    <mergeCell ref="D162:I162"/>
    <mergeCell ref="B163:C163"/>
    <mergeCell ref="D163:I163"/>
    <mergeCell ref="B164:C164"/>
    <mergeCell ref="D164:I164"/>
    <mergeCell ref="B165:C165"/>
    <mergeCell ref="D165:I165"/>
    <mergeCell ref="B166:C166"/>
    <mergeCell ref="D166:I166"/>
    <mergeCell ref="A154:I154"/>
    <mergeCell ref="A155:I155"/>
    <mergeCell ref="A156:I156"/>
    <mergeCell ref="B157:D157"/>
    <mergeCell ref="G157:I157"/>
    <mergeCell ref="G151:I151"/>
    <mergeCell ref="C152:E152"/>
    <mergeCell ref="G152:I152"/>
    <mergeCell ref="A153:I153"/>
    <mergeCell ref="B148:C148"/>
    <mergeCell ref="F148:I148"/>
    <mergeCell ref="D149:E149"/>
    <mergeCell ref="F149:I149"/>
    <mergeCell ref="C150:E150"/>
    <mergeCell ref="G150:I150"/>
    <mergeCell ref="A139:A152"/>
    <mergeCell ref="D139:F139"/>
    <mergeCell ref="D140:F140"/>
    <mergeCell ref="B141:I141"/>
    <mergeCell ref="B142:C142"/>
    <mergeCell ref="D142:I142"/>
    <mergeCell ref="B143:C143"/>
    <mergeCell ref="D143:I143"/>
    <mergeCell ref="B144:C144"/>
    <mergeCell ref="D144:I144"/>
    <mergeCell ref="B145:C145"/>
    <mergeCell ref="D145:I145"/>
    <mergeCell ref="B146:C146"/>
    <mergeCell ref="D146:I146"/>
    <mergeCell ref="B147:C147"/>
    <mergeCell ref="D147:I147"/>
    <mergeCell ref="A135:I135"/>
    <mergeCell ref="A136:I136"/>
    <mergeCell ref="A137:I137"/>
    <mergeCell ref="B138:D138"/>
    <mergeCell ref="G138:I138"/>
    <mergeCell ref="G132:I132"/>
    <mergeCell ref="C133:E133"/>
    <mergeCell ref="G133:I133"/>
    <mergeCell ref="A134:I134"/>
    <mergeCell ref="B129:C129"/>
    <mergeCell ref="F129:I129"/>
    <mergeCell ref="D130:E130"/>
    <mergeCell ref="F130:I130"/>
    <mergeCell ref="C131:E131"/>
    <mergeCell ref="G131:I131"/>
    <mergeCell ref="A120:A133"/>
    <mergeCell ref="D120:F120"/>
    <mergeCell ref="D121:F121"/>
    <mergeCell ref="B122:I122"/>
    <mergeCell ref="B123:C123"/>
    <mergeCell ref="D123:I123"/>
    <mergeCell ref="B124:C124"/>
    <mergeCell ref="D124:I124"/>
    <mergeCell ref="B125:C125"/>
    <mergeCell ref="D125:I125"/>
    <mergeCell ref="B126:C126"/>
    <mergeCell ref="D126:I126"/>
    <mergeCell ref="B127:C127"/>
    <mergeCell ref="D127:I127"/>
    <mergeCell ref="B128:C128"/>
    <mergeCell ref="D128:I128"/>
    <mergeCell ref="D90:I90"/>
    <mergeCell ref="A116:I116"/>
    <mergeCell ref="A117:I117"/>
    <mergeCell ref="A118:I118"/>
    <mergeCell ref="B119:D119"/>
    <mergeCell ref="G119:I119"/>
    <mergeCell ref="G113:I113"/>
    <mergeCell ref="C114:E114"/>
    <mergeCell ref="G114:I114"/>
    <mergeCell ref="A115:I115"/>
    <mergeCell ref="B110:C110"/>
    <mergeCell ref="F110:I110"/>
    <mergeCell ref="D111:E111"/>
    <mergeCell ref="F111:I111"/>
    <mergeCell ref="C112:E112"/>
    <mergeCell ref="G112:I112"/>
    <mergeCell ref="A101:A114"/>
    <mergeCell ref="D101:F101"/>
    <mergeCell ref="D102:F102"/>
    <mergeCell ref="B103:I103"/>
    <mergeCell ref="B104:C104"/>
    <mergeCell ref="D104:I104"/>
    <mergeCell ref="B105:C105"/>
    <mergeCell ref="D105:I105"/>
    <mergeCell ref="B106:C106"/>
    <mergeCell ref="D106:I106"/>
    <mergeCell ref="B107:C107"/>
    <mergeCell ref="D107:I107"/>
    <mergeCell ref="B108:C108"/>
    <mergeCell ref="D108:I108"/>
    <mergeCell ref="B109:C109"/>
    <mergeCell ref="D109:I109"/>
    <mergeCell ref="B71:C71"/>
    <mergeCell ref="D71:I71"/>
    <mergeCell ref="A97:I97"/>
    <mergeCell ref="A98:I98"/>
    <mergeCell ref="A99:I99"/>
    <mergeCell ref="B100:D100"/>
    <mergeCell ref="G100:I100"/>
    <mergeCell ref="G94:I94"/>
    <mergeCell ref="C95:E95"/>
    <mergeCell ref="G95:I95"/>
    <mergeCell ref="A96:I96"/>
    <mergeCell ref="B91:C91"/>
    <mergeCell ref="F91:I91"/>
    <mergeCell ref="D92:E92"/>
    <mergeCell ref="F92:I92"/>
    <mergeCell ref="C93:E93"/>
    <mergeCell ref="G93:I93"/>
    <mergeCell ref="A82:A95"/>
    <mergeCell ref="D82:F82"/>
    <mergeCell ref="D83:F83"/>
    <mergeCell ref="B84:I84"/>
    <mergeCell ref="B85:C85"/>
    <mergeCell ref="D85:I85"/>
    <mergeCell ref="B86:C86"/>
    <mergeCell ref="D86:I86"/>
    <mergeCell ref="B87:C87"/>
    <mergeCell ref="D87:I87"/>
    <mergeCell ref="B88:C88"/>
    <mergeCell ref="D88:I88"/>
    <mergeCell ref="B89:C89"/>
    <mergeCell ref="D89:I89"/>
    <mergeCell ref="B90:C90"/>
    <mergeCell ref="D51:I51"/>
    <mergeCell ref="B52:C52"/>
    <mergeCell ref="D52:I52"/>
    <mergeCell ref="A78:I78"/>
    <mergeCell ref="A79:I79"/>
    <mergeCell ref="A80:I80"/>
    <mergeCell ref="B81:D81"/>
    <mergeCell ref="G81:I81"/>
    <mergeCell ref="G75:I75"/>
    <mergeCell ref="C76:E76"/>
    <mergeCell ref="G76:I76"/>
    <mergeCell ref="A77:I77"/>
    <mergeCell ref="B72:C72"/>
    <mergeCell ref="F72:I72"/>
    <mergeCell ref="D73:E73"/>
    <mergeCell ref="F73:I73"/>
    <mergeCell ref="C74:E74"/>
    <mergeCell ref="G74:I74"/>
    <mergeCell ref="A63:A76"/>
    <mergeCell ref="D63:F63"/>
    <mergeCell ref="D64:F64"/>
    <mergeCell ref="B65:I65"/>
    <mergeCell ref="B66:C66"/>
    <mergeCell ref="D66:I66"/>
    <mergeCell ref="B67:C67"/>
    <mergeCell ref="D67:I67"/>
    <mergeCell ref="B68:C68"/>
    <mergeCell ref="D68:I68"/>
    <mergeCell ref="B69:C69"/>
    <mergeCell ref="D69:I69"/>
    <mergeCell ref="B70:C70"/>
    <mergeCell ref="D70:I70"/>
    <mergeCell ref="D25:F25"/>
    <mergeCell ref="D26:F26"/>
    <mergeCell ref="B27:I27"/>
    <mergeCell ref="B28:C28"/>
    <mergeCell ref="A59:I59"/>
    <mergeCell ref="A60:I60"/>
    <mergeCell ref="A61:I61"/>
    <mergeCell ref="B62:D62"/>
    <mergeCell ref="G62:I62"/>
    <mergeCell ref="G56:I56"/>
    <mergeCell ref="C57:E57"/>
    <mergeCell ref="G57:I57"/>
    <mergeCell ref="A58:I58"/>
    <mergeCell ref="B53:C53"/>
    <mergeCell ref="F53:I53"/>
    <mergeCell ref="D54:E54"/>
    <mergeCell ref="F54:I54"/>
    <mergeCell ref="C55:E55"/>
    <mergeCell ref="G55:I55"/>
    <mergeCell ref="A44:A57"/>
    <mergeCell ref="D44:F44"/>
    <mergeCell ref="D45:F45"/>
    <mergeCell ref="B46:I46"/>
    <mergeCell ref="B47:C47"/>
    <mergeCell ref="D47:I47"/>
    <mergeCell ref="B48:C48"/>
    <mergeCell ref="D48:I48"/>
    <mergeCell ref="B49:C49"/>
    <mergeCell ref="D49:I49"/>
    <mergeCell ref="B50:C50"/>
    <mergeCell ref="D50:I50"/>
    <mergeCell ref="B51:C51"/>
    <mergeCell ref="G5:I5"/>
    <mergeCell ref="G18:I18"/>
    <mergeCell ref="G19:I19"/>
    <mergeCell ref="G17:I17"/>
    <mergeCell ref="C19:E19"/>
    <mergeCell ref="A39:I39"/>
    <mergeCell ref="A40:I40"/>
    <mergeCell ref="A41:I41"/>
    <mergeCell ref="A42:I42"/>
    <mergeCell ref="B43:D43"/>
    <mergeCell ref="G43:I43"/>
    <mergeCell ref="C38:E38"/>
    <mergeCell ref="G38:I38"/>
    <mergeCell ref="B5:D5"/>
    <mergeCell ref="B24:D24"/>
    <mergeCell ref="G24:I24"/>
    <mergeCell ref="D35:E35"/>
    <mergeCell ref="F35:I35"/>
    <mergeCell ref="C36:E36"/>
    <mergeCell ref="G36:I36"/>
    <mergeCell ref="G37:I37"/>
    <mergeCell ref="B32:C32"/>
    <mergeCell ref="D32:I32"/>
    <mergeCell ref="B33:C33"/>
    <mergeCell ref="D33:I33"/>
    <mergeCell ref="B34:C34"/>
    <mergeCell ref="F34:I34"/>
    <mergeCell ref="A20:I20"/>
    <mergeCell ref="A21:I21"/>
    <mergeCell ref="A22:I22"/>
    <mergeCell ref="A23:I23"/>
    <mergeCell ref="A25:A38"/>
    <mergeCell ref="F16:I16"/>
    <mergeCell ref="B15:C15"/>
    <mergeCell ref="B14:C14"/>
    <mergeCell ref="D14:I14"/>
    <mergeCell ref="C17:E17"/>
    <mergeCell ref="D16:E16"/>
    <mergeCell ref="D28:I28"/>
    <mergeCell ref="B29:C29"/>
    <mergeCell ref="D29:I29"/>
    <mergeCell ref="B30:C30"/>
    <mergeCell ref="D30:I30"/>
    <mergeCell ref="B31:C31"/>
    <mergeCell ref="D31:I31"/>
    <mergeCell ref="D6:F6"/>
    <mergeCell ref="B8:I8"/>
    <mergeCell ref="A6:A19"/>
    <mergeCell ref="A1:I1"/>
    <mergeCell ref="A2:I2"/>
    <mergeCell ref="A3:I3"/>
    <mergeCell ref="A4:I4"/>
    <mergeCell ref="F15:I15"/>
    <mergeCell ref="D13:I13"/>
    <mergeCell ref="B9:C9"/>
    <mergeCell ref="B10:C10"/>
    <mergeCell ref="B11:C11"/>
    <mergeCell ref="B12:C12"/>
    <mergeCell ref="B13:C13"/>
    <mergeCell ref="D7:F7"/>
    <mergeCell ref="D9:I9"/>
    <mergeCell ref="D10:I10"/>
    <mergeCell ref="D11:I11"/>
    <mergeCell ref="D12:I12"/>
  </mergeCells>
  <phoneticPr fontId="18" type="noConversion"/>
  <conditionalFormatting sqref="B6:E7 B5 A1:A4">
    <cfRule type="cellIs" dxfId="951" priority="8296" stopIfTrue="1" operator="equal">
      <formula>0</formula>
    </cfRule>
  </conditionalFormatting>
  <conditionalFormatting sqref="B6:E7 B5 A1:A4">
    <cfRule type="containsText" dxfId="950" priority="8292" stopIfTrue="1" operator="containsText" text="f'k{kk foHkkx jktLFkku">
      <formula>NOT(ISERROR(SEARCH("f'k{kk foHkkx jktLFkku",A1)))</formula>
    </cfRule>
    <cfRule type="containsText" dxfId="949" priority="8295" stopIfTrue="1" operator="containsText" text="iw.kkZad">
      <formula>NOT(ISERROR(SEARCH("iw.kkZad",A1)))</formula>
    </cfRule>
  </conditionalFormatting>
  <conditionalFormatting sqref="B6:E7 B5 A1:A4">
    <cfRule type="containsText" dxfId="948" priority="8291" stopIfTrue="1" operator="containsText" text="dsoy jktdh; fo|ky;ksa esa iz;ksx gsrq fu%'kqYd">
      <formula>NOT(ISERROR(SEARCH("dsoy jktdh; fo|ky;ksa esa iz;ksx gsrq fu%'kqYd",A1)))</formula>
    </cfRule>
  </conditionalFormatting>
  <conditionalFormatting sqref="E5">
    <cfRule type="cellIs" dxfId="947" priority="8284" stopIfTrue="1" operator="equal">
      <formula>0</formula>
    </cfRule>
  </conditionalFormatting>
  <conditionalFormatting sqref="E5">
    <cfRule type="containsText" dxfId="946" priority="8282" stopIfTrue="1" operator="containsText" text="f'k{kk foHkkx jktLFkku">
      <formula>NOT(ISERROR(SEARCH("f'k{kk foHkkx jktLFkku",E5)))</formula>
    </cfRule>
    <cfRule type="containsText" dxfId="945" priority="8283" stopIfTrue="1" operator="containsText" text="iw.kkZad">
      <formula>NOT(ISERROR(SEARCH("iw.kkZad",E5)))</formula>
    </cfRule>
  </conditionalFormatting>
  <conditionalFormatting sqref="E5">
    <cfRule type="containsText" dxfId="944" priority="8281" stopIfTrue="1" operator="containsText" text="dsoy jktdh; fo|ky;ksa esa iz;ksx gsrq fu%'kqYd">
      <formula>NOT(ISERROR(SEARCH("dsoy jktdh; fo|ky;ksa esa iz;ksx gsrq fu%'kqYd",E5)))</formula>
    </cfRule>
  </conditionalFormatting>
  <conditionalFormatting sqref="G6:I7">
    <cfRule type="cellIs" dxfId="943" priority="8280" stopIfTrue="1" operator="equal">
      <formula>0</formula>
    </cfRule>
  </conditionalFormatting>
  <conditionalFormatting sqref="G6:I7">
    <cfRule type="containsText" dxfId="942" priority="8278" stopIfTrue="1" operator="containsText" text="f'k{kk foHkkx jktLFkku">
      <formula>NOT(ISERROR(SEARCH("f'k{kk foHkkx jktLFkku",G6)))</formula>
    </cfRule>
    <cfRule type="containsText" dxfId="941" priority="8279" stopIfTrue="1" operator="containsText" text="iw.kkZad">
      <formula>NOT(ISERROR(SEARCH("iw.kkZad",G6)))</formula>
    </cfRule>
  </conditionalFormatting>
  <conditionalFormatting sqref="G6:I7">
    <cfRule type="containsText" dxfId="940" priority="8277" stopIfTrue="1" operator="containsText" text="dsoy jktdh; fo|ky;ksa esa iz;ksx gsrq fu%'kqYd">
      <formula>NOT(ISERROR(SEARCH("dsoy jktdh; fo|ky;ksa esa iz;ksx gsrq fu%'kqYd",G6)))</formula>
    </cfRule>
  </conditionalFormatting>
  <conditionalFormatting sqref="B8">
    <cfRule type="cellIs" dxfId="939" priority="8276" stopIfTrue="1" operator="equal">
      <formula>0</formula>
    </cfRule>
  </conditionalFormatting>
  <conditionalFormatting sqref="B8">
    <cfRule type="containsText" dxfId="938" priority="8274" stopIfTrue="1" operator="containsText" text="f'k{kk foHkkx jktLFkku">
      <formula>NOT(ISERROR(SEARCH("f'k{kk foHkkx jktLFkku",B8)))</formula>
    </cfRule>
    <cfRule type="containsText" dxfId="937" priority="8275" stopIfTrue="1" operator="containsText" text="iw.kkZad">
      <formula>NOT(ISERROR(SEARCH("iw.kkZad",B8)))</formula>
    </cfRule>
  </conditionalFormatting>
  <conditionalFormatting sqref="B8">
    <cfRule type="containsText" dxfId="936" priority="8273" stopIfTrue="1" operator="containsText" text="dsoy jktdh; fo|ky;ksa esa iz;ksx gsrq fu%'kqYd">
      <formula>NOT(ISERROR(SEARCH("dsoy jktdh; fo|ky;ksa esa iz;ksx gsrq fu%'kqYd",B8)))</formula>
    </cfRule>
  </conditionalFormatting>
  <conditionalFormatting sqref="F15">
    <cfRule type="cellIs" dxfId="935" priority="8244" stopIfTrue="1" operator="equal">
      <formula>0</formula>
    </cfRule>
  </conditionalFormatting>
  <conditionalFormatting sqref="F15">
    <cfRule type="containsText" dxfId="934" priority="8242" stopIfTrue="1" operator="containsText" text="f'k{kk foHkkx jktLFkku">
      <formula>NOT(ISERROR(SEARCH("f'k{kk foHkkx jktLFkku",F15)))</formula>
    </cfRule>
    <cfRule type="containsText" dxfId="933" priority="8243" stopIfTrue="1" operator="containsText" text="iw.kkZad">
      <formula>NOT(ISERROR(SEARCH("iw.kkZad",F15)))</formula>
    </cfRule>
  </conditionalFormatting>
  <conditionalFormatting sqref="F15">
    <cfRule type="containsText" dxfId="932" priority="8241" stopIfTrue="1" operator="containsText" text="dsoy jktdh; fo|ky;ksa esa iz;ksx gsrq fu%'kqYd">
      <formula>NOT(ISERROR(SEARCH("dsoy jktdh; fo|ky;ksa esa iz;ksx gsrq fu%'kqYd",F15)))</formula>
    </cfRule>
  </conditionalFormatting>
  <conditionalFormatting sqref="B14">
    <cfRule type="cellIs" dxfId="931" priority="8252" stopIfTrue="1" operator="equal">
      <formula>0</formula>
    </cfRule>
  </conditionalFormatting>
  <conditionalFormatting sqref="B14">
    <cfRule type="containsText" dxfId="930" priority="8250" stopIfTrue="1" operator="containsText" text="f'k{kk foHkkx jktLFkku">
      <formula>NOT(ISERROR(SEARCH("f'k{kk foHkkx jktLFkku",B14)))</formula>
    </cfRule>
    <cfRule type="containsText" dxfId="929" priority="8251" stopIfTrue="1" operator="containsText" text="iw.kkZad">
      <formula>NOT(ISERROR(SEARCH("iw.kkZad",B14)))</formula>
    </cfRule>
  </conditionalFormatting>
  <conditionalFormatting sqref="B14">
    <cfRule type="containsText" dxfId="928" priority="8249" stopIfTrue="1" operator="containsText" text="dsoy jktdh; fo|ky;ksa esa iz;ksx gsrq fu%'kqYd">
      <formula>NOT(ISERROR(SEARCH("dsoy jktdh; fo|ky;ksa esa iz;ksx gsrq fu%'kqYd",B14)))</formula>
    </cfRule>
  </conditionalFormatting>
  <conditionalFormatting sqref="D15">
    <cfRule type="cellIs" dxfId="927" priority="8248" stopIfTrue="1" operator="equal">
      <formula>0</formula>
    </cfRule>
  </conditionalFormatting>
  <conditionalFormatting sqref="D15">
    <cfRule type="containsText" dxfId="926" priority="8246" stopIfTrue="1" operator="containsText" text="f'k{kk foHkkx jktLFkku">
      <formula>NOT(ISERROR(SEARCH("f'k{kk foHkkx jktLFkku",D15)))</formula>
    </cfRule>
    <cfRule type="containsText" dxfId="925" priority="8247" stopIfTrue="1" operator="containsText" text="iw.kkZad">
      <formula>NOT(ISERROR(SEARCH("iw.kkZad",D15)))</formula>
    </cfRule>
  </conditionalFormatting>
  <conditionalFormatting sqref="D15">
    <cfRule type="containsText" dxfId="924" priority="8245" stopIfTrue="1" operator="containsText" text="dsoy jktdh; fo|ky;ksa esa iz;ksx gsrq fu%'kqYd">
      <formula>NOT(ISERROR(SEARCH("dsoy jktdh; fo|ky;ksa esa iz;ksx gsrq fu%'kqYd",D15)))</formula>
    </cfRule>
  </conditionalFormatting>
  <conditionalFormatting sqref="F5">
    <cfRule type="cellIs" dxfId="923" priority="8224" stopIfTrue="1" operator="equal">
      <formula>0</formula>
    </cfRule>
  </conditionalFormatting>
  <conditionalFormatting sqref="F5">
    <cfRule type="containsText" dxfId="922" priority="8222" stopIfTrue="1" operator="containsText" text="f'k{kk foHkkx jktLFkku">
      <formula>NOT(ISERROR(SEARCH("f'k{kk foHkkx jktLFkku",F5)))</formula>
    </cfRule>
    <cfRule type="containsText" dxfId="921" priority="8223" stopIfTrue="1" operator="containsText" text="iw.kkZad">
      <formula>NOT(ISERROR(SEARCH("iw.kkZad",F5)))</formula>
    </cfRule>
  </conditionalFormatting>
  <conditionalFormatting sqref="F5">
    <cfRule type="containsText" dxfId="920" priority="8221" stopIfTrue="1" operator="containsText" text="dsoy jktdh; fo|ky;ksa esa iz;ksx gsrq fu%'kqYd">
      <formula>NOT(ISERROR(SEARCH("dsoy jktdh; fo|ky;ksa esa iz;ksx gsrq fu%'kqYd",F5)))</formula>
    </cfRule>
  </conditionalFormatting>
  <conditionalFormatting sqref="B16">
    <cfRule type="cellIs" dxfId="919" priority="8240" stopIfTrue="1" operator="equal">
      <formula>0</formula>
    </cfRule>
  </conditionalFormatting>
  <conditionalFormatting sqref="B16">
    <cfRule type="containsText" dxfId="918" priority="8238" stopIfTrue="1" operator="containsText" text="f'k{kk foHkkx jktLFkku">
      <formula>NOT(ISERROR(SEARCH("f'k{kk foHkkx jktLFkku",B16)))</formula>
    </cfRule>
    <cfRule type="containsText" dxfId="917" priority="8239" stopIfTrue="1" operator="containsText" text="iw.kkZad">
      <formula>NOT(ISERROR(SEARCH("iw.kkZad",B16)))</formula>
    </cfRule>
  </conditionalFormatting>
  <conditionalFormatting sqref="B16">
    <cfRule type="containsText" dxfId="916" priority="8237" stopIfTrue="1" operator="containsText" text="dsoy jktdh; fo|ky;ksa esa iz;ksx gsrq fu%'kqYd">
      <formula>NOT(ISERROR(SEARCH("dsoy jktdh; fo|ky;ksa esa iz;ksx gsrq fu%'kqYd",B16)))</formula>
    </cfRule>
  </conditionalFormatting>
  <conditionalFormatting sqref="C17">
    <cfRule type="cellIs" dxfId="915" priority="8236" stopIfTrue="1" operator="equal">
      <formula>0</formula>
    </cfRule>
  </conditionalFormatting>
  <conditionalFormatting sqref="C17">
    <cfRule type="containsText" dxfId="914" priority="8234" stopIfTrue="1" operator="containsText" text="f'k{kk foHkkx jktLFkku">
      <formula>NOT(ISERROR(SEARCH("f'k{kk foHkkx jktLFkku",C17)))</formula>
    </cfRule>
    <cfRule type="containsText" dxfId="913" priority="8235" stopIfTrue="1" operator="containsText" text="iw.kkZad">
      <formula>NOT(ISERROR(SEARCH("iw.kkZad",C17)))</formula>
    </cfRule>
  </conditionalFormatting>
  <conditionalFormatting sqref="C17">
    <cfRule type="containsText" dxfId="912" priority="8233" stopIfTrue="1" operator="containsText" text="dsoy jktdh; fo|ky;ksa esa iz;ksx gsrq fu%'kqYd">
      <formula>NOT(ISERROR(SEARCH("dsoy jktdh; fo|ky;ksa esa iz;ksx gsrq fu%'kqYd",C17)))</formula>
    </cfRule>
  </conditionalFormatting>
  <conditionalFormatting sqref="C19">
    <cfRule type="cellIs" dxfId="911" priority="8228" stopIfTrue="1" operator="equal">
      <formula>0</formula>
    </cfRule>
  </conditionalFormatting>
  <conditionalFormatting sqref="C19">
    <cfRule type="containsText" dxfId="910" priority="8226" stopIfTrue="1" operator="containsText" text="f'k{kk foHkkx jktLFkku">
      <formula>NOT(ISERROR(SEARCH("f'k{kk foHkkx jktLFkku",C19)))</formula>
    </cfRule>
    <cfRule type="containsText" dxfId="909" priority="8227" stopIfTrue="1" operator="containsText" text="iw.kkZad">
      <formula>NOT(ISERROR(SEARCH("iw.kkZad",C19)))</formula>
    </cfRule>
  </conditionalFormatting>
  <conditionalFormatting sqref="C19">
    <cfRule type="containsText" dxfId="908" priority="8225" stopIfTrue="1" operator="containsText" text="dsoy jktdh; fo|ky;ksa esa iz;ksx gsrq fu%'kqYd">
      <formula>NOT(ISERROR(SEARCH("dsoy jktdh; fo|ky;ksa esa iz;ksx gsrq fu%'kqYd",C19)))</formula>
    </cfRule>
  </conditionalFormatting>
  <conditionalFormatting sqref="G17">
    <cfRule type="cellIs" dxfId="907" priority="8220" stopIfTrue="1" operator="equal">
      <formula>0</formula>
    </cfRule>
  </conditionalFormatting>
  <conditionalFormatting sqref="G17">
    <cfRule type="containsText" dxfId="906" priority="8218" stopIfTrue="1" operator="containsText" text="f'k{kk foHkkx jktLFkku">
      <formula>NOT(ISERROR(SEARCH("f'k{kk foHkkx jktLFkku",G17)))</formula>
    </cfRule>
    <cfRule type="containsText" dxfId="905" priority="8219" stopIfTrue="1" operator="containsText" text="iw.kkZad">
      <formula>NOT(ISERROR(SEARCH("iw.kkZad",G17)))</formula>
    </cfRule>
  </conditionalFormatting>
  <conditionalFormatting sqref="G17">
    <cfRule type="containsText" dxfId="904" priority="8217" stopIfTrue="1" operator="containsText" text="dsoy jktdh; fo|ky;ksa esa iz;ksx gsrq fu%'kqYd">
      <formula>NOT(ISERROR(SEARCH("dsoy jktdh; fo|ky;ksa esa iz;ksx gsrq fu%'kqYd",G17)))</formula>
    </cfRule>
  </conditionalFormatting>
  <conditionalFormatting sqref="F19">
    <cfRule type="cellIs" dxfId="903" priority="8212" stopIfTrue="1" operator="equal">
      <formula>0</formula>
    </cfRule>
  </conditionalFormatting>
  <conditionalFormatting sqref="F19">
    <cfRule type="containsText" dxfId="902" priority="8210" stopIfTrue="1" operator="containsText" text="f'k{kk foHkkx jktLFkku">
      <formula>NOT(ISERROR(SEARCH("f'k{kk foHkkx jktLFkku",F19)))</formula>
    </cfRule>
    <cfRule type="containsText" dxfId="901" priority="8211" stopIfTrue="1" operator="containsText" text="iw.kkZad">
      <formula>NOT(ISERROR(SEARCH("iw.kkZad",F19)))</formula>
    </cfRule>
  </conditionalFormatting>
  <conditionalFormatting sqref="F19">
    <cfRule type="containsText" dxfId="900" priority="8209" stopIfTrue="1" operator="containsText" text="dsoy jktdh; fo|ky;ksa esa iz;ksx gsrq fu%'kqYd">
      <formula>NOT(ISERROR(SEARCH("dsoy jktdh; fo|ky;ksa esa iz;ksx gsrq fu%'kqYd",F19)))</formula>
    </cfRule>
  </conditionalFormatting>
  <conditionalFormatting sqref="F18">
    <cfRule type="cellIs" dxfId="899" priority="8216" stopIfTrue="1" operator="equal">
      <formula>0</formula>
    </cfRule>
  </conditionalFormatting>
  <conditionalFormatting sqref="F18">
    <cfRule type="containsText" dxfId="898" priority="8214" stopIfTrue="1" operator="containsText" text="f'k{kk foHkkx jktLFkku">
      <formula>NOT(ISERROR(SEARCH("f'k{kk foHkkx jktLFkku",F18)))</formula>
    </cfRule>
    <cfRule type="containsText" dxfId="897" priority="8215" stopIfTrue="1" operator="containsText" text="iw.kkZad">
      <formula>NOT(ISERROR(SEARCH("iw.kkZad",F18)))</formula>
    </cfRule>
  </conditionalFormatting>
  <conditionalFormatting sqref="F18">
    <cfRule type="containsText" dxfId="896" priority="8213" stopIfTrue="1" operator="containsText" text="dsoy jktdh; fo|ky;ksa esa iz;ksx gsrq fu%'kqYd">
      <formula>NOT(ISERROR(SEARCH("dsoy jktdh; fo|ky;ksa esa iz;ksx gsrq fu%'kqYd",F18)))</formula>
    </cfRule>
  </conditionalFormatting>
  <conditionalFormatting sqref="B9:B13">
    <cfRule type="cellIs" dxfId="895" priority="8208" stopIfTrue="1" operator="equal">
      <formula>0</formula>
    </cfRule>
  </conditionalFormatting>
  <conditionalFormatting sqref="B9:B13">
    <cfRule type="containsText" dxfId="894" priority="8206" stopIfTrue="1" operator="containsText" text="f'k{kk foHkkx jktLFkku">
      <formula>NOT(ISERROR(SEARCH("f'k{kk foHkkx jktLFkku",B9)))</formula>
    </cfRule>
    <cfRule type="containsText" dxfId="893" priority="8207" stopIfTrue="1" operator="containsText" text="iw.kkZad">
      <formula>NOT(ISERROR(SEARCH("iw.kkZad",B9)))</formula>
    </cfRule>
  </conditionalFormatting>
  <conditionalFormatting sqref="B9:B13">
    <cfRule type="containsText" dxfId="892" priority="8205" stopIfTrue="1" operator="containsText" text="dsoy jktdh; fo|ky;ksa esa iz;ksx gsrq fu%'kqYd">
      <formula>NOT(ISERROR(SEARCH("dsoy jktdh; fo|ky;ksa esa iz;ksx gsrq fu%'kqYd",B9)))</formula>
    </cfRule>
  </conditionalFormatting>
  <conditionalFormatting sqref="C18">
    <cfRule type="cellIs" dxfId="891" priority="168" stopIfTrue="1" operator="equal">
      <formula>0</formula>
    </cfRule>
  </conditionalFormatting>
  <conditionalFormatting sqref="C18">
    <cfRule type="containsText" dxfId="890" priority="166" stopIfTrue="1" operator="containsText" text="f'k{kk foHkkx jktLFkku">
      <formula>NOT(ISERROR(SEARCH("f'k{kk foHkkx jktLFkku",C18)))</formula>
    </cfRule>
    <cfRule type="containsText" dxfId="889" priority="167" stopIfTrue="1" operator="containsText" text="iw.kkZad">
      <formula>NOT(ISERROR(SEARCH("iw.kkZad",C18)))</formula>
    </cfRule>
  </conditionalFormatting>
  <conditionalFormatting sqref="C18">
    <cfRule type="containsText" dxfId="888" priority="165" stopIfTrue="1" operator="containsText" text="dsoy jktdh; fo|ky;ksa esa iz;ksx gsrq fu%'kqYd">
      <formula>NOT(ISERROR(SEARCH("dsoy jktdh; fo|ky;ksa esa iz;ksx gsrq fu%'kqYd",C18)))</formula>
    </cfRule>
  </conditionalFormatting>
  <conditionalFormatting sqref="C18">
    <cfRule type="cellIs" dxfId="887" priority="164" stopIfTrue="1" operator="equal">
      <formula>0</formula>
    </cfRule>
  </conditionalFormatting>
  <conditionalFormatting sqref="C18">
    <cfRule type="containsText" dxfId="886" priority="162" stopIfTrue="1" operator="containsText" text="f'k{kk foHkkx jktLFkku">
      <formula>NOT(ISERROR(SEARCH("f'k{kk foHkkx jktLFkku",C18)))</formula>
    </cfRule>
    <cfRule type="containsText" dxfId="885" priority="163" stopIfTrue="1" operator="containsText" text="iw.kkZad">
      <formula>NOT(ISERROR(SEARCH("iw.kkZad",C18)))</formula>
    </cfRule>
  </conditionalFormatting>
  <conditionalFormatting sqref="C18">
    <cfRule type="containsText" dxfId="884" priority="161" stopIfTrue="1" operator="containsText" text="dsoy jktdh; fo|ky;ksa esa iz;ksx gsrq fu%'kqYd">
      <formula>NOT(ISERROR(SEARCH("dsoy jktdh; fo|ky;ksa esa iz;ksx gsrq fu%'kqYd",C18)))</formula>
    </cfRule>
  </conditionalFormatting>
  <conditionalFormatting sqref="C18">
    <cfRule type="cellIs" dxfId="883" priority="160" stopIfTrue="1" operator="equal">
      <formula>0</formula>
    </cfRule>
  </conditionalFormatting>
  <conditionalFormatting sqref="C18">
    <cfRule type="containsText" dxfId="882" priority="158" stopIfTrue="1" operator="containsText" text="f'k{kk foHkkx jktLFkku">
      <formula>NOT(ISERROR(SEARCH("f'k{kk foHkkx jktLFkku",C18)))</formula>
    </cfRule>
    <cfRule type="containsText" dxfId="881" priority="159" stopIfTrue="1" operator="containsText" text="iw.kkZad">
      <formula>NOT(ISERROR(SEARCH("iw.kkZad",C18)))</formula>
    </cfRule>
  </conditionalFormatting>
  <conditionalFormatting sqref="C18">
    <cfRule type="containsText" dxfId="880" priority="157" stopIfTrue="1" operator="containsText" text="dsoy jktdh; fo|ky;ksa esa iz;ksx gsrq fu%'kqYd">
      <formula>NOT(ISERROR(SEARCH("dsoy jktdh; fo|ky;ksa esa iz;ksx gsrq fu%'kqYd",C18)))</formula>
    </cfRule>
  </conditionalFormatting>
  <conditionalFormatting sqref="E18">
    <cfRule type="cellIs" dxfId="879" priority="156" stopIfTrue="1" operator="equal">
      <formula>0</formula>
    </cfRule>
  </conditionalFormatting>
  <conditionalFormatting sqref="E18">
    <cfRule type="containsText" dxfId="878" priority="154" stopIfTrue="1" operator="containsText" text="f'k{kk foHkkx jktLFkku">
      <formula>NOT(ISERROR(SEARCH("f'k{kk foHkkx jktLFkku",E18)))</formula>
    </cfRule>
    <cfRule type="containsText" dxfId="877" priority="155" stopIfTrue="1" operator="containsText" text="iw.kkZad">
      <formula>NOT(ISERROR(SEARCH("iw.kkZad",E18)))</formula>
    </cfRule>
  </conditionalFormatting>
  <conditionalFormatting sqref="E18">
    <cfRule type="containsText" dxfId="876" priority="153" stopIfTrue="1" operator="containsText" text="dsoy jktdh; fo|ky;ksa esa iz;ksx gsrq fu%'kqYd">
      <formula>NOT(ISERROR(SEARCH("dsoy jktdh; fo|ky;ksa esa iz;ksx gsrq fu%'kqYd",E18)))</formula>
    </cfRule>
  </conditionalFormatting>
  <conditionalFormatting sqref="B25:E26 B44:E45 B63:E64 B82:E83 B101:E102 B120:E121 B139:E140 B158:E159 B177:E178 B196:E197 B215:E216 B234:E235 B253:E254 B272:E273 B291:E292 B310:E311 B329:E330 B348:E349 B367:E368 B386:E387 B405:E406 B424:E425 B443:E444 B462:E463 B481:E482 B500:E501 B519:E520 B538:E539 B557:E558 B576:E577 B595:E596 B614:E615 B633:E634 B652:E653 B671:E672 B690:E691 B709:E710 B728:E729 B747:E748 B766:E767 B785:E786 B804:E805 B823:E824 B842:E843 B861:E862 B880:E881 B899:E900 B918:E919 B937:E938 B956:E957 B975:E976 B994:E995 B1013:E1014 B1032:E1033 B1051:E1052 B1070:E1071 B1089:E1090 B1108:E1109 B1127:E1128 B1146:E1147 B1165:E1166 B1184:E1185 B1203:E1204 B1222:E1223 B1241:E1242 B1260:E1261 B1279:E1280 B1298:E1299 B1317:E1318 B1336:E1337 B1355:E1356 B1374:E1375 B1393:E1394 B1412:E1413 B1431:E1432 B1450:E1451 B1469:E1470 B1488:E1489 B1507:E1508 B1526:E1527 B1545:E1546 B1564:E1565 B1583:E1584 B1602:E1603 B1621:E1622 B1640:E1641 B1659:E1660 B1678:E1679 B1697:E1698 B1716:E1717 B1735:E1736 B1754:E1755 B1773:E1774 B1792:E1793 B1811:E1812 B1830:E1831 B1849:E1850 B1868:E1869 B1887:E1888 B24 B43 B62 B81 B100 B119 B138 B157 B176 B195 B214 B233 B252 B271 B290 B309 B328 B347 B366 B385 B404 B423 B442 B461 B480 B499 B518 B537 B556 B575 B594 B613 B632 B651 B670 B689 B708 B727 B746 B765 B784 B803 B822 B841 B860 B879 B898 B917 B936 B955 B974 B993 B1012 B1031 B1050 B1069 B1088 B1107 B1126 B1145 B1164 B1183 B1202 B1221 B1240 B1259 B1278 B1297 B1316 B1335 B1354 B1373 B1392 B1411 B1430 B1449 B1468 B1487 B1506 B1525 B1544 B1563 B1582 B1601 B1620 B1639 B1658 B1677 B1696 B1715 B1734 B1753 B1772 B1791 B1810 B1829 B1848 B1867 B1886 A20:A23 A39:A42 A58:A61 A77:A80 A96:A99 A115:A118 A134:A137 A153:A156 A172:A175 A191:A194 A210:A213 A229:A232 A248:A251 A267:A270 A286:A289 A305:A308 A324:A327 A343:A346 A362:A365 A381:A384 A400:A403 A419:A422 A438:A441 A457:A460 A476:A479 A495:A498 A514:A517 A533:A536 A552:A555 A571:A574 A590:A593 A609:A612 A628:A631 A647:A650 A666:A669 A685:A688 A704:A707 A723:A726 A742:A745 A761:A764 A780:A783 A799:A802 A818:A821 A837:A840 A856:A859 A875:A878 A894:A897 A913:A916 A932:A935 A951:A954 A970:A973 A989:A992 A1008:A1011 A1027:A1030 A1046:A1049 A1065:A1068 A1084:A1087 A1103:A1106 A1122:A1125 A1141:A1144 A1160:A1163 A1179:A1182 A1198:A1201 A1217:A1220 A1236:A1239 A1255:A1258 A1274:A1277 A1293:A1296 A1312:A1315 A1331:A1334 A1350:A1353 A1369:A1372 A1388:A1391 A1407:A1410 A1426:A1429 A1445:A1448 A1464:A1467 A1483:A1486 A1502:A1505 A1521:A1524 A1540:A1543 A1559:A1562 A1578:A1581 A1597:A1600 A1616:A1619 A1635:A1638 A1654:A1657 A1673:A1676 A1692:A1695 A1711:A1714 A1730:A1733 A1749:A1752 A1768:A1771 A1787:A1790 A1806:A1809 A1825:A1828 A1844:A1847 A1863:A1866 A1882:A1885">
    <cfRule type="cellIs" dxfId="875" priority="76" stopIfTrue="1" operator="equal">
      <formula>0</formula>
    </cfRule>
  </conditionalFormatting>
  <conditionalFormatting sqref="B25:E26 B44:E45 B63:E64 B82:E83 B101:E102 B120:E121 B139:E140 B158:E159 B177:E178 B196:E197 B215:E216 B234:E235 B253:E254 B272:E273 B291:E292 B310:E311 B329:E330 B348:E349 B367:E368 B386:E387 B405:E406 B424:E425 B443:E444 B462:E463 B481:E482 B500:E501 B519:E520 B538:E539 B557:E558 B576:E577 B595:E596 B614:E615 B633:E634 B652:E653 B671:E672 B690:E691 B709:E710 B728:E729 B747:E748 B766:E767 B785:E786 B804:E805 B823:E824 B842:E843 B861:E862 B880:E881 B899:E900 B918:E919 B937:E938 B956:E957 B975:E976 B994:E995 B1013:E1014 B1032:E1033 B1051:E1052 B1070:E1071 B1089:E1090 B1108:E1109 B1127:E1128 B1146:E1147 B1165:E1166 B1184:E1185 B1203:E1204 B1222:E1223 B1241:E1242 B1260:E1261 B1279:E1280 B1298:E1299 B1317:E1318 B1336:E1337 B1355:E1356 B1374:E1375 B1393:E1394 B1412:E1413 B1431:E1432 B1450:E1451 B1469:E1470 B1488:E1489 B1507:E1508 B1526:E1527 B1545:E1546 B1564:E1565 B1583:E1584 B1602:E1603 B1621:E1622 B1640:E1641 B1659:E1660 B1678:E1679 B1697:E1698 B1716:E1717 B1735:E1736 B1754:E1755 B1773:E1774 B1792:E1793 B1811:E1812 B1830:E1831 B1849:E1850 B1868:E1869 B1887:E1888 B24 B43 B62 B81 B100 B119 B138 B157 B176 B195 B214 B233 B252 B271 B290 B309 B328 B347 B366 B385 B404 B423 B442 B461 B480 B499 B518 B537 B556 B575 B594 B613 B632 B651 B670 B689 B708 B727 B746 B765 B784 B803 B822 B841 B860 B879 B898 B917 B936 B955 B974 B993 B1012 B1031 B1050 B1069 B1088 B1107 B1126 B1145 B1164 B1183 B1202 B1221 B1240 B1259 B1278 B1297 B1316 B1335 B1354 B1373 B1392 B1411 B1430 B1449 B1468 B1487 B1506 B1525 B1544 B1563 B1582 B1601 B1620 B1639 B1658 B1677 B1696 B1715 B1734 B1753 B1772 B1791 B1810 B1829 B1848 B1867 B1886 A20:A23 A39:A42 A58:A61 A77:A80 A96:A99 A115:A118 A134:A137 A153:A156 A172:A175 A191:A194 A210:A213 A229:A232 A248:A251 A267:A270 A286:A289 A305:A308 A324:A327 A343:A346 A362:A365 A381:A384 A400:A403 A419:A422 A438:A441 A457:A460 A476:A479 A495:A498 A514:A517 A533:A536 A552:A555 A571:A574 A590:A593 A609:A612 A628:A631 A647:A650 A666:A669 A685:A688 A704:A707 A723:A726 A742:A745 A761:A764 A780:A783 A799:A802 A818:A821 A837:A840 A856:A859 A875:A878 A894:A897 A913:A916 A932:A935 A951:A954 A970:A973 A989:A992 A1008:A1011 A1027:A1030 A1046:A1049 A1065:A1068 A1084:A1087 A1103:A1106 A1122:A1125 A1141:A1144 A1160:A1163 A1179:A1182 A1198:A1201 A1217:A1220 A1236:A1239 A1255:A1258 A1274:A1277 A1293:A1296 A1312:A1315 A1331:A1334 A1350:A1353 A1369:A1372 A1388:A1391 A1407:A1410 A1426:A1429 A1445:A1448 A1464:A1467 A1483:A1486 A1502:A1505 A1521:A1524 A1540:A1543 A1559:A1562 A1578:A1581 A1597:A1600 A1616:A1619 A1635:A1638 A1654:A1657 A1673:A1676 A1692:A1695 A1711:A1714 A1730:A1733 A1749:A1752 A1768:A1771 A1787:A1790 A1806:A1809 A1825:A1828 A1844:A1847 A1863:A1866 A1882:A1885">
    <cfRule type="containsText" dxfId="874" priority="74" stopIfTrue="1" operator="containsText" text="f'k{kk foHkkx jktLFkku">
      <formula>NOT(ISERROR(SEARCH("f'k{kk foHkkx jktLFkku",A20)))</formula>
    </cfRule>
    <cfRule type="containsText" dxfId="873" priority="75" stopIfTrue="1" operator="containsText" text="iw.kkZad">
      <formula>NOT(ISERROR(SEARCH("iw.kkZad",A20)))</formula>
    </cfRule>
  </conditionalFormatting>
  <conditionalFormatting sqref="B25:E26 B44:E45 B63:E64 B82:E83 B101:E102 B120:E121 B139:E140 B158:E159 B177:E178 B196:E197 B215:E216 B234:E235 B253:E254 B272:E273 B291:E292 B310:E311 B329:E330 B348:E349 B367:E368 B386:E387 B405:E406 B424:E425 B443:E444 B462:E463 B481:E482 B500:E501 B519:E520 B538:E539 B557:E558 B576:E577 B595:E596 B614:E615 B633:E634 B652:E653 B671:E672 B690:E691 B709:E710 B728:E729 B747:E748 B766:E767 B785:E786 B804:E805 B823:E824 B842:E843 B861:E862 B880:E881 B899:E900 B918:E919 B937:E938 B956:E957 B975:E976 B994:E995 B1013:E1014 B1032:E1033 B1051:E1052 B1070:E1071 B1089:E1090 B1108:E1109 B1127:E1128 B1146:E1147 B1165:E1166 B1184:E1185 B1203:E1204 B1222:E1223 B1241:E1242 B1260:E1261 B1279:E1280 B1298:E1299 B1317:E1318 B1336:E1337 B1355:E1356 B1374:E1375 B1393:E1394 B1412:E1413 B1431:E1432 B1450:E1451 B1469:E1470 B1488:E1489 B1507:E1508 B1526:E1527 B1545:E1546 B1564:E1565 B1583:E1584 B1602:E1603 B1621:E1622 B1640:E1641 B1659:E1660 B1678:E1679 B1697:E1698 B1716:E1717 B1735:E1736 B1754:E1755 B1773:E1774 B1792:E1793 B1811:E1812 B1830:E1831 B1849:E1850 B1868:E1869 B1887:E1888 B24 B43 B62 B81 B100 B119 B138 B157 B176 B195 B214 B233 B252 B271 B290 B309 B328 B347 B366 B385 B404 B423 B442 B461 B480 B499 B518 B537 B556 B575 B594 B613 B632 B651 B670 B689 B708 B727 B746 B765 B784 B803 B822 B841 B860 B879 B898 B917 B936 B955 B974 B993 B1012 B1031 B1050 B1069 B1088 B1107 B1126 B1145 B1164 B1183 B1202 B1221 B1240 B1259 B1278 B1297 B1316 B1335 B1354 B1373 B1392 B1411 B1430 B1449 B1468 B1487 B1506 B1525 B1544 B1563 B1582 B1601 B1620 B1639 B1658 B1677 B1696 B1715 B1734 B1753 B1772 B1791 B1810 B1829 B1848 B1867 B1886 A20:A23 A39:A42 A58:A61 A77:A80 A96:A99 A115:A118 A134:A137 A153:A156 A172:A175 A191:A194 A210:A213 A229:A232 A248:A251 A267:A270 A286:A289 A305:A308 A324:A327 A343:A346 A362:A365 A381:A384 A400:A403 A419:A422 A438:A441 A457:A460 A476:A479 A495:A498 A514:A517 A533:A536 A552:A555 A571:A574 A590:A593 A609:A612 A628:A631 A647:A650 A666:A669 A685:A688 A704:A707 A723:A726 A742:A745 A761:A764 A780:A783 A799:A802 A818:A821 A837:A840 A856:A859 A875:A878 A894:A897 A913:A916 A932:A935 A951:A954 A970:A973 A989:A992 A1008:A1011 A1027:A1030 A1046:A1049 A1065:A1068 A1084:A1087 A1103:A1106 A1122:A1125 A1141:A1144 A1160:A1163 A1179:A1182 A1198:A1201 A1217:A1220 A1236:A1239 A1255:A1258 A1274:A1277 A1293:A1296 A1312:A1315 A1331:A1334 A1350:A1353 A1369:A1372 A1388:A1391 A1407:A1410 A1426:A1429 A1445:A1448 A1464:A1467 A1483:A1486 A1502:A1505 A1521:A1524 A1540:A1543 A1559:A1562 A1578:A1581 A1597:A1600 A1616:A1619 A1635:A1638 A1654:A1657 A1673:A1676 A1692:A1695 A1711:A1714 A1730:A1733 A1749:A1752 A1768:A1771 A1787:A1790 A1806:A1809 A1825:A1828 A1844:A1847 A1863:A1866 A1882:A1885">
    <cfRule type="containsText" dxfId="872" priority="73" stopIfTrue="1" operator="containsText" text="dsoy jktdh; fo|ky;ksa esa iz;ksx gsrq fu%'kqYd">
      <formula>NOT(ISERROR(SEARCH("dsoy jktdh; fo|ky;ksa esa iz;ksx gsrq fu%'kqYd",A20)))</formula>
    </cfRule>
  </conditionalFormatting>
  <conditionalFormatting sqref="E24 E43 E62 E81 E100 E119 E138 E157 E176 E195 E214 E233 E252 E271 E290 E309 E328 E347 E366 E385 E404 E423 E442 E461 E480 E499 E518 E537 E556 E575 E594 E613 E632 E651 E670 E689 E708 E727 E746 E765 E784 E803 E822 E841 E860 E879 E898 E917 E936 E955 E974 E993 E1012 E1031 E1050 E1069 E1088 E1107 E1126 E1145 E1164 E1183 E1202 E1221 E1240 E1259 E1278 E1297 E1316 E1335 E1354 E1373 E1392 E1411 E1430 E1449 E1468 E1487 E1506 E1525 E1544 E1563 E1582 E1601 E1620 E1639 E1658 E1677 E1696 E1715 E1734 E1753 E1772 E1791 E1810 E1829 E1848 E1867 E1886">
    <cfRule type="cellIs" dxfId="871" priority="72" stopIfTrue="1" operator="equal">
      <formula>0</formula>
    </cfRule>
  </conditionalFormatting>
  <conditionalFormatting sqref="E24 E43 E62 E81 E100 E119 E138 E157 E176 E195 E214 E233 E252 E271 E290 E309 E328 E347 E366 E385 E404 E423 E442 E461 E480 E499 E518 E537 E556 E575 E594 E613 E632 E651 E670 E689 E708 E727 E746 E765 E784 E803 E822 E841 E860 E879 E898 E917 E936 E955 E974 E993 E1012 E1031 E1050 E1069 E1088 E1107 E1126 E1145 E1164 E1183 E1202 E1221 E1240 E1259 E1278 E1297 E1316 E1335 E1354 E1373 E1392 E1411 E1430 E1449 E1468 E1487 E1506 E1525 E1544 E1563 E1582 E1601 E1620 E1639 E1658 E1677 E1696 E1715 E1734 E1753 E1772 E1791 E1810 E1829 E1848 E1867 E1886">
    <cfRule type="containsText" dxfId="870" priority="70" stopIfTrue="1" operator="containsText" text="f'k{kk foHkkx jktLFkku">
      <formula>NOT(ISERROR(SEARCH("f'k{kk foHkkx jktLFkku",E24)))</formula>
    </cfRule>
    <cfRule type="containsText" dxfId="869" priority="71" stopIfTrue="1" operator="containsText" text="iw.kkZad">
      <formula>NOT(ISERROR(SEARCH("iw.kkZad",E24)))</formula>
    </cfRule>
  </conditionalFormatting>
  <conditionalFormatting sqref="E24 E43 E62 E81 E100 E119 E138 E157 E176 E195 E214 E233 E252 E271 E290 E309 E328 E347 E366 E385 E404 E423 E442 E461 E480 E499 E518 E537 E556 E575 E594 E613 E632 E651 E670 E689 E708 E727 E746 E765 E784 E803 E822 E841 E860 E879 E898 E917 E936 E955 E974 E993 E1012 E1031 E1050 E1069 E1088 E1107 E1126 E1145 E1164 E1183 E1202 E1221 E1240 E1259 E1278 E1297 E1316 E1335 E1354 E1373 E1392 E1411 E1430 E1449 E1468 E1487 E1506 E1525 E1544 E1563 E1582 E1601 E1620 E1639 E1658 E1677 E1696 E1715 E1734 E1753 E1772 E1791 E1810 E1829 E1848 E1867 E1886">
    <cfRule type="containsText" dxfId="868" priority="69" stopIfTrue="1" operator="containsText" text="dsoy jktdh; fo|ky;ksa esa iz;ksx gsrq fu%'kqYd">
      <formula>NOT(ISERROR(SEARCH("dsoy jktdh; fo|ky;ksa esa iz;ksx gsrq fu%'kqYd",E24)))</formula>
    </cfRule>
  </conditionalFormatting>
  <conditionalFormatting sqref="G25:I26 G44:I45 G63:I64 G82:I83 G101:I102 G120:I121 G139:I140 G158:I159 G177:I178 G196:I197 G215:I216 G234:I235 G253:I254 G272:I273 G291:I292 G310:I311 G329:I330 G348:I349 G367:I368 G386:I387 G405:I406 G424:I425 G443:I444 G462:I463 G481:I482 G500:I501 G519:I520 G538:I539 G557:I558 G576:I577 G595:I596 G614:I615 G633:I634 G652:I653 G671:I672 G690:I691 G709:I710 G728:I729 G747:I748 G766:I767 G785:I786 G804:I805 G823:I824 G842:I843 G861:I862 G880:I881 G899:I900 G918:I919 G937:I938 G956:I957 G975:I976 G994:I995 G1013:I1014 G1032:I1033 G1051:I1052 G1070:I1071 G1089:I1090 G1108:I1109 G1127:I1128 G1146:I1147 G1165:I1166 G1184:I1185 G1203:I1204 G1222:I1223 G1241:I1242 G1260:I1261 G1279:I1280 G1298:I1299 G1317:I1318 G1336:I1337 G1355:I1356 G1374:I1375 G1393:I1394 G1412:I1413 G1431:I1432 G1450:I1451 G1469:I1470 G1488:I1489 G1507:I1508 G1526:I1527 G1545:I1546 G1564:I1565 G1583:I1584 G1602:I1603 G1621:I1622 G1640:I1641 G1659:I1660 G1678:I1679 G1697:I1698 G1716:I1717 G1735:I1736 G1754:I1755 G1773:I1774 G1792:I1793 G1811:I1812 G1830:I1831 G1849:I1850 G1868:I1869 G1887:I1888">
    <cfRule type="cellIs" dxfId="867" priority="68" stopIfTrue="1" operator="equal">
      <formula>0</formula>
    </cfRule>
  </conditionalFormatting>
  <conditionalFormatting sqref="G25:I26 G44:I45 G63:I64 G82:I83 G101:I102 G120:I121 G139:I140 G158:I159 G177:I178 G196:I197 G215:I216 G234:I235 G253:I254 G272:I273 G291:I292 G310:I311 G329:I330 G348:I349 G367:I368 G386:I387 G405:I406 G424:I425 G443:I444 G462:I463 G481:I482 G500:I501 G519:I520 G538:I539 G557:I558 G576:I577 G595:I596 G614:I615 G633:I634 G652:I653 G671:I672 G690:I691 G709:I710 G728:I729 G747:I748 G766:I767 G785:I786 G804:I805 G823:I824 G842:I843 G861:I862 G880:I881 G899:I900 G918:I919 G937:I938 G956:I957 G975:I976 G994:I995 G1013:I1014 G1032:I1033 G1051:I1052 G1070:I1071 G1089:I1090 G1108:I1109 G1127:I1128 G1146:I1147 G1165:I1166 G1184:I1185 G1203:I1204 G1222:I1223 G1241:I1242 G1260:I1261 G1279:I1280 G1298:I1299 G1317:I1318 G1336:I1337 G1355:I1356 G1374:I1375 G1393:I1394 G1412:I1413 G1431:I1432 G1450:I1451 G1469:I1470 G1488:I1489 G1507:I1508 G1526:I1527 G1545:I1546 G1564:I1565 G1583:I1584 G1602:I1603 G1621:I1622 G1640:I1641 G1659:I1660 G1678:I1679 G1697:I1698 G1716:I1717 G1735:I1736 G1754:I1755 G1773:I1774 G1792:I1793 G1811:I1812 G1830:I1831 G1849:I1850 G1868:I1869 G1887:I1888">
    <cfRule type="containsText" dxfId="866" priority="66" stopIfTrue="1" operator="containsText" text="f'k{kk foHkkx jktLFkku">
      <formula>NOT(ISERROR(SEARCH("f'k{kk foHkkx jktLFkku",G25)))</formula>
    </cfRule>
    <cfRule type="containsText" dxfId="865" priority="67" stopIfTrue="1" operator="containsText" text="iw.kkZad">
      <formula>NOT(ISERROR(SEARCH("iw.kkZad",G25)))</formula>
    </cfRule>
  </conditionalFormatting>
  <conditionalFormatting sqref="G25:I26 G44:I45 G63:I64 G82:I83 G101:I102 G120:I121 G139:I140 G158:I159 G177:I178 G196:I197 G215:I216 G234:I235 G253:I254 G272:I273 G291:I292 G310:I311 G329:I330 G348:I349 G367:I368 G386:I387 G405:I406 G424:I425 G443:I444 G462:I463 G481:I482 G500:I501 G519:I520 G538:I539 G557:I558 G576:I577 G595:I596 G614:I615 G633:I634 G652:I653 G671:I672 G690:I691 G709:I710 G728:I729 G747:I748 G766:I767 G785:I786 G804:I805 G823:I824 G842:I843 G861:I862 G880:I881 G899:I900 G918:I919 G937:I938 G956:I957 G975:I976 G994:I995 G1013:I1014 G1032:I1033 G1051:I1052 G1070:I1071 G1089:I1090 G1108:I1109 G1127:I1128 G1146:I1147 G1165:I1166 G1184:I1185 G1203:I1204 G1222:I1223 G1241:I1242 G1260:I1261 G1279:I1280 G1298:I1299 G1317:I1318 G1336:I1337 G1355:I1356 G1374:I1375 G1393:I1394 G1412:I1413 G1431:I1432 G1450:I1451 G1469:I1470 G1488:I1489 G1507:I1508 G1526:I1527 G1545:I1546 G1564:I1565 G1583:I1584 G1602:I1603 G1621:I1622 G1640:I1641 G1659:I1660 G1678:I1679 G1697:I1698 G1716:I1717 G1735:I1736 G1754:I1755 G1773:I1774 G1792:I1793 G1811:I1812 G1830:I1831 G1849:I1850 G1868:I1869 G1887:I1888">
    <cfRule type="containsText" dxfId="864" priority="65" stopIfTrue="1" operator="containsText" text="dsoy jktdh; fo|ky;ksa esa iz;ksx gsrq fu%'kqYd">
      <formula>NOT(ISERROR(SEARCH("dsoy jktdh; fo|ky;ksa esa iz;ksx gsrq fu%'kqYd",G25)))</formula>
    </cfRule>
  </conditionalFormatting>
  <conditionalFormatting sqref="B27 B46 B65 B84 B103 B122 B141 B160 B179 B198 B217 B236 B255 B274 B293 B312 B331 B350 B369 B388 B407 B426 B445 B464 B483 B502 B521 B540 B559 B578 B597 B616 B635 B654 B673 B692 B711 B730 B749 B768 B787 B806 B825 B844 B863 B882 B901 B920 B939 B958 B977 B996 B1015 B1034 B1053 B1072 B1091 B1110 B1129 B1148 B1167 B1186 B1205 B1224 B1243 B1262 B1281 B1300 B1319 B1338 B1357 B1376 B1395 B1414 B1433 B1452 B1471 B1490 B1509 B1528 B1547 B1566 B1585 B1604 B1623 B1642 B1661 B1680 B1699 B1718 B1737 B1756 B1775 B1794 B1813 B1832 B1851 B1870 B1889">
    <cfRule type="cellIs" dxfId="863" priority="64" stopIfTrue="1" operator="equal">
      <formula>0</formula>
    </cfRule>
  </conditionalFormatting>
  <conditionalFormatting sqref="B27 B46 B65 B84 B103 B122 B141 B160 B179 B198 B217 B236 B255 B274 B293 B312 B331 B350 B369 B388 B407 B426 B445 B464 B483 B502 B521 B540 B559 B578 B597 B616 B635 B654 B673 B692 B711 B730 B749 B768 B787 B806 B825 B844 B863 B882 B901 B920 B939 B958 B977 B996 B1015 B1034 B1053 B1072 B1091 B1110 B1129 B1148 B1167 B1186 B1205 B1224 B1243 B1262 B1281 B1300 B1319 B1338 B1357 B1376 B1395 B1414 B1433 B1452 B1471 B1490 B1509 B1528 B1547 B1566 B1585 B1604 B1623 B1642 B1661 B1680 B1699 B1718 B1737 B1756 B1775 B1794 B1813 B1832 B1851 B1870 B1889">
    <cfRule type="containsText" dxfId="862" priority="62" stopIfTrue="1" operator="containsText" text="f'k{kk foHkkx jktLFkku">
      <formula>NOT(ISERROR(SEARCH("f'k{kk foHkkx jktLFkku",B27)))</formula>
    </cfRule>
    <cfRule type="containsText" dxfId="861" priority="63" stopIfTrue="1" operator="containsText" text="iw.kkZad">
      <formula>NOT(ISERROR(SEARCH("iw.kkZad",B27)))</formula>
    </cfRule>
  </conditionalFormatting>
  <conditionalFormatting sqref="B27 B46 B65 B84 B103 B122 B141 B160 B179 B198 B217 B236 B255 B274 B293 B312 B331 B350 B369 B388 B407 B426 B445 B464 B483 B502 B521 B540 B559 B578 B597 B616 B635 B654 B673 B692 B711 B730 B749 B768 B787 B806 B825 B844 B863 B882 B901 B920 B939 B958 B977 B996 B1015 B1034 B1053 B1072 B1091 B1110 B1129 B1148 B1167 B1186 B1205 B1224 B1243 B1262 B1281 B1300 B1319 B1338 B1357 B1376 B1395 B1414 B1433 B1452 B1471 B1490 B1509 B1528 B1547 B1566 B1585 B1604 B1623 B1642 B1661 B1680 B1699 B1718 B1737 B1756 B1775 B1794 B1813 B1832 B1851 B1870 B1889">
    <cfRule type="containsText" dxfId="860" priority="61" stopIfTrue="1" operator="containsText" text="dsoy jktdh; fo|ky;ksa esa iz;ksx gsrq fu%'kqYd">
      <formula>NOT(ISERROR(SEARCH("dsoy jktdh; fo|ky;ksa esa iz;ksx gsrq fu%'kqYd",B27)))</formula>
    </cfRule>
  </conditionalFormatting>
  <conditionalFormatting sqref="F34 F53 F72 F91 F110 F129 F148 F167 F186 F205 F224 F243 F262 F281 F300 F319 F338 F357 F376 F395 F414 F433 F452 F471 F490 F509 F528 F547 F566 F585 F604 F623 F642 F661 F680 F699 F718 F737 F756 F775 F794 F813 F832 F851 F870 F889 F908 F927 F946 F965 F984 F1003 F1022 F1041 F1060 F1079 F1098 F1117 F1136 F1155 F1174 F1193 F1212 F1231 F1250 F1269 F1288 F1307 F1326 F1345 F1364 F1383 F1402 F1421 F1440 F1459 F1478 F1497 F1516 F1535 F1554 F1573 F1592 F1611 F1630 F1649 F1668 F1687 F1706 F1725 F1744 F1763 F1782 F1801 F1820 F1839 F1858 F1877 F1896">
    <cfRule type="cellIs" dxfId="859" priority="52" stopIfTrue="1" operator="equal">
      <formula>0</formula>
    </cfRule>
  </conditionalFormatting>
  <conditionalFormatting sqref="F34 F53 F72 F91 F110 F129 F148 F167 F186 F205 F224 F243 F262 F281 F300 F319 F338 F357 F376 F395 F414 F433 F452 F471 F490 F509 F528 F547 F566 F585 F604 F623 F642 F661 F680 F699 F718 F737 F756 F775 F794 F813 F832 F851 F870 F889 F908 F927 F946 F965 F984 F1003 F1022 F1041 F1060 F1079 F1098 F1117 F1136 F1155 F1174 F1193 F1212 F1231 F1250 F1269 F1288 F1307 F1326 F1345 F1364 F1383 F1402 F1421 F1440 F1459 F1478 F1497 F1516 F1535 F1554 F1573 F1592 F1611 F1630 F1649 F1668 F1687 F1706 F1725 F1744 F1763 F1782 F1801 F1820 F1839 F1858 F1877 F1896">
    <cfRule type="containsText" dxfId="858" priority="50" stopIfTrue="1" operator="containsText" text="f'k{kk foHkkx jktLFkku">
      <formula>NOT(ISERROR(SEARCH("f'k{kk foHkkx jktLFkku",F34)))</formula>
    </cfRule>
    <cfRule type="containsText" dxfId="857" priority="51" stopIfTrue="1" operator="containsText" text="iw.kkZad">
      <formula>NOT(ISERROR(SEARCH("iw.kkZad",F34)))</formula>
    </cfRule>
  </conditionalFormatting>
  <conditionalFormatting sqref="F34 F53 F72 F91 F110 F129 F148 F167 F186 F205 F224 F243 F262 F281 F300 F319 F338 F357 F376 F395 F414 F433 F452 F471 F490 F509 F528 F547 F566 F585 F604 F623 F642 F661 F680 F699 F718 F737 F756 F775 F794 F813 F832 F851 F870 F889 F908 F927 F946 F965 F984 F1003 F1022 F1041 F1060 F1079 F1098 F1117 F1136 F1155 F1174 F1193 F1212 F1231 F1250 F1269 F1288 F1307 F1326 F1345 F1364 F1383 F1402 F1421 F1440 F1459 F1478 F1497 F1516 F1535 F1554 F1573 F1592 F1611 F1630 F1649 F1668 F1687 F1706 F1725 F1744 F1763 F1782 F1801 F1820 F1839 F1858 F1877 F1896">
    <cfRule type="containsText" dxfId="856" priority="49" stopIfTrue="1" operator="containsText" text="dsoy jktdh; fo|ky;ksa esa iz;ksx gsrq fu%'kqYd">
      <formula>NOT(ISERROR(SEARCH("dsoy jktdh; fo|ky;ksa esa iz;ksx gsrq fu%'kqYd",F34)))</formula>
    </cfRule>
  </conditionalFormatting>
  <conditionalFormatting sqref="B33 B52 B71 B90 B109 B128 B147 B166 B185 B204 B223 B242 B261 B280 B299 B318 B337 B356 B375 B394 B413 B432 B451 B470 B489 B508 B527 B546 B565 B584 B603 B622 B641 B660 B679 B698 B717 B736 B755 B774 B793 B812 B831 B850 B869 B888 B907 B926 B945 B964 B983 B1002 B1021 B1040 B1059 B1078 B1097 B1116 B1135 B1154 B1173 B1192 B1211 B1230 B1249 B1268 B1287 B1306 B1325 B1344 B1363 B1382 B1401 B1420 B1439 B1458 B1477 B1496 B1515 B1534 B1553 B1572 B1591 B1610 B1629 B1648 B1667 B1686 B1705 B1724 B1743 B1762 B1781 B1800 B1819 B1838 B1857 B1876 B1895">
    <cfRule type="cellIs" dxfId="855" priority="60" stopIfTrue="1" operator="equal">
      <formula>0</formula>
    </cfRule>
  </conditionalFormatting>
  <conditionalFormatting sqref="B33 B52 B71 B90 B109 B128 B147 B166 B185 B204 B223 B242 B261 B280 B299 B318 B337 B356 B375 B394 B413 B432 B451 B470 B489 B508 B527 B546 B565 B584 B603 B622 B641 B660 B679 B698 B717 B736 B755 B774 B793 B812 B831 B850 B869 B888 B907 B926 B945 B964 B983 B1002 B1021 B1040 B1059 B1078 B1097 B1116 B1135 B1154 B1173 B1192 B1211 B1230 B1249 B1268 B1287 B1306 B1325 B1344 B1363 B1382 B1401 B1420 B1439 B1458 B1477 B1496 B1515 B1534 B1553 B1572 B1591 B1610 B1629 B1648 B1667 B1686 B1705 B1724 B1743 B1762 B1781 B1800 B1819 B1838 B1857 B1876 B1895">
    <cfRule type="containsText" dxfId="854" priority="58" stopIfTrue="1" operator="containsText" text="f'k{kk foHkkx jktLFkku">
      <formula>NOT(ISERROR(SEARCH("f'k{kk foHkkx jktLFkku",B33)))</formula>
    </cfRule>
    <cfRule type="containsText" dxfId="853" priority="59" stopIfTrue="1" operator="containsText" text="iw.kkZad">
      <formula>NOT(ISERROR(SEARCH("iw.kkZad",B33)))</formula>
    </cfRule>
  </conditionalFormatting>
  <conditionalFormatting sqref="B33 B52 B71 B90 B109 B128 B147 B166 B185 B204 B223 B242 B261 B280 B299 B318 B337 B356 B375 B394 B413 B432 B451 B470 B489 B508 B527 B546 B565 B584 B603 B622 B641 B660 B679 B698 B717 B736 B755 B774 B793 B812 B831 B850 B869 B888 B907 B926 B945 B964 B983 B1002 B1021 B1040 B1059 B1078 B1097 B1116 B1135 B1154 B1173 B1192 B1211 B1230 B1249 B1268 B1287 B1306 B1325 B1344 B1363 B1382 B1401 B1420 B1439 B1458 B1477 B1496 B1515 B1534 B1553 B1572 B1591 B1610 B1629 B1648 B1667 B1686 B1705 B1724 B1743 B1762 B1781 B1800 B1819 B1838 B1857 B1876 B1895">
    <cfRule type="containsText" dxfId="852" priority="57" stopIfTrue="1" operator="containsText" text="dsoy jktdh; fo|ky;ksa esa iz;ksx gsrq fu%'kqYd">
      <formula>NOT(ISERROR(SEARCH("dsoy jktdh; fo|ky;ksa esa iz;ksx gsrq fu%'kqYd",B33)))</formula>
    </cfRule>
  </conditionalFormatting>
  <conditionalFormatting sqref="D34 D53 D72 D91 D110 D129 D148 D167 D186 D205 D224 D243 D262 D281 D300 D319 D338 D357 D376 D395 D414 D433 D452 D471 D490 D509 D528 D547 D566 D585 D604 D623 D642 D661 D680 D699 D718 D737 D756 D775 D794 D813 D832 D851 D870 D889 D908 D927 D946 D965 D984 D1003 D1022 D1041 D1060 D1079 D1098 D1117 D1136 D1155 D1174 D1193 D1212 D1231 D1250 D1269 D1288 D1307 D1326 D1345 D1364 D1383 D1402 D1421 D1440 D1459 D1478 D1497 D1516 D1535 D1554 D1573 D1592 D1611 D1630 D1649 D1668 D1687 D1706 D1725 D1744 D1763 D1782 D1801 D1820 D1839 D1858 D1877 D1896">
    <cfRule type="cellIs" dxfId="851" priority="56" stopIfTrue="1" operator="equal">
      <formula>0</formula>
    </cfRule>
  </conditionalFormatting>
  <conditionalFormatting sqref="D34 D53 D72 D91 D110 D129 D148 D167 D186 D205 D224 D243 D262 D281 D300 D319 D338 D357 D376 D395 D414 D433 D452 D471 D490 D509 D528 D547 D566 D585 D604 D623 D642 D661 D680 D699 D718 D737 D756 D775 D794 D813 D832 D851 D870 D889 D908 D927 D946 D965 D984 D1003 D1022 D1041 D1060 D1079 D1098 D1117 D1136 D1155 D1174 D1193 D1212 D1231 D1250 D1269 D1288 D1307 D1326 D1345 D1364 D1383 D1402 D1421 D1440 D1459 D1478 D1497 D1516 D1535 D1554 D1573 D1592 D1611 D1630 D1649 D1668 D1687 D1706 D1725 D1744 D1763 D1782 D1801 D1820 D1839 D1858 D1877 D1896">
    <cfRule type="containsText" dxfId="850" priority="54" stopIfTrue="1" operator="containsText" text="f'k{kk foHkkx jktLFkku">
      <formula>NOT(ISERROR(SEARCH("f'k{kk foHkkx jktLFkku",D34)))</formula>
    </cfRule>
    <cfRule type="containsText" dxfId="849" priority="55" stopIfTrue="1" operator="containsText" text="iw.kkZad">
      <formula>NOT(ISERROR(SEARCH("iw.kkZad",D34)))</formula>
    </cfRule>
  </conditionalFormatting>
  <conditionalFormatting sqref="D34 D53 D72 D91 D110 D129 D148 D167 D186 D205 D224 D243 D262 D281 D300 D319 D338 D357 D376 D395 D414 D433 D452 D471 D490 D509 D528 D547 D566 D585 D604 D623 D642 D661 D680 D699 D718 D737 D756 D775 D794 D813 D832 D851 D870 D889 D908 D927 D946 D965 D984 D1003 D1022 D1041 D1060 D1079 D1098 D1117 D1136 D1155 D1174 D1193 D1212 D1231 D1250 D1269 D1288 D1307 D1326 D1345 D1364 D1383 D1402 D1421 D1440 D1459 D1478 D1497 D1516 D1535 D1554 D1573 D1592 D1611 D1630 D1649 D1668 D1687 D1706 D1725 D1744 D1763 D1782 D1801 D1820 D1839 D1858 D1877 D1896">
    <cfRule type="containsText" dxfId="848" priority="53" stopIfTrue="1" operator="containsText" text="dsoy jktdh; fo|ky;ksa esa iz;ksx gsrq fu%'kqYd">
      <formula>NOT(ISERROR(SEARCH("dsoy jktdh; fo|ky;ksa esa iz;ksx gsrq fu%'kqYd",D34)))</formula>
    </cfRule>
  </conditionalFormatting>
  <conditionalFormatting sqref="F24 F43 F62 F81 F100 F119 F138 F157 F176 F195 F214 F233 F252 F271 F290 F309 F328 F347 F366 F385 F404 F423 F442 F461 F480 F499 F518 F537 F556 F575 F594 F613 F632 F651 F670 F689 F708 F727 F746 F765 F784 F803 F822 F841 F860 F879 F898 F917 F936 F955 F974 F993 F1012 F1031 F1050 F1069 F1088 F1107 F1126 F1145 F1164 F1183 F1202 F1221 F1240 F1259 F1278 F1297 F1316 F1335 F1354 F1373 F1392 F1411 F1430 F1449 F1468 F1487 F1506 F1525 F1544 F1563 F1582 F1601 F1620 F1639 F1658 F1677 F1696 F1715 F1734 F1753 F1772 F1791 F1810 F1829 F1848 F1867 F1886">
    <cfRule type="cellIs" dxfId="847" priority="36" stopIfTrue="1" operator="equal">
      <formula>0</formula>
    </cfRule>
  </conditionalFormatting>
  <conditionalFormatting sqref="F24 F43 F62 F81 F100 F119 F138 F157 F176 F195 F214 F233 F252 F271 F290 F309 F328 F347 F366 F385 F404 F423 F442 F461 F480 F499 F518 F537 F556 F575 F594 F613 F632 F651 F670 F689 F708 F727 F746 F765 F784 F803 F822 F841 F860 F879 F898 F917 F936 F955 F974 F993 F1012 F1031 F1050 F1069 F1088 F1107 F1126 F1145 F1164 F1183 F1202 F1221 F1240 F1259 F1278 F1297 F1316 F1335 F1354 F1373 F1392 F1411 F1430 F1449 F1468 F1487 F1506 F1525 F1544 F1563 F1582 F1601 F1620 F1639 F1658 F1677 F1696 F1715 F1734 F1753 F1772 F1791 F1810 F1829 F1848 F1867 F1886">
    <cfRule type="containsText" dxfId="846" priority="34" stopIfTrue="1" operator="containsText" text="f'k{kk foHkkx jktLFkku">
      <formula>NOT(ISERROR(SEARCH("f'k{kk foHkkx jktLFkku",F24)))</formula>
    </cfRule>
    <cfRule type="containsText" dxfId="845" priority="35" stopIfTrue="1" operator="containsText" text="iw.kkZad">
      <formula>NOT(ISERROR(SEARCH("iw.kkZad",F24)))</formula>
    </cfRule>
  </conditionalFormatting>
  <conditionalFormatting sqref="F24 F43 F62 F81 F100 F119 F138 F157 F176 F195 F214 F233 F252 F271 F290 F309 F328 F347 F366 F385 F404 F423 F442 F461 F480 F499 F518 F537 F556 F575 F594 F613 F632 F651 F670 F689 F708 F727 F746 F765 F784 F803 F822 F841 F860 F879 F898 F917 F936 F955 F974 F993 F1012 F1031 F1050 F1069 F1088 F1107 F1126 F1145 F1164 F1183 F1202 F1221 F1240 F1259 F1278 F1297 F1316 F1335 F1354 F1373 F1392 F1411 F1430 F1449 F1468 F1487 F1506 F1525 F1544 F1563 F1582 F1601 F1620 F1639 F1658 F1677 F1696 F1715 F1734 F1753 F1772 F1791 F1810 F1829 F1848 F1867 F1886">
    <cfRule type="containsText" dxfId="844" priority="33" stopIfTrue="1" operator="containsText" text="dsoy jktdh; fo|ky;ksa esa iz;ksx gsrq fu%'kqYd">
      <formula>NOT(ISERROR(SEARCH("dsoy jktdh; fo|ky;ksa esa iz;ksx gsrq fu%'kqYd",F24)))</formula>
    </cfRule>
  </conditionalFormatting>
  <conditionalFormatting sqref="B35 B54 B73 B92 B111 B130 B149 B168 B187 B206 B225 B244 B263 B282 B301 B320 B339 B358 B377 B396 B415 B434 B453 B472 B491 B510 B529 B548 B567 B586 B605 B624 B643 B662 B681 B700 B719 B738 B757 B776 B795 B814 B833 B852 B871 B890 B909 B928 B947 B966 B985 B1004 B1023 B1042 B1061 B1080 B1099 B1118 B1137 B1156 B1175 B1194 B1213 B1232 B1251 B1270 B1289 B1308 B1327 B1346 B1365 B1384 B1403 B1422 B1441 B1460 B1479 B1498 B1517 B1536 B1555 B1574 B1593 B1612 B1631 B1650 B1669 B1688 B1707 B1726 B1745 B1764 B1783 B1802 B1821 B1840 B1859 B1878 B1897">
    <cfRule type="cellIs" dxfId="843" priority="48" stopIfTrue="1" operator="equal">
      <formula>0</formula>
    </cfRule>
  </conditionalFormatting>
  <conditionalFormatting sqref="B35 B54 B73 B92 B111 B130 B149 B168 B187 B206 B225 B244 B263 B282 B301 B320 B339 B358 B377 B396 B415 B434 B453 B472 B491 B510 B529 B548 B567 B586 B605 B624 B643 B662 B681 B700 B719 B738 B757 B776 B795 B814 B833 B852 B871 B890 B909 B928 B947 B966 B985 B1004 B1023 B1042 B1061 B1080 B1099 B1118 B1137 B1156 B1175 B1194 B1213 B1232 B1251 B1270 B1289 B1308 B1327 B1346 B1365 B1384 B1403 B1422 B1441 B1460 B1479 B1498 B1517 B1536 B1555 B1574 B1593 B1612 B1631 B1650 B1669 B1688 B1707 B1726 B1745 B1764 B1783 B1802 B1821 B1840 B1859 B1878 B1897">
    <cfRule type="containsText" dxfId="842" priority="46" stopIfTrue="1" operator="containsText" text="f'k{kk foHkkx jktLFkku">
      <formula>NOT(ISERROR(SEARCH("f'k{kk foHkkx jktLFkku",B35)))</formula>
    </cfRule>
    <cfRule type="containsText" dxfId="841" priority="47" stopIfTrue="1" operator="containsText" text="iw.kkZad">
      <formula>NOT(ISERROR(SEARCH("iw.kkZad",B35)))</formula>
    </cfRule>
  </conditionalFormatting>
  <conditionalFormatting sqref="B35 B54 B73 B92 B111 B130 B149 B168 B187 B206 B225 B244 B263 B282 B301 B320 B339 B358 B377 B396 B415 B434 B453 B472 B491 B510 B529 B548 B567 B586 B605 B624 B643 B662 B681 B700 B719 B738 B757 B776 B795 B814 B833 B852 B871 B890 B909 B928 B947 B966 B985 B1004 B1023 B1042 B1061 B1080 B1099 B1118 B1137 B1156 B1175 B1194 B1213 B1232 B1251 B1270 B1289 B1308 B1327 B1346 B1365 B1384 B1403 B1422 B1441 B1460 B1479 B1498 B1517 B1536 B1555 B1574 B1593 B1612 B1631 B1650 B1669 B1688 B1707 B1726 B1745 B1764 B1783 B1802 B1821 B1840 B1859 B1878 B1897">
    <cfRule type="containsText" dxfId="840" priority="45" stopIfTrue="1" operator="containsText" text="dsoy jktdh; fo|ky;ksa esa iz;ksx gsrq fu%'kqYd">
      <formula>NOT(ISERROR(SEARCH("dsoy jktdh; fo|ky;ksa esa iz;ksx gsrq fu%'kqYd",B35)))</formula>
    </cfRule>
  </conditionalFormatting>
  <conditionalFormatting sqref="C36 C55 C74 C93 C112 C131 C150 C169 C188 C207 C226 C245 C264 C283 C302 C321 C340 C359 C378 C397 C416 C435 C454 C473 C492 C511 C530 C549 C568 C587 C606 C625 C644 C663 C682 C701 C720 C739 C758 C777 C796 C815 C834 C853 C872 C891 C910 C929 C948 C967 C986 C1005 C1024 C1043 C1062 C1081 C1100 C1119 C1138 C1157 C1176 C1195 C1214 C1233 C1252 C1271 C1290 C1309 C1328 C1347 C1366 C1385 C1404 C1423 C1442 C1461 C1480 C1499 C1518 C1537 C1556 C1575 C1594 C1613 C1632 C1651 C1670 C1689 C1708 C1727 C1746 C1765 C1784 C1803 C1822 C1841 C1860 C1879 C1898">
    <cfRule type="cellIs" dxfId="839" priority="44" stopIfTrue="1" operator="equal">
      <formula>0</formula>
    </cfRule>
  </conditionalFormatting>
  <conditionalFormatting sqref="C36 C55 C74 C93 C112 C131 C150 C169 C188 C207 C226 C245 C264 C283 C302 C321 C340 C359 C378 C397 C416 C435 C454 C473 C492 C511 C530 C549 C568 C587 C606 C625 C644 C663 C682 C701 C720 C739 C758 C777 C796 C815 C834 C853 C872 C891 C910 C929 C948 C967 C986 C1005 C1024 C1043 C1062 C1081 C1100 C1119 C1138 C1157 C1176 C1195 C1214 C1233 C1252 C1271 C1290 C1309 C1328 C1347 C1366 C1385 C1404 C1423 C1442 C1461 C1480 C1499 C1518 C1537 C1556 C1575 C1594 C1613 C1632 C1651 C1670 C1689 C1708 C1727 C1746 C1765 C1784 C1803 C1822 C1841 C1860 C1879 C1898">
    <cfRule type="containsText" dxfId="838" priority="42" stopIfTrue="1" operator="containsText" text="f'k{kk foHkkx jktLFkku">
      <formula>NOT(ISERROR(SEARCH("f'k{kk foHkkx jktLFkku",C36)))</formula>
    </cfRule>
    <cfRule type="containsText" dxfId="837" priority="43" stopIfTrue="1" operator="containsText" text="iw.kkZad">
      <formula>NOT(ISERROR(SEARCH("iw.kkZad",C36)))</formula>
    </cfRule>
  </conditionalFormatting>
  <conditionalFormatting sqref="C36 C55 C74 C93 C112 C131 C150 C169 C188 C207 C226 C245 C264 C283 C302 C321 C340 C359 C378 C397 C416 C435 C454 C473 C492 C511 C530 C549 C568 C587 C606 C625 C644 C663 C682 C701 C720 C739 C758 C777 C796 C815 C834 C853 C872 C891 C910 C929 C948 C967 C986 C1005 C1024 C1043 C1062 C1081 C1100 C1119 C1138 C1157 C1176 C1195 C1214 C1233 C1252 C1271 C1290 C1309 C1328 C1347 C1366 C1385 C1404 C1423 C1442 C1461 C1480 C1499 C1518 C1537 C1556 C1575 C1594 C1613 C1632 C1651 C1670 C1689 C1708 C1727 C1746 C1765 C1784 C1803 C1822 C1841 C1860 C1879 C1898">
    <cfRule type="containsText" dxfId="836" priority="41" stopIfTrue="1" operator="containsText" text="dsoy jktdh; fo|ky;ksa esa iz;ksx gsrq fu%'kqYd">
      <formula>NOT(ISERROR(SEARCH("dsoy jktdh; fo|ky;ksa esa iz;ksx gsrq fu%'kqYd",C36)))</formula>
    </cfRule>
  </conditionalFormatting>
  <conditionalFormatting sqref="C38 C57 C76 C95 C114 C133 C152 C171 C190 C209 C228 C247 C266 C285 C304 C323 C342 C361 C380 C399 C418 C437 C456 C475 C494 C513 C532 C551 C570 C589 C608 C627 C646 C665 C684 C703 C722 C741 C760 C779 C798 C817 C836 C855 C874 C893 C912 C931 C950 C969 C988 C1007 C1026 C1045 C1064 C1083 C1102 C1121 C1140 C1159 C1178 C1197 C1216 C1235 C1254 C1273 C1292 C1311 C1330 C1349 C1368 C1387 C1406 C1425 C1444 C1463 C1482 C1501 C1520 C1539 C1558 C1577 C1596 C1615 C1634 C1653 C1672 C1691 C1710 C1729 C1748 C1767 C1786 C1805 C1824 C1843 C1862 C1881 C1900">
    <cfRule type="cellIs" dxfId="835" priority="40" stopIfTrue="1" operator="equal">
      <formula>0</formula>
    </cfRule>
  </conditionalFormatting>
  <conditionalFormatting sqref="C38 C57 C76 C95 C114 C133 C152 C171 C190 C209 C228 C247 C266 C285 C304 C323 C342 C361 C380 C399 C418 C437 C456 C475 C494 C513 C532 C551 C570 C589 C608 C627 C646 C665 C684 C703 C722 C741 C760 C779 C798 C817 C836 C855 C874 C893 C912 C931 C950 C969 C988 C1007 C1026 C1045 C1064 C1083 C1102 C1121 C1140 C1159 C1178 C1197 C1216 C1235 C1254 C1273 C1292 C1311 C1330 C1349 C1368 C1387 C1406 C1425 C1444 C1463 C1482 C1501 C1520 C1539 C1558 C1577 C1596 C1615 C1634 C1653 C1672 C1691 C1710 C1729 C1748 C1767 C1786 C1805 C1824 C1843 C1862 C1881 C1900">
    <cfRule type="containsText" dxfId="834" priority="38" stopIfTrue="1" operator="containsText" text="f'k{kk foHkkx jktLFkku">
      <formula>NOT(ISERROR(SEARCH("f'k{kk foHkkx jktLFkku",C38)))</formula>
    </cfRule>
    <cfRule type="containsText" dxfId="833" priority="39" stopIfTrue="1" operator="containsText" text="iw.kkZad">
      <formula>NOT(ISERROR(SEARCH("iw.kkZad",C38)))</formula>
    </cfRule>
  </conditionalFormatting>
  <conditionalFormatting sqref="C38 C57 C76 C95 C114 C133 C152 C171 C190 C209 C228 C247 C266 C285 C304 C323 C342 C361 C380 C399 C418 C437 C456 C475 C494 C513 C532 C551 C570 C589 C608 C627 C646 C665 C684 C703 C722 C741 C760 C779 C798 C817 C836 C855 C874 C893 C912 C931 C950 C969 C988 C1007 C1026 C1045 C1064 C1083 C1102 C1121 C1140 C1159 C1178 C1197 C1216 C1235 C1254 C1273 C1292 C1311 C1330 C1349 C1368 C1387 C1406 C1425 C1444 C1463 C1482 C1501 C1520 C1539 C1558 C1577 C1596 C1615 C1634 C1653 C1672 C1691 C1710 C1729 C1748 C1767 C1786 C1805 C1824 C1843 C1862 C1881 C1900">
    <cfRule type="containsText" dxfId="832" priority="37" stopIfTrue="1" operator="containsText" text="dsoy jktdh; fo|ky;ksa esa iz;ksx gsrq fu%'kqYd">
      <formula>NOT(ISERROR(SEARCH("dsoy jktdh; fo|ky;ksa esa iz;ksx gsrq fu%'kqYd",C38)))</formula>
    </cfRule>
  </conditionalFormatting>
  <conditionalFormatting sqref="G36 G55 G74 G93 G112 G131 G150 G169 G188 G207 G226 G245 G264 G283 G302 G321 G340 G359 G378 G397 G416 G435 G454 G473 G492 G511 G530 G549 G568 G587 G606 G625 G644 G663 G682 G701 G720 G739 G758 G777 G796 G815 G834 G853 G872 G891 G910 G929 G948 G967 G986 G1005 G1024 G1043 G1062 G1081 G1100 G1119 G1138 G1157 G1176 G1195 G1214 G1233 G1252 G1271 G1290 G1309 G1328 G1347 G1366 G1385 G1404 G1423 G1442 G1461 G1480 G1499 G1518 G1537 G1556 G1575 G1594 G1613 G1632 G1651 G1670 G1689 G1708 G1727 G1746 G1765 G1784 G1803 G1822 G1841 G1860 G1879 G1898">
    <cfRule type="cellIs" dxfId="831" priority="32" stopIfTrue="1" operator="equal">
      <formula>0</formula>
    </cfRule>
  </conditionalFormatting>
  <conditionalFormatting sqref="G36 G55 G74 G93 G112 G131 G150 G169 G188 G207 G226 G245 G264 G283 G302 G321 G340 G359 G378 G397 G416 G435 G454 G473 G492 G511 G530 G549 G568 G587 G606 G625 G644 G663 G682 G701 G720 G739 G758 G777 G796 G815 G834 G853 G872 G891 G910 G929 G948 G967 G986 G1005 G1024 G1043 G1062 G1081 G1100 G1119 G1138 G1157 G1176 G1195 G1214 G1233 G1252 G1271 G1290 G1309 G1328 G1347 G1366 G1385 G1404 G1423 G1442 G1461 G1480 G1499 G1518 G1537 G1556 G1575 G1594 G1613 G1632 G1651 G1670 G1689 G1708 G1727 G1746 G1765 G1784 G1803 G1822 G1841 G1860 G1879 G1898">
    <cfRule type="containsText" dxfId="830" priority="30" stopIfTrue="1" operator="containsText" text="f'k{kk foHkkx jktLFkku">
      <formula>NOT(ISERROR(SEARCH("f'k{kk foHkkx jktLFkku",G36)))</formula>
    </cfRule>
    <cfRule type="containsText" dxfId="829" priority="31" stopIfTrue="1" operator="containsText" text="iw.kkZad">
      <formula>NOT(ISERROR(SEARCH("iw.kkZad",G36)))</formula>
    </cfRule>
  </conditionalFormatting>
  <conditionalFormatting sqref="G36 G55 G74 G93 G112 G131 G150 G169 G188 G207 G226 G245 G264 G283 G302 G321 G340 G359 G378 G397 G416 G435 G454 G473 G492 G511 G530 G549 G568 G587 G606 G625 G644 G663 G682 G701 G720 G739 G758 G777 G796 G815 G834 G853 G872 G891 G910 G929 G948 G967 G986 G1005 G1024 G1043 G1062 G1081 G1100 G1119 G1138 G1157 G1176 G1195 G1214 G1233 G1252 G1271 G1290 G1309 G1328 G1347 G1366 G1385 G1404 G1423 G1442 G1461 G1480 G1499 G1518 G1537 G1556 G1575 G1594 G1613 G1632 G1651 G1670 G1689 G1708 G1727 G1746 G1765 G1784 G1803 G1822 G1841 G1860 G1879 G1898">
    <cfRule type="containsText" dxfId="828" priority="29" stopIfTrue="1" operator="containsText" text="dsoy jktdh; fo|ky;ksa esa iz;ksx gsrq fu%'kqYd">
      <formula>NOT(ISERROR(SEARCH("dsoy jktdh; fo|ky;ksa esa iz;ksx gsrq fu%'kqYd",G36)))</formula>
    </cfRule>
  </conditionalFormatting>
  <conditionalFormatting sqref="F38 F57 F76 F95 F114 F133 F152 F171 F190 F209 F228 F247 F266 F285 F304 F323 F342 F361 F380 F399 F418 F437 F456 F475 F494 F513 F532 F551 F570 F589 F608 F627 F646 F665 F684 F703 F722 F741 F760 F779 F798 F817 F836 F855 F874 F893 F912 F931 F950 F969 F988 F1007 F1026 F1045 F1064 F1083 F1102 F1121 F1140 F1159 F1178 F1197 F1216 F1235 F1254 F1273 F1292 F1311 F1330 F1349 F1368 F1387 F1406 F1425 F1444 F1463 F1482 F1501 F1520 F1539 F1558 F1577 F1596 F1615 F1634 F1653 F1672 F1691 F1710 F1729 F1748 F1767 F1786 F1805 F1824 F1843 F1862 F1881 F1900">
    <cfRule type="cellIs" dxfId="827" priority="24" stopIfTrue="1" operator="equal">
      <formula>0</formula>
    </cfRule>
  </conditionalFormatting>
  <conditionalFormatting sqref="F38 F57 F76 F95 F114 F133 F152 F171 F190 F209 F228 F247 F266 F285 F304 F323 F342 F361 F380 F399 F418 F437 F456 F475 F494 F513 F532 F551 F570 F589 F608 F627 F646 F665 F684 F703 F722 F741 F760 F779 F798 F817 F836 F855 F874 F893 F912 F931 F950 F969 F988 F1007 F1026 F1045 F1064 F1083 F1102 F1121 F1140 F1159 F1178 F1197 F1216 F1235 F1254 F1273 F1292 F1311 F1330 F1349 F1368 F1387 F1406 F1425 F1444 F1463 F1482 F1501 F1520 F1539 F1558 F1577 F1596 F1615 F1634 F1653 F1672 F1691 F1710 F1729 F1748 F1767 F1786 F1805 F1824 F1843 F1862 F1881 F1900">
    <cfRule type="containsText" dxfId="826" priority="22" stopIfTrue="1" operator="containsText" text="f'k{kk foHkkx jktLFkku">
      <formula>NOT(ISERROR(SEARCH("f'k{kk foHkkx jktLFkku",F38)))</formula>
    </cfRule>
    <cfRule type="containsText" dxfId="825" priority="23" stopIfTrue="1" operator="containsText" text="iw.kkZad">
      <formula>NOT(ISERROR(SEARCH("iw.kkZad",F38)))</formula>
    </cfRule>
  </conditionalFormatting>
  <conditionalFormatting sqref="F38 F57 F76 F95 F114 F133 F152 F171 F190 F209 F228 F247 F266 F285 F304 F323 F342 F361 F380 F399 F418 F437 F456 F475 F494 F513 F532 F551 F570 F589 F608 F627 F646 F665 F684 F703 F722 F741 F760 F779 F798 F817 F836 F855 F874 F893 F912 F931 F950 F969 F988 F1007 F1026 F1045 F1064 F1083 F1102 F1121 F1140 F1159 F1178 F1197 F1216 F1235 F1254 F1273 F1292 F1311 F1330 F1349 F1368 F1387 F1406 F1425 F1444 F1463 F1482 F1501 F1520 F1539 F1558 F1577 F1596 F1615 F1634 F1653 F1672 F1691 F1710 F1729 F1748 F1767 F1786 F1805 F1824 F1843 F1862 F1881 F1900">
    <cfRule type="containsText" dxfId="824" priority="21" stopIfTrue="1" operator="containsText" text="dsoy jktdh; fo|ky;ksa esa iz;ksx gsrq fu%'kqYd">
      <formula>NOT(ISERROR(SEARCH("dsoy jktdh; fo|ky;ksa esa iz;ksx gsrq fu%'kqYd",F38)))</formula>
    </cfRule>
  </conditionalFormatting>
  <conditionalFormatting sqref="F37 F56 F75 F94 F113 F132 F151 F170 F189 F208 F227 F246 F265 F284 F303 F322 F341 F360 F379 F398 F417 F436 F455 F474 F493 F512 F531 F550 F569 F588 F607 F626 F645 F664 F683 F702 F721 F740 F759 F778 F797 F816 F835 F854 F873 F892 F911 F930 F949 F968 F987 F1006 F1025 F1044 F1063 F1082 F1101 F1120 F1139 F1158 F1177 F1196 F1215 F1234 F1253 F1272 F1291 F1310 F1329 F1348 F1367 F1386 F1405 F1424 F1443 F1462 F1481 F1500 F1519 F1538 F1557 F1576 F1595 F1614 F1633 F1652 F1671 F1690 F1709 F1728 F1747 F1766 F1785 F1804 F1823 F1842 F1861 F1880 F1899">
    <cfRule type="cellIs" dxfId="823" priority="28" stopIfTrue="1" operator="equal">
      <formula>0</formula>
    </cfRule>
  </conditionalFormatting>
  <conditionalFormatting sqref="F37 F56 F75 F94 F113 F132 F151 F170 F189 F208 F227 F246 F265 F284 F303 F322 F341 F360 F379 F398 F417 F436 F455 F474 F493 F512 F531 F550 F569 F588 F607 F626 F645 F664 F683 F702 F721 F740 F759 F778 F797 F816 F835 F854 F873 F892 F911 F930 F949 F968 F987 F1006 F1025 F1044 F1063 F1082 F1101 F1120 F1139 F1158 F1177 F1196 F1215 F1234 F1253 F1272 F1291 F1310 F1329 F1348 F1367 F1386 F1405 F1424 F1443 F1462 F1481 F1500 F1519 F1538 F1557 F1576 F1595 F1614 F1633 F1652 F1671 F1690 F1709 F1728 F1747 F1766 F1785 F1804 F1823 F1842 F1861 F1880 F1899">
    <cfRule type="containsText" dxfId="822" priority="26" stopIfTrue="1" operator="containsText" text="f'k{kk foHkkx jktLFkku">
      <formula>NOT(ISERROR(SEARCH("f'k{kk foHkkx jktLFkku",F37)))</formula>
    </cfRule>
    <cfRule type="containsText" dxfId="821" priority="27" stopIfTrue="1" operator="containsText" text="iw.kkZad">
      <formula>NOT(ISERROR(SEARCH("iw.kkZad",F37)))</formula>
    </cfRule>
  </conditionalFormatting>
  <conditionalFormatting sqref="F37 F56 F75 F94 F113 F132 F151 F170 F189 F208 F227 F246 F265 F284 F303 F322 F341 F360 F379 F398 F417 F436 F455 F474 F493 F512 F531 F550 F569 F588 F607 F626 F645 F664 F683 F702 F721 F740 F759 F778 F797 F816 F835 F854 F873 F892 F911 F930 F949 F968 F987 F1006 F1025 F1044 F1063 F1082 F1101 F1120 F1139 F1158 F1177 F1196 F1215 F1234 F1253 F1272 F1291 F1310 F1329 F1348 F1367 F1386 F1405 F1424 F1443 F1462 F1481 F1500 F1519 F1538 F1557 F1576 F1595 F1614 F1633 F1652 F1671 F1690 F1709 F1728 F1747 F1766 F1785 F1804 F1823 F1842 F1861 F1880 F1899">
    <cfRule type="containsText" dxfId="820" priority="25" stopIfTrue="1" operator="containsText" text="dsoy jktdh; fo|ky;ksa esa iz;ksx gsrq fu%'kqYd">
      <formula>NOT(ISERROR(SEARCH("dsoy jktdh; fo|ky;ksa esa iz;ksx gsrq fu%'kqYd",F37)))</formula>
    </cfRule>
  </conditionalFormatting>
  <conditionalFormatting sqref="B28:B32 B47:B51 B66:B70 B85:B89 B104:B108 B123:B127 B142:B146 B161:B165 B180:B184 B199:B203 B218:B222 B237:B241 B256:B260 B275:B279 B294:B298 B313:B317 B332:B336 B351:B355 B370:B374 B389:B393 B408:B412 B427:B431 B446:B450 B465:B469 B484:B488 B503:B507 B522:B526 B541:B545 B560:B564 B579:B583 B598:B602 B617:B621 B636:B640 B655:B659 B674:B678 B693:B697 B712:B716 B731:B735 B750:B754 B769:B773 B788:B792 B807:B811 B826:B830 B845:B849 B864:B868 B883:B887 B902:B906 B921:B925 B940:B944 B959:B963 B978:B982 B997:B1001 B1016:B1020 B1035:B1039 B1054:B1058 B1073:B1077 B1092:B1096 B1111:B1115 B1130:B1134 B1149:B1153 B1168:B1172 B1187:B1191 B1206:B1210 B1225:B1229 B1244:B1248 B1263:B1267 B1282:B1286 B1301:B1305 B1320:B1324 B1339:B1343 B1358:B1362 B1377:B1381 B1396:B1400 B1415:B1419 B1434:B1438 B1453:B1457 B1472:B1476 B1491:B1495 B1510:B1514 B1529:B1533 B1548:B1552 B1567:B1571 B1586:B1590 B1605:B1609 B1624:B1628 B1643:B1647 B1662:B1666 B1681:B1685 B1700:B1704 B1719:B1723 B1738:B1742 B1757:B1761 B1776:B1780 B1795:B1799 B1814:B1818 B1833:B1837 B1852:B1856 B1871:B1875 B1890:B1894">
    <cfRule type="cellIs" dxfId="819" priority="20" stopIfTrue="1" operator="equal">
      <formula>0</formula>
    </cfRule>
  </conditionalFormatting>
  <conditionalFormatting sqref="B28:B32 B47:B51 B66:B70 B85:B89 B104:B108 B123:B127 B142:B146 B161:B165 B180:B184 B199:B203 B218:B222 B237:B241 B256:B260 B275:B279 B294:B298 B313:B317 B332:B336 B351:B355 B370:B374 B389:B393 B408:B412 B427:B431 B446:B450 B465:B469 B484:B488 B503:B507 B522:B526 B541:B545 B560:B564 B579:B583 B598:B602 B617:B621 B636:B640 B655:B659 B674:B678 B693:B697 B712:B716 B731:B735 B750:B754 B769:B773 B788:B792 B807:B811 B826:B830 B845:B849 B864:B868 B883:B887 B902:B906 B921:B925 B940:B944 B959:B963 B978:B982 B997:B1001 B1016:B1020 B1035:B1039 B1054:B1058 B1073:B1077 B1092:B1096 B1111:B1115 B1130:B1134 B1149:B1153 B1168:B1172 B1187:B1191 B1206:B1210 B1225:B1229 B1244:B1248 B1263:B1267 B1282:B1286 B1301:B1305 B1320:B1324 B1339:B1343 B1358:B1362 B1377:B1381 B1396:B1400 B1415:B1419 B1434:B1438 B1453:B1457 B1472:B1476 B1491:B1495 B1510:B1514 B1529:B1533 B1548:B1552 B1567:B1571 B1586:B1590 B1605:B1609 B1624:B1628 B1643:B1647 B1662:B1666 B1681:B1685 B1700:B1704 B1719:B1723 B1738:B1742 B1757:B1761 B1776:B1780 B1795:B1799 B1814:B1818 B1833:B1837 B1852:B1856 B1871:B1875 B1890:B1894">
    <cfRule type="containsText" dxfId="818" priority="18" stopIfTrue="1" operator="containsText" text="f'k{kk foHkkx jktLFkku">
      <formula>NOT(ISERROR(SEARCH("f'k{kk foHkkx jktLFkku",B28)))</formula>
    </cfRule>
    <cfRule type="containsText" dxfId="817" priority="19" stopIfTrue="1" operator="containsText" text="iw.kkZad">
      <formula>NOT(ISERROR(SEARCH("iw.kkZad",B28)))</formula>
    </cfRule>
  </conditionalFormatting>
  <conditionalFormatting sqref="B28:B32 B47:B51 B66:B70 B85:B89 B104:B108 B123:B127 B142:B146 B161:B165 B180:B184 B199:B203 B218:B222 B237:B241 B256:B260 B275:B279 B294:B298 B313:B317 B332:B336 B351:B355 B370:B374 B389:B393 B408:B412 B427:B431 B446:B450 B465:B469 B484:B488 B503:B507 B522:B526 B541:B545 B560:B564 B579:B583 B598:B602 B617:B621 B636:B640 B655:B659 B674:B678 B693:B697 B712:B716 B731:B735 B750:B754 B769:B773 B788:B792 B807:B811 B826:B830 B845:B849 B864:B868 B883:B887 B902:B906 B921:B925 B940:B944 B959:B963 B978:B982 B997:B1001 B1016:B1020 B1035:B1039 B1054:B1058 B1073:B1077 B1092:B1096 B1111:B1115 B1130:B1134 B1149:B1153 B1168:B1172 B1187:B1191 B1206:B1210 B1225:B1229 B1244:B1248 B1263:B1267 B1282:B1286 B1301:B1305 B1320:B1324 B1339:B1343 B1358:B1362 B1377:B1381 B1396:B1400 B1415:B1419 B1434:B1438 B1453:B1457 B1472:B1476 B1491:B1495 B1510:B1514 B1529:B1533 B1548:B1552 B1567:B1571 B1586:B1590 B1605:B1609 B1624:B1628 B1643:B1647 B1662:B1666 B1681:B1685 B1700:B1704 B1719:B1723 B1738:B1742 B1757:B1761 B1776:B1780 B1795:B1799 B1814:B1818 B1833:B1837 B1852:B1856 B1871:B1875 B1890:B1894">
    <cfRule type="containsText" dxfId="816" priority="17" stopIfTrue="1" operator="containsText" text="dsoy jktdh; fo|ky;ksa esa iz;ksx gsrq fu%'kqYd">
      <formula>NOT(ISERROR(SEARCH("dsoy jktdh; fo|ky;ksa esa iz;ksx gsrq fu%'kqYd",B28)))</formula>
    </cfRule>
  </conditionalFormatting>
  <conditionalFormatting sqref="C37 C56 C75 C94 C113 C132 C151 C170 C189 C208 C227 C246 C265 C284 C303 C322 C341 C360 C379 C398 C417 C436 C455 C474 C493 C512 C531 C550 C569 C588 C607 C626 C645 C664 C683 C702 C721 C740 C759 C778 C797 C816 C835 C854 C873 C892 C911 C930 C949 C968 C987 C1006 C1025 C1044 C1063 C1082 C1101 C1120 C1139 C1158 C1177 C1196 C1215 C1234 C1253 C1272 C1291 C1310 C1329 C1348 C1367 C1386 C1405 C1424 C1443 C1462 C1481 C1500 C1519 C1538 C1557 C1576 C1595 C1614 C1633 C1652 C1671 C1690 C1709 C1728 C1747 C1766 C1785 C1804 C1823 C1842 C1861 C1880 C1899">
    <cfRule type="cellIs" dxfId="815" priority="16" stopIfTrue="1" operator="equal">
      <formula>0</formula>
    </cfRule>
  </conditionalFormatting>
  <conditionalFormatting sqref="C37 C56 C75 C94 C113 C132 C151 C170 C189 C208 C227 C246 C265 C284 C303 C322 C341 C360 C379 C398 C417 C436 C455 C474 C493 C512 C531 C550 C569 C588 C607 C626 C645 C664 C683 C702 C721 C740 C759 C778 C797 C816 C835 C854 C873 C892 C911 C930 C949 C968 C987 C1006 C1025 C1044 C1063 C1082 C1101 C1120 C1139 C1158 C1177 C1196 C1215 C1234 C1253 C1272 C1291 C1310 C1329 C1348 C1367 C1386 C1405 C1424 C1443 C1462 C1481 C1500 C1519 C1538 C1557 C1576 C1595 C1614 C1633 C1652 C1671 C1690 C1709 C1728 C1747 C1766 C1785 C1804 C1823 C1842 C1861 C1880 C1899">
    <cfRule type="containsText" dxfId="814" priority="14" stopIfTrue="1" operator="containsText" text="f'k{kk foHkkx jktLFkku">
      <formula>NOT(ISERROR(SEARCH("f'k{kk foHkkx jktLFkku",C37)))</formula>
    </cfRule>
    <cfRule type="containsText" dxfId="813" priority="15" stopIfTrue="1" operator="containsText" text="iw.kkZad">
      <formula>NOT(ISERROR(SEARCH("iw.kkZad",C37)))</formula>
    </cfRule>
  </conditionalFormatting>
  <conditionalFormatting sqref="C37 C56 C75 C94 C113 C132 C151 C170 C189 C208 C227 C246 C265 C284 C303 C322 C341 C360 C379 C398 C417 C436 C455 C474 C493 C512 C531 C550 C569 C588 C607 C626 C645 C664 C683 C702 C721 C740 C759 C778 C797 C816 C835 C854 C873 C892 C911 C930 C949 C968 C987 C1006 C1025 C1044 C1063 C1082 C1101 C1120 C1139 C1158 C1177 C1196 C1215 C1234 C1253 C1272 C1291 C1310 C1329 C1348 C1367 C1386 C1405 C1424 C1443 C1462 C1481 C1500 C1519 C1538 C1557 C1576 C1595 C1614 C1633 C1652 C1671 C1690 C1709 C1728 C1747 C1766 C1785 C1804 C1823 C1842 C1861 C1880 C1899">
    <cfRule type="containsText" dxfId="812" priority="13" stopIfTrue="1" operator="containsText" text="dsoy jktdh; fo|ky;ksa esa iz;ksx gsrq fu%'kqYd">
      <formula>NOT(ISERROR(SEARCH("dsoy jktdh; fo|ky;ksa esa iz;ksx gsrq fu%'kqYd",C37)))</formula>
    </cfRule>
  </conditionalFormatting>
  <conditionalFormatting sqref="C37 C56 C75 C94 C113 C132 C151 C170 C189 C208 C227 C246 C265 C284 C303 C322 C341 C360 C379 C398 C417 C436 C455 C474 C493 C512 C531 C550 C569 C588 C607 C626 C645 C664 C683 C702 C721 C740 C759 C778 C797 C816 C835 C854 C873 C892 C911 C930 C949 C968 C987 C1006 C1025 C1044 C1063 C1082 C1101 C1120 C1139 C1158 C1177 C1196 C1215 C1234 C1253 C1272 C1291 C1310 C1329 C1348 C1367 C1386 C1405 C1424 C1443 C1462 C1481 C1500 C1519 C1538 C1557 C1576 C1595 C1614 C1633 C1652 C1671 C1690 C1709 C1728 C1747 C1766 C1785 C1804 C1823 C1842 C1861 C1880 C1899">
    <cfRule type="cellIs" dxfId="811" priority="12" stopIfTrue="1" operator="equal">
      <formula>0</formula>
    </cfRule>
  </conditionalFormatting>
  <conditionalFormatting sqref="C37 C56 C75 C94 C113 C132 C151 C170 C189 C208 C227 C246 C265 C284 C303 C322 C341 C360 C379 C398 C417 C436 C455 C474 C493 C512 C531 C550 C569 C588 C607 C626 C645 C664 C683 C702 C721 C740 C759 C778 C797 C816 C835 C854 C873 C892 C911 C930 C949 C968 C987 C1006 C1025 C1044 C1063 C1082 C1101 C1120 C1139 C1158 C1177 C1196 C1215 C1234 C1253 C1272 C1291 C1310 C1329 C1348 C1367 C1386 C1405 C1424 C1443 C1462 C1481 C1500 C1519 C1538 C1557 C1576 C1595 C1614 C1633 C1652 C1671 C1690 C1709 C1728 C1747 C1766 C1785 C1804 C1823 C1842 C1861 C1880 C1899">
    <cfRule type="containsText" dxfId="810" priority="10" stopIfTrue="1" operator="containsText" text="f'k{kk foHkkx jktLFkku">
      <formula>NOT(ISERROR(SEARCH("f'k{kk foHkkx jktLFkku",C37)))</formula>
    </cfRule>
    <cfRule type="containsText" dxfId="809" priority="11" stopIfTrue="1" operator="containsText" text="iw.kkZad">
      <formula>NOT(ISERROR(SEARCH("iw.kkZad",C37)))</formula>
    </cfRule>
  </conditionalFormatting>
  <conditionalFormatting sqref="C37 C56 C75 C94 C113 C132 C151 C170 C189 C208 C227 C246 C265 C284 C303 C322 C341 C360 C379 C398 C417 C436 C455 C474 C493 C512 C531 C550 C569 C588 C607 C626 C645 C664 C683 C702 C721 C740 C759 C778 C797 C816 C835 C854 C873 C892 C911 C930 C949 C968 C987 C1006 C1025 C1044 C1063 C1082 C1101 C1120 C1139 C1158 C1177 C1196 C1215 C1234 C1253 C1272 C1291 C1310 C1329 C1348 C1367 C1386 C1405 C1424 C1443 C1462 C1481 C1500 C1519 C1538 C1557 C1576 C1595 C1614 C1633 C1652 C1671 C1690 C1709 C1728 C1747 C1766 C1785 C1804 C1823 C1842 C1861 C1880 C1899">
    <cfRule type="containsText" dxfId="808" priority="9" stopIfTrue="1" operator="containsText" text="dsoy jktdh; fo|ky;ksa esa iz;ksx gsrq fu%'kqYd">
      <formula>NOT(ISERROR(SEARCH("dsoy jktdh; fo|ky;ksa esa iz;ksx gsrq fu%'kqYd",C37)))</formula>
    </cfRule>
  </conditionalFormatting>
  <conditionalFormatting sqref="C37 C56 C75 C94 C113 C132 C151 C170 C189 C208 C227 C246 C265 C284 C303 C322 C341 C360 C379 C398 C417 C436 C455 C474 C493 C512 C531 C550 C569 C588 C607 C626 C645 C664 C683 C702 C721 C740 C759 C778 C797 C816 C835 C854 C873 C892 C911 C930 C949 C968 C987 C1006 C1025 C1044 C1063 C1082 C1101 C1120 C1139 C1158 C1177 C1196 C1215 C1234 C1253 C1272 C1291 C1310 C1329 C1348 C1367 C1386 C1405 C1424 C1443 C1462 C1481 C1500 C1519 C1538 C1557 C1576 C1595 C1614 C1633 C1652 C1671 C1690 C1709 C1728 C1747 C1766 C1785 C1804 C1823 C1842 C1861 C1880 C1899">
    <cfRule type="cellIs" dxfId="807" priority="8" stopIfTrue="1" operator="equal">
      <formula>0</formula>
    </cfRule>
  </conditionalFormatting>
  <conditionalFormatting sqref="C37 C56 C75 C94 C113 C132 C151 C170 C189 C208 C227 C246 C265 C284 C303 C322 C341 C360 C379 C398 C417 C436 C455 C474 C493 C512 C531 C550 C569 C588 C607 C626 C645 C664 C683 C702 C721 C740 C759 C778 C797 C816 C835 C854 C873 C892 C911 C930 C949 C968 C987 C1006 C1025 C1044 C1063 C1082 C1101 C1120 C1139 C1158 C1177 C1196 C1215 C1234 C1253 C1272 C1291 C1310 C1329 C1348 C1367 C1386 C1405 C1424 C1443 C1462 C1481 C1500 C1519 C1538 C1557 C1576 C1595 C1614 C1633 C1652 C1671 C1690 C1709 C1728 C1747 C1766 C1785 C1804 C1823 C1842 C1861 C1880 C1899">
    <cfRule type="containsText" dxfId="806" priority="6" stopIfTrue="1" operator="containsText" text="f'k{kk foHkkx jktLFkku">
      <formula>NOT(ISERROR(SEARCH("f'k{kk foHkkx jktLFkku",C37)))</formula>
    </cfRule>
    <cfRule type="containsText" dxfId="805" priority="7" stopIfTrue="1" operator="containsText" text="iw.kkZad">
      <formula>NOT(ISERROR(SEARCH("iw.kkZad",C37)))</formula>
    </cfRule>
  </conditionalFormatting>
  <conditionalFormatting sqref="C37 C56 C75 C94 C113 C132 C151 C170 C189 C208 C227 C246 C265 C284 C303 C322 C341 C360 C379 C398 C417 C436 C455 C474 C493 C512 C531 C550 C569 C588 C607 C626 C645 C664 C683 C702 C721 C740 C759 C778 C797 C816 C835 C854 C873 C892 C911 C930 C949 C968 C987 C1006 C1025 C1044 C1063 C1082 C1101 C1120 C1139 C1158 C1177 C1196 C1215 C1234 C1253 C1272 C1291 C1310 C1329 C1348 C1367 C1386 C1405 C1424 C1443 C1462 C1481 C1500 C1519 C1538 C1557 C1576 C1595 C1614 C1633 C1652 C1671 C1690 C1709 C1728 C1747 C1766 C1785 C1804 C1823 C1842 C1861 C1880 C1899">
    <cfRule type="containsText" dxfId="804" priority="5" stopIfTrue="1" operator="containsText" text="dsoy jktdh; fo|ky;ksa esa iz;ksx gsrq fu%'kqYd">
      <formula>NOT(ISERROR(SEARCH("dsoy jktdh; fo|ky;ksa esa iz;ksx gsrq fu%'kqYd",C37)))</formula>
    </cfRule>
  </conditionalFormatting>
  <conditionalFormatting sqref="E37 E56 E75 E94 E113 E132 E151 E170 E189 E208 E227 E246 E265 E284 E303 E322 E341 E360 E379 E398 E417 E436 E455 E474 E493 E512 E531 E550 E569 E588 E607 E626 E645 E664 E683 E702 E721 E740 E759 E778 E797 E816 E835 E854 E873 E892 E911 E930 E949 E968 E987 E1006 E1025 E1044 E1063 E1082 E1101 E1120 E1139 E1158 E1177 E1196 E1215 E1234 E1253 E1272 E1291 E1310 E1329 E1348 E1367 E1386 E1405 E1424 E1443 E1462 E1481 E1500 E1519 E1538 E1557 E1576 E1595 E1614 E1633 E1652 E1671 E1690 E1709 E1728 E1747 E1766 E1785 E1804 E1823 E1842 E1861 E1880 E1899">
    <cfRule type="cellIs" dxfId="803" priority="4" stopIfTrue="1" operator="equal">
      <formula>0</formula>
    </cfRule>
  </conditionalFormatting>
  <conditionalFormatting sqref="E37 E56 E75 E94 E113 E132 E151 E170 E189 E208 E227 E246 E265 E284 E303 E322 E341 E360 E379 E398 E417 E436 E455 E474 E493 E512 E531 E550 E569 E588 E607 E626 E645 E664 E683 E702 E721 E740 E759 E778 E797 E816 E835 E854 E873 E892 E911 E930 E949 E968 E987 E1006 E1025 E1044 E1063 E1082 E1101 E1120 E1139 E1158 E1177 E1196 E1215 E1234 E1253 E1272 E1291 E1310 E1329 E1348 E1367 E1386 E1405 E1424 E1443 E1462 E1481 E1500 E1519 E1538 E1557 E1576 E1595 E1614 E1633 E1652 E1671 E1690 E1709 E1728 E1747 E1766 E1785 E1804 E1823 E1842 E1861 E1880 E1899">
    <cfRule type="containsText" dxfId="802" priority="2" stopIfTrue="1" operator="containsText" text="f'k{kk foHkkx jktLFkku">
      <formula>NOT(ISERROR(SEARCH("f'k{kk foHkkx jktLFkku",E37)))</formula>
    </cfRule>
    <cfRule type="containsText" dxfId="801" priority="3" stopIfTrue="1" operator="containsText" text="iw.kkZad">
      <formula>NOT(ISERROR(SEARCH("iw.kkZad",E37)))</formula>
    </cfRule>
  </conditionalFormatting>
  <conditionalFormatting sqref="E37 E56 E75 E94 E113 E132 E151 E170 E189 E208 E227 E246 E265 E284 E303 E322 E341 E360 E379 E398 E417 E436 E455 E474 E493 E512 E531 E550 E569 E588 E607 E626 E645 E664 E683 E702 E721 E740 E759 E778 E797 E816 E835 E854 E873 E892 E911 E930 E949 E968 E987 E1006 E1025 E1044 E1063 E1082 E1101 E1120 E1139 E1158 E1177 E1196 E1215 E1234 E1253 E1272 E1291 E1310 E1329 E1348 E1367 E1386 E1405 E1424 E1443 E1462 E1481 E1500 E1519 E1538 E1557 E1576 E1595 E1614 E1633 E1652 E1671 E1690 E1709 E1728 E1747 E1766 E1785 E1804 E1823 E1842 E1861 E1880 E1899">
    <cfRule type="containsText" dxfId="800" priority="1" stopIfTrue="1" operator="containsText" text="dsoy jktdh; fo|ky;ksa esa iz;ksx gsrq fu%'kqYd">
      <formula>NOT(ISERROR(SEARCH("dsoy jktdh; fo|ky;ksa esa iz;ksx gsrq fu%'kqYd",E37)))</formula>
    </cfRule>
  </conditionalFormatting>
  <printOptions horizontalCentered="1" verticalCentered="1"/>
  <pageMargins left="0.39000000000000007" right="0.39000000000000007" top="0.35433070866141736" bottom="0.35433070866141736" header="0.31" footer="0.31"/>
  <pageSetup paperSize="11" orientation="landscape" horizontalDpi="300" verticalDpi="300"/>
  <extLst>
    <ext xmlns:mx="http://schemas.microsoft.com/office/mac/excel/2008/main" uri="{64002731-A6B0-56B0-2670-7721B7C09600}">
      <mx:PLV Mode="1"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E500FF"/>
  </sheetPr>
  <dimension ref="A1:J4500"/>
  <sheetViews>
    <sheetView zoomScale="150" zoomScaleNormal="150" zoomScalePageLayoutView="150" workbookViewId="0">
      <selection activeCell="B1" sqref="B1:J1"/>
    </sheetView>
  </sheetViews>
  <sheetFormatPr baseColWidth="10" defaultColWidth="10.83203125" defaultRowHeight="17.5" customHeight="1" x14ac:dyDescent="0"/>
  <cols>
    <col min="1" max="1" width="0.83203125" style="61" customWidth="1"/>
    <col min="2" max="2" width="24.83203125" style="61" customWidth="1"/>
    <col min="3" max="10" width="8.1640625" style="61" customWidth="1"/>
    <col min="11" max="16384" width="10.83203125" style="61"/>
  </cols>
  <sheetData>
    <row r="1" spans="1:10" ht="17.5" customHeight="1">
      <c r="A1" s="247"/>
      <c r="B1" s="1352" t="s">
        <v>228</v>
      </c>
      <c r="C1" s="1353"/>
      <c r="D1" s="1353"/>
      <c r="E1" s="1353"/>
      <c r="F1" s="1353"/>
      <c r="G1" s="1353"/>
      <c r="H1" s="1353"/>
      <c r="I1" s="1353"/>
      <c r="J1" s="1354"/>
    </row>
    <row r="2" spans="1:10" ht="17.5" customHeight="1">
      <c r="A2" s="214"/>
      <c r="B2" s="1355" t="s">
        <v>247</v>
      </c>
      <c r="C2" s="1356"/>
      <c r="D2" s="1356"/>
      <c r="E2" s="1356"/>
      <c r="F2" s="1356"/>
      <c r="G2" s="1356"/>
      <c r="H2" s="1356"/>
      <c r="I2" s="1356"/>
      <c r="J2" s="1357"/>
    </row>
    <row r="3" spans="1:10" ht="17.5" customHeight="1">
      <c r="A3" s="214"/>
      <c r="B3" s="1358" t="s">
        <v>81</v>
      </c>
      <c r="C3" s="1358"/>
      <c r="D3" s="1359">
        <f>YEAR(details!G7)</f>
        <v>2012</v>
      </c>
      <c r="E3" s="1360"/>
      <c r="F3" s="251" t="s">
        <v>230</v>
      </c>
      <c r="G3" s="1359" t="str">
        <f>'statement of marks'!$H$3</f>
        <v>2015-16</v>
      </c>
      <c r="H3" s="1360"/>
      <c r="I3" s="251" t="s">
        <v>231</v>
      </c>
      <c r="J3" s="255"/>
    </row>
    <row r="4" spans="1:10" ht="17.5" customHeight="1">
      <c r="A4" s="214"/>
      <c r="B4" s="1326" t="s">
        <v>229</v>
      </c>
      <c r="C4" s="1327"/>
      <c r="D4" s="1312" t="str">
        <f>'statement of marks'!$A$1</f>
        <v>jk- ck- ek/;fed fo|ky; uohu] fuEckgsM+k</v>
      </c>
      <c r="E4" s="1313"/>
      <c r="F4" s="1313"/>
      <c r="G4" s="1313"/>
      <c r="H4" s="1313"/>
      <c r="I4" s="1313"/>
      <c r="J4" s="1314"/>
    </row>
    <row r="5" spans="1:10" ht="17.5" customHeight="1">
      <c r="A5" s="214"/>
      <c r="B5" s="1326" t="str">
        <f>'statement of marks'!$J$3</f>
        <v xml:space="preserve">fo|ky; dk Mk;l dksM+ </v>
      </c>
      <c r="C5" s="1327"/>
      <c r="D5" s="1345" t="str">
        <f>'statement of marks'!$K$3</f>
        <v xml:space="preserve">08291009401   </v>
      </c>
      <c r="E5" s="1346"/>
      <c r="F5" s="1128"/>
      <c r="G5" s="1129"/>
      <c r="H5" s="1129"/>
      <c r="I5" s="1129"/>
      <c r="J5" s="1347"/>
    </row>
    <row r="6" spans="1:10" ht="17.5" customHeight="1">
      <c r="A6" s="214"/>
      <c r="B6" s="1326" t="s">
        <v>218</v>
      </c>
      <c r="C6" s="1327"/>
      <c r="D6" s="1312" t="str">
        <f>IF('statement of marks'!J7="","",'statement of marks'!J7)</f>
        <v>v 001</v>
      </c>
      <c r="E6" s="1313"/>
      <c r="F6" s="1313"/>
      <c r="G6" s="1313"/>
      <c r="H6" s="1313"/>
      <c r="I6" s="1313"/>
      <c r="J6" s="1314"/>
    </row>
    <row r="7" spans="1:10" ht="17.5" customHeight="1">
      <c r="A7" s="214"/>
      <c r="B7" s="1326" t="s">
        <v>232</v>
      </c>
      <c r="C7" s="1327"/>
      <c r="D7" s="1145" t="str">
        <f>IF('statement of marks'!C7="B","Nk=",IF('statement of marks'!C7="G","Nk=k",""))</f>
        <v>Nk=</v>
      </c>
      <c r="E7" s="1145"/>
      <c r="F7" s="258" t="s">
        <v>224</v>
      </c>
      <c r="G7" s="256" t="str">
        <f>IF('statement of marks'!B7="","",'statement of marks'!B7)</f>
        <v>GEN</v>
      </c>
      <c r="H7" s="1348"/>
      <c r="I7" s="1348"/>
      <c r="J7" s="1349"/>
    </row>
    <row r="8" spans="1:10" ht="17.5" customHeight="1">
      <c r="A8" s="214"/>
      <c r="B8" s="1326" t="s">
        <v>220</v>
      </c>
      <c r="C8" s="1327"/>
      <c r="D8" s="1312" t="str">
        <f>IF('statement of marks'!L7="","",'statement of marks'!L7)</f>
        <v>l 001</v>
      </c>
      <c r="E8" s="1313"/>
      <c r="F8" s="1313"/>
      <c r="G8" s="1313"/>
      <c r="H8" s="1313"/>
      <c r="I8" s="1313"/>
      <c r="J8" s="1314"/>
    </row>
    <row r="9" spans="1:10" ht="17.5" customHeight="1">
      <c r="A9" s="214"/>
      <c r="B9" s="1326" t="s">
        <v>219</v>
      </c>
      <c r="C9" s="1327"/>
      <c r="D9" s="1312" t="str">
        <f>IF('statement of marks'!K7="","",'statement of marks'!K7)</f>
        <v>c 001</v>
      </c>
      <c r="E9" s="1313"/>
      <c r="F9" s="1313"/>
      <c r="G9" s="1313"/>
      <c r="H9" s="1313"/>
      <c r="I9" s="1313"/>
      <c r="J9" s="1314"/>
    </row>
    <row r="10" spans="1:10" ht="17.5" customHeight="1">
      <c r="A10" s="214"/>
      <c r="B10" s="1326" t="s">
        <v>234</v>
      </c>
      <c r="C10" s="1327"/>
      <c r="D10" s="1312" t="str">
        <f>IF(details!N7="","",details!N7)</f>
        <v>E 001</v>
      </c>
      <c r="E10" s="1313"/>
      <c r="F10" s="1313"/>
      <c r="G10" s="1313"/>
      <c r="H10" s="1313"/>
      <c r="I10" s="1313"/>
      <c r="J10" s="1314"/>
    </row>
    <row r="11" spans="1:10" ht="17.5" customHeight="1">
      <c r="A11" s="214"/>
      <c r="B11" s="1326" t="s">
        <v>283</v>
      </c>
      <c r="C11" s="1327"/>
      <c r="D11" s="1312" t="str">
        <f>IF(details!O7="","",details!O7)</f>
        <v>F 001</v>
      </c>
      <c r="E11" s="1313"/>
      <c r="F11" s="1313"/>
      <c r="G11" s="1313"/>
      <c r="H11" s="1313"/>
      <c r="I11" s="1313"/>
      <c r="J11" s="1314"/>
    </row>
    <row r="12" spans="1:10" ht="17.5" customHeight="1">
      <c r="A12" s="214"/>
      <c r="B12" s="1326" t="s">
        <v>77</v>
      </c>
      <c r="C12" s="1327"/>
      <c r="D12" s="392">
        <f>'statement of marks'!$C$3</f>
        <v>6</v>
      </c>
      <c r="E12" s="236" t="s">
        <v>222</v>
      </c>
      <c r="F12" s="254">
        <f>IF('statement of marks'!F7="","",'statement of marks'!F7)</f>
        <v>965</v>
      </c>
      <c r="G12" s="1343" t="s">
        <v>233</v>
      </c>
      <c r="H12" s="1170"/>
      <c r="I12" s="1350">
        <f>IF('statement of marks'!G7="","",'statement of marks'!G7)</f>
        <v>41110</v>
      </c>
      <c r="J12" s="1351"/>
    </row>
    <row r="13" spans="1:10" ht="17.5" customHeight="1">
      <c r="A13" s="214"/>
      <c r="B13" s="1326" t="s">
        <v>225</v>
      </c>
      <c r="C13" s="1327"/>
      <c r="D13" s="1316">
        <f>IF('statement of marks'!H7="","",'statement of marks'!H7)</f>
        <v>36811</v>
      </c>
      <c r="E13" s="1328"/>
      <c r="F13" s="1328"/>
      <c r="G13" s="1328"/>
      <c r="H13" s="1328"/>
      <c r="I13" s="1328"/>
      <c r="J13" s="1329"/>
    </row>
    <row r="14" spans="1:10" ht="17.5" customHeight="1">
      <c r="A14" s="214"/>
      <c r="B14" s="1326" t="s">
        <v>226</v>
      </c>
      <c r="C14" s="1327"/>
      <c r="D14" s="1330" t="str">
        <f>IF('statement of marks'!I7="","",'statement of marks'!I7)</f>
        <v xml:space="preserve">ckjg vDVwcj] nks gtkj </v>
      </c>
      <c r="E14" s="1331"/>
      <c r="F14" s="1332"/>
      <c r="G14" s="1332"/>
      <c r="H14" s="1332"/>
      <c r="I14" s="1332"/>
      <c r="J14" s="1333"/>
    </row>
    <row r="15" spans="1:10" ht="17.5" customHeight="1">
      <c r="A15" s="214"/>
      <c r="B15" s="1312" t="s">
        <v>235</v>
      </c>
      <c r="C15" s="1313"/>
      <c r="D15" s="1313"/>
      <c r="E15" s="1144"/>
      <c r="F15" s="1334" t="str">
        <f>IF(details!Q7="","",details!Q7)</f>
        <v/>
      </c>
      <c r="G15" s="1334"/>
      <c r="H15" s="1335"/>
      <c r="I15" s="1335"/>
      <c r="J15" s="1336"/>
    </row>
    <row r="16" spans="1:10" ht="17.5" customHeight="1">
      <c r="A16" s="214"/>
      <c r="B16" s="1326" t="s">
        <v>239</v>
      </c>
      <c r="C16" s="1327"/>
      <c r="D16" s="1312" t="str">
        <f>IF(details!M7="","",details!M7)</f>
        <v>D 001</v>
      </c>
      <c r="E16" s="1313"/>
      <c r="F16" s="1313"/>
      <c r="G16" s="1313"/>
      <c r="H16" s="1313"/>
      <c r="I16" s="1313"/>
      <c r="J16" s="1314"/>
    </row>
    <row r="17" spans="1:10" ht="17.5" customHeight="1">
      <c r="A17" s="214"/>
      <c r="B17" s="1326" t="s">
        <v>240</v>
      </c>
      <c r="C17" s="1327"/>
      <c r="D17" s="1312" t="str">
        <f>IF(details!P7="","",details!P7)</f>
        <v>G 001</v>
      </c>
      <c r="E17" s="1313"/>
      <c r="F17" s="1313"/>
      <c r="G17" s="1313"/>
      <c r="H17" s="1313"/>
      <c r="I17" s="1313"/>
      <c r="J17" s="1314"/>
    </row>
    <row r="18" spans="1:10" ht="17.5" customHeight="1">
      <c r="A18" s="214"/>
      <c r="B18" s="1326" t="s">
        <v>241</v>
      </c>
      <c r="C18" s="1327"/>
      <c r="D18" s="1337" t="str">
        <f>IF('statement of marks'!HD7="mRrh.kZ",'statement of marks'!$C$3,"")</f>
        <v/>
      </c>
      <c r="E18" s="1338"/>
      <c r="F18" s="1313" t="s">
        <v>242</v>
      </c>
      <c r="G18" s="1144"/>
      <c r="H18" s="1337" t="str">
        <f>IF(D18="","",D18+1)</f>
        <v/>
      </c>
      <c r="I18" s="1338"/>
      <c r="J18" s="1339"/>
    </row>
    <row r="19" spans="1:10" ht="17.5" customHeight="1">
      <c r="A19" s="214"/>
      <c r="B19" s="1326" t="s">
        <v>243</v>
      </c>
      <c r="C19" s="1327"/>
      <c r="D19" s="1340">
        <f>IF(details!$O$4="","",details!$O$4)</f>
        <v>42460</v>
      </c>
      <c r="E19" s="1341"/>
      <c r="F19" s="1342"/>
      <c r="G19" s="1343"/>
      <c r="H19" s="1343"/>
      <c r="I19" s="1343"/>
      <c r="J19" s="1344"/>
    </row>
    <row r="20" spans="1:10" ht="17.5" customHeight="1">
      <c r="A20" s="214"/>
      <c r="B20" s="1299"/>
      <c r="C20" s="1299"/>
      <c r="D20" s="1276"/>
      <c r="E20" s="1276"/>
      <c r="F20" s="1288"/>
      <c r="G20" s="1288"/>
      <c r="H20" s="1288"/>
      <c r="I20" s="1288"/>
      <c r="J20" s="1300"/>
    </row>
    <row r="21" spans="1:10" ht="17.5" customHeight="1">
      <c r="A21" s="214"/>
      <c r="B21" s="1301" t="str">
        <f>IF(details!$I$4="","",details!$I$4)</f>
        <v>Jherh js[kk oekZ</v>
      </c>
      <c r="C21" s="1301"/>
      <c r="D21" s="1276"/>
      <c r="E21" s="1276"/>
      <c r="F21" s="1302" t="str">
        <f>IF(details!$F$4="","",details!$F$4)</f>
        <v>Jh jk/ks';ke tk'kh</v>
      </c>
      <c r="G21" s="1303"/>
      <c r="H21" s="1303"/>
      <c r="I21" s="1303"/>
      <c r="J21" s="1304"/>
    </row>
    <row r="22" spans="1:10" ht="17.5" customHeight="1" thickBot="1">
      <c r="A22" s="215"/>
      <c r="B22" s="1305" t="s">
        <v>244</v>
      </c>
      <c r="C22" s="1305"/>
      <c r="D22" s="1305" t="s">
        <v>245</v>
      </c>
      <c r="E22" s="1305"/>
      <c r="F22" s="1306" t="s">
        <v>246</v>
      </c>
      <c r="G22" s="1307"/>
      <c r="H22" s="1307"/>
      <c r="I22" s="1307"/>
      <c r="J22" s="1308"/>
    </row>
    <row r="23" spans="1:10" ht="17.5" customHeight="1">
      <c r="A23" s="247"/>
      <c r="B23" s="1309" t="s">
        <v>258</v>
      </c>
      <c r="C23" s="1310"/>
      <c r="D23" s="1310"/>
      <c r="E23" s="1310"/>
      <c r="F23" s="1310"/>
      <c r="G23" s="1310"/>
      <c r="H23" s="1310"/>
      <c r="I23" s="1310"/>
      <c r="J23" s="1311"/>
    </row>
    <row r="24" spans="1:10" ht="17.5" customHeight="1">
      <c r="A24" s="214"/>
      <c r="B24" s="257" t="s">
        <v>218</v>
      </c>
      <c r="C24" s="1312" t="str">
        <f>IF('statement of marks'!J7="","",'statement of marks'!J7)</f>
        <v>v 001</v>
      </c>
      <c r="D24" s="1313"/>
      <c r="E24" s="1313"/>
      <c r="F24" s="1313"/>
      <c r="G24" s="1313"/>
      <c r="H24" s="1313"/>
      <c r="I24" s="1313"/>
      <c r="J24" s="1314"/>
    </row>
    <row r="25" spans="1:10" ht="17.5" customHeight="1">
      <c r="A25" s="214"/>
      <c r="B25" s="257" t="s">
        <v>219</v>
      </c>
      <c r="C25" s="1312" t="str">
        <f>IF('statement of marks'!K7="","",'statement of marks'!K7)</f>
        <v>c 001</v>
      </c>
      <c r="D25" s="1313"/>
      <c r="E25" s="1313"/>
      <c r="F25" s="1313"/>
      <c r="G25" s="1313"/>
      <c r="H25" s="1313"/>
      <c r="I25" s="1313"/>
      <c r="J25" s="1314"/>
    </row>
    <row r="26" spans="1:10" ht="17.5" customHeight="1">
      <c r="A26" s="214"/>
      <c r="B26" s="257" t="s">
        <v>220</v>
      </c>
      <c r="C26" s="1312" t="str">
        <f>IF('statement of marks'!L7="","",'statement of marks'!L7)</f>
        <v>l 001</v>
      </c>
      <c r="D26" s="1313"/>
      <c r="E26" s="1313"/>
      <c r="F26" s="1313"/>
      <c r="G26" s="1313"/>
      <c r="H26" s="1313"/>
      <c r="I26" s="1313"/>
      <c r="J26" s="1314"/>
    </row>
    <row r="27" spans="1:10" ht="17.5" customHeight="1">
      <c r="A27" s="214"/>
      <c r="B27" s="257" t="s">
        <v>225</v>
      </c>
      <c r="C27" s="1315">
        <f>IF('statement of marks'!H7="","",'statement of marks'!H7)</f>
        <v>36811</v>
      </c>
      <c r="D27" s="1316"/>
      <c r="E27" s="252" t="s">
        <v>261</v>
      </c>
      <c r="F27" s="1317" t="str">
        <f>IF('statement of marks'!I7="","",'statement of marks'!I7)</f>
        <v xml:space="preserve">ckjg vDVwcj] nks gtkj </v>
      </c>
      <c r="G27" s="1317"/>
      <c r="H27" s="1317"/>
      <c r="I27" s="1317"/>
      <c r="J27" s="1318"/>
    </row>
    <row r="28" spans="1:10" ht="17.5" customHeight="1">
      <c r="A28" s="214"/>
      <c r="B28" s="257" t="s">
        <v>223</v>
      </c>
      <c r="C28" s="253" t="s">
        <v>248</v>
      </c>
      <c r="D28" s="235" t="s">
        <v>249</v>
      </c>
      <c r="E28" s="235" t="s">
        <v>250</v>
      </c>
      <c r="F28" s="235" t="s">
        <v>251</v>
      </c>
      <c r="G28" s="235" t="s">
        <v>252</v>
      </c>
      <c r="H28" s="235" t="s">
        <v>253</v>
      </c>
      <c r="I28" s="235" t="s">
        <v>254</v>
      </c>
      <c r="J28" s="248" t="s">
        <v>255</v>
      </c>
    </row>
    <row r="29" spans="1:10" ht="17.5" customHeight="1">
      <c r="A29" s="214"/>
      <c r="B29" s="208" t="s">
        <v>256</v>
      </c>
      <c r="C29" s="239" t="str">
        <f>IF(AND('statement of marks'!$C$3=1,'statement of marks'!HD7="mRrh.kZ"),'statement of marks'!$H$3,"")</f>
        <v/>
      </c>
      <c r="D29" s="239" t="str">
        <f>IF(AND('statement of marks'!$C$3=2,'statement of marks'!HD7="mRrh.kZ"),'statement of marks'!$H$3,"")</f>
        <v/>
      </c>
      <c r="E29" s="239" t="str">
        <f>IF(AND('statement of marks'!$C$3=3,'statement of marks'!HD7="mRrh.kZ"),'statement of marks'!$H$3,"")</f>
        <v/>
      </c>
      <c r="F29" s="239" t="str">
        <f>IF(AND('statement of marks'!$C$3=4,'statement of marks'!HD7="mRrh.kZ"),'statement of marks'!$H$3,"")</f>
        <v/>
      </c>
      <c r="G29" s="239" t="str">
        <f>IF(AND('statement of marks'!$C$3=5,'statement of marks'!HD7="mRrh.kZ"),'statement of marks'!$H$3,"")</f>
        <v/>
      </c>
      <c r="H29" s="239" t="str">
        <f>IF(AND('statement of marks'!$C$3=6,'statement of marks'!HD7="mRrh.kZ"),'statement of marks'!$H$3,"")</f>
        <v/>
      </c>
      <c r="I29" s="239" t="str">
        <f>IF(AND('statement of marks'!$C$3=7,'statement of marks'!HD7="mRrh.kZ"),'statement of marks'!$H$3,"")</f>
        <v/>
      </c>
      <c r="J29" s="260" t="str">
        <f>IF(AND('statement of marks'!$C$3=8,'statement of marks'!HD7="mRrh.kZ"),'statement of marks'!$H$3,"")</f>
        <v/>
      </c>
    </row>
    <row r="30" spans="1:10" ht="17.5" customHeight="1">
      <c r="A30" s="214"/>
      <c r="B30" s="208" t="str">
        <f>'statement of marks'!$FT$4</f>
        <v>fgUnh</v>
      </c>
      <c r="C30" s="240"/>
      <c r="D30" s="241"/>
      <c r="E30" s="261" t="str">
        <f>IF(OR('statement of marks'!$FV7="",E29=""),"",'statement of marks'!$FV7)</f>
        <v/>
      </c>
      <c r="F30" s="261" t="str">
        <f>IF(OR('statement of marks'!$FV7="",F29=""),"",'statement of marks'!$FV7)</f>
        <v/>
      </c>
      <c r="G30" s="261" t="str">
        <f>IF(OR('statement of marks'!$FV7="",G29=""),"",'statement of marks'!$FV7)</f>
        <v/>
      </c>
      <c r="H30" s="261" t="str">
        <f>IF(OR('statement of marks'!$FV7="",H29=""),"",'statement of marks'!$FV7)</f>
        <v/>
      </c>
      <c r="I30" s="261" t="str">
        <f>IF(OR('statement of marks'!$FV7="",I29=""),"",'statement of marks'!$FV7)</f>
        <v/>
      </c>
      <c r="J30" s="262" t="str">
        <f>IF(OR('statement of marks'!$FV7="",J29=""),"",'statement of marks'!$FV7)</f>
        <v/>
      </c>
    </row>
    <row r="31" spans="1:10" ht="17.5" customHeight="1">
      <c r="A31" s="214"/>
      <c r="B31" s="208" t="str">
        <f>'statement of marks'!$FW$4</f>
        <v>vaxszth</v>
      </c>
      <c r="C31" s="240"/>
      <c r="D31" s="241"/>
      <c r="E31" s="261" t="str">
        <f>IF(OR('statement of marks'!$FY7="",E29=""),"",'statement of marks'!$FY7)</f>
        <v/>
      </c>
      <c r="F31" s="261" t="str">
        <f>IF(OR('statement of marks'!$FY7="",F29=""),"",'statement of marks'!$FY7)</f>
        <v/>
      </c>
      <c r="G31" s="261" t="str">
        <f>IF(OR('statement of marks'!$FY7="",G29=""),"",'statement of marks'!$FY7)</f>
        <v/>
      </c>
      <c r="H31" s="261" t="str">
        <f>IF(OR('statement of marks'!$FY7="",H29=""),"",'statement of marks'!$FY7)</f>
        <v/>
      </c>
      <c r="I31" s="261" t="str">
        <f>IF(OR('statement of marks'!$FY7="",I29=""),"",'statement of marks'!$FY7)</f>
        <v/>
      </c>
      <c r="J31" s="262" t="str">
        <f>IF(OR('statement of marks'!$FY7="",J29=""),"",'statement of marks'!$FY7)</f>
        <v/>
      </c>
    </row>
    <row r="32" spans="1:10" ht="17.5" customHeight="1">
      <c r="A32" s="214"/>
      <c r="B32" s="208" t="str">
        <f>IF('statement of marks'!BE7="s","laLÑr",IF('statement of marks'!BE7="u","mnwZ",IF('statement of marks'!BE7="g","xqtjkrh",IF('statement of marks'!BE7="p","iatkch",IF('statement of marks'!BE7="sd","flU/kh","r`rh; Hkk""kk")))))</f>
        <v>laLÑr</v>
      </c>
      <c r="C32" s="240"/>
      <c r="D32" s="241"/>
      <c r="E32" s="261" t="str">
        <f>IF(OR('statement of marks'!$GB7="",E29=""),"",'statement of marks'!$GB7)</f>
        <v/>
      </c>
      <c r="F32" s="261" t="str">
        <f>IF(OR('statement of marks'!$GB7="",F29=""),"",'statement of marks'!$GB7)</f>
        <v/>
      </c>
      <c r="G32" s="261" t="str">
        <f>IF(OR('statement of marks'!$GB7="",G29=""),"",'statement of marks'!$GB7)</f>
        <v/>
      </c>
      <c r="H32" s="261" t="str">
        <f>IF(OR('statement of marks'!$GB7="",H29=""),"",'statement of marks'!$GB7)</f>
        <v/>
      </c>
      <c r="I32" s="261" t="str">
        <f>IF(OR('statement of marks'!$GB7="",I29=""),"",'statement of marks'!$GB7)</f>
        <v/>
      </c>
      <c r="J32" s="262" t="str">
        <f>IF(OR('statement of marks'!$GB7="",J29=""),"",'statement of marks'!$GB7)</f>
        <v/>
      </c>
    </row>
    <row r="33" spans="1:10" ht="17.5" customHeight="1">
      <c r="A33" s="214"/>
      <c r="B33" s="208" t="str">
        <f>'statement of marks'!$GH$4</f>
        <v>xf.kr</v>
      </c>
      <c r="C33" s="240"/>
      <c r="D33" s="241"/>
      <c r="E33" s="261" t="str">
        <f>IF(OR('statement of marks'!$GJ7="",E29=""),"",'statement of marks'!$GJ7)</f>
        <v/>
      </c>
      <c r="F33" s="261" t="str">
        <f>IF(OR('statement of marks'!$GJ7="",F29=""),"",'statement of marks'!$GJ7)</f>
        <v/>
      </c>
      <c r="G33" s="261" t="str">
        <f>IF(OR('statement of marks'!$GJ7="",G29=""),"",'statement of marks'!$GJ7)</f>
        <v/>
      </c>
      <c r="H33" s="261" t="str">
        <f>IF(OR('statement of marks'!$GJ7="",H29=""),"",'statement of marks'!$GJ7)</f>
        <v/>
      </c>
      <c r="I33" s="261" t="str">
        <f>IF(OR('statement of marks'!$GJ7="",I29=""),"",'statement of marks'!$GJ7)</f>
        <v/>
      </c>
      <c r="J33" s="262" t="str">
        <f>IF(OR('statement of marks'!$GJ7="",J29=""),"",'statement of marks'!$GJ7)</f>
        <v/>
      </c>
    </row>
    <row r="34" spans="1:10" ht="17.5" customHeight="1">
      <c r="A34" s="214"/>
      <c r="B34" s="208" t="str">
        <f>'statement of marks'!$GK$4</f>
        <v>foKku</v>
      </c>
      <c r="C34" s="240"/>
      <c r="D34" s="241"/>
      <c r="E34" s="261" t="str">
        <f>IF(OR('statement of marks'!$GM7="",E29=""),"",'statement of marks'!$GM7)</f>
        <v/>
      </c>
      <c r="F34" s="261" t="str">
        <f>IF(OR('statement of marks'!$GM7="",F29=""),"",'statement of marks'!$GM7)</f>
        <v/>
      </c>
      <c r="G34" s="261" t="str">
        <f>IF(OR('statement of marks'!$GM7="",G29=""),"",'statement of marks'!$GM7)</f>
        <v/>
      </c>
      <c r="H34" s="261" t="str">
        <f>IF(OR('statement of marks'!$GM7="",H29=""),"",'statement of marks'!$GM7)</f>
        <v/>
      </c>
      <c r="I34" s="261" t="str">
        <f>IF(OR('statement of marks'!$GM7="",I29=""),"",'statement of marks'!$GM7)</f>
        <v/>
      </c>
      <c r="J34" s="262" t="str">
        <f>IF(OR('statement of marks'!$GM7="",J29=""),"",'statement of marks'!$GM7)</f>
        <v/>
      </c>
    </row>
    <row r="35" spans="1:10" ht="17.5" customHeight="1">
      <c r="A35" s="214"/>
      <c r="B35" s="208" t="str">
        <f>'statement of marks'!$GN$4</f>
        <v>lkekftd foKku</v>
      </c>
      <c r="C35" s="240"/>
      <c r="D35" s="241"/>
      <c r="E35" s="261" t="str">
        <f>IF(OR('statement of marks'!$GP7="",E29=""),"",'statement of marks'!$GP7)</f>
        <v/>
      </c>
      <c r="F35" s="261" t="str">
        <f>IF(OR('statement of marks'!$GP7="",F29=""),"",'statement of marks'!$GP7)</f>
        <v/>
      </c>
      <c r="G35" s="261" t="str">
        <f>IF(OR('statement of marks'!$GP7="",G29=""),"",'statement of marks'!$GP7)</f>
        <v/>
      </c>
      <c r="H35" s="261" t="str">
        <f>IF(OR('statement of marks'!$GP7="",H29=""),"",'statement of marks'!$GP7)</f>
        <v/>
      </c>
      <c r="I35" s="261" t="str">
        <f>IF(OR('statement of marks'!$GP7="",I29=""),"",'statement of marks'!$GP7)</f>
        <v/>
      </c>
      <c r="J35" s="262" t="str">
        <f>IF(OR('statement of marks'!$GP7="",J29=""),"",'statement of marks'!$GP7)</f>
        <v/>
      </c>
    </row>
    <row r="36" spans="1:10" ht="17.5" customHeight="1">
      <c r="A36" s="214"/>
      <c r="B36" s="208" t="str">
        <f>'statement of marks'!$GQ$4</f>
        <v>dk;kZuqHko</v>
      </c>
      <c r="C36" s="240"/>
      <c r="D36" s="241"/>
      <c r="E36" s="261" t="str">
        <f>IF(OR('statement of marks'!$GS7="",E29=""),"",'statement of marks'!$GS7)</f>
        <v/>
      </c>
      <c r="F36" s="261" t="str">
        <f>IF(OR('statement of marks'!$GS7="",F29=""),"",'statement of marks'!$GS7)</f>
        <v/>
      </c>
      <c r="G36" s="261" t="str">
        <f>IF(OR('statement of marks'!$GS7="",G29=""),"",'statement of marks'!$GS7)</f>
        <v/>
      </c>
      <c r="H36" s="261" t="str">
        <f>IF(OR('statement of marks'!$GS7="",H29=""),"",'statement of marks'!$GS7)</f>
        <v/>
      </c>
      <c r="I36" s="261" t="str">
        <f>IF(OR('statement of marks'!$GS7="",I29=""),"",'statement of marks'!$GS7)</f>
        <v/>
      </c>
      <c r="J36" s="262" t="str">
        <f>IF(OR('statement of marks'!$GS7="",J29=""),"",'statement of marks'!$GS7)</f>
        <v/>
      </c>
    </row>
    <row r="37" spans="1:10" ht="17.5" customHeight="1">
      <c r="A37" s="214"/>
      <c r="B37" s="208" t="str">
        <f>'statement of marks'!$GT$4</f>
        <v>dyk f'k{kk</v>
      </c>
      <c r="C37" s="240"/>
      <c r="D37" s="241"/>
      <c r="E37" s="263" t="str">
        <f>IF(OR('statement of marks'!$GV7="",E29=""),"",'statement of marks'!$GV7)</f>
        <v/>
      </c>
      <c r="F37" s="263" t="str">
        <f>IF(OR('statement of marks'!$GV7="",F29=""),"",'statement of marks'!$GV7)</f>
        <v/>
      </c>
      <c r="G37" s="263" t="str">
        <f>IF(OR('statement of marks'!$GV7="",G29=""),"",'statement of marks'!$GV7)</f>
        <v/>
      </c>
      <c r="H37" s="263" t="str">
        <f>IF(OR('statement of marks'!$GV7="",H29=""),"",'statement of marks'!$GV7)</f>
        <v/>
      </c>
      <c r="I37" s="263" t="str">
        <f>IF(OR('statement of marks'!$GV7="",I29=""),"",'statement of marks'!$GV7)</f>
        <v/>
      </c>
      <c r="J37" s="264" t="str">
        <f>IF(OR('statement of marks'!$GV7="",J29=""),"",'statement of marks'!$GV7)</f>
        <v/>
      </c>
    </row>
    <row r="38" spans="1:10" ht="17.5" customHeight="1">
      <c r="A38" s="214"/>
      <c r="B38" s="245" t="s">
        <v>284</v>
      </c>
      <c r="C38" s="265" t="str">
        <f t="shared" ref="C38:J38" si="0">C29</f>
        <v/>
      </c>
      <c r="D38" s="265" t="str">
        <f t="shared" si="0"/>
        <v/>
      </c>
      <c r="E38" s="265" t="str">
        <f t="shared" si="0"/>
        <v/>
      </c>
      <c r="F38" s="265" t="str">
        <f t="shared" si="0"/>
        <v/>
      </c>
      <c r="G38" s="265" t="str">
        <f t="shared" si="0"/>
        <v/>
      </c>
      <c r="H38" s="265" t="str">
        <f t="shared" si="0"/>
        <v/>
      </c>
      <c r="I38" s="265" t="str">
        <f t="shared" si="0"/>
        <v/>
      </c>
      <c r="J38" s="266" t="str">
        <f t="shared" si="0"/>
        <v/>
      </c>
    </row>
    <row r="39" spans="1:10" ht="17.5" customHeight="1">
      <c r="A39" s="214"/>
      <c r="B39" s="208" t="str">
        <f>'statement of marks'!$HL$5</f>
        <v>Nk= mifLFkfr</v>
      </c>
      <c r="C39" s="242"/>
      <c r="D39" s="242"/>
      <c r="E39" s="267" t="str">
        <f>IF(OR('statement of marks'!$HL7="",E29=""),"",'statement of marks'!$HL7)</f>
        <v/>
      </c>
      <c r="F39" s="267" t="str">
        <f>IF(OR('statement of marks'!$HL7="",F29=""),"",'statement of marks'!$HL7)</f>
        <v/>
      </c>
      <c r="G39" s="267" t="str">
        <f>IF(OR('statement of marks'!$HL7="",G29=""),"",'statement of marks'!$HL7)</f>
        <v/>
      </c>
      <c r="H39" s="267" t="str">
        <f>IF(OR('statement of marks'!$HL7="",H29=""),"",'statement of marks'!$HL7)</f>
        <v/>
      </c>
      <c r="I39" s="267" t="str">
        <f>IF(OR('statement of marks'!$HL7="",I29=""),"",'statement of marks'!$HL7)</f>
        <v/>
      </c>
      <c r="J39" s="268" t="str">
        <f>IF(OR('statement of marks'!$HL7="",J29=""),"",'statement of marks'!$HL7)</f>
        <v/>
      </c>
    </row>
    <row r="40" spans="1:10" ht="17.5" customHeight="1">
      <c r="A40" s="214"/>
      <c r="B40" s="208" t="str">
        <f>'statement of marks'!$HK$5</f>
        <v>dqy ehfVax</v>
      </c>
      <c r="C40" s="243"/>
      <c r="D40" s="243"/>
      <c r="E40" s="243" t="str">
        <f>IF(OR('statement of marks'!$HK7="",E29=""),"",'statement of marks'!$HK7)</f>
        <v/>
      </c>
      <c r="F40" s="243" t="str">
        <f>IF(OR('statement of marks'!$HK7="",F29=""),"",'statement of marks'!$HK7)</f>
        <v/>
      </c>
      <c r="G40" s="243" t="str">
        <f>IF(OR('statement of marks'!$HK7="",G29=""),"",'statement of marks'!$HK7)</f>
        <v/>
      </c>
      <c r="H40" s="243" t="str">
        <f>IF(OR('statement of marks'!$HK7="",H29=""),"",'statement of marks'!$HK7)</f>
        <v/>
      </c>
      <c r="I40" s="243" t="str">
        <f>IF(OR('statement of marks'!$HK7="",I29=""),"",'statement of marks'!$HK7)</f>
        <v/>
      </c>
      <c r="J40" s="269" t="str">
        <f>IF(OR('statement of marks'!$HK7="",J29=""),"",'statement of marks'!$HK7)</f>
        <v/>
      </c>
    </row>
    <row r="41" spans="1:10" ht="17.5" customHeight="1">
      <c r="A41" s="214"/>
      <c r="B41" s="208" t="s">
        <v>259</v>
      </c>
      <c r="C41" s="243" t="str">
        <f t="shared" ref="C41:J41" si="1">IF(OR(C39="",C40=""),"",C39/C40*100)</f>
        <v/>
      </c>
      <c r="D41" s="243" t="str">
        <f t="shared" si="1"/>
        <v/>
      </c>
      <c r="E41" s="243" t="str">
        <f t="shared" si="1"/>
        <v/>
      </c>
      <c r="F41" s="243" t="str">
        <f t="shared" si="1"/>
        <v/>
      </c>
      <c r="G41" s="243" t="str">
        <f t="shared" si="1"/>
        <v/>
      </c>
      <c r="H41" s="243" t="str">
        <f t="shared" si="1"/>
        <v/>
      </c>
      <c r="I41" s="243" t="str">
        <f t="shared" si="1"/>
        <v/>
      </c>
      <c r="J41" s="269" t="str">
        <f t="shared" si="1"/>
        <v/>
      </c>
    </row>
    <row r="42" spans="1:10" ht="17.5" customHeight="1">
      <c r="A42" s="214"/>
      <c r="B42" s="208" t="s">
        <v>260</v>
      </c>
      <c r="C42" s="243"/>
      <c r="D42" s="243"/>
      <c r="E42" s="243"/>
      <c r="F42" s="243"/>
      <c r="G42" s="243"/>
      <c r="H42" s="243"/>
      <c r="I42" s="243"/>
      <c r="J42" s="249"/>
    </row>
    <row r="43" spans="1:10" ht="17.5" customHeight="1">
      <c r="A43" s="214"/>
      <c r="B43" s="257" t="s">
        <v>257</v>
      </c>
      <c r="C43" s="1319" t="str">
        <f>IF('statement of marks'!HN7="","",'statement of marks'!HN7)</f>
        <v/>
      </c>
      <c r="D43" s="1320"/>
      <c r="E43" s="1320"/>
      <c r="F43" s="1320"/>
      <c r="G43" s="1320"/>
      <c r="H43" s="1320"/>
      <c r="I43" s="1320"/>
      <c r="J43" s="1321"/>
    </row>
    <row r="44" spans="1:10" ht="17.5" customHeight="1">
      <c r="A44" s="214"/>
      <c r="B44" s="246"/>
      <c r="C44" s="1322"/>
      <c r="D44" s="1323"/>
      <c r="E44" s="1323"/>
      <c r="F44" s="1324"/>
      <c r="G44" s="1322"/>
      <c r="H44" s="1323"/>
      <c r="I44" s="1323"/>
      <c r="J44" s="1325"/>
    </row>
    <row r="45" spans="1:10" ht="17.5" customHeight="1" thickBot="1">
      <c r="A45" s="215"/>
      <c r="B45" s="259" t="s">
        <v>262</v>
      </c>
      <c r="C45" s="1293" t="s">
        <v>80</v>
      </c>
      <c r="D45" s="1294"/>
      <c r="E45" s="1294"/>
      <c r="F45" s="1295"/>
      <c r="G45" s="1296" t="s">
        <v>263</v>
      </c>
      <c r="H45" s="1297"/>
      <c r="I45" s="1297"/>
      <c r="J45" s="1298"/>
    </row>
    <row r="46" spans="1:10" ht="17.5" customHeight="1">
      <c r="A46" s="247"/>
      <c r="B46" s="1352" t="s">
        <v>228</v>
      </c>
      <c r="C46" s="1353"/>
      <c r="D46" s="1353"/>
      <c r="E46" s="1353"/>
      <c r="F46" s="1353"/>
      <c r="G46" s="1353"/>
      <c r="H46" s="1353"/>
      <c r="I46" s="1353"/>
      <c r="J46" s="1354"/>
    </row>
    <row r="47" spans="1:10" ht="17.5" customHeight="1">
      <c r="A47" s="214"/>
      <c r="B47" s="1355" t="s">
        <v>247</v>
      </c>
      <c r="C47" s="1356"/>
      <c r="D47" s="1356"/>
      <c r="E47" s="1356"/>
      <c r="F47" s="1356"/>
      <c r="G47" s="1356"/>
      <c r="H47" s="1356"/>
      <c r="I47" s="1356"/>
      <c r="J47" s="1357"/>
    </row>
    <row r="48" spans="1:10" ht="17.5" customHeight="1">
      <c r="A48" s="214"/>
      <c r="B48" s="1358" t="s">
        <v>81</v>
      </c>
      <c r="C48" s="1358"/>
      <c r="D48" s="1359">
        <f>YEAR(details!G8)</f>
        <v>2012</v>
      </c>
      <c r="E48" s="1360"/>
      <c r="F48" s="299" t="s">
        <v>230</v>
      </c>
      <c r="G48" s="1359" t="str">
        <f>'statement of marks'!$H$3</f>
        <v>2015-16</v>
      </c>
      <c r="H48" s="1360"/>
      <c r="I48" s="299" t="s">
        <v>231</v>
      </c>
      <c r="J48" s="255"/>
    </row>
    <row r="49" spans="1:10" ht="17.5" customHeight="1">
      <c r="A49" s="214"/>
      <c r="B49" s="1326" t="s">
        <v>229</v>
      </c>
      <c r="C49" s="1327"/>
      <c r="D49" s="1312" t="str">
        <f>'statement of marks'!$A$1</f>
        <v>jk- ck- ek/;fed fo|ky; uohu] fuEckgsM+k</v>
      </c>
      <c r="E49" s="1313"/>
      <c r="F49" s="1313"/>
      <c r="G49" s="1313"/>
      <c r="H49" s="1313"/>
      <c r="I49" s="1313"/>
      <c r="J49" s="1314"/>
    </row>
    <row r="50" spans="1:10" ht="17.5" customHeight="1">
      <c r="A50" s="214"/>
      <c r="B50" s="1326" t="str">
        <f>'statement of marks'!$J$3</f>
        <v xml:space="preserve">fo|ky; dk Mk;l dksM+ </v>
      </c>
      <c r="C50" s="1327"/>
      <c r="D50" s="1345" t="str">
        <f>'statement of marks'!$K$3</f>
        <v xml:space="preserve">08291009401   </v>
      </c>
      <c r="E50" s="1346"/>
      <c r="F50" s="1128"/>
      <c r="G50" s="1129"/>
      <c r="H50" s="1129"/>
      <c r="I50" s="1129"/>
      <c r="J50" s="1347"/>
    </row>
    <row r="51" spans="1:10" ht="17.5" customHeight="1">
      <c r="A51" s="214"/>
      <c r="B51" s="1326" t="s">
        <v>218</v>
      </c>
      <c r="C51" s="1327"/>
      <c r="D51" s="1312" t="str">
        <f>IF('statement of marks'!J8="","",'statement of marks'!J8)</f>
        <v>v 002</v>
      </c>
      <c r="E51" s="1313"/>
      <c r="F51" s="1313"/>
      <c r="G51" s="1313"/>
      <c r="H51" s="1313"/>
      <c r="I51" s="1313"/>
      <c r="J51" s="1314"/>
    </row>
    <row r="52" spans="1:10" ht="17.5" customHeight="1">
      <c r="A52" s="214"/>
      <c r="B52" s="1326" t="s">
        <v>232</v>
      </c>
      <c r="C52" s="1327"/>
      <c r="D52" s="1145" t="str">
        <f>IF('statement of marks'!C8="B","Nk=",IF('statement of marks'!C8="G","Nk=k",""))</f>
        <v>Nk=</v>
      </c>
      <c r="E52" s="1145"/>
      <c r="F52" s="258" t="s">
        <v>224</v>
      </c>
      <c r="G52" s="256" t="str">
        <f>IF('statement of marks'!B8="","",'statement of marks'!B8)</f>
        <v>GEN</v>
      </c>
      <c r="H52" s="1348"/>
      <c r="I52" s="1348"/>
      <c r="J52" s="1349"/>
    </row>
    <row r="53" spans="1:10" ht="17.5" customHeight="1">
      <c r="A53" s="214"/>
      <c r="B53" s="1326" t="s">
        <v>220</v>
      </c>
      <c r="C53" s="1327"/>
      <c r="D53" s="1312" t="str">
        <f>IF('statement of marks'!L8="","",'statement of marks'!L8)</f>
        <v>l 002</v>
      </c>
      <c r="E53" s="1313"/>
      <c r="F53" s="1313"/>
      <c r="G53" s="1313"/>
      <c r="H53" s="1313"/>
      <c r="I53" s="1313"/>
      <c r="J53" s="1314"/>
    </row>
    <row r="54" spans="1:10" ht="17.5" customHeight="1">
      <c r="A54" s="214"/>
      <c r="B54" s="1326" t="s">
        <v>219</v>
      </c>
      <c r="C54" s="1327"/>
      <c r="D54" s="1312" t="str">
        <f>IF('statement of marks'!K8="","",'statement of marks'!K8)</f>
        <v>c 002</v>
      </c>
      <c r="E54" s="1313"/>
      <c r="F54" s="1313"/>
      <c r="G54" s="1313"/>
      <c r="H54" s="1313"/>
      <c r="I54" s="1313"/>
      <c r="J54" s="1314"/>
    </row>
    <row r="55" spans="1:10" ht="17.5" customHeight="1">
      <c r="A55" s="214"/>
      <c r="B55" s="1326" t="s">
        <v>234</v>
      </c>
      <c r="C55" s="1327"/>
      <c r="D55" s="1312" t="str">
        <f>IF(details!N8="","",details!N8)</f>
        <v>E 002</v>
      </c>
      <c r="E55" s="1313"/>
      <c r="F55" s="1313"/>
      <c r="G55" s="1313"/>
      <c r="H55" s="1313"/>
      <c r="I55" s="1313"/>
      <c r="J55" s="1314"/>
    </row>
    <row r="56" spans="1:10" ht="17.5" customHeight="1">
      <c r="A56" s="214"/>
      <c r="B56" s="1326" t="s">
        <v>283</v>
      </c>
      <c r="C56" s="1327"/>
      <c r="D56" s="1312" t="str">
        <f>IF(details!O8="","",details!O8)</f>
        <v>F 002</v>
      </c>
      <c r="E56" s="1313"/>
      <c r="F56" s="1313"/>
      <c r="G56" s="1313"/>
      <c r="H56" s="1313"/>
      <c r="I56" s="1313"/>
      <c r="J56" s="1314"/>
    </row>
    <row r="57" spans="1:10" ht="17.5" customHeight="1">
      <c r="A57" s="214"/>
      <c r="B57" s="1326" t="s">
        <v>77</v>
      </c>
      <c r="C57" s="1327"/>
      <c r="D57" s="392">
        <f>'statement of marks'!$C$3</f>
        <v>6</v>
      </c>
      <c r="E57" s="302" t="s">
        <v>222</v>
      </c>
      <c r="F57" s="254">
        <f>IF('statement of marks'!F8="","",'statement of marks'!F8)</f>
        <v>967</v>
      </c>
      <c r="G57" s="1343" t="s">
        <v>233</v>
      </c>
      <c r="H57" s="1170"/>
      <c r="I57" s="1350">
        <f>IF('statement of marks'!G8="","",'statement of marks'!G8)</f>
        <v>41110</v>
      </c>
      <c r="J57" s="1351"/>
    </row>
    <row r="58" spans="1:10" ht="17.5" customHeight="1">
      <c r="A58" s="214"/>
      <c r="B58" s="1326" t="s">
        <v>225</v>
      </c>
      <c r="C58" s="1327"/>
      <c r="D58" s="1316">
        <f>IF('statement of marks'!H8="","",'statement of marks'!H8)</f>
        <v>37714</v>
      </c>
      <c r="E58" s="1328"/>
      <c r="F58" s="1328"/>
      <c r="G58" s="1328"/>
      <c r="H58" s="1328"/>
      <c r="I58" s="1328"/>
      <c r="J58" s="1329"/>
    </row>
    <row r="59" spans="1:10" ht="17.5" customHeight="1">
      <c r="A59" s="214"/>
      <c r="B59" s="1326" t="s">
        <v>226</v>
      </c>
      <c r="C59" s="1327"/>
      <c r="D59" s="1330" t="str">
        <f>IF('statement of marks'!I8="","",'statement of marks'!I8)</f>
        <v>rhu vizsy] nks gtkj rhu</v>
      </c>
      <c r="E59" s="1331"/>
      <c r="F59" s="1332"/>
      <c r="G59" s="1332"/>
      <c r="H59" s="1332"/>
      <c r="I59" s="1332"/>
      <c r="J59" s="1333"/>
    </row>
    <row r="60" spans="1:10" ht="17.5" customHeight="1">
      <c r="A60" s="214"/>
      <c r="B60" s="1312" t="s">
        <v>235</v>
      </c>
      <c r="C60" s="1313"/>
      <c r="D60" s="1313"/>
      <c r="E60" s="1144"/>
      <c r="F60" s="1334" t="str">
        <f>IF(details!Q8="","",details!Q8)</f>
        <v/>
      </c>
      <c r="G60" s="1334"/>
      <c r="H60" s="1335"/>
      <c r="I60" s="1335"/>
      <c r="J60" s="1336"/>
    </row>
    <row r="61" spans="1:10" ht="17.5" customHeight="1">
      <c r="A61" s="214"/>
      <c r="B61" s="1326" t="s">
        <v>239</v>
      </c>
      <c r="C61" s="1327"/>
      <c r="D61" s="1312" t="str">
        <f>IF(details!M8="","",details!M8)</f>
        <v>D 002</v>
      </c>
      <c r="E61" s="1313"/>
      <c r="F61" s="1313"/>
      <c r="G61" s="1313"/>
      <c r="H61" s="1313"/>
      <c r="I61" s="1313"/>
      <c r="J61" s="1314"/>
    </row>
    <row r="62" spans="1:10" ht="17.5" customHeight="1">
      <c r="A62" s="214"/>
      <c r="B62" s="1326" t="s">
        <v>240</v>
      </c>
      <c r="C62" s="1327"/>
      <c r="D62" s="1312" t="str">
        <f>IF(details!P8="","",details!P8)</f>
        <v>G 002</v>
      </c>
      <c r="E62" s="1313"/>
      <c r="F62" s="1313"/>
      <c r="G62" s="1313"/>
      <c r="H62" s="1313"/>
      <c r="I62" s="1313"/>
      <c r="J62" s="1314"/>
    </row>
    <row r="63" spans="1:10" ht="17.5" customHeight="1">
      <c r="A63" s="214"/>
      <c r="B63" s="1326" t="s">
        <v>241</v>
      </c>
      <c r="C63" s="1327"/>
      <c r="D63" s="1337" t="str">
        <f>IF('statement of marks'!HD8="mRrh.kZ",'statement of marks'!$C$3,"")</f>
        <v/>
      </c>
      <c r="E63" s="1338"/>
      <c r="F63" s="1313" t="s">
        <v>242</v>
      </c>
      <c r="G63" s="1144"/>
      <c r="H63" s="1337" t="str">
        <f>IF(D63="","",D63+1)</f>
        <v/>
      </c>
      <c r="I63" s="1338"/>
      <c r="J63" s="1339"/>
    </row>
    <row r="64" spans="1:10" ht="17.5" customHeight="1">
      <c r="A64" s="214"/>
      <c r="B64" s="1326" t="s">
        <v>243</v>
      </c>
      <c r="C64" s="1327"/>
      <c r="D64" s="1363">
        <f>IF(details!$O$4="","",details!$O$4)</f>
        <v>42460</v>
      </c>
      <c r="E64" s="1363"/>
      <c r="F64" s="1342"/>
      <c r="G64" s="1343"/>
      <c r="H64" s="1343"/>
      <c r="I64" s="1343"/>
      <c r="J64" s="1344"/>
    </row>
    <row r="65" spans="1:10" ht="17.5" customHeight="1">
      <c r="A65" s="214"/>
      <c r="B65" s="1299"/>
      <c r="C65" s="1299"/>
      <c r="D65" s="1276"/>
      <c r="E65" s="1276"/>
      <c r="F65" s="1288"/>
      <c r="G65" s="1288"/>
      <c r="H65" s="1288"/>
      <c r="I65" s="1288"/>
      <c r="J65" s="1300"/>
    </row>
    <row r="66" spans="1:10" ht="17.5" customHeight="1">
      <c r="A66" s="214"/>
      <c r="B66" s="1301" t="str">
        <f>IF(details!$I$4="","",details!$I$4)</f>
        <v>Jherh js[kk oekZ</v>
      </c>
      <c r="C66" s="1301"/>
      <c r="D66" s="1276"/>
      <c r="E66" s="1276"/>
      <c r="F66" s="1302" t="str">
        <f>IF(details!$F$4="","",details!$F$4)</f>
        <v>Jh jk/ks';ke tk'kh</v>
      </c>
      <c r="G66" s="1303"/>
      <c r="H66" s="1303"/>
      <c r="I66" s="1303"/>
      <c r="J66" s="1304"/>
    </row>
    <row r="67" spans="1:10" ht="17.5" customHeight="1" thickBot="1">
      <c r="A67" s="215"/>
      <c r="B67" s="1305" t="s">
        <v>244</v>
      </c>
      <c r="C67" s="1305"/>
      <c r="D67" s="1305" t="s">
        <v>245</v>
      </c>
      <c r="E67" s="1305"/>
      <c r="F67" s="1306" t="s">
        <v>246</v>
      </c>
      <c r="G67" s="1307"/>
      <c r="H67" s="1307"/>
      <c r="I67" s="1307"/>
      <c r="J67" s="1308"/>
    </row>
    <row r="68" spans="1:10" ht="17.5" customHeight="1">
      <c r="A68" s="247"/>
      <c r="B68" s="1309" t="s">
        <v>258</v>
      </c>
      <c r="C68" s="1310"/>
      <c r="D68" s="1310"/>
      <c r="E68" s="1310"/>
      <c r="F68" s="1310"/>
      <c r="G68" s="1310"/>
      <c r="H68" s="1310"/>
      <c r="I68" s="1310"/>
      <c r="J68" s="1311"/>
    </row>
    <row r="69" spans="1:10" ht="17.5" customHeight="1">
      <c r="A69" s="214"/>
      <c r="B69" s="300" t="s">
        <v>218</v>
      </c>
      <c r="C69" s="1312" t="str">
        <f>IF('statement of marks'!J8="","",'statement of marks'!J8)</f>
        <v>v 002</v>
      </c>
      <c r="D69" s="1313"/>
      <c r="E69" s="1313"/>
      <c r="F69" s="1313"/>
      <c r="G69" s="1313"/>
      <c r="H69" s="1313"/>
      <c r="I69" s="1313"/>
      <c r="J69" s="1314"/>
    </row>
    <row r="70" spans="1:10" ht="17.5" customHeight="1">
      <c r="A70" s="214"/>
      <c r="B70" s="300" t="s">
        <v>219</v>
      </c>
      <c r="C70" s="1312" t="str">
        <f>IF('statement of marks'!K8="","",'statement of marks'!K8)</f>
        <v>c 002</v>
      </c>
      <c r="D70" s="1313"/>
      <c r="E70" s="1313"/>
      <c r="F70" s="1313"/>
      <c r="G70" s="1313"/>
      <c r="H70" s="1313"/>
      <c r="I70" s="1313"/>
      <c r="J70" s="1314"/>
    </row>
    <row r="71" spans="1:10" ht="17.5" customHeight="1">
      <c r="A71" s="214"/>
      <c r="B71" s="300" t="s">
        <v>220</v>
      </c>
      <c r="C71" s="1312" t="str">
        <f>IF('statement of marks'!L8="","",'statement of marks'!L8)</f>
        <v>l 002</v>
      </c>
      <c r="D71" s="1313"/>
      <c r="E71" s="1313"/>
      <c r="F71" s="1313"/>
      <c r="G71" s="1313"/>
      <c r="H71" s="1313"/>
      <c r="I71" s="1313"/>
      <c r="J71" s="1314"/>
    </row>
    <row r="72" spans="1:10" ht="17.5" customHeight="1">
      <c r="A72" s="214"/>
      <c r="B72" s="300" t="s">
        <v>225</v>
      </c>
      <c r="C72" s="1315">
        <f>IF('statement of marks'!H8="","",'statement of marks'!H8)</f>
        <v>37714</v>
      </c>
      <c r="D72" s="1316"/>
      <c r="E72" s="252" t="s">
        <v>261</v>
      </c>
      <c r="F72" s="1317" t="str">
        <f>IF('statement of marks'!I8="","",'statement of marks'!I8)</f>
        <v>rhu vizsy] nks gtkj rhu</v>
      </c>
      <c r="G72" s="1317"/>
      <c r="H72" s="1317"/>
      <c r="I72" s="1317"/>
      <c r="J72" s="1318"/>
    </row>
    <row r="73" spans="1:10" ht="17.5" customHeight="1">
      <c r="A73" s="214"/>
      <c r="B73" s="300" t="s">
        <v>223</v>
      </c>
      <c r="C73" s="253" t="s">
        <v>248</v>
      </c>
      <c r="D73" s="235" t="s">
        <v>249</v>
      </c>
      <c r="E73" s="235" t="s">
        <v>250</v>
      </c>
      <c r="F73" s="235" t="s">
        <v>251</v>
      </c>
      <c r="G73" s="235" t="s">
        <v>252</v>
      </c>
      <c r="H73" s="235" t="s">
        <v>253</v>
      </c>
      <c r="I73" s="235" t="s">
        <v>254</v>
      </c>
      <c r="J73" s="248" t="s">
        <v>255</v>
      </c>
    </row>
    <row r="74" spans="1:10" ht="17.5" customHeight="1">
      <c r="A74" s="214"/>
      <c r="B74" s="301" t="s">
        <v>256</v>
      </c>
      <c r="C74" s="239" t="str">
        <f>IF(AND('statement of marks'!$C$3=1,'statement of marks'!HD8="mRrh.kZ"),'statement of marks'!$H$3,"")</f>
        <v/>
      </c>
      <c r="D74" s="239" t="str">
        <f>IF(AND('statement of marks'!$C$3=2,'statement of marks'!HD8="mRrh.kZ"),'statement of marks'!$H$3,"")</f>
        <v/>
      </c>
      <c r="E74" s="239" t="str">
        <f>IF(AND('statement of marks'!$C$3=3,'statement of marks'!HD8="mRrh.kZ"),'statement of marks'!$H$3,"")</f>
        <v/>
      </c>
      <c r="F74" s="239" t="str">
        <f>IF(AND('statement of marks'!$C$3=4,'statement of marks'!HD8="mRrh.kZ"),'statement of marks'!$H$3,"")</f>
        <v/>
      </c>
      <c r="G74" s="239" t="str">
        <f>IF(AND('statement of marks'!$C$3=5,'statement of marks'!HD8="mRrh.kZ"),'statement of marks'!$H$3,"")</f>
        <v/>
      </c>
      <c r="H74" s="239" t="str">
        <f>IF(AND('statement of marks'!$C$3=6,'statement of marks'!HD8="mRrh.kZ"),'statement of marks'!$H$3,"")</f>
        <v/>
      </c>
      <c r="I74" s="239" t="str">
        <f>IF(AND('statement of marks'!$C$3=7,'statement of marks'!HD8="mRrh.kZ"),'statement of marks'!$H$3,"")</f>
        <v/>
      </c>
      <c r="J74" s="260" t="str">
        <f>IF(AND('statement of marks'!$C$3=8,'statement of marks'!HD8="mRrh.kZ"),'statement of marks'!$H$3,"")</f>
        <v/>
      </c>
    </row>
    <row r="75" spans="1:10" ht="17.5" customHeight="1">
      <c r="A75" s="214"/>
      <c r="B75" s="301" t="str">
        <f>'statement of marks'!$FT$4</f>
        <v>fgUnh</v>
      </c>
      <c r="C75" s="240"/>
      <c r="D75" s="241"/>
      <c r="E75" s="261" t="str">
        <f>IF(OR('statement of marks'!$FV8="",E74=""),"",'statement of marks'!$FV8)</f>
        <v/>
      </c>
      <c r="F75" s="261" t="str">
        <f>IF(OR('statement of marks'!$FV8="",F74=""),"",'statement of marks'!$FV8)</f>
        <v/>
      </c>
      <c r="G75" s="261" t="str">
        <f>IF(OR('statement of marks'!$FV8="",G74=""),"",'statement of marks'!$FV8)</f>
        <v/>
      </c>
      <c r="H75" s="261" t="str">
        <f>IF(OR('statement of marks'!$FV8="",H74=""),"",'statement of marks'!$FV8)</f>
        <v/>
      </c>
      <c r="I75" s="261" t="str">
        <f>IF(OR('statement of marks'!$FV8="",I74=""),"",'statement of marks'!$FV8)</f>
        <v/>
      </c>
      <c r="J75" s="262" t="str">
        <f>IF(OR('statement of marks'!$FV8="",J74=""),"",'statement of marks'!$FV8)</f>
        <v/>
      </c>
    </row>
    <row r="76" spans="1:10" ht="17.5" customHeight="1">
      <c r="A76" s="214"/>
      <c r="B76" s="301" t="str">
        <f>'statement of marks'!$FW$4</f>
        <v>vaxszth</v>
      </c>
      <c r="C76" s="240"/>
      <c r="D76" s="241"/>
      <c r="E76" s="261" t="str">
        <f>IF(OR('statement of marks'!$FY8="",E74=""),"",'statement of marks'!$FY8)</f>
        <v/>
      </c>
      <c r="F76" s="261" t="str">
        <f>IF(OR('statement of marks'!$FY8="",F74=""),"",'statement of marks'!$FY8)</f>
        <v/>
      </c>
      <c r="G76" s="261" t="str">
        <f>IF(OR('statement of marks'!$FY8="",G74=""),"",'statement of marks'!$FY8)</f>
        <v/>
      </c>
      <c r="H76" s="261" t="str">
        <f>IF(OR('statement of marks'!$FY8="",H74=""),"",'statement of marks'!$FY8)</f>
        <v/>
      </c>
      <c r="I76" s="261" t="str">
        <f>IF(OR('statement of marks'!$FY8="",I74=""),"",'statement of marks'!$FY8)</f>
        <v/>
      </c>
      <c r="J76" s="262" t="str">
        <f>IF(OR('statement of marks'!$FY8="",J74=""),"",'statement of marks'!$FY8)</f>
        <v/>
      </c>
    </row>
    <row r="77" spans="1:10" ht="17.5" customHeight="1">
      <c r="A77" s="214"/>
      <c r="B77" s="301" t="str">
        <f>IF('statement of marks'!BE8="s","laLÑr",IF('statement of marks'!BE8="u","mnwZ",IF('statement of marks'!BE8="g","xqtjkrh",IF('statement of marks'!BE8="p","iatkch",IF('statement of marks'!BE8="sd","flU/kh","r`rh; Hkk""kk")))))</f>
        <v>laLÑr</v>
      </c>
      <c r="C77" s="240"/>
      <c r="D77" s="241"/>
      <c r="E77" s="261" t="str">
        <f>IF(OR('statement of marks'!$GB8="",E74=""),"",'statement of marks'!$GB8)</f>
        <v/>
      </c>
      <c r="F77" s="261" t="str">
        <f>IF(OR('statement of marks'!$GB8="",F74=""),"",'statement of marks'!$GB8)</f>
        <v/>
      </c>
      <c r="G77" s="261" t="str">
        <f>IF(OR('statement of marks'!$GB8="",G74=""),"",'statement of marks'!$GB8)</f>
        <v/>
      </c>
      <c r="H77" s="261" t="str">
        <f>IF(OR('statement of marks'!$GB8="",H74=""),"",'statement of marks'!$GB8)</f>
        <v/>
      </c>
      <c r="I77" s="261" t="str">
        <f>IF(OR('statement of marks'!$GB8="",I74=""),"",'statement of marks'!$GB8)</f>
        <v/>
      </c>
      <c r="J77" s="262" t="str">
        <f>IF(OR('statement of marks'!$GB8="",J74=""),"",'statement of marks'!$GB8)</f>
        <v/>
      </c>
    </row>
    <row r="78" spans="1:10" ht="17.5" customHeight="1">
      <c r="A78" s="214"/>
      <c r="B78" s="301" t="str">
        <f>'statement of marks'!$GH$4</f>
        <v>xf.kr</v>
      </c>
      <c r="C78" s="240"/>
      <c r="D78" s="241"/>
      <c r="E78" s="261" t="str">
        <f>IF(OR('statement of marks'!$GJ8="",E74=""),"",'statement of marks'!$GJ8)</f>
        <v/>
      </c>
      <c r="F78" s="261" t="str">
        <f>IF(OR('statement of marks'!$GJ8="",F74=""),"",'statement of marks'!$GJ8)</f>
        <v/>
      </c>
      <c r="G78" s="261" t="str">
        <f>IF(OR('statement of marks'!$GJ8="",G74=""),"",'statement of marks'!$GJ8)</f>
        <v/>
      </c>
      <c r="H78" s="261" t="str">
        <f>IF(OR('statement of marks'!$GJ8="",H74=""),"",'statement of marks'!$GJ8)</f>
        <v/>
      </c>
      <c r="I78" s="261" t="str">
        <f>IF(OR('statement of marks'!$GJ8="",I74=""),"",'statement of marks'!$GJ8)</f>
        <v/>
      </c>
      <c r="J78" s="262" t="str">
        <f>IF(OR('statement of marks'!$GJ8="",J74=""),"",'statement of marks'!$GJ8)</f>
        <v/>
      </c>
    </row>
    <row r="79" spans="1:10" ht="17.5" customHeight="1">
      <c r="A79" s="214"/>
      <c r="B79" s="301" t="str">
        <f>'statement of marks'!$GK$4</f>
        <v>foKku</v>
      </c>
      <c r="C79" s="240"/>
      <c r="D79" s="241"/>
      <c r="E79" s="261" t="str">
        <f>IF(OR('statement of marks'!$GM8="",E74=""),"",'statement of marks'!$GM8)</f>
        <v/>
      </c>
      <c r="F79" s="261" t="str">
        <f>IF(OR('statement of marks'!$GM8="",F74=""),"",'statement of marks'!$GM8)</f>
        <v/>
      </c>
      <c r="G79" s="261" t="str">
        <f>IF(OR('statement of marks'!$GM8="",G74=""),"",'statement of marks'!$GM8)</f>
        <v/>
      </c>
      <c r="H79" s="261" t="str">
        <f>IF(OR('statement of marks'!$GM8="",H74=""),"",'statement of marks'!$GM8)</f>
        <v/>
      </c>
      <c r="I79" s="261" t="str">
        <f>IF(OR('statement of marks'!$GM8="",I74=""),"",'statement of marks'!$GM8)</f>
        <v/>
      </c>
      <c r="J79" s="262" t="str">
        <f>IF(OR('statement of marks'!$GM8="",J74=""),"",'statement of marks'!$GM8)</f>
        <v/>
      </c>
    </row>
    <row r="80" spans="1:10" ht="17.5" customHeight="1">
      <c r="A80" s="214"/>
      <c r="B80" s="301" t="str">
        <f>'statement of marks'!$GN$4</f>
        <v>lkekftd foKku</v>
      </c>
      <c r="C80" s="240"/>
      <c r="D80" s="241"/>
      <c r="E80" s="261" t="str">
        <f>IF(OR('statement of marks'!$GP8="",E74=""),"",'statement of marks'!$GP8)</f>
        <v/>
      </c>
      <c r="F80" s="261" t="str">
        <f>IF(OR('statement of marks'!$GP8="",F74=""),"",'statement of marks'!$GP8)</f>
        <v/>
      </c>
      <c r="G80" s="261" t="str">
        <f>IF(OR('statement of marks'!$GP8="",G74=""),"",'statement of marks'!$GP8)</f>
        <v/>
      </c>
      <c r="H80" s="261" t="str">
        <f>IF(OR('statement of marks'!$GP8="",H74=""),"",'statement of marks'!$GP8)</f>
        <v/>
      </c>
      <c r="I80" s="261" t="str">
        <f>IF(OR('statement of marks'!$GP8="",I74=""),"",'statement of marks'!$GP8)</f>
        <v/>
      </c>
      <c r="J80" s="262" t="str">
        <f>IF(OR('statement of marks'!$GP8="",J74=""),"",'statement of marks'!$GP8)</f>
        <v/>
      </c>
    </row>
    <row r="81" spans="1:10" ht="17.5" customHeight="1">
      <c r="A81" s="214"/>
      <c r="B81" s="301" t="str">
        <f>'statement of marks'!$GQ$4</f>
        <v>dk;kZuqHko</v>
      </c>
      <c r="C81" s="240"/>
      <c r="D81" s="241"/>
      <c r="E81" s="261" t="str">
        <f>IF(OR('statement of marks'!$GS8="",E74=""),"",'statement of marks'!$GS8)</f>
        <v/>
      </c>
      <c r="F81" s="261" t="str">
        <f>IF(OR('statement of marks'!$GS8="",F74=""),"",'statement of marks'!$GS8)</f>
        <v/>
      </c>
      <c r="G81" s="261" t="str">
        <f>IF(OR('statement of marks'!$GS8="",G74=""),"",'statement of marks'!$GS8)</f>
        <v/>
      </c>
      <c r="H81" s="261" t="str">
        <f>IF(OR('statement of marks'!$GS8="",H74=""),"",'statement of marks'!$GS8)</f>
        <v/>
      </c>
      <c r="I81" s="261" t="str">
        <f>IF(OR('statement of marks'!$GS8="",I74=""),"",'statement of marks'!$GS8)</f>
        <v/>
      </c>
      <c r="J81" s="262" t="str">
        <f>IF(OR('statement of marks'!$GS8="",J74=""),"",'statement of marks'!$GS8)</f>
        <v/>
      </c>
    </row>
    <row r="82" spans="1:10" ht="17.5" customHeight="1">
      <c r="A82" s="214"/>
      <c r="B82" s="301" t="str">
        <f>'statement of marks'!$GT$4</f>
        <v>dyk f'k{kk</v>
      </c>
      <c r="C82" s="240"/>
      <c r="D82" s="241"/>
      <c r="E82" s="263" t="str">
        <f>IF(OR('statement of marks'!$GV8="",E74=""),"",'statement of marks'!$GV8)</f>
        <v/>
      </c>
      <c r="F82" s="263" t="str">
        <f>IF(OR('statement of marks'!$GV8="",F74=""),"",'statement of marks'!$GV8)</f>
        <v/>
      </c>
      <c r="G82" s="263" t="str">
        <f>IF(OR('statement of marks'!$GV8="",G74=""),"",'statement of marks'!$GV8)</f>
        <v/>
      </c>
      <c r="H82" s="263" t="str">
        <f>IF(OR('statement of marks'!$GV8="",H74=""),"",'statement of marks'!$GV8)</f>
        <v/>
      </c>
      <c r="I82" s="263" t="str">
        <f>IF(OR('statement of marks'!$GV8="",I74=""),"",'statement of marks'!$GV8)</f>
        <v/>
      </c>
      <c r="J82" s="264" t="str">
        <f>IF(OR('statement of marks'!$GV8="",J74=""),"",'statement of marks'!$GV8)</f>
        <v/>
      </c>
    </row>
    <row r="83" spans="1:10" ht="17.5" customHeight="1">
      <c r="A83" s="214"/>
      <c r="B83" s="245" t="s">
        <v>284</v>
      </c>
      <c r="C83" s="265" t="str">
        <f t="shared" ref="C83:J83" si="2">C74</f>
        <v/>
      </c>
      <c r="D83" s="265" t="str">
        <f t="shared" si="2"/>
        <v/>
      </c>
      <c r="E83" s="265" t="str">
        <f t="shared" si="2"/>
        <v/>
      </c>
      <c r="F83" s="265" t="str">
        <f t="shared" si="2"/>
        <v/>
      </c>
      <c r="G83" s="265" t="str">
        <f t="shared" si="2"/>
        <v/>
      </c>
      <c r="H83" s="265" t="str">
        <f t="shared" si="2"/>
        <v/>
      </c>
      <c r="I83" s="265" t="str">
        <f t="shared" si="2"/>
        <v/>
      </c>
      <c r="J83" s="266" t="str">
        <f t="shared" si="2"/>
        <v/>
      </c>
    </row>
    <row r="84" spans="1:10" ht="17.5" customHeight="1">
      <c r="A84" s="214"/>
      <c r="B84" s="301" t="str">
        <f>'statement of marks'!$HL$5</f>
        <v>Nk= mifLFkfr</v>
      </c>
      <c r="C84" s="242"/>
      <c r="D84" s="242"/>
      <c r="E84" s="267" t="str">
        <f>IF(OR('statement of marks'!$HL8="",E74=""),"",'statement of marks'!$HL8)</f>
        <v/>
      </c>
      <c r="F84" s="267" t="str">
        <f>IF(OR('statement of marks'!$HL8="",F74=""),"",'statement of marks'!$HL8)</f>
        <v/>
      </c>
      <c r="G84" s="267" t="str">
        <f>IF(OR('statement of marks'!$HL8="",G74=""),"",'statement of marks'!$HL8)</f>
        <v/>
      </c>
      <c r="H84" s="267" t="str">
        <f>IF(OR('statement of marks'!$HL8="",H74=""),"",'statement of marks'!$HL8)</f>
        <v/>
      </c>
      <c r="I84" s="267" t="str">
        <f>IF(OR('statement of marks'!$HL8="",I74=""),"",'statement of marks'!$HL8)</f>
        <v/>
      </c>
      <c r="J84" s="268" t="str">
        <f>IF(OR('statement of marks'!$HL8="",J74=""),"",'statement of marks'!$HL8)</f>
        <v/>
      </c>
    </row>
    <row r="85" spans="1:10" ht="17.5" customHeight="1">
      <c r="A85" s="214"/>
      <c r="B85" s="301" t="str">
        <f>'statement of marks'!$HK$5</f>
        <v>dqy ehfVax</v>
      </c>
      <c r="C85" s="243"/>
      <c r="D85" s="243"/>
      <c r="E85" s="243" t="str">
        <f>IF(OR('statement of marks'!$HK8="",E74=""),"",'statement of marks'!$HK8)</f>
        <v/>
      </c>
      <c r="F85" s="243" t="str">
        <f>IF(OR('statement of marks'!$HK8="",F74=""),"",'statement of marks'!$HK8)</f>
        <v/>
      </c>
      <c r="G85" s="243" t="str">
        <f>IF(OR('statement of marks'!$HK8="",G74=""),"",'statement of marks'!$HK8)</f>
        <v/>
      </c>
      <c r="H85" s="243" t="str">
        <f>IF(OR('statement of marks'!$HK8="",H74=""),"",'statement of marks'!$HK8)</f>
        <v/>
      </c>
      <c r="I85" s="243" t="str">
        <f>IF(OR('statement of marks'!$HK8="",I74=""),"",'statement of marks'!$HK8)</f>
        <v/>
      </c>
      <c r="J85" s="269" t="str">
        <f>IF(OR('statement of marks'!$HK8="",J74=""),"",'statement of marks'!$HK8)</f>
        <v/>
      </c>
    </row>
    <row r="86" spans="1:10" ht="17.5" customHeight="1">
      <c r="A86" s="214"/>
      <c r="B86" s="301" t="s">
        <v>259</v>
      </c>
      <c r="C86" s="243" t="str">
        <f t="shared" ref="C86:J86" si="3">IF(OR(C84="",C85=""),"",C84/C85*100)</f>
        <v/>
      </c>
      <c r="D86" s="243" t="str">
        <f t="shared" si="3"/>
        <v/>
      </c>
      <c r="E86" s="243" t="str">
        <f t="shared" si="3"/>
        <v/>
      </c>
      <c r="F86" s="243" t="str">
        <f t="shared" si="3"/>
        <v/>
      </c>
      <c r="G86" s="243" t="str">
        <f t="shared" si="3"/>
        <v/>
      </c>
      <c r="H86" s="243" t="str">
        <f t="shared" si="3"/>
        <v/>
      </c>
      <c r="I86" s="243" t="str">
        <f t="shared" si="3"/>
        <v/>
      </c>
      <c r="J86" s="269" t="str">
        <f t="shared" si="3"/>
        <v/>
      </c>
    </row>
    <row r="87" spans="1:10" ht="17.5" customHeight="1">
      <c r="A87" s="214"/>
      <c r="B87" s="301" t="s">
        <v>260</v>
      </c>
      <c r="C87" s="243"/>
      <c r="D87" s="243"/>
      <c r="E87" s="243"/>
      <c r="F87" s="243"/>
      <c r="G87" s="243"/>
      <c r="H87" s="243"/>
      <c r="I87" s="243"/>
      <c r="J87" s="249"/>
    </row>
    <row r="88" spans="1:10" ht="17.5" customHeight="1">
      <c r="A88" s="214"/>
      <c r="B88" s="300" t="s">
        <v>257</v>
      </c>
      <c r="C88" s="1319" t="str">
        <f>IF('statement of marks'!HN8="","",'statement of marks'!HN8)</f>
        <v/>
      </c>
      <c r="D88" s="1320"/>
      <c r="E88" s="1320"/>
      <c r="F88" s="1320"/>
      <c r="G88" s="1320"/>
      <c r="H88" s="1320"/>
      <c r="I88" s="1320"/>
      <c r="J88" s="1321"/>
    </row>
    <row r="89" spans="1:10" ht="17.5" customHeight="1">
      <c r="A89" s="214"/>
      <c r="B89" s="246"/>
      <c r="C89" s="1322"/>
      <c r="D89" s="1323"/>
      <c r="E89" s="1323"/>
      <c r="F89" s="1324"/>
      <c r="G89" s="1322"/>
      <c r="H89" s="1323"/>
      <c r="I89" s="1323"/>
      <c r="J89" s="1325"/>
    </row>
    <row r="90" spans="1:10" ht="17.5" customHeight="1" thickBot="1">
      <c r="A90" s="215"/>
      <c r="B90" s="259" t="s">
        <v>262</v>
      </c>
      <c r="C90" s="1293" t="s">
        <v>80</v>
      </c>
      <c r="D90" s="1294"/>
      <c r="E90" s="1294"/>
      <c r="F90" s="1295"/>
      <c r="G90" s="1296" t="s">
        <v>263</v>
      </c>
      <c r="H90" s="1297"/>
      <c r="I90" s="1297"/>
      <c r="J90" s="1298"/>
    </row>
    <row r="91" spans="1:10" ht="17.5" customHeight="1">
      <c r="A91" s="247"/>
      <c r="B91" s="1352" t="s">
        <v>228</v>
      </c>
      <c r="C91" s="1353"/>
      <c r="D91" s="1353"/>
      <c r="E91" s="1353"/>
      <c r="F91" s="1353"/>
      <c r="G91" s="1353"/>
      <c r="H91" s="1353"/>
      <c r="I91" s="1353"/>
      <c r="J91" s="1354"/>
    </row>
    <row r="92" spans="1:10" ht="17.5" customHeight="1">
      <c r="A92" s="214"/>
      <c r="B92" s="1355" t="s">
        <v>247</v>
      </c>
      <c r="C92" s="1356"/>
      <c r="D92" s="1356"/>
      <c r="E92" s="1356"/>
      <c r="F92" s="1356"/>
      <c r="G92" s="1356"/>
      <c r="H92" s="1356"/>
      <c r="I92" s="1356"/>
      <c r="J92" s="1357"/>
    </row>
    <row r="93" spans="1:10" ht="17.5" customHeight="1">
      <c r="A93" s="214"/>
      <c r="B93" s="1358" t="s">
        <v>81</v>
      </c>
      <c r="C93" s="1358"/>
      <c r="D93" s="1359">
        <f>YEAR(details!G9)</f>
        <v>2012</v>
      </c>
      <c r="E93" s="1360"/>
      <c r="F93" s="299" t="s">
        <v>230</v>
      </c>
      <c r="G93" s="1359" t="str">
        <f>'statement of marks'!$H$3</f>
        <v>2015-16</v>
      </c>
      <c r="H93" s="1360"/>
      <c r="I93" s="299" t="s">
        <v>231</v>
      </c>
      <c r="J93" s="255"/>
    </row>
    <row r="94" spans="1:10" ht="17.5" customHeight="1">
      <c r="A94" s="214"/>
      <c r="B94" s="1326" t="s">
        <v>229</v>
      </c>
      <c r="C94" s="1327"/>
      <c r="D94" s="1312" t="str">
        <f>'statement of marks'!$A$1</f>
        <v>jk- ck- ek/;fed fo|ky; uohu] fuEckgsM+k</v>
      </c>
      <c r="E94" s="1313"/>
      <c r="F94" s="1313"/>
      <c r="G94" s="1313"/>
      <c r="H94" s="1313"/>
      <c r="I94" s="1313"/>
      <c r="J94" s="1314"/>
    </row>
    <row r="95" spans="1:10" ht="17.5" customHeight="1">
      <c r="A95" s="214"/>
      <c r="B95" s="1326" t="str">
        <f>'statement of marks'!$J$3</f>
        <v xml:space="preserve">fo|ky; dk Mk;l dksM+ </v>
      </c>
      <c r="C95" s="1327"/>
      <c r="D95" s="1345" t="str">
        <f>'statement of marks'!$K$3</f>
        <v xml:space="preserve">08291009401   </v>
      </c>
      <c r="E95" s="1346"/>
      <c r="F95" s="1128"/>
      <c r="G95" s="1129"/>
      <c r="H95" s="1129"/>
      <c r="I95" s="1129"/>
      <c r="J95" s="1347"/>
    </row>
    <row r="96" spans="1:10" ht="17.5" customHeight="1">
      <c r="A96" s="214"/>
      <c r="B96" s="1326" t="s">
        <v>218</v>
      </c>
      <c r="C96" s="1327"/>
      <c r="D96" s="1312" t="str">
        <f>IF('statement of marks'!J9="","",'statement of marks'!J9)</f>
        <v>v 003</v>
      </c>
      <c r="E96" s="1313"/>
      <c r="F96" s="1313"/>
      <c r="G96" s="1313"/>
      <c r="H96" s="1313"/>
      <c r="I96" s="1313"/>
      <c r="J96" s="1314"/>
    </row>
    <row r="97" spans="1:10" ht="17.5" customHeight="1">
      <c r="A97" s="214"/>
      <c r="B97" s="1326" t="s">
        <v>232</v>
      </c>
      <c r="C97" s="1327"/>
      <c r="D97" s="1145" t="str">
        <f>IF('statement of marks'!C9="B","Nk=",IF('statement of marks'!C9="G","Nk=k",""))</f>
        <v>Nk=k</v>
      </c>
      <c r="E97" s="1145"/>
      <c r="F97" s="258" t="s">
        <v>224</v>
      </c>
      <c r="G97" s="256" t="str">
        <f>IF('statement of marks'!B9="","",'statement of marks'!B9)</f>
        <v>GEN</v>
      </c>
      <c r="H97" s="1348"/>
      <c r="I97" s="1348"/>
      <c r="J97" s="1349"/>
    </row>
    <row r="98" spans="1:10" ht="17.5" customHeight="1">
      <c r="A98" s="214"/>
      <c r="B98" s="1326" t="s">
        <v>220</v>
      </c>
      <c r="C98" s="1327"/>
      <c r="D98" s="1312" t="str">
        <f>IF('statement of marks'!L9="","",'statement of marks'!L9)</f>
        <v>l 003</v>
      </c>
      <c r="E98" s="1313"/>
      <c r="F98" s="1313"/>
      <c r="G98" s="1313"/>
      <c r="H98" s="1313"/>
      <c r="I98" s="1313"/>
      <c r="J98" s="1314"/>
    </row>
    <row r="99" spans="1:10" ht="17.5" customHeight="1">
      <c r="A99" s="214"/>
      <c r="B99" s="1326" t="s">
        <v>219</v>
      </c>
      <c r="C99" s="1327"/>
      <c r="D99" s="1312" t="str">
        <f>IF('statement of marks'!K9="","",'statement of marks'!K9)</f>
        <v>c 003</v>
      </c>
      <c r="E99" s="1313"/>
      <c r="F99" s="1313"/>
      <c r="G99" s="1313"/>
      <c r="H99" s="1313"/>
      <c r="I99" s="1313"/>
      <c r="J99" s="1314"/>
    </row>
    <row r="100" spans="1:10" ht="17.5" customHeight="1">
      <c r="A100" s="214"/>
      <c r="B100" s="1326" t="s">
        <v>234</v>
      </c>
      <c r="C100" s="1327"/>
      <c r="D100" s="1312" t="str">
        <f>IF(details!N9="","",details!N9)</f>
        <v>E 003</v>
      </c>
      <c r="E100" s="1313"/>
      <c r="F100" s="1313"/>
      <c r="G100" s="1313"/>
      <c r="H100" s="1313"/>
      <c r="I100" s="1313"/>
      <c r="J100" s="1314"/>
    </row>
    <row r="101" spans="1:10" ht="17.5" customHeight="1">
      <c r="A101" s="214"/>
      <c r="B101" s="1326" t="s">
        <v>283</v>
      </c>
      <c r="C101" s="1327"/>
      <c r="D101" s="1312" t="str">
        <f>IF(details!O9="","",details!O9)</f>
        <v>F 003</v>
      </c>
      <c r="E101" s="1313"/>
      <c r="F101" s="1313"/>
      <c r="G101" s="1313"/>
      <c r="H101" s="1313"/>
      <c r="I101" s="1313"/>
      <c r="J101" s="1314"/>
    </row>
    <row r="102" spans="1:10" ht="17.5" customHeight="1">
      <c r="A102" s="214"/>
      <c r="B102" s="1326" t="s">
        <v>77</v>
      </c>
      <c r="C102" s="1327"/>
      <c r="D102" s="392">
        <f>'statement of marks'!$C$3</f>
        <v>6</v>
      </c>
      <c r="E102" s="302" t="s">
        <v>222</v>
      </c>
      <c r="F102" s="254">
        <f>IF('statement of marks'!F9="","",'statement of marks'!F9)</f>
        <v>946</v>
      </c>
      <c r="G102" s="1343" t="s">
        <v>233</v>
      </c>
      <c r="H102" s="1170"/>
      <c r="I102" s="1350">
        <f>IF('statement of marks'!G9="","",'statement of marks'!G9)</f>
        <v>41103</v>
      </c>
      <c r="J102" s="1351"/>
    </row>
    <row r="103" spans="1:10" ht="17.5" customHeight="1">
      <c r="A103" s="214"/>
      <c r="B103" s="1326" t="s">
        <v>225</v>
      </c>
      <c r="C103" s="1327"/>
      <c r="D103" s="1316">
        <f>IF('statement of marks'!H9="","",'statement of marks'!H9)</f>
        <v>37433</v>
      </c>
      <c r="E103" s="1328"/>
      <c r="F103" s="1328"/>
      <c r="G103" s="1328"/>
      <c r="H103" s="1328"/>
      <c r="I103" s="1328"/>
      <c r="J103" s="1329"/>
    </row>
    <row r="104" spans="1:10" ht="17.5" customHeight="1">
      <c r="A104" s="214"/>
      <c r="B104" s="1326" t="s">
        <v>226</v>
      </c>
      <c r="C104" s="1327"/>
      <c r="D104" s="1330" t="str">
        <f>IF('statement of marks'!I9="","",'statement of marks'!I9)</f>
        <v>NCchl twu] nks gtkj nks</v>
      </c>
      <c r="E104" s="1331"/>
      <c r="F104" s="1332"/>
      <c r="G104" s="1332"/>
      <c r="H104" s="1332"/>
      <c r="I104" s="1332"/>
      <c r="J104" s="1333"/>
    </row>
    <row r="105" spans="1:10" ht="17.5" customHeight="1">
      <c r="A105" s="214"/>
      <c r="B105" s="1312" t="s">
        <v>235</v>
      </c>
      <c r="C105" s="1313"/>
      <c r="D105" s="1313"/>
      <c r="E105" s="1144"/>
      <c r="F105" s="1334" t="str">
        <f>IF(details!Q9="","",details!Q9)</f>
        <v/>
      </c>
      <c r="G105" s="1334"/>
      <c r="H105" s="1335"/>
      <c r="I105" s="1335"/>
      <c r="J105" s="1336"/>
    </row>
    <row r="106" spans="1:10" ht="17.5" customHeight="1">
      <c r="A106" s="214"/>
      <c r="B106" s="1326" t="s">
        <v>239</v>
      </c>
      <c r="C106" s="1327"/>
      <c r="D106" s="1312" t="str">
        <f>IF(details!M9="","",details!M9)</f>
        <v>D 003</v>
      </c>
      <c r="E106" s="1313"/>
      <c r="F106" s="1313"/>
      <c r="G106" s="1313"/>
      <c r="H106" s="1313"/>
      <c r="I106" s="1313"/>
      <c r="J106" s="1314"/>
    </row>
    <row r="107" spans="1:10" ht="17.5" customHeight="1">
      <c r="A107" s="214"/>
      <c r="B107" s="1326" t="s">
        <v>240</v>
      </c>
      <c r="C107" s="1327"/>
      <c r="D107" s="1312" t="str">
        <f>IF(details!P9="","",details!P9)</f>
        <v>G 003</v>
      </c>
      <c r="E107" s="1313"/>
      <c r="F107" s="1313"/>
      <c r="G107" s="1313"/>
      <c r="H107" s="1313"/>
      <c r="I107" s="1313"/>
      <c r="J107" s="1314"/>
    </row>
    <row r="108" spans="1:10" ht="17.5" customHeight="1">
      <c r="A108" s="214"/>
      <c r="B108" s="1326" t="s">
        <v>241</v>
      </c>
      <c r="C108" s="1327"/>
      <c r="D108" s="1337" t="str">
        <f>IF('statement of marks'!HD9="mRrh.kZ",'statement of marks'!$C$3,"")</f>
        <v/>
      </c>
      <c r="E108" s="1338"/>
      <c r="F108" s="1313" t="s">
        <v>242</v>
      </c>
      <c r="G108" s="1144"/>
      <c r="H108" s="1337" t="str">
        <f>IF(D108="","",D108+1)</f>
        <v/>
      </c>
      <c r="I108" s="1338"/>
      <c r="J108" s="1339"/>
    </row>
    <row r="109" spans="1:10" ht="17.5" customHeight="1">
      <c r="A109" s="214"/>
      <c r="B109" s="1326" t="s">
        <v>243</v>
      </c>
      <c r="C109" s="1327"/>
      <c r="D109" s="1363">
        <f>IF(details!$O$4="","",details!$O$4)</f>
        <v>42460</v>
      </c>
      <c r="E109" s="1363"/>
      <c r="F109" s="1342"/>
      <c r="G109" s="1343"/>
      <c r="H109" s="1343"/>
      <c r="I109" s="1343"/>
      <c r="J109" s="1344"/>
    </row>
    <row r="110" spans="1:10" ht="17.5" customHeight="1">
      <c r="A110" s="214"/>
      <c r="B110" s="1299"/>
      <c r="C110" s="1299"/>
      <c r="D110" s="1276"/>
      <c r="E110" s="1276"/>
      <c r="F110" s="1288"/>
      <c r="G110" s="1288"/>
      <c r="H110" s="1288"/>
      <c r="I110" s="1288"/>
      <c r="J110" s="1300"/>
    </row>
    <row r="111" spans="1:10" ht="17.5" customHeight="1">
      <c r="A111" s="214"/>
      <c r="B111" s="1301" t="str">
        <f>IF(details!$I$4="","",details!$I$4)</f>
        <v>Jherh js[kk oekZ</v>
      </c>
      <c r="C111" s="1301"/>
      <c r="D111" s="1276"/>
      <c r="E111" s="1276"/>
      <c r="F111" s="1302" t="str">
        <f>IF(details!$F$4="","",details!$F$4)</f>
        <v>Jh jk/ks';ke tk'kh</v>
      </c>
      <c r="G111" s="1303"/>
      <c r="H111" s="1303"/>
      <c r="I111" s="1303"/>
      <c r="J111" s="1304"/>
    </row>
    <row r="112" spans="1:10" ht="17.5" customHeight="1" thickBot="1">
      <c r="A112" s="215"/>
      <c r="B112" s="1305" t="s">
        <v>244</v>
      </c>
      <c r="C112" s="1305"/>
      <c r="D112" s="1305" t="s">
        <v>245</v>
      </c>
      <c r="E112" s="1305"/>
      <c r="F112" s="1306" t="s">
        <v>246</v>
      </c>
      <c r="G112" s="1307"/>
      <c r="H112" s="1307"/>
      <c r="I112" s="1307"/>
      <c r="J112" s="1308"/>
    </row>
    <row r="113" spans="1:10" ht="17.5" customHeight="1">
      <c r="A113" s="247"/>
      <c r="B113" s="1309" t="s">
        <v>258</v>
      </c>
      <c r="C113" s="1310"/>
      <c r="D113" s="1310"/>
      <c r="E113" s="1310"/>
      <c r="F113" s="1310"/>
      <c r="G113" s="1310"/>
      <c r="H113" s="1310"/>
      <c r="I113" s="1310"/>
      <c r="J113" s="1311"/>
    </row>
    <row r="114" spans="1:10" ht="17.5" customHeight="1">
      <c r="A114" s="214"/>
      <c r="B114" s="300" t="s">
        <v>218</v>
      </c>
      <c r="C114" s="1312" t="str">
        <f>IF('statement of marks'!J9="","",'statement of marks'!J9)</f>
        <v>v 003</v>
      </c>
      <c r="D114" s="1313"/>
      <c r="E114" s="1313"/>
      <c r="F114" s="1313"/>
      <c r="G114" s="1313"/>
      <c r="H114" s="1313"/>
      <c r="I114" s="1313"/>
      <c r="J114" s="1314"/>
    </row>
    <row r="115" spans="1:10" ht="17.5" customHeight="1">
      <c r="A115" s="214"/>
      <c r="B115" s="300" t="s">
        <v>219</v>
      </c>
      <c r="C115" s="1312" t="str">
        <f>IF('statement of marks'!K9="","",'statement of marks'!K9)</f>
        <v>c 003</v>
      </c>
      <c r="D115" s="1313"/>
      <c r="E115" s="1313"/>
      <c r="F115" s="1313"/>
      <c r="G115" s="1313"/>
      <c r="H115" s="1313"/>
      <c r="I115" s="1313"/>
      <c r="J115" s="1314"/>
    </row>
    <row r="116" spans="1:10" ht="17.5" customHeight="1">
      <c r="A116" s="214"/>
      <c r="B116" s="300" t="s">
        <v>220</v>
      </c>
      <c r="C116" s="1312" t="str">
        <f>IF('statement of marks'!L9="","",'statement of marks'!L9)</f>
        <v>l 003</v>
      </c>
      <c r="D116" s="1313"/>
      <c r="E116" s="1313"/>
      <c r="F116" s="1313"/>
      <c r="G116" s="1313"/>
      <c r="H116" s="1313"/>
      <c r="I116" s="1313"/>
      <c r="J116" s="1314"/>
    </row>
    <row r="117" spans="1:10" ht="17.5" customHeight="1">
      <c r="A117" s="214"/>
      <c r="B117" s="300" t="s">
        <v>225</v>
      </c>
      <c r="C117" s="1315">
        <f>IF('statement of marks'!H9="","",'statement of marks'!H9)</f>
        <v>37433</v>
      </c>
      <c r="D117" s="1316"/>
      <c r="E117" s="252" t="s">
        <v>261</v>
      </c>
      <c r="F117" s="1317" t="str">
        <f>IF('statement of marks'!I9="","",'statement of marks'!I9)</f>
        <v>NCchl twu] nks gtkj nks</v>
      </c>
      <c r="G117" s="1317"/>
      <c r="H117" s="1317"/>
      <c r="I117" s="1317"/>
      <c r="J117" s="1318"/>
    </row>
    <row r="118" spans="1:10" ht="17.5" customHeight="1">
      <c r="A118" s="214"/>
      <c r="B118" s="300" t="s">
        <v>223</v>
      </c>
      <c r="C118" s="253" t="s">
        <v>248</v>
      </c>
      <c r="D118" s="235" t="s">
        <v>249</v>
      </c>
      <c r="E118" s="235" t="s">
        <v>250</v>
      </c>
      <c r="F118" s="235" t="s">
        <v>251</v>
      </c>
      <c r="G118" s="235" t="s">
        <v>252</v>
      </c>
      <c r="H118" s="235" t="s">
        <v>253</v>
      </c>
      <c r="I118" s="235" t="s">
        <v>254</v>
      </c>
      <c r="J118" s="248" t="s">
        <v>255</v>
      </c>
    </row>
    <row r="119" spans="1:10" ht="17.5" customHeight="1">
      <c r="A119" s="214"/>
      <c r="B119" s="301" t="s">
        <v>256</v>
      </c>
      <c r="C119" s="239" t="str">
        <f>IF(AND('statement of marks'!$C$3=1,'statement of marks'!HD9="mRrh.kZ"),'statement of marks'!$H$3,"")</f>
        <v/>
      </c>
      <c r="D119" s="239" t="str">
        <f>IF(AND('statement of marks'!$C$3=2,'statement of marks'!HD9="mRrh.kZ"),'statement of marks'!$H$3,"")</f>
        <v/>
      </c>
      <c r="E119" s="239" t="str">
        <f>IF(AND('statement of marks'!$C$3=3,'statement of marks'!HD9="mRrh.kZ"),'statement of marks'!$H$3,"")</f>
        <v/>
      </c>
      <c r="F119" s="239" t="str">
        <f>IF(AND('statement of marks'!$C$3=4,'statement of marks'!HD9="mRrh.kZ"),'statement of marks'!$H$3,"")</f>
        <v/>
      </c>
      <c r="G119" s="239" t="str">
        <f>IF(AND('statement of marks'!$C$3=5,'statement of marks'!HD9="mRrh.kZ"),'statement of marks'!$H$3,"")</f>
        <v/>
      </c>
      <c r="H119" s="239" t="str">
        <f>IF(AND('statement of marks'!$C$3=6,'statement of marks'!HD9="mRrh.kZ"),'statement of marks'!$H$3,"")</f>
        <v/>
      </c>
      <c r="I119" s="239" t="str">
        <f>IF(AND('statement of marks'!$C$3=7,'statement of marks'!HD9="mRrh.kZ"),'statement of marks'!$H$3,"")</f>
        <v/>
      </c>
      <c r="J119" s="260" t="str">
        <f>IF(AND('statement of marks'!$C$3=8,'statement of marks'!HD9="mRrh.kZ"),'statement of marks'!$H$3,"")</f>
        <v/>
      </c>
    </row>
    <row r="120" spans="1:10" ht="17.5" customHeight="1">
      <c r="A120" s="214"/>
      <c r="B120" s="301" t="str">
        <f>'statement of marks'!$FT$4</f>
        <v>fgUnh</v>
      </c>
      <c r="C120" s="240"/>
      <c r="D120" s="241"/>
      <c r="E120" s="261" t="str">
        <f>IF(OR('statement of marks'!$FV9="",E119=""),"",'statement of marks'!$FV9)</f>
        <v/>
      </c>
      <c r="F120" s="261" t="str">
        <f>IF(OR('statement of marks'!$FV9="",F119=""),"",'statement of marks'!$FV9)</f>
        <v/>
      </c>
      <c r="G120" s="261" t="str">
        <f>IF(OR('statement of marks'!$FV9="",G119=""),"",'statement of marks'!$FV9)</f>
        <v/>
      </c>
      <c r="H120" s="261" t="str">
        <f>IF(OR('statement of marks'!$FV9="",H119=""),"",'statement of marks'!$FV9)</f>
        <v/>
      </c>
      <c r="I120" s="261" t="str">
        <f>IF(OR('statement of marks'!$FV9="",I119=""),"",'statement of marks'!$FV9)</f>
        <v/>
      </c>
      <c r="J120" s="262" t="str">
        <f>IF(OR('statement of marks'!$FV9="",J119=""),"",'statement of marks'!$FV9)</f>
        <v/>
      </c>
    </row>
    <row r="121" spans="1:10" ht="17.5" customHeight="1">
      <c r="A121" s="214"/>
      <c r="B121" s="301" t="str">
        <f>'statement of marks'!$FW$4</f>
        <v>vaxszth</v>
      </c>
      <c r="C121" s="240"/>
      <c r="D121" s="241"/>
      <c r="E121" s="261" t="str">
        <f>IF(OR('statement of marks'!$FY9="",E119=""),"",'statement of marks'!$FY9)</f>
        <v/>
      </c>
      <c r="F121" s="261" t="str">
        <f>IF(OR('statement of marks'!$FY9="",F119=""),"",'statement of marks'!$FY9)</f>
        <v/>
      </c>
      <c r="G121" s="261" t="str">
        <f>IF(OR('statement of marks'!$FY9="",G119=""),"",'statement of marks'!$FY9)</f>
        <v/>
      </c>
      <c r="H121" s="261" t="str">
        <f>IF(OR('statement of marks'!$FY9="",H119=""),"",'statement of marks'!$FY9)</f>
        <v/>
      </c>
      <c r="I121" s="261" t="str">
        <f>IF(OR('statement of marks'!$FY9="",I119=""),"",'statement of marks'!$FY9)</f>
        <v/>
      </c>
      <c r="J121" s="262" t="str">
        <f>IF(OR('statement of marks'!$FY9="",J119=""),"",'statement of marks'!$FY9)</f>
        <v/>
      </c>
    </row>
    <row r="122" spans="1:10" ht="17.5" customHeight="1">
      <c r="A122" s="214"/>
      <c r="B122" s="301" t="str">
        <f>IF('statement of marks'!BE9="s","laLÑr",IF('statement of marks'!BE9="u","mnwZ",IF('statement of marks'!BE9="g","xqtjkrh",IF('statement of marks'!BE9="p","iatkch",IF('statement of marks'!BE9="sd","flU/kh","r`rh; Hkk""kk")))))</f>
        <v>laLÑr</v>
      </c>
      <c r="C122" s="240"/>
      <c r="D122" s="241"/>
      <c r="E122" s="261" t="str">
        <f>IF(OR('statement of marks'!$GB9="",E119=""),"",'statement of marks'!$GB9)</f>
        <v/>
      </c>
      <c r="F122" s="261" t="str">
        <f>IF(OR('statement of marks'!$GB9="",F119=""),"",'statement of marks'!$GB9)</f>
        <v/>
      </c>
      <c r="G122" s="261" t="str">
        <f>IF(OR('statement of marks'!$GB9="",G119=""),"",'statement of marks'!$GB9)</f>
        <v/>
      </c>
      <c r="H122" s="261" t="str">
        <f>IF(OR('statement of marks'!$GB9="",H119=""),"",'statement of marks'!$GB9)</f>
        <v/>
      </c>
      <c r="I122" s="261" t="str">
        <f>IF(OR('statement of marks'!$GB9="",I119=""),"",'statement of marks'!$GB9)</f>
        <v/>
      </c>
      <c r="J122" s="262" t="str">
        <f>IF(OR('statement of marks'!$GB9="",J119=""),"",'statement of marks'!$GB9)</f>
        <v/>
      </c>
    </row>
    <row r="123" spans="1:10" ht="17.5" customHeight="1">
      <c r="A123" s="214"/>
      <c r="B123" s="301" t="str">
        <f>'statement of marks'!$GH$4</f>
        <v>xf.kr</v>
      </c>
      <c r="C123" s="240"/>
      <c r="D123" s="241"/>
      <c r="E123" s="261" t="str">
        <f>IF(OR('statement of marks'!$GJ9="",E119=""),"",'statement of marks'!$GJ9)</f>
        <v/>
      </c>
      <c r="F123" s="261" t="str">
        <f>IF(OR('statement of marks'!$GJ9="",F119=""),"",'statement of marks'!$GJ9)</f>
        <v/>
      </c>
      <c r="G123" s="261" t="str">
        <f>IF(OR('statement of marks'!$GJ9="",G119=""),"",'statement of marks'!$GJ9)</f>
        <v/>
      </c>
      <c r="H123" s="261" t="str">
        <f>IF(OR('statement of marks'!$GJ9="",H119=""),"",'statement of marks'!$GJ9)</f>
        <v/>
      </c>
      <c r="I123" s="261" t="str">
        <f>IF(OR('statement of marks'!$GJ9="",I119=""),"",'statement of marks'!$GJ9)</f>
        <v/>
      </c>
      <c r="J123" s="262" t="str">
        <f>IF(OR('statement of marks'!$GJ9="",J119=""),"",'statement of marks'!$GJ9)</f>
        <v/>
      </c>
    </row>
    <row r="124" spans="1:10" ht="17.5" customHeight="1">
      <c r="A124" s="214"/>
      <c r="B124" s="301" t="str">
        <f>'statement of marks'!$GK$4</f>
        <v>foKku</v>
      </c>
      <c r="C124" s="240"/>
      <c r="D124" s="241"/>
      <c r="E124" s="261" t="str">
        <f>IF(OR('statement of marks'!$GM9="",E119=""),"",'statement of marks'!$GM9)</f>
        <v/>
      </c>
      <c r="F124" s="261" t="str">
        <f>IF(OR('statement of marks'!$GM9="",F119=""),"",'statement of marks'!$GM9)</f>
        <v/>
      </c>
      <c r="G124" s="261" t="str">
        <f>IF(OR('statement of marks'!$GM9="",G119=""),"",'statement of marks'!$GM9)</f>
        <v/>
      </c>
      <c r="H124" s="261" t="str">
        <f>IF(OR('statement of marks'!$GM9="",H119=""),"",'statement of marks'!$GM9)</f>
        <v/>
      </c>
      <c r="I124" s="261" t="str">
        <f>IF(OR('statement of marks'!$GM9="",I119=""),"",'statement of marks'!$GM9)</f>
        <v/>
      </c>
      <c r="J124" s="262" t="str">
        <f>IF(OR('statement of marks'!$GM9="",J119=""),"",'statement of marks'!$GM9)</f>
        <v/>
      </c>
    </row>
    <row r="125" spans="1:10" ht="17.5" customHeight="1">
      <c r="A125" s="214"/>
      <c r="B125" s="301" t="str">
        <f>'statement of marks'!$GN$4</f>
        <v>lkekftd foKku</v>
      </c>
      <c r="C125" s="240"/>
      <c r="D125" s="241"/>
      <c r="E125" s="261" t="str">
        <f>IF(OR('statement of marks'!$GP9="",E119=""),"",'statement of marks'!$GP9)</f>
        <v/>
      </c>
      <c r="F125" s="261" t="str">
        <f>IF(OR('statement of marks'!$GP9="",F119=""),"",'statement of marks'!$GP9)</f>
        <v/>
      </c>
      <c r="G125" s="261" t="str">
        <f>IF(OR('statement of marks'!$GP9="",G119=""),"",'statement of marks'!$GP9)</f>
        <v/>
      </c>
      <c r="H125" s="261" t="str">
        <f>IF(OR('statement of marks'!$GP9="",H119=""),"",'statement of marks'!$GP9)</f>
        <v/>
      </c>
      <c r="I125" s="261" t="str">
        <f>IF(OR('statement of marks'!$GP9="",I119=""),"",'statement of marks'!$GP9)</f>
        <v/>
      </c>
      <c r="J125" s="262" t="str">
        <f>IF(OR('statement of marks'!$GP9="",J119=""),"",'statement of marks'!$GP9)</f>
        <v/>
      </c>
    </row>
    <row r="126" spans="1:10" ht="17.5" customHeight="1">
      <c r="A126" s="214"/>
      <c r="B126" s="301" t="str">
        <f>'statement of marks'!$GQ$4</f>
        <v>dk;kZuqHko</v>
      </c>
      <c r="C126" s="240"/>
      <c r="D126" s="241"/>
      <c r="E126" s="261" t="str">
        <f>IF(OR('statement of marks'!$GS9="",E119=""),"",'statement of marks'!$GS9)</f>
        <v/>
      </c>
      <c r="F126" s="261" t="str">
        <f>IF(OR('statement of marks'!$GS9="",F119=""),"",'statement of marks'!$GS9)</f>
        <v/>
      </c>
      <c r="G126" s="261" t="str">
        <f>IF(OR('statement of marks'!$GS9="",G119=""),"",'statement of marks'!$GS9)</f>
        <v/>
      </c>
      <c r="H126" s="261" t="str">
        <f>IF(OR('statement of marks'!$GS9="",H119=""),"",'statement of marks'!$GS9)</f>
        <v/>
      </c>
      <c r="I126" s="261" t="str">
        <f>IF(OR('statement of marks'!$GS9="",I119=""),"",'statement of marks'!$GS9)</f>
        <v/>
      </c>
      <c r="J126" s="262" t="str">
        <f>IF(OR('statement of marks'!$GS9="",J119=""),"",'statement of marks'!$GS9)</f>
        <v/>
      </c>
    </row>
    <row r="127" spans="1:10" ht="17.5" customHeight="1">
      <c r="A127" s="214"/>
      <c r="B127" s="301" t="str">
        <f>'statement of marks'!$GT$4</f>
        <v>dyk f'k{kk</v>
      </c>
      <c r="C127" s="240"/>
      <c r="D127" s="241"/>
      <c r="E127" s="263" t="str">
        <f>IF(OR('statement of marks'!$GV9="",E119=""),"",'statement of marks'!$GV9)</f>
        <v/>
      </c>
      <c r="F127" s="263" t="str">
        <f>IF(OR('statement of marks'!$GV9="",F119=""),"",'statement of marks'!$GV9)</f>
        <v/>
      </c>
      <c r="G127" s="263" t="str">
        <f>IF(OR('statement of marks'!$GV9="",G119=""),"",'statement of marks'!$GV9)</f>
        <v/>
      </c>
      <c r="H127" s="263" t="str">
        <f>IF(OR('statement of marks'!$GV9="",H119=""),"",'statement of marks'!$GV9)</f>
        <v/>
      </c>
      <c r="I127" s="263" t="str">
        <f>IF(OR('statement of marks'!$GV9="",I119=""),"",'statement of marks'!$GV9)</f>
        <v/>
      </c>
      <c r="J127" s="264" t="str">
        <f>IF(OR('statement of marks'!$GV9="",J119=""),"",'statement of marks'!$GV9)</f>
        <v/>
      </c>
    </row>
    <row r="128" spans="1:10" ht="17.5" customHeight="1">
      <c r="A128" s="214"/>
      <c r="B128" s="245" t="s">
        <v>284</v>
      </c>
      <c r="C128" s="265" t="str">
        <f t="shared" ref="C128:J128" si="4">C119</f>
        <v/>
      </c>
      <c r="D128" s="265" t="str">
        <f t="shared" si="4"/>
        <v/>
      </c>
      <c r="E128" s="265" t="str">
        <f t="shared" si="4"/>
        <v/>
      </c>
      <c r="F128" s="265" t="str">
        <f t="shared" si="4"/>
        <v/>
      </c>
      <c r="G128" s="265" t="str">
        <f t="shared" si="4"/>
        <v/>
      </c>
      <c r="H128" s="265" t="str">
        <f t="shared" si="4"/>
        <v/>
      </c>
      <c r="I128" s="265" t="str">
        <f t="shared" si="4"/>
        <v/>
      </c>
      <c r="J128" s="266" t="str">
        <f t="shared" si="4"/>
        <v/>
      </c>
    </row>
    <row r="129" spans="1:10" ht="17.5" customHeight="1">
      <c r="A129" s="214"/>
      <c r="B129" s="301" t="str">
        <f>'statement of marks'!$HL$5</f>
        <v>Nk= mifLFkfr</v>
      </c>
      <c r="C129" s="242"/>
      <c r="D129" s="242"/>
      <c r="E129" s="267" t="str">
        <f>IF(OR('statement of marks'!$HL9="",E119=""),"",'statement of marks'!$HL9)</f>
        <v/>
      </c>
      <c r="F129" s="267" t="str">
        <f>IF(OR('statement of marks'!$HL9="",F119=""),"",'statement of marks'!$HL9)</f>
        <v/>
      </c>
      <c r="G129" s="267" t="str">
        <f>IF(OR('statement of marks'!$HL9="",G119=""),"",'statement of marks'!$HL9)</f>
        <v/>
      </c>
      <c r="H129" s="267" t="str">
        <f>IF(OR('statement of marks'!$HL9="",H119=""),"",'statement of marks'!$HL9)</f>
        <v/>
      </c>
      <c r="I129" s="267" t="str">
        <f>IF(OR('statement of marks'!$HL9="",I119=""),"",'statement of marks'!$HL9)</f>
        <v/>
      </c>
      <c r="J129" s="268" t="str">
        <f>IF(OR('statement of marks'!$HL9="",J119=""),"",'statement of marks'!$HL9)</f>
        <v/>
      </c>
    </row>
    <row r="130" spans="1:10" ht="17.5" customHeight="1">
      <c r="A130" s="214"/>
      <c r="B130" s="301" t="str">
        <f>'statement of marks'!$HK$5</f>
        <v>dqy ehfVax</v>
      </c>
      <c r="C130" s="243"/>
      <c r="D130" s="243"/>
      <c r="E130" s="243" t="str">
        <f>IF(OR('statement of marks'!$HK9="",E119=""),"",'statement of marks'!$HK9)</f>
        <v/>
      </c>
      <c r="F130" s="243" t="str">
        <f>IF(OR('statement of marks'!$HK9="",F119=""),"",'statement of marks'!$HK9)</f>
        <v/>
      </c>
      <c r="G130" s="243" t="str">
        <f>IF(OR('statement of marks'!$HK9="",G119=""),"",'statement of marks'!$HK9)</f>
        <v/>
      </c>
      <c r="H130" s="243" t="str">
        <f>IF(OR('statement of marks'!$HK9="",H119=""),"",'statement of marks'!$HK9)</f>
        <v/>
      </c>
      <c r="I130" s="243" t="str">
        <f>IF(OR('statement of marks'!$HK9="",I119=""),"",'statement of marks'!$HK9)</f>
        <v/>
      </c>
      <c r="J130" s="269" t="str">
        <f>IF(OR('statement of marks'!$HK9="",J119=""),"",'statement of marks'!$HK9)</f>
        <v/>
      </c>
    </row>
    <row r="131" spans="1:10" ht="17.5" customHeight="1">
      <c r="A131" s="214"/>
      <c r="B131" s="301" t="s">
        <v>259</v>
      </c>
      <c r="C131" s="243" t="str">
        <f t="shared" ref="C131:J131" si="5">IF(OR(C129="",C130=""),"",C129/C130*100)</f>
        <v/>
      </c>
      <c r="D131" s="243" t="str">
        <f t="shared" si="5"/>
        <v/>
      </c>
      <c r="E131" s="243" t="str">
        <f t="shared" si="5"/>
        <v/>
      </c>
      <c r="F131" s="243" t="str">
        <f t="shared" si="5"/>
        <v/>
      </c>
      <c r="G131" s="243" t="str">
        <f t="shared" si="5"/>
        <v/>
      </c>
      <c r="H131" s="243" t="str">
        <f t="shared" si="5"/>
        <v/>
      </c>
      <c r="I131" s="243" t="str">
        <f t="shared" si="5"/>
        <v/>
      </c>
      <c r="J131" s="269" t="str">
        <f t="shared" si="5"/>
        <v/>
      </c>
    </row>
    <row r="132" spans="1:10" ht="17.5" customHeight="1">
      <c r="A132" s="214"/>
      <c r="B132" s="301" t="s">
        <v>260</v>
      </c>
      <c r="C132" s="243"/>
      <c r="D132" s="243"/>
      <c r="E132" s="243"/>
      <c r="F132" s="243"/>
      <c r="G132" s="243"/>
      <c r="H132" s="243"/>
      <c r="I132" s="243"/>
      <c r="J132" s="249"/>
    </row>
    <row r="133" spans="1:10" ht="17.5" customHeight="1">
      <c r="A133" s="214"/>
      <c r="B133" s="300" t="s">
        <v>257</v>
      </c>
      <c r="C133" s="1319" t="str">
        <f>IF('statement of marks'!HN9="","",'statement of marks'!HN9)</f>
        <v/>
      </c>
      <c r="D133" s="1320"/>
      <c r="E133" s="1320"/>
      <c r="F133" s="1320"/>
      <c r="G133" s="1320"/>
      <c r="H133" s="1320"/>
      <c r="I133" s="1320"/>
      <c r="J133" s="1321"/>
    </row>
    <row r="134" spans="1:10" ht="17.5" customHeight="1">
      <c r="A134" s="214"/>
      <c r="B134" s="246"/>
      <c r="C134" s="1322"/>
      <c r="D134" s="1323"/>
      <c r="E134" s="1323"/>
      <c r="F134" s="1324"/>
      <c r="G134" s="1322"/>
      <c r="H134" s="1323"/>
      <c r="I134" s="1323"/>
      <c r="J134" s="1325"/>
    </row>
    <row r="135" spans="1:10" ht="17.5" customHeight="1" thickBot="1">
      <c r="A135" s="215"/>
      <c r="B135" s="259" t="s">
        <v>262</v>
      </c>
      <c r="C135" s="1293" t="s">
        <v>80</v>
      </c>
      <c r="D135" s="1294"/>
      <c r="E135" s="1294"/>
      <c r="F135" s="1295"/>
      <c r="G135" s="1296" t="s">
        <v>263</v>
      </c>
      <c r="H135" s="1297"/>
      <c r="I135" s="1297"/>
      <c r="J135" s="1298"/>
    </row>
    <row r="136" spans="1:10" ht="17.5" customHeight="1">
      <c r="A136" s="247"/>
      <c r="B136" s="1352" t="s">
        <v>228</v>
      </c>
      <c r="C136" s="1353"/>
      <c r="D136" s="1353"/>
      <c r="E136" s="1353"/>
      <c r="F136" s="1353"/>
      <c r="G136" s="1353"/>
      <c r="H136" s="1353"/>
      <c r="I136" s="1353"/>
      <c r="J136" s="1354"/>
    </row>
    <row r="137" spans="1:10" ht="17.5" customHeight="1">
      <c r="A137" s="214"/>
      <c r="B137" s="1355" t="s">
        <v>247</v>
      </c>
      <c r="C137" s="1356"/>
      <c r="D137" s="1356"/>
      <c r="E137" s="1356"/>
      <c r="F137" s="1356"/>
      <c r="G137" s="1356"/>
      <c r="H137" s="1356"/>
      <c r="I137" s="1356"/>
      <c r="J137" s="1357"/>
    </row>
    <row r="138" spans="1:10" ht="17.5" customHeight="1">
      <c r="A138" s="214"/>
      <c r="B138" s="1358" t="s">
        <v>81</v>
      </c>
      <c r="C138" s="1358"/>
      <c r="D138" s="1359">
        <f>YEAR(details!G10)</f>
        <v>2012</v>
      </c>
      <c r="E138" s="1360"/>
      <c r="F138" s="299" t="s">
        <v>230</v>
      </c>
      <c r="G138" s="1359" t="str">
        <f>'statement of marks'!$H$3</f>
        <v>2015-16</v>
      </c>
      <c r="H138" s="1360"/>
      <c r="I138" s="299" t="s">
        <v>231</v>
      </c>
      <c r="J138" s="255"/>
    </row>
    <row r="139" spans="1:10" ht="17.5" customHeight="1">
      <c r="A139" s="214"/>
      <c r="B139" s="1326" t="s">
        <v>229</v>
      </c>
      <c r="C139" s="1327"/>
      <c r="D139" s="1312" t="str">
        <f>'statement of marks'!$A$1</f>
        <v>jk- ck- ek/;fed fo|ky; uohu] fuEckgsM+k</v>
      </c>
      <c r="E139" s="1313"/>
      <c r="F139" s="1313"/>
      <c r="G139" s="1313"/>
      <c r="H139" s="1313"/>
      <c r="I139" s="1313"/>
      <c r="J139" s="1314"/>
    </row>
    <row r="140" spans="1:10" ht="17.5" customHeight="1">
      <c r="A140" s="214"/>
      <c r="B140" s="1326" t="str">
        <f>'statement of marks'!$J$3</f>
        <v xml:space="preserve">fo|ky; dk Mk;l dksM+ </v>
      </c>
      <c r="C140" s="1327"/>
      <c r="D140" s="1345" t="str">
        <f>'statement of marks'!$K$3</f>
        <v xml:space="preserve">08291009401   </v>
      </c>
      <c r="E140" s="1346"/>
      <c r="F140" s="1128"/>
      <c r="G140" s="1129"/>
      <c r="H140" s="1129"/>
      <c r="I140" s="1129"/>
      <c r="J140" s="1347"/>
    </row>
    <row r="141" spans="1:10" ht="17.5" customHeight="1">
      <c r="A141" s="214"/>
      <c r="B141" s="1326" t="s">
        <v>218</v>
      </c>
      <c r="C141" s="1327"/>
      <c r="D141" s="1312" t="str">
        <f>IF('statement of marks'!J10="","",'statement of marks'!J10)</f>
        <v>v 004</v>
      </c>
      <c r="E141" s="1313"/>
      <c r="F141" s="1313"/>
      <c r="G141" s="1313"/>
      <c r="H141" s="1313"/>
      <c r="I141" s="1313"/>
      <c r="J141" s="1314"/>
    </row>
    <row r="142" spans="1:10" ht="17.5" customHeight="1">
      <c r="A142" s="214"/>
      <c r="B142" s="1326" t="s">
        <v>232</v>
      </c>
      <c r="C142" s="1327"/>
      <c r="D142" s="1145" t="str">
        <f>IF('statement of marks'!C10="B","Nk=",IF('statement of marks'!C10="G","Nk=k",""))</f>
        <v>Nk=</v>
      </c>
      <c r="E142" s="1145"/>
      <c r="F142" s="258" t="s">
        <v>224</v>
      </c>
      <c r="G142" s="256" t="str">
        <f>IF('statement of marks'!B10="","",'statement of marks'!B10)</f>
        <v>OBC</v>
      </c>
      <c r="H142" s="1348"/>
      <c r="I142" s="1348"/>
      <c r="J142" s="1349"/>
    </row>
    <row r="143" spans="1:10" ht="17.5" customHeight="1">
      <c r="A143" s="214"/>
      <c r="B143" s="1326" t="s">
        <v>220</v>
      </c>
      <c r="C143" s="1327"/>
      <c r="D143" s="1312" t="str">
        <f>IF('statement of marks'!L10="","",'statement of marks'!L10)</f>
        <v>l 004</v>
      </c>
      <c r="E143" s="1313"/>
      <c r="F143" s="1313"/>
      <c r="G143" s="1313"/>
      <c r="H143" s="1313"/>
      <c r="I143" s="1313"/>
      <c r="J143" s="1314"/>
    </row>
    <row r="144" spans="1:10" ht="17.5" customHeight="1">
      <c r="A144" s="214"/>
      <c r="B144" s="1326" t="s">
        <v>219</v>
      </c>
      <c r="C144" s="1327"/>
      <c r="D144" s="1312" t="str">
        <f>IF('statement of marks'!K10="","",'statement of marks'!K10)</f>
        <v>c 004</v>
      </c>
      <c r="E144" s="1313"/>
      <c r="F144" s="1313"/>
      <c r="G144" s="1313"/>
      <c r="H144" s="1313"/>
      <c r="I144" s="1313"/>
      <c r="J144" s="1314"/>
    </row>
    <row r="145" spans="1:10" ht="17.5" customHeight="1">
      <c r="A145" s="214"/>
      <c r="B145" s="1326" t="s">
        <v>234</v>
      </c>
      <c r="C145" s="1327"/>
      <c r="D145" s="1312" t="str">
        <f>IF(details!N10="","",details!N10)</f>
        <v>E 004</v>
      </c>
      <c r="E145" s="1313"/>
      <c r="F145" s="1313"/>
      <c r="G145" s="1313"/>
      <c r="H145" s="1313"/>
      <c r="I145" s="1313"/>
      <c r="J145" s="1314"/>
    </row>
    <row r="146" spans="1:10" ht="17.5" customHeight="1">
      <c r="A146" s="214"/>
      <c r="B146" s="1326" t="s">
        <v>283</v>
      </c>
      <c r="C146" s="1327"/>
      <c r="D146" s="1312" t="str">
        <f>IF(details!O10="","",details!O10)</f>
        <v>F 004</v>
      </c>
      <c r="E146" s="1313"/>
      <c r="F146" s="1313"/>
      <c r="G146" s="1313"/>
      <c r="H146" s="1313"/>
      <c r="I146" s="1313"/>
      <c r="J146" s="1314"/>
    </row>
    <row r="147" spans="1:10" ht="17.5" customHeight="1">
      <c r="A147" s="214"/>
      <c r="B147" s="1326" t="s">
        <v>77</v>
      </c>
      <c r="C147" s="1327"/>
      <c r="D147" s="392">
        <f>'statement of marks'!$C$3</f>
        <v>6</v>
      </c>
      <c r="E147" s="302" t="s">
        <v>222</v>
      </c>
      <c r="F147" s="254">
        <f>IF('statement of marks'!F10="","",'statement of marks'!F10)</f>
        <v>947</v>
      </c>
      <c r="G147" s="1343" t="s">
        <v>233</v>
      </c>
      <c r="H147" s="1170"/>
      <c r="I147" s="1350">
        <f>IF('statement of marks'!G10="","",'statement of marks'!G10)</f>
        <v>41103</v>
      </c>
      <c r="J147" s="1351"/>
    </row>
    <row r="148" spans="1:10" ht="17.5" customHeight="1">
      <c r="A148" s="214"/>
      <c r="B148" s="1326" t="s">
        <v>225</v>
      </c>
      <c r="C148" s="1327"/>
      <c r="D148" s="1316">
        <f>IF('statement of marks'!H10="","",'statement of marks'!H10)</f>
        <v>36641</v>
      </c>
      <c r="E148" s="1328"/>
      <c r="F148" s="1328"/>
      <c r="G148" s="1328"/>
      <c r="H148" s="1328"/>
      <c r="I148" s="1328"/>
      <c r="J148" s="1329"/>
    </row>
    <row r="149" spans="1:10" ht="17.5" customHeight="1">
      <c r="A149" s="214"/>
      <c r="B149" s="1326" t="s">
        <v>226</v>
      </c>
      <c r="C149" s="1327"/>
      <c r="D149" s="1330" t="str">
        <f>IF('statement of marks'!I10="","",'statement of marks'!I10)</f>
        <v xml:space="preserve">iPphl vizsy] nks gtkj </v>
      </c>
      <c r="E149" s="1331"/>
      <c r="F149" s="1332"/>
      <c r="G149" s="1332"/>
      <c r="H149" s="1332"/>
      <c r="I149" s="1332"/>
      <c r="J149" s="1333"/>
    </row>
    <row r="150" spans="1:10" ht="17.5" customHeight="1">
      <c r="A150" s="214"/>
      <c r="B150" s="1312" t="s">
        <v>235</v>
      </c>
      <c r="C150" s="1313"/>
      <c r="D150" s="1313"/>
      <c r="E150" s="1144"/>
      <c r="F150" s="1334" t="str">
        <f>IF(details!Q10="","",details!Q10)</f>
        <v/>
      </c>
      <c r="G150" s="1334"/>
      <c r="H150" s="1335"/>
      <c r="I150" s="1335"/>
      <c r="J150" s="1336"/>
    </row>
    <row r="151" spans="1:10" ht="17.5" customHeight="1">
      <c r="A151" s="214"/>
      <c r="B151" s="1326" t="s">
        <v>239</v>
      </c>
      <c r="C151" s="1327"/>
      <c r="D151" s="1312" t="str">
        <f>IF(details!M10="","",details!M10)</f>
        <v>D 004</v>
      </c>
      <c r="E151" s="1313"/>
      <c r="F151" s="1313"/>
      <c r="G151" s="1313"/>
      <c r="H151" s="1313"/>
      <c r="I151" s="1313"/>
      <c r="J151" s="1314"/>
    </row>
    <row r="152" spans="1:10" ht="17.5" customHeight="1">
      <c r="A152" s="214"/>
      <c r="B152" s="1326" t="s">
        <v>240</v>
      </c>
      <c r="C152" s="1327"/>
      <c r="D152" s="1312" t="str">
        <f>IF(details!P10="","",details!P10)</f>
        <v>G 004</v>
      </c>
      <c r="E152" s="1313"/>
      <c r="F152" s="1313"/>
      <c r="G152" s="1313"/>
      <c r="H152" s="1313"/>
      <c r="I152" s="1313"/>
      <c r="J152" s="1314"/>
    </row>
    <row r="153" spans="1:10" ht="17.5" customHeight="1">
      <c r="A153" s="214"/>
      <c r="B153" s="1326" t="s">
        <v>241</v>
      </c>
      <c r="C153" s="1327"/>
      <c r="D153" s="1337" t="str">
        <f>IF('statement of marks'!HD10="mRrh.kZ",'statement of marks'!$C$3,"")</f>
        <v/>
      </c>
      <c r="E153" s="1338"/>
      <c r="F153" s="1313" t="s">
        <v>242</v>
      </c>
      <c r="G153" s="1144"/>
      <c r="H153" s="1337" t="str">
        <f>IF(D153="","",D153+1)</f>
        <v/>
      </c>
      <c r="I153" s="1338"/>
      <c r="J153" s="1339"/>
    </row>
    <row r="154" spans="1:10" ht="17.5" customHeight="1">
      <c r="A154" s="214"/>
      <c r="B154" s="1326" t="s">
        <v>243</v>
      </c>
      <c r="C154" s="1327"/>
      <c r="D154" s="1363">
        <f>IF(details!$O$4="","",details!$O$4)</f>
        <v>42460</v>
      </c>
      <c r="E154" s="1363"/>
      <c r="F154" s="1342"/>
      <c r="G154" s="1343"/>
      <c r="H154" s="1343"/>
      <c r="I154" s="1343"/>
      <c r="J154" s="1344"/>
    </row>
    <row r="155" spans="1:10" ht="17.5" customHeight="1">
      <c r="A155" s="214"/>
      <c r="B155" s="1299"/>
      <c r="C155" s="1299"/>
      <c r="D155" s="1276"/>
      <c r="E155" s="1276"/>
      <c r="F155" s="1288"/>
      <c r="G155" s="1288"/>
      <c r="H155" s="1288"/>
      <c r="I155" s="1288"/>
      <c r="J155" s="1300"/>
    </row>
    <row r="156" spans="1:10" ht="17.5" customHeight="1">
      <c r="A156" s="214"/>
      <c r="B156" s="1301" t="str">
        <f>IF(details!$I$4="","",details!$I$4)</f>
        <v>Jherh js[kk oekZ</v>
      </c>
      <c r="C156" s="1301"/>
      <c r="D156" s="1276"/>
      <c r="E156" s="1276"/>
      <c r="F156" s="1302" t="str">
        <f>IF(details!$F$4="","",details!$F$4)</f>
        <v>Jh jk/ks';ke tk'kh</v>
      </c>
      <c r="G156" s="1303"/>
      <c r="H156" s="1303"/>
      <c r="I156" s="1303"/>
      <c r="J156" s="1304"/>
    </row>
    <row r="157" spans="1:10" ht="17.5" customHeight="1" thickBot="1">
      <c r="A157" s="215"/>
      <c r="B157" s="1305" t="s">
        <v>244</v>
      </c>
      <c r="C157" s="1305"/>
      <c r="D157" s="1305" t="s">
        <v>245</v>
      </c>
      <c r="E157" s="1305"/>
      <c r="F157" s="1306" t="s">
        <v>246</v>
      </c>
      <c r="G157" s="1307"/>
      <c r="H157" s="1307"/>
      <c r="I157" s="1307"/>
      <c r="J157" s="1308"/>
    </row>
    <row r="158" spans="1:10" ht="17.5" customHeight="1">
      <c r="A158" s="247"/>
      <c r="B158" s="1309" t="s">
        <v>258</v>
      </c>
      <c r="C158" s="1310"/>
      <c r="D158" s="1310"/>
      <c r="E158" s="1310"/>
      <c r="F158" s="1310"/>
      <c r="G158" s="1310"/>
      <c r="H158" s="1310"/>
      <c r="I158" s="1310"/>
      <c r="J158" s="1311"/>
    </row>
    <row r="159" spans="1:10" ht="17.5" customHeight="1">
      <c r="A159" s="214"/>
      <c r="B159" s="300" t="s">
        <v>218</v>
      </c>
      <c r="C159" s="1312" t="str">
        <f>IF('statement of marks'!J10="","",'statement of marks'!J10)</f>
        <v>v 004</v>
      </c>
      <c r="D159" s="1313"/>
      <c r="E159" s="1313"/>
      <c r="F159" s="1313"/>
      <c r="G159" s="1313"/>
      <c r="H159" s="1313"/>
      <c r="I159" s="1313"/>
      <c r="J159" s="1314"/>
    </row>
    <row r="160" spans="1:10" ht="17.5" customHeight="1">
      <c r="A160" s="214"/>
      <c r="B160" s="300" t="s">
        <v>219</v>
      </c>
      <c r="C160" s="1312" t="str">
        <f>IF('statement of marks'!K10="","",'statement of marks'!K10)</f>
        <v>c 004</v>
      </c>
      <c r="D160" s="1313"/>
      <c r="E160" s="1313"/>
      <c r="F160" s="1313"/>
      <c r="G160" s="1313"/>
      <c r="H160" s="1313"/>
      <c r="I160" s="1313"/>
      <c r="J160" s="1314"/>
    </row>
    <row r="161" spans="1:10" ht="17.5" customHeight="1">
      <c r="A161" s="214"/>
      <c r="B161" s="300" t="s">
        <v>220</v>
      </c>
      <c r="C161" s="1312" t="str">
        <f>IF('statement of marks'!L10="","",'statement of marks'!L10)</f>
        <v>l 004</v>
      </c>
      <c r="D161" s="1313"/>
      <c r="E161" s="1313"/>
      <c r="F161" s="1313"/>
      <c r="G161" s="1313"/>
      <c r="H161" s="1313"/>
      <c r="I161" s="1313"/>
      <c r="J161" s="1314"/>
    </row>
    <row r="162" spans="1:10" ht="17.5" customHeight="1">
      <c r="A162" s="214"/>
      <c r="B162" s="300" t="s">
        <v>225</v>
      </c>
      <c r="C162" s="1315">
        <f>IF('statement of marks'!H10="","",'statement of marks'!H10)</f>
        <v>36641</v>
      </c>
      <c r="D162" s="1316"/>
      <c r="E162" s="252" t="s">
        <v>261</v>
      </c>
      <c r="F162" s="1317" t="str">
        <f>IF('statement of marks'!I10="","",'statement of marks'!I10)</f>
        <v xml:space="preserve">iPphl vizsy] nks gtkj </v>
      </c>
      <c r="G162" s="1317"/>
      <c r="H162" s="1317"/>
      <c r="I162" s="1317"/>
      <c r="J162" s="1318"/>
    </row>
    <row r="163" spans="1:10" ht="17.5" customHeight="1">
      <c r="A163" s="214"/>
      <c r="B163" s="300" t="s">
        <v>223</v>
      </c>
      <c r="C163" s="253" t="s">
        <v>248</v>
      </c>
      <c r="D163" s="235" t="s">
        <v>249</v>
      </c>
      <c r="E163" s="235" t="s">
        <v>250</v>
      </c>
      <c r="F163" s="235" t="s">
        <v>251</v>
      </c>
      <c r="G163" s="235" t="s">
        <v>252</v>
      </c>
      <c r="H163" s="235" t="s">
        <v>253</v>
      </c>
      <c r="I163" s="235" t="s">
        <v>254</v>
      </c>
      <c r="J163" s="248" t="s">
        <v>255</v>
      </c>
    </row>
    <row r="164" spans="1:10" ht="17.5" customHeight="1">
      <c r="A164" s="214"/>
      <c r="B164" s="301" t="s">
        <v>256</v>
      </c>
      <c r="C164" s="239" t="str">
        <f>IF(AND('statement of marks'!$C$3=1,'statement of marks'!HD10="mRrh.kZ"),'statement of marks'!$H$3,"")</f>
        <v/>
      </c>
      <c r="D164" s="239" t="str">
        <f>IF(AND('statement of marks'!$C$3=2,'statement of marks'!HD10="mRrh.kZ"),'statement of marks'!$H$3,"")</f>
        <v/>
      </c>
      <c r="E164" s="239" t="str">
        <f>IF(AND('statement of marks'!$C$3=3,'statement of marks'!HD10="mRrh.kZ"),'statement of marks'!$H$3,"")</f>
        <v/>
      </c>
      <c r="F164" s="239" t="str">
        <f>IF(AND('statement of marks'!$C$3=4,'statement of marks'!HD10="mRrh.kZ"),'statement of marks'!$H$3,"")</f>
        <v/>
      </c>
      <c r="G164" s="239" t="str">
        <f>IF(AND('statement of marks'!$C$3=5,'statement of marks'!HD10="mRrh.kZ"),'statement of marks'!$H$3,"")</f>
        <v/>
      </c>
      <c r="H164" s="239" t="str">
        <f>IF(AND('statement of marks'!$C$3=6,'statement of marks'!HD10="mRrh.kZ"),'statement of marks'!$H$3,"")</f>
        <v/>
      </c>
      <c r="I164" s="239" t="str">
        <f>IF(AND('statement of marks'!$C$3=7,'statement of marks'!HD10="mRrh.kZ"),'statement of marks'!$H$3,"")</f>
        <v/>
      </c>
      <c r="J164" s="260" t="str">
        <f>IF(AND('statement of marks'!$C$3=8,'statement of marks'!HD10="mRrh.kZ"),'statement of marks'!$H$3,"")</f>
        <v/>
      </c>
    </row>
    <row r="165" spans="1:10" ht="17.5" customHeight="1">
      <c r="A165" s="214"/>
      <c r="B165" s="301" t="str">
        <f>'statement of marks'!$FT$4</f>
        <v>fgUnh</v>
      </c>
      <c r="C165" s="240"/>
      <c r="D165" s="241"/>
      <c r="E165" s="261" t="str">
        <f>IF(OR('statement of marks'!$FV10="",E164=""),"",'statement of marks'!$FV10)</f>
        <v/>
      </c>
      <c r="F165" s="261" t="str">
        <f>IF(OR('statement of marks'!$FV10="",F164=""),"",'statement of marks'!$FV10)</f>
        <v/>
      </c>
      <c r="G165" s="261" t="str">
        <f>IF(OR('statement of marks'!$FV10="",G164=""),"",'statement of marks'!$FV10)</f>
        <v/>
      </c>
      <c r="H165" s="261" t="str">
        <f>IF(OR('statement of marks'!$FV10="",H164=""),"",'statement of marks'!$FV10)</f>
        <v/>
      </c>
      <c r="I165" s="261" t="str">
        <f>IF(OR('statement of marks'!$FV10="",I164=""),"",'statement of marks'!$FV10)</f>
        <v/>
      </c>
      <c r="J165" s="262" t="str">
        <f>IF(OR('statement of marks'!$FV10="",J164=""),"",'statement of marks'!$FV10)</f>
        <v/>
      </c>
    </row>
    <row r="166" spans="1:10" ht="17.5" customHeight="1">
      <c r="A166" s="214"/>
      <c r="B166" s="301" t="str">
        <f>'statement of marks'!$FW$4</f>
        <v>vaxszth</v>
      </c>
      <c r="C166" s="240"/>
      <c r="D166" s="241"/>
      <c r="E166" s="261" t="str">
        <f>IF(OR('statement of marks'!$FY10="",E164=""),"",'statement of marks'!$FY10)</f>
        <v/>
      </c>
      <c r="F166" s="261" t="str">
        <f>IF(OR('statement of marks'!$FY10="",F164=""),"",'statement of marks'!$FY10)</f>
        <v/>
      </c>
      <c r="G166" s="261" t="str">
        <f>IF(OR('statement of marks'!$FY10="",G164=""),"",'statement of marks'!$FY10)</f>
        <v/>
      </c>
      <c r="H166" s="261" t="str">
        <f>IF(OR('statement of marks'!$FY10="",H164=""),"",'statement of marks'!$FY10)</f>
        <v/>
      </c>
      <c r="I166" s="261" t="str">
        <f>IF(OR('statement of marks'!$FY10="",I164=""),"",'statement of marks'!$FY10)</f>
        <v/>
      </c>
      <c r="J166" s="262" t="str">
        <f>IF(OR('statement of marks'!$FY10="",J164=""),"",'statement of marks'!$FY10)</f>
        <v/>
      </c>
    </row>
    <row r="167" spans="1:10" ht="17.5" customHeight="1">
      <c r="A167" s="214"/>
      <c r="B167" s="301" t="str">
        <f>IF('statement of marks'!BE10="s","laLÑr",IF('statement of marks'!BE10="u","mnwZ",IF('statement of marks'!BE10="g","xqtjkrh",IF('statement of marks'!BE10="p","iatkch",IF('statement of marks'!BE10="sd","flU/kh","r`rh; Hkk""kk")))))</f>
        <v>laLÑr</v>
      </c>
      <c r="C167" s="240"/>
      <c r="D167" s="241"/>
      <c r="E167" s="261" t="str">
        <f>IF(OR('statement of marks'!$GB10="",E164=""),"",'statement of marks'!$GB10)</f>
        <v/>
      </c>
      <c r="F167" s="261" t="str">
        <f>IF(OR('statement of marks'!$GB10="",F164=""),"",'statement of marks'!$GB10)</f>
        <v/>
      </c>
      <c r="G167" s="261" t="str">
        <f>IF(OR('statement of marks'!$GB10="",G164=""),"",'statement of marks'!$GB10)</f>
        <v/>
      </c>
      <c r="H167" s="261" t="str">
        <f>IF(OR('statement of marks'!$GB10="",H164=""),"",'statement of marks'!$GB10)</f>
        <v/>
      </c>
      <c r="I167" s="261" t="str">
        <f>IF(OR('statement of marks'!$GB10="",I164=""),"",'statement of marks'!$GB10)</f>
        <v/>
      </c>
      <c r="J167" s="262" t="str">
        <f>IF(OR('statement of marks'!$GB10="",J164=""),"",'statement of marks'!$GB10)</f>
        <v/>
      </c>
    </row>
    <row r="168" spans="1:10" ht="17.5" customHeight="1">
      <c r="A168" s="214"/>
      <c r="B168" s="301" t="str">
        <f>'statement of marks'!$GH$4</f>
        <v>xf.kr</v>
      </c>
      <c r="C168" s="240"/>
      <c r="D168" s="241"/>
      <c r="E168" s="261" t="str">
        <f>IF(OR('statement of marks'!$GJ10="",E164=""),"",'statement of marks'!$GJ10)</f>
        <v/>
      </c>
      <c r="F168" s="261" t="str">
        <f>IF(OR('statement of marks'!$GJ10="",F164=""),"",'statement of marks'!$GJ10)</f>
        <v/>
      </c>
      <c r="G168" s="261" t="str">
        <f>IF(OR('statement of marks'!$GJ10="",G164=""),"",'statement of marks'!$GJ10)</f>
        <v/>
      </c>
      <c r="H168" s="261" t="str">
        <f>IF(OR('statement of marks'!$GJ10="",H164=""),"",'statement of marks'!$GJ10)</f>
        <v/>
      </c>
      <c r="I168" s="261" t="str">
        <f>IF(OR('statement of marks'!$GJ10="",I164=""),"",'statement of marks'!$GJ10)</f>
        <v/>
      </c>
      <c r="J168" s="262" t="str">
        <f>IF(OR('statement of marks'!$GJ10="",J164=""),"",'statement of marks'!$GJ10)</f>
        <v/>
      </c>
    </row>
    <row r="169" spans="1:10" ht="17.5" customHeight="1">
      <c r="A169" s="214"/>
      <c r="B169" s="301" t="str">
        <f>'statement of marks'!$GK$4</f>
        <v>foKku</v>
      </c>
      <c r="C169" s="240"/>
      <c r="D169" s="241"/>
      <c r="E169" s="261" t="str">
        <f>IF(OR('statement of marks'!$GM10="",E164=""),"",'statement of marks'!$GM10)</f>
        <v/>
      </c>
      <c r="F169" s="261" t="str">
        <f>IF(OR('statement of marks'!$GM10="",F164=""),"",'statement of marks'!$GM10)</f>
        <v/>
      </c>
      <c r="G169" s="261" t="str">
        <f>IF(OR('statement of marks'!$GM10="",G164=""),"",'statement of marks'!$GM10)</f>
        <v/>
      </c>
      <c r="H169" s="261" t="str">
        <f>IF(OR('statement of marks'!$GM10="",H164=""),"",'statement of marks'!$GM10)</f>
        <v/>
      </c>
      <c r="I169" s="261" t="str">
        <f>IF(OR('statement of marks'!$GM10="",I164=""),"",'statement of marks'!$GM10)</f>
        <v/>
      </c>
      <c r="J169" s="262" t="str">
        <f>IF(OR('statement of marks'!$GM10="",J164=""),"",'statement of marks'!$GM10)</f>
        <v/>
      </c>
    </row>
    <row r="170" spans="1:10" ht="17.5" customHeight="1">
      <c r="A170" s="214"/>
      <c r="B170" s="301" t="str">
        <f>'statement of marks'!$GN$4</f>
        <v>lkekftd foKku</v>
      </c>
      <c r="C170" s="240"/>
      <c r="D170" s="241"/>
      <c r="E170" s="261" t="str">
        <f>IF(OR('statement of marks'!$GP10="",E164=""),"",'statement of marks'!$GP10)</f>
        <v/>
      </c>
      <c r="F170" s="261" t="str">
        <f>IF(OR('statement of marks'!$GP10="",F164=""),"",'statement of marks'!$GP10)</f>
        <v/>
      </c>
      <c r="G170" s="261" t="str">
        <f>IF(OR('statement of marks'!$GP10="",G164=""),"",'statement of marks'!$GP10)</f>
        <v/>
      </c>
      <c r="H170" s="261" t="str">
        <f>IF(OR('statement of marks'!$GP10="",H164=""),"",'statement of marks'!$GP10)</f>
        <v/>
      </c>
      <c r="I170" s="261" t="str">
        <f>IF(OR('statement of marks'!$GP10="",I164=""),"",'statement of marks'!$GP10)</f>
        <v/>
      </c>
      <c r="J170" s="262" t="str">
        <f>IF(OR('statement of marks'!$GP10="",J164=""),"",'statement of marks'!$GP10)</f>
        <v/>
      </c>
    </row>
    <row r="171" spans="1:10" ht="17.5" customHeight="1">
      <c r="A171" s="214"/>
      <c r="B171" s="301" t="str">
        <f>'statement of marks'!$GQ$4</f>
        <v>dk;kZuqHko</v>
      </c>
      <c r="C171" s="240"/>
      <c r="D171" s="241"/>
      <c r="E171" s="261" t="str">
        <f>IF(OR('statement of marks'!$GS10="",E164=""),"",'statement of marks'!$GS10)</f>
        <v/>
      </c>
      <c r="F171" s="261" t="str">
        <f>IF(OR('statement of marks'!$GS10="",F164=""),"",'statement of marks'!$GS10)</f>
        <v/>
      </c>
      <c r="G171" s="261" t="str">
        <f>IF(OR('statement of marks'!$GS10="",G164=""),"",'statement of marks'!$GS10)</f>
        <v/>
      </c>
      <c r="H171" s="261" t="str">
        <f>IF(OR('statement of marks'!$GS10="",H164=""),"",'statement of marks'!$GS10)</f>
        <v/>
      </c>
      <c r="I171" s="261" t="str">
        <f>IF(OR('statement of marks'!$GS10="",I164=""),"",'statement of marks'!$GS10)</f>
        <v/>
      </c>
      <c r="J171" s="262" t="str">
        <f>IF(OR('statement of marks'!$GS10="",J164=""),"",'statement of marks'!$GS10)</f>
        <v/>
      </c>
    </row>
    <row r="172" spans="1:10" ht="17.5" customHeight="1">
      <c r="A172" s="214"/>
      <c r="B172" s="301" t="str">
        <f>'statement of marks'!$GT$4</f>
        <v>dyk f'k{kk</v>
      </c>
      <c r="C172" s="240"/>
      <c r="D172" s="241"/>
      <c r="E172" s="263" t="str">
        <f>IF(OR('statement of marks'!$GV10="",E164=""),"",'statement of marks'!$GV10)</f>
        <v/>
      </c>
      <c r="F172" s="263" t="str">
        <f>IF(OR('statement of marks'!$GV10="",F164=""),"",'statement of marks'!$GV10)</f>
        <v/>
      </c>
      <c r="G172" s="263" t="str">
        <f>IF(OR('statement of marks'!$GV10="",G164=""),"",'statement of marks'!$GV10)</f>
        <v/>
      </c>
      <c r="H172" s="263" t="str">
        <f>IF(OR('statement of marks'!$GV10="",H164=""),"",'statement of marks'!$GV10)</f>
        <v/>
      </c>
      <c r="I172" s="263" t="str">
        <f>IF(OR('statement of marks'!$GV10="",I164=""),"",'statement of marks'!$GV10)</f>
        <v/>
      </c>
      <c r="J172" s="264" t="str">
        <f>IF(OR('statement of marks'!$GV10="",J164=""),"",'statement of marks'!$GV10)</f>
        <v/>
      </c>
    </row>
    <row r="173" spans="1:10" ht="17.5" customHeight="1">
      <c r="A173" s="214"/>
      <c r="B173" s="245" t="s">
        <v>284</v>
      </c>
      <c r="C173" s="265" t="str">
        <f t="shared" ref="C173:J173" si="6">C164</f>
        <v/>
      </c>
      <c r="D173" s="265" t="str">
        <f t="shared" si="6"/>
        <v/>
      </c>
      <c r="E173" s="265" t="str">
        <f t="shared" si="6"/>
        <v/>
      </c>
      <c r="F173" s="265" t="str">
        <f t="shared" si="6"/>
        <v/>
      </c>
      <c r="G173" s="265" t="str">
        <f t="shared" si="6"/>
        <v/>
      </c>
      <c r="H173" s="265" t="str">
        <f t="shared" si="6"/>
        <v/>
      </c>
      <c r="I173" s="265" t="str">
        <f t="shared" si="6"/>
        <v/>
      </c>
      <c r="J173" s="266" t="str">
        <f t="shared" si="6"/>
        <v/>
      </c>
    </row>
    <row r="174" spans="1:10" ht="17.5" customHeight="1">
      <c r="A174" s="214"/>
      <c r="B174" s="301" t="str">
        <f>'statement of marks'!$HL$5</f>
        <v>Nk= mifLFkfr</v>
      </c>
      <c r="C174" s="242"/>
      <c r="D174" s="242"/>
      <c r="E174" s="267" t="str">
        <f>IF(OR('statement of marks'!$HL10="",E164=""),"",'statement of marks'!$HL10)</f>
        <v/>
      </c>
      <c r="F174" s="267" t="str">
        <f>IF(OR('statement of marks'!$HL10="",F164=""),"",'statement of marks'!$HL10)</f>
        <v/>
      </c>
      <c r="G174" s="267" t="str">
        <f>IF(OR('statement of marks'!$HL10="",G164=""),"",'statement of marks'!$HL10)</f>
        <v/>
      </c>
      <c r="H174" s="267" t="str">
        <f>IF(OR('statement of marks'!$HL10="",H164=""),"",'statement of marks'!$HL10)</f>
        <v/>
      </c>
      <c r="I174" s="267" t="str">
        <f>IF(OR('statement of marks'!$HL10="",I164=""),"",'statement of marks'!$HL10)</f>
        <v/>
      </c>
      <c r="J174" s="268" t="str">
        <f>IF(OR('statement of marks'!$HL10="",J164=""),"",'statement of marks'!$HL10)</f>
        <v/>
      </c>
    </row>
    <row r="175" spans="1:10" ht="17.5" customHeight="1">
      <c r="A175" s="214"/>
      <c r="B175" s="301" t="str">
        <f>'statement of marks'!$HK$5</f>
        <v>dqy ehfVax</v>
      </c>
      <c r="C175" s="243"/>
      <c r="D175" s="243"/>
      <c r="E175" s="243" t="str">
        <f>IF(OR('statement of marks'!$HK10="",E164=""),"",'statement of marks'!$HK10)</f>
        <v/>
      </c>
      <c r="F175" s="243" t="str">
        <f>IF(OR('statement of marks'!$HK10="",F164=""),"",'statement of marks'!$HK10)</f>
        <v/>
      </c>
      <c r="G175" s="243" t="str">
        <f>IF(OR('statement of marks'!$HK10="",G164=""),"",'statement of marks'!$HK10)</f>
        <v/>
      </c>
      <c r="H175" s="243" t="str">
        <f>IF(OR('statement of marks'!$HK10="",H164=""),"",'statement of marks'!$HK10)</f>
        <v/>
      </c>
      <c r="I175" s="243" t="str">
        <f>IF(OR('statement of marks'!$HK10="",I164=""),"",'statement of marks'!$HK10)</f>
        <v/>
      </c>
      <c r="J175" s="269" t="str">
        <f>IF(OR('statement of marks'!$HK10="",J164=""),"",'statement of marks'!$HK10)</f>
        <v/>
      </c>
    </row>
    <row r="176" spans="1:10" ht="17.5" customHeight="1">
      <c r="A176" s="214"/>
      <c r="B176" s="301" t="s">
        <v>259</v>
      </c>
      <c r="C176" s="243" t="str">
        <f t="shared" ref="C176:J176" si="7">IF(OR(C174="",C175=""),"",C174/C175*100)</f>
        <v/>
      </c>
      <c r="D176" s="243" t="str">
        <f t="shared" si="7"/>
        <v/>
      </c>
      <c r="E176" s="243" t="str">
        <f t="shared" si="7"/>
        <v/>
      </c>
      <c r="F176" s="243" t="str">
        <f t="shared" si="7"/>
        <v/>
      </c>
      <c r="G176" s="243" t="str">
        <f t="shared" si="7"/>
        <v/>
      </c>
      <c r="H176" s="243" t="str">
        <f t="shared" si="7"/>
        <v/>
      </c>
      <c r="I176" s="243" t="str">
        <f t="shared" si="7"/>
        <v/>
      </c>
      <c r="J176" s="269" t="str">
        <f t="shared" si="7"/>
        <v/>
      </c>
    </row>
    <row r="177" spans="1:10" ht="17.5" customHeight="1">
      <c r="A177" s="214"/>
      <c r="B177" s="301" t="s">
        <v>260</v>
      </c>
      <c r="C177" s="243"/>
      <c r="D177" s="243"/>
      <c r="E177" s="243"/>
      <c r="F177" s="243"/>
      <c r="G177" s="243"/>
      <c r="H177" s="243"/>
      <c r="I177" s="243"/>
      <c r="J177" s="249"/>
    </row>
    <row r="178" spans="1:10" ht="17.5" customHeight="1">
      <c r="A178" s="214"/>
      <c r="B178" s="300" t="s">
        <v>257</v>
      </c>
      <c r="C178" s="1319" t="str">
        <f>IF('statement of marks'!HN10="","",'statement of marks'!HN10)</f>
        <v/>
      </c>
      <c r="D178" s="1320"/>
      <c r="E178" s="1320"/>
      <c r="F178" s="1320"/>
      <c r="G178" s="1320"/>
      <c r="H178" s="1320"/>
      <c r="I178" s="1320"/>
      <c r="J178" s="1321"/>
    </row>
    <row r="179" spans="1:10" ht="17.5" customHeight="1">
      <c r="A179" s="214"/>
      <c r="B179" s="246"/>
      <c r="C179" s="1322"/>
      <c r="D179" s="1323"/>
      <c r="E179" s="1323"/>
      <c r="F179" s="1324"/>
      <c r="G179" s="1322"/>
      <c r="H179" s="1323"/>
      <c r="I179" s="1323"/>
      <c r="J179" s="1325"/>
    </row>
    <row r="180" spans="1:10" ht="17.5" customHeight="1" thickBot="1">
      <c r="A180" s="215"/>
      <c r="B180" s="259" t="s">
        <v>262</v>
      </c>
      <c r="C180" s="1293" t="s">
        <v>80</v>
      </c>
      <c r="D180" s="1294"/>
      <c r="E180" s="1294"/>
      <c r="F180" s="1295"/>
      <c r="G180" s="1296" t="s">
        <v>263</v>
      </c>
      <c r="H180" s="1297"/>
      <c r="I180" s="1297"/>
      <c r="J180" s="1298"/>
    </row>
    <row r="181" spans="1:10" ht="17.5" customHeight="1">
      <c r="A181" s="247"/>
      <c r="B181" s="1352" t="s">
        <v>228</v>
      </c>
      <c r="C181" s="1353"/>
      <c r="D181" s="1353"/>
      <c r="E181" s="1353"/>
      <c r="F181" s="1353"/>
      <c r="G181" s="1353"/>
      <c r="H181" s="1353"/>
      <c r="I181" s="1353"/>
      <c r="J181" s="1354"/>
    </row>
    <row r="182" spans="1:10" ht="17.5" customHeight="1">
      <c r="A182" s="214"/>
      <c r="B182" s="1355" t="s">
        <v>247</v>
      </c>
      <c r="C182" s="1356"/>
      <c r="D182" s="1356"/>
      <c r="E182" s="1356"/>
      <c r="F182" s="1356"/>
      <c r="G182" s="1356"/>
      <c r="H182" s="1356"/>
      <c r="I182" s="1356"/>
      <c r="J182" s="1357"/>
    </row>
    <row r="183" spans="1:10" ht="17.5" customHeight="1">
      <c r="A183" s="214"/>
      <c r="B183" s="1358" t="s">
        <v>81</v>
      </c>
      <c r="C183" s="1358"/>
      <c r="D183" s="1359">
        <f>YEAR(details!G11)</f>
        <v>2012</v>
      </c>
      <c r="E183" s="1360"/>
      <c r="F183" s="299" t="s">
        <v>230</v>
      </c>
      <c r="G183" s="1359" t="str">
        <f>'statement of marks'!$H$3</f>
        <v>2015-16</v>
      </c>
      <c r="H183" s="1360"/>
      <c r="I183" s="299" t="s">
        <v>231</v>
      </c>
      <c r="J183" s="255"/>
    </row>
    <row r="184" spans="1:10" ht="17.5" customHeight="1">
      <c r="A184" s="214"/>
      <c r="B184" s="1326" t="s">
        <v>229</v>
      </c>
      <c r="C184" s="1327"/>
      <c r="D184" s="1312" t="str">
        <f>'statement of marks'!$A$1</f>
        <v>jk- ck- ek/;fed fo|ky; uohu] fuEckgsM+k</v>
      </c>
      <c r="E184" s="1313"/>
      <c r="F184" s="1313"/>
      <c r="G184" s="1313"/>
      <c r="H184" s="1313"/>
      <c r="I184" s="1313"/>
      <c r="J184" s="1314"/>
    </row>
    <row r="185" spans="1:10" ht="17.5" customHeight="1">
      <c r="A185" s="214"/>
      <c r="B185" s="1326" t="str">
        <f>'statement of marks'!$J$3</f>
        <v xml:space="preserve">fo|ky; dk Mk;l dksM+ </v>
      </c>
      <c r="C185" s="1327"/>
      <c r="D185" s="1345" t="str">
        <f>'statement of marks'!$K$3</f>
        <v xml:space="preserve">08291009401   </v>
      </c>
      <c r="E185" s="1346"/>
      <c r="F185" s="1128"/>
      <c r="G185" s="1129"/>
      <c r="H185" s="1129"/>
      <c r="I185" s="1129"/>
      <c r="J185" s="1347"/>
    </row>
    <row r="186" spans="1:10" ht="17.5" customHeight="1">
      <c r="A186" s="214"/>
      <c r="B186" s="1326" t="s">
        <v>218</v>
      </c>
      <c r="C186" s="1327"/>
      <c r="D186" s="1312" t="str">
        <f>IF('statement of marks'!J11="","",'statement of marks'!J11)</f>
        <v>v 005</v>
      </c>
      <c r="E186" s="1313"/>
      <c r="F186" s="1313"/>
      <c r="G186" s="1313"/>
      <c r="H186" s="1313"/>
      <c r="I186" s="1313"/>
      <c r="J186" s="1314"/>
    </row>
    <row r="187" spans="1:10" ht="17.5" customHeight="1">
      <c r="A187" s="214"/>
      <c r="B187" s="1326" t="s">
        <v>232</v>
      </c>
      <c r="C187" s="1327"/>
      <c r="D187" s="1145" t="str">
        <f>IF('statement of marks'!C11="B","Nk=",IF('statement of marks'!C11="G","Nk=k",""))</f>
        <v>Nk=</v>
      </c>
      <c r="E187" s="1145"/>
      <c r="F187" s="258" t="s">
        <v>224</v>
      </c>
      <c r="G187" s="256" t="str">
        <f>IF('statement of marks'!B11="","",'statement of marks'!B11)</f>
        <v>OBC</v>
      </c>
      <c r="H187" s="1348"/>
      <c r="I187" s="1348"/>
      <c r="J187" s="1349"/>
    </row>
    <row r="188" spans="1:10" ht="17.5" customHeight="1">
      <c r="A188" s="214"/>
      <c r="B188" s="1326" t="s">
        <v>220</v>
      </c>
      <c r="C188" s="1327"/>
      <c r="D188" s="1312" t="str">
        <f>IF('statement of marks'!L11="","",'statement of marks'!L11)</f>
        <v>l 005</v>
      </c>
      <c r="E188" s="1313"/>
      <c r="F188" s="1313"/>
      <c r="G188" s="1313"/>
      <c r="H188" s="1313"/>
      <c r="I188" s="1313"/>
      <c r="J188" s="1314"/>
    </row>
    <row r="189" spans="1:10" ht="17.5" customHeight="1">
      <c r="A189" s="214"/>
      <c r="B189" s="1326" t="s">
        <v>219</v>
      </c>
      <c r="C189" s="1327"/>
      <c r="D189" s="1312" t="str">
        <f>IF('statement of marks'!K11="","",'statement of marks'!K11)</f>
        <v>c 005</v>
      </c>
      <c r="E189" s="1313"/>
      <c r="F189" s="1313"/>
      <c r="G189" s="1313"/>
      <c r="H189" s="1313"/>
      <c r="I189" s="1313"/>
      <c r="J189" s="1314"/>
    </row>
    <row r="190" spans="1:10" ht="17.5" customHeight="1">
      <c r="A190" s="214"/>
      <c r="B190" s="1326" t="s">
        <v>234</v>
      </c>
      <c r="C190" s="1327"/>
      <c r="D190" s="1312" t="str">
        <f>IF(details!N11="","",details!N11)</f>
        <v>E 005</v>
      </c>
      <c r="E190" s="1313"/>
      <c r="F190" s="1313"/>
      <c r="G190" s="1313"/>
      <c r="H190" s="1313"/>
      <c r="I190" s="1313"/>
      <c r="J190" s="1314"/>
    </row>
    <row r="191" spans="1:10" ht="17.5" customHeight="1">
      <c r="A191" s="214"/>
      <c r="B191" s="1326" t="s">
        <v>283</v>
      </c>
      <c r="C191" s="1327"/>
      <c r="D191" s="1312" t="str">
        <f>IF(details!O11="","",details!O11)</f>
        <v>F 005</v>
      </c>
      <c r="E191" s="1313"/>
      <c r="F191" s="1313"/>
      <c r="G191" s="1313"/>
      <c r="H191" s="1313"/>
      <c r="I191" s="1313"/>
      <c r="J191" s="1314"/>
    </row>
    <row r="192" spans="1:10" ht="17.5" customHeight="1">
      <c r="A192" s="214"/>
      <c r="B192" s="1326" t="s">
        <v>77</v>
      </c>
      <c r="C192" s="1327"/>
      <c r="D192" s="392">
        <f>'statement of marks'!$C$3</f>
        <v>6</v>
      </c>
      <c r="E192" s="302" t="s">
        <v>222</v>
      </c>
      <c r="F192" s="254">
        <f>IF('statement of marks'!F11="","",'statement of marks'!F11)</f>
        <v>910</v>
      </c>
      <c r="G192" s="1343" t="s">
        <v>233</v>
      </c>
      <c r="H192" s="1170"/>
      <c r="I192" s="1350">
        <f>IF('statement of marks'!G11="","",'statement of marks'!G11)</f>
        <v>41099</v>
      </c>
      <c r="J192" s="1351"/>
    </row>
    <row r="193" spans="1:10" ht="17.5" customHeight="1">
      <c r="A193" s="214"/>
      <c r="B193" s="1326" t="s">
        <v>225</v>
      </c>
      <c r="C193" s="1327"/>
      <c r="D193" s="1316">
        <f>IF('statement of marks'!H11="","",'statement of marks'!H11)</f>
        <v>36844</v>
      </c>
      <c r="E193" s="1328"/>
      <c r="F193" s="1328"/>
      <c r="G193" s="1328"/>
      <c r="H193" s="1328"/>
      <c r="I193" s="1328"/>
      <c r="J193" s="1329"/>
    </row>
    <row r="194" spans="1:10" ht="17.5" customHeight="1">
      <c r="A194" s="214"/>
      <c r="B194" s="1326" t="s">
        <v>226</v>
      </c>
      <c r="C194" s="1327"/>
      <c r="D194" s="1330" t="str">
        <f>IF('statement of marks'!I11="","",'statement of marks'!I11)</f>
        <v xml:space="preserve">pkSng uoEcj] nks gtkj </v>
      </c>
      <c r="E194" s="1331"/>
      <c r="F194" s="1332"/>
      <c r="G194" s="1332"/>
      <c r="H194" s="1332"/>
      <c r="I194" s="1332"/>
      <c r="J194" s="1333"/>
    </row>
    <row r="195" spans="1:10" ht="17.5" customHeight="1">
      <c r="A195" s="214"/>
      <c r="B195" s="1312" t="s">
        <v>235</v>
      </c>
      <c r="C195" s="1313"/>
      <c r="D195" s="1313"/>
      <c r="E195" s="1144"/>
      <c r="F195" s="1334" t="str">
        <f>IF(details!Q11="","",details!Q11)</f>
        <v/>
      </c>
      <c r="G195" s="1334"/>
      <c r="H195" s="1335"/>
      <c r="I195" s="1335"/>
      <c r="J195" s="1336"/>
    </row>
    <row r="196" spans="1:10" ht="17.5" customHeight="1">
      <c r="A196" s="214"/>
      <c r="B196" s="1326" t="s">
        <v>239</v>
      </c>
      <c r="C196" s="1327"/>
      <c r="D196" s="1312" t="str">
        <f>IF(details!M11="","",details!M11)</f>
        <v>D 005</v>
      </c>
      <c r="E196" s="1313"/>
      <c r="F196" s="1313"/>
      <c r="G196" s="1313"/>
      <c r="H196" s="1313"/>
      <c r="I196" s="1313"/>
      <c r="J196" s="1314"/>
    </row>
    <row r="197" spans="1:10" ht="17.5" customHeight="1">
      <c r="A197" s="214"/>
      <c r="B197" s="1326" t="s">
        <v>240</v>
      </c>
      <c r="C197" s="1327"/>
      <c r="D197" s="1312" t="str">
        <f>IF(details!P11="","",details!P11)</f>
        <v>G 005</v>
      </c>
      <c r="E197" s="1313"/>
      <c r="F197" s="1313"/>
      <c r="G197" s="1313"/>
      <c r="H197" s="1313"/>
      <c r="I197" s="1313"/>
      <c r="J197" s="1314"/>
    </row>
    <row r="198" spans="1:10" ht="17.5" customHeight="1">
      <c r="A198" s="214"/>
      <c r="B198" s="1326" t="s">
        <v>241</v>
      </c>
      <c r="C198" s="1327"/>
      <c r="D198" s="1337" t="str">
        <f>IF('statement of marks'!HD11="mRrh.kZ",'statement of marks'!$C$3,"")</f>
        <v/>
      </c>
      <c r="E198" s="1338"/>
      <c r="F198" s="1313" t="s">
        <v>242</v>
      </c>
      <c r="G198" s="1144"/>
      <c r="H198" s="1337" t="str">
        <f>IF(D198="","",D198+1)</f>
        <v/>
      </c>
      <c r="I198" s="1338"/>
      <c r="J198" s="1339"/>
    </row>
    <row r="199" spans="1:10" ht="17.5" customHeight="1">
      <c r="A199" s="214"/>
      <c r="B199" s="1326" t="s">
        <v>243</v>
      </c>
      <c r="C199" s="1327"/>
      <c r="D199" s="1340">
        <f>IF(details!$O$4="","",details!$O$4)</f>
        <v>42460</v>
      </c>
      <c r="E199" s="1341"/>
      <c r="F199" s="1342"/>
      <c r="G199" s="1343"/>
      <c r="H199" s="1343"/>
      <c r="I199" s="1343"/>
      <c r="J199" s="1344"/>
    </row>
    <row r="200" spans="1:10" ht="17.5" customHeight="1">
      <c r="A200" s="214"/>
      <c r="B200" s="1299"/>
      <c r="C200" s="1299"/>
      <c r="D200" s="1276"/>
      <c r="E200" s="1276"/>
      <c r="F200" s="1288"/>
      <c r="G200" s="1288"/>
      <c r="H200" s="1288"/>
      <c r="I200" s="1288"/>
      <c r="J200" s="1300"/>
    </row>
    <row r="201" spans="1:10" ht="17.5" customHeight="1">
      <c r="A201" s="214"/>
      <c r="B201" s="1301" t="str">
        <f>IF(details!$I$4="","",details!$I$4)</f>
        <v>Jherh js[kk oekZ</v>
      </c>
      <c r="C201" s="1301"/>
      <c r="D201" s="1276"/>
      <c r="E201" s="1276"/>
      <c r="F201" s="1302" t="str">
        <f>IF(details!$F$4="","",details!$F$4)</f>
        <v>Jh jk/ks';ke tk'kh</v>
      </c>
      <c r="G201" s="1303"/>
      <c r="H201" s="1303"/>
      <c r="I201" s="1303"/>
      <c r="J201" s="1304"/>
    </row>
    <row r="202" spans="1:10" ht="17.5" customHeight="1" thickBot="1">
      <c r="A202" s="215"/>
      <c r="B202" s="1305" t="s">
        <v>244</v>
      </c>
      <c r="C202" s="1305"/>
      <c r="D202" s="1305" t="s">
        <v>245</v>
      </c>
      <c r="E202" s="1305"/>
      <c r="F202" s="1306" t="s">
        <v>246</v>
      </c>
      <c r="G202" s="1307"/>
      <c r="H202" s="1307"/>
      <c r="I202" s="1307"/>
      <c r="J202" s="1308"/>
    </row>
    <row r="203" spans="1:10" ht="17.5" customHeight="1">
      <c r="A203" s="247"/>
      <c r="B203" s="1309" t="s">
        <v>258</v>
      </c>
      <c r="C203" s="1310"/>
      <c r="D203" s="1310"/>
      <c r="E203" s="1310"/>
      <c r="F203" s="1310"/>
      <c r="G203" s="1310"/>
      <c r="H203" s="1310"/>
      <c r="I203" s="1310"/>
      <c r="J203" s="1311"/>
    </row>
    <row r="204" spans="1:10" ht="17.5" customHeight="1">
      <c r="A204" s="214"/>
      <c r="B204" s="300" t="s">
        <v>218</v>
      </c>
      <c r="C204" s="1312" t="str">
        <f>IF('statement of marks'!J11="","",'statement of marks'!J11)</f>
        <v>v 005</v>
      </c>
      <c r="D204" s="1313"/>
      <c r="E204" s="1313"/>
      <c r="F204" s="1313"/>
      <c r="G204" s="1313"/>
      <c r="H204" s="1313"/>
      <c r="I204" s="1313"/>
      <c r="J204" s="1314"/>
    </row>
    <row r="205" spans="1:10" ht="17.5" customHeight="1">
      <c r="A205" s="214"/>
      <c r="B205" s="300" t="s">
        <v>219</v>
      </c>
      <c r="C205" s="1312" t="str">
        <f>IF('statement of marks'!K11="","",'statement of marks'!K11)</f>
        <v>c 005</v>
      </c>
      <c r="D205" s="1313"/>
      <c r="E205" s="1313"/>
      <c r="F205" s="1313"/>
      <c r="G205" s="1313"/>
      <c r="H205" s="1313"/>
      <c r="I205" s="1313"/>
      <c r="J205" s="1314"/>
    </row>
    <row r="206" spans="1:10" ht="17.5" customHeight="1">
      <c r="A206" s="214"/>
      <c r="B206" s="300" t="s">
        <v>220</v>
      </c>
      <c r="C206" s="1312" t="str">
        <f>IF('statement of marks'!L11="","",'statement of marks'!L11)</f>
        <v>l 005</v>
      </c>
      <c r="D206" s="1313"/>
      <c r="E206" s="1313"/>
      <c r="F206" s="1313"/>
      <c r="G206" s="1313"/>
      <c r="H206" s="1313"/>
      <c r="I206" s="1313"/>
      <c r="J206" s="1314"/>
    </row>
    <row r="207" spans="1:10" ht="17.5" customHeight="1">
      <c r="A207" s="214"/>
      <c r="B207" s="300" t="s">
        <v>225</v>
      </c>
      <c r="C207" s="1315">
        <f>IF('statement of marks'!H11="","",'statement of marks'!H11)</f>
        <v>36844</v>
      </c>
      <c r="D207" s="1316"/>
      <c r="E207" s="252" t="s">
        <v>261</v>
      </c>
      <c r="F207" s="1317" t="str">
        <f>IF('statement of marks'!I11="","",'statement of marks'!I11)</f>
        <v xml:space="preserve">pkSng uoEcj] nks gtkj </v>
      </c>
      <c r="G207" s="1317"/>
      <c r="H207" s="1317"/>
      <c r="I207" s="1317"/>
      <c r="J207" s="1318"/>
    </row>
    <row r="208" spans="1:10" ht="17.5" customHeight="1">
      <c r="A208" s="214"/>
      <c r="B208" s="300" t="s">
        <v>223</v>
      </c>
      <c r="C208" s="253" t="s">
        <v>248</v>
      </c>
      <c r="D208" s="235" t="s">
        <v>249</v>
      </c>
      <c r="E208" s="235" t="s">
        <v>250</v>
      </c>
      <c r="F208" s="235" t="s">
        <v>251</v>
      </c>
      <c r="G208" s="235" t="s">
        <v>252</v>
      </c>
      <c r="H208" s="235" t="s">
        <v>253</v>
      </c>
      <c r="I208" s="235" t="s">
        <v>254</v>
      </c>
      <c r="J208" s="248" t="s">
        <v>255</v>
      </c>
    </row>
    <row r="209" spans="1:10" ht="17.5" customHeight="1">
      <c r="A209" s="214"/>
      <c r="B209" s="301" t="s">
        <v>256</v>
      </c>
      <c r="C209" s="239" t="str">
        <f>IF(AND('statement of marks'!$C$3=1,'statement of marks'!HD11="mRrh.kZ"),'statement of marks'!$H$3,"")</f>
        <v/>
      </c>
      <c r="D209" s="239" t="str">
        <f>IF(AND('statement of marks'!$C$3=2,'statement of marks'!HD11="mRrh.kZ"),'statement of marks'!$H$3,"")</f>
        <v/>
      </c>
      <c r="E209" s="239" t="str">
        <f>IF(AND('statement of marks'!$C$3=3,'statement of marks'!HD11="mRrh.kZ"),'statement of marks'!$H$3,"")</f>
        <v/>
      </c>
      <c r="F209" s="239" t="str">
        <f>IF(AND('statement of marks'!$C$3=4,'statement of marks'!HD11="mRrh.kZ"),'statement of marks'!$H$3,"")</f>
        <v/>
      </c>
      <c r="G209" s="239" t="str">
        <f>IF(AND('statement of marks'!$C$3=5,'statement of marks'!HD11="mRrh.kZ"),'statement of marks'!$H$3,"")</f>
        <v/>
      </c>
      <c r="H209" s="239" t="str">
        <f>IF(AND('statement of marks'!$C$3=6,'statement of marks'!HD11="mRrh.kZ"),'statement of marks'!$H$3,"")</f>
        <v/>
      </c>
      <c r="I209" s="239" t="str">
        <f>IF(AND('statement of marks'!$C$3=7,'statement of marks'!HD11="mRrh.kZ"),'statement of marks'!$H$3,"")</f>
        <v/>
      </c>
      <c r="J209" s="260" t="str">
        <f>IF(AND('statement of marks'!$C$3=8,'statement of marks'!HD11="mRrh.kZ"),'statement of marks'!$H$3,"")</f>
        <v/>
      </c>
    </row>
    <row r="210" spans="1:10" ht="17.5" customHeight="1">
      <c r="A210" s="214"/>
      <c r="B210" s="301" t="str">
        <f>'statement of marks'!$FT$4</f>
        <v>fgUnh</v>
      </c>
      <c r="C210" s="240"/>
      <c r="D210" s="241"/>
      <c r="E210" s="261" t="str">
        <f>IF(OR('statement of marks'!$FV11="",E209=""),"",'statement of marks'!$FV11)</f>
        <v/>
      </c>
      <c r="F210" s="261" t="str">
        <f>IF(OR('statement of marks'!$FV11="",F209=""),"",'statement of marks'!$FV11)</f>
        <v/>
      </c>
      <c r="G210" s="261" t="str">
        <f>IF(OR('statement of marks'!$FV11="",G209=""),"",'statement of marks'!$FV11)</f>
        <v/>
      </c>
      <c r="H210" s="261" t="str">
        <f>IF(OR('statement of marks'!$FV11="",H209=""),"",'statement of marks'!$FV11)</f>
        <v/>
      </c>
      <c r="I210" s="261" t="str">
        <f>IF(OR('statement of marks'!$FV11="",I209=""),"",'statement of marks'!$FV11)</f>
        <v/>
      </c>
      <c r="J210" s="262" t="str">
        <f>IF(OR('statement of marks'!$FV11="",J209=""),"",'statement of marks'!$FV11)</f>
        <v/>
      </c>
    </row>
    <row r="211" spans="1:10" ht="17.5" customHeight="1">
      <c r="A211" s="214"/>
      <c r="B211" s="301" t="str">
        <f>'statement of marks'!$FW$4</f>
        <v>vaxszth</v>
      </c>
      <c r="C211" s="240"/>
      <c r="D211" s="241"/>
      <c r="E211" s="261" t="str">
        <f>IF(OR('statement of marks'!$FY11="",E209=""),"",'statement of marks'!$FY11)</f>
        <v/>
      </c>
      <c r="F211" s="261" t="str">
        <f>IF(OR('statement of marks'!$FY11="",F209=""),"",'statement of marks'!$FY11)</f>
        <v/>
      </c>
      <c r="G211" s="261" t="str">
        <f>IF(OR('statement of marks'!$FY11="",G209=""),"",'statement of marks'!$FY11)</f>
        <v/>
      </c>
      <c r="H211" s="261" t="str">
        <f>IF(OR('statement of marks'!$FY11="",H209=""),"",'statement of marks'!$FY11)</f>
        <v/>
      </c>
      <c r="I211" s="261" t="str">
        <f>IF(OR('statement of marks'!$FY11="",I209=""),"",'statement of marks'!$FY11)</f>
        <v/>
      </c>
      <c r="J211" s="262" t="str">
        <f>IF(OR('statement of marks'!$FY11="",J209=""),"",'statement of marks'!$FY11)</f>
        <v/>
      </c>
    </row>
    <row r="212" spans="1:10" ht="17.5" customHeight="1">
      <c r="A212" s="214"/>
      <c r="B212" s="301" t="str">
        <f>IF('statement of marks'!BE11="s","laLÑr",IF('statement of marks'!BE11="u","mnwZ",IF('statement of marks'!BE11="g","xqtjkrh",IF('statement of marks'!BE11="p","iatkch",IF('statement of marks'!BE11="sd","flU/kh","r`rh; Hkk""kk")))))</f>
        <v>laLÑr</v>
      </c>
      <c r="C212" s="240"/>
      <c r="D212" s="241"/>
      <c r="E212" s="261" t="str">
        <f>IF(OR('statement of marks'!$GB11="",E209=""),"",'statement of marks'!$GB11)</f>
        <v/>
      </c>
      <c r="F212" s="261" t="str">
        <f>IF(OR('statement of marks'!$GB11="",F209=""),"",'statement of marks'!$GB11)</f>
        <v/>
      </c>
      <c r="G212" s="261" t="str">
        <f>IF(OR('statement of marks'!$GB11="",G209=""),"",'statement of marks'!$GB11)</f>
        <v/>
      </c>
      <c r="H212" s="261" t="str">
        <f>IF(OR('statement of marks'!$GB11="",H209=""),"",'statement of marks'!$GB11)</f>
        <v/>
      </c>
      <c r="I212" s="261" t="str">
        <f>IF(OR('statement of marks'!$GB11="",I209=""),"",'statement of marks'!$GB11)</f>
        <v/>
      </c>
      <c r="J212" s="262" t="str">
        <f>IF(OR('statement of marks'!$GB11="",J209=""),"",'statement of marks'!$GB11)</f>
        <v/>
      </c>
    </row>
    <row r="213" spans="1:10" ht="17.5" customHeight="1">
      <c r="A213" s="214"/>
      <c r="B213" s="301" t="str">
        <f>'statement of marks'!$GH$4</f>
        <v>xf.kr</v>
      </c>
      <c r="C213" s="240"/>
      <c r="D213" s="241"/>
      <c r="E213" s="261" t="str">
        <f>IF(OR('statement of marks'!$GJ11="",E209=""),"",'statement of marks'!$GJ11)</f>
        <v/>
      </c>
      <c r="F213" s="261" t="str">
        <f>IF(OR('statement of marks'!$GJ11="",F209=""),"",'statement of marks'!$GJ11)</f>
        <v/>
      </c>
      <c r="G213" s="261" t="str">
        <f>IF(OR('statement of marks'!$GJ11="",G209=""),"",'statement of marks'!$GJ11)</f>
        <v/>
      </c>
      <c r="H213" s="261" t="str">
        <f>IF(OR('statement of marks'!$GJ11="",H209=""),"",'statement of marks'!$GJ11)</f>
        <v/>
      </c>
      <c r="I213" s="261" t="str">
        <f>IF(OR('statement of marks'!$GJ11="",I209=""),"",'statement of marks'!$GJ11)</f>
        <v/>
      </c>
      <c r="J213" s="262" t="str">
        <f>IF(OR('statement of marks'!$GJ11="",J209=""),"",'statement of marks'!$GJ11)</f>
        <v/>
      </c>
    </row>
    <row r="214" spans="1:10" ht="17.5" customHeight="1">
      <c r="A214" s="214"/>
      <c r="B214" s="301" t="str">
        <f>'statement of marks'!$GK$4</f>
        <v>foKku</v>
      </c>
      <c r="C214" s="240"/>
      <c r="D214" s="241"/>
      <c r="E214" s="261" t="str">
        <f>IF(OR('statement of marks'!$GM11="",E209=""),"",'statement of marks'!$GM11)</f>
        <v/>
      </c>
      <c r="F214" s="261" t="str">
        <f>IF(OR('statement of marks'!$GM11="",F209=""),"",'statement of marks'!$GM11)</f>
        <v/>
      </c>
      <c r="G214" s="261" t="str">
        <f>IF(OR('statement of marks'!$GM11="",G209=""),"",'statement of marks'!$GM11)</f>
        <v/>
      </c>
      <c r="H214" s="261" t="str">
        <f>IF(OR('statement of marks'!$GM11="",H209=""),"",'statement of marks'!$GM11)</f>
        <v/>
      </c>
      <c r="I214" s="261" t="str">
        <f>IF(OR('statement of marks'!$GM11="",I209=""),"",'statement of marks'!$GM11)</f>
        <v/>
      </c>
      <c r="J214" s="262" t="str">
        <f>IF(OR('statement of marks'!$GM11="",J209=""),"",'statement of marks'!$GM11)</f>
        <v/>
      </c>
    </row>
    <row r="215" spans="1:10" ht="17.5" customHeight="1">
      <c r="A215" s="214"/>
      <c r="B215" s="301" t="str">
        <f>'statement of marks'!$GN$4</f>
        <v>lkekftd foKku</v>
      </c>
      <c r="C215" s="240"/>
      <c r="D215" s="241"/>
      <c r="E215" s="261" t="str">
        <f>IF(OR('statement of marks'!$GP11="",E209=""),"",'statement of marks'!$GP11)</f>
        <v/>
      </c>
      <c r="F215" s="261" t="str">
        <f>IF(OR('statement of marks'!$GP11="",F209=""),"",'statement of marks'!$GP11)</f>
        <v/>
      </c>
      <c r="G215" s="261" t="str">
        <f>IF(OR('statement of marks'!$GP11="",G209=""),"",'statement of marks'!$GP11)</f>
        <v/>
      </c>
      <c r="H215" s="261" t="str">
        <f>IF(OR('statement of marks'!$GP11="",H209=""),"",'statement of marks'!$GP11)</f>
        <v/>
      </c>
      <c r="I215" s="261" t="str">
        <f>IF(OR('statement of marks'!$GP11="",I209=""),"",'statement of marks'!$GP11)</f>
        <v/>
      </c>
      <c r="J215" s="262" t="str">
        <f>IF(OR('statement of marks'!$GP11="",J209=""),"",'statement of marks'!$GP11)</f>
        <v/>
      </c>
    </row>
    <row r="216" spans="1:10" ht="17.5" customHeight="1">
      <c r="A216" s="214"/>
      <c r="B216" s="301" t="str">
        <f>'statement of marks'!$GQ$4</f>
        <v>dk;kZuqHko</v>
      </c>
      <c r="C216" s="240"/>
      <c r="D216" s="241"/>
      <c r="E216" s="261" t="str">
        <f>IF(OR('statement of marks'!$GS11="",E209=""),"",'statement of marks'!$GS11)</f>
        <v/>
      </c>
      <c r="F216" s="261" t="str">
        <f>IF(OR('statement of marks'!$GS11="",F209=""),"",'statement of marks'!$GS11)</f>
        <v/>
      </c>
      <c r="G216" s="261" t="str">
        <f>IF(OR('statement of marks'!$GS11="",G209=""),"",'statement of marks'!$GS11)</f>
        <v/>
      </c>
      <c r="H216" s="261" t="str">
        <f>IF(OR('statement of marks'!$GS11="",H209=""),"",'statement of marks'!$GS11)</f>
        <v/>
      </c>
      <c r="I216" s="261" t="str">
        <f>IF(OR('statement of marks'!$GS11="",I209=""),"",'statement of marks'!$GS11)</f>
        <v/>
      </c>
      <c r="J216" s="262" t="str">
        <f>IF(OR('statement of marks'!$GS11="",J209=""),"",'statement of marks'!$GS11)</f>
        <v/>
      </c>
    </row>
    <row r="217" spans="1:10" ht="17.5" customHeight="1">
      <c r="A217" s="214"/>
      <c r="B217" s="301" t="str">
        <f>'statement of marks'!$GT$4</f>
        <v>dyk f'k{kk</v>
      </c>
      <c r="C217" s="240"/>
      <c r="D217" s="241"/>
      <c r="E217" s="263" t="str">
        <f>IF(OR('statement of marks'!$GV11="",E209=""),"",'statement of marks'!$GV11)</f>
        <v/>
      </c>
      <c r="F217" s="263" t="str">
        <f>IF(OR('statement of marks'!$GV11="",F209=""),"",'statement of marks'!$GV11)</f>
        <v/>
      </c>
      <c r="G217" s="263" t="str">
        <f>IF(OR('statement of marks'!$GV11="",G209=""),"",'statement of marks'!$GV11)</f>
        <v/>
      </c>
      <c r="H217" s="263" t="str">
        <f>IF(OR('statement of marks'!$GV11="",H209=""),"",'statement of marks'!$GV11)</f>
        <v/>
      </c>
      <c r="I217" s="263" t="str">
        <f>IF(OR('statement of marks'!$GV11="",I209=""),"",'statement of marks'!$GV11)</f>
        <v/>
      </c>
      <c r="J217" s="264" t="str">
        <f>IF(OR('statement of marks'!$GV11="",J209=""),"",'statement of marks'!$GV11)</f>
        <v/>
      </c>
    </row>
    <row r="218" spans="1:10" ht="17.5" customHeight="1">
      <c r="A218" s="214"/>
      <c r="B218" s="245" t="s">
        <v>284</v>
      </c>
      <c r="C218" s="265" t="str">
        <f t="shared" ref="C218:J218" si="8">C209</f>
        <v/>
      </c>
      <c r="D218" s="265" t="str">
        <f t="shared" si="8"/>
        <v/>
      </c>
      <c r="E218" s="265" t="str">
        <f t="shared" si="8"/>
        <v/>
      </c>
      <c r="F218" s="265" t="str">
        <f t="shared" si="8"/>
        <v/>
      </c>
      <c r="G218" s="265" t="str">
        <f t="shared" si="8"/>
        <v/>
      </c>
      <c r="H218" s="265" t="str">
        <f t="shared" si="8"/>
        <v/>
      </c>
      <c r="I218" s="265" t="str">
        <f t="shared" si="8"/>
        <v/>
      </c>
      <c r="J218" s="266" t="str">
        <f t="shared" si="8"/>
        <v/>
      </c>
    </row>
    <row r="219" spans="1:10" ht="17.5" customHeight="1">
      <c r="A219" s="214"/>
      <c r="B219" s="301" t="str">
        <f>'statement of marks'!$HL$5</f>
        <v>Nk= mifLFkfr</v>
      </c>
      <c r="C219" s="242"/>
      <c r="D219" s="242"/>
      <c r="E219" s="267" t="str">
        <f>IF(OR('statement of marks'!$HL11="",E209=""),"",'statement of marks'!$HL11)</f>
        <v/>
      </c>
      <c r="F219" s="267" t="str">
        <f>IF(OR('statement of marks'!$HL11="",F209=""),"",'statement of marks'!$HL11)</f>
        <v/>
      </c>
      <c r="G219" s="267" t="str">
        <f>IF(OR('statement of marks'!$HL11="",G209=""),"",'statement of marks'!$HL11)</f>
        <v/>
      </c>
      <c r="H219" s="267" t="str">
        <f>IF(OR('statement of marks'!$HL11="",H209=""),"",'statement of marks'!$HL11)</f>
        <v/>
      </c>
      <c r="I219" s="267" t="str">
        <f>IF(OR('statement of marks'!$HL11="",I209=""),"",'statement of marks'!$HL11)</f>
        <v/>
      </c>
      <c r="J219" s="268" t="str">
        <f>IF(OR('statement of marks'!$HL11="",J209=""),"",'statement of marks'!$HL11)</f>
        <v/>
      </c>
    </row>
    <row r="220" spans="1:10" ht="17.5" customHeight="1">
      <c r="A220" s="214"/>
      <c r="B220" s="301" t="str">
        <f>'statement of marks'!$HK$5</f>
        <v>dqy ehfVax</v>
      </c>
      <c r="C220" s="243"/>
      <c r="D220" s="243"/>
      <c r="E220" s="243" t="str">
        <f>IF(OR('statement of marks'!$HK11="",E209=""),"",'statement of marks'!$HK11)</f>
        <v/>
      </c>
      <c r="F220" s="243" t="str">
        <f>IF(OR('statement of marks'!$HK11="",F209=""),"",'statement of marks'!$HK11)</f>
        <v/>
      </c>
      <c r="G220" s="243" t="str">
        <f>IF(OR('statement of marks'!$HK11="",G209=""),"",'statement of marks'!$HK11)</f>
        <v/>
      </c>
      <c r="H220" s="243" t="str">
        <f>IF(OR('statement of marks'!$HK11="",H209=""),"",'statement of marks'!$HK11)</f>
        <v/>
      </c>
      <c r="I220" s="243" t="str">
        <f>IF(OR('statement of marks'!$HK11="",I209=""),"",'statement of marks'!$HK11)</f>
        <v/>
      </c>
      <c r="J220" s="269" t="str">
        <f>IF(OR('statement of marks'!$HK11="",J209=""),"",'statement of marks'!$HK11)</f>
        <v/>
      </c>
    </row>
    <row r="221" spans="1:10" ht="17.5" customHeight="1">
      <c r="A221" s="214"/>
      <c r="B221" s="301" t="s">
        <v>259</v>
      </c>
      <c r="C221" s="243" t="str">
        <f t="shared" ref="C221:J221" si="9">IF(OR(C219="",C220=""),"",C219/C220*100)</f>
        <v/>
      </c>
      <c r="D221" s="243" t="str">
        <f t="shared" si="9"/>
        <v/>
      </c>
      <c r="E221" s="243" t="str">
        <f t="shared" si="9"/>
        <v/>
      </c>
      <c r="F221" s="243" t="str">
        <f t="shared" si="9"/>
        <v/>
      </c>
      <c r="G221" s="243" t="str">
        <f t="shared" si="9"/>
        <v/>
      </c>
      <c r="H221" s="243" t="str">
        <f t="shared" si="9"/>
        <v/>
      </c>
      <c r="I221" s="243" t="str">
        <f t="shared" si="9"/>
        <v/>
      </c>
      <c r="J221" s="269" t="str">
        <f t="shared" si="9"/>
        <v/>
      </c>
    </row>
    <row r="222" spans="1:10" ht="17.5" customHeight="1">
      <c r="A222" s="214"/>
      <c r="B222" s="301" t="s">
        <v>260</v>
      </c>
      <c r="C222" s="243"/>
      <c r="D222" s="243"/>
      <c r="E222" s="243"/>
      <c r="F222" s="243"/>
      <c r="G222" s="243"/>
      <c r="H222" s="243"/>
      <c r="I222" s="243"/>
      <c r="J222" s="249"/>
    </row>
    <row r="223" spans="1:10" ht="17.5" customHeight="1">
      <c r="A223" s="214"/>
      <c r="B223" s="300" t="s">
        <v>257</v>
      </c>
      <c r="C223" s="1319" t="str">
        <f>IF('statement of marks'!HN11="","",'statement of marks'!HN11)</f>
        <v/>
      </c>
      <c r="D223" s="1320"/>
      <c r="E223" s="1320"/>
      <c r="F223" s="1320"/>
      <c r="G223" s="1320"/>
      <c r="H223" s="1320"/>
      <c r="I223" s="1320"/>
      <c r="J223" s="1321"/>
    </row>
    <row r="224" spans="1:10" ht="17.5" customHeight="1">
      <c r="A224" s="214"/>
      <c r="B224" s="246"/>
      <c r="C224" s="1322"/>
      <c r="D224" s="1323"/>
      <c r="E224" s="1323"/>
      <c r="F224" s="1324"/>
      <c r="G224" s="1322"/>
      <c r="H224" s="1323"/>
      <c r="I224" s="1323"/>
      <c r="J224" s="1325"/>
    </row>
    <row r="225" spans="1:10" ht="17.5" customHeight="1" thickBot="1">
      <c r="A225" s="215"/>
      <c r="B225" s="259" t="s">
        <v>262</v>
      </c>
      <c r="C225" s="1293" t="s">
        <v>80</v>
      </c>
      <c r="D225" s="1294"/>
      <c r="E225" s="1294"/>
      <c r="F225" s="1295"/>
      <c r="G225" s="1296" t="s">
        <v>263</v>
      </c>
      <c r="H225" s="1297"/>
      <c r="I225" s="1297"/>
      <c r="J225" s="1298"/>
    </row>
    <row r="226" spans="1:10" ht="17.5" customHeight="1">
      <c r="A226" s="247"/>
      <c r="B226" s="1352" t="s">
        <v>228</v>
      </c>
      <c r="C226" s="1353"/>
      <c r="D226" s="1353"/>
      <c r="E226" s="1353"/>
      <c r="F226" s="1353"/>
      <c r="G226" s="1353"/>
      <c r="H226" s="1353"/>
      <c r="I226" s="1353"/>
      <c r="J226" s="1354"/>
    </row>
    <row r="227" spans="1:10" ht="17.5" customHeight="1">
      <c r="A227" s="214"/>
      <c r="B227" s="1355" t="s">
        <v>247</v>
      </c>
      <c r="C227" s="1356"/>
      <c r="D227" s="1356"/>
      <c r="E227" s="1356"/>
      <c r="F227" s="1356"/>
      <c r="G227" s="1356"/>
      <c r="H227" s="1356"/>
      <c r="I227" s="1356"/>
      <c r="J227" s="1357"/>
    </row>
    <row r="228" spans="1:10" ht="17.5" customHeight="1">
      <c r="A228" s="214"/>
      <c r="B228" s="1358" t="s">
        <v>81</v>
      </c>
      <c r="C228" s="1358"/>
      <c r="D228" s="1359">
        <f>YEAR(details!G12)</f>
        <v>2012</v>
      </c>
      <c r="E228" s="1360"/>
      <c r="F228" s="303" t="s">
        <v>230</v>
      </c>
      <c r="G228" s="1359" t="str">
        <f>'statement of marks'!$H$3</f>
        <v>2015-16</v>
      </c>
      <c r="H228" s="1360"/>
      <c r="I228" s="303" t="s">
        <v>231</v>
      </c>
      <c r="J228" s="255"/>
    </row>
    <row r="229" spans="1:10" ht="17.5" customHeight="1">
      <c r="A229" s="214"/>
      <c r="B229" s="1326" t="s">
        <v>229</v>
      </c>
      <c r="C229" s="1327"/>
      <c r="D229" s="1312" t="str">
        <f>'statement of marks'!$A$1</f>
        <v>jk- ck- ek/;fed fo|ky; uohu] fuEckgsM+k</v>
      </c>
      <c r="E229" s="1313"/>
      <c r="F229" s="1313"/>
      <c r="G229" s="1313"/>
      <c r="H229" s="1313"/>
      <c r="I229" s="1313"/>
      <c r="J229" s="1314"/>
    </row>
    <row r="230" spans="1:10" ht="17.5" customHeight="1">
      <c r="A230" s="214"/>
      <c r="B230" s="1326" t="str">
        <f>'statement of marks'!$J$3</f>
        <v xml:space="preserve">fo|ky; dk Mk;l dksM+ </v>
      </c>
      <c r="C230" s="1327"/>
      <c r="D230" s="1345" t="str">
        <f>'statement of marks'!$K$3</f>
        <v xml:space="preserve">08291009401   </v>
      </c>
      <c r="E230" s="1346"/>
      <c r="F230" s="1128"/>
      <c r="G230" s="1129"/>
      <c r="H230" s="1129"/>
      <c r="I230" s="1129"/>
      <c r="J230" s="1347"/>
    </row>
    <row r="231" spans="1:10" ht="17.5" customHeight="1">
      <c r="A231" s="214"/>
      <c r="B231" s="1326" t="s">
        <v>218</v>
      </c>
      <c r="C231" s="1327"/>
      <c r="D231" s="1312" t="str">
        <f>IF('statement of marks'!J12="","",'statement of marks'!J12)</f>
        <v>v 006</v>
      </c>
      <c r="E231" s="1313"/>
      <c r="F231" s="1313"/>
      <c r="G231" s="1313"/>
      <c r="H231" s="1313"/>
      <c r="I231" s="1313"/>
      <c r="J231" s="1314"/>
    </row>
    <row r="232" spans="1:10" ht="17.5" customHeight="1">
      <c r="A232" s="214"/>
      <c r="B232" s="1326" t="s">
        <v>232</v>
      </c>
      <c r="C232" s="1327"/>
      <c r="D232" s="1145" t="str">
        <f>IF('statement of marks'!C12="B","Nk=",IF('statement of marks'!C12="G","Nk=k",""))</f>
        <v>Nk=</v>
      </c>
      <c r="E232" s="1145"/>
      <c r="F232" s="258" t="s">
        <v>224</v>
      </c>
      <c r="G232" s="256" t="str">
        <f>IF('statement of marks'!B12="","",'statement of marks'!B12)</f>
        <v>OBC</v>
      </c>
      <c r="H232" s="1348"/>
      <c r="I232" s="1348"/>
      <c r="J232" s="1349"/>
    </row>
    <row r="233" spans="1:10" ht="17.5" customHeight="1">
      <c r="A233" s="214"/>
      <c r="B233" s="1326" t="s">
        <v>220</v>
      </c>
      <c r="C233" s="1327"/>
      <c r="D233" s="1312" t="str">
        <f>IF('statement of marks'!L12="","",'statement of marks'!L12)</f>
        <v>l 006</v>
      </c>
      <c r="E233" s="1313"/>
      <c r="F233" s="1313"/>
      <c r="G233" s="1313"/>
      <c r="H233" s="1313"/>
      <c r="I233" s="1313"/>
      <c r="J233" s="1314"/>
    </row>
    <row r="234" spans="1:10" ht="17.5" customHeight="1">
      <c r="A234" s="214"/>
      <c r="B234" s="1326" t="s">
        <v>219</v>
      </c>
      <c r="C234" s="1327"/>
      <c r="D234" s="1312" t="str">
        <f>IF('statement of marks'!K12="","",'statement of marks'!K12)</f>
        <v>c 006</v>
      </c>
      <c r="E234" s="1313"/>
      <c r="F234" s="1313"/>
      <c r="G234" s="1313"/>
      <c r="H234" s="1313"/>
      <c r="I234" s="1313"/>
      <c r="J234" s="1314"/>
    </row>
    <row r="235" spans="1:10" ht="17.5" customHeight="1">
      <c r="A235" s="214"/>
      <c r="B235" s="1326" t="s">
        <v>234</v>
      </c>
      <c r="C235" s="1327"/>
      <c r="D235" s="1312" t="str">
        <f>IF(details!N12="","",details!N12)</f>
        <v>E 006</v>
      </c>
      <c r="E235" s="1313"/>
      <c r="F235" s="1313"/>
      <c r="G235" s="1313"/>
      <c r="H235" s="1313"/>
      <c r="I235" s="1313"/>
      <c r="J235" s="1314"/>
    </row>
    <row r="236" spans="1:10" ht="17.5" customHeight="1">
      <c r="A236" s="214"/>
      <c r="B236" s="1326" t="s">
        <v>283</v>
      </c>
      <c r="C236" s="1327"/>
      <c r="D236" s="1312" t="str">
        <f>IF(details!O12="","",details!O12)</f>
        <v>F 006</v>
      </c>
      <c r="E236" s="1313"/>
      <c r="F236" s="1313"/>
      <c r="G236" s="1313"/>
      <c r="H236" s="1313"/>
      <c r="I236" s="1313"/>
      <c r="J236" s="1314"/>
    </row>
    <row r="237" spans="1:10" ht="17.5" customHeight="1">
      <c r="A237" s="214"/>
      <c r="B237" s="1326" t="s">
        <v>77</v>
      </c>
      <c r="C237" s="1327"/>
      <c r="D237" s="392">
        <f>'statement of marks'!$C$3</f>
        <v>6</v>
      </c>
      <c r="E237" s="304" t="s">
        <v>222</v>
      </c>
      <c r="F237" s="254">
        <f>IF('statement of marks'!F12="","",'statement of marks'!F12)</f>
        <v>911</v>
      </c>
      <c r="G237" s="1343" t="s">
        <v>233</v>
      </c>
      <c r="H237" s="1170"/>
      <c r="I237" s="1350">
        <f>IF('statement of marks'!G12="","",'statement of marks'!G12)</f>
        <v>41099</v>
      </c>
      <c r="J237" s="1351"/>
    </row>
    <row r="238" spans="1:10" ht="17.5" customHeight="1">
      <c r="A238" s="214"/>
      <c r="B238" s="1326" t="s">
        <v>225</v>
      </c>
      <c r="C238" s="1327"/>
      <c r="D238" s="1316">
        <f>IF('statement of marks'!H12="","",'statement of marks'!H12)</f>
        <v>36504</v>
      </c>
      <c r="E238" s="1328"/>
      <c r="F238" s="1328"/>
      <c r="G238" s="1328"/>
      <c r="H238" s="1328"/>
      <c r="I238" s="1328"/>
      <c r="J238" s="1329"/>
    </row>
    <row r="239" spans="1:10" ht="17.5" customHeight="1">
      <c r="A239" s="214"/>
      <c r="B239" s="1326" t="s">
        <v>226</v>
      </c>
      <c r="C239" s="1327"/>
      <c r="D239" s="1330" t="str">
        <f>IF('statement of marks'!I12="","",'statement of marks'!I12)</f>
        <v>nl fnlEcj] mUuhl lkS fuUukuoS</v>
      </c>
      <c r="E239" s="1331"/>
      <c r="F239" s="1332"/>
      <c r="G239" s="1332"/>
      <c r="H239" s="1332"/>
      <c r="I239" s="1332"/>
      <c r="J239" s="1333"/>
    </row>
    <row r="240" spans="1:10" ht="17.5" customHeight="1">
      <c r="A240" s="214"/>
      <c r="B240" s="1312" t="s">
        <v>235</v>
      </c>
      <c r="C240" s="1313"/>
      <c r="D240" s="1313"/>
      <c r="E240" s="1144"/>
      <c r="F240" s="1334" t="str">
        <f>IF(details!Q12="","",details!Q12)</f>
        <v/>
      </c>
      <c r="G240" s="1334"/>
      <c r="H240" s="1335"/>
      <c r="I240" s="1335"/>
      <c r="J240" s="1336"/>
    </row>
    <row r="241" spans="1:10" ht="17.5" customHeight="1">
      <c r="A241" s="214"/>
      <c r="B241" s="1326" t="s">
        <v>239</v>
      </c>
      <c r="C241" s="1327"/>
      <c r="D241" s="1312" t="str">
        <f>IF(details!M12="","",details!M12)</f>
        <v>D 006</v>
      </c>
      <c r="E241" s="1313"/>
      <c r="F241" s="1313"/>
      <c r="G241" s="1313"/>
      <c r="H241" s="1313"/>
      <c r="I241" s="1313"/>
      <c r="J241" s="1314"/>
    </row>
    <row r="242" spans="1:10" ht="17.5" customHeight="1">
      <c r="A242" s="214"/>
      <c r="B242" s="1326" t="s">
        <v>240</v>
      </c>
      <c r="C242" s="1327"/>
      <c r="D242" s="1312" t="str">
        <f>IF(details!P12="","",details!P12)</f>
        <v>G 006</v>
      </c>
      <c r="E242" s="1313"/>
      <c r="F242" s="1313"/>
      <c r="G242" s="1313"/>
      <c r="H242" s="1313"/>
      <c r="I242" s="1313"/>
      <c r="J242" s="1314"/>
    </row>
    <row r="243" spans="1:10" ht="17.5" customHeight="1">
      <c r="A243" s="214"/>
      <c r="B243" s="1326" t="s">
        <v>241</v>
      </c>
      <c r="C243" s="1327"/>
      <c r="D243" s="1337">
        <f>IF('statement of marks'!HD12="mRrh.kZ",'statement of marks'!$C$3,"")</f>
        <v>6</v>
      </c>
      <c r="E243" s="1338"/>
      <c r="F243" s="1313" t="s">
        <v>242</v>
      </c>
      <c r="G243" s="1144"/>
      <c r="H243" s="1337">
        <f>IF(D243="","",D243+1)</f>
        <v>7</v>
      </c>
      <c r="I243" s="1338"/>
      <c r="J243" s="1339"/>
    </row>
    <row r="244" spans="1:10" ht="17.5" customHeight="1">
      <c r="A244" s="214"/>
      <c r="B244" s="1326" t="s">
        <v>243</v>
      </c>
      <c r="C244" s="1327"/>
      <c r="D244" s="1340">
        <f>IF(details!$O$4="","",details!$O$4)</f>
        <v>42460</v>
      </c>
      <c r="E244" s="1341"/>
      <c r="F244" s="1342"/>
      <c r="G244" s="1343"/>
      <c r="H244" s="1343"/>
      <c r="I244" s="1343"/>
      <c r="J244" s="1344"/>
    </row>
    <row r="245" spans="1:10" ht="17.5" customHeight="1">
      <c r="A245" s="214"/>
      <c r="B245" s="1299"/>
      <c r="C245" s="1299"/>
      <c r="D245" s="1276"/>
      <c r="E245" s="1276"/>
      <c r="F245" s="1288"/>
      <c r="G245" s="1288"/>
      <c r="H245" s="1288"/>
      <c r="I245" s="1288"/>
      <c r="J245" s="1300"/>
    </row>
    <row r="246" spans="1:10" ht="17.5" customHeight="1">
      <c r="A246" s="214"/>
      <c r="B246" s="1301" t="str">
        <f>IF(details!$I$4="","",details!$I$4)</f>
        <v>Jherh js[kk oekZ</v>
      </c>
      <c r="C246" s="1301"/>
      <c r="D246" s="1276"/>
      <c r="E246" s="1276"/>
      <c r="F246" s="1302" t="str">
        <f>IF(details!$F$4="","",details!$F$4)</f>
        <v>Jh jk/ks';ke tk'kh</v>
      </c>
      <c r="G246" s="1303"/>
      <c r="H246" s="1303"/>
      <c r="I246" s="1303"/>
      <c r="J246" s="1304"/>
    </row>
    <row r="247" spans="1:10" ht="17.5" customHeight="1" thickBot="1">
      <c r="A247" s="215"/>
      <c r="B247" s="1305" t="s">
        <v>244</v>
      </c>
      <c r="C247" s="1305"/>
      <c r="D247" s="1305" t="s">
        <v>245</v>
      </c>
      <c r="E247" s="1305"/>
      <c r="F247" s="1306" t="s">
        <v>246</v>
      </c>
      <c r="G247" s="1307"/>
      <c r="H247" s="1307"/>
      <c r="I247" s="1307"/>
      <c r="J247" s="1308"/>
    </row>
    <row r="248" spans="1:10" ht="17.5" customHeight="1">
      <c r="A248" s="247"/>
      <c r="B248" s="1309" t="s">
        <v>258</v>
      </c>
      <c r="C248" s="1310"/>
      <c r="D248" s="1310"/>
      <c r="E248" s="1310"/>
      <c r="F248" s="1310"/>
      <c r="G248" s="1310"/>
      <c r="H248" s="1310"/>
      <c r="I248" s="1310"/>
      <c r="J248" s="1311"/>
    </row>
    <row r="249" spans="1:10" ht="17.5" customHeight="1">
      <c r="A249" s="214"/>
      <c r="B249" s="306" t="s">
        <v>218</v>
      </c>
      <c r="C249" s="1312" t="str">
        <f>IF('statement of marks'!J12="","",'statement of marks'!J12)</f>
        <v>v 006</v>
      </c>
      <c r="D249" s="1313"/>
      <c r="E249" s="1313"/>
      <c r="F249" s="1313"/>
      <c r="G249" s="1313"/>
      <c r="H249" s="1313"/>
      <c r="I249" s="1313"/>
      <c r="J249" s="1314"/>
    </row>
    <row r="250" spans="1:10" ht="17.5" customHeight="1">
      <c r="A250" s="214"/>
      <c r="B250" s="306" t="s">
        <v>219</v>
      </c>
      <c r="C250" s="1312" t="str">
        <f>IF('statement of marks'!K12="","",'statement of marks'!K12)</f>
        <v>c 006</v>
      </c>
      <c r="D250" s="1313"/>
      <c r="E250" s="1313"/>
      <c r="F250" s="1313"/>
      <c r="G250" s="1313"/>
      <c r="H250" s="1313"/>
      <c r="I250" s="1313"/>
      <c r="J250" s="1314"/>
    </row>
    <row r="251" spans="1:10" ht="17.5" customHeight="1">
      <c r="A251" s="214"/>
      <c r="B251" s="306" t="s">
        <v>220</v>
      </c>
      <c r="C251" s="1312" t="str">
        <f>IF('statement of marks'!L12="","",'statement of marks'!L12)</f>
        <v>l 006</v>
      </c>
      <c r="D251" s="1313"/>
      <c r="E251" s="1313"/>
      <c r="F251" s="1313"/>
      <c r="G251" s="1313"/>
      <c r="H251" s="1313"/>
      <c r="I251" s="1313"/>
      <c r="J251" s="1314"/>
    </row>
    <row r="252" spans="1:10" ht="17.5" customHeight="1">
      <c r="A252" s="214"/>
      <c r="B252" s="306" t="s">
        <v>225</v>
      </c>
      <c r="C252" s="1315">
        <f>IF('statement of marks'!H12="","",'statement of marks'!H12)</f>
        <v>36504</v>
      </c>
      <c r="D252" s="1316"/>
      <c r="E252" s="252" t="s">
        <v>261</v>
      </c>
      <c r="F252" s="1317" t="str">
        <f>IF('statement of marks'!I12="","",'statement of marks'!I12)</f>
        <v>nl fnlEcj] mUuhl lkS fuUukuoS</v>
      </c>
      <c r="G252" s="1317"/>
      <c r="H252" s="1317"/>
      <c r="I252" s="1317"/>
      <c r="J252" s="1318"/>
    </row>
    <row r="253" spans="1:10" ht="17.5" customHeight="1">
      <c r="A253" s="214"/>
      <c r="B253" s="306" t="s">
        <v>223</v>
      </c>
      <c r="C253" s="253" t="s">
        <v>248</v>
      </c>
      <c r="D253" s="235" t="s">
        <v>249</v>
      </c>
      <c r="E253" s="235" t="s">
        <v>250</v>
      </c>
      <c r="F253" s="235" t="s">
        <v>251</v>
      </c>
      <c r="G253" s="235" t="s">
        <v>252</v>
      </c>
      <c r="H253" s="235" t="s">
        <v>253</v>
      </c>
      <c r="I253" s="235" t="s">
        <v>254</v>
      </c>
      <c r="J253" s="248" t="s">
        <v>255</v>
      </c>
    </row>
    <row r="254" spans="1:10" ht="17.5" customHeight="1">
      <c r="A254" s="214"/>
      <c r="B254" s="305" t="s">
        <v>256</v>
      </c>
      <c r="C254" s="239" t="str">
        <f>IF(AND('statement of marks'!$C$3=1,'statement of marks'!HD12="mRrh.kZ"),'statement of marks'!$H$3,"")</f>
        <v/>
      </c>
      <c r="D254" s="239" t="str">
        <f>IF(AND('statement of marks'!$C$3=2,'statement of marks'!HD12="mRrh.kZ"),'statement of marks'!$H$3,"")</f>
        <v/>
      </c>
      <c r="E254" s="239" t="str">
        <f>IF(AND('statement of marks'!$C$3=3,'statement of marks'!HD12="mRrh.kZ"),'statement of marks'!$H$3,"")</f>
        <v/>
      </c>
      <c r="F254" s="239" t="str">
        <f>IF(AND('statement of marks'!$C$3=4,'statement of marks'!HD12="mRrh.kZ"),'statement of marks'!$H$3,"")</f>
        <v/>
      </c>
      <c r="G254" s="239" t="str">
        <f>IF(AND('statement of marks'!$C$3=5,'statement of marks'!HD12="mRrh.kZ"),'statement of marks'!$H$3,"")</f>
        <v/>
      </c>
      <c r="H254" s="239" t="str">
        <f>IF(AND('statement of marks'!$C$3=6,'statement of marks'!HD12="mRrh.kZ"),'statement of marks'!$H$3,"")</f>
        <v>2015-16</v>
      </c>
      <c r="I254" s="239" t="str">
        <f>IF(AND('statement of marks'!$C$3=7,'statement of marks'!HD12="mRrh.kZ"),'statement of marks'!$H$3,"")</f>
        <v/>
      </c>
      <c r="J254" s="260" t="str">
        <f>IF(AND('statement of marks'!$C$3=8,'statement of marks'!HD12="mRrh.kZ"),'statement of marks'!$H$3,"")</f>
        <v/>
      </c>
    </row>
    <row r="255" spans="1:10" ht="17.5" customHeight="1">
      <c r="A255" s="214"/>
      <c r="B255" s="305" t="str">
        <f>'statement of marks'!$FT$4</f>
        <v>fgUnh</v>
      </c>
      <c r="C255" s="240"/>
      <c r="D255" s="241"/>
      <c r="E255" s="261" t="str">
        <f>IF(OR('statement of marks'!$FV12="",E254=""),"",'statement of marks'!$FV12)</f>
        <v/>
      </c>
      <c r="F255" s="261" t="str">
        <f>IF(OR('statement of marks'!$FV12="",F254=""),"",'statement of marks'!$FV12)</f>
        <v/>
      </c>
      <c r="G255" s="261" t="str">
        <f>IF(OR('statement of marks'!$FV12="",G254=""),"",'statement of marks'!$FV12)</f>
        <v/>
      </c>
      <c r="H255" s="261" t="str">
        <f>IF(OR('statement of marks'!$FV12="",H254=""),"",'statement of marks'!$FV12)</f>
        <v>D</v>
      </c>
      <c r="I255" s="261" t="str">
        <f>IF(OR('statement of marks'!$FV12="",I254=""),"",'statement of marks'!$FV12)</f>
        <v/>
      </c>
      <c r="J255" s="262" t="str">
        <f>IF(OR('statement of marks'!$FV12="",J254=""),"",'statement of marks'!$FV12)</f>
        <v/>
      </c>
    </row>
    <row r="256" spans="1:10" ht="17.5" customHeight="1">
      <c r="A256" s="214"/>
      <c r="B256" s="305" t="str">
        <f>'statement of marks'!$FW$4</f>
        <v>vaxszth</v>
      </c>
      <c r="C256" s="240"/>
      <c r="D256" s="241"/>
      <c r="E256" s="261" t="str">
        <f>IF(OR('statement of marks'!$FY12="",E254=""),"",'statement of marks'!$FY12)</f>
        <v/>
      </c>
      <c r="F256" s="261" t="str">
        <f>IF(OR('statement of marks'!$FY12="",F254=""),"",'statement of marks'!$FY12)</f>
        <v/>
      </c>
      <c r="G256" s="261" t="str">
        <f>IF(OR('statement of marks'!$FY12="",G254=""),"",'statement of marks'!$FY12)</f>
        <v/>
      </c>
      <c r="H256" s="261" t="str">
        <f>IF(OR('statement of marks'!$FY12="",H254=""),"",'statement of marks'!$FY12)</f>
        <v>D</v>
      </c>
      <c r="I256" s="261" t="str">
        <f>IF(OR('statement of marks'!$FY12="",I254=""),"",'statement of marks'!$FY12)</f>
        <v/>
      </c>
      <c r="J256" s="262" t="str">
        <f>IF(OR('statement of marks'!$FY12="",J254=""),"",'statement of marks'!$FY12)</f>
        <v/>
      </c>
    </row>
    <row r="257" spans="1:10" ht="17.5" customHeight="1">
      <c r="A257" s="214"/>
      <c r="B257" s="305" t="str">
        <f>IF('statement of marks'!BE12="s","laLÑr",IF('statement of marks'!BE12="u","mnwZ",IF('statement of marks'!BE12="g","xqtjkrh",IF('statement of marks'!BE12="p","iatkch",IF('statement of marks'!BE12="sd","flU/kh","r`rh; Hkk""kk")))))</f>
        <v>laLÑr</v>
      </c>
      <c r="C257" s="240"/>
      <c r="D257" s="241"/>
      <c r="E257" s="261" t="str">
        <f>IF(OR('statement of marks'!$GB12="",E254=""),"",'statement of marks'!$GB12)</f>
        <v/>
      </c>
      <c r="F257" s="261" t="str">
        <f>IF(OR('statement of marks'!$GB12="",F254=""),"",'statement of marks'!$GB12)</f>
        <v/>
      </c>
      <c r="G257" s="261" t="str">
        <f>IF(OR('statement of marks'!$GB12="",G254=""),"",'statement of marks'!$GB12)</f>
        <v/>
      </c>
      <c r="H257" s="261" t="str">
        <f>IF(OR('statement of marks'!$GB12="",H254=""),"",'statement of marks'!$GB12)</f>
        <v>C</v>
      </c>
      <c r="I257" s="261" t="str">
        <f>IF(OR('statement of marks'!$GB12="",I254=""),"",'statement of marks'!$GB12)</f>
        <v/>
      </c>
      <c r="J257" s="262" t="str">
        <f>IF(OR('statement of marks'!$GB12="",J254=""),"",'statement of marks'!$GB12)</f>
        <v/>
      </c>
    </row>
    <row r="258" spans="1:10" ht="17.5" customHeight="1">
      <c r="A258" s="214"/>
      <c r="B258" s="305" t="str">
        <f>'statement of marks'!$GH$4</f>
        <v>xf.kr</v>
      </c>
      <c r="C258" s="240"/>
      <c r="D258" s="241"/>
      <c r="E258" s="261" t="str">
        <f>IF(OR('statement of marks'!$GJ12="",E254=""),"",'statement of marks'!$GJ12)</f>
        <v/>
      </c>
      <c r="F258" s="261" t="str">
        <f>IF(OR('statement of marks'!$GJ12="",F254=""),"",'statement of marks'!$GJ12)</f>
        <v/>
      </c>
      <c r="G258" s="261" t="str">
        <f>IF(OR('statement of marks'!$GJ12="",G254=""),"",'statement of marks'!$GJ12)</f>
        <v/>
      </c>
      <c r="H258" s="261" t="str">
        <f>IF(OR('statement of marks'!$GJ12="",H254=""),"",'statement of marks'!$GJ12)</f>
        <v>C</v>
      </c>
      <c r="I258" s="261" t="str">
        <f>IF(OR('statement of marks'!$GJ12="",I254=""),"",'statement of marks'!$GJ12)</f>
        <v/>
      </c>
      <c r="J258" s="262" t="str">
        <f>IF(OR('statement of marks'!$GJ12="",J254=""),"",'statement of marks'!$GJ12)</f>
        <v/>
      </c>
    </row>
    <row r="259" spans="1:10" ht="17.5" customHeight="1">
      <c r="A259" s="214"/>
      <c r="B259" s="305" t="str">
        <f>'statement of marks'!$GK$4</f>
        <v>foKku</v>
      </c>
      <c r="C259" s="240"/>
      <c r="D259" s="241"/>
      <c r="E259" s="261" t="str">
        <f>IF(OR('statement of marks'!$GM12="",E254=""),"",'statement of marks'!$GM12)</f>
        <v/>
      </c>
      <c r="F259" s="261" t="str">
        <f>IF(OR('statement of marks'!$GM12="",F254=""),"",'statement of marks'!$GM12)</f>
        <v/>
      </c>
      <c r="G259" s="261" t="str">
        <f>IF(OR('statement of marks'!$GM12="",G254=""),"",'statement of marks'!$GM12)</f>
        <v/>
      </c>
      <c r="H259" s="261" t="str">
        <f>IF(OR('statement of marks'!$GM12="",H254=""),"",'statement of marks'!$GM12)</f>
        <v>D</v>
      </c>
      <c r="I259" s="261" t="str">
        <f>IF(OR('statement of marks'!$GM12="",I254=""),"",'statement of marks'!$GM12)</f>
        <v/>
      </c>
      <c r="J259" s="262" t="str">
        <f>IF(OR('statement of marks'!$GM12="",J254=""),"",'statement of marks'!$GM12)</f>
        <v/>
      </c>
    </row>
    <row r="260" spans="1:10" ht="17.5" customHeight="1">
      <c r="A260" s="214"/>
      <c r="B260" s="305" t="str">
        <f>'statement of marks'!$GN$4</f>
        <v>lkekftd foKku</v>
      </c>
      <c r="C260" s="240"/>
      <c r="D260" s="241"/>
      <c r="E260" s="261" t="str">
        <f>IF(OR('statement of marks'!$GP12="",E254=""),"",'statement of marks'!$GP12)</f>
        <v/>
      </c>
      <c r="F260" s="261" t="str">
        <f>IF(OR('statement of marks'!$GP12="",F254=""),"",'statement of marks'!$GP12)</f>
        <v/>
      </c>
      <c r="G260" s="261" t="str">
        <f>IF(OR('statement of marks'!$GP12="",G254=""),"",'statement of marks'!$GP12)</f>
        <v/>
      </c>
      <c r="H260" s="261" t="str">
        <f>IF(OR('statement of marks'!$GP12="",H254=""),"",'statement of marks'!$GP12)</f>
        <v>D</v>
      </c>
      <c r="I260" s="261" t="str">
        <f>IF(OR('statement of marks'!$GP12="",I254=""),"",'statement of marks'!$GP12)</f>
        <v/>
      </c>
      <c r="J260" s="262" t="str">
        <f>IF(OR('statement of marks'!$GP12="",J254=""),"",'statement of marks'!$GP12)</f>
        <v/>
      </c>
    </row>
    <row r="261" spans="1:10" ht="17.5" customHeight="1">
      <c r="A261" s="214"/>
      <c r="B261" s="305" t="str">
        <f>'statement of marks'!$GQ$4</f>
        <v>dk;kZuqHko</v>
      </c>
      <c r="C261" s="240"/>
      <c r="D261" s="241"/>
      <c r="E261" s="261" t="str">
        <f>IF(OR('statement of marks'!$GS12="",E254=""),"",'statement of marks'!$GS12)</f>
        <v/>
      </c>
      <c r="F261" s="261" t="str">
        <f>IF(OR('statement of marks'!$GS12="",F254=""),"",'statement of marks'!$GS12)</f>
        <v/>
      </c>
      <c r="G261" s="261" t="str">
        <f>IF(OR('statement of marks'!$GS12="",G254=""),"",'statement of marks'!$GS12)</f>
        <v/>
      </c>
      <c r="H261" s="261" t="str">
        <f>IF(OR('statement of marks'!$GS12="",H254=""),"",'statement of marks'!$GS12)</f>
        <v>C</v>
      </c>
      <c r="I261" s="261" t="str">
        <f>IF(OR('statement of marks'!$GS12="",I254=""),"",'statement of marks'!$GS12)</f>
        <v/>
      </c>
      <c r="J261" s="262" t="str">
        <f>IF(OR('statement of marks'!$GS12="",J254=""),"",'statement of marks'!$GS12)</f>
        <v/>
      </c>
    </row>
    <row r="262" spans="1:10" ht="17.5" customHeight="1">
      <c r="A262" s="214"/>
      <c r="B262" s="305" t="str">
        <f>'statement of marks'!$GT$4</f>
        <v>dyk f'k{kk</v>
      </c>
      <c r="C262" s="240"/>
      <c r="D262" s="241"/>
      <c r="E262" s="263" t="str">
        <f>IF(OR('statement of marks'!$GV12="",E254=""),"",'statement of marks'!$GV12)</f>
        <v/>
      </c>
      <c r="F262" s="263" t="str">
        <f>IF(OR('statement of marks'!$GV12="",F254=""),"",'statement of marks'!$GV12)</f>
        <v/>
      </c>
      <c r="G262" s="263" t="str">
        <f>IF(OR('statement of marks'!$GV12="",G254=""),"",'statement of marks'!$GV12)</f>
        <v/>
      </c>
      <c r="H262" s="263" t="str">
        <f>IF(OR('statement of marks'!$GV12="",H254=""),"",'statement of marks'!$GV12)</f>
        <v>A</v>
      </c>
      <c r="I262" s="263" t="str">
        <f>IF(OR('statement of marks'!$GV12="",I254=""),"",'statement of marks'!$GV12)</f>
        <v/>
      </c>
      <c r="J262" s="264" t="str">
        <f>IF(OR('statement of marks'!$GV12="",J254=""),"",'statement of marks'!$GV12)</f>
        <v/>
      </c>
    </row>
    <row r="263" spans="1:10" ht="17.5" customHeight="1">
      <c r="A263" s="214"/>
      <c r="B263" s="245" t="s">
        <v>284</v>
      </c>
      <c r="C263" s="265" t="str">
        <f t="shared" ref="C263:J263" si="10">C254</f>
        <v/>
      </c>
      <c r="D263" s="265" t="str">
        <f t="shared" si="10"/>
        <v/>
      </c>
      <c r="E263" s="265" t="str">
        <f t="shared" si="10"/>
        <v/>
      </c>
      <c r="F263" s="265" t="str">
        <f t="shared" si="10"/>
        <v/>
      </c>
      <c r="G263" s="265" t="str">
        <f t="shared" si="10"/>
        <v/>
      </c>
      <c r="H263" s="265" t="str">
        <f t="shared" si="10"/>
        <v>2015-16</v>
      </c>
      <c r="I263" s="265" t="str">
        <f t="shared" si="10"/>
        <v/>
      </c>
      <c r="J263" s="266" t="str">
        <f t="shared" si="10"/>
        <v/>
      </c>
    </row>
    <row r="264" spans="1:10" ht="17.5" customHeight="1">
      <c r="A264" s="214"/>
      <c r="B264" s="305" t="str">
        <f>'statement of marks'!$HL$5</f>
        <v>Nk= mifLFkfr</v>
      </c>
      <c r="C264" s="242"/>
      <c r="D264" s="242"/>
      <c r="E264" s="267" t="str">
        <f>IF(OR('statement of marks'!$HL12="",E254=""),"",'statement of marks'!$HL12)</f>
        <v/>
      </c>
      <c r="F264" s="267" t="str">
        <f>IF(OR('statement of marks'!$HL12="",F254=""),"",'statement of marks'!$HL12)</f>
        <v/>
      </c>
      <c r="G264" s="267" t="str">
        <f>IF(OR('statement of marks'!$HL12="",G254=""),"",'statement of marks'!$HL12)</f>
        <v/>
      </c>
      <c r="H264" s="267" t="str">
        <f>IF(OR('statement of marks'!$HL12="",H254=""),"",'statement of marks'!$HL12)</f>
        <v/>
      </c>
      <c r="I264" s="267" t="str">
        <f>IF(OR('statement of marks'!$HL12="",I254=""),"",'statement of marks'!$HL12)</f>
        <v/>
      </c>
      <c r="J264" s="268" t="str">
        <f>IF(OR('statement of marks'!$HL12="",J254=""),"",'statement of marks'!$HL12)</f>
        <v/>
      </c>
    </row>
    <row r="265" spans="1:10" ht="17.5" customHeight="1">
      <c r="A265" s="214"/>
      <c r="B265" s="305" t="str">
        <f>'statement of marks'!$HK$5</f>
        <v>dqy ehfVax</v>
      </c>
      <c r="C265" s="243"/>
      <c r="D265" s="243"/>
      <c r="E265" s="243" t="str">
        <f>IF(OR('statement of marks'!$HK12="",E254=""),"",'statement of marks'!$HK12)</f>
        <v/>
      </c>
      <c r="F265" s="243" t="str">
        <f>IF(OR('statement of marks'!$HK12="",F254=""),"",'statement of marks'!$HK12)</f>
        <v/>
      </c>
      <c r="G265" s="243" t="str">
        <f>IF(OR('statement of marks'!$HK12="",G254=""),"",'statement of marks'!$HK12)</f>
        <v/>
      </c>
      <c r="H265" s="243" t="str">
        <f>IF(OR('statement of marks'!$HK12="",H254=""),"",'statement of marks'!$HK12)</f>
        <v/>
      </c>
      <c r="I265" s="243" t="str">
        <f>IF(OR('statement of marks'!$HK12="",I254=""),"",'statement of marks'!$HK12)</f>
        <v/>
      </c>
      <c r="J265" s="269" t="str">
        <f>IF(OR('statement of marks'!$HK12="",J254=""),"",'statement of marks'!$HK12)</f>
        <v/>
      </c>
    </row>
    <row r="266" spans="1:10" ht="17.5" customHeight="1">
      <c r="A266" s="214"/>
      <c r="B266" s="305" t="s">
        <v>259</v>
      </c>
      <c r="C266" s="243" t="str">
        <f t="shared" ref="C266:J266" si="11">IF(OR(C264="",C265=""),"",C264/C265*100)</f>
        <v/>
      </c>
      <c r="D266" s="243" t="str">
        <f t="shared" si="11"/>
        <v/>
      </c>
      <c r="E266" s="243" t="str">
        <f t="shared" si="11"/>
        <v/>
      </c>
      <c r="F266" s="243" t="str">
        <f t="shared" si="11"/>
        <v/>
      </c>
      <c r="G266" s="243" t="str">
        <f t="shared" si="11"/>
        <v/>
      </c>
      <c r="H266" s="243" t="str">
        <f t="shared" si="11"/>
        <v/>
      </c>
      <c r="I266" s="243" t="str">
        <f t="shared" si="11"/>
        <v/>
      </c>
      <c r="J266" s="269" t="str">
        <f t="shared" si="11"/>
        <v/>
      </c>
    </row>
    <row r="267" spans="1:10" ht="17.5" customHeight="1">
      <c r="A267" s="214"/>
      <c r="B267" s="305" t="s">
        <v>260</v>
      </c>
      <c r="C267" s="243"/>
      <c r="D267" s="243"/>
      <c r="E267" s="243"/>
      <c r="F267" s="243"/>
      <c r="G267" s="243"/>
      <c r="H267" s="243"/>
      <c r="I267" s="243"/>
      <c r="J267" s="249"/>
    </row>
    <row r="268" spans="1:10" ht="17.5" customHeight="1">
      <c r="A268" s="214"/>
      <c r="B268" s="306" t="s">
        <v>257</v>
      </c>
      <c r="C268" s="1319" t="str">
        <f>IF('statement of marks'!HN12="","",'statement of marks'!HN12)</f>
        <v/>
      </c>
      <c r="D268" s="1320"/>
      <c r="E268" s="1320"/>
      <c r="F268" s="1320"/>
      <c r="G268" s="1320"/>
      <c r="H268" s="1320"/>
      <c r="I268" s="1320"/>
      <c r="J268" s="1321"/>
    </row>
    <row r="269" spans="1:10" ht="17.5" customHeight="1">
      <c r="A269" s="214"/>
      <c r="B269" s="246"/>
      <c r="C269" s="1322"/>
      <c r="D269" s="1323"/>
      <c r="E269" s="1323"/>
      <c r="F269" s="1324"/>
      <c r="G269" s="1322"/>
      <c r="H269" s="1323"/>
      <c r="I269" s="1323"/>
      <c r="J269" s="1325"/>
    </row>
    <row r="270" spans="1:10" ht="17.5" customHeight="1" thickBot="1">
      <c r="A270" s="215"/>
      <c r="B270" s="259" t="s">
        <v>262</v>
      </c>
      <c r="C270" s="1293" t="s">
        <v>80</v>
      </c>
      <c r="D270" s="1294"/>
      <c r="E270" s="1294"/>
      <c r="F270" s="1295"/>
      <c r="G270" s="1296" t="s">
        <v>263</v>
      </c>
      <c r="H270" s="1297"/>
      <c r="I270" s="1297"/>
      <c r="J270" s="1298"/>
    </row>
    <row r="271" spans="1:10" ht="17.5" customHeight="1">
      <c r="A271" s="247"/>
      <c r="B271" s="1352" t="s">
        <v>228</v>
      </c>
      <c r="C271" s="1353"/>
      <c r="D271" s="1353"/>
      <c r="E271" s="1353"/>
      <c r="F271" s="1353"/>
      <c r="G271" s="1353"/>
      <c r="H271" s="1353"/>
      <c r="I271" s="1353"/>
      <c r="J271" s="1354"/>
    </row>
    <row r="272" spans="1:10" ht="17.5" customHeight="1">
      <c r="A272" s="214"/>
      <c r="B272" s="1355" t="s">
        <v>247</v>
      </c>
      <c r="C272" s="1356"/>
      <c r="D272" s="1356"/>
      <c r="E272" s="1356"/>
      <c r="F272" s="1356"/>
      <c r="G272" s="1356"/>
      <c r="H272" s="1356"/>
      <c r="I272" s="1356"/>
      <c r="J272" s="1357"/>
    </row>
    <row r="273" spans="1:10" ht="17.5" customHeight="1">
      <c r="A273" s="214"/>
      <c r="B273" s="1358" t="s">
        <v>81</v>
      </c>
      <c r="C273" s="1358"/>
      <c r="D273" s="1359">
        <f>YEAR(details!G13)</f>
        <v>2012</v>
      </c>
      <c r="E273" s="1360"/>
      <c r="F273" s="303" t="s">
        <v>230</v>
      </c>
      <c r="G273" s="1359" t="str">
        <f>'statement of marks'!$H$3</f>
        <v>2015-16</v>
      </c>
      <c r="H273" s="1360"/>
      <c r="I273" s="303" t="s">
        <v>231</v>
      </c>
      <c r="J273" s="255"/>
    </row>
    <row r="274" spans="1:10" ht="17.5" customHeight="1">
      <c r="A274" s="214"/>
      <c r="B274" s="1326" t="s">
        <v>229</v>
      </c>
      <c r="C274" s="1327"/>
      <c r="D274" s="1312" t="str">
        <f>'statement of marks'!$A$1</f>
        <v>jk- ck- ek/;fed fo|ky; uohu] fuEckgsM+k</v>
      </c>
      <c r="E274" s="1313"/>
      <c r="F274" s="1313"/>
      <c r="G274" s="1313"/>
      <c r="H274" s="1313"/>
      <c r="I274" s="1313"/>
      <c r="J274" s="1314"/>
    </row>
    <row r="275" spans="1:10" ht="17.5" customHeight="1">
      <c r="A275" s="214"/>
      <c r="B275" s="1326" t="str">
        <f>'statement of marks'!$J$3</f>
        <v xml:space="preserve">fo|ky; dk Mk;l dksM+ </v>
      </c>
      <c r="C275" s="1327"/>
      <c r="D275" s="1345" t="str">
        <f>'statement of marks'!$K$3</f>
        <v xml:space="preserve">08291009401   </v>
      </c>
      <c r="E275" s="1346"/>
      <c r="F275" s="1128"/>
      <c r="G275" s="1129"/>
      <c r="H275" s="1129"/>
      <c r="I275" s="1129"/>
      <c r="J275" s="1347"/>
    </row>
    <row r="276" spans="1:10" ht="17.5" customHeight="1">
      <c r="A276" s="214"/>
      <c r="B276" s="1326" t="s">
        <v>218</v>
      </c>
      <c r="C276" s="1327"/>
      <c r="D276" s="1312" t="str">
        <f>IF('statement of marks'!J13="","",'statement of marks'!J13)</f>
        <v>v 007</v>
      </c>
      <c r="E276" s="1313"/>
      <c r="F276" s="1313"/>
      <c r="G276" s="1313"/>
      <c r="H276" s="1313"/>
      <c r="I276" s="1313"/>
      <c r="J276" s="1314"/>
    </row>
    <row r="277" spans="1:10" ht="17.5" customHeight="1">
      <c r="A277" s="214"/>
      <c r="B277" s="1326" t="s">
        <v>232</v>
      </c>
      <c r="C277" s="1327"/>
      <c r="D277" s="1145" t="str">
        <f>IF('statement of marks'!C13="B","Nk=",IF('statement of marks'!C13="G","Nk=k",""))</f>
        <v>Nk=</v>
      </c>
      <c r="E277" s="1145"/>
      <c r="F277" s="258" t="s">
        <v>224</v>
      </c>
      <c r="G277" s="256" t="str">
        <f>IF('statement of marks'!B13="","",'statement of marks'!B13)</f>
        <v>OBC</v>
      </c>
      <c r="H277" s="1348"/>
      <c r="I277" s="1348"/>
      <c r="J277" s="1349"/>
    </row>
    <row r="278" spans="1:10" ht="17.5" customHeight="1">
      <c r="A278" s="214"/>
      <c r="B278" s="1326" t="s">
        <v>220</v>
      </c>
      <c r="C278" s="1327"/>
      <c r="D278" s="1312" t="str">
        <f>IF('statement of marks'!L13="","",'statement of marks'!L13)</f>
        <v>l 007</v>
      </c>
      <c r="E278" s="1313"/>
      <c r="F278" s="1313"/>
      <c r="G278" s="1313"/>
      <c r="H278" s="1313"/>
      <c r="I278" s="1313"/>
      <c r="J278" s="1314"/>
    </row>
    <row r="279" spans="1:10" ht="17.5" customHeight="1">
      <c r="A279" s="214"/>
      <c r="B279" s="1326" t="s">
        <v>219</v>
      </c>
      <c r="C279" s="1327"/>
      <c r="D279" s="1312" t="str">
        <f>IF('statement of marks'!K13="","",'statement of marks'!K13)</f>
        <v>c 007</v>
      </c>
      <c r="E279" s="1313"/>
      <c r="F279" s="1313"/>
      <c r="G279" s="1313"/>
      <c r="H279" s="1313"/>
      <c r="I279" s="1313"/>
      <c r="J279" s="1314"/>
    </row>
    <row r="280" spans="1:10" ht="17.5" customHeight="1">
      <c r="A280" s="214"/>
      <c r="B280" s="1326" t="s">
        <v>234</v>
      </c>
      <c r="C280" s="1327"/>
      <c r="D280" s="1312" t="str">
        <f>IF(details!N13="","",details!N13)</f>
        <v>E 007</v>
      </c>
      <c r="E280" s="1313"/>
      <c r="F280" s="1313"/>
      <c r="G280" s="1313"/>
      <c r="H280" s="1313"/>
      <c r="I280" s="1313"/>
      <c r="J280" s="1314"/>
    </row>
    <row r="281" spans="1:10" ht="17.5" customHeight="1">
      <c r="A281" s="214"/>
      <c r="B281" s="1326" t="s">
        <v>283</v>
      </c>
      <c r="C281" s="1327"/>
      <c r="D281" s="1312" t="str">
        <f>IF(details!O13="","",details!O13)</f>
        <v>F 007</v>
      </c>
      <c r="E281" s="1313"/>
      <c r="F281" s="1313"/>
      <c r="G281" s="1313"/>
      <c r="H281" s="1313"/>
      <c r="I281" s="1313"/>
      <c r="J281" s="1314"/>
    </row>
    <row r="282" spans="1:10" ht="17.5" customHeight="1">
      <c r="A282" s="214"/>
      <c r="B282" s="1326" t="s">
        <v>77</v>
      </c>
      <c r="C282" s="1327"/>
      <c r="D282" s="392">
        <f>'statement of marks'!$C$3</f>
        <v>6</v>
      </c>
      <c r="E282" s="304" t="s">
        <v>222</v>
      </c>
      <c r="F282" s="254">
        <f>IF('statement of marks'!F13="","",'statement of marks'!F13)</f>
        <v>912</v>
      </c>
      <c r="G282" s="1343" t="s">
        <v>233</v>
      </c>
      <c r="H282" s="1170"/>
      <c r="I282" s="1350">
        <f>IF('statement of marks'!G13="","",'statement of marks'!G13)</f>
        <v>41099</v>
      </c>
      <c r="J282" s="1351"/>
    </row>
    <row r="283" spans="1:10" ht="17.5" customHeight="1">
      <c r="A283" s="214"/>
      <c r="B283" s="1326" t="s">
        <v>225</v>
      </c>
      <c r="C283" s="1327"/>
      <c r="D283" s="1316">
        <f>IF('statement of marks'!H13="","",'statement of marks'!H13)</f>
        <v>37408</v>
      </c>
      <c r="E283" s="1328"/>
      <c r="F283" s="1328"/>
      <c r="G283" s="1328"/>
      <c r="H283" s="1328"/>
      <c r="I283" s="1328"/>
      <c r="J283" s="1329"/>
    </row>
    <row r="284" spans="1:10" ht="17.5" customHeight="1">
      <c r="A284" s="214"/>
      <c r="B284" s="1326" t="s">
        <v>226</v>
      </c>
      <c r="C284" s="1327"/>
      <c r="D284" s="1330" t="str">
        <f>IF('statement of marks'!I13="","",'statement of marks'!I13)</f>
        <v>,d twu] nks gtkj nks</v>
      </c>
      <c r="E284" s="1331"/>
      <c r="F284" s="1332"/>
      <c r="G284" s="1332"/>
      <c r="H284" s="1332"/>
      <c r="I284" s="1332"/>
      <c r="J284" s="1333"/>
    </row>
    <row r="285" spans="1:10" ht="17.5" customHeight="1">
      <c r="A285" s="214"/>
      <c r="B285" s="1312" t="s">
        <v>235</v>
      </c>
      <c r="C285" s="1313"/>
      <c r="D285" s="1313"/>
      <c r="E285" s="1144"/>
      <c r="F285" s="1334" t="str">
        <f>IF(details!Q13="","",details!Q13)</f>
        <v/>
      </c>
      <c r="G285" s="1334"/>
      <c r="H285" s="1335"/>
      <c r="I285" s="1335"/>
      <c r="J285" s="1336"/>
    </row>
    <row r="286" spans="1:10" ht="17.5" customHeight="1">
      <c r="A286" s="214"/>
      <c r="B286" s="1326" t="s">
        <v>239</v>
      </c>
      <c r="C286" s="1327"/>
      <c r="D286" s="1312" t="str">
        <f>IF(details!M13="","",details!M13)</f>
        <v>D 007</v>
      </c>
      <c r="E286" s="1313"/>
      <c r="F286" s="1313"/>
      <c r="G286" s="1313"/>
      <c r="H286" s="1313"/>
      <c r="I286" s="1313"/>
      <c r="J286" s="1314"/>
    </row>
    <row r="287" spans="1:10" ht="17.5" customHeight="1">
      <c r="A287" s="214"/>
      <c r="B287" s="1326" t="s">
        <v>240</v>
      </c>
      <c r="C287" s="1327"/>
      <c r="D287" s="1312" t="str">
        <f>IF(details!P13="","",details!P13)</f>
        <v>G 007</v>
      </c>
      <c r="E287" s="1313"/>
      <c r="F287" s="1313"/>
      <c r="G287" s="1313"/>
      <c r="H287" s="1313"/>
      <c r="I287" s="1313"/>
      <c r="J287" s="1314"/>
    </row>
    <row r="288" spans="1:10" ht="17.5" customHeight="1">
      <c r="A288" s="214"/>
      <c r="B288" s="1326" t="s">
        <v>241</v>
      </c>
      <c r="C288" s="1327"/>
      <c r="D288" s="1337" t="str">
        <f>IF('statement of marks'!HD13="mRrh.kZ",'statement of marks'!$C$3,"")</f>
        <v/>
      </c>
      <c r="E288" s="1338"/>
      <c r="F288" s="1313" t="s">
        <v>242</v>
      </c>
      <c r="G288" s="1144"/>
      <c r="H288" s="1337" t="str">
        <f>IF(D288="","",D288+1)</f>
        <v/>
      </c>
      <c r="I288" s="1338"/>
      <c r="J288" s="1339"/>
    </row>
    <row r="289" spans="1:10" ht="17.5" customHeight="1">
      <c r="A289" s="214"/>
      <c r="B289" s="1326" t="s">
        <v>243</v>
      </c>
      <c r="C289" s="1327"/>
      <c r="D289" s="1340">
        <f>IF(details!$O$4="","",details!$O$4)</f>
        <v>42460</v>
      </c>
      <c r="E289" s="1341"/>
      <c r="F289" s="1342"/>
      <c r="G289" s="1343"/>
      <c r="H289" s="1343"/>
      <c r="I289" s="1343"/>
      <c r="J289" s="1344"/>
    </row>
    <row r="290" spans="1:10" ht="17.5" customHeight="1">
      <c r="A290" s="214"/>
      <c r="B290" s="1299"/>
      <c r="C290" s="1299"/>
      <c r="D290" s="1276"/>
      <c r="E290" s="1276"/>
      <c r="F290" s="1288"/>
      <c r="G290" s="1288"/>
      <c r="H290" s="1288"/>
      <c r="I290" s="1288"/>
      <c r="J290" s="1300"/>
    </row>
    <row r="291" spans="1:10" ht="17.5" customHeight="1">
      <c r="A291" s="214"/>
      <c r="B291" s="1301" t="str">
        <f>IF(details!$I$4="","",details!$I$4)</f>
        <v>Jherh js[kk oekZ</v>
      </c>
      <c r="C291" s="1301"/>
      <c r="D291" s="1276"/>
      <c r="E291" s="1276"/>
      <c r="F291" s="1302" t="str">
        <f>IF(details!$F$4="","",details!$F$4)</f>
        <v>Jh jk/ks';ke tk'kh</v>
      </c>
      <c r="G291" s="1303"/>
      <c r="H291" s="1303"/>
      <c r="I291" s="1303"/>
      <c r="J291" s="1304"/>
    </row>
    <row r="292" spans="1:10" ht="17.5" customHeight="1" thickBot="1">
      <c r="A292" s="215"/>
      <c r="B292" s="1305" t="s">
        <v>244</v>
      </c>
      <c r="C292" s="1305"/>
      <c r="D292" s="1305" t="s">
        <v>245</v>
      </c>
      <c r="E292" s="1305"/>
      <c r="F292" s="1306" t="s">
        <v>246</v>
      </c>
      <c r="G292" s="1307"/>
      <c r="H292" s="1307"/>
      <c r="I292" s="1307"/>
      <c r="J292" s="1308"/>
    </row>
    <row r="293" spans="1:10" ht="17.5" customHeight="1">
      <c r="A293" s="247"/>
      <c r="B293" s="1309" t="s">
        <v>258</v>
      </c>
      <c r="C293" s="1310"/>
      <c r="D293" s="1310"/>
      <c r="E293" s="1310"/>
      <c r="F293" s="1310"/>
      <c r="G293" s="1310"/>
      <c r="H293" s="1310"/>
      <c r="I293" s="1310"/>
      <c r="J293" s="1311"/>
    </row>
    <row r="294" spans="1:10" ht="17.5" customHeight="1">
      <c r="A294" s="214"/>
      <c r="B294" s="306" t="s">
        <v>218</v>
      </c>
      <c r="C294" s="1312" t="str">
        <f>IF('statement of marks'!J13="","",'statement of marks'!J13)</f>
        <v>v 007</v>
      </c>
      <c r="D294" s="1313"/>
      <c r="E294" s="1313"/>
      <c r="F294" s="1313"/>
      <c r="G294" s="1313"/>
      <c r="H294" s="1313"/>
      <c r="I294" s="1313"/>
      <c r="J294" s="1314"/>
    </row>
    <row r="295" spans="1:10" ht="17.5" customHeight="1">
      <c r="A295" s="214"/>
      <c r="B295" s="306" t="s">
        <v>219</v>
      </c>
      <c r="C295" s="1312" t="str">
        <f>IF('statement of marks'!K13="","",'statement of marks'!K13)</f>
        <v>c 007</v>
      </c>
      <c r="D295" s="1313"/>
      <c r="E295" s="1313"/>
      <c r="F295" s="1313"/>
      <c r="G295" s="1313"/>
      <c r="H295" s="1313"/>
      <c r="I295" s="1313"/>
      <c r="J295" s="1314"/>
    </row>
    <row r="296" spans="1:10" ht="17.5" customHeight="1">
      <c r="A296" s="214"/>
      <c r="B296" s="306" t="s">
        <v>220</v>
      </c>
      <c r="C296" s="1312" t="str">
        <f>IF('statement of marks'!L13="","",'statement of marks'!L13)</f>
        <v>l 007</v>
      </c>
      <c r="D296" s="1313"/>
      <c r="E296" s="1313"/>
      <c r="F296" s="1313"/>
      <c r="G296" s="1313"/>
      <c r="H296" s="1313"/>
      <c r="I296" s="1313"/>
      <c r="J296" s="1314"/>
    </row>
    <row r="297" spans="1:10" ht="17.5" customHeight="1">
      <c r="A297" s="214"/>
      <c r="B297" s="306" t="s">
        <v>225</v>
      </c>
      <c r="C297" s="1315">
        <f>IF('statement of marks'!H13="","",'statement of marks'!H13)</f>
        <v>37408</v>
      </c>
      <c r="D297" s="1316"/>
      <c r="E297" s="252" t="s">
        <v>261</v>
      </c>
      <c r="F297" s="1317" t="str">
        <f>IF('statement of marks'!I13="","",'statement of marks'!I13)</f>
        <v>,d twu] nks gtkj nks</v>
      </c>
      <c r="G297" s="1317"/>
      <c r="H297" s="1317"/>
      <c r="I297" s="1317"/>
      <c r="J297" s="1318"/>
    </row>
    <row r="298" spans="1:10" ht="17.5" customHeight="1">
      <c r="A298" s="214"/>
      <c r="B298" s="306" t="s">
        <v>223</v>
      </c>
      <c r="C298" s="253" t="s">
        <v>248</v>
      </c>
      <c r="D298" s="235" t="s">
        <v>249</v>
      </c>
      <c r="E298" s="235" t="s">
        <v>250</v>
      </c>
      <c r="F298" s="235" t="s">
        <v>251</v>
      </c>
      <c r="G298" s="235" t="s">
        <v>252</v>
      </c>
      <c r="H298" s="235" t="s">
        <v>253</v>
      </c>
      <c r="I298" s="235" t="s">
        <v>254</v>
      </c>
      <c r="J298" s="248" t="s">
        <v>255</v>
      </c>
    </row>
    <row r="299" spans="1:10" ht="17.5" customHeight="1">
      <c r="A299" s="214"/>
      <c r="B299" s="305" t="s">
        <v>256</v>
      </c>
      <c r="C299" s="239" t="str">
        <f>IF(AND('statement of marks'!$C$3=1,'statement of marks'!HD13="mRrh.kZ"),'statement of marks'!$H$3,"")</f>
        <v/>
      </c>
      <c r="D299" s="239" t="str">
        <f>IF(AND('statement of marks'!$C$3=2,'statement of marks'!HD13="mRrh.kZ"),'statement of marks'!$H$3,"")</f>
        <v/>
      </c>
      <c r="E299" s="239" t="str">
        <f>IF(AND('statement of marks'!$C$3=3,'statement of marks'!HD13="mRrh.kZ"),'statement of marks'!$H$3,"")</f>
        <v/>
      </c>
      <c r="F299" s="239" t="str">
        <f>IF(AND('statement of marks'!$C$3=4,'statement of marks'!HD13="mRrh.kZ"),'statement of marks'!$H$3,"")</f>
        <v/>
      </c>
      <c r="G299" s="239" t="str">
        <f>IF(AND('statement of marks'!$C$3=5,'statement of marks'!HD13="mRrh.kZ"),'statement of marks'!$H$3,"")</f>
        <v/>
      </c>
      <c r="H299" s="239" t="str">
        <f>IF(AND('statement of marks'!$C$3=6,'statement of marks'!HD13="mRrh.kZ"),'statement of marks'!$H$3,"")</f>
        <v/>
      </c>
      <c r="I299" s="239" t="str">
        <f>IF(AND('statement of marks'!$C$3=7,'statement of marks'!HD13="mRrh.kZ"),'statement of marks'!$H$3,"")</f>
        <v/>
      </c>
      <c r="J299" s="260" t="str">
        <f>IF(AND('statement of marks'!$C$3=8,'statement of marks'!HD13="mRrh.kZ"),'statement of marks'!$H$3,"")</f>
        <v/>
      </c>
    </row>
    <row r="300" spans="1:10" ht="17.5" customHeight="1">
      <c r="A300" s="214"/>
      <c r="B300" s="305" t="str">
        <f>'statement of marks'!$FT$4</f>
        <v>fgUnh</v>
      </c>
      <c r="C300" s="240"/>
      <c r="D300" s="241"/>
      <c r="E300" s="261" t="str">
        <f>IF(OR('statement of marks'!$FV13="",E299=""),"",'statement of marks'!$FV13)</f>
        <v/>
      </c>
      <c r="F300" s="261" t="str">
        <f>IF(OR('statement of marks'!$FV13="",F299=""),"",'statement of marks'!$FV13)</f>
        <v/>
      </c>
      <c r="G300" s="261" t="str">
        <f>IF(OR('statement of marks'!$FV13="",G299=""),"",'statement of marks'!$FV13)</f>
        <v/>
      </c>
      <c r="H300" s="261" t="str">
        <f>IF(OR('statement of marks'!$FV13="",H299=""),"",'statement of marks'!$FV13)</f>
        <v/>
      </c>
      <c r="I300" s="261" t="str">
        <f>IF(OR('statement of marks'!$FV13="",I299=""),"",'statement of marks'!$FV13)</f>
        <v/>
      </c>
      <c r="J300" s="262" t="str">
        <f>IF(OR('statement of marks'!$FV13="",J299=""),"",'statement of marks'!$FV13)</f>
        <v/>
      </c>
    </row>
    <row r="301" spans="1:10" ht="17.5" customHeight="1">
      <c r="A301" s="214"/>
      <c r="B301" s="305" t="str">
        <f>'statement of marks'!$FW$4</f>
        <v>vaxszth</v>
      </c>
      <c r="C301" s="240"/>
      <c r="D301" s="241"/>
      <c r="E301" s="261" t="str">
        <f>IF(OR('statement of marks'!$FY13="",E299=""),"",'statement of marks'!$FY13)</f>
        <v/>
      </c>
      <c r="F301" s="261" t="str">
        <f>IF(OR('statement of marks'!$FY13="",F299=""),"",'statement of marks'!$FY13)</f>
        <v/>
      </c>
      <c r="G301" s="261" t="str">
        <f>IF(OR('statement of marks'!$FY13="",G299=""),"",'statement of marks'!$FY13)</f>
        <v/>
      </c>
      <c r="H301" s="261" t="str">
        <f>IF(OR('statement of marks'!$FY13="",H299=""),"",'statement of marks'!$FY13)</f>
        <v/>
      </c>
      <c r="I301" s="261" t="str">
        <f>IF(OR('statement of marks'!$FY13="",I299=""),"",'statement of marks'!$FY13)</f>
        <v/>
      </c>
      <c r="J301" s="262" t="str">
        <f>IF(OR('statement of marks'!$FY13="",J299=""),"",'statement of marks'!$FY13)</f>
        <v/>
      </c>
    </row>
    <row r="302" spans="1:10" ht="17.5" customHeight="1">
      <c r="A302" s="214"/>
      <c r="B302" s="305" t="str">
        <f>IF('statement of marks'!BE13="s","laLÑr",IF('statement of marks'!BE13="u","mnwZ",IF('statement of marks'!BE13="g","xqtjkrh",IF('statement of marks'!BE13="p","iatkch",IF('statement of marks'!BE13="sd","flU/kh","r`rh; Hkk""kk")))))</f>
        <v>laLÑr</v>
      </c>
      <c r="C302" s="240"/>
      <c r="D302" s="241"/>
      <c r="E302" s="261" t="str">
        <f>IF(OR('statement of marks'!$GB13="",E299=""),"",'statement of marks'!$GB13)</f>
        <v/>
      </c>
      <c r="F302" s="261" t="str">
        <f>IF(OR('statement of marks'!$GB13="",F299=""),"",'statement of marks'!$GB13)</f>
        <v/>
      </c>
      <c r="G302" s="261" t="str">
        <f>IF(OR('statement of marks'!$GB13="",G299=""),"",'statement of marks'!$GB13)</f>
        <v/>
      </c>
      <c r="H302" s="261" t="str">
        <f>IF(OR('statement of marks'!$GB13="",H299=""),"",'statement of marks'!$GB13)</f>
        <v/>
      </c>
      <c r="I302" s="261" t="str">
        <f>IF(OR('statement of marks'!$GB13="",I299=""),"",'statement of marks'!$GB13)</f>
        <v/>
      </c>
      <c r="J302" s="262" t="str">
        <f>IF(OR('statement of marks'!$GB13="",J299=""),"",'statement of marks'!$GB13)</f>
        <v/>
      </c>
    </row>
    <row r="303" spans="1:10" ht="17.5" customHeight="1">
      <c r="A303" s="214"/>
      <c r="B303" s="305" t="str">
        <f>'statement of marks'!$GH$4</f>
        <v>xf.kr</v>
      </c>
      <c r="C303" s="240"/>
      <c r="D303" s="241"/>
      <c r="E303" s="261" t="str">
        <f>IF(OR('statement of marks'!$GJ13="",E299=""),"",'statement of marks'!$GJ13)</f>
        <v/>
      </c>
      <c r="F303" s="261" t="str">
        <f>IF(OR('statement of marks'!$GJ13="",F299=""),"",'statement of marks'!$GJ13)</f>
        <v/>
      </c>
      <c r="G303" s="261" t="str">
        <f>IF(OR('statement of marks'!$GJ13="",G299=""),"",'statement of marks'!$GJ13)</f>
        <v/>
      </c>
      <c r="H303" s="261" t="str">
        <f>IF(OR('statement of marks'!$GJ13="",H299=""),"",'statement of marks'!$GJ13)</f>
        <v/>
      </c>
      <c r="I303" s="261" t="str">
        <f>IF(OR('statement of marks'!$GJ13="",I299=""),"",'statement of marks'!$GJ13)</f>
        <v/>
      </c>
      <c r="J303" s="262" t="str">
        <f>IF(OR('statement of marks'!$GJ13="",J299=""),"",'statement of marks'!$GJ13)</f>
        <v/>
      </c>
    </row>
    <row r="304" spans="1:10" ht="17.5" customHeight="1">
      <c r="A304" s="214"/>
      <c r="B304" s="305" t="str">
        <f>'statement of marks'!$GK$4</f>
        <v>foKku</v>
      </c>
      <c r="C304" s="240"/>
      <c r="D304" s="241"/>
      <c r="E304" s="261" t="str">
        <f>IF(OR('statement of marks'!$GM13="",E299=""),"",'statement of marks'!$GM13)</f>
        <v/>
      </c>
      <c r="F304" s="261" t="str">
        <f>IF(OR('statement of marks'!$GM13="",F299=""),"",'statement of marks'!$GM13)</f>
        <v/>
      </c>
      <c r="G304" s="261" t="str">
        <f>IF(OR('statement of marks'!$GM13="",G299=""),"",'statement of marks'!$GM13)</f>
        <v/>
      </c>
      <c r="H304" s="261" t="str">
        <f>IF(OR('statement of marks'!$GM13="",H299=""),"",'statement of marks'!$GM13)</f>
        <v/>
      </c>
      <c r="I304" s="261" t="str">
        <f>IF(OR('statement of marks'!$GM13="",I299=""),"",'statement of marks'!$GM13)</f>
        <v/>
      </c>
      <c r="J304" s="262" t="str">
        <f>IF(OR('statement of marks'!$GM13="",J299=""),"",'statement of marks'!$GM13)</f>
        <v/>
      </c>
    </row>
    <row r="305" spans="1:10" ht="17.5" customHeight="1">
      <c r="A305" s="214"/>
      <c r="B305" s="305" t="str">
        <f>'statement of marks'!$GN$4</f>
        <v>lkekftd foKku</v>
      </c>
      <c r="C305" s="240"/>
      <c r="D305" s="241"/>
      <c r="E305" s="261" t="str">
        <f>IF(OR('statement of marks'!$GP13="",E299=""),"",'statement of marks'!$GP13)</f>
        <v/>
      </c>
      <c r="F305" s="261" t="str">
        <f>IF(OR('statement of marks'!$GP13="",F299=""),"",'statement of marks'!$GP13)</f>
        <v/>
      </c>
      <c r="G305" s="261" t="str">
        <f>IF(OR('statement of marks'!$GP13="",G299=""),"",'statement of marks'!$GP13)</f>
        <v/>
      </c>
      <c r="H305" s="261" t="str">
        <f>IF(OR('statement of marks'!$GP13="",H299=""),"",'statement of marks'!$GP13)</f>
        <v/>
      </c>
      <c r="I305" s="261" t="str">
        <f>IF(OR('statement of marks'!$GP13="",I299=""),"",'statement of marks'!$GP13)</f>
        <v/>
      </c>
      <c r="J305" s="262" t="str">
        <f>IF(OR('statement of marks'!$GP13="",J299=""),"",'statement of marks'!$GP13)</f>
        <v/>
      </c>
    </row>
    <row r="306" spans="1:10" ht="17.5" customHeight="1">
      <c r="A306" s="214"/>
      <c r="B306" s="305" t="str">
        <f>'statement of marks'!$GQ$4</f>
        <v>dk;kZuqHko</v>
      </c>
      <c r="C306" s="240"/>
      <c r="D306" s="241"/>
      <c r="E306" s="261" t="str">
        <f>IF(OR('statement of marks'!$GS13="",E299=""),"",'statement of marks'!$GS13)</f>
        <v/>
      </c>
      <c r="F306" s="261" t="str">
        <f>IF(OR('statement of marks'!$GS13="",F299=""),"",'statement of marks'!$GS13)</f>
        <v/>
      </c>
      <c r="G306" s="261" t="str">
        <f>IF(OR('statement of marks'!$GS13="",G299=""),"",'statement of marks'!$GS13)</f>
        <v/>
      </c>
      <c r="H306" s="261" t="str">
        <f>IF(OR('statement of marks'!$GS13="",H299=""),"",'statement of marks'!$GS13)</f>
        <v/>
      </c>
      <c r="I306" s="261" t="str">
        <f>IF(OR('statement of marks'!$GS13="",I299=""),"",'statement of marks'!$GS13)</f>
        <v/>
      </c>
      <c r="J306" s="262" t="str">
        <f>IF(OR('statement of marks'!$GS13="",J299=""),"",'statement of marks'!$GS13)</f>
        <v/>
      </c>
    </row>
    <row r="307" spans="1:10" ht="17.5" customHeight="1">
      <c r="A307" s="214"/>
      <c r="B307" s="305" t="str">
        <f>'statement of marks'!$GT$4</f>
        <v>dyk f'k{kk</v>
      </c>
      <c r="C307" s="240"/>
      <c r="D307" s="241"/>
      <c r="E307" s="263" t="str">
        <f>IF(OR('statement of marks'!$GV13="",E299=""),"",'statement of marks'!$GV13)</f>
        <v/>
      </c>
      <c r="F307" s="263" t="str">
        <f>IF(OR('statement of marks'!$GV13="",F299=""),"",'statement of marks'!$GV13)</f>
        <v/>
      </c>
      <c r="G307" s="263" t="str">
        <f>IF(OR('statement of marks'!$GV13="",G299=""),"",'statement of marks'!$GV13)</f>
        <v/>
      </c>
      <c r="H307" s="263" t="str">
        <f>IF(OR('statement of marks'!$GV13="",H299=""),"",'statement of marks'!$GV13)</f>
        <v/>
      </c>
      <c r="I307" s="263" t="str">
        <f>IF(OR('statement of marks'!$GV13="",I299=""),"",'statement of marks'!$GV13)</f>
        <v/>
      </c>
      <c r="J307" s="264" t="str">
        <f>IF(OR('statement of marks'!$GV13="",J299=""),"",'statement of marks'!$GV13)</f>
        <v/>
      </c>
    </row>
    <row r="308" spans="1:10" ht="17.5" customHeight="1">
      <c r="A308" s="214"/>
      <c r="B308" s="245" t="s">
        <v>284</v>
      </c>
      <c r="C308" s="265" t="str">
        <f t="shared" ref="C308:J308" si="12">C299</f>
        <v/>
      </c>
      <c r="D308" s="265" t="str">
        <f t="shared" si="12"/>
        <v/>
      </c>
      <c r="E308" s="265" t="str">
        <f t="shared" si="12"/>
        <v/>
      </c>
      <c r="F308" s="265" t="str">
        <f t="shared" si="12"/>
        <v/>
      </c>
      <c r="G308" s="265" t="str">
        <f t="shared" si="12"/>
        <v/>
      </c>
      <c r="H308" s="265" t="str">
        <f t="shared" si="12"/>
        <v/>
      </c>
      <c r="I308" s="265" t="str">
        <f t="shared" si="12"/>
        <v/>
      </c>
      <c r="J308" s="266" t="str">
        <f t="shared" si="12"/>
        <v/>
      </c>
    </row>
    <row r="309" spans="1:10" ht="17.5" customHeight="1">
      <c r="A309" s="214"/>
      <c r="B309" s="305" t="str">
        <f>'statement of marks'!$HL$5</f>
        <v>Nk= mifLFkfr</v>
      </c>
      <c r="C309" s="242"/>
      <c r="D309" s="242"/>
      <c r="E309" s="267" t="str">
        <f>IF(OR('statement of marks'!$HL13="",E299=""),"",'statement of marks'!$HL13)</f>
        <v/>
      </c>
      <c r="F309" s="267" t="str">
        <f>IF(OR('statement of marks'!$HL13="",F299=""),"",'statement of marks'!$HL13)</f>
        <v/>
      </c>
      <c r="G309" s="267" t="str">
        <f>IF(OR('statement of marks'!$HL13="",G299=""),"",'statement of marks'!$HL13)</f>
        <v/>
      </c>
      <c r="H309" s="267" t="str">
        <f>IF(OR('statement of marks'!$HL13="",H299=""),"",'statement of marks'!$HL13)</f>
        <v/>
      </c>
      <c r="I309" s="267" t="str">
        <f>IF(OR('statement of marks'!$HL13="",I299=""),"",'statement of marks'!$HL13)</f>
        <v/>
      </c>
      <c r="J309" s="268" t="str">
        <f>IF(OR('statement of marks'!$HL13="",J299=""),"",'statement of marks'!$HL13)</f>
        <v/>
      </c>
    </row>
    <row r="310" spans="1:10" ht="17.5" customHeight="1">
      <c r="A310" s="214"/>
      <c r="B310" s="305" t="str">
        <f>'statement of marks'!$HK$5</f>
        <v>dqy ehfVax</v>
      </c>
      <c r="C310" s="243"/>
      <c r="D310" s="243"/>
      <c r="E310" s="243" t="str">
        <f>IF(OR('statement of marks'!$HK13="",E299=""),"",'statement of marks'!$HK13)</f>
        <v/>
      </c>
      <c r="F310" s="243" t="str">
        <f>IF(OR('statement of marks'!$HK13="",F299=""),"",'statement of marks'!$HK13)</f>
        <v/>
      </c>
      <c r="G310" s="243" t="str">
        <f>IF(OR('statement of marks'!$HK13="",G299=""),"",'statement of marks'!$HK13)</f>
        <v/>
      </c>
      <c r="H310" s="243" t="str">
        <f>IF(OR('statement of marks'!$HK13="",H299=""),"",'statement of marks'!$HK13)</f>
        <v/>
      </c>
      <c r="I310" s="243" t="str">
        <f>IF(OR('statement of marks'!$HK13="",I299=""),"",'statement of marks'!$HK13)</f>
        <v/>
      </c>
      <c r="J310" s="269" t="str">
        <f>IF(OR('statement of marks'!$HK13="",J299=""),"",'statement of marks'!$HK13)</f>
        <v/>
      </c>
    </row>
    <row r="311" spans="1:10" ht="17.5" customHeight="1">
      <c r="A311" s="214"/>
      <c r="B311" s="305" t="s">
        <v>259</v>
      </c>
      <c r="C311" s="243" t="str">
        <f t="shared" ref="C311:J311" si="13">IF(OR(C309="",C310=""),"",C309/C310*100)</f>
        <v/>
      </c>
      <c r="D311" s="243" t="str">
        <f t="shared" si="13"/>
        <v/>
      </c>
      <c r="E311" s="243" t="str">
        <f t="shared" si="13"/>
        <v/>
      </c>
      <c r="F311" s="243" t="str">
        <f t="shared" si="13"/>
        <v/>
      </c>
      <c r="G311" s="243" t="str">
        <f t="shared" si="13"/>
        <v/>
      </c>
      <c r="H311" s="243" t="str">
        <f t="shared" si="13"/>
        <v/>
      </c>
      <c r="I311" s="243" t="str">
        <f t="shared" si="13"/>
        <v/>
      </c>
      <c r="J311" s="269" t="str">
        <f t="shared" si="13"/>
        <v/>
      </c>
    </row>
    <row r="312" spans="1:10" ht="17.5" customHeight="1">
      <c r="A312" s="214"/>
      <c r="B312" s="305" t="s">
        <v>260</v>
      </c>
      <c r="C312" s="243"/>
      <c r="D312" s="243"/>
      <c r="E312" s="243"/>
      <c r="F312" s="243"/>
      <c r="G312" s="243"/>
      <c r="H312" s="243"/>
      <c r="I312" s="243"/>
      <c r="J312" s="249"/>
    </row>
    <row r="313" spans="1:10" ht="17.5" customHeight="1">
      <c r="A313" s="214"/>
      <c r="B313" s="306" t="s">
        <v>257</v>
      </c>
      <c r="C313" s="1319" t="str">
        <f>IF('statement of marks'!HN13="","",'statement of marks'!HN13)</f>
        <v/>
      </c>
      <c r="D313" s="1320"/>
      <c r="E313" s="1320"/>
      <c r="F313" s="1320"/>
      <c r="G313" s="1320"/>
      <c r="H313" s="1320"/>
      <c r="I313" s="1320"/>
      <c r="J313" s="1321"/>
    </row>
    <row r="314" spans="1:10" ht="17.5" customHeight="1">
      <c r="A314" s="214"/>
      <c r="B314" s="246"/>
      <c r="C314" s="1322"/>
      <c r="D314" s="1323"/>
      <c r="E314" s="1323"/>
      <c r="F314" s="1324"/>
      <c r="G314" s="1322"/>
      <c r="H314" s="1323"/>
      <c r="I314" s="1323"/>
      <c r="J314" s="1325"/>
    </row>
    <row r="315" spans="1:10" ht="17.5" customHeight="1" thickBot="1">
      <c r="A315" s="215"/>
      <c r="B315" s="259" t="s">
        <v>262</v>
      </c>
      <c r="C315" s="1293" t="s">
        <v>80</v>
      </c>
      <c r="D315" s="1294"/>
      <c r="E315" s="1294"/>
      <c r="F315" s="1295"/>
      <c r="G315" s="1296" t="s">
        <v>263</v>
      </c>
      <c r="H315" s="1297"/>
      <c r="I315" s="1297"/>
      <c r="J315" s="1298"/>
    </row>
    <row r="316" spans="1:10" ht="17.5" customHeight="1">
      <c r="A316" s="247"/>
      <c r="B316" s="1352" t="s">
        <v>228</v>
      </c>
      <c r="C316" s="1353"/>
      <c r="D316" s="1353"/>
      <c r="E316" s="1353"/>
      <c r="F316" s="1353"/>
      <c r="G316" s="1353"/>
      <c r="H316" s="1353"/>
      <c r="I316" s="1353"/>
      <c r="J316" s="1354"/>
    </row>
    <row r="317" spans="1:10" ht="17.5" customHeight="1">
      <c r="A317" s="214"/>
      <c r="B317" s="1355" t="s">
        <v>247</v>
      </c>
      <c r="C317" s="1356"/>
      <c r="D317" s="1356"/>
      <c r="E317" s="1356"/>
      <c r="F317" s="1356"/>
      <c r="G317" s="1356"/>
      <c r="H317" s="1356"/>
      <c r="I317" s="1356"/>
      <c r="J317" s="1357"/>
    </row>
    <row r="318" spans="1:10" ht="17.5" customHeight="1">
      <c r="A318" s="214"/>
      <c r="B318" s="1358" t="s">
        <v>81</v>
      </c>
      <c r="C318" s="1358"/>
      <c r="D318" s="1359">
        <f>YEAR(details!G14)</f>
        <v>2013</v>
      </c>
      <c r="E318" s="1360"/>
      <c r="F318" s="303" t="s">
        <v>230</v>
      </c>
      <c r="G318" s="1359" t="str">
        <f>'statement of marks'!$H$3</f>
        <v>2015-16</v>
      </c>
      <c r="H318" s="1360"/>
      <c r="I318" s="303" t="s">
        <v>231</v>
      </c>
      <c r="J318" s="255"/>
    </row>
    <row r="319" spans="1:10" ht="17.5" customHeight="1">
      <c r="A319" s="214"/>
      <c r="B319" s="1326" t="s">
        <v>229</v>
      </c>
      <c r="C319" s="1327"/>
      <c r="D319" s="1312" t="str">
        <f>'statement of marks'!$A$1</f>
        <v>jk- ck- ek/;fed fo|ky; uohu] fuEckgsM+k</v>
      </c>
      <c r="E319" s="1313"/>
      <c r="F319" s="1313"/>
      <c r="G319" s="1313"/>
      <c r="H319" s="1313"/>
      <c r="I319" s="1313"/>
      <c r="J319" s="1314"/>
    </row>
    <row r="320" spans="1:10" ht="17.5" customHeight="1">
      <c r="A320" s="214"/>
      <c r="B320" s="1326" t="str">
        <f>'statement of marks'!$J$3</f>
        <v xml:space="preserve">fo|ky; dk Mk;l dksM+ </v>
      </c>
      <c r="C320" s="1327"/>
      <c r="D320" s="1345" t="str">
        <f>'statement of marks'!$K$3</f>
        <v xml:space="preserve">08291009401   </v>
      </c>
      <c r="E320" s="1346"/>
      <c r="F320" s="1128"/>
      <c r="G320" s="1129"/>
      <c r="H320" s="1129"/>
      <c r="I320" s="1129"/>
      <c r="J320" s="1347"/>
    </row>
    <row r="321" spans="1:10" ht="17.5" customHeight="1">
      <c r="A321" s="214"/>
      <c r="B321" s="1326" t="s">
        <v>218</v>
      </c>
      <c r="C321" s="1327"/>
      <c r="D321" s="1312" t="str">
        <f>IF('statement of marks'!J14="","",'statement of marks'!J14)</f>
        <v>v 008</v>
      </c>
      <c r="E321" s="1313"/>
      <c r="F321" s="1313"/>
      <c r="G321" s="1313"/>
      <c r="H321" s="1313"/>
      <c r="I321" s="1313"/>
      <c r="J321" s="1314"/>
    </row>
    <row r="322" spans="1:10" ht="17.5" customHeight="1">
      <c r="A322" s="214"/>
      <c r="B322" s="1326" t="s">
        <v>232</v>
      </c>
      <c r="C322" s="1327"/>
      <c r="D322" s="1145" t="str">
        <f>IF('statement of marks'!C14="B","Nk=",IF('statement of marks'!C14="G","Nk=k",""))</f>
        <v>Nk=</v>
      </c>
      <c r="E322" s="1145"/>
      <c r="F322" s="258" t="s">
        <v>224</v>
      </c>
      <c r="G322" s="256" t="str">
        <f>IF('statement of marks'!B14="","",'statement of marks'!B14)</f>
        <v>OBC</v>
      </c>
      <c r="H322" s="1348"/>
      <c r="I322" s="1348"/>
      <c r="J322" s="1349"/>
    </row>
    <row r="323" spans="1:10" ht="17.5" customHeight="1">
      <c r="A323" s="214"/>
      <c r="B323" s="1326" t="s">
        <v>220</v>
      </c>
      <c r="C323" s="1327"/>
      <c r="D323" s="1312" t="str">
        <f>IF('statement of marks'!L14="","",'statement of marks'!L14)</f>
        <v>l 008</v>
      </c>
      <c r="E323" s="1313"/>
      <c r="F323" s="1313"/>
      <c r="G323" s="1313"/>
      <c r="H323" s="1313"/>
      <c r="I323" s="1313"/>
      <c r="J323" s="1314"/>
    </row>
    <row r="324" spans="1:10" ht="17.5" customHeight="1">
      <c r="A324" s="214"/>
      <c r="B324" s="1326" t="s">
        <v>219</v>
      </c>
      <c r="C324" s="1327"/>
      <c r="D324" s="1312" t="str">
        <f>IF('statement of marks'!K14="","",'statement of marks'!K14)</f>
        <v>c 008</v>
      </c>
      <c r="E324" s="1313"/>
      <c r="F324" s="1313"/>
      <c r="G324" s="1313"/>
      <c r="H324" s="1313"/>
      <c r="I324" s="1313"/>
      <c r="J324" s="1314"/>
    </row>
    <row r="325" spans="1:10" ht="17.5" customHeight="1">
      <c r="A325" s="214"/>
      <c r="B325" s="1326" t="s">
        <v>234</v>
      </c>
      <c r="C325" s="1327"/>
      <c r="D325" s="1312" t="str">
        <f>IF(details!N14="","",details!N14)</f>
        <v>E 008</v>
      </c>
      <c r="E325" s="1313"/>
      <c r="F325" s="1313"/>
      <c r="G325" s="1313"/>
      <c r="H325" s="1313"/>
      <c r="I325" s="1313"/>
      <c r="J325" s="1314"/>
    </row>
    <row r="326" spans="1:10" ht="17.5" customHeight="1">
      <c r="A326" s="214"/>
      <c r="B326" s="1326" t="s">
        <v>283</v>
      </c>
      <c r="C326" s="1327"/>
      <c r="D326" s="1312" t="str">
        <f>IF(details!O14="","",details!O14)</f>
        <v>F 008</v>
      </c>
      <c r="E326" s="1313"/>
      <c r="F326" s="1313"/>
      <c r="G326" s="1313"/>
      <c r="H326" s="1313"/>
      <c r="I326" s="1313"/>
      <c r="J326" s="1314"/>
    </row>
    <row r="327" spans="1:10" ht="17.5" customHeight="1">
      <c r="A327" s="214"/>
      <c r="B327" s="1326" t="s">
        <v>77</v>
      </c>
      <c r="C327" s="1327"/>
      <c r="D327" s="392">
        <f>'statement of marks'!$C$3</f>
        <v>6</v>
      </c>
      <c r="E327" s="304" t="s">
        <v>222</v>
      </c>
      <c r="F327" s="254">
        <f>IF('statement of marks'!F14="","",'statement of marks'!F14)</f>
        <v>1056</v>
      </c>
      <c r="G327" s="1343" t="s">
        <v>233</v>
      </c>
      <c r="H327" s="1170"/>
      <c r="I327" s="1350">
        <f>IF('statement of marks'!G14="","",'statement of marks'!G14)</f>
        <v>41467</v>
      </c>
      <c r="J327" s="1351"/>
    </row>
    <row r="328" spans="1:10" ht="17.5" customHeight="1">
      <c r="A328" s="214"/>
      <c r="B328" s="1326" t="s">
        <v>225</v>
      </c>
      <c r="C328" s="1327"/>
      <c r="D328" s="1316">
        <f>IF('statement of marks'!H14="","",'statement of marks'!H14)</f>
        <v>37067</v>
      </c>
      <c r="E328" s="1328"/>
      <c r="F328" s="1328"/>
      <c r="G328" s="1328"/>
      <c r="H328" s="1328"/>
      <c r="I328" s="1328"/>
      <c r="J328" s="1329"/>
    </row>
    <row r="329" spans="1:10" ht="17.5" customHeight="1">
      <c r="A329" s="214"/>
      <c r="B329" s="1326" t="s">
        <v>226</v>
      </c>
      <c r="C329" s="1327"/>
      <c r="D329" s="1330" t="str">
        <f>IF('statement of marks'!I14="","",'statement of marks'!I14)</f>
        <v>iPphl twu] nks gtkj ,d</v>
      </c>
      <c r="E329" s="1331"/>
      <c r="F329" s="1332"/>
      <c r="G329" s="1332"/>
      <c r="H329" s="1332"/>
      <c r="I329" s="1332"/>
      <c r="J329" s="1333"/>
    </row>
    <row r="330" spans="1:10" ht="17.5" customHeight="1">
      <c r="A330" s="214"/>
      <c r="B330" s="1312" t="s">
        <v>235</v>
      </c>
      <c r="C330" s="1313"/>
      <c r="D330" s="1313"/>
      <c r="E330" s="1144"/>
      <c r="F330" s="1334" t="str">
        <f>IF(details!Q14="","",details!Q14)</f>
        <v/>
      </c>
      <c r="G330" s="1334"/>
      <c r="H330" s="1335"/>
      <c r="I330" s="1335"/>
      <c r="J330" s="1336"/>
    </row>
    <row r="331" spans="1:10" ht="17.5" customHeight="1">
      <c r="A331" s="214"/>
      <c r="B331" s="1326" t="s">
        <v>239</v>
      </c>
      <c r="C331" s="1327"/>
      <c r="D331" s="1312" t="str">
        <f>IF(details!M14="","",details!M14)</f>
        <v>D 008</v>
      </c>
      <c r="E331" s="1313"/>
      <c r="F331" s="1313"/>
      <c r="G331" s="1313"/>
      <c r="H331" s="1313"/>
      <c r="I331" s="1313"/>
      <c r="J331" s="1314"/>
    </row>
    <row r="332" spans="1:10" ht="17.5" customHeight="1">
      <c r="A332" s="214"/>
      <c r="B332" s="1326" t="s">
        <v>240</v>
      </c>
      <c r="C332" s="1327"/>
      <c r="D332" s="1312" t="str">
        <f>IF(details!P14="","",details!P14)</f>
        <v>G 008</v>
      </c>
      <c r="E332" s="1313"/>
      <c r="F332" s="1313"/>
      <c r="G332" s="1313"/>
      <c r="H332" s="1313"/>
      <c r="I332" s="1313"/>
      <c r="J332" s="1314"/>
    </row>
    <row r="333" spans="1:10" ht="17.5" customHeight="1">
      <c r="A333" s="214"/>
      <c r="B333" s="1326" t="s">
        <v>241</v>
      </c>
      <c r="C333" s="1327"/>
      <c r="D333" s="1337">
        <f>IF('statement of marks'!HD14="mRrh.kZ",'statement of marks'!$C$3,"")</f>
        <v>6</v>
      </c>
      <c r="E333" s="1338"/>
      <c r="F333" s="1313" t="s">
        <v>242</v>
      </c>
      <c r="G333" s="1144"/>
      <c r="H333" s="1337">
        <f>IF(D333="","",D333+1)</f>
        <v>7</v>
      </c>
      <c r="I333" s="1338"/>
      <c r="J333" s="1339"/>
    </row>
    <row r="334" spans="1:10" ht="17.5" customHeight="1">
      <c r="A334" s="214"/>
      <c r="B334" s="1326" t="s">
        <v>243</v>
      </c>
      <c r="C334" s="1327"/>
      <c r="D334" s="1340">
        <f>IF(details!$O$4="","",details!$O$4)</f>
        <v>42460</v>
      </c>
      <c r="E334" s="1341"/>
      <c r="F334" s="1342"/>
      <c r="G334" s="1343"/>
      <c r="H334" s="1343"/>
      <c r="I334" s="1343"/>
      <c r="J334" s="1344"/>
    </row>
    <row r="335" spans="1:10" ht="17.5" customHeight="1">
      <c r="A335" s="214"/>
      <c r="B335" s="1299"/>
      <c r="C335" s="1299"/>
      <c r="D335" s="1276"/>
      <c r="E335" s="1276"/>
      <c r="F335" s="1288"/>
      <c r="G335" s="1288"/>
      <c r="H335" s="1288"/>
      <c r="I335" s="1288"/>
      <c r="J335" s="1300"/>
    </row>
    <row r="336" spans="1:10" ht="17.5" customHeight="1">
      <c r="A336" s="214"/>
      <c r="B336" s="1301" t="str">
        <f>IF(details!$I$4="","",details!$I$4)</f>
        <v>Jherh js[kk oekZ</v>
      </c>
      <c r="C336" s="1301"/>
      <c r="D336" s="1276"/>
      <c r="E336" s="1276"/>
      <c r="F336" s="1302" t="str">
        <f>IF(details!$F$4="","",details!$F$4)</f>
        <v>Jh jk/ks';ke tk'kh</v>
      </c>
      <c r="G336" s="1303"/>
      <c r="H336" s="1303"/>
      <c r="I336" s="1303"/>
      <c r="J336" s="1304"/>
    </row>
    <row r="337" spans="1:10" ht="17.5" customHeight="1" thickBot="1">
      <c r="A337" s="215"/>
      <c r="B337" s="1305" t="s">
        <v>244</v>
      </c>
      <c r="C337" s="1305"/>
      <c r="D337" s="1305" t="s">
        <v>245</v>
      </c>
      <c r="E337" s="1305"/>
      <c r="F337" s="1306" t="s">
        <v>246</v>
      </c>
      <c r="G337" s="1307"/>
      <c r="H337" s="1307"/>
      <c r="I337" s="1307"/>
      <c r="J337" s="1308"/>
    </row>
    <row r="338" spans="1:10" ht="17.5" customHeight="1">
      <c r="A338" s="247"/>
      <c r="B338" s="1309" t="s">
        <v>258</v>
      </c>
      <c r="C338" s="1310"/>
      <c r="D338" s="1310"/>
      <c r="E338" s="1310"/>
      <c r="F338" s="1310"/>
      <c r="G338" s="1310"/>
      <c r="H338" s="1310"/>
      <c r="I338" s="1310"/>
      <c r="J338" s="1311"/>
    </row>
    <row r="339" spans="1:10" ht="17.5" customHeight="1">
      <c r="A339" s="214"/>
      <c r="B339" s="306" t="s">
        <v>218</v>
      </c>
      <c r="C339" s="1312" t="str">
        <f>IF('statement of marks'!J14="","",'statement of marks'!J14)</f>
        <v>v 008</v>
      </c>
      <c r="D339" s="1313"/>
      <c r="E339" s="1313"/>
      <c r="F339" s="1313"/>
      <c r="G339" s="1313"/>
      <c r="H339" s="1313"/>
      <c r="I339" s="1313"/>
      <c r="J339" s="1314"/>
    </row>
    <row r="340" spans="1:10" ht="17.5" customHeight="1">
      <c r="A340" s="214"/>
      <c r="B340" s="306" t="s">
        <v>219</v>
      </c>
      <c r="C340" s="1312" t="str">
        <f>IF('statement of marks'!K14="","",'statement of marks'!K14)</f>
        <v>c 008</v>
      </c>
      <c r="D340" s="1313"/>
      <c r="E340" s="1313"/>
      <c r="F340" s="1313"/>
      <c r="G340" s="1313"/>
      <c r="H340" s="1313"/>
      <c r="I340" s="1313"/>
      <c r="J340" s="1314"/>
    </row>
    <row r="341" spans="1:10" ht="17.5" customHeight="1">
      <c r="A341" s="214"/>
      <c r="B341" s="306" t="s">
        <v>220</v>
      </c>
      <c r="C341" s="1312" t="str">
        <f>IF('statement of marks'!L14="","",'statement of marks'!L14)</f>
        <v>l 008</v>
      </c>
      <c r="D341" s="1313"/>
      <c r="E341" s="1313"/>
      <c r="F341" s="1313"/>
      <c r="G341" s="1313"/>
      <c r="H341" s="1313"/>
      <c r="I341" s="1313"/>
      <c r="J341" s="1314"/>
    </row>
    <row r="342" spans="1:10" ht="17.5" customHeight="1">
      <c r="A342" s="214"/>
      <c r="B342" s="306" t="s">
        <v>225</v>
      </c>
      <c r="C342" s="1315">
        <f>IF('statement of marks'!H14="","",'statement of marks'!H14)</f>
        <v>37067</v>
      </c>
      <c r="D342" s="1316"/>
      <c r="E342" s="252" t="s">
        <v>261</v>
      </c>
      <c r="F342" s="1317" t="str">
        <f>IF('statement of marks'!I14="","",'statement of marks'!I14)</f>
        <v>iPphl twu] nks gtkj ,d</v>
      </c>
      <c r="G342" s="1317"/>
      <c r="H342" s="1317"/>
      <c r="I342" s="1317"/>
      <c r="J342" s="1318"/>
    </row>
    <row r="343" spans="1:10" ht="17.5" customHeight="1">
      <c r="A343" s="214"/>
      <c r="B343" s="306" t="s">
        <v>223</v>
      </c>
      <c r="C343" s="253" t="s">
        <v>248</v>
      </c>
      <c r="D343" s="235" t="s">
        <v>249</v>
      </c>
      <c r="E343" s="235" t="s">
        <v>250</v>
      </c>
      <c r="F343" s="235" t="s">
        <v>251</v>
      </c>
      <c r="G343" s="235" t="s">
        <v>252</v>
      </c>
      <c r="H343" s="235" t="s">
        <v>253</v>
      </c>
      <c r="I343" s="235" t="s">
        <v>254</v>
      </c>
      <c r="J343" s="248" t="s">
        <v>255</v>
      </c>
    </row>
    <row r="344" spans="1:10" ht="17.5" customHeight="1">
      <c r="A344" s="214"/>
      <c r="B344" s="305" t="s">
        <v>256</v>
      </c>
      <c r="C344" s="239" t="str">
        <f>IF(AND('statement of marks'!$C$3=1,'statement of marks'!HD14="mRrh.kZ"),'statement of marks'!$H$3,"")</f>
        <v/>
      </c>
      <c r="D344" s="239" t="str">
        <f>IF(AND('statement of marks'!$C$3=2,'statement of marks'!HD14="mRrh.kZ"),'statement of marks'!$H$3,"")</f>
        <v/>
      </c>
      <c r="E344" s="239" t="str">
        <f>IF(AND('statement of marks'!$C$3=3,'statement of marks'!HD14="mRrh.kZ"),'statement of marks'!$H$3,"")</f>
        <v/>
      </c>
      <c r="F344" s="239" t="str">
        <f>IF(AND('statement of marks'!$C$3=4,'statement of marks'!HD14="mRrh.kZ"),'statement of marks'!$H$3,"")</f>
        <v/>
      </c>
      <c r="G344" s="239" t="str">
        <f>IF(AND('statement of marks'!$C$3=5,'statement of marks'!HD14="mRrh.kZ"),'statement of marks'!$H$3,"")</f>
        <v/>
      </c>
      <c r="H344" s="239" t="str">
        <f>IF(AND('statement of marks'!$C$3=6,'statement of marks'!HD14="mRrh.kZ"),'statement of marks'!$H$3,"")</f>
        <v>2015-16</v>
      </c>
      <c r="I344" s="239" t="str">
        <f>IF(AND('statement of marks'!$C$3=7,'statement of marks'!HD14="mRrh.kZ"),'statement of marks'!$H$3,"")</f>
        <v/>
      </c>
      <c r="J344" s="260" t="str">
        <f>IF(AND('statement of marks'!$C$3=8,'statement of marks'!HD14="mRrh.kZ"),'statement of marks'!$H$3,"")</f>
        <v/>
      </c>
    </row>
    <row r="345" spans="1:10" ht="17.5" customHeight="1">
      <c r="A345" s="214"/>
      <c r="B345" s="305" t="str">
        <f>'statement of marks'!$FT$4</f>
        <v>fgUnh</v>
      </c>
      <c r="C345" s="240"/>
      <c r="D345" s="241"/>
      <c r="E345" s="261" t="str">
        <f>IF(OR('statement of marks'!$FV14="",E344=""),"",'statement of marks'!$FV14)</f>
        <v/>
      </c>
      <c r="F345" s="261" t="str">
        <f>IF(OR('statement of marks'!$FV14="",F344=""),"",'statement of marks'!$FV14)</f>
        <v/>
      </c>
      <c r="G345" s="261" t="str">
        <f>IF(OR('statement of marks'!$FV14="",G344=""),"",'statement of marks'!$FV14)</f>
        <v/>
      </c>
      <c r="H345" s="261" t="str">
        <f>IF(OR('statement of marks'!$FV14="",H344=""),"",'statement of marks'!$FV14)</f>
        <v>C</v>
      </c>
      <c r="I345" s="261" t="str">
        <f>IF(OR('statement of marks'!$FV14="",I344=""),"",'statement of marks'!$FV14)</f>
        <v/>
      </c>
      <c r="J345" s="262" t="str">
        <f>IF(OR('statement of marks'!$FV14="",J344=""),"",'statement of marks'!$FV14)</f>
        <v/>
      </c>
    </row>
    <row r="346" spans="1:10" ht="17.5" customHeight="1">
      <c r="A346" s="214"/>
      <c r="B346" s="305" t="str">
        <f>'statement of marks'!$FW$4</f>
        <v>vaxszth</v>
      </c>
      <c r="C346" s="240"/>
      <c r="D346" s="241"/>
      <c r="E346" s="261" t="str">
        <f>IF(OR('statement of marks'!$FY14="",E344=""),"",'statement of marks'!$FY14)</f>
        <v/>
      </c>
      <c r="F346" s="261" t="str">
        <f>IF(OR('statement of marks'!$FY14="",F344=""),"",'statement of marks'!$FY14)</f>
        <v/>
      </c>
      <c r="G346" s="261" t="str">
        <f>IF(OR('statement of marks'!$FY14="",G344=""),"",'statement of marks'!$FY14)</f>
        <v/>
      </c>
      <c r="H346" s="261" t="str">
        <f>IF(OR('statement of marks'!$FY14="",H344=""),"",'statement of marks'!$FY14)</f>
        <v>D</v>
      </c>
      <c r="I346" s="261" t="str">
        <f>IF(OR('statement of marks'!$FY14="",I344=""),"",'statement of marks'!$FY14)</f>
        <v/>
      </c>
      <c r="J346" s="262" t="str">
        <f>IF(OR('statement of marks'!$FY14="",J344=""),"",'statement of marks'!$FY14)</f>
        <v/>
      </c>
    </row>
    <row r="347" spans="1:10" ht="17.5" customHeight="1">
      <c r="A347" s="214"/>
      <c r="B347" s="305" t="str">
        <f>IF('statement of marks'!BE14="s","laLÑr",IF('statement of marks'!BE14="u","mnwZ",IF('statement of marks'!BE14="g","xqtjkrh",IF('statement of marks'!BE14="p","iatkch",IF('statement of marks'!BE14="sd","flU/kh","r`rh; Hkk""kk")))))</f>
        <v>mnwZ</v>
      </c>
      <c r="C347" s="240"/>
      <c r="D347" s="241"/>
      <c r="E347" s="261" t="str">
        <f>IF(OR('statement of marks'!$GB14="",E344=""),"",'statement of marks'!$GB14)</f>
        <v/>
      </c>
      <c r="F347" s="261" t="str">
        <f>IF(OR('statement of marks'!$GB14="",F344=""),"",'statement of marks'!$GB14)</f>
        <v/>
      </c>
      <c r="G347" s="261" t="str">
        <f>IF(OR('statement of marks'!$GB14="",G344=""),"",'statement of marks'!$GB14)</f>
        <v/>
      </c>
      <c r="H347" s="261" t="str">
        <f>IF(OR('statement of marks'!$GB14="",H344=""),"",'statement of marks'!$GB14)</f>
        <v>D</v>
      </c>
      <c r="I347" s="261" t="str">
        <f>IF(OR('statement of marks'!$GB14="",I344=""),"",'statement of marks'!$GB14)</f>
        <v/>
      </c>
      <c r="J347" s="262" t="str">
        <f>IF(OR('statement of marks'!$GB14="",J344=""),"",'statement of marks'!$GB14)</f>
        <v/>
      </c>
    </row>
    <row r="348" spans="1:10" ht="17.5" customHeight="1">
      <c r="A348" s="214"/>
      <c r="B348" s="305" t="str">
        <f>'statement of marks'!$GH$4</f>
        <v>xf.kr</v>
      </c>
      <c r="C348" s="240"/>
      <c r="D348" s="241"/>
      <c r="E348" s="261" t="str">
        <f>IF(OR('statement of marks'!$GJ14="",E344=""),"",'statement of marks'!$GJ14)</f>
        <v/>
      </c>
      <c r="F348" s="261" t="str">
        <f>IF(OR('statement of marks'!$GJ14="",F344=""),"",'statement of marks'!$GJ14)</f>
        <v/>
      </c>
      <c r="G348" s="261" t="str">
        <f>IF(OR('statement of marks'!$GJ14="",G344=""),"",'statement of marks'!$GJ14)</f>
        <v/>
      </c>
      <c r="H348" s="261" t="str">
        <f>IF(OR('statement of marks'!$GJ14="",H344=""),"",'statement of marks'!$GJ14)</f>
        <v>C</v>
      </c>
      <c r="I348" s="261" t="str">
        <f>IF(OR('statement of marks'!$GJ14="",I344=""),"",'statement of marks'!$GJ14)</f>
        <v/>
      </c>
      <c r="J348" s="262" t="str">
        <f>IF(OR('statement of marks'!$GJ14="",J344=""),"",'statement of marks'!$GJ14)</f>
        <v/>
      </c>
    </row>
    <row r="349" spans="1:10" ht="17.5" customHeight="1">
      <c r="A349" s="214"/>
      <c r="B349" s="305" t="str">
        <f>'statement of marks'!$GK$4</f>
        <v>foKku</v>
      </c>
      <c r="C349" s="240"/>
      <c r="D349" s="241"/>
      <c r="E349" s="261" t="str">
        <f>IF(OR('statement of marks'!$GM14="",E344=""),"",'statement of marks'!$GM14)</f>
        <v/>
      </c>
      <c r="F349" s="261" t="str">
        <f>IF(OR('statement of marks'!$GM14="",F344=""),"",'statement of marks'!$GM14)</f>
        <v/>
      </c>
      <c r="G349" s="261" t="str">
        <f>IF(OR('statement of marks'!$GM14="",G344=""),"",'statement of marks'!$GM14)</f>
        <v/>
      </c>
      <c r="H349" s="261" t="str">
        <f>IF(OR('statement of marks'!$GM14="",H344=""),"",'statement of marks'!$GM14)</f>
        <v>D</v>
      </c>
      <c r="I349" s="261" t="str">
        <f>IF(OR('statement of marks'!$GM14="",I344=""),"",'statement of marks'!$GM14)</f>
        <v/>
      </c>
      <c r="J349" s="262" t="str">
        <f>IF(OR('statement of marks'!$GM14="",J344=""),"",'statement of marks'!$GM14)</f>
        <v/>
      </c>
    </row>
    <row r="350" spans="1:10" ht="17.5" customHeight="1">
      <c r="A350" s="214"/>
      <c r="B350" s="305" t="str">
        <f>'statement of marks'!$GN$4</f>
        <v>lkekftd foKku</v>
      </c>
      <c r="C350" s="240"/>
      <c r="D350" s="241"/>
      <c r="E350" s="261" t="str">
        <f>IF(OR('statement of marks'!$GP14="",E344=""),"",'statement of marks'!$GP14)</f>
        <v/>
      </c>
      <c r="F350" s="261" t="str">
        <f>IF(OR('statement of marks'!$GP14="",F344=""),"",'statement of marks'!$GP14)</f>
        <v/>
      </c>
      <c r="G350" s="261" t="str">
        <f>IF(OR('statement of marks'!$GP14="",G344=""),"",'statement of marks'!$GP14)</f>
        <v/>
      </c>
      <c r="H350" s="261" t="str">
        <f>IF(OR('statement of marks'!$GP14="",H344=""),"",'statement of marks'!$GP14)</f>
        <v>D</v>
      </c>
      <c r="I350" s="261" t="str">
        <f>IF(OR('statement of marks'!$GP14="",I344=""),"",'statement of marks'!$GP14)</f>
        <v/>
      </c>
      <c r="J350" s="262" t="str">
        <f>IF(OR('statement of marks'!$GP14="",J344=""),"",'statement of marks'!$GP14)</f>
        <v/>
      </c>
    </row>
    <row r="351" spans="1:10" ht="17.5" customHeight="1">
      <c r="A351" s="214"/>
      <c r="B351" s="305" t="str">
        <f>'statement of marks'!$GQ$4</f>
        <v>dk;kZuqHko</v>
      </c>
      <c r="C351" s="240"/>
      <c r="D351" s="241"/>
      <c r="E351" s="261" t="str">
        <f>IF(OR('statement of marks'!$GS14="",E344=""),"",'statement of marks'!$GS14)</f>
        <v/>
      </c>
      <c r="F351" s="261" t="str">
        <f>IF(OR('statement of marks'!$GS14="",F344=""),"",'statement of marks'!$GS14)</f>
        <v/>
      </c>
      <c r="G351" s="261" t="str">
        <f>IF(OR('statement of marks'!$GS14="",G344=""),"",'statement of marks'!$GS14)</f>
        <v/>
      </c>
      <c r="H351" s="261" t="str">
        <f>IF(OR('statement of marks'!$GS14="",H344=""),"",'statement of marks'!$GS14)</f>
        <v>B</v>
      </c>
      <c r="I351" s="261" t="str">
        <f>IF(OR('statement of marks'!$GS14="",I344=""),"",'statement of marks'!$GS14)</f>
        <v/>
      </c>
      <c r="J351" s="262" t="str">
        <f>IF(OR('statement of marks'!$GS14="",J344=""),"",'statement of marks'!$GS14)</f>
        <v/>
      </c>
    </row>
    <row r="352" spans="1:10" ht="17.5" customHeight="1">
      <c r="A352" s="214"/>
      <c r="B352" s="305" t="str">
        <f>'statement of marks'!$GT$4</f>
        <v>dyk f'k{kk</v>
      </c>
      <c r="C352" s="240"/>
      <c r="D352" s="241"/>
      <c r="E352" s="263" t="str">
        <f>IF(OR('statement of marks'!$GV14="",E344=""),"",'statement of marks'!$GV14)</f>
        <v/>
      </c>
      <c r="F352" s="263" t="str">
        <f>IF(OR('statement of marks'!$GV14="",F344=""),"",'statement of marks'!$GV14)</f>
        <v/>
      </c>
      <c r="G352" s="263" t="str">
        <f>IF(OR('statement of marks'!$GV14="",G344=""),"",'statement of marks'!$GV14)</f>
        <v/>
      </c>
      <c r="H352" s="263" t="str">
        <f>IF(OR('statement of marks'!$GV14="",H344=""),"",'statement of marks'!$GV14)</f>
        <v>A</v>
      </c>
      <c r="I352" s="263" t="str">
        <f>IF(OR('statement of marks'!$GV14="",I344=""),"",'statement of marks'!$GV14)</f>
        <v/>
      </c>
      <c r="J352" s="264" t="str">
        <f>IF(OR('statement of marks'!$GV14="",J344=""),"",'statement of marks'!$GV14)</f>
        <v/>
      </c>
    </row>
    <row r="353" spans="1:10" ht="17.5" customHeight="1">
      <c r="A353" s="214"/>
      <c r="B353" s="245" t="s">
        <v>284</v>
      </c>
      <c r="C353" s="265" t="str">
        <f t="shared" ref="C353:J353" si="14">C344</f>
        <v/>
      </c>
      <c r="D353" s="265" t="str">
        <f t="shared" si="14"/>
        <v/>
      </c>
      <c r="E353" s="265" t="str">
        <f t="shared" si="14"/>
        <v/>
      </c>
      <c r="F353" s="265" t="str">
        <f t="shared" si="14"/>
        <v/>
      </c>
      <c r="G353" s="265" t="str">
        <f t="shared" si="14"/>
        <v/>
      </c>
      <c r="H353" s="265" t="str">
        <f t="shared" si="14"/>
        <v>2015-16</v>
      </c>
      <c r="I353" s="265" t="str">
        <f t="shared" si="14"/>
        <v/>
      </c>
      <c r="J353" s="266" t="str">
        <f t="shared" si="14"/>
        <v/>
      </c>
    </row>
    <row r="354" spans="1:10" ht="17.5" customHeight="1">
      <c r="A354" s="214"/>
      <c r="B354" s="305" t="str">
        <f>'statement of marks'!$HL$5</f>
        <v>Nk= mifLFkfr</v>
      </c>
      <c r="C354" s="242"/>
      <c r="D354" s="242"/>
      <c r="E354" s="267" t="str">
        <f>IF(OR('statement of marks'!$HL14="",E344=""),"",'statement of marks'!$HL14)</f>
        <v/>
      </c>
      <c r="F354" s="267" t="str">
        <f>IF(OR('statement of marks'!$HL14="",F344=""),"",'statement of marks'!$HL14)</f>
        <v/>
      </c>
      <c r="G354" s="267" t="str">
        <f>IF(OR('statement of marks'!$HL14="",G344=""),"",'statement of marks'!$HL14)</f>
        <v/>
      </c>
      <c r="H354" s="267" t="str">
        <f>IF(OR('statement of marks'!$HL14="",H344=""),"",'statement of marks'!$HL14)</f>
        <v/>
      </c>
      <c r="I354" s="267" t="str">
        <f>IF(OR('statement of marks'!$HL14="",I344=""),"",'statement of marks'!$HL14)</f>
        <v/>
      </c>
      <c r="J354" s="268" t="str">
        <f>IF(OR('statement of marks'!$HL14="",J344=""),"",'statement of marks'!$HL14)</f>
        <v/>
      </c>
    </row>
    <row r="355" spans="1:10" ht="17.5" customHeight="1">
      <c r="A355" s="214"/>
      <c r="B355" s="305" t="str">
        <f>'statement of marks'!$HK$5</f>
        <v>dqy ehfVax</v>
      </c>
      <c r="C355" s="243"/>
      <c r="D355" s="243"/>
      <c r="E355" s="243" t="str">
        <f>IF(OR('statement of marks'!$HK14="",E344=""),"",'statement of marks'!$HK14)</f>
        <v/>
      </c>
      <c r="F355" s="243" t="str">
        <f>IF(OR('statement of marks'!$HK14="",F344=""),"",'statement of marks'!$HK14)</f>
        <v/>
      </c>
      <c r="G355" s="243" t="str">
        <f>IF(OR('statement of marks'!$HK14="",G344=""),"",'statement of marks'!$HK14)</f>
        <v/>
      </c>
      <c r="H355" s="243" t="str">
        <f>IF(OR('statement of marks'!$HK14="",H344=""),"",'statement of marks'!$HK14)</f>
        <v/>
      </c>
      <c r="I355" s="243" t="str">
        <f>IF(OR('statement of marks'!$HK14="",I344=""),"",'statement of marks'!$HK14)</f>
        <v/>
      </c>
      <c r="J355" s="269" t="str">
        <f>IF(OR('statement of marks'!$HK14="",J344=""),"",'statement of marks'!$HK14)</f>
        <v/>
      </c>
    </row>
    <row r="356" spans="1:10" ht="17.5" customHeight="1">
      <c r="A356" s="214"/>
      <c r="B356" s="305" t="s">
        <v>259</v>
      </c>
      <c r="C356" s="243" t="str">
        <f t="shared" ref="C356:J356" si="15">IF(OR(C354="",C355=""),"",C354/C355*100)</f>
        <v/>
      </c>
      <c r="D356" s="243" t="str">
        <f t="shared" si="15"/>
        <v/>
      </c>
      <c r="E356" s="243" t="str">
        <f t="shared" si="15"/>
        <v/>
      </c>
      <c r="F356" s="243" t="str">
        <f t="shared" si="15"/>
        <v/>
      </c>
      <c r="G356" s="243" t="str">
        <f t="shared" si="15"/>
        <v/>
      </c>
      <c r="H356" s="243" t="str">
        <f t="shared" si="15"/>
        <v/>
      </c>
      <c r="I356" s="243" t="str">
        <f t="shared" si="15"/>
        <v/>
      </c>
      <c r="J356" s="269" t="str">
        <f t="shared" si="15"/>
        <v/>
      </c>
    </row>
    <row r="357" spans="1:10" ht="17.5" customHeight="1">
      <c r="A357" s="214"/>
      <c r="B357" s="305" t="s">
        <v>260</v>
      </c>
      <c r="C357" s="243"/>
      <c r="D357" s="243"/>
      <c r="E357" s="243"/>
      <c r="F357" s="243"/>
      <c r="G357" s="243"/>
      <c r="H357" s="243"/>
      <c r="I357" s="243"/>
      <c r="J357" s="249"/>
    </row>
    <row r="358" spans="1:10" ht="17.5" customHeight="1">
      <c r="A358" s="214"/>
      <c r="B358" s="306" t="s">
        <v>257</v>
      </c>
      <c r="C358" s="1319" t="str">
        <f>IF('statement of marks'!HN14="","",'statement of marks'!HN14)</f>
        <v/>
      </c>
      <c r="D358" s="1320"/>
      <c r="E358" s="1320"/>
      <c r="F358" s="1320"/>
      <c r="G358" s="1320"/>
      <c r="H358" s="1320"/>
      <c r="I358" s="1320"/>
      <c r="J358" s="1321"/>
    </row>
    <row r="359" spans="1:10" ht="17.5" customHeight="1">
      <c r="A359" s="214"/>
      <c r="B359" s="246"/>
      <c r="C359" s="1322"/>
      <c r="D359" s="1323"/>
      <c r="E359" s="1323"/>
      <c r="F359" s="1324"/>
      <c r="G359" s="1322"/>
      <c r="H359" s="1323"/>
      <c r="I359" s="1323"/>
      <c r="J359" s="1325"/>
    </row>
    <row r="360" spans="1:10" ht="17.5" customHeight="1" thickBot="1">
      <c r="A360" s="215"/>
      <c r="B360" s="259" t="s">
        <v>262</v>
      </c>
      <c r="C360" s="1293" t="s">
        <v>80</v>
      </c>
      <c r="D360" s="1294"/>
      <c r="E360" s="1294"/>
      <c r="F360" s="1295"/>
      <c r="G360" s="1296" t="s">
        <v>263</v>
      </c>
      <c r="H360" s="1297"/>
      <c r="I360" s="1297"/>
      <c r="J360" s="1298"/>
    </row>
    <row r="361" spans="1:10" ht="17.5" customHeight="1">
      <c r="A361" s="247"/>
      <c r="B361" s="1352" t="s">
        <v>228</v>
      </c>
      <c r="C361" s="1353"/>
      <c r="D361" s="1353"/>
      <c r="E361" s="1353"/>
      <c r="F361" s="1353"/>
      <c r="G361" s="1353"/>
      <c r="H361" s="1353"/>
      <c r="I361" s="1353"/>
      <c r="J361" s="1354"/>
    </row>
    <row r="362" spans="1:10" ht="17.5" customHeight="1">
      <c r="A362" s="214"/>
      <c r="B362" s="1355" t="s">
        <v>247</v>
      </c>
      <c r="C362" s="1356"/>
      <c r="D362" s="1356"/>
      <c r="E362" s="1356"/>
      <c r="F362" s="1356"/>
      <c r="G362" s="1356"/>
      <c r="H362" s="1356"/>
      <c r="I362" s="1356"/>
      <c r="J362" s="1357"/>
    </row>
    <row r="363" spans="1:10" ht="17.5" customHeight="1">
      <c r="A363" s="214"/>
      <c r="B363" s="1358" t="s">
        <v>81</v>
      </c>
      <c r="C363" s="1358"/>
      <c r="D363" s="1359">
        <f>YEAR(details!G15)</f>
        <v>2012</v>
      </c>
      <c r="E363" s="1360"/>
      <c r="F363" s="303" t="s">
        <v>230</v>
      </c>
      <c r="G363" s="1359" t="str">
        <f>'statement of marks'!$H$3</f>
        <v>2015-16</v>
      </c>
      <c r="H363" s="1360"/>
      <c r="I363" s="303" t="s">
        <v>231</v>
      </c>
      <c r="J363" s="255"/>
    </row>
    <row r="364" spans="1:10" ht="17.5" customHeight="1">
      <c r="A364" s="214"/>
      <c r="B364" s="1326" t="s">
        <v>229</v>
      </c>
      <c r="C364" s="1327"/>
      <c r="D364" s="1312" t="str">
        <f>'statement of marks'!$A$1</f>
        <v>jk- ck- ek/;fed fo|ky; uohu] fuEckgsM+k</v>
      </c>
      <c r="E364" s="1313"/>
      <c r="F364" s="1313"/>
      <c r="G364" s="1313"/>
      <c r="H364" s="1313"/>
      <c r="I364" s="1313"/>
      <c r="J364" s="1314"/>
    </row>
    <row r="365" spans="1:10" ht="17.5" customHeight="1">
      <c r="A365" s="214"/>
      <c r="B365" s="1326" t="str">
        <f>'statement of marks'!$J$3</f>
        <v xml:space="preserve">fo|ky; dk Mk;l dksM+ </v>
      </c>
      <c r="C365" s="1327"/>
      <c r="D365" s="1345" t="str">
        <f>'statement of marks'!$K$3</f>
        <v xml:space="preserve">08291009401   </v>
      </c>
      <c r="E365" s="1346"/>
      <c r="F365" s="1128"/>
      <c r="G365" s="1129"/>
      <c r="H365" s="1129"/>
      <c r="I365" s="1129"/>
      <c r="J365" s="1347"/>
    </row>
    <row r="366" spans="1:10" ht="17.5" customHeight="1">
      <c r="A366" s="214"/>
      <c r="B366" s="1326" t="s">
        <v>218</v>
      </c>
      <c r="C366" s="1327"/>
      <c r="D366" s="1312" t="str">
        <f>IF('statement of marks'!J15="","",'statement of marks'!J15)</f>
        <v>v 009</v>
      </c>
      <c r="E366" s="1313"/>
      <c r="F366" s="1313"/>
      <c r="G366" s="1313"/>
      <c r="H366" s="1313"/>
      <c r="I366" s="1313"/>
      <c r="J366" s="1314"/>
    </row>
    <row r="367" spans="1:10" ht="17.5" customHeight="1">
      <c r="A367" s="214"/>
      <c r="B367" s="1326" t="s">
        <v>232</v>
      </c>
      <c r="C367" s="1327"/>
      <c r="D367" s="1145" t="str">
        <f>IF('statement of marks'!C15="B","Nk=",IF('statement of marks'!C15="G","Nk=k",""))</f>
        <v>Nk=k</v>
      </c>
      <c r="E367" s="1145"/>
      <c r="F367" s="258" t="s">
        <v>224</v>
      </c>
      <c r="G367" s="256" t="str">
        <f>IF('statement of marks'!B15="","",'statement of marks'!B15)</f>
        <v>GEN</v>
      </c>
      <c r="H367" s="1348"/>
      <c r="I367" s="1348"/>
      <c r="J367" s="1349"/>
    </row>
    <row r="368" spans="1:10" ht="17.5" customHeight="1">
      <c r="A368" s="214"/>
      <c r="B368" s="1326" t="s">
        <v>220</v>
      </c>
      <c r="C368" s="1327"/>
      <c r="D368" s="1312" t="str">
        <f>IF('statement of marks'!L15="","",'statement of marks'!L15)</f>
        <v>l 009</v>
      </c>
      <c r="E368" s="1313"/>
      <c r="F368" s="1313"/>
      <c r="G368" s="1313"/>
      <c r="H368" s="1313"/>
      <c r="I368" s="1313"/>
      <c r="J368" s="1314"/>
    </row>
    <row r="369" spans="1:10" ht="17.5" customHeight="1">
      <c r="A369" s="214"/>
      <c r="B369" s="1326" t="s">
        <v>219</v>
      </c>
      <c r="C369" s="1327"/>
      <c r="D369" s="1312" t="str">
        <f>IF('statement of marks'!K15="","",'statement of marks'!K15)</f>
        <v>c 009</v>
      </c>
      <c r="E369" s="1313"/>
      <c r="F369" s="1313"/>
      <c r="G369" s="1313"/>
      <c r="H369" s="1313"/>
      <c r="I369" s="1313"/>
      <c r="J369" s="1314"/>
    </row>
    <row r="370" spans="1:10" ht="17.5" customHeight="1">
      <c r="A370" s="214"/>
      <c r="B370" s="1326" t="s">
        <v>234</v>
      </c>
      <c r="C370" s="1327"/>
      <c r="D370" s="1312" t="str">
        <f>IF(details!N15="","",details!N15)</f>
        <v>E 009</v>
      </c>
      <c r="E370" s="1313"/>
      <c r="F370" s="1313"/>
      <c r="G370" s="1313"/>
      <c r="H370" s="1313"/>
      <c r="I370" s="1313"/>
      <c r="J370" s="1314"/>
    </row>
    <row r="371" spans="1:10" ht="17.5" customHeight="1">
      <c r="A371" s="214"/>
      <c r="B371" s="1326" t="s">
        <v>283</v>
      </c>
      <c r="C371" s="1327"/>
      <c r="D371" s="1312" t="str">
        <f>IF(details!O15="","",details!O15)</f>
        <v>F 009</v>
      </c>
      <c r="E371" s="1313"/>
      <c r="F371" s="1313"/>
      <c r="G371" s="1313"/>
      <c r="H371" s="1313"/>
      <c r="I371" s="1313"/>
      <c r="J371" s="1314"/>
    </row>
    <row r="372" spans="1:10" ht="17.5" customHeight="1">
      <c r="A372" s="214"/>
      <c r="B372" s="1326" t="s">
        <v>77</v>
      </c>
      <c r="C372" s="1327"/>
      <c r="D372" s="392">
        <f>'statement of marks'!$C$3</f>
        <v>6</v>
      </c>
      <c r="E372" s="304" t="s">
        <v>222</v>
      </c>
      <c r="F372" s="254">
        <f>IF('statement of marks'!F15="","",'statement of marks'!F15)</f>
        <v>973</v>
      </c>
      <c r="G372" s="1343" t="s">
        <v>233</v>
      </c>
      <c r="H372" s="1170"/>
      <c r="I372" s="1361">
        <f>IF('statement of marks'!G15="","",'statement of marks'!G15)</f>
        <v>41114</v>
      </c>
      <c r="J372" s="1362"/>
    </row>
    <row r="373" spans="1:10" ht="17.5" customHeight="1">
      <c r="A373" s="214"/>
      <c r="B373" s="1326" t="s">
        <v>225</v>
      </c>
      <c r="C373" s="1327"/>
      <c r="D373" s="1316">
        <f>IF('statement of marks'!H15="","",'statement of marks'!H15)</f>
        <v>36693</v>
      </c>
      <c r="E373" s="1328"/>
      <c r="F373" s="1328"/>
      <c r="G373" s="1328"/>
      <c r="H373" s="1328"/>
      <c r="I373" s="1328"/>
      <c r="J373" s="1329"/>
    </row>
    <row r="374" spans="1:10" ht="17.5" customHeight="1">
      <c r="A374" s="214"/>
      <c r="B374" s="1326" t="s">
        <v>226</v>
      </c>
      <c r="C374" s="1327"/>
      <c r="D374" s="1330" t="str">
        <f>IF('statement of marks'!I15="","",'statement of marks'!I15)</f>
        <v xml:space="preserve">lksyg twu] nks gtkj </v>
      </c>
      <c r="E374" s="1331"/>
      <c r="F374" s="1332"/>
      <c r="G374" s="1332"/>
      <c r="H374" s="1332"/>
      <c r="I374" s="1332"/>
      <c r="J374" s="1333"/>
    </row>
    <row r="375" spans="1:10" ht="17.5" customHeight="1">
      <c r="A375" s="214"/>
      <c r="B375" s="1312" t="s">
        <v>235</v>
      </c>
      <c r="C375" s="1313"/>
      <c r="D375" s="1313"/>
      <c r="E375" s="1144"/>
      <c r="F375" s="1334" t="str">
        <f>IF(details!Q15="","",details!Q15)</f>
        <v/>
      </c>
      <c r="G375" s="1334"/>
      <c r="H375" s="1335"/>
      <c r="I375" s="1335"/>
      <c r="J375" s="1336"/>
    </row>
    <row r="376" spans="1:10" ht="17.5" customHeight="1">
      <c r="A376" s="214"/>
      <c r="B376" s="1326" t="s">
        <v>239</v>
      </c>
      <c r="C376" s="1327"/>
      <c r="D376" s="1312" t="str">
        <f>IF(details!M15="","",details!M15)</f>
        <v>D 009</v>
      </c>
      <c r="E376" s="1313"/>
      <c r="F376" s="1313"/>
      <c r="G376" s="1313"/>
      <c r="H376" s="1313"/>
      <c r="I376" s="1313"/>
      <c r="J376" s="1314"/>
    </row>
    <row r="377" spans="1:10" ht="17.5" customHeight="1">
      <c r="A377" s="214"/>
      <c r="B377" s="1326" t="s">
        <v>240</v>
      </c>
      <c r="C377" s="1327"/>
      <c r="D377" s="1312" t="str">
        <f>IF(details!P15="","",details!P15)</f>
        <v>G 009</v>
      </c>
      <c r="E377" s="1313"/>
      <c r="F377" s="1313"/>
      <c r="G377" s="1313"/>
      <c r="H377" s="1313"/>
      <c r="I377" s="1313"/>
      <c r="J377" s="1314"/>
    </row>
    <row r="378" spans="1:10" ht="17.5" customHeight="1">
      <c r="A378" s="214"/>
      <c r="B378" s="1326" t="s">
        <v>241</v>
      </c>
      <c r="C378" s="1327"/>
      <c r="D378" s="1337">
        <f>IF('statement of marks'!HD15="mRrh.kZ",'statement of marks'!$C$3,"")</f>
        <v>6</v>
      </c>
      <c r="E378" s="1338"/>
      <c r="F378" s="1313" t="s">
        <v>242</v>
      </c>
      <c r="G378" s="1144"/>
      <c r="H378" s="1337">
        <f>IF(D378="","",D378+1)</f>
        <v>7</v>
      </c>
      <c r="I378" s="1338"/>
      <c r="J378" s="1339"/>
    </row>
    <row r="379" spans="1:10" ht="17.5" customHeight="1">
      <c r="A379" s="214"/>
      <c r="B379" s="1326" t="s">
        <v>243</v>
      </c>
      <c r="C379" s="1327"/>
      <c r="D379" s="1340">
        <f>IF(details!$O$4="","",details!$O$4)</f>
        <v>42460</v>
      </c>
      <c r="E379" s="1341"/>
      <c r="F379" s="1342"/>
      <c r="G379" s="1343"/>
      <c r="H379" s="1343"/>
      <c r="I379" s="1343"/>
      <c r="J379" s="1344"/>
    </row>
    <row r="380" spans="1:10" ht="17.5" customHeight="1">
      <c r="A380" s="214"/>
      <c r="B380" s="1299"/>
      <c r="C380" s="1299"/>
      <c r="D380" s="1276"/>
      <c r="E380" s="1276"/>
      <c r="F380" s="1288"/>
      <c r="G380" s="1288"/>
      <c r="H380" s="1288"/>
      <c r="I380" s="1288"/>
      <c r="J380" s="1300"/>
    </row>
    <row r="381" spans="1:10" ht="17.5" customHeight="1">
      <c r="A381" s="214"/>
      <c r="B381" s="1301" t="str">
        <f>IF(details!$I$4="","",details!$I$4)</f>
        <v>Jherh js[kk oekZ</v>
      </c>
      <c r="C381" s="1301"/>
      <c r="D381" s="1276"/>
      <c r="E381" s="1276"/>
      <c r="F381" s="1302" t="str">
        <f>IF(details!$F$4="","",details!$F$4)</f>
        <v>Jh jk/ks';ke tk'kh</v>
      </c>
      <c r="G381" s="1303"/>
      <c r="H381" s="1303"/>
      <c r="I381" s="1303"/>
      <c r="J381" s="1304"/>
    </row>
    <row r="382" spans="1:10" ht="17.5" customHeight="1" thickBot="1">
      <c r="A382" s="215"/>
      <c r="B382" s="1305" t="s">
        <v>244</v>
      </c>
      <c r="C382" s="1305"/>
      <c r="D382" s="1305" t="s">
        <v>245</v>
      </c>
      <c r="E382" s="1305"/>
      <c r="F382" s="1306" t="s">
        <v>246</v>
      </c>
      <c r="G382" s="1307"/>
      <c r="H382" s="1307"/>
      <c r="I382" s="1307"/>
      <c r="J382" s="1308"/>
    </row>
    <row r="383" spans="1:10" ht="17.5" customHeight="1">
      <c r="A383" s="247"/>
      <c r="B383" s="1309" t="s">
        <v>258</v>
      </c>
      <c r="C383" s="1310"/>
      <c r="D383" s="1310"/>
      <c r="E383" s="1310"/>
      <c r="F383" s="1310"/>
      <c r="G383" s="1310"/>
      <c r="H383" s="1310"/>
      <c r="I383" s="1310"/>
      <c r="J383" s="1311"/>
    </row>
    <row r="384" spans="1:10" ht="17.5" customHeight="1">
      <c r="A384" s="214"/>
      <c r="B384" s="306" t="s">
        <v>218</v>
      </c>
      <c r="C384" s="1312" t="str">
        <f>IF('statement of marks'!J15="","",'statement of marks'!J15)</f>
        <v>v 009</v>
      </c>
      <c r="D384" s="1313"/>
      <c r="E384" s="1313"/>
      <c r="F384" s="1313"/>
      <c r="G384" s="1313"/>
      <c r="H384" s="1313"/>
      <c r="I384" s="1313"/>
      <c r="J384" s="1314"/>
    </row>
    <row r="385" spans="1:10" ht="17.5" customHeight="1">
      <c r="A385" s="214"/>
      <c r="B385" s="306" t="s">
        <v>219</v>
      </c>
      <c r="C385" s="1312" t="str">
        <f>IF('statement of marks'!K15="","",'statement of marks'!K15)</f>
        <v>c 009</v>
      </c>
      <c r="D385" s="1313"/>
      <c r="E385" s="1313"/>
      <c r="F385" s="1313"/>
      <c r="G385" s="1313"/>
      <c r="H385" s="1313"/>
      <c r="I385" s="1313"/>
      <c r="J385" s="1314"/>
    </row>
    <row r="386" spans="1:10" ht="17.5" customHeight="1">
      <c r="A386" s="214"/>
      <c r="B386" s="306" t="s">
        <v>220</v>
      </c>
      <c r="C386" s="1312" t="str">
        <f>IF('statement of marks'!L15="","",'statement of marks'!L15)</f>
        <v>l 009</v>
      </c>
      <c r="D386" s="1313"/>
      <c r="E386" s="1313"/>
      <c r="F386" s="1313"/>
      <c r="G386" s="1313"/>
      <c r="H386" s="1313"/>
      <c r="I386" s="1313"/>
      <c r="J386" s="1314"/>
    </row>
    <row r="387" spans="1:10" ht="17.5" customHeight="1">
      <c r="A387" s="214"/>
      <c r="B387" s="306" t="s">
        <v>225</v>
      </c>
      <c r="C387" s="1315">
        <f>IF('statement of marks'!H15="","",'statement of marks'!H15)</f>
        <v>36693</v>
      </c>
      <c r="D387" s="1316"/>
      <c r="E387" s="252" t="s">
        <v>261</v>
      </c>
      <c r="F387" s="1317" t="str">
        <f>IF('statement of marks'!I15="","",'statement of marks'!I15)</f>
        <v xml:space="preserve">lksyg twu] nks gtkj </v>
      </c>
      <c r="G387" s="1317"/>
      <c r="H387" s="1317"/>
      <c r="I387" s="1317"/>
      <c r="J387" s="1318"/>
    </row>
    <row r="388" spans="1:10" ht="17.5" customHeight="1">
      <c r="A388" s="214"/>
      <c r="B388" s="306" t="s">
        <v>223</v>
      </c>
      <c r="C388" s="253" t="s">
        <v>248</v>
      </c>
      <c r="D388" s="235" t="s">
        <v>249</v>
      </c>
      <c r="E388" s="235" t="s">
        <v>250</v>
      </c>
      <c r="F388" s="235" t="s">
        <v>251</v>
      </c>
      <c r="G388" s="235" t="s">
        <v>252</v>
      </c>
      <c r="H388" s="235" t="s">
        <v>253</v>
      </c>
      <c r="I388" s="235" t="s">
        <v>254</v>
      </c>
      <c r="J388" s="248" t="s">
        <v>255</v>
      </c>
    </row>
    <row r="389" spans="1:10" ht="17.5" customHeight="1">
      <c r="A389" s="214"/>
      <c r="B389" s="305" t="s">
        <v>256</v>
      </c>
      <c r="C389" s="239" t="str">
        <f>IF(AND('statement of marks'!$C$3=1,'statement of marks'!HD15="mRrh.kZ"),'statement of marks'!$H$3,"")</f>
        <v/>
      </c>
      <c r="D389" s="239" t="str">
        <f>IF(AND('statement of marks'!$C$3=2,'statement of marks'!HD15="mRrh.kZ"),'statement of marks'!$H$3,"")</f>
        <v/>
      </c>
      <c r="E389" s="239" t="str">
        <f>IF(AND('statement of marks'!$C$3=3,'statement of marks'!HD15="mRrh.kZ"),'statement of marks'!$H$3,"")</f>
        <v/>
      </c>
      <c r="F389" s="239" t="str">
        <f>IF(AND('statement of marks'!$C$3=4,'statement of marks'!HD15="mRrh.kZ"),'statement of marks'!$H$3,"")</f>
        <v/>
      </c>
      <c r="G389" s="239" t="str">
        <f>IF(AND('statement of marks'!$C$3=5,'statement of marks'!HD15="mRrh.kZ"),'statement of marks'!$H$3,"")</f>
        <v/>
      </c>
      <c r="H389" s="239" t="str">
        <f>IF(AND('statement of marks'!$C$3=6,'statement of marks'!HD15="mRrh.kZ"),'statement of marks'!$H$3,"")</f>
        <v>2015-16</v>
      </c>
      <c r="I389" s="239" t="str">
        <f>IF(AND('statement of marks'!$C$3=7,'statement of marks'!HD15="mRrh.kZ"),'statement of marks'!$H$3,"")</f>
        <v/>
      </c>
      <c r="J389" s="260" t="str">
        <f>IF(AND('statement of marks'!$C$3=8,'statement of marks'!HD15="mRrh.kZ"),'statement of marks'!$H$3,"")</f>
        <v/>
      </c>
    </row>
    <row r="390" spans="1:10" ht="17.5" customHeight="1">
      <c r="A390" s="214"/>
      <c r="B390" s="305" t="str">
        <f>'statement of marks'!$FT$4</f>
        <v>fgUnh</v>
      </c>
      <c r="C390" s="240"/>
      <c r="D390" s="241"/>
      <c r="E390" s="261" t="str">
        <f>IF(OR('statement of marks'!$FV15="",E389=""),"",'statement of marks'!$FV15)</f>
        <v/>
      </c>
      <c r="F390" s="261" t="str">
        <f>IF(OR('statement of marks'!$FV15="",F389=""),"",'statement of marks'!$FV15)</f>
        <v/>
      </c>
      <c r="G390" s="261" t="str">
        <f>IF(OR('statement of marks'!$FV15="",G389=""),"",'statement of marks'!$FV15)</f>
        <v/>
      </c>
      <c r="H390" s="261" t="str">
        <f>IF(OR('statement of marks'!$FV15="",H389=""),"",'statement of marks'!$FV15)</f>
        <v>A</v>
      </c>
      <c r="I390" s="261" t="str">
        <f>IF(OR('statement of marks'!$FV15="",I389=""),"",'statement of marks'!$FV15)</f>
        <v/>
      </c>
      <c r="J390" s="262" t="str">
        <f>IF(OR('statement of marks'!$FV15="",J389=""),"",'statement of marks'!$FV15)</f>
        <v/>
      </c>
    </row>
    <row r="391" spans="1:10" ht="17.5" customHeight="1">
      <c r="A391" s="214"/>
      <c r="B391" s="305" t="str">
        <f>'statement of marks'!$FW$4</f>
        <v>vaxszth</v>
      </c>
      <c r="C391" s="240"/>
      <c r="D391" s="241"/>
      <c r="E391" s="261" t="str">
        <f>IF(OR('statement of marks'!$FY15="",E389=""),"",'statement of marks'!$FY15)</f>
        <v/>
      </c>
      <c r="F391" s="261" t="str">
        <f>IF(OR('statement of marks'!$FY15="",F389=""),"",'statement of marks'!$FY15)</f>
        <v/>
      </c>
      <c r="G391" s="261" t="str">
        <f>IF(OR('statement of marks'!$FY15="",G389=""),"",'statement of marks'!$FY15)</f>
        <v/>
      </c>
      <c r="H391" s="261" t="str">
        <f>IF(OR('statement of marks'!$FY15="",H389=""),"",'statement of marks'!$FY15)</f>
        <v>C</v>
      </c>
      <c r="I391" s="261" t="str">
        <f>IF(OR('statement of marks'!$FY15="",I389=""),"",'statement of marks'!$FY15)</f>
        <v/>
      </c>
      <c r="J391" s="262" t="str">
        <f>IF(OR('statement of marks'!$FY15="",J389=""),"",'statement of marks'!$FY15)</f>
        <v/>
      </c>
    </row>
    <row r="392" spans="1:10" ht="17.5" customHeight="1">
      <c r="A392" s="214"/>
      <c r="B392" s="305" t="str">
        <f>IF('statement of marks'!BE15="s","laLÑr",IF('statement of marks'!BE15="u","mnwZ",IF('statement of marks'!BE15="g","xqtjkrh",IF('statement of marks'!BE15="p","iatkch",IF('statement of marks'!BE15="sd","flU/kh","r`rh; Hkk""kk")))))</f>
        <v>mnwZ</v>
      </c>
      <c r="C392" s="240"/>
      <c r="D392" s="241"/>
      <c r="E392" s="261" t="str">
        <f>IF(OR('statement of marks'!$GB15="",E389=""),"",'statement of marks'!$GB15)</f>
        <v/>
      </c>
      <c r="F392" s="261" t="str">
        <f>IF(OR('statement of marks'!$GB15="",F389=""),"",'statement of marks'!$GB15)</f>
        <v/>
      </c>
      <c r="G392" s="261" t="str">
        <f>IF(OR('statement of marks'!$GB15="",G389=""),"",'statement of marks'!$GB15)</f>
        <v/>
      </c>
      <c r="H392" s="261" t="str">
        <f>IF(OR('statement of marks'!$GB15="",H389=""),"",'statement of marks'!$GB15)</f>
        <v>B</v>
      </c>
      <c r="I392" s="261" t="str">
        <f>IF(OR('statement of marks'!$GB15="",I389=""),"",'statement of marks'!$GB15)</f>
        <v/>
      </c>
      <c r="J392" s="262" t="str">
        <f>IF(OR('statement of marks'!$GB15="",J389=""),"",'statement of marks'!$GB15)</f>
        <v/>
      </c>
    </row>
    <row r="393" spans="1:10" ht="17.5" customHeight="1">
      <c r="A393" s="214"/>
      <c r="B393" s="305" t="str">
        <f>'statement of marks'!$GH$4</f>
        <v>xf.kr</v>
      </c>
      <c r="C393" s="240"/>
      <c r="D393" s="241"/>
      <c r="E393" s="261" t="str">
        <f>IF(OR('statement of marks'!$GJ15="",E389=""),"",'statement of marks'!$GJ15)</f>
        <v/>
      </c>
      <c r="F393" s="261" t="str">
        <f>IF(OR('statement of marks'!$GJ15="",F389=""),"",'statement of marks'!$GJ15)</f>
        <v/>
      </c>
      <c r="G393" s="261" t="str">
        <f>IF(OR('statement of marks'!$GJ15="",G389=""),"",'statement of marks'!$GJ15)</f>
        <v/>
      </c>
      <c r="H393" s="261" t="str">
        <f>IF(OR('statement of marks'!$GJ15="",H389=""),"",'statement of marks'!$GJ15)</f>
        <v>C</v>
      </c>
      <c r="I393" s="261" t="str">
        <f>IF(OR('statement of marks'!$GJ15="",I389=""),"",'statement of marks'!$GJ15)</f>
        <v/>
      </c>
      <c r="J393" s="262" t="str">
        <f>IF(OR('statement of marks'!$GJ15="",J389=""),"",'statement of marks'!$GJ15)</f>
        <v/>
      </c>
    </row>
    <row r="394" spans="1:10" ht="17.5" customHeight="1">
      <c r="A394" s="214"/>
      <c r="B394" s="305" t="str">
        <f>'statement of marks'!$GK$4</f>
        <v>foKku</v>
      </c>
      <c r="C394" s="240"/>
      <c r="D394" s="241"/>
      <c r="E394" s="261" t="str">
        <f>IF(OR('statement of marks'!$GM15="",E389=""),"",'statement of marks'!$GM15)</f>
        <v/>
      </c>
      <c r="F394" s="261" t="str">
        <f>IF(OR('statement of marks'!$GM15="",F389=""),"",'statement of marks'!$GM15)</f>
        <v/>
      </c>
      <c r="G394" s="261" t="str">
        <f>IF(OR('statement of marks'!$GM15="",G389=""),"",'statement of marks'!$GM15)</f>
        <v/>
      </c>
      <c r="H394" s="261" t="str">
        <f>IF(OR('statement of marks'!$GM15="",H389=""),"",'statement of marks'!$GM15)</f>
        <v>C</v>
      </c>
      <c r="I394" s="261" t="str">
        <f>IF(OR('statement of marks'!$GM15="",I389=""),"",'statement of marks'!$GM15)</f>
        <v/>
      </c>
      <c r="J394" s="262" t="str">
        <f>IF(OR('statement of marks'!$GM15="",J389=""),"",'statement of marks'!$GM15)</f>
        <v/>
      </c>
    </row>
    <row r="395" spans="1:10" ht="17.5" customHeight="1">
      <c r="A395" s="214"/>
      <c r="B395" s="305" t="str">
        <f>'statement of marks'!$GN$4</f>
        <v>lkekftd foKku</v>
      </c>
      <c r="C395" s="240"/>
      <c r="D395" s="241"/>
      <c r="E395" s="261" t="str">
        <f>IF(OR('statement of marks'!$GP15="",E389=""),"",'statement of marks'!$GP15)</f>
        <v/>
      </c>
      <c r="F395" s="261" t="str">
        <f>IF(OR('statement of marks'!$GP15="",F389=""),"",'statement of marks'!$GP15)</f>
        <v/>
      </c>
      <c r="G395" s="261" t="str">
        <f>IF(OR('statement of marks'!$GP15="",G389=""),"",'statement of marks'!$GP15)</f>
        <v/>
      </c>
      <c r="H395" s="261" t="str">
        <f>IF(OR('statement of marks'!$GP15="",H389=""),"",'statement of marks'!$GP15)</f>
        <v>C</v>
      </c>
      <c r="I395" s="261" t="str">
        <f>IF(OR('statement of marks'!$GP15="",I389=""),"",'statement of marks'!$GP15)</f>
        <v/>
      </c>
      <c r="J395" s="262" t="str">
        <f>IF(OR('statement of marks'!$GP15="",J389=""),"",'statement of marks'!$GP15)</f>
        <v/>
      </c>
    </row>
    <row r="396" spans="1:10" ht="17.5" customHeight="1">
      <c r="A396" s="214"/>
      <c r="B396" s="305" t="str">
        <f>'statement of marks'!$GQ$4</f>
        <v>dk;kZuqHko</v>
      </c>
      <c r="C396" s="240"/>
      <c r="D396" s="241"/>
      <c r="E396" s="261" t="str">
        <f>IF(OR('statement of marks'!$GS15="",E389=""),"",'statement of marks'!$GS15)</f>
        <v/>
      </c>
      <c r="F396" s="261" t="str">
        <f>IF(OR('statement of marks'!$GS15="",F389=""),"",'statement of marks'!$GS15)</f>
        <v/>
      </c>
      <c r="G396" s="261" t="str">
        <f>IF(OR('statement of marks'!$GS15="",G389=""),"",'statement of marks'!$GS15)</f>
        <v/>
      </c>
      <c r="H396" s="261" t="str">
        <f>IF(OR('statement of marks'!$GS15="",H389=""),"",'statement of marks'!$GS15)</f>
        <v>B</v>
      </c>
      <c r="I396" s="261" t="str">
        <f>IF(OR('statement of marks'!$GS15="",I389=""),"",'statement of marks'!$GS15)</f>
        <v/>
      </c>
      <c r="J396" s="262" t="str">
        <f>IF(OR('statement of marks'!$GS15="",J389=""),"",'statement of marks'!$GS15)</f>
        <v/>
      </c>
    </row>
    <row r="397" spans="1:10" ht="17.5" customHeight="1">
      <c r="A397" s="214"/>
      <c r="B397" s="305" t="str">
        <f>'statement of marks'!$GT$4</f>
        <v>dyk f'k{kk</v>
      </c>
      <c r="C397" s="240"/>
      <c r="D397" s="241"/>
      <c r="E397" s="263" t="str">
        <f>IF(OR('statement of marks'!$GV15="",E389=""),"",'statement of marks'!$GV15)</f>
        <v/>
      </c>
      <c r="F397" s="263" t="str">
        <f>IF(OR('statement of marks'!$GV15="",F389=""),"",'statement of marks'!$GV15)</f>
        <v/>
      </c>
      <c r="G397" s="263" t="str">
        <f>IF(OR('statement of marks'!$GV15="",G389=""),"",'statement of marks'!$GV15)</f>
        <v/>
      </c>
      <c r="H397" s="263" t="str">
        <f>IF(OR('statement of marks'!$GV15="",H389=""),"",'statement of marks'!$GV15)</f>
        <v>A</v>
      </c>
      <c r="I397" s="263" t="str">
        <f>IF(OR('statement of marks'!$GV15="",I389=""),"",'statement of marks'!$GV15)</f>
        <v/>
      </c>
      <c r="J397" s="264" t="str">
        <f>IF(OR('statement of marks'!$GV15="",J389=""),"",'statement of marks'!$GV15)</f>
        <v/>
      </c>
    </row>
    <row r="398" spans="1:10" ht="17.5" customHeight="1">
      <c r="A398" s="214"/>
      <c r="B398" s="245" t="s">
        <v>284</v>
      </c>
      <c r="C398" s="265" t="str">
        <f t="shared" ref="C398:J398" si="16">C389</f>
        <v/>
      </c>
      <c r="D398" s="265" t="str">
        <f t="shared" si="16"/>
        <v/>
      </c>
      <c r="E398" s="265" t="str">
        <f t="shared" si="16"/>
        <v/>
      </c>
      <c r="F398" s="265" t="str">
        <f t="shared" si="16"/>
        <v/>
      </c>
      <c r="G398" s="265" t="str">
        <f t="shared" si="16"/>
        <v/>
      </c>
      <c r="H398" s="265" t="str">
        <f t="shared" si="16"/>
        <v>2015-16</v>
      </c>
      <c r="I398" s="265" t="str">
        <f t="shared" si="16"/>
        <v/>
      </c>
      <c r="J398" s="266" t="str">
        <f t="shared" si="16"/>
        <v/>
      </c>
    </row>
    <row r="399" spans="1:10" ht="17.5" customHeight="1">
      <c r="A399" s="214"/>
      <c r="B399" s="305" t="str">
        <f>'statement of marks'!$HL$5</f>
        <v>Nk= mifLFkfr</v>
      </c>
      <c r="C399" s="242"/>
      <c r="D399" s="242"/>
      <c r="E399" s="267" t="str">
        <f>IF(OR('statement of marks'!$HL15="",E389=""),"",'statement of marks'!$HL15)</f>
        <v/>
      </c>
      <c r="F399" s="267" t="str">
        <f>IF(OR('statement of marks'!$HL15="",F389=""),"",'statement of marks'!$HL15)</f>
        <v/>
      </c>
      <c r="G399" s="267" t="str">
        <f>IF(OR('statement of marks'!$HL15="",G389=""),"",'statement of marks'!$HL15)</f>
        <v/>
      </c>
      <c r="H399" s="267" t="str">
        <f>IF(OR('statement of marks'!$HL15="",H389=""),"",'statement of marks'!$HL15)</f>
        <v/>
      </c>
      <c r="I399" s="267" t="str">
        <f>IF(OR('statement of marks'!$HL15="",I389=""),"",'statement of marks'!$HL15)</f>
        <v/>
      </c>
      <c r="J399" s="268" t="str">
        <f>IF(OR('statement of marks'!$HL15="",J389=""),"",'statement of marks'!$HL15)</f>
        <v/>
      </c>
    </row>
    <row r="400" spans="1:10" ht="17.5" customHeight="1">
      <c r="A400" s="214"/>
      <c r="B400" s="305" t="str">
        <f>'statement of marks'!$HK$5</f>
        <v>dqy ehfVax</v>
      </c>
      <c r="C400" s="243"/>
      <c r="D400" s="243"/>
      <c r="E400" s="243" t="str">
        <f>IF(OR('statement of marks'!$HK15="",E389=""),"",'statement of marks'!$HK15)</f>
        <v/>
      </c>
      <c r="F400" s="243" t="str">
        <f>IF(OR('statement of marks'!$HK15="",F389=""),"",'statement of marks'!$HK15)</f>
        <v/>
      </c>
      <c r="G400" s="243" t="str">
        <f>IF(OR('statement of marks'!$HK15="",G389=""),"",'statement of marks'!$HK15)</f>
        <v/>
      </c>
      <c r="H400" s="243" t="str">
        <f>IF(OR('statement of marks'!$HK15="",H389=""),"",'statement of marks'!$HK15)</f>
        <v/>
      </c>
      <c r="I400" s="243" t="str">
        <f>IF(OR('statement of marks'!$HK15="",I389=""),"",'statement of marks'!$HK15)</f>
        <v/>
      </c>
      <c r="J400" s="269" t="str">
        <f>IF(OR('statement of marks'!$HK15="",J389=""),"",'statement of marks'!$HK15)</f>
        <v/>
      </c>
    </row>
    <row r="401" spans="1:10" ht="17.5" customHeight="1">
      <c r="A401" s="214"/>
      <c r="B401" s="305" t="s">
        <v>259</v>
      </c>
      <c r="C401" s="243" t="str">
        <f t="shared" ref="C401:J401" si="17">IF(OR(C399="",C400=""),"",C399/C400*100)</f>
        <v/>
      </c>
      <c r="D401" s="243" t="str">
        <f t="shared" si="17"/>
        <v/>
      </c>
      <c r="E401" s="243" t="str">
        <f t="shared" si="17"/>
        <v/>
      </c>
      <c r="F401" s="243" t="str">
        <f t="shared" si="17"/>
        <v/>
      </c>
      <c r="G401" s="243" t="str">
        <f t="shared" si="17"/>
        <v/>
      </c>
      <c r="H401" s="243" t="str">
        <f t="shared" si="17"/>
        <v/>
      </c>
      <c r="I401" s="243" t="str">
        <f t="shared" si="17"/>
        <v/>
      </c>
      <c r="J401" s="269" t="str">
        <f t="shared" si="17"/>
        <v/>
      </c>
    </row>
    <row r="402" spans="1:10" ht="17.5" customHeight="1">
      <c r="A402" s="214"/>
      <c r="B402" s="305" t="s">
        <v>260</v>
      </c>
      <c r="C402" s="243"/>
      <c r="D402" s="243"/>
      <c r="E402" s="243"/>
      <c r="F402" s="243"/>
      <c r="G402" s="243"/>
      <c r="H402" s="243"/>
      <c r="I402" s="243"/>
      <c r="J402" s="249"/>
    </row>
    <row r="403" spans="1:10" ht="17.5" customHeight="1">
      <c r="A403" s="214"/>
      <c r="B403" s="306" t="s">
        <v>257</v>
      </c>
      <c r="C403" s="1319" t="str">
        <f>IF('statement of marks'!HN15="","",'statement of marks'!HN15)</f>
        <v/>
      </c>
      <c r="D403" s="1320"/>
      <c r="E403" s="1320"/>
      <c r="F403" s="1320"/>
      <c r="G403" s="1320"/>
      <c r="H403" s="1320"/>
      <c r="I403" s="1320"/>
      <c r="J403" s="1321"/>
    </row>
    <row r="404" spans="1:10" ht="17.5" customHeight="1">
      <c r="A404" s="214"/>
      <c r="B404" s="246"/>
      <c r="C404" s="1322"/>
      <c r="D404" s="1323"/>
      <c r="E404" s="1323"/>
      <c r="F404" s="1324"/>
      <c r="G404" s="1322"/>
      <c r="H404" s="1323"/>
      <c r="I404" s="1323"/>
      <c r="J404" s="1325"/>
    </row>
    <row r="405" spans="1:10" ht="17.5" customHeight="1" thickBot="1">
      <c r="A405" s="215"/>
      <c r="B405" s="259" t="s">
        <v>262</v>
      </c>
      <c r="C405" s="1293" t="s">
        <v>80</v>
      </c>
      <c r="D405" s="1294"/>
      <c r="E405" s="1294"/>
      <c r="F405" s="1295"/>
      <c r="G405" s="1296" t="s">
        <v>263</v>
      </c>
      <c r="H405" s="1297"/>
      <c r="I405" s="1297"/>
      <c r="J405" s="1298"/>
    </row>
    <row r="406" spans="1:10" ht="17.5" customHeight="1">
      <c r="A406" s="247"/>
      <c r="B406" s="1352" t="s">
        <v>228</v>
      </c>
      <c r="C406" s="1353"/>
      <c r="D406" s="1353"/>
      <c r="E406" s="1353"/>
      <c r="F406" s="1353"/>
      <c r="G406" s="1353"/>
      <c r="H406" s="1353"/>
      <c r="I406" s="1353"/>
      <c r="J406" s="1354"/>
    </row>
    <row r="407" spans="1:10" ht="17.5" customHeight="1">
      <c r="A407" s="214"/>
      <c r="B407" s="1355" t="s">
        <v>247</v>
      </c>
      <c r="C407" s="1356"/>
      <c r="D407" s="1356"/>
      <c r="E407" s="1356"/>
      <c r="F407" s="1356"/>
      <c r="G407" s="1356"/>
      <c r="H407" s="1356"/>
      <c r="I407" s="1356"/>
      <c r="J407" s="1357"/>
    </row>
    <row r="408" spans="1:10" ht="17.5" customHeight="1">
      <c r="A408" s="214"/>
      <c r="B408" s="1358" t="s">
        <v>81</v>
      </c>
      <c r="C408" s="1358"/>
      <c r="D408" s="1359">
        <f>YEAR(details!G16)</f>
        <v>2012</v>
      </c>
      <c r="E408" s="1360"/>
      <c r="F408" s="303" t="s">
        <v>230</v>
      </c>
      <c r="G408" s="1359" t="str">
        <f>'statement of marks'!$H$3</f>
        <v>2015-16</v>
      </c>
      <c r="H408" s="1360"/>
      <c r="I408" s="303" t="s">
        <v>231</v>
      </c>
      <c r="J408" s="255"/>
    </row>
    <row r="409" spans="1:10" ht="17.5" customHeight="1">
      <c r="A409" s="214"/>
      <c r="B409" s="1326" t="s">
        <v>229</v>
      </c>
      <c r="C409" s="1327"/>
      <c r="D409" s="1312" t="str">
        <f>'statement of marks'!$A$1</f>
        <v>jk- ck- ek/;fed fo|ky; uohu] fuEckgsM+k</v>
      </c>
      <c r="E409" s="1313"/>
      <c r="F409" s="1313"/>
      <c r="G409" s="1313"/>
      <c r="H409" s="1313"/>
      <c r="I409" s="1313"/>
      <c r="J409" s="1314"/>
    </row>
    <row r="410" spans="1:10" ht="17.5" customHeight="1">
      <c r="A410" s="214"/>
      <c r="B410" s="1326" t="str">
        <f>'statement of marks'!$J$3</f>
        <v xml:space="preserve">fo|ky; dk Mk;l dksM+ </v>
      </c>
      <c r="C410" s="1327"/>
      <c r="D410" s="1345" t="str">
        <f>'statement of marks'!$K$3</f>
        <v xml:space="preserve">08291009401   </v>
      </c>
      <c r="E410" s="1346"/>
      <c r="F410" s="1128"/>
      <c r="G410" s="1129"/>
      <c r="H410" s="1129"/>
      <c r="I410" s="1129"/>
      <c r="J410" s="1347"/>
    </row>
    <row r="411" spans="1:10" ht="17.5" customHeight="1">
      <c r="A411" s="214"/>
      <c r="B411" s="1326" t="s">
        <v>218</v>
      </c>
      <c r="C411" s="1327"/>
      <c r="D411" s="1312" t="str">
        <f>IF('statement of marks'!J16="","",'statement of marks'!J16)</f>
        <v>v 010</v>
      </c>
      <c r="E411" s="1313"/>
      <c r="F411" s="1313"/>
      <c r="G411" s="1313"/>
      <c r="H411" s="1313"/>
      <c r="I411" s="1313"/>
      <c r="J411" s="1314"/>
    </row>
    <row r="412" spans="1:10" ht="17.5" customHeight="1">
      <c r="A412" s="214"/>
      <c r="B412" s="1326" t="s">
        <v>232</v>
      </c>
      <c r="C412" s="1327"/>
      <c r="D412" s="1145" t="str">
        <f>IF('statement of marks'!C16="B","Nk=",IF('statement of marks'!C16="G","Nk=k",""))</f>
        <v>Nk=</v>
      </c>
      <c r="E412" s="1145"/>
      <c r="F412" s="258" t="s">
        <v>224</v>
      </c>
      <c r="G412" s="256" t="str">
        <f>IF('statement of marks'!B16="","",'statement of marks'!B16)</f>
        <v>GEN</v>
      </c>
      <c r="H412" s="1348"/>
      <c r="I412" s="1348"/>
      <c r="J412" s="1349"/>
    </row>
    <row r="413" spans="1:10" ht="17.5" customHeight="1">
      <c r="A413" s="214"/>
      <c r="B413" s="1326" t="s">
        <v>220</v>
      </c>
      <c r="C413" s="1327"/>
      <c r="D413" s="1312" t="str">
        <f>IF('statement of marks'!L16="","",'statement of marks'!L16)</f>
        <v>l 010</v>
      </c>
      <c r="E413" s="1313"/>
      <c r="F413" s="1313"/>
      <c r="G413" s="1313"/>
      <c r="H413" s="1313"/>
      <c r="I413" s="1313"/>
      <c r="J413" s="1314"/>
    </row>
    <row r="414" spans="1:10" ht="17.5" customHeight="1">
      <c r="A414" s="214"/>
      <c r="B414" s="1326" t="s">
        <v>219</v>
      </c>
      <c r="C414" s="1327"/>
      <c r="D414" s="1312" t="str">
        <f>IF('statement of marks'!K16="","",'statement of marks'!K16)</f>
        <v>c 010</v>
      </c>
      <c r="E414" s="1313"/>
      <c r="F414" s="1313"/>
      <c r="G414" s="1313"/>
      <c r="H414" s="1313"/>
      <c r="I414" s="1313"/>
      <c r="J414" s="1314"/>
    </row>
    <row r="415" spans="1:10" ht="17.5" customHeight="1">
      <c r="A415" s="214"/>
      <c r="B415" s="1326" t="s">
        <v>234</v>
      </c>
      <c r="C415" s="1327"/>
      <c r="D415" s="1312" t="str">
        <f>IF(details!N16="","",details!N16)</f>
        <v>E 010</v>
      </c>
      <c r="E415" s="1313"/>
      <c r="F415" s="1313"/>
      <c r="G415" s="1313"/>
      <c r="H415" s="1313"/>
      <c r="I415" s="1313"/>
      <c r="J415" s="1314"/>
    </row>
    <row r="416" spans="1:10" ht="17.5" customHeight="1">
      <c r="A416" s="214"/>
      <c r="B416" s="1326" t="s">
        <v>283</v>
      </c>
      <c r="C416" s="1327"/>
      <c r="D416" s="1312" t="str">
        <f>IF(details!O16="","",details!O16)</f>
        <v>F 010</v>
      </c>
      <c r="E416" s="1313"/>
      <c r="F416" s="1313"/>
      <c r="G416" s="1313"/>
      <c r="H416" s="1313"/>
      <c r="I416" s="1313"/>
      <c r="J416" s="1314"/>
    </row>
    <row r="417" spans="1:10" ht="17.5" customHeight="1">
      <c r="A417" s="214"/>
      <c r="B417" s="1326" t="s">
        <v>77</v>
      </c>
      <c r="C417" s="1327"/>
      <c r="D417" s="392">
        <f>'statement of marks'!$C$3</f>
        <v>6</v>
      </c>
      <c r="E417" s="304" t="s">
        <v>222</v>
      </c>
      <c r="F417" s="254">
        <f>IF('statement of marks'!F16="","",'statement of marks'!F16)</f>
        <v>909</v>
      </c>
      <c r="G417" s="1343" t="s">
        <v>233</v>
      </c>
      <c r="H417" s="1170"/>
      <c r="I417" s="1361">
        <f>IF('statement of marks'!G16="","",'statement of marks'!G16)</f>
        <v>41099</v>
      </c>
      <c r="J417" s="1362"/>
    </row>
    <row r="418" spans="1:10" ht="17.5" customHeight="1">
      <c r="A418" s="214"/>
      <c r="B418" s="1326" t="s">
        <v>225</v>
      </c>
      <c r="C418" s="1327"/>
      <c r="D418" s="1316">
        <f>IF('statement of marks'!H16="","",'statement of marks'!H16)</f>
        <v>36712</v>
      </c>
      <c r="E418" s="1328"/>
      <c r="F418" s="1328"/>
      <c r="G418" s="1328"/>
      <c r="H418" s="1328"/>
      <c r="I418" s="1328"/>
      <c r="J418" s="1329"/>
    </row>
    <row r="419" spans="1:10" ht="17.5" customHeight="1">
      <c r="A419" s="214"/>
      <c r="B419" s="1326" t="s">
        <v>226</v>
      </c>
      <c r="C419" s="1327"/>
      <c r="D419" s="1330" t="str">
        <f>IF('statement of marks'!I16="","",'statement of marks'!I16)</f>
        <v xml:space="preserve">ikap tqykbZ] nks gtkj </v>
      </c>
      <c r="E419" s="1331"/>
      <c r="F419" s="1332"/>
      <c r="G419" s="1332"/>
      <c r="H419" s="1332"/>
      <c r="I419" s="1332"/>
      <c r="J419" s="1333"/>
    </row>
    <row r="420" spans="1:10" ht="17.5" customHeight="1">
      <c r="A420" s="214"/>
      <c r="B420" s="1312" t="s">
        <v>235</v>
      </c>
      <c r="C420" s="1313"/>
      <c r="D420" s="1313"/>
      <c r="E420" s="1144"/>
      <c r="F420" s="1334" t="str">
        <f>IF(details!Q16="","",details!Q16)</f>
        <v/>
      </c>
      <c r="G420" s="1334"/>
      <c r="H420" s="1335"/>
      <c r="I420" s="1335"/>
      <c r="J420" s="1336"/>
    </row>
    <row r="421" spans="1:10" ht="17.5" customHeight="1">
      <c r="A421" s="214"/>
      <c r="B421" s="1326" t="s">
        <v>239</v>
      </c>
      <c r="C421" s="1327"/>
      <c r="D421" s="1312" t="str">
        <f>IF(details!M16="","",details!M16)</f>
        <v>D 010</v>
      </c>
      <c r="E421" s="1313"/>
      <c r="F421" s="1313"/>
      <c r="G421" s="1313"/>
      <c r="H421" s="1313"/>
      <c r="I421" s="1313"/>
      <c r="J421" s="1314"/>
    </row>
    <row r="422" spans="1:10" ht="17.5" customHeight="1">
      <c r="A422" s="214"/>
      <c r="B422" s="1326" t="s">
        <v>240</v>
      </c>
      <c r="C422" s="1327"/>
      <c r="D422" s="1312" t="str">
        <f>IF(details!P16="","",details!P16)</f>
        <v>G 010</v>
      </c>
      <c r="E422" s="1313"/>
      <c r="F422" s="1313"/>
      <c r="G422" s="1313"/>
      <c r="H422" s="1313"/>
      <c r="I422" s="1313"/>
      <c r="J422" s="1314"/>
    </row>
    <row r="423" spans="1:10" ht="17.5" customHeight="1">
      <c r="A423" s="214"/>
      <c r="B423" s="1326" t="s">
        <v>241</v>
      </c>
      <c r="C423" s="1327"/>
      <c r="D423" s="1337">
        <f>IF('statement of marks'!HD16="mRrh.kZ",'statement of marks'!$C$3,"")</f>
        <v>6</v>
      </c>
      <c r="E423" s="1338"/>
      <c r="F423" s="1313" t="s">
        <v>242</v>
      </c>
      <c r="G423" s="1144"/>
      <c r="H423" s="1337">
        <f>IF(D423="","",D423+1)</f>
        <v>7</v>
      </c>
      <c r="I423" s="1338"/>
      <c r="J423" s="1339"/>
    </row>
    <row r="424" spans="1:10" ht="17.5" customHeight="1">
      <c r="A424" s="214"/>
      <c r="B424" s="1326" t="s">
        <v>243</v>
      </c>
      <c r="C424" s="1327"/>
      <c r="D424" s="1340">
        <f>IF(details!$O$4="","",details!$O$4)</f>
        <v>42460</v>
      </c>
      <c r="E424" s="1341"/>
      <c r="F424" s="1342"/>
      <c r="G424" s="1343"/>
      <c r="H424" s="1343"/>
      <c r="I424" s="1343"/>
      <c r="J424" s="1344"/>
    </row>
    <row r="425" spans="1:10" ht="17.5" customHeight="1">
      <c r="A425" s="214"/>
      <c r="B425" s="1299"/>
      <c r="C425" s="1299"/>
      <c r="D425" s="1276"/>
      <c r="E425" s="1276"/>
      <c r="F425" s="1288"/>
      <c r="G425" s="1288"/>
      <c r="H425" s="1288"/>
      <c r="I425" s="1288"/>
      <c r="J425" s="1300"/>
    </row>
    <row r="426" spans="1:10" ht="17.5" customHeight="1">
      <c r="A426" s="214"/>
      <c r="B426" s="1301" t="str">
        <f>IF(details!$I$4="","",details!$I$4)</f>
        <v>Jherh js[kk oekZ</v>
      </c>
      <c r="C426" s="1301"/>
      <c r="D426" s="1276"/>
      <c r="E426" s="1276"/>
      <c r="F426" s="1302" t="str">
        <f>IF(details!$F$4="","",details!$F$4)</f>
        <v>Jh jk/ks';ke tk'kh</v>
      </c>
      <c r="G426" s="1303"/>
      <c r="H426" s="1303"/>
      <c r="I426" s="1303"/>
      <c r="J426" s="1304"/>
    </row>
    <row r="427" spans="1:10" ht="17.5" customHeight="1" thickBot="1">
      <c r="A427" s="215"/>
      <c r="B427" s="1305" t="s">
        <v>244</v>
      </c>
      <c r="C427" s="1305"/>
      <c r="D427" s="1305" t="s">
        <v>245</v>
      </c>
      <c r="E427" s="1305"/>
      <c r="F427" s="1306" t="s">
        <v>246</v>
      </c>
      <c r="G427" s="1307"/>
      <c r="H427" s="1307"/>
      <c r="I427" s="1307"/>
      <c r="J427" s="1308"/>
    </row>
    <row r="428" spans="1:10" ht="17.5" customHeight="1">
      <c r="A428" s="247"/>
      <c r="B428" s="1309" t="s">
        <v>258</v>
      </c>
      <c r="C428" s="1310"/>
      <c r="D428" s="1310"/>
      <c r="E428" s="1310"/>
      <c r="F428" s="1310"/>
      <c r="G428" s="1310"/>
      <c r="H428" s="1310"/>
      <c r="I428" s="1310"/>
      <c r="J428" s="1311"/>
    </row>
    <row r="429" spans="1:10" ht="17.5" customHeight="1">
      <c r="A429" s="214"/>
      <c r="B429" s="306" t="s">
        <v>218</v>
      </c>
      <c r="C429" s="1312" t="str">
        <f>IF('statement of marks'!J16="","",'statement of marks'!J16)</f>
        <v>v 010</v>
      </c>
      <c r="D429" s="1313"/>
      <c r="E429" s="1313"/>
      <c r="F429" s="1313"/>
      <c r="G429" s="1313"/>
      <c r="H429" s="1313"/>
      <c r="I429" s="1313"/>
      <c r="J429" s="1314"/>
    </row>
    <row r="430" spans="1:10" ht="17.5" customHeight="1">
      <c r="A430" s="214"/>
      <c r="B430" s="306" t="s">
        <v>219</v>
      </c>
      <c r="C430" s="1312" t="str">
        <f>IF('statement of marks'!K16="","",'statement of marks'!K16)</f>
        <v>c 010</v>
      </c>
      <c r="D430" s="1313"/>
      <c r="E430" s="1313"/>
      <c r="F430" s="1313"/>
      <c r="G430" s="1313"/>
      <c r="H430" s="1313"/>
      <c r="I430" s="1313"/>
      <c r="J430" s="1314"/>
    </row>
    <row r="431" spans="1:10" ht="17.5" customHeight="1">
      <c r="A431" s="214"/>
      <c r="B431" s="306" t="s">
        <v>220</v>
      </c>
      <c r="C431" s="1312" t="str">
        <f>IF('statement of marks'!L16="","",'statement of marks'!L16)</f>
        <v>l 010</v>
      </c>
      <c r="D431" s="1313"/>
      <c r="E431" s="1313"/>
      <c r="F431" s="1313"/>
      <c r="G431" s="1313"/>
      <c r="H431" s="1313"/>
      <c r="I431" s="1313"/>
      <c r="J431" s="1314"/>
    </row>
    <row r="432" spans="1:10" ht="17.5" customHeight="1">
      <c r="A432" s="214"/>
      <c r="B432" s="306" t="s">
        <v>225</v>
      </c>
      <c r="C432" s="1315">
        <f>IF('statement of marks'!H16="","",'statement of marks'!H16)</f>
        <v>36712</v>
      </c>
      <c r="D432" s="1316"/>
      <c r="E432" s="252" t="s">
        <v>261</v>
      </c>
      <c r="F432" s="1317" t="str">
        <f>IF('statement of marks'!I16="","",'statement of marks'!I16)</f>
        <v xml:space="preserve">ikap tqykbZ] nks gtkj </v>
      </c>
      <c r="G432" s="1317"/>
      <c r="H432" s="1317"/>
      <c r="I432" s="1317"/>
      <c r="J432" s="1318"/>
    </row>
    <row r="433" spans="1:10" ht="17.5" customHeight="1">
      <c r="A433" s="214"/>
      <c r="B433" s="306" t="s">
        <v>223</v>
      </c>
      <c r="C433" s="253" t="s">
        <v>248</v>
      </c>
      <c r="D433" s="235" t="s">
        <v>249</v>
      </c>
      <c r="E433" s="235" t="s">
        <v>250</v>
      </c>
      <c r="F433" s="235" t="s">
        <v>251</v>
      </c>
      <c r="G433" s="235" t="s">
        <v>252</v>
      </c>
      <c r="H433" s="235" t="s">
        <v>253</v>
      </c>
      <c r="I433" s="235" t="s">
        <v>254</v>
      </c>
      <c r="J433" s="248" t="s">
        <v>255</v>
      </c>
    </row>
    <row r="434" spans="1:10" ht="17.5" customHeight="1">
      <c r="A434" s="214"/>
      <c r="B434" s="305" t="s">
        <v>256</v>
      </c>
      <c r="C434" s="239" t="str">
        <f>IF(AND('statement of marks'!$C$3=1,'statement of marks'!HD16="mRrh.kZ"),'statement of marks'!$H$3,"")</f>
        <v/>
      </c>
      <c r="D434" s="239" t="str">
        <f>IF(AND('statement of marks'!$C$3=2,'statement of marks'!HD16="mRrh.kZ"),'statement of marks'!$H$3,"")</f>
        <v/>
      </c>
      <c r="E434" s="239" t="str">
        <f>IF(AND('statement of marks'!$C$3=3,'statement of marks'!HD16="mRrh.kZ"),'statement of marks'!$H$3,"")</f>
        <v/>
      </c>
      <c r="F434" s="239" t="str">
        <f>IF(AND('statement of marks'!$C$3=4,'statement of marks'!HD16="mRrh.kZ"),'statement of marks'!$H$3,"")</f>
        <v/>
      </c>
      <c r="G434" s="239" t="str">
        <f>IF(AND('statement of marks'!$C$3=5,'statement of marks'!HD16="mRrh.kZ"),'statement of marks'!$H$3,"")</f>
        <v/>
      </c>
      <c r="H434" s="239" t="str">
        <f>IF(AND('statement of marks'!$C$3=6,'statement of marks'!HD16="mRrh.kZ"),'statement of marks'!$H$3,"")</f>
        <v>2015-16</v>
      </c>
      <c r="I434" s="239" t="str">
        <f>IF(AND('statement of marks'!$C$3=7,'statement of marks'!HD16="mRrh.kZ"),'statement of marks'!$H$3,"")</f>
        <v/>
      </c>
      <c r="J434" s="260" t="str">
        <f>IF(AND('statement of marks'!$C$3=8,'statement of marks'!HD16="mRrh.kZ"),'statement of marks'!$H$3,"")</f>
        <v/>
      </c>
    </row>
    <row r="435" spans="1:10" ht="17.5" customHeight="1">
      <c r="A435" s="214"/>
      <c r="B435" s="305" t="str">
        <f>'statement of marks'!$FT$4</f>
        <v>fgUnh</v>
      </c>
      <c r="C435" s="240"/>
      <c r="D435" s="241"/>
      <c r="E435" s="261" t="str">
        <f>IF(OR('statement of marks'!$FV16="",E434=""),"",'statement of marks'!$FV16)</f>
        <v/>
      </c>
      <c r="F435" s="261" t="str">
        <f>IF(OR('statement of marks'!$FV16="",F434=""),"",'statement of marks'!$FV16)</f>
        <v/>
      </c>
      <c r="G435" s="261" t="str">
        <f>IF(OR('statement of marks'!$FV16="",G434=""),"",'statement of marks'!$FV16)</f>
        <v/>
      </c>
      <c r="H435" s="261" t="str">
        <f>IF(OR('statement of marks'!$FV16="",H434=""),"",'statement of marks'!$FV16)</f>
        <v>C</v>
      </c>
      <c r="I435" s="261" t="str">
        <f>IF(OR('statement of marks'!$FV16="",I434=""),"",'statement of marks'!$FV16)</f>
        <v/>
      </c>
      <c r="J435" s="262" t="str">
        <f>IF(OR('statement of marks'!$FV16="",J434=""),"",'statement of marks'!$FV16)</f>
        <v/>
      </c>
    </row>
    <row r="436" spans="1:10" ht="17.5" customHeight="1">
      <c r="A436" s="214"/>
      <c r="B436" s="305" t="str">
        <f>'statement of marks'!$FW$4</f>
        <v>vaxszth</v>
      </c>
      <c r="C436" s="240"/>
      <c r="D436" s="241"/>
      <c r="E436" s="261" t="str">
        <f>IF(OR('statement of marks'!$FY16="",E434=""),"",'statement of marks'!$FY16)</f>
        <v/>
      </c>
      <c r="F436" s="261" t="str">
        <f>IF(OR('statement of marks'!$FY16="",F434=""),"",'statement of marks'!$FY16)</f>
        <v/>
      </c>
      <c r="G436" s="261" t="str">
        <f>IF(OR('statement of marks'!$FY16="",G434=""),"",'statement of marks'!$FY16)</f>
        <v/>
      </c>
      <c r="H436" s="261" t="str">
        <f>IF(OR('statement of marks'!$FY16="",H434=""),"",'statement of marks'!$FY16)</f>
        <v>D</v>
      </c>
      <c r="I436" s="261" t="str">
        <f>IF(OR('statement of marks'!$FY16="",I434=""),"",'statement of marks'!$FY16)</f>
        <v/>
      </c>
      <c r="J436" s="262" t="str">
        <f>IF(OR('statement of marks'!$FY16="",J434=""),"",'statement of marks'!$FY16)</f>
        <v/>
      </c>
    </row>
    <row r="437" spans="1:10" ht="17.5" customHeight="1">
      <c r="A437" s="214"/>
      <c r="B437" s="305" t="str">
        <f>IF('statement of marks'!BE16="s","laLÑr",IF('statement of marks'!BE16="u","mnwZ",IF('statement of marks'!BE16="g","xqtjkrh",IF('statement of marks'!BE16="p","iatkch",IF('statement of marks'!BE16="sd","flU/kh","r`rh; Hkk""kk")))))</f>
        <v>mnwZ</v>
      </c>
      <c r="C437" s="240"/>
      <c r="D437" s="241"/>
      <c r="E437" s="261" t="str">
        <f>IF(OR('statement of marks'!$GB16="",E434=""),"",'statement of marks'!$GB16)</f>
        <v/>
      </c>
      <c r="F437" s="261" t="str">
        <f>IF(OR('statement of marks'!$GB16="",F434=""),"",'statement of marks'!$GB16)</f>
        <v/>
      </c>
      <c r="G437" s="261" t="str">
        <f>IF(OR('statement of marks'!$GB16="",G434=""),"",'statement of marks'!$GB16)</f>
        <v/>
      </c>
      <c r="H437" s="261" t="str">
        <f>IF(OR('statement of marks'!$GB16="",H434=""),"",'statement of marks'!$GB16)</f>
        <v>C</v>
      </c>
      <c r="I437" s="261" t="str">
        <f>IF(OR('statement of marks'!$GB16="",I434=""),"",'statement of marks'!$GB16)</f>
        <v/>
      </c>
      <c r="J437" s="262" t="str">
        <f>IF(OR('statement of marks'!$GB16="",J434=""),"",'statement of marks'!$GB16)</f>
        <v/>
      </c>
    </row>
    <row r="438" spans="1:10" ht="17.5" customHeight="1">
      <c r="A438" s="214"/>
      <c r="B438" s="305" t="str">
        <f>'statement of marks'!$GH$4</f>
        <v>xf.kr</v>
      </c>
      <c r="C438" s="240"/>
      <c r="D438" s="241"/>
      <c r="E438" s="261" t="str">
        <f>IF(OR('statement of marks'!$GJ16="",E434=""),"",'statement of marks'!$GJ16)</f>
        <v/>
      </c>
      <c r="F438" s="261" t="str">
        <f>IF(OR('statement of marks'!$GJ16="",F434=""),"",'statement of marks'!$GJ16)</f>
        <v/>
      </c>
      <c r="G438" s="261" t="str">
        <f>IF(OR('statement of marks'!$GJ16="",G434=""),"",'statement of marks'!$GJ16)</f>
        <v/>
      </c>
      <c r="H438" s="261" t="str">
        <f>IF(OR('statement of marks'!$GJ16="",H434=""),"",'statement of marks'!$GJ16)</f>
        <v>C</v>
      </c>
      <c r="I438" s="261" t="str">
        <f>IF(OR('statement of marks'!$GJ16="",I434=""),"",'statement of marks'!$GJ16)</f>
        <v/>
      </c>
      <c r="J438" s="262" t="str">
        <f>IF(OR('statement of marks'!$GJ16="",J434=""),"",'statement of marks'!$GJ16)</f>
        <v/>
      </c>
    </row>
    <row r="439" spans="1:10" ht="17.5" customHeight="1">
      <c r="A439" s="214"/>
      <c r="B439" s="305" t="str">
        <f>'statement of marks'!$GK$4</f>
        <v>foKku</v>
      </c>
      <c r="C439" s="240"/>
      <c r="D439" s="241"/>
      <c r="E439" s="261" t="str">
        <f>IF(OR('statement of marks'!$GM16="",E434=""),"",'statement of marks'!$GM16)</f>
        <v/>
      </c>
      <c r="F439" s="261" t="str">
        <f>IF(OR('statement of marks'!$GM16="",F434=""),"",'statement of marks'!$GM16)</f>
        <v/>
      </c>
      <c r="G439" s="261" t="str">
        <f>IF(OR('statement of marks'!$GM16="",G434=""),"",'statement of marks'!$GM16)</f>
        <v/>
      </c>
      <c r="H439" s="261" t="str">
        <f>IF(OR('statement of marks'!$GM16="",H434=""),"",'statement of marks'!$GM16)</f>
        <v>D</v>
      </c>
      <c r="I439" s="261" t="str">
        <f>IF(OR('statement of marks'!$GM16="",I434=""),"",'statement of marks'!$GM16)</f>
        <v/>
      </c>
      <c r="J439" s="262" t="str">
        <f>IF(OR('statement of marks'!$GM16="",J434=""),"",'statement of marks'!$GM16)</f>
        <v/>
      </c>
    </row>
    <row r="440" spans="1:10" ht="17.5" customHeight="1">
      <c r="A440" s="214"/>
      <c r="B440" s="305" t="str">
        <f>'statement of marks'!$GN$4</f>
        <v>lkekftd foKku</v>
      </c>
      <c r="C440" s="240"/>
      <c r="D440" s="241"/>
      <c r="E440" s="261" t="str">
        <f>IF(OR('statement of marks'!$GP16="",E434=""),"",'statement of marks'!$GP16)</f>
        <v/>
      </c>
      <c r="F440" s="261" t="str">
        <f>IF(OR('statement of marks'!$GP16="",F434=""),"",'statement of marks'!$GP16)</f>
        <v/>
      </c>
      <c r="G440" s="261" t="str">
        <f>IF(OR('statement of marks'!$GP16="",G434=""),"",'statement of marks'!$GP16)</f>
        <v/>
      </c>
      <c r="H440" s="261" t="str">
        <f>IF(OR('statement of marks'!$GP16="",H434=""),"",'statement of marks'!$GP16)</f>
        <v>D</v>
      </c>
      <c r="I440" s="261" t="str">
        <f>IF(OR('statement of marks'!$GP16="",I434=""),"",'statement of marks'!$GP16)</f>
        <v/>
      </c>
      <c r="J440" s="262" t="str">
        <f>IF(OR('statement of marks'!$GP16="",J434=""),"",'statement of marks'!$GP16)</f>
        <v/>
      </c>
    </row>
    <row r="441" spans="1:10" ht="17.5" customHeight="1">
      <c r="A441" s="214"/>
      <c r="B441" s="305" t="str">
        <f>'statement of marks'!$GQ$4</f>
        <v>dk;kZuqHko</v>
      </c>
      <c r="C441" s="240"/>
      <c r="D441" s="241"/>
      <c r="E441" s="261" t="str">
        <f>IF(OR('statement of marks'!$GS16="",E434=""),"",'statement of marks'!$GS16)</f>
        <v/>
      </c>
      <c r="F441" s="261" t="str">
        <f>IF(OR('statement of marks'!$GS16="",F434=""),"",'statement of marks'!$GS16)</f>
        <v/>
      </c>
      <c r="G441" s="261" t="str">
        <f>IF(OR('statement of marks'!$GS16="",G434=""),"",'statement of marks'!$GS16)</f>
        <v/>
      </c>
      <c r="H441" s="261" t="str">
        <f>IF(OR('statement of marks'!$GS16="",H434=""),"",'statement of marks'!$GS16)</f>
        <v>B</v>
      </c>
      <c r="I441" s="261" t="str">
        <f>IF(OR('statement of marks'!$GS16="",I434=""),"",'statement of marks'!$GS16)</f>
        <v/>
      </c>
      <c r="J441" s="262" t="str">
        <f>IF(OR('statement of marks'!$GS16="",J434=""),"",'statement of marks'!$GS16)</f>
        <v/>
      </c>
    </row>
    <row r="442" spans="1:10" ht="17.5" customHeight="1">
      <c r="A442" s="214"/>
      <c r="B442" s="305" t="str">
        <f>'statement of marks'!$GT$4</f>
        <v>dyk f'k{kk</v>
      </c>
      <c r="C442" s="240"/>
      <c r="D442" s="241"/>
      <c r="E442" s="263" t="str">
        <f>IF(OR('statement of marks'!$GV16="",E434=""),"",'statement of marks'!$GV16)</f>
        <v/>
      </c>
      <c r="F442" s="263" t="str">
        <f>IF(OR('statement of marks'!$GV16="",F434=""),"",'statement of marks'!$GV16)</f>
        <v/>
      </c>
      <c r="G442" s="263" t="str">
        <f>IF(OR('statement of marks'!$GV16="",G434=""),"",'statement of marks'!$GV16)</f>
        <v/>
      </c>
      <c r="H442" s="263" t="str">
        <f>IF(OR('statement of marks'!$GV16="",H434=""),"",'statement of marks'!$GV16)</f>
        <v>A</v>
      </c>
      <c r="I442" s="263" t="str">
        <f>IF(OR('statement of marks'!$GV16="",I434=""),"",'statement of marks'!$GV16)</f>
        <v/>
      </c>
      <c r="J442" s="264" t="str">
        <f>IF(OR('statement of marks'!$GV16="",J434=""),"",'statement of marks'!$GV16)</f>
        <v/>
      </c>
    </row>
    <row r="443" spans="1:10" ht="17.5" customHeight="1">
      <c r="A443" s="214"/>
      <c r="B443" s="245" t="s">
        <v>284</v>
      </c>
      <c r="C443" s="265" t="str">
        <f t="shared" ref="C443:J443" si="18">C434</f>
        <v/>
      </c>
      <c r="D443" s="265" t="str">
        <f t="shared" si="18"/>
        <v/>
      </c>
      <c r="E443" s="265" t="str">
        <f t="shared" si="18"/>
        <v/>
      </c>
      <c r="F443" s="265" t="str">
        <f t="shared" si="18"/>
        <v/>
      </c>
      <c r="G443" s="265" t="str">
        <f t="shared" si="18"/>
        <v/>
      </c>
      <c r="H443" s="265" t="str">
        <f t="shared" si="18"/>
        <v>2015-16</v>
      </c>
      <c r="I443" s="265" t="str">
        <f t="shared" si="18"/>
        <v/>
      </c>
      <c r="J443" s="266" t="str">
        <f t="shared" si="18"/>
        <v/>
      </c>
    </row>
    <row r="444" spans="1:10" ht="17.5" customHeight="1">
      <c r="A444" s="214"/>
      <c r="B444" s="305" t="str">
        <f>'statement of marks'!$HL$5</f>
        <v>Nk= mifLFkfr</v>
      </c>
      <c r="C444" s="242"/>
      <c r="D444" s="242"/>
      <c r="E444" s="267" t="str">
        <f>IF(OR('statement of marks'!$HL16="",E434=""),"",'statement of marks'!$HL16)</f>
        <v/>
      </c>
      <c r="F444" s="267" t="str">
        <f>IF(OR('statement of marks'!$HL16="",F434=""),"",'statement of marks'!$HL16)</f>
        <v/>
      </c>
      <c r="G444" s="267" t="str">
        <f>IF(OR('statement of marks'!$HL16="",G434=""),"",'statement of marks'!$HL16)</f>
        <v/>
      </c>
      <c r="H444" s="267" t="str">
        <f>IF(OR('statement of marks'!$HL16="",H434=""),"",'statement of marks'!$HL16)</f>
        <v/>
      </c>
      <c r="I444" s="267" t="str">
        <f>IF(OR('statement of marks'!$HL16="",I434=""),"",'statement of marks'!$HL16)</f>
        <v/>
      </c>
      <c r="J444" s="268" t="str">
        <f>IF(OR('statement of marks'!$HL16="",J434=""),"",'statement of marks'!$HL16)</f>
        <v/>
      </c>
    </row>
    <row r="445" spans="1:10" ht="17.5" customHeight="1">
      <c r="A445" s="214"/>
      <c r="B445" s="305" t="str">
        <f>'statement of marks'!$HK$5</f>
        <v>dqy ehfVax</v>
      </c>
      <c r="C445" s="243"/>
      <c r="D445" s="243"/>
      <c r="E445" s="243" t="str">
        <f>IF(OR('statement of marks'!$HK16="",E434=""),"",'statement of marks'!$HK16)</f>
        <v/>
      </c>
      <c r="F445" s="243" t="str">
        <f>IF(OR('statement of marks'!$HK16="",F434=""),"",'statement of marks'!$HK16)</f>
        <v/>
      </c>
      <c r="G445" s="243" t="str">
        <f>IF(OR('statement of marks'!$HK16="",G434=""),"",'statement of marks'!$HK16)</f>
        <v/>
      </c>
      <c r="H445" s="243" t="str">
        <f>IF(OR('statement of marks'!$HK16="",H434=""),"",'statement of marks'!$HK16)</f>
        <v/>
      </c>
      <c r="I445" s="243" t="str">
        <f>IF(OR('statement of marks'!$HK16="",I434=""),"",'statement of marks'!$HK16)</f>
        <v/>
      </c>
      <c r="J445" s="269" t="str">
        <f>IF(OR('statement of marks'!$HK16="",J434=""),"",'statement of marks'!$HK16)</f>
        <v/>
      </c>
    </row>
    <row r="446" spans="1:10" ht="17.5" customHeight="1">
      <c r="A446" s="214"/>
      <c r="B446" s="305" t="s">
        <v>259</v>
      </c>
      <c r="C446" s="243" t="str">
        <f t="shared" ref="C446:J446" si="19">IF(OR(C444="",C445=""),"",C444/C445*100)</f>
        <v/>
      </c>
      <c r="D446" s="243" t="str">
        <f t="shared" si="19"/>
        <v/>
      </c>
      <c r="E446" s="243" t="str">
        <f t="shared" si="19"/>
        <v/>
      </c>
      <c r="F446" s="243" t="str">
        <f t="shared" si="19"/>
        <v/>
      </c>
      <c r="G446" s="243" t="str">
        <f t="shared" si="19"/>
        <v/>
      </c>
      <c r="H446" s="243" t="str">
        <f t="shared" si="19"/>
        <v/>
      </c>
      <c r="I446" s="243" t="str">
        <f t="shared" si="19"/>
        <v/>
      </c>
      <c r="J446" s="269" t="str">
        <f t="shared" si="19"/>
        <v/>
      </c>
    </row>
    <row r="447" spans="1:10" ht="17.5" customHeight="1">
      <c r="A447" s="214"/>
      <c r="B447" s="305" t="s">
        <v>260</v>
      </c>
      <c r="C447" s="243"/>
      <c r="D447" s="243"/>
      <c r="E447" s="243"/>
      <c r="F447" s="243"/>
      <c r="G447" s="243"/>
      <c r="H447" s="243"/>
      <c r="I447" s="243"/>
      <c r="J447" s="249"/>
    </row>
    <row r="448" spans="1:10" ht="17.5" customHeight="1">
      <c r="A448" s="214"/>
      <c r="B448" s="306" t="s">
        <v>257</v>
      </c>
      <c r="C448" s="1319" t="str">
        <f>IF('statement of marks'!HN16="","",'statement of marks'!HN16)</f>
        <v/>
      </c>
      <c r="D448" s="1320"/>
      <c r="E448" s="1320"/>
      <c r="F448" s="1320"/>
      <c r="G448" s="1320"/>
      <c r="H448" s="1320"/>
      <c r="I448" s="1320"/>
      <c r="J448" s="1321"/>
    </row>
    <row r="449" spans="1:10" ht="17.5" customHeight="1">
      <c r="A449" s="214"/>
      <c r="B449" s="246"/>
      <c r="C449" s="1322"/>
      <c r="D449" s="1323"/>
      <c r="E449" s="1323"/>
      <c r="F449" s="1324"/>
      <c r="G449" s="1322"/>
      <c r="H449" s="1323"/>
      <c r="I449" s="1323"/>
      <c r="J449" s="1325"/>
    </row>
    <row r="450" spans="1:10" ht="17.5" customHeight="1" thickBot="1">
      <c r="A450" s="215"/>
      <c r="B450" s="259" t="s">
        <v>262</v>
      </c>
      <c r="C450" s="1293" t="s">
        <v>80</v>
      </c>
      <c r="D450" s="1294"/>
      <c r="E450" s="1294"/>
      <c r="F450" s="1295"/>
      <c r="G450" s="1296" t="s">
        <v>263</v>
      </c>
      <c r="H450" s="1297"/>
      <c r="I450" s="1297"/>
      <c r="J450" s="1298"/>
    </row>
    <row r="451" spans="1:10" ht="17.5" customHeight="1">
      <c r="A451" s="247"/>
      <c r="B451" s="1352" t="s">
        <v>228</v>
      </c>
      <c r="C451" s="1353"/>
      <c r="D451" s="1353"/>
      <c r="E451" s="1353"/>
      <c r="F451" s="1353"/>
      <c r="G451" s="1353"/>
      <c r="H451" s="1353"/>
      <c r="I451" s="1353"/>
      <c r="J451" s="1354"/>
    </row>
    <row r="452" spans="1:10" ht="17.5" customHeight="1">
      <c r="A452" s="214"/>
      <c r="B452" s="1355" t="s">
        <v>247</v>
      </c>
      <c r="C452" s="1356"/>
      <c r="D452" s="1356"/>
      <c r="E452" s="1356"/>
      <c r="F452" s="1356"/>
      <c r="G452" s="1356"/>
      <c r="H452" s="1356"/>
      <c r="I452" s="1356"/>
      <c r="J452" s="1357"/>
    </row>
    <row r="453" spans="1:10" ht="17.5" customHeight="1">
      <c r="A453" s="214"/>
      <c r="B453" s="1358" t="s">
        <v>81</v>
      </c>
      <c r="C453" s="1358"/>
      <c r="D453" s="1359">
        <f>YEAR(details!G17)</f>
        <v>2013</v>
      </c>
      <c r="E453" s="1360"/>
      <c r="F453" s="303" t="s">
        <v>230</v>
      </c>
      <c r="G453" s="1359" t="str">
        <f>'statement of marks'!$H$3</f>
        <v>2015-16</v>
      </c>
      <c r="H453" s="1360"/>
      <c r="I453" s="303" t="s">
        <v>231</v>
      </c>
      <c r="J453" s="255"/>
    </row>
    <row r="454" spans="1:10" ht="17.5" customHeight="1">
      <c r="A454" s="214"/>
      <c r="B454" s="1326" t="s">
        <v>229</v>
      </c>
      <c r="C454" s="1327"/>
      <c r="D454" s="1312" t="str">
        <f>'statement of marks'!$A$1</f>
        <v>jk- ck- ek/;fed fo|ky; uohu] fuEckgsM+k</v>
      </c>
      <c r="E454" s="1313"/>
      <c r="F454" s="1313"/>
      <c r="G454" s="1313"/>
      <c r="H454" s="1313"/>
      <c r="I454" s="1313"/>
      <c r="J454" s="1314"/>
    </row>
    <row r="455" spans="1:10" ht="17.5" customHeight="1">
      <c r="A455" s="214"/>
      <c r="B455" s="1326" t="str">
        <f>'statement of marks'!$J$3</f>
        <v xml:space="preserve">fo|ky; dk Mk;l dksM+ </v>
      </c>
      <c r="C455" s="1327"/>
      <c r="D455" s="1345" t="str">
        <f>'statement of marks'!$K$3</f>
        <v xml:space="preserve">08291009401   </v>
      </c>
      <c r="E455" s="1346"/>
      <c r="F455" s="1128"/>
      <c r="G455" s="1129"/>
      <c r="H455" s="1129"/>
      <c r="I455" s="1129"/>
      <c r="J455" s="1347"/>
    </row>
    <row r="456" spans="1:10" ht="17.5" customHeight="1">
      <c r="A456" s="214"/>
      <c r="B456" s="1326" t="s">
        <v>218</v>
      </c>
      <c r="C456" s="1327"/>
      <c r="D456" s="1312" t="str">
        <f>IF('statement of marks'!J17="","",'statement of marks'!J17)</f>
        <v>v 011</v>
      </c>
      <c r="E456" s="1313"/>
      <c r="F456" s="1313"/>
      <c r="G456" s="1313"/>
      <c r="H456" s="1313"/>
      <c r="I456" s="1313"/>
      <c r="J456" s="1314"/>
    </row>
    <row r="457" spans="1:10" ht="17.5" customHeight="1">
      <c r="A457" s="214"/>
      <c r="B457" s="1326" t="s">
        <v>232</v>
      </c>
      <c r="C457" s="1327"/>
      <c r="D457" s="1145" t="str">
        <f>IF('statement of marks'!C17="B","Nk=",IF('statement of marks'!C17="G","Nk=k",""))</f>
        <v>Nk=</v>
      </c>
      <c r="E457" s="1145"/>
      <c r="F457" s="258" t="s">
        <v>224</v>
      </c>
      <c r="G457" s="256" t="str">
        <f>IF('statement of marks'!B17="","",'statement of marks'!B17)</f>
        <v>OBC</v>
      </c>
      <c r="H457" s="1348"/>
      <c r="I457" s="1348"/>
      <c r="J457" s="1349"/>
    </row>
    <row r="458" spans="1:10" ht="17.5" customHeight="1">
      <c r="A458" s="214"/>
      <c r="B458" s="1326" t="s">
        <v>220</v>
      </c>
      <c r="C458" s="1327"/>
      <c r="D458" s="1312" t="str">
        <f>IF('statement of marks'!L17="","",'statement of marks'!L17)</f>
        <v>l 011</v>
      </c>
      <c r="E458" s="1313"/>
      <c r="F458" s="1313"/>
      <c r="G458" s="1313"/>
      <c r="H458" s="1313"/>
      <c r="I458" s="1313"/>
      <c r="J458" s="1314"/>
    </row>
    <row r="459" spans="1:10" ht="17.5" customHeight="1">
      <c r="A459" s="214"/>
      <c r="B459" s="1326" t="s">
        <v>219</v>
      </c>
      <c r="C459" s="1327"/>
      <c r="D459" s="1312" t="str">
        <f>IF('statement of marks'!K17="","",'statement of marks'!K17)</f>
        <v>c 011</v>
      </c>
      <c r="E459" s="1313"/>
      <c r="F459" s="1313"/>
      <c r="G459" s="1313"/>
      <c r="H459" s="1313"/>
      <c r="I459" s="1313"/>
      <c r="J459" s="1314"/>
    </row>
    <row r="460" spans="1:10" ht="17.5" customHeight="1">
      <c r="A460" s="214"/>
      <c r="B460" s="1326" t="s">
        <v>234</v>
      </c>
      <c r="C460" s="1327"/>
      <c r="D460" s="1312" t="str">
        <f>IF(details!N17="","",details!N17)</f>
        <v>E 011</v>
      </c>
      <c r="E460" s="1313"/>
      <c r="F460" s="1313"/>
      <c r="G460" s="1313"/>
      <c r="H460" s="1313"/>
      <c r="I460" s="1313"/>
      <c r="J460" s="1314"/>
    </row>
    <row r="461" spans="1:10" ht="17.5" customHeight="1">
      <c r="A461" s="214"/>
      <c r="B461" s="1326" t="s">
        <v>283</v>
      </c>
      <c r="C461" s="1327"/>
      <c r="D461" s="1312" t="str">
        <f>IF(details!O17="","",details!O17)</f>
        <v>F 011</v>
      </c>
      <c r="E461" s="1313"/>
      <c r="F461" s="1313"/>
      <c r="G461" s="1313"/>
      <c r="H461" s="1313"/>
      <c r="I461" s="1313"/>
      <c r="J461" s="1314"/>
    </row>
    <row r="462" spans="1:10" ht="17.5" customHeight="1">
      <c r="A462" s="214"/>
      <c r="B462" s="1326" t="s">
        <v>77</v>
      </c>
      <c r="C462" s="1327"/>
      <c r="D462" s="392">
        <f>'statement of marks'!$C$3</f>
        <v>6</v>
      </c>
      <c r="E462" s="304" t="s">
        <v>222</v>
      </c>
      <c r="F462" s="254">
        <f>IF('statement of marks'!F17="","",'statement of marks'!F17)</f>
        <v>1027</v>
      </c>
      <c r="G462" s="1343" t="s">
        <v>233</v>
      </c>
      <c r="H462" s="1170"/>
      <c r="I462" s="1361">
        <f>IF('statement of marks'!G17="","",'statement of marks'!G17)</f>
        <v>41463</v>
      </c>
      <c r="J462" s="1362"/>
    </row>
    <row r="463" spans="1:10" ht="17.5" customHeight="1">
      <c r="A463" s="214"/>
      <c r="B463" s="1326" t="s">
        <v>225</v>
      </c>
      <c r="C463" s="1327"/>
      <c r="D463" s="1316">
        <f>IF('statement of marks'!H17="","",'statement of marks'!H17)</f>
        <v>37104</v>
      </c>
      <c r="E463" s="1328"/>
      <c r="F463" s="1328"/>
      <c r="G463" s="1328"/>
      <c r="H463" s="1328"/>
      <c r="I463" s="1328"/>
      <c r="J463" s="1329"/>
    </row>
    <row r="464" spans="1:10" ht="17.5" customHeight="1">
      <c r="A464" s="214"/>
      <c r="B464" s="1326" t="s">
        <v>226</v>
      </c>
      <c r="C464" s="1327"/>
      <c r="D464" s="1330" t="str">
        <f>IF('statement of marks'!I17="","",'statement of marks'!I17)</f>
        <v>,d vxLr] nks gtkj ,d</v>
      </c>
      <c r="E464" s="1331"/>
      <c r="F464" s="1332"/>
      <c r="G464" s="1332"/>
      <c r="H464" s="1332"/>
      <c r="I464" s="1332"/>
      <c r="J464" s="1333"/>
    </row>
    <row r="465" spans="1:10" ht="17.5" customHeight="1">
      <c r="A465" s="214"/>
      <c r="B465" s="1312" t="s">
        <v>235</v>
      </c>
      <c r="C465" s="1313"/>
      <c r="D465" s="1313"/>
      <c r="E465" s="1144"/>
      <c r="F465" s="1334" t="str">
        <f>IF(details!Q17="","",details!Q17)</f>
        <v/>
      </c>
      <c r="G465" s="1334"/>
      <c r="H465" s="1335"/>
      <c r="I465" s="1335"/>
      <c r="J465" s="1336"/>
    </row>
    <row r="466" spans="1:10" ht="17.5" customHeight="1">
      <c r="A466" s="214"/>
      <c r="B466" s="1326" t="s">
        <v>239</v>
      </c>
      <c r="C466" s="1327"/>
      <c r="D466" s="1312" t="str">
        <f>IF(details!M17="","",details!M17)</f>
        <v>D 011</v>
      </c>
      <c r="E466" s="1313"/>
      <c r="F466" s="1313"/>
      <c r="G466" s="1313"/>
      <c r="H466" s="1313"/>
      <c r="I466" s="1313"/>
      <c r="J466" s="1314"/>
    </row>
    <row r="467" spans="1:10" ht="17.5" customHeight="1">
      <c r="A467" s="214"/>
      <c r="B467" s="1326" t="s">
        <v>240</v>
      </c>
      <c r="C467" s="1327"/>
      <c r="D467" s="1312" t="str">
        <f>IF(details!P17="","",details!P17)</f>
        <v>G 011</v>
      </c>
      <c r="E467" s="1313"/>
      <c r="F467" s="1313"/>
      <c r="G467" s="1313"/>
      <c r="H467" s="1313"/>
      <c r="I467" s="1313"/>
      <c r="J467" s="1314"/>
    </row>
    <row r="468" spans="1:10" ht="17.5" customHeight="1">
      <c r="A468" s="214"/>
      <c r="B468" s="1326" t="s">
        <v>241</v>
      </c>
      <c r="C468" s="1327"/>
      <c r="D468" s="1337">
        <f>IF('statement of marks'!HD17="mRrh.kZ",'statement of marks'!$C$3,"")</f>
        <v>6</v>
      </c>
      <c r="E468" s="1338"/>
      <c r="F468" s="1313" t="s">
        <v>242</v>
      </c>
      <c r="G468" s="1144"/>
      <c r="H468" s="1337">
        <f>IF(D468="","",D468+1)</f>
        <v>7</v>
      </c>
      <c r="I468" s="1338"/>
      <c r="J468" s="1339"/>
    </row>
    <row r="469" spans="1:10" ht="17.5" customHeight="1">
      <c r="A469" s="214"/>
      <c r="B469" s="1326" t="s">
        <v>243</v>
      </c>
      <c r="C469" s="1327"/>
      <c r="D469" s="1340">
        <f>IF(details!$O$4="","",details!$O$4)</f>
        <v>42460</v>
      </c>
      <c r="E469" s="1341"/>
      <c r="F469" s="1342"/>
      <c r="G469" s="1343"/>
      <c r="H469" s="1343"/>
      <c r="I469" s="1343"/>
      <c r="J469" s="1344"/>
    </row>
    <row r="470" spans="1:10" ht="17.5" customHeight="1">
      <c r="A470" s="214"/>
      <c r="B470" s="1299"/>
      <c r="C470" s="1299"/>
      <c r="D470" s="1276"/>
      <c r="E470" s="1276"/>
      <c r="F470" s="1288"/>
      <c r="G470" s="1288"/>
      <c r="H470" s="1288"/>
      <c r="I470" s="1288"/>
      <c r="J470" s="1300"/>
    </row>
    <row r="471" spans="1:10" ht="17.5" customHeight="1">
      <c r="A471" s="214"/>
      <c r="B471" s="1301" t="str">
        <f>IF(details!$I$4="","",details!$I$4)</f>
        <v>Jherh js[kk oekZ</v>
      </c>
      <c r="C471" s="1301"/>
      <c r="D471" s="1276"/>
      <c r="E471" s="1276"/>
      <c r="F471" s="1302" t="str">
        <f>IF(details!$F$4="","",details!$F$4)</f>
        <v>Jh jk/ks';ke tk'kh</v>
      </c>
      <c r="G471" s="1303"/>
      <c r="H471" s="1303"/>
      <c r="I471" s="1303"/>
      <c r="J471" s="1304"/>
    </row>
    <row r="472" spans="1:10" ht="17.5" customHeight="1" thickBot="1">
      <c r="A472" s="215"/>
      <c r="B472" s="1305" t="s">
        <v>244</v>
      </c>
      <c r="C472" s="1305"/>
      <c r="D472" s="1305" t="s">
        <v>245</v>
      </c>
      <c r="E472" s="1305"/>
      <c r="F472" s="1306" t="s">
        <v>246</v>
      </c>
      <c r="G472" s="1307"/>
      <c r="H472" s="1307"/>
      <c r="I472" s="1307"/>
      <c r="J472" s="1308"/>
    </row>
    <row r="473" spans="1:10" ht="17.5" customHeight="1">
      <c r="A473" s="247"/>
      <c r="B473" s="1309" t="s">
        <v>258</v>
      </c>
      <c r="C473" s="1310"/>
      <c r="D473" s="1310"/>
      <c r="E473" s="1310"/>
      <c r="F473" s="1310"/>
      <c r="G473" s="1310"/>
      <c r="H473" s="1310"/>
      <c r="I473" s="1310"/>
      <c r="J473" s="1311"/>
    </row>
    <row r="474" spans="1:10" ht="17.5" customHeight="1">
      <c r="A474" s="214"/>
      <c r="B474" s="306" t="s">
        <v>218</v>
      </c>
      <c r="C474" s="1312" t="str">
        <f>IF('statement of marks'!J17="","",'statement of marks'!J17)</f>
        <v>v 011</v>
      </c>
      <c r="D474" s="1313"/>
      <c r="E474" s="1313"/>
      <c r="F474" s="1313"/>
      <c r="G474" s="1313"/>
      <c r="H474" s="1313"/>
      <c r="I474" s="1313"/>
      <c r="J474" s="1314"/>
    </row>
    <row r="475" spans="1:10" ht="17.5" customHeight="1">
      <c r="A475" s="214"/>
      <c r="B475" s="306" t="s">
        <v>219</v>
      </c>
      <c r="C475" s="1312" t="str">
        <f>IF('statement of marks'!K17="","",'statement of marks'!K17)</f>
        <v>c 011</v>
      </c>
      <c r="D475" s="1313"/>
      <c r="E475" s="1313"/>
      <c r="F475" s="1313"/>
      <c r="G475" s="1313"/>
      <c r="H475" s="1313"/>
      <c r="I475" s="1313"/>
      <c r="J475" s="1314"/>
    </row>
    <row r="476" spans="1:10" ht="17.5" customHeight="1">
      <c r="A476" s="214"/>
      <c r="B476" s="306" t="s">
        <v>220</v>
      </c>
      <c r="C476" s="1312" t="str">
        <f>IF('statement of marks'!L17="","",'statement of marks'!L17)</f>
        <v>l 011</v>
      </c>
      <c r="D476" s="1313"/>
      <c r="E476" s="1313"/>
      <c r="F476" s="1313"/>
      <c r="G476" s="1313"/>
      <c r="H476" s="1313"/>
      <c r="I476" s="1313"/>
      <c r="J476" s="1314"/>
    </row>
    <row r="477" spans="1:10" ht="17.5" customHeight="1">
      <c r="A477" s="214"/>
      <c r="B477" s="306" t="s">
        <v>225</v>
      </c>
      <c r="C477" s="1315">
        <f>IF('statement of marks'!H17="","",'statement of marks'!H17)</f>
        <v>37104</v>
      </c>
      <c r="D477" s="1316"/>
      <c r="E477" s="252" t="s">
        <v>261</v>
      </c>
      <c r="F477" s="1317" t="str">
        <f>IF('statement of marks'!I17="","",'statement of marks'!I17)</f>
        <v>,d vxLr] nks gtkj ,d</v>
      </c>
      <c r="G477" s="1317"/>
      <c r="H477" s="1317"/>
      <c r="I477" s="1317"/>
      <c r="J477" s="1318"/>
    </row>
    <row r="478" spans="1:10" ht="17.5" customHeight="1">
      <c r="A478" s="214"/>
      <c r="B478" s="306" t="s">
        <v>223</v>
      </c>
      <c r="C478" s="253" t="s">
        <v>248</v>
      </c>
      <c r="D478" s="235" t="s">
        <v>249</v>
      </c>
      <c r="E478" s="235" t="s">
        <v>250</v>
      </c>
      <c r="F478" s="235" t="s">
        <v>251</v>
      </c>
      <c r="G478" s="235" t="s">
        <v>252</v>
      </c>
      <c r="H478" s="235" t="s">
        <v>253</v>
      </c>
      <c r="I478" s="235" t="s">
        <v>254</v>
      </c>
      <c r="J478" s="248" t="s">
        <v>255</v>
      </c>
    </row>
    <row r="479" spans="1:10" ht="17.5" customHeight="1">
      <c r="A479" s="214"/>
      <c r="B479" s="305" t="s">
        <v>256</v>
      </c>
      <c r="C479" s="239" t="str">
        <f>IF(AND('statement of marks'!$C$3=1,'statement of marks'!HD17="mRrh.kZ"),'statement of marks'!$H$3,"")</f>
        <v/>
      </c>
      <c r="D479" s="239" t="str">
        <f>IF(AND('statement of marks'!$C$3=2,'statement of marks'!HD17="mRrh.kZ"),'statement of marks'!$H$3,"")</f>
        <v/>
      </c>
      <c r="E479" s="239" t="str">
        <f>IF(AND('statement of marks'!$C$3=3,'statement of marks'!HD17="mRrh.kZ"),'statement of marks'!$H$3,"")</f>
        <v/>
      </c>
      <c r="F479" s="239" t="str">
        <f>IF(AND('statement of marks'!$C$3=4,'statement of marks'!HD17="mRrh.kZ"),'statement of marks'!$H$3,"")</f>
        <v/>
      </c>
      <c r="G479" s="239" t="str">
        <f>IF(AND('statement of marks'!$C$3=5,'statement of marks'!HD17="mRrh.kZ"),'statement of marks'!$H$3,"")</f>
        <v/>
      </c>
      <c r="H479" s="239" t="str">
        <f>IF(AND('statement of marks'!$C$3=6,'statement of marks'!HD17="mRrh.kZ"),'statement of marks'!$H$3,"")</f>
        <v>2015-16</v>
      </c>
      <c r="I479" s="239" t="str">
        <f>IF(AND('statement of marks'!$C$3=7,'statement of marks'!HD17="mRrh.kZ"),'statement of marks'!$H$3,"")</f>
        <v/>
      </c>
      <c r="J479" s="260" t="str">
        <f>IF(AND('statement of marks'!$C$3=8,'statement of marks'!HD17="mRrh.kZ"),'statement of marks'!$H$3,"")</f>
        <v/>
      </c>
    </row>
    <row r="480" spans="1:10" ht="17.5" customHeight="1">
      <c r="A480" s="214"/>
      <c r="B480" s="305" t="str">
        <f>'statement of marks'!$FT$4</f>
        <v>fgUnh</v>
      </c>
      <c r="C480" s="240"/>
      <c r="D480" s="241"/>
      <c r="E480" s="261" t="str">
        <f>IF(OR('statement of marks'!$FV17="",E479=""),"",'statement of marks'!$FV17)</f>
        <v/>
      </c>
      <c r="F480" s="261" t="str">
        <f>IF(OR('statement of marks'!$FV17="",F479=""),"",'statement of marks'!$FV17)</f>
        <v/>
      </c>
      <c r="G480" s="261" t="str">
        <f>IF(OR('statement of marks'!$FV17="",G479=""),"",'statement of marks'!$FV17)</f>
        <v/>
      </c>
      <c r="H480" s="261" t="str">
        <f>IF(OR('statement of marks'!$FV17="",H479=""),"",'statement of marks'!$FV17)</f>
        <v>C</v>
      </c>
      <c r="I480" s="261" t="str">
        <f>IF(OR('statement of marks'!$FV17="",I479=""),"",'statement of marks'!$FV17)</f>
        <v/>
      </c>
      <c r="J480" s="262" t="str">
        <f>IF(OR('statement of marks'!$FV17="",J479=""),"",'statement of marks'!$FV17)</f>
        <v/>
      </c>
    </row>
    <row r="481" spans="1:10" ht="17.5" customHeight="1">
      <c r="A481" s="214"/>
      <c r="B481" s="305" t="str">
        <f>'statement of marks'!$FW$4</f>
        <v>vaxszth</v>
      </c>
      <c r="C481" s="240"/>
      <c r="D481" s="241"/>
      <c r="E481" s="261" t="str">
        <f>IF(OR('statement of marks'!$FY17="",E479=""),"",'statement of marks'!$FY17)</f>
        <v/>
      </c>
      <c r="F481" s="261" t="str">
        <f>IF(OR('statement of marks'!$FY17="",F479=""),"",'statement of marks'!$FY17)</f>
        <v/>
      </c>
      <c r="G481" s="261" t="str">
        <f>IF(OR('statement of marks'!$FY17="",G479=""),"",'statement of marks'!$FY17)</f>
        <v/>
      </c>
      <c r="H481" s="261" t="str">
        <f>IF(OR('statement of marks'!$FY17="",H479=""),"",'statement of marks'!$FY17)</f>
        <v>D</v>
      </c>
      <c r="I481" s="261" t="str">
        <f>IF(OR('statement of marks'!$FY17="",I479=""),"",'statement of marks'!$FY17)</f>
        <v/>
      </c>
      <c r="J481" s="262" t="str">
        <f>IF(OR('statement of marks'!$FY17="",J479=""),"",'statement of marks'!$FY17)</f>
        <v/>
      </c>
    </row>
    <row r="482" spans="1:10" ht="17.5" customHeight="1">
      <c r="A482" s="214"/>
      <c r="B482" s="305" t="str">
        <f>IF('statement of marks'!BE17="s","laLÑr",IF('statement of marks'!BE17="u","mnwZ",IF('statement of marks'!BE17="g","xqtjkrh",IF('statement of marks'!BE17="p","iatkch",IF('statement of marks'!BE17="sd","flU/kh","r`rh; Hkk""kk")))))</f>
        <v>mnwZ</v>
      </c>
      <c r="C482" s="240"/>
      <c r="D482" s="241"/>
      <c r="E482" s="261" t="str">
        <f>IF(OR('statement of marks'!$GB17="",E479=""),"",'statement of marks'!$GB17)</f>
        <v/>
      </c>
      <c r="F482" s="261" t="str">
        <f>IF(OR('statement of marks'!$GB17="",F479=""),"",'statement of marks'!$GB17)</f>
        <v/>
      </c>
      <c r="G482" s="261" t="str">
        <f>IF(OR('statement of marks'!$GB17="",G479=""),"",'statement of marks'!$GB17)</f>
        <v/>
      </c>
      <c r="H482" s="261" t="str">
        <f>IF(OR('statement of marks'!$GB17="",H479=""),"",'statement of marks'!$GB17)</f>
        <v>C</v>
      </c>
      <c r="I482" s="261" t="str">
        <f>IF(OR('statement of marks'!$GB17="",I479=""),"",'statement of marks'!$GB17)</f>
        <v/>
      </c>
      <c r="J482" s="262" t="str">
        <f>IF(OR('statement of marks'!$GB17="",J479=""),"",'statement of marks'!$GB17)</f>
        <v/>
      </c>
    </row>
    <row r="483" spans="1:10" ht="17.5" customHeight="1">
      <c r="A483" s="214"/>
      <c r="B483" s="305" t="str">
        <f>'statement of marks'!$GH$4</f>
        <v>xf.kr</v>
      </c>
      <c r="C483" s="240"/>
      <c r="D483" s="241"/>
      <c r="E483" s="261" t="str">
        <f>IF(OR('statement of marks'!$GJ17="",E479=""),"",'statement of marks'!$GJ17)</f>
        <v/>
      </c>
      <c r="F483" s="261" t="str">
        <f>IF(OR('statement of marks'!$GJ17="",F479=""),"",'statement of marks'!$GJ17)</f>
        <v/>
      </c>
      <c r="G483" s="261" t="str">
        <f>IF(OR('statement of marks'!$GJ17="",G479=""),"",'statement of marks'!$GJ17)</f>
        <v/>
      </c>
      <c r="H483" s="261" t="str">
        <f>IF(OR('statement of marks'!$GJ17="",H479=""),"",'statement of marks'!$GJ17)</f>
        <v>C</v>
      </c>
      <c r="I483" s="261" t="str">
        <f>IF(OR('statement of marks'!$GJ17="",I479=""),"",'statement of marks'!$GJ17)</f>
        <v/>
      </c>
      <c r="J483" s="262" t="str">
        <f>IF(OR('statement of marks'!$GJ17="",J479=""),"",'statement of marks'!$GJ17)</f>
        <v/>
      </c>
    </row>
    <row r="484" spans="1:10" ht="17.5" customHeight="1">
      <c r="A484" s="214"/>
      <c r="B484" s="305" t="str">
        <f>'statement of marks'!$GK$4</f>
        <v>foKku</v>
      </c>
      <c r="C484" s="240"/>
      <c r="D484" s="241"/>
      <c r="E484" s="261" t="str">
        <f>IF(OR('statement of marks'!$GM17="",E479=""),"",'statement of marks'!$GM17)</f>
        <v/>
      </c>
      <c r="F484" s="261" t="str">
        <f>IF(OR('statement of marks'!$GM17="",F479=""),"",'statement of marks'!$GM17)</f>
        <v/>
      </c>
      <c r="G484" s="261" t="str">
        <f>IF(OR('statement of marks'!$GM17="",G479=""),"",'statement of marks'!$GM17)</f>
        <v/>
      </c>
      <c r="H484" s="261" t="str">
        <f>IF(OR('statement of marks'!$GM17="",H479=""),"",'statement of marks'!$GM17)</f>
        <v>D</v>
      </c>
      <c r="I484" s="261" t="str">
        <f>IF(OR('statement of marks'!$GM17="",I479=""),"",'statement of marks'!$GM17)</f>
        <v/>
      </c>
      <c r="J484" s="262" t="str">
        <f>IF(OR('statement of marks'!$GM17="",J479=""),"",'statement of marks'!$GM17)</f>
        <v/>
      </c>
    </row>
    <row r="485" spans="1:10" ht="17.5" customHeight="1">
      <c r="A485" s="214"/>
      <c r="B485" s="305" t="str">
        <f>'statement of marks'!$GN$4</f>
        <v>lkekftd foKku</v>
      </c>
      <c r="C485" s="240"/>
      <c r="D485" s="241"/>
      <c r="E485" s="261" t="str">
        <f>IF(OR('statement of marks'!$GP17="",E479=""),"",'statement of marks'!$GP17)</f>
        <v/>
      </c>
      <c r="F485" s="261" t="str">
        <f>IF(OR('statement of marks'!$GP17="",F479=""),"",'statement of marks'!$GP17)</f>
        <v/>
      </c>
      <c r="G485" s="261" t="str">
        <f>IF(OR('statement of marks'!$GP17="",G479=""),"",'statement of marks'!$GP17)</f>
        <v/>
      </c>
      <c r="H485" s="261" t="str">
        <f>IF(OR('statement of marks'!$GP17="",H479=""),"",'statement of marks'!$GP17)</f>
        <v>D</v>
      </c>
      <c r="I485" s="261" t="str">
        <f>IF(OR('statement of marks'!$GP17="",I479=""),"",'statement of marks'!$GP17)</f>
        <v/>
      </c>
      <c r="J485" s="262" t="str">
        <f>IF(OR('statement of marks'!$GP17="",J479=""),"",'statement of marks'!$GP17)</f>
        <v/>
      </c>
    </row>
    <row r="486" spans="1:10" ht="17.5" customHeight="1">
      <c r="A486" s="214"/>
      <c r="B486" s="305" t="str">
        <f>'statement of marks'!$GQ$4</f>
        <v>dk;kZuqHko</v>
      </c>
      <c r="C486" s="240"/>
      <c r="D486" s="241"/>
      <c r="E486" s="261" t="str">
        <f>IF(OR('statement of marks'!$GS17="",E479=""),"",'statement of marks'!$GS17)</f>
        <v/>
      </c>
      <c r="F486" s="261" t="str">
        <f>IF(OR('statement of marks'!$GS17="",F479=""),"",'statement of marks'!$GS17)</f>
        <v/>
      </c>
      <c r="G486" s="261" t="str">
        <f>IF(OR('statement of marks'!$GS17="",G479=""),"",'statement of marks'!$GS17)</f>
        <v/>
      </c>
      <c r="H486" s="261" t="str">
        <f>IF(OR('statement of marks'!$GS17="",H479=""),"",'statement of marks'!$GS17)</f>
        <v>B</v>
      </c>
      <c r="I486" s="261" t="str">
        <f>IF(OR('statement of marks'!$GS17="",I479=""),"",'statement of marks'!$GS17)</f>
        <v/>
      </c>
      <c r="J486" s="262" t="str">
        <f>IF(OR('statement of marks'!$GS17="",J479=""),"",'statement of marks'!$GS17)</f>
        <v/>
      </c>
    </row>
    <row r="487" spans="1:10" ht="17.5" customHeight="1">
      <c r="A487" s="214"/>
      <c r="B487" s="305" t="str">
        <f>'statement of marks'!$GT$4</f>
        <v>dyk f'k{kk</v>
      </c>
      <c r="C487" s="240"/>
      <c r="D487" s="241"/>
      <c r="E487" s="263" t="str">
        <f>IF(OR('statement of marks'!$GV17="",E479=""),"",'statement of marks'!$GV17)</f>
        <v/>
      </c>
      <c r="F487" s="263" t="str">
        <f>IF(OR('statement of marks'!$GV17="",F479=""),"",'statement of marks'!$GV17)</f>
        <v/>
      </c>
      <c r="G487" s="263" t="str">
        <f>IF(OR('statement of marks'!$GV17="",G479=""),"",'statement of marks'!$GV17)</f>
        <v/>
      </c>
      <c r="H487" s="263" t="str">
        <f>IF(OR('statement of marks'!$GV17="",H479=""),"",'statement of marks'!$GV17)</f>
        <v>A</v>
      </c>
      <c r="I487" s="263" t="str">
        <f>IF(OR('statement of marks'!$GV17="",I479=""),"",'statement of marks'!$GV17)</f>
        <v/>
      </c>
      <c r="J487" s="264" t="str">
        <f>IF(OR('statement of marks'!$GV17="",J479=""),"",'statement of marks'!$GV17)</f>
        <v/>
      </c>
    </row>
    <row r="488" spans="1:10" ht="17.5" customHeight="1">
      <c r="A488" s="214"/>
      <c r="B488" s="245" t="s">
        <v>284</v>
      </c>
      <c r="C488" s="265" t="str">
        <f t="shared" ref="C488:J488" si="20">C479</f>
        <v/>
      </c>
      <c r="D488" s="265" t="str">
        <f t="shared" si="20"/>
        <v/>
      </c>
      <c r="E488" s="265" t="str">
        <f t="shared" si="20"/>
        <v/>
      </c>
      <c r="F488" s="265" t="str">
        <f t="shared" si="20"/>
        <v/>
      </c>
      <c r="G488" s="265" t="str">
        <f t="shared" si="20"/>
        <v/>
      </c>
      <c r="H488" s="265" t="str">
        <f t="shared" si="20"/>
        <v>2015-16</v>
      </c>
      <c r="I488" s="265" t="str">
        <f t="shared" si="20"/>
        <v/>
      </c>
      <c r="J488" s="266" t="str">
        <f t="shared" si="20"/>
        <v/>
      </c>
    </row>
    <row r="489" spans="1:10" ht="17.5" customHeight="1">
      <c r="A489" s="214"/>
      <c r="B489" s="305" t="str">
        <f>'statement of marks'!$HL$5</f>
        <v>Nk= mifLFkfr</v>
      </c>
      <c r="C489" s="242"/>
      <c r="D489" s="242"/>
      <c r="E489" s="267" t="str">
        <f>IF(OR('statement of marks'!$HL17="",E479=""),"",'statement of marks'!$HL17)</f>
        <v/>
      </c>
      <c r="F489" s="267" t="str">
        <f>IF(OR('statement of marks'!$HL17="",F479=""),"",'statement of marks'!$HL17)</f>
        <v/>
      </c>
      <c r="G489" s="267" t="str">
        <f>IF(OR('statement of marks'!$HL17="",G479=""),"",'statement of marks'!$HL17)</f>
        <v/>
      </c>
      <c r="H489" s="267" t="str">
        <f>IF(OR('statement of marks'!$HL17="",H479=""),"",'statement of marks'!$HL17)</f>
        <v/>
      </c>
      <c r="I489" s="267" t="str">
        <f>IF(OR('statement of marks'!$HL17="",I479=""),"",'statement of marks'!$HL17)</f>
        <v/>
      </c>
      <c r="J489" s="268" t="str">
        <f>IF(OR('statement of marks'!$HL17="",J479=""),"",'statement of marks'!$HL17)</f>
        <v/>
      </c>
    </row>
    <row r="490" spans="1:10" ht="17.5" customHeight="1">
      <c r="A490" s="214"/>
      <c r="B490" s="305" t="str">
        <f>'statement of marks'!$HK$5</f>
        <v>dqy ehfVax</v>
      </c>
      <c r="C490" s="243"/>
      <c r="D490" s="243"/>
      <c r="E490" s="243" t="str">
        <f>IF(OR('statement of marks'!$HK17="",E479=""),"",'statement of marks'!$HK17)</f>
        <v/>
      </c>
      <c r="F490" s="243" t="str">
        <f>IF(OR('statement of marks'!$HK17="",F479=""),"",'statement of marks'!$HK17)</f>
        <v/>
      </c>
      <c r="G490" s="243" t="str">
        <f>IF(OR('statement of marks'!$HK17="",G479=""),"",'statement of marks'!$HK17)</f>
        <v/>
      </c>
      <c r="H490" s="243" t="str">
        <f>IF(OR('statement of marks'!$HK17="",H479=""),"",'statement of marks'!$HK17)</f>
        <v/>
      </c>
      <c r="I490" s="243" t="str">
        <f>IF(OR('statement of marks'!$HK17="",I479=""),"",'statement of marks'!$HK17)</f>
        <v/>
      </c>
      <c r="J490" s="269" t="str">
        <f>IF(OR('statement of marks'!$HK17="",J479=""),"",'statement of marks'!$HK17)</f>
        <v/>
      </c>
    </row>
    <row r="491" spans="1:10" ht="17.5" customHeight="1">
      <c r="A491" s="214"/>
      <c r="B491" s="305" t="s">
        <v>259</v>
      </c>
      <c r="C491" s="243" t="str">
        <f t="shared" ref="C491:J491" si="21">IF(OR(C489="",C490=""),"",C489/C490*100)</f>
        <v/>
      </c>
      <c r="D491" s="243" t="str">
        <f t="shared" si="21"/>
        <v/>
      </c>
      <c r="E491" s="243" t="str">
        <f t="shared" si="21"/>
        <v/>
      </c>
      <c r="F491" s="243" t="str">
        <f t="shared" si="21"/>
        <v/>
      </c>
      <c r="G491" s="243" t="str">
        <f t="shared" si="21"/>
        <v/>
      </c>
      <c r="H491" s="243" t="str">
        <f t="shared" si="21"/>
        <v/>
      </c>
      <c r="I491" s="243" t="str">
        <f t="shared" si="21"/>
        <v/>
      </c>
      <c r="J491" s="269" t="str">
        <f t="shared" si="21"/>
        <v/>
      </c>
    </row>
    <row r="492" spans="1:10" ht="17.5" customHeight="1">
      <c r="A492" s="214"/>
      <c r="B492" s="305" t="s">
        <v>260</v>
      </c>
      <c r="C492" s="243"/>
      <c r="D492" s="243"/>
      <c r="E492" s="243"/>
      <c r="F492" s="243"/>
      <c r="G492" s="243"/>
      <c r="H492" s="243"/>
      <c r="I492" s="243"/>
      <c r="J492" s="249"/>
    </row>
    <row r="493" spans="1:10" ht="17.5" customHeight="1">
      <c r="A493" s="214"/>
      <c r="B493" s="306" t="s">
        <v>257</v>
      </c>
      <c r="C493" s="1319" t="str">
        <f>IF('statement of marks'!HN17="","",'statement of marks'!HN17)</f>
        <v/>
      </c>
      <c r="D493" s="1320"/>
      <c r="E493" s="1320"/>
      <c r="F493" s="1320"/>
      <c r="G493" s="1320"/>
      <c r="H493" s="1320"/>
      <c r="I493" s="1320"/>
      <c r="J493" s="1321"/>
    </row>
    <row r="494" spans="1:10" ht="17.5" customHeight="1">
      <c r="A494" s="214"/>
      <c r="B494" s="246"/>
      <c r="C494" s="1322"/>
      <c r="D494" s="1323"/>
      <c r="E494" s="1323"/>
      <c r="F494" s="1324"/>
      <c r="G494" s="1322"/>
      <c r="H494" s="1323"/>
      <c r="I494" s="1323"/>
      <c r="J494" s="1325"/>
    </row>
    <row r="495" spans="1:10" ht="17.5" customHeight="1" thickBot="1">
      <c r="A495" s="215"/>
      <c r="B495" s="259" t="s">
        <v>262</v>
      </c>
      <c r="C495" s="1293" t="s">
        <v>80</v>
      </c>
      <c r="D495" s="1294"/>
      <c r="E495" s="1294"/>
      <c r="F495" s="1295"/>
      <c r="G495" s="1296" t="s">
        <v>263</v>
      </c>
      <c r="H495" s="1297"/>
      <c r="I495" s="1297"/>
      <c r="J495" s="1298"/>
    </row>
    <row r="496" spans="1:10" ht="17.5" customHeight="1">
      <c r="A496" s="247"/>
      <c r="B496" s="1352" t="s">
        <v>228</v>
      </c>
      <c r="C496" s="1353"/>
      <c r="D496" s="1353"/>
      <c r="E496" s="1353"/>
      <c r="F496" s="1353"/>
      <c r="G496" s="1353"/>
      <c r="H496" s="1353"/>
      <c r="I496" s="1353"/>
      <c r="J496" s="1354"/>
    </row>
    <row r="497" spans="1:10" ht="17.5" customHeight="1">
      <c r="A497" s="214"/>
      <c r="B497" s="1355" t="s">
        <v>247</v>
      </c>
      <c r="C497" s="1356"/>
      <c r="D497" s="1356"/>
      <c r="E497" s="1356"/>
      <c r="F497" s="1356"/>
      <c r="G497" s="1356"/>
      <c r="H497" s="1356"/>
      <c r="I497" s="1356"/>
      <c r="J497" s="1357"/>
    </row>
    <row r="498" spans="1:10" ht="17.5" customHeight="1">
      <c r="A498" s="214"/>
      <c r="B498" s="1358" t="s">
        <v>81</v>
      </c>
      <c r="C498" s="1358"/>
      <c r="D498" s="1359">
        <f>YEAR(details!G18)</f>
        <v>2012</v>
      </c>
      <c r="E498" s="1360"/>
      <c r="F498" s="303" t="s">
        <v>230</v>
      </c>
      <c r="G498" s="1359" t="str">
        <f>'statement of marks'!$H$3</f>
        <v>2015-16</v>
      </c>
      <c r="H498" s="1360"/>
      <c r="I498" s="303" t="s">
        <v>231</v>
      </c>
      <c r="J498" s="255"/>
    </row>
    <row r="499" spans="1:10" ht="17.5" customHeight="1">
      <c r="A499" s="214"/>
      <c r="B499" s="1326" t="s">
        <v>229</v>
      </c>
      <c r="C499" s="1327"/>
      <c r="D499" s="1312" t="str">
        <f>'statement of marks'!$A$1</f>
        <v>jk- ck- ek/;fed fo|ky; uohu] fuEckgsM+k</v>
      </c>
      <c r="E499" s="1313"/>
      <c r="F499" s="1313"/>
      <c r="G499" s="1313"/>
      <c r="H499" s="1313"/>
      <c r="I499" s="1313"/>
      <c r="J499" s="1314"/>
    </row>
    <row r="500" spans="1:10" ht="17.5" customHeight="1">
      <c r="A500" s="214"/>
      <c r="B500" s="1326" t="str">
        <f>'statement of marks'!$J$3</f>
        <v xml:space="preserve">fo|ky; dk Mk;l dksM+ </v>
      </c>
      <c r="C500" s="1327"/>
      <c r="D500" s="1345" t="str">
        <f>'statement of marks'!$K$3</f>
        <v xml:space="preserve">08291009401   </v>
      </c>
      <c r="E500" s="1346"/>
      <c r="F500" s="1128"/>
      <c r="G500" s="1129"/>
      <c r="H500" s="1129"/>
      <c r="I500" s="1129"/>
      <c r="J500" s="1347"/>
    </row>
    <row r="501" spans="1:10" ht="17.5" customHeight="1">
      <c r="A501" s="214"/>
      <c r="B501" s="1326" t="s">
        <v>218</v>
      </c>
      <c r="C501" s="1327"/>
      <c r="D501" s="1312" t="str">
        <f>IF('statement of marks'!J18="","",'statement of marks'!J18)</f>
        <v>v 012</v>
      </c>
      <c r="E501" s="1313"/>
      <c r="F501" s="1313"/>
      <c r="G501" s="1313"/>
      <c r="H501" s="1313"/>
      <c r="I501" s="1313"/>
      <c r="J501" s="1314"/>
    </row>
    <row r="502" spans="1:10" ht="17.5" customHeight="1">
      <c r="A502" s="214"/>
      <c r="B502" s="1326" t="s">
        <v>232</v>
      </c>
      <c r="C502" s="1327"/>
      <c r="D502" s="1145" t="str">
        <f>IF('statement of marks'!C18="B","Nk=",IF('statement of marks'!C18="G","Nk=k",""))</f>
        <v>Nk=</v>
      </c>
      <c r="E502" s="1145"/>
      <c r="F502" s="258" t="s">
        <v>224</v>
      </c>
      <c r="G502" s="256" t="str">
        <f>IF('statement of marks'!B18="","",'statement of marks'!B18)</f>
        <v>ST</v>
      </c>
      <c r="H502" s="1348"/>
      <c r="I502" s="1348"/>
      <c r="J502" s="1349"/>
    </row>
    <row r="503" spans="1:10" ht="17.5" customHeight="1">
      <c r="A503" s="214"/>
      <c r="B503" s="1326" t="s">
        <v>220</v>
      </c>
      <c r="C503" s="1327"/>
      <c r="D503" s="1312" t="str">
        <f>IF('statement of marks'!L18="","",'statement of marks'!L18)</f>
        <v>l 012</v>
      </c>
      <c r="E503" s="1313"/>
      <c r="F503" s="1313"/>
      <c r="G503" s="1313"/>
      <c r="H503" s="1313"/>
      <c r="I503" s="1313"/>
      <c r="J503" s="1314"/>
    </row>
    <row r="504" spans="1:10" ht="17.5" customHeight="1">
      <c r="A504" s="214"/>
      <c r="B504" s="1326" t="s">
        <v>219</v>
      </c>
      <c r="C504" s="1327"/>
      <c r="D504" s="1312" t="str">
        <f>IF('statement of marks'!K18="","",'statement of marks'!K18)</f>
        <v>c 012</v>
      </c>
      <c r="E504" s="1313"/>
      <c r="F504" s="1313"/>
      <c r="G504" s="1313"/>
      <c r="H504" s="1313"/>
      <c r="I504" s="1313"/>
      <c r="J504" s="1314"/>
    </row>
    <row r="505" spans="1:10" ht="17.5" customHeight="1">
      <c r="A505" s="214"/>
      <c r="B505" s="1326" t="s">
        <v>234</v>
      </c>
      <c r="C505" s="1327"/>
      <c r="D505" s="1312" t="str">
        <f>IF(details!N18="","",details!N18)</f>
        <v>E 012</v>
      </c>
      <c r="E505" s="1313"/>
      <c r="F505" s="1313"/>
      <c r="G505" s="1313"/>
      <c r="H505" s="1313"/>
      <c r="I505" s="1313"/>
      <c r="J505" s="1314"/>
    </row>
    <row r="506" spans="1:10" ht="17.5" customHeight="1">
      <c r="A506" s="214"/>
      <c r="B506" s="1326" t="s">
        <v>283</v>
      </c>
      <c r="C506" s="1327"/>
      <c r="D506" s="1312" t="str">
        <f>IF(details!O18="","",details!O18)</f>
        <v>F 012</v>
      </c>
      <c r="E506" s="1313"/>
      <c r="F506" s="1313"/>
      <c r="G506" s="1313"/>
      <c r="H506" s="1313"/>
      <c r="I506" s="1313"/>
      <c r="J506" s="1314"/>
    </row>
    <row r="507" spans="1:10" ht="17.5" customHeight="1">
      <c r="A507" s="214"/>
      <c r="B507" s="1326" t="s">
        <v>77</v>
      </c>
      <c r="C507" s="1327"/>
      <c r="D507" s="392">
        <f>'statement of marks'!$C$3</f>
        <v>6</v>
      </c>
      <c r="E507" s="304" t="s">
        <v>222</v>
      </c>
      <c r="F507" s="254">
        <f>IF('statement of marks'!F18="","",'statement of marks'!F18)</f>
        <v>922</v>
      </c>
      <c r="G507" s="1343" t="s">
        <v>233</v>
      </c>
      <c r="H507" s="1170"/>
      <c r="I507" s="1361">
        <f>IF('statement of marks'!G18="","",'statement of marks'!G18)</f>
        <v>41101</v>
      </c>
      <c r="J507" s="1362"/>
    </row>
    <row r="508" spans="1:10" ht="17.5" customHeight="1">
      <c r="A508" s="214"/>
      <c r="B508" s="1326" t="s">
        <v>225</v>
      </c>
      <c r="C508" s="1327"/>
      <c r="D508" s="1316">
        <f>IF('statement of marks'!H18="","",'statement of marks'!H18)</f>
        <v>36674</v>
      </c>
      <c r="E508" s="1328"/>
      <c r="F508" s="1328"/>
      <c r="G508" s="1328"/>
      <c r="H508" s="1328"/>
      <c r="I508" s="1328"/>
      <c r="J508" s="1329"/>
    </row>
    <row r="509" spans="1:10" ht="17.5" customHeight="1">
      <c r="A509" s="214"/>
      <c r="B509" s="1326" t="s">
        <v>226</v>
      </c>
      <c r="C509" s="1327"/>
      <c r="D509" s="1330" t="str">
        <f>IF('statement of marks'!I18="","",'statement of marks'!I18)</f>
        <v xml:space="preserve">vBkbZl ebZ] nks gtkj </v>
      </c>
      <c r="E509" s="1331"/>
      <c r="F509" s="1332"/>
      <c r="G509" s="1332"/>
      <c r="H509" s="1332"/>
      <c r="I509" s="1332"/>
      <c r="J509" s="1333"/>
    </row>
    <row r="510" spans="1:10" ht="17.5" customHeight="1">
      <c r="A510" s="214"/>
      <c r="B510" s="1312" t="s">
        <v>235</v>
      </c>
      <c r="C510" s="1313"/>
      <c r="D510" s="1313"/>
      <c r="E510" s="1144"/>
      <c r="F510" s="1334" t="str">
        <f>IF(details!Q18="","",details!Q18)</f>
        <v/>
      </c>
      <c r="G510" s="1334"/>
      <c r="H510" s="1335"/>
      <c r="I510" s="1335"/>
      <c r="J510" s="1336"/>
    </row>
    <row r="511" spans="1:10" ht="17.5" customHeight="1">
      <c r="A511" s="214"/>
      <c r="B511" s="1326" t="s">
        <v>239</v>
      </c>
      <c r="C511" s="1327"/>
      <c r="D511" s="1312" t="str">
        <f>IF(details!M18="","",details!M18)</f>
        <v>D 012</v>
      </c>
      <c r="E511" s="1313"/>
      <c r="F511" s="1313"/>
      <c r="G511" s="1313"/>
      <c r="H511" s="1313"/>
      <c r="I511" s="1313"/>
      <c r="J511" s="1314"/>
    </row>
    <row r="512" spans="1:10" ht="17.5" customHeight="1">
      <c r="A512" s="214"/>
      <c r="B512" s="1326" t="s">
        <v>240</v>
      </c>
      <c r="C512" s="1327"/>
      <c r="D512" s="1312" t="str">
        <f>IF(details!P18="","",details!P18)</f>
        <v>G 012</v>
      </c>
      <c r="E512" s="1313"/>
      <c r="F512" s="1313"/>
      <c r="G512" s="1313"/>
      <c r="H512" s="1313"/>
      <c r="I512" s="1313"/>
      <c r="J512" s="1314"/>
    </row>
    <row r="513" spans="1:10" ht="17.5" customHeight="1">
      <c r="A513" s="214"/>
      <c r="B513" s="1326" t="s">
        <v>241</v>
      </c>
      <c r="C513" s="1327"/>
      <c r="D513" s="1337">
        <f>IF('statement of marks'!HD18="mRrh.kZ",'statement of marks'!$C$3,"")</f>
        <v>6</v>
      </c>
      <c r="E513" s="1338"/>
      <c r="F513" s="1313" t="s">
        <v>242</v>
      </c>
      <c r="G513" s="1144"/>
      <c r="H513" s="1337">
        <f>IF(D513="","",D513+1)</f>
        <v>7</v>
      </c>
      <c r="I513" s="1338"/>
      <c r="J513" s="1339"/>
    </row>
    <row r="514" spans="1:10" ht="17.5" customHeight="1">
      <c r="A514" s="214"/>
      <c r="B514" s="1326" t="s">
        <v>243</v>
      </c>
      <c r="C514" s="1327"/>
      <c r="D514" s="1340">
        <f>IF(details!$O$4="","",details!$O$4)</f>
        <v>42460</v>
      </c>
      <c r="E514" s="1341"/>
      <c r="F514" s="1342"/>
      <c r="G514" s="1343"/>
      <c r="H514" s="1343"/>
      <c r="I514" s="1343"/>
      <c r="J514" s="1344"/>
    </row>
    <row r="515" spans="1:10" ht="17.5" customHeight="1">
      <c r="A515" s="214"/>
      <c r="B515" s="1299"/>
      <c r="C515" s="1299"/>
      <c r="D515" s="1276"/>
      <c r="E515" s="1276"/>
      <c r="F515" s="1288"/>
      <c r="G515" s="1288"/>
      <c r="H515" s="1288"/>
      <c r="I515" s="1288"/>
      <c r="J515" s="1300"/>
    </row>
    <row r="516" spans="1:10" ht="17.5" customHeight="1">
      <c r="A516" s="214"/>
      <c r="B516" s="1301" t="str">
        <f>IF(details!$I$4="","",details!$I$4)</f>
        <v>Jherh js[kk oekZ</v>
      </c>
      <c r="C516" s="1301"/>
      <c r="D516" s="1276"/>
      <c r="E516" s="1276"/>
      <c r="F516" s="1302" t="str">
        <f>IF(details!$F$4="","",details!$F$4)</f>
        <v>Jh jk/ks';ke tk'kh</v>
      </c>
      <c r="G516" s="1303"/>
      <c r="H516" s="1303"/>
      <c r="I516" s="1303"/>
      <c r="J516" s="1304"/>
    </row>
    <row r="517" spans="1:10" ht="17.5" customHeight="1" thickBot="1">
      <c r="A517" s="215"/>
      <c r="B517" s="1305" t="s">
        <v>244</v>
      </c>
      <c r="C517" s="1305"/>
      <c r="D517" s="1305" t="s">
        <v>245</v>
      </c>
      <c r="E517" s="1305"/>
      <c r="F517" s="1306" t="s">
        <v>246</v>
      </c>
      <c r="G517" s="1307"/>
      <c r="H517" s="1307"/>
      <c r="I517" s="1307"/>
      <c r="J517" s="1308"/>
    </row>
    <row r="518" spans="1:10" ht="17.5" customHeight="1">
      <c r="A518" s="247"/>
      <c r="B518" s="1309" t="s">
        <v>258</v>
      </c>
      <c r="C518" s="1310"/>
      <c r="D518" s="1310"/>
      <c r="E518" s="1310"/>
      <c r="F518" s="1310"/>
      <c r="G518" s="1310"/>
      <c r="H518" s="1310"/>
      <c r="I518" s="1310"/>
      <c r="J518" s="1311"/>
    </row>
    <row r="519" spans="1:10" ht="17.5" customHeight="1">
      <c r="A519" s="214"/>
      <c r="B519" s="306" t="s">
        <v>218</v>
      </c>
      <c r="C519" s="1312" t="str">
        <f>IF('statement of marks'!J18="","",'statement of marks'!J18)</f>
        <v>v 012</v>
      </c>
      <c r="D519" s="1313"/>
      <c r="E519" s="1313"/>
      <c r="F519" s="1313"/>
      <c r="G519" s="1313"/>
      <c r="H519" s="1313"/>
      <c r="I519" s="1313"/>
      <c r="J519" s="1314"/>
    </row>
    <row r="520" spans="1:10" ht="17.5" customHeight="1">
      <c r="A520" s="214"/>
      <c r="B520" s="306" t="s">
        <v>219</v>
      </c>
      <c r="C520" s="1312" t="str">
        <f>IF('statement of marks'!K18="","",'statement of marks'!K18)</f>
        <v>c 012</v>
      </c>
      <c r="D520" s="1313"/>
      <c r="E520" s="1313"/>
      <c r="F520" s="1313"/>
      <c r="G520" s="1313"/>
      <c r="H520" s="1313"/>
      <c r="I520" s="1313"/>
      <c r="J520" s="1314"/>
    </row>
    <row r="521" spans="1:10" ht="17.5" customHeight="1">
      <c r="A521" s="214"/>
      <c r="B521" s="306" t="s">
        <v>220</v>
      </c>
      <c r="C521" s="1312" t="str">
        <f>IF('statement of marks'!L18="","",'statement of marks'!L18)</f>
        <v>l 012</v>
      </c>
      <c r="D521" s="1313"/>
      <c r="E521" s="1313"/>
      <c r="F521" s="1313"/>
      <c r="G521" s="1313"/>
      <c r="H521" s="1313"/>
      <c r="I521" s="1313"/>
      <c r="J521" s="1314"/>
    </row>
    <row r="522" spans="1:10" ht="17.5" customHeight="1">
      <c r="A522" s="214"/>
      <c r="B522" s="306" t="s">
        <v>225</v>
      </c>
      <c r="C522" s="1315">
        <f>IF('statement of marks'!H18="","",'statement of marks'!H18)</f>
        <v>36674</v>
      </c>
      <c r="D522" s="1316"/>
      <c r="E522" s="252" t="s">
        <v>261</v>
      </c>
      <c r="F522" s="1317" t="str">
        <f>IF('statement of marks'!I18="","",'statement of marks'!I18)</f>
        <v xml:space="preserve">vBkbZl ebZ] nks gtkj </v>
      </c>
      <c r="G522" s="1317"/>
      <c r="H522" s="1317"/>
      <c r="I522" s="1317"/>
      <c r="J522" s="1318"/>
    </row>
    <row r="523" spans="1:10" ht="17.5" customHeight="1">
      <c r="A523" s="214"/>
      <c r="B523" s="306" t="s">
        <v>223</v>
      </c>
      <c r="C523" s="253" t="s">
        <v>248</v>
      </c>
      <c r="D523" s="235" t="s">
        <v>249</v>
      </c>
      <c r="E523" s="235" t="s">
        <v>250</v>
      </c>
      <c r="F523" s="235" t="s">
        <v>251</v>
      </c>
      <c r="G523" s="235" t="s">
        <v>252</v>
      </c>
      <c r="H523" s="235" t="s">
        <v>253</v>
      </c>
      <c r="I523" s="235" t="s">
        <v>254</v>
      </c>
      <c r="J523" s="248" t="s">
        <v>255</v>
      </c>
    </row>
    <row r="524" spans="1:10" ht="17.5" customHeight="1">
      <c r="A524" s="214"/>
      <c r="B524" s="305" t="s">
        <v>256</v>
      </c>
      <c r="C524" s="239" t="str">
        <f>IF(AND('statement of marks'!$C$3=1,'statement of marks'!HD18="mRrh.kZ"),'statement of marks'!$H$3,"")</f>
        <v/>
      </c>
      <c r="D524" s="239" t="str">
        <f>IF(AND('statement of marks'!$C$3=2,'statement of marks'!HD18="mRrh.kZ"),'statement of marks'!$H$3,"")</f>
        <v/>
      </c>
      <c r="E524" s="239" t="str">
        <f>IF(AND('statement of marks'!$C$3=3,'statement of marks'!HD18="mRrh.kZ"),'statement of marks'!$H$3,"")</f>
        <v/>
      </c>
      <c r="F524" s="239" t="str">
        <f>IF(AND('statement of marks'!$C$3=4,'statement of marks'!HD18="mRrh.kZ"),'statement of marks'!$H$3,"")</f>
        <v/>
      </c>
      <c r="G524" s="239" t="str">
        <f>IF(AND('statement of marks'!$C$3=5,'statement of marks'!HD18="mRrh.kZ"),'statement of marks'!$H$3,"")</f>
        <v/>
      </c>
      <c r="H524" s="239" t="str">
        <f>IF(AND('statement of marks'!$C$3=6,'statement of marks'!HD18="mRrh.kZ"),'statement of marks'!$H$3,"")</f>
        <v>2015-16</v>
      </c>
      <c r="I524" s="239" t="str">
        <f>IF(AND('statement of marks'!$C$3=7,'statement of marks'!HD18="mRrh.kZ"),'statement of marks'!$H$3,"")</f>
        <v/>
      </c>
      <c r="J524" s="260" t="str">
        <f>IF(AND('statement of marks'!$C$3=8,'statement of marks'!HD18="mRrh.kZ"),'statement of marks'!$H$3,"")</f>
        <v/>
      </c>
    </row>
    <row r="525" spans="1:10" ht="17.5" customHeight="1">
      <c r="A525" s="214"/>
      <c r="B525" s="305" t="str">
        <f>'statement of marks'!$FT$4</f>
        <v>fgUnh</v>
      </c>
      <c r="C525" s="240"/>
      <c r="D525" s="241"/>
      <c r="E525" s="261" t="str">
        <f>IF(OR('statement of marks'!$FV18="",E524=""),"",'statement of marks'!$FV18)</f>
        <v/>
      </c>
      <c r="F525" s="261" t="str">
        <f>IF(OR('statement of marks'!$FV18="",F524=""),"",'statement of marks'!$FV18)</f>
        <v/>
      </c>
      <c r="G525" s="261" t="str">
        <f>IF(OR('statement of marks'!$FV18="",G524=""),"",'statement of marks'!$FV18)</f>
        <v/>
      </c>
      <c r="H525" s="261" t="str">
        <f>IF(OR('statement of marks'!$FV18="",H524=""),"",'statement of marks'!$FV18)</f>
        <v>B</v>
      </c>
      <c r="I525" s="261" t="str">
        <f>IF(OR('statement of marks'!$FV18="",I524=""),"",'statement of marks'!$FV18)</f>
        <v/>
      </c>
      <c r="J525" s="262" t="str">
        <f>IF(OR('statement of marks'!$FV18="",J524=""),"",'statement of marks'!$FV18)</f>
        <v/>
      </c>
    </row>
    <row r="526" spans="1:10" ht="17.5" customHeight="1">
      <c r="A526" s="214"/>
      <c r="B526" s="305" t="str">
        <f>'statement of marks'!$FW$4</f>
        <v>vaxszth</v>
      </c>
      <c r="C526" s="240"/>
      <c r="D526" s="241"/>
      <c r="E526" s="261" t="str">
        <f>IF(OR('statement of marks'!$FY18="",E524=""),"",'statement of marks'!$FY18)</f>
        <v/>
      </c>
      <c r="F526" s="261" t="str">
        <f>IF(OR('statement of marks'!$FY18="",F524=""),"",'statement of marks'!$FY18)</f>
        <v/>
      </c>
      <c r="G526" s="261" t="str">
        <f>IF(OR('statement of marks'!$FY18="",G524=""),"",'statement of marks'!$FY18)</f>
        <v/>
      </c>
      <c r="H526" s="261" t="str">
        <f>IF(OR('statement of marks'!$FY18="",H524=""),"",'statement of marks'!$FY18)</f>
        <v>B</v>
      </c>
      <c r="I526" s="261" t="str">
        <f>IF(OR('statement of marks'!$FY18="",I524=""),"",'statement of marks'!$FY18)</f>
        <v/>
      </c>
      <c r="J526" s="262" t="str">
        <f>IF(OR('statement of marks'!$FY18="",J524=""),"",'statement of marks'!$FY18)</f>
        <v/>
      </c>
    </row>
    <row r="527" spans="1:10" ht="17.5" customHeight="1">
      <c r="A527" s="214"/>
      <c r="B527" s="305" t="str">
        <f>IF('statement of marks'!BE18="s","laLÑr",IF('statement of marks'!BE18="u","mnwZ",IF('statement of marks'!BE18="g","xqtjkrh",IF('statement of marks'!BE18="p","iatkch",IF('statement of marks'!BE18="sd","flU/kh","r`rh; Hkk""kk")))))</f>
        <v>laLÑr</v>
      </c>
      <c r="C527" s="240"/>
      <c r="D527" s="241"/>
      <c r="E527" s="261" t="str">
        <f>IF(OR('statement of marks'!$GB18="",E524=""),"",'statement of marks'!$GB18)</f>
        <v/>
      </c>
      <c r="F527" s="261" t="str">
        <f>IF(OR('statement of marks'!$GB18="",F524=""),"",'statement of marks'!$GB18)</f>
        <v/>
      </c>
      <c r="G527" s="261" t="str">
        <f>IF(OR('statement of marks'!$GB18="",G524=""),"",'statement of marks'!$GB18)</f>
        <v/>
      </c>
      <c r="H527" s="261" t="str">
        <f>IF(OR('statement of marks'!$GB18="",H524=""),"",'statement of marks'!$GB18)</f>
        <v>A</v>
      </c>
      <c r="I527" s="261" t="str">
        <f>IF(OR('statement of marks'!$GB18="",I524=""),"",'statement of marks'!$GB18)</f>
        <v/>
      </c>
      <c r="J527" s="262" t="str">
        <f>IF(OR('statement of marks'!$GB18="",J524=""),"",'statement of marks'!$GB18)</f>
        <v/>
      </c>
    </row>
    <row r="528" spans="1:10" ht="17.5" customHeight="1">
      <c r="A528" s="214"/>
      <c r="B528" s="305" t="str">
        <f>'statement of marks'!$GH$4</f>
        <v>xf.kr</v>
      </c>
      <c r="C528" s="240"/>
      <c r="D528" s="241"/>
      <c r="E528" s="261" t="str">
        <f>IF(OR('statement of marks'!$GJ18="",E524=""),"",'statement of marks'!$GJ18)</f>
        <v/>
      </c>
      <c r="F528" s="261" t="str">
        <f>IF(OR('statement of marks'!$GJ18="",F524=""),"",'statement of marks'!$GJ18)</f>
        <v/>
      </c>
      <c r="G528" s="261" t="str">
        <f>IF(OR('statement of marks'!$GJ18="",G524=""),"",'statement of marks'!$GJ18)</f>
        <v/>
      </c>
      <c r="H528" s="261" t="str">
        <f>IF(OR('statement of marks'!$GJ18="",H524=""),"",'statement of marks'!$GJ18)</f>
        <v>B</v>
      </c>
      <c r="I528" s="261" t="str">
        <f>IF(OR('statement of marks'!$GJ18="",I524=""),"",'statement of marks'!$GJ18)</f>
        <v/>
      </c>
      <c r="J528" s="262" t="str">
        <f>IF(OR('statement of marks'!$GJ18="",J524=""),"",'statement of marks'!$GJ18)</f>
        <v/>
      </c>
    </row>
    <row r="529" spans="1:10" ht="17.5" customHeight="1">
      <c r="A529" s="214"/>
      <c r="B529" s="305" t="str">
        <f>'statement of marks'!$GK$4</f>
        <v>foKku</v>
      </c>
      <c r="C529" s="240"/>
      <c r="D529" s="241"/>
      <c r="E529" s="261" t="str">
        <f>IF(OR('statement of marks'!$GM18="",E524=""),"",'statement of marks'!$GM18)</f>
        <v/>
      </c>
      <c r="F529" s="261" t="str">
        <f>IF(OR('statement of marks'!$GM18="",F524=""),"",'statement of marks'!$GM18)</f>
        <v/>
      </c>
      <c r="G529" s="261" t="str">
        <f>IF(OR('statement of marks'!$GM18="",G524=""),"",'statement of marks'!$GM18)</f>
        <v/>
      </c>
      <c r="H529" s="261" t="str">
        <f>IF(OR('statement of marks'!$GM18="",H524=""),"",'statement of marks'!$GM18)</f>
        <v>C</v>
      </c>
      <c r="I529" s="261" t="str">
        <f>IF(OR('statement of marks'!$GM18="",I524=""),"",'statement of marks'!$GM18)</f>
        <v/>
      </c>
      <c r="J529" s="262" t="str">
        <f>IF(OR('statement of marks'!$GM18="",J524=""),"",'statement of marks'!$GM18)</f>
        <v/>
      </c>
    </row>
    <row r="530" spans="1:10" ht="17.5" customHeight="1">
      <c r="A530" s="214"/>
      <c r="B530" s="305" t="str">
        <f>'statement of marks'!$GN$4</f>
        <v>lkekftd foKku</v>
      </c>
      <c r="C530" s="240"/>
      <c r="D530" s="241"/>
      <c r="E530" s="261" t="str">
        <f>IF(OR('statement of marks'!$GP18="",E524=""),"",'statement of marks'!$GP18)</f>
        <v/>
      </c>
      <c r="F530" s="261" t="str">
        <f>IF(OR('statement of marks'!$GP18="",F524=""),"",'statement of marks'!$GP18)</f>
        <v/>
      </c>
      <c r="G530" s="261" t="str">
        <f>IF(OR('statement of marks'!$GP18="",G524=""),"",'statement of marks'!$GP18)</f>
        <v/>
      </c>
      <c r="H530" s="261" t="str">
        <f>IF(OR('statement of marks'!$GP18="",H524=""),"",'statement of marks'!$GP18)</f>
        <v>B</v>
      </c>
      <c r="I530" s="261" t="str">
        <f>IF(OR('statement of marks'!$GP18="",I524=""),"",'statement of marks'!$GP18)</f>
        <v/>
      </c>
      <c r="J530" s="262" t="str">
        <f>IF(OR('statement of marks'!$GP18="",J524=""),"",'statement of marks'!$GP18)</f>
        <v/>
      </c>
    </row>
    <row r="531" spans="1:10" ht="17.5" customHeight="1">
      <c r="A531" s="214"/>
      <c r="B531" s="305" t="str">
        <f>'statement of marks'!$GQ$4</f>
        <v>dk;kZuqHko</v>
      </c>
      <c r="C531" s="240"/>
      <c r="D531" s="241"/>
      <c r="E531" s="261" t="str">
        <f>IF(OR('statement of marks'!$GS18="",E524=""),"",'statement of marks'!$GS18)</f>
        <v/>
      </c>
      <c r="F531" s="261" t="str">
        <f>IF(OR('statement of marks'!$GS18="",F524=""),"",'statement of marks'!$GS18)</f>
        <v/>
      </c>
      <c r="G531" s="261" t="str">
        <f>IF(OR('statement of marks'!$GS18="",G524=""),"",'statement of marks'!$GS18)</f>
        <v/>
      </c>
      <c r="H531" s="261" t="str">
        <f>IF(OR('statement of marks'!$GS18="",H524=""),"",'statement of marks'!$GS18)</f>
        <v>B</v>
      </c>
      <c r="I531" s="261" t="str">
        <f>IF(OR('statement of marks'!$GS18="",I524=""),"",'statement of marks'!$GS18)</f>
        <v/>
      </c>
      <c r="J531" s="262" t="str">
        <f>IF(OR('statement of marks'!$GS18="",J524=""),"",'statement of marks'!$GS18)</f>
        <v/>
      </c>
    </row>
    <row r="532" spans="1:10" ht="17.5" customHeight="1">
      <c r="A532" s="214"/>
      <c r="B532" s="305" t="str">
        <f>'statement of marks'!$GT$4</f>
        <v>dyk f'k{kk</v>
      </c>
      <c r="C532" s="240"/>
      <c r="D532" s="241"/>
      <c r="E532" s="263" t="str">
        <f>IF(OR('statement of marks'!$GV18="",E524=""),"",'statement of marks'!$GV18)</f>
        <v/>
      </c>
      <c r="F532" s="263" t="str">
        <f>IF(OR('statement of marks'!$GV18="",F524=""),"",'statement of marks'!$GV18)</f>
        <v/>
      </c>
      <c r="G532" s="263" t="str">
        <f>IF(OR('statement of marks'!$GV18="",G524=""),"",'statement of marks'!$GV18)</f>
        <v/>
      </c>
      <c r="H532" s="263" t="str">
        <f>IF(OR('statement of marks'!$GV18="",H524=""),"",'statement of marks'!$GV18)</f>
        <v>A</v>
      </c>
      <c r="I532" s="263" t="str">
        <f>IF(OR('statement of marks'!$GV18="",I524=""),"",'statement of marks'!$GV18)</f>
        <v/>
      </c>
      <c r="J532" s="264" t="str">
        <f>IF(OR('statement of marks'!$GV18="",J524=""),"",'statement of marks'!$GV18)</f>
        <v/>
      </c>
    </row>
    <row r="533" spans="1:10" ht="17.5" customHeight="1">
      <c r="A533" s="214"/>
      <c r="B533" s="245" t="s">
        <v>284</v>
      </c>
      <c r="C533" s="265" t="str">
        <f t="shared" ref="C533:J533" si="22">C524</f>
        <v/>
      </c>
      <c r="D533" s="265" t="str">
        <f t="shared" si="22"/>
        <v/>
      </c>
      <c r="E533" s="265" t="str">
        <f t="shared" si="22"/>
        <v/>
      </c>
      <c r="F533" s="265" t="str">
        <f t="shared" si="22"/>
        <v/>
      </c>
      <c r="G533" s="265" t="str">
        <f t="shared" si="22"/>
        <v/>
      </c>
      <c r="H533" s="265" t="str">
        <f t="shared" si="22"/>
        <v>2015-16</v>
      </c>
      <c r="I533" s="265" t="str">
        <f t="shared" si="22"/>
        <v/>
      </c>
      <c r="J533" s="266" t="str">
        <f t="shared" si="22"/>
        <v/>
      </c>
    </row>
    <row r="534" spans="1:10" ht="17.5" customHeight="1">
      <c r="A534" s="214"/>
      <c r="B534" s="305" t="str">
        <f>'statement of marks'!$HL$5</f>
        <v>Nk= mifLFkfr</v>
      </c>
      <c r="C534" s="242"/>
      <c r="D534" s="242"/>
      <c r="E534" s="267" t="str">
        <f>IF(OR('statement of marks'!$HL18="",E524=""),"",'statement of marks'!$HL18)</f>
        <v/>
      </c>
      <c r="F534" s="267" t="str">
        <f>IF(OR('statement of marks'!$HL18="",F524=""),"",'statement of marks'!$HL18)</f>
        <v/>
      </c>
      <c r="G534" s="267" t="str">
        <f>IF(OR('statement of marks'!$HL18="",G524=""),"",'statement of marks'!$HL18)</f>
        <v/>
      </c>
      <c r="H534" s="267" t="str">
        <f>IF(OR('statement of marks'!$HL18="",H524=""),"",'statement of marks'!$HL18)</f>
        <v/>
      </c>
      <c r="I534" s="267" t="str">
        <f>IF(OR('statement of marks'!$HL18="",I524=""),"",'statement of marks'!$HL18)</f>
        <v/>
      </c>
      <c r="J534" s="268" t="str">
        <f>IF(OR('statement of marks'!$HL18="",J524=""),"",'statement of marks'!$HL18)</f>
        <v/>
      </c>
    </row>
    <row r="535" spans="1:10" ht="17.5" customHeight="1">
      <c r="A535" s="214"/>
      <c r="B535" s="305" t="str">
        <f>'statement of marks'!$HK$5</f>
        <v>dqy ehfVax</v>
      </c>
      <c r="C535" s="243"/>
      <c r="D535" s="243"/>
      <c r="E535" s="243" t="str">
        <f>IF(OR('statement of marks'!$HK18="",E524=""),"",'statement of marks'!$HK18)</f>
        <v/>
      </c>
      <c r="F535" s="243" t="str">
        <f>IF(OR('statement of marks'!$HK18="",F524=""),"",'statement of marks'!$HK18)</f>
        <v/>
      </c>
      <c r="G535" s="243" t="str">
        <f>IF(OR('statement of marks'!$HK18="",G524=""),"",'statement of marks'!$HK18)</f>
        <v/>
      </c>
      <c r="H535" s="243" t="str">
        <f>IF(OR('statement of marks'!$HK18="",H524=""),"",'statement of marks'!$HK18)</f>
        <v/>
      </c>
      <c r="I535" s="243" t="str">
        <f>IF(OR('statement of marks'!$HK18="",I524=""),"",'statement of marks'!$HK18)</f>
        <v/>
      </c>
      <c r="J535" s="269" t="str">
        <f>IF(OR('statement of marks'!$HK18="",J524=""),"",'statement of marks'!$HK18)</f>
        <v/>
      </c>
    </row>
    <row r="536" spans="1:10" ht="17.5" customHeight="1">
      <c r="A536" s="214"/>
      <c r="B536" s="305" t="s">
        <v>259</v>
      </c>
      <c r="C536" s="243" t="str">
        <f t="shared" ref="C536:J536" si="23">IF(OR(C534="",C535=""),"",C534/C535*100)</f>
        <v/>
      </c>
      <c r="D536" s="243" t="str">
        <f t="shared" si="23"/>
        <v/>
      </c>
      <c r="E536" s="243" t="str">
        <f t="shared" si="23"/>
        <v/>
      </c>
      <c r="F536" s="243" t="str">
        <f t="shared" si="23"/>
        <v/>
      </c>
      <c r="G536" s="243" t="str">
        <f t="shared" si="23"/>
        <v/>
      </c>
      <c r="H536" s="243" t="str">
        <f t="shared" si="23"/>
        <v/>
      </c>
      <c r="I536" s="243" t="str">
        <f t="shared" si="23"/>
        <v/>
      </c>
      <c r="J536" s="269" t="str">
        <f t="shared" si="23"/>
        <v/>
      </c>
    </row>
    <row r="537" spans="1:10" ht="17.5" customHeight="1">
      <c r="A537" s="214"/>
      <c r="B537" s="305" t="s">
        <v>260</v>
      </c>
      <c r="C537" s="243"/>
      <c r="D537" s="243"/>
      <c r="E537" s="243"/>
      <c r="F537" s="243"/>
      <c r="G537" s="243"/>
      <c r="H537" s="243"/>
      <c r="I537" s="243"/>
      <c r="J537" s="249"/>
    </row>
    <row r="538" spans="1:10" ht="17.5" customHeight="1">
      <c r="A538" s="214"/>
      <c r="B538" s="306" t="s">
        <v>257</v>
      </c>
      <c r="C538" s="1319" t="str">
        <f>IF('statement of marks'!HN18="","",'statement of marks'!HN18)</f>
        <v/>
      </c>
      <c r="D538" s="1320"/>
      <c r="E538" s="1320"/>
      <c r="F538" s="1320"/>
      <c r="G538" s="1320"/>
      <c r="H538" s="1320"/>
      <c r="I538" s="1320"/>
      <c r="J538" s="1321"/>
    </row>
    <row r="539" spans="1:10" ht="17.5" customHeight="1">
      <c r="A539" s="214"/>
      <c r="B539" s="246"/>
      <c r="C539" s="1322"/>
      <c r="D539" s="1323"/>
      <c r="E539" s="1323"/>
      <c r="F539" s="1324"/>
      <c r="G539" s="1322"/>
      <c r="H539" s="1323"/>
      <c r="I539" s="1323"/>
      <c r="J539" s="1325"/>
    </row>
    <row r="540" spans="1:10" ht="17.5" customHeight="1" thickBot="1">
      <c r="A540" s="215"/>
      <c r="B540" s="259" t="s">
        <v>262</v>
      </c>
      <c r="C540" s="1293" t="s">
        <v>80</v>
      </c>
      <c r="D540" s="1294"/>
      <c r="E540" s="1294"/>
      <c r="F540" s="1295"/>
      <c r="G540" s="1296" t="s">
        <v>263</v>
      </c>
      <c r="H540" s="1297"/>
      <c r="I540" s="1297"/>
      <c r="J540" s="1298"/>
    </row>
    <row r="541" spans="1:10" ht="17.5" customHeight="1">
      <c r="A541" s="247"/>
      <c r="B541" s="1352" t="s">
        <v>228</v>
      </c>
      <c r="C541" s="1353"/>
      <c r="D541" s="1353"/>
      <c r="E541" s="1353"/>
      <c r="F541" s="1353"/>
      <c r="G541" s="1353"/>
      <c r="H541" s="1353"/>
      <c r="I541" s="1353"/>
      <c r="J541" s="1354"/>
    </row>
    <row r="542" spans="1:10" ht="17.5" customHeight="1">
      <c r="A542" s="214"/>
      <c r="B542" s="1355" t="s">
        <v>247</v>
      </c>
      <c r="C542" s="1356"/>
      <c r="D542" s="1356"/>
      <c r="E542" s="1356"/>
      <c r="F542" s="1356"/>
      <c r="G542" s="1356"/>
      <c r="H542" s="1356"/>
      <c r="I542" s="1356"/>
      <c r="J542" s="1357"/>
    </row>
    <row r="543" spans="1:10" ht="17.5" customHeight="1">
      <c r="A543" s="214"/>
      <c r="B543" s="1358" t="s">
        <v>81</v>
      </c>
      <c r="C543" s="1358"/>
      <c r="D543" s="1359">
        <f>YEAR(details!G19)</f>
        <v>2012</v>
      </c>
      <c r="E543" s="1360"/>
      <c r="F543" s="303" t="s">
        <v>230</v>
      </c>
      <c r="G543" s="1359" t="str">
        <f>'statement of marks'!$H$3</f>
        <v>2015-16</v>
      </c>
      <c r="H543" s="1360"/>
      <c r="I543" s="303" t="s">
        <v>231</v>
      </c>
      <c r="J543" s="255"/>
    </row>
    <row r="544" spans="1:10" ht="17.5" customHeight="1">
      <c r="A544" s="214"/>
      <c r="B544" s="1326" t="s">
        <v>229</v>
      </c>
      <c r="C544" s="1327"/>
      <c r="D544" s="1312" t="str">
        <f>'statement of marks'!$A$1</f>
        <v>jk- ck- ek/;fed fo|ky; uohu] fuEckgsM+k</v>
      </c>
      <c r="E544" s="1313"/>
      <c r="F544" s="1313"/>
      <c r="G544" s="1313"/>
      <c r="H544" s="1313"/>
      <c r="I544" s="1313"/>
      <c r="J544" s="1314"/>
    </row>
    <row r="545" spans="1:10" ht="17.5" customHeight="1">
      <c r="A545" s="214"/>
      <c r="B545" s="1326" t="str">
        <f>'statement of marks'!$J$3</f>
        <v xml:space="preserve">fo|ky; dk Mk;l dksM+ </v>
      </c>
      <c r="C545" s="1327"/>
      <c r="D545" s="1345" t="str">
        <f>'statement of marks'!$K$3</f>
        <v xml:space="preserve">08291009401   </v>
      </c>
      <c r="E545" s="1346"/>
      <c r="F545" s="1128"/>
      <c r="G545" s="1129"/>
      <c r="H545" s="1129"/>
      <c r="I545" s="1129"/>
      <c r="J545" s="1347"/>
    </row>
    <row r="546" spans="1:10" ht="17.5" customHeight="1">
      <c r="A546" s="214"/>
      <c r="B546" s="1326" t="s">
        <v>218</v>
      </c>
      <c r="C546" s="1327"/>
      <c r="D546" s="1312" t="str">
        <f>IF('statement of marks'!J19="","",'statement of marks'!J19)</f>
        <v>v 013</v>
      </c>
      <c r="E546" s="1313"/>
      <c r="F546" s="1313"/>
      <c r="G546" s="1313"/>
      <c r="H546" s="1313"/>
      <c r="I546" s="1313"/>
      <c r="J546" s="1314"/>
    </row>
    <row r="547" spans="1:10" ht="17.5" customHeight="1">
      <c r="A547" s="214"/>
      <c r="B547" s="1326" t="s">
        <v>232</v>
      </c>
      <c r="C547" s="1327"/>
      <c r="D547" s="1145" t="str">
        <f>IF('statement of marks'!C19="B","Nk=",IF('statement of marks'!C19="G","Nk=k",""))</f>
        <v>Nk=</v>
      </c>
      <c r="E547" s="1145"/>
      <c r="F547" s="258" t="s">
        <v>224</v>
      </c>
      <c r="G547" s="256" t="str">
        <f>IF('statement of marks'!B19="","",'statement of marks'!B19)</f>
        <v>SC</v>
      </c>
      <c r="H547" s="1348"/>
      <c r="I547" s="1348"/>
      <c r="J547" s="1349"/>
    </row>
    <row r="548" spans="1:10" ht="17.5" customHeight="1">
      <c r="A548" s="214"/>
      <c r="B548" s="1326" t="s">
        <v>220</v>
      </c>
      <c r="C548" s="1327"/>
      <c r="D548" s="1312" t="str">
        <f>IF('statement of marks'!L19="","",'statement of marks'!L19)</f>
        <v>l 013</v>
      </c>
      <c r="E548" s="1313"/>
      <c r="F548" s="1313"/>
      <c r="G548" s="1313"/>
      <c r="H548" s="1313"/>
      <c r="I548" s="1313"/>
      <c r="J548" s="1314"/>
    </row>
    <row r="549" spans="1:10" ht="17.5" customHeight="1">
      <c r="A549" s="214"/>
      <c r="B549" s="1326" t="s">
        <v>219</v>
      </c>
      <c r="C549" s="1327"/>
      <c r="D549" s="1312" t="str">
        <f>IF('statement of marks'!K19="","",'statement of marks'!K19)</f>
        <v>c 013</v>
      </c>
      <c r="E549" s="1313"/>
      <c r="F549" s="1313"/>
      <c r="G549" s="1313"/>
      <c r="H549" s="1313"/>
      <c r="I549" s="1313"/>
      <c r="J549" s="1314"/>
    </row>
    <row r="550" spans="1:10" ht="17.5" customHeight="1">
      <c r="A550" s="214"/>
      <c r="B550" s="1326" t="s">
        <v>234</v>
      </c>
      <c r="C550" s="1327"/>
      <c r="D550" s="1312" t="str">
        <f>IF(details!N19="","",details!N19)</f>
        <v>E 013</v>
      </c>
      <c r="E550" s="1313"/>
      <c r="F550" s="1313"/>
      <c r="G550" s="1313"/>
      <c r="H550" s="1313"/>
      <c r="I550" s="1313"/>
      <c r="J550" s="1314"/>
    </row>
    <row r="551" spans="1:10" ht="17.5" customHeight="1">
      <c r="A551" s="214"/>
      <c r="B551" s="1326" t="s">
        <v>283</v>
      </c>
      <c r="C551" s="1327"/>
      <c r="D551" s="1312" t="str">
        <f>IF(details!O19="","",details!O19)</f>
        <v>F 013</v>
      </c>
      <c r="E551" s="1313"/>
      <c r="F551" s="1313"/>
      <c r="G551" s="1313"/>
      <c r="H551" s="1313"/>
      <c r="I551" s="1313"/>
      <c r="J551" s="1314"/>
    </row>
    <row r="552" spans="1:10" ht="17.5" customHeight="1">
      <c r="A552" s="214"/>
      <c r="B552" s="1326" t="s">
        <v>77</v>
      </c>
      <c r="C552" s="1327"/>
      <c r="D552" s="392">
        <f>'statement of marks'!$C$3</f>
        <v>6</v>
      </c>
      <c r="E552" s="304" t="s">
        <v>222</v>
      </c>
      <c r="F552" s="254">
        <f>IF('statement of marks'!F19="","",'statement of marks'!F19)</f>
        <v>948</v>
      </c>
      <c r="G552" s="1343" t="s">
        <v>233</v>
      </c>
      <c r="H552" s="1170"/>
      <c r="I552" s="1361">
        <f>IF('statement of marks'!G19="","",'statement of marks'!G19)</f>
        <v>41103</v>
      </c>
      <c r="J552" s="1362"/>
    </row>
    <row r="553" spans="1:10" ht="17.5" customHeight="1">
      <c r="A553" s="214"/>
      <c r="B553" s="1326" t="s">
        <v>225</v>
      </c>
      <c r="C553" s="1327"/>
      <c r="D553" s="1316">
        <f>IF('statement of marks'!H19="","",'statement of marks'!H19)</f>
        <v>36526</v>
      </c>
      <c r="E553" s="1328"/>
      <c r="F553" s="1328"/>
      <c r="G553" s="1328"/>
      <c r="H553" s="1328"/>
      <c r="I553" s="1328"/>
      <c r="J553" s="1329"/>
    </row>
    <row r="554" spans="1:10" ht="17.5" customHeight="1">
      <c r="A554" s="214"/>
      <c r="B554" s="1326" t="s">
        <v>226</v>
      </c>
      <c r="C554" s="1327"/>
      <c r="D554" s="1330" t="str">
        <f>IF('statement of marks'!I19="","",'statement of marks'!I19)</f>
        <v xml:space="preserve">,d tuojh] nks gtkj </v>
      </c>
      <c r="E554" s="1331"/>
      <c r="F554" s="1332"/>
      <c r="G554" s="1332"/>
      <c r="H554" s="1332"/>
      <c r="I554" s="1332"/>
      <c r="J554" s="1333"/>
    </row>
    <row r="555" spans="1:10" ht="17.5" customHeight="1">
      <c r="A555" s="214"/>
      <c r="B555" s="1312" t="s">
        <v>235</v>
      </c>
      <c r="C555" s="1313"/>
      <c r="D555" s="1313"/>
      <c r="E555" s="1144"/>
      <c r="F555" s="1334" t="str">
        <f>IF(details!Q19="","",details!Q19)</f>
        <v/>
      </c>
      <c r="G555" s="1334"/>
      <c r="H555" s="1335"/>
      <c r="I555" s="1335"/>
      <c r="J555" s="1336"/>
    </row>
    <row r="556" spans="1:10" ht="17.5" customHeight="1">
      <c r="A556" s="214"/>
      <c r="B556" s="1326" t="s">
        <v>239</v>
      </c>
      <c r="C556" s="1327"/>
      <c r="D556" s="1312" t="str">
        <f>IF(details!M19="","",details!M19)</f>
        <v>D 013</v>
      </c>
      <c r="E556" s="1313"/>
      <c r="F556" s="1313"/>
      <c r="G556" s="1313"/>
      <c r="H556" s="1313"/>
      <c r="I556" s="1313"/>
      <c r="J556" s="1314"/>
    </row>
    <row r="557" spans="1:10" ht="17.5" customHeight="1">
      <c r="A557" s="214"/>
      <c r="B557" s="1326" t="s">
        <v>240</v>
      </c>
      <c r="C557" s="1327"/>
      <c r="D557" s="1312" t="str">
        <f>IF(details!P19="","",details!P19)</f>
        <v>G 013</v>
      </c>
      <c r="E557" s="1313"/>
      <c r="F557" s="1313"/>
      <c r="G557" s="1313"/>
      <c r="H557" s="1313"/>
      <c r="I557" s="1313"/>
      <c r="J557" s="1314"/>
    </row>
    <row r="558" spans="1:10" ht="17.5" customHeight="1">
      <c r="A558" s="214"/>
      <c r="B558" s="1326" t="s">
        <v>241</v>
      </c>
      <c r="C558" s="1327"/>
      <c r="D558" s="1337">
        <f>IF('statement of marks'!HD19="mRrh.kZ",'statement of marks'!$C$3,"")</f>
        <v>6</v>
      </c>
      <c r="E558" s="1338"/>
      <c r="F558" s="1313" t="s">
        <v>242</v>
      </c>
      <c r="G558" s="1144"/>
      <c r="H558" s="1337">
        <f>IF(D558="","",D558+1)</f>
        <v>7</v>
      </c>
      <c r="I558" s="1338"/>
      <c r="J558" s="1339"/>
    </row>
    <row r="559" spans="1:10" ht="17.5" customHeight="1">
      <c r="A559" s="214"/>
      <c r="B559" s="1326" t="s">
        <v>243</v>
      </c>
      <c r="C559" s="1327"/>
      <c r="D559" s="1340">
        <f>IF(details!$O$4="","",details!$O$4)</f>
        <v>42460</v>
      </c>
      <c r="E559" s="1341"/>
      <c r="F559" s="1342"/>
      <c r="G559" s="1343"/>
      <c r="H559" s="1343"/>
      <c r="I559" s="1343"/>
      <c r="J559" s="1344"/>
    </row>
    <row r="560" spans="1:10" ht="17.5" customHeight="1">
      <c r="A560" s="214"/>
      <c r="B560" s="1299"/>
      <c r="C560" s="1299"/>
      <c r="D560" s="1276"/>
      <c r="E560" s="1276"/>
      <c r="F560" s="1288"/>
      <c r="G560" s="1288"/>
      <c r="H560" s="1288"/>
      <c r="I560" s="1288"/>
      <c r="J560" s="1300"/>
    </row>
    <row r="561" spans="1:10" ht="17.5" customHeight="1">
      <c r="A561" s="214"/>
      <c r="B561" s="1301" t="str">
        <f>IF(details!$I$4="","",details!$I$4)</f>
        <v>Jherh js[kk oekZ</v>
      </c>
      <c r="C561" s="1301"/>
      <c r="D561" s="1276"/>
      <c r="E561" s="1276"/>
      <c r="F561" s="1302" t="str">
        <f>IF(details!$F$4="","",details!$F$4)</f>
        <v>Jh jk/ks';ke tk'kh</v>
      </c>
      <c r="G561" s="1303"/>
      <c r="H561" s="1303"/>
      <c r="I561" s="1303"/>
      <c r="J561" s="1304"/>
    </row>
    <row r="562" spans="1:10" ht="17.5" customHeight="1" thickBot="1">
      <c r="A562" s="215"/>
      <c r="B562" s="1305" t="s">
        <v>244</v>
      </c>
      <c r="C562" s="1305"/>
      <c r="D562" s="1305" t="s">
        <v>245</v>
      </c>
      <c r="E562" s="1305"/>
      <c r="F562" s="1306" t="s">
        <v>246</v>
      </c>
      <c r="G562" s="1307"/>
      <c r="H562" s="1307"/>
      <c r="I562" s="1307"/>
      <c r="J562" s="1308"/>
    </row>
    <row r="563" spans="1:10" ht="17.5" customHeight="1">
      <c r="A563" s="247"/>
      <c r="B563" s="1309" t="s">
        <v>258</v>
      </c>
      <c r="C563" s="1310"/>
      <c r="D563" s="1310"/>
      <c r="E563" s="1310"/>
      <c r="F563" s="1310"/>
      <c r="G563" s="1310"/>
      <c r="H563" s="1310"/>
      <c r="I563" s="1310"/>
      <c r="J563" s="1311"/>
    </row>
    <row r="564" spans="1:10" ht="17.5" customHeight="1">
      <c r="A564" s="214"/>
      <c r="B564" s="306" t="s">
        <v>218</v>
      </c>
      <c r="C564" s="1312" t="str">
        <f>IF('statement of marks'!J19="","",'statement of marks'!J19)</f>
        <v>v 013</v>
      </c>
      <c r="D564" s="1313"/>
      <c r="E564" s="1313"/>
      <c r="F564" s="1313"/>
      <c r="G564" s="1313"/>
      <c r="H564" s="1313"/>
      <c r="I564" s="1313"/>
      <c r="J564" s="1314"/>
    </row>
    <row r="565" spans="1:10" ht="17.5" customHeight="1">
      <c r="A565" s="214"/>
      <c r="B565" s="306" t="s">
        <v>219</v>
      </c>
      <c r="C565" s="1312" t="str">
        <f>IF('statement of marks'!K19="","",'statement of marks'!K19)</f>
        <v>c 013</v>
      </c>
      <c r="D565" s="1313"/>
      <c r="E565" s="1313"/>
      <c r="F565" s="1313"/>
      <c r="G565" s="1313"/>
      <c r="H565" s="1313"/>
      <c r="I565" s="1313"/>
      <c r="J565" s="1314"/>
    </row>
    <row r="566" spans="1:10" ht="17.5" customHeight="1">
      <c r="A566" s="214"/>
      <c r="B566" s="306" t="s">
        <v>220</v>
      </c>
      <c r="C566" s="1312" t="str">
        <f>IF('statement of marks'!L19="","",'statement of marks'!L19)</f>
        <v>l 013</v>
      </c>
      <c r="D566" s="1313"/>
      <c r="E566" s="1313"/>
      <c r="F566" s="1313"/>
      <c r="G566" s="1313"/>
      <c r="H566" s="1313"/>
      <c r="I566" s="1313"/>
      <c r="J566" s="1314"/>
    </row>
    <row r="567" spans="1:10" ht="17.5" customHeight="1">
      <c r="A567" s="214"/>
      <c r="B567" s="306" t="s">
        <v>225</v>
      </c>
      <c r="C567" s="1315">
        <f>IF('statement of marks'!H19="","",'statement of marks'!H19)</f>
        <v>36526</v>
      </c>
      <c r="D567" s="1316"/>
      <c r="E567" s="252" t="s">
        <v>261</v>
      </c>
      <c r="F567" s="1317" t="str">
        <f>IF('statement of marks'!I19="","",'statement of marks'!I19)</f>
        <v xml:space="preserve">,d tuojh] nks gtkj </v>
      </c>
      <c r="G567" s="1317"/>
      <c r="H567" s="1317"/>
      <c r="I567" s="1317"/>
      <c r="J567" s="1318"/>
    </row>
    <row r="568" spans="1:10" ht="17.5" customHeight="1">
      <c r="A568" s="214"/>
      <c r="B568" s="306" t="s">
        <v>223</v>
      </c>
      <c r="C568" s="253" t="s">
        <v>248</v>
      </c>
      <c r="D568" s="235" t="s">
        <v>249</v>
      </c>
      <c r="E568" s="235" t="s">
        <v>250</v>
      </c>
      <c r="F568" s="235" t="s">
        <v>251</v>
      </c>
      <c r="G568" s="235" t="s">
        <v>252</v>
      </c>
      <c r="H568" s="235" t="s">
        <v>253</v>
      </c>
      <c r="I568" s="235" t="s">
        <v>254</v>
      </c>
      <c r="J568" s="248" t="s">
        <v>255</v>
      </c>
    </row>
    <row r="569" spans="1:10" ht="17.5" customHeight="1">
      <c r="A569" s="214"/>
      <c r="B569" s="305" t="s">
        <v>256</v>
      </c>
      <c r="C569" s="239" t="str">
        <f>IF(AND('statement of marks'!$C$3=1,'statement of marks'!HD19="mRrh.kZ"),'statement of marks'!$H$3,"")</f>
        <v/>
      </c>
      <c r="D569" s="239" t="str">
        <f>IF(AND('statement of marks'!$C$3=2,'statement of marks'!HD19="mRrh.kZ"),'statement of marks'!$H$3,"")</f>
        <v/>
      </c>
      <c r="E569" s="239" t="str">
        <f>IF(AND('statement of marks'!$C$3=3,'statement of marks'!HD19="mRrh.kZ"),'statement of marks'!$H$3,"")</f>
        <v/>
      </c>
      <c r="F569" s="239" t="str">
        <f>IF(AND('statement of marks'!$C$3=4,'statement of marks'!HD19="mRrh.kZ"),'statement of marks'!$H$3,"")</f>
        <v/>
      </c>
      <c r="G569" s="239" t="str">
        <f>IF(AND('statement of marks'!$C$3=5,'statement of marks'!HD19="mRrh.kZ"),'statement of marks'!$H$3,"")</f>
        <v/>
      </c>
      <c r="H569" s="239" t="str">
        <f>IF(AND('statement of marks'!$C$3=6,'statement of marks'!HD19="mRrh.kZ"),'statement of marks'!$H$3,"")</f>
        <v>2015-16</v>
      </c>
      <c r="I569" s="239" t="str">
        <f>IF(AND('statement of marks'!$C$3=7,'statement of marks'!HD19="mRrh.kZ"),'statement of marks'!$H$3,"")</f>
        <v/>
      </c>
      <c r="J569" s="260" t="str">
        <f>IF(AND('statement of marks'!$C$3=8,'statement of marks'!HD19="mRrh.kZ"),'statement of marks'!$H$3,"")</f>
        <v/>
      </c>
    </row>
    <row r="570" spans="1:10" ht="17.5" customHeight="1">
      <c r="A570" s="214"/>
      <c r="B570" s="305" t="str">
        <f>'statement of marks'!$FT$4</f>
        <v>fgUnh</v>
      </c>
      <c r="C570" s="240"/>
      <c r="D570" s="241"/>
      <c r="E570" s="261" t="str">
        <f>IF(OR('statement of marks'!$FV19="",E569=""),"",'statement of marks'!$FV19)</f>
        <v/>
      </c>
      <c r="F570" s="261" t="str">
        <f>IF(OR('statement of marks'!$FV19="",F569=""),"",'statement of marks'!$FV19)</f>
        <v/>
      </c>
      <c r="G570" s="261" t="str">
        <f>IF(OR('statement of marks'!$FV19="",G569=""),"",'statement of marks'!$FV19)</f>
        <v/>
      </c>
      <c r="H570" s="261" t="str">
        <f>IF(OR('statement of marks'!$FV19="",H569=""),"",'statement of marks'!$FV19)</f>
        <v>D</v>
      </c>
      <c r="I570" s="261" t="str">
        <f>IF(OR('statement of marks'!$FV19="",I569=""),"",'statement of marks'!$FV19)</f>
        <v/>
      </c>
      <c r="J570" s="262" t="str">
        <f>IF(OR('statement of marks'!$FV19="",J569=""),"",'statement of marks'!$FV19)</f>
        <v/>
      </c>
    </row>
    <row r="571" spans="1:10" ht="17.5" customHeight="1">
      <c r="A571" s="214"/>
      <c r="B571" s="305" t="str">
        <f>'statement of marks'!$FW$4</f>
        <v>vaxszth</v>
      </c>
      <c r="C571" s="240"/>
      <c r="D571" s="241"/>
      <c r="E571" s="261" t="str">
        <f>IF(OR('statement of marks'!$FY19="",E569=""),"",'statement of marks'!$FY19)</f>
        <v/>
      </c>
      <c r="F571" s="261" t="str">
        <f>IF(OR('statement of marks'!$FY19="",F569=""),"",'statement of marks'!$FY19)</f>
        <v/>
      </c>
      <c r="G571" s="261" t="str">
        <f>IF(OR('statement of marks'!$FY19="",G569=""),"",'statement of marks'!$FY19)</f>
        <v/>
      </c>
      <c r="H571" s="261" t="str">
        <f>IF(OR('statement of marks'!$FY19="",H569=""),"",'statement of marks'!$FY19)</f>
        <v>D</v>
      </c>
      <c r="I571" s="261" t="str">
        <f>IF(OR('statement of marks'!$FY19="",I569=""),"",'statement of marks'!$FY19)</f>
        <v/>
      </c>
      <c r="J571" s="262" t="str">
        <f>IF(OR('statement of marks'!$FY19="",J569=""),"",'statement of marks'!$FY19)</f>
        <v/>
      </c>
    </row>
    <row r="572" spans="1:10" ht="17.5" customHeight="1">
      <c r="A572" s="214"/>
      <c r="B572" s="305" t="str">
        <f>IF('statement of marks'!BE19="s","laLÑr",IF('statement of marks'!BE19="u","mnwZ",IF('statement of marks'!BE19="g","xqtjkrh",IF('statement of marks'!BE19="p","iatkch",IF('statement of marks'!BE19="sd","flU/kh","r`rh; Hkk""kk")))))</f>
        <v>laLÑr</v>
      </c>
      <c r="C572" s="240"/>
      <c r="D572" s="241"/>
      <c r="E572" s="261" t="str">
        <f>IF(OR('statement of marks'!$GB19="",E569=""),"",'statement of marks'!$GB19)</f>
        <v/>
      </c>
      <c r="F572" s="261" t="str">
        <f>IF(OR('statement of marks'!$GB19="",F569=""),"",'statement of marks'!$GB19)</f>
        <v/>
      </c>
      <c r="G572" s="261" t="str">
        <f>IF(OR('statement of marks'!$GB19="",G569=""),"",'statement of marks'!$GB19)</f>
        <v/>
      </c>
      <c r="H572" s="261" t="str">
        <f>IF(OR('statement of marks'!$GB19="",H569=""),"",'statement of marks'!$GB19)</f>
        <v>D</v>
      </c>
      <c r="I572" s="261" t="str">
        <f>IF(OR('statement of marks'!$GB19="",I569=""),"",'statement of marks'!$GB19)</f>
        <v/>
      </c>
      <c r="J572" s="262" t="str">
        <f>IF(OR('statement of marks'!$GB19="",J569=""),"",'statement of marks'!$GB19)</f>
        <v/>
      </c>
    </row>
    <row r="573" spans="1:10" ht="17.5" customHeight="1">
      <c r="A573" s="214"/>
      <c r="B573" s="305" t="str">
        <f>'statement of marks'!$GH$4</f>
        <v>xf.kr</v>
      </c>
      <c r="C573" s="240"/>
      <c r="D573" s="241"/>
      <c r="E573" s="261" t="str">
        <f>IF(OR('statement of marks'!$GJ19="",E569=""),"",'statement of marks'!$GJ19)</f>
        <v/>
      </c>
      <c r="F573" s="261" t="str">
        <f>IF(OR('statement of marks'!$GJ19="",F569=""),"",'statement of marks'!$GJ19)</f>
        <v/>
      </c>
      <c r="G573" s="261" t="str">
        <f>IF(OR('statement of marks'!$GJ19="",G569=""),"",'statement of marks'!$GJ19)</f>
        <v/>
      </c>
      <c r="H573" s="261" t="str">
        <f>IF(OR('statement of marks'!$GJ19="",H569=""),"",'statement of marks'!$GJ19)</f>
        <v>D</v>
      </c>
      <c r="I573" s="261" t="str">
        <f>IF(OR('statement of marks'!$GJ19="",I569=""),"",'statement of marks'!$GJ19)</f>
        <v/>
      </c>
      <c r="J573" s="262" t="str">
        <f>IF(OR('statement of marks'!$GJ19="",J569=""),"",'statement of marks'!$GJ19)</f>
        <v/>
      </c>
    </row>
    <row r="574" spans="1:10" ht="17.5" customHeight="1">
      <c r="A574" s="214"/>
      <c r="B574" s="305" t="str">
        <f>'statement of marks'!$GK$4</f>
        <v>foKku</v>
      </c>
      <c r="C574" s="240"/>
      <c r="D574" s="241"/>
      <c r="E574" s="261" t="str">
        <f>IF(OR('statement of marks'!$GM19="",E569=""),"",'statement of marks'!$GM19)</f>
        <v/>
      </c>
      <c r="F574" s="261" t="str">
        <f>IF(OR('statement of marks'!$GM19="",F569=""),"",'statement of marks'!$GM19)</f>
        <v/>
      </c>
      <c r="G574" s="261" t="str">
        <f>IF(OR('statement of marks'!$GM19="",G569=""),"",'statement of marks'!$GM19)</f>
        <v/>
      </c>
      <c r="H574" s="261" t="str">
        <f>IF(OR('statement of marks'!$GM19="",H569=""),"",'statement of marks'!$GM19)</f>
        <v>D</v>
      </c>
      <c r="I574" s="261" t="str">
        <f>IF(OR('statement of marks'!$GM19="",I569=""),"",'statement of marks'!$GM19)</f>
        <v/>
      </c>
      <c r="J574" s="262" t="str">
        <f>IF(OR('statement of marks'!$GM19="",J569=""),"",'statement of marks'!$GM19)</f>
        <v/>
      </c>
    </row>
    <row r="575" spans="1:10" ht="17.5" customHeight="1">
      <c r="A575" s="214"/>
      <c r="B575" s="305" t="str">
        <f>'statement of marks'!$GN$4</f>
        <v>lkekftd foKku</v>
      </c>
      <c r="C575" s="240"/>
      <c r="D575" s="241"/>
      <c r="E575" s="261" t="str">
        <f>IF(OR('statement of marks'!$GP19="",E569=""),"",'statement of marks'!$GP19)</f>
        <v/>
      </c>
      <c r="F575" s="261" t="str">
        <f>IF(OR('statement of marks'!$GP19="",F569=""),"",'statement of marks'!$GP19)</f>
        <v/>
      </c>
      <c r="G575" s="261" t="str">
        <f>IF(OR('statement of marks'!$GP19="",G569=""),"",'statement of marks'!$GP19)</f>
        <v/>
      </c>
      <c r="H575" s="261" t="str">
        <f>IF(OR('statement of marks'!$GP19="",H569=""),"",'statement of marks'!$GP19)</f>
        <v>D</v>
      </c>
      <c r="I575" s="261" t="str">
        <f>IF(OR('statement of marks'!$GP19="",I569=""),"",'statement of marks'!$GP19)</f>
        <v/>
      </c>
      <c r="J575" s="262" t="str">
        <f>IF(OR('statement of marks'!$GP19="",J569=""),"",'statement of marks'!$GP19)</f>
        <v/>
      </c>
    </row>
    <row r="576" spans="1:10" ht="17.5" customHeight="1">
      <c r="A576" s="214"/>
      <c r="B576" s="305" t="str">
        <f>'statement of marks'!$GQ$4</f>
        <v>dk;kZuqHko</v>
      </c>
      <c r="C576" s="240"/>
      <c r="D576" s="241"/>
      <c r="E576" s="261" t="str">
        <f>IF(OR('statement of marks'!$GS19="",E569=""),"",'statement of marks'!$GS19)</f>
        <v/>
      </c>
      <c r="F576" s="261" t="str">
        <f>IF(OR('statement of marks'!$GS19="",F569=""),"",'statement of marks'!$GS19)</f>
        <v/>
      </c>
      <c r="G576" s="261" t="str">
        <f>IF(OR('statement of marks'!$GS19="",G569=""),"",'statement of marks'!$GS19)</f>
        <v/>
      </c>
      <c r="H576" s="261" t="str">
        <f>IF(OR('statement of marks'!$GS19="",H569=""),"",'statement of marks'!$GS19)</f>
        <v>B</v>
      </c>
      <c r="I576" s="261" t="str">
        <f>IF(OR('statement of marks'!$GS19="",I569=""),"",'statement of marks'!$GS19)</f>
        <v/>
      </c>
      <c r="J576" s="262" t="str">
        <f>IF(OR('statement of marks'!$GS19="",J569=""),"",'statement of marks'!$GS19)</f>
        <v/>
      </c>
    </row>
    <row r="577" spans="1:10" ht="17.5" customHeight="1">
      <c r="A577" s="214"/>
      <c r="B577" s="305" t="str">
        <f>'statement of marks'!$GT$4</f>
        <v>dyk f'k{kk</v>
      </c>
      <c r="C577" s="240"/>
      <c r="D577" s="241"/>
      <c r="E577" s="263" t="str">
        <f>IF(OR('statement of marks'!$GV19="",E569=""),"",'statement of marks'!$GV19)</f>
        <v/>
      </c>
      <c r="F577" s="263" t="str">
        <f>IF(OR('statement of marks'!$GV19="",F569=""),"",'statement of marks'!$GV19)</f>
        <v/>
      </c>
      <c r="G577" s="263" t="str">
        <f>IF(OR('statement of marks'!$GV19="",G569=""),"",'statement of marks'!$GV19)</f>
        <v/>
      </c>
      <c r="H577" s="263" t="str">
        <f>IF(OR('statement of marks'!$GV19="",H569=""),"",'statement of marks'!$GV19)</f>
        <v>A</v>
      </c>
      <c r="I577" s="263" t="str">
        <f>IF(OR('statement of marks'!$GV19="",I569=""),"",'statement of marks'!$GV19)</f>
        <v/>
      </c>
      <c r="J577" s="264" t="str">
        <f>IF(OR('statement of marks'!$GV19="",J569=""),"",'statement of marks'!$GV19)</f>
        <v/>
      </c>
    </row>
    <row r="578" spans="1:10" ht="17.5" customHeight="1">
      <c r="A578" s="214"/>
      <c r="B578" s="245" t="s">
        <v>284</v>
      </c>
      <c r="C578" s="265" t="str">
        <f t="shared" ref="C578:J578" si="24">C569</f>
        <v/>
      </c>
      <c r="D578" s="265" t="str">
        <f t="shared" si="24"/>
        <v/>
      </c>
      <c r="E578" s="265" t="str">
        <f t="shared" si="24"/>
        <v/>
      </c>
      <c r="F578" s="265" t="str">
        <f t="shared" si="24"/>
        <v/>
      </c>
      <c r="G578" s="265" t="str">
        <f t="shared" si="24"/>
        <v/>
      </c>
      <c r="H578" s="265" t="str">
        <f t="shared" si="24"/>
        <v>2015-16</v>
      </c>
      <c r="I578" s="265" t="str">
        <f t="shared" si="24"/>
        <v/>
      </c>
      <c r="J578" s="266" t="str">
        <f t="shared" si="24"/>
        <v/>
      </c>
    </row>
    <row r="579" spans="1:10" ht="17.5" customHeight="1">
      <c r="A579" s="214"/>
      <c r="B579" s="305" t="str">
        <f>'statement of marks'!$HL$5</f>
        <v>Nk= mifLFkfr</v>
      </c>
      <c r="C579" s="242"/>
      <c r="D579" s="242"/>
      <c r="E579" s="267" t="str">
        <f>IF(OR('statement of marks'!$HL19="",E569=""),"",'statement of marks'!$HL19)</f>
        <v/>
      </c>
      <c r="F579" s="267" t="str">
        <f>IF(OR('statement of marks'!$HL19="",F569=""),"",'statement of marks'!$HL19)</f>
        <v/>
      </c>
      <c r="G579" s="267" t="str">
        <f>IF(OR('statement of marks'!$HL19="",G569=""),"",'statement of marks'!$HL19)</f>
        <v/>
      </c>
      <c r="H579" s="267" t="str">
        <f>IF(OR('statement of marks'!$HL19="",H569=""),"",'statement of marks'!$HL19)</f>
        <v/>
      </c>
      <c r="I579" s="267" t="str">
        <f>IF(OR('statement of marks'!$HL19="",I569=""),"",'statement of marks'!$HL19)</f>
        <v/>
      </c>
      <c r="J579" s="268" t="str">
        <f>IF(OR('statement of marks'!$HL19="",J569=""),"",'statement of marks'!$HL19)</f>
        <v/>
      </c>
    </row>
    <row r="580" spans="1:10" ht="17.5" customHeight="1">
      <c r="A580" s="214"/>
      <c r="B580" s="305" t="str">
        <f>'statement of marks'!$HK$5</f>
        <v>dqy ehfVax</v>
      </c>
      <c r="C580" s="243"/>
      <c r="D580" s="243"/>
      <c r="E580" s="243" t="str">
        <f>IF(OR('statement of marks'!$HK19="",E569=""),"",'statement of marks'!$HK19)</f>
        <v/>
      </c>
      <c r="F580" s="243" t="str">
        <f>IF(OR('statement of marks'!$HK19="",F569=""),"",'statement of marks'!$HK19)</f>
        <v/>
      </c>
      <c r="G580" s="243" t="str">
        <f>IF(OR('statement of marks'!$HK19="",G569=""),"",'statement of marks'!$HK19)</f>
        <v/>
      </c>
      <c r="H580" s="243" t="str">
        <f>IF(OR('statement of marks'!$HK19="",H569=""),"",'statement of marks'!$HK19)</f>
        <v/>
      </c>
      <c r="I580" s="243" t="str">
        <f>IF(OR('statement of marks'!$HK19="",I569=""),"",'statement of marks'!$HK19)</f>
        <v/>
      </c>
      <c r="J580" s="269" t="str">
        <f>IF(OR('statement of marks'!$HK19="",J569=""),"",'statement of marks'!$HK19)</f>
        <v/>
      </c>
    </row>
    <row r="581" spans="1:10" ht="17.5" customHeight="1">
      <c r="A581" s="214"/>
      <c r="B581" s="305" t="s">
        <v>259</v>
      </c>
      <c r="C581" s="243" t="str">
        <f t="shared" ref="C581:J581" si="25">IF(OR(C579="",C580=""),"",C579/C580*100)</f>
        <v/>
      </c>
      <c r="D581" s="243" t="str">
        <f t="shared" si="25"/>
        <v/>
      </c>
      <c r="E581" s="243" t="str">
        <f t="shared" si="25"/>
        <v/>
      </c>
      <c r="F581" s="243" t="str">
        <f t="shared" si="25"/>
        <v/>
      </c>
      <c r="G581" s="243" t="str">
        <f t="shared" si="25"/>
        <v/>
      </c>
      <c r="H581" s="243" t="str">
        <f t="shared" si="25"/>
        <v/>
      </c>
      <c r="I581" s="243" t="str">
        <f t="shared" si="25"/>
        <v/>
      </c>
      <c r="J581" s="269" t="str">
        <f t="shared" si="25"/>
        <v/>
      </c>
    </row>
    <row r="582" spans="1:10" ht="17.5" customHeight="1">
      <c r="A582" s="214"/>
      <c r="B582" s="305" t="s">
        <v>260</v>
      </c>
      <c r="C582" s="243"/>
      <c r="D582" s="243"/>
      <c r="E582" s="243"/>
      <c r="F582" s="243"/>
      <c r="G582" s="243"/>
      <c r="H582" s="243"/>
      <c r="I582" s="243"/>
      <c r="J582" s="249"/>
    </row>
    <row r="583" spans="1:10" ht="17.5" customHeight="1">
      <c r="A583" s="214"/>
      <c r="B583" s="306" t="s">
        <v>257</v>
      </c>
      <c r="C583" s="1319" t="str">
        <f>IF('statement of marks'!HN19="","",'statement of marks'!HN19)</f>
        <v/>
      </c>
      <c r="D583" s="1320"/>
      <c r="E583" s="1320"/>
      <c r="F583" s="1320"/>
      <c r="G583" s="1320"/>
      <c r="H583" s="1320"/>
      <c r="I583" s="1320"/>
      <c r="J583" s="1321"/>
    </row>
    <row r="584" spans="1:10" ht="17.5" customHeight="1">
      <c r="A584" s="214"/>
      <c r="B584" s="246"/>
      <c r="C584" s="1322"/>
      <c r="D584" s="1323"/>
      <c r="E584" s="1323"/>
      <c r="F584" s="1324"/>
      <c r="G584" s="1322"/>
      <c r="H584" s="1323"/>
      <c r="I584" s="1323"/>
      <c r="J584" s="1325"/>
    </row>
    <row r="585" spans="1:10" ht="17.5" customHeight="1" thickBot="1">
      <c r="A585" s="215"/>
      <c r="B585" s="259" t="s">
        <v>262</v>
      </c>
      <c r="C585" s="1293" t="s">
        <v>80</v>
      </c>
      <c r="D585" s="1294"/>
      <c r="E585" s="1294"/>
      <c r="F585" s="1295"/>
      <c r="G585" s="1296" t="s">
        <v>263</v>
      </c>
      <c r="H585" s="1297"/>
      <c r="I585" s="1297"/>
      <c r="J585" s="1298"/>
    </row>
    <row r="586" spans="1:10" ht="17.5" customHeight="1">
      <c r="A586" s="247"/>
      <c r="B586" s="1352" t="s">
        <v>228</v>
      </c>
      <c r="C586" s="1353"/>
      <c r="D586" s="1353"/>
      <c r="E586" s="1353"/>
      <c r="F586" s="1353"/>
      <c r="G586" s="1353"/>
      <c r="H586" s="1353"/>
      <c r="I586" s="1353"/>
      <c r="J586" s="1354"/>
    </row>
    <row r="587" spans="1:10" ht="17.5" customHeight="1">
      <c r="A587" s="214"/>
      <c r="B587" s="1355" t="s">
        <v>247</v>
      </c>
      <c r="C587" s="1356"/>
      <c r="D587" s="1356"/>
      <c r="E587" s="1356"/>
      <c r="F587" s="1356"/>
      <c r="G587" s="1356"/>
      <c r="H587" s="1356"/>
      <c r="I587" s="1356"/>
      <c r="J587" s="1357"/>
    </row>
    <row r="588" spans="1:10" ht="17.5" customHeight="1">
      <c r="A588" s="214"/>
      <c r="B588" s="1358" t="s">
        <v>81</v>
      </c>
      <c r="C588" s="1358"/>
      <c r="D588" s="1359">
        <f>YEAR(details!G20)</f>
        <v>2012</v>
      </c>
      <c r="E588" s="1360"/>
      <c r="F588" s="303" t="s">
        <v>230</v>
      </c>
      <c r="G588" s="1359" t="str">
        <f>'statement of marks'!$H$3</f>
        <v>2015-16</v>
      </c>
      <c r="H588" s="1360"/>
      <c r="I588" s="303" t="s">
        <v>231</v>
      </c>
      <c r="J588" s="255"/>
    </row>
    <row r="589" spans="1:10" ht="17.5" customHeight="1">
      <c r="A589" s="214"/>
      <c r="B589" s="1326" t="s">
        <v>229</v>
      </c>
      <c r="C589" s="1327"/>
      <c r="D589" s="1312" t="str">
        <f>'statement of marks'!$A$1</f>
        <v>jk- ck- ek/;fed fo|ky; uohu] fuEckgsM+k</v>
      </c>
      <c r="E589" s="1313"/>
      <c r="F589" s="1313"/>
      <c r="G589" s="1313"/>
      <c r="H589" s="1313"/>
      <c r="I589" s="1313"/>
      <c r="J589" s="1314"/>
    </row>
    <row r="590" spans="1:10" ht="17.5" customHeight="1">
      <c r="A590" s="214"/>
      <c r="B590" s="1326" t="str">
        <f>'statement of marks'!$J$3</f>
        <v xml:space="preserve">fo|ky; dk Mk;l dksM+ </v>
      </c>
      <c r="C590" s="1327"/>
      <c r="D590" s="1345" t="str">
        <f>'statement of marks'!$K$3</f>
        <v xml:space="preserve">08291009401   </v>
      </c>
      <c r="E590" s="1346"/>
      <c r="F590" s="1128"/>
      <c r="G590" s="1129"/>
      <c r="H590" s="1129"/>
      <c r="I590" s="1129"/>
      <c r="J590" s="1347"/>
    </row>
    <row r="591" spans="1:10" ht="17.5" customHeight="1">
      <c r="A591" s="214"/>
      <c r="B591" s="1326" t="s">
        <v>218</v>
      </c>
      <c r="C591" s="1327"/>
      <c r="D591" s="1312" t="str">
        <f>IF('statement of marks'!J20="","",'statement of marks'!J20)</f>
        <v>v 014</v>
      </c>
      <c r="E591" s="1313"/>
      <c r="F591" s="1313"/>
      <c r="G591" s="1313"/>
      <c r="H591" s="1313"/>
      <c r="I591" s="1313"/>
      <c r="J591" s="1314"/>
    </row>
    <row r="592" spans="1:10" ht="17.5" customHeight="1">
      <c r="A592" s="214"/>
      <c r="B592" s="1326" t="s">
        <v>232</v>
      </c>
      <c r="C592" s="1327"/>
      <c r="D592" s="1145" t="str">
        <f>IF('statement of marks'!C20="B","Nk=",IF('statement of marks'!C20="G","Nk=k",""))</f>
        <v>Nk=</v>
      </c>
      <c r="E592" s="1145"/>
      <c r="F592" s="258" t="s">
        <v>224</v>
      </c>
      <c r="G592" s="256" t="str">
        <f>IF('statement of marks'!B20="","",'statement of marks'!B20)</f>
        <v>OBC</v>
      </c>
      <c r="H592" s="1348"/>
      <c r="I592" s="1348"/>
      <c r="J592" s="1349"/>
    </row>
    <row r="593" spans="1:10" ht="17.5" customHeight="1">
      <c r="A593" s="214"/>
      <c r="B593" s="1326" t="s">
        <v>220</v>
      </c>
      <c r="C593" s="1327"/>
      <c r="D593" s="1312" t="str">
        <f>IF('statement of marks'!L20="","",'statement of marks'!L20)</f>
        <v>l 014</v>
      </c>
      <c r="E593" s="1313"/>
      <c r="F593" s="1313"/>
      <c r="G593" s="1313"/>
      <c r="H593" s="1313"/>
      <c r="I593" s="1313"/>
      <c r="J593" s="1314"/>
    </row>
    <row r="594" spans="1:10" ht="17.5" customHeight="1">
      <c r="A594" s="214"/>
      <c r="B594" s="1326" t="s">
        <v>219</v>
      </c>
      <c r="C594" s="1327"/>
      <c r="D594" s="1312" t="str">
        <f>IF('statement of marks'!K20="","",'statement of marks'!K20)</f>
        <v>c 014</v>
      </c>
      <c r="E594" s="1313"/>
      <c r="F594" s="1313"/>
      <c r="G594" s="1313"/>
      <c r="H594" s="1313"/>
      <c r="I594" s="1313"/>
      <c r="J594" s="1314"/>
    </row>
    <row r="595" spans="1:10" ht="17.5" customHeight="1">
      <c r="A595" s="214"/>
      <c r="B595" s="1326" t="s">
        <v>234</v>
      </c>
      <c r="C595" s="1327"/>
      <c r="D595" s="1312" t="str">
        <f>IF(details!N20="","",details!N20)</f>
        <v>E 014</v>
      </c>
      <c r="E595" s="1313"/>
      <c r="F595" s="1313"/>
      <c r="G595" s="1313"/>
      <c r="H595" s="1313"/>
      <c r="I595" s="1313"/>
      <c r="J595" s="1314"/>
    </row>
    <row r="596" spans="1:10" ht="17.5" customHeight="1">
      <c r="A596" s="214"/>
      <c r="B596" s="1326" t="s">
        <v>283</v>
      </c>
      <c r="C596" s="1327"/>
      <c r="D596" s="1312" t="str">
        <f>IF(details!O20="","",details!O20)</f>
        <v>F 014</v>
      </c>
      <c r="E596" s="1313"/>
      <c r="F596" s="1313"/>
      <c r="G596" s="1313"/>
      <c r="H596" s="1313"/>
      <c r="I596" s="1313"/>
      <c r="J596" s="1314"/>
    </row>
    <row r="597" spans="1:10" ht="17.5" customHeight="1">
      <c r="A597" s="214"/>
      <c r="B597" s="1326" t="s">
        <v>77</v>
      </c>
      <c r="C597" s="1327"/>
      <c r="D597" s="392">
        <f>'statement of marks'!$C$3</f>
        <v>6</v>
      </c>
      <c r="E597" s="304" t="s">
        <v>222</v>
      </c>
      <c r="F597" s="254">
        <f>IF('statement of marks'!F20="","",'statement of marks'!F20)</f>
        <v>921</v>
      </c>
      <c r="G597" s="1343" t="s">
        <v>233</v>
      </c>
      <c r="H597" s="1170"/>
      <c r="I597" s="1361">
        <f>IF('statement of marks'!G20="","",'statement of marks'!G20)</f>
        <v>41101</v>
      </c>
      <c r="J597" s="1362"/>
    </row>
    <row r="598" spans="1:10" ht="17.5" customHeight="1">
      <c r="A598" s="214"/>
      <c r="B598" s="1326" t="s">
        <v>225</v>
      </c>
      <c r="C598" s="1327"/>
      <c r="D598" s="1316">
        <f>IF('statement of marks'!H20="","",'statement of marks'!H20)</f>
        <v>37139</v>
      </c>
      <c r="E598" s="1328"/>
      <c r="F598" s="1328"/>
      <c r="G598" s="1328"/>
      <c r="H598" s="1328"/>
      <c r="I598" s="1328"/>
      <c r="J598" s="1329"/>
    </row>
    <row r="599" spans="1:10" ht="17.5" customHeight="1">
      <c r="A599" s="214"/>
      <c r="B599" s="1326" t="s">
        <v>226</v>
      </c>
      <c r="C599" s="1327"/>
      <c r="D599" s="1330" t="str">
        <f>IF('statement of marks'!I20="","",'statement of marks'!I20)</f>
        <v>ikap flrEcj] nks gtkj ,d</v>
      </c>
      <c r="E599" s="1331"/>
      <c r="F599" s="1332"/>
      <c r="G599" s="1332"/>
      <c r="H599" s="1332"/>
      <c r="I599" s="1332"/>
      <c r="J599" s="1333"/>
    </row>
    <row r="600" spans="1:10" ht="17.5" customHeight="1">
      <c r="A600" s="214"/>
      <c r="B600" s="1312" t="s">
        <v>235</v>
      </c>
      <c r="C600" s="1313"/>
      <c r="D600" s="1313"/>
      <c r="E600" s="1144"/>
      <c r="F600" s="1334" t="str">
        <f>IF(details!Q20="","",details!Q20)</f>
        <v/>
      </c>
      <c r="G600" s="1334"/>
      <c r="H600" s="1335"/>
      <c r="I600" s="1335"/>
      <c r="J600" s="1336"/>
    </row>
    <row r="601" spans="1:10" ht="17.5" customHeight="1">
      <c r="A601" s="214"/>
      <c r="B601" s="1326" t="s">
        <v>239</v>
      </c>
      <c r="C601" s="1327"/>
      <c r="D601" s="1312" t="str">
        <f>IF(details!M20="","",details!M20)</f>
        <v>D 014</v>
      </c>
      <c r="E601" s="1313"/>
      <c r="F601" s="1313"/>
      <c r="G601" s="1313"/>
      <c r="H601" s="1313"/>
      <c r="I601" s="1313"/>
      <c r="J601" s="1314"/>
    </row>
    <row r="602" spans="1:10" ht="17.5" customHeight="1">
      <c r="A602" s="214"/>
      <c r="B602" s="1326" t="s">
        <v>240</v>
      </c>
      <c r="C602" s="1327"/>
      <c r="D602" s="1312" t="str">
        <f>IF(details!P20="","",details!P20)</f>
        <v>G 014</v>
      </c>
      <c r="E602" s="1313"/>
      <c r="F602" s="1313"/>
      <c r="G602" s="1313"/>
      <c r="H602" s="1313"/>
      <c r="I602" s="1313"/>
      <c r="J602" s="1314"/>
    </row>
    <row r="603" spans="1:10" ht="17.5" customHeight="1">
      <c r="A603" s="214"/>
      <c r="B603" s="1326" t="s">
        <v>241</v>
      </c>
      <c r="C603" s="1327"/>
      <c r="D603" s="1337">
        <f>IF('statement of marks'!HD20="mRrh.kZ",'statement of marks'!$C$3,"")</f>
        <v>6</v>
      </c>
      <c r="E603" s="1338"/>
      <c r="F603" s="1313" t="s">
        <v>242</v>
      </c>
      <c r="G603" s="1144"/>
      <c r="H603" s="1337">
        <f>IF(D603="","",D603+1)</f>
        <v>7</v>
      </c>
      <c r="I603" s="1338"/>
      <c r="J603" s="1339"/>
    </row>
    <row r="604" spans="1:10" ht="17.5" customHeight="1">
      <c r="A604" s="214"/>
      <c r="B604" s="1326" t="s">
        <v>243</v>
      </c>
      <c r="C604" s="1327"/>
      <c r="D604" s="1340">
        <f>IF(details!$O$4="","",details!$O$4)</f>
        <v>42460</v>
      </c>
      <c r="E604" s="1341"/>
      <c r="F604" s="1342"/>
      <c r="G604" s="1343"/>
      <c r="H604" s="1343"/>
      <c r="I604" s="1343"/>
      <c r="J604" s="1344"/>
    </row>
    <row r="605" spans="1:10" ht="17.5" customHeight="1">
      <c r="A605" s="214"/>
      <c r="B605" s="1299"/>
      <c r="C605" s="1299"/>
      <c r="D605" s="1276"/>
      <c r="E605" s="1276"/>
      <c r="F605" s="1288"/>
      <c r="G605" s="1288"/>
      <c r="H605" s="1288"/>
      <c r="I605" s="1288"/>
      <c r="J605" s="1300"/>
    </row>
    <row r="606" spans="1:10" ht="17.5" customHeight="1">
      <c r="A606" s="214"/>
      <c r="B606" s="1301" t="str">
        <f>IF(details!$I$4="","",details!$I$4)</f>
        <v>Jherh js[kk oekZ</v>
      </c>
      <c r="C606" s="1301"/>
      <c r="D606" s="1276"/>
      <c r="E606" s="1276"/>
      <c r="F606" s="1302" t="str">
        <f>IF(details!$F$4="","",details!$F$4)</f>
        <v>Jh jk/ks';ke tk'kh</v>
      </c>
      <c r="G606" s="1303"/>
      <c r="H606" s="1303"/>
      <c r="I606" s="1303"/>
      <c r="J606" s="1304"/>
    </row>
    <row r="607" spans="1:10" ht="17.5" customHeight="1" thickBot="1">
      <c r="A607" s="215"/>
      <c r="B607" s="1305" t="s">
        <v>244</v>
      </c>
      <c r="C607" s="1305"/>
      <c r="D607" s="1305" t="s">
        <v>245</v>
      </c>
      <c r="E607" s="1305"/>
      <c r="F607" s="1306" t="s">
        <v>246</v>
      </c>
      <c r="G607" s="1307"/>
      <c r="H607" s="1307"/>
      <c r="I607" s="1307"/>
      <c r="J607" s="1308"/>
    </row>
    <row r="608" spans="1:10" ht="17.5" customHeight="1">
      <c r="A608" s="247"/>
      <c r="B608" s="1309" t="s">
        <v>258</v>
      </c>
      <c r="C608" s="1310"/>
      <c r="D608" s="1310"/>
      <c r="E608" s="1310"/>
      <c r="F608" s="1310"/>
      <c r="G608" s="1310"/>
      <c r="H608" s="1310"/>
      <c r="I608" s="1310"/>
      <c r="J608" s="1311"/>
    </row>
    <row r="609" spans="1:10" ht="17.5" customHeight="1">
      <c r="A609" s="214"/>
      <c r="B609" s="306" t="s">
        <v>218</v>
      </c>
      <c r="C609" s="1312" t="str">
        <f>IF('statement of marks'!J20="","",'statement of marks'!J20)</f>
        <v>v 014</v>
      </c>
      <c r="D609" s="1313"/>
      <c r="E609" s="1313"/>
      <c r="F609" s="1313"/>
      <c r="G609" s="1313"/>
      <c r="H609" s="1313"/>
      <c r="I609" s="1313"/>
      <c r="J609" s="1314"/>
    </row>
    <row r="610" spans="1:10" ht="17.5" customHeight="1">
      <c r="A610" s="214"/>
      <c r="B610" s="306" t="s">
        <v>219</v>
      </c>
      <c r="C610" s="1312" t="str">
        <f>IF('statement of marks'!K20="","",'statement of marks'!K20)</f>
        <v>c 014</v>
      </c>
      <c r="D610" s="1313"/>
      <c r="E610" s="1313"/>
      <c r="F610" s="1313"/>
      <c r="G610" s="1313"/>
      <c r="H610" s="1313"/>
      <c r="I610" s="1313"/>
      <c r="J610" s="1314"/>
    </row>
    <row r="611" spans="1:10" ht="17.5" customHeight="1">
      <c r="A611" s="214"/>
      <c r="B611" s="306" t="s">
        <v>220</v>
      </c>
      <c r="C611" s="1312" t="str">
        <f>IF('statement of marks'!L20="","",'statement of marks'!L20)</f>
        <v>l 014</v>
      </c>
      <c r="D611" s="1313"/>
      <c r="E611" s="1313"/>
      <c r="F611" s="1313"/>
      <c r="G611" s="1313"/>
      <c r="H611" s="1313"/>
      <c r="I611" s="1313"/>
      <c r="J611" s="1314"/>
    </row>
    <row r="612" spans="1:10" ht="17.5" customHeight="1">
      <c r="A612" s="214"/>
      <c r="B612" s="306" t="s">
        <v>225</v>
      </c>
      <c r="C612" s="1315">
        <f>IF('statement of marks'!H20="","",'statement of marks'!H20)</f>
        <v>37139</v>
      </c>
      <c r="D612" s="1316"/>
      <c r="E612" s="252" t="s">
        <v>261</v>
      </c>
      <c r="F612" s="1317" t="str">
        <f>IF('statement of marks'!I20="","",'statement of marks'!I20)</f>
        <v>ikap flrEcj] nks gtkj ,d</v>
      </c>
      <c r="G612" s="1317"/>
      <c r="H612" s="1317"/>
      <c r="I612" s="1317"/>
      <c r="J612" s="1318"/>
    </row>
    <row r="613" spans="1:10" ht="17.5" customHeight="1">
      <c r="A613" s="214"/>
      <c r="B613" s="306" t="s">
        <v>223</v>
      </c>
      <c r="C613" s="253" t="s">
        <v>248</v>
      </c>
      <c r="D613" s="235" t="s">
        <v>249</v>
      </c>
      <c r="E613" s="235" t="s">
        <v>250</v>
      </c>
      <c r="F613" s="235" t="s">
        <v>251</v>
      </c>
      <c r="G613" s="235" t="s">
        <v>252</v>
      </c>
      <c r="H613" s="235" t="s">
        <v>253</v>
      </c>
      <c r="I613" s="235" t="s">
        <v>254</v>
      </c>
      <c r="J613" s="248" t="s">
        <v>255</v>
      </c>
    </row>
    <row r="614" spans="1:10" ht="17.5" customHeight="1">
      <c r="A614" s="214"/>
      <c r="B614" s="305" t="s">
        <v>256</v>
      </c>
      <c r="C614" s="239" t="str">
        <f>IF(AND('statement of marks'!$C$3=1,'statement of marks'!HD20="mRrh.kZ"),'statement of marks'!$H$3,"")</f>
        <v/>
      </c>
      <c r="D614" s="239" t="str">
        <f>IF(AND('statement of marks'!$C$3=2,'statement of marks'!HD20="mRrh.kZ"),'statement of marks'!$H$3,"")</f>
        <v/>
      </c>
      <c r="E614" s="239" t="str">
        <f>IF(AND('statement of marks'!$C$3=3,'statement of marks'!HD20="mRrh.kZ"),'statement of marks'!$H$3,"")</f>
        <v/>
      </c>
      <c r="F614" s="239" t="str">
        <f>IF(AND('statement of marks'!$C$3=4,'statement of marks'!HD20="mRrh.kZ"),'statement of marks'!$H$3,"")</f>
        <v/>
      </c>
      <c r="G614" s="239" t="str">
        <f>IF(AND('statement of marks'!$C$3=5,'statement of marks'!HD20="mRrh.kZ"),'statement of marks'!$H$3,"")</f>
        <v/>
      </c>
      <c r="H614" s="239" t="str">
        <f>IF(AND('statement of marks'!$C$3=6,'statement of marks'!HD20="mRrh.kZ"),'statement of marks'!$H$3,"")</f>
        <v>2015-16</v>
      </c>
      <c r="I614" s="239" t="str">
        <f>IF(AND('statement of marks'!$C$3=7,'statement of marks'!HD20="mRrh.kZ"),'statement of marks'!$H$3,"")</f>
        <v/>
      </c>
      <c r="J614" s="260" t="str">
        <f>IF(AND('statement of marks'!$C$3=8,'statement of marks'!HD20="mRrh.kZ"),'statement of marks'!$H$3,"")</f>
        <v/>
      </c>
    </row>
    <row r="615" spans="1:10" ht="17.5" customHeight="1">
      <c r="A615" s="214"/>
      <c r="B615" s="305" t="str">
        <f>'statement of marks'!$FT$4</f>
        <v>fgUnh</v>
      </c>
      <c r="C615" s="240"/>
      <c r="D615" s="241"/>
      <c r="E615" s="261" t="str">
        <f>IF(OR('statement of marks'!$FV20="",E614=""),"",'statement of marks'!$FV20)</f>
        <v/>
      </c>
      <c r="F615" s="261" t="str">
        <f>IF(OR('statement of marks'!$FV20="",F614=""),"",'statement of marks'!$FV20)</f>
        <v/>
      </c>
      <c r="G615" s="261" t="str">
        <f>IF(OR('statement of marks'!$FV20="",G614=""),"",'statement of marks'!$FV20)</f>
        <v/>
      </c>
      <c r="H615" s="261" t="str">
        <f>IF(OR('statement of marks'!$FV20="",H614=""),"",'statement of marks'!$FV20)</f>
        <v>C</v>
      </c>
      <c r="I615" s="261" t="str">
        <f>IF(OR('statement of marks'!$FV20="",I614=""),"",'statement of marks'!$FV20)</f>
        <v/>
      </c>
      <c r="J615" s="262" t="str">
        <f>IF(OR('statement of marks'!$FV20="",J614=""),"",'statement of marks'!$FV20)</f>
        <v/>
      </c>
    </row>
    <row r="616" spans="1:10" ht="17.5" customHeight="1">
      <c r="A616" s="214"/>
      <c r="B616" s="305" t="str">
        <f>'statement of marks'!$FW$4</f>
        <v>vaxszth</v>
      </c>
      <c r="C616" s="240"/>
      <c r="D616" s="241"/>
      <c r="E616" s="261" t="str">
        <f>IF(OR('statement of marks'!$FY20="",E614=""),"",'statement of marks'!$FY20)</f>
        <v/>
      </c>
      <c r="F616" s="261" t="str">
        <f>IF(OR('statement of marks'!$FY20="",F614=""),"",'statement of marks'!$FY20)</f>
        <v/>
      </c>
      <c r="G616" s="261" t="str">
        <f>IF(OR('statement of marks'!$FY20="",G614=""),"",'statement of marks'!$FY20)</f>
        <v/>
      </c>
      <c r="H616" s="261" t="str">
        <f>IF(OR('statement of marks'!$FY20="",H614=""),"",'statement of marks'!$FY20)</f>
        <v>C</v>
      </c>
      <c r="I616" s="261" t="str">
        <f>IF(OR('statement of marks'!$FY20="",I614=""),"",'statement of marks'!$FY20)</f>
        <v/>
      </c>
      <c r="J616" s="262" t="str">
        <f>IF(OR('statement of marks'!$FY20="",J614=""),"",'statement of marks'!$FY20)</f>
        <v/>
      </c>
    </row>
    <row r="617" spans="1:10" ht="17.5" customHeight="1">
      <c r="A617" s="214"/>
      <c r="B617" s="305" t="str">
        <f>IF('statement of marks'!BE20="s","laLÑr",IF('statement of marks'!BE20="u","mnwZ",IF('statement of marks'!BE20="g","xqtjkrh",IF('statement of marks'!BE20="p","iatkch",IF('statement of marks'!BE20="sd","flU/kh","r`rh; Hkk""kk")))))</f>
        <v>laLÑr</v>
      </c>
      <c r="C617" s="240"/>
      <c r="D617" s="241"/>
      <c r="E617" s="261" t="str">
        <f>IF(OR('statement of marks'!$GB20="",E614=""),"",'statement of marks'!$GB20)</f>
        <v/>
      </c>
      <c r="F617" s="261" t="str">
        <f>IF(OR('statement of marks'!$GB20="",F614=""),"",'statement of marks'!$GB20)</f>
        <v/>
      </c>
      <c r="G617" s="261" t="str">
        <f>IF(OR('statement of marks'!$GB20="",G614=""),"",'statement of marks'!$GB20)</f>
        <v/>
      </c>
      <c r="H617" s="261" t="str">
        <f>IF(OR('statement of marks'!$GB20="",H614=""),"",'statement of marks'!$GB20)</f>
        <v>C</v>
      </c>
      <c r="I617" s="261" t="str">
        <f>IF(OR('statement of marks'!$GB20="",I614=""),"",'statement of marks'!$GB20)</f>
        <v/>
      </c>
      <c r="J617" s="262" t="str">
        <f>IF(OR('statement of marks'!$GB20="",J614=""),"",'statement of marks'!$GB20)</f>
        <v/>
      </c>
    </row>
    <row r="618" spans="1:10" ht="17.5" customHeight="1">
      <c r="A618" s="214"/>
      <c r="B618" s="305" t="str">
        <f>'statement of marks'!$GH$4</f>
        <v>xf.kr</v>
      </c>
      <c r="C618" s="240"/>
      <c r="D618" s="241"/>
      <c r="E618" s="261" t="str">
        <f>IF(OR('statement of marks'!$GJ20="",E614=""),"",'statement of marks'!$GJ20)</f>
        <v/>
      </c>
      <c r="F618" s="261" t="str">
        <f>IF(OR('statement of marks'!$GJ20="",F614=""),"",'statement of marks'!$GJ20)</f>
        <v/>
      </c>
      <c r="G618" s="261" t="str">
        <f>IF(OR('statement of marks'!$GJ20="",G614=""),"",'statement of marks'!$GJ20)</f>
        <v/>
      </c>
      <c r="H618" s="261" t="str">
        <f>IF(OR('statement of marks'!$GJ20="",H614=""),"",'statement of marks'!$GJ20)</f>
        <v>C</v>
      </c>
      <c r="I618" s="261" t="str">
        <f>IF(OR('statement of marks'!$GJ20="",I614=""),"",'statement of marks'!$GJ20)</f>
        <v/>
      </c>
      <c r="J618" s="262" t="str">
        <f>IF(OR('statement of marks'!$GJ20="",J614=""),"",'statement of marks'!$GJ20)</f>
        <v/>
      </c>
    </row>
    <row r="619" spans="1:10" ht="17.5" customHeight="1">
      <c r="A619" s="214"/>
      <c r="B619" s="305" t="str">
        <f>'statement of marks'!$GK$4</f>
        <v>foKku</v>
      </c>
      <c r="C619" s="240"/>
      <c r="D619" s="241"/>
      <c r="E619" s="261" t="str">
        <f>IF(OR('statement of marks'!$GM20="",E614=""),"",'statement of marks'!$GM20)</f>
        <v/>
      </c>
      <c r="F619" s="261" t="str">
        <f>IF(OR('statement of marks'!$GM20="",F614=""),"",'statement of marks'!$GM20)</f>
        <v/>
      </c>
      <c r="G619" s="261" t="str">
        <f>IF(OR('statement of marks'!$GM20="",G614=""),"",'statement of marks'!$GM20)</f>
        <v/>
      </c>
      <c r="H619" s="261" t="str">
        <f>IF(OR('statement of marks'!$GM20="",H614=""),"",'statement of marks'!$GM20)</f>
        <v>D</v>
      </c>
      <c r="I619" s="261" t="str">
        <f>IF(OR('statement of marks'!$GM20="",I614=""),"",'statement of marks'!$GM20)</f>
        <v/>
      </c>
      <c r="J619" s="262" t="str">
        <f>IF(OR('statement of marks'!$GM20="",J614=""),"",'statement of marks'!$GM20)</f>
        <v/>
      </c>
    </row>
    <row r="620" spans="1:10" ht="17.5" customHeight="1">
      <c r="A620" s="214"/>
      <c r="B620" s="305" t="str">
        <f>'statement of marks'!$GN$4</f>
        <v>lkekftd foKku</v>
      </c>
      <c r="C620" s="240"/>
      <c r="D620" s="241"/>
      <c r="E620" s="261" t="str">
        <f>IF(OR('statement of marks'!$GP20="",E614=""),"",'statement of marks'!$GP20)</f>
        <v/>
      </c>
      <c r="F620" s="261" t="str">
        <f>IF(OR('statement of marks'!$GP20="",F614=""),"",'statement of marks'!$GP20)</f>
        <v/>
      </c>
      <c r="G620" s="261" t="str">
        <f>IF(OR('statement of marks'!$GP20="",G614=""),"",'statement of marks'!$GP20)</f>
        <v/>
      </c>
      <c r="H620" s="261" t="str">
        <f>IF(OR('statement of marks'!$GP20="",H614=""),"",'statement of marks'!$GP20)</f>
        <v>D</v>
      </c>
      <c r="I620" s="261" t="str">
        <f>IF(OR('statement of marks'!$GP20="",I614=""),"",'statement of marks'!$GP20)</f>
        <v/>
      </c>
      <c r="J620" s="262" t="str">
        <f>IF(OR('statement of marks'!$GP20="",J614=""),"",'statement of marks'!$GP20)</f>
        <v/>
      </c>
    </row>
    <row r="621" spans="1:10" ht="17.5" customHeight="1">
      <c r="A621" s="214"/>
      <c r="B621" s="305" t="str">
        <f>'statement of marks'!$GQ$4</f>
        <v>dk;kZuqHko</v>
      </c>
      <c r="C621" s="240"/>
      <c r="D621" s="241"/>
      <c r="E621" s="261" t="str">
        <f>IF(OR('statement of marks'!$GS20="",E614=""),"",'statement of marks'!$GS20)</f>
        <v/>
      </c>
      <c r="F621" s="261" t="str">
        <f>IF(OR('statement of marks'!$GS20="",F614=""),"",'statement of marks'!$GS20)</f>
        <v/>
      </c>
      <c r="G621" s="261" t="str">
        <f>IF(OR('statement of marks'!$GS20="",G614=""),"",'statement of marks'!$GS20)</f>
        <v/>
      </c>
      <c r="H621" s="261" t="str">
        <f>IF(OR('statement of marks'!$GS20="",H614=""),"",'statement of marks'!$GS20)</f>
        <v>C</v>
      </c>
      <c r="I621" s="261" t="str">
        <f>IF(OR('statement of marks'!$GS20="",I614=""),"",'statement of marks'!$GS20)</f>
        <v/>
      </c>
      <c r="J621" s="262" t="str">
        <f>IF(OR('statement of marks'!$GS20="",J614=""),"",'statement of marks'!$GS20)</f>
        <v/>
      </c>
    </row>
    <row r="622" spans="1:10" ht="17.5" customHeight="1">
      <c r="A622" s="214"/>
      <c r="B622" s="305" t="str">
        <f>'statement of marks'!$GT$4</f>
        <v>dyk f'k{kk</v>
      </c>
      <c r="C622" s="240"/>
      <c r="D622" s="241"/>
      <c r="E622" s="263" t="str">
        <f>IF(OR('statement of marks'!$GV20="",E614=""),"",'statement of marks'!$GV20)</f>
        <v/>
      </c>
      <c r="F622" s="263" t="str">
        <f>IF(OR('statement of marks'!$GV20="",F614=""),"",'statement of marks'!$GV20)</f>
        <v/>
      </c>
      <c r="G622" s="263" t="str">
        <f>IF(OR('statement of marks'!$GV20="",G614=""),"",'statement of marks'!$GV20)</f>
        <v/>
      </c>
      <c r="H622" s="263" t="str">
        <f>IF(OR('statement of marks'!$GV20="",H614=""),"",'statement of marks'!$GV20)</f>
        <v>A</v>
      </c>
      <c r="I622" s="263" t="str">
        <f>IF(OR('statement of marks'!$GV20="",I614=""),"",'statement of marks'!$GV20)</f>
        <v/>
      </c>
      <c r="J622" s="264" t="str">
        <f>IF(OR('statement of marks'!$GV20="",J614=""),"",'statement of marks'!$GV20)</f>
        <v/>
      </c>
    </row>
    <row r="623" spans="1:10" ht="17.5" customHeight="1">
      <c r="A623" s="214"/>
      <c r="B623" s="245" t="s">
        <v>284</v>
      </c>
      <c r="C623" s="265" t="str">
        <f t="shared" ref="C623:J623" si="26">C614</f>
        <v/>
      </c>
      <c r="D623" s="265" t="str">
        <f t="shared" si="26"/>
        <v/>
      </c>
      <c r="E623" s="265" t="str">
        <f t="shared" si="26"/>
        <v/>
      </c>
      <c r="F623" s="265" t="str">
        <f t="shared" si="26"/>
        <v/>
      </c>
      <c r="G623" s="265" t="str">
        <f t="shared" si="26"/>
        <v/>
      </c>
      <c r="H623" s="265" t="str">
        <f t="shared" si="26"/>
        <v>2015-16</v>
      </c>
      <c r="I623" s="265" t="str">
        <f t="shared" si="26"/>
        <v/>
      </c>
      <c r="J623" s="266" t="str">
        <f t="shared" si="26"/>
        <v/>
      </c>
    </row>
    <row r="624" spans="1:10" ht="17.5" customHeight="1">
      <c r="A624" s="214"/>
      <c r="B624" s="305" t="str">
        <f>'statement of marks'!$HL$5</f>
        <v>Nk= mifLFkfr</v>
      </c>
      <c r="C624" s="242"/>
      <c r="D624" s="242"/>
      <c r="E624" s="267" t="str">
        <f>IF(OR('statement of marks'!$HL20="",E614=""),"",'statement of marks'!$HL20)</f>
        <v/>
      </c>
      <c r="F624" s="267" t="str">
        <f>IF(OR('statement of marks'!$HL20="",F614=""),"",'statement of marks'!$HL20)</f>
        <v/>
      </c>
      <c r="G624" s="267" t="str">
        <f>IF(OR('statement of marks'!$HL20="",G614=""),"",'statement of marks'!$HL20)</f>
        <v/>
      </c>
      <c r="H624" s="267" t="str">
        <f>IF(OR('statement of marks'!$HL20="",H614=""),"",'statement of marks'!$HL20)</f>
        <v/>
      </c>
      <c r="I624" s="267" t="str">
        <f>IF(OR('statement of marks'!$HL20="",I614=""),"",'statement of marks'!$HL20)</f>
        <v/>
      </c>
      <c r="J624" s="268" t="str">
        <f>IF(OR('statement of marks'!$HL20="",J614=""),"",'statement of marks'!$HL20)</f>
        <v/>
      </c>
    </row>
    <row r="625" spans="1:10" ht="17.5" customHeight="1">
      <c r="A625" s="214"/>
      <c r="B625" s="305" t="str">
        <f>'statement of marks'!$HK$5</f>
        <v>dqy ehfVax</v>
      </c>
      <c r="C625" s="243"/>
      <c r="D625" s="243"/>
      <c r="E625" s="243" t="str">
        <f>IF(OR('statement of marks'!$HK20="",E614=""),"",'statement of marks'!$HK20)</f>
        <v/>
      </c>
      <c r="F625" s="243" t="str">
        <f>IF(OR('statement of marks'!$HK20="",F614=""),"",'statement of marks'!$HK20)</f>
        <v/>
      </c>
      <c r="G625" s="243" t="str">
        <f>IF(OR('statement of marks'!$HK20="",G614=""),"",'statement of marks'!$HK20)</f>
        <v/>
      </c>
      <c r="H625" s="243" t="str">
        <f>IF(OR('statement of marks'!$HK20="",H614=""),"",'statement of marks'!$HK20)</f>
        <v/>
      </c>
      <c r="I625" s="243" t="str">
        <f>IF(OR('statement of marks'!$HK20="",I614=""),"",'statement of marks'!$HK20)</f>
        <v/>
      </c>
      <c r="J625" s="269" t="str">
        <f>IF(OR('statement of marks'!$HK20="",J614=""),"",'statement of marks'!$HK20)</f>
        <v/>
      </c>
    </row>
    <row r="626" spans="1:10" ht="17.5" customHeight="1">
      <c r="A626" s="214"/>
      <c r="B626" s="305" t="s">
        <v>259</v>
      </c>
      <c r="C626" s="243" t="str">
        <f t="shared" ref="C626:J626" si="27">IF(OR(C624="",C625=""),"",C624/C625*100)</f>
        <v/>
      </c>
      <c r="D626" s="243" t="str">
        <f t="shared" si="27"/>
        <v/>
      </c>
      <c r="E626" s="243" t="str">
        <f t="shared" si="27"/>
        <v/>
      </c>
      <c r="F626" s="243" t="str">
        <f t="shared" si="27"/>
        <v/>
      </c>
      <c r="G626" s="243" t="str">
        <f t="shared" si="27"/>
        <v/>
      </c>
      <c r="H626" s="243" t="str">
        <f t="shared" si="27"/>
        <v/>
      </c>
      <c r="I626" s="243" t="str">
        <f t="shared" si="27"/>
        <v/>
      </c>
      <c r="J626" s="269" t="str">
        <f t="shared" si="27"/>
        <v/>
      </c>
    </row>
    <row r="627" spans="1:10" ht="17.5" customHeight="1">
      <c r="A627" s="214"/>
      <c r="B627" s="305" t="s">
        <v>260</v>
      </c>
      <c r="C627" s="243"/>
      <c r="D627" s="243"/>
      <c r="E627" s="243"/>
      <c r="F627" s="243"/>
      <c r="G627" s="243"/>
      <c r="H627" s="243"/>
      <c r="I627" s="243"/>
      <c r="J627" s="249"/>
    </row>
    <row r="628" spans="1:10" ht="17.5" customHeight="1">
      <c r="A628" s="214"/>
      <c r="B628" s="306" t="s">
        <v>257</v>
      </c>
      <c r="C628" s="1319" t="str">
        <f>IF('statement of marks'!HN20="","",'statement of marks'!HN20)</f>
        <v/>
      </c>
      <c r="D628" s="1320"/>
      <c r="E628" s="1320"/>
      <c r="F628" s="1320"/>
      <c r="G628" s="1320"/>
      <c r="H628" s="1320"/>
      <c r="I628" s="1320"/>
      <c r="J628" s="1321"/>
    </row>
    <row r="629" spans="1:10" ht="17.5" customHeight="1">
      <c r="A629" s="214"/>
      <c r="B629" s="246"/>
      <c r="C629" s="1322"/>
      <c r="D629" s="1323"/>
      <c r="E629" s="1323"/>
      <c r="F629" s="1324"/>
      <c r="G629" s="1322"/>
      <c r="H629" s="1323"/>
      <c r="I629" s="1323"/>
      <c r="J629" s="1325"/>
    </row>
    <row r="630" spans="1:10" ht="17.5" customHeight="1" thickBot="1">
      <c r="A630" s="215"/>
      <c r="B630" s="259" t="s">
        <v>262</v>
      </c>
      <c r="C630" s="1293" t="s">
        <v>80</v>
      </c>
      <c r="D630" s="1294"/>
      <c r="E630" s="1294"/>
      <c r="F630" s="1295"/>
      <c r="G630" s="1296" t="s">
        <v>263</v>
      </c>
      <c r="H630" s="1297"/>
      <c r="I630" s="1297"/>
      <c r="J630" s="1298"/>
    </row>
    <row r="631" spans="1:10" ht="17.5" customHeight="1">
      <c r="A631" s="247"/>
      <c r="B631" s="1352" t="s">
        <v>228</v>
      </c>
      <c r="C631" s="1353"/>
      <c r="D631" s="1353"/>
      <c r="E631" s="1353"/>
      <c r="F631" s="1353"/>
      <c r="G631" s="1353"/>
      <c r="H631" s="1353"/>
      <c r="I631" s="1353"/>
      <c r="J631" s="1354"/>
    </row>
    <row r="632" spans="1:10" ht="17.5" customHeight="1">
      <c r="A632" s="214"/>
      <c r="B632" s="1355" t="s">
        <v>247</v>
      </c>
      <c r="C632" s="1356"/>
      <c r="D632" s="1356"/>
      <c r="E632" s="1356"/>
      <c r="F632" s="1356"/>
      <c r="G632" s="1356"/>
      <c r="H632" s="1356"/>
      <c r="I632" s="1356"/>
      <c r="J632" s="1357"/>
    </row>
    <row r="633" spans="1:10" ht="17.5" customHeight="1">
      <c r="A633" s="214"/>
      <c r="B633" s="1358" t="s">
        <v>81</v>
      </c>
      <c r="C633" s="1358"/>
      <c r="D633" s="1359">
        <f>YEAR(details!G21)</f>
        <v>2012</v>
      </c>
      <c r="E633" s="1360"/>
      <c r="F633" s="303" t="s">
        <v>230</v>
      </c>
      <c r="G633" s="1359" t="str">
        <f>'statement of marks'!$H$3</f>
        <v>2015-16</v>
      </c>
      <c r="H633" s="1360"/>
      <c r="I633" s="303" t="s">
        <v>231</v>
      </c>
      <c r="J633" s="255"/>
    </row>
    <row r="634" spans="1:10" ht="17.5" customHeight="1">
      <c r="A634" s="214"/>
      <c r="B634" s="1326" t="s">
        <v>229</v>
      </c>
      <c r="C634" s="1327"/>
      <c r="D634" s="1312" t="str">
        <f>'statement of marks'!$A$1</f>
        <v>jk- ck- ek/;fed fo|ky; uohu] fuEckgsM+k</v>
      </c>
      <c r="E634" s="1313"/>
      <c r="F634" s="1313"/>
      <c r="G634" s="1313"/>
      <c r="H634" s="1313"/>
      <c r="I634" s="1313"/>
      <c r="J634" s="1314"/>
    </row>
    <row r="635" spans="1:10" ht="17.5" customHeight="1">
      <c r="A635" s="214"/>
      <c r="B635" s="1326" t="str">
        <f>'statement of marks'!$J$3</f>
        <v xml:space="preserve">fo|ky; dk Mk;l dksM+ </v>
      </c>
      <c r="C635" s="1327"/>
      <c r="D635" s="1345" t="str">
        <f>'statement of marks'!$K$3</f>
        <v xml:space="preserve">08291009401   </v>
      </c>
      <c r="E635" s="1346"/>
      <c r="F635" s="1128"/>
      <c r="G635" s="1129"/>
      <c r="H635" s="1129"/>
      <c r="I635" s="1129"/>
      <c r="J635" s="1347"/>
    </row>
    <row r="636" spans="1:10" ht="17.5" customHeight="1">
      <c r="A636" s="214"/>
      <c r="B636" s="1326" t="s">
        <v>218</v>
      </c>
      <c r="C636" s="1327"/>
      <c r="D636" s="1312" t="str">
        <f>IF('statement of marks'!J21="","",'statement of marks'!J21)</f>
        <v>v 015</v>
      </c>
      <c r="E636" s="1313"/>
      <c r="F636" s="1313"/>
      <c r="G636" s="1313"/>
      <c r="H636" s="1313"/>
      <c r="I636" s="1313"/>
      <c r="J636" s="1314"/>
    </row>
    <row r="637" spans="1:10" ht="17.5" customHeight="1">
      <c r="A637" s="214"/>
      <c r="B637" s="1326" t="s">
        <v>232</v>
      </c>
      <c r="C637" s="1327"/>
      <c r="D637" s="1145" t="str">
        <f>IF('statement of marks'!C21="B","Nk=",IF('statement of marks'!C21="G","Nk=k",""))</f>
        <v>Nk=</v>
      </c>
      <c r="E637" s="1145"/>
      <c r="F637" s="258" t="s">
        <v>224</v>
      </c>
      <c r="G637" s="256" t="str">
        <f>IF('statement of marks'!B21="","",'statement of marks'!B21)</f>
        <v>GEN</v>
      </c>
      <c r="H637" s="1348"/>
      <c r="I637" s="1348"/>
      <c r="J637" s="1349"/>
    </row>
    <row r="638" spans="1:10" ht="17.5" customHeight="1">
      <c r="A638" s="214"/>
      <c r="B638" s="1326" t="s">
        <v>220</v>
      </c>
      <c r="C638" s="1327"/>
      <c r="D638" s="1312" t="str">
        <f>IF('statement of marks'!L21="","",'statement of marks'!L21)</f>
        <v>l 015</v>
      </c>
      <c r="E638" s="1313"/>
      <c r="F638" s="1313"/>
      <c r="G638" s="1313"/>
      <c r="H638" s="1313"/>
      <c r="I638" s="1313"/>
      <c r="J638" s="1314"/>
    </row>
    <row r="639" spans="1:10" ht="17.5" customHeight="1">
      <c r="A639" s="214"/>
      <c r="B639" s="1326" t="s">
        <v>219</v>
      </c>
      <c r="C639" s="1327"/>
      <c r="D639" s="1312" t="str">
        <f>IF('statement of marks'!K21="","",'statement of marks'!K21)</f>
        <v>c 015</v>
      </c>
      <c r="E639" s="1313"/>
      <c r="F639" s="1313"/>
      <c r="G639" s="1313"/>
      <c r="H639" s="1313"/>
      <c r="I639" s="1313"/>
      <c r="J639" s="1314"/>
    </row>
    <row r="640" spans="1:10" ht="17.5" customHeight="1">
      <c r="A640" s="214"/>
      <c r="B640" s="1326" t="s">
        <v>234</v>
      </c>
      <c r="C640" s="1327"/>
      <c r="D640" s="1312" t="str">
        <f>IF(details!N21="","",details!N21)</f>
        <v>E 015</v>
      </c>
      <c r="E640" s="1313"/>
      <c r="F640" s="1313"/>
      <c r="G640" s="1313"/>
      <c r="H640" s="1313"/>
      <c r="I640" s="1313"/>
      <c r="J640" s="1314"/>
    </row>
    <row r="641" spans="1:10" ht="17.5" customHeight="1">
      <c r="A641" s="214"/>
      <c r="B641" s="1326" t="s">
        <v>283</v>
      </c>
      <c r="C641" s="1327"/>
      <c r="D641" s="1312" t="str">
        <f>IF(details!O21="","",details!O21)</f>
        <v>F 015</v>
      </c>
      <c r="E641" s="1313"/>
      <c r="F641" s="1313"/>
      <c r="G641" s="1313"/>
      <c r="H641" s="1313"/>
      <c r="I641" s="1313"/>
      <c r="J641" s="1314"/>
    </row>
    <row r="642" spans="1:10" ht="17.5" customHeight="1">
      <c r="A642" s="214"/>
      <c r="B642" s="1326" t="s">
        <v>77</v>
      </c>
      <c r="C642" s="1327"/>
      <c r="D642" s="392">
        <f>'statement of marks'!$C$3</f>
        <v>6</v>
      </c>
      <c r="E642" s="304" t="s">
        <v>222</v>
      </c>
      <c r="F642" s="254">
        <f>IF('statement of marks'!F21="","",'statement of marks'!F21)</f>
        <v>970</v>
      </c>
      <c r="G642" s="1343" t="s">
        <v>233</v>
      </c>
      <c r="H642" s="1170"/>
      <c r="I642" s="1361">
        <f>IF('statement of marks'!G21="","",'statement of marks'!G21)</f>
        <v>41110</v>
      </c>
      <c r="J642" s="1362"/>
    </row>
    <row r="643" spans="1:10" ht="17.5" customHeight="1">
      <c r="A643" s="214"/>
      <c r="B643" s="1326" t="s">
        <v>225</v>
      </c>
      <c r="C643" s="1327"/>
      <c r="D643" s="1316">
        <f>IF('statement of marks'!H21="","",'statement of marks'!H21)</f>
        <v>36387</v>
      </c>
      <c r="E643" s="1328"/>
      <c r="F643" s="1328"/>
      <c r="G643" s="1328"/>
      <c r="H643" s="1328"/>
      <c r="I643" s="1328"/>
      <c r="J643" s="1329"/>
    </row>
    <row r="644" spans="1:10" ht="17.5" customHeight="1">
      <c r="A644" s="214"/>
      <c r="B644" s="1326" t="s">
        <v>226</v>
      </c>
      <c r="C644" s="1327"/>
      <c r="D644" s="1330" t="str">
        <f>IF('statement of marks'!I21="","",'statement of marks'!I21)</f>
        <v>iUnzg vxLr] mUuhl lkS fuUukuoS</v>
      </c>
      <c r="E644" s="1331"/>
      <c r="F644" s="1332"/>
      <c r="G644" s="1332"/>
      <c r="H644" s="1332"/>
      <c r="I644" s="1332"/>
      <c r="J644" s="1333"/>
    </row>
    <row r="645" spans="1:10" ht="17.5" customHeight="1">
      <c r="A645" s="214"/>
      <c r="B645" s="1312" t="s">
        <v>235</v>
      </c>
      <c r="C645" s="1313"/>
      <c r="D645" s="1313"/>
      <c r="E645" s="1144"/>
      <c r="F645" s="1334" t="str">
        <f>IF(details!Q21="","",details!Q21)</f>
        <v/>
      </c>
      <c r="G645" s="1334"/>
      <c r="H645" s="1335"/>
      <c r="I645" s="1335"/>
      <c r="J645" s="1336"/>
    </row>
    <row r="646" spans="1:10" ht="17.5" customHeight="1">
      <c r="A646" s="214"/>
      <c r="B646" s="1326" t="s">
        <v>239</v>
      </c>
      <c r="C646" s="1327"/>
      <c r="D646" s="1312" t="str">
        <f>IF(details!M21="","",details!M21)</f>
        <v>D 015</v>
      </c>
      <c r="E646" s="1313"/>
      <c r="F646" s="1313"/>
      <c r="G646" s="1313"/>
      <c r="H646" s="1313"/>
      <c r="I646" s="1313"/>
      <c r="J646" s="1314"/>
    </row>
    <row r="647" spans="1:10" ht="17.5" customHeight="1">
      <c r="A647" s="214"/>
      <c r="B647" s="1326" t="s">
        <v>240</v>
      </c>
      <c r="C647" s="1327"/>
      <c r="D647" s="1312" t="str">
        <f>IF(details!P21="","",details!P21)</f>
        <v>G 015</v>
      </c>
      <c r="E647" s="1313"/>
      <c r="F647" s="1313"/>
      <c r="G647" s="1313"/>
      <c r="H647" s="1313"/>
      <c r="I647" s="1313"/>
      <c r="J647" s="1314"/>
    </row>
    <row r="648" spans="1:10" ht="17.5" customHeight="1">
      <c r="A648" s="214"/>
      <c r="B648" s="1326" t="s">
        <v>241</v>
      </c>
      <c r="C648" s="1327"/>
      <c r="D648" s="1337">
        <f>IF('statement of marks'!HD21="mRrh.kZ",'statement of marks'!$C$3,"")</f>
        <v>6</v>
      </c>
      <c r="E648" s="1338"/>
      <c r="F648" s="1313" t="s">
        <v>242</v>
      </c>
      <c r="G648" s="1144"/>
      <c r="H648" s="1337">
        <f>IF(D648="","",D648+1)</f>
        <v>7</v>
      </c>
      <c r="I648" s="1338"/>
      <c r="J648" s="1339"/>
    </row>
    <row r="649" spans="1:10" ht="17.5" customHeight="1">
      <c r="A649" s="214"/>
      <c r="B649" s="1326" t="s">
        <v>243</v>
      </c>
      <c r="C649" s="1327"/>
      <c r="D649" s="1340">
        <f>IF(details!$O$4="","",details!$O$4)</f>
        <v>42460</v>
      </c>
      <c r="E649" s="1341"/>
      <c r="F649" s="1342"/>
      <c r="G649" s="1343"/>
      <c r="H649" s="1343"/>
      <c r="I649" s="1343"/>
      <c r="J649" s="1344"/>
    </row>
    <row r="650" spans="1:10" ht="17.5" customHeight="1">
      <c r="A650" s="214"/>
      <c r="B650" s="1299"/>
      <c r="C650" s="1299"/>
      <c r="D650" s="1276"/>
      <c r="E650" s="1276"/>
      <c r="F650" s="1288"/>
      <c r="G650" s="1288"/>
      <c r="H650" s="1288"/>
      <c r="I650" s="1288"/>
      <c r="J650" s="1300"/>
    </row>
    <row r="651" spans="1:10" ht="17.5" customHeight="1">
      <c r="A651" s="214"/>
      <c r="B651" s="1301" t="str">
        <f>IF(details!$I$4="","",details!$I$4)</f>
        <v>Jherh js[kk oekZ</v>
      </c>
      <c r="C651" s="1301"/>
      <c r="D651" s="1276"/>
      <c r="E651" s="1276"/>
      <c r="F651" s="1302" t="str">
        <f>IF(details!$F$4="","",details!$F$4)</f>
        <v>Jh jk/ks';ke tk'kh</v>
      </c>
      <c r="G651" s="1303"/>
      <c r="H651" s="1303"/>
      <c r="I651" s="1303"/>
      <c r="J651" s="1304"/>
    </row>
    <row r="652" spans="1:10" ht="17.5" customHeight="1" thickBot="1">
      <c r="A652" s="215"/>
      <c r="B652" s="1305" t="s">
        <v>244</v>
      </c>
      <c r="C652" s="1305"/>
      <c r="D652" s="1305" t="s">
        <v>245</v>
      </c>
      <c r="E652" s="1305"/>
      <c r="F652" s="1306" t="s">
        <v>246</v>
      </c>
      <c r="G652" s="1307"/>
      <c r="H652" s="1307"/>
      <c r="I652" s="1307"/>
      <c r="J652" s="1308"/>
    </row>
    <row r="653" spans="1:10" ht="17.5" customHeight="1">
      <c r="A653" s="247"/>
      <c r="B653" s="1309" t="s">
        <v>258</v>
      </c>
      <c r="C653" s="1310"/>
      <c r="D653" s="1310"/>
      <c r="E653" s="1310"/>
      <c r="F653" s="1310"/>
      <c r="G653" s="1310"/>
      <c r="H653" s="1310"/>
      <c r="I653" s="1310"/>
      <c r="J653" s="1311"/>
    </row>
    <row r="654" spans="1:10" ht="17.5" customHeight="1">
      <c r="A654" s="214"/>
      <c r="B654" s="306" t="s">
        <v>218</v>
      </c>
      <c r="C654" s="1312" t="str">
        <f>IF('statement of marks'!J21="","",'statement of marks'!J21)</f>
        <v>v 015</v>
      </c>
      <c r="D654" s="1313"/>
      <c r="E654" s="1313"/>
      <c r="F654" s="1313"/>
      <c r="G654" s="1313"/>
      <c r="H654" s="1313"/>
      <c r="I654" s="1313"/>
      <c r="J654" s="1314"/>
    </row>
    <row r="655" spans="1:10" ht="17.5" customHeight="1">
      <c r="A655" s="214"/>
      <c r="B655" s="306" t="s">
        <v>219</v>
      </c>
      <c r="C655" s="1312" t="str">
        <f>IF('statement of marks'!K21="","",'statement of marks'!K21)</f>
        <v>c 015</v>
      </c>
      <c r="D655" s="1313"/>
      <c r="E655" s="1313"/>
      <c r="F655" s="1313"/>
      <c r="G655" s="1313"/>
      <c r="H655" s="1313"/>
      <c r="I655" s="1313"/>
      <c r="J655" s="1314"/>
    </row>
    <row r="656" spans="1:10" ht="17.5" customHeight="1">
      <c r="A656" s="214"/>
      <c r="B656" s="306" t="s">
        <v>220</v>
      </c>
      <c r="C656" s="1312" t="str">
        <f>IF('statement of marks'!L21="","",'statement of marks'!L21)</f>
        <v>l 015</v>
      </c>
      <c r="D656" s="1313"/>
      <c r="E656" s="1313"/>
      <c r="F656" s="1313"/>
      <c r="G656" s="1313"/>
      <c r="H656" s="1313"/>
      <c r="I656" s="1313"/>
      <c r="J656" s="1314"/>
    </row>
    <row r="657" spans="1:10" ht="17.5" customHeight="1">
      <c r="A657" s="214"/>
      <c r="B657" s="306" t="s">
        <v>225</v>
      </c>
      <c r="C657" s="1315">
        <f>IF('statement of marks'!H21="","",'statement of marks'!H21)</f>
        <v>36387</v>
      </c>
      <c r="D657" s="1316"/>
      <c r="E657" s="252" t="s">
        <v>261</v>
      </c>
      <c r="F657" s="1317" t="str">
        <f>IF('statement of marks'!I21="","",'statement of marks'!I21)</f>
        <v>iUnzg vxLr] mUuhl lkS fuUukuoS</v>
      </c>
      <c r="G657" s="1317"/>
      <c r="H657" s="1317"/>
      <c r="I657" s="1317"/>
      <c r="J657" s="1318"/>
    </row>
    <row r="658" spans="1:10" ht="17.5" customHeight="1">
      <c r="A658" s="214"/>
      <c r="B658" s="306" t="s">
        <v>223</v>
      </c>
      <c r="C658" s="253" t="s">
        <v>248</v>
      </c>
      <c r="D658" s="235" t="s">
        <v>249</v>
      </c>
      <c r="E658" s="235" t="s">
        <v>250</v>
      </c>
      <c r="F658" s="235" t="s">
        <v>251</v>
      </c>
      <c r="G658" s="235" t="s">
        <v>252</v>
      </c>
      <c r="H658" s="235" t="s">
        <v>253</v>
      </c>
      <c r="I658" s="235" t="s">
        <v>254</v>
      </c>
      <c r="J658" s="248" t="s">
        <v>255</v>
      </c>
    </row>
    <row r="659" spans="1:10" ht="17.5" customHeight="1">
      <c r="A659" s="214"/>
      <c r="B659" s="305" t="s">
        <v>256</v>
      </c>
      <c r="C659" s="239" t="str">
        <f>IF(AND('statement of marks'!$C$3=1,'statement of marks'!HD21="mRrh.kZ"),'statement of marks'!$H$3,"")</f>
        <v/>
      </c>
      <c r="D659" s="239" t="str">
        <f>IF(AND('statement of marks'!$C$3=2,'statement of marks'!HD21="mRrh.kZ"),'statement of marks'!$H$3,"")</f>
        <v/>
      </c>
      <c r="E659" s="239" t="str">
        <f>IF(AND('statement of marks'!$C$3=3,'statement of marks'!HD21="mRrh.kZ"),'statement of marks'!$H$3,"")</f>
        <v/>
      </c>
      <c r="F659" s="239" t="str">
        <f>IF(AND('statement of marks'!$C$3=4,'statement of marks'!HD21="mRrh.kZ"),'statement of marks'!$H$3,"")</f>
        <v/>
      </c>
      <c r="G659" s="239" t="str">
        <f>IF(AND('statement of marks'!$C$3=5,'statement of marks'!HD21="mRrh.kZ"),'statement of marks'!$H$3,"")</f>
        <v/>
      </c>
      <c r="H659" s="239" t="str">
        <f>IF(AND('statement of marks'!$C$3=6,'statement of marks'!HD21="mRrh.kZ"),'statement of marks'!$H$3,"")</f>
        <v>2015-16</v>
      </c>
      <c r="I659" s="239" t="str">
        <f>IF(AND('statement of marks'!$C$3=7,'statement of marks'!HD21="mRrh.kZ"),'statement of marks'!$H$3,"")</f>
        <v/>
      </c>
      <c r="J659" s="260" t="str">
        <f>IF(AND('statement of marks'!$C$3=8,'statement of marks'!HD21="mRrh.kZ"),'statement of marks'!$H$3,"")</f>
        <v/>
      </c>
    </row>
    <row r="660" spans="1:10" ht="17.5" customHeight="1">
      <c r="A660" s="214"/>
      <c r="B660" s="305" t="str">
        <f>'statement of marks'!$FT$4</f>
        <v>fgUnh</v>
      </c>
      <c r="C660" s="240"/>
      <c r="D660" s="241"/>
      <c r="E660" s="261" t="str">
        <f>IF(OR('statement of marks'!$FV21="",E659=""),"",'statement of marks'!$FV21)</f>
        <v/>
      </c>
      <c r="F660" s="261" t="str">
        <f>IF(OR('statement of marks'!$FV21="",F659=""),"",'statement of marks'!$FV21)</f>
        <v/>
      </c>
      <c r="G660" s="261" t="str">
        <f>IF(OR('statement of marks'!$FV21="",G659=""),"",'statement of marks'!$FV21)</f>
        <v/>
      </c>
      <c r="H660" s="261" t="str">
        <f>IF(OR('statement of marks'!$FV21="",H659=""),"",'statement of marks'!$FV21)</f>
        <v>A</v>
      </c>
      <c r="I660" s="261" t="str">
        <f>IF(OR('statement of marks'!$FV21="",I659=""),"",'statement of marks'!$FV21)</f>
        <v/>
      </c>
      <c r="J660" s="262" t="str">
        <f>IF(OR('statement of marks'!$FV21="",J659=""),"",'statement of marks'!$FV21)</f>
        <v/>
      </c>
    </row>
    <row r="661" spans="1:10" ht="17.5" customHeight="1">
      <c r="A661" s="214"/>
      <c r="B661" s="305" t="str">
        <f>'statement of marks'!$FW$4</f>
        <v>vaxszth</v>
      </c>
      <c r="C661" s="240"/>
      <c r="D661" s="241"/>
      <c r="E661" s="261" t="str">
        <f>IF(OR('statement of marks'!$FY21="",E659=""),"",'statement of marks'!$FY21)</f>
        <v/>
      </c>
      <c r="F661" s="261" t="str">
        <f>IF(OR('statement of marks'!$FY21="",F659=""),"",'statement of marks'!$FY21)</f>
        <v/>
      </c>
      <c r="G661" s="261" t="str">
        <f>IF(OR('statement of marks'!$FY21="",G659=""),"",'statement of marks'!$FY21)</f>
        <v/>
      </c>
      <c r="H661" s="261" t="str">
        <f>IF(OR('statement of marks'!$FY21="",H659=""),"",'statement of marks'!$FY21)</f>
        <v>A</v>
      </c>
      <c r="I661" s="261" t="str">
        <f>IF(OR('statement of marks'!$FY21="",I659=""),"",'statement of marks'!$FY21)</f>
        <v/>
      </c>
      <c r="J661" s="262" t="str">
        <f>IF(OR('statement of marks'!$FY21="",J659=""),"",'statement of marks'!$FY21)</f>
        <v/>
      </c>
    </row>
    <row r="662" spans="1:10" ht="17.5" customHeight="1">
      <c r="A662" s="214"/>
      <c r="B662" s="305" t="str">
        <f>IF('statement of marks'!BE21="s","laLÑr",IF('statement of marks'!BE21="u","mnwZ",IF('statement of marks'!BE21="g","xqtjkrh",IF('statement of marks'!BE21="p","iatkch",IF('statement of marks'!BE21="sd","flU/kh","r`rh; Hkk""kk")))))</f>
        <v>laLÑr</v>
      </c>
      <c r="C662" s="240"/>
      <c r="D662" s="241"/>
      <c r="E662" s="261" t="str">
        <f>IF(OR('statement of marks'!$GB21="",E659=""),"",'statement of marks'!$GB21)</f>
        <v/>
      </c>
      <c r="F662" s="261" t="str">
        <f>IF(OR('statement of marks'!$GB21="",F659=""),"",'statement of marks'!$GB21)</f>
        <v/>
      </c>
      <c r="G662" s="261" t="str">
        <f>IF(OR('statement of marks'!$GB21="",G659=""),"",'statement of marks'!$GB21)</f>
        <v/>
      </c>
      <c r="H662" s="261" t="str">
        <f>IF(OR('statement of marks'!$GB21="",H659=""),"",'statement of marks'!$GB21)</f>
        <v>A</v>
      </c>
      <c r="I662" s="261" t="str">
        <f>IF(OR('statement of marks'!$GB21="",I659=""),"",'statement of marks'!$GB21)</f>
        <v/>
      </c>
      <c r="J662" s="262" t="str">
        <f>IF(OR('statement of marks'!$GB21="",J659=""),"",'statement of marks'!$GB21)</f>
        <v/>
      </c>
    </row>
    <row r="663" spans="1:10" ht="17.5" customHeight="1">
      <c r="A663" s="214"/>
      <c r="B663" s="305" t="str">
        <f>'statement of marks'!$GH$4</f>
        <v>xf.kr</v>
      </c>
      <c r="C663" s="240"/>
      <c r="D663" s="241"/>
      <c r="E663" s="261" t="str">
        <f>IF(OR('statement of marks'!$GJ21="",E659=""),"",'statement of marks'!$GJ21)</f>
        <v/>
      </c>
      <c r="F663" s="261" t="str">
        <f>IF(OR('statement of marks'!$GJ21="",F659=""),"",'statement of marks'!$GJ21)</f>
        <v/>
      </c>
      <c r="G663" s="261" t="str">
        <f>IF(OR('statement of marks'!$GJ21="",G659=""),"",'statement of marks'!$GJ21)</f>
        <v/>
      </c>
      <c r="H663" s="261" t="str">
        <f>IF(OR('statement of marks'!$GJ21="",H659=""),"",'statement of marks'!$GJ21)</f>
        <v>A</v>
      </c>
      <c r="I663" s="261" t="str">
        <f>IF(OR('statement of marks'!$GJ21="",I659=""),"",'statement of marks'!$GJ21)</f>
        <v/>
      </c>
      <c r="J663" s="262" t="str">
        <f>IF(OR('statement of marks'!$GJ21="",J659=""),"",'statement of marks'!$GJ21)</f>
        <v/>
      </c>
    </row>
    <row r="664" spans="1:10" ht="17.5" customHeight="1">
      <c r="A664" s="214"/>
      <c r="B664" s="305" t="str">
        <f>'statement of marks'!$GK$4</f>
        <v>foKku</v>
      </c>
      <c r="C664" s="240"/>
      <c r="D664" s="241"/>
      <c r="E664" s="261" t="str">
        <f>IF(OR('statement of marks'!$GM21="",E659=""),"",'statement of marks'!$GM21)</f>
        <v/>
      </c>
      <c r="F664" s="261" t="str">
        <f>IF(OR('statement of marks'!$GM21="",F659=""),"",'statement of marks'!$GM21)</f>
        <v/>
      </c>
      <c r="G664" s="261" t="str">
        <f>IF(OR('statement of marks'!$GM21="",G659=""),"",'statement of marks'!$GM21)</f>
        <v/>
      </c>
      <c r="H664" s="261" t="str">
        <f>IF(OR('statement of marks'!$GM21="",H659=""),"",'statement of marks'!$GM21)</f>
        <v>C</v>
      </c>
      <c r="I664" s="261" t="str">
        <f>IF(OR('statement of marks'!$GM21="",I659=""),"",'statement of marks'!$GM21)</f>
        <v/>
      </c>
      <c r="J664" s="262" t="str">
        <f>IF(OR('statement of marks'!$GM21="",J659=""),"",'statement of marks'!$GM21)</f>
        <v/>
      </c>
    </row>
    <row r="665" spans="1:10" ht="17.5" customHeight="1">
      <c r="A665" s="214"/>
      <c r="B665" s="305" t="str">
        <f>'statement of marks'!$GN$4</f>
        <v>lkekftd foKku</v>
      </c>
      <c r="C665" s="240"/>
      <c r="D665" s="241"/>
      <c r="E665" s="261" t="str">
        <f>IF(OR('statement of marks'!$GP21="",E659=""),"",'statement of marks'!$GP21)</f>
        <v/>
      </c>
      <c r="F665" s="261" t="str">
        <f>IF(OR('statement of marks'!$GP21="",F659=""),"",'statement of marks'!$GP21)</f>
        <v/>
      </c>
      <c r="G665" s="261" t="str">
        <f>IF(OR('statement of marks'!$GP21="",G659=""),"",'statement of marks'!$GP21)</f>
        <v/>
      </c>
      <c r="H665" s="261" t="str">
        <f>IF(OR('statement of marks'!$GP21="",H659=""),"",'statement of marks'!$GP21)</f>
        <v>A</v>
      </c>
      <c r="I665" s="261" t="str">
        <f>IF(OR('statement of marks'!$GP21="",I659=""),"",'statement of marks'!$GP21)</f>
        <v/>
      </c>
      <c r="J665" s="262" t="str">
        <f>IF(OR('statement of marks'!$GP21="",J659=""),"",'statement of marks'!$GP21)</f>
        <v/>
      </c>
    </row>
    <row r="666" spans="1:10" ht="17.5" customHeight="1">
      <c r="A666" s="214"/>
      <c r="B666" s="305" t="str">
        <f>'statement of marks'!$GQ$4</f>
        <v>dk;kZuqHko</v>
      </c>
      <c r="C666" s="240"/>
      <c r="D666" s="241"/>
      <c r="E666" s="261" t="str">
        <f>IF(OR('statement of marks'!$GS21="",E659=""),"",'statement of marks'!$GS21)</f>
        <v/>
      </c>
      <c r="F666" s="261" t="str">
        <f>IF(OR('statement of marks'!$GS21="",F659=""),"",'statement of marks'!$GS21)</f>
        <v/>
      </c>
      <c r="G666" s="261" t="str">
        <f>IF(OR('statement of marks'!$GS21="",G659=""),"",'statement of marks'!$GS21)</f>
        <v/>
      </c>
      <c r="H666" s="261" t="str">
        <f>IF(OR('statement of marks'!$GS21="",H659=""),"",'statement of marks'!$GS21)</f>
        <v>B</v>
      </c>
      <c r="I666" s="261" t="str">
        <f>IF(OR('statement of marks'!$GS21="",I659=""),"",'statement of marks'!$GS21)</f>
        <v/>
      </c>
      <c r="J666" s="262" t="str">
        <f>IF(OR('statement of marks'!$GS21="",J659=""),"",'statement of marks'!$GS21)</f>
        <v/>
      </c>
    </row>
    <row r="667" spans="1:10" ht="17.5" customHeight="1">
      <c r="A667" s="214"/>
      <c r="B667" s="305" t="str">
        <f>'statement of marks'!$GT$4</f>
        <v>dyk f'k{kk</v>
      </c>
      <c r="C667" s="240"/>
      <c r="D667" s="241"/>
      <c r="E667" s="263" t="str">
        <f>IF(OR('statement of marks'!$GV21="",E659=""),"",'statement of marks'!$GV21)</f>
        <v/>
      </c>
      <c r="F667" s="263" t="str">
        <f>IF(OR('statement of marks'!$GV21="",F659=""),"",'statement of marks'!$GV21)</f>
        <v/>
      </c>
      <c r="G667" s="263" t="str">
        <f>IF(OR('statement of marks'!$GV21="",G659=""),"",'statement of marks'!$GV21)</f>
        <v/>
      </c>
      <c r="H667" s="263" t="str">
        <f>IF(OR('statement of marks'!$GV21="",H659=""),"",'statement of marks'!$GV21)</f>
        <v>A</v>
      </c>
      <c r="I667" s="263" t="str">
        <f>IF(OR('statement of marks'!$GV21="",I659=""),"",'statement of marks'!$GV21)</f>
        <v/>
      </c>
      <c r="J667" s="264" t="str">
        <f>IF(OR('statement of marks'!$GV21="",J659=""),"",'statement of marks'!$GV21)</f>
        <v/>
      </c>
    </row>
    <row r="668" spans="1:10" ht="17.5" customHeight="1">
      <c r="A668" s="214"/>
      <c r="B668" s="245" t="s">
        <v>284</v>
      </c>
      <c r="C668" s="265" t="str">
        <f t="shared" ref="C668:J668" si="28">C659</f>
        <v/>
      </c>
      <c r="D668" s="265" t="str">
        <f t="shared" si="28"/>
        <v/>
      </c>
      <c r="E668" s="265" t="str">
        <f t="shared" si="28"/>
        <v/>
      </c>
      <c r="F668" s="265" t="str">
        <f t="shared" si="28"/>
        <v/>
      </c>
      <c r="G668" s="265" t="str">
        <f t="shared" si="28"/>
        <v/>
      </c>
      <c r="H668" s="265" t="str">
        <f t="shared" si="28"/>
        <v>2015-16</v>
      </c>
      <c r="I668" s="265" t="str">
        <f t="shared" si="28"/>
        <v/>
      </c>
      <c r="J668" s="266" t="str">
        <f t="shared" si="28"/>
        <v/>
      </c>
    </row>
    <row r="669" spans="1:10" ht="17.5" customHeight="1">
      <c r="A669" s="214"/>
      <c r="B669" s="305" t="str">
        <f>'statement of marks'!$HL$5</f>
        <v>Nk= mifLFkfr</v>
      </c>
      <c r="C669" s="242"/>
      <c r="D669" s="242"/>
      <c r="E669" s="267" t="str">
        <f>IF(OR('statement of marks'!$HL21="",E659=""),"",'statement of marks'!$HL21)</f>
        <v/>
      </c>
      <c r="F669" s="267" t="str">
        <f>IF(OR('statement of marks'!$HL21="",F659=""),"",'statement of marks'!$HL21)</f>
        <v/>
      </c>
      <c r="G669" s="267" t="str">
        <f>IF(OR('statement of marks'!$HL21="",G659=""),"",'statement of marks'!$HL21)</f>
        <v/>
      </c>
      <c r="H669" s="267" t="str">
        <f>IF(OR('statement of marks'!$HL21="",H659=""),"",'statement of marks'!$HL21)</f>
        <v/>
      </c>
      <c r="I669" s="267" t="str">
        <f>IF(OR('statement of marks'!$HL21="",I659=""),"",'statement of marks'!$HL21)</f>
        <v/>
      </c>
      <c r="J669" s="268" t="str">
        <f>IF(OR('statement of marks'!$HL21="",J659=""),"",'statement of marks'!$HL21)</f>
        <v/>
      </c>
    </row>
    <row r="670" spans="1:10" ht="17.5" customHeight="1">
      <c r="A670" s="214"/>
      <c r="B670" s="305" t="str">
        <f>'statement of marks'!$HK$5</f>
        <v>dqy ehfVax</v>
      </c>
      <c r="C670" s="243"/>
      <c r="D670" s="243"/>
      <c r="E670" s="243" t="str">
        <f>IF(OR('statement of marks'!$HK21="",E659=""),"",'statement of marks'!$HK21)</f>
        <v/>
      </c>
      <c r="F670" s="243" t="str">
        <f>IF(OR('statement of marks'!$HK21="",F659=""),"",'statement of marks'!$HK21)</f>
        <v/>
      </c>
      <c r="G670" s="243" t="str">
        <f>IF(OR('statement of marks'!$HK21="",G659=""),"",'statement of marks'!$HK21)</f>
        <v/>
      </c>
      <c r="H670" s="243" t="str">
        <f>IF(OR('statement of marks'!$HK21="",H659=""),"",'statement of marks'!$HK21)</f>
        <v/>
      </c>
      <c r="I670" s="243" t="str">
        <f>IF(OR('statement of marks'!$HK21="",I659=""),"",'statement of marks'!$HK21)</f>
        <v/>
      </c>
      <c r="J670" s="269" t="str">
        <f>IF(OR('statement of marks'!$HK21="",J659=""),"",'statement of marks'!$HK21)</f>
        <v/>
      </c>
    </row>
    <row r="671" spans="1:10" ht="17.5" customHeight="1">
      <c r="A671" s="214"/>
      <c r="B671" s="305" t="s">
        <v>259</v>
      </c>
      <c r="C671" s="243" t="str">
        <f t="shared" ref="C671:J671" si="29">IF(OR(C669="",C670=""),"",C669/C670*100)</f>
        <v/>
      </c>
      <c r="D671" s="243" t="str">
        <f t="shared" si="29"/>
        <v/>
      </c>
      <c r="E671" s="243" t="str">
        <f t="shared" si="29"/>
        <v/>
      </c>
      <c r="F671" s="243" t="str">
        <f t="shared" si="29"/>
        <v/>
      </c>
      <c r="G671" s="243" t="str">
        <f t="shared" si="29"/>
        <v/>
      </c>
      <c r="H671" s="243" t="str">
        <f t="shared" si="29"/>
        <v/>
      </c>
      <c r="I671" s="243" t="str">
        <f t="shared" si="29"/>
        <v/>
      </c>
      <c r="J671" s="269" t="str">
        <f t="shared" si="29"/>
        <v/>
      </c>
    </row>
    <row r="672" spans="1:10" ht="17.5" customHeight="1">
      <c r="A672" s="214"/>
      <c r="B672" s="305" t="s">
        <v>260</v>
      </c>
      <c r="C672" s="243"/>
      <c r="D672" s="243"/>
      <c r="E672" s="243"/>
      <c r="F672" s="243"/>
      <c r="G672" s="243"/>
      <c r="H672" s="243"/>
      <c r="I672" s="243"/>
      <c r="J672" s="249"/>
    </row>
    <row r="673" spans="1:10" ht="17.5" customHeight="1">
      <c r="A673" s="214"/>
      <c r="B673" s="306" t="s">
        <v>257</v>
      </c>
      <c r="C673" s="1319" t="str">
        <f>IF('statement of marks'!HN21="","",'statement of marks'!HN21)</f>
        <v/>
      </c>
      <c r="D673" s="1320"/>
      <c r="E673" s="1320"/>
      <c r="F673" s="1320"/>
      <c r="G673" s="1320"/>
      <c r="H673" s="1320"/>
      <c r="I673" s="1320"/>
      <c r="J673" s="1321"/>
    </row>
    <row r="674" spans="1:10" ht="17.5" customHeight="1">
      <c r="A674" s="214"/>
      <c r="B674" s="246"/>
      <c r="C674" s="1322"/>
      <c r="D674" s="1323"/>
      <c r="E674" s="1323"/>
      <c r="F674" s="1324"/>
      <c r="G674" s="1322"/>
      <c r="H674" s="1323"/>
      <c r="I674" s="1323"/>
      <c r="J674" s="1325"/>
    </row>
    <row r="675" spans="1:10" ht="17.5" customHeight="1" thickBot="1">
      <c r="A675" s="215"/>
      <c r="B675" s="259" t="s">
        <v>262</v>
      </c>
      <c r="C675" s="1293" t="s">
        <v>80</v>
      </c>
      <c r="D675" s="1294"/>
      <c r="E675" s="1294"/>
      <c r="F675" s="1295"/>
      <c r="G675" s="1296" t="s">
        <v>263</v>
      </c>
      <c r="H675" s="1297"/>
      <c r="I675" s="1297"/>
      <c r="J675" s="1298"/>
    </row>
    <row r="676" spans="1:10" ht="17.5" customHeight="1">
      <c r="A676" s="247"/>
      <c r="B676" s="1352" t="s">
        <v>228</v>
      </c>
      <c r="C676" s="1353"/>
      <c r="D676" s="1353"/>
      <c r="E676" s="1353"/>
      <c r="F676" s="1353"/>
      <c r="G676" s="1353"/>
      <c r="H676" s="1353"/>
      <c r="I676" s="1353"/>
      <c r="J676" s="1354"/>
    </row>
    <row r="677" spans="1:10" ht="17.5" customHeight="1">
      <c r="A677" s="214"/>
      <c r="B677" s="1355" t="s">
        <v>247</v>
      </c>
      <c r="C677" s="1356"/>
      <c r="D677" s="1356"/>
      <c r="E677" s="1356"/>
      <c r="F677" s="1356"/>
      <c r="G677" s="1356"/>
      <c r="H677" s="1356"/>
      <c r="I677" s="1356"/>
      <c r="J677" s="1357"/>
    </row>
    <row r="678" spans="1:10" ht="17.5" customHeight="1">
      <c r="A678" s="214"/>
      <c r="B678" s="1358" t="s">
        <v>81</v>
      </c>
      <c r="C678" s="1358"/>
      <c r="D678" s="1359">
        <f>YEAR(details!G22)</f>
        <v>1900</v>
      </c>
      <c r="E678" s="1360"/>
      <c r="F678" s="303" t="s">
        <v>230</v>
      </c>
      <c r="G678" s="1359" t="str">
        <f>'statement of marks'!$H$3</f>
        <v>2015-16</v>
      </c>
      <c r="H678" s="1360"/>
      <c r="I678" s="303" t="s">
        <v>231</v>
      </c>
      <c r="J678" s="255"/>
    </row>
    <row r="679" spans="1:10" ht="17.5" customHeight="1">
      <c r="A679" s="214"/>
      <c r="B679" s="1326" t="s">
        <v>229</v>
      </c>
      <c r="C679" s="1327"/>
      <c r="D679" s="1312" t="str">
        <f>'statement of marks'!$A$1</f>
        <v>jk- ck- ek/;fed fo|ky; uohu] fuEckgsM+k</v>
      </c>
      <c r="E679" s="1313"/>
      <c r="F679" s="1313"/>
      <c r="G679" s="1313"/>
      <c r="H679" s="1313"/>
      <c r="I679" s="1313"/>
      <c r="J679" s="1314"/>
    </row>
    <row r="680" spans="1:10" ht="17.5" customHeight="1">
      <c r="A680" s="214"/>
      <c r="B680" s="1326" t="str">
        <f>'statement of marks'!$J$3</f>
        <v xml:space="preserve">fo|ky; dk Mk;l dksM+ </v>
      </c>
      <c r="C680" s="1327"/>
      <c r="D680" s="1345" t="str">
        <f>'statement of marks'!$K$3</f>
        <v xml:space="preserve">08291009401   </v>
      </c>
      <c r="E680" s="1346"/>
      <c r="F680" s="1128"/>
      <c r="G680" s="1129"/>
      <c r="H680" s="1129"/>
      <c r="I680" s="1129"/>
      <c r="J680" s="1347"/>
    </row>
    <row r="681" spans="1:10" ht="17.5" customHeight="1">
      <c r="A681" s="214"/>
      <c r="B681" s="1326" t="s">
        <v>218</v>
      </c>
      <c r="C681" s="1327"/>
      <c r="D681" s="1312" t="str">
        <f>IF('statement of marks'!J22="","",'statement of marks'!J22)</f>
        <v/>
      </c>
      <c r="E681" s="1313"/>
      <c r="F681" s="1313"/>
      <c r="G681" s="1313"/>
      <c r="H681" s="1313"/>
      <c r="I681" s="1313"/>
      <c r="J681" s="1314"/>
    </row>
    <row r="682" spans="1:10" ht="17.5" customHeight="1">
      <c r="A682" s="214"/>
      <c r="B682" s="1326" t="s">
        <v>232</v>
      </c>
      <c r="C682" s="1327"/>
      <c r="D682" s="1145" t="str">
        <f>IF('statement of marks'!C22="B","Nk=",IF('statement of marks'!C22="G","Nk=k",""))</f>
        <v/>
      </c>
      <c r="E682" s="1145"/>
      <c r="F682" s="258" t="s">
        <v>224</v>
      </c>
      <c r="G682" s="256" t="str">
        <f>IF('statement of marks'!B22="","",'statement of marks'!B22)</f>
        <v/>
      </c>
      <c r="H682" s="1348"/>
      <c r="I682" s="1348"/>
      <c r="J682" s="1349"/>
    </row>
    <row r="683" spans="1:10" ht="17.5" customHeight="1">
      <c r="A683" s="214"/>
      <c r="B683" s="1326" t="s">
        <v>220</v>
      </c>
      <c r="C683" s="1327"/>
      <c r="D683" s="1312" t="str">
        <f>IF('statement of marks'!L22="","",'statement of marks'!L22)</f>
        <v/>
      </c>
      <c r="E683" s="1313"/>
      <c r="F683" s="1313"/>
      <c r="G683" s="1313"/>
      <c r="H683" s="1313"/>
      <c r="I683" s="1313"/>
      <c r="J683" s="1314"/>
    </row>
    <row r="684" spans="1:10" ht="17.5" customHeight="1">
      <c r="A684" s="214"/>
      <c r="B684" s="1326" t="s">
        <v>219</v>
      </c>
      <c r="C684" s="1327"/>
      <c r="D684" s="1312" t="str">
        <f>IF('statement of marks'!K22="","",'statement of marks'!K22)</f>
        <v/>
      </c>
      <c r="E684" s="1313"/>
      <c r="F684" s="1313"/>
      <c r="G684" s="1313"/>
      <c r="H684" s="1313"/>
      <c r="I684" s="1313"/>
      <c r="J684" s="1314"/>
    </row>
    <row r="685" spans="1:10" ht="17.5" customHeight="1">
      <c r="A685" s="214"/>
      <c r="B685" s="1326" t="s">
        <v>234</v>
      </c>
      <c r="C685" s="1327"/>
      <c r="D685" s="1312" t="str">
        <f>IF(details!N22="","",details!N22)</f>
        <v/>
      </c>
      <c r="E685" s="1313"/>
      <c r="F685" s="1313"/>
      <c r="G685" s="1313"/>
      <c r="H685" s="1313"/>
      <c r="I685" s="1313"/>
      <c r="J685" s="1314"/>
    </row>
    <row r="686" spans="1:10" ht="17.5" customHeight="1">
      <c r="A686" s="214"/>
      <c r="B686" s="1326" t="s">
        <v>283</v>
      </c>
      <c r="C686" s="1327"/>
      <c r="D686" s="1312" t="str">
        <f>IF(details!O22="","",details!O22)</f>
        <v/>
      </c>
      <c r="E686" s="1313"/>
      <c r="F686" s="1313"/>
      <c r="G686" s="1313"/>
      <c r="H686" s="1313"/>
      <c r="I686" s="1313"/>
      <c r="J686" s="1314"/>
    </row>
    <row r="687" spans="1:10" ht="17.5" customHeight="1">
      <c r="A687" s="214"/>
      <c r="B687" s="1326" t="s">
        <v>77</v>
      </c>
      <c r="C687" s="1327"/>
      <c r="D687" s="392">
        <f>'statement of marks'!$C$3</f>
        <v>6</v>
      </c>
      <c r="E687" s="304" t="s">
        <v>222</v>
      </c>
      <c r="F687" s="254" t="str">
        <f>IF('statement of marks'!F22="","",'statement of marks'!F22)</f>
        <v/>
      </c>
      <c r="G687" s="1343" t="s">
        <v>233</v>
      </c>
      <c r="H687" s="1170"/>
      <c r="I687" s="1361" t="str">
        <f>IF('statement of marks'!G22="","",'statement of marks'!G22)</f>
        <v/>
      </c>
      <c r="J687" s="1362"/>
    </row>
    <row r="688" spans="1:10" ht="17.5" customHeight="1">
      <c r="A688" s="214"/>
      <c r="B688" s="1326" t="s">
        <v>225</v>
      </c>
      <c r="C688" s="1327"/>
      <c r="D688" s="1316" t="str">
        <f>IF('statement of marks'!H22="","",'statement of marks'!H22)</f>
        <v/>
      </c>
      <c r="E688" s="1328"/>
      <c r="F688" s="1328"/>
      <c r="G688" s="1328"/>
      <c r="H688" s="1328"/>
      <c r="I688" s="1328"/>
      <c r="J688" s="1329"/>
    </row>
    <row r="689" spans="1:10" ht="17.5" customHeight="1">
      <c r="A689" s="214"/>
      <c r="B689" s="1326" t="s">
        <v>226</v>
      </c>
      <c r="C689" s="1327"/>
      <c r="D689" s="1330" t="str">
        <f>IF('statement of marks'!I22="","",'statement of marks'!I22)</f>
        <v/>
      </c>
      <c r="E689" s="1331"/>
      <c r="F689" s="1332"/>
      <c r="G689" s="1332"/>
      <c r="H689" s="1332"/>
      <c r="I689" s="1332"/>
      <c r="J689" s="1333"/>
    </row>
    <row r="690" spans="1:10" ht="17.5" customHeight="1">
      <c r="A690" s="214"/>
      <c r="B690" s="1312" t="s">
        <v>235</v>
      </c>
      <c r="C690" s="1313"/>
      <c r="D690" s="1313"/>
      <c r="E690" s="1144"/>
      <c r="F690" s="1334" t="str">
        <f>IF(details!Q22="","",details!Q22)</f>
        <v/>
      </c>
      <c r="G690" s="1334"/>
      <c r="H690" s="1335"/>
      <c r="I690" s="1335"/>
      <c r="J690" s="1336"/>
    </row>
    <row r="691" spans="1:10" ht="17.5" customHeight="1">
      <c r="A691" s="214"/>
      <c r="B691" s="1326" t="s">
        <v>239</v>
      </c>
      <c r="C691" s="1327"/>
      <c r="D691" s="1312" t="str">
        <f>IF(details!M22="","",details!M22)</f>
        <v/>
      </c>
      <c r="E691" s="1313"/>
      <c r="F691" s="1313"/>
      <c r="G691" s="1313"/>
      <c r="H691" s="1313"/>
      <c r="I691" s="1313"/>
      <c r="J691" s="1314"/>
    </row>
    <row r="692" spans="1:10" ht="17.5" customHeight="1">
      <c r="A692" s="214"/>
      <c r="B692" s="1326" t="s">
        <v>240</v>
      </c>
      <c r="C692" s="1327"/>
      <c r="D692" s="1312" t="str">
        <f>IF(details!P22="","",details!P22)</f>
        <v/>
      </c>
      <c r="E692" s="1313"/>
      <c r="F692" s="1313"/>
      <c r="G692" s="1313"/>
      <c r="H692" s="1313"/>
      <c r="I692" s="1313"/>
      <c r="J692" s="1314"/>
    </row>
    <row r="693" spans="1:10" ht="17.5" customHeight="1">
      <c r="A693" s="214"/>
      <c r="B693" s="1326" t="s">
        <v>241</v>
      </c>
      <c r="C693" s="1327"/>
      <c r="D693" s="1337" t="str">
        <f>IF('statement of marks'!HD22="mRrh.kZ",'statement of marks'!$C$3,"")</f>
        <v/>
      </c>
      <c r="E693" s="1338"/>
      <c r="F693" s="1313" t="s">
        <v>242</v>
      </c>
      <c r="G693" s="1144"/>
      <c r="H693" s="1337" t="str">
        <f>IF(D693="","",D693+1)</f>
        <v/>
      </c>
      <c r="I693" s="1338"/>
      <c r="J693" s="1339"/>
    </row>
    <row r="694" spans="1:10" ht="17.5" customHeight="1">
      <c r="A694" s="214"/>
      <c r="B694" s="1326" t="s">
        <v>243</v>
      </c>
      <c r="C694" s="1327"/>
      <c r="D694" s="1340">
        <f>IF(details!$O$4="","",details!$O$4)</f>
        <v>42460</v>
      </c>
      <c r="E694" s="1341"/>
      <c r="F694" s="1342"/>
      <c r="G694" s="1343"/>
      <c r="H694" s="1343"/>
      <c r="I694" s="1343"/>
      <c r="J694" s="1344"/>
    </row>
    <row r="695" spans="1:10" ht="17.5" customHeight="1">
      <c r="A695" s="214"/>
      <c r="B695" s="1299"/>
      <c r="C695" s="1299"/>
      <c r="D695" s="1276"/>
      <c r="E695" s="1276"/>
      <c r="F695" s="1288"/>
      <c r="G695" s="1288"/>
      <c r="H695" s="1288"/>
      <c r="I695" s="1288"/>
      <c r="J695" s="1300"/>
    </row>
    <row r="696" spans="1:10" ht="17.5" customHeight="1">
      <c r="A696" s="214"/>
      <c r="B696" s="1301" t="str">
        <f>IF(details!$I$4="","",details!$I$4)</f>
        <v>Jherh js[kk oekZ</v>
      </c>
      <c r="C696" s="1301"/>
      <c r="D696" s="1276"/>
      <c r="E696" s="1276"/>
      <c r="F696" s="1302" t="str">
        <f>IF(details!$F$4="","",details!$F$4)</f>
        <v>Jh jk/ks';ke tk'kh</v>
      </c>
      <c r="G696" s="1303"/>
      <c r="H696" s="1303"/>
      <c r="I696" s="1303"/>
      <c r="J696" s="1304"/>
    </row>
    <row r="697" spans="1:10" ht="17.5" customHeight="1" thickBot="1">
      <c r="A697" s="215"/>
      <c r="B697" s="1305" t="s">
        <v>244</v>
      </c>
      <c r="C697" s="1305"/>
      <c r="D697" s="1305" t="s">
        <v>245</v>
      </c>
      <c r="E697" s="1305"/>
      <c r="F697" s="1306" t="s">
        <v>246</v>
      </c>
      <c r="G697" s="1307"/>
      <c r="H697" s="1307"/>
      <c r="I697" s="1307"/>
      <c r="J697" s="1308"/>
    </row>
    <row r="698" spans="1:10" ht="17.5" customHeight="1">
      <c r="A698" s="247"/>
      <c r="B698" s="1309" t="s">
        <v>258</v>
      </c>
      <c r="C698" s="1310"/>
      <c r="D698" s="1310"/>
      <c r="E698" s="1310"/>
      <c r="F698" s="1310"/>
      <c r="G698" s="1310"/>
      <c r="H698" s="1310"/>
      <c r="I698" s="1310"/>
      <c r="J698" s="1311"/>
    </row>
    <row r="699" spans="1:10" ht="17.5" customHeight="1">
      <c r="A699" s="214"/>
      <c r="B699" s="306" t="s">
        <v>218</v>
      </c>
      <c r="C699" s="1312" t="str">
        <f>IF('statement of marks'!J22="","",'statement of marks'!J22)</f>
        <v/>
      </c>
      <c r="D699" s="1313"/>
      <c r="E699" s="1313"/>
      <c r="F699" s="1313"/>
      <c r="G699" s="1313"/>
      <c r="H699" s="1313"/>
      <c r="I699" s="1313"/>
      <c r="J699" s="1314"/>
    </row>
    <row r="700" spans="1:10" ht="17.5" customHeight="1">
      <c r="A700" s="214"/>
      <c r="B700" s="306" t="s">
        <v>219</v>
      </c>
      <c r="C700" s="1312" t="str">
        <f>IF('statement of marks'!K22="","",'statement of marks'!K22)</f>
        <v/>
      </c>
      <c r="D700" s="1313"/>
      <c r="E700" s="1313"/>
      <c r="F700" s="1313"/>
      <c r="G700" s="1313"/>
      <c r="H700" s="1313"/>
      <c r="I700" s="1313"/>
      <c r="J700" s="1314"/>
    </row>
    <row r="701" spans="1:10" ht="17.5" customHeight="1">
      <c r="A701" s="214"/>
      <c r="B701" s="306" t="s">
        <v>220</v>
      </c>
      <c r="C701" s="1312" t="str">
        <f>IF('statement of marks'!L22="","",'statement of marks'!L22)</f>
        <v/>
      </c>
      <c r="D701" s="1313"/>
      <c r="E701" s="1313"/>
      <c r="F701" s="1313"/>
      <c r="G701" s="1313"/>
      <c r="H701" s="1313"/>
      <c r="I701" s="1313"/>
      <c r="J701" s="1314"/>
    </row>
    <row r="702" spans="1:10" ht="17.5" customHeight="1">
      <c r="A702" s="214"/>
      <c r="B702" s="306" t="s">
        <v>225</v>
      </c>
      <c r="C702" s="1315" t="str">
        <f>IF('statement of marks'!H22="","",'statement of marks'!H22)</f>
        <v/>
      </c>
      <c r="D702" s="1316"/>
      <c r="E702" s="252" t="s">
        <v>261</v>
      </c>
      <c r="F702" s="1317" t="str">
        <f>IF('statement of marks'!I22="","",'statement of marks'!I22)</f>
        <v/>
      </c>
      <c r="G702" s="1317"/>
      <c r="H702" s="1317"/>
      <c r="I702" s="1317"/>
      <c r="J702" s="1318"/>
    </row>
    <row r="703" spans="1:10" ht="17.5" customHeight="1">
      <c r="A703" s="214"/>
      <c r="B703" s="306" t="s">
        <v>223</v>
      </c>
      <c r="C703" s="253" t="s">
        <v>248</v>
      </c>
      <c r="D703" s="235" t="s">
        <v>249</v>
      </c>
      <c r="E703" s="235" t="s">
        <v>250</v>
      </c>
      <c r="F703" s="235" t="s">
        <v>251</v>
      </c>
      <c r="G703" s="235" t="s">
        <v>252</v>
      </c>
      <c r="H703" s="235" t="s">
        <v>253</v>
      </c>
      <c r="I703" s="235" t="s">
        <v>254</v>
      </c>
      <c r="J703" s="248" t="s">
        <v>255</v>
      </c>
    </row>
    <row r="704" spans="1:10" ht="17.5" customHeight="1">
      <c r="A704" s="214"/>
      <c r="B704" s="305" t="s">
        <v>256</v>
      </c>
      <c r="C704" s="239" t="str">
        <f>IF(AND('statement of marks'!$C$3=1,'statement of marks'!HD22="mRrh.kZ"),'statement of marks'!$H$3,"")</f>
        <v/>
      </c>
      <c r="D704" s="239" t="str">
        <f>IF(AND('statement of marks'!$C$3=2,'statement of marks'!HD22="mRrh.kZ"),'statement of marks'!$H$3,"")</f>
        <v/>
      </c>
      <c r="E704" s="239" t="str">
        <f>IF(AND('statement of marks'!$C$3=3,'statement of marks'!HD22="mRrh.kZ"),'statement of marks'!$H$3,"")</f>
        <v/>
      </c>
      <c r="F704" s="239" t="str">
        <f>IF(AND('statement of marks'!$C$3=4,'statement of marks'!HD22="mRrh.kZ"),'statement of marks'!$H$3,"")</f>
        <v/>
      </c>
      <c r="G704" s="239" t="str">
        <f>IF(AND('statement of marks'!$C$3=5,'statement of marks'!HD22="mRrh.kZ"),'statement of marks'!$H$3,"")</f>
        <v/>
      </c>
      <c r="H704" s="239" t="str">
        <f>IF(AND('statement of marks'!$C$3=6,'statement of marks'!HD22="mRrh.kZ"),'statement of marks'!$H$3,"")</f>
        <v/>
      </c>
      <c r="I704" s="239" t="str">
        <f>IF(AND('statement of marks'!$C$3=7,'statement of marks'!HD22="mRrh.kZ"),'statement of marks'!$H$3,"")</f>
        <v/>
      </c>
      <c r="J704" s="260" t="str">
        <f>IF(AND('statement of marks'!$C$3=8,'statement of marks'!HD22="mRrh.kZ"),'statement of marks'!$H$3,"")</f>
        <v/>
      </c>
    </row>
    <row r="705" spans="1:10" ht="17.5" customHeight="1">
      <c r="A705" s="214"/>
      <c r="B705" s="305" t="str">
        <f>'statement of marks'!$FT$4</f>
        <v>fgUnh</v>
      </c>
      <c r="C705" s="240"/>
      <c r="D705" s="241"/>
      <c r="E705" s="261" t="str">
        <f>IF(OR('statement of marks'!$FV22="",E704=""),"",'statement of marks'!$FV22)</f>
        <v/>
      </c>
      <c r="F705" s="261" t="str">
        <f>IF(OR('statement of marks'!$FV22="",F704=""),"",'statement of marks'!$FV22)</f>
        <v/>
      </c>
      <c r="G705" s="261" t="str">
        <f>IF(OR('statement of marks'!$FV22="",G704=""),"",'statement of marks'!$FV22)</f>
        <v/>
      </c>
      <c r="H705" s="261" t="str">
        <f>IF(OR('statement of marks'!$FV22="",H704=""),"",'statement of marks'!$FV22)</f>
        <v/>
      </c>
      <c r="I705" s="261" t="str">
        <f>IF(OR('statement of marks'!$FV22="",I704=""),"",'statement of marks'!$FV22)</f>
        <v/>
      </c>
      <c r="J705" s="262" t="str">
        <f>IF(OR('statement of marks'!$FV22="",J704=""),"",'statement of marks'!$FV22)</f>
        <v/>
      </c>
    </row>
    <row r="706" spans="1:10" ht="17.5" customHeight="1">
      <c r="A706" s="214"/>
      <c r="B706" s="305" t="str">
        <f>'statement of marks'!$FW$4</f>
        <v>vaxszth</v>
      </c>
      <c r="C706" s="240"/>
      <c r="D706" s="241"/>
      <c r="E706" s="261" t="str">
        <f>IF(OR('statement of marks'!$FY22="",E704=""),"",'statement of marks'!$FY22)</f>
        <v/>
      </c>
      <c r="F706" s="261" t="str">
        <f>IF(OR('statement of marks'!$FY22="",F704=""),"",'statement of marks'!$FY22)</f>
        <v/>
      </c>
      <c r="G706" s="261" t="str">
        <f>IF(OR('statement of marks'!$FY22="",G704=""),"",'statement of marks'!$FY22)</f>
        <v/>
      </c>
      <c r="H706" s="261" t="str">
        <f>IF(OR('statement of marks'!$FY22="",H704=""),"",'statement of marks'!$FY22)</f>
        <v/>
      </c>
      <c r="I706" s="261" t="str">
        <f>IF(OR('statement of marks'!$FY22="",I704=""),"",'statement of marks'!$FY22)</f>
        <v/>
      </c>
      <c r="J706" s="262" t="str">
        <f>IF(OR('statement of marks'!$FY22="",J704=""),"",'statement of marks'!$FY22)</f>
        <v/>
      </c>
    </row>
    <row r="707" spans="1:10" ht="17.5" customHeight="1">
      <c r="A707" s="214"/>
      <c r="B707" s="305" t="str">
        <f>IF('statement of marks'!BE22="s","laLÑr",IF('statement of marks'!BE22="u","mnwZ",IF('statement of marks'!BE22="g","xqtjkrh",IF('statement of marks'!BE22="p","iatkch",IF('statement of marks'!BE22="sd","flU/kh","r`rh; Hkk""kk")))))</f>
        <v>r`rh; Hkk"kk</v>
      </c>
      <c r="C707" s="240"/>
      <c r="D707" s="241"/>
      <c r="E707" s="261" t="str">
        <f>IF(OR('statement of marks'!$GB22="",E704=""),"",'statement of marks'!$GB22)</f>
        <v/>
      </c>
      <c r="F707" s="261" t="str">
        <f>IF(OR('statement of marks'!$GB22="",F704=""),"",'statement of marks'!$GB22)</f>
        <v/>
      </c>
      <c r="G707" s="261" t="str">
        <f>IF(OR('statement of marks'!$GB22="",G704=""),"",'statement of marks'!$GB22)</f>
        <v/>
      </c>
      <c r="H707" s="261" t="str">
        <f>IF(OR('statement of marks'!$GB22="",H704=""),"",'statement of marks'!$GB22)</f>
        <v/>
      </c>
      <c r="I707" s="261" t="str">
        <f>IF(OR('statement of marks'!$GB22="",I704=""),"",'statement of marks'!$GB22)</f>
        <v/>
      </c>
      <c r="J707" s="262" t="str">
        <f>IF(OR('statement of marks'!$GB22="",J704=""),"",'statement of marks'!$GB22)</f>
        <v/>
      </c>
    </row>
    <row r="708" spans="1:10" ht="17.5" customHeight="1">
      <c r="A708" s="214"/>
      <c r="B708" s="305" t="str">
        <f>'statement of marks'!$GH$4</f>
        <v>xf.kr</v>
      </c>
      <c r="C708" s="240"/>
      <c r="D708" s="241"/>
      <c r="E708" s="261" t="str">
        <f>IF(OR('statement of marks'!$GJ22="",E704=""),"",'statement of marks'!$GJ22)</f>
        <v/>
      </c>
      <c r="F708" s="261" t="str">
        <f>IF(OR('statement of marks'!$GJ22="",F704=""),"",'statement of marks'!$GJ22)</f>
        <v/>
      </c>
      <c r="G708" s="261" t="str">
        <f>IF(OR('statement of marks'!$GJ22="",G704=""),"",'statement of marks'!$GJ22)</f>
        <v/>
      </c>
      <c r="H708" s="261" t="str">
        <f>IF(OR('statement of marks'!$GJ22="",H704=""),"",'statement of marks'!$GJ22)</f>
        <v/>
      </c>
      <c r="I708" s="261" t="str">
        <f>IF(OR('statement of marks'!$GJ22="",I704=""),"",'statement of marks'!$GJ22)</f>
        <v/>
      </c>
      <c r="J708" s="262" t="str">
        <f>IF(OR('statement of marks'!$GJ22="",J704=""),"",'statement of marks'!$GJ22)</f>
        <v/>
      </c>
    </row>
    <row r="709" spans="1:10" ht="17.5" customHeight="1">
      <c r="A709" s="214"/>
      <c r="B709" s="305" t="str">
        <f>'statement of marks'!$GK$4</f>
        <v>foKku</v>
      </c>
      <c r="C709" s="240"/>
      <c r="D709" s="241"/>
      <c r="E709" s="261" t="str">
        <f>IF(OR('statement of marks'!$GM22="",E704=""),"",'statement of marks'!$GM22)</f>
        <v/>
      </c>
      <c r="F709" s="261" t="str">
        <f>IF(OR('statement of marks'!$GM22="",F704=""),"",'statement of marks'!$GM22)</f>
        <v/>
      </c>
      <c r="G709" s="261" t="str">
        <f>IF(OR('statement of marks'!$GM22="",G704=""),"",'statement of marks'!$GM22)</f>
        <v/>
      </c>
      <c r="H709" s="261" t="str">
        <f>IF(OR('statement of marks'!$GM22="",H704=""),"",'statement of marks'!$GM22)</f>
        <v/>
      </c>
      <c r="I709" s="261" t="str">
        <f>IF(OR('statement of marks'!$GM22="",I704=""),"",'statement of marks'!$GM22)</f>
        <v/>
      </c>
      <c r="J709" s="262" t="str">
        <f>IF(OR('statement of marks'!$GM22="",J704=""),"",'statement of marks'!$GM22)</f>
        <v/>
      </c>
    </row>
    <row r="710" spans="1:10" ht="17.5" customHeight="1">
      <c r="A710" s="214"/>
      <c r="B710" s="305" t="str">
        <f>'statement of marks'!$GN$4</f>
        <v>lkekftd foKku</v>
      </c>
      <c r="C710" s="240"/>
      <c r="D710" s="241"/>
      <c r="E710" s="261" t="str">
        <f>IF(OR('statement of marks'!$GP22="",E704=""),"",'statement of marks'!$GP22)</f>
        <v/>
      </c>
      <c r="F710" s="261" t="str">
        <f>IF(OR('statement of marks'!$GP22="",F704=""),"",'statement of marks'!$GP22)</f>
        <v/>
      </c>
      <c r="G710" s="261" t="str">
        <f>IF(OR('statement of marks'!$GP22="",G704=""),"",'statement of marks'!$GP22)</f>
        <v/>
      </c>
      <c r="H710" s="261" t="str">
        <f>IF(OR('statement of marks'!$GP22="",H704=""),"",'statement of marks'!$GP22)</f>
        <v/>
      </c>
      <c r="I710" s="261" t="str">
        <f>IF(OR('statement of marks'!$GP22="",I704=""),"",'statement of marks'!$GP22)</f>
        <v/>
      </c>
      <c r="J710" s="262" t="str">
        <f>IF(OR('statement of marks'!$GP22="",J704=""),"",'statement of marks'!$GP22)</f>
        <v/>
      </c>
    </row>
    <row r="711" spans="1:10" ht="17.5" customHeight="1">
      <c r="A711" s="214"/>
      <c r="B711" s="305" t="str">
        <f>'statement of marks'!$GQ$4</f>
        <v>dk;kZuqHko</v>
      </c>
      <c r="C711" s="240"/>
      <c r="D711" s="241"/>
      <c r="E711" s="261" t="str">
        <f>IF(OR('statement of marks'!$GS22="",E704=""),"",'statement of marks'!$GS22)</f>
        <v/>
      </c>
      <c r="F711" s="261" t="str">
        <f>IF(OR('statement of marks'!$GS22="",F704=""),"",'statement of marks'!$GS22)</f>
        <v/>
      </c>
      <c r="G711" s="261" t="str">
        <f>IF(OR('statement of marks'!$GS22="",G704=""),"",'statement of marks'!$GS22)</f>
        <v/>
      </c>
      <c r="H711" s="261" t="str">
        <f>IF(OR('statement of marks'!$GS22="",H704=""),"",'statement of marks'!$GS22)</f>
        <v/>
      </c>
      <c r="I711" s="261" t="str">
        <f>IF(OR('statement of marks'!$GS22="",I704=""),"",'statement of marks'!$GS22)</f>
        <v/>
      </c>
      <c r="J711" s="262" t="str">
        <f>IF(OR('statement of marks'!$GS22="",J704=""),"",'statement of marks'!$GS22)</f>
        <v/>
      </c>
    </row>
    <row r="712" spans="1:10" ht="17.5" customHeight="1">
      <c r="A712" s="214"/>
      <c r="B712" s="305" t="str">
        <f>'statement of marks'!$GT$4</f>
        <v>dyk f'k{kk</v>
      </c>
      <c r="C712" s="240"/>
      <c r="D712" s="241"/>
      <c r="E712" s="263" t="str">
        <f>IF(OR('statement of marks'!$GV22="",E704=""),"",'statement of marks'!$GV22)</f>
        <v/>
      </c>
      <c r="F712" s="263" t="str">
        <f>IF(OR('statement of marks'!$GV22="",F704=""),"",'statement of marks'!$GV22)</f>
        <v/>
      </c>
      <c r="G712" s="263" t="str">
        <f>IF(OR('statement of marks'!$GV22="",G704=""),"",'statement of marks'!$GV22)</f>
        <v/>
      </c>
      <c r="H712" s="263" t="str">
        <f>IF(OR('statement of marks'!$GV22="",H704=""),"",'statement of marks'!$GV22)</f>
        <v/>
      </c>
      <c r="I712" s="263" t="str">
        <f>IF(OR('statement of marks'!$GV22="",I704=""),"",'statement of marks'!$GV22)</f>
        <v/>
      </c>
      <c r="J712" s="264" t="str">
        <f>IF(OR('statement of marks'!$GV22="",J704=""),"",'statement of marks'!$GV22)</f>
        <v/>
      </c>
    </row>
    <row r="713" spans="1:10" ht="17.5" customHeight="1">
      <c r="A713" s="214"/>
      <c r="B713" s="245" t="s">
        <v>284</v>
      </c>
      <c r="C713" s="265" t="str">
        <f t="shared" ref="C713:J713" si="30">C704</f>
        <v/>
      </c>
      <c r="D713" s="265" t="str">
        <f t="shared" si="30"/>
        <v/>
      </c>
      <c r="E713" s="265" t="str">
        <f t="shared" si="30"/>
        <v/>
      </c>
      <c r="F713" s="265" t="str">
        <f t="shared" si="30"/>
        <v/>
      </c>
      <c r="G713" s="265" t="str">
        <f t="shared" si="30"/>
        <v/>
      </c>
      <c r="H713" s="265" t="str">
        <f t="shared" si="30"/>
        <v/>
      </c>
      <c r="I713" s="265" t="str">
        <f t="shared" si="30"/>
        <v/>
      </c>
      <c r="J713" s="266" t="str">
        <f t="shared" si="30"/>
        <v/>
      </c>
    </row>
    <row r="714" spans="1:10" ht="17.5" customHeight="1">
      <c r="A714" s="214"/>
      <c r="B714" s="305" t="str">
        <f>'statement of marks'!$HL$5</f>
        <v>Nk= mifLFkfr</v>
      </c>
      <c r="C714" s="242"/>
      <c r="D714" s="242"/>
      <c r="E714" s="267" t="str">
        <f>IF(OR('statement of marks'!$HL22="",E704=""),"",'statement of marks'!$HL22)</f>
        <v/>
      </c>
      <c r="F714" s="267" t="str">
        <f>IF(OR('statement of marks'!$HL22="",F704=""),"",'statement of marks'!$HL22)</f>
        <v/>
      </c>
      <c r="G714" s="267" t="str">
        <f>IF(OR('statement of marks'!$HL22="",G704=""),"",'statement of marks'!$HL22)</f>
        <v/>
      </c>
      <c r="H714" s="267" t="str">
        <f>IF(OR('statement of marks'!$HL22="",H704=""),"",'statement of marks'!$HL22)</f>
        <v/>
      </c>
      <c r="I714" s="267" t="str">
        <f>IF(OR('statement of marks'!$HL22="",I704=""),"",'statement of marks'!$HL22)</f>
        <v/>
      </c>
      <c r="J714" s="268" t="str">
        <f>IF(OR('statement of marks'!$HL22="",J704=""),"",'statement of marks'!$HL22)</f>
        <v/>
      </c>
    </row>
    <row r="715" spans="1:10" ht="17.5" customHeight="1">
      <c r="A715" s="214"/>
      <c r="B715" s="305" t="str">
        <f>'statement of marks'!$HK$5</f>
        <v>dqy ehfVax</v>
      </c>
      <c r="C715" s="243"/>
      <c r="D715" s="243"/>
      <c r="E715" s="243" t="str">
        <f>IF(OR('statement of marks'!$HK22="",E704=""),"",'statement of marks'!$HK22)</f>
        <v/>
      </c>
      <c r="F715" s="243" t="str">
        <f>IF(OR('statement of marks'!$HK22="",F704=""),"",'statement of marks'!$HK22)</f>
        <v/>
      </c>
      <c r="G715" s="243" t="str">
        <f>IF(OR('statement of marks'!$HK22="",G704=""),"",'statement of marks'!$HK22)</f>
        <v/>
      </c>
      <c r="H715" s="243" t="str">
        <f>IF(OR('statement of marks'!$HK22="",H704=""),"",'statement of marks'!$HK22)</f>
        <v/>
      </c>
      <c r="I715" s="243" t="str">
        <f>IF(OR('statement of marks'!$HK22="",I704=""),"",'statement of marks'!$HK22)</f>
        <v/>
      </c>
      <c r="J715" s="269" t="str">
        <f>IF(OR('statement of marks'!$HK22="",J704=""),"",'statement of marks'!$HK22)</f>
        <v/>
      </c>
    </row>
    <row r="716" spans="1:10" ht="17.5" customHeight="1">
      <c r="A716" s="214"/>
      <c r="B716" s="305" t="s">
        <v>259</v>
      </c>
      <c r="C716" s="243" t="str">
        <f t="shared" ref="C716:J716" si="31">IF(OR(C714="",C715=""),"",C714/C715*100)</f>
        <v/>
      </c>
      <c r="D716" s="243" t="str">
        <f t="shared" si="31"/>
        <v/>
      </c>
      <c r="E716" s="243" t="str">
        <f t="shared" si="31"/>
        <v/>
      </c>
      <c r="F716" s="243" t="str">
        <f t="shared" si="31"/>
        <v/>
      </c>
      <c r="G716" s="243" t="str">
        <f t="shared" si="31"/>
        <v/>
      </c>
      <c r="H716" s="243" t="str">
        <f t="shared" si="31"/>
        <v/>
      </c>
      <c r="I716" s="243" t="str">
        <f t="shared" si="31"/>
        <v/>
      </c>
      <c r="J716" s="269" t="str">
        <f t="shared" si="31"/>
        <v/>
      </c>
    </row>
    <row r="717" spans="1:10" ht="17.5" customHeight="1">
      <c r="A717" s="214"/>
      <c r="B717" s="305" t="s">
        <v>260</v>
      </c>
      <c r="C717" s="243"/>
      <c r="D717" s="243"/>
      <c r="E717" s="243"/>
      <c r="F717" s="243"/>
      <c r="G717" s="243"/>
      <c r="H717" s="243"/>
      <c r="I717" s="243"/>
      <c r="J717" s="249"/>
    </row>
    <row r="718" spans="1:10" ht="17.5" customHeight="1">
      <c r="A718" s="214"/>
      <c r="B718" s="306" t="s">
        <v>257</v>
      </c>
      <c r="C718" s="1319" t="str">
        <f>IF('statement of marks'!HN22="","",'statement of marks'!HN22)</f>
        <v/>
      </c>
      <c r="D718" s="1320"/>
      <c r="E718" s="1320"/>
      <c r="F718" s="1320"/>
      <c r="G718" s="1320"/>
      <c r="H718" s="1320"/>
      <c r="I718" s="1320"/>
      <c r="J718" s="1321"/>
    </row>
    <row r="719" spans="1:10" ht="17.5" customHeight="1">
      <c r="A719" s="214"/>
      <c r="B719" s="246"/>
      <c r="C719" s="1322"/>
      <c r="D719" s="1323"/>
      <c r="E719" s="1323"/>
      <c r="F719" s="1324"/>
      <c r="G719" s="1322"/>
      <c r="H719" s="1323"/>
      <c r="I719" s="1323"/>
      <c r="J719" s="1325"/>
    </row>
    <row r="720" spans="1:10" ht="17.5" customHeight="1" thickBot="1">
      <c r="A720" s="215"/>
      <c r="B720" s="259" t="s">
        <v>262</v>
      </c>
      <c r="C720" s="1293" t="s">
        <v>80</v>
      </c>
      <c r="D720" s="1294"/>
      <c r="E720" s="1294"/>
      <c r="F720" s="1295"/>
      <c r="G720" s="1296" t="s">
        <v>263</v>
      </c>
      <c r="H720" s="1297"/>
      <c r="I720" s="1297"/>
      <c r="J720" s="1298"/>
    </row>
    <row r="721" spans="1:10" ht="17.5" customHeight="1">
      <c r="A721" s="247"/>
      <c r="B721" s="1352" t="s">
        <v>228</v>
      </c>
      <c r="C721" s="1353"/>
      <c r="D721" s="1353"/>
      <c r="E721" s="1353"/>
      <c r="F721" s="1353"/>
      <c r="G721" s="1353"/>
      <c r="H721" s="1353"/>
      <c r="I721" s="1353"/>
      <c r="J721" s="1354"/>
    </row>
    <row r="722" spans="1:10" ht="17.5" customHeight="1">
      <c r="A722" s="214"/>
      <c r="B722" s="1355" t="s">
        <v>247</v>
      </c>
      <c r="C722" s="1356"/>
      <c r="D722" s="1356"/>
      <c r="E722" s="1356"/>
      <c r="F722" s="1356"/>
      <c r="G722" s="1356"/>
      <c r="H722" s="1356"/>
      <c r="I722" s="1356"/>
      <c r="J722" s="1357"/>
    </row>
    <row r="723" spans="1:10" ht="17.5" customHeight="1">
      <c r="A723" s="214"/>
      <c r="B723" s="1358" t="s">
        <v>81</v>
      </c>
      <c r="C723" s="1358"/>
      <c r="D723" s="1359">
        <f>YEAR(details!G23)</f>
        <v>1900</v>
      </c>
      <c r="E723" s="1360"/>
      <c r="F723" s="303" t="s">
        <v>230</v>
      </c>
      <c r="G723" s="1359" t="str">
        <f>'statement of marks'!$H$3</f>
        <v>2015-16</v>
      </c>
      <c r="H723" s="1360"/>
      <c r="I723" s="303" t="s">
        <v>231</v>
      </c>
      <c r="J723" s="255"/>
    </row>
    <row r="724" spans="1:10" ht="17.5" customHeight="1">
      <c r="A724" s="214"/>
      <c r="B724" s="1326" t="s">
        <v>229</v>
      </c>
      <c r="C724" s="1327"/>
      <c r="D724" s="1312" t="str">
        <f>'statement of marks'!$A$1</f>
        <v>jk- ck- ek/;fed fo|ky; uohu] fuEckgsM+k</v>
      </c>
      <c r="E724" s="1313"/>
      <c r="F724" s="1313"/>
      <c r="G724" s="1313"/>
      <c r="H724" s="1313"/>
      <c r="I724" s="1313"/>
      <c r="J724" s="1314"/>
    </row>
    <row r="725" spans="1:10" ht="17.5" customHeight="1">
      <c r="A725" s="214"/>
      <c r="B725" s="1326" t="str">
        <f>'statement of marks'!$J$3</f>
        <v xml:space="preserve">fo|ky; dk Mk;l dksM+ </v>
      </c>
      <c r="C725" s="1327"/>
      <c r="D725" s="1345" t="str">
        <f>'statement of marks'!$K$3</f>
        <v xml:space="preserve">08291009401   </v>
      </c>
      <c r="E725" s="1346"/>
      <c r="F725" s="1128"/>
      <c r="G725" s="1129"/>
      <c r="H725" s="1129"/>
      <c r="I725" s="1129"/>
      <c r="J725" s="1347"/>
    </row>
    <row r="726" spans="1:10" ht="17.5" customHeight="1">
      <c r="A726" s="214"/>
      <c r="B726" s="1326" t="s">
        <v>218</v>
      </c>
      <c r="C726" s="1327"/>
      <c r="D726" s="1312" t="str">
        <f>IF('statement of marks'!J23="","",'statement of marks'!J23)</f>
        <v/>
      </c>
      <c r="E726" s="1313"/>
      <c r="F726" s="1313"/>
      <c r="G726" s="1313"/>
      <c r="H726" s="1313"/>
      <c r="I726" s="1313"/>
      <c r="J726" s="1314"/>
    </row>
    <row r="727" spans="1:10" ht="17.5" customHeight="1">
      <c r="A727" s="214"/>
      <c r="B727" s="1326" t="s">
        <v>232</v>
      </c>
      <c r="C727" s="1327"/>
      <c r="D727" s="1145" t="str">
        <f>IF('statement of marks'!C23="B","Nk=",IF('statement of marks'!C23="G","Nk=k",""))</f>
        <v/>
      </c>
      <c r="E727" s="1145"/>
      <c r="F727" s="258" t="s">
        <v>224</v>
      </c>
      <c r="G727" s="256" t="str">
        <f>IF('statement of marks'!B23="","",'statement of marks'!B23)</f>
        <v/>
      </c>
      <c r="H727" s="1348"/>
      <c r="I727" s="1348"/>
      <c r="J727" s="1349"/>
    </row>
    <row r="728" spans="1:10" ht="17.5" customHeight="1">
      <c r="A728" s="214"/>
      <c r="B728" s="1326" t="s">
        <v>220</v>
      </c>
      <c r="C728" s="1327"/>
      <c r="D728" s="1312" t="str">
        <f>IF('statement of marks'!L23="","",'statement of marks'!L23)</f>
        <v/>
      </c>
      <c r="E728" s="1313"/>
      <c r="F728" s="1313"/>
      <c r="G728" s="1313"/>
      <c r="H728" s="1313"/>
      <c r="I728" s="1313"/>
      <c r="J728" s="1314"/>
    </row>
    <row r="729" spans="1:10" ht="17.5" customHeight="1">
      <c r="A729" s="214"/>
      <c r="B729" s="1326" t="s">
        <v>219</v>
      </c>
      <c r="C729" s="1327"/>
      <c r="D729" s="1312" t="str">
        <f>IF('statement of marks'!K23="","",'statement of marks'!K23)</f>
        <v/>
      </c>
      <c r="E729" s="1313"/>
      <c r="F729" s="1313"/>
      <c r="G729" s="1313"/>
      <c r="H729" s="1313"/>
      <c r="I729" s="1313"/>
      <c r="J729" s="1314"/>
    </row>
    <row r="730" spans="1:10" ht="17.5" customHeight="1">
      <c r="A730" s="214"/>
      <c r="B730" s="1326" t="s">
        <v>234</v>
      </c>
      <c r="C730" s="1327"/>
      <c r="D730" s="1312" t="str">
        <f>IF(details!N23="","",details!N23)</f>
        <v/>
      </c>
      <c r="E730" s="1313"/>
      <c r="F730" s="1313"/>
      <c r="G730" s="1313"/>
      <c r="H730" s="1313"/>
      <c r="I730" s="1313"/>
      <c r="J730" s="1314"/>
    </row>
    <row r="731" spans="1:10" ht="17.5" customHeight="1">
      <c r="A731" s="214"/>
      <c r="B731" s="1326" t="s">
        <v>283</v>
      </c>
      <c r="C731" s="1327"/>
      <c r="D731" s="1312" t="str">
        <f>IF(details!O23="","",details!O23)</f>
        <v/>
      </c>
      <c r="E731" s="1313"/>
      <c r="F731" s="1313"/>
      <c r="G731" s="1313"/>
      <c r="H731" s="1313"/>
      <c r="I731" s="1313"/>
      <c r="J731" s="1314"/>
    </row>
    <row r="732" spans="1:10" ht="17.5" customHeight="1">
      <c r="A732" s="214"/>
      <c r="B732" s="1326" t="s">
        <v>77</v>
      </c>
      <c r="C732" s="1327"/>
      <c r="D732" s="392">
        <f>'statement of marks'!$C$3</f>
        <v>6</v>
      </c>
      <c r="E732" s="304" t="s">
        <v>222</v>
      </c>
      <c r="F732" s="254" t="str">
        <f>IF('statement of marks'!F23="","",'statement of marks'!F23)</f>
        <v/>
      </c>
      <c r="G732" s="1343" t="s">
        <v>233</v>
      </c>
      <c r="H732" s="1170"/>
      <c r="I732" s="1361" t="str">
        <f>IF('statement of marks'!G23="","",'statement of marks'!G23)</f>
        <v/>
      </c>
      <c r="J732" s="1362"/>
    </row>
    <row r="733" spans="1:10" ht="17.5" customHeight="1">
      <c r="A733" s="214"/>
      <c r="B733" s="1326" t="s">
        <v>225</v>
      </c>
      <c r="C733" s="1327"/>
      <c r="D733" s="1316" t="str">
        <f>IF('statement of marks'!H23="","",'statement of marks'!H23)</f>
        <v/>
      </c>
      <c r="E733" s="1328"/>
      <c r="F733" s="1328"/>
      <c r="G733" s="1328"/>
      <c r="H733" s="1328"/>
      <c r="I733" s="1328"/>
      <c r="J733" s="1329"/>
    </row>
    <row r="734" spans="1:10" ht="17.5" customHeight="1">
      <c r="A734" s="214"/>
      <c r="B734" s="1326" t="s">
        <v>226</v>
      </c>
      <c r="C734" s="1327"/>
      <c r="D734" s="1330" t="str">
        <f>IF('statement of marks'!I23="","",'statement of marks'!I23)</f>
        <v/>
      </c>
      <c r="E734" s="1331"/>
      <c r="F734" s="1332"/>
      <c r="G734" s="1332"/>
      <c r="H734" s="1332"/>
      <c r="I734" s="1332"/>
      <c r="J734" s="1333"/>
    </row>
    <row r="735" spans="1:10" ht="17.5" customHeight="1">
      <c r="A735" s="214"/>
      <c r="B735" s="1312" t="s">
        <v>235</v>
      </c>
      <c r="C735" s="1313"/>
      <c r="D735" s="1313"/>
      <c r="E735" s="1144"/>
      <c r="F735" s="1334" t="str">
        <f>IF(details!Q23="","",details!Q23)</f>
        <v/>
      </c>
      <c r="G735" s="1334"/>
      <c r="H735" s="1335"/>
      <c r="I735" s="1335"/>
      <c r="J735" s="1336"/>
    </row>
    <row r="736" spans="1:10" ht="17.5" customHeight="1">
      <c r="A736" s="214"/>
      <c r="B736" s="1326" t="s">
        <v>239</v>
      </c>
      <c r="C736" s="1327"/>
      <c r="D736" s="1312" t="str">
        <f>IF(details!M23="","",details!M23)</f>
        <v/>
      </c>
      <c r="E736" s="1313"/>
      <c r="F736" s="1313"/>
      <c r="G736" s="1313"/>
      <c r="H736" s="1313"/>
      <c r="I736" s="1313"/>
      <c r="J736" s="1314"/>
    </row>
    <row r="737" spans="1:10" ht="17.5" customHeight="1">
      <c r="A737" s="214"/>
      <c r="B737" s="1326" t="s">
        <v>240</v>
      </c>
      <c r="C737" s="1327"/>
      <c r="D737" s="1312" t="str">
        <f>IF(details!P23="","",details!P23)</f>
        <v/>
      </c>
      <c r="E737" s="1313"/>
      <c r="F737" s="1313"/>
      <c r="G737" s="1313"/>
      <c r="H737" s="1313"/>
      <c r="I737" s="1313"/>
      <c r="J737" s="1314"/>
    </row>
    <row r="738" spans="1:10" ht="17.5" customHeight="1">
      <c r="A738" s="214"/>
      <c r="B738" s="1326" t="s">
        <v>241</v>
      </c>
      <c r="C738" s="1327"/>
      <c r="D738" s="1337" t="str">
        <f>IF('statement of marks'!HD23="mRrh.kZ",'statement of marks'!$C$3,"")</f>
        <v/>
      </c>
      <c r="E738" s="1338"/>
      <c r="F738" s="1313" t="s">
        <v>242</v>
      </c>
      <c r="G738" s="1144"/>
      <c r="H738" s="1337" t="str">
        <f>IF(D738="","",D738+1)</f>
        <v/>
      </c>
      <c r="I738" s="1338"/>
      <c r="J738" s="1339"/>
    </row>
    <row r="739" spans="1:10" ht="17.5" customHeight="1">
      <c r="A739" s="214"/>
      <c r="B739" s="1326" t="s">
        <v>243</v>
      </c>
      <c r="C739" s="1327"/>
      <c r="D739" s="1340">
        <f>IF(details!$O$4="","",details!$O$4)</f>
        <v>42460</v>
      </c>
      <c r="E739" s="1341"/>
      <c r="F739" s="1342"/>
      <c r="G739" s="1343"/>
      <c r="H739" s="1343"/>
      <c r="I739" s="1343"/>
      <c r="J739" s="1344"/>
    </row>
    <row r="740" spans="1:10" ht="17.5" customHeight="1">
      <c r="A740" s="214"/>
      <c r="B740" s="1299"/>
      <c r="C740" s="1299"/>
      <c r="D740" s="1276"/>
      <c r="E740" s="1276"/>
      <c r="F740" s="1288"/>
      <c r="G740" s="1288"/>
      <c r="H740" s="1288"/>
      <c r="I740" s="1288"/>
      <c r="J740" s="1300"/>
    </row>
    <row r="741" spans="1:10" ht="17.5" customHeight="1">
      <c r="A741" s="214"/>
      <c r="B741" s="1301" t="str">
        <f>IF(details!$I$4="","",details!$I$4)</f>
        <v>Jherh js[kk oekZ</v>
      </c>
      <c r="C741" s="1301"/>
      <c r="D741" s="1276"/>
      <c r="E741" s="1276"/>
      <c r="F741" s="1302" t="str">
        <f>IF(details!$F$4="","",details!$F$4)</f>
        <v>Jh jk/ks';ke tk'kh</v>
      </c>
      <c r="G741" s="1303"/>
      <c r="H741" s="1303"/>
      <c r="I741" s="1303"/>
      <c r="J741" s="1304"/>
    </row>
    <row r="742" spans="1:10" ht="17.5" customHeight="1" thickBot="1">
      <c r="A742" s="215"/>
      <c r="B742" s="1305" t="s">
        <v>244</v>
      </c>
      <c r="C742" s="1305"/>
      <c r="D742" s="1305" t="s">
        <v>245</v>
      </c>
      <c r="E742" s="1305"/>
      <c r="F742" s="1306" t="s">
        <v>246</v>
      </c>
      <c r="G742" s="1307"/>
      <c r="H742" s="1307"/>
      <c r="I742" s="1307"/>
      <c r="J742" s="1308"/>
    </row>
    <row r="743" spans="1:10" ht="17.5" customHeight="1">
      <c r="A743" s="247"/>
      <c r="B743" s="1309" t="s">
        <v>258</v>
      </c>
      <c r="C743" s="1310"/>
      <c r="D743" s="1310"/>
      <c r="E743" s="1310"/>
      <c r="F743" s="1310"/>
      <c r="G743" s="1310"/>
      <c r="H743" s="1310"/>
      <c r="I743" s="1310"/>
      <c r="J743" s="1311"/>
    </row>
    <row r="744" spans="1:10" ht="17.5" customHeight="1">
      <c r="A744" s="214"/>
      <c r="B744" s="306" t="s">
        <v>218</v>
      </c>
      <c r="C744" s="1312" t="str">
        <f>IF('statement of marks'!J23="","",'statement of marks'!J23)</f>
        <v/>
      </c>
      <c r="D744" s="1313"/>
      <c r="E744" s="1313"/>
      <c r="F744" s="1313"/>
      <c r="G744" s="1313"/>
      <c r="H744" s="1313"/>
      <c r="I744" s="1313"/>
      <c r="J744" s="1314"/>
    </row>
    <row r="745" spans="1:10" ht="17.5" customHeight="1">
      <c r="A745" s="214"/>
      <c r="B745" s="306" t="s">
        <v>219</v>
      </c>
      <c r="C745" s="1312" t="str">
        <f>IF('statement of marks'!K23="","",'statement of marks'!K23)</f>
        <v/>
      </c>
      <c r="D745" s="1313"/>
      <c r="E745" s="1313"/>
      <c r="F745" s="1313"/>
      <c r="G745" s="1313"/>
      <c r="H745" s="1313"/>
      <c r="I745" s="1313"/>
      <c r="J745" s="1314"/>
    </row>
    <row r="746" spans="1:10" ht="17.5" customHeight="1">
      <c r="A746" s="214"/>
      <c r="B746" s="306" t="s">
        <v>220</v>
      </c>
      <c r="C746" s="1312" t="str">
        <f>IF('statement of marks'!L23="","",'statement of marks'!L23)</f>
        <v/>
      </c>
      <c r="D746" s="1313"/>
      <c r="E746" s="1313"/>
      <c r="F746" s="1313"/>
      <c r="G746" s="1313"/>
      <c r="H746" s="1313"/>
      <c r="I746" s="1313"/>
      <c r="J746" s="1314"/>
    </row>
    <row r="747" spans="1:10" ht="17.5" customHeight="1">
      <c r="A747" s="214"/>
      <c r="B747" s="306" t="s">
        <v>225</v>
      </c>
      <c r="C747" s="1315" t="str">
        <f>IF('statement of marks'!H23="","",'statement of marks'!H23)</f>
        <v/>
      </c>
      <c r="D747" s="1316"/>
      <c r="E747" s="252" t="s">
        <v>261</v>
      </c>
      <c r="F747" s="1317" t="str">
        <f>IF('statement of marks'!I23="","",'statement of marks'!I23)</f>
        <v/>
      </c>
      <c r="G747" s="1317"/>
      <c r="H747" s="1317"/>
      <c r="I747" s="1317"/>
      <c r="J747" s="1318"/>
    </row>
    <row r="748" spans="1:10" ht="17.5" customHeight="1">
      <c r="A748" s="214"/>
      <c r="B748" s="306" t="s">
        <v>223</v>
      </c>
      <c r="C748" s="253" t="s">
        <v>248</v>
      </c>
      <c r="D748" s="235" t="s">
        <v>249</v>
      </c>
      <c r="E748" s="235" t="s">
        <v>250</v>
      </c>
      <c r="F748" s="235" t="s">
        <v>251</v>
      </c>
      <c r="G748" s="235" t="s">
        <v>252</v>
      </c>
      <c r="H748" s="235" t="s">
        <v>253</v>
      </c>
      <c r="I748" s="235" t="s">
        <v>254</v>
      </c>
      <c r="J748" s="248" t="s">
        <v>255</v>
      </c>
    </row>
    <row r="749" spans="1:10" ht="17.5" customHeight="1">
      <c r="A749" s="214"/>
      <c r="B749" s="305" t="s">
        <v>256</v>
      </c>
      <c r="C749" s="239" t="str">
        <f>IF(AND('statement of marks'!$C$3=1,'statement of marks'!HD23="mRrh.kZ"),'statement of marks'!$H$3,"")</f>
        <v/>
      </c>
      <c r="D749" s="239" t="str">
        <f>IF(AND('statement of marks'!$C$3=2,'statement of marks'!HD23="mRrh.kZ"),'statement of marks'!$H$3,"")</f>
        <v/>
      </c>
      <c r="E749" s="239" t="str">
        <f>IF(AND('statement of marks'!$C$3=3,'statement of marks'!HD23="mRrh.kZ"),'statement of marks'!$H$3,"")</f>
        <v/>
      </c>
      <c r="F749" s="239" t="str">
        <f>IF(AND('statement of marks'!$C$3=4,'statement of marks'!HD23="mRrh.kZ"),'statement of marks'!$H$3,"")</f>
        <v/>
      </c>
      <c r="G749" s="239" t="str">
        <f>IF(AND('statement of marks'!$C$3=5,'statement of marks'!HD23="mRrh.kZ"),'statement of marks'!$H$3,"")</f>
        <v/>
      </c>
      <c r="H749" s="239" t="str">
        <f>IF(AND('statement of marks'!$C$3=6,'statement of marks'!HD23="mRrh.kZ"),'statement of marks'!$H$3,"")</f>
        <v/>
      </c>
      <c r="I749" s="239" t="str">
        <f>IF(AND('statement of marks'!$C$3=7,'statement of marks'!HD23="mRrh.kZ"),'statement of marks'!$H$3,"")</f>
        <v/>
      </c>
      <c r="J749" s="260" t="str">
        <f>IF(AND('statement of marks'!$C$3=8,'statement of marks'!HD23="mRrh.kZ"),'statement of marks'!$H$3,"")</f>
        <v/>
      </c>
    </row>
    <row r="750" spans="1:10" ht="17.5" customHeight="1">
      <c r="A750" s="214"/>
      <c r="B750" s="305" t="str">
        <f>'statement of marks'!$FT$4</f>
        <v>fgUnh</v>
      </c>
      <c r="C750" s="240"/>
      <c r="D750" s="241"/>
      <c r="E750" s="261" t="str">
        <f>IF(OR('statement of marks'!$FV23="",E749=""),"",'statement of marks'!$FV23)</f>
        <v/>
      </c>
      <c r="F750" s="261" t="str">
        <f>IF(OR('statement of marks'!$FV23="",F749=""),"",'statement of marks'!$FV23)</f>
        <v/>
      </c>
      <c r="G750" s="261" t="str">
        <f>IF(OR('statement of marks'!$FV23="",G749=""),"",'statement of marks'!$FV23)</f>
        <v/>
      </c>
      <c r="H750" s="261" t="str">
        <f>IF(OR('statement of marks'!$FV23="",H749=""),"",'statement of marks'!$FV23)</f>
        <v/>
      </c>
      <c r="I750" s="261" t="str">
        <f>IF(OR('statement of marks'!$FV23="",I749=""),"",'statement of marks'!$FV23)</f>
        <v/>
      </c>
      <c r="J750" s="262" t="str">
        <f>IF(OR('statement of marks'!$FV23="",J749=""),"",'statement of marks'!$FV23)</f>
        <v/>
      </c>
    </row>
    <row r="751" spans="1:10" ht="17.5" customHeight="1">
      <c r="A751" s="214"/>
      <c r="B751" s="305" t="str">
        <f>'statement of marks'!$FW$4</f>
        <v>vaxszth</v>
      </c>
      <c r="C751" s="240"/>
      <c r="D751" s="241"/>
      <c r="E751" s="261" t="str">
        <f>IF(OR('statement of marks'!$FY23="",E749=""),"",'statement of marks'!$FY23)</f>
        <v/>
      </c>
      <c r="F751" s="261" t="str">
        <f>IF(OR('statement of marks'!$FY23="",F749=""),"",'statement of marks'!$FY23)</f>
        <v/>
      </c>
      <c r="G751" s="261" t="str">
        <f>IF(OR('statement of marks'!$FY23="",G749=""),"",'statement of marks'!$FY23)</f>
        <v/>
      </c>
      <c r="H751" s="261" t="str">
        <f>IF(OR('statement of marks'!$FY23="",H749=""),"",'statement of marks'!$FY23)</f>
        <v/>
      </c>
      <c r="I751" s="261" t="str">
        <f>IF(OR('statement of marks'!$FY23="",I749=""),"",'statement of marks'!$FY23)</f>
        <v/>
      </c>
      <c r="J751" s="262" t="str">
        <f>IF(OR('statement of marks'!$FY23="",J749=""),"",'statement of marks'!$FY23)</f>
        <v/>
      </c>
    </row>
    <row r="752" spans="1:10" ht="17.5" customHeight="1">
      <c r="A752" s="214"/>
      <c r="B752" s="305" t="str">
        <f>IF('statement of marks'!BE23="s","laLÑr",IF('statement of marks'!BE23="u","mnwZ",IF('statement of marks'!BE23="g","xqtjkrh",IF('statement of marks'!BE23="p","iatkch",IF('statement of marks'!BE23="sd","flU/kh","r`rh; Hkk""kk")))))</f>
        <v>r`rh; Hkk"kk</v>
      </c>
      <c r="C752" s="240"/>
      <c r="D752" s="241"/>
      <c r="E752" s="261" t="str">
        <f>IF(OR('statement of marks'!$GB23="",E749=""),"",'statement of marks'!$GB23)</f>
        <v/>
      </c>
      <c r="F752" s="261" t="str">
        <f>IF(OR('statement of marks'!$GB23="",F749=""),"",'statement of marks'!$GB23)</f>
        <v/>
      </c>
      <c r="G752" s="261" t="str">
        <f>IF(OR('statement of marks'!$GB23="",G749=""),"",'statement of marks'!$GB23)</f>
        <v/>
      </c>
      <c r="H752" s="261" t="str">
        <f>IF(OR('statement of marks'!$GB23="",H749=""),"",'statement of marks'!$GB23)</f>
        <v/>
      </c>
      <c r="I752" s="261" t="str">
        <f>IF(OR('statement of marks'!$GB23="",I749=""),"",'statement of marks'!$GB23)</f>
        <v/>
      </c>
      <c r="J752" s="262" t="str">
        <f>IF(OR('statement of marks'!$GB23="",J749=""),"",'statement of marks'!$GB23)</f>
        <v/>
      </c>
    </row>
    <row r="753" spans="1:10" ht="17.5" customHeight="1">
      <c r="A753" s="214"/>
      <c r="B753" s="305" t="str">
        <f>'statement of marks'!$GH$4</f>
        <v>xf.kr</v>
      </c>
      <c r="C753" s="240"/>
      <c r="D753" s="241"/>
      <c r="E753" s="261" t="str">
        <f>IF(OR('statement of marks'!$GJ23="",E749=""),"",'statement of marks'!$GJ23)</f>
        <v/>
      </c>
      <c r="F753" s="261" t="str">
        <f>IF(OR('statement of marks'!$GJ23="",F749=""),"",'statement of marks'!$GJ23)</f>
        <v/>
      </c>
      <c r="G753" s="261" t="str">
        <f>IF(OR('statement of marks'!$GJ23="",G749=""),"",'statement of marks'!$GJ23)</f>
        <v/>
      </c>
      <c r="H753" s="261" t="str">
        <f>IF(OR('statement of marks'!$GJ23="",H749=""),"",'statement of marks'!$GJ23)</f>
        <v/>
      </c>
      <c r="I753" s="261" t="str">
        <f>IF(OR('statement of marks'!$GJ23="",I749=""),"",'statement of marks'!$GJ23)</f>
        <v/>
      </c>
      <c r="J753" s="262" t="str">
        <f>IF(OR('statement of marks'!$GJ23="",J749=""),"",'statement of marks'!$GJ23)</f>
        <v/>
      </c>
    </row>
    <row r="754" spans="1:10" ht="17.5" customHeight="1">
      <c r="A754" s="214"/>
      <c r="B754" s="305" t="str">
        <f>'statement of marks'!$GK$4</f>
        <v>foKku</v>
      </c>
      <c r="C754" s="240"/>
      <c r="D754" s="241"/>
      <c r="E754" s="261" t="str">
        <f>IF(OR('statement of marks'!$GM23="",E749=""),"",'statement of marks'!$GM23)</f>
        <v/>
      </c>
      <c r="F754" s="261" t="str">
        <f>IF(OR('statement of marks'!$GM23="",F749=""),"",'statement of marks'!$GM23)</f>
        <v/>
      </c>
      <c r="G754" s="261" t="str">
        <f>IF(OR('statement of marks'!$GM23="",G749=""),"",'statement of marks'!$GM23)</f>
        <v/>
      </c>
      <c r="H754" s="261" t="str">
        <f>IF(OR('statement of marks'!$GM23="",H749=""),"",'statement of marks'!$GM23)</f>
        <v/>
      </c>
      <c r="I754" s="261" t="str">
        <f>IF(OR('statement of marks'!$GM23="",I749=""),"",'statement of marks'!$GM23)</f>
        <v/>
      </c>
      <c r="J754" s="262" t="str">
        <f>IF(OR('statement of marks'!$GM23="",J749=""),"",'statement of marks'!$GM23)</f>
        <v/>
      </c>
    </row>
    <row r="755" spans="1:10" ht="17.5" customHeight="1">
      <c r="A755" s="214"/>
      <c r="B755" s="305" t="str">
        <f>'statement of marks'!$GN$4</f>
        <v>lkekftd foKku</v>
      </c>
      <c r="C755" s="240"/>
      <c r="D755" s="241"/>
      <c r="E755" s="261" t="str">
        <f>IF(OR('statement of marks'!$GP23="",E749=""),"",'statement of marks'!$GP23)</f>
        <v/>
      </c>
      <c r="F755" s="261" t="str">
        <f>IF(OR('statement of marks'!$GP23="",F749=""),"",'statement of marks'!$GP23)</f>
        <v/>
      </c>
      <c r="G755" s="261" t="str">
        <f>IF(OR('statement of marks'!$GP23="",G749=""),"",'statement of marks'!$GP23)</f>
        <v/>
      </c>
      <c r="H755" s="261" t="str">
        <f>IF(OR('statement of marks'!$GP23="",H749=""),"",'statement of marks'!$GP23)</f>
        <v/>
      </c>
      <c r="I755" s="261" t="str">
        <f>IF(OR('statement of marks'!$GP23="",I749=""),"",'statement of marks'!$GP23)</f>
        <v/>
      </c>
      <c r="J755" s="262" t="str">
        <f>IF(OR('statement of marks'!$GP23="",J749=""),"",'statement of marks'!$GP23)</f>
        <v/>
      </c>
    </row>
    <row r="756" spans="1:10" ht="17.5" customHeight="1">
      <c r="A756" s="214"/>
      <c r="B756" s="305" t="str">
        <f>'statement of marks'!$GQ$4</f>
        <v>dk;kZuqHko</v>
      </c>
      <c r="C756" s="240"/>
      <c r="D756" s="241"/>
      <c r="E756" s="261" t="str">
        <f>IF(OR('statement of marks'!$GS23="",E749=""),"",'statement of marks'!$GS23)</f>
        <v/>
      </c>
      <c r="F756" s="261" t="str">
        <f>IF(OR('statement of marks'!$GS23="",F749=""),"",'statement of marks'!$GS23)</f>
        <v/>
      </c>
      <c r="G756" s="261" t="str">
        <f>IF(OR('statement of marks'!$GS23="",G749=""),"",'statement of marks'!$GS23)</f>
        <v/>
      </c>
      <c r="H756" s="261" t="str">
        <f>IF(OR('statement of marks'!$GS23="",H749=""),"",'statement of marks'!$GS23)</f>
        <v/>
      </c>
      <c r="I756" s="261" t="str">
        <f>IF(OR('statement of marks'!$GS23="",I749=""),"",'statement of marks'!$GS23)</f>
        <v/>
      </c>
      <c r="J756" s="262" t="str">
        <f>IF(OR('statement of marks'!$GS23="",J749=""),"",'statement of marks'!$GS23)</f>
        <v/>
      </c>
    </row>
    <row r="757" spans="1:10" ht="17.5" customHeight="1">
      <c r="A757" s="214"/>
      <c r="B757" s="305" t="str">
        <f>'statement of marks'!$GT$4</f>
        <v>dyk f'k{kk</v>
      </c>
      <c r="C757" s="240"/>
      <c r="D757" s="241"/>
      <c r="E757" s="263" t="str">
        <f>IF(OR('statement of marks'!$GV23="",E749=""),"",'statement of marks'!$GV23)</f>
        <v/>
      </c>
      <c r="F757" s="263" t="str">
        <f>IF(OR('statement of marks'!$GV23="",F749=""),"",'statement of marks'!$GV23)</f>
        <v/>
      </c>
      <c r="G757" s="263" t="str">
        <f>IF(OR('statement of marks'!$GV23="",G749=""),"",'statement of marks'!$GV23)</f>
        <v/>
      </c>
      <c r="H757" s="263" t="str">
        <f>IF(OR('statement of marks'!$GV23="",H749=""),"",'statement of marks'!$GV23)</f>
        <v/>
      </c>
      <c r="I757" s="263" t="str">
        <f>IF(OR('statement of marks'!$GV23="",I749=""),"",'statement of marks'!$GV23)</f>
        <v/>
      </c>
      <c r="J757" s="264" t="str">
        <f>IF(OR('statement of marks'!$GV23="",J749=""),"",'statement of marks'!$GV23)</f>
        <v/>
      </c>
    </row>
    <row r="758" spans="1:10" ht="17.5" customHeight="1">
      <c r="A758" s="214"/>
      <c r="B758" s="245" t="s">
        <v>284</v>
      </c>
      <c r="C758" s="265" t="str">
        <f t="shared" ref="C758:J758" si="32">C749</f>
        <v/>
      </c>
      <c r="D758" s="265" t="str">
        <f t="shared" si="32"/>
        <v/>
      </c>
      <c r="E758" s="265" t="str">
        <f t="shared" si="32"/>
        <v/>
      </c>
      <c r="F758" s="265" t="str">
        <f t="shared" si="32"/>
        <v/>
      </c>
      <c r="G758" s="265" t="str">
        <f t="shared" si="32"/>
        <v/>
      </c>
      <c r="H758" s="265" t="str">
        <f t="shared" si="32"/>
        <v/>
      </c>
      <c r="I758" s="265" t="str">
        <f t="shared" si="32"/>
        <v/>
      </c>
      <c r="J758" s="266" t="str">
        <f t="shared" si="32"/>
        <v/>
      </c>
    </row>
    <row r="759" spans="1:10" ht="17.5" customHeight="1">
      <c r="A759" s="214"/>
      <c r="B759" s="305" t="str">
        <f>'statement of marks'!$HL$5</f>
        <v>Nk= mifLFkfr</v>
      </c>
      <c r="C759" s="242"/>
      <c r="D759" s="242"/>
      <c r="E759" s="267" t="str">
        <f>IF(OR('statement of marks'!$HL23="",E749=""),"",'statement of marks'!$HL23)</f>
        <v/>
      </c>
      <c r="F759" s="267" t="str">
        <f>IF(OR('statement of marks'!$HL23="",F749=""),"",'statement of marks'!$HL23)</f>
        <v/>
      </c>
      <c r="G759" s="267" t="str">
        <f>IF(OR('statement of marks'!$HL23="",G749=""),"",'statement of marks'!$HL23)</f>
        <v/>
      </c>
      <c r="H759" s="267" t="str">
        <f>IF(OR('statement of marks'!$HL23="",H749=""),"",'statement of marks'!$HL23)</f>
        <v/>
      </c>
      <c r="I759" s="267" t="str">
        <f>IF(OR('statement of marks'!$HL23="",I749=""),"",'statement of marks'!$HL23)</f>
        <v/>
      </c>
      <c r="J759" s="268" t="str">
        <f>IF(OR('statement of marks'!$HL23="",J749=""),"",'statement of marks'!$HL23)</f>
        <v/>
      </c>
    </row>
    <row r="760" spans="1:10" ht="17.5" customHeight="1">
      <c r="A760" s="214"/>
      <c r="B760" s="305" t="str">
        <f>'statement of marks'!$HK$5</f>
        <v>dqy ehfVax</v>
      </c>
      <c r="C760" s="243"/>
      <c r="D760" s="243"/>
      <c r="E760" s="243" t="str">
        <f>IF(OR('statement of marks'!$HK23="",E749=""),"",'statement of marks'!$HK23)</f>
        <v/>
      </c>
      <c r="F760" s="243" t="str">
        <f>IF(OR('statement of marks'!$HK23="",F749=""),"",'statement of marks'!$HK23)</f>
        <v/>
      </c>
      <c r="G760" s="243" t="str">
        <f>IF(OR('statement of marks'!$HK23="",G749=""),"",'statement of marks'!$HK23)</f>
        <v/>
      </c>
      <c r="H760" s="243" t="str">
        <f>IF(OR('statement of marks'!$HK23="",H749=""),"",'statement of marks'!$HK23)</f>
        <v/>
      </c>
      <c r="I760" s="243" t="str">
        <f>IF(OR('statement of marks'!$HK23="",I749=""),"",'statement of marks'!$HK23)</f>
        <v/>
      </c>
      <c r="J760" s="269" t="str">
        <f>IF(OR('statement of marks'!$HK23="",J749=""),"",'statement of marks'!$HK23)</f>
        <v/>
      </c>
    </row>
    <row r="761" spans="1:10" ht="17.5" customHeight="1">
      <c r="A761" s="214"/>
      <c r="B761" s="305" t="s">
        <v>259</v>
      </c>
      <c r="C761" s="243" t="str">
        <f t="shared" ref="C761:J761" si="33">IF(OR(C759="",C760=""),"",C759/C760*100)</f>
        <v/>
      </c>
      <c r="D761" s="243" t="str">
        <f t="shared" si="33"/>
        <v/>
      </c>
      <c r="E761" s="243" t="str">
        <f t="shared" si="33"/>
        <v/>
      </c>
      <c r="F761" s="243" t="str">
        <f t="shared" si="33"/>
        <v/>
      </c>
      <c r="G761" s="243" t="str">
        <f t="shared" si="33"/>
        <v/>
      </c>
      <c r="H761" s="243" t="str">
        <f t="shared" si="33"/>
        <v/>
      </c>
      <c r="I761" s="243" t="str">
        <f t="shared" si="33"/>
        <v/>
      </c>
      <c r="J761" s="269" t="str">
        <f t="shared" si="33"/>
        <v/>
      </c>
    </row>
    <row r="762" spans="1:10" ht="17.5" customHeight="1">
      <c r="A762" s="214"/>
      <c r="B762" s="305" t="s">
        <v>260</v>
      </c>
      <c r="C762" s="243"/>
      <c r="D762" s="243"/>
      <c r="E762" s="243"/>
      <c r="F762" s="243"/>
      <c r="G762" s="243"/>
      <c r="H762" s="243"/>
      <c r="I762" s="243"/>
      <c r="J762" s="249"/>
    </row>
    <row r="763" spans="1:10" ht="17.5" customHeight="1">
      <c r="A763" s="214"/>
      <c r="B763" s="306" t="s">
        <v>257</v>
      </c>
      <c r="C763" s="1319" t="str">
        <f>IF('statement of marks'!HN23="","",'statement of marks'!HN23)</f>
        <v/>
      </c>
      <c r="D763" s="1320"/>
      <c r="E763" s="1320"/>
      <c r="F763" s="1320"/>
      <c r="G763" s="1320"/>
      <c r="H763" s="1320"/>
      <c r="I763" s="1320"/>
      <c r="J763" s="1321"/>
    </row>
    <row r="764" spans="1:10" ht="17.5" customHeight="1">
      <c r="A764" s="214"/>
      <c r="B764" s="246"/>
      <c r="C764" s="1322"/>
      <c r="D764" s="1323"/>
      <c r="E764" s="1323"/>
      <c r="F764" s="1324"/>
      <c r="G764" s="1322"/>
      <c r="H764" s="1323"/>
      <c r="I764" s="1323"/>
      <c r="J764" s="1325"/>
    </row>
    <row r="765" spans="1:10" ht="17.5" customHeight="1" thickBot="1">
      <c r="A765" s="215"/>
      <c r="B765" s="259" t="s">
        <v>262</v>
      </c>
      <c r="C765" s="1293" t="s">
        <v>80</v>
      </c>
      <c r="D765" s="1294"/>
      <c r="E765" s="1294"/>
      <c r="F765" s="1295"/>
      <c r="G765" s="1296" t="s">
        <v>263</v>
      </c>
      <c r="H765" s="1297"/>
      <c r="I765" s="1297"/>
      <c r="J765" s="1298"/>
    </row>
    <row r="766" spans="1:10" ht="17.5" customHeight="1">
      <c r="A766" s="247"/>
      <c r="B766" s="1352" t="s">
        <v>228</v>
      </c>
      <c r="C766" s="1353"/>
      <c r="D766" s="1353"/>
      <c r="E766" s="1353"/>
      <c r="F766" s="1353"/>
      <c r="G766" s="1353"/>
      <c r="H766" s="1353"/>
      <c r="I766" s="1353"/>
      <c r="J766" s="1354"/>
    </row>
    <row r="767" spans="1:10" ht="17.5" customHeight="1">
      <c r="A767" s="214"/>
      <c r="B767" s="1355" t="s">
        <v>247</v>
      </c>
      <c r="C767" s="1356"/>
      <c r="D767" s="1356"/>
      <c r="E767" s="1356"/>
      <c r="F767" s="1356"/>
      <c r="G767" s="1356"/>
      <c r="H767" s="1356"/>
      <c r="I767" s="1356"/>
      <c r="J767" s="1357"/>
    </row>
    <row r="768" spans="1:10" ht="17.5" customHeight="1">
      <c r="A768" s="214"/>
      <c r="B768" s="1358" t="s">
        <v>81</v>
      </c>
      <c r="C768" s="1358"/>
      <c r="D768" s="1359">
        <f>YEAR(details!G24)</f>
        <v>1900</v>
      </c>
      <c r="E768" s="1360"/>
      <c r="F768" s="303" t="s">
        <v>230</v>
      </c>
      <c r="G768" s="1359" t="str">
        <f>'statement of marks'!$H$3</f>
        <v>2015-16</v>
      </c>
      <c r="H768" s="1360"/>
      <c r="I768" s="303" t="s">
        <v>231</v>
      </c>
      <c r="J768" s="255"/>
    </row>
    <row r="769" spans="1:10" ht="17.5" customHeight="1">
      <c r="A769" s="214"/>
      <c r="B769" s="1326" t="s">
        <v>229</v>
      </c>
      <c r="C769" s="1327"/>
      <c r="D769" s="1312" t="str">
        <f>'statement of marks'!$A$1</f>
        <v>jk- ck- ek/;fed fo|ky; uohu] fuEckgsM+k</v>
      </c>
      <c r="E769" s="1313"/>
      <c r="F769" s="1313"/>
      <c r="G769" s="1313"/>
      <c r="H769" s="1313"/>
      <c r="I769" s="1313"/>
      <c r="J769" s="1314"/>
    </row>
    <row r="770" spans="1:10" ht="17.5" customHeight="1">
      <c r="A770" s="214"/>
      <c r="B770" s="1326" t="str">
        <f>'statement of marks'!$J$3</f>
        <v xml:space="preserve">fo|ky; dk Mk;l dksM+ </v>
      </c>
      <c r="C770" s="1327"/>
      <c r="D770" s="1345" t="str">
        <f>'statement of marks'!$K$3</f>
        <v xml:space="preserve">08291009401   </v>
      </c>
      <c r="E770" s="1346"/>
      <c r="F770" s="1128"/>
      <c r="G770" s="1129"/>
      <c r="H770" s="1129"/>
      <c r="I770" s="1129"/>
      <c r="J770" s="1347"/>
    </row>
    <row r="771" spans="1:10" ht="17.5" customHeight="1">
      <c r="A771" s="214"/>
      <c r="B771" s="1326" t="s">
        <v>218</v>
      </c>
      <c r="C771" s="1327"/>
      <c r="D771" s="1312" t="str">
        <f>IF('statement of marks'!J24="","",'statement of marks'!J24)</f>
        <v/>
      </c>
      <c r="E771" s="1313"/>
      <c r="F771" s="1313"/>
      <c r="G771" s="1313"/>
      <c r="H771" s="1313"/>
      <c r="I771" s="1313"/>
      <c r="J771" s="1314"/>
    </row>
    <row r="772" spans="1:10" ht="17.5" customHeight="1">
      <c r="A772" s="214"/>
      <c r="B772" s="1326" t="s">
        <v>232</v>
      </c>
      <c r="C772" s="1327"/>
      <c r="D772" s="1145" t="str">
        <f>IF('statement of marks'!C24="B","Nk=",IF('statement of marks'!C24="G","Nk=k",""))</f>
        <v/>
      </c>
      <c r="E772" s="1145"/>
      <c r="F772" s="258" t="s">
        <v>224</v>
      </c>
      <c r="G772" s="256" t="str">
        <f>IF('statement of marks'!B24="","",'statement of marks'!B24)</f>
        <v/>
      </c>
      <c r="H772" s="1348"/>
      <c r="I772" s="1348"/>
      <c r="J772" s="1349"/>
    </row>
    <row r="773" spans="1:10" ht="17.5" customHeight="1">
      <c r="A773" s="214"/>
      <c r="B773" s="1326" t="s">
        <v>220</v>
      </c>
      <c r="C773" s="1327"/>
      <c r="D773" s="1312" t="str">
        <f>IF('statement of marks'!L24="","",'statement of marks'!L24)</f>
        <v/>
      </c>
      <c r="E773" s="1313"/>
      <c r="F773" s="1313"/>
      <c r="G773" s="1313"/>
      <c r="H773" s="1313"/>
      <c r="I773" s="1313"/>
      <c r="J773" s="1314"/>
    </row>
    <row r="774" spans="1:10" ht="17.5" customHeight="1">
      <c r="A774" s="214"/>
      <c r="B774" s="1326" t="s">
        <v>219</v>
      </c>
      <c r="C774" s="1327"/>
      <c r="D774" s="1312" t="str">
        <f>IF('statement of marks'!K24="","",'statement of marks'!K24)</f>
        <v/>
      </c>
      <c r="E774" s="1313"/>
      <c r="F774" s="1313"/>
      <c r="G774" s="1313"/>
      <c r="H774" s="1313"/>
      <c r="I774" s="1313"/>
      <c r="J774" s="1314"/>
    </row>
    <row r="775" spans="1:10" ht="17.5" customHeight="1">
      <c r="A775" s="214"/>
      <c r="B775" s="1326" t="s">
        <v>234</v>
      </c>
      <c r="C775" s="1327"/>
      <c r="D775" s="1312" t="str">
        <f>IF(details!N24="","",details!N24)</f>
        <v/>
      </c>
      <c r="E775" s="1313"/>
      <c r="F775" s="1313"/>
      <c r="G775" s="1313"/>
      <c r="H775" s="1313"/>
      <c r="I775" s="1313"/>
      <c r="J775" s="1314"/>
    </row>
    <row r="776" spans="1:10" ht="17.5" customHeight="1">
      <c r="A776" s="214"/>
      <c r="B776" s="1326" t="s">
        <v>283</v>
      </c>
      <c r="C776" s="1327"/>
      <c r="D776" s="1312" t="str">
        <f>IF(details!O24="","",details!O24)</f>
        <v/>
      </c>
      <c r="E776" s="1313"/>
      <c r="F776" s="1313"/>
      <c r="G776" s="1313"/>
      <c r="H776" s="1313"/>
      <c r="I776" s="1313"/>
      <c r="J776" s="1314"/>
    </row>
    <row r="777" spans="1:10" ht="17.5" customHeight="1">
      <c r="A777" s="214"/>
      <c r="B777" s="1326" t="s">
        <v>77</v>
      </c>
      <c r="C777" s="1327"/>
      <c r="D777" s="392">
        <f>'statement of marks'!$C$3</f>
        <v>6</v>
      </c>
      <c r="E777" s="304" t="s">
        <v>222</v>
      </c>
      <c r="F777" s="254" t="str">
        <f>IF('statement of marks'!F24="","",'statement of marks'!F24)</f>
        <v/>
      </c>
      <c r="G777" s="1343" t="s">
        <v>233</v>
      </c>
      <c r="H777" s="1170"/>
      <c r="I777" s="1361" t="str">
        <f>IF('statement of marks'!G24="","",'statement of marks'!G24)</f>
        <v/>
      </c>
      <c r="J777" s="1362"/>
    </row>
    <row r="778" spans="1:10" ht="17.5" customHeight="1">
      <c r="A778" s="214"/>
      <c r="B778" s="1326" t="s">
        <v>225</v>
      </c>
      <c r="C778" s="1327"/>
      <c r="D778" s="1316" t="str">
        <f>IF('statement of marks'!H24="","",'statement of marks'!H24)</f>
        <v/>
      </c>
      <c r="E778" s="1328"/>
      <c r="F778" s="1328"/>
      <c r="G778" s="1328"/>
      <c r="H778" s="1328"/>
      <c r="I778" s="1328"/>
      <c r="J778" s="1329"/>
    </row>
    <row r="779" spans="1:10" ht="17.5" customHeight="1">
      <c r="A779" s="214"/>
      <c r="B779" s="1326" t="s">
        <v>226</v>
      </c>
      <c r="C779" s="1327"/>
      <c r="D779" s="1330" t="str">
        <f>IF('statement of marks'!I24="","",'statement of marks'!I24)</f>
        <v/>
      </c>
      <c r="E779" s="1331"/>
      <c r="F779" s="1332"/>
      <c r="G779" s="1332"/>
      <c r="H779" s="1332"/>
      <c r="I779" s="1332"/>
      <c r="J779" s="1333"/>
    </row>
    <row r="780" spans="1:10" ht="17.5" customHeight="1">
      <c r="A780" s="214"/>
      <c r="B780" s="1312" t="s">
        <v>235</v>
      </c>
      <c r="C780" s="1313"/>
      <c r="D780" s="1313"/>
      <c r="E780" s="1144"/>
      <c r="F780" s="1334" t="str">
        <f>IF(details!Q24="","",details!Q24)</f>
        <v/>
      </c>
      <c r="G780" s="1334"/>
      <c r="H780" s="1335"/>
      <c r="I780" s="1335"/>
      <c r="J780" s="1336"/>
    </row>
    <row r="781" spans="1:10" ht="17.5" customHeight="1">
      <c r="A781" s="214"/>
      <c r="B781" s="1326" t="s">
        <v>239</v>
      </c>
      <c r="C781" s="1327"/>
      <c r="D781" s="1312" t="str">
        <f>IF(details!M24="","",details!M24)</f>
        <v/>
      </c>
      <c r="E781" s="1313"/>
      <c r="F781" s="1313"/>
      <c r="G781" s="1313"/>
      <c r="H781" s="1313"/>
      <c r="I781" s="1313"/>
      <c r="J781" s="1314"/>
    </row>
    <row r="782" spans="1:10" ht="17.5" customHeight="1">
      <c r="A782" s="214"/>
      <c r="B782" s="1326" t="s">
        <v>240</v>
      </c>
      <c r="C782" s="1327"/>
      <c r="D782" s="1312" t="str">
        <f>IF(details!P24="","",details!P24)</f>
        <v/>
      </c>
      <c r="E782" s="1313"/>
      <c r="F782" s="1313"/>
      <c r="G782" s="1313"/>
      <c r="H782" s="1313"/>
      <c r="I782" s="1313"/>
      <c r="J782" s="1314"/>
    </row>
    <row r="783" spans="1:10" ht="17.5" customHeight="1">
      <c r="A783" s="214"/>
      <c r="B783" s="1326" t="s">
        <v>241</v>
      </c>
      <c r="C783" s="1327"/>
      <c r="D783" s="1337" t="str">
        <f>IF('statement of marks'!HD24="mRrh.kZ",'statement of marks'!$C$3,"")</f>
        <v/>
      </c>
      <c r="E783" s="1338"/>
      <c r="F783" s="1313" t="s">
        <v>242</v>
      </c>
      <c r="G783" s="1144"/>
      <c r="H783" s="1337" t="str">
        <f>IF(D783="","",D783+1)</f>
        <v/>
      </c>
      <c r="I783" s="1338"/>
      <c r="J783" s="1339"/>
    </row>
    <row r="784" spans="1:10" ht="17.5" customHeight="1">
      <c r="A784" s="214"/>
      <c r="B784" s="1326" t="s">
        <v>243</v>
      </c>
      <c r="C784" s="1327"/>
      <c r="D784" s="1340">
        <f>IF(details!$O$4="","",details!$O$4)</f>
        <v>42460</v>
      </c>
      <c r="E784" s="1341"/>
      <c r="F784" s="1342"/>
      <c r="G784" s="1343"/>
      <c r="H784" s="1343"/>
      <c r="I784" s="1343"/>
      <c r="J784" s="1344"/>
    </row>
    <row r="785" spans="1:10" ht="17.5" customHeight="1">
      <c r="A785" s="214"/>
      <c r="B785" s="1299"/>
      <c r="C785" s="1299"/>
      <c r="D785" s="1276"/>
      <c r="E785" s="1276"/>
      <c r="F785" s="1288"/>
      <c r="G785" s="1288"/>
      <c r="H785" s="1288"/>
      <c r="I785" s="1288"/>
      <c r="J785" s="1300"/>
    </row>
    <row r="786" spans="1:10" ht="17.5" customHeight="1">
      <c r="A786" s="214"/>
      <c r="B786" s="1301" t="str">
        <f>IF(details!$I$4="","",details!$I$4)</f>
        <v>Jherh js[kk oekZ</v>
      </c>
      <c r="C786" s="1301"/>
      <c r="D786" s="1276"/>
      <c r="E786" s="1276"/>
      <c r="F786" s="1302" t="str">
        <f>IF(details!$F$4="","",details!$F$4)</f>
        <v>Jh jk/ks';ke tk'kh</v>
      </c>
      <c r="G786" s="1303"/>
      <c r="H786" s="1303"/>
      <c r="I786" s="1303"/>
      <c r="J786" s="1304"/>
    </row>
    <row r="787" spans="1:10" ht="17.5" customHeight="1" thickBot="1">
      <c r="A787" s="215"/>
      <c r="B787" s="1305" t="s">
        <v>244</v>
      </c>
      <c r="C787" s="1305"/>
      <c r="D787" s="1305" t="s">
        <v>245</v>
      </c>
      <c r="E787" s="1305"/>
      <c r="F787" s="1306" t="s">
        <v>246</v>
      </c>
      <c r="G787" s="1307"/>
      <c r="H787" s="1307"/>
      <c r="I787" s="1307"/>
      <c r="J787" s="1308"/>
    </row>
    <row r="788" spans="1:10" ht="17.5" customHeight="1">
      <c r="A788" s="247"/>
      <c r="B788" s="1309" t="s">
        <v>258</v>
      </c>
      <c r="C788" s="1310"/>
      <c r="D788" s="1310"/>
      <c r="E788" s="1310"/>
      <c r="F788" s="1310"/>
      <c r="G788" s="1310"/>
      <c r="H788" s="1310"/>
      <c r="I788" s="1310"/>
      <c r="J788" s="1311"/>
    </row>
    <row r="789" spans="1:10" ht="17.5" customHeight="1">
      <c r="A789" s="214"/>
      <c r="B789" s="306" t="s">
        <v>218</v>
      </c>
      <c r="C789" s="1312" t="str">
        <f>IF('statement of marks'!J24="","",'statement of marks'!J24)</f>
        <v/>
      </c>
      <c r="D789" s="1313"/>
      <c r="E789" s="1313"/>
      <c r="F789" s="1313"/>
      <c r="G789" s="1313"/>
      <c r="H789" s="1313"/>
      <c r="I789" s="1313"/>
      <c r="J789" s="1314"/>
    </row>
    <row r="790" spans="1:10" ht="17.5" customHeight="1">
      <c r="A790" s="214"/>
      <c r="B790" s="306" t="s">
        <v>219</v>
      </c>
      <c r="C790" s="1312" t="str">
        <f>IF('statement of marks'!K24="","",'statement of marks'!K24)</f>
        <v/>
      </c>
      <c r="D790" s="1313"/>
      <c r="E790" s="1313"/>
      <c r="F790" s="1313"/>
      <c r="G790" s="1313"/>
      <c r="H790" s="1313"/>
      <c r="I790" s="1313"/>
      <c r="J790" s="1314"/>
    </row>
    <row r="791" spans="1:10" ht="17.5" customHeight="1">
      <c r="A791" s="214"/>
      <c r="B791" s="306" t="s">
        <v>220</v>
      </c>
      <c r="C791" s="1312" t="str">
        <f>IF('statement of marks'!L24="","",'statement of marks'!L24)</f>
        <v/>
      </c>
      <c r="D791" s="1313"/>
      <c r="E791" s="1313"/>
      <c r="F791" s="1313"/>
      <c r="G791" s="1313"/>
      <c r="H791" s="1313"/>
      <c r="I791" s="1313"/>
      <c r="J791" s="1314"/>
    </row>
    <row r="792" spans="1:10" ht="17.5" customHeight="1">
      <c r="A792" s="214"/>
      <c r="B792" s="306" t="s">
        <v>225</v>
      </c>
      <c r="C792" s="1315" t="str">
        <f>IF('statement of marks'!H24="","",'statement of marks'!H24)</f>
        <v/>
      </c>
      <c r="D792" s="1316"/>
      <c r="E792" s="252" t="s">
        <v>261</v>
      </c>
      <c r="F792" s="1317" t="str">
        <f>IF('statement of marks'!I24="","",'statement of marks'!I24)</f>
        <v/>
      </c>
      <c r="G792" s="1317"/>
      <c r="H792" s="1317"/>
      <c r="I792" s="1317"/>
      <c r="J792" s="1318"/>
    </row>
    <row r="793" spans="1:10" ht="17.5" customHeight="1">
      <c r="A793" s="214"/>
      <c r="B793" s="306" t="s">
        <v>223</v>
      </c>
      <c r="C793" s="253" t="s">
        <v>248</v>
      </c>
      <c r="D793" s="235" t="s">
        <v>249</v>
      </c>
      <c r="E793" s="235" t="s">
        <v>250</v>
      </c>
      <c r="F793" s="235" t="s">
        <v>251</v>
      </c>
      <c r="G793" s="235" t="s">
        <v>252</v>
      </c>
      <c r="H793" s="235" t="s">
        <v>253</v>
      </c>
      <c r="I793" s="235" t="s">
        <v>254</v>
      </c>
      <c r="J793" s="248" t="s">
        <v>255</v>
      </c>
    </row>
    <row r="794" spans="1:10" ht="17.5" customHeight="1">
      <c r="A794" s="214"/>
      <c r="B794" s="305" t="s">
        <v>256</v>
      </c>
      <c r="C794" s="239" t="str">
        <f>IF(AND('statement of marks'!$C$3=1,'statement of marks'!HD24="mRrh.kZ"),'statement of marks'!$H$3,"")</f>
        <v/>
      </c>
      <c r="D794" s="239" t="str">
        <f>IF(AND('statement of marks'!$C$3=2,'statement of marks'!HD24="mRrh.kZ"),'statement of marks'!$H$3,"")</f>
        <v/>
      </c>
      <c r="E794" s="239" t="str">
        <f>IF(AND('statement of marks'!$C$3=3,'statement of marks'!HD24="mRrh.kZ"),'statement of marks'!$H$3,"")</f>
        <v/>
      </c>
      <c r="F794" s="239" t="str">
        <f>IF(AND('statement of marks'!$C$3=4,'statement of marks'!HD24="mRrh.kZ"),'statement of marks'!$H$3,"")</f>
        <v/>
      </c>
      <c r="G794" s="239" t="str">
        <f>IF(AND('statement of marks'!$C$3=5,'statement of marks'!HD24="mRrh.kZ"),'statement of marks'!$H$3,"")</f>
        <v/>
      </c>
      <c r="H794" s="239" t="str">
        <f>IF(AND('statement of marks'!$C$3=6,'statement of marks'!HD24="mRrh.kZ"),'statement of marks'!$H$3,"")</f>
        <v/>
      </c>
      <c r="I794" s="239" t="str">
        <f>IF(AND('statement of marks'!$C$3=7,'statement of marks'!HD24="mRrh.kZ"),'statement of marks'!$H$3,"")</f>
        <v/>
      </c>
      <c r="J794" s="260" t="str">
        <f>IF(AND('statement of marks'!$C$3=8,'statement of marks'!HD24="mRrh.kZ"),'statement of marks'!$H$3,"")</f>
        <v/>
      </c>
    </row>
    <row r="795" spans="1:10" ht="17.5" customHeight="1">
      <c r="A795" s="214"/>
      <c r="B795" s="305" t="str">
        <f>'statement of marks'!$FT$4</f>
        <v>fgUnh</v>
      </c>
      <c r="C795" s="240"/>
      <c r="D795" s="241"/>
      <c r="E795" s="261" t="str">
        <f>IF(OR('statement of marks'!$FV24="",E794=""),"",'statement of marks'!$FV24)</f>
        <v/>
      </c>
      <c r="F795" s="261" t="str">
        <f>IF(OR('statement of marks'!$FV24="",F794=""),"",'statement of marks'!$FV24)</f>
        <v/>
      </c>
      <c r="G795" s="261" t="str">
        <f>IF(OR('statement of marks'!$FV24="",G794=""),"",'statement of marks'!$FV24)</f>
        <v/>
      </c>
      <c r="H795" s="261" t="str">
        <f>IF(OR('statement of marks'!$FV24="",H794=""),"",'statement of marks'!$FV24)</f>
        <v/>
      </c>
      <c r="I795" s="261" t="str">
        <f>IF(OR('statement of marks'!$FV24="",I794=""),"",'statement of marks'!$FV24)</f>
        <v/>
      </c>
      <c r="J795" s="262" t="str">
        <f>IF(OR('statement of marks'!$FV24="",J794=""),"",'statement of marks'!$FV24)</f>
        <v/>
      </c>
    </row>
    <row r="796" spans="1:10" ht="17.5" customHeight="1">
      <c r="A796" s="214"/>
      <c r="B796" s="305" t="str">
        <f>'statement of marks'!$FW$4</f>
        <v>vaxszth</v>
      </c>
      <c r="C796" s="240"/>
      <c r="D796" s="241"/>
      <c r="E796" s="261" t="str">
        <f>IF(OR('statement of marks'!$FY24="",E794=""),"",'statement of marks'!$FY24)</f>
        <v/>
      </c>
      <c r="F796" s="261" t="str">
        <f>IF(OR('statement of marks'!$FY24="",F794=""),"",'statement of marks'!$FY24)</f>
        <v/>
      </c>
      <c r="G796" s="261" t="str">
        <f>IF(OR('statement of marks'!$FY24="",G794=""),"",'statement of marks'!$FY24)</f>
        <v/>
      </c>
      <c r="H796" s="261" t="str">
        <f>IF(OR('statement of marks'!$FY24="",H794=""),"",'statement of marks'!$FY24)</f>
        <v/>
      </c>
      <c r="I796" s="261" t="str">
        <f>IF(OR('statement of marks'!$FY24="",I794=""),"",'statement of marks'!$FY24)</f>
        <v/>
      </c>
      <c r="J796" s="262" t="str">
        <f>IF(OR('statement of marks'!$FY24="",J794=""),"",'statement of marks'!$FY24)</f>
        <v/>
      </c>
    </row>
    <row r="797" spans="1:10" ht="17.5" customHeight="1">
      <c r="A797" s="214"/>
      <c r="B797" s="305" t="str">
        <f>IF('statement of marks'!BE24="s","laLÑr",IF('statement of marks'!BE24="u","mnwZ",IF('statement of marks'!BE24="g","xqtjkrh",IF('statement of marks'!BE24="p","iatkch",IF('statement of marks'!BE24="sd","flU/kh","r`rh; Hkk""kk")))))</f>
        <v>r`rh; Hkk"kk</v>
      </c>
      <c r="C797" s="240"/>
      <c r="D797" s="241"/>
      <c r="E797" s="261" t="str">
        <f>IF(OR('statement of marks'!$GB24="",E794=""),"",'statement of marks'!$GB24)</f>
        <v/>
      </c>
      <c r="F797" s="261" t="str">
        <f>IF(OR('statement of marks'!$GB24="",F794=""),"",'statement of marks'!$GB24)</f>
        <v/>
      </c>
      <c r="G797" s="261" t="str">
        <f>IF(OR('statement of marks'!$GB24="",G794=""),"",'statement of marks'!$GB24)</f>
        <v/>
      </c>
      <c r="H797" s="261" t="str">
        <f>IF(OR('statement of marks'!$GB24="",H794=""),"",'statement of marks'!$GB24)</f>
        <v/>
      </c>
      <c r="I797" s="261" t="str">
        <f>IF(OR('statement of marks'!$GB24="",I794=""),"",'statement of marks'!$GB24)</f>
        <v/>
      </c>
      <c r="J797" s="262" t="str">
        <f>IF(OR('statement of marks'!$GB24="",J794=""),"",'statement of marks'!$GB24)</f>
        <v/>
      </c>
    </row>
    <row r="798" spans="1:10" ht="17.5" customHeight="1">
      <c r="A798" s="214"/>
      <c r="B798" s="305" t="str">
        <f>'statement of marks'!$GH$4</f>
        <v>xf.kr</v>
      </c>
      <c r="C798" s="240"/>
      <c r="D798" s="241"/>
      <c r="E798" s="261" t="str">
        <f>IF(OR('statement of marks'!$GJ24="",E794=""),"",'statement of marks'!$GJ24)</f>
        <v/>
      </c>
      <c r="F798" s="261" t="str">
        <f>IF(OR('statement of marks'!$GJ24="",F794=""),"",'statement of marks'!$GJ24)</f>
        <v/>
      </c>
      <c r="G798" s="261" t="str">
        <f>IF(OR('statement of marks'!$GJ24="",G794=""),"",'statement of marks'!$GJ24)</f>
        <v/>
      </c>
      <c r="H798" s="261" t="str">
        <f>IF(OR('statement of marks'!$GJ24="",H794=""),"",'statement of marks'!$GJ24)</f>
        <v/>
      </c>
      <c r="I798" s="261" t="str">
        <f>IF(OR('statement of marks'!$GJ24="",I794=""),"",'statement of marks'!$GJ24)</f>
        <v/>
      </c>
      <c r="J798" s="262" t="str">
        <f>IF(OR('statement of marks'!$GJ24="",J794=""),"",'statement of marks'!$GJ24)</f>
        <v/>
      </c>
    </row>
    <row r="799" spans="1:10" ht="17.5" customHeight="1">
      <c r="A799" s="214"/>
      <c r="B799" s="305" t="str">
        <f>'statement of marks'!$GK$4</f>
        <v>foKku</v>
      </c>
      <c r="C799" s="240"/>
      <c r="D799" s="241"/>
      <c r="E799" s="261" t="str">
        <f>IF(OR('statement of marks'!$GM24="",E794=""),"",'statement of marks'!$GM24)</f>
        <v/>
      </c>
      <c r="F799" s="261" t="str">
        <f>IF(OR('statement of marks'!$GM24="",F794=""),"",'statement of marks'!$GM24)</f>
        <v/>
      </c>
      <c r="G799" s="261" t="str">
        <f>IF(OR('statement of marks'!$GM24="",G794=""),"",'statement of marks'!$GM24)</f>
        <v/>
      </c>
      <c r="H799" s="261" t="str">
        <f>IF(OR('statement of marks'!$GM24="",H794=""),"",'statement of marks'!$GM24)</f>
        <v/>
      </c>
      <c r="I799" s="261" t="str">
        <f>IF(OR('statement of marks'!$GM24="",I794=""),"",'statement of marks'!$GM24)</f>
        <v/>
      </c>
      <c r="J799" s="262" t="str">
        <f>IF(OR('statement of marks'!$GM24="",J794=""),"",'statement of marks'!$GM24)</f>
        <v/>
      </c>
    </row>
    <row r="800" spans="1:10" ht="17.5" customHeight="1">
      <c r="A800" s="214"/>
      <c r="B800" s="305" t="str">
        <f>'statement of marks'!$GN$4</f>
        <v>lkekftd foKku</v>
      </c>
      <c r="C800" s="240"/>
      <c r="D800" s="241"/>
      <c r="E800" s="261" t="str">
        <f>IF(OR('statement of marks'!$GP24="",E794=""),"",'statement of marks'!$GP24)</f>
        <v/>
      </c>
      <c r="F800" s="261" t="str">
        <f>IF(OR('statement of marks'!$GP24="",F794=""),"",'statement of marks'!$GP24)</f>
        <v/>
      </c>
      <c r="G800" s="261" t="str">
        <f>IF(OR('statement of marks'!$GP24="",G794=""),"",'statement of marks'!$GP24)</f>
        <v/>
      </c>
      <c r="H800" s="261" t="str">
        <f>IF(OR('statement of marks'!$GP24="",H794=""),"",'statement of marks'!$GP24)</f>
        <v/>
      </c>
      <c r="I800" s="261" t="str">
        <f>IF(OR('statement of marks'!$GP24="",I794=""),"",'statement of marks'!$GP24)</f>
        <v/>
      </c>
      <c r="J800" s="262" t="str">
        <f>IF(OR('statement of marks'!$GP24="",J794=""),"",'statement of marks'!$GP24)</f>
        <v/>
      </c>
    </row>
    <row r="801" spans="1:10" ht="17.5" customHeight="1">
      <c r="A801" s="214"/>
      <c r="B801" s="305" t="str">
        <f>'statement of marks'!$GQ$4</f>
        <v>dk;kZuqHko</v>
      </c>
      <c r="C801" s="240"/>
      <c r="D801" s="241"/>
      <c r="E801" s="261" t="str">
        <f>IF(OR('statement of marks'!$GS24="",E794=""),"",'statement of marks'!$GS24)</f>
        <v/>
      </c>
      <c r="F801" s="261" t="str">
        <f>IF(OR('statement of marks'!$GS24="",F794=""),"",'statement of marks'!$GS24)</f>
        <v/>
      </c>
      <c r="G801" s="261" t="str">
        <f>IF(OR('statement of marks'!$GS24="",G794=""),"",'statement of marks'!$GS24)</f>
        <v/>
      </c>
      <c r="H801" s="261" t="str">
        <f>IF(OR('statement of marks'!$GS24="",H794=""),"",'statement of marks'!$GS24)</f>
        <v/>
      </c>
      <c r="I801" s="261" t="str">
        <f>IF(OR('statement of marks'!$GS24="",I794=""),"",'statement of marks'!$GS24)</f>
        <v/>
      </c>
      <c r="J801" s="262" t="str">
        <f>IF(OR('statement of marks'!$GS24="",J794=""),"",'statement of marks'!$GS24)</f>
        <v/>
      </c>
    </row>
    <row r="802" spans="1:10" ht="17.5" customHeight="1">
      <c r="A802" s="214"/>
      <c r="B802" s="305" t="str">
        <f>'statement of marks'!$GT$4</f>
        <v>dyk f'k{kk</v>
      </c>
      <c r="C802" s="240"/>
      <c r="D802" s="241"/>
      <c r="E802" s="263" t="str">
        <f>IF(OR('statement of marks'!$GV24="",E794=""),"",'statement of marks'!$GV24)</f>
        <v/>
      </c>
      <c r="F802" s="263" t="str">
        <f>IF(OR('statement of marks'!$GV24="",F794=""),"",'statement of marks'!$GV24)</f>
        <v/>
      </c>
      <c r="G802" s="263" t="str">
        <f>IF(OR('statement of marks'!$GV24="",G794=""),"",'statement of marks'!$GV24)</f>
        <v/>
      </c>
      <c r="H802" s="263" t="str">
        <f>IF(OR('statement of marks'!$GV24="",H794=""),"",'statement of marks'!$GV24)</f>
        <v/>
      </c>
      <c r="I802" s="263" t="str">
        <f>IF(OR('statement of marks'!$GV24="",I794=""),"",'statement of marks'!$GV24)</f>
        <v/>
      </c>
      <c r="J802" s="264" t="str">
        <f>IF(OR('statement of marks'!$GV24="",J794=""),"",'statement of marks'!$GV24)</f>
        <v/>
      </c>
    </row>
    <row r="803" spans="1:10" ht="17.5" customHeight="1">
      <c r="A803" s="214"/>
      <c r="B803" s="245" t="s">
        <v>284</v>
      </c>
      <c r="C803" s="265" t="str">
        <f t="shared" ref="C803:J803" si="34">C794</f>
        <v/>
      </c>
      <c r="D803" s="265" t="str">
        <f t="shared" si="34"/>
        <v/>
      </c>
      <c r="E803" s="265" t="str">
        <f t="shared" si="34"/>
        <v/>
      </c>
      <c r="F803" s="265" t="str">
        <f t="shared" si="34"/>
        <v/>
      </c>
      <c r="G803" s="265" t="str">
        <f t="shared" si="34"/>
        <v/>
      </c>
      <c r="H803" s="265" t="str">
        <f t="shared" si="34"/>
        <v/>
      </c>
      <c r="I803" s="265" t="str">
        <f t="shared" si="34"/>
        <v/>
      </c>
      <c r="J803" s="266" t="str">
        <f t="shared" si="34"/>
        <v/>
      </c>
    </row>
    <row r="804" spans="1:10" ht="17.5" customHeight="1">
      <c r="A804" s="214"/>
      <c r="B804" s="305" t="str">
        <f>'statement of marks'!$HL$5</f>
        <v>Nk= mifLFkfr</v>
      </c>
      <c r="C804" s="242"/>
      <c r="D804" s="242"/>
      <c r="E804" s="267" t="str">
        <f>IF(OR('statement of marks'!$HL24="",E794=""),"",'statement of marks'!$HL24)</f>
        <v/>
      </c>
      <c r="F804" s="267" t="str">
        <f>IF(OR('statement of marks'!$HL24="",F794=""),"",'statement of marks'!$HL24)</f>
        <v/>
      </c>
      <c r="G804" s="267" t="str">
        <f>IF(OR('statement of marks'!$HL24="",G794=""),"",'statement of marks'!$HL24)</f>
        <v/>
      </c>
      <c r="H804" s="267" t="str">
        <f>IF(OR('statement of marks'!$HL24="",H794=""),"",'statement of marks'!$HL24)</f>
        <v/>
      </c>
      <c r="I804" s="267" t="str">
        <f>IF(OR('statement of marks'!$HL24="",I794=""),"",'statement of marks'!$HL24)</f>
        <v/>
      </c>
      <c r="J804" s="268" t="str">
        <f>IF(OR('statement of marks'!$HL24="",J794=""),"",'statement of marks'!$HL24)</f>
        <v/>
      </c>
    </row>
    <row r="805" spans="1:10" ht="17.5" customHeight="1">
      <c r="A805" s="214"/>
      <c r="B805" s="305" t="str">
        <f>'statement of marks'!$HK$5</f>
        <v>dqy ehfVax</v>
      </c>
      <c r="C805" s="243"/>
      <c r="D805" s="243"/>
      <c r="E805" s="243" t="str">
        <f>IF(OR('statement of marks'!$HK24="",E794=""),"",'statement of marks'!$HK24)</f>
        <v/>
      </c>
      <c r="F805" s="243" t="str">
        <f>IF(OR('statement of marks'!$HK24="",F794=""),"",'statement of marks'!$HK24)</f>
        <v/>
      </c>
      <c r="G805" s="243" t="str">
        <f>IF(OR('statement of marks'!$HK24="",G794=""),"",'statement of marks'!$HK24)</f>
        <v/>
      </c>
      <c r="H805" s="243" t="str">
        <f>IF(OR('statement of marks'!$HK24="",H794=""),"",'statement of marks'!$HK24)</f>
        <v/>
      </c>
      <c r="I805" s="243" t="str">
        <f>IF(OR('statement of marks'!$HK24="",I794=""),"",'statement of marks'!$HK24)</f>
        <v/>
      </c>
      <c r="J805" s="269" t="str">
        <f>IF(OR('statement of marks'!$HK24="",J794=""),"",'statement of marks'!$HK24)</f>
        <v/>
      </c>
    </row>
    <row r="806" spans="1:10" ht="17.5" customHeight="1">
      <c r="A806" s="214"/>
      <c r="B806" s="305" t="s">
        <v>259</v>
      </c>
      <c r="C806" s="243" t="str">
        <f t="shared" ref="C806:J806" si="35">IF(OR(C804="",C805=""),"",C804/C805*100)</f>
        <v/>
      </c>
      <c r="D806" s="243" t="str">
        <f t="shared" si="35"/>
        <v/>
      </c>
      <c r="E806" s="243" t="str">
        <f t="shared" si="35"/>
        <v/>
      </c>
      <c r="F806" s="243" t="str">
        <f t="shared" si="35"/>
        <v/>
      </c>
      <c r="G806" s="243" t="str">
        <f t="shared" si="35"/>
        <v/>
      </c>
      <c r="H806" s="243" t="str">
        <f t="shared" si="35"/>
        <v/>
      </c>
      <c r="I806" s="243" t="str">
        <f t="shared" si="35"/>
        <v/>
      </c>
      <c r="J806" s="269" t="str">
        <f t="shared" si="35"/>
        <v/>
      </c>
    </row>
    <row r="807" spans="1:10" ht="17.5" customHeight="1">
      <c r="A807" s="214"/>
      <c r="B807" s="305" t="s">
        <v>260</v>
      </c>
      <c r="C807" s="243"/>
      <c r="D807" s="243"/>
      <c r="E807" s="243"/>
      <c r="F807" s="243"/>
      <c r="G807" s="243"/>
      <c r="H807" s="243"/>
      <c r="I807" s="243"/>
      <c r="J807" s="249"/>
    </row>
    <row r="808" spans="1:10" ht="17.5" customHeight="1">
      <c r="A808" s="214"/>
      <c r="B808" s="306" t="s">
        <v>257</v>
      </c>
      <c r="C808" s="1319" t="str">
        <f>IF('statement of marks'!HN24="","",'statement of marks'!HN24)</f>
        <v/>
      </c>
      <c r="D808" s="1320"/>
      <c r="E808" s="1320"/>
      <c r="F808" s="1320"/>
      <c r="G808" s="1320"/>
      <c r="H808" s="1320"/>
      <c r="I808" s="1320"/>
      <c r="J808" s="1321"/>
    </row>
    <row r="809" spans="1:10" ht="17.5" customHeight="1">
      <c r="A809" s="214"/>
      <c r="B809" s="246"/>
      <c r="C809" s="1322"/>
      <c r="D809" s="1323"/>
      <c r="E809" s="1323"/>
      <c r="F809" s="1324"/>
      <c r="G809" s="1322"/>
      <c r="H809" s="1323"/>
      <c r="I809" s="1323"/>
      <c r="J809" s="1325"/>
    </row>
    <row r="810" spans="1:10" ht="17.5" customHeight="1" thickBot="1">
      <c r="A810" s="215"/>
      <c r="B810" s="259" t="s">
        <v>262</v>
      </c>
      <c r="C810" s="1293" t="s">
        <v>80</v>
      </c>
      <c r="D810" s="1294"/>
      <c r="E810" s="1294"/>
      <c r="F810" s="1295"/>
      <c r="G810" s="1296" t="s">
        <v>263</v>
      </c>
      <c r="H810" s="1297"/>
      <c r="I810" s="1297"/>
      <c r="J810" s="1298"/>
    </row>
    <row r="811" spans="1:10" ht="17.5" customHeight="1">
      <c r="A811" s="247"/>
      <c r="B811" s="1352" t="s">
        <v>228</v>
      </c>
      <c r="C811" s="1353"/>
      <c r="D811" s="1353"/>
      <c r="E811" s="1353"/>
      <c r="F811" s="1353"/>
      <c r="G811" s="1353"/>
      <c r="H811" s="1353"/>
      <c r="I811" s="1353"/>
      <c r="J811" s="1354"/>
    </row>
    <row r="812" spans="1:10" ht="17.5" customHeight="1">
      <c r="A812" s="214"/>
      <c r="B812" s="1355" t="s">
        <v>247</v>
      </c>
      <c r="C812" s="1356"/>
      <c r="D812" s="1356"/>
      <c r="E812" s="1356"/>
      <c r="F812" s="1356"/>
      <c r="G812" s="1356"/>
      <c r="H812" s="1356"/>
      <c r="I812" s="1356"/>
      <c r="J812" s="1357"/>
    </row>
    <row r="813" spans="1:10" ht="17.5" customHeight="1">
      <c r="A813" s="214"/>
      <c r="B813" s="1358" t="s">
        <v>81</v>
      </c>
      <c r="C813" s="1358"/>
      <c r="D813" s="1359">
        <f>YEAR(details!G25)</f>
        <v>1900</v>
      </c>
      <c r="E813" s="1360"/>
      <c r="F813" s="303" t="s">
        <v>230</v>
      </c>
      <c r="G813" s="1359" t="str">
        <f>'statement of marks'!$H$3</f>
        <v>2015-16</v>
      </c>
      <c r="H813" s="1360"/>
      <c r="I813" s="303" t="s">
        <v>231</v>
      </c>
      <c r="J813" s="255"/>
    </row>
    <row r="814" spans="1:10" ht="17.5" customHeight="1">
      <c r="A814" s="214"/>
      <c r="B814" s="1326" t="s">
        <v>229</v>
      </c>
      <c r="C814" s="1327"/>
      <c r="D814" s="1312" t="str">
        <f>'statement of marks'!$A$1</f>
        <v>jk- ck- ek/;fed fo|ky; uohu] fuEckgsM+k</v>
      </c>
      <c r="E814" s="1313"/>
      <c r="F814" s="1313"/>
      <c r="G814" s="1313"/>
      <c r="H814" s="1313"/>
      <c r="I814" s="1313"/>
      <c r="J814" s="1314"/>
    </row>
    <row r="815" spans="1:10" ht="17.5" customHeight="1">
      <c r="A815" s="214"/>
      <c r="B815" s="1326" t="str">
        <f>'statement of marks'!$J$3</f>
        <v xml:space="preserve">fo|ky; dk Mk;l dksM+ </v>
      </c>
      <c r="C815" s="1327"/>
      <c r="D815" s="1345" t="str">
        <f>'statement of marks'!$K$3</f>
        <v xml:space="preserve">08291009401   </v>
      </c>
      <c r="E815" s="1346"/>
      <c r="F815" s="1128"/>
      <c r="G815" s="1129"/>
      <c r="H815" s="1129"/>
      <c r="I815" s="1129"/>
      <c r="J815" s="1347"/>
    </row>
    <row r="816" spans="1:10" ht="17.5" customHeight="1">
      <c r="A816" s="214"/>
      <c r="B816" s="1326" t="s">
        <v>218</v>
      </c>
      <c r="C816" s="1327"/>
      <c r="D816" s="1312" t="str">
        <f>IF('statement of marks'!J25="","",'statement of marks'!J25)</f>
        <v/>
      </c>
      <c r="E816" s="1313"/>
      <c r="F816" s="1313"/>
      <c r="G816" s="1313"/>
      <c r="H816" s="1313"/>
      <c r="I816" s="1313"/>
      <c r="J816" s="1314"/>
    </row>
    <row r="817" spans="1:10" ht="17.5" customHeight="1">
      <c r="A817" s="214"/>
      <c r="B817" s="1326" t="s">
        <v>232</v>
      </c>
      <c r="C817" s="1327"/>
      <c r="D817" s="1145" t="str">
        <f>IF('statement of marks'!C25="B","Nk=",IF('statement of marks'!C25="G","Nk=k",""))</f>
        <v/>
      </c>
      <c r="E817" s="1145"/>
      <c r="F817" s="258" t="s">
        <v>224</v>
      </c>
      <c r="G817" s="256" t="str">
        <f>IF('statement of marks'!B25="","",'statement of marks'!B25)</f>
        <v/>
      </c>
      <c r="H817" s="1348"/>
      <c r="I817" s="1348"/>
      <c r="J817" s="1349"/>
    </row>
    <row r="818" spans="1:10" ht="17.5" customHeight="1">
      <c r="A818" s="214"/>
      <c r="B818" s="1326" t="s">
        <v>220</v>
      </c>
      <c r="C818" s="1327"/>
      <c r="D818" s="1312" t="str">
        <f>IF('statement of marks'!L25="","",'statement of marks'!L25)</f>
        <v/>
      </c>
      <c r="E818" s="1313"/>
      <c r="F818" s="1313"/>
      <c r="G818" s="1313"/>
      <c r="H818" s="1313"/>
      <c r="I818" s="1313"/>
      <c r="J818" s="1314"/>
    </row>
    <row r="819" spans="1:10" ht="17.5" customHeight="1">
      <c r="A819" s="214"/>
      <c r="B819" s="1326" t="s">
        <v>219</v>
      </c>
      <c r="C819" s="1327"/>
      <c r="D819" s="1312" t="str">
        <f>IF('statement of marks'!K25="","",'statement of marks'!K25)</f>
        <v/>
      </c>
      <c r="E819" s="1313"/>
      <c r="F819" s="1313"/>
      <c r="G819" s="1313"/>
      <c r="H819" s="1313"/>
      <c r="I819" s="1313"/>
      <c r="J819" s="1314"/>
    </row>
    <row r="820" spans="1:10" ht="17.5" customHeight="1">
      <c r="A820" s="214"/>
      <c r="B820" s="1326" t="s">
        <v>234</v>
      </c>
      <c r="C820" s="1327"/>
      <c r="D820" s="1312" t="str">
        <f>IF(details!N25="","",details!N25)</f>
        <v/>
      </c>
      <c r="E820" s="1313"/>
      <c r="F820" s="1313"/>
      <c r="G820" s="1313"/>
      <c r="H820" s="1313"/>
      <c r="I820" s="1313"/>
      <c r="J820" s="1314"/>
    </row>
    <row r="821" spans="1:10" ht="17.5" customHeight="1">
      <c r="A821" s="214"/>
      <c r="B821" s="1326" t="s">
        <v>283</v>
      </c>
      <c r="C821" s="1327"/>
      <c r="D821" s="1312" t="str">
        <f>IF(details!O25="","",details!O25)</f>
        <v/>
      </c>
      <c r="E821" s="1313"/>
      <c r="F821" s="1313"/>
      <c r="G821" s="1313"/>
      <c r="H821" s="1313"/>
      <c r="I821" s="1313"/>
      <c r="J821" s="1314"/>
    </row>
    <row r="822" spans="1:10" ht="17.5" customHeight="1">
      <c r="A822" s="214"/>
      <c r="B822" s="1326" t="s">
        <v>77</v>
      </c>
      <c r="C822" s="1327"/>
      <c r="D822" s="392">
        <f>'statement of marks'!$C$3</f>
        <v>6</v>
      </c>
      <c r="E822" s="304" t="s">
        <v>222</v>
      </c>
      <c r="F822" s="254" t="str">
        <f>IF('statement of marks'!F25="","",'statement of marks'!F25)</f>
        <v/>
      </c>
      <c r="G822" s="1343" t="s">
        <v>233</v>
      </c>
      <c r="H822" s="1170"/>
      <c r="I822" s="1361" t="str">
        <f>IF('statement of marks'!G25="","",'statement of marks'!G25)</f>
        <v/>
      </c>
      <c r="J822" s="1362"/>
    </row>
    <row r="823" spans="1:10" ht="17.5" customHeight="1">
      <c r="A823" s="214"/>
      <c r="B823" s="1326" t="s">
        <v>225</v>
      </c>
      <c r="C823" s="1327"/>
      <c r="D823" s="1316" t="str">
        <f>IF('statement of marks'!H25="","",'statement of marks'!H25)</f>
        <v/>
      </c>
      <c r="E823" s="1328"/>
      <c r="F823" s="1328"/>
      <c r="G823" s="1328"/>
      <c r="H823" s="1328"/>
      <c r="I823" s="1328"/>
      <c r="J823" s="1329"/>
    </row>
    <row r="824" spans="1:10" ht="17.5" customHeight="1">
      <c r="A824" s="214"/>
      <c r="B824" s="1326" t="s">
        <v>226</v>
      </c>
      <c r="C824" s="1327"/>
      <c r="D824" s="1330" t="str">
        <f>IF('statement of marks'!I25="","",'statement of marks'!I25)</f>
        <v/>
      </c>
      <c r="E824" s="1331"/>
      <c r="F824" s="1332"/>
      <c r="G824" s="1332"/>
      <c r="H824" s="1332"/>
      <c r="I824" s="1332"/>
      <c r="J824" s="1333"/>
    </row>
    <row r="825" spans="1:10" ht="17.5" customHeight="1">
      <c r="A825" s="214"/>
      <c r="B825" s="1312" t="s">
        <v>235</v>
      </c>
      <c r="C825" s="1313"/>
      <c r="D825" s="1313"/>
      <c r="E825" s="1144"/>
      <c r="F825" s="1334" t="str">
        <f>IF(details!Q25="","",details!Q25)</f>
        <v/>
      </c>
      <c r="G825" s="1334"/>
      <c r="H825" s="1335"/>
      <c r="I825" s="1335"/>
      <c r="J825" s="1336"/>
    </row>
    <row r="826" spans="1:10" ht="17.5" customHeight="1">
      <c r="A826" s="214"/>
      <c r="B826" s="1326" t="s">
        <v>239</v>
      </c>
      <c r="C826" s="1327"/>
      <c r="D826" s="1312" t="str">
        <f>IF(details!M25="","",details!M25)</f>
        <v/>
      </c>
      <c r="E826" s="1313"/>
      <c r="F826" s="1313"/>
      <c r="G826" s="1313"/>
      <c r="H826" s="1313"/>
      <c r="I826" s="1313"/>
      <c r="J826" s="1314"/>
    </row>
    <row r="827" spans="1:10" ht="17.5" customHeight="1">
      <c r="A827" s="214"/>
      <c r="B827" s="1326" t="s">
        <v>240</v>
      </c>
      <c r="C827" s="1327"/>
      <c r="D827" s="1312" t="str">
        <f>IF(details!P25="","",details!P25)</f>
        <v/>
      </c>
      <c r="E827" s="1313"/>
      <c r="F827" s="1313"/>
      <c r="G827" s="1313"/>
      <c r="H827" s="1313"/>
      <c r="I827" s="1313"/>
      <c r="J827" s="1314"/>
    </row>
    <row r="828" spans="1:10" ht="17.5" customHeight="1">
      <c r="A828" s="214"/>
      <c r="B828" s="1326" t="s">
        <v>241</v>
      </c>
      <c r="C828" s="1327"/>
      <c r="D828" s="1337" t="str">
        <f>IF('statement of marks'!HD25="mRrh.kZ",'statement of marks'!$C$3,"")</f>
        <v/>
      </c>
      <c r="E828" s="1338"/>
      <c r="F828" s="1313" t="s">
        <v>242</v>
      </c>
      <c r="G828" s="1144"/>
      <c r="H828" s="1337" t="str">
        <f>IF(D828="","",D828+1)</f>
        <v/>
      </c>
      <c r="I828" s="1338"/>
      <c r="J828" s="1339"/>
    </row>
    <row r="829" spans="1:10" ht="17.5" customHeight="1">
      <c r="A829" s="214"/>
      <c r="B829" s="1326" t="s">
        <v>243</v>
      </c>
      <c r="C829" s="1327"/>
      <c r="D829" s="1340">
        <f>IF(details!$O$4="","",details!$O$4)</f>
        <v>42460</v>
      </c>
      <c r="E829" s="1341"/>
      <c r="F829" s="1342"/>
      <c r="G829" s="1343"/>
      <c r="H829" s="1343"/>
      <c r="I829" s="1343"/>
      <c r="J829" s="1344"/>
    </row>
    <row r="830" spans="1:10" ht="17.5" customHeight="1">
      <c r="A830" s="214"/>
      <c r="B830" s="1299"/>
      <c r="C830" s="1299"/>
      <c r="D830" s="1276"/>
      <c r="E830" s="1276"/>
      <c r="F830" s="1288"/>
      <c r="G830" s="1288"/>
      <c r="H830" s="1288"/>
      <c r="I830" s="1288"/>
      <c r="J830" s="1300"/>
    </row>
    <row r="831" spans="1:10" ht="17.5" customHeight="1">
      <c r="A831" s="214"/>
      <c r="B831" s="1301" t="str">
        <f>IF(details!$I$4="","",details!$I$4)</f>
        <v>Jherh js[kk oekZ</v>
      </c>
      <c r="C831" s="1301"/>
      <c r="D831" s="1276"/>
      <c r="E831" s="1276"/>
      <c r="F831" s="1302" t="str">
        <f>IF(details!$F$4="","",details!$F$4)</f>
        <v>Jh jk/ks';ke tk'kh</v>
      </c>
      <c r="G831" s="1303"/>
      <c r="H831" s="1303"/>
      <c r="I831" s="1303"/>
      <c r="J831" s="1304"/>
    </row>
    <row r="832" spans="1:10" ht="17.5" customHeight="1" thickBot="1">
      <c r="A832" s="215"/>
      <c r="B832" s="1305" t="s">
        <v>244</v>
      </c>
      <c r="C832" s="1305"/>
      <c r="D832" s="1305" t="s">
        <v>245</v>
      </c>
      <c r="E832" s="1305"/>
      <c r="F832" s="1306" t="s">
        <v>246</v>
      </c>
      <c r="G832" s="1307"/>
      <c r="H832" s="1307"/>
      <c r="I832" s="1307"/>
      <c r="J832" s="1308"/>
    </row>
    <row r="833" spans="1:10" ht="17.5" customHeight="1">
      <c r="A833" s="247"/>
      <c r="B833" s="1309" t="s">
        <v>258</v>
      </c>
      <c r="C833" s="1310"/>
      <c r="D833" s="1310"/>
      <c r="E833" s="1310"/>
      <c r="F833" s="1310"/>
      <c r="G833" s="1310"/>
      <c r="H833" s="1310"/>
      <c r="I833" s="1310"/>
      <c r="J833" s="1311"/>
    </row>
    <row r="834" spans="1:10" ht="17.5" customHeight="1">
      <c r="A834" s="214"/>
      <c r="B834" s="306" t="s">
        <v>218</v>
      </c>
      <c r="C834" s="1312" t="str">
        <f>IF('statement of marks'!J25="","",'statement of marks'!J25)</f>
        <v/>
      </c>
      <c r="D834" s="1313"/>
      <c r="E834" s="1313"/>
      <c r="F834" s="1313"/>
      <c r="G834" s="1313"/>
      <c r="H834" s="1313"/>
      <c r="I834" s="1313"/>
      <c r="J834" s="1314"/>
    </row>
    <row r="835" spans="1:10" ht="17.5" customHeight="1">
      <c r="A835" s="214"/>
      <c r="B835" s="306" t="s">
        <v>219</v>
      </c>
      <c r="C835" s="1312" t="str">
        <f>IF('statement of marks'!K25="","",'statement of marks'!K25)</f>
        <v/>
      </c>
      <c r="D835" s="1313"/>
      <c r="E835" s="1313"/>
      <c r="F835" s="1313"/>
      <c r="G835" s="1313"/>
      <c r="H835" s="1313"/>
      <c r="I835" s="1313"/>
      <c r="J835" s="1314"/>
    </row>
    <row r="836" spans="1:10" ht="17.5" customHeight="1">
      <c r="A836" s="214"/>
      <c r="B836" s="306" t="s">
        <v>220</v>
      </c>
      <c r="C836" s="1312" t="str">
        <f>IF('statement of marks'!L25="","",'statement of marks'!L25)</f>
        <v/>
      </c>
      <c r="D836" s="1313"/>
      <c r="E836" s="1313"/>
      <c r="F836" s="1313"/>
      <c r="G836" s="1313"/>
      <c r="H836" s="1313"/>
      <c r="I836" s="1313"/>
      <c r="J836" s="1314"/>
    </row>
    <row r="837" spans="1:10" ht="17.5" customHeight="1">
      <c r="A837" s="214"/>
      <c r="B837" s="306" t="s">
        <v>225</v>
      </c>
      <c r="C837" s="1315" t="str">
        <f>IF('statement of marks'!H25="","",'statement of marks'!H25)</f>
        <v/>
      </c>
      <c r="D837" s="1316"/>
      <c r="E837" s="252" t="s">
        <v>261</v>
      </c>
      <c r="F837" s="1317" t="str">
        <f>IF('statement of marks'!I25="","",'statement of marks'!I25)</f>
        <v/>
      </c>
      <c r="G837" s="1317"/>
      <c r="H837" s="1317"/>
      <c r="I837" s="1317"/>
      <c r="J837" s="1318"/>
    </row>
    <row r="838" spans="1:10" ht="17.5" customHeight="1">
      <c r="A838" s="214"/>
      <c r="B838" s="306" t="s">
        <v>223</v>
      </c>
      <c r="C838" s="253" t="s">
        <v>248</v>
      </c>
      <c r="D838" s="235" t="s">
        <v>249</v>
      </c>
      <c r="E838" s="235" t="s">
        <v>250</v>
      </c>
      <c r="F838" s="235" t="s">
        <v>251</v>
      </c>
      <c r="G838" s="235" t="s">
        <v>252</v>
      </c>
      <c r="H838" s="235" t="s">
        <v>253</v>
      </c>
      <c r="I838" s="235" t="s">
        <v>254</v>
      </c>
      <c r="J838" s="248" t="s">
        <v>255</v>
      </c>
    </row>
    <row r="839" spans="1:10" ht="17.5" customHeight="1">
      <c r="A839" s="214"/>
      <c r="B839" s="305" t="s">
        <v>256</v>
      </c>
      <c r="C839" s="239" t="str">
        <f>IF(AND('statement of marks'!$C$3=1,'statement of marks'!HD25="mRrh.kZ"),'statement of marks'!$H$3,"")</f>
        <v/>
      </c>
      <c r="D839" s="239" t="str">
        <f>IF(AND('statement of marks'!$C$3=2,'statement of marks'!HD25="mRrh.kZ"),'statement of marks'!$H$3,"")</f>
        <v/>
      </c>
      <c r="E839" s="239" t="str">
        <f>IF(AND('statement of marks'!$C$3=3,'statement of marks'!HD25="mRrh.kZ"),'statement of marks'!$H$3,"")</f>
        <v/>
      </c>
      <c r="F839" s="239" t="str">
        <f>IF(AND('statement of marks'!$C$3=4,'statement of marks'!HD25="mRrh.kZ"),'statement of marks'!$H$3,"")</f>
        <v/>
      </c>
      <c r="G839" s="239" t="str">
        <f>IF(AND('statement of marks'!$C$3=5,'statement of marks'!HD25="mRrh.kZ"),'statement of marks'!$H$3,"")</f>
        <v/>
      </c>
      <c r="H839" s="239" t="str">
        <f>IF(AND('statement of marks'!$C$3=6,'statement of marks'!HD25="mRrh.kZ"),'statement of marks'!$H$3,"")</f>
        <v/>
      </c>
      <c r="I839" s="239" t="str">
        <f>IF(AND('statement of marks'!$C$3=7,'statement of marks'!HD25="mRrh.kZ"),'statement of marks'!$H$3,"")</f>
        <v/>
      </c>
      <c r="J839" s="260" t="str">
        <f>IF(AND('statement of marks'!$C$3=8,'statement of marks'!HD25="mRrh.kZ"),'statement of marks'!$H$3,"")</f>
        <v/>
      </c>
    </row>
    <row r="840" spans="1:10" ht="17.5" customHeight="1">
      <c r="A840" s="214"/>
      <c r="B840" s="305" t="str">
        <f>'statement of marks'!$FT$4</f>
        <v>fgUnh</v>
      </c>
      <c r="C840" s="240"/>
      <c r="D840" s="241"/>
      <c r="E840" s="261" t="str">
        <f>IF(OR('statement of marks'!$FV25="",E839=""),"",'statement of marks'!$FV25)</f>
        <v/>
      </c>
      <c r="F840" s="261" t="str">
        <f>IF(OR('statement of marks'!$FV25="",F839=""),"",'statement of marks'!$FV25)</f>
        <v/>
      </c>
      <c r="G840" s="261" t="str">
        <f>IF(OR('statement of marks'!$FV25="",G839=""),"",'statement of marks'!$FV25)</f>
        <v/>
      </c>
      <c r="H840" s="261" t="str">
        <f>IF(OR('statement of marks'!$FV25="",H839=""),"",'statement of marks'!$FV25)</f>
        <v/>
      </c>
      <c r="I840" s="261" t="str">
        <f>IF(OR('statement of marks'!$FV25="",I839=""),"",'statement of marks'!$FV25)</f>
        <v/>
      </c>
      <c r="J840" s="262" t="str">
        <f>IF(OR('statement of marks'!$FV25="",J839=""),"",'statement of marks'!$FV25)</f>
        <v/>
      </c>
    </row>
    <row r="841" spans="1:10" ht="17.5" customHeight="1">
      <c r="A841" s="214"/>
      <c r="B841" s="305" t="str">
        <f>'statement of marks'!$FW$4</f>
        <v>vaxszth</v>
      </c>
      <c r="C841" s="240"/>
      <c r="D841" s="241"/>
      <c r="E841" s="261" t="str">
        <f>IF(OR('statement of marks'!$FY25="",E839=""),"",'statement of marks'!$FY25)</f>
        <v/>
      </c>
      <c r="F841" s="261" t="str">
        <f>IF(OR('statement of marks'!$FY25="",F839=""),"",'statement of marks'!$FY25)</f>
        <v/>
      </c>
      <c r="G841" s="261" t="str">
        <f>IF(OR('statement of marks'!$FY25="",G839=""),"",'statement of marks'!$FY25)</f>
        <v/>
      </c>
      <c r="H841" s="261" t="str">
        <f>IF(OR('statement of marks'!$FY25="",H839=""),"",'statement of marks'!$FY25)</f>
        <v/>
      </c>
      <c r="I841" s="261" t="str">
        <f>IF(OR('statement of marks'!$FY25="",I839=""),"",'statement of marks'!$FY25)</f>
        <v/>
      </c>
      <c r="J841" s="262" t="str">
        <f>IF(OR('statement of marks'!$FY25="",J839=""),"",'statement of marks'!$FY25)</f>
        <v/>
      </c>
    </row>
    <row r="842" spans="1:10" ht="17.5" customHeight="1">
      <c r="A842" s="214"/>
      <c r="B842" s="305" t="str">
        <f>IF('statement of marks'!BE25="s","laLÑr",IF('statement of marks'!BE25="u","mnwZ",IF('statement of marks'!BE25="g","xqtjkrh",IF('statement of marks'!BE25="p","iatkch",IF('statement of marks'!BE25="sd","flU/kh","r`rh; Hkk""kk")))))</f>
        <v>r`rh; Hkk"kk</v>
      </c>
      <c r="C842" s="240"/>
      <c r="D842" s="241"/>
      <c r="E842" s="261" t="str">
        <f>IF(OR('statement of marks'!$GB25="",E839=""),"",'statement of marks'!$GB25)</f>
        <v/>
      </c>
      <c r="F842" s="261" t="str">
        <f>IF(OR('statement of marks'!$GB25="",F839=""),"",'statement of marks'!$GB25)</f>
        <v/>
      </c>
      <c r="G842" s="261" t="str">
        <f>IF(OR('statement of marks'!$GB25="",G839=""),"",'statement of marks'!$GB25)</f>
        <v/>
      </c>
      <c r="H842" s="261" t="str">
        <f>IF(OR('statement of marks'!$GB25="",H839=""),"",'statement of marks'!$GB25)</f>
        <v/>
      </c>
      <c r="I842" s="261" t="str">
        <f>IF(OR('statement of marks'!$GB25="",I839=""),"",'statement of marks'!$GB25)</f>
        <v/>
      </c>
      <c r="J842" s="262" t="str">
        <f>IF(OR('statement of marks'!$GB25="",J839=""),"",'statement of marks'!$GB25)</f>
        <v/>
      </c>
    </row>
    <row r="843" spans="1:10" ht="17.5" customHeight="1">
      <c r="A843" s="214"/>
      <c r="B843" s="305" t="str">
        <f>'statement of marks'!$GH$4</f>
        <v>xf.kr</v>
      </c>
      <c r="C843" s="240"/>
      <c r="D843" s="241"/>
      <c r="E843" s="261" t="str">
        <f>IF(OR('statement of marks'!$GJ25="",E839=""),"",'statement of marks'!$GJ25)</f>
        <v/>
      </c>
      <c r="F843" s="261" t="str">
        <f>IF(OR('statement of marks'!$GJ25="",F839=""),"",'statement of marks'!$GJ25)</f>
        <v/>
      </c>
      <c r="G843" s="261" t="str">
        <f>IF(OR('statement of marks'!$GJ25="",G839=""),"",'statement of marks'!$GJ25)</f>
        <v/>
      </c>
      <c r="H843" s="261" t="str">
        <f>IF(OR('statement of marks'!$GJ25="",H839=""),"",'statement of marks'!$GJ25)</f>
        <v/>
      </c>
      <c r="I843" s="261" t="str">
        <f>IF(OR('statement of marks'!$GJ25="",I839=""),"",'statement of marks'!$GJ25)</f>
        <v/>
      </c>
      <c r="J843" s="262" t="str">
        <f>IF(OR('statement of marks'!$GJ25="",J839=""),"",'statement of marks'!$GJ25)</f>
        <v/>
      </c>
    </row>
    <row r="844" spans="1:10" ht="17.5" customHeight="1">
      <c r="A844" s="214"/>
      <c r="B844" s="305" t="str">
        <f>'statement of marks'!$GK$4</f>
        <v>foKku</v>
      </c>
      <c r="C844" s="240"/>
      <c r="D844" s="241"/>
      <c r="E844" s="261" t="str">
        <f>IF(OR('statement of marks'!$GM25="",E839=""),"",'statement of marks'!$GM25)</f>
        <v/>
      </c>
      <c r="F844" s="261" t="str">
        <f>IF(OR('statement of marks'!$GM25="",F839=""),"",'statement of marks'!$GM25)</f>
        <v/>
      </c>
      <c r="G844" s="261" t="str">
        <f>IF(OR('statement of marks'!$GM25="",G839=""),"",'statement of marks'!$GM25)</f>
        <v/>
      </c>
      <c r="H844" s="261" t="str">
        <f>IF(OR('statement of marks'!$GM25="",H839=""),"",'statement of marks'!$GM25)</f>
        <v/>
      </c>
      <c r="I844" s="261" t="str">
        <f>IF(OR('statement of marks'!$GM25="",I839=""),"",'statement of marks'!$GM25)</f>
        <v/>
      </c>
      <c r="J844" s="262" t="str">
        <f>IF(OR('statement of marks'!$GM25="",J839=""),"",'statement of marks'!$GM25)</f>
        <v/>
      </c>
    </row>
    <row r="845" spans="1:10" ht="17.5" customHeight="1">
      <c r="A845" s="214"/>
      <c r="B845" s="305" t="str">
        <f>'statement of marks'!$GN$4</f>
        <v>lkekftd foKku</v>
      </c>
      <c r="C845" s="240"/>
      <c r="D845" s="241"/>
      <c r="E845" s="261" t="str">
        <f>IF(OR('statement of marks'!$GP25="",E839=""),"",'statement of marks'!$GP25)</f>
        <v/>
      </c>
      <c r="F845" s="261" t="str">
        <f>IF(OR('statement of marks'!$GP25="",F839=""),"",'statement of marks'!$GP25)</f>
        <v/>
      </c>
      <c r="G845" s="261" t="str">
        <f>IF(OR('statement of marks'!$GP25="",G839=""),"",'statement of marks'!$GP25)</f>
        <v/>
      </c>
      <c r="H845" s="261" t="str">
        <f>IF(OR('statement of marks'!$GP25="",H839=""),"",'statement of marks'!$GP25)</f>
        <v/>
      </c>
      <c r="I845" s="261" t="str">
        <f>IF(OR('statement of marks'!$GP25="",I839=""),"",'statement of marks'!$GP25)</f>
        <v/>
      </c>
      <c r="J845" s="262" t="str">
        <f>IF(OR('statement of marks'!$GP25="",J839=""),"",'statement of marks'!$GP25)</f>
        <v/>
      </c>
    </row>
    <row r="846" spans="1:10" ht="17.5" customHeight="1">
      <c r="A846" s="214"/>
      <c r="B846" s="305" t="str">
        <f>'statement of marks'!$GQ$4</f>
        <v>dk;kZuqHko</v>
      </c>
      <c r="C846" s="240"/>
      <c r="D846" s="241"/>
      <c r="E846" s="261" t="str">
        <f>IF(OR('statement of marks'!$GS25="",E839=""),"",'statement of marks'!$GS25)</f>
        <v/>
      </c>
      <c r="F846" s="261" t="str">
        <f>IF(OR('statement of marks'!$GS25="",F839=""),"",'statement of marks'!$GS25)</f>
        <v/>
      </c>
      <c r="G846" s="261" t="str">
        <f>IF(OR('statement of marks'!$GS25="",G839=""),"",'statement of marks'!$GS25)</f>
        <v/>
      </c>
      <c r="H846" s="261" t="str">
        <f>IF(OR('statement of marks'!$GS25="",H839=""),"",'statement of marks'!$GS25)</f>
        <v/>
      </c>
      <c r="I846" s="261" t="str">
        <f>IF(OR('statement of marks'!$GS25="",I839=""),"",'statement of marks'!$GS25)</f>
        <v/>
      </c>
      <c r="J846" s="262" t="str">
        <f>IF(OR('statement of marks'!$GS25="",J839=""),"",'statement of marks'!$GS25)</f>
        <v/>
      </c>
    </row>
    <row r="847" spans="1:10" ht="17.5" customHeight="1">
      <c r="A847" s="214"/>
      <c r="B847" s="305" t="str">
        <f>'statement of marks'!$GT$4</f>
        <v>dyk f'k{kk</v>
      </c>
      <c r="C847" s="240"/>
      <c r="D847" s="241"/>
      <c r="E847" s="263" t="str">
        <f>IF(OR('statement of marks'!$GV25="",E839=""),"",'statement of marks'!$GV25)</f>
        <v/>
      </c>
      <c r="F847" s="263" t="str">
        <f>IF(OR('statement of marks'!$GV25="",F839=""),"",'statement of marks'!$GV25)</f>
        <v/>
      </c>
      <c r="G847" s="263" t="str">
        <f>IF(OR('statement of marks'!$GV25="",G839=""),"",'statement of marks'!$GV25)</f>
        <v/>
      </c>
      <c r="H847" s="263" t="str">
        <f>IF(OR('statement of marks'!$GV25="",H839=""),"",'statement of marks'!$GV25)</f>
        <v/>
      </c>
      <c r="I847" s="263" t="str">
        <f>IF(OR('statement of marks'!$GV25="",I839=""),"",'statement of marks'!$GV25)</f>
        <v/>
      </c>
      <c r="J847" s="264" t="str">
        <f>IF(OR('statement of marks'!$GV25="",J839=""),"",'statement of marks'!$GV25)</f>
        <v/>
      </c>
    </row>
    <row r="848" spans="1:10" ht="17.5" customHeight="1">
      <c r="A848" s="214"/>
      <c r="B848" s="245" t="s">
        <v>284</v>
      </c>
      <c r="C848" s="265" t="str">
        <f t="shared" ref="C848:J848" si="36">C839</f>
        <v/>
      </c>
      <c r="D848" s="265" t="str">
        <f t="shared" si="36"/>
        <v/>
      </c>
      <c r="E848" s="265" t="str">
        <f t="shared" si="36"/>
        <v/>
      </c>
      <c r="F848" s="265" t="str">
        <f t="shared" si="36"/>
        <v/>
      </c>
      <c r="G848" s="265" t="str">
        <f t="shared" si="36"/>
        <v/>
      </c>
      <c r="H848" s="265" t="str">
        <f t="shared" si="36"/>
        <v/>
      </c>
      <c r="I848" s="265" t="str">
        <f t="shared" si="36"/>
        <v/>
      </c>
      <c r="J848" s="266" t="str">
        <f t="shared" si="36"/>
        <v/>
      </c>
    </row>
    <row r="849" spans="1:10" ht="17.5" customHeight="1">
      <c r="A849" s="214"/>
      <c r="B849" s="305" t="str">
        <f>'statement of marks'!$HL$5</f>
        <v>Nk= mifLFkfr</v>
      </c>
      <c r="C849" s="242"/>
      <c r="D849" s="242"/>
      <c r="E849" s="267" t="str">
        <f>IF(OR('statement of marks'!$HL25="",E839=""),"",'statement of marks'!$HL25)</f>
        <v/>
      </c>
      <c r="F849" s="267" t="str">
        <f>IF(OR('statement of marks'!$HL25="",F839=""),"",'statement of marks'!$HL25)</f>
        <v/>
      </c>
      <c r="G849" s="267" t="str">
        <f>IF(OR('statement of marks'!$HL25="",G839=""),"",'statement of marks'!$HL25)</f>
        <v/>
      </c>
      <c r="H849" s="267" t="str">
        <f>IF(OR('statement of marks'!$HL25="",H839=""),"",'statement of marks'!$HL25)</f>
        <v/>
      </c>
      <c r="I849" s="267" t="str">
        <f>IF(OR('statement of marks'!$HL25="",I839=""),"",'statement of marks'!$HL25)</f>
        <v/>
      </c>
      <c r="J849" s="268" t="str">
        <f>IF(OR('statement of marks'!$HL25="",J839=""),"",'statement of marks'!$HL25)</f>
        <v/>
      </c>
    </row>
    <row r="850" spans="1:10" ht="17.5" customHeight="1">
      <c r="A850" s="214"/>
      <c r="B850" s="305" t="str">
        <f>'statement of marks'!$HK$5</f>
        <v>dqy ehfVax</v>
      </c>
      <c r="C850" s="243"/>
      <c r="D850" s="243"/>
      <c r="E850" s="243" t="str">
        <f>IF(OR('statement of marks'!$HK25="",E839=""),"",'statement of marks'!$HK25)</f>
        <v/>
      </c>
      <c r="F850" s="243" t="str">
        <f>IF(OR('statement of marks'!$HK25="",F839=""),"",'statement of marks'!$HK25)</f>
        <v/>
      </c>
      <c r="G850" s="243" t="str">
        <f>IF(OR('statement of marks'!$HK25="",G839=""),"",'statement of marks'!$HK25)</f>
        <v/>
      </c>
      <c r="H850" s="243" t="str">
        <f>IF(OR('statement of marks'!$HK25="",H839=""),"",'statement of marks'!$HK25)</f>
        <v/>
      </c>
      <c r="I850" s="243" t="str">
        <f>IF(OR('statement of marks'!$HK25="",I839=""),"",'statement of marks'!$HK25)</f>
        <v/>
      </c>
      <c r="J850" s="269" t="str">
        <f>IF(OR('statement of marks'!$HK25="",J839=""),"",'statement of marks'!$HK25)</f>
        <v/>
      </c>
    </row>
    <row r="851" spans="1:10" ht="17.5" customHeight="1">
      <c r="A851" s="214"/>
      <c r="B851" s="305" t="s">
        <v>259</v>
      </c>
      <c r="C851" s="243" t="str">
        <f t="shared" ref="C851:J851" si="37">IF(OR(C849="",C850=""),"",C849/C850*100)</f>
        <v/>
      </c>
      <c r="D851" s="243" t="str">
        <f t="shared" si="37"/>
        <v/>
      </c>
      <c r="E851" s="243" t="str">
        <f t="shared" si="37"/>
        <v/>
      </c>
      <c r="F851" s="243" t="str">
        <f t="shared" si="37"/>
        <v/>
      </c>
      <c r="G851" s="243" t="str">
        <f t="shared" si="37"/>
        <v/>
      </c>
      <c r="H851" s="243" t="str">
        <f t="shared" si="37"/>
        <v/>
      </c>
      <c r="I851" s="243" t="str">
        <f t="shared" si="37"/>
        <v/>
      </c>
      <c r="J851" s="269" t="str">
        <f t="shared" si="37"/>
        <v/>
      </c>
    </row>
    <row r="852" spans="1:10" ht="17.5" customHeight="1">
      <c r="A852" s="214"/>
      <c r="B852" s="305" t="s">
        <v>260</v>
      </c>
      <c r="C852" s="243"/>
      <c r="D852" s="243"/>
      <c r="E852" s="243"/>
      <c r="F852" s="243"/>
      <c r="G852" s="243"/>
      <c r="H852" s="243"/>
      <c r="I852" s="243"/>
      <c r="J852" s="249"/>
    </row>
    <row r="853" spans="1:10" ht="17.5" customHeight="1">
      <c r="A853" s="214"/>
      <c r="B853" s="306" t="s">
        <v>257</v>
      </c>
      <c r="C853" s="1319" t="str">
        <f>IF('statement of marks'!HN25="","",'statement of marks'!HN25)</f>
        <v/>
      </c>
      <c r="D853" s="1320"/>
      <c r="E853" s="1320"/>
      <c r="F853" s="1320"/>
      <c r="G853" s="1320"/>
      <c r="H853" s="1320"/>
      <c r="I853" s="1320"/>
      <c r="J853" s="1321"/>
    </row>
    <row r="854" spans="1:10" ht="17.5" customHeight="1">
      <c r="A854" s="214"/>
      <c r="B854" s="246"/>
      <c r="C854" s="1322"/>
      <c r="D854" s="1323"/>
      <c r="E854" s="1323"/>
      <c r="F854" s="1324"/>
      <c r="G854" s="1322"/>
      <c r="H854" s="1323"/>
      <c r="I854" s="1323"/>
      <c r="J854" s="1325"/>
    </row>
    <row r="855" spans="1:10" ht="17.5" customHeight="1" thickBot="1">
      <c r="A855" s="215"/>
      <c r="B855" s="259" t="s">
        <v>262</v>
      </c>
      <c r="C855" s="1293" t="s">
        <v>80</v>
      </c>
      <c r="D855" s="1294"/>
      <c r="E855" s="1294"/>
      <c r="F855" s="1295"/>
      <c r="G855" s="1296" t="s">
        <v>263</v>
      </c>
      <c r="H855" s="1297"/>
      <c r="I855" s="1297"/>
      <c r="J855" s="1298"/>
    </row>
    <row r="856" spans="1:10" ht="17.5" customHeight="1">
      <c r="A856" s="247"/>
      <c r="B856" s="1352" t="s">
        <v>228</v>
      </c>
      <c r="C856" s="1353"/>
      <c r="D856" s="1353"/>
      <c r="E856" s="1353"/>
      <c r="F856" s="1353"/>
      <c r="G856" s="1353"/>
      <c r="H856" s="1353"/>
      <c r="I856" s="1353"/>
      <c r="J856" s="1354"/>
    </row>
    <row r="857" spans="1:10" ht="17.5" customHeight="1">
      <c r="A857" s="214"/>
      <c r="B857" s="1355" t="s">
        <v>247</v>
      </c>
      <c r="C857" s="1356"/>
      <c r="D857" s="1356"/>
      <c r="E857" s="1356"/>
      <c r="F857" s="1356"/>
      <c r="G857" s="1356"/>
      <c r="H857" s="1356"/>
      <c r="I857" s="1356"/>
      <c r="J857" s="1357"/>
    </row>
    <row r="858" spans="1:10" ht="17.5" customHeight="1">
      <c r="A858" s="214"/>
      <c r="B858" s="1358" t="s">
        <v>81</v>
      </c>
      <c r="C858" s="1358"/>
      <c r="D858" s="1359">
        <f>YEAR(details!G26)</f>
        <v>1900</v>
      </c>
      <c r="E858" s="1360"/>
      <c r="F858" s="303" t="s">
        <v>230</v>
      </c>
      <c r="G858" s="1359" t="str">
        <f>'statement of marks'!$H$3</f>
        <v>2015-16</v>
      </c>
      <c r="H858" s="1360"/>
      <c r="I858" s="303" t="s">
        <v>231</v>
      </c>
      <c r="J858" s="255"/>
    </row>
    <row r="859" spans="1:10" ht="17.5" customHeight="1">
      <c r="A859" s="214"/>
      <c r="B859" s="1326" t="s">
        <v>229</v>
      </c>
      <c r="C859" s="1327"/>
      <c r="D859" s="1312" t="str">
        <f>'statement of marks'!$A$1</f>
        <v>jk- ck- ek/;fed fo|ky; uohu] fuEckgsM+k</v>
      </c>
      <c r="E859" s="1313"/>
      <c r="F859" s="1313"/>
      <c r="G859" s="1313"/>
      <c r="H859" s="1313"/>
      <c r="I859" s="1313"/>
      <c r="J859" s="1314"/>
    </row>
    <row r="860" spans="1:10" ht="17.5" customHeight="1">
      <c r="A860" s="214"/>
      <c r="B860" s="1326" t="str">
        <f>'statement of marks'!$J$3</f>
        <v xml:space="preserve">fo|ky; dk Mk;l dksM+ </v>
      </c>
      <c r="C860" s="1327"/>
      <c r="D860" s="1345" t="str">
        <f>'statement of marks'!$K$3</f>
        <v xml:space="preserve">08291009401   </v>
      </c>
      <c r="E860" s="1346"/>
      <c r="F860" s="1128"/>
      <c r="G860" s="1129"/>
      <c r="H860" s="1129"/>
      <c r="I860" s="1129"/>
      <c r="J860" s="1347"/>
    </row>
    <row r="861" spans="1:10" ht="17.5" customHeight="1">
      <c r="A861" s="214"/>
      <c r="B861" s="1326" t="s">
        <v>218</v>
      </c>
      <c r="C861" s="1327"/>
      <c r="D861" s="1312" t="str">
        <f>IF('statement of marks'!J26="","",'statement of marks'!J26)</f>
        <v/>
      </c>
      <c r="E861" s="1313"/>
      <c r="F861" s="1313"/>
      <c r="G861" s="1313"/>
      <c r="H861" s="1313"/>
      <c r="I861" s="1313"/>
      <c r="J861" s="1314"/>
    </row>
    <row r="862" spans="1:10" ht="17.5" customHeight="1">
      <c r="A862" s="214"/>
      <c r="B862" s="1326" t="s">
        <v>232</v>
      </c>
      <c r="C862" s="1327"/>
      <c r="D862" s="1145" t="str">
        <f>IF('statement of marks'!C26="B","Nk=",IF('statement of marks'!C26="G","Nk=k",""))</f>
        <v/>
      </c>
      <c r="E862" s="1145"/>
      <c r="F862" s="258" t="s">
        <v>224</v>
      </c>
      <c r="G862" s="256" t="str">
        <f>IF('statement of marks'!B26="","",'statement of marks'!B26)</f>
        <v/>
      </c>
      <c r="H862" s="1348"/>
      <c r="I862" s="1348"/>
      <c r="J862" s="1349"/>
    </row>
    <row r="863" spans="1:10" ht="17.5" customHeight="1">
      <c r="A863" s="214"/>
      <c r="B863" s="1326" t="s">
        <v>220</v>
      </c>
      <c r="C863" s="1327"/>
      <c r="D863" s="1312" t="str">
        <f>IF('statement of marks'!L26="","",'statement of marks'!L26)</f>
        <v/>
      </c>
      <c r="E863" s="1313"/>
      <c r="F863" s="1313"/>
      <c r="G863" s="1313"/>
      <c r="H863" s="1313"/>
      <c r="I863" s="1313"/>
      <c r="J863" s="1314"/>
    </row>
    <row r="864" spans="1:10" ht="17.5" customHeight="1">
      <c r="A864" s="214"/>
      <c r="B864" s="1326" t="s">
        <v>219</v>
      </c>
      <c r="C864" s="1327"/>
      <c r="D864" s="1312" t="str">
        <f>IF('statement of marks'!K26="","",'statement of marks'!K26)</f>
        <v/>
      </c>
      <c r="E864" s="1313"/>
      <c r="F864" s="1313"/>
      <c r="G864" s="1313"/>
      <c r="H864" s="1313"/>
      <c r="I864" s="1313"/>
      <c r="J864" s="1314"/>
    </row>
    <row r="865" spans="1:10" ht="17.5" customHeight="1">
      <c r="A865" s="214"/>
      <c r="B865" s="1326" t="s">
        <v>234</v>
      </c>
      <c r="C865" s="1327"/>
      <c r="D865" s="1312" t="str">
        <f>IF(details!N26="","",details!N26)</f>
        <v/>
      </c>
      <c r="E865" s="1313"/>
      <c r="F865" s="1313"/>
      <c r="G865" s="1313"/>
      <c r="H865" s="1313"/>
      <c r="I865" s="1313"/>
      <c r="J865" s="1314"/>
    </row>
    <row r="866" spans="1:10" ht="17.5" customHeight="1">
      <c r="A866" s="214"/>
      <c r="B866" s="1326" t="s">
        <v>283</v>
      </c>
      <c r="C866" s="1327"/>
      <c r="D866" s="1312" t="str">
        <f>IF(details!O26="","",details!O26)</f>
        <v/>
      </c>
      <c r="E866" s="1313"/>
      <c r="F866" s="1313"/>
      <c r="G866" s="1313"/>
      <c r="H866" s="1313"/>
      <c r="I866" s="1313"/>
      <c r="J866" s="1314"/>
    </row>
    <row r="867" spans="1:10" ht="17.5" customHeight="1">
      <c r="A867" s="214"/>
      <c r="B867" s="1326" t="s">
        <v>77</v>
      </c>
      <c r="C867" s="1327"/>
      <c r="D867" s="392">
        <f>'statement of marks'!$C$3</f>
        <v>6</v>
      </c>
      <c r="E867" s="304" t="s">
        <v>222</v>
      </c>
      <c r="F867" s="254" t="str">
        <f>IF('statement of marks'!F26="","",'statement of marks'!F26)</f>
        <v/>
      </c>
      <c r="G867" s="1343" t="s">
        <v>233</v>
      </c>
      <c r="H867" s="1170"/>
      <c r="I867" s="1361" t="str">
        <f>IF('statement of marks'!G26="","",'statement of marks'!G26)</f>
        <v/>
      </c>
      <c r="J867" s="1362"/>
    </row>
    <row r="868" spans="1:10" ht="17.5" customHeight="1">
      <c r="A868" s="214"/>
      <c r="B868" s="1326" t="s">
        <v>225</v>
      </c>
      <c r="C868" s="1327"/>
      <c r="D868" s="1316" t="str">
        <f>IF('statement of marks'!H26="","",'statement of marks'!H26)</f>
        <v/>
      </c>
      <c r="E868" s="1328"/>
      <c r="F868" s="1328"/>
      <c r="G868" s="1328"/>
      <c r="H868" s="1328"/>
      <c r="I868" s="1328"/>
      <c r="J868" s="1329"/>
    </row>
    <row r="869" spans="1:10" ht="17.5" customHeight="1">
      <c r="A869" s="214"/>
      <c r="B869" s="1326" t="s">
        <v>226</v>
      </c>
      <c r="C869" s="1327"/>
      <c r="D869" s="1330" t="str">
        <f>IF('statement of marks'!I26="","",'statement of marks'!I26)</f>
        <v/>
      </c>
      <c r="E869" s="1331"/>
      <c r="F869" s="1332"/>
      <c r="G869" s="1332"/>
      <c r="H869" s="1332"/>
      <c r="I869" s="1332"/>
      <c r="J869" s="1333"/>
    </row>
    <row r="870" spans="1:10" ht="17.5" customHeight="1">
      <c r="A870" s="214"/>
      <c r="B870" s="1312" t="s">
        <v>235</v>
      </c>
      <c r="C870" s="1313"/>
      <c r="D870" s="1313"/>
      <c r="E870" s="1144"/>
      <c r="F870" s="1334" t="str">
        <f>IF(details!Q26="","",details!Q26)</f>
        <v/>
      </c>
      <c r="G870" s="1334"/>
      <c r="H870" s="1335"/>
      <c r="I870" s="1335"/>
      <c r="J870" s="1336"/>
    </row>
    <row r="871" spans="1:10" ht="17.5" customHeight="1">
      <c r="A871" s="214"/>
      <c r="B871" s="1326" t="s">
        <v>239</v>
      </c>
      <c r="C871" s="1327"/>
      <c r="D871" s="1312" t="str">
        <f>IF(details!M26="","",details!M26)</f>
        <v/>
      </c>
      <c r="E871" s="1313"/>
      <c r="F871" s="1313"/>
      <c r="G871" s="1313"/>
      <c r="H871" s="1313"/>
      <c r="I871" s="1313"/>
      <c r="J871" s="1314"/>
    </row>
    <row r="872" spans="1:10" ht="17.5" customHeight="1">
      <c r="A872" s="214"/>
      <c r="B872" s="1326" t="s">
        <v>240</v>
      </c>
      <c r="C872" s="1327"/>
      <c r="D872" s="1312" t="str">
        <f>IF(details!P26="","",details!P26)</f>
        <v/>
      </c>
      <c r="E872" s="1313"/>
      <c r="F872" s="1313"/>
      <c r="G872" s="1313"/>
      <c r="H872" s="1313"/>
      <c r="I872" s="1313"/>
      <c r="J872" s="1314"/>
    </row>
    <row r="873" spans="1:10" ht="17.5" customHeight="1">
      <c r="A873" s="214"/>
      <c r="B873" s="1326" t="s">
        <v>241</v>
      </c>
      <c r="C873" s="1327"/>
      <c r="D873" s="1337" t="str">
        <f>IF('statement of marks'!HD26="mRrh.kZ",'statement of marks'!$C$3,"")</f>
        <v/>
      </c>
      <c r="E873" s="1338"/>
      <c r="F873" s="1313" t="s">
        <v>242</v>
      </c>
      <c r="G873" s="1144"/>
      <c r="H873" s="1337" t="str">
        <f>IF(D873="","",D873+1)</f>
        <v/>
      </c>
      <c r="I873" s="1338"/>
      <c r="J873" s="1339"/>
    </row>
    <row r="874" spans="1:10" ht="17.5" customHeight="1">
      <c r="A874" s="214"/>
      <c r="B874" s="1326" t="s">
        <v>243</v>
      </c>
      <c r="C874" s="1327"/>
      <c r="D874" s="1340">
        <f>IF(details!$O$4="","",details!$O$4)</f>
        <v>42460</v>
      </c>
      <c r="E874" s="1341"/>
      <c r="F874" s="1342"/>
      <c r="G874" s="1343"/>
      <c r="H874" s="1343"/>
      <c r="I874" s="1343"/>
      <c r="J874" s="1344"/>
    </row>
    <row r="875" spans="1:10" ht="17.5" customHeight="1">
      <c r="A875" s="214"/>
      <c r="B875" s="1299"/>
      <c r="C875" s="1299"/>
      <c r="D875" s="1276"/>
      <c r="E875" s="1276"/>
      <c r="F875" s="1288"/>
      <c r="G875" s="1288"/>
      <c r="H875" s="1288"/>
      <c r="I875" s="1288"/>
      <c r="J875" s="1300"/>
    </row>
    <row r="876" spans="1:10" ht="17.5" customHeight="1">
      <c r="A876" s="214"/>
      <c r="B876" s="1301" t="str">
        <f>IF(details!$I$4="","",details!$I$4)</f>
        <v>Jherh js[kk oekZ</v>
      </c>
      <c r="C876" s="1301"/>
      <c r="D876" s="1276"/>
      <c r="E876" s="1276"/>
      <c r="F876" s="1302" t="str">
        <f>IF(details!$F$4="","",details!$F$4)</f>
        <v>Jh jk/ks';ke tk'kh</v>
      </c>
      <c r="G876" s="1303"/>
      <c r="H876" s="1303"/>
      <c r="I876" s="1303"/>
      <c r="J876" s="1304"/>
    </row>
    <row r="877" spans="1:10" ht="17.5" customHeight="1" thickBot="1">
      <c r="A877" s="215"/>
      <c r="B877" s="1305" t="s">
        <v>244</v>
      </c>
      <c r="C877" s="1305"/>
      <c r="D877" s="1305" t="s">
        <v>245</v>
      </c>
      <c r="E877" s="1305"/>
      <c r="F877" s="1306" t="s">
        <v>246</v>
      </c>
      <c r="G877" s="1307"/>
      <c r="H877" s="1307"/>
      <c r="I877" s="1307"/>
      <c r="J877" s="1308"/>
    </row>
    <row r="878" spans="1:10" ht="17.5" customHeight="1">
      <c r="A878" s="247"/>
      <c r="B878" s="1309" t="s">
        <v>258</v>
      </c>
      <c r="C878" s="1310"/>
      <c r="D878" s="1310"/>
      <c r="E878" s="1310"/>
      <c r="F878" s="1310"/>
      <c r="G878" s="1310"/>
      <c r="H878" s="1310"/>
      <c r="I878" s="1310"/>
      <c r="J878" s="1311"/>
    </row>
    <row r="879" spans="1:10" ht="17.5" customHeight="1">
      <c r="A879" s="214"/>
      <c r="B879" s="306" t="s">
        <v>218</v>
      </c>
      <c r="C879" s="1312" t="str">
        <f>IF('statement of marks'!J26="","",'statement of marks'!J26)</f>
        <v/>
      </c>
      <c r="D879" s="1313"/>
      <c r="E879" s="1313"/>
      <c r="F879" s="1313"/>
      <c r="G879" s="1313"/>
      <c r="H879" s="1313"/>
      <c r="I879" s="1313"/>
      <c r="J879" s="1314"/>
    </row>
    <row r="880" spans="1:10" ht="17.5" customHeight="1">
      <c r="A880" s="214"/>
      <c r="B880" s="306" t="s">
        <v>219</v>
      </c>
      <c r="C880" s="1312" t="str">
        <f>IF('statement of marks'!K26="","",'statement of marks'!K26)</f>
        <v/>
      </c>
      <c r="D880" s="1313"/>
      <c r="E880" s="1313"/>
      <c r="F880" s="1313"/>
      <c r="G880" s="1313"/>
      <c r="H880" s="1313"/>
      <c r="I880" s="1313"/>
      <c r="J880" s="1314"/>
    </row>
    <row r="881" spans="1:10" ht="17.5" customHeight="1">
      <c r="A881" s="214"/>
      <c r="B881" s="306" t="s">
        <v>220</v>
      </c>
      <c r="C881" s="1312" t="str">
        <f>IF('statement of marks'!L26="","",'statement of marks'!L26)</f>
        <v/>
      </c>
      <c r="D881" s="1313"/>
      <c r="E881" s="1313"/>
      <c r="F881" s="1313"/>
      <c r="G881" s="1313"/>
      <c r="H881" s="1313"/>
      <c r="I881" s="1313"/>
      <c r="J881" s="1314"/>
    </row>
    <row r="882" spans="1:10" ht="17.5" customHeight="1">
      <c r="A882" s="214"/>
      <c r="B882" s="306" t="s">
        <v>225</v>
      </c>
      <c r="C882" s="1315" t="str">
        <f>IF('statement of marks'!H26="","",'statement of marks'!H26)</f>
        <v/>
      </c>
      <c r="D882" s="1316"/>
      <c r="E882" s="252" t="s">
        <v>261</v>
      </c>
      <c r="F882" s="1317" t="str">
        <f>IF('statement of marks'!I26="","",'statement of marks'!I26)</f>
        <v/>
      </c>
      <c r="G882" s="1317"/>
      <c r="H882" s="1317"/>
      <c r="I882" s="1317"/>
      <c r="J882" s="1318"/>
    </row>
    <row r="883" spans="1:10" ht="17.5" customHeight="1">
      <c r="A883" s="214"/>
      <c r="B883" s="306" t="s">
        <v>223</v>
      </c>
      <c r="C883" s="253" t="s">
        <v>248</v>
      </c>
      <c r="D883" s="235" t="s">
        <v>249</v>
      </c>
      <c r="E883" s="235" t="s">
        <v>250</v>
      </c>
      <c r="F883" s="235" t="s">
        <v>251</v>
      </c>
      <c r="G883" s="235" t="s">
        <v>252</v>
      </c>
      <c r="H883" s="235" t="s">
        <v>253</v>
      </c>
      <c r="I883" s="235" t="s">
        <v>254</v>
      </c>
      <c r="J883" s="248" t="s">
        <v>255</v>
      </c>
    </row>
    <row r="884" spans="1:10" ht="17.5" customHeight="1">
      <c r="A884" s="214"/>
      <c r="B884" s="305" t="s">
        <v>256</v>
      </c>
      <c r="C884" s="239" t="str">
        <f>IF(AND('statement of marks'!$C$3=1,'statement of marks'!HD26="mRrh.kZ"),'statement of marks'!$H$3,"")</f>
        <v/>
      </c>
      <c r="D884" s="239" t="str">
        <f>IF(AND('statement of marks'!$C$3=2,'statement of marks'!HD26="mRrh.kZ"),'statement of marks'!$H$3,"")</f>
        <v/>
      </c>
      <c r="E884" s="239" t="str">
        <f>IF(AND('statement of marks'!$C$3=3,'statement of marks'!HD26="mRrh.kZ"),'statement of marks'!$H$3,"")</f>
        <v/>
      </c>
      <c r="F884" s="239" t="str">
        <f>IF(AND('statement of marks'!$C$3=4,'statement of marks'!HD26="mRrh.kZ"),'statement of marks'!$H$3,"")</f>
        <v/>
      </c>
      <c r="G884" s="239" t="str">
        <f>IF(AND('statement of marks'!$C$3=5,'statement of marks'!HD26="mRrh.kZ"),'statement of marks'!$H$3,"")</f>
        <v/>
      </c>
      <c r="H884" s="239" t="str">
        <f>IF(AND('statement of marks'!$C$3=6,'statement of marks'!HD26="mRrh.kZ"),'statement of marks'!$H$3,"")</f>
        <v/>
      </c>
      <c r="I884" s="239" t="str">
        <f>IF(AND('statement of marks'!$C$3=7,'statement of marks'!HD26="mRrh.kZ"),'statement of marks'!$H$3,"")</f>
        <v/>
      </c>
      <c r="J884" s="260" t="str">
        <f>IF(AND('statement of marks'!$C$3=8,'statement of marks'!HD26="mRrh.kZ"),'statement of marks'!$H$3,"")</f>
        <v/>
      </c>
    </row>
    <row r="885" spans="1:10" ht="17.5" customHeight="1">
      <c r="A885" s="214"/>
      <c r="B885" s="305" t="str">
        <f>'statement of marks'!$FT$4</f>
        <v>fgUnh</v>
      </c>
      <c r="C885" s="240"/>
      <c r="D885" s="241"/>
      <c r="E885" s="261" t="str">
        <f>IF(OR('statement of marks'!$FV26="",E884=""),"",'statement of marks'!$FV26)</f>
        <v/>
      </c>
      <c r="F885" s="261" t="str">
        <f>IF(OR('statement of marks'!$FV26="",F884=""),"",'statement of marks'!$FV26)</f>
        <v/>
      </c>
      <c r="G885" s="261" t="str">
        <f>IF(OR('statement of marks'!$FV26="",G884=""),"",'statement of marks'!$FV26)</f>
        <v/>
      </c>
      <c r="H885" s="261" t="str">
        <f>IF(OR('statement of marks'!$FV26="",H884=""),"",'statement of marks'!$FV26)</f>
        <v/>
      </c>
      <c r="I885" s="261" t="str">
        <f>IF(OR('statement of marks'!$FV26="",I884=""),"",'statement of marks'!$FV26)</f>
        <v/>
      </c>
      <c r="J885" s="262" t="str">
        <f>IF(OR('statement of marks'!$FV26="",J884=""),"",'statement of marks'!$FV26)</f>
        <v/>
      </c>
    </row>
    <row r="886" spans="1:10" ht="17.5" customHeight="1">
      <c r="A886" s="214"/>
      <c r="B886" s="305" t="str">
        <f>'statement of marks'!$FW$4</f>
        <v>vaxszth</v>
      </c>
      <c r="C886" s="240"/>
      <c r="D886" s="241"/>
      <c r="E886" s="261" t="str">
        <f>IF(OR('statement of marks'!$FY26="",E884=""),"",'statement of marks'!$FY26)</f>
        <v/>
      </c>
      <c r="F886" s="261" t="str">
        <f>IF(OR('statement of marks'!$FY26="",F884=""),"",'statement of marks'!$FY26)</f>
        <v/>
      </c>
      <c r="G886" s="261" t="str">
        <f>IF(OR('statement of marks'!$FY26="",G884=""),"",'statement of marks'!$FY26)</f>
        <v/>
      </c>
      <c r="H886" s="261" t="str">
        <f>IF(OR('statement of marks'!$FY26="",H884=""),"",'statement of marks'!$FY26)</f>
        <v/>
      </c>
      <c r="I886" s="261" t="str">
        <f>IF(OR('statement of marks'!$FY26="",I884=""),"",'statement of marks'!$FY26)</f>
        <v/>
      </c>
      <c r="J886" s="262" t="str">
        <f>IF(OR('statement of marks'!$FY26="",J884=""),"",'statement of marks'!$FY26)</f>
        <v/>
      </c>
    </row>
    <row r="887" spans="1:10" ht="17.5" customHeight="1">
      <c r="A887" s="214"/>
      <c r="B887" s="305" t="str">
        <f>IF('statement of marks'!BE26="s","laLÑr",IF('statement of marks'!BE26="u","mnwZ",IF('statement of marks'!BE26="g","xqtjkrh",IF('statement of marks'!BE26="p","iatkch",IF('statement of marks'!BE26="sd","flU/kh","r`rh; Hkk""kk")))))</f>
        <v>r`rh; Hkk"kk</v>
      </c>
      <c r="C887" s="240"/>
      <c r="D887" s="241"/>
      <c r="E887" s="261" t="str">
        <f>IF(OR('statement of marks'!$GB26="",E884=""),"",'statement of marks'!$GB26)</f>
        <v/>
      </c>
      <c r="F887" s="261" t="str">
        <f>IF(OR('statement of marks'!$GB26="",F884=""),"",'statement of marks'!$GB26)</f>
        <v/>
      </c>
      <c r="G887" s="261" t="str">
        <f>IF(OR('statement of marks'!$GB26="",G884=""),"",'statement of marks'!$GB26)</f>
        <v/>
      </c>
      <c r="H887" s="261" t="str">
        <f>IF(OR('statement of marks'!$GB26="",H884=""),"",'statement of marks'!$GB26)</f>
        <v/>
      </c>
      <c r="I887" s="261" t="str">
        <f>IF(OR('statement of marks'!$GB26="",I884=""),"",'statement of marks'!$GB26)</f>
        <v/>
      </c>
      <c r="J887" s="262" t="str">
        <f>IF(OR('statement of marks'!$GB26="",J884=""),"",'statement of marks'!$GB26)</f>
        <v/>
      </c>
    </row>
    <row r="888" spans="1:10" ht="17.5" customHeight="1">
      <c r="A888" s="214"/>
      <c r="B888" s="305" t="str">
        <f>'statement of marks'!$GH$4</f>
        <v>xf.kr</v>
      </c>
      <c r="C888" s="240"/>
      <c r="D888" s="241"/>
      <c r="E888" s="261" t="str">
        <f>IF(OR('statement of marks'!$GJ26="",E884=""),"",'statement of marks'!$GJ26)</f>
        <v/>
      </c>
      <c r="F888" s="261" t="str">
        <f>IF(OR('statement of marks'!$GJ26="",F884=""),"",'statement of marks'!$GJ26)</f>
        <v/>
      </c>
      <c r="G888" s="261" t="str">
        <f>IF(OR('statement of marks'!$GJ26="",G884=""),"",'statement of marks'!$GJ26)</f>
        <v/>
      </c>
      <c r="H888" s="261" t="str">
        <f>IF(OR('statement of marks'!$GJ26="",H884=""),"",'statement of marks'!$GJ26)</f>
        <v/>
      </c>
      <c r="I888" s="261" t="str">
        <f>IF(OR('statement of marks'!$GJ26="",I884=""),"",'statement of marks'!$GJ26)</f>
        <v/>
      </c>
      <c r="J888" s="262" t="str">
        <f>IF(OR('statement of marks'!$GJ26="",J884=""),"",'statement of marks'!$GJ26)</f>
        <v/>
      </c>
    </row>
    <row r="889" spans="1:10" ht="17.5" customHeight="1">
      <c r="A889" s="214"/>
      <c r="B889" s="305" t="str">
        <f>'statement of marks'!$GK$4</f>
        <v>foKku</v>
      </c>
      <c r="C889" s="240"/>
      <c r="D889" s="241"/>
      <c r="E889" s="261" t="str">
        <f>IF(OR('statement of marks'!$GM26="",E884=""),"",'statement of marks'!$GM26)</f>
        <v/>
      </c>
      <c r="F889" s="261" t="str">
        <f>IF(OR('statement of marks'!$GM26="",F884=""),"",'statement of marks'!$GM26)</f>
        <v/>
      </c>
      <c r="G889" s="261" t="str">
        <f>IF(OR('statement of marks'!$GM26="",G884=""),"",'statement of marks'!$GM26)</f>
        <v/>
      </c>
      <c r="H889" s="261" t="str">
        <f>IF(OR('statement of marks'!$GM26="",H884=""),"",'statement of marks'!$GM26)</f>
        <v/>
      </c>
      <c r="I889" s="261" t="str">
        <f>IF(OR('statement of marks'!$GM26="",I884=""),"",'statement of marks'!$GM26)</f>
        <v/>
      </c>
      <c r="J889" s="262" t="str">
        <f>IF(OR('statement of marks'!$GM26="",J884=""),"",'statement of marks'!$GM26)</f>
        <v/>
      </c>
    </row>
    <row r="890" spans="1:10" ht="17.5" customHeight="1">
      <c r="A890" s="214"/>
      <c r="B890" s="305" t="str">
        <f>'statement of marks'!$GN$4</f>
        <v>lkekftd foKku</v>
      </c>
      <c r="C890" s="240"/>
      <c r="D890" s="241"/>
      <c r="E890" s="261" t="str">
        <f>IF(OR('statement of marks'!$GP26="",E884=""),"",'statement of marks'!$GP26)</f>
        <v/>
      </c>
      <c r="F890" s="261" t="str">
        <f>IF(OR('statement of marks'!$GP26="",F884=""),"",'statement of marks'!$GP26)</f>
        <v/>
      </c>
      <c r="G890" s="261" t="str">
        <f>IF(OR('statement of marks'!$GP26="",G884=""),"",'statement of marks'!$GP26)</f>
        <v/>
      </c>
      <c r="H890" s="261" t="str">
        <f>IF(OR('statement of marks'!$GP26="",H884=""),"",'statement of marks'!$GP26)</f>
        <v/>
      </c>
      <c r="I890" s="261" t="str">
        <f>IF(OR('statement of marks'!$GP26="",I884=""),"",'statement of marks'!$GP26)</f>
        <v/>
      </c>
      <c r="J890" s="262" t="str">
        <f>IF(OR('statement of marks'!$GP26="",J884=""),"",'statement of marks'!$GP26)</f>
        <v/>
      </c>
    </row>
    <row r="891" spans="1:10" ht="17.5" customHeight="1">
      <c r="A891" s="214"/>
      <c r="B891" s="305" t="str">
        <f>'statement of marks'!$GQ$4</f>
        <v>dk;kZuqHko</v>
      </c>
      <c r="C891" s="240"/>
      <c r="D891" s="241"/>
      <c r="E891" s="261" t="str">
        <f>IF(OR('statement of marks'!$GS26="",E884=""),"",'statement of marks'!$GS26)</f>
        <v/>
      </c>
      <c r="F891" s="261" t="str">
        <f>IF(OR('statement of marks'!$GS26="",F884=""),"",'statement of marks'!$GS26)</f>
        <v/>
      </c>
      <c r="G891" s="261" t="str">
        <f>IF(OR('statement of marks'!$GS26="",G884=""),"",'statement of marks'!$GS26)</f>
        <v/>
      </c>
      <c r="H891" s="261" t="str">
        <f>IF(OR('statement of marks'!$GS26="",H884=""),"",'statement of marks'!$GS26)</f>
        <v/>
      </c>
      <c r="I891" s="261" t="str">
        <f>IF(OR('statement of marks'!$GS26="",I884=""),"",'statement of marks'!$GS26)</f>
        <v/>
      </c>
      <c r="J891" s="262" t="str">
        <f>IF(OR('statement of marks'!$GS26="",J884=""),"",'statement of marks'!$GS26)</f>
        <v/>
      </c>
    </row>
    <row r="892" spans="1:10" ht="17.5" customHeight="1">
      <c r="A892" s="214"/>
      <c r="B892" s="305" t="str">
        <f>'statement of marks'!$GT$4</f>
        <v>dyk f'k{kk</v>
      </c>
      <c r="C892" s="240"/>
      <c r="D892" s="241"/>
      <c r="E892" s="263" t="str">
        <f>IF(OR('statement of marks'!$GV26="",E884=""),"",'statement of marks'!$GV26)</f>
        <v/>
      </c>
      <c r="F892" s="263" t="str">
        <f>IF(OR('statement of marks'!$GV26="",F884=""),"",'statement of marks'!$GV26)</f>
        <v/>
      </c>
      <c r="G892" s="263" t="str">
        <f>IF(OR('statement of marks'!$GV26="",G884=""),"",'statement of marks'!$GV26)</f>
        <v/>
      </c>
      <c r="H892" s="263" t="str">
        <f>IF(OR('statement of marks'!$GV26="",H884=""),"",'statement of marks'!$GV26)</f>
        <v/>
      </c>
      <c r="I892" s="263" t="str">
        <f>IF(OR('statement of marks'!$GV26="",I884=""),"",'statement of marks'!$GV26)</f>
        <v/>
      </c>
      <c r="J892" s="264" t="str">
        <f>IF(OR('statement of marks'!$GV26="",J884=""),"",'statement of marks'!$GV26)</f>
        <v/>
      </c>
    </row>
    <row r="893" spans="1:10" ht="17.5" customHeight="1">
      <c r="A893" s="214"/>
      <c r="B893" s="245" t="s">
        <v>284</v>
      </c>
      <c r="C893" s="265" t="str">
        <f t="shared" ref="C893:J893" si="38">C884</f>
        <v/>
      </c>
      <c r="D893" s="265" t="str">
        <f t="shared" si="38"/>
        <v/>
      </c>
      <c r="E893" s="265" t="str">
        <f t="shared" si="38"/>
        <v/>
      </c>
      <c r="F893" s="265" t="str">
        <f t="shared" si="38"/>
        <v/>
      </c>
      <c r="G893" s="265" t="str">
        <f t="shared" si="38"/>
        <v/>
      </c>
      <c r="H893" s="265" t="str">
        <f t="shared" si="38"/>
        <v/>
      </c>
      <c r="I893" s="265" t="str">
        <f t="shared" si="38"/>
        <v/>
      </c>
      <c r="J893" s="266" t="str">
        <f t="shared" si="38"/>
        <v/>
      </c>
    </row>
    <row r="894" spans="1:10" ht="17.5" customHeight="1">
      <c r="A894" s="214"/>
      <c r="B894" s="305" t="str">
        <f>'statement of marks'!$HL$5</f>
        <v>Nk= mifLFkfr</v>
      </c>
      <c r="C894" s="242"/>
      <c r="D894" s="242"/>
      <c r="E894" s="267" t="str">
        <f>IF(OR('statement of marks'!$HL26="",E884=""),"",'statement of marks'!$HL26)</f>
        <v/>
      </c>
      <c r="F894" s="267" t="str">
        <f>IF(OR('statement of marks'!$HL26="",F884=""),"",'statement of marks'!$HL26)</f>
        <v/>
      </c>
      <c r="G894" s="267" t="str">
        <f>IF(OR('statement of marks'!$HL26="",G884=""),"",'statement of marks'!$HL26)</f>
        <v/>
      </c>
      <c r="H894" s="267" t="str">
        <f>IF(OR('statement of marks'!$HL26="",H884=""),"",'statement of marks'!$HL26)</f>
        <v/>
      </c>
      <c r="I894" s="267" t="str">
        <f>IF(OR('statement of marks'!$HL26="",I884=""),"",'statement of marks'!$HL26)</f>
        <v/>
      </c>
      <c r="J894" s="268" t="str">
        <f>IF(OR('statement of marks'!$HL26="",J884=""),"",'statement of marks'!$HL26)</f>
        <v/>
      </c>
    </row>
    <row r="895" spans="1:10" ht="17.5" customHeight="1">
      <c r="A895" s="214"/>
      <c r="B895" s="305" t="str">
        <f>'statement of marks'!$HK$5</f>
        <v>dqy ehfVax</v>
      </c>
      <c r="C895" s="243"/>
      <c r="D895" s="243"/>
      <c r="E895" s="243" t="str">
        <f>IF(OR('statement of marks'!$HK26="",E884=""),"",'statement of marks'!$HK26)</f>
        <v/>
      </c>
      <c r="F895" s="243" t="str">
        <f>IF(OR('statement of marks'!$HK26="",F884=""),"",'statement of marks'!$HK26)</f>
        <v/>
      </c>
      <c r="G895" s="243" t="str">
        <f>IF(OR('statement of marks'!$HK26="",G884=""),"",'statement of marks'!$HK26)</f>
        <v/>
      </c>
      <c r="H895" s="243" t="str">
        <f>IF(OR('statement of marks'!$HK26="",H884=""),"",'statement of marks'!$HK26)</f>
        <v/>
      </c>
      <c r="I895" s="243" t="str">
        <f>IF(OR('statement of marks'!$HK26="",I884=""),"",'statement of marks'!$HK26)</f>
        <v/>
      </c>
      <c r="J895" s="269" t="str">
        <f>IF(OR('statement of marks'!$HK26="",J884=""),"",'statement of marks'!$HK26)</f>
        <v/>
      </c>
    </row>
    <row r="896" spans="1:10" ht="17.5" customHeight="1">
      <c r="A896" s="214"/>
      <c r="B896" s="305" t="s">
        <v>259</v>
      </c>
      <c r="C896" s="243" t="str">
        <f t="shared" ref="C896:J896" si="39">IF(OR(C894="",C895=""),"",C894/C895*100)</f>
        <v/>
      </c>
      <c r="D896" s="243" t="str">
        <f t="shared" si="39"/>
        <v/>
      </c>
      <c r="E896" s="243" t="str">
        <f t="shared" si="39"/>
        <v/>
      </c>
      <c r="F896" s="243" t="str">
        <f t="shared" si="39"/>
        <v/>
      </c>
      <c r="G896" s="243" t="str">
        <f t="shared" si="39"/>
        <v/>
      </c>
      <c r="H896" s="243" t="str">
        <f t="shared" si="39"/>
        <v/>
      </c>
      <c r="I896" s="243" t="str">
        <f t="shared" si="39"/>
        <v/>
      </c>
      <c r="J896" s="269" t="str">
        <f t="shared" si="39"/>
        <v/>
      </c>
    </row>
    <row r="897" spans="1:10" ht="17.5" customHeight="1">
      <c r="A897" s="214"/>
      <c r="B897" s="305" t="s">
        <v>260</v>
      </c>
      <c r="C897" s="243"/>
      <c r="D897" s="243"/>
      <c r="E897" s="243"/>
      <c r="F897" s="243"/>
      <c r="G897" s="243"/>
      <c r="H897" s="243"/>
      <c r="I897" s="243"/>
      <c r="J897" s="249"/>
    </row>
    <row r="898" spans="1:10" ht="17.5" customHeight="1">
      <c r="A898" s="214"/>
      <c r="B898" s="306" t="s">
        <v>257</v>
      </c>
      <c r="C898" s="1319" t="str">
        <f>IF('statement of marks'!HN26="","",'statement of marks'!HN26)</f>
        <v/>
      </c>
      <c r="D898" s="1320"/>
      <c r="E898" s="1320"/>
      <c r="F898" s="1320"/>
      <c r="G898" s="1320"/>
      <c r="H898" s="1320"/>
      <c r="I898" s="1320"/>
      <c r="J898" s="1321"/>
    </row>
    <row r="899" spans="1:10" ht="17.5" customHeight="1">
      <c r="A899" s="214"/>
      <c r="B899" s="246"/>
      <c r="C899" s="1322"/>
      <c r="D899" s="1323"/>
      <c r="E899" s="1323"/>
      <c r="F899" s="1324"/>
      <c r="G899" s="1322"/>
      <c r="H899" s="1323"/>
      <c r="I899" s="1323"/>
      <c r="J899" s="1325"/>
    </row>
    <row r="900" spans="1:10" ht="17.5" customHeight="1" thickBot="1">
      <c r="A900" s="215"/>
      <c r="B900" s="259" t="s">
        <v>262</v>
      </c>
      <c r="C900" s="1293" t="s">
        <v>80</v>
      </c>
      <c r="D900" s="1294"/>
      <c r="E900" s="1294"/>
      <c r="F900" s="1295"/>
      <c r="G900" s="1296" t="s">
        <v>263</v>
      </c>
      <c r="H900" s="1297"/>
      <c r="I900" s="1297"/>
      <c r="J900" s="1298"/>
    </row>
    <row r="901" spans="1:10" ht="17.5" customHeight="1">
      <c r="A901" s="247"/>
      <c r="B901" s="1352" t="s">
        <v>228</v>
      </c>
      <c r="C901" s="1353"/>
      <c r="D901" s="1353"/>
      <c r="E901" s="1353"/>
      <c r="F901" s="1353"/>
      <c r="G901" s="1353"/>
      <c r="H901" s="1353"/>
      <c r="I901" s="1353"/>
      <c r="J901" s="1354"/>
    </row>
    <row r="902" spans="1:10" ht="17.5" customHeight="1">
      <c r="A902" s="214"/>
      <c r="B902" s="1355" t="s">
        <v>247</v>
      </c>
      <c r="C902" s="1356"/>
      <c r="D902" s="1356"/>
      <c r="E902" s="1356"/>
      <c r="F902" s="1356"/>
      <c r="G902" s="1356"/>
      <c r="H902" s="1356"/>
      <c r="I902" s="1356"/>
      <c r="J902" s="1357"/>
    </row>
    <row r="903" spans="1:10" ht="17.5" customHeight="1">
      <c r="A903" s="214"/>
      <c r="B903" s="1358" t="s">
        <v>81</v>
      </c>
      <c r="C903" s="1358"/>
      <c r="D903" s="1359">
        <f>YEAR(details!G27)</f>
        <v>1900</v>
      </c>
      <c r="E903" s="1360"/>
      <c r="F903" s="303" t="s">
        <v>230</v>
      </c>
      <c r="G903" s="1359" t="str">
        <f>'statement of marks'!$H$3</f>
        <v>2015-16</v>
      </c>
      <c r="H903" s="1360"/>
      <c r="I903" s="303" t="s">
        <v>231</v>
      </c>
      <c r="J903" s="255"/>
    </row>
    <row r="904" spans="1:10" ht="17.5" customHeight="1">
      <c r="A904" s="214"/>
      <c r="B904" s="1326" t="s">
        <v>229</v>
      </c>
      <c r="C904" s="1327"/>
      <c r="D904" s="1312" t="str">
        <f>'statement of marks'!$A$1</f>
        <v>jk- ck- ek/;fed fo|ky; uohu] fuEckgsM+k</v>
      </c>
      <c r="E904" s="1313"/>
      <c r="F904" s="1313"/>
      <c r="G904" s="1313"/>
      <c r="H904" s="1313"/>
      <c r="I904" s="1313"/>
      <c r="J904" s="1314"/>
    </row>
    <row r="905" spans="1:10" ht="17.5" customHeight="1">
      <c r="A905" s="214"/>
      <c r="B905" s="1326" t="str">
        <f>'statement of marks'!$J$3</f>
        <v xml:space="preserve">fo|ky; dk Mk;l dksM+ </v>
      </c>
      <c r="C905" s="1327"/>
      <c r="D905" s="1345" t="str">
        <f>'statement of marks'!$K$3</f>
        <v xml:space="preserve">08291009401   </v>
      </c>
      <c r="E905" s="1346"/>
      <c r="F905" s="1128"/>
      <c r="G905" s="1129"/>
      <c r="H905" s="1129"/>
      <c r="I905" s="1129"/>
      <c r="J905" s="1347"/>
    </row>
    <row r="906" spans="1:10" ht="17.5" customHeight="1">
      <c r="A906" s="214"/>
      <c r="B906" s="1326" t="s">
        <v>218</v>
      </c>
      <c r="C906" s="1327"/>
      <c r="D906" s="1312" t="str">
        <f>IF('statement of marks'!J27="","",'statement of marks'!J27)</f>
        <v/>
      </c>
      <c r="E906" s="1313"/>
      <c r="F906" s="1313"/>
      <c r="G906" s="1313"/>
      <c r="H906" s="1313"/>
      <c r="I906" s="1313"/>
      <c r="J906" s="1314"/>
    </row>
    <row r="907" spans="1:10" ht="17.5" customHeight="1">
      <c r="A907" s="214"/>
      <c r="B907" s="1326" t="s">
        <v>232</v>
      </c>
      <c r="C907" s="1327"/>
      <c r="D907" s="1145" t="str">
        <f>IF('statement of marks'!C27="B","Nk=",IF('statement of marks'!C27="G","Nk=k",""))</f>
        <v/>
      </c>
      <c r="E907" s="1145"/>
      <c r="F907" s="258" t="s">
        <v>224</v>
      </c>
      <c r="G907" s="256" t="str">
        <f>IF('statement of marks'!B27="","",'statement of marks'!B27)</f>
        <v/>
      </c>
      <c r="H907" s="1348"/>
      <c r="I907" s="1348"/>
      <c r="J907" s="1349"/>
    </row>
    <row r="908" spans="1:10" ht="17.5" customHeight="1">
      <c r="A908" s="214"/>
      <c r="B908" s="1326" t="s">
        <v>220</v>
      </c>
      <c r="C908" s="1327"/>
      <c r="D908" s="1312" t="str">
        <f>IF('statement of marks'!L27="","",'statement of marks'!L27)</f>
        <v/>
      </c>
      <c r="E908" s="1313"/>
      <c r="F908" s="1313"/>
      <c r="G908" s="1313"/>
      <c r="H908" s="1313"/>
      <c r="I908" s="1313"/>
      <c r="J908" s="1314"/>
    </row>
    <row r="909" spans="1:10" ht="17.5" customHeight="1">
      <c r="A909" s="214"/>
      <c r="B909" s="1326" t="s">
        <v>219</v>
      </c>
      <c r="C909" s="1327"/>
      <c r="D909" s="1312" t="str">
        <f>IF('statement of marks'!K27="","",'statement of marks'!K27)</f>
        <v/>
      </c>
      <c r="E909" s="1313"/>
      <c r="F909" s="1313"/>
      <c r="G909" s="1313"/>
      <c r="H909" s="1313"/>
      <c r="I909" s="1313"/>
      <c r="J909" s="1314"/>
    </row>
    <row r="910" spans="1:10" ht="17.5" customHeight="1">
      <c r="A910" s="214"/>
      <c r="B910" s="1326" t="s">
        <v>234</v>
      </c>
      <c r="C910" s="1327"/>
      <c r="D910" s="1312" t="str">
        <f>IF(details!N27="","",details!N27)</f>
        <v/>
      </c>
      <c r="E910" s="1313"/>
      <c r="F910" s="1313"/>
      <c r="G910" s="1313"/>
      <c r="H910" s="1313"/>
      <c r="I910" s="1313"/>
      <c r="J910" s="1314"/>
    </row>
    <row r="911" spans="1:10" ht="17.5" customHeight="1">
      <c r="A911" s="214"/>
      <c r="B911" s="1326" t="s">
        <v>283</v>
      </c>
      <c r="C911" s="1327"/>
      <c r="D911" s="1312" t="str">
        <f>IF(details!O27="","",details!O27)</f>
        <v/>
      </c>
      <c r="E911" s="1313"/>
      <c r="F911" s="1313"/>
      <c r="G911" s="1313"/>
      <c r="H911" s="1313"/>
      <c r="I911" s="1313"/>
      <c r="J911" s="1314"/>
    </row>
    <row r="912" spans="1:10" ht="17.5" customHeight="1">
      <c r="A912" s="214"/>
      <c r="B912" s="1326" t="s">
        <v>77</v>
      </c>
      <c r="C912" s="1327"/>
      <c r="D912" s="392">
        <f>'statement of marks'!$C$3</f>
        <v>6</v>
      </c>
      <c r="E912" s="304" t="s">
        <v>222</v>
      </c>
      <c r="F912" s="254" t="str">
        <f>IF('statement of marks'!F27="","",'statement of marks'!F27)</f>
        <v/>
      </c>
      <c r="G912" s="1343" t="s">
        <v>233</v>
      </c>
      <c r="H912" s="1170"/>
      <c r="I912" s="1361" t="str">
        <f>IF('statement of marks'!G27="","",'statement of marks'!G27)</f>
        <v/>
      </c>
      <c r="J912" s="1362"/>
    </row>
    <row r="913" spans="1:10" ht="17.5" customHeight="1">
      <c r="A913" s="214"/>
      <c r="B913" s="1326" t="s">
        <v>225</v>
      </c>
      <c r="C913" s="1327"/>
      <c r="D913" s="1316" t="str">
        <f>IF('statement of marks'!H27="","",'statement of marks'!H27)</f>
        <v/>
      </c>
      <c r="E913" s="1328"/>
      <c r="F913" s="1328"/>
      <c r="G913" s="1328"/>
      <c r="H913" s="1328"/>
      <c r="I913" s="1328"/>
      <c r="J913" s="1329"/>
    </row>
    <row r="914" spans="1:10" ht="17.5" customHeight="1">
      <c r="A914" s="214"/>
      <c r="B914" s="1326" t="s">
        <v>226</v>
      </c>
      <c r="C914" s="1327"/>
      <c r="D914" s="1330" t="str">
        <f>IF('statement of marks'!I27="","",'statement of marks'!I27)</f>
        <v/>
      </c>
      <c r="E914" s="1331"/>
      <c r="F914" s="1332"/>
      <c r="G914" s="1332"/>
      <c r="H914" s="1332"/>
      <c r="I914" s="1332"/>
      <c r="J914" s="1333"/>
    </row>
    <row r="915" spans="1:10" ht="17.5" customHeight="1">
      <c r="A915" s="214"/>
      <c r="B915" s="1312" t="s">
        <v>235</v>
      </c>
      <c r="C915" s="1313"/>
      <c r="D915" s="1313"/>
      <c r="E915" s="1144"/>
      <c r="F915" s="1334" t="str">
        <f>IF(details!Q27="","",details!Q27)</f>
        <v/>
      </c>
      <c r="G915" s="1334"/>
      <c r="H915" s="1335"/>
      <c r="I915" s="1335"/>
      <c r="J915" s="1336"/>
    </row>
    <row r="916" spans="1:10" ht="17.5" customHeight="1">
      <c r="A916" s="214"/>
      <c r="B916" s="1326" t="s">
        <v>239</v>
      </c>
      <c r="C916" s="1327"/>
      <c r="D916" s="1312" t="str">
        <f>IF(details!M27="","",details!M27)</f>
        <v/>
      </c>
      <c r="E916" s="1313"/>
      <c r="F916" s="1313"/>
      <c r="G916" s="1313"/>
      <c r="H916" s="1313"/>
      <c r="I916" s="1313"/>
      <c r="J916" s="1314"/>
    </row>
    <row r="917" spans="1:10" ht="17.5" customHeight="1">
      <c r="A917" s="214"/>
      <c r="B917" s="1326" t="s">
        <v>240</v>
      </c>
      <c r="C917" s="1327"/>
      <c r="D917" s="1312" t="str">
        <f>IF(details!P27="","",details!P27)</f>
        <v/>
      </c>
      <c r="E917" s="1313"/>
      <c r="F917" s="1313"/>
      <c r="G917" s="1313"/>
      <c r="H917" s="1313"/>
      <c r="I917" s="1313"/>
      <c r="J917" s="1314"/>
    </row>
    <row r="918" spans="1:10" ht="17.5" customHeight="1">
      <c r="A918" s="214"/>
      <c r="B918" s="1326" t="s">
        <v>241</v>
      </c>
      <c r="C918" s="1327"/>
      <c r="D918" s="1337" t="str">
        <f>IF('statement of marks'!HD27="mRrh.kZ",'statement of marks'!$C$3,"")</f>
        <v/>
      </c>
      <c r="E918" s="1338"/>
      <c r="F918" s="1313" t="s">
        <v>242</v>
      </c>
      <c r="G918" s="1144"/>
      <c r="H918" s="1337" t="str">
        <f>IF(D918="","",D918+1)</f>
        <v/>
      </c>
      <c r="I918" s="1338"/>
      <c r="J918" s="1339"/>
    </row>
    <row r="919" spans="1:10" ht="17.5" customHeight="1">
      <c r="A919" s="214"/>
      <c r="B919" s="1326" t="s">
        <v>243</v>
      </c>
      <c r="C919" s="1327"/>
      <c r="D919" s="1340">
        <f>IF(details!$O$4="","",details!$O$4)</f>
        <v>42460</v>
      </c>
      <c r="E919" s="1341"/>
      <c r="F919" s="1342"/>
      <c r="G919" s="1343"/>
      <c r="H919" s="1343"/>
      <c r="I919" s="1343"/>
      <c r="J919" s="1344"/>
    </row>
    <row r="920" spans="1:10" ht="17.5" customHeight="1">
      <c r="A920" s="214"/>
      <c r="B920" s="1299"/>
      <c r="C920" s="1299"/>
      <c r="D920" s="1276"/>
      <c r="E920" s="1276"/>
      <c r="F920" s="1288"/>
      <c r="G920" s="1288"/>
      <c r="H920" s="1288"/>
      <c r="I920" s="1288"/>
      <c r="J920" s="1300"/>
    </row>
    <row r="921" spans="1:10" ht="17.5" customHeight="1">
      <c r="A921" s="214"/>
      <c r="B921" s="1301" t="str">
        <f>IF(details!$I$4="","",details!$I$4)</f>
        <v>Jherh js[kk oekZ</v>
      </c>
      <c r="C921" s="1301"/>
      <c r="D921" s="1276"/>
      <c r="E921" s="1276"/>
      <c r="F921" s="1302" t="str">
        <f>IF(details!$F$4="","",details!$F$4)</f>
        <v>Jh jk/ks';ke tk'kh</v>
      </c>
      <c r="G921" s="1303"/>
      <c r="H921" s="1303"/>
      <c r="I921" s="1303"/>
      <c r="J921" s="1304"/>
    </row>
    <row r="922" spans="1:10" ht="17.5" customHeight="1" thickBot="1">
      <c r="A922" s="215"/>
      <c r="B922" s="1305" t="s">
        <v>244</v>
      </c>
      <c r="C922" s="1305"/>
      <c r="D922" s="1305" t="s">
        <v>245</v>
      </c>
      <c r="E922" s="1305"/>
      <c r="F922" s="1306" t="s">
        <v>246</v>
      </c>
      <c r="G922" s="1307"/>
      <c r="H922" s="1307"/>
      <c r="I922" s="1307"/>
      <c r="J922" s="1308"/>
    </row>
    <row r="923" spans="1:10" ht="17.5" customHeight="1">
      <c r="A923" s="247"/>
      <c r="B923" s="1309" t="s">
        <v>258</v>
      </c>
      <c r="C923" s="1310"/>
      <c r="D923" s="1310"/>
      <c r="E923" s="1310"/>
      <c r="F923" s="1310"/>
      <c r="G923" s="1310"/>
      <c r="H923" s="1310"/>
      <c r="I923" s="1310"/>
      <c r="J923" s="1311"/>
    </row>
    <row r="924" spans="1:10" ht="17.5" customHeight="1">
      <c r="A924" s="214"/>
      <c r="B924" s="306" t="s">
        <v>218</v>
      </c>
      <c r="C924" s="1312" t="str">
        <f>IF('statement of marks'!J27="","",'statement of marks'!J27)</f>
        <v/>
      </c>
      <c r="D924" s="1313"/>
      <c r="E924" s="1313"/>
      <c r="F924" s="1313"/>
      <c r="G924" s="1313"/>
      <c r="H924" s="1313"/>
      <c r="I924" s="1313"/>
      <c r="J924" s="1314"/>
    </row>
    <row r="925" spans="1:10" ht="17.5" customHeight="1">
      <c r="A925" s="214"/>
      <c r="B925" s="306" t="s">
        <v>219</v>
      </c>
      <c r="C925" s="1312" t="str">
        <f>IF('statement of marks'!K27="","",'statement of marks'!K27)</f>
        <v/>
      </c>
      <c r="D925" s="1313"/>
      <c r="E925" s="1313"/>
      <c r="F925" s="1313"/>
      <c r="G925" s="1313"/>
      <c r="H925" s="1313"/>
      <c r="I925" s="1313"/>
      <c r="J925" s="1314"/>
    </row>
    <row r="926" spans="1:10" ht="17.5" customHeight="1">
      <c r="A926" s="214"/>
      <c r="B926" s="306" t="s">
        <v>220</v>
      </c>
      <c r="C926" s="1312" t="str">
        <f>IF('statement of marks'!L27="","",'statement of marks'!L27)</f>
        <v/>
      </c>
      <c r="D926" s="1313"/>
      <c r="E926" s="1313"/>
      <c r="F926" s="1313"/>
      <c r="G926" s="1313"/>
      <c r="H926" s="1313"/>
      <c r="I926" s="1313"/>
      <c r="J926" s="1314"/>
    </row>
    <row r="927" spans="1:10" ht="17.5" customHeight="1">
      <c r="A927" s="214"/>
      <c r="B927" s="306" t="s">
        <v>225</v>
      </c>
      <c r="C927" s="1315" t="str">
        <f>IF('statement of marks'!H27="","",'statement of marks'!H27)</f>
        <v/>
      </c>
      <c r="D927" s="1316"/>
      <c r="E927" s="252" t="s">
        <v>261</v>
      </c>
      <c r="F927" s="1317" t="str">
        <f>IF('statement of marks'!I27="","",'statement of marks'!I27)</f>
        <v/>
      </c>
      <c r="G927" s="1317"/>
      <c r="H927" s="1317"/>
      <c r="I927" s="1317"/>
      <c r="J927" s="1318"/>
    </row>
    <row r="928" spans="1:10" ht="17.5" customHeight="1">
      <c r="A928" s="214"/>
      <c r="B928" s="306" t="s">
        <v>223</v>
      </c>
      <c r="C928" s="253" t="s">
        <v>248</v>
      </c>
      <c r="D928" s="235" t="s">
        <v>249</v>
      </c>
      <c r="E928" s="235" t="s">
        <v>250</v>
      </c>
      <c r="F928" s="235" t="s">
        <v>251</v>
      </c>
      <c r="G928" s="235" t="s">
        <v>252</v>
      </c>
      <c r="H928" s="235" t="s">
        <v>253</v>
      </c>
      <c r="I928" s="235" t="s">
        <v>254</v>
      </c>
      <c r="J928" s="248" t="s">
        <v>255</v>
      </c>
    </row>
    <row r="929" spans="1:10" ht="17.5" customHeight="1">
      <c r="A929" s="214"/>
      <c r="B929" s="305" t="s">
        <v>256</v>
      </c>
      <c r="C929" s="239" t="str">
        <f>IF(AND('statement of marks'!$C$3=1,'statement of marks'!HD27="mRrh.kZ"),'statement of marks'!$H$3,"")</f>
        <v/>
      </c>
      <c r="D929" s="239" t="str">
        <f>IF(AND('statement of marks'!$C$3=2,'statement of marks'!HD27="mRrh.kZ"),'statement of marks'!$H$3,"")</f>
        <v/>
      </c>
      <c r="E929" s="239" t="str">
        <f>IF(AND('statement of marks'!$C$3=3,'statement of marks'!HD27="mRrh.kZ"),'statement of marks'!$H$3,"")</f>
        <v/>
      </c>
      <c r="F929" s="239" t="str">
        <f>IF(AND('statement of marks'!$C$3=4,'statement of marks'!HD27="mRrh.kZ"),'statement of marks'!$H$3,"")</f>
        <v/>
      </c>
      <c r="G929" s="239" t="str">
        <f>IF(AND('statement of marks'!$C$3=5,'statement of marks'!HD27="mRrh.kZ"),'statement of marks'!$H$3,"")</f>
        <v/>
      </c>
      <c r="H929" s="239" t="str">
        <f>IF(AND('statement of marks'!$C$3=6,'statement of marks'!HD27="mRrh.kZ"),'statement of marks'!$H$3,"")</f>
        <v/>
      </c>
      <c r="I929" s="239" t="str">
        <f>IF(AND('statement of marks'!$C$3=7,'statement of marks'!HD27="mRrh.kZ"),'statement of marks'!$H$3,"")</f>
        <v/>
      </c>
      <c r="J929" s="260" t="str">
        <f>IF(AND('statement of marks'!$C$3=8,'statement of marks'!HD27="mRrh.kZ"),'statement of marks'!$H$3,"")</f>
        <v/>
      </c>
    </row>
    <row r="930" spans="1:10" ht="17.5" customHeight="1">
      <c r="A930" s="214"/>
      <c r="B930" s="305" t="str">
        <f>'statement of marks'!$FT$4</f>
        <v>fgUnh</v>
      </c>
      <c r="C930" s="240"/>
      <c r="D930" s="241"/>
      <c r="E930" s="261" t="str">
        <f>IF(OR('statement of marks'!$FV27="",E929=""),"",'statement of marks'!$FV27)</f>
        <v/>
      </c>
      <c r="F930" s="261" t="str">
        <f>IF(OR('statement of marks'!$FV27="",F929=""),"",'statement of marks'!$FV27)</f>
        <v/>
      </c>
      <c r="G930" s="261" t="str">
        <f>IF(OR('statement of marks'!$FV27="",G929=""),"",'statement of marks'!$FV27)</f>
        <v/>
      </c>
      <c r="H930" s="261" t="str">
        <f>IF(OR('statement of marks'!$FV27="",H929=""),"",'statement of marks'!$FV27)</f>
        <v/>
      </c>
      <c r="I930" s="261" t="str">
        <f>IF(OR('statement of marks'!$FV27="",I929=""),"",'statement of marks'!$FV27)</f>
        <v/>
      </c>
      <c r="J930" s="262" t="str">
        <f>IF(OR('statement of marks'!$FV27="",J929=""),"",'statement of marks'!$FV27)</f>
        <v/>
      </c>
    </row>
    <row r="931" spans="1:10" ht="17.5" customHeight="1">
      <c r="A931" s="214"/>
      <c r="B931" s="305" t="str">
        <f>'statement of marks'!$FW$4</f>
        <v>vaxszth</v>
      </c>
      <c r="C931" s="240"/>
      <c r="D931" s="241"/>
      <c r="E931" s="261" t="str">
        <f>IF(OR('statement of marks'!$FY27="",E929=""),"",'statement of marks'!$FY27)</f>
        <v/>
      </c>
      <c r="F931" s="261" t="str">
        <f>IF(OR('statement of marks'!$FY27="",F929=""),"",'statement of marks'!$FY27)</f>
        <v/>
      </c>
      <c r="G931" s="261" t="str">
        <f>IF(OR('statement of marks'!$FY27="",G929=""),"",'statement of marks'!$FY27)</f>
        <v/>
      </c>
      <c r="H931" s="261" t="str">
        <f>IF(OR('statement of marks'!$FY27="",H929=""),"",'statement of marks'!$FY27)</f>
        <v/>
      </c>
      <c r="I931" s="261" t="str">
        <f>IF(OR('statement of marks'!$FY27="",I929=""),"",'statement of marks'!$FY27)</f>
        <v/>
      </c>
      <c r="J931" s="262" t="str">
        <f>IF(OR('statement of marks'!$FY27="",J929=""),"",'statement of marks'!$FY27)</f>
        <v/>
      </c>
    </row>
    <row r="932" spans="1:10" ht="17.5" customHeight="1">
      <c r="A932" s="214"/>
      <c r="B932" s="305" t="str">
        <f>IF('statement of marks'!BE27="s","laLÑr",IF('statement of marks'!BE27="u","mnwZ",IF('statement of marks'!BE27="g","xqtjkrh",IF('statement of marks'!BE27="p","iatkch",IF('statement of marks'!BE27="sd","flU/kh","r`rh; Hkk""kk")))))</f>
        <v>r`rh; Hkk"kk</v>
      </c>
      <c r="C932" s="240"/>
      <c r="D932" s="241"/>
      <c r="E932" s="261" t="str">
        <f>IF(OR('statement of marks'!$GB27="",E929=""),"",'statement of marks'!$GB27)</f>
        <v/>
      </c>
      <c r="F932" s="261" t="str">
        <f>IF(OR('statement of marks'!$GB27="",F929=""),"",'statement of marks'!$GB27)</f>
        <v/>
      </c>
      <c r="G932" s="261" t="str">
        <f>IF(OR('statement of marks'!$GB27="",G929=""),"",'statement of marks'!$GB27)</f>
        <v/>
      </c>
      <c r="H932" s="261" t="str">
        <f>IF(OR('statement of marks'!$GB27="",H929=""),"",'statement of marks'!$GB27)</f>
        <v/>
      </c>
      <c r="I932" s="261" t="str">
        <f>IF(OR('statement of marks'!$GB27="",I929=""),"",'statement of marks'!$GB27)</f>
        <v/>
      </c>
      <c r="J932" s="262" t="str">
        <f>IF(OR('statement of marks'!$GB27="",J929=""),"",'statement of marks'!$GB27)</f>
        <v/>
      </c>
    </row>
    <row r="933" spans="1:10" ht="17.5" customHeight="1">
      <c r="A933" s="214"/>
      <c r="B933" s="305" t="str">
        <f>'statement of marks'!$GH$4</f>
        <v>xf.kr</v>
      </c>
      <c r="C933" s="240"/>
      <c r="D933" s="241"/>
      <c r="E933" s="261" t="str">
        <f>IF(OR('statement of marks'!$GJ27="",E929=""),"",'statement of marks'!$GJ27)</f>
        <v/>
      </c>
      <c r="F933" s="261" t="str">
        <f>IF(OR('statement of marks'!$GJ27="",F929=""),"",'statement of marks'!$GJ27)</f>
        <v/>
      </c>
      <c r="G933" s="261" t="str">
        <f>IF(OR('statement of marks'!$GJ27="",G929=""),"",'statement of marks'!$GJ27)</f>
        <v/>
      </c>
      <c r="H933" s="261" t="str">
        <f>IF(OR('statement of marks'!$GJ27="",H929=""),"",'statement of marks'!$GJ27)</f>
        <v/>
      </c>
      <c r="I933" s="261" t="str">
        <f>IF(OR('statement of marks'!$GJ27="",I929=""),"",'statement of marks'!$GJ27)</f>
        <v/>
      </c>
      <c r="J933" s="262" t="str">
        <f>IF(OR('statement of marks'!$GJ27="",J929=""),"",'statement of marks'!$GJ27)</f>
        <v/>
      </c>
    </row>
    <row r="934" spans="1:10" ht="17.5" customHeight="1">
      <c r="A934" s="214"/>
      <c r="B934" s="305" t="str">
        <f>'statement of marks'!$GK$4</f>
        <v>foKku</v>
      </c>
      <c r="C934" s="240"/>
      <c r="D934" s="241"/>
      <c r="E934" s="261" t="str">
        <f>IF(OR('statement of marks'!$GM27="",E929=""),"",'statement of marks'!$GM27)</f>
        <v/>
      </c>
      <c r="F934" s="261" t="str">
        <f>IF(OR('statement of marks'!$GM27="",F929=""),"",'statement of marks'!$GM27)</f>
        <v/>
      </c>
      <c r="G934" s="261" t="str">
        <f>IF(OR('statement of marks'!$GM27="",G929=""),"",'statement of marks'!$GM27)</f>
        <v/>
      </c>
      <c r="H934" s="261" t="str">
        <f>IF(OR('statement of marks'!$GM27="",H929=""),"",'statement of marks'!$GM27)</f>
        <v/>
      </c>
      <c r="I934" s="261" t="str">
        <f>IF(OR('statement of marks'!$GM27="",I929=""),"",'statement of marks'!$GM27)</f>
        <v/>
      </c>
      <c r="J934" s="262" t="str">
        <f>IF(OR('statement of marks'!$GM27="",J929=""),"",'statement of marks'!$GM27)</f>
        <v/>
      </c>
    </row>
    <row r="935" spans="1:10" ht="17.5" customHeight="1">
      <c r="A935" s="214"/>
      <c r="B935" s="305" t="str">
        <f>'statement of marks'!$GN$4</f>
        <v>lkekftd foKku</v>
      </c>
      <c r="C935" s="240"/>
      <c r="D935" s="241"/>
      <c r="E935" s="261" t="str">
        <f>IF(OR('statement of marks'!$GP27="",E929=""),"",'statement of marks'!$GP27)</f>
        <v/>
      </c>
      <c r="F935" s="261" t="str">
        <f>IF(OR('statement of marks'!$GP27="",F929=""),"",'statement of marks'!$GP27)</f>
        <v/>
      </c>
      <c r="G935" s="261" t="str">
        <f>IF(OR('statement of marks'!$GP27="",G929=""),"",'statement of marks'!$GP27)</f>
        <v/>
      </c>
      <c r="H935" s="261" t="str">
        <f>IF(OR('statement of marks'!$GP27="",H929=""),"",'statement of marks'!$GP27)</f>
        <v/>
      </c>
      <c r="I935" s="261" t="str">
        <f>IF(OR('statement of marks'!$GP27="",I929=""),"",'statement of marks'!$GP27)</f>
        <v/>
      </c>
      <c r="J935" s="262" t="str">
        <f>IF(OR('statement of marks'!$GP27="",J929=""),"",'statement of marks'!$GP27)</f>
        <v/>
      </c>
    </row>
    <row r="936" spans="1:10" ht="17.5" customHeight="1">
      <c r="A936" s="214"/>
      <c r="B936" s="305" t="str">
        <f>'statement of marks'!$GQ$4</f>
        <v>dk;kZuqHko</v>
      </c>
      <c r="C936" s="240"/>
      <c r="D936" s="241"/>
      <c r="E936" s="261" t="str">
        <f>IF(OR('statement of marks'!$GS27="",E929=""),"",'statement of marks'!$GS27)</f>
        <v/>
      </c>
      <c r="F936" s="261" t="str">
        <f>IF(OR('statement of marks'!$GS27="",F929=""),"",'statement of marks'!$GS27)</f>
        <v/>
      </c>
      <c r="G936" s="261" t="str">
        <f>IF(OR('statement of marks'!$GS27="",G929=""),"",'statement of marks'!$GS27)</f>
        <v/>
      </c>
      <c r="H936" s="261" t="str">
        <f>IF(OR('statement of marks'!$GS27="",H929=""),"",'statement of marks'!$GS27)</f>
        <v/>
      </c>
      <c r="I936" s="261" t="str">
        <f>IF(OR('statement of marks'!$GS27="",I929=""),"",'statement of marks'!$GS27)</f>
        <v/>
      </c>
      <c r="J936" s="262" t="str">
        <f>IF(OR('statement of marks'!$GS27="",J929=""),"",'statement of marks'!$GS27)</f>
        <v/>
      </c>
    </row>
    <row r="937" spans="1:10" ht="17.5" customHeight="1">
      <c r="A937" s="214"/>
      <c r="B937" s="305" t="str">
        <f>'statement of marks'!$GT$4</f>
        <v>dyk f'k{kk</v>
      </c>
      <c r="C937" s="240"/>
      <c r="D937" s="241"/>
      <c r="E937" s="263" t="str">
        <f>IF(OR('statement of marks'!$GV27="",E929=""),"",'statement of marks'!$GV27)</f>
        <v/>
      </c>
      <c r="F937" s="263" t="str">
        <f>IF(OR('statement of marks'!$GV27="",F929=""),"",'statement of marks'!$GV27)</f>
        <v/>
      </c>
      <c r="G937" s="263" t="str">
        <f>IF(OR('statement of marks'!$GV27="",G929=""),"",'statement of marks'!$GV27)</f>
        <v/>
      </c>
      <c r="H937" s="263" t="str">
        <f>IF(OR('statement of marks'!$GV27="",H929=""),"",'statement of marks'!$GV27)</f>
        <v/>
      </c>
      <c r="I937" s="263" t="str">
        <f>IF(OR('statement of marks'!$GV27="",I929=""),"",'statement of marks'!$GV27)</f>
        <v/>
      </c>
      <c r="J937" s="264" t="str">
        <f>IF(OR('statement of marks'!$GV27="",J929=""),"",'statement of marks'!$GV27)</f>
        <v/>
      </c>
    </row>
    <row r="938" spans="1:10" ht="17.5" customHeight="1">
      <c r="A938" s="214"/>
      <c r="B938" s="245" t="s">
        <v>284</v>
      </c>
      <c r="C938" s="265" t="str">
        <f t="shared" ref="C938:J938" si="40">C929</f>
        <v/>
      </c>
      <c r="D938" s="265" t="str">
        <f t="shared" si="40"/>
        <v/>
      </c>
      <c r="E938" s="265" t="str">
        <f t="shared" si="40"/>
        <v/>
      </c>
      <c r="F938" s="265" t="str">
        <f t="shared" si="40"/>
        <v/>
      </c>
      <c r="G938" s="265" t="str">
        <f t="shared" si="40"/>
        <v/>
      </c>
      <c r="H938" s="265" t="str">
        <f t="shared" si="40"/>
        <v/>
      </c>
      <c r="I938" s="265" t="str">
        <f t="shared" si="40"/>
        <v/>
      </c>
      <c r="J938" s="266" t="str">
        <f t="shared" si="40"/>
        <v/>
      </c>
    </row>
    <row r="939" spans="1:10" ht="17.5" customHeight="1">
      <c r="A939" s="214"/>
      <c r="B939" s="305" t="str">
        <f>'statement of marks'!$HL$5</f>
        <v>Nk= mifLFkfr</v>
      </c>
      <c r="C939" s="242"/>
      <c r="D939" s="242"/>
      <c r="E939" s="267" t="str">
        <f>IF(OR('statement of marks'!$HL27="",E929=""),"",'statement of marks'!$HL27)</f>
        <v/>
      </c>
      <c r="F939" s="267" t="str">
        <f>IF(OR('statement of marks'!$HL27="",F929=""),"",'statement of marks'!$HL27)</f>
        <v/>
      </c>
      <c r="G939" s="267" t="str">
        <f>IF(OR('statement of marks'!$HL27="",G929=""),"",'statement of marks'!$HL27)</f>
        <v/>
      </c>
      <c r="H939" s="267" t="str">
        <f>IF(OR('statement of marks'!$HL27="",H929=""),"",'statement of marks'!$HL27)</f>
        <v/>
      </c>
      <c r="I939" s="267" t="str">
        <f>IF(OR('statement of marks'!$HL27="",I929=""),"",'statement of marks'!$HL27)</f>
        <v/>
      </c>
      <c r="J939" s="268" t="str">
        <f>IF(OR('statement of marks'!$HL27="",J929=""),"",'statement of marks'!$HL27)</f>
        <v/>
      </c>
    </row>
    <row r="940" spans="1:10" ht="17.5" customHeight="1">
      <c r="A940" s="214"/>
      <c r="B940" s="305" t="str">
        <f>'statement of marks'!$HK$5</f>
        <v>dqy ehfVax</v>
      </c>
      <c r="C940" s="243"/>
      <c r="D940" s="243"/>
      <c r="E940" s="243" t="str">
        <f>IF(OR('statement of marks'!$HK27="",E929=""),"",'statement of marks'!$HK27)</f>
        <v/>
      </c>
      <c r="F940" s="243" t="str">
        <f>IF(OR('statement of marks'!$HK27="",F929=""),"",'statement of marks'!$HK27)</f>
        <v/>
      </c>
      <c r="G940" s="243" t="str">
        <f>IF(OR('statement of marks'!$HK27="",G929=""),"",'statement of marks'!$HK27)</f>
        <v/>
      </c>
      <c r="H940" s="243" t="str">
        <f>IF(OR('statement of marks'!$HK27="",H929=""),"",'statement of marks'!$HK27)</f>
        <v/>
      </c>
      <c r="I940" s="243" t="str">
        <f>IF(OR('statement of marks'!$HK27="",I929=""),"",'statement of marks'!$HK27)</f>
        <v/>
      </c>
      <c r="J940" s="269" t="str">
        <f>IF(OR('statement of marks'!$HK27="",J929=""),"",'statement of marks'!$HK27)</f>
        <v/>
      </c>
    </row>
    <row r="941" spans="1:10" ht="17.5" customHeight="1">
      <c r="A941" s="214"/>
      <c r="B941" s="305" t="s">
        <v>259</v>
      </c>
      <c r="C941" s="243" t="str">
        <f t="shared" ref="C941:J941" si="41">IF(OR(C939="",C940=""),"",C939/C940*100)</f>
        <v/>
      </c>
      <c r="D941" s="243" t="str">
        <f t="shared" si="41"/>
        <v/>
      </c>
      <c r="E941" s="243" t="str">
        <f t="shared" si="41"/>
        <v/>
      </c>
      <c r="F941" s="243" t="str">
        <f t="shared" si="41"/>
        <v/>
      </c>
      <c r="G941" s="243" t="str">
        <f t="shared" si="41"/>
        <v/>
      </c>
      <c r="H941" s="243" t="str">
        <f t="shared" si="41"/>
        <v/>
      </c>
      <c r="I941" s="243" t="str">
        <f t="shared" si="41"/>
        <v/>
      </c>
      <c r="J941" s="269" t="str">
        <f t="shared" si="41"/>
        <v/>
      </c>
    </row>
    <row r="942" spans="1:10" ht="17.5" customHeight="1">
      <c r="A942" s="214"/>
      <c r="B942" s="305" t="s">
        <v>260</v>
      </c>
      <c r="C942" s="243"/>
      <c r="D942" s="243"/>
      <c r="E942" s="243"/>
      <c r="F942" s="243"/>
      <c r="G942" s="243"/>
      <c r="H942" s="243"/>
      <c r="I942" s="243"/>
      <c r="J942" s="249"/>
    </row>
    <row r="943" spans="1:10" ht="17.5" customHeight="1">
      <c r="A943" s="214"/>
      <c r="B943" s="306" t="s">
        <v>257</v>
      </c>
      <c r="C943" s="1319" t="str">
        <f>IF('statement of marks'!HN27="","",'statement of marks'!HN27)</f>
        <v/>
      </c>
      <c r="D943" s="1320"/>
      <c r="E943" s="1320"/>
      <c r="F943" s="1320"/>
      <c r="G943" s="1320"/>
      <c r="H943" s="1320"/>
      <c r="I943" s="1320"/>
      <c r="J943" s="1321"/>
    </row>
    <row r="944" spans="1:10" ht="17.5" customHeight="1">
      <c r="A944" s="214"/>
      <c r="B944" s="246"/>
      <c r="C944" s="1322"/>
      <c r="D944" s="1323"/>
      <c r="E944" s="1323"/>
      <c r="F944" s="1324"/>
      <c r="G944" s="1322"/>
      <c r="H944" s="1323"/>
      <c r="I944" s="1323"/>
      <c r="J944" s="1325"/>
    </row>
    <row r="945" spans="1:10" ht="17.5" customHeight="1" thickBot="1">
      <c r="A945" s="215"/>
      <c r="B945" s="259" t="s">
        <v>262</v>
      </c>
      <c r="C945" s="1293" t="s">
        <v>80</v>
      </c>
      <c r="D945" s="1294"/>
      <c r="E945" s="1294"/>
      <c r="F945" s="1295"/>
      <c r="G945" s="1296" t="s">
        <v>263</v>
      </c>
      <c r="H945" s="1297"/>
      <c r="I945" s="1297"/>
      <c r="J945" s="1298"/>
    </row>
    <row r="946" spans="1:10" ht="17.5" customHeight="1">
      <c r="A946" s="247"/>
      <c r="B946" s="1352" t="s">
        <v>228</v>
      </c>
      <c r="C946" s="1353"/>
      <c r="D946" s="1353"/>
      <c r="E946" s="1353"/>
      <c r="F946" s="1353"/>
      <c r="G946" s="1353"/>
      <c r="H946" s="1353"/>
      <c r="I946" s="1353"/>
      <c r="J946" s="1354"/>
    </row>
    <row r="947" spans="1:10" ht="17.5" customHeight="1">
      <c r="A947" s="214"/>
      <c r="B947" s="1355" t="s">
        <v>247</v>
      </c>
      <c r="C947" s="1356"/>
      <c r="D947" s="1356"/>
      <c r="E947" s="1356"/>
      <c r="F947" s="1356"/>
      <c r="G947" s="1356"/>
      <c r="H947" s="1356"/>
      <c r="I947" s="1356"/>
      <c r="J947" s="1357"/>
    </row>
    <row r="948" spans="1:10" ht="17.5" customHeight="1">
      <c r="A948" s="214"/>
      <c r="B948" s="1358" t="s">
        <v>81</v>
      </c>
      <c r="C948" s="1358"/>
      <c r="D948" s="1359">
        <f>YEAR(details!G28)</f>
        <v>1900</v>
      </c>
      <c r="E948" s="1360"/>
      <c r="F948" s="303" t="s">
        <v>230</v>
      </c>
      <c r="G948" s="1359" t="str">
        <f>'statement of marks'!$H$3</f>
        <v>2015-16</v>
      </c>
      <c r="H948" s="1360"/>
      <c r="I948" s="303" t="s">
        <v>231</v>
      </c>
      <c r="J948" s="255"/>
    </row>
    <row r="949" spans="1:10" ht="17.5" customHeight="1">
      <c r="A949" s="214"/>
      <c r="B949" s="1326" t="s">
        <v>229</v>
      </c>
      <c r="C949" s="1327"/>
      <c r="D949" s="1312" t="str">
        <f>'statement of marks'!$A$1</f>
        <v>jk- ck- ek/;fed fo|ky; uohu] fuEckgsM+k</v>
      </c>
      <c r="E949" s="1313"/>
      <c r="F949" s="1313"/>
      <c r="G949" s="1313"/>
      <c r="H949" s="1313"/>
      <c r="I949" s="1313"/>
      <c r="J949" s="1314"/>
    </row>
    <row r="950" spans="1:10" ht="17.5" customHeight="1">
      <c r="A950" s="214"/>
      <c r="B950" s="1326" t="str">
        <f>'statement of marks'!$J$3</f>
        <v xml:space="preserve">fo|ky; dk Mk;l dksM+ </v>
      </c>
      <c r="C950" s="1327"/>
      <c r="D950" s="1345" t="str">
        <f>'statement of marks'!$K$3</f>
        <v xml:space="preserve">08291009401   </v>
      </c>
      <c r="E950" s="1346"/>
      <c r="F950" s="1128"/>
      <c r="G950" s="1129"/>
      <c r="H950" s="1129"/>
      <c r="I950" s="1129"/>
      <c r="J950" s="1347"/>
    </row>
    <row r="951" spans="1:10" ht="17.5" customHeight="1">
      <c r="A951" s="214"/>
      <c r="B951" s="1326" t="s">
        <v>218</v>
      </c>
      <c r="C951" s="1327"/>
      <c r="D951" s="1312" t="str">
        <f>IF('statement of marks'!J28="","",'statement of marks'!J28)</f>
        <v/>
      </c>
      <c r="E951" s="1313"/>
      <c r="F951" s="1313"/>
      <c r="G951" s="1313"/>
      <c r="H951" s="1313"/>
      <c r="I951" s="1313"/>
      <c r="J951" s="1314"/>
    </row>
    <row r="952" spans="1:10" ht="17.5" customHeight="1">
      <c r="A952" s="214"/>
      <c r="B952" s="1326" t="s">
        <v>232</v>
      </c>
      <c r="C952" s="1327"/>
      <c r="D952" s="1145" t="str">
        <f>IF('statement of marks'!C28="B","Nk=",IF('statement of marks'!C28="G","Nk=k",""))</f>
        <v/>
      </c>
      <c r="E952" s="1145"/>
      <c r="F952" s="258" t="s">
        <v>224</v>
      </c>
      <c r="G952" s="256" t="str">
        <f>IF('statement of marks'!B28="","",'statement of marks'!B28)</f>
        <v/>
      </c>
      <c r="H952" s="1348"/>
      <c r="I952" s="1348"/>
      <c r="J952" s="1349"/>
    </row>
    <row r="953" spans="1:10" ht="17.5" customHeight="1">
      <c r="A953" s="214"/>
      <c r="B953" s="1326" t="s">
        <v>220</v>
      </c>
      <c r="C953" s="1327"/>
      <c r="D953" s="1312" t="str">
        <f>IF('statement of marks'!L28="","",'statement of marks'!L28)</f>
        <v/>
      </c>
      <c r="E953" s="1313"/>
      <c r="F953" s="1313"/>
      <c r="G953" s="1313"/>
      <c r="H953" s="1313"/>
      <c r="I953" s="1313"/>
      <c r="J953" s="1314"/>
    </row>
    <row r="954" spans="1:10" ht="17.5" customHeight="1">
      <c r="A954" s="214"/>
      <c r="B954" s="1326" t="s">
        <v>219</v>
      </c>
      <c r="C954" s="1327"/>
      <c r="D954" s="1312" t="str">
        <f>IF('statement of marks'!K28="","",'statement of marks'!K28)</f>
        <v/>
      </c>
      <c r="E954" s="1313"/>
      <c r="F954" s="1313"/>
      <c r="G954" s="1313"/>
      <c r="H954" s="1313"/>
      <c r="I954" s="1313"/>
      <c r="J954" s="1314"/>
    </row>
    <row r="955" spans="1:10" ht="17.5" customHeight="1">
      <c r="A955" s="214"/>
      <c r="B955" s="1326" t="s">
        <v>234</v>
      </c>
      <c r="C955" s="1327"/>
      <c r="D955" s="1312" t="str">
        <f>IF(details!N28="","",details!N28)</f>
        <v/>
      </c>
      <c r="E955" s="1313"/>
      <c r="F955" s="1313"/>
      <c r="G955" s="1313"/>
      <c r="H955" s="1313"/>
      <c r="I955" s="1313"/>
      <c r="J955" s="1314"/>
    </row>
    <row r="956" spans="1:10" ht="17.5" customHeight="1">
      <c r="A956" s="214"/>
      <c r="B956" s="1326" t="s">
        <v>283</v>
      </c>
      <c r="C956" s="1327"/>
      <c r="D956" s="1312" t="str">
        <f>IF(details!O28="","",details!O28)</f>
        <v/>
      </c>
      <c r="E956" s="1313"/>
      <c r="F956" s="1313"/>
      <c r="G956" s="1313"/>
      <c r="H956" s="1313"/>
      <c r="I956" s="1313"/>
      <c r="J956" s="1314"/>
    </row>
    <row r="957" spans="1:10" ht="17.5" customHeight="1">
      <c r="A957" s="214"/>
      <c r="B957" s="1326" t="s">
        <v>77</v>
      </c>
      <c r="C957" s="1327"/>
      <c r="D957" s="392">
        <f>'statement of marks'!$C$3</f>
        <v>6</v>
      </c>
      <c r="E957" s="304" t="s">
        <v>222</v>
      </c>
      <c r="F957" s="254" t="str">
        <f>IF('statement of marks'!F28="","",'statement of marks'!F28)</f>
        <v/>
      </c>
      <c r="G957" s="1343" t="s">
        <v>233</v>
      </c>
      <c r="H957" s="1170"/>
      <c r="I957" s="1361" t="str">
        <f>IF('statement of marks'!G28="","",'statement of marks'!G28)</f>
        <v/>
      </c>
      <c r="J957" s="1362"/>
    </row>
    <row r="958" spans="1:10" ht="17.5" customHeight="1">
      <c r="A958" s="214"/>
      <c r="B958" s="1326" t="s">
        <v>225</v>
      </c>
      <c r="C958" s="1327"/>
      <c r="D958" s="1316" t="str">
        <f>IF('statement of marks'!H28="","",'statement of marks'!H28)</f>
        <v/>
      </c>
      <c r="E958" s="1328"/>
      <c r="F958" s="1328"/>
      <c r="G958" s="1328"/>
      <c r="H958" s="1328"/>
      <c r="I958" s="1328"/>
      <c r="J958" s="1329"/>
    </row>
    <row r="959" spans="1:10" ht="17.5" customHeight="1">
      <c r="A959" s="214"/>
      <c r="B959" s="1326" t="s">
        <v>226</v>
      </c>
      <c r="C959" s="1327"/>
      <c r="D959" s="1330" t="str">
        <f>IF('statement of marks'!I28="","",'statement of marks'!I28)</f>
        <v/>
      </c>
      <c r="E959" s="1331"/>
      <c r="F959" s="1332"/>
      <c r="G959" s="1332"/>
      <c r="H959" s="1332"/>
      <c r="I959" s="1332"/>
      <c r="J959" s="1333"/>
    </row>
    <row r="960" spans="1:10" ht="17.5" customHeight="1">
      <c r="A960" s="214"/>
      <c r="B960" s="1312" t="s">
        <v>235</v>
      </c>
      <c r="C960" s="1313"/>
      <c r="D960" s="1313"/>
      <c r="E960" s="1144"/>
      <c r="F960" s="1334" t="str">
        <f>IF(details!Q28="","",details!Q28)</f>
        <v/>
      </c>
      <c r="G960" s="1334"/>
      <c r="H960" s="1335"/>
      <c r="I960" s="1335"/>
      <c r="J960" s="1336"/>
    </row>
    <row r="961" spans="1:10" ht="17.5" customHeight="1">
      <c r="A961" s="214"/>
      <c r="B961" s="1326" t="s">
        <v>239</v>
      </c>
      <c r="C961" s="1327"/>
      <c r="D961" s="1312" t="str">
        <f>IF(details!M28="","",details!M28)</f>
        <v/>
      </c>
      <c r="E961" s="1313"/>
      <c r="F961" s="1313"/>
      <c r="G961" s="1313"/>
      <c r="H961" s="1313"/>
      <c r="I961" s="1313"/>
      <c r="J961" s="1314"/>
    </row>
    <row r="962" spans="1:10" ht="17.5" customHeight="1">
      <c r="A962" s="214"/>
      <c r="B962" s="1326" t="s">
        <v>240</v>
      </c>
      <c r="C962" s="1327"/>
      <c r="D962" s="1312" t="str">
        <f>IF(details!P28="","",details!P28)</f>
        <v/>
      </c>
      <c r="E962" s="1313"/>
      <c r="F962" s="1313"/>
      <c r="G962" s="1313"/>
      <c r="H962" s="1313"/>
      <c r="I962" s="1313"/>
      <c r="J962" s="1314"/>
    </row>
    <row r="963" spans="1:10" ht="17.5" customHeight="1">
      <c r="A963" s="214"/>
      <c r="B963" s="1326" t="s">
        <v>241</v>
      </c>
      <c r="C963" s="1327"/>
      <c r="D963" s="1337" t="str">
        <f>IF('statement of marks'!HD28="mRrh.kZ",'statement of marks'!$C$3,"")</f>
        <v/>
      </c>
      <c r="E963" s="1338"/>
      <c r="F963" s="1313" t="s">
        <v>242</v>
      </c>
      <c r="G963" s="1144"/>
      <c r="H963" s="1337" t="str">
        <f>IF(D963="","",D963+1)</f>
        <v/>
      </c>
      <c r="I963" s="1338"/>
      <c r="J963" s="1339"/>
    </row>
    <row r="964" spans="1:10" ht="17.5" customHeight="1">
      <c r="A964" s="214"/>
      <c r="B964" s="1326" t="s">
        <v>243</v>
      </c>
      <c r="C964" s="1327"/>
      <c r="D964" s="1340">
        <f>IF(details!$O$4="","",details!$O$4)</f>
        <v>42460</v>
      </c>
      <c r="E964" s="1341"/>
      <c r="F964" s="1342"/>
      <c r="G964" s="1343"/>
      <c r="H964" s="1343"/>
      <c r="I964" s="1343"/>
      <c r="J964" s="1344"/>
    </row>
    <row r="965" spans="1:10" ht="17.5" customHeight="1">
      <c r="A965" s="214"/>
      <c r="B965" s="1299"/>
      <c r="C965" s="1299"/>
      <c r="D965" s="1276"/>
      <c r="E965" s="1276"/>
      <c r="F965" s="1288"/>
      <c r="G965" s="1288"/>
      <c r="H965" s="1288"/>
      <c r="I965" s="1288"/>
      <c r="J965" s="1300"/>
    </row>
    <row r="966" spans="1:10" ht="17.5" customHeight="1">
      <c r="A966" s="214"/>
      <c r="B966" s="1301" t="str">
        <f>IF(details!$I$4="","",details!$I$4)</f>
        <v>Jherh js[kk oekZ</v>
      </c>
      <c r="C966" s="1301"/>
      <c r="D966" s="1276"/>
      <c r="E966" s="1276"/>
      <c r="F966" s="1302" t="str">
        <f>IF(details!$F$4="","",details!$F$4)</f>
        <v>Jh jk/ks';ke tk'kh</v>
      </c>
      <c r="G966" s="1303"/>
      <c r="H966" s="1303"/>
      <c r="I966" s="1303"/>
      <c r="J966" s="1304"/>
    </row>
    <row r="967" spans="1:10" ht="17.5" customHeight="1" thickBot="1">
      <c r="A967" s="215"/>
      <c r="B967" s="1305" t="s">
        <v>244</v>
      </c>
      <c r="C967" s="1305"/>
      <c r="D967" s="1305" t="s">
        <v>245</v>
      </c>
      <c r="E967" s="1305"/>
      <c r="F967" s="1306" t="s">
        <v>246</v>
      </c>
      <c r="G967" s="1307"/>
      <c r="H967" s="1307"/>
      <c r="I967" s="1307"/>
      <c r="J967" s="1308"/>
    </row>
    <row r="968" spans="1:10" ht="17.5" customHeight="1">
      <c r="A968" s="247"/>
      <c r="B968" s="1309" t="s">
        <v>258</v>
      </c>
      <c r="C968" s="1310"/>
      <c r="D968" s="1310"/>
      <c r="E968" s="1310"/>
      <c r="F968" s="1310"/>
      <c r="G968" s="1310"/>
      <c r="H968" s="1310"/>
      <c r="I968" s="1310"/>
      <c r="J968" s="1311"/>
    </row>
    <row r="969" spans="1:10" ht="17.5" customHeight="1">
      <c r="A969" s="214"/>
      <c r="B969" s="306" t="s">
        <v>218</v>
      </c>
      <c r="C969" s="1312" t="str">
        <f>IF('statement of marks'!J28="","",'statement of marks'!J28)</f>
        <v/>
      </c>
      <c r="D969" s="1313"/>
      <c r="E969" s="1313"/>
      <c r="F969" s="1313"/>
      <c r="G969" s="1313"/>
      <c r="H969" s="1313"/>
      <c r="I969" s="1313"/>
      <c r="J969" s="1314"/>
    </row>
    <row r="970" spans="1:10" ht="17.5" customHeight="1">
      <c r="A970" s="214"/>
      <c r="B970" s="306" t="s">
        <v>219</v>
      </c>
      <c r="C970" s="1312" t="str">
        <f>IF('statement of marks'!K28="","",'statement of marks'!K28)</f>
        <v/>
      </c>
      <c r="D970" s="1313"/>
      <c r="E970" s="1313"/>
      <c r="F970" s="1313"/>
      <c r="G970" s="1313"/>
      <c r="H970" s="1313"/>
      <c r="I970" s="1313"/>
      <c r="J970" s="1314"/>
    </row>
    <row r="971" spans="1:10" ht="17.5" customHeight="1">
      <c r="A971" s="214"/>
      <c r="B971" s="306" t="s">
        <v>220</v>
      </c>
      <c r="C971" s="1312" t="str">
        <f>IF('statement of marks'!L28="","",'statement of marks'!L28)</f>
        <v/>
      </c>
      <c r="D971" s="1313"/>
      <c r="E971" s="1313"/>
      <c r="F971" s="1313"/>
      <c r="G971" s="1313"/>
      <c r="H971" s="1313"/>
      <c r="I971" s="1313"/>
      <c r="J971" s="1314"/>
    </row>
    <row r="972" spans="1:10" ht="17.5" customHeight="1">
      <c r="A972" s="214"/>
      <c r="B972" s="306" t="s">
        <v>225</v>
      </c>
      <c r="C972" s="1315" t="str">
        <f>IF('statement of marks'!H28="","",'statement of marks'!H28)</f>
        <v/>
      </c>
      <c r="D972" s="1316"/>
      <c r="E972" s="252" t="s">
        <v>261</v>
      </c>
      <c r="F972" s="1317" t="str">
        <f>IF('statement of marks'!I28="","",'statement of marks'!I28)</f>
        <v/>
      </c>
      <c r="G972" s="1317"/>
      <c r="H972" s="1317"/>
      <c r="I972" s="1317"/>
      <c r="J972" s="1318"/>
    </row>
    <row r="973" spans="1:10" ht="17.5" customHeight="1">
      <c r="A973" s="214"/>
      <c r="B973" s="306" t="s">
        <v>223</v>
      </c>
      <c r="C973" s="253" t="s">
        <v>248</v>
      </c>
      <c r="D973" s="235" t="s">
        <v>249</v>
      </c>
      <c r="E973" s="235" t="s">
        <v>250</v>
      </c>
      <c r="F973" s="235" t="s">
        <v>251</v>
      </c>
      <c r="G973" s="235" t="s">
        <v>252</v>
      </c>
      <c r="H973" s="235" t="s">
        <v>253</v>
      </c>
      <c r="I973" s="235" t="s">
        <v>254</v>
      </c>
      <c r="J973" s="248" t="s">
        <v>255</v>
      </c>
    </row>
    <row r="974" spans="1:10" ht="17.5" customHeight="1">
      <c r="A974" s="214"/>
      <c r="B974" s="305" t="s">
        <v>256</v>
      </c>
      <c r="C974" s="239" t="str">
        <f>IF(AND('statement of marks'!$C$3=1,'statement of marks'!HD28="mRrh.kZ"),'statement of marks'!$H$3,"")</f>
        <v/>
      </c>
      <c r="D974" s="239" t="str">
        <f>IF(AND('statement of marks'!$C$3=2,'statement of marks'!HD28="mRrh.kZ"),'statement of marks'!$H$3,"")</f>
        <v/>
      </c>
      <c r="E974" s="239" t="str">
        <f>IF(AND('statement of marks'!$C$3=3,'statement of marks'!HD28="mRrh.kZ"),'statement of marks'!$H$3,"")</f>
        <v/>
      </c>
      <c r="F974" s="239" t="str">
        <f>IF(AND('statement of marks'!$C$3=4,'statement of marks'!HD28="mRrh.kZ"),'statement of marks'!$H$3,"")</f>
        <v/>
      </c>
      <c r="G974" s="239" t="str">
        <f>IF(AND('statement of marks'!$C$3=5,'statement of marks'!HD28="mRrh.kZ"),'statement of marks'!$H$3,"")</f>
        <v/>
      </c>
      <c r="H974" s="239" t="str">
        <f>IF(AND('statement of marks'!$C$3=6,'statement of marks'!HD28="mRrh.kZ"),'statement of marks'!$H$3,"")</f>
        <v/>
      </c>
      <c r="I974" s="239" t="str">
        <f>IF(AND('statement of marks'!$C$3=7,'statement of marks'!HD28="mRrh.kZ"),'statement of marks'!$H$3,"")</f>
        <v/>
      </c>
      <c r="J974" s="260" t="str">
        <f>IF(AND('statement of marks'!$C$3=8,'statement of marks'!HD28="mRrh.kZ"),'statement of marks'!$H$3,"")</f>
        <v/>
      </c>
    </row>
    <row r="975" spans="1:10" ht="17.5" customHeight="1">
      <c r="A975" s="214"/>
      <c r="B975" s="305" t="str">
        <f>'statement of marks'!$FT$4</f>
        <v>fgUnh</v>
      </c>
      <c r="C975" s="240"/>
      <c r="D975" s="241"/>
      <c r="E975" s="261" t="str">
        <f>IF(OR('statement of marks'!$FV28="",E974=""),"",'statement of marks'!$FV28)</f>
        <v/>
      </c>
      <c r="F975" s="261" t="str">
        <f>IF(OR('statement of marks'!$FV28="",F974=""),"",'statement of marks'!$FV28)</f>
        <v/>
      </c>
      <c r="G975" s="261" t="str">
        <f>IF(OR('statement of marks'!$FV28="",G974=""),"",'statement of marks'!$FV28)</f>
        <v/>
      </c>
      <c r="H975" s="261" t="str">
        <f>IF(OR('statement of marks'!$FV28="",H974=""),"",'statement of marks'!$FV28)</f>
        <v/>
      </c>
      <c r="I975" s="261" t="str">
        <f>IF(OR('statement of marks'!$FV28="",I974=""),"",'statement of marks'!$FV28)</f>
        <v/>
      </c>
      <c r="J975" s="262" t="str">
        <f>IF(OR('statement of marks'!$FV28="",J974=""),"",'statement of marks'!$FV28)</f>
        <v/>
      </c>
    </row>
    <row r="976" spans="1:10" ht="17.5" customHeight="1">
      <c r="A976" s="214"/>
      <c r="B976" s="305" t="str">
        <f>'statement of marks'!$FW$4</f>
        <v>vaxszth</v>
      </c>
      <c r="C976" s="240"/>
      <c r="D976" s="241"/>
      <c r="E976" s="261" t="str">
        <f>IF(OR('statement of marks'!$FY28="",E974=""),"",'statement of marks'!$FY28)</f>
        <v/>
      </c>
      <c r="F976" s="261" t="str">
        <f>IF(OR('statement of marks'!$FY28="",F974=""),"",'statement of marks'!$FY28)</f>
        <v/>
      </c>
      <c r="G976" s="261" t="str">
        <f>IF(OR('statement of marks'!$FY28="",G974=""),"",'statement of marks'!$FY28)</f>
        <v/>
      </c>
      <c r="H976" s="261" t="str">
        <f>IF(OR('statement of marks'!$FY28="",H974=""),"",'statement of marks'!$FY28)</f>
        <v/>
      </c>
      <c r="I976" s="261" t="str">
        <f>IF(OR('statement of marks'!$FY28="",I974=""),"",'statement of marks'!$FY28)</f>
        <v/>
      </c>
      <c r="J976" s="262" t="str">
        <f>IF(OR('statement of marks'!$FY28="",J974=""),"",'statement of marks'!$FY28)</f>
        <v/>
      </c>
    </row>
    <row r="977" spans="1:10" ht="17.5" customHeight="1">
      <c r="A977" s="214"/>
      <c r="B977" s="305" t="str">
        <f>IF('statement of marks'!BE28="s","laLÑr",IF('statement of marks'!BE28="u","mnwZ",IF('statement of marks'!BE28="g","xqtjkrh",IF('statement of marks'!BE28="p","iatkch",IF('statement of marks'!BE28="sd","flU/kh","r`rh; Hkk""kk")))))</f>
        <v>r`rh; Hkk"kk</v>
      </c>
      <c r="C977" s="240"/>
      <c r="D977" s="241"/>
      <c r="E977" s="261" t="str">
        <f>IF(OR('statement of marks'!$GB28="",E974=""),"",'statement of marks'!$GB28)</f>
        <v/>
      </c>
      <c r="F977" s="261" t="str">
        <f>IF(OR('statement of marks'!$GB28="",F974=""),"",'statement of marks'!$GB28)</f>
        <v/>
      </c>
      <c r="G977" s="261" t="str">
        <f>IF(OR('statement of marks'!$GB28="",G974=""),"",'statement of marks'!$GB28)</f>
        <v/>
      </c>
      <c r="H977" s="261" t="str">
        <f>IF(OR('statement of marks'!$GB28="",H974=""),"",'statement of marks'!$GB28)</f>
        <v/>
      </c>
      <c r="I977" s="261" t="str">
        <f>IF(OR('statement of marks'!$GB28="",I974=""),"",'statement of marks'!$GB28)</f>
        <v/>
      </c>
      <c r="J977" s="262" t="str">
        <f>IF(OR('statement of marks'!$GB28="",J974=""),"",'statement of marks'!$GB28)</f>
        <v/>
      </c>
    </row>
    <row r="978" spans="1:10" ht="17.5" customHeight="1">
      <c r="A978" s="214"/>
      <c r="B978" s="305" t="str">
        <f>'statement of marks'!$GH$4</f>
        <v>xf.kr</v>
      </c>
      <c r="C978" s="240"/>
      <c r="D978" s="241"/>
      <c r="E978" s="261" t="str">
        <f>IF(OR('statement of marks'!$GJ28="",E974=""),"",'statement of marks'!$GJ28)</f>
        <v/>
      </c>
      <c r="F978" s="261" t="str">
        <f>IF(OR('statement of marks'!$GJ28="",F974=""),"",'statement of marks'!$GJ28)</f>
        <v/>
      </c>
      <c r="G978" s="261" t="str">
        <f>IF(OR('statement of marks'!$GJ28="",G974=""),"",'statement of marks'!$GJ28)</f>
        <v/>
      </c>
      <c r="H978" s="261" t="str">
        <f>IF(OR('statement of marks'!$GJ28="",H974=""),"",'statement of marks'!$GJ28)</f>
        <v/>
      </c>
      <c r="I978" s="261" t="str">
        <f>IF(OR('statement of marks'!$GJ28="",I974=""),"",'statement of marks'!$GJ28)</f>
        <v/>
      </c>
      <c r="J978" s="262" t="str">
        <f>IF(OR('statement of marks'!$GJ28="",J974=""),"",'statement of marks'!$GJ28)</f>
        <v/>
      </c>
    </row>
    <row r="979" spans="1:10" ht="17.5" customHeight="1">
      <c r="A979" s="214"/>
      <c r="B979" s="305" t="str">
        <f>'statement of marks'!$GK$4</f>
        <v>foKku</v>
      </c>
      <c r="C979" s="240"/>
      <c r="D979" s="241"/>
      <c r="E979" s="261" t="str">
        <f>IF(OR('statement of marks'!$GM28="",E974=""),"",'statement of marks'!$GM28)</f>
        <v/>
      </c>
      <c r="F979" s="261" t="str">
        <f>IF(OR('statement of marks'!$GM28="",F974=""),"",'statement of marks'!$GM28)</f>
        <v/>
      </c>
      <c r="G979" s="261" t="str">
        <f>IF(OR('statement of marks'!$GM28="",G974=""),"",'statement of marks'!$GM28)</f>
        <v/>
      </c>
      <c r="H979" s="261" t="str">
        <f>IF(OR('statement of marks'!$GM28="",H974=""),"",'statement of marks'!$GM28)</f>
        <v/>
      </c>
      <c r="I979" s="261" t="str">
        <f>IF(OR('statement of marks'!$GM28="",I974=""),"",'statement of marks'!$GM28)</f>
        <v/>
      </c>
      <c r="J979" s="262" t="str">
        <f>IF(OR('statement of marks'!$GM28="",J974=""),"",'statement of marks'!$GM28)</f>
        <v/>
      </c>
    </row>
    <row r="980" spans="1:10" ht="17.5" customHeight="1">
      <c r="A980" s="214"/>
      <c r="B980" s="305" t="str">
        <f>'statement of marks'!$GN$4</f>
        <v>lkekftd foKku</v>
      </c>
      <c r="C980" s="240"/>
      <c r="D980" s="241"/>
      <c r="E980" s="261" t="str">
        <f>IF(OR('statement of marks'!$GP28="",E974=""),"",'statement of marks'!$GP28)</f>
        <v/>
      </c>
      <c r="F980" s="261" t="str">
        <f>IF(OR('statement of marks'!$GP28="",F974=""),"",'statement of marks'!$GP28)</f>
        <v/>
      </c>
      <c r="G980" s="261" t="str">
        <f>IF(OR('statement of marks'!$GP28="",G974=""),"",'statement of marks'!$GP28)</f>
        <v/>
      </c>
      <c r="H980" s="261" t="str">
        <f>IF(OR('statement of marks'!$GP28="",H974=""),"",'statement of marks'!$GP28)</f>
        <v/>
      </c>
      <c r="I980" s="261" t="str">
        <f>IF(OR('statement of marks'!$GP28="",I974=""),"",'statement of marks'!$GP28)</f>
        <v/>
      </c>
      <c r="J980" s="262" t="str">
        <f>IF(OR('statement of marks'!$GP28="",J974=""),"",'statement of marks'!$GP28)</f>
        <v/>
      </c>
    </row>
    <row r="981" spans="1:10" ht="17.5" customHeight="1">
      <c r="A981" s="214"/>
      <c r="B981" s="305" t="str">
        <f>'statement of marks'!$GQ$4</f>
        <v>dk;kZuqHko</v>
      </c>
      <c r="C981" s="240"/>
      <c r="D981" s="241"/>
      <c r="E981" s="261" t="str">
        <f>IF(OR('statement of marks'!$GS28="",E974=""),"",'statement of marks'!$GS28)</f>
        <v/>
      </c>
      <c r="F981" s="261" t="str">
        <f>IF(OR('statement of marks'!$GS28="",F974=""),"",'statement of marks'!$GS28)</f>
        <v/>
      </c>
      <c r="G981" s="261" t="str">
        <f>IF(OR('statement of marks'!$GS28="",G974=""),"",'statement of marks'!$GS28)</f>
        <v/>
      </c>
      <c r="H981" s="261" t="str">
        <f>IF(OR('statement of marks'!$GS28="",H974=""),"",'statement of marks'!$GS28)</f>
        <v/>
      </c>
      <c r="I981" s="261" t="str">
        <f>IF(OR('statement of marks'!$GS28="",I974=""),"",'statement of marks'!$GS28)</f>
        <v/>
      </c>
      <c r="J981" s="262" t="str">
        <f>IF(OR('statement of marks'!$GS28="",J974=""),"",'statement of marks'!$GS28)</f>
        <v/>
      </c>
    </row>
    <row r="982" spans="1:10" ht="17.5" customHeight="1">
      <c r="A982" s="214"/>
      <c r="B982" s="305" t="str">
        <f>'statement of marks'!$GT$4</f>
        <v>dyk f'k{kk</v>
      </c>
      <c r="C982" s="240"/>
      <c r="D982" s="241"/>
      <c r="E982" s="263" t="str">
        <f>IF(OR('statement of marks'!$GV28="",E974=""),"",'statement of marks'!$GV28)</f>
        <v/>
      </c>
      <c r="F982" s="263" t="str">
        <f>IF(OR('statement of marks'!$GV28="",F974=""),"",'statement of marks'!$GV28)</f>
        <v/>
      </c>
      <c r="G982" s="263" t="str">
        <f>IF(OR('statement of marks'!$GV28="",G974=""),"",'statement of marks'!$GV28)</f>
        <v/>
      </c>
      <c r="H982" s="263" t="str">
        <f>IF(OR('statement of marks'!$GV28="",H974=""),"",'statement of marks'!$GV28)</f>
        <v/>
      </c>
      <c r="I982" s="263" t="str">
        <f>IF(OR('statement of marks'!$GV28="",I974=""),"",'statement of marks'!$GV28)</f>
        <v/>
      </c>
      <c r="J982" s="264" t="str">
        <f>IF(OR('statement of marks'!$GV28="",J974=""),"",'statement of marks'!$GV28)</f>
        <v/>
      </c>
    </row>
    <row r="983" spans="1:10" ht="17.5" customHeight="1">
      <c r="A983" s="214"/>
      <c r="B983" s="245" t="s">
        <v>284</v>
      </c>
      <c r="C983" s="265" t="str">
        <f t="shared" ref="C983:J983" si="42">C974</f>
        <v/>
      </c>
      <c r="D983" s="265" t="str">
        <f t="shared" si="42"/>
        <v/>
      </c>
      <c r="E983" s="265" t="str">
        <f t="shared" si="42"/>
        <v/>
      </c>
      <c r="F983" s="265" t="str">
        <f t="shared" si="42"/>
        <v/>
      </c>
      <c r="G983" s="265" t="str">
        <f t="shared" si="42"/>
        <v/>
      </c>
      <c r="H983" s="265" t="str">
        <f t="shared" si="42"/>
        <v/>
      </c>
      <c r="I983" s="265" t="str">
        <f t="shared" si="42"/>
        <v/>
      </c>
      <c r="J983" s="266" t="str">
        <f t="shared" si="42"/>
        <v/>
      </c>
    </row>
    <row r="984" spans="1:10" ht="17.5" customHeight="1">
      <c r="A984" s="214"/>
      <c r="B984" s="305" t="str">
        <f>'statement of marks'!$HL$5</f>
        <v>Nk= mifLFkfr</v>
      </c>
      <c r="C984" s="242"/>
      <c r="D984" s="242"/>
      <c r="E984" s="267" t="str">
        <f>IF(OR('statement of marks'!$HL28="",E974=""),"",'statement of marks'!$HL28)</f>
        <v/>
      </c>
      <c r="F984" s="267" t="str">
        <f>IF(OR('statement of marks'!$HL28="",F974=""),"",'statement of marks'!$HL28)</f>
        <v/>
      </c>
      <c r="G984" s="267" t="str">
        <f>IF(OR('statement of marks'!$HL28="",G974=""),"",'statement of marks'!$HL28)</f>
        <v/>
      </c>
      <c r="H984" s="267" t="str">
        <f>IF(OR('statement of marks'!$HL28="",H974=""),"",'statement of marks'!$HL28)</f>
        <v/>
      </c>
      <c r="I984" s="267" t="str">
        <f>IF(OR('statement of marks'!$HL28="",I974=""),"",'statement of marks'!$HL28)</f>
        <v/>
      </c>
      <c r="J984" s="268" t="str">
        <f>IF(OR('statement of marks'!$HL28="",J974=""),"",'statement of marks'!$HL28)</f>
        <v/>
      </c>
    </row>
    <row r="985" spans="1:10" ht="17.5" customHeight="1">
      <c r="A985" s="214"/>
      <c r="B985" s="305" t="str">
        <f>'statement of marks'!$HK$5</f>
        <v>dqy ehfVax</v>
      </c>
      <c r="C985" s="243"/>
      <c r="D985" s="243"/>
      <c r="E985" s="243" t="str">
        <f>IF(OR('statement of marks'!$HK28="",E974=""),"",'statement of marks'!$HK28)</f>
        <v/>
      </c>
      <c r="F985" s="243" t="str">
        <f>IF(OR('statement of marks'!$HK28="",F974=""),"",'statement of marks'!$HK28)</f>
        <v/>
      </c>
      <c r="G985" s="243" t="str">
        <f>IF(OR('statement of marks'!$HK28="",G974=""),"",'statement of marks'!$HK28)</f>
        <v/>
      </c>
      <c r="H985" s="243" t="str">
        <f>IF(OR('statement of marks'!$HK28="",H974=""),"",'statement of marks'!$HK28)</f>
        <v/>
      </c>
      <c r="I985" s="243" t="str">
        <f>IF(OR('statement of marks'!$HK28="",I974=""),"",'statement of marks'!$HK28)</f>
        <v/>
      </c>
      <c r="J985" s="269" t="str">
        <f>IF(OR('statement of marks'!$HK28="",J974=""),"",'statement of marks'!$HK28)</f>
        <v/>
      </c>
    </row>
    <row r="986" spans="1:10" ht="17.5" customHeight="1">
      <c r="A986" s="214"/>
      <c r="B986" s="305" t="s">
        <v>259</v>
      </c>
      <c r="C986" s="243" t="str">
        <f t="shared" ref="C986:J986" si="43">IF(OR(C984="",C985=""),"",C984/C985*100)</f>
        <v/>
      </c>
      <c r="D986" s="243" t="str">
        <f t="shared" si="43"/>
        <v/>
      </c>
      <c r="E986" s="243" t="str">
        <f t="shared" si="43"/>
        <v/>
      </c>
      <c r="F986" s="243" t="str">
        <f t="shared" si="43"/>
        <v/>
      </c>
      <c r="G986" s="243" t="str">
        <f t="shared" si="43"/>
        <v/>
      </c>
      <c r="H986" s="243" t="str">
        <f t="shared" si="43"/>
        <v/>
      </c>
      <c r="I986" s="243" t="str">
        <f t="shared" si="43"/>
        <v/>
      </c>
      <c r="J986" s="269" t="str">
        <f t="shared" si="43"/>
        <v/>
      </c>
    </row>
    <row r="987" spans="1:10" ht="17.5" customHeight="1">
      <c r="A987" s="214"/>
      <c r="B987" s="305" t="s">
        <v>260</v>
      </c>
      <c r="C987" s="243"/>
      <c r="D987" s="243"/>
      <c r="E987" s="243"/>
      <c r="F987" s="243"/>
      <c r="G987" s="243"/>
      <c r="H987" s="243"/>
      <c r="I987" s="243"/>
      <c r="J987" s="249"/>
    </row>
    <row r="988" spans="1:10" ht="17.5" customHeight="1">
      <c r="A988" s="214"/>
      <c r="B988" s="306" t="s">
        <v>257</v>
      </c>
      <c r="C988" s="1319" t="str">
        <f>IF('statement of marks'!HN28="","",'statement of marks'!HN28)</f>
        <v/>
      </c>
      <c r="D988" s="1320"/>
      <c r="E988" s="1320"/>
      <c r="F988" s="1320"/>
      <c r="G988" s="1320"/>
      <c r="H988" s="1320"/>
      <c r="I988" s="1320"/>
      <c r="J988" s="1321"/>
    </row>
    <row r="989" spans="1:10" ht="17.5" customHeight="1">
      <c r="A989" s="214"/>
      <c r="B989" s="246"/>
      <c r="C989" s="1322"/>
      <c r="D989" s="1323"/>
      <c r="E989" s="1323"/>
      <c r="F989" s="1324"/>
      <c r="G989" s="1322"/>
      <c r="H989" s="1323"/>
      <c r="I989" s="1323"/>
      <c r="J989" s="1325"/>
    </row>
    <row r="990" spans="1:10" ht="17.5" customHeight="1" thickBot="1">
      <c r="A990" s="215"/>
      <c r="B990" s="259" t="s">
        <v>262</v>
      </c>
      <c r="C990" s="1293" t="s">
        <v>80</v>
      </c>
      <c r="D990" s="1294"/>
      <c r="E990" s="1294"/>
      <c r="F990" s="1295"/>
      <c r="G990" s="1296" t="s">
        <v>263</v>
      </c>
      <c r="H990" s="1297"/>
      <c r="I990" s="1297"/>
      <c r="J990" s="1298"/>
    </row>
    <row r="991" spans="1:10" ht="17.5" customHeight="1">
      <c r="A991" s="247"/>
      <c r="B991" s="1352" t="s">
        <v>228</v>
      </c>
      <c r="C991" s="1353"/>
      <c r="D991" s="1353"/>
      <c r="E991" s="1353"/>
      <c r="F991" s="1353"/>
      <c r="G991" s="1353"/>
      <c r="H991" s="1353"/>
      <c r="I991" s="1353"/>
      <c r="J991" s="1354"/>
    </row>
    <row r="992" spans="1:10" ht="17.5" customHeight="1">
      <c r="A992" s="214"/>
      <c r="B992" s="1355" t="s">
        <v>247</v>
      </c>
      <c r="C992" s="1356"/>
      <c r="D992" s="1356"/>
      <c r="E992" s="1356"/>
      <c r="F992" s="1356"/>
      <c r="G992" s="1356"/>
      <c r="H992" s="1356"/>
      <c r="I992" s="1356"/>
      <c r="J992" s="1357"/>
    </row>
    <row r="993" spans="1:10" ht="17.5" customHeight="1">
      <c r="A993" s="214"/>
      <c r="B993" s="1358" t="s">
        <v>81</v>
      </c>
      <c r="C993" s="1358"/>
      <c r="D993" s="1359">
        <f>YEAR(details!G29)</f>
        <v>1900</v>
      </c>
      <c r="E993" s="1360"/>
      <c r="F993" s="303" t="s">
        <v>230</v>
      </c>
      <c r="G993" s="1359" t="str">
        <f>'statement of marks'!$H$3</f>
        <v>2015-16</v>
      </c>
      <c r="H993" s="1360"/>
      <c r="I993" s="303" t="s">
        <v>231</v>
      </c>
      <c r="J993" s="255"/>
    </row>
    <row r="994" spans="1:10" ht="17.5" customHeight="1">
      <c r="A994" s="214"/>
      <c r="B994" s="1326" t="s">
        <v>229</v>
      </c>
      <c r="C994" s="1327"/>
      <c r="D994" s="1312" t="str">
        <f>'statement of marks'!$A$1</f>
        <v>jk- ck- ek/;fed fo|ky; uohu] fuEckgsM+k</v>
      </c>
      <c r="E994" s="1313"/>
      <c r="F994" s="1313"/>
      <c r="G994" s="1313"/>
      <c r="H994" s="1313"/>
      <c r="I994" s="1313"/>
      <c r="J994" s="1314"/>
    </row>
    <row r="995" spans="1:10" ht="17.5" customHeight="1">
      <c r="A995" s="214"/>
      <c r="B995" s="1326" t="str">
        <f>'statement of marks'!$J$3</f>
        <v xml:space="preserve">fo|ky; dk Mk;l dksM+ </v>
      </c>
      <c r="C995" s="1327"/>
      <c r="D995" s="1345" t="str">
        <f>'statement of marks'!$K$3</f>
        <v xml:space="preserve">08291009401   </v>
      </c>
      <c r="E995" s="1346"/>
      <c r="F995" s="1128"/>
      <c r="G995" s="1129"/>
      <c r="H995" s="1129"/>
      <c r="I995" s="1129"/>
      <c r="J995" s="1347"/>
    </row>
    <row r="996" spans="1:10" ht="17.5" customHeight="1">
      <c r="A996" s="214"/>
      <c r="B996" s="1326" t="s">
        <v>218</v>
      </c>
      <c r="C996" s="1327"/>
      <c r="D996" s="1312" t="str">
        <f>IF('statement of marks'!J29="","",'statement of marks'!J29)</f>
        <v/>
      </c>
      <c r="E996" s="1313"/>
      <c r="F996" s="1313"/>
      <c r="G996" s="1313"/>
      <c r="H996" s="1313"/>
      <c r="I996" s="1313"/>
      <c r="J996" s="1314"/>
    </row>
    <row r="997" spans="1:10" ht="17.5" customHeight="1">
      <c r="A997" s="214"/>
      <c r="B997" s="1326" t="s">
        <v>232</v>
      </c>
      <c r="C997" s="1327"/>
      <c r="D997" s="1145" t="str">
        <f>IF('statement of marks'!C29="B","Nk=",IF('statement of marks'!C29="G","Nk=k",""))</f>
        <v/>
      </c>
      <c r="E997" s="1145"/>
      <c r="F997" s="258" t="s">
        <v>224</v>
      </c>
      <c r="G997" s="256" t="str">
        <f>IF('statement of marks'!B29="","",'statement of marks'!B29)</f>
        <v/>
      </c>
      <c r="H997" s="1348"/>
      <c r="I997" s="1348"/>
      <c r="J997" s="1349"/>
    </row>
    <row r="998" spans="1:10" ht="17.5" customHeight="1">
      <c r="A998" s="214"/>
      <c r="B998" s="1326" t="s">
        <v>220</v>
      </c>
      <c r="C998" s="1327"/>
      <c r="D998" s="1312" t="str">
        <f>IF('statement of marks'!L29="","",'statement of marks'!L29)</f>
        <v/>
      </c>
      <c r="E998" s="1313"/>
      <c r="F998" s="1313"/>
      <c r="G998" s="1313"/>
      <c r="H998" s="1313"/>
      <c r="I998" s="1313"/>
      <c r="J998" s="1314"/>
    </row>
    <row r="999" spans="1:10" ht="17.5" customHeight="1">
      <c r="A999" s="214"/>
      <c r="B999" s="1326" t="s">
        <v>219</v>
      </c>
      <c r="C999" s="1327"/>
      <c r="D999" s="1312" t="str">
        <f>IF('statement of marks'!K29="","",'statement of marks'!K29)</f>
        <v/>
      </c>
      <c r="E999" s="1313"/>
      <c r="F999" s="1313"/>
      <c r="G999" s="1313"/>
      <c r="H999" s="1313"/>
      <c r="I999" s="1313"/>
      <c r="J999" s="1314"/>
    </row>
    <row r="1000" spans="1:10" ht="17.5" customHeight="1">
      <c r="A1000" s="214"/>
      <c r="B1000" s="1326" t="s">
        <v>234</v>
      </c>
      <c r="C1000" s="1327"/>
      <c r="D1000" s="1312" t="str">
        <f>IF(details!N29="","",details!N29)</f>
        <v/>
      </c>
      <c r="E1000" s="1313"/>
      <c r="F1000" s="1313"/>
      <c r="G1000" s="1313"/>
      <c r="H1000" s="1313"/>
      <c r="I1000" s="1313"/>
      <c r="J1000" s="1314"/>
    </row>
    <row r="1001" spans="1:10" ht="17.5" customHeight="1">
      <c r="A1001" s="214"/>
      <c r="B1001" s="1326" t="s">
        <v>283</v>
      </c>
      <c r="C1001" s="1327"/>
      <c r="D1001" s="1312" t="str">
        <f>IF(details!O29="","",details!O29)</f>
        <v/>
      </c>
      <c r="E1001" s="1313"/>
      <c r="F1001" s="1313"/>
      <c r="G1001" s="1313"/>
      <c r="H1001" s="1313"/>
      <c r="I1001" s="1313"/>
      <c r="J1001" s="1314"/>
    </row>
    <row r="1002" spans="1:10" ht="17.5" customHeight="1">
      <c r="A1002" s="214"/>
      <c r="B1002" s="1326" t="s">
        <v>77</v>
      </c>
      <c r="C1002" s="1327"/>
      <c r="D1002" s="392">
        <f>'statement of marks'!$C$3</f>
        <v>6</v>
      </c>
      <c r="E1002" s="304" t="s">
        <v>222</v>
      </c>
      <c r="F1002" s="254" t="str">
        <f>IF('statement of marks'!F29="","",'statement of marks'!F29)</f>
        <v/>
      </c>
      <c r="G1002" s="1343" t="s">
        <v>233</v>
      </c>
      <c r="H1002" s="1170"/>
      <c r="I1002" s="1361" t="str">
        <f>IF('statement of marks'!G29="","",'statement of marks'!G29)</f>
        <v/>
      </c>
      <c r="J1002" s="1362"/>
    </row>
    <row r="1003" spans="1:10" ht="17.5" customHeight="1">
      <c r="A1003" s="214"/>
      <c r="B1003" s="1326" t="s">
        <v>225</v>
      </c>
      <c r="C1003" s="1327"/>
      <c r="D1003" s="1316" t="str">
        <f>IF('statement of marks'!H29="","",'statement of marks'!H29)</f>
        <v/>
      </c>
      <c r="E1003" s="1328"/>
      <c r="F1003" s="1328"/>
      <c r="G1003" s="1328"/>
      <c r="H1003" s="1328"/>
      <c r="I1003" s="1328"/>
      <c r="J1003" s="1329"/>
    </row>
    <row r="1004" spans="1:10" ht="17.5" customHeight="1">
      <c r="A1004" s="214"/>
      <c r="B1004" s="1326" t="s">
        <v>226</v>
      </c>
      <c r="C1004" s="1327"/>
      <c r="D1004" s="1330" t="str">
        <f>IF('statement of marks'!I29="","",'statement of marks'!I29)</f>
        <v/>
      </c>
      <c r="E1004" s="1331"/>
      <c r="F1004" s="1332"/>
      <c r="G1004" s="1332"/>
      <c r="H1004" s="1332"/>
      <c r="I1004" s="1332"/>
      <c r="J1004" s="1333"/>
    </row>
    <row r="1005" spans="1:10" ht="17.5" customHeight="1">
      <c r="A1005" s="214"/>
      <c r="B1005" s="1312" t="s">
        <v>235</v>
      </c>
      <c r="C1005" s="1313"/>
      <c r="D1005" s="1313"/>
      <c r="E1005" s="1144"/>
      <c r="F1005" s="1334" t="str">
        <f>IF(details!Q29="","",details!Q29)</f>
        <v/>
      </c>
      <c r="G1005" s="1334"/>
      <c r="H1005" s="1335"/>
      <c r="I1005" s="1335"/>
      <c r="J1005" s="1336"/>
    </row>
    <row r="1006" spans="1:10" ht="17.5" customHeight="1">
      <c r="A1006" s="214"/>
      <c r="B1006" s="1326" t="s">
        <v>239</v>
      </c>
      <c r="C1006" s="1327"/>
      <c r="D1006" s="1312" t="str">
        <f>IF(details!M29="","",details!M29)</f>
        <v/>
      </c>
      <c r="E1006" s="1313"/>
      <c r="F1006" s="1313"/>
      <c r="G1006" s="1313"/>
      <c r="H1006" s="1313"/>
      <c r="I1006" s="1313"/>
      <c r="J1006" s="1314"/>
    </row>
    <row r="1007" spans="1:10" ht="17.5" customHeight="1">
      <c r="A1007" s="214"/>
      <c r="B1007" s="1326" t="s">
        <v>240</v>
      </c>
      <c r="C1007" s="1327"/>
      <c r="D1007" s="1312" t="str">
        <f>IF(details!P29="","",details!P29)</f>
        <v/>
      </c>
      <c r="E1007" s="1313"/>
      <c r="F1007" s="1313"/>
      <c r="G1007" s="1313"/>
      <c r="H1007" s="1313"/>
      <c r="I1007" s="1313"/>
      <c r="J1007" s="1314"/>
    </row>
    <row r="1008" spans="1:10" ht="17.5" customHeight="1">
      <c r="A1008" s="214"/>
      <c r="B1008" s="1326" t="s">
        <v>241</v>
      </c>
      <c r="C1008" s="1327"/>
      <c r="D1008" s="1337" t="str">
        <f>IF('statement of marks'!HD29="mRrh.kZ",'statement of marks'!$C$3,"")</f>
        <v/>
      </c>
      <c r="E1008" s="1338"/>
      <c r="F1008" s="1313" t="s">
        <v>242</v>
      </c>
      <c r="G1008" s="1144"/>
      <c r="H1008" s="1337" t="str">
        <f>IF(D1008="","",D1008+1)</f>
        <v/>
      </c>
      <c r="I1008" s="1338"/>
      <c r="J1008" s="1339"/>
    </row>
    <row r="1009" spans="1:10" ht="17.5" customHeight="1">
      <c r="A1009" s="214"/>
      <c r="B1009" s="1326" t="s">
        <v>243</v>
      </c>
      <c r="C1009" s="1327"/>
      <c r="D1009" s="1340">
        <f>IF(details!$O$4="","",details!$O$4)</f>
        <v>42460</v>
      </c>
      <c r="E1009" s="1341"/>
      <c r="F1009" s="1342"/>
      <c r="G1009" s="1343"/>
      <c r="H1009" s="1343"/>
      <c r="I1009" s="1343"/>
      <c r="J1009" s="1344"/>
    </row>
    <row r="1010" spans="1:10" ht="17.5" customHeight="1">
      <c r="A1010" s="214"/>
      <c r="B1010" s="1299"/>
      <c r="C1010" s="1299"/>
      <c r="D1010" s="1276"/>
      <c r="E1010" s="1276"/>
      <c r="F1010" s="1288"/>
      <c r="G1010" s="1288"/>
      <c r="H1010" s="1288"/>
      <c r="I1010" s="1288"/>
      <c r="J1010" s="1300"/>
    </row>
    <row r="1011" spans="1:10" ht="17.5" customHeight="1">
      <c r="A1011" s="214"/>
      <c r="B1011" s="1301" t="str">
        <f>IF(details!$I$4="","",details!$I$4)</f>
        <v>Jherh js[kk oekZ</v>
      </c>
      <c r="C1011" s="1301"/>
      <c r="D1011" s="1276"/>
      <c r="E1011" s="1276"/>
      <c r="F1011" s="1302" t="str">
        <f>IF(details!$F$4="","",details!$F$4)</f>
        <v>Jh jk/ks';ke tk'kh</v>
      </c>
      <c r="G1011" s="1303"/>
      <c r="H1011" s="1303"/>
      <c r="I1011" s="1303"/>
      <c r="J1011" s="1304"/>
    </row>
    <row r="1012" spans="1:10" ht="17.5" customHeight="1" thickBot="1">
      <c r="A1012" s="215"/>
      <c r="B1012" s="1305" t="s">
        <v>244</v>
      </c>
      <c r="C1012" s="1305"/>
      <c r="D1012" s="1305" t="s">
        <v>245</v>
      </c>
      <c r="E1012" s="1305"/>
      <c r="F1012" s="1306" t="s">
        <v>246</v>
      </c>
      <c r="G1012" s="1307"/>
      <c r="H1012" s="1307"/>
      <c r="I1012" s="1307"/>
      <c r="J1012" s="1308"/>
    </row>
    <row r="1013" spans="1:10" ht="17.5" customHeight="1">
      <c r="A1013" s="247"/>
      <c r="B1013" s="1309" t="s">
        <v>258</v>
      </c>
      <c r="C1013" s="1310"/>
      <c r="D1013" s="1310"/>
      <c r="E1013" s="1310"/>
      <c r="F1013" s="1310"/>
      <c r="G1013" s="1310"/>
      <c r="H1013" s="1310"/>
      <c r="I1013" s="1310"/>
      <c r="J1013" s="1311"/>
    </row>
    <row r="1014" spans="1:10" ht="17.5" customHeight="1">
      <c r="A1014" s="214"/>
      <c r="B1014" s="306" t="s">
        <v>218</v>
      </c>
      <c r="C1014" s="1312" t="str">
        <f>IF('statement of marks'!J29="","",'statement of marks'!J29)</f>
        <v/>
      </c>
      <c r="D1014" s="1313"/>
      <c r="E1014" s="1313"/>
      <c r="F1014" s="1313"/>
      <c r="G1014" s="1313"/>
      <c r="H1014" s="1313"/>
      <c r="I1014" s="1313"/>
      <c r="J1014" s="1314"/>
    </row>
    <row r="1015" spans="1:10" ht="17.5" customHeight="1">
      <c r="A1015" s="214"/>
      <c r="B1015" s="306" t="s">
        <v>219</v>
      </c>
      <c r="C1015" s="1312" t="str">
        <f>IF('statement of marks'!K29="","",'statement of marks'!K29)</f>
        <v/>
      </c>
      <c r="D1015" s="1313"/>
      <c r="E1015" s="1313"/>
      <c r="F1015" s="1313"/>
      <c r="G1015" s="1313"/>
      <c r="H1015" s="1313"/>
      <c r="I1015" s="1313"/>
      <c r="J1015" s="1314"/>
    </row>
    <row r="1016" spans="1:10" ht="17.5" customHeight="1">
      <c r="A1016" s="214"/>
      <c r="B1016" s="306" t="s">
        <v>220</v>
      </c>
      <c r="C1016" s="1312" t="str">
        <f>IF('statement of marks'!L29="","",'statement of marks'!L29)</f>
        <v/>
      </c>
      <c r="D1016" s="1313"/>
      <c r="E1016" s="1313"/>
      <c r="F1016" s="1313"/>
      <c r="G1016" s="1313"/>
      <c r="H1016" s="1313"/>
      <c r="I1016" s="1313"/>
      <c r="J1016" s="1314"/>
    </row>
    <row r="1017" spans="1:10" ht="17.5" customHeight="1">
      <c r="A1017" s="214"/>
      <c r="B1017" s="306" t="s">
        <v>225</v>
      </c>
      <c r="C1017" s="1315" t="str">
        <f>IF('statement of marks'!H29="","",'statement of marks'!H29)</f>
        <v/>
      </c>
      <c r="D1017" s="1316"/>
      <c r="E1017" s="252" t="s">
        <v>261</v>
      </c>
      <c r="F1017" s="1317" t="str">
        <f>IF('statement of marks'!I29="","",'statement of marks'!I29)</f>
        <v/>
      </c>
      <c r="G1017" s="1317"/>
      <c r="H1017" s="1317"/>
      <c r="I1017" s="1317"/>
      <c r="J1017" s="1318"/>
    </row>
    <row r="1018" spans="1:10" ht="17.5" customHeight="1">
      <c r="A1018" s="214"/>
      <c r="B1018" s="306" t="s">
        <v>223</v>
      </c>
      <c r="C1018" s="253" t="s">
        <v>248</v>
      </c>
      <c r="D1018" s="235" t="s">
        <v>249</v>
      </c>
      <c r="E1018" s="235" t="s">
        <v>250</v>
      </c>
      <c r="F1018" s="235" t="s">
        <v>251</v>
      </c>
      <c r="G1018" s="235" t="s">
        <v>252</v>
      </c>
      <c r="H1018" s="235" t="s">
        <v>253</v>
      </c>
      <c r="I1018" s="235" t="s">
        <v>254</v>
      </c>
      <c r="J1018" s="248" t="s">
        <v>255</v>
      </c>
    </row>
    <row r="1019" spans="1:10" ht="17.5" customHeight="1">
      <c r="A1019" s="214"/>
      <c r="B1019" s="305" t="s">
        <v>256</v>
      </c>
      <c r="C1019" s="239" t="str">
        <f>IF(AND('statement of marks'!$C$3=1,'statement of marks'!HD29="mRrh.kZ"),'statement of marks'!$H$3,"")</f>
        <v/>
      </c>
      <c r="D1019" s="239" t="str">
        <f>IF(AND('statement of marks'!$C$3=2,'statement of marks'!HD29="mRrh.kZ"),'statement of marks'!$H$3,"")</f>
        <v/>
      </c>
      <c r="E1019" s="239" t="str">
        <f>IF(AND('statement of marks'!$C$3=3,'statement of marks'!HD29="mRrh.kZ"),'statement of marks'!$H$3,"")</f>
        <v/>
      </c>
      <c r="F1019" s="239" t="str">
        <f>IF(AND('statement of marks'!$C$3=4,'statement of marks'!HD29="mRrh.kZ"),'statement of marks'!$H$3,"")</f>
        <v/>
      </c>
      <c r="G1019" s="239" t="str">
        <f>IF(AND('statement of marks'!$C$3=5,'statement of marks'!HD29="mRrh.kZ"),'statement of marks'!$H$3,"")</f>
        <v/>
      </c>
      <c r="H1019" s="239" t="str">
        <f>IF(AND('statement of marks'!$C$3=6,'statement of marks'!HD29="mRrh.kZ"),'statement of marks'!$H$3,"")</f>
        <v/>
      </c>
      <c r="I1019" s="239" t="str">
        <f>IF(AND('statement of marks'!$C$3=7,'statement of marks'!HD29="mRrh.kZ"),'statement of marks'!$H$3,"")</f>
        <v/>
      </c>
      <c r="J1019" s="260" t="str">
        <f>IF(AND('statement of marks'!$C$3=8,'statement of marks'!HD29="mRrh.kZ"),'statement of marks'!$H$3,"")</f>
        <v/>
      </c>
    </row>
    <row r="1020" spans="1:10" ht="17.5" customHeight="1">
      <c r="A1020" s="214"/>
      <c r="B1020" s="305" t="str">
        <f>'statement of marks'!$FT$4</f>
        <v>fgUnh</v>
      </c>
      <c r="C1020" s="240"/>
      <c r="D1020" s="241"/>
      <c r="E1020" s="261" t="str">
        <f>IF(OR('statement of marks'!$FV29="",E1019=""),"",'statement of marks'!$FV29)</f>
        <v/>
      </c>
      <c r="F1020" s="261" t="str">
        <f>IF(OR('statement of marks'!$FV29="",F1019=""),"",'statement of marks'!$FV29)</f>
        <v/>
      </c>
      <c r="G1020" s="261" t="str">
        <f>IF(OR('statement of marks'!$FV29="",G1019=""),"",'statement of marks'!$FV29)</f>
        <v/>
      </c>
      <c r="H1020" s="261" t="str">
        <f>IF(OR('statement of marks'!$FV29="",H1019=""),"",'statement of marks'!$FV29)</f>
        <v/>
      </c>
      <c r="I1020" s="261" t="str">
        <f>IF(OR('statement of marks'!$FV29="",I1019=""),"",'statement of marks'!$FV29)</f>
        <v/>
      </c>
      <c r="J1020" s="262" t="str">
        <f>IF(OR('statement of marks'!$FV29="",J1019=""),"",'statement of marks'!$FV29)</f>
        <v/>
      </c>
    </row>
    <row r="1021" spans="1:10" ht="17.5" customHeight="1">
      <c r="A1021" s="214"/>
      <c r="B1021" s="305" t="str">
        <f>'statement of marks'!$FW$4</f>
        <v>vaxszth</v>
      </c>
      <c r="C1021" s="240"/>
      <c r="D1021" s="241"/>
      <c r="E1021" s="261" t="str">
        <f>IF(OR('statement of marks'!$FY29="",E1019=""),"",'statement of marks'!$FY29)</f>
        <v/>
      </c>
      <c r="F1021" s="261" t="str">
        <f>IF(OR('statement of marks'!$FY29="",F1019=""),"",'statement of marks'!$FY29)</f>
        <v/>
      </c>
      <c r="G1021" s="261" t="str">
        <f>IF(OR('statement of marks'!$FY29="",G1019=""),"",'statement of marks'!$FY29)</f>
        <v/>
      </c>
      <c r="H1021" s="261" t="str">
        <f>IF(OR('statement of marks'!$FY29="",H1019=""),"",'statement of marks'!$FY29)</f>
        <v/>
      </c>
      <c r="I1021" s="261" t="str">
        <f>IF(OR('statement of marks'!$FY29="",I1019=""),"",'statement of marks'!$FY29)</f>
        <v/>
      </c>
      <c r="J1021" s="262" t="str">
        <f>IF(OR('statement of marks'!$FY29="",J1019=""),"",'statement of marks'!$FY29)</f>
        <v/>
      </c>
    </row>
    <row r="1022" spans="1:10" ht="17.5" customHeight="1">
      <c r="A1022" s="214"/>
      <c r="B1022" s="305" t="str">
        <f>IF('statement of marks'!BE29="s","laLÑr",IF('statement of marks'!BE29="u","mnwZ",IF('statement of marks'!BE29="g","xqtjkrh",IF('statement of marks'!BE29="p","iatkch",IF('statement of marks'!BE29="sd","flU/kh","r`rh; Hkk""kk")))))</f>
        <v>r`rh; Hkk"kk</v>
      </c>
      <c r="C1022" s="240"/>
      <c r="D1022" s="241"/>
      <c r="E1022" s="261" t="str">
        <f>IF(OR('statement of marks'!$GB29="",E1019=""),"",'statement of marks'!$GB29)</f>
        <v/>
      </c>
      <c r="F1022" s="261" t="str">
        <f>IF(OR('statement of marks'!$GB29="",F1019=""),"",'statement of marks'!$GB29)</f>
        <v/>
      </c>
      <c r="G1022" s="261" t="str">
        <f>IF(OR('statement of marks'!$GB29="",G1019=""),"",'statement of marks'!$GB29)</f>
        <v/>
      </c>
      <c r="H1022" s="261" t="str">
        <f>IF(OR('statement of marks'!$GB29="",H1019=""),"",'statement of marks'!$GB29)</f>
        <v/>
      </c>
      <c r="I1022" s="261" t="str">
        <f>IF(OR('statement of marks'!$GB29="",I1019=""),"",'statement of marks'!$GB29)</f>
        <v/>
      </c>
      <c r="J1022" s="262" t="str">
        <f>IF(OR('statement of marks'!$GB29="",J1019=""),"",'statement of marks'!$GB29)</f>
        <v/>
      </c>
    </row>
    <row r="1023" spans="1:10" ht="17.5" customHeight="1">
      <c r="A1023" s="214"/>
      <c r="B1023" s="305" t="str">
        <f>'statement of marks'!$GH$4</f>
        <v>xf.kr</v>
      </c>
      <c r="C1023" s="240"/>
      <c r="D1023" s="241"/>
      <c r="E1023" s="261" t="str">
        <f>IF(OR('statement of marks'!$GJ29="",E1019=""),"",'statement of marks'!$GJ29)</f>
        <v/>
      </c>
      <c r="F1023" s="261" t="str">
        <f>IF(OR('statement of marks'!$GJ29="",F1019=""),"",'statement of marks'!$GJ29)</f>
        <v/>
      </c>
      <c r="G1023" s="261" t="str">
        <f>IF(OR('statement of marks'!$GJ29="",G1019=""),"",'statement of marks'!$GJ29)</f>
        <v/>
      </c>
      <c r="H1023" s="261" t="str">
        <f>IF(OR('statement of marks'!$GJ29="",H1019=""),"",'statement of marks'!$GJ29)</f>
        <v/>
      </c>
      <c r="I1023" s="261" t="str">
        <f>IF(OR('statement of marks'!$GJ29="",I1019=""),"",'statement of marks'!$GJ29)</f>
        <v/>
      </c>
      <c r="J1023" s="262" t="str">
        <f>IF(OR('statement of marks'!$GJ29="",J1019=""),"",'statement of marks'!$GJ29)</f>
        <v/>
      </c>
    </row>
    <row r="1024" spans="1:10" ht="17.5" customHeight="1">
      <c r="A1024" s="214"/>
      <c r="B1024" s="305" t="str">
        <f>'statement of marks'!$GK$4</f>
        <v>foKku</v>
      </c>
      <c r="C1024" s="240"/>
      <c r="D1024" s="241"/>
      <c r="E1024" s="261" t="str">
        <f>IF(OR('statement of marks'!$GM29="",E1019=""),"",'statement of marks'!$GM29)</f>
        <v/>
      </c>
      <c r="F1024" s="261" t="str">
        <f>IF(OR('statement of marks'!$GM29="",F1019=""),"",'statement of marks'!$GM29)</f>
        <v/>
      </c>
      <c r="G1024" s="261" t="str">
        <f>IF(OR('statement of marks'!$GM29="",G1019=""),"",'statement of marks'!$GM29)</f>
        <v/>
      </c>
      <c r="H1024" s="261" t="str">
        <f>IF(OR('statement of marks'!$GM29="",H1019=""),"",'statement of marks'!$GM29)</f>
        <v/>
      </c>
      <c r="I1024" s="261" t="str">
        <f>IF(OR('statement of marks'!$GM29="",I1019=""),"",'statement of marks'!$GM29)</f>
        <v/>
      </c>
      <c r="J1024" s="262" t="str">
        <f>IF(OR('statement of marks'!$GM29="",J1019=""),"",'statement of marks'!$GM29)</f>
        <v/>
      </c>
    </row>
    <row r="1025" spans="1:10" ht="17.5" customHeight="1">
      <c r="A1025" s="214"/>
      <c r="B1025" s="305" t="str">
        <f>'statement of marks'!$GN$4</f>
        <v>lkekftd foKku</v>
      </c>
      <c r="C1025" s="240"/>
      <c r="D1025" s="241"/>
      <c r="E1025" s="261" t="str">
        <f>IF(OR('statement of marks'!$GP29="",E1019=""),"",'statement of marks'!$GP29)</f>
        <v/>
      </c>
      <c r="F1025" s="261" t="str">
        <f>IF(OR('statement of marks'!$GP29="",F1019=""),"",'statement of marks'!$GP29)</f>
        <v/>
      </c>
      <c r="G1025" s="261" t="str">
        <f>IF(OR('statement of marks'!$GP29="",G1019=""),"",'statement of marks'!$GP29)</f>
        <v/>
      </c>
      <c r="H1025" s="261" t="str">
        <f>IF(OR('statement of marks'!$GP29="",H1019=""),"",'statement of marks'!$GP29)</f>
        <v/>
      </c>
      <c r="I1025" s="261" t="str">
        <f>IF(OR('statement of marks'!$GP29="",I1019=""),"",'statement of marks'!$GP29)</f>
        <v/>
      </c>
      <c r="J1025" s="262" t="str">
        <f>IF(OR('statement of marks'!$GP29="",J1019=""),"",'statement of marks'!$GP29)</f>
        <v/>
      </c>
    </row>
    <row r="1026" spans="1:10" ht="17.5" customHeight="1">
      <c r="A1026" s="214"/>
      <c r="B1026" s="305" t="str">
        <f>'statement of marks'!$GQ$4</f>
        <v>dk;kZuqHko</v>
      </c>
      <c r="C1026" s="240"/>
      <c r="D1026" s="241"/>
      <c r="E1026" s="261" t="str">
        <f>IF(OR('statement of marks'!$GS29="",E1019=""),"",'statement of marks'!$GS29)</f>
        <v/>
      </c>
      <c r="F1026" s="261" t="str">
        <f>IF(OR('statement of marks'!$GS29="",F1019=""),"",'statement of marks'!$GS29)</f>
        <v/>
      </c>
      <c r="G1026" s="261" t="str">
        <f>IF(OR('statement of marks'!$GS29="",G1019=""),"",'statement of marks'!$GS29)</f>
        <v/>
      </c>
      <c r="H1026" s="261" t="str">
        <f>IF(OR('statement of marks'!$GS29="",H1019=""),"",'statement of marks'!$GS29)</f>
        <v/>
      </c>
      <c r="I1026" s="261" t="str">
        <f>IF(OR('statement of marks'!$GS29="",I1019=""),"",'statement of marks'!$GS29)</f>
        <v/>
      </c>
      <c r="J1026" s="262" t="str">
        <f>IF(OR('statement of marks'!$GS29="",J1019=""),"",'statement of marks'!$GS29)</f>
        <v/>
      </c>
    </row>
    <row r="1027" spans="1:10" ht="17.5" customHeight="1">
      <c r="A1027" s="214"/>
      <c r="B1027" s="305" t="str">
        <f>'statement of marks'!$GT$4</f>
        <v>dyk f'k{kk</v>
      </c>
      <c r="C1027" s="240"/>
      <c r="D1027" s="241"/>
      <c r="E1027" s="263" t="str">
        <f>IF(OR('statement of marks'!$GV29="",E1019=""),"",'statement of marks'!$GV29)</f>
        <v/>
      </c>
      <c r="F1027" s="263" t="str">
        <f>IF(OR('statement of marks'!$GV29="",F1019=""),"",'statement of marks'!$GV29)</f>
        <v/>
      </c>
      <c r="G1027" s="263" t="str">
        <f>IF(OR('statement of marks'!$GV29="",G1019=""),"",'statement of marks'!$GV29)</f>
        <v/>
      </c>
      <c r="H1027" s="263" t="str">
        <f>IF(OR('statement of marks'!$GV29="",H1019=""),"",'statement of marks'!$GV29)</f>
        <v/>
      </c>
      <c r="I1027" s="263" t="str">
        <f>IF(OR('statement of marks'!$GV29="",I1019=""),"",'statement of marks'!$GV29)</f>
        <v/>
      </c>
      <c r="J1027" s="264" t="str">
        <f>IF(OR('statement of marks'!$GV29="",J1019=""),"",'statement of marks'!$GV29)</f>
        <v/>
      </c>
    </row>
    <row r="1028" spans="1:10" ht="17.5" customHeight="1">
      <c r="A1028" s="214"/>
      <c r="B1028" s="245" t="s">
        <v>284</v>
      </c>
      <c r="C1028" s="265" t="str">
        <f t="shared" ref="C1028:J1028" si="44">C1019</f>
        <v/>
      </c>
      <c r="D1028" s="265" t="str">
        <f t="shared" si="44"/>
        <v/>
      </c>
      <c r="E1028" s="265" t="str">
        <f t="shared" si="44"/>
        <v/>
      </c>
      <c r="F1028" s="265" t="str">
        <f t="shared" si="44"/>
        <v/>
      </c>
      <c r="G1028" s="265" t="str">
        <f t="shared" si="44"/>
        <v/>
      </c>
      <c r="H1028" s="265" t="str">
        <f t="shared" si="44"/>
        <v/>
      </c>
      <c r="I1028" s="265" t="str">
        <f t="shared" si="44"/>
        <v/>
      </c>
      <c r="J1028" s="266" t="str">
        <f t="shared" si="44"/>
        <v/>
      </c>
    </row>
    <row r="1029" spans="1:10" ht="17.5" customHeight="1">
      <c r="A1029" s="214"/>
      <c r="B1029" s="305" t="str">
        <f>'statement of marks'!$HL$5</f>
        <v>Nk= mifLFkfr</v>
      </c>
      <c r="C1029" s="242"/>
      <c r="D1029" s="242"/>
      <c r="E1029" s="267" t="str">
        <f>IF(OR('statement of marks'!$HL29="",E1019=""),"",'statement of marks'!$HL29)</f>
        <v/>
      </c>
      <c r="F1029" s="267" t="str">
        <f>IF(OR('statement of marks'!$HL29="",F1019=""),"",'statement of marks'!$HL29)</f>
        <v/>
      </c>
      <c r="G1029" s="267" t="str">
        <f>IF(OR('statement of marks'!$HL29="",G1019=""),"",'statement of marks'!$HL29)</f>
        <v/>
      </c>
      <c r="H1029" s="267" t="str">
        <f>IF(OR('statement of marks'!$HL29="",H1019=""),"",'statement of marks'!$HL29)</f>
        <v/>
      </c>
      <c r="I1029" s="267" t="str">
        <f>IF(OR('statement of marks'!$HL29="",I1019=""),"",'statement of marks'!$HL29)</f>
        <v/>
      </c>
      <c r="J1029" s="268" t="str">
        <f>IF(OR('statement of marks'!$HL29="",J1019=""),"",'statement of marks'!$HL29)</f>
        <v/>
      </c>
    </row>
    <row r="1030" spans="1:10" ht="17.5" customHeight="1">
      <c r="A1030" s="214"/>
      <c r="B1030" s="305" t="str">
        <f>'statement of marks'!$HK$5</f>
        <v>dqy ehfVax</v>
      </c>
      <c r="C1030" s="243"/>
      <c r="D1030" s="243"/>
      <c r="E1030" s="243" t="str">
        <f>IF(OR('statement of marks'!$HK29="",E1019=""),"",'statement of marks'!$HK29)</f>
        <v/>
      </c>
      <c r="F1030" s="243" t="str">
        <f>IF(OR('statement of marks'!$HK29="",F1019=""),"",'statement of marks'!$HK29)</f>
        <v/>
      </c>
      <c r="G1030" s="243" t="str">
        <f>IF(OR('statement of marks'!$HK29="",G1019=""),"",'statement of marks'!$HK29)</f>
        <v/>
      </c>
      <c r="H1030" s="243" t="str">
        <f>IF(OR('statement of marks'!$HK29="",H1019=""),"",'statement of marks'!$HK29)</f>
        <v/>
      </c>
      <c r="I1030" s="243" t="str">
        <f>IF(OR('statement of marks'!$HK29="",I1019=""),"",'statement of marks'!$HK29)</f>
        <v/>
      </c>
      <c r="J1030" s="269" t="str">
        <f>IF(OR('statement of marks'!$HK29="",J1019=""),"",'statement of marks'!$HK29)</f>
        <v/>
      </c>
    </row>
    <row r="1031" spans="1:10" ht="17.5" customHeight="1">
      <c r="A1031" s="214"/>
      <c r="B1031" s="305" t="s">
        <v>259</v>
      </c>
      <c r="C1031" s="243" t="str">
        <f t="shared" ref="C1031:J1031" si="45">IF(OR(C1029="",C1030=""),"",C1029/C1030*100)</f>
        <v/>
      </c>
      <c r="D1031" s="243" t="str">
        <f t="shared" si="45"/>
        <v/>
      </c>
      <c r="E1031" s="243" t="str">
        <f t="shared" si="45"/>
        <v/>
      </c>
      <c r="F1031" s="243" t="str">
        <f t="shared" si="45"/>
        <v/>
      </c>
      <c r="G1031" s="243" t="str">
        <f t="shared" si="45"/>
        <v/>
      </c>
      <c r="H1031" s="243" t="str">
        <f t="shared" si="45"/>
        <v/>
      </c>
      <c r="I1031" s="243" t="str">
        <f t="shared" si="45"/>
        <v/>
      </c>
      <c r="J1031" s="269" t="str">
        <f t="shared" si="45"/>
        <v/>
      </c>
    </row>
    <row r="1032" spans="1:10" ht="17.5" customHeight="1">
      <c r="A1032" s="214"/>
      <c r="B1032" s="305" t="s">
        <v>260</v>
      </c>
      <c r="C1032" s="243"/>
      <c r="D1032" s="243"/>
      <c r="E1032" s="243"/>
      <c r="F1032" s="243"/>
      <c r="G1032" s="243"/>
      <c r="H1032" s="243"/>
      <c r="I1032" s="243"/>
      <c r="J1032" s="249"/>
    </row>
    <row r="1033" spans="1:10" ht="17.5" customHeight="1">
      <c r="A1033" s="214"/>
      <c r="B1033" s="306" t="s">
        <v>257</v>
      </c>
      <c r="C1033" s="1319" t="str">
        <f>IF('statement of marks'!HN29="","",'statement of marks'!HN29)</f>
        <v/>
      </c>
      <c r="D1033" s="1320"/>
      <c r="E1033" s="1320"/>
      <c r="F1033" s="1320"/>
      <c r="G1033" s="1320"/>
      <c r="H1033" s="1320"/>
      <c r="I1033" s="1320"/>
      <c r="J1033" s="1321"/>
    </row>
    <row r="1034" spans="1:10" ht="17.5" customHeight="1">
      <c r="A1034" s="214"/>
      <c r="B1034" s="246"/>
      <c r="C1034" s="1322"/>
      <c r="D1034" s="1323"/>
      <c r="E1034" s="1323"/>
      <c r="F1034" s="1324"/>
      <c r="G1034" s="1322"/>
      <c r="H1034" s="1323"/>
      <c r="I1034" s="1323"/>
      <c r="J1034" s="1325"/>
    </row>
    <row r="1035" spans="1:10" ht="17.5" customHeight="1" thickBot="1">
      <c r="A1035" s="215"/>
      <c r="B1035" s="259" t="s">
        <v>262</v>
      </c>
      <c r="C1035" s="1293" t="s">
        <v>80</v>
      </c>
      <c r="D1035" s="1294"/>
      <c r="E1035" s="1294"/>
      <c r="F1035" s="1295"/>
      <c r="G1035" s="1296" t="s">
        <v>263</v>
      </c>
      <c r="H1035" s="1297"/>
      <c r="I1035" s="1297"/>
      <c r="J1035" s="1298"/>
    </row>
    <row r="1036" spans="1:10" ht="17.5" customHeight="1">
      <c r="A1036" s="247"/>
      <c r="B1036" s="1352" t="s">
        <v>228</v>
      </c>
      <c r="C1036" s="1353"/>
      <c r="D1036" s="1353"/>
      <c r="E1036" s="1353"/>
      <c r="F1036" s="1353"/>
      <c r="G1036" s="1353"/>
      <c r="H1036" s="1353"/>
      <c r="I1036" s="1353"/>
      <c r="J1036" s="1354"/>
    </row>
    <row r="1037" spans="1:10" ht="17.5" customHeight="1">
      <c r="A1037" s="214"/>
      <c r="B1037" s="1355" t="s">
        <v>247</v>
      </c>
      <c r="C1037" s="1356"/>
      <c r="D1037" s="1356"/>
      <c r="E1037" s="1356"/>
      <c r="F1037" s="1356"/>
      <c r="G1037" s="1356"/>
      <c r="H1037" s="1356"/>
      <c r="I1037" s="1356"/>
      <c r="J1037" s="1357"/>
    </row>
    <row r="1038" spans="1:10" ht="17.5" customHeight="1">
      <c r="A1038" s="214"/>
      <c r="B1038" s="1358" t="s">
        <v>81</v>
      </c>
      <c r="C1038" s="1358"/>
      <c r="D1038" s="1359">
        <f>YEAR(details!G30)</f>
        <v>1900</v>
      </c>
      <c r="E1038" s="1360"/>
      <c r="F1038" s="303" t="s">
        <v>230</v>
      </c>
      <c r="G1038" s="1359" t="str">
        <f>'statement of marks'!$H$3</f>
        <v>2015-16</v>
      </c>
      <c r="H1038" s="1360"/>
      <c r="I1038" s="303" t="s">
        <v>231</v>
      </c>
      <c r="J1038" s="255"/>
    </row>
    <row r="1039" spans="1:10" ht="17.5" customHeight="1">
      <c r="A1039" s="214"/>
      <c r="B1039" s="1326" t="s">
        <v>229</v>
      </c>
      <c r="C1039" s="1327"/>
      <c r="D1039" s="1312" t="str">
        <f>'statement of marks'!$A$1</f>
        <v>jk- ck- ek/;fed fo|ky; uohu] fuEckgsM+k</v>
      </c>
      <c r="E1039" s="1313"/>
      <c r="F1039" s="1313"/>
      <c r="G1039" s="1313"/>
      <c r="H1039" s="1313"/>
      <c r="I1039" s="1313"/>
      <c r="J1039" s="1314"/>
    </row>
    <row r="1040" spans="1:10" ht="17.5" customHeight="1">
      <c r="A1040" s="214"/>
      <c r="B1040" s="1326" t="str">
        <f>'statement of marks'!$J$3</f>
        <v xml:space="preserve">fo|ky; dk Mk;l dksM+ </v>
      </c>
      <c r="C1040" s="1327"/>
      <c r="D1040" s="1345" t="str">
        <f>'statement of marks'!$K$3</f>
        <v xml:space="preserve">08291009401   </v>
      </c>
      <c r="E1040" s="1346"/>
      <c r="F1040" s="1128"/>
      <c r="G1040" s="1129"/>
      <c r="H1040" s="1129"/>
      <c r="I1040" s="1129"/>
      <c r="J1040" s="1347"/>
    </row>
    <row r="1041" spans="1:10" ht="17.5" customHeight="1">
      <c r="A1041" s="214"/>
      <c r="B1041" s="1326" t="s">
        <v>218</v>
      </c>
      <c r="C1041" s="1327"/>
      <c r="D1041" s="1312" t="str">
        <f>IF('statement of marks'!J30="","",'statement of marks'!J30)</f>
        <v/>
      </c>
      <c r="E1041" s="1313"/>
      <c r="F1041" s="1313"/>
      <c r="G1041" s="1313"/>
      <c r="H1041" s="1313"/>
      <c r="I1041" s="1313"/>
      <c r="J1041" s="1314"/>
    </row>
    <row r="1042" spans="1:10" ht="17.5" customHeight="1">
      <c r="A1042" s="214"/>
      <c r="B1042" s="1326" t="s">
        <v>232</v>
      </c>
      <c r="C1042" s="1327"/>
      <c r="D1042" s="1145" t="str">
        <f>IF('statement of marks'!C30="B","Nk=",IF('statement of marks'!C30="G","Nk=k",""))</f>
        <v/>
      </c>
      <c r="E1042" s="1145"/>
      <c r="F1042" s="258" t="s">
        <v>224</v>
      </c>
      <c r="G1042" s="256" t="str">
        <f>IF('statement of marks'!B30="","",'statement of marks'!B30)</f>
        <v/>
      </c>
      <c r="H1042" s="1348"/>
      <c r="I1042" s="1348"/>
      <c r="J1042" s="1349"/>
    </row>
    <row r="1043" spans="1:10" ht="17.5" customHeight="1">
      <c r="A1043" s="214"/>
      <c r="B1043" s="1326" t="s">
        <v>220</v>
      </c>
      <c r="C1043" s="1327"/>
      <c r="D1043" s="1312" t="str">
        <f>IF('statement of marks'!L30="","",'statement of marks'!L30)</f>
        <v/>
      </c>
      <c r="E1043" s="1313"/>
      <c r="F1043" s="1313"/>
      <c r="G1043" s="1313"/>
      <c r="H1043" s="1313"/>
      <c r="I1043" s="1313"/>
      <c r="J1043" s="1314"/>
    </row>
    <row r="1044" spans="1:10" ht="17.5" customHeight="1">
      <c r="A1044" s="214"/>
      <c r="B1044" s="1326" t="s">
        <v>219</v>
      </c>
      <c r="C1044" s="1327"/>
      <c r="D1044" s="1312" t="str">
        <f>IF('statement of marks'!K30="","",'statement of marks'!K30)</f>
        <v/>
      </c>
      <c r="E1044" s="1313"/>
      <c r="F1044" s="1313"/>
      <c r="G1044" s="1313"/>
      <c r="H1044" s="1313"/>
      <c r="I1044" s="1313"/>
      <c r="J1044" s="1314"/>
    </row>
    <row r="1045" spans="1:10" ht="17.5" customHeight="1">
      <c r="A1045" s="214"/>
      <c r="B1045" s="1326" t="s">
        <v>234</v>
      </c>
      <c r="C1045" s="1327"/>
      <c r="D1045" s="1312" t="str">
        <f>IF(details!N30="","",details!N30)</f>
        <v/>
      </c>
      <c r="E1045" s="1313"/>
      <c r="F1045" s="1313"/>
      <c r="G1045" s="1313"/>
      <c r="H1045" s="1313"/>
      <c r="I1045" s="1313"/>
      <c r="J1045" s="1314"/>
    </row>
    <row r="1046" spans="1:10" ht="17.5" customHeight="1">
      <c r="A1046" s="214"/>
      <c r="B1046" s="1326" t="s">
        <v>283</v>
      </c>
      <c r="C1046" s="1327"/>
      <c r="D1046" s="1312" t="str">
        <f>IF(details!O30="","",details!O30)</f>
        <v/>
      </c>
      <c r="E1046" s="1313"/>
      <c r="F1046" s="1313"/>
      <c r="G1046" s="1313"/>
      <c r="H1046" s="1313"/>
      <c r="I1046" s="1313"/>
      <c r="J1046" s="1314"/>
    </row>
    <row r="1047" spans="1:10" ht="17.5" customHeight="1">
      <c r="A1047" s="214"/>
      <c r="B1047" s="1326" t="s">
        <v>77</v>
      </c>
      <c r="C1047" s="1327"/>
      <c r="D1047" s="392">
        <f>'statement of marks'!$C$3</f>
        <v>6</v>
      </c>
      <c r="E1047" s="304" t="s">
        <v>222</v>
      </c>
      <c r="F1047" s="254" t="str">
        <f>IF('statement of marks'!F30="","",'statement of marks'!F30)</f>
        <v/>
      </c>
      <c r="G1047" s="1343" t="s">
        <v>233</v>
      </c>
      <c r="H1047" s="1170"/>
      <c r="I1047" s="1361" t="str">
        <f>IF('statement of marks'!G30="","",'statement of marks'!G30)</f>
        <v/>
      </c>
      <c r="J1047" s="1362"/>
    </row>
    <row r="1048" spans="1:10" ht="17.5" customHeight="1">
      <c r="A1048" s="214"/>
      <c r="B1048" s="1326" t="s">
        <v>225</v>
      </c>
      <c r="C1048" s="1327"/>
      <c r="D1048" s="1316" t="str">
        <f>IF('statement of marks'!H30="","",'statement of marks'!H30)</f>
        <v/>
      </c>
      <c r="E1048" s="1328"/>
      <c r="F1048" s="1328"/>
      <c r="G1048" s="1328"/>
      <c r="H1048" s="1328"/>
      <c r="I1048" s="1328"/>
      <c r="J1048" s="1329"/>
    </row>
    <row r="1049" spans="1:10" ht="17.5" customHeight="1">
      <c r="A1049" s="214"/>
      <c r="B1049" s="1326" t="s">
        <v>226</v>
      </c>
      <c r="C1049" s="1327"/>
      <c r="D1049" s="1330" t="str">
        <f>IF('statement of marks'!I30="","",'statement of marks'!I30)</f>
        <v/>
      </c>
      <c r="E1049" s="1331"/>
      <c r="F1049" s="1332"/>
      <c r="G1049" s="1332"/>
      <c r="H1049" s="1332"/>
      <c r="I1049" s="1332"/>
      <c r="J1049" s="1333"/>
    </row>
    <row r="1050" spans="1:10" ht="17.5" customHeight="1">
      <c r="A1050" s="214"/>
      <c r="B1050" s="1312" t="s">
        <v>235</v>
      </c>
      <c r="C1050" s="1313"/>
      <c r="D1050" s="1313"/>
      <c r="E1050" s="1144"/>
      <c r="F1050" s="1334" t="str">
        <f>IF(details!Q30="","",details!Q30)</f>
        <v/>
      </c>
      <c r="G1050" s="1334"/>
      <c r="H1050" s="1335"/>
      <c r="I1050" s="1335"/>
      <c r="J1050" s="1336"/>
    </row>
    <row r="1051" spans="1:10" ht="17.5" customHeight="1">
      <c r="A1051" s="214"/>
      <c r="B1051" s="1326" t="s">
        <v>239</v>
      </c>
      <c r="C1051" s="1327"/>
      <c r="D1051" s="1312" t="str">
        <f>IF(details!M30="","",details!M30)</f>
        <v/>
      </c>
      <c r="E1051" s="1313"/>
      <c r="F1051" s="1313"/>
      <c r="G1051" s="1313"/>
      <c r="H1051" s="1313"/>
      <c r="I1051" s="1313"/>
      <c r="J1051" s="1314"/>
    </row>
    <row r="1052" spans="1:10" ht="17.5" customHeight="1">
      <c r="A1052" s="214"/>
      <c r="B1052" s="1326" t="s">
        <v>240</v>
      </c>
      <c r="C1052" s="1327"/>
      <c r="D1052" s="1312" t="str">
        <f>IF(details!P30="","",details!P30)</f>
        <v/>
      </c>
      <c r="E1052" s="1313"/>
      <c r="F1052" s="1313"/>
      <c r="G1052" s="1313"/>
      <c r="H1052" s="1313"/>
      <c r="I1052" s="1313"/>
      <c r="J1052" s="1314"/>
    </row>
    <row r="1053" spans="1:10" ht="17.5" customHeight="1">
      <c r="A1053" s="214"/>
      <c r="B1053" s="1326" t="s">
        <v>241</v>
      </c>
      <c r="C1053" s="1327"/>
      <c r="D1053" s="1337" t="str">
        <f>IF('statement of marks'!HD30="mRrh.kZ",'statement of marks'!$C$3,"")</f>
        <v/>
      </c>
      <c r="E1053" s="1338"/>
      <c r="F1053" s="1313" t="s">
        <v>242</v>
      </c>
      <c r="G1053" s="1144"/>
      <c r="H1053" s="1337" t="str">
        <f>IF(D1053="","",D1053+1)</f>
        <v/>
      </c>
      <c r="I1053" s="1338"/>
      <c r="J1053" s="1339"/>
    </row>
    <row r="1054" spans="1:10" ht="17.5" customHeight="1">
      <c r="A1054" s="214"/>
      <c r="B1054" s="1326" t="s">
        <v>243</v>
      </c>
      <c r="C1054" s="1327"/>
      <c r="D1054" s="1340">
        <f>IF(details!$O$4="","",details!$O$4)</f>
        <v>42460</v>
      </c>
      <c r="E1054" s="1341"/>
      <c r="F1054" s="1342"/>
      <c r="G1054" s="1343"/>
      <c r="H1054" s="1343"/>
      <c r="I1054" s="1343"/>
      <c r="J1054" s="1344"/>
    </row>
    <row r="1055" spans="1:10" ht="17.5" customHeight="1">
      <c r="A1055" s="214"/>
      <c r="B1055" s="1299"/>
      <c r="C1055" s="1299"/>
      <c r="D1055" s="1276"/>
      <c r="E1055" s="1276"/>
      <c r="F1055" s="1288"/>
      <c r="G1055" s="1288"/>
      <c r="H1055" s="1288"/>
      <c r="I1055" s="1288"/>
      <c r="J1055" s="1300"/>
    </row>
    <row r="1056" spans="1:10" ht="17.5" customHeight="1">
      <c r="A1056" s="214"/>
      <c r="B1056" s="1301" t="str">
        <f>IF(details!$I$4="","",details!$I$4)</f>
        <v>Jherh js[kk oekZ</v>
      </c>
      <c r="C1056" s="1301"/>
      <c r="D1056" s="1276"/>
      <c r="E1056" s="1276"/>
      <c r="F1056" s="1302" t="str">
        <f>IF(details!$F$4="","",details!$F$4)</f>
        <v>Jh jk/ks';ke tk'kh</v>
      </c>
      <c r="G1056" s="1303"/>
      <c r="H1056" s="1303"/>
      <c r="I1056" s="1303"/>
      <c r="J1056" s="1304"/>
    </row>
    <row r="1057" spans="1:10" ht="17.5" customHeight="1" thickBot="1">
      <c r="A1057" s="215"/>
      <c r="B1057" s="1305" t="s">
        <v>244</v>
      </c>
      <c r="C1057" s="1305"/>
      <c r="D1057" s="1305" t="s">
        <v>245</v>
      </c>
      <c r="E1057" s="1305"/>
      <c r="F1057" s="1306" t="s">
        <v>246</v>
      </c>
      <c r="G1057" s="1307"/>
      <c r="H1057" s="1307"/>
      <c r="I1057" s="1307"/>
      <c r="J1057" s="1308"/>
    </row>
    <row r="1058" spans="1:10" ht="17.5" customHeight="1">
      <c r="A1058" s="247"/>
      <c r="B1058" s="1309" t="s">
        <v>258</v>
      </c>
      <c r="C1058" s="1310"/>
      <c r="D1058" s="1310"/>
      <c r="E1058" s="1310"/>
      <c r="F1058" s="1310"/>
      <c r="G1058" s="1310"/>
      <c r="H1058" s="1310"/>
      <c r="I1058" s="1310"/>
      <c r="J1058" s="1311"/>
    </row>
    <row r="1059" spans="1:10" ht="17.5" customHeight="1">
      <c r="A1059" s="214"/>
      <c r="B1059" s="306" t="s">
        <v>218</v>
      </c>
      <c r="C1059" s="1312" t="str">
        <f>IF('statement of marks'!J30="","",'statement of marks'!J30)</f>
        <v/>
      </c>
      <c r="D1059" s="1313"/>
      <c r="E1059" s="1313"/>
      <c r="F1059" s="1313"/>
      <c r="G1059" s="1313"/>
      <c r="H1059" s="1313"/>
      <c r="I1059" s="1313"/>
      <c r="J1059" s="1314"/>
    </row>
    <row r="1060" spans="1:10" ht="17.5" customHeight="1">
      <c r="A1060" s="214"/>
      <c r="B1060" s="306" t="s">
        <v>219</v>
      </c>
      <c r="C1060" s="1312" t="str">
        <f>IF('statement of marks'!K30="","",'statement of marks'!K30)</f>
        <v/>
      </c>
      <c r="D1060" s="1313"/>
      <c r="E1060" s="1313"/>
      <c r="F1060" s="1313"/>
      <c r="G1060" s="1313"/>
      <c r="H1060" s="1313"/>
      <c r="I1060" s="1313"/>
      <c r="J1060" s="1314"/>
    </row>
    <row r="1061" spans="1:10" ht="17.5" customHeight="1">
      <c r="A1061" s="214"/>
      <c r="B1061" s="306" t="s">
        <v>220</v>
      </c>
      <c r="C1061" s="1312" t="str">
        <f>IF('statement of marks'!L30="","",'statement of marks'!L30)</f>
        <v/>
      </c>
      <c r="D1061" s="1313"/>
      <c r="E1061" s="1313"/>
      <c r="F1061" s="1313"/>
      <c r="G1061" s="1313"/>
      <c r="H1061" s="1313"/>
      <c r="I1061" s="1313"/>
      <c r="J1061" s="1314"/>
    </row>
    <row r="1062" spans="1:10" ht="17.5" customHeight="1">
      <c r="A1062" s="214"/>
      <c r="B1062" s="306" t="s">
        <v>225</v>
      </c>
      <c r="C1062" s="1315" t="str">
        <f>IF('statement of marks'!H30="","",'statement of marks'!H30)</f>
        <v/>
      </c>
      <c r="D1062" s="1316"/>
      <c r="E1062" s="252" t="s">
        <v>261</v>
      </c>
      <c r="F1062" s="1317" t="str">
        <f>IF('statement of marks'!I30="","",'statement of marks'!I30)</f>
        <v/>
      </c>
      <c r="G1062" s="1317"/>
      <c r="H1062" s="1317"/>
      <c r="I1062" s="1317"/>
      <c r="J1062" s="1318"/>
    </row>
    <row r="1063" spans="1:10" ht="17.5" customHeight="1">
      <c r="A1063" s="214"/>
      <c r="B1063" s="306" t="s">
        <v>223</v>
      </c>
      <c r="C1063" s="253" t="s">
        <v>248</v>
      </c>
      <c r="D1063" s="235" t="s">
        <v>249</v>
      </c>
      <c r="E1063" s="235" t="s">
        <v>250</v>
      </c>
      <c r="F1063" s="235" t="s">
        <v>251</v>
      </c>
      <c r="G1063" s="235" t="s">
        <v>252</v>
      </c>
      <c r="H1063" s="235" t="s">
        <v>253</v>
      </c>
      <c r="I1063" s="235" t="s">
        <v>254</v>
      </c>
      <c r="J1063" s="248" t="s">
        <v>255</v>
      </c>
    </row>
    <row r="1064" spans="1:10" ht="17.5" customHeight="1">
      <c r="A1064" s="214"/>
      <c r="B1064" s="305" t="s">
        <v>256</v>
      </c>
      <c r="C1064" s="239" t="str">
        <f>IF(AND('statement of marks'!$C$3=1,'statement of marks'!HD30="mRrh.kZ"),'statement of marks'!$H$3,"")</f>
        <v/>
      </c>
      <c r="D1064" s="239" t="str">
        <f>IF(AND('statement of marks'!$C$3=2,'statement of marks'!HD30="mRrh.kZ"),'statement of marks'!$H$3,"")</f>
        <v/>
      </c>
      <c r="E1064" s="239" t="str">
        <f>IF(AND('statement of marks'!$C$3=3,'statement of marks'!HD30="mRrh.kZ"),'statement of marks'!$H$3,"")</f>
        <v/>
      </c>
      <c r="F1064" s="239" t="str">
        <f>IF(AND('statement of marks'!$C$3=4,'statement of marks'!HD30="mRrh.kZ"),'statement of marks'!$H$3,"")</f>
        <v/>
      </c>
      <c r="G1064" s="239" t="str">
        <f>IF(AND('statement of marks'!$C$3=5,'statement of marks'!HD30="mRrh.kZ"),'statement of marks'!$H$3,"")</f>
        <v/>
      </c>
      <c r="H1064" s="239" t="str">
        <f>IF(AND('statement of marks'!$C$3=6,'statement of marks'!HD30="mRrh.kZ"),'statement of marks'!$H$3,"")</f>
        <v/>
      </c>
      <c r="I1064" s="239" t="str">
        <f>IF(AND('statement of marks'!$C$3=7,'statement of marks'!HD30="mRrh.kZ"),'statement of marks'!$H$3,"")</f>
        <v/>
      </c>
      <c r="J1064" s="260" t="str">
        <f>IF(AND('statement of marks'!$C$3=8,'statement of marks'!HD30="mRrh.kZ"),'statement of marks'!$H$3,"")</f>
        <v/>
      </c>
    </row>
    <row r="1065" spans="1:10" ht="17.5" customHeight="1">
      <c r="A1065" s="214"/>
      <c r="B1065" s="305" t="str">
        <f>'statement of marks'!$FT$4</f>
        <v>fgUnh</v>
      </c>
      <c r="C1065" s="240"/>
      <c r="D1065" s="241"/>
      <c r="E1065" s="261" t="str">
        <f>IF(OR('statement of marks'!$FV30="",E1064=""),"",'statement of marks'!$FV30)</f>
        <v/>
      </c>
      <c r="F1065" s="261" t="str">
        <f>IF(OR('statement of marks'!$FV30="",F1064=""),"",'statement of marks'!$FV30)</f>
        <v/>
      </c>
      <c r="G1065" s="261" t="str">
        <f>IF(OR('statement of marks'!$FV30="",G1064=""),"",'statement of marks'!$FV30)</f>
        <v/>
      </c>
      <c r="H1065" s="261" t="str">
        <f>IF(OR('statement of marks'!$FV30="",H1064=""),"",'statement of marks'!$FV30)</f>
        <v/>
      </c>
      <c r="I1065" s="261" t="str">
        <f>IF(OR('statement of marks'!$FV30="",I1064=""),"",'statement of marks'!$FV30)</f>
        <v/>
      </c>
      <c r="J1065" s="262" t="str">
        <f>IF(OR('statement of marks'!$FV30="",J1064=""),"",'statement of marks'!$FV30)</f>
        <v/>
      </c>
    </row>
    <row r="1066" spans="1:10" ht="17.5" customHeight="1">
      <c r="A1066" s="214"/>
      <c r="B1066" s="305" t="str">
        <f>'statement of marks'!$FW$4</f>
        <v>vaxszth</v>
      </c>
      <c r="C1066" s="240"/>
      <c r="D1066" s="241"/>
      <c r="E1066" s="261" t="str">
        <f>IF(OR('statement of marks'!$FY30="",E1064=""),"",'statement of marks'!$FY30)</f>
        <v/>
      </c>
      <c r="F1066" s="261" t="str">
        <f>IF(OR('statement of marks'!$FY30="",F1064=""),"",'statement of marks'!$FY30)</f>
        <v/>
      </c>
      <c r="G1066" s="261" t="str">
        <f>IF(OR('statement of marks'!$FY30="",G1064=""),"",'statement of marks'!$FY30)</f>
        <v/>
      </c>
      <c r="H1066" s="261" t="str">
        <f>IF(OR('statement of marks'!$FY30="",H1064=""),"",'statement of marks'!$FY30)</f>
        <v/>
      </c>
      <c r="I1066" s="261" t="str">
        <f>IF(OR('statement of marks'!$FY30="",I1064=""),"",'statement of marks'!$FY30)</f>
        <v/>
      </c>
      <c r="J1066" s="262" t="str">
        <f>IF(OR('statement of marks'!$FY30="",J1064=""),"",'statement of marks'!$FY30)</f>
        <v/>
      </c>
    </row>
    <row r="1067" spans="1:10" ht="17.5" customHeight="1">
      <c r="A1067" s="214"/>
      <c r="B1067" s="305" t="str">
        <f>IF('statement of marks'!BE30="s","laLÑr",IF('statement of marks'!BE30="u","mnwZ",IF('statement of marks'!BE30="g","xqtjkrh",IF('statement of marks'!BE30="p","iatkch",IF('statement of marks'!BE30="sd","flU/kh","r`rh; Hkk""kk")))))</f>
        <v>r`rh; Hkk"kk</v>
      </c>
      <c r="C1067" s="240"/>
      <c r="D1067" s="241"/>
      <c r="E1067" s="261" t="str">
        <f>IF(OR('statement of marks'!$GB30="",E1064=""),"",'statement of marks'!$GB30)</f>
        <v/>
      </c>
      <c r="F1067" s="261" t="str">
        <f>IF(OR('statement of marks'!$GB30="",F1064=""),"",'statement of marks'!$GB30)</f>
        <v/>
      </c>
      <c r="G1067" s="261" t="str">
        <f>IF(OR('statement of marks'!$GB30="",G1064=""),"",'statement of marks'!$GB30)</f>
        <v/>
      </c>
      <c r="H1067" s="261" t="str">
        <f>IF(OR('statement of marks'!$GB30="",H1064=""),"",'statement of marks'!$GB30)</f>
        <v/>
      </c>
      <c r="I1067" s="261" t="str">
        <f>IF(OR('statement of marks'!$GB30="",I1064=""),"",'statement of marks'!$GB30)</f>
        <v/>
      </c>
      <c r="J1067" s="262" t="str">
        <f>IF(OR('statement of marks'!$GB30="",J1064=""),"",'statement of marks'!$GB30)</f>
        <v/>
      </c>
    </row>
    <row r="1068" spans="1:10" ht="17.5" customHeight="1">
      <c r="A1068" s="214"/>
      <c r="B1068" s="305" t="str">
        <f>'statement of marks'!$GH$4</f>
        <v>xf.kr</v>
      </c>
      <c r="C1068" s="240"/>
      <c r="D1068" s="241"/>
      <c r="E1068" s="261" t="str">
        <f>IF(OR('statement of marks'!$GJ30="",E1064=""),"",'statement of marks'!$GJ30)</f>
        <v/>
      </c>
      <c r="F1068" s="261" t="str">
        <f>IF(OR('statement of marks'!$GJ30="",F1064=""),"",'statement of marks'!$GJ30)</f>
        <v/>
      </c>
      <c r="G1068" s="261" t="str">
        <f>IF(OR('statement of marks'!$GJ30="",G1064=""),"",'statement of marks'!$GJ30)</f>
        <v/>
      </c>
      <c r="H1068" s="261" t="str">
        <f>IF(OR('statement of marks'!$GJ30="",H1064=""),"",'statement of marks'!$GJ30)</f>
        <v/>
      </c>
      <c r="I1068" s="261" t="str">
        <f>IF(OR('statement of marks'!$GJ30="",I1064=""),"",'statement of marks'!$GJ30)</f>
        <v/>
      </c>
      <c r="J1068" s="262" t="str">
        <f>IF(OR('statement of marks'!$GJ30="",J1064=""),"",'statement of marks'!$GJ30)</f>
        <v/>
      </c>
    </row>
    <row r="1069" spans="1:10" ht="17.5" customHeight="1">
      <c r="A1069" s="214"/>
      <c r="B1069" s="305" t="str">
        <f>'statement of marks'!$GK$4</f>
        <v>foKku</v>
      </c>
      <c r="C1069" s="240"/>
      <c r="D1069" s="241"/>
      <c r="E1069" s="261" t="str">
        <f>IF(OR('statement of marks'!$GM30="",E1064=""),"",'statement of marks'!$GM30)</f>
        <v/>
      </c>
      <c r="F1069" s="261" t="str">
        <f>IF(OR('statement of marks'!$GM30="",F1064=""),"",'statement of marks'!$GM30)</f>
        <v/>
      </c>
      <c r="G1069" s="261" t="str">
        <f>IF(OR('statement of marks'!$GM30="",G1064=""),"",'statement of marks'!$GM30)</f>
        <v/>
      </c>
      <c r="H1069" s="261" t="str">
        <f>IF(OR('statement of marks'!$GM30="",H1064=""),"",'statement of marks'!$GM30)</f>
        <v/>
      </c>
      <c r="I1069" s="261" t="str">
        <f>IF(OR('statement of marks'!$GM30="",I1064=""),"",'statement of marks'!$GM30)</f>
        <v/>
      </c>
      <c r="J1069" s="262" t="str">
        <f>IF(OR('statement of marks'!$GM30="",J1064=""),"",'statement of marks'!$GM30)</f>
        <v/>
      </c>
    </row>
    <row r="1070" spans="1:10" ht="17.5" customHeight="1">
      <c r="A1070" s="214"/>
      <c r="B1070" s="305" t="str">
        <f>'statement of marks'!$GN$4</f>
        <v>lkekftd foKku</v>
      </c>
      <c r="C1070" s="240"/>
      <c r="D1070" s="241"/>
      <c r="E1070" s="261" t="str">
        <f>IF(OR('statement of marks'!$GP30="",E1064=""),"",'statement of marks'!$GP30)</f>
        <v/>
      </c>
      <c r="F1070" s="261" t="str">
        <f>IF(OR('statement of marks'!$GP30="",F1064=""),"",'statement of marks'!$GP30)</f>
        <v/>
      </c>
      <c r="G1070" s="261" t="str">
        <f>IF(OR('statement of marks'!$GP30="",G1064=""),"",'statement of marks'!$GP30)</f>
        <v/>
      </c>
      <c r="H1070" s="261" t="str">
        <f>IF(OR('statement of marks'!$GP30="",H1064=""),"",'statement of marks'!$GP30)</f>
        <v/>
      </c>
      <c r="I1070" s="261" t="str">
        <f>IF(OR('statement of marks'!$GP30="",I1064=""),"",'statement of marks'!$GP30)</f>
        <v/>
      </c>
      <c r="J1070" s="262" t="str">
        <f>IF(OR('statement of marks'!$GP30="",J1064=""),"",'statement of marks'!$GP30)</f>
        <v/>
      </c>
    </row>
    <row r="1071" spans="1:10" ht="17.5" customHeight="1">
      <c r="A1071" s="214"/>
      <c r="B1071" s="305" t="str">
        <f>'statement of marks'!$GQ$4</f>
        <v>dk;kZuqHko</v>
      </c>
      <c r="C1071" s="240"/>
      <c r="D1071" s="241"/>
      <c r="E1071" s="261" t="str">
        <f>IF(OR('statement of marks'!$GS30="",E1064=""),"",'statement of marks'!$GS30)</f>
        <v/>
      </c>
      <c r="F1071" s="261" t="str">
        <f>IF(OR('statement of marks'!$GS30="",F1064=""),"",'statement of marks'!$GS30)</f>
        <v/>
      </c>
      <c r="G1071" s="261" t="str">
        <f>IF(OR('statement of marks'!$GS30="",G1064=""),"",'statement of marks'!$GS30)</f>
        <v/>
      </c>
      <c r="H1071" s="261" t="str">
        <f>IF(OR('statement of marks'!$GS30="",H1064=""),"",'statement of marks'!$GS30)</f>
        <v/>
      </c>
      <c r="I1071" s="261" t="str">
        <f>IF(OR('statement of marks'!$GS30="",I1064=""),"",'statement of marks'!$GS30)</f>
        <v/>
      </c>
      <c r="J1071" s="262" t="str">
        <f>IF(OR('statement of marks'!$GS30="",J1064=""),"",'statement of marks'!$GS30)</f>
        <v/>
      </c>
    </row>
    <row r="1072" spans="1:10" ht="17.5" customHeight="1">
      <c r="A1072" s="214"/>
      <c r="B1072" s="305" t="str">
        <f>'statement of marks'!$GT$4</f>
        <v>dyk f'k{kk</v>
      </c>
      <c r="C1072" s="240"/>
      <c r="D1072" s="241"/>
      <c r="E1072" s="263" t="str">
        <f>IF(OR('statement of marks'!$GV30="",E1064=""),"",'statement of marks'!$GV30)</f>
        <v/>
      </c>
      <c r="F1072" s="263" t="str">
        <f>IF(OR('statement of marks'!$GV30="",F1064=""),"",'statement of marks'!$GV30)</f>
        <v/>
      </c>
      <c r="G1072" s="263" t="str">
        <f>IF(OR('statement of marks'!$GV30="",G1064=""),"",'statement of marks'!$GV30)</f>
        <v/>
      </c>
      <c r="H1072" s="263" t="str">
        <f>IF(OR('statement of marks'!$GV30="",H1064=""),"",'statement of marks'!$GV30)</f>
        <v/>
      </c>
      <c r="I1072" s="263" t="str">
        <f>IF(OR('statement of marks'!$GV30="",I1064=""),"",'statement of marks'!$GV30)</f>
        <v/>
      </c>
      <c r="J1072" s="264" t="str">
        <f>IF(OR('statement of marks'!$GV30="",J1064=""),"",'statement of marks'!$GV30)</f>
        <v/>
      </c>
    </row>
    <row r="1073" spans="1:10" ht="17.5" customHeight="1">
      <c r="A1073" s="214"/>
      <c r="B1073" s="245" t="s">
        <v>284</v>
      </c>
      <c r="C1073" s="265" t="str">
        <f t="shared" ref="C1073:J1073" si="46">C1064</f>
        <v/>
      </c>
      <c r="D1073" s="265" t="str">
        <f t="shared" si="46"/>
        <v/>
      </c>
      <c r="E1073" s="265" t="str">
        <f t="shared" si="46"/>
        <v/>
      </c>
      <c r="F1073" s="265" t="str">
        <f t="shared" si="46"/>
        <v/>
      </c>
      <c r="G1073" s="265" t="str">
        <f t="shared" si="46"/>
        <v/>
      </c>
      <c r="H1073" s="265" t="str">
        <f t="shared" si="46"/>
        <v/>
      </c>
      <c r="I1073" s="265" t="str">
        <f t="shared" si="46"/>
        <v/>
      </c>
      <c r="J1073" s="266" t="str">
        <f t="shared" si="46"/>
        <v/>
      </c>
    </row>
    <row r="1074" spans="1:10" ht="17.5" customHeight="1">
      <c r="A1074" s="214"/>
      <c r="B1074" s="305" t="str">
        <f>'statement of marks'!$HL$5</f>
        <v>Nk= mifLFkfr</v>
      </c>
      <c r="C1074" s="242"/>
      <c r="D1074" s="242"/>
      <c r="E1074" s="267" t="str">
        <f>IF(OR('statement of marks'!$HL30="",E1064=""),"",'statement of marks'!$HL30)</f>
        <v/>
      </c>
      <c r="F1074" s="267" t="str">
        <f>IF(OR('statement of marks'!$HL30="",F1064=""),"",'statement of marks'!$HL30)</f>
        <v/>
      </c>
      <c r="G1074" s="267" t="str">
        <f>IF(OR('statement of marks'!$HL30="",G1064=""),"",'statement of marks'!$HL30)</f>
        <v/>
      </c>
      <c r="H1074" s="267" t="str">
        <f>IF(OR('statement of marks'!$HL30="",H1064=""),"",'statement of marks'!$HL30)</f>
        <v/>
      </c>
      <c r="I1074" s="267" t="str">
        <f>IF(OR('statement of marks'!$HL30="",I1064=""),"",'statement of marks'!$HL30)</f>
        <v/>
      </c>
      <c r="J1074" s="268" t="str">
        <f>IF(OR('statement of marks'!$HL30="",J1064=""),"",'statement of marks'!$HL30)</f>
        <v/>
      </c>
    </row>
    <row r="1075" spans="1:10" ht="17.5" customHeight="1">
      <c r="A1075" s="214"/>
      <c r="B1075" s="305" t="str">
        <f>'statement of marks'!$HK$5</f>
        <v>dqy ehfVax</v>
      </c>
      <c r="C1075" s="243"/>
      <c r="D1075" s="243"/>
      <c r="E1075" s="243" t="str">
        <f>IF(OR('statement of marks'!$HK30="",E1064=""),"",'statement of marks'!$HK30)</f>
        <v/>
      </c>
      <c r="F1075" s="243" t="str">
        <f>IF(OR('statement of marks'!$HK30="",F1064=""),"",'statement of marks'!$HK30)</f>
        <v/>
      </c>
      <c r="G1075" s="243" t="str">
        <f>IF(OR('statement of marks'!$HK30="",G1064=""),"",'statement of marks'!$HK30)</f>
        <v/>
      </c>
      <c r="H1075" s="243" t="str">
        <f>IF(OR('statement of marks'!$HK30="",H1064=""),"",'statement of marks'!$HK30)</f>
        <v/>
      </c>
      <c r="I1075" s="243" t="str">
        <f>IF(OR('statement of marks'!$HK30="",I1064=""),"",'statement of marks'!$HK30)</f>
        <v/>
      </c>
      <c r="J1075" s="269" t="str">
        <f>IF(OR('statement of marks'!$HK30="",J1064=""),"",'statement of marks'!$HK30)</f>
        <v/>
      </c>
    </row>
    <row r="1076" spans="1:10" ht="17.5" customHeight="1">
      <c r="A1076" s="214"/>
      <c r="B1076" s="305" t="s">
        <v>259</v>
      </c>
      <c r="C1076" s="243" t="str">
        <f t="shared" ref="C1076:J1076" si="47">IF(OR(C1074="",C1075=""),"",C1074/C1075*100)</f>
        <v/>
      </c>
      <c r="D1076" s="243" t="str">
        <f t="shared" si="47"/>
        <v/>
      </c>
      <c r="E1076" s="243" t="str">
        <f t="shared" si="47"/>
        <v/>
      </c>
      <c r="F1076" s="243" t="str">
        <f t="shared" si="47"/>
        <v/>
      </c>
      <c r="G1076" s="243" t="str">
        <f t="shared" si="47"/>
        <v/>
      </c>
      <c r="H1076" s="243" t="str">
        <f t="shared" si="47"/>
        <v/>
      </c>
      <c r="I1076" s="243" t="str">
        <f t="shared" si="47"/>
        <v/>
      </c>
      <c r="J1076" s="269" t="str">
        <f t="shared" si="47"/>
        <v/>
      </c>
    </row>
    <row r="1077" spans="1:10" ht="17.5" customHeight="1">
      <c r="A1077" s="214"/>
      <c r="B1077" s="305" t="s">
        <v>260</v>
      </c>
      <c r="C1077" s="243"/>
      <c r="D1077" s="243"/>
      <c r="E1077" s="243"/>
      <c r="F1077" s="243"/>
      <c r="G1077" s="243"/>
      <c r="H1077" s="243"/>
      <c r="I1077" s="243"/>
      <c r="J1077" s="249"/>
    </row>
    <row r="1078" spans="1:10" ht="17.5" customHeight="1">
      <c r="A1078" s="214"/>
      <c r="B1078" s="306" t="s">
        <v>257</v>
      </c>
      <c r="C1078" s="1319" t="str">
        <f>IF('statement of marks'!HN30="","",'statement of marks'!HN30)</f>
        <v/>
      </c>
      <c r="D1078" s="1320"/>
      <c r="E1078" s="1320"/>
      <c r="F1078" s="1320"/>
      <c r="G1078" s="1320"/>
      <c r="H1078" s="1320"/>
      <c r="I1078" s="1320"/>
      <c r="J1078" s="1321"/>
    </row>
    <row r="1079" spans="1:10" ht="17.5" customHeight="1">
      <c r="A1079" s="214"/>
      <c r="B1079" s="246"/>
      <c r="C1079" s="1322"/>
      <c r="D1079" s="1323"/>
      <c r="E1079" s="1323"/>
      <c r="F1079" s="1324"/>
      <c r="G1079" s="1322"/>
      <c r="H1079" s="1323"/>
      <c r="I1079" s="1323"/>
      <c r="J1079" s="1325"/>
    </row>
    <row r="1080" spans="1:10" ht="17.5" customHeight="1" thickBot="1">
      <c r="A1080" s="215"/>
      <c r="B1080" s="259" t="s">
        <v>262</v>
      </c>
      <c r="C1080" s="1293" t="s">
        <v>80</v>
      </c>
      <c r="D1080" s="1294"/>
      <c r="E1080" s="1294"/>
      <c r="F1080" s="1295"/>
      <c r="G1080" s="1296" t="s">
        <v>263</v>
      </c>
      <c r="H1080" s="1297"/>
      <c r="I1080" s="1297"/>
      <c r="J1080" s="1298"/>
    </row>
    <row r="1081" spans="1:10" ht="17.5" customHeight="1">
      <c r="A1081" s="247"/>
      <c r="B1081" s="1352" t="s">
        <v>228</v>
      </c>
      <c r="C1081" s="1353"/>
      <c r="D1081" s="1353"/>
      <c r="E1081" s="1353"/>
      <c r="F1081" s="1353"/>
      <c r="G1081" s="1353"/>
      <c r="H1081" s="1353"/>
      <c r="I1081" s="1353"/>
      <c r="J1081" s="1354"/>
    </row>
    <row r="1082" spans="1:10" ht="17.5" customHeight="1">
      <c r="A1082" s="214"/>
      <c r="B1082" s="1355" t="s">
        <v>247</v>
      </c>
      <c r="C1082" s="1356"/>
      <c r="D1082" s="1356"/>
      <c r="E1082" s="1356"/>
      <c r="F1082" s="1356"/>
      <c r="G1082" s="1356"/>
      <c r="H1082" s="1356"/>
      <c r="I1082" s="1356"/>
      <c r="J1082" s="1357"/>
    </row>
    <row r="1083" spans="1:10" ht="17.5" customHeight="1">
      <c r="A1083" s="214"/>
      <c r="B1083" s="1358" t="s">
        <v>81</v>
      </c>
      <c r="C1083" s="1358"/>
      <c r="D1083" s="1359">
        <f>YEAR(details!G31)</f>
        <v>1900</v>
      </c>
      <c r="E1083" s="1360"/>
      <c r="F1083" s="303" t="s">
        <v>230</v>
      </c>
      <c r="G1083" s="1359" t="str">
        <f>'statement of marks'!$H$3</f>
        <v>2015-16</v>
      </c>
      <c r="H1083" s="1360"/>
      <c r="I1083" s="303" t="s">
        <v>231</v>
      </c>
      <c r="J1083" s="255"/>
    </row>
    <row r="1084" spans="1:10" ht="17.5" customHeight="1">
      <c r="A1084" s="214"/>
      <c r="B1084" s="1326" t="s">
        <v>229</v>
      </c>
      <c r="C1084" s="1327"/>
      <c r="D1084" s="1312" t="str">
        <f>'statement of marks'!$A$1</f>
        <v>jk- ck- ek/;fed fo|ky; uohu] fuEckgsM+k</v>
      </c>
      <c r="E1084" s="1313"/>
      <c r="F1084" s="1313"/>
      <c r="G1084" s="1313"/>
      <c r="H1084" s="1313"/>
      <c r="I1084" s="1313"/>
      <c r="J1084" s="1314"/>
    </row>
    <row r="1085" spans="1:10" ht="17.5" customHeight="1">
      <c r="A1085" s="214"/>
      <c r="B1085" s="1326" t="str">
        <f>'statement of marks'!$J$3</f>
        <v xml:space="preserve">fo|ky; dk Mk;l dksM+ </v>
      </c>
      <c r="C1085" s="1327"/>
      <c r="D1085" s="1345" t="str">
        <f>'statement of marks'!$K$3</f>
        <v xml:space="preserve">08291009401   </v>
      </c>
      <c r="E1085" s="1346"/>
      <c r="F1085" s="1128"/>
      <c r="G1085" s="1129"/>
      <c r="H1085" s="1129"/>
      <c r="I1085" s="1129"/>
      <c r="J1085" s="1347"/>
    </row>
    <row r="1086" spans="1:10" ht="17.5" customHeight="1">
      <c r="A1086" s="214"/>
      <c r="B1086" s="1326" t="s">
        <v>218</v>
      </c>
      <c r="C1086" s="1327"/>
      <c r="D1086" s="1312" t="str">
        <f>IF('statement of marks'!J31="","",'statement of marks'!J31)</f>
        <v/>
      </c>
      <c r="E1086" s="1313"/>
      <c r="F1086" s="1313"/>
      <c r="G1086" s="1313"/>
      <c r="H1086" s="1313"/>
      <c r="I1086" s="1313"/>
      <c r="J1086" s="1314"/>
    </row>
    <row r="1087" spans="1:10" ht="17.5" customHeight="1">
      <c r="A1087" s="214"/>
      <c r="B1087" s="1326" t="s">
        <v>232</v>
      </c>
      <c r="C1087" s="1327"/>
      <c r="D1087" s="1145" t="str">
        <f>IF('statement of marks'!C31="B","Nk=",IF('statement of marks'!C31="G","Nk=k",""))</f>
        <v/>
      </c>
      <c r="E1087" s="1145"/>
      <c r="F1087" s="258" t="s">
        <v>224</v>
      </c>
      <c r="G1087" s="256" t="str">
        <f>IF('statement of marks'!B31="","",'statement of marks'!B31)</f>
        <v/>
      </c>
      <c r="H1087" s="1348"/>
      <c r="I1087" s="1348"/>
      <c r="J1087" s="1349"/>
    </row>
    <row r="1088" spans="1:10" ht="17.5" customHeight="1">
      <c r="A1088" s="214"/>
      <c r="B1088" s="1326" t="s">
        <v>220</v>
      </c>
      <c r="C1088" s="1327"/>
      <c r="D1088" s="1312" t="str">
        <f>IF('statement of marks'!L31="","",'statement of marks'!L31)</f>
        <v/>
      </c>
      <c r="E1088" s="1313"/>
      <c r="F1088" s="1313"/>
      <c r="G1088" s="1313"/>
      <c r="H1088" s="1313"/>
      <c r="I1088" s="1313"/>
      <c r="J1088" s="1314"/>
    </row>
    <row r="1089" spans="1:10" ht="17.5" customHeight="1">
      <c r="A1089" s="214"/>
      <c r="B1089" s="1326" t="s">
        <v>219</v>
      </c>
      <c r="C1089" s="1327"/>
      <c r="D1089" s="1312" t="str">
        <f>IF('statement of marks'!K31="","",'statement of marks'!K31)</f>
        <v/>
      </c>
      <c r="E1089" s="1313"/>
      <c r="F1089" s="1313"/>
      <c r="G1089" s="1313"/>
      <c r="H1089" s="1313"/>
      <c r="I1089" s="1313"/>
      <c r="J1089" s="1314"/>
    </row>
    <row r="1090" spans="1:10" ht="17.5" customHeight="1">
      <c r="A1090" s="214"/>
      <c r="B1090" s="1326" t="s">
        <v>234</v>
      </c>
      <c r="C1090" s="1327"/>
      <c r="D1090" s="1312" t="str">
        <f>IF(details!N31="","",details!N31)</f>
        <v/>
      </c>
      <c r="E1090" s="1313"/>
      <c r="F1090" s="1313"/>
      <c r="G1090" s="1313"/>
      <c r="H1090" s="1313"/>
      <c r="I1090" s="1313"/>
      <c r="J1090" s="1314"/>
    </row>
    <row r="1091" spans="1:10" ht="17.5" customHeight="1">
      <c r="A1091" s="214"/>
      <c r="B1091" s="1326" t="s">
        <v>283</v>
      </c>
      <c r="C1091" s="1327"/>
      <c r="D1091" s="1312" t="str">
        <f>IF(details!O31="","",details!O31)</f>
        <v/>
      </c>
      <c r="E1091" s="1313"/>
      <c r="F1091" s="1313"/>
      <c r="G1091" s="1313"/>
      <c r="H1091" s="1313"/>
      <c r="I1091" s="1313"/>
      <c r="J1091" s="1314"/>
    </row>
    <row r="1092" spans="1:10" ht="17.5" customHeight="1">
      <c r="A1092" s="214"/>
      <c r="B1092" s="1326" t="s">
        <v>77</v>
      </c>
      <c r="C1092" s="1327"/>
      <c r="D1092" s="392">
        <f>'statement of marks'!$C$3</f>
        <v>6</v>
      </c>
      <c r="E1092" s="304" t="s">
        <v>222</v>
      </c>
      <c r="F1092" s="254" t="str">
        <f>IF('statement of marks'!F31="","",'statement of marks'!F31)</f>
        <v/>
      </c>
      <c r="G1092" s="1343" t="s">
        <v>233</v>
      </c>
      <c r="H1092" s="1170"/>
      <c r="I1092" s="1361" t="str">
        <f>IF('statement of marks'!G31="","",'statement of marks'!G31)</f>
        <v/>
      </c>
      <c r="J1092" s="1362"/>
    </row>
    <row r="1093" spans="1:10" ht="17.5" customHeight="1">
      <c r="A1093" s="214"/>
      <c r="B1093" s="1326" t="s">
        <v>225</v>
      </c>
      <c r="C1093" s="1327"/>
      <c r="D1093" s="1316" t="str">
        <f>IF('statement of marks'!H31="","",'statement of marks'!H31)</f>
        <v/>
      </c>
      <c r="E1093" s="1328"/>
      <c r="F1093" s="1328"/>
      <c r="G1093" s="1328"/>
      <c r="H1093" s="1328"/>
      <c r="I1093" s="1328"/>
      <c r="J1093" s="1329"/>
    </row>
    <row r="1094" spans="1:10" ht="17.5" customHeight="1">
      <c r="A1094" s="214"/>
      <c r="B1094" s="1326" t="s">
        <v>226</v>
      </c>
      <c r="C1094" s="1327"/>
      <c r="D1094" s="1330" t="str">
        <f>IF('statement of marks'!I31="","",'statement of marks'!I31)</f>
        <v/>
      </c>
      <c r="E1094" s="1331"/>
      <c r="F1094" s="1332"/>
      <c r="G1094" s="1332"/>
      <c r="H1094" s="1332"/>
      <c r="I1094" s="1332"/>
      <c r="J1094" s="1333"/>
    </row>
    <row r="1095" spans="1:10" ht="17.5" customHeight="1">
      <c r="A1095" s="214"/>
      <c r="B1095" s="1312" t="s">
        <v>235</v>
      </c>
      <c r="C1095" s="1313"/>
      <c r="D1095" s="1313"/>
      <c r="E1095" s="1144"/>
      <c r="F1095" s="1334" t="str">
        <f>IF(details!Q31="","",details!Q31)</f>
        <v/>
      </c>
      <c r="G1095" s="1334"/>
      <c r="H1095" s="1335"/>
      <c r="I1095" s="1335"/>
      <c r="J1095" s="1336"/>
    </row>
    <row r="1096" spans="1:10" ht="17.5" customHeight="1">
      <c r="A1096" s="214"/>
      <c r="B1096" s="1326" t="s">
        <v>239</v>
      </c>
      <c r="C1096" s="1327"/>
      <c r="D1096" s="1312" t="str">
        <f>IF(details!M31="","",details!M31)</f>
        <v/>
      </c>
      <c r="E1096" s="1313"/>
      <c r="F1096" s="1313"/>
      <c r="G1096" s="1313"/>
      <c r="H1096" s="1313"/>
      <c r="I1096" s="1313"/>
      <c r="J1096" s="1314"/>
    </row>
    <row r="1097" spans="1:10" ht="17.5" customHeight="1">
      <c r="A1097" s="214"/>
      <c r="B1097" s="1326" t="s">
        <v>240</v>
      </c>
      <c r="C1097" s="1327"/>
      <c r="D1097" s="1312" t="str">
        <f>IF(details!P31="","",details!P31)</f>
        <v/>
      </c>
      <c r="E1097" s="1313"/>
      <c r="F1097" s="1313"/>
      <c r="G1097" s="1313"/>
      <c r="H1097" s="1313"/>
      <c r="I1097" s="1313"/>
      <c r="J1097" s="1314"/>
    </row>
    <row r="1098" spans="1:10" ht="17.5" customHeight="1">
      <c r="A1098" s="214"/>
      <c r="B1098" s="1326" t="s">
        <v>241</v>
      </c>
      <c r="C1098" s="1327"/>
      <c r="D1098" s="1337" t="str">
        <f>IF('statement of marks'!HD31="mRrh.kZ",'statement of marks'!$C$3,"")</f>
        <v/>
      </c>
      <c r="E1098" s="1338"/>
      <c r="F1098" s="1313" t="s">
        <v>242</v>
      </c>
      <c r="G1098" s="1144"/>
      <c r="H1098" s="1337" t="str">
        <f>IF(D1098="","",D1098+1)</f>
        <v/>
      </c>
      <c r="I1098" s="1338"/>
      <c r="J1098" s="1339"/>
    </row>
    <row r="1099" spans="1:10" ht="17.5" customHeight="1">
      <c r="A1099" s="214"/>
      <c r="B1099" s="1326" t="s">
        <v>243</v>
      </c>
      <c r="C1099" s="1327"/>
      <c r="D1099" s="1340">
        <f>IF(details!$O$4="","",details!$O$4)</f>
        <v>42460</v>
      </c>
      <c r="E1099" s="1341"/>
      <c r="F1099" s="1342"/>
      <c r="G1099" s="1343"/>
      <c r="H1099" s="1343"/>
      <c r="I1099" s="1343"/>
      <c r="J1099" s="1344"/>
    </row>
    <row r="1100" spans="1:10" ht="17.5" customHeight="1">
      <c r="A1100" s="214"/>
      <c r="B1100" s="1299"/>
      <c r="C1100" s="1299"/>
      <c r="D1100" s="1276"/>
      <c r="E1100" s="1276"/>
      <c r="F1100" s="1288"/>
      <c r="G1100" s="1288"/>
      <c r="H1100" s="1288"/>
      <c r="I1100" s="1288"/>
      <c r="J1100" s="1300"/>
    </row>
    <row r="1101" spans="1:10" ht="17.5" customHeight="1">
      <c r="A1101" s="214"/>
      <c r="B1101" s="1301" t="str">
        <f>IF(details!$I$4="","",details!$I$4)</f>
        <v>Jherh js[kk oekZ</v>
      </c>
      <c r="C1101" s="1301"/>
      <c r="D1101" s="1276"/>
      <c r="E1101" s="1276"/>
      <c r="F1101" s="1302" t="str">
        <f>IF(details!$F$4="","",details!$F$4)</f>
        <v>Jh jk/ks';ke tk'kh</v>
      </c>
      <c r="G1101" s="1303"/>
      <c r="H1101" s="1303"/>
      <c r="I1101" s="1303"/>
      <c r="J1101" s="1304"/>
    </row>
    <row r="1102" spans="1:10" ht="17.5" customHeight="1" thickBot="1">
      <c r="A1102" s="215"/>
      <c r="B1102" s="1305" t="s">
        <v>244</v>
      </c>
      <c r="C1102" s="1305"/>
      <c r="D1102" s="1305" t="s">
        <v>245</v>
      </c>
      <c r="E1102" s="1305"/>
      <c r="F1102" s="1306" t="s">
        <v>246</v>
      </c>
      <c r="G1102" s="1307"/>
      <c r="H1102" s="1307"/>
      <c r="I1102" s="1307"/>
      <c r="J1102" s="1308"/>
    </row>
    <row r="1103" spans="1:10" ht="17.5" customHeight="1">
      <c r="A1103" s="247"/>
      <c r="B1103" s="1309" t="s">
        <v>258</v>
      </c>
      <c r="C1103" s="1310"/>
      <c r="D1103" s="1310"/>
      <c r="E1103" s="1310"/>
      <c r="F1103" s="1310"/>
      <c r="G1103" s="1310"/>
      <c r="H1103" s="1310"/>
      <c r="I1103" s="1310"/>
      <c r="J1103" s="1311"/>
    </row>
    <row r="1104" spans="1:10" ht="17.5" customHeight="1">
      <c r="A1104" s="214"/>
      <c r="B1104" s="306" t="s">
        <v>218</v>
      </c>
      <c r="C1104" s="1312" t="str">
        <f>IF('statement of marks'!J31="","",'statement of marks'!J31)</f>
        <v/>
      </c>
      <c r="D1104" s="1313"/>
      <c r="E1104" s="1313"/>
      <c r="F1104" s="1313"/>
      <c r="G1104" s="1313"/>
      <c r="H1104" s="1313"/>
      <c r="I1104" s="1313"/>
      <c r="J1104" s="1314"/>
    </row>
    <row r="1105" spans="1:10" ht="17.5" customHeight="1">
      <c r="A1105" s="214"/>
      <c r="B1105" s="306" t="s">
        <v>219</v>
      </c>
      <c r="C1105" s="1312" t="str">
        <f>IF('statement of marks'!K31="","",'statement of marks'!K31)</f>
        <v/>
      </c>
      <c r="D1105" s="1313"/>
      <c r="E1105" s="1313"/>
      <c r="F1105" s="1313"/>
      <c r="G1105" s="1313"/>
      <c r="H1105" s="1313"/>
      <c r="I1105" s="1313"/>
      <c r="J1105" s="1314"/>
    </row>
    <row r="1106" spans="1:10" ht="17.5" customHeight="1">
      <c r="A1106" s="214"/>
      <c r="B1106" s="306" t="s">
        <v>220</v>
      </c>
      <c r="C1106" s="1312" t="str">
        <f>IF('statement of marks'!L31="","",'statement of marks'!L31)</f>
        <v/>
      </c>
      <c r="D1106" s="1313"/>
      <c r="E1106" s="1313"/>
      <c r="F1106" s="1313"/>
      <c r="G1106" s="1313"/>
      <c r="H1106" s="1313"/>
      <c r="I1106" s="1313"/>
      <c r="J1106" s="1314"/>
    </row>
    <row r="1107" spans="1:10" ht="17.5" customHeight="1">
      <c r="A1107" s="214"/>
      <c r="B1107" s="306" t="s">
        <v>225</v>
      </c>
      <c r="C1107" s="1315" t="str">
        <f>IF('statement of marks'!H31="","",'statement of marks'!H31)</f>
        <v/>
      </c>
      <c r="D1107" s="1316"/>
      <c r="E1107" s="252" t="s">
        <v>261</v>
      </c>
      <c r="F1107" s="1317" t="str">
        <f>IF('statement of marks'!I31="","",'statement of marks'!I31)</f>
        <v/>
      </c>
      <c r="G1107" s="1317"/>
      <c r="H1107" s="1317"/>
      <c r="I1107" s="1317"/>
      <c r="J1107" s="1318"/>
    </row>
    <row r="1108" spans="1:10" ht="17.5" customHeight="1">
      <c r="A1108" s="214"/>
      <c r="B1108" s="306" t="s">
        <v>223</v>
      </c>
      <c r="C1108" s="253" t="s">
        <v>248</v>
      </c>
      <c r="D1108" s="235" t="s">
        <v>249</v>
      </c>
      <c r="E1108" s="235" t="s">
        <v>250</v>
      </c>
      <c r="F1108" s="235" t="s">
        <v>251</v>
      </c>
      <c r="G1108" s="235" t="s">
        <v>252</v>
      </c>
      <c r="H1108" s="235" t="s">
        <v>253</v>
      </c>
      <c r="I1108" s="235" t="s">
        <v>254</v>
      </c>
      <c r="J1108" s="248" t="s">
        <v>255</v>
      </c>
    </row>
    <row r="1109" spans="1:10" ht="17.5" customHeight="1">
      <c r="A1109" s="214"/>
      <c r="B1109" s="305" t="s">
        <v>256</v>
      </c>
      <c r="C1109" s="239" t="str">
        <f>IF(AND('statement of marks'!$C$3=1,'statement of marks'!HD31="mRrh.kZ"),'statement of marks'!$H$3,"")</f>
        <v/>
      </c>
      <c r="D1109" s="239" t="str">
        <f>IF(AND('statement of marks'!$C$3=2,'statement of marks'!HD31="mRrh.kZ"),'statement of marks'!$H$3,"")</f>
        <v/>
      </c>
      <c r="E1109" s="239" t="str">
        <f>IF(AND('statement of marks'!$C$3=3,'statement of marks'!HD31="mRrh.kZ"),'statement of marks'!$H$3,"")</f>
        <v/>
      </c>
      <c r="F1109" s="239" t="str">
        <f>IF(AND('statement of marks'!$C$3=4,'statement of marks'!HD31="mRrh.kZ"),'statement of marks'!$H$3,"")</f>
        <v/>
      </c>
      <c r="G1109" s="239" t="str">
        <f>IF(AND('statement of marks'!$C$3=5,'statement of marks'!HD31="mRrh.kZ"),'statement of marks'!$H$3,"")</f>
        <v/>
      </c>
      <c r="H1109" s="239" t="str">
        <f>IF(AND('statement of marks'!$C$3=6,'statement of marks'!HD31="mRrh.kZ"),'statement of marks'!$H$3,"")</f>
        <v/>
      </c>
      <c r="I1109" s="239" t="str">
        <f>IF(AND('statement of marks'!$C$3=7,'statement of marks'!HD31="mRrh.kZ"),'statement of marks'!$H$3,"")</f>
        <v/>
      </c>
      <c r="J1109" s="260" t="str">
        <f>IF(AND('statement of marks'!$C$3=8,'statement of marks'!HD31="mRrh.kZ"),'statement of marks'!$H$3,"")</f>
        <v/>
      </c>
    </row>
    <row r="1110" spans="1:10" ht="17.5" customHeight="1">
      <c r="A1110" s="214"/>
      <c r="B1110" s="305" t="str">
        <f>'statement of marks'!$FT$4</f>
        <v>fgUnh</v>
      </c>
      <c r="C1110" s="240"/>
      <c r="D1110" s="241"/>
      <c r="E1110" s="261" t="str">
        <f>IF(OR('statement of marks'!$FV31="",E1109=""),"",'statement of marks'!$FV31)</f>
        <v/>
      </c>
      <c r="F1110" s="261" t="str">
        <f>IF(OR('statement of marks'!$FV31="",F1109=""),"",'statement of marks'!$FV31)</f>
        <v/>
      </c>
      <c r="G1110" s="261" t="str">
        <f>IF(OR('statement of marks'!$FV31="",G1109=""),"",'statement of marks'!$FV31)</f>
        <v/>
      </c>
      <c r="H1110" s="261" t="str">
        <f>IF(OR('statement of marks'!$FV31="",H1109=""),"",'statement of marks'!$FV31)</f>
        <v/>
      </c>
      <c r="I1110" s="261" t="str">
        <f>IF(OR('statement of marks'!$FV31="",I1109=""),"",'statement of marks'!$FV31)</f>
        <v/>
      </c>
      <c r="J1110" s="262" t="str">
        <f>IF(OR('statement of marks'!$FV31="",J1109=""),"",'statement of marks'!$FV31)</f>
        <v/>
      </c>
    </row>
    <row r="1111" spans="1:10" ht="17.5" customHeight="1">
      <c r="A1111" s="214"/>
      <c r="B1111" s="305" t="str">
        <f>'statement of marks'!$FW$4</f>
        <v>vaxszth</v>
      </c>
      <c r="C1111" s="240"/>
      <c r="D1111" s="241"/>
      <c r="E1111" s="261" t="str">
        <f>IF(OR('statement of marks'!$FY31="",E1109=""),"",'statement of marks'!$FY31)</f>
        <v/>
      </c>
      <c r="F1111" s="261" t="str">
        <f>IF(OR('statement of marks'!$FY31="",F1109=""),"",'statement of marks'!$FY31)</f>
        <v/>
      </c>
      <c r="G1111" s="261" t="str">
        <f>IF(OR('statement of marks'!$FY31="",G1109=""),"",'statement of marks'!$FY31)</f>
        <v/>
      </c>
      <c r="H1111" s="261" t="str">
        <f>IF(OR('statement of marks'!$FY31="",H1109=""),"",'statement of marks'!$FY31)</f>
        <v/>
      </c>
      <c r="I1111" s="261" t="str">
        <f>IF(OR('statement of marks'!$FY31="",I1109=""),"",'statement of marks'!$FY31)</f>
        <v/>
      </c>
      <c r="J1111" s="262" t="str">
        <f>IF(OR('statement of marks'!$FY31="",J1109=""),"",'statement of marks'!$FY31)</f>
        <v/>
      </c>
    </row>
    <row r="1112" spans="1:10" ht="17.5" customHeight="1">
      <c r="A1112" s="214"/>
      <c r="B1112" s="305" t="str">
        <f>IF('statement of marks'!BE31="s","laLÑr",IF('statement of marks'!BE31="u","mnwZ",IF('statement of marks'!BE31="g","xqtjkrh",IF('statement of marks'!BE31="p","iatkch",IF('statement of marks'!BE31="sd","flU/kh","r`rh; Hkk""kk")))))</f>
        <v>r`rh; Hkk"kk</v>
      </c>
      <c r="C1112" s="240"/>
      <c r="D1112" s="241"/>
      <c r="E1112" s="261" t="str">
        <f>IF(OR('statement of marks'!$GB31="",E1109=""),"",'statement of marks'!$GB31)</f>
        <v/>
      </c>
      <c r="F1112" s="261" t="str">
        <f>IF(OR('statement of marks'!$GB31="",F1109=""),"",'statement of marks'!$GB31)</f>
        <v/>
      </c>
      <c r="G1112" s="261" t="str">
        <f>IF(OR('statement of marks'!$GB31="",G1109=""),"",'statement of marks'!$GB31)</f>
        <v/>
      </c>
      <c r="H1112" s="261" t="str">
        <f>IF(OR('statement of marks'!$GB31="",H1109=""),"",'statement of marks'!$GB31)</f>
        <v/>
      </c>
      <c r="I1112" s="261" t="str">
        <f>IF(OR('statement of marks'!$GB31="",I1109=""),"",'statement of marks'!$GB31)</f>
        <v/>
      </c>
      <c r="J1112" s="262" t="str">
        <f>IF(OR('statement of marks'!$GB31="",J1109=""),"",'statement of marks'!$GB31)</f>
        <v/>
      </c>
    </row>
    <row r="1113" spans="1:10" ht="17.5" customHeight="1">
      <c r="A1113" s="214"/>
      <c r="B1113" s="305" t="str">
        <f>'statement of marks'!$GH$4</f>
        <v>xf.kr</v>
      </c>
      <c r="C1113" s="240"/>
      <c r="D1113" s="241"/>
      <c r="E1113" s="261" t="str">
        <f>IF(OR('statement of marks'!$GJ31="",E1109=""),"",'statement of marks'!$GJ31)</f>
        <v/>
      </c>
      <c r="F1113" s="261" t="str">
        <f>IF(OR('statement of marks'!$GJ31="",F1109=""),"",'statement of marks'!$GJ31)</f>
        <v/>
      </c>
      <c r="G1113" s="261" t="str">
        <f>IF(OR('statement of marks'!$GJ31="",G1109=""),"",'statement of marks'!$GJ31)</f>
        <v/>
      </c>
      <c r="H1113" s="261" t="str">
        <f>IF(OR('statement of marks'!$GJ31="",H1109=""),"",'statement of marks'!$GJ31)</f>
        <v/>
      </c>
      <c r="I1113" s="261" t="str">
        <f>IF(OR('statement of marks'!$GJ31="",I1109=""),"",'statement of marks'!$GJ31)</f>
        <v/>
      </c>
      <c r="J1113" s="262" t="str">
        <f>IF(OR('statement of marks'!$GJ31="",J1109=""),"",'statement of marks'!$GJ31)</f>
        <v/>
      </c>
    </row>
    <row r="1114" spans="1:10" ht="17.5" customHeight="1">
      <c r="A1114" s="214"/>
      <c r="B1114" s="305" t="str">
        <f>'statement of marks'!$GK$4</f>
        <v>foKku</v>
      </c>
      <c r="C1114" s="240"/>
      <c r="D1114" s="241"/>
      <c r="E1114" s="261" t="str">
        <f>IF(OR('statement of marks'!$GM31="",E1109=""),"",'statement of marks'!$GM31)</f>
        <v/>
      </c>
      <c r="F1114" s="261" t="str">
        <f>IF(OR('statement of marks'!$GM31="",F1109=""),"",'statement of marks'!$GM31)</f>
        <v/>
      </c>
      <c r="G1114" s="261" t="str">
        <f>IF(OR('statement of marks'!$GM31="",G1109=""),"",'statement of marks'!$GM31)</f>
        <v/>
      </c>
      <c r="H1114" s="261" t="str">
        <f>IF(OR('statement of marks'!$GM31="",H1109=""),"",'statement of marks'!$GM31)</f>
        <v/>
      </c>
      <c r="I1114" s="261" t="str">
        <f>IF(OR('statement of marks'!$GM31="",I1109=""),"",'statement of marks'!$GM31)</f>
        <v/>
      </c>
      <c r="J1114" s="262" t="str">
        <f>IF(OR('statement of marks'!$GM31="",J1109=""),"",'statement of marks'!$GM31)</f>
        <v/>
      </c>
    </row>
    <row r="1115" spans="1:10" ht="17.5" customHeight="1">
      <c r="A1115" s="214"/>
      <c r="B1115" s="305" t="str">
        <f>'statement of marks'!$GN$4</f>
        <v>lkekftd foKku</v>
      </c>
      <c r="C1115" s="240"/>
      <c r="D1115" s="241"/>
      <c r="E1115" s="261" t="str">
        <f>IF(OR('statement of marks'!$GP31="",E1109=""),"",'statement of marks'!$GP31)</f>
        <v/>
      </c>
      <c r="F1115" s="261" t="str">
        <f>IF(OR('statement of marks'!$GP31="",F1109=""),"",'statement of marks'!$GP31)</f>
        <v/>
      </c>
      <c r="G1115" s="261" t="str">
        <f>IF(OR('statement of marks'!$GP31="",G1109=""),"",'statement of marks'!$GP31)</f>
        <v/>
      </c>
      <c r="H1115" s="261" t="str">
        <f>IF(OR('statement of marks'!$GP31="",H1109=""),"",'statement of marks'!$GP31)</f>
        <v/>
      </c>
      <c r="I1115" s="261" t="str">
        <f>IF(OR('statement of marks'!$GP31="",I1109=""),"",'statement of marks'!$GP31)</f>
        <v/>
      </c>
      <c r="J1115" s="262" t="str">
        <f>IF(OR('statement of marks'!$GP31="",J1109=""),"",'statement of marks'!$GP31)</f>
        <v/>
      </c>
    </row>
    <row r="1116" spans="1:10" ht="17.5" customHeight="1">
      <c r="A1116" s="214"/>
      <c r="B1116" s="305" t="str">
        <f>'statement of marks'!$GQ$4</f>
        <v>dk;kZuqHko</v>
      </c>
      <c r="C1116" s="240"/>
      <c r="D1116" s="241"/>
      <c r="E1116" s="261" t="str">
        <f>IF(OR('statement of marks'!$GS31="",E1109=""),"",'statement of marks'!$GS31)</f>
        <v/>
      </c>
      <c r="F1116" s="261" t="str">
        <f>IF(OR('statement of marks'!$GS31="",F1109=""),"",'statement of marks'!$GS31)</f>
        <v/>
      </c>
      <c r="G1116" s="261" t="str">
        <f>IF(OR('statement of marks'!$GS31="",G1109=""),"",'statement of marks'!$GS31)</f>
        <v/>
      </c>
      <c r="H1116" s="261" t="str">
        <f>IF(OR('statement of marks'!$GS31="",H1109=""),"",'statement of marks'!$GS31)</f>
        <v/>
      </c>
      <c r="I1116" s="261" t="str">
        <f>IF(OR('statement of marks'!$GS31="",I1109=""),"",'statement of marks'!$GS31)</f>
        <v/>
      </c>
      <c r="J1116" s="262" t="str">
        <f>IF(OR('statement of marks'!$GS31="",J1109=""),"",'statement of marks'!$GS31)</f>
        <v/>
      </c>
    </row>
    <row r="1117" spans="1:10" ht="17.5" customHeight="1">
      <c r="A1117" s="214"/>
      <c r="B1117" s="305" t="str">
        <f>'statement of marks'!$GT$4</f>
        <v>dyk f'k{kk</v>
      </c>
      <c r="C1117" s="240"/>
      <c r="D1117" s="241"/>
      <c r="E1117" s="263" t="str">
        <f>IF(OR('statement of marks'!$GV31="",E1109=""),"",'statement of marks'!$GV31)</f>
        <v/>
      </c>
      <c r="F1117" s="263" t="str">
        <f>IF(OR('statement of marks'!$GV31="",F1109=""),"",'statement of marks'!$GV31)</f>
        <v/>
      </c>
      <c r="G1117" s="263" t="str">
        <f>IF(OR('statement of marks'!$GV31="",G1109=""),"",'statement of marks'!$GV31)</f>
        <v/>
      </c>
      <c r="H1117" s="263" t="str">
        <f>IF(OR('statement of marks'!$GV31="",H1109=""),"",'statement of marks'!$GV31)</f>
        <v/>
      </c>
      <c r="I1117" s="263" t="str">
        <f>IF(OR('statement of marks'!$GV31="",I1109=""),"",'statement of marks'!$GV31)</f>
        <v/>
      </c>
      <c r="J1117" s="264" t="str">
        <f>IF(OR('statement of marks'!$GV31="",J1109=""),"",'statement of marks'!$GV31)</f>
        <v/>
      </c>
    </row>
    <row r="1118" spans="1:10" ht="17.5" customHeight="1">
      <c r="A1118" s="214"/>
      <c r="B1118" s="245" t="s">
        <v>284</v>
      </c>
      <c r="C1118" s="265" t="str">
        <f t="shared" ref="C1118:J1118" si="48">C1109</f>
        <v/>
      </c>
      <c r="D1118" s="265" t="str">
        <f t="shared" si="48"/>
        <v/>
      </c>
      <c r="E1118" s="265" t="str">
        <f t="shared" si="48"/>
        <v/>
      </c>
      <c r="F1118" s="265" t="str">
        <f t="shared" si="48"/>
        <v/>
      </c>
      <c r="G1118" s="265" t="str">
        <f t="shared" si="48"/>
        <v/>
      </c>
      <c r="H1118" s="265" t="str">
        <f t="shared" si="48"/>
        <v/>
      </c>
      <c r="I1118" s="265" t="str">
        <f t="shared" si="48"/>
        <v/>
      </c>
      <c r="J1118" s="266" t="str">
        <f t="shared" si="48"/>
        <v/>
      </c>
    </row>
    <row r="1119" spans="1:10" ht="17.5" customHeight="1">
      <c r="A1119" s="214"/>
      <c r="B1119" s="305" t="str">
        <f>'statement of marks'!$HL$5</f>
        <v>Nk= mifLFkfr</v>
      </c>
      <c r="C1119" s="242"/>
      <c r="D1119" s="242"/>
      <c r="E1119" s="267" t="str">
        <f>IF(OR('statement of marks'!$HL31="",E1109=""),"",'statement of marks'!$HL31)</f>
        <v/>
      </c>
      <c r="F1119" s="267" t="str">
        <f>IF(OR('statement of marks'!$HL31="",F1109=""),"",'statement of marks'!$HL31)</f>
        <v/>
      </c>
      <c r="G1119" s="267" t="str">
        <f>IF(OR('statement of marks'!$HL31="",G1109=""),"",'statement of marks'!$HL31)</f>
        <v/>
      </c>
      <c r="H1119" s="267" t="str">
        <f>IF(OR('statement of marks'!$HL31="",H1109=""),"",'statement of marks'!$HL31)</f>
        <v/>
      </c>
      <c r="I1119" s="267" t="str">
        <f>IF(OR('statement of marks'!$HL31="",I1109=""),"",'statement of marks'!$HL31)</f>
        <v/>
      </c>
      <c r="J1119" s="268" t="str">
        <f>IF(OR('statement of marks'!$HL31="",J1109=""),"",'statement of marks'!$HL31)</f>
        <v/>
      </c>
    </row>
    <row r="1120" spans="1:10" ht="17.5" customHeight="1">
      <c r="A1120" s="214"/>
      <c r="B1120" s="305" t="str">
        <f>'statement of marks'!$HK$5</f>
        <v>dqy ehfVax</v>
      </c>
      <c r="C1120" s="243"/>
      <c r="D1120" s="243"/>
      <c r="E1120" s="243" t="str">
        <f>IF(OR('statement of marks'!$HK31="",E1109=""),"",'statement of marks'!$HK31)</f>
        <v/>
      </c>
      <c r="F1120" s="243" t="str">
        <f>IF(OR('statement of marks'!$HK31="",F1109=""),"",'statement of marks'!$HK31)</f>
        <v/>
      </c>
      <c r="G1120" s="243" t="str">
        <f>IF(OR('statement of marks'!$HK31="",G1109=""),"",'statement of marks'!$HK31)</f>
        <v/>
      </c>
      <c r="H1120" s="243" t="str">
        <f>IF(OR('statement of marks'!$HK31="",H1109=""),"",'statement of marks'!$HK31)</f>
        <v/>
      </c>
      <c r="I1120" s="243" t="str">
        <f>IF(OR('statement of marks'!$HK31="",I1109=""),"",'statement of marks'!$HK31)</f>
        <v/>
      </c>
      <c r="J1120" s="269" t="str">
        <f>IF(OR('statement of marks'!$HK31="",J1109=""),"",'statement of marks'!$HK31)</f>
        <v/>
      </c>
    </row>
    <row r="1121" spans="1:10" ht="17.5" customHeight="1">
      <c r="A1121" s="214"/>
      <c r="B1121" s="305" t="s">
        <v>259</v>
      </c>
      <c r="C1121" s="243" t="str">
        <f t="shared" ref="C1121:J1121" si="49">IF(OR(C1119="",C1120=""),"",C1119/C1120*100)</f>
        <v/>
      </c>
      <c r="D1121" s="243" t="str">
        <f t="shared" si="49"/>
        <v/>
      </c>
      <c r="E1121" s="243" t="str">
        <f t="shared" si="49"/>
        <v/>
      </c>
      <c r="F1121" s="243" t="str">
        <f t="shared" si="49"/>
        <v/>
      </c>
      <c r="G1121" s="243" t="str">
        <f t="shared" si="49"/>
        <v/>
      </c>
      <c r="H1121" s="243" t="str">
        <f t="shared" si="49"/>
        <v/>
      </c>
      <c r="I1121" s="243" t="str">
        <f t="shared" si="49"/>
        <v/>
      </c>
      <c r="J1121" s="269" t="str">
        <f t="shared" si="49"/>
        <v/>
      </c>
    </row>
    <row r="1122" spans="1:10" ht="17.5" customHeight="1">
      <c r="A1122" s="214"/>
      <c r="B1122" s="305" t="s">
        <v>260</v>
      </c>
      <c r="C1122" s="243"/>
      <c r="D1122" s="243"/>
      <c r="E1122" s="243"/>
      <c r="F1122" s="243"/>
      <c r="G1122" s="243"/>
      <c r="H1122" s="243"/>
      <c r="I1122" s="243"/>
      <c r="J1122" s="249"/>
    </row>
    <row r="1123" spans="1:10" ht="17.5" customHeight="1">
      <c r="A1123" s="214"/>
      <c r="B1123" s="306" t="s">
        <v>257</v>
      </c>
      <c r="C1123" s="1319" t="str">
        <f>IF('statement of marks'!HN31="","",'statement of marks'!HN31)</f>
        <v/>
      </c>
      <c r="D1123" s="1320"/>
      <c r="E1123" s="1320"/>
      <c r="F1123" s="1320"/>
      <c r="G1123" s="1320"/>
      <c r="H1123" s="1320"/>
      <c r="I1123" s="1320"/>
      <c r="J1123" s="1321"/>
    </row>
    <row r="1124" spans="1:10" ht="17.5" customHeight="1">
      <c r="A1124" s="214"/>
      <c r="B1124" s="246"/>
      <c r="C1124" s="1322"/>
      <c r="D1124" s="1323"/>
      <c r="E1124" s="1323"/>
      <c r="F1124" s="1324"/>
      <c r="G1124" s="1322"/>
      <c r="H1124" s="1323"/>
      <c r="I1124" s="1323"/>
      <c r="J1124" s="1325"/>
    </row>
    <row r="1125" spans="1:10" ht="17.5" customHeight="1" thickBot="1">
      <c r="A1125" s="215"/>
      <c r="B1125" s="259" t="s">
        <v>262</v>
      </c>
      <c r="C1125" s="1293" t="s">
        <v>80</v>
      </c>
      <c r="D1125" s="1294"/>
      <c r="E1125" s="1294"/>
      <c r="F1125" s="1295"/>
      <c r="G1125" s="1296" t="s">
        <v>263</v>
      </c>
      <c r="H1125" s="1297"/>
      <c r="I1125" s="1297"/>
      <c r="J1125" s="1298"/>
    </row>
    <row r="1126" spans="1:10" ht="17.5" customHeight="1">
      <c r="A1126" s="247"/>
      <c r="B1126" s="1352" t="s">
        <v>228</v>
      </c>
      <c r="C1126" s="1353"/>
      <c r="D1126" s="1353"/>
      <c r="E1126" s="1353"/>
      <c r="F1126" s="1353"/>
      <c r="G1126" s="1353"/>
      <c r="H1126" s="1353"/>
      <c r="I1126" s="1353"/>
      <c r="J1126" s="1354"/>
    </row>
    <row r="1127" spans="1:10" ht="17.5" customHeight="1">
      <c r="A1127" s="214"/>
      <c r="B1127" s="1355" t="s">
        <v>247</v>
      </c>
      <c r="C1127" s="1356"/>
      <c r="D1127" s="1356"/>
      <c r="E1127" s="1356"/>
      <c r="F1127" s="1356"/>
      <c r="G1127" s="1356"/>
      <c r="H1127" s="1356"/>
      <c r="I1127" s="1356"/>
      <c r="J1127" s="1357"/>
    </row>
    <row r="1128" spans="1:10" ht="17.5" customHeight="1">
      <c r="A1128" s="214"/>
      <c r="B1128" s="1358" t="s">
        <v>81</v>
      </c>
      <c r="C1128" s="1358"/>
      <c r="D1128" s="1359">
        <f>YEAR(details!G32)</f>
        <v>1900</v>
      </c>
      <c r="E1128" s="1360"/>
      <c r="F1128" s="303" t="s">
        <v>230</v>
      </c>
      <c r="G1128" s="1359" t="str">
        <f>'statement of marks'!$H$3</f>
        <v>2015-16</v>
      </c>
      <c r="H1128" s="1360"/>
      <c r="I1128" s="303" t="s">
        <v>231</v>
      </c>
      <c r="J1128" s="255"/>
    </row>
    <row r="1129" spans="1:10" ht="17.5" customHeight="1">
      <c r="A1129" s="214"/>
      <c r="B1129" s="1326" t="s">
        <v>229</v>
      </c>
      <c r="C1129" s="1327"/>
      <c r="D1129" s="1312" t="str">
        <f>'statement of marks'!$A$1</f>
        <v>jk- ck- ek/;fed fo|ky; uohu] fuEckgsM+k</v>
      </c>
      <c r="E1129" s="1313"/>
      <c r="F1129" s="1313"/>
      <c r="G1129" s="1313"/>
      <c r="H1129" s="1313"/>
      <c r="I1129" s="1313"/>
      <c r="J1129" s="1314"/>
    </row>
    <row r="1130" spans="1:10" ht="17.5" customHeight="1">
      <c r="A1130" s="214"/>
      <c r="B1130" s="1326" t="str">
        <f>'statement of marks'!$J$3</f>
        <v xml:space="preserve">fo|ky; dk Mk;l dksM+ </v>
      </c>
      <c r="C1130" s="1327"/>
      <c r="D1130" s="1345" t="str">
        <f>'statement of marks'!$K$3</f>
        <v xml:space="preserve">08291009401   </v>
      </c>
      <c r="E1130" s="1346"/>
      <c r="F1130" s="1128"/>
      <c r="G1130" s="1129"/>
      <c r="H1130" s="1129"/>
      <c r="I1130" s="1129"/>
      <c r="J1130" s="1347"/>
    </row>
    <row r="1131" spans="1:10" ht="17.5" customHeight="1">
      <c r="A1131" s="214"/>
      <c r="B1131" s="1326" t="s">
        <v>218</v>
      </c>
      <c r="C1131" s="1327"/>
      <c r="D1131" s="1312" t="str">
        <f>IF('statement of marks'!J32="","",'statement of marks'!J32)</f>
        <v/>
      </c>
      <c r="E1131" s="1313"/>
      <c r="F1131" s="1313"/>
      <c r="G1131" s="1313"/>
      <c r="H1131" s="1313"/>
      <c r="I1131" s="1313"/>
      <c r="J1131" s="1314"/>
    </row>
    <row r="1132" spans="1:10" ht="17.5" customHeight="1">
      <c r="A1132" s="214"/>
      <c r="B1132" s="1326" t="s">
        <v>232</v>
      </c>
      <c r="C1132" s="1327"/>
      <c r="D1132" s="1145" t="str">
        <f>IF('statement of marks'!C32="B","Nk=",IF('statement of marks'!C32="G","Nk=k",""))</f>
        <v/>
      </c>
      <c r="E1132" s="1145"/>
      <c r="F1132" s="258" t="s">
        <v>224</v>
      </c>
      <c r="G1132" s="256" t="str">
        <f>IF('statement of marks'!B32="","",'statement of marks'!B32)</f>
        <v/>
      </c>
      <c r="H1132" s="1348"/>
      <c r="I1132" s="1348"/>
      <c r="J1132" s="1349"/>
    </row>
    <row r="1133" spans="1:10" ht="17.5" customHeight="1">
      <c r="A1133" s="214"/>
      <c r="B1133" s="1326" t="s">
        <v>220</v>
      </c>
      <c r="C1133" s="1327"/>
      <c r="D1133" s="1312" t="str">
        <f>IF('statement of marks'!L32="","",'statement of marks'!L32)</f>
        <v/>
      </c>
      <c r="E1133" s="1313"/>
      <c r="F1133" s="1313"/>
      <c r="G1133" s="1313"/>
      <c r="H1133" s="1313"/>
      <c r="I1133" s="1313"/>
      <c r="J1133" s="1314"/>
    </row>
    <row r="1134" spans="1:10" ht="17.5" customHeight="1">
      <c r="A1134" s="214"/>
      <c r="B1134" s="1326" t="s">
        <v>219</v>
      </c>
      <c r="C1134" s="1327"/>
      <c r="D1134" s="1312" t="str">
        <f>IF('statement of marks'!K32="","",'statement of marks'!K32)</f>
        <v/>
      </c>
      <c r="E1134" s="1313"/>
      <c r="F1134" s="1313"/>
      <c r="G1134" s="1313"/>
      <c r="H1134" s="1313"/>
      <c r="I1134" s="1313"/>
      <c r="J1134" s="1314"/>
    </row>
    <row r="1135" spans="1:10" ht="17.5" customHeight="1">
      <c r="A1135" s="214"/>
      <c r="B1135" s="1326" t="s">
        <v>234</v>
      </c>
      <c r="C1135" s="1327"/>
      <c r="D1135" s="1312" t="str">
        <f>IF(details!N32="","",details!N32)</f>
        <v/>
      </c>
      <c r="E1135" s="1313"/>
      <c r="F1135" s="1313"/>
      <c r="G1135" s="1313"/>
      <c r="H1135" s="1313"/>
      <c r="I1135" s="1313"/>
      <c r="J1135" s="1314"/>
    </row>
    <row r="1136" spans="1:10" ht="17.5" customHeight="1">
      <c r="A1136" s="214"/>
      <c r="B1136" s="1326" t="s">
        <v>283</v>
      </c>
      <c r="C1136" s="1327"/>
      <c r="D1136" s="1312" t="str">
        <f>IF(details!O32="","",details!O32)</f>
        <v/>
      </c>
      <c r="E1136" s="1313"/>
      <c r="F1136" s="1313"/>
      <c r="G1136" s="1313"/>
      <c r="H1136" s="1313"/>
      <c r="I1136" s="1313"/>
      <c r="J1136" s="1314"/>
    </row>
    <row r="1137" spans="1:10" ht="17.5" customHeight="1">
      <c r="A1137" s="214"/>
      <c r="B1137" s="1326" t="s">
        <v>77</v>
      </c>
      <c r="C1137" s="1327"/>
      <c r="D1137" s="392">
        <f>'statement of marks'!$C$3</f>
        <v>6</v>
      </c>
      <c r="E1137" s="304" t="s">
        <v>222</v>
      </c>
      <c r="F1137" s="254" t="str">
        <f>IF('statement of marks'!F32="","",'statement of marks'!F32)</f>
        <v/>
      </c>
      <c r="G1137" s="1343" t="s">
        <v>233</v>
      </c>
      <c r="H1137" s="1170"/>
      <c r="I1137" s="1361" t="str">
        <f>IF('statement of marks'!G32="","",'statement of marks'!G32)</f>
        <v/>
      </c>
      <c r="J1137" s="1362"/>
    </row>
    <row r="1138" spans="1:10" ht="17.5" customHeight="1">
      <c r="A1138" s="214"/>
      <c r="B1138" s="1326" t="s">
        <v>225</v>
      </c>
      <c r="C1138" s="1327"/>
      <c r="D1138" s="1316" t="str">
        <f>IF('statement of marks'!H32="","",'statement of marks'!H32)</f>
        <v/>
      </c>
      <c r="E1138" s="1328"/>
      <c r="F1138" s="1328"/>
      <c r="G1138" s="1328"/>
      <c r="H1138" s="1328"/>
      <c r="I1138" s="1328"/>
      <c r="J1138" s="1329"/>
    </row>
    <row r="1139" spans="1:10" ht="17.5" customHeight="1">
      <c r="A1139" s="214"/>
      <c r="B1139" s="1326" t="s">
        <v>226</v>
      </c>
      <c r="C1139" s="1327"/>
      <c r="D1139" s="1330" t="str">
        <f>IF('statement of marks'!I32="","",'statement of marks'!I32)</f>
        <v/>
      </c>
      <c r="E1139" s="1331"/>
      <c r="F1139" s="1332"/>
      <c r="G1139" s="1332"/>
      <c r="H1139" s="1332"/>
      <c r="I1139" s="1332"/>
      <c r="J1139" s="1333"/>
    </row>
    <row r="1140" spans="1:10" ht="17.5" customHeight="1">
      <c r="A1140" s="214"/>
      <c r="B1140" s="1312" t="s">
        <v>235</v>
      </c>
      <c r="C1140" s="1313"/>
      <c r="D1140" s="1313"/>
      <c r="E1140" s="1144"/>
      <c r="F1140" s="1334" t="str">
        <f>IF(details!Q32="","",details!Q32)</f>
        <v/>
      </c>
      <c r="G1140" s="1334"/>
      <c r="H1140" s="1335"/>
      <c r="I1140" s="1335"/>
      <c r="J1140" s="1336"/>
    </row>
    <row r="1141" spans="1:10" ht="17.5" customHeight="1">
      <c r="A1141" s="214"/>
      <c r="B1141" s="1326" t="s">
        <v>239</v>
      </c>
      <c r="C1141" s="1327"/>
      <c r="D1141" s="1312" t="str">
        <f>IF(details!M32="","",details!M32)</f>
        <v/>
      </c>
      <c r="E1141" s="1313"/>
      <c r="F1141" s="1313"/>
      <c r="G1141" s="1313"/>
      <c r="H1141" s="1313"/>
      <c r="I1141" s="1313"/>
      <c r="J1141" s="1314"/>
    </row>
    <row r="1142" spans="1:10" ht="17.5" customHeight="1">
      <c r="A1142" s="214"/>
      <c r="B1142" s="1326" t="s">
        <v>240</v>
      </c>
      <c r="C1142" s="1327"/>
      <c r="D1142" s="1312" t="str">
        <f>IF(details!P32="","",details!P32)</f>
        <v/>
      </c>
      <c r="E1142" s="1313"/>
      <c r="F1142" s="1313"/>
      <c r="G1142" s="1313"/>
      <c r="H1142" s="1313"/>
      <c r="I1142" s="1313"/>
      <c r="J1142" s="1314"/>
    </row>
    <row r="1143" spans="1:10" ht="17.5" customHeight="1">
      <c r="A1143" s="214"/>
      <c r="B1143" s="1326" t="s">
        <v>241</v>
      </c>
      <c r="C1143" s="1327"/>
      <c r="D1143" s="1337" t="str">
        <f>IF('statement of marks'!HD32="mRrh.kZ",'statement of marks'!$C$3,"")</f>
        <v/>
      </c>
      <c r="E1143" s="1338"/>
      <c r="F1143" s="1313" t="s">
        <v>242</v>
      </c>
      <c r="G1143" s="1144"/>
      <c r="H1143" s="1337" t="str">
        <f>IF(D1143="","",D1143+1)</f>
        <v/>
      </c>
      <c r="I1143" s="1338"/>
      <c r="J1143" s="1339"/>
    </row>
    <row r="1144" spans="1:10" ht="17.5" customHeight="1">
      <c r="A1144" s="214"/>
      <c r="B1144" s="1326" t="s">
        <v>243</v>
      </c>
      <c r="C1144" s="1327"/>
      <c r="D1144" s="1340">
        <f>IF(details!$O$4="","",details!$O$4)</f>
        <v>42460</v>
      </c>
      <c r="E1144" s="1341"/>
      <c r="F1144" s="1342"/>
      <c r="G1144" s="1343"/>
      <c r="H1144" s="1343"/>
      <c r="I1144" s="1343"/>
      <c r="J1144" s="1344"/>
    </row>
    <row r="1145" spans="1:10" ht="17.5" customHeight="1">
      <c r="A1145" s="214"/>
      <c r="B1145" s="1299"/>
      <c r="C1145" s="1299"/>
      <c r="D1145" s="1276"/>
      <c r="E1145" s="1276"/>
      <c r="F1145" s="1288"/>
      <c r="G1145" s="1288"/>
      <c r="H1145" s="1288"/>
      <c r="I1145" s="1288"/>
      <c r="J1145" s="1300"/>
    </row>
    <row r="1146" spans="1:10" ht="17.5" customHeight="1">
      <c r="A1146" s="214"/>
      <c r="B1146" s="1301" t="str">
        <f>IF(details!$I$4="","",details!$I$4)</f>
        <v>Jherh js[kk oekZ</v>
      </c>
      <c r="C1146" s="1301"/>
      <c r="D1146" s="1276"/>
      <c r="E1146" s="1276"/>
      <c r="F1146" s="1302" t="str">
        <f>IF(details!$F$4="","",details!$F$4)</f>
        <v>Jh jk/ks';ke tk'kh</v>
      </c>
      <c r="G1146" s="1303"/>
      <c r="H1146" s="1303"/>
      <c r="I1146" s="1303"/>
      <c r="J1146" s="1304"/>
    </row>
    <row r="1147" spans="1:10" ht="17.5" customHeight="1" thickBot="1">
      <c r="A1147" s="215"/>
      <c r="B1147" s="1305" t="s">
        <v>244</v>
      </c>
      <c r="C1147" s="1305"/>
      <c r="D1147" s="1305" t="s">
        <v>245</v>
      </c>
      <c r="E1147" s="1305"/>
      <c r="F1147" s="1306" t="s">
        <v>246</v>
      </c>
      <c r="G1147" s="1307"/>
      <c r="H1147" s="1307"/>
      <c r="I1147" s="1307"/>
      <c r="J1147" s="1308"/>
    </row>
    <row r="1148" spans="1:10" ht="17.5" customHeight="1">
      <c r="A1148" s="247"/>
      <c r="B1148" s="1309" t="s">
        <v>258</v>
      </c>
      <c r="C1148" s="1310"/>
      <c r="D1148" s="1310"/>
      <c r="E1148" s="1310"/>
      <c r="F1148" s="1310"/>
      <c r="G1148" s="1310"/>
      <c r="H1148" s="1310"/>
      <c r="I1148" s="1310"/>
      <c r="J1148" s="1311"/>
    </row>
    <row r="1149" spans="1:10" ht="17.5" customHeight="1">
      <c r="A1149" s="214"/>
      <c r="B1149" s="306" t="s">
        <v>218</v>
      </c>
      <c r="C1149" s="1312" t="str">
        <f>IF('statement of marks'!J32="","",'statement of marks'!J32)</f>
        <v/>
      </c>
      <c r="D1149" s="1313"/>
      <c r="E1149" s="1313"/>
      <c r="F1149" s="1313"/>
      <c r="G1149" s="1313"/>
      <c r="H1149" s="1313"/>
      <c r="I1149" s="1313"/>
      <c r="J1149" s="1314"/>
    </row>
    <row r="1150" spans="1:10" ht="17.5" customHeight="1">
      <c r="A1150" s="214"/>
      <c r="B1150" s="306" t="s">
        <v>219</v>
      </c>
      <c r="C1150" s="1312" t="str">
        <f>IF('statement of marks'!K32="","",'statement of marks'!K32)</f>
        <v/>
      </c>
      <c r="D1150" s="1313"/>
      <c r="E1150" s="1313"/>
      <c r="F1150" s="1313"/>
      <c r="G1150" s="1313"/>
      <c r="H1150" s="1313"/>
      <c r="I1150" s="1313"/>
      <c r="J1150" s="1314"/>
    </row>
    <row r="1151" spans="1:10" ht="17.5" customHeight="1">
      <c r="A1151" s="214"/>
      <c r="B1151" s="306" t="s">
        <v>220</v>
      </c>
      <c r="C1151" s="1312" t="str">
        <f>IF('statement of marks'!L32="","",'statement of marks'!L32)</f>
        <v/>
      </c>
      <c r="D1151" s="1313"/>
      <c r="E1151" s="1313"/>
      <c r="F1151" s="1313"/>
      <c r="G1151" s="1313"/>
      <c r="H1151" s="1313"/>
      <c r="I1151" s="1313"/>
      <c r="J1151" s="1314"/>
    </row>
    <row r="1152" spans="1:10" ht="17.5" customHeight="1">
      <c r="A1152" s="214"/>
      <c r="B1152" s="306" t="s">
        <v>225</v>
      </c>
      <c r="C1152" s="1315" t="str">
        <f>IF('statement of marks'!H32="","",'statement of marks'!H32)</f>
        <v/>
      </c>
      <c r="D1152" s="1316"/>
      <c r="E1152" s="252" t="s">
        <v>261</v>
      </c>
      <c r="F1152" s="1317" t="str">
        <f>IF('statement of marks'!I32="","",'statement of marks'!I32)</f>
        <v/>
      </c>
      <c r="G1152" s="1317"/>
      <c r="H1152" s="1317"/>
      <c r="I1152" s="1317"/>
      <c r="J1152" s="1318"/>
    </row>
    <row r="1153" spans="1:10" ht="17.5" customHeight="1">
      <c r="A1153" s="214"/>
      <c r="B1153" s="306" t="s">
        <v>223</v>
      </c>
      <c r="C1153" s="253" t="s">
        <v>248</v>
      </c>
      <c r="D1153" s="235" t="s">
        <v>249</v>
      </c>
      <c r="E1153" s="235" t="s">
        <v>250</v>
      </c>
      <c r="F1153" s="235" t="s">
        <v>251</v>
      </c>
      <c r="G1153" s="235" t="s">
        <v>252</v>
      </c>
      <c r="H1153" s="235" t="s">
        <v>253</v>
      </c>
      <c r="I1153" s="235" t="s">
        <v>254</v>
      </c>
      <c r="J1153" s="248" t="s">
        <v>255</v>
      </c>
    </row>
    <row r="1154" spans="1:10" ht="17.5" customHeight="1">
      <c r="A1154" s="214"/>
      <c r="B1154" s="305" t="s">
        <v>256</v>
      </c>
      <c r="C1154" s="239" t="str">
        <f>IF(AND('statement of marks'!$C$3=1,'statement of marks'!HD32="mRrh.kZ"),'statement of marks'!$H$3,"")</f>
        <v/>
      </c>
      <c r="D1154" s="239" t="str">
        <f>IF(AND('statement of marks'!$C$3=2,'statement of marks'!HD32="mRrh.kZ"),'statement of marks'!$H$3,"")</f>
        <v/>
      </c>
      <c r="E1154" s="239" t="str">
        <f>IF(AND('statement of marks'!$C$3=3,'statement of marks'!HD32="mRrh.kZ"),'statement of marks'!$H$3,"")</f>
        <v/>
      </c>
      <c r="F1154" s="239" t="str">
        <f>IF(AND('statement of marks'!$C$3=4,'statement of marks'!HD32="mRrh.kZ"),'statement of marks'!$H$3,"")</f>
        <v/>
      </c>
      <c r="G1154" s="239" t="str">
        <f>IF(AND('statement of marks'!$C$3=5,'statement of marks'!HD32="mRrh.kZ"),'statement of marks'!$H$3,"")</f>
        <v/>
      </c>
      <c r="H1154" s="239" t="str">
        <f>IF(AND('statement of marks'!$C$3=6,'statement of marks'!HD32="mRrh.kZ"),'statement of marks'!$H$3,"")</f>
        <v/>
      </c>
      <c r="I1154" s="239" t="str">
        <f>IF(AND('statement of marks'!$C$3=7,'statement of marks'!HD32="mRrh.kZ"),'statement of marks'!$H$3,"")</f>
        <v/>
      </c>
      <c r="J1154" s="260" t="str">
        <f>IF(AND('statement of marks'!$C$3=8,'statement of marks'!HD32="mRrh.kZ"),'statement of marks'!$H$3,"")</f>
        <v/>
      </c>
    </row>
    <row r="1155" spans="1:10" ht="17.5" customHeight="1">
      <c r="A1155" s="214"/>
      <c r="B1155" s="305" t="str">
        <f>'statement of marks'!$FT$4</f>
        <v>fgUnh</v>
      </c>
      <c r="C1155" s="240"/>
      <c r="D1155" s="241"/>
      <c r="E1155" s="261" t="str">
        <f>IF(OR('statement of marks'!$FV32="",E1154=""),"",'statement of marks'!$FV32)</f>
        <v/>
      </c>
      <c r="F1155" s="261" t="str">
        <f>IF(OR('statement of marks'!$FV32="",F1154=""),"",'statement of marks'!$FV32)</f>
        <v/>
      </c>
      <c r="G1155" s="261" t="str">
        <f>IF(OR('statement of marks'!$FV32="",G1154=""),"",'statement of marks'!$FV32)</f>
        <v/>
      </c>
      <c r="H1155" s="261" t="str">
        <f>IF(OR('statement of marks'!$FV32="",H1154=""),"",'statement of marks'!$FV32)</f>
        <v/>
      </c>
      <c r="I1155" s="261" t="str">
        <f>IF(OR('statement of marks'!$FV32="",I1154=""),"",'statement of marks'!$FV32)</f>
        <v/>
      </c>
      <c r="J1155" s="262" t="str">
        <f>IF(OR('statement of marks'!$FV32="",J1154=""),"",'statement of marks'!$FV32)</f>
        <v/>
      </c>
    </row>
    <row r="1156" spans="1:10" ht="17.5" customHeight="1">
      <c r="A1156" s="214"/>
      <c r="B1156" s="305" t="str">
        <f>'statement of marks'!$FW$4</f>
        <v>vaxszth</v>
      </c>
      <c r="C1156" s="240"/>
      <c r="D1156" s="241"/>
      <c r="E1156" s="261" t="str">
        <f>IF(OR('statement of marks'!$FY32="",E1154=""),"",'statement of marks'!$FY32)</f>
        <v/>
      </c>
      <c r="F1156" s="261" t="str">
        <f>IF(OR('statement of marks'!$FY32="",F1154=""),"",'statement of marks'!$FY32)</f>
        <v/>
      </c>
      <c r="G1156" s="261" t="str">
        <f>IF(OR('statement of marks'!$FY32="",G1154=""),"",'statement of marks'!$FY32)</f>
        <v/>
      </c>
      <c r="H1156" s="261" t="str">
        <f>IF(OR('statement of marks'!$FY32="",H1154=""),"",'statement of marks'!$FY32)</f>
        <v/>
      </c>
      <c r="I1156" s="261" t="str">
        <f>IF(OR('statement of marks'!$FY32="",I1154=""),"",'statement of marks'!$FY32)</f>
        <v/>
      </c>
      <c r="J1156" s="262" t="str">
        <f>IF(OR('statement of marks'!$FY32="",J1154=""),"",'statement of marks'!$FY32)</f>
        <v/>
      </c>
    </row>
    <row r="1157" spans="1:10" ht="17.5" customHeight="1">
      <c r="A1157" s="214"/>
      <c r="B1157" s="305" t="str">
        <f>IF('statement of marks'!BE32="s","laLÑr",IF('statement of marks'!BE32="u","mnwZ",IF('statement of marks'!BE32="g","xqtjkrh",IF('statement of marks'!BE32="p","iatkch",IF('statement of marks'!BE32="sd","flU/kh","r`rh; Hkk""kk")))))</f>
        <v>r`rh; Hkk"kk</v>
      </c>
      <c r="C1157" s="240"/>
      <c r="D1157" s="241"/>
      <c r="E1157" s="261" t="str">
        <f>IF(OR('statement of marks'!$GB32="",E1154=""),"",'statement of marks'!$GB32)</f>
        <v/>
      </c>
      <c r="F1157" s="261" t="str">
        <f>IF(OR('statement of marks'!$GB32="",F1154=""),"",'statement of marks'!$GB32)</f>
        <v/>
      </c>
      <c r="G1157" s="261" t="str">
        <f>IF(OR('statement of marks'!$GB32="",G1154=""),"",'statement of marks'!$GB32)</f>
        <v/>
      </c>
      <c r="H1157" s="261" t="str">
        <f>IF(OR('statement of marks'!$GB32="",H1154=""),"",'statement of marks'!$GB32)</f>
        <v/>
      </c>
      <c r="I1157" s="261" t="str">
        <f>IF(OR('statement of marks'!$GB32="",I1154=""),"",'statement of marks'!$GB32)</f>
        <v/>
      </c>
      <c r="J1157" s="262" t="str">
        <f>IF(OR('statement of marks'!$GB32="",J1154=""),"",'statement of marks'!$GB32)</f>
        <v/>
      </c>
    </row>
    <row r="1158" spans="1:10" ht="17.5" customHeight="1">
      <c r="A1158" s="214"/>
      <c r="B1158" s="305" t="str">
        <f>'statement of marks'!$GH$4</f>
        <v>xf.kr</v>
      </c>
      <c r="C1158" s="240"/>
      <c r="D1158" s="241"/>
      <c r="E1158" s="261" t="str">
        <f>IF(OR('statement of marks'!$GJ32="",E1154=""),"",'statement of marks'!$GJ32)</f>
        <v/>
      </c>
      <c r="F1158" s="261" t="str">
        <f>IF(OR('statement of marks'!$GJ32="",F1154=""),"",'statement of marks'!$GJ32)</f>
        <v/>
      </c>
      <c r="G1158" s="261" t="str">
        <f>IF(OR('statement of marks'!$GJ32="",G1154=""),"",'statement of marks'!$GJ32)</f>
        <v/>
      </c>
      <c r="H1158" s="261" t="str">
        <f>IF(OR('statement of marks'!$GJ32="",H1154=""),"",'statement of marks'!$GJ32)</f>
        <v/>
      </c>
      <c r="I1158" s="261" t="str">
        <f>IF(OR('statement of marks'!$GJ32="",I1154=""),"",'statement of marks'!$GJ32)</f>
        <v/>
      </c>
      <c r="J1158" s="262" t="str">
        <f>IF(OR('statement of marks'!$GJ32="",J1154=""),"",'statement of marks'!$GJ32)</f>
        <v/>
      </c>
    </row>
    <row r="1159" spans="1:10" ht="17.5" customHeight="1">
      <c r="A1159" s="214"/>
      <c r="B1159" s="305" t="str">
        <f>'statement of marks'!$GK$4</f>
        <v>foKku</v>
      </c>
      <c r="C1159" s="240"/>
      <c r="D1159" s="241"/>
      <c r="E1159" s="261" t="str">
        <f>IF(OR('statement of marks'!$GM32="",E1154=""),"",'statement of marks'!$GM32)</f>
        <v/>
      </c>
      <c r="F1159" s="261" t="str">
        <f>IF(OR('statement of marks'!$GM32="",F1154=""),"",'statement of marks'!$GM32)</f>
        <v/>
      </c>
      <c r="G1159" s="261" t="str">
        <f>IF(OR('statement of marks'!$GM32="",G1154=""),"",'statement of marks'!$GM32)</f>
        <v/>
      </c>
      <c r="H1159" s="261" t="str">
        <f>IF(OR('statement of marks'!$GM32="",H1154=""),"",'statement of marks'!$GM32)</f>
        <v/>
      </c>
      <c r="I1159" s="261" t="str">
        <f>IF(OR('statement of marks'!$GM32="",I1154=""),"",'statement of marks'!$GM32)</f>
        <v/>
      </c>
      <c r="J1159" s="262" t="str">
        <f>IF(OR('statement of marks'!$GM32="",J1154=""),"",'statement of marks'!$GM32)</f>
        <v/>
      </c>
    </row>
    <row r="1160" spans="1:10" ht="17.5" customHeight="1">
      <c r="A1160" s="214"/>
      <c r="B1160" s="305" t="str">
        <f>'statement of marks'!$GN$4</f>
        <v>lkekftd foKku</v>
      </c>
      <c r="C1160" s="240"/>
      <c r="D1160" s="241"/>
      <c r="E1160" s="261" t="str">
        <f>IF(OR('statement of marks'!$GP32="",E1154=""),"",'statement of marks'!$GP32)</f>
        <v/>
      </c>
      <c r="F1160" s="261" t="str">
        <f>IF(OR('statement of marks'!$GP32="",F1154=""),"",'statement of marks'!$GP32)</f>
        <v/>
      </c>
      <c r="G1160" s="261" t="str">
        <f>IF(OR('statement of marks'!$GP32="",G1154=""),"",'statement of marks'!$GP32)</f>
        <v/>
      </c>
      <c r="H1160" s="261" t="str">
        <f>IF(OR('statement of marks'!$GP32="",H1154=""),"",'statement of marks'!$GP32)</f>
        <v/>
      </c>
      <c r="I1160" s="261" t="str">
        <f>IF(OR('statement of marks'!$GP32="",I1154=""),"",'statement of marks'!$GP32)</f>
        <v/>
      </c>
      <c r="J1160" s="262" t="str">
        <f>IF(OR('statement of marks'!$GP32="",J1154=""),"",'statement of marks'!$GP32)</f>
        <v/>
      </c>
    </row>
    <row r="1161" spans="1:10" ht="17.5" customHeight="1">
      <c r="A1161" s="214"/>
      <c r="B1161" s="305" t="str">
        <f>'statement of marks'!$GQ$4</f>
        <v>dk;kZuqHko</v>
      </c>
      <c r="C1161" s="240"/>
      <c r="D1161" s="241"/>
      <c r="E1161" s="261" t="str">
        <f>IF(OR('statement of marks'!$GS32="",E1154=""),"",'statement of marks'!$GS32)</f>
        <v/>
      </c>
      <c r="F1161" s="261" t="str">
        <f>IF(OR('statement of marks'!$GS32="",F1154=""),"",'statement of marks'!$GS32)</f>
        <v/>
      </c>
      <c r="G1161" s="261" t="str">
        <f>IF(OR('statement of marks'!$GS32="",G1154=""),"",'statement of marks'!$GS32)</f>
        <v/>
      </c>
      <c r="H1161" s="261" t="str">
        <f>IF(OR('statement of marks'!$GS32="",H1154=""),"",'statement of marks'!$GS32)</f>
        <v/>
      </c>
      <c r="I1161" s="261" t="str">
        <f>IF(OR('statement of marks'!$GS32="",I1154=""),"",'statement of marks'!$GS32)</f>
        <v/>
      </c>
      <c r="J1161" s="262" t="str">
        <f>IF(OR('statement of marks'!$GS32="",J1154=""),"",'statement of marks'!$GS32)</f>
        <v/>
      </c>
    </row>
    <row r="1162" spans="1:10" ht="17.5" customHeight="1">
      <c r="A1162" s="214"/>
      <c r="B1162" s="305" t="str">
        <f>'statement of marks'!$GT$4</f>
        <v>dyk f'k{kk</v>
      </c>
      <c r="C1162" s="240"/>
      <c r="D1162" s="241"/>
      <c r="E1162" s="263" t="str">
        <f>IF(OR('statement of marks'!$GV32="",E1154=""),"",'statement of marks'!$GV32)</f>
        <v/>
      </c>
      <c r="F1162" s="263" t="str">
        <f>IF(OR('statement of marks'!$GV32="",F1154=""),"",'statement of marks'!$GV32)</f>
        <v/>
      </c>
      <c r="G1162" s="263" t="str">
        <f>IF(OR('statement of marks'!$GV32="",G1154=""),"",'statement of marks'!$GV32)</f>
        <v/>
      </c>
      <c r="H1162" s="263" t="str">
        <f>IF(OR('statement of marks'!$GV32="",H1154=""),"",'statement of marks'!$GV32)</f>
        <v/>
      </c>
      <c r="I1162" s="263" t="str">
        <f>IF(OR('statement of marks'!$GV32="",I1154=""),"",'statement of marks'!$GV32)</f>
        <v/>
      </c>
      <c r="J1162" s="264" t="str">
        <f>IF(OR('statement of marks'!$GV32="",J1154=""),"",'statement of marks'!$GV32)</f>
        <v/>
      </c>
    </row>
    <row r="1163" spans="1:10" ht="17.5" customHeight="1">
      <c r="A1163" s="214"/>
      <c r="B1163" s="245" t="s">
        <v>284</v>
      </c>
      <c r="C1163" s="265" t="str">
        <f t="shared" ref="C1163:J1163" si="50">C1154</f>
        <v/>
      </c>
      <c r="D1163" s="265" t="str">
        <f t="shared" si="50"/>
        <v/>
      </c>
      <c r="E1163" s="265" t="str">
        <f t="shared" si="50"/>
        <v/>
      </c>
      <c r="F1163" s="265" t="str">
        <f t="shared" si="50"/>
        <v/>
      </c>
      <c r="G1163" s="265" t="str">
        <f t="shared" si="50"/>
        <v/>
      </c>
      <c r="H1163" s="265" t="str">
        <f t="shared" si="50"/>
        <v/>
      </c>
      <c r="I1163" s="265" t="str">
        <f t="shared" si="50"/>
        <v/>
      </c>
      <c r="J1163" s="266" t="str">
        <f t="shared" si="50"/>
        <v/>
      </c>
    </row>
    <row r="1164" spans="1:10" ht="17.5" customHeight="1">
      <c r="A1164" s="214"/>
      <c r="B1164" s="305" t="str">
        <f>'statement of marks'!$HL$5</f>
        <v>Nk= mifLFkfr</v>
      </c>
      <c r="C1164" s="242"/>
      <c r="D1164" s="242"/>
      <c r="E1164" s="267" t="str">
        <f>IF(OR('statement of marks'!$HL32="",E1154=""),"",'statement of marks'!$HL32)</f>
        <v/>
      </c>
      <c r="F1164" s="267" t="str">
        <f>IF(OR('statement of marks'!$HL32="",F1154=""),"",'statement of marks'!$HL32)</f>
        <v/>
      </c>
      <c r="G1164" s="267" t="str">
        <f>IF(OR('statement of marks'!$HL32="",G1154=""),"",'statement of marks'!$HL32)</f>
        <v/>
      </c>
      <c r="H1164" s="267" t="str">
        <f>IF(OR('statement of marks'!$HL32="",H1154=""),"",'statement of marks'!$HL32)</f>
        <v/>
      </c>
      <c r="I1164" s="267" t="str">
        <f>IF(OR('statement of marks'!$HL32="",I1154=""),"",'statement of marks'!$HL32)</f>
        <v/>
      </c>
      <c r="J1164" s="268" t="str">
        <f>IF(OR('statement of marks'!$HL32="",J1154=""),"",'statement of marks'!$HL32)</f>
        <v/>
      </c>
    </row>
    <row r="1165" spans="1:10" ht="17.5" customHeight="1">
      <c r="A1165" s="214"/>
      <c r="B1165" s="305" t="str">
        <f>'statement of marks'!$HK$5</f>
        <v>dqy ehfVax</v>
      </c>
      <c r="C1165" s="243"/>
      <c r="D1165" s="243"/>
      <c r="E1165" s="243" t="str">
        <f>IF(OR('statement of marks'!$HK32="",E1154=""),"",'statement of marks'!$HK32)</f>
        <v/>
      </c>
      <c r="F1165" s="243" t="str">
        <f>IF(OR('statement of marks'!$HK32="",F1154=""),"",'statement of marks'!$HK32)</f>
        <v/>
      </c>
      <c r="G1165" s="243" t="str">
        <f>IF(OR('statement of marks'!$HK32="",G1154=""),"",'statement of marks'!$HK32)</f>
        <v/>
      </c>
      <c r="H1165" s="243" t="str">
        <f>IF(OR('statement of marks'!$HK32="",H1154=""),"",'statement of marks'!$HK32)</f>
        <v/>
      </c>
      <c r="I1165" s="243" t="str">
        <f>IF(OR('statement of marks'!$HK32="",I1154=""),"",'statement of marks'!$HK32)</f>
        <v/>
      </c>
      <c r="J1165" s="269" t="str">
        <f>IF(OR('statement of marks'!$HK32="",J1154=""),"",'statement of marks'!$HK32)</f>
        <v/>
      </c>
    </row>
    <row r="1166" spans="1:10" ht="17.5" customHeight="1">
      <c r="A1166" s="214"/>
      <c r="B1166" s="305" t="s">
        <v>259</v>
      </c>
      <c r="C1166" s="243" t="str">
        <f t="shared" ref="C1166:J1166" si="51">IF(OR(C1164="",C1165=""),"",C1164/C1165*100)</f>
        <v/>
      </c>
      <c r="D1166" s="243" t="str">
        <f t="shared" si="51"/>
        <v/>
      </c>
      <c r="E1166" s="243" t="str">
        <f t="shared" si="51"/>
        <v/>
      </c>
      <c r="F1166" s="243" t="str">
        <f t="shared" si="51"/>
        <v/>
      </c>
      <c r="G1166" s="243" t="str">
        <f t="shared" si="51"/>
        <v/>
      </c>
      <c r="H1166" s="243" t="str">
        <f t="shared" si="51"/>
        <v/>
      </c>
      <c r="I1166" s="243" t="str">
        <f t="shared" si="51"/>
        <v/>
      </c>
      <c r="J1166" s="269" t="str">
        <f t="shared" si="51"/>
        <v/>
      </c>
    </row>
    <row r="1167" spans="1:10" ht="17.5" customHeight="1">
      <c r="A1167" s="214"/>
      <c r="B1167" s="305" t="s">
        <v>260</v>
      </c>
      <c r="C1167" s="243"/>
      <c r="D1167" s="243"/>
      <c r="E1167" s="243"/>
      <c r="F1167" s="243"/>
      <c r="G1167" s="243"/>
      <c r="H1167" s="243"/>
      <c r="I1167" s="243"/>
      <c r="J1167" s="249"/>
    </row>
    <row r="1168" spans="1:10" ht="17.5" customHeight="1">
      <c r="A1168" s="214"/>
      <c r="B1168" s="306" t="s">
        <v>257</v>
      </c>
      <c r="C1168" s="1319" t="str">
        <f>IF('statement of marks'!HN32="","",'statement of marks'!HN32)</f>
        <v/>
      </c>
      <c r="D1168" s="1320"/>
      <c r="E1168" s="1320"/>
      <c r="F1168" s="1320"/>
      <c r="G1168" s="1320"/>
      <c r="H1168" s="1320"/>
      <c r="I1168" s="1320"/>
      <c r="J1168" s="1321"/>
    </row>
    <row r="1169" spans="1:10" ht="17.5" customHeight="1">
      <c r="A1169" s="214"/>
      <c r="B1169" s="246"/>
      <c r="C1169" s="1322"/>
      <c r="D1169" s="1323"/>
      <c r="E1169" s="1323"/>
      <c r="F1169" s="1324"/>
      <c r="G1169" s="1322"/>
      <c r="H1169" s="1323"/>
      <c r="I1169" s="1323"/>
      <c r="J1169" s="1325"/>
    </row>
    <row r="1170" spans="1:10" ht="17.5" customHeight="1" thickBot="1">
      <c r="A1170" s="215"/>
      <c r="B1170" s="259" t="s">
        <v>262</v>
      </c>
      <c r="C1170" s="1293" t="s">
        <v>80</v>
      </c>
      <c r="D1170" s="1294"/>
      <c r="E1170" s="1294"/>
      <c r="F1170" s="1295"/>
      <c r="G1170" s="1296" t="s">
        <v>263</v>
      </c>
      <c r="H1170" s="1297"/>
      <c r="I1170" s="1297"/>
      <c r="J1170" s="1298"/>
    </row>
    <row r="1171" spans="1:10" ht="17.5" customHeight="1">
      <c r="A1171" s="247"/>
      <c r="B1171" s="1352" t="s">
        <v>228</v>
      </c>
      <c r="C1171" s="1353"/>
      <c r="D1171" s="1353"/>
      <c r="E1171" s="1353"/>
      <c r="F1171" s="1353"/>
      <c r="G1171" s="1353"/>
      <c r="H1171" s="1353"/>
      <c r="I1171" s="1353"/>
      <c r="J1171" s="1354"/>
    </row>
    <row r="1172" spans="1:10" ht="17.5" customHeight="1">
      <c r="A1172" s="214"/>
      <c r="B1172" s="1355" t="s">
        <v>247</v>
      </c>
      <c r="C1172" s="1356"/>
      <c r="D1172" s="1356"/>
      <c r="E1172" s="1356"/>
      <c r="F1172" s="1356"/>
      <c r="G1172" s="1356"/>
      <c r="H1172" s="1356"/>
      <c r="I1172" s="1356"/>
      <c r="J1172" s="1357"/>
    </row>
    <row r="1173" spans="1:10" ht="17.5" customHeight="1">
      <c r="A1173" s="214"/>
      <c r="B1173" s="1358" t="s">
        <v>81</v>
      </c>
      <c r="C1173" s="1358"/>
      <c r="D1173" s="1359">
        <f>YEAR(details!G33)</f>
        <v>1900</v>
      </c>
      <c r="E1173" s="1360"/>
      <c r="F1173" s="303" t="s">
        <v>230</v>
      </c>
      <c r="G1173" s="1359" t="str">
        <f>'statement of marks'!$H$3</f>
        <v>2015-16</v>
      </c>
      <c r="H1173" s="1360"/>
      <c r="I1173" s="303" t="s">
        <v>231</v>
      </c>
      <c r="J1173" s="255"/>
    </row>
    <row r="1174" spans="1:10" ht="17.5" customHeight="1">
      <c r="A1174" s="214"/>
      <c r="B1174" s="1326" t="s">
        <v>229</v>
      </c>
      <c r="C1174" s="1327"/>
      <c r="D1174" s="1312" t="str">
        <f>'statement of marks'!$A$1</f>
        <v>jk- ck- ek/;fed fo|ky; uohu] fuEckgsM+k</v>
      </c>
      <c r="E1174" s="1313"/>
      <c r="F1174" s="1313"/>
      <c r="G1174" s="1313"/>
      <c r="H1174" s="1313"/>
      <c r="I1174" s="1313"/>
      <c r="J1174" s="1314"/>
    </row>
    <row r="1175" spans="1:10" ht="17.5" customHeight="1">
      <c r="A1175" s="214"/>
      <c r="B1175" s="1326" t="str">
        <f>'statement of marks'!$J$3</f>
        <v xml:space="preserve">fo|ky; dk Mk;l dksM+ </v>
      </c>
      <c r="C1175" s="1327"/>
      <c r="D1175" s="1345" t="str">
        <f>'statement of marks'!$K$3</f>
        <v xml:space="preserve">08291009401   </v>
      </c>
      <c r="E1175" s="1346"/>
      <c r="F1175" s="1128"/>
      <c r="G1175" s="1129"/>
      <c r="H1175" s="1129"/>
      <c r="I1175" s="1129"/>
      <c r="J1175" s="1347"/>
    </row>
    <row r="1176" spans="1:10" ht="17.5" customHeight="1">
      <c r="A1176" s="214"/>
      <c r="B1176" s="1326" t="s">
        <v>218</v>
      </c>
      <c r="C1176" s="1327"/>
      <c r="D1176" s="1312" t="str">
        <f>IF('statement of marks'!J33="","",'statement of marks'!J33)</f>
        <v/>
      </c>
      <c r="E1176" s="1313"/>
      <c r="F1176" s="1313"/>
      <c r="G1176" s="1313"/>
      <c r="H1176" s="1313"/>
      <c r="I1176" s="1313"/>
      <c r="J1176" s="1314"/>
    </row>
    <row r="1177" spans="1:10" ht="17.5" customHeight="1">
      <c r="A1177" s="214"/>
      <c r="B1177" s="1326" t="s">
        <v>232</v>
      </c>
      <c r="C1177" s="1327"/>
      <c r="D1177" s="1145" t="str">
        <f>IF('statement of marks'!C33="B","Nk=",IF('statement of marks'!C33="G","Nk=k",""))</f>
        <v/>
      </c>
      <c r="E1177" s="1145"/>
      <c r="F1177" s="258" t="s">
        <v>224</v>
      </c>
      <c r="G1177" s="256" t="str">
        <f>IF('statement of marks'!B33="","",'statement of marks'!B33)</f>
        <v/>
      </c>
      <c r="H1177" s="1348"/>
      <c r="I1177" s="1348"/>
      <c r="J1177" s="1349"/>
    </row>
    <row r="1178" spans="1:10" ht="17.5" customHeight="1">
      <c r="A1178" s="214"/>
      <c r="B1178" s="1326" t="s">
        <v>220</v>
      </c>
      <c r="C1178" s="1327"/>
      <c r="D1178" s="1312" t="str">
        <f>IF('statement of marks'!L33="","",'statement of marks'!L33)</f>
        <v/>
      </c>
      <c r="E1178" s="1313"/>
      <c r="F1178" s="1313"/>
      <c r="G1178" s="1313"/>
      <c r="H1178" s="1313"/>
      <c r="I1178" s="1313"/>
      <c r="J1178" s="1314"/>
    </row>
    <row r="1179" spans="1:10" ht="17.5" customHeight="1">
      <c r="A1179" s="214"/>
      <c r="B1179" s="1326" t="s">
        <v>219</v>
      </c>
      <c r="C1179" s="1327"/>
      <c r="D1179" s="1312" t="str">
        <f>IF('statement of marks'!K33="","",'statement of marks'!K33)</f>
        <v/>
      </c>
      <c r="E1179" s="1313"/>
      <c r="F1179" s="1313"/>
      <c r="G1179" s="1313"/>
      <c r="H1179" s="1313"/>
      <c r="I1179" s="1313"/>
      <c r="J1179" s="1314"/>
    </row>
    <row r="1180" spans="1:10" ht="17.5" customHeight="1">
      <c r="A1180" s="214"/>
      <c r="B1180" s="1326" t="s">
        <v>234</v>
      </c>
      <c r="C1180" s="1327"/>
      <c r="D1180" s="1312" t="str">
        <f>IF(details!N33="","",details!N33)</f>
        <v/>
      </c>
      <c r="E1180" s="1313"/>
      <c r="F1180" s="1313"/>
      <c r="G1180" s="1313"/>
      <c r="H1180" s="1313"/>
      <c r="I1180" s="1313"/>
      <c r="J1180" s="1314"/>
    </row>
    <row r="1181" spans="1:10" ht="17.5" customHeight="1">
      <c r="A1181" s="214"/>
      <c r="B1181" s="1326" t="s">
        <v>283</v>
      </c>
      <c r="C1181" s="1327"/>
      <c r="D1181" s="1312" t="str">
        <f>IF(details!O33="","",details!O33)</f>
        <v/>
      </c>
      <c r="E1181" s="1313"/>
      <c r="F1181" s="1313"/>
      <c r="G1181" s="1313"/>
      <c r="H1181" s="1313"/>
      <c r="I1181" s="1313"/>
      <c r="J1181" s="1314"/>
    </row>
    <row r="1182" spans="1:10" ht="17.5" customHeight="1">
      <c r="A1182" s="214"/>
      <c r="B1182" s="1326" t="s">
        <v>77</v>
      </c>
      <c r="C1182" s="1327"/>
      <c r="D1182" s="392">
        <f>'statement of marks'!$C$3</f>
        <v>6</v>
      </c>
      <c r="E1182" s="304" t="s">
        <v>222</v>
      </c>
      <c r="F1182" s="254" t="str">
        <f>IF('statement of marks'!F33="","",'statement of marks'!F33)</f>
        <v/>
      </c>
      <c r="G1182" s="1343" t="s">
        <v>233</v>
      </c>
      <c r="H1182" s="1170"/>
      <c r="I1182" s="1361" t="str">
        <f>IF('statement of marks'!G33="","",'statement of marks'!G33)</f>
        <v/>
      </c>
      <c r="J1182" s="1362"/>
    </row>
    <row r="1183" spans="1:10" ht="17.5" customHeight="1">
      <c r="A1183" s="214"/>
      <c r="B1183" s="1326" t="s">
        <v>225</v>
      </c>
      <c r="C1183" s="1327"/>
      <c r="D1183" s="1316" t="str">
        <f>IF('statement of marks'!H33="","",'statement of marks'!H33)</f>
        <v/>
      </c>
      <c r="E1183" s="1328"/>
      <c r="F1183" s="1328"/>
      <c r="G1183" s="1328"/>
      <c r="H1183" s="1328"/>
      <c r="I1183" s="1328"/>
      <c r="J1183" s="1329"/>
    </row>
    <row r="1184" spans="1:10" ht="17.5" customHeight="1">
      <c r="A1184" s="214"/>
      <c r="B1184" s="1326" t="s">
        <v>226</v>
      </c>
      <c r="C1184" s="1327"/>
      <c r="D1184" s="1330" t="str">
        <f>IF('statement of marks'!I33="","",'statement of marks'!I33)</f>
        <v/>
      </c>
      <c r="E1184" s="1331"/>
      <c r="F1184" s="1332"/>
      <c r="G1184" s="1332"/>
      <c r="H1184" s="1332"/>
      <c r="I1184" s="1332"/>
      <c r="J1184" s="1333"/>
    </row>
    <row r="1185" spans="1:10" ht="17.5" customHeight="1">
      <c r="A1185" s="214"/>
      <c r="B1185" s="1312" t="s">
        <v>235</v>
      </c>
      <c r="C1185" s="1313"/>
      <c r="D1185" s="1313"/>
      <c r="E1185" s="1144"/>
      <c r="F1185" s="1334" t="str">
        <f>IF(details!Q33="","",details!Q33)</f>
        <v/>
      </c>
      <c r="G1185" s="1334"/>
      <c r="H1185" s="1335"/>
      <c r="I1185" s="1335"/>
      <c r="J1185" s="1336"/>
    </row>
    <row r="1186" spans="1:10" ht="17.5" customHeight="1">
      <c r="A1186" s="214"/>
      <c r="B1186" s="1326" t="s">
        <v>239</v>
      </c>
      <c r="C1186" s="1327"/>
      <c r="D1186" s="1312" t="str">
        <f>IF(details!M33="","",details!M33)</f>
        <v/>
      </c>
      <c r="E1186" s="1313"/>
      <c r="F1186" s="1313"/>
      <c r="G1186" s="1313"/>
      <c r="H1186" s="1313"/>
      <c r="I1186" s="1313"/>
      <c r="J1186" s="1314"/>
    </row>
    <row r="1187" spans="1:10" ht="17.5" customHeight="1">
      <c r="A1187" s="214"/>
      <c r="B1187" s="1326" t="s">
        <v>240</v>
      </c>
      <c r="C1187" s="1327"/>
      <c r="D1187" s="1312" t="str">
        <f>IF(details!P33="","",details!P33)</f>
        <v/>
      </c>
      <c r="E1187" s="1313"/>
      <c r="F1187" s="1313"/>
      <c r="G1187" s="1313"/>
      <c r="H1187" s="1313"/>
      <c r="I1187" s="1313"/>
      <c r="J1187" s="1314"/>
    </row>
    <row r="1188" spans="1:10" ht="17.5" customHeight="1">
      <c r="A1188" s="214"/>
      <c r="B1188" s="1326" t="s">
        <v>241</v>
      </c>
      <c r="C1188" s="1327"/>
      <c r="D1188" s="1337" t="str">
        <f>IF('statement of marks'!HD33="mRrh.kZ",'statement of marks'!$C$3,"")</f>
        <v/>
      </c>
      <c r="E1188" s="1338"/>
      <c r="F1188" s="1313" t="s">
        <v>242</v>
      </c>
      <c r="G1188" s="1144"/>
      <c r="H1188" s="1337" t="str">
        <f>IF(D1188="","",D1188+1)</f>
        <v/>
      </c>
      <c r="I1188" s="1338"/>
      <c r="J1188" s="1339"/>
    </row>
    <row r="1189" spans="1:10" ht="17.5" customHeight="1">
      <c r="A1189" s="214"/>
      <c r="B1189" s="1326" t="s">
        <v>243</v>
      </c>
      <c r="C1189" s="1327"/>
      <c r="D1189" s="1340">
        <f>IF(details!$O$4="","",details!$O$4)</f>
        <v>42460</v>
      </c>
      <c r="E1189" s="1341"/>
      <c r="F1189" s="1342"/>
      <c r="G1189" s="1343"/>
      <c r="H1189" s="1343"/>
      <c r="I1189" s="1343"/>
      <c r="J1189" s="1344"/>
    </row>
    <row r="1190" spans="1:10" ht="17.5" customHeight="1">
      <c r="A1190" s="214"/>
      <c r="B1190" s="1299"/>
      <c r="C1190" s="1299"/>
      <c r="D1190" s="1276"/>
      <c r="E1190" s="1276"/>
      <c r="F1190" s="1288"/>
      <c r="G1190" s="1288"/>
      <c r="H1190" s="1288"/>
      <c r="I1190" s="1288"/>
      <c r="J1190" s="1300"/>
    </row>
    <row r="1191" spans="1:10" ht="17.5" customHeight="1">
      <c r="A1191" s="214"/>
      <c r="B1191" s="1301" t="str">
        <f>IF(details!$I$4="","",details!$I$4)</f>
        <v>Jherh js[kk oekZ</v>
      </c>
      <c r="C1191" s="1301"/>
      <c r="D1191" s="1276"/>
      <c r="E1191" s="1276"/>
      <c r="F1191" s="1302" t="str">
        <f>IF(details!$F$4="","",details!$F$4)</f>
        <v>Jh jk/ks';ke tk'kh</v>
      </c>
      <c r="G1191" s="1303"/>
      <c r="H1191" s="1303"/>
      <c r="I1191" s="1303"/>
      <c r="J1191" s="1304"/>
    </row>
    <row r="1192" spans="1:10" ht="17.5" customHeight="1" thickBot="1">
      <c r="A1192" s="215"/>
      <c r="B1192" s="1305" t="s">
        <v>244</v>
      </c>
      <c r="C1192" s="1305"/>
      <c r="D1192" s="1305" t="s">
        <v>245</v>
      </c>
      <c r="E1192" s="1305"/>
      <c r="F1192" s="1306" t="s">
        <v>246</v>
      </c>
      <c r="G1192" s="1307"/>
      <c r="H1192" s="1307"/>
      <c r="I1192" s="1307"/>
      <c r="J1192" s="1308"/>
    </row>
    <row r="1193" spans="1:10" ht="17.5" customHeight="1">
      <c r="A1193" s="247"/>
      <c r="B1193" s="1309" t="s">
        <v>258</v>
      </c>
      <c r="C1193" s="1310"/>
      <c r="D1193" s="1310"/>
      <c r="E1193" s="1310"/>
      <c r="F1193" s="1310"/>
      <c r="G1193" s="1310"/>
      <c r="H1193" s="1310"/>
      <c r="I1193" s="1310"/>
      <c r="J1193" s="1311"/>
    </row>
    <row r="1194" spans="1:10" ht="17.5" customHeight="1">
      <c r="A1194" s="214"/>
      <c r="B1194" s="306" t="s">
        <v>218</v>
      </c>
      <c r="C1194" s="1312" t="str">
        <f>IF('statement of marks'!J33="","",'statement of marks'!J33)</f>
        <v/>
      </c>
      <c r="D1194" s="1313"/>
      <c r="E1194" s="1313"/>
      <c r="F1194" s="1313"/>
      <c r="G1194" s="1313"/>
      <c r="H1194" s="1313"/>
      <c r="I1194" s="1313"/>
      <c r="J1194" s="1314"/>
    </row>
    <row r="1195" spans="1:10" ht="17.5" customHeight="1">
      <c r="A1195" s="214"/>
      <c r="B1195" s="306" t="s">
        <v>219</v>
      </c>
      <c r="C1195" s="1312" t="str">
        <f>IF('statement of marks'!K33="","",'statement of marks'!K33)</f>
        <v/>
      </c>
      <c r="D1195" s="1313"/>
      <c r="E1195" s="1313"/>
      <c r="F1195" s="1313"/>
      <c r="G1195" s="1313"/>
      <c r="H1195" s="1313"/>
      <c r="I1195" s="1313"/>
      <c r="J1195" s="1314"/>
    </row>
    <row r="1196" spans="1:10" ht="17.5" customHeight="1">
      <c r="A1196" s="214"/>
      <c r="B1196" s="306" t="s">
        <v>220</v>
      </c>
      <c r="C1196" s="1312" t="str">
        <f>IF('statement of marks'!L33="","",'statement of marks'!L33)</f>
        <v/>
      </c>
      <c r="D1196" s="1313"/>
      <c r="E1196" s="1313"/>
      <c r="F1196" s="1313"/>
      <c r="G1196" s="1313"/>
      <c r="H1196" s="1313"/>
      <c r="I1196" s="1313"/>
      <c r="J1196" s="1314"/>
    </row>
    <row r="1197" spans="1:10" ht="17.5" customHeight="1">
      <c r="A1197" s="214"/>
      <c r="B1197" s="306" t="s">
        <v>225</v>
      </c>
      <c r="C1197" s="1315" t="str">
        <f>IF('statement of marks'!H33="","",'statement of marks'!H33)</f>
        <v/>
      </c>
      <c r="D1197" s="1316"/>
      <c r="E1197" s="252" t="s">
        <v>261</v>
      </c>
      <c r="F1197" s="1317" t="str">
        <f>IF('statement of marks'!I33="","",'statement of marks'!I33)</f>
        <v/>
      </c>
      <c r="G1197" s="1317"/>
      <c r="H1197" s="1317"/>
      <c r="I1197" s="1317"/>
      <c r="J1197" s="1318"/>
    </row>
    <row r="1198" spans="1:10" ht="17.5" customHeight="1">
      <c r="A1198" s="214"/>
      <c r="B1198" s="306" t="s">
        <v>223</v>
      </c>
      <c r="C1198" s="253" t="s">
        <v>248</v>
      </c>
      <c r="D1198" s="235" t="s">
        <v>249</v>
      </c>
      <c r="E1198" s="235" t="s">
        <v>250</v>
      </c>
      <c r="F1198" s="235" t="s">
        <v>251</v>
      </c>
      <c r="G1198" s="235" t="s">
        <v>252</v>
      </c>
      <c r="H1198" s="235" t="s">
        <v>253</v>
      </c>
      <c r="I1198" s="235" t="s">
        <v>254</v>
      </c>
      <c r="J1198" s="248" t="s">
        <v>255</v>
      </c>
    </row>
    <row r="1199" spans="1:10" ht="17.5" customHeight="1">
      <c r="A1199" s="214"/>
      <c r="B1199" s="305" t="s">
        <v>256</v>
      </c>
      <c r="C1199" s="239" t="str">
        <f>IF(AND('statement of marks'!$C$3=1,'statement of marks'!HD33="mRrh.kZ"),'statement of marks'!$H$3,"")</f>
        <v/>
      </c>
      <c r="D1199" s="239" t="str">
        <f>IF(AND('statement of marks'!$C$3=2,'statement of marks'!HD33="mRrh.kZ"),'statement of marks'!$H$3,"")</f>
        <v/>
      </c>
      <c r="E1199" s="239" t="str">
        <f>IF(AND('statement of marks'!$C$3=3,'statement of marks'!HD33="mRrh.kZ"),'statement of marks'!$H$3,"")</f>
        <v/>
      </c>
      <c r="F1199" s="239" t="str">
        <f>IF(AND('statement of marks'!$C$3=4,'statement of marks'!HD33="mRrh.kZ"),'statement of marks'!$H$3,"")</f>
        <v/>
      </c>
      <c r="G1199" s="239" t="str">
        <f>IF(AND('statement of marks'!$C$3=5,'statement of marks'!HD33="mRrh.kZ"),'statement of marks'!$H$3,"")</f>
        <v/>
      </c>
      <c r="H1199" s="239" t="str">
        <f>IF(AND('statement of marks'!$C$3=6,'statement of marks'!HD33="mRrh.kZ"),'statement of marks'!$H$3,"")</f>
        <v/>
      </c>
      <c r="I1199" s="239" t="str">
        <f>IF(AND('statement of marks'!$C$3=7,'statement of marks'!HD33="mRrh.kZ"),'statement of marks'!$H$3,"")</f>
        <v/>
      </c>
      <c r="J1199" s="260" t="str">
        <f>IF(AND('statement of marks'!$C$3=8,'statement of marks'!HD33="mRrh.kZ"),'statement of marks'!$H$3,"")</f>
        <v/>
      </c>
    </row>
    <row r="1200" spans="1:10" ht="17.5" customHeight="1">
      <c r="A1200" s="214"/>
      <c r="B1200" s="305" t="str">
        <f>'statement of marks'!$FT$4</f>
        <v>fgUnh</v>
      </c>
      <c r="C1200" s="240"/>
      <c r="D1200" s="241"/>
      <c r="E1200" s="261" t="str">
        <f>IF(OR('statement of marks'!$FV33="",E1199=""),"",'statement of marks'!$FV33)</f>
        <v/>
      </c>
      <c r="F1200" s="261" t="str">
        <f>IF(OR('statement of marks'!$FV33="",F1199=""),"",'statement of marks'!$FV33)</f>
        <v/>
      </c>
      <c r="G1200" s="261" t="str">
        <f>IF(OR('statement of marks'!$FV33="",G1199=""),"",'statement of marks'!$FV33)</f>
        <v/>
      </c>
      <c r="H1200" s="261" t="str">
        <f>IF(OR('statement of marks'!$FV33="",H1199=""),"",'statement of marks'!$FV33)</f>
        <v/>
      </c>
      <c r="I1200" s="261" t="str">
        <f>IF(OR('statement of marks'!$FV33="",I1199=""),"",'statement of marks'!$FV33)</f>
        <v/>
      </c>
      <c r="J1200" s="262" t="str">
        <f>IF(OR('statement of marks'!$FV33="",J1199=""),"",'statement of marks'!$FV33)</f>
        <v/>
      </c>
    </row>
    <row r="1201" spans="1:10" ht="17.5" customHeight="1">
      <c r="A1201" s="214"/>
      <c r="B1201" s="305" t="str">
        <f>'statement of marks'!$FW$4</f>
        <v>vaxszth</v>
      </c>
      <c r="C1201" s="240"/>
      <c r="D1201" s="241"/>
      <c r="E1201" s="261" t="str">
        <f>IF(OR('statement of marks'!$FY33="",E1199=""),"",'statement of marks'!$FY33)</f>
        <v/>
      </c>
      <c r="F1201" s="261" t="str">
        <f>IF(OR('statement of marks'!$FY33="",F1199=""),"",'statement of marks'!$FY33)</f>
        <v/>
      </c>
      <c r="G1201" s="261" t="str">
        <f>IF(OR('statement of marks'!$FY33="",G1199=""),"",'statement of marks'!$FY33)</f>
        <v/>
      </c>
      <c r="H1201" s="261" t="str">
        <f>IF(OR('statement of marks'!$FY33="",H1199=""),"",'statement of marks'!$FY33)</f>
        <v/>
      </c>
      <c r="I1201" s="261" t="str">
        <f>IF(OR('statement of marks'!$FY33="",I1199=""),"",'statement of marks'!$FY33)</f>
        <v/>
      </c>
      <c r="J1201" s="262" t="str">
        <f>IF(OR('statement of marks'!$FY33="",J1199=""),"",'statement of marks'!$FY33)</f>
        <v/>
      </c>
    </row>
    <row r="1202" spans="1:10" ht="17.5" customHeight="1">
      <c r="A1202" s="214"/>
      <c r="B1202" s="305" t="str">
        <f>IF('statement of marks'!BE33="s","laLÑr",IF('statement of marks'!BE33="u","mnwZ",IF('statement of marks'!BE33="g","xqtjkrh",IF('statement of marks'!BE33="p","iatkch",IF('statement of marks'!BE33="sd","flU/kh","r`rh; Hkk""kk")))))</f>
        <v>r`rh; Hkk"kk</v>
      </c>
      <c r="C1202" s="240"/>
      <c r="D1202" s="241"/>
      <c r="E1202" s="261" t="str">
        <f>IF(OR('statement of marks'!$GB33="",E1199=""),"",'statement of marks'!$GB33)</f>
        <v/>
      </c>
      <c r="F1202" s="261" t="str">
        <f>IF(OR('statement of marks'!$GB33="",F1199=""),"",'statement of marks'!$GB33)</f>
        <v/>
      </c>
      <c r="G1202" s="261" t="str">
        <f>IF(OR('statement of marks'!$GB33="",G1199=""),"",'statement of marks'!$GB33)</f>
        <v/>
      </c>
      <c r="H1202" s="261" t="str">
        <f>IF(OR('statement of marks'!$GB33="",H1199=""),"",'statement of marks'!$GB33)</f>
        <v/>
      </c>
      <c r="I1202" s="261" t="str">
        <f>IF(OR('statement of marks'!$GB33="",I1199=""),"",'statement of marks'!$GB33)</f>
        <v/>
      </c>
      <c r="J1202" s="262" t="str">
        <f>IF(OR('statement of marks'!$GB33="",J1199=""),"",'statement of marks'!$GB33)</f>
        <v/>
      </c>
    </row>
    <row r="1203" spans="1:10" ht="17.5" customHeight="1">
      <c r="A1203" s="214"/>
      <c r="B1203" s="305" t="str">
        <f>'statement of marks'!$GH$4</f>
        <v>xf.kr</v>
      </c>
      <c r="C1203" s="240"/>
      <c r="D1203" s="241"/>
      <c r="E1203" s="261" t="str">
        <f>IF(OR('statement of marks'!$GJ33="",E1199=""),"",'statement of marks'!$GJ33)</f>
        <v/>
      </c>
      <c r="F1203" s="261" t="str">
        <f>IF(OR('statement of marks'!$GJ33="",F1199=""),"",'statement of marks'!$GJ33)</f>
        <v/>
      </c>
      <c r="G1203" s="261" t="str">
        <f>IF(OR('statement of marks'!$GJ33="",G1199=""),"",'statement of marks'!$GJ33)</f>
        <v/>
      </c>
      <c r="H1203" s="261" t="str">
        <f>IF(OR('statement of marks'!$GJ33="",H1199=""),"",'statement of marks'!$GJ33)</f>
        <v/>
      </c>
      <c r="I1203" s="261" t="str">
        <f>IF(OR('statement of marks'!$GJ33="",I1199=""),"",'statement of marks'!$GJ33)</f>
        <v/>
      </c>
      <c r="J1203" s="262" t="str">
        <f>IF(OR('statement of marks'!$GJ33="",J1199=""),"",'statement of marks'!$GJ33)</f>
        <v/>
      </c>
    </row>
    <row r="1204" spans="1:10" ht="17.5" customHeight="1">
      <c r="A1204" s="214"/>
      <c r="B1204" s="305" t="str">
        <f>'statement of marks'!$GK$4</f>
        <v>foKku</v>
      </c>
      <c r="C1204" s="240"/>
      <c r="D1204" s="241"/>
      <c r="E1204" s="261" t="str">
        <f>IF(OR('statement of marks'!$GM33="",E1199=""),"",'statement of marks'!$GM33)</f>
        <v/>
      </c>
      <c r="F1204" s="261" t="str">
        <f>IF(OR('statement of marks'!$GM33="",F1199=""),"",'statement of marks'!$GM33)</f>
        <v/>
      </c>
      <c r="G1204" s="261" t="str">
        <f>IF(OR('statement of marks'!$GM33="",G1199=""),"",'statement of marks'!$GM33)</f>
        <v/>
      </c>
      <c r="H1204" s="261" t="str">
        <f>IF(OR('statement of marks'!$GM33="",H1199=""),"",'statement of marks'!$GM33)</f>
        <v/>
      </c>
      <c r="I1204" s="261" t="str">
        <f>IF(OR('statement of marks'!$GM33="",I1199=""),"",'statement of marks'!$GM33)</f>
        <v/>
      </c>
      <c r="J1204" s="262" t="str">
        <f>IF(OR('statement of marks'!$GM33="",J1199=""),"",'statement of marks'!$GM33)</f>
        <v/>
      </c>
    </row>
    <row r="1205" spans="1:10" ht="17.5" customHeight="1">
      <c r="A1205" s="214"/>
      <c r="B1205" s="305" t="str">
        <f>'statement of marks'!$GN$4</f>
        <v>lkekftd foKku</v>
      </c>
      <c r="C1205" s="240"/>
      <c r="D1205" s="241"/>
      <c r="E1205" s="261" t="str">
        <f>IF(OR('statement of marks'!$GP33="",E1199=""),"",'statement of marks'!$GP33)</f>
        <v/>
      </c>
      <c r="F1205" s="261" t="str">
        <f>IF(OR('statement of marks'!$GP33="",F1199=""),"",'statement of marks'!$GP33)</f>
        <v/>
      </c>
      <c r="G1205" s="261" t="str">
        <f>IF(OR('statement of marks'!$GP33="",G1199=""),"",'statement of marks'!$GP33)</f>
        <v/>
      </c>
      <c r="H1205" s="261" t="str">
        <f>IF(OR('statement of marks'!$GP33="",H1199=""),"",'statement of marks'!$GP33)</f>
        <v/>
      </c>
      <c r="I1205" s="261" t="str">
        <f>IF(OR('statement of marks'!$GP33="",I1199=""),"",'statement of marks'!$GP33)</f>
        <v/>
      </c>
      <c r="J1205" s="262" t="str">
        <f>IF(OR('statement of marks'!$GP33="",J1199=""),"",'statement of marks'!$GP33)</f>
        <v/>
      </c>
    </row>
    <row r="1206" spans="1:10" ht="17.5" customHeight="1">
      <c r="A1206" s="214"/>
      <c r="B1206" s="305" t="str">
        <f>'statement of marks'!$GQ$4</f>
        <v>dk;kZuqHko</v>
      </c>
      <c r="C1206" s="240"/>
      <c r="D1206" s="241"/>
      <c r="E1206" s="261" t="str">
        <f>IF(OR('statement of marks'!$GS33="",E1199=""),"",'statement of marks'!$GS33)</f>
        <v/>
      </c>
      <c r="F1206" s="261" t="str">
        <f>IF(OR('statement of marks'!$GS33="",F1199=""),"",'statement of marks'!$GS33)</f>
        <v/>
      </c>
      <c r="G1206" s="261" t="str">
        <f>IF(OR('statement of marks'!$GS33="",G1199=""),"",'statement of marks'!$GS33)</f>
        <v/>
      </c>
      <c r="H1206" s="261" t="str">
        <f>IF(OR('statement of marks'!$GS33="",H1199=""),"",'statement of marks'!$GS33)</f>
        <v/>
      </c>
      <c r="I1206" s="261" t="str">
        <f>IF(OR('statement of marks'!$GS33="",I1199=""),"",'statement of marks'!$GS33)</f>
        <v/>
      </c>
      <c r="J1206" s="262" t="str">
        <f>IF(OR('statement of marks'!$GS33="",J1199=""),"",'statement of marks'!$GS33)</f>
        <v/>
      </c>
    </row>
    <row r="1207" spans="1:10" ht="17.5" customHeight="1">
      <c r="A1207" s="214"/>
      <c r="B1207" s="305" t="str">
        <f>'statement of marks'!$GT$4</f>
        <v>dyk f'k{kk</v>
      </c>
      <c r="C1207" s="240"/>
      <c r="D1207" s="241"/>
      <c r="E1207" s="263" t="str">
        <f>IF(OR('statement of marks'!$GV33="",E1199=""),"",'statement of marks'!$GV33)</f>
        <v/>
      </c>
      <c r="F1207" s="263" t="str">
        <f>IF(OR('statement of marks'!$GV33="",F1199=""),"",'statement of marks'!$GV33)</f>
        <v/>
      </c>
      <c r="G1207" s="263" t="str">
        <f>IF(OR('statement of marks'!$GV33="",G1199=""),"",'statement of marks'!$GV33)</f>
        <v/>
      </c>
      <c r="H1207" s="263" t="str">
        <f>IF(OR('statement of marks'!$GV33="",H1199=""),"",'statement of marks'!$GV33)</f>
        <v/>
      </c>
      <c r="I1207" s="263" t="str">
        <f>IF(OR('statement of marks'!$GV33="",I1199=""),"",'statement of marks'!$GV33)</f>
        <v/>
      </c>
      <c r="J1207" s="264" t="str">
        <f>IF(OR('statement of marks'!$GV33="",J1199=""),"",'statement of marks'!$GV33)</f>
        <v/>
      </c>
    </row>
    <row r="1208" spans="1:10" ht="17.5" customHeight="1">
      <c r="A1208" s="214"/>
      <c r="B1208" s="245" t="s">
        <v>284</v>
      </c>
      <c r="C1208" s="265" t="str">
        <f t="shared" ref="C1208:J1208" si="52">C1199</f>
        <v/>
      </c>
      <c r="D1208" s="265" t="str">
        <f t="shared" si="52"/>
        <v/>
      </c>
      <c r="E1208" s="265" t="str">
        <f t="shared" si="52"/>
        <v/>
      </c>
      <c r="F1208" s="265" t="str">
        <f t="shared" si="52"/>
        <v/>
      </c>
      <c r="G1208" s="265" t="str">
        <f t="shared" si="52"/>
        <v/>
      </c>
      <c r="H1208" s="265" t="str">
        <f t="shared" si="52"/>
        <v/>
      </c>
      <c r="I1208" s="265" t="str">
        <f t="shared" si="52"/>
        <v/>
      </c>
      <c r="J1208" s="266" t="str">
        <f t="shared" si="52"/>
        <v/>
      </c>
    </row>
    <row r="1209" spans="1:10" ht="17.5" customHeight="1">
      <c r="A1209" s="214"/>
      <c r="B1209" s="305" t="str">
        <f>'statement of marks'!$HL$5</f>
        <v>Nk= mifLFkfr</v>
      </c>
      <c r="C1209" s="242"/>
      <c r="D1209" s="242"/>
      <c r="E1209" s="267" t="str">
        <f>IF(OR('statement of marks'!$HL33="",E1199=""),"",'statement of marks'!$HL33)</f>
        <v/>
      </c>
      <c r="F1209" s="267" t="str">
        <f>IF(OR('statement of marks'!$HL33="",F1199=""),"",'statement of marks'!$HL33)</f>
        <v/>
      </c>
      <c r="G1209" s="267" t="str">
        <f>IF(OR('statement of marks'!$HL33="",G1199=""),"",'statement of marks'!$HL33)</f>
        <v/>
      </c>
      <c r="H1209" s="267" t="str">
        <f>IF(OR('statement of marks'!$HL33="",H1199=""),"",'statement of marks'!$HL33)</f>
        <v/>
      </c>
      <c r="I1209" s="267" t="str">
        <f>IF(OR('statement of marks'!$HL33="",I1199=""),"",'statement of marks'!$HL33)</f>
        <v/>
      </c>
      <c r="J1209" s="268" t="str">
        <f>IF(OR('statement of marks'!$HL33="",J1199=""),"",'statement of marks'!$HL33)</f>
        <v/>
      </c>
    </row>
    <row r="1210" spans="1:10" ht="17.5" customHeight="1">
      <c r="A1210" s="214"/>
      <c r="B1210" s="305" t="str">
        <f>'statement of marks'!$HK$5</f>
        <v>dqy ehfVax</v>
      </c>
      <c r="C1210" s="243"/>
      <c r="D1210" s="243"/>
      <c r="E1210" s="243" t="str">
        <f>IF(OR('statement of marks'!$HK33="",E1199=""),"",'statement of marks'!$HK33)</f>
        <v/>
      </c>
      <c r="F1210" s="243" t="str">
        <f>IF(OR('statement of marks'!$HK33="",F1199=""),"",'statement of marks'!$HK33)</f>
        <v/>
      </c>
      <c r="G1210" s="243" t="str">
        <f>IF(OR('statement of marks'!$HK33="",G1199=""),"",'statement of marks'!$HK33)</f>
        <v/>
      </c>
      <c r="H1210" s="243" t="str">
        <f>IF(OR('statement of marks'!$HK33="",H1199=""),"",'statement of marks'!$HK33)</f>
        <v/>
      </c>
      <c r="I1210" s="243" t="str">
        <f>IF(OR('statement of marks'!$HK33="",I1199=""),"",'statement of marks'!$HK33)</f>
        <v/>
      </c>
      <c r="J1210" s="269" t="str">
        <f>IF(OR('statement of marks'!$HK33="",J1199=""),"",'statement of marks'!$HK33)</f>
        <v/>
      </c>
    </row>
    <row r="1211" spans="1:10" ht="17.5" customHeight="1">
      <c r="A1211" s="214"/>
      <c r="B1211" s="305" t="s">
        <v>259</v>
      </c>
      <c r="C1211" s="243" t="str">
        <f t="shared" ref="C1211:J1211" si="53">IF(OR(C1209="",C1210=""),"",C1209/C1210*100)</f>
        <v/>
      </c>
      <c r="D1211" s="243" t="str">
        <f t="shared" si="53"/>
        <v/>
      </c>
      <c r="E1211" s="243" t="str">
        <f t="shared" si="53"/>
        <v/>
      </c>
      <c r="F1211" s="243" t="str">
        <f t="shared" si="53"/>
        <v/>
      </c>
      <c r="G1211" s="243" t="str">
        <f t="shared" si="53"/>
        <v/>
      </c>
      <c r="H1211" s="243" t="str">
        <f t="shared" si="53"/>
        <v/>
      </c>
      <c r="I1211" s="243" t="str">
        <f t="shared" si="53"/>
        <v/>
      </c>
      <c r="J1211" s="269" t="str">
        <f t="shared" si="53"/>
        <v/>
      </c>
    </row>
    <row r="1212" spans="1:10" ht="17.5" customHeight="1">
      <c r="A1212" s="214"/>
      <c r="B1212" s="305" t="s">
        <v>260</v>
      </c>
      <c r="C1212" s="243"/>
      <c r="D1212" s="243"/>
      <c r="E1212" s="243"/>
      <c r="F1212" s="243"/>
      <c r="G1212" s="243"/>
      <c r="H1212" s="243"/>
      <c r="I1212" s="243"/>
      <c r="J1212" s="249"/>
    </row>
    <row r="1213" spans="1:10" ht="17.5" customHeight="1">
      <c r="A1213" s="214"/>
      <c r="B1213" s="306" t="s">
        <v>257</v>
      </c>
      <c r="C1213" s="1319" t="str">
        <f>IF('statement of marks'!HN33="","",'statement of marks'!HN33)</f>
        <v/>
      </c>
      <c r="D1213" s="1320"/>
      <c r="E1213" s="1320"/>
      <c r="F1213" s="1320"/>
      <c r="G1213" s="1320"/>
      <c r="H1213" s="1320"/>
      <c r="I1213" s="1320"/>
      <c r="J1213" s="1321"/>
    </row>
    <row r="1214" spans="1:10" ht="17.5" customHeight="1">
      <c r="A1214" s="214"/>
      <c r="B1214" s="246"/>
      <c r="C1214" s="1322"/>
      <c r="D1214" s="1323"/>
      <c r="E1214" s="1323"/>
      <c r="F1214" s="1324"/>
      <c r="G1214" s="1322"/>
      <c r="H1214" s="1323"/>
      <c r="I1214" s="1323"/>
      <c r="J1214" s="1325"/>
    </row>
    <row r="1215" spans="1:10" ht="17.5" customHeight="1" thickBot="1">
      <c r="A1215" s="215"/>
      <c r="B1215" s="259" t="s">
        <v>262</v>
      </c>
      <c r="C1215" s="1293" t="s">
        <v>80</v>
      </c>
      <c r="D1215" s="1294"/>
      <c r="E1215" s="1294"/>
      <c r="F1215" s="1295"/>
      <c r="G1215" s="1296" t="s">
        <v>263</v>
      </c>
      <c r="H1215" s="1297"/>
      <c r="I1215" s="1297"/>
      <c r="J1215" s="1298"/>
    </row>
    <row r="1216" spans="1:10" ht="17.5" customHeight="1">
      <c r="A1216" s="247"/>
      <c r="B1216" s="1352" t="s">
        <v>228</v>
      </c>
      <c r="C1216" s="1353"/>
      <c r="D1216" s="1353"/>
      <c r="E1216" s="1353"/>
      <c r="F1216" s="1353"/>
      <c r="G1216" s="1353"/>
      <c r="H1216" s="1353"/>
      <c r="I1216" s="1353"/>
      <c r="J1216" s="1354"/>
    </row>
    <row r="1217" spans="1:10" ht="17.5" customHeight="1">
      <c r="A1217" s="214"/>
      <c r="B1217" s="1355" t="s">
        <v>247</v>
      </c>
      <c r="C1217" s="1356"/>
      <c r="D1217" s="1356"/>
      <c r="E1217" s="1356"/>
      <c r="F1217" s="1356"/>
      <c r="G1217" s="1356"/>
      <c r="H1217" s="1356"/>
      <c r="I1217" s="1356"/>
      <c r="J1217" s="1357"/>
    </row>
    <row r="1218" spans="1:10" ht="17.5" customHeight="1">
      <c r="A1218" s="214"/>
      <c r="B1218" s="1358" t="s">
        <v>81</v>
      </c>
      <c r="C1218" s="1358"/>
      <c r="D1218" s="1359">
        <f>YEAR(details!G34)</f>
        <v>1900</v>
      </c>
      <c r="E1218" s="1360"/>
      <c r="F1218" s="303" t="s">
        <v>230</v>
      </c>
      <c r="G1218" s="1359" t="str">
        <f>'statement of marks'!$H$3</f>
        <v>2015-16</v>
      </c>
      <c r="H1218" s="1360"/>
      <c r="I1218" s="303" t="s">
        <v>231</v>
      </c>
      <c r="J1218" s="255"/>
    </row>
    <row r="1219" spans="1:10" ht="17.5" customHeight="1">
      <c r="A1219" s="214"/>
      <c r="B1219" s="1326" t="s">
        <v>229</v>
      </c>
      <c r="C1219" s="1327"/>
      <c r="D1219" s="1312" t="str">
        <f>'statement of marks'!$A$1</f>
        <v>jk- ck- ek/;fed fo|ky; uohu] fuEckgsM+k</v>
      </c>
      <c r="E1219" s="1313"/>
      <c r="F1219" s="1313"/>
      <c r="G1219" s="1313"/>
      <c r="H1219" s="1313"/>
      <c r="I1219" s="1313"/>
      <c r="J1219" s="1314"/>
    </row>
    <row r="1220" spans="1:10" ht="17.5" customHeight="1">
      <c r="A1220" s="214"/>
      <c r="B1220" s="1326" t="str">
        <f>'statement of marks'!$J$3</f>
        <v xml:space="preserve">fo|ky; dk Mk;l dksM+ </v>
      </c>
      <c r="C1220" s="1327"/>
      <c r="D1220" s="1345" t="str">
        <f>'statement of marks'!$K$3</f>
        <v xml:space="preserve">08291009401   </v>
      </c>
      <c r="E1220" s="1346"/>
      <c r="F1220" s="1128"/>
      <c r="G1220" s="1129"/>
      <c r="H1220" s="1129"/>
      <c r="I1220" s="1129"/>
      <c r="J1220" s="1347"/>
    </row>
    <row r="1221" spans="1:10" ht="17.5" customHeight="1">
      <c r="A1221" s="214"/>
      <c r="B1221" s="1326" t="s">
        <v>218</v>
      </c>
      <c r="C1221" s="1327"/>
      <c r="D1221" s="1312" t="str">
        <f>IF('statement of marks'!J34="","",'statement of marks'!J34)</f>
        <v/>
      </c>
      <c r="E1221" s="1313"/>
      <c r="F1221" s="1313"/>
      <c r="G1221" s="1313"/>
      <c r="H1221" s="1313"/>
      <c r="I1221" s="1313"/>
      <c r="J1221" s="1314"/>
    </row>
    <row r="1222" spans="1:10" ht="17.5" customHeight="1">
      <c r="A1222" s="214"/>
      <c r="B1222" s="1326" t="s">
        <v>232</v>
      </c>
      <c r="C1222" s="1327"/>
      <c r="D1222" s="1145" t="str">
        <f>IF('statement of marks'!C34="B","Nk=",IF('statement of marks'!C34="G","Nk=k",""))</f>
        <v/>
      </c>
      <c r="E1222" s="1145"/>
      <c r="F1222" s="258" t="s">
        <v>224</v>
      </c>
      <c r="G1222" s="256" t="str">
        <f>IF('statement of marks'!B34="","",'statement of marks'!B34)</f>
        <v/>
      </c>
      <c r="H1222" s="1348"/>
      <c r="I1222" s="1348"/>
      <c r="J1222" s="1349"/>
    </row>
    <row r="1223" spans="1:10" ht="17.5" customHeight="1">
      <c r="A1223" s="214"/>
      <c r="B1223" s="1326" t="s">
        <v>220</v>
      </c>
      <c r="C1223" s="1327"/>
      <c r="D1223" s="1312" t="str">
        <f>IF('statement of marks'!L34="","",'statement of marks'!L34)</f>
        <v/>
      </c>
      <c r="E1223" s="1313"/>
      <c r="F1223" s="1313"/>
      <c r="G1223" s="1313"/>
      <c r="H1223" s="1313"/>
      <c r="I1223" s="1313"/>
      <c r="J1223" s="1314"/>
    </row>
    <row r="1224" spans="1:10" ht="17.5" customHeight="1">
      <c r="A1224" s="214"/>
      <c r="B1224" s="1326" t="s">
        <v>219</v>
      </c>
      <c r="C1224" s="1327"/>
      <c r="D1224" s="1312" t="str">
        <f>IF('statement of marks'!K34="","",'statement of marks'!K34)</f>
        <v/>
      </c>
      <c r="E1224" s="1313"/>
      <c r="F1224" s="1313"/>
      <c r="G1224" s="1313"/>
      <c r="H1224" s="1313"/>
      <c r="I1224" s="1313"/>
      <c r="J1224" s="1314"/>
    </row>
    <row r="1225" spans="1:10" ht="17.5" customHeight="1">
      <c r="A1225" s="214"/>
      <c r="B1225" s="1326" t="s">
        <v>234</v>
      </c>
      <c r="C1225" s="1327"/>
      <c r="D1225" s="1312" t="str">
        <f>IF(details!N34="","",details!N34)</f>
        <v/>
      </c>
      <c r="E1225" s="1313"/>
      <c r="F1225" s="1313"/>
      <c r="G1225" s="1313"/>
      <c r="H1225" s="1313"/>
      <c r="I1225" s="1313"/>
      <c r="J1225" s="1314"/>
    </row>
    <row r="1226" spans="1:10" ht="17.5" customHeight="1">
      <c r="A1226" s="214"/>
      <c r="B1226" s="1326" t="s">
        <v>283</v>
      </c>
      <c r="C1226" s="1327"/>
      <c r="D1226" s="1312" t="str">
        <f>IF(details!O34="","",details!O34)</f>
        <v/>
      </c>
      <c r="E1226" s="1313"/>
      <c r="F1226" s="1313"/>
      <c r="G1226" s="1313"/>
      <c r="H1226" s="1313"/>
      <c r="I1226" s="1313"/>
      <c r="J1226" s="1314"/>
    </row>
    <row r="1227" spans="1:10" ht="17.5" customHeight="1">
      <c r="A1227" s="214"/>
      <c r="B1227" s="1326" t="s">
        <v>77</v>
      </c>
      <c r="C1227" s="1327"/>
      <c r="D1227" s="392">
        <f>'statement of marks'!$C$3</f>
        <v>6</v>
      </c>
      <c r="E1227" s="304" t="s">
        <v>222</v>
      </c>
      <c r="F1227" s="254" t="str">
        <f>IF('statement of marks'!F34="","",'statement of marks'!F34)</f>
        <v/>
      </c>
      <c r="G1227" s="1343" t="s">
        <v>233</v>
      </c>
      <c r="H1227" s="1170"/>
      <c r="I1227" s="1361" t="str">
        <f>IF('statement of marks'!G34="","",'statement of marks'!G34)</f>
        <v/>
      </c>
      <c r="J1227" s="1362"/>
    </row>
    <row r="1228" spans="1:10" ht="17.5" customHeight="1">
      <c r="A1228" s="214"/>
      <c r="B1228" s="1326" t="s">
        <v>225</v>
      </c>
      <c r="C1228" s="1327"/>
      <c r="D1228" s="1316" t="str">
        <f>IF('statement of marks'!H34="","",'statement of marks'!H34)</f>
        <v/>
      </c>
      <c r="E1228" s="1328"/>
      <c r="F1228" s="1328"/>
      <c r="G1228" s="1328"/>
      <c r="H1228" s="1328"/>
      <c r="I1228" s="1328"/>
      <c r="J1228" s="1329"/>
    </row>
    <row r="1229" spans="1:10" ht="17.5" customHeight="1">
      <c r="A1229" s="214"/>
      <c r="B1229" s="1326" t="s">
        <v>226</v>
      </c>
      <c r="C1229" s="1327"/>
      <c r="D1229" s="1330" t="str">
        <f>IF('statement of marks'!I34="","",'statement of marks'!I34)</f>
        <v/>
      </c>
      <c r="E1229" s="1331"/>
      <c r="F1229" s="1332"/>
      <c r="G1229" s="1332"/>
      <c r="H1229" s="1332"/>
      <c r="I1229" s="1332"/>
      <c r="J1229" s="1333"/>
    </row>
    <row r="1230" spans="1:10" ht="17.5" customHeight="1">
      <c r="A1230" s="214"/>
      <c r="B1230" s="1312" t="s">
        <v>235</v>
      </c>
      <c r="C1230" s="1313"/>
      <c r="D1230" s="1313"/>
      <c r="E1230" s="1144"/>
      <c r="F1230" s="1334" t="str">
        <f>IF(details!Q34="","",details!Q34)</f>
        <v/>
      </c>
      <c r="G1230" s="1334"/>
      <c r="H1230" s="1335"/>
      <c r="I1230" s="1335"/>
      <c r="J1230" s="1336"/>
    </row>
    <row r="1231" spans="1:10" ht="17.5" customHeight="1">
      <c r="A1231" s="214"/>
      <c r="B1231" s="1326" t="s">
        <v>239</v>
      </c>
      <c r="C1231" s="1327"/>
      <c r="D1231" s="1312" t="str">
        <f>IF(details!M34="","",details!M34)</f>
        <v/>
      </c>
      <c r="E1231" s="1313"/>
      <c r="F1231" s="1313"/>
      <c r="G1231" s="1313"/>
      <c r="H1231" s="1313"/>
      <c r="I1231" s="1313"/>
      <c r="J1231" s="1314"/>
    </row>
    <row r="1232" spans="1:10" ht="17.5" customHeight="1">
      <c r="A1232" s="214"/>
      <c r="B1232" s="1326" t="s">
        <v>240</v>
      </c>
      <c r="C1232" s="1327"/>
      <c r="D1232" s="1312" t="str">
        <f>IF(details!P34="","",details!P34)</f>
        <v/>
      </c>
      <c r="E1232" s="1313"/>
      <c r="F1232" s="1313"/>
      <c r="G1232" s="1313"/>
      <c r="H1232" s="1313"/>
      <c r="I1232" s="1313"/>
      <c r="J1232" s="1314"/>
    </row>
    <row r="1233" spans="1:10" ht="17.5" customHeight="1">
      <c r="A1233" s="214"/>
      <c r="B1233" s="1326" t="s">
        <v>241</v>
      </c>
      <c r="C1233" s="1327"/>
      <c r="D1233" s="1337" t="str">
        <f>IF('statement of marks'!HD34="mRrh.kZ",'statement of marks'!$C$3,"")</f>
        <v/>
      </c>
      <c r="E1233" s="1338"/>
      <c r="F1233" s="1313" t="s">
        <v>242</v>
      </c>
      <c r="G1233" s="1144"/>
      <c r="H1233" s="1337" t="str">
        <f>IF(D1233="","",D1233+1)</f>
        <v/>
      </c>
      <c r="I1233" s="1338"/>
      <c r="J1233" s="1339"/>
    </row>
    <row r="1234" spans="1:10" ht="17.5" customHeight="1">
      <c r="A1234" s="214"/>
      <c r="B1234" s="1326" t="s">
        <v>243</v>
      </c>
      <c r="C1234" s="1327"/>
      <c r="D1234" s="1340">
        <f>IF(details!$O$4="","",details!$O$4)</f>
        <v>42460</v>
      </c>
      <c r="E1234" s="1341"/>
      <c r="F1234" s="1342"/>
      <c r="G1234" s="1343"/>
      <c r="H1234" s="1343"/>
      <c r="I1234" s="1343"/>
      <c r="J1234" s="1344"/>
    </row>
    <row r="1235" spans="1:10" ht="17.5" customHeight="1">
      <c r="A1235" s="214"/>
      <c r="B1235" s="1299"/>
      <c r="C1235" s="1299"/>
      <c r="D1235" s="1276"/>
      <c r="E1235" s="1276"/>
      <c r="F1235" s="1288"/>
      <c r="G1235" s="1288"/>
      <c r="H1235" s="1288"/>
      <c r="I1235" s="1288"/>
      <c r="J1235" s="1300"/>
    </row>
    <row r="1236" spans="1:10" ht="17.5" customHeight="1">
      <c r="A1236" s="214"/>
      <c r="B1236" s="1301" t="str">
        <f>IF(details!$I$4="","",details!$I$4)</f>
        <v>Jherh js[kk oekZ</v>
      </c>
      <c r="C1236" s="1301"/>
      <c r="D1236" s="1276"/>
      <c r="E1236" s="1276"/>
      <c r="F1236" s="1302" t="str">
        <f>IF(details!$F$4="","",details!$F$4)</f>
        <v>Jh jk/ks';ke tk'kh</v>
      </c>
      <c r="G1236" s="1303"/>
      <c r="H1236" s="1303"/>
      <c r="I1236" s="1303"/>
      <c r="J1236" s="1304"/>
    </row>
    <row r="1237" spans="1:10" ht="17.5" customHeight="1" thickBot="1">
      <c r="A1237" s="215"/>
      <c r="B1237" s="1305" t="s">
        <v>244</v>
      </c>
      <c r="C1237" s="1305"/>
      <c r="D1237" s="1305" t="s">
        <v>245</v>
      </c>
      <c r="E1237" s="1305"/>
      <c r="F1237" s="1306" t="s">
        <v>246</v>
      </c>
      <c r="G1237" s="1307"/>
      <c r="H1237" s="1307"/>
      <c r="I1237" s="1307"/>
      <c r="J1237" s="1308"/>
    </row>
    <row r="1238" spans="1:10" ht="17.5" customHeight="1">
      <c r="A1238" s="247"/>
      <c r="B1238" s="1309" t="s">
        <v>258</v>
      </c>
      <c r="C1238" s="1310"/>
      <c r="D1238" s="1310"/>
      <c r="E1238" s="1310"/>
      <c r="F1238" s="1310"/>
      <c r="G1238" s="1310"/>
      <c r="H1238" s="1310"/>
      <c r="I1238" s="1310"/>
      <c r="J1238" s="1311"/>
    </row>
    <row r="1239" spans="1:10" ht="17.5" customHeight="1">
      <c r="A1239" s="214"/>
      <c r="B1239" s="306" t="s">
        <v>218</v>
      </c>
      <c r="C1239" s="1312" t="str">
        <f>IF('statement of marks'!J34="","",'statement of marks'!J34)</f>
        <v/>
      </c>
      <c r="D1239" s="1313"/>
      <c r="E1239" s="1313"/>
      <c r="F1239" s="1313"/>
      <c r="G1239" s="1313"/>
      <c r="H1239" s="1313"/>
      <c r="I1239" s="1313"/>
      <c r="J1239" s="1314"/>
    </row>
    <row r="1240" spans="1:10" ht="17.5" customHeight="1">
      <c r="A1240" s="214"/>
      <c r="B1240" s="306" t="s">
        <v>219</v>
      </c>
      <c r="C1240" s="1312" t="str">
        <f>IF('statement of marks'!K34="","",'statement of marks'!K34)</f>
        <v/>
      </c>
      <c r="D1240" s="1313"/>
      <c r="E1240" s="1313"/>
      <c r="F1240" s="1313"/>
      <c r="G1240" s="1313"/>
      <c r="H1240" s="1313"/>
      <c r="I1240" s="1313"/>
      <c r="J1240" s="1314"/>
    </row>
    <row r="1241" spans="1:10" ht="17.5" customHeight="1">
      <c r="A1241" s="214"/>
      <c r="B1241" s="306" t="s">
        <v>220</v>
      </c>
      <c r="C1241" s="1312" t="str">
        <f>IF('statement of marks'!L34="","",'statement of marks'!L34)</f>
        <v/>
      </c>
      <c r="D1241" s="1313"/>
      <c r="E1241" s="1313"/>
      <c r="F1241" s="1313"/>
      <c r="G1241" s="1313"/>
      <c r="H1241" s="1313"/>
      <c r="I1241" s="1313"/>
      <c r="J1241" s="1314"/>
    </row>
    <row r="1242" spans="1:10" ht="17.5" customHeight="1">
      <c r="A1242" s="214"/>
      <c r="B1242" s="306" t="s">
        <v>225</v>
      </c>
      <c r="C1242" s="1315" t="str">
        <f>IF('statement of marks'!H34="","",'statement of marks'!H34)</f>
        <v/>
      </c>
      <c r="D1242" s="1316"/>
      <c r="E1242" s="252" t="s">
        <v>261</v>
      </c>
      <c r="F1242" s="1317" t="str">
        <f>IF('statement of marks'!I34="","",'statement of marks'!I34)</f>
        <v/>
      </c>
      <c r="G1242" s="1317"/>
      <c r="H1242" s="1317"/>
      <c r="I1242" s="1317"/>
      <c r="J1242" s="1318"/>
    </row>
    <row r="1243" spans="1:10" ht="17.5" customHeight="1">
      <c r="A1243" s="214"/>
      <c r="B1243" s="306" t="s">
        <v>223</v>
      </c>
      <c r="C1243" s="253" t="s">
        <v>248</v>
      </c>
      <c r="D1243" s="235" t="s">
        <v>249</v>
      </c>
      <c r="E1243" s="235" t="s">
        <v>250</v>
      </c>
      <c r="F1243" s="235" t="s">
        <v>251</v>
      </c>
      <c r="G1243" s="235" t="s">
        <v>252</v>
      </c>
      <c r="H1243" s="235" t="s">
        <v>253</v>
      </c>
      <c r="I1243" s="235" t="s">
        <v>254</v>
      </c>
      <c r="J1243" s="248" t="s">
        <v>255</v>
      </c>
    </row>
    <row r="1244" spans="1:10" ht="17.5" customHeight="1">
      <c r="A1244" s="214"/>
      <c r="B1244" s="305" t="s">
        <v>256</v>
      </c>
      <c r="C1244" s="239" t="str">
        <f>IF(AND('statement of marks'!$C$3=1,'statement of marks'!HD34="mRrh.kZ"),'statement of marks'!$H$3,"")</f>
        <v/>
      </c>
      <c r="D1244" s="239" t="str">
        <f>IF(AND('statement of marks'!$C$3=2,'statement of marks'!HD34="mRrh.kZ"),'statement of marks'!$H$3,"")</f>
        <v/>
      </c>
      <c r="E1244" s="239" t="str">
        <f>IF(AND('statement of marks'!$C$3=3,'statement of marks'!HD34="mRrh.kZ"),'statement of marks'!$H$3,"")</f>
        <v/>
      </c>
      <c r="F1244" s="239" t="str">
        <f>IF(AND('statement of marks'!$C$3=4,'statement of marks'!HD34="mRrh.kZ"),'statement of marks'!$H$3,"")</f>
        <v/>
      </c>
      <c r="G1244" s="239" t="str">
        <f>IF(AND('statement of marks'!$C$3=5,'statement of marks'!HD34="mRrh.kZ"),'statement of marks'!$H$3,"")</f>
        <v/>
      </c>
      <c r="H1244" s="239" t="str">
        <f>IF(AND('statement of marks'!$C$3=6,'statement of marks'!HD34="mRrh.kZ"),'statement of marks'!$H$3,"")</f>
        <v/>
      </c>
      <c r="I1244" s="239" t="str">
        <f>IF(AND('statement of marks'!$C$3=7,'statement of marks'!HD34="mRrh.kZ"),'statement of marks'!$H$3,"")</f>
        <v/>
      </c>
      <c r="J1244" s="260" t="str">
        <f>IF(AND('statement of marks'!$C$3=8,'statement of marks'!HD34="mRrh.kZ"),'statement of marks'!$H$3,"")</f>
        <v/>
      </c>
    </row>
    <row r="1245" spans="1:10" ht="17.5" customHeight="1">
      <c r="A1245" s="214"/>
      <c r="B1245" s="305" t="str">
        <f>'statement of marks'!$FT$4</f>
        <v>fgUnh</v>
      </c>
      <c r="C1245" s="240"/>
      <c r="D1245" s="241"/>
      <c r="E1245" s="261" t="str">
        <f>IF(OR('statement of marks'!$FV34="",E1244=""),"",'statement of marks'!$FV34)</f>
        <v/>
      </c>
      <c r="F1245" s="261" t="str">
        <f>IF(OR('statement of marks'!$FV34="",F1244=""),"",'statement of marks'!$FV34)</f>
        <v/>
      </c>
      <c r="G1245" s="261" t="str">
        <f>IF(OR('statement of marks'!$FV34="",G1244=""),"",'statement of marks'!$FV34)</f>
        <v/>
      </c>
      <c r="H1245" s="261" t="str">
        <f>IF(OR('statement of marks'!$FV34="",H1244=""),"",'statement of marks'!$FV34)</f>
        <v/>
      </c>
      <c r="I1245" s="261" t="str">
        <f>IF(OR('statement of marks'!$FV34="",I1244=""),"",'statement of marks'!$FV34)</f>
        <v/>
      </c>
      <c r="J1245" s="262" t="str">
        <f>IF(OR('statement of marks'!$FV34="",J1244=""),"",'statement of marks'!$FV34)</f>
        <v/>
      </c>
    </row>
    <row r="1246" spans="1:10" ht="17.5" customHeight="1">
      <c r="A1246" s="214"/>
      <c r="B1246" s="305" t="str">
        <f>'statement of marks'!$FW$4</f>
        <v>vaxszth</v>
      </c>
      <c r="C1246" s="240"/>
      <c r="D1246" s="241"/>
      <c r="E1246" s="261" t="str">
        <f>IF(OR('statement of marks'!$FY34="",E1244=""),"",'statement of marks'!$FY34)</f>
        <v/>
      </c>
      <c r="F1246" s="261" t="str">
        <f>IF(OR('statement of marks'!$FY34="",F1244=""),"",'statement of marks'!$FY34)</f>
        <v/>
      </c>
      <c r="G1246" s="261" t="str">
        <f>IF(OR('statement of marks'!$FY34="",G1244=""),"",'statement of marks'!$FY34)</f>
        <v/>
      </c>
      <c r="H1246" s="261" t="str">
        <f>IF(OR('statement of marks'!$FY34="",H1244=""),"",'statement of marks'!$FY34)</f>
        <v/>
      </c>
      <c r="I1246" s="261" t="str">
        <f>IF(OR('statement of marks'!$FY34="",I1244=""),"",'statement of marks'!$FY34)</f>
        <v/>
      </c>
      <c r="J1246" s="262" t="str">
        <f>IF(OR('statement of marks'!$FY34="",J1244=""),"",'statement of marks'!$FY34)</f>
        <v/>
      </c>
    </row>
    <row r="1247" spans="1:10" ht="17.5" customHeight="1">
      <c r="A1247" s="214"/>
      <c r="B1247" s="305" t="str">
        <f>IF('statement of marks'!BE34="s","laLÑr",IF('statement of marks'!BE34="u","mnwZ",IF('statement of marks'!BE34="g","xqtjkrh",IF('statement of marks'!BE34="p","iatkch",IF('statement of marks'!BE34="sd","flU/kh","r`rh; Hkk""kk")))))</f>
        <v>r`rh; Hkk"kk</v>
      </c>
      <c r="C1247" s="240"/>
      <c r="D1247" s="241"/>
      <c r="E1247" s="261" t="str">
        <f>IF(OR('statement of marks'!$GB34="",E1244=""),"",'statement of marks'!$GB34)</f>
        <v/>
      </c>
      <c r="F1247" s="261" t="str">
        <f>IF(OR('statement of marks'!$GB34="",F1244=""),"",'statement of marks'!$GB34)</f>
        <v/>
      </c>
      <c r="G1247" s="261" t="str">
        <f>IF(OR('statement of marks'!$GB34="",G1244=""),"",'statement of marks'!$GB34)</f>
        <v/>
      </c>
      <c r="H1247" s="261" t="str">
        <f>IF(OR('statement of marks'!$GB34="",H1244=""),"",'statement of marks'!$GB34)</f>
        <v/>
      </c>
      <c r="I1247" s="261" t="str">
        <f>IF(OR('statement of marks'!$GB34="",I1244=""),"",'statement of marks'!$GB34)</f>
        <v/>
      </c>
      <c r="J1247" s="262" t="str">
        <f>IF(OR('statement of marks'!$GB34="",J1244=""),"",'statement of marks'!$GB34)</f>
        <v/>
      </c>
    </row>
    <row r="1248" spans="1:10" ht="17.5" customHeight="1">
      <c r="A1248" s="214"/>
      <c r="B1248" s="305" t="str">
        <f>'statement of marks'!$GH$4</f>
        <v>xf.kr</v>
      </c>
      <c r="C1248" s="240"/>
      <c r="D1248" s="241"/>
      <c r="E1248" s="261" t="str">
        <f>IF(OR('statement of marks'!$GJ34="",E1244=""),"",'statement of marks'!$GJ34)</f>
        <v/>
      </c>
      <c r="F1248" s="261" t="str">
        <f>IF(OR('statement of marks'!$GJ34="",F1244=""),"",'statement of marks'!$GJ34)</f>
        <v/>
      </c>
      <c r="G1248" s="261" t="str">
        <f>IF(OR('statement of marks'!$GJ34="",G1244=""),"",'statement of marks'!$GJ34)</f>
        <v/>
      </c>
      <c r="H1248" s="261" t="str">
        <f>IF(OR('statement of marks'!$GJ34="",H1244=""),"",'statement of marks'!$GJ34)</f>
        <v/>
      </c>
      <c r="I1248" s="261" t="str">
        <f>IF(OR('statement of marks'!$GJ34="",I1244=""),"",'statement of marks'!$GJ34)</f>
        <v/>
      </c>
      <c r="J1248" s="262" t="str">
        <f>IF(OR('statement of marks'!$GJ34="",J1244=""),"",'statement of marks'!$GJ34)</f>
        <v/>
      </c>
    </row>
    <row r="1249" spans="1:10" ht="17.5" customHeight="1">
      <c r="A1249" s="214"/>
      <c r="B1249" s="305" t="str">
        <f>'statement of marks'!$GK$4</f>
        <v>foKku</v>
      </c>
      <c r="C1249" s="240"/>
      <c r="D1249" s="241"/>
      <c r="E1249" s="261" t="str">
        <f>IF(OR('statement of marks'!$GM34="",E1244=""),"",'statement of marks'!$GM34)</f>
        <v/>
      </c>
      <c r="F1249" s="261" t="str">
        <f>IF(OR('statement of marks'!$GM34="",F1244=""),"",'statement of marks'!$GM34)</f>
        <v/>
      </c>
      <c r="G1249" s="261" t="str">
        <f>IF(OR('statement of marks'!$GM34="",G1244=""),"",'statement of marks'!$GM34)</f>
        <v/>
      </c>
      <c r="H1249" s="261" t="str">
        <f>IF(OR('statement of marks'!$GM34="",H1244=""),"",'statement of marks'!$GM34)</f>
        <v/>
      </c>
      <c r="I1249" s="261" t="str">
        <f>IF(OR('statement of marks'!$GM34="",I1244=""),"",'statement of marks'!$GM34)</f>
        <v/>
      </c>
      <c r="J1249" s="262" t="str">
        <f>IF(OR('statement of marks'!$GM34="",J1244=""),"",'statement of marks'!$GM34)</f>
        <v/>
      </c>
    </row>
    <row r="1250" spans="1:10" ht="17.5" customHeight="1">
      <c r="A1250" s="214"/>
      <c r="B1250" s="305" t="str">
        <f>'statement of marks'!$GN$4</f>
        <v>lkekftd foKku</v>
      </c>
      <c r="C1250" s="240"/>
      <c r="D1250" s="241"/>
      <c r="E1250" s="261" t="str">
        <f>IF(OR('statement of marks'!$GP34="",E1244=""),"",'statement of marks'!$GP34)</f>
        <v/>
      </c>
      <c r="F1250" s="261" t="str">
        <f>IF(OR('statement of marks'!$GP34="",F1244=""),"",'statement of marks'!$GP34)</f>
        <v/>
      </c>
      <c r="G1250" s="261" t="str">
        <f>IF(OR('statement of marks'!$GP34="",G1244=""),"",'statement of marks'!$GP34)</f>
        <v/>
      </c>
      <c r="H1250" s="261" t="str">
        <f>IF(OR('statement of marks'!$GP34="",H1244=""),"",'statement of marks'!$GP34)</f>
        <v/>
      </c>
      <c r="I1250" s="261" t="str">
        <f>IF(OR('statement of marks'!$GP34="",I1244=""),"",'statement of marks'!$GP34)</f>
        <v/>
      </c>
      <c r="J1250" s="262" t="str">
        <f>IF(OR('statement of marks'!$GP34="",J1244=""),"",'statement of marks'!$GP34)</f>
        <v/>
      </c>
    </row>
    <row r="1251" spans="1:10" ht="17.5" customHeight="1">
      <c r="A1251" s="214"/>
      <c r="B1251" s="305" t="str">
        <f>'statement of marks'!$GQ$4</f>
        <v>dk;kZuqHko</v>
      </c>
      <c r="C1251" s="240"/>
      <c r="D1251" s="241"/>
      <c r="E1251" s="261" t="str">
        <f>IF(OR('statement of marks'!$GS34="",E1244=""),"",'statement of marks'!$GS34)</f>
        <v/>
      </c>
      <c r="F1251" s="261" t="str">
        <f>IF(OR('statement of marks'!$GS34="",F1244=""),"",'statement of marks'!$GS34)</f>
        <v/>
      </c>
      <c r="G1251" s="261" t="str">
        <f>IF(OR('statement of marks'!$GS34="",G1244=""),"",'statement of marks'!$GS34)</f>
        <v/>
      </c>
      <c r="H1251" s="261" t="str">
        <f>IF(OR('statement of marks'!$GS34="",H1244=""),"",'statement of marks'!$GS34)</f>
        <v/>
      </c>
      <c r="I1251" s="261" t="str">
        <f>IF(OR('statement of marks'!$GS34="",I1244=""),"",'statement of marks'!$GS34)</f>
        <v/>
      </c>
      <c r="J1251" s="262" t="str">
        <f>IF(OR('statement of marks'!$GS34="",J1244=""),"",'statement of marks'!$GS34)</f>
        <v/>
      </c>
    </row>
    <row r="1252" spans="1:10" ht="17.5" customHeight="1">
      <c r="A1252" s="214"/>
      <c r="B1252" s="305" t="str">
        <f>'statement of marks'!$GT$4</f>
        <v>dyk f'k{kk</v>
      </c>
      <c r="C1252" s="240"/>
      <c r="D1252" s="241"/>
      <c r="E1252" s="263" t="str">
        <f>IF(OR('statement of marks'!$GV34="",E1244=""),"",'statement of marks'!$GV34)</f>
        <v/>
      </c>
      <c r="F1252" s="263" t="str">
        <f>IF(OR('statement of marks'!$GV34="",F1244=""),"",'statement of marks'!$GV34)</f>
        <v/>
      </c>
      <c r="G1252" s="263" t="str">
        <f>IF(OR('statement of marks'!$GV34="",G1244=""),"",'statement of marks'!$GV34)</f>
        <v/>
      </c>
      <c r="H1252" s="263" t="str">
        <f>IF(OR('statement of marks'!$GV34="",H1244=""),"",'statement of marks'!$GV34)</f>
        <v/>
      </c>
      <c r="I1252" s="263" t="str">
        <f>IF(OR('statement of marks'!$GV34="",I1244=""),"",'statement of marks'!$GV34)</f>
        <v/>
      </c>
      <c r="J1252" s="264" t="str">
        <f>IF(OR('statement of marks'!$GV34="",J1244=""),"",'statement of marks'!$GV34)</f>
        <v/>
      </c>
    </row>
    <row r="1253" spans="1:10" ht="17.5" customHeight="1">
      <c r="A1253" s="214"/>
      <c r="B1253" s="245" t="s">
        <v>284</v>
      </c>
      <c r="C1253" s="265" t="str">
        <f t="shared" ref="C1253:J1253" si="54">C1244</f>
        <v/>
      </c>
      <c r="D1253" s="265" t="str">
        <f t="shared" si="54"/>
        <v/>
      </c>
      <c r="E1253" s="265" t="str">
        <f t="shared" si="54"/>
        <v/>
      </c>
      <c r="F1253" s="265" t="str">
        <f t="shared" si="54"/>
        <v/>
      </c>
      <c r="G1253" s="265" t="str">
        <f t="shared" si="54"/>
        <v/>
      </c>
      <c r="H1253" s="265" t="str">
        <f t="shared" si="54"/>
        <v/>
      </c>
      <c r="I1253" s="265" t="str">
        <f t="shared" si="54"/>
        <v/>
      </c>
      <c r="J1253" s="266" t="str">
        <f t="shared" si="54"/>
        <v/>
      </c>
    </row>
    <row r="1254" spans="1:10" ht="17.5" customHeight="1">
      <c r="A1254" s="214"/>
      <c r="B1254" s="305" t="str">
        <f>'statement of marks'!$HL$5</f>
        <v>Nk= mifLFkfr</v>
      </c>
      <c r="C1254" s="242"/>
      <c r="D1254" s="242"/>
      <c r="E1254" s="267" t="str">
        <f>IF(OR('statement of marks'!$HL34="",E1244=""),"",'statement of marks'!$HL34)</f>
        <v/>
      </c>
      <c r="F1254" s="267" t="str">
        <f>IF(OR('statement of marks'!$HL34="",F1244=""),"",'statement of marks'!$HL34)</f>
        <v/>
      </c>
      <c r="G1254" s="267" t="str">
        <f>IF(OR('statement of marks'!$HL34="",G1244=""),"",'statement of marks'!$HL34)</f>
        <v/>
      </c>
      <c r="H1254" s="267" t="str">
        <f>IF(OR('statement of marks'!$HL34="",H1244=""),"",'statement of marks'!$HL34)</f>
        <v/>
      </c>
      <c r="I1254" s="267" t="str">
        <f>IF(OR('statement of marks'!$HL34="",I1244=""),"",'statement of marks'!$HL34)</f>
        <v/>
      </c>
      <c r="J1254" s="268" t="str">
        <f>IF(OR('statement of marks'!$HL34="",J1244=""),"",'statement of marks'!$HL34)</f>
        <v/>
      </c>
    </row>
    <row r="1255" spans="1:10" ht="17.5" customHeight="1">
      <c r="A1255" s="214"/>
      <c r="B1255" s="305" t="str">
        <f>'statement of marks'!$HK$5</f>
        <v>dqy ehfVax</v>
      </c>
      <c r="C1255" s="243"/>
      <c r="D1255" s="243"/>
      <c r="E1255" s="243" t="str">
        <f>IF(OR('statement of marks'!$HK34="",E1244=""),"",'statement of marks'!$HK34)</f>
        <v/>
      </c>
      <c r="F1255" s="243" t="str">
        <f>IF(OR('statement of marks'!$HK34="",F1244=""),"",'statement of marks'!$HK34)</f>
        <v/>
      </c>
      <c r="G1255" s="243" t="str">
        <f>IF(OR('statement of marks'!$HK34="",G1244=""),"",'statement of marks'!$HK34)</f>
        <v/>
      </c>
      <c r="H1255" s="243" t="str">
        <f>IF(OR('statement of marks'!$HK34="",H1244=""),"",'statement of marks'!$HK34)</f>
        <v/>
      </c>
      <c r="I1255" s="243" t="str">
        <f>IF(OR('statement of marks'!$HK34="",I1244=""),"",'statement of marks'!$HK34)</f>
        <v/>
      </c>
      <c r="J1255" s="269" t="str">
        <f>IF(OR('statement of marks'!$HK34="",J1244=""),"",'statement of marks'!$HK34)</f>
        <v/>
      </c>
    </row>
    <row r="1256" spans="1:10" ht="17.5" customHeight="1">
      <c r="A1256" s="214"/>
      <c r="B1256" s="305" t="s">
        <v>259</v>
      </c>
      <c r="C1256" s="243" t="str">
        <f t="shared" ref="C1256:J1256" si="55">IF(OR(C1254="",C1255=""),"",C1254/C1255*100)</f>
        <v/>
      </c>
      <c r="D1256" s="243" t="str">
        <f t="shared" si="55"/>
        <v/>
      </c>
      <c r="E1256" s="243" t="str">
        <f t="shared" si="55"/>
        <v/>
      </c>
      <c r="F1256" s="243" t="str">
        <f t="shared" si="55"/>
        <v/>
      </c>
      <c r="G1256" s="243" t="str">
        <f t="shared" si="55"/>
        <v/>
      </c>
      <c r="H1256" s="243" t="str">
        <f t="shared" si="55"/>
        <v/>
      </c>
      <c r="I1256" s="243" t="str">
        <f t="shared" si="55"/>
        <v/>
      </c>
      <c r="J1256" s="269" t="str">
        <f t="shared" si="55"/>
        <v/>
      </c>
    </row>
    <row r="1257" spans="1:10" ht="17.5" customHeight="1">
      <c r="A1257" s="214"/>
      <c r="B1257" s="305" t="s">
        <v>260</v>
      </c>
      <c r="C1257" s="243"/>
      <c r="D1257" s="243"/>
      <c r="E1257" s="243"/>
      <c r="F1257" s="243"/>
      <c r="G1257" s="243"/>
      <c r="H1257" s="243"/>
      <c r="I1257" s="243"/>
      <c r="J1257" s="249"/>
    </row>
    <row r="1258" spans="1:10" ht="17.5" customHeight="1">
      <c r="A1258" s="214"/>
      <c r="B1258" s="306" t="s">
        <v>257</v>
      </c>
      <c r="C1258" s="1319" t="str">
        <f>IF('statement of marks'!HN34="","",'statement of marks'!HN34)</f>
        <v/>
      </c>
      <c r="D1258" s="1320"/>
      <c r="E1258" s="1320"/>
      <c r="F1258" s="1320"/>
      <c r="G1258" s="1320"/>
      <c r="H1258" s="1320"/>
      <c r="I1258" s="1320"/>
      <c r="J1258" s="1321"/>
    </row>
    <row r="1259" spans="1:10" ht="17.5" customHeight="1">
      <c r="A1259" s="214"/>
      <c r="B1259" s="246"/>
      <c r="C1259" s="1322"/>
      <c r="D1259" s="1323"/>
      <c r="E1259" s="1323"/>
      <c r="F1259" s="1324"/>
      <c r="G1259" s="1322"/>
      <c r="H1259" s="1323"/>
      <c r="I1259" s="1323"/>
      <c r="J1259" s="1325"/>
    </row>
    <row r="1260" spans="1:10" ht="17.5" customHeight="1" thickBot="1">
      <c r="A1260" s="215"/>
      <c r="B1260" s="259" t="s">
        <v>262</v>
      </c>
      <c r="C1260" s="1293" t="s">
        <v>80</v>
      </c>
      <c r="D1260" s="1294"/>
      <c r="E1260" s="1294"/>
      <c r="F1260" s="1295"/>
      <c r="G1260" s="1296" t="s">
        <v>263</v>
      </c>
      <c r="H1260" s="1297"/>
      <c r="I1260" s="1297"/>
      <c r="J1260" s="1298"/>
    </row>
    <row r="1261" spans="1:10" ht="17.5" customHeight="1">
      <c r="A1261" s="247"/>
      <c r="B1261" s="1352" t="s">
        <v>228</v>
      </c>
      <c r="C1261" s="1353"/>
      <c r="D1261" s="1353"/>
      <c r="E1261" s="1353"/>
      <c r="F1261" s="1353"/>
      <c r="G1261" s="1353"/>
      <c r="H1261" s="1353"/>
      <c r="I1261" s="1353"/>
      <c r="J1261" s="1354"/>
    </row>
    <row r="1262" spans="1:10" ht="17.5" customHeight="1">
      <c r="A1262" s="214"/>
      <c r="B1262" s="1355" t="s">
        <v>247</v>
      </c>
      <c r="C1262" s="1356"/>
      <c r="D1262" s="1356"/>
      <c r="E1262" s="1356"/>
      <c r="F1262" s="1356"/>
      <c r="G1262" s="1356"/>
      <c r="H1262" s="1356"/>
      <c r="I1262" s="1356"/>
      <c r="J1262" s="1357"/>
    </row>
    <row r="1263" spans="1:10" ht="17.5" customHeight="1">
      <c r="A1263" s="214"/>
      <c r="B1263" s="1358" t="s">
        <v>81</v>
      </c>
      <c r="C1263" s="1358"/>
      <c r="D1263" s="1359">
        <f>YEAR(details!G35)</f>
        <v>1900</v>
      </c>
      <c r="E1263" s="1360"/>
      <c r="F1263" s="303" t="s">
        <v>230</v>
      </c>
      <c r="G1263" s="1359" t="str">
        <f>'statement of marks'!$H$3</f>
        <v>2015-16</v>
      </c>
      <c r="H1263" s="1360"/>
      <c r="I1263" s="303" t="s">
        <v>231</v>
      </c>
      <c r="J1263" s="255"/>
    </row>
    <row r="1264" spans="1:10" ht="17.5" customHeight="1">
      <c r="A1264" s="214"/>
      <c r="B1264" s="1326" t="s">
        <v>229</v>
      </c>
      <c r="C1264" s="1327"/>
      <c r="D1264" s="1312" t="str">
        <f>'statement of marks'!$A$1</f>
        <v>jk- ck- ek/;fed fo|ky; uohu] fuEckgsM+k</v>
      </c>
      <c r="E1264" s="1313"/>
      <c r="F1264" s="1313"/>
      <c r="G1264" s="1313"/>
      <c r="H1264" s="1313"/>
      <c r="I1264" s="1313"/>
      <c r="J1264" s="1314"/>
    </row>
    <row r="1265" spans="1:10" ht="17.5" customHeight="1">
      <c r="A1265" s="214"/>
      <c r="B1265" s="1326" t="str">
        <f>'statement of marks'!$J$3</f>
        <v xml:space="preserve">fo|ky; dk Mk;l dksM+ </v>
      </c>
      <c r="C1265" s="1327"/>
      <c r="D1265" s="1345" t="str">
        <f>'statement of marks'!$K$3</f>
        <v xml:space="preserve">08291009401   </v>
      </c>
      <c r="E1265" s="1346"/>
      <c r="F1265" s="1128"/>
      <c r="G1265" s="1129"/>
      <c r="H1265" s="1129"/>
      <c r="I1265" s="1129"/>
      <c r="J1265" s="1347"/>
    </row>
    <row r="1266" spans="1:10" ht="17.5" customHeight="1">
      <c r="A1266" s="214"/>
      <c r="B1266" s="1326" t="s">
        <v>218</v>
      </c>
      <c r="C1266" s="1327"/>
      <c r="D1266" s="1312" t="str">
        <f>IF('statement of marks'!J35="","",'statement of marks'!J35)</f>
        <v/>
      </c>
      <c r="E1266" s="1313"/>
      <c r="F1266" s="1313"/>
      <c r="G1266" s="1313"/>
      <c r="H1266" s="1313"/>
      <c r="I1266" s="1313"/>
      <c r="J1266" s="1314"/>
    </row>
    <row r="1267" spans="1:10" ht="17.5" customHeight="1">
      <c r="A1267" s="214"/>
      <c r="B1267" s="1326" t="s">
        <v>232</v>
      </c>
      <c r="C1267" s="1327"/>
      <c r="D1267" s="1145" t="str">
        <f>IF('statement of marks'!C35="B","Nk=",IF('statement of marks'!C35="G","Nk=k",""))</f>
        <v/>
      </c>
      <c r="E1267" s="1145"/>
      <c r="F1267" s="258" t="s">
        <v>224</v>
      </c>
      <c r="G1267" s="256" t="str">
        <f>IF('statement of marks'!B35="","",'statement of marks'!B35)</f>
        <v/>
      </c>
      <c r="H1267" s="1348"/>
      <c r="I1267" s="1348"/>
      <c r="J1267" s="1349"/>
    </row>
    <row r="1268" spans="1:10" ht="17.5" customHeight="1">
      <c r="A1268" s="214"/>
      <c r="B1268" s="1326" t="s">
        <v>220</v>
      </c>
      <c r="C1268" s="1327"/>
      <c r="D1268" s="1312" t="str">
        <f>IF('statement of marks'!L35="","",'statement of marks'!L35)</f>
        <v/>
      </c>
      <c r="E1268" s="1313"/>
      <c r="F1268" s="1313"/>
      <c r="G1268" s="1313"/>
      <c r="H1268" s="1313"/>
      <c r="I1268" s="1313"/>
      <c r="J1268" s="1314"/>
    </row>
    <row r="1269" spans="1:10" ht="17.5" customHeight="1">
      <c r="A1269" s="214"/>
      <c r="B1269" s="1326" t="s">
        <v>219</v>
      </c>
      <c r="C1269" s="1327"/>
      <c r="D1269" s="1312" t="str">
        <f>IF('statement of marks'!K35="","",'statement of marks'!K35)</f>
        <v/>
      </c>
      <c r="E1269" s="1313"/>
      <c r="F1269" s="1313"/>
      <c r="G1269" s="1313"/>
      <c r="H1269" s="1313"/>
      <c r="I1269" s="1313"/>
      <c r="J1269" s="1314"/>
    </row>
    <row r="1270" spans="1:10" ht="17.5" customHeight="1">
      <c r="A1270" s="214"/>
      <c r="B1270" s="1326" t="s">
        <v>234</v>
      </c>
      <c r="C1270" s="1327"/>
      <c r="D1270" s="1312" t="str">
        <f>IF(details!N35="","",details!N35)</f>
        <v/>
      </c>
      <c r="E1270" s="1313"/>
      <c r="F1270" s="1313"/>
      <c r="G1270" s="1313"/>
      <c r="H1270" s="1313"/>
      <c r="I1270" s="1313"/>
      <c r="J1270" s="1314"/>
    </row>
    <row r="1271" spans="1:10" ht="17.5" customHeight="1">
      <c r="A1271" s="214"/>
      <c r="B1271" s="1326" t="s">
        <v>283</v>
      </c>
      <c r="C1271" s="1327"/>
      <c r="D1271" s="1312" t="str">
        <f>IF(details!O35="","",details!O35)</f>
        <v/>
      </c>
      <c r="E1271" s="1313"/>
      <c r="F1271" s="1313"/>
      <c r="G1271" s="1313"/>
      <c r="H1271" s="1313"/>
      <c r="I1271" s="1313"/>
      <c r="J1271" s="1314"/>
    </row>
    <row r="1272" spans="1:10" ht="17.5" customHeight="1">
      <c r="A1272" s="214"/>
      <c r="B1272" s="1326" t="s">
        <v>77</v>
      </c>
      <c r="C1272" s="1327"/>
      <c r="D1272" s="392">
        <f>'statement of marks'!$C$3</f>
        <v>6</v>
      </c>
      <c r="E1272" s="304" t="s">
        <v>222</v>
      </c>
      <c r="F1272" s="254" t="str">
        <f>IF('statement of marks'!F35="","",'statement of marks'!F35)</f>
        <v/>
      </c>
      <c r="G1272" s="1343" t="s">
        <v>233</v>
      </c>
      <c r="H1272" s="1170"/>
      <c r="I1272" s="1361" t="str">
        <f>IF('statement of marks'!G35="","",'statement of marks'!G35)</f>
        <v/>
      </c>
      <c r="J1272" s="1362"/>
    </row>
    <row r="1273" spans="1:10" ht="17.5" customHeight="1">
      <c r="A1273" s="214"/>
      <c r="B1273" s="1326" t="s">
        <v>225</v>
      </c>
      <c r="C1273" s="1327"/>
      <c r="D1273" s="1316" t="str">
        <f>IF('statement of marks'!H35="","",'statement of marks'!H35)</f>
        <v/>
      </c>
      <c r="E1273" s="1328"/>
      <c r="F1273" s="1328"/>
      <c r="G1273" s="1328"/>
      <c r="H1273" s="1328"/>
      <c r="I1273" s="1328"/>
      <c r="J1273" s="1329"/>
    </row>
    <row r="1274" spans="1:10" ht="17.5" customHeight="1">
      <c r="A1274" s="214"/>
      <c r="B1274" s="1326" t="s">
        <v>226</v>
      </c>
      <c r="C1274" s="1327"/>
      <c r="D1274" s="1330" t="str">
        <f>IF('statement of marks'!I35="","",'statement of marks'!I35)</f>
        <v/>
      </c>
      <c r="E1274" s="1331"/>
      <c r="F1274" s="1332"/>
      <c r="G1274" s="1332"/>
      <c r="H1274" s="1332"/>
      <c r="I1274" s="1332"/>
      <c r="J1274" s="1333"/>
    </row>
    <row r="1275" spans="1:10" ht="17.5" customHeight="1">
      <c r="A1275" s="214"/>
      <c r="B1275" s="1312" t="s">
        <v>235</v>
      </c>
      <c r="C1275" s="1313"/>
      <c r="D1275" s="1313"/>
      <c r="E1275" s="1144"/>
      <c r="F1275" s="1334" t="str">
        <f>IF(details!Q35="","",details!Q35)</f>
        <v/>
      </c>
      <c r="G1275" s="1334"/>
      <c r="H1275" s="1335"/>
      <c r="I1275" s="1335"/>
      <c r="J1275" s="1336"/>
    </row>
    <row r="1276" spans="1:10" ht="17.5" customHeight="1">
      <c r="A1276" s="214"/>
      <c r="B1276" s="1326" t="s">
        <v>239</v>
      </c>
      <c r="C1276" s="1327"/>
      <c r="D1276" s="1312" t="str">
        <f>IF(details!M35="","",details!M35)</f>
        <v/>
      </c>
      <c r="E1276" s="1313"/>
      <c r="F1276" s="1313"/>
      <c r="G1276" s="1313"/>
      <c r="H1276" s="1313"/>
      <c r="I1276" s="1313"/>
      <c r="J1276" s="1314"/>
    </row>
    <row r="1277" spans="1:10" ht="17.5" customHeight="1">
      <c r="A1277" s="214"/>
      <c r="B1277" s="1326" t="s">
        <v>240</v>
      </c>
      <c r="C1277" s="1327"/>
      <c r="D1277" s="1312" t="str">
        <f>IF(details!P35="","",details!P35)</f>
        <v/>
      </c>
      <c r="E1277" s="1313"/>
      <c r="F1277" s="1313"/>
      <c r="G1277" s="1313"/>
      <c r="H1277" s="1313"/>
      <c r="I1277" s="1313"/>
      <c r="J1277" s="1314"/>
    </row>
    <row r="1278" spans="1:10" ht="17.5" customHeight="1">
      <c r="A1278" s="214"/>
      <c r="B1278" s="1326" t="s">
        <v>241</v>
      </c>
      <c r="C1278" s="1327"/>
      <c r="D1278" s="1337" t="str">
        <f>IF('statement of marks'!HD35="mRrh.kZ",'statement of marks'!$C$3,"")</f>
        <v/>
      </c>
      <c r="E1278" s="1338"/>
      <c r="F1278" s="1313" t="s">
        <v>242</v>
      </c>
      <c r="G1278" s="1144"/>
      <c r="H1278" s="1337" t="str">
        <f>IF(D1278="","",D1278+1)</f>
        <v/>
      </c>
      <c r="I1278" s="1338"/>
      <c r="J1278" s="1339"/>
    </row>
    <row r="1279" spans="1:10" ht="17.5" customHeight="1">
      <c r="A1279" s="214"/>
      <c r="B1279" s="1326" t="s">
        <v>243</v>
      </c>
      <c r="C1279" s="1327"/>
      <c r="D1279" s="1340">
        <f>IF(details!$O$4="","",details!$O$4)</f>
        <v>42460</v>
      </c>
      <c r="E1279" s="1341"/>
      <c r="F1279" s="1342"/>
      <c r="G1279" s="1343"/>
      <c r="H1279" s="1343"/>
      <c r="I1279" s="1343"/>
      <c r="J1279" s="1344"/>
    </row>
    <row r="1280" spans="1:10" ht="17.5" customHeight="1">
      <c r="A1280" s="214"/>
      <c r="B1280" s="1299"/>
      <c r="C1280" s="1299"/>
      <c r="D1280" s="1276"/>
      <c r="E1280" s="1276"/>
      <c r="F1280" s="1288"/>
      <c r="G1280" s="1288"/>
      <c r="H1280" s="1288"/>
      <c r="I1280" s="1288"/>
      <c r="J1280" s="1300"/>
    </row>
    <row r="1281" spans="1:10" ht="17.5" customHeight="1">
      <c r="A1281" s="214"/>
      <c r="B1281" s="1301" t="str">
        <f>IF(details!$I$4="","",details!$I$4)</f>
        <v>Jherh js[kk oekZ</v>
      </c>
      <c r="C1281" s="1301"/>
      <c r="D1281" s="1276"/>
      <c r="E1281" s="1276"/>
      <c r="F1281" s="1302" t="str">
        <f>IF(details!$F$4="","",details!$F$4)</f>
        <v>Jh jk/ks';ke tk'kh</v>
      </c>
      <c r="G1281" s="1303"/>
      <c r="H1281" s="1303"/>
      <c r="I1281" s="1303"/>
      <c r="J1281" s="1304"/>
    </row>
    <row r="1282" spans="1:10" ht="17.5" customHeight="1" thickBot="1">
      <c r="A1282" s="215"/>
      <c r="B1282" s="1305" t="s">
        <v>244</v>
      </c>
      <c r="C1282" s="1305"/>
      <c r="D1282" s="1305" t="s">
        <v>245</v>
      </c>
      <c r="E1282" s="1305"/>
      <c r="F1282" s="1306" t="s">
        <v>246</v>
      </c>
      <c r="G1282" s="1307"/>
      <c r="H1282" s="1307"/>
      <c r="I1282" s="1307"/>
      <c r="J1282" s="1308"/>
    </row>
    <row r="1283" spans="1:10" ht="17.5" customHeight="1">
      <c r="A1283" s="247"/>
      <c r="B1283" s="1309" t="s">
        <v>258</v>
      </c>
      <c r="C1283" s="1310"/>
      <c r="D1283" s="1310"/>
      <c r="E1283" s="1310"/>
      <c r="F1283" s="1310"/>
      <c r="G1283" s="1310"/>
      <c r="H1283" s="1310"/>
      <c r="I1283" s="1310"/>
      <c r="J1283" s="1311"/>
    </row>
    <row r="1284" spans="1:10" ht="17.5" customHeight="1">
      <c r="A1284" s="214"/>
      <c r="B1284" s="306" t="s">
        <v>218</v>
      </c>
      <c r="C1284" s="1312" t="str">
        <f>IF('statement of marks'!J35="","",'statement of marks'!J35)</f>
        <v/>
      </c>
      <c r="D1284" s="1313"/>
      <c r="E1284" s="1313"/>
      <c r="F1284" s="1313"/>
      <c r="G1284" s="1313"/>
      <c r="H1284" s="1313"/>
      <c r="I1284" s="1313"/>
      <c r="J1284" s="1314"/>
    </row>
    <row r="1285" spans="1:10" ht="17.5" customHeight="1">
      <c r="A1285" s="214"/>
      <c r="B1285" s="306" t="s">
        <v>219</v>
      </c>
      <c r="C1285" s="1312" t="str">
        <f>IF('statement of marks'!K35="","",'statement of marks'!K35)</f>
        <v/>
      </c>
      <c r="D1285" s="1313"/>
      <c r="E1285" s="1313"/>
      <c r="F1285" s="1313"/>
      <c r="G1285" s="1313"/>
      <c r="H1285" s="1313"/>
      <c r="I1285" s="1313"/>
      <c r="J1285" s="1314"/>
    </row>
    <row r="1286" spans="1:10" ht="17.5" customHeight="1">
      <c r="A1286" s="214"/>
      <c r="B1286" s="306" t="s">
        <v>220</v>
      </c>
      <c r="C1286" s="1312" t="str">
        <f>IF('statement of marks'!L35="","",'statement of marks'!L35)</f>
        <v/>
      </c>
      <c r="D1286" s="1313"/>
      <c r="E1286" s="1313"/>
      <c r="F1286" s="1313"/>
      <c r="G1286" s="1313"/>
      <c r="H1286" s="1313"/>
      <c r="I1286" s="1313"/>
      <c r="J1286" s="1314"/>
    </row>
    <row r="1287" spans="1:10" ht="17.5" customHeight="1">
      <c r="A1287" s="214"/>
      <c r="B1287" s="306" t="s">
        <v>225</v>
      </c>
      <c r="C1287" s="1315" t="str">
        <f>IF('statement of marks'!H35="","",'statement of marks'!H35)</f>
        <v/>
      </c>
      <c r="D1287" s="1316"/>
      <c r="E1287" s="252" t="s">
        <v>261</v>
      </c>
      <c r="F1287" s="1317" t="str">
        <f>IF('statement of marks'!I35="","",'statement of marks'!I35)</f>
        <v/>
      </c>
      <c r="G1287" s="1317"/>
      <c r="H1287" s="1317"/>
      <c r="I1287" s="1317"/>
      <c r="J1287" s="1318"/>
    </row>
    <row r="1288" spans="1:10" ht="17.5" customHeight="1">
      <c r="A1288" s="214"/>
      <c r="B1288" s="306" t="s">
        <v>223</v>
      </c>
      <c r="C1288" s="253" t="s">
        <v>248</v>
      </c>
      <c r="D1288" s="235" t="s">
        <v>249</v>
      </c>
      <c r="E1288" s="235" t="s">
        <v>250</v>
      </c>
      <c r="F1288" s="235" t="s">
        <v>251</v>
      </c>
      <c r="G1288" s="235" t="s">
        <v>252</v>
      </c>
      <c r="H1288" s="235" t="s">
        <v>253</v>
      </c>
      <c r="I1288" s="235" t="s">
        <v>254</v>
      </c>
      <c r="J1288" s="248" t="s">
        <v>255</v>
      </c>
    </row>
    <row r="1289" spans="1:10" ht="17.5" customHeight="1">
      <c r="A1289" s="214"/>
      <c r="B1289" s="305" t="s">
        <v>256</v>
      </c>
      <c r="C1289" s="239" t="str">
        <f>IF(AND('statement of marks'!$C$3=1,'statement of marks'!HD35="mRrh.kZ"),'statement of marks'!$H$3,"")</f>
        <v/>
      </c>
      <c r="D1289" s="239" t="str">
        <f>IF(AND('statement of marks'!$C$3=2,'statement of marks'!HD35="mRrh.kZ"),'statement of marks'!$H$3,"")</f>
        <v/>
      </c>
      <c r="E1289" s="239" t="str">
        <f>IF(AND('statement of marks'!$C$3=3,'statement of marks'!HD35="mRrh.kZ"),'statement of marks'!$H$3,"")</f>
        <v/>
      </c>
      <c r="F1289" s="239" t="str">
        <f>IF(AND('statement of marks'!$C$3=4,'statement of marks'!HD35="mRrh.kZ"),'statement of marks'!$H$3,"")</f>
        <v/>
      </c>
      <c r="G1289" s="239" t="str">
        <f>IF(AND('statement of marks'!$C$3=5,'statement of marks'!HD35="mRrh.kZ"),'statement of marks'!$H$3,"")</f>
        <v/>
      </c>
      <c r="H1289" s="239" t="str">
        <f>IF(AND('statement of marks'!$C$3=6,'statement of marks'!HD35="mRrh.kZ"),'statement of marks'!$H$3,"")</f>
        <v/>
      </c>
      <c r="I1289" s="239" t="str">
        <f>IF(AND('statement of marks'!$C$3=7,'statement of marks'!HD35="mRrh.kZ"),'statement of marks'!$H$3,"")</f>
        <v/>
      </c>
      <c r="J1289" s="260" t="str">
        <f>IF(AND('statement of marks'!$C$3=8,'statement of marks'!HD35="mRrh.kZ"),'statement of marks'!$H$3,"")</f>
        <v/>
      </c>
    </row>
    <row r="1290" spans="1:10" ht="17.5" customHeight="1">
      <c r="A1290" s="214"/>
      <c r="B1290" s="305" t="str">
        <f>'statement of marks'!$FT$4</f>
        <v>fgUnh</v>
      </c>
      <c r="C1290" s="240"/>
      <c r="D1290" s="241"/>
      <c r="E1290" s="261" t="str">
        <f>IF(OR('statement of marks'!$FV35="",E1289=""),"",'statement of marks'!$FV35)</f>
        <v/>
      </c>
      <c r="F1290" s="261" t="str">
        <f>IF(OR('statement of marks'!$FV35="",F1289=""),"",'statement of marks'!$FV35)</f>
        <v/>
      </c>
      <c r="G1290" s="261" t="str">
        <f>IF(OR('statement of marks'!$FV35="",G1289=""),"",'statement of marks'!$FV35)</f>
        <v/>
      </c>
      <c r="H1290" s="261" t="str">
        <f>IF(OR('statement of marks'!$FV35="",H1289=""),"",'statement of marks'!$FV35)</f>
        <v/>
      </c>
      <c r="I1290" s="261" t="str">
        <f>IF(OR('statement of marks'!$FV35="",I1289=""),"",'statement of marks'!$FV35)</f>
        <v/>
      </c>
      <c r="J1290" s="262" t="str">
        <f>IF(OR('statement of marks'!$FV35="",J1289=""),"",'statement of marks'!$FV35)</f>
        <v/>
      </c>
    </row>
    <row r="1291" spans="1:10" ht="17.5" customHeight="1">
      <c r="A1291" s="214"/>
      <c r="B1291" s="305" t="str">
        <f>'statement of marks'!$FW$4</f>
        <v>vaxszth</v>
      </c>
      <c r="C1291" s="240"/>
      <c r="D1291" s="241"/>
      <c r="E1291" s="261" t="str">
        <f>IF(OR('statement of marks'!$FY35="",E1289=""),"",'statement of marks'!$FY35)</f>
        <v/>
      </c>
      <c r="F1291" s="261" t="str">
        <f>IF(OR('statement of marks'!$FY35="",F1289=""),"",'statement of marks'!$FY35)</f>
        <v/>
      </c>
      <c r="G1291" s="261" t="str">
        <f>IF(OR('statement of marks'!$FY35="",G1289=""),"",'statement of marks'!$FY35)</f>
        <v/>
      </c>
      <c r="H1291" s="261" t="str">
        <f>IF(OR('statement of marks'!$FY35="",H1289=""),"",'statement of marks'!$FY35)</f>
        <v/>
      </c>
      <c r="I1291" s="261" t="str">
        <f>IF(OR('statement of marks'!$FY35="",I1289=""),"",'statement of marks'!$FY35)</f>
        <v/>
      </c>
      <c r="J1291" s="262" t="str">
        <f>IF(OR('statement of marks'!$FY35="",J1289=""),"",'statement of marks'!$FY35)</f>
        <v/>
      </c>
    </row>
    <row r="1292" spans="1:10" ht="17.5" customHeight="1">
      <c r="A1292" s="214"/>
      <c r="B1292" s="305" t="str">
        <f>IF('statement of marks'!BE35="s","laLÑr",IF('statement of marks'!BE35="u","mnwZ",IF('statement of marks'!BE35="g","xqtjkrh",IF('statement of marks'!BE35="p","iatkch",IF('statement of marks'!BE35="sd","flU/kh","r`rh; Hkk""kk")))))</f>
        <v>r`rh; Hkk"kk</v>
      </c>
      <c r="C1292" s="240"/>
      <c r="D1292" s="241"/>
      <c r="E1292" s="261" t="str">
        <f>IF(OR('statement of marks'!$GB35="",E1289=""),"",'statement of marks'!$GB35)</f>
        <v/>
      </c>
      <c r="F1292" s="261" t="str">
        <f>IF(OR('statement of marks'!$GB35="",F1289=""),"",'statement of marks'!$GB35)</f>
        <v/>
      </c>
      <c r="G1292" s="261" t="str">
        <f>IF(OR('statement of marks'!$GB35="",G1289=""),"",'statement of marks'!$GB35)</f>
        <v/>
      </c>
      <c r="H1292" s="261" t="str">
        <f>IF(OR('statement of marks'!$GB35="",H1289=""),"",'statement of marks'!$GB35)</f>
        <v/>
      </c>
      <c r="I1292" s="261" t="str">
        <f>IF(OR('statement of marks'!$GB35="",I1289=""),"",'statement of marks'!$GB35)</f>
        <v/>
      </c>
      <c r="J1292" s="262" t="str">
        <f>IF(OR('statement of marks'!$GB35="",J1289=""),"",'statement of marks'!$GB35)</f>
        <v/>
      </c>
    </row>
    <row r="1293" spans="1:10" ht="17.5" customHeight="1">
      <c r="A1293" s="214"/>
      <c r="B1293" s="305" t="str">
        <f>'statement of marks'!$GH$4</f>
        <v>xf.kr</v>
      </c>
      <c r="C1293" s="240"/>
      <c r="D1293" s="241"/>
      <c r="E1293" s="261" t="str">
        <f>IF(OR('statement of marks'!$GJ35="",E1289=""),"",'statement of marks'!$GJ35)</f>
        <v/>
      </c>
      <c r="F1293" s="261" t="str">
        <f>IF(OR('statement of marks'!$GJ35="",F1289=""),"",'statement of marks'!$GJ35)</f>
        <v/>
      </c>
      <c r="G1293" s="261" t="str">
        <f>IF(OR('statement of marks'!$GJ35="",G1289=""),"",'statement of marks'!$GJ35)</f>
        <v/>
      </c>
      <c r="H1293" s="261" t="str">
        <f>IF(OR('statement of marks'!$GJ35="",H1289=""),"",'statement of marks'!$GJ35)</f>
        <v/>
      </c>
      <c r="I1293" s="261" t="str">
        <f>IF(OR('statement of marks'!$GJ35="",I1289=""),"",'statement of marks'!$GJ35)</f>
        <v/>
      </c>
      <c r="J1293" s="262" t="str">
        <f>IF(OR('statement of marks'!$GJ35="",J1289=""),"",'statement of marks'!$GJ35)</f>
        <v/>
      </c>
    </row>
    <row r="1294" spans="1:10" ht="17.5" customHeight="1">
      <c r="A1294" s="214"/>
      <c r="B1294" s="305" t="str">
        <f>'statement of marks'!$GK$4</f>
        <v>foKku</v>
      </c>
      <c r="C1294" s="240"/>
      <c r="D1294" s="241"/>
      <c r="E1294" s="261" t="str">
        <f>IF(OR('statement of marks'!$GM35="",E1289=""),"",'statement of marks'!$GM35)</f>
        <v/>
      </c>
      <c r="F1294" s="261" t="str">
        <f>IF(OR('statement of marks'!$GM35="",F1289=""),"",'statement of marks'!$GM35)</f>
        <v/>
      </c>
      <c r="G1294" s="261" t="str">
        <f>IF(OR('statement of marks'!$GM35="",G1289=""),"",'statement of marks'!$GM35)</f>
        <v/>
      </c>
      <c r="H1294" s="261" t="str">
        <f>IF(OR('statement of marks'!$GM35="",H1289=""),"",'statement of marks'!$GM35)</f>
        <v/>
      </c>
      <c r="I1294" s="261" t="str">
        <f>IF(OR('statement of marks'!$GM35="",I1289=""),"",'statement of marks'!$GM35)</f>
        <v/>
      </c>
      <c r="J1294" s="262" t="str">
        <f>IF(OR('statement of marks'!$GM35="",J1289=""),"",'statement of marks'!$GM35)</f>
        <v/>
      </c>
    </row>
    <row r="1295" spans="1:10" ht="17.5" customHeight="1">
      <c r="A1295" s="214"/>
      <c r="B1295" s="305" t="str">
        <f>'statement of marks'!$GN$4</f>
        <v>lkekftd foKku</v>
      </c>
      <c r="C1295" s="240"/>
      <c r="D1295" s="241"/>
      <c r="E1295" s="261" t="str">
        <f>IF(OR('statement of marks'!$GP35="",E1289=""),"",'statement of marks'!$GP35)</f>
        <v/>
      </c>
      <c r="F1295" s="261" t="str">
        <f>IF(OR('statement of marks'!$GP35="",F1289=""),"",'statement of marks'!$GP35)</f>
        <v/>
      </c>
      <c r="G1295" s="261" t="str">
        <f>IF(OR('statement of marks'!$GP35="",G1289=""),"",'statement of marks'!$GP35)</f>
        <v/>
      </c>
      <c r="H1295" s="261" t="str">
        <f>IF(OR('statement of marks'!$GP35="",H1289=""),"",'statement of marks'!$GP35)</f>
        <v/>
      </c>
      <c r="I1295" s="261" t="str">
        <f>IF(OR('statement of marks'!$GP35="",I1289=""),"",'statement of marks'!$GP35)</f>
        <v/>
      </c>
      <c r="J1295" s="262" t="str">
        <f>IF(OR('statement of marks'!$GP35="",J1289=""),"",'statement of marks'!$GP35)</f>
        <v/>
      </c>
    </row>
    <row r="1296" spans="1:10" ht="17.5" customHeight="1">
      <c r="A1296" s="214"/>
      <c r="B1296" s="305" t="str">
        <f>'statement of marks'!$GQ$4</f>
        <v>dk;kZuqHko</v>
      </c>
      <c r="C1296" s="240"/>
      <c r="D1296" s="241"/>
      <c r="E1296" s="261" t="str">
        <f>IF(OR('statement of marks'!$GS35="",E1289=""),"",'statement of marks'!$GS35)</f>
        <v/>
      </c>
      <c r="F1296" s="261" t="str">
        <f>IF(OR('statement of marks'!$GS35="",F1289=""),"",'statement of marks'!$GS35)</f>
        <v/>
      </c>
      <c r="G1296" s="261" t="str">
        <f>IF(OR('statement of marks'!$GS35="",G1289=""),"",'statement of marks'!$GS35)</f>
        <v/>
      </c>
      <c r="H1296" s="261" t="str">
        <f>IF(OR('statement of marks'!$GS35="",H1289=""),"",'statement of marks'!$GS35)</f>
        <v/>
      </c>
      <c r="I1296" s="261" t="str">
        <f>IF(OR('statement of marks'!$GS35="",I1289=""),"",'statement of marks'!$GS35)</f>
        <v/>
      </c>
      <c r="J1296" s="262" t="str">
        <f>IF(OR('statement of marks'!$GS35="",J1289=""),"",'statement of marks'!$GS35)</f>
        <v/>
      </c>
    </row>
    <row r="1297" spans="1:10" ht="17.5" customHeight="1">
      <c r="A1297" s="214"/>
      <c r="B1297" s="305" t="str">
        <f>'statement of marks'!$GT$4</f>
        <v>dyk f'k{kk</v>
      </c>
      <c r="C1297" s="240"/>
      <c r="D1297" s="241"/>
      <c r="E1297" s="263" t="str">
        <f>IF(OR('statement of marks'!$GV35="",E1289=""),"",'statement of marks'!$GV35)</f>
        <v/>
      </c>
      <c r="F1297" s="263" t="str">
        <f>IF(OR('statement of marks'!$GV35="",F1289=""),"",'statement of marks'!$GV35)</f>
        <v/>
      </c>
      <c r="G1297" s="263" t="str">
        <f>IF(OR('statement of marks'!$GV35="",G1289=""),"",'statement of marks'!$GV35)</f>
        <v/>
      </c>
      <c r="H1297" s="263" t="str">
        <f>IF(OR('statement of marks'!$GV35="",H1289=""),"",'statement of marks'!$GV35)</f>
        <v/>
      </c>
      <c r="I1297" s="263" t="str">
        <f>IF(OR('statement of marks'!$GV35="",I1289=""),"",'statement of marks'!$GV35)</f>
        <v/>
      </c>
      <c r="J1297" s="264" t="str">
        <f>IF(OR('statement of marks'!$GV35="",J1289=""),"",'statement of marks'!$GV35)</f>
        <v/>
      </c>
    </row>
    <row r="1298" spans="1:10" ht="17.5" customHeight="1">
      <c r="A1298" s="214"/>
      <c r="B1298" s="245" t="s">
        <v>284</v>
      </c>
      <c r="C1298" s="265" t="str">
        <f t="shared" ref="C1298:J1298" si="56">C1289</f>
        <v/>
      </c>
      <c r="D1298" s="265" t="str">
        <f t="shared" si="56"/>
        <v/>
      </c>
      <c r="E1298" s="265" t="str">
        <f t="shared" si="56"/>
        <v/>
      </c>
      <c r="F1298" s="265" t="str">
        <f t="shared" si="56"/>
        <v/>
      </c>
      <c r="G1298" s="265" t="str">
        <f t="shared" si="56"/>
        <v/>
      </c>
      <c r="H1298" s="265" t="str">
        <f t="shared" si="56"/>
        <v/>
      </c>
      <c r="I1298" s="265" t="str">
        <f t="shared" si="56"/>
        <v/>
      </c>
      <c r="J1298" s="266" t="str">
        <f t="shared" si="56"/>
        <v/>
      </c>
    </row>
    <row r="1299" spans="1:10" ht="17.5" customHeight="1">
      <c r="A1299" s="214"/>
      <c r="B1299" s="305" t="str">
        <f>'statement of marks'!$HL$5</f>
        <v>Nk= mifLFkfr</v>
      </c>
      <c r="C1299" s="242"/>
      <c r="D1299" s="242"/>
      <c r="E1299" s="267" t="str">
        <f>IF(OR('statement of marks'!$HL35="",E1289=""),"",'statement of marks'!$HL35)</f>
        <v/>
      </c>
      <c r="F1299" s="267" t="str">
        <f>IF(OR('statement of marks'!$HL35="",F1289=""),"",'statement of marks'!$HL35)</f>
        <v/>
      </c>
      <c r="G1299" s="267" t="str">
        <f>IF(OR('statement of marks'!$HL35="",G1289=""),"",'statement of marks'!$HL35)</f>
        <v/>
      </c>
      <c r="H1299" s="267" t="str">
        <f>IF(OR('statement of marks'!$HL35="",H1289=""),"",'statement of marks'!$HL35)</f>
        <v/>
      </c>
      <c r="I1299" s="267" t="str">
        <f>IF(OR('statement of marks'!$HL35="",I1289=""),"",'statement of marks'!$HL35)</f>
        <v/>
      </c>
      <c r="J1299" s="268" t="str">
        <f>IF(OR('statement of marks'!$HL35="",J1289=""),"",'statement of marks'!$HL35)</f>
        <v/>
      </c>
    </row>
    <row r="1300" spans="1:10" ht="17.5" customHeight="1">
      <c r="A1300" s="214"/>
      <c r="B1300" s="305" t="str">
        <f>'statement of marks'!$HK$5</f>
        <v>dqy ehfVax</v>
      </c>
      <c r="C1300" s="243"/>
      <c r="D1300" s="243"/>
      <c r="E1300" s="243" t="str">
        <f>IF(OR('statement of marks'!$HK35="",E1289=""),"",'statement of marks'!$HK35)</f>
        <v/>
      </c>
      <c r="F1300" s="243" t="str">
        <f>IF(OR('statement of marks'!$HK35="",F1289=""),"",'statement of marks'!$HK35)</f>
        <v/>
      </c>
      <c r="G1300" s="243" t="str">
        <f>IF(OR('statement of marks'!$HK35="",G1289=""),"",'statement of marks'!$HK35)</f>
        <v/>
      </c>
      <c r="H1300" s="243" t="str">
        <f>IF(OR('statement of marks'!$HK35="",H1289=""),"",'statement of marks'!$HK35)</f>
        <v/>
      </c>
      <c r="I1300" s="243" t="str">
        <f>IF(OR('statement of marks'!$HK35="",I1289=""),"",'statement of marks'!$HK35)</f>
        <v/>
      </c>
      <c r="J1300" s="269" t="str">
        <f>IF(OR('statement of marks'!$HK35="",J1289=""),"",'statement of marks'!$HK35)</f>
        <v/>
      </c>
    </row>
    <row r="1301" spans="1:10" ht="17.5" customHeight="1">
      <c r="A1301" s="214"/>
      <c r="B1301" s="305" t="s">
        <v>259</v>
      </c>
      <c r="C1301" s="243" t="str">
        <f t="shared" ref="C1301:J1301" si="57">IF(OR(C1299="",C1300=""),"",C1299/C1300*100)</f>
        <v/>
      </c>
      <c r="D1301" s="243" t="str">
        <f t="shared" si="57"/>
        <v/>
      </c>
      <c r="E1301" s="243" t="str">
        <f t="shared" si="57"/>
        <v/>
      </c>
      <c r="F1301" s="243" t="str">
        <f t="shared" si="57"/>
        <v/>
      </c>
      <c r="G1301" s="243" t="str">
        <f t="shared" si="57"/>
        <v/>
      </c>
      <c r="H1301" s="243" t="str">
        <f t="shared" si="57"/>
        <v/>
      </c>
      <c r="I1301" s="243" t="str">
        <f t="shared" si="57"/>
        <v/>
      </c>
      <c r="J1301" s="269" t="str">
        <f t="shared" si="57"/>
        <v/>
      </c>
    </row>
    <row r="1302" spans="1:10" ht="17.5" customHeight="1">
      <c r="A1302" s="214"/>
      <c r="B1302" s="305" t="s">
        <v>260</v>
      </c>
      <c r="C1302" s="243"/>
      <c r="D1302" s="243"/>
      <c r="E1302" s="243"/>
      <c r="F1302" s="243"/>
      <c r="G1302" s="243"/>
      <c r="H1302" s="243"/>
      <c r="I1302" s="243"/>
      <c r="J1302" s="249"/>
    </row>
    <row r="1303" spans="1:10" ht="17.5" customHeight="1">
      <c r="A1303" s="214"/>
      <c r="B1303" s="306" t="s">
        <v>257</v>
      </c>
      <c r="C1303" s="1319" t="str">
        <f>IF('statement of marks'!HN35="","",'statement of marks'!HN35)</f>
        <v/>
      </c>
      <c r="D1303" s="1320"/>
      <c r="E1303" s="1320"/>
      <c r="F1303" s="1320"/>
      <c r="G1303" s="1320"/>
      <c r="H1303" s="1320"/>
      <c r="I1303" s="1320"/>
      <c r="J1303" s="1321"/>
    </row>
    <row r="1304" spans="1:10" ht="17.5" customHeight="1">
      <c r="A1304" s="214"/>
      <c r="B1304" s="246"/>
      <c r="C1304" s="1322"/>
      <c r="D1304" s="1323"/>
      <c r="E1304" s="1323"/>
      <c r="F1304" s="1324"/>
      <c r="G1304" s="1322"/>
      <c r="H1304" s="1323"/>
      <c r="I1304" s="1323"/>
      <c r="J1304" s="1325"/>
    </row>
    <row r="1305" spans="1:10" ht="17.5" customHeight="1" thickBot="1">
      <c r="A1305" s="215"/>
      <c r="B1305" s="259" t="s">
        <v>262</v>
      </c>
      <c r="C1305" s="1293" t="s">
        <v>80</v>
      </c>
      <c r="D1305" s="1294"/>
      <c r="E1305" s="1294"/>
      <c r="F1305" s="1295"/>
      <c r="G1305" s="1296" t="s">
        <v>263</v>
      </c>
      <c r="H1305" s="1297"/>
      <c r="I1305" s="1297"/>
      <c r="J1305" s="1298"/>
    </row>
    <row r="1306" spans="1:10" ht="17.5" customHeight="1">
      <c r="A1306" s="247"/>
      <c r="B1306" s="1352" t="s">
        <v>228</v>
      </c>
      <c r="C1306" s="1353"/>
      <c r="D1306" s="1353"/>
      <c r="E1306" s="1353"/>
      <c r="F1306" s="1353"/>
      <c r="G1306" s="1353"/>
      <c r="H1306" s="1353"/>
      <c r="I1306" s="1353"/>
      <c r="J1306" s="1354"/>
    </row>
    <row r="1307" spans="1:10" ht="17.5" customHeight="1">
      <c r="A1307" s="214"/>
      <c r="B1307" s="1355" t="s">
        <v>247</v>
      </c>
      <c r="C1307" s="1356"/>
      <c r="D1307" s="1356"/>
      <c r="E1307" s="1356"/>
      <c r="F1307" s="1356"/>
      <c r="G1307" s="1356"/>
      <c r="H1307" s="1356"/>
      <c r="I1307" s="1356"/>
      <c r="J1307" s="1357"/>
    </row>
    <row r="1308" spans="1:10" ht="17.5" customHeight="1">
      <c r="A1308" s="214"/>
      <c r="B1308" s="1358" t="s">
        <v>81</v>
      </c>
      <c r="C1308" s="1358"/>
      <c r="D1308" s="1359">
        <f>YEAR(details!G36)</f>
        <v>1900</v>
      </c>
      <c r="E1308" s="1360"/>
      <c r="F1308" s="303" t="s">
        <v>230</v>
      </c>
      <c r="G1308" s="1359" t="str">
        <f>'statement of marks'!$H$3</f>
        <v>2015-16</v>
      </c>
      <c r="H1308" s="1360"/>
      <c r="I1308" s="303" t="s">
        <v>231</v>
      </c>
      <c r="J1308" s="255"/>
    </row>
    <row r="1309" spans="1:10" ht="17.5" customHeight="1">
      <c r="A1309" s="214"/>
      <c r="B1309" s="1326" t="s">
        <v>229</v>
      </c>
      <c r="C1309" s="1327"/>
      <c r="D1309" s="1312" t="str">
        <f>'statement of marks'!$A$1</f>
        <v>jk- ck- ek/;fed fo|ky; uohu] fuEckgsM+k</v>
      </c>
      <c r="E1309" s="1313"/>
      <c r="F1309" s="1313"/>
      <c r="G1309" s="1313"/>
      <c r="H1309" s="1313"/>
      <c r="I1309" s="1313"/>
      <c r="J1309" s="1314"/>
    </row>
    <row r="1310" spans="1:10" ht="17.5" customHeight="1">
      <c r="A1310" s="214"/>
      <c r="B1310" s="1326" t="str">
        <f>'statement of marks'!$J$3</f>
        <v xml:space="preserve">fo|ky; dk Mk;l dksM+ </v>
      </c>
      <c r="C1310" s="1327"/>
      <c r="D1310" s="1345" t="str">
        <f>'statement of marks'!$K$3</f>
        <v xml:space="preserve">08291009401   </v>
      </c>
      <c r="E1310" s="1346"/>
      <c r="F1310" s="1128"/>
      <c r="G1310" s="1129"/>
      <c r="H1310" s="1129"/>
      <c r="I1310" s="1129"/>
      <c r="J1310" s="1347"/>
    </row>
    <row r="1311" spans="1:10" ht="17.5" customHeight="1">
      <c r="A1311" s="214"/>
      <c r="B1311" s="1326" t="s">
        <v>218</v>
      </c>
      <c r="C1311" s="1327"/>
      <c r="D1311" s="1312" t="str">
        <f>IF('statement of marks'!J36="","",'statement of marks'!J36)</f>
        <v/>
      </c>
      <c r="E1311" s="1313"/>
      <c r="F1311" s="1313"/>
      <c r="G1311" s="1313"/>
      <c r="H1311" s="1313"/>
      <c r="I1311" s="1313"/>
      <c r="J1311" s="1314"/>
    </row>
    <row r="1312" spans="1:10" ht="17.5" customHeight="1">
      <c r="A1312" s="214"/>
      <c r="B1312" s="1326" t="s">
        <v>232</v>
      </c>
      <c r="C1312" s="1327"/>
      <c r="D1312" s="1145" t="str">
        <f>IF('statement of marks'!C36="B","Nk=",IF('statement of marks'!C36="G","Nk=k",""))</f>
        <v/>
      </c>
      <c r="E1312" s="1145"/>
      <c r="F1312" s="258" t="s">
        <v>224</v>
      </c>
      <c r="G1312" s="256" t="str">
        <f>IF('statement of marks'!B36="","",'statement of marks'!B36)</f>
        <v/>
      </c>
      <c r="H1312" s="1348"/>
      <c r="I1312" s="1348"/>
      <c r="J1312" s="1349"/>
    </row>
    <row r="1313" spans="1:10" ht="17.5" customHeight="1">
      <c r="A1313" s="214"/>
      <c r="B1313" s="1326" t="s">
        <v>220</v>
      </c>
      <c r="C1313" s="1327"/>
      <c r="D1313" s="1312" t="str">
        <f>IF('statement of marks'!L36="","",'statement of marks'!L36)</f>
        <v/>
      </c>
      <c r="E1313" s="1313"/>
      <c r="F1313" s="1313"/>
      <c r="G1313" s="1313"/>
      <c r="H1313" s="1313"/>
      <c r="I1313" s="1313"/>
      <c r="J1313" s="1314"/>
    </row>
    <row r="1314" spans="1:10" ht="17.5" customHeight="1">
      <c r="A1314" s="214"/>
      <c r="B1314" s="1326" t="s">
        <v>219</v>
      </c>
      <c r="C1314" s="1327"/>
      <c r="D1314" s="1312" t="str">
        <f>IF('statement of marks'!K36="","",'statement of marks'!K36)</f>
        <v/>
      </c>
      <c r="E1314" s="1313"/>
      <c r="F1314" s="1313"/>
      <c r="G1314" s="1313"/>
      <c r="H1314" s="1313"/>
      <c r="I1314" s="1313"/>
      <c r="J1314" s="1314"/>
    </row>
    <row r="1315" spans="1:10" ht="17.5" customHeight="1">
      <c r="A1315" s="214"/>
      <c r="B1315" s="1326" t="s">
        <v>234</v>
      </c>
      <c r="C1315" s="1327"/>
      <c r="D1315" s="1312" t="str">
        <f>IF(details!N36="","",details!N36)</f>
        <v/>
      </c>
      <c r="E1315" s="1313"/>
      <c r="F1315" s="1313"/>
      <c r="G1315" s="1313"/>
      <c r="H1315" s="1313"/>
      <c r="I1315" s="1313"/>
      <c r="J1315" s="1314"/>
    </row>
    <row r="1316" spans="1:10" ht="17.5" customHeight="1">
      <c r="A1316" s="214"/>
      <c r="B1316" s="1326" t="s">
        <v>283</v>
      </c>
      <c r="C1316" s="1327"/>
      <c r="D1316" s="1312" t="str">
        <f>IF(details!O36="","",details!O36)</f>
        <v/>
      </c>
      <c r="E1316" s="1313"/>
      <c r="F1316" s="1313"/>
      <c r="G1316" s="1313"/>
      <c r="H1316" s="1313"/>
      <c r="I1316" s="1313"/>
      <c r="J1316" s="1314"/>
    </row>
    <row r="1317" spans="1:10" ht="17.5" customHeight="1">
      <c r="A1317" s="214"/>
      <c r="B1317" s="1326" t="s">
        <v>77</v>
      </c>
      <c r="C1317" s="1327"/>
      <c r="D1317" s="392">
        <f>'statement of marks'!$C$3</f>
        <v>6</v>
      </c>
      <c r="E1317" s="304" t="s">
        <v>222</v>
      </c>
      <c r="F1317" s="254" t="str">
        <f>IF('statement of marks'!F36="","",'statement of marks'!F36)</f>
        <v/>
      </c>
      <c r="G1317" s="1343" t="s">
        <v>233</v>
      </c>
      <c r="H1317" s="1170"/>
      <c r="I1317" s="1361" t="str">
        <f>IF('statement of marks'!G36="","",'statement of marks'!G36)</f>
        <v/>
      </c>
      <c r="J1317" s="1362"/>
    </row>
    <row r="1318" spans="1:10" ht="17.5" customHeight="1">
      <c r="A1318" s="214"/>
      <c r="B1318" s="1326" t="s">
        <v>225</v>
      </c>
      <c r="C1318" s="1327"/>
      <c r="D1318" s="1316" t="str">
        <f>IF('statement of marks'!H36="","",'statement of marks'!H36)</f>
        <v/>
      </c>
      <c r="E1318" s="1328"/>
      <c r="F1318" s="1328"/>
      <c r="G1318" s="1328"/>
      <c r="H1318" s="1328"/>
      <c r="I1318" s="1328"/>
      <c r="J1318" s="1329"/>
    </row>
    <row r="1319" spans="1:10" ht="17.5" customHeight="1">
      <c r="A1319" s="214"/>
      <c r="B1319" s="1326" t="s">
        <v>226</v>
      </c>
      <c r="C1319" s="1327"/>
      <c r="D1319" s="1330" t="str">
        <f>IF('statement of marks'!I36="","",'statement of marks'!I36)</f>
        <v/>
      </c>
      <c r="E1319" s="1331"/>
      <c r="F1319" s="1332"/>
      <c r="G1319" s="1332"/>
      <c r="H1319" s="1332"/>
      <c r="I1319" s="1332"/>
      <c r="J1319" s="1333"/>
    </row>
    <row r="1320" spans="1:10" ht="17.5" customHeight="1">
      <c r="A1320" s="214"/>
      <c r="B1320" s="1312" t="s">
        <v>235</v>
      </c>
      <c r="C1320" s="1313"/>
      <c r="D1320" s="1313"/>
      <c r="E1320" s="1144"/>
      <c r="F1320" s="1334" t="str">
        <f>IF(details!Q36="","",details!Q36)</f>
        <v/>
      </c>
      <c r="G1320" s="1334"/>
      <c r="H1320" s="1335"/>
      <c r="I1320" s="1335"/>
      <c r="J1320" s="1336"/>
    </row>
    <row r="1321" spans="1:10" ht="17.5" customHeight="1">
      <c r="A1321" s="214"/>
      <c r="B1321" s="1326" t="s">
        <v>239</v>
      </c>
      <c r="C1321" s="1327"/>
      <c r="D1321" s="1312" t="str">
        <f>IF(details!M36="","",details!M36)</f>
        <v/>
      </c>
      <c r="E1321" s="1313"/>
      <c r="F1321" s="1313"/>
      <c r="G1321" s="1313"/>
      <c r="H1321" s="1313"/>
      <c r="I1321" s="1313"/>
      <c r="J1321" s="1314"/>
    </row>
    <row r="1322" spans="1:10" ht="17.5" customHeight="1">
      <c r="A1322" s="214"/>
      <c r="B1322" s="1326" t="s">
        <v>240</v>
      </c>
      <c r="C1322" s="1327"/>
      <c r="D1322" s="1312" t="str">
        <f>IF(details!P36="","",details!P36)</f>
        <v/>
      </c>
      <c r="E1322" s="1313"/>
      <c r="F1322" s="1313"/>
      <c r="G1322" s="1313"/>
      <c r="H1322" s="1313"/>
      <c r="I1322" s="1313"/>
      <c r="J1322" s="1314"/>
    </row>
    <row r="1323" spans="1:10" ht="17.5" customHeight="1">
      <c r="A1323" s="214"/>
      <c r="B1323" s="1326" t="s">
        <v>241</v>
      </c>
      <c r="C1323" s="1327"/>
      <c r="D1323" s="1337" t="str">
        <f>IF('statement of marks'!HD36="mRrh.kZ",'statement of marks'!$C$3,"")</f>
        <v/>
      </c>
      <c r="E1323" s="1338"/>
      <c r="F1323" s="1313" t="s">
        <v>242</v>
      </c>
      <c r="G1323" s="1144"/>
      <c r="H1323" s="1337" t="str">
        <f>IF(D1323="","",D1323+1)</f>
        <v/>
      </c>
      <c r="I1323" s="1338"/>
      <c r="J1323" s="1339"/>
    </row>
    <row r="1324" spans="1:10" ht="17.5" customHeight="1">
      <c r="A1324" s="214"/>
      <c r="B1324" s="1326" t="s">
        <v>243</v>
      </c>
      <c r="C1324" s="1327"/>
      <c r="D1324" s="1340">
        <f>IF(details!$O$4="","",details!$O$4)</f>
        <v>42460</v>
      </c>
      <c r="E1324" s="1341"/>
      <c r="F1324" s="1342"/>
      <c r="G1324" s="1343"/>
      <c r="H1324" s="1343"/>
      <c r="I1324" s="1343"/>
      <c r="J1324" s="1344"/>
    </row>
    <row r="1325" spans="1:10" ht="17.5" customHeight="1">
      <c r="A1325" s="214"/>
      <c r="B1325" s="1299"/>
      <c r="C1325" s="1299"/>
      <c r="D1325" s="1276"/>
      <c r="E1325" s="1276"/>
      <c r="F1325" s="1288"/>
      <c r="G1325" s="1288"/>
      <c r="H1325" s="1288"/>
      <c r="I1325" s="1288"/>
      <c r="J1325" s="1300"/>
    </row>
    <row r="1326" spans="1:10" ht="17.5" customHeight="1">
      <c r="A1326" s="214"/>
      <c r="B1326" s="1301" t="str">
        <f>IF(details!$I$4="","",details!$I$4)</f>
        <v>Jherh js[kk oekZ</v>
      </c>
      <c r="C1326" s="1301"/>
      <c r="D1326" s="1276"/>
      <c r="E1326" s="1276"/>
      <c r="F1326" s="1302" t="str">
        <f>IF(details!$F$4="","",details!$F$4)</f>
        <v>Jh jk/ks';ke tk'kh</v>
      </c>
      <c r="G1326" s="1303"/>
      <c r="H1326" s="1303"/>
      <c r="I1326" s="1303"/>
      <c r="J1326" s="1304"/>
    </row>
    <row r="1327" spans="1:10" ht="17.5" customHeight="1" thickBot="1">
      <c r="A1327" s="215"/>
      <c r="B1327" s="1305" t="s">
        <v>244</v>
      </c>
      <c r="C1327" s="1305"/>
      <c r="D1327" s="1305" t="s">
        <v>245</v>
      </c>
      <c r="E1327" s="1305"/>
      <c r="F1327" s="1306" t="s">
        <v>246</v>
      </c>
      <c r="G1327" s="1307"/>
      <c r="H1327" s="1307"/>
      <c r="I1327" s="1307"/>
      <c r="J1327" s="1308"/>
    </row>
    <row r="1328" spans="1:10" ht="17.5" customHeight="1">
      <c r="A1328" s="247"/>
      <c r="B1328" s="1309" t="s">
        <v>258</v>
      </c>
      <c r="C1328" s="1310"/>
      <c r="D1328" s="1310"/>
      <c r="E1328" s="1310"/>
      <c r="F1328" s="1310"/>
      <c r="G1328" s="1310"/>
      <c r="H1328" s="1310"/>
      <c r="I1328" s="1310"/>
      <c r="J1328" s="1311"/>
    </row>
    <row r="1329" spans="1:10" ht="17.5" customHeight="1">
      <c r="A1329" s="214"/>
      <c r="B1329" s="306" t="s">
        <v>218</v>
      </c>
      <c r="C1329" s="1312" t="str">
        <f>IF('statement of marks'!J36="","",'statement of marks'!J36)</f>
        <v/>
      </c>
      <c r="D1329" s="1313"/>
      <c r="E1329" s="1313"/>
      <c r="F1329" s="1313"/>
      <c r="G1329" s="1313"/>
      <c r="H1329" s="1313"/>
      <c r="I1329" s="1313"/>
      <c r="J1329" s="1314"/>
    </row>
    <row r="1330" spans="1:10" ht="17.5" customHeight="1">
      <c r="A1330" s="214"/>
      <c r="B1330" s="306" t="s">
        <v>219</v>
      </c>
      <c r="C1330" s="1312" t="str">
        <f>IF('statement of marks'!K36="","",'statement of marks'!K36)</f>
        <v/>
      </c>
      <c r="D1330" s="1313"/>
      <c r="E1330" s="1313"/>
      <c r="F1330" s="1313"/>
      <c r="G1330" s="1313"/>
      <c r="H1330" s="1313"/>
      <c r="I1330" s="1313"/>
      <c r="J1330" s="1314"/>
    </row>
    <row r="1331" spans="1:10" ht="17.5" customHeight="1">
      <c r="A1331" s="214"/>
      <c r="B1331" s="306" t="s">
        <v>220</v>
      </c>
      <c r="C1331" s="1312" t="str">
        <f>IF('statement of marks'!L36="","",'statement of marks'!L36)</f>
        <v/>
      </c>
      <c r="D1331" s="1313"/>
      <c r="E1331" s="1313"/>
      <c r="F1331" s="1313"/>
      <c r="G1331" s="1313"/>
      <c r="H1331" s="1313"/>
      <c r="I1331" s="1313"/>
      <c r="J1331" s="1314"/>
    </row>
    <row r="1332" spans="1:10" ht="17.5" customHeight="1">
      <c r="A1332" s="214"/>
      <c r="B1332" s="306" t="s">
        <v>225</v>
      </c>
      <c r="C1332" s="1315" t="str">
        <f>IF('statement of marks'!H36="","",'statement of marks'!H36)</f>
        <v/>
      </c>
      <c r="D1332" s="1316"/>
      <c r="E1332" s="252" t="s">
        <v>261</v>
      </c>
      <c r="F1332" s="1317" t="str">
        <f>IF('statement of marks'!I36="","",'statement of marks'!I36)</f>
        <v/>
      </c>
      <c r="G1332" s="1317"/>
      <c r="H1332" s="1317"/>
      <c r="I1332" s="1317"/>
      <c r="J1332" s="1318"/>
    </row>
    <row r="1333" spans="1:10" ht="17.5" customHeight="1">
      <c r="A1333" s="214"/>
      <c r="B1333" s="306" t="s">
        <v>223</v>
      </c>
      <c r="C1333" s="253" t="s">
        <v>248</v>
      </c>
      <c r="D1333" s="235" t="s">
        <v>249</v>
      </c>
      <c r="E1333" s="235" t="s">
        <v>250</v>
      </c>
      <c r="F1333" s="235" t="s">
        <v>251</v>
      </c>
      <c r="G1333" s="235" t="s">
        <v>252</v>
      </c>
      <c r="H1333" s="235" t="s">
        <v>253</v>
      </c>
      <c r="I1333" s="235" t="s">
        <v>254</v>
      </c>
      <c r="J1333" s="248" t="s">
        <v>255</v>
      </c>
    </row>
    <row r="1334" spans="1:10" ht="17.5" customHeight="1">
      <c r="A1334" s="214"/>
      <c r="B1334" s="305" t="s">
        <v>256</v>
      </c>
      <c r="C1334" s="239" t="str">
        <f>IF(AND('statement of marks'!$C$3=1,'statement of marks'!HD36="mRrh.kZ"),'statement of marks'!$H$3,"")</f>
        <v/>
      </c>
      <c r="D1334" s="239" t="str">
        <f>IF(AND('statement of marks'!$C$3=2,'statement of marks'!HD36="mRrh.kZ"),'statement of marks'!$H$3,"")</f>
        <v/>
      </c>
      <c r="E1334" s="239" t="str">
        <f>IF(AND('statement of marks'!$C$3=3,'statement of marks'!HD36="mRrh.kZ"),'statement of marks'!$H$3,"")</f>
        <v/>
      </c>
      <c r="F1334" s="239" t="str">
        <f>IF(AND('statement of marks'!$C$3=4,'statement of marks'!HD36="mRrh.kZ"),'statement of marks'!$H$3,"")</f>
        <v/>
      </c>
      <c r="G1334" s="239" t="str">
        <f>IF(AND('statement of marks'!$C$3=5,'statement of marks'!HD36="mRrh.kZ"),'statement of marks'!$H$3,"")</f>
        <v/>
      </c>
      <c r="H1334" s="239" t="str">
        <f>IF(AND('statement of marks'!$C$3=6,'statement of marks'!HD36="mRrh.kZ"),'statement of marks'!$H$3,"")</f>
        <v/>
      </c>
      <c r="I1334" s="239" t="str">
        <f>IF(AND('statement of marks'!$C$3=7,'statement of marks'!HD36="mRrh.kZ"),'statement of marks'!$H$3,"")</f>
        <v/>
      </c>
      <c r="J1334" s="260" t="str">
        <f>IF(AND('statement of marks'!$C$3=8,'statement of marks'!HD36="mRrh.kZ"),'statement of marks'!$H$3,"")</f>
        <v/>
      </c>
    </row>
    <row r="1335" spans="1:10" ht="17.5" customHeight="1">
      <c r="A1335" s="214"/>
      <c r="B1335" s="305" t="str">
        <f>'statement of marks'!$FT$4</f>
        <v>fgUnh</v>
      </c>
      <c r="C1335" s="240"/>
      <c r="D1335" s="241"/>
      <c r="E1335" s="261" t="str">
        <f>IF(OR('statement of marks'!$FV36="",E1334=""),"",'statement of marks'!$FV36)</f>
        <v/>
      </c>
      <c r="F1335" s="261" t="str">
        <f>IF(OR('statement of marks'!$FV36="",F1334=""),"",'statement of marks'!$FV36)</f>
        <v/>
      </c>
      <c r="G1335" s="261" t="str">
        <f>IF(OR('statement of marks'!$FV36="",G1334=""),"",'statement of marks'!$FV36)</f>
        <v/>
      </c>
      <c r="H1335" s="261" t="str">
        <f>IF(OR('statement of marks'!$FV36="",H1334=""),"",'statement of marks'!$FV36)</f>
        <v/>
      </c>
      <c r="I1335" s="261" t="str">
        <f>IF(OR('statement of marks'!$FV36="",I1334=""),"",'statement of marks'!$FV36)</f>
        <v/>
      </c>
      <c r="J1335" s="262" t="str">
        <f>IF(OR('statement of marks'!$FV36="",J1334=""),"",'statement of marks'!$FV36)</f>
        <v/>
      </c>
    </row>
    <row r="1336" spans="1:10" ht="17.5" customHeight="1">
      <c r="A1336" s="214"/>
      <c r="B1336" s="305" t="str">
        <f>'statement of marks'!$FW$4</f>
        <v>vaxszth</v>
      </c>
      <c r="C1336" s="240"/>
      <c r="D1336" s="241"/>
      <c r="E1336" s="261" t="str">
        <f>IF(OR('statement of marks'!$FY36="",E1334=""),"",'statement of marks'!$FY36)</f>
        <v/>
      </c>
      <c r="F1336" s="261" t="str">
        <f>IF(OR('statement of marks'!$FY36="",F1334=""),"",'statement of marks'!$FY36)</f>
        <v/>
      </c>
      <c r="G1336" s="261" t="str">
        <f>IF(OR('statement of marks'!$FY36="",G1334=""),"",'statement of marks'!$FY36)</f>
        <v/>
      </c>
      <c r="H1336" s="261" t="str">
        <f>IF(OR('statement of marks'!$FY36="",H1334=""),"",'statement of marks'!$FY36)</f>
        <v/>
      </c>
      <c r="I1336" s="261" t="str">
        <f>IF(OR('statement of marks'!$FY36="",I1334=""),"",'statement of marks'!$FY36)</f>
        <v/>
      </c>
      <c r="J1336" s="262" t="str">
        <f>IF(OR('statement of marks'!$FY36="",J1334=""),"",'statement of marks'!$FY36)</f>
        <v/>
      </c>
    </row>
    <row r="1337" spans="1:10" ht="17.5" customHeight="1">
      <c r="A1337" s="214"/>
      <c r="B1337" s="305" t="str">
        <f>IF('statement of marks'!BE36="s","laLÑr",IF('statement of marks'!BE36="u","mnwZ",IF('statement of marks'!BE36="g","xqtjkrh",IF('statement of marks'!BE36="p","iatkch",IF('statement of marks'!BE36="sd","flU/kh","r`rh; Hkk""kk")))))</f>
        <v>r`rh; Hkk"kk</v>
      </c>
      <c r="C1337" s="240"/>
      <c r="D1337" s="241"/>
      <c r="E1337" s="261" t="str">
        <f>IF(OR('statement of marks'!$GB36="",E1334=""),"",'statement of marks'!$GB36)</f>
        <v/>
      </c>
      <c r="F1337" s="261" t="str">
        <f>IF(OR('statement of marks'!$GB36="",F1334=""),"",'statement of marks'!$GB36)</f>
        <v/>
      </c>
      <c r="G1337" s="261" t="str">
        <f>IF(OR('statement of marks'!$GB36="",G1334=""),"",'statement of marks'!$GB36)</f>
        <v/>
      </c>
      <c r="H1337" s="261" t="str">
        <f>IF(OR('statement of marks'!$GB36="",H1334=""),"",'statement of marks'!$GB36)</f>
        <v/>
      </c>
      <c r="I1337" s="261" t="str">
        <f>IF(OR('statement of marks'!$GB36="",I1334=""),"",'statement of marks'!$GB36)</f>
        <v/>
      </c>
      <c r="J1337" s="262" t="str">
        <f>IF(OR('statement of marks'!$GB36="",J1334=""),"",'statement of marks'!$GB36)</f>
        <v/>
      </c>
    </row>
    <row r="1338" spans="1:10" ht="17.5" customHeight="1">
      <c r="A1338" s="214"/>
      <c r="B1338" s="305" t="str">
        <f>'statement of marks'!$GH$4</f>
        <v>xf.kr</v>
      </c>
      <c r="C1338" s="240"/>
      <c r="D1338" s="241"/>
      <c r="E1338" s="261" t="str">
        <f>IF(OR('statement of marks'!$GJ36="",E1334=""),"",'statement of marks'!$GJ36)</f>
        <v/>
      </c>
      <c r="F1338" s="261" t="str">
        <f>IF(OR('statement of marks'!$GJ36="",F1334=""),"",'statement of marks'!$GJ36)</f>
        <v/>
      </c>
      <c r="G1338" s="261" t="str">
        <f>IF(OR('statement of marks'!$GJ36="",G1334=""),"",'statement of marks'!$GJ36)</f>
        <v/>
      </c>
      <c r="H1338" s="261" t="str">
        <f>IF(OR('statement of marks'!$GJ36="",H1334=""),"",'statement of marks'!$GJ36)</f>
        <v/>
      </c>
      <c r="I1338" s="261" t="str">
        <f>IF(OR('statement of marks'!$GJ36="",I1334=""),"",'statement of marks'!$GJ36)</f>
        <v/>
      </c>
      <c r="J1338" s="262" t="str">
        <f>IF(OR('statement of marks'!$GJ36="",J1334=""),"",'statement of marks'!$GJ36)</f>
        <v/>
      </c>
    </row>
    <row r="1339" spans="1:10" ht="17.5" customHeight="1">
      <c r="A1339" s="214"/>
      <c r="B1339" s="305" t="str">
        <f>'statement of marks'!$GK$4</f>
        <v>foKku</v>
      </c>
      <c r="C1339" s="240"/>
      <c r="D1339" s="241"/>
      <c r="E1339" s="261" t="str">
        <f>IF(OR('statement of marks'!$GM36="",E1334=""),"",'statement of marks'!$GM36)</f>
        <v/>
      </c>
      <c r="F1339" s="261" t="str">
        <f>IF(OR('statement of marks'!$GM36="",F1334=""),"",'statement of marks'!$GM36)</f>
        <v/>
      </c>
      <c r="G1339" s="261" t="str">
        <f>IF(OR('statement of marks'!$GM36="",G1334=""),"",'statement of marks'!$GM36)</f>
        <v/>
      </c>
      <c r="H1339" s="261" t="str">
        <f>IF(OR('statement of marks'!$GM36="",H1334=""),"",'statement of marks'!$GM36)</f>
        <v/>
      </c>
      <c r="I1339" s="261" t="str">
        <f>IF(OR('statement of marks'!$GM36="",I1334=""),"",'statement of marks'!$GM36)</f>
        <v/>
      </c>
      <c r="J1339" s="262" t="str">
        <f>IF(OR('statement of marks'!$GM36="",J1334=""),"",'statement of marks'!$GM36)</f>
        <v/>
      </c>
    </row>
    <row r="1340" spans="1:10" ht="17.5" customHeight="1">
      <c r="A1340" s="214"/>
      <c r="B1340" s="305" t="str">
        <f>'statement of marks'!$GN$4</f>
        <v>lkekftd foKku</v>
      </c>
      <c r="C1340" s="240"/>
      <c r="D1340" s="241"/>
      <c r="E1340" s="261" t="str">
        <f>IF(OR('statement of marks'!$GP36="",E1334=""),"",'statement of marks'!$GP36)</f>
        <v/>
      </c>
      <c r="F1340" s="261" t="str">
        <f>IF(OR('statement of marks'!$GP36="",F1334=""),"",'statement of marks'!$GP36)</f>
        <v/>
      </c>
      <c r="G1340" s="261" t="str">
        <f>IF(OR('statement of marks'!$GP36="",G1334=""),"",'statement of marks'!$GP36)</f>
        <v/>
      </c>
      <c r="H1340" s="261" t="str">
        <f>IF(OR('statement of marks'!$GP36="",H1334=""),"",'statement of marks'!$GP36)</f>
        <v/>
      </c>
      <c r="I1340" s="261" t="str">
        <f>IF(OR('statement of marks'!$GP36="",I1334=""),"",'statement of marks'!$GP36)</f>
        <v/>
      </c>
      <c r="J1340" s="262" t="str">
        <f>IF(OR('statement of marks'!$GP36="",J1334=""),"",'statement of marks'!$GP36)</f>
        <v/>
      </c>
    </row>
    <row r="1341" spans="1:10" ht="17.5" customHeight="1">
      <c r="A1341" s="214"/>
      <c r="B1341" s="305" t="str">
        <f>'statement of marks'!$GQ$4</f>
        <v>dk;kZuqHko</v>
      </c>
      <c r="C1341" s="240"/>
      <c r="D1341" s="241"/>
      <c r="E1341" s="261" t="str">
        <f>IF(OR('statement of marks'!$GS36="",E1334=""),"",'statement of marks'!$GS36)</f>
        <v/>
      </c>
      <c r="F1341" s="261" t="str">
        <f>IF(OR('statement of marks'!$GS36="",F1334=""),"",'statement of marks'!$GS36)</f>
        <v/>
      </c>
      <c r="G1341" s="261" t="str">
        <f>IF(OR('statement of marks'!$GS36="",G1334=""),"",'statement of marks'!$GS36)</f>
        <v/>
      </c>
      <c r="H1341" s="261" t="str">
        <f>IF(OR('statement of marks'!$GS36="",H1334=""),"",'statement of marks'!$GS36)</f>
        <v/>
      </c>
      <c r="I1341" s="261" t="str">
        <f>IF(OR('statement of marks'!$GS36="",I1334=""),"",'statement of marks'!$GS36)</f>
        <v/>
      </c>
      <c r="J1341" s="262" t="str">
        <f>IF(OR('statement of marks'!$GS36="",J1334=""),"",'statement of marks'!$GS36)</f>
        <v/>
      </c>
    </row>
    <row r="1342" spans="1:10" ht="17.5" customHeight="1">
      <c r="A1342" s="214"/>
      <c r="B1342" s="305" t="str">
        <f>'statement of marks'!$GT$4</f>
        <v>dyk f'k{kk</v>
      </c>
      <c r="C1342" s="240"/>
      <c r="D1342" s="241"/>
      <c r="E1342" s="263" t="str">
        <f>IF(OR('statement of marks'!$GV36="",E1334=""),"",'statement of marks'!$GV36)</f>
        <v/>
      </c>
      <c r="F1342" s="263" t="str">
        <f>IF(OR('statement of marks'!$GV36="",F1334=""),"",'statement of marks'!$GV36)</f>
        <v/>
      </c>
      <c r="G1342" s="263" t="str">
        <f>IF(OR('statement of marks'!$GV36="",G1334=""),"",'statement of marks'!$GV36)</f>
        <v/>
      </c>
      <c r="H1342" s="263" t="str">
        <f>IF(OR('statement of marks'!$GV36="",H1334=""),"",'statement of marks'!$GV36)</f>
        <v/>
      </c>
      <c r="I1342" s="263" t="str">
        <f>IF(OR('statement of marks'!$GV36="",I1334=""),"",'statement of marks'!$GV36)</f>
        <v/>
      </c>
      <c r="J1342" s="264" t="str">
        <f>IF(OR('statement of marks'!$GV36="",J1334=""),"",'statement of marks'!$GV36)</f>
        <v/>
      </c>
    </row>
    <row r="1343" spans="1:10" ht="17.5" customHeight="1">
      <c r="A1343" s="214"/>
      <c r="B1343" s="245" t="s">
        <v>284</v>
      </c>
      <c r="C1343" s="265" t="str">
        <f t="shared" ref="C1343:J1343" si="58">C1334</f>
        <v/>
      </c>
      <c r="D1343" s="265" t="str">
        <f t="shared" si="58"/>
        <v/>
      </c>
      <c r="E1343" s="265" t="str">
        <f t="shared" si="58"/>
        <v/>
      </c>
      <c r="F1343" s="265" t="str">
        <f t="shared" si="58"/>
        <v/>
      </c>
      <c r="G1343" s="265" t="str">
        <f t="shared" si="58"/>
        <v/>
      </c>
      <c r="H1343" s="265" t="str">
        <f t="shared" si="58"/>
        <v/>
      </c>
      <c r="I1343" s="265" t="str">
        <f t="shared" si="58"/>
        <v/>
      </c>
      <c r="J1343" s="266" t="str">
        <f t="shared" si="58"/>
        <v/>
      </c>
    </row>
    <row r="1344" spans="1:10" ht="17.5" customHeight="1">
      <c r="A1344" s="214"/>
      <c r="B1344" s="305" t="str">
        <f>'statement of marks'!$HL$5</f>
        <v>Nk= mifLFkfr</v>
      </c>
      <c r="C1344" s="242"/>
      <c r="D1344" s="242"/>
      <c r="E1344" s="267" t="str">
        <f>IF(OR('statement of marks'!$HL36="",E1334=""),"",'statement of marks'!$HL36)</f>
        <v/>
      </c>
      <c r="F1344" s="267" t="str">
        <f>IF(OR('statement of marks'!$HL36="",F1334=""),"",'statement of marks'!$HL36)</f>
        <v/>
      </c>
      <c r="G1344" s="267" t="str">
        <f>IF(OR('statement of marks'!$HL36="",G1334=""),"",'statement of marks'!$HL36)</f>
        <v/>
      </c>
      <c r="H1344" s="267" t="str">
        <f>IF(OR('statement of marks'!$HL36="",H1334=""),"",'statement of marks'!$HL36)</f>
        <v/>
      </c>
      <c r="I1344" s="267" t="str">
        <f>IF(OR('statement of marks'!$HL36="",I1334=""),"",'statement of marks'!$HL36)</f>
        <v/>
      </c>
      <c r="J1344" s="268" t="str">
        <f>IF(OR('statement of marks'!$HL36="",J1334=""),"",'statement of marks'!$HL36)</f>
        <v/>
      </c>
    </row>
    <row r="1345" spans="1:10" ht="17.5" customHeight="1">
      <c r="A1345" s="214"/>
      <c r="B1345" s="305" t="str">
        <f>'statement of marks'!$HK$5</f>
        <v>dqy ehfVax</v>
      </c>
      <c r="C1345" s="243"/>
      <c r="D1345" s="243"/>
      <c r="E1345" s="243" t="str">
        <f>IF(OR('statement of marks'!$HK36="",E1334=""),"",'statement of marks'!$HK36)</f>
        <v/>
      </c>
      <c r="F1345" s="243" t="str">
        <f>IF(OR('statement of marks'!$HK36="",F1334=""),"",'statement of marks'!$HK36)</f>
        <v/>
      </c>
      <c r="G1345" s="243" t="str">
        <f>IF(OR('statement of marks'!$HK36="",G1334=""),"",'statement of marks'!$HK36)</f>
        <v/>
      </c>
      <c r="H1345" s="243" t="str">
        <f>IF(OR('statement of marks'!$HK36="",H1334=""),"",'statement of marks'!$HK36)</f>
        <v/>
      </c>
      <c r="I1345" s="243" t="str">
        <f>IF(OR('statement of marks'!$HK36="",I1334=""),"",'statement of marks'!$HK36)</f>
        <v/>
      </c>
      <c r="J1345" s="269" t="str">
        <f>IF(OR('statement of marks'!$HK36="",J1334=""),"",'statement of marks'!$HK36)</f>
        <v/>
      </c>
    </row>
    <row r="1346" spans="1:10" ht="17.5" customHeight="1">
      <c r="A1346" s="214"/>
      <c r="B1346" s="305" t="s">
        <v>259</v>
      </c>
      <c r="C1346" s="243" t="str">
        <f t="shared" ref="C1346:J1346" si="59">IF(OR(C1344="",C1345=""),"",C1344/C1345*100)</f>
        <v/>
      </c>
      <c r="D1346" s="243" t="str">
        <f t="shared" si="59"/>
        <v/>
      </c>
      <c r="E1346" s="243" t="str">
        <f t="shared" si="59"/>
        <v/>
      </c>
      <c r="F1346" s="243" t="str">
        <f t="shared" si="59"/>
        <v/>
      </c>
      <c r="G1346" s="243" t="str">
        <f t="shared" si="59"/>
        <v/>
      </c>
      <c r="H1346" s="243" t="str">
        <f t="shared" si="59"/>
        <v/>
      </c>
      <c r="I1346" s="243" t="str">
        <f t="shared" si="59"/>
        <v/>
      </c>
      <c r="J1346" s="269" t="str">
        <f t="shared" si="59"/>
        <v/>
      </c>
    </row>
    <row r="1347" spans="1:10" ht="17.5" customHeight="1">
      <c r="A1347" s="214"/>
      <c r="B1347" s="305" t="s">
        <v>260</v>
      </c>
      <c r="C1347" s="243"/>
      <c r="D1347" s="243"/>
      <c r="E1347" s="243"/>
      <c r="F1347" s="243"/>
      <c r="G1347" s="243"/>
      <c r="H1347" s="243"/>
      <c r="I1347" s="243"/>
      <c r="J1347" s="249"/>
    </row>
    <row r="1348" spans="1:10" ht="17.5" customHeight="1">
      <c r="A1348" s="214"/>
      <c r="B1348" s="306" t="s">
        <v>257</v>
      </c>
      <c r="C1348" s="1319" t="str">
        <f>IF('statement of marks'!HN36="","",'statement of marks'!HN36)</f>
        <v/>
      </c>
      <c r="D1348" s="1320"/>
      <c r="E1348" s="1320"/>
      <c r="F1348" s="1320"/>
      <c r="G1348" s="1320"/>
      <c r="H1348" s="1320"/>
      <c r="I1348" s="1320"/>
      <c r="J1348" s="1321"/>
    </row>
    <row r="1349" spans="1:10" ht="17.5" customHeight="1">
      <c r="A1349" s="214"/>
      <c r="B1349" s="246"/>
      <c r="C1349" s="1322"/>
      <c r="D1349" s="1323"/>
      <c r="E1349" s="1323"/>
      <c r="F1349" s="1324"/>
      <c r="G1349" s="1322"/>
      <c r="H1349" s="1323"/>
      <c r="I1349" s="1323"/>
      <c r="J1349" s="1325"/>
    </row>
    <row r="1350" spans="1:10" ht="17.5" customHeight="1" thickBot="1">
      <c r="A1350" s="215"/>
      <c r="B1350" s="259" t="s">
        <v>262</v>
      </c>
      <c r="C1350" s="1293" t="s">
        <v>80</v>
      </c>
      <c r="D1350" s="1294"/>
      <c r="E1350" s="1294"/>
      <c r="F1350" s="1295"/>
      <c r="G1350" s="1296" t="s">
        <v>263</v>
      </c>
      <c r="H1350" s="1297"/>
      <c r="I1350" s="1297"/>
      <c r="J1350" s="1298"/>
    </row>
    <row r="1351" spans="1:10" ht="17.5" customHeight="1">
      <c r="A1351" s="247"/>
      <c r="B1351" s="1352" t="s">
        <v>228</v>
      </c>
      <c r="C1351" s="1353"/>
      <c r="D1351" s="1353"/>
      <c r="E1351" s="1353"/>
      <c r="F1351" s="1353"/>
      <c r="G1351" s="1353"/>
      <c r="H1351" s="1353"/>
      <c r="I1351" s="1353"/>
      <c r="J1351" s="1354"/>
    </row>
    <row r="1352" spans="1:10" ht="17.5" customHeight="1">
      <c r="A1352" s="214"/>
      <c r="B1352" s="1355" t="s">
        <v>247</v>
      </c>
      <c r="C1352" s="1356"/>
      <c r="D1352" s="1356"/>
      <c r="E1352" s="1356"/>
      <c r="F1352" s="1356"/>
      <c r="G1352" s="1356"/>
      <c r="H1352" s="1356"/>
      <c r="I1352" s="1356"/>
      <c r="J1352" s="1357"/>
    </row>
    <row r="1353" spans="1:10" ht="17.5" customHeight="1">
      <c r="A1353" s="214"/>
      <c r="B1353" s="1358" t="s">
        <v>81</v>
      </c>
      <c r="C1353" s="1358"/>
      <c r="D1353" s="1359">
        <f>YEAR(details!G37)</f>
        <v>1900</v>
      </c>
      <c r="E1353" s="1360"/>
      <c r="F1353" s="303" t="s">
        <v>230</v>
      </c>
      <c r="G1353" s="1359" t="str">
        <f>'statement of marks'!$H$3</f>
        <v>2015-16</v>
      </c>
      <c r="H1353" s="1360"/>
      <c r="I1353" s="303" t="s">
        <v>231</v>
      </c>
      <c r="J1353" s="255"/>
    </row>
    <row r="1354" spans="1:10" ht="17.5" customHeight="1">
      <c r="A1354" s="214"/>
      <c r="B1354" s="1326" t="s">
        <v>229</v>
      </c>
      <c r="C1354" s="1327"/>
      <c r="D1354" s="1312" t="str">
        <f>'statement of marks'!$A$1</f>
        <v>jk- ck- ek/;fed fo|ky; uohu] fuEckgsM+k</v>
      </c>
      <c r="E1354" s="1313"/>
      <c r="F1354" s="1313"/>
      <c r="G1354" s="1313"/>
      <c r="H1354" s="1313"/>
      <c r="I1354" s="1313"/>
      <c r="J1354" s="1314"/>
    </row>
    <row r="1355" spans="1:10" ht="17.5" customHeight="1">
      <c r="A1355" s="214"/>
      <c r="B1355" s="1326" t="str">
        <f>'statement of marks'!$J$3</f>
        <v xml:space="preserve">fo|ky; dk Mk;l dksM+ </v>
      </c>
      <c r="C1355" s="1327"/>
      <c r="D1355" s="1345" t="str">
        <f>'statement of marks'!$K$3</f>
        <v xml:space="preserve">08291009401   </v>
      </c>
      <c r="E1355" s="1346"/>
      <c r="F1355" s="1128"/>
      <c r="G1355" s="1129"/>
      <c r="H1355" s="1129"/>
      <c r="I1355" s="1129"/>
      <c r="J1355" s="1347"/>
    </row>
    <row r="1356" spans="1:10" ht="17.5" customHeight="1">
      <c r="A1356" s="214"/>
      <c r="B1356" s="1326" t="s">
        <v>218</v>
      </c>
      <c r="C1356" s="1327"/>
      <c r="D1356" s="1312" t="str">
        <f>IF('statement of marks'!J37="","",'statement of marks'!J37)</f>
        <v/>
      </c>
      <c r="E1356" s="1313"/>
      <c r="F1356" s="1313"/>
      <c r="G1356" s="1313"/>
      <c r="H1356" s="1313"/>
      <c r="I1356" s="1313"/>
      <c r="J1356" s="1314"/>
    </row>
    <row r="1357" spans="1:10" ht="17.5" customHeight="1">
      <c r="A1357" s="214"/>
      <c r="B1357" s="1326" t="s">
        <v>232</v>
      </c>
      <c r="C1357" s="1327"/>
      <c r="D1357" s="1145" t="str">
        <f>IF('statement of marks'!C37="B","Nk=",IF('statement of marks'!C37="G","Nk=k",""))</f>
        <v/>
      </c>
      <c r="E1357" s="1145"/>
      <c r="F1357" s="258" t="s">
        <v>224</v>
      </c>
      <c r="G1357" s="256" t="str">
        <f>IF('statement of marks'!B37="","",'statement of marks'!B37)</f>
        <v/>
      </c>
      <c r="H1357" s="1348"/>
      <c r="I1357" s="1348"/>
      <c r="J1357" s="1349"/>
    </row>
    <row r="1358" spans="1:10" ht="17.5" customHeight="1">
      <c r="A1358" s="214"/>
      <c r="B1358" s="1326" t="s">
        <v>220</v>
      </c>
      <c r="C1358" s="1327"/>
      <c r="D1358" s="1312" t="str">
        <f>IF('statement of marks'!L37="","",'statement of marks'!L37)</f>
        <v/>
      </c>
      <c r="E1358" s="1313"/>
      <c r="F1358" s="1313"/>
      <c r="G1358" s="1313"/>
      <c r="H1358" s="1313"/>
      <c r="I1358" s="1313"/>
      <c r="J1358" s="1314"/>
    </row>
    <row r="1359" spans="1:10" ht="17.5" customHeight="1">
      <c r="A1359" s="214"/>
      <c r="B1359" s="1326" t="s">
        <v>219</v>
      </c>
      <c r="C1359" s="1327"/>
      <c r="D1359" s="1312" t="str">
        <f>IF('statement of marks'!K37="","",'statement of marks'!K37)</f>
        <v/>
      </c>
      <c r="E1359" s="1313"/>
      <c r="F1359" s="1313"/>
      <c r="G1359" s="1313"/>
      <c r="H1359" s="1313"/>
      <c r="I1359" s="1313"/>
      <c r="J1359" s="1314"/>
    </row>
    <row r="1360" spans="1:10" ht="17.5" customHeight="1">
      <c r="A1360" s="214"/>
      <c r="B1360" s="1326" t="s">
        <v>234</v>
      </c>
      <c r="C1360" s="1327"/>
      <c r="D1360" s="1312" t="str">
        <f>IF(details!N37="","",details!N37)</f>
        <v/>
      </c>
      <c r="E1360" s="1313"/>
      <c r="F1360" s="1313"/>
      <c r="G1360" s="1313"/>
      <c r="H1360" s="1313"/>
      <c r="I1360" s="1313"/>
      <c r="J1360" s="1314"/>
    </row>
    <row r="1361" spans="1:10" ht="17.5" customHeight="1">
      <c r="A1361" s="214"/>
      <c r="B1361" s="1326" t="s">
        <v>283</v>
      </c>
      <c r="C1361" s="1327"/>
      <c r="D1361" s="1312" t="str">
        <f>IF(details!O37="","",details!O37)</f>
        <v/>
      </c>
      <c r="E1361" s="1313"/>
      <c r="F1361" s="1313"/>
      <c r="G1361" s="1313"/>
      <c r="H1361" s="1313"/>
      <c r="I1361" s="1313"/>
      <c r="J1361" s="1314"/>
    </row>
    <row r="1362" spans="1:10" ht="17.5" customHeight="1">
      <c r="A1362" s="214"/>
      <c r="B1362" s="1326" t="s">
        <v>77</v>
      </c>
      <c r="C1362" s="1327"/>
      <c r="D1362" s="392">
        <f>'statement of marks'!$C$3</f>
        <v>6</v>
      </c>
      <c r="E1362" s="304" t="s">
        <v>222</v>
      </c>
      <c r="F1362" s="254" t="str">
        <f>IF('statement of marks'!F37="","",'statement of marks'!F37)</f>
        <v/>
      </c>
      <c r="G1362" s="1343" t="s">
        <v>233</v>
      </c>
      <c r="H1362" s="1170"/>
      <c r="I1362" s="1361" t="str">
        <f>IF('statement of marks'!G37="","",'statement of marks'!G37)</f>
        <v/>
      </c>
      <c r="J1362" s="1362"/>
    </row>
    <row r="1363" spans="1:10" ht="17.5" customHeight="1">
      <c r="A1363" s="214"/>
      <c r="B1363" s="1326" t="s">
        <v>225</v>
      </c>
      <c r="C1363" s="1327"/>
      <c r="D1363" s="1316" t="str">
        <f>IF('statement of marks'!H37="","",'statement of marks'!H37)</f>
        <v/>
      </c>
      <c r="E1363" s="1328"/>
      <c r="F1363" s="1328"/>
      <c r="G1363" s="1328"/>
      <c r="H1363" s="1328"/>
      <c r="I1363" s="1328"/>
      <c r="J1363" s="1329"/>
    </row>
    <row r="1364" spans="1:10" ht="17.5" customHeight="1">
      <c r="A1364" s="214"/>
      <c r="B1364" s="1326" t="s">
        <v>226</v>
      </c>
      <c r="C1364" s="1327"/>
      <c r="D1364" s="1330" t="str">
        <f>IF('statement of marks'!I37="","",'statement of marks'!I37)</f>
        <v/>
      </c>
      <c r="E1364" s="1331"/>
      <c r="F1364" s="1332"/>
      <c r="G1364" s="1332"/>
      <c r="H1364" s="1332"/>
      <c r="I1364" s="1332"/>
      <c r="J1364" s="1333"/>
    </row>
    <row r="1365" spans="1:10" ht="17.5" customHeight="1">
      <c r="A1365" s="214"/>
      <c r="B1365" s="1312" t="s">
        <v>235</v>
      </c>
      <c r="C1365" s="1313"/>
      <c r="D1365" s="1313"/>
      <c r="E1365" s="1144"/>
      <c r="F1365" s="1334" t="str">
        <f>IF(details!Q37="","",details!Q37)</f>
        <v/>
      </c>
      <c r="G1365" s="1334"/>
      <c r="H1365" s="1335"/>
      <c r="I1365" s="1335"/>
      <c r="J1365" s="1336"/>
    </row>
    <row r="1366" spans="1:10" ht="17.5" customHeight="1">
      <c r="A1366" s="214"/>
      <c r="B1366" s="1326" t="s">
        <v>239</v>
      </c>
      <c r="C1366" s="1327"/>
      <c r="D1366" s="1312" t="str">
        <f>IF(details!M37="","",details!M37)</f>
        <v/>
      </c>
      <c r="E1366" s="1313"/>
      <c r="F1366" s="1313"/>
      <c r="G1366" s="1313"/>
      <c r="H1366" s="1313"/>
      <c r="I1366" s="1313"/>
      <c r="J1366" s="1314"/>
    </row>
    <row r="1367" spans="1:10" ht="17.5" customHeight="1">
      <c r="A1367" s="214"/>
      <c r="B1367" s="1326" t="s">
        <v>240</v>
      </c>
      <c r="C1367" s="1327"/>
      <c r="D1367" s="1312" t="str">
        <f>IF(details!P37="","",details!P37)</f>
        <v/>
      </c>
      <c r="E1367" s="1313"/>
      <c r="F1367" s="1313"/>
      <c r="G1367" s="1313"/>
      <c r="H1367" s="1313"/>
      <c r="I1367" s="1313"/>
      <c r="J1367" s="1314"/>
    </row>
    <row r="1368" spans="1:10" ht="17.5" customHeight="1">
      <c r="A1368" s="214"/>
      <c r="B1368" s="1326" t="s">
        <v>241</v>
      </c>
      <c r="C1368" s="1327"/>
      <c r="D1368" s="1337" t="str">
        <f>IF('statement of marks'!HD37="mRrh.kZ",'statement of marks'!$C$3,"")</f>
        <v/>
      </c>
      <c r="E1368" s="1338"/>
      <c r="F1368" s="1313" t="s">
        <v>242</v>
      </c>
      <c r="G1368" s="1144"/>
      <c r="H1368" s="1337" t="str">
        <f>IF(D1368="","",D1368+1)</f>
        <v/>
      </c>
      <c r="I1368" s="1338"/>
      <c r="J1368" s="1339"/>
    </row>
    <row r="1369" spans="1:10" ht="17.5" customHeight="1">
      <c r="A1369" s="214"/>
      <c r="B1369" s="1326" t="s">
        <v>243</v>
      </c>
      <c r="C1369" s="1327"/>
      <c r="D1369" s="1340">
        <f>IF(details!$O$4="","",details!$O$4)</f>
        <v>42460</v>
      </c>
      <c r="E1369" s="1341"/>
      <c r="F1369" s="1342"/>
      <c r="G1369" s="1343"/>
      <c r="H1369" s="1343"/>
      <c r="I1369" s="1343"/>
      <c r="J1369" s="1344"/>
    </row>
    <row r="1370" spans="1:10" ht="17.5" customHeight="1">
      <c r="A1370" s="214"/>
      <c r="B1370" s="1299"/>
      <c r="C1370" s="1299"/>
      <c r="D1370" s="1276"/>
      <c r="E1370" s="1276"/>
      <c r="F1370" s="1288"/>
      <c r="G1370" s="1288"/>
      <c r="H1370" s="1288"/>
      <c r="I1370" s="1288"/>
      <c r="J1370" s="1300"/>
    </row>
    <row r="1371" spans="1:10" ht="17.5" customHeight="1">
      <c r="A1371" s="214"/>
      <c r="B1371" s="1301" t="str">
        <f>IF(details!$I$4="","",details!$I$4)</f>
        <v>Jherh js[kk oekZ</v>
      </c>
      <c r="C1371" s="1301"/>
      <c r="D1371" s="1276"/>
      <c r="E1371" s="1276"/>
      <c r="F1371" s="1302" t="str">
        <f>IF(details!$F$4="","",details!$F$4)</f>
        <v>Jh jk/ks';ke tk'kh</v>
      </c>
      <c r="G1371" s="1303"/>
      <c r="H1371" s="1303"/>
      <c r="I1371" s="1303"/>
      <c r="J1371" s="1304"/>
    </row>
    <row r="1372" spans="1:10" ht="17.5" customHeight="1" thickBot="1">
      <c r="A1372" s="215"/>
      <c r="B1372" s="1305" t="s">
        <v>244</v>
      </c>
      <c r="C1372" s="1305"/>
      <c r="D1372" s="1305" t="s">
        <v>245</v>
      </c>
      <c r="E1372" s="1305"/>
      <c r="F1372" s="1306" t="s">
        <v>246</v>
      </c>
      <c r="G1372" s="1307"/>
      <c r="H1372" s="1307"/>
      <c r="I1372" s="1307"/>
      <c r="J1372" s="1308"/>
    </row>
    <row r="1373" spans="1:10" ht="17.5" customHeight="1">
      <c r="A1373" s="247"/>
      <c r="B1373" s="1309" t="s">
        <v>258</v>
      </c>
      <c r="C1373" s="1310"/>
      <c r="D1373" s="1310"/>
      <c r="E1373" s="1310"/>
      <c r="F1373" s="1310"/>
      <c r="G1373" s="1310"/>
      <c r="H1373" s="1310"/>
      <c r="I1373" s="1310"/>
      <c r="J1373" s="1311"/>
    </row>
    <row r="1374" spans="1:10" ht="17.5" customHeight="1">
      <c r="A1374" s="214"/>
      <c r="B1374" s="306" t="s">
        <v>218</v>
      </c>
      <c r="C1374" s="1312" t="str">
        <f>IF('statement of marks'!J37="","",'statement of marks'!J37)</f>
        <v/>
      </c>
      <c r="D1374" s="1313"/>
      <c r="E1374" s="1313"/>
      <c r="F1374" s="1313"/>
      <c r="G1374" s="1313"/>
      <c r="H1374" s="1313"/>
      <c r="I1374" s="1313"/>
      <c r="J1374" s="1314"/>
    </row>
    <row r="1375" spans="1:10" ht="17.5" customHeight="1">
      <c r="A1375" s="214"/>
      <c r="B1375" s="306" t="s">
        <v>219</v>
      </c>
      <c r="C1375" s="1312" t="str">
        <f>IF('statement of marks'!K37="","",'statement of marks'!K37)</f>
        <v/>
      </c>
      <c r="D1375" s="1313"/>
      <c r="E1375" s="1313"/>
      <c r="F1375" s="1313"/>
      <c r="G1375" s="1313"/>
      <c r="H1375" s="1313"/>
      <c r="I1375" s="1313"/>
      <c r="J1375" s="1314"/>
    </row>
    <row r="1376" spans="1:10" ht="17.5" customHeight="1">
      <c r="A1376" s="214"/>
      <c r="B1376" s="306" t="s">
        <v>220</v>
      </c>
      <c r="C1376" s="1312" t="str">
        <f>IF('statement of marks'!L37="","",'statement of marks'!L37)</f>
        <v/>
      </c>
      <c r="D1376" s="1313"/>
      <c r="E1376" s="1313"/>
      <c r="F1376" s="1313"/>
      <c r="G1376" s="1313"/>
      <c r="H1376" s="1313"/>
      <c r="I1376" s="1313"/>
      <c r="J1376" s="1314"/>
    </row>
    <row r="1377" spans="1:10" ht="17.5" customHeight="1">
      <c r="A1377" s="214"/>
      <c r="B1377" s="306" t="s">
        <v>225</v>
      </c>
      <c r="C1377" s="1315" t="str">
        <f>IF('statement of marks'!H37="","",'statement of marks'!H37)</f>
        <v/>
      </c>
      <c r="D1377" s="1316"/>
      <c r="E1377" s="252" t="s">
        <v>261</v>
      </c>
      <c r="F1377" s="1317" t="str">
        <f>IF('statement of marks'!I37="","",'statement of marks'!I37)</f>
        <v/>
      </c>
      <c r="G1377" s="1317"/>
      <c r="H1377" s="1317"/>
      <c r="I1377" s="1317"/>
      <c r="J1377" s="1318"/>
    </row>
    <row r="1378" spans="1:10" ht="17.5" customHeight="1">
      <c r="A1378" s="214"/>
      <c r="B1378" s="306" t="s">
        <v>223</v>
      </c>
      <c r="C1378" s="253" t="s">
        <v>248</v>
      </c>
      <c r="D1378" s="235" t="s">
        <v>249</v>
      </c>
      <c r="E1378" s="235" t="s">
        <v>250</v>
      </c>
      <c r="F1378" s="235" t="s">
        <v>251</v>
      </c>
      <c r="G1378" s="235" t="s">
        <v>252</v>
      </c>
      <c r="H1378" s="235" t="s">
        <v>253</v>
      </c>
      <c r="I1378" s="235" t="s">
        <v>254</v>
      </c>
      <c r="J1378" s="248" t="s">
        <v>255</v>
      </c>
    </row>
    <row r="1379" spans="1:10" ht="17.5" customHeight="1">
      <c r="A1379" s="214"/>
      <c r="B1379" s="305" t="s">
        <v>256</v>
      </c>
      <c r="C1379" s="239" t="str">
        <f>IF(AND('statement of marks'!$C$3=1,'statement of marks'!HD37="mRrh.kZ"),'statement of marks'!$H$3,"")</f>
        <v/>
      </c>
      <c r="D1379" s="239" t="str">
        <f>IF(AND('statement of marks'!$C$3=2,'statement of marks'!HD37="mRrh.kZ"),'statement of marks'!$H$3,"")</f>
        <v/>
      </c>
      <c r="E1379" s="239" t="str">
        <f>IF(AND('statement of marks'!$C$3=3,'statement of marks'!HD37="mRrh.kZ"),'statement of marks'!$H$3,"")</f>
        <v/>
      </c>
      <c r="F1379" s="239" t="str">
        <f>IF(AND('statement of marks'!$C$3=4,'statement of marks'!HD37="mRrh.kZ"),'statement of marks'!$H$3,"")</f>
        <v/>
      </c>
      <c r="G1379" s="239" t="str">
        <f>IF(AND('statement of marks'!$C$3=5,'statement of marks'!HD37="mRrh.kZ"),'statement of marks'!$H$3,"")</f>
        <v/>
      </c>
      <c r="H1379" s="239" t="str">
        <f>IF(AND('statement of marks'!$C$3=6,'statement of marks'!HD37="mRrh.kZ"),'statement of marks'!$H$3,"")</f>
        <v/>
      </c>
      <c r="I1379" s="239" t="str">
        <f>IF(AND('statement of marks'!$C$3=7,'statement of marks'!HD37="mRrh.kZ"),'statement of marks'!$H$3,"")</f>
        <v/>
      </c>
      <c r="J1379" s="260" t="str">
        <f>IF(AND('statement of marks'!$C$3=8,'statement of marks'!HD37="mRrh.kZ"),'statement of marks'!$H$3,"")</f>
        <v/>
      </c>
    </row>
    <row r="1380" spans="1:10" ht="17.5" customHeight="1">
      <c r="A1380" s="214"/>
      <c r="B1380" s="305" t="str">
        <f>'statement of marks'!$FT$4</f>
        <v>fgUnh</v>
      </c>
      <c r="C1380" s="240"/>
      <c r="D1380" s="241"/>
      <c r="E1380" s="261" t="str">
        <f>IF(OR('statement of marks'!$FV37="",E1379=""),"",'statement of marks'!$FV37)</f>
        <v/>
      </c>
      <c r="F1380" s="261" t="str">
        <f>IF(OR('statement of marks'!$FV37="",F1379=""),"",'statement of marks'!$FV37)</f>
        <v/>
      </c>
      <c r="G1380" s="261" t="str">
        <f>IF(OR('statement of marks'!$FV37="",G1379=""),"",'statement of marks'!$FV37)</f>
        <v/>
      </c>
      <c r="H1380" s="261" t="str">
        <f>IF(OR('statement of marks'!$FV37="",H1379=""),"",'statement of marks'!$FV37)</f>
        <v/>
      </c>
      <c r="I1380" s="261" t="str">
        <f>IF(OR('statement of marks'!$FV37="",I1379=""),"",'statement of marks'!$FV37)</f>
        <v/>
      </c>
      <c r="J1380" s="262" t="str">
        <f>IF(OR('statement of marks'!$FV37="",J1379=""),"",'statement of marks'!$FV37)</f>
        <v/>
      </c>
    </row>
    <row r="1381" spans="1:10" ht="17.5" customHeight="1">
      <c r="A1381" s="214"/>
      <c r="B1381" s="305" t="str">
        <f>'statement of marks'!$FW$4</f>
        <v>vaxszth</v>
      </c>
      <c r="C1381" s="240"/>
      <c r="D1381" s="241"/>
      <c r="E1381" s="261" t="str">
        <f>IF(OR('statement of marks'!$FY37="",E1379=""),"",'statement of marks'!$FY37)</f>
        <v/>
      </c>
      <c r="F1381" s="261" t="str">
        <f>IF(OR('statement of marks'!$FY37="",F1379=""),"",'statement of marks'!$FY37)</f>
        <v/>
      </c>
      <c r="G1381" s="261" t="str">
        <f>IF(OR('statement of marks'!$FY37="",G1379=""),"",'statement of marks'!$FY37)</f>
        <v/>
      </c>
      <c r="H1381" s="261" t="str">
        <f>IF(OR('statement of marks'!$FY37="",H1379=""),"",'statement of marks'!$FY37)</f>
        <v/>
      </c>
      <c r="I1381" s="261" t="str">
        <f>IF(OR('statement of marks'!$FY37="",I1379=""),"",'statement of marks'!$FY37)</f>
        <v/>
      </c>
      <c r="J1381" s="262" t="str">
        <f>IF(OR('statement of marks'!$FY37="",J1379=""),"",'statement of marks'!$FY37)</f>
        <v/>
      </c>
    </row>
    <row r="1382" spans="1:10" ht="17.5" customHeight="1">
      <c r="A1382" s="214"/>
      <c r="B1382" s="305" t="str">
        <f>IF('statement of marks'!BE37="s","laLÑr",IF('statement of marks'!BE37="u","mnwZ",IF('statement of marks'!BE37="g","xqtjkrh",IF('statement of marks'!BE37="p","iatkch",IF('statement of marks'!BE37="sd","flU/kh","r`rh; Hkk""kk")))))</f>
        <v>r`rh; Hkk"kk</v>
      </c>
      <c r="C1382" s="240"/>
      <c r="D1382" s="241"/>
      <c r="E1382" s="261" t="str">
        <f>IF(OR('statement of marks'!$GB37="",E1379=""),"",'statement of marks'!$GB37)</f>
        <v/>
      </c>
      <c r="F1382" s="261" t="str">
        <f>IF(OR('statement of marks'!$GB37="",F1379=""),"",'statement of marks'!$GB37)</f>
        <v/>
      </c>
      <c r="G1382" s="261" t="str">
        <f>IF(OR('statement of marks'!$GB37="",G1379=""),"",'statement of marks'!$GB37)</f>
        <v/>
      </c>
      <c r="H1382" s="261" t="str">
        <f>IF(OR('statement of marks'!$GB37="",H1379=""),"",'statement of marks'!$GB37)</f>
        <v/>
      </c>
      <c r="I1382" s="261" t="str">
        <f>IF(OR('statement of marks'!$GB37="",I1379=""),"",'statement of marks'!$GB37)</f>
        <v/>
      </c>
      <c r="J1382" s="262" t="str">
        <f>IF(OR('statement of marks'!$GB37="",J1379=""),"",'statement of marks'!$GB37)</f>
        <v/>
      </c>
    </row>
    <row r="1383" spans="1:10" ht="17.5" customHeight="1">
      <c r="A1383" s="214"/>
      <c r="B1383" s="305" t="str">
        <f>'statement of marks'!$GH$4</f>
        <v>xf.kr</v>
      </c>
      <c r="C1383" s="240"/>
      <c r="D1383" s="241"/>
      <c r="E1383" s="261" t="str">
        <f>IF(OR('statement of marks'!$GJ37="",E1379=""),"",'statement of marks'!$GJ37)</f>
        <v/>
      </c>
      <c r="F1383" s="261" t="str">
        <f>IF(OR('statement of marks'!$GJ37="",F1379=""),"",'statement of marks'!$GJ37)</f>
        <v/>
      </c>
      <c r="G1383" s="261" t="str">
        <f>IF(OR('statement of marks'!$GJ37="",G1379=""),"",'statement of marks'!$GJ37)</f>
        <v/>
      </c>
      <c r="H1383" s="261" t="str">
        <f>IF(OR('statement of marks'!$GJ37="",H1379=""),"",'statement of marks'!$GJ37)</f>
        <v/>
      </c>
      <c r="I1383" s="261" t="str">
        <f>IF(OR('statement of marks'!$GJ37="",I1379=""),"",'statement of marks'!$GJ37)</f>
        <v/>
      </c>
      <c r="J1383" s="262" t="str">
        <f>IF(OR('statement of marks'!$GJ37="",J1379=""),"",'statement of marks'!$GJ37)</f>
        <v/>
      </c>
    </row>
    <row r="1384" spans="1:10" ht="17.5" customHeight="1">
      <c r="A1384" s="214"/>
      <c r="B1384" s="305" t="str">
        <f>'statement of marks'!$GK$4</f>
        <v>foKku</v>
      </c>
      <c r="C1384" s="240"/>
      <c r="D1384" s="241"/>
      <c r="E1384" s="261" t="str">
        <f>IF(OR('statement of marks'!$GM37="",E1379=""),"",'statement of marks'!$GM37)</f>
        <v/>
      </c>
      <c r="F1384" s="261" t="str">
        <f>IF(OR('statement of marks'!$GM37="",F1379=""),"",'statement of marks'!$GM37)</f>
        <v/>
      </c>
      <c r="G1384" s="261" t="str">
        <f>IF(OR('statement of marks'!$GM37="",G1379=""),"",'statement of marks'!$GM37)</f>
        <v/>
      </c>
      <c r="H1384" s="261" t="str">
        <f>IF(OR('statement of marks'!$GM37="",H1379=""),"",'statement of marks'!$GM37)</f>
        <v/>
      </c>
      <c r="I1384" s="261" t="str">
        <f>IF(OR('statement of marks'!$GM37="",I1379=""),"",'statement of marks'!$GM37)</f>
        <v/>
      </c>
      <c r="J1384" s="262" t="str">
        <f>IF(OR('statement of marks'!$GM37="",J1379=""),"",'statement of marks'!$GM37)</f>
        <v/>
      </c>
    </row>
    <row r="1385" spans="1:10" ht="17.5" customHeight="1">
      <c r="A1385" s="214"/>
      <c r="B1385" s="305" t="str">
        <f>'statement of marks'!$GN$4</f>
        <v>lkekftd foKku</v>
      </c>
      <c r="C1385" s="240"/>
      <c r="D1385" s="241"/>
      <c r="E1385" s="261" t="str">
        <f>IF(OR('statement of marks'!$GP37="",E1379=""),"",'statement of marks'!$GP37)</f>
        <v/>
      </c>
      <c r="F1385" s="261" t="str">
        <f>IF(OR('statement of marks'!$GP37="",F1379=""),"",'statement of marks'!$GP37)</f>
        <v/>
      </c>
      <c r="G1385" s="261" t="str">
        <f>IF(OR('statement of marks'!$GP37="",G1379=""),"",'statement of marks'!$GP37)</f>
        <v/>
      </c>
      <c r="H1385" s="261" t="str">
        <f>IF(OR('statement of marks'!$GP37="",H1379=""),"",'statement of marks'!$GP37)</f>
        <v/>
      </c>
      <c r="I1385" s="261" t="str">
        <f>IF(OR('statement of marks'!$GP37="",I1379=""),"",'statement of marks'!$GP37)</f>
        <v/>
      </c>
      <c r="J1385" s="262" t="str">
        <f>IF(OR('statement of marks'!$GP37="",J1379=""),"",'statement of marks'!$GP37)</f>
        <v/>
      </c>
    </row>
    <row r="1386" spans="1:10" ht="17.5" customHeight="1">
      <c r="A1386" s="214"/>
      <c r="B1386" s="305" t="str">
        <f>'statement of marks'!$GQ$4</f>
        <v>dk;kZuqHko</v>
      </c>
      <c r="C1386" s="240"/>
      <c r="D1386" s="241"/>
      <c r="E1386" s="261" t="str">
        <f>IF(OR('statement of marks'!$GS37="",E1379=""),"",'statement of marks'!$GS37)</f>
        <v/>
      </c>
      <c r="F1386" s="261" t="str">
        <f>IF(OR('statement of marks'!$GS37="",F1379=""),"",'statement of marks'!$GS37)</f>
        <v/>
      </c>
      <c r="G1386" s="261" t="str">
        <f>IF(OR('statement of marks'!$GS37="",G1379=""),"",'statement of marks'!$GS37)</f>
        <v/>
      </c>
      <c r="H1386" s="261" t="str">
        <f>IF(OR('statement of marks'!$GS37="",H1379=""),"",'statement of marks'!$GS37)</f>
        <v/>
      </c>
      <c r="I1386" s="261" t="str">
        <f>IF(OR('statement of marks'!$GS37="",I1379=""),"",'statement of marks'!$GS37)</f>
        <v/>
      </c>
      <c r="J1386" s="262" t="str">
        <f>IF(OR('statement of marks'!$GS37="",J1379=""),"",'statement of marks'!$GS37)</f>
        <v/>
      </c>
    </row>
    <row r="1387" spans="1:10" ht="17.5" customHeight="1">
      <c r="A1387" s="214"/>
      <c r="B1387" s="305" t="str">
        <f>'statement of marks'!$GT$4</f>
        <v>dyk f'k{kk</v>
      </c>
      <c r="C1387" s="240"/>
      <c r="D1387" s="241"/>
      <c r="E1387" s="263" t="str">
        <f>IF(OR('statement of marks'!$GV37="",E1379=""),"",'statement of marks'!$GV37)</f>
        <v/>
      </c>
      <c r="F1387" s="263" t="str">
        <f>IF(OR('statement of marks'!$GV37="",F1379=""),"",'statement of marks'!$GV37)</f>
        <v/>
      </c>
      <c r="G1387" s="263" t="str">
        <f>IF(OR('statement of marks'!$GV37="",G1379=""),"",'statement of marks'!$GV37)</f>
        <v/>
      </c>
      <c r="H1387" s="263" t="str">
        <f>IF(OR('statement of marks'!$GV37="",H1379=""),"",'statement of marks'!$GV37)</f>
        <v/>
      </c>
      <c r="I1387" s="263" t="str">
        <f>IF(OR('statement of marks'!$GV37="",I1379=""),"",'statement of marks'!$GV37)</f>
        <v/>
      </c>
      <c r="J1387" s="264" t="str">
        <f>IF(OR('statement of marks'!$GV37="",J1379=""),"",'statement of marks'!$GV37)</f>
        <v/>
      </c>
    </row>
    <row r="1388" spans="1:10" ht="17.5" customHeight="1">
      <c r="A1388" s="214"/>
      <c r="B1388" s="245" t="s">
        <v>284</v>
      </c>
      <c r="C1388" s="265" t="str">
        <f t="shared" ref="C1388:J1388" si="60">C1379</f>
        <v/>
      </c>
      <c r="D1388" s="265" t="str">
        <f t="shared" si="60"/>
        <v/>
      </c>
      <c r="E1388" s="265" t="str">
        <f t="shared" si="60"/>
        <v/>
      </c>
      <c r="F1388" s="265" t="str">
        <f t="shared" si="60"/>
        <v/>
      </c>
      <c r="G1388" s="265" t="str">
        <f t="shared" si="60"/>
        <v/>
      </c>
      <c r="H1388" s="265" t="str">
        <f t="shared" si="60"/>
        <v/>
      </c>
      <c r="I1388" s="265" t="str">
        <f t="shared" si="60"/>
        <v/>
      </c>
      <c r="J1388" s="266" t="str">
        <f t="shared" si="60"/>
        <v/>
      </c>
    </row>
    <row r="1389" spans="1:10" ht="17.5" customHeight="1">
      <c r="A1389" s="214"/>
      <c r="B1389" s="305" t="str">
        <f>'statement of marks'!$HL$5</f>
        <v>Nk= mifLFkfr</v>
      </c>
      <c r="C1389" s="242"/>
      <c r="D1389" s="242"/>
      <c r="E1389" s="267" t="str">
        <f>IF(OR('statement of marks'!$HL37="",E1379=""),"",'statement of marks'!$HL37)</f>
        <v/>
      </c>
      <c r="F1389" s="267" t="str">
        <f>IF(OR('statement of marks'!$HL37="",F1379=""),"",'statement of marks'!$HL37)</f>
        <v/>
      </c>
      <c r="G1389" s="267" t="str">
        <f>IF(OR('statement of marks'!$HL37="",G1379=""),"",'statement of marks'!$HL37)</f>
        <v/>
      </c>
      <c r="H1389" s="267" t="str">
        <f>IF(OR('statement of marks'!$HL37="",H1379=""),"",'statement of marks'!$HL37)</f>
        <v/>
      </c>
      <c r="I1389" s="267" t="str">
        <f>IF(OR('statement of marks'!$HL37="",I1379=""),"",'statement of marks'!$HL37)</f>
        <v/>
      </c>
      <c r="J1389" s="268" t="str">
        <f>IF(OR('statement of marks'!$HL37="",J1379=""),"",'statement of marks'!$HL37)</f>
        <v/>
      </c>
    </row>
    <row r="1390" spans="1:10" ht="17.5" customHeight="1">
      <c r="A1390" s="214"/>
      <c r="B1390" s="305" t="str">
        <f>'statement of marks'!$HK$5</f>
        <v>dqy ehfVax</v>
      </c>
      <c r="C1390" s="243"/>
      <c r="D1390" s="243"/>
      <c r="E1390" s="243" t="str">
        <f>IF(OR('statement of marks'!$HK37="",E1379=""),"",'statement of marks'!$HK37)</f>
        <v/>
      </c>
      <c r="F1390" s="243" t="str">
        <f>IF(OR('statement of marks'!$HK37="",F1379=""),"",'statement of marks'!$HK37)</f>
        <v/>
      </c>
      <c r="G1390" s="243" t="str">
        <f>IF(OR('statement of marks'!$HK37="",G1379=""),"",'statement of marks'!$HK37)</f>
        <v/>
      </c>
      <c r="H1390" s="243" t="str">
        <f>IF(OR('statement of marks'!$HK37="",H1379=""),"",'statement of marks'!$HK37)</f>
        <v/>
      </c>
      <c r="I1390" s="243" t="str">
        <f>IF(OR('statement of marks'!$HK37="",I1379=""),"",'statement of marks'!$HK37)</f>
        <v/>
      </c>
      <c r="J1390" s="269" t="str">
        <f>IF(OR('statement of marks'!$HK37="",J1379=""),"",'statement of marks'!$HK37)</f>
        <v/>
      </c>
    </row>
    <row r="1391" spans="1:10" ht="17.5" customHeight="1">
      <c r="A1391" s="214"/>
      <c r="B1391" s="305" t="s">
        <v>259</v>
      </c>
      <c r="C1391" s="243" t="str">
        <f t="shared" ref="C1391:J1391" si="61">IF(OR(C1389="",C1390=""),"",C1389/C1390*100)</f>
        <v/>
      </c>
      <c r="D1391" s="243" t="str">
        <f t="shared" si="61"/>
        <v/>
      </c>
      <c r="E1391" s="243" t="str">
        <f t="shared" si="61"/>
        <v/>
      </c>
      <c r="F1391" s="243" t="str">
        <f t="shared" si="61"/>
        <v/>
      </c>
      <c r="G1391" s="243" t="str">
        <f t="shared" si="61"/>
        <v/>
      </c>
      <c r="H1391" s="243" t="str">
        <f t="shared" si="61"/>
        <v/>
      </c>
      <c r="I1391" s="243" t="str">
        <f t="shared" si="61"/>
        <v/>
      </c>
      <c r="J1391" s="269" t="str">
        <f t="shared" si="61"/>
        <v/>
      </c>
    </row>
    <row r="1392" spans="1:10" ht="17.5" customHeight="1">
      <c r="A1392" s="214"/>
      <c r="B1392" s="305" t="s">
        <v>260</v>
      </c>
      <c r="C1392" s="243"/>
      <c r="D1392" s="243"/>
      <c r="E1392" s="243"/>
      <c r="F1392" s="243"/>
      <c r="G1392" s="243"/>
      <c r="H1392" s="243"/>
      <c r="I1392" s="243"/>
      <c r="J1392" s="249"/>
    </row>
    <row r="1393" spans="1:10" ht="17.5" customHeight="1">
      <c r="A1393" s="214"/>
      <c r="B1393" s="306" t="s">
        <v>257</v>
      </c>
      <c r="C1393" s="1319" t="str">
        <f>IF('statement of marks'!HN37="","",'statement of marks'!HN37)</f>
        <v/>
      </c>
      <c r="D1393" s="1320"/>
      <c r="E1393" s="1320"/>
      <c r="F1393" s="1320"/>
      <c r="G1393" s="1320"/>
      <c r="H1393" s="1320"/>
      <c r="I1393" s="1320"/>
      <c r="J1393" s="1321"/>
    </row>
    <row r="1394" spans="1:10" ht="17.5" customHeight="1">
      <c r="A1394" s="214"/>
      <c r="B1394" s="246"/>
      <c r="C1394" s="1322"/>
      <c r="D1394" s="1323"/>
      <c r="E1394" s="1323"/>
      <c r="F1394" s="1324"/>
      <c r="G1394" s="1322"/>
      <c r="H1394" s="1323"/>
      <c r="I1394" s="1323"/>
      <c r="J1394" s="1325"/>
    </row>
    <row r="1395" spans="1:10" ht="17.5" customHeight="1" thickBot="1">
      <c r="A1395" s="215"/>
      <c r="B1395" s="259" t="s">
        <v>262</v>
      </c>
      <c r="C1395" s="1293" t="s">
        <v>80</v>
      </c>
      <c r="D1395" s="1294"/>
      <c r="E1395" s="1294"/>
      <c r="F1395" s="1295"/>
      <c r="G1395" s="1296" t="s">
        <v>263</v>
      </c>
      <c r="H1395" s="1297"/>
      <c r="I1395" s="1297"/>
      <c r="J1395" s="1298"/>
    </row>
    <row r="1396" spans="1:10" ht="17.5" customHeight="1">
      <c r="A1396" s="247"/>
      <c r="B1396" s="1352" t="s">
        <v>228</v>
      </c>
      <c r="C1396" s="1353"/>
      <c r="D1396" s="1353"/>
      <c r="E1396" s="1353"/>
      <c r="F1396" s="1353"/>
      <c r="G1396" s="1353"/>
      <c r="H1396" s="1353"/>
      <c r="I1396" s="1353"/>
      <c r="J1396" s="1354"/>
    </row>
    <row r="1397" spans="1:10" ht="17.5" customHeight="1">
      <c r="A1397" s="214"/>
      <c r="B1397" s="1355" t="s">
        <v>247</v>
      </c>
      <c r="C1397" s="1356"/>
      <c r="D1397" s="1356"/>
      <c r="E1397" s="1356"/>
      <c r="F1397" s="1356"/>
      <c r="G1397" s="1356"/>
      <c r="H1397" s="1356"/>
      <c r="I1397" s="1356"/>
      <c r="J1397" s="1357"/>
    </row>
    <row r="1398" spans="1:10" ht="17.5" customHeight="1">
      <c r="A1398" s="214"/>
      <c r="B1398" s="1358" t="s">
        <v>81</v>
      </c>
      <c r="C1398" s="1358"/>
      <c r="D1398" s="1359">
        <f>YEAR(details!G38)</f>
        <v>1900</v>
      </c>
      <c r="E1398" s="1360"/>
      <c r="F1398" s="303" t="s">
        <v>230</v>
      </c>
      <c r="G1398" s="1359" t="str">
        <f>'statement of marks'!$H$3</f>
        <v>2015-16</v>
      </c>
      <c r="H1398" s="1360"/>
      <c r="I1398" s="303" t="s">
        <v>231</v>
      </c>
      <c r="J1398" s="255"/>
    </row>
    <row r="1399" spans="1:10" ht="17.5" customHeight="1">
      <c r="A1399" s="214"/>
      <c r="B1399" s="1326" t="s">
        <v>229</v>
      </c>
      <c r="C1399" s="1327"/>
      <c r="D1399" s="1312" t="str">
        <f>'statement of marks'!$A$1</f>
        <v>jk- ck- ek/;fed fo|ky; uohu] fuEckgsM+k</v>
      </c>
      <c r="E1399" s="1313"/>
      <c r="F1399" s="1313"/>
      <c r="G1399" s="1313"/>
      <c r="H1399" s="1313"/>
      <c r="I1399" s="1313"/>
      <c r="J1399" s="1314"/>
    </row>
    <row r="1400" spans="1:10" ht="17.5" customHeight="1">
      <c r="A1400" s="214"/>
      <c r="B1400" s="1326" t="str">
        <f>'statement of marks'!$J$3</f>
        <v xml:space="preserve">fo|ky; dk Mk;l dksM+ </v>
      </c>
      <c r="C1400" s="1327"/>
      <c r="D1400" s="1345" t="str">
        <f>'statement of marks'!$K$3</f>
        <v xml:space="preserve">08291009401   </v>
      </c>
      <c r="E1400" s="1346"/>
      <c r="F1400" s="1128"/>
      <c r="G1400" s="1129"/>
      <c r="H1400" s="1129"/>
      <c r="I1400" s="1129"/>
      <c r="J1400" s="1347"/>
    </row>
    <row r="1401" spans="1:10" ht="17.5" customHeight="1">
      <c r="A1401" s="214"/>
      <c r="B1401" s="1326" t="s">
        <v>218</v>
      </c>
      <c r="C1401" s="1327"/>
      <c r="D1401" s="1312" t="str">
        <f>IF('statement of marks'!J38="","",'statement of marks'!J38)</f>
        <v/>
      </c>
      <c r="E1401" s="1313"/>
      <c r="F1401" s="1313"/>
      <c r="G1401" s="1313"/>
      <c r="H1401" s="1313"/>
      <c r="I1401" s="1313"/>
      <c r="J1401" s="1314"/>
    </row>
    <row r="1402" spans="1:10" ht="17.5" customHeight="1">
      <c r="A1402" s="214"/>
      <c r="B1402" s="1326" t="s">
        <v>232</v>
      </c>
      <c r="C1402" s="1327"/>
      <c r="D1402" s="1145" t="str">
        <f>IF('statement of marks'!C38="B","Nk=",IF('statement of marks'!C38="G","Nk=k",""))</f>
        <v/>
      </c>
      <c r="E1402" s="1145"/>
      <c r="F1402" s="258" t="s">
        <v>224</v>
      </c>
      <c r="G1402" s="256" t="str">
        <f>IF('statement of marks'!B38="","",'statement of marks'!B38)</f>
        <v/>
      </c>
      <c r="H1402" s="1348"/>
      <c r="I1402" s="1348"/>
      <c r="J1402" s="1349"/>
    </row>
    <row r="1403" spans="1:10" ht="17.5" customHeight="1">
      <c r="A1403" s="214"/>
      <c r="B1403" s="1326" t="s">
        <v>220</v>
      </c>
      <c r="C1403" s="1327"/>
      <c r="D1403" s="1312" t="str">
        <f>IF('statement of marks'!L38="","",'statement of marks'!L38)</f>
        <v/>
      </c>
      <c r="E1403" s="1313"/>
      <c r="F1403" s="1313"/>
      <c r="G1403" s="1313"/>
      <c r="H1403" s="1313"/>
      <c r="I1403" s="1313"/>
      <c r="J1403" s="1314"/>
    </row>
    <row r="1404" spans="1:10" ht="17.5" customHeight="1">
      <c r="A1404" s="214"/>
      <c r="B1404" s="1326" t="s">
        <v>219</v>
      </c>
      <c r="C1404" s="1327"/>
      <c r="D1404" s="1312" t="str">
        <f>IF('statement of marks'!K38="","",'statement of marks'!K38)</f>
        <v/>
      </c>
      <c r="E1404" s="1313"/>
      <c r="F1404" s="1313"/>
      <c r="G1404" s="1313"/>
      <c r="H1404" s="1313"/>
      <c r="I1404" s="1313"/>
      <c r="J1404" s="1314"/>
    </row>
    <row r="1405" spans="1:10" ht="17.5" customHeight="1">
      <c r="A1405" s="214"/>
      <c r="B1405" s="1326" t="s">
        <v>234</v>
      </c>
      <c r="C1405" s="1327"/>
      <c r="D1405" s="1312" t="str">
        <f>IF(details!N38="","",details!N38)</f>
        <v/>
      </c>
      <c r="E1405" s="1313"/>
      <c r="F1405" s="1313"/>
      <c r="G1405" s="1313"/>
      <c r="H1405" s="1313"/>
      <c r="I1405" s="1313"/>
      <c r="J1405" s="1314"/>
    </row>
    <row r="1406" spans="1:10" ht="17.5" customHeight="1">
      <c r="A1406" s="214"/>
      <c r="B1406" s="1326" t="s">
        <v>283</v>
      </c>
      <c r="C1406" s="1327"/>
      <c r="D1406" s="1312" t="str">
        <f>IF(details!O38="","",details!O38)</f>
        <v/>
      </c>
      <c r="E1406" s="1313"/>
      <c r="F1406" s="1313"/>
      <c r="G1406" s="1313"/>
      <c r="H1406" s="1313"/>
      <c r="I1406" s="1313"/>
      <c r="J1406" s="1314"/>
    </row>
    <row r="1407" spans="1:10" ht="17.5" customHeight="1">
      <c r="A1407" s="214"/>
      <c r="B1407" s="1326" t="s">
        <v>77</v>
      </c>
      <c r="C1407" s="1327"/>
      <c r="D1407" s="392">
        <f>'statement of marks'!$C$3</f>
        <v>6</v>
      </c>
      <c r="E1407" s="304" t="s">
        <v>222</v>
      </c>
      <c r="F1407" s="254" t="str">
        <f>IF('statement of marks'!F38="","",'statement of marks'!F38)</f>
        <v/>
      </c>
      <c r="G1407" s="1343" t="s">
        <v>233</v>
      </c>
      <c r="H1407" s="1170"/>
      <c r="I1407" s="1361" t="str">
        <f>IF('statement of marks'!G38="","",'statement of marks'!G38)</f>
        <v/>
      </c>
      <c r="J1407" s="1362"/>
    </row>
    <row r="1408" spans="1:10" ht="17.5" customHeight="1">
      <c r="A1408" s="214"/>
      <c r="B1408" s="1326" t="s">
        <v>225</v>
      </c>
      <c r="C1408" s="1327"/>
      <c r="D1408" s="1316" t="str">
        <f>IF('statement of marks'!H38="","",'statement of marks'!H38)</f>
        <v/>
      </c>
      <c r="E1408" s="1328"/>
      <c r="F1408" s="1328"/>
      <c r="G1408" s="1328"/>
      <c r="H1408" s="1328"/>
      <c r="I1408" s="1328"/>
      <c r="J1408" s="1329"/>
    </row>
    <row r="1409" spans="1:10" ht="17.5" customHeight="1">
      <c r="A1409" s="214"/>
      <c r="B1409" s="1326" t="s">
        <v>226</v>
      </c>
      <c r="C1409" s="1327"/>
      <c r="D1409" s="1330" t="str">
        <f>IF('statement of marks'!I38="","",'statement of marks'!I38)</f>
        <v/>
      </c>
      <c r="E1409" s="1331"/>
      <c r="F1409" s="1332"/>
      <c r="G1409" s="1332"/>
      <c r="H1409" s="1332"/>
      <c r="I1409" s="1332"/>
      <c r="J1409" s="1333"/>
    </row>
    <row r="1410" spans="1:10" ht="17.5" customHeight="1">
      <c r="A1410" s="214"/>
      <c r="B1410" s="1312" t="s">
        <v>235</v>
      </c>
      <c r="C1410" s="1313"/>
      <c r="D1410" s="1313"/>
      <c r="E1410" s="1144"/>
      <c r="F1410" s="1334" t="str">
        <f>IF(details!Q38="","",details!Q38)</f>
        <v/>
      </c>
      <c r="G1410" s="1334"/>
      <c r="H1410" s="1335"/>
      <c r="I1410" s="1335"/>
      <c r="J1410" s="1336"/>
    </row>
    <row r="1411" spans="1:10" ht="17.5" customHeight="1">
      <c r="A1411" s="214"/>
      <c r="B1411" s="1326" t="s">
        <v>239</v>
      </c>
      <c r="C1411" s="1327"/>
      <c r="D1411" s="1312" t="str">
        <f>IF(details!M38="","",details!M38)</f>
        <v/>
      </c>
      <c r="E1411" s="1313"/>
      <c r="F1411" s="1313"/>
      <c r="G1411" s="1313"/>
      <c r="H1411" s="1313"/>
      <c r="I1411" s="1313"/>
      <c r="J1411" s="1314"/>
    </row>
    <row r="1412" spans="1:10" ht="17.5" customHeight="1">
      <c r="A1412" s="214"/>
      <c r="B1412" s="1326" t="s">
        <v>240</v>
      </c>
      <c r="C1412" s="1327"/>
      <c r="D1412" s="1312" t="str">
        <f>IF(details!P38="","",details!P38)</f>
        <v/>
      </c>
      <c r="E1412" s="1313"/>
      <c r="F1412" s="1313"/>
      <c r="G1412" s="1313"/>
      <c r="H1412" s="1313"/>
      <c r="I1412" s="1313"/>
      <c r="J1412" s="1314"/>
    </row>
    <row r="1413" spans="1:10" ht="17.5" customHeight="1">
      <c r="A1413" s="214"/>
      <c r="B1413" s="1326" t="s">
        <v>241</v>
      </c>
      <c r="C1413" s="1327"/>
      <c r="D1413" s="1337" t="str">
        <f>IF('statement of marks'!HD38="mRrh.kZ",'statement of marks'!$C$3,"")</f>
        <v/>
      </c>
      <c r="E1413" s="1338"/>
      <c r="F1413" s="1313" t="s">
        <v>242</v>
      </c>
      <c r="G1413" s="1144"/>
      <c r="H1413" s="1337" t="str">
        <f>IF(D1413="","",D1413+1)</f>
        <v/>
      </c>
      <c r="I1413" s="1338"/>
      <c r="J1413" s="1339"/>
    </row>
    <row r="1414" spans="1:10" ht="17.5" customHeight="1">
      <c r="A1414" s="214"/>
      <c r="B1414" s="1358" t="s">
        <v>243</v>
      </c>
      <c r="C1414" s="1358"/>
      <c r="D1414" s="1340">
        <f>IF(details!$O$4="","",details!$O$4)</f>
        <v>42460</v>
      </c>
      <c r="E1414" s="1341"/>
      <c r="F1414" s="1342"/>
      <c r="G1414" s="1343"/>
      <c r="H1414" s="1343"/>
      <c r="I1414" s="1343"/>
      <c r="J1414" s="1344"/>
    </row>
    <row r="1415" spans="1:10" ht="17.5" customHeight="1">
      <c r="A1415" s="214"/>
      <c r="B1415" s="1299"/>
      <c r="C1415" s="1299"/>
      <c r="D1415" s="1276"/>
      <c r="E1415" s="1276"/>
      <c r="F1415" s="1288"/>
      <c r="G1415" s="1288"/>
      <c r="H1415" s="1288"/>
      <c r="I1415" s="1288"/>
      <c r="J1415" s="1300"/>
    </row>
    <row r="1416" spans="1:10" ht="17.5" customHeight="1">
      <c r="A1416" s="214"/>
      <c r="B1416" s="1301" t="str">
        <f>IF(details!$I$4="","",details!$I$4)</f>
        <v>Jherh js[kk oekZ</v>
      </c>
      <c r="C1416" s="1301"/>
      <c r="D1416" s="1276"/>
      <c r="E1416" s="1276"/>
      <c r="F1416" s="1302" t="str">
        <f>IF(details!$F$4="","",details!$F$4)</f>
        <v>Jh jk/ks';ke tk'kh</v>
      </c>
      <c r="G1416" s="1303"/>
      <c r="H1416" s="1303"/>
      <c r="I1416" s="1303"/>
      <c r="J1416" s="1304"/>
    </row>
    <row r="1417" spans="1:10" ht="17.5" customHeight="1" thickBot="1">
      <c r="A1417" s="215"/>
      <c r="B1417" s="1305" t="s">
        <v>244</v>
      </c>
      <c r="C1417" s="1305"/>
      <c r="D1417" s="1305" t="s">
        <v>245</v>
      </c>
      <c r="E1417" s="1305"/>
      <c r="F1417" s="1306" t="s">
        <v>246</v>
      </c>
      <c r="G1417" s="1307"/>
      <c r="H1417" s="1307"/>
      <c r="I1417" s="1307"/>
      <c r="J1417" s="1308"/>
    </row>
    <row r="1418" spans="1:10" ht="17.5" customHeight="1">
      <c r="A1418" s="247"/>
      <c r="B1418" s="1309" t="s">
        <v>258</v>
      </c>
      <c r="C1418" s="1310"/>
      <c r="D1418" s="1310"/>
      <c r="E1418" s="1310"/>
      <c r="F1418" s="1310"/>
      <c r="G1418" s="1310"/>
      <c r="H1418" s="1310"/>
      <c r="I1418" s="1310"/>
      <c r="J1418" s="1311"/>
    </row>
    <row r="1419" spans="1:10" ht="17.5" customHeight="1">
      <c r="A1419" s="214"/>
      <c r="B1419" s="306" t="s">
        <v>218</v>
      </c>
      <c r="C1419" s="1312" t="str">
        <f>IF('statement of marks'!J38="","",'statement of marks'!J38)</f>
        <v/>
      </c>
      <c r="D1419" s="1313"/>
      <c r="E1419" s="1313"/>
      <c r="F1419" s="1313"/>
      <c r="G1419" s="1313"/>
      <c r="H1419" s="1313"/>
      <c r="I1419" s="1313"/>
      <c r="J1419" s="1314"/>
    </row>
    <row r="1420" spans="1:10" ht="17.5" customHeight="1">
      <c r="A1420" s="214"/>
      <c r="B1420" s="306" t="s">
        <v>219</v>
      </c>
      <c r="C1420" s="1312" t="str">
        <f>IF('statement of marks'!K38="","",'statement of marks'!K38)</f>
        <v/>
      </c>
      <c r="D1420" s="1313"/>
      <c r="E1420" s="1313"/>
      <c r="F1420" s="1313"/>
      <c r="G1420" s="1313"/>
      <c r="H1420" s="1313"/>
      <c r="I1420" s="1313"/>
      <c r="J1420" s="1314"/>
    </row>
    <row r="1421" spans="1:10" ht="17.5" customHeight="1">
      <c r="A1421" s="214"/>
      <c r="B1421" s="306" t="s">
        <v>220</v>
      </c>
      <c r="C1421" s="1312" t="str">
        <f>IF('statement of marks'!L38="","",'statement of marks'!L38)</f>
        <v/>
      </c>
      <c r="D1421" s="1313"/>
      <c r="E1421" s="1313"/>
      <c r="F1421" s="1313"/>
      <c r="G1421" s="1313"/>
      <c r="H1421" s="1313"/>
      <c r="I1421" s="1313"/>
      <c r="J1421" s="1314"/>
    </row>
    <row r="1422" spans="1:10" ht="17.5" customHeight="1">
      <c r="A1422" s="214"/>
      <c r="B1422" s="306" t="s">
        <v>225</v>
      </c>
      <c r="C1422" s="1315" t="str">
        <f>IF('statement of marks'!H38="","",'statement of marks'!H38)</f>
        <v/>
      </c>
      <c r="D1422" s="1316"/>
      <c r="E1422" s="252" t="s">
        <v>261</v>
      </c>
      <c r="F1422" s="1317" t="str">
        <f>IF('statement of marks'!I38="","",'statement of marks'!I38)</f>
        <v/>
      </c>
      <c r="G1422" s="1317"/>
      <c r="H1422" s="1317"/>
      <c r="I1422" s="1317"/>
      <c r="J1422" s="1318"/>
    </row>
    <row r="1423" spans="1:10" ht="17.5" customHeight="1">
      <c r="A1423" s="214"/>
      <c r="B1423" s="306" t="s">
        <v>223</v>
      </c>
      <c r="C1423" s="253" t="s">
        <v>248</v>
      </c>
      <c r="D1423" s="235" t="s">
        <v>249</v>
      </c>
      <c r="E1423" s="235" t="s">
        <v>250</v>
      </c>
      <c r="F1423" s="235" t="s">
        <v>251</v>
      </c>
      <c r="G1423" s="235" t="s">
        <v>252</v>
      </c>
      <c r="H1423" s="235" t="s">
        <v>253</v>
      </c>
      <c r="I1423" s="235" t="s">
        <v>254</v>
      </c>
      <c r="J1423" s="248" t="s">
        <v>255</v>
      </c>
    </row>
    <row r="1424" spans="1:10" ht="17.5" customHeight="1">
      <c r="A1424" s="214"/>
      <c r="B1424" s="305" t="s">
        <v>256</v>
      </c>
      <c r="C1424" s="239" t="str">
        <f>IF(AND('statement of marks'!$C$3=1,'statement of marks'!HD38="mRrh.kZ"),'statement of marks'!$H$3,"")</f>
        <v/>
      </c>
      <c r="D1424" s="239" t="str">
        <f>IF(AND('statement of marks'!$C$3=2,'statement of marks'!HD38="mRrh.kZ"),'statement of marks'!$H$3,"")</f>
        <v/>
      </c>
      <c r="E1424" s="239" t="str">
        <f>IF(AND('statement of marks'!$C$3=3,'statement of marks'!HD38="mRrh.kZ"),'statement of marks'!$H$3,"")</f>
        <v/>
      </c>
      <c r="F1424" s="239" t="str">
        <f>IF(AND('statement of marks'!$C$3=4,'statement of marks'!HD38="mRrh.kZ"),'statement of marks'!$H$3,"")</f>
        <v/>
      </c>
      <c r="G1424" s="239" t="str">
        <f>IF(AND('statement of marks'!$C$3=5,'statement of marks'!HD38="mRrh.kZ"),'statement of marks'!$H$3,"")</f>
        <v/>
      </c>
      <c r="H1424" s="239" t="str">
        <f>IF(AND('statement of marks'!$C$3=6,'statement of marks'!HD38="mRrh.kZ"),'statement of marks'!$H$3,"")</f>
        <v/>
      </c>
      <c r="I1424" s="239" t="str">
        <f>IF(AND('statement of marks'!$C$3=7,'statement of marks'!HD38="mRrh.kZ"),'statement of marks'!$H$3,"")</f>
        <v/>
      </c>
      <c r="J1424" s="260" t="str">
        <f>IF(AND('statement of marks'!$C$3=8,'statement of marks'!HD38="mRrh.kZ"),'statement of marks'!$H$3,"")</f>
        <v/>
      </c>
    </row>
    <row r="1425" spans="1:10" ht="17.5" customHeight="1">
      <c r="A1425" s="214"/>
      <c r="B1425" s="305" t="str">
        <f>'statement of marks'!$FT$4</f>
        <v>fgUnh</v>
      </c>
      <c r="C1425" s="240"/>
      <c r="D1425" s="241"/>
      <c r="E1425" s="261" t="str">
        <f>IF(OR('statement of marks'!$FV38="",E1424=""),"",'statement of marks'!$FV38)</f>
        <v/>
      </c>
      <c r="F1425" s="261" t="str">
        <f>IF(OR('statement of marks'!$FV38="",F1424=""),"",'statement of marks'!$FV38)</f>
        <v/>
      </c>
      <c r="G1425" s="261" t="str">
        <f>IF(OR('statement of marks'!$FV38="",G1424=""),"",'statement of marks'!$FV38)</f>
        <v/>
      </c>
      <c r="H1425" s="261" t="str">
        <f>IF(OR('statement of marks'!$FV38="",H1424=""),"",'statement of marks'!$FV38)</f>
        <v/>
      </c>
      <c r="I1425" s="261" t="str">
        <f>IF(OR('statement of marks'!$FV38="",I1424=""),"",'statement of marks'!$FV38)</f>
        <v/>
      </c>
      <c r="J1425" s="262" t="str">
        <f>IF(OR('statement of marks'!$FV38="",J1424=""),"",'statement of marks'!$FV38)</f>
        <v/>
      </c>
    </row>
    <row r="1426" spans="1:10" ht="17.5" customHeight="1">
      <c r="A1426" s="214"/>
      <c r="B1426" s="305" t="str">
        <f>'statement of marks'!$FW$4</f>
        <v>vaxszth</v>
      </c>
      <c r="C1426" s="240"/>
      <c r="D1426" s="241"/>
      <c r="E1426" s="261" t="str">
        <f>IF(OR('statement of marks'!$FY38="",E1424=""),"",'statement of marks'!$FY38)</f>
        <v/>
      </c>
      <c r="F1426" s="261" t="str">
        <f>IF(OR('statement of marks'!$FY38="",F1424=""),"",'statement of marks'!$FY38)</f>
        <v/>
      </c>
      <c r="G1426" s="261" t="str">
        <f>IF(OR('statement of marks'!$FY38="",G1424=""),"",'statement of marks'!$FY38)</f>
        <v/>
      </c>
      <c r="H1426" s="261" t="str">
        <f>IF(OR('statement of marks'!$FY38="",H1424=""),"",'statement of marks'!$FY38)</f>
        <v/>
      </c>
      <c r="I1426" s="261" t="str">
        <f>IF(OR('statement of marks'!$FY38="",I1424=""),"",'statement of marks'!$FY38)</f>
        <v/>
      </c>
      <c r="J1426" s="262" t="str">
        <f>IF(OR('statement of marks'!$FY38="",J1424=""),"",'statement of marks'!$FY38)</f>
        <v/>
      </c>
    </row>
    <row r="1427" spans="1:10" ht="17.5" customHeight="1">
      <c r="A1427" s="214"/>
      <c r="B1427" s="305" t="str">
        <f>IF('statement of marks'!BE38="s","laLÑr",IF('statement of marks'!BE38="u","mnwZ",IF('statement of marks'!BE38="g","xqtjkrh",IF('statement of marks'!BE38="p","iatkch",IF('statement of marks'!BE38="sd","flU/kh","r`rh; Hkk""kk")))))</f>
        <v>r`rh; Hkk"kk</v>
      </c>
      <c r="C1427" s="240"/>
      <c r="D1427" s="241"/>
      <c r="E1427" s="261" t="str">
        <f>IF(OR('statement of marks'!$GB38="",E1424=""),"",'statement of marks'!$GB38)</f>
        <v/>
      </c>
      <c r="F1427" s="261" t="str">
        <f>IF(OR('statement of marks'!$GB38="",F1424=""),"",'statement of marks'!$GB38)</f>
        <v/>
      </c>
      <c r="G1427" s="261" t="str">
        <f>IF(OR('statement of marks'!$GB38="",G1424=""),"",'statement of marks'!$GB38)</f>
        <v/>
      </c>
      <c r="H1427" s="261" t="str">
        <f>IF(OR('statement of marks'!$GB38="",H1424=""),"",'statement of marks'!$GB38)</f>
        <v/>
      </c>
      <c r="I1427" s="261" t="str">
        <f>IF(OR('statement of marks'!$GB38="",I1424=""),"",'statement of marks'!$GB38)</f>
        <v/>
      </c>
      <c r="J1427" s="262" t="str">
        <f>IF(OR('statement of marks'!$GB38="",J1424=""),"",'statement of marks'!$GB38)</f>
        <v/>
      </c>
    </row>
    <row r="1428" spans="1:10" ht="17.5" customHeight="1">
      <c r="A1428" s="214"/>
      <c r="B1428" s="305" t="str">
        <f>'statement of marks'!$GH$4</f>
        <v>xf.kr</v>
      </c>
      <c r="C1428" s="240"/>
      <c r="D1428" s="241"/>
      <c r="E1428" s="261" t="str">
        <f>IF(OR('statement of marks'!$GJ38="",E1424=""),"",'statement of marks'!$GJ38)</f>
        <v/>
      </c>
      <c r="F1428" s="261" t="str">
        <f>IF(OR('statement of marks'!$GJ38="",F1424=""),"",'statement of marks'!$GJ38)</f>
        <v/>
      </c>
      <c r="G1428" s="261" t="str">
        <f>IF(OR('statement of marks'!$GJ38="",G1424=""),"",'statement of marks'!$GJ38)</f>
        <v/>
      </c>
      <c r="H1428" s="261" t="str">
        <f>IF(OR('statement of marks'!$GJ38="",H1424=""),"",'statement of marks'!$GJ38)</f>
        <v/>
      </c>
      <c r="I1428" s="261" t="str">
        <f>IF(OR('statement of marks'!$GJ38="",I1424=""),"",'statement of marks'!$GJ38)</f>
        <v/>
      </c>
      <c r="J1428" s="262" t="str">
        <f>IF(OR('statement of marks'!$GJ38="",J1424=""),"",'statement of marks'!$GJ38)</f>
        <v/>
      </c>
    </row>
    <row r="1429" spans="1:10" ht="17.5" customHeight="1">
      <c r="A1429" s="214"/>
      <c r="B1429" s="305" t="str">
        <f>'statement of marks'!$GK$4</f>
        <v>foKku</v>
      </c>
      <c r="C1429" s="240"/>
      <c r="D1429" s="241"/>
      <c r="E1429" s="261" t="str">
        <f>IF(OR('statement of marks'!$GM38="",E1424=""),"",'statement of marks'!$GM38)</f>
        <v/>
      </c>
      <c r="F1429" s="261" t="str">
        <f>IF(OR('statement of marks'!$GM38="",F1424=""),"",'statement of marks'!$GM38)</f>
        <v/>
      </c>
      <c r="G1429" s="261" t="str">
        <f>IF(OR('statement of marks'!$GM38="",G1424=""),"",'statement of marks'!$GM38)</f>
        <v/>
      </c>
      <c r="H1429" s="261" t="str">
        <f>IF(OR('statement of marks'!$GM38="",H1424=""),"",'statement of marks'!$GM38)</f>
        <v/>
      </c>
      <c r="I1429" s="261" t="str">
        <f>IF(OR('statement of marks'!$GM38="",I1424=""),"",'statement of marks'!$GM38)</f>
        <v/>
      </c>
      <c r="J1429" s="262" t="str">
        <f>IF(OR('statement of marks'!$GM38="",J1424=""),"",'statement of marks'!$GM38)</f>
        <v/>
      </c>
    </row>
    <row r="1430" spans="1:10" ht="17.5" customHeight="1">
      <c r="A1430" s="214"/>
      <c r="B1430" s="305" t="str">
        <f>'statement of marks'!$GN$4</f>
        <v>lkekftd foKku</v>
      </c>
      <c r="C1430" s="240"/>
      <c r="D1430" s="241"/>
      <c r="E1430" s="261" t="str">
        <f>IF(OR('statement of marks'!$GP38="",E1424=""),"",'statement of marks'!$GP38)</f>
        <v/>
      </c>
      <c r="F1430" s="261" t="str">
        <f>IF(OR('statement of marks'!$GP38="",F1424=""),"",'statement of marks'!$GP38)</f>
        <v/>
      </c>
      <c r="G1430" s="261" t="str">
        <f>IF(OR('statement of marks'!$GP38="",G1424=""),"",'statement of marks'!$GP38)</f>
        <v/>
      </c>
      <c r="H1430" s="261" t="str">
        <f>IF(OR('statement of marks'!$GP38="",H1424=""),"",'statement of marks'!$GP38)</f>
        <v/>
      </c>
      <c r="I1430" s="261" t="str">
        <f>IF(OR('statement of marks'!$GP38="",I1424=""),"",'statement of marks'!$GP38)</f>
        <v/>
      </c>
      <c r="J1430" s="262" t="str">
        <f>IF(OR('statement of marks'!$GP38="",J1424=""),"",'statement of marks'!$GP38)</f>
        <v/>
      </c>
    </row>
    <row r="1431" spans="1:10" ht="17.5" customHeight="1">
      <c r="A1431" s="214"/>
      <c r="B1431" s="305" t="str">
        <f>'statement of marks'!$GQ$4</f>
        <v>dk;kZuqHko</v>
      </c>
      <c r="C1431" s="240"/>
      <c r="D1431" s="241"/>
      <c r="E1431" s="261" t="str">
        <f>IF(OR('statement of marks'!$GS38="",E1424=""),"",'statement of marks'!$GS38)</f>
        <v/>
      </c>
      <c r="F1431" s="261" t="str">
        <f>IF(OR('statement of marks'!$GS38="",F1424=""),"",'statement of marks'!$GS38)</f>
        <v/>
      </c>
      <c r="G1431" s="261" t="str">
        <f>IF(OR('statement of marks'!$GS38="",G1424=""),"",'statement of marks'!$GS38)</f>
        <v/>
      </c>
      <c r="H1431" s="261" t="str">
        <f>IF(OR('statement of marks'!$GS38="",H1424=""),"",'statement of marks'!$GS38)</f>
        <v/>
      </c>
      <c r="I1431" s="261" t="str">
        <f>IF(OR('statement of marks'!$GS38="",I1424=""),"",'statement of marks'!$GS38)</f>
        <v/>
      </c>
      <c r="J1431" s="262" t="str">
        <f>IF(OR('statement of marks'!$GS38="",J1424=""),"",'statement of marks'!$GS38)</f>
        <v/>
      </c>
    </row>
    <row r="1432" spans="1:10" ht="17.5" customHeight="1">
      <c r="A1432" s="214"/>
      <c r="B1432" s="305" t="str">
        <f>'statement of marks'!$GT$4</f>
        <v>dyk f'k{kk</v>
      </c>
      <c r="C1432" s="240"/>
      <c r="D1432" s="241"/>
      <c r="E1432" s="263" t="str">
        <f>IF(OR('statement of marks'!$GV38="",E1424=""),"",'statement of marks'!$GV38)</f>
        <v/>
      </c>
      <c r="F1432" s="263" t="str">
        <f>IF(OR('statement of marks'!$GV38="",F1424=""),"",'statement of marks'!$GV38)</f>
        <v/>
      </c>
      <c r="G1432" s="263" t="str">
        <f>IF(OR('statement of marks'!$GV38="",G1424=""),"",'statement of marks'!$GV38)</f>
        <v/>
      </c>
      <c r="H1432" s="263" t="str">
        <f>IF(OR('statement of marks'!$GV38="",H1424=""),"",'statement of marks'!$GV38)</f>
        <v/>
      </c>
      <c r="I1432" s="263" t="str">
        <f>IF(OR('statement of marks'!$GV38="",I1424=""),"",'statement of marks'!$GV38)</f>
        <v/>
      </c>
      <c r="J1432" s="264" t="str">
        <f>IF(OR('statement of marks'!$GV38="",J1424=""),"",'statement of marks'!$GV38)</f>
        <v/>
      </c>
    </row>
    <row r="1433" spans="1:10" ht="17.5" customHeight="1">
      <c r="A1433" s="214"/>
      <c r="B1433" s="245" t="s">
        <v>284</v>
      </c>
      <c r="C1433" s="265" t="str">
        <f t="shared" ref="C1433:J1433" si="62">C1424</f>
        <v/>
      </c>
      <c r="D1433" s="265" t="str">
        <f t="shared" si="62"/>
        <v/>
      </c>
      <c r="E1433" s="265" t="str">
        <f t="shared" si="62"/>
        <v/>
      </c>
      <c r="F1433" s="265" t="str">
        <f t="shared" si="62"/>
        <v/>
      </c>
      <c r="G1433" s="265" t="str">
        <f t="shared" si="62"/>
        <v/>
      </c>
      <c r="H1433" s="265" t="str">
        <f t="shared" si="62"/>
        <v/>
      </c>
      <c r="I1433" s="265" t="str">
        <f t="shared" si="62"/>
        <v/>
      </c>
      <c r="J1433" s="266" t="str">
        <f t="shared" si="62"/>
        <v/>
      </c>
    </row>
    <row r="1434" spans="1:10" ht="17.5" customHeight="1">
      <c r="A1434" s="214"/>
      <c r="B1434" s="305" t="str">
        <f>'statement of marks'!$HL$5</f>
        <v>Nk= mifLFkfr</v>
      </c>
      <c r="C1434" s="242"/>
      <c r="D1434" s="242"/>
      <c r="E1434" s="267" t="str">
        <f>IF(OR('statement of marks'!$HL38="",E1424=""),"",'statement of marks'!$HL38)</f>
        <v/>
      </c>
      <c r="F1434" s="267" t="str">
        <f>IF(OR('statement of marks'!$HL38="",F1424=""),"",'statement of marks'!$HL38)</f>
        <v/>
      </c>
      <c r="G1434" s="267" t="str">
        <f>IF(OR('statement of marks'!$HL38="",G1424=""),"",'statement of marks'!$HL38)</f>
        <v/>
      </c>
      <c r="H1434" s="267" t="str">
        <f>IF(OR('statement of marks'!$HL38="",H1424=""),"",'statement of marks'!$HL38)</f>
        <v/>
      </c>
      <c r="I1434" s="267" t="str">
        <f>IF(OR('statement of marks'!$HL38="",I1424=""),"",'statement of marks'!$HL38)</f>
        <v/>
      </c>
      <c r="J1434" s="268" t="str">
        <f>IF(OR('statement of marks'!$HL38="",J1424=""),"",'statement of marks'!$HL38)</f>
        <v/>
      </c>
    </row>
    <row r="1435" spans="1:10" ht="17.5" customHeight="1">
      <c r="A1435" s="214"/>
      <c r="B1435" s="305" t="str">
        <f>'statement of marks'!$HK$5</f>
        <v>dqy ehfVax</v>
      </c>
      <c r="C1435" s="243"/>
      <c r="D1435" s="243"/>
      <c r="E1435" s="243" t="str">
        <f>IF(OR('statement of marks'!$HK38="",E1424=""),"",'statement of marks'!$HK38)</f>
        <v/>
      </c>
      <c r="F1435" s="243" t="str">
        <f>IF(OR('statement of marks'!$HK38="",F1424=""),"",'statement of marks'!$HK38)</f>
        <v/>
      </c>
      <c r="G1435" s="243" t="str">
        <f>IF(OR('statement of marks'!$HK38="",G1424=""),"",'statement of marks'!$HK38)</f>
        <v/>
      </c>
      <c r="H1435" s="243" t="str">
        <f>IF(OR('statement of marks'!$HK38="",H1424=""),"",'statement of marks'!$HK38)</f>
        <v/>
      </c>
      <c r="I1435" s="243" t="str">
        <f>IF(OR('statement of marks'!$HK38="",I1424=""),"",'statement of marks'!$HK38)</f>
        <v/>
      </c>
      <c r="J1435" s="269" t="str">
        <f>IF(OR('statement of marks'!$HK38="",J1424=""),"",'statement of marks'!$HK38)</f>
        <v/>
      </c>
    </row>
    <row r="1436" spans="1:10" ht="17.5" customHeight="1">
      <c r="A1436" s="214"/>
      <c r="B1436" s="305" t="s">
        <v>259</v>
      </c>
      <c r="C1436" s="243" t="str">
        <f t="shared" ref="C1436:J1436" si="63">IF(OR(C1434="",C1435=""),"",C1434/C1435*100)</f>
        <v/>
      </c>
      <c r="D1436" s="243" t="str">
        <f t="shared" si="63"/>
        <v/>
      </c>
      <c r="E1436" s="243" t="str">
        <f t="shared" si="63"/>
        <v/>
      </c>
      <c r="F1436" s="243" t="str">
        <f t="shared" si="63"/>
        <v/>
      </c>
      <c r="G1436" s="243" t="str">
        <f t="shared" si="63"/>
        <v/>
      </c>
      <c r="H1436" s="243" t="str">
        <f t="shared" si="63"/>
        <v/>
      </c>
      <c r="I1436" s="243" t="str">
        <f t="shared" si="63"/>
        <v/>
      </c>
      <c r="J1436" s="269" t="str">
        <f t="shared" si="63"/>
        <v/>
      </c>
    </row>
    <row r="1437" spans="1:10" ht="17.5" customHeight="1">
      <c r="A1437" s="214"/>
      <c r="B1437" s="305" t="s">
        <v>260</v>
      </c>
      <c r="C1437" s="243"/>
      <c r="D1437" s="243"/>
      <c r="E1437" s="243"/>
      <c r="F1437" s="243"/>
      <c r="G1437" s="243"/>
      <c r="H1437" s="243"/>
      <c r="I1437" s="243"/>
      <c r="J1437" s="249"/>
    </row>
    <row r="1438" spans="1:10" ht="17.5" customHeight="1">
      <c r="A1438" s="214"/>
      <c r="B1438" s="306" t="s">
        <v>257</v>
      </c>
      <c r="C1438" s="1319" t="str">
        <f>IF('statement of marks'!HN38="","",'statement of marks'!HN38)</f>
        <v/>
      </c>
      <c r="D1438" s="1320"/>
      <c r="E1438" s="1320"/>
      <c r="F1438" s="1320"/>
      <c r="G1438" s="1320"/>
      <c r="H1438" s="1320"/>
      <c r="I1438" s="1320"/>
      <c r="J1438" s="1321"/>
    </row>
    <row r="1439" spans="1:10" ht="17.5" customHeight="1">
      <c r="A1439" s="214"/>
      <c r="B1439" s="246"/>
      <c r="C1439" s="1322"/>
      <c r="D1439" s="1323"/>
      <c r="E1439" s="1323"/>
      <c r="F1439" s="1324"/>
      <c r="G1439" s="1322"/>
      <c r="H1439" s="1323"/>
      <c r="I1439" s="1323"/>
      <c r="J1439" s="1325"/>
    </row>
    <row r="1440" spans="1:10" ht="17.5" customHeight="1" thickBot="1">
      <c r="A1440" s="215"/>
      <c r="B1440" s="259" t="s">
        <v>262</v>
      </c>
      <c r="C1440" s="1293" t="s">
        <v>80</v>
      </c>
      <c r="D1440" s="1294"/>
      <c r="E1440" s="1294"/>
      <c r="F1440" s="1295"/>
      <c r="G1440" s="1296" t="s">
        <v>263</v>
      </c>
      <c r="H1440" s="1297"/>
      <c r="I1440" s="1297"/>
      <c r="J1440" s="1298"/>
    </row>
    <row r="1441" spans="1:10" ht="17.5" customHeight="1">
      <c r="A1441" s="247"/>
      <c r="B1441" s="1352" t="s">
        <v>228</v>
      </c>
      <c r="C1441" s="1353"/>
      <c r="D1441" s="1353"/>
      <c r="E1441" s="1353"/>
      <c r="F1441" s="1353"/>
      <c r="G1441" s="1353"/>
      <c r="H1441" s="1353"/>
      <c r="I1441" s="1353"/>
      <c r="J1441" s="1354"/>
    </row>
    <row r="1442" spans="1:10" ht="17.5" customHeight="1">
      <c r="A1442" s="214"/>
      <c r="B1442" s="1355" t="s">
        <v>247</v>
      </c>
      <c r="C1442" s="1356"/>
      <c r="D1442" s="1356"/>
      <c r="E1442" s="1356"/>
      <c r="F1442" s="1356"/>
      <c r="G1442" s="1356"/>
      <c r="H1442" s="1356"/>
      <c r="I1442" s="1356"/>
      <c r="J1442" s="1357"/>
    </row>
    <row r="1443" spans="1:10" ht="17.5" customHeight="1">
      <c r="A1443" s="214"/>
      <c r="B1443" s="1358" t="s">
        <v>81</v>
      </c>
      <c r="C1443" s="1358"/>
      <c r="D1443" s="1359">
        <f>YEAR(details!G39)</f>
        <v>1900</v>
      </c>
      <c r="E1443" s="1360"/>
      <c r="F1443" s="303" t="s">
        <v>230</v>
      </c>
      <c r="G1443" s="1359" t="str">
        <f>'statement of marks'!$H$3</f>
        <v>2015-16</v>
      </c>
      <c r="H1443" s="1360"/>
      <c r="I1443" s="303" t="s">
        <v>231</v>
      </c>
      <c r="J1443" s="255"/>
    </row>
    <row r="1444" spans="1:10" ht="17.5" customHeight="1">
      <c r="A1444" s="214"/>
      <c r="B1444" s="1326" t="s">
        <v>229</v>
      </c>
      <c r="C1444" s="1327"/>
      <c r="D1444" s="1312" t="str">
        <f>'statement of marks'!$A$1</f>
        <v>jk- ck- ek/;fed fo|ky; uohu] fuEckgsM+k</v>
      </c>
      <c r="E1444" s="1313"/>
      <c r="F1444" s="1313"/>
      <c r="G1444" s="1313"/>
      <c r="H1444" s="1313"/>
      <c r="I1444" s="1313"/>
      <c r="J1444" s="1314"/>
    </row>
    <row r="1445" spans="1:10" ht="17.5" customHeight="1">
      <c r="A1445" s="214"/>
      <c r="B1445" s="1326" t="str">
        <f>'statement of marks'!$J$3</f>
        <v xml:space="preserve">fo|ky; dk Mk;l dksM+ </v>
      </c>
      <c r="C1445" s="1327"/>
      <c r="D1445" s="1345" t="str">
        <f>'statement of marks'!$K$3</f>
        <v xml:space="preserve">08291009401   </v>
      </c>
      <c r="E1445" s="1346"/>
      <c r="F1445" s="1128"/>
      <c r="G1445" s="1129"/>
      <c r="H1445" s="1129"/>
      <c r="I1445" s="1129"/>
      <c r="J1445" s="1347"/>
    </row>
    <row r="1446" spans="1:10" ht="17.5" customHeight="1">
      <c r="A1446" s="214"/>
      <c r="B1446" s="1326" t="s">
        <v>218</v>
      </c>
      <c r="C1446" s="1327"/>
      <c r="D1446" s="1312" t="str">
        <f>IF('statement of marks'!J39="","",'statement of marks'!J39)</f>
        <v/>
      </c>
      <c r="E1446" s="1313"/>
      <c r="F1446" s="1313"/>
      <c r="G1446" s="1313"/>
      <c r="H1446" s="1313"/>
      <c r="I1446" s="1313"/>
      <c r="J1446" s="1314"/>
    </row>
    <row r="1447" spans="1:10" ht="17.5" customHeight="1">
      <c r="A1447" s="214"/>
      <c r="B1447" s="1326" t="s">
        <v>232</v>
      </c>
      <c r="C1447" s="1327"/>
      <c r="D1447" s="1145" t="str">
        <f>IF('statement of marks'!C39="B","Nk=",IF('statement of marks'!C39="G","Nk=k",""))</f>
        <v/>
      </c>
      <c r="E1447" s="1145"/>
      <c r="F1447" s="258" t="s">
        <v>224</v>
      </c>
      <c r="G1447" s="256" t="str">
        <f>IF('statement of marks'!B39="","",'statement of marks'!B39)</f>
        <v/>
      </c>
      <c r="H1447" s="1348"/>
      <c r="I1447" s="1348"/>
      <c r="J1447" s="1349"/>
    </row>
    <row r="1448" spans="1:10" ht="17.5" customHeight="1">
      <c r="A1448" s="214"/>
      <c r="B1448" s="1326" t="s">
        <v>220</v>
      </c>
      <c r="C1448" s="1327"/>
      <c r="D1448" s="1312" t="str">
        <f>IF('statement of marks'!L39="","",'statement of marks'!L39)</f>
        <v/>
      </c>
      <c r="E1448" s="1313"/>
      <c r="F1448" s="1313"/>
      <c r="G1448" s="1313"/>
      <c r="H1448" s="1313"/>
      <c r="I1448" s="1313"/>
      <c r="J1448" s="1314"/>
    </row>
    <row r="1449" spans="1:10" ht="17.5" customHeight="1">
      <c r="A1449" s="214"/>
      <c r="B1449" s="1326" t="s">
        <v>219</v>
      </c>
      <c r="C1449" s="1327"/>
      <c r="D1449" s="1312" t="str">
        <f>IF('statement of marks'!K39="","",'statement of marks'!K39)</f>
        <v/>
      </c>
      <c r="E1449" s="1313"/>
      <c r="F1449" s="1313"/>
      <c r="G1449" s="1313"/>
      <c r="H1449" s="1313"/>
      <c r="I1449" s="1313"/>
      <c r="J1449" s="1314"/>
    </row>
    <row r="1450" spans="1:10" ht="17.5" customHeight="1">
      <c r="A1450" s="214"/>
      <c r="B1450" s="1326" t="s">
        <v>234</v>
      </c>
      <c r="C1450" s="1327"/>
      <c r="D1450" s="1312" t="str">
        <f>IF(details!N39="","",details!N39)</f>
        <v/>
      </c>
      <c r="E1450" s="1313"/>
      <c r="F1450" s="1313"/>
      <c r="G1450" s="1313"/>
      <c r="H1450" s="1313"/>
      <c r="I1450" s="1313"/>
      <c r="J1450" s="1314"/>
    </row>
    <row r="1451" spans="1:10" ht="17.5" customHeight="1">
      <c r="A1451" s="214"/>
      <c r="B1451" s="1326" t="s">
        <v>283</v>
      </c>
      <c r="C1451" s="1327"/>
      <c r="D1451" s="1312" t="str">
        <f>IF(details!O39="","",details!O39)</f>
        <v/>
      </c>
      <c r="E1451" s="1313"/>
      <c r="F1451" s="1313"/>
      <c r="G1451" s="1313"/>
      <c r="H1451" s="1313"/>
      <c r="I1451" s="1313"/>
      <c r="J1451" s="1314"/>
    </row>
    <row r="1452" spans="1:10" ht="17.5" customHeight="1">
      <c r="A1452" s="214"/>
      <c r="B1452" s="1326" t="s">
        <v>77</v>
      </c>
      <c r="C1452" s="1327"/>
      <c r="D1452" s="392">
        <f>'statement of marks'!$C$3</f>
        <v>6</v>
      </c>
      <c r="E1452" s="304" t="s">
        <v>222</v>
      </c>
      <c r="F1452" s="254" t="str">
        <f>IF('statement of marks'!F39="","",'statement of marks'!F39)</f>
        <v/>
      </c>
      <c r="G1452" s="1343" t="s">
        <v>233</v>
      </c>
      <c r="H1452" s="1170"/>
      <c r="I1452" s="1361" t="str">
        <f>IF('statement of marks'!G39="","",'statement of marks'!G39)</f>
        <v/>
      </c>
      <c r="J1452" s="1362"/>
    </row>
    <row r="1453" spans="1:10" ht="17.5" customHeight="1">
      <c r="A1453" s="214"/>
      <c r="B1453" s="1326" t="s">
        <v>225</v>
      </c>
      <c r="C1453" s="1327"/>
      <c r="D1453" s="1316" t="str">
        <f>IF('statement of marks'!H39="","",'statement of marks'!H39)</f>
        <v/>
      </c>
      <c r="E1453" s="1328"/>
      <c r="F1453" s="1328"/>
      <c r="G1453" s="1328"/>
      <c r="H1453" s="1328"/>
      <c r="I1453" s="1328"/>
      <c r="J1453" s="1329"/>
    </row>
    <row r="1454" spans="1:10" ht="17.5" customHeight="1">
      <c r="A1454" s="214"/>
      <c r="B1454" s="1326" t="s">
        <v>226</v>
      </c>
      <c r="C1454" s="1327"/>
      <c r="D1454" s="1330" t="str">
        <f>IF('statement of marks'!I39="","",'statement of marks'!I39)</f>
        <v/>
      </c>
      <c r="E1454" s="1331"/>
      <c r="F1454" s="1332"/>
      <c r="G1454" s="1332"/>
      <c r="H1454" s="1332"/>
      <c r="I1454" s="1332"/>
      <c r="J1454" s="1333"/>
    </row>
    <row r="1455" spans="1:10" ht="17.5" customHeight="1">
      <c r="A1455" s="214"/>
      <c r="B1455" s="1312" t="s">
        <v>235</v>
      </c>
      <c r="C1455" s="1313"/>
      <c r="D1455" s="1313"/>
      <c r="E1455" s="1144"/>
      <c r="F1455" s="1334" t="str">
        <f>IF(details!Q39="","",details!Q39)</f>
        <v/>
      </c>
      <c r="G1455" s="1334"/>
      <c r="H1455" s="1335"/>
      <c r="I1455" s="1335"/>
      <c r="J1455" s="1336"/>
    </row>
    <row r="1456" spans="1:10" ht="17.5" customHeight="1">
      <c r="A1456" s="214"/>
      <c r="B1456" s="1326" t="s">
        <v>239</v>
      </c>
      <c r="C1456" s="1327"/>
      <c r="D1456" s="1312" t="str">
        <f>IF(details!M39="","",details!M39)</f>
        <v/>
      </c>
      <c r="E1456" s="1313"/>
      <c r="F1456" s="1313"/>
      <c r="G1456" s="1313"/>
      <c r="H1456" s="1313"/>
      <c r="I1456" s="1313"/>
      <c r="J1456" s="1314"/>
    </row>
    <row r="1457" spans="1:10" ht="17.5" customHeight="1">
      <c r="A1457" s="214"/>
      <c r="B1457" s="1326" t="s">
        <v>240</v>
      </c>
      <c r="C1457" s="1327"/>
      <c r="D1457" s="1312" t="str">
        <f>IF(details!P39="","",details!P39)</f>
        <v/>
      </c>
      <c r="E1457" s="1313"/>
      <c r="F1457" s="1313"/>
      <c r="G1457" s="1313"/>
      <c r="H1457" s="1313"/>
      <c r="I1457" s="1313"/>
      <c r="J1457" s="1314"/>
    </row>
    <row r="1458" spans="1:10" ht="17.5" customHeight="1">
      <c r="A1458" s="214"/>
      <c r="B1458" s="1326" t="s">
        <v>241</v>
      </c>
      <c r="C1458" s="1327"/>
      <c r="D1458" s="1337" t="str">
        <f>IF('statement of marks'!HD39="mRrh.kZ",'statement of marks'!$C$3,"")</f>
        <v/>
      </c>
      <c r="E1458" s="1338"/>
      <c r="F1458" s="1313" t="s">
        <v>242</v>
      </c>
      <c r="G1458" s="1144"/>
      <c r="H1458" s="1337" t="str">
        <f>IF(D1458="","",D1458+1)</f>
        <v/>
      </c>
      <c r="I1458" s="1338"/>
      <c r="J1458" s="1339"/>
    </row>
    <row r="1459" spans="1:10" ht="17.5" customHeight="1">
      <c r="A1459" s="214"/>
      <c r="B1459" s="1326" t="s">
        <v>243</v>
      </c>
      <c r="C1459" s="1327"/>
      <c r="D1459" s="1340">
        <f>IF(details!$O$4="","",details!$O$4)</f>
        <v>42460</v>
      </c>
      <c r="E1459" s="1341"/>
      <c r="F1459" s="1342"/>
      <c r="G1459" s="1343"/>
      <c r="H1459" s="1343"/>
      <c r="I1459" s="1343"/>
      <c r="J1459" s="1344"/>
    </row>
    <row r="1460" spans="1:10" ht="17.5" customHeight="1">
      <c r="A1460" s="214"/>
      <c r="B1460" s="1299"/>
      <c r="C1460" s="1299"/>
      <c r="D1460" s="1276"/>
      <c r="E1460" s="1276"/>
      <c r="F1460" s="1288"/>
      <c r="G1460" s="1288"/>
      <c r="H1460" s="1288"/>
      <c r="I1460" s="1288"/>
      <c r="J1460" s="1300"/>
    </row>
    <row r="1461" spans="1:10" ht="17.5" customHeight="1">
      <c r="A1461" s="214"/>
      <c r="B1461" s="1301" t="str">
        <f>IF(details!$I$4="","",details!$I$4)</f>
        <v>Jherh js[kk oekZ</v>
      </c>
      <c r="C1461" s="1301"/>
      <c r="D1461" s="1276"/>
      <c r="E1461" s="1276"/>
      <c r="F1461" s="1302" t="str">
        <f>IF(details!$F$4="","",details!$F$4)</f>
        <v>Jh jk/ks';ke tk'kh</v>
      </c>
      <c r="G1461" s="1303"/>
      <c r="H1461" s="1303"/>
      <c r="I1461" s="1303"/>
      <c r="J1461" s="1304"/>
    </row>
    <row r="1462" spans="1:10" ht="17.5" customHeight="1" thickBot="1">
      <c r="A1462" s="215"/>
      <c r="B1462" s="1305" t="s">
        <v>244</v>
      </c>
      <c r="C1462" s="1305"/>
      <c r="D1462" s="1305" t="s">
        <v>245</v>
      </c>
      <c r="E1462" s="1305"/>
      <c r="F1462" s="1306" t="s">
        <v>246</v>
      </c>
      <c r="G1462" s="1307"/>
      <c r="H1462" s="1307"/>
      <c r="I1462" s="1307"/>
      <c r="J1462" s="1308"/>
    </row>
    <row r="1463" spans="1:10" ht="17.5" customHeight="1">
      <c r="A1463" s="247"/>
      <c r="B1463" s="1309" t="s">
        <v>258</v>
      </c>
      <c r="C1463" s="1310"/>
      <c r="D1463" s="1310"/>
      <c r="E1463" s="1310"/>
      <c r="F1463" s="1310"/>
      <c r="G1463" s="1310"/>
      <c r="H1463" s="1310"/>
      <c r="I1463" s="1310"/>
      <c r="J1463" s="1311"/>
    </row>
    <row r="1464" spans="1:10" ht="17.5" customHeight="1">
      <c r="A1464" s="214"/>
      <c r="B1464" s="306" t="s">
        <v>218</v>
      </c>
      <c r="C1464" s="1312" t="str">
        <f>IF('statement of marks'!J39="","",'statement of marks'!J39)</f>
        <v/>
      </c>
      <c r="D1464" s="1313"/>
      <c r="E1464" s="1313"/>
      <c r="F1464" s="1313"/>
      <c r="G1464" s="1313"/>
      <c r="H1464" s="1313"/>
      <c r="I1464" s="1313"/>
      <c r="J1464" s="1314"/>
    </row>
    <row r="1465" spans="1:10" ht="17.5" customHeight="1">
      <c r="A1465" s="214"/>
      <c r="B1465" s="306" t="s">
        <v>219</v>
      </c>
      <c r="C1465" s="1312" t="str">
        <f>IF('statement of marks'!K39="","",'statement of marks'!K39)</f>
        <v/>
      </c>
      <c r="D1465" s="1313"/>
      <c r="E1465" s="1313"/>
      <c r="F1465" s="1313"/>
      <c r="G1465" s="1313"/>
      <c r="H1465" s="1313"/>
      <c r="I1465" s="1313"/>
      <c r="J1465" s="1314"/>
    </row>
    <row r="1466" spans="1:10" ht="17.5" customHeight="1">
      <c r="A1466" s="214"/>
      <c r="B1466" s="306" t="s">
        <v>220</v>
      </c>
      <c r="C1466" s="1312" t="str">
        <f>IF('statement of marks'!L39="","",'statement of marks'!L39)</f>
        <v/>
      </c>
      <c r="D1466" s="1313"/>
      <c r="E1466" s="1313"/>
      <c r="F1466" s="1313"/>
      <c r="G1466" s="1313"/>
      <c r="H1466" s="1313"/>
      <c r="I1466" s="1313"/>
      <c r="J1466" s="1314"/>
    </row>
    <row r="1467" spans="1:10" ht="17.5" customHeight="1">
      <c r="A1467" s="214"/>
      <c r="B1467" s="306" t="s">
        <v>225</v>
      </c>
      <c r="C1467" s="1315" t="str">
        <f>IF('statement of marks'!H39="","",'statement of marks'!H39)</f>
        <v/>
      </c>
      <c r="D1467" s="1316"/>
      <c r="E1467" s="252" t="s">
        <v>261</v>
      </c>
      <c r="F1467" s="1317" t="str">
        <f>IF('statement of marks'!I39="","",'statement of marks'!I39)</f>
        <v/>
      </c>
      <c r="G1467" s="1317"/>
      <c r="H1467" s="1317"/>
      <c r="I1467" s="1317"/>
      <c r="J1467" s="1318"/>
    </row>
    <row r="1468" spans="1:10" ht="17.5" customHeight="1">
      <c r="A1468" s="214"/>
      <c r="B1468" s="306" t="s">
        <v>223</v>
      </c>
      <c r="C1468" s="253" t="s">
        <v>248</v>
      </c>
      <c r="D1468" s="235" t="s">
        <v>249</v>
      </c>
      <c r="E1468" s="235" t="s">
        <v>250</v>
      </c>
      <c r="F1468" s="235" t="s">
        <v>251</v>
      </c>
      <c r="G1468" s="235" t="s">
        <v>252</v>
      </c>
      <c r="H1468" s="235" t="s">
        <v>253</v>
      </c>
      <c r="I1468" s="235" t="s">
        <v>254</v>
      </c>
      <c r="J1468" s="248" t="s">
        <v>255</v>
      </c>
    </row>
    <row r="1469" spans="1:10" ht="17.5" customHeight="1">
      <c r="A1469" s="214"/>
      <c r="B1469" s="305" t="s">
        <v>256</v>
      </c>
      <c r="C1469" s="239" t="str">
        <f>IF(AND('statement of marks'!$C$3=1,'statement of marks'!HD39="mRrh.kZ"),'statement of marks'!$H$3,"")</f>
        <v/>
      </c>
      <c r="D1469" s="239" t="str">
        <f>IF(AND('statement of marks'!$C$3=2,'statement of marks'!HD39="mRrh.kZ"),'statement of marks'!$H$3,"")</f>
        <v/>
      </c>
      <c r="E1469" s="239" t="str">
        <f>IF(AND('statement of marks'!$C$3=3,'statement of marks'!HD39="mRrh.kZ"),'statement of marks'!$H$3,"")</f>
        <v/>
      </c>
      <c r="F1469" s="239" t="str">
        <f>IF(AND('statement of marks'!$C$3=4,'statement of marks'!HD39="mRrh.kZ"),'statement of marks'!$H$3,"")</f>
        <v/>
      </c>
      <c r="G1469" s="239" t="str">
        <f>IF(AND('statement of marks'!$C$3=5,'statement of marks'!HD39="mRrh.kZ"),'statement of marks'!$H$3,"")</f>
        <v/>
      </c>
      <c r="H1469" s="239" t="str">
        <f>IF(AND('statement of marks'!$C$3=6,'statement of marks'!HD39="mRrh.kZ"),'statement of marks'!$H$3,"")</f>
        <v/>
      </c>
      <c r="I1469" s="239" t="str">
        <f>IF(AND('statement of marks'!$C$3=7,'statement of marks'!HD39="mRrh.kZ"),'statement of marks'!$H$3,"")</f>
        <v/>
      </c>
      <c r="J1469" s="260" t="str">
        <f>IF(AND('statement of marks'!$C$3=8,'statement of marks'!HD39="mRrh.kZ"),'statement of marks'!$H$3,"")</f>
        <v/>
      </c>
    </row>
    <row r="1470" spans="1:10" ht="17.5" customHeight="1">
      <c r="A1470" s="214"/>
      <c r="B1470" s="305" t="str">
        <f>'statement of marks'!$FT$4</f>
        <v>fgUnh</v>
      </c>
      <c r="C1470" s="240"/>
      <c r="D1470" s="241"/>
      <c r="E1470" s="261" t="str">
        <f>IF(OR('statement of marks'!$FV39="",E1469=""),"",'statement of marks'!$FV39)</f>
        <v/>
      </c>
      <c r="F1470" s="261" t="str">
        <f>IF(OR('statement of marks'!$FV39="",F1469=""),"",'statement of marks'!$FV39)</f>
        <v/>
      </c>
      <c r="G1470" s="261" t="str">
        <f>IF(OR('statement of marks'!$FV39="",G1469=""),"",'statement of marks'!$FV39)</f>
        <v/>
      </c>
      <c r="H1470" s="261" t="str">
        <f>IF(OR('statement of marks'!$FV39="",H1469=""),"",'statement of marks'!$FV39)</f>
        <v/>
      </c>
      <c r="I1470" s="261" t="str">
        <f>IF(OR('statement of marks'!$FV39="",I1469=""),"",'statement of marks'!$FV39)</f>
        <v/>
      </c>
      <c r="J1470" s="262" t="str">
        <f>IF(OR('statement of marks'!$FV39="",J1469=""),"",'statement of marks'!$FV39)</f>
        <v/>
      </c>
    </row>
    <row r="1471" spans="1:10" ht="17.5" customHeight="1">
      <c r="A1471" s="214"/>
      <c r="B1471" s="305" t="str">
        <f>'statement of marks'!$FW$4</f>
        <v>vaxszth</v>
      </c>
      <c r="C1471" s="240"/>
      <c r="D1471" s="241"/>
      <c r="E1471" s="261" t="str">
        <f>IF(OR('statement of marks'!$FY39="",E1469=""),"",'statement of marks'!$FY39)</f>
        <v/>
      </c>
      <c r="F1471" s="261" t="str">
        <f>IF(OR('statement of marks'!$FY39="",F1469=""),"",'statement of marks'!$FY39)</f>
        <v/>
      </c>
      <c r="G1471" s="261" t="str">
        <f>IF(OR('statement of marks'!$FY39="",G1469=""),"",'statement of marks'!$FY39)</f>
        <v/>
      </c>
      <c r="H1471" s="261" t="str">
        <f>IF(OR('statement of marks'!$FY39="",H1469=""),"",'statement of marks'!$FY39)</f>
        <v/>
      </c>
      <c r="I1471" s="261" t="str">
        <f>IF(OR('statement of marks'!$FY39="",I1469=""),"",'statement of marks'!$FY39)</f>
        <v/>
      </c>
      <c r="J1471" s="262" t="str">
        <f>IF(OR('statement of marks'!$FY39="",J1469=""),"",'statement of marks'!$FY39)</f>
        <v/>
      </c>
    </row>
    <row r="1472" spans="1:10" ht="17.5" customHeight="1">
      <c r="A1472" s="214"/>
      <c r="B1472" s="305" t="str">
        <f>IF('statement of marks'!BE39="s","laLÑr",IF('statement of marks'!BE39="u","mnwZ",IF('statement of marks'!BE39="g","xqtjkrh",IF('statement of marks'!BE39="p","iatkch",IF('statement of marks'!BE39="sd","flU/kh","r`rh; Hkk""kk")))))</f>
        <v>r`rh; Hkk"kk</v>
      </c>
      <c r="C1472" s="240"/>
      <c r="D1472" s="241"/>
      <c r="E1472" s="261" t="str">
        <f>IF(OR('statement of marks'!$GB39="",E1469=""),"",'statement of marks'!$GB39)</f>
        <v/>
      </c>
      <c r="F1472" s="261" t="str">
        <f>IF(OR('statement of marks'!$GB39="",F1469=""),"",'statement of marks'!$GB39)</f>
        <v/>
      </c>
      <c r="G1472" s="261" t="str">
        <f>IF(OR('statement of marks'!$GB39="",G1469=""),"",'statement of marks'!$GB39)</f>
        <v/>
      </c>
      <c r="H1472" s="261" t="str">
        <f>IF(OR('statement of marks'!$GB39="",H1469=""),"",'statement of marks'!$GB39)</f>
        <v/>
      </c>
      <c r="I1472" s="261" t="str">
        <f>IF(OR('statement of marks'!$GB39="",I1469=""),"",'statement of marks'!$GB39)</f>
        <v/>
      </c>
      <c r="J1472" s="262" t="str">
        <f>IF(OR('statement of marks'!$GB39="",J1469=""),"",'statement of marks'!$GB39)</f>
        <v/>
      </c>
    </row>
    <row r="1473" spans="1:10" ht="17.5" customHeight="1">
      <c r="A1473" s="214"/>
      <c r="B1473" s="305" t="str">
        <f>'statement of marks'!$GH$4</f>
        <v>xf.kr</v>
      </c>
      <c r="C1473" s="240"/>
      <c r="D1473" s="241"/>
      <c r="E1473" s="261" t="str">
        <f>IF(OR('statement of marks'!$GJ39="",E1469=""),"",'statement of marks'!$GJ39)</f>
        <v/>
      </c>
      <c r="F1473" s="261" t="str">
        <f>IF(OR('statement of marks'!$GJ39="",F1469=""),"",'statement of marks'!$GJ39)</f>
        <v/>
      </c>
      <c r="G1473" s="261" t="str">
        <f>IF(OR('statement of marks'!$GJ39="",G1469=""),"",'statement of marks'!$GJ39)</f>
        <v/>
      </c>
      <c r="H1473" s="261" t="str">
        <f>IF(OR('statement of marks'!$GJ39="",H1469=""),"",'statement of marks'!$GJ39)</f>
        <v/>
      </c>
      <c r="I1473" s="261" t="str">
        <f>IF(OR('statement of marks'!$GJ39="",I1469=""),"",'statement of marks'!$GJ39)</f>
        <v/>
      </c>
      <c r="J1473" s="262" t="str">
        <f>IF(OR('statement of marks'!$GJ39="",J1469=""),"",'statement of marks'!$GJ39)</f>
        <v/>
      </c>
    </row>
    <row r="1474" spans="1:10" ht="17.5" customHeight="1">
      <c r="A1474" s="214"/>
      <c r="B1474" s="305" t="str">
        <f>'statement of marks'!$GK$4</f>
        <v>foKku</v>
      </c>
      <c r="C1474" s="240"/>
      <c r="D1474" s="241"/>
      <c r="E1474" s="261" t="str">
        <f>IF(OR('statement of marks'!$GM39="",E1469=""),"",'statement of marks'!$GM39)</f>
        <v/>
      </c>
      <c r="F1474" s="261" t="str">
        <f>IF(OR('statement of marks'!$GM39="",F1469=""),"",'statement of marks'!$GM39)</f>
        <v/>
      </c>
      <c r="G1474" s="261" t="str">
        <f>IF(OR('statement of marks'!$GM39="",G1469=""),"",'statement of marks'!$GM39)</f>
        <v/>
      </c>
      <c r="H1474" s="261" t="str">
        <f>IF(OR('statement of marks'!$GM39="",H1469=""),"",'statement of marks'!$GM39)</f>
        <v/>
      </c>
      <c r="I1474" s="261" t="str">
        <f>IF(OR('statement of marks'!$GM39="",I1469=""),"",'statement of marks'!$GM39)</f>
        <v/>
      </c>
      <c r="J1474" s="262" t="str">
        <f>IF(OR('statement of marks'!$GM39="",J1469=""),"",'statement of marks'!$GM39)</f>
        <v/>
      </c>
    </row>
    <row r="1475" spans="1:10" ht="17.5" customHeight="1">
      <c r="A1475" s="214"/>
      <c r="B1475" s="305" t="str">
        <f>'statement of marks'!$GN$4</f>
        <v>lkekftd foKku</v>
      </c>
      <c r="C1475" s="240"/>
      <c r="D1475" s="241"/>
      <c r="E1475" s="261" t="str">
        <f>IF(OR('statement of marks'!$GP39="",E1469=""),"",'statement of marks'!$GP39)</f>
        <v/>
      </c>
      <c r="F1475" s="261" t="str">
        <f>IF(OR('statement of marks'!$GP39="",F1469=""),"",'statement of marks'!$GP39)</f>
        <v/>
      </c>
      <c r="G1475" s="261" t="str">
        <f>IF(OR('statement of marks'!$GP39="",G1469=""),"",'statement of marks'!$GP39)</f>
        <v/>
      </c>
      <c r="H1475" s="261" t="str">
        <f>IF(OR('statement of marks'!$GP39="",H1469=""),"",'statement of marks'!$GP39)</f>
        <v/>
      </c>
      <c r="I1475" s="261" t="str">
        <f>IF(OR('statement of marks'!$GP39="",I1469=""),"",'statement of marks'!$GP39)</f>
        <v/>
      </c>
      <c r="J1475" s="262" t="str">
        <f>IF(OR('statement of marks'!$GP39="",J1469=""),"",'statement of marks'!$GP39)</f>
        <v/>
      </c>
    </row>
    <row r="1476" spans="1:10" ht="17.5" customHeight="1">
      <c r="A1476" s="214"/>
      <c r="B1476" s="305" t="str">
        <f>'statement of marks'!$GQ$4</f>
        <v>dk;kZuqHko</v>
      </c>
      <c r="C1476" s="240"/>
      <c r="D1476" s="241"/>
      <c r="E1476" s="261" t="str">
        <f>IF(OR('statement of marks'!$GS39="",E1469=""),"",'statement of marks'!$GS39)</f>
        <v/>
      </c>
      <c r="F1476" s="261" t="str">
        <f>IF(OR('statement of marks'!$GS39="",F1469=""),"",'statement of marks'!$GS39)</f>
        <v/>
      </c>
      <c r="G1476" s="261" t="str">
        <f>IF(OR('statement of marks'!$GS39="",G1469=""),"",'statement of marks'!$GS39)</f>
        <v/>
      </c>
      <c r="H1476" s="261" t="str">
        <f>IF(OR('statement of marks'!$GS39="",H1469=""),"",'statement of marks'!$GS39)</f>
        <v/>
      </c>
      <c r="I1476" s="261" t="str">
        <f>IF(OR('statement of marks'!$GS39="",I1469=""),"",'statement of marks'!$GS39)</f>
        <v/>
      </c>
      <c r="J1476" s="262" t="str">
        <f>IF(OR('statement of marks'!$GS39="",J1469=""),"",'statement of marks'!$GS39)</f>
        <v/>
      </c>
    </row>
    <row r="1477" spans="1:10" ht="17.5" customHeight="1">
      <c r="A1477" s="214"/>
      <c r="B1477" s="305" t="str">
        <f>'statement of marks'!$GT$4</f>
        <v>dyk f'k{kk</v>
      </c>
      <c r="C1477" s="240"/>
      <c r="D1477" s="241"/>
      <c r="E1477" s="263" t="str">
        <f>IF(OR('statement of marks'!$GV39="",E1469=""),"",'statement of marks'!$GV39)</f>
        <v/>
      </c>
      <c r="F1477" s="263" t="str">
        <f>IF(OR('statement of marks'!$GV39="",F1469=""),"",'statement of marks'!$GV39)</f>
        <v/>
      </c>
      <c r="G1477" s="263" t="str">
        <f>IF(OR('statement of marks'!$GV39="",G1469=""),"",'statement of marks'!$GV39)</f>
        <v/>
      </c>
      <c r="H1477" s="263" t="str">
        <f>IF(OR('statement of marks'!$GV39="",H1469=""),"",'statement of marks'!$GV39)</f>
        <v/>
      </c>
      <c r="I1477" s="263" t="str">
        <f>IF(OR('statement of marks'!$GV39="",I1469=""),"",'statement of marks'!$GV39)</f>
        <v/>
      </c>
      <c r="J1477" s="264" t="str">
        <f>IF(OR('statement of marks'!$GV39="",J1469=""),"",'statement of marks'!$GV39)</f>
        <v/>
      </c>
    </row>
    <row r="1478" spans="1:10" ht="17.5" customHeight="1">
      <c r="A1478" s="214"/>
      <c r="B1478" s="245" t="s">
        <v>284</v>
      </c>
      <c r="C1478" s="265" t="str">
        <f t="shared" ref="C1478:J1478" si="64">C1469</f>
        <v/>
      </c>
      <c r="D1478" s="265" t="str">
        <f t="shared" si="64"/>
        <v/>
      </c>
      <c r="E1478" s="265" t="str">
        <f t="shared" si="64"/>
        <v/>
      </c>
      <c r="F1478" s="265" t="str">
        <f t="shared" si="64"/>
        <v/>
      </c>
      <c r="G1478" s="265" t="str">
        <f t="shared" si="64"/>
        <v/>
      </c>
      <c r="H1478" s="265" t="str">
        <f t="shared" si="64"/>
        <v/>
      </c>
      <c r="I1478" s="265" t="str">
        <f t="shared" si="64"/>
        <v/>
      </c>
      <c r="J1478" s="266" t="str">
        <f t="shared" si="64"/>
        <v/>
      </c>
    </row>
    <row r="1479" spans="1:10" ht="17.5" customHeight="1">
      <c r="A1479" s="214"/>
      <c r="B1479" s="305" t="str">
        <f>'statement of marks'!$HL$5</f>
        <v>Nk= mifLFkfr</v>
      </c>
      <c r="C1479" s="242"/>
      <c r="D1479" s="242"/>
      <c r="E1479" s="267" t="str">
        <f>IF(OR('statement of marks'!$HL39="",E1469=""),"",'statement of marks'!$HL39)</f>
        <v/>
      </c>
      <c r="F1479" s="267" t="str">
        <f>IF(OR('statement of marks'!$HL39="",F1469=""),"",'statement of marks'!$HL39)</f>
        <v/>
      </c>
      <c r="G1479" s="267" t="str">
        <f>IF(OR('statement of marks'!$HL39="",G1469=""),"",'statement of marks'!$HL39)</f>
        <v/>
      </c>
      <c r="H1479" s="267" t="str">
        <f>IF(OR('statement of marks'!$HL39="",H1469=""),"",'statement of marks'!$HL39)</f>
        <v/>
      </c>
      <c r="I1479" s="267" t="str">
        <f>IF(OR('statement of marks'!$HL39="",I1469=""),"",'statement of marks'!$HL39)</f>
        <v/>
      </c>
      <c r="J1479" s="268" t="str">
        <f>IF(OR('statement of marks'!$HL39="",J1469=""),"",'statement of marks'!$HL39)</f>
        <v/>
      </c>
    </row>
    <row r="1480" spans="1:10" ht="17.5" customHeight="1">
      <c r="A1480" s="214"/>
      <c r="B1480" s="305" t="str">
        <f>'statement of marks'!$HK$5</f>
        <v>dqy ehfVax</v>
      </c>
      <c r="C1480" s="243"/>
      <c r="D1480" s="243"/>
      <c r="E1480" s="243" t="str">
        <f>IF(OR('statement of marks'!$HK39="",E1469=""),"",'statement of marks'!$HK39)</f>
        <v/>
      </c>
      <c r="F1480" s="243" t="str">
        <f>IF(OR('statement of marks'!$HK39="",F1469=""),"",'statement of marks'!$HK39)</f>
        <v/>
      </c>
      <c r="G1480" s="243" t="str">
        <f>IF(OR('statement of marks'!$HK39="",G1469=""),"",'statement of marks'!$HK39)</f>
        <v/>
      </c>
      <c r="H1480" s="243" t="str">
        <f>IF(OR('statement of marks'!$HK39="",H1469=""),"",'statement of marks'!$HK39)</f>
        <v/>
      </c>
      <c r="I1480" s="243" t="str">
        <f>IF(OR('statement of marks'!$HK39="",I1469=""),"",'statement of marks'!$HK39)</f>
        <v/>
      </c>
      <c r="J1480" s="269" t="str">
        <f>IF(OR('statement of marks'!$HK39="",J1469=""),"",'statement of marks'!$HK39)</f>
        <v/>
      </c>
    </row>
    <row r="1481" spans="1:10" ht="17.5" customHeight="1">
      <c r="A1481" s="214"/>
      <c r="B1481" s="305" t="s">
        <v>259</v>
      </c>
      <c r="C1481" s="243" t="str">
        <f t="shared" ref="C1481:J1481" si="65">IF(OR(C1479="",C1480=""),"",C1479/C1480*100)</f>
        <v/>
      </c>
      <c r="D1481" s="243" t="str">
        <f t="shared" si="65"/>
        <v/>
      </c>
      <c r="E1481" s="243" t="str">
        <f t="shared" si="65"/>
        <v/>
      </c>
      <c r="F1481" s="243" t="str">
        <f t="shared" si="65"/>
        <v/>
      </c>
      <c r="G1481" s="243" t="str">
        <f t="shared" si="65"/>
        <v/>
      </c>
      <c r="H1481" s="243" t="str">
        <f t="shared" si="65"/>
        <v/>
      </c>
      <c r="I1481" s="243" t="str">
        <f t="shared" si="65"/>
        <v/>
      </c>
      <c r="J1481" s="269" t="str">
        <f t="shared" si="65"/>
        <v/>
      </c>
    </row>
    <row r="1482" spans="1:10" ht="17.5" customHeight="1">
      <c r="A1482" s="214"/>
      <c r="B1482" s="305" t="s">
        <v>260</v>
      </c>
      <c r="C1482" s="243"/>
      <c r="D1482" s="243"/>
      <c r="E1482" s="243"/>
      <c r="F1482" s="243"/>
      <c r="G1482" s="243"/>
      <c r="H1482" s="243"/>
      <c r="I1482" s="243"/>
      <c r="J1482" s="249"/>
    </row>
    <row r="1483" spans="1:10" ht="17.5" customHeight="1">
      <c r="A1483" s="214"/>
      <c r="B1483" s="306" t="s">
        <v>257</v>
      </c>
      <c r="C1483" s="1319" t="str">
        <f>IF('statement of marks'!HN39="","",'statement of marks'!HN39)</f>
        <v/>
      </c>
      <c r="D1483" s="1320"/>
      <c r="E1483" s="1320"/>
      <c r="F1483" s="1320"/>
      <c r="G1483" s="1320"/>
      <c r="H1483" s="1320"/>
      <c r="I1483" s="1320"/>
      <c r="J1483" s="1321"/>
    </row>
    <row r="1484" spans="1:10" ht="17.5" customHeight="1">
      <c r="A1484" s="214"/>
      <c r="B1484" s="246"/>
      <c r="C1484" s="1322"/>
      <c r="D1484" s="1323"/>
      <c r="E1484" s="1323"/>
      <c r="F1484" s="1324"/>
      <c r="G1484" s="1322"/>
      <c r="H1484" s="1323"/>
      <c r="I1484" s="1323"/>
      <c r="J1484" s="1325"/>
    </row>
    <row r="1485" spans="1:10" ht="17.5" customHeight="1" thickBot="1">
      <c r="A1485" s="215"/>
      <c r="B1485" s="259" t="s">
        <v>262</v>
      </c>
      <c r="C1485" s="1293" t="s">
        <v>80</v>
      </c>
      <c r="D1485" s="1294"/>
      <c r="E1485" s="1294"/>
      <c r="F1485" s="1295"/>
      <c r="G1485" s="1296" t="s">
        <v>263</v>
      </c>
      <c r="H1485" s="1297"/>
      <c r="I1485" s="1297"/>
      <c r="J1485" s="1298"/>
    </row>
    <row r="1486" spans="1:10" ht="17.5" customHeight="1">
      <c r="A1486" s="247"/>
      <c r="B1486" s="1352" t="s">
        <v>228</v>
      </c>
      <c r="C1486" s="1353"/>
      <c r="D1486" s="1353"/>
      <c r="E1486" s="1353"/>
      <c r="F1486" s="1353"/>
      <c r="G1486" s="1353"/>
      <c r="H1486" s="1353"/>
      <c r="I1486" s="1353"/>
      <c r="J1486" s="1354"/>
    </row>
    <row r="1487" spans="1:10" ht="17.5" customHeight="1">
      <c r="A1487" s="214"/>
      <c r="B1487" s="1355" t="s">
        <v>247</v>
      </c>
      <c r="C1487" s="1356"/>
      <c r="D1487" s="1356"/>
      <c r="E1487" s="1356"/>
      <c r="F1487" s="1356"/>
      <c r="G1487" s="1356"/>
      <c r="H1487" s="1356"/>
      <c r="I1487" s="1356"/>
      <c r="J1487" s="1357"/>
    </row>
    <row r="1488" spans="1:10" ht="17.5" customHeight="1">
      <c r="A1488" s="214"/>
      <c r="B1488" s="1358" t="s">
        <v>81</v>
      </c>
      <c r="C1488" s="1358"/>
      <c r="D1488" s="1359">
        <f>YEAR(details!G40)</f>
        <v>1900</v>
      </c>
      <c r="E1488" s="1360"/>
      <c r="F1488" s="303" t="s">
        <v>230</v>
      </c>
      <c r="G1488" s="1359" t="str">
        <f>'statement of marks'!$H$3</f>
        <v>2015-16</v>
      </c>
      <c r="H1488" s="1360"/>
      <c r="I1488" s="303" t="s">
        <v>231</v>
      </c>
      <c r="J1488" s="255"/>
    </row>
    <row r="1489" spans="1:10" ht="17.5" customHeight="1">
      <c r="A1489" s="214"/>
      <c r="B1489" s="1326" t="s">
        <v>229</v>
      </c>
      <c r="C1489" s="1327"/>
      <c r="D1489" s="1312" t="str">
        <f>'statement of marks'!$A$1</f>
        <v>jk- ck- ek/;fed fo|ky; uohu] fuEckgsM+k</v>
      </c>
      <c r="E1489" s="1313"/>
      <c r="F1489" s="1313"/>
      <c r="G1489" s="1313"/>
      <c r="H1489" s="1313"/>
      <c r="I1489" s="1313"/>
      <c r="J1489" s="1314"/>
    </row>
    <row r="1490" spans="1:10" ht="17.5" customHeight="1">
      <c r="A1490" s="214"/>
      <c r="B1490" s="1326" t="str">
        <f>'statement of marks'!$J$3</f>
        <v xml:space="preserve">fo|ky; dk Mk;l dksM+ </v>
      </c>
      <c r="C1490" s="1327"/>
      <c r="D1490" s="1345" t="str">
        <f>'statement of marks'!$K$3</f>
        <v xml:space="preserve">08291009401   </v>
      </c>
      <c r="E1490" s="1346"/>
      <c r="F1490" s="1128"/>
      <c r="G1490" s="1129"/>
      <c r="H1490" s="1129"/>
      <c r="I1490" s="1129"/>
      <c r="J1490" s="1347"/>
    </row>
    <row r="1491" spans="1:10" ht="17.5" customHeight="1">
      <c r="A1491" s="214"/>
      <c r="B1491" s="1326" t="s">
        <v>218</v>
      </c>
      <c r="C1491" s="1327"/>
      <c r="D1491" s="1312" t="str">
        <f>IF('statement of marks'!J40="","",'statement of marks'!J40)</f>
        <v/>
      </c>
      <c r="E1491" s="1313"/>
      <c r="F1491" s="1313"/>
      <c r="G1491" s="1313"/>
      <c r="H1491" s="1313"/>
      <c r="I1491" s="1313"/>
      <c r="J1491" s="1314"/>
    </row>
    <row r="1492" spans="1:10" ht="17.5" customHeight="1">
      <c r="A1492" s="214"/>
      <c r="B1492" s="1326" t="s">
        <v>232</v>
      </c>
      <c r="C1492" s="1327"/>
      <c r="D1492" s="1145" t="str">
        <f>IF('statement of marks'!C40="B","Nk=",IF('statement of marks'!C40="G","Nk=k",""))</f>
        <v/>
      </c>
      <c r="E1492" s="1145"/>
      <c r="F1492" s="258" t="s">
        <v>224</v>
      </c>
      <c r="G1492" s="256" t="str">
        <f>IF('statement of marks'!B40="","",'statement of marks'!B40)</f>
        <v/>
      </c>
      <c r="H1492" s="1348"/>
      <c r="I1492" s="1348"/>
      <c r="J1492" s="1349"/>
    </row>
    <row r="1493" spans="1:10" ht="17.5" customHeight="1">
      <c r="A1493" s="214"/>
      <c r="B1493" s="1326" t="s">
        <v>220</v>
      </c>
      <c r="C1493" s="1327"/>
      <c r="D1493" s="1312" t="str">
        <f>IF('statement of marks'!L40="","",'statement of marks'!L40)</f>
        <v/>
      </c>
      <c r="E1493" s="1313"/>
      <c r="F1493" s="1313"/>
      <c r="G1493" s="1313"/>
      <c r="H1493" s="1313"/>
      <c r="I1493" s="1313"/>
      <c r="J1493" s="1314"/>
    </row>
    <row r="1494" spans="1:10" ht="17.5" customHeight="1">
      <c r="A1494" s="214"/>
      <c r="B1494" s="1326" t="s">
        <v>219</v>
      </c>
      <c r="C1494" s="1327"/>
      <c r="D1494" s="1312" t="str">
        <f>IF('statement of marks'!K40="","",'statement of marks'!K40)</f>
        <v/>
      </c>
      <c r="E1494" s="1313"/>
      <c r="F1494" s="1313"/>
      <c r="G1494" s="1313"/>
      <c r="H1494" s="1313"/>
      <c r="I1494" s="1313"/>
      <c r="J1494" s="1314"/>
    </row>
    <row r="1495" spans="1:10" ht="17.5" customHeight="1">
      <c r="A1495" s="214"/>
      <c r="B1495" s="1326" t="s">
        <v>234</v>
      </c>
      <c r="C1495" s="1327"/>
      <c r="D1495" s="1312" t="str">
        <f>IF(details!N40="","",details!N40)</f>
        <v/>
      </c>
      <c r="E1495" s="1313"/>
      <c r="F1495" s="1313"/>
      <c r="G1495" s="1313"/>
      <c r="H1495" s="1313"/>
      <c r="I1495" s="1313"/>
      <c r="J1495" s="1314"/>
    </row>
    <row r="1496" spans="1:10" ht="17.5" customHeight="1">
      <c r="A1496" s="214"/>
      <c r="B1496" s="1326" t="s">
        <v>283</v>
      </c>
      <c r="C1496" s="1327"/>
      <c r="D1496" s="1312" t="str">
        <f>IF(details!O40="","",details!O40)</f>
        <v/>
      </c>
      <c r="E1496" s="1313"/>
      <c r="F1496" s="1313"/>
      <c r="G1496" s="1313"/>
      <c r="H1496" s="1313"/>
      <c r="I1496" s="1313"/>
      <c r="J1496" s="1314"/>
    </row>
    <row r="1497" spans="1:10" ht="17.5" customHeight="1">
      <c r="A1497" s="214"/>
      <c r="B1497" s="1326" t="s">
        <v>77</v>
      </c>
      <c r="C1497" s="1327"/>
      <c r="D1497" s="392">
        <f>'statement of marks'!$C$3</f>
        <v>6</v>
      </c>
      <c r="E1497" s="304" t="s">
        <v>222</v>
      </c>
      <c r="F1497" s="254" t="str">
        <f>IF('statement of marks'!F40="","",'statement of marks'!F40)</f>
        <v/>
      </c>
      <c r="G1497" s="1343" t="s">
        <v>233</v>
      </c>
      <c r="H1497" s="1170"/>
      <c r="I1497" s="1361" t="str">
        <f>IF('statement of marks'!G40="","",'statement of marks'!G40)</f>
        <v/>
      </c>
      <c r="J1497" s="1362"/>
    </row>
    <row r="1498" spans="1:10" ht="17.5" customHeight="1">
      <c r="A1498" s="214"/>
      <c r="B1498" s="1326" t="s">
        <v>225</v>
      </c>
      <c r="C1498" s="1327"/>
      <c r="D1498" s="1316" t="str">
        <f>IF('statement of marks'!H40="","",'statement of marks'!H40)</f>
        <v/>
      </c>
      <c r="E1498" s="1328"/>
      <c r="F1498" s="1328"/>
      <c r="G1498" s="1328"/>
      <c r="H1498" s="1328"/>
      <c r="I1498" s="1328"/>
      <c r="J1498" s="1329"/>
    </row>
    <row r="1499" spans="1:10" ht="17.5" customHeight="1">
      <c r="A1499" s="214"/>
      <c r="B1499" s="1326" t="s">
        <v>226</v>
      </c>
      <c r="C1499" s="1327"/>
      <c r="D1499" s="1330" t="str">
        <f>IF('statement of marks'!I40="","",'statement of marks'!I40)</f>
        <v/>
      </c>
      <c r="E1499" s="1331"/>
      <c r="F1499" s="1332"/>
      <c r="G1499" s="1332"/>
      <c r="H1499" s="1332"/>
      <c r="I1499" s="1332"/>
      <c r="J1499" s="1333"/>
    </row>
    <row r="1500" spans="1:10" ht="17.5" customHeight="1">
      <c r="A1500" s="214"/>
      <c r="B1500" s="1312" t="s">
        <v>235</v>
      </c>
      <c r="C1500" s="1313"/>
      <c r="D1500" s="1313"/>
      <c r="E1500" s="1144"/>
      <c r="F1500" s="1334" t="str">
        <f>IF(details!Q40="","",details!Q40)</f>
        <v/>
      </c>
      <c r="G1500" s="1334"/>
      <c r="H1500" s="1335"/>
      <c r="I1500" s="1335"/>
      <c r="J1500" s="1336"/>
    </row>
    <row r="1501" spans="1:10" ht="17.5" customHeight="1">
      <c r="A1501" s="214"/>
      <c r="B1501" s="1326" t="s">
        <v>239</v>
      </c>
      <c r="C1501" s="1327"/>
      <c r="D1501" s="1312" t="str">
        <f>IF(details!M40="","",details!M40)</f>
        <v/>
      </c>
      <c r="E1501" s="1313"/>
      <c r="F1501" s="1313"/>
      <c r="G1501" s="1313"/>
      <c r="H1501" s="1313"/>
      <c r="I1501" s="1313"/>
      <c r="J1501" s="1314"/>
    </row>
    <row r="1502" spans="1:10" ht="17.5" customHeight="1">
      <c r="A1502" s="214"/>
      <c r="B1502" s="1326" t="s">
        <v>240</v>
      </c>
      <c r="C1502" s="1327"/>
      <c r="D1502" s="1312" t="str">
        <f>IF(details!P40="","",details!P40)</f>
        <v/>
      </c>
      <c r="E1502" s="1313"/>
      <c r="F1502" s="1313"/>
      <c r="G1502" s="1313"/>
      <c r="H1502" s="1313"/>
      <c r="I1502" s="1313"/>
      <c r="J1502" s="1314"/>
    </row>
    <row r="1503" spans="1:10" ht="17.5" customHeight="1">
      <c r="A1503" s="214"/>
      <c r="B1503" s="1326" t="s">
        <v>241</v>
      </c>
      <c r="C1503" s="1327"/>
      <c r="D1503" s="1337" t="str">
        <f>IF('statement of marks'!HD40="mRrh.kZ",'statement of marks'!$C$3,"")</f>
        <v/>
      </c>
      <c r="E1503" s="1338"/>
      <c r="F1503" s="1313" t="s">
        <v>242</v>
      </c>
      <c r="G1503" s="1144"/>
      <c r="H1503" s="1337" t="str">
        <f>IF(D1503="","",D1503+1)</f>
        <v/>
      </c>
      <c r="I1503" s="1338"/>
      <c r="J1503" s="1339"/>
    </row>
    <row r="1504" spans="1:10" ht="17.5" customHeight="1">
      <c r="A1504" s="214"/>
      <c r="B1504" s="1326" t="s">
        <v>243</v>
      </c>
      <c r="C1504" s="1327"/>
      <c r="D1504" s="1340">
        <f>IF(details!$O$4="","",details!$O$4)</f>
        <v>42460</v>
      </c>
      <c r="E1504" s="1341"/>
      <c r="F1504" s="1342"/>
      <c r="G1504" s="1343"/>
      <c r="H1504" s="1343"/>
      <c r="I1504" s="1343"/>
      <c r="J1504" s="1344"/>
    </row>
    <row r="1505" spans="1:10" ht="17.5" customHeight="1">
      <c r="A1505" s="214"/>
      <c r="B1505" s="1299"/>
      <c r="C1505" s="1299"/>
      <c r="D1505" s="1276"/>
      <c r="E1505" s="1276"/>
      <c r="F1505" s="1288"/>
      <c r="G1505" s="1288"/>
      <c r="H1505" s="1288"/>
      <c r="I1505" s="1288"/>
      <c r="J1505" s="1300"/>
    </row>
    <row r="1506" spans="1:10" ht="17.5" customHeight="1">
      <c r="A1506" s="214"/>
      <c r="B1506" s="1301" t="str">
        <f>IF(details!$I$4="","",details!$I$4)</f>
        <v>Jherh js[kk oekZ</v>
      </c>
      <c r="C1506" s="1301"/>
      <c r="D1506" s="1276"/>
      <c r="E1506" s="1276"/>
      <c r="F1506" s="1302" t="str">
        <f>IF(details!$F$4="","",details!$F$4)</f>
        <v>Jh jk/ks';ke tk'kh</v>
      </c>
      <c r="G1506" s="1303"/>
      <c r="H1506" s="1303"/>
      <c r="I1506" s="1303"/>
      <c r="J1506" s="1304"/>
    </row>
    <row r="1507" spans="1:10" ht="17.5" customHeight="1" thickBot="1">
      <c r="A1507" s="215"/>
      <c r="B1507" s="1305" t="s">
        <v>244</v>
      </c>
      <c r="C1507" s="1305"/>
      <c r="D1507" s="1305" t="s">
        <v>245</v>
      </c>
      <c r="E1507" s="1305"/>
      <c r="F1507" s="1306" t="s">
        <v>246</v>
      </c>
      <c r="G1507" s="1307"/>
      <c r="H1507" s="1307"/>
      <c r="I1507" s="1307"/>
      <c r="J1507" s="1308"/>
    </row>
    <row r="1508" spans="1:10" ht="17.5" customHeight="1">
      <c r="A1508" s="247"/>
      <c r="B1508" s="1309" t="s">
        <v>258</v>
      </c>
      <c r="C1508" s="1310"/>
      <c r="D1508" s="1310"/>
      <c r="E1508" s="1310"/>
      <c r="F1508" s="1310"/>
      <c r="G1508" s="1310"/>
      <c r="H1508" s="1310"/>
      <c r="I1508" s="1310"/>
      <c r="J1508" s="1311"/>
    </row>
    <row r="1509" spans="1:10" ht="17.5" customHeight="1">
      <c r="A1509" s="214"/>
      <c r="B1509" s="306" t="s">
        <v>218</v>
      </c>
      <c r="C1509" s="1312" t="str">
        <f>IF('statement of marks'!J40="","",'statement of marks'!J40)</f>
        <v/>
      </c>
      <c r="D1509" s="1313"/>
      <c r="E1509" s="1313"/>
      <c r="F1509" s="1313"/>
      <c r="G1509" s="1313"/>
      <c r="H1509" s="1313"/>
      <c r="I1509" s="1313"/>
      <c r="J1509" s="1314"/>
    </row>
    <row r="1510" spans="1:10" ht="17.5" customHeight="1">
      <c r="A1510" s="214"/>
      <c r="B1510" s="306" t="s">
        <v>219</v>
      </c>
      <c r="C1510" s="1312" t="str">
        <f>IF('statement of marks'!K40="","",'statement of marks'!K40)</f>
        <v/>
      </c>
      <c r="D1510" s="1313"/>
      <c r="E1510" s="1313"/>
      <c r="F1510" s="1313"/>
      <c r="G1510" s="1313"/>
      <c r="H1510" s="1313"/>
      <c r="I1510" s="1313"/>
      <c r="J1510" s="1314"/>
    </row>
    <row r="1511" spans="1:10" ht="17.5" customHeight="1">
      <c r="A1511" s="214"/>
      <c r="B1511" s="306" t="s">
        <v>220</v>
      </c>
      <c r="C1511" s="1312" t="str">
        <f>IF('statement of marks'!L40="","",'statement of marks'!L40)</f>
        <v/>
      </c>
      <c r="D1511" s="1313"/>
      <c r="E1511" s="1313"/>
      <c r="F1511" s="1313"/>
      <c r="G1511" s="1313"/>
      <c r="H1511" s="1313"/>
      <c r="I1511" s="1313"/>
      <c r="J1511" s="1314"/>
    </row>
    <row r="1512" spans="1:10" ht="17.5" customHeight="1">
      <c r="A1512" s="214"/>
      <c r="B1512" s="306" t="s">
        <v>225</v>
      </c>
      <c r="C1512" s="1315" t="str">
        <f>IF('statement of marks'!H40="","",'statement of marks'!H40)</f>
        <v/>
      </c>
      <c r="D1512" s="1316"/>
      <c r="E1512" s="252" t="s">
        <v>261</v>
      </c>
      <c r="F1512" s="1317" t="str">
        <f>IF('statement of marks'!I40="","",'statement of marks'!I40)</f>
        <v/>
      </c>
      <c r="G1512" s="1317"/>
      <c r="H1512" s="1317"/>
      <c r="I1512" s="1317"/>
      <c r="J1512" s="1318"/>
    </row>
    <row r="1513" spans="1:10" ht="17.5" customHeight="1">
      <c r="A1513" s="214"/>
      <c r="B1513" s="306" t="s">
        <v>223</v>
      </c>
      <c r="C1513" s="253" t="s">
        <v>248</v>
      </c>
      <c r="D1513" s="235" t="s">
        <v>249</v>
      </c>
      <c r="E1513" s="235" t="s">
        <v>250</v>
      </c>
      <c r="F1513" s="235" t="s">
        <v>251</v>
      </c>
      <c r="G1513" s="235" t="s">
        <v>252</v>
      </c>
      <c r="H1513" s="235" t="s">
        <v>253</v>
      </c>
      <c r="I1513" s="235" t="s">
        <v>254</v>
      </c>
      <c r="J1513" s="248" t="s">
        <v>255</v>
      </c>
    </row>
    <row r="1514" spans="1:10" ht="17.5" customHeight="1">
      <c r="A1514" s="214"/>
      <c r="B1514" s="305" t="s">
        <v>256</v>
      </c>
      <c r="C1514" s="239" t="str">
        <f>IF(AND('statement of marks'!$C$3=1,'statement of marks'!HD40="mRrh.kZ"),'statement of marks'!$H$3,"")</f>
        <v/>
      </c>
      <c r="D1514" s="239" t="str">
        <f>IF(AND('statement of marks'!$C$3=2,'statement of marks'!HD40="mRrh.kZ"),'statement of marks'!$H$3,"")</f>
        <v/>
      </c>
      <c r="E1514" s="239" t="str">
        <f>IF(AND('statement of marks'!$C$3=3,'statement of marks'!HD40="mRrh.kZ"),'statement of marks'!$H$3,"")</f>
        <v/>
      </c>
      <c r="F1514" s="239" t="str">
        <f>IF(AND('statement of marks'!$C$3=4,'statement of marks'!HD40="mRrh.kZ"),'statement of marks'!$H$3,"")</f>
        <v/>
      </c>
      <c r="G1514" s="239" t="str">
        <f>IF(AND('statement of marks'!$C$3=5,'statement of marks'!HD40="mRrh.kZ"),'statement of marks'!$H$3,"")</f>
        <v/>
      </c>
      <c r="H1514" s="239" t="str">
        <f>IF(AND('statement of marks'!$C$3=6,'statement of marks'!HD40="mRrh.kZ"),'statement of marks'!$H$3,"")</f>
        <v/>
      </c>
      <c r="I1514" s="239" t="str">
        <f>IF(AND('statement of marks'!$C$3=7,'statement of marks'!HD40="mRrh.kZ"),'statement of marks'!$H$3,"")</f>
        <v/>
      </c>
      <c r="J1514" s="260" t="str">
        <f>IF(AND('statement of marks'!$C$3=8,'statement of marks'!HD40="mRrh.kZ"),'statement of marks'!$H$3,"")</f>
        <v/>
      </c>
    </row>
    <row r="1515" spans="1:10" ht="17.5" customHeight="1">
      <c r="A1515" s="214"/>
      <c r="B1515" s="305" t="str">
        <f>'statement of marks'!$FT$4</f>
        <v>fgUnh</v>
      </c>
      <c r="C1515" s="240"/>
      <c r="D1515" s="241"/>
      <c r="E1515" s="261" t="str">
        <f>IF(OR('statement of marks'!$FV40="",E1514=""),"",'statement of marks'!$FV40)</f>
        <v/>
      </c>
      <c r="F1515" s="261" t="str">
        <f>IF(OR('statement of marks'!$FV40="",F1514=""),"",'statement of marks'!$FV40)</f>
        <v/>
      </c>
      <c r="G1515" s="261" t="str">
        <f>IF(OR('statement of marks'!$FV40="",G1514=""),"",'statement of marks'!$FV40)</f>
        <v/>
      </c>
      <c r="H1515" s="261" t="str">
        <f>IF(OR('statement of marks'!$FV40="",H1514=""),"",'statement of marks'!$FV40)</f>
        <v/>
      </c>
      <c r="I1515" s="261" t="str">
        <f>IF(OR('statement of marks'!$FV40="",I1514=""),"",'statement of marks'!$FV40)</f>
        <v/>
      </c>
      <c r="J1515" s="262" t="str">
        <f>IF(OR('statement of marks'!$FV40="",J1514=""),"",'statement of marks'!$FV40)</f>
        <v/>
      </c>
    </row>
    <row r="1516" spans="1:10" ht="17.5" customHeight="1">
      <c r="A1516" s="214"/>
      <c r="B1516" s="305" t="str">
        <f>'statement of marks'!$FW$4</f>
        <v>vaxszth</v>
      </c>
      <c r="C1516" s="240"/>
      <c r="D1516" s="241"/>
      <c r="E1516" s="261" t="str">
        <f>IF(OR('statement of marks'!$FY40="",E1514=""),"",'statement of marks'!$FY40)</f>
        <v/>
      </c>
      <c r="F1516" s="261" t="str">
        <f>IF(OR('statement of marks'!$FY40="",F1514=""),"",'statement of marks'!$FY40)</f>
        <v/>
      </c>
      <c r="G1516" s="261" t="str">
        <f>IF(OR('statement of marks'!$FY40="",G1514=""),"",'statement of marks'!$FY40)</f>
        <v/>
      </c>
      <c r="H1516" s="261" t="str">
        <f>IF(OR('statement of marks'!$FY40="",H1514=""),"",'statement of marks'!$FY40)</f>
        <v/>
      </c>
      <c r="I1516" s="261" t="str">
        <f>IF(OR('statement of marks'!$FY40="",I1514=""),"",'statement of marks'!$FY40)</f>
        <v/>
      </c>
      <c r="J1516" s="262" t="str">
        <f>IF(OR('statement of marks'!$FY40="",J1514=""),"",'statement of marks'!$FY40)</f>
        <v/>
      </c>
    </row>
    <row r="1517" spans="1:10" ht="17.5" customHeight="1">
      <c r="A1517" s="214"/>
      <c r="B1517" s="305" t="str">
        <f>IF('statement of marks'!BE40="s","laLÑr",IF('statement of marks'!BE40="u","mnwZ",IF('statement of marks'!BE40="g","xqtjkrh",IF('statement of marks'!BE40="p","iatkch",IF('statement of marks'!BE40="sd","flU/kh","r`rh; Hkk""kk")))))</f>
        <v>r`rh; Hkk"kk</v>
      </c>
      <c r="C1517" s="240"/>
      <c r="D1517" s="241"/>
      <c r="E1517" s="261" t="str">
        <f>IF(OR('statement of marks'!$GB40="",E1514=""),"",'statement of marks'!$GB40)</f>
        <v/>
      </c>
      <c r="F1517" s="261" t="str">
        <f>IF(OR('statement of marks'!$GB40="",F1514=""),"",'statement of marks'!$GB40)</f>
        <v/>
      </c>
      <c r="G1517" s="261" t="str">
        <f>IF(OR('statement of marks'!$GB40="",G1514=""),"",'statement of marks'!$GB40)</f>
        <v/>
      </c>
      <c r="H1517" s="261" t="str">
        <f>IF(OR('statement of marks'!$GB40="",H1514=""),"",'statement of marks'!$GB40)</f>
        <v/>
      </c>
      <c r="I1517" s="261" t="str">
        <f>IF(OR('statement of marks'!$GB40="",I1514=""),"",'statement of marks'!$GB40)</f>
        <v/>
      </c>
      <c r="J1517" s="262" t="str">
        <f>IF(OR('statement of marks'!$GB40="",J1514=""),"",'statement of marks'!$GB40)</f>
        <v/>
      </c>
    </row>
    <row r="1518" spans="1:10" ht="17.5" customHeight="1">
      <c r="A1518" s="214"/>
      <c r="B1518" s="305" t="str">
        <f>'statement of marks'!$GH$4</f>
        <v>xf.kr</v>
      </c>
      <c r="C1518" s="240"/>
      <c r="D1518" s="241"/>
      <c r="E1518" s="261" t="str">
        <f>IF(OR('statement of marks'!$GJ40="",E1514=""),"",'statement of marks'!$GJ40)</f>
        <v/>
      </c>
      <c r="F1518" s="261" t="str">
        <f>IF(OR('statement of marks'!$GJ40="",F1514=""),"",'statement of marks'!$GJ40)</f>
        <v/>
      </c>
      <c r="G1518" s="261" t="str">
        <f>IF(OR('statement of marks'!$GJ40="",G1514=""),"",'statement of marks'!$GJ40)</f>
        <v/>
      </c>
      <c r="H1518" s="261" t="str">
        <f>IF(OR('statement of marks'!$GJ40="",H1514=""),"",'statement of marks'!$GJ40)</f>
        <v/>
      </c>
      <c r="I1518" s="261" t="str">
        <f>IF(OR('statement of marks'!$GJ40="",I1514=""),"",'statement of marks'!$GJ40)</f>
        <v/>
      </c>
      <c r="J1518" s="262" t="str">
        <f>IF(OR('statement of marks'!$GJ40="",J1514=""),"",'statement of marks'!$GJ40)</f>
        <v/>
      </c>
    </row>
    <row r="1519" spans="1:10" ht="17.5" customHeight="1">
      <c r="A1519" s="214"/>
      <c r="B1519" s="305" t="str">
        <f>'statement of marks'!$GK$4</f>
        <v>foKku</v>
      </c>
      <c r="C1519" s="240"/>
      <c r="D1519" s="241"/>
      <c r="E1519" s="261" t="str">
        <f>IF(OR('statement of marks'!$GM40="",E1514=""),"",'statement of marks'!$GM40)</f>
        <v/>
      </c>
      <c r="F1519" s="261" t="str">
        <f>IF(OR('statement of marks'!$GM40="",F1514=""),"",'statement of marks'!$GM40)</f>
        <v/>
      </c>
      <c r="G1519" s="261" t="str">
        <f>IF(OR('statement of marks'!$GM40="",G1514=""),"",'statement of marks'!$GM40)</f>
        <v/>
      </c>
      <c r="H1519" s="261" t="str">
        <f>IF(OR('statement of marks'!$GM40="",H1514=""),"",'statement of marks'!$GM40)</f>
        <v/>
      </c>
      <c r="I1519" s="261" t="str">
        <f>IF(OR('statement of marks'!$GM40="",I1514=""),"",'statement of marks'!$GM40)</f>
        <v/>
      </c>
      <c r="J1519" s="262" t="str">
        <f>IF(OR('statement of marks'!$GM40="",J1514=""),"",'statement of marks'!$GM40)</f>
        <v/>
      </c>
    </row>
    <row r="1520" spans="1:10" ht="17.5" customHeight="1">
      <c r="A1520" s="214"/>
      <c r="B1520" s="305" t="str">
        <f>'statement of marks'!$GN$4</f>
        <v>lkekftd foKku</v>
      </c>
      <c r="C1520" s="240"/>
      <c r="D1520" s="241"/>
      <c r="E1520" s="261" t="str">
        <f>IF(OR('statement of marks'!$GP40="",E1514=""),"",'statement of marks'!$GP40)</f>
        <v/>
      </c>
      <c r="F1520" s="261" t="str">
        <f>IF(OR('statement of marks'!$GP40="",F1514=""),"",'statement of marks'!$GP40)</f>
        <v/>
      </c>
      <c r="G1520" s="261" t="str">
        <f>IF(OR('statement of marks'!$GP40="",G1514=""),"",'statement of marks'!$GP40)</f>
        <v/>
      </c>
      <c r="H1520" s="261" t="str">
        <f>IF(OR('statement of marks'!$GP40="",H1514=""),"",'statement of marks'!$GP40)</f>
        <v/>
      </c>
      <c r="I1520" s="261" t="str">
        <f>IF(OR('statement of marks'!$GP40="",I1514=""),"",'statement of marks'!$GP40)</f>
        <v/>
      </c>
      <c r="J1520" s="262" t="str">
        <f>IF(OR('statement of marks'!$GP40="",J1514=""),"",'statement of marks'!$GP40)</f>
        <v/>
      </c>
    </row>
    <row r="1521" spans="1:10" ht="17.5" customHeight="1">
      <c r="A1521" s="214"/>
      <c r="B1521" s="305" t="str">
        <f>'statement of marks'!$GQ$4</f>
        <v>dk;kZuqHko</v>
      </c>
      <c r="C1521" s="240"/>
      <c r="D1521" s="241"/>
      <c r="E1521" s="261" t="str">
        <f>IF(OR('statement of marks'!$GS40="",E1514=""),"",'statement of marks'!$GS40)</f>
        <v/>
      </c>
      <c r="F1521" s="261" t="str">
        <f>IF(OR('statement of marks'!$GS40="",F1514=""),"",'statement of marks'!$GS40)</f>
        <v/>
      </c>
      <c r="G1521" s="261" t="str">
        <f>IF(OR('statement of marks'!$GS40="",G1514=""),"",'statement of marks'!$GS40)</f>
        <v/>
      </c>
      <c r="H1521" s="261" t="str">
        <f>IF(OR('statement of marks'!$GS40="",H1514=""),"",'statement of marks'!$GS40)</f>
        <v/>
      </c>
      <c r="I1521" s="261" t="str">
        <f>IF(OR('statement of marks'!$GS40="",I1514=""),"",'statement of marks'!$GS40)</f>
        <v/>
      </c>
      <c r="J1521" s="262" t="str">
        <f>IF(OR('statement of marks'!$GS40="",J1514=""),"",'statement of marks'!$GS40)</f>
        <v/>
      </c>
    </row>
    <row r="1522" spans="1:10" ht="17.5" customHeight="1">
      <c r="A1522" s="214"/>
      <c r="B1522" s="305" t="str">
        <f>'statement of marks'!$GT$4</f>
        <v>dyk f'k{kk</v>
      </c>
      <c r="C1522" s="240"/>
      <c r="D1522" s="241"/>
      <c r="E1522" s="263" t="str">
        <f>IF(OR('statement of marks'!$GV40="",E1514=""),"",'statement of marks'!$GV40)</f>
        <v/>
      </c>
      <c r="F1522" s="263" t="str">
        <f>IF(OR('statement of marks'!$GV40="",F1514=""),"",'statement of marks'!$GV40)</f>
        <v/>
      </c>
      <c r="G1522" s="263" t="str">
        <f>IF(OR('statement of marks'!$GV40="",G1514=""),"",'statement of marks'!$GV40)</f>
        <v/>
      </c>
      <c r="H1522" s="263" t="str">
        <f>IF(OR('statement of marks'!$GV40="",H1514=""),"",'statement of marks'!$GV40)</f>
        <v/>
      </c>
      <c r="I1522" s="263" t="str">
        <f>IF(OR('statement of marks'!$GV40="",I1514=""),"",'statement of marks'!$GV40)</f>
        <v/>
      </c>
      <c r="J1522" s="264" t="str">
        <f>IF(OR('statement of marks'!$GV40="",J1514=""),"",'statement of marks'!$GV40)</f>
        <v/>
      </c>
    </row>
    <row r="1523" spans="1:10" ht="17.5" customHeight="1">
      <c r="A1523" s="214"/>
      <c r="B1523" s="245" t="s">
        <v>284</v>
      </c>
      <c r="C1523" s="265" t="str">
        <f t="shared" ref="C1523:J1523" si="66">C1514</f>
        <v/>
      </c>
      <c r="D1523" s="265" t="str">
        <f t="shared" si="66"/>
        <v/>
      </c>
      <c r="E1523" s="265" t="str">
        <f t="shared" si="66"/>
        <v/>
      </c>
      <c r="F1523" s="265" t="str">
        <f t="shared" si="66"/>
        <v/>
      </c>
      <c r="G1523" s="265" t="str">
        <f t="shared" si="66"/>
        <v/>
      </c>
      <c r="H1523" s="265" t="str">
        <f t="shared" si="66"/>
        <v/>
      </c>
      <c r="I1523" s="265" t="str">
        <f t="shared" si="66"/>
        <v/>
      </c>
      <c r="J1523" s="266" t="str">
        <f t="shared" si="66"/>
        <v/>
      </c>
    </row>
    <row r="1524" spans="1:10" ht="17.5" customHeight="1">
      <c r="A1524" s="214"/>
      <c r="B1524" s="305" t="str">
        <f>'statement of marks'!$HL$5</f>
        <v>Nk= mifLFkfr</v>
      </c>
      <c r="C1524" s="242"/>
      <c r="D1524" s="242"/>
      <c r="E1524" s="267" t="str">
        <f>IF(OR('statement of marks'!$HL40="",E1514=""),"",'statement of marks'!$HL40)</f>
        <v/>
      </c>
      <c r="F1524" s="267" t="str">
        <f>IF(OR('statement of marks'!$HL40="",F1514=""),"",'statement of marks'!$HL40)</f>
        <v/>
      </c>
      <c r="G1524" s="267" t="str">
        <f>IF(OR('statement of marks'!$HL40="",G1514=""),"",'statement of marks'!$HL40)</f>
        <v/>
      </c>
      <c r="H1524" s="267" t="str">
        <f>IF(OR('statement of marks'!$HL40="",H1514=""),"",'statement of marks'!$HL40)</f>
        <v/>
      </c>
      <c r="I1524" s="267" t="str">
        <f>IF(OR('statement of marks'!$HL40="",I1514=""),"",'statement of marks'!$HL40)</f>
        <v/>
      </c>
      <c r="J1524" s="268" t="str">
        <f>IF(OR('statement of marks'!$HL40="",J1514=""),"",'statement of marks'!$HL40)</f>
        <v/>
      </c>
    </row>
    <row r="1525" spans="1:10" ht="17.5" customHeight="1">
      <c r="A1525" s="214"/>
      <c r="B1525" s="305" t="str">
        <f>'statement of marks'!$HK$5</f>
        <v>dqy ehfVax</v>
      </c>
      <c r="C1525" s="243"/>
      <c r="D1525" s="243"/>
      <c r="E1525" s="243" t="str">
        <f>IF(OR('statement of marks'!$HK40="",E1514=""),"",'statement of marks'!$HK40)</f>
        <v/>
      </c>
      <c r="F1525" s="243" t="str">
        <f>IF(OR('statement of marks'!$HK40="",F1514=""),"",'statement of marks'!$HK40)</f>
        <v/>
      </c>
      <c r="G1525" s="243" t="str">
        <f>IF(OR('statement of marks'!$HK40="",G1514=""),"",'statement of marks'!$HK40)</f>
        <v/>
      </c>
      <c r="H1525" s="243" t="str">
        <f>IF(OR('statement of marks'!$HK40="",H1514=""),"",'statement of marks'!$HK40)</f>
        <v/>
      </c>
      <c r="I1525" s="243" t="str">
        <f>IF(OR('statement of marks'!$HK40="",I1514=""),"",'statement of marks'!$HK40)</f>
        <v/>
      </c>
      <c r="J1525" s="269" t="str">
        <f>IF(OR('statement of marks'!$HK40="",J1514=""),"",'statement of marks'!$HK40)</f>
        <v/>
      </c>
    </row>
    <row r="1526" spans="1:10" ht="17.5" customHeight="1">
      <c r="A1526" s="214"/>
      <c r="B1526" s="305" t="s">
        <v>259</v>
      </c>
      <c r="C1526" s="243" t="str">
        <f t="shared" ref="C1526:J1526" si="67">IF(OR(C1524="",C1525=""),"",C1524/C1525*100)</f>
        <v/>
      </c>
      <c r="D1526" s="243" t="str">
        <f t="shared" si="67"/>
        <v/>
      </c>
      <c r="E1526" s="243" t="str">
        <f t="shared" si="67"/>
        <v/>
      </c>
      <c r="F1526" s="243" t="str">
        <f t="shared" si="67"/>
        <v/>
      </c>
      <c r="G1526" s="243" t="str">
        <f t="shared" si="67"/>
        <v/>
      </c>
      <c r="H1526" s="243" t="str">
        <f t="shared" si="67"/>
        <v/>
      </c>
      <c r="I1526" s="243" t="str">
        <f t="shared" si="67"/>
        <v/>
      </c>
      <c r="J1526" s="269" t="str">
        <f t="shared" si="67"/>
        <v/>
      </c>
    </row>
    <row r="1527" spans="1:10" ht="17.5" customHeight="1">
      <c r="A1527" s="214"/>
      <c r="B1527" s="305" t="s">
        <v>260</v>
      </c>
      <c r="C1527" s="243"/>
      <c r="D1527" s="243"/>
      <c r="E1527" s="243"/>
      <c r="F1527" s="243"/>
      <c r="G1527" s="243"/>
      <c r="H1527" s="243"/>
      <c r="I1527" s="243"/>
      <c r="J1527" s="249"/>
    </row>
    <row r="1528" spans="1:10" ht="17.5" customHeight="1">
      <c r="A1528" s="214"/>
      <c r="B1528" s="306" t="s">
        <v>257</v>
      </c>
      <c r="C1528" s="1319" t="str">
        <f>IF('statement of marks'!HN40="","",'statement of marks'!HN40)</f>
        <v/>
      </c>
      <c r="D1528" s="1320"/>
      <c r="E1528" s="1320"/>
      <c r="F1528" s="1320"/>
      <c r="G1528" s="1320"/>
      <c r="H1528" s="1320"/>
      <c r="I1528" s="1320"/>
      <c r="J1528" s="1321"/>
    </row>
    <row r="1529" spans="1:10" ht="17.5" customHeight="1">
      <c r="A1529" s="214"/>
      <c r="B1529" s="246"/>
      <c r="C1529" s="1322"/>
      <c r="D1529" s="1323"/>
      <c r="E1529" s="1323"/>
      <c r="F1529" s="1324"/>
      <c r="G1529" s="1322"/>
      <c r="H1529" s="1323"/>
      <c r="I1529" s="1323"/>
      <c r="J1529" s="1325"/>
    </row>
    <row r="1530" spans="1:10" ht="17.5" customHeight="1" thickBot="1">
      <c r="A1530" s="215"/>
      <c r="B1530" s="259" t="s">
        <v>262</v>
      </c>
      <c r="C1530" s="1293" t="s">
        <v>80</v>
      </c>
      <c r="D1530" s="1294"/>
      <c r="E1530" s="1294"/>
      <c r="F1530" s="1295"/>
      <c r="G1530" s="1296" t="s">
        <v>263</v>
      </c>
      <c r="H1530" s="1297"/>
      <c r="I1530" s="1297"/>
      <c r="J1530" s="1298"/>
    </row>
    <row r="1531" spans="1:10" ht="17.5" customHeight="1">
      <c r="A1531" s="247"/>
      <c r="B1531" s="1352" t="s">
        <v>228</v>
      </c>
      <c r="C1531" s="1353"/>
      <c r="D1531" s="1353"/>
      <c r="E1531" s="1353"/>
      <c r="F1531" s="1353"/>
      <c r="G1531" s="1353"/>
      <c r="H1531" s="1353"/>
      <c r="I1531" s="1353"/>
      <c r="J1531" s="1354"/>
    </row>
    <row r="1532" spans="1:10" ht="17.5" customHeight="1">
      <c r="A1532" s="214"/>
      <c r="B1532" s="1355" t="s">
        <v>247</v>
      </c>
      <c r="C1532" s="1356"/>
      <c r="D1532" s="1356"/>
      <c r="E1532" s="1356"/>
      <c r="F1532" s="1356"/>
      <c r="G1532" s="1356"/>
      <c r="H1532" s="1356"/>
      <c r="I1532" s="1356"/>
      <c r="J1532" s="1357"/>
    </row>
    <row r="1533" spans="1:10" ht="17.5" customHeight="1">
      <c r="A1533" s="214"/>
      <c r="B1533" s="1358" t="s">
        <v>81</v>
      </c>
      <c r="C1533" s="1358"/>
      <c r="D1533" s="1359">
        <f>YEAR(details!G41)</f>
        <v>1900</v>
      </c>
      <c r="E1533" s="1360"/>
      <c r="F1533" s="303" t="s">
        <v>230</v>
      </c>
      <c r="G1533" s="1359" t="str">
        <f>'statement of marks'!$H$3</f>
        <v>2015-16</v>
      </c>
      <c r="H1533" s="1360"/>
      <c r="I1533" s="303" t="s">
        <v>231</v>
      </c>
      <c r="J1533" s="255"/>
    </row>
    <row r="1534" spans="1:10" ht="17.5" customHeight="1">
      <c r="A1534" s="214"/>
      <c r="B1534" s="1326" t="s">
        <v>229</v>
      </c>
      <c r="C1534" s="1327"/>
      <c r="D1534" s="1312" t="str">
        <f>'statement of marks'!$A$1</f>
        <v>jk- ck- ek/;fed fo|ky; uohu] fuEckgsM+k</v>
      </c>
      <c r="E1534" s="1313"/>
      <c r="F1534" s="1313"/>
      <c r="G1534" s="1313"/>
      <c r="H1534" s="1313"/>
      <c r="I1534" s="1313"/>
      <c r="J1534" s="1314"/>
    </row>
    <row r="1535" spans="1:10" ht="17.5" customHeight="1">
      <c r="A1535" s="214"/>
      <c r="B1535" s="1326" t="str">
        <f>'statement of marks'!$J$3</f>
        <v xml:space="preserve">fo|ky; dk Mk;l dksM+ </v>
      </c>
      <c r="C1535" s="1327"/>
      <c r="D1535" s="1345" t="str">
        <f>'statement of marks'!$K$3</f>
        <v xml:space="preserve">08291009401   </v>
      </c>
      <c r="E1535" s="1346"/>
      <c r="F1535" s="1128"/>
      <c r="G1535" s="1129"/>
      <c r="H1535" s="1129"/>
      <c r="I1535" s="1129"/>
      <c r="J1535" s="1347"/>
    </row>
    <row r="1536" spans="1:10" ht="17.5" customHeight="1">
      <c r="A1536" s="214"/>
      <c r="B1536" s="1326" t="s">
        <v>218</v>
      </c>
      <c r="C1536" s="1327"/>
      <c r="D1536" s="1312" t="str">
        <f>IF('statement of marks'!J41="","",'statement of marks'!J41)</f>
        <v/>
      </c>
      <c r="E1536" s="1313"/>
      <c r="F1536" s="1313"/>
      <c r="G1536" s="1313"/>
      <c r="H1536" s="1313"/>
      <c r="I1536" s="1313"/>
      <c r="J1536" s="1314"/>
    </row>
    <row r="1537" spans="1:10" ht="17.5" customHeight="1">
      <c r="A1537" s="214"/>
      <c r="B1537" s="1326" t="s">
        <v>232</v>
      </c>
      <c r="C1537" s="1327"/>
      <c r="D1537" s="1145" t="str">
        <f>IF('statement of marks'!C41="B","Nk=",IF('statement of marks'!C41="G","Nk=k",""))</f>
        <v/>
      </c>
      <c r="E1537" s="1145"/>
      <c r="F1537" s="258" t="s">
        <v>224</v>
      </c>
      <c r="G1537" s="256" t="str">
        <f>IF('statement of marks'!B41="","",'statement of marks'!B41)</f>
        <v/>
      </c>
      <c r="H1537" s="1348"/>
      <c r="I1537" s="1348"/>
      <c r="J1537" s="1349"/>
    </row>
    <row r="1538" spans="1:10" ht="17.5" customHeight="1">
      <c r="A1538" s="214"/>
      <c r="B1538" s="1326" t="s">
        <v>220</v>
      </c>
      <c r="C1538" s="1327"/>
      <c r="D1538" s="1312" t="str">
        <f>IF('statement of marks'!L41="","",'statement of marks'!L41)</f>
        <v/>
      </c>
      <c r="E1538" s="1313"/>
      <c r="F1538" s="1313"/>
      <c r="G1538" s="1313"/>
      <c r="H1538" s="1313"/>
      <c r="I1538" s="1313"/>
      <c r="J1538" s="1314"/>
    </row>
    <row r="1539" spans="1:10" ht="17.5" customHeight="1">
      <c r="A1539" s="214"/>
      <c r="B1539" s="1326" t="s">
        <v>219</v>
      </c>
      <c r="C1539" s="1327"/>
      <c r="D1539" s="1312" t="str">
        <f>IF('statement of marks'!K41="","",'statement of marks'!K41)</f>
        <v/>
      </c>
      <c r="E1539" s="1313"/>
      <c r="F1539" s="1313"/>
      <c r="G1539" s="1313"/>
      <c r="H1539" s="1313"/>
      <c r="I1539" s="1313"/>
      <c r="J1539" s="1314"/>
    </row>
    <row r="1540" spans="1:10" ht="17.5" customHeight="1">
      <c r="A1540" s="214"/>
      <c r="B1540" s="1326" t="s">
        <v>234</v>
      </c>
      <c r="C1540" s="1327"/>
      <c r="D1540" s="1312" t="str">
        <f>IF(details!N41="","",details!N41)</f>
        <v/>
      </c>
      <c r="E1540" s="1313"/>
      <c r="F1540" s="1313"/>
      <c r="G1540" s="1313"/>
      <c r="H1540" s="1313"/>
      <c r="I1540" s="1313"/>
      <c r="J1540" s="1314"/>
    </row>
    <row r="1541" spans="1:10" ht="17.5" customHeight="1">
      <c r="A1541" s="214"/>
      <c r="B1541" s="1326" t="s">
        <v>283</v>
      </c>
      <c r="C1541" s="1327"/>
      <c r="D1541" s="1312" t="str">
        <f>IF(details!O41="","",details!O41)</f>
        <v/>
      </c>
      <c r="E1541" s="1313"/>
      <c r="F1541" s="1313"/>
      <c r="G1541" s="1313"/>
      <c r="H1541" s="1313"/>
      <c r="I1541" s="1313"/>
      <c r="J1541" s="1314"/>
    </row>
    <row r="1542" spans="1:10" ht="17.5" customHeight="1">
      <c r="A1542" s="214"/>
      <c r="B1542" s="1326" t="s">
        <v>77</v>
      </c>
      <c r="C1542" s="1327"/>
      <c r="D1542" s="392">
        <f>'statement of marks'!$C$3</f>
        <v>6</v>
      </c>
      <c r="E1542" s="304" t="s">
        <v>222</v>
      </c>
      <c r="F1542" s="254" t="str">
        <f>IF('statement of marks'!F41="","",'statement of marks'!F41)</f>
        <v/>
      </c>
      <c r="G1542" s="1343" t="s">
        <v>233</v>
      </c>
      <c r="H1542" s="1170"/>
      <c r="I1542" s="1350" t="str">
        <f>IF('statement of marks'!G41="","",'statement of marks'!G41)</f>
        <v/>
      </c>
      <c r="J1542" s="1351"/>
    </row>
    <row r="1543" spans="1:10" ht="17.5" customHeight="1">
      <c r="A1543" s="214"/>
      <c r="B1543" s="1326" t="s">
        <v>225</v>
      </c>
      <c r="C1543" s="1327"/>
      <c r="D1543" s="1316" t="str">
        <f>IF('statement of marks'!H41="","",'statement of marks'!H41)</f>
        <v/>
      </c>
      <c r="E1543" s="1328"/>
      <c r="F1543" s="1328"/>
      <c r="G1543" s="1328"/>
      <c r="H1543" s="1328"/>
      <c r="I1543" s="1328"/>
      <c r="J1543" s="1329"/>
    </row>
    <row r="1544" spans="1:10" ht="17.5" customHeight="1">
      <c r="A1544" s="214"/>
      <c r="B1544" s="1326" t="s">
        <v>226</v>
      </c>
      <c r="C1544" s="1327"/>
      <c r="D1544" s="1330" t="str">
        <f>IF('statement of marks'!I41="","",'statement of marks'!I41)</f>
        <v/>
      </c>
      <c r="E1544" s="1331"/>
      <c r="F1544" s="1332"/>
      <c r="G1544" s="1332"/>
      <c r="H1544" s="1332"/>
      <c r="I1544" s="1332"/>
      <c r="J1544" s="1333"/>
    </row>
    <row r="1545" spans="1:10" ht="17.5" customHeight="1">
      <c r="A1545" s="214"/>
      <c r="B1545" s="1312" t="s">
        <v>235</v>
      </c>
      <c r="C1545" s="1313"/>
      <c r="D1545" s="1313"/>
      <c r="E1545" s="1144"/>
      <c r="F1545" s="1334" t="str">
        <f>IF(details!Q41="","",details!Q41)</f>
        <v/>
      </c>
      <c r="G1545" s="1334"/>
      <c r="H1545" s="1335"/>
      <c r="I1545" s="1335"/>
      <c r="J1545" s="1336"/>
    </row>
    <row r="1546" spans="1:10" ht="17.5" customHeight="1">
      <c r="A1546" s="214"/>
      <c r="B1546" s="1326" t="s">
        <v>239</v>
      </c>
      <c r="C1546" s="1327"/>
      <c r="D1546" s="1312" t="str">
        <f>IF(details!M41="","",details!M41)</f>
        <v/>
      </c>
      <c r="E1546" s="1313"/>
      <c r="F1546" s="1313"/>
      <c r="G1546" s="1313"/>
      <c r="H1546" s="1313"/>
      <c r="I1546" s="1313"/>
      <c r="J1546" s="1314"/>
    </row>
    <row r="1547" spans="1:10" ht="17.5" customHeight="1">
      <c r="A1547" s="214"/>
      <c r="B1547" s="1326" t="s">
        <v>240</v>
      </c>
      <c r="C1547" s="1327"/>
      <c r="D1547" s="1312" t="str">
        <f>IF(details!P41="","",details!P41)</f>
        <v/>
      </c>
      <c r="E1547" s="1313"/>
      <c r="F1547" s="1313"/>
      <c r="G1547" s="1313"/>
      <c r="H1547" s="1313"/>
      <c r="I1547" s="1313"/>
      <c r="J1547" s="1314"/>
    </row>
    <row r="1548" spans="1:10" ht="17.5" customHeight="1">
      <c r="A1548" s="214"/>
      <c r="B1548" s="1326" t="s">
        <v>241</v>
      </c>
      <c r="C1548" s="1327"/>
      <c r="D1548" s="1337" t="str">
        <f>IF('statement of marks'!HD41="mRrh.kZ",'statement of marks'!$C$3,"")</f>
        <v/>
      </c>
      <c r="E1548" s="1338"/>
      <c r="F1548" s="1313" t="s">
        <v>242</v>
      </c>
      <c r="G1548" s="1144"/>
      <c r="H1548" s="1337" t="str">
        <f>IF(D1548="","",D1548+1)</f>
        <v/>
      </c>
      <c r="I1548" s="1338"/>
      <c r="J1548" s="1339"/>
    </row>
    <row r="1549" spans="1:10" ht="17.5" customHeight="1">
      <c r="A1549" s="214"/>
      <c r="B1549" s="1326" t="s">
        <v>243</v>
      </c>
      <c r="C1549" s="1327"/>
      <c r="D1549" s="1340">
        <f>IF(details!$O$4="","",details!$O$4)</f>
        <v>42460</v>
      </c>
      <c r="E1549" s="1341"/>
      <c r="F1549" s="1342"/>
      <c r="G1549" s="1343"/>
      <c r="H1549" s="1343"/>
      <c r="I1549" s="1343"/>
      <c r="J1549" s="1344"/>
    </row>
    <row r="1550" spans="1:10" ht="17.5" customHeight="1">
      <c r="A1550" s="214"/>
      <c r="B1550" s="1299"/>
      <c r="C1550" s="1299"/>
      <c r="D1550" s="1276"/>
      <c r="E1550" s="1276"/>
      <c r="F1550" s="1288"/>
      <c r="G1550" s="1288"/>
      <c r="H1550" s="1288"/>
      <c r="I1550" s="1288"/>
      <c r="J1550" s="1300"/>
    </row>
    <row r="1551" spans="1:10" ht="17.5" customHeight="1">
      <c r="A1551" s="214"/>
      <c r="B1551" s="1301" t="str">
        <f>IF(details!$I$4="","",details!$I$4)</f>
        <v>Jherh js[kk oekZ</v>
      </c>
      <c r="C1551" s="1301"/>
      <c r="D1551" s="1276"/>
      <c r="E1551" s="1276"/>
      <c r="F1551" s="1302" t="str">
        <f>IF(details!$F$4="","",details!$F$4)</f>
        <v>Jh jk/ks';ke tk'kh</v>
      </c>
      <c r="G1551" s="1303"/>
      <c r="H1551" s="1303"/>
      <c r="I1551" s="1303"/>
      <c r="J1551" s="1304"/>
    </row>
    <row r="1552" spans="1:10" ht="17.5" customHeight="1" thickBot="1">
      <c r="A1552" s="215"/>
      <c r="B1552" s="1305" t="s">
        <v>244</v>
      </c>
      <c r="C1552" s="1305"/>
      <c r="D1552" s="1305" t="s">
        <v>245</v>
      </c>
      <c r="E1552" s="1305"/>
      <c r="F1552" s="1306" t="s">
        <v>246</v>
      </c>
      <c r="G1552" s="1307"/>
      <c r="H1552" s="1307"/>
      <c r="I1552" s="1307"/>
      <c r="J1552" s="1308"/>
    </row>
    <row r="1553" spans="1:10" ht="17.5" customHeight="1">
      <c r="A1553" s="247"/>
      <c r="B1553" s="1309" t="s">
        <v>258</v>
      </c>
      <c r="C1553" s="1310"/>
      <c r="D1553" s="1310"/>
      <c r="E1553" s="1310"/>
      <c r="F1553" s="1310"/>
      <c r="G1553" s="1310"/>
      <c r="H1553" s="1310"/>
      <c r="I1553" s="1310"/>
      <c r="J1553" s="1311"/>
    </row>
    <row r="1554" spans="1:10" ht="17.5" customHeight="1">
      <c r="A1554" s="214"/>
      <c r="B1554" s="306" t="s">
        <v>218</v>
      </c>
      <c r="C1554" s="1312" t="str">
        <f>IF('statement of marks'!J41="","",'statement of marks'!J41)</f>
        <v/>
      </c>
      <c r="D1554" s="1313"/>
      <c r="E1554" s="1313"/>
      <c r="F1554" s="1313"/>
      <c r="G1554" s="1313"/>
      <c r="H1554" s="1313"/>
      <c r="I1554" s="1313"/>
      <c r="J1554" s="1314"/>
    </row>
    <row r="1555" spans="1:10" ht="17.5" customHeight="1">
      <c r="A1555" s="214"/>
      <c r="B1555" s="306" t="s">
        <v>219</v>
      </c>
      <c r="C1555" s="1312" t="str">
        <f>IF('statement of marks'!K41="","",'statement of marks'!K41)</f>
        <v/>
      </c>
      <c r="D1555" s="1313"/>
      <c r="E1555" s="1313"/>
      <c r="F1555" s="1313"/>
      <c r="G1555" s="1313"/>
      <c r="H1555" s="1313"/>
      <c r="I1555" s="1313"/>
      <c r="J1555" s="1314"/>
    </row>
    <row r="1556" spans="1:10" ht="17.5" customHeight="1">
      <c r="A1556" s="214"/>
      <c r="B1556" s="306" t="s">
        <v>220</v>
      </c>
      <c r="C1556" s="1312" t="str">
        <f>IF('statement of marks'!L41="","",'statement of marks'!L41)</f>
        <v/>
      </c>
      <c r="D1556" s="1313"/>
      <c r="E1556" s="1313"/>
      <c r="F1556" s="1313"/>
      <c r="G1556" s="1313"/>
      <c r="H1556" s="1313"/>
      <c r="I1556" s="1313"/>
      <c r="J1556" s="1314"/>
    </row>
    <row r="1557" spans="1:10" ht="17.5" customHeight="1">
      <c r="A1557" s="214"/>
      <c r="B1557" s="306" t="s">
        <v>225</v>
      </c>
      <c r="C1557" s="1315" t="str">
        <f>IF('statement of marks'!H41="","",'statement of marks'!H41)</f>
        <v/>
      </c>
      <c r="D1557" s="1316"/>
      <c r="E1557" s="252" t="s">
        <v>261</v>
      </c>
      <c r="F1557" s="1317" t="str">
        <f>IF('statement of marks'!I41="","",'statement of marks'!I41)</f>
        <v/>
      </c>
      <c r="G1557" s="1317"/>
      <c r="H1557" s="1317"/>
      <c r="I1557" s="1317"/>
      <c r="J1557" s="1318"/>
    </row>
    <row r="1558" spans="1:10" ht="17.5" customHeight="1">
      <c r="A1558" s="214"/>
      <c r="B1558" s="306" t="s">
        <v>223</v>
      </c>
      <c r="C1558" s="253" t="s">
        <v>248</v>
      </c>
      <c r="D1558" s="235" t="s">
        <v>249</v>
      </c>
      <c r="E1558" s="235" t="s">
        <v>250</v>
      </c>
      <c r="F1558" s="235" t="s">
        <v>251</v>
      </c>
      <c r="G1558" s="235" t="s">
        <v>252</v>
      </c>
      <c r="H1558" s="235" t="s">
        <v>253</v>
      </c>
      <c r="I1558" s="235" t="s">
        <v>254</v>
      </c>
      <c r="J1558" s="248" t="s">
        <v>255</v>
      </c>
    </row>
    <row r="1559" spans="1:10" ht="17.5" customHeight="1">
      <c r="A1559" s="214"/>
      <c r="B1559" s="305" t="s">
        <v>256</v>
      </c>
      <c r="C1559" s="239" t="str">
        <f>IF(AND('statement of marks'!$C$3=1,'statement of marks'!HD41="mRrh.kZ"),'statement of marks'!$H$3,"")</f>
        <v/>
      </c>
      <c r="D1559" s="239" t="str">
        <f>IF(AND('statement of marks'!$C$3=2,'statement of marks'!HD41="mRrh.kZ"),'statement of marks'!$H$3,"")</f>
        <v/>
      </c>
      <c r="E1559" s="239" t="str">
        <f>IF(AND('statement of marks'!$C$3=3,'statement of marks'!HD41="mRrh.kZ"),'statement of marks'!$H$3,"")</f>
        <v/>
      </c>
      <c r="F1559" s="239" t="str">
        <f>IF(AND('statement of marks'!$C$3=4,'statement of marks'!HD41="mRrh.kZ"),'statement of marks'!$H$3,"")</f>
        <v/>
      </c>
      <c r="G1559" s="239" t="str">
        <f>IF(AND('statement of marks'!$C$3=5,'statement of marks'!HD41="mRrh.kZ"),'statement of marks'!$H$3,"")</f>
        <v/>
      </c>
      <c r="H1559" s="239" t="str">
        <f>IF(AND('statement of marks'!$C$3=6,'statement of marks'!HD41="mRrh.kZ"),'statement of marks'!$H$3,"")</f>
        <v/>
      </c>
      <c r="I1559" s="239" t="str">
        <f>IF(AND('statement of marks'!$C$3=7,'statement of marks'!HD41="mRrh.kZ"),'statement of marks'!$H$3,"")</f>
        <v/>
      </c>
      <c r="J1559" s="260" t="str">
        <f>IF(AND('statement of marks'!$C$3=8,'statement of marks'!HD41="mRrh.kZ"),'statement of marks'!$H$3,"")</f>
        <v/>
      </c>
    </row>
    <row r="1560" spans="1:10" ht="17.5" customHeight="1">
      <c r="A1560" s="214"/>
      <c r="B1560" s="305" t="str">
        <f>'statement of marks'!$FT$4</f>
        <v>fgUnh</v>
      </c>
      <c r="C1560" s="240"/>
      <c r="D1560" s="241"/>
      <c r="E1560" s="261" t="str">
        <f>IF(OR('statement of marks'!$FV41="",E1559=""),"",'statement of marks'!$FV41)</f>
        <v/>
      </c>
      <c r="F1560" s="261" t="str">
        <f>IF(OR('statement of marks'!$FV41="",F1559=""),"",'statement of marks'!$FV41)</f>
        <v/>
      </c>
      <c r="G1560" s="261" t="str">
        <f>IF(OR('statement of marks'!$FV41="",G1559=""),"",'statement of marks'!$FV41)</f>
        <v/>
      </c>
      <c r="H1560" s="261" t="str">
        <f>IF(OR('statement of marks'!$FV41="",H1559=""),"",'statement of marks'!$FV41)</f>
        <v/>
      </c>
      <c r="I1560" s="261" t="str">
        <f>IF(OR('statement of marks'!$FV41="",I1559=""),"",'statement of marks'!$FV41)</f>
        <v/>
      </c>
      <c r="J1560" s="262" t="str">
        <f>IF(OR('statement of marks'!$FV41="",J1559=""),"",'statement of marks'!$FV41)</f>
        <v/>
      </c>
    </row>
    <row r="1561" spans="1:10" ht="17.5" customHeight="1">
      <c r="A1561" s="214"/>
      <c r="B1561" s="305" t="str">
        <f>'statement of marks'!$FW$4</f>
        <v>vaxszth</v>
      </c>
      <c r="C1561" s="240"/>
      <c r="D1561" s="241"/>
      <c r="E1561" s="261" t="str">
        <f>IF(OR('statement of marks'!$FY41="",E1559=""),"",'statement of marks'!$FY41)</f>
        <v/>
      </c>
      <c r="F1561" s="261" t="str">
        <f>IF(OR('statement of marks'!$FY41="",F1559=""),"",'statement of marks'!$FY41)</f>
        <v/>
      </c>
      <c r="G1561" s="261" t="str">
        <f>IF(OR('statement of marks'!$FY41="",G1559=""),"",'statement of marks'!$FY41)</f>
        <v/>
      </c>
      <c r="H1561" s="261" t="str">
        <f>IF(OR('statement of marks'!$FY41="",H1559=""),"",'statement of marks'!$FY41)</f>
        <v/>
      </c>
      <c r="I1561" s="261" t="str">
        <f>IF(OR('statement of marks'!$FY41="",I1559=""),"",'statement of marks'!$FY41)</f>
        <v/>
      </c>
      <c r="J1561" s="262" t="str">
        <f>IF(OR('statement of marks'!$FY41="",J1559=""),"",'statement of marks'!$FY41)</f>
        <v/>
      </c>
    </row>
    <row r="1562" spans="1:10" ht="17.5" customHeight="1">
      <c r="A1562" s="214"/>
      <c r="B1562" s="305" t="str">
        <f>IF('statement of marks'!BE41="s","laLÑr",IF('statement of marks'!BE41="u","mnwZ",IF('statement of marks'!BE41="g","xqtjkrh",IF('statement of marks'!BE41="p","iatkch",IF('statement of marks'!BE41="sd","flU/kh","r`rh; Hkk""kk")))))</f>
        <v>r`rh; Hkk"kk</v>
      </c>
      <c r="C1562" s="240"/>
      <c r="D1562" s="241"/>
      <c r="E1562" s="261" t="str">
        <f>IF(OR('statement of marks'!$GB41="",E1559=""),"",'statement of marks'!$GB41)</f>
        <v/>
      </c>
      <c r="F1562" s="261" t="str">
        <f>IF(OR('statement of marks'!$GB41="",F1559=""),"",'statement of marks'!$GB41)</f>
        <v/>
      </c>
      <c r="G1562" s="261" t="str">
        <f>IF(OR('statement of marks'!$GB41="",G1559=""),"",'statement of marks'!$GB41)</f>
        <v/>
      </c>
      <c r="H1562" s="261" t="str">
        <f>IF(OR('statement of marks'!$GB41="",H1559=""),"",'statement of marks'!$GB41)</f>
        <v/>
      </c>
      <c r="I1562" s="261" t="str">
        <f>IF(OR('statement of marks'!$GB41="",I1559=""),"",'statement of marks'!$GB41)</f>
        <v/>
      </c>
      <c r="J1562" s="262" t="str">
        <f>IF(OR('statement of marks'!$GB41="",J1559=""),"",'statement of marks'!$GB41)</f>
        <v/>
      </c>
    </row>
    <row r="1563" spans="1:10" ht="17.5" customHeight="1">
      <c r="A1563" s="214"/>
      <c r="B1563" s="305" t="str">
        <f>'statement of marks'!$GH$4</f>
        <v>xf.kr</v>
      </c>
      <c r="C1563" s="240"/>
      <c r="D1563" s="241"/>
      <c r="E1563" s="261" t="str">
        <f>IF(OR('statement of marks'!$GJ41="",E1559=""),"",'statement of marks'!$GJ41)</f>
        <v/>
      </c>
      <c r="F1563" s="261" t="str">
        <f>IF(OR('statement of marks'!$GJ41="",F1559=""),"",'statement of marks'!$GJ41)</f>
        <v/>
      </c>
      <c r="G1563" s="261" t="str">
        <f>IF(OR('statement of marks'!$GJ41="",G1559=""),"",'statement of marks'!$GJ41)</f>
        <v/>
      </c>
      <c r="H1563" s="261" t="str">
        <f>IF(OR('statement of marks'!$GJ41="",H1559=""),"",'statement of marks'!$GJ41)</f>
        <v/>
      </c>
      <c r="I1563" s="261" t="str">
        <f>IF(OR('statement of marks'!$GJ41="",I1559=""),"",'statement of marks'!$GJ41)</f>
        <v/>
      </c>
      <c r="J1563" s="262" t="str">
        <f>IF(OR('statement of marks'!$GJ41="",J1559=""),"",'statement of marks'!$GJ41)</f>
        <v/>
      </c>
    </row>
    <row r="1564" spans="1:10" ht="17.5" customHeight="1">
      <c r="A1564" s="214"/>
      <c r="B1564" s="305" t="str">
        <f>'statement of marks'!$GK$4</f>
        <v>foKku</v>
      </c>
      <c r="C1564" s="240"/>
      <c r="D1564" s="241"/>
      <c r="E1564" s="261" t="str">
        <f>IF(OR('statement of marks'!$GM41="",E1559=""),"",'statement of marks'!$GM41)</f>
        <v/>
      </c>
      <c r="F1564" s="261" t="str">
        <f>IF(OR('statement of marks'!$GM41="",F1559=""),"",'statement of marks'!$GM41)</f>
        <v/>
      </c>
      <c r="G1564" s="261" t="str">
        <f>IF(OR('statement of marks'!$GM41="",G1559=""),"",'statement of marks'!$GM41)</f>
        <v/>
      </c>
      <c r="H1564" s="261" t="str">
        <f>IF(OR('statement of marks'!$GM41="",H1559=""),"",'statement of marks'!$GM41)</f>
        <v/>
      </c>
      <c r="I1564" s="261" t="str">
        <f>IF(OR('statement of marks'!$GM41="",I1559=""),"",'statement of marks'!$GM41)</f>
        <v/>
      </c>
      <c r="J1564" s="262" t="str">
        <f>IF(OR('statement of marks'!$GM41="",J1559=""),"",'statement of marks'!$GM41)</f>
        <v/>
      </c>
    </row>
    <row r="1565" spans="1:10" ht="17.5" customHeight="1">
      <c r="A1565" s="214"/>
      <c r="B1565" s="305" t="str">
        <f>'statement of marks'!$GN$4</f>
        <v>lkekftd foKku</v>
      </c>
      <c r="C1565" s="240"/>
      <c r="D1565" s="241"/>
      <c r="E1565" s="261" t="str">
        <f>IF(OR('statement of marks'!$GP41="",E1559=""),"",'statement of marks'!$GP41)</f>
        <v/>
      </c>
      <c r="F1565" s="261" t="str">
        <f>IF(OR('statement of marks'!$GP41="",F1559=""),"",'statement of marks'!$GP41)</f>
        <v/>
      </c>
      <c r="G1565" s="261" t="str">
        <f>IF(OR('statement of marks'!$GP41="",G1559=""),"",'statement of marks'!$GP41)</f>
        <v/>
      </c>
      <c r="H1565" s="261" t="str">
        <f>IF(OR('statement of marks'!$GP41="",H1559=""),"",'statement of marks'!$GP41)</f>
        <v/>
      </c>
      <c r="I1565" s="261" t="str">
        <f>IF(OR('statement of marks'!$GP41="",I1559=""),"",'statement of marks'!$GP41)</f>
        <v/>
      </c>
      <c r="J1565" s="262" t="str">
        <f>IF(OR('statement of marks'!$GP41="",J1559=""),"",'statement of marks'!$GP41)</f>
        <v/>
      </c>
    </row>
    <row r="1566" spans="1:10" ht="17.5" customHeight="1">
      <c r="A1566" s="214"/>
      <c r="B1566" s="305" t="str">
        <f>'statement of marks'!$GQ$4</f>
        <v>dk;kZuqHko</v>
      </c>
      <c r="C1566" s="240"/>
      <c r="D1566" s="241"/>
      <c r="E1566" s="261" t="str">
        <f>IF(OR('statement of marks'!$GS41="",E1559=""),"",'statement of marks'!$GS41)</f>
        <v/>
      </c>
      <c r="F1566" s="261" t="str">
        <f>IF(OR('statement of marks'!$GS41="",F1559=""),"",'statement of marks'!$GS41)</f>
        <v/>
      </c>
      <c r="G1566" s="261" t="str">
        <f>IF(OR('statement of marks'!$GS41="",G1559=""),"",'statement of marks'!$GS41)</f>
        <v/>
      </c>
      <c r="H1566" s="261" t="str">
        <f>IF(OR('statement of marks'!$GS41="",H1559=""),"",'statement of marks'!$GS41)</f>
        <v/>
      </c>
      <c r="I1566" s="261" t="str">
        <f>IF(OR('statement of marks'!$GS41="",I1559=""),"",'statement of marks'!$GS41)</f>
        <v/>
      </c>
      <c r="J1566" s="262" t="str">
        <f>IF(OR('statement of marks'!$GS41="",J1559=""),"",'statement of marks'!$GS41)</f>
        <v/>
      </c>
    </row>
    <row r="1567" spans="1:10" ht="17.5" customHeight="1">
      <c r="A1567" s="214"/>
      <c r="B1567" s="305" t="str">
        <f>'statement of marks'!$GT$4</f>
        <v>dyk f'k{kk</v>
      </c>
      <c r="C1567" s="240"/>
      <c r="D1567" s="241"/>
      <c r="E1567" s="263" t="str">
        <f>IF(OR('statement of marks'!$GV41="",E1559=""),"",'statement of marks'!$GV41)</f>
        <v/>
      </c>
      <c r="F1567" s="263" t="str">
        <f>IF(OR('statement of marks'!$GV41="",F1559=""),"",'statement of marks'!$GV41)</f>
        <v/>
      </c>
      <c r="G1567" s="263" t="str">
        <f>IF(OR('statement of marks'!$GV41="",G1559=""),"",'statement of marks'!$GV41)</f>
        <v/>
      </c>
      <c r="H1567" s="263" t="str">
        <f>IF(OR('statement of marks'!$GV41="",H1559=""),"",'statement of marks'!$GV41)</f>
        <v/>
      </c>
      <c r="I1567" s="263" t="str">
        <f>IF(OR('statement of marks'!$GV41="",I1559=""),"",'statement of marks'!$GV41)</f>
        <v/>
      </c>
      <c r="J1567" s="264" t="str">
        <f>IF(OR('statement of marks'!$GV41="",J1559=""),"",'statement of marks'!$GV41)</f>
        <v/>
      </c>
    </row>
    <row r="1568" spans="1:10" ht="17.5" customHeight="1">
      <c r="A1568" s="214"/>
      <c r="B1568" s="245" t="s">
        <v>284</v>
      </c>
      <c r="C1568" s="265" t="str">
        <f t="shared" ref="C1568:J1568" si="68">C1559</f>
        <v/>
      </c>
      <c r="D1568" s="265" t="str">
        <f t="shared" si="68"/>
        <v/>
      </c>
      <c r="E1568" s="265" t="str">
        <f t="shared" si="68"/>
        <v/>
      </c>
      <c r="F1568" s="265" t="str">
        <f t="shared" si="68"/>
        <v/>
      </c>
      <c r="G1568" s="265" t="str">
        <f t="shared" si="68"/>
        <v/>
      </c>
      <c r="H1568" s="265" t="str">
        <f t="shared" si="68"/>
        <v/>
      </c>
      <c r="I1568" s="265" t="str">
        <f t="shared" si="68"/>
        <v/>
      </c>
      <c r="J1568" s="266" t="str">
        <f t="shared" si="68"/>
        <v/>
      </c>
    </row>
    <row r="1569" spans="1:10" ht="17.5" customHeight="1">
      <c r="A1569" s="214"/>
      <c r="B1569" s="305" t="str">
        <f>'statement of marks'!$HL$5</f>
        <v>Nk= mifLFkfr</v>
      </c>
      <c r="C1569" s="242"/>
      <c r="D1569" s="242"/>
      <c r="E1569" s="267" t="str">
        <f>IF(OR('statement of marks'!$HL41="",E1559=""),"",'statement of marks'!$HL41)</f>
        <v/>
      </c>
      <c r="F1569" s="267" t="str">
        <f>IF(OR('statement of marks'!$HL41="",F1559=""),"",'statement of marks'!$HL41)</f>
        <v/>
      </c>
      <c r="G1569" s="267" t="str">
        <f>IF(OR('statement of marks'!$HL41="",G1559=""),"",'statement of marks'!$HL41)</f>
        <v/>
      </c>
      <c r="H1569" s="267" t="str">
        <f>IF(OR('statement of marks'!$HL41="",H1559=""),"",'statement of marks'!$HL41)</f>
        <v/>
      </c>
      <c r="I1569" s="267" t="str">
        <f>IF(OR('statement of marks'!$HL41="",I1559=""),"",'statement of marks'!$HL41)</f>
        <v/>
      </c>
      <c r="J1569" s="268" t="str">
        <f>IF(OR('statement of marks'!$HL41="",J1559=""),"",'statement of marks'!$HL41)</f>
        <v/>
      </c>
    </row>
    <row r="1570" spans="1:10" ht="17.5" customHeight="1">
      <c r="A1570" s="214"/>
      <c r="B1570" s="305" t="str">
        <f>'statement of marks'!$HK$5</f>
        <v>dqy ehfVax</v>
      </c>
      <c r="C1570" s="243"/>
      <c r="D1570" s="243"/>
      <c r="E1570" s="243" t="str">
        <f>IF(OR('statement of marks'!$HK41="",E1559=""),"",'statement of marks'!$HK41)</f>
        <v/>
      </c>
      <c r="F1570" s="243" t="str">
        <f>IF(OR('statement of marks'!$HK41="",F1559=""),"",'statement of marks'!$HK41)</f>
        <v/>
      </c>
      <c r="G1570" s="243" t="str">
        <f>IF(OR('statement of marks'!$HK41="",G1559=""),"",'statement of marks'!$HK41)</f>
        <v/>
      </c>
      <c r="H1570" s="243" t="str">
        <f>IF(OR('statement of marks'!$HK41="",H1559=""),"",'statement of marks'!$HK41)</f>
        <v/>
      </c>
      <c r="I1570" s="243" t="str">
        <f>IF(OR('statement of marks'!$HK41="",I1559=""),"",'statement of marks'!$HK41)</f>
        <v/>
      </c>
      <c r="J1570" s="269" t="str">
        <f>IF(OR('statement of marks'!$HK41="",J1559=""),"",'statement of marks'!$HK41)</f>
        <v/>
      </c>
    </row>
    <row r="1571" spans="1:10" ht="17.5" customHeight="1">
      <c r="A1571" s="214"/>
      <c r="B1571" s="305" t="s">
        <v>259</v>
      </c>
      <c r="C1571" s="243" t="str">
        <f t="shared" ref="C1571:J1571" si="69">IF(OR(C1569="",C1570=""),"",C1569/C1570*100)</f>
        <v/>
      </c>
      <c r="D1571" s="243" t="str">
        <f t="shared" si="69"/>
        <v/>
      </c>
      <c r="E1571" s="243" t="str">
        <f t="shared" si="69"/>
        <v/>
      </c>
      <c r="F1571" s="243" t="str">
        <f t="shared" si="69"/>
        <v/>
      </c>
      <c r="G1571" s="243" t="str">
        <f t="shared" si="69"/>
        <v/>
      </c>
      <c r="H1571" s="243" t="str">
        <f t="shared" si="69"/>
        <v/>
      </c>
      <c r="I1571" s="243" t="str">
        <f t="shared" si="69"/>
        <v/>
      </c>
      <c r="J1571" s="269" t="str">
        <f t="shared" si="69"/>
        <v/>
      </c>
    </row>
    <row r="1572" spans="1:10" ht="17.5" customHeight="1">
      <c r="A1572" s="214"/>
      <c r="B1572" s="305" t="s">
        <v>260</v>
      </c>
      <c r="C1572" s="243"/>
      <c r="D1572" s="243"/>
      <c r="E1572" s="243"/>
      <c r="F1572" s="243"/>
      <c r="G1572" s="243"/>
      <c r="H1572" s="243"/>
      <c r="I1572" s="243"/>
      <c r="J1572" s="249"/>
    </row>
    <row r="1573" spans="1:10" ht="17.5" customHeight="1">
      <c r="A1573" s="214"/>
      <c r="B1573" s="306" t="s">
        <v>257</v>
      </c>
      <c r="C1573" s="1319" t="str">
        <f>IF('statement of marks'!HN41="","",'statement of marks'!HN41)</f>
        <v/>
      </c>
      <c r="D1573" s="1320"/>
      <c r="E1573" s="1320"/>
      <c r="F1573" s="1320"/>
      <c r="G1573" s="1320"/>
      <c r="H1573" s="1320"/>
      <c r="I1573" s="1320"/>
      <c r="J1573" s="1321"/>
    </row>
    <row r="1574" spans="1:10" ht="17.5" customHeight="1">
      <c r="A1574" s="214"/>
      <c r="B1574" s="246"/>
      <c r="C1574" s="1322"/>
      <c r="D1574" s="1323"/>
      <c r="E1574" s="1323"/>
      <c r="F1574" s="1324"/>
      <c r="G1574" s="1322"/>
      <c r="H1574" s="1323"/>
      <c r="I1574" s="1323"/>
      <c r="J1574" s="1325"/>
    </row>
    <row r="1575" spans="1:10" ht="17.5" customHeight="1" thickBot="1">
      <c r="A1575" s="215"/>
      <c r="B1575" s="259" t="s">
        <v>262</v>
      </c>
      <c r="C1575" s="1293" t="s">
        <v>80</v>
      </c>
      <c r="D1575" s="1294"/>
      <c r="E1575" s="1294"/>
      <c r="F1575" s="1295"/>
      <c r="G1575" s="1296" t="s">
        <v>263</v>
      </c>
      <c r="H1575" s="1297"/>
      <c r="I1575" s="1297"/>
      <c r="J1575" s="1298"/>
    </row>
    <row r="1576" spans="1:10" ht="17.5" customHeight="1">
      <c r="A1576" s="247"/>
      <c r="B1576" s="1352" t="s">
        <v>228</v>
      </c>
      <c r="C1576" s="1353"/>
      <c r="D1576" s="1353"/>
      <c r="E1576" s="1353"/>
      <c r="F1576" s="1353"/>
      <c r="G1576" s="1353"/>
      <c r="H1576" s="1353"/>
      <c r="I1576" s="1353"/>
      <c r="J1576" s="1354"/>
    </row>
    <row r="1577" spans="1:10" ht="17.5" customHeight="1">
      <c r="A1577" s="214"/>
      <c r="B1577" s="1355" t="s">
        <v>247</v>
      </c>
      <c r="C1577" s="1356"/>
      <c r="D1577" s="1356"/>
      <c r="E1577" s="1356"/>
      <c r="F1577" s="1356"/>
      <c r="G1577" s="1356"/>
      <c r="H1577" s="1356"/>
      <c r="I1577" s="1356"/>
      <c r="J1577" s="1357"/>
    </row>
    <row r="1578" spans="1:10" ht="17.5" customHeight="1">
      <c r="A1578" s="214"/>
      <c r="B1578" s="1358" t="s">
        <v>81</v>
      </c>
      <c r="C1578" s="1358"/>
      <c r="D1578" s="1359">
        <f>YEAR(details!G42)</f>
        <v>1900</v>
      </c>
      <c r="E1578" s="1360"/>
      <c r="F1578" s="303" t="s">
        <v>230</v>
      </c>
      <c r="G1578" s="1359" t="str">
        <f>'statement of marks'!$H$3</f>
        <v>2015-16</v>
      </c>
      <c r="H1578" s="1360"/>
      <c r="I1578" s="303" t="s">
        <v>231</v>
      </c>
      <c r="J1578" s="255"/>
    </row>
    <row r="1579" spans="1:10" ht="17.5" customHeight="1">
      <c r="A1579" s="214"/>
      <c r="B1579" s="1326" t="s">
        <v>229</v>
      </c>
      <c r="C1579" s="1327"/>
      <c r="D1579" s="1312" t="str">
        <f>'statement of marks'!$A$1</f>
        <v>jk- ck- ek/;fed fo|ky; uohu] fuEckgsM+k</v>
      </c>
      <c r="E1579" s="1313"/>
      <c r="F1579" s="1313"/>
      <c r="G1579" s="1313"/>
      <c r="H1579" s="1313"/>
      <c r="I1579" s="1313"/>
      <c r="J1579" s="1314"/>
    </row>
    <row r="1580" spans="1:10" ht="17.5" customHeight="1">
      <c r="A1580" s="214"/>
      <c r="B1580" s="1326" t="str">
        <f>'statement of marks'!$J$3</f>
        <v xml:space="preserve">fo|ky; dk Mk;l dksM+ </v>
      </c>
      <c r="C1580" s="1327"/>
      <c r="D1580" s="1345" t="str">
        <f>'statement of marks'!$K$3</f>
        <v xml:space="preserve">08291009401   </v>
      </c>
      <c r="E1580" s="1346"/>
      <c r="F1580" s="1128"/>
      <c r="G1580" s="1129"/>
      <c r="H1580" s="1129"/>
      <c r="I1580" s="1129"/>
      <c r="J1580" s="1347"/>
    </row>
    <row r="1581" spans="1:10" ht="17.5" customHeight="1">
      <c r="A1581" s="214"/>
      <c r="B1581" s="1326" t="s">
        <v>218</v>
      </c>
      <c r="C1581" s="1327"/>
      <c r="D1581" s="1312" t="str">
        <f>IF('statement of marks'!J42="","",'statement of marks'!J42)</f>
        <v/>
      </c>
      <c r="E1581" s="1313"/>
      <c r="F1581" s="1313"/>
      <c r="G1581" s="1313"/>
      <c r="H1581" s="1313"/>
      <c r="I1581" s="1313"/>
      <c r="J1581" s="1314"/>
    </row>
    <row r="1582" spans="1:10" ht="17.5" customHeight="1">
      <c r="A1582" s="214"/>
      <c r="B1582" s="1326" t="s">
        <v>232</v>
      </c>
      <c r="C1582" s="1327"/>
      <c r="D1582" s="1145" t="str">
        <f>IF('statement of marks'!C42="B","Nk=",IF('statement of marks'!C42="G","Nk=k",""))</f>
        <v/>
      </c>
      <c r="E1582" s="1145"/>
      <c r="F1582" s="258" t="s">
        <v>224</v>
      </c>
      <c r="G1582" s="256" t="str">
        <f>IF('statement of marks'!B42="","",'statement of marks'!B42)</f>
        <v/>
      </c>
      <c r="H1582" s="1348"/>
      <c r="I1582" s="1348"/>
      <c r="J1582" s="1349"/>
    </row>
    <row r="1583" spans="1:10" ht="17.5" customHeight="1">
      <c r="A1583" s="214"/>
      <c r="B1583" s="1326" t="s">
        <v>220</v>
      </c>
      <c r="C1583" s="1327"/>
      <c r="D1583" s="1312" t="str">
        <f>IF('statement of marks'!L42="","",'statement of marks'!L42)</f>
        <v/>
      </c>
      <c r="E1583" s="1313"/>
      <c r="F1583" s="1313"/>
      <c r="G1583" s="1313"/>
      <c r="H1583" s="1313"/>
      <c r="I1583" s="1313"/>
      <c r="J1583" s="1314"/>
    </row>
    <row r="1584" spans="1:10" ht="17.5" customHeight="1">
      <c r="A1584" s="214"/>
      <c r="B1584" s="1326" t="s">
        <v>219</v>
      </c>
      <c r="C1584" s="1327"/>
      <c r="D1584" s="1312" t="str">
        <f>IF('statement of marks'!K42="","",'statement of marks'!K42)</f>
        <v/>
      </c>
      <c r="E1584" s="1313"/>
      <c r="F1584" s="1313"/>
      <c r="G1584" s="1313"/>
      <c r="H1584" s="1313"/>
      <c r="I1584" s="1313"/>
      <c r="J1584" s="1314"/>
    </row>
    <row r="1585" spans="1:10" ht="17.5" customHeight="1">
      <c r="A1585" s="214"/>
      <c r="B1585" s="1326" t="s">
        <v>234</v>
      </c>
      <c r="C1585" s="1327"/>
      <c r="D1585" s="1312" t="str">
        <f>IF(details!N42="","",details!N42)</f>
        <v/>
      </c>
      <c r="E1585" s="1313"/>
      <c r="F1585" s="1313"/>
      <c r="G1585" s="1313"/>
      <c r="H1585" s="1313"/>
      <c r="I1585" s="1313"/>
      <c r="J1585" s="1314"/>
    </row>
    <row r="1586" spans="1:10" ht="17.5" customHeight="1">
      <c r="A1586" s="214"/>
      <c r="B1586" s="1326" t="s">
        <v>283</v>
      </c>
      <c r="C1586" s="1327"/>
      <c r="D1586" s="1312" t="str">
        <f>IF(details!O42="","",details!O42)</f>
        <v/>
      </c>
      <c r="E1586" s="1313"/>
      <c r="F1586" s="1313"/>
      <c r="G1586" s="1313"/>
      <c r="H1586" s="1313"/>
      <c r="I1586" s="1313"/>
      <c r="J1586" s="1314"/>
    </row>
    <row r="1587" spans="1:10" ht="17.5" customHeight="1">
      <c r="A1587" s="214"/>
      <c r="B1587" s="1326" t="s">
        <v>77</v>
      </c>
      <c r="C1587" s="1327"/>
      <c r="D1587" s="392">
        <f>'statement of marks'!$C$3</f>
        <v>6</v>
      </c>
      <c r="E1587" s="304" t="s">
        <v>222</v>
      </c>
      <c r="F1587" s="254" t="str">
        <f>IF('statement of marks'!F42="","",'statement of marks'!F42)</f>
        <v/>
      </c>
      <c r="G1587" s="1343" t="s">
        <v>233</v>
      </c>
      <c r="H1587" s="1170"/>
      <c r="I1587" s="1350" t="str">
        <f>IF('statement of marks'!G42="","",'statement of marks'!G42)</f>
        <v/>
      </c>
      <c r="J1587" s="1351"/>
    </row>
    <row r="1588" spans="1:10" ht="17.5" customHeight="1">
      <c r="A1588" s="214"/>
      <c r="B1588" s="1326" t="s">
        <v>225</v>
      </c>
      <c r="C1588" s="1327"/>
      <c r="D1588" s="1316" t="str">
        <f>IF('statement of marks'!H42="","",'statement of marks'!H42)</f>
        <v/>
      </c>
      <c r="E1588" s="1328"/>
      <c r="F1588" s="1328"/>
      <c r="G1588" s="1328"/>
      <c r="H1588" s="1328"/>
      <c r="I1588" s="1328"/>
      <c r="J1588" s="1329"/>
    </row>
    <row r="1589" spans="1:10" ht="17.5" customHeight="1">
      <c r="A1589" s="214"/>
      <c r="B1589" s="1326" t="s">
        <v>226</v>
      </c>
      <c r="C1589" s="1327"/>
      <c r="D1589" s="1330" t="str">
        <f>IF('statement of marks'!I42="","",'statement of marks'!I42)</f>
        <v/>
      </c>
      <c r="E1589" s="1331"/>
      <c r="F1589" s="1332"/>
      <c r="G1589" s="1332"/>
      <c r="H1589" s="1332"/>
      <c r="I1589" s="1332"/>
      <c r="J1589" s="1333"/>
    </row>
    <row r="1590" spans="1:10" ht="17.5" customHeight="1">
      <c r="A1590" s="214"/>
      <c r="B1590" s="1312" t="s">
        <v>235</v>
      </c>
      <c r="C1590" s="1313"/>
      <c r="D1590" s="1313"/>
      <c r="E1590" s="1144"/>
      <c r="F1590" s="1334" t="str">
        <f>IF(details!Q42="","",details!Q42)</f>
        <v/>
      </c>
      <c r="G1590" s="1334"/>
      <c r="H1590" s="1335"/>
      <c r="I1590" s="1335"/>
      <c r="J1590" s="1336"/>
    </row>
    <row r="1591" spans="1:10" ht="17.5" customHeight="1">
      <c r="A1591" s="214"/>
      <c r="B1591" s="1326" t="s">
        <v>239</v>
      </c>
      <c r="C1591" s="1327"/>
      <c r="D1591" s="1312" t="str">
        <f>IF(details!M42="","",details!M42)</f>
        <v/>
      </c>
      <c r="E1591" s="1313"/>
      <c r="F1591" s="1313"/>
      <c r="G1591" s="1313"/>
      <c r="H1591" s="1313"/>
      <c r="I1591" s="1313"/>
      <c r="J1591" s="1314"/>
    </row>
    <row r="1592" spans="1:10" ht="17.5" customHeight="1">
      <c r="A1592" s="214"/>
      <c r="B1592" s="1326" t="s">
        <v>240</v>
      </c>
      <c r="C1592" s="1327"/>
      <c r="D1592" s="1312" t="str">
        <f>IF(details!P42="","",details!P42)</f>
        <v/>
      </c>
      <c r="E1592" s="1313"/>
      <c r="F1592" s="1313"/>
      <c r="G1592" s="1313"/>
      <c r="H1592" s="1313"/>
      <c r="I1592" s="1313"/>
      <c r="J1592" s="1314"/>
    </row>
    <row r="1593" spans="1:10" ht="17.5" customHeight="1">
      <c r="A1593" s="214"/>
      <c r="B1593" s="1326" t="s">
        <v>241</v>
      </c>
      <c r="C1593" s="1327"/>
      <c r="D1593" s="1337" t="str">
        <f>IF('statement of marks'!HD42="mRrh.kZ",'statement of marks'!$C$3,"")</f>
        <v/>
      </c>
      <c r="E1593" s="1338"/>
      <c r="F1593" s="1313" t="s">
        <v>242</v>
      </c>
      <c r="G1593" s="1144"/>
      <c r="H1593" s="1337" t="str">
        <f>IF(D1593="","",D1593+1)</f>
        <v/>
      </c>
      <c r="I1593" s="1338"/>
      <c r="J1593" s="1339"/>
    </row>
    <row r="1594" spans="1:10" ht="17.5" customHeight="1">
      <c r="A1594" s="214"/>
      <c r="B1594" s="1326" t="s">
        <v>243</v>
      </c>
      <c r="C1594" s="1327"/>
      <c r="D1594" s="1340">
        <f>IF(details!$O$4="","",details!$O$4)</f>
        <v>42460</v>
      </c>
      <c r="E1594" s="1341"/>
      <c r="F1594" s="1342"/>
      <c r="G1594" s="1343"/>
      <c r="H1594" s="1343"/>
      <c r="I1594" s="1343"/>
      <c r="J1594" s="1344"/>
    </row>
    <row r="1595" spans="1:10" ht="17.5" customHeight="1">
      <c r="A1595" s="214"/>
      <c r="B1595" s="1299"/>
      <c r="C1595" s="1299"/>
      <c r="D1595" s="1276"/>
      <c r="E1595" s="1276"/>
      <c r="F1595" s="1288"/>
      <c r="G1595" s="1288"/>
      <c r="H1595" s="1288"/>
      <c r="I1595" s="1288"/>
      <c r="J1595" s="1300"/>
    </row>
    <row r="1596" spans="1:10" ht="17.5" customHeight="1">
      <c r="A1596" s="214"/>
      <c r="B1596" s="1301" t="str">
        <f>IF(details!$I$4="","",details!$I$4)</f>
        <v>Jherh js[kk oekZ</v>
      </c>
      <c r="C1596" s="1301"/>
      <c r="D1596" s="1276"/>
      <c r="E1596" s="1276"/>
      <c r="F1596" s="1302" t="str">
        <f>IF(details!$F$4="","",details!$F$4)</f>
        <v>Jh jk/ks';ke tk'kh</v>
      </c>
      <c r="G1596" s="1303"/>
      <c r="H1596" s="1303"/>
      <c r="I1596" s="1303"/>
      <c r="J1596" s="1304"/>
    </row>
    <row r="1597" spans="1:10" ht="17.5" customHeight="1" thickBot="1">
      <c r="A1597" s="215"/>
      <c r="B1597" s="1305" t="s">
        <v>244</v>
      </c>
      <c r="C1597" s="1305"/>
      <c r="D1597" s="1305" t="s">
        <v>245</v>
      </c>
      <c r="E1597" s="1305"/>
      <c r="F1597" s="1306" t="s">
        <v>246</v>
      </c>
      <c r="G1597" s="1307"/>
      <c r="H1597" s="1307"/>
      <c r="I1597" s="1307"/>
      <c r="J1597" s="1308"/>
    </row>
    <row r="1598" spans="1:10" ht="17.5" customHeight="1">
      <c r="A1598" s="247"/>
      <c r="B1598" s="1309" t="s">
        <v>258</v>
      </c>
      <c r="C1598" s="1310"/>
      <c r="D1598" s="1310"/>
      <c r="E1598" s="1310"/>
      <c r="F1598" s="1310"/>
      <c r="G1598" s="1310"/>
      <c r="H1598" s="1310"/>
      <c r="I1598" s="1310"/>
      <c r="J1598" s="1311"/>
    </row>
    <row r="1599" spans="1:10" ht="17.5" customHeight="1">
      <c r="A1599" s="214"/>
      <c r="B1599" s="306" t="s">
        <v>218</v>
      </c>
      <c r="C1599" s="1312" t="str">
        <f>IF('statement of marks'!J42="","",'statement of marks'!J42)</f>
        <v/>
      </c>
      <c r="D1599" s="1313"/>
      <c r="E1599" s="1313"/>
      <c r="F1599" s="1313"/>
      <c r="G1599" s="1313"/>
      <c r="H1599" s="1313"/>
      <c r="I1599" s="1313"/>
      <c r="J1599" s="1314"/>
    </row>
    <row r="1600" spans="1:10" ht="17.5" customHeight="1">
      <c r="A1600" s="214"/>
      <c r="B1600" s="306" t="s">
        <v>219</v>
      </c>
      <c r="C1600" s="1312" t="str">
        <f>IF('statement of marks'!K42="","",'statement of marks'!K42)</f>
        <v/>
      </c>
      <c r="D1600" s="1313"/>
      <c r="E1600" s="1313"/>
      <c r="F1600" s="1313"/>
      <c r="G1600" s="1313"/>
      <c r="H1600" s="1313"/>
      <c r="I1600" s="1313"/>
      <c r="J1600" s="1314"/>
    </row>
    <row r="1601" spans="1:10" ht="17.5" customHeight="1">
      <c r="A1601" s="214"/>
      <c r="B1601" s="306" t="s">
        <v>220</v>
      </c>
      <c r="C1601" s="1312" t="str">
        <f>IF('statement of marks'!L42="","",'statement of marks'!L42)</f>
        <v/>
      </c>
      <c r="D1601" s="1313"/>
      <c r="E1601" s="1313"/>
      <c r="F1601" s="1313"/>
      <c r="G1601" s="1313"/>
      <c r="H1601" s="1313"/>
      <c r="I1601" s="1313"/>
      <c r="J1601" s="1314"/>
    </row>
    <row r="1602" spans="1:10" ht="17.5" customHeight="1">
      <c r="A1602" s="214"/>
      <c r="B1602" s="306" t="s">
        <v>225</v>
      </c>
      <c r="C1602" s="1315" t="str">
        <f>IF('statement of marks'!H42="","",'statement of marks'!H42)</f>
        <v/>
      </c>
      <c r="D1602" s="1316"/>
      <c r="E1602" s="252" t="s">
        <v>261</v>
      </c>
      <c r="F1602" s="1317" t="str">
        <f>IF('statement of marks'!I42="","",'statement of marks'!I42)</f>
        <v/>
      </c>
      <c r="G1602" s="1317"/>
      <c r="H1602" s="1317"/>
      <c r="I1602" s="1317"/>
      <c r="J1602" s="1318"/>
    </row>
    <row r="1603" spans="1:10" ht="17.5" customHeight="1">
      <c r="A1603" s="214"/>
      <c r="B1603" s="306" t="s">
        <v>223</v>
      </c>
      <c r="C1603" s="253" t="s">
        <v>248</v>
      </c>
      <c r="D1603" s="235" t="s">
        <v>249</v>
      </c>
      <c r="E1603" s="235" t="s">
        <v>250</v>
      </c>
      <c r="F1603" s="235" t="s">
        <v>251</v>
      </c>
      <c r="G1603" s="235" t="s">
        <v>252</v>
      </c>
      <c r="H1603" s="235" t="s">
        <v>253</v>
      </c>
      <c r="I1603" s="235" t="s">
        <v>254</v>
      </c>
      <c r="J1603" s="248" t="s">
        <v>255</v>
      </c>
    </row>
    <row r="1604" spans="1:10" ht="17.5" customHeight="1">
      <c r="A1604" s="214"/>
      <c r="B1604" s="305" t="s">
        <v>256</v>
      </c>
      <c r="C1604" s="239" t="str">
        <f>IF(AND('statement of marks'!$C$3=1,'statement of marks'!HD42="mRrh.kZ"),'statement of marks'!$H$3,"")</f>
        <v/>
      </c>
      <c r="D1604" s="239" t="str">
        <f>IF(AND('statement of marks'!$C$3=2,'statement of marks'!HD42="mRrh.kZ"),'statement of marks'!$H$3,"")</f>
        <v/>
      </c>
      <c r="E1604" s="239" t="str">
        <f>IF(AND('statement of marks'!$C$3=3,'statement of marks'!HD42="mRrh.kZ"),'statement of marks'!$H$3,"")</f>
        <v/>
      </c>
      <c r="F1604" s="239" t="str">
        <f>IF(AND('statement of marks'!$C$3=4,'statement of marks'!HD42="mRrh.kZ"),'statement of marks'!$H$3,"")</f>
        <v/>
      </c>
      <c r="G1604" s="239" t="str">
        <f>IF(AND('statement of marks'!$C$3=5,'statement of marks'!HD42="mRrh.kZ"),'statement of marks'!$H$3,"")</f>
        <v/>
      </c>
      <c r="H1604" s="239" t="str">
        <f>IF(AND('statement of marks'!$C$3=6,'statement of marks'!HD42="mRrh.kZ"),'statement of marks'!$H$3,"")</f>
        <v/>
      </c>
      <c r="I1604" s="239" t="str">
        <f>IF(AND('statement of marks'!$C$3=7,'statement of marks'!HD42="mRrh.kZ"),'statement of marks'!$H$3,"")</f>
        <v/>
      </c>
      <c r="J1604" s="260" t="str">
        <f>IF(AND('statement of marks'!$C$3=8,'statement of marks'!HD42="mRrh.kZ"),'statement of marks'!$H$3,"")</f>
        <v/>
      </c>
    </row>
    <row r="1605" spans="1:10" ht="17.5" customHeight="1">
      <c r="A1605" s="214"/>
      <c r="B1605" s="305" t="str">
        <f>'statement of marks'!$FT$4</f>
        <v>fgUnh</v>
      </c>
      <c r="C1605" s="240"/>
      <c r="D1605" s="241"/>
      <c r="E1605" s="261" t="str">
        <f>IF(OR('statement of marks'!$FV42="",E1604=""),"",'statement of marks'!$FV42)</f>
        <v/>
      </c>
      <c r="F1605" s="261" t="str">
        <f>IF(OR('statement of marks'!$FV42="",F1604=""),"",'statement of marks'!$FV42)</f>
        <v/>
      </c>
      <c r="G1605" s="261" t="str">
        <f>IF(OR('statement of marks'!$FV42="",G1604=""),"",'statement of marks'!$FV42)</f>
        <v/>
      </c>
      <c r="H1605" s="261" t="str">
        <f>IF(OR('statement of marks'!$FV42="",H1604=""),"",'statement of marks'!$FV42)</f>
        <v/>
      </c>
      <c r="I1605" s="261" t="str">
        <f>IF(OR('statement of marks'!$FV42="",I1604=""),"",'statement of marks'!$FV42)</f>
        <v/>
      </c>
      <c r="J1605" s="262" t="str">
        <f>IF(OR('statement of marks'!$FV42="",J1604=""),"",'statement of marks'!$FV42)</f>
        <v/>
      </c>
    </row>
    <row r="1606" spans="1:10" ht="17.5" customHeight="1">
      <c r="A1606" s="214"/>
      <c r="B1606" s="305" t="str">
        <f>'statement of marks'!$FW$4</f>
        <v>vaxszth</v>
      </c>
      <c r="C1606" s="240"/>
      <c r="D1606" s="241"/>
      <c r="E1606" s="261" t="str">
        <f>IF(OR('statement of marks'!$FY42="",E1604=""),"",'statement of marks'!$FY42)</f>
        <v/>
      </c>
      <c r="F1606" s="261" t="str">
        <f>IF(OR('statement of marks'!$FY42="",F1604=""),"",'statement of marks'!$FY42)</f>
        <v/>
      </c>
      <c r="G1606" s="261" t="str">
        <f>IF(OR('statement of marks'!$FY42="",G1604=""),"",'statement of marks'!$FY42)</f>
        <v/>
      </c>
      <c r="H1606" s="261" t="str">
        <f>IF(OR('statement of marks'!$FY42="",H1604=""),"",'statement of marks'!$FY42)</f>
        <v/>
      </c>
      <c r="I1606" s="261" t="str">
        <f>IF(OR('statement of marks'!$FY42="",I1604=""),"",'statement of marks'!$FY42)</f>
        <v/>
      </c>
      <c r="J1606" s="262" t="str">
        <f>IF(OR('statement of marks'!$FY42="",J1604=""),"",'statement of marks'!$FY42)</f>
        <v/>
      </c>
    </row>
    <row r="1607" spans="1:10" ht="17.5" customHeight="1">
      <c r="A1607" s="214"/>
      <c r="B1607" s="305" t="str">
        <f>IF('statement of marks'!BE42="s","laLÑr",IF('statement of marks'!BE42="u","mnwZ",IF('statement of marks'!BE42="g","xqtjkrh",IF('statement of marks'!BE42="p","iatkch",IF('statement of marks'!BE42="sd","flU/kh","r`rh; Hkk""kk")))))</f>
        <v>r`rh; Hkk"kk</v>
      </c>
      <c r="C1607" s="240"/>
      <c r="D1607" s="241"/>
      <c r="E1607" s="261" t="str">
        <f>IF(OR('statement of marks'!$GB42="",E1604=""),"",'statement of marks'!$GB42)</f>
        <v/>
      </c>
      <c r="F1607" s="261" t="str">
        <f>IF(OR('statement of marks'!$GB42="",F1604=""),"",'statement of marks'!$GB42)</f>
        <v/>
      </c>
      <c r="G1607" s="261" t="str">
        <f>IF(OR('statement of marks'!$GB42="",G1604=""),"",'statement of marks'!$GB42)</f>
        <v/>
      </c>
      <c r="H1607" s="261" t="str">
        <f>IF(OR('statement of marks'!$GB42="",H1604=""),"",'statement of marks'!$GB42)</f>
        <v/>
      </c>
      <c r="I1607" s="261" t="str">
        <f>IF(OR('statement of marks'!$GB42="",I1604=""),"",'statement of marks'!$GB42)</f>
        <v/>
      </c>
      <c r="J1607" s="262" t="str">
        <f>IF(OR('statement of marks'!$GB42="",J1604=""),"",'statement of marks'!$GB42)</f>
        <v/>
      </c>
    </row>
    <row r="1608" spans="1:10" ht="17.5" customHeight="1">
      <c r="A1608" s="214"/>
      <c r="B1608" s="305" t="str">
        <f>'statement of marks'!$GH$4</f>
        <v>xf.kr</v>
      </c>
      <c r="C1608" s="240"/>
      <c r="D1608" s="241"/>
      <c r="E1608" s="261" t="str">
        <f>IF(OR('statement of marks'!$GJ42="",E1604=""),"",'statement of marks'!$GJ42)</f>
        <v/>
      </c>
      <c r="F1608" s="261" t="str">
        <f>IF(OR('statement of marks'!$GJ42="",F1604=""),"",'statement of marks'!$GJ42)</f>
        <v/>
      </c>
      <c r="G1608" s="261" t="str">
        <f>IF(OR('statement of marks'!$GJ42="",G1604=""),"",'statement of marks'!$GJ42)</f>
        <v/>
      </c>
      <c r="H1608" s="261" t="str">
        <f>IF(OR('statement of marks'!$GJ42="",H1604=""),"",'statement of marks'!$GJ42)</f>
        <v/>
      </c>
      <c r="I1608" s="261" t="str">
        <f>IF(OR('statement of marks'!$GJ42="",I1604=""),"",'statement of marks'!$GJ42)</f>
        <v/>
      </c>
      <c r="J1608" s="262" t="str">
        <f>IF(OR('statement of marks'!$GJ42="",J1604=""),"",'statement of marks'!$GJ42)</f>
        <v/>
      </c>
    </row>
    <row r="1609" spans="1:10" ht="17.5" customHeight="1">
      <c r="A1609" s="214"/>
      <c r="B1609" s="305" t="str">
        <f>'statement of marks'!$GK$4</f>
        <v>foKku</v>
      </c>
      <c r="C1609" s="240"/>
      <c r="D1609" s="241"/>
      <c r="E1609" s="261" t="str">
        <f>IF(OR('statement of marks'!$GM42="",E1604=""),"",'statement of marks'!$GM42)</f>
        <v/>
      </c>
      <c r="F1609" s="261" t="str">
        <f>IF(OR('statement of marks'!$GM42="",F1604=""),"",'statement of marks'!$GM42)</f>
        <v/>
      </c>
      <c r="G1609" s="261" t="str">
        <f>IF(OR('statement of marks'!$GM42="",G1604=""),"",'statement of marks'!$GM42)</f>
        <v/>
      </c>
      <c r="H1609" s="261" t="str">
        <f>IF(OR('statement of marks'!$GM42="",H1604=""),"",'statement of marks'!$GM42)</f>
        <v/>
      </c>
      <c r="I1609" s="261" t="str">
        <f>IF(OR('statement of marks'!$GM42="",I1604=""),"",'statement of marks'!$GM42)</f>
        <v/>
      </c>
      <c r="J1609" s="262" t="str">
        <f>IF(OR('statement of marks'!$GM42="",J1604=""),"",'statement of marks'!$GM42)</f>
        <v/>
      </c>
    </row>
    <row r="1610" spans="1:10" ht="17.5" customHeight="1">
      <c r="A1610" s="214"/>
      <c r="B1610" s="305" t="str">
        <f>'statement of marks'!$GN$4</f>
        <v>lkekftd foKku</v>
      </c>
      <c r="C1610" s="240"/>
      <c r="D1610" s="241"/>
      <c r="E1610" s="261" t="str">
        <f>IF(OR('statement of marks'!$GP42="",E1604=""),"",'statement of marks'!$GP42)</f>
        <v/>
      </c>
      <c r="F1610" s="261" t="str">
        <f>IF(OR('statement of marks'!$GP42="",F1604=""),"",'statement of marks'!$GP42)</f>
        <v/>
      </c>
      <c r="G1610" s="261" t="str">
        <f>IF(OR('statement of marks'!$GP42="",G1604=""),"",'statement of marks'!$GP42)</f>
        <v/>
      </c>
      <c r="H1610" s="261" t="str">
        <f>IF(OR('statement of marks'!$GP42="",H1604=""),"",'statement of marks'!$GP42)</f>
        <v/>
      </c>
      <c r="I1610" s="261" t="str">
        <f>IF(OR('statement of marks'!$GP42="",I1604=""),"",'statement of marks'!$GP42)</f>
        <v/>
      </c>
      <c r="J1610" s="262" t="str">
        <f>IF(OR('statement of marks'!$GP42="",J1604=""),"",'statement of marks'!$GP42)</f>
        <v/>
      </c>
    </row>
    <row r="1611" spans="1:10" ht="17.5" customHeight="1">
      <c r="A1611" s="214"/>
      <c r="B1611" s="305" t="str">
        <f>'statement of marks'!$GQ$4</f>
        <v>dk;kZuqHko</v>
      </c>
      <c r="C1611" s="240"/>
      <c r="D1611" s="241"/>
      <c r="E1611" s="261" t="str">
        <f>IF(OR('statement of marks'!$GS42="",E1604=""),"",'statement of marks'!$GS42)</f>
        <v/>
      </c>
      <c r="F1611" s="261" t="str">
        <f>IF(OR('statement of marks'!$GS42="",F1604=""),"",'statement of marks'!$GS42)</f>
        <v/>
      </c>
      <c r="G1611" s="261" t="str">
        <f>IF(OR('statement of marks'!$GS42="",G1604=""),"",'statement of marks'!$GS42)</f>
        <v/>
      </c>
      <c r="H1611" s="261" t="str">
        <f>IF(OR('statement of marks'!$GS42="",H1604=""),"",'statement of marks'!$GS42)</f>
        <v/>
      </c>
      <c r="I1611" s="261" t="str">
        <f>IF(OR('statement of marks'!$GS42="",I1604=""),"",'statement of marks'!$GS42)</f>
        <v/>
      </c>
      <c r="J1611" s="262" t="str">
        <f>IF(OR('statement of marks'!$GS42="",J1604=""),"",'statement of marks'!$GS42)</f>
        <v/>
      </c>
    </row>
    <row r="1612" spans="1:10" ht="17.5" customHeight="1">
      <c r="A1612" s="214"/>
      <c r="B1612" s="305" t="str">
        <f>'statement of marks'!$GT$4</f>
        <v>dyk f'k{kk</v>
      </c>
      <c r="C1612" s="240"/>
      <c r="D1612" s="241"/>
      <c r="E1612" s="263" t="str">
        <f>IF(OR('statement of marks'!$GV42="",E1604=""),"",'statement of marks'!$GV42)</f>
        <v/>
      </c>
      <c r="F1612" s="263" t="str">
        <f>IF(OR('statement of marks'!$GV42="",F1604=""),"",'statement of marks'!$GV42)</f>
        <v/>
      </c>
      <c r="G1612" s="263" t="str">
        <f>IF(OR('statement of marks'!$GV42="",G1604=""),"",'statement of marks'!$GV42)</f>
        <v/>
      </c>
      <c r="H1612" s="263" t="str">
        <f>IF(OR('statement of marks'!$GV42="",H1604=""),"",'statement of marks'!$GV42)</f>
        <v/>
      </c>
      <c r="I1612" s="263" t="str">
        <f>IF(OR('statement of marks'!$GV42="",I1604=""),"",'statement of marks'!$GV42)</f>
        <v/>
      </c>
      <c r="J1612" s="264" t="str">
        <f>IF(OR('statement of marks'!$GV42="",J1604=""),"",'statement of marks'!$GV42)</f>
        <v/>
      </c>
    </row>
    <row r="1613" spans="1:10" ht="17.5" customHeight="1">
      <c r="A1613" s="214"/>
      <c r="B1613" s="245" t="s">
        <v>284</v>
      </c>
      <c r="C1613" s="265" t="str">
        <f t="shared" ref="C1613:J1613" si="70">C1604</f>
        <v/>
      </c>
      <c r="D1613" s="265" t="str">
        <f t="shared" si="70"/>
        <v/>
      </c>
      <c r="E1613" s="265" t="str">
        <f t="shared" si="70"/>
        <v/>
      </c>
      <c r="F1613" s="265" t="str">
        <f t="shared" si="70"/>
        <v/>
      </c>
      <c r="G1613" s="265" t="str">
        <f t="shared" si="70"/>
        <v/>
      </c>
      <c r="H1613" s="265" t="str">
        <f t="shared" si="70"/>
        <v/>
      </c>
      <c r="I1613" s="265" t="str">
        <f t="shared" si="70"/>
        <v/>
      </c>
      <c r="J1613" s="266" t="str">
        <f t="shared" si="70"/>
        <v/>
      </c>
    </row>
    <row r="1614" spans="1:10" ht="17.5" customHeight="1">
      <c r="A1614" s="214"/>
      <c r="B1614" s="305" t="str">
        <f>'statement of marks'!$HL$5</f>
        <v>Nk= mifLFkfr</v>
      </c>
      <c r="C1614" s="242"/>
      <c r="D1614" s="242"/>
      <c r="E1614" s="267" t="str">
        <f>IF(OR('statement of marks'!$HL42="",E1604=""),"",'statement of marks'!$HL42)</f>
        <v/>
      </c>
      <c r="F1614" s="267" t="str">
        <f>IF(OR('statement of marks'!$HL42="",F1604=""),"",'statement of marks'!$HL42)</f>
        <v/>
      </c>
      <c r="G1614" s="267" t="str">
        <f>IF(OR('statement of marks'!$HL42="",G1604=""),"",'statement of marks'!$HL42)</f>
        <v/>
      </c>
      <c r="H1614" s="267" t="str">
        <f>IF(OR('statement of marks'!$HL42="",H1604=""),"",'statement of marks'!$HL42)</f>
        <v/>
      </c>
      <c r="I1614" s="267" t="str">
        <f>IF(OR('statement of marks'!$HL42="",I1604=""),"",'statement of marks'!$HL42)</f>
        <v/>
      </c>
      <c r="J1614" s="268" t="str">
        <f>IF(OR('statement of marks'!$HL42="",J1604=""),"",'statement of marks'!$HL42)</f>
        <v/>
      </c>
    </row>
    <row r="1615" spans="1:10" ht="17.5" customHeight="1">
      <c r="A1615" s="214"/>
      <c r="B1615" s="305" t="str">
        <f>'statement of marks'!$HK$5</f>
        <v>dqy ehfVax</v>
      </c>
      <c r="C1615" s="243"/>
      <c r="D1615" s="243"/>
      <c r="E1615" s="243" t="str">
        <f>IF(OR('statement of marks'!$HK42="",E1604=""),"",'statement of marks'!$HK42)</f>
        <v/>
      </c>
      <c r="F1615" s="243" t="str">
        <f>IF(OR('statement of marks'!$HK42="",F1604=""),"",'statement of marks'!$HK42)</f>
        <v/>
      </c>
      <c r="G1615" s="243" t="str">
        <f>IF(OR('statement of marks'!$HK42="",G1604=""),"",'statement of marks'!$HK42)</f>
        <v/>
      </c>
      <c r="H1615" s="243" t="str">
        <f>IF(OR('statement of marks'!$HK42="",H1604=""),"",'statement of marks'!$HK42)</f>
        <v/>
      </c>
      <c r="I1615" s="243" t="str">
        <f>IF(OR('statement of marks'!$HK42="",I1604=""),"",'statement of marks'!$HK42)</f>
        <v/>
      </c>
      <c r="J1615" s="269" t="str">
        <f>IF(OR('statement of marks'!$HK42="",J1604=""),"",'statement of marks'!$HK42)</f>
        <v/>
      </c>
    </row>
    <row r="1616" spans="1:10" ht="17.5" customHeight="1">
      <c r="A1616" s="214"/>
      <c r="B1616" s="305" t="s">
        <v>259</v>
      </c>
      <c r="C1616" s="243" t="str">
        <f t="shared" ref="C1616:J1616" si="71">IF(OR(C1614="",C1615=""),"",C1614/C1615*100)</f>
        <v/>
      </c>
      <c r="D1616" s="243" t="str">
        <f t="shared" si="71"/>
        <v/>
      </c>
      <c r="E1616" s="243" t="str">
        <f t="shared" si="71"/>
        <v/>
      </c>
      <c r="F1616" s="243" t="str">
        <f t="shared" si="71"/>
        <v/>
      </c>
      <c r="G1616" s="243" t="str">
        <f t="shared" si="71"/>
        <v/>
      </c>
      <c r="H1616" s="243" t="str">
        <f t="shared" si="71"/>
        <v/>
      </c>
      <c r="I1616" s="243" t="str">
        <f t="shared" si="71"/>
        <v/>
      </c>
      <c r="J1616" s="269" t="str">
        <f t="shared" si="71"/>
        <v/>
      </c>
    </row>
    <row r="1617" spans="1:10" ht="17.5" customHeight="1">
      <c r="A1617" s="214"/>
      <c r="B1617" s="305" t="s">
        <v>260</v>
      </c>
      <c r="C1617" s="243"/>
      <c r="D1617" s="243"/>
      <c r="E1617" s="243"/>
      <c r="F1617" s="243"/>
      <c r="G1617" s="243"/>
      <c r="H1617" s="243"/>
      <c r="I1617" s="243"/>
      <c r="J1617" s="249"/>
    </row>
    <row r="1618" spans="1:10" ht="17.5" customHeight="1">
      <c r="A1618" s="214"/>
      <c r="B1618" s="306" t="s">
        <v>257</v>
      </c>
      <c r="C1618" s="1319" t="str">
        <f>IF('statement of marks'!HN42="","",'statement of marks'!HN42)</f>
        <v/>
      </c>
      <c r="D1618" s="1320"/>
      <c r="E1618" s="1320"/>
      <c r="F1618" s="1320"/>
      <c r="G1618" s="1320"/>
      <c r="H1618" s="1320"/>
      <c r="I1618" s="1320"/>
      <c r="J1618" s="1321"/>
    </row>
    <row r="1619" spans="1:10" ht="17.5" customHeight="1">
      <c r="A1619" s="214"/>
      <c r="B1619" s="246"/>
      <c r="C1619" s="1322"/>
      <c r="D1619" s="1323"/>
      <c r="E1619" s="1323"/>
      <c r="F1619" s="1324"/>
      <c r="G1619" s="1322"/>
      <c r="H1619" s="1323"/>
      <c r="I1619" s="1323"/>
      <c r="J1619" s="1325"/>
    </row>
    <row r="1620" spans="1:10" ht="17.5" customHeight="1" thickBot="1">
      <c r="A1620" s="215"/>
      <c r="B1620" s="259" t="s">
        <v>262</v>
      </c>
      <c r="C1620" s="1293" t="s">
        <v>80</v>
      </c>
      <c r="D1620" s="1294"/>
      <c r="E1620" s="1294"/>
      <c r="F1620" s="1295"/>
      <c r="G1620" s="1296" t="s">
        <v>263</v>
      </c>
      <c r="H1620" s="1297"/>
      <c r="I1620" s="1297"/>
      <c r="J1620" s="1298"/>
    </row>
    <row r="1621" spans="1:10" ht="17.5" customHeight="1">
      <c r="A1621" s="247"/>
      <c r="B1621" s="1352" t="s">
        <v>228</v>
      </c>
      <c r="C1621" s="1353"/>
      <c r="D1621" s="1353"/>
      <c r="E1621" s="1353"/>
      <c r="F1621" s="1353"/>
      <c r="G1621" s="1353"/>
      <c r="H1621" s="1353"/>
      <c r="I1621" s="1353"/>
      <c r="J1621" s="1354"/>
    </row>
    <row r="1622" spans="1:10" ht="17.5" customHeight="1">
      <c r="A1622" s="214"/>
      <c r="B1622" s="1355" t="s">
        <v>247</v>
      </c>
      <c r="C1622" s="1356"/>
      <c r="D1622" s="1356"/>
      <c r="E1622" s="1356"/>
      <c r="F1622" s="1356"/>
      <c r="G1622" s="1356"/>
      <c r="H1622" s="1356"/>
      <c r="I1622" s="1356"/>
      <c r="J1622" s="1357"/>
    </row>
    <row r="1623" spans="1:10" ht="17.5" customHeight="1">
      <c r="A1623" s="214"/>
      <c r="B1623" s="1358" t="s">
        <v>81</v>
      </c>
      <c r="C1623" s="1358"/>
      <c r="D1623" s="1359">
        <f>YEAR(details!G43)</f>
        <v>1900</v>
      </c>
      <c r="E1623" s="1360"/>
      <c r="F1623" s="303" t="s">
        <v>230</v>
      </c>
      <c r="G1623" s="1359" t="str">
        <f>'statement of marks'!$H$3</f>
        <v>2015-16</v>
      </c>
      <c r="H1623" s="1360"/>
      <c r="I1623" s="303" t="s">
        <v>231</v>
      </c>
      <c r="J1623" s="255"/>
    </row>
    <row r="1624" spans="1:10" ht="17.5" customHeight="1">
      <c r="A1624" s="214"/>
      <c r="B1624" s="1326" t="s">
        <v>229</v>
      </c>
      <c r="C1624" s="1327"/>
      <c r="D1624" s="1312" t="str">
        <f>'statement of marks'!$A$1</f>
        <v>jk- ck- ek/;fed fo|ky; uohu] fuEckgsM+k</v>
      </c>
      <c r="E1624" s="1313"/>
      <c r="F1624" s="1313"/>
      <c r="G1624" s="1313"/>
      <c r="H1624" s="1313"/>
      <c r="I1624" s="1313"/>
      <c r="J1624" s="1314"/>
    </row>
    <row r="1625" spans="1:10" ht="17.5" customHeight="1">
      <c r="A1625" s="214"/>
      <c r="B1625" s="1326" t="str">
        <f>'statement of marks'!$J$3</f>
        <v xml:space="preserve">fo|ky; dk Mk;l dksM+ </v>
      </c>
      <c r="C1625" s="1327"/>
      <c r="D1625" s="1345" t="str">
        <f>'statement of marks'!$K$3</f>
        <v xml:space="preserve">08291009401   </v>
      </c>
      <c r="E1625" s="1346"/>
      <c r="F1625" s="1128"/>
      <c r="G1625" s="1129"/>
      <c r="H1625" s="1129"/>
      <c r="I1625" s="1129"/>
      <c r="J1625" s="1347"/>
    </row>
    <row r="1626" spans="1:10" ht="17.5" customHeight="1">
      <c r="A1626" s="214"/>
      <c r="B1626" s="1326" t="s">
        <v>218</v>
      </c>
      <c r="C1626" s="1327"/>
      <c r="D1626" s="1312" t="str">
        <f>IF('statement of marks'!J43="","",'statement of marks'!J43)</f>
        <v/>
      </c>
      <c r="E1626" s="1313"/>
      <c r="F1626" s="1313"/>
      <c r="G1626" s="1313"/>
      <c r="H1626" s="1313"/>
      <c r="I1626" s="1313"/>
      <c r="J1626" s="1314"/>
    </row>
    <row r="1627" spans="1:10" ht="17.5" customHeight="1">
      <c r="A1627" s="214"/>
      <c r="B1627" s="1326" t="s">
        <v>232</v>
      </c>
      <c r="C1627" s="1327"/>
      <c r="D1627" s="1145" t="str">
        <f>IF('statement of marks'!C43="B","Nk=",IF('statement of marks'!C43="G","Nk=k",""))</f>
        <v/>
      </c>
      <c r="E1627" s="1145"/>
      <c r="F1627" s="258" t="s">
        <v>224</v>
      </c>
      <c r="G1627" s="256" t="str">
        <f>IF('statement of marks'!B43="","",'statement of marks'!B43)</f>
        <v/>
      </c>
      <c r="H1627" s="1348"/>
      <c r="I1627" s="1348"/>
      <c r="J1627" s="1349"/>
    </row>
    <row r="1628" spans="1:10" ht="17.5" customHeight="1">
      <c r="A1628" s="214"/>
      <c r="B1628" s="1326" t="s">
        <v>220</v>
      </c>
      <c r="C1628" s="1327"/>
      <c r="D1628" s="1312" t="str">
        <f>IF('statement of marks'!L43="","",'statement of marks'!L43)</f>
        <v/>
      </c>
      <c r="E1628" s="1313"/>
      <c r="F1628" s="1313"/>
      <c r="G1628" s="1313"/>
      <c r="H1628" s="1313"/>
      <c r="I1628" s="1313"/>
      <c r="J1628" s="1314"/>
    </row>
    <row r="1629" spans="1:10" ht="17.5" customHeight="1">
      <c r="A1629" s="214"/>
      <c r="B1629" s="1326" t="s">
        <v>219</v>
      </c>
      <c r="C1629" s="1327"/>
      <c r="D1629" s="1312" t="str">
        <f>IF('statement of marks'!K43="","",'statement of marks'!K43)</f>
        <v/>
      </c>
      <c r="E1629" s="1313"/>
      <c r="F1629" s="1313"/>
      <c r="G1629" s="1313"/>
      <c r="H1629" s="1313"/>
      <c r="I1629" s="1313"/>
      <c r="J1629" s="1314"/>
    </row>
    <row r="1630" spans="1:10" ht="17.5" customHeight="1">
      <c r="A1630" s="214"/>
      <c r="B1630" s="1326" t="s">
        <v>234</v>
      </c>
      <c r="C1630" s="1327"/>
      <c r="D1630" s="1312" t="str">
        <f>IF(details!N43="","",details!N43)</f>
        <v/>
      </c>
      <c r="E1630" s="1313"/>
      <c r="F1630" s="1313"/>
      <c r="G1630" s="1313"/>
      <c r="H1630" s="1313"/>
      <c r="I1630" s="1313"/>
      <c r="J1630" s="1314"/>
    </row>
    <row r="1631" spans="1:10" ht="17.5" customHeight="1">
      <c r="A1631" s="214"/>
      <c r="B1631" s="1326" t="s">
        <v>283</v>
      </c>
      <c r="C1631" s="1327"/>
      <c r="D1631" s="1312" t="str">
        <f>IF(details!O43="","",details!O43)</f>
        <v/>
      </c>
      <c r="E1631" s="1313"/>
      <c r="F1631" s="1313"/>
      <c r="G1631" s="1313"/>
      <c r="H1631" s="1313"/>
      <c r="I1631" s="1313"/>
      <c r="J1631" s="1314"/>
    </row>
    <row r="1632" spans="1:10" ht="17.5" customHeight="1">
      <c r="A1632" s="214"/>
      <c r="B1632" s="1326" t="s">
        <v>77</v>
      </c>
      <c r="C1632" s="1327"/>
      <c r="D1632" s="392">
        <f>'statement of marks'!$C$3</f>
        <v>6</v>
      </c>
      <c r="E1632" s="304" t="s">
        <v>222</v>
      </c>
      <c r="F1632" s="254" t="str">
        <f>IF('statement of marks'!F43="","",'statement of marks'!F43)</f>
        <v/>
      </c>
      <c r="G1632" s="1343" t="s">
        <v>233</v>
      </c>
      <c r="H1632" s="1170"/>
      <c r="I1632" s="1350" t="str">
        <f>IF('statement of marks'!G43="","",'statement of marks'!G43)</f>
        <v/>
      </c>
      <c r="J1632" s="1351"/>
    </row>
    <row r="1633" spans="1:10" ht="17.5" customHeight="1">
      <c r="A1633" s="214"/>
      <c r="B1633" s="1326" t="s">
        <v>225</v>
      </c>
      <c r="C1633" s="1327"/>
      <c r="D1633" s="1316" t="str">
        <f>IF('statement of marks'!H43="","",'statement of marks'!H43)</f>
        <v/>
      </c>
      <c r="E1633" s="1328"/>
      <c r="F1633" s="1328"/>
      <c r="G1633" s="1328"/>
      <c r="H1633" s="1328"/>
      <c r="I1633" s="1328"/>
      <c r="J1633" s="1329"/>
    </row>
    <row r="1634" spans="1:10" ht="17.5" customHeight="1">
      <c r="A1634" s="214"/>
      <c r="B1634" s="1326" t="s">
        <v>226</v>
      </c>
      <c r="C1634" s="1327"/>
      <c r="D1634" s="1330" t="str">
        <f>IF('statement of marks'!I43="","",'statement of marks'!I43)</f>
        <v/>
      </c>
      <c r="E1634" s="1331"/>
      <c r="F1634" s="1332"/>
      <c r="G1634" s="1332"/>
      <c r="H1634" s="1332"/>
      <c r="I1634" s="1332"/>
      <c r="J1634" s="1333"/>
    </row>
    <row r="1635" spans="1:10" ht="17.5" customHeight="1">
      <c r="A1635" s="214"/>
      <c r="B1635" s="1312" t="s">
        <v>235</v>
      </c>
      <c r="C1635" s="1313"/>
      <c r="D1635" s="1313"/>
      <c r="E1635" s="1144"/>
      <c r="F1635" s="1334" t="str">
        <f>IF(details!Q43="","",details!Q43)</f>
        <v/>
      </c>
      <c r="G1635" s="1334"/>
      <c r="H1635" s="1335"/>
      <c r="I1635" s="1335"/>
      <c r="J1635" s="1336"/>
    </row>
    <row r="1636" spans="1:10" ht="17.5" customHeight="1">
      <c r="A1636" s="214"/>
      <c r="B1636" s="1326" t="s">
        <v>239</v>
      </c>
      <c r="C1636" s="1327"/>
      <c r="D1636" s="1312" t="str">
        <f>IF(details!M43="","",details!M43)</f>
        <v/>
      </c>
      <c r="E1636" s="1313"/>
      <c r="F1636" s="1313"/>
      <c r="G1636" s="1313"/>
      <c r="H1636" s="1313"/>
      <c r="I1636" s="1313"/>
      <c r="J1636" s="1314"/>
    </row>
    <row r="1637" spans="1:10" ht="17.5" customHeight="1">
      <c r="A1637" s="214"/>
      <c r="B1637" s="1326" t="s">
        <v>240</v>
      </c>
      <c r="C1637" s="1327"/>
      <c r="D1637" s="1312" t="str">
        <f>IF(details!P43="","",details!P43)</f>
        <v/>
      </c>
      <c r="E1637" s="1313"/>
      <c r="F1637" s="1313"/>
      <c r="G1637" s="1313"/>
      <c r="H1637" s="1313"/>
      <c r="I1637" s="1313"/>
      <c r="J1637" s="1314"/>
    </row>
    <row r="1638" spans="1:10" ht="17.5" customHeight="1">
      <c r="A1638" s="214"/>
      <c r="B1638" s="1326" t="s">
        <v>241</v>
      </c>
      <c r="C1638" s="1327"/>
      <c r="D1638" s="1337" t="str">
        <f>IF('statement of marks'!HD43="mRrh.kZ",'statement of marks'!$C$3,"")</f>
        <v/>
      </c>
      <c r="E1638" s="1338"/>
      <c r="F1638" s="1313" t="s">
        <v>242</v>
      </c>
      <c r="G1638" s="1144"/>
      <c r="H1638" s="1337" t="str">
        <f>IF(D1638="","",D1638+1)</f>
        <v/>
      </c>
      <c r="I1638" s="1338"/>
      <c r="J1638" s="1339"/>
    </row>
    <row r="1639" spans="1:10" ht="17.5" customHeight="1">
      <c r="A1639" s="214"/>
      <c r="B1639" s="1326" t="s">
        <v>243</v>
      </c>
      <c r="C1639" s="1327"/>
      <c r="D1639" s="1340">
        <f>IF(details!$O$4="","",details!$O$4)</f>
        <v>42460</v>
      </c>
      <c r="E1639" s="1341"/>
      <c r="F1639" s="1342"/>
      <c r="G1639" s="1343"/>
      <c r="H1639" s="1343"/>
      <c r="I1639" s="1343"/>
      <c r="J1639" s="1344"/>
    </row>
    <row r="1640" spans="1:10" ht="17.5" customHeight="1">
      <c r="A1640" s="214"/>
      <c r="B1640" s="1299"/>
      <c r="C1640" s="1299"/>
      <c r="D1640" s="1276"/>
      <c r="E1640" s="1276"/>
      <c r="F1640" s="1288"/>
      <c r="G1640" s="1288"/>
      <c r="H1640" s="1288"/>
      <c r="I1640" s="1288"/>
      <c r="J1640" s="1300"/>
    </row>
    <row r="1641" spans="1:10" ht="17.5" customHeight="1">
      <c r="A1641" s="214"/>
      <c r="B1641" s="1301" t="str">
        <f>IF(details!$I$4="","",details!$I$4)</f>
        <v>Jherh js[kk oekZ</v>
      </c>
      <c r="C1641" s="1301"/>
      <c r="D1641" s="1276"/>
      <c r="E1641" s="1276"/>
      <c r="F1641" s="1302" t="str">
        <f>IF(details!$F$4="","",details!$F$4)</f>
        <v>Jh jk/ks';ke tk'kh</v>
      </c>
      <c r="G1641" s="1303"/>
      <c r="H1641" s="1303"/>
      <c r="I1641" s="1303"/>
      <c r="J1641" s="1304"/>
    </row>
    <row r="1642" spans="1:10" ht="17.5" customHeight="1" thickBot="1">
      <c r="A1642" s="215"/>
      <c r="B1642" s="1305" t="s">
        <v>244</v>
      </c>
      <c r="C1642" s="1305"/>
      <c r="D1642" s="1305" t="s">
        <v>245</v>
      </c>
      <c r="E1642" s="1305"/>
      <c r="F1642" s="1306" t="s">
        <v>246</v>
      </c>
      <c r="G1642" s="1307"/>
      <c r="H1642" s="1307"/>
      <c r="I1642" s="1307"/>
      <c r="J1642" s="1308"/>
    </row>
    <row r="1643" spans="1:10" ht="17.5" customHeight="1">
      <c r="A1643" s="247"/>
      <c r="B1643" s="1309" t="s">
        <v>258</v>
      </c>
      <c r="C1643" s="1310"/>
      <c r="D1643" s="1310"/>
      <c r="E1643" s="1310"/>
      <c r="F1643" s="1310"/>
      <c r="G1643" s="1310"/>
      <c r="H1643" s="1310"/>
      <c r="I1643" s="1310"/>
      <c r="J1643" s="1311"/>
    </row>
    <row r="1644" spans="1:10" ht="17.5" customHeight="1">
      <c r="A1644" s="214"/>
      <c r="B1644" s="306" t="s">
        <v>218</v>
      </c>
      <c r="C1644" s="1312" t="str">
        <f>IF('statement of marks'!J43="","",'statement of marks'!J43)</f>
        <v/>
      </c>
      <c r="D1644" s="1313"/>
      <c r="E1644" s="1313"/>
      <c r="F1644" s="1313"/>
      <c r="G1644" s="1313"/>
      <c r="H1644" s="1313"/>
      <c r="I1644" s="1313"/>
      <c r="J1644" s="1314"/>
    </row>
    <row r="1645" spans="1:10" ht="17.5" customHeight="1">
      <c r="A1645" s="214"/>
      <c r="B1645" s="306" t="s">
        <v>219</v>
      </c>
      <c r="C1645" s="1312" t="str">
        <f>IF('statement of marks'!K43="","",'statement of marks'!K43)</f>
        <v/>
      </c>
      <c r="D1645" s="1313"/>
      <c r="E1645" s="1313"/>
      <c r="F1645" s="1313"/>
      <c r="G1645" s="1313"/>
      <c r="H1645" s="1313"/>
      <c r="I1645" s="1313"/>
      <c r="J1645" s="1314"/>
    </row>
    <row r="1646" spans="1:10" ht="17.5" customHeight="1">
      <c r="A1646" s="214"/>
      <c r="B1646" s="306" t="s">
        <v>220</v>
      </c>
      <c r="C1646" s="1312" t="str">
        <f>IF('statement of marks'!L43="","",'statement of marks'!L43)</f>
        <v/>
      </c>
      <c r="D1646" s="1313"/>
      <c r="E1646" s="1313"/>
      <c r="F1646" s="1313"/>
      <c r="G1646" s="1313"/>
      <c r="H1646" s="1313"/>
      <c r="I1646" s="1313"/>
      <c r="J1646" s="1314"/>
    </row>
    <row r="1647" spans="1:10" ht="17.5" customHeight="1">
      <c r="A1647" s="214"/>
      <c r="B1647" s="306" t="s">
        <v>225</v>
      </c>
      <c r="C1647" s="1315" t="str">
        <f>IF('statement of marks'!H43="","",'statement of marks'!H43)</f>
        <v/>
      </c>
      <c r="D1647" s="1316"/>
      <c r="E1647" s="252" t="s">
        <v>261</v>
      </c>
      <c r="F1647" s="1317" t="str">
        <f>IF('statement of marks'!I43="","",'statement of marks'!I43)</f>
        <v/>
      </c>
      <c r="G1647" s="1317"/>
      <c r="H1647" s="1317"/>
      <c r="I1647" s="1317"/>
      <c r="J1647" s="1318"/>
    </row>
    <row r="1648" spans="1:10" ht="17.5" customHeight="1">
      <c r="A1648" s="214"/>
      <c r="B1648" s="306" t="s">
        <v>223</v>
      </c>
      <c r="C1648" s="253" t="s">
        <v>248</v>
      </c>
      <c r="D1648" s="235" t="s">
        <v>249</v>
      </c>
      <c r="E1648" s="235" t="s">
        <v>250</v>
      </c>
      <c r="F1648" s="235" t="s">
        <v>251</v>
      </c>
      <c r="G1648" s="235" t="s">
        <v>252</v>
      </c>
      <c r="H1648" s="235" t="s">
        <v>253</v>
      </c>
      <c r="I1648" s="235" t="s">
        <v>254</v>
      </c>
      <c r="J1648" s="248" t="s">
        <v>255</v>
      </c>
    </row>
    <row r="1649" spans="1:10" ht="17.5" customHeight="1">
      <c r="A1649" s="214"/>
      <c r="B1649" s="305" t="s">
        <v>256</v>
      </c>
      <c r="C1649" s="239" t="str">
        <f>IF(AND('statement of marks'!$C$3=1,'statement of marks'!HD43="mRrh.kZ"),'statement of marks'!$H$3,"")</f>
        <v/>
      </c>
      <c r="D1649" s="239" t="str">
        <f>IF(AND('statement of marks'!$C$3=2,'statement of marks'!HD43="mRrh.kZ"),'statement of marks'!$H$3,"")</f>
        <v/>
      </c>
      <c r="E1649" s="239" t="str">
        <f>IF(AND('statement of marks'!$C$3=3,'statement of marks'!HD43="mRrh.kZ"),'statement of marks'!$H$3,"")</f>
        <v/>
      </c>
      <c r="F1649" s="239" t="str">
        <f>IF(AND('statement of marks'!$C$3=4,'statement of marks'!HD43="mRrh.kZ"),'statement of marks'!$H$3,"")</f>
        <v/>
      </c>
      <c r="G1649" s="239" t="str">
        <f>IF(AND('statement of marks'!$C$3=5,'statement of marks'!HD43="mRrh.kZ"),'statement of marks'!$H$3,"")</f>
        <v/>
      </c>
      <c r="H1649" s="239" t="str">
        <f>IF(AND('statement of marks'!$C$3=6,'statement of marks'!HD43="mRrh.kZ"),'statement of marks'!$H$3,"")</f>
        <v/>
      </c>
      <c r="I1649" s="239" t="str">
        <f>IF(AND('statement of marks'!$C$3=7,'statement of marks'!HD43="mRrh.kZ"),'statement of marks'!$H$3,"")</f>
        <v/>
      </c>
      <c r="J1649" s="260" t="str">
        <f>IF(AND('statement of marks'!$C$3=8,'statement of marks'!HD43="mRrh.kZ"),'statement of marks'!$H$3,"")</f>
        <v/>
      </c>
    </row>
    <row r="1650" spans="1:10" ht="17.5" customHeight="1">
      <c r="A1650" s="214"/>
      <c r="B1650" s="305" t="str">
        <f>'statement of marks'!$FT$4</f>
        <v>fgUnh</v>
      </c>
      <c r="C1650" s="240"/>
      <c r="D1650" s="241"/>
      <c r="E1650" s="261" t="str">
        <f>IF(OR('statement of marks'!$FV43="",E1649=""),"",'statement of marks'!$FV43)</f>
        <v/>
      </c>
      <c r="F1650" s="261" t="str">
        <f>IF(OR('statement of marks'!$FV43="",F1649=""),"",'statement of marks'!$FV43)</f>
        <v/>
      </c>
      <c r="G1650" s="261" t="str">
        <f>IF(OR('statement of marks'!$FV43="",G1649=""),"",'statement of marks'!$FV43)</f>
        <v/>
      </c>
      <c r="H1650" s="261" t="str">
        <f>IF(OR('statement of marks'!$FV43="",H1649=""),"",'statement of marks'!$FV43)</f>
        <v/>
      </c>
      <c r="I1650" s="261" t="str">
        <f>IF(OR('statement of marks'!$FV43="",I1649=""),"",'statement of marks'!$FV43)</f>
        <v/>
      </c>
      <c r="J1650" s="262" t="str">
        <f>IF(OR('statement of marks'!$FV43="",J1649=""),"",'statement of marks'!$FV43)</f>
        <v/>
      </c>
    </row>
    <row r="1651" spans="1:10" ht="17.5" customHeight="1">
      <c r="A1651" s="214"/>
      <c r="B1651" s="305" t="str">
        <f>'statement of marks'!$FW$4</f>
        <v>vaxszth</v>
      </c>
      <c r="C1651" s="240"/>
      <c r="D1651" s="241"/>
      <c r="E1651" s="261" t="str">
        <f>IF(OR('statement of marks'!$FY43="",E1649=""),"",'statement of marks'!$FY43)</f>
        <v/>
      </c>
      <c r="F1651" s="261" t="str">
        <f>IF(OR('statement of marks'!$FY43="",F1649=""),"",'statement of marks'!$FY43)</f>
        <v/>
      </c>
      <c r="G1651" s="261" t="str">
        <f>IF(OR('statement of marks'!$FY43="",G1649=""),"",'statement of marks'!$FY43)</f>
        <v/>
      </c>
      <c r="H1651" s="261" t="str">
        <f>IF(OR('statement of marks'!$FY43="",H1649=""),"",'statement of marks'!$FY43)</f>
        <v/>
      </c>
      <c r="I1651" s="261" t="str">
        <f>IF(OR('statement of marks'!$FY43="",I1649=""),"",'statement of marks'!$FY43)</f>
        <v/>
      </c>
      <c r="J1651" s="262" t="str">
        <f>IF(OR('statement of marks'!$FY43="",J1649=""),"",'statement of marks'!$FY43)</f>
        <v/>
      </c>
    </row>
    <row r="1652" spans="1:10" ht="17.5" customHeight="1">
      <c r="A1652" s="214"/>
      <c r="B1652" s="305" t="str">
        <f>IF('statement of marks'!BE43="s","laLÑr",IF('statement of marks'!BE43="u","mnwZ",IF('statement of marks'!BE43="g","xqtjkrh",IF('statement of marks'!BE43="p","iatkch",IF('statement of marks'!BE43="sd","flU/kh","r`rh; Hkk""kk")))))</f>
        <v>r`rh; Hkk"kk</v>
      </c>
      <c r="C1652" s="240"/>
      <c r="D1652" s="241"/>
      <c r="E1652" s="261" t="str">
        <f>IF(OR('statement of marks'!$GB43="",E1649=""),"",'statement of marks'!$GB43)</f>
        <v/>
      </c>
      <c r="F1652" s="261" t="str">
        <f>IF(OR('statement of marks'!$GB43="",F1649=""),"",'statement of marks'!$GB43)</f>
        <v/>
      </c>
      <c r="G1652" s="261" t="str">
        <f>IF(OR('statement of marks'!$GB43="",G1649=""),"",'statement of marks'!$GB43)</f>
        <v/>
      </c>
      <c r="H1652" s="261" t="str">
        <f>IF(OR('statement of marks'!$GB43="",H1649=""),"",'statement of marks'!$GB43)</f>
        <v/>
      </c>
      <c r="I1652" s="261" t="str">
        <f>IF(OR('statement of marks'!$GB43="",I1649=""),"",'statement of marks'!$GB43)</f>
        <v/>
      </c>
      <c r="J1652" s="262" t="str">
        <f>IF(OR('statement of marks'!$GB43="",J1649=""),"",'statement of marks'!$GB43)</f>
        <v/>
      </c>
    </row>
    <row r="1653" spans="1:10" ht="17.5" customHeight="1">
      <c r="A1653" s="214"/>
      <c r="B1653" s="305" t="str">
        <f>'statement of marks'!$GH$4</f>
        <v>xf.kr</v>
      </c>
      <c r="C1653" s="240"/>
      <c r="D1653" s="241"/>
      <c r="E1653" s="261" t="str">
        <f>IF(OR('statement of marks'!$GJ43="",E1649=""),"",'statement of marks'!$GJ43)</f>
        <v/>
      </c>
      <c r="F1653" s="261" t="str">
        <f>IF(OR('statement of marks'!$GJ43="",F1649=""),"",'statement of marks'!$GJ43)</f>
        <v/>
      </c>
      <c r="G1653" s="261" t="str">
        <f>IF(OR('statement of marks'!$GJ43="",G1649=""),"",'statement of marks'!$GJ43)</f>
        <v/>
      </c>
      <c r="H1653" s="261" t="str">
        <f>IF(OR('statement of marks'!$GJ43="",H1649=""),"",'statement of marks'!$GJ43)</f>
        <v/>
      </c>
      <c r="I1653" s="261" t="str">
        <f>IF(OR('statement of marks'!$GJ43="",I1649=""),"",'statement of marks'!$GJ43)</f>
        <v/>
      </c>
      <c r="J1653" s="262" t="str">
        <f>IF(OR('statement of marks'!$GJ43="",J1649=""),"",'statement of marks'!$GJ43)</f>
        <v/>
      </c>
    </row>
    <row r="1654" spans="1:10" ht="17.5" customHeight="1">
      <c r="A1654" s="214"/>
      <c r="B1654" s="305" t="str">
        <f>'statement of marks'!$GK$4</f>
        <v>foKku</v>
      </c>
      <c r="C1654" s="240"/>
      <c r="D1654" s="241"/>
      <c r="E1654" s="261" t="str">
        <f>IF(OR('statement of marks'!$GM43="",E1649=""),"",'statement of marks'!$GM43)</f>
        <v/>
      </c>
      <c r="F1654" s="261" t="str">
        <f>IF(OR('statement of marks'!$GM43="",F1649=""),"",'statement of marks'!$GM43)</f>
        <v/>
      </c>
      <c r="G1654" s="261" t="str">
        <f>IF(OR('statement of marks'!$GM43="",G1649=""),"",'statement of marks'!$GM43)</f>
        <v/>
      </c>
      <c r="H1654" s="261" t="str">
        <f>IF(OR('statement of marks'!$GM43="",H1649=""),"",'statement of marks'!$GM43)</f>
        <v/>
      </c>
      <c r="I1654" s="261" t="str">
        <f>IF(OR('statement of marks'!$GM43="",I1649=""),"",'statement of marks'!$GM43)</f>
        <v/>
      </c>
      <c r="J1654" s="262" t="str">
        <f>IF(OR('statement of marks'!$GM43="",J1649=""),"",'statement of marks'!$GM43)</f>
        <v/>
      </c>
    </row>
    <row r="1655" spans="1:10" ht="17.5" customHeight="1">
      <c r="A1655" s="214"/>
      <c r="B1655" s="305" t="str">
        <f>'statement of marks'!$GN$4</f>
        <v>lkekftd foKku</v>
      </c>
      <c r="C1655" s="240"/>
      <c r="D1655" s="241"/>
      <c r="E1655" s="261" t="str">
        <f>IF(OR('statement of marks'!$GP43="",E1649=""),"",'statement of marks'!$GP43)</f>
        <v/>
      </c>
      <c r="F1655" s="261" t="str">
        <f>IF(OR('statement of marks'!$GP43="",F1649=""),"",'statement of marks'!$GP43)</f>
        <v/>
      </c>
      <c r="G1655" s="261" t="str">
        <f>IF(OR('statement of marks'!$GP43="",G1649=""),"",'statement of marks'!$GP43)</f>
        <v/>
      </c>
      <c r="H1655" s="261" t="str">
        <f>IF(OR('statement of marks'!$GP43="",H1649=""),"",'statement of marks'!$GP43)</f>
        <v/>
      </c>
      <c r="I1655" s="261" t="str">
        <f>IF(OR('statement of marks'!$GP43="",I1649=""),"",'statement of marks'!$GP43)</f>
        <v/>
      </c>
      <c r="J1655" s="262" t="str">
        <f>IF(OR('statement of marks'!$GP43="",J1649=""),"",'statement of marks'!$GP43)</f>
        <v/>
      </c>
    </row>
    <row r="1656" spans="1:10" ht="17.5" customHeight="1">
      <c r="A1656" s="214"/>
      <c r="B1656" s="305" t="str">
        <f>'statement of marks'!$GQ$4</f>
        <v>dk;kZuqHko</v>
      </c>
      <c r="C1656" s="240"/>
      <c r="D1656" s="241"/>
      <c r="E1656" s="261" t="str">
        <f>IF(OR('statement of marks'!$GS43="",E1649=""),"",'statement of marks'!$GS43)</f>
        <v/>
      </c>
      <c r="F1656" s="261" t="str">
        <f>IF(OR('statement of marks'!$GS43="",F1649=""),"",'statement of marks'!$GS43)</f>
        <v/>
      </c>
      <c r="G1656" s="261" t="str">
        <f>IF(OR('statement of marks'!$GS43="",G1649=""),"",'statement of marks'!$GS43)</f>
        <v/>
      </c>
      <c r="H1656" s="261" t="str">
        <f>IF(OR('statement of marks'!$GS43="",H1649=""),"",'statement of marks'!$GS43)</f>
        <v/>
      </c>
      <c r="I1656" s="261" t="str">
        <f>IF(OR('statement of marks'!$GS43="",I1649=""),"",'statement of marks'!$GS43)</f>
        <v/>
      </c>
      <c r="J1656" s="262" t="str">
        <f>IF(OR('statement of marks'!$GS43="",J1649=""),"",'statement of marks'!$GS43)</f>
        <v/>
      </c>
    </row>
    <row r="1657" spans="1:10" ht="17.5" customHeight="1">
      <c r="A1657" s="214"/>
      <c r="B1657" s="305" t="str">
        <f>'statement of marks'!$GT$4</f>
        <v>dyk f'k{kk</v>
      </c>
      <c r="C1657" s="240"/>
      <c r="D1657" s="241"/>
      <c r="E1657" s="263" t="str">
        <f>IF(OR('statement of marks'!$GV43="",E1649=""),"",'statement of marks'!$GV43)</f>
        <v/>
      </c>
      <c r="F1657" s="263" t="str">
        <f>IF(OR('statement of marks'!$GV43="",F1649=""),"",'statement of marks'!$GV43)</f>
        <v/>
      </c>
      <c r="G1657" s="263" t="str">
        <f>IF(OR('statement of marks'!$GV43="",G1649=""),"",'statement of marks'!$GV43)</f>
        <v/>
      </c>
      <c r="H1657" s="263" t="str">
        <f>IF(OR('statement of marks'!$GV43="",H1649=""),"",'statement of marks'!$GV43)</f>
        <v/>
      </c>
      <c r="I1657" s="263" t="str">
        <f>IF(OR('statement of marks'!$GV43="",I1649=""),"",'statement of marks'!$GV43)</f>
        <v/>
      </c>
      <c r="J1657" s="264" t="str">
        <f>IF(OR('statement of marks'!$GV43="",J1649=""),"",'statement of marks'!$GV43)</f>
        <v/>
      </c>
    </row>
    <row r="1658" spans="1:10" ht="17.5" customHeight="1">
      <c r="A1658" s="214"/>
      <c r="B1658" s="245" t="s">
        <v>284</v>
      </c>
      <c r="C1658" s="265" t="str">
        <f t="shared" ref="C1658:J1658" si="72">C1649</f>
        <v/>
      </c>
      <c r="D1658" s="265" t="str">
        <f t="shared" si="72"/>
        <v/>
      </c>
      <c r="E1658" s="265" t="str">
        <f t="shared" si="72"/>
        <v/>
      </c>
      <c r="F1658" s="265" t="str">
        <f t="shared" si="72"/>
        <v/>
      </c>
      <c r="G1658" s="265" t="str">
        <f t="shared" si="72"/>
        <v/>
      </c>
      <c r="H1658" s="265" t="str">
        <f t="shared" si="72"/>
        <v/>
      </c>
      <c r="I1658" s="265" t="str">
        <f t="shared" si="72"/>
        <v/>
      </c>
      <c r="J1658" s="266" t="str">
        <f t="shared" si="72"/>
        <v/>
      </c>
    </row>
    <row r="1659" spans="1:10" ht="17.5" customHeight="1">
      <c r="A1659" s="214"/>
      <c r="B1659" s="305" t="str">
        <f>'statement of marks'!$HL$5</f>
        <v>Nk= mifLFkfr</v>
      </c>
      <c r="C1659" s="242"/>
      <c r="D1659" s="242"/>
      <c r="E1659" s="267" t="str">
        <f>IF(OR('statement of marks'!$HL43="",E1649=""),"",'statement of marks'!$HL43)</f>
        <v/>
      </c>
      <c r="F1659" s="267" t="str">
        <f>IF(OR('statement of marks'!$HL43="",F1649=""),"",'statement of marks'!$HL43)</f>
        <v/>
      </c>
      <c r="G1659" s="267" t="str">
        <f>IF(OR('statement of marks'!$HL43="",G1649=""),"",'statement of marks'!$HL43)</f>
        <v/>
      </c>
      <c r="H1659" s="267" t="str">
        <f>IF(OR('statement of marks'!$HL43="",H1649=""),"",'statement of marks'!$HL43)</f>
        <v/>
      </c>
      <c r="I1659" s="267" t="str">
        <f>IF(OR('statement of marks'!$HL43="",I1649=""),"",'statement of marks'!$HL43)</f>
        <v/>
      </c>
      <c r="J1659" s="268" t="str">
        <f>IF(OR('statement of marks'!$HL43="",J1649=""),"",'statement of marks'!$HL43)</f>
        <v/>
      </c>
    </row>
    <row r="1660" spans="1:10" ht="17.5" customHeight="1">
      <c r="A1660" s="214"/>
      <c r="B1660" s="305" t="str">
        <f>'statement of marks'!$HK$5</f>
        <v>dqy ehfVax</v>
      </c>
      <c r="C1660" s="243"/>
      <c r="D1660" s="243"/>
      <c r="E1660" s="243" t="str">
        <f>IF(OR('statement of marks'!$HK43="",E1649=""),"",'statement of marks'!$HK43)</f>
        <v/>
      </c>
      <c r="F1660" s="243" t="str">
        <f>IF(OR('statement of marks'!$HK43="",F1649=""),"",'statement of marks'!$HK43)</f>
        <v/>
      </c>
      <c r="G1660" s="243" t="str">
        <f>IF(OR('statement of marks'!$HK43="",G1649=""),"",'statement of marks'!$HK43)</f>
        <v/>
      </c>
      <c r="H1660" s="243" t="str">
        <f>IF(OR('statement of marks'!$HK43="",H1649=""),"",'statement of marks'!$HK43)</f>
        <v/>
      </c>
      <c r="I1660" s="243" t="str">
        <f>IF(OR('statement of marks'!$HK43="",I1649=""),"",'statement of marks'!$HK43)</f>
        <v/>
      </c>
      <c r="J1660" s="269" t="str">
        <f>IF(OR('statement of marks'!$HK43="",J1649=""),"",'statement of marks'!$HK43)</f>
        <v/>
      </c>
    </row>
    <row r="1661" spans="1:10" ht="17.5" customHeight="1">
      <c r="A1661" s="214"/>
      <c r="B1661" s="305" t="s">
        <v>259</v>
      </c>
      <c r="C1661" s="243" t="str">
        <f t="shared" ref="C1661:J1661" si="73">IF(OR(C1659="",C1660=""),"",C1659/C1660*100)</f>
        <v/>
      </c>
      <c r="D1661" s="243" t="str">
        <f t="shared" si="73"/>
        <v/>
      </c>
      <c r="E1661" s="243" t="str">
        <f t="shared" si="73"/>
        <v/>
      </c>
      <c r="F1661" s="243" t="str">
        <f t="shared" si="73"/>
        <v/>
      </c>
      <c r="G1661" s="243" t="str">
        <f t="shared" si="73"/>
        <v/>
      </c>
      <c r="H1661" s="243" t="str">
        <f t="shared" si="73"/>
        <v/>
      </c>
      <c r="I1661" s="243" t="str">
        <f t="shared" si="73"/>
        <v/>
      </c>
      <c r="J1661" s="269" t="str">
        <f t="shared" si="73"/>
        <v/>
      </c>
    </row>
    <row r="1662" spans="1:10" ht="17.5" customHeight="1">
      <c r="A1662" s="214"/>
      <c r="B1662" s="305" t="s">
        <v>260</v>
      </c>
      <c r="C1662" s="243"/>
      <c r="D1662" s="243"/>
      <c r="E1662" s="243"/>
      <c r="F1662" s="243"/>
      <c r="G1662" s="243"/>
      <c r="H1662" s="243"/>
      <c r="I1662" s="243"/>
      <c r="J1662" s="249"/>
    </row>
    <row r="1663" spans="1:10" ht="17.5" customHeight="1">
      <c r="A1663" s="214"/>
      <c r="B1663" s="306" t="s">
        <v>257</v>
      </c>
      <c r="C1663" s="1319" t="str">
        <f>IF('statement of marks'!HN43="","",'statement of marks'!HN43)</f>
        <v/>
      </c>
      <c r="D1663" s="1320"/>
      <c r="E1663" s="1320"/>
      <c r="F1663" s="1320"/>
      <c r="G1663" s="1320"/>
      <c r="H1663" s="1320"/>
      <c r="I1663" s="1320"/>
      <c r="J1663" s="1321"/>
    </row>
    <row r="1664" spans="1:10" ht="17.5" customHeight="1">
      <c r="A1664" s="214"/>
      <c r="B1664" s="246"/>
      <c r="C1664" s="1322"/>
      <c r="D1664" s="1323"/>
      <c r="E1664" s="1323"/>
      <c r="F1664" s="1324"/>
      <c r="G1664" s="1322"/>
      <c r="H1664" s="1323"/>
      <c r="I1664" s="1323"/>
      <c r="J1664" s="1325"/>
    </row>
    <row r="1665" spans="1:10" ht="17.5" customHeight="1" thickBot="1">
      <c r="A1665" s="215"/>
      <c r="B1665" s="259" t="s">
        <v>262</v>
      </c>
      <c r="C1665" s="1293" t="s">
        <v>80</v>
      </c>
      <c r="D1665" s="1294"/>
      <c r="E1665" s="1294"/>
      <c r="F1665" s="1295"/>
      <c r="G1665" s="1296" t="s">
        <v>263</v>
      </c>
      <c r="H1665" s="1297"/>
      <c r="I1665" s="1297"/>
      <c r="J1665" s="1298"/>
    </row>
    <row r="1666" spans="1:10" ht="17.5" customHeight="1">
      <c r="A1666" s="247"/>
      <c r="B1666" s="1352" t="s">
        <v>228</v>
      </c>
      <c r="C1666" s="1353"/>
      <c r="D1666" s="1353"/>
      <c r="E1666" s="1353"/>
      <c r="F1666" s="1353"/>
      <c r="G1666" s="1353"/>
      <c r="H1666" s="1353"/>
      <c r="I1666" s="1353"/>
      <c r="J1666" s="1354"/>
    </row>
    <row r="1667" spans="1:10" ht="17.5" customHeight="1">
      <c r="A1667" s="214"/>
      <c r="B1667" s="1355" t="s">
        <v>247</v>
      </c>
      <c r="C1667" s="1356"/>
      <c r="D1667" s="1356"/>
      <c r="E1667" s="1356"/>
      <c r="F1667" s="1356"/>
      <c r="G1667" s="1356"/>
      <c r="H1667" s="1356"/>
      <c r="I1667" s="1356"/>
      <c r="J1667" s="1357"/>
    </row>
    <row r="1668" spans="1:10" ht="17.5" customHeight="1">
      <c r="A1668" s="214"/>
      <c r="B1668" s="1358" t="s">
        <v>81</v>
      </c>
      <c r="C1668" s="1358"/>
      <c r="D1668" s="1359">
        <f>YEAR(details!G44)</f>
        <v>1900</v>
      </c>
      <c r="E1668" s="1360"/>
      <c r="F1668" s="303" t="s">
        <v>230</v>
      </c>
      <c r="G1668" s="1359" t="str">
        <f>'statement of marks'!$H$3</f>
        <v>2015-16</v>
      </c>
      <c r="H1668" s="1360"/>
      <c r="I1668" s="303" t="s">
        <v>231</v>
      </c>
      <c r="J1668" s="255"/>
    </row>
    <row r="1669" spans="1:10" ht="17.5" customHeight="1">
      <c r="A1669" s="214"/>
      <c r="B1669" s="1326" t="s">
        <v>229</v>
      </c>
      <c r="C1669" s="1327"/>
      <c r="D1669" s="1312" t="str">
        <f>'statement of marks'!$A$1</f>
        <v>jk- ck- ek/;fed fo|ky; uohu] fuEckgsM+k</v>
      </c>
      <c r="E1669" s="1313"/>
      <c r="F1669" s="1313"/>
      <c r="G1669" s="1313"/>
      <c r="H1669" s="1313"/>
      <c r="I1669" s="1313"/>
      <c r="J1669" s="1314"/>
    </row>
    <row r="1670" spans="1:10" ht="17.5" customHeight="1">
      <c r="A1670" s="214"/>
      <c r="B1670" s="1326" t="str">
        <f>'statement of marks'!$J$3</f>
        <v xml:space="preserve">fo|ky; dk Mk;l dksM+ </v>
      </c>
      <c r="C1670" s="1327"/>
      <c r="D1670" s="1345" t="str">
        <f>'statement of marks'!$K$3</f>
        <v xml:space="preserve">08291009401   </v>
      </c>
      <c r="E1670" s="1346"/>
      <c r="F1670" s="1128"/>
      <c r="G1670" s="1129"/>
      <c r="H1670" s="1129"/>
      <c r="I1670" s="1129"/>
      <c r="J1670" s="1347"/>
    </row>
    <row r="1671" spans="1:10" ht="17.5" customHeight="1">
      <c r="A1671" s="214"/>
      <c r="B1671" s="1326" t="s">
        <v>218</v>
      </c>
      <c r="C1671" s="1327"/>
      <c r="D1671" s="1312" t="str">
        <f>IF('statement of marks'!J44="","",'statement of marks'!J44)</f>
        <v/>
      </c>
      <c r="E1671" s="1313"/>
      <c r="F1671" s="1313"/>
      <c r="G1671" s="1313"/>
      <c r="H1671" s="1313"/>
      <c r="I1671" s="1313"/>
      <c r="J1671" s="1314"/>
    </row>
    <row r="1672" spans="1:10" ht="17.5" customHeight="1">
      <c r="A1672" s="214"/>
      <c r="B1672" s="1326" t="s">
        <v>232</v>
      </c>
      <c r="C1672" s="1327"/>
      <c r="D1672" s="1145" t="str">
        <f>IF('statement of marks'!C44="B","Nk=",IF('statement of marks'!C44="G","Nk=k",""))</f>
        <v/>
      </c>
      <c r="E1672" s="1145"/>
      <c r="F1672" s="258" t="s">
        <v>224</v>
      </c>
      <c r="G1672" s="256" t="str">
        <f>IF('statement of marks'!B44="","",'statement of marks'!B44)</f>
        <v/>
      </c>
      <c r="H1672" s="1348"/>
      <c r="I1672" s="1348"/>
      <c r="J1672" s="1349"/>
    </row>
    <row r="1673" spans="1:10" ht="17.5" customHeight="1">
      <c r="A1673" s="214"/>
      <c r="B1673" s="1326" t="s">
        <v>220</v>
      </c>
      <c r="C1673" s="1327"/>
      <c r="D1673" s="1312" t="str">
        <f>IF('statement of marks'!L44="","",'statement of marks'!L44)</f>
        <v/>
      </c>
      <c r="E1673" s="1313"/>
      <c r="F1673" s="1313"/>
      <c r="G1673" s="1313"/>
      <c r="H1673" s="1313"/>
      <c r="I1673" s="1313"/>
      <c r="J1673" s="1314"/>
    </row>
    <row r="1674" spans="1:10" ht="17.5" customHeight="1">
      <c r="A1674" s="214"/>
      <c r="B1674" s="1326" t="s">
        <v>219</v>
      </c>
      <c r="C1674" s="1327"/>
      <c r="D1674" s="1312" t="str">
        <f>IF('statement of marks'!K44="","",'statement of marks'!K44)</f>
        <v/>
      </c>
      <c r="E1674" s="1313"/>
      <c r="F1674" s="1313"/>
      <c r="G1674" s="1313"/>
      <c r="H1674" s="1313"/>
      <c r="I1674" s="1313"/>
      <c r="J1674" s="1314"/>
    </row>
    <row r="1675" spans="1:10" ht="17.5" customHeight="1">
      <c r="A1675" s="214"/>
      <c r="B1675" s="1326" t="s">
        <v>234</v>
      </c>
      <c r="C1675" s="1327"/>
      <c r="D1675" s="1312" t="str">
        <f>IF(details!N44="","",details!N44)</f>
        <v/>
      </c>
      <c r="E1675" s="1313"/>
      <c r="F1675" s="1313"/>
      <c r="G1675" s="1313"/>
      <c r="H1675" s="1313"/>
      <c r="I1675" s="1313"/>
      <c r="J1675" s="1314"/>
    </row>
    <row r="1676" spans="1:10" ht="17.5" customHeight="1">
      <c r="A1676" s="214"/>
      <c r="B1676" s="1326" t="s">
        <v>283</v>
      </c>
      <c r="C1676" s="1327"/>
      <c r="D1676" s="1312" t="str">
        <f>IF(details!O44="","",details!O44)</f>
        <v/>
      </c>
      <c r="E1676" s="1313"/>
      <c r="F1676" s="1313"/>
      <c r="G1676" s="1313"/>
      <c r="H1676" s="1313"/>
      <c r="I1676" s="1313"/>
      <c r="J1676" s="1314"/>
    </row>
    <row r="1677" spans="1:10" ht="17.5" customHeight="1">
      <c r="A1677" s="214"/>
      <c r="B1677" s="1326" t="s">
        <v>77</v>
      </c>
      <c r="C1677" s="1327"/>
      <c r="D1677" s="392">
        <f>'statement of marks'!$C$3</f>
        <v>6</v>
      </c>
      <c r="E1677" s="304" t="s">
        <v>222</v>
      </c>
      <c r="F1677" s="254" t="str">
        <f>IF('statement of marks'!F44="","",'statement of marks'!F44)</f>
        <v/>
      </c>
      <c r="G1677" s="1343" t="s">
        <v>233</v>
      </c>
      <c r="H1677" s="1170"/>
      <c r="I1677" s="1361" t="str">
        <f>IF('statement of marks'!G44="","",'statement of marks'!G44)</f>
        <v/>
      </c>
      <c r="J1677" s="1362"/>
    </row>
    <row r="1678" spans="1:10" ht="17.5" customHeight="1">
      <c r="A1678" s="214"/>
      <c r="B1678" s="1326" t="s">
        <v>225</v>
      </c>
      <c r="C1678" s="1327"/>
      <c r="D1678" s="1316" t="str">
        <f>IF('statement of marks'!H44="","",'statement of marks'!H44)</f>
        <v/>
      </c>
      <c r="E1678" s="1328"/>
      <c r="F1678" s="1328"/>
      <c r="G1678" s="1328"/>
      <c r="H1678" s="1328"/>
      <c r="I1678" s="1328"/>
      <c r="J1678" s="1329"/>
    </row>
    <row r="1679" spans="1:10" ht="17.5" customHeight="1">
      <c r="A1679" s="214"/>
      <c r="B1679" s="1326" t="s">
        <v>226</v>
      </c>
      <c r="C1679" s="1327"/>
      <c r="D1679" s="1330" t="str">
        <f>IF('statement of marks'!I44="","",'statement of marks'!I44)</f>
        <v/>
      </c>
      <c r="E1679" s="1331"/>
      <c r="F1679" s="1332"/>
      <c r="G1679" s="1332"/>
      <c r="H1679" s="1332"/>
      <c r="I1679" s="1332"/>
      <c r="J1679" s="1333"/>
    </row>
    <row r="1680" spans="1:10" ht="17.5" customHeight="1">
      <c r="A1680" s="214"/>
      <c r="B1680" s="1312" t="s">
        <v>235</v>
      </c>
      <c r="C1680" s="1313"/>
      <c r="D1680" s="1313"/>
      <c r="E1680" s="1144"/>
      <c r="F1680" s="1334" t="str">
        <f>IF(details!Q44="","",details!Q44)</f>
        <v/>
      </c>
      <c r="G1680" s="1334"/>
      <c r="H1680" s="1335"/>
      <c r="I1680" s="1335"/>
      <c r="J1680" s="1336"/>
    </row>
    <row r="1681" spans="1:10" ht="17.5" customHeight="1">
      <c r="A1681" s="214"/>
      <c r="B1681" s="1326" t="s">
        <v>239</v>
      </c>
      <c r="C1681" s="1327"/>
      <c r="D1681" s="1312" t="str">
        <f>IF(details!M44="","",details!M44)</f>
        <v/>
      </c>
      <c r="E1681" s="1313"/>
      <c r="F1681" s="1313"/>
      <c r="G1681" s="1313"/>
      <c r="H1681" s="1313"/>
      <c r="I1681" s="1313"/>
      <c r="J1681" s="1314"/>
    </row>
    <row r="1682" spans="1:10" ht="17.5" customHeight="1">
      <c r="A1682" s="214"/>
      <c r="B1682" s="1326" t="s">
        <v>240</v>
      </c>
      <c r="C1682" s="1327"/>
      <c r="D1682" s="1312" t="str">
        <f>IF(details!P44="","",details!P44)</f>
        <v/>
      </c>
      <c r="E1682" s="1313"/>
      <c r="F1682" s="1313"/>
      <c r="G1682" s="1313"/>
      <c r="H1682" s="1313"/>
      <c r="I1682" s="1313"/>
      <c r="J1682" s="1314"/>
    </row>
    <row r="1683" spans="1:10" ht="17.5" customHeight="1">
      <c r="A1683" s="214"/>
      <c r="B1683" s="1326" t="s">
        <v>241</v>
      </c>
      <c r="C1683" s="1327"/>
      <c r="D1683" s="1337" t="str">
        <f>IF('statement of marks'!HD44="mRrh.kZ",'statement of marks'!$C$3,"")</f>
        <v/>
      </c>
      <c r="E1683" s="1338"/>
      <c r="F1683" s="1313" t="s">
        <v>242</v>
      </c>
      <c r="G1683" s="1144"/>
      <c r="H1683" s="1337" t="str">
        <f>IF(D1683="","",D1683+1)</f>
        <v/>
      </c>
      <c r="I1683" s="1338"/>
      <c r="J1683" s="1339"/>
    </row>
    <row r="1684" spans="1:10" ht="17.5" customHeight="1">
      <c r="A1684" s="214"/>
      <c r="B1684" s="1326" t="s">
        <v>243</v>
      </c>
      <c r="C1684" s="1327"/>
      <c r="D1684" s="1340">
        <f>IF(details!$O$4="","",details!$O$4)</f>
        <v>42460</v>
      </c>
      <c r="E1684" s="1341"/>
      <c r="F1684" s="1342"/>
      <c r="G1684" s="1343"/>
      <c r="H1684" s="1343"/>
      <c r="I1684" s="1343"/>
      <c r="J1684" s="1344"/>
    </row>
    <row r="1685" spans="1:10" ht="17.5" customHeight="1">
      <c r="A1685" s="214"/>
      <c r="B1685" s="1299"/>
      <c r="C1685" s="1299"/>
      <c r="D1685" s="1276"/>
      <c r="E1685" s="1276"/>
      <c r="F1685" s="1288"/>
      <c r="G1685" s="1288"/>
      <c r="H1685" s="1288"/>
      <c r="I1685" s="1288"/>
      <c r="J1685" s="1300"/>
    </row>
    <row r="1686" spans="1:10" ht="17.5" customHeight="1">
      <c r="A1686" s="214"/>
      <c r="B1686" s="1301" t="str">
        <f>IF(details!$I$4="","",details!$I$4)</f>
        <v>Jherh js[kk oekZ</v>
      </c>
      <c r="C1686" s="1301"/>
      <c r="D1686" s="1276"/>
      <c r="E1686" s="1276"/>
      <c r="F1686" s="1302" t="str">
        <f>IF(details!$F$4="","",details!$F$4)</f>
        <v>Jh jk/ks';ke tk'kh</v>
      </c>
      <c r="G1686" s="1303"/>
      <c r="H1686" s="1303"/>
      <c r="I1686" s="1303"/>
      <c r="J1686" s="1304"/>
    </row>
    <row r="1687" spans="1:10" ht="17.5" customHeight="1" thickBot="1">
      <c r="A1687" s="215"/>
      <c r="B1687" s="1305" t="s">
        <v>244</v>
      </c>
      <c r="C1687" s="1305"/>
      <c r="D1687" s="1305" t="s">
        <v>245</v>
      </c>
      <c r="E1687" s="1305"/>
      <c r="F1687" s="1306" t="s">
        <v>246</v>
      </c>
      <c r="G1687" s="1307"/>
      <c r="H1687" s="1307"/>
      <c r="I1687" s="1307"/>
      <c r="J1687" s="1308"/>
    </row>
    <row r="1688" spans="1:10" ht="17.5" customHeight="1">
      <c r="A1688" s="247"/>
      <c r="B1688" s="1309" t="s">
        <v>258</v>
      </c>
      <c r="C1688" s="1310"/>
      <c r="D1688" s="1310"/>
      <c r="E1688" s="1310"/>
      <c r="F1688" s="1310"/>
      <c r="G1688" s="1310"/>
      <c r="H1688" s="1310"/>
      <c r="I1688" s="1310"/>
      <c r="J1688" s="1311"/>
    </row>
    <row r="1689" spans="1:10" ht="17.5" customHeight="1">
      <c r="A1689" s="214"/>
      <c r="B1689" s="306" t="s">
        <v>218</v>
      </c>
      <c r="C1689" s="1312" t="str">
        <f>IF('statement of marks'!J44="","",'statement of marks'!J44)</f>
        <v/>
      </c>
      <c r="D1689" s="1313"/>
      <c r="E1689" s="1313"/>
      <c r="F1689" s="1313"/>
      <c r="G1689" s="1313"/>
      <c r="H1689" s="1313"/>
      <c r="I1689" s="1313"/>
      <c r="J1689" s="1314"/>
    </row>
    <row r="1690" spans="1:10" ht="17.5" customHeight="1">
      <c r="A1690" s="214"/>
      <c r="B1690" s="306" t="s">
        <v>219</v>
      </c>
      <c r="C1690" s="1312" t="str">
        <f>IF('statement of marks'!K44="","",'statement of marks'!K44)</f>
        <v/>
      </c>
      <c r="D1690" s="1313"/>
      <c r="E1690" s="1313"/>
      <c r="F1690" s="1313"/>
      <c r="G1690" s="1313"/>
      <c r="H1690" s="1313"/>
      <c r="I1690" s="1313"/>
      <c r="J1690" s="1314"/>
    </row>
    <row r="1691" spans="1:10" ht="17.5" customHeight="1">
      <c r="A1691" s="214"/>
      <c r="B1691" s="306" t="s">
        <v>220</v>
      </c>
      <c r="C1691" s="1312" t="str">
        <f>IF('statement of marks'!L44="","",'statement of marks'!L44)</f>
        <v/>
      </c>
      <c r="D1691" s="1313"/>
      <c r="E1691" s="1313"/>
      <c r="F1691" s="1313"/>
      <c r="G1691" s="1313"/>
      <c r="H1691" s="1313"/>
      <c r="I1691" s="1313"/>
      <c r="J1691" s="1314"/>
    </row>
    <row r="1692" spans="1:10" ht="17.5" customHeight="1">
      <c r="A1692" s="214"/>
      <c r="B1692" s="306" t="s">
        <v>225</v>
      </c>
      <c r="C1692" s="1315" t="str">
        <f>IF('statement of marks'!H44="","",'statement of marks'!H44)</f>
        <v/>
      </c>
      <c r="D1692" s="1316"/>
      <c r="E1692" s="252" t="s">
        <v>261</v>
      </c>
      <c r="F1692" s="1317" t="str">
        <f>IF('statement of marks'!I44="","",'statement of marks'!I44)</f>
        <v/>
      </c>
      <c r="G1692" s="1317"/>
      <c r="H1692" s="1317"/>
      <c r="I1692" s="1317"/>
      <c r="J1692" s="1318"/>
    </row>
    <row r="1693" spans="1:10" ht="17.5" customHeight="1">
      <c r="A1693" s="214"/>
      <c r="B1693" s="306" t="s">
        <v>223</v>
      </c>
      <c r="C1693" s="253" t="s">
        <v>248</v>
      </c>
      <c r="D1693" s="235" t="s">
        <v>249</v>
      </c>
      <c r="E1693" s="235" t="s">
        <v>250</v>
      </c>
      <c r="F1693" s="235" t="s">
        <v>251</v>
      </c>
      <c r="G1693" s="235" t="s">
        <v>252</v>
      </c>
      <c r="H1693" s="235" t="s">
        <v>253</v>
      </c>
      <c r="I1693" s="235" t="s">
        <v>254</v>
      </c>
      <c r="J1693" s="248" t="s">
        <v>255</v>
      </c>
    </row>
    <row r="1694" spans="1:10" ht="17.5" customHeight="1">
      <c r="A1694" s="214"/>
      <c r="B1694" s="305" t="s">
        <v>256</v>
      </c>
      <c r="C1694" s="239" t="str">
        <f>IF(AND('statement of marks'!$C$3=1,'statement of marks'!HD44="mRrh.kZ"),'statement of marks'!$H$3,"")</f>
        <v/>
      </c>
      <c r="D1694" s="239" t="str">
        <f>IF(AND('statement of marks'!$C$3=2,'statement of marks'!HD44="mRrh.kZ"),'statement of marks'!$H$3,"")</f>
        <v/>
      </c>
      <c r="E1694" s="239" t="str">
        <f>IF(AND('statement of marks'!$C$3=3,'statement of marks'!HD44="mRrh.kZ"),'statement of marks'!$H$3,"")</f>
        <v/>
      </c>
      <c r="F1694" s="239" t="str">
        <f>IF(AND('statement of marks'!$C$3=4,'statement of marks'!HD44="mRrh.kZ"),'statement of marks'!$H$3,"")</f>
        <v/>
      </c>
      <c r="G1694" s="239" t="str">
        <f>IF(AND('statement of marks'!$C$3=5,'statement of marks'!HD44="mRrh.kZ"),'statement of marks'!$H$3,"")</f>
        <v/>
      </c>
      <c r="H1694" s="239" t="str">
        <f>IF(AND('statement of marks'!$C$3=6,'statement of marks'!HD44="mRrh.kZ"),'statement of marks'!$H$3,"")</f>
        <v/>
      </c>
      <c r="I1694" s="239" t="str">
        <f>IF(AND('statement of marks'!$C$3=7,'statement of marks'!HD44="mRrh.kZ"),'statement of marks'!$H$3,"")</f>
        <v/>
      </c>
      <c r="J1694" s="260" t="str">
        <f>IF(AND('statement of marks'!$C$3=8,'statement of marks'!HD44="mRrh.kZ"),'statement of marks'!$H$3,"")</f>
        <v/>
      </c>
    </row>
    <row r="1695" spans="1:10" ht="17.5" customHeight="1">
      <c r="A1695" s="214"/>
      <c r="B1695" s="305" t="str">
        <f>'statement of marks'!$FT$4</f>
        <v>fgUnh</v>
      </c>
      <c r="C1695" s="240"/>
      <c r="D1695" s="241"/>
      <c r="E1695" s="261" t="str">
        <f>IF(OR('statement of marks'!$FV44="",E1694=""),"",'statement of marks'!$FV44)</f>
        <v/>
      </c>
      <c r="F1695" s="261" t="str">
        <f>IF(OR('statement of marks'!$FV44="",F1694=""),"",'statement of marks'!$FV44)</f>
        <v/>
      </c>
      <c r="G1695" s="261" t="str">
        <f>IF(OR('statement of marks'!$FV44="",G1694=""),"",'statement of marks'!$FV44)</f>
        <v/>
      </c>
      <c r="H1695" s="261" t="str">
        <f>IF(OR('statement of marks'!$FV44="",H1694=""),"",'statement of marks'!$FV44)</f>
        <v/>
      </c>
      <c r="I1695" s="261" t="str">
        <f>IF(OR('statement of marks'!$FV44="",I1694=""),"",'statement of marks'!$FV44)</f>
        <v/>
      </c>
      <c r="J1695" s="262" t="str">
        <f>IF(OR('statement of marks'!$FV44="",J1694=""),"",'statement of marks'!$FV44)</f>
        <v/>
      </c>
    </row>
    <row r="1696" spans="1:10" ht="17.5" customHeight="1">
      <c r="A1696" s="214"/>
      <c r="B1696" s="305" t="str">
        <f>'statement of marks'!$FW$4</f>
        <v>vaxszth</v>
      </c>
      <c r="C1696" s="240"/>
      <c r="D1696" s="241"/>
      <c r="E1696" s="261" t="str">
        <f>IF(OR('statement of marks'!$FY44="",E1694=""),"",'statement of marks'!$FY44)</f>
        <v/>
      </c>
      <c r="F1696" s="261" t="str">
        <f>IF(OR('statement of marks'!$FY44="",F1694=""),"",'statement of marks'!$FY44)</f>
        <v/>
      </c>
      <c r="G1696" s="261" t="str">
        <f>IF(OR('statement of marks'!$FY44="",G1694=""),"",'statement of marks'!$FY44)</f>
        <v/>
      </c>
      <c r="H1696" s="261" t="str">
        <f>IF(OR('statement of marks'!$FY44="",H1694=""),"",'statement of marks'!$FY44)</f>
        <v/>
      </c>
      <c r="I1696" s="261" t="str">
        <f>IF(OR('statement of marks'!$FY44="",I1694=""),"",'statement of marks'!$FY44)</f>
        <v/>
      </c>
      <c r="J1696" s="262" t="str">
        <f>IF(OR('statement of marks'!$FY44="",J1694=""),"",'statement of marks'!$FY44)</f>
        <v/>
      </c>
    </row>
    <row r="1697" spans="1:10" ht="17.5" customHeight="1">
      <c r="A1697" s="214"/>
      <c r="B1697" s="305" t="str">
        <f>IF('statement of marks'!BE44="s","laLÑr",IF('statement of marks'!BE44="u","mnwZ",IF('statement of marks'!BE44="g","xqtjkrh",IF('statement of marks'!BE44="p","iatkch",IF('statement of marks'!BE44="sd","flU/kh","r`rh; Hkk""kk")))))</f>
        <v>r`rh; Hkk"kk</v>
      </c>
      <c r="C1697" s="240"/>
      <c r="D1697" s="241"/>
      <c r="E1697" s="261" t="str">
        <f>IF(OR('statement of marks'!$GB44="",E1694=""),"",'statement of marks'!$GB44)</f>
        <v/>
      </c>
      <c r="F1697" s="261" t="str">
        <f>IF(OR('statement of marks'!$GB44="",F1694=""),"",'statement of marks'!$GB44)</f>
        <v/>
      </c>
      <c r="G1697" s="261" t="str">
        <f>IF(OR('statement of marks'!$GB44="",G1694=""),"",'statement of marks'!$GB44)</f>
        <v/>
      </c>
      <c r="H1697" s="261" t="str">
        <f>IF(OR('statement of marks'!$GB44="",H1694=""),"",'statement of marks'!$GB44)</f>
        <v/>
      </c>
      <c r="I1697" s="261" t="str">
        <f>IF(OR('statement of marks'!$GB44="",I1694=""),"",'statement of marks'!$GB44)</f>
        <v/>
      </c>
      <c r="J1697" s="262" t="str">
        <f>IF(OR('statement of marks'!$GB44="",J1694=""),"",'statement of marks'!$GB44)</f>
        <v/>
      </c>
    </row>
    <row r="1698" spans="1:10" ht="17.5" customHeight="1">
      <c r="A1698" s="214"/>
      <c r="B1698" s="305" t="str">
        <f>'statement of marks'!$GH$4</f>
        <v>xf.kr</v>
      </c>
      <c r="C1698" s="240"/>
      <c r="D1698" s="241"/>
      <c r="E1698" s="261" t="str">
        <f>IF(OR('statement of marks'!$GJ44="",E1694=""),"",'statement of marks'!$GJ44)</f>
        <v/>
      </c>
      <c r="F1698" s="261" t="str">
        <f>IF(OR('statement of marks'!$GJ44="",F1694=""),"",'statement of marks'!$GJ44)</f>
        <v/>
      </c>
      <c r="G1698" s="261" t="str">
        <f>IF(OR('statement of marks'!$GJ44="",G1694=""),"",'statement of marks'!$GJ44)</f>
        <v/>
      </c>
      <c r="H1698" s="261" t="str">
        <f>IF(OR('statement of marks'!$GJ44="",H1694=""),"",'statement of marks'!$GJ44)</f>
        <v/>
      </c>
      <c r="I1698" s="261" t="str">
        <f>IF(OR('statement of marks'!$GJ44="",I1694=""),"",'statement of marks'!$GJ44)</f>
        <v/>
      </c>
      <c r="J1698" s="262" t="str">
        <f>IF(OR('statement of marks'!$GJ44="",J1694=""),"",'statement of marks'!$GJ44)</f>
        <v/>
      </c>
    </row>
    <row r="1699" spans="1:10" ht="17.5" customHeight="1">
      <c r="A1699" s="214"/>
      <c r="B1699" s="305" t="str">
        <f>'statement of marks'!$GK$4</f>
        <v>foKku</v>
      </c>
      <c r="C1699" s="240"/>
      <c r="D1699" s="241"/>
      <c r="E1699" s="261" t="str">
        <f>IF(OR('statement of marks'!$GM44="",E1694=""),"",'statement of marks'!$GM44)</f>
        <v/>
      </c>
      <c r="F1699" s="261" t="str">
        <f>IF(OR('statement of marks'!$GM44="",F1694=""),"",'statement of marks'!$GM44)</f>
        <v/>
      </c>
      <c r="G1699" s="261" t="str">
        <f>IF(OR('statement of marks'!$GM44="",G1694=""),"",'statement of marks'!$GM44)</f>
        <v/>
      </c>
      <c r="H1699" s="261" t="str">
        <f>IF(OR('statement of marks'!$GM44="",H1694=""),"",'statement of marks'!$GM44)</f>
        <v/>
      </c>
      <c r="I1699" s="261" t="str">
        <f>IF(OR('statement of marks'!$GM44="",I1694=""),"",'statement of marks'!$GM44)</f>
        <v/>
      </c>
      <c r="J1699" s="262" t="str">
        <f>IF(OR('statement of marks'!$GM44="",J1694=""),"",'statement of marks'!$GM44)</f>
        <v/>
      </c>
    </row>
    <row r="1700" spans="1:10" ht="17.5" customHeight="1">
      <c r="A1700" s="214"/>
      <c r="B1700" s="305" t="str">
        <f>'statement of marks'!$GN$4</f>
        <v>lkekftd foKku</v>
      </c>
      <c r="C1700" s="240"/>
      <c r="D1700" s="241"/>
      <c r="E1700" s="261" t="str">
        <f>IF(OR('statement of marks'!$GP44="",E1694=""),"",'statement of marks'!$GP44)</f>
        <v/>
      </c>
      <c r="F1700" s="261" t="str">
        <f>IF(OR('statement of marks'!$GP44="",F1694=""),"",'statement of marks'!$GP44)</f>
        <v/>
      </c>
      <c r="G1700" s="261" t="str">
        <f>IF(OR('statement of marks'!$GP44="",G1694=""),"",'statement of marks'!$GP44)</f>
        <v/>
      </c>
      <c r="H1700" s="261" t="str">
        <f>IF(OR('statement of marks'!$GP44="",H1694=""),"",'statement of marks'!$GP44)</f>
        <v/>
      </c>
      <c r="I1700" s="261" t="str">
        <f>IF(OR('statement of marks'!$GP44="",I1694=""),"",'statement of marks'!$GP44)</f>
        <v/>
      </c>
      <c r="J1700" s="262" t="str">
        <f>IF(OR('statement of marks'!$GP44="",J1694=""),"",'statement of marks'!$GP44)</f>
        <v/>
      </c>
    </row>
    <row r="1701" spans="1:10" ht="17.5" customHeight="1">
      <c r="A1701" s="214"/>
      <c r="B1701" s="305" t="str">
        <f>'statement of marks'!$GQ$4</f>
        <v>dk;kZuqHko</v>
      </c>
      <c r="C1701" s="240"/>
      <c r="D1701" s="241"/>
      <c r="E1701" s="261" t="str">
        <f>IF(OR('statement of marks'!$GS44="",E1694=""),"",'statement of marks'!$GS44)</f>
        <v/>
      </c>
      <c r="F1701" s="261" t="str">
        <f>IF(OR('statement of marks'!$GS44="",F1694=""),"",'statement of marks'!$GS44)</f>
        <v/>
      </c>
      <c r="G1701" s="261" t="str">
        <f>IF(OR('statement of marks'!$GS44="",G1694=""),"",'statement of marks'!$GS44)</f>
        <v/>
      </c>
      <c r="H1701" s="261" t="str">
        <f>IF(OR('statement of marks'!$GS44="",H1694=""),"",'statement of marks'!$GS44)</f>
        <v/>
      </c>
      <c r="I1701" s="261" t="str">
        <f>IF(OR('statement of marks'!$GS44="",I1694=""),"",'statement of marks'!$GS44)</f>
        <v/>
      </c>
      <c r="J1701" s="262" t="str">
        <f>IF(OR('statement of marks'!$GS44="",J1694=""),"",'statement of marks'!$GS44)</f>
        <v/>
      </c>
    </row>
    <row r="1702" spans="1:10" ht="17.5" customHeight="1">
      <c r="A1702" s="214"/>
      <c r="B1702" s="305" t="str">
        <f>'statement of marks'!$GT$4</f>
        <v>dyk f'k{kk</v>
      </c>
      <c r="C1702" s="240"/>
      <c r="D1702" s="241"/>
      <c r="E1702" s="263" t="str">
        <f>IF(OR('statement of marks'!$GV44="",E1694=""),"",'statement of marks'!$GV44)</f>
        <v/>
      </c>
      <c r="F1702" s="263" t="str">
        <f>IF(OR('statement of marks'!$GV44="",F1694=""),"",'statement of marks'!$GV44)</f>
        <v/>
      </c>
      <c r="G1702" s="263" t="str">
        <f>IF(OR('statement of marks'!$GV44="",G1694=""),"",'statement of marks'!$GV44)</f>
        <v/>
      </c>
      <c r="H1702" s="263" t="str">
        <f>IF(OR('statement of marks'!$GV44="",H1694=""),"",'statement of marks'!$GV44)</f>
        <v/>
      </c>
      <c r="I1702" s="263" t="str">
        <f>IF(OR('statement of marks'!$GV44="",I1694=""),"",'statement of marks'!$GV44)</f>
        <v/>
      </c>
      <c r="J1702" s="264" t="str">
        <f>IF(OR('statement of marks'!$GV44="",J1694=""),"",'statement of marks'!$GV44)</f>
        <v/>
      </c>
    </row>
    <row r="1703" spans="1:10" ht="17.5" customHeight="1">
      <c r="A1703" s="214"/>
      <c r="B1703" s="245" t="s">
        <v>284</v>
      </c>
      <c r="C1703" s="265" t="str">
        <f t="shared" ref="C1703:J1703" si="74">C1694</f>
        <v/>
      </c>
      <c r="D1703" s="265" t="str">
        <f t="shared" si="74"/>
        <v/>
      </c>
      <c r="E1703" s="265" t="str">
        <f t="shared" si="74"/>
        <v/>
      </c>
      <c r="F1703" s="265" t="str">
        <f t="shared" si="74"/>
        <v/>
      </c>
      <c r="G1703" s="265" t="str">
        <f t="shared" si="74"/>
        <v/>
      </c>
      <c r="H1703" s="265" t="str">
        <f t="shared" si="74"/>
        <v/>
      </c>
      <c r="I1703" s="265" t="str">
        <f t="shared" si="74"/>
        <v/>
      </c>
      <c r="J1703" s="266" t="str">
        <f t="shared" si="74"/>
        <v/>
      </c>
    </row>
    <row r="1704" spans="1:10" ht="17.5" customHeight="1">
      <c r="A1704" s="214"/>
      <c r="B1704" s="305" t="str">
        <f>'statement of marks'!$HL$5</f>
        <v>Nk= mifLFkfr</v>
      </c>
      <c r="C1704" s="242"/>
      <c r="D1704" s="242"/>
      <c r="E1704" s="267" t="str">
        <f>IF(OR('statement of marks'!$HL44="",E1694=""),"",'statement of marks'!$HL44)</f>
        <v/>
      </c>
      <c r="F1704" s="267" t="str">
        <f>IF(OR('statement of marks'!$HL44="",F1694=""),"",'statement of marks'!$HL44)</f>
        <v/>
      </c>
      <c r="G1704" s="267" t="str">
        <f>IF(OR('statement of marks'!$HL44="",G1694=""),"",'statement of marks'!$HL44)</f>
        <v/>
      </c>
      <c r="H1704" s="267" t="str">
        <f>IF(OR('statement of marks'!$HL44="",H1694=""),"",'statement of marks'!$HL44)</f>
        <v/>
      </c>
      <c r="I1704" s="267" t="str">
        <f>IF(OR('statement of marks'!$HL44="",I1694=""),"",'statement of marks'!$HL44)</f>
        <v/>
      </c>
      <c r="J1704" s="268" t="str">
        <f>IF(OR('statement of marks'!$HL44="",J1694=""),"",'statement of marks'!$HL44)</f>
        <v/>
      </c>
    </row>
    <row r="1705" spans="1:10" ht="17.5" customHeight="1">
      <c r="A1705" s="214"/>
      <c r="B1705" s="305" t="str">
        <f>'statement of marks'!$HK$5</f>
        <v>dqy ehfVax</v>
      </c>
      <c r="C1705" s="243"/>
      <c r="D1705" s="243"/>
      <c r="E1705" s="243" t="str">
        <f>IF(OR('statement of marks'!$HK44="",E1694=""),"",'statement of marks'!$HK44)</f>
        <v/>
      </c>
      <c r="F1705" s="243" t="str">
        <f>IF(OR('statement of marks'!$HK44="",F1694=""),"",'statement of marks'!$HK44)</f>
        <v/>
      </c>
      <c r="G1705" s="243" t="str">
        <f>IF(OR('statement of marks'!$HK44="",G1694=""),"",'statement of marks'!$HK44)</f>
        <v/>
      </c>
      <c r="H1705" s="243" t="str">
        <f>IF(OR('statement of marks'!$HK44="",H1694=""),"",'statement of marks'!$HK44)</f>
        <v/>
      </c>
      <c r="I1705" s="243" t="str">
        <f>IF(OR('statement of marks'!$HK44="",I1694=""),"",'statement of marks'!$HK44)</f>
        <v/>
      </c>
      <c r="J1705" s="269" t="str">
        <f>IF(OR('statement of marks'!$HK44="",J1694=""),"",'statement of marks'!$HK44)</f>
        <v/>
      </c>
    </row>
    <row r="1706" spans="1:10" ht="17.5" customHeight="1">
      <c r="A1706" s="214"/>
      <c r="B1706" s="305" t="s">
        <v>259</v>
      </c>
      <c r="C1706" s="243" t="str">
        <f t="shared" ref="C1706:J1706" si="75">IF(OR(C1704="",C1705=""),"",C1704/C1705*100)</f>
        <v/>
      </c>
      <c r="D1706" s="243" t="str">
        <f t="shared" si="75"/>
        <v/>
      </c>
      <c r="E1706" s="243" t="str">
        <f t="shared" si="75"/>
        <v/>
      </c>
      <c r="F1706" s="243" t="str">
        <f t="shared" si="75"/>
        <v/>
      </c>
      <c r="G1706" s="243" t="str">
        <f t="shared" si="75"/>
        <v/>
      </c>
      <c r="H1706" s="243" t="str">
        <f t="shared" si="75"/>
        <v/>
      </c>
      <c r="I1706" s="243" t="str">
        <f t="shared" si="75"/>
        <v/>
      </c>
      <c r="J1706" s="269" t="str">
        <f t="shared" si="75"/>
        <v/>
      </c>
    </row>
    <row r="1707" spans="1:10" ht="17.5" customHeight="1">
      <c r="A1707" s="214"/>
      <c r="B1707" s="305" t="s">
        <v>260</v>
      </c>
      <c r="C1707" s="243"/>
      <c r="D1707" s="243"/>
      <c r="E1707" s="243"/>
      <c r="F1707" s="243"/>
      <c r="G1707" s="243"/>
      <c r="H1707" s="243"/>
      <c r="I1707" s="243"/>
      <c r="J1707" s="249"/>
    </row>
    <row r="1708" spans="1:10" ht="17.5" customHeight="1">
      <c r="A1708" s="214"/>
      <c r="B1708" s="306" t="s">
        <v>257</v>
      </c>
      <c r="C1708" s="1319" t="str">
        <f>IF('statement of marks'!HN44="","",'statement of marks'!HN44)</f>
        <v/>
      </c>
      <c r="D1708" s="1320"/>
      <c r="E1708" s="1320"/>
      <c r="F1708" s="1320"/>
      <c r="G1708" s="1320"/>
      <c r="H1708" s="1320"/>
      <c r="I1708" s="1320"/>
      <c r="J1708" s="1321"/>
    </row>
    <row r="1709" spans="1:10" ht="17.5" customHeight="1">
      <c r="A1709" s="214"/>
      <c r="B1709" s="246"/>
      <c r="C1709" s="1322"/>
      <c r="D1709" s="1323"/>
      <c r="E1709" s="1323"/>
      <c r="F1709" s="1324"/>
      <c r="G1709" s="1322"/>
      <c r="H1709" s="1323"/>
      <c r="I1709" s="1323"/>
      <c r="J1709" s="1325"/>
    </row>
    <row r="1710" spans="1:10" ht="17.5" customHeight="1" thickBot="1">
      <c r="A1710" s="215"/>
      <c r="B1710" s="259" t="s">
        <v>262</v>
      </c>
      <c r="C1710" s="1293" t="s">
        <v>80</v>
      </c>
      <c r="D1710" s="1294"/>
      <c r="E1710" s="1294"/>
      <c r="F1710" s="1295"/>
      <c r="G1710" s="1296" t="s">
        <v>263</v>
      </c>
      <c r="H1710" s="1297"/>
      <c r="I1710" s="1297"/>
      <c r="J1710" s="1298"/>
    </row>
    <row r="1711" spans="1:10" ht="17.5" customHeight="1">
      <c r="A1711" s="247"/>
      <c r="B1711" s="1352" t="s">
        <v>228</v>
      </c>
      <c r="C1711" s="1353"/>
      <c r="D1711" s="1353"/>
      <c r="E1711" s="1353"/>
      <c r="F1711" s="1353"/>
      <c r="G1711" s="1353"/>
      <c r="H1711" s="1353"/>
      <c r="I1711" s="1353"/>
      <c r="J1711" s="1354"/>
    </row>
    <row r="1712" spans="1:10" ht="17.5" customHeight="1">
      <c r="A1712" s="214"/>
      <c r="B1712" s="1355" t="s">
        <v>247</v>
      </c>
      <c r="C1712" s="1356"/>
      <c r="D1712" s="1356"/>
      <c r="E1712" s="1356"/>
      <c r="F1712" s="1356"/>
      <c r="G1712" s="1356"/>
      <c r="H1712" s="1356"/>
      <c r="I1712" s="1356"/>
      <c r="J1712" s="1357"/>
    </row>
    <row r="1713" spans="1:10" ht="17.5" customHeight="1">
      <c r="A1713" s="214"/>
      <c r="B1713" s="1358" t="s">
        <v>81</v>
      </c>
      <c r="C1713" s="1358"/>
      <c r="D1713" s="1359">
        <f>YEAR(details!G45)</f>
        <v>1900</v>
      </c>
      <c r="E1713" s="1360"/>
      <c r="F1713" s="303" t="s">
        <v>230</v>
      </c>
      <c r="G1713" s="1359" t="str">
        <f>'statement of marks'!$H$3</f>
        <v>2015-16</v>
      </c>
      <c r="H1713" s="1360"/>
      <c r="I1713" s="303" t="s">
        <v>231</v>
      </c>
      <c r="J1713" s="255"/>
    </row>
    <row r="1714" spans="1:10" ht="17.5" customHeight="1">
      <c r="A1714" s="214"/>
      <c r="B1714" s="1326" t="s">
        <v>229</v>
      </c>
      <c r="C1714" s="1327"/>
      <c r="D1714" s="1312" t="str">
        <f>'statement of marks'!$A$1</f>
        <v>jk- ck- ek/;fed fo|ky; uohu] fuEckgsM+k</v>
      </c>
      <c r="E1714" s="1313"/>
      <c r="F1714" s="1313"/>
      <c r="G1714" s="1313"/>
      <c r="H1714" s="1313"/>
      <c r="I1714" s="1313"/>
      <c r="J1714" s="1314"/>
    </row>
    <row r="1715" spans="1:10" ht="17.5" customHeight="1">
      <c r="A1715" s="214"/>
      <c r="B1715" s="1326" t="str">
        <f>'statement of marks'!$J$3</f>
        <v xml:space="preserve">fo|ky; dk Mk;l dksM+ </v>
      </c>
      <c r="C1715" s="1327"/>
      <c r="D1715" s="1345" t="str">
        <f>'statement of marks'!$K$3</f>
        <v xml:space="preserve">08291009401   </v>
      </c>
      <c r="E1715" s="1346"/>
      <c r="F1715" s="1128"/>
      <c r="G1715" s="1129"/>
      <c r="H1715" s="1129"/>
      <c r="I1715" s="1129"/>
      <c r="J1715" s="1347"/>
    </row>
    <row r="1716" spans="1:10" ht="17.5" customHeight="1">
      <c r="A1716" s="214"/>
      <c r="B1716" s="1326" t="s">
        <v>218</v>
      </c>
      <c r="C1716" s="1327"/>
      <c r="D1716" s="1312" t="str">
        <f>IF('statement of marks'!J45="","",'statement of marks'!J45)</f>
        <v/>
      </c>
      <c r="E1716" s="1313"/>
      <c r="F1716" s="1313"/>
      <c r="G1716" s="1313"/>
      <c r="H1716" s="1313"/>
      <c r="I1716" s="1313"/>
      <c r="J1716" s="1314"/>
    </row>
    <row r="1717" spans="1:10" ht="17.5" customHeight="1">
      <c r="A1717" s="214"/>
      <c r="B1717" s="1326" t="s">
        <v>232</v>
      </c>
      <c r="C1717" s="1327"/>
      <c r="D1717" s="1145" t="str">
        <f>IF('statement of marks'!C45="B","Nk=",IF('statement of marks'!C45="G","Nk=k",""))</f>
        <v/>
      </c>
      <c r="E1717" s="1145"/>
      <c r="F1717" s="258" t="s">
        <v>224</v>
      </c>
      <c r="G1717" s="256" t="str">
        <f>IF('statement of marks'!B45="","",'statement of marks'!B45)</f>
        <v/>
      </c>
      <c r="H1717" s="1348"/>
      <c r="I1717" s="1348"/>
      <c r="J1717" s="1349"/>
    </row>
    <row r="1718" spans="1:10" ht="17.5" customHeight="1">
      <c r="A1718" s="214"/>
      <c r="B1718" s="1326" t="s">
        <v>220</v>
      </c>
      <c r="C1718" s="1327"/>
      <c r="D1718" s="1312" t="str">
        <f>IF('statement of marks'!L45="","",'statement of marks'!L45)</f>
        <v/>
      </c>
      <c r="E1718" s="1313"/>
      <c r="F1718" s="1313"/>
      <c r="G1718" s="1313"/>
      <c r="H1718" s="1313"/>
      <c r="I1718" s="1313"/>
      <c r="J1718" s="1314"/>
    </row>
    <row r="1719" spans="1:10" ht="17.5" customHeight="1">
      <c r="A1719" s="214"/>
      <c r="B1719" s="1326" t="s">
        <v>219</v>
      </c>
      <c r="C1719" s="1327"/>
      <c r="D1719" s="1312" t="str">
        <f>IF('statement of marks'!K45="","",'statement of marks'!K45)</f>
        <v/>
      </c>
      <c r="E1719" s="1313"/>
      <c r="F1719" s="1313"/>
      <c r="G1719" s="1313"/>
      <c r="H1719" s="1313"/>
      <c r="I1719" s="1313"/>
      <c r="J1719" s="1314"/>
    </row>
    <row r="1720" spans="1:10" ht="17.5" customHeight="1">
      <c r="A1720" s="214"/>
      <c r="B1720" s="1326" t="s">
        <v>234</v>
      </c>
      <c r="C1720" s="1327"/>
      <c r="D1720" s="1312" t="str">
        <f>IF(details!N45="","",details!N45)</f>
        <v/>
      </c>
      <c r="E1720" s="1313"/>
      <c r="F1720" s="1313"/>
      <c r="G1720" s="1313"/>
      <c r="H1720" s="1313"/>
      <c r="I1720" s="1313"/>
      <c r="J1720" s="1314"/>
    </row>
    <row r="1721" spans="1:10" ht="17.5" customHeight="1">
      <c r="A1721" s="214"/>
      <c r="B1721" s="1326" t="s">
        <v>283</v>
      </c>
      <c r="C1721" s="1327"/>
      <c r="D1721" s="1312" t="str">
        <f>IF(details!O45="","",details!O45)</f>
        <v/>
      </c>
      <c r="E1721" s="1313"/>
      <c r="F1721" s="1313"/>
      <c r="G1721" s="1313"/>
      <c r="H1721" s="1313"/>
      <c r="I1721" s="1313"/>
      <c r="J1721" s="1314"/>
    </row>
    <row r="1722" spans="1:10" ht="17.5" customHeight="1">
      <c r="A1722" s="214"/>
      <c r="B1722" s="1326" t="s">
        <v>77</v>
      </c>
      <c r="C1722" s="1327"/>
      <c r="D1722" s="392">
        <f>'statement of marks'!$C$3</f>
        <v>6</v>
      </c>
      <c r="E1722" s="304" t="s">
        <v>222</v>
      </c>
      <c r="F1722" s="254" t="str">
        <f>IF('statement of marks'!F45="","",'statement of marks'!F45)</f>
        <v/>
      </c>
      <c r="G1722" s="1343" t="s">
        <v>233</v>
      </c>
      <c r="H1722" s="1170"/>
      <c r="I1722" s="1361" t="str">
        <f>IF('statement of marks'!G45="","",'statement of marks'!G45)</f>
        <v/>
      </c>
      <c r="J1722" s="1362"/>
    </row>
    <row r="1723" spans="1:10" ht="17.5" customHeight="1">
      <c r="A1723" s="214"/>
      <c r="B1723" s="1326" t="s">
        <v>225</v>
      </c>
      <c r="C1723" s="1327"/>
      <c r="D1723" s="1316" t="str">
        <f>IF('statement of marks'!H45="","",'statement of marks'!H45)</f>
        <v/>
      </c>
      <c r="E1723" s="1328"/>
      <c r="F1723" s="1328"/>
      <c r="G1723" s="1328"/>
      <c r="H1723" s="1328"/>
      <c r="I1723" s="1328"/>
      <c r="J1723" s="1329"/>
    </row>
    <row r="1724" spans="1:10" ht="17.5" customHeight="1">
      <c r="A1724" s="214"/>
      <c r="B1724" s="1326" t="s">
        <v>226</v>
      </c>
      <c r="C1724" s="1327"/>
      <c r="D1724" s="1330" t="str">
        <f>IF('statement of marks'!I45="","",'statement of marks'!I45)</f>
        <v/>
      </c>
      <c r="E1724" s="1331"/>
      <c r="F1724" s="1332"/>
      <c r="G1724" s="1332"/>
      <c r="H1724" s="1332"/>
      <c r="I1724" s="1332"/>
      <c r="J1724" s="1333"/>
    </row>
    <row r="1725" spans="1:10" ht="17.5" customHeight="1">
      <c r="A1725" s="214"/>
      <c r="B1725" s="1312" t="s">
        <v>235</v>
      </c>
      <c r="C1725" s="1313"/>
      <c r="D1725" s="1313"/>
      <c r="E1725" s="1144"/>
      <c r="F1725" s="1334" t="str">
        <f>IF(details!Q45="","",details!Q45)</f>
        <v/>
      </c>
      <c r="G1725" s="1334"/>
      <c r="H1725" s="1335"/>
      <c r="I1725" s="1335"/>
      <c r="J1725" s="1336"/>
    </row>
    <row r="1726" spans="1:10" ht="17.5" customHeight="1">
      <c r="A1726" s="214"/>
      <c r="B1726" s="1326" t="s">
        <v>239</v>
      </c>
      <c r="C1726" s="1327"/>
      <c r="D1726" s="1312" t="str">
        <f>IF(details!M45="","",details!M45)</f>
        <v/>
      </c>
      <c r="E1726" s="1313"/>
      <c r="F1726" s="1313"/>
      <c r="G1726" s="1313"/>
      <c r="H1726" s="1313"/>
      <c r="I1726" s="1313"/>
      <c r="J1726" s="1314"/>
    </row>
    <row r="1727" spans="1:10" ht="17.5" customHeight="1">
      <c r="A1727" s="214"/>
      <c r="B1727" s="1326" t="s">
        <v>240</v>
      </c>
      <c r="C1727" s="1327"/>
      <c r="D1727" s="1312" t="str">
        <f>IF(details!P45="","",details!P45)</f>
        <v/>
      </c>
      <c r="E1727" s="1313"/>
      <c r="F1727" s="1313"/>
      <c r="G1727" s="1313"/>
      <c r="H1727" s="1313"/>
      <c r="I1727" s="1313"/>
      <c r="J1727" s="1314"/>
    </row>
    <row r="1728" spans="1:10" ht="17.5" customHeight="1">
      <c r="A1728" s="214"/>
      <c r="B1728" s="1326" t="s">
        <v>241</v>
      </c>
      <c r="C1728" s="1327"/>
      <c r="D1728" s="1337" t="str">
        <f>IF('statement of marks'!HD45="mRrh.kZ",'statement of marks'!$C$3,"")</f>
        <v/>
      </c>
      <c r="E1728" s="1338"/>
      <c r="F1728" s="1313" t="s">
        <v>242</v>
      </c>
      <c r="G1728" s="1144"/>
      <c r="H1728" s="1337" t="str">
        <f>IF(D1728="","",D1728+1)</f>
        <v/>
      </c>
      <c r="I1728" s="1338"/>
      <c r="J1728" s="1339"/>
    </row>
    <row r="1729" spans="1:10" ht="17.5" customHeight="1">
      <c r="A1729" s="214"/>
      <c r="B1729" s="1326" t="s">
        <v>243</v>
      </c>
      <c r="C1729" s="1327"/>
      <c r="D1729" s="1340">
        <f>IF(details!$O$4="","",details!$O$4)</f>
        <v>42460</v>
      </c>
      <c r="E1729" s="1341"/>
      <c r="F1729" s="1342"/>
      <c r="G1729" s="1343"/>
      <c r="H1729" s="1343"/>
      <c r="I1729" s="1343"/>
      <c r="J1729" s="1344"/>
    </row>
    <row r="1730" spans="1:10" ht="17.5" customHeight="1">
      <c r="A1730" s="214"/>
      <c r="B1730" s="1299"/>
      <c r="C1730" s="1299"/>
      <c r="D1730" s="1276"/>
      <c r="E1730" s="1276"/>
      <c r="F1730" s="1288"/>
      <c r="G1730" s="1288"/>
      <c r="H1730" s="1288"/>
      <c r="I1730" s="1288"/>
      <c r="J1730" s="1300"/>
    </row>
    <row r="1731" spans="1:10" ht="17.5" customHeight="1">
      <c r="A1731" s="214"/>
      <c r="B1731" s="1301" t="str">
        <f>IF(details!$I$4="","",details!$I$4)</f>
        <v>Jherh js[kk oekZ</v>
      </c>
      <c r="C1731" s="1301"/>
      <c r="D1731" s="1276"/>
      <c r="E1731" s="1276"/>
      <c r="F1731" s="1302" t="str">
        <f>IF(details!$F$4="","",details!$F$4)</f>
        <v>Jh jk/ks';ke tk'kh</v>
      </c>
      <c r="G1731" s="1303"/>
      <c r="H1731" s="1303"/>
      <c r="I1731" s="1303"/>
      <c r="J1731" s="1304"/>
    </row>
    <row r="1732" spans="1:10" ht="17.5" customHeight="1" thickBot="1">
      <c r="A1732" s="215"/>
      <c r="B1732" s="1305" t="s">
        <v>244</v>
      </c>
      <c r="C1732" s="1305"/>
      <c r="D1732" s="1305" t="s">
        <v>245</v>
      </c>
      <c r="E1732" s="1305"/>
      <c r="F1732" s="1306" t="s">
        <v>246</v>
      </c>
      <c r="G1732" s="1307"/>
      <c r="H1732" s="1307"/>
      <c r="I1732" s="1307"/>
      <c r="J1732" s="1308"/>
    </row>
    <row r="1733" spans="1:10" ht="17.5" customHeight="1">
      <c r="A1733" s="247"/>
      <c r="B1733" s="1309" t="s">
        <v>258</v>
      </c>
      <c r="C1733" s="1310"/>
      <c r="D1733" s="1310"/>
      <c r="E1733" s="1310"/>
      <c r="F1733" s="1310"/>
      <c r="G1733" s="1310"/>
      <c r="H1733" s="1310"/>
      <c r="I1733" s="1310"/>
      <c r="J1733" s="1311"/>
    </row>
    <row r="1734" spans="1:10" ht="17.5" customHeight="1">
      <c r="A1734" s="214"/>
      <c r="B1734" s="306" t="s">
        <v>218</v>
      </c>
      <c r="C1734" s="1312" t="str">
        <f>IF('statement of marks'!J45="","",'statement of marks'!J45)</f>
        <v/>
      </c>
      <c r="D1734" s="1313"/>
      <c r="E1734" s="1313"/>
      <c r="F1734" s="1313"/>
      <c r="G1734" s="1313"/>
      <c r="H1734" s="1313"/>
      <c r="I1734" s="1313"/>
      <c r="J1734" s="1314"/>
    </row>
    <row r="1735" spans="1:10" ht="17.5" customHeight="1">
      <c r="A1735" s="214"/>
      <c r="B1735" s="306" t="s">
        <v>219</v>
      </c>
      <c r="C1735" s="1312" t="str">
        <f>IF('statement of marks'!K45="","",'statement of marks'!K45)</f>
        <v/>
      </c>
      <c r="D1735" s="1313"/>
      <c r="E1735" s="1313"/>
      <c r="F1735" s="1313"/>
      <c r="G1735" s="1313"/>
      <c r="H1735" s="1313"/>
      <c r="I1735" s="1313"/>
      <c r="J1735" s="1314"/>
    </row>
    <row r="1736" spans="1:10" ht="17.5" customHeight="1">
      <c r="A1736" s="214"/>
      <c r="B1736" s="306" t="s">
        <v>220</v>
      </c>
      <c r="C1736" s="1312" t="str">
        <f>IF('statement of marks'!L45="","",'statement of marks'!L45)</f>
        <v/>
      </c>
      <c r="D1736" s="1313"/>
      <c r="E1736" s="1313"/>
      <c r="F1736" s="1313"/>
      <c r="G1736" s="1313"/>
      <c r="H1736" s="1313"/>
      <c r="I1736" s="1313"/>
      <c r="J1736" s="1314"/>
    </row>
    <row r="1737" spans="1:10" ht="17.5" customHeight="1">
      <c r="A1737" s="214"/>
      <c r="B1737" s="306" t="s">
        <v>225</v>
      </c>
      <c r="C1737" s="1315" t="str">
        <f>IF('statement of marks'!H45="","",'statement of marks'!H45)</f>
        <v/>
      </c>
      <c r="D1737" s="1316"/>
      <c r="E1737" s="252" t="s">
        <v>261</v>
      </c>
      <c r="F1737" s="1317" t="str">
        <f>IF('statement of marks'!I45="","",'statement of marks'!I45)</f>
        <v/>
      </c>
      <c r="G1737" s="1317"/>
      <c r="H1737" s="1317"/>
      <c r="I1737" s="1317"/>
      <c r="J1737" s="1318"/>
    </row>
    <row r="1738" spans="1:10" ht="17.5" customHeight="1">
      <c r="A1738" s="214"/>
      <c r="B1738" s="306" t="s">
        <v>223</v>
      </c>
      <c r="C1738" s="253" t="s">
        <v>248</v>
      </c>
      <c r="D1738" s="235" t="s">
        <v>249</v>
      </c>
      <c r="E1738" s="235" t="s">
        <v>250</v>
      </c>
      <c r="F1738" s="235" t="s">
        <v>251</v>
      </c>
      <c r="G1738" s="235" t="s">
        <v>252</v>
      </c>
      <c r="H1738" s="235" t="s">
        <v>253</v>
      </c>
      <c r="I1738" s="235" t="s">
        <v>254</v>
      </c>
      <c r="J1738" s="248" t="s">
        <v>255</v>
      </c>
    </row>
    <row r="1739" spans="1:10" ht="17.5" customHeight="1">
      <c r="A1739" s="214"/>
      <c r="B1739" s="305" t="s">
        <v>256</v>
      </c>
      <c r="C1739" s="239" t="str">
        <f>IF(AND('statement of marks'!$C$3=1,'statement of marks'!HD45="mRrh.kZ"),'statement of marks'!$H$3,"")</f>
        <v/>
      </c>
      <c r="D1739" s="239" t="str">
        <f>IF(AND('statement of marks'!$C$3=2,'statement of marks'!HD45="mRrh.kZ"),'statement of marks'!$H$3,"")</f>
        <v/>
      </c>
      <c r="E1739" s="239" t="str">
        <f>IF(AND('statement of marks'!$C$3=3,'statement of marks'!HD45="mRrh.kZ"),'statement of marks'!$H$3,"")</f>
        <v/>
      </c>
      <c r="F1739" s="239" t="str">
        <f>IF(AND('statement of marks'!$C$3=4,'statement of marks'!HD45="mRrh.kZ"),'statement of marks'!$H$3,"")</f>
        <v/>
      </c>
      <c r="G1739" s="239" t="str">
        <f>IF(AND('statement of marks'!$C$3=5,'statement of marks'!HD45="mRrh.kZ"),'statement of marks'!$H$3,"")</f>
        <v/>
      </c>
      <c r="H1739" s="239" t="str">
        <f>IF(AND('statement of marks'!$C$3=6,'statement of marks'!HD45="mRrh.kZ"),'statement of marks'!$H$3,"")</f>
        <v/>
      </c>
      <c r="I1739" s="239" t="str">
        <f>IF(AND('statement of marks'!$C$3=7,'statement of marks'!HD45="mRrh.kZ"),'statement of marks'!$H$3,"")</f>
        <v/>
      </c>
      <c r="J1739" s="260" t="str">
        <f>IF(AND('statement of marks'!$C$3=8,'statement of marks'!HD45="mRrh.kZ"),'statement of marks'!$H$3,"")</f>
        <v/>
      </c>
    </row>
    <row r="1740" spans="1:10" ht="17.5" customHeight="1">
      <c r="A1740" s="214"/>
      <c r="B1740" s="305" t="str">
        <f>'statement of marks'!$FT$4</f>
        <v>fgUnh</v>
      </c>
      <c r="C1740" s="240"/>
      <c r="D1740" s="241"/>
      <c r="E1740" s="261" t="str">
        <f>IF(OR('statement of marks'!$FV45="",E1739=""),"",'statement of marks'!$FV45)</f>
        <v/>
      </c>
      <c r="F1740" s="261" t="str">
        <f>IF(OR('statement of marks'!$FV45="",F1739=""),"",'statement of marks'!$FV45)</f>
        <v/>
      </c>
      <c r="G1740" s="261" t="str">
        <f>IF(OR('statement of marks'!$FV45="",G1739=""),"",'statement of marks'!$FV45)</f>
        <v/>
      </c>
      <c r="H1740" s="261" t="str">
        <f>IF(OR('statement of marks'!$FV45="",H1739=""),"",'statement of marks'!$FV45)</f>
        <v/>
      </c>
      <c r="I1740" s="261" t="str">
        <f>IF(OR('statement of marks'!$FV45="",I1739=""),"",'statement of marks'!$FV45)</f>
        <v/>
      </c>
      <c r="J1740" s="262" t="str">
        <f>IF(OR('statement of marks'!$FV45="",J1739=""),"",'statement of marks'!$FV45)</f>
        <v/>
      </c>
    </row>
    <row r="1741" spans="1:10" ht="17.5" customHeight="1">
      <c r="A1741" s="214"/>
      <c r="B1741" s="305" t="str">
        <f>'statement of marks'!$FW$4</f>
        <v>vaxszth</v>
      </c>
      <c r="C1741" s="240"/>
      <c r="D1741" s="241"/>
      <c r="E1741" s="261" t="str">
        <f>IF(OR('statement of marks'!$FY45="",E1739=""),"",'statement of marks'!$FY45)</f>
        <v/>
      </c>
      <c r="F1741" s="261" t="str">
        <f>IF(OR('statement of marks'!$FY45="",F1739=""),"",'statement of marks'!$FY45)</f>
        <v/>
      </c>
      <c r="G1741" s="261" t="str">
        <f>IF(OR('statement of marks'!$FY45="",G1739=""),"",'statement of marks'!$FY45)</f>
        <v/>
      </c>
      <c r="H1741" s="261" t="str">
        <f>IF(OR('statement of marks'!$FY45="",H1739=""),"",'statement of marks'!$FY45)</f>
        <v/>
      </c>
      <c r="I1741" s="261" t="str">
        <f>IF(OR('statement of marks'!$FY45="",I1739=""),"",'statement of marks'!$FY45)</f>
        <v/>
      </c>
      <c r="J1741" s="262" t="str">
        <f>IF(OR('statement of marks'!$FY45="",J1739=""),"",'statement of marks'!$FY45)</f>
        <v/>
      </c>
    </row>
    <row r="1742" spans="1:10" ht="17.5" customHeight="1">
      <c r="A1742" s="214"/>
      <c r="B1742" s="305" t="str">
        <f>IF('statement of marks'!BE45="s","laLÑr",IF('statement of marks'!BE45="u","mnwZ",IF('statement of marks'!BE45="g","xqtjkrh",IF('statement of marks'!BE45="p","iatkch",IF('statement of marks'!BE45="sd","flU/kh","r`rh; Hkk""kk")))))</f>
        <v>r`rh; Hkk"kk</v>
      </c>
      <c r="C1742" s="240"/>
      <c r="D1742" s="241"/>
      <c r="E1742" s="261" t="str">
        <f>IF(OR('statement of marks'!$GB45="",E1739=""),"",'statement of marks'!$GB45)</f>
        <v/>
      </c>
      <c r="F1742" s="261" t="str">
        <f>IF(OR('statement of marks'!$GB45="",F1739=""),"",'statement of marks'!$GB45)</f>
        <v/>
      </c>
      <c r="G1742" s="261" t="str">
        <f>IF(OR('statement of marks'!$GB45="",G1739=""),"",'statement of marks'!$GB45)</f>
        <v/>
      </c>
      <c r="H1742" s="261" t="str">
        <f>IF(OR('statement of marks'!$GB45="",H1739=""),"",'statement of marks'!$GB45)</f>
        <v/>
      </c>
      <c r="I1742" s="261" t="str">
        <f>IF(OR('statement of marks'!$GB45="",I1739=""),"",'statement of marks'!$GB45)</f>
        <v/>
      </c>
      <c r="J1742" s="262" t="str">
        <f>IF(OR('statement of marks'!$GB45="",J1739=""),"",'statement of marks'!$GB45)</f>
        <v/>
      </c>
    </row>
    <row r="1743" spans="1:10" ht="17.5" customHeight="1">
      <c r="A1743" s="214"/>
      <c r="B1743" s="305" t="str">
        <f>'statement of marks'!$GH$4</f>
        <v>xf.kr</v>
      </c>
      <c r="C1743" s="240"/>
      <c r="D1743" s="241"/>
      <c r="E1743" s="261" t="str">
        <f>IF(OR('statement of marks'!$GJ45="",E1739=""),"",'statement of marks'!$GJ45)</f>
        <v/>
      </c>
      <c r="F1743" s="261" t="str">
        <f>IF(OR('statement of marks'!$GJ45="",F1739=""),"",'statement of marks'!$GJ45)</f>
        <v/>
      </c>
      <c r="G1743" s="261" t="str">
        <f>IF(OR('statement of marks'!$GJ45="",G1739=""),"",'statement of marks'!$GJ45)</f>
        <v/>
      </c>
      <c r="H1743" s="261" t="str">
        <f>IF(OR('statement of marks'!$GJ45="",H1739=""),"",'statement of marks'!$GJ45)</f>
        <v/>
      </c>
      <c r="I1743" s="261" t="str">
        <f>IF(OR('statement of marks'!$GJ45="",I1739=""),"",'statement of marks'!$GJ45)</f>
        <v/>
      </c>
      <c r="J1743" s="262" t="str">
        <f>IF(OR('statement of marks'!$GJ45="",J1739=""),"",'statement of marks'!$GJ45)</f>
        <v/>
      </c>
    </row>
    <row r="1744" spans="1:10" ht="17.5" customHeight="1">
      <c r="A1744" s="214"/>
      <c r="B1744" s="305" t="str">
        <f>'statement of marks'!$GK$4</f>
        <v>foKku</v>
      </c>
      <c r="C1744" s="240"/>
      <c r="D1744" s="241"/>
      <c r="E1744" s="261" t="str">
        <f>IF(OR('statement of marks'!$GM45="",E1739=""),"",'statement of marks'!$GM45)</f>
        <v/>
      </c>
      <c r="F1744" s="261" t="str">
        <f>IF(OR('statement of marks'!$GM45="",F1739=""),"",'statement of marks'!$GM45)</f>
        <v/>
      </c>
      <c r="G1744" s="261" t="str">
        <f>IF(OR('statement of marks'!$GM45="",G1739=""),"",'statement of marks'!$GM45)</f>
        <v/>
      </c>
      <c r="H1744" s="261" t="str">
        <f>IF(OR('statement of marks'!$GM45="",H1739=""),"",'statement of marks'!$GM45)</f>
        <v/>
      </c>
      <c r="I1744" s="261" t="str">
        <f>IF(OR('statement of marks'!$GM45="",I1739=""),"",'statement of marks'!$GM45)</f>
        <v/>
      </c>
      <c r="J1744" s="262" t="str">
        <f>IF(OR('statement of marks'!$GM45="",J1739=""),"",'statement of marks'!$GM45)</f>
        <v/>
      </c>
    </row>
    <row r="1745" spans="1:10" ht="17.5" customHeight="1">
      <c r="A1745" s="214"/>
      <c r="B1745" s="305" t="str">
        <f>'statement of marks'!$GN$4</f>
        <v>lkekftd foKku</v>
      </c>
      <c r="C1745" s="240"/>
      <c r="D1745" s="241"/>
      <c r="E1745" s="261" t="str">
        <f>IF(OR('statement of marks'!$GP45="",E1739=""),"",'statement of marks'!$GP45)</f>
        <v/>
      </c>
      <c r="F1745" s="261" t="str">
        <f>IF(OR('statement of marks'!$GP45="",F1739=""),"",'statement of marks'!$GP45)</f>
        <v/>
      </c>
      <c r="G1745" s="261" t="str">
        <f>IF(OR('statement of marks'!$GP45="",G1739=""),"",'statement of marks'!$GP45)</f>
        <v/>
      </c>
      <c r="H1745" s="261" t="str">
        <f>IF(OR('statement of marks'!$GP45="",H1739=""),"",'statement of marks'!$GP45)</f>
        <v/>
      </c>
      <c r="I1745" s="261" t="str">
        <f>IF(OR('statement of marks'!$GP45="",I1739=""),"",'statement of marks'!$GP45)</f>
        <v/>
      </c>
      <c r="J1745" s="262" t="str">
        <f>IF(OR('statement of marks'!$GP45="",J1739=""),"",'statement of marks'!$GP45)</f>
        <v/>
      </c>
    </row>
    <row r="1746" spans="1:10" ht="17.5" customHeight="1">
      <c r="A1746" s="214"/>
      <c r="B1746" s="305" t="str">
        <f>'statement of marks'!$GQ$4</f>
        <v>dk;kZuqHko</v>
      </c>
      <c r="C1746" s="240"/>
      <c r="D1746" s="241"/>
      <c r="E1746" s="261" t="str">
        <f>IF(OR('statement of marks'!$GS45="",E1739=""),"",'statement of marks'!$GS45)</f>
        <v/>
      </c>
      <c r="F1746" s="261" t="str">
        <f>IF(OR('statement of marks'!$GS45="",F1739=""),"",'statement of marks'!$GS45)</f>
        <v/>
      </c>
      <c r="G1746" s="261" t="str">
        <f>IF(OR('statement of marks'!$GS45="",G1739=""),"",'statement of marks'!$GS45)</f>
        <v/>
      </c>
      <c r="H1746" s="261" t="str">
        <f>IF(OR('statement of marks'!$GS45="",H1739=""),"",'statement of marks'!$GS45)</f>
        <v/>
      </c>
      <c r="I1746" s="261" t="str">
        <f>IF(OR('statement of marks'!$GS45="",I1739=""),"",'statement of marks'!$GS45)</f>
        <v/>
      </c>
      <c r="J1746" s="262" t="str">
        <f>IF(OR('statement of marks'!$GS45="",J1739=""),"",'statement of marks'!$GS45)</f>
        <v/>
      </c>
    </row>
    <row r="1747" spans="1:10" ht="17.5" customHeight="1">
      <c r="A1747" s="214"/>
      <c r="B1747" s="305" t="str">
        <f>'statement of marks'!$GT$4</f>
        <v>dyk f'k{kk</v>
      </c>
      <c r="C1747" s="240"/>
      <c r="D1747" s="241"/>
      <c r="E1747" s="263" t="str">
        <f>IF(OR('statement of marks'!$GV45="",E1739=""),"",'statement of marks'!$GV45)</f>
        <v/>
      </c>
      <c r="F1747" s="263" t="str">
        <f>IF(OR('statement of marks'!$GV45="",F1739=""),"",'statement of marks'!$GV45)</f>
        <v/>
      </c>
      <c r="G1747" s="263" t="str">
        <f>IF(OR('statement of marks'!$GV45="",G1739=""),"",'statement of marks'!$GV45)</f>
        <v/>
      </c>
      <c r="H1747" s="263" t="str">
        <f>IF(OR('statement of marks'!$GV45="",H1739=""),"",'statement of marks'!$GV45)</f>
        <v/>
      </c>
      <c r="I1747" s="263" t="str">
        <f>IF(OR('statement of marks'!$GV45="",I1739=""),"",'statement of marks'!$GV45)</f>
        <v/>
      </c>
      <c r="J1747" s="264" t="str">
        <f>IF(OR('statement of marks'!$GV45="",J1739=""),"",'statement of marks'!$GV45)</f>
        <v/>
      </c>
    </row>
    <row r="1748" spans="1:10" ht="17.5" customHeight="1">
      <c r="A1748" s="214"/>
      <c r="B1748" s="245" t="s">
        <v>284</v>
      </c>
      <c r="C1748" s="265" t="str">
        <f t="shared" ref="C1748:J1748" si="76">C1739</f>
        <v/>
      </c>
      <c r="D1748" s="265" t="str">
        <f t="shared" si="76"/>
        <v/>
      </c>
      <c r="E1748" s="265" t="str">
        <f t="shared" si="76"/>
        <v/>
      </c>
      <c r="F1748" s="265" t="str">
        <f t="shared" si="76"/>
        <v/>
      </c>
      <c r="G1748" s="265" t="str">
        <f t="shared" si="76"/>
        <v/>
      </c>
      <c r="H1748" s="265" t="str">
        <f t="shared" si="76"/>
        <v/>
      </c>
      <c r="I1748" s="265" t="str">
        <f t="shared" si="76"/>
        <v/>
      </c>
      <c r="J1748" s="266" t="str">
        <f t="shared" si="76"/>
        <v/>
      </c>
    </row>
    <row r="1749" spans="1:10" ht="17.5" customHeight="1">
      <c r="A1749" s="214"/>
      <c r="B1749" s="305" t="str">
        <f>'statement of marks'!$HL$5</f>
        <v>Nk= mifLFkfr</v>
      </c>
      <c r="C1749" s="242"/>
      <c r="D1749" s="242"/>
      <c r="E1749" s="267" t="str">
        <f>IF(OR('statement of marks'!$HL45="",E1739=""),"",'statement of marks'!$HL45)</f>
        <v/>
      </c>
      <c r="F1749" s="267" t="str">
        <f>IF(OR('statement of marks'!$HL45="",F1739=""),"",'statement of marks'!$HL45)</f>
        <v/>
      </c>
      <c r="G1749" s="267" t="str">
        <f>IF(OR('statement of marks'!$HL45="",G1739=""),"",'statement of marks'!$HL45)</f>
        <v/>
      </c>
      <c r="H1749" s="267" t="str">
        <f>IF(OR('statement of marks'!$HL45="",H1739=""),"",'statement of marks'!$HL45)</f>
        <v/>
      </c>
      <c r="I1749" s="267" t="str">
        <f>IF(OR('statement of marks'!$HL45="",I1739=""),"",'statement of marks'!$HL45)</f>
        <v/>
      </c>
      <c r="J1749" s="268" t="str">
        <f>IF(OR('statement of marks'!$HL45="",J1739=""),"",'statement of marks'!$HL45)</f>
        <v/>
      </c>
    </row>
    <row r="1750" spans="1:10" ht="17.5" customHeight="1">
      <c r="A1750" s="214"/>
      <c r="B1750" s="305" t="str">
        <f>'statement of marks'!$HK$5</f>
        <v>dqy ehfVax</v>
      </c>
      <c r="C1750" s="243"/>
      <c r="D1750" s="243"/>
      <c r="E1750" s="243" t="str">
        <f>IF(OR('statement of marks'!$HK45="",E1739=""),"",'statement of marks'!$HK45)</f>
        <v/>
      </c>
      <c r="F1750" s="243" t="str">
        <f>IF(OR('statement of marks'!$HK45="",F1739=""),"",'statement of marks'!$HK45)</f>
        <v/>
      </c>
      <c r="G1750" s="243" t="str">
        <f>IF(OR('statement of marks'!$HK45="",G1739=""),"",'statement of marks'!$HK45)</f>
        <v/>
      </c>
      <c r="H1750" s="243" t="str">
        <f>IF(OR('statement of marks'!$HK45="",H1739=""),"",'statement of marks'!$HK45)</f>
        <v/>
      </c>
      <c r="I1750" s="243" t="str">
        <f>IF(OR('statement of marks'!$HK45="",I1739=""),"",'statement of marks'!$HK45)</f>
        <v/>
      </c>
      <c r="J1750" s="269" t="str">
        <f>IF(OR('statement of marks'!$HK45="",J1739=""),"",'statement of marks'!$HK45)</f>
        <v/>
      </c>
    </row>
    <row r="1751" spans="1:10" ht="17.5" customHeight="1">
      <c r="A1751" s="214"/>
      <c r="B1751" s="305" t="s">
        <v>259</v>
      </c>
      <c r="C1751" s="243" t="str">
        <f t="shared" ref="C1751:J1751" si="77">IF(OR(C1749="",C1750=""),"",C1749/C1750*100)</f>
        <v/>
      </c>
      <c r="D1751" s="243" t="str">
        <f t="shared" si="77"/>
        <v/>
      </c>
      <c r="E1751" s="243" t="str">
        <f t="shared" si="77"/>
        <v/>
      </c>
      <c r="F1751" s="243" t="str">
        <f t="shared" si="77"/>
        <v/>
      </c>
      <c r="G1751" s="243" t="str">
        <f t="shared" si="77"/>
        <v/>
      </c>
      <c r="H1751" s="243" t="str">
        <f t="shared" si="77"/>
        <v/>
      </c>
      <c r="I1751" s="243" t="str">
        <f t="shared" si="77"/>
        <v/>
      </c>
      <c r="J1751" s="269" t="str">
        <f t="shared" si="77"/>
        <v/>
      </c>
    </row>
    <row r="1752" spans="1:10" ht="17.5" customHeight="1">
      <c r="A1752" s="214"/>
      <c r="B1752" s="305" t="s">
        <v>260</v>
      </c>
      <c r="C1752" s="243"/>
      <c r="D1752" s="243"/>
      <c r="E1752" s="243"/>
      <c r="F1752" s="243"/>
      <c r="G1752" s="243"/>
      <c r="H1752" s="243"/>
      <c r="I1752" s="243"/>
      <c r="J1752" s="249"/>
    </row>
    <row r="1753" spans="1:10" ht="17.5" customHeight="1">
      <c r="A1753" s="214"/>
      <c r="B1753" s="306" t="s">
        <v>257</v>
      </c>
      <c r="C1753" s="1319" t="str">
        <f>IF('statement of marks'!HN45="","",'statement of marks'!HN45)</f>
        <v/>
      </c>
      <c r="D1753" s="1320"/>
      <c r="E1753" s="1320"/>
      <c r="F1753" s="1320"/>
      <c r="G1753" s="1320"/>
      <c r="H1753" s="1320"/>
      <c r="I1753" s="1320"/>
      <c r="J1753" s="1321"/>
    </row>
    <row r="1754" spans="1:10" ht="17.5" customHeight="1">
      <c r="A1754" s="214"/>
      <c r="B1754" s="246"/>
      <c r="C1754" s="1322"/>
      <c r="D1754" s="1323"/>
      <c r="E1754" s="1323"/>
      <c r="F1754" s="1324"/>
      <c r="G1754" s="1322"/>
      <c r="H1754" s="1323"/>
      <c r="I1754" s="1323"/>
      <c r="J1754" s="1325"/>
    </row>
    <row r="1755" spans="1:10" ht="17.5" customHeight="1" thickBot="1">
      <c r="A1755" s="215"/>
      <c r="B1755" s="259" t="s">
        <v>262</v>
      </c>
      <c r="C1755" s="1293" t="s">
        <v>80</v>
      </c>
      <c r="D1755" s="1294"/>
      <c r="E1755" s="1294"/>
      <c r="F1755" s="1295"/>
      <c r="G1755" s="1296" t="s">
        <v>263</v>
      </c>
      <c r="H1755" s="1297"/>
      <c r="I1755" s="1297"/>
      <c r="J1755" s="1298"/>
    </row>
    <row r="1756" spans="1:10" ht="17.5" customHeight="1">
      <c r="A1756" s="247"/>
      <c r="B1756" s="1352" t="s">
        <v>228</v>
      </c>
      <c r="C1756" s="1353"/>
      <c r="D1756" s="1353"/>
      <c r="E1756" s="1353"/>
      <c r="F1756" s="1353"/>
      <c r="G1756" s="1353"/>
      <c r="H1756" s="1353"/>
      <c r="I1756" s="1353"/>
      <c r="J1756" s="1354"/>
    </row>
    <row r="1757" spans="1:10" ht="17.5" customHeight="1">
      <c r="A1757" s="214"/>
      <c r="B1757" s="1355" t="s">
        <v>247</v>
      </c>
      <c r="C1757" s="1356"/>
      <c r="D1757" s="1356"/>
      <c r="E1757" s="1356"/>
      <c r="F1757" s="1356"/>
      <c r="G1757" s="1356"/>
      <c r="H1757" s="1356"/>
      <c r="I1757" s="1356"/>
      <c r="J1757" s="1357"/>
    </row>
    <row r="1758" spans="1:10" ht="17.5" customHeight="1">
      <c r="A1758" s="214"/>
      <c r="B1758" s="1358" t="s">
        <v>81</v>
      </c>
      <c r="C1758" s="1358"/>
      <c r="D1758" s="1359">
        <f>YEAR(details!G46)</f>
        <v>1900</v>
      </c>
      <c r="E1758" s="1360"/>
      <c r="F1758" s="303" t="s">
        <v>230</v>
      </c>
      <c r="G1758" s="1359" t="str">
        <f>'statement of marks'!$H$3</f>
        <v>2015-16</v>
      </c>
      <c r="H1758" s="1360"/>
      <c r="I1758" s="303" t="s">
        <v>231</v>
      </c>
      <c r="J1758" s="255"/>
    </row>
    <row r="1759" spans="1:10" ht="17.5" customHeight="1">
      <c r="A1759" s="214"/>
      <c r="B1759" s="1326" t="s">
        <v>229</v>
      </c>
      <c r="C1759" s="1327"/>
      <c r="D1759" s="1312" t="str">
        <f>'statement of marks'!$A$1</f>
        <v>jk- ck- ek/;fed fo|ky; uohu] fuEckgsM+k</v>
      </c>
      <c r="E1759" s="1313"/>
      <c r="F1759" s="1313"/>
      <c r="G1759" s="1313"/>
      <c r="H1759" s="1313"/>
      <c r="I1759" s="1313"/>
      <c r="J1759" s="1314"/>
    </row>
    <row r="1760" spans="1:10" ht="17.5" customHeight="1">
      <c r="A1760" s="214"/>
      <c r="B1760" s="1326" t="str">
        <f>'statement of marks'!$J$3</f>
        <v xml:space="preserve">fo|ky; dk Mk;l dksM+ </v>
      </c>
      <c r="C1760" s="1327"/>
      <c r="D1760" s="1345" t="str">
        <f>'statement of marks'!$K$3</f>
        <v xml:space="preserve">08291009401   </v>
      </c>
      <c r="E1760" s="1346"/>
      <c r="F1760" s="1128"/>
      <c r="G1760" s="1129"/>
      <c r="H1760" s="1129"/>
      <c r="I1760" s="1129"/>
      <c r="J1760" s="1347"/>
    </row>
    <row r="1761" spans="1:10" ht="17.5" customHeight="1">
      <c r="A1761" s="214"/>
      <c r="B1761" s="1326" t="s">
        <v>218</v>
      </c>
      <c r="C1761" s="1327"/>
      <c r="D1761" s="1312" t="str">
        <f>IF('statement of marks'!J46="","",'statement of marks'!J46)</f>
        <v/>
      </c>
      <c r="E1761" s="1313"/>
      <c r="F1761" s="1313"/>
      <c r="G1761" s="1313"/>
      <c r="H1761" s="1313"/>
      <c r="I1761" s="1313"/>
      <c r="J1761" s="1314"/>
    </row>
    <row r="1762" spans="1:10" ht="17.5" customHeight="1">
      <c r="A1762" s="214"/>
      <c r="B1762" s="1326" t="s">
        <v>232</v>
      </c>
      <c r="C1762" s="1327"/>
      <c r="D1762" s="1145" t="str">
        <f>IF('statement of marks'!C46="B","Nk=",IF('statement of marks'!C46="G","Nk=k",""))</f>
        <v/>
      </c>
      <c r="E1762" s="1145"/>
      <c r="F1762" s="258" t="s">
        <v>224</v>
      </c>
      <c r="G1762" s="256" t="str">
        <f>IF('statement of marks'!B46="","",'statement of marks'!B46)</f>
        <v/>
      </c>
      <c r="H1762" s="1348"/>
      <c r="I1762" s="1348"/>
      <c r="J1762" s="1349"/>
    </row>
    <row r="1763" spans="1:10" ht="17.5" customHeight="1">
      <c r="A1763" s="214"/>
      <c r="B1763" s="1326" t="s">
        <v>220</v>
      </c>
      <c r="C1763" s="1327"/>
      <c r="D1763" s="1312" t="str">
        <f>IF('statement of marks'!L46="","",'statement of marks'!L46)</f>
        <v/>
      </c>
      <c r="E1763" s="1313"/>
      <c r="F1763" s="1313"/>
      <c r="G1763" s="1313"/>
      <c r="H1763" s="1313"/>
      <c r="I1763" s="1313"/>
      <c r="J1763" s="1314"/>
    </row>
    <row r="1764" spans="1:10" ht="17.5" customHeight="1">
      <c r="A1764" s="214"/>
      <c r="B1764" s="1326" t="s">
        <v>219</v>
      </c>
      <c r="C1764" s="1327"/>
      <c r="D1764" s="1312" t="str">
        <f>IF('statement of marks'!K46="","",'statement of marks'!K46)</f>
        <v/>
      </c>
      <c r="E1764" s="1313"/>
      <c r="F1764" s="1313"/>
      <c r="G1764" s="1313"/>
      <c r="H1764" s="1313"/>
      <c r="I1764" s="1313"/>
      <c r="J1764" s="1314"/>
    </row>
    <row r="1765" spans="1:10" ht="17.5" customHeight="1">
      <c r="A1765" s="214"/>
      <c r="B1765" s="1326" t="s">
        <v>234</v>
      </c>
      <c r="C1765" s="1327"/>
      <c r="D1765" s="1312" t="str">
        <f>IF(details!N46="","",details!N46)</f>
        <v/>
      </c>
      <c r="E1765" s="1313"/>
      <c r="F1765" s="1313"/>
      <c r="G1765" s="1313"/>
      <c r="H1765" s="1313"/>
      <c r="I1765" s="1313"/>
      <c r="J1765" s="1314"/>
    </row>
    <row r="1766" spans="1:10" ht="17.5" customHeight="1">
      <c r="A1766" s="214"/>
      <c r="B1766" s="1326" t="s">
        <v>283</v>
      </c>
      <c r="C1766" s="1327"/>
      <c r="D1766" s="1312" t="str">
        <f>IF(details!O46="","",details!O46)</f>
        <v/>
      </c>
      <c r="E1766" s="1313"/>
      <c r="F1766" s="1313"/>
      <c r="G1766" s="1313"/>
      <c r="H1766" s="1313"/>
      <c r="I1766" s="1313"/>
      <c r="J1766" s="1314"/>
    </row>
    <row r="1767" spans="1:10" ht="17.5" customHeight="1">
      <c r="A1767" s="214"/>
      <c r="B1767" s="1326" t="s">
        <v>77</v>
      </c>
      <c r="C1767" s="1327"/>
      <c r="D1767" s="392">
        <f>'statement of marks'!$C$3</f>
        <v>6</v>
      </c>
      <c r="E1767" s="304" t="s">
        <v>222</v>
      </c>
      <c r="F1767" s="254" t="str">
        <f>IF('statement of marks'!F46="","",'statement of marks'!F46)</f>
        <v/>
      </c>
      <c r="G1767" s="1343" t="s">
        <v>233</v>
      </c>
      <c r="H1767" s="1170"/>
      <c r="I1767" s="1361" t="str">
        <f>IF('statement of marks'!G46="","",'statement of marks'!G46)</f>
        <v/>
      </c>
      <c r="J1767" s="1362"/>
    </row>
    <row r="1768" spans="1:10" ht="17.5" customHeight="1">
      <c r="A1768" s="214"/>
      <c r="B1768" s="1326" t="s">
        <v>225</v>
      </c>
      <c r="C1768" s="1327"/>
      <c r="D1768" s="1316" t="str">
        <f>IF('statement of marks'!H46="","",'statement of marks'!H46)</f>
        <v/>
      </c>
      <c r="E1768" s="1328"/>
      <c r="F1768" s="1328"/>
      <c r="G1768" s="1328"/>
      <c r="H1768" s="1328"/>
      <c r="I1768" s="1328"/>
      <c r="J1768" s="1329"/>
    </row>
    <row r="1769" spans="1:10" ht="17.5" customHeight="1">
      <c r="A1769" s="214"/>
      <c r="B1769" s="1326" t="s">
        <v>226</v>
      </c>
      <c r="C1769" s="1327"/>
      <c r="D1769" s="1330" t="str">
        <f>IF('statement of marks'!I46="","",'statement of marks'!I46)</f>
        <v/>
      </c>
      <c r="E1769" s="1331"/>
      <c r="F1769" s="1332"/>
      <c r="G1769" s="1332"/>
      <c r="H1769" s="1332"/>
      <c r="I1769" s="1332"/>
      <c r="J1769" s="1333"/>
    </row>
    <row r="1770" spans="1:10" ht="17.5" customHeight="1">
      <c r="A1770" s="214"/>
      <c r="B1770" s="1312" t="s">
        <v>235</v>
      </c>
      <c r="C1770" s="1313"/>
      <c r="D1770" s="1313"/>
      <c r="E1770" s="1144"/>
      <c r="F1770" s="1334" t="str">
        <f>IF(details!Q46="","",details!Q46)</f>
        <v/>
      </c>
      <c r="G1770" s="1334"/>
      <c r="H1770" s="1335"/>
      <c r="I1770" s="1335"/>
      <c r="J1770" s="1336"/>
    </row>
    <row r="1771" spans="1:10" ht="17.5" customHeight="1">
      <c r="A1771" s="214"/>
      <c r="B1771" s="1326" t="s">
        <v>239</v>
      </c>
      <c r="C1771" s="1327"/>
      <c r="D1771" s="1312" t="str">
        <f>IF(details!M46="","",details!M46)</f>
        <v/>
      </c>
      <c r="E1771" s="1313"/>
      <c r="F1771" s="1313"/>
      <c r="G1771" s="1313"/>
      <c r="H1771" s="1313"/>
      <c r="I1771" s="1313"/>
      <c r="J1771" s="1314"/>
    </row>
    <row r="1772" spans="1:10" ht="17.5" customHeight="1">
      <c r="A1772" s="214"/>
      <c r="B1772" s="1326" t="s">
        <v>240</v>
      </c>
      <c r="C1772" s="1327"/>
      <c r="D1772" s="1312" t="str">
        <f>IF(details!P46="","",details!P46)</f>
        <v/>
      </c>
      <c r="E1772" s="1313"/>
      <c r="F1772" s="1313"/>
      <c r="G1772" s="1313"/>
      <c r="H1772" s="1313"/>
      <c r="I1772" s="1313"/>
      <c r="J1772" s="1314"/>
    </row>
    <row r="1773" spans="1:10" ht="17.5" customHeight="1">
      <c r="A1773" s="214"/>
      <c r="B1773" s="1326" t="s">
        <v>241</v>
      </c>
      <c r="C1773" s="1327"/>
      <c r="D1773" s="1337" t="str">
        <f>IF('statement of marks'!HD46="mRrh.kZ",'statement of marks'!$C$3,"")</f>
        <v/>
      </c>
      <c r="E1773" s="1338"/>
      <c r="F1773" s="1313" t="s">
        <v>242</v>
      </c>
      <c r="G1773" s="1144"/>
      <c r="H1773" s="1337" t="str">
        <f>IF(D1773="","",D1773+1)</f>
        <v/>
      </c>
      <c r="I1773" s="1338"/>
      <c r="J1773" s="1339"/>
    </row>
    <row r="1774" spans="1:10" ht="17.5" customHeight="1">
      <c r="A1774" s="214"/>
      <c r="B1774" s="1326" t="s">
        <v>243</v>
      </c>
      <c r="C1774" s="1327"/>
      <c r="D1774" s="1340">
        <f>IF(details!$O$4="","",details!$O$4)</f>
        <v>42460</v>
      </c>
      <c r="E1774" s="1341"/>
      <c r="F1774" s="1342"/>
      <c r="G1774" s="1343"/>
      <c r="H1774" s="1343"/>
      <c r="I1774" s="1343"/>
      <c r="J1774" s="1344"/>
    </row>
    <row r="1775" spans="1:10" ht="17.5" customHeight="1">
      <c r="A1775" s="214"/>
      <c r="B1775" s="1299"/>
      <c r="C1775" s="1299"/>
      <c r="D1775" s="1276"/>
      <c r="E1775" s="1276"/>
      <c r="F1775" s="1288"/>
      <c r="G1775" s="1288"/>
      <c r="H1775" s="1288"/>
      <c r="I1775" s="1288"/>
      <c r="J1775" s="1300"/>
    </row>
    <row r="1776" spans="1:10" ht="17.5" customHeight="1">
      <c r="A1776" s="214"/>
      <c r="B1776" s="1301" t="str">
        <f>IF(details!$I$4="","",details!$I$4)</f>
        <v>Jherh js[kk oekZ</v>
      </c>
      <c r="C1776" s="1301"/>
      <c r="D1776" s="1276"/>
      <c r="E1776" s="1276"/>
      <c r="F1776" s="1302" t="str">
        <f>IF(details!$F$4="","",details!$F$4)</f>
        <v>Jh jk/ks';ke tk'kh</v>
      </c>
      <c r="G1776" s="1303"/>
      <c r="H1776" s="1303"/>
      <c r="I1776" s="1303"/>
      <c r="J1776" s="1304"/>
    </row>
    <row r="1777" spans="1:10" ht="17.5" customHeight="1" thickBot="1">
      <c r="A1777" s="215"/>
      <c r="B1777" s="1305" t="s">
        <v>244</v>
      </c>
      <c r="C1777" s="1305"/>
      <c r="D1777" s="1305" t="s">
        <v>245</v>
      </c>
      <c r="E1777" s="1305"/>
      <c r="F1777" s="1306" t="s">
        <v>246</v>
      </c>
      <c r="G1777" s="1307"/>
      <c r="H1777" s="1307"/>
      <c r="I1777" s="1307"/>
      <c r="J1777" s="1308"/>
    </row>
    <row r="1778" spans="1:10" ht="17.5" customHeight="1">
      <c r="A1778" s="247"/>
      <c r="B1778" s="1309" t="s">
        <v>258</v>
      </c>
      <c r="C1778" s="1310"/>
      <c r="D1778" s="1310"/>
      <c r="E1778" s="1310"/>
      <c r="F1778" s="1310"/>
      <c r="G1778" s="1310"/>
      <c r="H1778" s="1310"/>
      <c r="I1778" s="1310"/>
      <c r="J1778" s="1311"/>
    </row>
    <row r="1779" spans="1:10" ht="17.5" customHeight="1">
      <c r="A1779" s="214"/>
      <c r="B1779" s="306" t="s">
        <v>218</v>
      </c>
      <c r="C1779" s="1312" t="str">
        <f>IF('statement of marks'!J46="","",'statement of marks'!J46)</f>
        <v/>
      </c>
      <c r="D1779" s="1313"/>
      <c r="E1779" s="1313"/>
      <c r="F1779" s="1313"/>
      <c r="G1779" s="1313"/>
      <c r="H1779" s="1313"/>
      <c r="I1779" s="1313"/>
      <c r="J1779" s="1314"/>
    </row>
    <row r="1780" spans="1:10" ht="17.5" customHeight="1">
      <c r="A1780" s="214"/>
      <c r="B1780" s="306" t="s">
        <v>219</v>
      </c>
      <c r="C1780" s="1312" t="str">
        <f>IF('statement of marks'!K46="","",'statement of marks'!K46)</f>
        <v/>
      </c>
      <c r="D1780" s="1313"/>
      <c r="E1780" s="1313"/>
      <c r="F1780" s="1313"/>
      <c r="G1780" s="1313"/>
      <c r="H1780" s="1313"/>
      <c r="I1780" s="1313"/>
      <c r="J1780" s="1314"/>
    </row>
    <row r="1781" spans="1:10" ht="17.5" customHeight="1">
      <c r="A1781" s="214"/>
      <c r="B1781" s="306" t="s">
        <v>220</v>
      </c>
      <c r="C1781" s="1312" t="str">
        <f>IF('statement of marks'!L46="","",'statement of marks'!L46)</f>
        <v/>
      </c>
      <c r="D1781" s="1313"/>
      <c r="E1781" s="1313"/>
      <c r="F1781" s="1313"/>
      <c r="G1781" s="1313"/>
      <c r="H1781" s="1313"/>
      <c r="I1781" s="1313"/>
      <c r="J1781" s="1314"/>
    </row>
    <row r="1782" spans="1:10" ht="17.5" customHeight="1">
      <c r="A1782" s="214"/>
      <c r="B1782" s="306" t="s">
        <v>225</v>
      </c>
      <c r="C1782" s="1315" t="str">
        <f>IF('statement of marks'!H46="","",'statement of marks'!H46)</f>
        <v/>
      </c>
      <c r="D1782" s="1316"/>
      <c r="E1782" s="252" t="s">
        <v>261</v>
      </c>
      <c r="F1782" s="1317" t="str">
        <f>IF('statement of marks'!I46="","",'statement of marks'!I46)</f>
        <v/>
      </c>
      <c r="G1782" s="1317"/>
      <c r="H1782" s="1317"/>
      <c r="I1782" s="1317"/>
      <c r="J1782" s="1318"/>
    </row>
    <row r="1783" spans="1:10" ht="17.5" customHeight="1">
      <c r="A1783" s="214"/>
      <c r="B1783" s="306" t="s">
        <v>223</v>
      </c>
      <c r="C1783" s="253" t="s">
        <v>248</v>
      </c>
      <c r="D1783" s="235" t="s">
        <v>249</v>
      </c>
      <c r="E1783" s="235" t="s">
        <v>250</v>
      </c>
      <c r="F1783" s="235" t="s">
        <v>251</v>
      </c>
      <c r="G1783" s="235" t="s">
        <v>252</v>
      </c>
      <c r="H1783" s="235" t="s">
        <v>253</v>
      </c>
      <c r="I1783" s="235" t="s">
        <v>254</v>
      </c>
      <c r="J1783" s="248" t="s">
        <v>255</v>
      </c>
    </row>
    <row r="1784" spans="1:10" ht="17.5" customHeight="1">
      <c r="A1784" s="214"/>
      <c r="B1784" s="305" t="s">
        <v>256</v>
      </c>
      <c r="C1784" s="239" t="str">
        <f>IF(AND('statement of marks'!$C$3=1,'statement of marks'!HD46="mRrh.kZ"),'statement of marks'!$H$3,"")</f>
        <v/>
      </c>
      <c r="D1784" s="239" t="str">
        <f>IF(AND('statement of marks'!$C$3=2,'statement of marks'!HD46="mRrh.kZ"),'statement of marks'!$H$3,"")</f>
        <v/>
      </c>
      <c r="E1784" s="239" t="str">
        <f>IF(AND('statement of marks'!$C$3=3,'statement of marks'!HD46="mRrh.kZ"),'statement of marks'!$H$3,"")</f>
        <v/>
      </c>
      <c r="F1784" s="239" t="str">
        <f>IF(AND('statement of marks'!$C$3=4,'statement of marks'!HD46="mRrh.kZ"),'statement of marks'!$H$3,"")</f>
        <v/>
      </c>
      <c r="G1784" s="239" t="str">
        <f>IF(AND('statement of marks'!$C$3=5,'statement of marks'!HD46="mRrh.kZ"),'statement of marks'!$H$3,"")</f>
        <v/>
      </c>
      <c r="H1784" s="239" t="str">
        <f>IF(AND('statement of marks'!$C$3=6,'statement of marks'!HD46="mRrh.kZ"),'statement of marks'!$H$3,"")</f>
        <v/>
      </c>
      <c r="I1784" s="239" t="str">
        <f>IF(AND('statement of marks'!$C$3=7,'statement of marks'!HD46="mRrh.kZ"),'statement of marks'!$H$3,"")</f>
        <v/>
      </c>
      <c r="J1784" s="260" t="str">
        <f>IF(AND('statement of marks'!$C$3=8,'statement of marks'!HD46="mRrh.kZ"),'statement of marks'!$H$3,"")</f>
        <v/>
      </c>
    </row>
    <row r="1785" spans="1:10" ht="17.5" customHeight="1">
      <c r="A1785" s="214"/>
      <c r="B1785" s="305" t="str">
        <f>'statement of marks'!$FT$4</f>
        <v>fgUnh</v>
      </c>
      <c r="C1785" s="240"/>
      <c r="D1785" s="241"/>
      <c r="E1785" s="261" t="str">
        <f>IF(OR('statement of marks'!$FV46="",E1784=""),"",'statement of marks'!$FV46)</f>
        <v/>
      </c>
      <c r="F1785" s="261" t="str">
        <f>IF(OR('statement of marks'!$FV46="",F1784=""),"",'statement of marks'!$FV46)</f>
        <v/>
      </c>
      <c r="G1785" s="261" t="str">
        <f>IF(OR('statement of marks'!$FV46="",G1784=""),"",'statement of marks'!$FV46)</f>
        <v/>
      </c>
      <c r="H1785" s="261" t="str">
        <f>IF(OR('statement of marks'!$FV46="",H1784=""),"",'statement of marks'!$FV46)</f>
        <v/>
      </c>
      <c r="I1785" s="261" t="str">
        <f>IF(OR('statement of marks'!$FV46="",I1784=""),"",'statement of marks'!$FV46)</f>
        <v/>
      </c>
      <c r="J1785" s="262" t="str">
        <f>IF(OR('statement of marks'!$FV46="",J1784=""),"",'statement of marks'!$FV46)</f>
        <v/>
      </c>
    </row>
    <row r="1786" spans="1:10" ht="17.5" customHeight="1">
      <c r="A1786" s="214"/>
      <c r="B1786" s="305" t="str">
        <f>'statement of marks'!$FW$4</f>
        <v>vaxszth</v>
      </c>
      <c r="C1786" s="240"/>
      <c r="D1786" s="241"/>
      <c r="E1786" s="261" t="str">
        <f>IF(OR('statement of marks'!$FY46="",E1784=""),"",'statement of marks'!$FY46)</f>
        <v/>
      </c>
      <c r="F1786" s="261" t="str">
        <f>IF(OR('statement of marks'!$FY46="",F1784=""),"",'statement of marks'!$FY46)</f>
        <v/>
      </c>
      <c r="G1786" s="261" t="str">
        <f>IF(OR('statement of marks'!$FY46="",G1784=""),"",'statement of marks'!$FY46)</f>
        <v/>
      </c>
      <c r="H1786" s="261" t="str">
        <f>IF(OR('statement of marks'!$FY46="",H1784=""),"",'statement of marks'!$FY46)</f>
        <v/>
      </c>
      <c r="I1786" s="261" t="str">
        <f>IF(OR('statement of marks'!$FY46="",I1784=""),"",'statement of marks'!$FY46)</f>
        <v/>
      </c>
      <c r="J1786" s="262" t="str">
        <f>IF(OR('statement of marks'!$FY46="",J1784=""),"",'statement of marks'!$FY46)</f>
        <v/>
      </c>
    </row>
    <row r="1787" spans="1:10" ht="17.5" customHeight="1">
      <c r="A1787" s="214"/>
      <c r="B1787" s="305" t="str">
        <f>IF('statement of marks'!BE46="s","laLÑr",IF('statement of marks'!BE46="u","mnwZ",IF('statement of marks'!BE46="g","xqtjkrh",IF('statement of marks'!BE46="p","iatkch",IF('statement of marks'!BE46="sd","flU/kh","r`rh; Hkk""kk")))))</f>
        <v>r`rh; Hkk"kk</v>
      </c>
      <c r="C1787" s="240"/>
      <c r="D1787" s="241"/>
      <c r="E1787" s="261" t="str">
        <f>IF(OR('statement of marks'!$GB46="",E1784=""),"",'statement of marks'!$GB46)</f>
        <v/>
      </c>
      <c r="F1787" s="261" t="str">
        <f>IF(OR('statement of marks'!$GB46="",F1784=""),"",'statement of marks'!$GB46)</f>
        <v/>
      </c>
      <c r="G1787" s="261" t="str">
        <f>IF(OR('statement of marks'!$GB46="",G1784=""),"",'statement of marks'!$GB46)</f>
        <v/>
      </c>
      <c r="H1787" s="261" t="str">
        <f>IF(OR('statement of marks'!$GB46="",H1784=""),"",'statement of marks'!$GB46)</f>
        <v/>
      </c>
      <c r="I1787" s="261" t="str">
        <f>IF(OR('statement of marks'!$GB46="",I1784=""),"",'statement of marks'!$GB46)</f>
        <v/>
      </c>
      <c r="J1787" s="262" t="str">
        <f>IF(OR('statement of marks'!$GB46="",J1784=""),"",'statement of marks'!$GB46)</f>
        <v/>
      </c>
    </row>
    <row r="1788" spans="1:10" ht="17.5" customHeight="1">
      <c r="A1788" s="214"/>
      <c r="B1788" s="305" t="str">
        <f>'statement of marks'!$GH$4</f>
        <v>xf.kr</v>
      </c>
      <c r="C1788" s="240"/>
      <c r="D1788" s="241"/>
      <c r="E1788" s="261" t="str">
        <f>IF(OR('statement of marks'!$GJ46="",E1784=""),"",'statement of marks'!$GJ46)</f>
        <v/>
      </c>
      <c r="F1788" s="261" t="str">
        <f>IF(OR('statement of marks'!$GJ46="",F1784=""),"",'statement of marks'!$GJ46)</f>
        <v/>
      </c>
      <c r="G1788" s="261" t="str">
        <f>IF(OR('statement of marks'!$GJ46="",G1784=""),"",'statement of marks'!$GJ46)</f>
        <v/>
      </c>
      <c r="H1788" s="261" t="str">
        <f>IF(OR('statement of marks'!$GJ46="",H1784=""),"",'statement of marks'!$GJ46)</f>
        <v/>
      </c>
      <c r="I1788" s="261" t="str">
        <f>IF(OR('statement of marks'!$GJ46="",I1784=""),"",'statement of marks'!$GJ46)</f>
        <v/>
      </c>
      <c r="J1788" s="262" t="str">
        <f>IF(OR('statement of marks'!$GJ46="",J1784=""),"",'statement of marks'!$GJ46)</f>
        <v/>
      </c>
    </row>
    <row r="1789" spans="1:10" ht="17.5" customHeight="1">
      <c r="A1789" s="214"/>
      <c r="B1789" s="305" t="str">
        <f>'statement of marks'!$GK$4</f>
        <v>foKku</v>
      </c>
      <c r="C1789" s="240"/>
      <c r="D1789" s="241"/>
      <c r="E1789" s="261" t="str">
        <f>IF(OR('statement of marks'!$GM46="",E1784=""),"",'statement of marks'!$GM46)</f>
        <v/>
      </c>
      <c r="F1789" s="261" t="str">
        <f>IF(OR('statement of marks'!$GM46="",F1784=""),"",'statement of marks'!$GM46)</f>
        <v/>
      </c>
      <c r="G1789" s="261" t="str">
        <f>IF(OR('statement of marks'!$GM46="",G1784=""),"",'statement of marks'!$GM46)</f>
        <v/>
      </c>
      <c r="H1789" s="261" t="str">
        <f>IF(OR('statement of marks'!$GM46="",H1784=""),"",'statement of marks'!$GM46)</f>
        <v/>
      </c>
      <c r="I1789" s="261" t="str">
        <f>IF(OR('statement of marks'!$GM46="",I1784=""),"",'statement of marks'!$GM46)</f>
        <v/>
      </c>
      <c r="J1789" s="262" t="str">
        <f>IF(OR('statement of marks'!$GM46="",J1784=""),"",'statement of marks'!$GM46)</f>
        <v/>
      </c>
    </row>
    <row r="1790" spans="1:10" ht="17.5" customHeight="1">
      <c r="A1790" s="214"/>
      <c r="B1790" s="305" t="str">
        <f>'statement of marks'!$GN$4</f>
        <v>lkekftd foKku</v>
      </c>
      <c r="C1790" s="240"/>
      <c r="D1790" s="241"/>
      <c r="E1790" s="261" t="str">
        <f>IF(OR('statement of marks'!$GP46="",E1784=""),"",'statement of marks'!$GP46)</f>
        <v/>
      </c>
      <c r="F1790" s="261" t="str">
        <f>IF(OR('statement of marks'!$GP46="",F1784=""),"",'statement of marks'!$GP46)</f>
        <v/>
      </c>
      <c r="G1790" s="261" t="str">
        <f>IF(OR('statement of marks'!$GP46="",G1784=""),"",'statement of marks'!$GP46)</f>
        <v/>
      </c>
      <c r="H1790" s="261" t="str">
        <f>IF(OR('statement of marks'!$GP46="",H1784=""),"",'statement of marks'!$GP46)</f>
        <v/>
      </c>
      <c r="I1790" s="261" t="str">
        <f>IF(OR('statement of marks'!$GP46="",I1784=""),"",'statement of marks'!$GP46)</f>
        <v/>
      </c>
      <c r="J1790" s="262" t="str">
        <f>IF(OR('statement of marks'!$GP46="",J1784=""),"",'statement of marks'!$GP46)</f>
        <v/>
      </c>
    </row>
    <row r="1791" spans="1:10" ht="17.5" customHeight="1">
      <c r="A1791" s="214"/>
      <c r="B1791" s="305" t="str">
        <f>'statement of marks'!$GQ$4</f>
        <v>dk;kZuqHko</v>
      </c>
      <c r="C1791" s="240"/>
      <c r="D1791" s="241"/>
      <c r="E1791" s="261" t="str">
        <f>IF(OR('statement of marks'!$GS46="",E1784=""),"",'statement of marks'!$GS46)</f>
        <v/>
      </c>
      <c r="F1791" s="261" t="str">
        <f>IF(OR('statement of marks'!$GS46="",F1784=""),"",'statement of marks'!$GS46)</f>
        <v/>
      </c>
      <c r="G1791" s="261" t="str">
        <f>IF(OR('statement of marks'!$GS46="",G1784=""),"",'statement of marks'!$GS46)</f>
        <v/>
      </c>
      <c r="H1791" s="261" t="str">
        <f>IF(OR('statement of marks'!$GS46="",H1784=""),"",'statement of marks'!$GS46)</f>
        <v/>
      </c>
      <c r="I1791" s="261" t="str">
        <f>IF(OR('statement of marks'!$GS46="",I1784=""),"",'statement of marks'!$GS46)</f>
        <v/>
      </c>
      <c r="J1791" s="262" t="str">
        <f>IF(OR('statement of marks'!$GS46="",J1784=""),"",'statement of marks'!$GS46)</f>
        <v/>
      </c>
    </row>
    <row r="1792" spans="1:10" ht="17.5" customHeight="1">
      <c r="A1792" s="214"/>
      <c r="B1792" s="305" t="str">
        <f>'statement of marks'!$GT$4</f>
        <v>dyk f'k{kk</v>
      </c>
      <c r="C1792" s="240"/>
      <c r="D1792" s="241"/>
      <c r="E1792" s="263" t="str">
        <f>IF(OR('statement of marks'!$GV46="",E1784=""),"",'statement of marks'!$GV46)</f>
        <v/>
      </c>
      <c r="F1792" s="263" t="str">
        <f>IF(OR('statement of marks'!$GV46="",F1784=""),"",'statement of marks'!$GV46)</f>
        <v/>
      </c>
      <c r="G1792" s="263" t="str">
        <f>IF(OR('statement of marks'!$GV46="",G1784=""),"",'statement of marks'!$GV46)</f>
        <v/>
      </c>
      <c r="H1792" s="263" t="str">
        <f>IF(OR('statement of marks'!$GV46="",H1784=""),"",'statement of marks'!$GV46)</f>
        <v/>
      </c>
      <c r="I1792" s="263" t="str">
        <f>IF(OR('statement of marks'!$GV46="",I1784=""),"",'statement of marks'!$GV46)</f>
        <v/>
      </c>
      <c r="J1792" s="264" t="str">
        <f>IF(OR('statement of marks'!$GV46="",J1784=""),"",'statement of marks'!$GV46)</f>
        <v/>
      </c>
    </row>
    <row r="1793" spans="1:10" ht="17.5" customHeight="1">
      <c r="A1793" s="214"/>
      <c r="B1793" s="245" t="s">
        <v>284</v>
      </c>
      <c r="C1793" s="265" t="str">
        <f t="shared" ref="C1793:J1793" si="78">C1784</f>
        <v/>
      </c>
      <c r="D1793" s="265" t="str">
        <f t="shared" si="78"/>
        <v/>
      </c>
      <c r="E1793" s="265" t="str">
        <f t="shared" si="78"/>
        <v/>
      </c>
      <c r="F1793" s="265" t="str">
        <f t="shared" si="78"/>
        <v/>
      </c>
      <c r="G1793" s="265" t="str">
        <f t="shared" si="78"/>
        <v/>
      </c>
      <c r="H1793" s="265" t="str">
        <f t="shared" si="78"/>
        <v/>
      </c>
      <c r="I1793" s="265" t="str">
        <f t="shared" si="78"/>
        <v/>
      </c>
      <c r="J1793" s="266" t="str">
        <f t="shared" si="78"/>
        <v/>
      </c>
    </row>
    <row r="1794" spans="1:10" ht="17.5" customHeight="1">
      <c r="A1794" s="214"/>
      <c r="B1794" s="305" t="str">
        <f>'statement of marks'!$HL$5</f>
        <v>Nk= mifLFkfr</v>
      </c>
      <c r="C1794" s="242"/>
      <c r="D1794" s="242"/>
      <c r="E1794" s="267" t="str">
        <f>IF(OR('statement of marks'!$HL46="",E1784=""),"",'statement of marks'!$HL46)</f>
        <v/>
      </c>
      <c r="F1794" s="267" t="str">
        <f>IF(OR('statement of marks'!$HL46="",F1784=""),"",'statement of marks'!$HL46)</f>
        <v/>
      </c>
      <c r="G1794" s="267" t="str">
        <f>IF(OR('statement of marks'!$HL46="",G1784=""),"",'statement of marks'!$HL46)</f>
        <v/>
      </c>
      <c r="H1794" s="267" t="str">
        <f>IF(OR('statement of marks'!$HL46="",H1784=""),"",'statement of marks'!$HL46)</f>
        <v/>
      </c>
      <c r="I1794" s="267" t="str">
        <f>IF(OR('statement of marks'!$HL46="",I1784=""),"",'statement of marks'!$HL46)</f>
        <v/>
      </c>
      <c r="J1794" s="268" t="str">
        <f>IF(OR('statement of marks'!$HL46="",J1784=""),"",'statement of marks'!$HL46)</f>
        <v/>
      </c>
    </row>
    <row r="1795" spans="1:10" ht="17.5" customHeight="1">
      <c r="A1795" s="214"/>
      <c r="B1795" s="305" t="str">
        <f>'statement of marks'!$HK$5</f>
        <v>dqy ehfVax</v>
      </c>
      <c r="C1795" s="243"/>
      <c r="D1795" s="243"/>
      <c r="E1795" s="243" t="str">
        <f>IF(OR('statement of marks'!$HK46="",E1784=""),"",'statement of marks'!$HK46)</f>
        <v/>
      </c>
      <c r="F1795" s="243" t="str">
        <f>IF(OR('statement of marks'!$HK46="",F1784=""),"",'statement of marks'!$HK46)</f>
        <v/>
      </c>
      <c r="G1795" s="243" t="str">
        <f>IF(OR('statement of marks'!$HK46="",G1784=""),"",'statement of marks'!$HK46)</f>
        <v/>
      </c>
      <c r="H1795" s="243" t="str">
        <f>IF(OR('statement of marks'!$HK46="",H1784=""),"",'statement of marks'!$HK46)</f>
        <v/>
      </c>
      <c r="I1795" s="243" t="str">
        <f>IF(OR('statement of marks'!$HK46="",I1784=""),"",'statement of marks'!$HK46)</f>
        <v/>
      </c>
      <c r="J1795" s="269" t="str">
        <f>IF(OR('statement of marks'!$HK46="",J1784=""),"",'statement of marks'!$HK46)</f>
        <v/>
      </c>
    </row>
    <row r="1796" spans="1:10" ht="17.5" customHeight="1">
      <c r="A1796" s="214"/>
      <c r="B1796" s="305" t="s">
        <v>259</v>
      </c>
      <c r="C1796" s="243" t="str">
        <f>IF(OR(C1794="",C1795=""),"",C1794/C1795*100)</f>
        <v/>
      </c>
      <c r="D1796" s="243" t="str">
        <f t="shared" ref="D1796:J1796" si="79">IF(OR(D1794="",D1795=""),"",D1794/D1795*100)</f>
        <v/>
      </c>
      <c r="E1796" s="243" t="str">
        <f t="shared" si="79"/>
        <v/>
      </c>
      <c r="F1796" s="243" t="str">
        <f t="shared" si="79"/>
        <v/>
      </c>
      <c r="G1796" s="243" t="str">
        <f t="shared" si="79"/>
        <v/>
      </c>
      <c r="H1796" s="243" t="str">
        <f t="shared" si="79"/>
        <v/>
      </c>
      <c r="I1796" s="243" t="str">
        <f t="shared" si="79"/>
        <v/>
      </c>
      <c r="J1796" s="269" t="str">
        <f t="shared" si="79"/>
        <v/>
      </c>
    </row>
    <row r="1797" spans="1:10" ht="17.5" customHeight="1">
      <c r="A1797" s="214"/>
      <c r="B1797" s="305" t="s">
        <v>260</v>
      </c>
      <c r="C1797" s="243"/>
      <c r="D1797" s="243"/>
      <c r="E1797" s="243"/>
      <c r="F1797" s="243"/>
      <c r="G1797" s="243"/>
      <c r="H1797" s="243"/>
      <c r="I1797" s="243"/>
      <c r="J1797" s="249"/>
    </row>
    <row r="1798" spans="1:10" ht="17.5" customHeight="1">
      <c r="A1798" s="214"/>
      <c r="B1798" s="306" t="s">
        <v>257</v>
      </c>
      <c r="C1798" s="1319" t="str">
        <f>IF('statement of marks'!HN46="","",'statement of marks'!HN46)</f>
        <v/>
      </c>
      <c r="D1798" s="1320"/>
      <c r="E1798" s="1320"/>
      <c r="F1798" s="1320"/>
      <c r="G1798" s="1320"/>
      <c r="H1798" s="1320"/>
      <c r="I1798" s="1320"/>
      <c r="J1798" s="1321"/>
    </row>
    <row r="1799" spans="1:10" ht="17.5" customHeight="1">
      <c r="A1799" s="214"/>
      <c r="B1799" s="246"/>
      <c r="C1799" s="1322"/>
      <c r="D1799" s="1323"/>
      <c r="E1799" s="1323"/>
      <c r="F1799" s="1324"/>
      <c r="G1799" s="1322"/>
      <c r="H1799" s="1323"/>
      <c r="I1799" s="1323"/>
      <c r="J1799" s="1325"/>
    </row>
    <row r="1800" spans="1:10" ht="17.5" customHeight="1" thickBot="1">
      <c r="A1800" s="215"/>
      <c r="B1800" s="259" t="s">
        <v>262</v>
      </c>
      <c r="C1800" s="1293" t="s">
        <v>80</v>
      </c>
      <c r="D1800" s="1294"/>
      <c r="E1800" s="1294"/>
      <c r="F1800" s="1295"/>
      <c r="G1800" s="1296" t="s">
        <v>263</v>
      </c>
      <c r="H1800" s="1297"/>
      <c r="I1800" s="1297"/>
      <c r="J1800" s="1298"/>
    </row>
    <row r="1801" spans="1:10" ht="17.5" customHeight="1">
      <c r="A1801" s="247"/>
      <c r="B1801" s="1352" t="s">
        <v>228</v>
      </c>
      <c r="C1801" s="1353"/>
      <c r="D1801" s="1353"/>
      <c r="E1801" s="1353"/>
      <c r="F1801" s="1353"/>
      <c r="G1801" s="1353"/>
      <c r="H1801" s="1353"/>
      <c r="I1801" s="1353"/>
      <c r="J1801" s="1354"/>
    </row>
    <row r="1802" spans="1:10" ht="17.5" customHeight="1">
      <c r="A1802" s="214"/>
      <c r="B1802" s="1355" t="s">
        <v>247</v>
      </c>
      <c r="C1802" s="1356"/>
      <c r="D1802" s="1356"/>
      <c r="E1802" s="1356"/>
      <c r="F1802" s="1356"/>
      <c r="G1802" s="1356"/>
      <c r="H1802" s="1356"/>
      <c r="I1802" s="1356"/>
      <c r="J1802" s="1357"/>
    </row>
    <row r="1803" spans="1:10" ht="17.5" customHeight="1">
      <c r="A1803" s="214"/>
      <c r="B1803" s="1358" t="s">
        <v>81</v>
      </c>
      <c r="C1803" s="1358"/>
      <c r="D1803" s="1359">
        <f>YEAR(details!G47)</f>
        <v>1900</v>
      </c>
      <c r="E1803" s="1360"/>
      <c r="F1803" s="307" t="s">
        <v>230</v>
      </c>
      <c r="G1803" s="1359" t="str">
        <f>'statement of marks'!$H$3</f>
        <v>2015-16</v>
      </c>
      <c r="H1803" s="1360"/>
      <c r="I1803" s="307" t="s">
        <v>231</v>
      </c>
      <c r="J1803" s="255"/>
    </row>
    <row r="1804" spans="1:10" ht="17.5" customHeight="1">
      <c r="A1804" s="214"/>
      <c r="B1804" s="1326" t="s">
        <v>229</v>
      </c>
      <c r="C1804" s="1327"/>
      <c r="D1804" s="1312" t="str">
        <f>'statement of marks'!$A$1</f>
        <v>jk- ck- ek/;fed fo|ky; uohu] fuEckgsM+k</v>
      </c>
      <c r="E1804" s="1313"/>
      <c r="F1804" s="1313"/>
      <c r="G1804" s="1313"/>
      <c r="H1804" s="1313"/>
      <c r="I1804" s="1313"/>
      <c r="J1804" s="1314"/>
    </row>
    <row r="1805" spans="1:10" ht="17.5" customHeight="1">
      <c r="A1805" s="214"/>
      <c r="B1805" s="1326" t="str">
        <f>'statement of marks'!$J$3</f>
        <v xml:space="preserve">fo|ky; dk Mk;l dksM+ </v>
      </c>
      <c r="C1805" s="1327"/>
      <c r="D1805" s="1345" t="str">
        <f>'statement of marks'!$K$3</f>
        <v xml:space="preserve">08291009401   </v>
      </c>
      <c r="E1805" s="1346"/>
      <c r="F1805" s="1128"/>
      <c r="G1805" s="1129"/>
      <c r="H1805" s="1129"/>
      <c r="I1805" s="1129"/>
      <c r="J1805" s="1347"/>
    </row>
    <row r="1806" spans="1:10" ht="17.5" customHeight="1">
      <c r="A1806" s="214"/>
      <c r="B1806" s="1326" t="s">
        <v>218</v>
      </c>
      <c r="C1806" s="1327"/>
      <c r="D1806" s="1312" t="str">
        <f>IF('statement of marks'!J47="","",'statement of marks'!J47)</f>
        <v/>
      </c>
      <c r="E1806" s="1313"/>
      <c r="F1806" s="1313"/>
      <c r="G1806" s="1313"/>
      <c r="H1806" s="1313"/>
      <c r="I1806" s="1313"/>
      <c r="J1806" s="1314"/>
    </row>
    <row r="1807" spans="1:10" ht="17.5" customHeight="1">
      <c r="A1807" s="214"/>
      <c r="B1807" s="1326" t="s">
        <v>232</v>
      </c>
      <c r="C1807" s="1327"/>
      <c r="D1807" s="1145" t="str">
        <f>IF('statement of marks'!C47="B","Nk=",IF('statement of marks'!C47="G","Nk=k",""))</f>
        <v/>
      </c>
      <c r="E1807" s="1145"/>
      <c r="F1807" s="258" t="s">
        <v>224</v>
      </c>
      <c r="G1807" s="256" t="str">
        <f>IF('statement of marks'!B47="","",'statement of marks'!B47)</f>
        <v/>
      </c>
      <c r="H1807" s="1348"/>
      <c r="I1807" s="1348"/>
      <c r="J1807" s="1349"/>
    </row>
    <row r="1808" spans="1:10" ht="17.5" customHeight="1">
      <c r="A1808" s="214"/>
      <c r="B1808" s="1326" t="s">
        <v>220</v>
      </c>
      <c r="C1808" s="1327"/>
      <c r="D1808" s="1312" t="str">
        <f>IF('statement of marks'!L47="","",'statement of marks'!L47)</f>
        <v/>
      </c>
      <c r="E1808" s="1313"/>
      <c r="F1808" s="1313"/>
      <c r="G1808" s="1313"/>
      <c r="H1808" s="1313"/>
      <c r="I1808" s="1313"/>
      <c r="J1808" s="1314"/>
    </row>
    <row r="1809" spans="1:10" ht="17.5" customHeight="1">
      <c r="A1809" s="214"/>
      <c r="B1809" s="1326" t="s">
        <v>219</v>
      </c>
      <c r="C1809" s="1327"/>
      <c r="D1809" s="1312" t="str">
        <f>IF('statement of marks'!K47="","",'statement of marks'!K47)</f>
        <v/>
      </c>
      <c r="E1809" s="1313"/>
      <c r="F1809" s="1313"/>
      <c r="G1809" s="1313"/>
      <c r="H1809" s="1313"/>
      <c r="I1809" s="1313"/>
      <c r="J1809" s="1314"/>
    </row>
    <row r="1810" spans="1:10" ht="17.5" customHeight="1">
      <c r="A1810" s="214"/>
      <c r="B1810" s="1326" t="s">
        <v>234</v>
      </c>
      <c r="C1810" s="1327"/>
      <c r="D1810" s="1312" t="str">
        <f>IF(details!N47="","",details!N47)</f>
        <v/>
      </c>
      <c r="E1810" s="1313"/>
      <c r="F1810" s="1313"/>
      <c r="G1810" s="1313"/>
      <c r="H1810" s="1313"/>
      <c r="I1810" s="1313"/>
      <c r="J1810" s="1314"/>
    </row>
    <row r="1811" spans="1:10" ht="17.5" customHeight="1">
      <c r="A1811" s="214"/>
      <c r="B1811" s="1326" t="s">
        <v>283</v>
      </c>
      <c r="C1811" s="1327"/>
      <c r="D1811" s="1312" t="str">
        <f>IF(details!O47="","",details!O47)</f>
        <v/>
      </c>
      <c r="E1811" s="1313"/>
      <c r="F1811" s="1313"/>
      <c r="G1811" s="1313"/>
      <c r="H1811" s="1313"/>
      <c r="I1811" s="1313"/>
      <c r="J1811" s="1314"/>
    </row>
    <row r="1812" spans="1:10" ht="17.5" customHeight="1">
      <c r="A1812" s="214"/>
      <c r="B1812" s="1326" t="s">
        <v>77</v>
      </c>
      <c r="C1812" s="1327"/>
      <c r="D1812" s="392">
        <f>'statement of marks'!$C$3</f>
        <v>6</v>
      </c>
      <c r="E1812" s="309" t="s">
        <v>222</v>
      </c>
      <c r="F1812" s="254" t="str">
        <f>IF('statement of marks'!F47="","",'statement of marks'!F47)</f>
        <v/>
      </c>
      <c r="G1812" s="1343" t="s">
        <v>233</v>
      </c>
      <c r="H1812" s="1170"/>
      <c r="I1812" s="1361" t="str">
        <f>IF('statement of marks'!G47="","",'statement of marks'!G47)</f>
        <v/>
      </c>
      <c r="J1812" s="1362"/>
    </row>
    <row r="1813" spans="1:10" ht="17.5" customHeight="1">
      <c r="A1813" s="214"/>
      <c r="B1813" s="1326" t="s">
        <v>225</v>
      </c>
      <c r="C1813" s="1327"/>
      <c r="D1813" s="1316" t="str">
        <f>IF('statement of marks'!H47="","",'statement of marks'!H47)</f>
        <v/>
      </c>
      <c r="E1813" s="1328"/>
      <c r="F1813" s="1328"/>
      <c r="G1813" s="1328"/>
      <c r="H1813" s="1328"/>
      <c r="I1813" s="1328"/>
      <c r="J1813" s="1329"/>
    </row>
    <row r="1814" spans="1:10" ht="17.5" customHeight="1">
      <c r="A1814" s="214"/>
      <c r="B1814" s="1326" t="s">
        <v>226</v>
      </c>
      <c r="C1814" s="1327"/>
      <c r="D1814" s="1330" t="str">
        <f>IF('statement of marks'!I47="","",'statement of marks'!I47)</f>
        <v/>
      </c>
      <c r="E1814" s="1331"/>
      <c r="F1814" s="1332"/>
      <c r="G1814" s="1332"/>
      <c r="H1814" s="1332"/>
      <c r="I1814" s="1332"/>
      <c r="J1814" s="1333"/>
    </row>
    <row r="1815" spans="1:10" ht="17.5" customHeight="1">
      <c r="A1815" s="214"/>
      <c r="B1815" s="1312" t="s">
        <v>235</v>
      </c>
      <c r="C1815" s="1313"/>
      <c r="D1815" s="1313"/>
      <c r="E1815" s="1144"/>
      <c r="F1815" s="1334" t="str">
        <f>IF(details!Q47="","",details!Q47)</f>
        <v/>
      </c>
      <c r="G1815" s="1334"/>
      <c r="H1815" s="1335"/>
      <c r="I1815" s="1335"/>
      <c r="J1815" s="1336"/>
    </row>
    <row r="1816" spans="1:10" ht="17.5" customHeight="1">
      <c r="A1816" s="214"/>
      <c r="B1816" s="1326" t="s">
        <v>239</v>
      </c>
      <c r="C1816" s="1327"/>
      <c r="D1816" s="1312" t="str">
        <f>IF(details!M47="","",details!M47)</f>
        <v/>
      </c>
      <c r="E1816" s="1313"/>
      <c r="F1816" s="1313"/>
      <c r="G1816" s="1313"/>
      <c r="H1816" s="1313"/>
      <c r="I1816" s="1313"/>
      <c r="J1816" s="1314"/>
    </row>
    <row r="1817" spans="1:10" ht="17.5" customHeight="1">
      <c r="A1817" s="214"/>
      <c r="B1817" s="1326" t="s">
        <v>240</v>
      </c>
      <c r="C1817" s="1327"/>
      <c r="D1817" s="1312" t="str">
        <f>IF(details!P47="","",details!P47)</f>
        <v/>
      </c>
      <c r="E1817" s="1313"/>
      <c r="F1817" s="1313"/>
      <c r="G1817" s="1313"/>
      <c r="H1817" s="1313"/>
      <c r="I1817" s="1313"/>
      <c r="J1817" s="1314"/>
    </row>
    <row r="1818" spans="1:10" ht="17.5" customHeight="1">
      <c r="A1818" s="214"/>
      <c r="B1818" s="1326" t="s">
        <v>241</v>
      </c>
      <c r="C1818" s="1327"/>
      <c r="D1818" s="1337" t="str">
        <f>IF('statement of marks'!HD47="mRrh.kZ",'statement of marks'!$C$3,"")</f>
        <v/>
      </c>
      <c r="E1818" s="1338"/>
      <c r="F1818" s="1313" t="s">
        <v>242</v>
      </c>
      <c r="G1818" s="1144"/>
      <c r="H1818" s="1337" t="str">
        <f>IF(D1818="","",D1818+1)</f>
        <v/>
      </c>
      <c r="I1818" s="1338"/>
      <c r="J1818" s="1339"/>
    </row>
    <row r="1819" spans="1:10" ht="17.5" customHeight="1">
      <c r="A1819" s="214"/>
      <c r="B1819" s="1326" t="s">
        <v>243</v>
      </c>
      <c r="C1819" s="1327"/>
      <c r="D1819" s="1340">
        <f>IF(details!$O$4="","",details!$O$4)</f>
        <v>42460</v>
      </c>
      <c r="E1819" s="1341"/>
      <c r="F1819" s="1342"/>
      <c r="G1819" s="1343"/>
      <c r="H1819" s="1343"/>
      <c r="I1819" s="1343"/>
      <c r="J1819" s="1344"/>
    </row>
    <row r="1820" spans="1:10" ht="17.5" customHeight="1">
      <c r="A1820" s="214"/>
      <c r="B1820" s="1299"/>
      <c r="C1820" s="1299"/>
      <c r="D1820" s="1276"/>
      <c r="E1820" s="1276"/>
      <c r="F1820" s="1288"/>
      <c r="G1820" s="1288"/>
      <c r="H1820" s="1288"/>
      <c r="I1820" s="1288"/>
      <c r="J1820" s="1300"/>
    </row>
    <row r="1821" spans="1:10" ht="17.5" customHeight="1">
      <c r="A1821" s="214"/>
      <c r="B1821" s="1301" t="str">
        <f>IF(details!$I$4="","",details!$I$4)</f>
        <v>Jherh js[kk oekZ</v>
      </c>
      <c r="C1821" s="1301"/>
      <c r="D1821" s="1276"/>
      <c r="E1821" s="1276"/>
      <c r="F1821" s="1302" t="str">
        <f>IF(details!$F$4="","",details!$F$4)</f>
        <v>Jh jk/ks';ke tk'kh</v>
      </c>
      <c r="G1821" s="1303"/>
      <c r="H1821" s="1303"/>
      <c r="I1821" s="1303"/>
      <c r="J1821" s="1304"/>
    </row>
    <row r="1822" spans="1:10" ht="17.5" customHeight="1" thickBot="1">
      <c r="A1822" s="215"/>
      <c r="B1822" s="1305" t="s">
        <v>244</v>
      </c>
      <c r="C1822" s="1305"/>
      <c r="D1822" s="1305" t="s">
        <v>245</v>
      </c>
      <c r="E1822" s="1305"/>
      <c r="F1822" s="1306" t="s">
        <v>246</v>
      </c>
      <c r="G1822" s="1307"/>
      <c r="H1822" s="1307"/>
      <c r="I1822" s="1307"/>
      <c r="J1822" s="1308"/>
    </row>
    <row r="1823" spans="1:10" ht="17.5" customHeight="1">
      <c r="A1823" s="247"/>
      <c r="B1823" s="1309" t="s">
        <v>258</v>
      </c>
      <c r="C1823" s="1310"/>
      <c r="D1823" s="1310"/>
      <c r="E1823" s="1310"/>
      <c r="F1823" s="1310"/>
      <c r="G1823" s="1310"/>
      <c r="H1823" s="1310"/>
      <c r="I1823" s="1310"/>
      <c r="J1823" s="1311"/>
    </row>
    <row r="1824" spans="1:10" ht="17.5" customHeight="1">
      <c r="A1824" s="214"/>
      <c r="B1824" s="310" t="s">
        <v>218</v>
      </c>
      <c r="C1824" s="1312" t="str">
        <f>IF('statement of marks'!J47="","",'statement of marks'!J47)</f>
        <v/>
      </c>
      <c r="D1824" s="1313"/>
      <c r="E1824" s="1313"/>
      <c r="F1824" s="1313"/>
      <c r="G1824" s="1313"/>
      <c r="H1824" s="1313"/>
      <c r="I1824" s="1313"/>
      <c r="J1824" s="1314"/>
    </row>
    <row r="1825" spans="1:10" ht="17.5" customHeight="1">
      <c r="A1825" s="214"/>
      <c r="B1825" s="310" t="s">
        <v>219</v>
      </c>
      <c r="C1825" s="1312" t="str">
        <f>IF('statement of marks'!K47="","",'statement of marks'!K47)</f>
        <v/>
      </c>
      <c r="D1825" s="1313"/>
      <c r="E1825" s="1313"/>
      <c r="F1825" s="1313"/>
      <c r="G1825" s="1313"/>
      <c r="H1825" s="1313"/>
      <c r="I1825" s="1313"/>
      <c r="J1825" s="1314"/>
    </row>
    <row r="1826" spans="1:10" ht="17.5" customHeight="1">
      <c r="A1826" s="214"/>
      <c r="B1826" s="310" t="s">
        <v>220</v>
      </c>
      <c r="C1826" s="1312" t="str">
        <f>IF('statement of marks'!L47="","",'statement of marks'!L47)</f>
        <v/>
      </c>
      <c r="D1826" s="1313"/>
      <c r="E1826" s="1313"/>
      <c r="F1826" s="1313"/>
      <c r="G1826" s="1313"/>
      <c r="H1826" s="1313"/>
      <c r="I1826" s="1313"/>
      <c r="J1826" s="1314"/>
    </row>
    <row r="1827" spans="1:10" ht="17.5" customHeight="1">
      <c r="A1827" s="214"/>
      <c r="B1827" s="310" t="s">
        <v>225</v>
      </c>
      <c r="C1827" s="1315" t="str">
        <f>IF('statement of marks'!H47="","",'statement of marks'!H47)</f>
        <v/>
      </c>
      <c r="D1827" s="1316"/>
      <c r="E1827" s="252" t="s">
        <v>261</v>
      </c>
      <c r="F1827" s="1317" t="str">
        <f>IF('statement of marks'!I47="","",'statement of marks'!I47)</f>
        <v/>
      </c>
      <c r="G1827" s="1317"/>
      <c r="H1827" s="1317"/>
      <c r="I1827" s="1317"/>
      <c r="J1827" s="1318"/>
    </row>
    <row r="1828" spans="1:10" ht="17.5" customHeight="1">
      <c r="A1828" s="214"/>
      <c r="B1828" s="310" t="s">
        <v>223</v>
      </c>
      <c r="C1828" s="253" t="s">
        <v>248</v>
      </c>
      <c r="D1828" s="235" t="s">
        <v>249</v>
      </c>
      <c r="E1828" s="235" t="s">
        <v>250</v>
      </c>
      <c r="F1828" s="235" t="s">
        <v>251</v>
      </c>
      <c r="G1828" s="235" t="s">
        <v>252</v>
      </c>
      <c r="H1828" s="235" t="s">
        <v>253</v>
      </c>
      <c r="I1828" s="235" t="s">
        <v>254</v>
      </c>
      <c r="J1828" s="248" t="s">
        <v>255</v>
      </c>
    </row>
    <row r="1829" spans="1:10" ht="17.5" customHeight="1">
      <c r="A1829" s="214"/>
      <c r="B1829" s="308" t="s">
        <v>256</v>
      </c>
      <c r="C1829" s="239" t="str">
        <f>IF(AND('statement of marks'!$C$3=1,'statement of marks'!HD47="mRrh.kZ"),'statement of marks'!$H$3,"")</f>
        <v/>
      </c>
      <c r="D1829" s="239" t="str">
        <f>IF(AND('statement of marks'!$C$3=2,'statement of marks'!HD47="mRrh.kZ"),'statement of marks'!$H$3,"")</f>
        <v/>
      </c>
      <c r="E1829" s="239" t="str">
        <f>IF(AND('statement of marks'!$C$3=3,'statement of marks'!HD47="mRrh.kZ"),'statement of marks'!$H$3,"")</f>
        <v/>
      </c>
      <c r="F1829" s="239" t="str">
        <f>IF(AND('statement of marks'!$C$3=4,'statement of marks'!HD47="mRrh.kZ"),'statement of marks'!$H$3,"")</f>
        <v/>
      </c>
      <c r="G1829" s="239" t="str">
        <f>IF(AND('statement of marks'!$C$3=5,'statement of marks'!HD47="mRrh.kZ"),'statement of marks'!$H$3,"")</f>
        <v/>
      </c>
      <c r="H1829" s="239" t="str">
        <f>IF(AND('statement of marks'!$C$3=6,'statement of marks'!HD47="mRrh.kZ"),'statement of marks'!$H$3,"")</f>
        <v/>
      </c>
      <c r="I1829" s="239" t="str">
        <f>IF(AND('statement of marks'!$C$3=7,'statement of marks'!HD47="mRrh.kZ"),'statement of marks'!$H$3,"")</f>
        <v/>
      </c>
      <c r="J1829" s="260" t="str">
        <f>IF(AND('statement of marks'!$C$3=8,'statement of marks'!HD47="mRrh.kZ"),'statement of marks'!$H$3,"")</f>
        <v/>
      </c>
    </row>
    <row r="1830" spans="1:10" ht="17.5" customHeight="1">
      <c r="A1830" s="214"/>
      <c r="B1830" s="308" t="str">
        <f>'statement of marks'!$FT$4</f>
        <v>fgUnh</v>
      </c>
      <c r="C1830" s="240"/>
      <c r="D1830" s="241"/>
      <c r="E1830" s="261" t="str">
        <f>IF(OR('statement of marks'!$FV47="",E1829=""),"",'statement of marks'!$FV47)</f>
        <v/>
      </c>
      <c r="F1830" s="261" t="str">
        <f>IF(OR('statement of marks'!$FV47="",F1829=""),"",'statement of marks'!$FV47)</f>
        <v/>
      </c>
      <c r="G1830" s="261" t="str">
        <f>IF(OR('statement of marks'!$FV47="",G1829=""),"",'statement of marks'!$FV47)</f>
        <v/>
      </c>
      <c r="H1830" s="261" t="str">
        <f>IF(OR('statement of marks'!$FV47="",H1829=""),"",'statement of marks'!$FV47)</f>
        <v/>
      </c>
      <c r="I1830" s="261" t="str">
        <f>IF(OR('statement of marks'!$FV47="",I1829=""),"",'statement of marks'!$FV47)</f>
        <v/>
      </c>
      <c r="J1830" s="262" t="str">
        <f>IF(OR('statement of marks'!$FV47="",J1829=""),"",'statement of marks'!$FV47)</f>
        <v/>
      </c>
    </row>
    <row r="1831" spans="1:10" ht="17.5" customHeight="1">
      <c r="A1831" s="214"/>
      <c r="B1831" s="308" t="str">
        <f>'statement of marks'!$FW$4</f>
        <v>vaxszth</v>
      </c>
      <c r="C1831" s="240"/>
      <c r="D1831" s="241"/>
      <c r="E1831" s="261" t="str">
        <f>IF(OR('statement of marks'!$FY47="",E1829=""),"",'statement of marks'!$FY47)</f>
        <v/>
      </c>
      <c r="F1831" s="261" t="str">
        <f>IF(OR('statement of marks'!$FY47="",F1829=""),"",'statement of marks'!$FY47)</f>
        <v/>
      </c>
      <c r="G1831" s="261" t="str">
        <f>IF(OR('statement of marks'!$FY47="",G1829=""),"",'statement of marks'!$FY47)</f>
        <v/>
      </c>
      <c r="H1831" s="261" t="str">
        <f>IF(OR('statement of marks'!$FY47="",H1829=""),"",'statement of marks'!$FY47)</f>
        <v/>
      </c>
      <c r="I1831" s="261" t="str">
        <f>IF(OR('statement of marks'!$FY47="",I1829=""),"",'statement of marks'!$FY47)</f>
        <v/>
      </c>
      <c r="J1831" s="262" t="str">
        <f>IF(OR('statement of marks'!$FY47="",J1829=""),"",'statement of marks'!$FY47)</f>
        <v/>
      </c>
    </row>
    <row r="1832" spans="1:10" ht="17.5" customHeight="1">
      <c r="A1832" s="214"/>
      <c r="B1832" s="308" t="str">
        <f>IF('statement of marks'!BE47="s","laLÑr",IF('statement of marks'!BE47="u","mnwZ",IF('statement of marks'!BE47="g","xqtjkrh",IF('statement of marks'!BE47="p","iatkch",IF('statement of marks'!BE47="sd","flU/kh","r`rh; Hkk""kk")))))</f>
        <v>r`rh; Hkk"kk</v>
      </c>
      <c r="C1832" s="240"/>
      <c r="D1832" s="241"/>
      <c r="E1832" s="261" t="str">
        <f>IF(OR('statement of marks'!$GB47="",E1829=""),"",'statement of marks'!$GB47)</f>
        <v/>
      </c>
      <c r="F1832" s="261" t="str">
        <f>IF(OR('statement of marks'!$GB47="",F1829=""),"",'statement of marks'!$GB47)</f>
        <v/>
      </c>
      <c r="G1832" s="261" t="str">
        <f>IF(OR('statement of marks'!$GB47="",G1829=""),"",'statement of marks'!$GB47)</f>
        <v/>
      </c>
      <c r="H1832" s="261" t="str">
        <f>IF(OR('statement of marks'!$GB47="",H1829=""),"",'statement of marks'!$GB47)</f>
        <v/>
      </c>
      <c r="I1832" s="261" t="str">
        <f>IF(OR('statement of marks'!$GB47="",I1829=""),"",'statement of marks'!$GB47)</f>
        <v/>
      </c>
      <c r="J1832" s="262" t="str">
        <f>IF(OR('statement of marks'!$GB47="",J1829=""),"",'statement of marks'!$GB47)</f>
        <v/>
      </c>
    </row>
    <row r="1833" spans="1:10" ht="17.5" customHeight="1">
      <c r="A1833" s="214"/>
      <c r="B1833" s="308" t="str">
        <f>'statement of marks'!$GH$4</f>
        <v>xf.kr</v>
      </c>
      <c r="C1833" s="240"/>
      <c r="D1833" s="241"/>
      <c r="E1833" s="261" t="str">
        <f>IF(OR('statement of marks'!$GJ47="",E1829=""),"",'statement of marks'!$GJ47)</f>
        <v/>
      </c>
      <c r="F1833" s="261" t="str">
        <f>IF(OR('statement of marks'!$GJ47="",F1829=""),"",'statement of marks'!$GJ47)</f>
        <v/>
      </c>
      <c r="G1833" s="261" t="str">
        <f>IF(OR('statement of marks'!$GJ47="",G1829=""),"",'statement of marks'!$GJ47)</f>
        <v/>
      </c>
      <c r="H1833" s="261" t="str">
        <f>IF(OR('statement of marks'!$GJ47="",H1829=""),"",'statement of marks'!$GJ47)</f>
        <v/>
      </c>
      <c r="I1833" s="261" t="str">
        <f>IF(OR('statement of marks'!$GJ47="",I1829=""),"",'statement of marks'!$GJ47)</f>
        <v/>
      </c>
      <c r="J1833" s="262" t="str">
        <f>IF(OR('statement of marks'!$GJ47="",J1829=""),"",'statement of marks'!$GJ47)</f>
        <v/>
      </c>
    </row>
    <row r="1834" spans="1:10" ht="17.5" customHeight="1">
      <c r="A1834" s="214"/>
      <c r="B1834" s="308" t="str">
        <f>'statement of marks'!$GK$4</f>
        <v>foKku</v>
      </c>
      <c r="C1834" s="240"/>
      <c r="D1834" s="241"/>
      <c r="E1834" s="261" t="str">
        <f>IF(OR('statement of marks'!$GM47="",E1829=""),"",'statement of marks'!$GM47)</f>
        <v/>
      </c>
      <c r="F1834" s="261" t="str">
        <f>IF(OR('statement of marks'!$GM47="",F1829=""),"",'statement of marks'!$GM47)</f>
        <v/>
      </c>
      <c r="G1834" s="261" t="str">
        <f>IF(OR('statement of marks'!$GM47="",G1829=""),"",'statement of marks'!$GM47)</f>
        <v/>
      </c>
      <c r="H1834" s="261" t="str">
        <f>IF(OR('statement of marks'!$GM47="",H1829=""),"",'statement of marks'!$GM47)</f>
        <v/>
      </c>
      <c r="I1834" s="261" t="str">
        <f>IF(OR('statement of marks'!$GM47="",I1829=""),"",'statement of marks'!$GM47)</f>
        <v/>
      </c>
      <c r="J1834" s="262" t="str">
        <f>IF(OR('statement of marks'!$GM47="",J1829=""),"",'statement of marks'!$GM47)</f>
        <v/>
      </c>
    </row>
    <row r="1835" spans="1:10" ht="17.5" customHeight="1">
      <c r="A1835" s="214"/>
      <c r="B1835" s="308" t="str">
        <f>'statement of marks'!$GN$4</f>
        <v>lkekftd foKku</v>
      </c>
      <c r="C1835" s="240"/>
      <c r="D1835" s="241"/>
      <c r="E1835" s="261" t="str">
        <f>IF(OR('statement of marks'!$GP47="",E1829=""),"",'statement of marks'!$GP47)</f>
        <v/>
      </c>
      <c r="F1835" s="261" t="str">
        <f>IF(OR('statement of marks'!$GP47="",F1829=""),"",'statement of marks'!$GP47)</f>
        <v/>
      </c>
      <c r="G1835" s="261" t="str">
        <f>IF(OR('statement of marks'!$GP47="",G1829=""),"",'statement of marks'!$GP47)</f>
        <v/>
      </c>
      <c r="H1835" s="261" t="str">
        <f>IF(OR('statement of marks'!$GP47="",H1829=""),"",'statement of marks'!$GP47)</f>
        <v/>
      </c>
      <c r="I1835" s="261" t="str">
        <f>IF(OR('statement of marks'!$GP47="",I1829=""),"",'statement of marks'!$GP47)</f>
        <v/>
      </c>
      <c r="J1835" s="262" t="str">
        <f>IF(OR('statement of marks'!$GP47="",J1829=""),"",'statement of marks'!$GP47)</f>
        <v/>
      </c>
    </row>
    <row r="1836" spans="1:10" ht="17.5" customHeight="1">
      <c r="A1836" s="214"/>
      <c r="B1836" s="308" t="str">
        <f>'statement of marks'!$GQ$4</f>
        <v>dk;kZuqHko</v>
      </c>
      <c r="C1836" s="240"/>
      <c r="D1836" s="241"/>
      <c r="E1836" s="261" t="str">
        <f>IF(OR('statement of marks'!$GS47="",E1829=""),"",'statement of marks'!$GS47)</f>
        <v/>
      </c>
      <c r="F1836" s="261" t="str">
        <f>IF(OR('statement of marks'!$GS47="",F1829=""),"",'statement of marks'!$GS47)</f>
        <v/>
      </c>
      <c r="G1836" s="261" t="str">
        <f>IF(OR('statement of marks'!$GS47="",G1829=""),"",'statement of marks'!$GS47)</f>
        <v/>
      </c>
      <c r="H1836" s="261" t="str">
        <f>IF(OR('statement of marks'!$GS47="",H1829=""),"",'statement of marks'!$GS47)</f>
        <v/>
      </c>
      <c r="I1836" s="261" t="str">
        <f>IF(OR('statement of marks'!$GS47="",I1829=""),"",'statement of marks'!$GS47)</f>
        <v/>
      </c>
      <c r="J1836" s="262" t="str">
        <f>IF(OR('statement of marks'!$GS47="",J1829=""),"",'statement of marks'!$GS47)</f>
        <v/>
      </c>
    </row>
    <row r="1837" spans="1:10" ht="17.5" customHeight="1">
      <c r="A1837" s="214"/>
      <c r="B1837" s="308" t="str">
        <f>'statement of marks'!$GT$4</f>
        <v>dyk f'k{kk</v>
      </c>
      <c r="C1837" s="240"/>
      <c r="D1837" s="241"/>
      <c r="E1837" s="263" t="str">
        <f>IF(OR('statement of marks'!$GV47="",E1829=""),"",'statement of marks'!$GV47)</f>
        <v/>
      </c>
      <c r="F1837" s="263" t="str">
        <f>IF(OR('statement of marks'!$GV47="",F1829=""),"",'statement of marks'!$GV47)</f>
        <v/>
      </c>
      <c r="G1837" s="263" t="str">
        <f>IF(OR('statement of marks'!$GV47="",G1829=""),"",'statement of marks'!$GV47)</f>
        <v/>
      </c>
      <c r="H1837" s="263" t="str">
        <f>IF(OR('statement of marks'!$GV47="",H1829=""),"",'statement of marks'!$GV47)</f>
        <v/>
      </c>
      <c r="I1837" s="263" t="str">
        <f>IF(OR('statement of marks'!$GV47="",I1829=""),"",'statement of marks'!$GV47)</f>
        <v/>
      </c>
      <c r="J1837" s="264" t="str">
        <f>IF(OR('statement of marks'!$GV47="",J1829=""),"",'statement of marks'!$GV47)</f>
        <v/>
      </c>
    </row>
    <row r="1838" spans="1:10" ht="17.5" customHeight="1">
      <c r="A1838" s="214"/>
      <c r="B1838" s="245" t="s">
        <v>284</v>
      </c>
      <c r="C1838" s="265" t="str">
        <f t="shared" ref="C1838:J1838" si="80">C1829</f>
        <v/>
      </c>
      <c r="D1838" s="265" t="str">
        <f t="shared" si="80"/>
        <v/>
      </c>
      <c r="E1838" s="265" t="str">
        <f t="shared" si="80"/>
        <v/>
      </c>
      <c r="F1838" s="265" t="str">
        <f t="shared" si="80"/>
        <v/>
      </c>
      <c r="G1838" s="265" t="str">
        <f t="shared" si="80"/>
        <v/>
      </c>
      <c r="H1838" s="265" t="str">
        <f t="shared" si="80"/>
        <v/>
      </c>
      <c r="I1838" s="265" t="str">
        <f t="shared" si="80"/>
        <v/>
      </c>
      <c r="J1838" s="266" t="str">
        <f t="shared" si="80"/>
        <v/>
      </c>
    </row>
    <row r="1839" spans="1:10" ht="17.5" customHeight="1">
      <c r="A1839" s="214"/>
      <c r="B1839" s="308" t="str">
        <f>'statement of marks'!$HL$5</f>
        <v>Nk= mifLFkfr</v>
      </c>
      <c r="C1839" s="242"/>
      <c r="D1839" s="242"/>
      <c r="E1839" s="267" t="str">
        <f>IF(OR('statement of marks'!$HL47="",E1829=""),"",'statement of marks'!$HL47)</f>
        <v/>
      </c>
      <c r="F1839" s="267" t="str">
        <f>IF(OR('statement of marks'!$HL47="",F1829=""),"",'statement of marks'!$HL47)</f>
        <v/>
      </c>
      <c r="G1839" s="267" t="str">
        <f>IF(OR('statement of marks'!$HL47="",G1829=""),"",'statement of marks'!$HL47)</f>
        <v/>
      </c>
      <c r="H1839" s="267" t="str">
        <f>IF(OR('statement of marks'!$HL47="",H1829=""),"",'statement of marks'!$HL47)</f>
        <v/>
      </c>
      <c r="I1839" s="267" t="str">
        <f>IF(OR('statement of marks'!$HL47="",I1829=""),"",'statement of marks'!$HL47)</f>
        <v/>
      </c>
      <c r="J1839" s="268" t="str">
        <f>IF(OR('statement of marks'!$HL47="",J1829=""),"",'statement of marks'!$HL47)</f>
        <v/>
      </c>
    </row>
    <row r="1840" spans="1:10" ht="17.5" customHeight="1">
      <c r="A1840" s="214"/>
      <c r="B1840" s="308" t="str">
        <f>'statement of marks'!$HK$5</f>
        <v>dqy ehfVax</v>
      </c>
      <c r="C1840" s="243"/>
      <c r="D1840" s="243"/>
      <c r="E1840" s="243" t="str">
        <f>IF(OR('statement of marks'!$HK47="",E1829=""),"",'statement of marks'!$HK47)</f>
        <v/>
      </c>
      <c r="F1840" s="243" t="str">
        <f>IF(OR('statement of marks'!$HK47="",F1829=""),"",'statement of marks'!$HK47)</f>
        <v/>
      </c>
      <c r="G1840" s="243" t="str">
        <f>IF(OR('statement of marks'!$HK47="",G1829=""),"",'statement of marks'!$HK47)</f>
        <v/>
      </c>
      <c r="H1840" s="243" t="str">
        <f>IF(OR('statement of marks'!$HK47="",H1829=""),"",'statement of marks'!$HK47)</f>
        <v/>
      </c>
      <c r="I1840" s="243" t="str">
        <f>IF(OR('statement of marks'!$HK47="",I1829=""),"",'statement of marks'!$HK47)</f>
        <v/>
      </c>
      <c r="J1840" s="269" t="str">
        <f>IF(OR('statement of marks'!$HK47="",J1829=""),"",'statement of marks'!$HK47)</f>
        <v/>
      </c>
    </row>
    <row r="1841" spans="1:10" ht="17.5" customHeight="1">
      <c r="A1841" s="214"/>
      <c r="B1841" s="308" t="s">
        <v>259</v>
      </c>
      <c r="C1841" s="243" t="str">
        <f t="shared" ref="C1841:J1841" si="81">IF(OR(C1839="",C1840=""),"",C1839/C1840*100)</f>
        <v/>
      </c>
      <c r="D1841" s="243" t="str">
        <f t="shared" si="81"/>
        <v/>
      </c>
      <c r="E1841" s="243" t="str">
        <f t="shared" si="81"/>
        <v/>
      </c>
      <c r="F1841" s="243" t="str">
        <f t="shared" si="81"/>
        <v/>
      </c>
      <c r="G1841" s="243" t="str">
        <f t="shared" si="81"/>
        <v/>
      </c>
      <c r="H1841" s="243" t="str">
        <f t="shared" si="81"/>
        <v/>
      </c>
      <c r="I1841" s="243" t="str">
        <f t="shared" si="81"/>
        <v/>
      </c>
      <c r="J1841" s="269" t="str">
        <f t="shared" si="81"/>
        <v/>
      </c>
    </row>
    <row r="1842" spans="1:10" ht="17.5" customHeight="1">
      <c r="A1842" s="214"/>
      <c r="B1842" s="308" t="s">
        <v>260</v>
      </c>
      <c r="C1842" s="243"/>
      <c r="D1842" s="243"/>
      <c r="E1842" s="243"/>
      <c r="F1842" s="243"/>
      <c r="G1842" s="243"/>
      <c r="H1842" s="243"/>
      <c r="I1842" s="243"/>
      <c r="J1842" s="249"/>
    </row>
    <row r="1843" spans="1:10" ht="17.5" customHeight="1">
      <c r="A1843" s="214"/>
      <c r="B1843" s="310" t="s">
        <v>257</v>
      </c>
      <c r="C1843" s="1319" t="str">
        <f>IF('statement of marks'!HN47="","",'statement of marks'!HN47)</f>
        <v/>
      </c>
      <c r="D1843" s="1320"/>
      <c r="E1843" s="1320"/>
      <c r="F1843" s="1320"/>
      <c r="G1843" s="1320"/>
      <c r="H1843" s="1320"/>
      <c r="I1843" s="1320"/>
      <c r="J1843" s="1321"/>
    </row>
    <row r="1844" spans="1:10" ht="17.5" customHeight="1">
      <c r="A1844" s="214"/>
      <c r="B1844" s="246"/>
      <c r="C1844" s="1322"/>
      <c r="D1844" s="1323"/>
      <c r="E1844" s="1323"/>
      <c r="F1844" s="1324"/>
      <c r="G1844" s="1322"/>
      <c r="H1844" s="1323"/>
      <c r="I1844" s="1323"/>
      <c r="J1844" s="1325"/>
    </row>
    <row r="1845" spans="1:10" ht="17.5" customHeight="1" thickBot="1">
      <c r="A1845" s="215"/>
      <c r="B1845" s="259" t="s">
        <v>262</v>
      </c>
      <c r="C1845" s="1293" t="s">
        <v>80</v>
      </c>
      <c r="D1845" s="1294"/>
      <c r="E1845" s="1294"/>
      <c r="F1845" s="1295"/>
      <c r="G1845" s="1296" t="s">
        <v>263</v>
      </c>
      <c r="H1845" s="1297"/>
      <c r="I1845" s="1297"/>
      <c r="J1845" s="1298"/>
    </row>
    <row r="1846" spans="1:10" ht="17.5" customHeight="1">
      <c r="A1846" s="247"/>
      <c r="B1846" s="1352" t="s">
        <v>228</v>
      </c>
      <c r="C1846" s="1353"/>
      <c r="D1846" s="1353"/>
      <c r="E1846" s="1353"/>
      <c r="F1846" s="1353"/>
      <c r="G1846" s="1353"/>
      <c r="H1846" s="1353"/>
      <c r="I1846" s="1353"/>
      <c r="J1846" s="1354"/>
    </row>
    <row r="1847" spans="1:10" ht="17.5" customHeight="1">
      <c r="A1847" s="214"/>
      <c r="B1847" s="1355" t="s">
        <v>247</v>
      </c>
      <c r="C1847" s="1356"/>
      <c r="D1847" s="1356"/>
      <c r="E1847" s="1356"/>
      <c r="F1847" s="1356"/>
      <c r="G1847" s="1356"/>
      <c r="H1847" s="1356"/>
      <c r="I1847" s="1356"/>
      <c r="J1847" s="1357"/>
    </row>
    <row r="1848" spans="1:10" ht="17.5" customHeight="1">
      <c r="A1848" s="214"/>
      <c r="B1848" s="1358" t="s">
        <v>81</v>
      </c>
      <c r="C1848" s="1358"/>
      <c r="D1848" s="1359">
        <f>YEAR(details!G48)</f>
        <v>1900</v>
      </c>
      <c r="E1848" s="1360"/>
      <c r="F1848" s="307" t="s">
        <v>230</v>
      </c>
      <c r="G1848" s="1359" t="str">
        <f>'statement of marks'!$H$3</f>
        <v>2015-16</v>
      </c>
      <c r="H1848" s="1360"/>
      <c r="I1848" s="307" t="s">
        <v>231</v>
      </c>
      <c r="J1848" s="255"/>
    </row>
    <row r="1849" spans="1:10" ht="17.5" customHeight="1">
      <c r="A1849" s="214"/>
      <c r="B1849" s="1326" t="s">
        <v>229</v>
      </c>
      <c r="C1849" s="1327"/>
      <c r="D1849" s="1312" t="str">
        <f>'statement of marks'!$A$1</f>
        <v>jk- ck- ek/;fed fo|ky; uohu] fuEckgsM+k</v>
      </c>
      <c r="E1849" s="1313"/>
      <c r="F1849" s="1313"/>
      <c r="G1849" s="1313"/>
      <c r="H1849" s="1313"/>
      <c r="I1849" s="1313"/>
      <c r="J1849" s="1314"/>
    </row>
    <row r="1850" spans="1:10" ht="17.5" customHeight="1">
      <c r="A1850" s="214"/>
      <c r="B1850" s="1326" t="str">
        <f>'statement of marks'!$J$3</f>
        <v xml:space="preserve">fo|ky; dk Mk;l dksM+ </v>
      </c>
      <c r="C1850" s="1327"/>
      <c r="D1850" s="1345" t="str">
        <f>'statement of marks'!$K$3</f>
        <v xml:space="preserve">08291009401   </v>
      </c>
      <c r="E1850" s="1346"/>
      <c r="F1850" s="1128"/>
      <c r="G1850" s="1129"/>
      <c r="H1850" s="1129"/>
      <c r="I1850" s="1129"/>
      <c r="J1850" s="1347"/>
    </row>
    <row r="1851" spans="1:10" ht="17.5" customHeight="1">
      <c r="A1851" s="214"/>
      <c r="B1851" s="1326" t="s">
        <v>218</v>
      </c>
      <c r="C1851" s="1327"/>
      <c r="D1851" s="1312" t="str">
        <f>IF('statement of marks'!J48="","",'statement of marks'!J48)</f>
        <v/>
      </c>
      <c r="E1851" s="1313"/>
      <c r="F1851" s="1313"/>
      <c r="G1851" s="1313"/>
      <c r="H1851" s="1313"/>
      <c r="I1851" s="1313"/>
      <c r="J1851" s="1314"/>
    </row>
    <row r="1852" spans="1:10" ht="17.5" customHeight="1">
      <c r="A1852" s="214"/>
      <c r="B1852" s="1326" t="s">
        <v>232</v>
      </c>
      <c r="C1852" s="1327"/>
      <c r="D1852" s="1145" t="str">
        <f>IF('statement of marks'!C48="B","Nk=",IF('statement of marks'!C48="G","Nk=k",""))</f>
        <v/>
      </c>
      <c r="E1852" s="1145"/>
      <c r="F1852" s="258" t="s">
        <v>224</v>
      </c>
      <c r="G1852" s="256" t="str">
        <f>IF('statement of marks'!B48="","",'statement of marks'!B48)</f>
        <v/>
      </c>
      <c r="H1852" s="1348"/>
      <c r="I1852" s="1348"/>
      <c r="J1852" s="1349"/>
    </row>
    <row r="1853" spans="1:10" ht="17.5" customHeight="1">
      <c r="A1853" s="214"/>
      <c r="B1853" s="1326" t="s">
        <v>220</v>
      </c>
      <c r="C1853" s="1327"/>
      <c r="D1853" s="1312" t="str">
        <f>IF('statement of marks'!L48="","",'statement of marks'!L48)</f>
        <v/>
      </c>
      <c r="E1853" s="1313"/>
      <c r="F1853" s="1313"/>
      <c r="G1853" s="1313"/>
      <c r="H1853" s="1313"/>
      <c r="I1853" s="1313"/>
      <c r="J1853" s="1314"/>
    </row>
    <row r="1854" spans="1:10" ht="17.5" customHeight="1">
      <c r="A1854" s="214"/>
      <c r="B1854" s="1326" t="s">
        <v>219</v>
      </c>
      <c r="C1854" s="1327"/>
      <c r="D1854" s="1312" t="str">
        <f>IF('statement of marks'!K48="","",'statement of marks'!K48)</f>
        <v/>
      </c>
      <c r="E1854" s="1313"/>
      <c r="F1854" s="1313"/>
      <c r="G1854" s="1313"/>
      <c r="H1854" s="1313"/>
      <c r="I1854" s="1313"/>
      <c r="J1854" s="1314"/>
    </row>
    <row r="1855" spans="1:10" ht="17.5" customHeight="1">
      <c r="A1855" s="214"/>
      <c r="B1855" s="1326" t="s">
        <v>234</v>
      </c>
      <c r="C1855" s="1327"/>
      <c r="D1855" s="1312" t="str">
        <f>IF(details!N48="","",details!N48)</f>
        <v/>
      </c>
      <c r="E1855" s="1313"/>
      <c r="F1855" s="1313"/>
      <c r="G1855" s="1313"/>
      <c r="H1855" s="1313"/>
      <c r="I1855" s="1313"/>
      <c r="J1855" s="1314"/>
    </row>
    <row r="1856" spans="1:10" ht="17.5" customHeight="1">
      <c r="A1856" s="214"/>
      <c r="B1856" s="1326" t="s">
        <v>283</v>
      </c>
      <c r="C1856" s="1327"/>
      <c r="D1856" s="1312" t="str">
        <f>IF(details!O48="","",details!O48)</f>
        <v/>
      </c>
      <c r="E1856" s="1313"/>
      <c r="F1856" s="1313"/>
      <c r="G1856" s="1313"/>
      <c r="H1856" s="1313"/>
      <c r="I1856" s="1313"/>
      <c r="J1856" s="1314"/>
    </row>
    <row r="1857" spans="1:10" ht="17.5" customHeight="1">
      <c r="A1857" s="214"/>
      <c r="B1857" s="1326" t="s">
        <v>77</v>
      </c>
      <c r="C1857" s="1327"/>
      <c r="D1857" s="392">
        <f>'statement of marks'!$C$3</f>
        <v>6</v>
      </c>
      <c r="E1857" s="309" t="s">
        <v>222</v>
      </c>
      <c r="F1857" s="254" t="str">
        <f>IF('statement of marks'!F48="","",'statement of marks'!F48)</f>
        <v/>
      </c>
      <c r="G1857" s="1343" t="s">
        <v>233</v>
      </c>
      <c r="H1857" s="1170"/>
      <c r="I1857" s="1361" t="str">
        <f>IF('statement of marks'!G48="","",'statement of marks'!G48)</f>
        <v/>
      </c>
      <c r="J1857" s="1362"/>
    </row>
    <row r="1858" spans="1:10" ht="17.5" customHeight="1">
      <c r="A1858" s="214"/>
      <c r="B1858" s="1326" t="s">
        <v>225</v>
      </c>
      <c r="C1858" s="1327"/>
      <c r="D1858" s="1316" t="str">
        <f>IF('statement of marks'!H48="","",'statement of marks'!H48)</f>
        <v/>
      </c>
      <c r="E1858" s="1328"/>
      <c r="F1858" s="1328"/>
      <c r="G1858" s="1328"/>
      <c r="H1858" s="1328"/>
      <c r="I1858" s="1328"/>
      <c r="J1858" s="1329"/>
    </row>
    <row r="1859" spans="1:10" ht="17.5" customHeight="1">
      <c r="A1859" s="214"/>
      <c r="B1859" s="1326" t="s">
        <v>226</v>
      </c>
      <c r="C1859" s="1327"/>
      <c r="D1859" s="1330" t="str">
        <f>IF('statement of marks'!I48="","",'statement of marks'!I48)</f>
        <v/>
      </c>
      <c r="E1859" s="1331"/>
      <c r="F1859" s="1332"/>
      <c r="G1859" s="1332"/>
      <c r="H1859" s="1332"/>
      <c r="I1859" s="1332"/>
      <c r="J1859" s="1333"/>
    </row>
    <row r="1860" spans="1:10" ht="17.5" customHeight="1">
      <c r="A1860" s="214"/>
      <c r="B1860" s="1312" t="s">
        <v>235</v>
      </c>
      <c r="C1860" s="1313"/>
      <c r="D1860" s="1313"/>
      <c r="E1860" s="1144"/>
      <c r="F1860" s="1334" t="str">
        <f>IF(details!Q48="","",details!Q48)</f>
        <v/>
      </c>
      <c r="G1860" s="1334"/>
      <c r="H1860" s="1335"/>
      <c r="I1860" s="1335"/>
      <c r="J1860" s="1336"/>
    </row>
    <row r="1861" spans="1:10" ht="17.5" customHeight="1">
      <c r="A1861" s="214"/>
      <c r="B1861" s="1326" t="s">
        <v>239</v>
      </c>
      <c r="C1861" s="1327"/>
      <c r="D1861" s="1312" t="str">
        <f>IF(details!M48="","",details!M48)</f>
        <v/>
      </c>
      <c r="E1861" s="1313"/>
      <c r="F1861" s="1313"/>
      <c r="G1861" s="1313"/>
      <c r="H1861" s="1313"/>
      <c r="I1861" s="1313"/>
      <c r="J1861" s="1314"/>
    </row>
    <row r="1862" spans="1:10" ht="17.5" customHeight="1">
      <c r="A1862" s="214"/>
      <c r="B1862" s="1326" t="s">
        <v>240</v>
      </c>
      <c r="C1862" s="1327"/>
      <c r="D1862" s="1312" t="str">
        <f>IF(details!P48="","",details!P48)</f>
        <v/>
      </c>
      <c r="E1862" s="1313"/>
      <c r="F1862" s="1313"/>
      <c r="G1862" s="1313"/>
      <c r="H1862" s="1313"/>
      <c r="I1862" s="1313"/>
      <c r="J1862" s="1314"/>
    </row>
    <row r="1863" spans="1:10" ht="17.5" customHeight="1">
      <c r="A1863" s="214"/>
      <c r="B1863" s="1326" t="s">
        <v>241</v>
      </c>
      <c r="C1863" s="1327"/>
      <c r="D1863" s="1337" t="str">
        <f>IF('statement of marks'!HD48="mRrh.kZ",'statement of marks'!$C$3,"")</f>
        <v/>
      </c>
      <c r="E1863" s="1338"/>
      <c r="F1863" s="1313" t="s">
        <v>242</v>
      </c>
      <c r="G1863" s="1144"/>
      <c r="H1863" s="1337" t="str">
        <f>IF(D1863="","",D1863+1)</f>
        <v/>
      </c>
      <c r="I1863" s="1338"/>
      <c r="J1863" s="1339"/>
    </row>
    <row r="1864" spans="1:10" ht="17.5" customHeight="1">
      <c r="A1864" s="214"/>
      <c r="B1864" s="1326" t="s">
        <v>243</v>
      </c>
      <c r="C1864" s="1327"/>
      <c r="D1864" s="1340">
        <f>IF(details!$O$4="","",details!$O$4)</f>
        <v>42460</v>
      </c>
      <c r="E1864" s="1341"/>
      <c r="F1864" s="1342"/>
      <c r="G1864" s="1343"/>
      <c r="H1864" s="1343"/>
      <c r="I1864" s="1343"/>
      <c r="J1864" s="1344"/>
    </row>
    <row r="1865" spans="1:10" ht="17.5" customHeight="1">
      <c r="A1865" s="214"/>
      <c r="B1865" s="1299"/>
      <c r="C1865" s="1299"/>
      <c r="D1865" s="1276"/>
      <c r="E1865" s="1276"/>
      <c r="F1865" s="1288"/>
      <c r="G1865" s="1288"/>
      <c r="H1865" s="1288"/>
      <c r="I1865" s="1288"/>
      <c r="J1865" s="1300"/>
    </row>
    <row r="1866" spans="1:10" ht="17.5" customHeight="1">
      <c r="A1866" s="214"/>
      <c r="B1866" s="1301" t="str">
        <f>IF(details!$I$4="","",details!$I$4)</f>
        <v>Jherh js[kk oekZ</v>
      </c>
      <c r="C1866" s="1301"/>
      <c r="D1866" s="1276"/>
      <c r="E1866" s="1276"/>
      <c r="F1866" s="1302" t="str">
        <f>IF(details!$F$4="","",details!$F$4)</f>
        <v>Jh jk/ks';ke tk'kh</v>
      </c>
      <c r="G1866" s="1303"/>
      <c r="H1866" s="1303"/>
      <c r="I1866" s="1303"/>
      <c r="J1866" s="1304"/>
    </row>
    <row r="1867" spans="1:10" ht="17.5" customHeight="1" thickBot="1">
      <c r="A1867" s="215"/>
      <c r="B1867" s="1305" t="s">
        <v>244</v>
      </c>
      <c r="C1867" s="1305"/>
      <c r="D1867" s="1305" t="s">
        <v>245</v>
      </c>
      <c r="E1867" s="1305"/>
      <c r="F1867" s="1306" t="s">
        <v>246</v>
      </c>
      <c r="G1867" s="1307"/>
      <c r="H1867" s="1307"/>
      <c r="I1867" s="1307"/>
      <c r="J1867" s="1308"/>
    </row>
    <row r="1868" spans="1:10" ht="17.5" customHeight="1">
      <c r="A1868" s="247"/>
      <c r="B1868" s="1309" t="s">
        <v>258</v>
      </c>
      <c r="C1868" s="1310"/>
      <c r="D1868" s="1310"/>
      <c r="E1868" s="1310"/>
      <c r="F1868" s="1310"/>
      <c r="G1868" s="1310"/>
      <c r="H1868" s="1310"/>
      <c r="I1868" s="1310"/>
      <c r="J1868" s="1311"/>
    </row>
    <row r="1869" spans="1:10" ht="17.5" customHeight="1">
      <c r="A1869" s="214"/>
      <c r="B1869" s="310" t="s">
        <v>218</v>
      </c>
      <c r="C1869" s="1312" t="str">
        <f>IF('statement of marks'!J48="","",'statement of marks'!J48)</f>
        <v/>
      </c>
      <c r="D1869" s="1313"/>
      <c r="E1869" s="1313"/>
      <c r="F1869" s="1313"/>
      <c r="G1869" s="1313"/>
      <c r="H1869" s="1313"/>
      <c r="I1869" s="1313"/>
      <c r="J1869" s="1314"/>
    </row>
    <row r="1870" spans="1:10" ht="17.5" customHeight="1">
      <c r="A1870" s="214"/>
      <c r="B1870" s="310" t="s">
        <v>219</v>
      </c>
      <c r="C1870" s="1312" t="str">
        <f>IF('statement of marks'!K48="","",'statement of marks'!K48)</f>
        <v/>
      </c>
      <c r="D1870" s="1313"/>
      <c r="E1870" s="1313"/>
      <c r="F1870" s="1313"/>
      <c r="G1870" s="1313"/>
      <c r="H1870" s="1313"/>
      <c r="I1870" s="1313"/>
      <c r="J1870" s="1314"/>
    </row>
    <row r="1871" spans="1:10" ht="17.5" customHeight="1">
      <c r="A1871" s="214"/>
      <c r="B1871" s="310" t="s">
        <v>220</v>
      </c>
      <c r="C1871" s="1312" t="str">
        <f>IF('statement of marks'!L48="","",'statement of marks'!L48)</f>
        <v/>
      </c>
      <c r="D1871" s="1313"/>
      <c r="E1871" s="1313"/>
      <c r="F1871" s="1313"/>
      <c r="G1871" s="1313"/>
      <c r="H1871" s="1313"/>
      <c r="I1871" s="1313"/>
      <c r="J1871" s="1314"/>
    </row>
    <row r="1872" spans="1:10" ht="17.5" customHeight="1">
      <c r="A1872" s="214"/>
      <c r="B1872" s="310" t="s">
        <v>225</v>
      </c>
      <c r="C1872" s="1315" t="str">
        <f>IF('statement of marks'!H48="","",'statement of marks'!H48)</f>
        <v/>
      </c>
      <c r="D1872" s="1316"/>
      <c r="E1872" s="252" t="s">
        <v>261</v>
      </c>
      <c r="F1872" s="1317" t="str">
        <f>IF('statement of marks'!I48="","",'statement of marks'!I48)</f>
        <v/>
      </c>
      <c r="G1872" s="1317"/>
      <c r="H1872" s="1317"/>
      <c r="I1872" s="1317"/>
      <c r="J1872" s="1318"/>
    </row>
    <row r="1873" spans="1:10" ht="17.5" customHeight="1">
      <c r="A1873" s="214"/>
      <c r="B1873" s="310" t="s">
        <v>223</v>
      </c>
      <c r="C1873" s="253" t="s">
        <v>248</v>
      </c>
      <c r="D1873" s="235" t="s">
        <v>249</v>
      </c>
      <c r="E1873" s="235" t="s">
        <v>250</v>
      </c>
      <c r="F1873" s="235" t="s">
        <v>251</v>
      </c>
      <c r="G1873" s="235" t="s">
        <v>252</v>
      </c>
      <c r="H1873" s="235" t="s">
        <v>253</v>
      </c>
      <c r="I1873" s="235" t="s">
        <v>254</v>
      </c>
      <c r="J1873" s="248" t="s">
        <v>255</v>
      </c>
    </row>
    <row r="1874" spans="1:10" ht="17.5" customHeight="1">
      <c r="A1874" s="214"/>
      <c r="B1874" s="308" t="s">
        <v>256</v>
      </c>
      <c r="C1874" s="239" t="str">
        <f>IF(AND('statement of marks'!$C$3=1,'statement of marks'!HD48="mRrh.kZ"),'statement of marks'!$H$3,"")</f>
        <v/>
      </c>
      <c r="D1874" s="239" t="str">
        <f>IF(AND('statement of marks'!$C$3=2,'statement of marks'!HD48="mRrh.kZ"),'statement of marks'!$H$3,"")</f>
        <v/>
      </c>
      <c r="E1874" s="239" t="str">
        <f>IF(AND('statement of marks'!$C$3=3,'statement of marks'!HD48="mRrh.kZ"),'statement of marks'!$H$3,"")</f>
        <v/>
      </c>
      <c r="F1874" s="239" t="str">
        <f>IF(AND('statement of marks'!$C$3=4,'statement of marks'!HD48="mRrh.kZ"),'statement of marks'!$H$3,"")</f>
        <v/>
      </c>
      <c r="G1874" s="239" t="str">
        <f>IF(AND('statement of marks'!$C$3=5,'statement of marks'!HD48="mRrh.kZ"),'statement of marks'!$H$3,"")</f>
        <v/>
      </c>
      <c r="H1874" s="239" t="str">
        <f>IF(AND('statement of marks'!$C$3=6,'statement of marks'!HD48="mRrh.kZ"),'statement of marks'!$H$3,"")</f>
        <v/>
      </c>
      <c r="I1874" s="239" t="str">
        <f>IF(AND('statement of marks'!$C$3=7,'statement of marks'!HD48="mRrh.kZ"),'statement of marks'!$H$3,"")</f>
        <v/>
      </c>
      <c r="J1874" s="260" t="str">
        <f>IF(AND('statement of marks'!$C$3=8,'statement of marks'!HD48="mRrh.kZ"),'statement of marks'!$H$3,"")</f>
        <v/>
      </c>
    </row>
    <row r="1875" spans="1:10" ht="17.5" customHeight="1">
      <c r="A1875" s="214"/>
      <c r="B1875" s="308" t="str">
        <f>'statement of marks'!$FT$4</f>
        <v>fgUnh</v>
      </c>
      <c r="C1875" s="240"/>
      <c r="D1875" s="241"/>
      <c r="E1875" s="261" t="str">
        <f>IF(OR('statement of marks'!$FV48="",E1874=""),"",'statement of marks'!$FV48)</f>
        <v/>
      </c>
      <c r="F1875" s="261" t="str">
        <f>IF(OR('statement of marks'!$FV48="",F1874=""),"",'statement of marks'!$FV48)</f>
        <v/>
      </c>
      <c r="G1875" s="261" t="str">
        <f>IF(OR('statement of marks'!$FV48="",G1874=""),"",'statement of marks'!$FV48)</f>
        <v/>
      </c>
      <c r="H1875" s="261" t="str">
        <f>IF(OR('statement of marks'!$FV48="",H1874=""),"",'statement of marks'!$FV48)</f>
        <v/>
      </c>
      <c r="I1875" s="261" t="str">
        <f>IF(OR('statement of marks'!$FV48="",I1874=""),"",'statement of marks'!$FV48)</f>
        <v/>
      </c>
      <c r="J1875" s="262" t="str">
        <f>IF(OR('statement of marks'!$FV48="",J1874=""),"",'statement of marks'!$FV48)</f>
        <v/>
      </c>
    </row>
    <row r="1876" spans="1:10" ht="17.5" customHeight="1">
      <c r="A1876" s="214"/>
      <c r="B1876" s="308" t="str">
        <f>'statement of marks'!$FW$4</f>
        <v>vaxszth</v>
      </c>
      <c r="C1876" s="240"/>
      <c r="D1876" s="241"/>
      <c r="E1876" s="261" t="str">
        <f>IF(OR('statement of marks'!$FY48="",E1874=""),"",'statement of marks'!$FY48)</f>
        <v/>
      </c>
      <c r="F1876" s="261" t="str">
        <f>IF(OR('statement of marks'!$FY48="",F1874=""),"",'statement of marks'!$FY48)</f>
        <v/>
      </c>
      <c r="G1876" s="261" t="str">
        <f>IF(OR('statement of marks'!$FY48="",G1874=""),"",'statement of marks'!$FY48)</f>
        <v/>
      </c>
      <c r="H1876" s="261" t="str">
        <f>IF(OR('statement of marks'!$FY48="",H1874=""),"",'statement of marks'!$FY48)</f>
        <v/>
      </c>
      <c r="I1876" s="261" t="str">
        <f>IF(OR('statement of marks'!$FY48="",I1874=""),"",'statement of marks'!$FY48)</f>
        <v/>
      </c>
      <c r="J1876" s="262" t="str">
        <f>IF(OR('statement of marks'!$FY48="",J1874=""),"",'statement of marks'!$FY48)</f>
        <v/>
      </c>
    </row>
    <row r="1877" spans="1:10" ht="17.5" customHeight="1">
      <c r="A1877" s="214"/>
      <c r="B1877" s="308" t="str">
        <f>IF('statement of marks'!BE48="s","laLÑr",IF('statement of marks'!BE48="u","mnwZ",IF('statement of marks'!BE48="g","xqtjkrh",IF('statement of marks'!BE48="p","iatkch",IF('statement of marks'!BE48="sd","flU/kh","r`rh; Hkk""kk")))))</f>
        <v>r`rh; Hkk"kk</v>
      </c>
      <c r="C1877" s="240"/>
      <c r="D1877" s="241"/>
      <c r="E1877" s="261" t="str">
        <f>IF(OR('statement of marks'!$GB48="",E1874=""),"",'statement of marks'!$GB48)</f>
        <v/>
      </c>
      <c r="F1877" s="261" t="str">
        <f>IF(OR('statement of marks'!$GB48="",F1874=""),"",'statement of marks'!$GB48)</f>
        <v/>
      </c>
      <c r="G1877" s="261" t="str">
        <f>IF(OR('statement of marks'!$GB48="",G1874=""),"",'statement of marks'!$GB48)</f>
        <v/>
      </c>
      <c r="H1877" s="261" t="str">
        <f>IF(OR('statement of marks'!$GB48="",H1874=""),"",'statement of marks'!$GB48)</f>
        <v/>
      </c>
      <c r="I1877" s="261" t="str">
        <f>IF(OR('statement of marks'!$GB48="",I1874=""),"",'statement of marks'!$GB48)</f>
        <v/>
      </c>
      <c r="J1877" s="262" t="str">
        <f>IF(OR('statement of marks'!$GB48="",J1874=""),"",'statement of marks'!$GB48)</f>
        <v/>
      </c>
    </row>
    <row r="1878" spans="1:10" ht="17.5" customHeight="1">
      <c r="A1878" s="214"/>
      <c r="B1878" s="308" t="str">
        <f>'statement of marks'!$GH$4</f>
        <v>xf.kr</v>
      </c>
      <c r="C1878" s="240"/>
      <c r="D1878" s="241"/>
      <c r="E1878" s="261" t="str">
        <f>IF(OR('statement of marks'!$GJ48="",E1874=""),"",'statement of marks'!$GJ48)</f>
        <v/>
      </c>
      <c r="F1878" s="261" t="str">
        <f>IF(OR('statement of marks'!$GJ48="",F1874=""),"",'statement of marks'!$GJ48)</f>
        <v/>
      </c>
      <c r="G1878" s="261" t="str">
        <f>IF(OR('statement of marks'!$GJ48="",G1874=""),"",'statement of marks'!$GJ48)</f>
        <v/>
      </c>
      <c r="H1878" s="261" t="str">
        <f>IF(OR('statement of marks'!$GJ48="",H1874=""),"",'statement of marks'!$GJ48)</f>
        <v/>
      </c>
      <c r="I1878" s="261" t="str">
        <f>IF(OR('statement of marks'!$GJ48="",I1874=""),"",'statement of marks'!$GJ48)</f>
        <v/>
      </c>
      <c r="J1878" s="262" t="str">
        <f>IF(OR('statement of marks'!$GJ48="",J1874=""),"",'statement of marks'!$GJ48)</f>
        <v/>
      </c>
    </row>
    <row r="1879" spans="1:10" ht="17.5" customHeight="1">
      <c r="A1879" s="214"/>
      <c r="B1879" s="308" t="str">
        <f>'statement of marks'!$GK$4</f>
        <v>foKku</v>
      </c>
      <c r="C1879" s="240"/>
      <c r="D1879" s="241"/>
      <c r="E1879" s="261" t="str">
        <f>IF(OR('statement of marks'!$GM48="",E1874=""),"",'statement of marks'!$GM48)</f>
        <v/>
      </c>
      <c r="F1879" s="261" t="str">
        <f>IF(OR('statement of marks'!$GM48="",F1874=""),"",'statement of marks'!$GM48)</f>
        <v/>
      </c>
      <c r="G1879" s="261" t="str">
        <f>IF(OR('statement of marks'!$GM48="",G1874=""),"",'statement of marks'!$GM48)</f>
        <v/>
      </c>
      <c r="H1879" s="261" t="str">
        <f>IF(OR('statement of marks'!$GM48="",H1874=""),"",'statement of marks'!$GM48)</f>
        <v/>
      </c>
      <c r="I1879" s="261" t="str">
        <f>IF(OR('statement of marks'!$GM48="",I1874=""),"",'statement of marks'!$GM48)</f>
        <v/>
      </c>
      <c r="J1879" s="262" t="str">
        <f>IF(OR('statement of marks'!$GM48="",J1874=""),"",'statement of marks'!$GM48)</f>
        <v/>
      </c>
    </row>
    <row r="1880" spans="1:10" ht="17.5" customHeight="1">
      <c r="A1880" s="214"/>
      <c r="B1880" s="308" t="str">
        <f>'statement of marks'!$GN$4</f>
        <v>lkekftd foKku</v>
      </c>
      <c r="C1880" s="240"/>
      <c r="D1880" s="241"/>
      <c r="E1880" s="261" t="str">
        <f>IF(OR('statement of marks'!$GP48="",E1874=""),"",'statement of marks'!$GP48)</f>
        <v/>
      </c>
      <c r="F1880" s="261" t="str">
        <f>IF(OR('statement of marks'!$GP48="",F1874=""),"",'statement of marks'!$GP48)</f>
        <v/>
      </c>
      <c r="G1880" s="261" t="str">
        <f>IF(OR('statement of marks'!$GP48="",G1874=""),"",'statement of marks'!$GP48)</f>
        <v/>
      </c>
      <c r="H1880" s="261" t="str">
        <f>IF(OR('statement of marks'!$GP48="",H1874=""),"",'statement of marks'!$GP48)</f>
        <v/>
      </c>
      <c r="I1880" s="261" t="str">
        <f>IF(OR('statement of marks'!$GP48="",I1874=""),"",'statement of marks'!$GP48)</f>
        <v/>
      </c>
      <c r="J1880" s="262" t="str">
        <f>IF(OR('statement of marks'!$GP48="",J1874=""),"",'statement of marks'!$GP48)</f>
        <v/>
      </c>
    </row>
    <row r="1881" spans="1:10" ht="17.5" customHeight="1">
      <c r="A1881" s="214"/>
      <c r="B1881" s="308" t="str">
        <f>'statement of marks'!$GQ$4</f>
        <v>dk;kZuqHko</v>
      </c>
      <c r="C1881" s="240"/>
      <c r="D1881" s="241"/>
      <c r="E1881" s="261" t="str">
        <f>IF(OR('statement of marks'!$GS48="",E1874=""),"",'statement of marks'!$GS48)</f>
        <v/>
      </c>
      <c r="F1881" s="261" t="str">
        <f>IF(OR('statement of marks'!$GS48="",F1874=""),"",'statement of marks'!$GS48)</f>
        <v/>
      </c>
      <c r="G1881" s="261" t="str">
        <f>IF(OR('statement of marks'!$GS48="",G1874=""),"",'statement of marks'!$GS48)</f>
        <v/>
      </c>
      <c r="H1881" s="261" t="str">
        <f>IF(OR('statement of marks'!$GS48="",H1874=""),"",'statement of marks'!$GS48)</f>
        <v/>
      </c>
      <c r="I1881" s="261" t="str">
        <f>IF(OR('statement of marks'!$GS48="",I1874=""),"",'statement of marks'!$GS48)</f>
        <v/>
      </c>
      <c r="J1881" s="262" t="str">
        <f>IF(OR('statement of marks'!$GS48="",J1874=""),"",'statement of marks'!$GS48)</f>
        <v/>
      </c>
    </row>
    <row r="1882" spans="1:10" ht="17.5" customHeight="1">
      <c r="A1882" s="214"/>
      <c r="B1882" s="308" t="str">
        <f>'statement of marks'!$GT$4</f>
        <v>dyk f'k{kk</v>
      </c>
      <c r="C1882" s="240"/>
      <c r="D1882" s="241"/>
      <c r="E1882" s="263" t="str">
        <f>IF(OR('statement of marks'!$GV48="",E1874=""),"",'statement of marks'!$GV48)</f>
        <v/>
      </c>
      <c r="F1882" s="263" t="str">
        <f>IF(OR('statement of marks'!$GV48="",F1874=""),"",'statement of marks'!$GV48)</f>
        <v/>
      </c>
      <c r="G1882" s="263" t="str">
        <f>IF(OR('statement of marks'!$GV48="",G1874=""),"",'statement of marks'!$GV48)</f>
        <v/>
      </c>
      <c r="H1882" s="263" t="str">
        <f>IF(OR('statement of marks'!$GV48="",H1874=""),"",'statement of marks'!$GV48)</f>
        <v/>
      </c>
      <c r="I1882" s="263" t="str">
        <f>IF(OR('statement of marks'!$GV48="",I1874=""),"",'statement of marks'!$GV48)</f>
        <v/>
      </c>
      <c r="J1882" s="264" t="str">
        <f>IF(OR('statement of marks'!$GV48="",J1874=""),"",'statement of marks'!$GV48)</f>
        <v/>
      </c>
    </row>
    <row r="1883" spans="1:10" ht="17.5" customHeight="1">
      <c r="A1883" s="214"/>
      <c r="B1883" s="245" t="s">
        <v>284</v>
      </c>
      <c r="C1883" s="265" t="str">
        <f t="shared" ref="C1883:J1883" si="82">C1874</f>
        <v/>
      </c>
      <c r="D1883" s="265" t="str">
        <f t="shared" si="82"/>
        <v/>
      </c>
      <c r="E1883" s="265" t="str">
        <f t="shared" si="82"/>
        <v/>
      </c>
      <c r="F1883" s="265" t="str">
        <f t="shared" si="82"/>
        <v/>
      </c>
      <c r="G1883" s="265" t="str">
        <f t="shared" si="82"/>
        <v/>
      </c>
      <c r="H1883" s="265" t="str">
        <f t="shared" si="82"/>
        <v/>
      </c>
      <c r="I1883" s="265" t="str">
        <f t="shared" si="82"/>
        <v/>
      </c>
      <c r="J1883" s="266" t="str">
        <f t="shared" si="82"/>
        <v/>
      </c>
    </row>
    <row r="1884" spans="1:10" ht="17.5" customHeight="1">
      <c r="A1884" s="214"/>
      <c r="B1884" s="308" t="str">
        <f>'statement of marks'!$HL$5</f>
        <v>Nk= mifLFkfr</v>
      </c>
      <c r="C1884" s="242"/>
      <c r="D1884" s="242"/>
      <c r="E1884" s="267" t="str">
        <f>IF(OR('statement of marks'!$HL48="",E1874=""),"",'statement of marks'!$HL48)</f>
        <v/>
      </c>
      <c r="F1884" s="267" t="str">
        <f>IF(OR('statement of marks'!$HL48="",F1874=""),"",'statement of marks'!$HL48)</f>
        <v/>
      </c>
      <c r="G1884" s="267" t="str">
        <f>IF(OR('statement of marks'!$HL48="",G1874=""),"",'statement of marks'!$HL48)</f>
        <v/>
      </c>
      <c r="H1884" s="267" t="str">
        <f>IF(OR('statement of marks'!$HL48="",H1874=""),"",'statement of marks'!$HL48)</f>
        <v/>
      </c>
      <c r="I1884" s="267" t="str">
        <f>IF(OR('statement of marks'!$HL48="",I1874=""),"",'statement of marks'!$HL48)</f>
        <v/>
      </c>
      <c r="J1884" s="268" t="str">
        <f>IF(OR('statement of marks'!$HL48="",J1874=""),"",'statement of marks'!$HL48)</f>
        <v/>
      </c>
    </row>
    <row r="1885" spans="1:10" ht="17.5" customHeight="1">
      <c r="A1885" s="214"/>
      <c r="B1885" s="308" t="str">
        <f>'statement of marks'!$HK$5</f>
        <v>dqy ehfVax</v>
      </c>
      <c r="C1885" s="243"/>
      <c r="D1885" s="243"/>
      <c r="E1885" s="243" t="str">
        <f>IF(OR('statement of marks'!$HK48="",E1874=""),"",'statement of marks'!$HK48)</f>
        <v/>
      </c>
      <c r="F1885" s="243" t="str">
        <f>IF(OR('statement of marks'!$HK48="",F1874=""),"",'statement of marks'!$HK48)</f>
        <v/>
      </c>
      <c r="G1885" s="243" t="str">
        <f>IF(OR('statement of marks'!$HK48="",G1874=""),"",'statement of marks'!$HK48)</f>
        <v/>
      </c>
      <c r="H1885" s="243" t="str">
        <f>IF(OR('statement of marks'!$HK48="",H1874=""),"",'statement of marks'!$HK48)</f>
        <v/>
      </c>
      <c r="I1885" s="243" t="str">
        <f>IF(OR('statement of marks'!$HK48="",I1874=""),"",'statement of marks'!$HK48)</f>
        <v/>
      </c>
      <c r="J1885" s="269" t="str">
        <f>IF(OR('statement of marks'!$HK48="",J1874=""),"",'statement of marks'!$HK48)</f>
        <v/>
      </c>
    </row>
    <row r="1886" spans="1:10" ht="17.5" customHeight="1">
      <c r="A1886" s="214"/>
      <c r="B1886" s="308" t="s">
        <v>259</v>
      </c>
      <c r="C1886" s="243" t="str">
        <f t="shared" ref="C1886:J1886" si="83">IF(OR(C1884="",C1885=""),"",C1884/C1885*100)</f>
        <v/>
      </c>
      <c r="D1886" s="243" t="str">
        <f t="shared" si="83"/>
        <v/>
      </c>
      <c r="E1886" s="243" t="str">
        <f t="shared" si="83"/>
        <v/>
      </c>
      <c r="F1886" s="243" t="str">
        <f t="shared" si="83"/>
        <v/>
      </c>
      <c r="G1886" s="243" t="str">
        <f t="shared" si="83"/>
        <v/>
      </c>
      <c r="H1886" s="243" t="str">
        <f t="shared" si="83"/>
        <v/>
      </c>
      <c r="I1886" s="243" t="str">
        <f t="shared" si="83"/>
        <v/>
      </c>
      <c r="J1886" s="269" t="str">
        <f t="shared" si="83"/>
        <v/>
      </c>
    </row>
    <row r="1887" spans="1:10" ht="17.5" customHeight="1">
      <c r="A1887" s="214"/>
      <c r="B1887" s="308" t="s">
        <v>260</v>
      </c>
      <c r="C1887" s="243"/>
      <c r="D1887" s="243"/>
      <c r="E1887" s="243"/>
      <c r="F1887" s="243"/>
      <c r="G1887" s="243"/>
      <c r="H1887" s="243"/>
      <c r="I1887" s="243"/>
      <c r="J1887" s="249"/>
    </row>
    <row r="1888" spans="1:10" ht="17.5" customHeight="1">
      <c r="A1888" s="214"/>
      <c r="B1888" s="310" t="s">
        <v>257</v>
      </c>
      <c r="C1888" s="1319" t="str">
        <f>IF('statement of marks'!HN48="","",'statement of marks'!HN48)</f>
        <v/>
      </c>
      <c r="D1888" s="1320"/>
      <c r="E1888" s="1320"/>
      <c r="F1888" s="1320"/>
      <c r="G1888" s="1320"/>
      <c r="H1888" s="1320"/>
      <c r="I1888" s="1320"/>
      <c r="J1888" s="1321"/>
    </row>
    <row r="1889" spans="1:10" ht="17.5" customHeight="1">
      <c r="A1889" s="214"/>
      <c r="B1889" s="246"/>
      <c r="C1889" s="1322"/>
      <c r="D1889" s="1323"/>
      <c r="E1889" s="1323"/>
      <c r="F1889" s="1324"/>
      <c r="G1889" s="1322"/>
      <c r="H1889" s="1323"/>
      <c r="I1889" s="1323"/>
      <c r="J1889" s="1325"/>
    </row>
    <row r="1890" spans="1:10" ht="17.5" customHeight="1" thickBot="1">
      <c r="A1890" s="215"/>
      <c r="B1890" s="259" t="s">
        <v>262</v>
      </c>
      <c r="C1890" s="1293" t="s">
        <v>80</v>
      </c>
      <c r="D1890" s="1294"/>
      <c r="E1890" s="1294"/>
      <c r="F1890" s="1295"/>
      <c r="G1890" s="1296" t="s">
        <v>263</v>
      </c>
      <c r="H1890" s="1297"/>
      <c r="I1890" s="1297"/>
      <c r="J1890" s="1298"/>
    </row>
    <row r="1891" spans="1:10" ht="17.5" customHeight="1">
      <c r="A1891" s="247"/>
      <c r="B1891" s="1352" t="s">
        <v>228</v>
      </c>
      <c r="C1891" s="1353"/>
      <c r="D1891" s="1353"/>
      <c r="E1891" s="1353"/>
      <c r="F1891" s="1353"/>
      <c r="G1891" s="1353"/>
      <c r="H1891" s="1353"/>
      <c r="I1891" s="1353"/>
      <c r="J1891" s="1354"/>
    </row>
    <row r="1892" spans="1:10" ht="17.5" customHeight="1">
      <c r="A1892" s="214"/>
      <c r="B1892" s="1355" t="s">
        <v>247</v>
      </c>
      <c r="C1892" s="1356"/>
      <c r="D1892" s="1356"/>
      <c r="E1892" s="1356"/>
      <c r="F1892" s="1356"/>
      <c r="G1892" s="1356"/>
      <c r="H1892" s="1356"/>
      <c r="I1892" s="1356"/>
      <c r="J1892" s="1357"/>
    </row>
    <row r="1893" spans="1:10" ht="17.5" customHeight="1">
      <c r="A1893" s="214"/>
      <c r="B1893" s="1358" t="s">
        <v>81</v>
      </c>
      <c r="C1893" s="1358"/>
      <c r="D1893" s="1359">
        <f>YEAR(details!G49)</f>
        <v>1900</v>
      </c>
      <c r="E1893" s="1360"/>
      <c r="F1893" s="307" t="s">
        <v>230</v>
      </c>
      <c r="G1893" s="1359" t="str">
        <f>'statement of marks'!$H$3</f>
        <v>2015-16</v>
      </c>
      <c r="H1893" s="1360"/>
      <c r="I1893" s="307" t="s">
        <v>231</v>
      </c>
      <c r="J1893" s="255"/>
    </row>
    <row r="1894" spans="1:10" ht="17.5" customHeight="1">
      <c r="A1894" s="214"/>
      <c r="B1894" s="1326" t="s">
        <v>229</v>
      </c>
      <c r="C1894" s="1327"/>
      <c r="D1894" s="1312" t="str">
        <f>'statement of marks'!$A$1</f>
        <v>jk- ck- ek/;fed fo|ky; uohu] fuEckgsM+k</v>
      </c>
      <c r="E1894" s="1313"/>
      <c r="F1894" s="1313"/>
      <c r="G1894" s="1313"/>
      <c r="H1894" s="1313"/>
      <c r="I1894" s="1313"/>
      <c r="J1894" s="1314"/>
    </row>
    <row r="1895" spans="1:10" ht="17.5" customHeight="1">
      <c r="A1895" s="214"/>
      <c r="B1895" s="1326" t="str">
        <f>'statement of marks'!$J$3</f>
        <v xml:space="preserve">fo|ky; dk Mk;l dksM+ </v>
      </c>
      <c r="C1895" s="1327"/>
      <c r="D1895" s="1345" t="str">
        <f>'statement of marks'!$K$3</f>
        <v xml:space="preserve">08291009401   </v>
      </c>
      <c r="E1895" s="1346"/>
      <c r="F1895" s="1128"/>
      <c r="G1895" s="1129"/>
      <c r="H1895" s="1129"/>
      <c r="I1895" s="1129"/>
      <c r="J1895" s="1347"/>
    </row>
    <row r="1896" spans="1:10" ht="17.5" customHeight="1">
      <c r="A1896" s="214"/>
      <c r="B1896" s="1326" t="s">
        <v>218</v>
      </c>
      <c r="C1896" s="1327"/>
      <c r="D1896" s="1312" t="str">
        <f>IF('statement of marks'!J49="","",'statement of marks'!J49)</f>
        <v/>
      </c>
      <c r="E1896" s="1313"/>
      <c r="F1896" s="1313"/>
      <c r="G1896" s="1313"/>
      <c r="H1896" s="1313"/>
      <c r="I1896" s="1313"/>
      <c r="J1896" s="1314"/>
    </row>
    <row r="1897" spans="1:10" ht="17.5" customHeight="1">
      <c r="A1897" s="214"/>
      <c r="B1897" s="1326" t="s">
        <v>232</v>
      </c>
      <c r="C1897" s="1327"/>
      <c r="D1897" s="1145" t="str">
        <f>IF('statement of marks'!C49="B","Nk=",IF('statement of marks'!C49="G","Nk=k",""))</f>
        <v/>
      </c>
      <c r="E1897" s="1145"/>
      <c r="F1897" s="258" t="s">
        <v>224</v>
      </c>
      <c r="G1897" s="256" t="str">
        <f>IF('statement of marks'!B49="","",'statement of marks'!B49)</f>
        <v/>
      </c>
      <c r="H1897" s="1348"/>
      <c r="I1897" s="1348"/>
      <c r="J1897" s="1349"/>
    </row>
    <row r="1898" spans="1:10" ht="17.5" customHeight="1">
      <c r="A1898" s="214"/>
      <c r="B1898" s="1326" t="s">
        <v>220</v>
      </c>
      <c r="C1898" s="1327"/>
      <c r="D1898" s="1312" t="str">
        <f>IF('statement of marks'!L49="","",'statement of marks'!L49)</f>
        <v/>
      </c>
      <c r="E1898" s="1313"/>
      <c r="F1898" s="1313"/>
      <c r="G1898" s="1313"/>
      <c r="H1898" s="1313"/>
      <c r="I1898" s="1313"/>
      <c r="J1898" s="1314"/>
    </row>
    <row r="1899" spans="1:10" ht="17.5" customHeight="1">
      <c r="A1899" s="214"/>
      <c r="B1899" s="1326" t="s">
        <v>219</v>
      </c>
      <c r="C1899" s="1327"/>
      <c r="D1899" s="1312" t="str">
        <f>IF('statement of marks'!K49="","",'statement of marks'!K49)</f>
        <v/>
      </c>
      <c r="E1899" s="1313"/>
      <c r="F1899" s="1313"/>
      <c r="G1899" s="1313"/>
      <c r="H1899" s="1313"/>
      <c r="I1899" s="1313"/>
      <c r="J1899" s="1314"/>
    </row>
    <row r="1900" spans="1:10" ht="17.5" customHeight="1">
      <c r="A1900" s="214"/>
      <c r="B1900" s="1326" t="s">
        <v>234</v>
      </c>
      <c r="C1900" s="1327"/>
      <c r="D1900" s="1312" t="str">
        <f>IF(details!N49="","",details!N49)</f>
        <v/>
      </c>
      <c r="E1900" s="1313"/>
      <c r="F1900" s="1313"/>
      <c r="G1900" s="1313"/>
      <c r="H1900" s="1313"/>
      <c r="I1900" s="1313"/>
      <c r="J1900" s="1314"/>
    </row>
    <row r="1901" spans="1:10" ht="17.5" customHeight="1">
      <c r="A1901" s="214"/>
      <c r="B1901" s="1326" t="s">
        <v>283</v>
      </c>
      <c r="C1901" s="1327"/>
      <c r="D1901" s="1312" t="str">
        <f>IF(details!O49="","",details!O49)</f>
        <v/>
      </c>
      <c r="E1901" s="1313"/>
      <c r="F1901" s="1313"/>
      <c r="G1901" s="1313"/>
      <c r="H1901" s="1313"/>
      <c r="I1901" s="1313"/>
      <c r="J1901" s="1314"/>
    </row>
    <row r="1902" spans="1:10" ht="17.5" customHeight="1">
      <c r="A1902" s="214"/>
      <c r="B1902" s="1326" t="s">
        <v>77</v>
      </c>
      <c r="C1902" s="1327"/>
      <c r="D1902" s="392">
        <f>'statement of marks'!$C$3</f>
        <v>6</v>
      </c>
      <c r="E1902" s="309" t="s">
        <v>222</v>
      </c>
      <c r="F1902" s="254" t="str">
        <f>IF('statement of marks'!F49="","",'statement of marks'!F49)</f>
        <v/>
      </c>
      <c r="G1902" s="1343" t="s">
        <v>233</v>
      </c>
      <c r="H1902" s="1170"/>
      <c r="I1902" s="1361" t="str">
        <f>IF('statement of marks'!G49="","",'statement of marks'!G49)</f>
        <v/>
      </c>
      <c r="J1902" s="1362"/>
    </row>
    <row r="1903" spans="1:10" ht="17.5" customHeight="1">
      <c r="A1903" s="214"/>
      <c r="B1903" s="1326" t="s">
        <v>225</v>
      </c>
      <c r="C1903" s="1327"/>
      <c r="D1903" s="1316" t="str">
        <f>IF('statement of marks'!H49="","",'statement of marks'!H49)</f>
        <v/>
      </c>
      <c r="E1903" s="1328"/>
      <c r="F1903" s="1328"/>
      <c r="G1903" s="1328"/>
      <c r="H1903" s="1328"/>
      <c r="I1903" s="1328"/>
      <c r="J1903" s="1329"/>
    </row>
    <row r="1904" spans="1:10" ht="17.5" customHeight="1">
      <c r="A1904" s="214"/>
      <c r="B1904" s="1326" t="s">
        <v>226</v>
      </c>
      <c r="C1904" s="1327"/>
      <c r="D1904" s="1330" t="str">
        <f>IF('statement of marks'!I49="","",'statement of marks'!I49)</f>
        <v/>
      </c>
      <c r="E1904" s="1331"/>
      <c r="F1904" s="1332"/>
      <c r="G1904" s="1332"/>
      <c r="H1904" s="1332"/>
      <c r="I1904" s="1332"/>
      <c r="J1904" s="1333"/>
    </row>
    <row r="1905" spans="1:10" ht="17.5" customHeight="1">
      <c r="A1905" s="214"/>
      <c r="B1905" s="1312" t="s">
        <v>235</v>
      </c>
      <c r="C1905" s="1313"/>
      <c r="D1905" s="1313"/>
      <c r="E1905" s="1144"/>
      <c r="F1905" s="1334" t="str">
        <f>IF(details!Q49="","",details!Q49)</f>
        <v/>
      </c>
      <c r="G1905" s="1334"/>
      <c r="H1905" s="1335"/>
      <c r="I1905" s="1335"/>
      <c r="J1905" s="1336"/>
    </row>
    <row r="1906" spans="1:10" ht="17.5" customHeight="1">
      <c r="A1906" s="214"/>
      <c r="B1906" s="1326" t="s">
        <v>239</v>
      </c>
      <c r="C1906" s="1327"/>
      <c r="D1906" s="1312" t="str">
        <f>IF(details!M49="","",details!M49)</f>
        <v/>
      </c>
      <c r="E1906" s="1313"/>
      <c r="F1906" s="1313"/>
      <c r="G1906" s="1313"/>
      <c r="H1906" s="1313"/>
      <c r="I1906" s="1313"/>
      <c r="J1906" s="1314"/>
    </row>
    <row r="1907" spans="1:10" ht="17.5" customHeight="1">
      <c r="A1907" s="214"/>
      <c r="B1907" s="1326" t="s">
        <v>240</v>
      </c>
      <c r="C1907" s="1327"/>
      <c r="D1907" s="1312" t="str">
        <f>IF(details!P49="","",details!P49)</f>
        <v/>
      </c>
      <c r="E1907" s="1313"/>
      <c r="F1907" s="1313"/>
      <c r="G1907" s="1313"/>
      <c r="H1907" s="1313"/>
      <c r="I1907" s="1313"/>
      <c r="J1907" s="1314"/>
    </row>
    <row r="1908" spans="1:10" ht="17.5" customHeight="1">
      <c r="A1908" s="214"/>
      <c r="B1908" s="1326" t="s">
        <v>241</v>
      </c>
      <c r="C1908" s="1327"/>
      <c r="D1908" s="1337" t="str">
        <f>IF('statement of marks'!HD49="mRrh.kZ",'statement of marks'!$C$3,"")</f>
        <v/>
      </c>
      <c r="E1908" s="1338"/>
      <c r="F1908" s="1313" t="s">
        <v>242</v>
      </c>
      <c r="G1908" s="1144"/>
      <c r="H1908" s="1337" t="str">
        <f>IF(D1908="","",D1908+1)</f>
        <v/>
      </c>
      <c r="I1908" s="1338"/>
      <c r="J1908" s="1339"/>
    </row>
    <row r="1909" spans="1:10" ht="17.5" customHeight="1">
      <c r="A1909" s="214"/>
      <c r="B1909" s="1326" t="s">
        <v>243</v>
      </c>
      <c r="C1909" s="1327"/>
      <c r="D1909" s="1340">
        <f>IF(details!$O$4="","",details!$O$4)</f>
        <v>42460</v>
      </c>
      <c r="E1909" s="1341"/>
      <c r="F1909" s="1342"/>
      <c r="G1909" s="1343"/>
      <c r="H1909" s="1343"/>
      <c r="I1909" s="1343"/>
      <c r="J1909" s="1344"/>
    </row>
    <row r="1910" spans="1:10" ht="17.5" customHeight="1">
      <c r="A1910" s="214"/>
      <c r="B1910" s="1299"/>
      <c r="C1910" s="1299"/>
      <c r="D1910" s="1276"/>
      <c r="E1910" s="1276"/>
      <c r="F1910" s="1288"/>
      <c r="G1910" s="1288"/>
      <c r="H1910" s="1288"/>
      <c r="I1910" s="1288"/>
      <c r="J1910" s="1300"/>
    </row>
    <row r="1911" spans="1:10" ht="17.5" customHeight="1">
      <c r="A1911" s="214"/>
      <c r="B1911" s="1301" t="str">
        <f>IF(details!$I$4="","",details!$I$4)</f>
        <v>Jherh js[kk oekZ</v>
      </c>
      <c r="C1911" s="1301"/>
      <c r="D1911" s="1276"/>
      <c r="E1911" s="1276"/>
      <c r="F1911" s="1302" t="str">
        <f>IF(details!$F$4="","",details!$F$4)</f>
        <v>Jh jk/ks';ke tk'kh</v>
      </c>
      <c r="G1911" s="1303"/>
      <c r="H1911" s="1303"/>
      <c r="I1911" s="1303"/>
      <c r="J1911" s="1304"/>
    </row>
    <row r="1912" spans="1:10" ht="17.5" customHeight="1" thickBot="1">
      <c r="A1912" s="215"/>
      <c r="B1912" s="1305" t="s">
        <v>244</v>
      </c>
      <c r="C1912" s="1305"/>
      <c r="D1912" s="1305" t="s">
        <v>245</v>
      </c>
      <c r="E1912" s="1305"/>
      <c r="F1912" s="1306" t="s">
        <v>246</v>
      </c>
      <c r="G1912" s="1307"/>
      <c r="H1912" s="1307"/>
      <c r="I1912" s="1307"/>
      <c r="J1912" s="1308"/>
    </row>
    <row r="1913" spans="1:10" ht="17.5" customHeight="1">
      <c r="A1913" s="247"/>
      <c r="B1913" s="1309" t="s">
        <v>258</v>
      </c>
      <c r="C1913" s="1310"/>
      <c r="D1913" s="1310"/>
      <c r="E1913" s="1310"/>
      <c r="F1913" s="1310"/>
      <c r="G1913" s="1310"/>
      <c r="H1913" s="1310"/>
      <c r="I1913" s="1310"/>
      <c r="J1913" s="1311"/>
    </row>
    <row r="1914" spans="1:10" ht="17.5" customHeight="1">
      <c r="A1914" s="214"/>
      <c r="B1914" s="310" t="s">
        <v>218</v>
      </c>
      <c r="C1914" s="1312" t="str">
        <f>IF('statement of marks'!J49="","",'statement of marks'!J49)</f>
        <v/>
      </c>
      <c r="D1914" s="1313"/>
      <c r="E1914" s="1313"/>
      <c r="F1914" s="1313"/>
      <c r="G1914" s="1313"/>
      <c r="H1914" s="1313"/>
      <c r="I1914" s="1313"/>
      <c r="J1914" s="1314"/>
    </row>
    <row r="1915" spans="1:10" ht="17.5" customHeight="1">
      <c r="A1915" s="214"/>
      <c r="B1915" s="310" t="s">
        <v>219</v>
      </c>
      <c r="C1915" s="1312" t="str">
        <f>IF('statement of marks'!K49="","",'statement of marks'!K49)</f>
        <v/>
      </c>
      <c r="D1915" s="1313"/>
      <c r="E1915" s="1313"/>
      <c r="F1915" s="1313"/>
      <c r="G1915" s="1313"/>
      <c r="H1915" s="1313"/>
      <c r="I1915" s="1313"/>
      <c r="J1915" s="1314"/>
    </row>
    <row r="1916" spans="1:10" ht="17.5" customHeight="1">
      <c r="A1916" s="214"/>
      <c r="B1916" s="310" t="s">
        <v>220</v>
      </c>
      <c r="C1916" s="1312" t="str">
        <f>IF('statement of marks'!L49="","",'statement of marks'!L49)</f>
        <v/>
      </c>
      <c r="D1916" s="1313"/>
      <c r="E1916" s="1313"/>
      <c r="F1916" s="1313"/>
      <c r="G1916" s="1313"/>
      <c r="H1916" s="1313"/>
      <c r="I1916" s="1313"/>
      <c r="J1916" s="1314"/>
    </row>
    <row r="1917" spans="1:10" ht="17.5" customHeight="1">
      <c r="A1917" s="214"/>
      <c r="B1917" s="310" t="s">
        <v>225</v>
      </c>
      <c r="C1917" s="1315" t="str">
        <f>IF('statement of marks'!H49="","",'statement of marks'!H49)</f>
        <v/>
      </c>
      <c r="D1917" s="1316"/>
      <c r="E1917" s="252" t="s">
        <v>261</v>
      </c>
      <c r="F1917" s="1317" t="str">
        <f>IF('statement of marks'!I49="","",'statement of marks'!I49)</f>
        <v/>
      </c>
      <c r="G1917" s="1317"/>
      <c r="H1917" s="1317"/>
      <c r="I1917" s="1317"/>
      <c r="J1917" s="1318"/>
    </row>
    <row r="1918" spans="1:10" ht="17.5" customHeight="1">
      <c r="A1918" s="214"/>
      <c r="B1918" s="310" t="s">
        <v>223</v>
      </c>
      <c r="C1918" s="253" t="s">
        <v>248</v>
      </c>
      <c r="D1918" s="235" t="s">
        <v>249</v>
      </c>
      <c r="E1918" s="235" t="s">
        <v>250</v>
      </c>
      <c r="F1918" s="235" t="s">
        <v>251</v>
      </c>
      <c r="G1918" s="235" t="s">
        <v>252</v>
      </c>
      <c r="H1918" s="235" t="s">
        <v>253</v>
      </c>
      <c r="I1918" s="235" t="s">
        <v>254</v>
      </c>
      <c r="J1918" s="248" t="s">
        <v>255</v>
      </c>
    </row>
    <row r="1919" spans="1:10" ht="17.5" customHeight="1">
      <c r="A1919" s="214"/>
      <c r="B1919" s="308" t="s">
        <v>256</v>
      </c>
      <c r="C1919" s="239" t="str">
        <f>IF(AND('statement of marks'!$C$3=1,'statement of marks'!HD49="mRrh.kZ"),'statement of marks'!$H$3,"")</f>
        <v/>
      </c>
      <c r="D1919" s="239" t="str">
        <f>IF(AND('statement of marks'!$C$3=2,'statement of marks'!HD49="mRrh.kZ"),'statement of marks'!$H$3,"")</f>
        <v/>
      </c>
      <c r="E1919" s="239" t="str">
        <f>IF(AND('statement of marks'!$C$3=3,'statement of marks'!HD49="mRrh.kZ"),'statement of marks'!$H$3,"")</f>
        <v/>
      </c>
      <c r="F1919" s="239" t="str">
        <f>IF(AND('statement of marks'!$C$3=4,'statement of marks'!HD49="mRrh.kZ"),'statement of marks'!$H$3,"")</f>
        <v/>
      </c>
      <c r="G1919" s="239" t="str">
        <f>IF(AND('statement of marks'!$C$3=5,'statement of marks'!HD49="mRrh.kZ"),'statement of marks'!$H$3,"")</f>
        <v/>
      </c>
      <c r="H1919" s="239" t="str">
        <f>IF(AND('statement of marks'!$C$3=6,'statement of marks'!HD49="mRrh.kZ"),'statement of marks'!$H$3,"")</f>
        <v/>
      </c>
      <c r="I1919" s="239" t="str">
        <f>IF(AND('statement of marks'!$C$3=7,'statement of marks'!HD49="mRrh.kZ"),'statement of marks'!$H$3,"")</f>
        <v/>
      </c>
      <c r="J1919" s="260" t="str">
        <f>IF(AND('statement of marks'!$C$3=8,'statement of marks'!HD49="mRrh.kZ"),'statement of marks'!$H$3,"")</f>
        <v/>
      </c>
    </row>
    <row r="1920" spans="1:10" ht="17.5" customHeight="1">
      <c r="A1920" s="214"/>
      <c r="B1920" s="308" t="str">
        <f>'statement of marks'!$FT$4</f>
        <v>fgUnh</v>
      </c>
      <c r="C1920" s="240"/>
      <c r="D1920" s="241"/>
      <c r="E1920" s="261" t="str">
        <f>IF(OR('statement of marks'!$FV49="",E1919=""),"",'statement of marks'!$FV49)</f>
        <v/>
      </c>
      <c r="F1920" s="261" t="str">
        <f>IF(OR('statement of marks'!$FV49="",F1919=""),"",'statement of marks'!$FV49)</f>
        <v/>
      </c>
      <c r="G1920" s="261" t="str">
        <f>IF(OR('statement of marks'!$FV49="",G1919=""),"",'statement of marks'!$FV49)</f>
        <v/>
      </c>
      <c r="H1920" s="261" t="str">
        <f>IF(OR('statement of marks'!$FV49="",H1919=""),"",'statement of marks'!$FV49)</f>
        <v/>
      </c>
      <c r="I1920" s="261" t="str">
        <f>IF(OR('statement of marks'!$FV49="",I1919=""),"",'statement of marks'!$FV49)</f>
        <v/>
      </c>
      <c r="J1920" s="262" t="str">
        <f>IF(OR('statement of marks'!$FV49="",J1919=""),"",'statement of marks'!$FV49)</f>
        <v/>
      </c>
    </row>
    <row r="1921" spans="1:10" ht="17.5" customHeight="1">
      <c r="A1921" s="214"/>
      <c r="B1921" s="308" t="str">
        <f>'statement of marks'!$FW$4</f>
        <v>vaxszth</v>
      </c>
      <c r="C1921" s="240"/>
      <c r="D1921" s="241"/>
      <c r="E1921" s="261" t="str">
        <f>IF(OR('statement of marks'!$FY49="",E1919=""),"",'statement of marks'!$FY49)</f>
        <v/>
      </c>
      <c r="F1921" s="261" t="str">
        <f>IF(OR('statement of marks'!$FY49="",F1919=""),"",'statement of marks'!$FY49)</f>
        <v/>
      </c>
      <c r="G1921" s="261" t="str">
        <f>IF(OR('statement of marks'!$FY49="",G1919=""),"",'statement of marks'!$FY49)</f>
        <v/>
      </c>
      <c r="H1921" s="261" t="str">
        <f>IF(OR('statement of marks'!$FY49="",H1919=""),"",'statement of marks'!$FY49)</f>
        <v/>
      </c>
      <c r="I1921" s="261" t="str">
        <f>IF(OR('statement of marks'!$FY49="",I1919=""),"",'statement of marks'!$FY49)</f>
        <v/>
      </c>
      <c r="J1921" s="262" t="str">
        <f>IF(OR('statement of marks'!$FY49="",J1919=""),"",'statement of marks'!$FY49)</f>
        <v/>
      </c>
    </row>
    <row r="1922" spans="1:10" ht="17.5" customHeight="1">
      <c r="A1922" s="214"/>
      <c r="B1922" s="308" t="str">
        <f>IF('statement of marks'!BE49="s","laLÑr",IF('statement of marks'!BE49="u","mnwZ",IF('statement of marks'!BE49="g","xqtjkrh",IF('statement of marks'!BE49="p","iatkch",IF('statement of marks'!BE49="sd","flU/kh","r`rh; Hkk""kk")))))</f>
        <v>r`rh; Hkk"kk</v>
      </c>
      <c r="C1922" s="240"/>
      <c r="D1922" s="241"/>
      <c r="E1922" s="261" t="str">
        <f>IF(OR('statement of marks'!$GB49="",E1919=""),"",'statement of marks'!$GB49)</f>
        <v/>
      </c>
      <c r="F1922" s="261" t="str">
        <f>IF(OR('statement of marks'!$GB49="",F1919=""),"",'statement of marks'!$GB49)</f>
        <v/>
      </c>
      <c r="G1922" s="261" t="str">
        <f>IF(OR('statement of marks'!$GB49="",G1919=""),"",'statement of marks'!$GB49)</f>
        <v/>
      </c>
      <c r="H1922" s="261" t="str">
        <f>IF(OR('statement of marks'!$GB49="",H1919=""),"",'statement of marks'!$GB49)</f>
        <v/>
      </c>
      <c r="I1922" s="261" t="str">
        <f>IF(OR('statement of marks'!$GB49="",I1919=""),"",'statement of marks'!$GB49)</f>
        <v/>
      </c>
      <c r="J1922" s="262" t="str">
        <f>IF(OR('statement of marks'!$GB49="",J1919=""),"",'statement of marks'!$GB49)</f>
        <v/>
      </c>
    </row>
    <row r="1923" spans="1:10" ht="17.5" customHeight="1">
      <c r="A1923" s="214"/>
      <c r="B1923" s="308" t="str">
        <f>'statement of marks'!$GH$4</f>
        <v>xf.kr</v>
      </c>
      <c r="C1923" s="240"/>
      <c r="D1923" s="241"/>
      <c r="E1923" s="261" t="str">
        <f>IF(OR('statement of marks'!$GJ49="",E1919=""),"",'statement of marks'!$GJ49)</f>
        <v/>
      </c>
      <c r="F1923" s="261" t="str">
        <f>IF(OR('statement of marks'!$GJ49="",F1919=""),"",'statement of marks'!$GJ49)</f>
        <v/>
      </c>
      <c r="G1923" s="261" t="str">
        <f>IF(OR('statement of marks'!$GJ49="",G1919=""),"",'statement of marks'!$GJ49)</f>
        <v/>
      </c>
      <c r="H1923" s="261" t="str">
        <f>IF(OR('statement of marks'!$GJ49="",H1919=""),"",'statement of marks'!$GJ49)</f>
        <v/>
      </c>
      <c r="I1923" s="261" t="str">
        <f>IF(OR('statement of marks'!$GJ49="",I1919=""),"",'statement of marks'!$GJ49)</f>
        <v/>
      </c>
      <c r="J1923" s="262" t="str">
        <f>IF(OR('statement of marks'!$GJ49="",J1919=""),"",'statement of marks'!$GJ49)</f>
        <v/>
      </c>
    </row>
    <row r="1924" spans="1:10" ht="17.5" customHeight="1">
      <c r="A1924" s="214"/>
      <c r="B1924" s="308" t="str">
        <f>'statement of marks'!$GK$4</f>
        <v>foKku</v>
      </c>
      <c r="C1924" s="240"/>
      <c r="D1924" s="241"/>
      <c r="E1924" s="261" t="str">
        <f>IF(OR('statement of marks'!$GM49="",E1919=""),"",'statement of marks'!$GM49)</f>
        <v/>
      </c>
      <c r="F1924" s="261" t="str">
        <f>IF(OR('statement of marks'!$GM49="",F1919=""),"",'statement of marks'!$GM49)</f>
        <v/>
      </c>
      <c r="G1924" s="261" t="str">
        <f>IF(OR('statement of marks'!$GM49="",G1919=""),"",'statement of marks'!$GM49)</f>
        <v/>
      </c>
      <c r="H1924" s="261" t="str">
        <f>IF(OR('statement of marks'!$GM49="",H1919=""),"",'statement of marks'!$GM49)</f>
        <v/>
      </c>
      <c r="I1924" s="261" t="str">
        <f>IF(OR('statement of marks'!$GM49="",I1919=""),"",'statement of marks'!$GM49)</f>
        <v/>
      </c>
      <c r="J1924" s="262" t="str">
        <f>IF(OR('statement of marks'!$GM49="",J1919=""),"",'statement of marks'!$GM49)</f>
        <v/>
      </c>
    </row>
    <row r="1925" spans="1:10" ht="17.5" customHeight="1">
      <c r="A1925" s="214"/>
      <c r="B1925" s="308" t="str">
        <f>'statement of marks'!$GN$4</f>
        <v>lkekftd foKku</v>
      </c>
      <c r="C1925" s="240"/>
      <c r="D1925" s="241"/>
      <c r="E1925" s="261" t="str">
        <f>IF(OR('statement of marks'!$GP49="",E1919=""),"",'statement of marks'!$GP49)</f>
        <v/>
      </c>
      <c r="F1925" s="261" t="str">
        <f>IF(OR('statement of marks'!$GP49="",F1919=""),"",'statement of marks'!$GP49)</f>
        <v/>
      </c>
      <c r="G1925" s="261" t="str">
        <f>IF(OR('statement of marks'!$GP49="",G1919=""),"",'statement of marks'!$GP49)</f>
        <v/>
      </c>
      <c r="H1925" s="261" t="str">
        <f>IF(OR('statement of marks'!$GP49="",H1919=""),"",'statement of marks'!$GP49)</f>
        <v/>
      </c>
      <c r="I1925" s="261" t="str">
        <f>IF(OR('statement of marks'!$GP49="",I1919=""),"",'statement of marks'!$GP49)</f>
        <v/>
      </c>
      <c r="J1925" s="262" t="str">
        <f>IF(OR('statement of marks'!$GP49="",J1919=""),"",'statement of marks'!$GP49)</f>
        <v/>
      </c>
    </row>
    <row r="1926" spans="1:10" ht="17.5" customHeight="1">
      <c r="A1926" s="214"/>
      <c r="B1926" s="308" t="str">
        <f>'statement of marks'!$GQ$4</f>
        <v>dk;kZuqHko</v>
      </c>
      <c r="C1926" s="240"/>
      <c r="D1926" s="241"/>
      <c r="E1926" s="261" t="str">
        <f>IF(OR('statement of marks'!$GS49="",E1919=""),"",'statement of marks'!$GS49)</f>
        <v/>
      </c>
      <c r="F1926" s="261" t="str">
        <f>IF(OR('statement of marks'!$GS49="",F1919=""),"",'statement of marks'!$GS49)</f>
        <v/>
      </c>
      <c r="G1926" s="261" t="str">
        <f>IF(OR('statement of marks'!$GS49="",G1919=""),"",'statement of marks'!$GS49)</f>
        <v/>
      </c>
      <c r="H1926" s="261" t="str">
        <f>IF(OR('statement of marks'!$GS49="",H1919=""),"",'statement of marks'!$GS49)</f>
        <v/>
      </c>
      <c r="I1926" s="261" t="str">
        <f>IF(OR('statement of marks'!$GS49="",I1919=""),"",'statement of marks'!$GS49)</f>
        <v/>
      </c>
      <c r="J1926" s="262" t="str">
        <f>IF(OR('statement of marks'!$GS49="",J1919=""),"",'statement of marks'!$GS49)</f>
        <v/>
      </c>
    </row>
    <row r="1927" spans="1:10" ht="17.5" customHeight="1">
      <c r="A1927" s="214"/>
      <c r="B1927" s="308" t="str">
        <f>'statement of marks'!$GT$4</f>
        <v>dyk f'k{kk</v>
      </c>
      <c r="C1927" s="240"/>
      <c r="D1927" s="241"/>
      <c r="E1927" s="263" t="str">
        <f>IF(OR('statement of marks'!$GV49="",E1919=""),"",'statement of marks'!$GV49)</f>
        <v/>
      </c>
      <c r="F1927" s="263" t="str">
        <f>IF(OR('statement of marks'!$GV49="",F1919=""),"",'statement of marks'!$GV49)</f>
        <v/>
      </c>
      <c r="G1927" s="263" t="str">
        <f>IF(OR('statement of marks'!$GV49="",G1919=""),"",'statement of marks'!$GV49)</f>
        <v/>
      </c>
      <c r="H1927" s="263" t="str">
        <f>IF(OR('statement of marks'!$GV49="",H1919=""),"",'statement of marks'!$GV49)</f>
        <v/>
      </c>
      <c r="I1927" s="263" t="str">
        <f>IF(OR('statement of marks'!$GV49="",I1919=""),"",'statement of marks'!$GV49)</f>
        <v/>
      </c>
      <c r="J1927" s="264" t="str">
        <f>IF(OR('statement of marks'!$GV49="",J1919=""),"",'statement of marks'!$GV49)</f>
        <v/>
      </c>
    </row>
    <row r="1928" spans="1:10" ht="17.5" customHeight="1">
      <c r="A1928" s="214"/>
      <c r="B1928" s="245" t="s">
        <v>284</v>
      </c>
      <c r="C1928" s="265" t="str">
        <f t="shared" ref="C1928:J1928" si="84">C1919</f>
        <v/>
      </c>
      <c r="D1928" s="265" t="str">
        <f t="shared" si="84"/>
        <v/>
      </c>
      <c r="E1928" s="265" t="str">
        <f t="shared" si="84"/>
        <v/>
      </c>
      <c r="F1928" s="265" t="str">
        <f t="shared" si="84"/>
        <v/>
      </c>
      <c r="G1928" s="265" t="str">
        <f t="shared" si="84"/>
        <v/>
      </c>
      <c r="H1928" s="265" t="str">
        <f t="shared" si="84"/>
        <v/>
      </c>
      <c r="I1928" s="265" t="str">
        <f t="shared" si="84"/>
        <v/>
      </c>
      <c r="J1928" s="266" t="str">
        <f t="shared" si="84"/>
        <v/>
      </c>
    </row>
    <row r="1929" spans="1:10" ht="17.5" customHeight="1">
      <c r="A1929" s="214"/>
      <c r="B1929" s="308" t="str">
        <f>'statement of marks'!$HL$5</f>
        <v>Nk= mifLFkfr</v>
      </c>
      <c r="C1929" s="242"/>
      <c r="D1929" s="242"/>
      <c r="E1929" s="267" t="str">
        <f>IF(OR('statement of marks'!$HL49="",E1919=""),"",'statement of marks'!$HL49)</f>
        <v/>
      </c>
      <c r="F1929" s="267" t="str">
        <f>IF(OR('statement of marks'!$HL49="",F1919=""),"",'statement of marks'!$HL49)</f>
        <v/>
      </c>
      <c r="G1929" s="267" t="str">
        <f>IF(OR('statement of marks'!$HL49="",G1919=""),"",'statement of marks'!$HL49)</f>
        <v/>
      </c>
      <c r="H1929" s="267" t="str">
        <f>IF(OR('statement of marks'!$HL49="",H1919=""),"",'statement of marks'!$HL49)</f>
        <v/>
      </c>
      <c r="I1929" s="267" t="str">
        <f>IF(OR('statement of marks'!$HL49="",I1919=""),"",'statement of marks'!$HL49)</f>
        <v/>
      </c>
      <c r="J1929" s="268" t="str">
        <f>IF(OR('statement of marks'!$HL49="",J1919=""),"",'statement of marks'!$HL49)</f>
        <v/>
      </c>
    </row>
    <row r="1930" spans="1:10" ht="17.5" customHeight="1">
      <c r="A1930" s="214"/>
      <c r="B1930" s="308" t="str">
        <f>'statement of marks'!$HK$5</f>
        <v>dqy ehfVax</v>
      </c>
      <c r="C1930" s="243"/>
      <c r="D1930" s="243"/>
      <c r="E1930" s="243" t="str">
        <f>IF(OR('statement of marks'!$HK49="",E1919=""),"",'statement of marks'!$HK49)</f>
        <v/>
      </c>
      <c r="F1930" s="243" t="str">
        <f>IF(OR('statement of marks'!$HK49="",F1919=""),"",'statement of marks'!$HK49)</f>
        <v/>
      </c>
      <c r="G1930" s="243" t="str">
        <f>IF(OR('statement of marks'!$HK49="",G1919=""),"",'statement of marks'!$HK49)</f>
        <v/>
      </c>
      <c r="H1930" s="243" t="str">
        <f>IF(OR('statement of marks'!$HK49="",H1919=""),"",'statement of marks'!$HK49)</f>
        <v/>
      </c>
      <c r="I1930" s="243" t="str">
        <f>IF(OR('statement of marks'!$HK49="",I1919=""),"",'statement of marks'!$HK49)</f>
        <v/>
      </c>
      <c r="J1930" s="269" t="str">
        <f>IF(OR('statement of marks'!$HK49="",J1919=""),"",'statement of marks'!$HK49)</f>
        <v/>
      </c>
    </row>
    <row r="1931" spans="1:10" ht="17.5" customHeight="1">
      <c r="A1931" s="214"/>
      <c r="B1931" s="308" t="s">
        <v>259</v>
      </c>
      <c r="C1931" s="243" t="str">
        <f t="shared" ref="C1931:J1931" si="85">IF(OR(C1929="",C1930=""),"",C1929/C1930*100)</f>
        <v/>
      </c>
      <c r="D1931" s="243" t="str">
        <f t="shared" si="85"/>
        <v/>
      </c>
      <c r="E1931" s="243" t="str">
        <f t="shared" si="85"/>
        <v/>
      </c>
      <c r="F1931" s="243" t="str">
        <f t="shared" si="85"/>
        <v/>
      </c>
      <c r="G1931" s="243" t="str">
        <f t="shared" si="85"/>
        <v/>
      </c>
      <c r="H1931" s="243" t="str">
        <f t="shared" si="85"/>
        <v/>
      </c>
      <c r="I1931" s="243" t="str">
        <f t="shared" si="85"/>
        <v/>
      </c>
      <c r="J1931" s="269" t="str">
        <f t="shared" si="85"/>
        <v/>
      </c>
    </row>
    <row r="1932" spans="1:10" ht="17.5" customHeight="1">
      <c r="A1932" s="214"/>
      <c r="B1932" s="308" t="s">
        <v>260</v>
      </c>
      <c r="C1932" s="243"/>
      <c r="D1932" s="243"/>
      <c r="E1932" s="243"/>
      <c r="F1932" s="243"/>
      <c r="G1932" s="243"/>
      <c r="H1932" s="243"/>
      <c r="I1932" s="243"/>
      <c r="J1932" s="249"/>
    </row>
    <row r="1933" spans="1:10" ht="17.5" customHeight="1">
      <c r="A1933" s="214"/>
      <c r="B1933" s="310" t="s">
        <v>257</v>
      </c>
      <c r="C1933" s="1319" t="str">
        <f>IF('statement of marks'!HN49="","",'statement of marks'!HN49)</f>
        <v/>
      </c>
      <c r="D1933" s="1320"/>
      <c r="E1933" s="1320"/>
      <c r="F1933" s="1320"/>
      <c r="G1933" s="1320"/>
      <c r="H1933" s="1320"/>
      <c r="I1933" s="1320"/>
      <c r="J1933" s="1321"/>
    </row>
    <row r="1934" spans="1:10" ht="17.5" customHeight="1">
      <c r="A1934" s="214"/>
      <c r="B1934" s="246"/>
      <c r="C1934" s="1322"/>
      <c r="D1934" s="1323"/>
      <c r="E1934" s="1323"/>
      <c r="F1934" s="1324"/>
      <c r="G1934" s="1322"/>
      <c r="H1934" s="1323"/>
      <c r="I1934" s="1323"/>
      <c r="J1934" s="1325"/>
    </row>
    <row r="1935" spans="1:10" ht="17.5" customHeight="1" thickBot="1">
      <c r="A1935" s="215"/>
      <c r="B1935" s="259" t="s">
        <v>262</v>
      </c>
      <c r="C1935" s="1293" t="s">
        <v>80</v>
      </c>
      <c r="D1935" s="1294"/>
      <c r="E1935" s="1294"/>
      <c r="F1935" s="1295"/>
      <c r="G1935" s="1296" t="s">
        <v>263</v>
      </c>
      <c r="H1935" s="1297"/>
      <c r="I1935" s="1297"/>
      <c r="J1935" s="1298"/>
    </row>
    <row r="1936" spans="1:10" ht="17.5" customHeight="1">
      <c r="A1936" s="247"/>
      <c r="B1936" s="1352" t="s">
        <v>228</v>
      </c>
      <c r="C1936" s="1353"/>
      <c r="D1936" s="1353"/>
      <c r="E1936" s="1353"/>
      <c r="F1936" s="1353"/>
      <c r="G1936" s="1353"/>
      <c r="H1936" s="1353"/>
      <c r="I1936" s="1353"/>
      <c r="J1936" s="1354"/>
    </row>
    <row r="1937" spans="1:10" ht="17.5" customHeight="1">
      <c r="A1937" s="214"/>
      <c r="B1937" s="1355" t="s">
        <v>247</v>
      </c>
      <c r="C1937" s="1356"/>
      <c r="D1937" s="1356"/>
      <c r="E1937" s="1356"/>
      <c r="F1937" s="1356"/>
      <c r="G1937" s="1356"/>
      <c r="H1937" s="1356"/>
      <c r="I1937" s="1356"/>
      <c r="J1937" s="1357"/>
    </row>
    <row r="1938" spans="1:10" ht="17.5" customHeight="1">
      <c r="A1938" s="214"/>
      <c r="B1938" s="1358" t="s">
        <v>81</v>
      </c>
      <c r="C1938" s="1358"/>
      <c r="D1938" s="1359">
        <f>YEAR(details!G50)</f>
        <v>1900</v>
      </c>
      <c r="E1938" s="1360"/>
      <c r="F1938" s="307" t="s">
        <v>230</v>
      </c>
      <c r="G1938" s="1359" t="str">
        <f>'statement of marks'!$H$3</f>
        <v>2015-16</v>
      </c>
      <c r="H1938" s="1360"/>
      <c r="I1938" s="307" t="s">
        <v>231</v>
      </c>
      <c r="J1938" s="255"/>
    </row>
    <row r="1939" spans="1:10" ht="17.5" customHeight="1">
      <c r="A1939" s="214"/>
      <c r="B1939" s="1326" t="s">
        <v>229</v>
      </c>
      <c r="C1939" s="1327"/>
      <c r="D1939" s="1312" t="str">
        <f>'statement of marks'!$A$1</f>
        <v>jk- ck- ek/;fed fo|ky; uohu] fuEckgsM+k</v>
      </c>
      <c r="E1939" s="1313"/>
      <c r="F1939" s="1313"/>
      <c r="G1939" s="1313"/>
      <c r="H1939" s="1313"/>
      <c r="I1939" s="1313"/>
      <c r="J1939" s="1314"/>
    </row>
    <row r="1940" spans="1:10" ht="17.5" customHeight="1">
      <c r="A1940" s="214"/>
      <c r="B1940" s="1326" t="str">
        <f>'statement of marks'!$J$3</f>
        <v xml:space="preserve">fo|ky; dk Mk;l dksM+ </v>
      </c>
      <c r="C1940" s="1327"/>
      <c r="D1940" s="1345" t="str">
        <f>'statement of marks'!$K$3</f>
        <v xml:space="preserve">08291009401   </v>
      </c>
      <c r="E1940" s="1346"/>
      <c r="F1940" s="1128"/>
      <c r="G1940" s="1129"/>
      <c r="H1940" s="1129"/>
      <c r="I1940" s="1129"/>
      <c r="J1940" s="1347"/>
    </row>
    <row r="1941" spans="1:10" ht="17.5" customHeight="1">
      <c r="A1941" s="214"/>
      <c r="B1941" s="1326" t="s">
        <v>218</v>
      </c>
      <c r="C1941" s="1327"/>
      <c r="D1941" s="1312" t="str">
        <f>IF('statement of marks'!J50="","",'statement of marks'!J50)</f>
        <v/>
      </c>
      <c r="E1941" s="1313"/>
      <c r="F1941" s="1313"/>
      <c r="G1941" s="1313"/>
      <c r="H1941" s="1313"/>
      <c r="I1941" s="1313"/>
      <c r="J1941" s="1314"/>
    </row>
    <row r="1942" spans="1:10" ht="17.5" customHeight="1">
      <c r="A1942" s="214"/>
      <c r="B1942" s="1326" t="s">
        <v>232</v>
      </c>
      <c r="C1942" s="1327"/>
      <c r="D1942" s="1145" t="str">
        <f>IF('statement of marks'!C50="B","Nk=",IF('statement of marks'!C50="G","Nk=k",""))</f>
        <v/>
      </c>
      <c r="E1942" s="1145"/>
      <c r="F1942" s="258" t="s">
        <v>224</v>
      </c>
      <c r="G1942" s="256" t="str">
        <f>IF('statement of marks'!B50="","",'statement of marks'!B50)</f>
        <v/>
      </c>
      <c r="H1942" s="1348"/>
      <c r="I1942" s="1348"/>
      <c r="J1942" s="1349"/>
    </row>
    <row r="1943" spans="1:10" ht="17.5" customHeight="1">
      <c r="A1943" s="214"/>
      <c r="B1943" s="1326" t="s">
        <v>220</v>
      </c>
      <c r="C1943" s="1327"/>
      <c r="D1943" s="1312" t="str">
        <f>IF('statement of marks'!L50="","",'statement of marks'!L50)</f>
        <v/>
      </c>
      <c r="E1943" s="1313"/>
      <c r="F1943" s="1313"/>
      <c r="G1943" s="1313"/>
      <c r="H1943" s="1313"/>
      <c r="I1943" s="1313"/>
      <c r="J1943" s="1314"/>
    </row>
    <row r="1944" spans="1:10" ht="17.5" customHeight="1">
      <c r="A1944" s="214"/>
      <c r="B1944" s="1326" t="s">
        <v>219</v>
      </c>
      <c r="C1944" s="1327"/>
      <c r="D1944" s="1312" t="str">
        <f>IF('statement of marks'!K50="","",'statement of marks'!K50)</f>
        <v/>
      </c>
      <c r="E1944" s="1313"/>
      <c r="F1944" s="1313"/>
      <c r="G1944" s="1313"/>
      <c r="H1944" s="1313"/>
      <c r="I1944" s="1313"/>
      <c r="J1944" s="1314"/>
    </row>
    <row r="1945" spans="1:10" ht="17.5" customHeight="1">
      <c r="A1945" s="214"/>
      <c r="B1945" s="1326" t="s">
        <v>234</v>
      </c>
      <c r="C1945" s="1327"/>
      <c r="D1945" s="1312" t="str">
        <f>IF(details!N50="","",details!N50)</f>
        <v/>
      </c>
      <c r="E1945" s="1313"/>
      <c r="F1945" s="1313"/>
      <c r="G1945" s="1313"/>
      <c r="H1945" s="1313"/>
      <c r="I1945" s="1313"/>
      <c r="J1945" s="1314"/>
    </row>
    <row r="1946" spans="1:10" ht="17.5" customHeight="1">
      <c r="A1946" s="214"/>
      <c r="B1946" s="1326" t="s">
        <v>283</v>
      </c>
      <c r="C1946" s="1327"/>
      <c r="D1946" s="1312" t="str">
        <f>IF(details!O50="","",details!O50)</f>
        <v/>
      </c>
      <c r="E1946" s="1313"/>
      <c r="F1946" s="1313"/>
      <c r="G1946" s="1313"/>
      <c r="H1946" s="1313"/>
      <c r="I1946" s="1313"/>
      <c r="J1946" s="1314"/>
    </row>
    <row r="1947" spans="1:10" ht="17.5" customHeight="1">
      <c r="A1947" s="214"/>
      <c r="B1947" s="1326" t="s">
        <v>77</v>
      </c>
      <c r="C1947" s="1327"/>
      <c r="D1947" s="392">
        <f>'statement of marks'!$C$3</f>
        <v>6</v>
      </c>
      <c r="E1947" s="309" t="s">
        <v>222</v>
      </c>
      <c r="F1947" s="254" t="str">
        <f>IF('statement of marks'!F50="","",'statement of marks'!F50)</f>
        <v/>
      </c>
      <c r="G1947" s="1343" t="s">
        <v>233</v>
      </c>
      <c r="H1947" s="1170"/>
      <c r="I1947" s="1361" t="str">
        <f>IF('statement of marks'!G50="","",'statement of marks'!G50)</f>
        <v/>
      </c>
      <c r="J1947" s="1362"/>
    </row>
    <row r="1948" spans="1:10" ht="17.5" customHeight="1">
      <c r="A1948" s="214"/>
      <c r="B1948" s="1326" t="s">
        <v>225</v>
      </c>
      <c r="C1948" s="1327"/>
      <c r="D1948" s="1316" t="str">
        <f>IF('statement of marks'!H50="","",'statement of marks'!H50)</f>
        <v/>
      </c>
      <c r="E1948" s="1328"/>
      <c r="F1948" s="1328"/>
      <c r="G1948" s="1328"/>
      <c r="H1948" s="1328"/>
      <c r="I1948" s="1328"/>
      <c r="J1948" s="1329"/>
    </row>
    <row r="1949" spans="1:10" ht="17.5" customHeight="1">
      <c r="A1949" s="214"/>
      <c r="B1949" s="1326" t="s">
        <v>226</v>
      </c>
      <c r="C1949" s="1327"/>
      <c r="D1949" s="1330" t="str">
        <f>IF('statement of marks'!I50="","",'statement of marks'!I50)</f>
        <v/>
      </c>
      <c r="E1949" s="1331"/>
      <c r="F1949" s="1332"/>
      <c r="G1949" s="1332"/>
      <c r="H1949" s="1332"/>
      <c r="I1949" s="1332"/>
      <c r="J1949" s="1333"/>
    </row>
    <row r="1950" spans="1:10" ht="17.5" customHeight="1">
      <c r="A1950" s="214"/>
      <c r="B1950" s="1312" t="s">
        <v>235</v>
      </c>
      <c r="C1950" s="1313"/>
      <c r="D1950" s="1313"/>
      <c r="E1950" s="1144"/>
      <c r="F1950" s="1334" t="str">
        <f>IF(details!Q50="","",details!Q50)</f>
        <v/>
      </c>
      <c r="G1950" s="1334"/>
      <c r="H1950" s="1335"/>
      <c r="I1950" s="1335"/>
      <c r="J1950" s="1336"/>
    </row>
    <row r="1951" spans="1:10" ht="17.5" customHeight="1">
      <c r="A1951" s="214"/>
      <c r="B1951" s="1326" t="s">
        <v>239</v>
      </c>
      <c r="C1951" s="1327"/>
      <c r="D1951" s="1312" t="str">
        <f>IF(details!M50="","",details!M50)</f>
        <v/>
      </c>
      <c r="E1951" s="1313"/>
      <c r="F1951" s="1313"/>
      <c r="G1951" s="1313"/>
      <c r="H1951" s="1313"/>
      <c r="I1951" s="1313"/>
      <c r="J1951" s="1314"/>
    </row>
    <row r="1952" spans="1:10" ht="17.5" customHeight="1">
      <c r="A1952" s="214"/>
      <c r="B1952" s="1326" t="s">
        <v>240</v>
      </c>
      <c r="C1952" s="1327"/>
      <c r="D1952" s="1312" t="str">
        <f>IF(details!P50="","",details!P50)</f>
        <v/>
      </c>
      <c r="E1952" s="1313"/>
      <c r="F1952" s="1313"/>
      <c r="G1952" s="1313"/>
      <c r="H1952" s="1313"/>
      <c r="I1952" s="1313"/>
      <c r="J1952" s="1314"/>
    </row>
    <row r="1953" spans="1:10" ht="17.5" customHeight="1">
      <c r="A1953" s="214"/>
      <c r="B1953" s="1326" t="s">
        <v>241</v>
      </c>
      <c r="C1953" s="1327"/>
      <c r="D1953" s="1337" t="str">
        <f>IF('statement of marks'!HD50="mRrh.kZ",'statement of marks'!$C$3,"")</f>
        <v/>
      </c>
      <c r="E1953" s="1338"/>
      <c r="F1953" s="1313" t="s">
        <v>242</v>
      </c>
      <c r="G1953" s="1144"/>
      <c r="H1953" s="1337" t="str">
        <f>IF(D1953="","",D1953+1)</f>
        <v/>
      </c>
      <c r="I1953" s="1338"/>
      <c r="J1953" s="1339"/>
    </row>
    <row r="1954" spans="1:10" ht="17.5" customHeight="1">
      <c r="A1954" s="214"/>
      <c r="B1954" s="1326" t="s">
        <v>243</v>
      </c>
      <c r="C1954" s="1327"/>
      <c r="D1954" s="1340">
        <f>IF(details!$O$4="","",details!$O$4)</f>
        <v>42460</v>
      </c>
      <c r="E1954" s="1341"/>
      <c r="F1954" s="1342"/>
      <c r="G1954" s="1343"/>
      <c r="H1954" s="1343"/>
      <c r="I1954" s="1343"/>
      <c r="J1954" s="1344"/>
    </row>
    <row r="1955" spans="1:10" ht="17.5" customHeight="1">
      <c r="A1955" s="214"/>
      <c r="B1955" s="1299"/>
      <c r="C1955" s="1299"/>
      <c r="D1955" s="1276"/>
      <c r="E1955" s="1276"/>
      <c r="F1955" s="1288"/>
      <c r="G1955" s="1288"/>
      <c r="H1955" s="1288"/>
      <c r="I1955" s="1288"/>
      <c r="J1955" s="1300"/>
    </row>
    <row r="1956" spans="1:10" ht="17.5" customHeight="1">
      <c r="A1956" s="214"/>
      <c r="B1956" s="1301" t="str">
        <f>IF(details!$I$4="","",details!$I$4)</f>
        <v>Jherh js[kk oekZ</v>
      </c>
      <c r="C1956" s="1301"/>
      <c r="D1956" s="1276"/>
      <c r="E1956" s="1276"/>
      <c r="F1956" s="1302" t="str">
        <f>IF(details!$F$4="","",details!$F$4)</f>
        <v>Jh jk/ks';ke tk'kh</v>
      </c>
      <c r="G1956" s="1303"/>
      <c r="H1956" s="1303"/>
      <c r="I1956" s="1303"/>
      <c r="J1956" s="1304"/>
    </row>
    <row r="1957" spans="1:10" ht="17.5" customHeight="1" thickBot="1">
      <c r="A1957" s="215"/>
      <c r="B1957" s="1305" t="s">
        <v>244</v>
      </c>
      <c r="C1957" s="1305"/>
      <c r="D1957" s="1305" t="s">
        <v>245</v>
      </c>
      <c r="E1957" s="1305"/>
      <c r="F1957" s="1306" t="s">
        <v>246</v>
      </c>
      <c r="G1957" s="1307"/>
      <c r="H1957" s="1307"/>
      <c r="I1957" s="1307"/>
      <c r="J1957" s="1308"/>
    </row>
    <row r="1958" spans="1:10" ht="17.5" customHeight="1">
      <c r="A1958" s="247"/>
      <c r="B1958" s="1309" t="s">
        <v>258</v>
      </c>
      <c r="C1958" s="1310"/>
      <c r="D1958" s="1310"/>
      <c r="E1958" s="1310"/>
      <c r="F1958" s="1310"/>
      <c r="G1958" s="1310"/>
      <c r="H1958" s="1310"/>
      <c r="I1958" s="1310"/>
      <c r="J1958" s="1311"/>
    </row>
    <row r="1959" spans="1:10" ht="17.5" customHeight="1">
      <c r="A1959" s="214"/>
      <c r="B1959" s="310" t="s">
        <v>218</v>
      </c>
      <c r="C1959" s="1312" t="str">
        <f>IF('statement of marks'!J50="","",'statement of marks'!J50)</f>
        <v/>
      </c>
      <c r="D1959" s="1313"/>
      <c r="E1959" s="1313"/>
      <c r="F1959" s="1313"/>
      <c r="G1959" s="1313"/>
      <c r="H1959" s="1313"/>
      <c r="I1959" s="1313"/>
      <c r="J1959" s="1314"/>
    </row>
    <row r="1960" spans="1:10" ht="17.5" customHeight="1">
      <c r="A1960" s="214"/>
      <c r="B1960" s="310" t="s">
        <v>219</v>
      </c>
      <c r="C1960" s="1312" t="str">
        <f>IF('statement of marks'!K50="","",'statement of marks'!K50)</f>
        <v/>
      </c>
      <c r="D1960" s="1313"/>
      <c r="E1960" s="1313"/>
      <c r="F1960" s="1313"/>
      <c r="G1960" s="1313"/>
      <c r="H1960" s="1313"/>
      <c r="I1960" s="1313"/>
      <c r="J1960" s="1314"/>
    </row>
    <row r="1961" spans="1:10" ht="17.5" customHeight="1">
      <c r="A1961" s="214"/>
      <c r="B1961" s="310" t="s">
        <v>220</v>
      </c>
      <c r="C1961" s="1312" t="str">
        <f>IF('statement of marks'!L50="","",'statement of marks'!L50)</f>
        <v/>
      </c>
      <c r="D1961" s="1313"/>
      <c r="E1961" s="1313"/>
      <c r="F1961" s="1313"/>
      <c r="G1961" s="1313"/>
      <c r="H1961" s="1313"/>
      <c r="I1961" s="1313"/>
      <c r="J1961" s="1314"/>
    </row>
    <row r="1962" spans="1:10" ht="17.5" customHeight="1">
      <c r="A1962" s="214"/>
      <c r="B1962" s="310" t="s">
        <v>225</v>
      </c>
      <c r="C1962" s="1315" t="str">
        <f>IF('statement of marks'!H50="","",'statement of marks'!H50)</f>
        <v/>
      </c>
      <c r="D1962" s="1316"/>
      <c r="E1962" s="252" t="s">
        <v>261</v>
      </c>
      <c r="F1962" s="1317" t="str">
        <f>IF('statement of marks'!I50="","",'statement of marks'!I50)</f>
        <v/>
      </c>
      <c r="G1962" s="1317"/>
      <c r="H1962" s="1317"/>
      <c r="I1962" s="1317"/>
      <c r="J1962" s="1318"/>
    </row>
    <row r="1963" spans="1:10" ht="17.5" customHeight="1">
      <c r="A1963" s="214"/>
      <c r="B1963" s="310" t="s">
        <v>223</v>
      </c>
      <c r="C1963" s="253" t="s">
        <v>248</v>
      </c>
      <c r="D1963" s="235" t="s">
        <v>249</v>
      </c>
      <c r="E1963" s="235" t="s">
        <v>250</v>
      </c>
      <c r="F1963" s="235" t="s">
        <v>251</v>
      </c>
      <c r="G1963" s="235" t="s">
        <v>252</v>
      </c>
      <c r="H1963" s="235" t="s">
        <v>253</v>
      </c>
      <c r="I1963" s="235" t="s">
        <v>254</v>
      </c>
      <c r="J1963" s="248" t="s">
        <v>255</v>
      </c>
    </row>
    <row r="1964" spans="1:10" ht="17.5" customHeight="1">
      <c r="A1964" s="214"/>
      <c r="B1964" s="308" t="s">
        <v>256</v>
      </c>
      <c r="C1964" s="239" t="str">
        <f>IF(AND('statement of marks'!$C$3=1,'statement of marks'!HD50="mRrh.kZ"),'statement of marks'!$H$3,"")</f>
        <v/>
      </c>
      <c r="D1964" s="239" t="str">
        <f>IF(AND('statement of marks'!$C$3=2,'statement of marks'!HD50="mRrh.kZ"),'statement of marks'!$H$3,"")</f>
        <v/>
      </c>
      <c r="E1964" s="239" t="str">
        <f>IF(AND('statement of marks'!$C$3=3,'statement of marks'!HD50="mRrh.kZ"),'statement of marks'!$H$3,"")</f>
        <v/>
      </c>
      <c r="F1964" s="239" t="str">
        <f>IF(AND('statement of marks'!$C$3=4,'statement of marks'!HD50="mRrh.kZ"),'statement of marks'!$H$3,"")</f>
        <v/>
      </c>
      <c r="G1964" s="239" t="str">
        <f>IF(AND('statement of marks'!$C$3=5,'statement of marks'!HD50="mRrh.kZ"),'statement of marks'!$H$3,"")</f>
        <v/>
      </c>
      <c r="H1964" s="239" t="str">
        <f>IF(AND('statement of marks'!$C$3=6,'statement of marks'!HD50="mRrh.kZ"),'statement of marks'!$H$3,"")</f>
        <v/>
      </c>
      <c r="I1964" s="239" t="str">
        <f>IF(AND('statement of marks'!$C$3=7,'statement of marks'!HD50="mRrh.kZ"),'statement of marks'!$H$3,"")</f>
        <v/>
      </c>
      <c r="J1964" s="260" t="str">
        <f>IF(AND('statement of marks'!$C$3=8,'statement of marks'!HD50="mRrh.kZ"),'statement of marks'!$H$3,"")</f>
        <v/>
      </c>
    </row>
    <row r="1965" spans="1:10" ht="17.5" customHeight="1">
      <c r="A1965" s="214"/>
      <c r="B1965" s="308" t="str">
        <f>'statement of marks'!$FT$4</f>
        <v>fgUnh</v>
      </c>
      <c r="C1965" s="240"/>
      <c r="D1965" s="241"/>
      <c r="E1965" s="261" t="str">
        <f>IF(OR('statement of marks'!$FV50="",E1964=""),"",'statement of marks'!$FV50)</f>
        <v/>
      </c>
      <c r="F1965" s="261" t="str">
        <f>IF(OR('statement of marks'!$FV50="",F1964=""),"",'statement of marks'!$FV50)</f>
        <v/>
      </c>
      <c r="G1965" s="261" t="str">
        <f>IF(OR('statement of marks'!$FV50="",G1964=""),"",'statement of marks'!$FV50)</f>
        <v/>
      </c>
      <c r="H1965" s="261" t="str">
        <f>IF(OR('statement of marks'!$FV50="",H1964=""),"",'statement of marks'!$FV50)</f>
        <v/>
      </c>
      <c r="I1965" s="261" t="str">
        <f>IF(OR('statement of marks'!$FV50="",I1964=""),"",'statement of marks'!$FV50)</f>
        <v/>
      </c>
      <c r="J1965" s="262" t="str">
        <f>IF(OR('statement of marks'!$FV50="",J1964=""),"",'statement of marks'!$FV50)</f>
        <v/>
      </c>
    </row>
    <row r="1966" spans="1:10" ht="17.5" customHeight="1">
      <c r="A1966" s="214"/>
      <c r="B1966" s="308" t="str">
        <f>'statement of marks'!$FW$4</f>
        <v>vaxszth</v>
      </c>
      <c r="C1966" s="240"/>
      <c r="D1966" s="241"/>
      <c r="E1966" s="261" t="str">
        <f>IF(OR('statement of marks'!$FY50="",E1964=""),"",'statement of marks'!$FY50)</f>
        <v/>
      </c>
      <c r="F1966" s="261" t="str">
        <f>IF(OR('statement of marks'!$FY50="",F1964=""),"",'statement of marks'!$FY50)</f>
        <v/>
      </c>
      <c r="G1966" s="261" t="str">
        <f>IF(OR('statement of marks'!$FY50="",G1964=""),"",'statement of marks'!$FY50)</f>
        <v/>
      </c>
      <c r="H1966" s="261" t="str">
        <f>IF(OR('statement of marks'!$FY50="",H1964=""),"",'statement of marks'!$FY50)</f>
        <v/>
      </c>
      <c r="I1966" s="261" t="str">
        <f>IF(OR('statement of marks'!$FY50="",I1964=""),"",'statement of marks'!$FY50)</f>
        <v/>
      </c>
      <c r="J1966" s="262" t="str">
        <f>IF(OR('statement of marks'!$FY50="",J1964=""),"",'statement of marks'!$FY50)</f>
        <v/>
      </c>
    </row>
    <row r="1967" spans="1:10" ht="17.5" customHeight="1">
      <c r="A1967" s="214"/>
      <c r="B1967" s="308" t="str">
        <f>IF('statement of marks'!BE50="s","laLÑr",IF('statement of marks'!BE50="u","mnwZ",IF('statement of marks'!BE50="g","xqtjkrh",IF('statement of marks'!BE50="p","iatkch",IF('statement of marks'!BE50="sd","flU/kh","r`rh; Hkk""kk")))))</f>
        <v>r`rh; Hkk"kk</v>
      </c>
      <c r="C1967" s="240"/>
      <c r="D1967" s="241"/>
      <c r="E1967" s="261" t="str">
        <f>IF(OR('statement of marks'!$GB50="",E1964=""),"",'statement of marks'!$GB50)</f>
        <v/>
      </c>
      <c r="F1967" s="261" t="str">
        <f>IF(OR('statement of marks'!$GB50="",F1964=""),"",'statement of marks'!$GB50)</f>
        <v/>
      </c>
      <c r="G1967" s="261" t="str">
        <f>IF(OR('statement of marks'!$GB50="",G1964=""),"",'statement of marks'!$GB50)</f>
        <v/>
      </c>
      <c r="H1967" s="261" t="str">
        <f>IF(OR('statement of marks'!$GB50="",H1964=""),"",'statement of marks'!$GB50)</f>
        <v/>
      </c>
      <c r="I1967" s="261" t="str">
        <f>IF(OR('statement of marks'!$GB50="",I1964=""),"",'statement of marks'!$GB50)</f>
        <v/>
      </c>
      <c r="J1967" s="262" t="str">
        <f>IF(OR('statement of marks'!$GB50="",J1964=""),"",'statement of marks'!$GB50)</f>
        <v/>
      </c>
    </row>
    <row r="1968" spans="1:10" ht="17.5" customHeight="1">
      <c r="A1968" s="214"/>
      <c r="B1968" s="308" t="str">
        <f>'statement of marks'!$GH$4</f>
        <v>xf.kr</v>
      </c>
      <c r="C1968" s="240"/>
      <c r="D1968" s="241"/>
      <c r="E1968" s="261" t="str">
        <f>IF(OR('statement of marks'!$GJ50="",E1964=""),"",'statement of marks'!$GJ50)</f>
        <v/>
      </c>
      <c r="F1968" s="261" t="str">
        <f>IF(OR('statement of marks'!$GJ50="",F1964=""),"",'statement of marks'!$GJ50)</f>
        <v/>
      </c>
      <c r="G1968" s="261" t="str">
        <f>IF(OR('statement of marks'!$GJ50="",G1964=""),"",'statement of marks'!$GJ50)</f>
        <v/>
      </c>
      <c r="H1968" s="261" t="str">
        <f>IF(OR('statement of marks'!$GJ50="",H1964=""),"",'statement of marks'!$GJ50)</f>
        <v/>
      </c>
      <c r="I1968" s="261" t="str">
        <f>IF(OR('statement of marks'!$GJ50="",I1964=""),"",'statement of marks'!$GJ50)</f>
        <v/>
      </c>
      <c r="J1968" s="262" t="str">
        <f>IF(OR('statement of marks'!$GJ50="",J1964=""),"",'statement of marks'!$GJ50)</f>
        <v/>
      </c>
    </row>
    <row r="1969" spans="1:10" ht="17.5" customHeight="1">
      <c r="A1969" s="214"/>
      <c r="B1969" s="308" t="str">
        <f>'statement of marks'!$GK$4</f>
        <v>foKku</v>
      </c>
      <c r="C1969" s="240"/>
      <c r="D1969" s="241"/>
      <c r="E1969" s="261" t="str">
        <f>IF(OR('statement of marks'!$GM50="",E1964=""),"",'statement of marks'!$GM50)</f>
        <v/>
      </c>
      <c r="F1969" s="261" t="str">
        <f>IF(OR('statement of marks'!$GM50="",F1964=""),"",'statement of marks'!$GM50)</f>
        <v/>
      </c>
      <c r="G1969" s="261" t="str">
        <f>IF(OR('statement of marks'!$GM50="",G1964=""),"",'statement of marks'!$GM50)</f>
        <v/>
      </c>
      <c r="H1969" s="261" t="str">
        <f>IF(OR('statement of marks'!$GM50="",H1964=""),"",'statement of marks'!$GM50)</f>
        <v/>
      </c>
      <c r="I1969" s="261" t="str">
        <f>IF(OR('statement of marks'!$GM50="",I1964=""),"",'statement of marks'!$GM50)</f>
        <v/>
      </c>
      <c r="J1969" s="262" t="str">
        <f>IF(OR('statement of marks'!$GM50="",J1964=""),"",'statement of marks'!$GM50)</f>
        <v/>
      </c>
    </row>
    <row r="1970" spans="1:10" ht="17.5" customHeight="1">
      <c r="A1970" s="214"/>
      <c r="B1970" s="308" t="str">
        <f>'statement of marks'!$GN$4</f>
        <v>lkekftd foKku</v>
      </c>
      <c r="C1970" s="240"/>
      <c r="D1970" s="241"/>
      <c r="E1970" s="261" t="str">
        <f>IF(OR('statement of marks'!$GP50="",E1964=""),"",'statement of marks'!$GP50)</f>
        <v/>
      </c>
      <c r="F1970" s="261" t="str">
        <f>IF(OR('statement of marks'!$GP50="",F1964=""),"",'statement of marks'!$GP50)</f>
        <v/>
      </c>
      <c r="G1970" s="261" t="str">
        <f>IF(OR('statement of marks'!$GP50="",G1964=""),"",'statement of marks'!$GP50)</f>
        <v/>
      </c>
      <c r="H1970" s="261" t="str">
        <f>IF(OR('statement of marks'!$GP50="",H1964=""),"",'statement of marks'!$GP50)</f>
        <v/>
      </c>
      <c r="I1970" s="261" t="str">
        <f>IF(OR('statement of marks'!$GP50="",I1964=""),"",'statement of marks'!$GP50)</f>
        <v/>
      </c>
      <c r="J1970" s="262" t="str">
        <f>IF(OR('statement of marks'!$GP50="",J1964=""),"",'statement of marks'!$GP50)</f>
        <v/>
      </c>
    </row>
    <row r="1971" spans="1:10" ht="17.5" customHeight="1">
      <c r="A1971" s="214"/>
      <c r="B1971" s="308" t="str">
        <f>'statement of marks'!$GQ$4</f>
        <v>dk;kZuqHko</v>
      </c>
      <c r="C1971" s="240"/>
      <c r="D1971" s="241"/>
      <c r="E1971" s="261" t="str">
        <f>IF(OR('statement of marks'!$GS50="",E1964=""),"",'statement of marks'!$GS50)</f>
        <v/>
      </c>
      <c r="F1971" s="261" t="str">
        <f>IF(OR('statement of marks'!$GS50="",F1964=""),"",'statement of marks'!$GS50)</f>
        <v/>
      </c>
      <c r="G1971" s="261" t="str">
        <f>IF(OR('statement of marks'!$GS50="",G1964=""),"",'statement of marks'!$GS50)</f>
        <v/>
      </c>
      <c r="H1971" s="261" t="str">
        <f>IF(OR('statement of marks'!$GS50="",H1964=""),"",'statement of marks'!$GS50)</f>
        <v/>
      </c>
      <c r="I1971" s="261" t="str">
        <f>IF(OR('statement of marks'!$GS50="",I1964=""),"",'statement of marks'!$GS50)</f>
        <v/>
      </c>
      <c r="J1971" s="262" t="str">
        <f>IF(OR('statement of marks'!$GS50="",J1964=""),"",'statement of marks'!$GS50)</f>
        <v/>
      </c>
    </row>
    <row r="1972" spans="1:10" ht="17.5" customHeight="1">
      <c r="A1972" s="214"/>
      <c r="B1972" s="308" t="str">
        <f>'statement of marks'!$GT$4</f>
        <v>dyk f'k{kk</v>
      </c>
      <c r="C1972" s="240"/>
      <c r="D1972" s="241"/>
      <c r="E1972" s="263" t="str">
        <f>IF(OR('statement of marks'!$GV50="",E1964=""),"",'statement of marks'!$GV50)</f>
        <v/>
      </c>
      <c r="F1972" s="263" t="str">
        <f>IF(OR('statement of marks'!$GV50="",F1964=""),"",'statement of marks'!$GV50)</f>
        <v/>
      </c>
      <c r="G1972" s="263" t="str">
        <f>IF(OR('statement of marks'!$GV50="",G1964=""),"",'statement of marks'!$GV50)</f>
        <v/>
      </c>
      <c r="H1972" s="263" t="str">
        <f>IF(OR('statement of marks'!$GV50="",H1964=""),"",'statement of marks'!$GV50)</f>
        <v/>
      </c>
      <c r="I1972" s="263" t="str">
        <f>IF(OR('statement of marks'!$GV50="",I1964=""),"",'statement of marks'!$GV50)</f>
        <v/>
      </c>
      <c r="J1972" s="264" t="str">
        <f>IF(OR('statement of marks'!$GV50="",J1964=""),"",'statement of marks'!$GV50)</f>
        <v/>
      </c>
    </row>
    <row r="1973" spans="1:10" ht="17.5" customHeight="1">
      <c r="A1973" s="214"/>
      <c r="B1973" s="245" t="s">
        <v>284</v>
      </c>
      <c r="C1973" s="265" t="str">
        <f t="shared" ref="C1973:J1973" si="86">C1964</f>
        <v/>
      </c>
      <c r="D1973" s="265" t="str">
        <f t="shared" si="86"/>
        <v/>
      </c>
      <c r="E1973" s="265" t="str">
        <f t="shared" si="86"/>
        <v/>
      </c>
      <c r="F1973" s="265" t="str">
        <f t="shared" si="86"/>
        <v/>
      </c>
      <c r="G1973" s="265" t="str">
        <f t="shared" si="86"/>
        <v/>
      </c>
      <c r="H1973" s="265" t="str">
        <f t="shared" si="86"/>
        <v/>
      </c>
      <c r="I1973" s="265" t="str">
        <f t="shared" si="86"/>
        <v/>
      </c>
      <c r="J1973" s="266" t="str">
        <f t="shared" si="86"/>
        <v/>
      </c>
    </row>
    <row r="1974" spans="1:10" ht="17.5" customHeight="1">
      <c r="A1974" s="214"/>
      <c r="B1974" s="308" t="str">
        <f>'statement of marks'!$HL$5</f>
        <v>Nk= mifLFkfr</v>
      </c>
      <c r="C1974" s="242"/>
      <c r="D1974" s="242"/>
      <c r="E1974" s="267" t="str">
        <f>IF(OR('statement of marks'!$HL50="",E1964=""),"",'statement of marks'!$HL50)</f>
        <v/>
      </c>
      <c r="F1974" s="267" t="str">
        <f>IF(OR('statement of marks'!$HL50="",F1964=""),"",'statement of marks'!$HL50)</f>
        <v/>
      </c>
      <c r="G1974" s="267" t="str">
        <f>IF(OR('statement of marks'!$HL50="",G1964=""),"",'statement of marks'!$HL50)</f>
        <v/>
      </c>
      <c r="H1974" s="267" t="str">
        <f>IF(OR('statement of marks'!$HL50="",H1964=""),"",'statement of marks'!$HL50)</f>
        <v/>
      </c>
      <c r="I1974" s="267" t="str">
        <f>IF(OR('statement of marks'!$HL50="",I1964=""),"",'statement of marks'!$HL50)</f>
        <v/>
      </c>
      <c r="J1974" s="268" t="str">
        <f>IF(OR('statement of marks'!$HL50="",J1964=""),"",'statement of marks'!$HL50)</f>
        <v/>
      </c>
    </row>
    <row r="1975" spans="1:10" ht="17.5" customHeight="1">
      <c r="A1975" s="214"/>
      <c r="B1975" s="308" t="str">
        <f>'statement of marks'!$HK$5</f>
        <v>dqy ehfVax</v>
      </c>
      <c r="C1975" s="243"/>
      <c r="D1975" s="243"/>
      <c r="E1975" s="243" t="str">
        <f>IF(OR('statement of marks'!$HK50="",E1964=""),"",'statement of marks'!$HK50)</f>
        <v/>
      </c>
      <c r="F1975" s="243" t="str">
        <f>IF(OR('statement of marks'!$HK50="",F1964=""),"",'statement of marks'!$HK50)</f>
        <v/>
      </c>
      <c r="G1975" s="243" t="str">
        <f>IF(OR('statement of marks'!$HK50="",G1964=""),"",'statement of marks'!$HK50)</f>
        <v/>
      </c>
      <c r="H1975" s="243" t="str">
        <f>IF(OR('statement of marks'!$HK50="",H1964=""),"",'statement of marks'!$HK50)</f>
        <v/>
      </c>
      <c r="I1975" s="243" t="str">
        <f>IF(OR('statement of marks'!$HK50="",I1964=""),"",'statement of marks'!$HK50)</f>
        <v/>
      </c>
      <c r="J1975" s="269" t="str">
        <f>IF(OR('statement of marks'!$HK50="",J1964=""),"",'statement of marks'!$HK50)</f>
        <v/>
      </c>
    </row>
    <row r="1976" spans="1:10" ht="17.5" customHeight="1">
      <c r="A1976" s="214"/>
      <c r="B1976" s="308" t="s">
        <v>259</v>
      </c>
      <c r="C1976" s="243" t="str">
        <f t="shared" ref="C1976:J1976" si="87">IF(OR(C1974="",C1975=""),"",C1974/C1975*100)</f>
        <v/>
      </c>
      <c r="D1976" s="243" t="str">
        <f t="shared" si="87"/>
        <v/>
      </c>
      <c r="E1976" s="243" t="str">
        <f t="shared" si="87"/>
        <v/>
      </c>
      <c r="F1976" s="243" t="str">
        <f t="shared" si="87"/>
        <v/>
      </c>
      <c r="G1976" s="243" t="str">
        <f t="shared" si="87"/>
        <v/>
      </c>
      <c r="H1976" s="243" t="str">
        <f t="shared" si="87"/>
        <v/>
      </c>
      <c r="I1976" s="243" t="str">
        <f t="shared" si="87"/>
        <v/>
      </c>
      <c r="J1976" s="269" t="str">
        <f t="shared" si="87"/>
        <v/>
      </c>
    </row>
    <row r="1977" spans="1:10" ht="17.5" customHeight="1">
      <c r="A1977" s="214"/>
      <c r="B1977" s="308" t="s">
        <v>260</v>
      </c>
      <c r="C1977" s="243"/>
      <c r="D1977" s="243"/>
      <c r="E1977" s="243"/>
      <c r="F1977" s="243"/>
      <c r="G1977" s="243"/>
      <c r="H1977" s="243"/>
      <c r="I1977" s="243"/>
      <c r="J1977" s="249"/>
    </row>
    <row r="1978" spans="1:10" ht="17.5" customHeight="1">
      <c r="A1978" s="214"/>
      <c r="B1978" s="310" t="s">
        <v>257</v>
      </c>
      <c r="C1978" s="1319" t="str">
        <f>IF('statement of marks'!HN50="","",'statement of marks'!HN50)</f>
        <v/>
      </c>
      <c r="D1978" s="1320"/>
      <c r="E1978" s="1320"/>
      <c r="F1978" s="1320"/>
      <c r="G1978" s="1320"/>
      <c r="H1978" s="1320"/>
      <c r="I1978" s="1320"/>
      <c r="J1978" s="1321"/>
    </row>
    <row r="1979" spans="1:10" ht="17.5" customHeight="1">
      <c r="A1979" s="214"/>
      <c r="B1979" s="246"/>
      <c r="C1979" s="1322"/>
      <c r="D1979" s="1323"/>
      <c r="E1979" s="1323"/>
      <c r="F1979" s="1324"/>
      <c r="G1979" s="1322"/>
      <c r="H1979" s="1323"/>
      <c r="I1979" s="1323"/>
      <c r="J1979" s="1325"/>
    </row>
    <row r="1980" spans="1:10" ht="17.5" customHeight="1" thickBot="1">
      <c r="A1980" s="215"/>
      <c r="B1980" s="259" t="s">
        <v>262</v>
      </c>
      <c r="C1980" s="1293" t="s">
        <v>80</v>
      </c>
      <c r="D1980" s="1294"/>
      <c r="E1980" s="1294"/>
      <c r="F1980" s="1295"/>
      <c r="G1980" s="1296" t="s">
        <v>263</v>
      </c>
      <c r="H1980" s="1297"/>
      <c r="I1980" s="1297"/>
      <c r="J1980" s="1298"/>
    </row>
    <row r="1981" spans="1:10" ht="17.5" customHeight="1">
      <c r="A1981" s="247"/>
      <c r="B1981" s="1352" t="s">
        <v>228</v>
      </c>
      <c r="C1981" s="1353"/>
      <c r="D1981" s="1353"/>
      <c r="E1981" s="1353"/>
      <c r="F1981" s="1353"/>
      <c r="G1981" s="1353"/>
      <c r="H1981" s="1353"/>
      <c r="I1981" s="1353"/>
      <c r="J1981" s="1354"/>
    </row>
    <row r="1982" spans="1:10" ht="17.5" customHeight="1">
      <c r="A1982" s="214"/>
      <c r="B1982" s="1355" t="s">
        <v>247</v>
      </c>
      <c r="C1982" s="1356"/>
      <c r="D1982" s="1356"/>
      <c r="E1982" s="1356"/>
      <c r="F1982" s="1356"/>
      <c r="G1982" s="1356"/>
      <c r="H1982" s="1356"/>
      <c r="I1982" s="1356"/>
      <c r="J1982" s="1357"/>
    </row>
    <row r="1983" spans="1:10" ht="17.5" customHeight="1">
      <c r="A1983" s="214"/>
      <c r="B1983" s="1358" t="s">
        <v>81</v>
      </c>
      <c r="C1983" s="1358"/>
      <c r="D1983" s="1359">
        <f>YEAR(details!G51)</f>
        <v>1900</v>
      </c>
      <c r="E1983" s="1360"/>
      <c r="F1983" s="307" t="s">
        <v>230</v>
      </c>
      <c r="G1983" s="1359" t="str">
        <f>'statement of marks'!$H$3</f>
        <v>2015-16</v>
      </c>
      <c r="H1983" s="1360"/>
      <c r="I1983" s="307" t="s">
        <v>231</v>
      </c>
      <c r="J1983" s="255"/>
    </row>
    <row r="1984" spans="1:10" ht="17.5" customHeight="1">
      <c r="A1984" s="214"/>
      <c r="B1984" s="1326" t="s">
        <v>229</v>
      </c>
      <c r="C1984" s="1327"/>
      <c r="D1984" s="1312" t="str">
        <f>'statement of marks'!$A$1</f>
        <v>jk- ck- ek/;fed fo|ky; uohu] fuEckgsM+k</v>
      </c>
      <c r="E1984" s="1313"/>
      <c r="F1984" s="1313"/>
      <c r="G1984" s="1313"/>
      <c r="H1984" s="1313"/>
      <c r="I1984" s="1313"/>
      <c r="J1984" s="1314"/>
    </row>
    <row r="1985" spans="1:10" ht="17.5" customHeight="1">
      <c r="A1985" s="214"/>
      <c r="B1985" s="1326" t="str">
        <f>'statement of marks'!$J$3</f>
        <v xml:space="preserve">fo|ky; dk Mk;l dksM+ </v>
      </c>
      <c r="C1985" s="1327"/>
      <c r="D1985" s="1345" t="str">
        <f>'statement of marks'!$K$3</f>
        <v xml:space="preserve">08291009401   </v>
      </c>
      <c r="E1985" s="1346"/>
      <c r="F1985" s="1128"/>
      <c r="G1985" s="1129"/>
      <c r="H1985" s="1129"/>
      <c r="I1985" s="1129"/>
      <c r="J1985" s="1347"/>
    </row>
    <row r="1986" spans="1:10" ht="17.5" customHeight="1">
      <c r="A1986" s="214"/>
      <c r="B1986" s="1326" t="s">
        <v>218</v>
      </c>
      <c r="C1986" s="1327"/>
      <c r="D1986" s="1312" t="str">
        <f>IF('statement of marks'!J51="","",'statement of marks'!J51)</f>
        <v/>
      </c>
      <c r="E1986" s="1313"/>
      <c r="F1986" s="1313"/>
      <c r="G1986" s="1313"/>
      <c r="H1986" s="1313"/>
      <c r="I1986" s="1313"/>
      <c r="J1986" s="1314"/>
    </row>
    <row r="1987" spans="1:10" ht="17.5" customHeight="1">
      <c r="A1987" s="214"/>
      <c r="B1987" s="1326" t="s">
        <v>232</v>
      </c>
      <c r="C1987" s="1327"/>
      <c r="D1987" s="1145" t="str">
        <f>IF('statement of marks'!C51="B","Nk=",IF('statement of marks'!C51="G","Nk=k",""))</f>
        <v/>
      </c>
      <c r="E1987" s="1145"/>
      <c r="F1987" s="258" t="s">
        <v>224</v>
      </c>
      <c r="G1987" s="256" t="str">
        <f>IF('statement of marks'!B51="","",'statement of marks'!B51)</f>
        <v/>
      </c>
      <c r="H1987" s="1348"/>
      <c r="I1987" s="1348"/>
      <c r="J1987" s="1349"/>
    </row>
    <row r="1988" spans="1:10" ht="17.5" customHeight="1">
      <c r="A1988" s="214"/>
      <c r="B1988" s="1326" t="s">
        <v>220</v>
      </c>
      <c r="C1988" s="1327"/>
      <c r="D1988" s="1312" t="str">
        <f>IF('statement of marks'!L51="","",'statement of marks'!L51)</f>
        <v/>
      </c>
      <c r="E1988" s="1313"/>
      <c r="F1988" s="1313"/>
      <c r="G1988" s="1313"/>
      <c r="H1988" s="1313"/>
      <c r="I1988" s="1313"/>
      <c r="J1988" s="1314"/>
    </row>
    <row r="1989" spans="1:10" ht="17.5" customHeight="1">
      <c r="A1989" s="214"/>
      <c r="B1989" s="1326" t="s">
        <v>219</v>
      </c>
      <c r="C1989" s="1327"/>
      <c r="D1989" s="1312" t="str">
        <f>IF('statement of marks'!K51="","",'statement of marks'!K51)</f>
        <v/>
      </c>
      <c r="E1989" s="1313"/>
      <c r="F1989" s="1313"/>
      <c r="G1989" s="1313"/>
      <c r="H1989" s="1313"/>
      <c r="I1989" s="1313"/>
      <c r="J1989" s="1314"/>
    </row>
    <row r="1990" spans="1:10" ht="17.5" customHeight="1">
      <c r="A1990" s="214"/>
      <c r="B1990" s="1326" t="s">
        <v>234</v>
      </c>
      <c r="C1990" s="1327"/>
      <c r="D1990" s="1312" t="str">
        <f>IF(details!N51="","",details!N51)</f>
        <v/>
      </c>
      <c r="E1990" s="1313"/>
      <c r="F1990" s="1313"/>
      <c r="G1990" s="1313"/>
      <c r="H1990" s="1313"/>
      <c r="I1990" s="1313"/>
      <c r="J1990" s="1314"/>
    </row>
    <row r="1991" spans="1:10" ht="17.5" customHeight="1">
      <c r="A1991" s="214"/>
      <c r="B1991" s="1326" t="s">
        <v>283</v>
      </c>
      <c r="C1991" s="1327"/>
      <c r="D1991" s="1312" t="str">
        <f>IF(details!O51="","",details!O51)</f>
        <v/>
      </c>
      <c r="E1991" s="1313"/>
      <c r="F1991" s="1313"/>
      <c r="G1991" s="1313"/>
      <c r="H1991" s="1313"/>
      <c r="I1991" s="1313"/>
      <c r="J1991" s="1314"/>
    </row>
    <row r="1992" spans="1:10" ht="17.5" customHeight="1">
      <c r="A1992" s="214"/>
      <c r="B1992" s="1326" t="s">
        <v>77</v>
      </c>
      <c r="C1992" s="1327"/>
      <c r="D1992" s="392">
        <f>'statement of marks'!$C$3</f>
        <v>6</v>
      </c>
      <c r="E1992" s="309" t="s">
        <v>222</v>
      </c>
      <c r="F1992" s="254" t="str">
        <f>IF('statement of marks'!F51="","",'statement of marks'!F51)</f>
        <v/>
      </c>
      <c r="G1992" s="1343" t="s">
        <v>233</v>
      </c>
      <c r="H1992" s="1170"/>
      <c r="I1992" s="1361" t="str">
        <f>IF('statement of marks'!G51="","",'statement of marks'!G51)</f>
        <v/>
      </c>
      <c r="J1992" s="1362"/>
    </row>
    <row r="1993" spans="1:10" ht="17.5" customHeight="1">
      <c r="A1993" s="214"/>
      <c r="B1993" s="1326" t="s">
        <v>225</v>
      </c>
      <c r="C1993" s="1327"/>
      <c r="D1993" s="1316" t="str">
        <f>IF('statement of marks'!H51="","",'statement of marks'!H51)</f>
        <v/>
      </c>
      <c r="E1993" s="1328"/>
      <c r="F1993" s="1328"/>
      <c r="G1993" s="1328"/>
      <c r="H1993" s="1328"/>
      <c r="I1993" s="1328"/>
      <c r="J1993" s="1329"/>
    </row>
    <row r="1994" spans="1:10" ht="17.5" customHeight="1">
      <c r="A1994" s="214"/>
      <c r="B1994" s="1326" t="s">
        <v>226</v>
      </c>
      <c r="C1994" s="1327"/>
      <c r="D1994" s="1330" t="str">
        <f>IF('statement of marks'!I51="","",'statement of marks'!I51)</f>
        <v/>
      </c>
      <c r="E1994" s="1331"/>
      <c r="F1994" s="1332"/>
      <c r="G1994" s="1332"/>
      <c r="H1994" s="1332"/>
      <c r="I1994" s="1332"/>
      <c r="J1994" s="1333"/>
    </row>
    <row r="1995" spans="1:10" ht="17.5" customHeight="1">
      <c r="A1995" s="214"/>
      <c r="B1995" s="1312" t="s">
        <v>235</v>
      </c>
      <c r="C1995" s="1313"/>
      <c r="D1995" s="1313"/>
      <c r="E1995" s="1144"/>
      <c r="F1995" s="1334" t="str">
        <f>IF(details!Q51="","",details!Q51)</f>
        <v/>
      </c>
      <c r="G1995" s="1334"/>
      <c r="H1995" s="1335"/>
      <c r="I1995" s="1335"/>
      <c r="J1995" s="1336"/>
    </row>
    <row r="1996" spans="1:10" ht="17.5" customHeight="1">
      <c r="A1996" s="214"/>
      <c r="B1996" s="1326" t="s">
        <v>239</v>
      </c>
      <c r="C1996" s="1327"/>
      <c r="D1996" s="1312" t="str">
        <f>IF(details!M51="","",details!M51)</f>
        <v/>
      </c>
      <c r="E1996" s="1313"/>
      <c r="F1996" s="1313"/>
      <c r="G1996" s="1313"/>
      <c r="H1996" s="1313"/>
      <c r="I1996" s="1313"/>
      <c r="J1996" s="1314"/>
    </row>
    <row r="1997" spans="1:10" ht="17.5" customHeight="1">
      <c r="A1997" s="214"/>
      <c r="B1997" s="1326" t="s">
        <v>240</v>
      </c>
      <c r="C1997" s="1327"/>
      <c r="D1997" s="1312" t="str">
        <f>IF(details!P51="","",details!P51)</f>
        <v/>
      </c>
      <c r="E1997" s="1313"/>
      <c r="F1997" s="1313"/>
      <c r="G1997" s="1313"/>
      <c r="H1997" s="1313"/>
      <c r="I1997" s="1313"/>
      <c r="J1997" s="1314"/>
    </row>
    <row r="1998" spans="1:10" ht="17.5" customHeight="1">
      <c r="A1998" s="214"/>
      <c r="B1998" s="1326" t="s">
        <v>241</v>
      </c>
      <c r="C1998" s="1327"/>
      <c r="D1998" s="1337" t="str">
        <f>IF('statement of marks'!HD51="mRrh.kZ",'statement of marks'!$C$3,"")</f>
        <v/>
      </c>
      <c r="E1998" s="1338"/>
      <c r="F1998" s="1313" t="s">
        <v>242</v>
      </c>
      <c r="G1998" s="1144"/>
      <c r="H1998" s="1337" t="str">
        <f>IF(D1998="","",D1998+1)</f>
        <v/>
      </c>
      <c r="I1998" s="1338"/>
      <c r="J1998" s="1339"/>
    </row>
    <row r="1999" spans="1:10" ht="17.5" customHeight="1">
      <c r="A1999" s="214"/>
      <c r="B1999" s="1326" t="s">
        <v>243</v>
      </c>
      <c r="C1999" s="1327"/>
      <c r="D1999" s="1340">
        <f>IF(details!$O$4="","",details!$O$4)</f>
        <v>42460</v>
      </c>
      <c r="E1999" s="1341"/>
      <c r="F1999" s="1342"/>
      <c r="G1999" s="1343"/>
      <c r="H1999" s="1343"/>
      <c r="I1999" s="1343"/>
      <c r="J1999" s="1344"/>
    </row>
    <row r="2000" spans="1:10" ht="17.5" customHeight="1">
      <c r="A2000" s="214"/>
      <c r="B2000" s="1299"/>
      <c r="C2000" s="1299"/>
      <c r="D2000" s="1276"/>
      <c r="E2000" s="1276"/>
      <c r="F2000" s="1288"/>
      <c r="G2000" s="1288"/>
      <c r="H2000" s="1288"/>
      <c r="I2000" s="1288"/>
      <c r="J2000" s="1300"/>
    </row>
    <row r="2001" spans="1:10" ht="17.5" customHeight="1">
      <c r="A2001" s="214"/>
      <c r="B2001" s="1301" t="str">
        <f>IF(details!$I$4="","",details!$I$4)</f>
        <v>Jherh js[kk oekZ</v>
      </c>
      <c r="C2001" s="1301"/>
      <c r="D2001" s="1276"/>
      <c r="E2001" s="1276"/>
      <c r="F2001" s="1302" t="str">
        <f>IF(details!$F$4="","",details!$F$4)</f>
        <v>Jh jk/ks';ke tk'kh</v>
      </c>
      <c r="G2001" s="1303"/>
      <c r="H2001" s="1303"/>
      <c r="I2001" s="1303"/>
      <c r="J2001" s="1304"/>
    </row>
    <row r="2002" spans="1:10" ht="17.5" customHeight="1" thickBot="1">
      <c r="A2002" s="215"/>
      <c r="B2002" s="1305" t="s">
        <v>244</v>
      </c>
      <c r="C2002" s="1305"/>
      <c r="D2002" s="1305" t="s">
        <v>245</v>
      </c>
      <c r="E2002" s="1305"/>
      <c r="F2002" s="1306" t="s">
        <v>246</v>
      </c>
      <c r="G2002" s="1307"/>
      <c r="H2002" s="1307"/>
      <c r="I2002" s="1307"/>
      <c r="J2002" s="1308"/>
    </row>
    <row r="2003" spans="1:10" ht="17.5" customHeight="1">
      <c r="A2003" s="247"/>
      <c r="B2003" s="1309" t="s">
        <v>258</v>
      </c>
      <c r="C2003" s="1310"/>
      <c r="D2003" s="1310"/>
      <c r="E2003" s="1310"/>
      <c r="F2003" s="1310"/>
      <c r="G2003" s="1310"/>
      <c r="H2003" s="1310"/>
      <c r="I2003" s="1310"/>
      <c r="J2003" s="1311"/>
    </row>
    <row r="2004" spans="1:10" ht="17.5" customHeight="1">
      <c r="A2004" s="214"/>
      <c r="B2004" s="310" t="s">
        <v>218</v>
      </c>
      <c r="C2004" s="1312" t="str">
        <f>IF('statement of marks'!J51="","",'statement of marks'!J51)</f>
        <v/>
      </c>
      <c r="D2004" s="1313"/>
      <c r="E2004" s="1313"/>
      <c r="F2004" s="1313"/>
      <c r="G2004" s="1313"/>
      <c r="H2004" s="1313"/>
      <c r="I2004" s="1313"/>
      <c r="J2004" s="1314"/>
    </row>
    <row r="2005" spans="1:10" ht="17.5" customHeight="1">
      <c r="A2005" s="214"/>
      <c r="B2005" s="310" t="s">
        <v>219</v>
      </c>
      <c r="C2005" s="1312" t="str">
        <f>IF('statement of marks'!K51="","",'statement of marks'!K51)</f>
        <v/>
      </c>
      <c r="D2005" s="1313"/>
      <c r="E2005" s="1313"/>
      <c r="F2005" s="1313"/>
      <c r="G2005" s="1313"/>
      <c r="H2005" s="1313"/>
      <c r="I2005" s="1313"/>
      <c r="J2005" s="1314"/>
    </row>
    <row r="2006" spans="1:10" ht="17.5" customHeight="1">
      <c r="A2006" s="214"/>
      <c r="B2006" s="310" t="s">
        <v>220</v>
      </c>
      <c r="C2006" s="1312" t="str">
        <f>IF('statement of marks'!L51="","",'statement of marks'!L51)</f>
        <v/>
      </c>
      <c r="D2006" s="1313"/>
      <c r="E2006" s="1313"/>
      <c r="F2006" s="1313"/>
      <c r="G2006" s="1313"/>
      <c r="H2006" s="1313"/>
      <c r="I2006" s="1313"/>
      <c r="J2006" s="1314"/>
    </row>
    <row r="2007" spans="1:10" ht="17.5" customHeight="1">
      <c r="A2007" s="214"/>
      <c r="B2007" s="310" t="s">
        <v>225</v>
      </c>
      <c r="C2007" s="1315" t="str">
        <f>IF('statement of marks'!H51="","",'statement of marks'!H51)</f>
        <v/>
      </c>
      <c r="D2007" s="1316"/>
      <c r="E2007" s="252" t="s">
        <v>261</v>
      </c>
      <c r="F2007" s="1317" t="str">
        <f>IF('statement of marks'!I51="","",'statement of marks'!I51)</f>
        <v/>
      </c>
      <c r="G2007" s="1317"/>
      <c r="H2007" s="1317"/>
      <c r="I2007" s="1317"/>
      <c r="J2007" s="1318"/>
    </row>
    <row r="2008" spans="1:10" ht="17.5" customHeight="1">
      <c r="A2008" s="214"/>
      <c r="B2008" s="310" t="s">
        <v>223</v>
      </c>
      <c r="C2008" s="253" t="s">
        <v>248</v>
      </c>
      <c r="D2008" s="235" t="s">
        <v>249</v>
      </c>
      <c r="E2008" s="235" t="s">
        <v>250</v>
      </c>
      <c r="F2008" s="235" t="s">
        <v>251</v>
      </c>
      <c r="G2008" s="235" t="s">
        <v>252</v>
      </c>
      <c r="H2008" s="235" t="s">
        <v>253</v>
      </c>
      <c r="I2008" s="235" t="s">
        <v>254</v>
      </c>
      <c r="J2008" s="248" t="s">
        <v>255</v>
      </c>
    </row>
    <row r="2009" spans="1:10" ht="17.5" customHeight="1">
      <c r="A2009" s="214"/>
      <c r="B2009" s="308" t="s">
        <v>256</v>
      </c>
      <c r="C2009" s="239" t="str">
        <f>IF(AND('statement of marks'!$C$3=1,'statement of marks'!HD51="mRrh.kZ"),'statement of marks'!$H$3,"")</f>
        <v/>
      </c>
      <c r="D2009" s="239" t="str">
        <f>IF(AND('statement of marks'!$C$3=2,'statement of marks'!HD51="mRrh.kZ"),'statement of marks'!$H$3,"")</f>
        <v/>
      </c>
      <c r="E2009" s="239" t="str">
        <f>IF(AND('statement of marks'!$C$3=3,'statement of marks'!HD51="mRrh.kZ"),'statement of marks'!$H$3,"")</f>
        <v/>
      </c>
      <c r="F2009" s="239" t="str">
        <f>IF(AND('statement of marks'!$C$3=4,'statement of marks'!HD51="mRrh.kZ"),'statement of marks'!$H$3,"")</f>
        <v/>
      </c>
      <c r="G2009" s="239" t="str">
        <f>IF(AND('statement of marks'!$C$3=5,'statement of marks'!HD51="mRrh.kZ"),'statement of marks'!$H$3,"")</f>
        <v/>
      </c>
      <c r="H2009" s="239" t="str">
        <f>IF(AND('statement of marks'!$C$3=6,'statement of marks'!HD51="mRrh.kZ"),'statement of marks'!$H$3,"")</f>
        <v/>
      </c>
      <c r="I2009" s="239" t="str">
        <f>IF(AND('statement of marks'!$C$3=7,'statement of marks'!HD51="mRrh.kZ"),'statement of marks'!$H$3,"")</f>
        <v/>
      </c>
      <c r="J2009" s="260" t="str">
        <f>IF(AND('statement of marks'!$C$3=8,'statement of marks'!HD51="mRrh.kZ"),'statement of marks'!$H$3,"")</f>
        <v/>
      </c>
    </row>
    <row r="2010" spans="1:10" ht="17.5" customHeight="1">
      <c r="A2010" s="214"/>
      <c r="B2010" s="308" t="str">
        <f>'statement of marks'!$FT$4</f>
        <v>fgUnh</v>
      </c>
      <c r="C2010" s="240"/>
      <c r="D2010" s="241"/>
      <c r="E2010" s="261" t="str">
        <f>IF(OR('statement of marks'!$FV51="",E2009=""),"",'statement of marks'!$FV51)</f>
        <v/>
      </c>
      <c r="F2010" s="261" t="str">
        <f>IF(OR('statement of marks'!$FV51="",F2009=""),"",'statement of marks'!$FV51)</f>
        <v/>
      </c>
      <c r="G2010" s="261" t="str">
        <f>IF(OR('statement of marks'!$FV51="",G2009=""),"",'statement of marks'!$FV51)</f>
        <v/>
      </c>
      <c r="H2010" s="261" t="str">
        <f>IF(OR('statement of marks'!$FV51="",H2009=""),"",'statement of marks'!$FV51)</f>
        <v/>
      </c>
      <c r="I2010" s="261" t="str">
        <f>IF(OR('statement of marks'!$FV51="",I2009=""),"",'statement of marks'!$FV51)</f>
        <v/>
      </c>
      <c r="J2010" s="262" t="str">
        <f>IF(OR('statement of marks'!$FV51="",J2009=""),"",'statement of marks'!$FV51)</f>
        <v/>
      </c>
    </row>
    <row r="2011" spans="1:10" ht="17.5" customHeight="1">
      <c r="A2011" s="214"/>
      <c r="B2011" s="308" t="str">
        <f>'statement of marks'!$FW$4</f>
        <v>vaxszth</v>
      </c>
      <c r="C2011" s="240"/>
      <c r="D2011" s="241"/>
      <c r="E2011" s="261" t="str">
        <f>IF(OR('statement of marks'!$FY51="",E2009=""),"",'statement of marks'!$FY51)</f>
        <v/>
      </c>
      <c r="F2011" s="261" t="str">
        <f>IF(OR('statement of marks'!$FY51="",F2009=""),"",'statement of marks'!$FY51)</f>
        <v/>
      </c>
      <c r="G2011" s="261" t="str">
        <f>IF(OR('statement of marks'!$FY51="",G2009=""),"",'statement of marks'!$FY51)</f>
        <v/>
      </c>
      <c r="H2011" s="261" t="str">
        <f>IF(OR('statement of marks'!$FY51="",H2009=""),"",'statement of marks'!$FY51)</f>
        <v/>
      </c>
      <c r="I2011" s="261" t="str">
        <f>IF(OR('statement of marks'!$FY51="",I2009=""),"",'statement of marks'!$FY51)</f>
        <v/>
      </c>
      <c r="J2011" s="262" t="str">
        <f>IF(OR('statement of marks'!$FY51="",J2009=""),"",'statement of marks'!$FY51)</f>
        <v/>
      </c>
    </row>
    <row r="2012" spans="1:10" ht="17.5" customHeight="1">
      <c r="A2012" s="214"/>
      <c r="B2012" s="308" t="str">
        <f>IF('statement of marks'!BE51="s","laLÑr",IF('statement of marks'!BE51="u","mnwZ",IF('statement of marks'!BE51="g","xqtjkrh",IF('statement of marks'!BE51="p","iatkch",IF('statement of marks'!BE51="sd","flU/kh","r`rh; Hkk""kk")))))</f>
        <v>r`rh; Hkk"kk</v>
      </c>
      <c r="C2012" s="240"/>
      <c r="D2012" s="241"/>
      <c r="E2012" s="261" t="str">
        <f>IF(OR('statement of marks'!$GB51="",E2009=""),"",'statement of marks'!$GB51)</f>
        <v/>
      </c>
      <c r="F2012" s="261" t="str">
        <f>IF(OR('statement of marks'!$GB51="",F2009=""),"",'statement of marks'!$GB51)</f>
        <v/>
      </c>
      <c r="G2012" s="261" t="str">
        <f>IF(OR('statement of marks'!$GB51="",G2009=""),"",'statement of marks'!$GB51)</f>
        <v/>
      </c>
      <c r="H2012" s="261" t="str">
        <f>IF(OR('statement of marks'!$GB51="",H2009=""),"",'statement of marks'!$GB51)</f>
        <v/>
      </c>
      <c r="I2012" s="261" t="str">
        <f>IF(OR('statement of marks'!$GB51="",I2009=""),"",'statement of marks'!$GB51)</f>
        <v/>
      </c>
      <c r="J2012" s="262" t="str">
        <f>IF(OR('statement of marks'!$GB51="",J2009=""),"",'statement of marks'!$GB51)</f>
        <v/>
      </c>
    </row>
    <row r="2013" spans="1:10" ht="17.5" customHeight="1">
      <c r="A2013" s="214"/>
      <c r="B2013" s="308" t="str">
        <f>'statement of marks'!$GH$4</f>
        <v>xf.kr</v>
      </c>
      <c r="C2013" s="240"/>
      <c r="D2013" s="241"/>
      <c r="E2013" s="261" t="str">
        <f>IF(OR('statement of marks'!$GJ51="",E2009=""),"",'statement of marks'!$GJ51)</f>
        <v/>
      </c>
      <c r="F2013" s="261" t="str">
        <f>IF(OR('statement of marks'!$GJ51="",F2009=""),"",'statement of marks'!$GJ51)</f>
        <v/>
      </c>
      <c r="G2013" s="261" t="str">
        <f>IF(OR('statement of marks'!$GJ51="",G2009=""),"",'statement of marks'!$GJ51)</f>
        <v/>
      </c>
      <c r="H2013" s="261" t="str">
        <f>IF(OR('statement of marks'!$GJ51="",H2009=""),"",'statement of marks'!$GJ51)</f>
        <v/>
      </c>
      <c r="I2013" s="261" t="str">
        <f>IF(OR('statement of marks'!$GJ51="",I2009=""),"",'statement of marks'!$GJ51)</f>
        <v/>
      </c>
      <c r="J2013" s="262" t="str">
        <f>IF(OR('statement of marks'!$GJ51="",J2009=""),"",'statement of marks'!$GJ51)</f>
        <v/>
      </c>
    </row>
    <row r="2014" spans="1:10" ht="17.5" customHeight="1">
      <c r="A2014" s="214"/>
      <c r="B2014" s="308" t="str">
        <f>'statement of marks'!$GK$4</f>
        <v>foKku</v>
      </c>
      <c r="C2014" s="240"/>
      <c r="D2014" s="241"/>
      <c r="E2014" s="261" t="str">
        <f>IF(OR('statement of marks'!$GM51="",E2009=""),"",'statement of marks'!$GM51)</f>
        <v/>
      </c>
      <c r="F2014" s="261" t="str">
        <f>IF(OR('statement of marks'!$GM51="",F2009=""),"",'statement of marks'!$GM51)</f>
        <v/>
      </c>
      <c r="G2014" s="261" t="str">
        <f>IF(OR('statement of marks'!$GM51="",G2009=""),"",'statement of marks'!$GM51)</f>
        <v/>
      </c>
      <c r="H2014" s="261" t="str">
        <f>IF(OR('statement of marks'!$GM51="",H2009=""),"",'statement of marks'!$GM51)</f>
        <v/>
      </c>
      <c r="I2014" s="261" t="str">
        <f>IF(OR('statement of marks'!$GM51="",I2009=""),"",'statement of marks'!$GM51)</f>
        <v/>
      </c>
      <c r="J2014" s="262" t="str">
        <f>IF(OR('statement of marks'!$GM51="",J2009=""),"",'statement of marks'!$GM51)</f>
        <v/>
      </c>
    </row>
    <row r="2015" spans="1:10" ht="17.5" customHeight="1">
      <c r="A2015" s="214"/>
      <c r="B2015" s="308" t="str">
        <f>'statement of marks'!$GN$4</f>
        <v>lkekftd foKku</v>
      </c>
      <c r="C2015" s="240"/>
      <c r="D2015" s="241"/>
      <c r="E2015" s="261" t="str">
        <f>IF(OR('statement of marks'!$GP51="",E2009=""),"",'statement of marks'!$GP51)</f>
        <v/>
      </c>
      <c r="F2015" s="261" t="str">
        <f>IF(OR('statement of marks'!$GP51="",F2009=""),"",'statement of marks'!$GP51)</f>
        <v/>
      </c>
      <c r="G2015" s="261" t="str">
        <f>IF(OR('statement of marks'!$GP51="",G2009=""),"",'statement of marks'!$GP51)</f>
        <v/>
      </c>
      <c r="H2015" s="261" t="str">
        <f>IF(OR('statement of marks'!$GP51="",H2009=""),"",'statement of marks'!$GP51)</f>
        <v/>
      </c>
      <c r="I2015" s="261" t="str">
        <f>IF(OR('statement of marks'!$GP51="",I2009=""),"",'statement of marks'!$GP51)</f>
        <v/>
      </c>
      <c r="J2015" s="262" t="str">
        <f>IF(OR('statement of marks'!$GP51="",J2009=""),"",'statement of marks'!$GP51)</f>
        <v/>
      </c>
    </row>
    <row r="2016" spans="1:10" ht="17.5" customHeight="1">
      <c r="A2016" s="214"/>
      <c r="B2016" s="308" t="str">
        <f>'statement of marks'!$GQ$4</f>
        <v>dk;kZuqHko</v>
      </c>
      <c r="C2016" s="240"/>
      <c r="D2016" s="241"/>
      <c r="E2016" s="261" t="str">
        <f>IF(OR('statement of marks'!$GS51="",E2009=""),"",'statement of marks'!$GS51)</f>
        <v/>
      </c>
      <c r="F2016" s="261" t="str">
        <f>IF(OR('statement of marks'!$GS51="",F2009=""),"",'statement of marks'!$GS51)</f>
        <v/>
      </c>
      <c r="G2016" s="261" t="str">
        <f>IF(OR('statement of marks'!$GS51="",G2009=""),"",'statement of marks'!$GS51)</f>
        <v/>
      </c>
      <c r="H2016" s="261" t="str">
        <f>IF(OR('statement of marks'!$GS51="",H2009=""),"",'statement of marks'!$GS51)</f>
        <v/>
      </c>
      <c r="I2016" s="261" t="str">
        <f>IF(OR('statement of marks'!$GS51="",I2009=""),"",'statement of marks'!$GS51)</f>
        <v/>
      </c>
      <c r="J2016" s="262" t="str">
        <f>IF(OR('statement of marks'!$GS51="",J2009=""),"",'statement of marks'!$GS51)</f>
        <v/>
      </c>
    </row>
    <row r="2017" spans="1:10" ht="17.5" customHeight="1">
      <c r="A2017" s="214"/>
      <c r="B2017" s="308" t="str">
        <f>'statement of marks'!$GT$4</f>
        <v>dyk f'k{kk</v>
      </c>
      <c r="C2017" s="240"/>
      <c r="D2017" s="241"/>
      <c r="E2017" s="263" t="str">
        <f>IF(OR('statement of marks'!$GV51="",E2009=""),"",'statement of marks'!$GV51)</f>
        <v/>
      </c>
      <c r="F2017" s="263" t="str">
        <f>IF(OR('statement of marks'!$GV51="",F2009=""),"",'statement of marks'!$GV51)</f>
        <v/>
      </c>
      <c r="G2017" s="263" t="str">
        <f>IF(OR('statement of marks'!$GV51="",G2009=""),"",'statement of marks'!$GV51)</f>
        <v/>
      </c>
      <c r="H2017" s="263" t="str">
        <f>IF(OR('statement of marks'!$GV51="",H2009=""),"",'statement of marks'!$GV51)</f>
        <v/>
      </c>
      <c r="I2017" s="263" t="str">
        <f>IF(OR('statement of marks'!$GV51="",I2009=""),"",'statement of marks'!$GV51)</f>
        <v/>
      </c>
      <c r="J2017" s="264" t="str">
        <f>IF(OR('statement of marks'!$GV51="",J2009=""),"",'statement of marks'!$GV51)</f>
        <v/>
      </c>
    </row>
    <row r="2018" spans="1:10" ht="17.5" customHeight="1">
      <c r="A2018" s="214"/>
      <c r="B2018" s="245" t="s">
        <v>284</v>
      </c>
      <c r="C2018" s="265" t="str">
        <f t="shared" ref="C2018:J2018" si="88">C2009</f>
        <v/>
      </c>
      <c r="D2018" s="265" t="str">
        <f t="shared" si="88"/>
        <v/>
      </c>
      <c r="E2018" s="265" t="str">
        <f t="shared" si="88"/>
        <v/>
      </c>
      <c r="F2018" s="265" t="str">
        <f t="shared" si="88"/>
        <v/>
      </c>
      <c r="G2018" s="265" t="str">
        <f t="shared" si="88"/>
        <v/>
      </c>
      <c r="H2018" s="265" t="str">
        <f t="shared" si="88"/>
        <v/>
      </c>
      <c r="I2018" s="265" t="str">
        <f t="shared" si="88"/>
        <v/>
      </c>
      <c r="J2018" s="266" t="str">
        <f t="shared" si="88"/>
        <v/>
      </c>
    </row>
    <row r="2019" spans="1:10" ht="17.5" customHeight="1">
      <c r="A2019" s="214"/>
      <c r="B2019" s="308" t="str">
        <f>'statement of marks'!$HL$5</f>
        <v>Nk= mifLFkfr</v>
      </c>
      <c r="C2019" s="242"/>
      <c r="D2019" s="242"/>
      <c r="E2019" s="267" t="str">
        <f>IF(OR('statement of marks'!$HL51="",E2009=""),"",'statement of marks'!$HL51)</f>
        <v/>
      </c>
      <c r="F2019" s="267" t="str">
        <f>IF(OR('statement of marks'!$HL51="",F2009=""),"",'statement of marks'!$HL51)</f>
        <v/>
      </c>
      <c r="G2019" s="267" t="str">
        <f>IF(OR('statement of marks'!$HL51="",G2009=""),"",'statement of marks'!$HL51)</f>
        <v/>
      </c>
      <c r="H2019" s="267" t="str">
        <f>IF(OR('statement of marks'!$HL51="",H2009=""),"",'statement of marks'!$HL51)</f>
        <v/>
      </c>
      <c r="I2019" s="267" t="str">
        <f>IF(OR('statement of marks'!$HL51="",I2009=""),"",'statement of marks'!$HL51)</f>
        <v/>
      </c>
      <c r="J2019" s="268" t="str">
        <f>IF(OR('statement of marks'!$HL51="",J2009=""),"",'statement of marks'!$HL51)</f>
        <v/>
      </c>
    </row>
    <row r="2020" spans="1:10" ht="17.5" customHeight="1">
      <c r="A2020" s="214"/>
      <c r="B2020" s="308" t="str">
        <f>'statement of marks'!$HK$5</f>
        <v>dqy ehfVax</v>
      </c>
      <c r="C2020" s="243"/>
      <c r="D2020" s="243"/>
      <c r="E2020" s="243" t="str">
        <f>IF(OR('statement of marks'!$HK51="",E2009=""),"",'statement of marks'!$HK51)</f>
        <v/>
      </c>
      <c r="F2020" s="243" t="str">
        <f>IF(OR('statement of marks'!$HK51="",F2009=""),"",'statement of marks'!$HK51)</f>
        <v/>
      </c>
      <c r="G2020" s="243" t="str">
        <f>IF(OR('statement of marks'!$HK51="",G2009=""),"",'statement of marks'!$HK51)</f>
        <v/>
      </c>
      <c r="H2020" s="243" t="str">
        <f>IF(OR('statement of marks'!$HK51="",H2009=""),"",'statement of marks'!$HK51)</f>
        <v/>
      </c>
      <c r="I2020" s="243" t="str">
        <f>IF(OR('statement of marks'!$HK51="",I2009=""),"",'statement of marks'!$HK51)</f>
        <v/>
      </c>
      <c r="J2020" s="269" t="str">
        <f>IF(OR('statement of marks'!$HK51="",J2009=""),"",'statement of marks'!$HK51)</f>
        <v/>
      </c>
    </row>
    <row r="2021" spans="1:10" ht="17.5" customHeight="1">
      <c r="A2021" s="214"/>
      <c r="B2021" s="308" t="s">
        <v>259</v>
      </c>
      <c r="C2021" s="243" t="str">
        <f t="shared" ref="C2021:J2021" si="89">IF(OR(C2019="",C2020=""),"",C2019/C2020*100)</f>
        <v/>
      </c>
      <c r="D2021" s="243" t="str">
        <f t="shared" si="89"/>
        <v/>
      </c>
      <c r="E2021" s="243" t="str">
        <f t="shared" si="89"/>
        <v/>
      </c>
      <c r="F2021" s="243" t="str">
        <f t="shared" si="89"/>
        <v/>
      </c>
      <c r="G2021" s="243" t="str">
        <f t="shared" si="89"/>
        <v/>
      </c>
      <c r="H2021" s="243" t="str">
        <f t="shared" si="89"/>
        <v/>
      </c>
      <c r="I2021" s="243" t="str">
        <f t="shared" si="89"/>
        <v/>
      </c>
      <c r="J2021" s="269" t="str">
        <f t="shared" si="89"/>
        <v/>
      </c>
    </row>
    <row r="2022" spans="1:10" ht="17.5" customHeight="1">
      <c r="A2022" s="214"/>
      <c r="B2022" s="308" t="s">
        <v>260</v>
      </c>
      <c r="C2022" s="243"/>
      <c r="D2022" s="243"/>
      <c r="E2022" s="243"/>
      <c r="F2022" s="243"/>
      <c r="G2022" s="243"/>
      <c r="H2022" s="243"/>
      <c r="I2022" s="243"/>
      <c r="J2022" s="249"/>
    </row>
    <row r="2023" spans="1:10" ht="17.5" customHeight="1">
      <c r="A2023" s="214"/>
      <c r="B2023" s="310" t="s">
        <v>257</v>
      </c>
      <c r="C2023" s="1319" t="str">
        <f>IF('statement of marks'!HN51="","",'statement of marks'!HN51)</f>
        <v/>
      </c>
      <c r="D2023" s="1320"/>
      <c r="E2023" s="1320"/>
      <c r="F2023" s="1320"/>
      <c r="G2023" s="1320"/>
      <c r="H2023" s="1320"/>
      <c r="I2023" s="1320"/>
      <c r="J2023" s="1321"/>
    </row>
    <row r="2024" spans="1:10" ht="17.5" customHeight="1">
      <c r="A2024" s="214"/>
      <c r="B2024" s="246"/>
      <c r="C2024" s="1322"/>
      <c r="D2024" s="1323"/>
      <c r="E2024" s="1323"/>
      <c r="F2024" s="1324"/>
      <c r="G2024" s="1322"/>
      <c r="H2024" s="1323"/>
      <c r="I2024" s="1323"/>
      <c r="J2024" s="1325"/>
    </row>
    <row r="2025" spans="1:10" ht="17.5" customHeight="1" thickBot="1">
      <c r="A2025" s="215"/>
      <c r="B2025" s="259" t="s">
        <v>262</v>
      </c>
      <c r="C2025" s="1293" t="s">
        <v>80</v>
      </c>
      <c r="D2025" s="1294"/>
      <c r="E2025" s="1294"/>
      <c r="F2025" s="1295"/>
      <c r="G2025" s="1296" t="s">
        <v>263</v>
      </c>
      <c r="H2025" s="1297"/>
      <c r="I2025" s="1297"/>
      <c r="J2025" s="1298"/>
    </row>
    <row r="2026" spans="1:10" ht="17.5" customHeight="1">
      <c r="A2026" s="247"/>
      <c r="B2026" s="1352" t="s">
        <v>228</v>
      </c>
      <c r="C2026" s="1353"/>
      <c r="D2026" s="1353"/>
      <c r="E2026" s="1353"/>
      <c r="F2026" s="1353"/>
      <c r="G2026" s="1353"/>
      <c r="H2026" s="1353"/>
      <c r="I2026" s="1353"/>
      <c r="J2026" s="1354"/>
    </row>
    <row r="2027" spans="1:10" ht="17.5" customHeight="1">
      <c r="A2027" s="214"/>
      <c r="B2027" s="1355" t="s">
        <v>247</v>
      </c>
      <c r="C2027" s="1356"/>
      <c r="D2027" s="1356"/>
      <c r="E2027" s="1356"/>
      <c r="F2027" s="1356"/>
      <c r="G2027" s="1356"/>
      <c r="H2027" s="1356"/>
      <c r="I2027" s="1356"/>
      <c r="J2027" s="1357"/>
    </row>
    <row r="2028" spans="1:10" ht="17.5" customHeight="1">
      <c r="A2028" s="214"/>
      <c r="B2028" s="1358" t="s">
        <v>81</v>
      </c>
      <c r="C2028" s="1358"/>
      <c r="D2028" s="1359">
        <f>YEAR(details!G52)</f>
        <v>1900</v>
      </c>
      <c r="E2028" s="1360"/>
      <c r="F2028" s="307" t="s">
        <v>230</v>
      </c>
      <c r="G2028" s="1359" t="str">
        <f>'statement of marks'!$H$3</f>
        <v>2015-16</v>
      </c>
      <c r="H2028" s="1360"/>
      <c r="I2028" s="307" t="s">
        <v>231</v>
      </c>
      <c r="J2028" s="255"/>
    </row>
    <row r="2029" spans="1:10" ht="17.5" customHeight="1">
      <c r="A2029" s="214"/>
      <c r="B2029" s="1326" t="s">
        <v>229</v>
      </c>
      <c r="C2029" s="1327"/>
      <c r="D2029" s="1312" t="str">
        <f>'statement of marks'!$A$1</f>
        <v>jk- ck- ek/;fed fo|ky; uohu] fuEckgsM+k</v>
      </c>
      <c r="E2029" s="1313"/>
      <c r="F2029" s="1313"/>
      <c r="G2029" s="1313"/>
      <c r="H2029" s="1313"/>
      <c r="I2029" s="1313"/>
      <c r="J2029" s="1314"/>
    </row>
    <row r="2030" spans="1:10" ht="17.5" customHeight="1">
      <c r="A2030" s="214"/>
      <c r="B2030" s="1326" t="str">
        <f>'statement of marks'!$J$3</f>
        <v xml:space="preserve">fo|ky; dk Mk;l dksM+ </v>
      </c>
      <c r="C2030" s="1327"/>
      <c r="D2030" s="1345" t="str">
        <f>'statement of marks'!$K$3</f>
        <v xml:space="preserve">08291009401   </v>
      </c>
      <c r="E2030" s="1346"/>
      <c r="F2030" s="1128"/>
      <c r="G2030" s="1129"/>
      <c r="H2030" s="1129"/>
      <c r="I2030" s="1129"/>
      <c r="J2030" s="1347"/>
    </row>
    <row r="2031" spans="1:10" ht="17.5" customHeight="1">
      <c r="A2031" s="214"/>
      <c r="B2031" s="1326" t="s">
        <v>218</v>
      </c>
      <c r="C2031" s="1327"/>
      <c r="D2031" s="1312" t="str">
        <f>IF('statement of marks'!J52="","",'statement of marks'!J52)</f>
        <v/>
      </c>
      <c r="E2031" s="1313"/>
      <c r="F2031" s="1313"/>
      <c r="G2031" s="1313"/>
      <c r="H2031" s="1313"/>
      <c r="I2031" s="1313"/>
      <c r="J2031" s="1314"/>
    </row>
    <row r="2032" spans="1:10" ht="17.5" customHeight="1">
      <c r="A2032" s="214"/>
      <c r="B2032" s="1326" t="s">
        <v>232</v>
      </c>
      <c r="C2032" s="1327"/>
      <c r="D2032" s="1145" t="str">
        <f>IF('statement of marks'!C52="B","Nk=",IF('statement of marks'!C52="G","Nk=k",""))</f>
        <v/>
      </c>
      <c r="E2032" s="1145"/>
      <c r="F2032" s="258" t="s">
        <v>224</v>
      </c>
      <c r="G2032" s="256" t="str">
        <f>IF('statement of marks'!B52="","",'statement of marks'!B52)</f>
        <v/>
      </c>
      <c r="H2032" s="1348"/>
      <c r="I2032" s="1348"/>
      <c r="J2032" s="1349"/>
    </row>
    <row r="2033" spans="1:10" ht="17.5" customHeight="1">
      <c r="A2033" s="214"/>
      <c r="B2033" s="1326" t="s">
        <v>220</v>
      </c>
      <c r="C2033" s="1327"/>
      <c r="D2033" s="1312" t="str">
        <f>IF('statement of marks'!L52="","",'statement of marks'!L52)</f>
        <v/>
      </c>
      <c r="E2033" s="1313"/>
      <c r="F2033" s="1313"/>
      <c r="G2033" s="1313"/>
      <c r="H2033" s="1313"/>
      <c r="I2033" s="1313"/>
      <c r="J2033" s="1314"/>
    </row>
    <row r="2034" spans="1:10" ht="17.5" customHeight="1">
      <c r="A2034" s="214"/>
      <c r="B2034" s="1326" t="s">
        <v>219</v>
      </c>
      <c r="C2034" s="1327"/>
      <c r="D2034" s="1312" t="str">
        <f>IF('statement of marks'!K52="","",'statement of marks'!K52)</f>
        <v/>
      </c>
      <c r="E2034" s="1313"/>
      <c r="F2034" s="1313"/>
      <c r="G2034" s="1313"/>
      <c r="H2034" s="1313"/>
      <c r="I2034" s="1313"/>
      <c r="J2034" s="1314"/>
    </row>
    <row r="2035" spans="1:10" ht="17.5" customHeight="1">
      <c r="A2035" s="214"/>
      <c r="B2035" s="1326" t="s">
        <v>234</v>
      </c>
      <c r="C2035" s="1327"/>
      <c r="D2035" s="1312" t="str">
        <f>IF(details!N52="","",details!N52)</f>
        <v/>
      </c>
      <c r="E2035" s="1313"/>
      <c r="F2035" s="1313"/>
      <c r="G2035" s="1313"/>
      <c r="H2035" s="1313"/>
      <c r="I2035" s="1313"/>
      <c r="J2035" s="1314"/>
    </row>
    <row r="2036" spans="1:10" ht="17.5" customHeight="1">
      <c r="A2036" s="214"/>
      <c r="B2036" s="1326" t="s">
        <v>283</v>
      </c>
      <c r="C2036" s="1327"/>
      <c r="D2036" s="1312" t="str">
        <f>IF(details!O52="","",details!O52)</f>
        <v/>
      </c>
      <c r="E2036" s="1313"/>
      <c r="F2036" s="1313"/>
      <c r="G2036" s="1313"/>
      <c r="H2036" s="1313"/>
      <c r="I2036" s="1313"/>
      <c r="J2036" s="1314"/>
    </row>
    <row r="2037" spans="1:10" ht="17.5" customHeight="1">
      <c r="A2037" s="214"/>
      <c r="B2037" s="1326" t="s">
        <v>77</v>
      </c>
      <c r="C2037" s="1327"/>
      <c r="D2037" s="392">
        <f>'statement of marks'!$C$3</f>
        <v>6</v>
      </c>
      <c r="E2037" s="309" t="s">
        <v>222</v>
      </c>
      <c r="F2037" s="254" t="str">
        <f>IF('statement of marks'!F52="","",'statement of marks'!F52)</f>
        <v/>
      </c>
      <c r="G2037" s="1343" t="s">
        <v>233</v>
      </c>
      <c r="H2037" s="1170"/>
      <c r="I2037" s="1361" t="str">
        <f>IF('statement of marks'!G52="","",'statement of marks'!G52)</f>
        <v/>
      </c>
      <c r="J2037" s="1362"/>
    </row>
    <row r="2038" spans="1:10" ht="17.5" customHeight="1">
      <c r="A2038" s="214"/>
      <c r="B2038" s="1326" t="s">
        <v>225</v>
      </c>
      <c r="C2038" s="1327"/>
      <c r="D2038" s="1316" t="str">
        <f>IF('statement of marks'!H52="","",'statement of marks'!H52)</f>
        <v/>
      </c>
      <c r="E2038" s="1328"/>
      <c r="F2038" s="1328"/>
      <c r="G2038" s="1328"/>
      <c r="H2038" s="1328"/>
      <c r="I2038" s="1328"/>
      <c r="J2038" s="1329"/>
    </row>
    <row r="2039" spans="1:10" ht="17.5" customHeight="1">
      <c r="A2039" s="214"/>
      <c r="B2039" s="1326" t="s">
        <v>226</v>
      </c>
      <c r="C2039" s="1327"/>
      <c r="D2039" s="1330" t="str">
        <f>IF('statement of marks'!I52="","",'statement of marks'!I52)</f>
        <v/>
      </c>
      <c r="E2039" s="1331"/>
      <c r="F2039" s="1332"/>
      <c r="G2039" s="1332"/>
      <c r="H2039" s="1332"/>
      <c r="I2039" s="1332"/>
      <c r="J2039" s="1333"/>
    </row>
    <row r="2040" spans="1:10" ht="17.5" customHeight="1">
      <c r="A2040" s="214"/>
      <c r="B2040" s="1312" t="s">
        <v>235</v>
      </c>
      <c r="C2040" s="1313"/>
      <c r="D2040" s="1313"/>
      <c r="E2040" s="1144"/>
      <c r="F2040" s="1334" t="str">
        <f>IF(details!Q52="","",details!Q52)</f>
        <v/>
      </c>
      <c r="G2040" s="1334"/>
      <c r="H2040" s="1335"/>
      <c r="I2040" s="1335"/>
      <c r="J2040" s="1336"/>
    </row>
    <row r="2041" spans="1:10" ht="17.5" customHeight="1">
      <c r="A2041" s="214"/>
      <c r="B2041" s="1326" t="s">
        <v>239</v>
      </c>
      <c r="C2041" s="1327"/>
      <c r="D2041" s="1312" t="str">
        <f>IF(details!M52="","",details!M52)</f>
        <v/>
      </c>
      <c r="E2041" s="1313"/>
      <c r="F2041" s="1313"/>
      <c r="G2041" s="1313"/>
      <c r="H2041" s="1313"/>
      <c r="I2041" s="1313"/>
      <c r="J2041" s="1314"/>
    </row>
    <row r="2042" spans="1:10" ht="17.5" customHeight="1">
      <c r="A2042" s="214"/>
      <c r="B2042" s="1326" t="s">
        <v>240</v>
      </c>
      <c r="C2042" s="1327"/>
      <c r="D2042" s="1312" t="str">
        <f>IF(details!P52="","",details!P52)</f>
        <v/>
      </c>
      <c r="E2042" s="1313"/>
      <c r="F2042" s="1313"/>
      <c r="G2042" s="1313"/>
      <c r="H2042" s="1313"/>
      <c r="I2042" s="1313"/>
      <c r="J2042" s="1314"/>
    </row>
    <row r="2043" spans="1:10" ht="17.5" customHeight="1">
      <c r="A2043" s="214"/>
      <c r="B2043" s="1326" t="s">
        <v>241</v>
      </c>
      <c r="C2043" s="1327"/>
      <c r="D2043" s="1337" t="str">
        <f>IF('statement of marks'!HD52="mRrh.kZ",'statement of marks'!$C$3,"")</f>
        <v/>
      </c>
      <c r="E2043" s="1338"/>
      <c r="F2043" s="1313" t="s">
        <v>242</v>
      </c>
      <c r="G2043" s="1144"/>
      <c r="H2043" s="1337" t="str">
        <f>IF(D2043="","",D2043+1)</f>
        <v/>
      </c>
      <c r="I2043" s="1338"/>
      <c r="J2043" s="1339"/>
    </row>
    <row r="2044" spans="1:10" ht="17.5" customHeight="1">
      <c r="A2044" s="214"/>
      <c r="B2044" s="1326" t="s">
        <v>243</v>
      </c>
      <c r="C2044" s="1327"/>
      <c r="D2044" s="1340">
        <f>IF(details!$O$4="","",details!$O$4)</f>
        <v>42460</v>
      </c>
      <c r="E2044" s="1341"/>
      <c r="F2044" s="1342"/>
      <c r="G2044" s="1343"/>
      <c r="H2044" s="1343"/>
      <c r="I2044" s="1343"/>
      <c r="J2044" s="1344"/>
    </row>
    <row r="2045" spans="1:10" ht="17.5" customHeight="1">
      <c r="A2045" s="214"/>
      <c r="B2045" s="1299"/>
      <c r="C2045" s="1299"/>
      <c r="D2045" s="1276"/>
      <c r="E2045" s="1276"/>
      <c r="F2045" s="1288"/>
      <c r="G2045" s="1288"/>
      <c r="H2045" s="1288"/>
      <c r="I2045" s="1288"/>
      <c r="J2045" s="1300"/>
    </row>
    <row r="2046" spans="1:10" ht="17.5" customHeight="1">
      <c r="A2046" s="214"/>
      <c r="B2046" s="1301" t="str">
        <f>IF(details!$I$4="","",details!$I$4)</f>
        <v>Jherh js[kk oekZ</v>
      </c>
      <c r="C2046" s="1301"/>
      <c r="D2046" s="1276"/>
      <c r="E2046" s="1276"/>
      <c r="F2046" s="1302" t="str">
        <f>IF(details!$F$4="","",details!$F$4)</f>
        <v>Jh jk/ks';ke tk'kh</v>
      </c>
      <c r="G2046" s="1303"/>
      <c r="H2046" s="1303"/>
      <c r="I2046" s="1303"/>
      <c r="J2046" s="1304"/>
    </row>
    <row r="2047" spans="1:10" ht="17.5" customHeight="1" thickBot="1">
      <c r="A2047" s="215"/>
      <c r="B2047" s="1305" t="s">
        <v>244</v>
      </c>
      <c r="C2047" s="1305"/>
      <c r="D2047" s="1305" t="s">
        <v>245</v>
      </c>
      <c r="E2047" s="1305"/>
      <c r="F2047" s="1306" t="s">
        <v>246</v>
      </c>
      <c r="G2047" s="1307"/>
      <c r="H2047" s="1307"/>
      <c r="I2047" s="1307"/>
      <c r="J2047" s="1308"/>
    </row>
    <row r="2048" spans="1:10" ht="17.5" customHeight="1">
      <c r="A2048" s="247"/>
      <c r="B2048" s="1309" t="s">
        <v>258</v>
      </c>
      <c r="C2048" s="1310"/>
      <c r="D2048" s="1310"/>
      <c r="E2048" s="1310"/>
      <c r="F2048" s="1310"/>
      <c r="G2048" s="1310"/>
      <c r="H2048" s="1310"/>
      <c r="I2048" s="1310"/>
      <c r="J2048" s="1311"/>
    </row>
    <row r="2049" spans="1:10" ht="17.5" customHeight="1">
      <c r="A2049" s="214"/>
      <c r="B2049" s="310" t="s">
        <v>218</v>
      </c>
      <c r="C2049" s="1312" t="str">
        <f>IF('statement of marks'!J52="","",'statement of marks'!J52)</f>
        <v/>
      </c>
      <c r="D2049" s="1313"/>
      <c r="E2049" s="1313"/>
      <c r="F2049" s="1313"/>
      <c r="G2049" s="1313"/>
      <c r="H2049" s="1313"/>
      <c r="I2049" s="1313"/>
      <c r="J2049" s="1314"/>
    </row>
    <row r="2050" spans="1:10" ht="17.5" customHeight="1">
      <c r="A2050" s="214"/>
      <c r="B2050" s="310" t="s">
        <v>219</v>
      </c>
      <c r="C2050" s="1312" t="str">
        <f>IF('statement of marks'!K52="","",'statement of marks'!K52)</f>
        <v/>
      </c>
      <c r="D2050" s="1313"/>
      <c r="E2050" s="1313"/>
      <c r="F2050" s="1313"/>
      <c r="G2050" s="1313"/>
      <c r="H2050" s="1313"/>
      <c r="I2050" s="1313"/>
      <c r="J2050" s="1314"/>
    </row>
    <row r="2051" spans="1:10" ht="17.5" customHeight="1">
      <c r="A2051" s="214"/>
      <c r="B2051" s="310" t="s">
        <v>220</v>
      </c>
      <c r="C2051" s="1312" t="str">
        <f>IF('statement of marks'!L52="","",'statement of marks'!L52)</f>
        <v/>
      </c>
      <c r="D2051" s="1313"/>
      <c r="E2051" s="1313"/>
      <c r="F2051" s="1313"/>
      <c r="G2051" s="1313"/>
      <c r="H2051" s="1313"/>
      <c r="I2051" s="1313"/>
      <c r="J2051" s="1314"/>
    </row>
    <row r="2052" spans="1:10" ht="17.5" customHeight="1">
      <c r="A2052" s="214"/>
      <c r="B2052" s="310" t="s">
        <v>225</v>
      </c>
      <c r="C2052" s="1315" t="str">
        <f>IF('statement of marks'!H52="","",'statement of marks'!H52)</f>
        <v/>
      </c>
      <c r="D2052" s="1316"/>
      <c r="E2052" s="252" t="s">
        <v>261</v>
      </c>
      <c r="F2052" s="1317" t="str">
        <f>IF('statement of marks'!I52="","",'statement of marks'!I52)</f>
        <v/>
      </c>
      <c r="G2052" s="1317"/>
      <c r="H2052" s="1317"/>
      <c r="I2052" s="1317"/>
      <c r="J2052" s="1318"/>
    </row>
    <row r="2053" spans="1:10" ht="17.5" customHeight="1">
      <c r="A2053" s="214"/>
      <c r="B2053" s="310" t="s">
        <v>223</v>
      </c>
      <c r="C2053" s="253" t="s">
        <v>248</v>
      </c>
      <c r="D2053" s="235" t="s">
        <v>249</v>
      </c>
      <c r="E2053" s="235" t="s">
        <v>250</v>
      </c>
      <c r="F2053" s="235" t="s">
        <v>251</v>
      </c>
      <c r="G2053" s="235" t="s">
        <v>252</v>
      </c>
      <c r="H2053" s="235" t="s">
        <v>253</v>
      </c>
      <c r="I2053" s="235" t="s">
        <v>254</v>
      </c>
      <c r="J2053" s="248" t="s">
        <v>255</v>
      </c>
    </row>
    <row r="2054" spans="1:10" ht="17.5" customHeight="1">
      <c r="A2054" s="214"/>
      <c r="B2054" s="308" t="s">
        <v>256</v>
      </c>
      <c r="C2054" s="239" t="str">
        <f>IF(AND('statement of marks'!$C$3=1,'statement of marks'!HD52="mRrh.kZ"),'statement of marks'!$H$3,"")</f>
        <v/>
      </c>
      <c r="D2054" s="239" t="str">
        <f>IF(AND('statement of marks'!$C$3=2,'statement of marks'!HD52="mRrh.kZ"),'statement of marks'!$H$3,"")</f>
        <v/>
      </c>
      <c r="E2054" s="239" t="str">
        <f>IF(AND('statement of marks'!$C$3=3,'statement of marks'!HD52="mRrh.kZ"),'statement of marks'!$H$3,"")</f>
        <v/>
      </c>
      <c r="F2054" s="239" t="str">
        <f>IF(AND('statement of marks'!$C$3=4,'statement of marks'!HD52="mRrh.kZ"),'statement of marks'!$H$3,"")</f>
        <v/>
      </c>
      <c r="G2054" s="239" t="str">
        <f>IF(AND('statement of marks'!$C$3=5,'statement of marks'!HD52="mRrh.kZ"),'statement of marks'!$H$3,"")</f>
        <v/>
      </c>
      <c r="H2054" s="239" t="str">
        <f>IF(AND('statement of marks'!$C$3=6,'statement of marks'!HD52="mRrh.kZ"),'statement of marks'!$H$3,"")</f>
        <v/>
      </c>
      <c r="I2054" s="239" t="str">
        <f>IF(AND('statement of marks'!$C$3=7,'statement of marks'!HD52="mRrh.kZ"),'statement of marks'!$H$3,"")</f>
        <v/>
      </c>
      <c r="J2054" s="260" t="str">
        <f>IF(AND('statement of marks'!$C$3=8,'statement of marks'!HD52="mRrh.kZ"),'statement of marks'!$H$3,"")</f>
        <v/>
      </c>
    </row>
    <row r="2055" spans="1:10" ht="17.5" customHeight="1">
      <c r="A2055" s="214"/>
      <c r="B2055" s="308" t="str">
        <f>'statement of marks'!$FT$4</f>
        <v>fgUnh</v>
      </c>
      <c r="C2055" s="240"/>
      <c r="D2055" s="241"/>
      <c r="E2055" s="261" t="str">
        <f>IF(OR('statement of marks'!$FV52="",E2054=""),"",'statement of marks'!$FV52)</f>
        <v/>
      </c>
      <c r="F2055" s="261" t="str">
        <f>IF(OR('statement of marks'!$FV52="",F2054=""),"",'statement of marks'!$FV52)</f>
        <v/>
      </c>
      <c r="G2055" s="261" t="str">
        <f>IF(OR('statement of marks'!$FV52="",G2054=""),"",'statement of marks'!$FV52)</f>
        <v/>
      </c>
      <c r="H2055" s="261" t="str">
        <f>IF(OR('statement of marks'!$FV52="",H2054=""),"",'statement of marks'!$FV52)</f>
        <v/>
      </c>
      <c r="I2055" s="261" t="str">
        <f>IF(OR('statement of marks'!$FV52="",I2054=""),"",'statement of marks'!$FV52)</f>
        <v/>
      </c>
      <c r="J2055" s="262" t="str">
        <f>IF(OR('statement of marks'!$FV52="",J2054=""),"",'statement of marks'!$FV52)</f>
        <v/>
      </c>
    </row>
    <row r="2056" spans="1:10" ht="17.5" customHeight="1">
      <c r="A2056" s="214"/>
      <c r="B2056" s="308" t="str">
        <f>'statement of marks'!$FW$4</f>
        <v>vaxszth</v>
      </c>
      <c r="C2056" s="240"/>
      <c r="D2056" s="241"/>
      <c r="E2056" s="261" t="str">
        <f>IF(OR('statement of marks'!$FY52="",E2054=""),"",'statement of marks'!$FY52)</f>
        <v/>
      </c>
      <c r="F2056" s="261" t="str">
        <f>IF(OR('statement of marks'!$FY52="",F2054=""),"",'statement of marks'!$FY52)</f>
        <v/>
      </c>
      <c r="G2056" s="261" t="str">
        <f>IF(OR('statement of marks'!$FY52="",G2054=""),"",'statement of marks'!$FY52)</f>
        <v/>
      </c>
      <c r="H2056" s="261" t="str">
        <f>IF(OR('statement of marks'!$FY52="",H2054=""),"",'statement of marks'!$FY52)</f>
        <v/>
      </c>
      <c r="I2056" s="261" t="str">
        <f>IF(OR('statement of marks'!$FY52="",I2054=""),"",'statement of marks'!$FY52)</f>
        <v/>
      </c>
      <c r="J2056" s="262" t="str">
        <f>IF(OR('statement of marks'!$FY52="",J2054=""),"",'statement of marks'!$FY52)</f>
        <v/>
      </c>
    </row>
    <row r="2057" spans="1:10" ht="17.5" customHeight="1">
      <c r="A2057" s="214"/>
      <c r="B2057" s="308" t="str">
        <f>IF('statement of marks'!BE52="s","laLÑr",IF('statement of marks'!BE52="u","mnwZ",IF('statement of marks'!BE52="g","xqtjkrh",IF('statement of marks'!BE52="p","iatkch",IF('statement of marks'!BE52="sd","flU/kh","r`rh; Hkk""kk")))))</f>
        <v>r`rh; Hkk"kk</v>
      </c>
      <c r="C2057" s="240"/>
      <c r="D2057" s="241"/>
      <c r="E2057" s="261" t="str">
        <f>IF(OR('statement of marks'!$GB52="",E2054=""),"",'statement of marks'!$GB52)</f>
        <v/>
      </c>
      <c r="F2057" s="261" t="str">
        <f>IF(OR('statement of marks'!$GB52="",F2054=""),"",'statement of marks'!$GB52)</f>
        <v/>
      </c>
      <c r="G2057" s="261" t="str">
        <f>IF(OR('statement of marks'!$GB52="",G2054=""),"",'statement of marks'!$GB52)</f>
        <v/>
      </c>
      <c r="H2057" s="261" t="str">
        <f>IF(OR('statement of marks'!$GB52="",H2054=""),"",'statement of marks'!$GB52)</f>
        <v/>
      </c>
      <c r="I2057" s="261" t="str">
        <f>IF(OR('statement of marks'!$GB52="",I2054=""),"",'statement of marks'!$GB52)</f>
        <v/>
      </c>
      <c r="J2057" s="262" t="str">
        <f>IF(OR('statement of marks'!$GB52="",J2054=""),"",'statement of marks'!$GB52)</f>
        <v/>
      </c>
    </row>
    <row r="2058" spans="1:10" ht="17.5" customHeight="1">
      <c r="A2058" s="214"/>
      <c r="B2058" s="308" t="str">
        <f>'statement of marks'!$GH$4</f>
        <v>xf.kr</v>
      </c>
      <c r="C2058" s="240"/>
      <c r="D2058" s="241"/>
      <c r="E2058" s="261" t="str">
        <f>IF(OR('statement of marks'!$GJ52="",E2054=""),"",'statement of marks'!$GJ52)</f>
        <v/>
      </c>
      <c r="F2058" s="261" t="str">
        <f>IF(OR('statement of marks'!$GJ52="",F2054=""),"",'statement of marks'!$GJ52)</f>
        <v/>
      </c>
      <c r="G2058" s="261" t="str">
        <f>IF(OR('statement of marks'!$GJ52="",G2054=""),"",'statement of marks'!$GJ52)</f>
        <v/>
      </c>
      <c r="H2058" s="261" t="str">
        <f>IF(OR('statement of marks'!$GJ52="",H2054=""),"",'statement of marks'!$GJ52)</f>
        <v/>
      </c>
      <c r="I2058" s="261" t="str">
        <f>IF(OR('statement of marks'!$GJ52="",I2054=""),"",'statement of marks'!$GJ52)</f>
        <v/>
      </c>
      <c r="J2058" s="262" t="str">
        <f>IF(OR('statement of marks'!$GJ52="",J2054=""),"",'statement of marks'!$GJ52)</f>
        <v/>
      </c>
    </row>
    <row r="2059" spans="1:10" ht="17.5" customHeight="1">
      <c r="A2059" s="214"/>
      <c r="B2059" s="308" t="str">
        <f>'statement of marks'!$GK$4</f>
        <v>foKku</v>
      </c>
      <c r="C2059" s="240"/>
      <c r="D2059" s="241"/>
      <c r="E2059" s="261" t="str">
        <f>IF(OR('statement of marks'!$GM52="",E2054=""),"",'statement of marks'!$GM52)</f>
        <v/>
      </c>
      <c r="F2059" s="261" t="str">
        <f>IF(OR('statement of marks'!$GM52="",F2054=""),"",'statement of marks'!$GM52)</f>
        <v/>
      </c>
      <c r="G2059" s="261" t="str">
        <f>IF(OR('statement of marks'!$GM52="",G2054=""),"",'statement of marks'!$GM52)</f>
        <v/>
      </c>
      <c r="H2059" s="261" t="str">
        <f>IF(OR('statement of marks'!$GM52="",H2054=""),"",'statement of marks'!$GM52)</f>
        <v/>
      </c>
      <c r="I2059" s="261" t="str">
        <f>IF(OR('statement of marks'!$GM52="",I2054=""),"",'statement of marks'!$GM52)</f>
        <v/>
      </c>
      <c r="J2059" s="262" t="str">
        <f>IF(OR('statement of marks'!$GM52="",J2054=""),"",'statement of marks'!$GM52)</f>
        <v/>
      </c>
    </row>
    <row r="2060" spans="1:10" ht="17.5" customHeight="1">
      <c r="A2060" s="214"/>
      <c r="B2060" s="308" t="str">
        <f>'statement of marks'!$GN$4</f>
        <v>lkekftd foKku</v>
      </c>
      <c r="C2060" s="240"/>
      <c r="D2060" s="241"/>
      <c r="E2060" s="261" t="str">
        <f>IF(OR('statement of marks'!$GP52="",E2054=""),"",'statement of marks'!$GP52)</f>
        <v/>
      </c>
      <c r="F2060" s="261" t="str">
        <f>IF(OR('statement of marks'!$GP52="",F2054=""),"",'statement of marks'!$GP52)</f>
        <v/>
      </c>
      <c r="G2060" s="261" t="str">
        <f>IF(OR('statement of marks'!$GP52="",G2054=""),"",'statement of marks'!$GP52)</f>
        <v/>
      </c>
      <c r="H2060" s="261" t="str">
        <f>IF(OR('statement of marks'!$GP52="",H2054=""),"",'statement of marks'!$GP52)</f>
        <v/>
      </c>
      <c r="I2060" s="261" t="str">
        <f>IF(OR('statement of marks'!$GP52="",I2054=""),"",'statement of marks'!$GP52)</f>
        <v/>
      </c>
      <c r="J2060" s="262" t="str">
        <f>IF(OR('statement of marks'!$GP52="",J2054=""),"",'statement of marks'!$GP52)</f>
        <v/>
      </c>
    </row>
    <row r="2061" spans="1:10" ht="17.5" customHeight="1">
      <c r="A2061" s="214"/>
      <c r="B2061" s="308" t="str">
        <f>'statement of marks'!$GQ$4</f>
        <v>dk;kZuqHko</v>
      </c>
      <c r="C2061" s="240"/>
      <c r="D2061" s="241"/>
      <c r="E2061" s="261" t="str">
        <f>IF(OR('statement of marks'!$GS52="",E2054=""),"",'statement of marks'!$GS52)</f>
        <v/>
      </c>
      <c r="F2061" s="261" t="str">
        <f>IF(OR('statement of marks'!$GS52="",F2054=""),"",'statement of marks'!$GS52)</f>
        <v/>
      </c>
      <c r="G2061" s="261" t="str">
        <f>IF(OR('statement of marks'!$GS52="",G2054=""),"",'statement of marks'!$GS52)</f>
        <v/>
      </c>
      <c r="H2061" s="261" t="str">
        <f>IF(OR('statement of marks'!$GS52="",H2054=""),"",'statement of marks'!$GS52)</f>
        <v/>
      </c>
      <c r="I2061" s="261" t="str">
        <f>IF(OR('statement of marks'!$GS52="",I2054=""),"",'statement of marks'!$GS52)</f>
        <v/>
      </c>
      <c r="J2061" s="262" t="str">
        <f>IF(OR('statement of marks'!$GS52="",J2054=""),"",'statement of marks'!$GS52)</f>
        <v/>
      </c>
    </row>
    <row r="2062" spans="1:10" ht="17.5" customHeight="1">
      <c r="A2062" s="214"/>
      <c r="B2062" s="308" t="str">
        <f>'statement of marks'!$GT$4</f>
        <v>dyk f'k{kk</v>
      </c>
      <c r="C2062" s="240"/>
      <c r="D2062" s="241"/>
      <c r="E2062" s="263" t="str">
        <f>IF(OR('statement of marks'!$GV52="",E2054=""),"",'statement of marks'!$GV52)</f>
        <v/>
      </c>
      <c r="F2062" s="263" t="str">
        <f>IF(OR('statement of marks'!$GV52="",F2054=""),"",'statement of marks'!$GV52)</f>
        <v/>
      </c>
      <c r="G2062" s="263" t="str">
        <f>IF(OR('statement of marks'!$GV52="",G2054=""),"",'statement of marks'!$GV52)</f>
        <v/>
      </c>
      <c r="H2062" s="263" t="str">
        <f>IF(OR('statement of marks'!$GV52="",H2054=""),"",'statement of marks'!$GV52)</f>
        <v/>
      </c>
      <c r="I2062" s="263" t="str">
        <f>IF(OR('statement of marks'!$GV52="",I2054=""),"",'statement of marks'!$GV52)</f>
        <v/>
      </c>
      <c r="J2062" s="264" t="str">
        <f>IF(OR('statement of marks'!$GV52="",J2054=""),"",'statement of marks'!$GV52)</f>
        <v/>
      </c>
    </row>
    <row r="2063" spans="1:10" ht="17.5" customHeight="1">
      <c r="A2063" s="214"/>
      <c r="B2063" s="245" t="s">
        <v>284</v>
      </c>
      <c r="C2063" s="265" t="str">
        <f t="shared" ref="C2063:J2063" si="90">C2054</f>
        <v/>
      </c>
      <c r="D2063" s="265" t="str">
        <f t="shared" si="90"/>
        <v/>
      </c>
      <c r="E2063" s="265" t="str">
        <f t="shared" si="90"/>
        <v/>
      </c>
      <c r="F2063" s="265" t="str">
        <f t="shared" si="90"/>
        <v/>
      </c>
      <c r="G2063" s="265" t="str">
        <f t="shared" si="90"/>
        <v/>
      </c>
      <c r="H2063" s="265" t="str">
        <f t="shared" si="90"/>
        <v/>
      </c>
      <c r="I2063" s="265" t="str">
        <f t="shared" si="90"/>
        <v/>
      </c>
      <c r="J2063" s="266" t="str">
        <f t="shared" si="90"/>
        <v/>
      </c>
    </row>
    <row r="2064" spans="1:10" ht="17.5" customHeight="1">
      <c r="A2064" s="214"/>
      <c r="B2064" s="308" t="str">
        <f>'statement of marks'!$HL$5</f>
        <v>Nk= mifLFkfr</v>
      </c>
      <c r="C2064" s="242"/>
      <c r="D2064" s="242"/>
      <c r="E2064" s="267" t="str">
        <f>IF(OR('statement of marks'!$HL52="",E2054=""),"",'statement of marks'!$HL52)</f>
        <v/>
      </c>
      <c r="F2064" s="267" t="str">
        <f>IF(OR('statement of marks'!$HL52="",F2054=""),"",'statement of marks'!$HL52)</f>
        <v/>
      </c>
      <c r="G2064" s="267" t="str">
        <f>IF(OR('statement of marks'!$HL52="",G2054=""),"",'statement of marks'!$HL52)</f>
        <v/>
      </c>
      <c r="H2064" s="267" t="str">
        <f>IF(OR('statement of marks'!$HL52="",H2054=""),"",'statement of marks'!$HL52)</f>
        <v/>
      </c>
      <c r="I2064" s="267" t="str">
        <f>IF(OR('statement of marks'!$HL52="",I2054=""),"",'statement of marks'!$HL52)</f>
        <v/>
      </c>
      <c r="J2064" s="268" t="str">
        <f>IF(OR('statement of marks'!$HL52="",J2054=""),"",'statement of marks'!$HL52)</f>
        <v/>
      </c>
    </row>
    <row r="2065" spans="1:10" ht="17.5" customHeight="1">
      <c r="A2065" s="214"/>
      <c r="B2065" s="308" t="str">
        <f>'statement of marks'!$HK$5</f>
        <v>dqy ehfVax</v>
      </c>
      <c r="C2065" s="243"/>
      <c r="D2065" s="243"/>
      <c r="E2065" s="243" t="str">
        <f>IF(OR('statement of marks'!$HK52="",E2054=""),"",'statement of marks'!$HK52)</f>
        <v/>
      </c>
      <c r="F2065" s="243" t="str">
        <f>IF(OR('statement of marks'!$HK52="",F2054=""),"",'statement of marks'!$HK52)</f>
        <v/>
      </c>
      <c r="G2065" s="243" t="str">
        <f>IF(OR('statement of marks'!$HK52="",G2054=""),"",'statement of marks'!$HK52)</f>
        <v/>
      </c>
      <c r="H2065" s="243" t="str">
        <f>IF(OR('statement of marks'!$HK52="",H2054=""),"",'statement of marks'!$HK52)</f>
        <v/>
      </c>
      <c r="I2065" s="243" t="str">
        <f>IF(OR('statement of marks'!$HK52="",I2054=""),"",'statement of marks'!$HK52)</f>
        <v/>
      </c>
      <c r="J2065" s="269" t="str">
        <f>IF(OR('statement of marks'!$HK52="",J2054=""),"",'statement of marks'!$HK52)</f>
        <v/>
      </c>
    </row>
    <row r="2066" spans="1:10" ht="17.5" customHeight="1">
      <c r="A2066" s="214"/>
      <c r="B2066" s="308" t="s">
        <v>259</v>
      </c>
      <c r="C2066" s="243" t="str">
        <f t="shared" ref="C2066:J2066" si="91">IF(OR(C2064="",C2065=""),"",C2064/C2065*100)</f>
        <v/>
      </c>
      <c r="D2066" s="243" t="str">
        <f t="shared" si="91"/>
        <v/>
      </c>
      <c r="E2066" s="243" t="str">
        <f t="shared" si="91"/>
        <v/>
      </c>
      <c r="F2066" s="243" t="str">
        <f t="shared" si="91"/>
        <v/>
      </c>
      <c r="G2066" s="243" t="str">
        <f t="shared" si="91"/>
        <v/>
      </c>
      <c r="H2066" s="243" t="str">
        <f t="shared" si="91"/>
        <v/>
      </c>
      <c r="I2066" s="243" t="str">
        <f t="shared" si="91"/>
        <v/>
      </c>
      <c r="J2066" s="269" t="str">
        <f t="shared" si="91"/>
        <v/>
      </c>
    </row>
    <row r="2067" spans="1:10" ht="17.5" customHeight="1">
      <c r="A2067" s="214"/>
      <c r="B2067" s="308" t="s">
        <v>260</v>
      </c>
      <c r="C2067" s="243"/>
      <c r="D2067" s="243"/>
      <c r="E2067" s="243"/>
      <c r="F2067" s="243"/>
      <c r="G2067" s="243"/>
      <c r="H2067" s="243"/>
      <c r="I2067" s="243"/>
      <c r="J2067" s="249"/>
    </row>
    <row r="2068" spans="1:10" ht="17.5" customHeight="1">
      <c r="A2068" s="214"/>
      <c r="B2068" s="310" t="s">
        <v>257</v>
      </c>
      <c r="C2068" s="1319" t="str">
        <f>IF('statement of marks'!HN52="","",'statement of marks'!HN52)</f>
        <v/>
      </c>
      <c r="D2068" s="1320"/>
      <c r="E2068" s="1320"/>
      <c r="F2068" s="1320"/>
      <c r="G2068" s="1320"/>
      <c r="H2068" s="1320"/>
      <c r="I2068" s="1320"/>
      <c r="J2068" s="1321"/>
    </row>
    <row r="2069" spans="1:10" ht="17.5" customHeight="1">
      <c r="A2069" s="214"/>
      <c r="B2069" s="246"/>
      <c r="C2069" s="1322"/>
      <c r="D2069" s="1323"/>
      <c r="E2069" s="1323"/>
      <c r="F2069" s="1324"/>
      <c r="G2069" s="1322"/>
      <c r="H2069" s="1323"/>
      <c r="I2069" s="1323"/>
      <c r="J2069" s="1325"/>
    </row>
    <row r="2070" spans="1:10" ht="17.5" customHeight="1" thickBot="1">
      <c r="A2070" s="215"/>
      <c r="B2070" s="259" t="s">
        <v>262</v>
      </c>
      <c r="C2070" s="1293" t="s">
        <v>80</v>
      </c>
      <c r="D2070" s="1294"/>
      <c r="E2070" s="1294"/>
      <c r="F2070" s="1295"/>
      <c r="G2070" s="1296" t="s">
        <v>263</v>
      </c>
      <c r="H2070" s="1297"/>
      <c r="I2070" s="1297"/>
      <c r="J2070" s="1298"/>
    </row>
    <row r="2071" spans="1:10" ht="17.5" customHeight="1">
      <c r="A2071" s="247"/>
      <c r="B2071" s="1352" t="s">
        <v>228</v>
      </c>
      <c r="C2071" s="1353"/>
      <c r="D2071" s="1353"/>
      <c r="E2071" s="1353"/>
      <c r="F2071" s="1353"/>
      <c r="G2071" s="1353"/>
      <c r="H2071" s="1353"/>
      <c r="I2071" s="1353"/>
      <c r="J2071" s="1354"/>
    </row>
    <row r="2072" spans="1:10" ht="17.5" customHeight="1">
      <c r="A2072" s="214"/>
      <c r="B2072" s="1355" t="s">
        <v>247</v>
      </c>
      <c r="C2072" s="1356"/>
      <c r="D2072" s="1356"/>
      <c r="E2072" s="1356"/>
      <c r="F2072" s="1356"/>
      <c r="G2072" s="1356"/>
      <c r="H2072" s="1356"/>
      <c r="I2072" s="1356"/>
      <c r="J2072" s="1357"/>
    </row>
    <row r="2073" spans="1:10" ht="17.5" customHeight="1">
      <c r="A2073" s="214"/>
      <c r="B2073" s="1358" t="s">
        <v>81</v>
      </c>
      <c r="C2073" s="1358"/>
      <c r="D2073" s="1359">
        <f>YEAR(details!G53)</f>
        <v>1900</v>
      </c>
      <c r="E2073" s="1360"/>
      <c r="F2073" s="307" t="s">
        <v>230</v>
      </c>
      <c r="G2073" s="1359" t="str">
        <f>'statement of marks'!$H$3</f>
        <v>2015-16</v>
      </c>
      <c r="H2073" s="1360"/>
      <c r="I2073" s="307" t="s">
        <v>231</v>
      </c>
      <c r="J2073" s="255"/>
    </row>
    <row r="2074" spans="1:10" ht="17.5" customHeight="1">
      <c r="A2074" s="214"/>
      <c r="B2074" s="1326" t="s">
        <v>229</v>
      </c>
      <c r="C2074" s="1327"/>
      <c r="D2074" s="1312" t="str">
        <f>'statement of marks'!$A$1</f>
        <v>jk- ck- ek/;fed fo|ky; uohu] fuEckgsM+k</v>
      </c>
      <c r="E2074" s="1313"/>
      <c r="F2074" s="1313"/>
      <c r="G2074" s="1313"/>
      <c r="H2074" s="1313"/>
      <c r="I2074" s="1313"/>
      <c r="J2074" s="1314"/>
    </row>
    <row r="2075" spans="1:10" ht="17.5" customHeight="1">
      <c r="A2075" s="214"/>
      <c r="B2075" s="1326" t="str">
        <f>'statement of marks'!$J$3</f>
        <v xml:space="preserve">fo|ky; dk Mk;l dksM+ </v>
      </c>
      <c r="C2075" s="1327"/>
      <c r="D2075" s="1345" t="str">
        <f>'statement of marks'!$K$3</f>
        <v xml:space="preserve">08291009401   </v>
      </c>
      <c r="E2075" s="1346"/>
      <c r="F2075" s="1128"/>
      <c r="G2075" s="1129"/>
      <c r="H2075" s="1129"/>
      <c r="I2075" s="1129"/>
      <c r="J2075" s="1347"/>
    </row>
    <row r="2076" spans="1:10" ht="17.5" customHeight="1">
      <c r="A2076" s="214"/>
      <c r="B2076" s="1326" t="s">
        <v>218</v>
      </c>
      <c r="C2076" s="1327"/>
      <c r="D2076" s="1312" t="str">
        <f>IF('statement of marks'!J53="","",'statement of marks'!J53)</f>
        <v/>
      </c>
      <c r="E2076" s="1313"/>
      <c r="F2076" s="1313"/>
      <c r="G2076" s="1313"/>
      <c r="H2076" s="1313"/>
      <c r="I2076" s="1313"/>
      <c r="J2076" s="1314"/>
    </row>
    <row r="2077" spans="1:10" ht="17.5" customHeight="1">
      <c r="A2077" s="214"/>
      <c r="B2077" s="1326" t="s">
        <v>232</v>
      </c>
      <c r="C2077" s="1327"/>
      <c r="D2077" s="1145" t="str">
        <f>IF('statement of marks'!C53="B","Nk=",IF('statement of marks'!C53="G","Nk=k",""))</f>
        <v/>
      </c>
      <c r="E2077" s="1145"/>
      <c r="F2077" s="258" t="s">
        <v>224</v>
      </c>
      <c r="G2077" s="256" t="str">
        <f>IF('statement of marks'!B53="","",'statement of marks'!B53)</f>
        <v/>
      </c>
      <c r="H2077" s="1348"/>
      <c r="I2077" s="1348"/>
      <c r="J2077" s="1349"/>
    </row>
    <row r="2078" spans="1:10" ht="17.5" customHeight="1">
      <c r="A2078" s="214"/>
      <c r="B2078" s="1326" t="s">
        <v>220</v>
      </c>
      <c r="C2078" s="1327"/>
      <c r="D2078" s="1312" t="str">
        <f>IF('statement of marks'!L53="","",'statement of marks'!L53)</f>
        <v/>
      </c>
      <c r="E2078" s="1313"/>
      <c r="F2078" s="1313"/>
      <c r="G2078" s="1313"/>
      <c r="H2078" s="1313"/>
      <c r="I2078" s="1313"/>
      <c r="J2078" s="1314"/>
    </row>
    <row r="2079" spans="1:10" ht="17.5" customHeight="1">
      <c r="A2079" s="214"/>
      <c r="B2079" s="1326" t="s">
        <v>219</v>
      </c>
      <c r="C2079" s="1327"/>
      <c r="D2079" s="1312" t="str">
        <f>IF('statement of marks'!K53="","",'statement of marks'!K53)</f>
        <v/>
      </c>
      <c r="E2079" s="1313"/>
      <c r="F2079" s="1313"/>
      <c r="G2079" s="1313"/>
      <c r="H2079" s="1313"/>
      <c r="I2079" s="1313"/>
      <c r="J2079" s="1314"/>
    </row>
    <row r="2080" spans="1:10" ht="17.5" customHeight="1">
      <c r="A2080" s="214"/>
      <c r="B2080" s="1326" t="s">
        <v>234</v>
      </c>
      <c r="C2080" s="1327"/>
      <c r="D2080" s="1312" t="str">
        <f>IF(details!N53="","",details!N53)</f>
        <v/>
      </c>
      <c r="E2080" s="1313"/>
      <c r="F2080" s="1313"/>
      <c r="G2080" s="1313"/>
      <c r="H2080" s="1313"/>
      <c r="I2080" s="1313"/>
      <c r="J2080" s="1314"/>
    </row>
    <row r="2081" spans="1:10" ht="17.5" customHeight="1">
      <c r="A2081" s="214"/>
      <c r="B2081" s="1326" t="s">
        <v>283</v>
      </c>
      <c r="C2081" s="1327"/>
      <c r="D2081" s="1312" t="str">
        <f>IF(details!O53="","",details!O53)</f>
        <v/>
      </c>
      <c r="E2081" s="1313"/>
      <c r="F2081" s="1313"/>
      <c r="G2081" s="1313"/>
      <c r="H2081" s="1313"/>
      <c r="I2081" s="1313"/>
      <c r="J2081" s="1314"/>
    </row>
    <row r="2082" spans="1:10" ht="17.5" customHeight="1">
      <c r="A2082" s="214"/>
      <c r="B2082" s="1326" t="s">
        <v>77</v>
      </c>
      <c r="C2082" s="1327"/>
      <c r="D2082" s="392">
        <f>'statement of marks'!$C$3</f>
        <v>6</v>
      </c>
      <c r="E2082" s="309" t="s">
        <v>222</v>
      </c>
      <c r="F2082" s="254" t="str">
        <f>IF('statement of marks'!F53="","",'statement of marks'!F53)</f>
        <v/>
      </c>
      <c r="G2082" s="1343" t="s">
        <v>233</v>
      </c>
      <c r="H2082" s="1170"/>
      <c r="I2082" s="1361" t="str">
        <f>IF('statement of marks'!G53="","",'statement of marks'!G53)</f>
        <v/>
      </c>
      <c r="J2082" s="1362"/>
    </row>
    <row r="2083" spans="1:10" ht="17.5" customHeight="1">
      <c r="A2083" s="214"/>
      <c r="B2083" s="1326" t="s">
        <v>225</v>
      </c>
      <c r="C2083" s="1327"/>
      <c r="D2083" s="1316" t="str">
        <f>IF('statement of marks'!H53="","",'statement of marks'!H53)</f>
        <v/>
      </c>
      <c r="E2083" s="1328"/>
      <c r="F2083" s="1328"/>
      <c r="G2083" s="1328"/>
      <c r="H2083" s="1328"/>
      <c r="I2083" s="1328"/>
      <c r="J2083" s="1329"/>
    </row>
    <row r="2084" spans="1:10" ht="17.5" customHeight="1">
      <c r="A2084" s="214"/>
      <c r="B2084" s="1326" t="s">
        <v>226</v>
      </c>
      <c r="C2084" s="1327"/>
      <c r="D2084" s="1330" t="str">
        <f>IF('statement of marks'!I53="","",'statement of marks'!I53)</f>
        <v/>
      </c>
      <c r="E2084" s="1331"/>
      <c r="F2084" s="1332"/>
      <c r="G2084" s="1332"/>
      <c r="H2084" s="1332"/>
      <c r="I2084" s="1332"/>
      <c r="J2084" s="1333"/>
    </row>
    <row r="2085" spans="1:10" ht="17.5" customHeight="1">
      <c r="A2085" s="214"/>
      <c r="B2085" s="1312" t="s">
        <v>235</v>
      </c>
      <c r="C2085" s="1313"/>
      <c r="D2085" s="1313"/>
      <c r="E2085" s="1144"/>
      <c r="F2085" s="1334" t="str">
        <f>IF(details!Q53="","",details!Q53)</f>
        <v/>
      </c>
      <c r="G2085" s="1334"/>
      <c r="H2085" s="1335"/>
      <c r="I2085" s="1335"/>
      <c r="J2085" s="1336"/>
    </row>
    <row r="2086" spans="1:10" ht="17.5" customHeight="1">
      <c r="A2086" s="214"/>
      <c r="B2086" s="1326" t="s">
        <v>239</v>
      </c>
      <c r="C2086" s="1327"/>
      <c r="D2086" s="1312" t="str">
        <f>IF(details!M53="","",details!M53)</f>
        <v/>
      </c>
      <c r="E2086" s="1313"/>
      <c r="F2086" s="1313"/>
      <c r="G2086" s="1313"/>
      <c r="H2086" s="1313"/>
      <c r="I2086" s="1313"/>
      <c r="J2086" s="1314"/>
    </row>
    <row r="2087" spans="1:10" ht="17.5" customHeight="1">
      <c r="A2087" s="214"/>
      <c r="B2087" s="1326" t="s">
        <v>240</v>
      </c>
      <c r="C2087" s="1327"/>
      <c r="D2087" s="1312" t="str">
        <f>IF(details!P53="","",details!P53)</f>
        <v/>
      </c>
      <c r="E2087" s="1313"/>
      <c r="F2087" s="1313"/>
      <c r="G2087" s="1313"/>
      <c r="H2087" s="1313"/>
      <c r="I2087" s="1313"/>
      <c r="J2087" s="1314"/>
    </row>
    <row r="2088" spans="1:10" ht="17.5" customHeight="1">
      <c r="A2088" s="214"/>
      <c r="B2088" s="1326" t="s">
        <v>241</v>
      </c>
      <c r="C2088" s="1327"/>
      <c r="D2088" s="1337" t="str">
        <f>IF('statement of marks'!HD53="mRrh.kZ",'statement of marks'!$C$3,"")</f>
        <v/>
      </c>
      <c r="E2088" s="1338"/>
      <c r="F2088" s="1313" t="s">
        <v>242</v>
      </c>
      <c r="G2088" s="1144"/>
      <c r="H2088" s="1337" t="str">
        <f>IF(D2088="","",D2088+1)</f>
        <v/>
      </c>
      <c r="I2088" s="1338"/>
      <c r="J2088" s="1339"/>
    </row>
    <row r="2089" spans="1:10" ht="17.5" customHeight="1">
      <c r="A2089" s="214"/>
      <c r="B2089" s="1326" t="s">
        <v>243</v>
      </c>
      <c r="C2089" s="1327"/>
      <c r="D2089" s="1340">
        <f>IF(details!$O$4="","",details!$O$4)</f>
        <v>42460</v>
      </c>
      <c r="E2089" s="1341"/>
      <c r="F2089" s="1342"/>
      <c r="G2089" s="1343"/>
      <c r="H2089" s="1343"/>
      <c r="I2089" s="1343"/>
      <c r="J2089" s="1344"/>
    </row>
    <row r="2090" spans="1:10" ht="17.5" customHeight="1">
      <c r="A2090" s="214"/>
      <c r="B2090" s="1299"/>
      <c r="C2090" s="1299"/>
      <c r="D2090" s="1276"/>
      <c r="E2090" s="1276"/>
      <c r="F2090" s="1288"/>
      <c r="G2090" s="1288"/>
      <c r="H2090" s="1288"/>
      <c r="I2090" s="1288"/>
      <c r="J2090" s="1300"/>
    </row>
    <row r="2091" spans="1:10" ht="17.5" customHeight="1">
      <c r="A2091" s="214"/>
      <c r="B2091" s="1301" t="str">
        <f>IF(details!$I$4="","",details!$I$4)</f>
        <v>Jherh js[kk oekZ</v>
      </c>
      <c r="C2091" s="1301"/>
      <c r="D2091" s="1276"/>
      <c r="E2091" s="1276"/>
      <c r="F2091" s="1302" t="str">
        <f>IF(details!$F$4="","",details!$F$4)</f>
        <v>Jh jk/ks';ke tk'kh</v>
      </c>
      <c r="G2091" s="1303"/>
      <c r="H2091" s="1303"/>
      <c r="I2091" s="1303"/>
      <c r="J2091" s="1304"/>
    </row>
    <row r="2092" spans="1:10" ht="17.5" customHeight="1" thickBot="1">
      <c r="A2092" s="215"/>
      <c r="B2092" s="1305" t="s">
        <v>244</v>
      </c>
      <c r="C2092" s="1305"/>
      <c r="D2092" s="1305" t="s">
        <v>245</v>
      </c>
      <c r="E2092" s="1305"/>
      <c r="F2092" s="1306" t="s">
        <v>246</v>
      </c>
      <c r="G2092" s="1307"/>
      <c r="H2092" s="1307"/>
      <c r="I2092" s="1307"/>
      <c r="J2092" s="1308"/>
    </row>
    <row r="2093" spans="1:10" ht="17.5" customHeight="1">
      <c r="A2093" s="247"/>
      <c r="B2093" s="1309" t="s">
        <v>258</v>
      </c>
      <c r="C2093" s="1310"/>
      <c r="D2093" s="1310"/>
      <c r="E2093" s="1310"/>
      <c r="F2093" s="1310"/>
      <c r="G2093" s="1310"/>
      <c r="H2093" s="1310"/>
      <c r="I2093" s="1310"/>
      <c r="J2093" s="1311"/>
    </row>
    <row r="2094" spans="1:10" ht="17.5" customHeight="1">
      <c r="A2094" s="214"/>
      <c r="B2094" s="310" t="s">
        <v>218</v>
      </c>
      <c r="C2094" s="1312" t="str">
        <f>IF('statement of marks'!J53="","",'statement of marks'!J53)</f>
        <v/>
      </c>
      <c r="D2094" s="1313"/>
      <c r="E2094" s="1313"/>
      <c r="F2094" s="1313"/>
      <c r="G2094" s="1313"/>
      <c r="H2094" s="1313"/>
      <c r="I2094" s="1313"/>
      <c r="J2094" s="1314"/>
    </row>
    <row r="2095" spans="1:10" ht="17.5" customHeight="1">
      <c r="A2095" s="214"/>
      <c r="B2095" s="310" t="s">
        <v>219</v>
      </c>
      <c r="C2095" s="1312" t="str">
        <f>IF('statement of marks'!K53="","",'statement of marks'!K53)</f>
        <v/>
      </c>
      <c r="D2095" s="1313"/>
      <c r="E2095" s="1313"/>
      <c r="F2095" s="1313"/>
      <c r="G2095" s="1313"/>
      <c r="H2095" s="1313"/>
      <c r="I2095" s="1313"/>
      <c r="J2095" s="1314"/>
    </row>
    <row r="2096" spans="1:10" ht="17.5" customHeight="1">
      <c r="A2096" s="214"/>
      <c r="B2096" s="310" t="s">
        <v>220</v>
      </c>
      <c r="C2096" s="1312" t="str">
        <f>IF('statement of marks'!L53="","",'statement of marks'!L53)</f>
        <v/>
      </c>
      <c r="D2096" s="1313"/>
      <c r="E2096" s="1313"/>
      <c r="F2096" s="1313"/>
      <c r="G2096" s="1313"/>
      <c r="H2096" s="1313"/>
      <c r="I2096" s="1313"/>
      <c r="J2096" s="1314"/>
    </row>
    <row r="2097" spans="1:10" ht="17.5" customHeight="1">
      <c r="A2097" s="214"/>
      <c r="B2097" s="310" t="s">
        <v>225</v>
      </c>
      <c r="C2097" s="1315" t="str">
        <f>IF('statement of marks'!H53="","",'statement of marks'!H53)</f>
        <v/>
      </c>
      <c r="D2097" s="1316"/>
      <c r="E2097" s="252" t="s">
        <v>261</v>
      </c>
      <c r="F2097" s="1317" t="str">
        <f>IF('statement of marks'!I53="","",'statement of marks'!I53)</f>
        <v/>
      </c>
      <c r="G2097" s="1317"/>
      <c r="H2097" s="1317"/>
      <c r="I2097" s="1317"/>
      <c r="J2097" s="1318"/>
    </row>
    <row r="2098" spans="1:10" ht="17.5" customHeight="1">
      <c r="A2098" s="214"/>
      <c r="B2098" s="310" t="s">
        <v>223</v>
      </c>
      <c r="C2098" s="253" t="s">
        <v>248</v>
      </c>
      <c r="D2098" s="235" t="s">
        <v>249</v>
      </c>
      <c r="E2098" s="235" t="s">
        <v>250</v>
      </c>
      <c r="F2098" s="235" t="s">
        <v>251</v>
      </c>
      <c r="G2098" s="235" t="s">
        <v>252</v>
      </c>
      <c r="H2098" s="235" t="s">
        <v>253</v>
      </c>
      <c r="I2098" s="235" t="s">
        <v>254</v>
      </c>
      <c r="J2098" s="248" t="s">
        <v>255</v>
      </c>
    </row>
    <row r="2099" spans="1:10" ht="17.5" customHeight="1">
      <c r="A2099" s="214"/>
      <c r="B2099" s="308" t="s">
        <v>256</v>
      </c>
      <c r="C2099" s="239" t="str">
        <f>IF(AND('statement of marks'!$C$3=1,'statement of marks'!HD53="mRrh.kZ"),'statement of marks'!$H$3,"")</f>
        <v/>
      </c>
      <c r="D2099" s="239" t="str">
        <f>IF(AND('statement of marks'!$C$3=2,'statement of marks'!HD53="mRrh.kZ"),'statement of marks'!$H$3,"")</f>
        <v/>
      </c>
      <c r="E2099" s="239" t="str">
        <f>IF(AND('statement of marks'!$C$3=3,'statement of marks'!HD53="mRrh.kZ"),'statement of marks'!$H$3,"")</f>
        <v/>
      </c>
      <c r="F2099" s="239" t="str">
        <f>IF(AND('statement of marks'!$C$3=4,'statement of marks'!HD53="mRrh.kZ"),'statement of marks'!$H$3,"")</f>
        <v/>
      </c>
      <c r="G2099" s="239" t="str">
        <f>IF(AND('statement of marks'!$C$3=5,'statement of marks'!HD53="mRrh.kZ"),'statement of marks'!$H$3,"")</f>
        <v/>
      </c>
      <c r="H2099" s="239" t="str">
        <f>IF(AND('statement of marks'!$C$3=6,'statement of marks'!HD53="mRrh.kZ"),'statement of marks'!$H$3,"")</f>
        <v/>
      </c>
      <c r="I2099" s="239" t="str">
        <f>IF(AND('statement of marks'!$C$3=7,'statement of marks'!HD53="mRrh.kZ"),'statement of marks'!$H$3,"")</f>
        <v/>
      </c>
      <c r="J2099" s="260" t="str">
        <f>IF(AND('statement of marks'!$C$3=8,'statement of marks'!HD53="mRrh.kZ"),'statement of marks'!$H$3,"")</f>
        <v/>
      </c>
    </row>
    <row r="2100" spans="1:10" ht="17.5" customHeight="1">
      <c r="A2100" s="214"/>
      <c r="B2100" s="308" t="str">
        <f>'statement of marks'!$FT$4</f>
        <v>fgUnh</v>
      </c>
      <c r="C2100" s="240"/>
      <c r="D2100" s="241"/>
      <c r="E2100" s="261" t="str">
        <f>IF(OR('statement of marks'!$FV53="",E2099=""),"",'statement of marks'!$FV53)</f>
        <v/>
      </c>
      <c r="F2100" s="261" t="str">
        <f>IF(OR('statement of marks'!$FV53="",F2099=""),"",'statement of marks'!$FV53)</f>
        <v/>
      </c>
      <c r="G2100" s="261" t="str">
        <f>IF(OR('statement of marks'!$FV53="",G2099=""),"",'statement of marks'!$FV53)</f>
        <v/>
      </c>
      <c r="H2100" s="261" t="str">
        <f>IF(OR('statement of marks'!$FV53="",H2099=""),"",'statement of marks'!$FV53)</f>
        <v/>
      </c>
      <c r="I2100" s="261" t="str">
        <f>IF(OR('statement of marks'!$FV53="",I2099=""),"",'statement of marks'!$FV53)</f>
        <v/>
      </c>
      <c r="J2100" s="262" t="str">
        <f>IF(OR('statement of marks'!$FV53="",J2099=""),"",'statement of marks'!$FV53)</f>
        <v/>
      </c>
    </row>
    <row r="2101" spans="1:10" ht="17.5" customHeight="1">
      <c r="A2101" s="214"/>
      <c r="B2101" s="308" t="str">
        <f>'statement of marks'!$FW$4</f>
        <v>vaxszth</v>
      </c>
      <c r="C2101" s="240"/>
      <c r="D2101" s="241"/>
      <c r="E2101" s="261" t="str">
        <f>IF(OR('statement of marks'!$FY53="",E2099=""),"",'statement of marks'!$FY53)</f>
        <v/>
      </c>
      <c r="F2101" s="261" t="str">
        <f>IF(OR('statement of marks'!$FY53="",F2099=""),"",'statement of marks'!$FY53)</f>
        <v/>
      </c>
      <c r="G2101" s="261" t="str">
        <f>IF(OR('statement of marks'!$FY53="",G2099=""),"",'statement of marks'!$FY53)</f>
        <v/>
      </c>
      <c r="H2101" s="261" t="str">
        <f>IF(OR('statement of marks'!$FY53="",H2099=""),"",'statement of marks'!$FY53)</f>
        <v/>
      </c>
      <c r="I2101" s="261" t="str">
        <f>IF(OR('statement of marks'!$FY53="",I2099=""),"",'statement of marks'!$FY53)</f>
        <v/>
      </c>
      <c r="J2101" s="262" t="str">
        <f>IF(OR('statement of marks'!$FY53="",J2099=""),"",'statement of marks'!$FY53)</f>
        <v/>
      </c>
    </row>
    <row r="2102" spans="1:10" ht="17.5" customHeight="1">
      <c r="A2102" s="214"/>
      <c r="B2102" s="308" t="str">
        <f>IF('statement of marks'!BE53="s","laLÑr",IF('statement of marks'!BE53="u","mnwZ",IF('statement of marks'!BE53="g","xqtjkrh",IF('statement of marks'!BE53="p","iatkch",IF('statement of marks'!BE53="sd","flU/kh","r`rh; Hkk""kk")))))</f>
        <v>r`rh; Hkk"kk</v>
      </c>
      <c r="C2102" s="240"/>
      <c r="D2102" s="241"/>
      <c r="E2102" s="261" t="str">
        <f>IF(OR('statement of marks'!$GB53="",E2099=""),"",'statement of marks'!$GB53)</f>
        <v/>
      </c>
      <c r="F2102" s="261" t="str">
        <f>IF(OR('statement of marks'!$GB53="",F2099=""),"",'statement of marks'!$GB53)</f>
        <v/>
      </c>
      <c r="G2102" s="261" t="str">
        <f>IF(OR('statement of marks'!$GB53="",G2099=""),"",'statement of marks'!$GB53)</f>
        <v/>
      </c>
      <c r="H2102" s="261" t="str">
        <f>IF(OR('statement of marks'!$GB53="",H2099=""),"",'statement of marks'!$GB53)</f>
        <v/>
      </c>
      <c r="I2102" s="261" t="str">
        <f>IF(OR('statement of marks'!$GB53="",I2099=""),"",'statement of marks'!$GB53)</f>
        <v/>
      </c>
      <c r="J2102" s="262" t="str">
        <f>IF(OR('statement of marks'!$GB53="",J2099=""),"",'statement of marks'!$GB53)</f>
        <v/>
      </c>
    </row>
    <row r="2103" spans="1:10" ht="17.5" customHeight="1">
      <c r="A2103" s="214"/>
      <c r="B2103" s="308" t="str">
        <f>'statement of marks'!$GH$4</f>
        <v>xf.kr</v>
      </c>
      <c r="C2103" s="240"/>
      <c r="D2103" s="241"/>
      <c r="E2103" s="261" t="str">
        <f>IF(OR('statement of marks'!$GJ53="",E2099=""),"",'statement of marks'!$GJ53)</f>
        <v/>
      </c>
      <c r="F2103" s="261" t="str">
        <f>IF(OR('statement of marks'!$GJ53="",F2099=""),"",'statement of marks'!$GJ53)</f>
        <v/>
      </c>
      <c r="G2103" s="261" t="str">
        <f>IF(OR('statement of marks'!$GJ53="",G2099=""),"",'statement of marks'!$GJ53)</f>
        <v/>
      </c>
      <c r="H2103" s="261" t="str">
        <f>IF(OR('statement of marks'!$GJ53="",H2099=""),"",'statement of marks'!$GJ53)</f>
        <v/>
      </c>
      <c r="I2103" s="261" t="str">
        <f>IF(OR('statement of marks'!$GJ53="",I2099=""),"",'statement of marks'!$GJ53)</f>
        <v/>
      </c>
      <c r="J2103" s="262" t="str">
        <f>IF(OR('statement of marks'!$GJ53="",J2099=""),"",'statement of marks'!$GJ53)</f>
        <v/>
      </c>
    </row>
    <row r="2104" spans="1:10" ht="17.5" customHeight="1">
      <c r="A2104" s="214"/>
      <c r="B2104" s="308" t="str">
        <f>'statement of marks'!$GK$4</f>
        <v>foKku</v>
      </c>
      <c r="C2104" s="240"/>
      <c r="D2104" s="241"/>
      <c r="E2104" s="261" t="str">
        <f>IF(OR('statement of marks'!$GM53="",E2099=""),"",'statement of marks'!$GM53)</f>
        <v/>
      </c>
      <c r="F2104" s="261" t="str">
        <f>IF(OR('statement of marks'!$GM53="",F2099=""),"",'statement of marks'!$GM53)</f>
        <v/>
      </c>
      <c r="G2104" s="261" t="str">
        <f>IF(OR('statement of marks'!$GM53="",G2099=""),"",'statement of marks'!$GM53)</f>
        <v/>
      </c>
      <c r="H2104" s="261" t="str">
        <f>IF(OR('statement of marks'!$GM53="",H2099=""),"",'statement of marks'!$GM53)</f>
        <v/>
      </c>
      <c r="I2104" s="261" t="str">
        <f>IF(OR('statement of marks'!$GM53="",I2099=""),"",'statement of marks'!$GM53)</f>
        <v/>
      </c>
      <c r="J2104" s="262" t="str">
        <f>IF(OR('statement of marks'!$GM53="",J2099=""),"",'statement of marks'!$GM53)</f>
        <v/>
      </c>
    </row>
    <row r="2105" spans="1:10" ht="17.5" customHeight="1">
      <c r="A2105" s="214"/>
      <c r="B2105" s="308" t="str">
        <f>'statement of marks'!$GN$4</f>
        <v>lkekftd foKku</v>
      </c>
      <c r="C2105" s="240"/>
      <c r="D2105" s="241"/>
      <c r="E2105" s="261" t="str">
        <f>IF(OR('statement of marks'!$GP53="",E2099=""),"",'statement of marks'!$GP53)</f>
        <v/>
      </c>
      <c r="F2105" s="261" t="str">
        <f>IF(OR('statement of marks'!$GP53="",F2099=""),"",'statement of marks'!$GP53)</f>
        <v/>
      </c>
      <c r="G2105" s="261" t="str">
        <f>IF(OR('statement of marks'!$GP53="",G2099=""),"",'statement of marks'!$GP53)</f>
        <v/>
      </c>
      <c r="H2105" s="261" t="str">
        <f>IF(OR('statement of marks'!$GP53="",H2099=""),"",'statement of marks'!$GP53)</f>
        <v/>
      </c>
      <c r="I2105" s="261" t="str">
        <f>IF(OR('statement of marks'!$GP53="",I2099=""),"",'statement of marks'!$GP53)</f>
        <v/>
      </c>
      <c r="J2105" s="262" t="str">
        <f>IF(OR('statement of marks'!$GP53="",J2099=""),"",'statement of marks'!$GP53)</f>
        <v/>
      </c>
    </row>
    <row r="2106" spans="1:10" ht="17.5" customHeight="1">
      <c r="A2106" s="214"/>
      <c r="B2106" s="308" t="str">
        <f>'statement of marks'!$GQ$4</f>
        <v>dk;kZuqHko</v>
      </c>
      <c r="C2106" s="240"/>
      <c r="D2106" s="241"/>
      <c r="E2106" s="261" t="str">
        <f>IF(OR('statement of marks'!$GS53="",E2099=""),"",'statement of marks'!$GS53)</f>
        <v/>
      </c>
      <c r="F2106" s="261" t="str">
        <f>IF(OR('statement of marks'!$GS53="",F2099=""),"",'statement of marks'!$GS53)</f>
        <v/>
      </c>
      <c r="G2106" s="261" t="str">
        <f>IF(OR('statement of marks'!$GS53="",G2099=""),"",'statement of marks'!$GS53)</f>
        <v/>
      </c>
      <c r="H2106" s="261" t="str">
        <f>IF(OR('statement of marks'!$GS53="",H2099=""),"",'statement of marks'!$GS53)</f>
        <v/>
      </c>
      <c r="I2106" s="261" t="str">
        <f>IF(OR('statement of marks'!$GS53="",I2099=""),"",'statement of marks'!$GS53)</f>
        <v/>
      </c>
      <c r="J2106" s="262" t="str">
        <f>IF(OR('statement of marks'!$GS53="",J2099=""),"",'statement of marks'!$GS53)</f>
        <v/>
      </c>
    </row>
    <row r="2107" spans="1:10" ht="17.5" customHeight="1">
      <c r="A2107" s="214"/>
      <c r="B2107" s="308" t="str">
        <f>'statement of marks'!$GT$4</f>
        <v>dyk f'k{kk</v>
      </c>
      <c r="C2107" s="240"/>
      <c r="D2107" s="241"/>
      <c r="E2107" s="263" t="str">
        <f>IF(OR('statement of marks'!$GV53="",E2099=""),"",'statement of marks'!$GV53)</f>
        <v/>
      </c>
      <c r="F2107" s="263" t="str">
        <f>IF(OR('statement of marks'!$GV53="",F2099=""),"",'statement of marks'!$GV53)</f>
        <v/>
      </c>
      <c r="G2107" s="263" t="str">
        <f>IF(OR('statement of marks'!$GV53="",G2099=""),"",'statement of marks'!$GV53)</f>
        <v/>
      </c>
      <c r="H2107" s="263" t="str">
        <f>IF(OR('statement of marks'!$GV53="",H2099=""),"",'statement of marks'!$GV53)</f>
        <v/>
      </c>
      <c r="I2107" s="263" t="str">
        <f>IF(OR('statement of marks'!$GV53="",I2099=""),"",'statement of marks'!$GV53)</f>
        <v/>
      </c>
      <c r="J2107" s="264" t="str">
        <f>IF(OR('statement of marks'!$GV53="",J2099=""),"",'statement of marks'!$GV53)</f>
        <v/>
      </c>
    </row>
    <row r="2108" spans="1:10" ht="17.5" customHeight="1">
      <c r="A2108" s="214"/>
      <c r="B2108" s="245" t="s">
        <v>284</v>
      </c>
      <c r="C2108" s="265" t="str">
        <f t="shared" ref="C2108:J2108" si="92">C2099</f>
        <v/>
      </c>
      <c r="D2108" s="265" t="str">
        <f t="shared" si="92"/>
        <v/>
      </c>
      <c r="E2108" s="265" t="str">
        <f t="shared" si="92"/>
        <v/>
      </c>
      <c r="F2108" s="265" t="str">
        <f t="shared" si="92"/>
        <v/>
      </c>
      <c r="G2108" s="265" t="str">
        <f t="shared" si="92"/>
        <v/>
      </c>
      <c r="H2108" s="265" t="str">
        <f t="shared" si="92"/>
        <v/>
      </c>
      <c r="I2108" s="265" t="str">
        <f t="shared" si="92"/>
        <v/>
      </c>
      <c r="J2108" s="266" t="str">
        <f t="shared" si="92"/>
        <v/>
      </c>
    </row>
    <row r="2109" spans="1:10" ht="17.5" customHeight="1">
      <c r="A2109" s="214"/>
      <c r="B2109" s="308" t="str">
        <f>'statement of marks'!$HL$5</f>
        <v>Nk= mifLFkfr</v>
      </c>
      <c r="C2109" s="242"/>
      <c r="D2109" s="242"/>
      <c r="E2109" s="267" t="str">
        <f>IF(OR('statement of marks'!$HL53="",E2099=""),"",'statement of marks'!$HL53)</f>
        <v/>
      </c>
      <c r="F2109" s="267" t="str">
        <f>IF(OR('statement of marks'!$HL53="",F2099=""),"",'statement of marks'!$HL53)</f>
        <v/>
      </c>
      <c r="G2109" s="267" t="str">
        <f>IF(OR('statement of marks'!$HL53="",G2099=""),"",'statement of marks'!$HL53)</f>
        <v/>
      </c>
      <c r="H2109" s="267" t="str">
        <f>IF(OR('statement of marks'!$HL53="",H2099=""),"",'statement of marks'!$HL53)</f>
        <v/>
      </c>
      <c r="I2109" s="267" t="str">
        <f>IF(OR('statement of marks'!$HL53="",I2099=""),"",'statement of marks'!$HL53)</f>
        <v/>
      </c>
      <c r="J2109" s="268" t="str">
        <f>IF(OR('statement of marks'!$HL53="",J2099=""),"",'statement of marks'!$HL53)</f>
        <v/>
      </c>
    </row>
    <row r="2110" spans="1:10" ht="17.5" customHeight="1">
      <c r="A2110" s="214"/>
      <c r="B2110" s="308" t="str">
        <f>'statement of marks'!$HK$5</f>
        <v>dqy ehfVax</v>
      </c>
      <c r="C2110" s="243"/>
      <c r="D2110" s="243"/>
      <c r="E2110" s="243" t="str">
        <f>IF(OR('statement of marks'!$HK53="",E2099=""),"",'statement of marks'!$HK53)</f>
        <v/>
      </c>
      <c r="F2110" s="243" t="str">
        <f>IF(OR('statement of marks'!$HK53="",F2099=""),"",'statement of marks'!$HK53)</f>
        <v/>
      </c>
      <c r="G2110" s="243" t="str">
        <f>IF(OR('statement of marks'!$HK53="",G2099=""),"",'statement of marks'!$HK53)</f>
        <v/>
      </c>
      <c r="H2110" s="243" t="str">
        <f>IF(OR('statement of marks'!$HK53="",H2099=""),"",'statement of marks'!$HK53)</f>
        <v/>
      </c>
      <c r="I2110" s="243" t="str">
        <f>IF(OR('statement of marks'!$HK53="",I2099=""),"",'statement of marks'!$HK53)</f>
        <v/>
      </c>
      <c r="J2110" s="269" t="str">
        <f>IF(OR('statement of marks'!$HK53="",J2099=""),"",'statement of marks'!$HK53)</f>
        <v/>
      </c>
    </row>
    <row r="2111" spans="1:10" ht="17.5" customHeight="1">
      <c r="A2111" s="214"/>
      <c r="B2111" s="308" t="s">
        <v>259</v>
      </c>
      <c r="C2111" s="243" t="str">
        <f t="shared" ref="C2111:J2111" si="93">IF(OR(C2109="",C2110=""),"",C2109/C2110*100)</f>
        <v/>
      </c>
      <c r="D2111" s="243" t="str">
        <f t="shared" si="93"/>
        <v/>
      </c>
      <c r="E2111" s="243" t="str">
        <f t="shared" si="93"/>
        <v/>
      </c>
      <c r="F2111" s="243" t="str">
        <f t="shared" si="93"/>
        <v/>
      </c>
      <c r="G2111" s="243" t="str">
        <f t="shared" si="93"/>
        <v/>
      </c>
      <c r="H2111" s="243" t="str">
        <f t="shared" si="93"/>
        <v/>
      </c>
      <c r="I2111" s="243" t="str">
        <f t="shared" si="93"/>
        <v/>
      </c>
      <c r="J2111" s="269" t="str">
        <f t="shared" si="93"/>
        <v/>
      </c>
    </row>
    <row r="2112" spans="1:10" ht="17.5" customHeight="1">
      <c r="A2112" s="214"/>
      <c r="B2112" s="308" t="s">
        <v>260</v>
      </c>
      <c r="C2112" s="243"/>
      <c r="D2112" s="243"/>
      <c r="E2112" s="243"/>
      <c r="F2112" s="243"/>
      <c r="G2112" s="243"/>
      <c r="H2112" s="243"/>
      <c r="I2112" s="243"/>
      <c r="J2112" s="249"/>
    </row>
    <row r="2113" spans="1:10" ht="17.5" customHeight="1">
      <c r="A2113" s="214"/>
      <c r="B2113" s="310" t="s">
        <v>257</v>
      </c>
      <c r="C2113" s="1319" t="str">
        <f>IF('statement of marks'!HN53="","",'statement of marks'!HN53)</f>
        <v/>
      </c>
      <c r="D2113" s="1320"/>
      <c r="E2113" s="1320"/>
      <c r="F2113" s="1320"/>
      <c r="G2113" s="1320"/>
      <c r="H2113" s="1320"/>
      <c r="I2113" s="1320"/>
      <c r="J2113" s="1321"/>
    </row>
    <row r="2114" spans="1:10" ht="17.5" customHeight="1">
      <c r="A2114" s="214"/>
      <c r="B2114" s="246"/>
      <c r="C2114" s="1322"/>
      <c r="D2114" s="1323"/>
      <c r="E2114" s="1323"/>
      <c r="F2114" s="1324"/>
      <c r="G2114" s="1322"/>
      <c r="H2114" s="1323"/>
      <c r="I2114" s="1323"/>
      <c r="J2114" s="1325"/>
    </row>
    <row r="2115" spans="1:10" ht="17.5" customHeight="1" thickBot="1">
      <c r="A2115" s="215"/>
      <c r="B2115" s="259" t="s">
        <v>262</v>
      </c>
      <c r="C2115" s="1293" t="s">
        <v>80</v>
      </c>
      <c r="D2115" s="1294"/>
      <c r="E2115" s="1294"/>
      <c r="F2115" s="1295"/>
      <c r="G2115" s="1296" t="s">
        <v>263</v>
      </c>
      <c r="H2115" s="1297"/>
      <c r="I2115" s="1297"/>
      <c r="J2115" s="1298"/>
    </row>
    <row r="2116" spans="1:10" ht="17.5" customHeight="1">
      <c r="A2116" s="247"/>
      <c r="B2116" s="1352" t="s">
        <v>228</v>
      </c>
      <c r="C2116" s="1353"/>
      <c r="D2116" s="1353"/>
      <c r="E2116" s="1353"/>
      <c r="F2116" s="1353"/>
      <c r="G2116" s="1353"/>
      <c r="H2116" s="1353"/>
      <c r="I2116" s="1353"/>
      <c r="J2116" s="1354"/>
    </row>
    <row r="2117" spans="1:10" ht="17.5" customHeight="1">
      <c r="A2117" s="214"/>
      <c r="B2117" s="1355" t="s">
        <v>247</v>
      </c>
      <c r="C2117" s="1356"/>
      <c r="D2117" s="1356"/>
      <c r="E2117" s="1356"/>
      <c r="F2117" s="1356"/>
      <c r="G2117" s="1356"/>
      <c r="H2117" s="1356"/>
      <c r="I2117" s="1356"/>
      <c r="J2117" s="1357"/>
    </row>
    <row r="2118" spans="1:10" ht="17.5" customHeight="1">
      <c r="A2118" s="214"/>
      <c r="B2118" s="1358" t="s">
        <v>81</v>
      </c>
      <c r="C2118" s="1358"/>
      <c r="D2118" s="1359">
        <f>YEAR(details!G54)</f>
        <v>1900</v>
      </c>
      <c r="E2118" s="1360"/>
      <c r="F2118" s="307" t="s">
        <v>230</v>
      </c>
      <c r="G2118" s="1359" t="str">
        <f>'statement of marks'!$H$3</f>
        <v>2015-16</v>
      </c>
      <c r="H2118" s="1360"/>
      <c r="I2118" s="307" t="s">
        <v>231</v>
      </c>
      <c r="J2118" s="255"/>
    </row>
    <row r="2119" spans="1:10" ht="17.5" customHeight="1">
      <c r="A2119" s="214"/>
      <c r="B2119" s="1326" t="s">
        <v>229</v>
      </c>
      <c r="C2119" s="1327"/>
      <c r="D2119" s="1312" t="str">
        <f>'statement of marks'!$A$1</f>
        <v>jk- ck- ek/;fed fo|ky; uohu] fuEckgsM+k</v>
      </c>
      <c r="E2119" s="1313"/>
      <c r="F2119" s="1313"/>
      <c r="G2119" s="1313"/>
      <c r="H2119" s="1313"/>
      <c r="I2119" s="1313"/>
      <c r="J2119" s="1314"/>
    </row>
    <row r="2120" spans="1:10" ht="17.5" customHeight="1">
      <c r="A2120" s="214"/>
      <c r="B2120" s="1326" t="str">
        <f>'statement of marks'!$J$3</f>
        <v xml:space="preserve">fo|ky; dk Mk;l dksM+ </v>
      </c>
      <c r="C2120" s="1327"/>
      <c r="D2120" s="1345" t="str">
        <f>'statement of marks'!$K$3</f>
        <v xml:space="preserve">08291009401   </v>
      </c>
      <c r="E2120" s="1346"/>
      <c r="F2120" s="1128"/>
      <c r="G2120" s="1129"/>
      <c r="H2120" s="1129"/>
      <c r="I2120" s="1129"/>
      <c r="J2120" s="1347"/>
    </row>
    <row r="2121" spans="1:10" ht="17.5" customHeight="1">
      <c r="A2121" s="214"/>
      <c r="B2121" s="1326" t="s">
        <v>218</v>
      </c>
      <c r="C2121" s="1327"/>
      <c r="D2121" s="1312" t="str">
        <f>IF('statement of marks'!J54="","",'statement of marks'!J54)</f>
        <v/>
      </c>
      <c r="E2121" s="1313"/>
      <c r="F2121" s="1313"/>
      <c r="G2121" s="1313"/>
      <c r="H2121" s="1313"/>
      <c r="I2121" s="1313"/>
      <c r="J2121" s="1314"/>
    </row>
    <row r="2122" spans="1:10" ht="17.5" customHeight="1">
      <c r="A2122" s="214"/>
      <c r="B2122" s="1326" t="s">
        <v>232</v>
      </c>
      <c r="C2122" s="1327"/>
      <c r="D2122" s="1145" t="str">
        <f>IF('statement of marks'!C54="B","Nk=",IF('statement of marks'!C54="G","Nk=k",""))</f>
        <v/>
      </c>
      <c r="E2122" s="1145"/>
      <c r="F2122" s="258" t="s">
        <v>224</v>
      </c>
      <c r="G2122" s="256" t="str">
        <f>IF('statement of marks'!B54="","",'statement of marks'!B54)</f>
        <v/>
      </c>
      <c r="H2122" s="1348"/>
      <c r="I2122" s="1348"/>
      <c r="J2122" s="1349"/>
    </row>
    <row r="2123" spans="1:10" ht="17.5" customHeight="1">
      <c r="A2123" s="214"/>
      <c r="B2123" s="1326" t="s">
        <v>220</v>
      </c>
      <c r="C2123" s="1327"/>
      <c r="D2123" s="1312" t="str">
        <f>IF('statement of marks'!L54="","",'statement of marks'!L54)</f>
        <v/>
      </c>
      <c r="E2123" s="1313"/>
      <c r="F2123" s="1313"/>
      <c r="G2123" s="1313"/>
      <c r="H2123" s="1313"/>
      <c r="I2123" s="1313"/>
      <c r="J2123" s="1314"/>
    </row>
    <row r="2124" spans="1:10" ht="17.5" customHeight="1">
      <c r="A2124" s="214"/>
      <c r="B2124" s="1326" t="s">
        <v>219</v>
      </c>
      <c r="C2124" s="1327"/>
      <c r="D2124" s="1312" t="str">
        <f>IF('statement of marks'!K54="","",'statement of marks'!K54)</f>
        <v/>
      </c>
      <c r="E2124" s="1313"/>
      <c r="F2124" s="1313"/>
      <c r="G2124" s="1313"/>
      <c r="H2124" s="1313"/>
      <c r="I2124" s="1313"/>
      <c r="J2124" s="1314"/>
    </row>
    <row r="2125" spans="1:10" ht="17.5" customHeight="1">
      <c r="A2125" s="214"/>
      <c r="B2125" s="1326" t="s">
        <v>234</v>
      </c>
      <c r="C2125" s="1327"/>
      <c r="D2125" s="1312" t="str">
        <f>IF(details!N54="","",details!N54)</f>
        <v/>
      </c>
      <c r="E2125" s="1313"/>
      <c r="F2125" s="1313"/>
      <c r="G2125" s="1313"/>
      <c r="H2125" s="1313"/>
      <c r="I2125" s="1313"/>
      <c r="J2125" s="1314"/>
    </row>
    <row r="2126" spans="1:10" ht="17.5" customHeight="1">
      <c r="A2126" s="214"/>
      <c r="B2126" s="1326" t="s">
        <v>283</v>
      </c>
      <c r="C2126" s="1327"/>
      <c r="D2126" s="1312" t="str">
        <f>IF(details!O54="","",details!O54)</f>
        <v/>
      </c>
      <c r="E2126" s="1313"/>
      <c r="F2126" s="1313"/>
      <c r="G2126" s="1313"/>
      <c r="H2126" s="1313"/>
      <c r="I2126" s="1313"/>
      <c r="J2126" s="1314"/>
    </row>
    <row r="2127" spans="1:10" ht="17.5" customHeight="1">
      <c r="A2127" s="214"/>
      <c r="B2127" s="1326" t="s">
        <v>77</v>
      </c>
      <c r="C2127" s="1327"/>
      <c r="D2127" s="392">
        <f>'statement of marks'!$C$3</f>
        <v>6</v>
      </c>
      <c r="E2127" s="309" t="s">
        <v>222</v>
      </c>
      <c r="F2127" s="254" t="str">
        <f>IF('statement of marks'!F54="","",'statement of marks'!F54)</f>
        <v/>
      </c>
      <c r="G2127" s="1343" t="s">
        <v>233</v>
      </c>
      <c r="H2127" s="1170"/>
      <c r="I2127" s="1361" t="str">
        <f>IF('statement of marks'!G54="","",'statement of marks'!G54)</f>
        <v/>
      </c>
      <c r="J2127" s="1362"/>
    </row>
    <row r="2128" spans="1:10" ht="17.5" customHeight="1">
      <c r="A2128" s="214"/>
      <c r="B2128" s="1326" t="s">
        <v>225</v>
      </c>
      <c r="C2128" s="1327"/>
      <c r="D2128" s="1316" t="str">
        <f>IF('statement of marks'!H54="","",'statement of marks'!H54)</f>
        <v/>
      </c>
      <c r="E2128" s="1328"/>
      <c r="F2128" s="1328"/>
      <c r="G2128" s="1328"/>
      <c r="H2128" s="1328"/>
      <c r="I2128" s="1328"/>
      <c r="J2128" s="1329"/>
    </row>
    <row r="2129" spans="1:10" ht="17.5" customHeight="1">
      <c r="A2129" s="214"/>
      <c r="B2129" s="1326" t="s">
        <v>226</v>
      </c>
      <c r="C2129" s="1327"/>
      <c r="D2129" s="1330" t="str">
        <f>IF('statement of marks'!I54="","",'statement of marks'!I54)</f>
        <v/>
      </c>
      <c r="E2129" s="1331"/>
      <c r="F2129" s="1332"/>
      <c r="G2129" s="1332"/>
      <c r="H2129" s="1332"/>
      <c r="I2129" s="1332"/>
      <c r="J2129" s="1333"/>
    </row>
    <row r="2130" spans="1:10" ht="17.5" customHeight="1">
      <c r="A2130" s="214"/>
      <c r="B2130" s="1312" t="s">
        <v>235</v>
      </c>
      <c r="C2130" s="1313"/>
      <c r="D2130" s="1313"/>
      <c r="E2130" s="1144"/>
      <c r="F2130" s="1334" t="str">
        <f>IF(details!Q54="","",details!Q54)</f>
        <v/>
      </c>
      <c r="G2130" s="1334"/>
      <c r="H2130" s="1335"/>
      <c r="I2130" s="1335"/>
      <c r="J2130" s="1336"/>
    </row>
    <row r="2131" spans="1:10" ht="17.5" customHeight="1">
      <c r="A2131" s="214"/>
      <c r="B2131" s="1326" t="s">
        <v>239</v>
      </c>
      <c r="C2131" s="1327"/>
      <c r="D2131" s="1312" t="str">
        <f>IF(details!M54="","",details!M54)</f>
        <v/>
      </c>
      <c r="E2131" s="1313"/>
      <c r="F2131" s="1313"/>
      <c r="G2131" s="1313"/>
      <c r="H2131" s="1313"/>
      <c r="I2131" s="1313"/>
      <c r="J2131" s="1314"/>
    </row>
    <row r="2132" spans="1:10" ht="17.5" customHeight="1">
      <c r="A2132" s="214"/>
      <c r="B2132" s="1326" t="s">
        <v>240</v>
      </c>
      <c r="C2132" s="1327"/>
      <c r="D2132" s="1312" t="str">
        <f>IF(details!P54="","",details!P54)</f>
        <v/>
      </c>
      <c r="E2132" s="1313"/>
      <c r="F2132" s="1313"/>
      <c r="G2132" s="1313"/>
      <c r="H2132" s="1313"/>
      <c r="I2132" s="1313"/>
      <c r="J2132" s="1314"/>
    </row>
    <row r="2133" spans="1:10" ht="17.5" customHeight="1">
      <c r="A2133" s="214"/>
      <c r="B2133" s="1326" t="s">
        <v>241</v>
      </c>
      <c r="C2133" s="1327"/>
      <c r="D2133" s="1337" t="str">
        <f>IF('statement of marks'!HD54="mRrh.kZ",'statement of marks'!$C$3,"")</f>
        <v/>
      </c>
      <c r="E2133" s="1338"/>
      <c r="F2133" s="1313" t="s">
        <v>242</v>
      </c>
      <c r="G2133" s="1144"/>
      <c r="H2133" s="1337" t="str">
        <f>IF(D2133="","",D2133+1)</f>
        <v/>
      </c>
      <c r="I2133" s="1338"/>
      <c r="J2133" s="1339"/>
    </row>
    <row r="2134" spans="1:10" ht="17.5" customHeight="1">
      <c r="A2134" s="214"/>
      <c r="B2134" s="1326" t="s">
        <v>243</v>
      </c>
      <c r="C2134" s="1327"/>
      <c r="D2134" s="1340">
        <f>IF(details!$O$4="","",details!$O$4)</f>
        <v>42460</v>
      </c>
      <c r="E2134" s="1341"/>
      <c r="F2134" s="1342"/>
      <c r="G2134" s="1343"/>
      <c r="H2134" s="1343"/>
      <c r="I2134" s="1343"/>
      <c r="J2134" s="1344"/>
    </row>
    <row r="2135" spans="1:10" ht="17.5" customHeight="1">
      <c r="A2135" s="214"/>
      <c r="B2135" s="1299"/>
      <c r="C2135" s="1299"/>
      <c r="D2135" s="1276"/>
      <c r="E2135" s="1276"/>
      <c r="F2135" s="1288"/>
      <c r="G2135" s="1288"/>
      <c r="H2135" s="1288"/>
      <c r="I2135" s="1288"/>
      <c r="J2135" s="1300"/>
    </row>
    <row r="2136" spans="1:10" ht="17.5" customHeight="1">
      <c r="A2136" s="214"/>
      <c r="B2136" s="1301" t="str">
        <f>IF(details!$I$4="","",details!$I$4)</f>
        <v>Jherh js[kk oekZ</v>
      </c>
      <c r="C2136" s="1301"/>
      <c r="D2136" s="1276"/>
      <c r="E2136" s="1276"/>
      <c r="F2136" s="1302" t="str">
        <f>IF(details!$F$4="","",details!$F$4)</f>
        <v>Jh jk/ks';ke tk'kh</v>
      </c>
      <c r="G2136" s="1303"/>
      <c r="H2136" s="1303"/>
      <c r="I2136" s="1303"/>
      <c r="J2136" s="1304"/>
    </row>
    <row r="2137" spans="1:10" ht="17.5" customHeight="1" thickBot="1">
      <c r="A2137" s="215"/>
      <c r="B2137" s="1305" t="s">
        <v>244</v>
      </c>
      <c r="C2137" s="1305"/>
      <c r="D2137" s="1305" t="s">
        <v>245</v>
      </c>
      <c r="E2137" s="1305"/>
      <c r="F2137" s="1306" t="s">
        <v>246</v>
      </c>
      <c r="G2137" s="1307"/>
      <c r="H2137" s="1307"/>
      <c r="I2137" s="1307"/>
      <c r="J2137" s="1308"/>
    </row>
    <row r="2138" spans="1:10" ht="17.5" customHeight="1">
      <c r="A2138" s="247"/>
      <c r="B2138" s="1309" t="s">
        <v>258</v>
      </c>
      <c r="C2138" s="1310"/>
      <c r="D2138" s="1310"/>
      <c r="E2138" s="1310"/>
      <c r="F2138" s="1310"/>
      <c r="G2138" s="1310"/>
      <c r="H2138" s="1310"/>
      <c r="I2138" s="1310"/>
      <c r="J2138" s="1311"/>
    </row>
    <row r="2139" spans="1:10" ht="17.5" customHeight="1">
      <c r="A2139" s="214"/>
      <c r="B2139" s="310" t="s">
        <v>218</v>
      </c>
      <c r="C2139" s="1312" t="str">
        <f>IF('statement of marks'!J54="","",'statement of marks'!J54)</f>
        <v/>
      </c>
      <c r="D2139" s="1313"/>
      <c r="E2139" s="1313"/>
      <c r="F2139" s="1313"/>
      <c r="G2139" s="1313"/>
      <c r="H2139" s="1313"/>
      <c r="I2139" s="1313"/>
      <c r="J2139" s="1314"/>
    </row>
    <row r="2140" spans="1:10" ht="17.5" customHeight="1">
      <c r="A2140" s="214"/>
      <c r="B2140" s="310" t="s">
        <v>219</v>
      </c>
      <c r="C2140" s="1312" t="str">
        <f>IF('statement of marks'!K54="","",'statement of marks'!K54)</f>
        <v/>
      </c>
      <c r="D2140" s="1313"/>
      <c r="E2140" s="1313"/>
      <c r="F2140" s="1313"/>
      <c r="G2140" s="1313"/>
      <c r="H2140" s="1313"/>
      <c r="I2140" s="1313"/>
      <c r="J2140" s="1314"/>
    </row>
    <row r="2141" spans="1:10" ht="17.5" customHeight="1">
      <c r="A2141" s="214"/>
      <c r="B2141" s="310" t="s">
        <v>220</v>
      </c>
      <c r="C2141" s="1312" t="str">
        <f>IF('statement of marks'!L54="","",'statement of marks'!L54)</f>
        <v/>
      </c>
      <c r="D2141" s="1313"/>
      <c r="E2141" s="1313"/>
      <c r="F2141" s="1313"/>
      <c r="G2141" s="1313"/>
      <c r="H2141" s="1313"/>
      <c r="I2141" s="1313"/>
      <c r="J2141" s="1314"/>
    </row>
    <row r="2142" spans="1:10" ht="17.5" customHeight="1">
      <c r="A2142" s="214"/>
      <c r="B2142" s="310" t="s">
        <v>225</v>
      </c>
      <c r="C2142" s="1315" t="str">
        <f>IF('statement of marks'!H54="","",'statement of marks'!H54)</f>
        <v/>
      </c>
      <c r="D2142" s="1316"/>
      <c r="E2142" s="252" t="s">
        <v>261</v>
      </c>
      <c r="F2142" s="1317" t="str">
        <f>IF('statement of marks'!I54="","",'statement of marks'!I54)</f>
        <v/>
      </c>
      <c r="G2142" s="1317"/>
      <c r="H2142" s="1317"/>
      <c r="I2142" s="1317"/>
      <c r="J2142" s="1318"/>
    </row>
    <row r="2143" spans="1:10" ht="17.5" customHeight="1">
      <c r="A2143" s="214"/>
      <c r="B2143" s="310" t="s">
        <v>223</v>
      </c>
      <c r="C2143" s="253" t="s">
        <v>248</v>
      </c>
      <c r="D2143" s="235" t="s">
        <v>249</v>
      </c>
      <c r="E2143" s="235" t="s">
        <v>250</v>
      </c>
      <c r="F2143" s="235" t="s">
        <v>251</v>
      </c>
      <c r="G2143" s="235" t="s">
        <v>252</v>
      </c>
      <c r="H2143" s="235" t="s">
        <v>253</v>
      </c>
      <c r="I2143" s="235" t="s">
        <v>254</v>
      </c>
      <c r="J2143" s="248" t="s">
        <v>255</v>
      </c>
    </row>
    <row r="2144" spans="1:10" ht="17.5" customHeight="1">
      <c r="A2144" s="214"/>
      <c r="B2144" s="308" t="s">
        <v>256</v>
      </c>
      <c r="C2144" s="239" t="str">
        <f>IF(AND('statement of marks'!$C$3=1,'statement of marks'!HD54="mRrh.kZ"),'statement of marks'!$H$3,"")</f>
        <v/>
      </c>
      <c r="D2144" s="239" t="str">
        <f>IF(AND('statement of marks'!$C$3=2,'statement of marks'!HD54="mRrh.kZ"),'statement of marks'!$H$3,"")</f>
        <v/>
      </c>
      <c r="E2144" s="239" t="str">
        <f>IF(AND('statement of marks'!$C$3=3,'statement of marks'!HD54="mRrh.kZ"),'statement of marks'!$H$3,"")</f>
        <v/>
      </c>
      <c r="F2144" s="239" t="str">
        <f>IF(AND('statement of marks'!$C$3=4,'statement of marks'!HD54="mRrh.kZ"),'statement of marks'!$H$3,"")</f>
        <v/>
      </c>
      <c r="G2144" s="239" t="str">
        <f>IF(AND('statement of marks'!$C$3=5,'statement of marks'!HD54="mRrh.kZ"),'statement of marks'!$H$3,"")</f>
        <v/>
      </c>
      <c r="H2144" s="239" t="str">
        <f>IF(AND('statement of marks'!$C$3=6,'statement of marks'!HD54="mRrh.kZ"),'statement of marks'!$H$3,"")</f>
        <v/>
      </c>
      <c r="I2144" s="239" t="str">
        <f>IF(AND('statement of marks'!$C$3=7,'statement of marks'!HD54="mRrh.kZ"),'statement of marks'!$H$3,"")</f>
        <v/>
      </c>
      <c r="J2144" s="260" t="str">
        <f>IF(AND('statement of marks'!$C$3=8,'statement of marks'!HD54="mRrh.kZ"),'statement of marks'!$H$3,"")</f>
        <v/>
      </c>
    </row>
    <row r="2145" spans="1:10" ht="17.5" customHeight="1">
      <c r="A2145" s="214"/>
      <c r="B2145" s="308" t="str">
        <f>'statement of marks'!$FT$4</f>
        <v>fgUnh</v>
      </c>
      <c r="C2145" s="240"/>
      <c r="D2145" s="241"/>
      <c r="E2145" s="261" t="str">
        <f>IF(OR('statement of marks'!$FV54="",E2144=""),"",'statement of marks'!$FV54)</f>
        <v/>
      </c>
      <c r="F2145" s="261" t="str">
        <f>IF(OR('statement of marks'!$FV54="",F2144=""),"",'statement of marks'!$FV54)</f>
        <v/>
      </c>
      <c r="G2145" s="261" t="str">
        <f>IF(OR('statement of marks'!$FV54="",G2144=""),"",'statement of marks'!$FV54)</f>
        <v/>
      </c>
      <c r="H2145" s="261" t="str">
        <f>IF(OR('statement of marks'!$FV54="",H2144=""),"",'statement of marks'!$FV54)</f>
        <v/>
      </c>
      <c r="I2145" s="261" t="str">
        <f>IF(OR('statement of marks'!$FV54="",I2144=""),"",'statement of marks'!$FV54)</f>
        <v/>
      </c>
      <c r="J2145" s="262" t="str">
        <f>IF(OR('statement of marks'!$FV54="",J2144=""),"",'statement of marks'!$FV54)</f>
        <v/>
      </c>
    </row>
    <row r="2146" spans="1:10" ht="17.5" customHeight="1">
      <c r="A2146" s="214"/>
      <c r="B2146" s="308" t="str">
        <f>'statement of marks'!$FW$4</f>
        <v>vaxszth</v>
      </c>
      <c r="C2146" s="240"/>
      <c r="D2146" s="241"/>
      <c r="E2146" s="261" t="str">
        <f>IF(OR('statement of marks'!$FY54="",E2144=""),"",'statement of marks'!$FY54)</f>
        <v/>
      </c>
      <c r="F2146" s="261" t="str">
        <f>IF(OR('statement of marks'!$FY54="",F2144=""),"",'statement of marks'!$FY54)</f>
        <v/>
      </c>
      <c r="G2146" s="261" t="str">
        <f>IF(OR('statement of marks'!$FY54="",G2144=""),"",'statement of marks'!$FY54)</f>
        <v/>
      </c>
      <c r="H2146" s="261" t="str">
        <f>IF(OR('statement of marks'!$FY54="",H2144=""),"",'statement of marks'!$FY54)</f>
        <v/>
      </c>
      <c r="I2146" s="261" t="str">
        <f>IF(OR('statement of marks'!$FY54="",I2144=""),"",'statement of marks'!$FY54)</f>
        <v/>
      </c>
      <c r="J2146" s="262" t="str">
        <f>IF(OR('statement of marks'!$FY54="",J2144=""),"",'statement of marks'!$FY54)</f>
        <v/>
      </c>
    </row>
    <row r="2147" spans="1:10" ht="17.5" customHeight="1">
      <c r="A2147" s="214"/>
      <c r="B2147" s="308" t="str">
        <f>IF('statement of marks'!BE54="s","laLÑr",IF('statement of marks'!BE54="u","mnwZ",IF('statement of marks'!BE54="g","xqtjkrh",IF('statement of marks'!BE54="p","iatkch",IF('statement of marks'!BE54="sd","flU/kh","r`rh; Hkk""kk")))))</f>
        <v>r`rh; Hkk"kk</v>
      </c>
      <c r="C2147" s="240"/>
      <c r="D2147" s="241"/>
      <c r="E2147" s="261" t="str">
        <f>IF(OR('statement of marks'!$GB54="",E2144=""),"",'statement of marks'!$GB54)</f>
        <v/>
      </c>
      <c r="F2147" s="261" t="str">
        <f>IF(OR('statement of marks'!$GB54="",F2144=""),"",'statement of marks'!$GB54)</f>
        <v/>
      </c>
      <c r="G2147" s="261" t="str">
        <f>IF(OR('statement of marks'!$GB54="",G2144=""),"",'statement of marks'!$GB54)</f>
        <v/>
      </c>
      <c r="H2147" s="261" t="str">
        <f>IF(OR('statement of marks'!$GB54="",H2144=""),"",'statement of marks'!$GB54)</f>
        <v/>
      </c>
      <c r="I2147" s="261" t="str">
        <f>IF(OR('statement of marks'!$GB54="",I2144=""),"",'statement of marks'!$GB54)</f>
        <v/>
      </c>
      <c r="J2147" s="262" t="str">
        <f>IF(OR('statement of marks'!$GB54="",J2144=""),"",'statement of marks'!$GB54)</f>
        <v/>
      </c>
    </row>
    <row r="2148" spans="1:10" ht="17.5" customHeight="1">
      <c r="A2148" s="214"/>
      <c r="B2148" s="308" t="str">
        <f>'statement of marks'!$GH$4</f>
        <v>xf.kr</v>
      </c>
      <c r="C2148" s="240"/>
      <c r="D2148" s="241"/>
      <c r="E2148" s="261" t="str">
        <f>IF(OR('statement of marks'!$GJ54="",E2144=""),"",'statement of marks'!$GJ54)</f>
        <v/>
      </c>
      <c r="F2148" s="261" t="str">
        <f>IF(OR('statement of marks'!$GJ54="",F2144=""),"",'statement of marks'!$GJ54)</f>
        <v/>
      </c>
      <c r="G2148" s="261" t="str">
        <f>IF(OR('statement of marks'!$GJ54="",G2144=""),"",'statement of marks'!$GJ54)</f>
        <v/>
      </c>
      <c r="H2148" s="261" t="str">
        <f>IF(OR('statement of marks'!$GJ54="",H2144=""),"",'statement of marks'!$GJ54)</f>
        <v/>
      </c>
      <c r="I2148" s="261" t="str">
        <f>IF(OR('statement of marks'!$GJ54="",I2144=""),"",'statement of marks'!$GJ54)</f>
        <v/>
      </c>
      <c r="J2148" s="262" t="str">
        <f>IF(OR('statement of marks'!$GJ54="",J2144=""),"",'statement of marks'!$GJ54)</f>
        <v/>
      </c>
    </row>
    <row r="2149" spans="1:10" ht="17.5" customHeight="1">
      <c r="A2149" s="214"/>
      <c r="B2149" s="308" t="str">
        <f>'statement of marks'!$GK$4</f>
        <v>foKku</v>
      </c>
      <c r="C2149" s="240"/>
      <c r="D2149" s="241"/>
      <c r="E2149" s="261" t="str">
        <f>IF(OR('statement of marks'!$GM54="",E2144=""),"",'statement of marks'!$GM54)</f>
        <v/>
      </c>
      <c r="F2149" s="261" t="str">
        <f>IF(OR('statement of marks'!$GM54="",F2144=""),"",'statement of marks'!$GM54)</f>
        <v/>
      </c>
      <c r="G2149" s="261" t="str">
        <f>IF(OR('statement of marks'!$GM54="",G2144=""),"",'statement of marks'!$GM54)</f>
        <v/>
      </c>
      <c r="H2149" s="261" t="str">
        <f>IF(OR('statement of marks'!$GM54="",H2144=""),"",'statement of marks'!$GM54)</f>
        <v/>
      </c>
      <c r="I2149" s="261" t="str">
        <f>IF(OR('statement of marks'!$GM54="",I2144=""),"",'statement of marks'!$GM54)</f>
        <v/>
      </c>
      <c r="J2149" s="262" t="str">
        <f>IF(OR('statement of marks'!$GM54="",J2144=""),"",'statement of marks'!$GM54)</f>
        <v/>
      </c>
    </row>
    <row r="2150" spans="1:10" ht="17.5" customHeight="1">
      <c r="A2150" s="214"/>
      <c r="B2150" s="308" t="str">
        <f>'statement of marks'!$GN$4</f>
        <v>lkekftd foKku</v>
      </c>
      <c r="C2150" s="240"/>
      <c r="D2150" s="241"/>
      <c r="E2150" s="261" t="str">
        <f>IF(OR('statement of marks'!$GP54="",E2144=""),"",'statement of marks'!$GP54)</f>
        <v/>
      </c>
      <c r="F2150" s="261" t="str">
        <f>IF(OR('statement of marks'!$GP54="",F2144=""),"",'statement of marks'!$GP54)</f>
        <v/>
      </c>
      <c r="G2150" s="261" t="str">
        <f>IF(OR('statement of marks'!$GP54="",G2144=""),"",'statement of marks'!$GP54)</f>
        <v/>
      </c>
      <c r="H2150" s="261" t="str">
        <f>IF(OR('statement of marks'!$GP54="",H2144=""),"",'statement of marks'!$GP54)</f>
        <v/>
      </c>
      <c r="I2150" s="261" t="str">
        <f>IF(OR('statement of marks'!$GP54="",I2144=""),"",'statement of marks'!$GP54)</f>
        <v/>
      </c>
      <c r="J2150" s="262" t="str">
        <f>IF(OR('statement of marks'!$GP54="",J2144=""),"",'statement of marks'!$GP54)</f>
        <v/>
      </c>
    </row>
    <row r="2151" spans="1:10" ht="17.5" customHeight="1">
      <c r="A2151" s="214"/>
      <c r="B2151" s="308" t="str">
        <f>'statement of marks'!$GQ$4</f>
        <v>dk;kZuqHko</v>
      </c>
      <c r="C2151" s="240"/>
      <c r="D2151" s="241"/>
      <c r="E2151" s="261" t="str">
        <f>IF(OR('statement of marks'!$GS54="",E2144=""),"",'statement of marks'!$GS54)</f>
        <v/>
      </c>
      <c r="F2151" s="261" t="str">
        <f>IF(OR('statement of marks'!$GS54="",F2144=""),"",'statement of marks'!$GS54)</f>
        <v/>
      </c>
      <c r="G2151" s="261" t="str">
        <f>IF(OR('statement of marks'!$GS54="",G2144=""),"",'statement of marks'!$GS54)</f>
        <v/>
      </c>
      <c r="H2151" s="261" t="str">
        <f>IF(OR('statement of marks'!$GS54="",H2144=""),"",'statement of marks'!$GS54)</f>
        <v/>
      </c>
      <c r="I2151" s="261" t="str">
        <f>IF(OR('statement of marks'!$GS54="",I2144=""),"",'statement of marks'!$GS54)</f>
        <v/>
      </c>
      <c r="J2151" s="262" t="str">
        <f>IF(OR('statement of marks'!$GS54="",J2144=""),"",'statement of marks'!$GS54)</f>
        <v/>
      </c>
    </row>
    <row r="2152" spans="1:10" ht="17.5" customHeight="1">
      <c r="A2152" s="214"/>
      <c r="B2152" s="308" t="str">
        <f>'statement of marks'!$GT$4</f>
        <v>dyk f'k{kk</v>
      </c>
      <c r="C2152" s="240"/>
      <c r="D2152" s="241"/>
      <c r="E2152" s="263" t="str">
        <f>IF(OR('statement of marks'!$GV54="",E2144=""),"",'statement of marks'!$GV54)</f>
        <v/>
      </c>
      <c r="F2152" s="263" t="str">
        <f>IF(OR('statement of marks'!$GV54="",F2144=""),"",'statement of marks'!$GV54)</f>
        <v/>
      </c>
      <c r="G2152" s="263" t="str">
        <f>IF(OR('statement of marks'!$GV54="",G2144=""),"",'statement of marks'!$GV54)</f>
        <v/>
      </c>
      <c r="H2152" s="263" t="str">
        <f>IF(OR('statement of marks'!$GV54="",H2144=""),"",'statement of marks'!$GV54)</f>
        <v/>
      </c>
      <c r="I2152" s="263" t="str">
        <f>IF(OR('statement of marks'!$GV54="",I2144=""),"",'statement of marks'!$GV54)</f>
        <v/>
      </c>
      <c r="J2152" s="264" t="str">
        <f>IF(OR('statement of marks'!$GV54="",J2144=""),"",'statement of marks'!$GV54)</f>
        <v/>
      </c>
    </row>
    <row r="2153" spans="1:10" ht="17.5" customHeight="1">
      <c r="A2153" s="214"/>
      <c r="B2153" s="245" t="s">
        <v>284</v>
      </c>
      <c r="C2153" s="265" t="str">
        <f t="shared" ref="C2153:J2153" si="94">C2144</f>
        <v/>
      </c>
      <c r="D2153" s="265" t="str">
        <f t="shared" si="94"/>
        <v/>
      </c>
      <c r="E2153" s="265" t="str">
        <f t="shared" si="94"/>
        <v/>
      </c>
      <c r="F2153" s="265" t="str">
        <f t="shared" si="94"/>
        <v/>
      </c>
      <c r="G2153" s="265" t="str">
        <f t="shared" si="94"/>
        <v/>
      </c>
      <c r="H2153" s="265" t="str">
        <f t="shared" si="94"/>
        <v/>
      </c>
      <c r="I2153" s="265" t="str">
        <f t="shared" si="94"/>
        <v/>
      </c>
      <c r="J2153" s="266" t="str">
        <f t="shared" si="94"/>
        <v/>
      </c>
    </row>
    <row r="2154" spans="1:10" ht="17.5" customHeight="1">
      <c r="A2154" s="214"/>
      <c r="B2154" s="308" t="str">
        <f>'statement of marks'!$HL$5</f>
        <v>Nk= mifLFkfr</v>
      </c>
      <c r="C2154" s="242"/>
      <c r="D2154" s="242"/>
      <c r="E2154" s="267" t="str">
        <f>IF(OR('statement of marks'!$HL54="",E2144=""),"",'statement of marks'!$HL54)</f>
        <v/>
      </c>
      <c r="F2154" s="267" t="str">
        <f>IF(OR('statement of marks'!$HL54="",F2144=""),"",'statement of marks'!$HL54)</f>
        <v/>
      </c>
      <c r="G2154" s="267" t="str">
        <f>IF(OR('statement of marks'!$HL54="",G2144=""),"",'statement of marks'!$HL54)</f>
        <v/>
      </c>
      <c r="H2154" s="267" t="str">
        <f>IF(OR('statement of marks'!$HL54="",H2144=""),"",'statement of marks'!$HL54)</f>
        <v/>
      </c>
      <c r="I2154" s="267" t="str">
        <f>IF(OR('statement of marks'!$HL54="",I2144=""),"",'statement of marks'!$HL54)</f>
        <v/>
      </c>
      <c r="J2154" s="268" t="str">
        <f>IF(OR('statement of marks'!$HL54="",J2144=""),"",'statement of marks'!$HL54)</f>
        <v/>
      </c>
    </row>
    <row r="2155" spans="1:10" ht="17.5" customHeight="1">
      <c r="A2155" s="214"/>
      <c r="B2155" s="308" t="str">
        <f>'statement of marks'!$HK$5</f>
        <v>dqy ehfVax</v>
      </c>
      <c r="C2155" s="243"/>
      <c r="D2155" s="243"/>
      <c r="E2155" s="243" t="str">
        <f>IF(OR('statement of marks'!$HK54="",E2144=""),"",'statement of marks'!$HK54)</f>
        <v/>
      </c>
      <c r="F2155" s="243" t="str">
        <f>IF(OR('statement of marks'!$HK54="",F2144=""),"",'statement of marks'!$HK54)</f>
        <v/>
      </c>
      <c r="G2155" s="243" t="str">
        <f>IF(OR('statement of marks'!$HK54="",G2144=""),"",'statement of marks'!$HK54)</f>
        <v/>
      </c>
      <c r="H2155" s="243" t="str">
        <f>IF(OR('statement of marks'!$HK54="",H2144=""),"",'statement of marks'!$HK54)</f>
        <v/>
      </c>
      <c r="I2155" s="243" t="str">
        <f>IF(OR('statement of marks'!$HK54="",I2144=""),"",'statement of marks'!$HK54)</f>
        <v/>
      </c>
      <c r="J2155" s="269" t="str">
        <f>IF(OR('statement of marks'!$HK54="",J2144=""),"",'statement of marks'!$HK54)</f>
        <v/>
      </c>
    </row>
    <row r="2156" spans="1:10" ht="17.5" customHeight="1">
      <c r="A2156" s="214"/>
      <c r="B2156" s="308" t="s">
        <v>259</v>
      </c>
      <c r="C2156" s="243" t="str">
        <f t="shared" ref="C2156:J2156" si="95">IF(OR(C2154="",C2155=""),"",C2154/C2155*100)</f>
        <v/>
      </c>
      <c r="D2156" s="243" t="str">
        <f t="shared" si="95"/>
        <v/>
      </c>
      <c r="E2156" s="243" t="str">
        <f t="shared" si="95"/>
        <v/>
      </c>
      <c r="F2156" s="243" t="str">
        <f t="shared" si="95"/>
        <v/>
      </c>
      <c r="G2156" s="243" t="str">
        <f t="shared" si="95"/>
        <v/>
      </c>
      <c r="H2156" s="243" t="str">
        <f t="shared" si="95"/>
        <v/>
      </c>
      <c r="I2156" s="243" t="str">
        <f t="shared" si="95"/>
        <v/>
      </c>
      <c r="J2156" s="269" t="str">
        <f t="shared" si="95"/>
        <v/>
      </c>
    </row>
    <row r="2157" spans="1:10" ht="17.5" customHeight="1">
      <c r="A2157" s="214"/>
      <c r="B2157" s="308" t="s">
        <v>260</v>
      </c>
      <c r="C2157" s="243"/>
      <c r="D2157" s="243"/>
      <c r="E2157" s="243"/>
      <c r="F2157" s="243"/>
      <c r="G2157" s="243"/>
      <c r="H2157" s="243"/>
      <c r="I2157" s="243"/>
      <c r="J2157" s="249"/>
    </row>
    <row r="2158" spans="1:10" ht="17.5" customHeight="1">
      <c r="A2158" s="214"/>
      <c r="B2158" s="310" t="s">
        <v>257</v>
      </c>
      <c r="C2158" s="1319" t="str">
        <f>IF('statement of marks'!HN54="","",'statement of marks'!HN54)</f>
        <v/>
      </c>
      <c r="D2158" s="1320"/>
      <c r="E2158" s="1320"/>
      <c r="F2158" s="1320"/>
      <c r="G2158" s="1320"/>
      <c r="H2158" s="1320"/>
      <c r="I2158" s="1320"/>
      <c r="J2158" s="1321"/>
    </row>
    <row r="2159" spans="1:10" ht="17.5" customHeight="1">
      <c r="A2159" s="214"/>
      <c r="B2159" s="246"/>
      <c r="C2159" s="1322"/>
      <c r="D2159" s="1323"/>
      <c r="E2159" s="1323"/>
      <c r="F2159" s="1324"/>
      <c r="G2159" s="1322"/>
      <c r="H2159" s="1323"/>
      <c r="I2159" s="1323"/>
      <c r="J2159" s="1325"/>
    </row>
    <row r="2160" spans="1:10" ht="17.5" customHeight="1" thickBot="1">
      <c r="A2160" s="215"/>
      <c r="B2160" s="259" t="s">
        <v>262</v>
      </c>
      <c r="C2160" s="1293" t="s">
        <v>80</v>
      </c>
      <c r="D2160" s="1294"/>
      <c r="E2160" s="1294"/>
      <c r="F2160" s="1295"/>
      <c r="G2160" s="1296" t="s">
        <v>263</v>
      </c>
      <c r="H2160" s="1297"/>
      <c r="I2160" s="1297"/>
      <c r="J2160" s="1298"/>
    </row>
    <row r="2161" spans="1:10" ht="17.5" customHeight="1">
      <c r="A2161" s="247"/>
      <c r="B2161" s="1352" t="s">
        <v>228</v>
      </c>
      <c r="C2161" s="1353"/>
      <c r="D2161" s="1353"/>
      <c r="E2161" s="1353"/>
      <c r="F2161" s="1353"/>
      <c r="G2161" s="1353"/>
      <c r="H2161" s="1353"/>
      <c r="I2161" s="1353"/>
      <c r="J2161" s="1354"/>
    </row>
    <row r="2162" spans="1:10" ht="17.5" customHeight="1">
      <c r="A2162" s="214"/>
      <c r="B2162" s="1355" t="s">
        <v>247</v>
      </c>
      <c r="C2162" s="1356"/>
      <c r="D2162" s="1356"/>
      <c r="E2162" s="1356"/>
      <c r="F2162" s="1356"/>
      <c r="G2162" s="1356"/>
      <c r="H2162" s="1356"/>
      <c r="I2162" s="1356"/>
      <c r="J2162" s="1357"/>
    </row>
    <row r="2163" spans="1:10" ht="17.5" customHeight="1">
      <c r="A2163" s="214"/>
      <c r="B2163" s="1358" t="s">
        <v>81</v>
      </c>
      <c r="C2163" s="1358"/>
      <c r="D2163" s="1359">
        <f>YEAR(details!G55)</f>
        <v>1900</v>
      </c>
      <c r="E2163" s="1360"/>
      <c r="F2163" s="307" t="s">
        <v>230</v>
      </c>
      <c r="G2163" s="1359" t="str">
        <f>'statement of marks'!$H$3</f>
        <v>2015-16</v>
      </c>
      <c r="H2163" s="1360"/>
      <c r="I2163" s="307" t="s">
        <v>231</v>
      </c>
      <c r="J2163" s="255"/>
    </row>
    <row r="2164" spans="1:10" ht="17.5" customHeight="1">
      <c r="A2164" s="214"/>
      <c r="B2164" s="1326" t="s">
        <v>229</v>
      </c>
      <c r="C2164" s="1327"/>
      <c r="D2164" s="1312" t="str">
        <f>'statement of marks'!$A$1</f>
        <v>jk- ck- ek/;fed fo|ky; uohu] fuEckgsM+k</v>
      </c>
      <c r="E2164" s="1313"/>
      <c r="F2164" s="1313"/>
      <c r="G2164" s="1313"/>
      <c r="H2164" s="1313"/>
      <c r="I2164" s="1313"/>
      <c r="J2164" s="1314"/>
    </row>
    <row r="2165" spans="1:10" ht="17.5" customHeight="1">
      <c r="A2165" s="214"/>
      <c r="B2165" s="1326" t="str">
        <f>'statement of marks'!$J$3</f>
        <v xml:space="preserve">fo|ky; dk Mk;l dksM+ </v>
      </c>
      <c r="C2165" s="1327"/>
      <c r="D2165" s="1345" t="str">
        <f>'statement of marks'!$K$3</f>
        <v xml:space="preserve">08291009401   </v>
      </c>
      <c r="E2165" s="1346"/>
      <c r="F2165" s="1128"/>
      <c r="G2165" s="1129"/>
      <c r="H2165" s="1129"/>
      <c r="I2165" s="1129"/>
      <c r="J2165" s="1347"/>
    </row>
    <row r="2166" spans="1:10" ht="17.5" customHeight="1">
      <c r="A2166" s="214"/>
      <c r="B2166" s="1326" t="s">
        <v>218</v>
      </c>
      <c r="C2166" s="1327"/>
      <c r="D2166" s="1312" t="str">
        <f>IF('statement of marks'!J55="","",'statement of marks'!J55)</f>
        <v/>
      </c>
      <c r="E2166" s="1313"/>
      <c r="F2166" s="1313"/>
      <c r="G2166" s="1313"/>
      <c r="H2166" s="1313"/>
      <c r="I2166" s="1313"/>
      <c r="J2166" s="1314"/>
    </row>
    <row r="2167" spans="1:10" ht="17.5" customHeight="1">
      <c r="A2167" s="214"/>
      <c r="B2167" s="1326" t="s">
        <v>232</v>
      </c>
      <c r="C2167" s="1327"/>
      <c r="D2167" s="1145" t="str">
        <f>IF('statement of marks'!C55="B","Nk=",IF('statement of marks'!C55="G","Nk=k",""))</f>
        <v/>
      </c>
      <c r="E2167" s="1145"/>
      <c r="F2167" s="258" t="s">
        <v>224</v>
      </c>
      <c r="G2167" s="256" t="str">
        <f>IF('statement of marks'!B55="","",'statement of marks'!B55)</f>
        <v/>
      </c>
      <c r="H2167" s="1348"/>
      <c r="I2167" s="1348"/>
      <c r="J2167" s="1349"/>
    </row>
    <row r="2168" spans="1:10" ht="17.5" customHeight="1">
      <c r="A2168" s="214"/>
      <c r="B2168" s="1326" t="s">
        <v>220</v>
      </c>
      <c r="C2168" s="1327"/>
      <c r="D2168" s="1312" t="str">
        <f>IF('statement of marks'!L55="","",'statement of marks'!L55)</f>
        <v/>
      </c>
      <c r="E2168" s="1313"/>
      <c r="F2168" s="1313"/>
      <c r="G2168" s="1313"/>
      <c r="H2168" s="1313"/>
      <c r="I2168" s="1313"/>
      <c r="J2168" s="1314"/>
    </row>
    <row r="2169" spans="1:10" ht="17.5" customHeight="1">
      <c r="A2169" s="214"/>
      <c r="B2169" s="1326" t="s">
        <v>219</v>
      </c>
      <c r="C2169" s="1327"/>
      <c r="D2169" s="1312" t="str">
        <f>IF('statement of marks'!K55="","",'statement of marks'!K55)</f>
        <v/>
      </c>
      <c r="E2169" s="1313"/>
      <c r="F2169" s="1313"/>
      <c r="G2169" s="1313"/>
      <c r="H2169" s="1313"/>
      <c r="I2169" s="1313"/>
      <c r="J2169" s="1314"/>
    </row>
    <row r="2170" spans="1:10" ht="17.5" customHeight="1">
      <c r="A2170" s="214"/>
      <c r="B2170" s="1326" t="s">
        <v>234</v>
      </c>
      <c r="C2170" s="1327"/>
      <c r="D2170" s="1312" t="str">
        <f>IF(details!N55="","",details!N55)</f>
        <v/>
      </c>
      <c r="E2170" s="1313"/>
      <c r="F2170" s="1313"/>
      <c r="G2170" s="1313"/>
      <c r="H2170" s="1313"/>
      <c r="I2170" s="1313"/>
      <c r="J2170" s="1314"/>
    </row>
    <row r="2171" spans="1:10" ht="17.5" customHeight="1">
      <c r="A2171" s="214"/>
      <c r="B2171" s="1326" t="s">
        <v>283</v>
      </c>
      <c r="C2171" s="1327"/>
      <c r="D2171" s="1312" t="str">
        <f>IF(details!O55="","",details!O55)</f>
        <v/>
      </c>
      <c r="E2171" s="1313"/>
      <c r="F2171" s="1313"/>
      <c r="G2171" s="1313"/>
      <c r="H2171" s="1313"/>
      <c r="I2171" s="1313"/>
      <c r="J2171" s="1314"/>
    </row>
    <row r="2172" spans="1:10" ht="17.5" customHeight="1">
      <c r="A2172" s="214"/>
      <c r="B2172" s="1326" t="s">
        <v>77</v>
      </c>
      <c r="C2172" s="1327"/>
      <c r="D2172" s="392">
        <f>'statement of marks'!$C$3</f>
        <v>6</v>
      </c>
      <c r="E2172" s="309" t="s">
        <v>222</v>
      </c>
      <c r="F2172" s="254" t="str">
        <f>IF('statement of marks'!F55="","",'statement of marks'!F55)</f>
        <v/>
      </c>
      <c r="G2172" s="1343" t="s">
        <v>233</v>
      </c>
      <c r="H2172" s="1170"/>
      <c r="I2172" s="1361" t="str">
        <f>IF('statement of marks'!G55="","",'statement of marks'!G55)</f>
        <v/>
      </c>
      <c r="J2172" s="1362"/>
    </row>
    <row r="2173" spans="1:10" ht="17.5" customHeight="1">
      <c r="A2173" s="214"/>
      <c r="B2173" s="1326" t="s">
        <v>225</v>
      </c>
      <c r="C2173" s="1327"/>
      <c r="D2173" s="1316" t="str">
        <f>IF('statement of marks'!H55="","",'statement of marks'!H55)</f>
        <v/>
      </c>
      <c r="E2173" s="1328"/>
      <c r="F2173" s="1328"/>
      <c r="G2173" s="1328"/>
      <c r="H2173" s="1328"/>
      <c r="I2173" s="1328"/>
      <c r="J2173" s="1329"/>
    </row>
    <row r="2174" spans="1:10" ht="17.5" customHeight="1">
      <c r="A2174" s="214"/>
      <c r="B2174" s="1326" t="s">
        <v>226</v>
      </c>
      <c r="C2174" s="1327"/>
      <c r="D2174" s="1330" t="str">
        <f>IF('statement of marks'!I55="","",'statement of marks'!I55)</f>
        <v/>
      </c>
      <c r="E2174" s="1331"/>
      <c r="F2174" s="1332"/>
      <c r="G2174" s="1332"/>
      <c r="H2174" s="1332"/>
      <c r="I2174" s="1332"/>
      <c r="J2174" s="1333"/>
    </row>
    <row r="2175" spans="1:10" ht="17.5" customHeight="1">
      <c r="A2175" s="214"/>
      <c r="B2175" s="1312" t="s">
        <v>235</v>
      </c>
      <c r="C2175" s="1313"/>
      <c r="D2175" s="1313"/>
      <c r="E2175" s="1144"/>
      <c r="F2175" s="1334" t="str">
        <f>IF(details!Q55="","",details!Q55)</f>
        <v/>
      </c>
      <c r="G2175" s="1334"/>
      <c r="H2175" s="1335"/>
      <c r="I2175" s="1335"/>
      <c r="J2175" s="1336"/>
    </row>
    <row r="2176" spans="1:10" ht="17.5" customHeight="1">
      <c r="A2176" s="214"/>
      <c r="B2176" s="1326" t="s">
        <v>239</v>
      </c>
      <c r="C2176" s="1327"/>
      <c r="D2176" s="1312" t="str">
        <f>IF(details!M55="","",details!M55)</f>
        <v/>
      </c>
      <c r="E2176" s="1313"/>
      <c r="F2176" s="1313"/>
      <c r="G2176" s="1313"/>
      <c r="H2176" s="1313"/>
      <c r="I2176" s="1313"/>
      <c r="J2176" s="1314"/>
    </row>
    <row r="2177" spans="1:10" ht="17.5" customHeight="1">
      <c r="A2177" s="214"/>
      <c r="B2177" s="1326" t="s">
        <v>240</v>
      </c>
      <c r="C2177" s="1327"/>
      <c r="D2177" s="1312" t="str">
        <f>IF(details!P55="","",details!P55)</f>
        <v/>
      </c>
      <c r="E2177" s="1313"/>
      <c r="F2177" s="1313"/>
      <c r="G2177" s="1313"/>
      <c r="H2177" s="1313"/>
      <c r="I2177" s="1313"/>
      <c r="J2177" s="1314"/>
    </row>
    <row r="2178" spans="1:10" ht="17.5" customHeight="1">
      <c r="A2178" s="214"/>
      <c r="B2178" s="1326" t="s">
        <v>241</v>
      </c>
      <c r="C2178" s="1327"/>
      <c r="D2178" s="1337" t="str">
        <f>IF('statement of marks'!HD55="mRrh.kZ",'statement of marks'!$C$3,"")</f>
        <v/>
      </c>
      <c r="E2178" s="1338"/>
      <c r="F2178" s="1313" t="s">
        <v>242</v>
      </c>
      <c r="G2178" s="1144"/>
      <c r="H2178" s="1337" t="str">
        <f>IF(D2178="","",D2178+1)</f>
        <v/>
      </c>
      <c r="I2178" s="1338"/>
      <c r="J2178" s="1339"/>
    </row>
    <row r="2179" spans="1:10" ht="17.5" customHeight="1">
      <c r="A2179" s="214"/>
      <c r="B2179" s="1326" t="s">
        <v>243</v>
      </c>
      <c r="C2179" s="1327"/>
      <c r="D2179" s="1340">
        <f>IF(details!$O$4="","",details!$O$4)</f>
        <v>42460</v>
      </c>
      <c r="E2179" s="1341"/>
      <c r="F2179" s="1342"/>
      <c r="G2179" s="1343"/>
      <c r="H2179" s="1343"/>
      <c r="I2179" s="1343"/>
      <c r="J2179" s="1344"/>
    </row>
    <row r="2180" spans="1:10" ht="17.5" customHeight="1">
      <c r="A2180" s="214"/>
      <c r="B2180" s="1299"/>
      <c r="C2180" s="1299"/>
      <c r="D2180" s="1276"/>
      <c r="E2180" s="1276"/>
      <c r="F2180" s="1288"/>
      <c r="G2180" s="1288"/>
      <c r="H2180" s="1288"/>
      <c r="I2180" s="1288"/>
      <c r="J2180" s="1300"/>
    </row>
    <row r="2181" spans="1:10" ht="17.5" customHeight="1">
      <c r="A2181" s="214"/>
      <c r="B2181" s="1301" t="str">
        <f>IF(details!$I$4="","",details!$I$4)</f>
        <v>Jherh js[kk oekZ</v>
      </c>
      <c r="C2181" s="1301"/>
      <c r="D2181" s="1276"/>
      <c r="E2181" s="1276"/>
      <c r="F2181" s="1302" t="str">
        <f>IF(details!$F$4="","",details!$F$4)</f>
        <v>Jh jk/ks';ke tk'kh</v>
      </c>
      <c r="G2181" s="1303"/>
      <c r="H2181" s="1303"/>
      <c r="I2181" s="1303"/>
      <c r="J2181" s="1304"/>
    </row>
    <row r="2182" spans="1:10" ht="17.5" customHeight="1" thickBot="1">
      <c r="A2182" s="215"/>
      <c r="B2182" s="1305" t="s">
        <v>244</v>
      </c>
      <c r="C2182" s="1305"/>
      <c r="D2182" s="1305" t="s">
        <v>245</v>
      </c>
      <c r="E2182" s="1305"/>
      <c r="F2182" s="1306" t="s">
        <v>246</v>
      </c>
      <c r="G2182" s="1307"/>
      <c r="H2182" s="1307"/>
      <c r="I2182" s="1307"/>
      <c r="J2182" s="1308"/>
    </row>
    <row r="2183" spans="1:10" ht="17.5" customHeight="1">
      <c r="A2183" s="247"/>
      <c r="B2183" s="1309" t="s">
        <v>258</v>
      </c>
      <c r="C2183" s="1310"/>
      <c r="D2183" s="1310"/>
      <c r="E2183" s="1310"/>
      <c r="F2183" s="1310"/>
      <c r="G2183" s="1310"/>
      <c r="H2183" s="1310"/>
      <c r="I2183" s="1310"/>
      <c r="J2183" s="1311"/>
    </row>
    <row r="2184" spans="1:10" ht="17.5" customHeight="1">
      <c r="A2184" s="214"/>
      <c r="B2184" s="310" t="s">
        <v>218</v>
      </c>
      <c r="C2184" s="1312" t="str">
        <f>IF('statement of marks'!J55="","",'statement of marks'!J55)</f>
        <v/>
      </c>
      <c r="D2184" s="1313"/>
      <c r="E2184" s="1313"/>
      <c r="F2184" s="1313"/>
      <c r="G2184" s="1313"/>
      <c r="H2184" s="1313"/>
      <c r="I2184" s="1313"/>
      <c r="J2184" s="1314"/>
    </row>
    <row r="2185" spans="1:10" ht="17.5" customHeight="1">
      <c r="A2185" s="214"/>
      <c r="B2185" s="310" t="s">
        <v>219</v>
      </c>
      <c r="C2185" s="1312" t="str">
        <f>IF('statement of marks'!K55="","",'statement of marks'!K55)</f>
        <v/>
      </c>
      <c r="D2185" s="1313"/>
      <c r="E2185" s="1313"/>
      <c r="F2185" s="1313"/>
      <c r="G2185" s="1313"/>
      <c r="H2185" s="1313"/>
      <c r="I2185" s="1313"/>
      <c r="J2185" s="1314"/>
    </row>
    <row r="2186" spans="1:10" ht="17.5" customHeight="1">
      <c r="A2186" s="214"/>
      <c r="B2186" s="310" t="s">
        <v>220</v>
      </c>
      <c r="C2186" s="1312" t="str">
        <f>IF('statement of marks'!L55="","",'statement of marks'!L55)</f>
        <v/>
      </c>
      <c r="D2186" s="1313"/>
      <c r="E2186" s="1313"/>
      <c r="F2186" s="1313"/>
      <c r="G2186" s="1313"/>
      <c r="H2186" s="1313"/>
      <c r="I2186" s="1313"/>
      <c r="J2186" s="1314"/>
    </row>
    <row r="2187" spans="1:10" ht="17.5" customHeight="1">
      <c r="A2187" s="214"/>
      <c r="B2187" s="310" t="s">
        <v>225</v>
      </c>
      <c r="C2187" s="1315" t="str">
        <f>IF('statement of marks'!H55="","",'statement of marks'!H55)</f>
        <v/>
      </c>
      <c r="D2187" s="1316"/>
      <c r="E2187" s="252" t="s">
        <v>261</v>
      </c>
      <c r="F2187" s="1317" t="str">
        <f>IF('statement of marks'!I55="","",'statement of marks'!I55)</f>
        <v/>
      </c>
      <c r="G2187" s="1317"/>
      <c r="H2187" s="1317"/>
      <c r="I2187" s="1317"/>
      <c r="J2187" s="1318"/>
    </row>
    <row r="2188" spans="1:10" ht="17.5" customHeight="1">
      <c r="A2188" s="214"/>
      <c r="B2188" s="310" t="s">
        <v>223</v>
      </c>
      <c r="C2188" s="253" t="s">
        <v>248</v>
      </c>
      <c r="D2188" s="235" t="s">
        <v>249</v>
      </c>
      <c r="E2188" s="235" t="s">
        <v>250</v>
      </c>
      <c r="F2188" s="235" t="s">
        <v>251</v>
      </c>
      <c r="G2188" s="235" t="s">
        <v>252</v>
      </c>
      <c r="H2188" s="235" t="s">
        <v>253</v>
      </c>
      <c r="I2188" s="235" t="s">
        <v>254</v>
      </c>
      <c r="J2188" s="248" t="s">
        <v>255</v>
      </c>
    </row>
    <row r="2189" spans="1:10" ht="17.5" customHeight="1">
      <c r="A2189" s="214"/>
      <c r="B2189" s="308" t="s">
        <v>256</v>
      </c>
      <c r="C2189" s="239" t="str">
        <f>IF(AND('statement of marks'!$C$3=1,'statement of marks'!HD55="mRrh.kZ"),'statement of marks'!$H$3,"")</f>
        <v/>
      </c>
      <c r="D2189" s="239" t="str">
        <f>IF(AND('statement of marks'!$C$3=2,'statement of marks'!HD55="mRrh.kZ"),'statement of marks'!$H$3,"")</f>
        <v/>
      </c>
      <c r="E2189" s="239" t="str">
        <f>IF(AND('statement of marks'!$C$3=3,'statement of marks'!HD55="mRrh.kZ"),'statement of marks'!$H$3,"")</f>
        <v/>
      </c>
      <c r="F2189" s="239" t="str">
        <f>IF(AND('statement of marks'!$C$3=4,'statement of marks'!HD55="mRrh.kZ"),'statement of marks'!$H$3,"")</f>
        <v/>
      </c>
      <c r="G2189" s="239" t="str">
        <f>IF(AND('statement of marks'!$C$3=5,'statement of marks'!HD55="mRrh.kZ"),'statement of marks'!$H$3,"")</f>
        <v/>
      </c>
      <c r="H2189" s="239" t="str">
        <f>IF(AND('statement of marks'!$C$3=6,'statement of marks'!HD55="mRrh.kZ"),'statement of marks'!$H$3,"")</f>
        <v/>
      </c>
      <c r="I2189" s="239" t="str">
        <f>IF(AND('statement of marks'!$C$3=7,'statement of marks'!HD55="mRrh.kZ"),'statement of marks'!$H$3,"")</f>
        <v/>
      </c>
      <c r="J2189" s="260" t="str">
        <f>IF(AND('statement of marks'!$C$3=8,'statement of marks'!HD55="mRrh.kZ"),'statement of marks'!$H$3,"")</f>
        <v/>
      </c>
    </row>
    <row r="2190" spans="1:10" ht="17.5" customHeight="1">
      <c r="A2190" s="214"/>
      <c r="B2190" s="308" t="str">
        <f>'statement of marks'!$FT$4</f>
        <v>fgUnh</v>
      </c>
      <c r="C2190" s="240"/>
      <c r="D2190" s="241"/>
      <c r="E2190" s="261" t="str">
        <f>IF(OR('statement of marks'!$FV55="",E2189=""),"",'statement of marks'!$FV55)</f>
        <v/>
      </c>
      <c r="F2190" s="261" t="str">
        <f>IF(OR('statement of marks'!$FV55="",F2189=""),"",'statement of marks'!$FV55)</f>
        <v/>
      </c>
      <c r="G2190" s="261" t="str">
        <f>IF(OR('statement of marks'!$FV55="",G2189=""),"",'statement of marks'!$FV55)</f>
        <v/>
      </c>
      <c r="H2190" s="261" t="str">
        <f>IF(OR('statement of marks'!$FV55="",H2189=""),"",'statement of marks'!$FV55)</f>
        <v/>
      </c>
      <c r="I2190" s="261" t="str">
        <f>IF(OR('statement of marks'!$FV55="",I2189=""),"",'statement of marks'!$FV55)</f>
        <v/>
      </c>
      <c r="J2190" s="262" t="str">
        <f>IF(OR('statement of marks'!$FV55="",J2189=""),"",'statement of marks'!$FV55)</f>
        <v/>
      </c>
    </row>
    <row r="2191" spans="1:10" ht="17.5" customHeight="1">
      <c r="A2191" s="214"/>
      <c r="B2191" s="308" t="str">
        <f>'statement of marks'!$FW$4</f>
        <v>vaxszth</v>
      </c>
      <c r="C2191" s="240"/>
      <c r="D2191" s="241"/>
      <c r="E2191" s="261" t="str">
        <f>IF(OR('statement of marks'!$FY55="",E2189=""),"",'statement of marks'!$FY55)</f>
        <v/>
      </c>
      <c r="F2191" s="261" t="str">
        <f>IF(OR('statement of marks'!$FY55="",F2189=""),"",'statement of marks'!$FY55)</f>
        <v/>
      </c>
      <c r="G2191" s="261" t="str">
        <f>IF(OR('statement of marks'!$FY55="",G2189=""),"",'statement of marks'!$FY55)</f>
        <v/>
      </c>
      <c r="H2191" s="261" t="str">
        <f>IF(OR('statement of marks'!$FY55="",H2189=""),"",'statement of marks'!$FY55)</f>
        <v/>
      </c>
      <c r="I2191" s="261" t="str">
        <f>IF(OR('statement of marks'!$FY55="",I2189=""),"",'statement of marks'!$FY55)</f>
        <v/>
      </c>
      <c r="J2191" s="262" t="str">
        <f>IF(OR('statement of marks'!$FY55="",J2189=""),"",'statement of marks'!$FY55)</f>
        <v/>
      </c>
    </row>
    <row r="2192" spans="1:10" ht="17.5" customHeight="1">
      <c r="A2192" s="214"/>
      <c r="B2192" s="308" t="str">
        <f>IF('statement of marks'!BE55="s","laLÑr",IF('statement of marks'!BE55="u","mnwZ",IF('statement of marks'!BE55="g","xqtjkrh",IF('statement of marks'!BE55="p","iatkch",IF('statement of marks'!BE55="sd","flU/kh","r`rh; Hkk""kk")))))</f>
        <v>r`rh; Hkk"kk</v>
      </c>
      <c r="C2192" s="240"/>
      <c r="D2192" s="241"/>
      <c r="E2192" s="261" t="str">
        <f>IF(OR('statement of marks'!$GB55="",E2189=""),"",'statement of marks'!$GB55)</f>
        <v/>
      </c>
      <c r="F2192" s="261" t="str">
        <f>IF(OR('statement of marks'!$GB55="",F2189=""),"",'statement of marks'!$GB55)</f>
        <v/>
      </c>
      <c r="G2192" s="261" t="str">
        <f>IF(OR('statement of marks'!$GB55="",G2189=""),"",'statement of marks'!$GB55)</f>
        <v/>
      </c>
      <c r="H2192" s="261" t="str">
        <f>IF(OR('statement of marks'!$GB55="",H2189=""),"",'statement of marks'!$GB55)</f>
        <v/>
      </c>
      <c r="I2192" s="261" t="str">
        <f>IF(OR('statement of marks'!$GB55="",I2189=""),"",'statement of marks'!$GB55)</f>
        <v/>
      </c>
      <c r="J2192" s="262" t="str">
        <f>IF(OR('statement of marks'!$GB55="",J2189=""),"",'statement of marks'!$GB55)</f>
        <v/>
      </c>
    </row>
    <row r="2193" spans="1:10" ht="17.5" customHeight="1">
      <c r="A2193" s="214"/>
      <c r="B2193" s="308" t="str">
        <f>'statement of marks'!$GH$4</f>
        <v>xf.kr</v>
      </c>
      <c r="C2193" s="240"/>
      <c r="D2193" s="241"/>
      <c r="E2193" s="261" t="str">
        <f>IF(OR('statement of marks'!$GJ55="",E2189=""),"",'statement of marks'!$GJ55)</f>
        <v/>
      </c>
      <c r="F2193" s="261" t="str">
        <f>IF(OR('statement of marks'!$GJ55="",F2189=""),"",'statement of marks'!$GJ55)</f>
        <v/>
      </c>
      <c r="G2193" s="261" t="str">
        <f>IF(OR('statement of marks'!$GJ55="",G2189=""),"",'statement of marks'!$GJ55)</f>
        <v/>
      </c>
      <c r="H2193" s="261" t="str">
        <f>IF(OR('statement of marks'!$GJ55="",H2189=""),"",'statement of marks'!$GJ55)</f>
        <v/>
      </c>
      <c r="I2193" s="261" t="str">
        <f>IF(OR('statement of marks'!$GJ55="",I2189=""),"",'statement of marks'!$GJ55)</f>
        <v/>
      </c>
      <c r="J2193" s="262" t="str">
        <f>IF(OR('statement of marks'!$GJ55="",J2189=""),"",'statement of marks'!$GJ55)</f>
        <v/>
      </c>
    </row>
    <row r="2194" spans="1:10" ht="17.5" customHeight="1">
      <c r="A2194" s="214"/>
      <c r="B2194" s="308" t="str">
        <f>'statement of marks'!$GK$4</f>
        <v>foKku</v>
      </c>
      <c r="C2194" s="240"/>
      <c r="D2194" s="241"/>
      <c r="E2194" s="261" t="str">
        <f>IF(OR('statement of marks'!$GM55="",E2189=""),"",'statement of marks'!$GM55)</f>
        <v/>
      </c>
      <c r="F2194" s="261" t="str">
        <f>IF(OR('statement of marks'!$GM55="",F2189=""),"",'statement of marks'!$GM55)</f>
        <v/>
      </c>
      <c r="G2194" s="261" t="str">
        <f>IF(OR('statement of marks'!$GM55="",G2189=""),"",'statement of marks'!$GM55)</f>
        <v/>
      </c>
      <c r="H2194" s="261" t="str">
        <f>IF(OR('statement of marks'!$GM55="",H2189=""),"",'statement of marks'!$GM55)</f>
        <v/>
      </c>
      <c r="I2194" s="261" t="str">
        <f>IF(OR('statement of marks'!$GM55="",I2189=""),"",'statement of marks'!$GM55)</f>
        <v/>
      </c>
      <c r="J2194" s="262" t="str">
        <f>IF(OR('statement of marks'!$GM55="",J2189=""),"",'statement of marks'!$GM55)</f>
        <v/>
      </c>
    </row>
    <row r="2195" spans="1:10" ht="17.5" customHeight="1">
      <c r="A2195" s="214"/>
      <c r="B2195" s="308" t="str">
        <f>'statement of marks'!$GN$4</f>
        <v>lkekftd foKku</v>
      </c>
      <c r="C2195" s="240"/>
      <c r="D2195" s="241"/>
      <c r="E2195" s="261" t="str">
        <f>IF(OR('statement of marks'!$GP55="",E2189=""),"",'statement of marks'!$GP55)</f>
        <v/>
      </c>
      <c r="F2195" s="261" t="str">
        <f>IF(OR('statement of marks'!$GP55="",F2189=""),"",'statement of marks'!$GP55)</f>
        <v/>
      </c>
      <c r="G2195" s="261" t="str">
        <f>IF(OR('statement of marks'!$GP55="",G2189=""),"",'statement of marks'!$GP55)</f>
        <v/>
      </c>
      <c r="H2195" s="261" t="str">
        <f>IF(OR('statement of marks'!$GP55="",H2189=""),"",'statement of marks'!$GP55)</f>
        <v/>
      </c>
      <c r="I2195" s="261" t="str">
        <f>IF(OR('statement of marks'!$GP55="",I2189=""),"",'statement of marks'!$GP55)</f>
        <v/>
      </c>
      <c r="J2195" s="262" t="str">
        <f>IF(OR('statement of marks'!$GP55="",J2189=""),"",'statement of marks'!$GP55)</f>
        <v/>
      </c>
    </row>
    <row r="2196" spans="1:10" ht="17.5" customHeight="1">
      <c r="A2196" s="214"/>
      <c r="B2196" s="308" t="str">
        <f>'statement of marks'!$GQ$4</f>
        <v>dk;kZuqHko</v>
      </c>
      <c r="C2196" s="240"/>
      <c r="D2196" s="241"/>
      <c r="E2196" s="261" t="str">
        <f>IF(OR('statement of marks'!$GS55="",E2189=""),"",'statement of marks'!$GS55)</f>
        <v/>
      </c>
      <c r="F2196" s="261" t="str">
        <f>IF(OR('statement of marks'!$GS55="",F2189=""),"",'statement of marks'!$GS55)</f>
        <v/>
      </c>
      <c r="G2196" s="261" t="str">
        <f>IF(OR('statement of marks'!$GS55="",G2189=""),"",'statement of marks'!$GS55)</f>
        <v/>
      </c>
      <c r="H2196" s="261" t="str">
        <f>IF(OR('statement of marks'!$GS55="",H2189=""),"",'statement of marks'!$GS55)</f>
        <v/>
      </c>
      <c r="I2196" s="261" t="str">
        <f>IF(OR('statement of marks'!$GS55="",I2189=""),"",'statement of marks'!$GS55)</f>
        <v/>
      </c>
      <c r="J2196" s="262" t="str">
        <f>IF(OR('statement of marks'!$GS55="",J2189=""),"",'statement of marks'!$GS55)</f>
        <v/>
      </c>
    </row>
    <row r="2197" spans="1:10" ht="17.5" customHeight="1">
      <c r="A2197" s="214"/>
      <c r="B2197" s="308" t="str">
        <f>'statement of marks'!$GT$4</f>
        <v>dyk f'k{kk</v>
      </c>
      <c r="C2197" s="240"/>
      <c r="D2197" s="241"/>
      <c r="E2197" s="263" t="str">
        <f>IF(OR('statement of marks'!$GV55="",E2189=""),"",'statement of marks'!$GV55)</f>
        <v/>
      </c>
      <c r="F2197" s="263" t="str">
        <f>IF(OR('statement of marks'!$GV55="",F2189=""),"",'statement of marks'!$GV55)</f>
        <v/>
      </c>
      <c r="G2197" s="263" t="str">
        <f>IF(OR('statement of marks'!$GV55="",G2189=""),"",'statement of marks'!$GV55)</f>
        <v/>
      </c>
      <c r="H2197" s="263" t="str">
        <f>IF(OR('statement of marks'!$GV55="",H2189=""),"",'statement of marks'!$GV55)</f>
        <v/>
      </c>
      <c r="I2197" s="263" t="str">
        <f>IF(OR('statement of marks'!$GV55="",I2189=""),"",'statement of marks'!$GV55)</f>
        <v/>
      </c>
      <c r="J2197" s="264" t="str">
        <f>IF(OR('statement of marks'!$GV55="",J2189=""),"",'statement of marks'!$GV55)</f>
        <v/>
      </c>
    </row>
    <row r="2198" spans="1:10" ht="17.5" customHeight="1">
      <c r="A2198" s="214"/>
      <c r="B2198" s="245" t="s">
        <v>284</v>
      </c>
      <c r="C2198" s="265" t="str">
        <f t="shared" ref="C2198:J2198" si="96">C2189</f>
        <v/>
      </c>
      <c r="D2198" s="265" t="str">
        <f t="shared" si="96"/>
        <v/>
      </c>
      <c r="E2198" s="265" t="str">
        <f t="shared" si="96"/>
        <v/>
      </c>
      <c r="F2198" s="265" t="str">
        <f t="shared" si="96"/>
        <v/>
      </c>
      <c r="G2198" s="265" t="str">
        <f t="shared" si="96"/>
        <v/>
      </c>
      <c r="H2198" s="265" t="str">
        <f t="shared" si="96"/>
        <v/>
      </c>
      <c r="I2198" s="265" t="str">
        <f t="shared" si="96"/>
        <v/>
      </c>
      <c r="J2198" s="266" t="str">
        <f t="shared" si="96"/>
        <v/>
      </c>
    </row>
    <row r="2199" spans="1:10" ht="17.5" customHeight="1">
      <c r="A2199" s="214"/>
      <c r="B2199" s="308" t="str">
        <f>'statement of marks'!$HL$5</f>
        <v>Nk= mifLFkfr</v>
      </c>
      <c r="C2199" s="242"/>
      <c r="D2199" s="242"/>
      <c r="E2199" s="267" t="str">
        <f>IF(OR('statement of marks'!$HL55="",E2189=""),"",'statement of marks'!$HL55)</f>
        <v/>
      </c>
      <c r="F2199" s="267" t="str">
        <f>IF(OR('statement of marks'!$HL55="",F2189=""),"",'statement of marks'!$HL55)</f>
        <v/>
      </c>
      <c r="G2199" s="267" t="str">
        <f>IF(OR('statement of marks'!$HL55="",G2189=""),"",'statement of marks'!$HL55)</f>
        <v/>
      </c>
      <c r="H2199" s="267" t="str">
        <f>IF(OR('statement of marks'!$HL55="",H2189=""),"",'statement of marks'!$HL55)</f>
        <v/>
      </c>
      <c r="I2199" s="267" t="str">
        <f>IF(OR('statement of marks'!$HL55="",I2189=""),"",'statement of marks'!$HL55)</f>
        <v/>
      </c>
      <c r="J2199" s="268" t="str">
        <f>IF(OR('statement of marks'!$HL55="",J2189=""),"",'statement of marks'!$HL55)</f>
        <v/>
      </c>
    </row>
    <row r="2200" spans="1:10" ht="17.5" customHeight="1">
      <c r="A2200" s="214"/>
      <c r="B2200" s="308" t="str">
        <f>'statement of marks'!$HK$5</f>
        <v>dqy ehfVax</v>
      </c>
      <c r="C2200" s="243"/>
      <c r="D2200" s="243"/>
      <c r="E2200" s="243" t="str">
        <f>IF(OR('statement of marks'!$HK55="",E2189=""),"",'statement of marks'!$HK55)</f>
        <v/>
      </c>
      <c r="F2200" s="243" t="str">
        <f>IF(OR('statement of marks'!$HK55="",F2189=""),"",'statement of marks'!$HK55)</f>
        <v/>
      </c>
      <c r="G2200" s="243" t="str">
        <f>IF(OR('statement of marks'!$HK55="",G2189=""),"",'statement of marks'!$HK55)</f>
        <v/>
      </c>
      <c r="H2200" s="243" t="str">
        <f>IF(OR('statement of marks'!$HK55="",H2189=""),"",'statement of marks'!$HK55)</f>
        <v/>
      </c>
      <c r="I2200" s="243" t="str">
        <f>IF(OR('statement of marks'!$HK55="",I2189=""),"",'statement of marks'!$HK55)</f>
        <v/>
      </c>
      <c r="J2200" s="269" t="str">
        <f>IF(OR('statement of marks'!$HK55="",J2189=""),"",'statement of marks'!$HK55)</f>
        <v/>
      </c>
    </row>
    <row r="2201" spans="1:10" ht="17.5" customHeight="1">
      <c r="A2201" s="214"/>
      <c r="B2201" s="308" t="s">
        <v>259</v>
      </c>
      <c r="C2201" s="243" t="str">
        <f t="shared" ref="C2201:J2201" si="97">IF(OR(C2199="",C2200=""),"",C2199/C2200*100)</f>
        <v/>
      </c>
      <c r="D2201" s="243" t="str">
        <f t="shared" si="97"/>
        <v/>
      </c>
      <c r="E2201" s="243" t="str">
        <f t="shared" si="97"/>
        <v/>
      </c>
      <c r="F2201" s="243" t="str">
        <f t="shared" si="97"/>
        <v/>
      </c>
      <c r="G2201" s="243" t="str">
        <f t="shared" si="97"/>
        <v/>
      </c>
      <c r="H2201" s="243" t="str">
        <f t="shared" si="97"/>
        <v/>
      </c>
      <c r="I2201" s="243" t="str">
        <f t="shared" si="97"/>
        <v/>
      </c>
      <c r="J2201" s="269" t="str">
        <f t="shared" si="97"/>
        <v/>
      </c>
    </row>
    <row r="2202" spans="1:10" ht="17.5" customHeight="1">
      <c r="A2202" s="214"/>
      <c r="B2202" s="308" t="s">
        <v>260</v>
      </c>
      <c r="C2202" s="243"/>
      <c r="D2202" s="243"/>
      <c r="E2202" s="243"/>
      <c r="F2202" s="243"/>
      <c r="G2202" s="243"/>
      <c r="H2202" s="243"/>
      <c r="I2202" s="243"/>
      <c r="J2202" s="249"/>
    </row>
    <row r="2203" spans="1:10" ht="17.5" customHeight="1">
      <c r="A2203" s="214"/>
      <c r="B2203" s="310" t="s">
        <v>257</v>
      </c>
      <c r="C2203" s="1319" t="str">
        <f>IF('statement of marks'!HN55="","",'statement of marks'!HN55)</f>
        <v/>
      </c>
      <c r="D2203" s="1320"/>
      <c r="E2203" s="1320"/>
      <c r="F2203" s="1320"/>
      <c r="G2203" s="1320"/>
      <c r="H2203" s="1320"/>
      <c r="I2203" s="1320"/>
      <c r="J2203" s="1321"/>
    </row>
    <row r="2204" spans="1:10" ht="17.5" customHeight="1">
      <c r="A2204" s="214"/>
      <c r="B2204" s="246"/>
      <c r="C2204" s="1322"/>
      <c r="D2204" s="1323"/>
      <c r="E2204" s="1323"/>
      <c r="F2204" s="1324"/>
      <c r="G2204" s="1322"/>
      <c r="H2204" s="1323"/>
      <c r="I2204" s="1323"/>
      <c r="J2204" s="1325"/>
    </row>
    <row r="2205" spans="1:10" ht="17.5" customHeight="1" thickBot="1">
      <c r="A2205" s="215"/>
      <c r="B2205" s="259" t="s">
        <v>262</v>
      </c>
      <c r="C2205" s="1293" t="s">
        <v>80</v>
      </c>
      <c r="D2205" s="1294"/>
      <c r="E2205" s="1294"/>
      <c r="F2205" s="1295"/>
      <c r="G2205" s="1296" t="s">
        <v>263</v>
      </c>
      <c r="H2205" s="1297"/>
      <c r="I2205" s="1297"/>
      <c r="J2205" s="1298"/>
    </row>
    <row r="2206" spans="1:10" ht="17.5" customHeight="1">
      <c r="A2206" s="247"/>
      <c r="B2206" s="1352" t="s">
        <v>228</v>
      </c>
      <c r="C2206" s="1353"/>
      <c r="D2206" s="1353"/>
      <c r="E2206" s="1353"/>
      <c r="F2206" s="1353"/>
      <c r="G2206" s="1353"/>
      <c r="H2206" s="1353"/>
      <c r="I2206" s="1353"/>
      <c r="J2206" s="1354"/>
    </row>
    <row r="2207" spans="1:10" ht="17.5" customHeight="1">
      <c r="A2207" s="214"/>
      <c r="B2207" s="1355" t="s">
        <v>247</v>
      </c>
      <c r="C2207" s="1356"/>
      <c r="D2207" s="1356"/>
      <c r="E2207" s="1356"/>
      <c r="F2207" s="1356"/>
      <c r="G2207" s="1356"/>
      <c r="H2207" s="1356"/>
      <c r="I2207" s="1356"/>
      <c r="J2207" s="1357"/>
    </row>
    <row r="2208" spans="1:10" ht="17.5" customHeight="1">
      <c r="A2208" s="214"/>
      <c r="B2208" s="1358" t="s">
        <v>81</v>
      </c>
      <c r="C2208" s="1358"/>
      <c r="D2208" s="1359">
        <f>YEAR(details!G56)</f>
        <v>1900</v>
      </c>
      <c r="E2208" s="1360"/>
      <c r="F2208" s="307" t="s">
        <v>230</v>
      </c>
      <c r="G2208" s="1359" t="str">
        <f>'statement of marks'!$H$3</f>
        <v>2015-16</v>
      </c>
      <c r="H2208" s="1360"/>
      <c r="I2208" s="307" t="s">
        <v>231</v>
      </c>
      <c r="J2208" s="255"/>
    </row>
    <row r="2209" spans="1:10" ht="17.5" customHeight="1">
      <c r="A2209" s="214"/>
      <c r="B2209" s="1326" t="s">
        <v>229</v>
      </c>
      <c r="C2209" s="1327"/>
      <c r="D2209" s="1312" t="str">
        <f>'statement of marks'!$A$1</f>
        <v>jk- ck- ek/;fed fo|ky; uohu] fuEckgsM+k</v>
      </c>
      <c r="E2209" s="1313"/>
      <c r="F2209" s="1313"/>
      <c r="G2209" s="1313"/>
      <c r="H2209" s="1313"/>
      <c r="I2209" s="1313"/>
      <c r="J2209" s="1314"/>
    </row>
    <row r="2210" spans="1:10" ht="17.5" customHeight="1">
      <c r="A2210" s="214"/>
      <c r="B2210" s="1326" t="str">
        <f>'statement of marks'!$J$3</f>
        <v xml:space="preserve">fo|ky; dk Mk;l dksM+ </v>
      </c>
      <c r="C2210" s="1327"/>
      <c r="D2210" s="1345" t="str">
        <f>'statement of marks'!$K$3</f>
        <v xml:space="preserve">08291009401   </v>
      </c>
      <c r="E2210" s="1346"/>
      <c r="F2210" s="1128"/>
      <c r="G2210" s="1129"/>
      <c r="H2210" s="1129"/>
      <c r="I2210" s="1129"/>
      <c r="J2210" s="1347"/>
    </row>
    <row r="2211" spans="1:10" ht="17.5" customHeight="1">
      <c r="A2211" s="214"/>
      <c r="B2211" s="1326" t="s">
        <v>218</v>
      </c>
      <c r="C2211" s="1327"/>
      <c r="D2211" s="1312" t="str">
        <f>IF('statement of marks'!J56="","",'statement of marks'!J56)</f>
        <v/>
      </c>
      <c r="E2211" s="1313"/>
      <c r="F2211" s="1313"/>
      <c r="G2211" s="1313"/>
      <c r="H2211" s="1313"/>
      <c r="I2211" s="1313"/>
      <c r="J2211" s="1314"/>
    </row>
    <row r="2212" spans="1:10" ht="17.5" customHeight="1">
      <c r="A2212" s="214"/>
      <c r="B2212" s="1326" t="s">
        <v>232</v>
      </c>
      <c r="C2212" s="1327"/>
      <c r="D2212" s="1145" t="str">
        <f>IF('statement of marks'!C56="B","Nk=",IF('statement of marks'!C56="G","Nk=k",""))</f>
        <v/>
      </c>
      <c r="E2212" s="1145"/>
      <c r="F2212" s="258" t="s">
        <v>224</v>
      </c>
      <c r="G2212" s="256" t="str">
        <f>IF('statement of marks'!B56="","",'statement of marks'!B56)</f>
        <v/>
      </c>
      <c r="H2212" s="1348"/>
      <c r="I2212" s="1348"/>
      <c r="J2212" s="1349"/>
    </row>
    <row r="2213" spans="1:10" ht="17.5" customHeight="1">
      <c r="A2213" s="214"/>
      <c r="B2213" s="1326" t="s">
        <v>220</v>
      </c>
      <c r="C2213" s="1327"/>
      <c r="D2213" s="1312" t="str">
        <f>IF('statement of marks'!L56="","",'statement of marks'!L56)</f>
        <v/>
      </c>
      <c r="E2213" s="1313"/>
      <c r="F2213" s="1313"/>
      <c r="G2213" s="1313"/>
      <c r="H2213" s="1313"/>
      <c r="I2213" s="1313"/>
      <c r="J2213" s="1314"/>
    </row>
    <row r="2214" spans="1:10" ht="17.5" customHeight="1">
      <c r="A2214" s="214"/>
      <c r="B2214" s="1326" t="s">
        <v>219</v>
      </c>
      <c r="C2214" s="1327"/>
      <c r="D2214" s="1312" t="str">
        <f>IF('statement of marks'!K56="","",'statement of marks'!K56)</f>
        <v/>
      </c>
      <c r="E2214" s="1313"/>
      <c r="F2214" s="1313"/>
      <c r="G2214" s="1313"/>
      <c r="H2214" s="1313"/>
      <c r="I2214" s="1313"/>
      <c r="J2214" s="1314"/>
    </row>
    <row r="2215" spans="1:10" ht="17.5" customHeight="1">
      <c r="A2215" s="214"/>
      <c r="B2215" s="1326" t="s">
        <v>234</v>
      </c>
      <c r="C2215" s="1327"/>
      <c r="D2215" s="1312" t="str">
        <f>IF(details!N56="","",details!N56)</f>
        <v/>
      </c>
      <c r="E2215" s="1313"/>
      <c r="F2215" s="1313"/>
      <c r="G2215" s="1313"/>
      <c r="H2215" s="1313"/>
      <c r="I2215" s="1313"/>
      <c r="J2215" s="1314"/>
    </row>
    <row r="2216" spans="1:10" ht="17.5" customHeight="1">
      <c r="A2216" s="214"/>
      <c r="B2216" s="1326" t="s">
        <v>283</v>
      </c>
      <c r="C2216" s="1327"/>
      <c r="D2216" s="1312" t="str">
        <f>IF(details!O56="","",details!O56)</f>
        <v/>
      </c>
      <c r="E2216" s="1313"/>
      <c r="F2216" s="1313"/>
      <c r="G2216" s="1313"/>
      <c r="H2216" s="1313"/>
      <c r="I2216" s="1313"/>
      <c r="J2216" s="1314"/>
    </row>
    <row r="2217" spans="1:10" ht="17.5" customHeight="1">
      <c r="A2217" s="214"/>
      <c r="B2217" s="1326" t="s">
        <v>77</v>
      </c>
      <c r="C2217" s="1327"/>
      <c r="D2217" s="392">
        <f>'statement of marks'!$C$3</f>
        <v>6</v>
      </c>
      <c r="E2217" s="309" t="s">
        <v>222</v>
      </c>
      <c r="F2217" s="254" t="str">
        <f>IF('statement of marks'!F56="","",'statement of marks'!F56)</f>
        <v/>
      </c>
      <c r="G2217" s="1343" t="s">
        <v>233</v>
      </c>
      <c r="H2217" s="1170"/>
      <c r="I2217" s="1361" t="str">
        <f>IF('statement of marks'!G56="","",'statement of marks'!G56)</f>
        <v/>
      </c>
      <c r="J2217" s="1362"/>
    </row>
    <row r="2218" spans="1:10" ht="17.5" customHeight="1">
      <c r="A2218" s="214"/>
      <c r="B2218" s="1326" t="s">
        <v>225</v>
      </c>
      <c r="C2218" s="1327"/>
      <c r="D2218" s="1316" t="str">
        <f>IF('statement of marks'!H56="","",'statement of marks'!H56)</f>
        <v/>
      </c>
      <c r="E2218" s="1328"/>
      <c r="F2218" s="1328"/>
      <c r="G2218" s="1328"/>
      <c r="H2218" s="1328"/>
      <c r="I2218" s="1328"/>
      <c r="J2218" s="1329"/>
    </row>
    <row r="2219" spans="1:10" ht="17.5" customHeight="1">
      <c r="A2219" s="214"/>
      <c r="B2219" s="1326" t="s">
        <v>226</v>
      </c>
      <c r="C2219" s="1327"/>
      <c r="D2219" s="1330" t="str">
        <f>IF('statement of marks'!I56="","",'statement of marks'!I56)</f>
        <v/>
      </c>
      <c r="E2219" s="1331"/>
      <c r="F2219" s="1332"/>
      <c r="G2219" s="1332"/>
      <c r="H2219" s="1332"/>
      <c r="I2219" s="1332"/>
      <c r="J2219" s="1333"/>
    </row>
    <row r="2220" spans="1:10" ht="17.5" customHeight="1">
      <c r="A2220" s="214"/>
      <c r="B2220" s="1312" t="s">
        <v>235</v>
      </c>
      <c r="C2220" s="1313"/>
      <c r="D2220" s="1313"/>
      <c r="E2220" s="1144"/>
      <c r="F2220" s="1334" t="str">
        <f>IF(details!Q56="","",details!Q56)</f>
        <v/>
      </c>
      <c r="G2220" s="1334"/>
      <c r="H2220" s="1335"/>
      <c r="I2220" s="1335"/>
      <c r="J2220" s="1336"/>
    </row>
    <row r="2221" spans="1:10" ht="17.5" customHeight="1">
      <c r="A2221" s="214"/>
      <c r="B2221" s="1326" t="s">
        <v>239</v>
      </c>
      <c r="C2221" s="1327"/>
      <c r="D2221" s="1312" t="str">
        <f>IF(details!M56="","",details!M56)</f>
        <v/>
      </c>
      <c r="E2221" s="1313"/>
      <c r="F2221" s="1313"/>
      <c r="G2221" s="1313"/>
      <c r="H2221" s="1313"/>
      <c r="I2221" s="1313"/>
      <c r="J2221" s="1314"/>
    </row>
    <row r="2222" spans="1:10" ht="17.5" customHeight="1">
      <c r="A2222" s="214"/>
      <c r="B2222" s="1326" t="s">
        <v>240</v>
      </c>
      <c r="C2222" s="1327"/>
      <c r="D2222" s="1312" t="str">
        <f>IF(details!P56="","",details!P56)</f>
        <v/>
      </c>
      <c r="E2222" s="1313"/>
      <c r="F2222" s="1313"/>
      <c r="G2222" s="1313"/>
      <c r="H2222" s="1313"/>
      <c r="I2222" s="1313"/>
      <c r="J2222" s="1314"/>
    </row>
    <row r="2223" spans="1:10" ht="17.5" customHeight="1">
      <c r="A2223" s="214"/>
      <c r="B2223" s="1326" t="s">
        <v>241</v>
      </c>
      <c r="C2223" s="1327"/>
      <c r="D2223" s="1337" t="str">
        <f>IF('statement of marks'!HD56="mRrh.kZ",'statement of marks'!$C$3,"")</f>
        <v/>
      </c>
      <c r="E2223" s="1338"/>
      <c r="F2223" s="1313" t="s">
        <v>242</v>
      </c>
      <c r="G2223" s="1144"/>
      <c r="H2223" s="1337" t="str">
        <f>IF(D2223="","",D2223+1)</f>
        <v/>
      </c>
      <c r="I2223" s="1338"/>
      <c r="J2223" s="1339"/>
    </row>
    <row r="2224" spans="1:10" ht="17.5" customHeight="1">
      <c r="A2224" s="214"/>
      <c r="B2224" s="1326" t="s">
        <v>243</v>
      </c>
      <c r="C2224" s="1327"/>
      <c r="D2224" s="1340">
        <f>IF(details!$O$4="","",details!$O$4)</f>
        <v>42460</v>
      </c>
      <c r="E2224" s="1341"/>
      <c r="F2224" s="1342"/>
      <c r="G2224" s="1343"/>
      <c r="H2224" s="1343"/>
      <c r="I2224" s="1343"/>
      <c r="J2224" s="1344"/>
    </row>
    <row r="2225" spans="1:10" ht="17.5" customHeight="1">
      <c r="A2225" s="214"/>
      <c r="B2225" s="1299"/>
      <c r="C2225" s="1299"/>
      <c r="D2225" s="1276"/>
      <c r="E2225" s="1276"/>
      <c r="F2225" s="1288"/>
      <c r="G2225" s="1288"/>
      <c r="H2225" s="1288"/>
      <c r="I2225" s="1288"/>
      <c r="J2225" s="1300"/>
    </row>
    <row r="2226" spans="1:10" ht="17.5" customHeight="1">
      <c r="A2226" s="214"/>
      <c r="B2226" s="1301" t="str">
        <f>IF(details!$I$4="","",details!$I$4)</f>
        <v>Jherh js[kk oekZ</v>
      </c>
      <c r="C2226" s="1301"/>
      <c r="D2226" s="1276"/>
      <c r="E2226" s="1276"/>
      <c r="F2226" s="1302" t="str">
        <f>IF(details!$F$4="","",details!$F$4)</f>
        <v>Jh jk/ks';ke tk'kh</v>
      </c>
      <c r="G2226" s="1303"/>
      <c r="H2226" s="1303"/>
      <c r="I2226" s="1303"/>
      <c r="J2226" s="1304"/>
    </row>
    <row r="2227" spans="1:10" ht="17.5" customHeight="1" thickBot="1">
      <c r="A2227" s="215"/>
      <c r="B2227" s="1305" t="s">
        <v>244</v>
      </c>
      <c r="C2227" s="1305"/>
      <c r="D2227" s="1305" t="s">
        <v>245</v>
      </c>
      <c r="E2227" s="1305"/>
      <c r="F2227" s="1306" t="s">
        <v>246</v>
      </c>
      <c r="G2227" s="1307"/>
      <c r="H2227" s="1307"/>
      <c r="I2227" s="1307"/>
      <c r="J2227" s="1308"/>
    </row>
    <row r="2228" spans="1:10" ht="17.5" customHeight="1">
      <c r="A2228" s="247"/>
      <c r="B2228" s="1309" t="s">
        <v>258</v>
      </c>
      <c r="C2228" s="1310"/>
      <c r="D2228" s="1310"/>
      <c r="E2228" s="1310"/>
      <c r="F2228" s="1310"/>
      <c r="G2228" s="1310"/>
      <c r="H2228" s="1310"/>
      <c r="I2228" s="1310"/>
      <c r="J2228" s="1311"/>
    </row>
    <row r="2229" spans="1:10" ht="17.5" customHeight="1">
      <c r="A2229" s="214"/>
      <c r="B2229" s="310" t="s">
        <v>218</v>
      </c>
      <c r="C2229" s="1312" t="str">
        <f>IF('statement of marks'!J56="","",'statement of marks'!J56)</f>
        <v/>
      </c>
      <c r="D2229" s="1313"/>
      <c r="E2229" s="1313"/>
      <c r="F2229" s="1313"/>
      <c r="G2229" s="1313"/>
      <c r="H2229" s="1313"/>
      <c r="I2229" s="1313"/>
      <c r="J2229" s="1314"/>
    </row>
    <row r="2230" spans="1:10" ht="17.5" customHeight="1">
      <c r="A2230" s="214"/>
      <c r="B2230" s="310" t="s">
        <v>219</v>
      </c>
      <c r="C2230" s="1312" t="str">
        <f>IF('statement of marks'!K56="","",'statement of marks'!K56)</f>
        <v/>
      </c>
      <c r="D2230" s="1313"/>
      <c r="E2230" s="1313"/>
      <c r="F2230" s="1313"/>
      <c r="G2230" s="1313"/>
      <c r="H2230" s="1313"/>
      <c r="I2230" s="1313"/>
      <c r="J2230" s="1314"/>
    </row>
    <row r="2231" spans="1:10" ht="17.5" customHeight="1">
      <c r="A2231" s="214"/>
      <c r="B2231" s="310" t="s">
        <v>220</v>
      </c>
      <c r="C2231" s="1312" t="str">
        <f>IF('statement of marks'!L56="","",'statement of marks'!L56)</f>
        <v/>
      </c>
      <c r="D2231" s="1313"/>
      <c r="E2231" s="1313"/>
      <c r="F2231" s="1313"/>
      <c r="G2231" s="1313"/>
      <c r="H2231" s="1313"/>
      <c r="I2231" s="1313"/>
      <c r="J2231" s="1314"/>
    </row>
    <row r="2232" spans="1:10" ht="17.5" customHeight="1">
      <c r="A2232" s="214"/>
      <c r="B2232" s="310" t="s">
        <v>225</v>
      </c>
      <c r="C2232" s="1315" t="str">
        <f>IF('statement of marks'!H56="","",'statement of marks'!H56)</f>
        <v/>
      </c>
      <c r="D2232" s="1316"/>
      <c r="E2232" s="252" t="s">
        <v>261</v>
      </c>
      <c r="F2232" s="1317" t="str">
        <f>IF('statement of marks'!I56="","",'statement of marks'!I56)</f>
        <v/>
      </c>
      <c r="G2232" s="1317"/>
      <c r="H2232" s="1317"/>
      <c r="I2232" s="1317"/>
      <c r="J2232" s="1318"/>
    </row>
    <row r="2233" spans="1:10" ht="17.5" customHeight="1">
      <c r="A2233" s="214"/>
      <c r="B2233" s="310" t="s">
        <v>223</v>
      </c>
      <c r="C2233" s="253" t="s">
        <v>248</v>
      </c>
      <c r="D2233" s="235" t="s">
        <v>249</v>
      </c>
      <c r="E2233" s="235" t="s">
        <v>250</v>
      </c>
      <c r="F2233" s="235" t="s">
        <v>251</v>
      </c>
      <c r="G2233" s="235" t="s">
        <v>252</v>
      </c>
      <c r="H2233" s="235" t="s">
        <v>253</v>
      </c>
      <c r="I2233" s="235" t="s">
        <v>254</v>
      </c>
      <c r="J2233" s="248" t="s">
        <v>255</v>
      </c>
    </row>
    <row r="2234" spans="1:10" ht="17.5" customHeight="1">
      <c r="A2234" s="214"/>
      <c r="B2234" s="308" t="s">
        <v>256</v>
      </c>
      <c r="C2234" s="239" t="str">
        <f>IF(AND('statement of marks'!$C$3=1,'statement of marks'!HD56="mRrh.kZ"),'statement of marks'!$H$3,"")</f>
        <v/>
      </c>
      <c r="D2234" s="239" t="str">
        <f>IF(AND('statement of marks'!$C$3=2,'statement of marks'!HD56="mRrh.kZ"),'statement of marks'!$H$3,"")</f>
        <v/>
      </c>
      <c r="E2234" s="239" t="str">
        <f>IF(AND('statement of marks'!$C$3=3,'statement of marks'!HD56="mRrh.kZ"),'statement of marks'!$H$3,"")</f>
        <v/>
      </c>
      <c r="F2234" s="239" t="str">
        <f>IF(AND('statement of marks'!$C$3=4,'statement of marks'!HD56="mRrh.kZ"),'statement of marks'!$H$3,"")</f>
        <v/>
      </c>
      <c r="G2234" s="239" t="str">
        <f>IF(AND('statement of marks'!$C$3=5,'statement of marks'!HD56="mRrh.kZ"),'statement of marks'!$H$3,"")</f>
        <v/>
      </c>
      <c r="H2234" s="239" t="str">
        <f>IF(AND('statement of marks'!$C$3=6,'statement of marks'!HD56="mRrh.kZ"),'statement of marks'!$H$3,"")</f>
        <v/>
      </c>
      <c r="I2234" s="239" t="str">
        <f>IF(AND('statement of marks'!$C$3=7,'statement of marks'!HD56="mRrh.kZ"),'statement of marks'!$H$3,"")</f>
        <v/>
      </c>
      <c r="J2234" s="260" t="str">
        <f>IF(AND('statement of marks'!$C$3=8,'statement of marks'!HD56="mRrh.kZ"),'statement of marks'!$H$3,"")</f>
        <v/>
      </c>
    </row>
    <row r="2235" spans="1:10" ht="17.5" customHeight="1">
      <c r="A2235" s="214"/>
      <c r="B2235" s="308" t="str">
        <f>'statement of marks'!$FT$4</f>
        <v>fgUnh</v>
      </c>
      <c r="C2235" s="240"/>
      <c r="D2235" s="241"/>
      <c r="E2235" s="261" t="str">
        <f>IF(OR('statement of marks'!$FV56="",E2234=""),"",'statement of marks'!$FV56)</f>
        <v/>
      </c>
      <c r="F2235" s="261" t="str">
        <f>IF(OR('statement of marks'!$FV56="",F2234=""),"",'statement of marks'!$FV56)</f>
        <v/>
      </c>
      <c r="G2235" s="261" t="str">
        <f>IF(OR('statement of marks'!$FV56="",G2234=""),"",'statement of marks'!$FV56)</f>
        <v/>
      </c>
      <c r="H2235" s="261" t="str">
        <f>IF(OR('statement of marks'!$FV56="",H2234=""),"",'statement of marks'!$FV56)</f>
        <v/>
      </c>
      <c r="I2235" s="261" t="str">
        <f>IF(OR('statement of marks'!$FV56="",I2234=""),"",'statement of marks'!$FV56)</f>
        <v/>
      </c>
      <c r="J2235" s="262" t="str">
        <f>IF(OR('statement of marks'!$FV56="",J2234=""),"",'statement of marks'!$FV56)</f>
        <v/>
      </c>
    </row>
    <row r="2236" spans="1:10" ht="17.5" customHeight="1">
      <c r="A2236" s="214"/>
      <c r="B2236" s="308" t="str">
        <f>'statement of marks'!$FW$4</f>
        <v>vaxszth</v>
      </c>
      <c r="C2236" s="240"/>
      <c r="D2236" s="241"/>
      <c r="E2236" s="261" t="str">
        <f>IF(OR('statement of marks'!$FY56="",E2234=""),"",'statement of marks'!$FY56)</f>
        <v/>
      </c>
      <c r="F2236" s="261" t="str">
        <f>IF(OR('statement of marks'!$FY56="",F2234=""),"",'statement of marks'!$FY56)</f>
        <v/>
      </c>
      <c r="G2236" s="261" t="str">
        <f>IF(OR('statement of marks'!$FY56="",G2234=""),"",'statement of marks'!$FY56)</f>
        <v/>
      </c>
      <c r="H2236" s="261" t="str">
        <f>IF(OR('statement of marks'!$FY56="",H2234=""),"",'statement of marks'!$FY56)</f>
        <v/>
      </c>
      <c r="I2236" s="261" t="str">
        <f>IF(OR('statement of marks'!$FY56="",I2234=""),"",'statement of marks'!$FY56)</f>
        <v/>
      </c>
      <c r="J2236" s="262" t="str">
        <f>IF(OR('statement of marks'!$FY56="",J2234=""),"",'statement of marks'!$FY56)</f>
        <v/>
      </c>
    </row>
    <row r="2237" spans="1:10" ht="17.5" customHeight="1">
      <c r="A2237" s="214"/>
      <c r="B2237" s="308" t="str">
        <f>IF('statement of marks'!BE56="s","laLÑr",IF('statement of marks'!BE56="u","mnwZ",IF('statement of marks'!BE56="g","xqtjkrh",IF('statement of marks'!BE56="p","iatkch",IF('statement of marks'!BE56="sd","flU/kh","r`rh; Hkk""kk")))))</f>
        <v>r`rh; Hkk"kk</v>
      </c>
      <c r="C2237" s="240"/>
      <c r="D2237" s="241"/>
      <c r="E2237" s="261" t="str">
        <f>IF(OR('statement of marks'!$GB56="",E2234=""),"",'statement of marks'!$GB56)</f>
        <v/>
      </c>
      <c r="F2237" s="261" t="str">
        <f>IF(OR('statement of marks'!$GB56="",F2234=""),"",'statement of marks'!$GB56)</f>
        <v/>
      </c>
      <c r="G2237" s="261" t="str">
        <f>IF(OR('statement of marks'!$GB56="",G2234=""),"",'statement of marks'!$GB56)</f>
        <v/>
      </c>
      <c r="H2237" s="261" t="str">
        <f>IF(OR('statement of marks'!$GB56="",H2234=""),"",'statement of marks'!$GB56)</f>
        <v/>
      </c>
      <c r="I2237" s="261" t="str">
        <f>IF(OR('statement of marks'!$GB56="",I2234=""),"",'statement of marks'!$GB56)</f>
        <v/>
      </c>
      <c r="J2237" s="262" t="str">
        <f>IF(OR('statement of marks'!$GB56="",J2234=""),"",'statement of marks'!$GB56)</f>
        <v/>
      </c>
    </row>
    <row r="2238" spans="1:10" ht="17.5" customHeight="1">
      <c r="A2238" s="214"/>
      <c r="B2238" s="308" t="str">
        <f>'statement of marks'!$GH$4</f>
        <v>xf.kr</v>
      </c>
      <c r="C2238" s="240"/>
      <c r="D2238" s="241"/>
      <c r="E2238" s="261" t="str">
        <f>IF(OR('statement of marks'!$GJ56="",E2234=""),"",'statement of marks'!$GJ56)</f>
        <v/>
      </c>
      <c r="F2238" s="261" t="str">
        <f>IF(OR('statement of marks'!$GJ56="",F2234=""),"",'statement of marks'!$GJ56)</f>
        <v/>
      </c>
      <c r="G2238" s="261" t="str">
        <f>IF(OR('statement of marks'!$GJ56="",G2234=""),"",'statement of marks'!$GJ56)</f>
        <v/>
      </c>
      <c r="H2238" s="261" t="str">
        <f>IF(OR('statement of marks'!$GJ56="",H2234=""),"",'statement of marks'!$GJ56)</f>
        <v/>
      </c>
      <c r="I2238" s="261" t="str">
        <f>IF(OR('statement of marks'!$GJ56="",I2234=""),"",'statement of marks'!$GJ56)</f>
        <v/>
      </c>
      <c r="J2238" s="262" t="str">
        <f>IF(OR('statement of marks'!$GJ56="",J2234=""),"",'statement of marks'!$GJ56)</f>
        <v/>
      </c>
    </row>
    <row r="2239" spans="1:10" ht="17.5" customHeight="1">
      <c r="A2239" s="214"/>
      <c r="B2239" s="308" t="str">
        <f>'statement of marks'!$GK$4</f>
        <v>foKku</v>
      </c>
      <c r="C2239" s="240"/>
      <c r="D2239" s="241"/>
      <c r="E2239" s="261" t="str">
        <f>IF(OR('statement of marks'!$GM56="",E2234=""),"",'statement of marks'!$GM56)</f>
        <v/>
      </c>
      <c r="F2239" s="261" t="str">
        <f>IF(OR('statement of marks'!$GM56="",F2234=""),"",'statement of marks'!$GM56)</f>
        <v/>
      </c>
      <c r="G2239" s="261" t="str">
        <f>IF(OR('statement of marks'!$GM56="",G2234=""),"",'statement of marks'!$GM56)</f>
        <v/>
      </c>
      <c r="H2239" s="261" t="str">
        <f>IF(OR('statement of marks'!$GM56="",H2234=""),"",'statement of marks'!$GM56)</f>
        <v/>
      </c>
      <c r="I2239" s="261" t="str">
        <f>IF(OR('statement of marks'!$GM56="",I2234=""),"",'statement of marks'!$GM56)</f>
        <v/>
      </c>
      <c r="J2239" s="262" t="str">
        <f>IF(OR('statement of marks'!$GM56="",J2234=""),"",'statement of marks'!$GM56)</f>
        <v/>
      </c>
    </row>
    <row r="2240" spans="1:10" ht="17.5" customHeight="1">
      <c r="A2240" s="214"/>
      <c r="B2240" s="308" t="str">
        <f>'statement of marks'!$GN$4</f>
        <v>lkekftd foKku</v>
      </c>
      <c r="C2240" s="240"/>
      <c r="D2240" s="241"/>
      <c r="E2240" s="261" t="str">
        <f>IF(OR('statement of marks'!$GP56="",E2234=""),"",'statement of marks'!$GP56)</f>
        <v/>
      </c>
      <c r="F2240" s="261" t="str">
        <f>IF(OR('statement of marks'!$GP56="",F2234=""),"",'statement of marks'!$GP56)</f>
        <v/>
      </c>
      <c r="G2240" s="261" t="str">
        <f>IF(OR('statement of marks'!$GP56="",G2234=""),"",'statement of marks'!$GP56)</f>
        <v/>
      </c>
      <c r="H2240" s="261" t="str">
        <f>IF(OR('statement of marks'!$GP56="",H2234=""),"",'statement of marks'!$GP56)</f>
        <v/>
      </c>
      <c r="I2240" s="261" t="str">
        <f>IF(OR('statement of marks'!$GP56="",I2234=""),"",'statement of marks'!$GP56)</f>
        <v/>
      </c>
      <c r="J2240" s="262" t="str">
        <f>IF(OR('statement of marks'!$GP56="",J2234=""),"",'statement of marks'!$GP56)</f>
        <v/>
      </c>
    </row>
    <row r="2241" spans="1:10" ht="17.5" customHeight="1">
      <c r="A2241" s="214"/>
      <c r="B2241" s="308" t="str">
        <f>'statement of marks'!$GQ$4</f>
        <v>dk;kZuqHko</v>
      </c>
      <c r="C2241" s="240"/>
      <c r="D2241" s="241"/>
      <c r="E2241" s="261" t="str">
        <f>IF(OR('statement of marks'!$GS56="",E2234=""),"",'statement of marks'!$GS56)</f>
        <v/>
      </c>
      <c r="F2241" s="261" t="str">
        <f>IF(OR('statement of marks'!$GS56="",F2234=""),"",'statement of marks'!$GS56)</f>
        <v/>
      </c>
      <c r="G2241" s="261" t="str">
        <f>IF(OR('statement of marks'!$GS56="",G2234=""),"",'statement of marks'!$GS56)</f>
        <v/>
      </c>
      <c r="H2241" s="261" t="str">
        <f>IF(OR('statement of marks'!$GS56="",H2234=""),"",'statement of marks'!$GS56)</f>
        <v/>
      </c>
      <c r="I2241" s="261" t="str">
        <f>IF(OR('statement of marks'!$GS56="",I2234=""),"",'statement of marks'!$GS56)</f>
        <v/>
      </c>
      <c r="J2241" s="262" t="str">
        <f>IF(OR('statement of marks'!$GS56="",J2234=""),"",'statement of marks'!$GS56)</f>
        <v/>
      </c>
    </row>
    <row r="2242" spans="1:10" ht="17.5" customHeight="1">
      <c r="A2242" s="214"/>
      <c r="B2242" s="308" t="str">
        <f>'statement of marks'!$GT$4</f>
        <v>dyk f'k{kk</v>
      </c>
      <c r="C2242" s="240"/>
      <c r="D2242" s="241"/>
      <c r="E2242" s="263" t="str">
        <f>IF(OR('statement of marks'!$GV56="",E2234=""),"",'statement of marks'!$GV56)</f>
        <v/>
      </c>
      <c r="F2242" s="263" t="str">
        <f>IF(OR('statement of marks'!$GV56="",F2234=""),"",'statement of marks'!$GV56)</f>
        <v/>
      </c>
      <c r="G2242" s="263" t="str">
        <f>IF(OR('statement of marks'!$GV56="",G2234=""),"",'statement of marks'!$GV56)</f>
        <v/>
      </c>
      <c r="H2242" s="263" t="str">
        <f>IF(OR('statement of marks'!$GV56="",H2234=""),"",'statement of marks'!$GV56)</f>
        <v/>
      </c>
      <c r="I2242" s="263" t="str">
        <f>IF(OR('statement of marks'!$GV56="",I2234=""),"",'statement of marks'!$GV56)</f>
        <v/>
      </c>
      <c r="J2242" s="264" t="str">
        <f>IF(OR('statement of marks'!$GV56="",J2234=""),"",'statement of marks'!$GV56)</f>
        <v/>
      </c>
    </row>
    <row r="2243" spans="1:10" ht="17.5" customHeight="1">
      <c r="A2243" s="214"/>
      <c r="B2243" s="245" t="s">
        <v>284</v>
      </c>
      <c r="C2243" s="265" t="str">
        <f t="shared" ref="C2243:J2243" si="98">C2234</f>
        <v/>
      </c>
      <c r="D2243" s="265" t="str">
        <f t="shared" si="98"/>
        <v/>
      </c>
      <c r="E2243" s="265" t="str">
        <f t="shared" si="98"/>
        <v/>
      </c>
      <c r="F2243" s="265" t="str">
        <f t="shared" si="98"/>
        <v/>
      </c>
      <c r="G2243" s="265" t="str">
        <f t="shared" si="98"/>
        <v/>
      </c>
      <c r="H2243" s="265" t="str">
        <f t="shared" si="98"/>
        <v/>
      </c>
      <c r="I2243" s="265" t="str">
        <f t="shared" si="98"/>
        <v/>
      </c>
      <c r="J2243" s="266" t="str">
        <f t="shared" si="98"/>
        <v/>
      </c>
    </row>
    <row r="2244" spans="1:10" ht="17.5" customHeight="1">
      <c r="A2244" s="214"/>
      <c r="B2244" s="308" t="str">
        <f>'statement of marks'!$HL$5</f>
        <v>Nk= mifLFkfr</v>
      </c>
      <c r="C2244" s="242"/>
      <c r="D2244" s="242"/>
      <c r="E2244" s="267" t="str">
        <f>IF(OR('statement of marks'!$HL56="",E2234=""),"",'statement of marks'!$HL56)</f>
        <v/>
      </c>
      <c r="F2244" s="267" t="str">
        <f>IF(OR('statement of marks'!$HL56="",F2234=""),"",'statement of marks'!$HL56)</f>
        <v/>
      </c>
      <c r="G2244" s="267" t="str">
        <f>IF(OR('statement of marks'!$HL56="",G2234=""),"",'statement of marks'!$HL56)</f>
        <v/>
      </c>
      <c r="H2244" s="267" t="str">
        <f>IF(OR('statement of marks'!$HL56="",H2234=""),"",'statement of marks'!$HL56)</f>
        <v/>
      </c>
      <c r="I2244" s="267" t="str">
        <f>IF(OR('statement of marks'!$HL56="",I2234=""),"",'statement of marks'!$HL56)</f>
        <v/>
      </c>
      <c r="J2244" s="268" t="str">
        <f>IF(OR('statement of marks'!$HL56="",J2234=""),"",'statement of marks'!$HL56)</f>
        <v/>
      </c>
    </row>
    <row r="2245" spans="1:10" ht="17.5" customHeight="1">
      <c r="A2245" s="214"/>
      <c r="B2245" s="308" t="str">
        <f>'statement of marks'!$HK$5</f>
        <v>dqy ehfVax</v>
      </c>
      <c r="C2245" s="243"/>
      <c r="D2245" s="243"/>
      <c r="E2245" s="243" t="str">
        <f>IF(OR('statement of marks'!$HK56="",E2234=""),"",'statement of marks'!$HK56)</f>
        <v/>
      </c>
      <c r="F2245" s="243" t="str">
        <f>IF(OR('statement of marks'!$HK56="",F2234=""),"",'statement of marks'!$HK56)</f>
        <v/>
      </c>
      <c r="G2245" s="243" t="str">
        <f>IF(OR('statement of marks'!$HK56="",G2234=""),"",'statement of marks'!$HK56)</f>
        <v/>
      </c>
      <c r="H2245" s="243" t="str">
        <f>IF(OR('statement of marks'!$HK56="",H2234=""),"",'statement of marks'!$HK56)</f>
        <v/>
      </c>
      <c r="I2245" s="243" t="str">
        <f>IF(OR('statement of marks'!$HK56="",I2234=""),"",'statement of marks'!$HK56)</f>
        <v/>
      </c>
      <c r="J2245" s="269" t="str">
        <f>IF(OR('statement of marks'!$HK56="",J2234=""),"",'statement of marks'!$HK56)</f>
        <v/>
      </c>
    </row>
    <row r="2246" spans="1:10" ht="17.5" customHeight="1">
      <c r="A2246" s="214"/>
      <c r="B2246" s="308" t="s">
        <v>259</v>
      </c>
      <c r="C2246" s="243" t="str">
        <f t="shared" ref="C2246:J2246" si="99">IF(OR(C2244="",C2245=""),"",C2244/C2245*100)</f>
        <v/>
      </c>
      <c r="D2246" s="243" t="str">
        <f t="shared" si="99"/>
        <v/>
      </c>
      <c r="E2246" s="243" t="str">
        <f t="shared" si="99"/>
        <v/>
      </c>
      <c r="F2246" s="243" t="str">
        <f t="shared" si="99"/>
        <v/>
      </c>
      <c r="G2246" s="243" t="str">
        <f t="shared" si="99"/>
        <v/>
      </c>
      <c r="H2246" s="243" t="str">
        <f t="shared" si="99"/>
        <v/>
      </c>
      <c r="I2246" s="243" t="str">
        <f t="shared" si="99"/>
        <v/>
      </c>
      <c r="J2246" s="269" t="str">
        <f t="shared" si="99"/>
        <v/>
      </c>
    </row>
    <row r="2247" spans="1:10" ht="17.5" customHeight="1">
      <c r="A2247" s="214"/>
      <c r="B2247" s="308" t="s">
        <v>260</v>
      </c>
      <c r="C2247" s="243"/>
      <c r="D2247" s="243"/>
      <c r="E2247" s="243"/>
      <c r="F2247" s="243"/>
      <c r="G2247" s="243"/>
      <c r="H2247" s="243"/>
      <c r="I2247" s="243"/>
      <c r="J2247" s="249"/>
    </row>
    <row r="2248" spans="1:10" ht="17.5" customHeight="1">
      <c r="A2248" s="214"/>
      <c r="B2248" s="310" t="s">
        <v>257</v>
      </c>
      <c r="C2248" s="1319" t="str">
        <f>IF('statement of marks'!HN56="","",'statement of marks'!HN56)</f>
        <v/>
      </c>
      <c r="D2248" s="1320"/>
      <c r="E2248" s="1320"/>
      <c r="F2248" s="1320"/>
      <c r="G2248" s="1320"/>
      <c r="H2248" s="1320"/>
      <c r="I2248" s="1320"/>
      <c r="J2248" s="1321"/>
    </row>
    <row r="2249" spans="1:10" ht="17.5" customHeight="1">
      <c r="A2249" s="214"/>
      <c r="B2249" s="246"/>
      <c r="C2249" s="1322"/>
      <c r="D2249" s="1323"/>
      <c r="E2249" s="1323"/>
      <c r="F2249" s="1324"/>
      <c r="G2249" s="1322"/>
      <c r="H2249" s="1323"/>
      <c r="I2249" s="1323"/>
      <c r="J2249" s="1325"/>
    </row>
    <row r="2250" spans="1:10" ht="17.5" customHeight="1" thickBot="1">
      <c r="A2250" s="215"/>
      <c r="B2250" s="259" t="s">
        <v>262</v>
      </c>
      <c r="C2250" s="1293" t="s">
        <v>80</v>
      </c>
      <c r="D2250" s="1294"/>
      <c r="E2250" s="1294"/>
      <c r="F2250" s="1295"/>
      <c r="G2250" s="1296" t="s">
        <v>263</v>
      </c>
      <c r="H2250" s="1297"/>
      <c r="I2250" s="1297"/>
      <c r="J2250" s="1298"/>
    </row>
    <row r="2251" spans="1:10" ht="17.5" customHeight="1">
      <c r="A2251" s="247"/>
      <c r="B2251" s="1352" t="s">
        <v>228</v>
      </c>
      <c r="C2251" s="1353"/>
      <c r="D2251" s="1353"/>
      <c r="E2251" s="1353"/>
      <c r="F2251" s="1353"/>
      <c r="G2251" s="1353"/>
      <c r="H2251" s="1353"/>
      <c r="I2251" s="1353"/>
      <c r="J2251" s="1354"/>
    </row>
    <row r="2252" spans="1:10" ht="17.5" customHeight="1">
      <c r="A2252" s="214"/>
      <c r="B2252" s="1355" t="s">
        <v>247</v>
      </c>
      <c r="C2252" s="1356"/>
      <c r="D2252" s="1356"/>
      <c r="E2252" s="1356"/>
      <c r="F2252" s="1356"/>
      <c r="G2252" s="1356"/>
      <c r="H2252" s="1356"/>
      <c r="I2252" s="1356"/>
      <c r="J2252" s="1357"/>
    </row>
    <row r="2253" spans="1:10" ht="17.5" customHeight="1">
      <c r="A2253" s="214"/>
      <c r="B2253" s="1358" t="s">
        <v>81</v>
      </c>
      <c r="C2253" s="1358"/>
      <c r="D2253" s="1359">
        <f>YEAR(details!G57)</f>
        <v>1900</v>
      </c>
      <c r="E2253" s="1360"/>
      <c r="F2253" s="307" t="s">
        <v>230</v>
      </c>
      <c r="G2253" s="1359" t="str">
        <f>'statement of marks'!$H$3</f>
        <v>2015-16</v>
      </c>
      <c r="H2253" s="1360"/>
      <c r="I2253" s="307" t="s">
        <v>231</v>
      </c>
      <c r="J2253" s="255"/>
    </row>
    <row r="2254" spans="1:10" ht="17.5" customHeight="1">
      <c r="A2254" s="214"/>
      <c r="B2254" s="1326" t="s">
        <v>229</v>
      </c>
      <c r="C2254" s="1327"/>
      <c r="D2254" s="1312" t="str">
        <f>'statement of marks'!$A$1</f>
        <v>jk- ck- ek/;fed fo|ky; uohu] fuEckgsM+k</v>
      </c>
      <c r="E2254" s="1313"/>
      <c r="F2254" s="1313"/>
      <c r="G2254" s="1313"/>
      <c r="H2254" s="1313"/>
      <c r="I2254" s="1313"/>
      <c r="J2254" s="1314"/>
    </row>
    <row r="2255" spans="1:10" ht="17.5" customHeight="1">
      <c r="A2255" s="214"/>
      <c r="B2255" s="1326" t="str">
        <f>'statement of marks'!$J$3</f>
        <v xml:space="preserve">fo|ky; dk Mk;l dksM+ </v>
      </c>
      <c r="C2255" s="1327"/>
      <c r="D2255" s="1345" t="str">
        <f>'statement of marks'!$K$3</f>
        <v xml:space="preserve">08291009401   </v>
      </c>
      <c r="E2255" s="1346"/>
      <c r="F2255" s="1128"/>
      <c r="G2255" s="1129"/>
      <c r="H2255" s="1129"/>
      <c r="I2255" s="1129"/>
      <c r="J2255" s="1347"/>
    </row>
    <row r="2256" spans="1:10" ht="17.5" customHeight="1">
      <c r="A2256" s="214"/>
      <c r="B2256" s="1326" t="s">
        <v>218</v>
      </c>
      <c r="C2256" s="1327"/>
      <c r="D2256" s="1312" t="str">
        <f>IF('statement of marks'!J57="","",'statement of marks'!J57)</f>
        <v/>
      </c>
      <c r="E2256" s="1313"/>
      <c r="F2256" s="1313"/>
      <c r="G2256" s="1313"/>
      <c r="H2256" s="1313"/>
      <c r="I2256" s="1313"/>
      <c r="J2256" s="1314"/>
    </row>
    <row r="2257" spans="1:10" ht="17.5" customHeight="1">
      <c r="A2257" s="214"/>
      <c r="B2257" s="1326" t="s">
        <v>232</v>
      </c>
      <c r="C2257" s="1327"/>
      <c r="D2257" s="1145" t="str">
        <f>IF('statement of marks'!C57="B","Nk=",IF('statement of marks'!C57="G","Nk=k",""))</f>
        <v/>
      </c>
      <c r="E2257" s="1145"/>
      <c r="F2257" s="258" t="s">
        <v>224</v>
      </c>
      <c r="G2257" s="256" t="str">
        <f>IF('statement of marks'!B57="","",'statement of marks'!B57)</f>
        <v/>
      </c>
      <c r="H2257" s="1348"/>
      <c r="I2257" s="1348"/>
      <c r="J2257" s="1349"/>
    </row>
    <row r="2258" spans="1:10" ht="17.5" customHeight="1">
      <c r="A2258" s="214"/>
      <c r="B2258" s="1326" t="s">
        <v>220</v>
      </c>
      <c r="C2258" s="1327"/>
      <c r="D2258" s="1312" t="str">
        <f>IF('statement of marks'!L57="","",'statement of marks'!L57)</f>
        <v/>
      </c>
      <c r="E2258" s="1313"/>
      <c r="F2258" s="1313"/>
      <c r="G2258" s="1313"/>
      <c r="H2258" s="1313"/>
      <c r="I2258" s="1313"/>
      <c r="J2258" s="1314"/>
    </row>
    <row r="2259" spans="1:10" ht="17.5" customHeight="1">
      <c r="A2259" s="214"/>
      <c r="B2259" s="1326" t="s">
        <v>219</v>
      </c>
      <c r="C2259" s="1327"/>
      <c r="D2259" s="1312" t="str">
        <f>IF('statement of marks'!K57="","",'statement of marks'!K57)</f>
        <v/>
      </c>
      <c r="E2259" s="1313"/>
      <c r="F2259" s="1313"/>
      <c r="G2259" s="1313"/>
      <c r="H2259" s="1313"/>
      <c r="I2259" s="1313"/>
      <c r="J2259" s="1314"/>
    </row>
    <row r="2260" spans="1:10" ht="17.5" customHeight="1">
      <c r="A2260" s="214"/>
      <c r="B2260" s="1326" t="s">
        <v>234</v>
      </c>
      <c r="C2260" s="1327"/>
      <c r="D2260" s="1312" t="str">
        <f>IF(details!N57="","",details!N57)</f>
        <v/>
      </c>
      <c r="E2260" s="1313"/>
      <c r="F2260" s="1313"/>
      <c r="G2260" s="1313"/>
      <c r="H2260" s="1313"/>
      <c r="I2260" s="1313"/>
      <c r="J2260" s="1314"/>
    </row>
    <row r="2261" spans="1:10" ht="17.5" customHeight="1">
      <c r="A2261" s="214"/>
      <c r="B2261" s="1326" t="s">
        <v>283</v>
      </c>
      <c r="C2261" s="1327"/>
      <c r="D2261" s="1312" t="str">
        <f>IF(details!O57="","",details!O57)</f>
        <v/>
      </c>
      <c r="E2261" s="1313"/>
      <c r="F2261" s="1313"/>
      <c r="G2261" s="1313"/>
      <c r="H2261" s="1313"/>
      <c r="I2261" s="1313"/>
      <c r="J2261" s="1314"/>
    </row>
    <row r="2262" spans="1:10" ht="17.5" customHeight="1">
      <c r="A2262" s="214"/>
      <c r="B2262" s="1326" t="s">
        <v>77</v>
      </c>
      <c r="C2262" s="1327"/>
      <c r="D2262" s="392">
        <f>'statement of marks'!$C$3</f>
        <v>6</v>
      </c>
      <c r="E2262" s="309" t="s">
        <v>222</v>
      </c>
      <c r="F2262" s="254" t="str">
        <f>IF('statement of marks'!F57="","",'statement of marks'!F57)</f>
        <v/>
      </c>
      <c r="G2262" s="1343" t="s">
        <v>233</v>
      </c>
      <c r="H2262" s="1170"/>
      <c r="I2262" s="1361" t="str">
        <f>IF('statement of marks'!G57="","",'statement of marks'!G57)</f>
        <v/>
      </c>
      <c r="J2262" s="1362"/>
    </row>
    <row r="2263" spans="1:10" ht="17.5" customHeight="1">
      <c r="A2263" s="214"/>
      <c r="B2263" s="1326" t="s">
        <v>225</v>
      </c>
      <c r="C2263" s="1327"/>
      <c r="D2263" s="1316" t="str">
        <f>IF('statement of marks'!H57="","",'statement of marks'!H57)</f>
        <v/>
      </c>
      <c r="E2263" s="1328"/>
      <c r="F2263" s="1328"/>
      <c r="G2263" s="1328"/>
      <c r="H2263" s="1328"/>
      <c r="I2263" s="1328"/>
      <c r="J2263" s="1329"/>
    </row>
    <row r="2264" spans="1:10" ht="17.5" customHeight="1">
      <c r="A2264" s="214"/>
      <c r="B2264" s="1326" t="s">
        <v>226</v>
      </c>
      <c r="C2264" s="1327"/>
      <c r="D2264" s="1330" t="str">
        <f>IF('statement of marks'!I57="","",'statement of marks'!I57)</f>
        <v/>
      </c>
      <c r="E2264" s="1331"/>
      <c r="F2264" s="1332"/>
      <c r="G2264" s="1332"/>
      <c r="H2264" s="1332"/>
      <c r="I2264" s="1332"/>
      <c r="J2264" s="1333"/>
    </row>
    <row r="2265" spans="1:10" ht="17.5" customHeight="1">
      <c r="A2265" s="214"/>
      <c r="B2265" s="1312" t="s">
        <v>235</v>
      </c>
      <c r="C2265" s="1313"/>
      <c r="D2265" s="1313"/>
      <c r="E2265" s="1144"/>
      <c r="F2265" s="1334" t="str">
        <f>IF(details!Q57="","",details!Q57)</f>
        <v/>
      </c>
      <c r="G2265" s="1334"/>
      <c r="H2265" s="1335"/>
      <c r="I2265" s="1335"/>
      <c r="J2265" s="1336"/>
    </row>
    <row r="2266" spans="1:10" ht="17.5" customHeight="1">
      <c r="A2266" s="214"/>
      <c r="B2266" s="1326" t="s">
        <v>239</v>
      </c>
      <c r="C2266" s="1327"/>
      <c r="D2266" s="1312" t="str">
        <f>IF(details!M57="","",details!M57)</f>
        <v/>
      </c>
      <c r="E2266" s="1313"/>
      <c r="F2266" s="1313"/>
      <c r="G2266" s="1313"/>
      <c r="H2266" s="1313"/>
      <c r="I2266" s="1313"/>
      <c r="J2266" s="1314"/>
    </row>
    <row r="2267" spans="1:10" ht="17.5" customHeight="1">
      <c r="A2267" s="214"/>
      <c r="B2267" s="1326" t="s">
        <v>240</v>
      </c>
      <c r="C2267" s="1327"/>
      <c r="D2267" s="1312" t="str">
        <f>IF(details!P57="","",details!P57)</f>
        <v/>
      </c>
      <c r="E2267" s="1313"/>
      <c r="F2267" s="1313"/>
      <c r="G2267" s="1313"/>
      <c r="H2267" s="1313"/>
      <c r="I2267" s="1313"/>
      <c r="J2267" s="1314"/>
    </row>
    <row r="2268" spans="1:10" ht="17.5" customHeight="1">
      <c r="A2268" s="214"/>
      <c r="B2268" s="1326" t="s">
        <v>241</v>
      </c>
      <c r="C2268" s="1327"/>
      <c r="D2268" s="1337" t="str">
        <f>IF('statement of marks'!HD57="mRrh.kZ",'statement of marks'!$C$3,"")</f>
        <v/>
      </c>
      <c r="E2268" s="1338"/>
      <c r="F2268" s="1313" t="s">
        <v>242</v>
      </c>
      <c r="G2268" s="1144"/>
      <c r="H2268" s="1337" t="str">
        <f>IF(D2268="","",D2268+1)</f>
        <v/>
      </c>
      <c r="I2268" s="1338"/>
      <c r="J2268" s="1339"/>
    </row>
    <row r="2269" spans="1:10" ht="17.5" customHeight="1">
      <c r="A2269" s="214"/>
      <c r="B2269" s="1326" t="s">
        <v>243</v>
      </c>
      <c r="C2269" s="1327"/>
      <c r="D2269" s="1340">
        <f>IF(details!$O$4="","",details!$O$4)</f>
        <v>42460</v>
      </c>
      <c r="E2269" s="1341"/>
      <c r="F2269" s="1342"/>
      <c r="G2269" s="1343"/>
      <c r="H2269" s="1343"/>
      <c r="I2269" s="1343"/>
      <c r="J2269" s="1344"/>
    </row>
    <row r="2270" spans="1:10" ht="17.5" customHeight="1">
      <c r="A2270" s="214"/>
      <c r="B2270" s="1299"/>
      <c r="C2270" s="1299"/>
      <c r="D2270" s="1276"/>
      <c r="E2270" s="1276"/>
      <c r="F2270" s="1288"/>
      <c r="G2270" s="1288"/>
      <c r="H2270" s="1288"/>
      <c r="I2270" s="1288"/>
      <c r="J2270" s="1300"/>
    </row>
    <row r="2271" spans="1:10" ht="17.5" customHeight="1">
      <c r="A2271" s="214"/>
      <c r="B2271" s="1301" t="str">
        <f>IF(details!$I$4="","",details!$I$4)</f>
        <v>Jherh js[kk oekZ</v>
      </c>
      <c r="C2271" s="1301"/>
      <c r="D2271" s="1276"/>
      <c r="E2271" s="1276"/>
      <c r="F2271" s="1302" t="str">
        <f>IF(details!$F$4="","",details!$F$4)</f>
        <v>Jh jk/ks';ke tk'kh</v>
      </c>
      <c r="G2271" s="1303"/>
      <c r="H2271" s="1303"/>
      <c r="I2271" s="1303"/>
      <c r="J2271" s="1304"/>
    </row>
    <row r="2272" spans="1:10" ht="17.5" customHeight="1" thickBot="1">
      <c r="A2272" s="215"/>
      <c r="B2272" s="1305" t="s">
        <v>244</v>
      </c>
      <c r="C2272" s="1305"/>
      <c r="D2272" s="1305" t="s">
        <v>245</v>
      </c>
      <c r="E2272" s="1305"/>
      <c r="F2272" s="1306" t="s">
        <v>246</v>
      </c>
      <c r="G2272" s="1307"/>
      <c r="H2272" s="1307"/>
      <c r="I2272" s="1307"/>
      <c r="J2272" s="1308"/>
    </row>
    <row r="2273" spans="1:10" ht="17.5" customHeight="1">
      <c r="A2273" s="247"/>
      <c r="B2273" s="1309" t="s">
        <v>258</v>
      </c>
      <c r="C2273" s="1310"/>
      <c r="D2273" s="1310"/>
      <c r="E2273" s="1310"/>
      <c r="F2273" s="1310"/>
      <c r="G2273" s="1310"/>
      <c r="H2273" s="1310"/>
      <c r="I2273" s="1310"/>
      <c r="J2273" s="1311"/>
    </row>
    <row r="2274" spans="1:10" ht="17.5" customHeight="1">
      <c r="A2274" s="214"/>
      <c r="B2274" s="310" t="s">
        <v>218</v>
      </c>
      <c r="C2274" s="1312" t="str">
        <f>IF('statement of marks'!J57="","",'statement of marks'!J57)</f>
        <v/>
      </c>
      <c r="D2274" s="1313"/>
      <c r="E2274" s="1313"/>
      <c r="F2274" s="1313"/>
      <c r="G2274" s="1313"/>
      <c r="H2274" s="1313"/>
      <c r="I2274" s="1313"/>
      <c r="J2274" s="1314"/>
    </row>
    <row r="2275" spans="1:10" ht="17.5" customHeight="1">
      <c r="A2275" s="214"/>
      <c r="B2275" s="310" t="s">
        <v>219</v>
      </c>
      <c r="C2275" s="1312" t="str">
        <f>IF('statement of marks'!K57="","",'statement of marks'!K57)</f>
        <v/>
      </c>
      <c r="D2275" s="1313"/>
      <c r="E2275" s="1313"/>
      <c r="F2275" s="1313"/>
      <c r="G2275" s="1313"/>
      <c r="H2275" s="1313"/>
      <c r="I2275" s="1313"/>
      <c r="J2275" s="1314"/>
    </row>
    <row r="2276" spans="1:10" ht="17.5" customHeight="1">
      <c r="A2276" s="214"/>
      <c r="B2276" s="310" t="s">
        <v>220</v>
      </c>
      <c r="C2276" s="1312" t="str">
        <f>IF('statement of marks'!L57="","",'statement of marks'!L57)</f>
        <v/>
      </c>
      <c r="D2276" s="1313"/>
      <c r="E2276" s="1313"/>
      <c r="F2276" s="1313"/>
      <c r="G2276" s="1313"/>
      <c r="H2276" s="1313"/>
      <c r="I2276" s="1313"/>
      <c r="J2276" s="1314"/>
    </row>
    <row r="2277" spans="1:10" ht="17.5" customHeight="1">
      <c r="A2277" s="214"/>
      <c r="B2277" s="310" t="s">
        <v>225</v>
      </c>
      <c r="C2277" s="1315" t="str">
        <f>IF('statement of marks'!H57="","",'statement of marks'!H57)</f>
        <v/>
      </c>
      <c r="D2277" s="1316"/>
      <c r="E2277" s="252" t="s">
        <v>261</v>
      </c>
      <c r="F2277" s="1317" t="str">
        <f>IF('statement of marks'!I57="","",'statement of marks'!I57)</f>
        <v/>
      </c>
      <c r="G2277" s="1317"/>
      <c r="H2277" s="1317"/>
      <c r="I2277" s="1317"/>
      <c r="J2277" s="1318"/>
    </row>
    <row r="2278" spans="1:10" ht="17.5" customHeight="1">
      <c r="A2278" s="214"/>
      <c r="B2278" s="310" t="s">
        <v>223</v>
      </c>
      <c r="C2278" s="253" t="s">
        <v>248</v>
      </c>
      <c r="D2278" s="235" t="s">
        <v>249</v>
      </c>
      <c r="E2278" s="235" t="s">
        <v>250</v>
      </c>
      <c r="F2278" s="235" t="s">
        <v>251</v>
      </c>
      <c r="G2278" s="235" t="s">
        <v>252</v>
      </c>
      <c r="H2278" s="235" t="s">
        <v>253</v>
      </c>
      <c r="I2278" s="235" t="s">
        <v>254</v>
      </c>
      <c r="J2278" s="248" t="s">
        <v>255</v>
      </c>
    </row>
    <row r="2279" spans="1:10" ht="17.5" customHeight="1">
      <c r="A2279" s="214"/>
      <c r="B2279" s="308" t="s">
        <v>256</v>
      </c>
      <c r="C2279" s="239" t="str">
        <f>IF(AND('statement of marks'!$C$3=1,'statement of marks'!HD57="mRrh.kZ"),'statement of marks'!$H$3,"")</f>
        <v/>
      </c>
      <c r="D2279" s="239" t="str">
        <f>IF(AND('statement of marks'!$C$3=2,'statement of marks'!HD57="mRrh.kZ"),'statement of marks'!$H$3,"")</f>
        <v/>
      </c>
      <c r="E2279" s="239" t="str">
        <f>IF(AND('statement of marks'!$C$3=3,'statement of marks'!HD57="mRrh.kZ"),'statement of marks'!$H$3,"")</f>
        <v/>
      </c>
      <c r="F2279" s="239" t="str">
        <f>IF(AND('statement of marks'!$C$3=4,'statement of marks'!HD57="mRrh.kZ"),'statement of marks'!$H$3,"")</f>
        <v/>
      </c>
      <c r="G2279" s="239" t="str">
        <f>IF(AND('statement of marks'!$C$3=5,'statement of marks'!HD57="mRrh.kZ"),'statement of marks'!$H$3,"")</f>
        <v/>
      </c>
      <c r="H2279" s="239" t="str">
        <f>IF(AND('statement of marks'!$C$3=6,'statement of marks'!HD57="mRrh.kZ"),'statement of marks'!$H$3,"")</f>
        <v/>
      </c>
      <c r="I2279" s="239" t="str">
        <f>IF(AND('statement of marks'!$C$3=7,'statement of marks'!HD57="mRrh.kZ"),'statement of marks'!$H$3,"")</f>
        <v/>
      </c>
      <c r="J2279" s="260" t="str">
        <f>IF(AND('statement of marks'!$C$3=8,'statement of marks'!HD57="mRrh.kZ"),'statement of marks'!$H$3,"")</f>
        <v/>
      </c>
    </row>
    <row r="2280" spans="1:10" ht="17.5" customHeight="1">
      <c r="A2280" s="214"/>
      <c r="B2280" s="308" t="str">
        <f>'statement of marks'!$FT$4</f>
        <v>fgUnh</v>
      </c>
      <c r="C2280" s="240"/>
      <c r="D2280" s="241"/>
      <c r="E2280" s="261" t="str">
        <f>IF(OR('statement of marks'!$FV57="",E2279=""),"",'statement of marks'!$FV57)</f>
        <v/>
      </c>
      <c r="F2280" s="261" t="str">
        <f>IF(OR('statement of marks'!$FV57="",F2279=""),"",'statement of marks'!$FV57)</f>
        <v/>
      </c>
      <c r="G2280" s="261" t="str">
        <f>IF(OR('statement of marks'!$FV57="",G2279=""),"",'statement of marks'!$FV57)</f>
        <v/>
      </c>
      <c r="H2280" s="261" t="str">
        <f>IF(OR('statement of marks'!$FV57="",H2279=""),"",'statement of marks'!$FV57)</f>
        <v/>
      </c>
      <c r="I2280" s="261" t="str">
        <f>IF(OR('statement of marks'!$FV57="",I2279=""),"",'statement of marks'!$FV57)</f>
        <v/>
      </c>
      <c r="J2280" s="262" t="str">
        <f>IF(OR('statement of marks'!$FV57="",J2279=""),"",'statement of marks'!$FV57)</f>
        <v/>
      </c>
    </row>
    <row r="2281" spans="1:10" ht="17.5" customHeight="1">
      <c r="A2281" s="214"/>
      <c r="B2281" s="308" t="str">
        <f>'statement of marks'!$FW$4</f>
        <v>vaxszth</v>
      </c>
      <c r="C2281" s="240"/>
      <c r="D2281" s="241"/>
      <c r="E2281" s="261" t="str">
        <f>IF(OR('statement of marks'!$FY57="",E2279=""),"",'statement of marks'!$FY57)</f>
        <v/>
      </c>
      <c r="F2281" s="261" t="str">
        <f>IF(OR('statement of marks'!$FY57="",F2279=""),"",'statement of marks'!$FY57)</f>
        <v/>
      </c>
      <c r="G2281" s="261" t="str">
        <f>IF(OR('statement of marks'!$FY57="",G2279=""),"",'statement of marks'!$FY57)</f>
        <v/>
      </c>
      <c r="H2281" s="261" t="str">
        <f>IF(OR('statement of marks'!$FY57="",H2279=""),"",'statement of marks'!$FY57)</f>
        <v/>
      </c>
      <c r="I2281" s="261" t="str">
        <f>IF(OR('statement of marks'!$FY57="",I2279=""),"",'statement of marks'!$FY57)</f>
        <v/>
      </c>
      <c r="J2281" s="262" t="str">
        <f>IF(OR('statement of marks'!$FY57="",J2279=""),"",'statement of marks'!$FY57)</f>
        <v/>
      </c>
    </row>
    <row r="2282" spans="1:10" ht="17.5" customHeight="1">
      <c r="A2282" s="214"/>
      <c r="B2282" s="308" t="str">
        <f>IF('statement of marks'!BE57="s","laLÑr",IF('statement of marks'!BE57="u","mnwZ",IF('statement of marks'!BE57="g","xqtjkrh",IF('statement of marks'!BE57="p","iatkch",IF('statement of marks'!BE57="sd","flU/kh","r`rh; Hkk""kk")))))</f>
        <v>r`rh; Hkk"kk</v>
      </c>
      <c r="C2282" s="240"/>
      <c r="D2282" s="241"/>
      <c r="E2282" s="261" t="str">
        <f>IF(OR('statement of marks'!$GB57="",E2279=""),"",'statement of marks'!$GB57)</f>
        <v/>
      </c>
      <c r="F2282" s="261" t="str">
        <f>IF(OR('statement of marks'!$GB57="",F2279=""),"",'statement of marks'!$GB57)</f>
        <v/>
      </c>
      <c r="G2282" s="261" t="str">
        <f>IF(OR('statement of marks'!$GB57="",G2279=""),"",'statement of marks'!$GB57)</f>
        <v/>
      </c>
      <c r="H2282" s="261" t="str">
        <f>IF(OR('statement of marks'!$GB57="",H2279=""),"",'statement of marks'!$GB57)</f>
        <v/>
      </c>
      <c r="I2282" s="261" t="str">
        <f>IF(OR('statement of marks'!$GB57="",I2279=""),"",'statement of marks'!$GB57)</f>
        <v/>
      </c>
      <c r="J2282" s="262" t="str">
        <f>IF(OR('statement of marks'!$GB57="",J2279=""),"",'statement of marks'!$GB57)</f>
        <v/>
      </c>
    </row>
    <row r="2283" spans="1:10" ht="17.5" customHeight="1">
      <c r="A2283" s="214"/>
      <c r="B2283" s="308" t="str">
        <f>'statement of marks'!$GH$4</f>
        <v>xf.kr</v>
      </c>
      <c r="C2283" s="240"/>
      <c r="D2283" s="241"/>
      <c r="E2283" s="261" t="str">
        <f>IF(OR('statement of marks'!$GJ57="",E2279=""),"",'statement of marks'!$GJ57)</f>
        <v/>
      </c>
      <c r="F2283" s="261" t="str">
        <f>IF(OR('statement of marks'!$GJ57="",F2279=""),"",'statement of marks'!$GJ57)</f>
        <v/>
      </c>
      <c r="G2283" s="261" t="str">
        <f>IF(OR('statement of marks'!$GJ57="",G2279=""),"",'statement of marks'!$GJ57)</f>
        <v/>
      </c>
      <c r="H2283" s="261" t="str">
        <f>IF(OR('statement of marks'!$GJ57="",H2279=""),"",'statement of marks'!$GJ57)</f>
        <v/>
      </c>
      <c r="I2283" s="261" t="str">
        <f>IF(OR('statement of marks'!$GJ57="",I2279=""),"",'statement of marks'!$GJ57)</f>
        <v/>
      </c>
      <c r="J2283" s="262" t="str">
        <f>IF(OR('statement of marks'!$GJ57="",J2279=""),"",'statement of marks'!$GJ57)</f>
        <v/>
      </c>
    </row>
    <row r="2284" spans="1:10" ht="17.5" customHeight="1">
      <c r="A2284" s="214"/>
      <c r="B2284" s="308" t="str">
        <f>'statement of marks'!$GK$4</f>
        <v>foKku</v>
      </c>
      <c r="C2284" s="240"/>
      <c r="D2284" s="241"/>
      <c r="E2284" s="261" t="str">
        <f>IF(OR('statement of marks'!$GM57="",E2279=""),"",'statement of marks'!$GM57)</f>
        <v/>
      </c>
      <c r="F2284" s="261" t="str">
        <f>IF(OR('statement of marks'!$GM57="",F2279=""),"",'statement of marks'!$GM57)</f>
        <v/>
      </c>
      <c r="G2284" s="261" t="str">
        <f>IF(OR('statement of marks'!$GM57="",G2279=""),"",'statement of marks'!$GM57)</f>
        <v/>
      </c>
      <c r="H2284" s="261" t="str">
        <f>IF(OR('statement of marks'!$GM57="",H2279=""),"",'statement of marks'!$GM57)</f>
        <v/>
      </c>
      <c r="I2284" s="261" t="str">
        <f>IF(OR('statement of marks'!$GM57="",I2279=""),"",'statement of marks'!$GM57)</f>
        <v/>
      </c>
      <c r="J2284" s="262" t="str">
        <f>IF(OR('statement of marks'!$GM57="",J2279=""),"",'statement of marks'!$GM57)</f>
        <v/>
      </c>
    </row>
    <row r="2285" spans="1:10" ht="17.5" customHeight="1">
      <c r="A2285" s="214"/>
      <c r="B2285" s="308" t="str">
        <f>'statement of marks'!$GN$4</f>
        <v>lkekftd foKku</v>
      </c>
      <c r="C2285" s="240"/>
      <c r="D2285" s="241"/>
      <c r="E2285" s="261" t="str">
        <f>IF(OR('statement of marks'!$GP57="",E2279=""),"",'statement of marks'!$GP57)</f>
        <v/>
      </c>
      <c r="F2285" s="261" t="str">
        <f>IF(OR('statement of marks'!$GP57="",F2279=""),"",'statement of marks'!$GP57)</f>
        <v/>
      </c>
      <c r="G2285" s="261" t="str">
        <f>IF(OR('statement of marks'!$GP57="",G2279=""),"",'statement of marks'!$GP57)</f>
        <v/>
      </c>
      <c r="H2285" s="261" t="str">
        <f>IF(OR('statement of marks'!$GP57="",H2279=""),"",'statement of marks'!$GP57)</f>
        <v/>
      </c>
      <c r="I2285" s="261" t="str">
        <f>IF(OR('statement of marks'!$GP57="",I2279=""),"",'statement of marks'!$GP57)</f>
        <v/>
      </c>
      <c r="J2285" s="262" t="str">
        <f>IF(OR('statement of marks'!$GP57="",J2279=""),"",'statement of marks'!$GP57)</f>
        <v/>
      </c>
    </row>
    <row r="2286" spans="1:10" ht="17.5" customHeight="1">
      <c r="A2286" s="214"/>
      <c r="B2286" s="308" t="str">
        <f>'statement of marks'!$GQ$4</f>
        <v>dk;kZuqHko</v>
      </c>
      <c r="C2286" s="240"/>
      <c r="D2286" s="241"/>
      <c r="E2286" s="261" t="str">
        <f>IF(OR('statement of marks'!$GS57="",E2279=""),"",'statement of marks'!$GS57)</f>
        <v/>
      </c>
      <c r="F2286" s="261" t="str">
        <f>IF(OR('statement of marks'!$GS57="",F2279=""),"",'statement of marks'!$GS57)</f>
        <v/>
      </c>
      <c r="G2286" s="261" t="str">
        <f>IF(OR('statement of marks'!$GS57="",G2279=""),"",'statement of marks'!$GS57)</f>
        <v/>
      </c>
      <c r="H2286" s="261" t="str">
        <f>IF(OR('statement of marks'!$GS57="",H2279=""),"",'statement of marks'!$GS57)</f>
        <v/>
      </c>
      <c r="I2286" s="261" t="str">
        <f>IF(OR('statement of marks'!$GS57="",I2279=""),"",'statement of marks'!$GS57)</f>
        <v/>
      </c>
      <c r="J2286" s="262" t="str">
        <f>IF(OR('statement of marks'!$GS57="",J2279=""),"",'statement of marks'!$GS57)</f>
        <v/>
      </c>
    </row>
    <row r="2287" spans="1:10" ht="17.5" customHeight="1">
      <c r="A2287" s="214"/>
      <c r="B2287" s="308" t="str">
        <f>'statement of marks'!$GT$4</f>
        <v>dyk f'k{kk</v>
      </c>
      <c r="C2287" s="240"/>
      <c r="D2287" s="241"/>
      <c r="E2287" s="263" t="str">
        <f>IF(OR('statement of marks'!$GV57="",E2279=""),"",'statement of marks'!$GV57)</f>
        <v/>
      </c>
      <c r="F2287" s="263" t="str">
        <f>IF(OR('statement of marks'!$GV57="",F2279=""),"",'statement of marks'!$GV57)</f>
        <v/>
      </c>
      <c r="G2287" s="263" t="str">
        <f>IF(OR('statement of marks'!$GV57="",G2279=""),"",'statement of marks'!$GV57)</f>
        <v/>
      </c>
      <c r="H2287" s="263" t="str">
        <f>IF(OR('statement of marks'!$GV57="",H2279=""),"",'statement of marks'!$GV57)</f>
        <v/>
      </c>
      <c r="I2287" s="263" t="str">
        <f>IF(OR('statement of marks'!$GV57="",I2279=""),"",'statement of marks'!$GV57)</f>
        <v/>
      </c>
      <c r="J2287" s="264" t="str">
        <f>IF(OR('statement of marks'!$GV57="",J2279=""),"",'statement of marks'!$GV57)</f>
        <v/>
      </c>
    </row>
    <row r="2288" spans="1:10" ht="17.5" customHeight="1">
      <c r="A2288" s="214"/>
      <c r="B2288" s="245" t="s">
        <v>284</v>
      </c>
      <c r="C2288" s="265" t="str">
        <f t="shared" ref="C2288:J2288" si="100">C2279</f>
        <v/>
      </c>
      <c r="D2288" s="265" t="str">
        <f t="shared" si="100"/>
        <v/>
      </c>
      <c r="E2288" s="265" t="str">
        <f t="shared" si="100"/>
        <v/>
      </c>
      <c r="F2288" s="265" t="str">
        <f t="shared" si="100"/>
        <v/>
      </c>
      <c r="G2288" s="265" t="str">
        <f t="shared" si="100"/>
        <v/>
      </c>
      <c r="H2288" s="265" t="str">
        <f t="shared" si="100"/>
        <v/>
      </c>
      <c r="I2288" s="265" t="str">
        <f t="shared" si="100"/>
        <v/>
      </c>
      <c r="J2288" s="266" t="str">
        <f t="shared" si="100"/>
        <v/>
      </c>
    </row>
    <row r="2289" spans="1:10" ht="17.5" customHeight="1">
      <c r="A2289" s="214"/>
      <c r="B2289" s="308" t="str">
        <f>'statement of marks'!$HL$5</f>
        <v>Nk= mifLFkfr</v>
      </c>
      <c r="C2289" s="242"/>
      <c r="D2289" s="242"/>
      <c r="E2289" s="267" t="str">
        <f>IF(OR('statement of marks'!$HL57="",E2279=""),"",'statement of marks'!$HL57)</f>
        <v/>
      </c>
      <c r="F2289" s="267" t="str">
        <f>IF(OR('statement of marks'!$HL57="",F2279=""),"",'statement of marks'!$HL57)</f>
        <v/>
      </c>
      <c r="G2289" s="267" t="str">
        <f>IF(OR('statement of marks'!$HL57="",G2279=""),"",'statement of marks'!$HL57)</f>
        <v/>
      </c>
      <c r="H2289" s="267" t="str">
        <f>IF(OR('statement of marks'!$HL57="",H2279=""),"",'statement of marks'!$HL57)</f>
        <v/>
      </c>
      <c r="I2289" s="267" t="str">
        <f>IF(OR('statement of marks'!$HL57="",I2279=""),"",'statement of marks'!$HL57)</f>
        <v/>
      </c>
      <c r="J2289" s="268" t="str">
        <f>IF(OR('statement of marks'!$HL57="",J2279=""),"",'statement of marks'!$HL57)</f>
        <v/>
      </c>
    </row>
    <row r="2290" spans="1:10" ht="17.5" customHeight="1">
      <c r="A2290" s="214"/>
      <c r="B2290" s="308" t="str">
        <f>'statement of marks'!$HK$5</f>
        <v>dqy ehfVax</v>
      </c>
      <c r="C2290" s="243"/>
      <c r="D2290" s="243"/>
      <c r="E2290" s="243" t="str">
        <f>IF(OR('statement of marks'!$HK57="",E2279=""),"",'statement of marks'!$HK57)</f>
        <v/>
      </c>
      <c r="F2290" s="243" t="str">
        <f>IF(OR('statement of marks'!$HK57="",F2279=""),"",'statement of marks'!$HK57)</f>
        <v/>
      </c>
      <c r="G2290" s="243" t="str">
        <f>IF(OR('statement of marks'!$HK57="",G2279=""),"",'statement of marks'!$HK57)</f>
        <v/>
      </c>
      <c r="H2290" s="243" t="str">
        <f>IF(OR('statement of marks'!$HK57="",H2279=""),"",'statement of marks'!$HK57)</f>
        <v/>
      </c>
      <c r="I2290" s="243" t="str">
        <f>IF(OR('statement of marks'!$HK57="",I2279=""),"",'statement of marks'!$HK57)</f>
        <v/>
      </c>
      <c r="J2290" s="269" t="str">
        <f>IF(OR('statement of marks'!$HK57="",J2279=""),"",'statement of marks'!$HK57)</f>
        <v/>
      </c>
    </row>
    <row r="2291" spans="1:10" ht="17.5" customHeight="1">
      <c r="A2291" s="214"/>
      <c r="B2291" s="308" t="s">
        <v>259</v>
      </c>
      <c r="C2291" s="243" t="str">
        <f t="shared" ref="C2291:J2291" si="101">IF(OR(C2289="",C2290=""),"",C2289/C2290*100)</f>
        <v/>
      </c>
      <c r="D2291" s="243" t="str">
        <f t="shared" si="101"/>
        <v/>
      </c>
      <c r="E2291" s="243" t="str">
        <f t="shared" si="101"/>
        <v/>
      </c>
      <c r="F2291" s="243" t="str">
        <f t="shared" si="101"/>
        <v/>
      </c>
      <c r="G2291" s="243" t="str">
        <f t="shared" si="101"/>
        <v/>
      </c>
      <c r="H2291" s="243" t="str">
        <f t="shared" si="101"/>
        <v/>
      </c>
      <c r="I2291" s="243" t="str">
        <f t="shared" si="101"/>
        <v/>
      </c>
      <c r="J2291" s="269" t="str">
        <f t="shared" si="101"/>
        <v/>
      </c>
    </row>
    <row r="2292" spans="1:10" ht="17.5" customHeight="1">
      <c r="A2292" s="214"/>
      <c r="B2292" s="308" t="s">
        <v>260</v>
      </c>
      <c r="C2292" s="243"/>
      <c r="D2292" s="243"/>
      <c r="E2292" s="243"/>
      <c r="F2292" s="243"/>
      <c r="G2292" s="243"/>
      <c r="H2292" s="243"/>
      <c r="I2292" s="243"/>
      <c r="J2292" s="249"/>
    </row>
    <row r="2293" spans="1:10" ht="17.5" customHeight="1">
      <c r="A2293" s="214"/>
      <c r="B2293" s="310" t="s">
        <v>257</v>
      </c>
      <c r="C2293" s="1319" t="str">
        <f>IF('statement of marks'!HN57="","",'statement of marks'!HN57)</f>
        <v/>
      </c>
      <c r="D2293" s="1320"/>
      <c r="E2293" s="1320"/>
      <c r="F2293" s="1320"/>
      <c r="G2293" s="1320"/>
      <c r="H2293" s="1320"/>
      <c r="I2293" s="1320"/>
      <c r="J2293" s="1321"/>
    </row>
    <row r="2294" spans="1:10" ht="17.5" customHeight="1">
      <c r="A2294" s="214"/>
      <c r="B2294" s="246"/>
      <c r="C2294" s="1322"/>
      <c r="D2294" s="1323"/>
      <c r="E2294" s="1323"/>
      <c r="F2294" s="1324"/>
      <c r="G2294" s="1322"/>
      <c r="H2294" s="1323"/>
      <c r="I2294" s="1323"/>
      <c r="J2294" s="1325"/>
    </row>
    <row r="2295" spans="1:10" ht="17.5" customHeight="1" thickBot="1">
      <c r="A2295" s="215"/>
      <c r="B2295" s="259" t="s">
        <v>262</v>
      </c>
      <c r="C2295" s="1293" t="s">
        <v>80</v>
      </c>
      <c r="D2295" s="1294"/>
      <c r="E2295" s="1294"/>
      <c r="F2295" s="1295"/>
      <c r="G2295" s="1296" t="s">
        <v>263</v>
      </c>
      <c r="H2295" s="1297"/>
      <c r="I2295" s="1297"/>
      <c r="J2295" s="1298"/>
    </row>
    <row r="2296" spans="1:10" ht="17.5" customHeight="1">
      <c r="A2296" s="247"/>
      <c r="B2296" s="1352" t="s">
        <v>228</v>
      </c>
      <c r="C2296" s="1353"/>
      <c r="D2296" s="1353"/>
      <c r="E2296" s="1353"/>
      <c r="F2296" s="1353"/>
      <c r="G2296" s="1353"/>
      <c r="H2296" s="1353"/>
      <c r="I2296" s="1353"/>
      <c r="J2296" s="1354"/>
    </row>
    <row r="2297" spans="1:10" ht="17.5" customHeight="1">
      <c r="A2297" s="214"/>
      <c r="B2297" s="1355" t="s">
        <v>247</v>
      </c>
      <c r="C2297" s="1356"/>
      <c r="D2297" s="1356"/>
      <c r="E2297" s="1356"/>
      <c r="F2297" s="1356"/>
      <c r="G2297" s="1356"/>
      <c r="H2297" s="1356"/>
      <c r="I2297" s="1356"/>
      <c r="J2297" s="1357"/>
    </row>
    <row r="2298" spans="1:10" ht="17.5" customHeight="1">
      <c r="A2298" s="214"/>
      <c r="B2298" s="1358" t="s">
        <v>81</v>
      </c>
      <c r="C2298" s="1358"/>
      <c r="D2298" s="1359">
        <f>YEAR(details!G58)</f>
        <v>1900</v>
      </c>
      <c r="E2298" s="1360"/>
      <c r="F2298" s="307" t="s">
        <v>230</v>
      </c>
      <c r="G2298" s="1359" t="str">
        <f>'statement of marks'!$H$3</f>
        <v>2015-16</v>
      </c>
      <c r="H2298" s="1360"/>
      <c r="I2298" s="307" t="s">
        <v>231</v>
      </c>
      <c r="J2298" s="255"/>
    </row>
    <row r="2299" spans="1:10" ht="17.5" customHeight="1">
      <c r="A2299" s="214"/>
      <c r="B2299" s="1326" t="s">
        <v>229</v>
      </c>
      <c r="C2299" s="1327"/>
      <c r="D2299" s="1312" t="str">
        <f>'statement of marks'!$A$1</f>
        <v>jk- ck- ek/;fed fo|ky; uohu] fuEckgsM+k</v>
      </c>
      <c r="E2299" s="1313"/>
      <c r="F2299" s="1313"/>
      <c r="G2299" s="1313"/>
      <c r="H2299" s="1313"/>
      <c r="I2299" s="1313"/>
      <c r="J2299" s="1314"/>
    </row>
    <row r="2300" spans="1:10" ht="17.5" customHeight="1">
      <c r="A2300" s="214"/>
      <c r="B2300" s="1326" t="str">
        <f>'statement of marks'!$J$3</f>
        <v xml:space="preserve">fo|ky; dk Mk;l dksM+ </v>
      </c>
      <c r="C2300" s="1327"/>
      <c r="D2300" s="1345" t="str">
        <f>'statement of marks'!$K$3</f>
        <v xml:space="preserve">08291009401   </v>
      </c>
      <c r="E2300" s="1346"/>
      <c r="F2300" s="1128"/>
      <c r="G2300" s="1129"/>
      <c r="H2300" s="1129"/>
      <c r="I2300" s="1129"/>
      <c r="J2300" s="1347"/>
    </row>
    <row r="2301" spans="1:10" ht="17.5" customHeight="1">
      <c r="A2301" s="214"/>
      <c r="B2301" s="1326" t="s">
        <v>218</v>
      </c>
      <c r="C2301" s="1327"/>
      <c r="D2301" s="1312" t="str">
        <f>IF('statement of marks'!J58="","",'statement of marks'!J58)</f>
        <v/>
      </c>
      <c r="E2301" s="1313"/>
      <c r="F2301" s="1313"/>
      <c r="G2301" s="1313"/>
      <c r="H2301" s="1313"/>
      <c r="I2301" s="1313"/>
      <c r="J2301" s="1314"/>
    </row>
    <row r="2302" spans="1:10" ht="17.5" customHeight="1">
      <c r="A2302" s="214"/>
      <c r="B2302" s="1326" t="s">
        <v>232</v>
      </c>
      <c r="C2302" s="1327"/>
      <c r="D2302" s="1145" t="str">
        <f>IF('statement of marks'!C58="B","Nk=",IF('statement of marks'!C58="G","Nk=k",""))</f>
        <v/>
      </c>
      <c r="E2302" s="1145"/>
      <c r="F2302" s="258" t="s">
        <v>224</v>
      </c>
      <c r="G2302" s="256" t="str">
        <f>IF('statement of marks'!B58="","",'statement of marks'!B58)</f>
        <v/>
      </c>
      <c r="H2302" s="1348"/>
      <c r="I2302" s="1348"/>
      <c r="J2302" s="1349"/>
    </row>
    <row r="2303" spans="1:10" ht="17.5" customHeight="1">
      <c r="A2303" s="214"/>
      <c r="B2303" s="1326" t="s">
        <v>220</v>
      </c>
      <c r="C2303" s="1327"/>
      <c r="D2303" s="1312" t="str">
        <f>IF('statement of marks'!L58="","",'statement of marks'!L58)</f>
        <v/>
      </c>
      <c r="E2303" s="1313"/>
      <c r="F2303" s="1313"/>
      <c r="G2303" s="1313"/>
      <c r="H2303" s="1313"/>
      <c r="I2303" s="1313"/>
      <c r="J2303" s="1314"/>
    </row>
    <row r="2304" spans="1:10" ht="17.5" customHeight="1">
      <c r="A2304" s="214"/>
      <c r="B2304" s="1326" t="s">
        <v>219</v>
      </c>
      <c r="C2304" s="1327"/>
      <c r="D2304" s="1312" t="str">
        <f>IF('statement of marks'!K58="","",'statement of marks'!K58)</f>
        <v/>
      </c>
      <c r="E2304" s="1313"/>
      <c r="F2304" s="1313"/>
      <c r="G2304" s="1313"/>
      <c r="H2304" s="1313"/>
      <c r="I2304" s="1313"/>
      <c r="J2304" s="1314"/>
    </row>
    <row r="2305" spans="1:10" ht="17.5" customHeight="1">
      <c r="A2305" s="214"/>
      <c r="B2305" s="1326" t="s">
        <v>234</v>
      </c>
      <c r="C2305" s="1327"/>
      <c r="D2305" s="1312" t="str">
        <f>IF(details!N58="","",details!N58)</f>
        <v/>
      </c>
      <c r="E2305" s="1313"/>
      <c r="F2305" s="1313"/>
      <c r="G2305" s="1313"/>
      <c r="H2305" s="1313"/>
      <c r="I2305" s="1313"/>
      <c r="J2305" s="1314"/>
    </row>
    <row r="2306" spans="1:10" ht="17.5" customHeight="1">
      <c r="A2306" s="214"/>
      <c r="B2306" s="1326" t="s">
        <v>283</v>
      </c>
      <c r="C2306" s="1327"/>
      <c r="D2306" s="1312" t="str">
        <f>IF(details!O58="","",details!O58)</f>
        <v/>
      </c>
      <c r="E2306" s="1313"/>
      <c r="F2306" s="1313"/>
      <c r="G2306" s="1313"/>
      <c r="H2306" s="1313"/>
      <c r="I2306" s="1313"/>
      <c r="J2306" s="1314"/>
    </row>
    <row r="2307" spans="1:10" ht="17.5" customHeight="1">
      <c r="A2307" s="214"/>
      <c r="B2307" s="1326" t="s">
        <v>77</v>
      </c>
      <c r="C2307" s="1327"/>
      <c r="D2307" s="392">
        <f>'statement of marks'!$C$3</f>
        <v>6</v>
      </c>
      <c r="E2307" s="309" t="s">
        <v>222</v>
      </c>
      <c r="F2307" s="254" t="str">
        <f>IF('statement of marks'!F58="","",'statement of marks'!F58)</f>
        <v/>
      </c>
      <c r="G2307" s="1343" t="s">
        <v>233</v>
      </c>
      <c r="H2307" s="1170"/>
      <c r="I2307" s="1361" t="str">
        <f>IF('statement of marks'!G58="","",'statement of marks'!G58)</f>
        <v/>
      </c>
      <c r="J2307" s="1362"/>
    </row>
    <row r="2308" spans="1:10" ht="17.5" customHeight="1">
      <c r="A2308" s="214"/>
      <c r="B2308" s="1326" t="s">
        <v>225</v>
      </c>
      <c r="C2308" s="1327"/>
      <c r="D2308" s="1316" t="str">
        <f>IF('statement of marks'!H58="","",'statement of marks'!H58)</f>
        <v/>
      </c>
      <c r="E2308" s="1328"/>
      <c r="F2308" s="1328"/>
      <c r="G2308" s="1328"/>
      <c r="H2308" s="1328"/>
      <c r="I2308" s="1328"/>
      <c r="J2308" s="1329"/>
    </row>
    <row r="2309" spans="1:10" ht="17.5" customHeight="1">
      <c r="A2309" s="214"/>
      <c r="B2309" s="1326" t="s">
        <v>226</v>
      </c>
      <c r="C2309" s="1327"/>
      <c r="D2309" s="1330" t="str">
        <f>IF('statement of marks'!I58="","",'statement of marks'!I58)</f>
        <v/>
      </c>
      <c r="E2309" s="1331"/>
      <c r="F2309" s="1332"/>
      <c r="G2309" s="1332"/>
      <c r="H2309" s="1332"/>
      <c r="I2309" s="1332"/>
      <c r="J2309" s="1333"/>
    </row>
    <row r="2310" spans="1:10" ht="17.5" customHeight="1">
      <c r="A2310" s="214"/>
      <c r="B2310" s="1312" t="s">
        <v>235</v>
      </c>
      <c r="C2310" s="1313"/>
      <c r="D2310" s="1313"/>
      <c r="E2310" s="1144"/>
      <c r="F2310" s="1334" t="str">
        <f>IF(details!Q58="","",details!Q58)</f>
        <v/>
      </c>
      <c r="G2310" s="1334"/>
      <c r="H2310" s="1335"/>
      <c r="I2310" s="1335"/>
      <c r="J2310" s="1336"/>
    </row>
    <row r="2311" spans="1:10" ht="17.5" customHeight="1">
      <c r="A2311" s="214"/>
      <c r="B2311" s="1326" t="s">
        <v>239</v>
      </c>
      <c r="C2311" s="1327"/>
      <c r="D2311" s="1312" t="str">
        <f>IF(details!M58="","",details!M58)</f>
        <v/>
      </c>
      <c r="E2311" s="1313"/>
      <c r="F2311" s="1313"/>
      <c r="G2311" s="1313"/>
      <c r="H2311" s="1313"/>
      <c r="I2311" s="1313"/>
      <c r="J2311" s="1314"/>
    </row>
    <row r="2312" spans="1:10" ht="17.5" customHeight="1">
      <c r="A2312" s="214"/>
      <c r="B2312" s="1326" t="s">
        <v>240</v>
      </c>
      <c r="C2312" s="1327"/>
      <c r="D2312" s="1312" t="str">
        <f>IF(details!P58="","",details!P58)</f>
        <v/>
      </c>
      <c r="E2312" s="1313"/>
      <c r="F2312" s="1313"/>
      <c r="G2312" s="1313"/>
      <c r="H2312" s="1313"/>
      <c r="I2312" s="1313"/>
      <c r="J2312" s="1314"/>
    </row>
    <row r="2313" spans="1:10" ht="17.5" customHeight="1">
      <c r="A2313" s="214"/>
      <c r="B2313" s="1326" t="s">
        <v>241</v>
      </c>
      <c r="C2313" s="1327"/>
      <c r="D2313" s="1337" t="str">
        <f>IF('statement of marks'!HD58="mRrh.kZ",'statement of marks'!$C$3,"")</f>
        <v/>
      </c>
      <c r="E2313" s="1338"/>
      <c r="F2313" s="1313" t="s">
        <v>242</v>
      </c>
      <c r="G2313" s="1144"/>
      <c r="H2313" s="1337" t="str">
        <f>IF(D2313="","",D2313+1)</f>
        <v/>
      </c>
      <c r="I2313" s="1338"/>
      <c r="J2313" s="1339"/>
    </row>
    <row r="2314" spans="1:10" ht="17.5" customHeight="1">
      <c r="A2314" s="214"/>
      <c r="B2314" s="1326" t="s">
        <v>243</v>
      </c>
      <c r="C2314" s="1327"/>
      <c r="D2314" s="1340">
        <f>IF(details!$O$4="","",details!$O$4)</f>
        <v>42460</v>
      </c>
      <c r="E2314" s="1341"/>
      <c r="F2314" s="1342"/>
      <c r="G2314" s="1343"/>
      <c r="H2314" s="1343"/>
      <c r="I2314" s="1343"/>
      <c r="J2314" s="1344"/>
    </row>
    <row r="2315" spans="1:10" ht="17.5" customHeight="1">
      <c r="A2315" s="214"/>
      <c r="B2315" s="1299"/>
      <c r="C2315" s="1299"/>
      <c r="D2315" s="1276"/>
      <c r="E2315" s="1276"/>
      <c r="F2315" s="1288"/>
      <c r="G2315" s="1288"/>
      <c r="H2315" s="1288"/>
      <c r="I2315" s="1288"/>
      <c r="J2315" s="1300"/>
    </row>
    <row r="2316" spans="1:10" ht="17.5" customHeight="1">
      <c r="A2316" s="214"/>
      <c r="B2316" s="1301" t="str">
        <f>IF(details!$I$4="","",details!$I$4)</f>
        <v>Jherh js[kk oekZ</v>
      </c>
      <c r="C2316" s="1301"/>
      <c r="D2316" s="1276"/>
      <c r="E2316" s="1276"/>
      <c r="F2316" s="1302" t="str">
        <f>IF(details!$F$4="","",details!$F$4)</f>
        <v>Jh jk/ks';ke tk'kh</v>
      </c>
      <c r="G2316" s="1303"/>
      <c r="H2316" s="1303"/>
      <c r="I2316" s="1303"/>
      <c r="J2316" s="1304"/>
    </row>
    <row r="2317" spans="1:10" ht="17.5" customHeight="1" thickBot="1">
      <c r="A2317" s="215"/>
      <c r="B2317" s="1305" t="s">
        <v>244</v>
      </c>
      <c r="C2317" s="1305"/>
      <c r="D2317" s="1305" t="s">
        <v>245</v>
      </c>
      <c r="E2317" s="1305"/>
      <c r="F2317" s="1306" t="s">
        <v>246</v>
      </c>
      <c r="G2317" s="1307"/>
      <c r="H2317" s="1307"/>
      <c r="I2317" s="1307"/>
      <c r="J2317" s="1308"/>
    </row>
    <row r="2318" spans="1:10" ht="17.5" customHeight="1">
      <c r="A2318" s="247"/>
      <c r="B2318" s="1309" t="s">
        <v>258</v>
      </c>
      <c r="C2318" s="1310"/>
      <c r="D2318" s="1310"/>
      <c r="E2318" s="1310"/>
      <c r="F2318" s="1310"/>
      <c r="G2318" s="1310"/>
      <c r="H2318" s="1310"/>
      <c r="I2318" s="1310"/>
      <c r="J2318" s="1311"/>
    </row>
    <row r="2319" spans="1:10" ht="17.5" customHeight="1">
      <c r="A2319" s="214"/>
      <c r="B2319" s="310" t="s">
        <v>218</v>
      </c>
      <c r="C2319" s="1312" t="str">
        <f>IF('statement of marks'!J58="","",'statement of marks'!J58)</f>
        <v/>
      </c>
      <c r="D2319" s="1313"/>
      <c r="E2319" s="1313"/>
      <c r="F2319" s="1313"/>
      <c r="G2319" s="1313"/>
      <c r="H2319" s="1313"/>
      <c r="I2319" s="1313"/>
      <c r="J2319" s="1314"/>
    </row>
    <row r="2320" spans="1:10" ht="17.5" customHeight="1">
      <c r="A2320" s="214"/>
      <c r="B2320" s="310" t="s">
        <v>219</v>
      </c>
      <c r="C2320" s="1312" t="str">
        <f>IF('statement of marks'!K58="","",'statement of marks'!K58)</f>
        <v/>
      </c>
      <c r="D2320" s="1313"/>
      <c r="E2320" s="1313"/>
      <c r="F2320" s="1313"/>
      <c r="G2320" s="1313"/>
      <c r="H2320" s="1313"/>
      <c r="I2320" s="1313"/>
      <c r="J2320" s="1314"/>
    </row>
    <row r="2321" spans="1:10" ht="17.5" customHeight="1">
      <c r="A2321" s="214"/>
      <c r="B2321" s="310" t="s">
        <v>220</v>
      </c>
      <c r="C2321" s="1312" t="str">
        <f>IF('statement of marks'!L58="","",'statement of marks'!L58)</f>
        <v/>
      </c>
      <c r="D2321" s="1313"/>
      <c r="E2321" s="1313"/>
      <c r="F2321" s="1313"/>
      <c r="G2321" s="1313"/>
      <c r="H2321" s="1313"/>
      <c r="I2321" s="1313"/>
      <c r="J2321" s="1314"/>
    </row>
    <row r="2322" spans="1:10" ht="17.5" customHeight="1">
      <c r="A2322" s="214"/>
      <c r="B2322" s="310" t="s">
        <v>225</v>
      </c>
      <c r="C2322" s="1315" t="str">
        <f>IF('statement of marks'!H58="","",'statement of marks'!H58)</f>
        <v/>
      </c>
      <c r="D2322" s="1316"/>
      <c r="E2322" s="252" t="s">
        <v>261</v>
      </c>
      <c r="F2322" s="1317" t="str">
        <f>IF('statement of marks'!I58="","",'statement of marks'!I58)</f>
        <v/>
      </c>
      <c r="G2322" s="1317"/>
      <c r="H2322" s="1317"/>
      <c r="I2322" s="1317"/>
      <c r="J2322" s="1318"/>
    </row>
    <row r="2323" spans="1:10" ht="17.5" customHeight="1">
      <c r="A2323" s="214"/>
      <c r="B2323" s="310" t="s">
        <v>223</v>
      </c>
      <c r="C2323" s="253" t="s">
        <v>248</v>
      </c>
      <c r="D2323" s="235" t="s">
        <v>249</v>
      </c>
      <c r="E2323" s="235" t="s">
        <v>250</v>
      </c>
      <c r="F2323" s="235" t="s">
        <v>251</v>
      </c>
      <c r="G2323" s="235" t="s">
        <v>252</v>
      </c>
      <c r="H2323" s="235" t="s">
        <v>253</v>
      </c>
      <c r="I2323" s="235" t="s">
        <v>254</v>
      </c>
      <c r="J2323" s="248" t="s">
        <v>255</v>
      </c>
    </row>
    <row r="2324" spans="1:10" ht="17.5" customHeight="1">
      <c r="A2324" s="214"/>
      <c r="B2324" s="308" t="s">
        <v>256</v>
      </c>
      <c r="C2324" s="239" t="str">
        <f>IF(AND('statement of marks'!$C$3=1,'statement of marks'!HD58="mRrh.kZ"),'statement of marks'!$H$3,"")</f>
        <v/>
      </c>
      <c r="D2324" s="239" t="str">
        <f>IF(AND('statement of marks'!$C$3=2,'statement of marks'!HD58="mRrh.kZ"),'statement of marks'!$H$3,"")</f>
        <v/>
      </c>
      <c r="E2324" s="239" t="str">
        <f>IF(AND('statement of marks'!$C$3=3,'statement of marks'!HD58="mRrh.kZ"),'statement of marks'!$H$3,"")</f>
        <v/>
      </c>
      <c r="F2324" s="239" t="str">
        <f>IF(AND('statement of marks'!$C$3=4,'statement of marks'!HD58="mRrh.kZ"),'statement of marks'!$H$3,"")</f>
        <v/>
      </c>
      <c r="G2324" s="239" t="str">
        <f>IF(AND('statement of marks'!$C$3=5,'statement of marks'!HD58="mRrh.kZ"),'statement of marks'!$H$3,"")</f>
        <v/>
      </c>
      <c r="H2324" s="239" t="str">
        <f>IF(AND('statement of marks'!$C$3=6,'statement of marks'!HD58="mRrh.kZ"),'statement of marks'!$H$3,"")</f>
        <v/>
      </c>
      <c r="I2324" s="239" t="str">
        <f>IF(AND('statement of marks'!$C$3=7,'statement of marks'!HD58="mRrh.kZ"),'statement of marks'!$H$3,"")</f>
        <v/>
      </c>
      <c r="J2324" s="260" t="str">
        <f>IF(AND('statement of marks'!$C$3=8,'statement of marks'!HD58="mRrh.kZ"),'statement of marks'!$H$3,"")</f>
        <v/>
      </c>
    </row>
    <row r="2325" spans="1:10" ht="17.5" customHeight="1">
      <c r="A2325" s="214"/>
      <c r="B2325" s="308" t="str">
        <f>'statement of marks'!$FT$4</f>
        <v>fgUnh</v>
      </c>
      <c r="C2325" s="240"/>
      <c r="D2325" s="241"/>
      <c r="E2325" s="261" t="str">
        <f>IF(OR('statement of marks'!$FV58="",E2324=""),"",'statement of marks'!$FV58)</f>
        <v/>
      </c>
      <c r="F2325" s="261" t="str">
        <f>IF(OR('statement of marks'!$FV58="",F2324=""),"",'statement of marks'!$FV58)</f>
        <v/>
      </c>
      <c r="G2325" s="261" t="str">
        <f>IF(OR('statement of marks'!$FV58="",G2324=""),"",'statement of marks'!$FV58)</f>
        <v/>
      </c>
      <c r="H2325" s="261" t="str">
        <f>IF(OR('statement of marks'!$FV58="",H2324=""),"",'statement of marks'!$FV58)</f>
        <v/>
      </c>
      <c r="I2325" s="261" t="str">
        <f>IF(OR('statement of marks'!$FV58="",I2324=""),"",'statement of marks'!$FV58)</f>
        <v/>
      </c>
      <c r="J2325" s="262" t="str">
        <f>IF(OR('statement of marks'!$FV58="",J2324=""),"",'statement of marks'!$FV58)</f>
        <v/>
      </c>
    </row>
    <row r="2326" spans="1:10" ht="17.5" customHeight="1">
      <c r="A2326" s="214"/>
      <c r="B2326" s="308" t="str">
        <f>'statement of marks'!$FW$4</f>
        <v>vaxszth</v>
      </c>
      <c r="C2326" s="240"/>
      <c r="D2326" s="241"/>
      <c r="E2326" s="261" t="str">
        <f>IF(OR('statement of marks'!$FY58="",E2324=""),"",'statement of marks'!$FY58)</f>
        <v/>
      </c>
      <c r="F2326" s="261" t="str">
        <f>IF(OR('statement of marks'!$FY58="",F2324=""),"",'statement of marks'!$FY58)</f>
        <v/>
      </c>
      <c r="G2326" s="261" t="str">
        <f>IF(OR('statement of marks'!$FY58="",G2324=""),"",'statement of marks'!$FY58)</f>
        <v/>
      </c>
      <c r="H2326" s="261" t="str">
        <f>IF(OR('statement of marks'!$FY58="",H2324=""),"",'statement of marks'!$FY58)</f>
        <v/>
      </c>
      <c r="I2326" s="261" t="str">
        <f>IF(OR('statement of marks'!$FY58="",I2324=""),"",'statement of marks'!$FY58)</f>
        <v/>
      </c>
      <c r="J2326" s="262" t="str">
        <f>IF(OR('statement of marks'!$FY58="",J2324=""),"",'statement of marks'!$FY58)</f>
        <v/>
      </c>
    </row>
    <row r="2327" spans="1:10" ht="17.5" customHeight="1">
      <c r="A2327" s="214"/>
      <c r="B2327" s="308" t="str">
        <f>IF('statement of marks'!BE58="s","laLÑr",IF('statement of marks'!BE58="u","mnwZ",IF('statement of marks'!BE58="g","xqtjkrh",IF('statement of marks'!BE58="p","iatkch",IF('statement of marks'!BE58="sd","flU/kh","r`rh; Hkk""kk")))))</f>
        <v>r`rh; Hkk"kk</v>
      </c>
      <c r="C2327" s="240"/>
      <c r="D2327" s="241"/>
      <c r="E2327" s="261" t="str">
        <f>IF(OR('statement of marks'!$GB58="",E2324=""),"",'statement of marks'!$GB58)</f>
        <v/>
      </c>
      <c r="F2327" s="261" t="str">
        <f>IF(OR('statement of marks'!$GB58="",F2324=""),"",'statement of marks'!$GB58)</f>
        <v/>
      </c>
      <c r="G2327" s="261" t="str">
        <f>IF(OR('statement of marks'!$GB58="",G2324=""),"",'statement of marks'!$GB58)</f>
        <v/>
      </c>
      <c r="H2327" s="261" t="str">
        <f>IF(OR('statement of marks'!$GB58="",H2324=""),"",'statement of marks'!$GB58)</f>
        <v/>
      </c>
      <c r="I2327" s="261" t="str">
        <f>IF(OR('statement of marks'!$GB58="",I2324=""),"",'statement of marks'!$GB58)</f>
        <v/>
      </c>
      <c r="J2327" s="262" t="str">
        <f>IF(OR('statement of marks'!$GB58="",J2324=""),"",'statement of marks'!$GB58)</f>
        <v/>
      </c>
    </row>
    <row r="2328" spans="1:10" ht="17.5" customHeight="1">
      <c r="A2328" s="214"/>
      <c r="B2328" s="308" t="str">
        <f>'statement of marks'!$GH$4</f>
        <v>xf.kr</v>
      </c>
      <c r="C2328" s="240"/>
      <c r="D2328" s="241"/>
      <c r="E2328" s="261" t="str">
        <f>IF(OR('statement of marks'!$GJ58="",E2324=""),"",'statement of marks'!$GJ58)</f>
        <v/>
      </c>
      <c r="F2328" s="261" t="str">
        <f>IF(OR('statement of marks'!$GJ58="",F2324=""),"",'statement of marks'!$GJ58)</f>
        <v/>
      </c>
      <c r="G2328" s="261" t="str">
        <f>IF(OR('statement of marks'!$GJ58="",G2324=""),"",'statement of marks'!$GJ58)</f>
        <v/>
      </c>
      <c r="H2328" s="261" t="str">
        <f>IF(OR('statement of marks'!$GJ58="",H2324=""),"",'statement of marks'!$GJ58)</f>
        <v/>
      </c>
      <c r="I2328" s="261" t="str">
        <f>IF(OR('statement of marks'!$GJ58="",I2324=""),"",'statement of marks'!$GJ58)</f>
        <v/>
      </c>
      <c r="J2328" s="262" t="str">
        <f>IF(OR('statement of marks'!$GJ58="",J2324=""),"",'statement of marks'!$GJ58)</f>
        <v/>
      </c>
    </row>
    <row r="2329" spans="1:10" ht="17.5" customHeight="1">
      <c r="A2329" s="214"/>
      <c r="B2329" s="308" t="str">
        <f>'statement of marks'!$GK$4</f>
        <v>foKku</v>
      </c>
      <c r="C2329" s="240"/>
      <c r="D2329" s="241"/>
      <c r="E2329" s="261" t="str">
        <f>IF(OR('statement of marks'!$GM58="",E2324=""),"",'statement of marks'!$GM58)</f>
        <v/>
      </c>
      <c r="F2329" s="261" t="str">
        <f>IF(OR('statement of marks'!$GM58="",F2324=""),"",'statement of marks'!$GM58)</f>
        <v/>
      </c>
      <c r="G2329" s="261" t="str">
        <f>IF(OR('statement of marks'!$GM58="",G2324=""),"",'statement of marks'!$GM58)</f>
        <v/>
      </c>
      <c r="H2329" s="261" t="str">
        <f>IF(OR('statement of marks'!$GM58="",H2324=""),"",'statement of marks'!$GM58)</f>
        <v/>
      </c>
      <c r="I2329" s="261" t="str">
        <f>IF(OR('statement of marks'!$GM58="",I2324=""),"",'statement of marks'!$GM58)</f>
        <v/>
      </c>
      <c r="J2329" s="262" t="str">
        <f>IF(OR('statement of marks'!$GM58="",J2324=""),"",'statement of marks'!$GM58)</f>
        <v/>
      </c>
    </row>
    <row r="2330" spans="1:10" ht="17.5" customHeight="1">
      <c r="A2330" s="214"/>
      <c r="B2330" s="308" t="str">
        <f>'statement of marks'!$GN$4</f>
        <v>lkekftd foKku</v>
      </c>
      <c r="C2330" s="240"/>
      <c r="D2330" s="241"/>
      <c r="E2330" s="261" t="str">
        <f>IF(OR('statement of marks'!$GP58="",E2324=""),"",'statement of marks'!$GP58)</f>
        <v/>
      </c>
      <c r="F2330" s="261" t="str">
        <f>IF(OR('statement of marks'!$GP58="",F2324=""),"",'statement of marks'!$GP58)</f>
        <v/>
      </c>
      <c r="G2330" s="261" t="str">
        <f>IF(OR('statement of marks'!$GP58="",G2324=""),"",'statement of marks'!$GP58)</f>
        <v/>
      </c>
      <c r="H2330" s="261" t="str">
        <f>IF(OR('statement of marks'!$GP58="",H2324=""),"",'statement of marks'!$GP58)</f>
        <v/>
      </c>
      <c r="I2330" s="261" t="str">
        <f>IF(OR('statement of marks'!$GP58="",I2324=""),"",'statement of marks'!$GP58)</f>
        <v/>
      </c>
      <c r="J2330" s="262" t="str">
        <f>IF(OR('statement of marks'!$GP58="",J2324=""),"",'statement of marks'!$GP58)</f>
        <v/>
      </c>
    </row>
    <row r="2331" spans="1:10" ht="17.5" customHeight="1">
      <c r="A2331" s="214"/>
      <c r="B2331" s="308" t="str">
        <f>'statement of marks'!$GQ$4</f>
        <v>dk;kZuqHko</v>
      </c>
      <c r="C2331" s="240"/>
      <c r="D2331" s="241"/>
      <c r="E2331" s="261" t="str">
        <f>IF(OR('statement of marks'!$GS58="",E2324=""),"",'statement of marks'!$GS58)</f>
        <v/>
      </c>
      <c r="F2331" s="261" t="str">
        <f>IF(OR('statement of marks'!$GS58="",F2324=""),"",'statement of marks'!$GS58)</f>
        <v/>
      </c>
      <c r="G2331" s="261" t="str">
        <f>IF(OR('statement of marks'!$GS58="",G2324=""),"",'statement of marks'!$GS58)</f>
        <v/>
      </c>
      <c r="H2331" s="261" t="str">
        <f>IF(OR('statement of marks'!$GS58="",H2324=""),"",'statement of marks'!$GS58)</f>
        <v/>
      </c>
      <c r="I2331" s="261" t="str">
        <f>IF(OR('statement of marks'!$GS58="",I2324=""),"",'statement of marks'!$GS58)</f>
        <v/>
      </c>
      <c r="J2331" s="262" t="str">
        <f>IF(OR('statement of marks'!$GS58="",J2324=""),"",'statement of marks'!$GS58)</f>
        <v/>
      </c>
    </row>
    <row r="2332" spans="1:10" ht="17.5" customHeight="1">
      <c r="A2332" s="214"/>
      <c r="B2332" s="308" t="str">
        <f>'statement of marks'!$GT$4</f>
        <v>dyk f'k{kk</v>
      </c>
      <c r="C2332" s="240"/>
      <c r="D2332" s="241"/>
      <c r="E2332" s="263" t="str">
        <f>IF(OR('statement of marks'!$GV58="",E2324=""),"",'statement of marks'!$GV58)</f>
        <v/>
      </c>
      <c r="F2332" s="263" t="str">
        <f>IF(OR('statement of marks'!$GV58="",F2324=""),"",'statement of marks'!$GV58)</f>
        <v/>
      </c>
      <c r="G2332" s="263" t="str">
        <f>IF(OR('statement of marks'!$GV58="",G2324=""),"",'statement of marks'!$GV58)</f>
        <v/>
      </c>
      <c r="H2332" s="263" t="str">
        <f>IF(OR('statement of marks'!$GV58="",H2324=""),"",'statement of marks'!$GV58)</f>
        <v/>
      </c>
      <c r="I2332" s="263" t="str">
        <f>IF(OR('statement of marks'!$GV58="",I2324=""),"",'statement of marks'!$GV58)</f>
        <v/>
      </c>
      <c r="J2332" s="264" t="str">
        <f>IF(OR('statement of marks'!$GV58="",J2324=""),"",'statement of marks'!$GV58)</f>
        <v/>
      </c>
    </row>
    <row r="2333" spans="1:10" ht="17.5" customHeight="1">
      <c r="A2333" s="214"/>
      <c r="B2333" s="245" t="s">
        <v>284</v>
      </c>
      <c r="C2333" s="265" t="str">
        <f t="shared" ref="C2333:J2333" si="102">C2324</f>
        <v/>
      </c>
      <c r="D2333" s="265" t="str">
        <f t="shared" si="102"/>
        <v/>
      </c>
      <c r="E2333" s="265" t="str">
        <f t="shared" si="102"/>
        <v/>
      </c>
      <c r="F2333" s="265" t="str">
        <f t="shared" si="102"/>
        <v/>
      </c>
      <c r="G2333" s="265" t="str">
        <f t="shared" si="102"/>
        <v/>
      </c>
      <c r="H2333" s="265" t="str">
        <f t="shared" si="102"/>
        <v/>
      </c>
      <c r="I2333" s="265" t="str">
        <f t="shared" si="102"/>
        <v/>
      </c>
      <c r="J2333" s="266" t="str">
        <f t="shared" si="102"/>
        <v/>
      </c>
    </row>
    <row r="2334" spans="1:10" ht="17.5" customHeight="1">
      <c r="A2334" s="214"/>
      <c r="B2334" s="308" t="str">
        <f>'statement of marks'!$HL$5</f>
        <v>Nk= mifLFkfr</v>
      </c>
      <c r="C2334" s="242"/>
      <c r="D2334" s="242"/>
      <c r="E2334" s="267" t="str">
        <f>IF(OR('statement of marks'!$HL58="",E2324=""),"",'statement of marks'!$HL58)</f>
        <v/>
      </c>
      <c r="F2334" s="267" t="str">
        <f>IF(OR('statement of marks'!$HL58="",F2324=""),"",'statement of marks'!$HL58)</f>
        <v/>
      </c>
      <c r="G2334" s="267" t="str">
        <f>IF(OR('statement of marks'!$HL58="",G2324=""),"",'statement of marks'!$HL58)</f>
        <v/>
      </c>
      <c r="H2334" s="267" t="str">
        <f>IF(OR('statement of marks'!$HL58="",H2324=""),"",'statement of marks'!$HL58)</f>
        <v/>
      </c>
      <c r="I2334" s="267" t="str">
        <f>IF(OR('statement of marks'!$HL58="",I2324=""),"",'statement of marks'!$HL58)</f>
        <v/>
      </c>
      <c r="J2334" s="268" t="str">
        <f>IF(OR('statement of marks'!$HL58="",J2324=""),"",'statement of marks'!$HL58)</f>
        <v/>
      </c>
    </row>
    <row r="2335" spans="1:10" ht="17.5" customHeight="1">
      <c r="A2335" s="214"/>
      <c r="B2335" s="308" t="str">
        <f>'statement of marks'!$HK$5</f>
        <v>dqy ehfVax</v>
      </c>
      <c r="C2335" s="243"/>
      <c r="D2335" s="243"/>
      <c r="E2335" s="243" t="str">
        <f>IF(OR('statement of marks'!$HK58="",E2324=""),"",'statement of marks'!$HK58)</f>
        <v/>
      </c>
      <c r="F2335" s="243" t="str">
        <f>IF(OR('statement of marks'!$HK58="",F2324=""),"",'statement of marks'!$HK58)</f>
        <v/>
      </c>
      <c r="G2335" s="243" t="str">
        <f>IF(OR('statement of marks'!$HK58="",G2324=""),"",'statement of marks'!$HK58)</f>
        <v/>
      </c>
      <c r="H2335" s="243" t="str">
        <f>IF(OR('statement of marks'!$HK58="",H2324=""),"",'statement of marks'!$HK58)</f>
        <v/>
      </c>
      <c r="I2335" s="243" t="str">
        <f>IF(OR('statement of marks'!$HK58="",I2324=""),"",'statement of marks'!$HK58)</f>
        <v/>
      </c>
      <c r="J2335" s="269" t="str">
        <f>IF(OR('statement of marks'!$HK58="",J2324=""),"",'statement of marks'!$HK58)</f>
        <v/>
      </c>
    </row>
    <row r="2336" spans="1:10" ht="17.5" customHeight="1">
      <c r="A2336" s="214"/>
      <c r="B2336" s="308" t="s">
        <v>259</v>
      </c>
      <c r="C2336" s="243" t="str">
        <f t="shared" ref="C2336:J2336" si="103">IF(OR(C2334="",C2335=""),"",C2334/C2335*100)</f>
        <v/>
      </c>
      <c r="D2336" s="243" t="str">
        <f t="shared" si="103"/>
        <v/>
      </c>
      <c r="E2336" s="243" t="str">
        <f t="shared" si="103"/>
        <v/>
      </c>
      <c r="F2336" s="243" t="str">
        <f t="shared" si="103"/>
        <v/>
      </c>
      <c r="G2336" s="243" t="str">
        <f t="shared" si="103"/>
        <v/>
      </c>
      <c r="H2336" s="243" t="str">
        <f t="shared" si="103"/>
        <v/>
      </c>
      <c r="I2336" s="243" t="str">
        <f t="shared" si="103"/>
        <v/>
      </c>
      <c r="J2336" s="269" t="str">
        <f t="shared" si="103"/>
        <v/>
      </c>
    </row>
    <row r="2337" spans="1:10" ht="17.5" customHeight="1">
      <c r="A2337" s="214"/>
      <c r="B2337" s="308" t="s">
        <v>260</v>
      </c>
      <c r="C2337" s="243"/>
      <c r="D2337" s="243"/>
      <c r="E2337" s="243"/>
      <c r="F2337" s="243"/>
      <c r="G2337" s="243"/>
      <c r="H2337" s="243"/>
      <c r="I2337" s="243"/>
      <c r="J2337" s="249"/>
    </row>
    <row r="2338" spans="1:10" ht="17.5" customHeight="1">
      <c r="A2338" s="214"/>
      <c r="B2338" s="310" t="s">
        <v>257</v>
      </c>
      <c r="C2338" s="1319" t="str">
        <f>IF('statement of marks'!HN58="","",'statement of marks'!HN58)</f>
        <v/>
      </c>
      <c r="D2338" s="1320"/>
      <c r="E2338" s="1320"/>
      <c r="F2338" s="1320"/>
      <c r="G2338" s="1320"/>
      <c r="H2338" s="1320"/>
      <c r="I2338" s="1320"/>
      <c r="J2338" s="1321"/>
    </row>
    <row r="2339" spans="1:10" ht="17.5" customHeight="1">
      <c r="A2339" s="214"/>
      <c r="B2339" s="246"/>
      <c r="C2339" s="1322"/>
      <c r="D2339" s="1323"/>
      <c r="E2339" s="1323"/>
      <c r="F2339" s="1324"/>
      <c r="G2339" s="1322"/>
      <c r="H2339" s="1323"/>
      <c r="I2339" s="1323"/>
      <c r="J2339" s="1325"/>
    </row>
    <row r="2340" spans="1:10" ht="17.5" customHeight="1" thickBot="1">
      <c r="A2340" s="215"/>
      <c r="B2340" s="259" t="s">
        <v>262</v>
      </c>
      <c r="C2340" s="1293" t="s">
        <v>80</v>
      </c>
      <c r="D2340" s="1294"/>
      <c r="E2340" s="1294"/>
      <c r="F2340" s="1295"/>
      <c r="G2340" s="1296" t="s">
        <v>263</v>
      </c>
      <c r="H2340" s="1297"/>
      <c r="I2340" s="1297"/>
      <c r="J2340" s="1298"/>
    </row>
    <row r="2341" spans="1:10" ht="17.5" customHeight="1">
      <c r="A2341" s="247"/>
      <c r="B2341" s="1352" t="s">
        <v>228</v>
      </c>
      <c r="C2341" s="1353"/>
      <c r="D2341" s="1353"/>
      <c r="E2341" s="1353"/>
      <c r="F2341" s="1353"/>
      <c r="G2341" s="1353"/>
      <c r="H2341" s="1353"/>
      <c r="I2341" s="1353"/>
      <c r="J2341" s="1354"/>
    </row>
    <row r="2342" spans="1:10" ht="17.5" customHeight="1">
      <c r="A2342" s="214"/>
      <c r="B2342" s="1355" t="s">
        <v>247</v>
      </c>
      <c r="C2342" s="1356"/>
      <c r="D2342" s="1356"/>
      <c r="E2342" s="1356"/>
      <c r="F2342" s="1356"/>
      <c r="G2342" s="1356"/>
      <c r="H2342" s="1356"/>
      <c r="I2342" s="1356"/>
      <c r="J2342" s="1357"/>
    </row>
    <row r="2343" spans="1:10" ht="17.5" customHeight="1">
      <c r="A2343" s="214"/>
      <c r="B2343" s="1358" t="s">
        <v>81</v>
      </c>
      <c r="C2343" s="1358"/>
      <c r="D2343" s="1359">
        <f>YEAR(details!G59)</f>
        <v>1900</v>
      </c>
      <c r="E2343" s="1360"/>
      <c r="F2343" s="307" t="s">
        <v>230</v>
      </c>
      <c r="G2343" s="1359" t="str">
        <f>'statement of marks'!$H$3</f>
        <v>2015-16</v>
      </c>
      <c r="H2343" s="1360"/>
      <c r="I2343" s="307" t="s">
        <v>231</v>
      </c>
      <c r="J2343" s="255"/>
    </row>
    <row r="2344" spans="1:10" ht="17.5" customHeight="1">
      <c r="A2344" s="214"/>
      <c r="B2344" s="1326" t="s">
        <v>229</v>
      </c>
      <c r="C2344" s="1327"/>
      <c r="D2344" s="1312" t="str">
        <f>'statement of marks'!$A$1</f>
        <v>jk- ck- ek/;fed fo|ky; uohu] fuEckgsM+k</v>
      </c>
      <c r="E2344" s="1313"/>
      <c r="F2344" s="1313"/>
      <c r="G2344" s="1313"/>
      <c r="H2344" s="1313"/>
      <c r="I2344" s="1313"/>
      <c r="J2344" s="1314"/>
    </row>
    <row r="2345" spans="1:10" ht="17.5" customHeight="1">
      <c r="A2345" s="214"/>
      <c r="B2345" s="1326" t="str">
        <f>'statement of marks'!$J$3</f>
        <v xml:space="preserve">fo|ky; dk Mk;l dksM+ </v>
      </c>
      <c r="C2345" s="1327"/>
      <c r="D2345" s="1345" t="str">
        <f>'statement of marks'!$K$3</f>
        <v xml:space="preserve">08291009401   </v>
      </c>
      <c r="E2345" s="1346"/>
      <c r="F2345" s="1128"/>
      <c r="G2345" s="1129"/>
      <c r="H2345" s="1129"/>
      <c r="I2345" s="1129"/>
      <c r="J2345" s="1347"/>
    </row>
    <row r="2346" spans="1:10" ht="17.5" customHeight="1">
      <c r="A2346" s="214"/>
      <c r="B2346" s="1326" t="s">
        <v>218</v>
      </c>
      <c r="C2346" s="1327"/>
      <c r="D2346" s="1312" t="str">
        <f>IF('statement of marks'!J59="","",'statement of marks'!J59)</f>
        <v/>
      </c>
      <c r="E2346" s="1313"/>
      <c r="F2346" s="1313"/>
      <c r="G2346" s="1313"/>
      <c r="H2346" s="1313"/>
      <c r="I2346" s="1313"/>
      <c r="J2346" s="1314"/>
    </row>
    <row r="2347" spans="1:10" ht="17.5" customHeight="1">
      <c r="A2347" s="214"/>
      <c r="B2347" s="1326" t="s">
        <v>232</v>
      </c>
      <c r="C2347" s="1327"/>
      <c r="D2347" s="1145" t="str">
        <f>IF('statement of marks'!C59="B","Nk=",IF('statement of marks'!C59="G","Nk=k",""))</f>
        <v/>
      </c>
      <c r="E2347" s="1145"/>
      <c r="F2347" s="258" t="s">
        <v>224</v>
      </c>
      <c r="G2347" s="256" t="str">
        <f>IF('statement of marks'!B59="","",'statement of marks'!B59)</f>
        <v/>
      </c>
      <c r="H2347" s="1348"/>
      <c r="I2347" s="1348"/>
      <c r="J2347" s="1349"/>
    </row>
    <row r="2348" spans="1:10" ht="17.5" customHeight="1">
      <c r="A2348" s="214"/>
      <c r="B2348" s="1326" t="s">
        <v>220</v>
      </c>
      <c r="C2348" s="1327"/>
      <c r="D2348" s="1312" t="str">
        <f>IF('statement of marks'!L59="","",'statement of marks'!L59)</f>
        <v/>
      </c>
      <c r="E2348" s="1313"/>
      <c r="F2348" s="1313"/>
      <c r="G2348" s="1313"/>
      <c r="H2348" s="1313"/>
      <c r="I2348" s="1313"/>
      <c r="J2348" s="1314"/>
    </row>
    <row r="2349" spans="1:10" ht="17.5" customHeight="1">
      <c r="A2349" s="214"/>
      <c r="B2349" s="1326" t="s">
        <v>219</v>
      </c>
      <c r="C2349" s="1327"/>
      <c r="D2349" s="1312" t="str">
        <f>IF('statement of marks'!K59="","",'statement of marks'!K59)</f>
        <v/>
      </c>
      <c r="E2349" s="1313"/>
      <c r="F2349" s="1313"/>
      <c r="G2349" s="1313"/>
      <c r="H2349" s="1313"/>
      <c r="I2349" s="1313"/>
      <c r="J2349" s="1314"/>
    </row>
    <row r="2350" spans="1:10" ht="17.5" customHeight="1">
      <c r="A2350" s="214"/>
      <c r="B2350" s="1326" t="s">
        <v>234</v>
      </c>
      <c r="C2350" s="1327"/>
      <c r="D2350" s="1312" t="str">
        <f>IF(details!N59="","",details!N59)</f>
        <v/>
      </c>
      <c r="E2350" s="1313"/>
      <c r="F2350" s="1313"/>
      <c r="G2350" s="1313"/>
      <c r="H2350" s="1313"/>
      <c r="I2350" s="1313"/>
      <c r="J2350" s="1314"/>
    </row>
    <row r="2351" spans="1:10" ht="17.5" customHeight="1">
      <c r="A2351" s="214"/>
      <c r="B2351" s="1326" t="s">
        <v>283</v>
      </c>
      <c r="C2351" s="1327"/>
      <c r="D2351" s="1312" t="str">
        <f>IF(details!O59="","",details!O59)</f>
        <v/>
      </c>
      <c r="E2351" s="1313"/>
      <c r="F2351" s="1313"/>
      <c r="G2351" s="1313"/>
      <c r="H2351" s="1313"/>
      <c r="I2351" s="1313"/>
      <c r="J2351" s="1314"/>
    </row>
    <row r="2352" spans="1:10" ht="17.5" customHeight="1">
      <c r="A2352" s="214"/>
      <c r="B2352" s="1326" t="s">
        <v>77</v>
      </c>
      <c r="C2352" s="1327"/>
      <c r="D2352" s="392">
        <f>'statement of marks'!$C$3</f>
        <v>6</v>
      </c>
      <c r="E2352" s="309" t="s">
        <v>222</v>
      </c>
      <c r="F2352" s="254" t="str">
        <f>IF('statement of marks'!F59="","",'statement of marks'!F59)</f>
        <v/>
      </c>
      <c r="G2352" s="1343" t="s">
        <v>233</v>
      </c>
      <c r="H2352" s="1170"/>
      <c r="I2352" s="1361" t="str">
        <f>IF('statement of marks'!G59="","",'statement of marks'!G59)</f>
        <v/>
      </c>
      <c r="J2352" s="1362"/>
    </row>
    <row r="2353" spans="1:10" ht="17.5" customHeight="1">
      <c r="A2353" s="214"/>
      <c r="B2353" s="1326" t="s">
        <v>225</v>
      </c>
      <c r="C2353" s="1327"/>
      <c r="D2353" s="1316" t="str">
        <f>IF('statement of marks'!H59="","",'statement of marks'!H59)</f>
        <v/>
      </c>
      <c r="E2353" s="1328"/>
      <c r="F2353" s="1328"/>
      <c r="G2353" s="1328"/>
      <c r="H2353" s="1328"/>
      <c r="I2353" s="1328"/>
      <c r="J2353" s="1329"/>
    </row>
    <row r="2354" spans="1:10" ht="17.5" customHeight="1">
      <c r="A2354" s="214"/>
      <c r="B2354" s="1326" t="s">
        <v>226</v>
      </c>
      <c r="C2354" s="1327"/>
      <c r="D2354" s="1330" t="str">
        <f>IF('statement of marks'!I59="","",'statement of marks'!I59)</f>
        <v/>
      </c>
      <c r="E2354" s="1331"/>
      <c r="F2354" s="1332"/>
      <c r="G2354" s="1332"/>
      <c r="H2354" s="1332"/>
      <c r="I2354" s="1332"/>
      <c r="J2354" s="1333"/>
    </row>
    <row r="2355" spans="1:10" ht="17.5" customHeight="1">
      <c r="A2355" s="214"/>
      <c r="B2355" s="1312" t="s">
        <v>235</v>
      </c>
      <c r="C2355" s="1313"/>
      <c r="D2355" s="1313"/>
      <c r="E2355" s="1144"/>
      <c r="F2355" s="1334" t="str">
        <f>IF(details!Q59="","",details!Q59)</f>
        <v/>
      </c>
      <c r="G2355" s="1334"/>
      <c r="H2355" s="1335"/>
      <c r="I2355" s="1335"/>
      <c r="J2355" s="1336"/>
    </row>
    <row r="2356" spans="1:10" ht="17.5" customHeight="1">
      <c r="A2356" s="214"/>
      <c r="B2356" s="1326" t="s">
        <v>239</v>
      </c>
      <c r="C2356" s="1327"/>
      <c r="D2356" s="1312" t="str">
        <f>IF(details!M59="","",details!M59)</f>
        <v/>
      </c>
      <c r="E2356" s="1313"/>
      <c r="F2356" s="1313"/>
      <c r="G2356" s="1313"/>
      <c r="H2356" s="1313"/>
      <c r="I2356" s="1313"/>
      <c r="J2356" s="1314"/>
    </row>
    <row r="2357" spans="1:10" ht="17.5" customHeight="1">
      <c r="A2357" s="214"/>
      <c r="B2357" s="1326" t="s">
        <v>240</v>
      </c>
      <c r="C2357" s="1327"/>
      <c r="D2357" s="1312" t="str">
        <f>IF(details!P59="","",details!P59)</f>
        <v/>
      </c>
      <c r="E2357" s="1313"/>
      <c r="F2357" s="1313"/>
      <c r="G2357" s="1313"/>
      <c r="H2357" s="1313"/>
      <c r="I2357" s="1313"/>
      <c r="J2357" s="1314"/>
    </row>
    <row r="2358" spans="1:10" ht="17.5" customHeight="1">
      <c r="A2358" s="214"/>
      <c r="B2358" s="1326" t="s">
        <v>241</v>
      </c>
      <c r="C2358" s="1327"/>
      <c r="D2358" s="1337" t="str">
        <f>IF('statement of marks'!HD59="mRrh.kZ",'statement of marks'!$C$3,"")</f>
        <v/>
      </c>
      <c r="E2358" s="1338"/>
      <c r="F2358" s="1313" t="s">
        <v>242</v>
      </c>
      <c r="G2358" s="1144"/>
      <c r="H2358" s="1337" t="str">
        <f>IF(D2358="","",D2358+1)</f>
        <v/>
      </c>
      <c r="I2358" s="1338"/>
      <c r="J2358" s="1339"/>
    </row>
    <row r="2359" spans="1:10" ht="17.5" customHeight="1">
      <c r="A2359" s="214"/>
      <c r="B2359" s="1326" t="s">
        <v>243</v>
      </c>
      <c r="C2359" s="1327"/>
      <c r="D2359" s="1340">
        <f>IF(details!$O$4="","",details!$O$4)</f>
        <v>42460</v>
      </c>
      <c r="E2359" s="1341"/>
      <c r="F2359" s="1342"/>
      <c r="G2359" s="1343"/>
      <c r="H2359" s="1343"/>
      <c r="I2359" s="1343"/>
      <c r="J2359" s="1344"/>
    </row>
    <row r="2360" spans="1:10" ht="17.5" customHeight="1">
      <c r="A2360" s="214"/>
      <c r="B2360" s="1299"/>
      <c r="C2360" s="1299"/>
      <c r="D2360" s="1276"/>
      <c r="E2360" s="1276"/>
      <c r="F2360" s="1288"/>
      <c r="G2360" s="1288"/>
      <c r="H2360" s="1288"/>
      <c r="I2360" s="1288"/>
      <c r="J2360" s="1300"/>
    </row>
    <row r="2361" spans="1:10" ht="17.5" customHeight="1">
      <c r="A2361" s="214"/>
      <c r="B2361" s="1301" t="str">
        <f>IF(details!$I$4="","",details!$I$4)</f>
        <v>Jherh js[kk oekZ</v>
      </c>
      <c r="C2361" s="1301"/>
      <c r="D2361" s="1276"/>
      <c r="E2361" s="1276"/>
      <c r="F2361" s="1302" t="str">
        <f>IF(details!$F$4="","",details!$F$4)</f>
        <v>Jh jk/ks';ke tk'kh</v>
      </c>
      <c r="G2361" s="1303"/>
      <c r="H2361" s="1303"/>
      <c r="I2361" s="1303"/>
      <c r="J2361" s="1304"/>
    </row>
    <row r="2362" spans="1:10" ht="17.5" customHeight="1" thickBot="1">
      <c r="A2362" s="215"/>
      <c r="B2362" s="1305" t="s">
        <v>244</v>
      </c>
      <c r="C2362" s="1305"/>
      <c r="D2362" s="1305" t="s">
        <v>245</v>
      </c>
      <c r="E2362" s="1305"/>
      <c r="F2362" s="1306" t="s">
        <v>246</v>
      </c>
      <c r="G2362" s="1307"/>
      <c r="H2362" s="1307"/>
      <c r="I2362" s="1307"/>
      <c r="J2362" s="1308"/>
    </row>
    <row r="2363" spans="1:10" ht="17.5" customHeight="1">
      <c r="A2363" s="247"/>
      <c r="B2363" s="1309" t="s">
        <v>258</v>
      </c>
      <c r="C2363" s="1310"/>
      <c r="D2363" s="1310"/>
      <c r="E2363" s="1310"/>
      <c r="F2363" s="1310"/>
      <c r="G2363" s="1310"/>
      <c r="H2363" s="1310"/>
      <c r="I2363" s="1310"/>
      <c r="J2363" s="1311"/>
    </row>
    <row r="2364" spans="1:10" ht="17.5" customHeight="1">
      <c r="A2364" s="214"/>
      <c r="B2364" s="310" t="s">
        <v>218</v>
      </c>
      <c r="C2364" s="1312" t="str">
        <f>IF('statement of marks'!J59="","",'statement of marks'!J59)</f>
        <v/>
      </c>
      <c r="D2364" s="1313"/>
      <c r="E2364" s="1313"/>
      <c r="F2364" s="1313"/>
      <c r="G2364" s="1313"/>
      <c r="H2364" s="1313"/>
      <c r="I2364" s="1313"/>
      <c r="J2364" s="1314"/>
    </row>
    <row r="2365" spans="1:10" ht="17.5" customHeight="1">
      <c r="A2365" s="214"/>
      <c r="B2365" s="310" t="s">
        <v>219</v>
      </c>
      <c r="C2365" s="1312" t="str">
        <f>IF('statement of marks'!K59="","",'statement of marks'!K59)</f>
        <v/>
      </c>
      <c r="D2365" s="1313"/>
      <c r="E2365" s="1313"/>
      <c r="F2365" s="1313"/>
      <c r="G2365" s="1313"/>
      <c r="H2365" s="1313"/>
      <c r="I2365" s="1313"/>
      <c r="J2365" s="1314"/>
    </row>
    <row r="2366" spans="1:10" ht="17.5" customHeight="1">
      <c r="A2366" s="214"/>
      <c r="B2366" s="310" t="s">
        <v>220</v>
      </c>
      <c r="C2366" s="1312" t="str">
        <f>IF('statement of marks'!L59="","",'statement of marks'!L59)</f>
        <v/>
      </c>
      <c r="D2366" s="1313"/>
      <c r="E2366" s="1313"/>
      <c r="F2366" s="1313"/>
      <c r="G2366" s="1313"/>
      <c r="H2366" s="1313"/>
      <c r="I2366" s="1313"/>
      <c r="J2366" s="1314"/>
    </row>
    <row r="2367" spans="1:10" ht="17.5" customHeight="1">
      <c r="A2367" s="214"/>
      <c r="B2367" s="310" t="s">
        <v>225</v>
      </c>
      <c r="C2367" s="1315" t="str">
        <f>IF('statement of marks'!H59="","",'statement of marks'!H59)</f>
        <v/>
      </c>
      <c r="D2367" s="1316"/>
      <c r="E2367" s="252" t="s">
        <v>261</v>
      </c>
      <c r="F2367" s="1317" t="str">
        <f>IF('statement of marks'!I59="","",'statement of marks'!I59)</f>
        <v/>
      </c>
      <c r="G2367" s="1317"/>
      <c r="H2367" s="1317"/>
      <c r="I2367" s="1317"/>
      <c r="J2367" s="1318"/>
    </row>
    <row r="2368" spans="1:10" ht="17.5" customHeight="1">
      <c r="A2368" s="214"/>
      <c r="B2368" s="310" t="s">
        <v>223</v>
      </c>
      <c r="C2368" s="253" t="s">
        <v>248</v>
      </c>
      <c r="D2368" s="235" t="s">
        <v>249</v>
      </c>
      <c r="E2368" s="235" t="s">
        <v>250</v>
      </c>
      <c r="F2368" s="235" t="s">
        <v>251</v>
      </c>
      <c r="G2368" s="235" t="s">
        <v>252</v>
      </c>
      <c r="H2368" s="235" t="s">
        <v>253</v>
      </c>
      <c r="I2368" s="235" t="s">
        <v>254</v>
      </c>
      <c r="J2368" s="248" t="s">
        <v>255</v>
      </c>
    </row>
    <row r="2369" spans="1:10" ht="17.5" customHeight="1">
      <c r="A2369" s="214"/>
      <c r="B2369" s="308" t="s">
        <v>256</v>
      </c>
      <c r="C2369" s="239" t="str">
        <f>IF(AND('statement of marks'!$C$3=1,'statement of marks'!HD59="mRrh.kZ"),'statement of marks'!$H$3,"")</f>
        <v/>
      </c>
      <c r="D2369" s="239" t="str">
        <f>IF(AND('statement of marks'!$C$3=2,'statement of marks'!HD59="mRrh.kZ"),'statement of marks'!$H$3,"")</f>
        <v/>
      </c>
      <c r="E2369" s="239" t="str">
        <f>IF(AND('statement of marks'!$C$3=3,'statement of marks'!HD59="mRrh.kZ"),'statement of marks'!$H$3,"")</f>
        <v/>
      </c>
      <c r="F2369" s="239" t="str">
        <f>IF(AND('statement of marks'!$C$3=4,'statement of marks'!HD59="mRrh.kZ"),'statement of marks'!$H$3,"")</f>
        <v/>
      </c>
      <c r="G2369" s="239" t="str">
        <f>IF(AND('statement of marks'!$C$3=5,'statement of marks'!HD59="mRrh.kZ"),'statement of marks'!$H$3,"")</f>
        <v/>
      </c>
      <c r="H2369" s="239" t="str">
        <f>IF(AND('statement of marks'!$C$3=6,'statement of marks'!HD59="mRrh.kZ"),'statement of marks'!$H$3,"")</f>
        <v/>
      </c>
      <c r="I2369" s="239" t="str">
        <f>IF(AND('statement of marks'!$C$3=7,'statement of marks'!HD59="mRrh.kZ"),'statement of marks'!$H$3,"")</f>
        <v/>
      </c>
      <c r="J2369" s="260" t="str">
        <f>IF(AND('statement of marks'!$C$3=8,'statement of marks'!HD59="mRrh.kZ"),'statement of marks'!$H$3,"")</f>
        <v/>
      </c>
    </row>
    <row r="2370" spans="1:10" ht="17.5" customHeight="1">
      <c r="A2370" s="214"/>
      <c r="B2370" s="308" t="str">
        <f>'statement of marks'!$FT$4</f>
        <v>fgUnh</v>
      </c>
      <c r="C2370" s="240"/>
      <c r="D2370" s="241"/>
      <c r="E2370" s="261" t="str">
        <f>IF(OR('statement of marks'!$FV59="",E2369=""),"",'statement of marks'!$FV59)</f>
        <v/>
      </c>
      <c r="F2370" s="261" t="str">
        <f>IF(OR('statement of marks'!$FV59="",F2369=""),"",'statement of marks'!$FV59)</f>
        <v/>
      </c>
      <c r="G2370" s="261" t="str">
        <f>IF(OR('statement of marks'!$FV59="",G2369=""),"",'statement of marks'!$FV59)</f>
        <v/>
      </c>
      <c r="H2370" s="261" t="str">
        <f>IF(OR('statement of marks'!$FV59="",H2369=""),"",'statement of marks'!$FV59)</f>
        <v/>
      </c>
      <c r="I2370" s="261" t="str">
        <f>IF(OR('statement of marks'!$FV59="",I2369=""),"",'statement of marks'!$FV59)</f>
        <v/>
      </c>
      <c r="J2370" s="262" t="str">
        <f>IF(OR('statement of marks'!$FV59="",J2369=""),"",'statement of marks'!$FV59)</f>
        <v/>
      </c>
    </row>
    <row r="2371" spans="1:10" ht="17.5" customHeight="1">
      <c r="A2371" s="214"/>
      <c r="B2371" s="308" t="str">
        <f>'statement of marks'!$FW$4</f>
        <v>vaxszth</v>
      </c>
      <c r="C2371" s="240"/>
      <c r="D2371" s="241"/>
      <c r="E2371" s="261" t="str">
        <f>IF(OR('statement of marks'!$FY59="",E2369=""),"",'statement of marks'!$FY59)</f>
        <v/>
      </c>
      <c r="F2371" s="261" t="str">
        <f>IF(OR('statement of marks'!$FY59="",F2369=""),"",'statement of marks'!$FY59)</f>
        <v/>
      </c>
      <c r="G2371" s="261" t="str">
        <f>IF(OR('statement of marks'!$FY59="",G2369=""),"",'statement of marks'!$FY59)</f>
        <v/>
      </c>
      <c r="H2371" s="261" t="str">
        <f>IF(OR('statement of marks'!$FY59="",H2369=""),"",'statement of marks'!$FY59)</f>
        <v/>
      </c>
      <c r="I2371" s="261" t="str">
        <f>IF(OR('statement of marks'!$FY59="",I2369=""),"",'statement of marks'!$FY59)</f>
        <v/>
      </c>
      <c r="J2371" s="262" t="str">
        <f>IF(OR('statement of marks'!$FY59="",J2369=""),"",'statement of marks'!$FY59)</f>
        <v/>
      </c>
    </row>
    <row r="2372" spans="1:10" ht="17.5" customHeight="1">
      <c r="A2372" s="214"/>
      <c r="B2372" s="308" t="str">
        <f>IF('statement of marks'!BE59="s","laLÑr",IF('statement of marks'!BE59="u","mnwZ",IF('statement of marks'!BE59="g","xqtjkrh",IF('statement of marks'!BE59="p","iatkch",IF('statement of marks'!BE59="sd","flU/kh","r`rh; Hkk""kk")))))</f>
        <v>r`rh; Hkk"kk</v>
      </c>
      <c r="C2372" s="240"/>
      <c r="D2372" s="241"/>
      <c r="E2372" s="261" t="str">
        <f>IF(OR('statement of marks'!$GB59="",E2369=""),"",'statement of marks'!$GB59)</f>
        <v/>
      </c>
      <c r="F2372" s="261" t="str">
        <f>IF(OR('statement of marks'!$GB59="",F2369=""),"",'statement of marks'!$GB59)</f>
        <v/>
      </c>
      <c r="G2372" s="261" t="str">
        <f>IF(OR('statement of marks'!$GB59="",G2369=""),"",'statement of marks'!$GB59)</f>
        <v/>
      </c>
      <c r="H2372" s="261" t="str">
        <f>IF(OR('statement of marks'!$GB59="",H2369=""),"",'statement of marks'!$GB59)</f>
        <v/>
      </c>
      <c r="I2372" s="261" t="str">
        <f>IF(OR('statement of marks'!$GB59="",I2369=""),"",'statement of marks'!$GB59)</f>
        <v/>
      </c>
      <c r="J2372" s="262" t="str">
        <f>IF(OR('statement of marks'!$GB59="",J2369=""),"",'statement of marks'!$GB59)</f>
        <v/>
      </c>
    </row>
    <row r="2373" spans="1:10" ht="17.5" customHeight="1">
      <c r="A2373" s="214"/>
      <c r="B2373" s="308" t="str">
        <f>'statement of marks'!$GH$4</f>
        <v>xf.kr</v>
      </c>
      <c r="C2373" s="240"/>
      <c r="D2373" s="241"/>
      <c r="E2373" s="261" t="str">
        <f>IF(OR('statement of marks'!$GJ59="",E2369=""),"",'statement of marks'!$GJ59)</f>
        <v/>
      </c>
      <c r="F2373" s="261" t="str">
        <f>IF(OR('statement of marks'!$GJ59="",F2369=""),"",'statement of marks'!$GJ59)</f>
        <v/>
      </c>
      <c r="G2373" s="261" t="str">
        <f>IF(OR('statement of marks'!$GJ59="",G2369=""),"",'statement of marks'!$GJ59)</f>
        <v/>
      </c>
      <c r="H2373" s="261" t="str">
        <f>IF(OR('statement of marks'!$GJ59="",H2369=""),"",'statement of marks'!$GJ59)</f>
        <v/>
      </c>
      <c r="I2373" s="261" t="str">
        <f>IF(OR('statement of marks'!$GJ59="",I2369=""),"",'statement of marks'!$GJ59)</f>
        <v/>
      </c>
      <c r="J2373" s="262" t="str">
        <f>IF(OR('statement of marks'!$GJ59="",J2369=""),"",'statement of marks'!$GJ59)</f>
        <v/>
      </c>
    </row>
    <row r="2374" spans="1:10" ht="17.5" customHeight="1">
      <c r="A2374" s="214"/>
      <c r="B2374" s="308" t="str">
        <f>'statement of marks'!$GK$4</f>
        <v>foKku</v>
      </c>
      <c r="C2374" s="240"/>
      <c r="D2374" s="241"/>
      <c r="E2374" s="261" t="str">
        <f>IF(OR('statement of marks'!$GM59="",E2369=""),"",'statement of marks'!$GM59)</f>
        <v/>
      </c>
      <c r="F2374" s="261" t="str">
        <f>IF(OR('statement of marks'!$GM59="",F2369=""),"",'statement of marks'!$GM59)</f>
        <v/>
      </c>
      <c r="G2374" s="261" t="str">
        <f>IF(OR('statement of marks'!$GM59="",G2369=""),"",'statement of marks'!$GM59)</f>
        <v/>
      </c>
      <c r="H2374" s="261" t="str">
        <f>IF(OR('statement of marks'!$GM59="",H2369=""),"",'statement of marks'!$GM59)</f>
        <v/>
      </c>
      <c r="I2374" s="261" t="str">
        <f>IF(OR('statement of marks'!$GM59="",I2369=""),"",'statement of marks'!$GM59)</f>
        <v/>
      </c>
      <c r="J2374" s="262" t="str">
        <f>IF(OR('statement of marks'!$GM59="",J2369=""),"",'statement of marks'!$GM59)</f>
        <v/>
      </c>
    </row>
    <row r="2375" spans="1:10" ht="17.5" customHeight="1">
      <c r="A2375" s="214"/>
      <c r="B2375" s="308" t="str">
        <f>'statement of marks'!$GN$4</f>
        <v>lkekftd foKku</v>
      </c>
      <c r="C2375" s="240"/>
      <c r="D2375" s="241"/>
      <c r="E2375" s="261" t="str">
        <f>IF(OR('statement of marks'!$GP59="",E2369=""),"",'statement of marks'!$GP59)</f>
        <v/>
      </c>
      <c r="F2375" s="261" t="str">
        <f>IF(OR('statement of marks'!$GP59="",F2369=""),"",'statement of marks'!$GP59)</f>
        <v/>
      </c>
      <c r="G2375" s="261" t="str">
        <f>IF(OR('statement of marks'!$GP59="",G2369=""),"",'statement of marks'!$GP59)</f>
        <v/>
      </c>
      <c r="H2375" s="261" t="str">
        <f>IF(OR('statement of marks'!$GP59="",H2369=""),"",'statement of marks'!$GP59)</f>
        <v/>
      </c>
      <c r="I2375" s="261" t="str">
        <f>IF(OR('statement of marks'!$GP59="",I2369=""),"",'statement of marks'!$GP59)</f>
        <v/>
      </c>
      <c r="J2375" s="262" t="str">
        <f>IF(OR('statement of marks'!$GP59="",J2369=""),"",'statement of marks'!$GP59)</f>
        <v/>
      </c>
    </row>
    <row r="2376" spans="1:10" ht="17.5" customHeight="1">
      <c r="A2376" s="214"/>
      <c r="B2376" s="308" t="str">
        <f>'statement of marks'!$GQ$4</f>
        <v>dk;kZuqHko</v>
      </c>
      <c r="C2376" s="240"/>
      <c r="D2376" s="241"/>
      <c r="E2376" s="261" t="str">
        <f>IF(OR('statement of marks'!$GS59="",E2369=""),"",'statement of marks'!$GS59)</f>
        <v/>
      </c>
      <c r="F2376" s="261" t="str">
        <f>IF(OR('statement of marks'!$GS59="",F2369=""),"",'statement of marks'!$GS59)</f>
        <v/>
      </c>
      <c r="G2376" s="261" t="str">
        <f>IF(OR('statement of marks'!$GS59="",G2369=""),"",'statement of marks'!$GS59)</f>
        <v/>
      </c>
      <c r="H2376" s="261" t="str">
        <f>IF(OR('statement of marks'!$GS59="",H2369=""),"",'statement of marks'!$GS59)</f>
        <v/>
      </c>
      <c r="I2376" s="261" t="str">
        <f>IF(OR('statement of marks'!$GS59="",I2369=""),"",'statement of marks'!$GS59)</f>
        <v/>
      </c>
      <c r="J2376" s="262" t="str">
        <f>IF(OR('statement of marks'!$GS59="",J2369=""),"",'statement of marks'!$GS59)</f>
        <v/>
      </c>
    </row>
    <row r="2377" spans="1:10" ht="17.5" customHeight="1">
      <c r="A2377" s="214"/>
      <c r="B2377" s="308" t="str">
        <f>'statement of marks'!$GT$4</f>
        <v>dyk f'k{kk</v>
      </c>
      <c r="C2377" s="240"/>
      <c r="D2377" s="241"/>
      <c r="E2377" s="263" t="str">
        <f>IF(OR('statement of marks'!$GV59="",E2369=""),"",'statement of marks'!$GV59)</f>
        <v/>
      </c>
      <c r="F2377" s="263" t="str">
        <f>IF(OR('statement of marks'!$GV59="",F2369=""),"",'statement of marks'!$GV59)</f>
        <v/>
      </c>
      <c r="G2377" s="263" t="str">
        <f>IF(OR('statement of marks'!$GV59="",G2369=""),"",'statement of marks'!$GV59)</f>
        <v/>
      </c>
      <c r="H2377" s="263" t="str">
        <f>IF(OR('statement of marks'!$GV59="",H2369=""),"",'statement of marks'!$GV59)</f>
        <v/>
      </c>
      <c r="I2377" s="263" t="str">
        <f>IF(OR('statement of marks'!$GV59="",I2369=""),"",'statement of marks'!$GV59)</f>
        <v/>
      </c>
      <c r="J2377" s="264" t="str">
        <f>IF(OR('statement of marks'!$GV59="",J2369=""),"",'statement of marks'!$GV59)</f>
        <v/>
      </c>
    </row>
    <row r="2378" spans="1:10" ht="17.5" customHeight="1">
      <c r="A2378" s="214"/>
      <c r="B2378" s="245" t="s">
        <v>284</v>
      </c>
      <c r="C2378" s="265" t="str">
        <f t="shared" ref="C2378:J2378" si="104">C2369</f>
        <v/>
      </c>
      <c r="D2378" s="265" t="str">
        <f t="shared" si="104"/>
        <v/>
      </c>
      <c r="E2378" s="265" t="str">
        <f t="shared" si="104"/>
        <v/>
      </c>
      <c r="F2378" s="265" t="str">
        <f t="shared" si="104"/>
        <v/>
      </c>
      <c r="G2378" s="265" t="str">
        <f t="shared" si="104"/>
        <v/>
      </c>
      <c r="H2378" s="265" t="str">
        <f t="shared" si="104"/>
        <v/>
      </c>
      <c r="I2378" s="265" t="str">
        <f t="shared" si="104"/>
        <v/>
      </c>
      <c r="J2378" s="266" t="str">
        <f t="shared" si="104"/>
        <v/>
      </c>
    </row>
    <row r="2379" spans="1:10" ht="17.5" customHeight="1">
      <c r="A2379" s="214"/>
      <c r="B2379" s="308" t="str">
        <f>'statement of marks'!$HL$5</f>
        <v>Nk= mifLFkfr</v>
      </c>
      <c r="C2379" s="242"/>
      <c r="D2379" s="242"/>
      <c r="E2379" s="267" t="str">
        <f>IF(OR('statement of marks'!$HL59="",E2369=""),"",'statement of marks'!$HL59)</f>
        <v/>
      </c>
      <c r="F2379" s="267" t="str">
        <f>IF(OR('statement of marks'!$HL59="",F2369=""),"",'statement of marks'!$HL59)</f>
        <v/>
      </c>
      <c r="G2379" s="267" t="str">
        <f>IF(OR('statement of marks'!$HL59="",G2369=""),"",'statement of marks'!$HL59)</f>
        <v/>
      </c>
      <c r="H2379" s="267" t="str">
        <f>IF(OR('statement of marks'!$HL59="",H2369=""),"",'statement of marks'!$HL59)</f>
        <v/>
      </c>
      <c r="I2379" s="267" t="str">
        <f>IF(OR('statement of marks'!$HL59="",I2369=""),"",'statement of marks'!$HL59)</f>
        <v/>
      </c>
      <c r="J2379" s="268" t="str">
        <f>IF(OR('statement of marks'!$HL59="",J2369=""),"",'statement of marks'!$HL59)</f>
        <v/>
      </c>
    </row>
    <row r="2380" spans="1:10" ht="17.5" customHeight="1">
      <c r="A2380" s="214"/>
      <c r="B2380" s="308" t="str">
        <f>'statement of marks'!$HK$5</f>
        <v>dqy ehfVax</v>
      </c>
      <c r="C2380" s="243"/>
      <c r="D2380" s="243"/>
      <c r="E2380" s="243" t="str">
        <f>IF(OR('statement of marks'!$HK59="",E2369=""),"",'statement of marks'!$HK59)</f>
        <v/>
      </c>
      <c r="F2380" s="243" t="str">
        <f>IF(OR('statement of marks'!$HK59="",F2369=""),"",'statement of marks'!$HK59)</f>
        <v/>
      </c>
      <c r="G2380" s="243" t="str">
        <f>IF(OR('statement of marks'!$HK59="",G2369=""),"",'statement of marks'!$HK59)</f>
        <v/>
      </c>
      <c r="H2380" s="243" t="str">
        <f>IF(OR('statement of marks'!$HK59="",H2369=""),"",'statement of marks'!$HK59)</f>
        <v/>
      </c>
      <c r="I2380" s="243" t="str">
        <f>IF(OR('statement of marks'!$HK59="",I2369=""),"",'statement of marks'!$HK59)</f>
        <v/>
      </c>
      <c r="J2380" s="269" t="str">
        <f>IF(OR('statement of marks'!$HK59="",J2369=""),"",'statement of marks'!$HK59)</f>
        <v/>
      </c>
    </row>
    <row r="2381" spans="1:10" ht="17.5" customHeight="1">
      <c r="A2381" s="214"/>
      <c r="B2381" s="308" t="s">
        <v>259</v>
      </c>
      <c r="C2381" s="243" t="str">
        <f t="shared" ref="C2381:J2381" si="105">IF(OR(C2379="",C2380=""),"",C2379/C2380*100)</f>
        <v/>
      </c>
      <c r="D2381" s="243" t="str">
        <f t="shared" si="105"/>
        <v/>
      </c>
      <c r="E2381" s="243" t="str">
        <f t="shared" si="105"/>
        <v/>
      </c>
      <c r="F2381" s="243" t="str">
        <f t="shared" si="105"/>
        <v/>
      </c>
      <c r="G2381" s="243" t="str">
        <f t="shared" si="105"/>
        <v/>
      </c>
      <c r="H2381" s="243" t="str">
        <f t="shared" si="105"/>
        <v/>
      </c>
      <c r="I2381" s="243" t="str">
        <f t="shared" si="105"/>
        <v/>
      </c>
      <c r="J2381" s="269" t="str">
        <f t="shared" si="105"/>
        <v/>
      </c>
    </row>
    <row r="2382" spans="1:10" ht="17.5" customHeight="1">
      <c r="A2382" s="214"/>
      <c r="B2382" s="308" t="s">
        <v>260</v>
      </c>
      <c r="C2382" s="243"/>
      <c r="D2382" s="243"/>
      <c r="E2382" s="243"/>
      <c r="F2382" s="243"/>
      <c r="G2382" s="243"/>
      <c r="H2382" s="243"/>
      <c r="I2382" s="243"/>
      <c r="J2382" s="249"/>
    </row>
    <row r="2383" spans="1:10" ht="17.5" customHeight="1">
      <c r="A2383" s="214"/>
      <c r="B2383" s="310" t="s">
        <v>257</v>
      </c>
      <c r="C2383" s="1319" t="str">
        <f>IF('statement of marks'!HN59="","",'statement of marks'!HN59)</f>
        <v/>
      </c>
      <c r="D2383" s="1320"/>
      <c r="E2383" s="1320"/>
      <c r="F2383" s="1320"/>
      <c r="G2383" s="1320"/>
      <c r="H2383" s="1320"/>
      <c r="I2383" s="1320"/>
      <c r="J2383" s="1321"/>
    </row>
    <row r="2384" spans="1:10" ht="17.5" customHeight="1">
      <c r="A2384" s="214"/>
      <c r="B2384" s="246"/>
      <c r="C2384" s="1322"/>
      <c r="D2384" s="1323"/>
      <c r="E2384" s="1323"/>
      <c r="F2384" s="1324"/>
      <c r="G2384" s="1322"/>
      <c r="H2384" s="1323"/>
      <c r="I2384" s="1323"/>
      <c r="J2384" s="1325"/>
    </row>
    <row r="2385" spans="1:10" ht="17.5" customHeight="1" thickBot="1">
      <c r="A2385" s="215"/>
      <c r="B2385" s="259" t="s">
        <v>262</v>
      </c>
      <c r="C2385" s="1293" t="s">
        <v>80</v>
      </c>
      <c r="D2385" s="1294"/>
      <c r="E2385" s="1294"/>
      <c r="F2385" s="1295"/>
      <c r="G2385" s="1296" t="s">
        <v>263</v>
      </c>
      <c r="H2385" s="1297"/>
      <c r="I2385" s="1297"/>
      <c r="J2385" s="1298"/>
    </row>
    <row r="2386" spans="1:10" ht="17.5" customHeight="1">
      <c r="A2386" s="247"/>
      <c r="B2386" s="1352" t="s">
        <v>228</v>
      </c>
      <c r="C2386" s="1353"/>
      <c r="D2386" s="1353"/>
      <c r="E2386" s="1353"/>
      <c r="F2386" s="1353"/>
      <c r="G2386" s="1353"/>
      <c r="H2386" s="1353"/>
      <c r="I2386" s="1353"/>
      <c r="J2386" s="1354"/>
    </row>
    <row r="2387" spans="1:10" ht="17.5" customHeight="1">
      <c r="A2387" s="214"/>
      <c r="B2387" s="1355" t="s">
        <v>247</v>
      </c>
      <c r="C2387" s="1356"/>
      <c r="D2387" s="1356"/>
      <c r="E2387" s="1356"/>
      <c r="F2387" s="1356"/>
      <c r="G2387" s="1356"/>
      <c r="H2387" s="1356"/>
      <c r="I2387" s="1356"/>
      <c r="J2387" s="1357"/>
    </row>
    <row r="2388" spans="1:10" ht="17.5" customHeight="1">
      <c r="A2388" s="214"/>
      <c r="B2388" s="1358" t="s">
        <v>81</v>
      </c>
      <c r="C2388" s="1358"/>
      <c r="D2388" s="1359">
        <f>YEAR(details!G60)</f>
        <v>1900</v>
      </c>
      <c r="E2388" s="1360"/>
      <c r="F2388" s="307" t="s">
        <v>230</v>
      </c>
      <c r="G2388" s="1359" t="str">
        <f>'statement of marks'!$H$3</f>
        <v>2015-16</v>
      </c>
      <c r="H2388" s="1360"/>
      <c r="I2388" s="307" t="s">
        <v>231</v>
      </c>
      <c r="J2388" s="255"/>
    </row>
    <row r="2389" spans="1:10" ht="17.5" customHeight="1">
      <c r="A2389" s="214"/>
      <c r="B2389" s="1326" t="s">
        <v>229</v>
      </c>
      <c r="C2389" s="1327"/>
      <c r="D2389" s="1312" t="str">
        <f>'statement of marks'!$A$1</f>
        <v>jk- ck- ek/;fed fo|ky; uohu] fuEckgsM+k</v>
      </c>
      <c r="E2389" s="1313"/>
      <c r="F2389" s="1313"/>
      <c r="G2389" s="1313"/>
      <c r="H2389" s="1313"/>
      <c r="I2389" s="1313"/>
      <c r="J2389" s="1314"/>
    </row>
    <row r="2390" spans="1:10" ht="17.5" customHeight="1">
      <c r="A2390" s="214"/>
      <c r="B2390" s="1326" t="str">
        <f>'statement of marks'!$J$3</f>
        <v xml:space="preserve">fo|ky; dk Mk;l dksM+ </v>
      </c>
      <c r="C2390" s="1327"/>
      <c r="D2390" s="1345" t="str">
        <f>'statement of marks'!$K$3</f>
        <v xml:space="preserve">08291009401   </v>
      </c>
      <c r="E2390" s="1346"/>
      <c r="F2390" s="1128"/>
      <c r="G2390" s="1129"/>
      <c r="H2390" s="1129"/>
      <c r="I2390" s="1129"/>
      <c r="J2390" s="1347"/>
    </row>
    <row r="2391" spans="1:10" ht="17.5" customHeight="1">
      <c r="A2391" s="214"/>
      <c r="B2391" s="1326" t="s">
        <v>218</v>
      </c>
      <c r="C2391" s="1327"/>
      <c r="D2391" s="1312" t="str">
        <f>IF('statement of marks'!J60="","",'statement of marks'!J60)</f>
        <v/>
      </c>
      <c r="E2391" s="1313"/>
      <c r="F2391" s="1313"/>
      <c r="G2391" s="1313"/>
      <c r="H2391" s="1313"/>
      <c r="I2391" s="1313"/>
      <c r="J2391" s="1314"/>
    </row>
    <row r="2392" spans="1:10" ht="17.5" customHeight="1">
      <c r="A2392" s="214"/>
      <c r="B2392" s="1326" t="s">
        <v>232</v>
      </c>
      <c r="C2392" s="1327"/>
      <c r="D2392" s="1145" t="str">
        <f>IF('statement of marks'!C60="B","Nk=",IF('statement of marks'!C60="G","Nk=k",""))</f>
        <v/>
      </c>
      <c r="E2392" s="1145"/>
      <c r="F2392" s="258" t="s">
        <v>224</v>
      </c>
      <c r="G2392" s="256" t="str">
        <f>IF('statement of marks'!B60="","",'statement of marks'!B60)</f>
        <v/>
      </c>
      <c r="H2392" s="1348"/>
      <c r="I2392" s="1348"/>
      <c r="J2392" s="1349"/>
    </row>
    <row r="2393" spans="1:10" ht="17.5" customHeight="1">
      <c r="A2393" s="214"/>
      <c r="B2393" s="1326" t="s">
        <v>220</v>
      </c>
      <c r="C2393" s="1327"/>
      <c r="D2393" s="1312" t="str">
        <f>IF('statement of marks'!L60="","",'statement of marks'!L60)</f>
        <v/>
      </c>
      <c r="E2393" s="1313"/>
      <c r="F2393" s="1313"/>
      <c r="G2393" s="1313"/>
      <c r="H2393" s="1313"/>
      <c r="I2393" s="1313"/>
      <c r="J2393" s="1314"/>
    </row>
    <row r="2394" spans="1:10" ht="17.5" customHeight="1">
      <c r="A2394" s="214"/>
      <c r="B2394" s="1326" t="s">
        <v>219</v>
      </c>
      <c r="C2394" s="1327"/>
      <c r="D2394" s="1312" t="str">
        <f>IF('statement of marks'!K60="","",'statement of marks'!K60)</f>
        <v/>
      </c>
      <c r="E2394" s="1313"/>
      <c r="F2394" s="1313"/>
      <c r="G2394" s="1313"/>
      <c r="H2394" s="1313"/>
      <c r="I2394" s="1313"/>
      <c r="J2394" s="1314"/>
    </row>
    <row r="2395" spans="1:10" ht="17.5" customHeight="1">
      <c r="A2395" s="214"/>
      <c r="B2395" s="1326" t="s">
        <v>234</v>
      </c>
      <c r="C2395" s="1327"/>
      <c r="D2395" s="1312" t="str">
        <f>IF(details!N60="","",details!N60)</f>
        <v/>
      </c>
      <c r="E2395" s="1313"/>
      <c r="F2395" s="1313"/>
      <c r="G2395" s="1313"/>
      <c r="H2395" s="1313"/>
      <c r="I2395" s="1313"/>
      <c r="J2395" s="1314"/>
    </row>
    <row r="2396" spans="1:10" ht="17.5" customHeight="1">
      <c r="A2396" s="214"/>
      <c r="B2396" s="1326" t="s">
        <v>283</v>
      </c>
      <c r="C2396" s="1327"/>
      <c r="D2396" s="1312" t="str">
        <f>IF(details!O60="","",details!O60)</f>
        <v/>
      </c>
      <c r="E2396" s="1313"/>
      <c r="F2396" s="1313"/>
      <c r="G2396" s="1313"/>
      <c r="H2396" s="1313"/>
      <c r="I2396" s="1313"/>
      <c r="J2396" s="1314"/>
    </row>
    <row r="2397" spans="1:10" ht="17.5" customHeight="1">
      <c r="A2397" s="214"/>
      <c r="B2397" s="1326" t="s">
        <v>77</v>
      </c>
      <c r="C2397" s="1327"/>
      <c r="D2397" s="392">
        <f>'statement of marks'!$C$3</f>
        <v>6</v>
      </c>
      <c r="E2397" s="309" t="s">
        <v>222</v>
      </c>
      <c r="F2397" s="254" t="str">
        <f>IF('statement of marks'!F60="","",'statement of marks'!F60)</f>
        <v/>
      </c>
      <c r="G2397" s="1343" t="s">
        <v>233</v>
      </c>
      <c r="H2397" s="1170"/>
      <c r="I2397" s="1361" t="str">
        <f>IF('statement of marks'!G60="","",'statement of marks'!G60)</f>
        <v/>
      </c>
      <c r="J2397" s="1362"/>
    </row>
    <row r="2398" spans="1:10" ht="17.5" customHeight="1">
      <c r="A2398" s="214"/>
      <c r="B2398" s="1326" t="s">
        <v>225</v>
      </c>
      <c r="C2398" s="1327"/>
      <c r="D2398" s="1316" t="str">
        <f>IF('statement of marks'!H60="","",'statement of marks'!H60)</f>
        <v/>
      </c>
      <c r="E2398" s="1328"/>
      <c r="F2398" s="1328"/>
      <c r="G2398" s="1328"/>
      <c r="H2398" s="1328"/>
      <c r="I2398" s="1328"/>
      <c r="J2398" s="1329"/>
    </row>
    <row r="2399" spans="1:10" ht="17.5" customHeight="1">
      <c r="A2399" s="214"/>
      <c r="B2399" s="1326" t="s">
        <v>226</v>
      </c>
      <c r="C2399" s="1327"/>
      <c r="D2399" s="1330" t="str">
        <f>IF('statement of marks'!I60="","",'statement of marks'!I60)</f>
        <v/>
      </c>
      <c r="E2399" s="1331"/>
      <c r="F2399" s="1332"/>
      <c r="G2399" s="1332"/>
      <c r="H2399" s="1332"/>
      <c r="I2399" s="1332"/>
      <c r="J2399" s="1333"/>
    </row>
    <row r="2400" spans="1:10" ht="17.5" customHeight="1">
      <c r="A2400" s="214"/>
      <c r="B2400" s="1312" t="s">
        <v>235</v>
      </c>
      <c r="C2400" s="1313"/>
      <c r="D2400" s="1313"/>
      <c r="E2400" s="1144"/>
      <c r="F2400" s="1334" t="str">
        <f>IF(details!Q60="","",details!Q60)</f>
        <v/>
      </c>
      <c r="G2400" s="1334"/>
      <c r="H2400" s="1335"/>
      <c r="I2400" s="1335"/>
      <c r="J2400" s="1336"/>
    </row>
    <row r="2401" spans="1:10" ht="17.5" customHeight="1">
      <c r="A2401" s="214"/>
      <c r="B2401" s="1326" t="s">
        <v>239</v>
      </c>
      <c r="C2401" s="1327"/>
      <c r="D2401" s="1312" t="str">
        <f>IF(details!M60="","",details!M60)</f>
        <v/>
      </c>
      <c r="E2401" s="1313"/>
      <c r="F2401" s="1313"/>
      <c r="G2401" s="1313"/>
      <c r="H2401" s="1313"/>
      <c r="I2401" s="1313"/>
      <c r="J2401" s="1314"/>
    </row>
    <row r="2402" spans="1:10" ht="17.5" customHeight="1">
      <c r="A2402" s="214"/>
      <c r="B2402" s="1326" t="s">
        <v>240</v>
      </c>
      <c r="C2402" s="1327"/>
      <c r="D2402" s="1312" t="str">
        <f>IF(details!P60="","",details!P60)</f>
        <v/>
      </c>
      <c r="E2402" s="1313"/>
      <c r="F2402" s="1313"/>
      <c r="G2402" s="1313"/>
      <c r="H2402" s="1313"/>
      <c r="I2402" s="1313"/>
      <c r="J2402" s="1314"/>
    </row>
    <row r="2403" spans="1:10" ht="17.5" customHeight="1">
      <c r="A2403" s="214"/>
      <c r="B2403" s="1326" t="s">
        <v>241</v>
      </c>
      <c r="C2403" s="1327"/>
      <c r="D2403" s="1337" t="str">
        <f>IF('statement of marks'!HD60="mRrh.kZ",'statement of marks'!$C$3,"")</f>
        <v/>
      </c>
      <c r="E2403" s="1338"/>
      <c r="F2403" s="1313" t="s">
        <v>242</v>
      </c>
      <c r="G2403" s="1144"/>
      <c r="H2403" s="1337" t="str">
        <f>IF(D2403="","",D2403+1)</f>
        <v/>
      </c>
      <c r="I2403" s="1338"/>
      <c r="J2403" s="1339"/>
    </row>
    <row r="2404" spans="1:10" ht="17.5" customHeight="1">
      <c r="A2404" s="214"/>
      <c r="B2404" s="1326" t="s">
        <v>243</v>
      </c>
      <c r="C2404" s="1327"/>
      <c r="D2404" s="1340">
        <f>IF(details!$O$4="","",details!$O$4)</f>
        <v>42460</v>
      </c>
      <c r="E2404" s="1341"/>
      <c r="F2404" s="1342"/>
      <c r="G2404" s="1343"/>
      <c r="H2404" s="1343"/>
      <c r="I2404" s="1343"/>
      <c r="J2404" s="1344"/>
    </row>
    <row r="2405" spans="1:10" ht="17.5" customHeight="1">
      <c r="A2405" s="214"/>
      <c r="B2405" s="1299"/>
      <c r="C2405" s="1299"/>
      <c r="D2405" s="1276"/>
      <c r="E2405" s="1276"/>
      <c r="F2405" s="1288"/>
      <c r="G2405" s="1288"/>
      <c r="H2405" s="1288"/>
      <c r="I2405" s="1288"/>
      <c r="J2405" s="1300"/>
    </row>
    <row r="2406" spans="1:10" ht="17.5" customHeight="1">
      <c r="A2406" s="214"/>
      <c r="B2406" s="1301" t="str">
        <f>IF(details!$I$4="","",details!$I$4)</f>
        <v>Jherh js[kk oekZ</v>
      </c>
      <c r="C2406" s="1301"/>
      <c r="D2406" s="1276"/>
      <c r="E2406" s="1276"/>
      <c r="F2406" s="1302" t="str">
        <f>IF(details!$F$4="","",details!$F$4)</f>
        <v>Jh jk/ks';ke tk'kh</v>
      </c>
      <c r="G2406" s="1303"/>
      <c r="H2406" s="1303"/>
      <c r="I2406" s="1303"/>
      <c r="J2406" s="1304"/>
    </row>
    <row r="2407" spans="1:10" ht="17.5" customHeight="1" thickBot="1">
      <c r="A2407" s="215"/>
      <c r="B2407" s="1305" t="s">
        <v>244</v>
      </c>
      <c r="C2407" s="1305"/>
      <c r="D2407" s="1305" t="s">
        <v>245</v>
      </c>
      <c r="E2407" s="1305"/>
      <c r="F2407" s="1306" t="s">
        <v>246</v>
      </c>
      <c r="G2407" s="1307"/>
      <c r="H2407" s="1307"/>
      <c r="I2407" s="1307"/>
      <c r="J2407" s="1308"/>
    </row>
    <row r="2408" spans="1:10" ht="17.5" customHeight="1">
      <c r="A2408" s="247"/>
      <c r="B2408" s="1309" t="s">
        <v>258</v>
      </c>
      <c r="C2408" s="1310"/>
      <c r="D2408" s="1310"/>
      <c r="E2408" s="1310"/>
      <c r="F2408" s="1310"/>
      <c r="G2408" s="1310"/>
      <c r="H2408" s="1310"/>
      <c r="I2408" s="1310"/>
      <c r="J2408" s="1311"/>
    </row>
    <row r="2409" spans="1:10" ht="17.5" customHeight="1">
      <c r="A2409" s="214"/>
      <c r="B2409" s="310" t="s">
        <v>218</v>
      </c>
      <c r="C2409" s="1312" t="str">
        <f>IF('statement of marks'!J60="","",'statement of marks'!J60)</f>
        <v/>
      </c>
      <c r="D2409" s="1313"/>
      <c r="E2409" s="1313"/>
      <c r="F2409" s="1313"/>
      <c r="G2409" s="1313"/>
      <c r="H2409" s="1313"/>
      <c r="I2409" s="1313"/>
      <c r="J2409" s="1314"/>
    </row>
    <row r="2410" spans="1:10" ht="17.5" customHeight="1">
      <c r="A2410" s="214"/>
      <c r="B2410" s="310" t="s">
        <v>219</v>
      </c>
      <c r="C2410" s="1312" t="str">
        <f>IF('statement of marks'!K60="","",'statement of marks'!K60)</f>
        <v/>
      </c>
      <c r="D2410" s="1313"/>
      <c r="E2410" s="1313"/>
      <c r="F2410" s="1313"/>
      <c r="G2410" s="1313"/>
      <c r="H2410" s="1313"/>
      <c r="I2410" s="1313"/>
      <c r="J2410" s="1314"/>
    </row>
    <row r="2411" spans="1:10" ht="17.5" customHeight="1">
      <c r="A2411" s="214"/>
      <c r="B2411" s="310" t="s">
        <v>220</v>
      </c>
      <c r="C2411" s="1312" t="str">
        <f>IF('statement of marks'!L60="","",'statement of marks'!L60)</f>
        <v/>
      </c>
      <c r="D2411" s="1313"/>
      <c r="E2411" s="1313"/>
      <c r="F2411" s="1313"/>
      <c r="G2411" s="1313"/>
      <c r="H2411" s="1313"/>
      <c r="I2411" s="1313"/>
      <c r="J2411" s="1314"/>
    </row>
    <row r="2412" spans="1:10" ht="17.5" customHeight="1">
      <c r="A2412" s="214"/>
      <c r="B2412" s="310" t="s">
        <v>225</v>
      </c>
      <c r="C2412" s="1315" t="str">
        <f>IF('statement of marks'!H60="","",'statement of marks'!H60)</f>
        <v/>
      </c>
      <c r="D2412" s="1316"/>
      <c r="E2412" s="252" t="s">
        <v>261</v>
      </c>
      <c r="F2412" s="1317" t="str">
        <f>IF('statement of marks'!I60="","",'statement of marks'!I60)</f>
        <v/>
      </c>
      <c r="G2412" s="1317"/>
      <c r="H2412" s="1317"/>
      <c r="I2412" s="1317"/>
      <c r="J2412" s="1318"/>
    </row>
    <row r="2413" spans="1:10" ht="17.5" customHeight="1">
      <c r="A2413" s="214"/>
      <c r="B2413" s="310" t="s">
        <v>223</v>
      </c>
      <c r="C2413" s="253" t="s">
        <v>248</v>
      </c>
      <c r="D2413" s="235" t="s">
        <v>249</v>
      </c>
      <c r="E2413" s="235" t="s">
        <v>250</v>
      </c>
      <c r="F2413" s="235" t="s">
        <v>251</v>
      </c>
      <c r="G2413" s="235" t="s">
        <v>252</v>
      </c>
      <c r="H2413" s="235" t="s">
        <v>253</v>
      </c>
      <c r="I2413" s="235" t="s">
        <v>254</v>
      </c>
      <c r="J2413" s="248" t="s">
        <v>255</v>
      </c>
    </row>
    <row r="2414" spans="1:10" ht="17.5" customHeight="1">
      <c r="A2414" s="214"/>
      <c r="B2414" s="308" t="s">
        <v>256</v>
      </c>
      <c r="C2414" s="239" t="str">
        <f>IF(AND('statement of marks'!$C$3=1,'statement of marks'!HD60="mRrh.kZ"),'statement of marks'!$H$3,"")</f>
        <v/>
      </c>
      <c r="D2414" s="239" t="str">
        <f>IF(AND('statement of marks'!$C$3=2,'statement of marks'!HD60="mRrh.kZ"),'statement of marks'!$H$3,"")</f>
        <v/>
      </c>
      <c r="E2414" s="239" t="str">
        <f>IF(AND('statement of marks'!$C$3=3,'statement of marks'!HD60="mRrh.kZ"),'statement of marks'!$H$3,"")</f>
        <v/>
      </c>
      <c r="F2414" s="239" t="str">
        <f>IF(AND('statement of marks'!$C$3=4,'statement of marks'!HD60="mRrh.kZ"),'statement of marks'!$H$3,"")</f>
        <v/>
      </c>
      <c r="G2414" s="239" t="str">
        <f>IF(AND('statement of marks'!$C$3=5,'statement of marks'!HD60="mRrh.kZ"),'statement of marks'!$H$3,"")</f>
        <v/>
      </c>
      <c r="H2414" s="239" t="str">
        <f>IF(AND('statement of marks'!$C$3=6,'statement of marks'!HD60="mRrh.kZ"),'statement of marks'!$H$3,"")</f>
        <v/>
      </c>
      <c r="I2414" s="239" t="str">
        <f>IF(AND('statement of marks'!$C$3=7,'statement of marks'!HD60="mRrh.kZ"),'statement of marks'!$H$3,"")</f>
        <v/>
      </c>
      <c r="J2414" s="260" t="str">
        <f>IF(AND('statement of marks'!$C$3=8,'statement of marks'!HD60="mRrh.kZ"),'statement of marks'!$H$3,"")</f>
        <v/>
      </c>
    </row>
    <row r="2415" spans="1:10" ht="17.5" customHeight="1">
      <c r="A2415" s="214"/>
      <c r="B2415" s="308" t="str">
        <f>'statement of marks'!$FT$4</f>
        <v>fgUnh</v>
      </c>
      <c r="C2415" s="240"/>
      <c r="D2415" s="241"/>
      <c r="E2415" s="261" t="str">
        <f>IF(OR('statement of marks'!$FV60="",E2414=""),"",'statement of marks'!$FV60)</f>
        <v/>
      </c>
      <c r="F2415" s="261" t="str">
        <f>IF(OR('statement of marks'!$FV60="",F2414=""),"",'statement of marks'!$FV60)</f>
        <v/>
      </c>
      <c r="G2415" s="261" t="str">
        <f>IF(OR('statement of marks'!$FV60="",G2414=""),"",'statement of marks'!$FV60)</f>
        <v/>
      </c>
      <c r="H2415" s="261" t="str">
        <f>IF(OR('statement of marks'!$FV60="",H2414=""),"",'statement of marks'!$FV60)</f>
        <v/>
      </c>
      <c r="I2415" s="261" t="str">
        <f>IF(OR('statement of marks'!$FV60="",I2414=""),"",'statement of marks'!$FV60)</f>
        <v/>
      </c>
      <c r="J2415" s="262" t="str">
        <f>IF(OR('statement of marks'!$FV60="",J2414=""),"",'statement of marks'!$FV60)</f>
        <v/>
      </c>
    </row>
    <row r="2416" spans="1:10" ht="17.5" customHeight="1">
      <c r="A2416" s="214"/>
      <c r="B2416" s="308" t="str">
        <f>'statement of marks'!$FW$4</f>
        <v>vaxszth</v>
      </c>
      <c r="C2416" s="240"/>
      <c r="D2416" s="241"/>
      <c r="E2416" s="261" t="str">
        <f>IF(OR('statement of marks'!$FY60="",E2414=""),"",'statement of marks'!$FY60)</f>
        <v/>
      </c>
      <c r="F2416" s="261" t="str">
        <f>IF(OR('statement of marks'!$FY60="",F2414=""),"",'statement of marks'!$FY60)</f>
        <v/>
      </c>
      <c r="G2416" s="261" t="str">
        <f>IF(OR('statement of marks'!$FY60="",G2414=""),"",'statement of marks'!$FY60)</f>
        <v/>
      </c>
      <c r="H2416" s="261" t="str">
        <f>IF(OR('statement of marks'!$FY60="",H2414=""),"",'statement of marks'!$FY60)</f>
        <v/>
      </c>
      <c r="I2416" s="261" t="str">
        <f>IF(OR('statement of marks'!$FY60="",I2414=""),"",'statement of marks'!$FY60)</f>
        <v/>
      </c>
      <c r="J2416" s="262" t="str">
        <f>IF(OR('statement of marks'!$FY60="",J2414=""),"",'statement of marks'!$FY60)</f>
        <v/>
      </c>
    </row>
    <row r="2417" spans="1:10" ht="17.5" customHeight="1">
      <c r="A2417" s="214"/>
      <c r="B2417" s="308" t="str">
        <f>IF('statement of marks'!BE60="s","laLÑr",IF('statement of marks'!BE60="u","mnwZ",IF('statement of marks'!BE60="g","xqtjkrh",IF('statement of marks'!BE60="p","iatkch",IF('statement of marks'!BE60="sd","flU/kh","r`rh; Hkk""kk")))))</f>
        <v>r`rh; Hkk"kk</v>
      </c>
      <c r="C2417" s="240"/>
      <c r="D2417" s="241"/>
      <c r="E2417" s="261" t="str">
        <f>IF(OR('statement of marks'!$GB60="",E2414=""),"",'statement of marks'!$GB60)</f>
        <v/>
      </c>
      <c r="F2417" s="261" t="str">
        <f>IF(OR('statement of marks'!$GB60="",F2414=""),"",'statement of marks'!$GB60)</f>
        <v/>
      </c>
      <c r="G2417" s="261" t="str">
        <f>IF(OR('statement of marks'!$GB60="",G2414=""),"",'statement of marks'!$GB60)</f>
        <v/>
      </c>
      <c r="H2417" s="261" t="str">
        <f>IF(OR('statement of marks'!$GB60="",H2414=""),"",'statement of marks'!$GB60)</f>
        <v/>
      </c>
      <c r="I2417" s="261" t="str">
        <f>IF(OR('statement of marks'!$GB60="",I2414=""),"",'statement of marks'!$GB60)</f>
        <v/>
      </c>
      <c r="J2417" s="262" t="str">
        <f>IF(OR('statement of marks'!$GB60="",J2414=""),"",'statement of marks'!$GB60)</f>
        <v/>
      </c>
    </row>
    <row r="2418" spans="1:10" ht="17.5" customHeight="1">
      <c r="A2418" s="214"/>
      <c r="B2418" s="308" t="str">
        <f>'statement of marks'!$GH$4</f>
        <v>xf.kr</v>
      </c>
      <c r="C2418" s="240"/>
      <c r="D2418" s="241"/>
      <c r="E2418" s="261" t="str">
        <f>IF(OR('statement of marks'!$GJ60="",E2414=""),"",'statement of marks'!$GJ60)</f>
        <v/>
      </c>
      <c r="F2418" s="261" t="str">
        <f>IF(OR('statement of marks'!$GJ60="",F2414=""),"",'statement of marks'!$GJ60)</f>
        <v/>
      </c>
      <c r="G2418" s="261" t="str">
        <f>IF(OR('statement of marks'!$GJ60="",G2414=""),"",'statement of marks'!$GJ60)</f>
        <v/>
      </c>
      <c r="H2418" s="261" t="str">
        <f>IF(OR('statement of marks'!$GJ60="",H2414=""),"",'statement of marks'!$GJ60)</f>
        <v/>
      </c>
      <c r="I2418" s="261" t="str">
        <f>IF(OR('statement of marks'!$GJ60="",I2414=""),"",'statement of marks'!$GJ60)</f>
        <v/>
      </c>
      <c r="J2418" s="262" t="str">
        <f>IF(OR('statement of marks'!$GJ60="",J2414=""),"",'statement of marks'!$GJ60)</f>
        <v/>
      </c>
    </row>
    <row r="2419" spans="1:10" ht="17.5" customHeight="1">
      <c r="A2419" s="214"/>
      <c r="B2419" s="308" t="str">
        <f>'statement of marks'!$GK$4</f>
        <v>foKku</v>
      </c>
      <c r="C2419" s="240"/>
      <c r="D2419" s="241"/>
      <c r="E2419" s="261" t="str">
        <f>IF(OR('statement of marks'!$GM60="",E2414=""),"",'statement of marks'!$GM60)</f>
        <v/>
      </c>
      <c r="F2419" s="261" t="str">
        <f>IF(OR('statement of marks'!$GM60="",F2414=""),"",'statement of marks'!$GM60)</f>
        <v/>
      </c>
      <c r="G2419" s="261" t="str">
        <f>IF(OR('statement of marks'!$GM60="",G2414=""),"",'statement of marks'!$GM60)</f>
        <v/>
      </c>
      <c r="H2419" s="261" t="str">
        <f>IF(OR('statement of marks'!$GM60="",H2414=""),"",'statement of marks'!$GM60)</f>
        <v/>
      </c>
      <c r="I2419" s="261" t="str">
        <f>IF(OR('statement of marks'!$GM60="",I2414=""),"",'statement of marks'!$GM60)</f>
        <v/>
      </c>
      <c r="J2419" s="262" t="str">
        <f>IF(OR('statement of marks'!$GM60="",J2414=""),"",'statement of marks'!$GM60)</f>
        <v/>
      </c>
    </row>
    <row r="2420" spans="1:10" ht="17.5" customHeight="1">
      <c r="A2420" s="214"/>
      <c r="B2420" s="308" t="str">
        <f>'statement of marks'!$GN$4</f>
        <v>lkekftd foKku</v>
      </c>
      <c r="C2420" s="240"/>
      <c r="D2420" s="241"/>
      <c r="E2420" s="261" t="str">
        <f>IF(OR('statement of marks'!$GP60="",E2414=""),"",'statement of marks'!$GP60)</f>
        <v/>
      </c>
      <c r="F2420" s="261" t="str">
        <f>IF(OR('statement of marks'!$GP60="",F2414=""),"",'statement of marks'!$GP60)</f>
        <v/>
      </c>
      <c r="G2420" s="261" t="str">
        <f>IF(OR('statement of marks'!$GP60="",G2414=""),"",'statement of marks'!$GP60)</f>
        <v/>
      </c>
      <c r="H2420" s="261" t="str">
        <f>IF(OR('statement of marks'!$GP60="",H2414=""),"",'statement of marks'!$GP60)</f>
        <v/>
      </c>
      <c r="I2420" s="261" t="str">
        <f>IF(OR('statement of marks'!$GP60="",I2414=""),"",'statement of marks'!$GP60)</f>
        <v/>
      </c>
      <c r="J2420" s="262" t="str">
        <f>IF(OR('statement of marks'!$GP60="",J2414=""),"",'statement of marks'!$GP60)</f>
        <v/>
      </c>
    </row>
    <row r="2421" spans="1:10" ht="17.5" customHeight="1">
      <c r="A2421" s="214"/>
      <c r="B2421" s="308" t="str">
        <f>'statement of marks'!$GQ$4</f>
        <v>dk;kZuqHko</v>
      </c>
      <c r="C2421" s="240"/>
      <c r="D2421" s="241"/>
      <c r="E2421" s="261" t="str">
        <f>IF(OR('statement of marks'!$GS60="",E2414=""),"",'statement of marks'!$GS60)</f>
        <v/>
      </c>
      <c r="F2421" s="261" t="str">
        <f>IF(OR('statement of marks'!$GS60="",F2414=""),"",'statement of marks'!$GS60)</f>
        <v/>
      </c>
      <c r="G2421" s="261" t="str">
        <f>IF(OR('statement of marks'!$GS60="",G2414=""),"",'statement of marks'!$GS60)</f>
        <v/>
      </c>
      <c r="H2421" s="261" t="str">
        <f>IF(OR('statement of marks'!$GS60="",H2414=""),"",'statement of marks'!$GS60)</f>
        <v/>
      </c>
      <c r="I2421" s="261" t="str">
        <f>IF(OR('statement of marks'!$GS60="",I2414=""),"",'statement of marks'!$GS60)</f>
        <v/>
      </c>
      <c r="J2421" s="262" t="str">
        <f>IF(OR('statement of marks'!$GS60="",J2414=""),"",'statement of marks'!$GS60)</f>
        <v/>
      </c>
    </row>
    <row r="2422" spans="1:10" ht="17.5" customHeight="1">
      <c r="A2422" s="214"/>
      <c r="B2422" s="308" t="str">
        <f>'statement of marks'!$GT$4</f>
        <v>dyk f'k{kk</v>
      </c>
      <c r="C2422" s="240"/>
      <c r="D2422" s="241"/>
      <c r="E2422" s="263" t="str">
        <f>IF(OR('statement of marks'!$GV60="",E2414=""),"",'statement of marks'!$GV60)</f>
        <v/>
      </c>
      <c r="F2422" s="263" t="str">
        <f>IF(OR('statement of marks'!$GV60="",F2414=""),"",'statement of marks'!$GV60)</f>
        <v/>
      </c>
      <c r="G2422" s="263" t="str">
        <f>IF(OR('statement of marks'!$GV60="",G2414=""),"",'statement of marks'!$GV60)</f>
        <v/>
      </c>
      <c r="H2422" s="263" t="str">
        <f>IF(OR('statement of marks'!$GV60="",H2414=""),"",'statement of marks'!$GV60)</f>
        <v/>
      </c>
      <c r="I2422" s="263" t="str">
        <f>IF(OR('statement of marks'!$GV60="",I2414=""),"",'statement of marks'!$GV60)</f>
        <v/>
      </c>
      <c r="J2422" s="264" t="str">
        <f>IF(OR('statement of marks'!$GV60="",J2414=""),"",'statement of marks'!$GV60)</f>
        <v/>
      </c>
    </row>
    <row r="2423" spans="1:10" ht="17.5" customHeight="1">
      <c r="A2423" s="214"/>
      <c r="B2423" s="245" t="s">
        <v>284</v>
      </c>
      <c r="C2423" s="265" t="str">
        <f t="shared" ref="C2423:J2423" si="106">C2414</f>
        <v/>
      </c>
      <c r="D2423" s="265" t="str">
        <f t="shared" si="106"/>
        <v/>
      </c>
      <c r="E2423" s="265" t="str">
        <f t="shared" si="106"/>
        <v/>
      </c>
      <c r="F2423" s="265" t="str">
        <f t="shared" si="106"/>
        <v/>
      </c>
      <c r="G2423" s="265" t="str">
        <f t="shared" si="106"/>
        <v/>
      </c>
      <c r="H2423" s="265" t="str">
        <f t="shared" si="106"/>
        <v/>
      </c>
      <c r="I2423" s="265" t="str">
        <f t="shared" si="106"/>
        <v/>
      </c>
      <c r="J2423" s="266" t="str">
        <f t="shared" si="106"/>
        <v/>
      </c>
    </row>
    <row r="2424" spans="1:10" ht="17.5" customHeight="1">
      <c r="A2424" s="214"/>
      <c r="B2424" s="308" t="str">
        <f>'statement of marks'!$HL$5</f>
        <v>Nk= mifLFkfr</v>
      </c>
      <c r="C2424" s="242"/>
      <c r="D2424" s="242"/>
      <c r="E2424" s="267" t="str">
        <f>IF(OR('statement of marks'!$HL60="",E2414=""),"",'statement of marks'!$HL60)</f>
        <v/>
      </c>
      <c r="F2424" s="267" t="str">
        <f>IF(OR('statement of marks'!$HL60="",F2414=""),"",'statement of marks'!$HL60)</f>
        <v/>
      </c>
      <c r="G2424" s="267" t="str">
        <f>IF(OR('statement of marks'!$HL60="",G2414=""),"",'statement of marks'!$HL60)</f>
        <v/>
      </c>
      <c r="H2424" s="267" t="str">
        <f>IF(OR('statement of marks'!$HL60="",H2414=""),"",'statement of marks'!$HL60)</f>
        <v/>
      </c>
      <c r="I2424" s="267" t="str">
        <f>IF(OR('statement of marks'!$HL60="",I2414=""),"",'statement of marks'!$HL60)</f>
        <v/>
      </c>
      <c r="J2424" s="268" t="str">
        <f>IF(OR('statement of marks'!$HL60="",J2414=""),"",'statement of marks'!$HL60)</f>
        <v/>
      </c>
    </row>
    <row r="2425" spans="1:10" ht="17.5" customHeight="1">
      <c r="A2425" s="214"/>
      <c r="B2425" s="308" t="str">
        <f>'statement of marks'!$HK$5</f>
        <v>dqy ehfVax</v>
      </c>
      <c r="C2425" s="243"/>
      <c r="D2425" s="243"/>
      <c r="E2425" s="243" t="str">
        <f>IF(OR('statement of marks'!$HK60="",E2414=""),"",'statement of marks'!$HK60)</f>
        <v/>
      </c>
      <c r="F2425" s="243" t="str">
        <f>IF(OR('statement of marks'!$HK60="",F2414=""),"",'statement of marks'!$HK60)</f>
        <v/>
      </c>
      <c r="G2425" s="243" t="str">
        <f>IF(OR('statement of marks'!$HK60="",G2414=""),"",'statement of marks'!$HK60)</f>
        <v/>
      </c>
      <c r="H2425" s="243" t="str">
        <f>IF(OR('statement of marks'!$HK60="",H2414=""),"",'statement of marks'!$HK60)</f>
        <v/>
      </c>
      <c r="I2425" s="243" t="str">
        <f>IF(OR('statement of marks'!$HK60="",I2414=""),"",'statement of marks'!$HK60)</f>
        <v/>
      </c>
      <c r="J2425" s="269" t="str">
        <f>IF(OR('statement of marks'!$HK60="",J2414=""),"",'statement of marks'!$HK60)</f>
        <v/>
      </c>
    </row>
    <row r="2426" spans="1:10" ht="17.5" customHeight="1">
      <c r="A2426" s="214"/>
      <c r="B2426" s="308" t="s">
        <v>259</v>
      </c>
      <c r="C2426" s="243" t="str">
        <f t="shared" ref="C2426:J2426" si="107">IF(OR(C2424="",C2425=""),"",C2424/C2425*100)</f>
        <v/>
      </c>
      <c r="D2426" s="243" t="str">
        <f t="shared" si="107"/>
        <v/>
      </c>
      <c r="E2426" s="243" t="str">
        <f t="shared" si="107"/>
        <v/>
      </c>
      <c r="F2426" s="243" t="str">
        <f t="shared" si="107"/>
        <v/>
      </c>
      <c r="G2426" s="243" t="str">
        <f t="shared" si="107"/>
        <v/>
      </c>
      <c r="H2426" s="243" t="str">
        <f t="shared" si="107"/>
        <v/>
      </c>
      <c r="I2426" s="243" t="str">
        <f t="shared" si="107"/>
        <v/>
      </c>
      <c r="J2426" s="269" t="str">
        <f t="shared" si="107"/>
        <v/>
      </c>
    </row>
    <row r="2427" spans="1:10" ht="17.5" customHeight="1">
      <c r="A2427" s="214"/>
      <c r="B2427" s="308" t="s">
        <v>260</v>
      </c>
      <c r="C2427" s="243"/>
      <c r="D2427" s="243"/>
      <c r="E2427" s="243"/>
      <c r="F2427" s="243"/>
      <c r="G2427" s="243"/>
      <c r="H2427" s="243"/>
      <c r="I2427" s="243"/>
      <c r="J2427" s="249"/>
    </row>
    <row r="2428" spans="1:10" ht="17.5" customHeight="1">
      <c r="A2428" s="214"/>
      <c r="B2428" s="310" t="s">
        <v>257</v>
      </c>
      <c r="C2428" s="1319" t="str">
        <f>IF('statement of marks'!HN60="","",'statement of marks'!HN60)</f>
        <v/>
      </c>
      <c r="D2428" s="1320"/>
      <c r="E2428" s="1320"/>
      <c r="F2428" s="1320"/>
      <c r="G2428" s="1320"/>
      <c r="H2428" s="1320"/>
      <c r="I2428" s="1320"/>
      <c r="J2428" s="1321"/>
    </row>
    <row r="2429" spans="1:10" ht="17.5" customHeight="1">
      <c r="A2429" s="214"/>
      <c r="B2429" s="246"/>
      <c r="C2429" s="1322"/>
      <c r="D2429" s="1323"/>
      <c r="E2429" s="1323"/>
      <c r="F2429" s="1324"/>
      <c r="G2429" s="1322"/>
      <c r="H2429" s="1323"/>
      <c r="I2429" s="1323"/>
      <c r="J2429" s="1325"/>
    </row>
    <row r="2430" spans="1:10" ht="17.5" customHeight="1" thickBot="1">
      <c r="A2430" s="215"/>
      <c r="B2430" s="259" t="s">
        <v>262</v>
      </c>
      <c r="C2430" s="1293" t="s">
        <v>80</v>
      </c>
      <c r="D2430" s="1294"/>
      <c r="E2430" s="1294"/>
      <c r="F2430" s="1295"/>
      <c r="G2430" s="1296" t="s">
        <v>263</v>
      </c>
      <c r="H2430" s="1297"/>
      <c r="I2430" s="1297"/>
      <c r="J2430" s="1298"/>
    </row>
    <row r="2431" spans="1:10" ht="17.5" customHeight="1">
      <c r="A2431" s="247"/>
      <c r="B2431" s="1352" t="s">
        <v>228</v>
      </c>
      <c r="C2431" s="1353"/>
      <c r="D2431" s="1353"/>
      <c r="E2431" s="1353"/>
      <c r="F2431" s="1353"/>
      <c r="G2431" s="1353"/>
      <c r="H2431" s="1353"/>
      <c r="I2431" s="1353"/>
      <c r="J2431" s="1354"/>
    </row>
    <row r="2432" spans="1:10" ht="17.5" customHeight="1">
      <c r="A2432" s="214"/>
      <c r="B2432" s="1355" t="s">
        <v>247</v>
      </c>
      <c r="C2432" s="1356"/>
      <c r="D2432" s="1356"/>
      <c r="E2432" s="1356"/>
      <c r="F2432" s="1356"/>
      <c r="G2432" s="1356"/>
      <c r="H2432" s="1356"/>
      <c r="I2432" s="1356"/>
      <c r="J2432" s="1357"/>
    </row>
    <row r="2433" spans="1:10" ht="17.5" customHeight="1">
      <c r="A2433" s="214"/>
      <c r="B2433" s="1358" t="s">
        <v>81</v>
      </c>
      <c r="C2433" s="1358"/>
      <c r="D2433" s="1359">
        <f>YEAR(details!G61)</f>
        <v>1900</v>
      </c>
      <c r="E2433" s="1360"/>
      <c r="F2433" s="307" t="s">
        <v>230</v>
      </c>
      <c r="G2433" s="1359" t="str">
        <f>'statement of marks'!$H$3</f>
        <v>2015-16</v>
      </c>
      <c r="H2433" s="1360"/>
      <c r="I2433" s="307" t="s">
        <v>231</v>
      </c>
      <c r="J2433" s="255"/>
    </row>
    <row r="2434" spans="1:10" ht="17.5" customHeight="1">
      <c r="A2434" s="214"/>
      <c r="B2434" s="1326" t="s">
        <v>229</v>
      </c>
      <c r="C2434" s="1327"/>
      <c r="D2434" s="1312" t="str">
        <f>'statement of marks'!$A$1</f>
        <v>jk- ck- ek/;fed fo|ky; uohu] fuEckgsM+k</v>
      </c>
      <c r="E2434" s="1313"/>
      <c r="F2434" s="1313"/>
      <c r="G2434" s="1313"/>
      <c r="H2434" s="1313"/>
      <c r="I2434" s="1313"/>
      <c r="J2434" s="1314"/>
    </row>
    <row r="2435" spans="1:10" ht="17.5" customHeight="1">
      <c r="A2435" s="214"/>
      <c r="B2435" s="1326" t="str">
        <f>'statement of marks'!$J$3</f>
        <v xml:space="preserve">fo|ky; dk Mk;l dksM+ </v>
      </c>
      <c r="C2435" s="1327"/>
      <c r="D2435" s="1345" t="str">
        <f>'statement of marks'!$K$3</f>
        <v xml:space="preserve">08291009401   </v>
      </c>
      <c r="E2435" s="1346"/>
      <c r="F2435" s="1128"/>
      <c r="G2435" s="1129"/>
      <c r="H2435" s="1129"/>
      <c r="I2435" s="1129"/>
      <c r="J2435" s="1347"/>
    </row>
    <row r="2436" spans="1:10" ht="17.5" customHeight="1">
      <c r="A2436" s="214"/>
      <c r="B2436" s="1326" t="s">
        <v>218</v>
      </c>
      <c r="C2436" s="1327"/>
      <c r="D2436" s="1312" t="str">
        <f>IF('statement of marks'!J61="","",'statement of marks'!J61)</f>
        <v/>
      </c>
      <c r="E2436" s="1313"/>
      <c r="F2436" s="1313"/>
      <c r="G2436" s="1313"/>
      <c r="H2436" s="1313"/>
      <c r="I2436" s="1313"/>
      <c r="J2436" s="1314"/>
    </row>
    <row r="2437" spans="1:10" ht="17.5" customHeight="1">
      <c r="A2437" s="214"/>
      <c r="B2437" s="1326" t="s">
        <v>232</v>
      </c>
      <c r="C2437" s="1327"/>
      <c r="D2437" s="1145" t="str">
        <f>IF('statement of marks'!C61="B","Nk=",IF('statement of marks'!C61="G","Nk=k",""))</f>
        <v/>
      </c>
      <c r="E2437" s="1145"/>
      <c r="F2437" s="258" t="s">
        <v>224</v>
      </c>
      <c r="G2437" s="256" t="str">
        <f>IF('statement of marks'!B61="","",'statement of marks'!B61)</f>
        <v/>
      </c>
      <c r="H2437" s="1348"/>
      <c r="I2437" s="1348"/>
      <c r="J2437" s="1349"/>
    </row>
    <row r="2438" spans="1:10" ht="17.5" customHeight="1">
      <c r="A2438" s="214"/>
      <c r="B2438" s="1326" t="s">
        <v>220</v>
      </c>
      <c r="C2438" s="1327"/>
      <c r="D2438" s="1312" t="str">
        <f>IF('statement of marks'!L61="","",'statement of marks'!L61)</f>
        <v/>
      </c>
      <c r="E2438" s="1313"/>
      <c r="F2438" s="1313"/>
      <c r="G2438" s="1313"/>
      <c r="H2438" s="1313"/>
      <c r="I2438" s="1313"/>
      <c r="J2438" s="1314"/>
    </row>
    <row r="2439" spans="1:10" ht="17.5" customHeight="1">
      <c r="A2439" s="214"/>
      <c r="B2439" s="1326" t="s">
        <v>219</v>
      </c>
      <c r="C2439" s="1327"/>
      <c r="D2439" s="1312" t="str">
        <f>IF('statement of marks'!K61="","",'statement of marks'!K61)</f>
        <v/>
      </c>
      <c r="E2439" s="1313"/>
      <c r="F2439" s="1313"/>
      <c r="G2439" s="1313"/>
      <c r="H2439" s="1313"/>
      <c r="I2439" s="1313"/>
      <c r="J2439" s="1314"/>
    </row>
    <row r="2440" spans="1:10" ht="17.5" customHeight="1">
      <c r="A2440" s="214"/>
      <c r="B2440" s="1326" t="s">
        <v>234</v>
      </c>
      <c r="C2440" s="1327"/>
      <c r="D2440" s="1312" t="str">
        <f>IF(details!N61="","",details!N61)</f>
        <v/>
      </c>
      <c r="E2440" s="1313"/>
      <c r="F2440" s="1313"/>
      <c r="G2440" s="1313"/>
      <c r="H2440" s="1313"/>
      <c r="I2440" s="1313"/>
      <c r="J2440" s="1314"/>
    </row>
    <row r="2441" spans="1:10" ht="17.5" customHeight="1">
      <c r="A2441" s="214"/>
      <c r="B2441" s="1326" t="s">
        <v>283</v>
      </c>
      <c r="C2441" s="1327"/>
      <c r="D2441" s="1312" t="str">
        <f>IF(details!O61="","",details!O61)</f>
        <v/>
      </c>
      <c r="E2441" s="1313"/>
      <c r="F2441" s="1313"/>
      <c r="G2441" s="1313"/>
      <c r="H2441" s="1313"/>
      <c r="I2441" s="1313"/>
      <c r="J2441" s="1314"/>
    </row>
    <row r="2442" spans="1:10" ht="17.5" customHeight="1">
      <c r="A2442" s="214"/>
      <c r="B2442" s="1326" t="s">
        <v>77</v>
      </c>
      <c r="C2442" s="1327"/>
      <c r="D2442" s="392">
        <f>'statement of marks'!$C$3</f>
        <v>6</v>
      </c>
      <c r="E2442" s="309" t="s">
        <v>222</v>
      </c>
      <c r="F2442" s="254" t="str">
        <f>IF('statement of marks'!F61="","",'statement of marks'!F61)</f>
        <v/>
      </c>
      <c r="G2442" s="1343" t="s">
        <v>233</v>
      </c>
      <c r="H2442" s="1170"/>
      <c r="I2442" s="1361" t="str">
        <f>IF('statement of marks'!G61="","",'statement of marks'!G61)</f>
        <v/>
      </c>
      <c r="J2442" s="1362"/>
    </row>
    <row r="2443" spans="1:10" ht="17.5" customHeight="1">
      <c r="A2443" s="214"/>
      <c r="B2443" s="1326" t="s">
        <v>225</v>
      </c>
      <c r="C2443" s="1327"/>
      <c r="D2443" s="1316" t="str">
        <f>IF('statement of marks'!H61="","",'statement of marks'!H61)</f>
        <v/>
      </c>
      <c r="E2443" s="1328"/>
      <c r="F2443" s="1328"/>
      <c r="G2443" s="1328"/>
      <c r="H2443" s="1328"/>
      <c r="I2443" s="1328"/>
      <c r="J2443" s="1329"/>
    </row>
    <row r="2444" spans="1:10" ht="17.5" customHeight="1">
      <c r="A2444" s="214"/>
      <c r="B2444" s="1326" t="s">
        <v>226</v>
      </c>
      <c r="C2444" s="1327"/>
      <c r="D2444" s="1330" t="str">
        <f>IF('statement of marks'!I61="","",'statement of marks'!I61)</f>
        <v/>
      </c>
      <c r="E2444" s="1331"/>
      <c r="F2444" s="1332"/>
      <c r="G2444" s="1332"/>
      <c r="H2444" s="1332"/>
      <c r="I2444" s="1332"/>
      <c r="J2444" s="1333"/>
    </row>
    <row r="2445" spans="1:10" ht="17.5" customHeight="1">
      <c r="A2445" s="214"/>
      <c r="B2445" s="1312" t="s">
        <v>235</v>
      </c>
      <c r="C2445" s="1313"/>
      <c r="D2445" s="1313"/>
      <c r="E2445" s="1144"/>
      <c r="F2445" s="1334" t="str">
        <f>IF(details!Q61="","",details!Q61)</f>
        <v/>
      </c>
      <c r="G2445" s="1334"/>
      <c r="H2445" s="1335"/>
      <c r="I2445" s="1335"/>
      <c r="J2445" s="1336"/>
    </row>
    <row r="2446" spans="1:10" ht="17.5" customHeight="1">
      <c r="A2446" s="214"/>
      <c r="B2446" s="1326" t="s">
        <v>239</v>
      </c>
      <c r="C2446" s="1327"/>
      <c r="D2446" s="1312" t="str">
        <f>IF(details!M61="","",details!M61)</f>
        <v/>
      </c>
      <c r="E2446" s="1313"/>
      <c r="F2446" s="1313"/>
      <c r="G2446" s="1313"/>
      <c r="H2446" s="1313"/>
      <c r="I2446" s="1313"/>
      <c r="J2446" s="1314"/>
    </row>
    <row r="2447" spans="1:10" ht="17.5" customHeight="1">
      <c r="A2447" s="214"/>
      <c r="B2447" s="1326" t="s">
        <v>240</v>
      </c>
      <c r="C2447" s="1327"/>
      <c r="D2447" s="1312" t="str">
        <f>IF(details!P61="","",details!P61)</f>
        <v/>
      </c>
      <c r="E2447" s="1313"/>
      <c r="F2447" s="1313"/>
      <c r="G2447" s="1313"/>
      <c r="H2447" s="1313"/>
      <c r="I2447" s="1313"/>
      <c r="J2447" s="1314"/>
    </row>
    <row r="2448" spans="1:10" ht="17.5" customHeight="1">
      <c r="A2448" s="214"/>
      <c r="B2448" s="1326" t="s">
        <v>241</v>
      </c>
      <c r="C2448" s="1327"/>
      <c r="D2448" s="1337" t="str">
        <f>IF('statement of marks'!HD61="mRrh.kZ",'statement of marks'!$C$3,"")</f>
        <v/>
      </c>
      <c r="E2448" s="1338"/>
      <c r="F2448" s="1313" t="s">
        <v>242</v>
      </c>
      <c r="G2448" s="1144"/>
      <c r="H2448" s="1337" t="str">
        <f>IF(D2448="","",D2448+1)</f>
        <v/>
      </c>
      <c r="I2448" s="1338"/>
      <c r="J2448" s="1339"/>
    </row>
    <row r="2449" spans="1:10" ht="17.5" customHeight="1">
      <c r="A2449" s="214"/>
      <c r="B2449" s="1326" t="s">
        <v>243</v>
      </c>
      <c r="C2449" s="1327"/>
      <c r="D2449" s="1340">
        <f>IF(details!$O$4="","",details!$O$4)</f>
        <v>42460</v>
      </c>
      <c r="E2449" s="1341"/>
      <c r="F2449" s="1342"/>
      <c r="G2449" s="1343"/>
      <c r="H2449" s="1343"/>
      <c r="I2449" s="1343"/>
      <c r="J2449" s="1344"/>
    </row>
    <row r="2450" spans="1:10" ht="17.5" customHeight="1">
      <c r="A2450" s="214"/>
      <c r="B2450" s="1299"/>
      <c r="C2450" s="1299"/>
      <c r="D2450" s="1276"/>
      <c r="E2450" s="1276"/>
      <c r="F2450" s="1288"/>
      <c r="G2450" s="1288"/>
      <c r="H2450" s="1288"/>
      <c r="I2450" s="1288"/>
      <c r="J2450" s="1300"/>
    </row>
    <row r="2451" spans="1:10" ht="17.5" customHeight="1">
      <c r="A2451" s="214"/>
      <c r="B2451" s="1301" t="str">
        <f>IF(details!$I$4="","",details!$I$4)</f>
        <v>Jherh js[kk oekZ</v>
      </c>
      <c r="C2451" s="1301"/>
      <c r="D2451" s="1276"/>
      <c r="E2451" s="1276"/>
      <c r="F2451" s="1302" t="str">
        <f>IF(details!$F$4="","",details!$F$4)</f>
        <v>Jh jk/ks';ke tk'kh</v>
      </c>
      <c r="G2451" s="1303"/>
      <c r="H2451" s="1303"/>
      <c r="I2451" s="1303"/>
      <c r="J2451" s="1304"/>
    </row>
    <row r="2452" spans="1:10" ht="17.5" customHeight="1" thickBot="1">
      <c r="A2452" s="215"/>
      <c r="B2452" s="1305" t="s">
        <v>244</v>
      </c>
      <c r="C2452" s="1305"/>
      <c r="D2452" s="1305" t="s">
        <v>245</v>
      </c>
      <c r="E2452" s="1305"/>
      <c r="F2452" s="1306" t="s">
        <v>246</v>
      </c>
      <c r="G2452" s="1307"/>
      <c r="H2452" s="1307"/>
      <c r="I2452" s="1307"/>
      <c r="J2452" s="1308"/>
    </row>
    <row r="2453" spans="1:10" ht="17.5" customHeight="1">
      <c r="A2453" s="247"/>
      <c r="B2453" s="1309" t="s">
        <v>258</v>
      </c>
      <c r="C2453" s="1310"/>
      <c r="D2453" s="1310"/>
      <c r="E2453" s="1310"/>
      <c r="F2453" s="1310"/>
      <c r="G2453" s="1310"/>
      <c r="H2453" s="1310"/>
      <c r="I2453" s="1310"/>
      <c r="J2453" s="1311"/>
    </row>
    <row r="2454" spans="1:10" ht="17.5" customHeight="1">
      <c r="A2454" s="214"/>
      <c r="B2454" s="310" t="s">
        <v>218</v>
      </c>
      <c r="C2454" s="1312" t="str">
        <f>IF('statement of marks'!J61="","",'statement of marks'!J61)</f>
        <v/>
      </c>
      <c r="D2454" s="1313"/>
      <c r="E2454" s="1313"/>
      <c r="F2454" s="1313"/>
      <c r="G2454" s="1313"/>
      <c r="H2454" s="1313"/>
      <c r="I2454" s="1313"/>
      <c r="J2454" s="1314"/>
    </row>
    <row r="2455" spans="1:10" ht="17.5" customHeight="1">
      <c r="A2455" s="214"/>
      <c r="B2455" s="310" t="s">
        <v>219</v>
      </c>
      <c r="C2455" s="1312" t="str">
        <f>IF('statement of marks'!K61="","",'statement of marks'!K61)</f>
        <v/>
      </c>
      <c r="D2455" s="1313"/>
      <c r="E2455" s="1313"/>
      <c r="F2455" s="1313"/>
      <c r="G2455" s="1313"/>
      <c r="H2455" s="1313"/>
      <c r="I2455" s="1313"/>
      <c r="J2455" s="1314"/>
    </row>
    <row r="2456" spans="1:10" ht="17.5" customHeight="1">
      <c r="A2456" s="214"/>
      <c r="B2456" s="310" t="s">
        <v>220</v>
      </c>
      <c r="C2456" s="1312" t="str">
        <f>IF('statement of marks'!L61="","",'statement of marks'!L61)</f>
        <v/>
      </c>
      <c r="D2456" s="1313"/>
      <c r="E2456" s="1313"/>
      <c r="F2456" s="1313"/>
      <c r="G2456" s="1313"/>
      <c r="H2456" s="1313"/>
      <c r="I2456" s="1313"/>
      <c r="J2456" s="1314"/>
    </row>
    <row r="2457" spans="1:10" ht="17.5" customHeight="1">
      <c r="A2457" s="214"/>
      <c r="B2457" s="310" t="s">
        <v>225</v>
      </c>
      <c r="C2457" s="1315" t="str">
        <f>IF('statement of marks'!H61="","",'statement of marks'!H61)</f>
        <v/>
      </c>
      <c r="D2457" s="1316"/>
      <c r="E2457" s="252" t="s">
        <v>261</v>
      </c>
      <c r="F2457" s="1317" t="str">
        <f>IF('statement of marks'!I61="","",'statement of marks'!I61)</f>
        <v/>
      </c>
      <c r="G2457" s="1317"/>
      <c r="H2457" s="1317"/>
      <c r="I2457" s="1317"/>
      <c r="J2457" s="1318"/>
    </row>
    <row r="2458" spans="1:10" ht="17.5" customHeight="1">
      <c r="A2458" s="214"/>
      <c r="B2458" s="310" t="s">
        <v>223</v>
      </c>
      <c r="C2458" s="253" t="s">
        <v>248</v>
      </c>
      <c r="D2458" s="235" t="s">
        <v>249</v>
      </c>
      <c r="E2458" s="235" t="s">
        <v>250</v>
      </c>
      <c r="F2458" s="235" t="s">
        <v>251</v>
      </c>
      <c r="G2458" s="235" t="s">
        <v>252</v>
      </c>
      <c r="H2458" s="235" t="s">
        <v>253</v>
      </c>
      <c r="I2458" s="235" t="s">
        <v>254</v>
      </c>
      <c r="J2458" s="248" t="s">
        <v>255</v>
      </c>
    </row>
    <row r="2459" spans="1:10" ht="17.5" customHeight="1">
      <c r="A2459" s="214"/>
      <c r="B2459" s="308" t="s">
        <v>256</v>
      </c>
      <c r="C2459" s="239" t="str">
        <f>IF(AND('statement of marks'!$C$3=1,'statement of marks'!HD61="mRrh.kZ"),'statement of marks'!$H$3,"")</f>
        <v/>
      </c>
      <c r="D2459" s="239" t="str">
        <f>IF(AND('statement of marks'!$C$3=2,'statement of marks'!HD61="mRrh.kZ"),'statement of marks'!$H$3,"")</f>
        <v/>
      </c>
      <c r="E2459" s="239" t="str">
        <f>IF(AND('statement of marks'!$C$3=3,'statement of marks'!HD61="mRrh.kZ"),'statement of marks'!$H$3,"")</f>
        <v/>
      </c>
      <c r="F2459" s="239" t="str">
        <f>IF(AND('statement of marks'!$C$3=4,'statement of marks'!HD61="mRrh.kZ"),'statement of marks'!$H$3,"")</f>
        <v/>
      </c>
      <c r="G2459" s="239" t="str">
        <f>IF(AND('statement of marks'!$C$3=5,'statement of marks'!HD61="mRrh.kZ"),'statement of marks'!$H$3,"")</f>
        <v/>
      </c>
      <c r="H2459" s="239" t="str">
        <f>IF(AND('statement of marks'!$C$3=6,'statement of marks'!HD61="mRrh.kZ"),'statement of marks'!$H$3,"")</f>
        <v/>
      </c>
      <c r="I2459" s="239" t="str">
        <f>IF(AND('statement of marks'!$C$3=7,'statement of marks'!HD61="mRrh.kZ"),'statement of marks'!$H$3,"")</f>
        <v/>
      </c>
      <c r="J2459" s="260" t="str">
        <f>IF(AND('statement of marks'!$C$3=8,'statement of marks'!HD61="mRrh.kZ"),'statement of marks'!$H$3,"")</f>
        <v/>
      </c>
    </row>
    <row r="2460" spans="1:10" ht="17.5" customHeight="1">
      <c r="A2460" s="214"/>
      <c r="B2460" s="308" t="str">
        <f>'statement of marks'!$FT$4</f>
        <v>fgUnh</v>
      </c>
      <c r="C2460" s="240"/>
      <c r="D2460" s="241"/>
      <c r="E2460" s="261" t="str">
        <f>IF(OR('statement of marks'!$FV61="",E2459=""),"",'statement of marks'!$FV61)</f>
        <v/>
      </c>
      <c r="F2460" s="261" t="str">
        <f>IF(OR('statement of marks'!$FV61="",F2459=""),"",'statement of marks'!$FV61)</f>
        <v/>
      </c>
      <c r="G2460" s="261" t="str">
        <f>IF(OR('statement of marks'!$FV61="",G2459=""),"",'statement of marks'!$FV61)</f>
        <v/>
      </c>
      <c r="H2460" s="261" t="str">
        <f>IF(OR('statement of marks'!$FV61="",H2459=""),"",'statement of marks'!$FV61)</f>
        <v/>
      </c>
      <c r="I2460" s="261" t="str">
        <f>IF(OR('statement of marks'!$FV61="",I2459=""),"",'statement of marks'!$FV61)</f>
        <v/>
      </c>
      <c r="J2460" s="262" t="str">
        <f>IF(OR('statement of marks'!$FV61="",J2459=""),"",'statement of marks'!$FV61)</f>
        <v/>
      </c>
    </row>
    <row r="2461" spans="1:10" ht="17.5" customHeight="1">
      <c r="A2461" s="214"/>
      <c r="B2461" s="308" t="str">
        <f>'statement of marks'!$FW$4</f>
        <v>vaxszth</v>
      </c>
      <c r="C2461" s="240"/>
      <c r="D2461" s="241"/>
      <c r="E2461" s="261" t="str">
        <f>IF(OR('statement of marks'!$FY61="",E2459=""),"",'statement of marks'!$FY61)</f>
        <v/>
      </c>
      <c r="F2461" s="261" t="str">
        <f>IF(OR('statement of marks'!$FY61="",F2459=""),"",'statement of marks'!$FY61)</f>
        <v/>
      </c>
      <c r="G2461" s="261" t="str">
        <f>IF(OR('statement of marks'!$FY61="",G2459=""),"",'statement of marks'!$FY61)</f>
        <v/>
      </c>
      <c r="H2461" s="261" t="str">
        <f>IF(OR('statement of marks'!$FY61="",H2459=""),"",'statement of marks'!$FY61)</f>
        <v/>
      </c>
      <c r="I2461" s="261" t="str">
        <f>IF(OR('statement of marks'!$FY61="",I2459=""),"",'statement of marks'!$FY61)</f>
        <v/>
      </c>
      <c r="J2461" s="262" t="str">
        <f>IF(OR('statement of marks'!$FY61="",J2459=""),"",'statement of marks'!$FY61)</f>
        <v/>
      </c>
    </row>
    <row r="2462" spans="1:10" ht="17.5" customHeight="1">
      <c r="A2462" s="214"/>
      <c r="B2462" s="308" t="str">
        <f>IF('statement of marks'!BE61="s","laLÑr",IF('statement of marks'!BE61="u","mnwZ",IF('statement of marks'!BE61="g","xqtjkrh",IF('statement of marks'!BE61="p","iatkch",IF('statement of marks'!BE61="sd","flU/kh","r`rh; Hkk""kk")))))</f>
        <v>r`rh; Hkk"kk</v>
      </c>
      <c r="C2462" s="240"/>
      <c r="D2462" s="241"/>
      <c r="E2462" s="261" t="str">
        <f>IF(OR('statement of marks'!$GB61="",E2459=""),"",'statement of marks'!$GB61)</f>
        <v/>
      </c>
      <c r="F2462" s="261" t="str">
        <f>IF(OR('statement of marks'!$GB61="",F2459=""),"",'statement of marks'!$GB61)</f>
        <v/>
      </c>
      <c r="G2462" s="261" t="str">
        <f>IF(OR('statement of marks'!$GB61="",G2459=""),"",'statement of marks'!$GB61)</f>
        <v/>
      </c>
      <c r="H2462" s="261" t="str">
        <f>IF(OR('statement of marks'!$GB61="",H2459=""),"",'statement of marks'!$GB61)</f>
        <v/>
      </c>
      <c r="I2462" s="261" t="str">
        <f>IF(OR('statement of marks'!$GB61="",I2459=""),"",'statement of marks'!$GB61)</f>
        <v/>
      </c>
      <c r="J2462" s="262" t="str">
        <f>IF(OR('statement of marks'!$GB61="",J2459=""),"",'statement of marks'!$GB61)</f>
        <v/>
      </c>
    </row>
    <row r="2463" spans="1:10" ht="17.5" customHeight="1">
      <c r="A2463" s="214"/>
      <c r="B2463" s="308" t="str">
        <f>'statement of marks'!$GH$4</f>
        <v>xf.kr</v>
      </c>
      <c r="C2463" s="240"/>
      <c r="D2463" s="241"/>
      <c r="E2463" s="261" t="str">
        <f>IF(OR('statement of marks'!$GJ61="",E2459=""),"",'statement of marks'!$GJ61)</f>
        <v/>
      </c>
      <c r="F2463" s="261" t="str">
        <f>IF(OR('statement of marks'!$GJ61="",F2459=""),"",'statement of marks'!$GJ61)</f>
        <v/>
      </c>
      <c r="G2463" s="261" t="str">
        <f>IF(OR('statement of marks'!$GJ61="",G2459=""),"",'statement of marks'!$GJ61)</f>
        <v/>
      </c>
      <c r="H2463" s="261" t="str">
        <f>IF(OR('statement of marks'!$GJ61="",H2459=""),"",'statement of marks'!$GJ61)</f>
        <v/>
      </c>
      <c r="I2463" s="261" t="str">
        <f>IF(OR('statement of marks'!$GJ61="",I2459=""),"",'statement of marks'!$GJ61)</f>
        <v/>
      </c>
      <c r="J2463" s="262" t="str">
        <f>IF(OR('statement of marks'!$GJ61="",J2459=""),"",'statement of marks'!$GJ61)</f>
        <v/>
      </c>
    </row>
    <row r="2464" spans="1:10" ht="17.5" customHeight="1">
      <c r="A2464" s="214"/>
      <c r="B2464" s="308" t="str">
        <f>'statement of marks'!$GK$4</f>
        <v>foKku</v>
      </c>
      <c r="C2464" s="240"/>
      <c r="D2464" s="241"/>
      <c r="E2464" s="261" t="str">
        <f>IF(OR('statement of marks'!$GM61="",E2459=""),"",'statement of marks'!$GM61)</f>
        <v/>
      </c>
      <c r="F2464" s="261" t="str">
        <f>IF(OR('statement of marks'!$GM61="",F2459=""),"",'statement of marks'!$GM61)</f>
        <v/>
      </c>
      <c r="G2464" s="261" t="str">
        <f>IF(OR('statement of marks'!$GM61="",G2459=""),"",'statement of marks'!$GM61)</f>
        <v/>
      </c>
      <c r="H2464" s="261" t="str">
        <f>IF(OR('statement of marks'!$GM61="",H2459=""),"",'statement of marks'!$GM61)</f>
        <v/>
      </c>
      <c r="I2464" s="261" t="str">
        <f>IF(OR('statement of marks'!$GM61="",I2459=""),"",'statement of marks'!$GM61)</f>
        <v/>
      </c>
      <c r="J2464" s="262" t="str">
        <f>IF(OR('statement of marks'!$GM61="",J2459=""),"",'statement of marks'!$GM61)</f>
        <v/>
      </c>
    </row>
    <row r="2465" spans="1:10" ht="17.5" customHeight="1">
      <c r="A2465" s="214"/>
      <c r="B2465" s="308" t="str">
        <f>'statement of marks'!$GN$4</f>
        <v>lkekftd foKku</v>
      </c>
      <c r="C2465" s="240"/>
      <c r="D2465" s="241"/>
      <c r="E2465" s="261" t="str">
        <f>IF(OR('statement of marks'!$GP61="",E2459=""),"",'statement of marks'!$GP61)</f>
        <v/>
      </c>
      <c r="F2465" s="261" t="str">
        <f>IF(OR('statement of marks'!$GP61="",F2459=""),"",'statement of marks'!$GP61)</f>
        <v/>
      </c>
      <c r="G2465" s="261" t="str">
        <f>IF(OR('statement of marks'!$GP61="",G2459=""),"",'statement of marks'!$GP61)</f>
        <v/>
      </c>
      <c r="H2465" s="261" t="str">
        <f>IF(OR('statement of marks'!$GP61="",H2459=""),"",'statement of marks'!$GP61)</f>
        <v/>
      </c>
      <c r="I2465" s="261" t="str">
        <f>IF(OR('statement of marks'!$GP61="",I2459=""),"",'statement of marks'!$GP61)</f>
        <v/>
      </c>
      <c r="J2465" s="262" t="str">
        <f>IF(OR('statement of marks'!$GP61="",J2459=""),"",'statement of marks'!$GP61)</f>
        <v/>
      </c>
    </row>
    <row r="2466" spans="1:10" ht="17.5" customHeight="1">
      <c r="A2466" s="214"/>
      <c r="B2466" s="308" t="str">
        <f>'statement of marks'!$GQ$4</f>
        <v>dk;kZuqHko</v>
      </c>
      <c r="C2466" s="240"/>
      <c r="D2466" s="241"/>
      <c r="E2466" s="261" t="str">
        <f>IF(OR('statement of marks'!$GS61="",E2459=""),"",'statement of marks'!$GS61)</f>
        <v/>
      </c>
      <c r="F2466" s="261" t="str">
        <f>IF(OR('statement of marks'!$GS61="",F2459=""),"",'statement of marks'!$GS61)</f>
        <v/>
      </c>
      <c r="G2466" s="261" t="str">
        <f>IF(OR('statement of marks'!$GS61="",G2459=""),"",'statement of marks'!$GS61)</f>
        <v/>
      </c>
      <c r="H2466" s="261" t="str">
        <f>IF(OR('statement of marks'!$GS61="",H2459=""),"",'statement of marks'!$GS61)</f>
        <v/>
      </c>
      <c r="I2466" s="261" t="str">
        <f>IF(OR('statement of marks'!$GS61="",I2459=""),"",'statement of marks'!$GS61)</f>
        <v/>
      </c>
      <c r="J2466" s="262" t="str">
        <f>IF(OR('statement of marks'!$GS61="",J2459=""),"",'statement of marks'!$GS61)</f>
        <v/>
      </c>
    </row>
    <row r="2467" spans="1:10" ht="17.5" customHeight="1">
      <c r="A2467" s="214"/>
      <c r="B2467" s="308" t="str">
        <f>'statement of marks'!$GT$4</f>
        <v>dyk f'k{kk</v>
      </c>
      <c r="C2467" s="240"/>
      <c r="D2467" s="241"/>
      <c r="E2467" s="263" t="str">
        <f>IF(OR('statement of marks'!$GV61="",E2459=""),"",'statement of marks'!$GV61)</f>
        <v/>
      </c>
      <c r="F2467" s="263" t="str">
        <f>IF(OR('statement of marks'!$GV61="",F2459=""),"",'statement of marks'!$GV61)</f>
        <v/>
      </c>
      <c r="G2467" s="263" t="str">
        <f>IF(OR('statement of marks'!$GV61="",G2459=""),"",'statement of marks'!$GV61)</f>
        <v/>
      </c>
      <c r="H2467" s="263" t="str">
        <f>IF(OR('statement of marks'!$GV61="",H2459=""),"",'statement of marks'!$GV61)</f>
        <v/>
      </c>
      <c r="I2467" s="263" t="str">
        <f>IF(OR('statement of marks'!$GV61="",I2459=""),"",'statement of marks'!$GV61)</f>
        <v/>
      </c>
      <c r="J2467" s="264" t="str">
        <f>IF(OR('statement of marks'!$GV61="",J2459=""),"",'statement of marks'!$GV61)</f>
        <v/>
      </c>
    </row>
    <row r="2468" spans="1:10" ht="17.5" customHeight="1">
      <c r="A2468" s="214"/>
      <c r="B2468" s="245" t="s">
        <v>284</v>
      </c>
      <c r="C2468" s="265" t="str">
        <f t="shared" ref="C2468:J2468" si="108">C2459</f>
        <v/>
      </c>
      <c r="D2468" s="265" t="str">
        <f t="shared" si="108"/>
        <v/>
      </c>
      <c r="E2468" s="265" t="str">
        <f t="shared" si="108"/>
        <v/>
      </c>
      <c r="F2468" s="265" t="str">
        <f t="shared" si="108"/>
        <v/>
      </c>
      <c r="G2468" s="265" t="str">
        <f t="shared" si="108"/>
        <v/>
      </c>
      <c r="H2468" s="265" t="str">
        <f t="shared" si="108"/>
        <v/>
      </c>
      <c r="I2468" s="265" t="str">
        <f t="shared" si="108"/>
        <v/>
      </c>
      <c r="J2468" s="266" t="str">
        <f t="shared" si="108"/>
        <v/>
      </c>
    </row>
    <row r="2469" spans="1:10" ht="17.5" customHeight="1">
      <c r="A2469" s="214"/>
      <c r="B2469" s="308" t="str">
        <f>'statement of marks'!$HL$5</f>
        <v>Nk= mifLFkfr</v>
      </c>
      <c r="C2469" s="242"/>
      <c r="D2469" s="242"/>
      <c r="E2469" s="267" t="str">
        <f>IF(OR('statement of marks'!$HL61="",E2459=""),"",'statement of marks'!$HL61)</f>
        <v/>
      </c>
      <c r="F2469" s="267" t="str">
        <f>IF(OR('statement of marks'!$HL61="",F2459=""),"",'statement of marks'!$HL61)</f>
        <v/>
      </c>
      <c r="G2469" s="267" t="str">
        <f>IF(OR('statement of marks'!$HL61="",G2459=""),"",'statement of marks'!$HL61)</f>
        <v/>
      </c>
      <c r="H2469" s="267" t="str">
        <f>IF(OR('statement of marks'!$HL61="",H2459=""),"",'statement of marks'!$HL61)</f>
        <v/>
      </c>
      <c r="I2469" s="267" t="str">
        <f>IF(OR('statement of marks'!$HL61="",I2459=""),"",'statement of marks'!$HL61)</f>
        <v/>
      </c>
      <c r="J2469" s="268" t="str">
        <f>IF(OR('statement of marks'!$HL61="",J2459=""),"",'statement of marks'!$HL61)</f>
        <v/>
      </c>
    </row>
    <row r="2470" spans="1:10" ht="17.5" customHeight="1">
      <c r="A2470" s="214"/>
      <c r="B2470" s="308" t="str">
        <f>'statement of marks'!$HK$5</f>
        <v>dqy ehfVax</v>
      </c>
      <c r="C2470" s="243"/>
      <c r="D2470" s="243"/>
      <c r="E2470" s="243" t="str">
        <f>IF(OR('statement of marks'!$HK61="",E2459=""),"",'statement of marks'!$HK61)</f>
        <v/>
      </c>
      <c r="F2470" s="243" t="str">
        <f>IF(OR('statement of marks'!$HK61="",F2459=""),"",'statement of marks'!$HK61)</f>
        <v/>
      </c>
      <c r="G2470" s="243" t="str">
        <f>IF(OR('statement of marks'!$HK61="",G2459=""),"",'statement of marks'!$HK61)</f>
        <v/>
      </c>
      <c r="H2470" s="243" t="str">
        <f>IF(OR('statement of marks'!$HK61="",H2459=""),"",'statement of marks'!$HK61)</f>
        <v/>
      </c>
      <c r="I2470" s="243" t="str">
        <f>IF(OR('statement of marks'!$HK61="",I2459=""),"",'statement of marks'!$HK61)</f>
        <v/>
      </c>
      <c r="J2470" s="269" t="str">
        <f>IF(OR('statement of marks'!$HK61="",J2459=""),"",'statement of marks'!$HK61)</f>
        <v/>
      </c>
    </row>
    <row r="2471" spans="1:10" ht="17.5" customHeight="1">
      <c r="A2471" s="214"/>
      <c r="B2471" s="308" t="s">
        <v>259</v>
      </c>
      <c r="C2471" s="243" t="str">
        <f t="shared" ref="C2471:J2471" si="109">IF(OR(C2469="",C2470=""),"",C2469/C2470*100)</f>
        <v/>
      </c>
      <c r="D2471" s="243" t="str">
        <f t="shared" si="109"/>
        <v/>
      </c>
      <c r="E2471" s="243" t="str">
        <f t="shared" si="109"/>
        <v/>
      </c>
      <c r="F2471" s="243" t="str">
        <f t="shared" si="109"/>
        <v/>
      </c>
      <c r="G2471" s="243" t="str">
        <f t="shared" si="109"/>
        <v/>
      </c>
      <c r="H2471" s="243" t="str">
        <f t="shared" si="109"/>
        <v/>
      </c>
      <c r="I2471" s="243" t="str">
        <f t="shared" si="109"/>
        <v/>
      </c>
      <c r="J2471" s="269" t="str">
        <f t="shared" si="109"/>
        <v/>
      </c>
    </row>
    <row r="2472" spans="1:10" ht="17.5" customHeight="1">
      <c r="A2472" s="214"/>
      <c r="B2472" s="308" t="s">
        <v>260</v>
      </c>
      <c r="C2472" s="243"/>
      <c r="D2472" s="243"/>
      <c r="E2472" s="243"/>
      <c r="F2472" s="243"/>
      <c r="G2472" s="243"/>
      <c r="H2472" s="243"/>
      <c r="I2472" s="243"/>
      <c r="J2472" s="249"/>
    </row>
    <row r="2473" spans="1:10" ht="17.5" customHeight="1">
      <c r="A2473" s="214"/>
      <c r="B2473" s="310" t="s">
        <v>257</v>
      </c>
      <c r="C2473" s="1319" t="str">
        <f>IF('statement of marks'!HN61="","",'statement of marks'!HN61)</f>
        <v/>
      </c>
      <c r="D2473" s="1320"/>
      <c r="E2473" s="1320"/>
      <c r="F2473" s="1320"/>
      <c r="G2473" s="1320"/>
      <c r="H2473" s="1320"/>
      <c r="I2473" s="1320"/>
      <c r="J2473" s="1321"/>
    </row>
    <row r="2474" spans="1:10" ht="17.5" customHeight="1">
      <c r="A2474" s="214"/>
      <c r="B2474" s="246"/>
      <c r="C2474" s="1322"/>
      <c r="D2474" s="1323"/>
      <c r="E2474" s="1323"/>
      <c r="F2474" s="1324"/>
      <c r="G2474" s="1322"/>
      <c r="H2474" s="1323"/>
      <c r="I2474" s="1323"/>
      <c r="J2474" s="1325"/>
    </row>
    <row r="2475" spans="1:10" ht="17.5" customHeight="1" thickBot="1">
      <c r="A2475" s="215"/>
      <c r="B2475" s="259" t="s">
        <v>262</v>
      </c>
      <c r="C2475" s="1293" t="s">
        <v>80</v>
      </c>
      <c r="D2475" s="1294"/>
      <c r="E2475" s="1294"/>
      <c r="F2475" s="1295"/>
      <c r="G2475" s="1296" t="s">
        <v>263</v>
      </c>
      <c r="H2475" s="1297"/>
      <c r="I2475" s="1297"/>
      <c r="J2475" s="1298"/>
    </row>
    <row r="2476" spans="1:10" ht="17.5" customHeight="1">
      <c r="A2476" s="247"/>
      <c r="B2476" s="1352" t="s">
        <v>228</v>
      </c>
      <c r="C2476" s="1353"/>
      <c r="D2476" s="1353"/>
      <c r="E2476" s="1353"/>
      <c r="F2476" s="1353"/>
      <c r="G2476" s="1353"/>
      <c r="H2476" s="1353"/>
      <c r="I2476" s="1353"/>
      <c r="J2476" s="1354"/>
    </row>
    <row r="2477" spans="1:10" ht="17.5" customHeight="1">
      <c r="A2477" s="214"/>
      <c r="B2477" s="1355" t="s">
        <v>247</v>
      </c>
      <c r="C2477" s="1356"/>
      <c r="D2477" s="1356"/>
      <c r="E2477" s="1356"/>
      <c r="F2477" s="1356"/>
      <c r="G2477" s="1356"/>
      <c r="H2477" s="1356"/>
      <c r="I2477" s="1356"/>
      <c r="J2477" s="1357"/>
    </row>
    <row r="2478" spans="1:10" ht="17.5" customHeight="1">
      <c r="A2478" s="214"/>
      <c r="B2478" s="1358" t="s">
        <v>81</v>
      </c>
      <c r="C2478" s="1358"/>
      <c r="D2478" s="1359">
        <f>YEAR(details!G62)</f>
        <v>1900</v>
      </c>
      <c r="E2478" s="1360"/>
      <c r="F2478" s="307" t="s">
        <v>230</v>
      </c>
      <c r="G2478" s="1359" t="str">
        <f>'statement of marks'!$H$3</f>
        <v>2015-16</v>
      </c>
      <c r="H2478" s="1360"/>
      <c r="I2478" s="307" t="s">
        <v>231</v>
      </c>
      <c r="J2478" s="255"/>
    </row>
    <row r="2479" spans="1:10" ht="17.5" customHeight="1">
      <c r="A2479" s="214"/>
      <c r="B2479" s="1326" t="s">
        <v>229</v>
      </c>
      <c r="C2479" s="1327"/>
      <c r="D2479" s="1312" t="str">
        <f>'statement of marks'!$A$1</f>
        <v>jk- ck- ek/;fed fo|ky; uohu] fuEckgsM+k</v>
      </c>
      <c r="E2479" s="1313"/>
      <c r="F2479" s="1313"/>
      <c r="G2479" s="1313"/>
      <c r="H2479" s="1313"/>
      <c r="I2479" s="1313"/>
      <c r="J2479" s="1314"/>
    </row>
    <row r="2480" spans="1:10" ht="17.5" customHeight="1">
      <c r="A2480" s="214"/>
      <c r="B2480" s="1326" t="str">
        <f>'statement of marks'!$J$3</f>
        <v xml:space="preserve">fo|ky; dk Mk;l dksM+ </v>
      </c>
      <c r="C2480" s="1327"/>
      <c r="D2480" s="1345" t="str">
        <f>'statement of marks'!$K$3</f>
        <v xml:space="preserve">08291009401   </v>
      </c>
      <c r="E2480" s="1346"/>
      <c r="F2480" s="1128"/>
      <c r="G2480" s="1129"/>
      <c r="H2480" s="1129"/>
      <c r="I2480" s="1129"/>
      <c r="J2480" s="1347"/>
    </row>
    <row r="2481" spans="1:10" ht="17.5" customHeight="1">
      <c r="A2481" s="214"/>
      <c r="B2481" s="1326" t="s">
        <v>218</v>
      </c>
      <c r="C2481" s="1327"/>
      <c r="D2481" s="1312" t="str">
        <f>IF('statement of marks'!J62="","",'statement of marks'!J62)</f>
        <v/>
      </c>
      <c r="E2481" s="1313"/>
      <c r="F2481" s="1313"/>
      <c r="G2481" s="1313"/>
      <c r="H2481" s="1313"/>
      <c r="I2481" s="1313"/>
      <c r="J2481" s="1314"/>
    </row>
    <row r="2482" spans="1:10" ht="17.5" customHeight="1">
      <c r="A2482" s="214"/>
      <c r="B2482" s="1326" t="s">
        <v>232</v>
      </c>
      <c r="C2482" s="1327"/>
      <c r="D2482" s="1145" t="str">
        <f>IF('statement of marks'!C62="B","Nk=",IF('statement of marks'!C62="G","Nk=k",""))</f>
        <v/>
      </c>
      <c r="E2482" s="1145"/>
      <c r="F2482" s="258" t="s">
        <v>224</v>
      </c>
      <c r="G2482" s="256" t="str">
        <f>IF('statement of marks'!B62="","",'statement of marks'!B62)</f>
        <v/>
      </c>
      <c r="H2482" s="1348"/>
      <c r="I2482" s="1348"/>
      <c r="J2482" s="1349"/>
    </row>
    <row r="2483" spans="1:10" ht="17.5" customHeight="1">
      <c r="A2483" s="214"/>
      <c r="B2483" s="1326" t="s">
        <v>220</v>
      </c>
      <c r="C2483" s="1327"/>
      <c r="D2483" s="1312" t="str">
        <f>IF('statement of marks'!L62="","",'statement of marks'!L62)</f>
        <v/>
      </c>
      <c r="E2483" s="1313"/>
      <c r="F2483" s="1313"/>
      <c r="G2483" s="1313"/>
      <c r="H2483" s="1313"/>
      <c r="I2483" s="1313"/>
      <c r="J2483" s="1314"/>
    </row>
    <row r="2484" spans="1:10" ht="17.5" customHeight="1">
      <c r="A2484" s="214"/>
      <c r="B2484" s="1326" t="s">
        <v>219</v>
      </c>
      <c r="C2484" s="1327"/>
      <c r="D2484" s="1312" t="str">
        <f>IF('statement of marks'!K62="","",'statement of marks'!K62)</f>
        <v/>
      </c>
      <c r="E2484" s="1313"/>
      <c r="F2484" s="1313"/>
      <c r="G2484" s="1313"/>
      <c r="H2484" s="1313"/>
      <c r="I2484" s="1313"/>
      <c r="J2484" s="1314"/>
    </row>
    <row r="2485" spans="1:10" ht="17.5" customHeight="1">
      <c r="A2485" s="214"/>
      <c r="B2485" s="1326" t="s">
        <v>234</v>
      </c>
      <c r="C2485" s="1327"/>
      <c r="D2485" s="1312" t="str">
        <f>IF(details!N62="","",details!N62)</f>
        <v/>
      </c>
      <c r="E2485" s="1313"/>
      <c r="F2485" s="1313"/>
      <c r="G2485" s="1313"/>
      <c r="H2485" s="1313"/>
      <c r="I2485" s="1313"/>
      <c r="J2485" s="1314"/>
    </row>
    <row r="2486" spans="1:10" ht="17.5" customHeight="1">
      <c r="A2486" s="214"/>
      <c r="B2486" s="1326" t="s">
        <v>283</v>
      </c>
      <c r="C2486" s="1327"/>
      <c r="D2486" s="1312" t="str">
        <f>IF(details!O62="","",details!O62)</f>
        <v/>
      </c>
      <c r="E2486" s="1313"/>
      <c r="F2486" s="1313"/>
      <c r="G2486" s="1313"/>
      <c r="H2486" s="1313"/>
      <c r="I2486" s="1313"/>
      <c r="J2486" s="1314"/>
    </row>
    <row r="2487" spans="1:10" ht="17.5" customHeight="1">
      <c r="A2487" s="214"/>
      <c r="B2487" s="1326" t="s">
        <v>77</v>
      </c>
      <c r="C2487" s="1327"/>
      <c r="D2487" s="392">
        <f>'statement of marks'!$C$3</f>
        <v>6</v>
      </c>
      <c r="E2487" s="309" t="s">
        <v>222</v>
      </c>
      <c r="F2487" s="254" t="str">
        <f>IF('statement of marks'!F62="","",'statement of marks'!F62)</f>
        <v/>
      </c>
      <c r="G2487" s="1343" t="s">
        <v>233</v>
      </c>
      <c r="H2487" s="1170"/>
      <c r="I2487" s="1361" t="str">
        <f>IF('statement of marks'!G62="","",'statement of marks'!G62)</f>
        <v/>
      </c>
      <c r="J2487" s="1362"/>
    </row>
    <row r="2488" spans="1:10" ht="17.5" customHeight="1">
      <c r="A2488" s="214"/>
      <c r="B2488" s="1326" t="s">
        <v>225</v>
      </c>
      <c r="C2488" s="1327"/>
      <c r="D2488" s="1316" t="str">
        <f>IF('statement of marks'!H62="","",'statement of marks'!H62)</f>
        <v/>
      </c>
      <c r="E2488" s="1328"/>
      <c r="F2488" s="1328"/>
      <c r="G2488" s="1328"/>
      <c r="H2488" s="1328"/>
      <c r="I2488" s="1328"/>
      <c r="J2488" s="1329"/>
    </row>
    <row r="2489" spans="1:10" ht="17.5" customHeight="1">
      <c r="A2489" s="214"/>
      <c r="B2489" s="1326" t="s">
        <v>226</v>
      </c>
      <c r="C2489" s="1327"/>
      <c r="D2489" s="1330" t="str">
        <f>IF('statement of marks'!I62="","",'statement of marks'!I62)</f>
        <v/>
      </c>
      <c r="E2489" s="1331"/>
      <c r="F2489" s="1332"/>
      <c r="G2489" s="1332"/>
      <c r="H2489" s="1332"/>
      <c r="I2489" s="1332"/>
      <c r="J2489" s="1333"/>
    </row>
    <row r="2490" spans="1:10" ht="17.5" customHeight="1">
      <c r="A2490" s="214"/>
      <c r="B2490" s="1312" t="s">
        <v>235</v>
      </c>
      <c r="C2490" s="1313"/>
      <c r="D2490" s="1313"/>
      <c r="E2490" s="1144"/>
      <c r="F2490" s="1334" t="str">
        <f>IF(details!Q62="","",details!Q62)</f>
        <v/>
      </c>
      <c r="G2490" s="1334"/>
      <c r="H2490" s="1335"/>
      <c r="I2490" s="1335"/>
      <c r="J2490" s="1336"/>
    </row>
    <row r="2491" spans="1:10" ht="17.5" customHeight="1">
      <c r="A2491" s="214"/>
      <c r="B2491" s="1326" t="s">
        <v>239</v>
      </c>
      <c r="C2491" s="1327"/>
      <c r="D2491" s="1312" t="str">
        <f>IF(details!M62="","",details!M62)</f>
        <v/>
      </c>
      <c r="E2491" s="1313"/>
      <c r="F2491" s="1313"/>
      <c r="G2491" s="1313"/>
      <c r="H2491" s="1313"/>
      <c r="I2491" s="1313"/>
      <c r="J2491" s="1314"/>
    </row>
    <row r="2492" spans="1:10" ht="17.5" customHeight="1">
      <c r="A2492" s="214"/>
      <c r="B2492" s="1326" t="s">
        <v>240</v>
      </c>
      <c r="C2492" s="1327"/>
      <c r="D2492" s="1312" t="str">
        <f>IF(details!P62="","",details!P62)</f>
        <v/>
      </c>
      <c r="E2492" s="1313"/>
      <c r="F2492" s="1313"/>
      <c r="G2492" s="1313"/>
      <c r="H2492" s="1313"/>
      <c r="I2492" s="1313"/>
      <c r="J2492" s="1314"/>
    </row>
    <row r="2493" spans="1:10" ht="17.5" customHeight="1">
      <c r="A2493" s="214"/>
      <c r="B2493" s="1326" t="s">
        <v>241</v>
      </c>
      <c r="C2493" s="1327"/>
      <c r="D2493" s="1337" t="str">
        <f>IF('statement of marks'!HD62="mRrh.kZ",'statement of marks'!$C$3,"")</f>
        <v/>
      </c>
      <c r="E2493" s="1338"/>
      <c r="F2493" s="1313" t="s">
        <v>242</v>
      </c>
      <c r="G2493" s="1144"/>
      <c r="H2493" s="1337" t="str">
        <f>IF(D2493="","",D2493+1)</f>
        <v/>
      </c>
      <c r="I2493" s="1338"/>
      <c r="J2493" s="1339"/>
    </row>
    <row r="2494" spans="1:10" ht="17.5" customHeight="1">
      <c r="A2494" s="214"/>
      <c r="B2494" s="1326" t="s">
        <v>243</v>
      </c>
      <c r="C2494" s="1327"/>
      <c r="D2494" s="1340">
        <f>IF(details!$O$4="","",details!$O$4)</f>
        <v>42460</v>
      </c>
      <c r="E2494" s="1341"/>
      <c r="F2494" s="1342"/>
      <c r="G2494" s="1343"/>
      <c r="H2494" s="1343"/>
      <c r="I2494" s="1343"/>
      <c r="J2494" s="1344"/>
    </row>
    <row r="2495" spans="1:10" ht="17.5" customHeight="1">
      <c r="A2495" s="214"/>
      <c r="B2495" s="1299"/>
      <c r="C2495" s="1299"/>
      <c r="D2495" s="1276"/>
      <c r="E2495" s="1276"/>
      <c r="F2495" s="1288"/>
      <c r="G2495" s="1288"/>
      <c r="H2495" s="1288"/>
      <c r="I2495" s="1288"/>
      <c r="J2495" s="1300"/>
    </row>
    <row r="2496" spans="1:10" ht="17.5" customHeight="1">
      <c r="A2496" s="214"/>
      <c r="B2496" s="1301" t="str">
        <f>IF(details!$I$4="","",details!$I$4)</f>
        <v>Jherh js[kk oekZ</v>
      </c>
      <c r="C2496" s="1301"/>
      <c r="D2496" s="1276"/>
      <c r="E2496" s="1276"/>
      <c r="F2496" s="1302" t="str">
        <f>IF(details!$F$4="","",details!$F$4)</f>
        <v>Jh jk/ks';ke tk'kh</v>
      </c>
      <c r="G2496" s="1303"/>
      <c r="H2496" s="1303"/>
      <c r="I2496" s="1303"/>
      <c r="J2496" s="1304"/>
    </row>
    <row r="2497" spans="1:10" ht="17.5" customHeight="1" thickBot="1">
      <c r="A2497" s="215"/>
      <c r="B2497" s="1305" t="s">
        <v>244</v>
      </c>
      <c r="C2497" s="1305"/>
      <c r="D2497" s="1305" t="s">
        <v>245</v>
      </c>
      <c r="E2497" s="1305"/>
      <c r="F2497" s="1306" t="s">
        <v>246</v>
      </c>
      <c r="G2497" s="1307"/>
      <c r="H2497" s="1307"/>
      <c r="I2497" s="1307"/>
      <c r="J2497" s="1308"/>
    </row>
    <row r="2498" spans="1:10" ht="17.5" customHeight="1">
      <c r="A2498" s="247"/>
      <c r="B2498" s="1309" t="s">
        <v>258</v>
      </c>
      <c r="C2498" s="1310"/>
      <c r="D2498" s="1310"/>
      <c r="E2498" s="1310"/>
      <c r="F2498" s="1310"/>
      <c r="G2498" s="1310"/>
      <c r="H2498" s="1310"/>
      <c r="I2498" s="1310"/>
      <c r="J2498" s="1311"/>
    </row>
    <row r="2499" spans="1:10" ht="17.5" customHeight="1">
      <c r="A2499" s="214"/>
      <c r="B2499" s="310" t="s">
        <v>218</v>
      </c>
      <c r="C2499" s="1312" t="str">
        <f>IF('statement of marks'!J62="","",'statement of marks'!J62)</f>
        <v/>
      </c>
      <c r="D2499" s="1313"/>
      <c r="E2499" s="1313"/>
      <c r="F2499" s="1313"/>
      <c r="G2499" s="1313"/>
      <c r="H2499" s="1313"/>
      <c r="I2499" s="1313"/>
      <c r="J2499" s="1314"/>
    </row>
    <row r="2500" spans="1:10" ht="17.5" customHeight="1">
      <c r="A2500" s="214"/>
      <c r="B2500" s="310" t="s">
        <v>219</v>
      </c>
      <c r="C2500" s="1312" t="str">
        <f>IF('statement of marks'!K62="","",'statement of marks'!K62)</f>
        <v/>
      </c>
      <c r="D2500" s="1313"/>
      <c r="E2500" s="1313"/>
      <c r="F2500" s="1313"/>
      <c r="G2500" s="1313"/>
      <c r="H2500" s="1313"/>
      <c r="I2500" s="1313"/>
      <c r="J2500" s="1314"/>
    </row>
    <row r="2501" spans="1:10" ht="17.5" customHeight="1">
      <c r="A2501" s="214"/>
      <c r="B2501" s="310" t="s">
        <v>220</v>
      </c>
      <c r="C2501" s="1312" t="str">
        <f>IF('statement of marks'!L62="","",'statement of marks'!L62)</f>
        <v/>
      </c>
      <c r="D2501" s="1313"/>
      <c r="E2501" s="1313"/>
      <c r="F2501" s="1313"/>
      <c r="G2501" s="1313"/>
      <c r="H2501" s="1313"/>
      <c r="I2501" s="1313"/>
      <c r="J2501" s="1314"/>
    </row>
    <row r="2502" spans="1:10" ht="17.5" customHeight="1">
      <c r="A2502" s="214"/>
      <c r="B2502" s="310" t="s">
        <v>225</v>
      </c>
      <c r="C2502" s="1315" t="str">
        <f>IF('statement of marks'!H62="","",'statement of marks'!H62)</f>
        <v/>
      </c>
      <c r="D2502" s="1316"/>
      <c r="E2502" s="252" t="s">
        <v>261</v>
      </c>
      <c r="F2502" s="1317" t="str">
        <f>IF('statement of marks'!I62="","",'statement of marks'!I62)</f>
        <v/>
      </c>
      <c r="G2502" s="1317"/>
      <c r="H2502" s="1317"/>
      <c r="I2502" s="1317"/>
      <c r="J2502" s="1318"/>
    </row>
    <row r="2503" spans="1:10" ht="17.5" customHeight="1">
      <c r="A2503" s="214"/>
      <c r="B2503" s="310" t="s">
        <v>223</v>
      </c>
      <c r="C2503" s="253" t="s">
        <v>248</v>
      </c>
      <c r="D2503" s="235" t="s">
        <v>249</v>
      </c>
      <c r="E2503" s="235" t="s">
        <v>250</v>
      </c>
      <c r="F2503" s="235" t="s">
        <v>251</v>
      </c>
      <c r="G2503" s="235" t="s">
        <v>252</v>
      </c>
      <c r="H2503" s="235" t="s">
        <v>253</v>
      </c>
      <c r="I2503" s="235" t="s">
        <v>254</v>
      </c>
      <c r="J2503" s="248" t="s">
        <v>255</v>
      </c>
    </row>
    <row r="2504" spans="1:10" ht="17.5" customHeight="1">
      <c r="A2504" s="214"/>
      <c r="B2504" s="308" t="s">
        <v>256</v>
      </c>
      <c r="C2504" s="239" t="str">
        <f>IF(AND('statement of marks'!$C$3=1,'statement of marks'!HD62="mRrh.kZ"),'statement of marks'!$H$3,"")</f>
        <v/>
      </c>
      <c r="D2504" s="239" t="str">
        <f>IF(AND('statement of marks'!$C$3=2,'statement of marks'!HD62="mRrh.kZ"),'statement of marks'!$H$3,"")</f>
        <v/>
      </c>
      <c r="E2504" s="239" t="str">
        <f>IF(AND('statement of marks'!$C$3=3,'statement of marks'!HD62="mRrh.kZ"),'statement of marks'!$H$3,"")</f>
        <v/>
      </c>
      <c r="F2504" s="239" t="str">
        <f>IF(AND('statement of marks'!$C$3=4,'statement of marks'!HD62="mRrh.kZ"),'statement of marks'!$H$3,"")</f>
        <v/>
      </c>
      <c r="G2504" s="239" t="str">
        <f>IF(AND('statement of marks'!$C$3=5,'statement of marks'!HD62="mRrh.kZ"),'statement of marks'!$H$3,"")</f>
        <v/>
      </c>
      <c r="H2504" s="239" t="str">
        <f>IF(AND('statement of marks'!$C$3=6,'statement of marks'!HD62="mRrh.kZ"),'statement of marks'!$H$3,"")</f>
        <v/>
      </c>
      <c r="I2504" s="239" t="str">
        <f>IF(AND('statement of marks'!$C$3=7,'statement of marks'!HD62="mRrh.kZ"),'statement of marks'!$H$3,"")</f>
        <v/>
      </c>
      <c r="J2504" s="260" t="str">
        <f>IF(AND('statement of marks'!$C$3=8,'statement of marks'!HD62="mRrh.kZ"),'statement of marks'!$H$3,"")</f>
        <v/>
      </c>
    </row>
    <row r="2505" spans="1:10" ht="17.5" customHeight="1">
      <c r="A2505" s="214"/>
      <c r="B2505" s="308" t="str">
        <f>'statement of marks'!$FT$4</f>
        <v>fgUnh</v>
      </c>
      <c r="C2505" s="240"/>
      <c r="D2505" s="241"/>
      <c r="E2505" s="261" t="str">
        <f>IF(OR('statement of marks'!$FV62="",E2504=""),"",'statement of marks'!$FV62)</f>
        <v/>
      </c>
      <c r="F2505" s="261" t="str">
        <f>IF(OR('statement of marks'!$FV62="",F2504=""),"",'statement of marks'!$FV62)</f>
        <v/>
      </c>
      <c r="G2505" s="261" t="str">
        <f>IF(OR('statement of marks'!$FV62="",G2504=""),"",'statement of marks'!$FV62)</f>
        <v/>
      </c>
      <c r="H2505" s="261" t="str">
        <f>IF(OR('statement of marks'!$FV62="",H2504=""),"",'statement of marks'!$FV62)</f>
        <v/>
      </c>
      <c r="I2505" s="261" t="str">
        <f>IF(OR('statement of marks'!$FV62="",I2504=""),"",'statement of marks'!$FV62)</f>
        <v/>
      </c>
      <c r="J2505" s="262" t="str">
        <f>IF(OR('statement of marks'!$FV62="",J2504=""),"",'statement of marks'!$FV62)</f>
        <v/>
      </c>
    </row>
    <row r="2506" spans="1:10" ht="17.5" customHeight="1">
      <c r="A2506" s="214"/>
      <c r="B2506" s="308" t="str">
        <f>'statement of marks'!$FW$4</f>
        <v>vaxszth</v>
      </c>
      <c r="C2506" s="240"/>
      <c r="D2506" s="241"/>
      <c r="E2506" s="261" t="str">
        <f>IF(OR('statement of marks'!$FY62="",E2504=""),"",'statement of marks'!$FY62)</f>
        <v/>
      </c>
      <c r="F2506" s="261" t="str">
        <f>IF(OR('statement of marks'!$FY62="",F2504=""),"",'statement of marks'!$FY62)</f>
        <v/>
      </c>
      <c r="G2506" s="261" t="str">
        <f>IF(OR('statement of marks'!$FY62="",G2504=""),"",'statement of marks'!$FY62)</f>
        <v/>
      </c>
      <c r="H2506" s="261" t="str">
        <f>IF(OR('statement of marks'!$FY62="",H2504=""),"",'statement of marks'!$FY62)</f>
        <v/>
      </c>
      <c r="I2506" s="261" t="str">
        <f>IF(OR('statement of marks'!$FY62="",I2504=""),"",'statement of marks'!$FY62)</f>
        <v/>
      </c>
      <c r="J2506" s="262" t="str">
        <f>IF(OR('statement of marks'!$FY62="",J2504=""),"",'statement of marks'!$FY62)</f>
        <v/>
      </c>
    </row>
    <row r="2507" spans="1:10" ht="17.5" customHeight="1">
      <c r="A2507" s="214"/>
      <c r="B2507" s="308" t="str">
        <f>IF('statement of marks'!BE62="s","laLÑr",IF('statement of marks'!BE62="u","mnwZ",IF('statement of marks'!BE62="g","xqtjkrh",IF('statement of marks'!BE62="p","iatkch",IF('statement of marks'!BE62="sd","flU/kh","r`rh; Hkk""kk")))))</f>
        <v>r`rh; Hkk"kk</v>
      </c>
      <c r="C2507" s="240"/>
      <c r="D2507" s="241"/>
      <c r="E2507" s="261" t="str">
        <f>IF(OR('statement of marks'!$GB62="",E2504=""),"",'statement of marks'!$GB62)</f>
        <v/>
      </c>
      <c r="F2507" s="261" t="str">
        <f>IF(OR('statement of marks'!$GB62="",F2504=""),"",'statement of marks'!$GB62)</f>
        <v/>
      </c>
      <c r="G2507" s="261" t="str">
        <f>IF(OR('statement of marks'!$GB62="",G2504=""),"",'statement of marks'!$GB62)</f>
        <v/>
      </c>
      <c r="H2507" s="261" t="str">
        <f>IF(OR('statement of marks'!$GB62="",H2504=""),"",'statement of marks'!$GB62)</f>
        <v/>
      </c>
      <c r="I2507" s="261" t="str">
        <f>IF(OR('statement of marks'!$GB62="",I2504=""),"",'statement of marks'!$GB62)</f>
        <v/>
      </c>
      <c r="J2507" s="262" t="str">
        <f>IF(OR('statement of marks'!$GB62="",J2504=""),"",'statement of marks'!$GB62)</f>
        <v/>
      </c>
    </row>
    <row r="2508" spans="1:10" ht="17.5" customHeight="1">
      <c r="A2508" s="214"/>
      <c r="B2508" s="308" t="str">
        <f>'statement of marks'!$GH$4</f>
        <v>xf.kr</v>
      </c>
      <c r="C2508" s="240"/>
      <c r="D2508" s="241"/>
      <c r="E2508" s="261" t="str">
        <f>IF(OR('statement of marks'!$GJ62="",E2504=""),"",'statement of marks'!$GJ62)</f>
        <v/>
      </c>
      <c r="F2508" s="261" t="str">
        <f>IF(OR('statement of marks'!$GJ62="",F2504=""),"",'statement of marks'!$GJ62)</f>
        <v/>
      </c>
      <c r="G2508" s="261" t="str">
        <f>IF(OR('statement of marks'!$GJ62="",G2504=""),"",'statement of marks'!$GJ62)</f>
        <v/>
      </c>
      <c r="H2508" s="261" t="str">
        <f>IF(OR('statement of marks'!$GJ62="",H2504=""),"",'statement of marks'!$GJ62)</f>
        <v/>
      </c>
      <c r="I2508" s="261" t="str">
        <f>IF(OR('statement of marks'!$GJ62="",I2504=""),"",'statement of marks'!$GJ62)</f>
        <v/>
      </c>
      <c r="J2508" s="262" t="str">
        <f>IF(OR('statement of marks'!$GJ62="",J2504=""),"",'statement of marks'!$GJ62)</f>
        <v/>
      </c>
    </row>
    <row r="2509" spans="1:10" ht="17.5" customHeight="1">
      <c r="A2509" s="214"/>
      <c r="B2509" s="308" t="str">
        <f>'statement of marks'!$GK$4</f>
        <v>foKku</v>
      </c>
      <c r="C2509" s="240"/>
      <c r="D2509" s="241"/>
      <c r="E2509" s="261" t="str">
        <f>IF(OR('statement of marks'!$GM62="",E2504=""),"",'statement of marks'!$GM62)</f>
        <v/>
      </c>
      <c r="F2509" s="261" t="str">
        <f>IF(OR('statement of marks'!$GM62="",F2504=""),"",'statement of marks'!$GM62)</f>
        <v/>
      </c>
      <c r="G2509" s="261" t="str">
        <f>IF(OR('statement of marks'!$GM62="",G2504=""),"",'statement of marks'!$GM62)</f>
        <v/>
      </c>
      <c r="H2509" s="261" t="str">
        <f>IF(OR('statement of marks'!$GM62="",H2504=""),"",'statement of marks'!$GM62)</f>
        <v/>
      </c>
      <c r="I2509" s="261" t="str">
        <f>IF(OR('statement of marks'!$GM62="",I2504=""),"",'statement of marks'!$GM62)</f>
        <v/>
      </c>
      <c r="J2509" s="262" t="str">
        <f>IF(OR('statement of marks'!$GM62="",J2504=""),"",'statement of marks'!$GM62)</f>
        <v/>
      </c>
    </row>
    <row r="2510" spans="1:10" ht="17.5" customHeight="1">
      <c r="A2510" s="214"/>
      <c r="B2510" s="308" t="str">
        <f>'statement of marks'!$GN$4</f>
        <v>lkekftd foKku</v>
      </c>
      <c r="C2510" s="240"/>
      <c r="D2510" s="241"/>
      <c r="E2510" s="261" t="str">
        <f>IF(OR('statement of marks'!$GP62="",E2504=""),"",'statement of marks'!$GP62)</f>
        <v/>
      </c>
      <c r="F2510" s="261" t="str">
        <f>IF(OR('statement of marks'!$GP62="",F2504=""),"",'statement of marks'!$GP62)</f>
        <v/>
      </c>
      <c r="G2510" s="261" t="str">
        <f>IF(OR('statement of marks'!$GP62="",G2504=""),"",'statement of marks'!$GP62)</f>
        <v/>
      </c>
      <c r="H2510" s="261" t="str">
        <f>IF(OR('statement of marks'!$GP62="",H2504=""),"",'statement of marks'!$GP62)</f>
        <v/>
      </c>
      <c r="I2510" s="261" t="str">
        <f>IF(OR('statement of marks'!$GP62="",I2504=""),"",'statement of marks'!$GP62)</f>
        <v/>
      </c>
      <c r="J2510" s="262" t="str">
        <f>IF(OR('statement of marks'!$GP62="",J2504=""),"",'statement of marks'!$GP62)</f>
        <v/>
      </c>
    </row>
    <row r="2511" spans="1:10" ht="17.5" customHeight="1">
      <c r="A2511" s="214"/>
      <c r="B2511" s="308" t="str">
        <f>'statement of marks'!$GQ$4</f>
        <v>dk;kZuqHko</v>
      </c>
      <c r="C2511" s="240"/>
      <c r="D2511" s="241"/>
      <c r="E2511" s="261" t="str">
        <f>IF(OR('statement of marks'!$GS62="",E2504=""),"",'statement of marks'!$GS62)</f>
        <v/>
      </c>
      <c r="F2511" s="261" t="str">
        <f>IF(OR('statement of marks'!$GS62="",F2504=""),"",'statement of marks'!$GS62)</f>
        <v/>
      </c>
      <c r="G2511" s="261" t="str">
        <f>IF(OR('statement of marks'!$GS62="",G2504=""),"",'statement of marks'!$GS62)</f>
        <v/>
      </c>
      <c r="H2511" s="261" t="str">
        <f>IF(OR('statement of marks'!$GS62="",H2504=""),"",'statement of marks'!$GS62)</f>
        <v/>
      </c>
      <c r="I2511" s="261" t="str">
        <f>IF(OR('statement of marks'!$GS62="",I2504=""),"",'statement of marks'!$GS62)</f>
        <v/>
      </c>
      <c r="J2511" s="262" t="str">
        <f>IF(OR('statement of marks'!$GS62="",J2504=""),"",'statement of marks'!$GS62)</f>
        <v/>
      </c>
    </row>
    <row r="2512" spans="1:10" ht="17.5" customHeight="1">
      <c r="A2512" s="214"/>
      <c r="B2512" s="308" t="str">
        <f>'statement of marks'!$GT$4</f>
        <v>dyk f'k{kk</v>
      </c>
      <c r="C2512" s="240"/>
      <c r="D2512" s="241"/>
      <c r="E2512" s="263" t="str">
        <f>IF(OR('statement of marks'!$GV62="",E2504=""),"",'statement of marks'!$GV62)</f>
        <v/>
      </c>
      <c r="F2512" s="263" t="str">
        <f>IF(OR('statement of marks'!$GV62="",F2504=""),"",'statement of marks'!$GV62)</f>
        <v/>
      </c>
      <c r="G2512" s="263" t="str">
        <f>IF(OR('statement of marks'!$GV62="",G2504=""),"",'statement of marks'!$GV62)</f>
        <v/>
      </c>
      <c r="H2512" s="263" t="str">
        <f>IF(OR('statement of marks'!$GV62="",H2504=""),"",'statement of marks'!$GV62)</f>
        <v/>
      </c>
      <c r="I2512" s="263" t="str">
        <f>IF(OR('statement of marks'!$GV62="",I2504=""),"",'statement of marks'!$GV62)</f>
        <v/>
      </c>
      <c r="J2512" s="264" t="str">
        <f>IF(OR('statement of marks'!$GV62="",J2504=""),"",'statement of marks'!$GV62)</f>
        <v/>
      </c>
    </row>
    <row r="2513" spans="1:10" ht="17.5" customHeight="1">
      <c r="A2513" s="214"/>
      <c r="B2513" s="245" t="s">
        <v>284</v>
      </c>
      <c r="C2513" s="265" t="str">
        <f t="shared" ref="C2513:J2513" si="110">C2504</f>
        <v/>
      </c>
      <c r="D2513" s="265" t="str">
        <f t="shared" si="110"/>
        <v/>
      </c>
      <c r="E2513" s="265" t="str">
        <f t="shared" si="110"/>
        <v/>
      </c>
      <c r="F2513" s="265" t="str">
        <f t="shared" si="110"/>
        <v/>
      </c>
      <c r="G2513" s="265" t="str">
        <f t="shared" si="110"/>
        <v/>
      </c>
      <c r="H2513" s="265" t="str">
        <f t="shared" si="110"/>
        <v/>
      </c>
      <c r="I2513" s="265" t="str">
        <f t="shared" si="110"/>
        <v/>
      </c>
      <c r="J2513" s="266" t="str">
        <f t="shared" si="110"/>
        <v/>
      </c>
    </row>
    <row r="2514" spans="1:10" ht="17.5" customHeight="1">
      <c r="A2514" s="214"/>
      <c r="B2514" s="308" t="str">
        <f>'statement of marks'!$HL$5</f>
        <v>Nk= mifLFkfr</v>
      </c>
      <c r="C2514" s="242"/>
      <c r="D2514" s="242"/>
      <c r="E2514" s="267" t="str">
        <f>IF(OR('statement of marks'!$HL62="",E2504=""),"",'statement of marks'!$HL62)</f>
        <v/>
      </c>
      <c r="F2514" s="267" t="str">
        <f>IF(OR('statement of marks'!$HL62="",F2504=""),"",'statement of marks'!$HL62)</f>
        <v/>
      </c>
      <c r="G2514" s="267" t="str">
        <f>IF(OR('statement of marks'!$HL62="",G2504=""),"",'statement of marks'!$HL62)</f>
        <v/>
      </c>
      <c r="H2514" s="267" t="str">
        <f>IF(OR('statement of marks'!$HL62="",H2504=""),"",'statement of marks'!$HL62)</f>
        <v/>
      </c>
      <c r="I2514" s="267" t="str">
        <f>IF(OR('statement of marks'!$HL62="",I2504=""),"",'statement of marks'!$HL62)</f>
        <v/>
      </c>
      <c r="J2514" s="268" t="str">
        <f>IF(OR('statement of marks'!$HL62="",J2504=""),"",'statement of marks'!$HL62)</f>
        <v/>
      </c>
    </row>
    <row r="2515" spans="1:10" ht="17.5" customHeight="1">
      <c r="A2515" s="214"/>
      <c r="B2515" s="308" t="str">
        <f>'statement of marks'!$HK$5</f>
        <v>dqy ehfVax</v>
      </c>
      <c r="C2515" s="243"/>
      <c r="D2515" s="243"/>
      <c r="E2515" s="243" t="str">
        <f>IF(OR('statement of marks'!$HK62="",E2504=""),"",'statement of marks'!$HK62)</f>
        <v/>
      </c>
      <c r="F2515" s="243" t="str">
        <f>IF(OR('statement of marks'!$HK62="",F2504=""),"",'statement of marks'!$HK62)</f>
        <v/>
      </c>
      <c r="G2515" s="243" t="str">
        <f>IF(OR('statement of marks'!$HK62="",G2504=""),"",'statement of marks'!$HK62)</f>
        <v/>
      </c>
      <c r="H2515" s="243" t="str">
        <f>IF(OR('statement of marks'!$HK62="",H2504=""),"",'statement of marks'!$HK62)</f>
        <v/>
      </c>
      <c r="I2515" s="243" t="str">
        <f>IF(OR('statement of marks'!$HK62="",I2504=""),"",'statement of marks'!$HK62)</f>
        <v/>
      </c>
      <c r="J2515" s="269" t="str">
        <f>IF(OR('statement of marks'!$HK62="",J2504=""),"",'statement of marks'!$HK62)</f>
        <v/>
      </c>
    </row>
    <row r="2516" spans="1:10" ht="17.5" customHeight="1">
      <c r="A2516" s="214"/>
      <c r="B2516" s="308" t="s">
        <v>259</v>
      </c>
      <c r="C2516" s="243" t="str">
        <f t="shared" ref="C2516:J2516" si="111">IF(OR(C2514="",C2515=""),"",C2514/C2515*100)</f>
        <v/>
      </c>
      <c r="D2516" s="243" t="str">
        <f t="shared" si="111"/>
        <v/>
      </c>
      <c r="E2516" s="243" t="str">
        <f t="shared" si="111"/>
        <v/>
      </c>
      <c r="F2516" s="243" t="str">
        <f t="shared" si="111"/>
        <v/>
      </c>
      <c r="G2516" s="243" t="str">
        <f t="shared" si="111"/>
        <v/>
      </c>
      <c r="H2516" s="243" t="str">
        <f t="shared" si="111"/>
        <v/>
      </c>
      <c r="I2516" s="243" t="str">
        <f t="shared" si="111"/>
        <v/>
      </c>
      <c r="J2516" s="269" t="str">
        <f t="shared" si="111"/>
        <v/>
      </c>
    </row>
    <row r="2517" spans="1:10" ht="17.5" customHeight="1">
      <c r="A2517" s="214"/>
      <c r="B2517" s="308" t="s">
        <v>260</v>
      </c>
      <c r="C2517" s="243"/>
      <c r="D2517" s="243"/>
      <c r="E2517" s="243"/>
      <c r="F2517" s="243"/>
      <c r="G2517" s="243"/>
      <c r="H2517" s="243"/>
      <c r="I2517" s="243"/>
      <c r="J2517" s="249"/>
    </row>
    <row r="2518" spans="1:10" ht="17.5" customHeight="1">
      <c r="A2518" s="214"/>
      <c r="B2518" s="310" t="s">
        <v>257</v>
      </c>
      <c r="C2518" s="1319" t="str">
        <f>IF('statement of marks'!HN62="","",'statement of marks'!HN62)</f>
        <v/>
      </c>
      <c r="D2518" s="1320"/>
      <c r="E2518" s="1320"/>
      <c r="F2518" s="1320"/>
      <c r="G2518" s="1320"/>
      <c r="H2518" s="1320"/>
      <c r="I2518" s="1320"/>
      <c r="J2518" s="1321"/>
    </row>
    <row r="2519" spans="1:10" ht="17.5" customHeight="1">
      <c r="A2519" s="214"/>
      <c r="B2519" s="246"/>
      <c r="C2519" s="1322"/>
      <c r="D2519" s="1323"/>
      <c r="E2519" s="1323"/>
      <c r="F2519" s="1324"/>
      <c r="G2519" s="1322"/>
      <c r="H2519" s="1323"/>
      <c r="I2519" s="1323"/>
      <c r="J2519" s="1325"/>
    </row>
    <row r="2520" spans="1:10" ht="17.5" customHeight="1" thickBot="1">
      <c r="A2520" s="215"/>
      <c r="B2520" s="259" t="s">
        <v>262</v>
      </c>
      <c r="C2520" s="1293" t="s">
        <v>80</v>
      </c>
      <c r="D2520" s="1294"/>
      <c r="E2520" s="1294"/>
      <c r="F2520" s="1295"/>
      <c r="G2520" s="1296" t="s">
        <v>263</v>
      </c>
      <c r="H2520" s="1297"/>
      <c r="I2520" s="1297"/>
      <c r="J2520" s="1298"/>
    </row>
    <row r="2521" spans="1:10" ht="17.5" customHeight="1">
      <c r="A2521" s="247"/>
      <c r="B2521" s="1352" t="s">
        <v>228</v>
      </c>
      <c r="C2521" s="1353"/>
      <c r="D2521" s="1353"/>
      <c r="E2521" s="1353"/>
      <c r="F2521" s="1353"/>
      <c r="G2521" s="1353"/>
      <c r="H2521" s="1353"/>
      <c r="I2521" s="1353"/>
      <c r="J2521" s="1354"/>
    </row>
    <row r="2522" spans="1:10" ht="17.5" customHeight="1">
      <c r="A2522" s="214"/>
      <c r="B2522" s="1355" t="s">
        <v>247</v>
      </c>
      <c r="C2522" s="1356"/>
      <c r="D2522" s="1356"/>
      <c r="E2522" s="1356"/>
      <c r="F2522" s="1356"/>
      <c r="G2522" s="1356"/>
      <c r="H2522" s="1356"/>
      <c r="I2522" s="1356"/>
      <c r="J2522" s="1357"/>
    </row>
    <row r="2523" spans="1:10" ht="17.5" customHeight="1">
      <c r="A2523" s="214"/>
      <c r="B2523" s="1358" t="s">
        <v>81</v>
      </c>
      <c r="C2523" s="1358"/>
      <c r="D2523" s="1359">
        <f>YEAR(details!G63)</f>
        <v>1900</v>
      </c>
      <c r="E2523" s="1360"/>
      <c r="F2523" s="307" t="s">
        <v>230</v>
      </c>
      <c r="G2523" s="1359" t="str">
        <f>'statement of marks'!$H$3</f>
        <v>2015-16</v>
      </c>
      <c r="H2523" s="1360"/>
      <c r="I2523" s="307" t="s">
        <v>231</v>
      </c>
      <c r="J2523" s="255"/>
    </row>
    <row r="2524" spans="1:10" ht="17.5" customHeight="1">
      <c r="A2524" s="214"/>
      <c r="B2524" s="1326" t="s">
        <v>229</v>
      </c>
      <c r="C2524" s="1327"/>
      <c r="D2524" s="1312" t="str">
        <f>'statement of marks'!$A$1</f>
        <v>jk- ck- ek/;fed fo|ky; uohu] fuEckgsM+k</v>
      </c>
      <c r="E2524" s="1313"/>
      <c r="F2524" s="1313"/>
      <c r="G2524" s="1313"/>
      <c r="H2524" s="1313"/>
      <c r="I2524" s="1313"/>
      <c r="J2524" s="1314"/>
    </row>
    <row r="2525" spans="1:10" ht="17.5" customHeight="1">
      <c r="A2525" s="214"/>
      <c r="B2525" s="1326" t="str">
        <f>'statement of marks'!$J$3</f>
        <v xml:space="preserve">fo|ky; dk Mk;l dksM+ </v>
      </c>
      <c r="C2525" s="1327"/>
      <c r="D2525" s="1345" t="str">
        <f>'statement of marks'!$K$3</f>
        <v xml:space="preserve">08291009401   </v>
      </c>
      <c r="E2525" s="1346"/>
      <c r="F2525" s="1128"/>
      <c r="G2525" s="1129"/>
      <c r="H2525" s="1129"/>
      <c r="I2525" s="1129"/>
      <c r="J2525" s="1347"/>
    </row>
    <row r="2526" spans="1:10" ht="17.5" customHeight="1">
      <c r="A2526" s="214"/>
      <c r="B2526" s="1326" t="s">
        <v>218</v>
      </c>
      <c r="C2526" s="1327"/>
      <c r="D2526" s="1312" t="str">
        <f>IF('statement of marks'!J63="","",'statement of marks'!J63)</f>
        <v/>
      </c>
      <c r="E2526" s="1313"/>
      <c r="F2526" s="1313"/>
      <c r="G2526" s="1313"/>
      <c r="H2526" s="1313"/>
      <c r="I2526" s="1313"/>
      <c r="J2526" s="1314"/>
    </row>
    <row r="2527" spans="1:10" ht="17.5" customHeight="1">
      <c r="A2527" s="214"/>
      <c r="B2527" s="1326" t="s">
        <v>232</v>
      </c>
      <c r="C2527" s="1327"/>
      <c r="D2527" s="1145" t="str">
        <f>IF('statement of marks'!C63="B","Nk=",IF('statement of marks'!C63="G","Nk=k",""))</f>
        <v/>
      </c>
      <c r="E2527" s="1145"/>
      <c r="F2527" s="258" t="s">
        <v>224</v>
      </c>
      <c r="G2527" s="256" t="str">
        <f>IF('statement of marks'!B63="","",'statement of marks'!B63)</f>
        <v/>
      </c>
      <c r="H2527" s="1348"/>
      <c r="I2527" s="1348"/>
      <c r="J2527" s="1349"/>
    </row>
    <row r="2528" spans="1:10" ht="17.5" customHeight="1">
      <c r="A2528" s="214"/>
      <c r="B2528" s="1326" t="s">
        <v>220</v>
      </c>
      <c r="C2528" s="1327"/>
      <c r="D2528" s="1312" t="str">
        <f>IF('statement of marks'!L63="","",'statement of marks'!L63)</f>
        <v/>
      </c>
      <c r="E2528" s="1313"/>
      <c r="F2528" s="1313"/>
      <c r="G2528" s="1313"/>
      <c r="H2528" s="1313"/>
      <c r="I2528" s="1313"/>
      <c r="J2528" s="1314"/>
    </row>
    <row r="2529" spans="1:10" ht="17.5" customHeight="1">
      <c r="A2529" s="214"/>
      <c r="B2529" s="1326" t="s">
        <v>219</v>
      </c>
      <c r="C2529" s="1327"/>
      <c r="D2529" s="1312" t="str">
        <f>IF('statement of marks'!K63="","",'statement of marks'!K63)</f>
        <v/>
      </c>
      <c r="E2529" s="1313"/>
      <c r="F2529" s="1313"/>
      <c r="G2529" s="1313"/>
      <c r="H2529" s="1313"/>
      <c r="I2529" s="1313"/>
      <c r="J2529" s="1314"/>
    </row>
    <row r="2530" spans="1:10" ht="17.5" customHeight="1">
      <c r="A2530" s="214"/>
      <c r="B2530" s="1326" t="s">
        <v>234</v>
      </c>
      <c r="C2530" s="1327"/>
      <c r="D2530" s="1312" t="str">
        <f>IF(details!N63="","",details!N63)</f>
        <v/>
      </c>
      <c r="E2530" s="1313"/>
      <c r="F2530" s="1313"/>
      <c r="G2530" s="1313"/>
      <c r="H2530" s="1313"/>
      <c r="I2530" s="1313"/>
      <c r="J2530" s="1314"/>
    </row>
    <row r="2531" spans="1:10" ht="17.5" customHeight="1">
      <c r="A2531" s="214"/>
      <c r="B2531" s="1326" t="s">
        <v>283</v>
      </c>
      <c r="C2531" s="1327"/>
      <c r="D2531" s="1312" t="str">
        <f>IF(details!O63="","",details!O63)</f>
        <v/>
      </c>
      <c r="E2531" s="1313"/>
      <c r="F2531" s="1313"/>
      <c r="G2531" s="1313"/>
      <c r="H2531" s="1313"/>
      <c r="I2531" s="1313"/>
      <c r="J2531" s="1314"/>
    </row>
    <row r="2532" spans="1:10" ht="17.5" customHeight="1">
      <c r="A2532" s="214"/>
      <c r="B2532" s="1326" t="s">
        <v>77</v>
      </c>
      <c r="C2532" s="1327"/>
      <c r="D2532" s="392">
        <f>'statement of marks'!$C$3</f>
        <v>6</v>
      </c>
      <c r="E2532" s="309" t="s">
        <v>222</v>
      </c>
      <c r="F2532" s="254" t="str">
        <f>IF('statement of marks'!F63="","",'statement of marks'!F63)</f>
        <v/>
      </c>
      <c r="G2532" s="1343" t="s">
        <v>233</v>
      </c>
      <c r="H2532" s="1170"/>
      <c r="I2532" s="1361" t="str">
        <f>IF('statement of marks'!G63="","",'statement of marks'!G63)</f>
        <v/>
      </c>
      <c r="J2532" s="1362"/>
    </row>
    <row r="2533" spans="1:10" ht="17.5" customHeight="1">
      <c r="A2533" s="214"/>
      <c r="B2533" s="1326" t="s">
        <v>225</v>
      </c>
      <c r="C2533" s="1327"/>
      <c r="D2533" s="1316" t="str">
        <f>IF('statement of marks'!H63="","",'statement of marks'!H63)</f>
        <v/>
      </c>
      <c r="E2533" s="1328"/>
      <c r="F2533" s="1328"/>
      <c r="G2533" s="1328"/>
      <c r="H2533" s="1328"/>
      <c r="I2533" s="1328"/>
      <c r="J2533" s="1329"/>
    </row>
    <row r="2534" spans="1:10" ht="17.5" customHeight="1">
      <c r="A2534" s="214"/>
      <c r="B2534" s="1326" t="s">
        <v>226</v>
      </c>
      <c r="C2534" s="1327"/>
      <c r="D2534" s="1330" t="str">
        <f>IF('statement of marks'!I63="","",'statement of marks'!I63)</f>
        <v/>
      </c>
      <c r="E2534" s="1331"/>
      <c r="F2534" s="1332"/>
      <c r="G2534" s="1332"/>
      <c r="H2534" s="1332"/>
      <c r="I2534" s="1332"/>
      <c r="J2534" s="1333"/>
    </row>
    <row r="2535" spans="1:10" ht="17.5" customHeight="1">
      <c r="A2535" s="214"/>
      <c r="B2535" s="1312" t="s">
        <v>235</v>
      </c>
      <c r="C2535" s="1313"/>
      <c r="D2535" s="1313"/>
      <c r="E2535" s="1144"/>
      <c r="F2535" s="1334" t="str">
        <f>IF(details!Q63="","",details!Q63)</f>
        <v/>
      </c>
      <c r="G2535" s="1334"/>
      <c r="H2535" s="1335"/>
      <c r="I2535" s="1335"/>
      <c r="J2535" s="1336"/>
    </row>
    <row r="2536" spans="1:10" ht="17.5" customHeight="1">
      <c r="A2536" s="214"/>
      <c r="B2536" s="1326" t="s">
        <v>239</v>
      </c>
      <c r="C2536" s="1327"/>
      <c r="D2536" s="1312" t="str">
        <f>IF(details!M63="","",details!M63)</f>
        <v/>
      </c>
      <c r="E2536" s="1313"/>
      <c r="F2536" s="1313"/>
      <c r="G2536" s="1313"/>
      <c r="H2536" s="1313"/>
      <c r="I2536" s="1313"/>
      <c r="J2536" s="1314"/>
    </row>
    <row r="2537" spans="1:10" ht="17.5" customHeight="1">
      <c r="A2537" s="214"/>
      <c r="B2537" s="1326" t="s">
        <v>240</v>
      </c>
      <c r="C2537" s="1327"/>
      <c r="D2537" s="1312" t="str">
        <f>IF(details!P63="","",details!P63)</f>
        <v/>
      </c>
      <c r="E2537" s="1313"/>
      <c r="F2537" s="1313"/>
      <c r="G2537" s="1313"/>
      <c r="H2537" s="1313"/>
      <c r="I2537" s="1313"/>
      <c r="J2537" s="1314"/>
    </row>
    <row r="2538" spans="1:10" ht="17.5" customHeight="1">
      <c r="A2538" s="214"/>
      <c r="B2538" s="1326" t="s">
        <v>241</v>
      </c>
      <c r="C2538" s="1327"/>
      <c r="D2538" s="1337" t="str">
        <f>IF('statement of marks'!HD63="mRrh.kZ",'statement of marks'!$C$3,"")</f>
        <v/>
      </c>
      <c r="E2538" s="1338"/>
      <c r="F2538" s="1313" t="s">
        <v>242</v>
      </c>
      <c r="G2538" s="1144"/>
      <c r="H2538" s="1337" t="str">
        <f>IF(D2538="","",D2538+1)</f>
        <v/>
      </c>
      <c r="I2538" s="1338"/>
      <c r="J2538" s="1339"/>
    </row>
    <row r="2539" spans="1:10" ht="17.5" customHeight="1">
      <c r="A2539" s="214"/>
      <c r="B2539" s="1326" t="s">
        <v>243</v>
      </c>
      <c r="C2539" s="1327"/>
      <c r="D2539" s="1340">
        <f>IF(details!$O$4="","",details!$O$4)</f>
        <v>42460</v>
      </c>
      <c r="E2539" s="1341"/>
      <c r="F2539" s="1342"/>
      <c r="G2539" s="1343"/>
      <c r="H2539" s="1343"/>
      <c r="I2539" s="1343"/>
      <c r="J2539" s="1344"/>
    </row>
    <row r="2540" spans="1:10" ht="17.5" customHeight="1">
      <c r="A2540" s="214"/>
      <c r="B2540" s="1299"/>
      <c r="C2540" s="1299"/>
      <c r="D2540" s="1276"/>
      <c r="E2540" s="1276"/>
      <c r="F2540" s="1288"/>
      <c r="G2540" s="1288"/>
      <c r="H2540" s="1288"/>
      <c r="I2540" s="1288"/>
      <c r="J2540" s="1300"/>
    </row>
    <row r="2541" spans="1:10" ht="17.5" customHeight="1">
      <c r="A2541" s="214"/>
      <c r="B2541" s="1301" t="str">
        <f>IF(details!$I$4="","",details!$I$4)</f>
        <v>Jherh js[kk oekZ</v>
      </c>
      <c r="C2541" s="1301"/>
      <c r="D2541" s="1276"/>
      <c r="E2541" s="1276"/>
      <c r="F2541" s="1302" t="str">
        <f>IF(details!$F$4="","",details!$F$4)</f>
        <v>Jh jk/ks';ke tk'kh</v>
      </c>
      <c r="G2541" s="1303"/>
      <c r="H2541" s="1303"/>
      <c r="I2541" s="1303"/>
      <c r="J2541" s="1304"/>
    </row>
    <row r="2542" spans="1:10" ht="17.5" customHeight="1" thickBot="1">
      <c r="A2542" s="215"/>
      <c r="B2542" s="1305" t="s">
        <v>244</v>
      </c>
      <c r="C2542" s="1305"/>
      <c r="D2542" s="1305" t="s">
        <v>245</v>
      </c>
      <c r="E2542" s="1305"/>
      <c r="F2542" s="1306" t="s">
        <v>246</v>
      </c>
      <c r="G2542" s="1307"/>
      <c r="H2542" s="1307"/>
      <c r="I2542" s="1307"/>
      <c r="J2542" s="1308"/>
    </row>
    <row r="2543" spans="1:10" ht="17.5" customHeight="1">
      <c r="A2543" s="247"/>
      <c r="B2543" s="1309" t="s">
        <v>258</v>
      </c>
      <c r="C2543" s="1310"/>
      <c r="D2543" s="1310"/>
      <c r="E2543" s="1310"/>
      <c r="F2543" s="1310"/>
      <c r="G2543" s="1310"/>
      <c r="H2543" s="1310"/>
      <c r="I2543" s="1310"/>
      <c r="J2543" s="1311"/>
    </row>
    <row r="2544" spans="1:10" ht="17.5" customHeight="1">
      <c r="A2544" s="214"/>
      <c r="B2544" s="310" t="s">
        <v>218</v>
      </c>
      <c r="C2544" s="1312" t="str">
        <f>IF('statement of marks'!J63="","",'statement of marks'!J63)</f>
        <v/>
      </c>
      <c r="D2544" s="1313"/>
      <c r="E2544" s="1313"/>
      <c r="F2544" s="1313"/>
      <c r="G2544" s="1313"/>
      <c r="H2544" s="1313"/>
      <c r="I2544" s="1313"/>
      <c r="J2544" s="1314"/>
    </row>
    <row r="2545" spans="1:10" ht="17.5" customHeight="1">
      <c r="A2545" s="214"/>
      <c r="B2545" s="310" t="s">
        <v>219</v>
      </c>
      <c r="C2545" s="1312" t="str">
        <f>IF('statement of marks'!K63="","",'statement of marks'!K63)</f>
        <v/>
      </c>
      <c r="D2545" s="1313"/>
      <c r="E2545" s="1313"/>
      <c r="F2545" s="1313"/>
      <c r="G2545" s="1313"/>
      <c r="H2545" s="1313"/>
      <c r="I2545" s="1313"/>
      <c r="J2545" s="1314"/>
    </row>
    <row r="2546" spans="1:10" ht="17.5" customHeight="1">
      <c r="A2546" s="214"/>
      <c r="B2546" s="310" t="s">
        <v>220</v>
      </c>
      <c r="C2546" s="1312" t="str">
        <f>IF('statement of marks'!L63="","",'statement of marks'!L63)</f>
        <v/>
      </c>
      <c r="D2546" s="1313"/>
      <c r="E2546" s="1313"/>
      <c r="F2546" s="1313"/>
      <c r="G2546" s="1313"/>
      <c r="H2546" s="1313"/>
      <c r="I2546" s="1313"/>
      <c r="J2546" s="1314"/>
    </row>
    <row r="2547" spans="1:10" ht="17.5" customHeight="1">
      <c r="A2547" s="214"/>
      <c r="B2547" s="310" t="s">
        <v>225</v>
      </c>
      <c r="C2547" s="1315" t="str">
        <f>IF('statement of marks'!H63="","",'statement of marks'!H63)</f>
        <v/>
      </c>
      <c r="D2547" s="1316"/>
      <c r="E2547" s="252" t="s">
        <v>261</v>
      </c>
      <c r="F2547" s="1317" t="str">
        <f>IF('statement of marks'!I63="","",'statement of marks'!I63)</f>
        <v/>
      </c>
      <c r="G2547" s="1317"/>
      <c r="H2547" s="1317"/>
      <c r="I2547" s="1317"/>
      <c r="J2547" s="1318"/>
    </row>
    <row r="2548" spans="1:10" ht="17.5" customHeight="1">
      <c r="A2548" s="214"/>
      <c r="B2548" s="310" t="s">
        <v>223</v>
      </c>
      <c r="C2548" s="253" t="s">
        <v>248</v>
      </c>
      <c r="D2548" s="235" t="s">
        <v>249</v>
      </c>
      <c r="E2548" s="235" t="s">
        <v>250</v>
      </c>
      <c r="F2548" s="235" t="s">
        <v>251</v>
      </c>
      <c r="G2548" s="235" t="s">
        <v>252</v>
      </c>
      <c r="H2548" s="235" t="s">
        <v>253</v>
      </c>
      <c r="I2548" s="235" t="s">
        <v>254</v>
      </c>
      <c r="J2548" s="248" t="s">
        <v>255</v>
      </c>
    </row>
    <row r="2549" spans="1:10" ht="17.5" customHeight="1">
      <c r="A2549" s="214"/>
      <c r="B2549" s="308" t="s">
        <v>256</v>
      </c>
      <c r="C2549" s="239" t="str">
        <f>IF(AND('statement of marks'!$C$3=1,'statement of marks'!HD63="mRrh.kZ"),'statement of marks'!$H$3,"")</f>
        <v/>
      </c>
      <c r="D2549" s="239" t="str">
        <f>IF(AND('statement of marks'!$C$3=2,'statement of marks'!HD63="mRrh.kZ"),'statement of marks'!$H$3,"")</f>
        <v/>
      </c>
      <c r="E2549" s="239" t="str">
        <f>IF(AND('statement of marks'!$C$3=3,'statement of marks'!HD63="mRrh.kZ"),'statement of marks'!$H$3,"")</f>
        <v/>
      </c>
      <c r="F2549" s="239" t="str">
        <f>IF(AND('statement of marks'!$C$3=4,'statement of marks'!HD63="mRrh.kZ"),'statement of marks'!$H$3,"")</f>
        <v/>
      </c>
      <c r="G2549" s="239" t="str">
        <f>IF(AND('statement of marks'!$C$3=5,'statement of marks'!HD63="mRrh.kZ"),'statement of marks'!$H$3,"")</f>
        <v/>
      </c>
      <c r="H2549" s="239" t="str">
        <f>IF(AND('statement of marks'!$C$3=6,'statement of marks'!HD63="mRrh.kZ"),'statement of marks'!$H$3,"")</f>
        <v/>
      </c>
      <c r="I2549" s="239" t="str">
        <f>IF(AND('statement of marks'!$C$3=7,'statement of marks'!HD63="mRrh.kZ"),'statement of marks'!$H$3,"")</f>
        <v/>
      </c>
      <c r="J2549" s="260" t="str">
        <f>IF(AND('statement of marks'!$C$3=8,'statement of marks'!HD63="mRrh.kZ"),'statement of marks'!$H$3,"")</f>
        <v/>
      </c>
    </row>
    <row r="2550" spans="1:10" ht="17.5" customHeight="1">
      <c r="A2550" s="214"/>
      <c r="B2550" s="308" t="str">
        <f>'statement of marks'!$FT$4</f>
        <v>fgUnh</v>
      </c>
      <c r="C2550" s="240"/>
      <c r="D2550" s="241"/>
      <c r="E2550" s="261" t="str">
        <f>IF(OR('statement of marks'!$FV63="",E2549=""),"",'statement of marks'!$FV63)</f>
        <v/>
      </c>
      <c r="F2550" s="261" t="str">
        <f>IF(OR('statement of marks'!$FV63="",F2549=""),"",'statement of marks'!$FV63)</f>
        <v/>
      </c>
      <c r="G2550" s="261" t="str">
        <f>IF(OR('statement of marks'!$FV63="",G2549=""),"",'statement of marks'!$FV63)</f>
        <v/>
      </c>
      <c r="H2550" s="261" t="str">
        <f>IF(OR('statement of marks'!$FV63="",H2549=""),"",'statement of marks'!$FV63)</f>
        <v/>
      </c>
      <c r="I2550" s="261" t="str">
        <f>IF(OR('statement of marks'!$FV63="",I2549=""),"",'statement of marks'!$FV63)</f>
        <v/>
      </c>
      <c r="J2550" s="262" t="str">
        <f>IF(OR('statement of marks'!$FV63="",J2549=""),"",'statement of marks'!$FV63)</f>
        <v/>
      </c>
    </row>
    <row r="2551" spans="1:10" ht="17.5" customHeight="1">
      <c r="A2551" s="214"/>
      <c r="B2551" s="308" t="str">
        <f>'statement of marks'!$FW$4</f>
        <v>vaxszth</v>
      </c>
      <c r="C2551" s="240"/>
      <c r="D2551" s="241"/>
      <c r="E2551" s="261" t="str">
        <f>IF(OR('statement of marks'!$FY63="",E2549=""),"",'statement of marks'!$FY63)</f>
        <v/>
      </c>
      <c r="F2551" s="261" t="str">
        <f>IF(OR('statement of marks'!$FY63="",F2549=""),"",'statement of marks'!$FY63)</f>
        <v/>
      </c>
      <c r="G2551" s="261" t="str">
        <f>IF(OR('statement of marks'!$FY63="",G2549=""),"",'statement of marks'!$FY63)</f>
        <v/>
      </c>
      <c r="H2551" s="261" t="str">
        <f>IF(OR('statement of marks'!$FY63="",H2549=""),"",'statement of marks'!$FY63)</f>
        <v/>
      </c>
      <c r="I2551" s="261" t="str">
        <f>IF(OR('statement of marks'!$FY63="",I2549=""),"",'statement of marks'!$FY63)</f>
        <v/>
      </c>
      <c r="J2551" s="262" t="str">
        <f>IF(OR('statement of marks'!$FY63="",J2549=""),"",'statement of marks'!$FY63)</f>
        <v/>
      </c>
    </row>
    <row r="2552" spans="1:10" ht="17.5" customHeight="1">
      <c r="A2552" s="214"/>
      <c r="B2552" s="308" t="str">
        <f>IF('statement of marks'!BE63="s","laLÑr",IF('statement of marks'!BE63="u","mnwZ",IF('statement of marks'!BE63="g","xqtjkrh",IF('statement of marks'!BE63="p","iatkch",IF('statement of marks'!BE63="sd","flU/kh","r`rh; Hkk""kk")))))</f>
        <v>r`rh; Hkk"kk</v>
      </c>
      <c r="C2552" s="240"/>
      <c r="D2552" s="241"/>
      <c r="E2552" s="261" t="str">
        <f>IF(OR('statement of marks'!$GB63="",E2549=""),"",'statement of marks'!$GB63)</f>
        <v/>
      </c>
      <c r="F2552" s="261" t="str">
        <f>IF(OR('statement of marks'!$GB63="",F2549=""),"",'statement of marks'!$GB63)</f>
        <v/>
      </c>
      <c r="G2552" s="261" t="str">
        <f>IF(OR('statement of marks'!$GB63="",G2549=""),"",'statement of marks'!$GB63)</f>
        <v/>
      </c>
      <c r="H2552" s="261" t="str">
        <f>IF(OR('statement of marks'!$GB63="",H2549=""),"",'statement of marks'!$GB63)</f>
        <v/>
      </c>
      <c r="I2552" s="261" t="str">
        <f>IF(OR('statement of marks'!$GB63="",I2549=""),"",'statement of marks'!$GB63)</f>
        <v/>
      </c>
      <c r="J2552" s="262" t="str">
        <f>IF(OR('statement of marks'!$GB63="",J2549=""),"",'statement of marks'!$GB63)</f>
        <v/>
      </c>
    </row>
    <row r="2553" spans="1:10" ht="17.5" customHeight="1">
      <c r="A2553" s="214"/>
      <c r="B2553" s="308" t="str">
        <f>'statement of marks'!$GH$4</f>
        <v>xf.kr</v>
      </c>
      <c r="C2553" s="240"/>
      <c r="D2553" s="241"/>
      <c r="E2553" s="261" t="str">
        <f>IF(OR('statement of marks'!$GJ63="",E2549=""),"",'statement of marks'!$GJ63)</f>
        <v/>
      </c>
      <c r="F2553" s="261" t="str">
        <f>IF(OR('statement of marks'!$GJ63="",F2549=""),"",'statement of marks'!$GJ63)</f>
        <v/>
      </c>
      <c r="G2553" s="261" t="str">
        <f>IF(OR('statement of marks'!$GJ63="",G2549=""),"",'statement of marks'!$GJ63)</f>
        <v/>
      </c>
      <c r="H2553" s="261" t="str">
        <f>IF(OR('statement of marks'!$GJ63="",H2549=""),"",'statement of marks'!$GJ63)</f>
        <v/>
      </c>
      <c r="I2553" s="261" t="str">
        <f>IF(OR('statement of marks'!$GJ63="",I2549=""),"",'statement of marks'!$GJ63)</f>
        <v/>
      </c>
      <c r="J2553" s="262" t="str">
        <f>IF(OR('statement of marks'!$GJ63="",J2549=""),"",'statement of marks'!$GJ63)</f>
        <v/>
      </c>
    </row>
    <row r="2554" spans="1:10" ht="17.5" customHeight="1">
      <c r="A2554" s="214"/>
      <c r="B2554" s="308" t="str">
        <f>'statement of marks'!$GK$4</f>
        <v>foKku</v>
      </c>
      <c r="C2554" s="240"/>
      <c r="D2554" s="241"/>
      <c r="E2554" s="261" t="str">
        <f>IF(OR('statement of marks'!$GM63="",E2549=""),"",'statement of marks'!$GM63)</f>
        <v/>
      </c>
      <c r="F2554" s="261" t="str">
        <f>IF(OR('statement of marks'!$GM63="",F2549=""),"",'statement of marks'!$GM63)</f>
        <v/>
      </c>
      <c r="G2554" s="261" t="str">
        <f>IF(OR('statement of marks'!$GM63="",G2549=""),"",'statement of marks'!$GM63)</f>
        <v/>
      </c>
      <c r="H2554" s="261" t="str">
        <f>IF(OR('statement of marks'!$GM63="",H2549=""),"",'statement of marks'!$GM63)</f>
        <v/>
      </c>
      <c r="I2554" s="261" t="str">
        <f>IF(OR('statement of marks'!$GM63="",I2549=""),"",'statement of marks'!$GM63)</f>
        <v/>
      </c>
      <c r="J2554" s="262" t="str">
        <f>IF(OR('statement of marks'!$GM63="",J2549=""),"",'statement of marks'!$GM63)</f>
        <v/>
      </c>
    </row>
    <row r="2555" spans="1:10" ht="17.5" customHeight="1">
      <c r="A2555" s="214"/>
      <c r="B2555" s="308" t="str">
        <f>'statement of marks'!$GN$4</f>
        <v>lkekftd foKku</v>
      </c>
      <c r="C2555" s="240"/>
      <c r="D2555" s="241"/>
      <c r="E2555" s="261" t="str">
        <f>IF(OR('statement of marks'!$GP63="",E2549=""),"",'statement of marks'!$GP63)</f>
        <v/>
      </c>
      <c r="F2555" s="261" t="str">
        <f>IF(OR('statement of marks'!$GP63="",F2549=""),"",'statement of marks'!$GP63)</f>
        <v/>
      </c>
      <c r="G2555" s="261" t="str">
        <f>IF(OR('statement of marks'!$GP63="",G2549=""),"",'statement of marks'!$GP63)</f>
        <v/>
      </c>
      <c r="H2555" s="261" t="str">
        <f>IF(OR('statement of marks'!$GP63="",H2549=""),"",'statement of marks'!$GP63)</f>
        <v/>
      </c>
      <c r="I2555" s="261" t="str">
        <f>IF(OR('statement of marks'!$GP63="",I2549=""),"",'statement of marks'!$GP63)</f>
        <v/>
      </c>
      <c r="J2555" s="262" t="str">
        <f>IF(OR('statement of marks'!$GP63="",J2549=""),"",'statement of marks'!$GP63)</f>
        <v/>
      </c>
    </row>
    <row r="2556" spans="1:10" ht="17.5" customHeight="1">
      <c r="A2556" s="214"/>
      <c r="B2556" s="308" t="str">
        <f>'statement of marks'!$GQ$4</f>
        <v>dk;kZuqHko</v>
      </c>
      <c r="C2556" s="240"/>
      <c r="D2556" s="241"/>
      <c r="E2556" s="261" t="str">
        <f>IF(OR('statement of marks'!$GS63="",E2549=""),"",'statement of marks'!$GS63)</f>
        <v/>
      </c>
      <c r="F2556" s="261" t="str">
        <f>IF(OR('statement of marks'!$GS63="",F2549=""),"",'statement of marks'!$GS63)</f>
        <v/>
      </c>
      <c r="G2556" s="261" t="str">
        <f>IF(OR('statement of marks'!$GS63="",G2549=""),"",'statement of marks'!$GS63)</f>
        <v/>
      </c>
      <c r="H2556" s="261" t="str">
        <f>IF(OR('statement of marks'!$GS63="",H2549=""),"",'statement of marks'!$GS63)</f>
        <v/>
      </c>
      <c r="I2556" s="261" t="str">
        <f>IF(OR('statement of marks'!$GS63="",I2549=""),"",'statement of marks'!$GS63)</f>
        <v/>
      </c>
      <c r="J2556" s="262" t="str">
        <f>IF(OR('statement of marks'!$GS63="",J2549=""),"",'statement of marks'!$GS63)</f>
        <v/>
      </c>
    </row>
    <row r="2557" spans="1:10" ht="17.5" customHeight="1">
      <c r="A2557" s="214"/>
      <c r="B2557" s="308" t="str">
        <f>'statement of marks'!$GT$4</f>
        <v>dyk f'k{kk</v>
      </c>
      <c r="C2557" s="240"/>
      <c r="D2557" s="241"/>
      <c r="E2557" s="263" t="str">
        <f>IF(OR('statement of marks'!$GV63="",E2549=""),"",'statement of marks'!$GV63)</f>
        <v/>
      </c>
      <c r="F2557" s="263" t="str">
        <f>IF(OR('statement of marks'!$GV63="",F2549=""),"",'statement of marks'!$GV63)</f>
        <v/>
      </c>
      <c r="G2557" s="263" t="str">
        <f>IF(OR('statement of marks'!$GV63="",G2549=""),"",'statement of marks'!$GV63)</f>
        <v/>
      </c>
      <c r="H2557" s="263" t="str">
        <f>IF(OR('statement of marks'!$GV63="",H2549=""),"",'statement of marks'!$GV63)</f>
        <v/>
      </c>
      <c r="I2557" s="263" t="str">
        <f>IF(OR('statement of marks'!$GV63="",I2549=""),"",'statement of marks'!$GV63)</f>
        <v/>
      </c>
      <c r="J2557" s="264" t="str">
        <f>IF(OR('statement of marks'!$GV63="",J2549=""),"",'statement of marks'!$GV63)</f>
        <v/>
      </c>
    </row>
    <row r="2558" spans="1:10" ht="17.5" customHeight="1">
      <c r="A2558" s="214"/>
      <c r="B2558" s="245" t="s">
        <v>284</v>
      </c>
      <c r="C2558" s="265" t="str">
        <f t="shared" ref="C2558:J2558" si="112">C2549</f>
        <v/>
      </c>
      <c r="D2558" s="265" t="str">
        <f t="shared" si="112"/>
        <v/>
      </c>
      <c r="E2558" s="265" t="str">
        <f t="shared" si="112"/>
        <v/>
      </c>
      <c r="F2558" s="265" t="str">
        <f t="shared" si="112"/>
        <v/>
      </c>
      <c r="G2558" s="265" t="str">
        <f t="shared" si="112"/>
        <v/>
      </c>
      <c r="H2558" s="265" t="str">
        <f t="shared" si="112"/>
        <v/>
      </c>
      <c r="I2558" s="265" t="str">
        <f t="shared" si="112"/>
        <v/>
      </c>
      <c r="J2558" s="266" t="str">
        <f t="shared" si="112"/>
        <v/>
      </c>
    </row>
    <row r="2559" spans="1:10" ht="17.5" customHeight="1">
      <c r="A2559" s="214"/>
      <c r="B2559" s="308" t="str">
        <f>'statement of marks'!$HL$5</f>
        <v>Nk= mifLFkfr</v>
      </c>
      <c r="C2559" s="242"/>
      <c r="D2559" s="242"/>
      <c r="E2559" s="267" t="str">
        <f>IF(OR('statement of marks'!$HL63="",E2549=""),"",'statement of marks'!$HL63)</f>
        <v/>
      </c>
      <c r="F2559" s="267" t="str">
        <f>IF(OR('statement of marks'!$HL63="",F2549=""),"",'statement of marks'!$HL63)</f>
        <v/>
      </c>
      <c r="G2559" s="267" t="str">
        <f>IF(OR('statement of marks'!$HL63="",G2549=""),"",'statement of marks'!$HL63)</f>
        <v/>
      </c>
      <c r="H2559" s="267" t="str">
        <f>IF(OR('statement of marks'!$HL63="",H2549=""),"",'statement of marks'!$HL63)</f>
        <v/>
      </c>
      <c r="I2559" s="267" t="str">
        <f>IF(OR('statement of marks'!$HL63="",I2549=""),"",'statement of marks'!$HL63)</f>
        <v/>
      </c>
      <c r="J2559" s="268" t="str">
        <f>IF(OR('statement of marks'!$HL63="",J2549=""),"",'statement of marks'!$HL63)</f>
        <v/>
      </c>
    </row>
    <row r="2560" spans="1:10" ht="17.5" customHeight="1">
      <c r="A2560" s="214"/>
      <c r="B2560" s="308" t="str">
        <f>'statement of marks'!$HK$5</f>
        <v>dqy ehfVax</v>
      </c>
      <c r="C2560" s="243"/>
      <c r="D2560" s="243"/>
      <c r="E2560" s="243" t="str">
        <f>IF(OR('statement of marks'!$HK63="",E2549=""),"",'statement of marks'!$HK63)</f>
        <v/>
      </c>
      <c r="F2560" s="243" t="str">
        <f>IF(OR('statement of marks'!$HK63="",F2549=""),"",'statement of marks'!$HK63)</f>
        <v/>
      </c>
      <c r="G2560" s="243" t="str">
        <f>IF(OR('statement of marks'!$HK63="",G2549=""),"",'statement of marks'!$HK63)</f>
        <v/>
      </c>
      <c r="H2560" s="243" t="str">
        <f>IF(OR('statement of marks'!$HK63="",H2549=""),"",'statement of marks'!$HK63)</f>
        <v/>
      </c>
      <c r="I2560" s="243" t="str">
        <f>IF(OR('statement of marks'!$HK63="",I2549=""),"",'statement of marks'!$HK63)</f>
        <v/>
      </c>
      <c r="J2560" s="269" t="str">
        <f>IF(OR('statement of marks'!$HK63="",J2549=""),"",'statement of marks'!$HK63)</f>
        <v/>
      </c>
    </row>
    <row r="2561" spans="1:10" ht="17.5" customHeight="1">
      <c r="A2561" s="214"/>
      <c r="B2561" s="308" t="s">
        <v>259</v>
      </c>
      <c r="C2561" s="243" t="str">
        <f t="shared" ref="C2561:J2561" si="113">IF(OR(C2559="",C2560=""),"",C2559/C2560*100)</f>
        <v/>
      </c>
      <c r="D2561" s="243" t="str">
        <f t="shared" si="113"/>
        <v/>
      </c>
      <c r="E2561" s="243" t="str">
        <f t="shared" si="113"/>
        <v/>
      </c>
      <c r="F2561" s="243" t="str">
        <f t="shared" si="113"/>
        <v/>
      </c>
      <c r="G2561" s="243" t="str">
        <f t="shared" si="113"/>
        <v/>
      </c>
      <c r="H2561" s="243" t="str">
        <f t="shared" si="113"/>
        <v/>
      </c>
      <c r="I2561" s="243" t="str">
        <f t="shared" si="113"/>
        <v/>
      </c>
      <c r="J2561" s="269" t="str">
        <f t="shared" si="113"/>
        <v/>
      </c>
    </row>
    <row r="2562" spans="1:10" ht="17.5" customHeight="1">
      <c r="A2562" s="214"/>
      <c r="B2562" s="308" t="s">
        <v>260</v>
      </c>
      <c r="C2562" s="243"/>
      <c r="D2562" s="243"/>
      <c r="E2562" s="243"/>
      <c r="F2562" s="243"/>
      <c r="G2562" s="243"/>
      <c r="H2562" s="243"/>
      <c r="I2562" s="243"/>
      <c r="J2562" s="249"/>
    </row>
    <row r="2563" spans="1:10" ht="17.5" customHeight="1">
      <c r="A2563" s="214"/>
      <c r="B2563" s="310" t="s">
        <v>257</v>
      </c>
      <c r="C2563" s="1319" t="str">
        <f>IF('statement of marks'!HN63="","",'statement of marks'!HN63)</f>
        <v/>
      </c>
      <c r="D2563" s="1320"/>
      <c r="E2563" s="1320"/>
      <c r="F2563" s="1320"/>
      <c r="G2563" s="1320"/>
      <c r="H2563" s="1320"/>
      <c r="I2563" s="1320"/>
      <c r="J2563" s="1321"/>
    </row>
    <row r="2564" spans="1:10" ht="17.5" customHeight="1">
      <c r="A2564" s="214"/>
      <c r="B2564" s="246"/>
      <c r="C2564" s="1322"/>
      <c r="D2564" s="1323"/>
      <c r="E2564" s="1323"/>
      <c r="F2564" s="1324"/>
      <c r="G2564" s="1322"/>
      <c r="H2564" s="1323"/>
      <c r="I2564" s="1323"/>
      <c r="J2564" s="1325"/>
    </row>
    <row r="2565" spans="1:10" ht="17.5" customHeight="1" thickBot="1">
      <c r="A2565" s="215"/>
      <c r="B2565" s="259" t="s">
        <v>262</v>
      </c>
      <c r="C2565" s="1293" t="s">
        <v>80</v>
      </c>
      <c r="D2565" s="1294"/>
      <c r="E2565" s="1294"/>
      <c r="F2565" s="1295"/>
      <c r="G2565" s="1296" t="s">
        <v>263</v>
      </c>
      <c r="H2565" s="1297"/>
      <c r="I2565" s="1297"/>
      <c r="J2565" s="1298"/>
    </row>
    <row r="2566" spans="1:10" ht="17.5" customHeight="1">
      <c r="A2566" s="247"/>
      <c r="B2566" s="1352" t="s">
        <v>228</v>
      </c>
      <c r="C2566" s="1353"/>
      <c r="D2566" s="1353"/>
      <c r="E2566" s="1353"/>
      <c r="F2566" s="1353"/>
      <c r="G2566" s="1353"/>
      <c r="H2566" s="1353"/>
      <c r="I2566" s="1353"/>
      <c r="J2566" s="1354"/>
    </row>
    <row r="2567" spans="1:10" ht="17.5" customHeight="1">
      <c r="A2567" s="214"/>
      <c r="B2567" s="1355" t="s">
        <v>247</v>
      </c>
      <c r="C2567" s="1356"/>
      <c r="D2567" s="1356"/>
      <c r="E2567" s="1356"/>
      <c r="F2567" s="1356"/>
      <c r="G2567" s="1356"/>
      <c r="H2567" s="1356"/>
      <c r="I2567" s="1356"/>
      <c r="J2567" s="1357"/>
    </row>
    <row r="2568" spans="1:10" ht="17.5" customHeight="1">
      <c r="A2568" s="214"/>
      <c r="B2568" s="1358" t="s">
        <v>81</v>
      </c>
      <c r="C2568" s="1358"/>
      <c r="D2568" s="1359">
        <f>YEAR(details!G64)</f>
        <v>1900</v>
      </c>
      <c r="E2568" s="1360"/>
      <c r="F2568" s="307" t="s">
        <v>230</v>
      </c>
      <c r="G2568" s="1359" t="str">
        <f>'statement of marks'!$H$3</f>
        <v>2015-16</v>
      </c>
      <c r="H2568" s="1360"/>
      <c r="I2568" s="307" t="s">
        <v>231</v>
      </c>
      <c r="J2568" s="255"/>
    </row>
    <row r="2569" spans="1:10" ht="17.5" customHeight="1">
      <c r="A2569" s="214"/>
      <c r="B2569" s="1326" t="s">
        <v>229</v>
      </c>
      <c r="C2569" s="1327"/>
      <c r="D2569" s="1312" t="str">
        <f>'statement of marks'!$A$1</f>
        <v>jk- ck- ek/;fed fo|ky; uohu] fuEckgsM+k</v>
      </c>
      <c r="E2569" s="1313"/>
      <c r="F2569" s="1313"/>
      <c r="G2569" s="1313"/>
      <c r="H2569" s="1313"/>
      <c r="I2569" s="1313"/>
      <c r="J2569" s="1314"/>
    </row>
    <row r="2570" spans="1:10" ht="17.5" customHeight="1">
      <c r="A2570" s="214"/>
      <c r="B2570" s="1326" t="str">
        <f>'statement of marks'!$J$3</f>
        <v xml:space="preserve">fo|ky; dk Mk;l dksM+ </v>
      </c>
      <c r="C2570" s="1327"/>
      <c r="D2570" s="1345" t="str">
        <f>'statement of marks'!$K$3</f>
        <v xml:space="preserve">08291009401   </v>
      </c>
      <c r="E2570" s="1346"/>
      <c r="F2570" s="1128"/>
      <c r="G2570" s="1129"/>
      <c r="H2570" s="1129"/>
      <c r="I2570" s="1129"/>
      <c r="J2570" s="1347"/>
    </row>
    <row r="2571" spans="1:10" ht="17.5" customHeight="1">
      <c r="A2571" s="214"/>
      <c r="B2571" s="1326" t="s">
        <v>218</v>
      </c>
      <c r="C2571" s="1327"/>
      <c r="D2571" s="1312" t="str">
        <f>IF('statement of marks'!J64="","",'statement of marks'!J64)</f>
        <v/>
      </c>
      <c r="E2571" s="1313"/>
      <c r="F2571" s="1313"/>
      <c r="G2571" s="1313"/>
      <c r="H2571" s="1313"/>
      <c r="I2571" s="1313"/>
      <c r="J2571" s="1314"/>
    </row>
    <row r="2572" spans="1:10" ht="17.5" customHeight="1">
      <c r="A2572" s="214"/>
      <c r="B2572" s="1326" t="s">
        <v>232</v>
      </c>
      <c r="C2572" s="1327"/>
      <c r="D2572" s="1145" t="str">
        <f>IF('statement of marks'!C64="B","Nk=",IF('statement of marks'!C64="G","Nk=k",""))</f>
        <v/>
      </c>
      <c r="E2572" s="1145"/>
      <c r="F2572" s="258" t="s">
        <v>224</v>
      </c>
      <c r="G2572" s="256" t="str">
        <f>IF('statement of marks'!B64="","",'statement of marks'!B64)</f>
        <v/>
      </c>
      <c r="H2572" s="1348"/>
      <c r="I2572" s="1348"/>
      <c r="J2572" s="1349"/>
    </row>
    <row r="2573" spans="1:10" ht="17.5" customHeight="1">
      <c r="A2573" s="214"/>
      <c r="B2573" s="1326" t="s">
        <v>220</v>
      </c>
      <c r="C2573" s="1327"/>
      <c r="D2573" s="1312" t="str">
        <f>IF('statement of marks'!L64="","",'statement of marks'!L64)</f>
        <v/>
      </c>
      <c r="E2573" s="1313"/>
      <c r="F2573" s="1313"/>
      <c r="G2573" s="1313"/>
      <c r="H2573" s="1313"/>
      <c r="I2573" s="1313"/>
      <c r="J2573" s="1314"/>
    </row>
    <row r="2574" spans="1:10" ht="17.5" customHeight="1">
      <c r="A2574" s="214"/>
      <c r="B2574" s="1326" t="s">
        <v>219</v>
      </c>
      <c r="C2574" s="1327"/>
      <c r="D2574" s="1312" t="str">
        <f>IF('statement of marks'!K64="","",'statement of marks'!K64)</f>
        <v/>
      </c>
      <c r="E2574" s="1313"/>
      <c r="F2574" s="1313"/>
      <c r="G2574" s="1313"/>
      <c r="H2574" s="1313"/>
      <c r="I2574" s="1313"/>
      <c r="J2574" s="1314"/>
    </row>
    <row r="2575" spans="1:10" ht="17.5" customHeight="1">
      <c r="A2575" s="214"/>
      <c r="B2575" s="1326" t="s">
        <v>234</v>
      </c>
      <c r="C2575" s="1327"/>
      <c r="D2575" s="1312" t="str">
        <f>IF(details!N64="","",details!N64)</f>
        <v/>
      </c>
      <c r="E2575" s="1313"/>
      <c r="F2575" s="1313"/>
      <c r="G2575" s="1313"/>
      <c r="H2575" s="1313"/>
      <c r="I2575" s="1313"/>
      <c r="J2575" s="1314"/>
    </row>
    <row r="2576" spans="1:10" ht="17.5" customHeight="1">
      <c r="A2576" s="214"/>
      <c r="B2576" s="1326" t="s">
        <v>283</v>
      </c>
      <c r="C2576" s="1327"/>
      <c r="D2576" s="1312" t="str">
        <f>IF(details!O64="","",details!O64)</f>
        <v/>
      </c>
      <c r="E2576" s="1313"/>
      <c r="F2576" s="1313"/>
      <c r="G2576" s="1313"/>
      <c r="H2576" s="1313"/>
      <c r="I2576" s="1313"/>
      <c r="J2576" s="1314"/>
    </row>
    <row r="2577" spans="1:10" ht="17.5" customHeight="1">
      <c r="A2577" s="214"/>
      <c r="B2577" s="1326" t="s">
        <v>77</v>
      </c>
      <c r="C2577" s="1327"/>
      <c r="D2577" s="392">
        <f>'statement of marks'!$C$3</f>
        <v>6</v>
      </c>
      <c r="E2577" s="309" t="s">
        <v>222</v>
      </c>
      <c r="F2577" s="254" t="str">
        <f>IF('statement of marks'!F64="","",'statement of marks'!F64)</f>
        <v/>
      </c>
      <c r="G2577" s="1343" t="s">
        <v>233</v>
      </c>
      <c r="H2577" s="1170"/>
      <c r="I2577" s="1361" t="str">
        <f>IF('statement of marks'!G64="","",'statement of marks'!G64)</f>
        <v/>
      </c>
      <c r="J2577" s="1362"/>
    </row>
    <row r="2578" spans="1:10" ht="17.5" customHeight="1">
      <c r="A2578" s="214"/>
      <c r="B2578" s="1326" t="s">
        <v>225</v>
      </c>
      <c r="C2578" s="1327"/>
      <c r="D2578" s="1316" t="str">
        <f>IF('statement of marks'!H64="","",'statement of marks'!H64)</f>
        <v/>
      </c>
      <c r="E2578" s="1328"/>
      <c r="F2578" s="1328"/>
      <c r="G2578" s="1328"/>
      <c r="H2578" s="1328"/>
      <c r="I2578" s="1328"/>
      <c r="J2578" s="1329"/>
    </row>
    <row r="2579" spans="1:10" ht="17.5" customHeight="1">
      <c r="A2579" s="214"/>
      <c r="B2579" s="1326" t="s">
        <v>226</v>
      </c>
      <c r="C2579" s="1327"/>
      <c r="D2579" s="1330" t="str">
        <f>IF('statement of marks'!I64="","",'statement of marks'!I64)</f>
        <v/>
      </c>
      <c r="E2579" s="1331"/>
      <c r="F2579" s="1332"/>
      <c r="G2579" s="1332"/>
      <c r="H2579" s="1332"/>
      <c r="I2579" s="1332"/>
      <c r="J2579" s="1333"/>
    </row>
    <row r="2580" spans="1:10" ht="17.5" customHeight="1">
      <c r="A2580" s="214"/>
      <c r="B2580" s="1312" t="s">
        <v>235</v>
      </c>
      <c r="C2580" s="1313"/>
      <c r="D2580" s="1313"/>
      <c r="E2580" s="1144"/>
      <c r="F2580" s="1334" t="str">
        <f>IF(details!Q64="","",details!Q64)</f>
        <v/>
      </c>
      <c r="G2580" s="1334"/>
      <c r="H2580" s="1335"/>
      <c r="I2580" s="1335"/>
      <c r="J2580" s="1336"/>
    </row>
    <row r="2581" spans="1:10" ht="17.5" customHeight="1">
      <c r="A2581" s="214"/>
      <c r="B2581" s="1326" t="s">
        <v>239</v>
      </c>
      <c r="C2581" s="1327"/>
      <c r="D2581" s="1312" t="str">
        <f>IF(details!M64="","",details!M64)</f>
        <v/>
      </c>
      <c r="E2581" s="1313"/>
      <c r="F2581" s="1313"/>
      <c r="G2581" s="1313"/>
      <c r="H2581" s="1313"/>
      <c r="I2581" s="1313"/>
      <c r="J2581" s="1314"/>
    </row>
    <row r="2582" spans="1:10" ht="17.5" customHeight="1">
      <c r="A2582" s="214"/>
      <c r="B2582" s="1326" t="s">
        <v>240</v>
      </c>
      <c r="C2582" s="1327"/>
      <c r="D2582" s="1312" t="str">
        <f>IF(details!P64="","",details!P64)</f>
        <v/>
      </c>
      <c r="E2582" s="1313"/>
      <c r="F2582" s="1313"/>
      <c r="G2582" s="1313"/>
      <c r="H2582" s="1313"/>
      <c r="I2582" s="1313"/>
      <c r="J2582" s="1314"/>
    </row>
    <row r="2583" spans="1:10" ht="17.5" customHeight="1">
      <c r="A2583" s="214"/>
      <c r="B2583" s="1326" t="s">
        <v>241</v>
      </c>
      <c r="C2583" s="1327"/>
      <c r="D2583" s="1337" t="str">
        <f>IF('statement of marks'!HD64="mRrh.kZ",'statement of marks'!$C$3,"")</f>
        <v/>
      </c>
      <c r="E2583" s="1338"/>
      <c r="F2583" s="1313" t="s">
        <v>242</v>
      </c>
      <c r="G2583" s="1144"/>
      <c r="H2583" s="1337" t="str">
        <f>IF(D2583="","",D2583+1)</f>
        <v/>
      </c>
      <c r="I2583" s="1338"/>
      <c r="J2583" s="1339"/>
    </row>
    <row r="2584" spans="1:10" ht="17.5" customHeight="1">
      <c r="A2584" s="214"/>
      <c r="B2584" s="1326" t="s">
        <v>243</v>
      </c>
      <c r="C2584" s="1327"/>
      <c r="D2584" s="1340">
        <f>IF(details!$O$4="","",details!$O$4)</f>
        <v>42460</v>
      </c>
      <c r="E2584" s="1341"/>
      <c r="F2584" s="1342"/>
      <c r="G2584" s="1343"/>
      <c r="H2584" s="1343"/>
      <c r="I2584" s="1343"/>
      <c r="J2584" s="1344"/>
    </row>
    <row r="2585" spans="1:10" ht="17.5" customHeight="1">
      <c r="A2585" s="214"/>
      <c r="B2585" s="1299"/>
      <c r="C2585" s="1299"/>
      <c r="D2585" s="1276"/>
      <c r="E2585" s="1276"/>
      <c r="F2585" s="1288"/>
      <c r="G2585" s="1288"/>
      <c r="H2585" s="1288"/>
      <c r="I2585" s="1288"/>
      <c r="J2585" s="1300"/>
    </row>
    <row r="2586" spans="1:10" ht="17.5" customHeight="1">
      <c r="A2586" s="214"/>
      <c r="B2586" s="1301" t="str">
        <f>IF(details!$I$4="","",details!$I$4)</f>
        <v>Jherh js[kk oekZ</v>
      </c>
      <c r="C2586" s="1301"/>
      <c r="D2586" s="1276"/>
      <c r="E2586" s="1276"/>
      <c r="F2586" s="1302" t="str">
        <f>IF(details!$F$4="","",details!$F$4)</f>
        <v>Jh jk/ks';ke tk'kh</v>
      </c>
      <c r="G2586" s="1303"/>
      <c r="H2586" s="1303"/>
      <c r="I2586" s="1303"/>
      <c r="J2586" s="1304"/>
    </row>
    <row r="2587" spans="1:10" ht="17.5" customHeight="1" thickBot="1">
      <c r="A2587" s="215"/>
      <c r="B2587" s="1305" t="s">
        <v>244</v>
      </c>
      <c r="C2587" s="1305"/>
      <c r="D2587" s="1305" t="s">
        <v>245</v>
      </c>
      <c r="E2587" s="1305"/>
      <c r="F2587" s="1306" t="s">
        <v>246</v>
      </c>
      <c r="G2587" s="1307"/>
      <c r="H2587" s="1307"/>
      <c r="I2587" s="1307"/>
      <c r="J2587" s="1308"/>
    </row>
    <row r="2588" spans="1:10" ht="17.5" customHeight="1">
      <c r="A2588" s="247"/>
      <c r="B2588" s="1309" t="s">
        <v>258</v>
      </c>
      <c r="C2588" s="1310"/>
      <c r="D2588" s="1310"/>
      <c r="E2588" s="1310"/>
      <c r="F2588" s="1310"/>
      <c r="G2588" s="1310"/>
      <c r="H2588" s="1310"/>
      <c r="I2588" s="1310"/>
      <c r="J2588" s="1311"/>
    </row>
    <row r="2589" spans="1:10" ht="17.5" customHeight="1">
      <c r="A2589" s="214"/>
      <c r="B2589" s="310" t="s">
        <v>218</v>
      </c>
      <c r="C2589" s="1312" t="str">
        <f>IF('statement of marks'!J64="","",'statement of marks'!J64)</f>
        <v/>
      </c>
      <c r="D2589" s="1313"/>
      <c r="E2589" s="1313"/>
      <c r="F2589" s="1313"/>
      <c r="G2589" s="1313"/>
      <c r="H2589" s="1313"/>
      <c r="I2589" s="1313"/>
      <c r="J2589" s="1314"/>
    </row>
    <row r="2590" spans="1:10" ht="17.5" customHeight="1">
      <c r="A2590" s="214"/>
      <c r="B2590" s="310" t="s">
        <v>219</v>
      </c>
      <c r="C2590" s="1312" t="str">
        <f>IF('statement of marks'!K64="","",'statement of marks'!K64)</f>
        <v/>
      </c>
      <c r="D2590" s="1313"/>
      <c r="E2590" s="1313"/>
      <c r="F2590" s="1313"/>
      <c r="G2590" s="1313"/>
      <c r="H2590" s="1313"/>
      <c r="I2590" s="1313"/>
      <c r="J2590" s="1314"/>
    </row>
    <row r="2591" spans="1:10" ht="17.5" customHeight="1">
      <c r="A2591" s="214"/>
      <c r="B2591" s="310" t="s">
        <v>220</v>
      </c>
      <c r="C2591" s="1312" t="str">
        <f>IF('statement of marks'!L64="","",'statement of marks'!L64)</f>
        <v/>
      </c>
      <c r="D2591" s="1313"/>
      <c r="E2591" s="1313"/>
      <c r="F2591" s="1313"/>
      <c r="G2591" s="1313"/>
      <c r="H2591" s="1313"/>
      <c r="I2591" s="1313"/>
      <c r="J2591" s="1314"/>
    </row>
    <row r="2592" spans="1:10" ht="17.5" customHeight="1">
      <c r="A2592" s="214"/>
      <c r="B2592" s="310" t="s">
        <v>225</v>
      </c>
      <c r="C2592" s="1315" t="str">
        <f>IF('statement of marks'!H64="","",'statement of marks'!H64)</f>
        <v/>
      </c>
      <c r="D2592" s="1316"/>
      <c r="E2592" s="252" t="s">
        <v>261</v>
      </c>
      <c r="F2592" s="1317" t="str">
        <f>IF('statement of marks'!I64="","",'statement of marks'!I64)</f>
        <v/>
      </c>
      <c r="G2592" s="1317"/>
      <c r="H2592" s="1317"/>
      <c r="I2592" s="1317"/>
      <c r="J2592" s="1318"/>
    </row>
    <row r="2593" spans="1:10" ht="17.5" customHeight="1">
      <c r="A2593" s="214"/>
      <c r="B2593" s="310" t="s">
        <v>223</v>
      </c>
      <c r="C2593" s="253" t="s">
        <v>248</v>
      </c>
      <c r="D2593" s="235" t="s">
        <v>249</v>
      </c>
      <c r="E2593" s="235" t="s">
        <v>250</v>
      </c>
      <c r="F2593" s="235" t="s">
        <v>251</v>
      </c>
      <c r="G2593" s="235" t="s">
        <v>252</v>
      </c>
      <c r="H2593" s="235" t="s">
        <v>253</v>
      </c>
      <c r="I2593" s="235" t="s">
        <v>254</v>
      </c>
      <c r="J2593" s="248" t="s">
        <v>255</v>
      </c>
    </row>
    <row r="2594" spans="1:10" ht="17.5" customHeight="1">
      <c r="A2594" s="214"/>
      <c r="B2594" s="308" t="s">
        <v>256</v>
      </c>
      <c r="C2594" s="239" t="str">
        <f>IF(AND('statement of marks'!$C$3=1,'statement of marks'!HD64="mRrh.kZ"),'statement of marks'!$H$3,"")</f>
        <v/>
      </c>
      <c r="D2594" s="239" t="str">
        <f>IF(AND('statement of marks'!$C$3=2,'statement of marks'!HD64="mRrh.kZ"),'statement of marks'!$H$3,"")</f>
        <v/>
      </c>
      <c r="E2594" s="239" t="str">
        <f>IF(AND('statement of marks'!$C$3=3,'statement of marks'!HD64="mRrh.kZ"),'statement of marks'!$H$3,"")</f>
        <v/>
      </c>
      <c r="F2594" s="239" t="str">
        <f>IF(AND('statement of marks'!$C$3=4,'statement of marks'!HD64="mRrh.kZ"),'statement of marks'!$H$3,"")</f>
        <v/>
      </c>
      <c r="G2594" s="239" t="str">
        <f>IF(AND('statement of marks'!$C$3=5,'statement of marks'!HD64="mRrh.kZ"),'statement of marks'!$H$3,"")</f>
        <v/>
      </c>
      <c r="H2594" s="239" t="str">
        <f>IF(AND('statement of marks'!$C$3=6,'statement of marks'!HD64="mRrh.kZ"),'statement of marks'!$H$3,"")</f>
        <v/>
      </c>
      <c r="I2594" s="239" t="str">
        <f>IF(AND('statement of marks'!$C$3=7,'statement of marks'!HD64="mRrh.kZ"),'statement of marks'!$H$3,"")</f>
        <v/>
      </c>
      <c r="J2594" s="260" t="str">
        <f>IF(AND('statement of marks'!$C$3=8,'statement of marks'!HD64="mRrh.kZ"),'statement of marks'!$H$3,"")</f>
        <v/>
      </c>
    </row>
    <row r="2595" spans="1:10" ht="17.5" customHeight="1">
      <c r="A2595" s="214"/>
      <c r="B2595" s="308" t="str">
        <f>'statement of marks'!$FT$4</f>
        <v>fgUnh</v>
      </c>
      <c r="C2595" s="240"/>
      <c r="D2595" s="241"/>
      <c r="E2595" s="261" t="str">
        <f>IF(OR('statement of marks'!$FV64="",E2594=""),"",'statement of marks'!$FV64)</f>
        <v/>
      </c>
      <c r="F2595" s="261" t="str">
        <f>IF(OR('statement of marks'!$FV64="",F2594=""),"",'statement of marks'!$FV64)</f>
        <v/>
      </c>
      <c r="G2595" s="261" t="str">
        <f>IF(OR('statement of marks'!$FV64="",G2594=""),"",'statement of marks'!$FV64)</f>
        <v/>
      </c>
      <c r="H2595" s="261" t="str">
        <f>IF(OR('statement of marks'!$FV64="",H2594=""),"",'statement of marks'!$FV64)</f>
        <v/>
      </c>
      <c r="I2595" s="261" t="str">
        <f>IF(OR('statement of marks'!$FV64="",I2594=""),"",'statement of marks'!$FV64)</f>
        <v/>
      </c>
      <c r="J2595" s="262" t="str">
        <f>IF(OR('statement of marks'!$FV64="",J2594=""),"",'statement of marks'!$FV64)</f>
        <v/>
      </c>
    </row>
    <row r="2596" spans="1:10" ht="17.5" customHeight="1">
      <c r="A2596" s="214"/>
      <c r="B2596" s="308" t="str">
        <f>'statement of marks'!$FW$4</f>
        <v>vaxszth</v>
      </c>
      <c r="C2596" s="240"/>
      <c r="D2596" s="241"/>
      <c r="E2596" s="261" t="str">
        <f>IF(OR('statement of marks'!$FY64="",E2594=""),"",'statement of marks'!$FY64)</f>
        <v/>
      </c>
      <c r="F2596" s="261" t="str">
        <f>IF(OR('statement of marks'!$FY64="",F2594=""),"",'statement of marks'!$FY64)</f>
        <v/>
      </c>
      <c r="G2596" s="261" t="str">
        <f>IF(OR('statement of marks'!$FY64="",G2594=""),"",'statement of marks'!$FY64)</f>
        <v/>
      </c>
      <c r="H2596" s="261" t="str">
        <f>IF(OR('statement of marks'!$FY64="",H2594=""),"",'statement of marks'!$FY64)</f>
        <v/>
      </c>
      <c r="I2596" s="261" t="str">
        <f>IF(OR('statement of marks'!$FY64="",I2594=""),"",'statement of marks'!$FY64)</f>
        <v/>
      </c>
      <c r="J2596" s="262" t="str">
        <f>IF(OR('statement of marks'!$FY64="",J2594=""),"",'statement of marks'!$FY64)</f>
        <v/>
      </c>
    </row>
    <row r="2597" spans="1:10" ht="17.5" customHeight="1">
      <c r="A2597" s="214"/>
      <c r="B2597" s="308" t="str">
        <f>IF('statement of marks'!BE64="s","laLÑr",IF('statement of marks'!BE64="u","mnwZ",IF('statement of marks'!BE64="g","xqtjkrh",IF('statement of marks'!BE64="p","iatkch",IF('statement of marks'!BE64="sd","flU/kh","r`rh; Hkk""kk")))))</f>
        <v>r`rh; Hkk"kk</v>
      </c>
      <c r="C2597" s="240"/>
      <c r="D2597" s="241"/>
      <c r="E2597" s="261" t="str">
        <f>IF(OR('statement of marks'!$GB64="",E2594=""),"",'statement of marks'!$GB64)</f>
        <v/>
      </c>
      <c r="F2597" s="261" t="str">
        <f>IF(OR('statement of marks'!$GB64="",F2594=""),"",'statement of marks'!$GB64)</f>
        <v/>
      </c>
      <c r="G2597" s="261" t="str">
        <f>IF(OR('statement of marks'!$GB64="",G2594=""),"",'statement of marks'!$GB64)</f>
        <v/>
      </c>
      <c r="H2597" s="261" t="str">
        <f>IF(OR('statement of marks'!$GB64="",H2594=""),"",'statement of marks'!$GB64)</f>
        <v/>
      </c>
      <c r="I2597" s="261" t="str">
        <f>IF(OR('statement of marks'!$GB64="",I2594=""),"",'statement of marks'!$GB64)</f>
        <v/>
      </c>
      <c r="J2597" s="262" t="str">
        <f>IF(OR('statement of marks'!$GB64="",J2594=""),"",'statement of marks'!$GB64)</f>
        <v/>
      </c>
    </row>
    <row r="2598" spans="1:10" ht="17.5" customHeight="1">
      <c r="A2598" s="214"/>
      <c r="B2598" s="308" t="str">
        <f>'statement of marks'!$GH$4</f>
        <v>xf.kr</v>
      </c>
      <c r="C2598" s="240"/>
      <c r="D2598" s="241"/>
      <c r="E2598" s="261" t="str">
        <f>IF(OR('statement of marks'!$GJ64="",E2594=""),"",'statement of marks'!$GJ64)</f>
        <v/>
      </c>
      <c r="F2598" s="261" t="str">
        <f>IF(OR('statement of marks'!$GJ64="",F2594=""),"",'statement of marks'!$GJ64)</f>
        <v/>
      </c>
      <c r="G2598" s="261" t="str">
        <f>IF(OR('statement of marks'!$GJ64="",G2594=""),"",'statement of marks'!$GJ64)</f>
        <v/>
      </c>
      <c r="H2598" s="261" t="str">
        <f>IF(OR('statement of marks'!$GJ64="",H2594=""),"",'statement of marks'!$GJ64)</f>
        <v/>
      </c>
      <c r="I2598" s="261" t="str">
        <f>IF(OR('statement of marks'!$GJ64="",I2594=""),"",'statement of marks'!$GJ64)</f>
        <v/>
      </c>
      <c r="J2598" s="262" t="str">
        <f>IF(OR('statement of marks'!$GJ64="",J2594=""),"",'statement of marks'!$GJ64)</f>
        <v/>
      </c>
    </row>
    <row r="2599" spans="1:10" ht="17.5" customHeight="1">
      <c r="A2599" s="214"/>
      <c r="B2599" s="308" t="str">
        <f>'statement of marks'!$GK$4</f>
        <v>foKku</v>
      </c>
      <c r="C2599" s="240"/>
      <c r="D2599" s="241"/>
      <c r="E2599" s="261" t="str">
        <f>IF(OR('statement of marks'!$GM64="",E2594=""),"",'statement of marks'!$GM64)</f>
        <v/>
      </c>
      <c r="F2599" s="261" t="str">
        <f>IF(OR('statement of marks'!$GM64="",F2594=""),"",'statement of marks'!$GM64)</f>
        <v/>
      </c>
      <c r="G2599" s="261" t="str">
        <f>IF(OR('statement of marks'!$GM64="",G2594=""),"",'statement of marks'!$GM64)</f>
        <v/>
      </c>
      <c r="H2599" s="261" t="str">
        <f>IF(OR('statement of marks'!$GM64="",H2594=""),"",'statement of marks'!$GM64)</f>
        <v/>
      </c>
      <c r="I2599" s="261" t="str">
        <f>IF(OR('statement of marks'!$GM64="",I2594=""),"",'statement of marks'!$GM64)</f>
        <v/>
      </c>
      <c r="J2599" s="262" t="str">
        <f>IF(OR('statement of marks'!$GM64="",J2594=""),"",'statement of marks'!$GM64)</f>
        <v/>
      </c>
    </row>
    <row r="2600" spans="1:10" ht="17.5" customHeight="1">
      <c r="A2600" s="214"/>
      <c r="B2600" s="308" t="str">
        <f>'statement of marks'!$GN$4</f>
        <v>lkekftd foKku</v>
      </c>
      <c r="C2600" s="240"/>
      <c r="D2600" s="241"/>
      <c r="E2600" s="261" t="str">
        <f>IF(OR('statement of marks'!$GP64="",E2594=""),"",'statement of marks'!$GP64)</f>
        <v/>
      </c>
      <c r="F2600" s="261" t="str">
        <f>IF(OR('statement of marks'!$GP64="",F2594=""),"",'statement of marks'!$GP64)</f>
        <v/>
      </c>
      <c r="G2600" s="261" t="str">
        <f>IF(OR('statement of marks'!$GP64="",G2594=""),"",'statement of marks'!$GP64)</f>
        <v/>
      </c>
      <c r="H2600" s="261" t="str">
        <f>IF(OR('statement of marks'!$GP64="",H2594=""),"",'statement of marks'!$GP64)</f>
        <v/>
      </c>
      <c r="I2600" s="261" t="str">
        <f>IF(OR('statement of marks'!$GP64="",I2594=""),"",'statement of marks'!$GP64)</f>
        <v/>
      </c>
      <c r="J2600" s="262" t="str">
        <f>IF(OR('statement of marks'!$GP64="",J2594=""),"",'statement of marks'!$GP64)</f>
        <v/>
      </c>
    </row>
    <row r="2601" spans="1:10" ht="17.5" customHeight="1">
      <c r="A2601" s="214"/>
      <c r="B2601" s="308" t="str">
        <f>'statement of marks'!$GQ$4</f>
        <v>dk;kZuqHko</v>
      </c>
      <c r="C2601" s="240"/>
      <c r="D2601" s="241"/>
      <c r="E2601" s="261" t="str">
        <f>IF(OR('statement of marks'!$GS64="",E2594=""),"",'statement of marks'!$GS64)</f>
        <v/>
      </c>
      <c r="F2601" s="261" t="str">
        <f>IF(OR('statement of marks'!$GS64="",F2594=""),"",'statement of marks'!$GS64)</f>
        <v/>
      </c>
      <c r="G2601" s="261" t="str">
        <f>IF(OR('statement of marks'!$GS64="",G2594=""),"",'statement of marks'!$GS64)</f>
        <v/>
      </c>
      <c r="H2601" s="261" t="str">
        <f>IF(OR('statement of marks'!$GS64="",H2594=""),"",'statement of marks'!$GS64)</f>
        <v/>
      </c>
      <c r="I2601" s="261" t="str">
        <f>IF(OR('statement of marks'!$GS64="",I2594=""),"",'statement of marks'!$GS64)</f>
        <v/>
      </c>
      <c r="J2601" s="262" t="str">
        <f>IF(OR('statement of marks'!$GS64="",J2594=""),"",'statement of marks'!$GS64)</f>
        <v/>
      </c>
    </row>
    <row r="2602" spans="1:10" ht="17.5" customHeight="1">
      <c r="A2602" s="214"/>
      <c r="B2602" s="308" t="str">
        <f>'statement of marks'!$GT$4</f>
        <v>dyk f'k{kk</v>
      </c>
      <c r="C2602" s="240"/>
      <c r="D2602" s="241"/>
      <c r="E2602" s="263" t="str">
        <f>IF(OR('statement of marks'!$GV64="",E2594=""),"",'statement of marks'!$GV64)</f>
        <v/>
      </c>
      <c r="F2602" s="263" t="str">
        <f>IF(OR('statement of marks'!$GV64="",F2594=""),"",'statement of marks'!$GV64)</f>
        <v/>
      </c>
      <c r="G2602" s="263" t="str">
        <f>IF(OR('statement of marks'!$GV64="",G2594=""),"",'statement of marks'!$GV64)</f>
        <v/>
      </c>
      <c r="H2602" s="263" t="str">
        <f>IF(OR('statement of marks'!$GV64="",H2594=""),"",'statement of marks'!$GV64)</f>
        <v/>
      </c>
      <c r="I2602" s="263" t="str">
        <f>IF(OR('statement of marks'!$GV64="",I2594=""),"",'statement of marks'!$GV64)</f>
        <v/>
      </c>
      <c r="J2602" s="264" t="str">
        <f>IF(OR('statement of marks'!$GV64="",J2594=""),"",'statement of marks'!$GV64)</f>
        <v/>
      </c>
    </row>
    <row r="2603" spans="1:10" ht="17.5" customHeight="1">
      <c r="A2603" s="214"/>
      <c r="B2603" s="245" t="s">
        <v>284</v>
      </c>
      <c r="C2603" s="265" t="str">
        <f t="shared" ref="C2603:J2603" si="114">C2594</f>
        <v/>
      </c>
      <c r="D2603" s="265" t="str">
        <f t="shared" si="114"/>
        <v/>
      </c>
      <c r="E2603" s="265" t="str">
        <f t="shared" si="114"/>
        <v/>
      </c>
      <c r="F2603" s="265" t="str">
        <f t="shared" si="114"/>
        <v/>
      </c>
      <c r="G2603" s="265" t="str">
        <f t="shared" si="114"/>
        <v/>
      </c>
      <c r="H2603" s="265" t="str">
        <f t="shared" si="114"/>
        <v/>
      </c>
      <c r="I2603" s="265" t="str">
        <f t="shared" si="114"/>
        <v/>
      </c>
      <c r="J2603" s="266" t="str">
        <f t="shared" si="114"/>
        <v/>
      </c>
    </row>
    <row r="2604" spans="1:10" ht="17.5" customHeight="1">
      <c r="A2604" s="214"/>
      <c r="B2604" s="308" t="str">
        <f>'statement of marks'!$HL$5</f>
        <v>Nk= mifLFkfr</v>
      </c>
      <c r="C2604" s="242"/>
      <c r="D2604" s="242"/>
      <c r="E2604" s="267" t="str">
        <f>IF(OR('statement of marks'!$HL64="",E2594=""),"",'statement of marks'!$HL64)</f>
        <v/>
      </c>
      <c r="F2604" s="267" t="str">
        <f>IF(OR('statement of marks'!$HL64="",F2594=""),"",'statement of marks'!$HL64)</f>
        <v/>
      </c>
      <c r="G2604" s="267" t="str">
        <f>IF(OR('statement of marks'!$HL64="",G2594=""),"",'statement of marks'!$HL64)</f>
        <v/>
      </c>
      <c r="H2604" s="267" t="str">
        <f>IF(OR('statement of marks'!$HL64="",H2594=""),"",'statement of marks'!$HL64)</f>
        <v/>
      </c>
      <c r="I2604" s="267" t="str">
        <f>IF(OR('statement of marks'!$HL64="",I2594=""),"",'statement of marks'!$HL64)</f>
        <v/>
      </c>
      <c r="J2604" s="268" t="str">
        <f>IF(OR('statement of marks'!$HL64="",J2594=""),"",'statement of marks'!$HL64)</f>
        <v/>
      </c>
    </row>
    <row r="2605" spans="1:10" ht="17.5" customHeight="1">
      <c r="A2605" s="214"/>
      <c r="B2605" s="308" t="str">
        <f>'statement of marks'!$HK$5</f>
        <v>dqy ehfVax</v>
      </c>
      <c r="C2605" s="243"/>
      <c r="D2605" s="243"/>
      <c r="E2605" s="243" t="str">
        <f>IF(OR('statement of marks'!$HK64="",E2594=""),"",'statement of marks'!$HK64)</f>
        <v/>
      </c>
      <c r="F2605" s="243" t="str">
        <f>IF(OR('statement of marks'!$HK64="",F2594=""),"",'statement of marks'!$HK64)</f>
        <v/>
      </c>
      <c r="G2605" s="243" t="str">
        <f>IF(OR('statement of marks'!$HK64="",G2594=""),"",'statement of marks'!$HK64)</f>
        <v/>
      </c>
      <c r="H2605" s="243" t="str">
        <f>IF(OR('statement of marks'!$HK64="",H2594=""),"",'statement of marks'!$HK64)</f>
        <v/>
      </c>
      <c r="I2605" s="243" t="str">
        <f>IF(OR('statement of marks'!$HK64="",I2594=""),"",'statement of marks'!$HK64)</f>
        <v/>
      </c>
      <c r="J2605" s="269" t="str">
        <f>IF(OR('statement of marks'!$HK64="",J2594=""),"",'statement of marks'!$HK64)</f>
        <v/>
      </c>
    </row>
    <row r="2606" spans="1:10" ht="17.5" customHeight="1">
      <c r="A2606" s="214"/>
      <c r="B2606" s="308" t="s">
        <v>259</v>
      </c>
      <c r="C2606" s="243" t="str">
        <f t="shared" ref="C2606:J2606" si="115">IF(OR(C2604="",C2605=""),"",C2604/C2605*100)</f>
        <v/>
      </c>
      <c r="D2606" s="243" t="str">
        <f t="shared" si="115"/>
        <v/>
      </c>
      <c r="E2606" s="243" t="str">
        <f t="shared" si="115"/>
        <v/>
      </c>
      <c r="F2606" s="243" t="str">
        <f t="shared" si="115"/>
        <v/>
      </c>
      <c r="G2606" s="243" t="str">
        <f t="shared" si="115"/>
        <v/>
      </c>
      <c r="H2606" s="243" t="str">
        <f t="shared" si="115"/>
        <v/>
      </c>
      <c r="I2606" s="243" t="str">
        <f t="shared" si="115"/>
        <v/>
      </c>
      <c r="J2606" s="269" t="str">
        <f t="shared" si="115"/>
        <v/>
      </c>
    </row>
    <row r="2607" spans="1:10" ht="17.5" customHeight="1">
      <c r="A2607" s="214"/>
      <c r="B2607" s="308" t="s">
        <v>260</v>
      </c>
      <c r="C2607" s="243"/>
      <c r="D2607" s="243"/>
      <c r="E2607" s="243"/>
      <c r="F2607" s="243"/>
      <c r="G2607" s="243"/>
      <c r="H2607" s="243"/>
      <c r="I2607" s="243"/>
      <c r="J2607" s="249"/>
    </row>
    <row r="2608" spans="1:10" ht="17.5" customHeight="1">
      <c r="A2608" s="214"/>
      <c r="B2608" s="310" t="s">
        <v>257</v>
      </c>
      <c r="C2608" s="1319" t="str">
        <f>IF('statement of marks'!HN64="","",'statement of marks'!HN64)</f>
        <v/>
      </c>
      <c r="D2608" s="1320"/>
      <c r="E2608" s="1320"/>
      <c r="F2608" s="1320"/>
      <c r="G2608" s="1320"/>
      <c r="H2608" s="1320"/>
      <c r="I2608" s="1320"/>
      <c r="J2608" s="1321"/>
    </row>
    <row r="2609" spans="1:10" ht="17.5" customHeight="1">
      <c r="A2609" s="214"/>
      <c r="B2609" s="246"/>
      <c r="C2609" s="1322"/>
      <c r="D2609" s="1323"/>
      <c r="E2609" s="1323"/>
      <c r="F2609" s="1324"/>
      <c r="G2609" s="1322"/>
      <c r="H2609" s="1323"/>
      <c r="I2609" s="1323"/>
      <c r="J2609" s="1325"/>
    </row>
    <row r="2610" spans="1:10" ht="17.5" customHeight="1" thickBot="1">
      <c r="A2610" s="215"/>
      <c r="B2610" s="259" t="s">
        <v>262</v>
      </c>
      <c r="C2610" s="1293" t="s">
        <v>80</v>
      </c>
      <c r="D2610" s="1294"/>
      <c r="E2610" s="1294"/>
      <c r="F2610" s="1295"/>
      <c r="G2610" s="1296" t="s">
        <v>263</v>
      </c>
      <c r="H2610" s="1297"/>
      <c r="I2610" s="1297"/>
      <c r="J2610" s="1298"/>
    </row>
    <row r="2611" spans="1:10" ht="17.5" customHeight="1">
      <c r="A2611" s="247"/>
      <c r="B2611" s="1352" t="s">
        <v>228</v>
      </c>
      <c r="C2611" s="1353"/>
      <c r="D2611" s="1353"/>
      <c r="E2611" s="1353"/>
      <c r="F2611" s="1353"/>
      <c r="G2611" s="1353"/>
      <c r="H2611" s="1353"/>
      <c r="I2611" s="1353"/>
      <c r="J2611" s="1354"/>
    </row>
    <row r="2612" spans="1:10" ht="17.5" customHeight="1">
      <c r="A2612" s="214"/>
      <c r="B2612" s="1355" t="s">
        <v>247</v>
      </c>
      <c r="C2612" s="1356"/>
      <c r="D2612" s="1356"/>
      <c r="E2612" s="1356"/>
      <c r="F2612" s="1356"/>
      <c r="G2612" s="1356"/>
      <c r="H2612" s="1356"/>
      <c r="I2612" s="1356"/>
      <c r="J2612" s="1357"/>
    </row>
    <row r="2613" spans="1:10" ht="17.5" customHeight="1">
      <c r="A2613" s="214"/>
      <c r="B2613" s="1358" t="s">
        <v>81</v>
      </c>
      <c r="C2613" s="1358"/>
      <c r="D2613" s="1359">
        <f>YEAR(details!G65)</f>
        <v>1900</v>
      </c>
      <c r="E2613" s="1360"/>
      <c r="F2613" s="307" t="s">
        <v>230</v>
      </c>
      <c r="G2613" s="1359" t="str">
        <f>'statement of marks'!$H$3</f>
        <v>2015-16</v>
      </c>
      <c r="H2613" s="1360"/>
      <c r="I2613" s="307" t="s">
        <v>231</v>
      </c>
      <c r="J2613" s="255"/>
    </row>
    <row r="2614" spans="1:10" ht="17.5" customHeight="1">
      <c r="A2614" s="214"/>
      <c r="B2614" s="1326" t="s">
        <v>229</v>
      </c>
      <c r="C2614" s="1327"/>
      <c r="D2614" s="1312" t="str">
        <f>'statement of marks'!$A$1</f>
        <v>jk- ck- ek/;fed fo|ky; uohu] fuEckgsM+k</v>
      </c>
      <c r="E2614" s="1313"/>
      <c r="F2614" s="1313"/>
      <c r="G2614" s="1313"/>
      <c r="H2614" s="1313"/>
      <c r="I2614" s="1313"/>
      <c r="J2614" s="1314"/>
    </row>
    <row r="2615" spans="1:10" ht="17.5" customHeight="1">
      <c r="A2615" s="214"/>
      <c r="B2615" s="1326" t="str">
        <f>'statement of marks'!$J$3</f>
        <v xml:space="preserve">fo|ky; dk Mk;l dksM+ </v>
      </c>
      <c r="C2615" s="1327"/>
      <c r="D2615" s="1345" t="str">
        <f>'statement of marks'!$K$3</f>
        <v xml:space="preserve">08291009401   </v>
      </c>
      <c r="E2615" s="1346"/>
      <c r="F2615" s="1128"/>
      <c r="G2615" s="1129"/>
      <c r="H2615" s="1129"/>
      <c r="I2615" s="1129"/>
      <c r="J2615" s="1347"/>
    </row>
    <row r="2616" spans="1:10" ht="17.5" customHeight="1">
      <c r="A2616" s="214"/>
      <c r="B2616" s="1326" t="s">
        <v>218</v>
      </c>
      <c r="C2616" s="1327"/>
      <c r="D2616" s="1312" t="str">
        <f>IF('statement of marks'!J65="","",'statement of marks'!J65)</f>
        <v/>
      </c>
      <c r="E2616" s="1313"/>
      <c r="F2616" s="1313"/>
      <c r="G2616" s="1313"/>
      <c r="H2616" s="1313"/>
      <c r="I2616" s="1313"/>
      <c r="J2616" s="1314"/>
    </row>
    <row r="2617" spans="1:10" ht="17.5" customHeight="1">
      <c r="A2617" s="214"/>
      <c r="B2617" s="1326" t="s">
        <v>232</v>
      </c>
      <c r="C2617" s="1327"/>
      <c r="D2617" s="1145" t="str">
        <f>IF('statement of marks'!C65="B","Nk=",IF('statement of marks'!C65="G","Nk=k",""))</f>
        <v/>
      </c>
      <c r="E2617" s="1145"/>
      <c r="F2617" s="258" t="s">
        <v>224</v>
      </c>
      <c r="G2617" s="256" t="str">
        <f>IF('statement of marks'!B65="","",'statement of marks'!B65)</f>
        <v/>
      </c>
      <c r="H2617" s="1348"/>
      <c r="I2617" s="1348"/>
      <c r="J2617" s="1349"/>
    </row>
    <row r="2618" spans="1:10" ht="17.5" customHeight="1">
      <c r="A2618" s="214"/>
      <c r="B2618" s="1326" t="s">
        <v>220</v>
      </c>
      <c r="C2618" s="1327"/>
      <c r="D2618" s="1312" t="str">
        <f>IF('statement of marks'!L65="","",'statement of marks'!L65)</f>
        <v/>
      </c>
      <c r="E2618" s="1313"/>
      <c r="F2618" s="1313"/>
      <c r="G2618" s="1313"/>
      <c r="H2618" s="1313"/>
      <c r="I2618" s="1313"/>
      <c r="J2618" s="1314"/>
    </row>
    <row r="2619" spans="1:10" ht="17.5" customHeight="1">
      <c r="A2619" s="214"/>
      <c r="B2619" s="1326" t="s">
        <v>219</v>
      </c>
      <c r="C2619" s="1327"/>
      <c r="D2619" s="1312" t="str">
        <f>IF('statement of marks'!K65="","",'statement of marks'!K65)</f>
        <v/>
      </c>
      <c r="E2619" s="1313"/>
      <c r="F2619" s="1313"/>
      <c r="G2619" s="1313"/>
      <c r="H2619" s="1313"/>
      <c r="I2619" s="1313"/>
      <c r="J2619" s="1314"/>
    </row>
    <row r="2620" spans="1:10" ht="17.5" customHeight="1">
      <c r="A2620" s="214"/>
      <c r="B2620" s="1326" t="s">
        <v>234</v>
      </c>
      <c r="C2620" s="1327"/>
      <c r="D2620" s="1312" t="str">
        <f>IF(details!N65="","",details!N65)</f>
        <v/>
      </c>
      <c r="E2620" s="1313"/>
      <c r="F2620" s="1313"/>
      <c r="G2620" s="1313"/>
      <c r="H2620" s="1313"/>
      <c r="I2620" s="1313"/>
      <c r="J2620" s="1314"/>
    </row>
    <row r="2621" spans="1:10" ht="17.5" customHeight="1">
      <c r="A2621" s="214"/>
      <c r="B2621" s="1326" t="s">
        <v>283</v>
      </c>
      <c r="C2621" s="1327"/>
      <c r="D2621" s="1312" t="str">
        <f>IF(details!O65="","",details!O65)</f>
        <v/>
      </c>
      <c r="E2621" s="1313"/>
      <c r="F2621" s="1313"/>
      <c r="G2621" s="1313"/>
      <c r="H2621" s="1313"/>
      <c r="I2621" s="1313"/>
      <c r="J2621" s="1314"/>
    </row>
    <row r="2622" spans="1:10" ht="17.5" customHeight="1">
      <c r="A2622" s="214"/>
      <c r="B2622" s="1326" t="s">
        <v>77</v>
      </c>
      <c r="C2622" s="1327"/>
      <c r="D2622" s="392">
        <f>'statement of marks'!$C$3</f>
        <v>6</v>
      </c>
      <c r="E2622" s="309" t="s">
        <v>222</v>
      </c>
      <c r="F2622" s="254" t="str">
        <f>IF('statement of marks'!F65="","",'statement of marks'!F65)</f>
        <v/>
      </c>
      <c r="G2622" s="1343" t="s">
        <v>233</v>
      </c>
      <c r="H2622" s="1170"/>
      <c r="I2622" s="1361" t="str">
        <f>IF('statement of marks'!G65="","",'statement of marks'!G65)</f>
        <v/>
      </c>
      <c r="J2622" s="1362"/>
    </row>
    <row r="2623" spans="1:10" ht="17.5" customHeight="1">
      <c r="A2623" s="214"/>
      <c r="B2623" s="1326" t="s">
        <v>225</v>
      </c>
      <c r="C2623" s="1327"/>
      <c r="D2623" s="1316" t="str">
        <f>IF('statement of marks'!H65="","",'statement of marks'!H65)</f>
        <v/>
      </c>
      <c r="E2623" s="1328"/>
      <c r="F2623" s="1328"/>
      <c r="G2623" s="1328"/>
      <c r="H2623" s="1328"/>
      <c r="I2623" s="1328"/>
      <c r="J2623" s="1329"/>
    </row>
    <row r="2624" spans="1:10" ht="17.5" customHeight="1">
      <c r="A2624" s="214"/>
      <c r="B2624" s="1326" t="s">
        <v>226</v>
      </c>
      <c r="C2624" s="1327"/>
      <c r="D2624" s="1330" t="str">
        <f>IF('statement of marks'!I65="","",'statement of marks'!I65)</f>
        <v/>
      </c>
      <c r="E2624" s="1331"/>
      <c r="F2624" s="1332"/>
      <c r="G2624" s="1332"/>
      <c r="H2624" s="1332"/>
      <c r="I2624" s="1332"/>
      <c r="J2624" s="1333"/>
    </row>
    <row r="2625" spans="1:10" ht="17.5" customHeight="1">
      <c r="A2625" s="214"/>
      <c r="B2625" s="1312" t="s">
        <v>235</v>
      </c>
      <c r="C2625" s="1313"/>
      <c r="D2625" s="1313"/>
      <c r="E2625" s="1144"/>
      <c r="F2625" s="1334" t="str">
        <f>IF(details!Q65="","",details!Q65)</f>
        <v/>
      </c>
      <c r="G2625" s="1334"/>
      <c r="H2625" s="1335"/>
      <c r="I2625" s="1335"/>
      <c r="J2625" s="1336"/>
    </row>
    <row r="2626" spans="1:10" ht="17.5" customHeight="1">
      <c r="A2626" s="214"/>
      <c r="B2626" s="1326" t="s">
        <v>239</v>
      </c>
      <c r="C2626" s="1327"/>
      <c r="D2626" s="1312" t="str">
        <f>IF(details!M65="","",details!M65)</f>
        <v/>
      </c>
      <c r="E2626" s="1313"/>
      <c r="F2626" s="1313"/>
      <c r="G2626" s="1313"/>
      <c r="H2626" s="1313"/>
      <c r="I2626" s="1313"/>
      <c r="J2626" s="1314"/>
    </row>
    <row r="2627" spans="1:10" ht="17.5" customHeight="1">
      <c r="A2627" s="214"/>
      <c r="B2627" s="1326" t="s">
        <v>240</v>
      </c>
      <c r="C2627" s="1327"/>
      <c r="D2627" s="1312" t="str">
        <f>IF(details!P65="","",details!P65)</f>
        <v/>
      </c>
      <c r="E2627" s="1313"/>
      <c r="F2627" s="1313"/>
      <c r="G2627" s="1313"/>
      <c r="H2627" s="1313"/>
      <c r="I2627" s="1313"/>
      <c r="J2627" s="1314"/>
    </row>
    <row r="2628" spans="1:10" ht="17.5" customHeight="1">
      <c r="A2628" s="214"/>
      <c r="B2628" s="1326" t="s">
        <v>241</v>
      </c>
      <c r="C2628" s="1327"/>
      <c r="D2628" s="1337" t="str">
        <f>IF('statement of marks'!HD65="mRrh.kZ",'statement of marks'!$C$3,"")</f>
        <v/>
      </c>
      <c r="E2628" s="1338"/>
      <c r="F2628" s="1313" t="s">
        <v>242</v>
      </c>
      <c r="G2628" s="1144"/>
      <c r="H2628" s="1337" t="str">
        <f>IF(D2628="","",D2628+1)</f>
        <v/>
      </c>
      <c r="I2628" s="1338"/>
      <c r="J2628" s="1339"/>
    </row>
    <row r="2629" spans="1:10" ht="17.5" customHeight="1">
      <c r="A2629" s="214"/>
      <c r="B2629" s="1326" t="s">
        <v>243</v>
      </c>
      <c r="C2629" s="1327"/>
      <c r="D2629" s="1340">
        <f>IF(details!$O$4="","",details!$O$4)</f>
        <v>42460</v>
      </c>
      <c r="E2629" s="1341"/>
      <c r="F2629" s="1342"/>
      <c r="G2629" s="1343"/>
      <c r="H2629" s="1343"/>
      <c r="I2629" s="1343"/>
      <c r="J2629" s="1344"/>
    </row>
    <row r="2630" spans="1:10" ht="17.5" customHeight="1">
      <c r="A2630" s="214"/>
      <c r="B2630" s="1299"/>
      <c r="C2630" s="1299"/>
      <c r="D2630" s="1276"/>
      <c r="E2630" s="1276"/>
      <c r="F2630" s="1288"/>
      <c r="G2630" s="1288"/>
      <c r="H2630" s="1288"/>
      <c r="I2630" s="1288"/>
      <c r="J2630" s="1300"/>
    </row>
    <row r="2631" spans="1:10" ht="17.5" customHeight="1">
      <c r="A2631" s="214"/>
      <c r="B2631" s="1301" t="str">
        <f>IF(details!$I$4="","",details!$I$4)</f>
        <v>Jherh js[kk oekZ</v>
      </c>
      <c r="C2631" s="1301"/>
      <c r="D2631" s="1276"/>
      <c r="E2631" s="1276"/>
      <c r="F2631" s="1302" t="str">
        <f>IF(details!$F$4="","",details!$F$4)</f>
        <v>Jh jk/ks';ke tk'kh</v>
      </c>
      <c r="G2631" s="1303"/>
      <c r="H2631" s="1303"/>
      <c r="I2631" s="1303"/>
      <c r="J2631" s="1304"/>
    </row>
    <row r="2632" spans="1:10" ht="17.5" customHeight="1" thickBot="1">
      <c r="A2632" s="215"/>
      <c r="B2632" s="1305" t="s">
        <v>244</v>
      </c>
      <c r="C2632" s="1305"/>
      <c r="D2632" s="1305" t="s">
        <v>245</v>
      </c>
      <c r="E2632" s="1305"/>
      <c r="F2632" s="1306" t="s">
        <v>246</v>
      </c>
      <c r="G2632" s="1307"/>
      <c r="H2632" s="1307"/>
      <c r="I2632" s="1307"/>
      <c r="J2632" s="1308"/>
    </row>
    <row r="2633" spans="1:10" ht="17.5" customHeight="1">
      <c r="A2633" s="247"/>
      <c r="B2633" s="1309" t="s">
        <v>258</v>
      </c>
      <c r="C2633" s="1310"/>
      <c r="D2633" s="1310"/>
      <c r="E2633" s="1310"/>
      <c r="F2633" s="1310"/>
      <c r="G2633" s="1310"/>
      <c r="H2633" s="1310"/>
      <c r="I2633" s="1310"/>
      <c r="J2633" s="1311"/>
    </row>
    <row r="2634" spans="1:10" ht="17.5" customHeight="1">
      <c r="A2634" s="214"/>
      <c r="B2634" s="310" t="s">
        <v>218</v>
      </c>
      <c r="C2634" s="1312" t="str">
        <f>IF('statement of marks'!J65="","",'statement of marks'!J65)</f>
        <v/>
      </c>
      <c r="D2634" s="1313"/>
      <c r="E2634" s="1313"/>
      <c r="F2634" s="1313"/>
      <c r="G2634" s="1313"/>
      <c r="H2634" s="1313"/>
      <c r="I2634" s="1313"/>
      <c r="J2634" s="1314"/>
    </row>
    <row r="2635" spans="1:10" ht="17.5" customHeight="1">
      <c r="A2635" s="214"/>
      <c r="B2635" s="310" t="s">
        <v>219</v>
      </c>
      <c r="C2635" s="1312" t="str">
        <f>IF('statement of marks'!K65="","",'statement of marks'!K65)</f>
        <v/>
      </c>
      <c r="D2635" s="1313"/>
      <c r="E2635" s="1313"/>
      <c r="F2635" s="1313"/>
      <c r="G2635" s="1313"/>
      <c r="H2635" s="1313"/>
      <c r="I2635" s="1313"/>
      <c r="J2635" s="1314"/>
    </row>
    <row r="2636" spans="1:10" ht="17.5" customHeight="1">
      <c r="A2636" s="214"/>
      <c r="B2636" s="310" t="s">
        <v>220</v>
      </c>
      <c r="C2636" s="1312" t="str">
        <f>IF('statement of marks'!L65="","",'statement of marks'!L65)</f>
        <v/>
      </c>
      <c r="D2636" s="1313"/>
      <c r="E2636" s="1313"/>
      <c r="F2636" s="1313"/>
      <c r="G2636" s="1313"/>
      <c r="H2636" s="1313"/>
      <c r="I2636" s="1313"/>
      <c r="J2636" s="1314"/>
    </row>
    <row r="2637" spans="1:10" ht="17.5" customHeight="1">
      <c r="A2637" s="214"/>
      <c r="B2637" s="310" t="s">
        <v>225</v>
      </c>
      <c r="C2637" s="1315" t="str">
        <f>IF('statement of marks'!H65="","",'statement of marks'!H65)</f>
        <v/>
      </c>
      <c r="D2637" s="1316"/>
      <c r="E2637" s="252" t="s">
        <v>261</v>
      </c>
      <c r="F2637" s="1317" t="str">
        <f>IF('statement of marks'!I65="","",'statement of marks'!I65)</f>
        <v/>
      </c>
      <c r="G2637" s="1317"/>
      <c r="H2637" s="1317"/>
      <c r="I2637" s="1317"/>
      <c r="J2637" s="1318"/>
    </row>
    <row r="2638" spans="1:10" ht="17.5" customHeight="1">
      <c r="A2638" s="214"/>
      <c r="B2638" s="310" t="s">
        <v>223</v>
      </c>
      <c r="C2638" s="253" t="s">
        <v>248</v>
      </c>
      <c r="D2638" s="235" t="s">
        <v>249</v>
      </c>
      <c r="E2638" s="235" t="s">
        <v>250</v>
      </c>
      <c r="F2638" s="235" t="s">
        <v>251</v>
      </c>
      <c r="G2638" s="235" t="s">
        <v>252</v>
      </c>
      <c r="H2638" s="235" t="s">
        <v>253</v>
      </c>
      <c r="I2638" s="235" t="s">
        <v>254</v>
      </c>
      <c r="J2638" s="248" t="s">
        <v>255</v>
      </c>
    </row>
    <row r="2639" spans="1:10" ht="17.5" customHeight="1">
      <c r="A2639" s="214"/>
      <c r="B2639" s="308" t="s">
        <v>256</v>
      </c>
      <c r="C2639" s="239" t="str">
        <f>IF(AND('statement of marks'!$C$3=1,'statement of marks'!HD65="mRrh.kZ"),'statement of marks'!$H$3,"")</f>
        <v/>
      </c>
      <c r="D2639" s="239" t="str">
        <f>IF(AND('statement of marks'!$C$3=2,'statement of marks'!HD65="mRrh.kZ"),'statement of marks'!$H$3,"")</f>
        <v/>
      </c>
      <c r="E2639" s="239" t="str">
        <f>IF(AND('statement of marks'!$C$3=3,'statement of marks'!HD65="mRrh.kZ"),'statement of marks'!$H$3,"")</f>
        <v/>
      </c>
      <c r="F2639" s="239" t="str">
        <f>IF(AND('statement of marks'!$C$3=4,'statement of marks'!HD65="mRrh.kZ"),'statement of marks'!$H$3,"")</f>
        <v/>
      </c>
      <c r="G2639" s="239" t="str">
        <f>IF(AND('statement of marks'!$C$3=5,'statement of marks'!HD65="mRrh.kZ"),'statement of marks'!$H$3,"")</f>
        <v/>
      </c>
      <c r="H2639" s="239" t="str">
        <f>IF(AND('statement of marks'!$C$3=6,'statement of marks'!HD65="mRrh.kZ"),'statement of marks'!$H$3,"")</f>
        <v/>
      </c>
      <c r="I2639" s="239" t="str">
        <f>IF(AND('statement of marks'!$C$3=7,'statement of marks'!HD65="mRrh.kZ"),'statement of marks'!$H$3,"")</f>
        <v/>
      </c>
      <c r="J2639" s="260" t="str">
        <f>IF(AND('statement of marks'!$C$3=8,'statement of marks'!HD65="mRrh.kZ"),'statement of marks'!$H$3,"")</f>
        <v/>
      </c>
    </row>
    <row r="2640" spans="1:10" ht="17.5" customHeight="1">
      <c r="A2640" s="214"/>
      <c r="B2640" s="308" t="str">
        <f>'statement of marks'!$FT$4</f>
        <v>fgUnh</v>
      </c>
      <c r="C2640" s="240"/>
      <c r="D2640" s="241"/>
      <c r="E2640" s="261" t="str">
        <f>IF(OR('statement of marks'!$FV65="",E2639=""),"",'statement of marks'!$FV65)</f>
        <v/>
      </c>
      <c r="F2640" s="261" t="str">
        <f>IF(OR('statement of marks'!$FV65="",F2639=""),"",'statement of marks'!$FV65)</f>
        <v/>
      </c>
      <c r="G2640" s="261" t="str">
        <f>IF(OR('statement of marks'!$FV65="",G2639=""),"",'statement of marks'!$FV65)</f>
        <v/>
      </c>
      <c r="H2640" s="261" t="str">
        <f>IF(OR('statement of marks'!$FV65="",H2639=""),"",'statement of marks'!$FV65)</f>
        <v/>
      </c>
      <c r="I2640" s="261" t="str">
        <f>IF(OR('statement of marks'!$FV65="",I2639=""),"",'statement of marks'!$FV65)</f>
        <v/>
      </c>
      <c r="J2640" s="262" t="str">
        <f>IF(OR('statement of marks'!$FV65="",J2639=""),"",'statement of marks'!$FV65)</f>
        <v/>
      </c>
    </row>
    <row r="2641" spans="1:10" ht="17.5" customHeight="1">
      <c r="A2641" s="214"/>
      <c r="B2641" s="308" t="str">
        <f>'statement of marks'!$FW$4</f>
        <v>vaxszth</v>
      </c>
      <c r="C2641" s="240"/>
      <c r="D2641" s="241"/>
      <c r="E2641" s="261" t="str">
        <f>IF(OR('statement of marks'!$FY65="",E2639=""),"",'statement of marks'!$FY65)</f>
        <v/>
      </c>
      <c r="F2641" s="261" t="str">
        <f>IF(OR('statement of marks'!$FY65="",F2639=""),"",'statement of marks'!$FY65)</f>
        <v/>
      </c>
      <c r="G2641" s="261" t="str">
        <f>IF(OR('statement of marks'!$FY65="",G2639=""),"",'statement of marks'!$FY65)</f>
        <v/>
      </c>
      <c r="H2641" s="261" t="str">
        <f>IF(OR('statement of marks'!$FY65="",H2639=""),"",'statement of marks'!$FY65)</f>
        <v/>
      </c>
      <c r="I2641" s="261" t="str">
        <f>IF(OR('statement of marks'!$FY65="",I2639=""),"",'statement of marks'!$FY65)</f>
        <v/>
      </c>
      <c r="J2641" s="262" t="str">
        <f>IF(OR('statement of marks'!$FY65="",J2639=""),"",'statement of marks'!$FY65)</f>
        <v/>
      </c>
    </row>
    <row r="2642" spans="1:10" ht="17.5" customHeight="1">
      <c r="A2642" s="214"/>
      <c r="B2642" s="308" t="str">
        <f>IF('statement of marks'!BE65="s","laLÑr",IF('statement of marks'!BE65="u","mnwZ",IF('statement of marks'!BE65="g","xqtjkrh",IF('statement of marks'!BE65="p","iatkch",IF('statement of marks'!BE65="sd","flU/kh","r`rh; Hkk""kk")))))</f>
        <v>r`rh; Hkk"kk</v>
      </c>
      <c r="C2642" s="240"/>
      <c r="D2642" s="241"/>
      <c r="E2642" s="261" t="str">
        <f>IF(OR('statement of marks'!$GB65="",E2639=""),"",'statement of marks'!$GB65)</f>
        <v/>
      </c>
      <c r="F2642" s="261" t="str">
        <f>IF(OR('statement of marks'!$GB65="",F2639=""),"",'statement of marks'!$GB65)</f>
        <v/>
      </c>
      <c r="G2642" s="261" t="str">
        <f>IF(OR('statement of marks'!$GB65="",G2639=""),"",'statement of marks'!$GB65)</f>
        <v/>
      </c>
      <c r="H2642" s="261" t="str">
        <f>IF(OR('statement of marks'!$GB65="",H2639=""),"",'statement of marks'!$GB65)</f>
        <v/>
      </c>
      <c r="I2642" s="261" t="str">
        <f>IF(OR('statement of marks'!$GB65="",I2639=""),"",'statement of marks'!$GB65)</f>
        <v/>
      </c>
      <c r="J2642" s="262" t="str">
        <f>IF(OR('statement of marks'!$GB65="",J2639=""),"",'statement of marks'!$GB65)</f>
        <v/>
      </c>
    </row>
    <row r="2643" spans="1:10" ht="17.5" customHeight="1">
      <c r="A2643" s="214"/>
      <c r="B2643" s="308" t="str">
        <f>'statement of marks'!$GH$4</f>
        <v>xf.kr</v>
      </c>
      <c r="C2643" s="240"/>
      <c r="D2643" s="241"/>
      <c r="E2643" s="261" t="str">
        <f>IF(OR('statement of marks'!$GJ65="",E2639=""),"",'statement of marks'!$GJ65)</f>
        <v/>
      </c>
      <c r="F2643" s="261" t="str">
        <f>IF(OR('statement of marks'!$GJ65="",F2639=""),"",'statement of marks'!$GJ65)</f>
        <v/>
      </c>
      <c r="G2643" s="261" t="str">
        <f>IF(OR('statement of marks'!$GJ65="",G2639=""),"",'statement of marks'!$GJ65)</f>
        <v/>
      </c>
      <c r="H2643" s="261" t="str">
        <f>IF(OR('statement of marks'!$GJ65="",H2639=""),"",'statement of marks'!$GJ65)</f>
        <v/>
      </c>
      <c r="I2643" s="261" t="str">
        <f>IF(OR('statement of marks'!$GJ65="",I2639=""),"",'statement of marks'!$GJ65)</f>
        <v/>
      </c>
      <c r="J2643" s="262" t="str">
        <f>IF(OR('statement of marks'!$GJ65="",J2639=""),"",'statement of marks'!$GJ65)</f>
        <v/>
      </c>
    </row>
    <row r="2644" spans="1:10" ht="17.5" customHeight="1">
      <c r="A2644" s="214"/>
      <c r="B2644" s="308" t="str">
        <f>'statement of marks'!$GK$4</f>
        <v>foKku</v>
      </c>
      <c r="C2644" s="240"/>
      <c r="D2644" s="241"/>
      <c r="E2644" s="261" t="str">
        <f>IF(OR('statement of marks'!$GM65="",E2639=""),"",'statement of marks'!$GM65)</f>
        <v/>
      </c>
      <c r="F2644" s="261" t="str">
        <f>IF(OR('statement of marks'!$GM65="",F2639=""),"",'statement of marks'!$GM65)</f>
        <v/>
      </c>
      <c r="G2644" s="261" t="str">
        <f>IF(OR('statement of marks'!$GM65="",G2639=""),"",'statement of marks'!$GM65)</f>
        <v/>
      </c>
      <c r="H2644" s="261" t="str">
        <f>IF(OR('statement of marks'!$GM65="",H2639=""),"",'statement of marks'!$GM65)</f>
        <v/>
      </c>
      <c r="I2644" s="261" t="str">
        <f>IF(OR('statement of marks'!$GM65="",I2639=""),"",'statement of marks'!$GM65)</f>
        <v/>
      </c>
      <c r="J2644" s="262" t="str">
        <f>IF(OR('statement of marks'!$GM65="",J2639=""),"",'statement of marks'!$GM65)</f>
        <v/>
      </c>
    </row>
    <row r="2645" spans="1:10" ht="17.5" customHeight="1">
      <c r="A2645" s="214"/>
      <c r="B2645" s="308" t="str">
        <f>'statement of marks'!$GN$4</f>
        <v>lkekftd foKku</v>
      </c>
      <c r="C2645" s="240"/>
      <c r="D2645" s="241"/>
      <c r="E2645" s="261" t="str">
        <f>IF(OR('statement of marks'!$GP65="",E2639=""),"",'statement of marks'!$GP65)</f>
        <v/>
      </c>
      <c r="F2645" s="261" t="str">
        <f>IF(OR('statement of marks'!$GP65="",F2639=""),"",'statement of marks'!$GP65)</f>
        <v/>
      </c>
      <c r="G2645" s="261" t="str">
        <f>IF(OR('statement of marks'!$GP65="",G2639=""),"",'statement of marks'!$GP65)</f>
        <v/>
      </c>
      <c r="H2645" s="261" t="str">
        <f>IF(OR('statement of marks'!$GP65="",H2639=""),"",'statement of marks'!$GP65)</f>
        <v/>
      </c>
      <c r="I2645" s="261" t="str">
        <f>IF(OR('statement of marks'!$GP65="",I2639=""),"",'statement of marks'!$GP65)</f>
        <v/>
      </c>
      <c r="J2645" s="262" t="str">
        <f>IF(OR('statement of marks'!$GP65="",J2639=""),"",'statement of marks'!$GP65)</f>
        <v/>
      </c>
    </row>
    <row r="2646" spans="1:10" ht="17.5" customHeight="1">
      <c r="A2646" s="214"/>
      <c r="B2646" s="308" t="str">
        <f>'statement of marks'!$GQ$4</f>
        <v>dk;kZuqHko</v>
      </c>
      <c r="C2646" s="240"/>
      <c r="D2646" s="241"/>
      <c r="E2646" s="261" t="str">
        <f>IF(OR('statement of marks'!$GS65="",E2639=""),"",'statement of marks'!$GS65)</f>
        <v/>
      </c>
      <c r="F2646" s="261" t="str">
        <f>IF(OR('statement of marks'!$GS65="",F2639=""),"",'statement of marks'!$GS65)</f>
        <v/>
      </c>
      <c r="G2646" s="261" t="str">
        <f>IF(OR('statement of marks'!$GS65="",G2639=""),"",'statement of marks'!$GS65)</f>
        <v/>
      </c>
      <c r="H2646" s="261" t="str">
        <f>IF(OR('statement of marks'!$GS65="",H2639=""),"",'statement of marks'!$GS65)</f>
        <v/>
      </c>
      <c r="I2646" s="261" t="str">
        <f>IF(OR('statement of marks'!$GS65="",I2639=""),"",'statement of marks'!$GS65)</f>
        <v/>
      </c>
      <c r="J2646" s="262" t="str">
        <f>IF(OR('statement of marks'!$GS65="",J2639=""),"",'statement of marks'!$GS65)</f>
        <v/>
      </c>
    </row>
    <row r="2647" spans="1:10" ht="17.5" customHeight="1">
      <c r="A2647" s="214"/>
      <c r="B2647" s="308" t="str">
        <f>'statement of marks'!$GT$4</f>
        <v>dyk f'k{kk</v>
      </c>
      <c r="C2647" s="240"/>
      <c r="D2647" s="241"/>
      <c r="E2647" s="263" t="str">
        <f>IF(OR('statement of marks'!$GV65="",E2639=""),"",'statement of marks'!$GV65)</f>
        <v/>
      </c>
      <c r="F2647" s="263" t="str">
        <f>IF(OR('statement of marks'!$GV65="",F2639=""),"",'statement of marks'!$GV65)</f>
        <v/>
      </c>
      <c r="G2647" s="263" t="str">
        <f>IF(OR('statement of marks'!$GV65="",G2639=""),"",'statement of marks'!$GV65)</f>
        <v/>
      </c>
      <c r="H2647" s="263" t="str">
        <f>IF(OR('statement of marks'!$GV65="",H2639=""),"",'statement of marks'!$GV65)</f>
        <v/>
      </c>
      <c r="I2647" s="263" t="str">
        <f>IF(OR('statement of marks'!$GV65="",I2639=""),"",'statement of marks'!$GV65)</f>
        <v/>
      </c>
      <c r="J2647" s="264" t="str">
        <f>IF(OR('statement of marks'!$GV65="",J2639=""),"",'statement of marks'!$GV65)</f>
        <v/>
      </c>
    </row>
    <row r="2648" spans="1:10" ht="17.5" customHeight="1">
      <c r="A2648" s="214"/>
      <c r="B2648" s="245" t="s">
        <v>284</v>
      </c>
      <c r="C2648" s="265" t="str">
        <f t="shared" ref="C2648:J2648" si="116">C2639</f>
        <v/>
      </c>
      <c r="D2648" s="265" t="str">
        <f t="shared" si="116"/>
        <v/>
      </c>
      <c r="E2648" s="265" t="str">
        <f t="shared" si="116"/>
        <v/>
      </c>
      <c r="F2648" s="265" t="str">
        <f t="shared" si="116"/>
        <v/>
      </c>
      <c r="G2648" s="265" t="str">
        <f t="shared" si="116"/>
        <v/>
      </c>
      <c r="H2648" s="265" t="str">
        <f t="shared" si="116"/>
        <v/>
      </c>
      <c r="I2648" s="265" t="str">
        <f t="shared" si="116"/>
        <v/>
      </c>
      <c r="J2648" s="266" t="str">
        <f t="shared" si="116"/>
        <v/>
      </c>
    </row>
    <row r="2649" spans="1:10" ht="17.5" customHeight="1">
      <c r="A2649" s="214"/>
      <c r="B2649" s="308" t="str">
        <f>'statement of marks'!$HL$5</f>
        <v>Nk= mifLFkfr</v>
      </c>
      <c r="C2649" s="242"/>
      <c r="D2649" s="242"/>
      <c r="E2649" s="267" t="str">
        <f>IF(OR('statement of marks'!$HL65="",E2639=""),"",'statement of marks'!$HL65)</f>
        <v/>
      </c>
      <c r="F2649" s="267" t="str">
        <f>IF(OR('statement of marks'!$HL65="",F2639=""),"",'statement of marks'!$HL65)</f>
        <v/>
      </c>
      <c r="G2649" s="267" t="str">
        <f>IF(OR('statement of marks'!$HL65="",G2639=""),"",'statement of marks'!$HL65)</f>
        <v/>
      </c>
      <c r="H2649" s="267" t="str">
        <f>IF(OR('statement of marks'!$HL65="",H2639=""),"",'statement of marks'!$HL65)</f>
        <v/>
      </c>
      <c r="I2649" s="267" t="str">
        <f>IF(OR('statement of marks'!$HL65="",I2639=""),"",'statement of marks'!$HL65)</f>
        <v/>
      </c>
      <c r="J2649" s="268" t="str">
        <f>IF(OR('statement of marks'!$HL65="",J2639=""),"",'statement of marks'!$HL65)</f>
        <v/>
      </c>
    </row>
    <row r="2650" spans="1:10" ht="17.5" customHeight="1">
      <c r="A2650" s="214"/>
      <c r="B2650" s="308" t="str">
        <f>'statement of marks'!$HK$5</f>
        <v>dqy ehfVax</v>
      </c>
      <c r="C2650" s="243"/>
      <c r="D2650" s="243"/>
      <c r="E2650" s="243" t="str">
        <f>IF(OR('statement of marks'!$HK65="",E2639=""),"",'statement of marks'!$HK65)</f>
        <v/>
      </c>
      <c r="F2650" s="243" t="str">
        <f>IF(OR('statement of marks'!$HK65="",F2639=""),"",'statement of marks'!$HK65)</f>
        <v/>
      </c>
      <c r="G2650" s="243" t="str">
        <f>IF(OR('statement of marks'!$HK65="",G2639=""),"",'statement of marks'!$HK65)</f>
        <v/>
      </c>
      <c r="H2650" s="243" t="str">
        <f>IF(OR('statement of marks'!$HK65="",H2639=""),"",'statement of marks'!$HK65)</f>
        <v/>
      </c>
      <c r="I2650" s="243" t="str">
        <f>IF(OR('statement of marks'!$HK65="",I2639=""),"",'statement of marks'!$HK65)</f>
        <v/>
      </c>
      <c r="J2650" s="269" t="str">
        <f>IF(OR('statement of marks'!$HK65="",J2639=""),"",'statement of marks'!$HK65)</f>
        <v/>
      </c>
    </row>
    <row r="2651" spans="1:10" ht="17.5" customHeight="1">
      <c r="A2651" s="214"/>
      <c r="B2651" s="308" t="s">
        <v>259</v>
      </c>
      <c r="C2651" s="243" t="str">
        <f t="shared" ref="C2651:J2651" si="117">IF(OR(C2649="",C2650=""),"",C2649/C2650*100)</f>
        <v/>
      </c>
      <c r="D2651" s="243" t="str">
        <f t="shared" si="117"/>
        <v/>
      </c>
      <c r="E2651" s="243" t="str">
        <f t="shared" si="117"/>
        <v/>
      </c>
      <c r="F2651" s="243" t="str">
        <f t="shared" si="117"/>
        <v/>
      </c>
      <c r="G2651" s="243" t="str">
        <f t="shared" si="117"/>
        <v/>
      </c>
      <c r="H2651" s="243" t="str">
        <f t="shared" si="117"/>
        <v/>
      </c>
      <c r="I2651" s="243" t="str">
        <f t="shared" si="117"/>
        <v/>
      </c>
      <c r="J2651" s="269" t="str">
        <f t="shared" si="117"/>
        <v/>
      </c>
    </row>
    <row r="2652" spans="1:10" ht="17.5" customHeight="1">
      <c r="A2652" s="214"/>
      <c r="B2652" s="308" t="s">
        <v>260</v>
      </c>
      <c r="C2652" s="243"/>
      <c r="D2652" s="243"/>
      <c r="E2652" s="243"/>
      <c r="F2652" s="243"/>
      <c r="G2652" s="243"/>
      <c r="H2652" s="243"/>
      <c r="I2652" s="243"/>
      <c r="J2652" s="249"/>
    </row>
    <row r="2653" spans="1:10" ht="17.5" customHeight="1">
      <c r="A2653" s="214"/>
      <c r="B2653" s="310" t="s">
        <v>257</v>
      </c>
      <c r="C2653" s="1319" t="str">
        <f>IF('statement of marks'!HN65="","",'statement of marks'!HN65)</f>
        <v/>
      </c>
      <c r="D2653" s="1320"/>
      <c r="E2653" s="1320"/>
      <c r="F2653" s="1320"/>
      <c r="G2653" s="1320"/>
      <c r="H2653" s="1320"/>
      <c r="I2653" s="1320"/>
      <c r="J2653" s="1321"/>
    </row>
    <row r="2654" spans="1:10" ht="17.5" customHeight="1">
      <c r="A2654" s="214"/>
      <c r="B2654" s="246"/>
      <c r="C2654" s="1322"/>
      <c r="D2654" s="1323"/>
      <c r="E2654" s="1323"/>
      <c r="F2654" s="1324"/>
      <c r="G2654" s="1322"/>
      <c r="H2654" s="1323"/>
      <c r="I2654" s="1323"/>
      <c r="J2654" s="1325"/>
    </row>
    <row r="2655" spans="1:10" ht="17.5" customHeight="1" thickBot="1">
      <c r="A2655" s="215"/>
      <c r="B2655" s="259" t="s">
        <v>262</v>
      </c>
      <c r="C2655" s="1293" t="s">
        <v>80</v>
      </c>
      <c r="D2655" s="1294"/>
      <c r="E2655" s="1294"/>
      <c r="F2655" s="1295"/>
      <c r="G2655" s="1296" t="s">
        <v>263</v>
      </c>
      <c r="H2655" s="1297"/>
      <c r="I2655" s="1297"/>
      <c r="J2655" s="1298"/>
    </row>
    <row r="2656" spans="1:10" ht="17.5" customHeight="1">
      <c r="A2656" s="247"/>
      <c r="B2656" s="1352" t="s">
        <v>228</v>
      </c>
      <c r="C2656" s="1353"/>
      <c r="D2656" s="1353"/>
      <c r="E2656" s="1353"/>
      <c r="F2656" s="1353"/>
      <c r="G2656" s="1353"/>
      <c r="H2656" s="1353"/>
      <c r="I2656" s="1353"/>
      <c r="J2656" s="1354"/>
    </row>
    <row r="2657" spans="1:10" ht="17.5" customHeight="1">
      <c r="A2657" s="214"/>
      <c r="B2657" s="1355" t="s">
        <v>247</v>
      </c>
      <c r="C2657" s="1356"/>
      <c r="D2657" s="1356"/>
      <c r="E2657" s="1356"/>
      <c r="F2657" s="1356"/>
      <c r="G2657" s="1356"/>
      <c r="H2657" s="1356"/>
      <c r="I2657" s="1356"/>
      <c r="J2657" s="1357"/>
    </row>
    <row r="2658" spans="1:10" ht="17.5" customHeight="1">
      <c r="A2658" s="214"/>
      <c r="B2658" s="1358" t="s">
        <v>81</v>
      </c>
      <c r="C2658" s="1358"/>
      <c r="D2658" s="1359">
        <f>YEAR(details!G66)</f>
        <v>1900</v>
      </c>
      <c r="E2658" s="1360"/>
      <c r="F2658" s="307" t="s">
        <v>230</v>
      </c>
      <c r="G2658" s="1359" t="str">
        <f>'statement of marks'!$H$3</f>
        <v>2015-16</v>
      </c>
      <c r="H2658" s="1360"/>
      <c r="I2658" s="307" t="s">
        <v>231</v>
      </c>
      <c r="J2658" s="255"/>
    </row>
    <row r="2659" spans="1:10" ht="17.5" customHeight="1">
      <c r="A2659" s="214"/>
      <c r="B2659" s="1326" t="s">
        <v>229</v>
      </c>
      <c r="C2659" s="1327"/>
      <c r="D2659" s="1312" t="str">
        <f>'statement of marks'!$A$1</f>
        <v>jk- ck- ek/;fed fo|ky; uohu] fuEckgsM+k</v>
      </c>
      <c r="E2659" s="1313"/>
      <c r="F2659" s="1313"/>
      <c r="G2659" s="1313"/>
      <c r="H2659" s="1313"/>
      <c r="I2659" s="1313"/>
      <c r="J2659" s="1314"/>
    </row>
    <row r="2660" spans="1:10" ht="17.5" customHeight="1">
      <c r="A2660" s="214"/>
      <c r="B2660" s="1326" t="str">
        <f>'statement of marks'!$J$3</f>
        <v xml:space="preserve">fo|ky; dk Mk;l dksM+ </v>
      </c>
      <c r="C2660" s="1327"/>
      <c r="D2660" s="1345" t="str">
        <f>'statement of marks'!$K$3</f>
        <v xml:space="preserve">08291009401   </v>
      </c>
      <c r="E2660" s="1346"/>
      <c r="F2660" s="1128"/>
      <c r="G2660" s="1129"/>
      <c r="H2660" s="1129"/>
      <c r="I2660" s="1129"/>
      <c r="J2660" s="1347"/>
    </row>
    <row r="2661" spans="1:10" ht="17.5" customHeight="1">
      <c r="A2661" s="214"/>
      <c r="B2661" s="1326" t="s">
        <v>218</v>
      </c>
      <c r="C2661" s="1327"/>
      <c r="D2661" s="1312" t="str">
        <f>IF('statement of marks'!J66="","",'statement of marks'!J66)</f>
        <v/>
      </c>
      <c r="E2661" s="1313"/>
      <c r="F2661" s="1313"/>
      <c r="G2661" s="1313"/>
      <c r="H2661" s="1313"/>
      <c r="I2661" s="1313"/>
      <c r="J2661" s="1314"/>
    </row>
    <row r="2662" spans="1:10" ht="17.5" customHeight="1">
      <c r="A2662" s="214"/>
      <c r="B2662" s="1326" t="s">
        <v>232</v>
      </c>
      <c r="C2662" s="1327"/>
      <c r="D2662" s="1145" t="str">
        <f>IF('statement of marks'!C66="B","Nk=",IF('statement of marks'!C66="G","Nk=k",""))</f>
        <v/>
      </c>
      <c r="E2662" s="1145"/>
      <c r="F2662" s="258" t="s">
        <v>224</v>
      </c>
      <c r="G2662" s="256" t="str">
        <f>IF('statement of marks'!B66="","",'statement of marks'!B66)</f>
        <v/>
      </c>
      <c r="H2662" s="1348"/>
      <c r="I2662" s="1348"/>
      <c r="J2662" s="1349"/>
    </row>
    <row r="2663" spans="1:10" ht="17.5" customHeight="1">
      <c r="A2663" s="214"/>
      <c r="B2663" s="1326" t="s">
        <v>220</v>
      </c>
      <c r="C2663" s="1327"/>
      <c r="D2663" s="1312" t="str">
        <f>IF('statement of marks'!L66="","",'statement of marks'!L66)</f>
        <v/>
      </c>
      <c r="E2663" s="1313"/>
      <c r="F2663" s="1313"/>
      <c r="G2663" s="1313"/>
      <c r="H2663" s="1313"/>
      <c r="I2663" s="1313"/>
      <c r="J2663" s="1314"/>
    </row>
    <row r="2664" spans="1:10" ht="17.5" customHeight="1">
      <c r="A2664" s="214"/>
      <c r="B2664" s="1326" t="s">
        <v>219</v>
      </c>
      <c r="C2664" s="1327"/>
      <c r="D2664" s="1312" t="str">
        <f>IF('statement of marks'!K66="","",'statement of marks'!K66)</f>
        <v/>
      </c>
      <c r="E2664" s="1313"/>
      <c r="F2664" s="1313"/>
      <c r="G2664" s="1313"/>
      <c r="H2664" s="1313"/>
      <c r="I2664" s="1313"/>
      <c r="J2664" s="1314"/>
    </row>
    <row r="2665" spans="1:10" ht="17.5" customHeight="1">
      <c r="A2665" s="214"/>
      <c r="B2665" s="1326" t="s">
        <v>234</v>
      </c>
      <c r="C2665" s="1327"/>
      <c r="D2665" s="1312" t="str">
        <f>IF(details!N66="","",details!N66)</f>
        <v/>
      </c>
      <c r="E2665" s="1313"/>
      <c r="F2665" s="1313"/>
      <c r="G2665" s="1313"/>
      <c r="H2665" s="1313"/>
      <c r="I2665" s="1313"/>
      <c r="J2665" s="1314"/>
    </row>
    <row r="2666" spans="1:10" ht="17.5" customHeight="1">
      <c r="A2666" s="214"/>
      <c r="B2666" s="1326" t="s">
        <v>283</v>
      </c>
      <c r="C2666" s="1327"/>
      <c r="D2666" s="1312" t="str">
        <f>IF(details!O66="","",details!O66)</f>
        <v/>
      </c>
      <c r="E2666" s="1313"/>
      <c r="F2666" s="1313"/>
      <c r="G2666" s="1313"/>
      <c r="H2666" s="1313"/>
      <c r="I2666" s="1313"/>
      <c r="J2666" s="1314"/>
    </row>
    <row r="2667" spans="1:10" ht="17.5" customHeight="1">
      <c r="A2667" s="214"/>
      <c r="B2667" s="1326" t="s">
        <v>77</v>
      </c>
      <c r="C2667" s="1327"/>
      <c r="D2667" s="392">
        <f>'statement of marks'!$C$3</f>
        <v>6</v>
      </c>
      <c r="E2667" s="309" t="s">
        <v>222</v>
      </c>
      <c r="F2667" s="254" t="str">
        <f>IF('statement of marks'!F66="","",'statement of marks'!F66)</f>
        <v/>
      </c>
      <c r="G2667" s="1343" t="s">
        <v>233</v>
      </c>
      <c r="H2667" s="1170"/>
      <c r="I2667" s="1361" t="str">
        <f>IF('statement of marks'!G66="","",'statement of marks'!G66)</f>
        <v/>
      </c>
      <c r="J2667" s="1362"/>
    </row>
    <row r="2668" spans="1:10" ht="17.5" customHeight="1">
      <c r="A2668" s="214"/>
      <c r="B2668" s="1326" t="s">
        <v>225</v>
      </c>
      <c r="C2668" s="1327"/>
      <c r="D2668" s="1316" t="str">
        <f>IF('statement of marks'!H66="","",'statement of marks'!H66)</f>
        <v/>
      </c>
      <c r="E2668" s="1328"/>
      <c r="F2668" s="1328"/>
      <c r="G2668" s="1328"/>
      <c r="H2668" s="1328"/>
      <c r="I2668" s="1328"/>
      <c r="J2668" s="1329"/>
    </row>
    <row r="2669" spans="1:10" ht="17.5" customHeight="1">
      <c r="A2669" s="214"/>
      <c r="B2669" s="1326" t="s">
        <v>226</v>
      </c>
      <c r="C2669" s="1327"/>
      <c r="D2669" s="1330" t="str">
        <f>IF('statement of marks'!I66="","",'statement of marks'!I66)</f>
        <v/>
      </c>
      <c r="E2669" s="1331"/>
      <c r="F2669" s="1332"/>
      <c r="G2669" s="1332"/>
      <c r="H2669" s="1332"/>
      <c r="I2669" s="1332"/>
      <c r="J2669" s="1333"/>
    </row>
    <row r="2670" spans="1:10" ht="17.5" customHeight="1">
      <c r="A2670" s="214"/>
      <c r="B2670" s="1312" t="s">
        <v>235</v>
      </c>
      <c r="C2670" s="1313"/>
      <c r="D2670" s="1313"/>
      <c r="E2670" s="1144"/>
      <c r="F2670" s="1334" t="str">
        <f>IF(details!Q66="","",details!Q66)</f>
        <v/>
      </c>
      <c r="G2670" s="1334"/>
      <c r="H2670" s="1335"/>
      <c r="I2670" s="1335"/>
      <c r="J2670" s="1336"/>
    </row>
    <row r="2671" spans="1:10" ht="17.5" customHeight="1">
      <c r="A2671" s="214"/>
      <c r="B2671" s="1326" t="s">
        <v>239</v>
      </c>
      <c r="C2671" s="1327"/>
      <c r="D2671" s="1312" t="str">
        <f>IF(details!M66="","",details!M66)</f>
        <v/>
      </c>
      <c r="E2671" s="1313"/>
      <c r="F2671" s="1313"/>
      <c r="G2671" s="1313"/>
      <c r="H2671" s="1313"/>
      <c r="I2671" s="1313"/>
      <c r="J2671" s="1314"/>
    </row>
    <row r="2672" spans="1:10" ht="17.5" customHeight="1">
      <c r="A2672" s="214"/>
      <c r="B2672" s="1326" t="s">
        <v>240</v>
      </c>
      <c r="C2672" s="1327"/>
      <c r="D2672" s="1312" t="str">
        <f>IF(details!P66="","",details!P66)</f>
        <v/>
      </c>
      <c r="E2672" s="1313"/>
      <c r="F2672" s="1313"/>
      <c r="G2672" s="1313"/>
      <c r="H2672" s="1313"/>
      <c r="I2672" s="1313"/>
      <c r="J2672" s="1314"/>
    </row>
    <row r="2673" spans="1:10" ht="17.5" customHeight="1">
      <c r="A2673" s="214"/>
      <c r="B2673" s="1326" t="s">
        <v>241</v>
      </c>
      <c r="C2673" s="1327"/>
      <c r="D2673" s="1337" t="str">
        <f>IF('statement of marks'!HD66="mRrh.kZ",'statement of marks'!$C$3,"")</f>
        <v/>
      </c>
      <c r="E2673" s="1338"/>
      <c r="F2673" s="1313" t="s">
        <v>242</v>
      </c>
      <c r="G2673" s="1144"/>
      <c r="H2673" s="1337" t="str">
        <f>IF(D2673="","",D2673+1)</f>
        <v/>
      </c>
      <c r="I2673" s="1338"/>
      <c r="J2673" s="1339"/>
    </row>
    <row r="2674" spans="1:10" ht="17.5" customHeight="1">
      <c r="A2674" s="214"/>
      <c r="B2674" s="1326" t="s">
        <v>243</v>
      </c>
      <c r="C2674" s="1327"/>
      <c r="D2674" s="1340">
        <f>IF(details!$O$4="","",details!$O$4)</f>
        <v>42460</v>
      </c>
      <c r="E2674" s="1341"/>
      <c r="F2674" s="1342"/>
      <c r="G2674" s="1343"/>
      <c r="H2674" s="1343"/>
      <c r="I2674" s="1343"/>
      <c r="J2674" s="1344"/>
    </row>
    <row r="2675" spans="1:10" ht="17.5" customHeight="1">
      <c r="A2675" s="214"/>
      <c r="B2675" s="1299"/>
      <c r="C2675" s="1299"/>
      <c r="D2675" s="1276"/>
      <c r="E2675" s="1276"/>
      <c r="F2675" s="1288"/>
      <c r="G2675" s="1288"/>
      <c r="H2675" s="1288"/>
      <c r="I2675" s="1288"/>
      <c r="J2675" s="1300"/>
    </row>
    <row r="2676" spans="1:10" ht="17.5" customHeight="1">
      <c r="A2676" s="214"/>
      <c r="B2676" s="1301" t="str">
        <f>IF(details!$I$4="","",details!$I$4)</f>
        <v>Jherh js[kk oekZ</v>
      </c>
      <c r="C2676" s="1301"/>
      <c r="D2676" s="1276"/>
      <c r="E2676" s="1276"/>
      <c r="F2676" s="1302" t="str">
        <f>IF(details!$F$4="","",details!$F$4)</f>
        <v>Jh jk/ks';ke tk'kh</v>
      </c>
      <c r="G2676" s="1303"/>
      <c r="H2676" s="1303"/>
      <c r="I2676" s="1303"/>
      <c r="J2676" s="1304"/>
    </row>
    <row r="2677" spans="1:10" ht="17.5" customHeight="1" thickBot="1">
      <c r="A2677" s="215"/>
      <c r="B2677" s="1305" t="s">
        <v>244</v>
      </c>
      <c r="C2677" s="1305"/>
      <c r="D2677" s="1305" t="s">
        <v>245</v>
      </c>
      <c r="E2677" s="1305"/>
      <c r="F2677" s="1306" t="s">
        <v>246</v>
      </c>
      <c r="G2677" s="1307"/>
      <c r="H2677" s="1307"/>
      <c r="I2677" s="1307"/>
      <c r="J2677" s="1308"/>
    </row>
    <row r="2678" spans="1:10" ht="17.5" customHeight="1">
      <c r="A2678" s="247"/>
      <c r="B2678" s="1309" t="s">
        <v>258</v>
      </c>
      <c r="C2678" s="1310"/>
      <c r="D2678" s="1310"/>
      <c r="E2678" s="1310"/>
      <c r="F2678" s="1310"/>
      <c r="G2678" s="1310"/>
      <c r="H2678" s="1310"/>
      <c r="I2678" s="1310"/>
      <c r="J2678" s="1311"/>
    </row>
    <row r="2679" spans="1:10" ht="17.5" customHeight="1">
      <c r="A2679" s="214"/>
      <c r="B2679" s="310" t="s">
        <v>218</v>
      </c>
      <c r="C2679" s="1312" t="str">
        <f>IF('statement of marks'!J66="","",'statement of marks'!J66)</f>
        <v/>
      </c>
      <c r="D2679" s="1313"/>
      <c r="E2679" s="1313"/>
      <c r="F2679" s="1313"/>
      <c r="G2679" s="1313"/>
      <c r="H2679" s="1313"/>
      <c r="I2679" s="1313"/>
      <c r="J2679" s="1314"/>
    </row>
    <row r="2680" spans="1:10" ht="17.5" customHeight="1">
      <c r="A2680" s="214"/>
      <c r="B2680" s="310" t="s">
        <v>219</v>
      </c>
      <c r="C2680" s="1312" t="str">
        <f>IF('statement of marks'!K66="","",'statement of marks'!K66)</f>
        <v/>
      </c>
      <c r="D2680" s="1313"/>
      <c r="E2680" s="1313"/>
      <c r="F2680" s="1313"/>
      <c r="G2680" s="1313"/>
      <c r="H2680" s="1313"/>
      <c r="I2680" s="1313"/>
      <c r="J2680" s="1314"/>
    </row>
    <row r="2681" spans="1:10" ht="17.5" customHeight="1">
      <c r="A2681" s="214"/>
      <c r="B2681" s="310" t="s">
        <v>220</v>
      </c>
      <c r="C2681" s="1312" t="str">
        <f>IF('statement of marks'!L66="","",'statement of marks'!L66)</f>
        <v/>
      </c>
      <c r="D2681" s="1313"/>
      <c r="E2681" s="1313"/>
      <c r="F2681" s="1313"/>
      <c r="G2681" s="1313"/>
      <c r="H2681" s="1313"/>
      <c r="I2681" s="1313"/>
      <c r="J2681" s="1314"/>
    </row>
    <row r="2682" spans="1:10" ht="17.5" customHeight="1">
      <c r="A2682" s="214"/>
      <c r="B2682" s="310" t="s">
        <v>225</v>
      </c>
      <c r="C2682" s="1315" t="str">
        <f>IF('statement of marks'!H66="","",'statement of marks'!H66)</f>
        <v/>
      </c>
      <c r="D2682" s="1316"/>
      <c r="E2682" s="252" t="s">
        <v>261</v>
      </c>
      <c r="F2682" s="1317" t="str">
        <f>IF('statement of marks'!I66="","",'statement of marks'!I66)</f>
        <v/>
      </c>
      <c r="G2682" s="1317"/>
      <c r="H2682" s="1317"/>
      <c r="I2682" s="1317"/>
      <c r="J2682" s="1318"/>
    </row>
    <row r="2683" spans="1:10" ht="17.5" customHeight="1">
      <c r="A2683" s="214"/>
      <c r="B2683" s="310" t="s">
        <v>223</v>
      </c>
      <c r="C2683" s="253" t="s">
        <v>248</v>
      </c>
      <c r="D2683" s="235" t="s">
        <v>249</v>
      </c>
      <c r="E2683" s="235" t="s">
        <v>250</v>
      </c>
      <c r="F2683" s="235" t="s">
        <v>251</v>
      </c>
      <c r="G2683" s="235" t="s">
        <v>252</v>
      </c>
      <c r="H2683" s="235" t="s">
        <v>253</v>
      </c>
      <c r="I2683" s="235" t="s">
        <v>254</v>
      </c>
      <c r="J2683" s="248" t="s">
        <v>255</v>
      </c>
    </row>
    <row r="2684" spans="1:10" ht="17.5" customHeight="1">
      <c r="A2684" s="214"/>
      <c r="B2684" s="308" t="s">
        <v>256</v>
      </c>
      <c r="C2684" s="239" t="str">
        <f>IF(AND('statement of marks'!$C$3=1,'statement of marks'!HD66="mRrh.kZ"),'statement of marks'!$H$3,"")</f>
        <v/>
      </c>
      <c r="D2684" s="239" t="str">
        <f>IF(AND('statement of marks'!$C$3=2,'statement of marks'!HD66="mRrh.kZ"),'statement of marks'!$H$3,"")</f>
        <v/>
      </c>
      <c r="E2684" s="239" t="str">
        <f>IF(AND('statement of marks'!$C$3=3,'statement of marks'!HD66="mRrh.kZ"),'statement of marks'!$H$3,"")</f>
        <v/>
      </c>
      <c r="F2684" s="239" t="str">
        <f>IF(AND('statement of marks'!$C$3=4,'statement of marks'!HD66="mRrh.kZ"),'statement of marks'!$H$3,"")</f>
        <v/>
      </c>
      <c r="G2684" s="239" t="str">
        <f>IF(AND('statement of marks'!$C$3=5,'statement of marks'!HD66="mRrh.kZ"),'statement of marks'!$H$3,"")</f>
        <v/>
      </c>
      <c r="H2684" s="239" t="str">
        <f>IF(AND('statement of marks'!$C$3=6,'statement of marks'!HD66="mRrh.kZ"),'statement of marks'!$H$3,"")</f>
        <v/>
      </c>
      <c r="I2684" s="239" t="str">
        <f>IF(AND('statement of marks'!$C$3=7,'statement of marks'!HD66="mRrh.kZ"),'statement of marks'!$H$3,"")</f>
        <v/>
      </c>
      <c r="J2684" s="260" t="str">
        <f>IF(AND('statement of marks'!$C$3=8,'statement of marks'!HD66="mRrh.kZ"),'statement of marks'!$H$3,"")</f>
        <v/>
      </c>
    </row>
    <row r="2685" spans="1:10" ht="17.5" customHeight="1">
      <c r="A2685" s="214"/>
      <c r="B2685" s="308" t="str">
        <f>'statement of marks'!$FT$4</f>
        <v>fgUnh</v>
      </c>
      <c r="C2685" s="240"/>
      <c r="D2685" s="241"/>
      <c r="E2685" s="261" t="str">
        <f>IF(OR('statement of marks'!$FV66="",E2684=""),"",'statement of marks'!$FV66)</f>
        <v/>
      </c>
      <c r="F2685" s="261" t="str">
        <f>IF(OR('statement of marks'!$FV66="",F2684=""),"",'statement of marks'!$FV66)</f>
        <v/>
      </c>
      <c r="G2685" s="261" t="str">
        <f>IF(OR('statement of marks'!$FV66="",G2684=""),"",'statement of marks'!$FV66)</f>
        <v/>
      </c>
      <c r="H2685" s="261" t="str">
        <f>IF(OR('statement of marks'!$FV66="",H2684=""),"",'statement of marks'!$FV66)</f>
        <v/>
      </c>
      <c r="I2685" s="261" t="str">
        <f>IF(OR('statement of marks'!$FV66="",I2684=""),"",'statement of marks'!$FV66)</f>
        <v/>
      </c>
      <c r="J2685" s="262" t="str">
        <f>IF(OR('statement of marks'!$FV66="",J2684=""),"",'statement of marks'!$FV66)</f>
        <v/>
      </c>
    </row>
    <row r="2686" spans="1:10" ht="17.5" customHeight="1">
      <c r="A2686" s="214"/>
      <c r="B2686" s="308" t="str">
        <f>'statement of marks'!$FW$4</f>
        <v>vaxszth</v>
      </c>
      <c r="C2686" s="240"/>
      <c r="D2686" s="241"/>
      <c r="E2686" s="261" t="str">
        <f>IF(OR('statement of marks'!$FY66="",E2684=""),"",'statement of marks'!$FY66)</f>
        <v/>
      </c>
      <c r="F2686" s="261" t="str">
        <f>IF(OR('statement of marks'!$FY66="",F2684=""),"",'statement of marks'!$FY66)</f>
        <v/>
      </c>
      <c r="G2686" s="261" t="str">
        <f>IF(OR('statement of marks'!$FY66="",G2684=""),"",'statement of marks'!$FY66)</f>
        <v/>
      </c>
      <c r="H2686" s="261" t="str">
        <f>IF(OR('statement of marks'!$FY66="",H2684=""),"",'statement of marks'!$FY66)</f>
        <v/>
      </c>
      <c r="I2686" s="261" t="str">
        <f>IF(OR('statement of marks'!$FY66="",I2684=""),"",'statement of marks'!$FY66)</f>
        <v/>
      </c>
      <c r="J2686" s="262" t="str">
        <f>IF(OR('statement of marks'!$FY66="",J2684=""),"",'statement of marks'!$FY66)</f>
        <v/>
      </c>
    </row>
    <row r="2687" spans="1:10" ht="17.5" customHeight="1">
      <c r="A2687" s="214"/>
      <c r="B2687" s="308" t="str">
        <f>IF('statement of marks'!BE66="s","laLÑr",IF('statement of marks'!BE66="u","mnwZ",IF('statement of marks'!BE66="g","xqtjkrh",IF('statement of marks'!BE66="p","iatkch",IF('statement of marks'!BE66="sd","flU/kh","r`rh; Hkk""kk")))))</f>
        <v>r`rh; Hkk"kk</v>
      </c>
      <c r="C2687" s="240"/>
      <c r="D2687" s="241"/>
      <c r="E2687" s="261" t="str">
        <f>IF(OR('statement of marks'!$GB66="",E2684=""),"",'statement of marks'!$GB66)</f>
        <v/>
      </c>
      <c r="F2687" s="261" t="str">
        <f>IF(OR('statement of marks'!$GB66="",F2684=""),"",'statement of marks'!$GB66)</f>
        <v/>
      </c>
      <c r="G2687" s="261" t="str">
        <f>IF(OR('statement of marks'!$GB66="",G2684=""),"",'statement of marks'!$GB66)</f>
        <v/>
      </c>
      <c r="H2687" s="261" t="str">
        <f>IF(OR('statement of marks'!$GB66="",H2684=""),"",'statement of marks'!$GB66)</f>
        <v/>
      </c>
      <c r="I2687" s="261" t="str">
        <f>IF(OR('statement of marks'!$GB66="",I2684=""),"",'statement of marks'!$GB66)</f>
        <v/>
      </c>
      <c r="J2687" s="262" t="str">
        <f>IF(OR('statement of marks'!$GB66="",J2684=""),"",'statement of marks'!$GB66)</f>
        <v/>
      </c>
    </row>
    <row r="2688" spans="1:10" ht="17.5" customHeight="1">
      <c r="A2688" s="214"/>
      <c r="B2688" s="308" t="str">
        <f>'statement of marks'!$GH$4</f>
        <v>xf.kr</v>
      </c>
      <c r="C2688" s="240"/>
      <c r="D2688" s="241"/>
      <c r="E2688" s="261" t="str">
        <f>IF(OR('statement of marks'!$GJ66="",E2684=""),"",'statement of marks'!$GJ66)</f>
        <v/>
      </c>
      <c r="F2688" s="261" t="str">
        <f>IF(OR('statement of marks'!$GJ66="",F2684=""),"",'statement of marks'!$GJ66)</f>
        <v/>
      </c>
      <c r="G2688" s="261" t="str">
        <f>IF(OR('statement of marks'!$GJ66="",G2684=""),"",'statement of marks'!$GJ66)</f>
        <v/>
      </c>
      <c r="H2688" s="261" t="str">
        <f>IF(OR('statement of marks'!$GJ66="",H2684=""),"",'statement of marks'!$GJ66)</f>
        <v/>
      </c>
      <c r="I2688" s="261" t="str">
        <f>IF(OR('statement of marks'!$GJ66="",I2684=""),"",'statement of marks'!$GJ66)</f>
        <v/>
      </c>
      <c r="J2688" s="262" t="str">
        <f>IF(OR('statement of marks'!$GJ66="",J2684=""),"",'statement of marks'!$GJ66)</f>
        <v/>
      </c>
    </row>
    <row r="2689" spans="1:10" ht="17.5" customHeight="1">
      <c r="A2689" s="214"/>
      <c r="B2689" s="308" t="str">
        <f>'statement of marks'!$GK$4</f>
        <v>foKku</v>
      </c>
      <c r="C2689" s="240"/>
      <c r="D2689" s="241"/>
      <c r="E2689" s="261" t="str">
        <f>IF(OR('statement of marks'!$GM66="",E2684=""),"",'statement of marks'!$GM66)</f>
        <v/>
      </c>
      <c r="F2689" s="261" t="str">
        <f>IF(OR('statement of marks'!$GM66="",F2684=""),"",'statement of marks'!$GM66)</f>
        <v/>
      </c>
      <c r="G2689" s="261" t="str">
        <f>IF(OR('statement of marks'!$GM66="",G2684=""),"",'statement of marks'!$GM66)</f>
        <v/>
      </c>
      <c r="H2689" s="261" t="str">
        <f>IF(OR('statement of marks'!$GM66="",H2684=""),"",'statement of marks'!$GM66)</f>
        <v/>
      </c>
      <c r="I2689" s="261" t="str">
        <f>IF(OR('statement of marks'!$GM66="",I2684=""),"",'statement of marks'!$GM66)</f>
        <v/>
      </c>
      <c r="J2689" s="262" t="str">
        <f>IF(OR('statement of marks'!$GM66="",J2684=""),"",'statement of marks'!$GM66)</f>
        <v/>
      </c>
    </row>
    <row r="2690" spans="1:10" ht="17.5" customHeight="1">
      <c r="A2690" s="214"/>
      <c r="B2690" s="308" t="str">
        <f>'statement of marks'!$GN$4</f>
        <v>lkekftd foKku</v>
      </c>
      <c r="C2690" s="240"/>
      <c r="D2690" s="241"/>
      <c r="E2690" s="261" t="str">
        <f>IF(OR('statement of marks'!$GP66="",E2684=""),"",'statement of marks'!$GP66)</f>
        <v/>
      </c>
      <c r="F2690" s="261" t="str">
        <f>IF(OR('statement of marks'!$GP66="",F2684=""),"",'statement of marks'!$GP66)</f>
        <v/>
      </c>
      <c r="G2690" s="261" t="str">
        <f>IF(OR('statement of marks'!$GP66="",G2684=""),"",'statement of marks'!$GP66)</f>
        <v/>
      </c>
      <c r="H2690" s="261" t="str">
        <f>IF(OR('statement of marks'!$GP66="",H2684=""),"",'statement of marks'!$GP66)</f>
        <v/>
      </c>
      <c r="I2690" s="261" t="str">
        <f>IF(OR('statement of marks'!$GP66="",I2684=""),"",'statement of marks'!$GP66)</f>
        <v/>
      </c>
      <c r="J2690" s="262" t="str">
        <f>IF(OR('statement of marks'!$GP66="",J2684=""),"",'statement of marks'!$GP66)</f>
        <v/>
      </c>
    </row>
    <row r="2691" spans="1:10" ht="17.5" customHeight="1">
      <c r="A2691" s="214"/>
      <c r="B2691" s="308" t="str">
        <f>'statement of marks'!$GQ$4</f>
        <v>dk;kZuqHko</v>
      </c>
      <c r="C2691" s="240"/>
      <c r="D2691" s="241"/>
      <c r="E2691" s="261" t="str">
        <f>IF(OR('statement of marks'!$GS66="",E2684=""),"",'statement of marks'!$GS66)</f>
        <v/>
      </c>
      <c r="F2691" s="261" t="str">
        <f>IF(OR('statement of marks'!$GS66="",F2684=""),"",'statement of marks'!$GS66)</f>
        <v/>
      </c>
      <c r="G2691" s="261" t="str">
        <f>IF(OR('statement of marks'!$GS66="",G2684=""),"",'statement of marks'!$GS66)</f>
        <v/>
      </c>
      <c r="H2691" s="261" t="str">
        <f>IF(OR('statement of marks'!$GS66="",H2684=""),"",'statement of marks'!$GS66)</f>
        <v/>
      </c>
      <c r="I2691" s="261" t="str">
        <f>IF(OR('statement of marks'!$GS66="",I2684=""),"",'statement of marks'!$GS66)</f>
        <v/>
      </c>
      <c r="J2691" s="262" t="str">
        <f>IF(OR('statement of marks'!$GS66="",J2684=""),"",'statement of marks'!$GS66)</f>
        <v/>
      </c>
    </row>
    <row r="2692" spans="1:10" ht="17.5" customHeight="1">
      <c r="A2692" s="214"/>
      <c r="B2692" s="308" t="str">
        <f>'statement of marks'!$GT$4</f>
        <v>dyk f'k{kk</v>
      </c>
      <c r="C2692" s="240"/>
      <c r="D2692" s="241"/>
      <c r="E2692" s="263" t="str">
        <f>IF(OR('statement of marks'!$GV66="",E2684=""),"",'statement of marks'!$GV66)</f>
        <v/>
      </c>
      <c r="F2692" s="263" t="str">
        <f>IF(OR('statement of marks'!$GV66="",F2684=""),"",'statement of marks'!$GV66)</f>
        <v/>
      </c>
      <c r="G2692" s="263" t="str">
        <f>IF(OR('statement of marks'!$GV66="",G2684=""),"",'statement of marks'!$GV66)</f>
        <v/>
      </c>
      <c r="H2692" s="263" t="str">
        <f>IF(OR('statement of marks'!$GV66="",H2684=""),"",'statement of marks'!$GV66)</f>
        <v/>
      </c>
      <c r="I2692" s="263" t="str">
        <f>IF(OR('statement of marks'!$GV66="",I2684=""),"",'statement of marks'!$GV66)</f>
        <v/>
      </c>
      <c r="J2692" s="264" t="str">
        <f>IF(OR('statement of marks'!$GV66="",J2684=""),"",'statement of marks'!$GV66)</f>
        <v/>
      </c>
    </row>
    <row r="2693" spans="1:10" ht="17.5" customHeight="1">
      <c r="A2693" s="214"/>
      <c r="B2693" s="245" t="s">
        <v>284</v>
      </c>
      <c r="C2693" s="265" t="str">
        <f t="shared" ref="C2693:J2693" si="118">C2684</f>
        <v/>
      </c>
      <c r="D2693" s="265" t="str">
        <f t="shared" si="118"/>
        <v/>
      </c>
      <c r="E2693" s="265" t="str">
        <f t="shared" si="118"/>
        <v/>
      </c>
      <c r="F2693" s="265" t="str">
        <f t="shared" si="118"/>
        <v/>
      </c>
      <c r="G2693" s="265" t="str">
        <f t="shared" si="118"/>
        <v/>
      </c>
      <c r="H2693" s="265" t="str">
        <f t="shared" si="118"/>
        <v/>
      </c>
      <c r="I2693" s="265" t="str">
        <f t="shared" si="118"/>
        <v/>
      </c>
      <c r="J2693" s="266" t="str">
        <f t="shared" si="118"/>
        <v/>
      </c>
    </row>
    <row r="2694" spans="1:10" ht="17.5" customHeight="1">
      <c r="A2694" s="214"/>
      <c r="B2694" s="308" t="str">
        <f>'statement of marks'!$HL$5</f>
        <v>Nk= mifLFkfr</v>
      </c>
      <c r="C2694" s="242"/>
      <c r="D2694" s="242"/>
      <c r="E2694" s="267" t="str">
        <f>IF(OR('statement of marks'!$HL66="",E2684=""),"",'statement of marks'!$HL66)</f>
        <v/>
      </c>
      <c r="F2694" s="267" t="str">
        <f>IF(OR('statement of marks'!$HL66="",F2684=""),"",'statement of marks'!$HL66)</f>
        <v/>
      </c>
      <c r="G2694" s="267" t="str">
        <f>IF(OR('statement of marks'!$HL66="",G2684=""),"",'statement of marks'!$HL66)</f>
        <v/>
      </c>
      <c r="H2694" s="267" t="str">
        <f>IF(OR('statement of marks'!$HL66="",H2684=""),"",'statement of marks'!$HL66)</f>
        <v/>
      </c>
      <c r="I2694" s="267" t="str">
        <f>IF(OR('statement of marks'!$HL66="",I2684=""),"",'statement of marks'!$HL66)</f>
        <v/>
      </c>
      <c r="J2694" s="268" t="str">
        <f>IF(OR('statement of marks'!$HL66="",J2684=""),"",'statement of marks'!$HL66)</f>
        <v/>
      </c>
    </row>
    <row r="2695" spans="1:10" ht="17.5" customHeight="1">
      <c r="A2695" s="214"/>
      <c r="B2695" s="308" t="str">
        <f>'statement of marks'!$HK$5</f>
        <v>dqy ehfVax</v>
      </c>
      <c r="C2695" s="243"/>
      <c r="D2695" s="243"/>
      <c r="E2695" s="243" t="str">
        <f>IF(OR('statement of marks'!$HK66="",E2684=""),"",'statement of marks'!$HK66)</f>
        <v/>
      </c>
      <c r="F2695" s="243" t="str">
        <f>IF(OR('statement of marks'!$HK66="",F2684=""),"",'statement of marks'!$HK66)</f>
        <v/>
      </c>
      <c r="G2695" s="243" t="str">
        <f>IF(OR('statement of marks'!$HK66="",G2684=""),"",'statement of marks'!$HK66)</f>
        <v/>
      </c>
      <c r="H2695" s="243" t="str">
        <f>IF(OR('statement of marks'!$HK66="",H2684=""),"",'statement of marks'!$HK66)</f>
        <v/>
      </c>
      <c r="I2695" s="243" t="str">
        <f>IF(OR('statement of marks'!$HK66="",I2684=""),"",'statement of marks'!$HK66)</f>
        <v/>
      </c>
      <c r="J2695" s="269" t="str">
        <f>IF(OR('statement of marks'!$HK66="",J2684=""),"",'statement of marks'!$HK66)</f>
        <v/>
      </c>
    </row>
    <row r="2696" spans="1:10" ht="17.5" customHeight="1">
      <c r="A2696" s="214"/>
      <c r="B2696" s="308" t="s">
        <v>259</v>
      </c>
      <c r="C2696" s="243" t="str">
        <f t="shared" ref="C2696:J2696" si="119">IF(OR(C2694="",C2695=""),"",C2694/C2695*100)</f>
        <v/>
      </c>
      <c r="D2696" s="243" t="str">
        <f t="shared" si="119"/>
        <v/>
      </c>
      <c r="E2696" s="243" t="str">
        <f t="shared" si="119"/>
        <v/>
      </c>
      <c r="F2696" s="243" t="str">
        <f t="shared" si="119"/>
        <v/>
      </c>
      <c r="G2696" s="243" t="str">
        <f t="shared" si="119"/>
        <v/>
      </c>
      <c r="H2696" s="243" t="str">
        <f t="shared" si="119"/>
        <v/>
      </c>
      <c r="I2696" s="243" t="str">
        <f t="shared" si="119"/>
        <v/>
      </c>
      <c r="J2696" s="269" t="str">
        <f t="shared" si="119"/>
        <v/>
      </c>
    </row>
    <row r="2697" spans="1:10" ht="17.5" customHeight="1">
      <c r="A2697" s="214"/>
      <c r="B2697" s="308" t="s">
        <v>260</v>
      </c>
      <c r="C2697" s="243"/>
      <c r="D2697" s="243"/>
      <c r="E2697" s="243"/>
      <c r="F2697" s="243"/>
      <c r="G2697" s="243"/>
      <c r="H2697" s="243"/>
      <c r="I2697" s="243"/>
      <c r="J2697" s="249"/>
    </row>
    <row r="2698" spans="1:10" ht="17.5" customHeight="1">
      <c r="A2698" s="214"/>
      <c r="B2698" s="310" t="s">
        <v>257</v>
      </c>
      <c r="C2698" s="1319" t="str">
        <f>IF('statement of marks'!HN66="","",'statement of marks'!HN66)</f>
        <v/>
      </c>
      <c r="D2698" s="1320"/>
      <c r="E2698" s="1320"/>
      <c r="F2698" s="1320"/>
      <c r="G2698" s="1320"/>
      <c r="H2698" s="1320"/>
      <c r="I2698" s="1320"/>
      <c r="J2698" s="1321"/>
    </row>
    <row r="2699" spans="1:10" ht="17.5" customHeight="1">
      <c r="A2699" s="214"/>
      <c r="B2699" s="246"/>
      <c r="C2699" s="1322"/>
      <c r="D2699" s="1323"/>
      <c r="E2699" s="1323"/>
      <c r="F2699" s="1324"/>
      <c r="G2699" s="1322"/>
      <c r="H2699" s="1323"/>
      <c r="I2699" s="1323"/>
      <c r="J2699" s="1325"/>
    </row>
    <row r="2700" spans="1:10" ht="17.5" customHeight="1" thickBot="1">
      <c r="A2700" s="215"/>
      <c r="B2700" s="259" t="s">
        <v>262</v>
      </c>
      <c r="C2700" s="1293" t="s">
        <v>80</v>
      </c>
      <c r="D2700" s="1294"/>
      <c r="E2700" s="1294"/>
      <c r="F2700" s="1295"/>
      <c r="G2700" s="1296" t="s">
        <v>263</v>
      </c>
      <c r="H2700" s="1297"/>
      <c r="I2700" s="1297"/>
      <c r="J2700" s="1298"/>
    </row>
    <row r="2701" spans="1:10" ht="17.5" customHeight="1">
      <c r="A2701" s="247"/>
      <c r="B2701" s="1352" t="s">
        <v>228</v>
      </c>
      <c r="C2701" s="1353"/>
      <c r="D2701" s="1353"/>
      <c r="E2701" s="1353"/>
      <c r="F2701" s="1353"/>
      <c r="G2701" s="1353"/>
      <c r="H2701" s="1353"/>
      <c r="I2701" s="1353"/>
      <c r="J2701" s="1354"/>
    </row>
    <row r="2702" spans="1:10" ht="17.5" customHeight="1">
      <c r="A2702" s="214"/>
      <c r="B2702" s="1355" t="s">
        <v>247</v>
      </c>
      <c r="C2702" s="1356"/>
      <c r="D2702" s="1356"/>
      <c r="E2702" s="1356"/>
      <c r="F2702" s="1356"/>
      <c r="G2702" s="1356"/>
      <c r="H2702" s="1356"/>
      <c r="I2702" s="1356"/>
      <c r="J2702" s="1357"/>
    </row>
    <row r="2703" spans="1:10" ht="17.5" customHeight="1">
      <c r="A2703" s="214"/>
      <c r="B2703" s="1358" t="s">
        <v>81</v>
      </c>
      <c r="C2703" s="1358"/>
      <c r="D2703" s="1359">
        <f>YEAR(details!G67)</f>
        <v>1900</v>
      </c>
      <c r="E2703" s="1360"/>
      <c r="F2703" s="307" t="s">
        <v>230</v>
      </c>
      <c r="G2703" s="1359" t="str">
        <f>'statement of marks'!$H$3</f>
        <v>2015-16</v>
      </c>
      <c r="H2703" s="1360"/>
      <c r="I2703" s="307" t="s">
        <v>231</v>
      </c>
      <c r="J2703" s="255"/>
    </row>
    <row r="2704" spans="1:10" ht="17.5" customHeight="1">
      <c r="A2704" s="214"/>
      <c r="B2704" s="1326" t="s">
        <v>229</v>
      </c>
      <c r="C2704" s="1327"/>
      <c r="D2704" s="1312" t="str">
        <f>'statement of marks'!$A$1</f>
        <v>jk- ck- ek/;fed fo|ky; uohu] fuEckgsM+k</v>
      </c>
      <c r="E2704" s="1313"/>
      <c r="F2704" s="1313"/>
      <c r="G2704" s="1313"/>
      <c r="H2704" s="1313"/>
      <c r="I2704" s="1313"/>
      <c r="J2704" s="1314"/>
    </row>
    <row r="2705" spans="1:10" ht="17.5" customHeight="1">
      <c r="A2705" s="214"/>
      <c r="B2705" s="1326" t="str">
        <f>'statement of marks'!$J$3</f>
        <v xml:space="preserve">fo|ky; dk Mk;l dksM+ </v>
      </c>
      <c r="C2705" s="1327"/>
      <c r="D2705" s="1345" t="str">
        <f>'statement of marks'!$K$3</f>
        <v xml:space="preserve">08291009401   </v>
      </c>
      <c r="E2705" s="1346"/>
      <c r="F2705" s="1128"/>
      <c r="G2705" s="1129"/>
      <c r="H2705" s="1129"/>
      <c r="I2705" s="1129"/>
      <c r="J2705" s="1347"/>
    </row>
    <row r="2706" spans="1:10" ht="17.5" customHeight="1">
      <c r="A2706" s="214"/>
      <c r="B2706" s="1326" t="s">
        <v>218</v>
      </c>
      <c r="C2706" s="1327"/>
      <c r="D2706" s="1312" t="str">
        <f>IF('statement of marks'!J67="","",'statement of marks'!J67)</f>
        <v/>
      </c>
      <c r="E2706" s="1313"/>
      <c r="F2706" s="1313"/>
      <c r="G2706" s="1313"/>
      <c r="H2706" s="1313"/>
      <c r="I2706" s="1313"/>
      <c r="J2706" s="1314"/>
    </row>
    <row r="2707" spans="1:10" ht="17.5" customHeight="1">
      <c r="A2707" s="214"/>
      <c r="B2707" s="1326" t="s">
        <v>232</v>
      </c>
      <c r="C2707" s="1327"/>
      <c r="D2707" s="1145" t="str">
        <f>IF('statement of marks'!C67="B","Nk=",IF('statement of marks'!C67="G","Nk=k",""))</f>
        <v/>
      </c>
      <c r="E2707" s="1145"/>
      <c r="F2707" s="258" t="s">
        <v>224</v>
      </c>
      <c r="G2707" s="256" t="str">
        <f>IF('statement of marks'!B67="","",'statement of marks'!B67)</f>
        <v/>
      </c>
      <c r="H2707" s="1348"/>
      <c r="I2707" s="1348"/>
      <c r="J2707" s="1349"/>
    </row>
    <row r="2708" spans="1:10" ht="17.5" customHeight="1">
      <c r="A2708" s="214"/>
      <c r="B2708" s="1326" t="s">
        <v>220</v>
      </c>
      <c r="C2708" s="1327"/>
      <c r="D2708" s="1312" t="str">
        <f>IF('statement of marks'!L67="","",'statement of marks'!L67)</f>
        <v/>
      </c>
      <c r="E2708" s="1313"/>
      <c r="F2708" s="1313"/>
      <c r="G2708" s="1313"/>
      <c r="H2708" s="1313"/>
      <c r="I2708" s="1313"/>
      <c r="J2708" s="1314"/>
    </row>
    <row r="2709" spans="1:10" ht="17.5" customHeight="1">
      <c r="A2709" s="214"/>
      <c r="B2709" s="1326" t="s">
        <v>219</v>
      </c>
      <c r="C2709" s="1327"/>
      <c r="D2709" s="1312" t="str">
        <f>IF('statement of marks'!K67="","",'statement of marks'!K67)</f>
        <v/>
      </c>
      <c r="E2709" s="1313"/>
      <c r="F2709" s="1313"/>
      <c r="G2709" s="1313"/>
      <c r="H2709" s="1313"/>
      <c r="I2709" s="1313"/>
      <c r="J2709" s="1314"/>
    </row>
    <row r="2710" spans="1:10" ht="17.5" customHeight="1">
      <c r="A2710" s="214"/>
      <c r="B2710" s="1326" t="s">
        <v>234</v>
      </c>
      <c r="C2710" s="1327"/>
      <c r="D2710" s="1312" t="str">
        <f>IF(details!N67="","",details!N67)</f>
        <v/>
      </c>
      <c r="E2710" s="1313"/>
      <c r="F2710" s="1313"/>
      <c r="G2710" s="1313"/>
      <c r="H2710" s="1313"/>
      <c r="I2710" s="1313"/>
      <c r="J2710" s="1314"/>
    </row>
    <row r="2711" spans="1:10" ht="17.5" customHeight="1">
      <c r="A2711" s="214"/>
      <c r="B2711" s="1326" t="s">
        <v>283</v>
      </c>
      <c r="C2711" s="1327"/>
      <c r="D2711" s="1312" t="str">
        <f>IF(details!O67="","",details!O67)</f>
        <v/>
      </c>
      <c r="E2711" s="1313"/>
      <c r="F2711" s="1313"/>
      <c r="G2711" s="1313"/>
      <c r="H2711" s="1313"/>
      <c r="I2711" s="1313"/>
      <c r="J2711" s="1314"/>
    </row>
    <row r="2712" spans="1:10" ht="17.5" customHeight="1">
      <c r="A2712" s="214"/>
      <c r="B2712" s="1326" t="s">
        <v>77</v>
      </c>
      <c r="C2712" s="1327"/>
      <c r="D2712" s="392">
        <f>'statement of marks'!$C$3</f>
        <v>6</v>
      </c>
      <c r="E2712" s="309" t="s">
        <v>222</v>
      </c>
      <c r="F2712" s="254" t="str">
        <f>IF('statement of marks'!F67="","",'statement of marks'!F67)</f>
        <v/>
      </c>
      <c r="G2712" s="1343" t="s">
        <v>233</v>
      </c>
      <c r="H2712" s="1170"/>
      <c r="I2712" s="1361" t="str">
        <f>IF('statement of marks'!G67="","",'statement of marks'!G67)</f>
        <v/>
      </c>
      <c r="J2712" s="1362"/>
    </row>
    <row r="2713" spans="1:10" ht="17.5" customHeight="1">
      <c r="A2713" s="214"/>
      <c r="B2713" s="1326" t="s">
        <v>225</v>
      </c>
      <c r="C2713" s="1327"/>
      <c r="D2713" s="1316" t="str">
        <f>IF('statement of marks'!H67="","",'statement of marks'!H67)</f>
        <v/>
      </c>
      <c r="E2713" s="1328"/>
      <c r="F2713" s="1328"/>
      <c r="G2713" s="1328"/>
      <c r="H2713" s="1328"/>
      <c r="I2713" s="1328"/>
      <c r="J2713" s="1329"/>
    </row>
    <row r="2714" spans="1:10" ht="17.5" customHeight="1">
      <c r="A2714" s="214"/>
      <c r="B2714" s="1326" t="s">
        <v>226</v>
      </c>
      <c r="C2714" s="1327"/>
      <c r="D2714" s="1330" t="str">
        <f>IF('statement of marks'!I67="","",'statement of marks'!I67)</f>
        <v/>
      </c>
      <c r="E2714" s="1331"/>
      <c r="F2714" s="1332"/>
      <c r="G2714" s="1332"/>
      <c r="H2714" s="1332"/>
      <c r="I2714" s="1332"/>
      <c r="J2714" s="1333"/>
    </row>
    <row r="2715" spans="1:10" ht="17.5" customHeight="1">
      <c r="A2715" s="214"/>
      <c r="B2715" s="1312" t="s">
        <v>235</v>
      </c>
      <c r="C2715" s="1313"/>
      <c r="D2715" s="1313"/>
      <c r="E2715" s="1144"/>
      <c r="F2715" s="1334" t="str">
        <f>IF(details!Q67="","",details!Q67)</f>
        <v/>
      </c>
      <c r="G2715" s="1334"/>
      <c r="H2715" s="1335"/>
      <c r="I2715" s="1335"/>
      <c r="J2715" s="1336"/>
    </row>
    <row r="2716" spans="1:10" ht="17.5" customHeight="1">
      <c r="A2716" s="214"/>
      <c r="B2716" s="1326" t="s">
        <v>239</v>
      </c>
      <c r="C2716" s="1327"/>
      <c r="D2716" s="1312" t="str">
        <f>IF(details!M67="","",details!M67)</f>
        <v/>
      </c>
      <c r="E2716" s="1313"/>
      <c r="F2716" s="1313"/>
      <c r="G2716" s="1313"/>
      <c r="H2716" s="1313"/>
      <c r="I2716" s="1313"/>
      <c r="J2716" s="1314"/>
    </row>
    <row r="2717" spans="1:10" ht="17.5" customHeight="1">
      <c r="A2717" s="214"/>
      <c r="B2717" s="1326" t="s">
        <v>240</v>
      </c>
      <c r="C2717" s="1327"/>
      <c r="D2717" s="1312" t="str">
        <f>IF(details!P67="","",details!P67)</f>
        <v/>
      </c>
      <c r="E2717" s="1313"/>
      <c r="F2717" s="1313"/>
      <c r="G2717" s="1313"/>
      <c r="H2717" s="1313"/>
      <c r="I2717" s="1313"/>
      <c r="J2717" s="1314"/>
    </row>
    <row r="2718" spans="1:10" ht="17.5" customHeight="1">
      <c r="A2718" s="214"/>
      <c r="B2718" s="1326" t="s">
        <v>241</v>
      </c>
      <c r="C2718" s="1327"/>
      <c r="D2718" s="1337" t="str">
        <f>IF('statement of marks'!HD67="mRrh.kZ",'statement of marks'!$C$3,"")</f>
        <v/>
      </c>
      <c r="E2718" s="1338"/>
      <c r="F2718" s="1313" t="s">
        <v>242</v>
      </c>
      <c r="G2718" s="1144"/>
      <c r="H2718" s="1337" t="str">
        <f>IF(D2718="","",D2718+1)</f>
        <v/>
      </c>
      <c r="I2718" s="1338"/>
      <c r="J2718" s="1339"/>
    </row>
    <row r="2719" spans="1:10" ht="17.5" customHeight="1">
      <c r="A2719" s="214"/>
      <c r="B2719" s="1326" t="s">
        <v>243</v>
      </c>
      <c r="C2719" s="1327"/>
      <c r="D2719" s="1340">
        <f>IF(details!$O$4="","",details!$O$4)</f>
        <v>42460</v>
      </c>
      <c r="E2719" s="1341"/>
      <c r="F2719" s="1342"/>
      <c r="G2719" s="1343"/>
      <c r="H2719" s="1343"/>
      <c r="I2719" s="1343"/>
      <c r="J2719" s="1344"/>
    </row>
    <row r="2720" spans="1:10" ht="17.5" customHeight="1">
      <c r="A2720" s="214"/>
      <c r="B2720" s="1299"/>
      <c r="C2720" s="1299"/>
      <c r="D2720" s="1276"/>
      <c r="E2720" s="1276"/>
      <c r="F2720" s="1288"/>
      <c r="G2720" s="1288"/>
      <c r="H2720" s="1288"/>
      <c r="I2720" s="1288"/>
      <c r="J2720" s="1300"/>
    </row>
    <row r="2721" spans="1:10" ht="17.5" customHeight="1">
      <c r="A2721" s="214"/>
      <c r="B2721" s="1301" t="str">
        <f>IF(details!$I$4="","",details!$I$4)</f>
        <v>Jherh js[kk oekZ</v>
      </c>
      <c r="C2721" s="1301"/>
      <c r="D2721" s="1276"/>
      <c r="E2721" s="1276"/>
      <c r="F2721" s="1302" t="str">
        <f>IF(details!$F$4="","",details!$F$4)</f>
        <v>Jh jk/ks';ke tk'kh</v>
      </c>
      <c r="G2721" s="1303"/>
      <c r="H2721" s="1303"/>
      <c r="I2721" s="1303"/>
      <c r="J2721" s="1304"/>
    </row>
    <row r="2722" spans="1:10" ht="17.5" customHeight="1" thickBot="1">
      <c r="A2722" s="215"/>
      <c r="B2722" s="1305" t="s">
        <v>244</v>
      </c>
      <c r="C2722" s="1305"/>
      <c r="D2722" s="1305" t="s">
        <v>245</v>
      </c>
      <c r="E2722" s="1305"/>
      <c r="F2722" s="1306" t="s">
        <v>246</v>
      </c>
      <c r="G2722" s="1307"/>
      <c r="H2722" s="1307"/>
      <c r="I2722" s="1307"/>
      <c r="J2722" s="1308"/>
    </row>
    <row r="2723" spans="1:10" ht="17.5" customHeight="1">
      <c r="A2723" s="247"/>
      <c r="B2723" s="1309" t="s">
        <v>258</v>
      </c>
      <c r="C2723" s="1310"/>
      <c r="D2723" s="1310"/>
      <c r="E2723" s="1310"/>
      <c r="F2723" s="1310"/>
      <c r="G2723" s="1310"/>
      <c r="H2723" s="1310"/>
      <c r="I2723" s="1310"/>
      <c r="J2723" s="1311"/>
    </row>
    <row r="2724" spans="1:10" ht="17.5" customHeight="1">
      <c r="A2724" s="214"/>
      <c r="B2724" s="310" t="s">
        <v>218</v>
      </c>
      <c r="C2724" s="1312" t="str">
        <f>IF('statement of marks'!J67="","",'statement of marks'!J67)</f>
        <v/>
      </c>
      <c r="D2724" s="1313"/>
      <c r="E2724" s="1313"/>
      <c r="F2724" s="1313"/>
      <c r="G2724" s="1313"/>
      <c r="H2724" s="1313"/>
      <c r="I2724" s="1313"/>
      <c r="J2724" s="1314"/>
    </row>
    <row r="2725" spans="1:10" ht="17.5" customHeight="1">
      <c r="A2725" s="214"/>
      <c r="B2725" s="310" t="s">
        <v>219</v>
      </c>
      <c r="C2725" s="1312" t="str">
        <f>IF('statement of marks'!K67="","",'statement of marks'!K67)</f>
        <v/>
      </c>
      <c r="D2725" s="1313"/>
      <c r="E2725" s="1313"/>
      <c r="F2725" s="1313"/>
      <c r="G2725" s="1313"/>
      <c r="H2725" s="1313"/>
      <c r="I2725" s="1313"/>
      <c r="J2725" s="1314"/>
    </row>
    <row r="2726" spans="1:10" ht="17.5" customHeight="1">
      <c r="A2726" s="214"/>
      <c r="B2726" s="310" t="s">
        <v>220</v>
      </c>
      <c r="C2726" s="1312" t="str">
        <f>IF('statement of marks'!L67="","",'statement of marks'!L67)</f>
        <v/>
      </c>
      <c r="D2726" s="1313"/>
      <c r="E2726" s="1313"/>
      <c r="F2726" s="1313"/>
      <c r="G2726" s="1313"/>
      <c r="H2726" s="1313"/>
      <c r="I2726" s="1313"/>
      <c r="J2726" s="1314"/>
    </row>
    <row r="2727" spans="1:10" ht="17.5" customHeight="1">
      <c r="A2727" s="214"/>
      <c r="B2727" s="310" t="s">
        <v>225</v>
      </c>
      <c r="C2727" s="1315" t="str">
        <f>IF('statement of marks'!H67="","",'statement of marks'!H67)</f>
        <v/>
      </c>
      <c r="D2727" s="1316"/>
      <c r="E2727" s="252" t="s">
        <v>261</v>
      </c>
      <c r="F2727" s="1317" t="str">
        <f>IF('statement of marks'!I67="","",'statement of marks'!I67)</f>
        <v/>
      </c>
      <c r="G2727" s="1317"/>
      <c r="H2727" s="1317"/>
      <c r="I2727" s="1317"/>
      <c r="J2727" s="1318"/>
    </row>
    <row r="2728" spans="1:10" ht="17.5" customHeight="1">
      <c r="A2728" s="214"/>
      <c r="B2728" s="310" t="s">
        <v>223</v>
      </c>
      <c r="C2728" s="253" t="s">
        <v>248</v>
      </c>
      <c r="D2728" s="235" t="s">
        <v>249</v>
      </c>
      <c r="E2728" s="235" t="s">
        <v>250</v>
      </c>
      <c r="F2728" s="235" t="s">
        <v>251</v>
      </c>
      <c r="G2728" s="235" t="s">
        <v>252</v>
      </c>
      <c r="H2728" s="235" t="s">
        <v>253</v>
      </c>
      <c r="I2728" s="235" t="s">
        <v>254</v>
      </c>
      <c r="J2728" s="248" t="s">
        <v>255</v>
      </c>
    </row>
    <row r="2729" spans="1:10" ht="17.5" customHeight="1">
      <c r="A2729" s="214"/>
      <c r="B2729" s="308" t="s">
        <v>256</v>
      </c>
      <c r="C2729" s="239" t="str">
        <f>IF(AND('statement of marks'!$C$3=1,'statement of marks'!HD67="mRrh.kZ"),'statement of marks'!$H$3,"")</f>
        <v/>
      </c>
      <c r="D2729" s="239" t="str">
        <f>IF(AND('statement of marks'!$C$3=2,'statement of marks'!HD67="mRrh.kZ"),'statement of marks'!$H$3,"")</f>
        <v/>
      </c>
      <c r="E2729" s="239" t="str">
        <f>IF(AND('statement of marks'!$C$3=3,'statement of marks'!HD67="mRrh.kZ"),'statement of marks'!$H$3,"")</f>
        <v/>
      </c>
      <c r="F2729" s="239" t="str">
        <f>IF(AND('statement of marks'!$C$3=4,'statement of marks'!HD67="mRrh.kZ"),'statement of marks'!$H$3,"")</f>
        <v/>
      </c>
      <c r="G2729" s="239" t="str">
        <f>IF(AND('statement of marks'!$C$3=5,'statement of marks'!HD67="mRrh.kZ"),'statement of marks'!$H$3,"")</f>
        <v/>
      </c>
      <c r="H2729" s="239" t="str">
        <f>IF(AND('statement of marks'!$C$3=6,'statement of marks'!HD67="mRrh.kZ"),'statement of marks'!$H$3,"")</f>
        <v/>
      </c>
      <c r="I2729" s="239" t="str">
        <f>IF(AND('statement of marks'!$C$3=7,'statement of marks'!HD67="mRrh.kZ"),'statement of marks'!$H$3,"")</f>
        <v/>
      </c>
      <c r="J2729" s="260" t="str">
        <f>IF(AND('statement of marks'!$C$3=8,'statement of marks'!HD67="mRrh.kZ"),'statement of marks'!$H$3,"")</f>
        <v/>
      </c>
    </row>
    <row r="2730" spans="1:10" ht="17.5" customHeight="1">
      <c r="A2730" s="214"/>
      <c r="B2730" s="308" t="str">
        <f>'statement of marks'!$FT$4</f>
        <v>fgUnh</v>
      </c>
      <c r="C2730" s="240"/>
      <c r="D2730" s="241"/>
      <c r="E2730" s="261" t="str">
        <f>IF(OR('statement of marks'!$FV67="",E2729=""),"",'statement of marks'!$FV67)</f>
        <v/>
      </c>
      <c r="F2730" s="261" t="str">
        <f>IF(OR('statement of marks'!$FV67="",F2729=""),"",'statement of marks'!$FV67)</f>
        <v/>
      </c>
      <c r="G2730" s="261" t="str">
        <f>IF(OR('statement of marks'!$FV67="",G2729=""),"",'statement of marks'!$FV67)</f>
        <v/>
      </c>
      <c r="H2730" s="261" t="str">
        <f>IF(OR('statement of marks'!$FV67="",H2729=""),"",'statement of marks'!$FV67)</f>
        <v/>
      </c>
      <c r="I2730" s="261" t="str">
        <f>IF(OR('statement of marks'!$FV67="",I2729=""),"",'statement of marks'!$FV67)</f>
        <v/>
      </c>
      <c r="J2730" s="262" t="str">
        <f>IF(OR('statement of marks'!$FV67="",J2729=""),"",'statement of marks'!$FV67)</f>
        <v/>
      </c>
    </row>
    <row r="2731" spans="1:10" ht="17.5" customHeight="1">
      <c r="A2731" s="214"/>
      <c r="B2731" s="308" t="str">
        <f>'statement of marks'!$FW$4</f>
        <v>vaxszth</v>
      </c>
      <c r="C2731" s="240"/>
      <c r="D2731" s="241"/>
      <c r="E2731" s="261" t="str">
        <f>IF(OR('statement of marks'!$FY67="",E2729=""),"",'statement of marks'!$FY67)</f>
        <v/>
      </c>
      <c r="F2731" s="261" t="str">
        <f>IF(OR('statement of marks'!$FY67="",F2729=""),"",'statement of marks'!$FY67)</f>
        <v/>
      </c>
      <c r="G2731" s="261" t="str">
        <f>IF(OR('statement of marks'!$FY67="",G2729=""),"",'statement of marks'!$FY67)</f>
        <v/>
      </c>
      <c r="H2731" s="261" t="str">
        <f>IF(OR('statement of marks'!$FY67="",H2729=""),"",'statement of marks'!$FY67)</f>
        <v/>
      </c>
      <c r="I2731" s="261" t="str">
        <f>IF(OR('statement of marks'!$FY67="",I2729=""),"",'statement of marks'!$FY67)</f>
        <v/>
      </c>
      <c r="J2731" s="262" t="str">
        <f>IF(OR('statement of marks'!$FY67="",J2729=""),"",'statement of marks'!$FY67)</f>
        <v/>
      </c>
    </row>
    <row r="2732" spans="1:10" ht="17.5" customHeight="1">
      <c r="A2732" s="214"/>
      <c r="B2732" s="308" t="str">
        <f>IF('statement of marks'!BE67="s","laLÑr",IF('statement of marks'!BE67="u","mnwZ",IF('statement of marks'!BE67="g","xqtjkrh",IF('statement of marks'!BE67="p","iatkch",IF('statement of marks'!BE67="sd","flU/kh","r`rh; Hkk""kk")))))</f>
        <v>r`rh; Hkk"kk</v>
      </c>
      <c r="C2732" s="240"/>
      <c r="D2732" s="241"/>
      <c r="E2732" s="261" t="str">
        <f>IF(OR('statement of marks'!$GB67="",E2729=""),"",'statement of marks'!$GB67)</f>
        <v/>
      </c>
      <c r="F2732" s="261" t="str">
        <f>IF(OR('statement of marks'!$GB67="",F2729=""),"",'statement of marks'!$GB67)</f>
        <v/>
      </c>
      <c r="G2732" s="261" t="str">
        <f>IF(OR('statement of marks'!$GB67="",G2729=""),"",'statement of marks'!$GB67)</f>
        <v/>
      </c>
      <c r="H2732" s="261" t="str">
        <f>IF(OR('statement of marks'!$GB67="",H2729=""),"",'statement of marks'!$GB67)</f>
        <v/>
      </c>
      <c r="I2732" s="261" t="str">
        <f>IF(OR('statement of marks'!$GB67="",I2729=""),"",'statement of marks'!$GB67)</f>
        <v/>
      </c>
      <c r="J2732" s="262" t="str">
        <f>IF(OR('statement of marks'!$GB67="",J2729=""),"",'statement of marks'!$GB67)</f>
        <v/>
      </c>
    </row>
    <row r="2733" spans="1:10" ht="17.5" customHeight="1">
      <c r="A2733" s="214"/>
      <c r="B2733" s="308" t="str">
        <f>'statement of marks'!$GH$4</f>
        <v>xf.kr</v>
      </c>
      <c r="C2733" s="240"/>
      <c r="D2733" s="241"/>
      <c r="E2733" s="261" t="str">
        <f>IF(OR('statement of marks'!$GJ67="",E2729=""),"",'statement of marks'!$GJ67)</f>
        <v/>
      </c>
      <c r="F2733" s="261" t="str">
        <f>IF(OR('statement of marks'!$GJ67="",F2729=""),"",'statement of marks'!$GJ67)</f>
        <v/>
      </c>
      <c r="G2733" s="261" t="str">
        <f>IF(OR('statement of marks'!$GJ67="",G2729=""),"",'statement of marks'!$GJ67)</f>
        <v/>
      </c>
      <c r="H2733" s="261" t="str">
        <f>IF(OR('statement of marks'!$GJ67="",H2729=""),"",'statement of marks'!$GJ67)</f>
        <v/>
      </c>
      <c r="I2733" s="261" t="str">
        <f>IF(OR('statement of marks'!$GJ67="",I2729=""),"",'statement of marks'!$GJ67)</f>
        <v/>
      </c>
      <c r="J2733" s="262" t="str">
        <f>IF(OR('statement of marks'!$GJ67="",J2729=""),"",'statement of marks'!$GJ67)</f>
        <v/>
      </c>
    </row>
    <row r="2734" spans="1:10" ht="17.5" customHeight="1">
      <c r="A2734" s="214"/>
      <c r="B2734" s="308" t="str">
        <f>'statement of marks'!$GK$4</f>
        <v>foKku</v>
      </c>
      <c r="C2734" s="240"/>
      <c r="D2734" s="241"/>
      <c r="E2734" s="261" t="str">
        <f>IF(OR('statement of marks'!$GM67="",E2729=""),"",'statement of marks'!$GM67)</f>
        <v/>
      </c>
      <c r="F2734" s="261" t="str">
        <f>IF(OR('statement of marks'!$GM67="",F2729=""),"",'statement of marks'!$GM67)</f>
        <v/>
      </c>
      <c r="G2734" s="261" t="str">
        <f>IF(OR('statement of marks'!$GM67="",G2729=""),"",'statement of marks'!$GM67)</f>
        <v/>
      </c>
      <c r="H2734" s="261" t="str">
        <f>IF(OR('statement of marks'!$GM67="",H2729=""),"",'statement of marks'!$GM67)</f>
        <v/>
      </c>
      <c r="I2734" s="261" t="str">
        <f>IF(OR('statement of marks'!$GM67="",I2729=""),"",'statement of marks'!$GM67)</f>
        <v/>
      </c>
      <c r="J2734" s="262" t="str">
        <f>IF(OR('statement of marks'!$GM67="",J2729=""),"",'statement of marks'!$GM67)</f>
        <v/>
      </c>
    </row>
    <row r="2735" spans="1:10" ht="17.5" customHeight="1">
      <c r="A2735" s="214"/>
      <c r="B2735" s="308" t="str">
        <f>'statement of marks'!$GN$4</f>
        <v>lkekftd foKku</v>
      </c>
      <c r="C2735" s="240"/>
      <c r="D2735" s="241"/>
      <c r="E2735" s="261" t="str">
        <f>IF(OR('statement of marks'!$GP67="",E2729=""),"",'statement of marks'!$GP67)</f>
        <v/>
      </c>
      <c r="F2735" s="261" t="str">
        <f>IF(OR('statement of marks'!$GP67="",F2729=""),"",'statement of marks'!$GP67)</f>
        <v/>
      </c>
      <c r="G2735" s="261" t="str">
        <f>IF(OR('statement of marks'!$GP67="",G2729=""),"",'statement of marks'!$GP67)</f>
        <v/>
      </c>
      <c r="H2735" s="261" t="str">
        <f>IF(OR('statement of marks'!$GP67="",H2729=""),"",'statement of marks'!$GP67)</f>
        <v/>
      </c>
      <c r="I2735" s="261" t="str">
        <f>IF(OR('statement of marks'!$GP67="",I2729=""),"",'statement of marks'!$GP67)</f>
        <v/>
      </c>
      <c r="J2735" s="262" t="str">
        <f>IF(OR('statement of marks'!$GP67="",J2729=""),"",'statement of marks'!$GP67)</f>
        <v/>
      </c>
    </row>
    <row r="2736" spans="1:10" ht="17.5" customHeight="1">
      <c r="A2736" s="214"/>
      <c r="B2736" s="308" t="str">
        <f>'statement of marks'!$GQ$4</f>
        <v>dk;kZuqHko</v>
      </c>
      <c r="C2736" s="240"/>
      <c r="D2736" s="241"/>
      <c r="E2736" s="261" t="str">
        <f>IF(OR('statement of marks'!$GS67="",E2729=""),"",'statement of marks'!$GS67)</f>
        <v/>
      </c>
      <c r="F2736" s="261" t="str">
        <f>IF(OR('statement of marks'!$GS67="",F2729=""),"",'statement of marks'!$GS67)</f>
        <v/>
      </c>
      <c r="G2736" s="261" t="str">
        <f>IF(OR('statement of marks'!$GS67="",G2729=""),"",'statement of marks'!$GS67)</f>
        <v/>
      </c>
      <c r="H2736" s="261" t="str">
        <f>IF(OR('statement of marks'!$GS67="",H2729=""),"",'statement of marks'!$GS67)</f>
        <v/>
      </c>
      <c r="I2736" s="261" t="str">
        <f>IF(OR('statement of marks'!$GS67="",I2729=""),"",'statement of marks'!$GS67)</f>
        <v/>
      </c>
      <c r="J2736" s="262" t="str">
        <f>IF(OR('statement of marks'!$GS67="",J2729=""),"",'statement of marks'!$GS67)</f>
        <v/>
      </c>
    </row>
    <row r="2737" spans="1:10" ht="17.5" customHeight="1">
      <c r="A2737" s="214"/>
      <c r="B2737" s="308" t="str">
        <f>'statement of marks'!$GT$4</f>
        <v>dyk f'k{kk</v>
      </c>
      <c r="C2737" s="240"/>
      <c r="D2737" s="241"/>
      <c r="E2737" s="263" t="str">
        <f>IF(OR('statement of marks'!$GV67="",E2729=""),"",'statement of marks'!$GV67)</f>
        <v/>
      </c>
      <c r="F2737" s="263" t="str">
        <f>IF(OR('statement of marks'!$GV67="",F2729=""),"",'statement of marks'!$GV67)</f>
        <v/>
      </c>
      <c r="G2737" s="263" t="str">
        <f>IF(OR('statement of marks'!$GV67="",G2729=""),"",'statement of marks'!$GV67)</f>
        <v/>
      </c>
      <c r="H2737" s="263" t="str">
        <f>IF(OR('statement of marks'!$GV67="",H2729=""),"",'statement of marks'!$GV67)</f>
        <v/>
      </c>
      <c r="I2737" s="263" t="str">
        <f>IF(OR('statement of marks'!$GV67="",I2729=""),"",'statement of marks'!$GV67)</f>
        <v/>
      </c>
      <c r="J2737" s="264" t="str">
        <f>IF(OR('statement of marks'!$GV67="",J2729=""),"",'statement of marks'!$GV67)</f>
        <v/>
      </c>
    </row>
    <row r="2738" spans="1:10" ht="17.5" customHeight="1">
      <c r="A2738" s="214"/>
      <c r="B2738" s="245" t="s">
        <v>284</v>
      </c>
      <c r="C2738" s="265" t="str">
        <f t="shared" ref="C2738:J2738" si="120">C2729</f>
        <v/>
      </c>
      <c r="D2738" s="265" t="str">
        <f t="shared" si="120"/>
        <v/>
      </c>
      <c r="E2738" s="265" t="str">
        <f t="shared" si="120"/>
        <v/>
      </c>
      <c r="F2738" s="265" t="str">
        <f t="shared" si="120"/>
        <v/>
      </c>
      <c r="G2738" s="265" t="str">
        <f t="shared" si="120"/>
        <v/>
      </c>
      <c r="H2738" s="265" t="str">
        <f t="shared" si="120"/>
        <v/>
      </c>
      <c r="I2738" s="265" t="str">
        <f t="shared" si="120"/>
        <v/>
      </c>
      <c r="J2738" s="266" t="str">
        <f t="shared" si="120"/>
        <v/>
      </c>
    </row>
    <row r="2739" spans="1:10" ht="17.5" customHeight="1">
      <c r="A2739" s="214"/>
      <c r="B2739" s="308" t="str">
        <f>'statement of marks'!$HL$5</f>
        <v>Nk= mifLFkfr</v>
      </c>
      <c r="C2739" s="242"/>
      <c r="D2739" s="242"/>
      <c r="E2739" s="267" t="str">
        <f>IF(OR('statement of marks'!$HL67="",E2729=""),"",'statement of marks'!$HL67)</f>
        <v/>
      </c>
      <c r="F2739" s="267" t="str">
        <f>IF(OR('statement of marks'!$HL67="",F2729=""),"",'statement of marks'!$HL67)</f>
        <v/>
      </c>
      <c r="G2739" s="267" t="str">
        <f>IF(OR('statement of marks'!$HL67="",G2729=""),"",'statement of marks'!$HL67)</f>
        <v/>
      </c>
      <c r="H2739" s="267" t="str">
        <f>IF(OR('statement of marks'!$HL67="",H2729=""),"",'statement of marks'!$HL67)</f>
        <v/>
      </c>
      <c r="I2739" s="267" t="str">
        <f>IF(OR('statement of marks'!$HL67="",I2729=""),"",'statement of marks'!$HL67)</f>
        <v/>
      </c>
      <c r="J2739" s="268" t="str">
        <f>IF(OR('statement of marks'!$HL67="",J2729=""),"",'statement of marks'!$HL67)</f>
        <v/>
      </c>
    </row>
    <row r="2740" spans="1:10" ht="17.5" customHeight="1">
      <c r="A2740" s="214"/>
      <c r="B2740" s="308" t="str">
        <f>'statement of marks'!$HK$5</f>
        <v>dqy ehfVax</v>
      </c>
      <c r="C2740" s="243"/>
      <c r="D2740" s="243"/>
      <c r="E2740" s="243" t="str">
        <f>IF(OR('statement of marks'!$HK67="",E2729=""),"",'statement of marks'!$HK67)</f>
        <v/>
      </c>
      <c r="F2740" s="243" t="str">
        <f>IF(OR('statement of marks'!$HK67="",F2729=""),"",'statement of marks'!$HK67)</f>
        <v/>
      </c>
      <c r="G2740" s="243" t="str">
        <f>IF(OR('statement of marks'!$HK67="",G2729=""),"",'statement of marks'!$HK67)</f>
        <v/>
      </c>
      <c r="H2740" s="243" t="str">
        <f>IF(OR('statement of marks'!$HK67="",H2729=""),"",'statement of marks'!$HK67)</f>
        <v/>
      </c>
      <c r="I2740" s="243" t="str">
        <f>IF(OR('statement of marks'!$HK67="",I2729=""),"",'statement of marks'!$HK67)</f>
        <v/>
      </c>
      <c r="J2740" s="269" t="str">
        <f>IF(OR('statement of marks'!$HK67="",J2729=""),"",'statement of marks'!$HK67)</f>
        <v/>
      </c>
    </row>
    <row r="2741" spans="1:10" ht="17.5" customHeight="1">
      <c r="A2741" s="214"/>
      <c r="B2741" s="308" t="s">
        <v>259</v>
      </c>
      <c r="C2741" s="243" t="str">
        <f t="shared" ref="C2741:J2741" si="121">IF(OR(C2739="",C2740=""),"",C2739/C2740*100)</f>
        <v/>
      </c>
      <c r="D2741" s="243" t="str">
        <f t="shared" si="121"/>
        <v/>
      </c>
      <c r="E2741" s="243" t="str">
        <f t="shared" si="121"/>
        <v/>
      </c>
      <c r="F2741" s="243" t="str">
        <f t="shared" si="121"/>
        <v/>
      </c>
      <c r="G2741" s="243" t="str">
        <f t="shared" si="121"/>
        <v/>
      </c>
      <c r="H2741" s="243" t="str">
        <f t="shared" si="121"/>
        <v/>
      </c>
      <c r="I2741" s="243" t="str">
        <f t="shared" si="121"/>
        <v/>
      </c>
      <c r="J2741" s="269" t="str">
        <f t="shared" si="121"/>
        <v/>
      </c>
    </row>
    <row r="2742" spans="1:10" ht="17.5" customHeight="1">
      <c r="A2742" s="214"/>
      <c r="B2742" s="308" t="s">
        <v>260</v>
      </c>
      <c r="C2742" s="243"/>
      <c r="D2742" s="243"/>
      <c r="E2742" s="243"/>
      <c r="F2742" s="243"/>
      <c r="G2742" s="243"/>
      <c r="H2742" s="243"/>
      <c r="I2742" s="243"/>
      <c r="J2742" s="249"/>
    </row>
    <row r="2743" spans="1:10" ht="17.5" customHeight="1">
      <c r="A2743" s="214"/>
      <c r="B2743" s="310" t="s">
        <v>257</v>
      </c>
      <c r="C2743" s="1319" t="str">
        <f>IF('statement of marks'!HN67="","",'statement of marks'!HN67)</f>
        <v/>
      </c>
      <c r="D2743" s="1320"/>
      <c r="E2743" s="1320"/>
      <c r="F2743" s="1320"/>
      <c r="G2743" s="1320"/>
      <c r="H2743" s="1320"/>
      <c r="I2743" s="1320"/>
      <c r="J2743" s="1321"/>
    </row>
    <row r="2744" spans="1:10" ht="17.5" customHeight="1">
      <c r="A2744" s="214"/>
      <c r="B2744" s="246"/>
      <c r="C2744" s="1322"/>
      <c r="D2744" s="1323"/>
      <c r="E2744" s="1323"/>
      <c r="F2744" s="1324"/>
      <c r="G2744" s="1322"/>
      <c r="H2744" s="1323"/>
      <c r="I2744" s="1323"/>
      <c r="J2744" s="1325"/>
    </row>
    <row r="2745" spans="1:10" ht="17.5" customHeight="1" thickBot="1">
      <c r="A2745" s="215"/>
      <c r="B2745" s="259" t="s">
        <v>262</v>
      </c>
      <c r="C2745" s="1293" t="s">
        <v>80</v>
      </c>
      <c r="D2745" s="1294"/>
      <c r="E2745" s="1294"/>
      <c r="F2745" s="1295"/>
      <c r="G2745" s="1296" t="s">
        <v>263</v>
      </c>
      <c r="H2745" s="1297"/>
      <c r="I2745" s="1297"/>
      <c r="J2745" s="1298"/>
    </row>
    <row r="2746" spans="1:10" ht="17.5" customHeight="1">
      <c r="A2746" s="247"/>
      <c r="B2746" s="1352" t="s">
        <v>228</v>
      </c>
      <c r="C2746" s="1353"/>
      <c r="D2746" s="1353"/>
      <c r="E2746" s="1353"/>
      <c r="F2746" s="1353"/>
      <c r="G2746" s="1353"/>
      <c r="H2746" s="1353"/>
      <c r="I2746" s="1353"/>
      <c r="J2746" s="1354"/>
    </row>
    <row r="2747" spans="1:10" ht="17.5" customHeight="1">
      <c r="A2747" s="214"/>
      <c r="B2747" s="1355" t="s">
        <v>247</v>
      </c>
      <c r="C2747" s="1356"/>
      <c r="D2747" s="1356"/>
      <c r="E2747" s="1356"/>
      <c r="F2747" s="1356"/>
      <c r="G2747" s="1356"/>
      <c r="H2747" s="1356"/>
      <c r="I2747" s="1356"/>
      <c r="J2747" s="1357"/>
    </row>
    <row r="2748" spans="1:10" ht="17.5" customHeight="1">
      <c r="A2748" s="214"/>
      <c r="B2748" s="1358" t="s">
        <v>81</v>
      </c>
      <c r="C2748" s="1358"/>
      <c r="D2748" s="1359">
        <f>YEAR(details!G68)</f>
        <v>1900</v>
      </c>
      <c r="E2748" s="1360"/>
      <c r="F2748" s="307" t="s">
        <v>230</v>
      </c>
      <c r="G2748" s="1359" t="str">
        <f>'statement of marks'!$H$3</f>
        <v>2015-16</v>
      </c>
      <c r="H2748" s="1360"/>
      <c r="I2748" s="307" t="s">
        <v>231</v>
      </c>
      <c r="J2748" s="255"/>
    </row>
    <row r="2749" spans="1:10" ht="17.5" customHeight="1">
      <c r="A2749" s="214"/>
      <c r="B2749" s="1326" t="s">
        <v>229</v>
      </c>
      <c r="C2749" s="1327"/>
      <c r="D2749" s="1312" t="str">
        <f>'statement of marks'!$A$1</f>
        <v>jk- ck- ek/;fed fo|ky; uohu] fuEckgsM+k</v>
      </c>
      <c r="E2749" s="1313"/>
      <c r="F2749" s="1313"/>
      <c r="G2749" s="1313"/>
      <c r="H2749" s="1313"/>
      <c r="I2749" s="1313"/>
      <c r="J2749" s="1314"/>
    </row>
    <row r="2750" spans="1:10" ht="17.5" customHeight="1">
      <c r="A2750" s="214"/>
      <c r="B2750" s="1326" t="str">
        <f>'statement of marks'!$J$3</f>
        <v xml:space="preserve">fo|ky; dk Mk;l dksM+ </v>
      </c>
      <c r="C2750" s="1327"/>
      <c r="D2750" s="1345" t="str">
        <f>'statement of marks'!$K$3</f>
        <v xml:space="preserve">08291009401   </v>
      </c>
      <c r="E2750" s="1346"/>
      <c r="F2750" s="1128"/>
      <c r="G2750" s="1129"/>
      <c r="H2750" s="1129"/>
      <c r="I2750" s="1129"/>
      <c r="J2750" s="1347"/>
    </row>
    <row r="2751" spans="1:10" ht="17.5" customHeight="1">
      <c r="A2751" s="214"/>
      <c r="B2751" s="1326" t="s">
        <v>218</v>
      </c>
      <c r="C2751" s="1327"/>
      <c r="D2751" s="1312" t="str">
        <f>IF('statement of marks'!J68="","",'statement of marks'!J68)</f>
        <v/>
      </c>
      <c r="E2751" s="1313"/>
      <c r="F2751" s="1313"/>
      <c r="G2751" s="1313"/>
      <c r="H2751" s="1313"/>
      <c r="I2751" s="1313"/>
      <c r="J2751" s="1314"/>
    </row>
    <row r="2752" spans="1:10" ht="17.5" customHeight="1">
      <c r="A2752" s="214"/>
      <c r="B2752" s="1326" t="s">
        <v>232</v>
      </c>
      <c r="C2752" s="1327"/>
      <c r="D2752" s="1145" t="str">
        <f>IF('statement of marks'!C68="B","Nk=",IF('statement of marks'!C68="G","Nk=k",""))</f>
        <v/>
      </c>
      <c r="E2752" s="1145"/>
      <c r="F2752" s="258" t="s">
        <v>224</v>
      </c>
      <c r="G2752" s="256" t="str">
        <f>IF('statement of marks'!B68="","",'statement of marks'!B68)</f>
        <v/>
      </c>
      <c r="H2752" s="1348"/>
      <c r="I2752" s="1348"/>
      <c r="J2752" s="1349"/>
    </row>
    <row r="2753" spans="1:10" ht="17.5" customHeight="1">
      <c r="A2753" s="214"/>
      <c r="B2753" s="1326" t="s">
        <v>220</v>
      </c>
      <c r="C2753" s="1327"/>
      <c r="D2753" s="1312" t="str">
        <f>IF('statement of marks'!L68="","",'statement of marks'!L68)</f>
        <v/>
      </c>
      <c r="E2753" s="1313"/>
      <c r="F2753" s="1313"/>
      <c r="G2753" s="1313"/>
      <c r="H2753" s="1313"/>
      <c r="I2753" s="1313"/>
      <c r="J2753" s="1314"/>
    </row>
    <row r="2754" spans="1:10" ht="17.5" customHeight="1">
      <c r="A2754" s="214"/>
      <c r="B2754" s="1326" t="s">
        <v>219</v>
      </c>
      <c r="C2754" s="1327"/>
      <c r="D2754" s="1312" t="str">
        <f>IF('statement of marks'!K68="","",'statement of marks'!K68)</f>
        <v/>
      </c>
      <c r="E2754" s="1313"/>
      <c r="F2754" s="1313"/>
      <c r="G2754" s="1313"/>
      <c r="H2754" s="1313"/>
      <c r="I2754" s="1313"/>
      <c r="J2754" s="1314"/>
    </row>
    <row r="2755" spans="1:10" ht="17.5" customHeight="1">
      <c r="A2755" s="214"/>
      <c r="B2755" s="1326" t="s">
        <v>234</v>
      </c>
      <c r="C2755" s="1327"/>
      <c r="D2755" s="1312" t="str">
        <f>IF(details!N68="","",details!N68)</f>
        <v/>
      </c>
      <c r="E2755" s="1313"/>
      <c r="F2755" s="1313"/>
      <c r="G2755" s="1313"/>
      <c r="H2755" s="1313"/>
      <c r="I2755" s="1313"/>
      <c r="J2755" s="1314"/>
    </row>
    <row r="2756" spans="1:10" ht="17.5" customHeight="1">
      <c r="A2756" s="214"/>
      <c r="B2756" s="1326" t="s">
        <v>283</v>
      </c>
      <c r="C2756" s="1327"/>
      <c r="D2756" s="1312" t="str">
        <f>IF(details!O68="","",details!O68)</f>
        <v/>
      </c>
      <c r="E2756" s="1313"/>
      <c r="F2756" s="1313"/>
      <c r="G2756" s="1313"/>
      <c r="H2756" s="1313"/>
      <c r="I2756" s="1313"/>
      <c r="J2756" s="1314"/>
    </row>
    <row r="2757" spans="1:10" ht="17.5" customHeight="1">
      <c r="A2757" s="214"/>
      <c r="B2757" s="1326" t="s">
        <v>77</v>
      </c>
      <c r="C2757" s="1327"/>
      <c r="D2757" s="392">
        <f>'statement of marks'!$C$3</f>
        <v>6</v>
      </c>
      <c r="E2757" s="309" t="s">
        <v>222</v>
      </c>
      <c r="F2757" s="254" t="str">
        <f>IF('statement of marks'!F68="","",'statement of marks'!F68)</f>
        <v/>
      </c>
      <c r="G2757" s="1343" t="s">
        <v>233</v>
      </c>
      <c r="H2757" s="1170"/>
      <c r="I2757" s="1342" t="str">
        <f>IF('statement of marks'!G68="","",'statement of marks'!G68)</f>
        <v/>
      </c>
      <c r="J2757" s="1344"/>
    </row>
    <row r="2758" spans="1:10" ht="17.5" customHeight="1">
      <c r="A2758" s="214"/>
      <c r="B2758" s="1326" t="s">
        <v>225</v>
      </c>
      <c r="C2758" s="1327"/>
      <c r="D2758" s="1316" t="str">
        <f>IF('statement of marks'!H68="","",'statement of marks'!H68)</f>
        <v/>
      </c>
      <c r="E2758" s="1328"/>
      <c r="F2758" s="1328"/>
      <c r="G2758" s="1328"/>
      <c r="H2758" s="1328"/>
      <c r="I2758" s="1328"/>
      <c r="J2758" s="1329"/>
    </row>
    <row r="2759" spans="1:10" ht="17.5" customHeight="1">
      <c r="A2759" s="214"/>
      <c r="B2759" s="1326" t="s">
        <v>226</v>
      </c>
      <c r="C2759" s="1327"/>
      <c r="D2759" s="1330" t="str">
        <f>IF('statement of marks'!I68="","",'statement of marks'!I68)</f>
        <v/>
      </c>
      <c r="E2759" s="1331"/>
      <c r="F2759" s="1332"/>
      <c r="G2759" s="1332"/>
      <c r="H2759" s="1332"/>
      <c r="I2759" s="1332"/>
      <c r="J2759" s="1333"/>
    </row>
    <row r="2760" spans="1:10" ht="17.5" customHeight="1">
      <c r="A2760" s="214"/>
      <c r="B2760" s="1312" t="s">
        <v>235</v>
      </c>
      <c r="C2760" s="1313"/>
      <c r="D2760" s="1313"/>
      <c r="E2760" s="1144"/>
      <c r="F2760" s="1334" t="str">
        <f>IF(details!Q68="","",details!Q68)</f>
        <v/>
      </c>
      <c r="G2760" s="1334"/>
      <c r="H2760" s="1335"/>
      <c r="I2760" s="1335"/>
      <c r="J2760" s="1336"/>
    </row>
    <row r="2761" spans="1:10" ht="17.5" customHeight="1">
      <c r="A2761" s="214"/>
      <c r="B2761" s="1326" t="s">
        <v>239</v>
      </c>
      <c r="C2761" s="1327"/>
      <c r="D2761" s="1312" t="str">
        <f>IF(details!M68="","",details!M68)</f>
        <v/>
      </c>
      <c r="E2761" s="1313"/>
      <c r="F2761" s="1313"/>
      <c r="G2761" s="1313"/>
      <c r="H2761" s="1313"/>
      <c r="I2761" s="1313"/>
      <c r="J2761" s="1314"/>
    </row>
    <row r="2762" spans="1:10" ht="17.5" customHeight="1">
      <c r="A2762" s="214"/>
      <c r="B2762" s="1326" t="s">
        <v>240</v>
      </c>
      <c r="C2762" s="1327"/>
      <c r="D2762" s="1312" t="str">
        <f>IF(details!P68="","",details!P68)</f>
        <v/>
      </c>
      <c r="E2762" s="1313"/>
      <c r="F2762" s="1313"/>
      <c r="G2762" s="1313"/>
      <c r="H2762" s="1313"/>
      <c r="I2762" s="1313"/>
      <c r="J2762" s="1314"/>
    </row>
    <row r="2763" spans="1:10" ht="17.5" customHeight="1">
      <c r="A2763" s="214"/>
      <c r="B2763" s="1326" t="s">
        <v>241</v>
      </c>
      <c r="C2763" s="1327"/>
      <c r="D2763" s="1337" t="str">
        <f>IF('statement of marks'!HD68="mRrh.kZ",'statement of marks'!$C$3,"")</f>
        <v/>
      </c>
      <c r="E2763" s="1338"/>
      <c r="F2763" s="1313" t="s">
        <v>242</v>
      </c>
      <c r="G2763" s="1144"/>
      <c r="H2763" s="1337" t="str">
        <f>IF(D2763="","",D2763+1)</f>
        <v/>
      </c>
      <c r="I2763" s="1338"/>
      <c r="J2763" s="1339"/>
    </row>
    <row r="2764" spans="1:10" ht="17.5" customHeight="1">
      <c r="A2764" s="214"/>
      <c r="B2764" s="1326" t="s">
        <v>243</v>
      </c>
      <c r="C2764" s="1327"/>
      <c r="D2764" s="1340">
        <f>IF(details!$O$4="","",details!$O$4)</f>
        <v>42460</v>
      </c>
      <c r="E2764" s="1341"/>
      <c r="F2764" s="1342"/>
      <c r="G2764" s="1343"/>
      <c r="H2764" s="1343"/>
      <c r="I2764" s="1343"/>
      <c r="J2764" s="1344"/>
    </row>
    <row r="2765" spans="1:10" ht="17.5" customHeight="1">
      <c r="A2765" s="214"/>
      <c r="B2765" s="1299"/>
      <c r="C2765" s="1299"/>
      <c r="D2765" s="1276"/>
      <c r="E2765" s="1276"/>
      <c r="F2765" s="1288"/>
      <c r="G2765" s="1288"/>
      <c r="H2765" s="1288"/>
      <c r="I2765" s="1288"/>
      <c r="J2765" s="1300"/>
    </row>
    <row r="2766" spans="1:10" ht="17.5" customHeight="1">
      <c r="A2766" s="214"/>
      <c r="B2766" s="1301" t="str">
        <f>IF(details!$I$4="","",details!$I$4)</f>
        <v>Jherh js[kk oekZ</v>
      </c>
      <c r="C2766" s="1301"/>
      <c r="D2766" s="1276"/>
      <c r="E2766" s="1276"/>
      <c r="F2766" s="1302" t="str">
        <f>IF(details!$F$4="","",details!$F$4)</f>
        <v>Jh jk/ks';ke tk'kh</v>
      </c>
      <c r="G2766" s="1303"/>
      <c r="H2766" s="1303"/>
      <c r="I2766" s="1303"/>
      <c r="J2766" s="1304"/>
    </row>
    <row r="2767" spans="1:10" ht="17.5" customHeight="1" thickBot="1">
      <c r="A2767" s="215"/>
      <c r="B2767" s="1305" t="s">
        <v>244</v>
      </c>
      <c r="C2767" s="1305"/>
      <c r="D2767" s="1305" t="s">
        <v>245</v>
      </c>
      <c r="E2767" s="1305"/>
      <c r="F2767" s="1306" t="s">
        <v>246</v>
      </c>
      <c r="G2767" s="1307"/>
      <c r="H2767" s="1307"/>
      <c r="I2767" s="1307"/>
      <c r="J2767" s="1308"/>
    </row>
    <row r="2768" spans="1:10" ht="17.5" customHeight="1">
      <c r="A2768" s="247"/>
      <c r="B2768" s="1309" t="s">
        <v>258</v>
      </c>
      <c r="C2768" s="1310"/>
      <c r="D2768" s="1310"/>
      <c r="E2768" s="1310"/>
      <c r="F2768" s="1310"/>
      <c r="G2768" s="1310"/>
      <c r="H2768" s="1310"/>
      <c r="I2768" s="1310"/>
      <c r="J2768" s="1311"/>
    </row>
    <row r="2769" spans="1:10" ht="17.5" customHeight="1">
      <c r="A2769" s="214"/>
      <c r="B2769" s="310" t="s">
        <v>218</v>
      </c>
      <c r="C2769" s="1312" t="str">
        <f>IF('statement of marks'!J68="","",'statement of marks'!J68)</f>
        <v/>
      </c>
      <c r="D2769" s="1313"/>
      <c r="E2769" s="1313"/>
      <c r="F2769" s="1313"/>
      <c r="G2769" s="1313"/>
      <c r="H2769" s="1313"/>
      <c r="I2769" s="1313"/>
      <c r="J2769" s="1314"/>
    </row>
    <row r="2770" spans="1:10" ht="17.5" customHeight="1">
      <c r="A2770" s="214"/>
      <c r="B2770" s="310" t="s">
        <v>219</v>
      </c>
      <c r="C2770" s="1312" t="str">
        <f>IF('statement of marks'!K68="","",'statement of marks'!K68)</f>
        <v/>
      </c>
      <c r="D2770" s="1313"/>
      <c r="E2770" s="1313"/>
      <c r="F2770" s="1313"/>
      <c r="G2770" s="1313"/>
      <c r="H2770" s="1313"/>
      <c r="I2770" s="1313"/>
      <c r="J2770" s="1314"/>
    </row>
    <row r="2771" spans="1:10" ht="17.5" customHeight="1">
      <c r="A2771" s="214"/>
      <c r="B2771" s="310" t="s">
        <v>220</v>
      </c>
      <c r="C2771" s="1312" t="str">
        <f>IF('statement of marks'!L68="","",'statement of marks'!L68)</f>
        <v/>
      </c>
      <c r="D2771" s="1313"/>
      <c r="E2771" s="1313"/>
      <c r="F2771" s="1313"/>
      <c r="G2771" s="1313"/>
      <c r="H2771" s="1313"/>
      <c r="I2771" s="1313"/>
      <c r="J2771" s="1314"/>
    </row>
    <row r="2772" spans="1:10" ht="17.5" customHeight="1">
      <c r="A2772" s="214"/>
      <c r="B2772" s="310" t="s">
        <v>225</v>
      </c>
      <c r="C2772" s="1315" t="str">
        <f>IF('statement of marks'!H68="","",'statement of marks'!H68)</f>
        <v/>
      </c>
      <c r="D2772" s="1316"/>
      <c r="E2772" s="252" t="s">
        <v>261</v>
      </c>
      <c r="F2772" s="1317" t="str">
        <f>IF('statement of marks'!I68="","",'statement of marks'!I68)</f>
        <v/>
      </c>
      <c r="G2772" s="1317"/>
      <c r="H2772" s="1317"/>
      <c r="I2772" s="1317"/>
      <c r="J2772" s="1318"/>
    </row>
    <row r="2773" spans="1:10" ht="17.5" customHeight="1">
      <c r="A2773" s="214"/>
      <c r="B2773" s="310" t="s">
        <v>223</v>
      </c>
      <c r="C2773" s="253" t="s">
        <v>248</v>
      </c>
      <c r="D2773" s="235" t="s">
        <v>249</v>
      </c>
      <c r="E2773" s="235" t="s">
        <v>250</v>
      </c>
      <c r="F2773" s="235" t="s">
        <v>251</v>
      </c>
      <c r="G2773" s="235" t="s">
        <v>252</v>
      </c>
      <c r="H2773" s="235" t="s">
        <v>253</v>
      </c>
      <c r="I2773" s="235" t="s">
        <v>254</v>
      </c>
      <c r="J2773" s="248" t="s">
        <v>255</v>
      </c>
    </row>
    <row r="2774" spans="1:10" ht="17.5" customHeight="1">
      <c r="A2774" s="214"/>
      <c r="B2774" s="308" t="s">
        <v>256</v>
      </c>
      <c r="C2774" s="239" t="str">
        <f>IF(AND('statement of marks'!$C$3=1,'statement of marks'!HD68="mRrh.kZ"),'statement of marks'!$H$3,"")</f>
        <v/>
      </c>
      <c r="D2774" s="239" t="str">
        <f>IF(AND('statement of marks'!$C$3=2,'statement of marks'!HD68="mRrh.kZ"),'statement of marks'!$H$3,"")</f>
        <v/>
      </c>
      <c r="E2774" s="239" t="str">
        <f>IF(AND('statement of marks'!$C$3=3,'statement of marks'!HD68="mRrh.kZ"),'statement of marks'!$H$3,"")</f>
        <v/>
      </c>
      <c r="F2774" s="239" t="str">
        <f>IF(AND('statement of marks'!$C$3=4,'statement of marks'!HD68="mRrh.kZ"),'statement of marks'!$H$3,"")</f>
        <v/>
      </c>
      <c r="G2774" s="239" t="str">
        <f>IF(AND('statement of marks'!$C$3=5,'statement of marks'!HD68="mRrh.kZ"),'statement of marks'!$H$3,"")</f>
        <v/>
      </c>
      <c r="H2774" s="239" t="str">
        <f>IF(AND('statement of marks'!$C$3=6,'statement of marks'!HD68="mRrh.kZ"),'statement of marks'!$H$3,"")</f>
        <v/>
      </c>
      <c r="I2774" s="239" t="str">
        <f>IF(AND('statement of marks'!$C$3=7,'statement of marks'!HD68="mRrh.kZ"),'statement of marks'!$H$3,"")</f>
        <v/>
      </c>
      <c r="J2774" s="260" t="str">
        <f>IF(AND('statement of marks'!$C$3=8,'statement of marks'!HD68="mRrh.kZ"),'statement of marks'!$H$3,"")</f>
        <v/>
      </c>
    </row>
    <row r="2775" spans="1:10" ht="17.5" customHeight="1">
      <c r="A2775" s="214"/>
      <c r="B2775" s="308" t="str">
        <f>'statement of marks'!$FT$4</f>
        <v>fgUnh</v>
      </c>
      <c r="C2775" s="240"/>
      <c r="D2775" s="241"/>
      <c r="E2775" s="261" t="str">
        <f>IF(OR('statement of marks'!$FV68="",E2774=""),"",'statement of marks'!$FV68)</f>
        <v/>
      </c>
      <c r="F2775" s="261" t="str">
        <f>IF(OR('statement of marks'!$FV68="",F2774=""),"",'statement of marks'!$FV68)</f>
        <v/>
      </c>
      <c r="G2775" s="261" t="str">
        <f>IF(OR('statement of marks'!$FV68="",G2774=""),"",'statement of marks'!$FV68)</f>
        <v/>
      </c>
      <c r="H2775" s="261" t="str">
        <f>IF(OR('statement of marks'!$FV68="",H2774=""),"",'statement of marks'!$FV68)</f>
        <v/>
      </c>
      <c r="I2775" s="261" t="str">
        <f>IF(OR('statement of marks'!$FV68="",I2774=""),"",'statement of marks'!$FV68)</f>
        <v/>
      </c>
      <c r="J2775" s="262" t="str">
        <f>IF(OR('statement of marks'!$FV68="",J2774=""),"",'statement of marks'!$FV68)</f>
        <v/>
      </c>
    </row>
    <row r="2776" spans="1:10" ht="17.5" customHeight="1">
      <c r="A2776" s="214"/>
      <c r="B2776" s="308" t="str">
        <f>'statement of marks'!$FW$4</f>
        <v>vaxszth</v>
      </c>
      <c r="C2776" s="240"/>
      <c r="D2776" s="241"/>
      <c r="E2776" s="261" t="str">
        <f>IF(OR('statement of marks'!$FY68="",E2774=""),"",'statement of marks'!$FY68)</f>
        <v/>
      </c>
      <c r="F2776" s="261" t="str">
        <f>IF(OR('statement of marks'!$FY68="",F2774=""),"",'statement of marks'!$FY68)</f>
        <v/>
      </c>
      <c r="G2776" s="261" t="str">
        <f>IF(OR('statement of marks'!$FY68="",G2774=""),"",'statement of marks'!$FY68)</f>
        <v/>
      </c>
      <c r="H2776" s="261" t="str">
        <f>IF(OR('statement of marks'!$FY68="",H2774=""),"",'statement of marks'!$FY68)</f>
        <v/>
      </c>
      <c r="I2776" s="261" t="str">
        <f>IF(OR('statement of marks'!$FY68="",I2774=""),"",'statement of marks'!$FY68)</f>
        <v/>
      </c>
      <c r="J2776" s="262" t="str">
        <f>IF(OR('statement of marks'!$FY68="",J2774=""),"",'statement of marks'!$FY68)</f>
        <v/>
      </c>
    </row>
    <row r="2777" spans="1:10" ht="17.5" customHeight="1">
      <c r="A2777" s="214"/>
      <c r="B2777" s="308" t="str">
        <f>IF('statement of marks'!BE68="s","laLÑr",IF('statement of marks'!BE68="u","mnwZ",IF('statement of marks'!BE68="g","xqtjkrh",IF('statement of marks'!BE68="p","iatkch",IF('statement of marks'!BE68="sd","flU/kh","r`rh; Hkk""kk")))))</f>
        <v>r`rh; Hkk"kk</v>
      </c>
      <c r="C2777" s="240"/>
      <c r="D2777" s="241"/>
      <c r="E2777" s="261" t="str">
        <f>IF(OR('statement of marks'!$GB68="",E2774=""),"",'statement of marks'!$GB68)</f>
        <v/>
      </c>
      <c r="F2777" s="261" t="str">
        <f>IF(OR('statement of marks'!$GB68="",F2774=""),"",'statement of marks'!$GB68)</f>
        <v/>
      </c>
      <c r="G2777" s="261" t="str">
        <f>IF(OR('statement of marks'!$GB68="",G2774=""),"",'statement of marks'!$GB68)</f>
        <v/>
      </c>
      <c r="H2777" s="261" t="str">
        <f>IF(OR('statement of marks'!$GB68="",H2774=""),"",'statement of marks'!$GB68)</f>
        <v/>
      </c>
      <c r="I2777" s="261" t="str">
        <f>IF(OR('statement of marks'!$GB68="",I2774=""),"",'statement of marks'!$GB68)</f>
        <v/>
      </c>
      <c r="J2777" s="262" t="str">
        <f>IF(OR('statement of marks'!$GB68="",J2774=""),"",'statement of marks'!$GB68)</f>
        <v/>
      </c>
    </row>
    <row r="2778" spans="1:10" ht="17.5" customHeight="1">
      <c r="A2778" s="214"/>
      <c r="B2778" s="308" t="str">
        <f>'statement of marks'!$GH$4</f>
        <v>xf.kr</v>
      </c>
      <c r="C2778" s="240"/>
      <c r="D2778" s="241"/>
      <c r="E2778" s="261" t="str">
        <f>IF(OR('statement of marks'!$GJ68="",E2774=""),"",'statement of marks'!$GJ68)</f>
        <v/>
      </c>
      <c r="F2778" s="261" t="str">
        <f>IF(OR('statement of marks'!$GJ68="",F2774=""),"",'statement of marks'!$GJ68)</f>
        <v/>
      </c>
      <c r="G2778" s="261" t="str">
        <f>IF(OR('statement of marks'!$GJ68="",G2774=""),"",'statement of marks'!$GJ68)</f>
        <v/>
      </c>
      <c r="H2778" s="261" t="str">
        <f>IF(OR('statement of marks'!$GJ68="",H2774=""),"",'statement of marks'!$GJ68)</f>
        <v/>
      </c>
      <c r="I2778" s="261" t="str">
        <f>IF(OR('statement of marks'!$GJ68="",I2774=""),"",'statement of marks'!$GJ68)</f>
        <v/>
      </c>
      <c r="J2778" s="262" t="str">
        <f>IF(OR('statement of marks'!$GJ68="",J2774=""),"",'statement of marks'!$GJ68)</f>
        <v/>
      </c>
    </row>
    <row r="2779" spans="1:10" ht="17.5" customHeight="1">
      <c r="A2779" s="214"/>
      <c r="B2779" s="308" t="str">
        <f>'statement of marks'!$GK$4</f>
        <v>foKku</v>
      </c>
      <c r="C2779" s="240"/>
      <c r="D2779" s="241"/>
      <c r="E2779" s="261" t="str">
        <f>IF(OR('statement of marks'!$GM68="",E2774=""),"",'statement of marks'!$GM68)</f>
        <v/>
      </c>
      <c r="F2779" s="261" t="str">
        <f>IF(OR('statement of marks'!$GM68="",F2774=""),"",'statement of marks'!$GM68)</f>
        <v/>
      </c>
      <c r="G2779" s="261" t="str">
        <f>IF(OR('statement of marks'!$GM68="",G2774=""),"",'statement of marks'!$GM68)</f>
        <v/>
      </c>
      <c r="H2779" s="261" t="str">
        <f>IF(OR('statement of marks'!$GM68="",H2774=""),"",'statement of marks'!$GM68)</f>
        <v/>
      </c>
      <c r="I2779" s="261" t="str">
        <f>IF(OR('statement of marks'!$GM68="",I2774=""),"",'statement of marks'!$GM68)</f>
        <v/>
      </c>
      <c r="J2779" s="262" t="str">
        <f>IF(OR('statement of marks'!$GM68="",J2774=""),"",'statement of marks'!$GM68)</f>
        <v/>
      </c>
    </row>
    <row r="2780" spans="1:10" ht="17.5" customHeight="1">
      <c r="A2780" s="214"/>
      <c r="B2780" s="308" t="str">
        <f>'statement of marks'!$GN$4</f>
        <v>lkekftd foKku</v>
      </c>
      <c r="C2780" s="240"/>
      <c r="D2780" s="241"/>
      <c r="E2780" s="261" t="str">
        <f>IF(OR('statement of marks'!$GP68="",E2774=""),"",'statement of marks'!$GP68)</f>
        <v/>
      </c>
      <c r="F2780" s="261" t="str">
        <f>IF(OR('statement of marks'!$GP68="",F2774=""),"",'statement of marks'!$GP68)</f>
        <v/>
      </c>
      <c r="G2780" s="261" t="str">
        <f>IF(OR('statement of marks'!$GP68="",G2774=""),"",'statement of marks'!$GP68)</f>
        <v/>
      </c>
      <c r="H2780" s="261" t="str">
        <f>IF(OR('statement of marks'!$GP68="",H2774=""),"",'statement of marks'!$GP68)</f>
        <v/>
      </c>
      <c r="I2780" s="261" t="str">
        <f>IF(OR('statement of marks'!$GP68="",I2774=""),"",'statement of marks'!$GP68)</f>
        <v/>
      </c>
      <c r="J2780" s="262" t="str">
        <f>IF(OR('statement of marks'!$GP68="",J2774=""),"",'statement of marks'!$GP68)</f>
        <v/>
      </c>
    </row>
    <row r="2781" spans="1:10" ht="17.5" customHeight="1">
      <c r="A2781" s="214"/>
      <c r="B2781" s="308" t="str">
        <f>'statement of marks'!$GQ$4</f>
        <v>dk;kZuqHko</v>
      </c>
      <c r="C2781" s="240"/>
      <c r="D2781" s="241"/>
      <c r="E2781" s="261" t="str">
        <f>IF(OR('statement of marks'!$GS68="",E2774=""),"",'statement of marks'!$GS68)</f>
        <v/>
      </c>
      <c r="F2781" s="261" t="str">
        <f>IF(OR('statement of marks'!$GS68="",F2774=""),"",'statement of marks'!$GS68)</f>
        <v/>
      </c>
      <c r="G2781" s="261" t="str">
        <f>IF(OR('statement of marks'!$GS68="",G2774=""),"",'statement of marks'!$GS68)</f>
        <v/>
      </c>
      <c r="H2781" s="261" t="str">
        <f>IF(OR('statement of marks'!$GS68="",H2774=""),"",'statement of marks'!$GS68)</f>
        <v/>
      </c>
      <c r="I2781" s="261" t="str">
        <f>IF(OR('statement of marks'!$GS68="",I2774=""),"",'statement of marks'!$GS68)</f>
        <v/>
      </c>
      <c r="J2781" s="262" t="str">
        <f>IF(OR('statement of marks'!$GS68="",J2774=""),"",'statement of marks'!$GS68)</f>
        <v/>
      </c>
    </row>
    <row r="2782" spans="1:10" ht="17.5" customHeight="1">
      <c r="A2782" s="214"/>
      <c r="B2782" s="308" t="str">
        <f>'statement of marks'!$GT$4</f>
        <v>dyk f'k{kk</v>
      </c>
      <c r="C2782" s="240"/>
      <c r="D2782" s="241"/>
      <c r="E2782" s="263" t="str">
        <f>IF(OR('statement of marks'!$GV68="",E2774=""),"",'statement of marks'!$GV68)</f>
        <v/>
      </c>
      <c r="F2782" s="263" t="str">
        <f>IF(OR('statement of marks'!$GV68="",F2774=""),"",'statement of marks'!$GV68)</f>
        <v/>
      </c>
      <c r="G2782" s="263" t="str">
        <f>IF(OR('statement of marks'!$GV68="",G2774=""),"",'statement of marks'!$GV68)</f>
        <v/>
      </c>
      <c r="H2782" s="263" t="str">
        <f>IF(OR('statement of marks'!$GV68="",H2774=""),"",'statement of marks'!$GV68)</f>
        <v/>
      </c>
      <c r="I2782" s="263" t="str">
        <f>IF(OR('statement of marks'!$GV68="",I2774=""),"",'statement of marks'!$GV68)</f>
        <v/>
      </c>
      <c r="J2782" s="264" t="str">
        <f>IF(OR('statement of marks'!$GV68="",J2774=""),"",'statement of marks'!$GV68)</f>
        <v/>
      </c>
    </row>
    <row r="2783" spans="1:10" ht="17.5" customHeight="1">
      <c r="A2783" s="214"/>
      <c r="B2783" s="245" t="s">
        <v>284</v>
      </c>
      <c r="C2783" s="265" t="str">
        <f t="shared" ref="C2783:J2783" si="122">C2774</f>
        <v/>
      </c>
      <c r="D2783" s="265" t="str">
        <f t="shared" si="122"/>
        <v/>
      </c>
      <c r="E2783" s="265" t="str">
        <f t="shared" si="122"/>
        <v/>
      </c>
      <c r="F2783" s="265" t="str">
        <f t="shared" si="122"/>
        <v/>
      </c>
      <c r="G2783" s="265" t="str">
        <f t="shared" si="122"/>
        <v/>
      </c>
      <c r="H2783" s="265" t="str">
        <f t="shared" si="122"/>
        <v/>
      </c>
      <c r="I2783" s="265" t="str">
        <f t="shared" si="122"/>
        <v/>
      </c>
      <c r="J2783" s="266" t="str">
        <f t="shared" si="122"/>
        <v/>
      </c>
    </row>
    <row r="2784" spans="1:10" ht="17.5" customHeight="1">
      <c r="A2784" s="214"/>
      <c r="B2784" s="308" t="str">
        <f>'statement of marks'!$HL$5</f>
        <v>Nk= mifLFkfr</v>
      </c>
      <c r="C2784" s="242"/>
      <c r="D2784" s="242"/>
      <c r="E2784" s="267" t="str">
        <f>IF(OR('statement of marks'!$HL68="",E2774=""),"",'statement of marks'!$HL68)</f>
        <v/>
      </c>
      <c r="F2784" s="267" t="str">
        <f>IF(OR('statement of marks'!$HL68="",F2774=""),"",'statement of marks'!$HL68)</f>
        <v/>
      </c>
      <c r="G2784" s="267" t="str">
        <f>IF(OR('statement of marks'!$HL68="",G2774=""),"",'statement of marks'!$HL68)</f>
        <v/>
      </c>
      <c r="H2784" s="267" t="str">
        <f>IF(OR('statement of marks'!$HL68="",H2774=""),"",'statement of marks'!$HL68)</f>
        <v/>
      </c>
      <c r="I2784" s="267" t="str">
        <f>IF(OR('statement of marks'!$HL68="",I2774=""),"",'statement of marks'!$HL68)</f>
        <v/>
      </c>
      <c r="J2784" s="268" t="str">
        <f>IF(OR('statement of marks'!$HL68="",J2774=""),"",'statement of marks'!$HL68)</f>
        <v/>
      </c>
    </row>
    <row r="2785" spans="1:10" ht="17.5" customHeight="1">
      <c r="A2785" s="214"/>
      <c r="B2785" s="308" t="str">
        <f>'statement of marks'!$HK$5</f>
        <v>dqy ehfVax</v>
      </c>
      <c r="C2785" s="243"/>
      <c r="D2785" s="243"/>
      <c r="E2785" s="243" t="str">
        <f>IF(OR('statement of marks'!$HK68="",E2774=""),"",'statement of marks'!$HK68)</f>
        <v/>
      </c>
      <c r="F2785" s="243" t="str">
        <f>IF(OR('statement of marks'!$HK68="",F2774=""),"",'statement of marks'!$HK68)</f>
        <v/>
      </c>
      <c r="G2785" s="243" t="str">
        <f>IF(OR('statement of marks'!$HK68="",G2774=""),"",'statement of marks'!$HK68)</f>
        <v/>
      </c>
      <c r="H2785" s="243" t="str">
        <f>IF(OR('statement of marks'!$HK68="",H2774=""),"",'statement of marks'!$HK68)</f>
        <v/>
      </c>
      <c r="I2785" s="243" t="str">
        <f>IF(OR('statement of marks'!$HK68="",I2774=""),"",'statement of marks'!$HK68)</f>
        <v/>
      </c>
      <c r="J2785" s="269" t="str">
        <f>IF(OR('statement of marks'!$HK68="",J2774=""),"",'statement of marks'!$HK68)</f>
        <v/>
      </c>
    </row>
    <row r="2786" spans="1:10" ht="17.5" customHeight="1">
      <c r="A2786" s="214"/>
      <c r="B2786" s="308" t="s">
        <v>259</v>
      </c>
      <c r="C2786" s="243" t="str">
        <f t="shared" ref="C2786:J2786" si="123">IF(OR(C2784="",C2785=""),"",C2784/C2785*100)</f>
        <v/>
      </c>
      <c r="D2786" s="243" t="str">
        <f t="shared" si="123"/>
        <v/>
      </c>
      <c r="E2786" s="243" t="str">
        <f t="shared" si="123"/>
        <v/>
      </c>
      <c r="F2786" s="243" t="str">
        <f t="shared" si="123"/>
        <v/>
      </c>
      <c r="G2786" s="243" t="str">
        <f t="shared" si="123"/>
        <v/>
      </c>
      <c r="H2786" s="243" t="str">
        <f t="shared" si="123"/>
        <v/>
      </c>
      <c r="I2786" s="243" t="str">
        <f t="shared" si="123"/>
        <v/>
      </c>
      <c r="J2786" s="269" t="str">
        <f t="shared" si="123"/>
        <v/>
      </c>
    </row>
    <row r="2787" spans="1:10" ht="17.5" customHeight="1">
      <c r="A2787" s="214"/>
      <c r="B2787" s="308" t="s">
        <v>260</v>
      </c>
      <c r="C2787" s="243"/>
      <c r="D2787" s="243"/>
      <c r="E2787" s="243"/>
      <c r="F2787" s="243"/>
      <c r="G2787" s="243"/>
      <c r="H2787" s="243"/>
      <c r="I2787" s="243"/>
      <c r="J2787" s="249"/>
    </row>
    <row r="2788" spans="1:10" ht="17.5" customHeight="1">
      <c r="A2788" s="214"/>
      <c r="B2788" s="310" t="s">
        <v>257</v>
      </c>
      <c r="C2788" s="1319" t="str">
        <f>IF('statement of marks'!HN68="","",'statement of marks'!HN68)</f>
        <v/>
      </c>
      <c r="D2788" s="1320"/>
      <c r="E2788" s="1320"/>
      <c r="F2788" s="1320"/>
      <c r="G2788" s="1320"/>
      <c r="H2788" s="1320"/>
      <c r="I2788" s="1320"/>
      <c r="J2788" s="1321"/>
    </row>
    <row r="2789" spans="1:10" ht="17.5" customHeight="1">
      <c r="A2789" s="214"/>
      <c r="B2789" s="246"/>
      <c r="C2789" s="1322"/>
      <c r="D2789" s="1323"/>
      <c r="E2789" s="1323"/>
      <c r="F2789" s="1324"/>
      <c r="G2789" s="1322"/>
      <c r="H2789" s="1323"/>
      <c r="I2789" s="1323"/>
      <c r="J2789" s="1325"/>
    </row>
    <row r="2790" spans="1:10" ht="17.5" customHeight="1" thickBot="1">
      <c r="A2790" s="215"/>
      <c r="B2790" s="259" t="s">
        <v>262</v>
      </c>
      <c r="C2790" s="1293" t="s">
        <v>80</v>
      </c>
      <c r="D2790" s="1294"/>
      <c r="E2790" s="1294"/>
      <c r="F2790" s="1295"/>
      <c r="G2790" s="1296" t="s">
        <v>263</v>
      </c>
      <c r="H2790" s="1297"/>
      <c r="I2790" s="1297"/>
      <c r="J2790" s="1298"/>
    </row>
    <row r="2791" spans="1:10" ht="17.5" customHeight="1">
      <c r="A2791" s="247"/>
      <c r="B2791" s="1352" t="s">
        <v>228</v>
      </c>
      <c r="C2791" s="1353"/>
      <c r="D2791" s="1353"/>
      <c r="E2791" s="1353"/>
      <c r="F2791" s="1353"/>
      <c r="G2791" s="1353"/>
      <c r="H2791" s="1353"/>
      <c r="I2791" s="1353"/>
      <c r="J2791" s="1354"/>
    </row>
    <row r="2792" spans="1:10" ht="17.5" customHeight="1">
      <c r="A2792" s="214"/>
      <c r="B2792" s="1355" t="s">
        <v>247</v>
      </c>
      <c r="C2792" s="1356"/>
      <c r="D2792" s="1356"/>
      <c r="E2792" s="1356"/>
      <c r="F2792" s="1356"/>
      <c r="G2792" s="1356"/>
      <c r="H2792" s="1356"/>
      <c r="I2792" s="1356"/>
      <c r="J2792" s="1357"/>
    </row>
    <row r="2793" spans="1:10" ht="17.5" customHeight="1">
      <c r="A2793" s="214"/>
      <c r="B2793" s="1358" t="s">
        <v>81</v>
      </c>
      <c r="C2793" s="1358"/>
      <c r="D2793" s="1359">
        <f>YEAR(details!G69)</f>
        <v>1900</v>
      </c>
      <c r="E2793" s="1360"/>
      <c r="F2793" s="307" t="s">
        <v>230</v>
      </c>
      <c r="G2793" s="1359" t="str">
        <f>'statement of marks'!$H$3</f>
        <v>2015-16</v>
      </c>
      <c r="H2793" s="1360"/>
      <c r="I2793" s="307" t="s">
        <v>231</v>
      </c>
      <c r="J2793" s="255"/>
    </row>
    <row r="2794" spans="1:10" ht="17.5" customHeight="1">
      <c r="A2794" s="214"/>
      <c r="B2794" s="1326" t="s">
        <v>229</v>
      </c>
      <c r="C2794" s="1327"/>
      <c r="D2794" s="1312" t="str">
        <f>'statement of marks'!$A$1</f>
        <v>jk- ck- ek/;fed fo|ky; uohu] fuEckgsM+k</v>
      </c>
      <c r="E2794" s="1313"/>
      <c r="F2794" s="1313"/>
      <c r="G2794" s="1313"/>
      <c r="H2794" s="1313"/>
      <c r="I2794" s="1313"/>
      <c r="J2794" s="1314"/>
    </row>
    <row r="2795" spans="1:10" ht="17.5" customHeight="1">
      <c r="A2795" s="214"/>
      <c r="B2795" s="1326" t="str">
        <f>'statement of marks'!$J$3</f>
        <v xml:space="preserve">fo|ky; dk Mk;l dksM+ </v>
      </c>
      <c r="C2795" s="1327"/>
      <c r="D2795" s="1345" t="str">
        <f>'statement of marks'!$K$3</f>
        <v xml:space="preserve">08291009401   </v>
      </c>
      <c r="E2795" s="1346"/>
      <c r="F2795" s="1128"/>
      <c r="G2795" s="1129"/>
      <c r="H2795" s="1129"/>
      <c r="I2795" s="1129"/>
      <c r="J2795" s="1347"/>
    </row>
    <row r="2796" spans="1:10" ht="17.5" customHeight="1">
      <c r="A2796" s="214"/>
      <c r="B2796" s="1326" t="s">
        <v>218</v>
      </c>
      <c r="C2796" s="1327"/>
      <c r="D2796" s="1312" t="str">
        <f>IF('statement of marks'!J69="","",'statement of marks'!J69)</f>
        <v/>
      </c>
      <c r="E2796" s="1313"/>
      <c r="F2796" s="1313"/>
      <c r="G2796" s="1313"/>
      <c r="H2796" s="1313"/>
      <c r="I2796" s="1313"/>
      <c r="J2796" s="1314"/>
    </row>
    <row r="2797" spans="1:10" ht="17.5" customHeight="1">
      <c r="A2797" s="214"/>
      <c r="B2797" s="1326" t="s">
        <v>232</v>
      </c>
      <c r="C2797" s="1327"/>
      <c r="D2797" s="1145" t="str">
        <f>IF('statement of marks'!C69="B","Nk=",IF('statement of marks'!C69="G","Nk=k",""))</f>
        <v/>
      </c>
      <c r="E2797" s="1145"/>
      <c r="F2797" s="258" t="s">
        <v>224</v>
      </c>
      <c r="G2797" s="256" t="str">
        <f>IF('statement of marks'!B69="","",'statement of marks'!B69)</f>
        <v/>
      </c>
      <c r="H2797" s="1348"/>
      <c r="I2797" s="1348"/>
      <c r="J2797" s="1349"/>
    </row>
    <row r="2798" spans="1:10" ht="17.5" customHeight="1">
      <c r="A2798" s="214"/>
      <c r="B2798" s="1326" t="s">
        <v>220</v>
      </c>
      <c r="C2798" s="1327"/>
      <c r="D2798" s="1312" t="str">
        <f>IF('statement of marks'!L69="","",'statement of marks'!L69)</f>
        <v/>
      </c>
      <c r="E2798" s="1313"/>
      <c r="F2798" s="1313"/>
      <c r="G2798" s="1313"/>
      <c r="H2798" s="1313"/>
      <c r="I2798" s="1313"/>
      <c r="J2798" s="1314"/>
    </row>
    <row r="2799" spans="1:10" ht="17.5" customHeight="1">
      <c r="A2799" s="214"/>
      <c r="B2799" s="1326" t="s">
        <v>219</v>
      </c>
      <c r="C2799" s="1327"/>
      <c r="D2799" s="1312" t="str">
        <f>IF('statement of marks'!K69="","",'statement of marks'!K69)</f>
        <v/>
      </c>
      <c r="E2799" s="1313"/>
      <c r="F2799" s="1313"/>
      <c r="G2799" s="1313"/>
      <c r="H2799" s="1313"/>
      <c r="I2799" s="1313"/>
      <c r="J2799" s="1314"/>
    </row>
    <row r="2800" spans="1:10" ht="17.5" customHeight="1">
      <c r="A2800" s="214"/>
      <c r="B2800" s="1326" t="s">
        <v>234</v>
      </c>
      <c r="C2800" s="1327"/>
      <c r="D2800" s="1312" t="str">
        <f>IF(details!N69="","",details!N69)</f>
        <v/>
      </c>
      <c r="E2800" s="1313"/>
      <c r="F2800" s="1313"/>
      <c r="G2800" s="1313"/>
      <c r="H2800" s="1313"/>
      <c r="I2800" s="1313"/>
      <c r="J2800" s="1314"/>
    </row>
    <row r="2801" spans="1:10" ht="17.5" customHeight="1">
      <c r="A2801" s="214"/>
      <c r="B2801" s="1326" t="s">
        <v>283</v>
      </c>
      <c r="C2801" s="1327"/>
      <c r="D2801" s="1312" t="str">
        <f>IF(details!O69="","",details!O69)</f>
        <v/>
      </c>
      <c r="E2801" s="1313"/>
      <c r="F2801" s="1313"/>
      <c r="G2801" s="1313"/>
      <c r="H2801" s="1313"/>
      <c r="I2801" s="1313"/>
      <c r="J2801" s="1314"/>
    </row>
    <row r="2802" spans="1:10" ht="17.5" customHeight="1">
      <c r="A2802" s="214"/>
      <c r="B2802" s="1326" t="s">
        <v>77</v>
      </c>
      <c r="C2802" s="1327"/>
      <c r="D2802" s="392">
        <f>'statement of marks'!$C$3</f>
        <v>6</v>
      </c>
      <c r="E2802" s="309" t="s">
        <v>222</v>
      </c>
      <c r="F2802" s="254" t="str">
        <f>IF('statement of marks'!F69="","",'statement of marks'!F69)</f>
        <v/>
      </c>
      <c r="G2802" s="1343" t="s">
        <v>233</v>
      </c>
      <c r="H2802" s="1170"/>
      <c r="I2802" s="1361" t="str">
        <f>IF('statement of marks'!G69="","",'statement of marks'!G69)</f>
        <v/>
      </c>
      <c r="J2802" s="1362"/>
    </row>
    <row r="2803" spans="1:10" ht="17.5" customHeight="1">
      <c r="A2803" s="214"/>
      <c r="B2803" s="1326" t="s">
        <v>225</v>
      </c>
      <c r="C2803" s="1327"/>
      <c r="D2803" s="1316" t="str">
        <f>IF('statement of marks'!H69="","",'statement of marks'!H69)</f>
        <v/>
      </c>
      <c r="E2803" s="1328"/>
      <c r="F2803" s="1328"/>
      <c r="G2803" s="1328"/>
      <c r="H2803" s="1328"/>
      <c r="I2803" s="1328"/>
      <c r="J2803" s="1329"/>
    </row>
    <row r="2804" spans="1:10" ht="17.5" customHeight="1">
      <c r="A2804" s="214"/>
      <c r="B2804" s="1326" t="s">
        <v>226</v>
      </c>
      <c r="C2804" s="1327"/>
      <c r="D2804" s="1330" t="str">
        <f>IF('statement of marks'!I69="","",'statement of marks'!I69)</f>
        <v/>
      </c>
      <c r="E2804" s="1331"/>
      <c r="F2804" s="1332"/>
      <c r="G2804" s="1332"/>
      <c r="H2804" s="1332"/>
      <c r="I2804" s="1332"/>
      <c r="J2804" s="1333"/>
    </row>
    <row r="2805" spans="1:10" ht="17.5" customHeight="1">
      <c r="A2805" s="214"/>
      <c r="B2805" s="1312" t="s">
        <v>235</v>
      </c>
      <c r="C2805" s="1313"/>
      <c r="D2805" s="1313"/>
      <c r="E2805" s="1144"/>
      <c r="F2805" s="1334" t="str">
        <f>IF(details!Q69="","",details!Q69)</f>
        <v/>
      </c>
      <c r="G2805" s="1334"/>
      <c r="H2805" s="1335"/>
      <c r="I2805" s="1335"/>
      <c r="J2805" s="1336"/>
    </row>
    <row r="2806" spans="1:10" ht="17.5" customHeight="1">
      <c r="A2806" s="214"/>
      <c r="B2806" s="1326" t="s">
        <v>239</v>
      </c>
      <c r="C2806" s="1327"/>
      <c r="D2806" s="1312" t="str">
        <f>IF(details!M69="","",details!M69)</f>
        <v/>
      </c>
      <c r="E2806" s="1313"/>
      <c r="F2806" s="1313"/>
      <c r="G2806" s="1313"/>
      <c r="H2806" s="1313"/>
      <c r="I2806" s="1313"/>
      <c r="J2806" s="1314"/>
    </row>
    <row r="2807" spans="1:10" ht="17.5" customHeight="1">
      <c r="A2807" s="214"/>
      <c r="B2807" s="1326" t="s">
        <v>240</v>
      </c>
      <c r="C2807" s="1327"/>
      <c r="D2807" s="1312" t="str">
        <f>IF(details!P69="","",details!P69)</f>
        <v/>
      </c>
      <c r="E2807" s="1313"/>
      <c r="F2807" s="1313"/>
      <c r="G2807" s="1313"/>
      <c r="H2807" s="1313"/>
      <c r="I2807" s="1313"/>
      <c r="J2807" s="1314"/>
    </row>
    <row r="2808" spans="1:10" ht="17.5" customHeight="1">
      <c r="A2808" s="214"/>
      <c r="B2808" s="1326" t="s">
        <v>241</v>
      </c>
      <c r="C2808" s="1327"/>
      <c r="D2808" s="1337" t="str">
        <f>IF('statement of marks'!HD69="mRrh.kZ",'statement of marks'!$C$3,"")</f>
        <v/>
      </c>
      <c r="E2808" s="1338"/>
      <c r="F2808" s="1313" t="s">
        <v>242</v>
      </c>
      <c r="G2808" s="1144"/>
      <c r="H2808" s="1337" t="str">
        <f>IF(D2808="","",D2808+1)</f>
        <v/>
      </c>
      <c r="I2808" s="1338"/>
      <c r="J2808" s="1339"/>
    </row>
    <row r="2809" spans="1:10" ht="17.5" customHeight="1">
      <c r="A2809" s="214"/>
      <c r="B2809" s="1326" t="s">
        <v>243</v>
      </c>
      <c r="C2809" s="1327"/>
      <c r="D2809" s="1340">
        <f>IF(details!$O$4="","",details!$O$4)</f>
        <v>42460</v>
      </c>
      <c r="E2809" s="1341"/>
      <c r="F2809" s="1342"/>
      <c r="G2809" s="1343"/>
      <c r="H2809" s="1343"/>
      <c r="I2809" s="1343"/>
      <c r="J2809" s="1344"/>
    </row>
    <row r="2810" spans="1:10" ht="17.5" customHeight="1">
      <c r="A2810" s="214"/>
      <c r="B2810" s="1299"/>
      <c r="C2810" s="1299"/>
      <c r="D2810" s="1276"/>
      <c r="E2810" s="1276"/>
      <c r="F2810" s="1288"/>
      <c r="G2810" s="1288"/>
      <c r="H2810" s="1288"/>
      <c r="I2810" s="1288"/>
      <c r="J2810" s="1300"/>
    </row>
    <row r="2811" spans="1:10" ht="17.5" customHeight="1">
      <c r="A2811" s="214"/>
      <c r="B2811" s="1301" t="str">
        <f>IF(details!$I$4="","",details!$I$4)</f>
        <v>Jherh js[kk oekZ</v>
      </c>
      <c r="C2811" s="1301"/>
      <c r="D2811" s="1276"/>
      <c r="E2811" s="1276"/>
      <c r="F2811" s="1302" t="str">
        <f>IF(details!$F$4="","",details!$F$4)</f>
        <v>Jh jk/ks';ke tk'kh</v>
      </c>
      <c r="G2811" s="1303"/>
      <c r="H2811" s="1303"/>
      <c r="I2811" s="1303"/>
      <c r="J2811" s="1304"/>
    </row>
    <row r="2812" spans="1:10" ht="17.5" customHeight="1" thickBot="1">
      <c r="A2812" s="215"/>
      <c r="B2812" s="1305" t="s">
        <v>244</v>
      </c>
      <c r="C2812" s="1305"/>
      <c r="D2812" s="1305" t="s">
        <v>245</v>
      </c>
      <c r="E2812" s="1305"/>
      <c r="F2812" s="1306" t="s">
        <v>246</v>
      </c>
      <c r="G2812" s="1307"/>
      <c r="H2812" s="1307"/>
      <c r="I2812" s="1307"/>
      <c r="J2812" s="1308"/>
    </row>
    <row r="2813" spans="1:10" ht="17.5" customHeight="1">
      <c r="A2813" s="247"/>
      <c r="B2813" s="1309" t="s">
        <v>258</v>
      </c>
      <c r="C2813" s="1310"/>
      <c r="D2813" s="1310"/>
      <c r="E2813" s="1310"/>
      <c r="F2813" s="1310"/>
      <c r="G2813" s="1310"/>
      <c r="H2813" s="1310"/>
      <c r="I2813" s="1310"/>
      <c r="J2813" s="1311"/>
    </row>
    <row r="2814" spans="1:10" ht="17.5" customHeight="1">
      <c r="A2814" s="214"/>
      <c r="B2814" s="310" t="s">
        <v>218</v>
      </c>
      <c r="C2814" s="1312" t="str">
        <f>IF('statement of marks'!J69="","",'statement of marks'!J69)</f>
        <v/>
      </c>
      <c r="D2814" s="1313"/>
      <c r="E2814" s="1313"/>
      <c r="F2814" s="1313"/>
      <c r="G2814" s="1313"/>
      <c r="H2814" s="1313"/>
      <c r="I2814" s="1313"/>
      <c r="J2814" s="1314"/>
    </row>
    <row r="2815" spans="1:10" ht="17.5" customHeight="1">
      <c r="A2815" s="214"/>
      <c r="B2815" s="310" t="s">
        <v>219</v>
      </c>
      <c r="C2815" s="1312" t="str">
        <f>IF('statement of marks'!K69="","",'statement of marks'!K69)</f>
        <v/>
      </c>
      <c r="D2815" s="1313"/>
      <c r="E2815" s="1313"/>
      <c r="F2815" s="1313"/>
      <c r="G2815" s="1313"/>
      <c r="H2815" s="1313"/>
      <c r="I2815" s="1313"/>
      <c r="J2815" s="1314"/>
    </row>
    <row r="2816" spans="1:10" ht="17.5" customHeight="1">
      <c r="A2816" s="214"/>
      <c r="B2816" s="310" t="s">
        <v>220</v>
      </c>
      <c r="C2816" s="1312" t="str">
        <f>IF('statement of marks'!L69="","",'statement of marks'!L69)</f>
        <v/>
      </c>
      <c r="D2816" s="1313"/>
      <c r="E2816" s="1313"/>
      <c r="F2816" s="1313"/>
      <c r="G2816" s="1313"/>
      <c r="H2816" s="1313"/>
      <c r="I2816" s="1313"/>
      <c r="J2816" s="1314"/>
    </row>
    <row r="2817" spans="1:10" ht="17.5" customHeight="1">
      <c r="A2817" s="214"/>
      <c r="B2817" s="310" t="s">
        <v>225</v>
      </c>
      <c r="C2817" s="1315" t="str">
        <f>IF('statement of marks'!H69="","",'statement of marks'!H69)</f>
        <v/>
      </c>
      <c r="D2817" s="1316"/>
      <c r="E2817" s="252" t="s">
        <v>261</v>
      </c>
      <c r="F2817" s="1317" t="str">
        <f>IF('statement of marks'!I69="","",'statement of marks'!I69)</f>
        <v/>
      </c>
      <c r="G2817" s="1317"/>
      <c r="H2817" s="1317"/>
      <c r="I2817" s="1317"/>
      <c r="J2817" s="1318"/>
    </row>
    <row r="2818" spans="1:10" ht="17.5" customHeight="1">
      <c r="A2818" s="214"/>
      <c r="B2818" s="310" t="s">
        <v>223</v>
      </c>
      <c r="C2818" s="253" t="s">
        <v>248</v>
      </c>
      <c r="D2818" s="235" t="s">
        <v>249</v>
      </c>
      <c r="E2818" s="235" t="s">
        <v>250</v>
      </c>
      <c r="F2818" s="235" t="s">
        <v>251</v>
      </c>
      <c r="G2818" s="235" t="s">
        <v>252</v>
      </c>
      <c r="H2818" s="235" t="s">
        <v>253</v>
      </c>
      <c r="I2818" s="235" t="s">
        <v>254</v>
      </c>
      <c r="J2818" s="248" t="s">
        <v>255</v>
      </c>
    </row>
    <row r="2819" spans="1:10" ht="17.5" customHeight="1">
      <c r="A2819" s="214"/>
      <c r="B2819" s="308" t="s">
        <v>256</v>
      </c>
      <c r="C2819" s="239" t="str">
        <f>IF(AND('statement of marks'!$C$3=1,'statement of marks'!HD69="mRrh.kZ"),'statement of marks'!$H$3,"")</f>
        <v/>
      </c>
      <c r="D2819" s="239" t="str">
        <f>IF(AND('statement of marks'!$C$3=2,'statement of marks'!HD69="mRrh.kZ"),'statement of marks'!$H$3,"")</f>
        <v/>
      </c>
      <c r="E2819" s="239" t="str">
        <f>IF(AND('statement of marks'!$C$3=3,'statement of marks'!HD69="mRrh.kZ"),'statement of marks'!$H$3,"")</f>
        <v/>
      </c>
      <c r="F2819" s="239" t="str">
        <f>IF(AND('statement of marks'!$C$3=4,'statement of marks'!HD69="mRrh.kZ"),'statement of marks'!$H$3,"")</f>
        <v/>
      </c>
      <c r="G2819" s="239" t="str">
        <f>IF(AND('statement of marks'!$C$3=5,'statement of marks'!HD69="mRrh.kZ"),'statement of marks'!$H$3,"")</f>
        <v/>
      </c>
      <c r="H2819" s="239" t="str">
        <f>IF(AND('statement of marks'!$C$3=6,'statement of marks'!HD69="mRrh.kZ"),'statement of marks'!$H$3,"")</f>
        <v/>
      </c>
      <c r="I2819" s="239" t="str">
        <f>IF(AND('statement of marks'!$C$3=7,'statement of marks'!HD69="mRrh.kZ"),'statement of marks'!$H$3,"")</f>
        <v/>
      </c>
      <c r="J2819" s="260" t="str">
        <f>IF(AND('statement of marks'!$C$3=8,'statement of marks'!HD69="mRrh.kZ"),'statement of marks'!$H$3,"")</f>
        <v/>
      </c>
    </row>
    <row r="2820" spans="1:10" ht="17.5" customHeight="1">
      <c r="A2820" s="214"/>
      <c r="B2820" s="308" t="str">
        <f>'statement of marks'!$FT$4</f>
        <v>fgUnh</v>
      </c>
      <c r="C2820" s="240"/>
      <c r="D2820" s="241"/>
      <c r="E2820" s="261" t="str">
        <f>IF(OR('statement of marks'!$FV69="",E2819=""),"",'statement of marks'!$FV69)</f>
        <v/>
      </c>
      <c r="F2820" s="261" t="str">
        <f>IF(OR('statement of marks'!$FV69="",F2819=""),"",'statement of marks'!$FV69)</f>
        <v/>
      </c>
      <c r="G2820" s="261" t="str">
        <f>IF(OR('statement of marks'!$FV69="",G2819=""),"",'statement of marks'!$FV69)</f>
        <v/>
      </c>
      <c r="H2820" s="261" t="str">
        <f>IF(OR('statement of marks'!$FV69="",H2819=""),"",'statement of marks'!$FV69)</f>
        <v/>
      </c>
      <c r="I2820" s="261" t="str">
        <f>IF(OR('statement of marks'!$FV69="",I2819=""),"",'statement of marks'!$FV69)</f>
        <v/>
      </c>
      <c r="J2820" s="262" t="str">
        <f>IF(OR('statement of marks'!$FV69="",J2819=""),"",'statement of marks'!$FV69)</f>
        <v/>
      </c>
    </row>
    <row r="2821" spans="1:10" ht="17.5" customHeight="1">
      <c r="A2821" s="214"/>
      <c r="B2821" s="308" t="str">
        <f>'statement of marks'!$FW$4</f>
        <v>vaxszth</v>
      </c>
      <c r="C2821" s="240"/>
      <c r="D2821" s="241"/>
      <c r="E2821" s="261" t="str">
        <f>IF(OR('statement of marks'!$FY69="",E2819=""),"",'statement of marks'!$FY69)</f>
        <v/>
      </c>
      <c r="F2821" s="261" t="str">
        <f>IF(OR('statement of marks'!$FY69="",F2819=""),"",'statement of marks'!$FY69)</f>
        <v/>
      </c>
      <c r="G2821" s="261" t="str">
        <f>IF(OR('statement of marks'!$FY69="",G2819=""),"",'statement of marks'!$FY69)</f>
        <v/>
      </c>
      <c r="H2821" s="261" t="str">
        <f>IF(OR('statement of marks'!$FY69="",H2819=""),"",'statement of marks'!$FY69)</f>
        <v/>
      </c>
      <c r="I2821" s="261" t="str">
        <f>IF(OR('statement of marks'!$FY69="",I2819=""),"",'statement of marks'!$FY69)</f>
        <v/>
      </c>
      <c r="J2821" s="262" t="str">
        <f>IF(OR('statement of marks'!$FY69="",J2819=""),"",'statement of marks'!$FY69)</f>
        <v/>
      </c>
    </row>
    <row r="2822" spans="1:10" ht="17.5" customHeight="1">
      <c r="A2822" s="214"/>
      <c r="B2822" s="308" t="str">
        <f>IF('statement of marks'!BE69="s","laLÑr",IF('statement of marks'!BE69="u","mnwZ",IF('statement of marks'!BE69="g","xqtjkrh",IF('statement of marks'!BE69="p","iatkch",IF('statement of marks'!BE69="sd","flU/kh","r`rh; Hkk""kk")))))</f>
        <v>r`rh; Hkk"kk</v>
      </c>
      <c r="C2822" s="240"/>
      <c r="D2822" s="241"/>
      <c r="E2822" s="261" t="str">
        <f>IF(OR('statement of marks'!$GB69="",E2819=""),"",'statement of marks'!$GB69)</f>
        <v/>
      </c>
      <c r="F2822" s="261" t="str">
        <f>IF(OR('statement of marks'!$GB69="",F2819=""),"",'statement of marks'!$GB69)</f>
        <v/>
      </c>
      <c r="G2822" s="261" t="str">
        <f>IF(OR('statement of marks'!$GB69="",G2819=""),"",'statement of marks'!$GB69)</f>
        <v/>
      </c>
      <c r="H2822" s="261" t="str">
        <f>IF(OR('statement of marks'!$GB69="",H2819=""),"",'statement of marks'!$GB69)</f>
        <v/>
      </c>
      <c r="I2822" s="261" t="str">
        <f>IF(OR('statement of marks'!$GB69="",I2819=""),"",'statement of marks'!$GB69)</f>
        <v/>
      </c>
      <c r="J2822" s="262" t="str">
        <f>IF(OR('statement of marks'!$GB69="",J2819=""),"",'statement of marks'!$GB69)</f>
        <v/>
      </c>
    </row>
    <row r="2823" spans="1:10" ht="17.5" customHeight="1">
      <c r="A2823" s="214"/>
      <c r="B2823" s="308" t="str">
        <f>'statement of marks'!$GH$4</f>
        <v>xf.kr</v>
      </c>
      <c r="C2823" s="240"/>
      <c r="D2823" s="241"/>
      <c r="E2823" s="261" t="str">
        <f>IF(OR('statement of marks'!$GJ69="",E2819=""),"",'statement of marks'!$GJ69)</f>
        <v/>
      </c>
      <c r="F2823" s="261" t="str">
        <f>IF(OR('statement of marks'!$GJ69="",F2819=""),"",'statement of marks'!$GJ69)</f>
        <v/>
      </c>
      <c r="G2823" s="261" t="str">
        <f>IF(OR('statement of marks'!$GJ69="",G2819=""),"",'statement of marks'!$GJ69)</f>
        <v/>
      </c>
      <c r="H2823" s="261" t="str">
        <f>IF(OR('statement of marks'!$GJ69="",H2819=""),"",'statement of marks'!$GJ69)</f>
        <v/>
      </c>
      <c r="I2823" s="261" t="str">
        <f>IF(OR('statement of marks'!$GJ69="",I2819=""),"",'statement of marks'!$GJ69)</f>
        <v/>
      </c>
      <c r="J2823" s="262" t="str">
        <f>IF(OR('statement of marks'!$GJ69="",J2819=""),"",'statement of marks'!$GJ69)</f>
        <v/>
      </c>
    </row>
    <row r="2824" spans="1:10" ht="17.5" customHeight="1">
      <c r="A2824" s="214"/>
      <c r="B2824" s="308" t="str">
        <f>'statement of marks'!$GK$4</f>
        <v>foKku</v>
      </c>
      <c r="C2824" s="240"/>
      <c r="D2824" s="241"/>
      <c r="E2824" s="261" t="str">
        <f>IF(OR('statement of marks'!$GM69="",E2819=""),"",'statement of marks'!$GM69)</f>
        <v/>
      </c>
      <c r="F2824" s="261" t="str">
        <f>IF(OR('statement of marks'!$GM69="",F2819=""),"",'statement of marks'!$GM69)</f>
        <v/>
      </c>
      <c r="G2824" s="261" t="str">
        <f>IF(OR('statement of marks'!$GM69="",G2819=""),"",'statement of marks'!$GM69)</f>
        <v/>
      </c>
      <c r="H2824" s="261" t="str">
        <f>IF(OR('statement of marks'!$GM69="",H2819=""),"",'statement of marks'!$GM69)</f>
        <v/>
      </c>
      <c r="I2824" s="261" t="str">
        <f>IF(OR('statement of marks'!$GM69="",I2819=""),"",'statement of marks'!$GM69)</f>
        <v/>
      </c>
      <c r="J2824" s="262" t="str">
        <f>IF(OR('statement of marks'!$GM69="",J2819=""),"",'statement of marks'!$GM69)</f>
        <v/>
      </c>
    </row>
    <row r="2825" spans="1:10" ht="17.5" customHeight="1">
      <c r="A2825" s="214"/>
      <c r="B2825" s="308" t="str">
        <f>'statement of marks'!$GN$4</f>
        <v>lkekftd foKku</v>
      </c>
      <c r="C2825" s="240"/>
      <c r="D2825" s="241"/>
      <c r="E2825" s="261" t="str">
        <f>IF(OR('statement of marks'!$GP69="",E2819=""),"",'statement of marks'!$GP69)</f>
        <v/>
      </c>
      <c r="F2825" s="261" t="str">
        <f>IF(OR('statement of marks'!$GP69="",F2819=""),"",'statement of marks'!$GP69)</f>
        <v/>
      </c>
      <c r="G2825" s="261" t="str">
        <f>IF(OR('statement of marks'!$GP69="",G2819=""),"",'statement of marks'!$GP69)</f>
        <v/>
      </c>
      <c r="H2825" s="261" t="str">
        <f>IF(OR('statement of marks'!$GP69="",H2819=""),"",'statement of marks'!$GP69)</f>
        <v/>
      </c>
      <c r="I2825" s="261" t="str">
        <f>IF(OR('statement of marks'!$GP69="",I2819=""),"",'statement of marks'!$GP69)</f>
        <v/>
      </c>
      <c r="J2825" s="262" t="str">
        <f>IF(OR('statement of marks'!$GP69="",J2819=""),"",'statement of marks'!$GP69)</f>
        <v/>
      </c>
    </row>
    <row r="2826" spans="1:10" ht="17.5" customHeight="1">
      <c r="A2826" s="214"/>
      <c r="B2826" s="308" t="str">
        <f>'statement of marks'!$GQ$4</f>
        <v>dk;kZuqHko</v>
      </c>
      <c r="C2826" s="240"/>
      <c r="D2826" s="241"/>
      <c r="E2826" s="261" t="str">
        <f>IF(OR('statement of marks'!$GS69="",E2819=""),"",'statement of marks'!$GS69)</f>
        <v/>
      </c>
      <c r="F2826" s="261" t="str">
        <f>IF(OR('statement of marks'!$GS69="",F2819=""),"",'statement of marks'!$GS69)</f>
        <v/>
      </c>
      <c r="G2826" s="261" t="str">
        <f>IF(OR('statement of marks'!$GS69="",G2819=""),"",'statement of marks'!$GS69)</f>
        <v/>
      </c>
      <c r="H2826" s="261" t="str">
        <f>IF(OR('statement of marks'!$GS69="",H2819=""),"",'statement of marks'!$GS69)</f>
        <v/>
      </c>
      <c r="I2826" s="261" t="str">
        <f>IF(OR('statement of marks'!$GS69="",I2819=""),"",'statement of marks'!$GS69)</f>
        <v/>
      </c>
      <c r="J2826" s="262" t="str">
        <f>IF(OR('statement of marks'!$GS69="",J2819=""),"",'statement of marks'!$GS69)</f>
        <v/>
      </c>
    </row>
    <row r="2827" spans="1:10" ht="17.5" customHeight="1">
      <c r="A2827" s="214"/>
      <c r="B2827" s="308" t="str">
        <f>'statement of marks'!$GT$4</f>
        <v>dyk f'k{kk</v>
      </c>
      <c r="C2827" s="240"/>
      <c r="D2827" s="241"/>
      <c r="E2827" s="263" t="str">
        <f>IF(OR('statement of marks'!$GV69="",E2819=""),"",'statement of marks'!$GV69)</f>
        <v/>
      </c>
      <c r="F2827" s="263" t="str">
        <f>IF(OR('statement of marks'!$GV69="",F2819=""),"",'statement of marks'!$GV69)</f>
        <v/>
      </c>
      <c r="G2827" s="263" t="str">
        <f>IF(OR('statement of marks'!$GV69="",G2819=""),"",'statement of marks'!$GV69)</f>
        <v/>
      </c>
      <c r="H2827" s="263" t="str">
        <f>IF(OR('statement of marks'!$GV69="",H2819=""),"",'statement of marks'!$GV69)</f>
        <v/>
      </c>
      <c r="I2827" s="263" t="str">
        <f>IF(OR('statement of marks'!$GV69="",I2819=""),"",'statement of marks'!$GV69)</f>
        <v/>
      </c>
      <c r="J2827" s="264" t="str">
        <f>IF(OR('statement of marks'!$GV69="",J2819=""),"",'statement of marks'!$GV69)</f>
        <v/>
      </c>
    </row>
    <row r="2828" spans="1:10" ht="17.5" customHeight="1">
      <c r="A2828" s="214"/>
      <c r="B2828" s="245" t="s">
        <v>284</v>
      </c>
      <c r="C2828" s="265" t="str">
        <f t="shared" ref="C2828:J2828" si="124">C2819</f>
        <v/>
      </c>
      <c r="D2828" s="265" t="str">
        <f t="shared" si="124"/>
        <v/>
      </c>
      <c r="E2828" s="265" t="str">
        <f t="shared" si="124"/>
        <v/>
      </c>
      <c r="F2828" s="265" t="str">
        <f t="shared" si="124"/>
        <v/>
      </c>
      <c r="G2828" s="265" t="str">
        <f t="shared" si="124"/>
        <v/>
      </c>
      <c r="H2828" s="265" t="str">
        <f t="shared" si="124"/>
        <v/>
      </c>
      <c r="I2828" s="265" t="str">
        <f t="shared" si="124"/>
        <v/>
      </c>
      <c r="J2828" s="266" t="str">
        <f t="shared" si="124"/>
        <v/>
      </c>
    </row>
    <row r="2829" spans="1:10" ht="17.5" customHeight="1">
      <c r="A2829" s="214"/>
      <c r="B2829" s="308" t="str">
        <f>'statement of marks'!$HL$5</f>
        <v>Nk= mifLFkfr</v>
      </c>
      <c r="C2829" s="242"/>
      <c r="D2829" s="242"/>
      <c r="E2829" s="267" t="str">
        <f>IF(OR('statement of marks'!$HL69="",E2819=""),"",'statement of marks'!$HL69)</f>
        <v/>
      </c>
      <c r="F2829" s="267" t="str">
        <f>IF(OR('statement of marks'!$HL69="",F2819=""),"",'statement of marks'!$HL69)</f>
        <v/>
      </c>
      <c r="G2829" s="267" t="str">
        <f>IF(OR('statement of marks'!$HL69="",G2819=""),"",'statement of marks'!$HL69)</f>
        <v/>
      </c>
      <c r="H2829" s="267" t="str">
        <f>IF(OR('statement of marks'!$HL69="",H2819=""),"",'statement of marks'!$HL69)</f>
        <v/>
      </c>
      <c r="I2829" s="267" t="str">
        <f>IF(OR('statement of marks'!$HL69="",I2819=""),"",'statement of marks'!$HL69)</f>
        <v/>
      </c>
      <c r="J2829" s="268" t="str">
        <f>IF(OR('statement of marks'!$HL69="",J2819=""),"",'statement of marks'!$HL69)</f>
        <v/>
      </c>
    </row>
    <row r="2830" spans="1:10" ht="17.5" customHeight="1">
      <c r="A2830" s="214"/>
      <c r="B2830" s="308" t="str">
        <f>'statement of marks'!$HK$5</f>
        <v>dqy ehfVax</v>
      </c>
      <c r="C2830" s="243"/>
      <c r="D2830" s="243"/>
      <c r="E2830" s="243" t="str">
        <f>IF(OR('statement of marks'!$HK69="",E2819=""),"",'statement of marks'!$HK69)</f>
        <v/>
      </c>
      <c r="F2830" s="243" t="str">
        <f>IF(OR('statement of marks'!$HK69="",F2819=""),"",'statement of marks'!$HK69)</f>
        <v/>
      </c>
      <c r="G2830" s="243" t="str">
        <f>IF(OR('statement of marks'!$HK69="",G2819=""),"",'statement of marks'!$HK69)</f>
        <v/>
      </c>
      <c r="H2830" s="243" t="str">
        <f>IF(OR('statement of marks'!$HK69="",H2819=""),"",'statement of marks'!$HK69)</f>
        <v/>
      </c>
      <c r="I2830" s="243" t="str">
        <f>IF(OR('statement of marks'!$HK69="",I2819=""),"",'statement of marks'!$HK69)</f>
        <v/>
      </c>
      <c r="J2830" s="269" t="str">
        <f>IF(OR('statement of marks'!$HK69="",J2819=""),"",'statement of marks'!$HK69)</f>
        <v/>
      </c>
    </row>
    <row r="2831" spans="1:10" ht="17.5" customHeight="1">
      <c r="A2831" s="214"/>
      <c r="B2831" s="308" t="s">
        <v>259</v>
      </c>
      <c r="C2831" s="243" t="str">
        <f t="shared" ref="C2831:J2831" si="125">IF(OR(C2829="",C2830=""),"",C2829/C2830*100)</f>
        <v/>
      </c>
      <c r="D2831" s="243" t="str">
        <f t="shared" si="125"/>
        <v/>
      </c>
      <c r="E2831" s="243" t="str">
        <f t="shared" si="125"/>
        <v/>
      </c>
      <c r="F2831" s="243" t="str">
        <f t="shared" si="125"/>
        <v/>
      </c>
      <c r="G2831" s="243" t="str">
        <f t="shared" si="125"/>
        <v/>
      </c>
      <c r="H2831" s="243" t="str">
        <f t="shared" si="125"/>
        <v/>
      </c>
      <c r="I2831" s="243" t="str">
        <f t="shared" si="125"/>
        <v/>
      </c>
      <c r="J2831" s="269" t="str">
        <f t="shared" si="125"/>
        <v/>
      </c>
    </row>
    <row r="2832" spans="1:10" ht="17.5" customHeight="1">
      <c r="A2832" s="214"/>
      <c r="B2832" s="308" t="s">
        <v>260</v>
      </c>
      <c r="C2832" s="243"/>
      <c r="D2832" s="243"/>
      <c r="E2832" s="243"/>
      <c r="F2832" s="243"/>
      <c r="G2832" s="243"/>
      <c r="H2832" s="243"/>
      <c r="I2832" s="243"/>
      <c r="J2832" s="249"/>
    </row>
    <row r="2833" spans="1:10" ht="17.5" customHeight="1">
      <c r="A2833" s="214"/>
      <c r="B2833" s="310" t="s">
        <v>257</v>
      </c>
      <c r="C2833" s="1319" t="str">
        <f>IF('statement of marks'!HN69="","",'statement of marks'!HN69)</f>
        <v/>
      </c>
      <c r="D2833" s="1320"/>
      <c r="E2833" s="1320"/>
      <c r="F2833" s="1320"/>
      <c r="G2833" s="1320"/>
      <c r="H2833" s="1320"/>
      <c r="I2833" s="1320"/>
      <c r="J2833" s="1321"/>
    </row>
    <row r="2834" spans="1:10" ht="17.5" customHeight="1">
      <c r="A2834" s="214"/>
      <c r="B2834" s="246"/>
      <c r="C2834" s="1322"/>
      <c r="D2834" s="1323"/>
      <c r="E2834" s="1323"/>
      <c r="F2834" s="1324"/>
      <c r="G2834" s="1322"/>
      <c r="H2834" s="1323"/>
      <c r="I2834" s="1323"/>
      <c r="J2834" s="1325"/>
    </row>
    <row r="2835" spans="1:10" ht="17.5" customHeight="1" thickBot="1">
      <c r="A2835" s="215"/>
      <c r="B2835" s="259" t="s">
        <v>262</v>
      </c>
      <c r="C2835" s="1293" t="s">
        <v>80</v>
      </c>
      <c r="D2835" s="1294"/>
      <c r="E2835" s="1294"/>
      <c r="F2835" s="1295"/>
      <c r="G2835" s="1296" t="s">
        <v>263</v>
      </c>
      <c r="H2835" s="1297"/>
      <c r="I2835" s="1297"/>
      <c r="J2835" s="1298"/>
    </row>
    <row r="2836" spans="1:10" ht="17.5" customHeight="1">
      <c r="A2836" s="247"/>
      <c r="B2836" s="1352" t="s">
        <v>228</v>
      </c>
      <c r="C2836" s="1353"/>
      <c r="D2836" s="1353"/>
      <c r="E2836" s="1353"/>
      <c r="F2836" s="1353"/>
      <c r="G2836" s="1353"/>
      <c r="H2836" s="1353"/>
      <c r="I2836" s="1353"/>
      <c r="J2836" s="1354"/>
    </row>
    <row r="2837" spans="1:10" ht="17.5" customHeight="1">
      <c r="A2837" s="214"/>
      <c r="B2837" s="1355" t="s">
        <v>247</v>
      </c>
      <c r="C2837" s="1356"/>
      <c r="D2837" s="1356"/>
      <c r="E2837" s="1356"/>
      <c r="F2837" s="1356"/>
      <c r="G2837" s="1356"/>
      <c r="H2837" s="1356"/>
      <c r="I2837" s="1356"/>
      <c r="J2837" s="1357"/>
    </row>
    <row r="2838" spans="1:10" ht="17.5" customHeight="1">
      <c r="A2838" s="214"/>
      <c r="B2838" s="1358" t="s">
        <v>81</v>
      </c>
      <c r="C2838" s="1358"/>
      <c r="D2838" s="1359">
        <f>YEAR(details!G70)</f>
        <v>1900</v>
      </c>
      <c r="E2838" s="1360"/>
      <c r="F2838" s="307" t="s">
        <v>230</v>
      </c>
      <c r="G2838" s="1359" t="str">
        <f>'statement of marks'!$H$3</f>
        <v>2015-16</v>
      </c>
      <c r="H2838" s="1360"/>
      <c r="I2838" s="307" t="s">
        <v>231</v>
      </c>
      <c r="J2838" s="255"/>
    </row>
    <row r="2839" spans="1:10" ht="17.5" customHeight="1">
      <c r="A2839" s="214"/>
      <c r="B2839" s="1326" t="s">
        <v>229</v>
      </c>
      <c r="C2839" s="1327"/>
      <c r="D2839" s="1312" t="str">
        <f>'statement of marks'!$A$1</f>
        <v>jk- ck- ek/;fed fo|ky; uohu] fuEckgsM+k</v>
      </c>
      <c r="E2839" s="1313"/>
      <c r="F2839" s="1313"/>
      <c r="G2839" s="1313"/>
      <c r="H2839" s="1313"/>
      <c r="I2839" s="1313"/>
      <c r="J2839" s="1314"/>
    </row>
    <row r="2840" spans="1:10" ht="17.5" customHeight="1">
      <c r="A2840" s="214"/>
      <c r="B2840" s="1326" t="str">
        <f>'statement of marks'!$J$3</f>
        <v xml:space="preserve">fo|ky; dk Mk;l dksM+ </v>
      </c>
      <c r="C2840" s="1327"/>
      <c r="D2840" s="1345" t="str">
        <f>'statement of marks'!$K$3</f>
        <v xml:space="preserve">08291009401   </v>
      </c>
      <c r="E2840" s="1346"/>
      <c r="F2840" s="1128"/>
      <c r="G2840" s="1129"/>
      <c r="H2840" s="1129"/>
      <c r="I2840" s="1129"/>
      <c r="J2840" s="1347"/>
    </row>
    <row r="2841" spans="1:10" ht="17.5" customHeight="1">
      <c r="A2841" s="214"/>
      <c r="B2841" s="1326" t="s">
        <v>218</v>
      </c>
      <c r="C2841" s="1327"/>
      <c r="D2841" s="1312" t="str">
        <f>IF('statement of marks'!J70="","",'statement of marks'!J70)</f>
        <v/>
      </c>
      <c r="E2841" s="1313"/>
      <c r="F2841" s="1313"/>
      <c r="G2841" s="1313"/>
      <c r="H2841" s="1313"/>
      <c r="I2841" s="1313"/>
      <c r="J2841" s="1314"/>
    </row>
    <row r="2842" spans="1:10" ht="17.5" customHeight="1">
      <c r="A2842" s="214"/>
      <c r="B2842" s="1326" t="s">
        <v>232</v>
      </c>
      <c r="C2842" s="1327"/>
      <c r="D2842" s="1145" t="str">
        <f>IF('statement of marks'!C70="B","Nk=",IF('statement of marks'!C70="G","Nk=k",""))</f>
        <v/>
      </c>
      <c r="E2842" s="1145"/>
      <c r="F2842" s="258" t="s">
        <v>224</v>
      </c>
      <c r="G2842" s="256" t="str">
        <f>IF('statement of marks'!B70="","",'statement of marks'!B70)</f>
        <v/>
      </c>
      <c r="H2842" s="1348"/>
      <c r="I2842" s="1348"/>
      <c r="J2842" s="1349"/>
    </row>
    <row r="2843" spans="1:10" ht="17.5" customHeight="1">
      <c r="A2843" s="214"/>
      <c r="B2843" s="1326" t="s">
        <v>220</v>
      </c>
      <c r="C2843" s="1327"/>
      <c r="D2843" s="1312" t="str">
        <f>IF('statement of marks'!L70="","",'statement of marks'!L70)</f>
        <v/>
      </c>
      <c r="E2843" s="1313"/>
      <c r="F2843" s="1313"/>
      <c r="G2843" s="1313"/>
      <c r="H2843" s="1313"/>
      <c r="I2843" s="1313"/>
      <c r="J2843" s="1314"/>
    </row>
    <row r="2844" spans="1:10" ht="17.5" customHeight="1">
      <c r="A2844" s="214"/>
      <c r="B2844" s="1326" t="s">
        <v>219</v>
      </c>
      <c r="C2844" s="1327"/>
      <c r="D2844" s="1312" t="str">
        <f>IF('statement of marks'!K70="","",'statement of marks'!K70)</f>
        <v/>
      </c>
      <c r="E2844" s="1313"/>
      <c r="F2844" s="1313"/>
      <c r="G2844" s="1313"/>
      <c r="H2844" s="1313"/>
      <c r="I2844" s="1313"/>
      <c r="J2844" s="1314"/>
    </row>
    <row r="2845" spans="1:10" ht="17.5" customHeight="1">
      <c r="A2845" s="214"/>
      <c r="B2845" s="1326" t="s">
        <v>234</v>
      </c>
      <c r="C2845" s="1327"/>
      <c r="D2845" s="1312" t="str">
        <f>IF(details!N70="","",details!N70)</f>
        <v/>
      </c>
      <c r="E2845" s="1313"/>
      <c r="F2845" s="1313"/>
      <c r="G2845" s="1313"/>
      <c r="H2845" s="1313"/>
      <c r="I2845" s="1313"/>
      <c r="J2845" s="1314"/>
    </row>
    <row r="2846" spans="1:10" ht="17.5" customHeight="1">
      <c r="A2846" s="214"/>
      <c r="B2846" s="1326" t="s">
        <v>283</v>
      </c>
      <c r="C2846" s="1327"/>
      <c r="D2846" s="1312" t="str">
        <f>IF(details!O70="","",details!O70)</f>
        <v/>
      </c>
      <c r="E2846" s="1313"/>
      <c r="F2846" s="1313"/>
      <c r="G2846" s="1313"/>
      <c r="H2846" s="1313"/>
      <c r="I2846" s="1313"/>
      <c r="J2846" s="1314"/>
    </row>
    <row r="2847" spans="1:10" ht="17.5" customHeight="1">
      <c r="A2847" s="214"/>
      <c r="B2847" s="1326" t="s">
        <v>77</v>
      </c>
      <c r="C2847" s="1327"/>
      <c r="D2847" s="392">
        <f>'statement of marks'!$C$3</f>
        <v>6</v>
      </c>
      <c r="E2847" s="309" t="s">
        <v>222</v>
      </c>
      <c r="F2847" s="254" t="str">
        <f>IF('statement of marks'!F70="","",'statement of marks'!F70)</f>
        <v/>
      </c>
      <c r="G2847" s="1343" t="s">
        <v>233</v>
      </c>
      <c r="H2847" s="1170"/>
      <c r="I2847" s="1361" t="str">
        <f>IF('statement of marks'!G70="","",'statement of marks'!G70)</f>
        <v/>
      </c>
      <c r="J2847" s="1362"/>
    </row>
    <row r="2848" spans="1:10" ht="17.5" customHeight="1">
      <c r="A2848" s="214"/>
      <c r="B2848" s="1326" t="s">
        <v>225</v>
      </c>
      <c r="C2848" s="1327"/>
      <c r="D2848" s="1316" t="str">
        <f>IF('statement of marks'!H70="","",'statement of marks'!H70)</f>
        <v/>
      </c>
      <c r="E2848" s="1328"/>
      <c r="F2848" s="1328"/>
      <c r="G2848" s="1328"/>
      <c r="H2848" s="1328"/>
      <c r="I2848" s="1328"/>
      <c r="J2848" s="1329"/>
    </row>
    <row r="2849" spans="1:10" ht="17.5" customHeight="1">
      <c r="A2849" s="214"/>
      <c r="B2849" s="1326" t="s">
        <v>226</v>
      </c>
      <c r="C2849" s="1327"/>
      <c r="D2849" s="1330" t="str">
        <f>IF('statement of marks'!I70="","",'statement of marks'!I70)</f>
        <v/>
      </c>
      <c r="E2849" s="1331"/>
      <c r="F2849" s="1332"/>
      <c r="G2849" s="1332"/>
      <c r="H2849" s="1332"/>
      <c r="I2849" s="1332"/>
      <c r="J2849" s="1333"/>
    </row>
    <row r="2850" spans="1:10" ht="17.5" customHeight="1">
      <c r="A2850" s="214"/>
      <c r="B2850" s="1312" t="s">
        <v>235</v>
      </c>
      <c r="C2850" s="1313"/>
      <c r="D2850" s="1313"/>
      <c r="E2850" s="1144"/>
      <c r="F2850" s="1334" t="str">
        <f>IF(details!Q70="","",details!Q70)</f>
        <v/>
      </c>
      <c r="G2850" s="1334"/>
      <c r="H2850" s="1335"/>
      <c r="I2850" s="1335"/>
      <c r="J2850" s="1336"/>
    </row>
    <row r="2851" spans="1:10" ht="17.5" customHeight="1">
      <c r="A2851" s="214"/>
      <c r="B2851" s="1326" t="s">
        <v>239</v>
      </c>
      <c r="C2851" s="1327"/>
      <c r="D2851" s="1312" t="str">
        <f>IF(details!M70="","",details!M70)</f>
        <v/>
      </c>
      <c r="E2851" s="1313"/>
      <c r="F2851" s="1313"/>
      <c r="G2851" s="1313"/>
      <c r="H2851" s="1313"/>
      <c r="I2851" s="1313"/>
      <c r="J2851" s="1314"/>
    </row>
    <row r="2852" spans="1:10" ht="17.5" customHeight="1">
      <c r="A2852" s="214"/>
      <c r="B2852" s="1326" t="s">
        <v>240</v>
      </c>
      <c r="C2852" s="1327"/>
      <c r="D2852" s="1312" t="str">
        <f>IF(details!P70="","",details!P70)</f>
        <v/>
      </c>
      <c r="E2852" s="1313"/>
      <c r="F2852" s="1313"/>
      <c r="G2852" s="1313"/>
      <c r="H2852" s="1313"/>
      <c r="I2852" s="1313"/>
      <c r="J2852" s="1314"/>
    </row>
    <row r="2853" spans="1:10" ht="17.5" customHeight="1">
      <c r="A2853" s="214"/>
      <c r="B2853" s="1326" t="s">
        <v>241</v>
      </c>
      <c r="C2853" s="1327"/>
      <c r="D2853" s="1337" t="str">
        <f>IF('statement of marks'!HD70="mRrh.kZ",'statement of marks'!$C$3,"")</f>
        <v/>
      </c>
      <c r="E2853" s="1338"/>
      <c r="F2853" s="1313" t="s">
        <v>242</v>
      </c>
      <c r="G2853" s="1144"/>
      <c r="H2853" s="1337" t="str">
        <f>IF(D2853="","",D2853+1)</f>
        <v/>
      </c>
      <c r="I2853" s="1338"/>
      <c r="J2853" s="1339"/>
    </row>
    <row r="2854" spans="1:10" ht="17.5" customHeight="1">
      <c r="A2854" s="214"/>
      <c r="B2854" s="1326" t="s">
        <v>243</v>
      </c>
      <c r="C2854" s="1327"/>
      <c r="D2854" s="1340">
        <f>IF(details!$O$4="","",details!$O$4)</f>
        <v>42460</v>
      </c>
      <c r="E2854" s="1341"/>
      <c r="F2854" s="1342"/>
      <c r="G2854" s="1343"/>
      <c r="H2854" s="1343"/>
      <c r="I2854" s="1343"/>
      <c r="J2854" s="1344"/>
    </row>
    <row r="2855" spans="1:10" ht="17.5" customHeight="1">
      <c r="A2855" s="214"/>
      <c r="B2855" s="1299"/>
      <c r="C2855" s="1299"/>
      <c r="D2855" s="1276"/>
      <c r="E2855" s="1276"/>
      <c r="F2855" s="1288"/>
      <c r="G2855" s="1288"/>
      <c r="H2855" s="1288"/>
      <c r="I2855" s="1288"/>
      <c r="J2855" s="1300"/>
    </row>
    <row r="2856" spans="1:10" ht="17.5" customHeight="1">
      <c r="A2856" s="214"/>
      <c r="B2856" s="1301" t="str">
        <f>IF(details!$I$4="","",details!$I$4)</f>
        <v>Jherh js[kk oekZ</v>
      </c>
      <c r="C2856" s="1301"/>
      <c r="D2856" s="1276"/>
      <c r="E2856" s="1276"/>
      <c r="F2856" s="1302" t="str">
        <f>IF(details!$F$4="","",details!$F$4)</f>
        <v>Jh jk/ks';ke tk'kh</v>
      </c>
      <c r="G2856" s="1303"/>
      <c r="H2856" s="1303"/>
      <c r="I2856" s="1303"/>
      <c r="J2856" s="1304"/>
    </row>
    <row r="2857" spans="1:10" ht="17.5" customHeight="1" thickBot="1">
      <c r="A2857" s="215"/>
      <c r="B2857" s="1305" t="s">
        <v>244</v>
      </c>
      <c r="C2857" s="1305"/>
      <c r="D2857" s="1305" t="s">
        <v>245</v>
      </c>
      <c r="E2857" s="1305"/>
      <c r="F2857" s="1306" t="s">
        <v>246</v>
      </c>
      <c r="G2857" s="1307"/>
      <c r="H2857" s="1307"/>
      <c r="I2857" s="1307"/>
      <c r="J2857" s="1308"/>
    </row>
    <row r="2858" spans="1:10" ht="17.5" customHeight="1">
      <c r="A2858" s="247"/>
      <c r="B2858" s="1309" t="s">
        <v>258</v>
      </c>
      <c r="C2858" s="1310"/>
      <c r="D2858" s="1310"/>
      <c r="E2858" s="1310"/>
      <c r="F2858" s="1310"/>
      <c r="G2858" s="1310"/>
      <c r="H2858" s="1310"/>
      <c r="I2858" s="1310"/>
      <c r="J2858" s="1311"/>
    </row>
    <row r="2859" spans="1:10" ht="17.5" customHeight="1">
      <c r="A2859" s="214"/>
      <c r="B2859" s="310" t="s">
        <v>218</v>
      </c>
      <c r="C2859" s="1312" t="str">
        <f>IF('statement of marks'!J70="","",'statement of marks'!J70)</f>
        <v/>
      </c>
      <c r="D2859" s="1313"/>
      <c r="E2859" s="1313"/>
      <c r="F2859" s="1313"/>
      <c r="G2859" s="1313"/>
      <c r="H2859" s="1313"/>
      <c r="I2859" s="1313"/>
      <c r="J2859" s="1314"/>
    </row>
    <row r="2860" spans="1:10" ht="17.5" customHeight="1">
      <c r="A2860" s="214"/>
      <c r="B2860" s="310" t="s">
        <v>219</v>
      </c>
      <c r="C2860" s="1312" t="str">
        <f>IF('statement of marks'!K70="","",'statement of marks'!K70)</f>
        <v/>
      </c>
      <c r="D2860" s="1313"/>
      <c r="E2860" s="1313"/>
      <c r="F2860" s="1313"/>
      <c r="G2860" s="1313"/>
      <c r="H2860" s="1313"/>
      <c r="I2860" s="1313"/>
      <c r="J2860" s="1314"/>
    </row>
    <row r="2861" spans="1:10" ht="17.5" customHeight="1">
      <c r="A2861" s="214"/>
      <c r="B2861" s="310" t="s">
        <v>220</v>
      </c>
      <c r="C2861" s="1312" t="str">
        <f>IF('statement of marks'!L70="","",'statement of marks'!L70)</f>
        <v/>
      </c>
      <c r="D2861" s="1313"/>
      <c r="E2861" s="1313"/>
      <c r="F2861" s="1313"/>
      <c r="G2861" s="1313"/>
      <c r="H2861" s="1313"/>
      <c r="I2861" s="1313"/>
      <c r="J2861" s="1314"/>
    </row>
    <row r="2862" spans="1:10" ht="17.5" customHeight="1">
      <c r="A2862" s="214"/>
      <c r="B2862" s="310" t="s">
        <v>225</v>
      </c>
      <c r="C2862" s="1315" t="str">
        <f>IF('statement of marks'!H70="","",'statement of marks'!H70)</f>
        <v/>
      </c>
      <c r="D2862" s="1316"/>
      <c r="E2862" s="252" t="s">
        <v>261</v>
      </c>
      <c r="F2862" s="1317" t="str">
        <f>IF('statement of marks'!I70="","",'statement of marks'!I70)</f>
        <v/>
      </c>
      <c r="G2862" s="1317"/>
      <c r="H2862" s="1317"/>
      <c r="I2862" s="1317"/>
      <c r="J2862" s="1318"/>
    </row>
    <row r="2863" spans="1:10" ht="17.5" customHeight="1">
      <c r="A2863" s="214"/>
      <c r="B2863" s="310" t="s">
        <v>223</v>
      </c>
      <c r="C2863" s="253" t="s">
        <v>248</v>
      </c>
      <c r="D2863" s="235" t="s">
        <v>249</v>
      </c>
      <c r="E2863" s="235" t="s">
        <v>250</v>
      </c>
      <c r="F2863" s="235" t="s">
        <v>251</v>
      </c>
      <c r="G2863" s="235" t="s">
        <v>252</v>
      </c>
      <c r="H2863" s="235" t="s">
        <v>253</v>
      </c>
      <c r="I2863" s="235" t="s">
        <v>254</v>
      </c>
      <c r="J2863" s="248" t="s">
        <v>255</v>
      </c>
    </row>
    <row r="2864" spans="1:10" ht="17.5" customHeight="1">
      <c r="A2864" s="214"/>
      <c r="B2864" s="308" t="s">
        <v>256</v>
      </c>
      <c r="C2864" s="239" t="str">
        <f>IF(AND('statement of marks'!$C$3=1,'statement of marks'!HD70="mRrh.kZ"),'statement of marks'!$H$3,"")</f>
        <v/>
      </c>
      <c r="D2864" s="239" t="str">
        <f>IF(AND('statement of marks'!$C$3=2,'statement of marks'!HD70="mRrh.kZ"),'statement of marks'!$H$3,"")</f>
        <v/>
      </c>
      <c r="E2864" s="239" t="str">
        <f>IF(AND('statement of marks'!$C$3=3,'statement of marks'!HD70="mRrh.kZ"),'statement of marks'!$H$3,"")</f>
        <v/>
      </c>
      <c r="F2864" s="239" t="str">
        <f>IF(AND('statement of marks'!$C$3=4,'statement of marks'!HD70="mRrh.kZ"),'statement of marks'!$H$3,"")</f>
        <v/>
      </c>
      <c r="G2864" s="239" t="str">
        <f>IF(AND('statement of marks'!$C$3=5,'statement of marks'!HD70="mRrh.kZ"),'statement of marks'!$H$3,"")</f>
        <v/>
      </c>
      <c r="H2864" s="239" t="str">
        <f>IF(AND('statement of marks'!$C$3=6,'statement of marks'!HD70="mRrh.kZ"),'statement of marks'!$H$3,"")</f>
        <v/>
      </c>
      <c r="I2864" s="239" t="str">
        <f>IF(AND('statement of marks'!$C$3=7,'statement of marks'!HD70="mRrh.kZ"),'statement of marks'!$H$3,"")</f>
        <v/>
      </c>
      <c r="J2864" s="260" t="str">
        <f>IF(AND('statement of marks'!$C$3=8,'statement of marks'!HD70="mRrh.kZ"),'statement of marks'!$H$3,"")</f>
        <v/>
      </c>
    </row>
    <row r="2865" spans="1:10" ht="17.5" customHeight="1">
      <c r="A2865" s="214"/>
      <c r="B2865" s="308" t="str">
        <f>'statement of marks'!$FT$4</f>
        <v>fgUnh</v>
      </c>
      <c r="C2865" s="240"/>
      <c r="D2865" s="241"/>
      <c r="E2865" s="261" t="str">
        <f>IF(OR('statement of marks'!$FV70="",E2864=""),"",'statement of marks'!$FV70)</f>
        <v/>
      </c>
      <c r="F2865" s="261" t="str">
        <f>IF(OR('statement of marks'!$FV70="",F2864=""),"",'statement of marks'!$FV70)</f>
        <v/>
      </c>
      <c r="G2865" s="261" t="str">
        <f>IF(OR('statement of marks'!$FV70="",G2864=""),"",'statement of marks'!$FV70)</f>
        <v/>
      </c>
      <c r="H2865" s="261" t="str">
        <f>IF(OR('statement of marks'!$FV70="",H2864=""),"",'statement of marks'!$FV70)</f>
        <v/>
      </c>
      <c r="I2865" s="261" t="str">
        <f>IF(OR('statement of marks'!$FV70="",I2864=""),"",'statement of marks'!$FV70)</f>
        <v/>
      </c>
      <c r="J2865" s="262" t="str">
        <f>IF(OR('statement of marks'!$FV70="",J2864=""),"",'statement of marks'!$FV70)</f>
        <v/>
      </c>
    </row>
    <row r="2866" spans="1:10" ht="17.5" customHeight="1">
      <c r="A2866" s="214"/>
      <c r="B2866" s="308" t="str">
        <f>'statement of marks'!$FW$4</f>
        <v>vaxszth</v>
      </c>
      <c r="C2866" s="240"/>
      <c r="D2866" s="241"/>
      <c r="E2866" s="261" t="str">
        <f>IF(OR('statement of marks'!$FY70="",E2864=""),"",'statement of marks'!$FY70)</f>
        <v/>
      </c>
      <c r="F2866" s="261" t="str">
        <f>IF(OR('statement of marks'!$FY70="",F2864=""),"",'statement of marks'!$FY70)</f>
        <v/>
      </c>
      <c r="G2866" s="261" t="str">
        <f>IF(OR('statement of marks'!$FY70="",G2864=""),"",'statement of marks'!$FY70)</f>
        <v/>
      </c>
      <c r="H2866" s="261" t="str">
        <f>IF(OR('statement of marks'!$FY70="",H2864=""),"",'statement of marks'!$FY70)</f>
        <v/>
      </c>
      <c r="I2866" s="261" t="str">
        <f>IF(OR('statement of marks'!$FY70="",I2864=""),"",'statement of marks'!$FY70)</f>
        <v/>
      </c>
      <c r="J2866" s="262" t="str">
        <f>IF(OR('statement of marks'!$FY70="",J2864=""),"",'statement of marks'!$FY70)</f>
        <v/>
      </c>
    </row>
    <row r="2867" spans="1:10" ht="17.5" customHeight="1">
      <c r="A2867" s="214"/>
      <c r="B2867" s="308" t="str">
        <f>IF('statement of marks'!BE70="s","laLÑr",IF('statement of marks'!BE70="u","mnwZ",IF('statement of marks'!BE70="g","xqtjkrh",IF('statement of marks'!BE70="p","iatkch",IF('statement of marks'!BE70="sd","flU/kh","r`rh; Hkk""kk")))))</f>
        <v>r`rh; Hkk"kk</v>
      </c>
      <c r="C2867" s="240"/>
      <c r="D2867" s="241"/>
      <c r="E2867" s="261" t="str">
        <f>IF(OR('statement of marks'!$GB70="",E2864=""),"",'statement of marks'!$GB70)</f>
        <v/>
      </c>
      <c r="F2867" s="261" t="str">
        <f>IF(OR('statement of marks'!$GB70="",F2864=""),"",'statement of marks'!$GB70)</f>
        <v/>
      </c>
      <c r="G2867" s="261" t="str">
        <f>IF(OR('statement of marks'!$GB70="",G2864=""),"",'statement of marks'!$GB70)</f>
        <v/>
      </c>
      <c r="H2867" s="261" t="str">
        <f>IF(OR('statement of marks'!$GB70="",H2864=""),"",'statement of marks'!$GB70)</f>
        <v/>
      </c>
      <c r="I2867" s="261" t="str">
        <f>IF(OR('statement of marks'!$GB70="",I2864=""),"",'statement of marks'!$GB70)</f>
        <v/>
      </c>
      <c r="J2867" s="262" t="str">
        <f>IF(OR('statement of marks'!$GB70="",J2864=""),"",'statement of marks'!$GB70)</f>
        <v/>
      </c>
    </row>
    <row r="2868" spans="1:10" ht="17.5" customHeight="1">
      <c r="A2868" s="214"/>
      <c r="B2868" s="308" t="str">
        <f>'statement of marks'!$GH$4</f>
        <v>xf.kr</v>
      </c>
      <c r="C2868" s="240"/>
      <c r="D2868" s="241"/>
      <c r="E2868" s="261" t="str">
        <f>IF(OR('statement of marks'!$GJ70="",E2864=""),"",'statement of marks'!$GJ70)</f>
        <v/>
      </c>
      <c r="F2868" s="261" t="str">
        <f>IF(OR('statement of marks'!$GJ70="",F2864=""),"",'statement of marks'!$GJ70)</f>
        <v/>
      </c>
      <c r="G2868" s="261" t="str">
        <f>IF(OR('statement of marks'!$GJ70="",G2864=""),"",'statement of marks'!$GJ70)</f>
        <v/>
      </c>
      <c r="H2868" s="261" t="str">
        <f>IF(OR('statement of marks'!$GJ70="",H2864=""),"",'statement of marks'!$GJ70)</f>
        <v/>
      </c>
      <c r="I2868" s="261" t="str">
        <f>IF(OR('statement of marks'!$GJ70="",I2864=""),"",'statement of marks'!$GJ70)</f>
        <v/>
      </c>
      <c r="J2868" s="262" t="str">
        <f>IF(OR('statement of marks'!$GJ70="",J2864=""),"",'statement of marks'!$GJ70)</f>
        <v/>
      </c>
    </row>
    <row r="2869" spans="1:10" ht="17.5" customHeight="1">
      <c r="A2869" s="214"/>
      <c r="B2869" s="308" t="str">
        <f>'statement of marks'!$GK$4</f>
        <v>foKku</v>
      </c>
      <c r="C2869" s="240"/>
      <c r="D2869" s="241"/>
      <c r="E2869" s="261" t="str">
        <f>IF(OR('statement of marks'!$GM70="",E2864=""),"",'statement of marks'!$GM70)</f>
        <v/>
      </c>
      <c r="F2869" s="261" t="str">
        <f>IF(OR('statement of marks'!$GM70="",F2864=""),"",'statement of marks'!$GM70)</f>
        <v/>
      </c>
      <c r="G2869" s="261" t="str">
        <f>IF(OR('statement of marks'!$GM70="",G2864=""),"",'statement of marks'!$GM70)</f>
        <v/>
      </c>
      <c r="H2869" s="261" t="str">
        <f>IF(OR('statement of marks'!$GM70="",H2864=""),"",'statement of marks'!$GM70)</f>
        <v/>
      </c>
      <c r="I2869" s="261" t="str">
        <f>IF(OR('statement of marks'!$GM70="",I2864=""),"",'statement of marks'!$GM70)</f>
        <v/>
      </c>
      <c r="J2869" s="262" t="str">
        <f>IF(OR('statement of marks'!$GM70="",J2864=""),"",'statement of marks'!$GM70)</f>
        <v/>
      </c>
    </row>
    <row r="2870" spans="1:10" ht="17.5" customHeight="1">
      <c r="A2870" s="214"/>
      <c r="B2870" s="308" t="str">
        <f>'statement of marks'!$GN$4</f>
        <v>lkekftd foKku</v>
      </c>
      <c r="C2870" s="240"/>
      <c r="D2870" s="241"/>
      <c r="E2870" s="261" t="str">
        <f>IF(OR('statement of marks'!$GP70="",E2864=""),"",'statement of marks'!$GP70)</f>
        <v/>
      </c>
      <c r="F2870" s="261" t="str">
        <f>IF(OR('statement of marks'!$GP70="",F2864=""),"",'statement of marks'!$GP70)</f>
        <v/>
      </c>
      <c r="G2870" s="261" t="str">
        <f>IF(OR('statement of marks'!$GP70="",G2864=""),"",'statement of marks'!$GP70)</f>
        <v/>
      </c>
      <c r="H2870" s="261" t="str">
        <f>IF(OR('statement of marks'!$GP70="",H2864=""),"",'statement of marks'!$GP70)</f>
        <v/>
      </c>
      <c r="I2870" s="261" t="str">
        <f>IF(OR('statement of marks'!$GP70="",I2864=""),"",'statement of marks'!$GP70)</f>
        <v/>
      </c>
      <c r="J2870" s="262" t="str">
        <f>IF(OR('statement of marks'!$GP70="",J2864=""),"",'statement of marks'!$GP70)</f>
        <v/>
      </c>
    </row>
    <row r="2871" spans="1:10" ht="17.5" customHeight="1">
      <c r="A2871" s="214"/>
      <c r="B2871" s="308" t="str">
        <f>'statement of marks'!$GQ$4</f>
        <v>dk;kZuqHko</v>
      </c>
      <c r="C2871" s="240"/>
      <c r="D2871" s="241"/>
      <c r="E2871" s="261" t="str">
        <f>IF(OR('statement of marks'!$GS70="",E2864=""),"",'statement of marks'!$GS70)</f>
        <v/>
      </c>
      <c r="F2871" s="261" t="str">
        <f>IF(OR('statement of marks'!$GS70="",F2864=""),"",'statement of marks'!$GS70)</f>
        <v/>
      </c>
      <c r="G2871" s="261" t="str">
        <f>IF(OR('statement of marks'!$GS70="",G2864=""),"",'statement of marks'!$GS70)</f>
        <v/>
      </c>
      <c r="H2871" s="261" t="str">
        <f>IF(OR('statement of marks'!$GS70="",H2864=""),"",'statement of marks'!$GS70)</f>
        <v/>
      </c>
      <c r="I2871" s="261" t="str">
        <f>IF(OR('statement of marks'!$GS70="",I2864=""),"",'statement of marks'!$GS70)</f>
        <v/>
      </c>
      <c r="J2871" s="262" t="str">
        <f>IF(OR('statement of marks'!$GS70="",J2864=""),"",'statement of marks'!$GS70)</f>
        <v/>
      </c>
    </row>
    <row r="2872" spans="1:10" ht="17.5" customHeight="1">
      <c r="A2872" s="214"/>
      <c r="B2872" s="308" t="str">
        <f>'statement of marks'!$GT$4</f>
        <v>dyk f'k{kk</v>
      </c>
      <c r="C2872" s="240"/>
      <c r="D2872" s="241"/>
      <c r="E2872" s="263" t="str">
        <f>IF(OR('statement of marks'!$GV70="",E2864=""),"",'statement of marks'!$GV70)</f>
        <v/>
      </c>
      <c r="F2872" s="263" t="str">
        <f>IF(OR('statement of marks'!$GV70="",F2864=""),"",'statement of marks'!$GV70)</f>
        <v/>
      </c>
      <c r="G2872" s="263" t="str">
        <f>IF(OR('statement of marks'!$GV70="",G2864=""),"",'statement of marks'!$GV70)</f>
        <v/>
      </c>
      <c r="H2872" s="263" t="str">
        <f>IF(OR('statement of marks'!$GV70="",H2864=""),"",'statement of marks'!$GV70)</f>
        <v/>
      </c>
      <c r="I2872" s="263" t="str">
        <f>IF(OR('statement of marks'!$GV70="",I2864=""),"",'statement of marks'!$GV70)</f>
        <v/>
      </c>
      <c r="J2872" s="264" t="str">
        <f>IF(OR('statement of marks'!$GV70="",J2864=""),"",'statement of marks'!$GV70)</f>
        <v/>
      </c>
    </row>
    <row r="2873" spans="1:10" ht="17.5" customHeight="1">
      <c r="A2873" s="214"/>
      <c r="B2873" s="245" t="s">
        <v>284</v>
      </c>
      <c r="C2873" s="265" t="str">
        <f t="shared" ref="C2873:J2873" si="126">C2864</f>
        <v/>
      </c>
      <c r="D2873" s="265" t="str">
        <f t="shared" si="126"/>
        <v/>
      </c>
      <c r="E2873" s="265" t="str">
        <f t="shared" si="126"/>
        <v/>
      </c>
      <c r="F2873" s="265" t="str">
        <f t="shared" si="126"/>
        <v/>
      </c>
      <c r="G2873" s="265" t="str">
        <f t="shared" si="126"/>
        <v/>
      </c>
      <c r="H2873" s="265" t="str">
        <f t="shared" si="126"/>
        <v/>
      </c>
      <c r="I2873" s="265" t="str">
        <f t="shared" si="126"/>
        <v/>
      </c>
      <c r="J2873" s="266" t="str">
        <f t="shared" si="126"/>
        <v/>
      </c>
    </row>
    <row r="2874" spans="1:10" ht="17.5" customHeight="1">
      <c r="A2874" s="214"/>
      <c r="B2874" s="308" t="str">
        <f>'statement of marks'!$HL$5</f>
        <v>Nk= mifLFkfr</v>
      </c>
      <c r="C2874" s="242"/>
      <c r="D2874" s="242"/>
      <c r="E2874" s="267" t="str">
        <f>IF(OR('statement of marks'!$HL70="",E2864=""),"",'statement of marks'!$HL70)</f>
        <v/>
      </c>
      <c r="F2874" s="267" t="str">
        <f>IF(OR('statement of marks'!$HL70="",F2864=""),"",'statement of marks'!$HL70)</f>
        <v/>
      </c>
      <c r="G2874" s="267" t="str">
        <f>IF(OR('statement of marks'!$HL70="",G2864=""),"",'statement of marks'!$HL70)</f>
        <v/>
      </c>
      <c r="H2874" s="267" t="str">
        <f>IF(OR('statement of marks'!$HL70="",H2864=""),"",'statement of marks'!$HL70)</f>
        <v/>
      </c>
      <c r="I2874" s="267" t="str">
        <f>IF(OR('statement of marks'!$HL70="",I2864=""),"",'statement of marks'!$HL70)</f>
        <v/>
      </c>
      <c r="J2874" s="268" t="str">
        <f>IF(OR('statement of marks'!$HL70="",J2864=""),"",'statement of marks'!$HL70)</f>
        <v/>
      </c>
    </row>
    <row r="2875" spans="1:10" ht="17.5" customHeight="1">
      <c r="A2875" s="214"/>
      <c r="B2875" s="308" t="str">
        <f>'statement of marks'!$HK$5</f>
        <v>dqy ehfVax</v>
      </c>
      <c r="C2875" s="243"/>
      <c r="D2875" s="243"/>
      <c r="E2875" s="243" t="str">
        <f>IF(OR('statement of marks'!$HK70="",E2864=""),"",'statement of marks'!$HK70)</f>
        <v/>
      </c>
      <c r="F2875" s="243" t="str">
        <f>IF(OR('statement of marks'!$HK70="",F2864=""),"",'statement of marks'!$HK70)</f>
        <v/>
      </c>
      <c r="G2875" s="243" t="str">
        <f>IF(OR('statement of marks'!$HK70="",G2864=""),"",'statement of marks'!$HK70)</f>
        <v/>
      </c>
      <c r="H2875" s="243" t="str">
        <f>IF(OR('statement of marks'!$HK70="",H2864=""),"",'statement of marks'!$HK70)</f>
        <v/>
      </c>
      <c r="I2875" s="243" t="str">
        <f>IF(OR('statement of marks'!$HK70="",I2864=""),"",'statement of marks'!$HK70)</f>
        <v/>
      </c>
      <c r="J2875" s="269" t="str">
        <f>IF(OR('statement of marks'!$HK70="",J2864=""),"",'statement of marks'!$HK70)</f>
        <v/>
      </c>
    </row>
    <row r="2876" spans="1:10" ht="17.5" customHeight="1">
      <c r="A2876" s="214"/>
      <c r="B2876" s="308" t="s">
        <v>259</v>
      </c>
      <c r="C2876" s="243" t="str">
        <f t="shared" ref="C2876:J2876" si="127">IF(OR(C2874="",C2875=""),"",C2874/C2875*100)</f>
        <v/>
      </c>
      <c r="D2876" s="243" t="str">
        <f t="shared" si="127"/>
        <v/>
      </c>
      <c r="E2876" s="243" t="str">
        <f t="shared" si="127"/>
        <v/>
      </c>
      <c r="F2876" s="243" t="str">
        <f t="shared" si="127"/>
        <v/>
      </c>
      <c r="G2876" s="243" t="str">
        <f t="shared" si="127"/>
        <v/>
      </c>
      <c r="H2876" s="243" t="str">
        <f t="shared" si="127"/>
        <v/>
      </c>
      <c r="I2876" s="243" t="str">
        <f t="shared" si="127"/>
        <v/>
      </c>
      <c r="J2876" s="269" t="str">
        <f t="shared" si="127"/>
        <v/>
      </c>
    </row>
    <row r="2877" spans="1:10" ht="17.5" customHeight="1">
      <c r="A2877" s="214"/>
      <c r="B2877" s="308" t="s">
        <v>260</v>
      </c>
      <c r="C2877" s="243"/>
      <c r="D2877" s="243"/>
      <c r="E2877" s="243"/>
      <c r="F2877" s="243"/>
      <c r="G2877" s="243"/>
      <c r="H2877" s="243"/>
      <c r="I2877" s="243"/>
      <c r="J2877" s="249"/>
    </row>
    <row r="2878" spans="1:10" ht="17.5" customHeight="1">
      <c r="A2878" s="214"/>
      <c r="B2878" s="310" t="s">
        <v>257</v>
      </c>
      <c r="C2878" s="1319" t="str">
        <f>IF('statement of marks'!HN70="","",'statement of marks'!HN70)</f>
        <v/>
      </c>
      <c r="D2878" s="1320"/>
      <c r="E2878" s="1320"/>
      <c r="F2878" s="1320"/>
      <c r="G2878" s="1320"/>
      <c r="H2878" s="1320"/>
      <c r="I2878" s="1320"/>
      <c r="J2878" s="1321"/>
    </row>
    <row r="2879" spans="1:10" ht="17.5" customHeight="1">
      <c r="A2879" s="214"/>
      <c r="B2879" s="246"/>
      <c r="C2879" s="1322"/>
      <c r="D2879" s="1323"/>
      <c r="E2879" s="1323"/>
      <c r="F2879" s="1324"/>
      <c r="G2879" s="1322"/>
      <c r="H2879" s="1323"/>
      <c r="I2879" s="1323"/>
      <c r="J2879" s="1325"/>
    </row>
    <row r="2880" spans="1:10" ht="17.5" customHeight="1" thickBot="1">
      <c r="A2880" s="215"/>
      <c r="B2880" s="259" t="s">
        <v>262</v>
      </c>
      <c r="C2880" s="1293" t="s">
        <v>80</v>
      </c>
      <c r="D2880" s="1294"/>
      <c r="E2880" s="1294"/>
      <c r="F2880" s="1295"/>
      <c r="G2880" s="1296" t="s">
        <v>263</v>
      </c>
      <c r="H2880" s="1297"/>
      <c r="I2880" s="1297"/>
      <c r="J2880" s="1298"/>
    </row>
    <row r="2881" spans="1:10" ht="17.5" customHeight="1">
      <c r="A2881" s="247"/>
      <c r="B2881" s="1352" t="s">
        <v>228</v>
      </c>
      <c r="C2881" s="1353"/>
      <c r="D2881" s="1353"/>
      <c r="E2881" s="1353"/>
      <c r="F2881" s="1353"/>
      <c r="G2881" s="1353"/>
      <c r="H2881" s="1353"/>
      <c r="I2881" s="1353"/>
      <c r="J2881" s="1354"/>
    </row>
    <row r="2882" spans="1:10" ht="17.5" customHeight="1">
      <c r="A2882" s="214"/>
      <c r="B2882" s="1355" t="s">
        <v>247</v>
      </c>
      <c r="C2882" s="1356"/>
      <c r="D2882" s="1356"/>
      <c r="E2882" s="1356"/>
      <c r="F2882" s="1356"/>
      <c r="G2882" s="1356"/>
      <c r="H2882" s="1356"/>
      <c r="I2882" s="1356"/>
      <c r="J2882" s="1357"/>
    </row>
    <row r="2883" spans="1:10" ht="17.5" customHeight="1">
      <c r="A2883" s="214"/>
      <c r="B2883" s="1358" t="s">
        <v>81</v>
      </c>
      <c r="C2883" s="1358"/>
      <c r="D2883" s="1359">
        <f>YEAR(details!G71)</f>
        <v>1900</v>
      </c>
      <c r="E2883" s="1360"/>
      <c r="F2883" s="307" t="s">
        <v>230</v>
      </c>
      <c r="G2883" s="1359" t="str">
        <f>'statement of marks'!$H$3</f>
        <v>2015-16</v>
      </c>
      <c r="H2883" s="1360"/>
      <c r="I2883" s="307" t="s">
        <v>231</v>
      </c>
      <c r="J2883" s="255"/>
    </row>
    <row r="2884" spans="1:10" ht="17.5" customHeight="1">
      <c r="A2884" s="214"/>
      <c r="B2884" s="1326" t="s">
        <v>229</v>
      </c>
      <c r="C2884" s="1327"/>
      <c r="D2884" s="1312" t="str">
        <f>'statement of marks'!$A$1</f>
        <v>jk- ck- ek/;fed fo|ky; uohu] fuEckgsM+k</v>
      </c>
      <c r="E2884" s="1313"/>
      <c r="F2884" s="1313"/>
      <c r="G2884" s="1313"/>
      <c r="H2884" s="1313"/>
      <c r="I2884" s="1313"/>
      <c r="J2884" s="1314"/>
    </row>
    <row r="2885" spans="1:10" ht="17.5" customHeight="1">
      <c r="A2885" s="214"/>
      <c r="B2885" s="1326" t="str">
        <f>'statement of marks'!$J$3</f>
        <v xml:space="preserve">fo|ky; dk Mk;l dksM+ </v>
      </c>
      <c r="C2885" s="1327"/>
      <c r="D2885" s="1345" t="str">
        <f>'statement of marks'!$K$3</f>
        <v xml:space="preserve">08291009401   </v>
      </c>
      <c r="E2885" s="1346"/>
      <c r="F2885" s="1128"/>
      <c r="G2885" s="1129"/>
      <c r="H2885" s="1129"/>
      <c r="I2885" s="1129"/>
      <c r="J2885" s="1347"/>
    </row>
    <row r="2886" spans="1:10" ht="17.5" customHeight="1">
      <c r="A2886" s="214"/>
      <c r="B2886" s="1326" t="s">
        <v>218</v>
      </c>
      <c r="C2886" s="1327"/>
      <c r="D2886" s="1312" t="str">
        <f>IF('statement of marks'!J71="","",'statement of marks'!J71)</f>
        <v/>
      </c>
      <c r="E2886" s="1313"/>
      <c r="F2886" s="1313"/>
      <c r="G2886" s="1313"/>
      <c r="H2886" s="1313"/>
      <c r="I2886" s="1313"/>
      <c r="J2886" s="1314"/>
    </row>
    <row r="2887" spans="1:10" ht="17.5" customHeight="1">
      <c r="A2887" s="214"/>
      <c r="B2887" s="1326" t="s">
        <v>232</v>
      </c>
      <c r="C2887" s="1327"/>
      <c r="D2887" s="1145" t="str">
        <f>IF('statement of marks'!C71="B","Nk=",IF('statement of marks'!C71="G","Nk=k",""))</f>
        <v/>
      </c>
      <c r="E2887" s="1145"/>
      <c r="F2887" s="258" t="s">
        <v>224</v>
      </c>
      <c r="G2887" s="256" t="str">
        <f>IF('statement of marks'!B71="","",'statement of marks'!B71)</f>
        <v/>
      </c>
      <c r="H2887" s="1348"/>
      <c r="I2887" s="1348"/>
      <c r="J2887" s="1349"/>
    </row>
    <row r="2888" spans="1:10" ht="17.5" customHeight="1">
      <c r="A2888" s="214"/>
      <c r="B2888" s="1326" t="s">
        <v>220</v>
      </c>
      <c r="C2888" s="1327"/>
      <c r="D2888" s="1312" t="str">
        <f>IF('statement of marks'!L71="","",'statement of marks'!L71)</f>
        <v/>
      </c>
      <c r="E2888" s="1313"/>
      <c r="F2888" s="1313"/>
      <c r="G2888" s="1313"/>
      <c r="H2888" s="1313"/>
      <c r="I2888" s="1313"/>
      <c r="J2888" s="1314"/>
    </row>
    <row r="2889" spans="1:10" ht="17.5" customHeight="1">
      <c r="A2889" s="214"/>
      <c r="B2889" s="1326" t="s">
        <v>219</v>
      </c>
      <c r="C2889" s="1327"/>
      <c r="D2889" s="1312" t="str">
        <f>IF('statement of marks'!K71="","",'statement of marks'!K71)</f>
        <v/>
      </c>
      <c r="E2889" s="1313"/>
      <c r="F2889" s="1313"/>
      <c r="G2889" s="1313"/>
      <c r="H2889" s="1313"/>
      <c r="I2889" s="1313"/>
      <c r="J2889" s="1314"/>
    </row>
    <row r="2890" spans="1:10" ht="17.5" customHeight="1">
      <c r="A2890" s="214"/>
      <c r="B2890" s="1326" t="s">
        <v>234</v>
      </c>
      <c r="C2890" s="1327"/>
      <c r="D2890" s="1312" t="str">
        <f>IF(details!N71="","",details!N71)</f>
        <v/>
      </c>
      <c r="E2890" s="1313"/>
      <c r="F2890" s="1313"/>
      <c r="G2890" s="1313"/>
      <c r="H2890" s="1313"/>
      <c r="I2890" s="1313"/>
      <c r="J2890" s="1314"/>
    </row>
    <row r="2891" spans="1:10" ht="17.5" customHeight="1">
      <c r="A2891" s="214"/>
      <c r="B2891" s="1326" t="s">
        <v>283</v>
      </c>
      <c r="C2891" s="1327"/>
      <c r="D2891" s="1312" t="str">
        <f>IF(details!O71="","",details!O71)</f>
        <v/>
      </c>
      <c r="E2891" s="1313"/>
      <c r="F2891" s="1313"/>
      <c r="G2891" s="1313"/>
      <c r="H2891" s="1313"/>
      <c r="I2891" s="1313"/>
      <c r="J2891" s="1314"/>
    </row>
    <row r="2892" spans="1:10" ht="17.5" customHeight="1">
      <c r="A2892" s="214"/>
      <c r="B2892" s="1326" t="s">
        <v>77</v>
      </c>
      <c r="C2892" s="1327"/>
      <c r="D2892" s="392">
        <f>'statement of marks'!$C$3</f>
        <v>6</v>
      </c>
      <c r="E2892" s="309" t="s">
        <v>222</v>
      </c>
      <c r="F2892" s="254" t="str">
        <f>IF('statement of marks'!F71="","",'statement of marks'!F71)</f>
        <v/>
      </c>
      <c r="G2892" s="1343" t="s">
        <v>233</v>
      </c>
      <c r="H2892" s="1170"/>
      <c r="I2892" s="1361" t="str">
        <f>IF('statement of marks'!G71="","",'statement of marks'!G71)</f>
        <v/>
      </c>
      <c r="J2892" s="1362"/>
    </row>
    <row r="2893" spans="1:10" ht="17.5" customHeight="1">
      <c r="A2893" s="214"/>
      <c r="B2893" s="1326" t="s">
        <v>225</v>
      </c>
      <c r="C2893" s="1327"/>
      <c r="D2893" s="1316" t="str">
        <f>IF('statement of marks'!H71="","",'statement of marks'!H71)</f>
        <v/>
      </c>
      <c r="E2893" s="1328"/>
      <c r="F2893" s="1328"/>
      <c r="G2893" s="1328"/>
      <c r="H2893" s="1328"/>
      <c r="I2893" s="1328"/>
      <c r="J2893" s="1329"/>
    </row>
    <row r="2894" spans="1:10" ht="17.5" customHeight="1">
      <c r="A2894" s="214"/>
      <c r="B2894" s="1326" t="s">
        <v>226</v>
      </c>
      <c r="C2894" s="1327"/>
      <c r="D2894" s="1330" t="str">
        <f>IF('statement of marks'!I71="","",'statement of marks'!I71)</f>
        <v/>
      </c>
      <c r="E2894" s="1331"/>
      <c r="F2894" s="1332"/>
      <c r="G2894" s="1332"/>
      <c r="H2894" s="1332"/>
      <c r="I2894" s="1332"/>
      <c r="J2894" s="1333"/>
    </row>
    <row r="2895" spans="1:10" ht="17.5" customHeight="1">
      <c r="A2895" s="214"/>
      <c r="B2895" s="1312" t="s">
        <v>235</v>
      </c>
      <c r="C2895" s="1313"/>
      <c r="D2895" s="1313"/>
      <c r="E2895" s="1144"/>
      <c r="F2895" s="1334" t="str">
        <f>IF(details!Q71="","",details!Q71)</f>
        <v/>
      </c>
      <c r="G2895" s="1334"/>
      <c r="H2895" s="1335"/>
      <c r="I2895" s="1335"/>
      <c r="J2895" s="1336"/>
    </row>
    <row r="2896" spans="1:10" ht="17.5" customHeight="1">
      <c r="A2896" s="214"/>
      <c r="B2896" s="1326" t="s">
        <v>239</v>
      </c>
      <c r="C2896" s="1327"/>
      <c r="D2896" s="1312" t="str">
        <f>IF(details!M71="","",details!M71)</f>
        <v/>
      </c>
      <c r="E2896" s="1313"/>
      <c r="F2896" s="1313"/>
      <c r="G2896" s="1313"/>
      <c r="H2896" s="1313"/>
      <c r="I2896" s="1313"/>
      <c r="J2896" s="1314"/>
    </row>
    <row r="2897" spans="1:10" ht="17.5" customHeight="1">
      <c r="A2897" s="214"/>
      <c r="B2897" s="1326" t="s">
        <v>240</v>
      </c>
      <c r="C2897" s="1327"/>
      <c r="D2897" s="1312" t="str">
        <f>IF(details!P71="","",details!P71)</f>
        <v/>
      </c>
      <c r="E2897" s="1313"/>
      <c r="F2897" s="1313"/>
      <c r="G2897" s="1313"/>
      <c r="H2897" s="1313"/>
      <c r="I2897" s="1313"/>
      <c r="J2897" s="1314"/>
    </row>
    <row r="2898" spans="1:10" ht="17.5" customHeight="1">
      <c r="A2898" s="214"/>
      <c r="B2898" s="1326" t="s">
        <v>241</v>
      </c>
      <c r="C2898" s="1327"/>
      <c r="D2898" s="1337" t="str">
        <f>IF('statement of marks'!HD71="mRrh.kZ",'statement of marks'!$C$3,"")</f>
        <v/>
      </c>
      <c r="E2898" s="1338"/>
      <c r="F2898" s="1313" t="s">
        <v>242</v>
      </c>
      <c r="G2898" s="1144"/>
      <c r="H2898" s="1337" t="str">
        <f>IF(D2898="","",D2898+1)</f>
        <v/>
      </c>
      <c r="I2898" s="1338"/>
      <c r="J2898" s="1339"/>
    </row>
    <row r="2899" spans="1:10" ht="17.5" customHeight="1">
      <c r="A2899" s="214"/>
      <c r="B2899" s="1326" t="s">
        <v>243</v>
      </c>
      <c r="C2899" s="1327"/>
      <c r="D2899" s="1340">
        <f>IF(details!$O$4="","",details!$O$4)</f>
        <v>42460</v>
      </c>
      <c r="E2899" s="1341"/>
      <c r="F2899" s="1342"/>
      <c r="G2899" s="1343"/>
      <c r="H2899" s="1343"/>
      <c r="I2899" s="1343"/>
      <c r="J2899" s="1344"/>
    </row>
    <row r="2900" spans="1:10" ht="17.5" customHeight="1">
      <c r="A2900" s="214"/>
      <c r="B2900" s="1299"/>
      <c r="C2900" s="1299"/>
      <c r="D2900" s="1276"/>
      <c r="E2900" s="1276"/>
      <c r="F2900" s="1288"/>
      <c r="G2900" s="1288"/>
      <c r="H2900" s="1288"/>
      <c r="I2900" s="1288"/>
      <c r="J2900" s="1300"/>
    </row>
    <row r="2901" spans="1:10" ht="17.5" customHeight="1">
      <c r="A2901" s="214"/>
      <c r="B2901" s="1301" t="str">
        <f>IF(details!$I$4="","",details!$I$4)</f>
        <v>Jherh js[kk oekZ</v>
      </c>
      <c r="C2901" s="1301"/>
      <c r="D2901" s="1276"/>
      <c r="E2901" s="1276"/>
      <c r="F2901" s="1302" t="str">
        <f>IF(details!$F$4="","",details!$F$4)</f>
        <v>Jh jk/ks';ke tk'kh</v>
      </c>
      <c r="G2901" s="1303"/>
      <c r="H2901" s="1303"/>
      <c r="I2901" s="1303"/>
      <c r="J2901" s="1304"/>
    </row>
    <row r="2902" spans="1:10" ht="17.5" customHeight="1" thickBot="1">
      <c r="A2902" s="215"/>
      <c r="B2902" s="1305" t="s">
        <v>244</v>
      </c>
      <c r="C2902" s="1305"/>
      <c r="D2902" s="1305" t="s">
        <v>245</v>
      </c>
      <c r="E2902" s="1305"/>
      <c r="F2902" s="1306" t="s">
        <v>246</v>
      </c>
      <c r="G2902" s="1307"/>
      <c r="H2902" s="1307"/>
      <c r="I2902" s="1307"/>
      <c r="J2902" s="1308"/>
    </row>
    <row r="2903" spans="1:10" ht="17.5" customHeight="1">
      <c r="A2903" s="247"/>
      <c r="B2903" s="1309" t="s">
        <v>258</v>
      </c>
      <c r="C2903" s="1310"/>
      <c r="D2903" s="1310"/>
      <c r="E2903" s="1310"/>
      <c r="F2903" s="1310"/>
      <c r="G2903" s="1310"/>
      <c r="H2903" s="1310"/>
      <c r="I2903" s="1310"/>
      <c r="J2903" s="1311"/>
    </row>
    <row r="2904" spans="1:10" ht="17.5" customHeight="1">
      <c r="A2904" s="214"/>
      <c r="B2904" s="310" t="s">
        <v>218</v>
      </c>
      <c r="C2904" s="1312" t="str">
        <f>IF('statement of marks'!J71="","",'statement of marks'!J71)</f>
        <v/>
      </c>
      <c r="D2904" s="1313"/>
      <c r="E2904" s="1313"/>
      <c r="F2904" s="1313"/>
      <c r="G2904" s="1313"/>
      <c r="H2904" s="1313"/>
      <c r="I2904" s="1313"/>
      <c r="J2904" s="1314"/>
    </row>
    <row r="2905" spans="1:10" ht="17.5" customHeight="1">
      <c r="A2905" s="214"/>
      <c r="B2905" s="310" t="s">
        <v>219</v>
      </c>
      <c r="C2905" s="1312" t="str">
        <f>IF('statement of marks'!K71="","",'statement of marks'!K71)</f>
        <v/>
      </c>
      <c r="D2905" s="1313"/>
      <c r="E2905" s="1313"/>
      <c r="F2905" s="1313"/>
      <c r="G2905" s="1313"/>
      <c r="H2905" s="1313"/>
      <c r="I2905" s="1313"/>
      <c r="J2905" s="1314"/>
    </row>
    <row r="2906" spans="1:10" ht="17.5" customHeight="1">
      <c r="A2906" s="214"/>
      <c r="B2906" s="310" t="s">
        <v>220</v>
      </c>
      <c r="C2906" s="1312" t="str">
        <f>IF('statement of marks'!L71="","",'statement of marks'!L71)</f>
        <v/>
      </c>
      <c r="D2906" s="1313"/>
      <c r="E2906" s="1313"/>
      <c r="F2906" s="1313"/>
      <c r="G2906" s="1313"/>
      <c r="H2906" s="1313"/>
      <c r="I2906" s="1313"/>
      <c r="J2906" s="1314"/>
    </row>
    <row r="2907" spans="1:10" ht="17.5" customHeight="1">
      <c r="A2907" s="214"/>
      <c r="B2907" s="310" t="s">
        <v>225</v>
      </c>
      <c r="C2907" s="1315" t="str">
        <f>IF('statement of marks'!H71="","",'statement of marks'!H71)</f>
        <v/>
      </c>
      <c r="D2907" s="1316"/>
      <c r="E2907" s="252" t="s">
        <v>261</v>
      </c>
      <c r="F2907" s="1317" t="str">
        <f>IF('statement of marks'!I71="","",'statement of marks'!I71)</f>
        <v/>
      </c>
      <c r="G2907" s="1317"/>
      <c r="H2907" s="1317"/>
      <c r="I2907" s="1317"/>
      <c r="J2907" s="1318"/>
    </row>
    <row r="2908" spans="1:10" ht="17.5" customHeight="1">
      <c r="A2908" s="214"/>
      <c r="B2908" s="310" t="s">
        <v>223</v>
      </c>
      <c r="C2908" s="253" t="s">
        <v>248</v>
      </c>
      <c r="D2908" s="235" t="s">
        <v>249</v>
      </c>
      <c r="E2908" s="235" t="s">
        <v>250</v>
      </c>
      <c r="F2908" s="235" t="s">
        <v>251</v>
      </c>
      <c r="G2908" s="235" t="s">
        <v>252</v>
      </c>
      <c r="H2908" s="235" t="s">
        <v>253</v>
      </c>
      <c r="I2908" s="235" t="s">
        <v>254</v>
      </c>
      <c r="J2908" s="248" t="s">
        <v>255</v>
      </c>
    </row>
    <row r="2909" spans="1:10" ht="17.5" customHeight="1">
      <c r="A2909" s="214"/>
      <c r="B2909" s="308" t="s">
        <v>256</v>
      </c>
      <c r="C2909" s="239" t="str">
        <f>IF(AND('statement of marks'!$C$3=1,'statement of marks'!HD71="mRrh.kZ"),'statement of marks'!$H$3,"")</f>
        <v/>
      </c>
      <c r="D2909" s="239" t="str">
        <f>IF(AND('statement of marks'!$C$3=2,'statement of marks'!HD71="mRrh.kZ"),'statement of marks'!$H$3,"")</f>
        <v/>
      </c>
      <c r="E2909" s="239" t="str">
        <f>IF(AND('statement of marks'!$C$3=3,'statement of marks'!HD71="mRrh.kZ"),'statement of marks'!$H$3,"")</f>
        <v/>
      </c>
      <c r="F2909" s="239" t="str">
        <f>IF(AND('statement of marks'!$C$3=4,'statement of marks'!HD71="mRrh.kZ"),'statement of marks'!$H$3,"")</f>
        <v/>
      </c>
      <c r="G2909" s="239" t="str">
        <f>IF(AND('statement of marks'!$C$3=5,'statement of marks'!HD71="mRrh.kZ"),'statement of marks'!$H$3,"")</f>
        <v/>
      </c>
      <c r="H2909" s="239" t="str">
        <f>IF(AND('statement of marks'!$C$3=6,'statement of marks'!HD71="mRrh.kZ"),'statement of marks'!$H$3,"")</f>
        <v/>
      </c>
      <c r="I2909" s="239" t="str">
        <f>IF(AND('statement of marks'!$C$3=7,'statement of marks'!HD71="mRrh.kZ"),'statement of marks'!$H$3,"")</f>
        <v/>
      </c>
      <c r="J2909" s="260" t="str">
        <f>IF(AND('statement of marks'!$C$3=8,'statement of marks'!HD71="mRrh.kZ"),'statement of marks'!$H$3,"")</f>
        <v/>
      </c>
    </row>
    <row r="2910" spans="1:10" ht="17.5" customHeight="1">
      <c r="A2910" s="214"/>
      <c r="B2910" s="308" t="str">
        <f>'statement of marks'!$FT$4</f>
        <v>fgUnh</v>
      </c>
      <c r="C2910" s="240"/>
      <c r="D2910" s="241"/>
      <c r="E2910" s="261" t="str">
        <f>IF(OR('statement of marks'!$FV71="",E2909=""),"",'statement of marks'!$FV71)</f>
        <v/>
      </c>
      <c r="F2910" s="261" t="str">
        <f>IF(OR('statement of marks'!$FV71="",F2909=""),"",'statement of marks'!$FV71)</f>
        <v/>
      </c>
      <c r="G2910" s="261" t="str">
        <f>IF(OR('statement of marks'!$FV71="",G2909=""),"",'statement of marks'!$FV71)</f>
        <v/>
      </c>
      <c r="H2910" s="261" t="str">
        <f>IF(OR('statement of marks'!$FV71="",H2909=""),"",'statement of marks'!$FV71)</f>
        <v/>
      </c>
      <c r="I2910" s="261" t="str">
        <f>IF(OR('statement of marks'!$FV71="",I2909=""),"",'statement of marks'!$FV71)</f>
        <v/>
      </c>
      <c r="J2910" s="262" t="str">
        <f>IF(OR('statement of marks'!$FV71="",J2909=""),"",'statement of marks'!$FV71)</f>
        <v/>
      </c>
    </row>
    <row r="2911" spans="1:10" ht="17.5" customHeight="1">
      <c r="A2911" s="214"/>
      <c r="B2911" s="308" t="str">
        <f>'statement of marks'!$FW$4</f>
        <v>vaxszth</v>
      </c>
      <c r="C2911" s="240"/>
      <c r="D2911" s="241"/>
      <c r="E2911" s="261" t="str">
        <f>IF(OR('statement of marks'!$FY71="",E2909=""),"",'statement of marks'!$FY71)</f>
        <v/>
      </c>
      <c r="F2911" s="261" t="str">
        <f>IF(OR('statement of marks'!$FY71="",F2909=""),"",'statement of marks'!$FY71)</f>
        <v/>
      </c>
      <c r="G2911" s="261" t="str">
        <f>IF(OR('statement of marks'!$FY71="",G2909=""),"",'statement of marks'!$FY71)</f>
        <v/>
      </c>
      <c r="H2911" s="261" t="str">
        <f>IF(OR('statement of marks'!$FY71="",H2909=""),"",'statement of marks'!$FY71)</f>
        <v/>
      </c>
      <c r="I2911" s="261" t="str">
        <f>IF(OR('statement of marks'!$FY71="",I2909=""),"",'statement of marks'!$FY71)</f>
        <v/>
      </c>
      <c r="J2911" s="262" t="str">
        <f>IF(OR('statement of marks'!$FY71="",J2909=""),"",'statement of marks'!$FY71)</f>
        <v/>
      </c>
    </row>
    <row r="2912" spans="1:10" ht="17.5" customHeight="1">
      <c r="A2912" s="214"/>
      <c r="B2912" s="308" t="str">
        <f>IF('statement of marks'!BE71="s","laLÑr",IF('statement of marks'!BE71="u","mnwZ",IF('statement of marks'!BE71="g","xqtjkrh",IF('statement of marks'!BE71="p","iatkch",IF('statement of marks'!BE71="sd","flU/kh","r`rh; Hkk""kk")))))</f>
        <v>r`rh; Hkk"kk</v>
      </c>
      <c r="C2912" s="240"/>
      <c r="D2912" s="241"/>
      <c r="E2912" s="261" t="str">
        <f>IF(OR('statement of marks'!$GB71="",E2909=""),"",'statement of marks'!$GB71)</f>
        <v/>
      </c>
      <c r="F2912" s="261" t="str">
        <f>IF(OR('statement of marks'!$GB71="",F2909=""),"",'statement of marks'!$GB71)</f>
        <v/>
      </c>
      <c r="G2912" s="261" t="str">
        <f>IF(OR('statement of marks'!$GB71="",G2909=""),"",'statement of marks'!$GB71)</f>
        <v/>
      </c>
      <c r="H2912" s="261" t="str">
        <f>IF(OR('statement of marks'!$GB71="",H2909=""),"",'statement of marks'!$GB71)</f>
        <v/>
      </c>
      <c r="I2912" s="261" t="str">
        <f>IF(OR('statement of marks'!$GB71="",I2909=""),"",'statement of marks'!$GB71)</f>
        <v/>
      </c>
      <c r="J2912" s="262" t="str">
        <f>IF(OR('statement of marks'!$GB71="",J2909=""),"",'statement of marks'!$GB71)</f>
        <v/>
      </c>
    </row>
    <row r="2913" spans="1:10" ht="17.5" customHeight="1">
      <c r="A2913" s="214"/>
      <c r="B2913" s="308" t="str">
        <f>'statement of marks'!$GH$4</f>
        <v>xf.kr</v>
      </c>
      <c r="C2913" s="240"/>
      <c r="D2913" s="241"/>
      <c r="E2913" s="261" t="str">
        <f>IF(OR('statement of marks'!$GJ71="",E2909=""),"",'statement of marks'!$GJ71)</f>
        <v/>
      </c>
      <c r="F2913" s="261" t="str">
        <f>IF(OR('statement of marks'!$GJ71="",F2909=""),"",'statement of marks'!$GJ71)</f>
        <v/>
      </c>
      <c r="G2913" s="261" t="str">
        <f>IF(OR('statement of marks'!$GJ71="",G2909=""),"",'statement of marks'!$GJ71)</f>
        <v/>
      </c>
      <c r="H2913" s="261" t="str">
        <f>IF(OR('statement of marks'!$GJ71="",H2909=""),"",'statement of marks'!$GJ71)</f>
        <v/>
      </c>
      <c r="I2913" s="261" t="str">
        <f>IF(OR('statement of marks'!$GJ71="",I2909=""),"",'statement of marks'!$GJ71)</f>
        <v/>
      </c>
      <c r="J2913" s="262" t="str">
        <f>IF(OR('statement of marks'!$GJ71="",J2909=""),"",'statement of marks'!$GJ71)</f>
        <v/>
      </c>
    </row>
    <row r="2914" spans="1:10" ht="17.5" customHeight="1">
      <c r="A2914" s="214"/>
      <c r="B2914" s="308" t="str">
        <f>'statement of marks'!$GK$4</f>
        <v>foKku</v>
      </c>
      <c r="C2914" s="240"/>
      <c r="D2914" s="241"/>
      <c r="E2914" s="261" t="str">
        <f>IF(OR('statement of marks'!$GM71="",E2909=""),"",'statement of marks'!$GM71)</f>
        <v/>
      </c>
      <c r="F2914" s="261" t="str">
        <f>IF(OR('statement of marks'!$GM71="",F2909=""),"",'statement of marks'!$GM71)</f>
        <v/>
      </c>
      <c r="G2914" s="261" t="str">
        <f>IF(OR('statement of marks'!$GM71="",G2909=""),"",'statement of marks'!$GM71)</f>
        <v/>
      </c>
      <c r="H2914" s="261" t="str">
        <f>IF(OR('statement of marks'!$GM71="",H2909=""),"",'statement of marks'!$GM71)</f>
        <v/>
      </c>
      <c r="I2914" s="261" t="str">
        <f>IF(OR('statement of marks'!$GM71="",I2909=""),"",'statement of marks'!$GM71)</f>
        <v/>
      </c>
      <c r="J2914" s="262" t="str">
        <f>IF(OR('statement of marks'!$GM71="",J2909=""),"",'statement of marks'!$GM71)</f>
        <v/>
      </c>
    </row>
    <row r="2915" spans="1:10" ht="17.5" customHeight="1">
      <c r="A2915" s="214"/>
      <c r="B2915" s="308" t="str">
        <f>'statement of marks'!$GN$4</f>
        <v>lkekftd foKku</v>
      </c>
      <c r="C2915" s="240"/>
      <c r="D2915" s="241"/>
      <c r="E2915" s="261" t="str">
        <f>IF(OR('statement of marks'!$GP71="",E2909=""),"",'statement of marks'!$GP71)</f>
        <v/>
      </c>
      <c r="F2915" s="261" t="str">
        <f>IF(OR('statement of marks'!$GP71="",F2909=""),"",'statement of marks'!$GP71)</f>
        <v/>
      </c>
      <c r="G2915" s="261" t="str">
        <f>IF(OR('statement of marks'!$GP71="",G2909=""),"",'statement of marks'!$GP71)</f>
        <v/>
      </c>
      <c r="H2915" s="261" t="str">
        <f>IF(OR('statement of marks'!$GP71="",H2909=""),"",'statement of marks'!$GP71)</f>
        <v/>
      </c>
      <c r="I2915" s="261" t="str">
        <f>IF(OR('statement of marks'!$GP71="",I2909=""),"",'statement of marks'!$GP71)</f>
        <v/>
      </c>
      <c r="J2915" s="262" t="str">
        <f>IF(OR('statement of marks'!$GP71="",J2909=""),"",'statement of marks'!$GP71)</f>
        <v/>
      </c>
    </row>
    <row r="2916" spans="1:10" ht="17.5" customHeight="1">
      <c r="A2916" s="214"/>
      <c r="B2916" s="308" t="str">
        <f>'statement of marks'!$GQ$4</f>
        <v>dk;kZuqHko</v>
      </c>
      <c r="C2916" s="240"/>
      <c r="D2916" s="241"/>
      <c r="E2916" s="261" t="str">
        <f>IF(OR('statement of marks'!$GS71="",E2909=""),"",'statement of marks'!$GS71)</f>
        <v/>
      </c>
      <c r="F2916" s="261" t="str">
        <f>IF(OR('statement of marks'!$GS71="",F2909=""),"",'statement of marks'!$GS71)</f>
        <v/>
      </c>
      <c r="G2916" s="261" t="str">
        <f>IF(OR('statement of marks'!$GS71="",G2909=""),"",'statement of marks'!$GS71)</f>
        <v/>
      </c>
      <c r="H2916" s="261" t="str">
        <f>IF(OR('statement of marks'!$GS71="",H2909=""),"",'statement of marks'!$GS71)</f>
        <v/>
      </c>
      <c r="I2916" s="261" t="str">
        <f>IF(OR('statement of marks'!$GS71="",I2909=""),"",'statement of marks'!$GS71)</f>
        <v/>
      </c>
      <c r="J2916" s="262" t="str">
        <f>IF(OR('statement of marks'!$GS71="",J2909=""),"",'statement of marks'!$GS71)</f>
        <v/>
      </c>
    </row>
    <row r="2917" spans="1:10" ht="17.5" customHeight="1">
      <c r="A2917" s="214"/>
      <c r="B2917" s="308" t="str">
        <f>'statement of marks'!$GT$4</f>
        <v>dyk f'k{kk</v>
      </c>
      <c r="C2917" s="240"/>
      <c r="D2917" s="241"/>
      <c r="E2917" s="263" t="str">
        <f>IF(OR('statement of marks'!$GV71="",E2909=""),"",'statement of marks'!$GV71)</f>
        <v/>
      </c>
      <c r="F2917" s="263" t="str">
        <f>IF(OR('statement of marks'!$GV71="",F2909=""),"",'statement of marks'!$GV71)</f>
        <v/>
      </c>
      <c r="G2917" s="263" t="str">
        <f>IF(OR('statement of marks'!$GV71="",G2909=""),"",'statement of marks'!$GV71)</f>
        <v/>
      </c>
      <c r="H2917" s="263" t="str">
        <f>IF(OR('statement of marks'!$GV71="",H2909=""),"",'statement of marks'!$GV71)</f>
        <v/>
      </c>
      <c r="I2917" s="263" t="str">
        <f>IF(OR('statement of marks'!$GV71="",I2909=""),"",'statement of marks'!$GV71)</f>
        <v/>
      </c>
      <c r="J2917" s="264" t="str">
        <f>IF(OR('statement of marks'!$GV71="",J2909=""),"",'statement of marks'!$GV71)</f>
        <v/>
      </c>
    </row>
    <row r="2918" spans="1:10" ht="17.5" customHeight="1">
      <c r="A2918" s="214"/>
      <c r="B2918" s="245" t="s">
        <v>284</v>
      </c>
      <c r="C2918" s="265" t="str">
        <f t="shared" ref="C2918:J2918" si="128">C2909</f>
        <v/>
      </c>
      <c r="D2918" s="265" t="str">
        <f t="shared" si="128"/>
        <v/>
      </c>
      <c r="E2918" s="265" t="str">
        <f t="shared" si="128"/>
        <v/>
      </c>
      <c r="F2918" s="265" t="str">
        <f t="shared" si="128"/>
        <v/>
      </c>
      <c r="G2918" s="265" t="str">
        <f t="shared" si="128"/>
        <v/>
      </c>
      <c r="H2918" s="265" t="str">
        <f t="shared" si="128"/>
        <v/>
      </c>
      <c r="I2918" s="265" t="str">
        <f t="shared" si="128"/>
        <v/>
      </c>
      <c r="J2918" s="266" t="str">
        <f t="shared" si="128"/>
        <v/>
      </c>
    </row>
    <row r="2919" spans="1:10" ht="17.5" customHeight="1">
      <c r="A2919" s="214"/>
      <c r="B2919" s="308" t="str">
        <f>'statement of marks'!$HL$5</f>
        <v>Nk= mifLFkfr</v>
      </c>
      <c r="C2919" s="242"/>
      <c r="D2919" s="242"/>
      <c r="E2919" s="267" t="str">
        <f>IF(OR('statement of marks'!$HL71="",E2909=""),"",'statement of marks'!$HL71)</f>
        <v/>
      </c>
      <c r="F2919" s="267" t="str">
        <f>IF(OR('statement of marks'!$HL71="",F2909=""),"",'statement of marks'!$HL71)</f>
        <v/>
      </c>
      <c r="G2919" s="267" t="str">
        <f>IF(OR('statement of marks'!$HL71="",G2909=""),"",'statement of marks'!$HL71)</f>
        <v/>
      </c>
      <c r="H2919" s="267" t="str">
        <f>IF(OR('statement of marks'!$HL71="",H2909=""),"",'statement of marks'!$HL71)</f>
        <v/>
      </c>
      <c r="I2919" s="267" t="str">
        <f>IF(OR('statement of marks'!$HL71="",I2909=""),"",'statement of marks'!$HL71)</f>
        <v/>
      </c>
      <c r="J2919" s="268" t="str">
        <f>IF(OR('statement of marks'!$HL71="",J2909=""),"",'statement of marks'!$HL71)</f>
        <v/>
      </c>
    </row>
    <row r="2920" spans="1:10" ht="17.5" customHeight="1">
      <c r="A2920" s="214"/>
      <c r="B2920" s="308" t="str">
        <f>'statement of marks'!$HK$5</f>
        <v>dqy ehfVax</v>
      </c>
      <c r="C2920" s="243"/>
      <c r="D2920" s="243"/>
      <c r="E2920" s="243" t="str">
        <f>IF(OR('statement of marks'!$HK71="",E2909=""),"",'statement of marks'!$HK71)</f>
        <v/>
      </c>
      <c r="F2920" s="243" t="str">
        <f>IF(OR('statement of marks'!$HK71="",F2909=""),"",'statement of marks'!$HK71)</f>
        <v/>
      </c>
      <c r="G2920" s="243" t="str">
        <f>IF(OR('statement of marks'!$HK71="",G2909=""),"",'statement of marks'!$HK71)</f>
        <v/>
      </c>
      <c r="H2920" s="243" t="str">
        <f>IF(OR('statement of marks'!$HK71="",H2909=""),"",'statement of marks'!$HK71)</f>
        <v/>
      </c>
      <c r="I2920" s="243" t="str">
        <f>IF(OR('statement of marks'!$HK71="",I2909=""),"",'statement of marks'!$HK71)</f>
        <v/>
      </c>
      <c r="J2920" s="269" t="str">
        <f>IF(OR('statement of marks'!$HK71="",J2909=""),"",'statement of marks'!$HK71)</f>
        <v/>
      </c>
    </row>
    <row r="2921" spans="1:10" ht="17.5" customHeight="1">
      <c r="A2921" s="214"/>
      <c r="B2921" s="308" t="s">
        <v>259</v>
      </c>
      <c r="C2921" s="243" t="str">
        <f t="shared" ref="C2921:J2921" si="129">IF(OR(C2919="",C2920=""),"",C2919/C2920*100)</f>
        <v/>
      </c>
      <c r="D2921" s="243" t="str">
        <f t="shared" si="129"/>
        <v/>
      </c>
      <c r="E2921" s="243" t="str">
        <f t="shared" si="129"/>
        <v/>
      </c>
      <c r="F2921" s="243" t="str">
        <f t="shared" si="129"/>
        <v/>
      </c>
      <c r="G2921" s="243" t="str">
        <f t="shared" si="129"/>
        <v/>
      </c>
      <c r="H2921" s="243" t="str">
        <f t="shared" si="129"/>
        <v/>
      </c>
      <c r="I2921" s="243" t="str">
        <f t="shared" si="129"/>
        <v/>
      </c>
      <c r="J2921" s="269" t="str">
        <f t="shared" si="129"/>
        <v/>
      </c>
    </row>
    <row r="2922" spans="1:10" ht="17.5" customHeight="1">
      <c r="A2922" s="214"/>
      <c r="B2922" s="308" t="s">
        <v>260</v>
      </c>
      <c r="C2922" s="243"/>
      <c r="D2922" s="243"/>
      <c r="E2922" s="243"/>
      <c r="F2922" s="243"/>
      <c r="G2922" s="243"/>
      <c r="H2922" s="243"/>
      <c r="I2922" s="243"/>
      <c r="J2922" s="249"/>
    </row>
    <row r="2923" spans="1:10" ht="17.5" customHeight="1">
      <c r="A2923" s="214"/>
      <c r="B2923" s="310" t="s">
        <v>257</v>
      </c>
      <c r="C2923" s="1319" t="str">
        <f>IF('statement of marks'!HN71="","",'statement of marks'!HN71)</f>
        <v/>
      </c>
      <c r="D2923" s="1320"/>
      <c r="E2923" s="1320"/>
      <c r="F2923" s="1320"/>
      <c r="G2923" s="1320"/>
      <c r="H2923" s="1320"/>
      <c r="I2923" s="1320"/>
      <c r="J2923" s="1321"/>
    </row>
    <row r="2924" spans="1:10" ht="17.5" customHeight="1">
      <c r="A2924" s="214"/>
      <c r="B2924" s="246"/>
      <c r="C2924" s="1322"/>
      <c r="D2924" s="1323"/>
      <c r="E2924" s="1323"/>
      <c r="F2924" s="1324"/>
      <c r="G2924" s="1322"/>
      <c r="H2924" s="1323"/>
      <c r="I2924" s="1323"/>
      <c r="J2924" s="1325"/>
    </row>
    <row r="2925" spans="1:10" ht="17.5" customHeight="1" thickBot="1">
      <c r="A2925" s="215"/>
      <c r="B2925" s="259" t="s">
        <v>262</v>
      </c>
      <c r="C2925" s="1293" t="s">
        <v>80</v>
      </c>
      <c r="D2925" s="1294"/>
      <c r="E2925" s="1294"/>
      <c r="F2925" s="1295"/>
      <c r="G2925" s="1296" t="s">
        <v>263</v>
      </c>
      <c r="H2925" s="1297"/>
      <c r="I2925" s="1297"/>
      <c r="J2925" s="1298"/>
    </row>
    <row r="2926" spans="1:10" ht="17.5" customHeight="1">
      <c r="A2926" s="247"/>
      <c r="B2926" s="1352" t="s">
        <v>228</v>
      </c>
      <c r="C2926" s="1353"/>
      <c r="D2926" s="1353"/>
      <c r="E2926" s="1353"/>
      <c r="F2926" s="1353"/>
      <c r="G2926" s="1353"/>
      <c r="H2926" s="1353"/>
      <c r="I2926" s="1353"/>
      <c r="J2926" s="1354"/>
    </row>
    <row r="2927" spans="1:10" ht="17.5" customHeight="1">
      <c r="A2927" s="214"/>
      <c r="B2927" s="1355" t="s">
        <v>247</v>
      </c>
      <c r="C2927" s="1356"/>
      <c r="D2927" s="1356"/>
      <c r="E2927" s="1356"/>
      <c r="F2927" s="1356"/>
      <c r="G2927" s="1356"/>
      <c r="H2927" s="1356"/>
      <c r="I2927" s="1356"/>
      <c r="J2927" s="1357"/>
    </row>
    <row r="2928" spans="1:10" ht="17.5" customHeight="1">
      <c r="A2928" s="214"/>
      <c r="B2928" s="1358" t="s">
        <v>81</v>
      </c>
      <c r="C2928" s="1358"/>
      <c r="D2928" s="1359">
        <f>YEAR(details!G72)</f>
        <v>1900</v>
      </c>
      <c r="E2928" s="1360"/>
      <c r="F2928" s="307" t="s">
        <v>230</v>
      </c>
      <c r="G2928" s="1359" t="str">
        <f>'statement of marks'!$H$3</f>
        <v>2015-16</v>
      </c>
      <c r="H2928" s="1360"/>
      <c r="I2928" s="307" t="s">
        <v>231</v>
      </c>
      <c r="J2928" s="255"/>
    </row>
    <row r="2929" spans="1:10" ht="17.5" customHeight="1">
      <c r="A2929" s="214"/>
      <c r="B2929" s="1326" t="s">
        <v>229</v>
      </c>
      <c r="C2929" s="1327"/>
      <c r="D2929" s="1312" t="str">
        <f>'statement of marks'!$A$1</f>
        <v>jk- ck- ek/;fed fo|ky; uohu] fuEckgsM+k</v>
      </c>
      <c r="E2929" s="1313"/>
      <c r="F2929" s="1313"/>
      <c r="G2929" s="1313"/>
      <c r="H2929" s="1313"/>
      <c r="I2929" s="1313"/>
      <c r="J2929" s="1314"/>
    </row>
    <row r="2930" spans="1:10" ht="17.5" customHeight="1">
      <c r="A2930" s="214"/>
      <c r="B2930" s="1326" t="str">
        <f>'statement of marks'!$J$3</f>
        <v xml:space="preserve">fo|ky; dk Mk;l dksM+ </v>
      </c>
      <c r="C2930" s="1327"/>
      <c r="D2930" s="1345" t="str">
        <f>'statement of marks'!$K$3</f>
        <v xml:space="preserve">08291009401   </v>
      </c>
      <c r="E2930" s="1346"/>
      <c r="F2930" s="1128"/>
      <c r="G2930" s="1129"/>
      <c r="H2930" s="1129"/>
      <c r="I2930" s="1129"/>
      <c r="J2930" s="1347"/>
    </row>
    <row r="2931" spans="1:10" ht="17.5" customHeight="1">
      <c r="A2931" s="214"/>
      <c r="B2931" s="1326" t="s">
        <v>218</v>
      </c>
      <c r="C2931" s="1327"/>
      <c r="D2931" s="1312" t="str">
        <f>IF('statement of marks'!J72="","",'statement of marks'!J72)</f>
        <v/>
      </c>
      <c r="E2931" s="1313"/>
      <c r="F2931" s="1313"/>
      <c r="G2931" s="1313"/>
      <c r="H2931" s="1313"/>
      <c r="I2931" s="1313"/>
      <c r="J2931" s="1314"/>
    </row>
    <row r="2932" spans="1:10" ht="17.5" customHeight="1">
      <c r="A2932" s="214"/>
      <c r="B2932" s="1326" t="s">
        <v>232</v>
      </c>
      <c r="C2932" s="1327"/>
      <c r="D2932" s="1145" t="str">
        <f>IF('statement of marks'!C72="B","Nk=",IF('statement of marks'!C72="G","Nk=k",""))</f>
        <v/>
      </c>
      <c r="E2932" s="1145"/>
      <c r="F2932" s="258" t="s">
        <v>224</v>
      </c>
      <c r="G2932" s="256" t="str">
        <f>IF('statement of marks'!B72="","",'statement of marks'!B72)</f>
        <v/>
      </c>
      <c r="H2932" s="1348"/>
      <c r="I2932" s="1348"/>
      <c r="J2932" s="1349"/>
    </row>
    <row r="2933" spans="1:10" ht="17.5" customHeight="1">
      <c r="A2933" s="214"/>
      <c r="B2933" s="1326" t="s">
        <v>220</v>
      </c>
      <c r="C2933" s="1327"/>
      <c r="D2933" s="1312" t="str">
        <f>IF('statement of marks'!L72="","",'statement of marks'!L72)</f>
        <v/>
      </c>
      <c r="E2933" s="1313"/>
      <c r="F2933" s="1313"/>
      <c r="G2933" s="1313"/>
      <c r="H2933" s="1313"/>
      <c r="I2933" s="1313"/>
      <c r="J2933" s="1314"/>
    </row>
    <row r="2934" spans="1:10" ht="17.5" customHeight="1">
      <c r="A2934" s="214"/>
      <c r="B2934" s="1326" t="s">
        <v>219</v>
      </c>
      <c r="C2934" s="1327"/>
      <c r="D2934" s="1312" t="str">
        <f>IF('statement of marks'!K72="","",'statement of marks'!K72)</f>
        <v/>
      </c>
      <c r="E2934" s="1313"/>
      <c r="F2934" s="1313"/>
      <c r="G2934" s="1313"/>
      <c r="H2934" s="1313"/>
      <c r="I2934" s="1313"/>
      <c r="J2934" s="1314"/>
    </row>
    <row r="2935" spans="1:10" ht="17.5" customHeight="1">
      <c r="A2935" s="214"/>
      <c r="B2935" s="1326" t="s">
        <v>234</v>
      </c>
      <c r="C2935" s="1327"/>
      <c r="D2935" s="1312" t="str">
        <f>IF(details!N72="","",details!N72)</f>
        <v/>
      </c>
      <c r="E2935" s="1313"/>
      <c r="F2935" s="1313"/>
      <c r="G2935" s="1313"/>
      <c r="H2935" s="1313"/>
      <c r="I2935" s="1313"/>
      <c r="J2935" s="1314"/>
    </row>
    <row r="2936" spans="1:10" ht="17.5" customHeight="1">
      <c r="A2936" s="214"/>
      <c r="B2936" s="1326" t="s">
        <v>283</v>
      </c>
      <c r="C2936" s="1327"/>
      <c r="D2936" s="1312" t="str">
        <f>IF(details!O72="","",details!O72)</f>
        <v/>
      </c>
      <c r="E2936" s="1313"/>
      <c r="F2936" s="1313"/>
      <c r="G2936" s="1313"/>
      <c r="H2936" s="1313"/>
      <c r="I2936" s="1313"/>
      <c r="J2936" s="1314"/>
    </row>
    <row r="2937" spans="1:10" ht="17.5" customHeight="1">
      <c r="A2937" s="214"/>
      <c r="B2937" s="1326" t="s">
        <v>77</v>
      </c>
      <c r="C2937" s="1327"/>
      <c r="D2937" s="392">
        <f>'statement of marks'!$C$3</f>
        <v>6</v>
      </c>
      <c r="E2937" s="309" t="s">
        <v>222</v>
      </c>
      <c r="F2937" s="254" t="str">
        <f>IF('statement of marks'!F72="","",'statement of marks'!F72)</f>
        <v/>
      </c>
      <c r="G2937" s="1343" t="s">
        <v>233</v>
      </c>
      <c r="H2937" s="1170"/>
      <c r="I2937" s="1361" t="str">
        <f>IF('statement of marks'!G72="","",'statement of marks'!G72)</f>
        <v/>
      </c>
      <c r="J2937" s="1362"/>
    </row>
    <row r="2938" spans="1:10" ht="17.5" customHeight="1">
      <c r="A2938" s="214"/>
      <c r="B2938" s="1326" t="s">
        <v>225</v>
      </c>
      <c r="C2938" s="1327"/>
      <c r="D2938" s="1316" t="str">
        <f>IF('statement of marks'!H72="","",'statement of marks'!H72)</f>
        <v/>
      </c>
      <c r="E2938" s="1328"/>
      <c r="F2938" s="1328"/>
      <c r="G2938" s="1328"/>
      <c r="H2938" s="1328"/>
      <c r="I2938" s="1328"/>
      <c r="J2938" s="1329"/>
    </row>
    <row r="2939" spans="1:10" ht="17.5" customHeight="1">
      <c r="A2939" s="214"/>
      <c r="B2939" s="1326" t="s">
        <v>226</v>
      </c>
      <c r="C2939" s="1327"/>
      <c r="D2939" s="1330" t="str">
        <f>IF('statement of marks'!I72="","",'statement of marks'!I72)</f>
        <v/>
      </c>
      <c r="E2939" s="1331"/>
      <c r="F2939" s="1332"/>
      <c r="G2939" s="1332"/>
      <c r="H2939" s="1332"/>
      <c r="I2939" s="1332"/>
      <c r="J2939" s="1333"/>
    </row>
    <row r="2940" spans="1:10" ht="17.5" customHeight="1">
      <c r="A2940" s="214"/>
      <c r="B2940" s="1312" t="s">
        <v>235</v>
      </c>
      <c r="C2940" s="1313"/>
      <c r="D2940" s="1313"/>
      <c r="E2940" s="1144"/>
      <c r="F2940" s="1334" t="str">
        <f>IF(details!Q72="","",details!Q72)</f>
        <v/>
      </c>
      <c r="G2940" s="1334"/>
      <c r="H2940" s="1335"/>
      <c r="I2940" s="1335"/>
      <c r="J2940" s="1336"/>
    </row>
    <row r="2941" spans="1:10" ht="17.5" customHeight="1">
      <c r="A2941" s="214"/>
      <c r="B2941" s="1326" t="s">
        <v>239</v>
      </c>
      <c r="C2941" s="1327"/>
      <c r="D2941" s="1312" t="str">
        <f>IF(details!M72="","",details!M72)</f>
        <v/>
      </c>
      <c r="E2941" s="1313"/>
      <c r="F2941" s="1313"/>
      <c r="G2941" s="1313"/>
      <c r="H2941" s="1313"/>
      <c r="I2941" s="1313"/>
      <c r="J2941" s="1314"/>
    </row>
    <row r="2942" spans="1:10" ht="17.5" customHeight="1">
      <c r="A2942" s="214"/>
      <c r="B2942" s="1326" t="s">
        <v>240</v>
      </c>
      <c r="C2942" s="1327"/>
      <c r="D2942" s="1312" t="str">
        <f>IF(details!P72="","",details!P72)</f>
        <v/>
      </c>
      <c r="E2942" s="1313"/>
      <c r="F2942" s="1313"/>
      <c r="G2942" s="1313"/>
      <c r="H2942" s="1313"/>
      <c r="I2942" s="1313"/>
      <c r="J2942" s="1314"/>
    </row>
    <row r="2943" spans="1:10" ht="17.5" customHeight="1">
      <c r="A2943" s="214"/>
      <c r="B2943" s="1326" t="s">
        <v>241</v>
      </c>
      <c r="C2943" s="1327"/>
      <c r="D2943" s="1337" t="str">
        <f>IF('statement of marks'!HD72="mRrh.kZ",'statement of marks'!$C$3,"")</f>
        <v/>
      </c>
      <c r="E2943" s="1338"/>
      <c r="F2943" s="1313" t="s">
        <v>242</v>
      </c>
      <c r="G2943" s="1144"/>
      <c r="H2943" s="1337" t="str">
        <f>IF(D2943="","",D2943+1)</f>
        <v/>
      </c>
      <c r="I2943" s="1338"/>
      <c r="J2943" s="1339"/>
    </row>
    <row r="2944" spans="1:10" ht="17.5" customHeight="1">
      <c r="A2944" s="214"/>
      <c r="B2944" s="1326" t="s">
        <v>243</v>
      </c>
      <c r="C2944" s="1327"/>
      <c r="D2944" s="1340">
        <f>IF(details!$O$4="","",details!$O$4)</f>
        <v>42460</v>
      </c>
      <c r="E2944" s="1341"/>
      <c r="F2944" s="1342"/>
      <c r="G2944" s="1343"/>
      <c r="H2944" s="1343"/>
      <c r="I2944" s="1343"/>
      <c r="J2944" s="1344"/>
    </row>
    <row r="2945" spans="1:10" ht="17.5" customHeight="1">
      <c r="A2945" s="214"/>
      <c r="B2945" s="1299"/>
      <c r="C2945" s="1299"/>
      <c r="D2945" s="1276"/>
      <c r="E2945" s="1276"/>
      <c r="F2945" s="1288"/>
      <c r="G2945" s="1288"/>
      <c r="H2945" s="1288"/>
      <c r="I2945" s="1288"/>
      <c r="J2945" s="1300"/>
    </row>
    <row r="2946" spans="1:10" ht="17.5" customHeight="1">
      <c r="A2946" s="214"/>
      <c r="B2946" s="1301" t="str">
        <f>IF(details!$I$4="","",details!$I$4)</f>
        <v>Jherh js[kk oekZ</v>
      </c>
      <c r="C2946" s="1301"/>
      <c r="D2946" s="1276"/>
      <c r="E2946" s="1276"/>
      <c r="F2946" s="1302" t="str">
        <f>IF(details!$F$4="","",details!$F$4)</f>
        <v>Jh jk/ks';ke tk'kh</v>
      </c>
      <c r="G2946" s="1303"/>
      <c r="H2946" s="1303"/>
      <c r="I2946" s="1303"/>
      <c r="J2946" s="1304"/>
    </row>
    <row r="2947" spans="1:10" ht="17.5" customHeight="1" thickBot="1">
      <c r="A2947" s="215"/>
      <c r="B2947" s="1305" t="s">
        <v>244</v>
      </c>
      <c r="C2947" s="1305"/>
      <c r="D2947" s="1305" t="s">
        <v>245</v>
      </c>
      <c r="E2947" s="1305"/>
      <c r="F2947" s="1306" t="s">
        <v>246</v>
      </c>
      <c r="G2947" s="1307"/>
      <c r="H2947" s="1307"/>
      <c r="I2947" s="1307"/>
      <c r="J2947" s="1308"/>
    </row>
    <row r="2948" spans="1:10" ht="17.5" customHeight="1">
      <c r="A2948" s="247"/>
      <c r="B2948" s="1309" t="s">
        <v>258</v>
      </c>
      <c r="C2948" s="1310"/>
      <c r="D2948" s="1310"/>
      <c r="E2948" s="1310"/>
      <c r="F2948" s="1310"/>
      <c r="G2948" s="1310"/>
      <c r="H2948" s="1310"/>
      <c r="I2948" s="1310"/>
      <c r="J2948" s="1311"/>
    </row>
    <row r="2949" spans="1:10" ht="17.5" customHeight="1">
      <c r="A2949" s="214"/>
      <c r="B2949" s="310" t="s">
        <v>218</v>
      </c>
      <c r="C2949" s="1312" t="str">
        <f>IF('statement of marks'!J72="","",'statement of marks'!J72)</f>
        <v/>
      </c>
      <c r="D2949" s="1313"/>
      <c r="E2949" s="1313"/>
      <c r="F2949" s="1313"/>
      <c r="G2949" s="1313"/>
      <c r="H2949" s="1313"/>
      <c r="I2949" s="1313"/>
      <c r="J2949" s="1314"/>
    </row>
    <row r="2950" spans="1:10" ht="17.5" customHeight="1">
      <c r="A2950" s="214"/>
      <c r="B2950" s="310" t="s">
        <v>219</v>
      </c>
      <c r="C2950" s="1312" t="str">
        <f>IF('statement of marks'!K72="","",'statement of marks'!K72)</f>
        <v/>
      </c>
      <c r="D2950" s="1313"/>
      <c r="E2950" s="1313"/>
      <c r="F2950" s="1313"/>
      <c r="G2950" s="1313"/>
      <c r="H2950" s="1313"/>
      <c r="I2950" s="1313"/>
      <c r="J2950" s="1314"/>
    </row>
    <row r="2951" spans="1:10" ht="17.5" customHeight="1">
      <c r="A2951" s="214"/>
      <c r="B2951" s="310" t="s">
        <v>220</v>
      </c>
      <c r="C2951" s="1312" t="str">
        <f>IF('statement of marks'!L72="","",'statement of marks'!L72)</f>
        <v/>
      </c>
      <c r="D2951" s="1313"/>
      <c r="E2951" s="1313"/>
      <c r="F2951" s="1313"/>
      <c r="G2951" s="1313"/>
      <c r="H2951" s="1313"/>
      <c r="I2951" s="1313"/>
      <c r="J2951" s="1314"/>
    </row>
    <row r="2952" spans="1:10" ht="17.5" customHeight="1">
      <c r="A2952" s="214"/>
      <c r="B2952" s="310" t="s">
        <v>225</v>
      </c>
      <c r="C2952" s="1315" t="str">
        <f>IF('statement of marks'!H72="","",'statement of marks'!H72)</f>
        <v/>
      </c>
      <c r="D2952" s="1316"/>
      <c r="E2952" s="252" t="s">
        <v>261</v>
      </c>
      <c r="F2952" s="1317" t="str">
        <f>IF('statement of marks'!I72="","",'statement of marks'!I72)</f>
        <v/>
      </c>
      <c r="G2952" s="1317"/>
      <c r="H2952" s="1317"/>
      <c r="I2952" s="1317"/>
      <c r="J2952" s="1318"/>
    </row>
    <row r="2953" spans="1:10" ht="17.5" customHeight="1">
      <c r="A2953" s="214"/>
      <c r="B2953" s="310" t="s">
        <v>223</v>
      </c>
      <c r="C2953" s="253" t="s">
        <v>248</v>
      </c>
      <c r="D2953" s="235" t="s">
        <v>249</v>
      </c>
      <c r="E2953" s="235" t="s">
        <v>250</v>
      </c>
      <c r="F2953" s="235" t="s">
        <v>251</v>
      </c>
      <c r="G2953" s="235" t="s">
        <v>252</v>
      </c>
      <c r="H2953" s="235" t="s">
        <v>253</v>
      </c>
      <c r="I2953" s="235" t="s">
        <v>254</v>
      </c>
      <c r="J2953" s="248" t="s">
        <v>255</v>
      </c>
    </row>
    <row r="2954" spans="1:10" ht="17.5" customHeight="1">
      <c r="A2954" s="214"/>
      <c r="B2954" s="308" t="s">
        <v>256</v>
      </c>
      <c r="C2954" s="239" t="str">
        <f>IF(AND('statement of marks'!$C$3=1,'statement of marks'!HD72="mRrh.kZ"),'statement of marks'!$H$3,"")</f>
        <v/>
      </c>
      <c r="D2954" s="239" t="str">
        <f>IF(AND('statement of marks'!$C$3=2,'statement of marks'!HD72="mRrh.kZ"),'statement of marks'!$H$3,"")</f>
        <v/>
      </c>
      <c r="E2954" s="239" t="str">
        <f>IF(AND('statement of marks'!$C$3=3,'statement of marks'!HD72="mRrh.kZ"),'statement of marks'!$H$3,"")</f>
        <v/>
      </c>
      <c r="F2954" s="239" t="str">
        <f>IF(AND('statement of marks'!$C$3=4,'statement of marks'!HD72="mRrh.kZ"),'statement of marks'!$H$3,"")</f>
        <v/>
      </c>
      <c r="G2954" s="239" t="str">
        <f>IF(AND('statement of marks'!$C$3=5,'statement of marks'!HD72="mRrh.kZ"),'statement of marks'!$H$3,"")</f>
        <v/>
      </c>
      <c r="H2954" s="239" t="str">
        <f>IF(AND('statement of marks'!$C$3=6,'statement of marks'!HD72="mRrh.kZ"),'statement of marks'!$H$3,"")</f>
        <v/>
      </c>
      <c r="I2954" s="239" t="str">
        <f>IF(AND('statement of marks'!$C$3=7,'statement of marks'!HD72="mRrh.kZ"),'statement of marks'!$H$3,"")</f>
        <v/>
      </c>
      <c r="J2954" s="260" t="str">
        <f>IF(AND('statement of marks'!$C$3=8,'statement of marks'!HD72="mRrh.kZ"),'statement of marks'!$H$3,"")</f>
        <v/>
      </c>
    </row>
    <row r="2955" spans="1:10" ht="17.5" customHeight="1">
      <c r="A2955" s="214"/>
      <c r="B2955" s="308" t="str">
        <f>'statement of marks'!$FT$4</f>
        <v>fgUnh</v>
      </c>
      <c r="C2955" s="240"/>
      <c r="D2955" s="241"/>
      <c r="E2955" s="261" t="str">
        <f>IF(OR('statement of marks'!$FV72="",E2954=""),"",'statement of marks'!$FV72)</f>
        <v/>
      </c>
      <c r="F2955" s="261" t="str">
        <f>IF(OR('statement of marks'!$FV72="",F2954=""),"",'statement of marks'!$FV72)</f>
        <v/>
      </c>
      <c r="G2955" s="261" t="str">
        <f>IF(OR('statement of marks'!$FV72="",G2954=""),"",'statement of marks'!$FV72)</f>
        <v/>
      </c>
      <c r="H2955" s="261" t="str">
        <f>IF(OR('statement of marks'!$FV72="",H2954=""),"",'statement of marks'!$FV72)</f>
        <v/>
      </c>
      <c r="I2955" s="261" t="str">
        <f>IF(OR('statement of marks'!$FV72="",I2954=""),"",'statement of marks'!$FV72)</f>
        <v/>
      </c>
      <c r="J2955" s="262" t="str">
        <f>IF(OR('statement of marks'!$FV72="",J2954=""),"",'statement of marks'!$FV72)</f>
        <v/>
      </c>
    </row>
    <row r="2956" spans="1:10" ht="17.5" customHeight="1">
      <c r="A2956" s="214"/>
      <c r="B2956" s="308" t="str">
        <f>'statement of marks'!$FW$4</f>
        <v>vaxszth</v>
      </c>
      <c r="C2956" s="240"/>
      <c r="D2956" s="241"/>
      <c r="E2956" s="261" t="str">
        <f>IF(OR('statement of marks'!$FY72="",E2954=""),"",'statement of marks'!$FY72)</f>
        <v/>
      </c>
      <c r="F2956" s="261" t="str">
        <f>IF(OR('statement of marks'!$FY72="",F2954=""),"",'statement of marks'!$FY72)</f>
        <v/>
      </c>
      <c r="G2956" s="261" t="str">
        <f>IF(OR('statement of marks'!$FY72="",G2954=""),"",'statement of marks'!$FY72)</f>
        <v/>
      </c>
      <c r="H2956" s="261" t="str">
        <f>IF(OR('statement of marks'!$FY72="",H2954=""),"",'statement of marks'!$FY72)</f>
        <v/>
      </c>
      <c r="I2956" s="261" t="str">
        <f>IF(OR('statement of marks'!$FY72="",I2954=""),"",'statement of marks'!$FY72)</f>
        <v/>
      </c>
      <c r="J2956" s="262" t="str">
        <f>IF(OR('statement of marks'!$FY72="",J2954=""),"",'statement of marks'!$FY72)</f>
        <v/>
      </c>
    </row>
    <row r="2957" spans="1:10" ht="17.5" customHeight="1">
      <c r="A2957" s="214"/>
      <c r="B2957" s="308" t="str">
        <f>IF('statement of marks'!BE72="s","laLÑr",IF('statement of marks'!BE72="u","mnwZ",IF('statement of marks'!BE72="g","xqtjkrh",IF('statement of marks'!BE72="p","iatkch",IF('statement of marks'!BE72="sd","flU/kh","r`rh; Hkk""kk")))))</f>
        <v>r`rh; Hkk"kk</v>
      </c>
      <c r="C2957" s="240"/>
      <c r="D2957" s="241"/>
      <c r="E2957" s="261" t="str">
        <f>IF(OR('statement of marks'!$GB72="",E2954=""),"",'statement of marks'!$GB72)</f>
        <v/>
      </c>
      <c r="F2957" s="261" t="str">
        <f>IF(OR('statement of marks'!$GB72="",F2954=""),"",'statement of marks'!$GB72)</f>
        <v/>
      </c>
      <c r="G2957" s="261" t="str">
        <f>IF(OR('statement of marks'!$GB72="",G2954=""),"",'statement of marks'!$GB72)</f>
        <v/>
      </c>
      <c r="H2957" s="261" t="str">
        <f>IF(OR('statement of marks'!$GB72="",H2954=""),"",'statement of marks'!$GB72)</f>
        <v/>
      </c>
      <c r="I2957" s="261" t="str">
        <f>IF(OR('statement of marks'!$GB72="",I2954=""),"",'statement of marks'!$GB72)</f>
        <v/>
      </c>
      <c r="J2957" s="262" t="str">
        <f>IF(OR('statement of marks'!$GB72="",J2954=""),"",'statement of marks'!$GB72)</f>
        <v/>
      </c>
    </row>
    <row r="2958" spans="1:10" ht="17.5" customHeight="1">
      <c r="A2958" s="214"/>
      <c r="B2958" s="308" t="str">
        <f>'statement of marks'!$GH$4</f>
        <v>xf.kr</v>
      </c>
      <c r="C2958" s="240"/>
      <c r="D2958" s="241"/>
      <c r="E2958" s="261" t="str">
        <f>IF(OR('statement of marks'!$GJ72="",E2954=""),"",'statement of marks'!$GJ72)</f>
        <v/>
      </c>
      <c r="F2958" s="261" t="str">
        <f>IF(OR('statement of marks'!$GJ72="",F2954=""),"",'statement of marks'!$GJ72)</f>
        <v/>
      </c>
      <c r="G2958" s="261" t="str">
        <f>IF(OR('statement of marks'!$GJ72="",G2954=""),"",'statement of marks'!$GJ72)</f>
        <v/>
      </c>
      <c r="H2958" s="261" t="str">
        <f>IF(OR('statement of marks'!$GJ72="",H2954=""),"",'statement of marks'!$GJ72)</f>
        <v/>
      </c>
      <c r="I2958" s="261" t="str">
        <f>IF(OR('statement of marks'!$GJ72="",I2954=""),"",'statement of marks'!$GJ72)</f>
        <v/>
      </c>
      <c r="J2958" s="262" t="str">
        <f>IF(OR('statement of marks'!$GJ72="",J2954=""),"",'statement of marks'!$GJ72)</f>
        <v/>
      </c>
    </row>
    <row r="2959" spans="1:10" ht="17.5" customHeight="1">
      <c r="A2959" s="214"/>
      <c r="B2959" s="308" t="str">
        <f>'statement of marks'!$GK$4</f>
        <v>foKku</v>
      </c>
      <c r="C2959" s="240"/>
      <c r="D2959" s="241"/>
      <c r="E2959" s="261" t="str">
        <f>IF(OR('statement of marks'!$GM72="",E2954=""),"",'statement of marks'!$GM72)</f>
        <v/>
      </c>
      <c r="F2959" s="261" t="str">
        <f>IF(OR('statement of marks'!$GM72="",F2954=""),"",'statement of marks'!$GM72)</f>
        <v/>
      </c>
      <c r="G2959" s="261" t="str">
        <f>IF(OR('statement of marks'!$GM72="",G2954=""),"",'statement of marks'!$GM72)</f>
        <v/>
      </c>
      <c r="H2959" s="261" t="str">
        <f>IF(OR('statement of marks'!$GM72="",H2954=""),"",'statement of marks'!$GM72)</f>
        <v/>
      </c>
      <c r="I2959" s="261" t="str">
        <f>IF(OR('statement of marks'!$GM72="",I2954=""),"",'statement of marks'!$GM72)</f>
        <v/>
      </c>
      <c r="J2959" s="262" t="str">
        <f>IF(OR('statement of marks'!$GM72="",J2954=""),"",'statement of marks'!$GM72)</f>
        <v/>
      </c>
    </row>
    <row r="2960" spans="1:10" ht="17.5" customHeight="1">
      <c r="A2960" s="214"/>
      <c r="B2960" s="308" t="str">
        <f>'statement of marks'!$GN$4</f>
        <v>lkekftd foKku</v>
      </c>
      <c r="C2960" s="240"/>
      <c r="D2960" s="241"/>
      <c r="E2960" s="261" t="str">
        <f>IF(OR('statement of marks'!$GP72="",E2954=""),"",'statement of marks'!$GP72)</f>
        <v/>
      </c>
      <c r="F2960" s="261" t="str">
        <f>IF(OR('statement of marks'!$GP72="",F2954=""),"",'statement of marks'!$GP72)</f>
        <v/>
      </c>
      <c r="G2960" s="261" t="str">
        <f>IF(OR('statement of marks'!$GP72="",G2954=""),"",'statement of marks'!$GP72)</f>
        <v/>
      </c>
      <c r="H2960" s="261" t="str">
        <f>IF(OR('statement of marks'!$GP72="",H2954=""),"",'statement of marks'!$GP72)</f>
        <v/>
      </c>
      <c r="I2960" s="261" t="str">
        <f>IF(OR('statement of marks'!$GP72="",I2954=""),"",'statement of marks'!$GP72)</f>
        <v/>
      </c>
      <c r="J2960" s="262" t="str">
        <f>IF(OR('statement of marks'!$GP72="",J2954=""),"",'statement of marks'!$GP72)</f>
        <v/>
      </c>
    </row>
    <row r="2961" spans="1:10" ht="17.5" customHeight="1">
      <c r="A2961" s="214"/>
      <c r="B2961" s="308" t="str">
        <f>'statement of marks'!$GQ$4</f>
        <v>dk;kZuqHko</v>
      </c>
      <c r="C2961" s="240"/>
      <c r="D2961" s="241"/>
      <c r="E2961" s="261" t="str">
        <f>IF(OR('statement of marks'!$GS72="",E2954=""),"",'statement of marks'!$GS72)</f>
        <v/>
      </c>
      <c r="F2961" s="261" t="str">
        <f>IF(OR('statement of marks'!$GS72="",F2954=""),"",'statement of marks'!$GS72)</f>
        <v/>
      </c>
      <c r="G2961" s="261" t="str">
        <f>IF(OR('statement of marks'!$GS72="",G2954=""),"",'statement of marks'!$GS72)</f>
        <v/>
      </c>
      <c r="H2961" s="261" t="str">
        <f>IF(OR('statement of marks'!$GS72="",H2954=""),"",'statement of marks'!$GS72)</f>
        <v/>
      </c>
      <c r="I2961" s="261" t="str">
        <f>IF(OR('statement of marks'!$GS72="",I2954=""),"",'statement of marks'!$GS72)</f>
        <v/>
      </c>
      <c r="J2961" s="262" t="str">
        <f>IF(OR('statement of marks'!$GS72="",J2954=""),"",'statement of marks'!$GS72)</f>
        <v/>
      </c>
    </row>
    <row r="2962" spans="1:10" ht="17.5" customHeight="1">
      <c r="A2962" s="214"/>
      <c r="B2962" s="308" t="str">
        <f>'statement of marks'!$GT$4</f>
        <v>dyk f'k{kk</v>
      </c>
      <c r="C2962" s="240"/>
      <c r="D2962" s="241"/>
      <c r="E2962" s="263" t="str">
        <f>IF(OR('statement of marks'!$GV72="",E2954=""),"",'statement of marks'!$GV72)</f>
        <v/>
      </c>
      <c r="F2962" s="263" t="str">
        <f>IF(OR('statement of marks'!$GV72="",F2954=""),"",'statement of marks'!$GV72)</f>
        <v/>
      </c>
      <c r="G2962" s="263" t="str">
        <f>IF(OR('statement of marks'!$GV72="",G2954=""),"",'statement of marks'!$GV72)</f>
        <v/>
      </c>
      <c r="H2962" s="263" t="str">
        <f>IF(OR('statement of marks'!$GV72="",H2954=""),"",'statement of marks'!$GV72)</f>
        <v/>
      </c>
      <c r="I2962" s="263" t="str">
        <f>IF(OR('statement of marks'!$GV72="",I2954=""),"",'statement of marks'!$GV72)</f>
        <v/>
      </c>
      <c r="J2962" s="264" t="str">
        <f>IF(OR('statement of marks'!$GV72="",J2954=""),"",'statement of marks'!$GV72)</f>
        <v/>
      </c>
    </row>
    <row r="2963" spans="1:10" ht="17.5" customHeight="1">
      <c r="A2963" s="214"/>
      <c r="B2963" s="245" t="s">
        <v>284</v>
      </c>
      <c r="C2963" s="265" t="str">
        <f t="shared" ref="C2963:J2963" si="130">C2954</f>
        <v/>
      </c>
      <c r="D2963" s="265" t="str">
        <f t="shared" si="130"/>
        <v/>
      </c>
      <c r="E2963" s="265" t="str">
        <f t="shared" si="130"/>
        <v/>
      </c>
      <c r="F2963" s="265" t="str">
        <f t="shared" si="130"/>
        <v/>
      </c>
      <c r="G2963" s="265" t="str">
        <f t="shared" si="130"/>
        <v/>
      </c>
      <c r="H2963" s="265" t="str">
        <f t="shared" si="130"/>
        <v/>
      </c>
      <c r="I2963" s="265" t="str">
        <f t="shared" si="130"/>
        <v/>
      </c>
      <c r="J2963" s="266" t="str">
        <f t="shared" si="130"/>
        <v/>
      </c>
    </row>
    <row r="2964" spans="1:10" ht="17.5" customHeight="1">
      <c r="A2964" s="214"/>
      <c r="B2964" s="308" t="str">
        <f>'statement of marks'!$HL$5</f>
        <v>Nk= mifLFkfr</v>
      </c>
      <c r="C2964" s="242"/>
      <c r="D2964" s="242"/>
      <c r="E2964" s="267" t="str">
        <f>IF(OR('statement of marks'!$HL72="",E2954=""),"",'statement of marks'!$HL72)</f>
        <v/>
      </c>
      <c r="F2964" s="267" t="str">
        <f>IF(OR('statement of marks'!$HL72="",F2954=""),"",'statement of marks'!$HL72)</f>
        <v/>
      </c>
      <c r="G2964" s="267" t="str">
        <f>IF(OR('statement of marks'!$HL72="",G2954=""),"",'statement of marks'!$HL72)</f>
        <v/>
      </c>
      <c r="H2964" s="267" t="str">
        <f>IF(OR('statement of marks'!$HL72="",H2954=""),"",'statement of marks'!$HL72)</f>
        <v/>
      </c>
      <c r="I2964" s="267" t="str">
        <f>IF(OR('statement of marks'!$HL72="",I2954=""),"",'statement of marks'!$HL72)</f>
        <v/>
      </c>
      <c r="J2964" s="268" t="str">
        <f>IF(OR('statement of marks'!$HL72="",J2954=""),"",'statement of marks'!$HL72)</f>
        <v/>
      </c>
    </row>
    <row r="2965" spans="1:10" ht="17.5" customHeight="1">
      <c r="A2965" s="214"/>
      <c r="B2965" s="308" t="str">
        <f>'statement of marks'!$HK$5</f>
        <v>dqy ehfVax</v>
      </c>
      <c r="C2965" s="243"/>
      <c r="D2965" s="243"/>
      <c r="E2965" s="243" t="str">
        <f>IF(OR('statement of marks'!$HK72="",E2954=""),"",'statement of marks'!$HK72)</f>
        <v/>
      </c>
      <c r="F2965" s="243" t="str">
        <f>IF(OR('statement of marks'!$HK72="",F2954=""),"",'statement of marks'!$HK72)</f>
        <v/>
      </c>
      <c r="G2965" s="243" t="str">
        <f>IF(OR('statement of marks'!$HK72="",G2954=""),"",'statement of marks'!$HK72)</f>
        <v/>
      </c>
      <c r="H2965" s="243" t="str">
        <f>IF(OR('statement of marks'!$HK72="",H2954=""),"",'statement of marks'!$HK72)</f>
        <v/>
      </c>
      <c r="I2965" s="243" t="str">
        <f>IF(OR('statement of marks'!$HK72="",I2954=""),"",'statement of marks'!$HK72)</f>
        <v/>
      </c>
      <c r="J2965" s="269" t="str">
        <f>IF(OR('statement of marks'!$HK72="",J2954=""),"",'statement of marks'!$HK72)</f>
        <v/>
      </c>
    </row>
    <row r="2966" spans="1:10" ht="17.5" customHeight="1">
      <c r="A2966" s="214"/>
      <c r="B2966" s="308" t="s">
        <v>259</v>
      </c>
      <c r="C2966" s="243" t="str">
        <f t="shared" ref="C2966:J2966" si="131">IF(OR(C2964="",C2965=""),"",C2964/C2965*100)</f>
        <v/>
      </c>
      <c r="D2966" s="243" t="str">
        <f t="shared" si="131"/>
        <v/>
      </c>
      <c r="E2966" s="243" t="str">
        <f t="shared" si="131"/>
        <v/>
      </c>
      <c r="F2966" s="243" t="str">
        <f t="shared" si="131"/>
        <v/>
      </c>
      <c r="G2966" s="243" t="str">
        <f t="shared" si="131"/>
        <v/>
      </c>
      <c r="H2966" s="243" t="str">
        <f t="shared" si="131"/>
        <v/>
      </c>
      <c r="I2966" s="243" t="str">
        <f t="shared" si="131"/>
        <v/>
      </c>
      <c r="J2966" s="269" t="str">
        <f t="shared" si="131"/>
        <v/>
      </c>
    </row>
    <row r="2967" spans="1:10" ht="17.5" customHeight="1">
      <c r="A2967" s="214"/>
      <c r="B2967" s="308" t="s">
        <v>260</v>
      </c>
      <c r="C2967" s="243"/>
      <c r="D2967" s="243"/>
      <c r="E2967" s="243"/>
      <c r="F2967" s="243"/>
      <c r="G2967" s="243"/>
      <c r="H2967" s="243"/>
      <c r="I2967" s="243"/>
      <c r="J2967" s="249"/>
    </row>
    <row r="2968" spans="1:10" ht="17.5" customHeight="1">
      <c r="A2968" s="214"/>
      <c r="B2968" s="310" t="s">
        <v>257</v>
      </c>
      <c r="C2968" s="1319" t="str">
        <f>IF('statement of marks'!HN72="","",'statement of marks'!HN72)</f>
        <v/>
      </c>
      <c r="D2968" s="1320"/>
      <c r="E2968" s="1320"/>
      <c r="F2968" s="1320"/>
      <c r="G2968" s="1320"/>
      <c r="H2968" s="1320"/>
      <c r="I2968" s="1320"/>
      <c r="J2968" s="1321"/>
    </row>
    <row r="2969" spans="1:10" ht="17.5" customHeight="1">
      <c r="A2969" s="214"/>
      <c r="B2969" s="246"/>
      <c r="C2969" s="1322"/>
      <c r="D2969" s="1323"/>
      <c r="E2969" s="1323"/>
      <c r="F2969" s="1324"/>
      <c r="G2969" s="1322"/>
      <c r="H2969" s="1323"/>
      <c r="I2969" s="1323"/>
      <c r="J2969" s="1325"/>
    </row>
    <row r="2970" spans="1:10" ht="17.5" customHeight="1" thickBot="1">
      <c r="A2970" s="215"/>
      <c r="B2970" s="259" t="s">
        <v>262</v>
      </c>
      <c r="C2970" s="1293" t="s">
        <v>80</v>
      </c>
      <c r="D2970" s="1294"/>
      <c r="E2970" s="1294"/>
      <c r="F2970" s="1295"/>
      <c r="G2970" s="1296" t="s">
        <v>263</v>
      </c>
      <c r="H2970" s="1297"/>
      <c r="I2970" s="1297"/>
      <c r="J2970" s="1298"/>
    </row>
    <row r="2971" spans="1:10" ht="17.5" customHeight="1">
      <c r="A2971" s="247"/>
      <c r="B2971" s="1352" t="s">
        <v>228</v>
      </c>
      <c r="C2971" s="1353"/>
      <c r="D2971" s="1353"/>
      <c r="E2971" s="1353"/>
      <c r="F2971" s="1353"/>
      <c r="G2971" s="1353"/>
      <c r="H2971" s="1353"/>
      <c r="I2971" s="1353"/>
      <c r="J2971" s="1354"/>
    </row>
    <row r="2972" spans="1:10" ht="17.5" customHeight="1">
      <c r="A2972" s="214"/>
      <c r="B2972" s="1355" t="s">
        <v>247</v>
      </c>
      <c r="C2972" s="1356"/>
      <c r="D2972" s="1356"/>
      <c r="E2972" s="1356"/>
      <c r="F2972" s="1356"/>
      <c r="G2972" s="1356"/>
      <c r="H2972" s="1356"/>
      <c r="I2972" s="1356"/>
      <c r="J2972" s="1357"/>
    </row>
    <row r="2973" spans="1:10" ht="17.5" customHeight="1">
      <c r="A2973" s="214"/>
      <c r="B2973" s="1358" t="s">
        <v>81</v>
      </c>
      <c r="C2973" s="1358"/>
      <c r="D2973" s="1359">
        <f>YEAR(details!G73)</f>
        <v>1900</v>
      </c>
      <c r="E2973" s="1360"/>
      <c r="F2973" s="307" t="s">
        <v>230</v>
      </c>
      <c r="G2973" s="1359" t="str">
        <f>'statement of marks'!$H$3</f>
        <v>2015-16</v>
      </c>
      <c r="H2973" s="1360"/>
      <c r="I2973" s="307" t="s">
        <v>231</v>
      </c>
      <c r="J2973" s="255"/>
    </row>
    <row r="2974" spans="1:10" ht="17.5" customHeight="1">
      <c r="A2974" s="214"/>
      <c r="B2974" s="1326" t="s">
        <v>229</v>
      </c>
      <c r="C2974" s="1327"/>
      <c r="D2974" s="1312" t="str">
        <f>'statement of marks'!$A$1</f>
        <v>jk- ck- ek/;fed fo|ky; uohu] fuEckgsM+k</v>
      </c>
      <c r="E2974" s="1313"/>
      <c r="F2974" s="1313"/>
      <c r="G2974" s="1313"/>
      <c r="H2974" s="1313"/>
      <c r="I2974" s="1313"/>
      <c r="J2974" s="1314"/>
    </row>
    <row r="2975" spans="1:10" ht="17.5" customHeight="1">
      <c r="A2975" s="214"/>
      <c r="B2975" s="1326" t="str">
        <f>'statement of marks'!$J$3</f>
        <v xml:space="preserve">fo|ky; dk Mk;l dksM+ </v>
      </c>
      <c r="C2975" s="1327"/>
      <c r="D2975" s="1345" t="str">
        <f>'statement of marks'!$K$3</f>
        <v xml:space="preserve">08291009401   </v>
      </c>
      <c r="E2975" s="1346"/>
      <c r="F2975" s="1128"/>
      <c r="G2975" s="1129"/>
      <c r="H2975" s="1129"/>
      <c r="I2975" s="1129"/>
      <c r="J2975" s="1347"/>
    </row>
    <row r="2976" spans="1:10" ht="17.5" customHeight="1">
      <c r="A2976" s="214"/>
      <c r="B2976" s="1326" t="s">
        <v>218</v>
      </c>
      <c r="C2976" s="1327"/>
      <c r="D2976" s="1312" t="str">
        <f>IF('statement of marks'!J73="","",'statement of marks'!J73)</f>
        <v/>
      </c>
      <c r="E2976" s="1313"/>
      <c r="F2976" s="1313"/>
      <c r="G2976" s="1313"/>
      <c r="H2976" s="1313"/>
      <c r="I2976" s="1313"/>
      <c r="J2976" s="1314"/>
    </row>
    <row r="2977" spans="1:10" ht="17.5" customHeight="1">
      <c r="A2977" s="214"/>
      <c r="B2977" s="1326" t="s">
        <v>232</v>
      </c>
      <c r="C2977" s="1327"/>
      <c r="D2977" s="1145" t="str">
        <f>IF('statement of marks'!C73="B","Nk=",IF('statement of marks'!C73="G","Nk=k",""))</f>
        <v/>
      </c>
      <c r="E2977" s="1145"/>
      <c r="F2977" s="258" t="s">
        <v>224</v>
      </c>
      <c r="G2977" s="256" t="str">
        <f>IF('statement of marks'!B73="","",'statement of marks'!B73)</f>
        <v/>
      </c>
      <c r="H2977" s="1348"/>
      <c r="I2977" s="1348"/>
      <c r="J2977" s="1349"/>
    </row>
    <row r="2978" spans="1:10" ht="17.5" customHeight="1">
      <c r="A2978" s="214"/>
      <c r="B2978" s="1326" t="s">
        <v>220</v>
      </c>
      <c r="C2978" s="1327"/>
      <c r="D2978" s="1312" t="str">
        <f>IF('statement of marks'!L73="","",'statement of marks'!L73)</f>
        <v/>
      </c>
      <c r="E2978" s="1313"/>
      <c r="F2978" s="1313"/>
      <c r="G2978" s="1313"/>
      <c r="H2978" s="1313"/>
      <c r="I2978" s="1313"/>
      <c r="J2978" s="1314"/>
    </row>
    <row r="2979" spans="1:10" ht="17.5" customHeight="1">
      <c r="A2979" s="214"/>
      <c r="B2979" s="1326" t="s">
        <v>219</v>
      </c>
      <c r="C2979" s="1327"/>
      <c r="D2979" s="1312" t="str">
        <f>IF('statement of marks'!K73="","",'statement of marks'!K73)</f>
        <v/>
      </c>
      <c r="E2979" s="1313"/>
      <c r="F2979" s="1313"/>
      <c r="G2979" s="1313"/>
      <c r="H2979" s="1313"/>
      <c r="I2979" s="1313"/>
      <c r="J2979" s="1314"/>
    </row>
    <row r="2980" spans="1:10" ht="17.5" customHeight="1">
      <c r="A2980" s="214"/>
      <c r="B2980" s="1326" t="s">
        <v>234</v>
      </c>
      <c r="C2980" s="1327"/>
      <c r="D2980" s="1312" t="str">
        <f>IF(details!N73="","",details!N73)</f>
        <v/>
      </c>
      <c r="E2980" s="1313"/>
      <c r="F2980" s="1313"/>
      <c r="G2980" s="1313"/>
      <c r="H2980" s="1313"/>
      <c r="I2980" s="1313"/>
      <c r="J2980" s="1314"/>
    </row>
    <row r="2981" spans="1:10" ht="17.5" customHeight="1">
      <c r="A2981" s="214"/>
      <c r="B2981" s="1326" t="s">
        <v>283</v>
      </c>
      <c r="C2981" s="1327"/>
      <c r="D2981" s="1312" t="str">
        <f>IF(details!O73="","",details!O73)</f>
        <v/>
      </c>
      <c r="E2981" s="1313"/>
      <c r="F2981" s="1313"/>
      <c r="G2981" s="1313"/>
      <c r="H2981" s="1313"/>
      <c r="I2981" s="1313"/>
      <c r="J2981" s="1314"/>
    </row>
    <row r="2982" spans="1:10" ht="17.5" customHeight="1">
      <c r="A2982" s="214"/>
      <c r="B2982" s="1326" t="s">
        <v>77</v>
      </c>
      <c r="C2982" s="1327"/>
      <c r="D2982" s="392">
        <f>'statement of marks'!$C$3</f>
        <v>6</v>
      </c>
      <c r="E2982" s="309" t="s">
        <v>222</v>
      </c>
      <c r="F2982" s="254" t="str">
        <f>IF('statement of marks'!F73="","",'statement of marks'!F73)</f>
        <v/>
      </c>
      <c r="G2982" s="1343" t="s">
        <v>233</v>
      </c>
      <c r="H2982" s="1170"/>
      <c r="I2982" s="1361" t="str">
        <f>IF('statement of marks'!G73="","",'statement of marks'!G73)</f>
        <v/>
      </c>
      <c r="J2982" s="1362"/>
    </row>
    <row r="2983" spans="1:10" ht="17.5" customHeight="1">
      <c r="A2983" s="214"/>
      <c r="B2983" s="1326" t="s">
        <v>225</v>
      </c>
      <c r="C2983" s="1327"/>
      <c r="D2983" s="1316" t="str">
        <f>IF('statement of marks'!H73="","",'statement of marks'!H73)</f>
        <v/>
      </c>
      <c r="E2983" s="1328"/>
      <c r="F2983" s="1328"/>
      <c r="G2983" s="1328"/>
      <c r="H2983" s="1328"/>
      <c r="I2983" s="1328"/>
      <c r="J2983" s="1329"/>
    </row>
    <row r="2984" spans="1:10" ht="17.5" customHeight="1">
      <c r="A2984" s="214"/>
      <c r="B2984" s="1326" t="s">
        <v>226</v>
      </c>
      <c r="C2984" s="1327"/>
      <c r="D2984" s="1330" t="str">
        <f>IF('statement of marks'!I73="","",'statement of marks'!I73)</f>
        <v/>
      </c>
      <c r="E2984" s="1331"/>
      <c r="F2984" s="1332"/>
      <c r="G2984" s="1332"/>
      <c r="H2984" s="1332"/>
      <c r="I2984" s="1332"/>
      <c r="J2984" s="1333"/>
    </row>
    <row r="2985" spans="1:10" ht="17.5" customHeight="1">
      <c r="A2985" s="214"/>
      <c r="B2985" s="1312" t="s">
        <v>235</v>
      </c>
      <c r="C2985" s="1313"/>
      <c r="D2985" s="1313"/>
      <c r="E2985" s="1144"/>
      <c r="F2985" s="1334" t="str">
        <f>IF(details!Q73="","",details!Q73)</f>
        <v/>
      </c>
      <c r="G2985" s="1334"/>
      <c r="H2985" s="1335"/>
      <c r="I2985" s="1335"/>
      <c r="J2985" s="1336"/>
    </row>
    <row r="2986" spans="1:10" ht="17.5" customHeight="1">
      <c r="A2986" s="214"/>
      <c r="B2986" s="1326" t="s">
        <v>239</v>
      </c>
      <c r="C2986" s="1327"/>
      <c r="D2986" s="1312" t="str">
        <f>IF(details!M73="","",details!M73)</f>
        <v/>
      </c>
      <c r="E2986" s="1313"/>
      <c r="F2986" s="1313"/>
      <c r="G2986" s="1313"/>
      <c r="H2986" s="1313"/>
      <c r="I2986" s="1313"/>
      <c r="J2986" s="1314"/>
    </row>
    <row r="2987" spans="1:10" ht="17.5" customHeight="1">
      <c r="A2987" s="214"/>
      <c r="B2987" s="1326" t="s">
        <v>240</v>
      </c>
      <c r="C2987" s="1327"/>
      <c r="D2987" s="1312" t="str">
        <f>IF(details!P73="","",details!P73)</f>
        <v/>
      </c>
      <c r="E2987" s="1313"/>
      <c r="F2987" s="1313"/>
      <c r="G2987" s="1313"/>
      <c r="H2987" s="1313"/>
      <c r="I2987" s="1313"/>
      <c r="J2987" s="1314"/>
    </row>
    <row r="2988" spans="1:10" ht="17.5" customHeight="1">
      <c r="A2988" s="214"/>
      <c r="B2988" s="1326" t="s">
        <v>241</v>
      </c>
      <c r="C2988" s="1327"/>
      <c r="D2988" s="1337" t="str">
        <f>IF('statement of marks'!HD73="mRrh.kZ",'statement of marks'!$C$3,"")</f>
        <v/>
      </c>
      <c r="E2988" s="1338"/>
      <c r="F2988" s="1313" t="s">
        <v>242</v>
      </c>
      <c r="G2988" s="1144"/>
      <c r="H2988" s="1337" t="str">
        <f>IF(D2988="","",D2988+1)</f>
        <v/>
      </c>
      <c r="I2988" s="1338"/>
      <c r="J2988" s="1339"/>
    </row>
    <row r="2989" spans="1:10" ht="17.5" customHeight="1">
      <c r="A2989" s="214"/>
      <c r="B2989" s="1326" t="s">
        <v>243</v>
      </c>
      <c r="C2989" s="1327"/>
      <c r="D2989" s="1340">
        <f>IF(details!$O$4="","",details!$O$4)</f>
        <v>42460</v>
      </c>
      <c r="E2989" s="1341"/>
      <c r="F2989" s="1342"/>
      <c r="G2989" s="1343"/>
      <c r="H2989" s="1343"/>
      <c r="I2989" s="1343"/>
      <c r="J2989" s="1344"/>
    </row>
    <row r="2990" spans="1:10" ht="17.5" customHeight="1">
      <c r="A2990" s="214"/>
      <c r="B2990" s="1299"/>
      <c r="C2990" s="1299"/>
      <c r="D2990" s="1276"/>
      <c r="E2990" s="1276"/>
      <c r="F2990" s="1288"/>
      <c r="G2990" s="1288"/>
      <c r="H2990" s="1288"/>
      <c r="I2990" s="1288"/>
      <c r="J2990" s="1300"/>
    </row>
    <row r="2991" spans="1:10" ht="17.5" customHeight="1">
      <c r="A2991" s="214"/>
      <c r="B2991" s="1301" t="str">
        <f>IF(details!$I$4="","",details!$I$4)</f>
        <v>Jherh js[kk oekZ</v>
      </c>
      <c r="C2991" s="1301"/>
      <c r="D2991" s="1276"/>
      <c r="E2991" s="1276"/>
      <c r="F2991" s="1302" t="str">
        <f>IF(details!$F$4="","",details!$F$4)</f>
        <v>Jh jk/ks';ke tk'kh</v>
      </c>
      <c r="G2991" s="1303"/>
      <c r="H2991" s="1303"/>
      <c r="I2991" s="1303"/>
      <c r="J2991" s="1304"/>
    </row>
    <row r="2992" spans="1:10" ht="17.5" customHeight="1" thickBot="1">
      <c r="A2992" s="215"/>
      <c r="B2992" s="1305" t="s">
        <v>244</v>
      </c>
      <c r="C2992" s="1305"/>
      <c r="D2992" s="1305" t="s">
        <v>245</v>
      </c>
      <c r="E2992" s="1305"/>
      <c r="F2992" s="1306" t="s">
        <v>246</v>
      </c>
      <c r="G2992" s="1307"/>
      <c r="H2992" s="1307"/>
      <c r="I2992" s="1307"/>
      <c r="J2992" s="1308"/>
    </row>
    <row r="2993" spans="1:10" ht="17.5" customHeight="1">
      <c r="A2993" s="247"/>
      <c r="B2993" s="1309" t="s">
        <v>258</v>
      </c>
      <c r="C2993" s="1310"/>
      <c r="D2993" s="1310"/>
      <c r="E2993" s="1310"/>
      <c r="F2993" s="1310"/>
      <c r="G2993" s="1310"/>
      <c r="H2993" s="1310"/>
      <c r="I2993" s="1310"/>
      <c r="J2993" s="1311"/>
    </row>
    <row r="2994" spans="1:10" ht="17.5" customHeight="1">
      <c r="A2994" s="214"/>
      <c r="B2994" s="310" t="s">
        <v>218</v>
      </c>
      <c r="C2994" s="1312" t="str">
        <f>IF('statement of marks'!J73="","",'statement of marks'!J73)</f>
        <v/>
      </c>
      <c r="D2994" s="1313"/>
      <c r="E2994" s="1313"/>
      <c r="F2994" s="1313"/>
      <c r="G2994" s="1313"/>
      <c r="H2994" s="1313"/>
      <c r="I2994" s="1313"/>
      <c r="J2994" s="1314"/>
    </row>
    <row r="2995" spans="1:10" ht="17.5" customHeight="1">
      <c r="A2995" s="214"/>
      <c r="B2995" s="310" t="s">
        <v>219</v>
      </c>
      <c r="C2995" s="1312" t="str">
        <f>IF('statement of marks'!K73="","",'statement of marks'!K73)</f>
        <v/>
      </c>
      <c r="D2995" s="1313"/>
      <c r="E2995" s="1313"/>
      <c r="F2995" s="1313"/>
      <c r="G2995" s="1313"/>
      <c r="H2995" s="1313"/>
      <c r="I2995" s="1313"/>
      <c r="J2995" s="1314"/>
    </row>
    <row r="2996" spans="1:10" ht="17.5" customHeight="1">
      <c r="A2996" s="214"/>
      <c r="B2996" s="310" t="s">
        <v>220</v>
      </c>
      <c r="C2996" s="1312" t="str">
        <f>IF('statement of marks'!L73="","",'statement of marks'!L73)</f>
        <v/>
      </c>
      <c r="D2996" s="1313"/>
      <c r="E2996" s="1313"/>
      <c r="F2996" s="1313"/>
      <c r="G2996" s="1313"/>
      <c r="H2996" s="1313"/>
      <c r="I2996" s="1313"/>
      <c r="J2996" s="1314"/>
    </row>
    <row r="2997" spans="1:10" ht="17.5" customHeight="1">
      <c r="A2997" s="214"/>
      <c r="B2997" s="310" t="s">
        <v>225</v>
      </c>
      <c r="C2997" s="1315" t="str">
        <f>IF('statement of marks'!H73="","",'statement of marks'!H73)</f>
        <v/>
      </c>
      <c r="D2997" s="1316"/>
      <c r="E2997" s="252" t="s">
        <v>261</v>
      </c>
      <c r="F2997" s="1317" t="str">
        <f>IF('statement of marks'!I73="","",'statement of marks'!I73)</f>
        <v/>
      </c>
      <c r="G2997" s="1317"/>
      <c r="H2997" s="1317"/>
      <c r="I2997" s="1317"/>
      <c r="J2997" s="1318"/>
    </row>
    <row r="2998" spans="1:10" ht="17.5" customHeight="1">
      <c r="A2998" s="214"/>
      <c r="B2998" s="310" t="s">
        <v>223</v>
      </c>
      <c r="C2998" s="253" t="s">
        <v>248</v>
      </c>
      <c r="D2998" s="235" t="s">
        <v>249</v>
      </c>
      <c r="E2998" s="235" t="s">
        <v>250</v>
      </c>
      <c r="F2998" s="235" t="s">
        <v>251</v>
      </c>
      <c r="G2998" s="235" t="s">
        <v>252</v>
      </c>
      <c r="H2998" s="235" t="s">
        <v>253</v>
      </c>
      <c r="I2998" s="235" t="s">
        <v>254</v>
      </c>
      <c r="J2998" s="248" t="s">
        <v>255</v>
      </c>
    </row>
    <row r="2999" spans="1:10" ht="17.5" customHeight="1">
      <c r="A2999" s="214"/>
      <c r="B2999" s="308" t="s">
        <v>256</v>
      </c>
      <c r="C2999" s="239" t="str">
        <f>IF(AND('statement of marks'!$C$3=1,'statement of marks'!HD73="mRrh.kZ"),'statement of marks'!$H$3,"")</f>
        <v/>
      </c>
      <c r="D2999" s="239" t="str">
        <f>IF(AND('statement of marks'!$C$3=2,'statement of marks'!HD73="mRrh.kZ"),'statement of marks'!$H$3,"")</f>
        <v/>
      </c>
      <c r="E2999" s="239" t="str">
        <f>IF(AND('statement of marks'!$C$3=3,'statement of marks'!HD73="mRrh.kZ"),'statement of marks'!$H$3,"")</f>
        <v/>
      </c>
      <c r="F2999" s="239" t="str">
        <f>IF(AND('statement of marks'!$C$3=4,'statement of marks'!HD73="mRrh.kZ"),'statement of marks'!$H$3,"")</f>
        <v/>
      </c>
      <c r="G2999" s="239" t="str">
        <f>IF(AND('statement of marks'!$C$3=5,'statement of marks'!HD73="mRrh.kZ"),'statement of marks'!$H$3,"")</f>
        <v/>
      </c>
      <c r="H2999" s="239" t="str">
        <f>IF(AND('statement of marks'!$C$3=6,'statement of marks'!HD73="mRrh.kZ"),'statement of marks'!$H$3,"")</f>
        <v/>
      </c>
      <c r="I2999" s="239" t="str">
        <f>IF(AND('statement of marks'!$C$3=7,'statement of marks'!HD73="mRrh.kZ"),'statement of marks'!$H$3,"")</f>
        <v/>
      </c>
      <c r="J2999" s="260" t="str">
        <f>IF(AND('statement of marks'!$C$3=8,'statement of marks'!HD73="mRrh.kZ"),'statement of marks'!$H$3,"")</f>
        <v/>
      </c>
    </row>
    <row r="3000" spans="1:10" ht="17.5" customHeight="1">
      <c r="A3000" s="214"/>
      <c r="B3000" s="308" t="str">
        <f>'statement of marks'!$FT$4</f>
        <v>fgUnh</v>
      </c>
      <c r="C3000" s="240"/>
      <c r="D3000" s="241"/>
      <c r="E3000" s="261" t="str">
        <f>IF(OR('statement of marks'!$FV73="",E2999=""),"",'statement of marks'!$FV73)</f>
        <v/>
      </c>
      <c r="F3000" s="261" t="str">
        <f>IF(OR('statement of marks'!$FV73="",F2999=""),"",'statement of marks'!$FV73)</f>
        <v/>
      </c>
      <c r="G3000" s="261" t="str">
        <f>IF(OR('statement of marks'!$FV73="",G2999=""),"",'statement of marks'!$FV73)</f>
        <v/>
      </c>
      <c r="H3000" s="261" t="str">
        <f>IF(OR('statement of marks'!$FV73="",H2999=""),"",'statement of marks'!$FV73)</f>
        <v/>
      </c>
      <c r="I3000" s="261" t="str">
        <f>IF(OR('statement of marks'!$FV73="",I2999=""),"",'statement of marks'!$FV73)</f>
        <v/>
      </c>
      <c r="J3000" s="262" t="str">
        <f>IF(OR('statement of marks'!$FV73="",J2999=""),"",'statement of marks'!$FV73)</f>
        <v/>
      </c>
    </row>
    <row r="3001" spans="1:10" ht="17.5" customHeight="1">
      <c r="A3001" s="214"/>
      <c r="B3001" s="308" t="str">
        <f>'statement of marks'!$FW$4</f>
        <v>vaxszth</v>
      </c>
      <c r="C3001" s="240"/>
      <c r="D3001" s="241"/>
      <c r="E3001" s="261" t="str">
        <f>IF(OR('statement of marks'!$FY73="",E2999=""),"",'statement of marks'!$FY73)</f>
        <v/>
      </c>
      <c r="F3001" s="261" t="str">
        <f>IF(OR('statement of marks'!$FY73="",F2999=""),"",'statement of marks'!$FY73)</f>
        <v/>
      </c>
      <c r="G3001" s="261" t="str">
        <f>IF(OR('statement of marks'!$FY73="",G2999=""),"",'statement of marks'!$FY73)</f>
        <v/>
      </c>
      <c r="H3001" s="261" t="str">
        <f>IF(OR('statement of marks'!$FY73="",H2999=""),"",'statement of marks'!$FY73)</f>
        <v/>
      </c>
      <c r="I3001" s="261" t="str">
        <f>IF(OR('statement of marks'!$FY73="",I2999=""),"",'statement of marks'!$FY73)</f>
        <v/>
      </c>
      <c r="J3001" s="262" t="str">
        <f>IF(OR('statement of marks'!$FY73="",J2999=""),"",'statement of marks'!$FY73)</f>
        <v/>
      </c>
    </row>
    <row r="3002" spans="1:10" ht="17.5" customHeight="1">
      <c r="A3002" s="214"/>
      <c r="B3002" s="308" t="str">
        <f>IF('statement of marks'!BE73="s","laLÑr",IF('statement of marks'!BE73="u","mnwZ",IF('statement of marks'!BE73="g","xqtjkrh",IF('statement of marks'!BE73="p","iatkch",IF('statement of marks'!BE73="sd","flU/kh","r`rh; Hkk""kk")))))</f>
        <v>r`rh; Hkk"kk</v>
      </c>
      <c r="C3002" s="240"/>
      <c r="D3002" s="241"/>
      <c r="E3002" s="261" t="str">
        <f>IF(OR('statement of marks'!$GB73="",E2999=""),"",'statement of marks'!$GB73)</f>
        <v/>
      </c>
      <c r="F3002" s="261" t="str">
        <f>IF(OR('statement of marks'!$GB73="",F2999=""),"",'statement of marks'!$GB73)</f>
        <v/>
      </c>
      <c r="G3002" s="261" t="str">
        <f>IF(OR('statement of marks'!$GB73="",G2999=""),"",'statement of marks'!$GB73)</f>
        <v/>
      </c>
      <c r="H3002" s="261" t="str">
        <f>IF(OR('statement of marks'!$GB73="",H2999=""),"",'statement of marks'!$GB73)</f>
        <v/>
      </c>
      <c r="I3002" s="261" t="str">
        <f>IF(OR('statement of marks'!$GB73="",I2999=""),"",'statement of marks'!$GB73)</f>
        <v/>
      </c>
      <c r="J3002" s="262" t="str">
        <f>IF(OR('statement of marks'!$GB73="",J2999=""),"",'statement of marks'!$GB73)</f>
        <v/>
      </c>
    </row>
    <row r="3003" spans="1:10" ht="17.5" customHeight="1">
      <c r="A3003" s="214"/>
      <c r="B3003" s="308" t="str">
        <f>'statement of marks'!$GH$4</f>
        <v>xf.kr</v>
      </c>
      <c r="C3003" s="240"/>
      <c r="D3003" s="241"/>
      <c r="E3003" s="261" t="str">
        <f>IF(OR('statement of marks'!$GJ73="",E2999=""),"",'statement of marks'!$GJ73)</f>
        <v/>
      </c>
      <c r="F3003" s="261" t="str">
        <f>IF(OR('statement of marks'!$GJ73="",F2999=""),"",'statement of marks'!$GJ73)</f>
        <v/>
      </c>
      <c r="G3003" s="261" t="str">
        <f>IF(OR('statement of marks'!$GJ73="",G2999=""),"",'statement of marks'!$GJ73)</f>
        <v/>
      </c>
      <c r="H3003" s="261" t="str">
        <f>IF(OR('statement of marks'!$GJ73="",H2999=""),"",'statement of marks'!$GJ73)</f>
        <v/>
      </c>
      <c r="I3003" s="261" t="str">
        <f>IF(OR('statement of marks'!$GJ73="",I2999=""),"",'statement of marks'!$GJ73)</f>
        <v/>
      </c>
      <c r="J3003" s="262" t="str">
        <f>IF(OR('statement of marks'!$GJ73="",J2999=""),"",'statement of marks'!$GJ73)</f>
        <v/>
      </c>
    </row>
    <row r="3004" spans="1:10" ht="17.5" customHeight="1">
      <c r="A3004" s="214"/>
      <c r="B3004" s="308" t="str">
        <f>'statement of marks'!$GK$4</f>
        <v>foKku</v>
      </c>
      <c r="C3004" s="240"/>
      <c r="D3004" s="241"/>
      <c r="E3004" s="261" t="str">
        <f>IF(OR('statement of marks'!$GM73="",E2999=""),"",'statement of marks'!$GM73)</f>
        <v/>
      </c>
      <c r="F3004" s="261" t="str">
        <f>IF(OR('statement of marks'!$GM73="",F2999=""),"",'statement of marks'!$GM73)</f>
        <v/>
      </c>
      <c r="G3004" s="261" t="str">
        <f>IF(OR('statement of marks'!$GM73="",G2999=""),"",'statement of marks'!$GM73)</f>
        <v/>
      </c>
      <c r="H3004" s="261" t="str">
        <f>IF(OR('statement of marks'!$GM73="",H2999=""),"",'statement of marks'!$GM73)</f>
        <v/>
      </c>
      <c r="I3004" s="261" t="str">
        <f>IF(OR('statement of marks'!$GM73="",I2999=""),"",'statement of marks'!$GM73)</f>
        <v/>
      </c>
      <c r="J3004" s="262" t="str">
        <f>IF(OR('statement of marks'!$GM73="",J2999=""),"",'statement of marks'!$GM73)</f>
        <v/>
      </c>
    </row>
    <row r="3005" spans="1:10" ht="17.5" customHeight="1">
      <c r="A3005" s="214"/>
      <c r="B3005" s="308" t="str">
        <f>'statement of marks'!$GN$4</f>
        <v>lkekftd foKku</v>
      </c>
      <c r="C3005" s="240"/>
      <c r="D3005" s="241"/>
      <c r="E3005" s="261" t="str">
        <f>IF(OR('statement of marks'!$GP73="",E2999=""),"",'statement of marks'!$GP73)</f>
        <v/>
      </c>
      <c r="F3005" s="261" t="str">
        <f>IF(OR('statement of marks'!$GP73="",F2999=""),"",'statement of marks'!$GP73)</f>
        <v/>
      </c>
      <c r="G3005" s="261" t="str">
        <f>IF(OR('statement of marks'!$GP73="",G2999=""),"",'statement of marks'!$GP73)</f>
        <v/>
      </c>
      <c r="H3005" s="261" t="str">
        <f>IF(OR('statement of marks'!$GP73="",H2999=""),"",'statement of marks'!$GP73)</f>
        <v/>
      </c>
      <c r="I3005" s="261" t="str">
        <f>IF(OR('statement of marks'!$GP73="",I2999=""),"",'statement of marks'!$GP73)</f>
        <v/>
      </c>
      <c r="J3005" s="262" t="str">
        <f>IF(OR('statement of marks'!$GP73="",J2999=""),"",'statement of marks'!$GP73)</f>
        <v/>
      </c>
    </row>
    <row r="3006" spans="1:10" ht="17.5" customHeight="1">
      <c r="A3006" s="214"/>
      <c r="B3006" s="308" t="str">
        <f>'statement of marks'!$GQ$4</f>
        <v>dk;kZuqHko</v>
      </c>
      <c r="C3006" s="240"/>
      <c r="D3006" s="241"/>
      <c r="E3006" s="261" t="str">
        <f>IF(OR('statement of marks'!$GS73="",E2999=""),"",'statement of marks'!$GS73)</f>
        <v/>
      </c>
      <c r="F3006" s="261" t="str">
        <f>IF(OR('statement of marks'!$GS73="",F2999=""),"",'statement of marks'!$GS73)</f>
        <v/>
      </c>
      <c r="G3006" s="261" t="str">
        <f>IF(OR('statement of marks'!$GS73="",G2999=""),"",'statement of marks'!$GS73)</f>
        <v/>
      </c>
      <c r="H3006" s="261" t="str">
        <f>IF(OR('statement of marks'!$GS73="",H2999=""),"",'statement of marks'!$GS73)</f>
        <v/>
      </c>
      <c r="I3006" s="261" t="str">
        <f>IF(OR('statement of marks'!$GS73="",I2999=""),"",'statement of marks'!$GS73)</f>
        <v/>
      </c>
      <c r="J3006" s="262" t="str">
        <f>IF(OR('statement of marks'!$GS73="",J2999=""),"",'statement of marks'!$GS73)</f>
        <v/>
      </c>
    </row>
    <row r="3007" spans="1:10" ht="17.5" customHeight="1">
      <c r="A3007" s="214"/>
      <c r="B3007" s="308" t="str">
        <f>'statement of marks'!$GT$4</f>
        <v>dyk f'k{kk</v>
      </c>
      <c r="C3007" s="240"/>
      <c r="D3007" s="241"/>
      <c r="E3007" s="263" t="str">
        <f>IF(OR('statement of marks'!$GV73="",E2999=""),"",'statement of marks'!$GV73)</f>
        <v/>
      </c>
      <c r="F3007" s="263" t="str">
        <f>IF(OR('statement of marks'!$GV73="",F2999=""),"",'statement of marks'!$GV73)</f>
        <v/>
      </c>
      <c r="G3007" s="263" t="str">
        <f>IF(OR('statement of marks'!$GV73="",G2999=""),"",'statement of marks'!$GV73)</f>
        <v/>
      </c>
      <c r="H3007" s="263" t="str">
        <f>IF(OR('statement of marks'!$GV73="",H2999=""),"",'statement of marks'!$GV73)</f>
        <v/>
      </c>
      <c r="I3007" s="263" t="str">
        <f>IF(OR('statement of marks'!$GV73="",I2999=""),"",'statement of marks'!$GV73)</f>
        <v/>
      </c>
      <c r="J3007" s="264" t="str">
        <f>IF(OR('statement of marks'!$GV73="",J2999=""),"",'statement of marks'!$GV73)</f>
        <v/>
      </c>
    </row>
    <row r="3008" spans="1:10" ht="17.5" customHeight="1">
      <c r="A3008" s="214"/>
      <c r="B3008" s="245" t="s">
        <v>284</v>
      </c>
      <c r="C3008" s="265" t="str">
        <f t="shared" ref="C3008:J3008" si="132">C2999</f>
        <v/>
      </c>
      <c r="D3008" s="265" t="str">
        <f t="shared" si="132"/>
        <v/>
      </c>
      <c r="E3008" s="265" t="str">
        <f t="shared" si="132"/>
        <v/>
      </c>
      <c r="F3008" s="265" t="str">
        <f t="shared" si="132"/>
        <v/>
      </c>
      <c r="G3008" s="265" t="str">
        <f t="shared" si="132"/>
        <v/>
      </c>
      <c r="H3008" s="265" t="str">
        <f t="shared" si="132"/>
        <v/>
      </c>
      <c r="I3008" s="265" t="str">
        <f t="shared" si="132"/>
        <v/>
      </c>
      <c r="J3008" s="266" t="str">
        <f t="shared" si="132"/>
        <v/>
      </c>
    </row>
    <row r="3009" spans="1:10" ht="17.5" customHeight="1">
      <c r="A3009" s="214"/>
      <c r="B3009" s="308" t="str">
        <f>'statement of marks'!$HL$5</f>
        <v>Nk= mifLFkfr</v>
      </c>
      <c r="C3009" s="242"/>
      <c r="D3009" s="242"/>
      <c r="E3009" s="267" t="str">
        <f>IF(OR('statement of marks'!$HL73="",E2999=""),"",'statement of marks'!$HL73)</f>
        <v/>
      </c>
      <c r="F3009" s="267" t="str">
        <f>IF(OR('statement of marks'!$HL73="",F2999=""),"",'statement of marks'!$HL73)</f>
        <v/>
      </c>
      <c r="G3009" s="267" t="str">
        <f>IF(OR('statement of marks'!$HL73="",G2999=""),"",'statement of marks'!$HL73)</f>
        <v/>
      </c>
      <c r="H3009" s="267" t="str">
        <f>IF(OR('statement of marks'!$HL73="",H2999=""),"",'statement of marks'!$HL73)</f>
        <v/>
      </c>
      <c r="I3009" s="267" t="str">
        <f>IF(OR('statement of marks'!$HL73="",I2999=""),"",'statement of marks'!$HL73)</f>
        <v/>
      </c>
      <c r="J3009" s="268" t="str">
        <f>IF(OR('statement of marks'!$HL73="",J2999=""),"",'statement of marks'!$HL73)</f>
        <v/>
      </c>
    </row>
    <row r="3010" spans="1:10" ht="17.5" customHeight="1">
      <c r="A3010" s="214"/>
      <c r="B3010" s="308" t="str">
        <f>'statement of marks'!$HK$5</f>
        <v>dqy ehfVax</v>
      </c>
      <c r="C3010" s="243"/>
      <c r="D3010" s="243"/>
      <c r="E3010" s="243" t="str">
        <f>IF(OR('statement of marks'!$HK73="",E2999=""),"",'statement of marks'!$HK73)</f>
        <v/>
      </c>
      <c r="F3010" s="243" t="str">
        <f>IF(OR('statement of marks'!$HK73="",F2999=""),"",'statement of marks'!$HK73)</f>
        <v/>
      </c>
      <c r="G3010" s="243" t="str">
        <f>IF(OR('statement of marks'!$HK73="",G2999=""),"",'statement of marks'!$HK73)</f>
        <v/>
      </c>
      <c r="H3010" s="243" t="str">
        <f>IF(OR('statement of marks'!$HK73="",H2999=""),"",'statement of marks'!$HK73)</f>
        <v/>
      </c>
      <c r="I3010" s="243" t="str">
        <f>IF(OR('statement of marks'!$HK73="",I2999=""),"",'statement of marks'!$HK73)</f>
        <v/>
      </c>
      <c r="J3010" s="269" t="str">
        <f>IF(OR('statement of marks'!$HK73="",J2999=""),"",'statement of marks'!$HK73)</f>
        <v/>
      </c>
    </row>
    <row r="3011" spans="1:10" ht="17.5" customHeight="1">
      <c r="A3011" s="214"/>
      <c r="B3011" s="308" t="s">
        <v>259</v>
      </c>
      <c r="C3011" s="243" t="str">
        <f t="shared" ref="C3011:J3011" si="133">IF(OR(C3009="",C3010=""),"",C3009/C3010*100)</f>
        <v/>
      </c>
      <c r="D3011" s="243" t="str">
        <f t="shared" si="133"/>
        <v/>
      </c>
      <c r="E3011" s="243" t="str">
        <f t="shared" si="133"/>
        <v/>
      </c>
      <c r="F3011" s="243" t="str">
        <f t="shared" si="133"/>
        <v/>
      </c>
      <c r="G3011" s="243" t="str">
        <f t="shared" si="133"/>
        <v/>
      </c>
      <c r="H3011" s="243" t="str">
        <f t="shared" si="133"/>
        <v/>
      </c>
      <c r="I3011" s="243" t="str">
        <f t="shared" si="133"/>
        <v/>
      </c>
      <c r="J3011" s="269" t="str">
        <f t="shared" si="133"/>
        <v/>
      </c>
    </row>
    <row r="3012" spans="1:10" ht="17.5" customHeight="1">
      <c r="A3012" s="214"/>
      <c r="B3012" s="308" t="s">
        <v>260</v>
      </c>
      <c r="C3012" s="243"/>
      <c r="D3012" s="243"/>
      <c r="E3012" s="243"/>
      <c r="F3012" s="243"/>
      <c r="G3012" s="243"/>
      <c r="H3012" s="243"/>
      <c r="I3012" s="243"/>
      <c r="J3012" s="249"/>
    </row>
    <row r="3013" spans="1:10" ht="17.5" customHeight="1">
      <c r="A3013" s="214"/>
      <c r="B3013" s="310" t="s">
        <v>257</v>
      </c>
      <c r="C3013" s="1319" t="str">
        <f>IF('statement of marks'!HN73="","",'statement of marks'!HN73)</f>
        <v/>
      </c>
      <c r="D3013" s="1320"/>
      <c r="E3013" s="1320"/>
      <c r="F3013" s="1320"/>
      <c r="G3013" s="1320"/>
      <c r="H3013" s="1320"/>
      <c r="I3013" s="1320"/>
      <c r="J3013" s="1321"/>
    </row>
    <row r="3014" spans="1:10" ht="17.5" customHeight="1">
      <c r="A3014" s="214"/>
      <c r="B3014" s="246"/>
      <c r="C3014" s="1322"/>
      <c r="D3014" s="1323"/>
      <c r="E3014" s="1323"/>
      <c r="F3014" s="1324"/>
      <c r="G3014" s="1322"/>
      <c r="H3014" s="1323"/>
      <c r="I3014" s="1323"/>
      <c r="J3014" s="1325"/>
    </row>
    <row r="3015" spans="1:10" ht="17.5" customHeight="1" thickBot="1">
      <c r="A3015" s="215"/>
      <c r="B3015" s="259" t="s">
        <v>262</v>
      </c>
      <c r="C3015" s="1293" t="s">
        <v>80</v>
      </c>
      <c r="D3015" s="1294"/>
      <c r="E3015" s="1294"/>
      <c r="F3015" s="1295"/>
      <c r="G3015" s="1296" t="s">
        <v>263</v>
      </c>
      <c r="H3015" s="1297"/>
      <c r="I3015" s="1297"/>
      <c r="J3015" s="1298"/>
    </row>
    <row r="3016" spans="1:10" ht="17.5" customHeight="1">
      <c r="A3016" s="247"/>
      <c r="B3016" s="1352" t="s">
        <v>228</v>
      </c>
      <c r="C3016" s="1353"/>
      <c r="D3016" s="1353"/>
      <c r="E3016" s="1353"/>
      <c r="F3016" s="1353"/>
      <c r="G3016" s="1353"/>
      <c r="H3016" s="1353"/>
      <c r="I3016" s="1353"/>
      <c r="J3016" s="1354"/>
    </row>
    <row r="3017" spans="1:10" ht="17.5" customHeight="1">
      <c r="A3017" s="214"/>
      <c r="B3017" s="1355" t="s">
        <v>247</v>
      </c>
      <c r="C3017" s="1356"/>
      <c r="D3017" s="1356"/>
      <c r="E3017" s="1356"/>
      <c r="F3017" s="1356"/>
      <c r="G3017" s="1356"/>
      <c r="H3017" s="1356"/>
      <c r="I3017" s="1356"/>
      <c r="J3017" s="1357"/>
    </row>
    <row r="3018" spans="1:10" ht="17.5" customHeight="1">
      <c r="A3018" s="214"/>
      <c r="B3018" s="1358" t="s">
        <v>81</v>
      </c>
      <c r="C3018" s="1358"/>
      <c r="D3018" s="1359">
        <f>YEAR(details!G74)</f>
        <v>1900</v>
      </c>
      <c r="E3018" s="1360"/>
      <c r="F3018" s="307" t="s">
        <v>230</v>
      </c>
      <c r="G3018" s="1359" t="str">
        <f>'statement of marks'!$H$3</f>
        <v>2015-16</v>
      </c>
      <c r="H3018" s="1360"/>
      <c r="I3018" s="307" t="s">
        <v>231</v>
      </c>
      <c r="J3018" s="255"/>
    </row>
    <row r="3019" spans="1:10" ht="17.5" customHeight="1">
      <c r="A3019" s="214"/>
      <c r="B3019" s="1326" t="s">
        <v>229</v>
      </c>
      <c r="C3019" s="1327"/>
      <c r="D3019" s="1312" t="str">
        <f>'statement of marks'!$A$1</f>
        <v>jk- ck- ek/;fed fo|ky; uohu] fuEckgsM+k</v>
      </c>
      <c r="E3019" s="1313"/>
      <c r="F3019" s="1313"/>
      <c r="G3019" s="1313"/>
      <c r="H3019" s="1313"/>
      <c r="I3019" s="1313"/>
      <c r="J3019" s="1314"/>
    </row>
    <row r="3020" spans="1:10" ht="17.5" customHeight="1">
      <c r="A3020" s="214"/>
      <c r="B3020" s="1326" t="str">
        <f>'statement of marks'!$J$3</f>
        <v xml:space="preserve">fo|ky; dk Mk;l dksM+ </v>
      </c>
      <c r="C3020" s="1327"/>
      <c r="D3020" s="1345" t="str">
        <f>'statement of marks'!$K$3</f>
        <v xml:space="preserve">08291009401   </v>
      </c>
      <c r="E3020" s="1346"/>
      <c r="F3020" s="1128"/>
      <c r="G3020" s="1129"/>
      <c r="H3020" s="1129"/>
      <c r="I3020" s="1129"/>
      <c r="J3020" s="1347"/>
    </row>
    <row r="3021" spans="1:10" ht="17.5" customHeight="1">
      <c r="A3021" s="214"/>
      <c r="B3021" s="1326" t="s">
        <v>218</v>
      </c>
      <c r="C3021" s="1327"/>
      <c r="D3021" s="1312" t="str">
        <f>IF('statement of marks'!J74="","",'statement of marks'!J74)</f>
        <v/>
      </c>
      <c r="E3021" s="1313"/>
      <c r="F3021" s="1313"/>
      <c r="G3021" s="1313"/>
      <c r="H3021" s="1313"/>
      <c r="I3021" s="1313"/>
      <c r="J3021" s="1314"/>
    </row>
    <row r="3022" spans="1:10" ht="17.5" customHeight="1">
      <c r="A3022" s="214"/>
      <c r="B3022" s="1326" t="s">
        <v>232</v>
      </c>
      <c r="C3022" s="1327"/>
      <c r="D3022" s="1145" t="str">
        <f>IF('statement of marks'!C74="B","Nk=",IF('statement of marks'!C74="G","Nk=k",""))</f>
        <v/>
      </c>
      <c r="E3022" s="1145"/>
      <c r="F3022" s="258" t="s">
        <v>224</v>
      </c>
      <c r="G3022" s="256" t="str">
        <f>IF('statement of marks'!B74="","",'statement of marks'!B74)</f>
        <v/>
      </c>
      <c r="H3022" s="1348"/>
      <c r="I3022" s="1348"/>
      <c r="J3022" s="1349"/>
    </row>
    <row r="3023" spans="1:10" ht="17.5" customHeight="1">
      <c r="A3023" s="214"/>
      <c r="B3023" s="1326" t="s">
        <v>220</v>
      </c>
      <c r="C3023" s="1327"/>
      <c r="D3023" s="1312" t="str">
        <f>IF('statement of marks'!L74="","",'statement of marks'!L74)</f>
        <v/>
      </c>
      <c r="E3023" s="1313"/>
      <c r="F3023" s="1313"/>
      <c r="G3023" s="1313"/>
      <c r="H3023" s="1313"/>
      <c r="I3023" s="1313"/>
      <c r="J3023" s="1314"/>
    </row>
    <row r="3024" spans="1:10" ht="17.5" customHeight="1">
      <c r="A3024" s="214"/>
      <c r="B3024" s="1326" t="s">
        <v>219</v>
      </c>
      <c r="C3024" s="1327"/>
      <c r="D3024" s="1312" t="str">
        <f>IF('statement of marks'!K74="","",'statement of marks'!K74)</f>
        <v/>
      </c>
      <c r="E3024" s="1313"/>
      <c r="F3024" s="1313"/>
      <c r="G3024" s="1313"/>
      <c r="H3024" s="1313"/>
      <c r="I3024" s="1313"/>
      <c r="J3024" s="1314"/>
    </row>
    <row r="3025" spans="1:10" ht="17.5" customHeight="1">
      <c r="A3025" s="214"/>
      <c r="B3025" s="1326" t="s">
        <v>234</v>
      </c>
      <c r="C3025" s="1327"/>
      <c r="D3025" s="1312" t="str">
        <f>IF(details!N74="","",details!N74)</f>
        <v/>
      </c>
      <c r="E3025" s="1313"/>
      <c r="F3025" s="1313"/>
      <c r="G3025" s="1313"/>
      <c r="H3025" s="1313"/>
      <c r="I3025" s="1313"/>
      <c r="J3025" s="1314"/>
    </row>
    <row r="3026" spans="1:10" ht="17.5" customHeight="1">
      <c r="A3026" s="214"/>
      <c r="B3026" s="1326" t="s">
        <v>283</v>
      </c>
      <c r="C3026" s="1327"/>
      <c r="D3026" s="1312" t="str">
        <f>IF(details!O74="","",details!O74)</f>
        <v/>
      </c>
      <c r="E3026" s="1313"/>
      <c r="F3026" s="1313"/>
      <c r="G3026" s="1313"/>
      <c r="H3026" s="1313"/>
      <c r="I3026" s="1313"/>
      <c r="J3026" s="1314"/>
    </row>
    <row r="3027" spans="1:10" ht="17.5" customHeight="1">
      <c r="A3027" s="214"/>
      <c r="B3027" s="1326" t="s">
        <v>77</v>
      </c>
      <c r="C3027" s="1327"/>
      <c r="D3027" s="392">
        <f>'statement of marks'!$C$3</f>
        <v>6</v>
      </c>
      <c r="E3027" s="309" t="s">
        <v>222</v>
      </c>
      <c r="F3027" s="254" t="str">
        <f>IF('statement of marks'!F74="","",'statement of marks'!F74)</f>
        <v/>
      </c>
      <c r="G3027" s="1343" t="s">
        <v>233</v>
      </c>
      <c r="H3027" s="1170"/>
      <c r="I3027" s="1361" t="str">
        <f>IF('statement of marks'!G74="","",'statement of marks'!G74)</f>
        <v/>
      </c>
      <c r="J3027" s="1362"/>
    </row>
    <row r="3028" spans="1:10" ht="17.5" customHeight="1">
      <c r="A3028" s="214"/>
      <c r="B3028" s="1326" t="s">
        <v>225</v>
      </c>
      <c r="C3028" s="1327"/>
      <c r="D3028" s="1316" t="str">
        <f>IF('statement of marks'!H74="","",'statement of marks'!H74)</f>
        <v/>
      </c>
      <c r="E3028" s="1328"/>
      <c r="F3028" s="1328"/>
      <c r="G3028" s="1328"/>
      <c r="H3028" s="1328"/>
      <c r="I3028" s="1328"/>
      <c r="J3028" s="1329"/>
    </row>
    <row r="3029" spans="1:10" ht="17.5" customHeight="1">
      <c r="A3029" s="214"/>
      <c r="B3029" s="1326" t="s">
        <v>226</v>
      </c>
      <c r="C3029" s="1327"/>
      <c r="D3029" s="1330" t="str">
        <f>IF('statement of marks'!I74="","",'statement of marks'!I74)</f>
        <v/>
      </c>
      <c r="E3029" s="1331"/>
      <c r="F3029" s="1332"/>
      <c r="G3029" s="1332"/>
      <c r="H3029" s="1332"/>
      <c r="I3029" s="1332"/>
      <c r="J3029" s="1333"/>
    </row>
    <row r="3030" spans="1:10" ht="17.5" customHeight="1">
      <c r="A3030" s="214"/>
      <c r="B3030" s="1312" t="s">
        <v>235</v>
      </c>
      <c r="C3030" s="1313"/>
      <c r="D3030" s="1313"/>
      <c r="E3030" s="1144"/>
      <c r="F3030" s="1334" t="str">
        <f>IF(details!Q74="","",details!Q74)</f>
        <v/>
      </c>
      <c r="G3030" s="1334"/>
      <c r="H3030" s="1335"/>
      <c r="I3030" s="1335"/>
      <c r="J3030" s="1336"/>
    </row>
    <row r="3031" spans="1:10" ht="17.5" customHeight="1">
      <c r="A3031" s="214"/>
      <c r="B3031" s="1326" t="s">
        <v>239</v>
      </c>
      <c r="C3031" s="1327"/>
      <c r="D3031" s="1312" t="str">
        <f>IF(details!M74="","",details!M74)</f>
        <v/>
      </c>
      <c r="E3031" s="1313"/>
      <c r="F3031" s="1313"/>
      <c r="G3031" s="1313"/>
      <c r="H3031" s="1313"/>
      <c r="I3031" s="1313"/>
      <c r="J3031" s="1314"/>
    </row>
    <row r="3032" spans="1:10" ht="17.5" customHeight="1">
      <c r="A3032" s="214"/>
      <c r="B3032" s="1326" t="s">
        <v>240</v>
      </c>
      <c r="C3032" s="1327"/>
      <c r="D3032" s="1312" t="str">
        <f>IF(details!P74="","",details!P74)</f>
        <v/>
      </c>
      <c r="E3032" s="1313"/>
      <c r="F3032" s="1313"/>
      <c r="G3032" s="1313"/>
      <c r="H3032" s="1313"/>
      <c r="I3032" s="1313"/>
      <c r="J3032" s="1314"/>
    </row>
    <row r="3033" spans="1:10" ht="17.5" customHeight="1">
      <c r="A3033" s="214"/>
      <c r="B3033" s="1326" t="s">
        <v>241</v>
      </c>
      <c r="C3033" s="1327"/>
      <c r="D3033" s="1337" t="str">
        <f>IF('statement of marks'!HD74="mRrh.kZ",'statement of marks'!$C$3,"")</f>
        <v/>
      </c>
      <c r="E3033" s="1338"/>
      <c r="F3033" s="1313" t="s">
        <v>242</v>
      </c>
      <c r="G3033" s="1144"/>
      <c r="H3033" s="1337" t="str">
        <f>IF(D3033="","",D3033+1)</f>
        <v/>
      </c>
      <c r="I3033" s="1338"/>
      <c r="J3033" s="1339"/>
    </row>
    <row r="3034" spans="1:10" ht="17.5" customHeight="1">
      <c r="A3034" s="214"/>
      <c r="B3034" s="1326" t="s">
        <v>243</v>
      </c>
      <c r="C3034" s="1327"/>
      <c r="D3034" s="1340">
        <f>IF(details!$O$4="","",details!$O$4)</f>
        <v>42460</v>
      </c>
      <c r="E3034" s="1341"/>
      <c r="F3034" s="1342"/>
      <c r="G3034" s="1343"/>
      <c r="H3034" s="1343"/>
      <c r="I3034" s="1343"/>
      <c r="J3034" s="1344"/>
    </row>
    <row r="3035" spans="1:10" ht="17.5" customHeight="1">
      <c r="A3035" s="214"/>
      <c r="B3035" s="1299"/>
      <c r="C3035" s="1299"/>
      <c r="D3035" s="1276"/>
      <c r="E3035" s="1276"/>
      <c r="F3035" s="1288"/>
      <c r="G3035" s="1288"/>
      <c r="H3035" s="1288"/>
      <c r="I3035" s="1288"/>
      <c r="J3035" s="1300"/>
    </row>
    <row r="3036" spans="1:10" ht="17.5" customHeight="1">
      <c r="A3036" s="214"/>
      <c r="B3036" s="1301" t="str">
        <f>IF(details!$I$4="","",details!$I$4)</f>
        <v>Jherh js[kk oekZ</v>
      </c>
      <c r="C3036" s="1301"/>
      <c r="D3036" s="1276"/>
      <c r="E3036" s="1276"/>
      <c r="F3036" s="1302" t="str">
        <f>IF(details!$F$4="","",details!$F$4)</f>
        <v>Jh jk/ks';ke tk'kh</v>
      </c>
      <c r="G3036" s="1303"/>
      <c r="H3036" s="1303"/>
      <c r="I3036" s="1303"/>
      <c r="J3036" s="1304"/>
    </row>
    <row r="3037" spans="1:10" ht="17.5" customHeight="1" thickBot="1">
      <c r="A3037" s="215"/>
      <c r="B3037" s="1305" t="s">
        <v>244</v>
      </c>
      <c r="C3037" s="1305"/>
      <c r="D3037" s="1305" t="s">
        <v>245</v>
      </c>
      <c r="E3037" s="1305"/>
      <c r="F3037" s="1306" t="s">
        <v>246</v>
      </c>
      <c r="G3037" s="1307"/>
      <c r="H3037" s="1307"/>
      <c r="I3037" s="1307"/>
      <c r="J3037" s="1308"/>
    </row>
    <row r="3038" spans="1:10" ht="17.5" customHeight="1">
      <c r="A3038" s="247"/>
      <c r="B3038" s="1309" t="s">
        <v>258</v>
      </c>
      <c r="C3038" s="1310"/>
      <c r="D3038" s="1310"/>
      <c r="E3038" s="1310"/>
      <c r="F3038" s="1310"/>
      <c r="G3038" s="1310"/>
      <c r="H3038" s="1310"/>
      <c r="I3038" s="1310"/>
      <c r="J3038" s="1311"/>
    </row>
    <row r="3039" spans="1:10" ht="17.5" customHeight="1">
      <c r="A3039" s="214"/>
      <c r="B3039" s="310" t="s">
        <v>218</v>
      </c>
      <c r="C3039" s="1312" t="str">
        <f>IF('statement of marks'!J74="","",'statement of marks'!J74)</f>
        <v/>
      </c>
      <c r="D3039" s="1313"/>
      <c r="E3039" s="1313"/>
      <c r="F3039" s="1313"/>
      <c r="G3039" s="1313"/>
      <c r="H3039" s="1313"/>
      <c r="I3039" s="1313"/>
      <c r="J3039" s="1314"/>
    </row>
    <row r="3040" spans="1:10" ht="17.5" customHeight="1">
      <c r="A3040" s="214"/>
      <c r="B3040" s="310" t="s">
        <v>219</v>
      </c>
      <c r="C3040" s="1312" t="str">
        <f>IF('statement of marks'!K74="","",'statement of marks'!K74)</f>
        <v/>
      </c>
      <c r="D3040" s="1313"/>
      <c r="E3040" s="1313"/>
      <c r="F3040" s="1313"/>
      <c r="G3040" s="1313"/>
      <c r="H3040" s="1313"/>
      <c r="I3040" s="1313"/>
      <c r="J3040" s="1314"/>
    </row>
    <row r="3041" spans="1:10" ht="17.5" customHeight="1">
      <c r="A3041" s="214"/>
      <c r="B3041" s="310" t="s">
        <v>220</v>
      </c>
      <c r="C3041" s="1312" t="str">
        <f>IF('statement of marks'!L74="","",'statement of marks'!L74)</f>
        <v/>
      </c>
      <c r="D3041" s="1313"/>
      <c r="E3041" s="1313"/>
      <c r="F3041" s="1313"/>
      <c r="G3041" s="1313"/>
      <c r="H3041" s="1313"/>
      <c r="I3041" s="1313"/>
      <c r="J3041" s="1314"/>
    </row>
    <row r="3042" spans="1:10" ht="17.5" customHeight="1">
      <c r="A3042" s="214"/>
      <c r="B3042" s="310" t="s">
        <v>225</v>
      </c>
      <c r="C3042" s="1315" t="str">
        <f>IF('statement of marks'!H74="","",'statement of marks'!H74)</f>
        <v/>
      </c>
      <c r="D3042" s="1316"/>
      <c r="E3042" s="252" t="s">
        <v>261</v>
      </c>
      <c r="F3042" s="1317" t="str">
        <f>IF('statement of marks'!I74="","",'statement of marks'!I74)</f>
        <v/>
      </c>
      <c r="G3042" s="1317"/>
      <c r="H3042" s="1317"/>
      <c r="I3042" s="1317"/>
      <c r="J3042" s="1318"/>
    </row>
    <row r="3043" spans="1:10" ht="17.5" customHeight="1">
      <c r="A3043" s="214"/>
      <c r="B3043" s="310" t="s">
        <v>223</v>
      </c>
      <c r="C3043" s="253" t="s">
        <v>248</v>
      </c>
      <c r="D3043" s="235" t="s">
        <v>249</v>
      </c>
      <c r="E3043" s="235" t="s">
        <v>250</v>
      </c>
      <c r="F3043" s="235" t="s">
        <v>251</v>
      </c>
      <c r="G3043" s="235" t="s">
        <v>252</v>
      </c>
      <c r="H3043" s="235" t="s">
        <v>253</v>
      </c>
      <c r="I3043" s="235" t="s">
        <v>254</v>
      </c>
      <c r="J3043" s="248" t="s">
        <v>255</v>
      </c>
    </row>
    <row r="3044" spans="1:10" ht="17.5" customHeight="1">
      <c r="A3044" s="214"/>
      <c r="B3044" s="308" t="s">
        <v>256</v>
      </c>
      <c r="C3044" s="239" t="str">
        <f>IF(AND('statement of marks'!$C$3=1,'statement of marks'!HD74="mRrh.kZ"),'statement of marks'!$H$3,"")</f>
        <v/>
      </c>
      <c r="D3044" s="239" t="str">
        <f>IF(AND('statement of marks'!$C$3=2,'statement of marks'!HD74="mRrh.kZ"),'statement of marks'!$H$3,"")</f>
        <v/>
      </c>
      <c r="E3044" s="239" t="str">
        <f>IF(AND('statement of marks'!$C$3=3,'statement of marks'!HD74="mRrh.kZ"),'statement of marks'!$H$3,"")</f>
        <v/>
      </c>
      <c r="F3044" s="239" t="str">
        <f>IF(AND('statement of marks'!$C$3=4,'statement of marks'!HD74="mRrh.kZ"),'statement of marks'!$H$3,"")</f>
        <v/>
      </c>
      <c r="G3044" s="239" t="str">
        <f>IF(AND('statement of marks'!$C$3=5,'statement of marks'!HD74="mRrh.kZ"),'statement of marks'!$H$3,"")</f>
        <v/>
      </c>
      <c r="H3044" s="239" t="str">
        <f>IF(AND('statement of marks'!$C$3=6,'statement of marks'!HD74="mRrh.kZ"),'statement of marks'!$H$3,"")</f>
        <v/>
      </c>
      <c r="I3044" s="239" t="str">
        <f>IF(AND('statement of marks'!$C$3=7,'statement of marks'!HD74="mRrh.kZ"),'statement of marks'!$H$3,"")</f>
        <v/>
      </c>
      <c r="J3044" s="260" t="str">
        <f>IF(AND('statement of marks'!$C$3=8,'statement of marks'!HD74="mRrh.kZ"),'statement of marks'!$H$3,"")</f>
        <v/>
      </c>
    </row>
    <row r="3045" spans="1:10" ht="17.5" customHeight="1">
      <c r="A3045" s="214"/>
      <c r="B3045" s="308" t="str">
        <f>'statement of marks'!$FT$4</f>
        <v>fgUnh</v>
      </c>
      <c r="C3045" s="240"/>
      <c r="D3045" s="241"/>
      <c r="E3045" s="261" t="str">
        <f>IF(OR('statement of marks'!$FV74="",E3044=""),"",'statement of marks'!$FV74)</f>
        <v/>
      </c>
      <c r="F3045" s="261" t="str">
        <f>IF(OR('statement of marks'!$FV74="",F3044=""),"",'statement of marks'!$FV74)</f>
        <v/>
      </c>
      <c r="G3045" s="261" t="str">
        <f>IF(OR('statement of marks'!$FV74="",G3044=""),"",'statement of marks'!$FV74)</f>
        <v/>
      </c>
      <c r="H3045" s="261" t="str">
        <f>IF(OR('statement of marks'!$FV74="",H3044=""),"",'statement of marks'!$FV74)</f>
        <v/>
      </c>
      <c r="I3045" s="261" t="str">
        <f>IF(OR('statement of marks'!$FV74="",I3044=""),"",'statement of marks'!$FV74)</f>
        <v/>
      </c>
      <c r="J3045" s="262" t="str">
        <f>IF(OR('statement of marks'!$FV74="",J3044=""),"",'statement of marks'!$FV74)</f>
        <v/>
      </c>
    </row>
    <row r="3046" spans="1:10" ht="17.5" customHeight="1">
      <c r="A3046" s="214"/>
      <c r="B3046" s="308" t="str">
        <f>'statement of marks'!$FW$4</f>
        <v>vaxszth</v>
      </c>
      <c r="C3046" s="240"/>
      <c r="D3046" s="241"/>
      <c r="E3046" s="261" t="str">
        <f>IF(OR('statement of marks'!$FY74="",E3044=""),"",'statement of marks'!$FY74)</f>
        <v/>
      </c>
      <c r="F3046" s="261" t="str">
        <f>IF(OR('statement of marks'!$FY74="",F3044=""),"",'statement of marks'!$FY74)</f>
        <v/>
      </c>
      <c r="G3046" s="261" t="str">
        <f>IF(OR('statement of marks'!$FY74="",G3044=""),"",'statement of marks'!$FY74)</f>
        <v/>
      </c>
      <c r="H3046" s="261" t="str">
        <f>IF(OR('statement of marks'!$FY74="",H3044=""),"",'statement of marks'!$FY74)</f>
        <v/>
      </c>
      <c r="I3046" s="261" t="str">
        <f>IF(OR('statement of marks'!$FY74="",I3044=""),"",'statement of marks'!$FY74)</f>
        <v/>
      </c>
      <c r="J3046" s="262" t="str">
        <f>IF(OR('statement of marks'!$FY74="",J3044=""),"",'statement of marks'!$FY74)</f>
        <v/>
      </c>
    </row>
    <row r="3047" spans="1:10" ht="17.5" customHeight="1">
      <c r="A3047" s="214"/>
      <c r="B3047" s="308" t="str">
        <f>IF('statement of marks'!BE74="s","laLÑr",IF('statement of marks'!BE74="u","mnwZ",IF('statement of marks'!BE74="g","xqtjkrh",IF('statement of marks'!BE74="p","iatkch",IF('statement of marks'!BE74="sd","flU/kh","r`rh; Hkk""kk")))))</f>
        <v>r`rh; Hkk"kk</v>
      </c>
      <c r="C3047" s="240"/>
      <c r="D3047" s="241"/>
      <c r="E3047" s="261" t="str">
        <f>IF(OR('statement of marks'!$GB74="",E3044=""),"",'statement of marks'!$GB74)</f>
        <v/>
      </c>
      <c r="F3047" s="261" t="str">
        <f>IF(OR('statement of marks'!$GB74="",F3044=""),"",'statement of marks'!$GB74)</f>
        <v/>
      </c>
      <c r="G3047" s="261" t="str">
        <f>IF(OR('statement of marks'!$GB74="",G3044=""),"",'statement of marks'!$GB74)</f>
        <v/>
      </c>
      <c r="H3047" s="261" t="str">
        <f>IF(OR('statement of marks'!$GB74="",H3044=""),"",'statement of marks'!$GB74)</f>
        <v/>
      </c>
      <c r="I3047" s="261" t="str">
        <f>IF(OR('statement of marks'!$GB74="",I3044=""),"",'statement of marks'!$GB74)</f>
        <v/>
      </c>
      <c r="J3047" s="262" t="str">
        <f>IF(OR('statement of marks'!$GB74="",J3044=""),"",'statement of marks'!$GB74)</f>
        <v/>
      </c>
    </row>
    <row r="3048" spans="1:10" ht="17.5" customHeight="1">
      <c r="A3048" s="214"/>
      <c r="B3048" s="308" t="str">
        <f>'statement of marks'!$GH$4</f>
        <v>xf.kr</v>
      </c>
      <c r="C3048" s="240"/>
      <c r="D3048" s="241"/>
      <c r="E3048" s="261" t="str">
        <f>IF(OR('statement of marks'!$GJ74="",E3044=""),"",'statement of marks'!$GJ74)</f>
        <v/>
      </c>
      <c r="F3048" s="261" t="str">
        <f>IF(OR('statement of marks'!$GJ74="",F3044=""),"",'statement of marks'!$GJ74)</f>
        <v/>
      </c>
      <c r="G3048" s="261" t="str">
        <f>IF(OR('statement of marks'!$GJ74="",G3044=""),"",'statement of marks'!$GJ74)</f>
        <v/>
      </c>
      <c r="H3048" s="261" t="str">
        <f>IF(OR('statement of marks'!$GJ74="",H3044=""),"",'statement of marks'!$GJ74)</f>
        <v/>
      </c>
      <c r="I3048" s="261" t="str">
        <f>IF(OR('statement of marks'!$GJ74="",I3044=""),"",'statement of marks'!$GJ74)</f>
        <v/>
      </c>
      <c r="J3048" s="262" t="str">
        <f>IF(OR('statement of marks'!$GJ74="",J3044=""),"",'statement of marks'!$GJ74)</f>
        <v/>
      </c>
    </row>
    <row r="3049" spans="1:10" ht="17.5" customHeight="1">
      <c r="A3049" s="214"/>
      <c r="B3049" s="308" t="str">
        <f>'statement of marks'!$GK$4</f>
        <v>foKku</v>
      </c>
      <c r="C3049" s="240"/>
      <c r="D3049" s="241"/>
      <c r="E3049" s="261" t="str">
        <f>IF(OR('statement of marks'!$GM74="",E3044=""),"",'statement of marks'!$GM74)</f>
        <v/>
      </c>
      <c r="F3049" s="261" t="str">
        <f>IF(OR('statement of marks'!$GM74="",F3044=""),"",'statement of marks'!$GM74)</f>
        <v/>
      </c>
      <c r="G3049" s="261" t="str">
        <f>IF(OR('statement of marks'!$GM74="",G3044=""),"",'statement of marks'!$GM74)</f>
        <v/>
      </c>
      <c r="H3049" s="261" t="str">
        <f>IF(OR('statement of marks'!$GM74="",H3044=""),"",'statement of marks'!$GM74)</f>
        <v/>
      </c>
      <c r="I3049" s="261" t="str">
        <f>IF(OR('statement of marks'!$GM74="",I3044=""),"",'statement of marks'!$GM74)</f>
        <v/>
      </c>
      <c r="J3049" s="262" t="str">
        <f>IF(OR('statement of marks'!$GM74="",J3044=""),"",'statement of marks'!$GM74)</f>
        <v/>
      </c>
    </row>
    <row r="3050" spans="1:10" ht="17.5" customHeight="1">
      <c r="A3050" s="214"/>
      <c r="B3050" s="308" t="str">
        <f>'statement of marks'!$GN$4</f>
        <v>lkekftd foKku</v>
      </c>
      <c r="C3050" s="240"/>
      <c r="D3050" s="241"/>
      <c r="E3050" s="261" t="str">
        <f>IF(OR('statement of marks'!$GP74="",E3044=""),"",'statement of marks'!$GP74)</f>
        <v/>
      </c>
      <c r="F3050" s="261" t="str">
        <f>IF(OR('statement of marks'!$GP74="",F3044=""),"",'statement of marks'!$GP74)</f>
        <v/>
      </c>
      <c r="G3050" s="261" t="str">
        <f>IF(OR('statement of marks'!$GP74="",G3044=""),"",'statement of marks'!$GP74)</f>
        <v/>
      </c>
      <c r="H3050" s="261" t="str">
        <f>IF(OR('statement of marks'!$GP74="",H3044=""),"",'statement of marks'!$GP74)</f>
        <v/>
      </c>
      <c r="I3050" s="261" t="str">
        <f>IF(OR('statement of marks'!$GP74="",I3044=""),"",'statement of marks'!$GP74)</f>
        <v/>
      </c>
      <c r="J3050" s="262" t="str">
        <f>IF(OR('statement of marks'!$GP74="",J3044=""),"",'statement of marks'!$GP74)</f>
        <v/>
      </c>
    </row>
    <row r="3051" spans="1:10" ht="17.5" customHeight="1">
      <c r="A3051" s="214"/>
      <c r="B3051" s="308" t="str">
        <f>'statement of marks'!$GQ$4</f>
        <v>dk;kZuqHko</v>
      </c>
      <c r="C3051" s="240"/>
      <c r="D3051" s="241"/>
      <c r="E3051" s="261" t="str">
        <f>IF(OR('statement of marks'!$GS74="",E3044=""),"",'statement of marks'!$GS74)</f>
        <v/>
      </c>
      <c r="F3051" s="261" t="str">
        <f>IF(OR('statement of marks'!$GS74="",F3044=""),"",'statement of marks'!$GS74)</f>
        <v/>
      </c>
      <c r="G3051" s="261" t="str">
        <f>IF(OR('statement of marks'!$GS74="",G3044=""),"",'statement of marks'!$GS74)</f>
        <v/>
      </c>
      <c r="H3051" s="261" t="str">
        <f>IF(OR('statement of marks'!$GS74="",H3044=""),"",'statement of marks'!$GS74)</f>
        <v/>
      </c>
      <c r="I3051" s="261" t="str">
        <f>IF(OR('statement of marks'!$GS74="",I3044=""),"",'statement of marks'!$GS74)</f>
        <v/>
      </c>
      <c r="J3051" s="262" t="str">
        <f>IF(OR('statement of marks'!$GS74="",J3044=""),"",'statement of marks'!$GS74)</f>
        <v/>
      </c>
    </row>
    <row r="3052" spans="1:10" ht="17.5" customHeight="1">
      <c r="A3052" s="214"/>
      <c r="B3052" s="308" t="str">
        <f>'statement of marks'!$GT$4</f>
        <v>dyk f'k{kk</v>
      </c>
      <c r="C3052" s="240"/>
      <c r="D3052" s="241"/>
      <c r="E3052" s="263" t="str">
        <f>IF(OR('statement of marks'!$GV74="",E3044=""),"",'statement of marks'!$GV74)</f>
        <v/>
      </c>
      <c r="F3052" s="263" t="str">
        <f>IF(OR('statement of marks'!$GV74="",F3044=""),"",'statement of marks'!$GV74)</f>
        <v/>
      </c>
      <c r="G3052" s="263" t="str">
        <f>IF(OR('statement of marks'!$GV74="",G3044=""),"",'statement of marks'!$GV74)</f>
        <v/>
      </c>
      <c r="H3052" s="263" t="str">
        <f>IF(OR('statement of marks'!$GV74="",H3044=""),"",'statement of marks'!$GV74)</f>
        <v/>
      </c>
      <c r="I3052" s="263" t="str">
        <f>IF(OR('statement of marks'!$GV74="",I3044=""),"",'statement of marks'!$GV74)</f>
        <v/>
      </c>
      <c r="J3052" s="264" t="str">
        <f>IF(OR('statement of marks'!$GV74="",J3044=""),"",'statement of marks'!$GV74)</f>
        <v/>
      </c>
    </row>
    <row r="3053" spans="1:10" ht="17.5" customHeight="1">
      <c r="A3053" s="214"/>
      <c r="B3053" s="245" t="s">
        <v>284</v>
      </c>
      <c r="C3053" s="265" t="str">
        <f t="shared" ref="C3053:J3053" si="134">C3044</f>
        <v/>
      </c>
      <c r="D3053" s="265" t="str">
        <f t="shared" si="134"/>
        <v/>
      </c>
      <c r="E3053" s="265" t="str">
        <f t="shared" si="134"/>
        <v/>
      </c>
      <c r="F3053" s="265" t="str">
        <f t="shared" si="134"/>
        <v/>
      </c>
      <c r="G3053" s="265" t="str">
        <f t="shared" si="134"/>
        <v/>
      </c>
      <c r="H3053" s="265" t="str">
        <f t="shared" si="134"/>
        <v/>
      </c>
      <c r="I3053" s="265" t="str">
        <f t="shared" si="134"/>
        <v/>
      </c>
      <c r="J3053" s="266" t="str">
        <f t="shared" si="134"/>
        <v/>
      </c>
    </row>
    <row r="3054" spans="1:10" ht="17.5" customHeight="1">
      <c r="A3054" s="214"/>
      <c r="B3054" s="308" t="str">
        <f>'statement of marks'!$HL$5</f>
        <v>Nk= mifLFkfr</v>
      </c>
      <c r="C3054" s="242"/>
      <c r="D3054" s="242"/>
      <c r="E3054" s="267" t="str">
        <f>IF(OR('statement of marks'!$HL74="",E3044=""),"",'statement of marks'!$HL74)</f>
        <v/>
      </c>
      <c r="F3054" s="267" t="str">
        <f>IF(OR('statement of marks'!$HL74="",F3044=""),"",'statement of marks'!$HL74)</f>
        <v/>
      </c>
      <c r="G3054" s="267" t="str">
        <f>IF(OR('statement of marks'!$HL74="",G3044=""),"",'statement of marks'!$HL74)</f>
        <v/>
      </c>
      <c r="H3054" s="267" t="str">
        <f>IF(OR('statement of marks'!$HL74="",H3044=""),"",'statement of marks'!$HL74)</f>
        <v/>
      </c>
      <c r="I3054" s="267" t="str">
        <f>IF(OR('statement of marks'!$HL74="",I3044=""),"",'statement of marks'!$HL74)</f>
        <v/>
      </c>
      <c r="J3054" s="268" t="str">
        <f>IF(OR('statement of marks'!$HL74="",J3044=""),"",'statement of marks'!$HL74)</f>
        <v/>
      </c>
    </row>
    <row r="3055" spans="1:10" ht="17.5" customHeight="1">
      <c r="A3055" s="214"/>
      <c r="B3055" s="308" t="str">
        <f>'statement of marks'!$HK$5</f>
        <v>dqy ehfVax</v>
      </c>
      <c r="C3055" s="243"/>
      <c r="D3055" s="243"/>
      <c r="E3055" s="243" t="str">
        <f>IF(OR('statement of marks'!$HK74="",E3044=""),"",'statement of marks'!$HK74)</f>
        <v/>
      </c>
      <c r="F3055" s="243" t="str">
        <f>IF(OR('statement of marks'!$HK74="",F3044=""),"",'statement of marks'!$HK74)</f>
        <v/>
      </c>
      <c r="G3055" s="243" t="str">
        <f>IF(OR('statement of marks'!$HK74="",G3044=""),"",'statement of marks'!$HK74)</f>
        <v/>
      </c>
      <c r="H3055" s="243" t="str">
        <f>IF(OR('statement of marks'!$HK74="",H3044=""),"",'statement of marks'!$HK74)</f>
        <v/>
      </c>
      <c r="I3055" s="243" t="str">
        <f>IF(OR('statement of marks'!$HK74="",I3044=""),"",'statement of marks'!$HK74)</f>
        <v/>
      </c>
      <c r="J3055" s="269" t="str">
        <f>IF(OR('statement of marks'!$HK74="",J3044=""),"",'statement of marks'!$HK74)</f>
        <v/>
      </c>
    </row>
    <row r="3056" spans="1:10" ht="17.5" customHeight="1">
      <c r="A3056" s="214"/>
      <c r="B3056" s="308" t="s">
        <v>259</v>
      </c>
      <c r="C3056" s="243" t="str">
        <f t="shared" ref="C3056:J3056" si="135">IF(OR(C3054="",C3055=""),"",C3054/C3055*100)</f>
        <v/>
      </c>
      <c r="D3056" s="243" t="str">
        <f t="shared" si="135"/>
        <v/>
      </c>
      <c r="E3056" s="243" t="str">
        <f t="shared" si="135"/>
        <v/>
      </c>
      <c r="F3056" s="243" t="str">
        <f t="shared" si="135"/>
        <v/>
      </c>
      <c r="G3056" s="243" t="str">
        <f t="shared" si="135"/>
        <v/>
      </c>
      <c r="H3056" s="243" t="str">
        <f t="shared" si="135"/>
        <v/>
      </c>
      <c r="I3056" s="243" t="str">
        <f t="shared" si="135"/>
        <v/>
      </c>
      <c r="J3056" s="269" t="str">
        <f t="shared" si="135"/>
        <v/>
      </c>
    </row>
    <row r="3057" spans="1:10" ht="17.5" customHeight="1">
      <c r="A3057" s="214"/>
      <c r="B3057" s="308" t="s">
        <v>260</v>
      </c>
      <c r="C3057" s="243"/>
      <c r="D3057" s="243"/>
      <c r="E3057" s="243"/>
      <c r="F3057" s="243"/>
      <c r="G3057" s="243"/>
      <c r="H3057" s="243"/>
      <c r="I3057" s="243"/>
      <c r="J3057" s="249"/>
    </row>
    <row r="3058" spans="1:10" ht="17.5" customHeight="1">
      <c r="A3058" s="214"/>
      <c r="B3058" s="310" t="s">
        <v>257</v>
      </c>
      <c r="C3058" s="1319" t="str">
        <f>IF('statement of marks'!HN74="","",'statement of marks'!HN74)</f>
        <v/>
      </c>
      <c r="D3058" s="1320"/>
      <c r="E3058" s="1320"/>
      <c r="F3058" s="1320"/>
      <c r="G3058" s="1320"/>
      <c r="H3058" s="1320"/>
      <c r="I3058" s="1320"/>
      <c r="J3058" s="1321"/>
    </row>
    <row r="3059" spans="1:10" ht="17.5" customHeight="1">
      <c r="A3059" s="214"/>
      <c r="B3059" s="246"/>
      <c r="C3059" s="1322"/>
      <c r="D3059" s="1323"/>
      <c r="E3059" s="1323"/>
      <c r="F3059" s="1324"/>
      <c r="G3059" s="1322"/>
      <c r="H3059" s="1323"/>
      <c r="I3059" s="1323"/>
      <c r="J3059" s="1325"/>
    </row>
    <row r="3060" spans="1:10" ht="17.5" customHeight="1" thickBot="1">
      <c r="A3060" s="215"/>
      <c r="B3060" s="259" t="s">
        <v>262</v>
      </c>
      <c r="C3060" s="1293" t="s">
        <v>80</v>
      </c>
      <c r="D3060" s="1294"/>
      <c r="E3060" s="1294"/>
      <c r="F3060" s="1295"/>
      <c r="G3060" s="1296" t="s">
        <v>263</v>
      </c>
      <c r="H3060" s="1297"/>
      <c r="I3060" s="1297"/>
      <c r="J3060" s="1298"/>
    </row>
    <row r="3061" spans="1:10" ht="17.5" customHeight="1">
      <c r="A3061" s="247"/>
      <c r="B3061" s="1352" t="s">
        <v>228</v>
      </c>
      <c r="C3061" s="1353"/>
      <c r="D3061" s="1353"/>
      <c r="E3061" s="1353"/>
      <c r="F3061" s="1353"/>
      <c r="G3061" s="1353"/>
      <c r="H3061" s="1353"/>
      <c r="I3061" s="1353"/>
      <c r="J3061" s="1354"/>
    </row>
    <row r="3062" spans="1:10" ht="17.5" customHeight="1">
      <c r="A3062" s="214"/>
      <c r="B3062" s="1355" t="s">
        <v>247</v>
      </c>
      <c r="C3062" s="1356"/>
      <c r="D3062" s="1356"/>
      <c r="E3062" s="1356"/>
      <c r="F3062" s="1356"/>
      <c r="G3062" s="1356"/>
      <c r="H3062" s="1356"/>
      <c r="I3062" s="1356"/>
      <c r="J3062" s="1357"/>
    </row>
    <row r="3063" spans="1:10" ht="17.5" customHeight="1">
      <c r="A3063" s="214"/>
      <c r="B3063" s="1358" t="s">
        <v>81</v>
      </c>
      <c r="C3063" s="1358"/>
      <c r="D3063" s="1359">
        <f>YEAR(details!G75)</f>
        <v>1900</v>
      </c>
      <c r="E3063" s="1360"/>
      <c r="F3063" s="307" t="s">
        <v>230</v>
      </c>
      <c r="G3063" s="1359" t="str">
        <f>'statement of marks'!$H$3</f>
        <v>2015-16</v>
      </c>
      <c r="H3063" s="1360"/>
      <c r="I3063" s="307" t="s">
        <v>231</v>
      </c>
      <c r="J3063" s="255"/>
    </row>
    <row r="3064" spans="1:10" ht="17.5" customHeight="1">
      <c r="A3064" s="214"/>
      <c r="B3064" s="1326" t="s">
        <v>229</v>
      </c>
      <c r="C3064" s="1327"/>
      <c r="D3064" s="1312" t="str">
        <f>'statement of marks'!$A$1</f>
        <v>jk- ck- ek/;fed fo|ky; uohu] fuEckgsM+k</v>
      </c>
      <c r="E3064" s="1313"/>
      <c r="F3064" s="1313"/>
      <c r="G3064" s="1313"/>
      <c r="H3064" s="1313"/>
      <c r="I3064" s="1313"/>
      <c r="J3064" s="1314"/>
    </row>
    <row r="3065" spans="1:10" ht="17.5" customHeight="1">
      <c r="A3065" s="214"/>
      <c r="B3065" s="1326" t="str">
        <f>'statement of marks'!$J$3</f>
        <v xml:space="preserve">fo|ky; dk Mk;l dksM+ </v>
      </c>
      <c r="C3065" s="1327"/>
      <c r="D3065" s="1345" t="str">
        <f>'statement of marks'!$K$3</f>
        <v xml:space="preserve">08291009401   </v>
      </c>
      <c r="E3065" s="1346"/>
      <c r="F3065" s="1128"/>
      <c r="G3065" s="1129"/>
      <c r="H3065" s="1129"/>
      <c r="I3065" s="1129"/>
      <c r="J3065" s="1347"/>
    </row>
    <row r="3066" spans="1:10" ht="17.5" customHeight="1">
      <c r="A3066" s="214"/>
      <c r="B3066" s="1326" t="s">
        <v>218</v>
      </c>
      <c r="C3066" s="1327"/>
      <c r="D3066" s="1312" t="str">
        <f>IF('statement of marks'!J75="","",'statement of marks'!J75)</f>
        <v/>
      </c>
      <c r="E3066" s="1313"/>
      <c r="F3066" s="1313"/>
      <c r="G3066" s="1313"/>
      <c r="H3066" s="1313"/>
      <c r="I3066" s="1313"/>
      <c r="J3066" s="1314"/>
    </row>
    <row r="3067" spans="1:10" ht="17.5" customHeight="1">
      <c r="A3067" s="214"/>
      <c r="B3067" s="1326" t="s">
        <v>232</v>
      </c>
      <c r="C3067" s="1327"/>
      <c r="D3067" s="1145" t="str">
        <f>IF('statement of marks'!C75="B","Nk=",IF('statement of marks'!C75="G","Nk=k",""))</f>
        <v/>
      </c>
      <c r="E3067" s="1145"/>
      <c r="F3067" s="258" t="s">
        <v>224</v>
      </c>
      <c r="G3067" s="256" t="str">
        <f>IF('statement of marks'!B75="","",'statement of marks'!B75)</f>
        <v/>
      </c>
      <c r="H3067" s="1348"/>
      <c r="I3067" s="1348"/>
      <c r="J3067" s="1349"/>
    </row>
    <row r="3068" spans="1:10" ht="17.5" customHeight="1">
      <c r="A3068" s="214"/>
      <c r="B3068" s="1326" t="s">
        <v>220</v>
      </c>
      <c r="C3068" s="1327"/>
      <c r="D3068" s="1312" t="str">
        <f>IF('statement of marks'!L75="","",'statement of marks'!L75)</f>
        <v/>
      </c>
      <c r="E3068" s="1313"/>
      <c r="F3068" s="1313"/>
      <c r="G3068" s="1313"/>
      <c r="H3068" s="1313"/>
      <c r="I3068" s="1313"/>
      <c r="J3068" s="1314"/>
    </row>
    <row r="3069" spans="1:10" ht="17.5" customHeight="1">
      <c r="A3069" s="214"/>
      <c r="B3069" s="1326" t="s">
        <v>219</v>
      </c>
      <c r="C3069" s="1327"/>
      <c r="D3069" s="1312" t="str">
        <f>IF('statement of marks'!K75="","",'statement of marks'!K75)</f>
        <v/>
      </c>
      <c r="E3069" s="1313"/>
      <c r="F3069" s="1313"/>
      <c r="G3069" s="1313"/>
      <c r="H3069" s="1313"/>
      <c r="I3069" s="1313"/>
      <c r="J3069" s="1314"/>
    </row>
    <row r="3070" spans="1:10" ht="17.5" customHeight="1">
      <c r="A3070" s="214"/>
      <c r="B3070" s="1326" t="s">
        <v>234</v>
      </c>
      <c r="C3070" s="1327"/>
      <c r="D3070" s="1312" t="str">
        <f>IF(details!N75="","",details!N75)</f>
        <v/>
      </c>
      <c r="E3070" s="1313"/>
      <c r="F3070" s="1313"/>
      <c r="G3070" s="1313"/>
      <c r="H3070" s="1313"/>
      <c r="I3070" s="1313"/>
      <c r="J3070" s="1314"/>
    </row>
    <row r="3071" spans="1:10" ht="17.5" customHeight="1">
      <c r="A3071" s="214"/>
      <c r="B3071" s="1326" t="s">
        <v>283</v>
      </c>
      <c r="C3071" s="1327"/>
      <c r="D3071" s="1312" t="str">
        <f>IF(details!O75="","",details!O75)</f>
        <v/>
      </c>
      <c r="E3071" s="1313"/>
      <c r="F3071" s="1313"/>
      <c r="G3071" s="1313"/>
      <c r="H3071" s="1313"/>
      <c r="I3071" s="1313"/>
      <c r="J3071" s="1314"/>
    </row>
    <row r="3072" spans="1:10" ht="17.5" customHeight="1">
      <c r="A3072" s="214"/>
      <c r="B3072" s="1326" t="s">
        <v>77</v>
      </c>
      <c r="C3072" s="1327"/>
      <c r="D3072" s="392">
        <f>'statement of marks'!$C$3</f>
        <v>6</v>
      </c>
      <c r="E3072" s="309" t="s">
        <v>222</v>
      </c>
      <c r="F3072" s="254" t="str">
        <f>IF('statement of marks'!F75="","",'statement of marks'!F75)</f>
        <v/>
      </c>
      <c r="G3072" s="1343" t="s">
        <v>233</v>
      </c>
      <c r="H3072" s="1170"/>
      <c r="I3072" s="1361" t="str">
        <f>IF('statement of marks'!G75="","",'statement of marks'!G75)</f>
        <v/>
      </c>
      <c r="J3072" s="1362"/>
    </row>
    <row r="3073" spans="1:10" ht="17.5" customHeight="1">
      <c r="A3073" s="214"/>
      <c r="B3073" s="1326" t="s">
        <v>225</v>
      </c>
      <c r="C3073" s="1327"/>
      <c r="D3073" s="1316" t="str">
        <f>IF('statement of marks'!H75="","",'statement of marks'!H75)</f>
        <v/>
      </c>
      <c r="E3073" s="1328"/>
      <c r="F3073" s="1328"/>
      <c r="G3073" s="1328"/>
      <c r="H3073" s="1328"/>
      <c r="I3073" s="1328"/>
      <c r="J3073" s="1329"/>
    </row>
    <row r="3074" spans="1:10" ht="17.5" customHeight="1">
      <c r="A3074" s="214"/>
      <c r="B3074" s="1326" t="s">
        <v>226</v>
      </c>
      <c r="C3074" s="1327"/>
      <c r="D3074" s="1330" t="str">
        <f>IF('statement of marks'!I75="","",'statement of marks'!I75)</f>
        <v/>
      </c>
      <c r="E3074" s="1331"/>
      <c r="F3074" s="1332"/>
      <c r="G3074" s="1332"/>
      <c r="H3074" s="1332"/>
      <c r="I3074" s="1332"/>
      <c r="J3074" s="1333"/>
    </row>
    <row r="3075" spans="1:10" ht="17.5" customHeight="1">
      <c r="A3075" s="214"/>
      <c r="B3075" s="1312" t="s">
        <v>235</v>
      </c>
      <c r="C3075" s="1313"/>
      <c r="D3075" s="1313"/>
      <c r="E3075" s="1144"/>
      <c r="F3075" s="1334" t="str">
        <f>IF(details!Q75="","",details!Q75)</f>
        <v/>
      </c>
      <c r="G3075" s="1334"/>
      <c r="H3075" s="1335"/>
      <c r="I3075" s="1335"/>
      <c r="J3075" s="1336"/>
    </row>
    <row r="3076" spans="1:10" ht="17.5" customHeight="1">
      <c r="A3076" s="214"/>
      <c r="B3076" s="1326" t="s">
        <v>239</v>
      </c>
      <c r="C3076" s="1327"/>
      <c r="D3076" s="1312" t="str">
        <f>IF(details!M75="","",details!M75)</f>
        <v/>
      </c>
      <c r="E3076" s="1313"/>
      <c r="F3076" s="1313"/>
      <c r="G3076" s="1313"/>
      <c r="H3076" s="1313"/>
      <c r="I3076" s="1313"/>
      <c r="J3076" s="1314"/>
    </row>
    <row r="3077" spans="1:10" ht="17.5" customHeight="1">
      <c r="A3077" s="214"/>
      <c r="B3077" s="1326" t="s">
        <v>240</v>
      </c>
      <c r="C3077" s="1327"/>
      <c r="D3077" s="1312" t="str">
        <f>IF(details!P75="","",details!P75)</f>
        <v/>
      </c>
      <c r="E3077" s="1313"/>
      <c r="F3077" s="1313"/>
      <c r="G3077" s="1313"/>
      <c r="H3077" s="1313"/>
      <c r="I3077" s="1313"/>
      <c r="J3077" s="1314"/>
    </row>
    <row r="3078" spans="1:10" ht="17.5" customHeight="1">
      <c r="A3078" s="214"/>
      <c r="B3078" s="1326" t="s">
        <v>241</v>
      </c>
      <c r="C3078" s="1327"/>
      <c r="D3078" s="1337" t="str">
        <f>IF('statement of marks'!HD75="mRrh.kZ",'statement of marks'!$C$3,"")</f>
        <v/>
      </c>
      <c r="E3078" s="1338"/>
      <c r="F3078" s="1313" t="s">
        <v>242</v>
      </c>
      <c r="G3078" s="1144"/>
      <c r="H3078" s="1337" t="str">
        <f>IF(D3078="","",D3078+1)</f>
        <v/>
      </c>
      <c r="I3078" s="1338"/>
      <c r="J3078" s="1339"/>
    </row>
    <row r="3079" spans="1:10" ht="17.5" customHeight="1">
      <c r="A3079" s="214"/>
      <c r="B3079" s="1326" t="s">
        <v>243</v>
      </c>
      <c r="C3079" s="1327"/>
      <c r="D3079" s="1340">
        <f>IF(details!$O$4="","",details!$O$4)</f>
        <v>42460</v>
      </c>
      <c r="E3079" s="1341"/>
      <c r="F3079" s="1342"/>
      <c r="G3079" s="1343"/>
      <c r="H3079" s="1343"/>
      <c r="I3079" s="1343"/>
      <c r="J3079" s="1344"/>
    </row>
    <row r="3080" spans="1:10" ht="17.5" customHeight="1">
      <c r="A3080" s="214"/>
      <c r="B3080" s="1299"/>
      <c r="C3080" s="1299"/>
      <c r="D3080" s="1276"/>
      <c r="E3080" s="1276"/>
      <c r="F3080" s="1288"/>
      <c r="G3080" s="1288"/>
      <c r="H3080" s="1288"/>
      <c r="I3080" s="1288"/>
      <c r="J3080" s="1300"/>
    </row>
    <row r="3081" spans="1:10" ht="17.5" customHeight="1">
      <c r="A3081" s="214"/>
      <c r="B3081" s="1301" t="str">
        <f>IF(details!$I$4="","",details!$I$4)</f>
        <v>Jherh js[kk oekZ</v>
      </c>
      <c r="C3081" s="1301"/>
      <c r="D3081" s="1276"/>
      <c r="E3081" s="1276"/>
      <c r="F3081" s="1302" t="str">
        <f>IF(details!$F$4="","",details!$F$4)</f>
        <v>Jh jk/ks';ke tk'kh</v>
      </c>
      <c r="G3081" s="1303"/>
      <c r="H3081" s="1303"/>
      <c r="I3081" s="1303"/>
      <c r="J3081" s="1304"/>
    </row>
    <row r="3082" spans="1:10" ht="17.5" customHeight="1" thickBot="1">
      <c r="A3082" s="215"/>
      <c r="B3082" s="1305" t="s">
        <v>244</v>
      </c>
      <c r="C3082" s="1305"/>
      <c r="D3082" s="1305" t="s">
        <v>245</v>
      </c>
      <c r="E3082" s="1305"/>
      <c r="F3082" s="1306" t="s">
        <v>246</v>
      </c>
      <c r="G3082" s="1307"/>
      <c r="H3082" s="1307"/>
      <c r="I3082" s="1307"/>
      <c r="J3082" s="1308"/>
    </row>
    <row r="3083" spans="1:10" ht="17.5" customHeight="1">
      <c r="A3083" s="247"/>
      <c r="B3083" s="1309" t="s">
        <v>258</v>
      </c>
      <c r="C3083" s="1310"/>
      <c r="D3083" s="1310"/>
      <c r="E3083" s="1310"/>
      <c r="F3083" s="1310"/>
      <c r="G3083" s="1310"/>
      <c r="H3083" s="1310"/>
      <c r="I3083" s="1310"/>
      <c r="J3083" s="1311"/>
    </row>
    <row r="3084" spans="1:10" ht="17.5" customHeight="1">
      <c r="A3084" s="214"/>
      <c r="B3084" s="310" t="s">
        <v>218</v>
      </c>
      <c r="C3084" s="1312" t="str">
        <f>IF('statement of marks'!J75="","",'statement of marks'!J75)</f>
        <v/>
      </c>
      <c r="D3084" s="1313"/>
      <c r="E3084" s="1313"/>
      <c r="F3084" s="1313"/>
      <c r="G3084" s="1313"/>
      <c r="H3084" s="1313"/>
      <c r="I3084" s="1313"/>
      <c r="J3084" s="1314"/>
    </row>
    <row r="3085" spans="1:10" ht="17.5" customHeight="1">
      <c r="A3085" s="214"/>
      <c r="B3085" s="310" t="s">
        <v>219</v>
      </c>
      <c r="C3085" s="1312" t="str">
        <f>IF('statement of marks'!K75="","",'statement of marks'!K75)</f>
        <v/>
      </c>
      <c r="D3085" s="1313"/>
      <c r="E3085" s="1313"/>
      <c r="F3085" s="1313"/>
      <c r="G3085" s="1313"/>
      <c r="H3085" s="1313"/>
      <c r="I3085" s="1313"/>
      <c r="J3085" s="1314"/>
    </row>
    <row r="3086" spans="1:10" ht="17.5" customHeight="1">
      <c r="A3086" s="214"/>
      <c r="B3086" s="310" t="s">
        <v>220</v>
      </c>
      <c r="C3086" s="1312" t="str">
        <f>IF('statement of marks'!L75="","",'statement of marks'!L75)</f>
        <v/>
      </c>
      <c r="D3086" s="1313"/>
      <c r="E3086" s="1313"/>
      <c r="F3086" s="1313"/>
      <c r="G3086" s="1313"/>
      <c r="H3086" s="1313"/>
      <c r="I3086" s="1313"/>
      <c r="J3086" s="1314"/>
    </row>
    <row r="3087" spans="1:10" ht="17.5" customHeight="1">
      <c r="A3087" s="214"/>
      <c r="B3087" s="310" t="s">
        <v>225</v>
      </c>
      <c r="C3087" s="1315" t="str">
        <f>IF('statement of marks'!H75="","",'statement of marks'!H75)</f>
        <v/>
      </c>
      <c r="D3087" s="1316"/>
      <c r="E3087" s="252" t="s">
        <v>261</v>
      </c>
      <c r="F3087" s="1317" t="str">
        <f>IF('statement of marks'!I75="","",'statement of marks'!I75)</f>
        <v/>
      </c>
      <c r="G3087" s="1317"/>
      <c r="H3087" s="1317"/>
      <c r="I3087" s="1317"/>
      <c r="J3087" s="1318"/>
    </row>
    <row r="3088" spans="1:10" ht="17.5" customHeight="1">
      <c r="A3088" s="214"/>
      <c r="B3088" s="310" t="s">
        <v>223</v>
      </c>
      <c r="C3088" s="253" t="s">
        <v>248</v>
      </c>
      <c r="D3088" s="235" t="s">
        <v>249</v>
      </c>
      <c r="E3088" s="235" t="s">
        <v>250</v>
      </c>
      <c r="F3088" s="235" t="s">
        <v>251</v>
      </c>
      <c r="G3088" s="235" t="s">
        <v>252</v>
      </c>
      <c r="H3088" s="235" t="s">
        <v>253</v>
      </c>
      <c r="I3088" s="235" t="s">
        <v>254</v>
      </c>
      <c r="J3088" s="248" t="s">
        <v>255</v>
      </c>
    </row>
    <row r="3089" spans="1:10" ht="17.5" customHeight="1">
      <c r="A3089" s="214"/>
      <c r="B3089" s="308" t="s">
        <v>256</v>
      </c>
      <c r="C3089" s="239" t="str">
        <f>IF(AND('statement of marks'!$C$3=1,'statement of marks'!HD75="mRrh.kZ"),'statement of marks'!$H$3,"")</f>
        <v/>
      </c>
      <c r="D3089" s="239" t="str">
        <f>IF(AND('statement of marks'!$C$3=2,'statement of marks'!HD75="mRrh.kZ"),'statement of marks'!$H$3,"")</f>
        <v/>
      </c>
      <c r="E3089" s="239" t="str">
        <f>IF(AND('statement of marks'!$C$3=3,'statement of marks'!HD75="mRrh.kZ"),'statement of marks'!$H$3,"")</f>
        <v/>
      </c>
      <c r="F3089" s="239" t="str">
        <f>IF(AND('statement of marks'!$C$3=4,'statement of marks'!HD75="mRrh.kZ"),'statement of marks'!$H$3,"")</f>
        <v/>
      </c>
      <c r="G3089" s="239" t="str">
        <f>IF(AND('statement of marks'!$C$3=5,'statement of marks'!HD75="mRrh.kZ"),'statement of marks'!$H$3,"")</f>
        <v/>
      </c>
      <c r="H3089" s="239" t="str">
        <f>IF(AND('statement of marks'!$C$3=6,'statement of marks'!HD75="mRrh.kZ"),'statement of marks'!$H$3,"")</f>
        <v/>
      </c>
      <c r="I3089" s="239" t="str">
        <f>IF(AND('statement of marks'!$C$3=7,'statement of marks'!HD75="mRrh.kZ"),'statement of marks'!$H$3,"")</f>
        <v/>
      </c>
      <c r="J3089" s="260" t="str">
        <f>IF(AND('statement of marks'!$C$3=8,'statement of marks'!HD75="mRrh.kZ"),'statement of marks'!$H$3,"")</f>
        <v/>
      </c>
    </row>
    <row r="3090" spans="1:10" ht="17.5" customHeight="1">
      <c r="A3090" s="214"/>
      <c r="B3090" s="308" t="str">
        <f>'statement of marks'!$FT$4</f>
        <v>fgUnh</v>
      </c>
      <c r="C3090" s="240"/>
      <c r="D3090" s="241"/>
      <c r="E3090" s="261" t="str">
        <f>IF(OR('statement of marks'!$FV75="",E3089=""),"",'statement of marks'!$FV75)</f>
        <v/>
      </c>
      <c r="F3090" s="261" t="str">
        <f>IF(OR('statement of marks'!$FV75="",F3089=""),"",'statement of marks'!$FV75)</f>
        <v/>
      </c>
      <c r="G3090" s="261" t="str">
        <f>IF(OR('statement of marks'!$FV75="",G3089=""),"",'statement of marks'!$FV75)</f>
        <v/>
      </c>
      <c r="H3090" s="261" t="str">
        <f>IF(OR('statement of marks'!$FV75="",H3089=""),"",'statement of marks'!$FV75)</f>
        <v/>
      </c>
      <c r="I3090" s="261" t="str">
        <f>IF(OR('statement of marks'!$FV75="",I3089=""),"",'statement of marks'!$FV75)</f>
        <v/>
      </c>
      <c r="J3090" s="262" t="str">
        <f>IF(OR('statement of marks'!$FV75="",J3089=""),"",'statement of marks'!$FV75)</f>
        <v/>
      </c>
    </row>
    <row r="3091" spans="1:10" ht="17.5" customHeight="1">
      <c r="A3091" s="214"/>
      <c r="B3091" s="308" t="str">
        <f>'statement of marks'!$FW$4</f>
        <v>vaxszth</v>
      </c>
      <c r="C3091" s="240"/>
      <c r="D3091" s="241"/>
      <c r="E3091" s="261" t="str">
        <f>IF(OR('statement of marks'!$FY75="",E3089=""),"",'statement of marks'!$FY75)</f>
        <v/>
      </c>
      <c r="F3091" s="261" t="str">
        <f>IF(OR('statement of marks'!$FY75="",F3089=""),"",'statement of marks'!$FY75)</f>
        <v/>
      </c>
      <c r="G3091" s="261" t="str">
        <f>IF(OR('statement of marks'!$FY75="",G3089=""),"",'statement of marks'!$FY75)</f>
        <v/>
      </c>
      <c r="H3091" s="261" t="str">
        <f>IF(OR('statement of marks'!$FY75="",H3089=""),"",'statement of marks'!$FY75)</f>
        <v/>
      </c>
      <c r="I3091" s="261" t="str">
        <f>IF(OR('statement of marks'!$FY75="",I3089=""),"",'statement of marks'!$FY75)</f>
        <v/>
      </c>
      <c r="J3091" s="262" t="str">
        <f>IF(OR('statement of marks'!$FY75="",J3089=""),"",'statement of marks'!$FY75)</f>
        <v/>
      </c>
    </row>
    <row r="3092" spans="1:10" ht="17.5" customHeight="1">
      <c r="A3092" s="214"/>
      <c r="B3092" s="308" t="str">
        <f>IF('statement of marks'!BE75="s","laLÑr",IF('statement of marks'!BE75="u","mnwZ",IF('statement of marks'!BE75="g","xqtjkrh",IF('statement of marks'!BE75="p","iatkch",IF('statement of marks'!BE75="sd","flU/kh","r`rh; Hkk""kk")))))</f>
        <v>r`rh; Hkk"kk</v>
      </c>
      <c r="C3092" s="240"/>
      <c r="D3092" s="241"/>
      <c r="E3092" s="261" t="str">
        <f>IF(OR('statement of marks'!$GB75="",E3089=""),"",'statement of marks'!$GB75)</f>
        <v/>
      </c>
      <c r="F3092" s="261" t="str">
        <f>IF(OR('statement of marks'!$GB75="",F3089=""),"",'statement of marks'!$GB75)</f>
        <v/>
      </c>
      <c r="G3092" s="261" t="str">
        <f>IF(OR('statement of marks'!$GB75="",G3089=""),"",'statement of marks'!$GB75)</f>
        <v/>
      </c>
      <c r="H3092" s="261" t="str">
        <f>IF(OR('statement of marks'!$GB75="",H3089=""),"",'statement of marks'!$GB75)</f>
        <v/>
      </c>
      <c r="I3092" s="261" t="str">
        <f>IF(OR('statement of marks'!$GB75="",I3089=""),"",'statement of marks'!$GB75)</f>
        <v/>
      </c>
      <c r="J3092" s="262" t="str">
        <f>IF(OR('statement of marks'!$GB75="",J3089=""),"",'statement of marks'!$GB75)</f>
        <v/>
      </c>
    </row>
    <row r="3093" spans="1:10" ht="17.5" customHeight="1">
      <c r="A3093" s="214"/>
      <c r="B3093" s="308" t="str">
        <f>'statement of marks'!$GH$4</f>
        <v>xf.kr</v>
      </c>
      <c r="C3093" s="240"/>
      <c r="D3093" s="241"/>
      <c r="E3093" s="261" t="str">
        <f>IF(OR('statement of marks'!$GJ75="",E3089=""),"",'statement of marks'!$GJ75)</f>
        <v/>
      </c>
      <c r="F3093" s="261" t="str">
        <f>IF(OR('statement of marks'!$GJ75="",F3089=""),"",'statement of marks'!$GJ75)</f>
        <v/>
      </c>
      <c r="G3093" s="261" t="str">
        <f>IF(OR('statement of marks'!$GJ75="",G3089=""),"",'statement of marks'!$GJ75)</f>
        <v/>
      </c>
      <c r="H3093" s="261" t="str">
        <f>IF(OR('statement of marks'!$GJ75="",H3089=""),"",'statement of marks'!$GJ75)</f>
        <v/>
      </c>
      <c r="I3093" s="261" t="str">
        <f>IF(OR('statement of marks'!$GJ75="",I3089=""),"",'statement of marks'!$GJ75)</f>
        <v/>
      </c>
      <c r="J3093" s="262" t="str">
        <f>IF(OR('statement of marks'!$GJ75="",J3089=""),"",'statement of marks'!$GJ75)</f>
        <v/>
      </c>
    </row>
    <row r="3094" spans="1:10" ht="17.5" customHeight="1">
      <c r="A3094" s="214"/>
      <c r="B3094" s="308" t="str">
        <f>'statement of marks'!$GK$4</f>
        <v>foKku</v>
      </c>
      <c r="C3094" s="240"/>
      <c r="D3094" s="241"/>
      <c r="E3094" s="261" t="str">
        <f>IF(OR('statement of marks'!$GM75="",E3089=""),"",'statement of marks'!$GM75)</f>
        <v/>
      </c>
      <c r="F3094" s="261" t="str">
        <f>IF(OR('statement of marks'!$GM75="",F3089=""),"",'statement of marks'!$GM75)</f>
        <v/>
      </c>
      <c r="G3094" s="261" t="str">
        <f>IF(OR('statement of marks'!$GM75="",G3089=""),"",'statement of marks'!$GM75)</f>
        <v/>
      </c>
      <c r="H3094" s="261" t="str">
        <f>IF(OR('statement of marks'!$GM75="",H3089=""),"",'statement of marks'!$GM75)</f>
        <v/>
      </c>
      <c r="I3094" s="261" t="str">
        <f>IF(OR('statement of marks'!$GM75="",I3089=""),"",'statement of marks'!$GM75)</f>
        <v/>
      </c>
      <c r="J3094" s="262" t="str">
        <f>IF(OR('statement of marks'!$GM75="",J3089=""),"",'statement of marks'!$GM75)</f>
        <v/>
      </c>
    </row>
    <row r="3095" spans="1:10" ht="17.5" customHeight="1">
      <c r="A3095" s="214"/>
      <c r="B3095" s="308" t="str">
        <f>'statement of marks'!$GN$4</f>
        <v>lkekftd foKku</v>
      </c>
      <c r="C3095" s="240"/>
      <c r="D3095" s="241"/>
      <c r="E3095" s="261" t="str">
        <f>IF(OR('statement of marks'!$GP75="",E3089=""),"",'statement of marks'!$GP75)</f>
        <v/>
      </c>
      <c r="F3095" s="261" t="str">
        <f>IF(OR('statement of marks'!$GP75="",F3089=""),"",'statement of marks'!$GP75)</f>
        <v/>
      </c>
      <c r="G3095" s="261" t="str">
        <f>IF(OR('statement of marks'!$GP75="",G3089=""),"",'statement of marks'!$GP75)</f>
        <v/>
      </c>
      <c r="H3095" s="261" t="str">
        <f>IF(OR('statement of marks'!$GP75="",H3089=""),"",'statement of marks'!$GP75)</f>
        <v/>
      </c>
      <c r="I3095" s="261" t="str">
        <f>IF(OR('statement of marks'!$GP75="",I3089=""),"",'statement of marks'!$GP75)</f>
        <v/>
      </c>
      <c r="J3095" s="262" t="str">
        <f>IF(OR('statement of marks'!$GP75="",J3089=""),"",'statement of marks'!$GP75)</f>
        <v/>
      </c>
    </row>
    <row r="3096" spans="1:10" ht="17.5" customHeight="1">
      <c r="A3096" s="214"/>
      <c r="B3096" s="308" t="str">
        <f>'statement of marks'!$GQ$4</f>
        <v>dk;kZuqHko</v>
      </c>
      <c r="C3096" s="240"/>
      <c r="D3096" s="241"/>
      <c r="E3096" s="261" t="str">
        <f>IF(OR('statement of marks'!$GS75="",E3089=""),"",'statement of marks'!$GS75)</f>
        <v/>
      </c>
      <c r="F3096" s="261" t="str">
        <f>IF(OR('statement of marks'!$GS75="",F3089=""),"",'statement of marks'!$GS75)</f>
        <v/>
      </c>
      <c r="G3096" s="261" t="str">
        <f>IF(OR('statement of marks'!$GS75="",G3089=""),"",'statement of marks'!$GS75)</f>
        <v/>
      </c>
      <c r="H3096" s="261" t="str">
        <f>IF(OR('statement of marks'!$GS75="",H3089=""),"",'statement of marks'!$GS75)</f>
        <v/>
      </c>
      <c r="I3096" s="261" t="str">
        <f>IF(OR('statement of marks'!$GS75="",I3089=""),"",'statement of marks'!$GS75)</f>
        <v/>
      </c>
      <c r="J3096" s="262" t="str">
        <f>IF(OR('statement of marks'!$GS75="",J3089=""),"",'statement of marks'!$GS75)</f>
        <v/>
      </c>
    </row>
    <row r="3097" spans="1:10" ht="17.5" customHeight="1">
      <c r="A3097" s="214"/>
      <c r="B3097" s="308" t="str">
        <f>'statement of marks'!$GT$4</f>
        <v>dyk f'k{kk</v>
      </c>
      <c r="C3097" s="240"/>
      <c r="D3097" s="241"/>
      <c r="E3097" s="263" t="str">
        <f>IF(OR('statement of marks'!$GV75="",E3089=""),"",'statement of marks'!$GV75)</f>
        <v/>
      </c>
      <c r="F3097" s="263" t="str">
        <f>IF(OR('statement of marks'!$GV75="",F3089=""),"",'statement of marks'!$GV75)</f>
        <v/>
      </c>
      <c r="G3097" s="263" t="str">
        <f>IF(OR('statement of marks'!$GV75="",G3089=""),"",'statement of marks'!$GV75)</f>
        <v/>
      </c>
      <c r="H3097" s="263" t="str">
        <f>IF(OR('statement of marks'!$GV75="",H3089=""),"",'statement of marks'!$GV75)</f>
        <v/>
      </c>
      <c r="I3097" s="263" t="str">
        <f>IF(OR('statement of marks'!$GV75="",I3089=""),"",'statement of marks'!$GV75)</f>
        <v/>
      </c>
      <c r="J3097" s="264" t="str">
        <f>IF(OR('statement of marks'!$GV75="",J3089=""),"",'statement of marks'!$GV75)</f>
        <v/>
      </c>
    </row>
    <row r="3098" spans="1:10" ht="17.5" customHeight="1">
      <c r="A3098" s="214"/>
      <c r="B3098" s="245" t="s">
        <v>284</v>
      </c>
      <c r="C3098" s="265" t="str">
        <f t="shared" ref="C3098:J3098" si="136">C3089</f>
        <v/>
      </c>
      <c r="D3098" s="265" t="str">
        <f t="shared" si="136"/>
        <v/>
      </c>
      <c r="E3098" s="265" t="str">
        <f t="shared" si="136"/>
        <v/>
      </c>
      <c r="F3098" s="265" t="str">
        <f t="shared" si="136"/>
        <v/>
      </c>
      <c r="G3098" s="265" t="str">
        <f t="shared" si="136"/>
        <v/>
      </c>
      <c r="H3098" s="265" t="str">
        <f t="shared" si="136"/>
        <v/>
      </c>
      <c r="I3098" s="265" t="str">
        <f t="shared" si="136"/>
        <v/>
      </c>
      <c r="J3098" s="266" t="str">
        <f t="shared" si="136"/>
        <v/>
      </c>
    </row>
    <row r="3099" spans="1:10" ht="17.5" customHeight="1">
      <c r="A3099" s="214"/>
      <c r="B3099" s="308" t="str">
        <f>'statement of marks'!$HL$5</f>
        <v>Nk= mifLFkfr</v>
      </c>
      <c r="C3099" s="242"/>
      <c r="D3099" s="242"/>
      <c r="E3099" s="267" t="str">
        <f>IF(OR('statement of marks'!$HL75="",E3089=""),"",'statement of marks'!$HL75)</f>
        <v/>
      </c>
      <c r="F3099" s="267" t="str">
        <f>IF(OR('statement of marks'!$HL75="",F3089=""),"",'statement of marks'!$HL75)</f>
        <v/>
      </c>
      <c r="G3099" s="267" t="str">
        <f>IF(OR('statement of marks'!$HL75="",G3089=""),"",'statement of marks'!$HL75)</f>
        <v/>
      </c>
      <c r="H3099" s="267" t="str">
        <f>IF(OR('statement of marks'!$HL75="",H3089=""),"",'statement of marks'!$HL75)</f>
        <v/>
      </c>
      <c r="I3099" s="267" t="str">
        <f>IF(OR('statement of marks'!$HL75="",I3089=""),"",'statement of marks'!$HL75)</f>
        <v/>
      </c>
      <c r="J3099" s="268" t="str">
        <f>IF(OR('statement of marks'!$HL75="",J3089=""),"",'statement of marks'!$HL75)</f>
        <v/>
      </c>
    </row>
    <row r="3100" spans="1:10" ht="17.5" customHeight="1">
      <c r="A3100" s="214"/>
      <c r="B3100" s="308" t="str">
        <f>'statement of marks'!$HK$5</f>
        <v>dqy ehfVax</v>
      </c>
      <c r="C3100" s="243"/>
      <c r="D3100" s="243"/>
      <c r="E3100" s="243" t="str">
        <f>IF(OR('statement of marks'!$HK75="",E3089=""),"",'statement of marks'!$HK75)</f>
        <v/>
      </c>
      <c r="F3100" s="243" t="str">
        <f>IF(OR('statement of marks'!$HK75="",F3089=""),"",'statement of marks'!$HK75)</f>
        <v/>
      </c>
      <c r="G3100" s="243" t="str">
        <f>IF(OR('statement of marks'!$HK75="",G3089=""),"",'statement of marks'!$HK75)</f>
        <v/>
      </c>
      <c r="H3100" s="243" t="str">
        <f>IF(OR('statement of marks'!$HK75="",H3089=""),"",'statement of marks'!$HK75)</f>
        <v/>
      </c>
      <c r="I3100" s="243" t="str">
        <f>IF(OR('statement of marks'!$HK75="",I3089=""),"",'statement of marks'!$HK75)</f>
        <v/>
      </c>
      <c r="J3100" s="269" t="str">
        <f>IF(OR('statement of marks'!$HK75="",J3089=""),"",'statement of marks'!$HK75)</f>
        <v/>
      </c>
    </row>
    <row r="3101" spans="1:10" ht="17.5" customHeight="1">
      <c r="A3101" s="214"/>
      <c r="B3101" s="308" t="s">
        <v>259</v>
      </c>
      <c r="C3101" s="243" t="str">
        <f t="shared" ref="C3101:J3101" si="137">IF(OR(C3099="",C3100=""),"",C3099/C3100*100)</f>
        <v/>
      </c>
      <c r="D3101" s="243" t="str">
        <f t="shared" si="137"/>
        <v/>
      </c>
      <c r="E3101" s="243" t="str">
        <f t="shared" si="137"/>
        <v/>
      </c>
      <c r="F3101" s="243" t="str">
        <f t="shared" si="137"/>
        <v/>
      </c>
      <c r="G3101" s="243" t="str">
        <f t="shared" si="137"/>
        <v/>
      </c>
      <c r="H3101" s="243" t="str">
        <f t="shared" si="137"/>
        <v/>
      </c>
      <c r="I3101" s="243" t="str">
        <f t="shared" si="137"/>
        <v/>
      </c>
      <c r="J3101" s="269" t="str">
        <f t="shared" si="137"/>
        <v/>
      </c>
    </row>
    <row r="3102" spans="1:10" ht="17.5" customHeight="1">
      <c r="A3102" s="214"/>
      <c r="B3102" s="308" t="s">
        <v>260</v>
      </c>
      <c r="C3102" s="243"/>
      <c r="D3102" s="243"/>
      <c r="E3102" s="243"/>
      <c r="F3102" s="243"/>
      <c r="G3102" s="243"/>
      <c r="H3102" s="243"/>
      <c r="I3102" s="243"/>
      <c r="J3102" s="249"/>
    </row>
    <row r="3103" spans="1:10" ht="17.5" customHeight="1">
      <c r="A3103" s="214"/>
      <c r="B3103" s="310" t="s">
        <v>257</v>
      </c>
      <c r="C3103" s="1319" t="str">
        <f>IF('statement of marks'!HN75="","",'statement of marks'!HN75)</f>
        <v/>
      </c>
      <c r="D3103" s="1320"/>
      <c r="E3103" s="1320"/>
      <c r="F3103" s="1320"/>
      <c r="G3103" s="1320"/>
      <c r="H3103" s="1320"/>
      <c r="I3103" s="1320"/>
      <c r="J3103" s="1321"/>
    </row>
    <row r="3104" spans="1:10" ht="17.5" customHeight="1">
      <c r="A3104" s="214"/>
      <c r="B3104" s="246"/>
      <c r="C3104" s="1322"/>
      <c r="D3104" s="1323"/>
      <c r="E3104" s="1323"/>
      <c r="F3104" s="1324"/>
      <c r="G3104" s="1322"/>
      <c r="H3104" s="1323"/>
      <c r="I3104" s="1323"/>
      <c r="J3104" s="1325"/>
    </row>
    <row r="3105" spans="1:10" ht="17.5" customHeight="1" thickBot="1">
      <c r="A3105" s="215"/>
      <c r="B3105" s="259" t="s">
        <v>262</v>
      </c>
      <c r="C3105" s="1293" t="s">
        <v>80</v>
      </c>
      <c r="D3105" s="1294"/>
      <c r="E3105" s="1294"/>
      <c r="F3105" s="1295"/>
      <c r="G3105" s="1296" t="s">
        <v>263</v>
      </c>
      <c r="H3105" s="1297"/>
      <c r="I3105" s="1297"/>
      <c r="J3105" s="1298"/>
    </row>
    <row r="3106" spans="1:10" ht="17.5" customHeight="1">
      <c r="A3106" s="247"/>
      <c r="B3106" s="1352" t="s">
        <v>228</v>
      </c>
      <c r="C3106" s="1353"/>
      <c r="D3106" s="1353"/>
      <c r="E3106" s="1353"/>
      <c r="F3106" s="1353"/>
      <c r="G3106" s="1353"/>
      <c r="H3106" s="1353"/>
      <c r="I3106" s="1353"/>
      <c r="J3106" s="1354"/>
    </row>
    <row r="3107" spans="1:10" ht="17.5" customHeight="1">
      <c r="A3107" s="214"/>
      <c r="B3107" s="1355" t="s">
        <v>247</v>
      </c>
      <c r="C3107" s="1356"/>
      <c r="D3107" s="1356"/>
      <c r="E3107" s="1356"/>
      <c r="F3107" s="1356"/>
      <c r="G3107" s="1356"/>
      <c r="H3107" s="1356"/>
      <c r="I3107" s="1356"/>
      <c r="J3107" s="1357"/>
    </row>
    <row r="3108" spans="1:10" ht="17.5" customHeight="1">
      <c r="A3108" s="214"/>
      <c r="B3108" s="1358" t="s">
        <v>81</v>
      </c>
      <c r="C3108" s="1358"/>
      <c r="D3108" s="1359">
        <f>YEAR(details!G76)</f>
        <v>1900</v>
      </c>
      <c r="E3108" s="1360"/>
      <c r="F3108" s="307" t="s">
        <v>230</v>
      </c>
      <c r="G3108" s="1359" t="str">
        <f>'statement of marks'!$H$3</f>
        <v>2015-16</v>
      </c>
      <c r="H3108" s="1360"/>
      <c r="I3108" s="307" t="s">
        <v>231</v>
      </c>
      <c r="J3108" s="255"/>
    </row>
    <row r="3109" spans="1:10" ht="17.5" customHeight="1">
      <c r="A3109" s="214"/>
      <c r="B3109" s="1326" t="s">
        <v>229</v>
      </c>
      <c r="C3109" s="1327"/>
      <c r="D3109" s="1312" t="str">
        <f>'statement of marks'!$A$1</f>
        <v>jk- ck- ek/;fed fo|ky; uohu] fuEckgsM+k</v>
      </c>
      <c r="E3109" s="1313"/>
      <c r="F3109" s="1313"/>
      <c r="G3109" s="1313"/>
      <c r="H3109" s="1313"/>
      <c r="I3109" s="1313"/>
      <c r="J3109" s="1314"/>
    </row>
    <row r="3110" spans="1:10" ht="17.5" customHeight="1">
      <c r="A3110" s="214"/>
      <c r="B3110" s="1326" t="str">
        <f>'statement of marks'!$J$3</f>
        <v xml:space="preserve">fo|ky; dk Mk;l dksM+ </v>
      </c>
      <c r="C3110" s="1327"/>
      <c r="D3110" s="1345" t="str">
        <f>'statement of marks'!$K$3</f>
        <v xml:space="preserve">08291009401   </v>
      </c>
      <c r="E3110" s="1346"/>
      <c r="F3110" s="1128"/>
      <c r="G3110" s="1129"/>
      <c r="H3110" s="1129"/>
      <c r="I3110" s="1129"/>
      <c r="J3110" s="1347"/>
    </row>
    <row r="3111" spans="1:10" ht="17.5" customHeight="1">
      <c r="A3111" s="214"/>
      <c r="B3111" s="1326" t="s">
        <v>218</v>
      </c>
      <c r="C3111" s="1327"/>
      <c r="D3111" s="1312" t="str">
        <f>IF('statement of marks'!J76="","",'statement of marks'!J76)</f>
        <v/>
      </c>
      <c r="E3111" s="1313"/>
      <c r="F3111" s="1313"/>
      <c r="G3111" s="1313"/>
      <c r="H3111" s="1313"/>
      <c r="I3111" s="1313"/>
      <c r="J3111" s="1314"/>
    </row>
    <row r="3112" spans="1:10" ht="17.5" customHeight="1">
      <c r="A3112" s="214"/>
      <c r="B3112" s="1326" t="s">
        <v>232</v>
      </c>
      <c r="C3112" s="1327"/>
      <c r="D3112" s="1145" t="str">
        <f>IF('statement of marks'!C76="B","Nk=",IF('statement of marks'!C76="G","Nk=k",""))</f>
        <v/>
      </c>
      <c r="E3112" s="1145"/>
      <c r="F3112" s="258" t="s">
        <v>224</v>
      </c>
      <c r="G3112" s="256" t="str">
        <f>IF('statement of marks'!B76="","",'statement of marks'!B76)</f>
        <v/>
      </c>
      <c r="H3112" s="1348"/>
      <c r="I3112" s="1348"/>
      <c r="J3112" s="1349"/>
    </row>
    <row r="3113" spans="1:10" ht="17.5" customHeight="1">
      <c r="A3113" s="214"/>
      <c r="B3113" s="1326" t="s">
        <v>220</v>
      </c>
      <c r="C3113" s="1327"/>
      <c r="D3113" s="1312" t="str">
        <f>IF('statement of marks'!L76="","",'statement of marks'!L76)</f>
        <v/>
      </c>
      <c r="E3113" s="1313"/>
      <c r="F3113" s="1313"/>
      <c r="G3113" s="1313"/>
      <c r="H3113" s="1313"/>
      <c r="I3113" s="1313"/>
      <c r="J3113" s="1314"/>
    </row>
    <row r="3114" spans="1:10" ht="17.5" customHeight="1">
      <c r="A3114" s="214"/>
      <c r="B3114" s="1326" t="s">
        <v>219</v>
      </c>
      <c r="C3114" s="1327"/>
      <c r="D3114" s="1312" t="str">
        <f>IF('statement of marks'!K76="","",'statement of marks'!K76)</f>
        <v/>
      </c>
      <c r="E3114" s="1313"/>
      <c r="F3114" s="1313"/>
      <c r="G3114" s="1313"/>
      <c r="H3114" s="1313"/>
      <c r="I3114" s="1313"/>
      <c r="J3114" s="1314"/>
    </row>
    <row r="3115" spans="1:10" ht="17.5" customHeight="1">
      <c r="A3115" s="214"/>
      <c r="B3115" s="1326" t="s">
        <v>234</v>
      </c>
      <c r="C3115" s="1327"/>
      <c r="D3115" s="1312" t="str">
        <f>IF(details!N76="","",details!N76)</f>
        <v/>
      </c>
      <c r="E3115" s="1313"/>
      <c r="F3115" s="1313"/>
      <c r="G3115" s="1313"/>
      <c r="H3115" s="1313"/>
      <c r="I3115" s="1313"/>
      <c r="J3115" s="1314"/>
    </row>
    <row r="3116" spans="1:10" ht="17.5" customHeight="1">
      <c r="A3116" s="214"/>
      <c r="B3116" s="1326" t="s">
        <v>283</v>
      </c>
      <c r="C3116" s="1327"/>
      <c r="D3116" s="1312" t="str">
        <f>IF(details!O76="","",details!O76)</f>
        <v/>
      </c>
      <c r="E3116" s="1313"/>
      <c r="F3116" s="1313"/>
      <c r="G3116" s="1313"/>
      <c r="H3116" s="1313"/>
      <c r="I3116" s="1313"/>
      <c r="J3116" s="1314"/>
    </row>
    <row r="3117" spans="1:10" ht="17.5" customHeight="1">
      <c r="A3117" s="214"/>
      <c r="B3117" s="1326" t="s">
        <v>77</v>
      </c>
      <c r="C3117" s="1327"/>
      <c r="D3117" s="392">
        <f>'statement of marks'!$C$3</f>
        <v>6</v>
      </c>
      <c r="E3117" s="309" t="s">
        <v>222</v>
      </c>
      <c r="F3117" s="254" t="str">
        <f>IF('statement of marks'!F76="","",'statement of marks'!F76)</f>
        <v/>
      </c>
      <c r="G3117" s="1343" t="s">
        <v>233</v>
      </c>
      <c r="H3117" s="1170"/>
      <c r="I3117" s="1361" t="str">
        <f>IF('statement of marks'!G76="","",'statement of marks'!G76)</f>
        <v/>
      </c>
      <c r="J3117" s="1362"/>
    </row>
    <row r="3118" spans="1:10" ht="17.5" customHeight="1">
      <c r="A3118" s="214"/>
      <c r="B3118" s="1326" t="s">
        <v>225</v>
      </c>
      <c r="C3118" s="1327"/>
      <c r="D3118" s="1316" t="str">
        <f>IF('statement of marks'!H76="","",'statement of marks'!H76)</f>
        <v/>
      </c>
      <c r="E3118" s="1328"/>
      <c r="F3118" s="1328"/>
      <c r="G3118" s="1328"/>
      <c r="H3118" s="1328"/>
      <c r="I3118" s="1328"/>
      <c r="J3118" s="1329"/>
    </row>
    <row r="3119" spans="1:10" ht="17.5" customHeight="1">
      <c r="A3119" s="214"/>
      <c r="B3119" s="1326" t="s">
        <v>226</v>
      </c>
      <c r="C3119" s="1327"/>
      <c r="D3119" s="1330" t="str">
        <f>IF('statement of marks'!I76="","",'statement of marks'!I76)</f>
        <v/>
      </c>
      <c r="E3119" s="1331"/>
      <c r="F3119" s="1332"/>
      <c r="G3119" s="1332"/>
      <c r="H3119" s="1332"/>
      <c r="I3119" s="1332"/>
      <c r="J3119" s="1333"/>
    </row>
    <row r="3120" spans="1:10" ht="17.5" customHeight="1">
      <c r="A3120" s="214"/>
      <c r="B3120" s="1312" t="s">
        <v>235</v>
      </c>
      <c r="C3120" s="1313"/>
      <c r="D3120" s="1313"/>
      <c r="E3120" s="1144"/>
      <c r="F3120" s="1334" t="str">
        <f>IF(details!Q76="","",details!Q76)</f>
        <v/>
      </c>
      <c r="G3120" s="1334"/>
      <c r="H3120" s="1335"/>
      <c r="I3120" s="1335"/>
      <c r="J3120" s="1336"/>
    </row>
    <row r="3121" spans="1:10" ht="17.5" customHeight="1">
      <c r="A3121" s="214"/>
      <c r="B3121" s="1326" t="s">
        <v>239</v>
      </c>
      <c r="C3121" s="1327"/>
      <c r="D3121" s="1312" t="str">
        <f>IF(details!M76="","",details!M76)</f>
        <v/>
      </c>
      <c r="E3121" s="1313"/>
      <c r="F3121" s="1313"/>
      <c r="G3121" s="1313"/>
      <c r="H3121" s="1313"/>
      <c r="I3121" s="1313"/>
      <c r="J3121" s="1314"/>
    </row>
    <row r="3122" spans="1:10" ht="17.5" customHeight="1">
      <c r="A3122" s="214"/>
      <c r="B3122" s="1326" t="s">
        <v>240</v>
      </c>
      <c r="C3122" s="1327"/>
      <c r="D3122" s="1312" t="str">
        <f>IF(details!P76="","",details!P76)</f>
        <v/>
      </c>
      <c r="E3122" s="1313"/>
      <c r="F3122" s="1313"/>
      <c r="G3122" s="1313"/>
      <c r="H3122" s="1313"/>
      <c r="I3122" s="1313"/>
      <c r="J3122" s="1314"/>
    </row>
    <row r="3123" spans="1:10" ht="17.5" customHeight="1">
      <c r="A3123" s="214"/>
      <c r="B3123" s="1326" t="s">
        <v>241</v>
      </c>
      <c r="C3123" s="1327"/>
      <c r="D3123" s="1337" t="str">
        <f>IF('statement of marks'!HD76="mRrh.kZ",'statement of marks'!$C$3,"")</f>
        <v/>
      </c>
      <c r="E3123" s="1338"/>
      <c r="F3123" s="1313" t="s">
        <v>242</v>
      </c>
      <c r="G3123" s="1144"/>
      <c r="H3123" s="1337" t="str">
        <f>IF(D3123="","",D3123+1)</f>
        <v/>
      </c>
      <c r="I3123" s="1338"/>
      <c r="J3123" s="1339"/>
    </row>
    <row r="3124" spans="1:10" ht="17.5" customHeight="1">
      <c r="A3124" s="214"/>
      <c r="B3124" s="1326" t="s">
        <v>243</v>
      </c>
      <c r="C3124" s="1327"/>
      <c r="D3124" s="1340">
        <f>IF(details!$O$4="","",details!$O$4)</f>
        <v>42460</v>
      </c>
      <c r="E3124" s="1341"/>
      <c r="F3124" s="1342"/>
      <c r="G3124" s="1343"/>
      <c r="H3124" s="1343"/>
      <c r="I3124" s="1343"/>
      <c r="J3124" s="1344"/>
    </row>
    <row r="3125" spans="1:10" ht="17.5" customHeight="1">
      <c r="A3125" s="214"/>
      <c r="B3125" s="1299"/>
      <c r="C3125" s="1299"/>
      <c r="D3125" s="1276"/>
      <c r="E3125" s="1276"/>
      <c r="F3125" s="1288"/>
      <c r="G3125" s="1288"/>
      <c r="H3125" s="1288"/>
      <c r="I3125" s="1288"/>
      <c r="J3125" s="1300"/>
    </row>
    <row r="3126" spans="1:10" ht="17.5" customHeight="1">
      <c r="A3126" s="214"/>
      <c r="B3126" s="1301" t="str">
        <f>IF(details!$I$4="","",details!$I$4)</f>
        <v>Jherh js[kk oekZ</v>
      </c>
      <c r="C3126" s="1301"/>
      <c r="D3126" s="1276"/>
      <c r="E3126" s="1276"/>
      <c r="F3126" s="1302" t="str">
        <f>IF(details!$F$4="","",details!$F$4)</f>
        <v>Jh jk/ks';ke tk'kh</v>
      </c>
      <c r="G3126" s="1303"/>
      <c r="H3126" s="1303"/>
      <c r="I3126" s="1303"/>
      <c r="J3126" s="1304"/>
    </row>
    <row r="3127" spans="1:10" ht="17.5" customHeight="1" thickBot="1">
      <c r="A3127" s="215"/>
      <c r="B3127" s="1305" t="s">
        <v>244</v>
      </c>
      <c r="C3127" s="1305"/>
      <c r="D3127" s="1305" t="s">
        <v>245</v>
      </c>
      <c r="E3127" s="1305"/>
      <c r="F3127" s="1306" t="s">
        <v>246</v>
      </c>
      <c r="G3127" s="1307"/>
      <c r="H3127" s="1307"/>
      <c r="I3127" s="1307"/>
      <c r="J3127" s="1308"/>
    </row>
    <row r="3128" spans="1:10" ht="17.5" customHeight="1">
      <c r="A3128" s="247"/>
      <c r="B3128" s="1309" t="s">
        <v>258</v>
      </c>
      <c r="C3128" s="1310"/>
      <c r="D3128" s="1310"/>
      <c r="E3128" s="1310"/>
      <c r="F3128" s="1310"/>
      <c r="G3128" s="1310"/>
      <c r="H3128" s="1310"/>
      <c r="I3128" s="1310"/>
      <c r="J3128" s="1311"/>
    </row>
    <row r="3129" spans="1:10" ht="17.5" customHeight="1">
      <c r="A3129" s="214"/>
      <c r="B3129" s="310" t="s">
        <v>218</v>
      </c>
      <c r="C3129" s="1312" t="str">
        <f>IF('statement of marks'!J76="","",'statement of marks'!J76)</f>
        <v/>
      </c>
      <c r="D3129" s="1313"/>
      <c r="E3129" s="1313"/>
      <c r="F3129" s="1313"/>
      <c r="G3129" s="1313"/>
      <c r="H3129" s="1313"/>
      <c r="I3129" s="1313"/>
      <c r="J3129" s="1314"/>
    </row>
    <row r="3130" spans="1:10" ht="17.5" customHeight="1">
      <c r="A3130" s="214"/>
      <c r="B3130" s="310" t="s">
        <v>219</v>
      </c>
      <c r="C3130" s="1312" t="str">
        <f>IF('statement of marks'!K76="","",'statement of marks'!K76)</f>
        <v/>
      </c>
      <c r="D3130" s="1313"/>
      <c r="E3130" s="1313"/>
      <c r="F3130" s="1313"/>
      <c r="G3130" s="1313"/>
      <c r="H3130" s="1313"/>
      <c r="I3130" s="1313"/>
      <c r="J3130" s="1314"/>
    </row>
    <row r="3131" spans="1:10" ht="17.5" customHeight="1">
      <c r="A3131" s="214"/>
      <c r="B3131" s="310" t="s">
        <v>220</v>
      </c>
      <c r="C3131" s="1312" t="str">
        <f>IF('statement of marks'!L76="","",'statement of marks'!L76)</f>
        <v/>
      </c>
      <c r="D3131" s="1313"/>
      <c r="E3131" s="1313"/>
      <c r="F3131" s="1313"/>
      <c r="G3131" s="1313"/>
      <c r="H3131" s="1313"/>
      <c r="I3131" s="1313"/>
      <c r="J3131" s="1314"/>
    </row>
    <row r="3132" spans="1:10" ht="17.5" customHeight="1">
      <c r="A3132" s="214"/>
      <c r="B3132" s="310" t="s">
        <v>225</v>
      </c>
      <c r="C3132" s="1315" t="str">
        <f>IF('statement of marks'!H76="","",'statement of marks'!H76)</f>
        <v/>
      </c>
      <c r="D3132" s="1316"/>
      <c r="E3132" s="252" t="s">
        <v>261</v>
      </c>
      <c r="F3132" s="1317" t="str">
        <f>IF('statement of marks'!I76="","",'statement of marks'!I76)</f>
        <v/>
      </c>
      <c r="G3132" s="1317"/>
      <c r="H3132" s="1317"/>
      <c r="I3132" s="1317"/>
      <c r="J3132" s="1318"/>
    </row>
    <row r="3133" spans="1:10" ht="17.5" customHeight="1">
      <c r="A3133" s="214"/>
      <c r="B3133" s="310" t="s">
        <v>223</v>
      </c>
      <c r="C3133" s="253" t="s">
        <v>248</v>
      </c>
      <c r="D3133" s="235" t="s">
        <v>249</v>
      </c>
      <c r="E3133" s="235" t="s">
        <v>250</v>
      </c>
      <c r="F3133" s="235" t="s">
        <v>251</v>
      </c>
      <c r="G3133" s="235" t="s">
        <v>252</v>
      </c>
      <c r="H3133" s="235" t="s">
        <v>253</v>
      </c>
      <c r="I3133" s="235" t="s">
        <v>254</v>
      </c>
      <c r="J3133" s="248" t="s">
        <v>255</v>
      </c>
    </row>
    <row r="3134" spans="1:10" ht="17.5" customHeight="1">
      <c r="A3134" s="214"/>
      <c r="B3134" s="308" t="s">
        <v>256</v>
      </c>
      <c r="C3134" s="239" t="str">
        <f>IF(AND('statement of marks'!$C$3=1,'statement of marks'!HD76="mRrh.kZ"),'statement of marks'!$H$3,"")</f>
        <v/>
      </c>
      <c r="D3134" s="239" t="str">
        <f>IF(AND('statement of marks'!$C$3=2,'statement of marks'!HD76="mRrh.kZ"),'statement of marks'!$H$3,"")</f>
        <v/>
      </c>
      <c r="E3134" s="239" t="str">
        <f>IF(AND('statement of marks'!$C$3=3,'statement of marks'!HD76="mRrh.kZ"),'statement of marks'!$H$3,"")</f>
        <v/>
      </c>
      <c r="F3134" s="239" t="str">
        <f>IF(AND('statement of marks'!$C$3=4,'statement of marks'!HD76="mRrh.kZ"),'statement of marks'!$H$3,"")</f>
        <v/>
      </c>
      <c r="G3134" s="239" t="str">
        <f>IF(AND('statement of marks'!$C$3=5,'statement of marks'!HD76="mRrh.kZ"),'statement of marks'!$H$3,"")</f>
        <v/>
      </c>
      <c r="H3134" s="239" t="str">
        <f>IF(AND('statement of marks'!$C$3=6,'statement of marks'!HD76="mRrh.kZ"),'statement of marks'!$H$3,"")</f>
        <v/>
      </c>
      <c r="I3134" s="239" t="str">
        <f>IF(AND('statement of marks'!$C$3=7,'statement of marks'!HD76="mRrh.kZ"),'statement of marks'!$H$3,"")</f>
        <v/>
      </c>
      <c r="J3134" s="260" t="str">
        <f>IF(AND('statement of marks'!$C$3=8,'statement of marks'!HD76="mRrh.kZ"),'statement of marks'!$H$3,"")</f>
        <v/>
      </c>
    </row>
    <row r="3135" spans="1:10" ht="17.5" customHeight="1">
      <c r="A3135" s="214"/>
      <c r="B3135" s="308" t="str">
        <f>'statement of marks'!$FT$4</f>
        <v>fgUnh</v>
      </c>
      <c r="C3135" s="240"/>
      <c r="D3135" s="241"/>
      <c r="E3135" s="261" t="str">
        <f>IF(OR('statement of marks'!$FV76="",E3134=""),"",'statement of marks'!$FV76)</f>
        <v/>
      </c>
      <c r="F3135" s="261" t="str">
        <f>IF(OR('statement of marks'!$FV76="",F3134=""),"",'statement of marks'!$FV76)</f>
        <v/>
      </c>
      <c r="G3135" s="261" t="str">
        <f>IF(OR('statement of marks'!$FV76="",G3134=""),"",'statement of marks'!$FV76)</f>
        <v/>
      </c>
      <c r="H3135" s="261" t="str">
        <f>IF(OR('statement of marks'!$FV76="",H3134=""),"",'statement of marks'!$FV76)</f>
        <v/>
      </c>
      <c r="I3135" s="261" t="str">
        <f>IF(OR('statement of marks'!$FV76="",I3134=""),"",'statement of marks'!$FV76)</f>
        <v/>
      </c>
      <c r="J3135" s="262" t="str">
        <f>IF(OR('statement of marks'!$FV76="",J3134=""),"",'statement of marks'!$FV76)</f>
        <v/>
      </c>
    </row>
    <row r="3136" spans="1:10" ht="17.5" customHeight="1">
      <c r="A3136" s="214"/>
      <c r="B3136" s="308" t="str">
        <f>'statement of marks'!$FW$4</f>
        <v>vaxszth</v>
      </c>
      <c r="C3136" s="240"/>
      <c r="D3136" s="241"/>
      <c r="E3136" s="261" t="str">
        <f>IF(OR('statement of marks'!$FY76="",E3134=""),"",'statement of marks'!$FY76)</f>
        <v/>
      </c>
      <c r="F3136" s="261" t="str">
        <f>IF(OR('statement of marks'!$FY76="",F3134=""),"",'statement of marks'!$FY76)</f>
        <v/>
      </c>
      <c r="G3136" s="261" t="str">
        <f>IF(OR('statement of marks'!$FY76="",G3134=""),"",'statement of marks'!$FY76)</f>
        <v/>
      </c>
      <c r="H3136" s="261" t="str">
        <f>IF(OR('statement of marks'!$FY76="",H3134=""),"",'statement of marks'!$FY76)</f>
        <v/>
      </c>
      <c r="I3136" s="261" t="str">
        <f>IF(OR('statement of marks'!$FY76="",I3134=""),"",'statement of marks'!$FY76)</f>
        <v/>
      </c>
      <c r="J3136" s="262" t="str">
        <f>IF(OR('statement of marks'!$FY76="",J3134=""),"",'statement of marks'!$FY76)</f>
        <v/>
      </c>
    </row>
    <row r="3137" spans="1:10" ht="17.5" customHeight="1">
      <c r="A3137" s="214"/>
      <c r="B3137" s="308" t="str">
        <f>IF('statement of marks'!BE76="s","laLÑr",IF('statement of marks'!BE76="u","mnwZ",IF('statement of marks'!BE76="g","xqtjkrh",IF('statement of marks'!BE76="p","iatkch",IF('statement of marks'!BE76="sd","flU/kh","r`rh; Hkk""kk")))))</f>
        <v>r`rh; Hkk"kk</v>
      </c>
      <c r="C3137" s="240"/>
      <c r="D3137" s="241"/>
      <c r="E3137" s="261" t="str">
        <f>IF(OR('statement of marks'!$GB76="",E3134=""),"",'statement of marks'!$GB76)</f>
        <v/>
      </c>
      <c r="F3137" s="261" t="str">
        <f>IF(OR('statement of marks'!$GB76="",F3134=""),"",'statement of marks'!$GB76)</f>
        <v/>
      </c>
      <c r="G3137" s="261" t="str">
        <f>IF(OR('statement of marks'!$GB76="",G3134=""),"",'statement of marks'!$GB76)</f>
        <v/>
      </c>
      <c r="H3137" s="261" t="str">
        <f>IF(OR('statement of marks'!$GB76="",H3134=""),"",'statement of marks'!$GB76)</f>
        <v/>
      </c>
      <c r="I3137" s="261" t="str">
        <f>IF(OR('statement of marks'!$GB76="",I3134=""),"",'statement of marks'!$GB76)</f>
        <v/>
      </c>
      <c r="J3137" s="262" t="str">
        <f>IF(OR('statement of marks'!$GB76="",J3134=""),"",'statement of marks'!$GB76)</f>
        <v/>
      </c>
    </row>
    <row r="3138" spans="1:10" ht="17.5" customHeight="1">
      <c r="A3138" s="214"/>
      <c r="B3138" s="308" t="str">
        <f>'statement of marks'!$GH$4</f>
        <v>xf.kr</v>
      </c>
      <c r="C3138" s="240"/>
      <c r="D3138" s="241"/>
      <c r="E3138" s="261" t="str">
        <f>IF(OR('statement of marks'!$GJ76="",E3134=""),"",'statement of marks'!$GJ76)</f>
        <v/>
      </c>
      <c r="F3138" s="261" t="str">
        <f>IF(OR('statement of marks'!$GJ76="",F3134=""),"",'statement of marks'!$GJ76)</f>
        <v/>
      </c>
      <c r="G3138" s="261" t="str">
        <f>IF(OR('statement of marks'!$GJ76="",G3134=""),"",'statement of marks'!$GJ76)</f>
        <v/>
      </c>
      <c r="H3138" s="261" t="str">
        <f>IF(OR('statement of marks'!$GJ76="",H3134=""),"",'statement of marks'!$GJ76)</f>
        <v/>
      </c>
      <c r="I3138" s="261" t="str">
        <f>IF(OR('statement of marks'!$GJ76="",I3134=""),"",'statement of marks'!$GJ76)</f>
        <v/>
      </c>
      <c r="J3138" s="262" t="str">
        <f>IF(OR('statement of marks'!$GJ76="",J3134=""),"",'statement of marks'!$GJ76)</f>
        <v/>
      </c>
    </row>
    <row r="3139" spans="1:10" ht="17.5" customHeight="1">
      <c r="A3139" s="214"/>
      <c r="B3139" s="308" t="str">
        <f>'statement of marks'!$GK$4</f>
        <v>foKku</v>
      </c>
      <c r="C3139" s="240"/>
      <c r="D3139" s="241"/>
      <c r="E3139" s="261" t="str">
        <f>IF(OR('statement of marks'!$GM76="",E3134=""),"",'statement of marks'!$GM76)</f>
        <v/>
      </c>
      <c r="F3139" s="261" t="str">
        <f>IF(OR('statement of marks'!$GM76="",F3134=""),"",'statement of marks'!$GM76)</f>
        <v/>
      </c>
      <c r="G3139" s="261" t="str">
        <f>IF(OR('statement of marks'!$GM76="",G3134=""),"",'statement of marks'!$GM76)</f>
        <v/>
      </c>
      <c r="H3139" s="261" t="str">
        <f>IF(OR('statement of marks'!$GM76="",H3134=""),"",'statement of marks'!$GM76)</f>
        <v/>
      </c>
      <c r="I3139" s="261" t="str">
        <f>IF(OR('statement of marks'!$GM76="",I3134=""),"",'statement of marks'!$GM76)</f>
        <v/>
      </c>
      <c r="J3139" s="262" t="str">
        <f>IF(OR('statement of marks'!$GM76="",J3134=""),"",'statement of marks'!$GM76)</f>
        <v/>
      </c>
    </row>
    <row r="3140" spans="1:10" ht="17.5" customHeight="1">
      <c r="A3140" s="214"/>
      <c r="B3140" s="308" t="str">
        <f>'statement of marks'!$GN$4</f>
        <v>lkekftd foKku</v>
      </c>
      <c r="C3140" s="240"/>
      <c r="D3140" s="241"/>
      <c r="E3140" s="261" t="str">
        <f>IF(OR('statement of marks'!$GP76="",E3134=""),"",'statement of marks'!$GP76)</f>
        <v/>
      </c>
      <c r="F3140" s="261" t="str">
        <f>IF(OR('statement of marks'!$GP76="",F3134=""),"",'statement of marks'!$GP76)</f>
        <v/>
      </c>
      <c r="G3140" s="261" t="str">
        <f>IF(OR('statement of marks'!$GP76="",G3134=""),"",'statement of marks'!$GP76)</f>
        <v/>
      </c>
      <c r="H3140" s="261" t="str">
        <f>IF(OR('statement of marks'!$GP76="",H3134=""),"",'statement of marks'!$GP76)</f>
        <v/>
      </c>
      <c r="I3140" s="261" t="str">
        <f>IF(OR('statement of marks'!$GP76="",I3134=""),"",'statement of marks'!$GP76)</f>
        <v/>
      </c>
      <c r="J3140" s="262" t="str">
        <f>IF(OR('statement of marks'!$GP76="",J3134=""),"",'statement of marks'!$GP76)</f>
        <v/>
      </c>
    </row>
    <row r="3141" spans="1:10" ht="17.5" customHeight="1">
      <c r="A3141" s="214"/>
      <c r="B3141" s="308" t="str">
        <f>'statement of marks'!$GQ$4</f>
        <v>dk;kZuqHko</v>
      </c>
      <c r="C3141" s="240"/>
      <c r="D3141" s="241"/>
      <c r="E3141" s="261" t="str">
        <f>IF(OR('statement of marks'!$GS76="",E3134=""),"",'statement of marks'!$GS76)</f>
        <v/>
      </c>
      <c r="F3141" s="261" t="str">
        <f>IF(OR('statement of marks'!$GS76="",F3134=""),"",'statement of marks'!$GS76)</f>
        <v/>
      </c>
      <c r="G3141" s="261" t="str">
        <f>IF(OR('statement of marks'!$GS76="",G3134=""),"",'statement of marks'!$GS76)</f>
        <v/>
      </c>
      <c r="H3141" s="261" t="str">
        <f>IF(OR('statement of marks'!$GS76="",H3134=""),"",'statement of marks'!$GS76)</f>
        <v/>
      </c>
      <c r="I3141" s="261" t="str">
        <f>IF(OR('statement of marks'!$GS76="",I3134=""),"",'statement of marks'!$GS76)</f>
        <v/>
      </c>
      <c r="J3141" s="262" t="str">
        <f>IF(OR('statement of marks'!$GS76="",J3134=""),"",'statement of marks'!$GS76)</f>
        <v/>
      </c>
    </row>
    <row r="3142" spans="1:10" ht="17.5" customHeight="1">
      <c r="A3142" s="214"/>
      <c r="B3142" s="308" t="str">
        <f>'statement of marks'!$GT$4</f>
        <v>dyk f'k{kk</v>
      </c>
      <c r="C3142" s="240"/>
      <c r="D3142" s="241"/>
      <c r="E3142" s="263" t="str">
        <f>IF(OR('statement of marks'!$GV76="",E3134=""),"",'statement of marks'!$GV76)</f>
        <v/>
      </c>
      <c r="F3142" s="263" t="str">
        <f>IF(OR('statement of marks'!$GV76="",F3134=""),"",'statement of marks'!$GV76)</f>
        <v/>
      </c>
      <c r="G3142" s="263" t="str">
        <f>IF(OR('statement of marks'!$GV76="",G3134=""),"",'statement of marks'!$GV76)</f>
        <v/>
      </c>
      <c r="H3142" s="263" t="str">
        <f>IF(OR('statement of marks'!$GV76="",H3134=""),"",'statement of marks'!$GV76)</f>
        <v/>
      </c>
      <c r="I3142" s="263" t="str">
        <f>IF(OR('statement of marks'!$GV76="",I3134=""),"",'statement of marks'!$GV76)</f>
        <v/>
      </c>
      <c r="J3142" s="264" t="str">
        <f>IF(OR('statement of marks'!$GV76="",J3134=""),"",'statement of marks'!$GV76)</f>
        <v/>
      </c>
    </row>
    <row r="3143" spans="1:10" ht="17.5" customHeight="1">
      <c r="A3143" s="214"/>
      <c r="B3143" s="245" t="s">
        <v>284</v>
      </c>
      <c r="C3143" s="265" t="str">
        <f t="shared" ref="C3143:J3143" si="138">C3134</f>
        <v/>
      </c>
      <c r="D3143" s="265" t="str">
        <f t="shared" si="138"/>
        <v/>
      </c>
      <c r="E3143" s="265" t="str">
        <f t="shared" si="138"/>
        <v/>
      </c>
      <c r="F3143" s="265" t="str">
        <f t="shared" si="138"/>
        <v/>
      </c>
      <c r="G3143" s="265" t="str">
        <f t="shared" si="138"/>
        <v/>
      </c>
      <c r="H3143" s="265" t="str">
        <f t="shared" si="138"/>
        <v/>
      </c>
      <c r="I3143" s="265" t="str">
        <f t="shared" si="138"/>
        <v/>
      </c>
      <c r="J3143" s="266" t="str">
        <f t="shared" si="138"/>
        <v/>
      </c>
    </row>
    <row r="3144" spans="1:10" ht="17.5" customHeight="1">
      <c r="A3144" s="214"/>
      <c r="B3144" s="308" t="str">
        <f>'statement of marks'!$HL$5</f>
        <v>Nk= mifLFkfr</v>
      </c>
      <c r="C3144" s="242"/>
      <c r="D3144" s="242"/>
      <c r="E3144" s="267" t="str">
        <f>IF(OR('statement of marks'!$HL76="",E3134=""),"",'statement of marks'!$HL76)</f>
        <v/>
      </c>
      <c r="F3144" s="267" t="str">
        <f>IF(OR('statement of marks'!$HL76="",F3134=""),"",'statement of marks'!$HL76)</f>
        <v/>
      </c>
      <c r="G3144" s="267" t="str">
        <f>IF(OR('statement of marks'!$HL76="",G3134=""),"",'statement of marks'!$HL76)</f>
        <v/>
      </c>
      <c r="H3144" s="267" t="str">
        <f>IF(OR('statement of marks'!$HL76="",H3134=""),"",'statement of marks'!$HL76)</f>
        <v/>
      </c>
      <c r="I3144" s="267" t="str">
        <f>IF(OR('statement of marks'!$HL76="",I3134=""),"",'statement of marks'!$HL76)</f>
        <v/>
      </c>
      <c r="J3144" s="268" t="str">
        <f>IF(OR('statement of marks'!$HL76="",J3134=""),"",'statement of marks'!$HL76)</f>
        <v/>
      </c>
    </row>
    <row r="3145" spans="1:10" ht="17.5" customHeight="1">
      <c r="A3145" s="214"/>
      <c r="B3145" s="308" t="str">
        <f>'statement of marks'!$HK$5</f>
        <v>dqy ehfVax</v>
      </c>
      <c r="C3145" s="243"/>
      <c r="D3145" s="243"/>
      <c r="E3145" s="243" t="str">
        <f>IF(OR('statement of marks'!$HK76="",E3134=""),"",'statement of marks'!$HK76)</f>
        <v/>
      </c>
      <c r="F3145" s="243" t="str">
        <f>IF(OR('statement of marks'!$HK76="",F3134=""),"",'statement of marks'!$HK76)</f>
        <v/>
      </c>
      <c r="G3145" s="243" t="str">
        <f>IF(OR('statement of marks'!$HK76="",G3134=""),"",'statement of marks'!$HK76)</f>
        <v/>
      </c>
      <c r="H3145" s="243" t="str">
        <f>IF(OR('statement of marks'!$HK76="",H3134=""),"",'statement of marks'!$HK76)</f>
        <v/>
      </c>
      <c r="I3145" s="243" t="str">
        <f>IF(OR('statement of marks'!$HK76="",I3134=""),"",'statement of marks'!$HK76)</f>
        <v/>
      </c>
      <c r="J3145" s="269" t="str">
        <f>IF(OR('statement of marks'!$HK76="",J3134=""),"",'statement of marks'!$HK76)</f>
        <v/>
      </c>
    </row>
    <row r="3146" spans="1:10" ht="17.5" customHeight="1">
      <c r="A3146" s="214"/>
      <c r="B3146" s="308" t="s">
        <v>259</v>
      </c>
      <c r="C3146" s="243" t="str">
        <f t="shared" ref="C3146:J3146" si="139">IF(OR(C3144="",C3145=""),"",C3144/C3145*100)</f>
        <v/>
      </c>
      <c r="D3146" s="243" t="str">
        <f t="shared" si="139"/>
        <v/>
      </c>
      <c r="E3146" s="243" t="str">
        <f t="shared" si="139"/>
        <v/>
      </c>
      <c r="F3146" s="243" t="str">
        <f t="shared" si="139"/>
        <v/>
      </c>
      <c r="G3146" s="243" t="str">
        <f t="shared" si="139"/>
        <v/>
      </c>
      <c r="H3146" s="243" t="str">
        <f t="shared" si="139"/>
        <v/>
      </c>
      <c r="I3146" s="243" t="str">
        <f t="shared" si="139"/>
        <v/>
      </c>
      <c r="J3146" s="269" t="str">
        <f t="shared" si="139"/>
        <v/>
      </c>
    </row>
    <row r="3147" spans="1:10" ht="17.5" customHeight="1">
      <c r="A3147" s="214"/>
      <c r="B3147" s="308" t="s">
        <v>260</v>
      </c>
      <c r="C3147" s="243"/>
      <c r="D3147" s="243"/>
      <c r="E3147" s="243"/>
      <c r="F3147" s="243"/>
      <c r="G3147" s="243"/>
      <c r="H3147" s="243"/>
      <c r="I3147" s="243"/>
      <c r="J3147" s="249"/>
    </row>
    <row r="3148" spans="1:10" ht="17.5" customHeight="1">
      <c r="A3148" s="214"/>
      <c r="B3148" s="310" t="s">
        <v>257</v>
      </c>
      <c r="C3148" s="1319" t="str">
        <f>IF('statement of marks'!HN76="","",'statement of marks'!HN76)</f>
        <v/>
      </c>
      <c r="D3148" s="1320"/>
      <c r="E3148" s="1320"/>
      <c r="F3148" s="1320"/>
      <c r="G3148" s="1320"/>
      <c r="H3148" s="1320"/>
      <c r="I3148" s="1320"/>
      <c r="J3148" s="1321"/>
    </row>
    <row r="3149" spans="1:10" ht="17.5" customHeight="1">
      <c r="A3149" s="214"/>
      <c r="B3149" s="246"/>
      <c r="C3149" s="1322"/>
      <c r="D3149" s="1323"/>
      <c r="E3149" s="1323"/>
      <c r="F3149" s="1324"/>
      <c r="G3149" s="1322"/>
      <c r="H3149" s="1323"/>
      <c r="I3149" s="1323"/>
      <c r="J3149" s="1325"/>
    </row>
    <row r="3150" spans="1:10" ht="17.5" customHeight="1" thickBot="1">
      <c r="A3150" s="215"/>
      <c r="B3150" s="259" t="s">
        <v>262</v>
      </c>
      <c r="C3150" s="1293" t="s">
        <v>80</v>
      </c>
      <c r="D3150" s="1294"/>
      <c r="E3150" s="1294"/>
      <c r="F3150" s="1295"/>
      <c r="G3150" s="1296" t="s">
        <v>263</v>
      </c>
      <c r="H3150" s="1297"/>
      <c r="I3150" s="1297"/>
      <c r="J3150" s="1298"/>
    </row>
    <row r="3151" spans="1:10" ht="17.5" customHeight="1">
      <c r="A3151" s="247"/>
      <c r="B3151" s="1352" t="s">
        <v>228</v>
      </c>
      <c r="C3151" s="1353"/>
      <c r="D3151" s="1353"/>
      <c r="E3151" s="1353"/>
      <c r="F3151" s="1353"/>
      <c r="G3151" s="1353"/>
      <c r="H3151" s="1353"/>
      <c r="I3151" s="1353"/>
      <c r="J3151" s="1354"/>
    </row>
    <row r="3152" spans="1:10" ht="17.5" customHeight="1">
      <c r="A3152" s="214"/>
      <c r="B3152" s="1355" t="s">
        <v>247</v>
      </c>
      <c r="C3152" s="1356"/>
      <c r="D3152" s="1356"/>
      <c r="E3152" s="1356"/>
      <c r="F3152" s="1356"/>
      <c r="G3152" s="1356"/>
      <c r="H3152" s="1356"/>
      <c r="I3152" s="1356"/>
      <c r="J3152" s="1357"/>
    </row>
    <row r="3153" spans="1:10" ht="17.5" customHeight="1">
      <c r="A3153" s="214"/>
      <c r="B3153" s="1358" t="s">
        <v>81</v>
      </c>
      <c r="C3153" s="1358"/>
      <c r="D3153" s="1359">
        <f>YEAR(details!G77)</f>
        <v>1900</v>
      </c>
      <c r="E3153" s="1360"/>
      <c r="F3153" s="307" t="s">
        <v>230</v>
      </c>
      <c r="G3153" s="1359" t="str">
        <f>'statement of marks'!$H$3</f>
        <v>2015-16</v>
      </c>
      <c r="H3153" s="1360"/>
      <c r="I3153" s="307" t="s">
        <v>231</v>
      </c>
      <c r="J3153" s="255"/>
    </row>
    <row r="3154" spans="1:10" ht="17.5" customHeight="1">
      <c r="A3154" s="214"/>
      <c r="B3154" s="1326" t="s">
        <v>229</v>
      </c>
      <c r="C3154" s="1327"/>
      <c r="D3154" s="1312" t="str">
        <f>'statement of marks'!$A$1</f>
        <v>jk- ck- ek/;fed fo|ky; uohu] fuEckgsM+k</v>
      </c>
      <c r="E3154" s="1313"/>
      <c r="F3154" s="1313"/>
      <c r="G3154" s="1313"/>
      <c r="H3154" s="1313"/>
      <c r="I3154" s="1313"/>
      <c r="J3154" s="1314"/>
    </row>
    <row r="3155" spans="1:10" ht="17.5" customHeight="1">
      <c r="A3155" s="214"/>
      <c r="B3155" s="1326" t="str">
        <f>'statement of marks'!$J$3</f>
        <v xml:space="preserve">fo|ky; dk Mk;l dksM+ </v>
      </c>
      <c r="C3155" s="1327"/>
      <c r="D3155" s="1345" t="str">
        <f>'statement of marks'!$K$3</f>
        <v xml:space="preserve">08291009401   </v>
      </c>
      <c r="E3155" s="1346"/>
      <c r="F3155" s="1128"/>
      <c r="G3155" s="1129"/>
      <c r="H3155" s="1129"/>
      <c r="I3155" s="1129"/>
      <c r="J3155" s="1347"/>
    </row>
    <row r="3156" spans="1:10" ht="17.5" customHeight="1">
      <c r="A3156" s="214"/>
      <c r="B3156" s="1326" t="s">
        <v>218</v>
      </c>
      <c r="C3156" s="1327"/>
      <c r="D3156" s="1312" t="str">
        <f>IF('statement of marks'!J77="","",'statement of marks'!J77)</f>
        <v/>
      </c>
      <c r="E3156" s="1313"/>
      <c r="F3156" s="1313"/>
      <c r="G3156" s="1313"/>
      <c r="H3156" s="1313"/>
      <c r="I3156" s="1313"/>
      <c r="J3156" s="1314"/>
    </row>
    <row r="3157" spans="1:10" ht="17.5" customHeight="1">
      <c r="A3157" s="214"/>
      <c r="B3157" s="1326" t="s">
        <v>232</v>
      </c>
      <c r="C3157" s="1327"/>
      <c r="D3157" s="1145" t="str">
        <f>IF('statement of marks'!C77="B","Nk=",IF('statement of marks'!C77="G","Nk=k",""))</f>
        <v/>
      </c>
      <c r="E3157" s="1145"/>
      <c r="F3157" s="258" t="s">
        <v>224</v>
      </c>
      <c r="G3157" s="256" t="str">
        <f>IF('statement of marks'!B77="","",'statement of marks'!B77)</f>
        <v/>
      </c>
      <c r="H3157" s="1348"/>
      <c r="I3157" s="1348"/>
      <c r="J3157" s="1349"/>
    </row>
    <row r="3158" spans="1:10" ht="17.5" customHeight="1">
      <c r="A3158" s="214"/>
      <c r="B3158" s="1326" t="s">
        <v>220</v>
      </c>
      <c r="C3158" s="1327"/>
      <c r="D3158" s="1312" t="str">
        <f>IF('statement of marks'!L77="","",'statement of marks'!L77)</f>
        <v/>
      </c>
      <c r="E3158" s="1313"/>
      <c r="F3158" s="1313"/>
      <c r="G3158" s="1313"/>
      <c r="H3158" s="1313"/>
      <c r="I3158" s="1313"/>
      <c r="J3158" s="1314"/>
    </row>
    <row r="3159" spans="1:10" ht="17.5" customHeight="1">
      <c r="A3159" s="214"/>
      <c r="B3159" s="1326" t="s">
        <v>219</v>
      </c>
      <c r="C3159" s="1327"/>
      <c r="D3159" s="1312" t="str">
        <f>IF('statement of marks'!K77="","",'statement of marks'!K77)</f>
        <v/>
      </c>
      <c r="E3159" s="1313"/>
      <c r="F3159" s="1313"/>
      <c r="G3159" s="1313"/>
      <c r="H3159" s="1313"/>
      <c r="I3159" s="1313"/>
      <c r="J3159" s="1314"/>
    </row>
    <row r="3160" spans="1:10" ht="17.5" customHeight="1">
      <c r="A3160" s="214"/>
      <c r="B3160" s="1326" t="s">
        <v>234</v>
      </c>
      <c r="C3160" s="1327"/>
      <c r="D3160" s="1312" t="str">
        <f>IF(details!N77="","",details!N77)</f>
        <v/>
      </c>
      <c r="E3160" s="1313"/>
      <c r="F3160" s="1313"/>
      <c r="G3160" s="1313"/>
      <c r="H3160" s="1313"/>
      <c r="I3160" s="1313"/>
      <c r="J3160" s="1314"/>
    </row>
    <row r="3161" spans="1:10" ht="17.5" customHeight="1">
      <c r="A3161" s="214"/>
      <c r="B3161" s="1326" t="s">
        <v>283</v>
      </c>
      <c r="C3161" s="1327"/>
      <c r="D3161" s="1312" t="str">
        <f>IF(details!O77="","",details!O77)</f>
        <v/>
      </c>
      <c r="E3161" s="1313"/>
      <c r="F3161" s="1313"/>
      <c r="G3161" s="1313"/>
      <c r="H3161" s="1313"/>
      <c r="I3161" s="1313"/>
      <c r="J3161" s="1314"/>
    </row>
    <row r="3162" spans="1:10" ht="17.5" customHeight="1">
      <c r="A3162" s="214"/>
      <c r="B3162" s="1326" t="s">
        <v>77</v>
      </c>
      <c r="C3162" s="1327"/>
      <c r="D3162" s="392">
        <f>'statement of marks'!$C$3</f>
        <v>6</v>
      </c>
      <c r="E3162" s="309" t="s">
        <v>222</v>
      </c>
      <c r="F3162" s="254" t="str">
        <f>IF('statement of marks'!F77="","",'statement of marks'!F77)</f>
        <v/>
      </c>
      <c r="G3162" s="1343" t="s">
        <v>233</v>
      </c>
      <c r="H3162" s="1170"/>
      <c r="I3162" s="1361" t="str">
        <f>IF('statement of marks'!G77="","",'statement of marks'!G77)</f>
        <v/>
      </c>
      <c r="J3162" s="1362"/>
    </row>
    <row r="3163" spans="1:10" ht="17.5" customHeight="1">
      <c r="A3163" s="214"/>
      <c r="B3163" s="1326" t="s">
        <v>225</v>
      </c>
      <c r="C3163" s="1327"/>
      <c r="D3163" s="1316" t="str">
        <f>IF('statement of marks'!H77="","",'statement of marks'!H77)</f>
        <v/>
      </c>
      <c r="E3163" s="1328"/>
      <c r="F3163" s="1328"/>
      <c r="G3163" s="1328"/>
      <c r="H3163" s="1328"/>
      <c r="I3163" s="1328"/>
      <c r="J3163" s="1329"/>
    </row>
    <row r="3164" spans="1:10" ht="17.5" customHeight="1">
      <c r="A3164" s="214"/>
      <c r="B3164" s="1326" t="s">
        <v>226</v>
      </c>
      <c r="C3164" s="1327"/>
      <c r="D3164" s="1330" t="str">
        <f>IF('statement of marks'!I77="","",'statement of marks'!I77)</f>
        <v/>
      </c>
      <c r="E3164" s="1331"/>
      <c r="F3164" s="1332"/>
      <c r="G3164" s="1332"/>
      <c r="H3164" s="1332"/>
      <c r="I3164" s="1332"/>
      <c r="J3164" s="1333"/>
    </row>
    <row r="3165" spans="1:10" ht="17.5" customHeight="1">
      <c r="A3165" s="214"/>
      <c r="B3165" s="1312" t="s">
        <v>235</v>
      </c>
      <c r="C3165" s="1313"/>
      <c r="D3165" s="1313"/>
      <c r="E3165" s="1144"/>
      <c r="F3165" s="1334" t="str">
        <f>IF(details!Q77="","",details!Q77)</f>
        <v/>
      </c>
      <c r="G3165" s="1334"/>
      <c r="H3165" s="1335"/>
      <c r="I3165" s="1335"/>
      <c r="J3165" s="1336"/>
    </row>
    <row r="3166" spans="1:10" ht="17.5" customHeight="1">
      <c r="A3166" s="214"/>
      <c r="B3166" s="1326" t="s">
        <v>239</v>
      </c>
      <c r="C3166" s="1327"/>
      <c r="D3166" s="1312" t="str">
        <f>IF(details!M77="","",details!M77)</f>
        <v/>
      </c>
      <c r="E3166" s="1313"/>
      <c r="F3166" s="1313"/>
      <c r="G3166" s="1313"/>
      <c r="H3166" s="1313"/>
      <c r="I3166" s="1313"/>
      <c r="J3166" s="1314"/>
    </row>
    <row r="3167" spans="1:10" ht="17.5" customHeight="1">
      <c r="A3167" s="214"/>
      <c r="B3167" s="1326" t="s">
        <v>240</v>
      </c>
      <c r="C3167" s="1327"/>
      <c r="D3167" s="1312" t="str">
        <f>IF(details!P77="","",details!P77)</f>
        <v/>
      </c>
      <c r="E3167" s="1313"/>
      <c r="F3167" s="1313"/>
      <c r="G3167" s="1313"/>
      <c r="H3167" s="1313"/>
      <c r="I3167" s="1313"/>
      <c r="J3167" s="1314"/>
    </row>
    <row r="3168" spans="1:10" ht="17.5" customHeight="1">
      <c r="A3168" s="214"/>
      <c r="B3168" s="1326" t="s">
        <v>241</v>
      </c>
      <c r="C3168" s="1327"/>
      <c r="D3168" s="1337" t="str">
        <f>IF('statement of marks'!HD77="mRrh.kZ",'statement of marks'!$C$3,"")</f>
        <v/>
      </c>
      <c r="E3168" s="1338"/>
      <c r="F3168" s="1313" t="s">
        <v>242</v>
      </c>
      <c r="G3168" s="1144"/>
      <c r="H3168" s="1337" t="str">
        <f>IF(D3168="","",D3168+1)</f>
        <v/>
      </c>
      <c r="I3168" s="1338"/>
      <c r="J3168" s="1339"/>
    </row>
    <row r="3169" spans="1:10" ht="17.5" customHeight="1">
      <c r="A3169" s="214"/>
      <c r="B3169" s="1326" t="s">
        <v>243</v>
      </c>
      <c r="C3169" s="1327"/>
      <c r="D3169" s="1340">
        <f>IF(details!$O$4="","",details!$O$4)</f>
        <v>42460</v>
      </c>
      <c r="E3169" s="1341"/>
      <c r="F3169" s="1342"/>
      <c r="G3169" s="1343"/>
      <c r="H3169" s="1343"/>
      <c r="I3169" s="1343"/>
      <c r="J3169" s="1344"/>
    </row>
    <row r="3170" spans="1:10" ht="17.5" customHeight="1">
      <c r="A3170" s="214"/>
      <c r="B3170" s="1299"/>
      <c r="C3170" s="1299"/>
      <c r="D3170" s="1276"/>
      <c r="E3170" s="1276"/>
      <c r="F3170" s="1288"/>
      <c r="G3170" s="1288"/>
      <c r="H3170" s="1288"/>
      <c r="I3170" s="1288"/>
      <c r="J3170" s="1300"/>
    </row>
    <row r="3171" spans="1:10" ht="17.5" customHeight="1">
      <c r="A3171" s="214"/>
      <c r="B3171" s="1301" t="str">
        <f>IF(details!$I$4="","",details!$I$4)</f>
        <v>Jherh js[kk oekZ</v>
      </c>
      <c r="C3171" s="1301"/>
      <c r="D3171" s="1276"/>
      <c r="E3171" s="1276"/>
      <c r="F3171" s="1302" t="str">
        <f>IF(details!$F$4="","",details!$F$4)</f>
        <v>Jh jk/ks';ke tk'kh</v>
      </c>
      <c r="G3171" s="1303"/>
      <c r="H3171" s="1303"/>
      <c r="I3171" s="1303"/>
      <c r="J3171" s="1304"/>
    </row>
    <row r="3172" spans="1:10" ht="17.5" customHeight="1" thickBot="1">
      <c r="A3172" s="215"/>
      <c r="B3172" s="1305" t="s">
        <v>244</v>
      </c>
      <c r="C3172" s="1305"/>
      <c r="D3172" s="1305" t="s">
        <v>245</v>
      </c>
      <c r="E3172" s="1305"/>
      <c r="F3172" s="1306" t="s">
        <v>246</v>
      </c>
      <c r="G3172" s="1307"/>
      <c r="H3172" s="1307"/>
      <c r="I3172" s="1307"/>
      <c r="J3172" s="1308"/>
    </row>
    <row r="3173" spans="1:10" ht="17.5" customHeight="1">
      <c r="A3173" s="247"/>
      <c r="B3173" s="1309" t="s">
        <v>258</v>
      </c>
      <c r="C3173" s="1310"/>
      <c r="D3173" s="1310"/>
      <c r="E3173" s="1310"/>
      <c r="F3173" s="1310"/>
      <c r="G3173" s="1310"/>
      <c r="H3173" s="1310"/>
      <c r="I3173" s="1310"/>
      <c r="J3173" s="1311"/>
    </row>
    <row r="3174" spans="1:10" ht="17.5" customHeight="1">
      <c r="A3174" s="214"/>
      <c r="B3174" s="310" t="s">
        <v>218</v>
      </c>
      <c r="C3174" s="1312" t="str">
        <f>IF('statement of marks'!J77="","",'statement of marks'!J77)</f>
        <v/>
      </c>
      <c r="D3174" s="1313"/>
      <c r="E3174" s="1313"/>
      <c r="F3174" s="1313"/>
      <c r="G3174" s="1313"/>
      <c r="H3174" s="1313"/>
      <c r="I3174" s="1313"/>
      <c r="J3174" s="1314"/>
    </row>
    <row r="3175" spans="1:10" ht="17.5" customHeight="1">
      <c r="A3175" s="214"/>
      <c r="B3175" s="310" t="s">
        <v>219</v>
      </c>
      <c r="C3175" s="1312" t="str">
        <f>IF('statement of marks'!K77="","",'statement of marks'!K77)</f>
        <v/>
      </c>
      <c r="D3175" s="1313"/>
      <c r="E3175" s="1313"/>
      <c r="F3175" s="1313"/>
      <c r="G3175" s="1313"/>
      <c r="H3175" s="1313"/>
      <c r="I3175" s="1313"/>
      <c r="J3175" s="1314"/>
    </row>
    <row r="3176" spans="1:10" ht="17.5" customHeight="1">
      <c r="A3176" s="214"/>
      <c r="B3176" s="310" t="s">
        <v>220</v>
      </c>
      <c r="C3176" s="1312" t="str">
        <f>IF('statement of marks'!L77="","",'statement of marks'!L77)</f>
        <v/>
      </c>
      <c r="D3176" s="1313"/>
      <c r="E3176" s="1313"/>
      <c r="F3176" s="1313"/>
      <c r="G3176" s="1313"/>
      <c r="H3176" s="1313"/>
      <c r="I3176" s="1313"/>
      <c r="J3176" s="1314"/>
    </row>
    <row r="3177" spans="1:10" ht="17.5" customHeight="1">
      <c r="A3177" s="214"/>
      <c r="B3177" s="310" t="s">
        <v>225</v>
      </c>
      <c r="C3177" s="1315" t="str">
        <f>IF('statement of marks'!H77="","",'statement of marks'!H77)</f>
        <v/>
      </c>
      <c r="D3177" s="1316"/>
      <c r="E3177" s="252" t="s">
        <v>261</v>
      </c>
      <c r="F3177" s="1317" t="str">
        <f>IF('statement of marks'!I77="","",'statement of marks'!I77)</f>
        <v/>
      </c>
      <c r="G3177" s="1317"/>
      <c r="H3177" s="1317"/>
      <c r="I3177" s="1317"/>
      <c r="J3177" s="1318"/>
    </row>
    <row r="3178" spans="1:10" ht="17.5" customHeight="1">
      <c r="A3178" s="214"/>
      <c r="B3178" s="310" t="s">
        <v>223</v>
      </c>
      <c r="C3178" s="253" t="s">
        <v>248</v>
      </c>
      <c r="D3178" s="235" t="s">
        <v>249</v>
      </c>
      <c r="E3178" s="235" t="s">
        <v>250</v>
      </c>
      <c r="F3178" s="235" t="s">
        <v>251</v>
      </c>
      <c r="G3178" s="235" t="s">
        <v>252</v>
      </c>
      <c r="H3178" s="235" t="s">
        <v>253</v>
      </c>
      <c r="I3178" s="235" t="s">
        <v>254</v>
      </c>
      <c r="J3178" s="248" t="s">
        <v>255</v>
      </c>
    </row>
    <row r="3179" spans="1:10" ht="17.5" customHeight="1">
      <c r="A3179" s="214"/>
      <c r="B3179" s="308" t="s">
        <v>256</v>
      </c>
      <c r="C3179" s="239" t="str">
        <f>IF(AND('statement of marks'!$C$3=1,'statement of marks'!HD77="mRrh.kZ"),'statement of marks'!$H$3,"")</f>
        <v/>
      </c>
      <c r="D3179" s="239" t="str">
        <f>IF(AND('statement of marks'!$C$3=2,'statement of marks'!HD77="mRrh.kZ"),'statement of marks'!$H$3,"")</f>
        <v/>
      </c>
      <c r="E3179" s="239" t="str">
        <f>IF(AND('statement of marks'!$C$3=3,'statement of marks'!HD77="mRrh.kZ"),'statement of marks'!$H$3,"")</f>
        <v/>
      </c>
      <c r="F3179" s="239" t="str">
        <f>IF(AND('statement of marks'!$C$3=4,'statement of marks'!HD77="mRrh.kZ"),'statement of marks'!$H$3,"")</f>
        <v/>
      </c>
      <c r="G3179" s="239" t="str">
        <f>IF(AND('statement of marks'!$C$3=5,'statement of marks'!HD77="mRrh.kZ"),'statement of marks'!$H$3,"")</f>
        <v/>
      </c>
      <c r="H3179" s="239" t="str">
        <f>IF(AND('statement of marks'!$C$3=6,'statement of marks'!HD77="mRrh.kZ"),'statement of marks'!$H$3,"")</f>
        <v/>
      </c>
      <c r="I3179" s="239" t="str">
        <f>IF(AND('statement of marks'!$C$3=7,'statement of marks'!HD77="mRrh.kZ"),'statement of marks'!$H$3,"")</f>
        <v/>
      </c>
      <c r="J3179" s="260" t="str">
        <f>IF(AND('statement of marks'!$C$3=8,'statement of marks'!HD77="mRrh.kZ"),'statement of marks'!$H$3,"")</f>
        <v/>
      </c>
    </row>
    <row r="3180" spans="1:10" ht="17.5" customHeight="1">
      <c r="A3180" s="214"/>
      <c r="B3180" s="308" t="str">
        <f>'statement of marks'!$FT$4</f>
        <v>fgUnh</v>
      </c>
      <c r="C3180" s="240"/>
      <c r="D3180" s="241"/>
      <c r="E3180" s="261" t="str">
        <f>IF(OR('statement of marks'!$FV77="",E3179=""),"",'statement of marks'!$FV77)</f>
        <v/>
      </c>
      <c r="F3180" s="261" t="str">
        <f>IF(OR('statement of marks'!$FV77="",F3179=""),"",'statement of marks'!$FV77)</f>
        <v/>
      </c>
      <c r="G3180" s="261" t="str">
        <f>IF(OR('statement of marks'!$FV77="",G3179=""),"",'statement of marks'!$FV77)</f>
        <v/>
      </c>
      <c r="H3180" s="261" t="str">
        <f>IF(OR('statement of marks'!$FV77="",H3179=""),"",'statement of marks'!$FV77)</f>
        <v/>
      </c>
      <c r="I3180" s="261" t="str">
        <f>IF(OR('statement of marks'!$FV77="",I3179=""),"",'statement of marks'!$FV77)</f>
        <v/>
      </c>
      <c r="J3180" s="262" t="str">
        <f>IF(OR('statement of marks'!$FV77="",J3179=""),"",'statement of marks'!$FV77)</f>
        <v/>
      </c>
    </row>
    <row r="3181" spans="1:10" ht="17.5" customHeight="1">
      <c r="A3181" s="214"/>
      <c r="B3181" s="308" t="str">
        <f>'statement of marks'!$FW$4</f>
        <v>vaxszth</v>
      </c>
      <c r="C3181" s="240"/>
      <c r="D3181" s="241"/>
      <c r="E3181" s="261" t="str">
        <f>IF(OR('statement of marks'!$FY77="",E3179=""),"",'statement of marks'!$FY77)</f>
        <v/>
      </c>
      <c r="F3181" s="261" t="str">
        <f>IF(OR('statement of marks'!$FY77="",F3179=""),"",'statement of marks'!$FY77)</f>
        <v/>
      </c>
      <c r="G3181" s="261" t="str">
        <f>IF(OR('statement of marks'!$FY77="",G3179=""),"",'statement of marks'!$FY77)</f>
        <v/>
      </c>
      <c r="H3181" s="261" t="str">
        <f>IF(OR('statement of marks'!$FY77="",H3179=""),"",'statement of marks'!$FY77)</f>
        <v/>
      </c>
      <c r="I3181" s="261" t="str">
        <f>IF(OR('statement of marks'!$FY77="",I3179=""),"",'statement of marks'!$FY77)</f>
        <v/>
      </c>
      <c r="J3181" s="262" t="str">
        <f>IF(OR('statement of marks'!$FY77="",J3179=""),"",'statement of marks'!$FY77)</f>
        <v/>
      </c>
    </row>
    <row r="3182" spans="1:10" ht="17.5" customHeight="1">
      <c r="A3182" s="214"/>
      <c r="B3182" s="308" t="str">
        <f>IF('statement of marks'!BE77="s","laLÑr",IF('statement of marks'!BE77="u","mnwZ",IF('statement of marks'!BE77="g","xqtjkrh",IF('statement of marks'!BE77="p","iatkch",IF('statement of marks'!BE77="sd","flU/kh","r`rh; Hkk""kk")))))</f>
        <v>r`rh; Hkk"kk</v>
      </c>
      <c r="C3182" s="240"/>
      <c r="D3182" s="241"/>
      <c r="E3182" s="261" t="str">
        <f>IF(OR('statement of marks'!$GB77="",E3179=""),"",'statement of marks'!$GB77)</f>
        <v/>
      </c>
      <c r="F3182" s="261" t="str">
        <f>IF(OR('statement of marks'!$GB77="",F3179=""),"",'statement of marks'!$GB77)</f>
        <v/>
      </c>
      <c r="G3182" s="261" t="str">
        <f>IF(OR('statement of marks'!$GB77="",G3179=""),"",'statement of marks'!$GB77)</f>
        <v/>
      </c>
      <c r="H3182" s="261" t="str">
        <f>IF(OR('statement of marks'!$GB77="",H3179=""),"",'statement of marks'!$GB77)</f>
        <v/>
      </c>
      <c r="I3182" s="261" t="str">
        <f>IF(OR('statement of marks'!$GB77="",I3179=""),"",'statement of marks'!$GB77)</f>
        <v/>
      </c>
      <c r="J3182" s="262" t="str">
        <f>IF(OR('statement of marks'!$GB77="",J3179=""),"",'statement of marks'!$GB77)</f>
        <v/>
      </c>
    </row>
    <row r="3183" spans="1:10" ht="17.5" customHeight="1">
      <c r="A3183" s="214"/>
      <c r="B3183" s="308" t="str">
        <f>'statement of marks'!$GH$4</f>
        <v>xf.kr</v>
      </c>
      <c r="C3183" s="240"/>
      <c r="D3183" s="241"/>
      <c r="E3183" s="261" t="str">
        <f>IF(OR('statement of marks'!$GJ77="",E3179=""),"",'statement of marks'!$GJ77)</f>
        <v/>
      </c>
      <c r="F3183" s="261" t="str">
        <f>IF(OR('statement of marks'!$GJ77="",F3179=""),"",'statement of marks'!$GJ77)</f>
        <v/>
      </c>
      <c r="G3183" s="261" t="str">
        <f>IF(OR('statement of marks'!$GJ77="",G3179=""),"",'statement of marks'!$GJ77)</f>
        <v/>
      </c>
      <c r="H3183" s="261" t="str">
        <f>IF(OR('statement of marks'!$GJ77="",H3179=""),"",'statement of marks'!$GJ77)</f>
        <v/>
      </c>
      <c r="I3183" s="261" t="str">
        <f>IF(OR('statement of marks'!$GJ77="",I3179=""),"",'statement of marks'!$GJ77)</f>
        <v/>
      </c>
      <c r="J3183" s="262" t="str">
        <f>IF(OR('statement of marks'!$GJ77="",J3179=""),"",'statement of marks'!$GJ77)</f>
        <v/>
      </c>
    </row>
    <row r="3184" spans="1:10" ht="17.5" customHeight="1">
      <c r="A3184" s="214"/>
      <c r="B3184" s="308" t="str">
        <f>'statement of marks'!$GK$4</f>
        <v>foKku</v>
      </c>
      <c r="C3184" s="240"/>
      <c r="D3184" s="241"/>
      <c r="E3184" s="261" t="str">
        <f>IF(OR('statement of marks'!$GM77="",E3179=""),"",'statement of marks'!$GM77)</f>
        <v/>
      </c>
      <c r="F3184" s="261" t="str">
        <f>IF(OR('statement of marks'!$GM77="",F3179=""),"",'statement of marks'!$GM77)</f>
        <v/>
      </c>
      <c r="G3184" s="261" t="str">
        <f>IF(OR('statement of marks'!$GM77="",G3179=""),"",'statement of marks'!$GM77)</f>
        <v/>
      </c>
      <c r="H3184" s="261" t="str">
        <f>IF(OR('statement of marks'!$GM77="",H3179=""),"",'statement of marks'!$GM77)</f>
        <v/>
      </c>
      <c r="I3184" s="261" t="str">
        <f>IF(OR('statement of marks'!$GM77="",I3179=""),"",'statement of marks'!$GM77)</f>
        <v/>
      </c>
      <c r="J3184" s="262" t="str">
        <f>IF(OR('statement of marks'!$GM77="",J3179=""),"",'statement of marks'!$GM77)</f>
        <v/>
      </c>
    </row>
    <row r="3185" spans="1:10" ht="17.5" customHeight="1">
      <c r="A3185" s="214"/>
      <c r="B3185" s="308" t="str">
        <f>'statement of marks'!$GN$4</f>
        <v>lkekftd foKku</v>
      </c>
      <c r="C3185" s="240"/>
      <c r="D3185" s="241"/>
      <c r="E3185" s="261" t="str">
        <f>IF(OR('statement of marks'!$GP77="",E3179=""),"",'statement of marks'!$GP77)</f>
        <v/>
      </c>
      <c r="F3185" s="261" t="str">
        <f>IF(OR('statement of marks'!$GP77="",F3179=""),"",'statement of marks'!$GP77)</f>
        <v/>
      </c>
      <c r="G3185" s="261" t="str">
        <f>IF(OR('statement of marks'!$GP77="",G3179=""),"",'statement of marks'!$GP77)</f>
        <v/>
      </c>
      <c r="H3185" s="261" t="str">
        <f>IF(OR('statement of marks'!$GP77="",H3179=""),"",'statement of marks'!$GP77)</f>
        <v/>
      </c>
      <c r="I3185" s="261" t="str">
        <f>IF(OR('statement of marks'!$GP77="",I3179=""),"",'statement of marks'!$GP77)</f>
        <v/>
      </c>
      <c r="J3185" s="262" t="str">
        <f>IF(OR('statement of marks'!$GP77="",J3179=""),"",'statement of marks'!$GP77)</f>
        <v/>
      </c>
    </row>
    <row r="3186" spans="1:10" ht="17.5" customHeight="1">
      <c r="A3186" s="214"/>
      <c r="B3186" s="308" t="str">
        <f>'statement of marks'!$GQ$4</f>
        <v>dk;kZuqHko</v>
      </c>
      <c r="C3186" s="240"/>
      <c r="D3186" s="241"/>
      <c r="E3186" s="261" t="str">
        <f>IF(OR('statement of marks'!$GS77="",E3179=""),"",'statement of marks'!$GS77)</f>
        <v/>
      </c>
      <c r="F3186" s="261" t="str">
        <f>IF(OR('statement of marks'!$GS77="",F3179=""),"",'statement of marks'!$GS77)</f>
        <v/>
      </c>
      <c r="G3186" s="261" t="str">
        <f>IF(OR('statement of marks'!$GS77="",G3179=""),"",'statement of marks'!$GS77)</f>
        <v/>
      </c>
      <c r="H3186" s="261" t="str">
        <f>IF(OR('statement of marks'!$GS77="",H3179=""),"",'statement of marks'!$GS77)</f>
        <v/>
      </c>
      <c r="I3186" s="261" t="str">
        <f>IF(OR('statement of marks'!$GS77="",I3179=""),"",'statement of marks'!$GS77)</f>
        <v/>
      </c>
      <c r="J3186" s="262" t="str">
        <f>IF(OR('statement of marks'!$GS77="",J3179=""),"",'statement of marks'!$GS77)</f>
        <v/>
      </c>
    </row>
    <row r="3187" spans="1:10" ht="17.5" customHeight="1">
      <c r="A3187" s="214"/>
      <c r="B3187" s="308" t="str">
        <f>'statement of marks'!$GT$4</f>
        <v>dyk f'k{kk</v>
      </c>
      <c r="C3187" s="240"/>
      <c r="D3187" s="241"/>
      <c r="E3187" s="263" t="str">
        <f>IF(OR('statement of marks'!$GV77="",E3179=""),"",'statement of marks'!$GV77)</f>
        <v/>
      </c>
      <c r="F3187" s="263" t="str">
        <f>IF(OR('statement of marks'!$GV77="",F3179=""),"",'statement of marks'!$GV77)</f>
        <v/>
      </c>
      <c r="G3187" s="263" t="str">
        <f>IF(OR('statement of marks'!$GV77="",G3179=""),"",'statement of marks'!$GV77)</f>
        <v/>
      </c>
      <c r="H3187" s="263" t="str">
        <f>IF(OR('statement of marks'!$GV77="",H3179=""),"",'statement of marks'!$GV77)</f>
        <v/>
      </c>
      <c r="I3187" s="263" t="str">
        <f>IF(OR('statement of marks'!$GV77="",I3179=""),"",'statement of marks'!$GV77)</f>
        <v/>
      </c>
      <c r="J3187" s="264" t="str">
        <f>IF(OR('statement of marks'!$GV77="",J3179=""),"",'statement of marks'!$GV77)</f>
        <v/>
      </c>
    </row>
    <row r="3188" spans="1:10" ht="17.5" customHeight="1">
      <c r="A3188" s="214"/>
      <c r="B3188" s="245" t="s">
        <v>284</v>
      </c>
      <c r="C3188" s="265" t="str">
        <f t="shared" ref="C3188:J3188" si="140">C3179</f>
        <v/>
      </c>
      <c r="D3188" s="265" t="str">
        <f t="shared" si="140"/>
        <v/>
      </c>
      <c r="E3188" s="265" t="str">
        <f t="shared" si="140"/>
        <v/>
      </c>
      <c r="F3188" s="265" t="str">
        <f t="shared" si="140"/>
        <v/>
      </c>
      <c r="G3188" s="265" t="str">
        <f t="shared" si="140"/>
        <v/>
      </c>
      <c r="H3188" s="265" t="str">
        <f t="shared" si="140"/>
        <v/>
      </c>
      <c r="I3188" s="265" t="str">
        <f t="shared" si="140"/>
        <v/>
      </c>
      <c r="J3188" s="266" t="str">
        <f t="shared" si="140"/>
        <v/>
      </c>
    </row>
    <row r="3189" spans="1:10" ht="17.5" customHeight="1">
      <c r="A3189" s="214"/>
      <c r="B3189" s="308" t="str">
        <f>'statement of marks'!$HL$5</f>
        <v>Nk= mifLFkfr</v>
      </c>
      <c r="C3189" s="242"/>
      <c r="D3189" s="242"/>
      <c r="E3189" s="267" t="str">
        <f>IF(OR('statement of marks'!$HL77="",E3179=""),"",'statement of marks'!$HL77)</f>
        <v/>
      </c>
      <c r="F3189" s="267" t="str">
        <f>IF(OR('statement of marks'!$HL77="",F3179=""),"",'statement of marks'!$HL77)</f>
        <v/>
      </c>
      <c r="G3189" s="267" t="str">
        <f>IF(OR('statement of marks'!$HL77="",G3179=""),"",'statement of marks'!$HL77)</f>
        <v/>
      </c>
      <c r="H3189" s="267" t="str">
        <f>IF(OR('statement of marks'!$HL77="",H3179=""),"",'statement of marks'!$HL77)</f>
        <v/>
      </c>
      <c r="I3189" s="267" t="str">
        <f>IF(OR('statement of marks'!$HL77="",I3179=""),"",'statement of marks'!$HL77)</f>
        <v/>
      </c>
      <c r="J3189" s="268" t="str">
        <f>IF(OR('statement of marks'!$HL77="",J3179=""),"",'statement of marks'!$HL77)</f>
        <v/>
      </c>
    </row>
    <row r="3190" spans="1:10" ht="17.5" customHeight="1">
      <c r="A3190" s="214"/>
      <c r="B3190" s="308" t="str">
        <f>'statement of marks'!$HK$5</f>
        <v>dqy ehfVax</v>
      </c>
      <c r="C3190" s="243"/>
      <c r="D3190" s="243"/>
      <c r="E3190" s="243" t="str">
        <f>IF(OR('statement of marks'!$HK77="",E3179=""),"",'statement of marks'!$HK77)</f>
        <v/>
      </c>
      <c r="F3190" s="243" t="str">
        <f>IF(OR('statement of marks'!$HK77="",F3179=""),"",'statement of marks'!$HK77)</f>
        <v/>
      </c>
      <c r="G3190" s="243" t="str">
        <f>IF(OR('statement of marks'!$HK77="",G3179=""),"",'statement of marks'!$HK77)</f>
        <v/>
      </c>
      <c r="H3190" s="243" t="str">
        <f>IF(OR('statement of marks'!$HK77="",H3179=""),"",'statement of marks'!$HK77)</f>
        <v/>
      </c>
      <c r="I3190" s="243" t="str">
        <f>IF(OR('statement of marks'!$HK77="",I3179=""),"",'statement of marks'!$HK77)</f>
        <v/>
      </c>
      <c r="J3190" s="269" t="str">
        <f>IF(OR('statement of marks'!$HK77="",J3179=""),"",'statement of marks'!$HK77)</f>
        <v/>
      </c>
    </row>
    <row r="3191" spans="1:10" ht="17.5" customHeight="1">
      <c r="A3191" s="214"/>
      <c r="B3191" s="308" t="s">
        <v>259</v>
      </c>
      <c r="C3191" s="243" t="str">
        <f t="shared" ref="C3191:J3191" si="141">IF(OR(C3189="",C3190=""),"",C3189/C3190*100)</f>
        <v/>
      </c>
      <c r="D3191" s="243" t="str">
        <f t="shared" si="141"/>
        <v/>
      </c>
      <c r="E3191" s="243" t="str">
        <f t="shared" si="141"/>
        <v/>
      </c>
      <c r="F3191" s="243" t="str">
        <f t="shared" si="141"/>
        <v/>
      </c>
      <c r="G3191" s="243" t="str">
        <f t="shared" si="141"/>
        <v/>
      </c>
      <c r="H3191" s="243" t="str">
        <f t="shared" si="141"/>
        <v/>
      </c>
      <c r="I3191" s="243" t="str">
        <f t="shared" si="141"/>
        <v/>
      </c>
      <c r="J3191" s="269" t="str">
        <f t="shared" si="141"/>
        <v/>
      </c>
    </row>
    <row r="3192" spans="1:10" ht="17.5" customHeight="1">
      <c r="A3192" s="214"/>
      <c r="B3192" s="308" t="s">
        <v>260</v>
      </c>
      <c r="C3192" s="243"/>
      <c r="D3192" s="243"/>
      <c r="E3192" s="243"/>
      <c r="F3192" s="243"/>
      <c r="G3192" s="243"/>
      <c r="H3192" s="243"/>
      <c r="I3192" s="243"/>
      <c r="J3192" s="249"/>
    </row>
    <row r="3193" spans="1:10" ht="17.5" customHeight="1">
      <c r="A3193" s="214"/>
      <c r="B3193" s="310" t="s">
        <v>257</v>
      </c>
      <c r="C3193" s="1319" t="str">
        <f>IF('statement of marks'!HN77="","",'statement of marks'!HN77)</f>
        <v/>
      </c>
      <c r="D3193" s="1320"/>
      <c r="E3193" s="1320"/>
      <c r="F3193" s="1320"/>
      <c r="G3193" s="1320"/>
      <c r="H3193" s="1320"/>
      <c r="I3193" s="1320"/>
      <c r="J3193" s="1321"/>
    </row>
    <row r="3194" spans="1:10" ht="17.5" customHeight="1">
      <c r="A3194" s="214"/>
      <c r="B3194" s="246"/>
      <c r="C3194" s="1322"/>
      <c r="D3194" s="1323"/>
      <c r="E3194" s="1323"/>
      <c r="F3194" s="1324"/>
      <c r="G3194" s="1322"/>
      <c r="H3194" s="1323"/>
      <c r="I3194" s="1323"/>
      <c r="J3194" s="1325"/>
    </row>
    <row r="3195" spans="1:10" ht="17.5" customHeight="1" thickBot="1">
      <c r="A3195" s="215"/>
      <c r="B3195" s="259" t="s">
        <v>262</v>
      </c>
      <c r="C3195" s="1293" t="s">
        <v>80</v>
      </c>
      <c r="D3195" s="1294"/>
      <c r="E3195" s="1294"/>
      <c r="F3195" s="1295"/>
      <c r="G3195" s="1296" t="s">
        <v>263</v>
      </c>
      <c r="H3195" s="1297"/>
      <c r="I3195" s="1297"/>
      <c r="J3195" s="1298"/>
    </row>
    <row r="3196" spans="1:10" ht="17.5" customHeight="1">
      <c r="A3196" s="247"/>
      <c r="B3196" s="1352" t="s">
        <v>228</v>
      </c>
      <c r="C3196" s="1353"/>
      <c r="D3196" s="1353"/>
      <c r="E3196" s="1353"/>
      <c r="F3196" s="1353"/>
      <c r="G3196" s="1353"/>
      <c r="H3196" s="1353"/>
      <c r="I3196" s="1353"/>
      <c r="J3196" s="1354"/>
    </row>
    <row r="3197" spans="1:10" ht="17.5" customHeight="1">
      <c r="A3197" s="214"/>
      <c r="B3197" s="1355" t="s">
        <v>247</v>
      </c>
      <c r="C3197" s="1356"/>
      <c r="D3197" s="1356"/>
      <c r="E3197" s="1356"/>
      <c r="F3197" s="1356"/>
      <c r="G3197" s="1356"/>
      <c r="H3197" s="1356"/>
      <c r="I3197" s="1356"/>
      <c r="J3197" s="1357"/>
    </row>
    <row r="3198" spans="1:10" ht="17.5" customHeight="1">
      <c r="A3198" s="214"/>
      <c r="B3198" s="1358" t="s">
        <v>81</v>
      </c>
      <c r="C3198" s="1358"/>
      <c r="D3198" s="1359">
        <f>YEAR(details!G78)</f>
        <v>1900</v>
      </c>
      <c r="E3198" s="1360"/>
      <c r="F3198" s="307" t="s">
        <v>230</v>
      </c>
      <c r="G3198" s="1359" t="str">
        <f>'statement of marks'!$H$3</f>
        <v>2015-16</v>
      </c>
      <c r="H3198" s="1360"/>
      <c r="I3198" s="307" t="s">
        <v>231</v>
      </c>
      <c r="J3198" s="255"/>
    </row>
    <row r="3199" spans="1:10" ht="17.5" customHeight="1">
      <c r="A3199" s="214"/>
      <c r="B3199" s="1326" t="s">
        <v>229</v>
      </c>
      <c r="C3199" s="1327"/>
      <c r="D3199" s="1312" t="str">
        <f>'statement of marks'!$A$1</f>
        <v>jk- ck- ek/;fed fo|ky; uohu] fuEckgsM+k</v>
      </c>
      <c r="E3199" s="1313"/>
      <c r="F3199" s="1313"/>
      <c r="G3199" s="1313"/>
      <c r="H3199" s="1313"/>
      <c r="I3199" s="1313"/>
      <c r="J3199" s="1314"/>
    </row>
    <row r="3200" spans="1:10" ht="17.5" customHeight="1">
      <c r="A3200" s="214"/>
      <c r="B3200" s="1326" t="str">
        <f>'statement of marks'!$J$3</f>
        <v xml:space="preserve">fo|ky; dk Mk;l dksM+ </v>
      </c>
      <c r="C3200" s="1327"/>
      <c r="D3200" s="1345" t="str">
        <f>'statement of marks'!$K$3</f>
        <v xml:space="preserve">08291009401   </v>
      </c>
      <c r="E3200" s="1346"/>
      <c r="F3200" s="1128"/>
      <c r="G3200" s="1129"/>
      <c r="H3200" s="1129"/>
      <c r="I3200" s="1129"/>
      <c r="J3200" s="1347"/>
    </row>
    <row r="3201" spans="1:10" ht="17.5" customHeight="1">
      <c r="A3201" s="214"/>
      <c r="B3201" s="1326" t="s">
        <v>218</v>
      </c>
      <c r="C3201" s="1327"/>
      <c r="D3201" s="1312" t="str">
        <f>IF('statement of marks'!J78="","",'statement of marks'!J78)</f>
        <v/>
      </c>
      <c r="E3201" s="1313"/>
      <c r="F3201" s="1313"/>
      <c r="G3201" s="1313"/>
      <c r="H3201" s="1313"/>
      <c r="I3201" s="1313"/>
      <c r="J3201" s="1314"/>
    </row>
    <row r="3202" spans="1:10" ht="17.5" customHeight="1">
      <c r="A3202" s="214"/>
      <c r="B3202" s="1326" t="s">
        <v>232</v>
      </c>
      <c r="C3202" s="1327"/>
      <c r="D3202" s="1145" t="str">
        <f>IF('statement of marks'!C78="B","Nk=",IF('statement of marks'!C78="G","Nk=k",""))</f>
        <v/>
      </c>
      <c r="E3202" s="1145"/>
      <c r="F3202" s="258" t="s">
        <v>224</v>
      </c>
      <c r="G3202" s="256" t="str">
        <f>IF('statement of marks'!B78="","",'statement of marks'!B78)</f>
        <v/>
      </c>
      <c r="H3202" s="1348"/>
      <c r="I3202" s="1348"/>
      <c r="J3202" s="1349"/>
    </row>
    <row r="3203" spans="1:10" ht="17.5" customHeight="1">
      <c r="A3203" s="214"/>
      <c r="B3203" s="1326" t="s">
        <v>220</v>
      </c>
      <c r="C3203" s="1327"/>
      <c r="D3203" s="1312" t="str">
        <f>IF('statement of marks'!L78="","",'statement of marks'!L78)</f>
        <v/>
      </c>
      <c r="E3203" s="1313"/>
      <c r="F3203" s="1313"/>
      <c r="G3203" s="1313"/>
      <c r="H3203" s="1313"/>
      <c r="I3203" s="1313"/>
      <c r="J3203" s="1314"/>
    </row>
    <row r="3204" spans="1:10" ht="17.5" customHeight="1">
      <c r="A3204" s="214"/>
      <c r="B3204" s="1326" t="s">
        <v>219</v>
      </c>
      <c r="C3204" s="1327"/>
      <c r="D3204" s="1312" t="str">
        <f>IF('statement of marks'!K78="","",'statement of marks'!K78)</f>
        <v/>
      </c>
      <c r="E3204" s="1313"/>
      <c r="F3204" s="1313"/>
      <c r="G3204" s="1313"/>
      <c r="H3204" s="1313"/>
      <c r="I3204" s="1313"/>
      <c r="J3204" s="1314"/>
    </row>
    <row r="3205" spans="1:10" ht="17.5" customHeight="1">
      <c r="A3205" s="214"/>
      <c r="B3205" s="1326" t="s">
        <v>234</v>
      </c>
      <c r="C3205" s="1327"/>
      <c r="D3205" s="1312" t="str">
        <f>IF(details!N78="","",details!N78)</f>
        <v/>
      </c>
      <c r="E3205" s="1313"/>
      <c r="F3205" s="1313"/>
      <c r="G3205" s="1313"/>
      <c r="H3205" s="1313"/>
      <c r="I3205" s="1313"/>
      <c r="J3205" s="1314"/>
    </row>
    <row r="3206" spans="1:10" ht="17.5" customHeight="1">
      <c r="A3206" s="214"/>
      <c r="B3206" s="1326" t="s">
        <v>283</v>
      </c>
      <c r="C3206" s="1327"/>
      <c r="D3206" s="1312" t="str">
        <f>IF(details!O78="","",details!O78)</f>
        <v/>
      </c>
      <c r="E3206" s="1313"/>
      <c r="F3206" s="1313"/>
      <c r="G3206" s="1313"/>
      <c r="H3206" s="1313"/>
      <c r="I3206" s="1313"/>
      <c r="J3206" s="1314"/>
    </row>
    <row r="3207" spans="1:10" ht="17.5" customHeight="1">
      <c r="A3207" s="214"/>
      <c r="B3207" s="1326" t="s">
        <v>77</v>
      </c>
      <c r="C3207" s="1327"/>
      <c r="D3207" s="392">
        <f>'statement of marks'!$C$3</f>
        <v>6</v>
      </c>
      <c r="E3207" s="309" t="s">
        <v>222</v>
      </c>
      <c r="F3207" s="254" t="str">
        <f>IF('statement of marks'!F78="","",'statement of marks'!F78)</f>
        <v/>
      </c>
      <c r="G3207" s="1343" t="s">
        <v>233</v>
      </c>
      <c r="H3207" s="1170"/>
      <c r="I3207" s="1361" t="str">
        <f>IF('statement of marks'!G78="","",'statement of marks'!G78)</f>
        <v/>
      </c>
      <c r="J3207" s="1362"/>
    </row>
    <row r="3208" spans="1:10" ht="17.5" customHeight="1">
      <c r="A3208" s="214"/>
      <c r="B3208" s="1326" t="s">
        <v>225</v>
      </c>
      <c r="C3208" s="1327"/>
      <c r="D3208" s="1316" t="str">
        <f>IF('statement of marks'!H78="","",'statement of marks'!H78)</f>
        <v/>
      </c>
      <c r="E3208" s="1328"/>
      <c r="F3208" s="1328"/>
      <c r="G3208" s="1328"/>
      <c r="H3208" s="1328"/>
      <c r="I3208" s="1328"/>
      <c r="J3208" s="1329"/>
    </row>
    <row r="3209" spans="1:10" ht="17.5" customHeight="1">
      <c r="A3209" s="214"/>
      <c r="B3209" s="1326" t="s">
        <v>226</v>
      </c>
      <c r="C3209" s="1327"/>
      <c r="D3209" s="1330" t="str">
        <f>IF('statement of marks'!I78="","",'statement of marks'!I78)</f>
        <v/>
      </c>
      <c r="E3209" s="1331"/>
      <c r="F3209" s="1332"/>
      <c r="G3209" s="1332"/>
      <c r="H3209" s="1332"/>
      <c r="I3209" s="1332"/>
      <c r="J3209" s="1333"/>
    </row>
    <row r="3210" spans="1:10" ht="17.5" customHeight="1">
      <c r="A3210" s="214"/>
      <c r="B3210" s="1312" t="s">
        <v>235</v>
      </c>
      <c r="C3210" s="1313"/>
      <c r="D3210" s="1313"/>
      <c r="E3210" s="1144"/>
      <c r="F3210" s="1334" t="str">
        <f>IF(details!Q78="","",details!Q78)</f>
        <v/>
      </c>
      <c r="G3210" s="1334"/>
      <c r="H3210" s="1335"/>
      <c r="I3210" s="1335"/>
      <c r="J3210" s="1336"/>
    </row>
    <row r="3211" spans="1:10" ht="17.5" customHeight="1">
      <c r="A3211" s="214"/>
      <c r="B3211" s="1326" t="s">
        <v>239</v>
      </c>
      <c r="C3211" s="1327"/>
      <c r="D3211" s="1312" t="str">
        <f>IF(details!M78="","",details!M78)</f>
        <v/>
      </c>
      <c r="E3211" s="1313"/>
      <c r="F3211" s="1313"/>
      <c r="G3211" s="1313"/>
      <c r="H3211" s="1313"/>
      <c r="I3211" s="1313"/>
      <c r="J3211" s="1314"/>
    </row>
    <row r="3212" spans="1:10" ht="17.5" customHeight="1">
      <c r="A3212" s="214"/>
      <c r="B3212" s="1326" t="s">
        <v>240</v>
      </c>
      <c r="C3212" s="1327"/>
      <c r="D3212" s="1312" t="str">
        <f>IF(details!P78="","",details!P78)</f>
        <v/>
      </c>
      <c r="E3212" s="1313"/>
      <c r="F3212" s="1313"/>
      <c r="G3212" s="1313"/>
      <c r="H3212" s="1313"/>
      <c r="I3212" s="1313"/>
      <c r="J3212" s="1314"/>
    </row>
    <row r="3213" spans="1:10" ht="17.5" customHeight="1">
      <c r="A3213" s="214"/>
      <c r="B3213" s="1326" t="s">
        <v>241</v>
      </c>
      <c r="C3213" s="1327"/>
      <c r="D3213" s="1337" t="str">
        <f>IF('statement of marks'!HD78="mRrh.kZ",'statement of marks'!$C$3,"")</f>
        <v/>
      </c>
      <c r="E3213" s="1338"/>
      <c r="F3213" s="1313" t="s">
        <v>242</v>
      </c>
      <c r="G3213" s="1144"/>
      <c r="H3213" s="1337" t="str">
        <f>IF(D3213="","",D3213+1)</f>
        <v/>
      </c>
      <c r="I3213" s="1338"/>
      <c r="J3213" s="1339"/>
    </row>
    <row r="3214" spans="1:10" ht="17.5" customHeight="1">
      <c r="A3214" s="214"/>
      <c r="B3214" s="1326" t="s">
        <v>243</v>
      </c>
      <c r="C3214" s="1327"/>
      <c r="D3214" s="1340">
        <f>IF(details!$O$4="","",details!$O$4)</f>
        <v>42460</v>
      </c>
      <c r="E3214" s="1341"/>
      <c r="F3214" s="1342"/>
      <c r="G3214" s="1343"/>
      <c r="H3214" s="1343"/>
      <c r="I3214" s="1343"/>
      <c r="J3214" s="1344"/>
    </row>
    <row r="3215" spans="1:10" ht="17.5" customHeight="1">
      <c r="A3215" s="214"/>
      <c r="B3215" s="1299"/>
      <c r="C3215" s="1299"/>
      <c r="D3215" s="1276"/>
      <c r="E3215" s="1276"/>
      <c r="F3215" s="1288"/>
      <c r="G3215" s="1288"/>
      <c r="H3215" s="1288"/>
      <c r="I3215" s="1288"/>
      <c r="J3215" s="1300"/>
    </row>
    <row r="3216" spans="1:10" ht="17.5" customHeight="1">
      <c r="A3216" s="214"/>
      <c r="B3216" s="1301" t="str">
        <f>IF(details!$I$4="","",details!$I$4)</f>
        <v>Jherh js[kk oekZ</v>
      </c>
      <c r="C3216" s="1301"/>
      <c r="D3216" s="1276"/>
      <c r="E3216" s="1276"/>
      <c r="F3216" s="1302" t="str">
        <f>IF(details!$F$4="","",details!$F$4)</f>
        <v>Jh jk/ks';ke tk'kh</v>
      </c>
      <c r="G3216" s="1303"/>
      <c r="H3216" s="1303"/>
      <c r="I3216" s="1303"/>
      <c r="J3216" s="1304"/>
    </row>
    <row r="3217" spans="1:10" ht="17.5" customHeight="1" thickBot="1">
      <c r="A3217" s="215"/>
      <c r="B3217" s="1305" t="s">
        <v>244</v>
      </c>
      <c r="C3217" s="1305"/>
      <c r="D3217" s="1305" t="s">
        <v>245</v>
      </c>
      <c r="E3217" s="1305"/>
      <c r="F3217" s="1306" t="s">
        <v>246</v>
      </c>
      <c r="G3217" s="1307"/>
      <c r="H3217" s="1307"/>
      <c r="I3217" s="1307"/>
      <c r="J3217" s="1308"/>
    </row>
    <row r="3218" spans="1:10" ht="17.5" customHeight="1">
      <c r="A3218" s="247"/>
      <c r="B3218" s="1309" t="s">
        <v>258</v>
      </c>
      <c r="C3218" s="1310"/>
      <c r="D3218" s="1310"/>
      <c r="E3218" s="1310"/>
      <c r="F3218" s="1310"/>
      <c r="G3218" s="1310"/>
      <c r="H3218" s="1310"/>
      <c r="I3218" s="1310"/>
      <c r="J3218" s="1311"/>
    </row>
    <row r="3219" spans="1:10" ht="17.5" customHeight="1">
      <c r="A3219" s="214"/>
      <c r="B3219" s="310" t="s">
        <v>218</v>
      </c>
      <c r="C3219" s="1312" t="str">
        <f>IF('statement of marks'!J78="","",'statement of marks'!J78)</f>
        <v/>
      </c>
      <c r="D3219" s="1313"/>
      <c r="E3219" s="1313"/>
      <c r="F3219" s="1313"/>
      <c r="G3219" s="1313"/>
      <c r="H3219" s="1313"/>
      <c r="I3219" s="1313"/>
      <c r="J3219" s="1314"/>
    </row>
    <row r="3220" spans="1:10" ht="17.5" customHeight="1">
      <c r="A3220" s="214"/>
      <c r="B3220" s="310" t="s">
        <v>219</v>
      </c>
      <c r="C3220" s="1312" t="str">
        <f>IF('statement of marks'!K78="","",'statement of marks'!K78)</f>
        <v/>
      </c>
      <c r="D3220" s="1313"/>
      <c r="E3220" s="1313"/>
      <c r="F3220" s="1313"/>
      <c r="G3220" s="1313"/>
      <c r="H3220" s="1313"/>
      <c r="I3220" s="1313"/>
      <c r="J3220" s="1314"/>
    </row>
    <row r="3221" spans="1:10" ht="17.5" customHeight="1">
      <c r="A3221" s="214"/>
      <c r="B3221" s="310" t="s">
        <v>220</v>
      </c>
      <c r="C3221" s="1312" t="str">
        <f>IF('statement of marks'!L78="","",'statement of marks'!L78)</f>
        <v/>
      </c>
      <c r="D3221" s="1313"/>
      <c r="E3221" s="1313"/>
      <c r="F3221" s="1313"/>
      <c r="G3221" s="1313"/>
      <c r="H3221" s="1313"/>
      <c r="I3221" s="1313"/>
      <c r="J3221" s="1314"/>
    </row>
    <row r="3222" spans="1:10" ht="17.5" customHeight="1">
      <c r="A3222" s="214"/>
      <c r="B3222" s="310" t="s">
        <v>225</v>
      </c>
      <c r="C3222" s="1315" t="str">
        <f>IF('statement of marks'!H78="","",'statement of marks'!H78)</f>
        <v/>
      </c>
      <c r="D3222" s="1316"/>
      <c r="E3222" s="252" t="s">
        <v>261</v>
      </c>
      <c r="F3222" s="1317" t="str">
        <f>IF('statement of marks'!I78="","",'statement of marks'!I78)</f>
        <v/>
      </c>
      <c r="G3222" s="1317"/>
      <c r="H3222" s="1317"/>
      <c r="I3222" s="1317"/>
      <c r="J3222" s="1318"/>
    </row>
    <row r="3223" spans="1:10" ht="17.5" customHeight="1">
      <c r="A3223" s="214"/>
      <c r="B3223" s="310" t="s">
        <v>223</v>
      </c>
      <c r="C3223" s="253" t="s">
        <v>248</v>
      </c>
      <c r="D3223" s="235" t="s">
        <v>249</v>
      </c>
      <c r="E3223" s="235" t="s">
        <v>250</v>
      </c>
      <c r="F3223" s="235" t="s">
        <v>251</v>
      </c>
      <c r="G3223" s="235" t="s">
        <v>252</v>
      </c>
      <c r="H3223" s="235" t="s">
        <v>253</v>
      </c>
      <c r="I3223" s="235" t="s">
        <v>254</v>
      </c>
      <c r="J3223" s="248" t="s">
        <v>255</v>
      </c>
    </row>
    <row r="3224" spans="1:10" ht="17.5" customHeight="1">
      <c r="A3224" s="214"/>
      <c r="B3224" s="308" t="s">
        <v>256</v>
      </c>
      <c r="C3224" s="239" t="str">
        <f>IF(AND('statement of marks'!$C$3=1,'statement of marks'!HD78="mRrh.kZ"),'statement of marks'!$H$3,"")</f>
        <v/>
      </c>
      <c r="D3224" s="239" t="str">
        <f>IF(AND('statement of marks'!$C$3=2,'statement of marks'!HD78="mRrh.kZ"),'statement of marks'!$H$3,"")</f>
        <v/>
      </c>
      <c r="E3224" s="239" t="str">
        <f>IF(AND('statement of marks'!$C$3=3,'statement of marks'!HD78="mRrh.kZ"),'statement of marks'!$H$3,"")</f>
        <v/>
      </c>
      <c r="F3224" s="239" t="str">
        <f>IF(AND('statement of marks'!$C$3=4,'statement of marks'!HD78="mRrh.kZ"),'statement of marks'!$H$3,"")</f>
        <v/>
      </c>
      <c r="G3224" s="239" t="str">
        <f>IF(AND('statement of marks'!$C$3=5,'statement of marks'!HD78="mRrh.kZ"),'statement of marks'!$H$3,"")</f>
        <v/>
      </c>
      <c r="H3224" s="239" t="str">
        <f>IF(AND('statement of marks'!$C$3=6,'statement of marks'!HD78="mRrh.kZ"),'statement of marks'!$H$3,"")</f>
        <v/>
      </c>
      <c r="I3224" s="239" t="str">
        <f>IF(AND('statement of marks'!$C$3=7,'statement of marks'!HD78="mRrh.kZ"),'statement of marks'!$H$3,"")</f>
        <v/>
      </c>
      <c r="J3224" s="260" t="str">
        <f>IF(AND('statement of marks'!$C$3=8,'statement of marks'!HD78="mRrh.kZ"),'statement of marks'!$H$3,"")</f>
        <v/>
      </c>
    </row>
    <row r="3225" spans="1:10" ht="17.5" customHeight="1">
      <c r="A3225" s="214"/>
      <c r="B3225" s="308" t="str">
        <f>'statement of marks'!$FT$4</f>
        <v>fgUnh</v>
      </c>
      <c r="C3225" s="240"/>
      <c r="D3225" s="241"/>
      <c r="E3225" s="261" t="str">
        <f>IF(OR('statement of marks'!$FV78="",E3224=""),"",'statement of marks'!$FV78)</f>
        <v/>
      </c>
      <c r="F3225" s="261" t="str">
        <f>IF(OR('statement of marks'!$FV78="",F3224=""),"",'statement of marks'!$FV78)</f>
        <v/>
      </c>
      <c r="G3225" s="261" t="str">
        <f>IF(OR('statement of marks'!$FV78="",G3224=""),"",'statement of marks'!$FV78)</f>
        <v/>
      </c>
      <c r="H3225" s="261" t="str">
        <f>IF(OR('statement of marks'!$FV78="",H3224=""),"",'statement of marks'!$FV78)</f>
        <v/>
      </c>
      <c r="I3225" s="261" t="str">
        <f>IF(OR('statement of marks'!$FV78="",I3224=""),"",'statement of marks'!$FV78)</f>
        <v/>
      </c>
      <c r="J3225" s="262" t="str">
        <f>IF(OR('statement of marks'!$FV78="",J3224=""),"",'statement of marks'!$FV78)</f>
        <v/>
      </c>
    </row>
    <row r="3226" spans="1:10" ht="17.5" customHeight="1">
      <c r="A3226" s="214"/>
      <c r="B3226" s="308" t="str">
        <f>'statement of marks'!$FW$4</f>
        <v>vaxszth</v>
      </c>
      <c r="C3226" s="240"/>
      <c r="D3226" s="241"/>
      <c r="E3226" s="261" t="str">
        <f>IF(OR('statement of marks'!$FY78="",E3224=""),"",'statement of marks'!$FY78)</f>
        <v/>
      </c>
      <c r="F3226" s="261" t="str">
        <f>IF(OR('statement of marks'!$FY78="",F3224=""),"",'statement of marks'!$FY78)</f>
        <v/>
      </c>
      <c r="G3226" s="261" t="str">
        <f>IF(OR('statement of marks'!$FY78="",G3224=""),"",'statement of marks'!$FY78)</f>
        <v/>
      </c>
      <c r="H3226" s="261" t="str">
        <f>IF(OR('statement of marks'!$FY78="",H3224=""),"",'statement of marks'!$FY78)</f>
        <v/>
      </c>
      <c r="I3226" s="261" t="str">
        <f>IF(OR('statement of marks'!$FY78="",I3224=""),"",'statement of marks'!$FY78)</f>
        <v/>
      </c>
      <c r="J3226" s="262" t="str">
        <f>IF(OR('statement of marks'!$FY78="",J3224=""),"",'statement of marks'!$FY78)</f>
        <v/>
      </c>
    </row>
    <row r="3227" spans="1:10" ht="17.5" customHeight="1">
      <c r="A3227" s="214"/>
      <c r="B3227" s="308" t="str">
        <f>IF('statement of marks'!BE78="s","laLÑr",IF('statement of marks'!BE78="u","mnwZ",IF('statement of marks'!BE78="g","xqtjkrh",IF('statement of marks'!BE78="p","iatkch",IF('statement of marks'!BE78="sd","flU/kh","r`rh; Hkk""kk")))))</f>
        <v>r`rh; Hkk"kk</v>
      </c>
      <c r="C3227" s="240"/>
      <c r="D3227" s="241"/>
      <c r="E3227" s="261" t="str">
        <f>IF(OR('statement of marks'!$GB78="",E3224=""),"",'statement of marks'!$GB78)</f>
        <v/>
      </c>
      <c r="F3227" s="261" t="str">
        <f>IF(OR('statement of marks'!$GB78="",F3224=""),"",'statement of marks'!$GB78)</f>
        <v/>
      </c>
      <c r="G3227" s="261" t="str">
        <f>IF(OR('statement of marks'!$GB78="",G3224=""),"",'statement of marks'!$GB78)</f>
        <v/>
      </c>
      <c r="H3227" s="261" t="str">
        <f>IF(OR('statement of marks'!$GB78="",H3224=""),"",'statement of marks'!$GB78)</f>
        <v/>
      </c>
      <c r="I3227" s="261" t="str">
        <f>IF(OR('statement of marks'!$GB78="",I3224=""),"",'statement of marks'!$GB78)</f>
        <v/>
      </c>
      <c r="J3227" s="262" t="str">
        <f>IF(OR('statement of marks'!$GB78="",J3224=""),"",'statement of marks'!$GB78)</f>
        <v/>
      </c>
    </row>
    <row r="3228" spans="1:10" ht="17.5" customHeight="1">
      <c r="A3228" s="214"/>
      <c r="B3228" s="308" t="str">
        <f>'statement of marks'!$GH$4</f>
        <v>xf.kr</v>
      </c>
      <c r="C3228" s="240"/>
      <c r="D3228" s="241"/>
      <c r="E3228" s="261" t="str">
        <f>IF(OR('statement of marks'!$GJ78="",E3224=""),"",'statement of marks'!$GJ78)</f>
        <v/>
      </c>
      <c r="F3228" s="261" t="str">
        <f>IF(OR('statement of marks'!$GJ78="",F3224=""),"",'statement of marks'!$GJ78)</f>
        <v/>
      </c>
      <c r="G3228" s="261" t="str">
        <f>IF(OR('statement of marks'!$GJ78="",G3224=""),"",'statement of marks'!$GJ78)</f>
        <v/>
      </c>
      <c r="H3228" s="261" t="str">
        <f>IF(OR('statement of marks'!$GJ78="",H3224=""),"",'statement of marks'!$GJ78)</f>
        <v/>
      </c>
      <c r="I3228" s="261" t="str">
        <f>IF(OR('statement of marks'!$GJ78="",I3224=""),"",'statement of marks'!$GJ78)</f>
        <v/>
      </c>
      <c r="J3228" s="262" t="str">
        <f>IF(OR('statement of marks'!$GJ78="",J3224=""),"",'statement of marks'!$GJ78)</f>
        <v/>
      </c>
    </row>
    <row r="3229" spans="1:10" ht="17.5" customHeight="1">
      <c r="A3229" s="214"/>
      <c r="B3229" s="308" t="str">
        <f>'statement of marks'!$GK$4</f>
        <v>foKku</v>
      </c>
      <c r="C3229" s="240"/>
      <c r="D3229" s="241"/>
      <c r="E3229" s="261" t="str">
        <f>IF(OR('statement of marks'!$GM78="",E3224=""),"",'statement of marks'!$GM78)</f>
        <v/>
      </c>
      <c r="F3229" s="261" t="str">
        <f>IF(OR('statement of marks'!$GM78="",F3224=""),"",'statement of marks'!$GM78)</f>
        <v/>
      </c>
      <c r="G3229" s="261" t="str">
        <f>IF(OR('statement of marks'!$GM78="",G3224=""),"",'statement of marks'!$GM78)</f>
        <v/>
      </c>
      <c r="H3229" s="261" t="str">
        <f>IF(OR('statement of marks'!$GM78="",H3224=""),"",'statement of marks'!$GM78)</f>
        <v/>
      </c>
      <c r="I3229" s="261" t="str">
        <f>IF(OR('statement of marks'!$GM78="",I3224=""),"",'statement of marks'!$GM78)</f>
        <v/>
      </c>
      <c r="J3229" s="262" t="str">
        <f>IF(OR('statement of marks'!$GM78="",J3224=""),"",'statement of marks'!$GM78)</f>
        <v/>
      </c>
    </row>
    <row r="3230" spans="1:10" ht="17.5" customHeight="1">
      <c r="A3230" s="214"/>
      <c r="B3230" s="308" t="str">
        <f>'statement of marks'!$GN$4</f>
        <v>lkekftd foKku</v>
      </c>
      <c r="C3230" s="240"/>
      <c r="D3230" s="241"/>
      <c r="E3230" s="261" t="str">
        <f>IF(OR('statement of marks'!$GP78="",E3224=""),"",'statement of marks'!$GP78)</f>
        <v/>
      </c>
      <c r="F3230" s="261" t="str">
        <f>IF(OR('statement of marks'!$GP78="",F3224=""),"",'statement of marks'!$GP78)</f>
        <v/>
      </c>
      <c r="G3230" s="261" t="str">
        <f>IF(OR('statement of marks'!$GP78="",G3224=""),"",'statement of marks'!$GP78)</f>
        <v/>
      </c>
      <c r="H3230" s="261" t="str">
        <f>IF(OR('statement of marks'!$GP78="",H3224=""),"",'statement of marks'!$GP78)</f>
        <v/>
      </c>
      <c r="I3230" s="261" t="str">
        <f>IF(OR('statement of marks'!$GP78="",I3224=""),"",'statement of marks'!$GP78)</f>
        <v/>
      </c>
      <c r="J3230" s="262" t="str">
        <f>IF(OR('statement of marks'!$GP78="",J3224=""),"",'statement of marks'!$GP78)</f>
        <v/>
      </c>
    </row>
    <row r="3231" spans="1:10" ht="17.5" customHeight="1">
      <c r="A3231" s="214"/>
      <c r="B3231" s="308" t="str">
        <f>'statement of marks'!$GQ$4</f>
        <v>dk;kZuqHko</v>
      </c>
      <c r="C3231" s="240"/>
      <c r="D3231" s="241"/>
      <c r="E3231" s="261" t="str">
        <f>IF(OR('statement of marks'!$GS78="",E3224=""),"",'statement of marks'!$GS78)</f>
        <v/>
      </c>
      <c r="F3231" s="261" t="str">
        <f>IF(OR('statement of marks'!$GS78="",F3224=""),"",'statement of marks'!$GS78)</f>
        <v/>
      </c>
      <c r="G3231" s="261" t="str">
        <f>IF(OR('statement of marks'!$GS78="",G3224=""),"",'statement of marks'!$GS78)</f>
        <v/>
      </c>
      <c r="H3231" s="261" t="str">
        <f>IF(OR('statement of marks'!$GS78="",H3224=""),"",'statement of marks'!$GS78)</f>
        <v/>
      </c>
      <c r="I3231" s="261" t="str">
        <f>IF(OR('statement of marks'!$GS78="",I3224=""),"",'statement of marks'!$GS78)</f>
        <v/>
      </c>
      <c r="J3231" s="262" t="str">
        <f>IF(OR('statement of marks'!$GS78="",J3224=""),"",'statement of marks'!$GS78)</f>
        <v/>
      </c>
    </row>
    <row r="3232" spans="1:10" ht="17.5" customHeight="1">
      <c r="A3232" s="214"/>
      <c r="B3232" s="308" t="str">
        <f>'statement of marks'!$GT$4</f>
        <v>dyk f'k{kk</v>
      </c>
      <c r="C3232" s="240"/>
      <c r="D3232" s="241"/>
      <c r="E3232" s="263" t="str">
        <f>IF(OR('statement of marks'!$GV78="",E3224=""),"",'statement of marks'!$GV78)</f>
        <v/>
      </c>
      <c r="F3232" s="263" t="str">
        <f>IF(OR('statement of marks'!$GV78="",F3224=""),"",'statement of marks'!$GV78)</f>
        <v/>
      </c>
      <c r="G3232" s="263" t="str">
        <f>IF(OR('statement of marks'!$GV78="",G3224=""),"",'statement of marks'!$GV78)</f>
        <v/>
      </c>
      <c r="H3232" s="263" t="str">
        <f>IF(OR('statement of marks'!$GV78="",H3224=""),"",'statement of marks'!$GV78)</f>
        <v/>
      </c>
      <c r="I3232" s="263" t="str">
        <f>IF(OR('statement of marks'!$GV78="",I3224=""),"",'statement of marks'!$GV78)</f>
        <v/>
      </c>
      <c r="J3232" s="264" t="str">
        <f>IF(OR('statement of marks'!$GV78="",J3224=""),"",'statement of marks'!$GV78)</f>
        <v/>
      </c>
    </row>
    <row r="3233" spans="1:10" ht="17.5" customHeight="1">
      <c r="A3233" s="214"/>
      <c r="B3233" s="245" t="s">
        <v>284</v>
      </c>
      <c r="C3233" s="265" t="str">
        <f t="shared" ref="C3233:J3233" si="142">C3224</f>
        <v/>
      </c>
      <c r="D3233" s="265" t="str">
        <f t="shared" si="142"/>
        <v/>
      </c>
      <c r="E3233" s="265" t="str">
        <f t="shared" si="142"/>
        <v/>
      </c>
      <c r="F3233" s="265" t="str">
        <f t="shared" si="142"/>
        <v/>
      </c>
      <c r="G3233" s="265" t="str">
        <f t="shared" si="142"/>
        <v/>
      </c>
      <c r="H3233" s="265" t="str">
        <f t="shared" si="142"/>
        <v/>
      </c>
      <c r="I3233" s="265" t="str">
        <f t="shared" si="142"/>
        <v/>
      </c>
      <c r="J3233" s="266" t="str">
        <f t="shared" si="142"/>
        <v/>
      </c>
    </row>
    <row r="3234" spans="1:10" ht="17.5" customHeight="1">
      <c r="A3234" s="214"/>
      <c r="B3234" s="308" t="str">
        <f>'statement of marks'!$HL$5</f>
        <v>Nk= mifLFkfr</v>
      </c>
      <c r="C3234" s="242"/>
      <c r="D3234" s="242"/>
      <c r="E3234" s="267" t="str">
        <f>IF(OR('statement of marks'!$HL78="",E3224=""),"",'statement of marks'!$HL78)</f>
        <v/>
      </c>
      <c r="F3234" s="267" t="str">
        <f>IF(OR('statement of marks'!$HL78="",F3224=""),"",'statement of marks'!$HL78)</f>
        <v/>
      </c>
      <c r="G3234" s="267" t="str">
        <f>IF(OR('statement of marks'!$HL78="",G3224=""),"",'statement of marks'!$HL78)</f>
        <v/>
      </c>
      <c r="H3234" s="267" t="str">
        <f>IF(OR('statement of marks'!$HL78="",H3224=""),"",'statement of marks'!$HL78)</f>
        <v/>
      </c>
      <c r="I3234" s="267" t="str">
        <f>IF(OR('statement of marks'!$HL78="",I3224=""),"",'statement of marks'!$HL78)</f>
        <v/>
      </c>
      <c r="J3234" s="268" t="str">
        <f>IF(OR('statement of marks'!$HL78="",J3224=""),"",'statement of marks'!$HL78)</f>
        <v/>
      </c>
    </row>
    <row r="3235" spans="1:10" ht="17.5" customHeight="1">
      <c r="A3235" s="214"/>
      <c r="B3235" s="308" t="str">
        <f>'statement of marks'!$HK$5</f>
        <v>dqy ehfVax</v>
      </c>
      <c r="C3235" s="243"/>
      <c r="D3235" s="243"/>
      <c r="E3235" s="243" t="str">
        <f>IF(OR('statement of marks'!$HK78="",E3224=""),"",'statement of marks'!$HK78)</f>
        <v/>
      </c>
      <c r="F3235" s="243" t="str">
        <f>IF(OR('statement of marks'!$HK78="",F3224=""),"",'statement of marks'!$HK78)</f>
        <v/>
      </c>
      <c r="G3235" s="243" t="str">
        <f>IF(OR('statement of marks'!$HK78="",G3224=""),"",'statement of marks'!$HK78)</f>
        <v/>
      </c>
      <c r="H3235" s="243" t="str">
        <f>IF(OR('statement of marks'!$HK78="",H3224=""),"",'statement of marks'!$HK78)</f>
        <v/>
      </c>
      <c r="I3235" s="243" t="str">
        <f>IF(OR('statement of marks'!$HK78="",I3224=""),"",'statement of marks'!$HK78)</f>
        <v/>
      </c>
      <c r="J3235" s="269" t="str">
        <f>IF(OR('statement of marks'!$HK78="",J3224=""),"",'statement of marks'!$HK78)</f>
        <v/>
      </c>
    </row>
    <row r="3236" spans="1:10" ht="17.5" customHeight="1">
      <c r="A3236" s="214"/>
      <c r="B3236" s="308" t="s">
        <v>259</v>
      </c>
      <c r="C3236" s="243" t="str">
        <f t="shared" ref="C3236:J3236" si="143">IF(OR(C3234="",C3235=""),"",C3234/C3235*100)</f>
        <v/>
      </c>
      <c r="D3236" s="243" t="str">
        <f t="shared" si="143"/>
        <v/>
      </c>
      <c r="E3236" s="243" t="str">
        <f t="shared" si="143"/>
        <v/>
      </c>
      <c r="F3236" s="243" t="str">
        <f t="shared" si="143"/>
        <v/>
      </c>
      <c r="G3236" s="243" t="str">
        <f t="shared" si="143"/>
        <v/>
      </c>
      <c r="H3236" s="243" t="str">
        <f t="shared" si="143"/>
        <v/>
      </c>
      <c r="I3236" s="243" t="str">
        <f t="shared" si="143"/>
        <v/>
      </c>
      <c r="J3236" s="269" t="str">
        <f t="shared" si="143"/>
        <v/>
      </c>
    </row>
    <row r="3237" spans="1:10" ht="17.5" customHeight="1">
      <c r="A3237" s="214"/>
      <c r="B3237" s="308" t="s">
        <v>260</v>
      </c>
      <c r="C3237" s="243"/>
      <c r="D3237" s="243"/>
      <c r="E3237" s="243"/>
      <c r="F3237" s="243"/>
      <c r="G3237" s="243"/>
      <c r="H3237" s="243"/>
      <c r="I3237" s="243"/>
      <c r="J3237" s="249"/>
    </row>
    <row r="3238" spans="1:10" ht="17.5" customHeight="1">
      <c r="A3238" s="214"/>
      <c r="B3238" s="310" t="s">
        <v>257</v>
      </c>
      <c r="C3238" s="1319" t="str">
        <f>IF('statement of marks'!HN78="","",'statement of marks'!HN78)</f>
        <v/>
      </c>
      <c r="D3238" s="1320"/>
      <c r="E3238" s="1320"/>
      <c r="F3238" s="1320"/>
      <c r="G3238" s="1320"/>
      <c r="H3238" s="1320"/>
      <c r="I3238" s="1320"/>
      <c r="J3238" s="1321"/>
    </row>
    <row r="3239" spans="1:10" ht="17.5" customHeight="1">
      <c r="A3239" s="214"/>
      <c r="B3239" s="246"/>
      <c r="C3239" s="1322"/>
      <c r="D3239" s="1323"/>
      <c r="E3239" s="1323"/>
      <c r="F3239" s="1324"/>
      <c r="G3239" s="1322"/>
      <c r="H3239" s="1323"/>
      <c r="I3239" s="1323"/>
      <c r="J3239" s="1325"/>
    </row>
    <row r="3240" spans="1:10" ht="17.5" customHeight="1" thickBot="1">
      <c r="A3240" s="215"/>
      <c r="B3240" s="259" t="s">
        <v>262</v>
      </c>
      <c r="C3240" s="1293" t="s">
        <v>80</v>
      </c>
      <c r="D3240" s="1294"/>
      <c r="E3240" s="1294"/>
      <c r="F3240" s="1295"/>
      <c r="G3240" s="1296" t="s">
        <v>263</v>
      </c>
      <c r="H3240" s="1297"/>
      <c r="I3240" s="1297"/>
      <c r="J3240" s="1298"/>
    </row>
    <row r="3241" spans="1:10" ht="17.5" customHeight="1">
      <c r="A3241" s="247"/>
      <c r="B3241" s="1352" t="s">
        <v>228</v>
      </c>
      <c r="C3241" s="1353"/>
      <c r="D3241" s="1353"/>
      <c r="E3241" s="1353"/>
      <c r="F3241" s="1353"/>
      <c r="G3241" s="1353"/>
      <c r="H3241" s="1353"/>
      <c r="I3241" s="1353"/>
      <c r="J3241" s="1354"/>
    </row>
    <row r="3242" spans="1:10" ht="17.5" customHeight="1">
      <c r="A3242" s="214"/>
      <c r="B3242" s="1355" t="s">
        <v>247</v>
      </c>
      <c r="C3242" s="1356"/>
      <c r="D3242" s="1356"/>
      <c r="E3242" s="1356"/>
      <c r="F3242" s="1356"/>
      <c r="G3242" s="1356"/>
      <c r="H3242" s="1356"/>
      <c r="I3242" s="1356"/>
      <c r="J3242" s="1357"/>
    </row>
    <row r="3243" spans="1:10" ht="17.5" customHeight="1">
      <c r="A3243" s="214"/>
      <c r="B3243" s="1358" t="s">
        <v>81</v>
      </c>
      <c r="C3243" s="1358"/>
      <c r="D3243" s="1359">
        <f>YEAR(details!G79)</f>
        <v>1900</v>
      </c>
      <c r="E3243" s="1360"/>
      <c r="F3243" s="307" t="s">
        <v>230</v>
      </c>
      <c r="G3243" s="1359" t="str">
        <f>'statement of marks'!$H$3</f>
        <v>2015-16</v>
      </c>
      <c r="H3243" s="1360"/>
      <c r="I3243" s="307" t="s">
        <v>231</v>
      </c>
      <c r="J3243" s="255"/>
    </row>
    <row r="3244" spans="1:10" ht="17.5" customHeight="1">
      <c r="A3244" s="214"/>
      <c r="B3244" s="1326" t="s">
        <v>229</v>
      </c>
      <c r="C3244" s="1327"/>
      <c r="D3244" s="1312" t="str">
        <f>'statement of marks'!$A$1</f>
        <v>jk- ck- ek/;fed fo|ky; uohu] fuEckgsM+k</v>
      </c>
      <c r="E3244" s="1313"/>
      <c r="F3244" s="1313"/>
      <c r="G3244" s="1313"/>
      <c r="H3244" s="1313"/>
      <c r="I3244" s="1313"/>
      <c r="J3244" s="1314"/>
    </row>
    <row r="3245" spans="1:10" ht="17.5" customHeight="1">
      <c r="A3245" s="214"/>
      <c r="B3245" s="1326" t="str">
        <f>'statement of marks'!$J$3</f>
        <v xml:space="preserve">fo|ky; dk Mk;l dksM+ </v>
      </c>
      <c r="C3245" s="1327"/>
      <c r="D3245" s="1345" t="str">
        <f>'statement of marks'!$K$3</f>
        <v xml:space="preserve">08291009401   </v>
      </c>
      <c r="E3245" s="1346"/>
      <c r="F3245" s="1128"/>
      <c r="G3245" s="1129"/>
      <c r="H3245" s="1129"/>
      <c r="I3245" s="1129"/>
      <c r="J3245" s="1347"/>
    </row>
    <row r="3246" spans="1:10" ht="17.5" customHeight="1">
      <c r="A3246" s="214"/>
      <c r="B3246" s="1326" t="s">
        <v>218</v>
      </c>
      <c r="C3246" s="1327"/>
      <c r="D3246" s="1312" t="str">
        <f>IF('statement of marks'!J79="","",'statement of marks'!J79)</f>
        <v/>
      </c>
      <c r="E3246" s="1313"/>
      <c r="F3246" s="1313"/>
      <c r="G3246" s="1313"/>
      <c r="H3246" s="1313"/>
      <c r="I3246" s="1313"/>
      <c r="J3246" s="1314"/>
    </row>
    <row r="3247" spans="1:10" ht="17.5" customHeight="1">
      <c r="A3247" s="214"/>
      <c r="B3247" s="1326" t="s">
        <v>232</v>
      </c>
      <c r="C3247" s="1327"/>
      <c r="D3247" s="1145" t="str">
        <f>IF('statement of marks'!C79="B","Nk=",IF('statement of marks'!C79="G","Nk=k",""))</f>
        <v/>
      </c>
      <c r="E3247" s="1145"/>
      <c r="F3247" s="258" t="s">
        <v>224</v>
      </c>
      <c r="G3247" s="256" t="str">
        <f>IF('statement of marks'!B79="","",'statement of marks'!B79)</f>
        <v/>
      </c>
      <c r="H3247" s="1348"/>
      <c r="I3247" s="1348"/>
      <c r="J3247" s="1349"/>
    </row>
    <row r="3248" spans="1:10" ht="17.5" customHeight="1">
      <c r="A3248" s="214"/>
      <c r="B3248" s="1326" t="s">
        <v>220</v>
      </c>
      <c r="C3248" s="1327"/>
      <c r="D3248" s="1312" t="str">
        <f>IF('statement of marks'!L79="","",'statement of marks'!L79)</f>
        <v/>
      </c>
      <c r="E3248" s="1313"/>
      <c r="F3248" s="1313"/>
      <c r="G3248" s="1313"/>
      <c r="H3248" s="1313"/>
      <c r="I3248" s="1313"/>
      <c r="J3248" s="1314"/>
    </row>
    <row r="3249" spans="1:10" ht="17.5" customHeight="1">
      <c r="A3249" s="214"/>
      <c r="B3249" s="1326" t="s">
        <v>219</v>
      </c>
      <c r="C3249" s="1327"/>
      <c r="D3249" s="1312" t="str">
        <f>IF('statement of marks'!K79="","",'statement of marks'!K79)</f>
        <v/>
      </c>
      <c r="E3249" s="1313"/>
      <c r="F3249" s="1313"/>
      <c r="G3249" s="1313"/>
      <c r="H3249" s="1313"/>
      <c r="I3249" s="1313"/>
      <c r="J3249" s="1314"/>
    </row>
    <row r="3250" spans="1:10" ht="17.5" customHeight="1">
      <c r="A3250" s="214"/>
      <c r="B3250" s="1326" t="s">
        <v>234</v>
      </c>
      <c r="C3250" s="1327"/>
      <c r="D3250" s="1312" t="str">
        <f>IF(details!N79="","",details!N79)</f>
        <v/>
      </c>
      <c r="E3250" s="1313"/>
      <c r="F3250" s="1313"/>
      <c r="G3250" s="1313"/>
      <c r="H3250" s="1313"/>
      <c r="I3250" s="1313"/>
      <c r="J3250" s="1314"/>
    </row>
    <row r="3251" spans="1:10" ht="17.5" customHeight="1">
      <c r="A3251" s="214"/>
      <c r="B3251" s="1326" t="s">
        <v>283</v>
      </c>
      <c r="C3251" s="1327"/>
      <c r="D3251" s="1312" t="str">
        <f>IF(details!O79="","",details!O79)</f>
        <v/>
      </c>
      <c r="E3251" s="1313"/>
      <c r="F3251" s="1313"/>
      <c r="G3251" s="1313"/>
      <c r="H3251" s="1313"/>
      <c r="I3251" s="1313"/>
      <c r="J3251" s="1314"/>
    </row>
    <row r="3252" spans="1:10" ht="17.5" customHeight="1">
      <c r="A3252" s="214"/>
      <c r="B3252" s="1326" t="s">
        <v>77</v>
      </c>
      <c r="C3252" s="1327"/>
      <c r="D3252" s="392">
        <f>'statement of marks'!$C$3</f>
        <v>6</v>
      </c>
      <c r="E3252" s="309" t="s">
        <v>222</v>
      </c>
      <c r="F3252" s="254" t="str">
        <f>IF('statement of marks'!F79="","",'statement of marks'!F79)</f>
        <v/>
      </c>
      <c r="G3252" s="1343" t="s">
        <v>233</v>
      </c>
      <c r="H3252" s="1170"/>
      <c r="I3252" s="1361" t="str">
        <f>IF('statement of marks'!G79="","",'statement of marks'!G79)</f>
        <v/>
      </c>
      <c r="J3252" s="1362"/>
    </row>
    <row r="3253" spans="1:10" ht="17.5" customHeight="1">
      <c r="A3253" s="214"/>
      <c r="B3253" s="1326" t="s">
        <v>225</v>
      </c>
      <c r="C3253" s="1327"/>
      <c r="D3253" s="1316" t="str">
        <f>IF('statement of marks'!H79="","",'statement of marks'!H79)</f>
        <v/>
      </c>
      <c r="E3253" s="1328"/>
      <c r="F3253" s="1328"/>
      <c r="G3253" s="1328"/>
      <c r="H3253" s="1328"/>
      <c r="I3253" s="1328"/>
      <c r="J3253" s="1329"/>
    </row>
    <row r="3254" spans="1:10" ht="17.5" customHeight="1">
      <c r="A3254" s="214"/>
      <c r="B3254" s="1326" t="s">
        <v>226</v>
      </c>
      <c r="C3254" s="1327"/>
      <c r="D3254" s="1330" t="str">
        <f>IF('statement of marks'!I79="","",'statement of marks'!I79)</f>
        <v/>
      </c>
      <c r="E3254" s="1331"/>
      <c r="F3254" s="1332"/>
      <c r="G3254" s="1332"/>
      <c r="H3254" s="1332"/>
      <c r="I3254" s="1332"/>
      <c r="J3254" s="1333"/>
    </row>
    <row r="3255" spans="1:10" ht="17.5" customHeight="1">
      <c r="A3255" s="214"/>
      <c r="B3255" s="1312" t="s">
        <v>235</v>
      </c>
      <c r="C3255" s="1313"/>
      <c r="D3255" s="1313"/>
      <c r="E3255" s="1144"/>
      <c r="F3255" s="1334" t="str">
        <f>IF(details!Q79="","",details!Q79)</f>
        <v/>
      </c>
      <c r="G3255" s="1334"/>
      <c r="H3255" s="1335"/>
      <c r="I3255" s="1335"/>
      <c r="J3255" s="1336"/>
    </row>
    <row r="3256" spans="1:10" ht="17.5" customHeight="1">
      <c r="A3256" s="214"/>
      <c r="B3256" s="1326" t="s">
        <v>239</v>
      </c>
      <c r="C3256" s="1327"/>
      <c r="D3256" s="1312" t="str">
        <f>IF(details!M79="","",details!M79)</f>
        <v/>
      </c>
      <c r="E3256" s="1313"/>
      <c r="F3256" s="1313"/>
      <c r="G3256" s="1313"/>
      <c r="H3256" s="1313"/>
      <c r="I3256" s="1313"/>
      <c r="J3256" s="1314"/>
    </row>
    <row r="3257" spans="1:10" ht="17.5" customHeight="1">
      <c r="A3257" s="214"/>
      <c r="B3257" s="1326" t="s">
        <v>240</v>
      </c>
      <c r="C3257" s="1327"/>
      <c r="D3257" s="1312" t="str">
        <f>IF(details!P79="","",details!P79)</f>
        <v/>
      </c>
      <c r="E3257" s="1313"/>
      <c r="F3257" s="1313"/>
      <c r="G3257" s="1313"/>
      <c r="H3257" s="1313"/>
      <c r="I3257" s="1313"/>
      <c r="J3257" s="1314"/>
    </row>
    <row r="3258" spans="1:10" ht="17.5" customHeight="1">
      <c r="A3258" s="214"/>
      <c r="B3258" s="1326" t="s">
        <v>241</v>
      </c>
      <c r="C3258" s="1327"/>
      <c r="D3258" s="1337" t="str">
        <f>IF('statement of marks'!HD79="mRrh.kZ",'statement of marks'!$C$3,"")</f>
        <v/>
      </c>
      <c r="E3258" s="1338"/>
      <c r="F3258" s="1313" t="s">
        <v>242</v>
      </c>
      <c r="G3258" s="1144"/>
      <c r="H3258" s="1337" t="str">
        <f>IF(D3258="","",D3258+1)</f>
        <v/>
      </c>
      <c r="I3258" s="1338"/>
      <c r="J3258" s="1339"/>
    </row>
    <row r="3259" spans="1:10" ht="17.5" customHeight="1">
      <c r="A3259" s="214"/>
      <c r="B3259" s="1326" t="s">
        <v>243</v>
      </c>
      <c r="C3259" s="1327"/>
      <c r="D3259" s="1340">
        <f>IF(details!$O$4="","",details!$O$4)</f>
        <v>42460</v>
      </c>
      <c r="E3259" s="1341"/>
      <c r="F3259" s="1342"/>
      <c r="G3259" s="1343"/>
      <c r="H3259" s="1343"/>
      <c r="I3259" s="1343"/>
      <c r="J3259" s="1344"/>
    </row>
    <row r="3260" spans="1:10" ht="17.5" customHeight="1">
      <c r="A3260" s="214"/>
      <c r="B3260" s="1299"/>
      <c r="C3260" s="1299"/>
      <c r="D3260" s="1276"/>
      <c r="E3260" s="1276"/>
      <c r="F3260" s="1288"/>
      <c r="G3260" s="1288"/>
      <c r="H3260" s="1288"/>
      <c r="I3260" s="1288"/>
      <c r="J3260" s="1300"/>
    </row>
    <row r="3261" spans="1:10" ht="17.5" customHeight="1">
      <c r="A3261" s="214"/>
      <c r="B3261" s="1301" t="str">
        <f>IF(details!$I$4="","",details!$I$4)</f>
        <v>Jherh js[kk oekZ</v>
      </c>
      <c r="C3261" s="1301"/>
      <c r="D3261" s="1276"/>
      <c r="E3261" s="1276"/>
      <c r="F3261" s="1302" t="str">
        <f>IF(details!$F$4="","",details!$F$4)</f>
        <v>Jh jk/ks';ke tk'kh</v>
      </c>
      <c r="G3261" s="1303"/>
      <c r="H3261" s="1303"/>
      <c r="I3261" s="1303"/>
      <c r="J3261" s="1304"/>
    </row>
    <row r="3262" spans="1:10" ht="17.5" customHeight="1" thickBot="1">
      <c r="A3262" s="215"/>
      <c r="B3262" s="1305" t="s">
        <v>244</v>
      </c>
      <c r="C3262" s="1305"/>
      <c r="D3262" s="1305" t="s">
        <v>245</v>
      </c>
      <c r="E3262" s="1305"/>
      <c r="F3262" s="1306" t="s">
        <v>246</v>
      </c>
      <c r="G3262" s="1307"/>
      <c r="H3262" s="1307"/>
      <c r="I3262" s="1307"/>
      <c r="J3262" s="1308"/>
    </row>
    <row r="3263" spans="1:10" ht="17.5" customHeight="1">
      <c r="A3263" s="247"/>
      <c r="B3263" s="1309" t="s">
        <v>258</v>
      </c>
      <c r="C3263" s="1310"/>
      <c r="D3263" s="1310"/>
      <c r="E3263" s="1310"/>
      <c r="F3263" s="1310"/>
      <c r="G3263" s="1310"/>
      <c r="H3263" s="1310"/>
      <c r="I3263" s="1310"/>
      <c r="J3263" s="1311"/>
    </row>
    <row r="3264" spans="1:10" ht="17.5" customHeight="1">
      <c r="A3264" s="214"/>
      <c r="B3264" s="310" t="s">
        <v>218</v>
      </c>
      <c r="C3264" s="1312" t="str">
        <f>IF('statement of marks'!J79="","",'statement of marks'!J79)</f>
        <v/>
      </c>
      <c r="D3264" s="1313"/>
      <c r="E3264" s="1313"/>
      <c r="F3264" s="1313"/>
      <c r="G3264" s="1313"/>
      <c r="H3264" s="1313"/>
      <c r="I3264" s="1313"/>
      <c r="J3264" s="1314"/>
    </row>
    <row r="3265" spans="1:10" ht="17.5" customHeight="1">
      <c r="A3265" s="214"/>
      <c r="B3265" s="310" t="s">
        <v>219</v>
      </c>
      <c r="C3265" s="1312" t="str">
        <f>IF('statement of marks'!K79="","",'statement of marks'!K79)</f>
        <v/>
      </c>
      <c r="D3265" s="1313"/>
      <c r="E3265" s="1313"/>
      <c r="F3265" s="1313"/>
      <c r="G3265" s="1313"/>
      <c r="H3265" s="1313"/>
      <c r="I3265" s="1313"/>
      <c r="J3265" s="1314"/>
    </row>
    <row r="3266" spans="1:10" ht="17.5" customHeight="1">
      <c r="A3266" s="214"/>
      <c r="B3266" s="310" t="s">
        <v>220</v>
      </c>
      <c r="C3266" s="1312" t="str">
        <f>IF('statement of marks'!L79="","",'statement of marks'!L79)</f>
        <v/>
      </c>
      <c r="D3266" s="1313"/>
      <c r="E3266" s="1313"/>
      <c r="F3266" s="1313"/>
      <c r="G3266" s="1313"/>
      <c r="H3266" s="1313"/>
      <c r="I3266" s="1313"/>
      <c r="J3266" s="1314"/>
    </row>
    <row r="3267" spans="1:10" ht="17.5" customHeight="1">
      <c r="A3267" s="214"/>
      <c r="B3267" s="310" t="s">
        <v>225</v>
      </c>
      <c r="C3267" s="1315" t="str">
        <f>IF('statement of marks'!H79="","",'statement of marks'!H79)</f>
        <v/>
      </c>
      <c r="D3267" s="1316"/>
      <c r="E3267" s="252" t="s">
        <v>261</v>
      </c>
      <c r="F3267" s="1317" t="str">
        <f>IF('statement of marks'!I79="","",'statement of marks'!I79)</f>
        <v/>
      </c>
      <c r="G3267" s="1317"/>
      <c r="H3267" s="1317"/>
      <c r="I3267" s="1317"/>
      <c r="J3267" s="1318"/>
    </row>
    <row r="3268" spans="1:10" ht="17.5" customHeight="1">
      <c r="A3268" s="214"/>
      <c r="B3268" s="310" t="s">
        <v>223</v>
      </c>
      <c r="C3268" s="253" t="s">
        <v>248</v>
      </c>
      <c r="D3268" s="235" t="s">
        <v>249</v>
      </c>
      <c r="E3268" s="235" t="s">
        <v>250</v>
      </c>
      <c r="F3268" s="235" t="s">
        <v>251</v>
      </c>
      <c r="G3268" s="235" t="s">
        <v>252</v>
      </c>
      <c r="H3268" s="235" t="s">
        <v>253</v>
      </c>
      <c r="I3268" s="235" t="s">
        <v>254</v>
      </c>
      <c r="J3268" s="248" t="s">
        <v>255</v>
      </c>
    </row>
    <row r="3269" spans="1:10" ht="17.5" customHeight="1">
      <c r="A3269" s="214"/>
      <c r="B3269" s="308" t="s">
        <v>256</v>
      </c>
      <c r="C3269" s="239" t="str">
        <f>IF(AND('statement of marks'!$C$3=1,'statement of marks'!HD79="mRrh.kZ"),'statement of marks'!$H$3,"")</f>
        <v/>
      </c>
      <c r="D3269" s="239" t="str">
        <f>IF(AND('statement of marks'!$C$3=2,'statement of marks'!HD79="mRrh.kZ"),'statement of marks'!$H$3,"")</f>
        <v/>
      </c>
      <c r="E3269" s="239" t="str">
        <f>IF(AND('statement of marks'!$C$3=3,'statement of marks'!HD79="mRrh.kZ"),'statement of marks'!$H$3,"")</f>
        <v/>
      </c>
      <c r="F3269" s="239" t="str">
        <f>IF(AND('statement of marks'!$C$3=4,'statement of marks'!HD79="mRrh.kZ"),'statement of marks'!$H$3,"")</f>
        <v/>
      </c>
      <c r="G3269" s="239" t="str">
        <f>IF(AND('statement of marks'!$C$3=5,'statement of marks'!HD79="mRrh.kZ"),'statement of marks'!$H$3,"")</f>
        <v/>
      </c>
      <c r="H3269" s="239" t="str">
        <f>IF(AND('statement of marks'!$C$3=6,'statement of marks'!HD79="mRrh.kZ"),'statement of marks'!$H$3,"")</f>
        <v/>
      </c>
      <c r="I3269" s="239" t="str">
        <f>IF(AND('statement of marks'!$C$3=7,'statement of marks'!HD79="mRrh.kZ"),'statement of marks'!$H$3,"")</f>
        <v/>
      </c>
      <c r="J3269" s="260" t="str">
        <f>IF(AND('statement of marks'!$C$3=8,'statement of marks'!HD79="mRrh.kZ"),'statement of marks'!$H$3,"")</f>
        <v/>
      </c>
    </row>
    <row r="3270" spans="1:10" ht="17.5" customHeight="1">
      <c r="A3270" s="214"/>
      <c r="B3270" s="308" t="str">
        <f>'statement of marks'!$FT$4</f>
        <v>fgUnh</v>
      </c>
      <c r="C3270" s="240"/>
      <c r="D3270" s="241"/>
      <c r="E3270" s="261" t="str">
        <f>IF(OR('statement of marks'!$FV79="",E3269=""),"",'statement of marks'!$FV79)</f>
        <v/>
      </c>
      <c r="F3270" s="261" t="str">
        <f>IF(OR('statement of marks'!$FV79="",F3269=""),"",'statement of marks'!$FV79)</f>
        <v/>
      </c>
      <c r="G3270" s="261" t="str">
        <f>IF(OR('statement of marks'!$FV79="",G3269=""),"",'statement of marks'!$FV79)</f>
        <v/>
      </c>
      <c r="H3270" s="261" t="str">
        <f>IF(OR('statement of marks'!$FV79="",H3269=""),"",'statement of marks'!$FV79)</f>
        <v/>
      </c>
      <c r="I3270" s="261" t="str">
        <f>IF(OR('statement of marks'!$FV79="",I3269=""),"",'statement of marks'!$FV79)</f>
        <v/>
      </c>
      <c r="J3270" s="262" t="str">
        <f>IF(OR('statement of marks'!$FV79="",J3269=""),"",'statement of marks'!$FV79)</f>
        <v/>
      </c>
    </row>
    <row r="3271" spans="1:10" ht="17.5" customHeight="1">
      <c r="A3271" s="214"/>
      <c r="B3271" s="308" t="str">
        <f>'statement of marks'!$FW$4</f>
        <v>vaxszth</v>
      </c>
      <c r="C3271" s="240"/>
      <c r="D3271" s="241"/>
      <c r="E3271" s="261" t="str">
        <f>IF(OR('statement of marks'!$FY79="",E3269=""),"",'statement of marks'!$FY79)</f>
        <v/>
      </c>
      <c r="F3271" s="261" t="str">
        <f>IF(OR('statement of marks'!$FY79="",F3269=""),"",'statement of marks'!$FY79)</f>
        <v/>
      </c>
      <c r="G3271" s="261" t="str">
        <f>IF(OR('statement of marks'!$FY79="",G3269=""),"",'statement of marks'!$FY79)</f>
        <v/>
      </c>
      <c r="H3271" s="261" t="str">
        <f>IF(OR('statement of marks'!$FY79="",H3269=""),"",'statement of marks'!$FY79)</f>
        <v/>
      </c>
      <c r="I3271" s="261" t="str">
        <f>IF(OR('statement of marks'!$FY79="",I3269=""),"",'statement of marks'!$FY79)</f>
        <v/>
      </c>
      <c r="J3271" s="262" t="str">
        <f>IF(OR('statement of marks'!$FY79="",J3269=""),"",'statement of marks'!$FY79)</f>
        <v/>
      </c>
    </row>
    <row r="3272" spans="1:10" ht="17.5" customHeight="1">
      <c r="A3272" s="214"/>
      <c r="B3272" s="308" t="str">
        <f>IF('statement of marks'!BE79="s","laLÑr",IF('statement of marks'!BE79="u","mnwZ",IF('statement of marks'!BE79="g","xqtjkrh",IF('statement of marks'!BE79="p","iatkch",IF('statement of marks'!BE79="sd","flU/kh","r`rh; Hkk""kk")))))</f>
        <v>r`rh; Hkk"kk</v>
      </c>
      <c r="C3272" s="240"/>
      <c r="D3272" s="241"/>
      <c r="E3272" s="261" t="str">
        <f>IF(OR('statement of marks'!$GB79="",E3269=""),"",'statement of marks'!$GB79)</f>
        <v/>
      </c>
      <c r="F3272" s="261" t="str">
        <f>IF(OR('statement of marks'!$GB79="",F3269=""),"",'statement of marks'!$GB79)</f>
        <v/>
      </c>
      <c r="G3272" s="261" t="str">
        <f>IF(OR('statement of marks'!$GB79="",G3269=""),"",'statement of marks'!$GB79)</f>
        <v/>
      </c>
      <c r="H3272" s="261" t="str">
        <f>IF(OR('statement of marks'!$GB79="",H3269=""),"",'statement of marks'!$GB79)</f>
        <v/>
      </c>
      <c r="I3272" s="261" t="str">
        <f>IF(OR('statement of marks'!$GB79="",I3269=""),"",'statement of marks'!$GB79)</f>
        <v/>
      </c>
      <c r="J3272" s="262" t="str">
        <f>IF(OR('statement of marks'!$GB79="",J3269=""),"",'statement of marks'!$GB79)</f>
        <v/>
      </c>
    </row>
    <row r="3273" spans="1:10" ht="17.5" customHeight="1">
      <c r="A3273" s="214"/>
      <c r="B3273" s="308" t="str">
        <f>'statement of marks'!$GH$4</f>
        <v>xf.kr</v>
      </c>
      <c r="C3273" s="240"/>
      <c r="D3273" s="241"/>
      <c r="E3273" s="261" t="str">
        <f>IF(OR('statement of marks'!$GJ79="",E3269=""),"",'statement of marks'!$GJ79)</f>
        <v/>
      </c>
      <c r="F3273" s="261" t="str">
        <f>IF(OR('statement of marks'!$GJ79="",F3269=""),"",'statement of marks'!$GJ79)</f>
        <v/>
      </c>
      <c r="G3273" s="261" t="str">
        <f>IF(OR('statement of marks'!$GJ79="",G3269=""),"",'statement of marks'!$GJ79)</f>
        <v/>
      </c>
      <c r="H3273" s="261" t="str">
        <f>IF(OR('statement of marks'!$GJ79="",H3269=""),"",'statement of marks'!$GJ79)</f>
        <v/>
      </c>
      <c r="I3273" s="261" t="str">
        <f>IF(OR('statement of marks'!$GJ79="",I3269=""),"",'statement of marks'!$GJ79)</f>
        <v/>
      </c>
      <c r="J3273" s="262" t="str">
        <f>IF(OR('statement of marks'!$GJ79="",J3269=""),"",'statement of marks'!$GJ79)</f>
        <v/>
      </c>
    </row>
    <row r="3274" spans="1:10" ht="17.5" customHeight="1">
      <c r="A3274" s="214"/>
      <c r="B3274" s="308" t="str">
        <f>'statement of marks'!$GK$4</f>
        <v>foKku</v>
      </c>
      <c r="C3274" s="240"/>
      <c r="D3274" s="241"/>
      <c r="E3274" s="261" t="str">
        <f>IF(OR('statement of marks'!$GM79="",E3269=""),"",'statement of marks'!$GM79)</f>
        <v/>
      </c>
      <c r="F3274" s="261" t="str">
        <f>IF(OR('statement of marks'!$GM79="",F3269=""),"",'statement of marks'!$GM79)</f>
        <v/>
      </c>
      <c r="G3274" s="261" t="str">
        <f>IF(OR('statement of marks'!$GM79="",G3269=""),"",'statement of marks'!$GM79)</f>
        <v/>
      </c>
      <c r="H3274" s="261" t="str">
        <f>IF(OR('statement of marks'!$GM79="",H3269=""),"",'statement of marks'!$GM79)</f>
        <v/>
      </c>
      <c r="I3274" s="261" t="str">
        <f>IF(OR('statement of marks'!$GM79="",I3269=""),"",'statement of marks'!$GM79)</f>
        <v/>
      </c>
      <c r="J3274" s="262" t="str">
        <f>IF(OR('statement of marks'!$GM79="",J3269=""),"",'statement of marks'!$GM79)</f>
        <v/>
      </c>
    </row>
    <row r="3275" spans="1:10" ht="17.5" customHeight="1">
      <c r="A3275" s="214"/>
      <c r="B3275" s="308" t="str">
        <f>'statement of marks'!$GN$4</f>
        <v>lkekftd foKku</v>
      </c>
      <c r="C3275" s="240"/>
      <c r="D3275" s="241"/>
      <c r="E3275" s="261" t="str">
        <f>IF(OR('statement of marks'!$GP79="",E3269=""),"",'statement of marks'!$GP79)</f>
        <v/>
      </c>
      <c r="F3275" s="261" t="str">
        <f>IF(OR('statement of marks'!$GP79="",F3269=""),"",'statement of marks'!$GP79)</f>
        <v/>
      </c>
      <c r="G3275" s="261" t="str">
        <f>IF(OR('statement of marks'!$GP79="",G3269=""),"",'statement of marks'!$GP79)</f>
        <v/>
      </c>
      <c r="H3275" s="261" t="str">
        <f>IF(OR('statement of marks'!$GP79="",H3269=""),"",'statement of marks'!$GP79)</f>
        <v/>
      </c>
      <c r="I3275" s="261" t="str">
        <f>IF(OR('statement of marks'!$GP79="",I3269=""),"",'statement of marks'!$GP79)</f>
        <v/>
      </c>
      <c r="J3275" s="262" t="str">
        <f>IF(OR('statement of marks'!$GP79="",J3269=""),"",'statement of marks'!$GP79)</f>
        <v/>
      </c>
    </row>
    <row r="3276" spans="1:10" ht="17.5" customHeight="1">
      <c r="A3276" s="214"/>
      <c r="B3276" s="308" t="str">
        <f>'statement of marks'!$GQ$4</f>
        <v>dk;kZuqHko</v>
      </c>
      <c r="C3276" s="240"/>
      <c r="D3276" s="241"/>
      <c r="E3276" s="261" t="str">
        <f>IF(OR('statement of marks'!$GS79="",E3269=""),"",'statement of marks'!$GS79)</f>
        <v/>
      </c>
      <c r="F3276" s="261" t="str">
        <f>IF(OR('statement of marks'!$GS79="",F3269=""),"",'statement of marks'!$GS79)</f>
        <v/>
      </c>
      <c r="G3276" s="261" t="str">
        <f>IF(OR('statement of marks'!$GS79="",G3269=""),"",'statement of marks'!$GS79)</f>
        <v/>
      </c>
      <c r="H3276" s="261" t="str">
        <f>IF(OR('statement of marks'!$GS79="",H3269=""),"",'statement of marks'!$GS79)</f>
        <v/>
      </c>
      <c r="I3276" s="261" t="str">
        <f>IF(OR('statement of marks'!$GS79="",I3269=""),"",'statement of marks'!$GS79)</f>
        <v/>
      </c>
      <c r="J3276" s="262" t="str">
        <f>IF(OR('statement of marks'!$GS79="",J3269=""),"",'statement of marks'!$GS79)</f>
        <v/>
      </c>
    </row>
    <row r="3277" spans="1:10" ht="17.5" customHeight="1">
      <c r="A3277" s="214"/>
      <c r="B3277" s="308" t="str">
        <f>'statement of marks'!$GT$4</f>
        <v>dyk f'k{kk</v>
      </c>
      <c r="C3277" s="240"/>
      <c r="D3277" s="241"/>
      <c r="E3277" s="263" t="str">
        <f>IF(OR('statement of marks'!$GV79="",E3269=""),"",'statement of marks'!$GV79)</f>
        <v/>
      </c>
      <c r="F3277" s="263" t="str">
        <f>IF(OR('statement of marks'!$GV79="",F3269=""),"",'statement of marks'!$GV79)</f>
        <v/>
      </c>
      <c r="G3277" s="263" t="str">
        <f>IF(OR('statement of marks'!$GV79="",G3269=""),"",'statement of marks'!$GV79)</f>
        <v/>
      </c>
      <c r="H3277" s="263" t="str">
        <f>IF(OR('statement of marks'!$GV79="",H3269=""),"",'statement of marks'!$GV79)</f>
        <v/>
      </c>
      <c r="I3277" s="263" t="str">
        <f>IF(OR('statement of marks'!$GV79="",I3269=""),"",'statement of marks'!$GV79)</f>
        <v/>
      </c>
      <c r="J3277" s="264" t="str">
        <f>IF(OR('statement of marks'!$GV79="",J3269=""),"",'statement of marks'!$GV79)</f>
        <v/>
      </c>
    </row>
    <row r="3278" spans="1:10" ht="17.5" customHeight="1">
      <c r="A3278" s="214"/>
      <c r="B3278" s="245" t="s">
        <v>284</v>
      </c>
      <c r="C3278" s="265" t="str">
        <f t="shared" ref="C3278:J3278" si="144">C3269</f>
        <v/>
      </c>
      <c r="D3278" s="265" t="str">
        <f t="shared" si="144"/>
        <v/>
      </c>
      <c r="E3278" s="265" t="str">
        <f t="shared" si="144"/>
        <v/>
      </c>
      <c r="F3278" s="265" t="str">
        <f t="shared" si="144"/>
        <v/>
      </c>
      <c r="G3278" s="265" t="str">
        <f t="shared" si="144"/>
        <v/>
      </c>
      <c r="H3278" s="265" t="str">
        <f t="shared" si="144"/>
        <v/>
      </c>
      <c r="I3278" s="265" t="str">
        <f t="shared" si="144"/>
        <v/>
      </c>
      <c r="J3278" s="266" t="str">
        <f t="shared" si="144"/>
        <v/>
      </c>
    </row>
    <row r="3279" spans="1:10" ht="17.5" customHeight="1">
      <c r="A3279" s="214"/>
      <c r="B3279" s="308" t="str">
        <f>'statement of marks'!$HL$5</f>
        <v>Nk= mifLFkfr</v>
      </c>
      <c r="C3279" s="242"/>
      <c r="D3279" s="242"/>
      <c r="E3279" s="267" t="str">
        <f>IF(OR('statement of marks'!$HL79="",E3269=""),"",'statement of marks'!$HL79)</f>
        <v/>
      </c>
      <c r="F3279" s="267" t="str">
        <f>IF(OR('statement of marks'!$HL79="",F3269=""),"",'statement of marks'!$HL79)</f>
        <v/>
      </c>
      <c r="G3279" s="267" t="str">
        <f>IF(OR('statement of marks'!$HL79="",G3269=""),"",'statement of marks'!$HL79)</f>
        <v/>
      </c>
      <c r="H3279" s="267" t="str">
        <f>IF(OR('statement of marks'!$HL79="",H3269=""),"",'statement of marks'!$HL79)</f>
        <v/>
      </c>
      <c r="I3279" s="267" t="str">
        <f>IF(OR('statement of marks'!$HL79="",I3269=""),"",'statement of marks'!$HL79)</f>
        <v/>
      </c>
      <c r="J3279" s="268" t="str">
        <f>IF(OR('statement of marks'!$HL79="",J3269=""),"",'statement of marks'!$HL79)</f>
        <v/>
      </c>
    </row>
    <row r="3280" spans="1:10" ht="17.5" customHeight="1">
      <c r="A3280" s="214"/>
      <c r="B3280" s="308" t="str">
        <f>'statement of marks'!$HK$5</f>
        <v>dqy ehfVax</v>
      </c>
      <c r="C3280" s="243"/>
      <c r="D3280" s="243"/>
      <c r="E3280" s="243" t="str">
        <f>IF(OR('statement of marks'!$HK79="",E3269=""),"",'statement of marks'!$HK79)</f>
        <v/>
      </c>
      <c r="F3280" s="243" t="str">
        <f>IF(OR('statement of marks'!$HK79="",F3269=""),"",'statement of marks'!$HK79)</f>
        <v/>
      </c>
      <c r="G3280" s="243" t="str">
        <f>IF(OR('statement of marks'!$HK79="",G3269=""),"",'statement of marks'!$HK79)</f>
        <v/>
      </c>
      <c r="H3280" s="243" t="str">
        <f>IF(OR('statement of marks'!$HK79="",H3269=""),"",'statement of marks'!$HK79)</f>
        <v/>
      </c>
      <c r="I3280" s="243" t="str">
        <f>IF(OR('statement of marks'!$HK79="",I3269=""),"",'statement of marks'!$HK79)</f>
        <v/>
      </c>
      <c r="J3280" s="269" t="str">
        <f>IF(OR('statement of marks'!$HK79="",J3269=""),"",'statement of marks'!$HK79)</f>
        <v/>
      </c>
    </row>
    <row r="3281" spans="1:10" ht="17.5" customHeight="1">
      <c r="A3281" s="214"/>
      <c r="B3281" s="308" t="s">
        <v>259</v>
      </c>
      <c r="C3281" s="243" t="str">
        <f t="shared" ref="C3281:J3281" si="145">IF(OR(C3279="",C3280=""),"",C3279/C3280*100)</f>
        <v/>
      </c>
      <c r="D3281" s="243" t="str">
        <f t="shared" si="145"/>
        <v/>
      </c>
      <c r="E3281" s="243" t="str">
        <f t="shared" si="145"/>
        <v/>
      </c>
      <c r="F3281" s="243" t="str">
        <f t="shared" si="145"/>
        <v/>
      </c>
      <c r="G3281" s="243" t="str">
        <f t="shared" si="145"/>
        <v/>
      </c>
      <c r="H3281" s="243" t="str">
        <f t="shared" si="145"/>
        <v/>
      </c>
      <c r="I3281" s="243" t="str">
        <f t="shared" si="145"/>
        <v/>
      </c>
      <c r="J3281" s="269" t="str">
        <f t="shared" si="145"/>
        <v/>
      </c>
    </row>
    <row r="3282" spans="1:10" ht="17.5" customHeight="1">
      <c r="A3282" s="214"/>
      <c r="B3282" s="308" t="s">
        <v>260</v>
      </c>
      <c r="C3282" s="243"/>
      <c r="D3282" s="243"/>
      <c r="E3282" s="243"/>
      <c r="F3282" s="243"/>
      <c r="G3282" s="243"/>
      <c r="H3282" s="243"/>
      <c r="I3282" s="243"/>
      <c r="J3282" s="249"/>
    </row>
    <row r="3283" spans="1:10" ht="17.5" customHeight="1">
      <c r="A3283" s="214"/>
      <c r="B3283" s="310" t="s">
        <v>257</v>
      </c>
      <c r="C3283" s="1319" t="str">
        <f>IF('statement of marks'!HN79="","",'statement of marks'!HN79)</f>
        <v/>
      </c>
      <c r="D3283" s="1320"/>
      <c r="E3283" s="1320"/>
      <c r="F3283" s="1320"/>
      <c r="G3283" s="1320"/>
      <c r="H3283" s="1320"/>
      <c r="I3283" s="1320"/>
      <c r="J3283" s="1321"/>
    </row>
    <row r="3284" spans="1:10" ht="17.5" customHeight="1">
      <c r="A3284" s="214"/>
      <c r="B3284" s="246"/>
      <c r="C3284" s="1322"/>
      <c r="D3284" s="1323"/>
      <c r="E3284" s="1323"/>
      <c r="F3284" s="1324"/>
      <c r="G3284" s="1322"/>
      <c r="H3284" s="1323"/>
      <c r="I3284" s="1323"/>
      <c r="J3284" s="1325"/>
    </row>
    <row r="3285" spans="1:10" ht="17.5" customHeight="1" thickBot="1">
      <c r="A3285" s="215"/>
      <c r="B3285" s="259" t="s">
        <v>262</v>
      </c>
      <c r="C3285" s="1293" t="s">
        <v>80</v>
      </c>
      <c r="D3285" s="1294"/>
      <c r="E3285" s="1294"/>
      <c r="F3285" s="1295"/>
      <c r="G3285" s="1296" t="s">
        <v>263</v>
      </c>
      <c r="H3285" s="1297"/>
      <c r="I3285" s="1297"/>
      <c r="J3285" s="1298"/>
    </row>
    <row r="3286" spans="1:10" ht="17.5" customHeight="1">
      <c r="A3286" s="247"/>
      <c r="B3286" s="1352" t="s">
        <v>228</v>
      </c>
      <c r="C3286" s="1353"/>
      <c r="D3286" s="1353"/>
      <c r="E3286" s="1353"/>
      <c r="F3286" s="1353"/>
      <c r="G3286" s="1353"/>
      <c r="H3286" s="1353"/>
      <c r="I3286" s="1353"/>
      <c r="J3286" s="1354"/>
    </row>
    <row r="3287" spans="1:10" ht="17.5" customHeight="1">
      <c r="A3287" s="214"/>
      <c r="B3287" s="1355" t="s">
        <v>247</v>
      </c>
      <c r="C3287" s="1356"/>
      <c r="D3287" s="1356"/>
      <c r="E3287" s="1356"/>
      <c r="F3287" s="1356"/>
      <c r="G3287" s="1356"/>
      <c r="H3287" s="1356"/>
      <c r="I3287" s="1356"/>
      <c r="J3287" s="1357"/>
    </row>
    <row r="3288" spans="1:10" ht="17.5" customHeight="1">
      <c r="A3288" s="214"/>
      <c r="B3288" s="1358" t="s">
        <v>81</v>
      </c>
      <c r="C3288" s="1358"/>
      <c r="D3288" s="1359">
        <f>YEAR(details!G80)</f>
        <v>1900</v>
      </c>
      <c r="E3288" s="1360"/>
      <c r="F3288" s="307" t="s">
        <v>230</v>
      </c>
      <c r="G3288" s="1359" t="str">
        <f>'statement of marks'!$H$3</f>
        <v>2015-16</v>
      </c>
      <c r="H3288" s="1360"/>
      <c r="I3288" s="307" t="s">
        <v>231</v>
      </c>
      <c r="J3288" s="255"/>
    </row>
    <row r="3289" spans="1:10" ht="17.5" customHeight="1">
      <c r="A3289" s="214"/>
      <c r="B3289" s="1326" t="s">
        <v>229</v>
      </c>
      <c r="C3289" s="1327"/>
      <c r="D3289" s="1312" t="str">
        <f>'statement of marks'!$A$1</f>
        <v>jk- ck- ek/;fed fo|ky; uohu] fuEckgsM+k</v>
      </c>
      <c r="E3289" s="1313"/>
      <c r="F3289" s="1313"/>
      <c r="G3289" s="1313"/>
      <c r="H3289" s="1313"/>
      <c r="I3289" s="1313"/>
      <c r="J3289" s="1314"/>
    </row>
    <row r="3290" spans="1:10" ht="17.5" customHeight="1">
      <c r="A3290" s="214"/>
      <c r="B3290" s="1326" t="str">
        <f>'statement of marks'!$J$3</f>
        <v xml:space="preserve">fo|ky; dk Mk;l dksM+ </v>
      </c>
      <c r="C3290" s="1327"/>
      <c r="D3290" s="1345" t="str">
        <f>'statement of marks'!$K$3</f>
        <v xml:space="preserve">08291009401   </v>
      </c>
      <c r="E3290" s="1346"/>
      <c r="F3290" s="1128"/>
      <c r="G3290" s="1129"/>
      <c r="H3290" s="1129"/>
      <c r="I3290" s="1129"/>
      <c r="J3290" s="1347"/>
    </row>
    <row r="3291" spans="1:10" ht="17.5" customHeight="1">
      <c r="A3291" s="214"/>
      <c r="B3291" s="1326" t="s">
        <v>218</v>
      </c>
      <c r="C3291" s="1327"/>
      <c r="D3291" s="1312" t="str">
        <f>IF('statement of marks'!J80="","",'statement of marks'!J80)</f>
        <v/>
      </c>
      <c r="E3291" s="1313"/>
      <c r="F3291" s="1313"/>
      <c r="G3291" s="1313"/>
      <c r="H3291" s="1313"/>
      <c r="I3291" s="1313"/>
      <c r="J3291" s="1314"/>
    </row>
    <row r="3292" spans="1:10" ht="17.5" customHeight="1">
      <c r="A3292" s="214"/>
      <c r="B3292" s="1326" t="s">
        <v>232</v>
      </c>
      <c r="C3292" s="1327"/>
      <c r="D3292" s="1145" t="str">
        <f>IF('statement of marks'!C80="B","Nk=",IF('statement of marks'!C80="G","Nk=k",""))</f>
        <v/>
      </c>
      <c r="E3292" s="1145"/>
      <c r="F3292" s="258" t="s">
        <v>224</v>
      </c>
      <c r="G3292" s="256" t="str">
        <f>IF('statement of marks'!B80="","",'statement of marks'!B80)</f>
        <v/>
      </c>
      <c r="H3292" s="1348"/>
      <c r="I3292" s="1348"/>
      <c r="J3292" s="1349"/>
    </row>
    <row r="3293" spans="1:10" ht="17.5" customHeight="1">
      <c r="A3293" s="214"/>
      <c r="B3293" s="1326" t="s">
        <v>220</v>
      </c>
      <c r="C3293" s="1327"/>
      <c r="D3293" s="1312" t="str">
        <f>IF('statement of marks'!L80="","",'statement of marks'!L80)</f>
        <v/>
      </c>
      <c r="E3293" s="1313"/>
      <c r="F3293" s="1313"/>
      <c r="G3293" s="1313"/>
      <c r="H3293" s="1313"/>
      <c r="I3293" s="1313"/>
      <c r="J3293" s="1314"/>
    </row>
    <row r="3294" spans="1:10" ht="17.5" customHeight="1">
      <c r="A3294" s="214"/>
      <c r="B3294" s="1326" t="s">
        <v>219</v>
      </c>
      <c r="C3294" s="1327"/>
      <c r="D3294" s="1312" t="str">
        <f>IF('statement of marks'!K80="","",'statement of marks'!K80)</f>
        <v/>
      </c>
      <c r="E3294" s="1313"/>
      <c r="F3294" s="1313"/>
      <c r="G3294" s="1313"/>
      <c r="H3294" s="1313"/>
      <c r="I3294" s="1313"/>
      <c r="J3294" s="1314"/>
    </row>
    <row r="3295" spans="1:10" ht="17.5" customHeight="1">
      <c r="A3295" s="214"/>
      <c r="B3295" s="1326" t="s">
        <v>234</v>
      </c>
      <c r="C3295" s="1327"/>
      <c r="D3295" s="1312" t="str">
        <f>IF(details!N80="","",details!N80)</f>
        <v/>
      </c>
      <c r="E3295" s="1313"/>
      <c r="F3295" s="1313"/>
      <c r="G3295" s="1313"/>
      <c r="H3295" s="1313"/>
      <c r="I3295" s="1313"/>
      <c r="J3295" s="1314"/>
    </row>
    <row r="3296" spans="1:10" ht="17.5" customHeight="1">
      <c r="A3296" s="214"/>
      <c r="B3296" s="1326" t="s">
        <v>283</v>
      </c>
      <c r="C3296" s="1327"/>
      <c r="D3296" s="1312" t="str">
        <f>IF(details!O80="","",details!O80)</f>
        <v/>
      </c>
      <c r="E3296" s="1313"/>
      <c r="F3296" s="1313"/>
      <c r="G3296" s="1313"/>
      <c r="H3296" s="1313"/>
      <c r="I3296" s="1313"/>
      <c r="J3296" s="1314"/>
    </row>
    <row r="3297" spans="1:10" ht="17.5" customHeight="1">
      <c r="A3297" s="214"/>
      <c r="B3297" s="1326" t="s">
        <v>77</v>
      </c>
      <c r="C3297" s="1327"/>
      <c r="D3297" s="392">
        <f>'statement of marks'!$C$3</f>
        <v>6</v>
      </c>
      <c r="E3297" s="309" t="s">
        <v>222</v>
      </c>
      <c r="F3297" s="254" t="str">
        <f>IF('statement of marks'!F80="","",'statement of marks'!F80)</f>
        <v/>
      </c>
      <c r="G3297" s="1343" t="s">
        <v>233</v>
      </c>
      <c r="H3297" s="1170"/>
      <c r="I3297" s="1361" t="str">
        <f>IF('statement of marks'!G80="","",'statement of marks'!G80)</f>
        <v/>
      </c>
      <c r="J3297" s="1362"/>
    </row>
    <row r="3298" spans="1:10" ht="17.5" customHeight="1">
      <c r="A3298" s="214"/>
      <c r="B3298" s="1326" t="s">
        <v>225</v>
      </c>
      <c r="C3298" s="1327"/>
      <c r="D3298" s="1316" t="str">
        <f>IF('statement of marks'!H80="","",'statement of marks'!H80)</f>
        <v/>
      </c>
      <c r="E3298" s="1328"/>
      <c r="F3298" s="1328"/>
      <c r="G3298" s="1328"/>
      <c r="H3298" s="1328"/>
      <c r="I3298" s="1328"/>
      <c r="J3298" s="1329"/>
    </row>
    <row r="3299" spans="1:10" ht="17.5" customHeight="1">
      <c r="A3299" s="214"/>
      <c r="B3299" s="1326" t="s">
        <v>226</v>
      </c>
      <c r="C3299" s="1327"/>
      <c r="D3299" s="1330" t="str">
        <f>IF('statement of marks'!I80="","",'statement of marks'!I80)</f>
        <v/>
      </c>
      <c r="E3299" s="1331"/>
      <c r="F3299" s="1332"/>
      <c r="G3299" s="1332"/>
      <c r="H3299" s="1332"/>
      <c r="I3299" s="1332"/>
      <c r="J3299" s="1333"/>
    </row>
    <row r="3300" spans="1:10" ht="17.5" customHeight="1">
      <c r="A3300" s="214"/>
      <c r="B3300" s="1312" t="s">
        <v>235</v>
      </c>
      <c r="C3300" s="1313"/>
      <c r="D3300" s="1313"/>
      <c r="E3300" s="1144"/>
      <c r="F3300" s="1334" t="str">
        <f>IF(details!Q80="","",details!Q80)</f>
        <v/>
      </c>
      <c r="G3300" s="1334"/>
      <c r="H3300" s="1335"/>
      <c r="I3300" s="1335"/>
      <c r="J3300" s="1336"/>
    </row>
    <row r="3301" spans="1:10" ht="17.5" customHeight="1">
      <c r="A3301" s="214"/>
      <c r="B3301" s="1326" t="s">
        <v>239</v>
      </c>
      <c r="C3301" s="1327"/>
      <c r="D3301" s="1312" t="str">
        <f>IF(details!M80="","",details!M80)</f>
        <v/>
      </c>
      <c r="E3301" s="1313"/>
      <c r="F3301" s="1313"/>
      <c r="G3301" s="1313"/>
      <c r="H3301" s="1313"/>
      <c r="I3301" s="1313"/>
      <c r="J3301" s="1314"/>
    </row>
    <row r="3302" spans="1:10" ht="17.5" customHeight="1">
      <c r="A3302" s="214"/>
      <c r="B3302" s="1326" t="s">
        <v>240</v>
      </c>
      <c r="C3302" s="1327"/>
      <c r="D3302" s="1312" t="str">
        <f>IF(details!P80="","",details!P80)</f>
        <v/>
      </c>
      <c r="E3302" s="1313"/>
      <c r="F3302" s="1313"/>
      <c r="G3302" s="1313"/>
      <c r="H3302" s="1313"/>
      <c r="I3302" s="1313"/>
      <c r="J3302" s="1314"/>
    </row>
    <row r="3303" spans="1:10" ht="17.5" customHeight="1">
      <c r="A3303" s="214"/>
      <c r="B3303" s="1326" t="s">
        <v>241</v>
      </c>
      <c r="C3303" s="1327"/>
      <c r="D3303" s="1337" t="str">
        <f>IF('statement of marks'!HD80="mRrh.kZ",'statement of marks'!$C$3,"")</f>
        <v/>
      </c>
      <c r="E3303" s="1338"/>
      <c r="F3303" s="1313" t="s">
        <v>242</v>
      </c>
      <c r="G3303" s="1144"/>
      <c r="H3303" s="1337" t="str">
        <f>IF(D3303="","",D3303+1)</f>
        <v/>
      </c>
      <c r="I3303" s="1338"/>
      <c r="J3303" s="1339"/>
    </row>
    <row r="3304" spans="1:10" ht="17.5" customHeight="1">
      <c r="A3304" s="214"/>
      <c r="B3304" s="1326" t="s">
        <v>243</v>
      </c>
      <c r="C3304" s="1327"/>
      <c r="D3304" s="1340">
        <f>IF(details!$O$4="","",details!$O$4)</f>
        <v>42460</v>
      </c>
      <c r="E3304" s="1341"/>
      <c r="F3304" s="1342"/>
      <c r="G3304" s="1343"/>
      <c r="H3304" s="1343"/>
      <c r="I3304" s="1343"/>
      <c r="J3304" s="1344"/>
    </row>
    <row r="3305" spans="1:10" ht="17.5" customHeight="1">
      <c r="A3305" s="214"/>
      <c r="B3305" s="1299"/>
      <c r="C3305" s="1299"/>
      <c r="D3305" s="1276"/>
      <c r="E3305" s="1276"/>
      <c r="F3305" s="1288"/>
      <c r="G3305" s="1288"/>
      <c r="H3305" s="1288"/>
      <c r="I3305" s="1288"/>
      <c r="J3305" s="1300"/>
    </row>
    <row r="3306" spans="1:10" ht="17.5" customHeight="1">
      <c r="A3306" s="214"/>
      <c r="B3306" s="1301" t="str">
        <f>IF(details!$I$4="","",details!$I$4)</f>
        <v>Jherh js[kk oekZ</v>
      </c>
      <c r="C3306" s="1301"/>
      <c r="D3306" s="1276"/>
      <c r="E3306" s="1276"/>
      <c r="F3306" s="1302" t="str">
        <f>IF(details!$F$4="","",details!$F$4)</f>
        <v>Jh jk/ks';ke tk'kh</v>
      </c>
      <c r="G3306" s="1303"/>
      <c r="H3306" s="1303"/>
      <c r="I3306" s="1303"/>
      <c r="J3306" s="1304"/>
    </row>
    <row r="3307" spans="1:10" ht="17.5" customHeight="1" thickBot="1">
      <c r="A3307" s="215"/>
      <c r="B3307" s="1305" t="s">
        <v>244</v>
      </c>
      <c r="C3307" s="1305"/>
      <c r="D3307" s="1305" t="s">
        <v>245</v>
      </c>
      <c r="E3307" s="1305"/>
      <c r="F3307" s="1306" t="s">
        <v>246</v>
      </c>
      <c r="G3307" s="1307"/>
      <c r="H3307" s="1307"/>
      <c r="I3307" s="1307"/>
      <c r="J3307" s="1308"/>
    </row>
    <row r="3308" spans="1:10" ht="17.5" customHeight="1">
      <c r="A3308" s="247"/>
      <c r="B3308" s="1309" t="s">
        <v>258</v>
      </c>
      <c r="C3308" s="1310"/>
      <c r="D3308" s="1310"/>
      <c r="E3308" s="1310"/>
      <c r="F3308" s="1310"/>
      <c r="G3308" s="1310"/>
      <c r="H3308" s="1310"/>
      <c r="I3308" s="1310"/>
      <c r="J3308" s="1311"/>
    </row>
    <row r="3309" spans="1:10" ht="17.5" customHeight="1">
      <c r="A3309" s="214"/>
      <c r="B3309" s="310" t="s">
        <v>218</v>
      </c>
      <c r="C3309" s="1312" t="str">
        <f>IF('statement of marks'!J80="","",'statement of marks'!J80)</f>
        <v/>
      </c>
      <c r="D3309" s="1313"/>
      <c r="E3309" s="1313"/>
      <c r="F3309" s="1313"/>
      <c r="G3309" s="1313"/>
      <c r="H3309" s="1313"/>
      <c r="I3309" s="1313"/>
      <c r="J3309" s="1314"/>
    </row>
    <row r="3310" spans="1:10" ht="17.5" customHeight="1">
      <c r="A3310" s="214"/>
      <c r="B3310" s="310" t="s">
        <v>219</v>
      </c>
      <c r="C3310" s="1312" t="str">
        <f>IF('statement of marks'!K80="","",'statement of marks'!K80)</f>
        <v/>
      </c>
      <c r="D3310" s="1313"/>
      <c r="E3310" s="1313"/>
      <c r="F3310" s="1313"/>
      <c r="G3310" s="1313"/>
      <c r="H3310" s="1313"/>
      <c r="I3310" s="1313"/>
      <c r="J3310" s="1314"/>
    </row>
    <row r="3311" spans="1:10" ht="17.5" customHeight="1">
      <c r="A3311" s="214"/>
      <c r="B3311" s="310" t="s">
        <v>220</v>
      </c>
      <c r="C3311" s="1312" t="str">
        <f>IF('statement of marks'!L80="","",'statement of marks'!L80)</f>
        <v/>
      </c>
      <c r="D3311" s="1313"/>
      <c r="E3311" s="1313"/>
      <c r="F3311" s="1313"/>
      <c r="G3311" s="1313"/>
      <c r="H3311" s="1313"/>
      <c r="I3311" s="1313"/>
      <c r="J3311" s="1314"/>
    </row>
    <row r="3312" spans="1:10" ht="17.5" customHeight="1">
      <c r="A3312" s="214"/>
      <c r="B3312" s="310" t="s">
        <v>225</v>
      </c>
      <c r="C3312" s="1315" t="str">
        <f>IF('statement of marks'!H80="","",'statement of marks'!H80)</f>
        <v/>
      </c>
      <c r="D3312" s="1316"/>
      <c r="E3312" s="252" t="s">
        <v>261</v>
      </c>
      <c r="F3312" s="1317" t="str">
        <f>IF('statement of marks'!I80="","",'statement of marks'!I80)</f>
        <v/>
      </c>
      <c r="G3312" s="1317"/>
      <c r="H3312" s="1317"/>
      <c r="I3312" s="1317"/>
      <c r="J3312" s="1318"/>
    </row>
    <row r="3313" spans="1:10" ht="17.5" customHeight="1">
      <c r="A3313" s="214"/>
      <c r="B3313" s="310" t="s">
        <v>223</v>
      </c>
      <c r="C3313" s="253" t="s">
        <v>248</v>
      </c>
      <c r="D3313" s="235" t="s">
        <v>249</v>
      </c>
      <c r="E3313" s="235" t="s">
        <v>250</v>
      </c>
      <c r="F3313" s="235" t="s">
        <v>251</v>
      </c>
      <c r="G3313" s="235" t="s">
        <v>252</v>
      </c>
      <c r="H3313" s="235" t="s">
        <v>253</v>
      </c>
      <c r="I3313" s="235" t="s">
        <v>254</v>
      </c>
      <c r="J3313" s="248" t="s">
        <v>255</v>
      </c>
    </row>
    <row r="3314" spans="1:10" ht="17.5" customHeight="1">
      <c r="A3314" s="214"/>
      <c r="B3314" s="308" t="s">
        <v>256</v>
      </c>
      <c r="C3314" s="239" t="str">
        <f>IF(AND('statement of marks'!$C$3=1,'statement of marks'!HD80="mRrh.kZ"),'statement of marks'!$H$3,"")</f>
        <v/>
      </c>
      <c r="D3314" s="239" t="str">
        <f>IF(AND('statement of marks'!$C$3=2,'statement of marks'!HD80="mRrh.kZ"),'statement of marks'!$H$3,"")</f>
        <v/>
      </c>
      <c r="E3314" s="239" t="str">
        <f>IF(AND('statement of marks'!$C$3=3,'statement of marks'!HD80="mRrh.kZ"),'statement of marks'!$H$3,"")</f>
        <v/>
      </c>
      <c r="F3314" s="239" t="str">
        <f>IF(AND('statement of marks'!$C$3=4,'statement of marks'!HD80="mRrh.kZ"),'statement of marks'!$H$3,"")</f>
        <v/>
      </c>
      <c r="G3314" s="239" t="str">
        <f>IF(AND('statement of marks'!$C$3=5,'statement of marks'!HD80="mRrh.kZ"),'statement of marks'!$H$3,"")</f>
        <v/>
      </c>
      <c r="H3314" s="239" t="str">
        <f>IF(AND('statement of marks'!$C$3=6,'statement of marks'!HD80="mRrh.kZ"),'statement of marks'!$H$3,"")</f>
        <v/>
      </c>
      <c r="I3314" s="239" t="str">
        <f>IF(AND('statement of marks'!$C$3=7,'statement of marks'!HD80="mRrh.kZ"),'statement of marks'!$H$3,"")</f>
        <v/>
      </c>
      <c r="J3314" s="260" t="str">
        <f>IF(AND('statement of marks'!$C$3=8,'statement of marks'!HD80="mRrh.kZ"),'statement of marks'!$H$3,"")</f>
        <v/>
      </c>
    </row>
    <row r="3315" spans="1:10" ht="17.5" customHeight="1">
      <c r="A3315" s="214"/>
      <c r="B3315" s="308" t="str">
        <f>'statement of marks'!$FT$4</f>
        <v>fgUnh</v>
      </c>
      <c r="C3315" s="240"/>
      <c r="D3315" s="241"/>
      <c r="E3315" s="261" t="str">
        <f>IF(OR('statement of marks'!$FV80="",E3314=""),"",'statement of marks'!$FV80)</f>
        <v/>
      </c>
      <c r="F3315" s="261" t="str">
        <f>IF(OR('statement of marks'!$FV80="",F3314=""),"",'statement of marks'!$FV80)</f>
        <v/>
      </c>
      <c r="G3315" s="261" t="str">
        <f>IF(OR('statement of marks'!$FV80="",G3314=""),"",'statement of marks'!$FV80)</f>
        <v/>
      </c>
      <c r="H3315" s="261" t="str">
        <f>IF(OR('statement of marks'!$FV80="",H3314=""),"",'statement of marks'!$FV80)</f>
        <v/>
      </c>
      <c r="I3315" s="261" t="str">
        <f>IF(OR('statement of marks'!$FV80="",I3314=""),"",'statement of marks'!$FV80)</f>
        <v/>
      </c>
      <c r="J3315" s="262" t="str">
        <f>IF(OR('statement of marks'!$FV80="",J3314=""),"",'statement of marks'!$FV80)</f>
        <v/>
      </c>
    </row>
    <row r="3316" spans="1:10" ht="17.5" customHeight="1">
      <c r="A3316" s="214"/>
      <c r="B3316" s="308" t="str">
        <f>'statement of marks'!$FW$4</f>
        <v>vaxszth</v>
      </c>
      <c r="C3316" s="240"/>
      <c r="D3316" s="241"/>
      <c r="E3316" s="261" t="str">
        <f>IF(OR('statement of marks'!$FY80="",E3314=""),"",'statement of marks'!$FY80)</f>
        <v/>
      </c>
      <c r="F3316" s="261" t="str">
        <f>IF(OR('statement of marks'!$FY80="",F3314=""),"",'statement of marks'!$FY80)</f>
        <v/>
      </c>
      <c r="G3316" s="261" t="str">
        <f>IF(OR('statement of marks'!$FY80="",G3314=""),"",'statement of marks'!$FY80)</f>
        <v/>
      </c>
      <c r="H3316" s="261" t="str">
        <f>IF(OR('statement of marks'!$FY80="",H3314=""),"",'statement of marks'!$FY80)</f>
        <v/>
      </c>
      <c r="I3316" s="261" t="str">
        <f>IF(OR('statement of marks'!$FY80="",I3314=""),"",'statement of marks'!$FY80)</f>
        <v/>
      </c>
      <c r="J3316" s="262" t="str">
        <f>IF(OR('statement of marks'!$FY80="",J3314=""),"",'statement of marks'!$FY80)</f>
        <v/>
      </c>
    </row>
    <row r="3317" spans="1:10" ht="17.5" customHeight="1">
      <c r="A3317" s="214"/>
      <c r="B3317" s="308" t="str">
        <f>IF('statement of marks'!BE80="s","laLÑr",IF('statement of marks'!BE80="u","mnwZ",IF('statement of marks'!BE80="g","xqtjkrh",IF('statement of marks'!BE80="p","iatkch",IF('statement of marks'!BE80="sd","flU/kh","r`rh; Hkk""kk")))))</f>
        <v>r`rh; Hkk"kk</v>
      </c>
      <c r="C3317" s="240"/>
      <c r="D3317" s="241"/>
      <c r="E3317" s="261" t="str">
        <f>IF(OR('statement of marks'!$GB80="",E3314=""),"",'statement of marks'!$GB80)</f>
        <v/>
      </c>
      <c r="F3317" s="261" t="str">
        <f>IF(OR('statement of marks'!$GB80="",F3314=""),"",'statement of marks'!$GB80)</f>
        <v/>
      </c>
      <c r="G3317" s="261" t="str">
        <f>IF(OR('statement of marks'!$GB80="",G3314=""),"",'statement of marks'!$GB80)</f>
        <v/>
      </c>
      <c r="H3317" s="261" t="str">
        <f>IF(OR('statement of marks'!$GB80="",H3314=""),"",'statement of marks'!$GB80)</f>
        <v/>
      </c>
      <c r="I3317" s="261" t="str">
        <f>IF(OR('statement of marks'!$GB80="",I3314=""),"",'statement of marks'!$GB80)</f>
        <v/>
      </c>
      <c r="J3317" s="262" t="str">
        <f>IF(OR('statement of marks'!$GB80="",J3314=""),"",'statement of marks'!$GB80)</f>
        <v/>
      </c>
    </row>
    <row r="3318" spans="1:10" ht="17.5" customHeight="1">
      <c r="A3318" s="214"/>
      <c r="B3318" s="308" t="str">
        <f>'statement of marks'!$GH$4</f>
        <v>xf.kr</v>
      </c>
      <c r="C3318" s="240"/>
      <c r="D3318" s="241"/>
      <c r="E3318" s="261" t="str">
        <f>IF(OR('statement of marks'!$GJ80="",E3314=""),"",'statement of marks'!$GJ80)</f>
        <v/>
      </c>
      <c r="F3318" s="261" t="str">
        <f>IF(OR('statement of marks'!$GJ80="",F3314=""),"",'statement of marks'!$GJ80)</f>
        <v/>
      </c>
      <c r="G3318" s="261" t="str">
        <f>IF(OR('statement of marks'!$GJ80="",G3314=""),"",'statement of marks'!$GJ80)</f>
        <v/>
      </c>
      <c r="H3318" s="261" t="str">
        <f>IF(OR('statement of marks'!$GJ80="",H3314=""),"",'statement of marks'!$GJ80)</f>
        <v/>
      </c>
      <c r="I3318" s="261" t="str">
        <f>IF(OR('statement of marks'!$GJ80="",I3314=""),"",'statement of marks'!$GJ80)</f>
        <v/>
      </c>
      <c r="J3318" s="262" t="str">
        <f>IF(OR('statement of marks'!$GJ80="",J3314=""),"",'statement of marks'!$GJ80)</f>
        <v/>
      </c>
    </row>
    <row r="3319" spans="1:10" ht="17.5" customHeight="1">
      <c r="A3319" s="214"/>
      <c r="B3319" s="308" t="str">
        <f>'statement of marks'!$GK$4</f>
        <v>foKku</v>
      </c>
      <c r="C3319" s="240"/>
      <c r="D3319" s="241"/>
      <c r="E3319" s="261" t="str">
        <f>IF(OR('statement of marks'!$GM80="",E3314=""),"",'statement of marks'!$GM80)</f>
        <v/>
      </c>
      <c r="F3319" s="261" t="str">
        <f>IF(OR('statement of marks'!$GM80="",F3314=""),"",'statement of marks'!$GM80)</f>
        <v/>
      </c>
      <c r="G3319" s="261" t="str">
        <f>IF(OR('statement of marks'!$GM80="",G3314=""),"",'statement of marks'!$GM80)</f>
        <v/>
      </c>
      <c r="H3319" s="261" t="str">
        <f>IF(OR('statement of marks'!$GM80="",H3314=""),"",'statement of marks'!$GM80)</f>
        <v/>
      </c>
      <c r="I3319" s="261" t="str">
        <f>IF(OR('statement of marks'!$GM80="",I3314=""),"",'statement of marks'!$GM80)</f>
        <v/>
      </c>
      <c r="J3319" s="262" t="str">
        <f>IF(OR('statement of marks'!$GM80="",J3314=""),"",'statement of marks'!$GM80)</f>
        <v/>
      </c>
    </row>
    <row r="3320" spans="1:10" ht="17.5" customHeight="1">
      <c r="A3320" s="214"/>
      <c r="B3320" s="308" t="str">
        <f>'statement of marks'!$GN$4</f>
        <v>lkekftd foKku</v>
      </c>
      <c r="C3320" s="240"/>
      <c r="D3320" s="241"/>
      <c r="E3320" s="261" t="str">
        <f>IF(OR('statement of marks'!$GP80="",E3314=""),"",'statement of marks'!$GP80)</f>
        <v/>
      </c>
      <c r="F3320" s="261" t="str">
        <f>IF(OR('statement of marks'!$GP80="",F3314=""),"",'statement of marks'!$GP80)</f>
        <v/>
      </c>
      <c r="G3320" s="261" t="str">
        <f>IF(OR('statement of marks'!$GP80="",G3314=""),"",'statement of marks'!$GP80)</f>
        <v/>
      </c>
      <c r="H3320" s="261" t="str">
        <f>IF(OR('statement of marks'!$GP80="",H3314=""),"",'statement of marks'!$GP80)</f>
        <v/>
      </c>
      <c r="I3320" s="261" t="str">
        <f>IF(OR('statement of marks'!$GP80="",I3314=""),"",'statement of marks'!$GP80)</f>
        <v/>
      </c>
      <c r="J3320" s="262" t="str">
        <f>IF(OR('statement of marks'!$GP80="",J3314=""),"",'statement of marks'!$GP80)</f>
        <v/>
      </c>
    </row>
    <row r="3321" spans="1:10" ht="17.5" customHeight="1">
      <c r="A3321" s="214"/>
      <c r="B3321" s="308" t="str">
        <f>'statement of marks'!$GQ$4</f>
        <v>dk;kZuqHko</v>
      </c>
      <c r="C3321" s="240"/>
      <c r="D3321" s="241"/>
      <c r="E3321" s="261" t="str">
        <f>IF(OR('statement of marks'!$GS80="",E3314=""),"",'statement of marks'!$GS80)</f>
        <v/>
      </c>
      <c r="F3321" s="261" t="str">
        <f>IF(OR('statement of marks'!$GS80="",F3314=""),"",'statement of marks'!$GS80)</f>
        <v/>
      </c>
      <c r="G3321" s="261" t="str">
        <f>IF(OR('statement of marks'!$GS80="",G3314=""),"",'statement of marks'!$GS80)</f>
        <v/>
      </c>
      <c r="H3321" s="261" t="str">
        <f>IF(OR('statement of marks'!$GS80="",H3314=""),"",'statement of marks'!$GS80)</f>
        <v/>
      </c>
      <c r="I3321" s="261" t="str">
        <f>IF(OR('statement of marks'!$GS80="",I3314=""),"",'statement of marks'!$GS80)</f>
        <v/>
      </c>
      <c r="J3321" s="262" t="str">
        <f>IF(OR('statement of marks'!$GS80="",J3314=""),"",'statement of marks'!$GS80)</f>
        <v/>
      </c>
    </row>
    <row r="3322" spans="1:10" ht="17.5" customHeight="1">
      <c r="A3322" s="214"/>
      <c r="B3322" s="308" t="str">
        <f>'statement of marks'!$GT$4</f>
        <v>dyk f'k{kk</v>
      </c>
      <c r="C3322" s="240"/>
      <c r="D3322" s="241"/>
      <c r="E3322" s="263" t="str">
        <f>IF(OR('statement of marks'!$GV80="",E3314=""),"",'statement of marks'!$GV80)</f>
        <v/>
      </c>
      <c r="F3322" s="263" t="str">
        <f>IF(OR('statement of marks'!$GV80="",F3314=""),"",'statement of marks'!$GV80)</f>
        <v/>
      </c>
      <c r="G3322" s="263" t="str">
        <f>IF(OR('statement of marks'!$GV80="",G3314=""),"",'statement of marks'!$GV80)</f>
        <v/>
      </c>
      <c r="H3322" s="263" t="str">
        <f>IF(OR('statement of marks'!$GV80="",H3314=""),"",'statement of marks'!$GV80)</f>
        <v/>
      </c>
      <c r="I3322" s="263" t="str">
        <f>IF(OR('statement of marks'!$GV80="",I3314=""),"",'statement of marks'!$GV80)</f>
        <v/>
      </c>
      <c r="J3322" s="264" t="str">
        <f>IF(OR('statement of marks'!$GV80="",J3314=""),"",'statement of marks'!$GV80)</f>
        <v/>
      </c>
    </row>
    <row r="3323" spans="1:10" ht="17.5" customHeight="1">
      <c r="A3323" s="214"/>
      <c r="B3323" s="245" t="s">
        <v>284</v>
      </c>
      <c r="C3323" s="265" t="str">
        <f t="shared" ref="C3323:J3323" si="146">C3314</f>
        <v/>
      </c>
      <c r="D3323" s="265" t="str">
        <f t="shared" si="146"/>
        <v/>
      </c>
      <c r="E3323" s="265" t="str">
        <f t="shared" si="146"/>
        <v/>
      </c>
      <c r="F3323" s="265" t="str">
        <f t="shared" si="146"/>
        <v/>
      </c>
      <c r="G3323" s="265" t="str">
        <f t="shared" si="146"/>
        <v/>
      </c>
      <c r="H3323" s="265" t="str">
        <f t="shared" si="146"/>
        <v/>
      </c>
      <c r="I3323" s="265" t="str">
        <f t="shared" si="146"/>
        <v/>
      </c>
      <c r="J3323" s="266" t="str">
        <f t="shared" si="146"/>
        <v/>
      </c>
    </row>
    <row r="3324" spans="1:10" ht="17.5" customHeight="1">
      <c r="A3324" s="214"/>
      <c r="B3324" s="308" t="str">
        <f>'statement of marks'!$HL$5</f>
        <v>Nk= mifLFkfr</v>
      </c>
      <c r="C3324" s="242"/>
      <c r="D3324" s="242"/>
      <c r="E3324" s="267" t="str">
        <f>IF(OR('statement of marks'!$HL80="",E3314=""),"",'statement of marks'!$HL80)</f>
        <v/>
      </c>
      <c r="F3324" s="267" t="str">
        <f>IF(OR('statement of marks'!$HL80="",F3314=""),"",'statement of marks'!$HL80)</f>
        <v/>
      </c>
      <c r="G3324" s="267" t="str">
        <f>IF(OR('statement of marks'!$HL80="",G3314=""),"",'statement of marks'!$HL80)</f>
        <v/>
      </c>
      <c r="H3324" s="267" t="str">
        <f>IF(OR('statement of marks'!$HL80="",H3314=""),"",'statement of marks'!$HL80)</f>
        <v/>
      </c>
      <c r="I3324" s="267" t="str">
        <f>IF(OR('statement of marks'!$HL80="",I3314=""),"",'statement of marks'!$HL80)</f>
        <v/>
      </c>
      <c r="J3324" s="268" t="str">
        <f>IF(OR('statement of marks'!$HL80="",J3314=""),"",'statement of marks'!$HL80)</f>
        <v/>
      </c>
    </row>
    <row r="3325" spans="1:10" ht="17.5" customHeight="1">
      <c r="A3325" s="214"/>
      <c r="B3325" s="308" t="str">
        <f>'statement of marks'!$HK$5</f>
        <v>dqy ehfVax</v>
      </c>
      <c r="C3325" s="243"/>
      <c r="D3325" s="243"/>
      <c r="E3325" s="243" t="str">
        <f>IF(OR('statement of marks'!$HK80="",E3314=""),"",'statement of marks'!$HK80)</f>
        <v/>
      </c>
      <c r="F3325" s="243" t="str">
        <f>IF(OR('statement of marks'!$HK80="",F3314=""),"",'statement of marks'!$HK80)</f>
        <v/>
      </c>
      <c r="G3325" s="243" t="str">
        <f>IF(OR('statement of marks'!$HK80="",G3314=""),"",'statement of marks'!$HK80)</f>
        <v/>
      </c>
      <c r="H3325" s="243" t="str">
        <f>IF(OR('statement of marks'!$HK80="",H3314=""),"",'statement of marks'!$HK80)</f>
        <v/>
      </c>
      <c r="I3325" s="243" t="str">
        <f>IF(OR('statement of marks'!$HK80="",I3314=""),"",'statement of marks'!$HK80)</f>
        <v/>
      </c>
      <c r="J3325" s="269" t="str">
        <f>IF(OR('statement of marks'!$HK80="",J3314=""),"",'statement of marks'!$HK80)</f>
        <v/>
      </c>
    </row>
    <row r="3326" spans="1:10" ht="17.5" customHeight="1">
      <c r="A3326" s="214"/>
      <c r="B3326" s="308" t="s">
        <v>259</v>
      </c>
      <c r="C3326" s="243" t="str">
        <f t="shared" ref="C3326:J3326" si="147">IF(OR(C3324="",C3325=""),"",C3324/C3325*100)</f>
        <v/>
      </c>
      <c r="D3326" s="243" t="str">
        <f t="shared" si="147"/>
        <v/>
      </c>
      <c r="E3326" s="243" t="str">
        <f t="shared" si="147"/>
        <v/>
      </c>
      <c r="F3326" s="243" t="str">
        <f t="shared" si="147"/>
        <v/>
      </c>
      <c r="G3326" s="243" t="str">
        <f t="shared" si="147"/>
        <v/>
      </c>
      <c r="H3326" s="243" t="str">
        <f t="shared" si="147"/>
        <v/>
      </c>
      <c r="I3326" s="243" t="str">
        <f t="shared" si="147"/>
        <v/>
      </c>
      <c r="J3326" s="269" t="str">
        <f t="shared" si="147"/>
        <v/>
      </c>
    </row>
    <row r="3327" spans="1:10" ht="17.5" customHeight="1">
      <c r="A3327" s="214"/>
      <c r="B3327" s="308" t="s">
        <v>260</v>
      </c>
      <c r="C3327" s="243"/>
      <c r="D3327" s="243"/>
      <c r="E3327" s="243"/>
      <c r="F3327" s="243"/>
      <c r="G3327" s="243"/>
      <c r="H3327" s="243"/>
      <c r="I3327" s="243"/>
      <c r="J3327" s="249"/>
    </row>
    <row r="3328" spans="1:10" ht="17.5" customHeight="1">
      <c r="A3328" s="214"/>
      <c r="B3328" s="310" t="s">
        <v>257</v>
      </c>
      <c r="C3328" s="1319" t="str">
        <f>IF('statement of marks'!HN80="","",'statement of marks'!HN80)</f>
        <v/>
      </c>
      <c r="D3328" s="1320"/>
      <c r="E3328" s="1320"/>
      <c r="F3328" s="1320"/>
      <c r="G3328" s="1320"/>
      <c r="H3328" s="1320"/>
      <c r="I3328" s="1320"/>
      <c r="J3328" s="1321"/>
    </row>
    <row r="3329" spans="1:10" ht="17.5" customHeight="1">
      <c r="A3329" s="214"/>
      <c r="B3329" s="246"/>
      <c r="C3329" s="1322"/>
      <c r="D3329" s="1323"/>
      <c r="E3329" s="1323"/>
      <c r="F3329" s="1324"/>
      <c r="G3329" s="1322"/>
      <c r="H3329" s="1323"/>
      <c r="I3329" s="1323"/>
      <c r="J3329" s="1325"/>
    </row>
    <row r="3330" spans="1:10" ht="17.5" customHeight="1" thickBot="1">
      <c r="A3330" s="215"/>
      <c r="B3330" s="259" t="s">
        <v>262</v>
      </c>
      <c r="C3330" s="1293" t="s">
        <v>80</v>
      </c>
      <c r="D3330" s="1294"/>
      <c r="E3330" s="1294"/>
      <c r="F3330" s="1295"/>
      <c r="G3330" s="1296" t="s">
        <v>263</v>
      </c>
      <c r="H3330" s="1297"/>
      <c r="I3330" s="1297"/>
      <c r="J3330" s="1298"/>
    </row>
    <row r="3331" spans="1:10" ht="17.5" customHeight="1">
      <c r="A3331" s="247"/>
      <c r="B3331" s="1352" t="s">
        <v>228</v>
      </c>
      <c r="C3331" s="1353"/>
      <c r="D3331" s="1353"/>
      <c r="E3331" s="1353"/>
      <c r="F3331" s="1353"/>
      <c r="G3331" s="1353"/>
      <c r="H3331" s="1353"/>
      <c r="I3331" s="1353"/>
      <c r="J3331" s="1354"/>
    </row>
    <row r="3332" spans="1:10" ht="17.5" customHeight="1">
      <c r="A3332" s="214"/>
      <c r="B3332" s="1355" t="s">
        <v>247</v>
      </c>
      <c r="C3332" s="1356"/>
      <c r="D3332" s="1356"/>
      <c r="E3332" s="1356"/>
      <c r="F3332" s="1356"/>
      <c r="G3332" s="1356"/>
      <c r="H3332" s="1356"/>
      <c r="I3332" s="1356"/>
      <c r="J3332" s="1357"/>
    </row>
    <row r="3333" spans="1:10" ht="17.5" customHeight="1">
      <c r="A3333" s="214"/>
      <c r="B3333" s="1358" t="s">
        <v>81</v>
      </c>
      <c r="C3333" s="1358"/>
      <c r="D3333" s="1359">
        <f>YEAR(details!G81)</f>
        <v>1900</v>
      </c>
      <c r="E3333" s="1360"/>
      <c r="F3333" s="307" t="s">
        <v>230</v>
      </c>
      <c r="G3333" s="1359" t="str">
        <f>'statement of marks'!$H$3</f>
        <v>2015-16</v>
      </c>
      <c r="H3333" s="1360"/>
      <c r="I3333" s="307" t="s">
        <v>231</v>
      </c>
      <c r="J3333" s="255"/>
    </row>
    <row r="3334" spans="1:10" ht="17.5" customHeight="1">
      <c r="A3334" s="214"/>
      <c r="B3334" s="1326" t="s">
        <v>229</v>
      </c>
      <c r="C3334" s="1327"/>
      <c r="D3334" s="1312" t="str">
        <f>'statement of marks'!$A$1</f>
        <v>jk- ck- ek/;fed fo|ky; uohu] fuEckgsM+k</v>
      </c>
      <c r="E3334" s="1313"/>
      <c r="F3334" s="1313"/>
      <c r="G3334" s="1313"/>
      <c r="H3334" s="1313"/>
      <c r="I3334" s="1313"/>
      <c r="J3334" s="1314"/>
    </row>
    <row r="3335" spans="1:10" ht="17.5" customHeight="1">
      <c r="A3335" s="214"/>
      <c r="B3335" s="1326" t="str">
        <f>'statement of marks'!$J$3</f>
        <v xml:space="preserve">fo|ky; dk Mk;l dksM+ </v>
      </c>
      <c r="C3335" s="1327"/>
      <c r="D3335" s="1345" t="str">
        <f>'statement of marks'!$K$3</f>
        <v xml:space="preserve">08291009401   </v>
      </c>
      <c r="E3335" s="1346"/>
      <c r="F3335" s="1128"/>
      <c r="G3335" s="1129"/>
      <c r="H3335" s="1129"/>
      <c r="I3335" s="1129"/>
      <c r="J3335" s="1347"/>
    </row>
    <row r="3336" spans="1:10" ht="17.5" customHeight="1">
      <c r="A3336" s="214"/>
      <c r="B3336" s="1326" t="s">
        <v>218</v>
      </c>
      <c r="C3336" s="1327"/>
      <c r="D3336" s="1312" t="str">
        <f>IF('statement of marks'!J81="","",'statement of marks'!J81)</f>
        <v/>
      </c>
      <c r="E3336" s="1313"/>
      <c r="F3336" s="1313"/>
      <c r="G3336" s="1313"/>
      <c r="H3336" s="1313"/>
      <c r="I3336" s="1313"/>
      <c r="J3336" s="1314"/>
    </row>
    <row r="3337" spans="1:10" ht="17.5" customHeight="1">
      <c r="A3337" s="214"/>
      <c r="B3337" s="1326" t="s">
        <v>232</v>
      </c>
      <c r="C3337" s="1327"/>
      <c r="D3337" s="1145" t="str">
        <f>IF('statement of marks'!C81="B","Nk=",IF('statement of marks'!C81="G","Nk=k",""))</f>
        <v/>
      </c>
      <c r="E3337" s="1145"/>
      <c r="F3337" s="258" t="s">
        <v>224</v>
      </c>
      <c r="G3337" s="256" t="str">
        <f>IF('statement of marks'!B81="","",'statement of marks'!B81)</f>
        <v/>
      </c>
      <c r="H3337" s="1348"/>
      <c r="I3337" s="1348"/>
      <c r="J3337" s="1349"/>
    </row>
    <row r="3338" spans="1:10" ht="17.5" customHeight="1">
      <c r="A3338" s="214"/>
      <c r="B3338" s="1326" t="s">
        <v>220</v>
      </c>
      <c r="C3338" s="1327"/>
      <c r="D3338" s="1312" t="str">
        <f>IF('statement of marks'!L81="","",'statement of marks'!L81)</f>
        <v/>
      </c>
      <c r="E3338" s="1313"/>
      <c r="F3338" s="1313"/>
      <c r="G3338" s="1313"/>
      <c r="H3338" s="1313"/>
      <c r="I3338" s="1313"/>
      <c r="J3338" s="1314"/>
    </row>
    <row r="3339" spans="1:10" ht="17.5" customHeight="1">
      <c r="A3339" s="214"/>
      <c r="B3339" s="1326" t="s">
        <v>219</v>
      </c>
      <c r="C3339" s="1327"/>
      <c r="D3339" s="1312" t="str">
        <f>IF('statement of marks'!K81="","",'statement of marks'!K81)</f>
        <v/>
      </c>
      <c r="E3339" s="1313"/>
      <c r="F3339" s="1313"/>
      <c r="G3339" s="1313"/>
      <c r="H3339" s="1313"/>
      <c r="I3339" s="1313"/>
      <c r="J3339" s="1314"/>
    </row>
    <row r="3340" spans="1:10" ht="17.5" customHeight="1">
      <c r="A3340" s="214"/>
      <c r="B3340" s="1326" t="s">
        <v>234</v>
      </c>
      <c r="C3340" s="1327"/>
      <c r="D3340" s="1312" t="str">
        <f>IF(details!N81="","",details!N81)</f>
        <v/>
      </c>
      <c r="E3340" s="1313"/>
      <c r="F3340" s="1313"/>
      <c r="G3340" s="1313"/>
      <c r="H3340" s="1313"/>
      <c r="I3340" s="1313"/>
      <c r="J3340" s="1314"/>
    </row>
    <row r="3341" spans="1:10" ht="17.5" customHeight="1">
      <c r="A3341" s="214"/>
      <c r="B3341" s="1326" t="s">
        <v>283</v>
      </c>
      <c r="C3341" s="1327"/>
      <c r="D3341" s="1312" t="str">
        <f>IF(details!O81="","",details!O81)</f>
        <v/>
      </c>
      <c r="E3341" s="1313"/>
      <c r="F3341" s="1313"/>
      <c r="G3341" s="1313"/>
      <c r="H3341" s="1313"/>
      <c r="I3341" s="1313"/>
      <c r="J3341" s="1314"/>
    </row>
    <row r="3342" spans="1:10" ht="17.5" customHeight="1">
      <c r="A3342" s="214"/>
      <c r="B3342" s="1326" t="s">
        <v>77</v>
      </c>
      <c r="C3342" s="1327"/>
      <c r="D3342" s="392">
        <f>'statement of marks'!$C$3</f>
        <v>6</v>
      </c>
      <c r="E3342" s="309" t="s">
        <v>222</v>
      </c>
      <c r="F3342" s="254" t="str">
        <f>IF('statement of marks'!F81="","",'statement of marks'!F81)</f>
        <v/>
      </c>
      <c r="G3342" s="1343" t="s">
        <v>233</v>
      </c>
      <c r="H3342" s="1170"/>
      <c r="I3342" s="1361" t="str">
        <f>IF('statement of marks'!G81="","",'statement of marks'!G81)</f>
        <v/>
      </c>
      <c r="J3342" s="1362"/>
    </row>
    <row r="3343" spans="1:10" ht="17.5" customHeight="1">
      <c r="A3343" s="214"/>
      <c r="B3343" s="1326" t="s">
        <v>225</v>
      </c>
      <c r="C3343" s="1327"/>
      <c r="D3343" s="1316" t="str">
        <f>IF('statement of marks'!H81="","",'statement of marks'!H81)</f>
        <v/>
      </c>
      <c r="E3343" s="1328"/>
      <c r="F3343" s="1328"/>
      <c r="G3343" s="1328"/>
      <c r="H3343" s="1328"/>
      <c r="I3343" s="1328"/>
      <c r="J3343" s="1329"/>
    </row>
    <row r="3344" spans="1:10" ht="17.5" customHeight="1">
      <c r="A3344" s="214"/>
      <c r="B3344" s="1326" t="s">
        <v>226</v>
      </c>
      <c r="C3344" s="1327"/>
      <c r="D3344" s="1330" t="str">
        <f>IF('statement of marks'!I81="","",'statement of marks'!I81)</f>
        <v/>
      </c>
      <c r="E3344" s="1331"/>
      <c r="F3344" s="1332"/>
      <c r="G3344" s="1332"/>
      <c r="H3344" s="1332"/>
      <c r="I3344" s="1332"/>
      <c r="J3344" s="1333"/>
    </row>
    <row r="3345" spans="1:10" ht="17.5" customHeight="1">
      <c r="A3345" s="214"/>
      <c r="B3345" s="1312" t="s">
        <v>235</v>
      </c>
      <c r="C3345" s="1313"/>
      <c r="D3345" s="1313"/>
      <c r="E3345" s="1144"/>
      <c r="F3345" s="1334" t="str">
        <f>IF(details!Q81="","",details!Q81)</f>
        <v/>
      </c>
      <c r="G3345" s="1334"/>
      <c r="H3345" s="1335"/>
      <c r="I3345" s="1335"/>
      <c r="J3345" s="1336"/>
    </row>
    <row r="3346" spans="1:10" ht="17.5" customHeight="1">
      <c r="A3346" s="214"/>
      <c r="B3346" s="1326" t="s">
        <v>239</v>
      </c>
      <c r="C3346" s="1327"/>
      <c r="D3346" s="1312" t="str">
        <f>IF(details!M81="","",details!M81)</f>
        <v/>
      </c>
      <c r="E3346" s="1313"/>
      <c r="F3346" s="1313"/>
      <c r="G3346" s="1313"/>
      <c r="H3346" s="1313"/>
      <c r="I3346" s="1313"/>
      <c r="J3346" s="1314"/>
    </row>
    <row r="3347" spans="1:10" ht="17.5" customHeight="1">
      <c r="A3347" s="214"/>
      <c r="B3347" s="1326" t="s">
        <v>240</v>
      </c>
      <c r="C3347" s="1327"/>
      <c r="D3347" s="1312" t="str">
        <f>IF(details!P81="","",details!P81)</f>
        <v/>
      </c>
      <c r="E3347" s="1313"/>
      <c r="F3347" s="1313"/>
      <c r="G3347" s="1313"/>
      <c r="H3347" s="1313"/>
      <c r="I3347" s="1313"/>
      <c r="J3347" s="1314"/>
    </row>
    <row r="3348" spans="1:10" ht="17.5" customHeight="1">
      <c r="A3348" s="214"/>
      <c r="B3348" s="1326" t="s">
        <v>241</v>
      </c>
      <c r="C3348" s="1327"/>
      <c r="D3348" s="1337" t="str">
        <f>IF('statement of marks'!HD81="mRrh.kZ",'statement of marks'!$C$3,"")</f>
        <v/>
      </c>
      <c r="E3348" s="1338"/>
      <c r="F3348" s="1313" t="s">
        <v>242</v>
      </c>
      <c r="G3348" s="1144"/>
      <c r="H3348" s="1337" t="str">
        <f>IF(D3348="","",D3348+1)</f>
        <v/>
      </c>
      <c r="I3348" s="1338"/>
      <c r="J3348" s="1339"/>
    </row>
    <row r="3349" spans="1:10" ht="17.5" customHeight="1">
      <c r="A3349" s="214"/>
      <c r="B3349" s="1326" t="s">
        <v>243</v>
      </c>
      <c r="C3349" s="1327"/>
      <c r="D3349" s="1340">
        <f>IF(details!$O$4="","",details!$O$4)</f>
        <v>42460</v>
      </c>
      <c r="E3349" s="1341"/>
      <c r="F3349" s="1342"/>
      <c r="G3349" s="1343"/>
      <c r="H3349" s="1343"/>
      <c r="I3349" s="1343"/>
      <c r="J3349" s="1344"/>
    </row>
    <row r="3350" spans="1:10" ht="17.5" customHeight="1">
      <c r="A3350" s="214"/>
      <c r="B3350" s="1299"/>
      <c r="C3350" s="1299"/>
      <c r="D3350" s="1276"/>
      <c r="E3350" s="1276"/>
      <c r="F3350" s="1288"/>
      <c r="G3350" s="1288"/>
      <c r="H3350" s="1288"/>
      <c r="I3350" s="1288"/>
      <c r="J3350" s="1300"/>
    </row>
    <row r="3351" spans="1:10" ht="17.5" customHeight="1">
      <c r="A3351" s="214"/>
      <c r="B3351" s="1301" t="str">
        <f>IF(details!$I$4="","",details!$I$4)</f>
        <v>Jherh js[kk oekZ</v>
      </c>
      <c r="C3351" s="1301"/>
      <c r="D3351" s="1276"/>
      <c r="E3351" s="1276"/>
      <c r="F3351" s="1302" t="str">
        <f>IF(details!$F$4="","",details!$F$4)</f>
        <v>Jh jk/ks';ke tk'kh</v>
      </c>
      <c r="G3351" s="1303"/>
      <c r="H3351" s="1303"/>
      <c r="I3351" s="1303"/>
      <c r="J3351" s="1304"/>
    </row>
    <row r="3352" spans="1:10" ht="17.5" customHeight="1" thickBot="1">
      <c r="A3352" s="215"/>
      <c r="B3352" s="1305" t="s">
        <v>244</v>
      </c>
      <c r="C3352" s="1305"/>
      <c r="D3352" s="1305" t="s">
        <v>245</v>
      </c>
      <c r="E3352" s="1305"/>
      <c r="F3352" s="1306" t="s">
        <v>246</v>
      </c>
      <c r="G3352" s="1307"/>
      <c r="H3352" s="1307"/>
      <c r="I3352" s="1307"/>
      <c r="J3352" s="1308"/>
    </row>
    <row r="3353" spans="1:10" ht="17.5" customHeight="1">
      <c r="A3353" s="247"/>
      <c r="B3353" s="1309" t="s">
        <v>258</v>
      </c>
      <c r="C3353" s="1310"/>
      <c r="D3353" s="1310"/>
      <c r="E3353" s="1310"/>
      <c r="F3353" s="1310"/>
      <c r="G3353" s="1310"/>
      <c r="H3353" s="1310"/>
      <c r="I3353" s="1310"/>
      <c r="J3353" s="1311"/>
    </row>
    <row r="3354" spans="1:10" ht="17.5" customHeight="1">
      <c r="A3354" s="214"/>
      <c r="B3354" s="310" t="s">
        <v>218</v>
      </c>
      <c r="C3354" s="1312" t="str">
        <f>IF('statement of marks'!J81="","",'statement of marks'!J81)</f>
        <v/>
      </c>
      <c r="D3354" s="1313"/>
      <c r="E3354" s="1313"/>
      <c r="F3354" s="1313"/>
      <c r="G3354" s="1313"/>
      <c r="H3354" s="1313"/>
      <c r="I3354" s="1313"/>
      <c r="J3354" s="1314"/>
    </row>
    <row r="3355" spans="1:10" ht="17.5" customHeight="1">
      <c r="A3355" s="214"/>
      <c r="B3355" s="310" t="s">
        <v>219</v>
      </c>
      <c r="C3355" s="1312" t="str">
        <f>IF('statement of marks'!K81="","",'statement of marks'!K81)</f>
        <v/>
      </c>
      <c r="D3355" s="1313"/>
      <c r="E3355" s="1313"/>
      <c r="F3355" s="1313"/>
      <c r="G3355" s="1313"/>
      <c r="H3355" s="1313"/>
      <c r="I3355" s="1313"/>
      <c r="J3355" s="1314"/>
    </row>
    <row r="3356" spans="1:10" ht="17.5" customHeight="1">
      <c r="A3356" s="214"/>
      <c r="B3356" s="310" t="s">
        <v>220</v>
      </c>
      <c r="C3356" s="1312" t="str">
        <f>IF('statement of marks'!L81="","",'statement of marks'!L81)</f>
        <v/>
      </c>
      <c r="D3356" s="1313"/>
      <c r="E3356" s="1313"/>
      <c r="F3356" s="1313"/>
      <c r="G3356" s="1313"/>
      <c r="H3356" s="1313"/>
      <c r="I3356" s="1313"/>
      <c r="J3356" s="1314"/>
    </row>
    <row r="3357" spans="1:10" ht="17.5" customHeight="1">
      <c r="A3357" s="214"/>
      <c r="B3357" s="310" t="s">
        <v>225</v>
      </c>
      <c r="C3357" s="1315" t="str">
        <f>IF('statement of marks'!H81="","",'statement of marks'!H81)</f>
        <v/>
      </c>
      <c r="D3357" s="1316"/>
      <c r="E3357" s="252" t="s">
        <v>261</v>
      </c>
      <c r="F3357" s="1317" t="str">
        <f>IF('statement of marks'!I81="","",'statement of marks'!I81)</f>
        <v/>
      </c>
      <c r="G3357" s="1317"/>
      <c r="H3357" s="1317"/>
      <c r="I3357" s="1317"/>
      <c r="J3357" s="1318"/>
    </row>
    <row r="3358" spans="1:10" ht="17.5" customHeight="1">
      <c r="A3358" s="214"/>
      <c r="B3358" s="310" t="s">
        <v>223</v>
      </c>
      <c r="C3358" s="253" t="s">
        <v>248</v>
      </c>
      <c r="D3358" s="235" t="s">
        <v>249</v>
      </c>
      <c r="E3358" s="235" t="s">
        <v>250</v>
      </c>
      <c r="F3358" s="235" t="s">
        <v>251</v>
      </c>
      <c r="G3358" s="235" t="s">
        <v>252</v>
      </c>
      <c r="H3358" s="235" t="s">
        <v>253</v>
      </c>
      <c r="I3358" s="235" t="s">
        <v>254</v>
      </c>
      <c r="J3358" s="248" t="s">
        <v>255</v>
      </c>
    </row>
    <row r="3359" spans="1:10" ht="17.5" customHeight="1">
      <c r="A3359" s="214"/>
      <c r="B3359" s="308" t="s">
        <v>256</v>
      </c>
      <c r="C3359" s="239" t="str">
        <f>IF(AND('statement of marks'!$C$3=1,'statement of marks'!HD81="mRrh.kZ"),'statement of marks'!$H$3,"")</f>
        <v/>
      </c>
      <c r="D3359" s="239" t="str">
        <f>IF(AND('statement of marks'!$C$3=2,'statement of marks'!HD81="mRrh.kZ"),'statement of marks'!$H$3,"")</f>
        <v/>
      </c>
      <c r="E3359" s="239" t="str">
        <f>IF(AND('statement of marks'!$C$3=3,'statement of marks'!HD81="mRrh.kZ"),'statement of marks'!$H$3,"")</f>
        <v/>
      </c>
      <c r="F3359" s="239" t="str">
        <f>IF(AND('statement of marks'!$C$3=4,'statement of marks'!HD81="mRrh.kZ"),'statement of marks'!$H$3,"")</f>
        <v/>
      </c>
      <c r="G3359" s="239" t="str">
        <f>IF(AND('statement of marks'!$C$3=5,'statement of marks'!HD81="mRrh.kZ"),'statement of marks'!$H$3,"")</f>
        <v/>
      </c>
      <c r="H3359" s="239" t="str">
        <f>IF(AND('statement of marks'!$C$3=6,'statement of marks'!HD81="mRrh.kZ"),'statement of marks'!$H$3,"")</f>
        <v/>
      </c>
      <c r="I3359" s="239" t="str">
        <f>IF(AND('statement of marks'!$C$3=7,'statement of marks'!HD81="mRrh.kZ"),'statement of marks'!$H$3,"")</f>
        <v/>
      </c>
      <c r="J3359" s="260" t="str">
        <f>IF(AND('statement of marks'!$C$3=8,'statement of marks'!HD81="mRrh.kZ"),'statement of marks'!$H$3,"")</f>
        <v/>
      </c>
    </row>
    <row r="3360" spans="1:10" ht="17.5" customHeight="1">
      <c r="A3360" s="214"/>
      <c r="B3360" s="308" t="str">
        <f>'statement of marks'!$FT$4</f>
        <v>fgUnh</v>
      </c>
      <c r="C3360" s="240"/>
      <c r="D3360" s="241"/>
      <c r="E3360" s="261" t="str">
        <f>IF(OR('statement of marks'!$FV81="",E3359=""),"",'statement of marks'!$FV81)</f>
        <v/>
      </c>
      <c r="F3360" s="261" t="str">
        <f>IF(OR('statement of marks'!$FV81="",F3359=""),"",'statement of marks'!$FV81)</f>
        <v/>
      </c>
      <c r="G3360" s="261" t="str">
        <f>IF(OR('statement of marks'!$FV81="",G3359=""),"",'statement of marks'!$FV81)</f>
        <v/>
      </c>
      <c r="H3360" s="261" t="str">
        <f>IF(OR('statement of marks'!$FV81="",H3359=""),"",'statement of marks'!$FV81)</f>
        <v/>
      </c>
      <c r="I3360" s="261" t="str">
        <f>IF(OR('statement of marks'!$FV81="",I3359=""),"",'statement of marks'!$FV81)</f>
        <v/>
      </c>
      <c r="J3360" s="262" t="str">
        <f>IF(OR('statement of marks'!$FV81="",J3359=""),"",'statement of marks'!$FV81)</f>
        <v/>
      </c>
    </row>
    <row r="3361" spans="1:10" ht="17.5" customHeight="1">
      <c r="A3361" s="214"/>
      <c r="B3361" s="308" t="str">
        <f>'statement of marks'!$FW$4</f>
        <v>vaxszth</v>
      </c>
      <c r="C3361" s="240"/>
      <c r="D3361" s="241"/>
      <c r="E3361" s="261" t="str">
        <f>IF(OR('statement of marks'!$FY81="",E3359=""),"",'statement of marks'!$FY81)</f>
        <v/>
      </c>
      <c r="F3361" s="261" t="str">
        <f>IF(OR('statement of marks'!$FY81="",F3359=""),"",'statement of marks'!$FY81)</f>
        <v/>
      </c>
      <c r="G3361" s="261" t="str">
        <f>IF(OR('statement of marks'!$FY81="",G3359=""),"",'statement of marks'!$FY81)</f>
        <v/>
      </c>
      <c r="H3361" s="261" t="str">
        <f>IF(OR('statement of marks'!$FY81="",H3359=""),"",'statement of marks'!$FY81)</f>
        <v/>
      </c>
      <c r="I3361" s="261" t="str">
        <f>IF(OR('statement of marks'!$FY81="",I3359=""),"",'statement of marks'!$FY81)</f>
        <v/>
      </c>
      <c r="J3361" s="262" t="str">
        <f>IF(OR('statement of marks'!$FY81="",J3359=""),"",'statement of marks'!$FY81)</f>
        <v/>
      </c>
    </row>
    <row r="3362" spans="1:10" ht="17.5" customHeight="1">
      <c r="A3362" s="214"/>
      <c r="B3362" s="308" t="str">
        <f>IF('statement of marks'!BE81="s","laLÑr",IF('statement of marks'!BE81="u","mnwZ",IF('statement of marks'!BE81="g","xqtjkrh",IF('statement of marks'!BE81="p","iatkch",IF('statement of marks'!BE81="sd","flU/kh","r`rh; Hkk""kk")))))</f>
        <v>r`rh; Hkk"kk</v>
      </c>
      <c r="C3362" s="240"/>
      <c r="D3362" s="241"/>
      <c r="E3362" s="261" t="str">
        <f>IF(OR('statement of marks'!$GB81="",E3359=""),"",'statement of marks'!$GB81)</f>
        <v/>
      </c>
      <c r="F3362" s="261" t="str">
        <f>IF(OR('statement of marks'!$GB81="",F3359=""),"",'statement of marks'!$GB81)</f>
        <v/>
      </c>
      <c r="G3362" s="261" t="str">
        <f>IF(OR('statement of marks'!$GB81="",G3359=""),"",'statement of marks'!$GB81)</f>
        <v/>
      </c>
      <c r="H3362" s="261" t="str">
        <f>IF(OR('statement of marks'!$GB81="",H3359=""),"",'statement of marks'!$GB81)</f>
        <v/>
      </c>
      <c r="I3362" s="261" t="str">
        <f>IF(OR('statement of marks'!$GB81="",I3359=""),"",'statement of marks'!$GB81)</f>
        <v/>
      </c>
      <c r="J3362" s="262" t="str">
        <f>IF(OR('statement of marks'!$GB81="",J3359=""),"",'statement of marks'!$GB81)</f>
        <v/>
      </c>
    </row>
    <row r="3363" spans="1:10" ht="17.5" customHeight="1">
      <c r="A3363" s="214"/>
      <c r="B3363" s="308" t="str">
        <f>'statement of marks'!$GH$4</f>
        <v>xf.kr</v>
      </c>
      <c r="C3363" s="240"/>
      <c r="D3363" s="241"/>
      <c r="E3363" s="261" t="str">
        <f>IF(OR('statement of marks'!$GJ81="",E3359=""),"",'statement of marks'!$GJ81)</f>
        <v/>
      </c>
      <c r="F3363" s="261" t="str">
        <f>IF(OR('statement of marks'!$GJ81="",F3359=""),"",'statement of marks'!$GJ81)</f>
        <v/>
      </c>
      <c r="G3363" s="261" t="str">
        <f>IF(OR('statement of marks'!$GJ81="",G3359=""),"",'statement of marks'!$GJ81)</f>
        <v/>
      </c>
      <c r="H3363" s="261" t="str">
        <f>IF(OR('statement of marks'!$GJ81="",H3359=""),"",'statement of marks'!$GJ81)</f>
        <v/>
      </c>
      <c r="I3363" s="261" t="str">
        <f>IF(OR('statement of marks'!$GJ81="",I3359=""),"",'statement of marks'!$GJ81)</f>
        <v/>
      </c>
      <c r="J3363" s="262" t="str">
        <f>IF(OR('statement of marks'!$GJ81="",J3359=""),"",'statement of marks'!$GJ81)</f>
        <v/>
      </c>
    </row>
    <row r="3364" spans="1:10" ht="17.5" customHeight="1">
      <c r="A3364" s="214"/>
      <c r="B3364" s="308" t="str">
        <f>'statement of marks'!$GK$4</f>
        <v>foKku</v>
      </c>
      <c r="C3364" s="240"/>
      <c r="D3364" s="241"/>
      <c r="E3364" s="261" t="str">
        <f>IF(OR('statement of marks'!$GM81="",E3359=""),"",'statement of marks'!$GM81)</f>
        <v/>
      </c>
      <c r="F3364" s="261" t="str">
        <f>IF(OR('statement of marks'!$GM81="",F3359=""),"",'statement of marks'!$GM81)</f>
        <v/>
      </c>
      <c r="G3364" s="261" t="str">
        <f>IF(OR('statement of marks'!$GM81="",G3359=""),"",'statement of marks'!$GM81)</f>
        <v/>
      </c>
      <c r="H3364" s="261" t="str">
        <f>IF(OR('statement of marks'!$GM81="",H3359=""),"",'statement of marks'!$GM81)</f>
        <v/>
      </c>
      <c r="I3364" s="261" t="str">
        <f>IF(OR('statement of marks'!$GM81="",I3359=""),"",'statement of marks'!$GM81)</f>
        <v/>
      </c>
      <c r="J3364" s="262" t="str">
        <f>IF(OR('statement of marks'!$GM81="",J3359=""),"",'statement of marks'!$GM81)</f>
        <v/>
      </c>
    </row>
    <row r="3365" spans="1:10" ht="17.5" customHeight="1">
      <c r="A3365" s="214"/>
      <c r="B3365" s="308" t="str">
        <f>'statement of marks'!$GN$4</f>
        <v>lkekftd foKku</v>
      </c>
      <c r="C3365" s="240"/>
      <c r="D3365" s="241"/>
      <c r="E3365" s="261" t="str">
        <f>IF(OR('statement of marks'!$GP81="",E3359=""),"",'statement of marks'!$GP81)</f>
        <v/>
      </c>
      <c r="F3365" s="261" t="str">
        <f>IF(OR('statement of marks'!$GP81="",F3359=""),"",'statement of marks'!$GP81)</f>
        <v/>
      </c>
      <c r="G3365" s="261" t="str">
        <f>IF(OR('statement of marks'!$GP81="",G3359=""),"",'statement of marks'!$GP81)</f>
        <v/>
      </c>
      <c r="H3365" s="261" t="str">
        <f>IF(OR('statement of marks'!$GP81="",H3359=""),"",'statement of marks'!$GP81)</f>
        <v/>
      </c>
      <c r="I3365" s="261" t="str">
        <f>IF(OR('statement of marks'!$GP81="",I3359=""),"",'statement of marks'!$GP81)</f>
        <v/>
      </c>
      <c r="J3365" s="262" t="str">
        <f>IF(OR('statement of marks'!$GP81="",J3359=""),"",'statement of marks'!$GP81)</f>
        <v/>
      </c>
    </row>
    <row r="3366" spans="1:10" ht="17.5" customHeight="1">
      <c r="A3366" s="214"/>
      <c r="B3366" s="308" t="str">
        <f>'statement of marks'!$GQ$4</f>
        <v>dk;kZuqHko</v>
      </c>
      <c r="C3366" s="240"/>
      <c r="D3366" s="241"/>
      <c r="E3366" s="261" t="str">
        <f>IF(OR('statement of marks'!$GS81="",E3359=""),"",'statement of marks'!$GS81)</f>
        <v/>
      </c>
      <c r="F3366" s="261" t="str">
        <f>IF(OR('statement of marks'!$GS81="",F3359=""),"",'statement of marks'!$GS81)</f>
        <v/>
      </c>
      <c r="G3366" s="261" t="str">
        <f>IF(OR('statement of marks'!$GS81="",G3359=""),"",'statement of marks'!$GS81)</f>
        <v/>
      </c>
      <c r="H3366" s="261" t="str">
        <f>IF(OR('statement of marks'!$GS81="",H3359=""),"",'statement of marks'!$GS81)</f>
        <v/>
      </c>
      <c r="I3366" s="261" t="str">
        <f>IF(OR('statement of marks'!$GS81="",I3359=""),"",'statement of marks'!$GS81)</f>
        <v/>
      </c>
      <c r="J3366" s="262" t="str">
        <f>IF(OR('statement of marks'!$GS81="",J3359=""),"",'statement of marks'!$GS81)</f>
        <v/>
      </c>
    </row>
    <row r="3367" spans="1:10" ht="17.5" customHeight="1">
      <c r="A3367" s="214"/>
      <c r="B3367" s="308" t="str">
        <f>'statement of marks'!$GT$4</f>
        <v>dyk f'k{kk</v>
      </c>
      <c r="C3367" s="240"/>
      <c r="D3367" s="241"/>
      <c r="E3367" s="263" t="str">
        <f>IF(OR('statement of marks'!$GV81="",E3359=""),"",'statement of marks'!$GV81)</f>
        <v/>
      </c>
      <c r="F3367" s="263" t="str">
        <f>IF(OR('statement of marks'!$GV81="",F3359=""),"",'statement of marks'!$GV81)</f>
        <v/>
      </c>
      <c r="G3367" s="263" t="str">
        <f>IF(OR('statement of marks'!$GV81="",G3359=""),"",'statement of marks'!$GV81)</f>
        <v/>
      </c>
      <c r="H3367" s="263" t="str">
        <f>IF(OR('statement of marks'!$GV81="",H3359=""),"",'statement of marks'!$GV81)</f>
        <v/>
      </c>
      <c r="I3367" s="263" t="str">
        <f>IF(OR('statement of marks'!$GV81="",I3359=""),"",'statement of marks'!$GV81)</f>
        <v/>
      </c>
      <c r="J3367" s="264" t="str">
        <f>IF(OR('statement of marks'!$GV81="",J3359=""),"",'statement of marks'!$GV81)</f>
        <v/>
      </c>
    </row>
    <row r="3368" spans="1:10" ht="17.5" customHeight="1">
      <c r="A3368" s="214"/>
      <c r="B3368" s="245" t="s">
        <v>284</v>
      </c>
      <c r="C3368" s="265" t="str">
        <f t="shared" ref="C3368:J3368" si="148">C3359</f>
        <v/>
      </c>
      <c r="D3368" s="265" t="str">
        <f t="shared" si="148"/>
        <v/>
      </c>
      <c r="E3368" s="265" t="str">
        <f t="shared" si="148"/>
        <v/>
      </c>
      <c r="F3368" s="265" t="str">
        <f t="shared" si="148"/>
        <v/>
      </c>
      <c r="G3368" s="265" t="str">
        <f t="shared" si="148"/>
        <v/>
      </c>
      <c r="H3368" s="265" t="str">
        <f t="shared" si="148"/>
        <v/>
      </c>
      <c r="I3368" s="265" t="str">
        <f t="shared" si="148"/>
        <v/>
      </c>
      <c r="J3368" s="266" t="str">
        <f t="shared" si="148"/>
        <v/>
      </c>
    </row>
    <row r="3369" spans="1:10" ht="17.5" customHeight="1">
      <c r="A3369" s="214"/>
      <c r="B3369" s="308" t="str">
        <f>'statement of marks'!$HL$5</f>
        <v>Nk= mifLFkfr</v>
      </c>
      <c r="C3369" s="242"/>
      <c r="D3369" s="242"/>
      <c r="E3369" s="267" t="str">
        <f>IF(OR('statement of marks'!$HL81="",E3359=""),"",'statement of marks'!$HL81)</f>
        <v/>
      </c>
      <c r="F3369" s="267" t="str">
        <f>IF(OR('statement of marks'!$HL81="",F3359=""),"",'statement of marks'!$HL81)</f>
        <v/>
      </c>
      <c r="G3369" s="267" t="str">
        <f>IF(OR('statement of marks'!$HL81="",G3359=""),"",'statement of marks'!$HL81)</f>
        <v/>
      </c>
      <c r="H3369" s="267" t="str">
        <f>IF(OR('statement of marks'!$HL81="",H3359=""),"",'statement of marks'!$HL81)</f>
        <v/>
      </c>
      <c r="I3369" s="267" t="str">
        <f>IF(OR('statement of marks'!$HL81="",I3359=""),"",'statement of marks'!$HL81)</f>
        <v/>
      </c>
      <c r="J3369" s="268" t="str">
        <f>IF(OR('statement of marks'!$HL81="",J3359=""),"",'statement of marks'!$HL81)</f>
        <v/>
      </c>
    </row>
    <row r="3370" spans="1:10" ht="17.5" customHeight="1">
      <c r="A3370" s="214"/>
      <c r="B3370" s="308" t="str">
        <f>'statement of marks'!$HK$5</f>
        <v>dqy ehfVax</v>
      </c>
      <c r="C3370" s="243"/>
      <c r="D3370" s="243"/>
      <c r="E3370" s="243" t="str">
        <f>IF(OR('statement of marks'!$HK81="",E3359=""),"",'statement of marks'!$HK81)</f>
        <v/>
      </c>
      <c r="F3370" s="243" t="str">
        <f>IF(OR('statement of marks'!$HK81="",F3359=""),"",'statement of marks'!$HK81)</f>
        <v/>
      </c>
      <c r="G3370" s="243" t="str">
        <f>IF(OR('statement of marks'!$HK81="",G3359=""),"",'statement of marks'!$HK81)</f>
        <v/>
      </c>
      <c r="H3370" s="243" t="str">
        <f>IF(OR('statement of marks'!$HK81="",H3359=""),"",'statement of marks'!$HK81)</f>
        <v/>
      </c>
      <c r="I3370" s="243" t="str">
        <f>IF(OR('statement of marks'!$HK81="",I3359=""),"",'statement of marks'!$HK81)</f>
        <v/>
      </c>
      <c r="J3370" s="269" t="str">
        <f>IF(OR('statement of marks'!$HK81="",J3359=""),"",'statement of marks'!$HK81)</f>
        <v/>
      </c>
    </row>
    <row r="3371" spans="1:10" ht="17.5" customHeight="1">
      <c r="A3371" s="214"/>
      <c r="B3371" s="308" t="s">
        <v>259</v>
      </c>
      <c r="C3371" s="243" t="str">
        <f t="shared" ref="C3371:J3371" si="149">IF(OR(C3369="",C3370=""),"",C3369/C3370*100)</f>
        <v/>
      </c>
      <c r="D3371" s="243" t="str">
        <f t="shared" si="149"/>
        <v/>
      </c>
      <c r="E3371" s="243" t="str">
        <f t="shared" si="149"/>
        <v/>
      </c>
      <c r="F3371" s="243" t="str">
        <f t="shared" si="149"/>
        <v/>
      </c>
      <c r="G3371" s="243" t="str">
        <f t="shared" si="149"/>
        <v/>
      </c>
      <c r="H3371" s="243" t="str">
        <f t="shared" si="149"/>
        <v/>
      </c>
      <c r="I3371" s="243" t="str">
        <f t="shared" si="149"/>
        <v/>
      </c>
      <c r="J3371" s="269" t="str">
        <f t="shared" si="149"/>
        <v/>
      </c>
    </row>
    <row r="3372" spans="1:10" ht="17.5" customHeight="1">
      <c r="A3372" s="214"/>
      <c r="B3372" s="308" t="s">
        <v>260</v>
      </c>
      <c r="C3372" s="243"/>
      <c r="D3372" s="243"/>
      <c r="E3372" s="243"/>
      <c r="F3372" s="243"/>
      <c r="G3372" s="243"/>
      <c r="H3372" s="243"/>
      <c r="I3372" s="243"/>
      <c r="J3372" s="249"/>
    </row>
    <row r="3373" spans="1:10" ht="17.5" customHeight="1">
      <c r="A3373" s="214"/>
      <c r="B3373" s="310" t="s">
        <v>257</v>
      </c>
      <c r="C3373" s="1319" t="str">
        <f>IF('statement of marks'!HN81="","",'statement of marks'!HN81)</f>
        <v/>
      </c>
      <c r="D3373" s="1320"/>
      <c r="E3373" s="1320"/>
      <c r="F3373" s="1320"/>
      <c r="G3373" s="1320"/>
      <c r="H3373" s="1320"/>
      <c r="I3373" s="1320"/>
      <c r="J3373" s="1321"/>
    </row>
    <row r="3374" spans="1:10" ht="17.5" customHeight="1">
      <c r="A3374" s="214"/>
      <c r="B3374" s="246"/>
      <c r="C3374" s="1322"/>
      <c r="D3374" s="1323"/>
      <c r="E3374" s="1323"/>
      <c r="F3374" s="1324"/>
      <c r="G3374" s="1322"/>
      <c r="H3374" s="1323"/>
      <c r="I3374" s="1323"/>
      <c r="J3374" s="1325"/>
    </row>
    <row r="3375" spans="1:10" ht="17.5" customHeight="1" thickBot="1">
      <c r="A3375" s="215"/>
      <c r="B3375" s="259" t="s">
        <v>262</v>
      </c>
      <c r="C3375" s="1293" t="s">
        <v>80</v>
      </c>
      <c r="D3375" s="1294"/>
      <c r="E3375" s="1294"/>
      <c r="F3375" s="1295"/>
      <c r="G3375" s="1296" t="s">
        <v>263</v>
      </c>
      <c r="H3375" s="1297"/>
      <c r="I3375" s="1297"/>
      <c r="J3375" s="1298"/>
    </row>
    <row r="3376" spans="1:10" ht="17.5" customHeight="1">
      <c r="A3376" s="247"/>
      <c r="B3376" s="1352" t="s">
        <v>228</v>
      </c>
      <c r="C3376" s="1353"/>
      <c r="D3376" s="1353"/>
      <c r="E3376" s="1353"/>
      <c r="F3376" s="1353"/>
      <c r="G3376" s="1353"/>
      <c r="H3376" s="1353"/>
      <c r="I3376" s="1353"/>
      <c r="J3376" s="1354"/>
    </row>
    <row r="3377" spans="1:10" ht="17.5" customHeight="1">
      <c r="A3377" s="214"/>
      <c r="B3377" s="1355" t="s">
        <v>247</v>
      </c>
      <c r="C3377" s="1356"/>
      <c r="D3377" s="1356"/>
      <c r="E3377" s="1356"/>
      <c r="F3377" s="1356"/>
      <c r="G3377" s="1356"/>
      <c r="H3377" s="1356"/>
      <c r="I3377" s="1356"/>
      <c r="J3377" s="1357"/>
    </row>
    <row r="3378" spans="1:10" ht="17.5" customHeight="1">
      <c r="A3378" s="214"/>
      <c r="B3378" s="1358" t="s">
        <v>81</v>
      </c>
      <c r="C3378" s="1358"/>
      <c r="D3378" s="1359">
        <f>YEAR(details!G82)</f>
        <v>1900</v>
      </c>
      <c r="E3378" s="1360"/>
      <c r="F3378" s="307" t="s">
        <v>230</v>
      </c>
      <c r="G3378" s="1359" t="str">
        <f>'statement of marks'!$H$3</f>
        <v>2015-16</v>
      </c>
      <c r="H3378" s="1360"/>
      <c r="I3378" s="307" t="s">
        <v>231</v>
      </c>
      <c r="J3378" s="255"/>
    </row>
    <row r="3379" spans="1:10" ht="17.5" customHeight="1">
      <c r="A3379" s="214"/>
      <c r="B3379" s="1326" t="s">
        <v>229</v>
      </c>
      <c r="C3379" s="1327"/>
      <c r="D3379" s="1312" t="str">
        <f>'statement of marks'!$A$1</f>
        <v>jk- ck- ek/;fed fo|ky; uohu] fuEckgsM+k</v>
      </c>
      <c r="E3379" s="1313"/>
      <c r="F3379" s="1313"/>
      <c r="G3379" s="1313"/>
      <c r="H3379" s="1313"/>
      <c r="I3379" s="1313"/>
      <c r="J3379" s="1314"/>
    </row>
    <row r="3380" spans="1:10" ht="17.5" customHeight="1">
      <c r="A3380" s="214"/>
      <c r="B3380" s="1326" t="str">
        <f>'statement of marks'!$J$3</f>
        <v xml:space="preserve">fo|ky; dk Mk;l dksM+ </v>
      </c>
      <c r="C3380" s="1327"/>
      <c r="D3380" s="1345" t="str">
        <f>'statement of marks'!$K$3</f>
        <v xml:space="preserve">08291009401   </v>
      </c>
      <c r="E3380" s="1346"/>
      <c r="F3380" s="1128"/>
      <c r="G3380" s="1129"/>
      <c r="H3380" s="1129"/>
      <c r="I3380" s="1129"/>
      <c r="J3380" s="1347"/>
    </row>
    <row r="3381" spans="1:10" ht="17.5" customHeight="1">
      <c r="A3381" s="214"/>
      <c r="B3381" s="1326" t="s">
        <v>218</v>
      </c>
      <c r="C3381" s="1327"/>
      <c r="D3381" s="1312" t="str">
        <f>IF('statement of marks'!J82="","",'statement of marks'!J82)</f>
        <v/>
      </c>
      <c r="E3381" s="1313"/>
      <c r="F3381" s="1313"/>
      <c r="G3381" s="1313"/>
      <c r="H3381" s="1313"/>
      <c r="I3381" s="1313"/>
      <c r="J3381" s="1314"/>
    </row>
    <row r="3382" spans="1:10" ht="17.5" customHeight="1">
      <c r="A3382" s="214"/>
      <c r="B3382" s="1326" t="s">
        <v>232</v>
      </c>
      <c r="C3382" s="1327"/>
      <c r="D3382" s="1145" t="str">
        <f>IF('statement of marks'!C82="B","Nk=",IF('statement of marks'!C82="G","Nk=k",""))</f>
        <v/>
      </c>
      <c r="E3382" s="1145"/>
      <c r="F3382" s="258" t="s">
        <v>224</v>
      </c>
      <c r="G3382" s="256" t="str">
        <f>IF('statement of marks'!B82="","",'statement of marks'!B82)</f>
        <v/>
      </c>
      <c r="H3382" s="1348"/>
      <c r="I3382" s="1348"/>
      <c r="J3382" s="1349"/>
    </row>
    <row r="3383" spans="1:10" ht="17.5" customHeight="1">
      <c r="A3383" s="214"/>
      <c r="B3383" s="1326" t="s">
        <v>220</v>
      </c>
      <c r="C3383" s="1327"/>
      <c r="D3383" s="1312" t="str">
        <f>IF('statement of marks'!L82="","",'statement of marks'!L82)</f>
        <v/>
      </c>
      <c r="E3383" s="1313"/>
      <c r="F3383" s="1313"/>
      <c r="G3383" s="1313"/>
      <c r="H3383" s="1313"/>
      <c r="I3383" s="1313"/>
      <c r="J3383" s="1314"/>
    </row>
    <row r="3384" spans="1:10" ht="17.5" customHeight="1">
      <c r="A3384" s="214"/>
      <c r="B3384" s="1326" t="s">
        <v>219</v>
      </c>
      <c r="C3384" s="1327"/>
      <c r="D3384" s="1312" t="str">
        <f>IF('statement of marks'!K82="","",'statement of marks'!K82)</f>
        <v/>
      </c>
      <c r="E3384" s="1313"/>
      <c r="F3384" s="1313"/>
      <c r="G3384" s="1313"/>
      <c r="H3384" s="1313"/>
      <c r="I3384" s="1313"/>
      <c r="J3384" s="1314"/>
    </row>
    <row r="3385" spans="1:10" ht="17.5" customHeight="1">
      <c r="A3385" s="214"/>
      <c r="B3385" s="1326" t="s">
        <v>234</v>
      </c>
      <c r="C3385" s="1327"/>
      <c r="D3385" s="1312" t="str">
        <f>IF(details!N82="","",details!N82)</f>
        <v/>
      </c>
      <c r="E3385" s="1313"/>
      <c r="F3385" s="1313"/>
      <c r="G3385" s="1313"/>
      <c r="H3385" s="1313"/>
      <c r="I3385" s="1313"/>
      <c r="J3385" s="1314"/>
    </row>
    <row r="3386" spans="1:10" ht="17.5" customHeight="1">
      <c r="A3386" s="214"/>
      <c r="B3386" s="1326" t="s">
        <v>283</v>
      </c>
      <c r="C3386" s="1327"/>
      <c r="D3386" s="1312" t="str">
        <f>IF(details!O82="","",details!O82)</f>
        <v/>
      </c>
      <c r="E3386" s="1313"/>
      <c r="F3386" s="1313"/>
      <c r="G3386" s="1313"/>
      <c r="H3386" s="1313"/>
      <c r="I3386" s="1313"/>
      <c r="J3386" s="1314"/>
    </row>
    <row r="3387" spans="1:10" ht="17.5" customHeight="1">
      <c r="A3387" s="214"/>
      <c r="B3387" s="1326" t="s">
        <v>77</v>
      </c>
      <c r="C3387" s="1327"/>
      <c r="D3387" s="392">
        <f>'statement of marks'!$C$3</f>
        <v>6</v>
      </c>
      <c r="E3387" s="309" t="s">
        <v>222</v>
      </c>
      <c r="F3387" s="254" t="str">
        <f>IF('statement of marks'!F82="","",'statement of marks'!F82)</f>
        <v/>
      </c>
      <c r="G3387" s="1343" t="s">
        <v>233</v>
      </c>
      <c r="H3387" s="1170"/>
      <c r="I3387" s="1361" t="str">
        <f>IF('statement of marks'!G82="","",'statement of marks'!G82)</f>
        <v/>
      </c>
      <c r="J3387" s="1362"/>
    </row>
    <row r="3388" spans="1:10" ht="17.5" customHeight="1">
      <c r="A3388" s="214"/>
      <c r="B3388" s="1326" t="s">
        <v>225</v>
      </c>
      <c r="C3388" s="1327"/>
      <c r="D3388" s="1316" t="str">
        <f>IF('statement of marks'!H82="","",'statement of marks'!H82)</f>
        <v/>
      </c>
      <c r="E3388" s="1328"/>
      <c r="F3388" s="1328"/>
      <c r="G3388" s="1328"/>
      <c r="H3388" s="1328"/>
      <c r="I3388" s="1328"/>
      <c r="J3388" s="1329"/>
    </row>
    <row r="3389" spans="1:10" ht="17.5" customHeight="1">
      <c r="A3389" s="214"/>
      <c r="B3389" s="1326" t="s">
        <v>226</v>
      </c>
      <c r="C3389" s="1327"/>
      <c r="D3389" s="1330" t="str">
        <f>IF('statement of marks'!I82="","",'statement of marks'!I82)</f>
        <v/>
      </c>
      <c r="E3389" s="1331"/>
      <c r="F3389" s="1332"/>
      <c r="G3389" s="1332"/>
      <c r="H3389" s="1332"/>
      <c r="I3389" s="1332"/>
      <c r="J3389" s="1333"/>
    </row>
    <row r="3390" spans="1:10" ht="17.5" customHeight="1">
      <c r="A3390" s="214"/>
      <c r="B3390" s="1312" t="s">
        <v>235</v>
      </c>
      <c r="C3390" s="1313"/>
      <c r="D3390" s="1313"/>
      <c r="E3390" s="1144"/>
      <c r="F3390" s="1334" t="str">
        <f>IF(details!Q82="","",details!Q82)</f>
        <v/>
      </c>
      <c r="G3390" s="1334"/>
      <c r="H3390" s="1335"/>
      <c r="I3390" s="1335"/>
      <c r="J3390" s="1336"/>
    </row>
    <row r="3391" spans="1:10" ht="17.5" customHeight="1">
      <c r="A3391" s="214"/>
      <c r="B3391" s="1326" t="s">
        <v>239</v>
      </c>
      <c r="C3391" s="1327"/>
      <c r="D3391" s="1312" t="str">
        <f>IF(details!M82="","",details!M82)</f>
        <v/>
      </c>
      <c r="E3391" s="1313"/>
      <c r="F3391" s="1313"/>
      <c r="G3391" s="1313"/>
      <c r="H3391" s="1313"/>
      <c r="I3391" s="1313"/>
      <c r="J3391" s="1314"/>
    </row>
    <row r="3392" spans="1:10" ht="17.5" customHeight="1">
      <c r="A3392" s="214"/>
      <c r="B3392" s="1326" t="s">
        <v>240</v>
      </c>
      <c r="C3392" s="1327"/>
      <c r="D3392" s="1312" t="str">
        <f>IF(details!P82="","",details!P82)</f>
        <v/>
      </c>
      <c r="E3392" s="1313"/>
      <c r="F3392" s="1313"/>
      <c r="G3392" s="1313"/>
      <c r="H3392" s="1313"/>
      <c r="I3392" s="1313"/>
      <c r="J3392" s="1314"/>
    </row>
    <row r="3393" spans="1:10" ht="17.5" customHeight="1">
      <c r="A3393" s="214"/>
      <c r="B3393" s="1326" t="s">
        <v>241</v>
      </c>
      <c r="C3393" s="1327"/>
      <c r="D3393" s="1337" t="str">
        <f>IF('statement of marks'!HD82="mRrh.kZ",'statement of marks'!$C$3,"")</f>
        <v/>
      </c>
      <c r="E3393" s="1338"/>
      <c r="F3393" s="1313" t="s">
        <v>242</v>
      </c>
      <c r="G3393" s="1144"/>
      <c r="H3393" s="1337" t="str">
        <f>IF(D3393="","",D3393+1)</f>
        <v/>
      </c>
      <c r="I3393" s="1338"/>
      <c r="J3393" s="1339"/>
    </row>
    <row r="3394" spans="1:10" ht="17.5" customHeight="1">
      <c r="A3394" s="214"/>
      <c r="B3394" s="1326" t="s">
        <v>243</v>
      </c>
      <c r="C3394" s="1327"/>
      <c r="D3394" s="1340">
        <f>IF(details!$O$4="","",details!$O$4)</f>
        <v>42460</v>
      </c>
      <c r="E3394" s="1341"/>
      <c r="F3394" s="1342"/>
      <c r="G3394" s="1343"/>
      <c r="H3394" s="1343"/>
      <c r="I3394" s="1343"/>
      <c r="J3394" s="1344"/>
    </row>
    <row r="3395" spans="1:10" ht="17.5" customHeight="1">
      <c r="A3395" s="214"/>
      <c r="B3395" s="1299"/>
      <c r="C3395" s="1299"/>
      <c r="D3395" s="1276"/>
      <c r="E3395" s="1276"/>
      <c r="F3395" s="1288"/>
      <c r="G3395" s="1288"/>
      <c r="H3395" s="1288"/>
      <c r="I3395" s="1288"/>
      <c r="J3395" s="1300"/>
    </row>
    <row r="3396" spans="1:10" ht="17.5" customHeight="1">
      <c r="A3396" s="214"/>
      <c r="B3396" s="1301" t="str">
        <f>IF(details!$I$4="","",details!$I$4)</f>
        <v>Jherh js[kk oekZ</v>
      </c>
      <c r="C3396" s="1301"/>
      <c r="D3396" s="1276"/>
      <c r="E3396" s="1276"/>
      <c r="F3396" s="1302" t="str">
        <f>IF(details!$F$4="","",details!$F$4)</f>
        <v>Jh jk/ks';ke tk'kh</v>
      </c>
      <c r="G3396" s="1303"/>
      <c r="H3396" s="1303"/>
      <c r="I3396" s="1303"/>
      <c r="J3396" s="1304"/>
    </row>
    <row r="3397" spans="1:10" ht="17.5" customHeight="1" thickBot="1">
      <c r="A3397" s="215"/>
      <c r="B3397" s="1305" t="s">
        <v>244</v>
      </c>
      <c r="C3397" s="1305"/>
      <c r="D3397" s="1305" t="s">
        <v>245</v>
      </c>
      <c r="E3397" s="1305"/>
      <c r="F3397" s="1306" t="s">
        <v>246</v>
      </c>
      <c r="G3397" s="1307"/>
      <c r="H3397" s="1307"/>
      <c r="I3397" s="1307"/>
      <c r="J3397" s="1308"/>
    </row>
    <row r="3398" spans="1:10" ht="17.5" customHeight="1">
      <c r="A3398" s="247"/>
      <c r="B3398" s="1309" t="s">
        <v>258</v>
      </c>
      <c r="C3398" s="1310"/>
      <c r="D3398" s="1310"/>
      <c r="E3398" s="1310"/>
      <c r="F3398" s="1310"/>
      <c r="G3398" s="1310"/>
      <c r="H3398" s="1310"/>
      <c r="I3398" s="1310"/>
      <c r="J3398" s="1311"/>
    </row>
    <row r="3399" spans="1:10" ht="17.5" customHeight="1">
      <c r="A3399" s="214"/>
      <c r="B3399" s="310" t="s">
        <v>218</v>
      </c>
      <c r="C3399" s="1312" t="str">
        <f>IF('statement of marks'!J82="","",'statement of marks'!J82)</f>
        <v/>
      </c>
      <c r="D3399" s="1313"/>
      <c r="E3399" s="1313"/>
      <c r="F3399" s="1313"/>
      <c r="G3399" s="1313"/>
      <c r="H3399" s="1313"/>
      <c r="I3399" s="1313"/>
      <c r="J3399" s="1314"/>
    </row>
    <row r="3400" spans="1:10" ht="17.5" customHeight="1">
      <c r="A3400" s="214"/>
      <c r="B3400" s="310" t="s">
        <v>219</v>
      </c>
      <c r="C3400" s="1312" t="str">
        <f>IF('statement of marks'!K82="","",'statement of marks'!K82)</f>
        <v/>
      </c>
      <c r="D3400" s="1313"/>
      <c r="E3400" s="1313"/>
      <c r="F3400" s="1313"/>
      <c r="G3400" s="1313"/>
      <c r="H3400" s="1313"/>
      <c r="I3400" s="1313"/>
      <c r="J3400" s="1314"/>
    </row>
    <row r="3401" spans="1:10" ht="17.5" customHeight="1">
      <c r="A3401" s="214"/>
      <c r="B3401" s="310" t="s">
        <v>220</v>
      </c>
      <c r="C3401" s="1312" t="str">
        <f>IF('statement of marks'!L82="","",'statement of marks'!L82)</f>
        <v/>
      </c>
      <c r="D3401" s="1313"/>
      <c r="E3401" s="1313"/>
      <c r="F3401" s="1313"/>
      <c r="G3401" s="1313"/>
      <c r="H3401" s="1313"/>
      <c r="I3401" s="1313"/>
      <c r="J3401" s="1314"/>
    </row>
    <row r="3402" spans="1:10" ht="17.5" customHeight="1">
      <c r="A3402" s="214"/>
      <c r="B3402" s="310" t="s">
        <v>225</v>
      </c>
      <c r="C3402" s="1315" t="str">
        <f>IF('statement of marks'!H82="","",'statement of marks'!H82)</f>
        <v/>
      </c>
      <c r="D3402" s="1316"/>
      <c r="E3402" s="252" t="s">
        <v>261</v>
      </c>
      <c r="F3402" s="1317" t="str">
        <f>IF('statement of marks'!I82="","",'statement of marks'!I82)</f>
        <v/>
      </c>
      <c r="G3402" s="1317"/>
      <c r="H3402" s="1317"/>
      <c r="I3402" s="1317"/>
      <c r="J3402" s="1318"/>
    </row>
    <row r="3403" spans="1:10" ht="17.5" customHeight="1">
      <c r="A3403" s="214"/>
      <c r="B3403" s="310" t="s">
        <v>223</v>
      </c>
      <c r="C3403" s="253" t="s">
        <v>248</v>
      </c>
      <c r="D3403" s="235" t="s">
        <v>249</v>
      </c>
      <c r="E3403" s="235" t="s">
        <v>250</v>
      </c>
      <c r="F3403" s="235" t="s">
        <v>251</v>
      </c>
      <c r="G3403" s="235" t="s">
        <v>252</v>
      </c>
      <c r="H3403" s="235" t="s">
        <v>253</v>
      </c>
      <c r="I3403" s="235" t="s">
        <v>254</v>
      </c>
      <c r="J3403" s="248" t="s">
        <v>255</v>
      </c>
    </row>
    <row r="3404" spans="1:10" ht="17.5" customHeight="1">
      <c r="A3404" s="214"/>
      <c r="B3404" s="308" t="s">
        <v>256</v>
      </c>
      <c r="C3404" s="239" t="str">
        <f>IF(AND('statement of marks'!$C$3=1,'statement of marks'!HD82="mRrh.kZ"),'statement of marks'!$H$3,"")</f>
        <v/>
      </c>
      <c r="D3404" s="239" t="str">
        <f>IF(AND('statement of marks'!$C$3=2,'statement of marks'!HD82="mRrh.kZ"),'statement of marks'!$H$3,"")</f>
        <v/>
      </c>
      <c r="E3404" s="239" t="str">
        <f>IF(AND('statement of marks'!$C$3=3,'statement of marks'!HD82="mRrh.kZ"),'statement of marks'!$H$3,"")</f>
        <v/>
      </c>
      <c r="F3404" s="239" t="str">
        <f>IF(AND('statement of marks'!$C$3=4,'statement of marks'!HD82="mRrh.kZ"),'statement of marks'!$H$3,"")</f>
        <v/>
      </c>
      <c r="G3404" s="239" t="str">
        <f>IF(AND('statement of marks'!$C$3=5,'statement of marks'!HD82="mRrh.kZ"),'statement of marks'!$H$3,"")</f>
        <v/>
      </c>
      <c r="H3404" s="239" t="str">
        <f>IF(AND('statement of marks'!$C$3=6,'statement of marks'!HD82="mRrh.kZ"),'statement of marks'!$H$3,"")</f>
        <v/>
      </c>
      <c r="I3404" s="239" t="str">
        <f>IF(AND('statement of marks'!$C$3=7,'statement of marks'!HD82="mRrh.kZ"),'statement of marks'!$H$3,"")</f>
        <v/>
      </c>
      <c r="J3404" s="260" t="str">
        <f>IF(AND('statement of marks'!$C$3=8,'statement of marks'!HD82="mRrh.kZ"),'statement of marks'!$H$3,"")</f>
        <v/>
      </c>
    </row>
    <row r="3405" spans="1:10" ht="17.5" customHeight="1">
      <c r="A3405" s="214"/>
      <c r="B3405" s="308" t="str">
        <f>'statement of marks'!$FT$4</f>
        <v>fgUnh</v>
      </c>
      <c r="C3405" s="240"/>
      <c r="D3405" s="241"/>
      <c r="E3405" s="261" t="str">
        <f>IF(OR('statement of marks'!$FV82="",E3404=""),"",'statement of marks'!$FV82)</f>
        <v/>
      </c>
      <c r="F3405" s="261" t="str">
        <f>IF(OR('statement of marks'!$FV82="",F3404=""),"",'statement of marks'!$FV82)</f>
        <v/>
      </c>
      <c r="G3405" s="261" t="str">
        <f>IF(OR('statement of marks'!$FV82="",G3404=""),"",'statement of marks'!$FV82)</f>
        <v/>
      </c>
      <c r="H3405" s="261" t="str">
        <f>IF(OR('statement of marks'!$FV82="",H3404=""),"",'statement of marks'!$FV82)</f>
        <v/>
      </c>
      <c r="I3405" s="261" t="str">
        <f>IF(OR('statement of marks'!$FV82="",I3404=""),"",'statement of marks'!$FV82)</f>
        <v/>
      </c>
      <c r="J3405" s="262" t="str">
        <f>IF(OR('statement of marks'!$FV82="",J3404=""),"",'statement of marks'!$FV82)</f>
        <v/>
      </c>
    </row>
    <row r="3406" spans="1:10" ht="17.5" customHeight="1">
      <c r="A3406" s="214"/>
      <c r="B3406" s="308" t="str">
        <f>'statement of marks'!$FW$4</f>
        <v>vaxszth</v>
      </c>
      <c r="C3406" s="240"/>
      <c r="D3406" s="241"/>
      <c r="E3406" s="261" t="str">
        <f>IF(OR('statement of marks'!$FY82="",E3404=""),"",'statement of marks'!$FY82)</f>
        <v/>
      </c>
      <c r="F3406" s="261" t="str">
        <f>IF(OR('statement of marks'!$FY82="",F3404=""),"",'statement of marks'!$FY82)</f>
        <v/>
      </c>
      <c r="G3406" s="261" t="str">
        <f>IF(OR('statement of marks'!$FY82="",G3404=""),"",'statement of marks'!$FY82)</f>
        <v/>
      </c>
      <c r="H3406" s="261" t="str">
        <f>IF(OR('statement of marks'!$FY82="",H3404=""),"",'statement of marks'!$FY82)</f>
        <v/>
      </c>
      <c r="I3406" s="261" t="str">
        <f>IF(OR('statement of marks'!$FY82="",I3404=""),"",'statement of marks'!$FY82)</f>
        <v/>
      </c>
      <c r="J3406" s="262" t="str">
        <f>IF(OR('statement of marks'!$FY82="",J3404=""),"",'statement of marks'!$FY82)</f>
        <v/>
      </c>
    </row>
    <row r="3407" spans="1:10" ht="17.5" customHeight="1">
      <c r="A3407" s="214"/>
      <c r="B3407" s="308" t="str">
        <f>IF('statement of marks'!BE82="s","laLÑr",IF('statement of marks'!BE82="u","mnwZ",IF('statement of marks'!BE82="g","xqtjkrh",IF('statement of marks'!BE82="p","iatkch",IF('statement of marks'!BE82="sd","flU/kh","r`rh; Hkk""kk")))))</f>
        <v>r`rh; Hkk"kk</v>
      </c>
      <c r="C3407" s="240"/>
      <c r="D3407" s="241"/>
      <c r="E3407" s="261" t="str">
        <f>IF(OR('statement of marks'!$GB82="",E3404=""),"",'statement of marks'!$GB82)</f>
        <v/>
      </c>
      <c r="F3407" s="261" t="str">
        <f>IF(OR('statement of marks'!$GB82="",F3404=""),"",'statement of marks'!$GB82)</f>
        <v/>
      </c>
      <c r="G3407" s="261" t="str">
        <f>IF(OR('statement of marks'!$GB82="",G3404=""),"",'statement of marks'!$GB82)</f>
        <v/>
      </c>
      <c r="H3407" s="261" t="str">
        <f>IF(OR('statement of marks'!$GB82="",H3404=""),"",'statement of marks'!$GB82)</f>
        <v/>
      </c>
      <c r="I3407" s="261" t="str">
        <f>IF(OR('statement of marks'!$GB82="",I3404=""),"",'statement of marks'!$GB82)</f>
        <v/>
      </c>
      <c r="J3407" s="262" t="str">
        <f>IF(OR('statement of marks'!$GB82="",J3404=""),"",'statement of marks'!$GB82)</f>
        <v/>
      </c>
    </row>
    <row r="3408" spans="1:10" ht="17.5" customHeight="1">
      <c r="A3408" s="214"/>
      <c r="B3408" s="308" t="str">
        <f>'statement of marks'!$GH$4</f>
        <v>xf.kr</v>
      </c>
      <c r="C3408" s="240"/>
      <c r="D3408" s="241"/>
      <c r="E3408" s="261" t="str">
        <f>IF(OR('statement of marks'!$GJ82="",E3404=""),"",'statement of marks'!$GJ82)</f>
        <v/>
      </c>
      <c r="F3408" s="261" t="str">
        <f>IF(OR('statement of marks'!$GJ82="",F3404=""),"",'statement of marks'!$GJ82)</f>
        <v/>
      </c>
      <c r="G3408" s="261" t="str">
        <f>IF(OR('statement of marks'!$GJ82="",G3404=""),"",'statement of marks'!$GJ82)</f>
        <v/>
      </c>
      <c r="H3408" s="261" t="str">
        <f>IF(OR('statement of marks'!$GJ82="",H3404=""),"",'statement of marks'!$GJ82)</f>
        <v/>
      </c>
      <c r="I3408" s="261" t="str">
        <f>IF(OR('statement of marks'!$GJ82="",I3404=""),"",'statement of marks'!$GJ82)</f>
        <v/>
      </c>
      <c r="J3408" s="262" t="str">
        <f>IF(OR('statement of marks'!$GJ82="",J3404=""),"",'statement of marks'!$GJ82)</f>
        <v/>
      </c>
    </row>
    <row r="3409" spans="1:10" ht="17.5" customHeight="1">
      <c r="A3409" s="214"/>
      <c r="B3409" s="308" t="str">
        <f>'statement of marks'!$GK$4</f>
        <v>foKku</v>
      </c>
      <c r="C3409" s="240"/>
      <c r="D3409" s="241"/>
      <c r="E3409" s="261" t="str">
        <f>IF(OR('statement of marks'!$GM82="",E3404=""),"",'statement of marks'!$GM82)</f>
        <v/>
      </c>
      <c r="F3409" s="261" t="str">
        <f>IF(OR('statement of marks'!$GM82="",F3404=""),"",'statement of marks'!$GM82)</f>
        <v/>
      </c>
      <c r="G3409" s="261" t="str">
        <f>IF(OR('statement of marks'!$GM82="",G3404=""),"",'statement of marks'!$GM82)</f>
        <v/>
      </c>
      <c r="H3409" s="261" t="str">
        <f>IF(OR('statement of marks'!$GM82="",H3404=""),"",'statement of marks'!$GM82)</f>
        <v/>
      </c>
      <c r="I3409" s="261" t="str">
        <f>IF(OR('statement of marks'!$GM82="",I3404=""),"",'statement of marks'!$GM82)</f>
        <v/>
      </c>
      <c r="J3409" s="262" t="str">
        <f>IF(OR('statement of marks'!$GM82="",J3404=""),"",'statement of marks'!$GM82)</f>
        <v/>
      </c>
    </row>
    <row r="3410" spans="1:10" ht="17.5" customHeight="1">
      <c r="A3410" s="214"/>
      <c r="B3410" s="308" t="str">
        <f>'statement of marks'!$GN$4</f>
        <v>lkekftd foKku</v>
      </c>
      <c r="C3410" s="240"/>
      <c r="D3410" s="241"/>
      <c r="E3410" s="261" t="str">
        <f>IF(OR('statement of marks'!$GP82="",E3404=""),"",'statement of marks'!$GP82)</f>
        <v/>
      </c>
      <c r="F3410" s="261" t="str">
        <f>IF(OR('statement of marks'!$GP82="",F3404=""),"",'statement of marks'!$GP82)</f>
        <v/>
      </c>
      <c r="G3410" s="261" t="str">
        <f>IF(OR('statement of marks'!$GP82="",G3404=""),"",'statement of marks'!$GP82)</f>
        <v/>
      </c>
      <c r="H3410" s="261" t="str">
        <f>IF(OR('statement of marks'!$GP82="",H3404=""),"",'statement of marks'!$GP82)</f>
        <v/>
      </c>
      <c r="I3410" s="261" t="str">
        <f>IF(OR('statement of marks'!$GP82="",I3404=""),"",'statement of marks'!$GP82)</f>
        <v/>
      </c>
      <c r="J3410" s="262" t="str">
        <f>IF(OR('statement of marks'!$GP82="",J3404=""),"",'statement of marks'!$GP82)</f>
        <v/>
      </c>
    </row>
    <row r="3411" spans="1:10" ht="17.5" customHeight="1">
      <c r="A3411" s="214"/>
      <c r="B3411" s="308" t="str">
        <f>'statement of marks'!$GQ$4</f>
        <v>dk;kZuqHko</v>
      </c>
      <c r="C3411" s="240"/>
      <c r="D3411" s="241"/>
      <c r="E3411" s="261" t="str">
        <f>IF(OR('statement of marks'!$GS82="",E3404=""),"",'statement of marks'!$GS82)</f>
        <v/>
      </c>
      <c r="F3411" s="261" t="str">
        <f>IF(OR('statement of marks'!$GS82="",F3404=""),"",'statement of marks'!$GS82)</f>
        <v/>
      </c>
      <c r="G3411" s="261" t="str">
        <f>IF(OR('statement of marks'!$GS82="",G3404=""),"",'statement of marks'!$GS82)</f>
        <v/>
      </c>
      <c r="H3411" s="261" t="str">
        <f>IF(OR('statement of marks'!$GS82="",H3404=""),"",'statement of marks'!$GS82)</f>
        <v/>
      </c>
      <c r="I3411" s="261" t="str">
        <f>IF(OR('statement of marks'!$GS82="",I3404=""),"",'statement of marks'!$GS82)</f>
        <v/>
      </c>
      <c r="J3411" s="262" t="str">
        <f>IF(OR('statement of marks'!$GS82="",J3404=""),"",'statement of marks'!$GS82)</f>
        <v/>
      </c>
    </row>
    <row r="3412" spans="1:10" ht="17.5" customHeight="1">
      <c r="A3412" s="214"/>
      <c r="B3412" s="308" t="str">
        <f>'statement of marks'!$GT$4</f>
        <v>dyk f'k{kk</v>
      </c>
      <c r="C3412" s="240"/>
      <c r="D3412" s="241"/>
      <c r="E3412" s="263" t="str">
        <f>IF(OR('statement of marks'!$GV82="",E3404=""),"",'statement of marks'!$GV82)</f>
        <v/>
      </c>
      <c r="F3412" s="263" t="str">
        <f>IF(OR('statement of marks'!$GV82="",F3404=""),"",'statement of marks'!$GV82)</f>
        <v/>
      </c>
      <c r="G3412" s="263" t="str">
        <f>IF(OR('statement of marks'!$GV82="",G3404=""),"",'statement of marks'!$GV82)</f>
        <v/>
      </c>
      <c r="H3412" s="263" t="str">
        <f>IF(OR('statement of marks'!$GV82="",H3404=""),"",'statement of marks'!$GV82)</f>
        <v/>
      </c>
      <c r="I3412" s="263" t="str">
        <f>IF(OR('statement of marks'!$GV82="",I3404=""),"",'statement of marks'!$GV82)</f>
        <v/>
      </c>
      <c r="J3412" s="264" t="str">
        <f>IF(OR('statement of marks'!$GV82="",J3404=""),"",'statement of marks'!$GV82)</f>
        <v/>
      </c>
    </row>
    <row r="3413" spans="1:10" ht="17.5" customHeight="1">
      <c r="A3413" s="214"/>
      <c r="B3413" s="245" t="s">
        <v>284</v>
      </c>
      <c r="C3413" s="265" t="str">
        <f t="shared" ref="C3413:J3413" si="150">C3404</f>
        <v/>
      </c>
      <c r="D3413" s="265" t="str">
        <f t="shared" si="150"/>
        <v/>
      </c>
      <c r="E3413" s="265" t="str">
        <f t="shared" si="150"/>
        <v/>
      </c>
      <c r="F3413" s="265" t="str">
        <f t="shared" si="150"/>
        <v/>
      </c>
      <c r="G3413" s="265" t="str">
        <f t="shared" si="150"/>
        <v/>
      </c>
      <c r="H3413" s="265" t="str">
        <f t="shared" si="150"/>
        <v/>
      </c>
      <c r="I3413" s="265" t="str">
        <f t="shared" si="150"/>
        <v/>
      </c>
      <c r="J3413" s="266" t="str">
        <f t="shared" si="150"/>
        <v/>
      </c>
    </row>
    <row r="3414" spans="1:10" ht="17.5" customHeight="1">
      <c r="A3414" s="214"/>
      <c r="B3414" s="308" t="str">
        <f>'statement of marks'!$HL$5</f>
        <v>Nk= mifLFkfr</v>
      </c>
      <c r="C3414" s="242"/>
      <c r="D3414" s="242"/>
      <c r="E3414" s="267" t="str">
        <f>IF(OR('statement of marks'!$HL82="",E3404=""),"",'statement of marks'!$HL82)</f>
        <v/>
      </c>
      <c r="F3414" s="267" t="str">
        <f>IF(OR('statement of marks'!$HL82="",F3404=""),"",'statement of marks'!$HL82)</f>
        <v/>
      </c>
      <c r="G3414" s="267" t="str">
        <f>IF(OR('statement of marks'!$HL82="",G3404=""),"",'statement of marks'!$HL82)</f>
        <v/>
      </c>
      <c r="H3414" s="267" t="str">
        <f>IF(OR('statement of marks'!$HL82="",H3404=""),"",'statement of marks'!$HL82)</f>
        <v/>
      </c>
      <c r="I3414" s="267" t="str">
        <f>IF(OR('statement of marks'!$HL82="",I3404=""),"",'statement of marks'!$HL82)</f>
        <v/>
      </c>
      <c r="J3414" s="268" t="str">
        <f>IF(OR('statement of marks'!$HL82="",J3404=""),"",'statement of marks'!$HL82)</f>
        <v/>
      </c>
    </row>
    <row r="3415" spans="1:10" ht="17.5" customHeight="1">
      <c r="A3415" s="214"/>
      <c r="B3415" s="308" t="str">
        <f>'statement of marks'!$HK$5</f>
        <v>dqy ehfVax</v>
      </c>
      <c r="C3415" s="243"/>
      <c r="D3415" s="243"/>
      <c r="E3415" s="243" t="str">
        <f>IF(OR('statement of marks'!$HK82="",E3404=""),"",'statement of marks'!$HK82)</f>
        <v/>
      </c>
      <c r="F3415" s="243" t="str">
        <f>IF(OR('statement of marks'!$HK82="",F3404=""),"",'statement of marks'!$HK82)</f>
        <v/>
      </c>
      <c r="G3415" s="243" t="str">
        <f>IF(OR('statement of marks'!$HK82="",G3404=""),"",'statement of marks'!$HK82)</f>
        <v/>
      </c>
      <c r="H3415" s="243" t="str">
        <f>IF(OR('statement of marks'!$HK82="",H3404=""),"",'statement of marks'!$HK82)</f>
        <v/>
      </c>
      <c r="I3415" s="243" t="str">
        <f>IF(OR('statement of marks'!$HK82="",I3404=""),"",'statement of marks'!$HK82)</f>
        <v/>
      </c>
      <c r="J3415" s="269" t="str">
        <f>IF(OR('statement of marks'!$HK82="",J3404=""),"",'statement of marks'!$HK82)</f>
        <v/>
      </c>
    </row>
    <row r="3416" spans="1:10" ht="17.5" customHeight="1">
      <c r="A3416" s="214"/>
      <c r="B3416" s="308" t="s">
        <v>259</v>
      </c>
      <c r="C3416" s="243" t="str">
        <f t="shared" ref="C3416:J3416" si="151">IF(OR(C3414="",C3415=""),"",C3414/C3415*100)</f>
        <v/>
      </c>
      <c r="D3416" s="243" t="str">
        <f t="shared" si="151"/>
        <v/>
      </c>
      <c r="E3416" s="243" t="str">
        <f t="shared" si="151"/>
        <v/>
      </c>
      <c r="F3416" s="243" t="str">
        <f t="shared" si="151"/>
        <v/>
      </c>
      <c r="G3416" s="243" t="str">
        <f t="shared" si="151"/>
        <v/>
      </c>
      <c r="H3416" s="243" t="str">
        <f t="shared" si="151"/>
        <v/>
      </c>
      <c r="I3416" s="243" t="str">
        <f t="shared" si="151"/>
        <v/>
      </c>
      <c r="J3416" s="269" t="str">
        <f t="shared" si="151"/>
        <v/>
      </c>
    </row>
    <row r="3417" spans="1:10" ht="17.5" customHeight="1">
      <c r="A3417" s="214"/>
      <c r="B3417" s="308" t="s">
        <v>260</v>
      </c>
      <c r="C3417" s="243"/>
      <c r="D3417" s="243"/>
      <c r="E3417" s="243"/>
      <c r="F3417" s="243"/>
      <c r="G3417" s="243"/>
      <c r="H3417" s="243"/>
      <c r="I3417" s="243"/>
      <c r="J3417" s="249"/>
    </row>
    <row r="3418" spans="1:10" ht="17.5" customHeight="1">
      <c r="A3418" s="214"/>
      <c r="B3418" s="310" t="s">
        <v>257</v>
      </c>
      <c r="C3418" s="1319" t="str">
        <f>IF('statement of marks'!HN82="","",'statement of marks'!HN82)</f>
        <v/>
      </c>
      <c r="D3418" s="1320"/>
      <c r="E3418" s="1320"/>
      <c r="F3418" s="1320"/>
      <c r="G3418" s="1320"/>
      <c r="H3418" s="1320"/>
      <c r="I3418" s="1320"/>
      <c r="J3418" s="1321"/>
    </row>
    <row r="3419" spans="1:10" ht="17.5" customHeight="1">
      <c r="A3419" s="214"/>
      <c r="B3419" s="246"/>
      <c r="C3419" s="1322"/>
      <c r="D3419" s="1323"/>
      <c r="E3419" s="1323"/>
      <c r="F3419" s="1324"/>
      <c r="G3419" s="1322"/>
      <c r="H3419" s="1323"/>
      <c r="I3419" s="1323"/>
      <c r="J3419" s="1325"/>
    </row>
    <row r="3420" spans="1:10" ht="17.5" customHeight="1" thickBot="1">
      <c r="A3420" s="215"/>
      <c r="B3420" s="259" t="s">
        <v>262</v>
      </c>
      <c r="C3420" s="1293" t="s">
        <v>80</v>
      </c>
      <c r="D3420" s="1294"/>
      <c r="E3420" s="1294"/>
      <c r="F3420" s="1295"/>
      <c r="G3420" s="1296" t="s">
        <v>263</v>
      </c>
      <c r="H3420" s="1297"/>
      <c r="I3420" s="1297"/>
      <c r="J3420" s="1298"/>
    </row>
    <row r="3421" spans="1:10" ht="17.5" customHeight="1">
      <c r="A3421" s="247"/>
      <c r="B3421" s="1352" t="s">
        <v>228</v>
      </c>
      <c r="C3421" s="1353"/>
      <c r="D3421" s="1353"/>
      <c r="E3421" s="1353"/>
      <c r="F3421" s="1353"/>
      <c r="G3421" s="1353"/>
      <c r="H3421" s="1353"/>
      <c r="I3421" s="1353"/>
      <c r="J3421" s="1354"/>
    </row>
    <row r="3422" spans="1:10" ht="17.5" customHeight="1">
      <c r="A3422" s="214"/>
      <c r="B3422" s="1355" t="s">
        <v>247</v>
      </c>
      <c r="C3422" s="1356"/>
      <c r="D3422" s="1356"/>
      <c r="E3422" s="1356"/>
      <c r="F3422" s="1356"/>
      <c r="G3422" s="1356"/>
      <c r="H3422" s="1356"/>
      <c r="I3422" s="1356"/>
      <c r="J3422" s="1357"/>
    </row>
    <row r="3423" spans="1:10" ht="17.5" customHeight="1">
      <c r="A3423" s="214"/>
      <c r="B3423" s="1358" t="s">
        <v>81</v>
      </c>
      <c r="C3423" s="1358"/>
      <c r="D3423" s="1359">
        <f>YEAR(details!G83)</f>
        <v>1900</v>
      </c>
      <c r="E3423" s="1360"/>
      <c r="F3423" s="307" t="s">
        <v>230</v>
      </c>
      <c r="G3423" s="1359" t="str">
        <f>'statement of marks'!$H$3</f>
        <v>2015-16</v>
      </c>
      <c r="H3423" s="1360"/>
      <c r="I3423" s="307" t="s">
        <v>231</v>
      </c>
      <c r="J3423" s="255"/>
    </row>
    <row r="3424" spans="1:10" ht="17.5" customHeight="1">
      <c r="A3424" s="214"/>
      <c r="B3424" s="1326" t="s">
        <v>229</v>
      </c>
      <c r="C3424" s="1327"/>
      <c r="D3424" s="1312" t="str">
        <f>'statement of marks'!$A$1</f>
        <v>jk- ck- ek/;fed fo|ky; uohu] fuEckgsM+k</v>
      </c>
      <c r="E3424" s="1313"/>
      <c r="F3424" s="1313"/>
      <c r="G3424" s="1313"/>
      <c r="H3424" s="1313"/>
      <c r="I3424" s="1313"/>
      <c r="J3424" s="1314"/>
    </row>
    <row r="3425" spans="1:10" ht="17.5" customHeight="1">
      <c r="A3425" s="214"/>
      <c r="B3425" s="1326" t="str">
        <f>'statement of marks'!$J$3</f>
        <v xml:space="preserve">fo|ky; dk Mk;l dksM+ </v>
      </c>
      <c r="C3425" s="1327"/>
      <c r="D3425" s="1345" t="str">
        <f>'statement of marks'!$K$3</f>
        <v xml:space="preserve">08291009401   </v>
      </c>
      <c r="E3425" s="1346"/>
      <c r="F3425" s="1128"/>
      <c r="G3425" s="1129"/>
      <c r="H3425" s="1129"/>
      <c r="I3425" s="1129"/>
      <c r="J3425" s="1347"/>
    </row>
    <row r="3426" spans="1:10" ht="17.5" customHeight="1">
      <c r="A3426" s="214"/>
      <c r="B3426" s="1326" t="s">
        <v>218</v>
      </c>
      <c r="C3426" s="1327"/>
      <c r="D3426" s="1312" t="str">
        <f>IF('statement of marks'!J83="","",'statement of marks'!J83)</f>
        <v/>
      </c>
      <c r="E3426" s="1313"/>
      <c r="F3426" s="1313"/>
      <c r="G3426" s="1313"/>
      <c r="H3426" s="1313"/>
      <c r="I3426" s="1313"/>
      <c r="J3426" s="1314"/>
    </row>
    <row r="3427" spans="1:10" ht="17.5" customHeight="1">
      <c r="A3427" s="214"/>
      <c r="B3427" s="1326" t="s">
        <v>232</v>
      </c>
      <c r="C3427" s="1327"/>
      <c r="D3427" s="1145" t="str">
        <f>IF('statement of marks'!C83="B","Nk=",IF('statement of marks'!C83="G","Nk=k",""))</f>
        <v/>
      </c>
      <c r="E3427" s="1145"/>
      <c r="F3427" s="258" t="s">
        <v>224</v>
      </c>
      <c r="G3427" s="256" t="str">
        <f>IF('statement of marks'!B83="","",'statement of marks'!B83)</f>
        <v/>
      </c>
      <c r="H3427" s="1348"/>
      <c r="I3427" s="1348"/>
      <c r="J3427" s="1349"/>
    </row>
    <row r="3428" spans="1:10" ht="17.5" customHeight="1">
      <c r="A3428" s="214"/>
      <c r="B3428" s="1326" t="s">
        <v>220</v>
      </c>
      <c r="C3428" s="1327"/>
      <c r="D3428" s="1312" t="str">
        <f>IF('statement of marks'!L83="","",'statement of marks'!L83)</f>
        <v/>
      </c>
      <c r="E3428" s="1313"/>
      <c r="F3428" s="1313"/>
      <c r="G3428" s="1313"/>
      <c r="H3428" s="1313"/>
      <c r="I3428" s="1313"/>
      <c r="J3428" s="1314"/>
    </row>
    <row r="3429" spans="1:10" ht="17.5" customHeight="1">
      <c r="A3429" s="214"/>
      <c r="B3429" s="1326" t="s">
        <v>219</v>
      </c>
      <c r="C3429" s="1327"/>
      <c r="D3429" s="1312" t="str">
        <f>IF('statement of marks'!K83="","",'statement of marks'!K83)</f>
        <v/>
      </c>
      <c r="E3429" s="1313"/>
      <c r="F3429" s="1313"/>
      <c r="G3429" s="1313"/>
      <c r="H3429" s="1313"/>
      <c r="I3429" s="1313"/>
      <c r="J3429" s="1314"/>
    </row>
    <row r="3430" spans="1:10" ht="17.5" customHeight="1">
      <c r="A3430" s="214"/>
      <c r="B3430" s="1326" t="s">
        <v>234</v>
      </c>
      <c r="C3430" s="1327"/>
      <c r="D3430" s="1312" t="str">
        <f>IF(details!N83="","",details!N83)</f>
        <v/>
      </c>
      <c r="E3430" s="1313"/>
      <c r="F3430" s="1313"/>
      <c r="G3430" s="1313"/>
      <c r="H3430" s="1313"/>
      <c r="I3430" s="1313"/>
      <c r="J3430" s="1314"/>
    </row>
    <row r="3431" spans="1:10" ht="17.5" customHeight="1">
      <c r="A3431" s="214"/>
      <c r="B3431" s="1326" t="s">
        <v>283</v>
      </c>
      <c r="C3431" s="1327"/>
      <c r="D3431" s="1312" t="str">
        <f>IF(details!O83="","",details!O83)</f>
        <v/>
      </c>
      <c r="E3431" s="1313"/>
      <c r="F3431" s="1313"/>
      <c r="G3431" s="1313"/>
      <c r="H3431" s="1313"/>
      <c r="I3431" s="1313"/>
      <c r="J3431" s="1314"/>
    </row>
    <row r="3432" spans="1:10" ht="17.5" customHeight="1">
      <c r="A3432" s="214"/>
      <c r="B3432" s="1326" t="s">
        <v>77</v>
      </c>
      <c r="C3432" s="1327"/>
      <c r="D3432" s="392">
        <f>'statement of marks'!$C$3</f>
        <v>6</v>
      </c>
      <c r="E3432" s="309" t="s">
        <v>222</v>
      </c>
      <c r="F3432" s="254" t="str">
        <f>IF('statement of marks'!F83="","",'statement of marks'!F83)</f>
        <v/>
      </c>
      <c r="G3432" s="1343" t="s">
        <v>233</v>
      </c>
      <c r="H3432" s="1170"/>
      <c r="I3432" s="1361" t="str">
        <f>IF('statement of marks'!G83="","",'statement of marks'!G83)</f>
        <v/>
      </c>
      <c r="J3432" s="1362"/>
    </row>
    <row r="3433" spans="1:10" ht="17.5" customHeight="1">
      <c r="A3433" s="214"/>
      <c r="B3433" s="1326" t="s">
        <v>225</v>
      </c>
      <c r="C3433" s="1327"/>
      <c r="D3433" s="1316" t="str">
        <f>IF('statement of marks'!H83="","",'statement of marks'!H83)</f>
        <v/>
      </c>
      <c r="E3433" s="1328"/>
      <c r="F3433" s="1328"/>
      <c r="G3433" s="1328"/>
      <c r="H3433" s="1328"/>
      <c r="I3433" s="1328"/>
      <c r="J3433" s="1329"/>
    </row>
    <row r="3434" spans="1:10" ht="17.5" customHeight="1">
      <c r="A3434" s="214"/>
      <c r="B3434" s="1326" t="s">
        <v>226</v>
      </c>
      <c r="C3434" s="1327"/>
      <c r="D3434" s="1330" t="str">
        <f>IF('statement of marks'!I83="","",'statement of marks'!I83)</f>
        <v/>
      </c>
      <c r="E3434" s="1331"/>
      <c r="F3434" s="1332"/>
      <c r="G3434" s="1332"/>
      <c r="H3434" s="1332"/>
      <c r="I3434" s="1332"/>
      <c r="J3434" s="1333"/>
    </row>
    <row r="3435" spans="1:10" ht="17.5" customHeight="1">
      <c r="A3435" s="214"/>
      <c r="B3435" s="1312" t="s">
        <v>235</v>
      </c>
      <c r="C3435" s="1313"/>
      <c r="D3435" s="1313"/>
      <c r="E3435" s="1144"/>
      <c r="F3435" s="1334" t="str">
        <f>IF(details!Q83="","",details!Q83)</f>
        <v/>
      </c>
      <c r="G3435" s="1334"/>
      <c r="H3435" s="1335"/>
      <c r="I3435" s="1335"/>
      <c r="J3435" s="1336"/>
    </row>
    <row r="3436" spans="1:10" ht="17.5" customHeight="1">
      <c r="A3436" s="214"/>
      <c r="B3436" s="1326" t="s">
        <v>239</v>
      </c>
      <c r="C3436" s="1327"/>
      <c r="D3436" s="1312" t="str">
        <f>IF(details!M83="","",details!M83)</f>
        <v/>
      </c>
      <c r="E3436" s="1313"/>
      <c r="F3436" s="1313"/>
      <c r="G3436" s="1313"/>
      <c r="H3436" s="1313"/>
      <c r="I3436" s="1313"/>
      <c r="J3436" s="1314"/>
    </row>
    <row r="3437" spans="1:10" ht="17.5" customHeight="1">
      <c r="A3437" s="214"/>
      <c r="B3437" s="1326" t="s">
        <v>240</v>
      </c>
      <c r="C3437" s="1327"/>
      <c r="D3437" s="1312" t="str">
        <f>IF(details!P83="","",details!P83)</f>
        <v/>
      </c>
      <c r="E3437" s="1313"/>
      <c r="F3437" s="1313"/>
      <c r="G3437" s="1313"/>
      <c r="H3437" s="1313"/>
      <c r="I3437" s="1313"/>
      <c r="J3437" s="1314"/>
    </row>
    <row r="3438" spans="1:10" ht="17.5" customHeight="1">
      <c r="A3438" s="214"/>
      <c r="B3438" s="1326" t="s">
        <v>241</v>
      </c>
      <c r="C3438" s="1327"/>
      <c r="D3438" s="1337" t="str">
        <f>IF('statement of marks'!HD83="mRrh.kZ",'statement of marks'!$C$3,"")</f>
        <v/>
      </c>
      <c r="E3438" s="1338"/>
      <c r="F3438" s="1313" t="s">
        <v>242</v>
      </c>
      <c r="G3438" s="1144"/>
      <c r="H3438" s="1337" t="str">
        <f>IF(D3438="","",D3438+1)</f>
        <v/>
      </c>
      <c r="I3438" s="1338"/>
      <c r="J3438" s="1339"/>
    </row>
    <row r="3439" spans="1:10" ht="17.5" customHeight="1">
      <c r="A3439" s="214"/>
      <c r="B3439" s="1326" t="s">
        <v>243</v>
      </c>
      <c r="C3439" s="1327"/>
      <c r="D3439" s="1340">
        <f>IF(details!$O$4="","",details!$O$4)</f>
        <v>42460</v>
      </c>
      <c r="E3439" s="1341"/>
      <c r="F3439" s="1342"/>
      <c r="G3439" s="1343"/>
      <c r="H3439" s="1343"/>
      <c r="I3439" s="1343"/>
      <c r="J3439" s="1344"/>
    </row>
    <row r="3440" spans="1:10" ht="17.5" customHeight="1">
      <c r="A3440" s="214"/>
      <c r="B3440" s="1299"/>
      <c r="C3440" s="1299"/>
      <c r="D3440" s="1276"/>
      <c r="E3440" s="1276"/>
      <c r="F3440" s="1288"/>
      <c r="G3440" s="1288"/>
      <c r="H3440" s="1288"/>
      <c r="I3440" s="1288"/>
      <c r="J3440" s="1300"/>
    </row>
    <row r="3441" spans="1:10" ht="17.5" customHeight="1">
      <c r="A3441" s="214"/>
      <c r="B3441" s="1301" t="str">
        <f>IF(details!$I$4="","",details!$I$4)</f>
        <v>Jherh js[kk oekZ</v>
      </c>
      <c r="C3441" s="1301"/>
      <c r="D3441" s="1276"/>
      <c r="E3441" s="1276"/>
      <c r="F3441" s="1302" t="str">
        <f>IF(details!$F$4="","",details!$F$4)</f>
        <v>Jh jk/ks';ke tk'kh</v>
      </c>
      <c r="G3441" s="1303"/>
      <c r="H3441" s="1303"/>
      <c r="I3441" s="1303"/>
      <c r="J3441" s="1304"/>
    </row>
    <row r="3442" spans="1:10" ht="17.5" customHeight="1" thickBot="1">
      <c r="A3442" s="215"/>
      <c r="B3442" s="1305" t="s">
        <v>244</v>
      </c>
      <c r="C3442" s="1305"/>
      <c r="D3442" s="1305" t="s">
        <v>245</v>
      </c>
      <c r="E3442" s="1305"/>
      <c r="F3442" s="1306" t="s">
        <v>246</v>
      </c>
      <c r="G3442" s="1307"/>
      <c r="H3442" s="1307"/>
      <c r="I3442" s="1307"/>
      <c r="J3442" s="1308"/>
    </row>
    <row r="3443" spans="1:10" ht="17.5" customHeight="1">
      <c r="A3443" s="247"/>
      <c r="B3443" s="1309" t="s">
        <v>258</v>
      </c>
      <c r="C3443" s="1310"/>
      <c r="D3443" s="1310"/>
      <c r="E3443" s="1310"/>
      <c r="F3443" s="1310"/>
      <c r="G3443" s="1310"/>
      <c r="H3443" s="1310"/>
      <c r="I3443" s="1310"/>
      <c r="J3443" s="1311"/>
    </row>
    <row r="3444" spans="1:10" ht="17.5" customHeight="1">
      <c r="A3444" s="214"/>
      <c r="B3444" s="310" t="s">
        <v>218</v>
      </c>
      <c r="C3444" s="1312" t="str">
        <f>IF('statement of marks'!J83="","",'statement of marks'!J83)</f>
        <v/>
      </c>
      <c r="D3444" s="1313"/>
      <c r="E3444" s="1313"/>
      <c r="F3444" s="1313"/>
      <c r="G3444" s="1313"/>
      <c r="H3444" s="1313"/>
      <c r="I3444" s="1313"/>
      <c r="J3444" s="1314"/>
    </row>
    <row r="3445" spans="1:10" ht="17.5" customHeight="1">
      <c r="A3445" s="214"/>
      <c r="B3445" s="310" t="s">
        <v>219</v>
      </c>
      <c r="C3445" s="1312" t="str">
        <f>IF('statement of marks'!K83="","",'statement of marks'!K83)</f>
        <v/>
      </c>
      <c r="D3445" s="1313"/>
      <c r="E3445" s="1313"/>
      <c r="F3445" s="1313"/>
      <c r="G3445" s="1313"/>
      <c r="H3445" s="1313"/>
      <c r="I3445" s="1313"/>
      <c r="J3445" s="1314"/>
    </row>
    <row r="3446" spans="1:10" ht="17.5" customHeight="1">
      <c r="A3446" s="214"/>
      <c r="B3446" s="310" t="s">
        <v>220</v>
      </c>
      <c r="C3446" s="1312" t="str">
        <f>IF('statement of marks'!L83="","",'statement of marks'!L83)</f>
        <v/>
      </c>
      <c r="D3446" s="1313"/>
      <c r="E3446" s="1313"/>
      <c r="F3446" s="1313"/>
      <c r="G3446" s="1313"/>
      <c r="H3446" s="1313"/>
      <c r="I3446" s="1313"/>
      <c r="J3446" s="1314"/>
    </row>
    <row r="3447" spans="1:10" ht="17.5" customHeight="1">
      <c r="A3447" s="214"/>
      <c r="B3447" s="310" t="s">
        <v>225</v>
      </c>
      <c r="C3447" s="1315" t="str">
        <f>IF('statement of marks'!H83="","",'statement of marks'!H83)</f>
        <v/>
      </c>
      <c r="D3447" s="1316"/>
      <c r="E3447" s="252" t="s">
        <v>261</v>
      </c>
      <c r="F3447" s="1317" t="str">
        <f>IF('statement of marks'!I83="","",'statement of marks'!I83)</f>
        <v/>
      </c>
      <c r="G3447" s="1317"/>
      <c r="H3447" s="1317"/>
      <c r="I3447" s="1317"/>
      <c r="J3447" s="1318"/>
    </row>
    <row r="3448" spans="1:10" ht="17.5" customHeight="1">
      <c r="A3448" s="214"/>
      <c r="B3448" s="310" t="s">
        <v>223</v>
      </c>
      <c r="C3448" s="253" t="s">
        <v>248</v>
      </c>
      <c r="D3448" s="235" t="s">
        <v>249</v>
      </c>
      <c r="E3448" s="235" t="s">
        <v>250</v>
      </c>
      <c r="F3448" s="235" t="s">
        <v>251</v>
      </c>
      <c r="G3448" s="235" t="s">
        <v>252</v>
      </c>
      <c r="H3448" s="235" t="s">
        <v>253</v>
      </c>
      <c r="I3448" s="235" t="s">
        <v>254</v>
      </c>
      <c r="J3448" s="248" t="s">
        <v>255</v>
      </c>
    </row>
    <row r="3449" spans="1:10" ht="17.5" customHeight="1">
      <c r="A3449" s="214"/>
      <c r="B3449" s="308" t="s">
        <v>256</v>
      </c>
      <c r="C3449" s="239" t="str">
        <f>IF(AND('statement of marks'!$C$3=1,'statement of marks'!HD83="mRrh.kZ"),'statement of marks'!$H$3,"")</f>
        <v/>
      </c>
      <c r="D3449" s="239" t="str">
        <f>IF(AND('statement of marks'!$C$3=2,'statement of marks'!HD83="mRrh.kZ"),'statement of marks'!$H$3,"")</f>
        <v/>
      </c>
      <c r="E3449" s="239" t="str">
        <f>IF(AND('statement of marks'!$C$3=3,'statement of marks'!HD83="mRrh.kZ"),'statement of marks'!$H$3,"")</f>
        <v/>
      </c>
      <c r="F3449" s="239" t="str">
        <f>IF(AND('statement of marks'!$C$3=4,'statement of marks'!HD83="mRrh.kZ"),'statement of marks'!$H$3,"")</f>
        <v/>
      </c>
      <c r="G3449" s="239" t="str">
        <f>IF(AND('statement of marks'!$C$3=5,'statement of marks'!HD83="mRrh.kZ"),'statement of marks'!$H$3,"")</f>
        <v/>
      </c>
      <c r="H3449" s="239" t="str">
        <f>IF(AND('statement of marks'!$C$3=6,'statement of marks'!HD83="mRrh.kZ"),'statement of marks'!$H$3,"")</f>
        <v/>
      </c>
      <c r="I3449" s="239" t="str">
        <f>IF(AND('statement of marks'!$C$3=7,'statement of marks'!HD83="mRrh.kZ"),'statement of marks'!$H$3,"")</f>
        <v/>
      </c>
      <c r="J3449" s="260" t="str">
        <f>IF(AND('statement of marks'!$C$3=8,'statement of marks'!HD83="mRrh.kZ"),'statement of marks'!$H$3,"")</f>
        <v/>
      </c>
    </row>
    <row r="3450" spans="1:10" ht="17.5" customHeight="1">
      <c r="A3450" s="214"/>
      <c r="B3450" s="308" t="str">
        <f>'statement of marks'!$FT$4</f>
        <v>fgUnh</v>
      </c>
      <c r="C3450" s="240"/>
      <c r="D3450" s="241"/>
      <c r="E3450" s="261" t="str">
        <f>IF(OR('statement of marks'!$FV83="",E3449=""),"",'statement of marks'!$FV83)</f>
        <v/>
      </c>
      <c r="F3450" s="261" t="str">
        <f>IF(OR('statement of marks'!$FV83="",F3449=""),"",'statement of marks'!$FV83)</f>
        <v/>
      </c>
      <c r="G3450" s="261" t="str">
        <f>IF(OR('statement of marks'!$FV83="",G3449=""),"",'statement of marks'!$FV83)</f>
        <v/>
      </c>
      <c r="H3450" s="261" t="str">
        <f>IF(OR('statement of marks'!$FV83="",H3449=""),"",'statement of marks'!$FV83)</f>
        <v/>
      </c>
      <c r="I3450" s="261" t="str">
        <f>IF(OR('statement of marks'!$FV83="",I3449=""),"",'statement of marks'!$FV83)</f>
        <v/>
      </c>
      <c r="J3450" s="262" t="str">
        <f>IF(OR('statement of marks'!$FV83="",J3449=""),"",'statement of marks'!$FV83)</f>
        <v/>
      </c>
    </row>
    <row r="3451" spans="1:10" ht="17.5" customHeight="1">
      <c r="A3451" s="214"/>
      <c r="B3451" s="308" t="str">
        <f>'statement of marks'!$FW$4</f>
        <v>vaxszth</v>
      </c>
      <c r="C3451" s="240"/>
      <c r="D3451" s="241"/>
      <c r="E3451" s="261" t="str">
        <f>IF(OR('statement of marks'!$FY83="",E3449=""),"",'statement of marks'!$FY83)</f>
        <v/>
      </c>
      <c r="F3451" s="261" t="str">
        <f>IF(OR('statement of marks'!$FY83="",F3449=""),"",'statement of marks'!$FY83)</f>
        <v/>
      </c>
      <c r="G3451" s="261" t="str">
        <f>IF(OR('statement of marks'!$FY83="",G3449=""),"",'statement of marks'!$FY83)</f>
        <v/>
      </c>
      <c r="H3451" s="261" t="str">
        <f>IF(OR('statement of marks'!$FY83="",H3449=""),"",'statement of marks'!$FY83)</f>
        <v/>
      </c>
      <c r="I3451" s="261" t="str">
        <f>IF(OR('statement of marks'!$FY83="",I3449=""),"",'statement of marks'!$FY83)</f>
        <v/>
      </c>
      <c r="J3451" s="262" t="str">
        <f>IF(OR('statement of marks'!$FY83="",J3449=""),"",'statement of marks'!$FY83)</f>
        <v/>
      </c>
    </row>
    <row r="3452" spans="1:10" ht="17.5" customHeight="1">
      <c r="A3452" s="214"/>
      <c r="B3452" s="308" t="str">
        <f>IF('statement of marks'!BE83="s","laLÑr",IF('statement of marks'!BE83="u","mnwZ",IF('statement of marks'!BE83="g","xqtjkrh",IF('statement of marks'!BE83="p","iatkch",IF('statement of marks'!BE83="sd","flU/kh","r`rh; Hkk""kk")))))</f>
        <v>r`rh; Hkk"kk</v>
      </c>
      <c r="C3452" s="240"/>
      <c r="D3452" s="241"/>
      <c r="E3452" s="261" t="str">
        <f>IF(OR('statement of marks'!$GB83="",E3449=""),"",'statement of marks'!$GB83)</f>
        <v/>
      </c>
      <c r="F3452" s="261" t="str">
        <f>IF(OR('statement of marks'!$GB83="",F3449=""),"",'statement of marks'!$GB83)</f>
        <v/>
      </c>
      <c r="G3452" s="261" t="str">
        <f>IF(OR('statement of marks'!$GB83="",G3449=""),"",'statement of marks'!$GB83)</f>
        <v/>
      </c>
      <c r="H3452" s="261" t="str">
        <f>IF(OR('statement of marks'!$GB83="",H3449=""),"",'statement of marks'!$GB83)</f>
        <v/>
      </c>
      <c r="I3452" s="261" t="str">
        <f>IF(OR('statement of marks'!$GB83="",I3449=""),"",'statement of marks'!$GB83)</f>
        <v/>
      </c>
      <c r="J3452" s="262" t="str">
        <f>IF(OR('statement of marks'!$GB83="",J3449=""),"",'statement of marks'!$GB83)</f>
        <v/>
      </c>
    </row>
    <row r="3453" spans="1:10" ht="17.5" customHeight="1">
      <c r="A3453" s="214"/>
      <c r="B3453" s="308" t="str">
        <f>'statement of marks'!$GH$4</f>
        <v>xf.kr</v>
      </c>
      <c r="C3453" s="240"/>
      <c r="D3453" s="241"/>
      <c r="E3453" s="261" t="str">
        <f>IF(OR('statement of marks'!$GJ83="",E3449=""),"",'statement of marks'!$GJ83)</f>
        <v/>
      </c>
      <c r="F3453" s="261" t="str">
        <f>IF(OR('statement of marks'!$GJ83="",F3449=""),"",'statement of marks'!$GJ83)</f>
        <v/>
      </c>
      <c r="G3453" s="261" t="str">
        <f>IF(OR('statement of marks'!$GJ83="",G3449=""),"",'statement of marks'!$GJ83)</f>
        <v/>
      </c>
      <c r="H3453" s="261" t="str">
        <f>IF(OR('statement of marks'!$GJ83="",H3449=""),"",'statement of marks'!$GJ83)</f>
        <v/>
      </c>
      <c r="I3453" s="261" t="str">
        <f>IF(OR('statement of marks'!$GJ83="",I3449=""),"",'statement of marks'!$GJ83)</f>
        <v/>
      </c>
      <c r="J3453" s="262" t="str">
        <f>IF(OR('statement of marks'!$GJ83="",J3449=""),"",'statement of marks'!$GJ83)</f>
        <v/>
      </c>
    </row>
    <row r="3454" spans="1:10" ht="17.5" customHeight="1">
      <c r="A3454" s="214"/>
      <c r="B3454" s="308" t="str">
        <f>'statement of marks'!$GK$4</f>
        <v>foKku</v>
      </c>
      <c r="C3454" s="240"/>
      <c r="D3454" s="241"/>
      <c r="E3454" s="261" t="str">
        <f>IF(OR('statement of marks'!$GM83="",E3449=""),"",'statement of marks'!$GM83)</f>
        <v/>
      </c>
      <c r="F3454" s="261" t="str">
        <f>IF(OR('statement of marks'!$GM83="",F3449=""),"",'statement of marks'!$GM83)</f>
        <v/>
      </c>
      <c r="G3454" s="261" t="str">
        <f>IF(OR('statement of marks'!$GM83="",G3449=""),"",'statement of marks'!$GM83)</f>
        <v/>
      </c>
      <c r="H3454" s="261" t="str">
        <f>IF(OR('statement of marks'!$GM83="",H3449=""),"",'statement of marks'!$GM83)</f>
        <v/>
      </c>
      <c r="I3454" s="261" t="str">
        <f>IF(OR('statement of marks'!$GM83="",I3449=""),"",'statement of marks'!$GM83)</f>
        <v/>
      </c>
      <c r="J3454" s="262" t="str">
        <f>IF(OR('statement of marks'!$GM83="",J3449=""),"",'statement of marks'!$GM83)</f>
        <v/>
      </c>
    </row>
    <row r="3455" spans="1:10" ht="17.5" customHeight="1">
      <c r="A3455" s="214"/>
      <c r="B3455" s="308" t="str">
        <f>'statement of marks'!$GN$4</f>
        <v>lkekftd foKku</v>
      </c>
      <c r="C3455" s="240"/>
      <c r="D3455" s="241"/>
      <c r="E3455" s="261" t="str">
        <f>IF(OR('statement of marks'!$GP83="",E3449=""),"",'statement of marks'!$GP83)</f>
        <v/>
      </c>
      <c r="F3455" s="261" t="str">
        <f>IF(OR('statement of marks'!$GP83="",F3449=""),"",'statement of marks'!$GP83)</f>
        <v/>
      </c>
      <c r="G3455" s="261" t="str">
        <f>IF(OR('statement of marks'!$GP83="",G3449=""),"",'statement of marks'!$GP83)</f>
        <v/>
      </c>
      <c r="H3455" s="261" t="str">
        <f>IF(OR('statement of marks'!$GP83="",H3449=""),"",'statement of marks'!$GP83)</f>
        <v/>
      </c>
      <c r="I3455" s="261" t="str">
        <f>IF(OR('statement of marks'!$GP83="",I3449=""),"",'statement of marks'!$GP83)</f>
        <v/>
      </c>
      <c r="J3455" s="262" t="str">
        <f>IF(OR('statement of marks'!$GP83="",J3449=""),"",'statement of marks'!$GP83)</f>
        <v/>
      </c>
    </row>
    <row r="3456" spans="1:10" ht="17.5" customHeight="1">
      <c r="A3456" s="214"/>
      <c r="B3456" s="308" t="str">
        <f>'statement of marks'!$GQ$4</f>
        <v>dk;kZuqHko</v>
      </c>
      <c r="C3456" s="240"/>
      <c r="D3456" s="241"/>
      <c r="E3456" s="261" t="str">
        <f>IF(OR('statement of marks'!$GS83="",E3449=""),"",'statement of marks'!$GS83)</f>
        <v/>
      </c>
      <c r="F3456" s="261" t="str">
        <f>IF(OR('statement of marks'!$GS83="",F3449=""),"",'statement of marks'!$GS83)</f>
        <v/>
      </c>
      <c r="G3456" s="261" t="str">
        <f>IF(OR('statement of marks'!$GS83="",G3449=""),"",'statement of marks'!$GS83)</f>
        <v/>
      </c>
      <c r="H3456" s="261" t="str">
        <f>IF(OR('statement of marks'!$GS83="",H3449=""),"",'statement of marks'!$GS83)</f>
        <v/>
      </c>
      <c r="I3456" s="261" t="str">
        <f>IF(OR('statement of marks'!$GS83="",I3449=""),"",'statement of marks'!$GS83)</f>
        <v/>
      </c>
      <c r="J3456" s="262" t="str">
        <f>IF(OR('statement of marks'!$GS83="",J3449=""),"",'statement of marks'!$GS83)</f>
        <v/>
      </c>
    </row>
    <row r="3457" spans="1:10" ht="17.5" customHeight="1">
      <c r="A3457" s="214"/>
      <c r="B3457" s="308" t="str">
        <f>'statement of marks'!$GT$4</f>
        <v>dyk f'k{kk</v>
      </c>
      <c r="C3457" s="240"/>
      <c r="D3457" s="241"/>
      <c r="E3457" s="263" t="str">
        <f>IF(OR('statement of marks'!$GV83="",E3449=""),"",'statement of marks'!$GV83)</f>
        <v/>
      </c>
      <c r="F3457" s="263" t="str">
        <f>IF(OR('statement of marks'!$GV83="",F3449=""),"",'statement of marks'!$GV83)</f>
        <v/>
      </c>
      <c r="G3457" s="263" t="str">
        <f>IF(OR('statement of marks'!$GV83="",G3449=""),"",'statement of marks'!$GV83)</f>
        <v/>
      </c>
      <c r="H3457" s="263" t="str">
        <f>IF(OR('statement of marks'!$GV83="",H3449=""),"",'statement of marks'!$GV83)</f>
        <v/>
      </c>
      <c r="I3457" s="263" t="str">
        <f>IF(OR('statement of marks'!$GV83="",I3449=""),"",'statement of marks'!$GV83)</f>
        <v/>
      </c>
      <c r="J3457" s="264" t="str">
        <f>IF(OR('statement of marks'!$GV83="",J3449=""),"",'statement of marks'!$GV83)</f>
        <v/>
      </c>
    </row>
    <row r="3458" spans="1:10" ht="17.5" customHeight="1">
      <c r="A3458" s="214"/>
      <c r="B3458" s="245" t="s">
        <v>284</v>
      </c>
      <c r="C3458" s="265" t="str">
        <f t="shared" ref="C3458:J3458" si="152">C3449</f>
        <v/>
      </c>
      <c r="D3458" s="265" t="str">
        <f t="shared" si="152"/>
        <v/>
      </c>
      <c r="E3458" s="265" t="str">
        <f t="shared" si="152"/>
        <v/>
      </c>
      <c r="F3458" s="265" t="str">
        <f t="shared" si="152"/>
        <v/>
      </c>
      <c r="G3458" s="265" t="str">
        <f t="shared" si="152"/>
        <v/>
      </c>
      <c r="H3458" s="265" t="str">
        <f t="shared" si="152"/>
        <v/>
      </c>
      <c r="I3458" s="265" t="str">
        <f t="shared" si="152"/>
        <v/>
      </c>
      <c r="J3458" s="266" t="str">
        <f t="shared" si="152"/>
        <v/>
      </c>
    </row>
    <row r="3459" spans="1:10" ht="17.5" customHeight="1">
      <c r="A3459" s="214"/>
      <c r="B3459" s="308" t="str">
        <f>'statement of marks'!$HL$5</f>
        <v>Nk= mifLFkfr</v>
      </c>
      <c r="C3459" s="242"/>
      <c r="D3459" s="242"/>
      <c r="E3459" s="267" t="str">
        <f>IF(OR('statement of marks'!$HL83="",E3449=""),"",'statement of marks'!$HL83)</f>
        <v/>
      </c>
      <c r="F3459" s="267" t="str">
        <f>IF(OR('statement of marks'!$HL83="",F3449=""),"",'statement of marks'!$HL83)</f>
        <v/>
      </c>
      <c r="G3459" s="267" t="str">
        <f>IF(OR('statement of marks'!$HL83="",G3449=""),"",'statement of marks'!$HL83)</f>
        <v/>
      </c>
      <c r="H3459" s="267" t="str">
        <f>IF(OR('statement of marks'!$HL83="",H3449=""),"",'statement of marks'!$HL83)</f>
        <v/>
      </c>
      <c r="I3459" s="267" t="str">
        <f>IF(OR('statement of marks'!$HL83="",I3449=""),"",'statement of marks'!$HL83)</f>
        <v/>
      </c>
      <c r="J3459" s="268" t="str">
        <f>IF(OR('statement of marks'!$HL83="",J3449=""),"",'statement of marks'!$HL83)</f>
        <v/>
      </c>
    </row>
    <row r="3460" spans="1:10" ht="17.5" customHeight="1">
      <c r="A3460" s="214"/>
      <c r="B3460" s="308" t="str">
        <f>'statement of marks'!$HK$5</f>
        <v>dqy ehfVax</v>
      </c>
      <c r="C3460" s="243"/>
      <c r="D3460" s="243"/>
      <c r="E3460" s="243" t="str">
        <f>IF(OR('statement of marks'!$HK83="",E3449=""),"",'statement of marks'!$HK83)</f>
        <v/>
      </c>
      <c r="F3460" s="243" t="str">
        <f>IF(OR('statement of marks'!$HK83="",F3449=""),"",'statement of marks'!$HK83)</f>
        <v/>
      </c>
      <c r="G3460" s="243" t="str">
        <f>IF(OR('statement of marks'!$HK83="",G3449=""),"",'statement of marks'!$HK83)</f>
        <v/>
      </c>
      <c r="H3460" s="243" t="str">
        <f>IF(OR('statement of marks'!$HK83="",H3449=""),"",'statement of marks'!$HK83)</f>
        <v/>
      </c>
      <c r="I3460" s="243" t="str">
        <f>IF(OR('statement of marks'!$HK83="",I3449=""),"",'statement of marks'!$HK83)</f>
        <v/>
      </c>
      <c r="J3460" s="269" t="str">
        <f>IF(OR('statement of marks'!$HK83="",J3449=""),"",'statement of marks'!$HK83)</f>
        <v/>
      </c>
    </row>
    <row r="3461" spans="1:10" ht="17.5" customHeight="1">
      <c r="A3461" s="214"/>
      <c r="B3461" s="308" t="s">
        <v>259</v>
      </c>
      <c r="C3461" s="243" t="str">
        <f t="shared" ref="C3461:J3461" si="153">IF(OR(C3459="",C3460=""),"",C3459/C3460*100)</f>
        <v/>
      </c>
      <c r="D3461" s="243" t="str">
        <f t="shared" si="153"/>
        <v/>
      </c>
      <c r="E3461" s="243" t="str">
        <f t="shared" si="153"/>
        <v/>
      </c>
      <c r="F3461" s="243" t="str">
        <f t="shared" si="153"/>
        <v/>
      </c>
      <c r="G3461" s="243" t="str">
        <f t="shared" si="153"/>
        <v/>
      </c>
      <c r="H3461" s="243" t="str">
        <f t="shared" si="153"/>
        <v/>
      </c>
      <c r="I3461" s="243" t="str">
        <f t="shared" si="153"/>
        <v/>
      </c>
      <c r="J3461" s="269" t="str">
        <f t="shared" si="153"/>
        <v/>
      </c>
    </row>
    <row r="3462" spans="1:10" ht="17.5" customHeight="1">
      <c r="A3462" s="214"/>
      <c r="B3462" s="308" t="s">
        <v>260</v>
      </c>
      <c r="C3462" s="243"/>
      <c r="D3462" s="243"/>
      <c r="E3462" s="243"/>
      <c r="F3462" s="243"/>
      <c r="G3462" s="243"/>
      <c r="H3462" s="243"/>
      <c r="I3462" s="243"/>
      <c r="J3462" s="249"/>
    </row>
    <row r="3463" spans="1:10" ht="17.5" customHeight="1">
      <c r="A3463" s="214"/>
      <c r="B3463" s="310" t="s">
        <v>257</v>
      </c>
      <c r="C3463" s="1319" t="str">
        <f>IF('statement of marks'!HN83="","",'statement of marks'!HN83)</f>
        <v/>
      </c>
      <c r="D3463" s="1320"/>
      <c r="E3463" s="1320"/>
      <c r="F3463" s="1320"/>
      <c r="G3463" s="1320"/>
      <c r="H3463" s="1320"/>
      <c r="I3463" s="1320"/>
      <c r="J3463" s="1321"/>
    </row>
    <row r="3464" spans="1:10" ht="17.5" customHeight="1">
      <c r="A3464" s="214"/>
      <c r="B3464" s="246"/>
      <c r="C3464" s="1322"/>
      <c r="D3464" s="1323"/>
      <c r="E3464" s="1323"/>
      <c r="F3464" s="1324"/>
      <c r="G3464" s="1322"/>
      <c r="H3464" s="1323"/>
      <c r="I3464" s="1323"/>
      <c r="J3464" s="1325"/>
    </row>
    <row r="3465" spans="1:10" ht="17.5" customHeight="1" thickBot="1">
      <c r="A3465" s="215"/>
      <c r="B3465" s="259" t="s">
        <v>262</v>
      </c>
      <c r="C3465" s="1293" t="s">
        <v>80</v>
      </c>
      <c r="D3465" s="1294"/>
      <c r="E3465" s="1294"/>
      <c r="F3465" s="1295"/>
      <c r="G3465" s="1296" t="s">
        <v>263</v>
      </c>
      <c r="H3465" s="1297"/>
      <c r="I3465" s="1297"/>
      <c r="J3465" s="1298"/>
    </row>
    <row r="3466" spans="1:10" ht="17.5" customHeight="1">
      <c r="A3466" s="247"/>
      <c r="B3466" s="1352" t="s">
        <v>228</v>
      </c>
      <c r="C3466" s="1353"/>
      <c r="D3466" s="1353"/>
      <c r="E3466" s="1353"/>
      <c r="F3466" s="1353"/>
      <c r="G3466" s="1353"/>
      <c r="H3466" s="1353"/>
      <c r="I3466" s="1353"/>
      <c r="J3466" s="1354"/>
    </row>
    <row r="3467" spans="1:10" ht="17.5" customHeight="1">
      <c r="A3467" s="214"/>
      <c r="B3467" s="1355" t="s">
        <v>247</v>
      </c>
      <c r="C3467" s="1356"/>
      <c r="D3467" s="1356"/>
      <c r="E3467" s="1356"/>
      <c r="F3467" s="1356"/>
      <c r="G3467" s="1356"/>
      <c r="H3467" s="1356"/>
      <c r="I3467" s="1356"/>
      <c r="J3467" s="1357"/>
    </row>
    <row r="3468" spans="1:10" ht="17.5" customHeight="1">
      <c r="A3468" s="214"/>
      <c r="B3468" s="1358" t="s">
        <v>81</v>
      </c>
      <c r="C3468" s="1358"/>
      <c r="D3468" s="1359">
        <f>YEAR(details!G84)</f>
        <v>1900</v>
      </c>
      <c r="E3468" s="1360"/>
      <c r="F3468" s="307" t="s">
        <v>230</v>
      </c>
      <c r="G3468" s="1359" t="str">
        <f>'statement of marks'!$H$3</f>
        <v>2015-16</v>
      </c>
      <c r="H3468" s="1360"/>
      <c r="I3468" s="307" t="s">
        <v>231</v>
      </c>
      <c r="J3468" s="255"/>
    </row>
    <row r="3469" spans="1:10" ht="17.5" customHeight="1">
      <c r="A3469" s="214"/>
      <c r="B3469" s="1326" t="s">
        <v>229</v>
      </c>
      <c r="C3469" s="1327"/>
      <c r="D3469" s="1312" t="str">
        <f>'statement of marks'!$A$1</f>
        <v>jk- ck- ek/;fed fo|ky; uohu] fuEckgsM+k</v>
      </c>
      <c r="E3469" s="1313"/>
      <c r="F3469" s="1313"/>
      <c r="G3469" s="1313"/>
      <c r="H3469" s="1313"/>
      <c r="I3469" s="1313"/>
      <c r="J3469" s="1314"/>
    </row>
    <row r="3470" spans="1:10" ht="17.5" customHeight="1">
      <c r="A3470" s="214"/>
      <c r="B3470" s="1326" t="str">
        <f>'statement of marks'!$J$3</f>
        <v xml:space="preserve">fo|ky; dk Mk;l dksM+ </v>
      </c>
      <c r="C3470" s="1327"/>
      <c r="D3470" s="1345" t="str">
        <f>'statement of marks'!$K$3</f>
        <v xml:space="preserve">08291009401   </v>
      </c>
      <c r="E3470" s="1346"/>
      <c r="F3470" s="1128"/>
      <c r="G3470" s="1129"/>
      <c r="H3470" s="1129"/>
      <c r="I3470" s="1129"/>
      <c r="J3470" s="1347"/>
    </row>
    <row r="3471" spans="1:10" ht="17.5" customHeight="1">
      <c r="A3471" s="214"/>
      <c r="B3471" s="1326" t="s">
        <v>218</v>
      </c>
      <c r="C3471" s="1327"/>
      <c r="D3471" s="1312" t="str">
        <f>IF('statement of marks'!J84="","",'statement of marks'!J84)</f>
        <v/>
      </c>
      <c r="E3471" s="1313"/>
      <c r="F3471" s="1313"/>
      <c r="G3471" s="1313"/>
      <c r="H3471" s="1313"/>
      <c r="I3471" s="1313"/>
      <c r="J3471" s="1314"/>
    </row>
    <row r="3472" spans="1:10" ht="17.5" customHeight="1">
      <c r="A3472" s="214"/>
      <c r="B3472" s="1326" t="s">
        <v>232</v>
      </c>
      <c r="C3472" s="1327"/>
      <c r="D3472" s="1145" t="str">
        <f>IF('statement of marks'!C84="B","Nk=",IF('statement of marks'!C84="G","Nk=k",""))</f>
        <v/>
      </c>
      <c r="E3472" s="1145"/>
      <c r="F3472" s="258" t="s">
        <v>224</v>
      </c>
      <c r="G3472" s="256" t="str">
        <f>IF('statement of marks'!B84="","",'statement of marks'!B84)</f>
        <v/>
      </c>
      <c r="H3472" s="1348"/>
      <c r="I3472" s="1348"/>
      <c r="J3472" s="1349"/>
    </row>
    <row r="3473" spans="1:10" ht="17.5" customHeight="1">
      <c r="A3473" s="214"/>
      <c r="B3473" s="1326" t="s">
        <v>220</v>
      </c>
      <c r="C3473" s="1327"/>
      <c r="D3473" s="1312" t="str">
        <f>IF('statement of marks'!L84="","",'statement of marks'!L84)</f>
        <v/>
      </c>
      <c r="E3473" s="1313"/>
      <c r="F3473" s="1313"/>
      <c r="G3473" s="1313"/>
      <c r="H3473" s="1313"/>
      <c r="I3473" s="1313"/>
      <c r="J3473" s="1314"/>
    </row>
    <row r="3474" spans="1:10" ht="17.5" customHeight="1">
      <c r="A3474" s="214"/>
      <c r="B3474" s="1326" t="s">
        <v>219</v>
      </c>
      <c r="C3474" s="1327"/>
      <c r="D3474" s="1312" t="str">
        <f>IF('statement of marks'!K84="","",'statement of marks'!K84)</f>
        <v/>
      </c>
      <c r="E3474" s="1313"/>
      <c r="F3474" s="1313"/>
      <c r="G3474" s="1313"/>
      <c r="H3474" s="1313"/>
      <c r="I3474" s="1313"/>
      <c r="J3474" s="1314"/>
    </row>
    <row r="3475" spans="1:10" ht="17.5" customHeight="1">
      <c r="A3475" s="214"/>
      <c r="B3475" s="1326" t="s">
        <v>234</v>
      </c>
      <c r="C3475" s="1327"/>
      <c r="D3475" s="1312" t="str">
        <f>IF(details!N84="","",details!N84)</f>
        <v/>
      </c>
      <c r="E3475" s="1313"/>
      <c r="F3475" s="1313"/>
      <c r="G3475" s="1313"/>
      <c r="H3475" s="1313"/>
      <c r="I3475" s="1313"/>
      <c r="J3475" s="1314"/>
    </row>
    <row r="3476" spans="1:10" ht="17.5" customHeight="1">
      <c r="A3476" s="214"/>
      <c r="B3476" s="1326" t="s">
        <v>283</v>
      </c>
      <c r="C3476" s="1327"/>
      <c r="D3476" s="1312" t="str">
        <f>IF(details!O84="","",details!O84)</f>
        <v/>
      </c>
      <c r="E3476" s="1313"/>
      <c r="F3476" s="1313"/>
      <c r="G3476" s="1313"/>
      <c r="H3476" s="1313"/>
      <c r="I3476" s="1313"/>
      <c r="J3476" s="1314"/>
    </row>
    <row r="3477" spans="1:10" ht="17.5" customHeight="1">
      <c r="A3477" s="214"/>
      <c r="B3477" s="1326" t="s">
        <v>77</v>
      </c>
      <c r="C3477" s="1327"/>
      <c r="D3477" s="392">
        <f>'statement of marks'!$C$3</f>
        <v>6</v>
      </c>
      <c r="E3477" s="309" t="s">
        <v>222</v>
      </c>
      <c r="F3477" s="254" t="str">
        <f>IF('statement of marks'!F84="","",'statement of marks'!F84)</f>
        <v/>
      </c>
      <c r="G3477" s="1343" t="s">
        <v>233</v>
      </c>
      <c r="H3477" s="1170"/>
      <c r="I3477" s="1361" t="str">
        <f>IF('statement of marks'!G84="","",'statement of marks'!G84)</f>
        <v/>
      </c>
      <c r="J3477" s="1362"/>
    </row>
    <row r="3478" spans="1:10" ht="17.5" customHeight="1">
      <c r="A3478" s="214"/>
      <c r="B3478" s="1326" t="s">
        <v>225</v>
      </c>
      <c r="C3478" s="1327"/>
      <c r="D3478" s="1316" t="str">
        <f>IF('statement of marks'!H84="","",'statement of marks'!H84)</f>
        <v/>
      </c>
      <c r="E3478" s="1328"/>
      <c r="F3478" s="1328"/>
      <c r="G3478" s="1328"/>
      <c r="H3478" s="1328"/>
      <c r="I3478" s="1328"/>
      <c r="J3478" s="1329"/>
    </row>
    <row r="3479" spans="1:10" ht="17.5" customHeight="1">
      <c r="A3479" s="214"/>
      <c r="B3479" s="1326" t="s">
        <v>226</v>
      </c>
      <c r="C3479" s="1327"/>
      <c r="D3479" s="1330" t="str">
        <f>IF('statement of marks'!I84="","",'statement of marks'!I84)</f>
        <v/>
      </c>
      <c r="E3479" s="1331"/>
      <c r="F3479" s="1332"/>
      <c r="G3479" s="1332"/>
      <c r="H3479" s="1332"/>
      <c r="I3479" s="1332"/>
      <c r="J3479" s="1333"/>
    </row>
    <row r="3480" spans="1:10" ht="17.5" customHeight="1">
      <c r="A3480" s="214"/>
      <c r="B3480" s="1312" t="s">
        <v>235</v>
      </c>
      <c r="C3480" s="1313"/>
      <c r="D3480" s="1313"/>
      <c r="E3480" s="1144"/>
      <c r="F3480" s="1334" t="str">
        <f>IF(details!Q84="","",details!Q84)</f>
        <v/>
      </c>
      <c r="G3480" s="1334"/>
      <c r="H3480" s="1335"/>
      <c r="I3480" s="1335"/>
      <c r="J3480" s="1336"/>
    </row>
    <row r="3481" spans="1:10" ht="17.5" customHeight="1">
      <c r="A3481" s="214"/>
      <c r="B3481" s="1326" t="s">
        <v>239</v>
      </c>
      <c r="C3481" s="1327"/>
      <c r="D3481" s="1312" t="str">
        <f>IF(details!M84="","",details!M84)</f>
        <v/>
      </c>
      <c r="E3481" s="1313"/>
      <c r="F3481" s="1313"/>
      <c r="G3481" s="1313"/>
      <c r="H3481" s="1313"/>
      <c r="I3481" s="1313"/>
      <c r="J3481" s="1314"/>
    </row>
    <row r="3482" spans="1:10" ht="17.5" customHeight="1">
      <c r="A3482" s="214"/>
      <c r="B3482" s="1326" t="s">
        <v>240</v>
      </c>
      <c r="C3482" s="1327"/>
      <c r="D3482" s="1312" t="str">
        <f>IF(details!P84="","",details!P84)</f>
        <v/>
      </c>
      <c r="E3482" s="1313"/>
      <c r="F3482" s="1313"/>
      <c r="G3482" s="1313"/>
      <c r="H3482" s="1313"/>
      <c r="I3482" s="1313"/>
      <c r="J3482" s="1314"/>
    </row>
    <row r="3483" spans="1:10" ht="17.5" customHeight="1">
      <c r="A3483" s="214"/>
      <c r="B3483" s="1326" t="s">
        <v>241</v>
      </c>
      <c r="C3483" s="1327"/>
      <c r="D3483" s="1337" t="str">
        <f>IF('statement of marks'!HD84="mRrh.kZ",'statement of marks'!$C$3,"")</f>
        <v/>
      </c>
      <c r="E3483" s="1338"/>
      <c r="F3483" s="1313" t="s">
        <v>242</v>
      </c>
      <c r="G3483" s="1144"/>
      <c r="H3483" s="1337" t="str">
        <f>IF(D3483="","",D3483+1)</f>
        <v/>
      </c>
      <c r="I3483" s="1338"/>
      <c r="J3483" s="1339"/>
    </row>
    <row r="3484" spans="1:10" ht="17.5" customHeight="1">
      <c r="A3484" s="214"/>
      <c r="B3484" s="1326" t="s">
        <v>243</v>
      </c>
      <c r="C3484" s="1327"/>
      <c r="D3484" s="1340">
        <f>IF(details!$O$4="","",details!$O$4)</f>
        <v>42460</v>
      </c>
      <c r="E3484" s="1341"/>
      <c r="F3484" s="1342"/>
      <c r="G3484" s="1343"/>
      <c r="H3484" s="1343"/>
      <c r="I3484" s="1343"/>
      <c r="J3484" s="1344"/>
    </row>
    <row r="3485" spans="1:10" ht="17.5" customHeight="1">
      <c r="A3485" s="214"/>
      <c r="B3485" s="1299"/>
      <c r="C3485" s="1299"/>
      <c r="D3485" s="1276"/>
      <c r="E3485" s="1276"/>
      <c r="F3485" s="1288"/>
      <c r="G3485" s="1288"/>
      <c r="H3485" s="1288"/>
      <c r="I3485" s="1288"/>
      <c r="J3485" s="1300"/>
    </row>
    <row r="3486" spans="1:10" ht="17.5" customHeight="1">
      <c r="A3486" s="214"/>
      <c r="B3486" s="1301" t="str">
        <f>IF(details!$I$4="","",details!$I$4)</f>
        <v>Jherh js[kk oekZ</v>
      </c>
      <c r="C3486" s="1301"/>
      <c r="D3486" s="1276"/>
      <c r="E3486" s="1276"/>
      <c r="F3486" s="1302" t="str">
        <f>IF(details!$F$4="","",details!$F$4)</f>
        <v>Jh jk/ks';ke tk'kh</v>
      </c>
      <c r="G3486" s="1303"/>
      <c r="H3486" s="1303"/>
      <c r="I3486" s="1303"/>
      <c r="J3486" s="1304"/>
    </row>
    <row r="3487" spans="1:10" ht="17.5" customHeight="1" thickBot="1">
      <c r="A3487" s="215"/>
      <c r="B3487" s="1305" t="s">
        <v>244</v>
      </c>
      <c r="C3487" s="1305"/>
      <c r="D3487" s="1305" t="s">
        <v>245</v>
      </c>
      <c r="E3487" s="1305"/>
      <c r="F3487" s="1306" t="s">
        <v>246</v>
      </c>
      <c r="G3487" s="1307"/>
      <c r="H3487" s="1307"/>
      <c r="I3487" s="1307"/>
      <c r="J3487" s="1308"/>
    </row>
    <row r="3488" spans="1:10" ht="17.5" customHeight="1">
      <c r="A3488" s="247"/>
      <c r="B3488" s="1309" t="s">
        <v>258</v>
      </c>
      <c r="C3488" s="1310"/>
      <c r="D3488" s="1310"/>
      <c r="E3488" s="1310"/>
      <c r="F3488" s="1310"/>
      <c r="G3488" s="1310"/>
      <c r="H3488" s="1310"/>
      <c r="I3488" s="1310"/>
      <c r="J3488" s="1311"/>
    </row>
    <row r="3489" spans="1:10" ht="17.5" customHeight="1">
      <c r="A3489" s="214"/>
      <c r="B3489" s="310" t="s">
        <v>218</v>
      </c>
      <c r="C3489" s="1312" t="str">
        <f>IF('statement of marks'!J84="","",'statement of marks'!J84)</f>
        <v/>
      </c>
      <c r="D3489" s="1313"/>
      <c r="E3489" s="1313"/>
      <c r="F3489" s="1313"/>
      <c r="G3489" s="1313"/>
      <c r="H3489" s="1313"/>
      <c r="I3489" s="1313"/>
      <c r="J3489" s="1314"/>
    </row>
    <row r="3490" spans="1:10" ht="17.5" customHeight="1">
      <c r="A3490" s="214"/>
      <c r="B3490" s="310" t="s">
        <v>219</v>
      </c>
      <c r="C3490" s="1312" t="str">
        <f>IF('statement of marks'!K84="","",'statement of marks'!K84)</f>
        <v/>
      </c>
      <c r="D3490" s="1313"/>
      <c r="E3490" s="1313"/>
      <c r="F3490" s="1313"/>
      <c r="G3490" s="1313"/>
      <c r="H3490" s="1313"/>
      <c r="I3490" s="1313"/>
      <c r="J3490" s="1314"/>
    </row>
    <row r="3491" spans="1:10" ht="17.5" customHeight="1">
      <c r="A3491" s="214"/>
      <c r="B3491" s="310" t="s">
        <v>220</v>
      </c>
      <c r="C3491" s="1312" t="str">
        <f>IF('statement of marks'!L84="","",'statement of marks'!L84)</f>
        <v/>
      </c>
      <c r="D3491" s="1313"/>
      <c r="E3491" s="1313"/>
      <c r="F3491" s="1313"/>
      <c r="G3491" s="1313"/>
      <c r="H3491" s="1313"/>
      <c r="I3491" s="1313"/>
      <c r="J3491" s="1314"/>
    </row>
    <row r="3492" spans="1:10" ht="17.5" customHeight="1">
      <c r="A3492" s="214"/>
      <c r="B3492" s="310" t="s">
        <v>225</v>
      </c>
      <c r="C3492" s="1315" t="str">
        <f>IF('statement of marks'!H84="","",'statement of marks'!H84)</f>
        <v/>
      </c>
      <c r="D3492" s="1316"/>
      <c r="E3492" s="252" t="s">
        <v>261</v>
      </c>
      <c r="F3492" s="1317" t="str">
        <f>IF('statement of marks'!I84="","",'statement of marks'!I84)</f>
        <v/>
      </c>
      <c r="G3492" s="1317"/>
      <c r="H3492" s="1317"/>
      <c r="I3492" s="1317"/>
      <c r="J3492" s="1318"/>
    </row>
    <row r="3493" spans="1:10" ht="17.5" customHeight="1">
      <c r="A3493" s="214"/>
      <c r="B3493" s="310" t="s">
        <v>223</v>
      </c>
      <c r="C3493" s="253" t="s">
        <v>248</v>
      </c>
      <c r="D3493" s="235" t="s">
        <v>249</v>
      </c>
      <c r="E3493" s="235" t="s">
        <v>250</v>
      </c>
      <c r="F3493" s="235" t="s">
        <v>251</v>
      </c>
      <c r="G3493" s="235" t="s">
        <v>252</v>
      </c>
      <c r="H3493" s="235" t="s">
        <v>253</v>
      </c>
      <c r="I3493" s="235" t="s">
        <v>254</v>
      </c>
      <c r="J3493" s="248" t="s">
        <v>255</v>
      </c>
    </row>
    <row r="3494" spans="1:10" ht="17.5" customHeight="1">
      <c r="A3494" s="214"/>
      <c r="B3494" s="308" t="s">
        <v>256</v>
      </c>
      <c r="C3494" s="239" t="str">
        <f>IF(AND('statement of marks'!$C$3=1,'statement of marks'!HD84="mRrh.kZ"),'statement of marks'!$H$3,"")</f>
        <v/>
      </c>
      <c r="D3494" s="239" t="str">
        <f>IF(AND('statement of marks'!$C$3=2,'statement of marks'!HD84="mRrh.kZ"),'statement of marks'!$H$3,"")</f>
        <v/>
      </c>
      <c r="E3494" s="239" t="str">
        <f>IF(AND('statement of marks'!$C$3=3,'statement of marks'!HD84="mRrh.kZ"),'statement of marks'!$H$3,"")</f>
        <v/>
      </c>
      <c r="F3494" s="239" t="str">
        <f>IF(AND('statement of marks'!$C$3=4,'statement of marks'!HD84="mRrh.kZ"),'statement of marks'!$H$3,"")</f>
        <v/>
      </c>
      <c r="G3494" s="239" t="str">
        <f>IF(AND('statement of marks'!$C$3=5,'statement of marks'!HD84="mRrh.kZ"),'statement of marks'!$H$3,"")</f>
        <v/>
      </c>
      <c r="H3494" s="239" t="str">
        <f>IF(AND('statement of marks'!$C$3=6,'statement of marks'!HD84="mRrh.kZ"),'statement of marks'!$H$3,"")</f>
        <v/>
      </c>
      <c r="I3494" s="239" t="str">
        <f>IF(AND('statement of marks'!$C$3=7,'statement of marks'!HD84="mRrh.kZ"),'statement of marks'!$H$3,"")</f>
        <v/>
      </c>
      <c r="J3494" s="260" t="str">
        <f>IF(AND('statement of marks'!$C$3=8,'statement of marks'!HD84="mRrh.kZ"),'statement of marks'!$H$3,"")</f>
        <v/>
      </c>
    </row>
    <row r="3495" spans="1:10" ht="17.5" customHeight="1">
      <c r="A3495" s="214"/>
      <c r="B3495" s="308" t="str">
        <f>'statement of marks'!$FT$4</f>
        <v>fgUnh</v>
      </c>
      <c r="C3495" s="240"/>
      <c r="D3495" s="241"/>
      <c r="E3495" s="261" t="str">
        <f>IF(OR('statement of marks'!$FV84="",E3494=""),"",'statement of marks'!$FV84)</f>
        <v/>
      </c>
      <c r="F3495" s="261" t="str">
        <f>IF(OR('statement of marks'!$FV84="",F3494=""),"",'statement of marks'!$FV84)</f>
        <v/>
      </c>
      <c r="G3495" s="261" t="str">
        <f>IF(OR('statement of marks'!$FV84="",G3494=""),"",'statement of marks'!$FV84)</f>
        <v/>
      </c>
      <c r="H3495" s="261" t="str">
        <f>IF(OR('statement of marks'!$FV84="",H3494=""),"",'statement of marks'!$FV84)</f>
        <v/>
      </c>
      <c r="I3495" s="261" t="str">
        <f>IF(OR('statement of marks'!$FV84="",I3494=""),"",'statement of marks'!$FV84)</f>
        <v/>
      </c>
      <c r="J3495" s="262" t="str">
        <f>IF(OR('statement of marks'!$FV84="",J3494=""),"",'statement of marks'!$FV84)</f>
        <v/>
      </c>
    </row>
    <row r="3496" spans="1:10" ht="17.5" customHeight="1">
      <c r="A3496" s="214"/>
      <c r="B3496" s="308" t="str">
        <f>'statement of marks'!$FW$4</f>
        <v>vaxszth</v>
      </c>
      <c r="C3496" s="240"/>
      <c r="D3496" s="241"/>
      <c r="E3496" s="261" t="str">
        <f>IF(OR('statement of marks'!$FY84="",E3494=""),"",'statement of marks'!$FY84)</f>
        <v/>
      </c>
      <c r="F3496" s="261" t="str">
        <f>IF(OR('statement of marks'!$FY84="",F3494=""),"",'statement of marks'!$FY84)</f>
        <v/>
      </c>
      <c r="G3496" s="261" t="str">
        <f>IF(OR('statement of marks'!$FY84="",G3494=""),"",'statement of marks'!$FY84)</f>
        <v/>
      </c>
      <c r="H3496" s="261" t="str">
        <f>IF(OR('statement of marks'!$FY84="",H3494=""),"",'statement of marks'!$FY84)</f>
        <v/>
      </c>
      <c r="I3496" s="261" t="str">
        <f>IF(OR('statement of marks'!$FY84="",I3494=""),"",'statement of marks'!$FY84)</f>
        <v/>
      </c>
      <c r="J3496" s="262" t="str">
        <f>IF(OR('statement of marks'!$FY84="",J3494=""),"",'statement of marks'!$FY84)</f>
        <v/>
      </c>
    </row>
    <row r="3497" spans="1:10" ht="17.5" customHeight="1">
      <c r="A3497" s="214"/>
      <c r="B3497" s="308" t="str">
        <f>IF('statement of marks'!BE84="s","laLÑr",IF('statement of marks'!BE84="u","mnwZ",IF('statement of marks'!BE84="g","xqtjkrh",IF('statement of marks'!BE84="p","iatkch",IF('statement of marks'!BE84="sd","flU/kh","r`rh; Hkk""kk")))))</f>
        <v>r`rh; Hkk"kk</v>
      </c>
      <c r="C3497" s="240"/>
      <c r="D3497" s="241"/>
      <c r="E3497" s="261" t="str">
        <f>IF(OR('statement of marks'!$GB84="",E3494=""),"",'statement of marks'!$GB84)</f>
        <v/>
      </c>
      <c r="F3497" s="261" t="str">
        <f>IF(OR('statement of marks'!$GB84="",F3494=""),"",'statement of marks'!$GB84)</f>
        <v/>
      </c>
      <c r="G3497" s="261" t="str">
        <f>IF(OR('statement of marks'!$GB84="",G3494=""),"",'statement of marks'!$GB84)</f>
        <v/>
      </c>
      <c r="H3497" s="261" t="str">
        <f>IF(OR('statement of marks'!$GB84="",H3494=""),"",'statement of marks'!$GB84)</f>
        <v/>
      </c>
      <c r="I3497" s="261" t="str">
        <f>IF(OR('statement of marks'!$GB84="",I3494=""),"",'statement of marks'!$GB84)</f>
        <v/>
      </c>
      <c r="J3497" s="262" t="str">
        <f>IF(OR('statement of marks'!$GB84="",J3494=""),"",'statement of marks'!$GB84)</f>
        <v/>
      </c>
    </row>
    <row r="3498" spans="1:10" ht="17.5" customHeight="1">
      <c r="A3498" s="214"/>
      <c r="B3498" s="308" t="str">
        <f>'statement of marks'!$GH$4</f>
        <v>xf.kr</v>
      </c>
      <c r="C3498" s="240"/>
      <c r="D3498" s="241"/>
      <c r="E3498" s="261" t="str">
        <f>IF(OR('statement of marks'!$GJ84="",E3494=""),"",'statement of marks'!$GJ84)</f>
        <v/>
      </c>
      <c r="F3498" s="261" t="str">
        <f>IF(OR('statement of marks'!$GJ84="",F3494=""),"",'statement of marks'!$GJ84)</f>
        <v/>
      </c>
      <c r="G3498" s="261" t="str">
        <f>IF(OR('statement of marks'!$GJ84="",G3494=""),"",'statement of marks'!$GJ84)</f>
        <v/>
      </c>
      <c r="H3498" s="261" t="str">
        <f>IF(OR('statement of marks'!$GJ84="",H3494=""),"",'statement of marks'!$GJ84)</f>
        <v/>
      </c>
      <c r="I3498" s="261" t="str">
        <f>IF(OR('statement of marks'!$GJ84="",I3494=""),"",'statement of marks'!$GJ84)</f>
        <v/>
      </c>
      <c r="J3498" s="262" t="str">
        <f>IF(OR('statement of marks'!$GJ84="",J3494=""),"",'statement of marks'!$GJ84)</f>
        <v/>
      </c>
    </row>
    <row r="3499" spans="1:10" ht="17.5" customHeight="1">
      <c r="A3499" s="214"/>
      <c r="B3499" s="308" t="str">
        <f>'statement of marks'!$GK$4</f>
        <v>foKku</v>
      </c>
      <c r="C3499" s="240"/>
      <c r="D3499" s="241"/>
      <c r="E3499" s="261" t="str">
        <f>IF(OR('statement of marks'!$GM84="",E3494=""),"",'statement of marks'!$GM84)</f>
        <v/>
      </c>
      <c r="F3499" s="261" t="str">
        <f>IF(OR('statement of marks'!$GM84="",F3494=""),"",'statement of marks'!$GM84)</f>
        <v/>
      </c>
      <c r="G3499" s="261" t="str">
        <f>IF(OR('statement of marks'!$GM84="",G3494=""),"",'statement of marks'!$GM84)</f>
        <v/>
      </c>
      <c r="H3499" s="261" t="str">
        <f>IF(OR('statement of marks'!$GM84="",H3494=""),"",'statement of marks'!$GM84)</f>
        <v/>
      </c>
      <c r="I3499" s="261" t="str">
        <f>IF(OR('statement of marks'!$GM84="",I3494=""),"",'statement of marks'!$GM84)</f>
        <v/>
      </c>
      <c r="J3499" s="262" t="str">
        <f>IF(OR('statement of marks'!$GM84="",J3494=""),"",'statement of marks'!$GM84)</f>
        <v/>
      </c>
    </row>
    <row r="3500" spans="1:10" ht="17.5" customHeight="1">
      <c r="A3500" s="214"/>
      <c r="B3500" s="308" t="str">
        <f>'statement of marks'!$GN$4</f>
        <v>lkekftd foKku</v>
      </c>
      <c r="C3500" s="240"/>
      <c r="D3500" s="241"/>
      <c r="E3500" s="261" t="str">
        <f>IF(OR('statement of marks'!$GP84="",E3494=""),"",'statement of marks'!$GP84)</f>
        <v/>
      </c>
      <c r="F3500" s="261" t="str">
        <f>IF(OR('statement of marks'!$GP84="",F3494=""),"",'statement of marks'!$GP84)</f>
        <v/>
      </c>
      <c r="G3500" s="261" t="str">
        <f>IF(OR('statement of marks'!$GP84="",G3494=""),"",'statement of marks'!$GP84)</f>
        <v/>
      </c>
      <c r="H3500" s="261" t="str">
        <f>IF(OR('statement of marks'!$GP84="",H3494=""),"",'statement of marks'!$GP84)</f>
        <v/>
      </c>
      <c r="I3500" s="261" t="str">
        <f>IF(OR('statement of marks'!$GP84="",I3494=""),"",'statement of marks'!$GP84)</f>
        <v/>
      </c>
      <c r="J3500" s="262" t="str">
        <f>IF(OR('statement of marks'!$GP84="",J3494=""),"",'statement of marks'!$GP84)</f>
        <v/>
      </c>
    </row>
    <row r="3501" spans="1:10" ht="17.5" customHeight="1">
      <c r="A3501" s="214"/>
      <c r="B3501" s="308" t="str">
        <f>'statement of marks'!$GQ$4</f>
        <v>dk;kZuqHko</v>
      </c>
      <c r="C3501" s="240"/>
      <c r="D3501" s="241"/>
      <c r="E3501" s="261" t="str">
        <f>IF(OR('statement of marks'!$GS84="",E3494=""),"",'statement of marks'!$GS84)</f>
        <v/>
      </c>
      <c r="F3501" s="261" t="str">
        <f>IF(OR('statement of marks'!$GS84="",F3494=""),"",'statement of marks'!$GS84)</f>
        <v/>
      </c>
      <c r="G3501" s="261" t="str">
        <f>IF(OR('statement of marks'!$GS84="",G3494=""),"",'statement of marks'!$GS84)</f>
        <v/>
      </c>
      <c r="H3501" s="261" t="str">
        <f>IF(OR('statement of marks'!$GS84="",H3494=""),"",'statement of marks'!$GS84)</f>
        <v/>
      </c>
      <c r="I3501" s="261" t="str">
        <f>IF(OR('statement of marks'!$GS84="",I3494=""),"",'statement of marks'!$GS84)</f>
        <v/>
      </c>
      <c r="J3501" s="262" t="str">
        <f>IF(OR('statement of marks'!$GS84="",J3494=""),"",'statement of marks'!$GS84)</f>
        <v/>
      </c>
    </row>
    <row r="3502" spans="1:10" ht="17.5" customHeight="1">
      <c r="A3502" s="214"/>
      <c r="B3502" s="308" t="str">
        <f>'statement of marks'!$GT$4</f>
        <v>dyk f'k{kk</v>
      </c>
      <c r="C3502" s="240"/>
      <c r="D3502" s="241"/>
      <c r="E3502" s="263" t="str">
        <f>IF(OR('statement of marks'!$GV84="",E3494=""),"",'statement of marks'!$GV84)</f>
        <v/>
      </c>
      <c r="F3502" s="263" t="str">
        <f>IF(OR('statement of marks'!$GV84="",F3494=""),"",'statement of marks'!$GV84)</f>
        <v/>
      </c>
      <c r="G3502" s="263" t="str">
        <f>IF(OR('statement of marks'!$GV84="",G3494=""),"",'statement of marks'!$GV84)</f>
        <v/>
      </c>
      <c r="H3502" s="263" t="str">
        <f>IF(OR('statement of marks'!$GV84="",H3494=""),"",'statement of marks'!$GV84)</f>
        <v/>
      </c>
      <c r="I3502" s="263" t="str">
        <f>IF(OR('statement of marks'!$GV84="",I3494=""),"",'statement of marks'!$GV84)</f>
        <v/>
      </c>
      <c r="J3502" s="264" t="str">
        <f>IF(OR('statement of marks'!$GV84="",J3494=""),"",'statement of marks'!$GV84)</f>
        <v/>
      </c>
    </row>
    <row r="3503" spans="1:10" ht="17.5" customHeight="1">
      <c r="A3503" s="214"/>
      <c r="B3503" s="245" t="s">
        <v>284</v>
      </c>
      <c r="C3503" s="265" t="str">
        <f t="shared" ref="C3503:J3503" si="154">C3494</f>
        <v/>
      </c>
      <c r="D3503" s="265" t="str">
        <f t="shared" si="154"/>
        <v/>
      </c>
      <c r="E3503" s="265" t="str">
        <f t="shared" si="154"/>
        <v/>
      </c>
      <c r="F3503" s="265" t="str">
        <f t="shared" si="154"/>
        <v/>
      </c>
      <c r="G3503" s="265" t="str">
        <f t="shared" si="154"/>
        <v/>
      </c>
      <c r="H3503" s="265" t="str">
        <f t="shared" si="154"/>
        <v/>
      </c>
      <c r="I3503" s="265" t="str">
        <f t="shared" si="154"/>
        <v/>
      </c>
      <c r="J3503" s="266" t="str">
        <f t="shared" si="154"/>
        <v/>
      </c>
    </row>
    <row r="3504" spans="1:10" ht="17.5" customHeight="1">
      <c r="A3504" s="214"/>
      <c r="B3504" s="308" t="str">
        <f>'statement of marks'!$HL$5</f>
        <v>Nk= mifLFkfr</v>
      </c>
      <c r="C3504" s="242"/>
      <c r="D3504" s="242"/>
      <c r="E3504" s="267" t="str">
        <f>IF(OR('statement of marks'!$HL84="",E3494=""),"",'statement of marks'!$HL84)</f>
        <v/>
      </c>
      <c r="F3504" s="267" t="str">
        <f>IF(OR('statement of marks'!$HL84="",F3494=""),"",'statement of marks'!$HL84)</f>
        <v/>
      </c>
      <c r="G3504" s="267" t="str">
        <f>IF(OR('statement of marks'!$HL84="",G3494=""),"",'statement of marks'!$HL84)</f>
        <v/>
      </c>
      <c r="H3504" s="267" t="str">
        <f>IF(OR('statement of marks'!$HL84="",H3494=""),"",'statement of marks'!$HL84)</f>
        <v/>
      </c>
      <c r="I3504" s="267" t="str">
        <f>IF(OR('statement of marks'!$HL84="",I3494=""),"",'statement of marks'!$HL84)</f>
        <v/>
      </c>
      <c r="J3504" s="268" t="str">
        <f>IF(OR('statement of marks'!$HL84="",J3494=""),"",'statement of marks'!$HL84)</f>
        <v/>
      </c>
    </row>
    <row r="3505" spans="1:10" ht="17.5" customHeight="1">
      <c r="A3505" s="214"/>
      <c r="B3505" s="308" t="str">
        <f>'statement of marks'!$HK$5</f>
        <v>dqy ehfVax</v>
      </c>
      <c r="C3505" s="243"/>
      <c r="D3505" s="243"/>
      <c r="E3505" s="243" t="str">
        <f>IF(OR('statement of marks'!$HK84="",E3494=""),"",'statement of marks'!$HK84)</f>
        <v/>
      </c>
      <c r="F3505" s="243" t="str">
        <f>IF(OR('statement of marks'!$HK84="",F3494=""),"",'statement of marks'!$HK84)</f>
        <v/>
      </c>
      <c r="G3505" s="243" t="str">
        <f>IF(OR('statement of marks'!$HK84="",G3494=""),"",'statement of marks'!$HK84)</f>
        <v/>
      </c>
      <c r="H3505" s="243" t="str">
        <f>IF(OR('statement of marks'!$HK84="",H3494=""),"",'statement of marks'!$HK84)</f>
        <v/>
      </c>
      <c r="I3505" s="243" t="str">
        <f>IF(OR('statement of marks'!$HK84="",I3494=""),"",'statement of marks'!$HK84)</f>
        <v/>
      </c>
      <c r="J3505" s="269" t="str">
        <f>IF(OR('statement of marks'!$HK84="",J3494=""),"",'statement of marks'!$HK84)</f>
        <v/>
      </c>
    </row>
    <row r="3506" spans="1:10" ht="17.5" customHeight="1">
      <c r="A3506" s="214"/>
      <c r="B3506" s="308" t="s">
        <v>259</v>
      </c>
      <c r="C3506" s="243" t="str">
        <f t="shared" ref="C3506:J3506" si="155">IF(OR(C3504="",C3505=""),"",C3504/C3505*100)</f>
        <v/>
      </c>
      <c r="D3506" s="243" t="str">
        <f t="shared" si="155"/>
        <v/>
      </c>
      <c r="E3506" s="243" t="str">
        <f t="shared" si="155"/>
        <v/>
      </c>
      <c r="F3506" s="243" t="str">
        <f t="shared" si="155"/>
        <v/>
      </c>
      <c r="G3506" s="243" t="str">
        <f t="shared" si="155"/>
        <v/>
      </c>
      <c r="H3506" s="243" t="str">
        <f t="shared" si="155"/>
        <v/>
      </c>
      <c r="I3506" s="243" t="str">
        <f t="shared" si="155"/>
        <v/>
      </c>
      <c r="J3506" s="269" t="str">
        <f t="shared" si="155"/>
        <v/>
      </c>
    </row>
    <row r="3507" spans="1:10" ht="17.5" customHeight="1">
      <c r="A3507" s="214"/>
      <c r="B3507" s="308" t="s">
        <v>260</v>
      </c>
      <c r="C3507" s="243"/>
      <c r="D3507" s="243"/>
      <c r="E3507" s="243"/>
      <c r="F3507" s="243"/>
      <c r="G3507" s="243"/>
      <c r="H3507" s="243"/>
      <c r="I3507" s="243"/>
      <c r="J3507" s="249"/>
    </row>
    <row r="3508" spans="1:10" ht="17.5" customHeight="1">
      <c r="A3508" s="214"/>
      <c r="B3508" s="310" t="s">
        <v>257</v>
      </c>
      <c r="C3508" s="1319" t="str">
        <f>IF('statement of marks'!HN84="","",'statement of marks'!HN84)</f>
        <v/>
      </c>
      <c r="D3508" s="1320"/>
      <c r="E3508" s="1320"/>
      <c r="F3508" s="1320"/>
      <c r="G3508" s="1320"/>
      <c r="H3508" s="1320"/>
      <c r="I3508" s="1320"/>
      <c r="J3508" s="1321"/>
    </row>
    <row r="3509" spans="1:10" ht="17.5" customHeight="1">
      <c r="A3509" s="214"/>
      <c r="B3509" s="246"/>
      <c r="C3509" s="1322"/>
      <c r="D3509" s="1323"/>
      <c r="E3509" s="1323"/>
      <c r="F3509" s="1324"/>
      <c r="G3509" s="1322"/>
      <c r="H3509" s="1323"/>
      <c r="I3509" s="1323"/>
      <c r="J3509" s="1325"/>
    </row>
    <row r="3510" spans="1:10" ht="17.5" customHeight="1" thickBot="1">
      <c r="A3510" s="215"/>
      <c r="B3510" s="259" t="s">
        <v>262</v>
      </c>
      <c r="C3510" s="1293" t="s">
        <v>80</v>
      </c>
      <c r="D3510" s="1294"/>
      <c r="E3510" s="1294"/>
      <c r="F3510" s="1295"/>
      <c r="G3510" s="1296" t="s">
        <v>263</v>
      </c>
      <c r="H3510" s="1297"/>
      <c r="I3510" s="1297"/>
      <c r="J3510" s="1298"/>
    </row>
    <row r="3511" spans="1:10" ht="17.5" customHeight="1">
      <c r="A3511" s="247"/>
      <c r="B3511" s="1352" t="s">
        <v>228</v>
      </c>
      <c r="C3511" s="1353"/>
      <c r="D3511" s="1353"/>
      <c r="E3511" s="1353"/>
      <c r="F3511" s="1353"/>
      <c r="G3511" s="1353"/>
      <c r="H3511" s="1353"/>
      <c r="I3511" s="1353"/>
      <c r="J3511" s="1354"/>
    </row>
    <row r="3512" spans="1:10" ht="17.5" customHeight="1">
      <c r="A3512" s="214"/>
      <c r="B3512" s="1355" t="s">
        <v>247</v>
      </c>
      <c r="C3512" s="1356"/>
      <c r="D3512" s="1356"/>
      <c r="E3512" s="1356"/>
      <c r="F3512" s="1356"/>
      <c r="G3512" s="1356"/>
      <c r="H3512" s="1356"/>
      <c r="I3512" s="1356"/>
      <c r="J3512" s="1357"/>
    </row>
    <row r="3513" spans="1:10" ht="17.5" customHeight="1">
      <c r="A3513" s="214"/>
      <c r="B3513" s="1358" t="s">
        <v>81</v>
      </c>
      <c r="C3513" s="1358"/>
      <c r="D3513" s="1359">
        <f>YEAR(details!G85)</f>
        <v>1900</v>
      </c>
      <c r="E3513" s="1360"/>
      <c r="F3513" s="307" t="s">
        <v>230</v>
      </c>
      <c r="G3513" s="1359" t="str">
        <f>'statement of marks'!$H$3</f>
        <v>2015-16</v>
      </c>
      <c r="H3513" s="1360"/>
      <c r="I3513" s="307" t="s">
        <v>231</v>
      </c>
      <c r="J3513" s="255"/>
    </row>
    <row r="3514" spans="1:10" ht="17.5" customHeight="1">
      <c r="A3514" s="214"/>
      <c r="B3514" s="1326" t="s">
        <v>229</v>
      </c>
      <c r="C3514" s="1327"/>
      <c r="D3514" s="1312" t="str">
        <f>'statement of marks'!$A$1</f>
        <v>jk- ck- ek/;fed fo|ky; uohu] fuEckgsM+k</v>
      </c>
      <c r="E3514" s="1313"/>
      <c r="F3514" s="1313"/>
      <c r="G3514" s="1313"/>
      <c r="H3514" s="1313"/>
      <c r="I3514" s="1313"/>
      <c r="J3514" s="1314"/>
    </row>
    <row r="3515" spans="1:10" ht="17.5" customHeight="1">
      <c r="A3515" s="214"/>
      <c r="B3515" s="1326" t="str">
        <f>'statement of marks'!$J$3</f>
        <v xml:space="preserve">fo|ky; dk Mk;l dksM+ </v>
      </c>
      <c r="C3515" s="1327"/>
      <c r="D3515" s="1345" t="str">
        <f>'statement of marks'!$K$3</f>
        <v xml:space="preserve">08291009401   </v>
      </c>
      <c r="E3515" s="1346"/>
      <c r="F3515" s="1128"/>
      <c r="G3515" s="1129"/>
      <c r="H3515" s="1129"/>
      <c r="I3515" s="1129"/>
      <c r="J3515" s="1347"/>
    </row>
    <row r="3516" spans="1:10" ht="17.5" customHeight="1">
      <c r="A3516" s="214"/>
      <c r="B3516" s="1326" t="s">
        <v>218</v>
      </c>
      <c r="C3516" s="1327"/>
      <c r="D3516" s="1312" t="str">
        <f>IF('statement of marks'!J85="","",'statement of marks'!J85)</f>
        <v/>
      </c>
      <c r="E3516" s="1313"/>
      <c r="F3516" s="1313"/>
      <c r="G3516" s="1313"/>
      <c r="H3516" s="1313"/>
      <c r="I3516" s="1313"/>
      <c r="J3516" s="1314"/>
    </row>
    <row r="3517" spans="1:10" ht="17.5" customHeight="1">
      <c r="A3517" s="214"/>
      <c r="B3517" s="1326" t="s">
        <v>232</v>
      </c>
      <c r="C3517" s="1327"/>
      <c r="D3517" s="1145" t="str">
        <f>IF('statement of marks'!C85="B","Nk=",IF('statement of marks'!C85="G","Nk=k",""))</f>
        <v/>
      </c>
      <c r="E3517" s="1145"/>
      <c r="F3517" s="258" t="s">
        <v>224</v>
      </c>
      <c r="G3517" s="256" t="str">
        <f>IF('statement of marks'!B85="","",'statement of marks'!B85)</f>
        <v/>
      </c>
      <c r="H3517" s="1348"/>
      <c r="I3517" s="1348"/>
      <c r="J3517" s="1349"/>
    </row>
    <row r="3518" spans="1:10" ht="17.5" customHeight="1">
      <c r="A3518" s="214"/>
      <c r="B3518" s="1326" t="s">
        <v>220</v>
      </c>
      <c r="C3518" s="1327"/>
      <c r="D3518" s="1312" t="str">
        <f>IF('statement of marks'!L85="","",'statement of marks'!L85)</f>
        <v/>
      </c>
      <c r="E3518" s="1313"/>
      <c r="F3518" s="1313"/>
      <c r="G3518" s="1313"/>
      <c r="H3518" s="1313"/>
      <c r="I3518" s="1313"/>
      <c r="J3518" s="1314"/>
    </row>
    <row r="3519" spans="1:10" ht="17.5" customHeight="1">
      <c r="A3519" s="214"/>
      <c r="B3519" s="1326" t="s">
        <v>219</v>
      </c>
      <c r="C3519" s="1327"/>
      <c r="D3519" s="1312" t="str">
        <f>IF('statement of marks'!K85="","",'statement of marks'!K85)</f>
        <v/>
      </c>
      <c r="E3519" s="1313"/>
      <c r="F3519" s="1313"/>
      <c r="G3519" s="1313"/>
      <c r="H3519" s="1313"/>
      <c r="I3519" s="1313"/>
      <c r="J3519" s="1314"/>
    </row>
    <row r="3520" spans="1:10" ht="17.5" customHeight="1">
      <c r="A3520" s="214"/>
      <c r="B3520" s="1326" t="s">
        <v>234</v>
      </c>
      <c r="C3520" s="1327"/>
      <c r="D3520" s="1312" t="str">
        <f>IF(details!N85="","",details!N85)</f>
        <v/>
      </c>
      <c r="E3520" s="1313"/>
      <c r="F3520" s="1313"/>
      <c r="G3520" s="1313"/>
      <c r="H3520" s="1313"/>
      <c r="I3520" s="1313"/>
      <c r="J3520" s="1314"/>
    </row>
    <row r="3521" spans="1:10" ht="17.5" customHeight="1">
      <c r="A3521" s="214"/>
      <c r="B3521" s="1326" t="s">
        <v>283</v>
      </c>
      <c r="C3521" s="1327"/>
      <c r="D3521" s="1312" t="str">
        <f>IF(details!O85="","",details!O85)</f>
        <v/>
      </c>
      <c r="E3521" s="1313"/>
      <c r="F3521" s="1313"/>
      <c r="G3521" s="1313"/>
      <c r="H3521" s="1313"/>
      <c r="I3521" s="1313"/>
      <c r="J3521" s="1314"/>
    </row>
    <row r="3522" spans="1:10" ht="17.5" customHeight="1">
      <c r="A3522" s="214"/>
      <c r="B3522" s="1326" t="s">
        <v>77</v>
      </c>
      <c r="C3522" s="1327"/>
      <c r="D3522" s="392">
        <f>'statement of marks'!$C$3</f>
        <v>6</v>
      </c>
      <c r="E3522" s="309" t="s">
        <v>222</v>
      </c>
      <c r="F3522" s="254" t="str">
        <f>IF('statement of marks'!F85="","",'statement of marks'!F85)</f>
        <v/>
      </c>
      <c r="G3522" s="1343" t="s">
        <v>233</v>
      </c>
      <c r="H3522" s="1170"/>
      <c r="I3522" s="1361" t="str">
        <f>IF('statement of marks'!G85="","",'statement of marks'!G85)</f>
        <v/>
      </c>
      <c r="J3522" s="1362"/>
    </row>
    <row r="3523" spans="1:10" ht="17.5" customHeight="1">
      <c r="A3523" s="214"/>
      <c r="B3523" s="1326" t="s">
        <v>225</v>
      </c>
      <c r="C3523" s="1327"/>
      <c r="D3523" s="1316" t="str">
        <f>IF('statement of marks'!H85="","",'statement of marks'!H85)</f>
        <v/>
      </c>
      <c r="E3523" s="1328"/>
      <c r="F3523" s="1328"/>
      <c r="G3523" s="1328"/>
      <c r="H3523" s="1328"/>
      <c r="I3523" s="1328"/>
      <c r="J3523" s="1329"/>
    </row>
    <row r="3524" spans="1:10" ht="17.5" customHeight="1">
      <c r="A3524" s="214"/>
      <c r="B3524" s="1326" t="s">
        <v>226</v>
      </c>
      <c r="C3524" s="1327"/>
      <c r="D3524" s="1330" t="str">
        <f>IF('statement of marks'!I85="","",'statement of marks'!I85)</f>
        <v/>
      </c>
      <c r="E3524" s="1331"/>
      <c r="F3524" s="1332"/>
      <c r="G3524" s="1332"/>
      <c r="H3524" s="1332"/>
      <c r="I3524" s="1332"/>
      <c r="J3524" s="1333"/>
    </row>
    <row r="3525" spans="1:10" ht="17.5" customHeight="1">
      <c r="A3525" s="214"/>
      <c r="B3525" s="1312" t="s">
        <v>235</v>
      </c>
      <c r="C3525" s="1313"/>
      <c r="D3525" s="1313"/>
      <c r="E3525" s="1144"/>
      <c r="F3525" s="1334" t="str">
        <f>IF(details!Q85="","",details!Q85)</f>
        <v/>
      </c>
      <c r="G3525" s="1334"/>
      <c r="H3525" s="1335"/>
      <c r="I3525" s="1335"/>
      <c r="J3525" s="1336"/>
    </row>
    <row r="3526" spans="1:10" ht="17.5" customHeight="1">
      <c r="A3526" s="214"/>
      <c r="B3526" s="1326" t="s">
        <v>239</v>
      </c>
      <c r="C3526" s="1327"/>
      <c r="D3526" s="1312" t="str">
        <f>IF(details!M85="","",details!M85)</f>
        <v/>
      </c>
      <c r="E3526" s="1313"/>
      <c r="F3526" s="1313"/>
      <c r="G3526" s="1313"/>
      <c r="H3526" s="1313"/>
      <c r="I3526" s="1313"/>
      <c r="J3526" s="1314"/>
    </row>
    <row r="3527" spans="1:10" ht="17.5" customHeight="1">
      <c r="A3527" s="214"/>
      <c r="B3527" s="1326" t="s">
        <v>240</v>
      </c>
      <c r="C3527" s="1327"/>
      <c r="D3527" s="1312" t="str">
        <f>IF(details!P85="","",details!P85)</f>
        <v/>
      </c>
      <c r="E3527" s="1313"/>
      <c r="F3527" s="1313"/>
      <c r="G3527" s="1313"/>
      <c r="H3527" s="1313"/>
      <c r="I3527" s="1313"/>
      <c r="J3527" s="1314"/>
    </row>
    <row r="3528" spans="1:10" ht="17.5" customHeight="1">
      <c r="A3528" s="214"/>
      <c r="B3528" s="1326" t="s">
        <v>241</v>
      </c>
      <c r="C3528" s="1327"/>
      <c r="D3528" s="1337" t="str">
        <f>IF('statement of marks'!HD85="mRrh.kZ",'statement of marks'!$C$3,"")</f>
        <v/>
      </c>
      <c r="E3528" s="1338"/>
      <c r="F3528" s="1313" t="s">
        <v>242</v>
      </c>
      <c r="G3528" s="1144"/>
      <c r="H3528" s="1337" t="str">
        <f>IF(D3528="","",D3528+1)</f>
        <v/>
      </c>
      <c r="I3528" s="1338"/>
      <c r="J3528" s="1339"/>
    </row>
    <row r="3529" spans="1:10" ht="17.5" customHeight="1">
      <c r="A3529" s="214"/>
      <c r="B3529" s="1326" t="s">
        <v>243</v>
      </c>
      <c r="C3529" s="1327"/>
      <c r="D3529" s="1340">
        <f>IF(details!$O$4="","",details!$O$4)</f>
        <v>42460</v>
      </c>
      <c r="E3529" s="1341"/>
      <c r="F3529" s="1342"/>
      <c r="G3529" s="1343"/>
      <c r="H3529" s="1343"/>
      <c r="I3529" s="1343"/>
      <c r="J3529" s="1344"/>
    </row>
    <row r="3530" spans="1:10" ht="17.5" customHeight="1">
      <c r="A3530" s="214"/>
      <c r="B3530" s="1299"/>
      <c r="C3530" s="1299"/>
      <c r="D3530" s="1276"/>
      <c r="E3530" s="1276"/>
      <c r="F3530" s="1288"/>
      <c r="G3530" s="1288"/>
      <c r="H3530" s="1288"/>
      <c r="I3530" s="1288"/>
      <c r="J3530" s="1300"/>
    </row>
    <row r="3531" spans="1:10" ht="17.5" customHeight="1">
      <c r="A3531" s="214"/>
      <c r="B3531" s="1301" t="str">
        <f>IF(details!$I$4="","",details!$I$4)</f>
        <v>Jherh js[kk oekZ</v>
      </c>
      <c r="C3531" s="1301"/>
      <c r="D3531" s="1276"/>
      <c r="E3531" s="1276"/>
      <c r="F3531" s="1302" t="str">
        <f>IF(details!$F$4="","",details!$F$4)</f>
        <v>Jh jk/ks';ke tk'kh</v>
      </c>
      <c r="G3531" s="1303"/>
      <c r="H3531" s="1303"/>
      <c r="I3531" s="1303"/>
      <c r="J3531" s="1304"/>
    </row>
    <row r="3532" spans="1:10" ht="17.5" customHeight="1" thickBot="1">
      <c r="A3532" s="215"/>
      <c r="B3532" s="1305" t="s">
        <v>244</v>
      </c>
      <c r="C3532" s="1305"/>
      <c r="D3532" s="1305" t="s">
        <v>245</v>
      </c>
      <c r="E3532" s="1305"/>
      <c r="F3532" s="1306" t="s">
        <v>246</v>
      </c>
      <c r="G3532" s="1307"/>
      <c r="H3532" s="1307"/>
      <c r="I3532" s="1307"/>
      <c r="J3532" s="1308"/>
    </row>
    <row r="3533" spans="1:10" ht="17.5" customHeight="1">
      <c r="A3533" s="247"/>
      <c r="B3533" s="1309" t="s">
        <v>258</v>
      </c>
      <c r="C3533" s="1310"/>
      <c r="D3533" s="1310"/>
      <c r="E3533" s="1310"/>
      <c r="F3533" s="1310"/>
      <c r="G3533" s="1310"/>
      <c r="H3533" s="1310"/>
      <c r="I3533" s="1310"/>
      <c r="J3533" s="1311"/>
    </row>
    <row r="3534" spans="1:10" ht="17.5" customHeight="1">
      <c r="A3534" s="214"/>
      <c r="B3534" s="310" t="s">
        <v>218</v>
      </c>
      <c r="C3534" s="1312" t="str">
        <f>IF('statement of marks'!J85="","",'statement of marks'!J85)</f>
        <v/>
      </c>
      <c r="D3534" s="1313"/>
      <c r="E3534" s="1313"/>
      <c r="F3534" s="1313"/>
      <c r="G3534" s="1313"/>
      <c r="H3534" s="1313"/>
      <c r="I3534" s="1313"/>
      <c r="J3534" s="1314"/>
    </row>
    <row r="3535" spans="1:10" ht="17.5" customHeight="1">
      <c r="A3535" s="214"/>
      <c r="B3535" s="310" t="s">
        <v>219</v>
      </c>
      <c r="C3535" s="1312" t="str">
        <f>IF('statement of marks'!K85="","",'statement of marks'!K85)</f>
        <v/>
      </c>
      <c r="D3535" s="1313"/>
      <c r="E3535" s="1313"/>
      <c r="F3535" s="1313"/>
      <c r="G3535" s="1313"/>
      <c r="H3535" s="1313"/>
      <c r="I3535" s="1313"/>
      <c r="J3535" s="1314"/>
    </row>
    <row r="3536" spans="1:10" ht="17.5" customHeight="1">
      <c r="A3536" s="214"/>
      <c r="B3536" s="310" t="s">
        <v>220</v>
      </c>
      <c r="C3536" s="1312" t="str">
        <f>IF('statement of marks'!L85="","",'statement of marks'!L85)</f>
        <v/>
      </c>
      <c r="D3536" s="1313"/>
      <c r="E3536" s="1313"/>
      <c r="F3536" s="1313"/>
      <c r="G3536" s="1313"/>
      <c r="H3536" s="1313"/>
      <c r="I3536" s="1313"/>
      <c r="J3536" s="1314"/>
    </row>
    <row r="3537" spans="1:10" ht="17.5" customHeight="1">
      <c r="A3537" s="214"/>
      <c r="B3537" s="310" t="s">
        <v>225</v>
      </c>
      <c r="C3537" s="1315" t="str">
        <f>IF('statement of marks'!H85="","",'statement of marks'!H85)</f>
        <v/>
      </c>
      <c r="D3537" s="1316"/>
      <c r="E3537" s="252" t="s">
        <v>261</v>
      </c>
      <c r="F3537" s="1317" t="str">
        <f>IF('statement of marks'!I85="","",'statement of marks'!I85)</f>
        <v/>
      </c>
      <c r="G3537" s="1317"/>
      <c r="H3537" s="1317"/>
      <c r="I3537" s="1317"/>
      <c r="J3537" s="1318"/>
    </row>
    <row r="3538" spans="1:10" ht="17.5" customHeight="1">
      <c r="A3538" s="214"/>
      <c r="B3538" s="310" t="s">
        <v>223</v>
      </c>
      <c r="C3538" s="253" t="s">
        <v>248</v>
      </c>
      <c r="D3538" s="235" t="s">
        <v>249</v>
      </c>
      <c r="E3538" s="235" t="s">
        <v>250</v>
      </c>
      <c r="F3538" s="235" t="s">
        <v>251</v>
      </c>
      <c r="G3538" s="235" t="s">
        <v>252</v>
      </c>
      <c r="H3538" s="235" t="s">
        <v>253</v>
      </c>
      <c r="I3538" s="235" t="s">
        <v>254</v>
      </c>
      <c r="J3538" s="248" t="s">
        <v>255</v>
      </c>
    </row>
    <row r="3539" spans="1:10" ht="17.5" customHeight="1">
      <c r="A3539" s="214"/>
      <c r="B3539" s="308" t="s">
        <v>256</v>
      </c>
      <c r="C3539" s="239" t="str">
        <f>IF(AND('statement of marks'!$C$3=1,'statement of marks'!HD85="mRrh.kZ"),'statement of marks'!$H$3,"")</f>
        <v/>
      </c>
      <c r="D3539" s="239" t="str">
        <f>IF(AND('statement of marks'!$C$3=2,'statement of marks'!HD85="mRrh.kZ"),'statement of marks'!$H$3,"")</f>
        <v/>
      </c>
      <c r="E3539" s="239" t="str">
        <f>IF(AND('statement of marks'!$C$3=3,'statement of marks'!HD85="mRrh.kZ"),'statement of marks'!$H$3,"")</f>
        <v/>
      </c>
      <c r="F3539" s="239" t="str">
        <f>IF(AND('statement of marks'!$C$3=4,'statement of marks'!HD85="mRrh.kZ"),'statement of marks'!$H$3,"")</f>
        <v/>
      </c>
      <c r="G3539" s="239" t="str">
        <f>IF(AND('statement of marks'!$C$3=5,'statement of marks'!HD85="mRrh.kZ"),'statement of marks'!$H$3,"")</f>
        <v/>
      </c>
      <c r="H3539" s="239" t="str">
        <f>IF(AND('statement of marks'!$C$3=6,'statement of marks'!HD85="mRrh.kZ"),'statement of marks'!$H$3,"")</f>
        <v/>
      </c>
      <c r="I3539" s="239" t="str">
        <f>IF(AND('statement of marks'!$C$3=7,'statement of marks'!HD85="mRrh.kZ"),'statement of marks'!$H$3,"")</f>
        <v/>
      </c>
      <c r="J3539" s="260" t="str">
        <f>IF(AND('statement of marks'!$C$3=8,'statement of marks'!HD85="mRrh.kZ"),'statement of marks'!$H$3,"")</f>
        <v/>
      </c>
    </row>
    <row r="3540" spans="1:10" ht="17.5" customHeight="1">
      <c r="A3540" s="214"/>
      <c r="B3540" s="308" t="str">
        <f>'statement of marks'!$FT$4</f>
        <v>fgUnh</v>
      </c>
      <c r="C3540" s="240"/>
      <c r="D3540" s="241"/>
      <c r="E3540" s="261" t="str">
        <f>IF(OR('statement of marks'!$FV85="",E3539=""),"",'statement of marks'!$FV85)</f>
        <v/>
      </c>
      <c r="F3540" s="261" t="str">
        <f>IF(OR('statement of marks'!$FV85="",F3539=""),"",'statement of marks'!$FV85)</f>
        <v/>
      </c>
      <c r="G3540" s="261" t="str">
        <f>IF(OR('statement of marks'!$FV85="",G3539=""),"",'statement of marks'!$FV85)</f>
        <v/>
      </c>
      <c r="H3540" s="261" t="str">
        <f>IF(OR('statement of marks'!$FV85="",H3539=""),"",'statement of marks'!$FV85)</f>
        <v/>
      </c>
      <c r="I3540" s="261" t="str">
        <f>IF(OR('statement of marks'!$FV85="",I3539=""),"",'statement of marks'!$FV85)</f>
        <v/>
      </c>
      <c r="J3540" s="262" t="str">
        <f>IF(OR('statement of marks'!$FV85="",J3539=""),"",'statement of marks'!$FV85)</f>
        <v/>
      </c>
    </row>
    <row r="3541" spans="1:10" ht="17.5" customHeight="1">
      <c r="A3541" s="214"/>
      <c r="B3541" s="308" t="str">
        <f>'statement of marks'!$FW$4</f>
        <v>vaxszth</v>
      </c>
      <c r="C3541" s="240"/>
      <c r="D3541" s="241"/>
      <c r="E3541" s="261" t="str">
        <f>IF(OR('statement of marks'!$FY85="",E3539=""),"",'statement of marks'!$FY85)</f>
        <v/>
      </c>
      <c r="F3541" s="261" t="str">
        <f>IF(OR('statement of marks'!$FY85="",F3539=""),"",'statement of marks'!$FY85)</f>
        <v/>
      </c>
      <c r="G3541" s="261" t="str">
        <f>IF(OR('statement of marks'!$FY85="",G3539=""),"",'statement of marks'!$FY85)</f>
        <v/>
      </c>
      <c r="H3541" s="261" t="str">
        <f>IF(OR('statement of marks'!$FY85="",H3539=""),"",'statement of marks'!$FY85)</f>
        <v/>
      </c>
      <c r="I3541" s="261" t="str">
        <f>IF(OR('statement of marks'!$FY85="",I3539=""),"",'statement of marks'!$FY85)</f>
        <v/>
      </c>
      <c r="J3541" s="262" t="str">
        <f>IF(OR('statement of marks'!$FY85="",J3539=""),"",'statement of marks'!$FY85)</f>
        <v/>
      </c>
    </row>
    <row r="3542" spans="1:10" ht="17.5" customHeight="1">
      <c r="A3542" s="214"/>
      <c r="B3542" s="308" t="str">
        <f>IF('statement of marks'!BE85="s","laLÑr",IF('statement of marks'!BE85="u","mnwZ",IF('statement of marks'!BE85="g","xqtjkrh",IF('statement of marks'!BE85="p","iatkch",IF('statement of marks'!BE85="sd","flU/kh","r`rh; Hkk""kk")))))</f>
        <v>r`rh; Hkk"kk</v>
      </c>
      <c r="C3542" s="240"/>
      <c r="D3542" s="241"/>
      <c r="E3542" s="261" t="str">
        <f>IF(OR('statement of marks'!$GB85="",E3539=""),"",'statement of marks'!$GB85)</f>
        <v/>
      </c>
      <c r="F3542" s="261" t="str">
        <f>IF(OR('statement of marks'!$GB85="",F3539=""),"",'statement of marks'!$GB85)</f>
        <v/>
      </c>
      <c r="G3542" s="261" t="str">
        <f>IF(OR('statement of marks'!$GB85="",G3539=""),"",'statement of marks'!$GB85)</f>
        <v/>
      </c>
      <c r="H3542" s="261" t="str">
        <f>IF(OR('statement of marks'!$GB85="",H3539=""),"",'statement of marks'!$GB85)</f>
        <v/>
      </c>
      <c r="I3542" s="261" t="str">
        <f>IF(OR('statement of marks'!$GB85="",I3539=""),"",'statement of marks'!$GB85)</f>
        <v/>
      </c>
      <c r="J3542" s="262" t="str">
        <f>IF(OR('statement of marks'!$GB85="",J3539=""),"",'statement of marks'!$GB85)</f>
        <v/>
      </c>
    </row>
    <row r="3543" spans="1:10" ht="17.5" customHeight="1">
      <c r="A3543" s="214"/>
      <c r="B3543" s="308" t="str">
        <f>'statement of marks'!$GH$4</f>
        <v>xf.kr</v>
      </c>
      <c r="C3543" s="240"/>
      <c r="D3543" s="241"/>
      <c r="E3543" s="261" t="str">
        <f>IF(OR('statement of marks'!$GJ85="",E3539=""),"",'statement of marks'!$GJ85)</f>
        <v/>
      </c>
      <c r="F3543" s="261" t="str">
        <f>IF(OR('statement of marks'!$GJ85="",F3539=""),"",'statement of marks'!$GJ85)</f>
        <v/>
      </c>
      <c r="G3543" s="261" t="str">
        <f>IF(OR('statement of marks'!$GJ85="",G3539=""),"",'statement of marks'!$GJ85)</f>
        <v/>
      </c>
      <c r="H3543" s="261" t="str">
        <f>IF(OR('statement of marks'!$GJ85="",H3539=""),"",'statement of marks'!$GJ85)</f>
        <v/>
      </c>
      <c r="I3543" s="261" t="str">
        <f>IF(OR('statement of marks'!$GJ85="",I3539=""),"",'statement of marks'!$GJ85)</f>
        <v/>
      </c>
      <c r="J3543" s="262" t="str">
        <f>IF(OR('statement of marks'!$GJ85="",J3539=""),"",'statement of marks'!$GJ85)</f>
        <v/>
      </c>
    </row>
    <row r="3544" spans="1:10" ht="17.5" customHeight="1">
      <c r="A3544" s="214"/>
      <c r="B3544" s="308" t="str">
        <f>'statement of marks'!$GK$4</f>
        <v>foKku</v>
      </c>
      <c r="C3544" s="240"/>
      <c r="D3544" s="241"/>
      <c r="E3544" s="261" t="str">
        <f>IF(OR('statement of marks'!$GM85="",E3539=""),"",'statement of marks'!$GM85)</f>
        <v/>
      </c>
      <c r="F3544" s="261" t="str">
        <f>IF(OR('statement of marks'!$GM85="",F3539=""),"",'statement of marks'!$GM85)</f>
        <v/>
      </c>
      <c r="G3544" s="261" t="str">
        <f>IF(OR('statement of marks'!$GM85="",G3539=""),"",'statement of marks'!$GM85)</f>
        <v/>
      </c>
      <c r="H3544" s="261" t="str">
        <f>IF(OR('statement of marks'!$GM85="",H3539=""),"",'statement of marks'!$GM85)</f>
        <v/>
      </c>
      <c r="I3544" s="261" t="str">
        <f>IF(OR('statement of marks'!$GM85="",I3539=""),"",'statement of marks'!$GM85)</f>
        <v/>
      </c>
      <c r="J3544" s="262" t="str">
        <f>IF(OR('statement of marks'!$GM85="",J3539=""),"",'statement of marks'!$GM85)</f>
        <v/>
      </c>
    </row>
    <row r="3545" spans="1:10" ht="17.5" customHeight="1">
      <c r="A3545" s="214"/>
      <c r="B3545" s="308" t="str">
        <f>'statement of marks'!$GN$4</f>
        <v>lkekftd foKku</v>
      </c>
      <c r="C3545" s="240"/>
      <c r="D3545" s="241"/>
      <c r="E3545" s="261" t="str">
        <f>IF(OR('statement of marks'!$GP85="",E3539=""),"",'statement of marks'!$GP85)</f>
        <v/>
      </c>
      <c r="F3545" s="261" t="str">
        <f>IF(OR('statement of marks'!$GP85="",F3539=""),"",'statement of marks'!$GP85)</f>
        <v/>
      </c>
      <c r="G3545" s="261" t="str">
        <f>IF(OR('statement of marks'!$GP85="",G3539=""),"",'statement of marks'!$GP85)</f>
        <v/>
      </c>
      <c r="H3545" s="261" t="str">
        <f>IF(OR('statement of marks'!$GP85="",H3539=""),"",'statement of marks'!$GP85)</f>
        <v/>
      </c>
      <c r="I3545" s="261" t="str">
        <f>IF(OR('statement of marks'!$GP85="",I3539=""),"",'statement of marks'!$GP85)</f>
        <v/>
      </c>
      <c r="J3545" s="262" t="str">
        <f>IF(OR('statement of marks'!$GP85="",J3539=""),"",'statement of marks'!$GP85)</f>
        <v/>
      </c>
    </row>
    <row r="3546" spans="1:10" ht="17.5" customHeight="1">
      <c r="A3546" s="214"/>
      <c r="B3546" s="308" t="str">
        <f>'statement of marks'!$GQ$4</f>
        <v>dk;kZuqHko</v>
      </c>
      <c r="C3546" s="240"/>
      <c r="D3546" s="241"/>
      <c r="E3546" s="261" t="str">
        <f>IF(OR('statement of marks'!$GS85="",E3539=""),"",'statement of marks'!$GS85)</f>
        <v/>
      </c>
      <c r="F3546" s="261" t="str">
        <f>IF(OR('statement of marks'!$GS85="",F3539=""),"",'statement of marks'!$GS85)</f>
        <v/>
      </c>
      <c r="G3546" s="261" t="str">
        <f>IF(OR('statement of marks'!$GS85="",G3539=""),"",'statement of marks'!$GS85)</f>
        <v/>
      </c>
      <c r="H3546" s="261" t="str">
        <f>IF(OR('statement of marks'!$GS85="",H3539=""),"",'statement of marks'!$GS85)</f>
        <v/>
      </c>
      <c r="I3546" s="261" t="str">
        <f>IF(OR('statement of marks'!$GS85="",I3539=""),"",'statement of marks'!$GS85)</f>
        <v/>
      </c>
      <c r="J3546" s="262" t="str">
        <f>IF(OR('statement of marks'!$GS85="",J3539=""),"",'statement of marks'!$GS85)</f>
        <v/>
      </c>
    </row>
    <row r="3547" spans="1:10" ht="17.5" customHeight="1">
      <c r="A3547" s="214"/>
      <c r="B3547" s="308" t="str">
        <f>'statement of marks'!$GT$4</f>
        <v>dyk f'k{kk</v>
      </c>
      <c r="C3547" s="240"/>
      <c r="D3547" s="241"/>
      <c r="E3547" s="263" t="str">
        <f>IF(OR('statement of marks'!$GV85="",E3539=""),"",'statement of marks'!$GV85)</f>
        <v/>
      </c>
      <c r="F3547" s="263" t="str">
        <f>IF(OR('statement of marks'!$GV85="",F3539=""),"",'statement of marks'!$GV85)</f>
        <v/>
      </c>
      <c r="G3547" s="263" t="str">
        <f>IF(OR('statement of marks'!$GV85="",G3539=""),"",'statement of marks'!$GV85)</f>
        <v/>
      </c>
      <c r="H3547" s="263" t="str">
        <f>IF(OR('statement of marks'!$GV85="",H3539=""),"",'statement of marks'!$GV85)</f>
        <v/>
      </c>
      <c r="I3547" s="263" t="str">
        <f>IF(OR('statement of marks'!$GV85="",I3539=""),"",'statement of marks'!$GV85)</f>
        <v/>
      </c>
      <c r="J3547" s="264" t="str">
        <f>IF(OR('statement of marks'!$GV85="",J3539=""),"",'statement of marks'!$GV85)</f>
        <v/>
      </c>
    </row>
    <row r="3548" spans="1:10" ht="17.5" customHeight="1">
      <c r="A3548" s="214"/>
      <c r="B3548" s="245" t="s">
        <v>284</v>
      </c>
      <c r="C3548" s="265" t="str">
        <f t="shared" ref="C3548:J3548" si="156">C3539</f>
        <v/>
      </c>
      <c r="D3548" s="265" t="str">
        <f t="shared" si="156"/>
        <v/>
      </c>
      <c r="E3548" s="265" t="str">
        <f t="shared" si="156"/>
        <v/>
      </c>
      <c r="F3548" s="265" t="str">
        <f t="shared" si="156"/>
        <v/>
      </c>
      <c r="G3548" s="265" t="str">
        <f t="shared" si="156"/>
        <v/>
      </c>
      <c r="H3548" s="265" t="str">
        <f t="shared" si="156"/>
        <v/>
      </c>
      <c r="I3548" s="265" t="str">
        <f t="shared" si="156"/>
        <v/>
      </c>
      <c r="J3548" s="266" t="str">
        <f t="shared" si="156"/>
        <v/>
      </c>
    </row>
    <row r="3549" spans="1:10" ht="17.5" customHeight="1">
      <c r="A3549" s="214"/>
      <c r="B3549" s="308" t="str">
        <f>'statement of marks'!$HL$5</f>
        <v>Nk= mifLFkfr</v>
      </c>
      <c r="C3549" s="242"/>
      <c r="D3549" s="242"/>
      <c r="E3549" s="267" t="str">
        <f>IF(OR('statement of marks'!$HL85="",E3539=""),"",'statement of marks'!$HL85)</f>
        <v/>
      </c>
      <c r="F3549" s="267" t="str">
        <f>IF(OR('statement of marks'!$HL85="",F3539=""),"",'statement of marks'!$HL85)</f>
        <v/>
      </c>
      <c r="G3549" s="267" t="str">
        <f>IF(OR('statement of marks'!$HL85="",G3539=""),"",'statement of marks'!$HL85)</f>
        <v/>
      </c>
      <c r="H3549" s="267" t="str">
        <f>IF(OR('statement of marks'!$HL85="",H3539=""),"",'statement of marks'!$HL85)</f>
        <v/>
      </c>
      <c r="I3549" s="267" t="str">
        <f>IF(OR('statement of marks'!$HL85="",I3539=""),"",'statement of marks'!$HL85)</f>
        <v/>
      </c>
      <c r="J3549" s="268" t="str">
        <f>IF(OR('statement of marks'!$HL85="",J3539=""),"",'statement of marks'!$HL85)</f>
        <v/>
      </c>
    </row>
    <row r="3550" spans="1:10" ht="17.5" customHeight="1">
      <c r="A3550" s="214"/>
      <c r="B3550" s="308" t="str">
        <f>'statement of marks'!$HK$5</f>
        <v>dqy ehfVax</v>
      </c>
      <c r="C3550" s="243"/>
      <c r="D3550" s="243"/>
      <c r="E3550" s="243" t="str">
        <f>IF(OR('statement of marks'!$HK85="",E3539=""),"",'statement of marks'!$HK85)</f>
        <v/>
      </c>
      <c r="F3550" s="243" t="str">
        <f>IF(OR('statement of marks'!$HK85="",F3539=""),"",'statement of marks'!$HK85)</f>
        <v/>
      </c>
      <c r="G3550" s="243" t="str">
        <f>IF(OR('statement of marks'!$HK85="",G3539=""),"",'statement of marks'!$HK85)</f>
        <v/>
      </c>
      <c r="H3550" s="243" t="str">
        <f>IF(OR('statement of marks'!$HK85="",H3539=""),"",'statement of marks'!$HK85)</f>
        <v/>
      </c>
      <c r="I3550" s="243" t="str">
        <f>IF(OR('statement of marks'!$HK85="",I3539=""),"",'statement of marks'!$HK85)</f>
        <v/>
      </c>
      <c r="J3550" s="269" t="str">
        <f>IF(OR('statement of marks'!$HK85="",J3539=""),"",'statement of marks'!$HK85)</f>
        <v/>
      </c>
    </row>
    <row r="3551" spans="1:10" ht="17.5" customHeight="1">
      <c r="A3551" s="214"/>
      <c r="B3551" s="308" t="s">
        <v>259</v>
      </c>
      <c r="C3551" s="243" t="str">
        <f t="shared" ref="C3551:J3551" si="157">IF(OR(C3549="",C3550=""),"",C3549/C3550*100)</f>
        <v/>
      </c>
      <c r="D3551" s="243" t="str">
        <f t="shared" si="157"/>
        <v/>
      </c>
      <c r="E3551" s="243" t="str">
        <f t="shared" si="157"/>
        <v/>
      </c>
      <c r="F3551" s="243" t="str">
        <f t="shared" si="157"/>
        <v/>
      </c>
      <c r="G3551" s="243" t="str">
        <f t="shared" si="157"/>
        <v/>
      </c>
      <c r="H3551" s="243" t="str">
        <f t="shared" si="157"/>
        <v/>
      </c>
      <c r="I3551" s="243" t="str">
        <f t="shared" si="157"/>
        <v/>
      </c>
      <c r="J3551" s="269" t="str">
        <f t="shared" si="157"/>
        <v/>
      </c>
    </row>
    <row r="3552" spans="1:10" ht="17.5" customHeight="1">
      <c r="A3552" s="214"/>
      <c r="B3552" s="308" t="s">
        <v>260</v>
      </c>
      <c r="C3552" s="243"/>
      <c r="D3552" s="243"/>
      <c r="E3552" s="243"/>
      <c r="F3552" s="243"/>
      <c r="G3552" s="243"/>
      <c r="H3552" s="243"/>
      <c r="I3552" s="243"/>
      <c r="J3552" s="249"/>
    </row>
    <row r="3553" spans="1:10" ht="17.5" customHeight="1">
      <c r="A3553" s="214"/>
      <c r="B3553" s="310" t="s">
        <v>257</v>
      </c>
      <c r="C3553" s="1319" t="str">
        <f>IF('statement of marks'!HN85="","",'statement of marks'!HN85)</f>
        <v/>
      </c>
      <c r="D3553" s="1320"/>
      <c r="E3553" s="1320"/>
      <c r="F3553" s="1320"/>
      <c r="G3553" s="1320"/>
      <c r="H3553" s="1320"/>
      <c r="I3553" s="1320"/>
      <c r="J3553" s="1321"/>
    </row>
    <row r="3554" spans="1:10" ht="17.5" customHeight="1">
      <c r="A3554" s="214"/>
      <c r="B3554" s="246"/>
      <c r="C3554" s="1322"/>
      <c r="D3554" s="1323"/>
      <c r="E3554" s="1323"/>
      <c r="F3554" s="1324"/>
      <c r="G3554" s="1322"/>
      <c r="H3554" s="1323"/>
      <c r="I3554" s="1323"/>
      <c r="J3554" s="1325"/>
    </row>
    <row r="3555" spans="1:10" ht="17.5" customHeight="1" thickBot="1">
      <c r="A3555" s="215"/>
      <c r="B3555" s="259" t="s">
        <v>262</v>
      </c>
      <c r="C3555" s="1293" t="s">
        <v>80</v>
      </c>
      <c r="D3555" s="1294"/>
      <c r="E3555" s="1294"/>
      <c r="F3555" s="1295"/>
      <c r="G3555" s="1296" t="s">
        <v>263</v>
      </c>
      <c r="H3555" s="1297"/>
      <c r="I3555" s="1297"/>
      <c r="J3555" s="1298"/>
    </row>
    <row r="3556" spans="1:10" ht="17.5" customHeight="1">
      <c r="A3556" s="247"/>
      <c r="B3556" s="1352" t="s">
        <v>228</v>
      </c>
      <c r="C3556" s="1353"/>
      <c r="D3556" s="1353"/>
      <c r="E3556" s="1353"/>
      <c r="F3556" s="1353"/>
      <c r="G3556" s="1353"/>
      <c r="H3556" s="1353"/>
      <c r="I3556" s="1353"/>
      <c r="J3556" s="1354"/>
    </row>
    <row r="3557" spans="1:10" ht="17.5" customHeight="1">
      <c r="A3557" s="214"/>
      <c r="B3557" s="1355" t="s">
        <v>247</v>
      </c>
      <c r="C3557" s="1356"/>
      <c r="D3557" s="1356"/>
      <c r="E3557" s="1356"/>
      <c r="F3557" s="1356"/>
      <c r="G3557" s="1356"/>
      <c r="H3557" s="1356"/>
      <c r="I3557" s="1356"/>
      <c r="J3557" s="1357"/>
    </row>
    <row r="3558" spans="1:10" ht="17.5" customHeight="1">
      <c r="A3558" s="214"/>
      <c r="B3558" s="1358" t="s">
        <v>81</v>
      </c>
      <c r="C3558" s="1358"/>
      <c r="D3558" s="1359">
        <f>YEAR(details!G86)</f>
        <v>1900</v>
      </c>
      <c r="E3558" s="1360"/>
      <c r="F3558" s="307" t="s">
        <v>230</v>
      </c>
      <c r="G3558" s="1359" t="str">
        <f>'statement of marks'!$H$3</f>
        <v>2015-16</v>
      </c>
      <c r="H3558" s="1360"/>
      <c r="I3558" s="307" t="s">
        <v>231</v>
      </c>
      <c r="J3558" s="255"/>
    </row>
    <row r="3559" spans="1:10" ht="17.5" customHeight="1">
      <c r="A3559" s="214"/>
      <c r="B3559" s="1326" t="s">
        <v>229</v>
      </c>
      <c r="C3559" s="1327"/>
      <c r="D3559" s="1312" t="str">
        <f>'statement of marks'!$A$1</f>
        <v>jk- ck- ek/;fed fo|ky; uohu] fuEckgsM+k</v>
      </c>
      <c r="E3559" s="1313"/>
      <c r="F3559" s="1313"/>
      <c r="G3559" s="1313"/>
      <c r="H3559" s="1313"/>
      <c r="I3559" s="1313"/>
      <c r="J3559" s="1314"/>
    </row>
    <row r="3560" spans="1:10" ht="17.5" customHeight="1">
      <c r="A3560" s="214"/>
      <c r="B3560" s="1326" t="str">
        <f>'statement of marks'!$J$3</f>
        <v xml:space="preserve">fo|ky; dk Mk;l dksM+ </v>
      </c>
      <c r="C3560" s="1327"/>
      <c r="D3560" s="1345" t="str">
        <f>'statement of marks'!$K$3</f>
        <v xml:space="preserve">08291009401   </v>
      </c>
      <c r="E3560" s="1346"/>
      <c r="F3560" s="1128"/>
      <c r="G3560" s="1129"/>
      <c r="H3560" s="1129"/>
      <c r="I3560" s="1129"/>
      <c r="J3560" s="1347"/>
    </row>
    <row r="3561" spans="1:10" ht="17.5" customHeight="1">
      <c r="A3561" s="214"/>
      <c r="B3561" s="1326" t="s">
        <v>218</v>
      </c>
      <c r="C3561" s="1327"/>
      <c r="D3561" s="1312" t="str">
        <f>IF('statement of marks'!J86="","",'statement of marks'!J86)</f>
        <v/>
      </c>
      <c r="E3561" s="1313"/>
      <c r="F3561" s="1313"/>
      <c r="G3561" s="1313"/>
      <c r="H3561" s="1313"/>
      <c r="I3561" s="1313"/>
      <c r="J3561" s="1314"/>
    </row>
    <row r="3562" spans="1:10" ht="17.5" customHeight="1">
      <c r="A3562" s="214"/>
      <c r="B3562" s="1326" t="s">
        <v>232</v>
      </c>
      <c r="C3562" s="1327"/>
      <c r="D3562" s="1145" t="str">
        <f>IF('statement of marks'!C86="B","Nk=",IF('statement of marks'!C86="G","Nk=k",""))</f>
        <v/>
      </c>
      <c r="E3562" s="1145"/>
      <c r="F3562" s="258" t="s">
        <v>224</v>
      </c>
      <c r="G3562" s="256" t="str">
        <f>IF('statement of marks'!B86="","",'statement of marks'!B86)</f>
        <v/>
      </c>
      <c r="H3562" s="1348"/>
      <c r="I3562" s="1348"/>
      <c r="J3562" s="1349"/>
    </row>
    <row r="3563" spans="1:10" ht="17.5" customHeight="1">
      <c r="A3563" s="214"/>
      <c r="B3563" s="1326" t="s">
        <v>220</v>
      </c>
      <c r="C3563" s="1327"/>
      <c r="D3563" s="1312" t="str">
        <f>IF('statement of marks'!L86="","",'statement of marks'!L86)</f>
        <v/>
      </c>
      <c r="E3563" s="1313"/>
      <c r="F3563" s="1313"/>
      <c r="G3563" s="1313"/>
      <c r="H3563" s="1313"/>
      <c r="I3563" s="1313"/>
      <c r="J3563" s="1314"/>
    </row>
    <row r="3564" spans="1:10" ht="17.5" customHeight="1">
      <c r="A3564" s="214"/>
      <c r="B3564" s="1326" t="s">
        <v>219</v>
      </c>
      <c r="C3564" s="1327"/>
      <c r="D3564" s="1312" t="str">
        <f>IF('statement of marks'!K86="","",'statement of marks'!K86)</f>
        <v/>
      </c>
      <c r="E3564" s="1313"/>
      <c r="F3564" s="1313"/>
      <c r="G3564" s="1313"/>
      <c r="H3564" s="1313"/>
      <c r="I3564" s="1313"/>
      <c r="J3564" s="1314"/>
    </row>
    <row r="3565" spans="1:10" ht="17.5" customHeight="1">
      <c r="A3565" s="214"/>
      <c r="B3565" s="1326" t="s">
        <v>234</v>
      </c>
      <c r="C3565" s="1327"/>
      <c r="D3565" s="1312" t="str">
        <f>IF(details!N86="","",details!N86)</f>
        <v/>
      </c>
      <c r="E3565" s="1313"/>
      <c r="F3565" s="1313"/>
      <c r="G3565" s="1313"/>
      <c r="H3565" s="1313"/>
      <c r="I3565" s="1313"/>
      <c r="J3565" s="1314"/>
    </row>
    <row r="3566" spans="1:10" ht="17.5" customHeight="1">
      <c r="A3566" s="214"/>
      <c r="B3566" s="1326" t="s">
        <v>283</v>
      </c>
      <c r="C3566" s="1327"/>
      <c r="D3566" s="1312" t="str">
        <f>IF(details!O86="","",details!O86)</f>
        <v/>
      </c>
      <c r="E3566" s="1313"/>
      <c r="F3566" s="1313"/>
      <c r="G3566" s="1313"/>
      <c r="H3566" s="1313"/>
      <c r="I3566" s="1313"/>
      <c r="J3566" s="1314"/>
    </row>
    <row r="3567" spans="1:10" ht="17.5" customHeight="1">
      <c r="A3567" s="214"/>
      <c r="B3567" s="1326" t="s">
        <v>77</v>
      </c>
      <c r="C3567" s="1327"/>
      <c r="D3567" s="392">
        <f>'statement of marks'!$C$3</f>
        <v>6</v>
      </c>
      <c r="E3567" s="309" t="s">
        <v>222</v>
      </c>
      <c r="F3567" s="254" t="str">
        <f>IF('statement of marks'!F86="","",'statement of marks'!F86)</f>
        <v/>
      </c>
      <c r="G3567" s="1343" t="s">
        <v>233</v>
      </c>
      <c r="H3567" s="1170"/>
      <c r="I3567" s="1361" t="str">
        <f>IF('statement of marks'!G86="","",'statement of marks'!G86)</f>
        <v/>
      </c>
      <c r="J3567" s="1362"/>
    </row>
    <row r="3568" spans="1:10" ht="17.5" customHeight="1">
      <c r="A3568" s="214"/>
      <c r="B3568" s="1326" t="s">
        <v>225</v>
      </c>
      <c r="C3568" s="1327"/>
      <c r="D3568" s="1316" t="str">
        <f>IF('statement of marks'!H86="","",'statement of marks'!H86)</f>
        <v/>
      </c>
      <c r="E3568" s="1328"/>
      <c r="F3568" s="1328"/>
      <c r="G3568" s="1328"/>
      <c r="H3568" s="1328"/>
      <c r="I3568" s="1328"/>
      <c r="J3568" s="1329"/>
    </row>
    <row r="3569" spans="1:10" ht="17.5" customHeight="1">
      <c r="A3569" s="214"/>
      <c r="B3569" s="1326" t="s">
        <v>226</v>
      </c>
      <c r="C3569" s="1327"/>
      <c r="D3569" s="1330" t="str">
        <f>IF('statement of marks'!I86="","",'statement of marks'!I86)</f>
        <v/>
      </c>
      <c r="E3569" s="1331"/>
      <c r="F3569" s="1332"/>
      <c r="G3569" s="1332"/>
      <c r="H3569" s="1332"/>
      <c r="I3569" s="1332"/>
      <c r="J3569" s="1333"/>
    </row>
    <row r="3570" spans="1:10" ht="17.5" customHeight="1">
      <c r="A3570" s="214"/>
      <c r="B3570" s="1312" t="s">
        <v>235</v>
      </c>
      <c r="C3570" s="1313"/>
      <c r="D3570" s="1313"/>
      <c r="E3570" s="1144"/>
      <c r="F3570" s="1334" t="str">
        <f>IF(details!Q86="","",details!Q86)</f>
        <v/>
      </c>
      <c r="G3570" s="1334"/>
      <c r="H3570" s="1335"/>
      <c r="I3570" s="1335"/>
      <c r="J3570" s="1336"/>
    </row>
    <row r="3571" spans="1:10" ht="17.5" customHeight="1">
      <c r="A3571" s="214"/>
      <c r="B3571" s="1326" t="s">
        <v>239</v>
      </c>
      <c r="C3571" s="1327"/>
      <c r="D3571" s="1312" t="str">
        <f>IF(details!M86="","",details!M86)</f>
        <v/>
      </c>
      <c r="E3571" s="1313"/>
      <c r="F3571" s="1313"/>
      <c r="G3571" s="1313"/>
      <c r="H3571" s="1313"/>
      <c r="I3571" s="1313"/>
      <c r="J3571" s="1314"/>
    </row>
    <row r="3572" spans="1:10" ht="17.5" customHeight="1">
      <c r="A3572" s="214"/>
      <c r="B3572" s="1326" t="s">
        <v>240</v>
      </c>
      <c r="C3572" s="1327"/>
      <c r="D3572" s="1312" t="str">
        <f>IF(details!P86="","",details!P86)</f>
        <v/>
      </c>
      <c r="E3572" s="1313"/>
      <c r="F3572" s="1313"/>
      <c r="G3572" s="1313"/>
      <c r="H3572" s="1313"/>
      <c r="I3572" s="1313"/>
      <c r="J3572" s="1314"/>
    </row>
    <row r="3573" spans="1:10" ht="17.5" customHeight="1">
      <c r="A3573" s="214"/>
      <c r="B3573" s="1326" t="s">
        <v>241</v>
      </c>
      <c r="C3573" s="1327"/>
      <c r="D3573" s="1337" t="str">
        <f>IF('statement of marks'!HD86="mRrh.kZ",'statement of marks'!$C$3,"")</f>
        <v/>
      </c>
      <c r="E3573" s="1338"/>
      <c r="F3573" s="1313" t="s">
        <v>242</v>
      </c>
      <c r="G3573" s="1144"/>
      <c r="H3573" s="1337" t="str">
        <f>IF(D3573="","",D3573+1)</f>
        <v/>
      </c>
      <c r="I3573" s="1338"/>
      <c r="J3573" s="1339"/>
    </row>
    <row r="3574" spans="1:10" ht="17.5" customHeight="1">
      <c r="A3574" s="214"/>
      <c r="B3574" s="1326" t="s">
        <v>243</v>
      </c>
      <c r="C3574" s="1327"/>
      <c r="D3574" s="1340">
        <f>IF(details!$O$4="","",details!$O$4)</f>
        <v>42460</v>
      </c>
      <c r="E3574" s="1341"/>
      <c r="F3574" s="1342"/>
      <c r="G3574" s="1343"/>
      <c r="H3574" s="1343"/>
      <c r="I3574" s="1343"/>
      <c r="J3574" s="1344"/>
    </row>
    <row r="3575" spans="1:10" ht="17.5" customHeight="1">
      <c r="A3575" s="214"/>
      <c r="B3575" s="1299"/>
      <c r="C3575" s="1299"/>
      <c r="D3575" s="1276"/>
      <c r="E3575" s="1276"/>
      <c r="F3575" s="1288"/>
      <c r="G3575" s="1288"/>
      <c r="H3575" s="1288"/>
      <c r="I3575" s="1288"/>
      <c r="J3575" s="1300"/>
    </row>
    <row r="3576" spans="1:10" ht="17.5" customHeight="1">
      <c r="A3576" s="214"/>
      <c r="B3576" s="1301" t="str">
        <f>IF(details!$I$4="","",details!$I$4)</f>
        <v>Jherh js[kk oekZ</v>
      </c>
      <c r="C3576" s="1301"/>
      <c r="D3576" s="1276"/>
      <c r="E3576" s="1276"/>
      <c r="F3576" s="1302" t="str">
        <f>IF(details!$F$4="","",details!$F$4)</f>
        <v>Jh jk/ks';ke tk'kh</v>
      </c>
      <c r="G3576" s="1303"/>
      <c r="H3576" s="1303"/>
      <c r="I3576" s="1303"/>
      <c r="J3576" s="1304"/>
    </row>
    <row r="3577" spans="1:10" ht="17.5" customHeight="1" thickBot="1">
      <c r="A3577" s="215"/>
      <c r="B3577" s="1305" t="s">
        <v>244</v>
      </c>
      <c r="C3577" s="1305"/>
      <c r="D3577" s="1305" t="s">
        <v>245</v>
      </c>
      <c r="E3577" s="1305"/>
      <c r="F3577" s="1306" t="s">
        <v>246</v>
      </c>
      <c r="G3577" s="1307"/>
      <c r="H3577" s="1307"/>
      <c r="I3577" s="1307"/>
      <c r="J3577" s="1308"/>
    </row>
    <row r="3578" spans="1:10" ht="17.5" customHeight="1">
      <c r="A3578" s="247"/>
      <c r="B3578" s="1309" t="s">
        <v>258</v>
      </c>
      <c r="C3578" s="1310"/>
      <c r="D3578" s="1310"/>
      <c r="E3578" s="1310"/>
      <c r="F3578" s="1310"/>
      <c r="G3578" s="1310"/>
      <c r="H3578" s="1310"/>
      <c r="I3578" s="1310"/>
      <c r="J3578" s="1311"/>
    </row>
    <row r="3579" spans="1:10" ht="17.5" customHeight="1">
      <c r="A3579" s="214"/>
      <c r="B3579" s="310" t="s">
        <v>218</v>
      </c>
      <c r="C3579" s="1312" t="str">
        <f>IF('statement of marks'!J86="","",'statement of marks'!J86)</f>
        <v/>
      </c>
      <c r="D3579" s="1313"/>
      <c r="E3579" s="1313"/>
      <c r="F3579" s="1313"/>
      <c r="G3579" s="1313"/>
      <c r="H3579" s="1313"/>
      <c r="I3579" s="1313"/>
      <c r="J3579" s="1314"/>
    </row>
    <row r="3580" spans="1:10" ht="17.5" customHeight="1">
      <c r="A3580" s="214"/>
      <c r="B3580" s="310" t="s">
        <v>219</v>
      </c>
      <c r="C3580" s="1312" t="str">
        <f>IF('statement of marks'!K86="","",'statement of marks'!K86)</f>
        <v/>
      </c>
      <c r="D3580" s="1313"/>
      <c r="E3580" s="1313"/>
      <c r="F3580" s="1313"/>
      <c r="G3580" s="1313"/>
      <c r="H3580" s="1313"/>
      <c r="I3580" s="1313"/>
      <c r="J3580" s="1314"/>
    </row>
    <row r="3581" spans="1:10" ht="17.5" customHeight="1">
      <c r="A3581" s="214"/>
      <c r="B3581" s="310" t="s">
        <v>220</v>
      </c>
      <c r="C3581" s="1312" t="str">
        <f>IF('statement of marks'!L86="","",'statement of marks'!L86)</f>
        <v/>
      </c>
      <c r="D3581" s="1313"/>
      <c r="E3581" s="1313"/>
      <c r="F3581" s="1313"/>
      <c r="G3581" s="1313"/>
      <c r="H3581" s="1313"/>
      <c r="I3581" s="1313"/>
      <c r="J3581" s="1314"/>
    </row>
    <row r="3582" spans="1:10" ht="17.5" customHeight="1">
      <c r="A3582" s="214"/>
      <c r="B3582" s="310" t="s">
        <v>225</v>
      </c>
      <c r="C3582" s="1315" t="str">
        <f>IF('statement of marks'!H86="","",'statement of marks'!H86)</f>
        <v/>
      </c>
      <c r="D3582" s="1316"/>
      <c r="E3582" s="252" t="s">
        <v>261</v>
      </c>
      <c r="F3582" s="1317" t="str">
        <f>IF('statement of marks'!I86="","",'statement of marks'!I86)</f>
        <v/>
      </c>
      <c r="G3582" s="1317"/>
      <c r="H3582" s="1317"/>
      <c r="I3582" s="1317"/>
      <c r="J3582" s="1318"/>
    </row>
    <row r="3583" spans="1:10" ht="17.5" customHeight="1">
      <c r="A3583" s="214"/>
      <c r="B3583" s="310" t="s">
        <v>223</v>
      </c>
      <c r="C3583" s="253" t="s">
        <v>248</v>
      </c>
      <c r="D3583" s="235" t="s">
        <v>249</v>
      </c>
      <c r="E3583" s="235" t="s">
        <v>250</v>
      </c>
      <c r="F3583" s="235" t="s">
        <v>251</v>
      </c>
      <c r="G3583" s="235" t="s">
        <v>252</v>
      </c>
      <c r="H3583" s="235" t="s">
        <v>253</v>
      </c>
      <c r="I3583" s="235" t="s">
        <v>254</v>
      </c>
      <c r="J3583" s="248" t="s">
        <v>255</v>
      </c>
    </row>
    <row r="3584" spans="1:10" ht="17.5" customHeight="1">
      <c r="A3584" s="214"/>
      <c r="B3584" s="308" t="s">
        <v>256</v>
      </c>
      <c r="C3584" s="239" t="str">
        <f>IF(AND('statement of marks'!$C$3=1,'statement of marks'!HD86="mRrh.kZ"),'statement of marks'!$H$3,"")</f>
        <v/>
      </c>
      <c r="D3584" s="239" t="str">
        <f>IF(AND('statement of marks'!$C$3=2,'statement of marks'!HD86="mRrh.kZ"),'statement of marks'!$H$3,"")</f>
        <v/>
      </c>
      <c r="E3584" s="239" t="str">
        <f>IF(AND('statement of marks'!$C$3=3,'statement of marks'!HD86="mRrh.kZ"),'statement of marks'!$H$3,"")</f>
        <v/>
      </c>
      <c r="F3584" s="239" t="str">
        <f>IF(AND('statement of marks'!$C$3=4,'statement of marks'!HD86="mRrh.kZ"),'statement of marks'!$H$3,"")</f>
        <v/>
      </c>
      <c r="G3584" s="239" t="str">
        <f>IF(AND('statement of marks'!$C$3=5,'statement of marks'!HD86="mRrh.kZ"),'statement of marks'!$H$3,"")</f>
        <v/>
      </c>
      <c r="H3584" s="239" t="str">
        <f>IF(AND('statement of marks'!$C$3=6,'statement of marks'!HD86="mRrh.kZ"),'statement of marks'!$H$3,"")</f>
        <v/>
      </c>
      <c r="I3584" s="239" t="str">
        <f>IF(AND('statement of marks'!$C$3=7,'statement of marks'!HD86="mRrh.kZ"),'statement of marks'!$H$3,"")</f>
        <v/>
      </c>
      <c r="J3584" s="260" t="str">
        <f>IF(AND('statement of marks'!$C$3=8,'statement of marks'!HD86="mRrh.kZ"),'statement of marks'!$H$3,"")</f>
        <v/>
      </c>
    </row>
    <row r="3585" spans="1:10" ht="17.5" customHeight="1">
      <c r="A3585" s="214"/>
      <c r="B3585" s="308" t="str">
        <f>'statement of marks'!$FT$4</f>
        <v>fgUnh</v>
      </c>
      <c r="C3585" s="240"/>
      <c r="D3585" s="241"/>
      <c r="E3585" s="261" t="str">
        <f>IF(OR('statement of marks'!$FV86="",E3584=""),"",'statement of marks'!$FV86)</f>
        <v/>
      </c>
      <c r="F3585" s="261" t="str">
        <f>IF(OR('statement of marks'!$FV86="",F3584=""),"",'statement of marks'!$FV86)</f>
        <v/>
      </c>
      <c r="G3585" s="261" t="str">
        <f>IF(OR('statement of marks'!$FV86="",G3584=""),"",'statement of marks'!$FV86)</f>
        <v/>
      </c>
      <c r="H3585" s="261" t="str">
        <f>IF(OR('statement of marks'!$FV86="",H3584=""),"",'statement of marks'!$FV86)</f>
        <v/>
      </c>
      <c r="I3585" s="261" t="str">
        <f>IF(OR('statement of marks'!$FV86="",I3584=""),"",'statement of marks'!$FV86)</f>
        <v/>
      </c>
      <c r="J3585" s="262" t="str">
        <f>IF(OR('statement of marks'!$FV86="",J3584=""),"",'statement of marks'!$FV86)</f>
        <v/>
      </c>
    </row>
    <row r="3586" spans="1:10" ht="17.5" customHeight="1">
      <c r="A3586" s="214"/>
      <c r="B3586" s="308" t="str">
        <f>'statement of marks'!$FW$4</f>
        <v>vaxszth</v>
      </c>
      <c r="C3586" s="240"/>
      <c r="D3586" s="241"/>
      <c r="E3586" s="261" t="str">
        <f>IF(OR('statement of marks'!$FY86="",E3584=""),"",'statement of marks'!$FY86)</f>
        <v/>
      </c>
      <c r="F3586" s="261" t="str">
        <f>IF(OR('statement of marks'!$FY86="",F3584=""),"",'statement of marks'!$FY86)</f>
        <v/>
      </c>
      <c r="G3586" s="261" t="str">
        <f>IF(OR('statement of marks'!$FY86="",G3584=""),"",'statement of marks'!$FY86)</f>
        <v/>
      </c>
      <c r="H3586" s="261" t="str">
        <f>IF(OR('statement of marks'!$FY86="",H3584=""),"",'statement of marks'!$FY86)</f>
        <v/>
      </c>
      <c r="I3586" s="261" t="str">
        <f>IF(OR('statement of marks'!$FY86="",I3584=""),"",'statement of marks'!$FY86)</f>
        <v/>
      </c>
      <c r="J3586" s="262" t="str">
        <f>IF(OR('statement of marks'!$FY86="",J3584=""),"",'statement of marks'!$FY86)</f>
        <v/>
      </c>
    </row>
    <row r="3587" spans="1:10" ht="17.5" customHeight="1">
      <c r="A3587" s="214"/>
      <c r="B3587" s="308" t="str">
        <f>IF('statement of marks'!BE86="s","laLÑr",IF('statement of marks'!BE86="u","mnwZ",IF('statement of marks'!BE86="g","xqtjkrh",IF('statement of marks'!BE86="p","iatkch",IF('statement of marks'!BE86="sd","flU/kh","r`rh; Hkk""kk")))))</f>
        <v>r`rh; Hkk"kk</v>
      </c>
      <c r="C3587" s="240"/>
      <c r="D3587" s="241"/>
      <c r="E3587" s="261" t="str">
        <f>IF(OR('statement of marks'!$GB86="",E3584=""),"",'statement of marks'!$GB86)</f>
        <v/>
      </c>
      <c r="F3587" s="261" t="str">
        <f>IF(OR('statement of marks'!$GB86="",F3584=""),"",'statement of marks'!$GB86)</f>
        <v/>
      </c>
      <c r="G3587" s="261" t="str">
        <f>IF(OR('statement of marks'!$GB86="",G3584=""),"",'statement of marks'!$GB86)</f>
        <v/>
      </c>
      <c r="H3587" s="261" t="str">
        <f>IF(OR('statement of marks'!$GB86="",H3584=""),"",'statement of marks'!$GB86)</f>
        <v/>
      </c>
      <c r="I3587" s="261" t="str">
        <f>IF(OR('statement of marks'!$GB86="",I3584=""),"",'statement of marks'!$GB86)</f>
        <v/>
      </c>
      <c r="J3587" s="262" t="str">
        <f>IF(OR('statement of marks'!$GB86="",J3584=""),"",'statement of marks'!$GB86)</f>
        <v/>
      </c>
    </row>
    <row r="3588" spans="1:10" ht="17.5" customHeight="1">
      <c r="A3588" s="214"/>
      <c r="B3588" s="308" t="str">
        <f>'statement of marks'!$GH$4</f>
        <v>xf.kr</v>
      </c>
      <c r="C3588" s="240"/>
      <c r="D3588" s="241"/>
      <c r="E3588" s="261" t="str">
        <f>IF(OR('statement of marks'!$GJ86="",E3584=""),"",'statement of marks'!$GJ86)</f>
        <v/>
      </c>
      <c r="F3588" s="261" t="str">
        <f>IF(OR('statement of marks'!$GJ86="",F3584=""),"",'statement of marks'!$GJ86)</f>
        <v/>
      </c>
      <c r="G3588" s="261" t="str">
        <f>IF(OR('statement of marks'!$GJ86="",G3584=""),"",'statement of marks'!$GJ86)</f>
        <v/>
      </c>
      <c r="H3588" s="261" t="str">
        <f>IF(OR('statement of marks'!$GJ86="",H3584=""),"",'statement of marks'!$GJ86)</f>
        <v/>
      </c>
      <c r="I3588" s="261" t="str">
        <f>IF(OR('statement of marks'!$GJ86="",I3584=""),"",'statement of marks'!$GJ86)</f>
        <v/>
      </c>
      <c r="J3588" s="262" t="str">
        <f>IF(OR('statement of marks'!$GJ86="",J3584=""),"",'statement of marks'!$GJ86)</f>
        <v/>
      </c>
    </row>
    <row r="3589" spans="1:10" ht="17.5" customHeight="1">
      <c r="A3589" s="214"/>
      <c r="B3589" s="308" t="str">
        <f>'statement of marks'!$GK$4</f>
        <v>foKku</v>
      </c>
      <c r="C3589" s="240"/>
      <c r="D3589" s="241"/>
      <c r="E3589" s="261" t="str">
        <f>IF(OR('statement of marks'!$GM86="",E3584=""),"",'statement of marks'!$GM86)</f>
        <v/>
      </c>
      <c r="F3589" s="261" t="str">
        <f>IF(OR('statement of marks'!$GM86="",F3584=""),"",'statement of marks'!$GM86)</f>
        <v/>
      </c>
      <c r="G3589" s="261" t="str">
        <f>IF(OR('statement of marks'!$GM86="",G3584=""),"",'statement of marks'!$GM86)</f>
        <v/>
      </c>
      <c r="H3589" s="261" t="str">
        <f>IF(OR('statement of marks'!$GM86="",H3584=""),"",'statement of marks'!$GM86)</f>
        <v/>
      </c>
      <c r="I3589" s="261" t="str">
        <f>IF(OR('statement of marks'!$GM86="",I3584=""),"",'statement of marks'!$GM86)</f>
        <v/>
      </c>
      <c r="J3589" s="262" t="str">
        <f>IF(OR('statement of marks'!$GM86="",J3584=""),"",'statement of marks'!$GM86)</f>
        <v/>
      </c>
    </row>
    <row r="3590" spans="1:10" ht="17.5" customHeight="1">
      <c r="A3590" s="214"/>
      <c r="B3590" s="308" t="str">
        <f>'statement of marks'!$GN$4</f>
        <v>lkekftd foKku</v>
      </c>
      <c r="C3590" s="240"/>
      <c r="D3590" s="241"/>
      <c r="E3590" s="261" t="str">
        <f>IF(OR('statement of marks'!$GP86="",E3584=""),"",'statement of marks'!$GP86)</f>
        <v/>
      </c>
      <c r="F3590" s="261" t="str">
        <f>IF(OR('statement of marks'!$GP86="",F3584=""),"",'statement of marks'!$GP86)</f>
        <v/>
      </c>
      <c r="G3590" s="261" t="str">
        <f>IF(OR('statement of marks'!$GP86="",G3584=""),"",'statement of marks'!$GP86)</f>
        <v/>
      </c>
      <c r="H3590" s="261" t="str">
        <f>IF(OR('statement of marks'!$GP86="",H3584=""),"",'statement of marks'!$GP86)</f>
        <v/>
      </c>
      <c r="I3590" s="261" t="str">
        <f>IF(OR('statement of marks'!$GP86="",I3584=""),"",'statement of marks'!$GP86)</f>
        <v/>
      </c>
      <c r="J3590" s="262" t="str">
        <f>IF(OR('statement of marks'!$GP86="",J3584=""),"",'statement of marks'!$GP86)</f>
        <v/>
      </c>
    </row>
    <row r="3591" spans="1:10" ht="17.5" customHeight="1">
      <c r="A3591" s="214"/>
      <c r="B3591" s="308" t="str">
        <f>'statement of marks'!$GQ$4</f>
        <v>dk;kZuqHko</v>
      </c>
      <c r="C3591" s="240"/>
      <c r="D3591" s="241"/>
      <c r="E3591" s="261" t="str">
        <f>IF(OR('statement of marks'!$GS86="",E3584=""),"",'statement of marks'!$GS86)</f>
        <v/>
      </c>
      <c r="F3591" s="261" t="str">
        <f>IF(OR('statement of marks'!$GS86="",F3584=""),"",'statement of marks'!$GS86)</f>
        <v/>
      </c>
      <c r="G3591" s="261" t="str">
        <f>IF(OR('statement of marks'!$GS86="",G3584=""),"",'statement of marks'!$GS86)</f>
        <v/>
      </c>
      <c r="H3591" s="261" t="str">
        <f>IF(OR('statement of marks'!$GS86="",H3584=""),"",'statement of marks'!$GS86)</f>
        <v/>
      </c>
      <c r="I3591" s="261" t="str">
        <f>IF(OR('statement of marks'!$GS86="",I3584=""),"",'statement of marks'!$GS86)</f>
        <v/>
      </c>
      <c r="J3591" s="262" t="str">
        <f>IF(OR('statement of marks'!$GS86="",J3584=""),"",'statement of marks'!$GS86)</f>
        <v/>
      </c>
    </row>
    <row r="3592" spans="1:10" ht="17.5" customHeight="1">
      <c r="A3592" s="214"/>
      <c r="B3592" s="308" t="str">
        <f>'statement of marks'!$GT$4</f>
        <v>dyk f'k{kk</v>
      </c>
      <c r="C3592" s="240"/>
      <c r="D3592" s="241"/>
      <c r="E3592" s="263" t="str">
        <f>IF(OR('statement of marks'!$GV86="",E3584=""),"",'statement of marks'!$GV86)</f>
        <v/>
      </c>
      <c r="F3592" s="263" t="str">
        <f>IF(OR('statement of marks'!$GV86="",F3584=""),"",'statement of marks'!$GV86)</f>
        <v/>
      </c>
      <c r="G3592" s="263" t="str">
        <f>IF(OR('statement of marks'!$GV86="",G3584=""),"",'statement of marks'!$GV86)</f>
        <v/>
      </c>
      <c r="H3592" s="263" t="str">
        <f>IF(OR('statement of marks'!$GV86="",H3584=""),"",'statement of marks'!$GV86)</f>
        <v/>
      </c>
      <c r="I3592" s="263" t="str">
        <f>IF(OR('statement of marks'!$GV86="",I3584=""),"",'statement of marks'!$GV86)</f>
        <v/>
      </c>
      <c r="J3592" s="264" t="str">
        <f>IF(OR('statement of marks'!$GV86="",J3584=""),"",'statement of marks'!$GV86)</f>
        <v/>
      </c>
    </row>
    <row r="3593" spans="1:10" ht="17.5" customHeight="1">
      <c r="A3593" s="214"/>
      <c r="B3593" s="245" t="s">
        <v>284</v>
      </c>
      <c r="C3593" s="265" t="str">
        <f t="shared" ref="C3593:J3593" si="158">C3584</f>
        <v/>
      </c>
      <c r="D3593" s="265" t="str">
        <f t="shared" si="158"/>
        <v/>
      </c>
      <c r="E3593" s="265" t="str">
        <f t="shared" si="158"/>
        <v/>
      </c>
      <c r="F3593" s="265" t="str">
        <f t="shared" si="158"/>
        <v/>
      </c>
      <c r="G3593" s="265" t="str">
        <f t="shared" si="158"/>
        <v/>
      </c>
      <c r="H3593" s="265" t="str">
        <f t="shared" si="158"/>
        <v/>
      </c>
      <c r="I3593" s="265" t="str">
        <f t="shared" si="158"/>
        <v/>
      </c>
      <c r="J3593" s="266" t="str">
        <f t="shared" si="158"/>
        <v/>
      </c>
    </row>
    <row r="3594" spans="1:10" ht="17.5" customHeight="1">
      <c r="A3594" s="214"/>
      <c r="B3594" s="308" t="str">
        <f>'statement of marks'!$HL$5</f>
        <v>Nk= mifLFkfr</v>
      </c>
      <c r="C3594" s="242"/>
      <c r="D3594" s="242"/>
      <c r="E3594" s="267" t="str">
        <f>IF(OR('statement of marks'!$HL86="",E3584=""),"",'statement of marks'!$HL86)</f>
        <v/>
      </c>
      <c r="F3594" s="267" t="str">
        <f>IF(OR('statement of marks'!$HL86="",F3584=""),"",'statement of marks'!$HL86)</f>
        <v/>
      </c>
      <c r="G3594" s="267" t="str">
        <f>IF(OR('statement of marks'!$HL86="",G3584=""),"",'statement of marks'!$HL86)</f>
        <v/>
      </c>
      <c r="H3594" s="267" t="str">
        <f>IF(OR('statement of marks'!$HL86="",H3584=""),"",'statement of marks'!$HL86)</f>
        <v/>
      </c>
      <c r="I3594" s="267" t="str">
        <f>IF(OR('statement of marks'!$HL86="",I3584=""),"",'statement of marks'!$HL86)</f>
        <v/>
      </c>
      <c r="J3594" s="268" t="str">
        <f>IF(OR('statement of marks'!$HL86="",J3584=""),"",'statement of marks'!$HL86)</f>
        <v/>
      </c>
    </row>
    <row r="3595" spans="1:10" ht="17.5" customHeight="1">
      <c r="A3595" s="214"/>
      <c r="B3595" s="308" t="str">
        <f>'statement of marks'!$HK$5</f>
        <v>dqy ehfVax</v>
      </c>
      <c r="C3595" s="243"/>
      <c r="D3595" s="243"/>
      <c r="E3595" s="243" t="str">
        <f>IF(OR('statement of marks'!$HK86="",E3584=""),"",'statement of marks'!$HK86)</f>
        <v/>
      </c>
      <c r="F3595" s="243" t="str">
        <f>IF(OR('statement of marks'!$HK86="",F3584=""),"",'statement of marks'!$HK86)</f>
        <v/>
      </c>
      <c r="G3595" s="243" t="str">
        <f>IF(OR('statement of marks'!$HK86="",G3584=""),"",'statement of marks'!$HK86)</f>
        <v/>
      </c>
      <c r="H3595" s="243" t="str">
        <f>IF(OR('statement of marks'!$HK86="",H3584=""),"",'statement of marks'!$HK86)</f>
        <v/>
      </c>
      <c r="I3595" s="243" t="str">
        <f>IF(OR('statement of marks'!$HK86="",I3584=""),"",'statement of marks'!$HK86)</f>
        <v/>
      </c>
      <c r="J3595" s="269" t="str">
        <f>IF(OR('statement of marks'!$HK86="",J3584=""),"",'statement of marks'!$HK86)</f>
        <v/>
      </c>
    </row>
    <row r="3596" spans="1:10" ht="17.5" customHeight="1">
      <c r="A3596" s="214"/>
      <c r="B3596" s="308" t="s">
        <v>259</v>
      </c>
      <c r="C3596" s="243" t="str">
        <f>IF(OR(C3594="",C3595=""),"",C3594/C3595*100)</f>
        <v/>
      </c>
      <c r="D3596" s="243" t="str">
        <f t="shared" ref="D3596:J3596" si="159">IF(OR(D3594="",D3595=""),"",D3594/D3595*100)</f>
        <v/>
      </c>
      <c r="E3596" s="243" t="str">
        <f t="shared" si="159"/>
        <v/>
      </c>
      <c r="F3596" s="243" t="str">
        <f t="shared" si="159"/>
        <v/>
      </c>
      <c r="G3596" s="243" t="str">
        <f t="shared" si="159"/>
        <v/>
      </c>
      <c r="H3596" s="243" t="str">
        <f t="shared" si="159"/>
        <v/>
      </c>
      <c r="I3596" s="243" t="str">
        <f t="shared" si="159"/>
        <v/>
      </c>
      <c r="J3596" s="269" t="str">
        <f t="shared" si="159"/>
        <v/>
      </c>
    </row>
    <row r="3597" spans="1:10" ht="17.5" customHeight="1">
      <c r="A3597" s="214"/>
      <c r="B3597" s="308" t="s">
        <v>260</v>
      </c>
      <c r="C3597" s="243"/>
      <c r="D3597" s="243"/>
      <c r="E3597" s="243"/>
      <c r="F3597" s="243"/>
      <c r="G3597" s="243"/>
      <c r="H3597" s="243"/>
      <c r="I3597" s="243"/>
      <c r="J3597" s="249"/>
    </row>
    <row r="3598" spans="1:10" ht="17.5" customHeight="1">
      <c r="A3598" s="214"/>
      <c r="B3598" s="310" t="s">
        <v>257</v>
      </c>
      <c r="C3598" s="1319" t="str">
        <f>IF('statement of marks'!HN86="","",'statement of marks'!HN86)</f>
        <v/>
      </c>
      <c r="D3598" s="1320"/>
      <c r="E3598" s="1320"/>
      <c r="F3598" s="1320"/>
      <c r="G3598" s="1320"/>
      <c r="H3598" s="1320"/>
      <c r="I3598" s="1320"/>
      <c r="J3598" s="1321"/>
    </row>
    <row r="3599" spans="1:10" ht="17.5" customHeight="1">
      <c r="A3599" s="214"/>
      <c r="B3599" s="246"/>
      <c r="C3599" s="1322"/>
      <c r="D3599" s="1323"/>
      <c r="E3599" s="1323"/>
      <c r="F3599" s="1324"/>
      <c r="G3599" s="1322"/>
      <c r="H3599" s="1323"/>
      <c r="I3599" s="1323"/>
      <c r="J3599" s="1325"/>
    </row>
    <row r="3600" spans="1:10" ht="17.5" customHeight="1" thickBot="1">
      <c r="A3600" s="215"/>
      <c r="B3600" s="259" t="s">
        <v>262</v>
      </c>
      <c r="C3600" s="1293" t="s">
        <v>80</v>
      </c>
      <c r="D3600" s="1294"/>
      <c r="E3600" s="1294"/>
      <c r="F3600" s="1295"/>
      <c r="G3600" s="1296" t="s">
        <v>263</v>
      </c>
      <c r="H3600" s="1297"/>
      <c r="I3600" s="1297"/>
      <c r="J3600" s="1298"/>
    </row>
    <row r="3601" spans="1:10" ht="17.5" customHeight="1">
      <c r="A3601" s="247"/>
      <c r="B3601" s="1352" t="s">
        <v>228</v>
      </c>
      <c r="C3601" s="1353"/>
      <c r="D3601" s="1353"/>
      <c r="E3601" s="1353"/>
      <c r="F3601" s="1353"/>
      <c r="G3601" s="1353"/>
      <c r="H3601" s="1353"/>
      <c r="I3601" s="1353"/>
      <c r="J3601" s="1354"/>
    </row>
    <row r="3602" spans="1:10" ht="17.5" customHeight="1">
      <c r="A3602" s="214"/>
      <c r="B3602" s="1355" t="s">
        <v>247</v>
      </c>
      <c r="C3602" s="1356"/>
      <c r="D3602" s="1356"/>
      <c r="E3602" s="1356"/>
      <c r="F3602" s="1356"/>
      <c r="G3602" s="1356"/>
      <c r="H3602" s="1356"/>
      <c r="I3602" s="1356"/>
      <c r="J3602" s="1357"/>
    </row>
    <row r="3603" spans="1:10" ht="17.5" customHeight="1">
      <c r="A3603" s="214"/>
      <c r="B3603" s="1358" t="s">
        <v>81</v>
      </c>
      <c r="C3603" s="1358"/>
      <c r="D3603" s="1359">
        <f>YEAR(details!G87)</f>
        <v>1900</v>
      </c>
      <c r="E3603" s="1360"/>
      <c r="F3603" s="307" t="s">
        <v>230</v>
      </c>
      <c r="G3603" s="1359" t="str">
        <f>'statement of marks'!$H$3</f>
        <v>2015-16</v>
      </c>
      <c r="H3603" s="1360"/>
      <c r="I3603" s="307" t="s">
        <v>231</v>
      </c>
      <c r="J3603" s="255"/>
    </row>
    <row r="3604" spans="1:10" ht="17.5" customHeight="1">
      <c r="A3604" s="214"/>
      <c r="B3604" s="1326" t="s">
        <v>229</v>
      </c>
      <c r="C3604" s="1327"/>
      <c r="D3604" s="1312" t="str">
        <f>'statement of marks'!$A$1</f>
        <v>jk- ck- ek/;fed fo|ky; uohu] fuEckgsM+k</v>
      </c>
      <c r="E3604" s="1313"/>
      <c r="F3604" s="1313"/>
      <c r="G3604" s="1313"/>
      <c r="H3604" s="1313"/>
      <c r="I3604" s="1313"/>
      <c r="J3604" s="1314"/>
    </row>
    <row r="3605" spans="1:10" ht="17.5" customHeight="1">
      <c r="A3605" s="214"/>
      <c r="B3605" s="1326" t="str">
        <f>'statement of marks'!$J$3</f>
        <v xml:space="preserve">fo|ky; dk Mk;l dksM+ </v>
      </c>
      <c r="C3605" s="1327"/>
      <c r="D3605" s="1345" t="str">
        <f>'statement of marks'!$K$3</f>
        <v xml:space="preserve">08291009401   </v>
      </c>
      <c r="E3605" s="1346"/>
      <c r="F3605" s="1128"/>
      <c r="G3605" s="1129"/>
      <c r="H3605" s="1129"/>
      <c r="I3605" s="1129"/>
      <c r="J3605" s="1347"/>
    </row>
    <row r="3606" spans="1:10" ht="17.5" customHeight="1">
      <c r="A3606" s="214"/>
      <c r="B3606" s="1326" t="s">
        <v>218</v>
      </c>
      <c r="C3606" s="1327"/>
      <c r="D3606" s="1312" t="str">
        <f>IF('statement of marks'!J87="","",'statement of marks'!J87)</f>
        <v/>
      </c>
      <c r="E3606" s="1313"/>
      <c r="F3606" s="1313"/>
      <c r="G3606" s="1313"/>
      <c r="H3606" s="1313"/>
      <c r="I3606" s="1313"/>
      <c r="J3606" s="1314"/>
    </row>
    <row r="3607" spans="1:10" ht="17.5" customHeight="1">
      <c r="A3607" s="214"/>
      <c r="B3607" s="1326" t="s">
        <v>232</v>
      </c>
      <c r="C3607" s="1327"/>
      <c r="D3607" s="1145" t="str">
        <f>IF('statement of marks'!C87="B","Nk=",IF('statement of marks'!C87="G","Nk=k",""))</f>
        <v/>
      </c>
      <c r="E3607" s="1145"/>
      <c r="F3607" s="258" t="s">
        <v>224</v>
      </c>
      <c r="G3607" s="256" t="str">
        <f>IF('statement of marks'!B87="","",'statement of marks'!B87)</f>
        <v/>
      </c>
      <c r="H3607" s="1348"/>
      <c r="I3607" s="1348"/>
      <c r="J3607" s="1349"/>
    </row>
    <row r="3608" spans="1:10" ht="17.5" customHeight="1">
      <c r="A3608" s="214"/>
      <c r="B3608" s="1326" t="s">
        <v>220</v>
      </c>
      <c r="C3608" s="1327"/>
      <c r="D3608" s="1312" t="str">
        <f>IF('statement of marks'!L87="","",'statement of marks'!L87)</f>
        <v/>
      </c>
      <c r="E3608" s="1313"/>
      <c r="F3608" s="1313"/>
      <c r="G3608" s="1313"/>
      <c r="H3608" s="1313"/>
      <c r="I3608" s="1313"/>
      <c r="J3608" s="1314"/>
    </row>
    <row r="3609" spans="1:10" ht="17.5" customHeight="1">
      <c r="A3609" s="214"/>
      <c r="B3609" s="1326" t="s">
        <v>219</v>
      </c>
      <c r="C3609" s="1327"/>
      <c r="D3609" s="1312" t="str">
        <f>IF('statement of marks'!K87="","",'statement of marks'!K87)</f>
        <v/>
      </c>
      <c r="E3609" s="1313"/>
      <c r="F3609" s="1313"/>
      <c r="G3609" s="1313"/>
      <c r="H3609" s="1313"/>
      <c r="I3609" s="1313"/>
      <c r="J3609" s="1314"/>
    </row>
    <row r="3610" spans="1:10" ht="17.5" customHeight="1">
      <c r="A3610" s="214"/>
      <c r="B3610" s="1326" t="s">
        <v>234</v>
      </c>
      <c r="C3610" s="1327"/>
      <c r="D3610" s="1312" t="str">
        <f>IF(details!N87="","",details!N87)</f>
        <v/>
      </c>
      <c r="E3610" s="1313"/>
      <c r="F3610" s="1313"/>
      <c r="G3610" s="1313"/>
      <c r="H3610" s="1313"/>
      <c r="I3610" s="1313"/>
      <c r="J3610" s="1314"/>
    </row>
    <row r="3611" spans="1:10" ht="17.5" customHeight="1">
      <c r="A3611" s="214"/>
      <c r="B3611" s="1326" t="s">
        <v>283</v>
      </c>
      <c r="C3611" s="1327"/>
      <c r="D3611" s="1312" t="str">
        <f>IF(details!O87="","",details!O87)</f>
        <v/>
      </c>
      <c r="E3611" s="1313"/>
      <c r="F3611" s="1313"/>
      <c r="G3611" s="1313"/>
      <c r="H3611" s="1313"/>
      <c r="I3611" s="1313"/>
      <c r="J3611" s="1314"/>
    </row>
    <row r="3612" spans="1:10" ht="17.5" customHeight="1">
      <c r="A3612" s="214"/>
      <c r="B3612" s="1326" t="s">
        <v>77</v>
      </c>
      <c r="C3612" s="1327"/>
      <c r="D3612" s="392">
        <f>'statement of marks'!$C$3</f>
        <v>6</v>
      </c>
      <c r="E3612" s="309" t="s">
        <v>222</v>
      </c>
      <c r="F3612" s="254" t="str">
        <f>IF('statement of marks'!F87="","",'statement of marks'!F87)</f>
        <v/>
      </c>
      <c r="G3612" s="1343" t="s">
        <v>233</v>
      </c>
      <c r="H3612" s="1170"/>
      <c r="I3612" s="1361" t="str">
        <f>IF('statement of marks'!G87="","",'statement of marks'!G87)</f>
        <v/>
      </c>
      <c r="J3612" s="1362"/>
    </row>
    <row r="3613" spans="1:10" ht="17.5" customHeight="1">
      <c r="A3613" s="214"/>
      <c r="B3613" s="1326" t="s">
        <v>225</v>
      </c>
      <c r="C3613" s="1327"/>
      <c r="D3613" s="1316" t="str">
        <f>IF('statement of marks'!H87="","",'statement of marks'!H87)</f>
        <v/>
      </c>
      <c r="E3613" s="1328"/>
      <c r="F3613" s="1328"/>
      <c r="G3613" s="1328"/>
      <c r="H3613" s="1328"/>
      <c r="I3613" s="1328"/>
      <c r="J3613" s="1329"/>
    </row>
    <row r="3614" spans="1:10" ht="17.5" customHeight="1">
      <c r="A3614" s="214"/>
      <c r="B3614" s="1326" t="s">
        <v>226</v>
      </c>
      <c r="C3614" s="1327"/>
      <c r="D3614" s="1330" t="str">
        <f>IF('statement of marks'!I87="","",'statement of marks'!I87)</f>
        <v/>
      </c>
      <c r="E3614" s="1331"/>
      <c r="F3614" s="1332"/>
      <c r="G3614" s="1332"/>
      <c r="H3614" s="1332"/>
      <c r="I3614" s="1332"/>
      <c r="J3614" s="1333"/>
    </row>
    <row r="3615" spans="1:10" ht="17.5" customHeight="1">
      <c r="A3615" s="214"/>
      <c r="B3615" s="1312" t="s">
        <v>235</v>
      </c>
      <c r="C3615" s="1313"/>
      <c r="D3615" s="1313"/>
      <c r="E3615" s="1144"/>
      <c r="F3615" s="1334" t="str">
        <f>IF(details!Q87="","",details!Q87)</f>
        <v/>
      </c>
      <c r="G3615" s="1334"/>
      <c r="H3615" s="1335"/>
      <c r="I3615" s="1335"/>
      <c r="J3615" s="1336"/>
    </row>
    <row r="3616" spans="1:10" ht="17.5" customHeight="1">
      <c r="A3616" s="214"/>
      <c r="B3616" s="1326" t="s">
        <v>239</v>
      </c>
      <c r="C3616" s="1327"/>
      <c r="D3616" s="1312" t="str">
        <f>IF(details!M87="","",details!M87)</f>
        <v/>
      </c>
      <c r="E3616" s="1313"/>
      <c r="F3616" s="1313"/>
      <c r="G3616" s="1313"/>
      <c r="H3616" s="1313"/>
      <c r="I3616" s="1313"/>
      <c r="J3616" s="1314"/>
    </row>
    <row r="3617" spans="1:10" ht="17.5" customHeight="1">
      <c r="A3617" s="214"/>
      <c r="B3617" s="1326" t="s">
        <v>240</v>
      </c>
      <c r="C3617" s="1327"/>
      <c r="D3617" s="1312" t="str">
        <f>IF(details!P87="","",details!P87)</f>
        <v/>
      </c>
      <c r="E3617" s="1313"/>
      <c r="F3617" s="1313"/>
      <c r="G3617" s="1313"/>
      <c r="H3617" s="1313"/>
      <c r="I3617" s="1313"/>
      <c r="J3617" s="1314"/>
    </row>
    <row r="3618" spans="1:10" ht="17.5" customHeight="1">
      <c r="A3618" s="214"/>
      <c r="B3618" s="1326" t="s">
        <v>241</v>
      </c>
      <c r="C3618" s="1327"/>
      <c r="D3618" s="1337" t="str">
        <f>IF('statement of marks'!HD87="mRrh.kZ",'statement of marks'!$C$3,"")</f>
        <v/>
      </c>
      <c r="E3618" s="1338"/>
      <c r="F3618" s="1313" t="s">
        <v>242</v>
      </c>
      <c r="G3618" s="1144"/>
      <c r="H3618" s="1337" t="str">
        <f>IF(D3618="","",D3618+1)</f>
        <v/>
      </c>
      <c r="I3618" s="1338"/>
      <c r="J3618" s="1339"/>
    </row>
    <row r="3619" spans="1:10" ht="17.5" customHeight="1">
      <c r="A3619" s="214"/>
      <c r="B3619" s="1326" t="s">
        <v>243</v>
      </c>
      <c r="C3619" s="1327"/>
      <c r="D3619" s="1340">
        <f>IF(details!$O$4="","",details!$O$4)</f>
        <v>42460</v>
      </c>
      <c r="E3619" s="1341"/>
      <c r="F3619" s="1342"/>
      <c r="G3619" s="1343"/>
      <c r="H3619" s="1343"/>
      <c r="I3619" s="1343"/>
      <c r="J3619" s="1344"/>
    </row>
    <row r="3620" spans="1:10" ht="17.5" customHeight="1">
      <c r="A3620" s="214"/>
      <c r="B3620" s="1299"/>
      <c r="C3620" s="1299"/>
      <c r="D3620" s="1276"/>
      <c r="E3620" s="1276"/>
      <c r="F3620" s="1288"/>
      <c r="G3620" s="1288"/>
      <c r="H3620" s="1288"/>
      <c r="I3620" s="1288"/>
      <c r="J3620" s="1300"/>
    </row>
    <row r="3621" spans="1:10" ht="17.5" customHeight="1">
      <c r="A3621" s="214"/>
      <c r="B3621" s="1301" t="str">
        <f>IF(details!$I$4="","",details!$I$4)</f>
        <v>Jherh js[kk oekZ</v>
      </c>
      <c r="C3621" s="1301"/>
      <c r="D3621" s="1276"/>
      <c r="E3621" s="1276"/>
      <c r="F3621" s="1302" t="str">
        <f>IF(details!$F$4="","",details!$F$4)</f>
        <v>Jh jk/ks';ke tk'kh</v>
      </c>
      <c r="G3621" s="1303"/>
      <c r="H3621" s="1303"/>
      <c r="I3621" s="1303"/>
      <c r="J3621" s="1304"/>
    </row>
    <row r="3622" spans="1:10" ht="17.5" customHeight="1" thickBot="1">
      <c r="A3622" s="215"/>
      <c r="B3622" s="1305" t="s">
        <v>244</v>
      </c>
      <c r="C3622" s="1305"/>
      <c r="D3622" s="1305" t="s">
        <v>245</v>
      </c>
      <c r="E3622" s="1305"/>
      <c r="F3622" s="1306" t="s">
        <v>246</v>
      </c>
      <c r="G3622" s="1307"/>
      <c r="H3622" s="1307"/>
      <c r="I3622" s="1307"/>
      <c r="J3622" s="1308"/>
    </row>
    <row r="3623" spans="1:10" ht="17.5" customHeight="1">
      <c r="A3623" s="247"/>
      <c r="B3623" s="1309" t="s">
        <v>258</v>
      </c>
      <c r="C3623" s="1310"/>
      <c r="D3623" s="1310"/>
      <c r="E3623" s="1310"/>
      <c r="F3623" s="1310"/>
      <c r="G3623" s="1310"/>
      <c r="H3623" s="1310"/>
      <c r="I3623" s="1310"/>
      <c r="J3623" s="1311"/>
    </row>
    <row r="3624" spans="1:10" ht="17.5" customHeight="1">
      <c r="A3624" s="214"/>
      <c r="B3624" s="310" t="s">
        <v>218</v>
      </c>
      <c r="C3624" s="1312" t="str">
        <f>IF('statement of marks'!J87="","",'statement of marks'!J87)</f>
        <v/>
      </c>
      <c r="D3624" s="1313"/>
      <c r="E3624" s="1313"/>
      <c r="F3624" s="1313"/>
      <c r="G3624" s="1313"/>
      <c r="H3624" s="1313"/>
      <c r="I3624" s="1313"/>
      <c r="J3624" s="1314"/>
    </row>
    <row r="3625" spans="1:10" ht="17.5" customHeight="1">
      <c r="A3625" s="214"/>
      <c r="B3625" s="310" t="s">
        <v>219</v>
      </c>
      <c r="C3625" s="1312" t="str">
        <f>IF('statement of marks'!K87="","",'statement of marks'!K87)</f>
        <v/>
      </c>
      <c r="D3625" s="1313"/>
      <c r="E3625" s="1313"/>
      <c r="F3625" s="1313"/>
      <c r="G3625" s="1313"/>
      <c r="H3625" s="1313"/>
      <c r="I3625" s="1313"/>
      <c r="J3625" s="1314"/>
    </row>
    <row r="3626" spans="1:10" ht="17.5" customHeight="1">
      <c r="A3626" s="214"/>
      <c r="B3626" s="310" t="s">
        <v>220</v>
      </c>
      <c r="C3626" s="1312" t="str">
        <f>IF('statement of marks'!L87="","",'statement of marks'!L87)</f>
        <v/>
      </c>
      <c r="D3626" s="1313"/>
      <c r="E3626" s="1313"/>
      <c r="F3626" s="1313"/>
      <c r="G3626" s="1313"/>
      <c r="H3626" s="1313"/>
      <c r="I3626" s="1313"/>
      <c r="J3626" s="1314"/>
    </row>
    <row r="3627" spans="1:10" ht="17.5" customHeight="1">
      <c r="A3627" s="214"/>
      <c r="B3627" s="310" t="s">
        <v>225</v>
      </c>
      <c r="C3627" s="1315" t="str">
        <f>IF('statement of marks'!H87="","",'statement of marks'!H87)</f>
        <v/>
      </c>
      <c r="D3627" s="1316"/>
      <c r="E3627" s="252" t="s">
        <v>261</v>
      </c>
      <c r="F3627" s="1317" t="str">
        <f>IF('statement of marks'!I87="","",'statement of marks'!I87)</f>
        <v/>
      </c>
      <c r="G3627" s="1317"/>
      <c r="H3627" s="1317"/>
      <c r="I3627" s="1317"/>
      <c r="J3627" s="1318"/>
    </row>
    <row r="3628" spans="1:10" ht="17.5" customHeight="1">
      <c r="A3628" s="214"/>
      <c r="B3628" s="310" t="s">
        <v>223</v>
      </c>
      <c r="C3628" s="253" t="s">
        <v>248</v>
      </c>
      <c r="D3628" s="235" t="s">
        <v>249</v>
      </c>
      <c r="E3628" s="235" t="s">
        <v>250</v>
      </c>
      <c r="F3628" s="235" t="s">
        <v>251</v>
      </c>
      <c r="G3628" s="235" t="s">
        <v>252</v>
      </c>
      <c r="H3628" s="235" t="s">
        <v>253</v>
      </c>
      <c r="I3628" s="235" t="s">
        <v>254</v>
      </c>
      <c r="J3628" s="248" t="s">
        <v>255</v>
      </c>
    </row>
    <row r="3629" spans="1:10" ht="17.5" customHeight="1">
      <c r="A3629" s="214"/>
      <c r="B3629" s="308" t="s">
        <v>256</v>
      </c>
      <c r="C3629" s="239" t="str">
        <f>IF(AND('statement of marks'!$C$3=1,'statement of marks'!HD87="mRrh.kZ"),'statement of marks'!$H$3,"")</f>
        <v/>
      </c>
      <c r="D3629" s="239" t="str">
        <f>IF(AND('statement of marks'!$C$3=2,'statement of marks'!HD87="mRrh.kZ"),'statement of marks'!$H$3,"")</f>
        <v/>
      </c>
      <c r="E3629" s="239" t="str">
        <f>IF(AND('statement of marks'!$C$3=3,'statement of marks'!HD87="mRrh.kZ"),'statement of marks'!$H$3,"")</f>
        <v/>
      </c>
      <c r="F3629" s="239" t="str">
        <f>IF(AND('statement of marks'!$C$3=4,'statement of marks'!HD87="mRrh.kZ"),'statement of marks'!$H$3,"")</f>
        <v/>
      </c>
      <c r="G3629" s="239" t="str">
        <f>IF(AND('statement of marks'!$C$3=5,'statement of marks'!HD87="mRrh.kZ"),'statement of marks'!$H$3,"")</f>
        <v/>
      </c>
      <c r="H3629" s="239" t="str">
        <f>IF(AND('statement of marks'!$C$3=6,'statement of marks'!HD87="mRrh.kZ"),'statement of marks'!$H$3,"")</f>
        <v/>
      </c>
      <c r="I3629" s="239" t="str">
        <f>IF(AND('statement of marks'!$C$3=7,'statement of marks'!HD87="mRrh.kZ"),'statement of marks'!$H$3,"")</f>
        <v/>
      </c>
      <c r="J3629" s="260" t="str">
        <f>IF(AND('statement of marks'!$C$3=8,'statement of marks'!HD87="mRrh.kZ"),'statement of marks'!$H$3,"")</f>
        <v/>
      </c>
    </row>
    <row r="3630" spans="1:10" ht="17.5" customHeight="1">
      <c r="A3630" s="214"/>
      <c r="B3630" s="308" t="str">
        <f>'statement of marks'!$FT$4</f>
        <v>fgUnh</v>
      </c>
      <c r="C3630" s="240"/>
      <c r="D3630" s="241"/>
      <c r="E3630" s="261" t="str">
        <f>IF(OR('statement of marks'!$FV87="",E3629=""),"",'statement of marks'!$FV87)</f>
        <v/>
      </c>
      <c r="F3630" s="261" t="str">
        <f>IF(OR('statement of marks'!$FV87="",F3629=""),"",'statement of marks'!$FV87)</f>
        <v/>
      </c>
      <c r="G3630" s="261" t="str">
        <f>IF(OR('statement of marks'!$FV87="",G3629=""),"",'statement of marks'!$FV87)</f>
        <v/>
      </c>
      <c r="H3630" s="261" t="str">
        <f>IF(OR('statement of marks'!$FV87="",H3629=""),"",'statement of marks'!$FV87)</f>
        <v/>
      </c>
      <c r="I3630" s="261" t="str">
        <f>IF(OR('statement of marks'!$FV87="",I3629=""),"",'statement of marks'!$FV87)</f>
        <v/>
      </c>
      <c r="J3630" s="262" t="str">
        <f>IF(OR('statement of marks'!$FV87="",J3629=""),"",'statement of marks'!$FV87)</f>
        <v/>
      </c>
    </row>
    <row r="3631" spans="1:10" ht="17.5" customHeight="1">
      <c r="A3631" s="214"/>
      <c r="B3631" s="308" t="str">
        <f>'statement of marks'!$FW$4</f>
        <v>vaxszth</v>
      </c>
      <c r="C3631" s="240"/>
      <c r="D3631" s="241"/>
      <c r="E3631" s="261" t="str">
        <f>IF(OR('statement of marks'!$FY87="",E3629=""),"",'statement of marks'!$FY87)</f>
        <v/>
      </c>
      <c r="F3631" s="261" t="str">
        <f>IF(OR('statement of marks'!$FY87="",F3629=""),"",'statement of marks'!$FY87)</f>
        <v/>
      </c>
      <c r="G3631" s="261" t="str">
        <f>IF(OR('statement of marks'!$FY87="",G3629=""),"",'statement of marks'!$FY87)</f>
        <v/>
      </c>
      <c r="H3631" s="261" t="str">
        <f>IF(OR('statement of marks'!$FY87="",H3629=""),"",'statement of marks'!$FY87)</f>
        <v/>
      </c>
      <c r="I3631" s="261" t="str">
        <f>IF(OR('statement of marks'!$FY87="",I3629=""),"",'statement of marks'!$FY87)</f>
        <v/>
      </c>
      <c r="J3631" s="262" t="str">
        <f>IF(OR('statement of marks'!$FY87="",J3629=""),"",'statement of marks'!$FY87)</f>
        <v/>
      </c>
    </row>
    <row r="3632" spans="1:10" ht="17.5" customHeight="1">
      <c r="A3632" s="214"/>
      <c r="B3632" s="308" t="str">
        <f>IF('statement of marks'!BE87="s","laLÑr",IF('statement of marks'!BE87="u","mnwZ",IF('statement of marks'!BE87="g","xqtjkrh",IF('statement of marks'!BE87="p","iatkch",IF('statement of marks'!BE87="sd","flU/kh","r`rh; Hkk""kk")))))</f>
        <v>r`rh; Hkk"kk</v>
      </c>
      <c r="C3632" s="240"/>
      <c r="D3632" s="241"/>
      <c r="E3632" s="261" t="str">
        <f>IF(OR('statement of marks'!$GB87="",E3629=""),"",'statement of marks'!$GB87)</f>
        <v/>
      </c>
      <c r="F3632" s="261" t="str">
        <f>IF(OR('statement of marks'!$GB87="",F3629=""),"",'statement of marks'!$GB87)</f>
        <v/>
      </c>
      <c r="G3632" s="261" t="str">
        <f>IF(OR('statement of marks'!$GB87="",G3629=""),"",'statement of marks'!$GB87)</f>
        <v/>
      </c>
      <c r="H3632" s="261" t="str">
        <f>IF(OR('statement of marks'!$GB87="",H3629=""),"",'statement of marks'!$GB87)</f>
        <v/>
      </c>
      <c r="I3632" s="261" t="str">
        <f>IF(OR('statement of marks'!$GB87="",I3629=""),"",'statement of marks'!$GB87)</f>
        <v/>
      </c>
      <c r="J3632" s="262" t="str">
        <f>IF(OR('statement of marks'!$GB87="",J3629=""),"",'statement of marks'!$GB87)</f>
        <v/>
      </c>
    </row>
    <row r="3633" spans="1:10" ht="17.5" customHeight="1">
      <c r="A3633" s="214"/>
      <c r="B3633" s="308" t="str">
        <f>'statement of marks'!$GH$4</f>
        <v>xf.kr</v>
      </c>
      <c r="C3633" s="240"/>
      <c r="D3633" s="241"/>
      <c r="E3633" s="261" t="str">
        <f>IF(OR('statement of marks'!$GJ87="",E3629=""),"",'statement of marks'!$GJ87)</f>
        <v/>
      </c>
      <c r="F3633" s="261" t="str">
        <f>IF(OR('statement of marks'!$GJ87="",F3629=""),"",'statement of marks'!$GJ87)</f>
        <v/>
      </c>
      <c r="G3633" s="261" t="str">
        <f>IF(OR('statement of marks'!$GJ87="",G3629=""),"",'statement of marks'!$GJ87)</f>
        <v/>
      </c>
      <c r="H3633" s="261" t="str">
        <f>IF(OR('statement of marks'!$GJ87="",H3629=""),"",'statement of marks'!$GJ87)</f>
        <v/>
      </c>
      <c r="I3633" s="261" t="str">
        <f>IF(OR('statement of marks'!$GJ87="",I3629=""),"",'statement of marks'!$GJ87)</f>
        <v/>
      </c>
      <c r="J3633" s="262" t="str">
        <f>IF(OR('statement of marks'!$GJ87="",J3629=""),"",'statement of marks'!$GJ87)</f>
        <v/>
      </c>
    </row>
    <row r="3634" spans="1:10" ht="17.5" customHeight="1">
      <c r="A3634" s="214"/>
      <c r="B3634" s="308" t="str">
        <f>'statement of marks'!$GK$4</f>
        <v>foKku</v>
      </c>
      <c r="C3634" s="240"/>
      <c r="D3634" s="241"/>
      <c r="E3634" s="261" t="str">
        <f>IF(OR('statement of marks'!$GM87="",E3629=""),"",'statement of marks'!$GM87)</f>
        <v/>
      </c>
      <c r="F3634" s="261" t="str">
        <f>IF(OR('statement of marks'!$GM87="",F3629=""),"",'statement of marks'!$GM87)</f>
        <v/>
      </c>
      <c r="G3634" s="261" t="str">
        <f>IF(OR('statement of marks'!$GM87="",G3629=""),"",'statement of marks'!$GM87)</f>
        <v/>
      </c>
      <c r="H3634" s="261" t="str">
        <f>IF(OR('statement of marks'!$GM87="",H3629=""),"",'statement of marks'!$GM87)</f>
        <v/>
      </c>
      <c r="I3634" s="261" t="str">
        <f>IF(OR('statement of marks'!$GM87="",I3629=""),"",'statement of marks'!$GM87)</f>
        <v/>
      </c>
      <c r="J3634" s="262" t="str">
        <f>IF(OR('statement of marks'!$GM87="",J3629=""),"",'statement of marks'!$GM87)</f>
        <v/>
      </c>
    </row>
    <row r="3635" spans="1:10" ht="17.5" customHeight="1">
      <c r="A3635" s="214"/>
      <c r="B3635" s="308" t="str">
        <f>'statement of marks'!$GN$4</f>
        <v>lkekftd foKku</v>
      </c>
      <c r="C3635" s="240"/>
      <c r="D3635" s="241"/>
      <c r="E3635" s="261" t="str">
        <f>IF(OR('statement of marks'!$GP87="",E3629=""),"",'statement of marks'!$GP87)</f>
        <v/>
      </c>
      <c r="F3635" s="261" t="str">
        <f>IF(OR('statement of marks'!$GP87="",F3629=""),"",'statement of marks'!$GP87)</f>
        <v/>
      </c>
      <c r="G3635" s="261" t="str">
        <f>IF(OR('statement of marks'!$GP87="",G3629=""),"",'statement of marks'!$GP87)</f>
        <v/>
      </c>
      <c r="H3635" s="261" t="str">
        <f>IF(OR('statement of marks'!$GP87="",H3629=""),"",'statement of marks'!$GP87)</f>
        <v/>
      </c>
      <c r="I3635" s="261" t="str">
        <f>IF(OR('statement of marks'!$GP87="",I3629=""),"",'statement of marks'!$GP87)</f>
        <v/>
      </c>
      <c r="J3635" s="262" t="str">
        <f>IF(OR('statement of marks'!$GP87="",J3629=""),"",'statement of marks'!$GP87)</f>
        <v/>
      </c>
    </row>
    <row r="3636" spans="1:10" ht="17.5" customHeight="1">
      <c r="A3636" s="214"/>
      <c r="B3636" s="308" t="str">
        <f>'statement of marks'!$GQ$4</f>
        <v>dk;kZuqHko</v>
      </c>
      <c r="C3636" s="240"/>
      <c r="D3636" s="241"/>
      <c r="E3636" s="261" t="str">
        <f>IF(OR('statement of marks'!$GS87="",E3629=""),"",'statement of marks'!$GS87)</f>
        <v/>
      </c>
      <c r="F3636" s="261" t="str">
        <f>IF(OR('statement of marks'!$GS87="",F3629=""),"",'statement of marks'!$GS87)</f>
        <v/>
      </c>
      <c r="G3636" s="261" t="str">
        <f>IF(OR('statement of marks'!$GS87="",G3629=""),"",'statement of marks'!$GS87)</f>
        <v/>
      </c>
      <c r="H3636" s="261" t="str">
        <f>IF(OR('statement of marks'!$GS87="",H3629=""),"",'statement of marks'!$GS87)</f>
        <v/>
      </c>
      <c r="I3636" s="261" t="str">
        <f>IF(OR('statement of marks'!$GS87="",I3629=""),"",'statement of marks'!$GS87)</f>
        <v/>
      </c>
      <c r="J3636" s="262" t="str">
        <f>IF(OR('statement of marks'!$GS87="",J3629=""),"",'statement of marks'!$GS87)</f>
        <v/>
      </c>
    </row>
    <row r="3637" spans="1:10" ht="17.5" customHeight="1">
      <c r="A3637" s="214"/>
      <c r="B3637" s="308" t="str">
        <f>'statement of marks'!$GT$4</f>
        <v>dyk f'k{kk</v>
      </c>
      <c r="C3637" s="240"/>
      <c r="D3637" s="241"/>
      <c r="E3637" s="263" t="str">
        <f>IF(OR('statement of marks'!$GV87="",E3629=""),"",'statement of marks'!$GV87)</f>
        <v/>
      </c>
      <c r="F3637" s="263" t="str">
        <f>IF(OR('statement of marks'!$GV87="",F3629=""),"",'statement of marks'!$GV87)</f>
        <v/>
      </c>
      <c r="G3637" s="263" t="str">
        <f>IF(OR('statement of marks'!$GV87="",G3629=""),"",'statement of marks'!$GV87)</f>
        <v/>
      </c>
      <c r="H3637" s="263" t="str">
        <f>IF(OR('statement of marks'!$GV87="",H3629=""),"",'statement of marks'!$GV87)</f>
        <v/>
      </c>
      <c r="I3637" s="263" t="str">
        <f>IF(OR('statement of marks'!$GV87="",I3629=""),"",'statement of marks'!$GV87)</f>
        <v/>
      </c>
      <c r="J3637" s="264" t="str">
        <f>IF(OR('statement of marks'!$GV87="",J3629=""),"",'statement of marks'!$GV87)</f>
        <v/>
      </c>
    </row>
    <row r="3638" spans="1:10" ht="17.5" customHeight="1">
      <c r="A3638" s="214"/>
      <c r="B3638" s="245" t="s">
        <v>284</v>
      </c>
      <c r="C3638" s="265" t="str">
        <f t="shared" ref="C3638:J3638" si="160">C3629</f>
        <v/>
      </c>
      <c r="D3638" s="265" t="str">
        <f t="shared" si="160"/>
        <v/>
      </c>
      <c r="E3638" s="265" t="str">
        <f t="shared" si="160"/>
        <v/>
      </c>
      <c r="F3638" s="265" t="str">
        <f t="shared" si="160"/>
        <v/>
      </c>
      <c r="G3638" s="265" t="str">
        <f t="shared" si="160"/>
        <v/>
      </c>
      <c r="H3638" s="265" t="str">
        <f t="shared" si="160"/>
        <v/>
      </c>
      <c r="I3638" s="265" t="str">
        <f t="shared" si="160"/>
        <v/>
      </c>
      <c r="J3638" s="266" t="str">
        <f t="shared" si="160"/>
        <v/>
      </c>
    </row>
    <row r="3639" spans="1:10" ht="17.5" customHeight="1">
      <c r="A3639" s="214"/>
      <c r="B3639" s="308" t="str">
        <f>'statement of marks'!$HL$5</f>
        <v>Nk= mifLFkfr</v>
      </c>
      <c r="C3639" s="242"/>
      <c r="D3639" s="242"/>
      <c r="E3639" s="267" t="str">
        <f>IF(OR('statement of marks'!$HL87="",E3629=""),"",'statement of marks'!$HL87)</f>
        <v/>
      </c>
      <c r="F3639" s="267" t="str">
        <f>IF(OR('statement of marks'!$HL87="",F3629=""),"",'statement of marks'!$HL87)</f>
        <v/>
      </c>
      <c r="G3639" s="267" t="str">
        <f>IF(OR('statement of marks'!$HL87="",G3629=""),"",'statement of marks'!$HL87)</f>
        <v/>
      </c>
      <c r="H3639" s="267" t="str">
        <f>IF(OR('statement of marks'!$HL87="",H3629=""),"",'statement of marks'!$HL87)</f>
        <v/>
      </c>
      <c r="I3639" s="267" t="str">
        <f>IF(OR('statement of marks'!$HL87="",I3629=""),"",'statement of marks'!$HL87)</f>
        <v/>
      </c>
      <c r="J3639" s="268" t="str">
        <f>IF(OR('statement of marks'!$HL87="",J3629=""),"",'statement of marks'!$HL87)</f>
        <v/>
      </c>
    </row>
    <row r="3640" spans="1:10" ht="17.5" customHeight="1">
      <c r="A3640" s="214"/>
      <c r="B3640" s="308" t="str">
        <f>'statement of marks'!$HK$5</f>
        <v>dqy ehfVax</v>
      </c>
      <c r="C3640" s="243"/>
      <c r="D3640" s="243"/>
      <c r="E3640" s="243" t="str">
        <f>IF(OR('statement of marks'!$HK87="",E3629=""),"",'statement of marks'!$HK87)</f>
        <v/>
      </c>
      <c r="F3640" s="243" t="str">
        <f>IF(OR('statement of marks'!$HK87="",F3629=""),"",'statement of marks'!$HK87)</f>
        <v/>
      </c>
      <c r="G3640" s="243" t="str">
        <f>IF(OR('statement of marks'!$HK87="",G3629=""),"",'statement of marks'!$HK87)</f>
        <v/>
      </c>
      <c r="H3640" s="243" t="str">
        <f>IF(OR('statement of marks'!$HK87="",H3629=""),"",'statement of marks'!$HK87)</f>
        <v/>
      </c>
      <c r="I3640" s="243" t="str">
        <f>IF(OR('statement of marks'!$HK87="",I3629=""),"",'statement of marks'!$HK87)</f>
        <v/>
      </c>
      <c r="J3640" s="269" t="str">
        <f>IF(OR('statement of marks'!$HK87="",J3629=""),"",'statement of marks'!$HK87)</f>
        <v/>
      </c>
    </row>
    <row r="3641" spans="1:10" ht="17.5" customHeight="1">
      <c r="A3641" s="214"/>
      <c r="B3641" s="308" t="s">
        <v>259</v>
      </c>
      <c r="C3641" s="243" t="str">
        <f t="shared" ref="C3641:J3641" si="161">IF(OR(C3639="",C3640=""),"",C3639/C3640*100)</f>
        <v/>
      </c>
      <c r="D3641" s="243" t="str">
        <f t="shared" si="161"/>
        <v/>
      </c>
      <c r="E3641" s="243" t="str">
        <f t="shared" si="161"/>
        <v/>
      </c>
      <c r="F3641" s="243" t="str">
        <f t="shared" si="161"/>
        <v/>
      </c>
      <c r="G3641" s="243" t="str">
        <f t="shared" si="161"/>
        <v/>
      </c>
      <c r="H3641" s="243" t="str">
        <f t="shared" si="161"/>
        <v/>
      </c>
      <c r="I3641" s="243" t="str">
        <f t="shared" si="161"/>
        <v/>
      </c>
      <c r="J3641" s="269" t="str">
        <f t="shared" si="161"/>
        <v/>
      </c>
    </row>
    <row r="3642" spans="1:10" ht="17.5" customHeight="1">
      <c r="A3642" s="214"/>
      <c r="B3642" s="308" t="s">
        <v>260</v>
      </c>
      <c r="C3642" s="243"/>
      <c r="D3642" s="243"/>
      <c r="E3642" s="243"/>
      <c r="F3642" s="243"/>
      <c r="G3642" s="243"/>
      <c r="H3642" s="243"/>
      <c r="I3642" s="243"/>
      <c r="J3642" s="249"/>
    </row>
    <row r="3643" spans="1:10" ht="17.5" customHeight="1">
      <c r="A3643" s="214"/>
      <c r="B3643" s="310" t="s">
        <v>257</v>
      </c>
      <c r="C3643" s="1319" t="str">
        <f>IF('statement of marks'!HN87="","",'statement of marks'!HN87)</f>
        <v/>
      </c>
      <c r="D3643" s="1320"/>
      <c r="E3643" s="1320"/>
      <c r="F3643" s="1320"/>
      <c r="G3643" s="1320"/>
      <c r="H3643" s="1320"/>
      <c r="I3643" s="1320"/>
      <c r="J3643" s="1321"/>
    </row>
    <row r="3644" spans="1:10" ht="17.5" customHeight="1">
      <c r="A3644" s="214"/>
      <c r="B3644" s="246"/>
      <c r="C3644" s="1322"/>
      <c r="D3644" s="1323"/>
      <c r="E3644" s="1323"/>
      <c r="F3644" s="1324"/>
      <c r="G3644" s="1322"/>
      <c r="H3644" s="1323"/>
      <c r="I3644" s="1323"/>
      <c r="J3644" s="1325"/>
    </row>
    <row r="3645" spans="1:10" ht="17.5" customHeight="1" thickBot="1">
      <c r="A3645" s="215"/>
      <c r="B3645" s="259" t="s">
        <v>262</v>
      </c>
      <c r="C3645" s="1293" t="s">
        <v>80</v>
      </c>
      <c r="D3645" s="1294"/>
      <c r="E3645" s="1294"/>
      <c r="F3645" s="1295"/>
      <c r="G3645" s="1296" t="s">
        <v>263</v>
      </c>
      <c r="H3645" s="1297"/>
      <c r="I3645" s="1297"/>
      <c r="J3645" s="1298"/>
    </row>
    <row r="3646" spans="1:10" ht="17.5" customHeight="1">
      <c r="A3646" s="247"/>
      <c r="B3646" s="1352" t="s">
        <v>228</v>
      </c>
      <c r="C3646" s="1353"/>
      <c r="D3646" s="1353"/>
      <c r="E3646" s="1353"/>
      <c r="F3646" s="1353"/>
      <c r="G3646" s="1353"/>
      <c r="H3646" s="1353"/>
      <c r="I3646" s="1353"/>
      <c r="J3646" s="1354"/>
    </row>
    <row r="3647" spans="1:10" ht="17.5" customHeight="1">
      <c r="A3647" s="214"/>
      <c r="B3647" s="1355" t="s">
        <v>247</v>
      </c>
      <c r="C3647" s="1356"/>
      <c r="D3647" s="1356"/>
      <c r="E3647" s="1356"/>
      <c r="F3647" s="1356"/>
      <c r="G3647" s="1356"/>
      <c r="H3647" s="1356"/>
      <c r="I3647" s="1356"/>
      <c r="J3647" s="1357"/>
    </row>
    <row r="3648" spans="1:10" ht="17.5" customHeight="1">
      <c r="A3648" s="214"/>
      <c r="B3648" s="1358" t="s">
        <v>81</v>
      </c>
      <c r="C3648" s="1358"/>
      <c r="D3648" s="1359">
        <f>YEAR(details!G88)</f>
        <v>1900</v>
      </c>
      <c r="E3648" s="1360"/>
      <c r="F3648" s="307" t="s">
        <v>230</v>
      </c>
      <c r="G3648" s="1359" t="str">
        <f>'statement of marks'!$H$3</f>
        <v>2015-16</v>
      </c>
      <c r="H3648" s="1360"/>
      <c r="I3648" s="307" t="s">
        <v>231</v>
      </c>
      <c r="J3648" s="255"/>
    </row>
    <row r="3649" spans="1:10" ht="17.5" customHeight="1">
      <c r="A3649" s="214"/>
      <c r="B3649" s="1326" t="s">
        <v>229</v>
      </c>
      <c r="C3649" s="1327"/>
      <c r="D3649" s="1312" t="str">
        <f>'statement of marks'!$A$1</f>
        <v>jk- ck- ek/;fed fo|ky; uohu] fuEckgsM+k</v>
      </c>
      <c r="E3649" s="1313"/>
      <c r="F3649" s="1313"/>
      <c r="G3649" s="1313"/>
      <c r="H3649" s="1313"/>
      <c r="I3649" s="1313"/>
      <c r="J3649" s="1314"/>
    </row>
    <row r="3650" spans="1:10" ht="17.5" customHeight="1">
      <c r="A3650" s="214"/>
      <c r="B3650" s="1326" t="str">
        <f>'statement of marks'!$J$3</f>
        <v xml:space="preserve">fo|ky; dk Mk;l dksM+ </v>
      </c>
      <c r="C3650" s="1327"/>
      <c r="D3650" s="1345" t="str">
        <f>'statement of marks'!$K$3</f>
        <v xml:space="preserve">08291009401   </v>
      </c>
      <c r="E3650" s="1346"/>
      <c r="F3650" s="1128"/>
      <c r="G3650" s="1129"/>
      <c r="H3650" s="1129"/>
      <c r="I3650" s="1129"/>
      <c r="J3650" s="1347"/>
    </row>
    <row r="3651" spans="1:10" ht="17.5" customHeight="1">
      <c r="A3651" s="214"/>
      <c r="B3651" s="1326" t="s">
        <v>218</v>
      </c>
      <c r="C3651" s="1327"/>
      <c r="D3651" s="1312" t="str">
        <f>IF('statement of marks'!J88="","",'statement of marks'!J88)</f>
        <v/>
      </c>
      <c r="E3651" s="1313"/>
      <c r="F3651" s="1313"/>
      <c r="G3651" s="1313"/>
      <c r="H3651" s="1313"/>
      <c r="I3651" s="1313"/>
      <c r="J3651" s="1314"/>
    </row>
    <row r="3652" spans="1:10" ht="17.5" customHeight="1">
      <c r="A3652" s="214"/>
      <c r="B3652" s="1326" t="s">
        <v>232</v>
      </c>
      <c r="C3652" s="1327"/>
      <c r="D3652" s="1145" t="str">
        <f>IF('statement of marks'!C88="B","Nk=",IF('statement of marks'!C88="G","Nk=k",""))</f>
        <v/>
      </c>
      <c r="E3652" s="1145"/>
      <c r="F3652" s="258" t="s">
        <v>224</v>
      </c>
      <c r="G3652" s="256" t="str">
        <f>IF('statement of marks'!B88="","",'statement of marks'!B88)</f>
        <v/>
      </c>
      <c r="H3652" s="1348"/>
      <c r="I3652" s="1348"/>
      <c r="J3652" s="1349"/>
    </row>
    <row r="3653" spans="1:10" ht="17.5" customHeight="1">
      <c r="A3653" s="214"/>
      <c r="B3653" s="1326" t="s">
        <v>220</v>
      </c>
      <c r="C3653" s="1327"/>
      <c r="D3653" s="1312" t="str">
        <f>IF('statement of marks'!L88="","",'statement of marks'!L88)</f>
        <v/>
      </c>
      <c r="E3653" s="1313"/>
      <c r="F3653" s="1313"/>
      <c r="G3653" s="1313"/>
      <c r="H3653" s="1313"/>
      <c r="I3653" s="1313"/>
      <c r="J3653" s="1314"/>
    </row>
    <row r="3654" spans="1:10" ht="17.5" customHeight="1">
      <c r="A3654" s="214"/>
      <c r="B3654" s="1326" t="s">
        <v>219</v>
      </c>
      <c r="C3654" s="1327"/>
      <c r="D3654" s="1312" t="str">
        <f>IF('statement of marks'!K88="","",'statement of marks'!K88)</f>
        <v/>
      </c>
      <c r="E3654" s="1313"/>
      <c r="F3654" s="1313"/>
      <c r="G3654" s="1313"/>
      <c r="H3654" s="1313"/>
      <c r="I3654" s="1313"/>
      <c r="J3654" s="1314"/>
    </row>
    <row r="3655" spans="1:10" ht="17.5" customHeight="1">
      <c r="A3655" s="214"/>
      <c r="B3655" s="1326" t="s">
        <v>234</v>
      </c>
      <c r="C3655" s="1327"/>
      <c r="D3655" s="1312" t="str">
        <f>IF(details!N88="","",details!N88)</f>
        <v/>
      </c>
      <c r="E3655" s="1313"/>
      <c r="F3655" s="1313"/>
      <c r="G3655" s="1313"/>
      <c r="H3655" s="1313"/>
      <c r="I3655" s="1313"/>
      <c r="J3655" s="1314"/>
    </row>
    <row r="3656" spans="1:10" ht="17.5" customHeight="1">
      <c r="A3656" s="214"/>
      <c r="B3656" s="1326" t="s">
        <v>283</v>
      </c>
      <c r="C3656" s="1327"/>
      <c r="D3656" s="1312" t="str">
        <f>IF(details!O88="","",details!O88)</f>
        <v/>
      </c>
      <c r="E3656" s="1313"/>
      <c r="F3656" s="1313"/>
      <c r="G3656" s="1313"/>
      <c r="H3656" s="1313"/>
      <c r="I3656" s="1313"/>
      <c r="J3656" s="1314"/>
    </row>
    <row r="3657" spans="1:10" ht="17.5" customHeight="1">
      <c r="A3657" s="214"/>
      <c r="B3657" s="1326" t="s">
        <v>77</v>
      </c>
      <c r="C3657" s="1327"/>
      <c r="D3657" s="392">
        <f>'statement of marks'!$C$3</f>
        <v>6</v>
      </c>
      <c r="E3657" s="309" t="s">
        <v>222</v>
      </c>
      <c r="F3657" s="254" t="str">
        <f>IF('statement of marks'!F88="","",'statement of marks'!F88)</f>
        <v/>
      </c>
      <c r="G3657" s="1343" t="s">
        <v>233</v>
      </c>
      <c r="H3657" s="1170"/>
      <c r="I3657" s="1361" t="str">
        <f>IF('statement of marks'!G88="","",'statement of marks'!G88)</f>
        <v/>
      </c>
      <c r="J3657" s="1362"/>
    </row>
    <row r="3658" spans="1:10" ht="17.5" customHeight="1">
      <c r="A3658" s="214"/>
      <c r="B3658" s="1326" t="s">
        <v>225</v>
      </c>
      <c r="C3658" s="1327"/>
      <c r="D3658" s="1316" t="str">
        <f>IF('statement of marks'!H88="","",'statement of marks'!H88)</f>
        <v/>
      </c>
      <c r="E3658" s="1328"/>
      <c r="F3658" s="1328"/>
      <c r="G3658" s="1328"/>
      <c r="H3658" s="1328"/>
      <c r="I3658" s="1328"/>
      <c r="J3658" s="1329"/>
    </row>
    <row r="3659" spans="1:10" ht="17.5" customHeight="1">
      <c r="A3659" s="214"/>
      <c r="B3659" s="1326" t="s">
        <v>226</v>
      </c>
      <c r="C3659" s="1327"/>
      <c r="D3659" s="1330" t="str">
        <f>IF('statement of marks'!I88="","",'statement of marks'!I88)</f>
        <v/>
      </c>
      <c r="E3659" s="1331"/>
      <c r="F3659" s="1332"/>
      <c r="G3659" s="1332"/>
      <c r="H3659" s="1332"/>
      <c r="I3659" s="1332"/>
      <c r="J3659" s="1333"/>
    </row>
    <row r="3660" spans="1:10" ht="17.5" customHeight="1">
      <c r="A3660" s="214"/>
      <c r="B3660" s="1312" t="s">
        <v>235</v>
      </c>
      <c r="C3660" s="1313"/>
      <c r="D3660" s="1313"/>
      <c r="E3660" s="1144"/>
      <c r="F3660" s="1334" t="str">
        <f>IF(details!Q88="","",details!Q88)</f>
        <v/>
      </c>
      <c r="G3660" s="1334"/>
      <c r="H3660" s="1335"/>
      <c r="I3660" s="1335"/>
      <c r="J3660" s="1336"/>
    </row>
    <row r="3661" spans="1:10" ht="17.5" customHeight="1">
      <c r="A3661" s="214"/>
      <c r="B3661" s="1326" t="s">
        <v>239</v>
      </c>
      <c r="C3661" s="1327"/>
      <c r="D3661" s="1312" t="str">
        <f>IF(details!M88="","",details!M88)</f>
        <v/>
      </c>
      <c r="E3661" s="1313"/>
      <c r="F3661" s="1313"/>
      <c r="G3661" s="1313"/>
      <c r="H3661" s="1313"/>
      <c r="I3661" s="1313"/>
      <c r="J3661" s="1314"/>
    </row>
    <row r="3662" spans="1:10" ht="17.5" customHeight="1">
      <c r="A3662" s="214"/>
      <c r="B3662" s="1326" t="s">
        <v>240</v>
      </c>
      <c r="C3662" s="1327"/>
      <c r="D3662" s="1312" t="str">
        <f>IF(details!P88="","",details!P88)</f>
        <v/>
      </c>
      <c r="E3662" s="1313"/>
      <c r="F3662" s="1313"/>
      <c r="G3662" s="1313"/>
      <c r="H3662" s="1313"/>
      <c r="I3662" s="1313"/>
      <c r="J3662" s="1314"/>
    </row>
    <row r="3663" spans="1:10" ht="17.5" customHeight="1">
      <c r="A3663" s="214"/>
      <c r="B3663" s="1326" t="s">
        <v>241</v>
      </c>
      <c r="C3663" s="1327"/>
      <c r="D3663" s="1337" t="str">
        <f>IF('statement of marks'!HD88="mRrh.kZ",'statement of marks'!$C$3,"")</f>
        <v/>
      </c>
      <c r="E3663" s="1338"/>
      <c r="F3663" s="1313" t="s">
        <v>242</v>
      </c>
      <c r="G3663" s="1144"/>
      <c r="H3663" s="1337" t="str">
        <f>IF(D3663="","",D3663+1)</f>
        <v/>
      </c>
      <c r="I3663" s="1338"/>
      <c r="J3663" s="1339"/>
    </row>
    <row r="3664" spans="1:10" ht="17.5" customHeight="1">
      <c r="A3664" s="214"/>
      <c r="B3664" s="1326" t="s">
        <v>243</v>
      </c>
      <c r="C3664" s="1327"/>
      <c r="D3664" s="1340">
        <f>IF(details!$O$4="","",details!$O$4)</f>
        <v>42460</v>
      </c>
      <c r="E3664" s="1341"/>
      <c r="F3664" s="1342"/>
      <c r="G3664" s="1343"/>
      <c r="H3664" s="1343"/>
      <c r="I3664" s="1343"/>
      <c r="J3664" s="1344"/>
    </row>
    <row r="3665" spans="1:10" ht="17.5" customHeight="1">
      <c r="A3665" s="214"/>
      <c r="B3665" s="1299"/>
      <c r="C3665" s="1299"/>
      <c r="D3665" s="1276"/>
      <c r="E3665" s="1276"/>
      <c r="F3665" s="1288"/>
      <c r="G3665" s="1288"/>
      <c r="H3665" s="1288"/>
      <c r="I3665" s="1288"/>
      <c r="J3665" s="1300"/>
    </row>
    <row r="3666" spans="1:10" ht="17.5" customHeight="1">
      <c r="A3666" s="214"/>
      <c r="B3666" s="1301" t="str">
        <f>IF(details!$I$4="","",details!$I$4)</f>
        <v>Jherh js[kk oekZ</v>
      </c>
      <c r="C3666" s="1301"/>
      <c r="D3666" s="1276"/>
      <c r="E3666" s="1276"/>
      <c r="F3666" s="1302" t="str">
        <f>IF(details!$F$4="","",details!$F$4)</f>
        <v>Jh jk/ks';ke tk'kh</v>
      </c>
      <c r="G3666" s="1303"/>
      <c r="H3666" s="1303"/>
      <c r="I3666" s="1303"/>
      <c r="J3666" s="1304"/>
    </row>
    <row r="3667" spans="1:10" ht="17.5" customHeight="1" thickBot="1">
      <c r="A3667" s="215"/>
      <c r="B3667" s="1305" t="s">
        <v>244</v>
      </c>
      <c r="C3667" s="1305"/>
      <c r="D3667" s="1305" t="s">
        <v>245</v>
      </c>
      <c r="E3667" s="1305"/>
      <c r="F3667" s="1306" t="s">
        <v>246</v>
      </c>
      <c r="G3667" s="1307"/>
      <c r="H3667" s="1307"/>
      <c r="I3667" s="1307"/>
      <c r="J3667" s="1308"/>
    </row>
    <row r="3668" spans="1:10" ht="17.5" customHeight="1">
      <c r="A3668" s="247"/>
      <c r="B3668" s="1309" t="s">
        <v>258</v>
      </c>
      <c r="C3668" s="1310"/>
      <c r="D3668" s="1310"/>
      <c r="E3668" s="1310"/>
      <c r="F3668" s="1310"/>
      <c r="G3668" s="1310"/>
      <c r="H3668" s="1310"/>
      <c r="I3668" s="1310"/>
      <c r="J3668" s="1311"/>
    </row>
    <row r="3669" spans="1:10" ht="17.5" customHeight="1">
      <c r="A3669" s="214"/>
      <c r="B3669" s="310" t="s">
        <v>218</v>
      </c>
      <c r="C3669" s="1312" t="str">
        <f>IF('statement of marks'!J88="","",'statement of marks'!J88)</f>
        <v/>
      </c>
      <c r="D3669" s="1313"/>
      <c r="E3669" s="1313"/>
      <c r="F3669" s="1313"/>
      <c r="G3669" s="1313"/>
      <c r="H3669" s="1313"/>
      <c r="I3669" s="1313"/>
      <c r="J3669" s="1314"/>
    </row>
    <row r="3670" spans="1:10" ht="17.5" customHeight="1">
      <c r="A3670" s="214"/>
      <c r="B3670" s="310" t="s">
        <v>219</v>
      </c>
      <c r="C3670" s="1312" t="str">
        <f>IF('statement of marks'!K88="","",'statement of marks'!K88)</f>
        <v/>
      </c>
      <c r="D3670" s="1313"/>
      <c r="E3670" s="1313"/>
      <c r="F3670" s="1313"/>
      <c r="G3670" s="1313"/>
      <c r="H3670" s="1313"/>
      <c r="I3670" s="1313"/>
      <c r="J3670" s="1314"/>
    </row>
    <row r="3671" spans="1:10" ht="17.5" customHeight="1">
      <c r="A3671" s="214"/>
      <c r="B3671" s="310" t="s">
        <v>220</v>
      </c>
      <c r="C3671" s="1312" t="str">
        <f>IF('statement of marks'!L88="","",'statement of marks'!L88)</f>
        <v/>
      </c>
      <c r="D3671" s="1313"/>
      <c r="E3671" s="1313"/>
      <c r="F3671" s="1313"/>
      <c r="G3671" s="1313"/>
      <c r="H3671" s="1313"/>
      <c r="I3671" s="1313"/>
      <c r="J3671" s="1314"/>
    </row>
    <row r="3672" spans="1:10" ht="17.5" customHeight="1">
      <c r="A3672" s="214"/>
      <c r="B3672" s="310" t="s">
        <v>225</v>
      </c>
      <c r="C3672" s="1315" t="str">
        <f>IF('statement of marks'!H88="","",'statement of marks'!H88)</f>
        <v/>
      </c>
      <c r="D3672" s="1316"/>
      <c r="E3672" s="252" t="s">
        <v>261</v>
      </c>
      <c r="F3672" s="1317" t="str">
        <f>IF('statement of marks'!I88="","",'statement of marks'!I88)</f>
        <v/>
      </c>
      <c r="G3672" s="1317"/>
      <c r="H3672" s="1317"/>
      <c r="I3672" s="1317"/>
      <c r="J3672" s="1318"/>
    </row>
    <row r="3673" spans="1:10" ht="17.5" customHeight="1">
      <c r="A3673" s="214"/>
      <c r="B3673" s="310" t="s">
        <v>223</v>
      </c>
      <c r="C3673" s="253" t="s">
        <v>248</v>
      </c>
      <c r="D3673" s="235" t="s">
        <v>249</v>
      </c>
      <c r="E3673" s="235" t="s">
        <v>250</v>
      </c>
      <c r="F3673" s="235" t="s">
        <v>251</v>
      </c>
      <c r="G3673" s="235" t="s">
        <v>252</v>
      </c>
      <c r="H3673" s="235" t="s">
        <v>253</v>
      </c>
      <c r="I3673" s="235" t="s">
        <v>254</v>
      </c>
      <c r="J3673" s="248" t="s">
        <v>255</v>
      </c>
    </row>
    <row r="3674" spans="1:10" ht="17.5" customHeight="1">
      <c r="A3674" s="214"/>
      <c r="B3674" s="308" t="s">
        <v>256</v>
      </c>
      <c r="C3674" s="239" t="str">
        <f>IF(AND('statement of marks'!$C$3=1,'statement of marks'!HD88="mRrh.kZ"),'statement of marks'!$H$3,"")</f>
        <v/>
      </c>
      <c r="D3674" s="239" t="str">
        <f>IF(AND('statement of marks'!$C$3=2,'statement of marks'!HD88="mRrh.kZ"),'statement of marks'!$H$3,"")</f>
        <v/>
      </c>
      <c r="E3674" s="239" t="str">
        <f>IF(AND('statement of marks'!$C$3=3,'statement of marks'!HD88="mRrh.kZ"),'statement of marks'!$H$3,"")</f>
        <v/>
      </c>
      <c r="F3674" s="239" t="str">
        <f>IF(AND('statement of marks'!$C$3=4,'statement of marks'!HD88="mRrh.kZ"),'statement of marks'!$H$3,"")</f>
        <v/>
      </c>
      <c r="G3674" s="239" t="str">
        <f>IF(AND('statement of marks'!$C$3=5,'statement of marks'!HD88="mRrh.kZ"),'statement of marks'!$H$3,"")</f>
        <v/>
      </c>
      <c r="H3674" s="239" t="str">
        <f>IF(AND('statement of marks'!$C$3=6,'statement of marks'!HD88="mRrh.kZ"),'statement of marks'!$H$3,"")</f>
        <v/>
      </c>
      <c r="I3674" s="239" t="str">
        <f>IF(AND('statement of marks'!$C$3=7,'statement of marks'!HD88="mRrh.kZ"),'statement of marks'!$H$3,"")</f>
        <v/>
      </c>
      <c r="J3674" s="260" t="str">
        <f>IF(AND('statement of marks'!$C$3=8,'statement of marks'!HD88="mRrh.kZ"),'statement of marks'!$H$3,"")</f>
        <v/>
      </c>
    </row>
    <row r="3675" spans="1:10" ht="17.5" customHeight="1">
      <c r="A3675" s="214"/>
      <c r="B3675" s="308" t="str">
        <f>'statement of marks'!$FT$4</f>
        <v>fgUnh</v>
      </c>
      <c r="C3675" s="240"/>
      <c r="D3675" s="241"/>
      <c r="E3675" s="261" t="str">
        <f>IF(OR('statement of marks'!$FV88="",E3674=""),"",'statement of marks'!$FV88)</f>
        <v/>
      </c>
      <c r="F3675" s="261" t="str">
        <f>IF(OR('statement of marks'!$FV88="",F3674=""),"",'statement of marks'!$FV88)</f>
        <v/>
      </c>
      <c r="G3675" s="261" t="str">
        <f>IF(OR('statement of marks'!$FV88="",G3674=""),"",'statement of marks'!$FV88)</f>
        <v/>
      </c>
      <c r="H3675" s="261" t="str">
        <f>IF(OR('statement of marks'!$FV88="",H3674=""),"",'statement of marks'!$FV88)</f>
        <v/>
      </c>
      <c r="I3675" s="261" t="str">
        <f>IF(OR('statement of marks'!$FV88="",I3674=""),"",'statement of marks'!$FV88)</f>
        <v/>
      </c>
      <c r="J3675" s="262" t="str">
        <f>IF(OR('statement of marks'!$FV88="",J3674=""),"",'statement of marks'!$FV88)</f>
        <v/>
      </c>
    </row>
    <row r="3676" spans="1:10" ht="17.5" customHeight="1">
      <c r="A3676" s="214"/>
      <c r="B3676" s="308" t="str">
        <f>'statement of marks'!$FW$4</f>
        <v>vaxszth</v>
      </c>
      <c r="C3676" s="240"/>
      <c r="D3676" s="241"/>
      <c r="E3676" s="261" t="str">
        <f>IF(OR('statement of marks'!$FY88="",E3674=""),"",'statement of marks'!$FY88)</f>
        <v/>
      </c>
      <c r="F3676" s="261" t="str">
        <f>IF(OR('statement of marks'!$FY88="",F3674=""),"",'statement of marks'!$FY88)</f>
        <v/>
      </c>
      <c r="G3676" s="261" t="str">
        <f>IF(OR('statement of marks'!$FY88="",G3674=""),"",'statement of marks'!$FY88)</f>
        <v/>
      </c>
      <c r="H3676" s="261" t="str">
        <f>IF(OR('statement of marks'!$FY88="",H3674=""),"",'statement of marks'!$FY88)</f>
        <v/>
      </c>
      <c r="I3676" s="261" t="str">
        <f>IF(OR('statement of marks'!$FY88="",I3674=""),"",'statement of marks'!$FY88)</f>
        <v/>
      </c>
      <c r="J3676" s="262" t="str">
        <f>IF(OR('statement of marks'!$FY88="",J3674=""),"",'statement of marks'!$FY88)</f>
        <v/>
      </c>
    </row>
    <row r="3677" spans="1:10" ht="17.5" customHeight="1">
      <c r="A3677" s="214"/>
      <c r="B3677" s="308" t="str">
        <f>IF('statement of marks'!BE88="s","laLÑr",IF('statement of marks'!BE88="u","mnwZ",IF('statement of marks'!BE88="g","xqtjkrh",IF('statement of marks'!BE88="p","iatkch",IF('statement of marks'!BE88="sd","flU/kh","r`rh; Hkk""kk")))))</f>
        <v>r`rh; Hkk"kk</v>
      </c>
      <c r="C3677" s="240"/>
      <c r="D3677" s="241"/>
      <c r="E3677" s="261" t="str">
        <f>IF(OR('statement of marks'!$GB88="",E3674=""),"",'statement of marks'!$GB88)</f>
        <v/>
      </c>
      <c r="F3677" s="261" t="str">
        <f>IF(OR('statement of marks'!$GB88="",F3674=""),"",'statement of marks'!$GB88)</f>
        <v/>
      </c>
      <c r="G3677" s="261" t="str">
        <f>IF(OR('statement of marks'!$GB88="",G3674=""),"",'statement of marks'!$GB88)</f>
        <v/>
      </c>
      <c r="H3677" s="261" t="str">
        <f>IF(OR('statement of marks'!$GB88="",H3674=""),"",'statement of marks'!$GB88)</f>
        <v/>
      </c>
      <c r="I3677" s="261" t="str">
        <f>IF(OR('statement of marks'!$GB88="",I3674=""),"",'statement of marks'!$GB88)</f>
        <v/>
      </c>
      <c r="J3677" s="262" t="str">
        <f>IF(OR('statement of marks'!$GB88="",J3674=""),"",'statement of marks'!$GB88)</f>
        <v/>
      </c>
    </row>
    <row r="3678" spans="1:10" ht="17.5" customHeight="1">
      <c r="A3678" s="214"/>
      <c r="B3678" s="308" t="str">
        <f>'statement of marks'!$GH$4</f>
        <v>xf.kr</v>
      </c>
      <c r="C3678" s="240"/>
      <c r="D3678" s="241"/>
      <c r="E3678" s="261" t="str">
        <f>IF(OR('statement of marks'!$GJ88="",E3674=""),"",'statement of marks'!$GJ88)</f>
        <v/>
      </c>
      <c r="F3678" s="261" t="str">
        <f>IF(OR('statement of marks'!$GJ88="",F3674=""),"",'statement of marks'!$GJ88)</f>
        <v/>
      </c>
      <c r="G3678" s="261" t="str">
        <f>IF(OR('statement of marks'!$GJ88="",G3674=""),"",'statement of marks'!$GJ88)</f>
        <v/>
      </c>
      <c r="H3678" s="261" t="str">
        <f>IF(OR('statement of marks'!$GJ88="",H3674=""),"",'statement of marks'!$GJ88)</f>
        <v/>
      </c>
      <c r="I3678" s="261" t="str">
        <f>IF(OR('statement of marks'!$GJ88="",I3674=""),"",'statement of marks'!$GJ88)</f>
        <v/>
      </c>
      <c r="J3678" s="262" t="str">
        <f>IF(OR('statement of marks'!$GJ88="",J3674=""),"",'statement of marks'!$GJ88)</f>
        <v/>
      </c>
    </row>
    <row r="3679" spans="1:10" ht="17.5" customHeight="1">
      <c r="A3679" s="214"/>
      <c r="B3679" s="308" t="str">
        <f>'statement of marks'!$GK$4</f>
        <v>foKku</v>
      </c>
      <c r="C3679" s="240"/>
      <c r="D3679" s="241"/>
      <c r="E3679" s="261" t="str">
        <f>IF(OR('statement of marks'!$GM88="",E3674=""),"",'statement of marks'!$GM88)</f>
        <v/>
      </c>
      <c r="F3679" s="261" t="str">
        <f>IF(OR('statement of marks'!$GM88="",F3674=""),"",'statement of marks'!$GM88)</f>
        <v/>
      </c>
      <c r="G3679" s="261" t="str">
        <f>IF(OR('statement of marks'!$GM88="",G3674=""),"",'statement of marks'!$GM88)</f>
        <v/>
      </c>
      <c r="H3679" s="261" t="str">
        <f>IF(OR('statement of marks'!$GM88="",H3674=""),"",'statement of marks'!$GM88)</f>
        <v/>
      </c>
      <c r="I3679" s="261" t="str">
        <f>IF(OR('statement of marks'!$GM88="",I3674=""),"",'statement of marks'!$GM88)</f>
        <v/>
      </c>
      <c r="J3679" s="262" t="str">
        <f>IF(OR('statement of marks'!$GM88="",J3674=""),"",'statement of marks'!$GM88)</f>
        <v/>
      </c>
    </row>
    <row r="3680" spans="1:10" ht="17.5" customHeight="1">
      <c r="A3680" s="214"/>
      <c r="B3680" s="308" t="str">
        <f>'statement of marks'!$GN$4</f>
        <v>lkekftd foKku</v>
      </c>
      <c r="C3680" s="240"/>
      <c r="D3680" s="241"/>
      <c r="E3680" s="261" t="str">
        <f>IF(OR('statement of marks'!$GP88="",E3674=""),"",'statement of marks'!$GP88)</f>
        <v/>
      </c>
      <c r="F3680" s="261" t="str">
        <f>IF(OR('statement of marks'!$GP88="",F3674=""),"",'statement of marks'!$GP88)</f>
        <v/>
      </c>
      <c r="G3680" s="261" t="str">
        <f>IF(OR('statement of marks'!$GP88="",G3674=""),"",'statement of marks'!$GP88)</f>
        <v/>
      </c>
      <c r="H3680" s="261" t="str">
        <f>IF(OR('statement of marks'!$GP88="",H3674=""),"",'statement of marks'!$GP88)</f>
        <v/>
      </c>
      <c r="I3680" s="261" t="str">
        <f>IF(OR('statement of marks'!$GP88="",I3674=""),"",'statement of marks'!$GP88)</f>
        <v/>
      </c>
      <c r="J3680" s="262" t="str">
        <f>IF(OR('statement of marks'!$GP88="",J3674=""),"",'statement of marks'!$GP88)</f>
        <v/>
      </c>
    </row>
    <row r="3681" spans="1:10" ht="17.5" customHeight="1">
      <c r="A3681" s="214"/>
      <c r="B3681" s="308" t="str">
        <f>'statement of marks'!$GQ$4</f>
        <v>dk;kZuqHko</v>
      </c>
      <c r="C3681" s="240"/>
      <c r="D3681" s="241"/>
      <c r="E3681" s="261" t="str">
        <f>IF(OR('statement of marks'!$GS88="",E3674=""),"",'statement of marks'!$GS88)</f>
        <v/>
      </c>
      <c r="F3681" s="261" t="str">
        <f>IF(OR('statement of marks'!$GS88="",F3674=""),"",'statement of marks'!$GS88)</f>
        <v/>
      </c>
      <c r="G3681" s="261" t="str">
        <f>IF(OR('statement of marks'!$GS88="",G3674=""),"",'statement of marks'!$GS88)</f>
        <v/>
      </c>
      <c r="H3681" s="261" t="str">
        <f>IF(OR('statement of marks'!$GS88="",H3674=""),"",'statement of marks'!$GS88)</f>
        <v/>
      </c>
      <c r="I3681" s="261" t="str">
        <f>IF(OR('statement of marks'!$GS88="",I3674=""),"",'statement of marks'!$GS88)</f>
        <v/>
      </c>
      <c r="J3681" s="262" t="str">
        <f>IF(OR('statement of marks'!$GS88="",J3674=""),"",'statement of marks'!$GS88)</f>
        <v/>
      </c>
    </row>
    <row r="3682" spans="1:10" ht="17.5" customHeight="1">
      <c r="A3682" s="214"/>
      <c r="B3682" s="308" t="str">
        <f>'statement of marks'!$GT$4</f>
        <v>dyk f'k{kk</v>
      </c>
      <c r="C3682" s="240"/>
      <c r="D3682" s="241"/>
      <c r="E3682" s="263" t="str">
        <f>IF(OR('statement of marks'!$GV88="",E3674=""),"",'statement of marks'!$GV88)</f>
        <v/>
      </c>
      <c r="F3682" s="263" t="str">
        <f>IF(OR('statement of marks'!$GV88="",F3674=""),"",'statement of marks'!$GV88)</f>
        <v/>
      </c>
      <c r="G3682" s="263" t="str">
        <f>IF(OR('statement of marks'!$GV88="",G3674=""),"",'statement of marks'!$GV88)</f>
        <v/>
      </c>
      <c r="H3682" s="263" t="str">
        <f>IF(OR('statement of marks'!$GV88="",H3674=""),"",'statement of marks'!$GV88)</f>
        <v/>
      </c>
      <c r="I3682" s="263" t="str">
        <f>IF(OR('statement of marks'!$GV88="",I3674=""),"",'statement of marks'!$GV88)</f>
        <v/>
      </c>
      <c r="J3682" s="264" t="str">
        <f>IF(OR('statement of marks'!$GV88="",J3674=""),"",'statement of marks'!$GV88)</f>
        <v/>
      </c>
    </row>
    <row r="3683" spans="1:10" ht="17.5" customHeight="1">
      <c r="A3683" s="214"/>
      <c r="B3683" s="245" t="s">
        <v>284</v>
      </c>
      <c r="C3683" s="265" t="str">
        <f t="shared" ref="C3683:J3683" si="162">C3674</f>
        <v/>
      </c>
      <c r="D3683" s="265" t="str">
        <f t="shared" si="162"/>
        <v/>
      </c>
      <c r="E3683" s="265" t="str">
        <f t="shared" si="162"/>
        <v/>
      </c>
      <c r="F3683" s="265" t="str">
        <f t="shared" si="162"/>
        <v/>
      </c>
      <c r="G3683" s="265" t="str">
        <f t="shared" si="162"/>
        <v/>
      </c>
      <c r="H3683" s="265" t="str">
        <f t="shared" si="162"/>
        <v/>
      </c>
      <c r="I3683" s="265" t="str">
        <f t="shared" si="162"/>
        <v/>
      </c>
      <c r="J3683" s="266" t="str">
        <f t="shared" si="162"/>
        <v/>
      </c>
    </row>
    <row r="3684" spans="1:10" ht="17.5" customHeight="1">
      <c r="A3684" s="214"/>
      <c r="B3684" s="308" t="str">
        <f>'statement of marks'!$HL$5</f>
        <v>Nk= mifLFkfr</v>
      </c>
      <c r="C3684" s="242"/>
      <c r="D3684" s="242"/>
      <c r="E3684" s="267" t="str">
        <f>IF(OR('statement of marks'!$HL88="",E3674=""),"",'statement of marks'!$HL88)</f>
        <v/>
      </c>
      <c r="F3684" s="267" t="str">
        <f>IF(OR('statement of marks'!$HL88="",F3674=""),"",'statement of marks'!$HL88)</f>
        <v/>
      </c>
      <c r="G3684" s="267" t="str">
        <f>IF(OR('statement of marks'!$HL88="",G3674=""),"",'statement of marks'!$HL88)</f>
        <v/>
      </c>
      <c r="H3684" s="267" t="str">
        <f>IF(OR('statement of marks'!$HL88="",H3674=""),"",'statement of marks'!$HL88)</f>
        <v/>
      </c>
      <c r="I3684" s="267" t="str">
        <f>IF(OR('statement of marks'!$HL88="",I3674=""),"",'statement of marks'!$HL88)</f>
        <v/>
      </c>
      <c r="J3684" s="268" t="str">
        <f>IF(OR('statement of marks'!$HL88="",J3674=""),"",'statement of marks'!$HL88)</f>
        <v/>
      </c>
    </row>
    <row r="3685" spans="1:10" ht="17.5" customHeight="1">
      <c r="A3685" s="214"/>
      <c r="B3685" s="308" t="str">
        <f>'statement of marks'!$HK$5</f>
        <v>dqy ehfVax</v>
      </c>
      <c r="C3685" s="243"/>
      <c r="D3685" s="243"/>
      <c r="E3685" s="243" t="str">
        <f>IF(OR('statement of marks'!$HK88="",E3674=""),"",'statement of marks'!$HK88)</f>
        <v/>
      </c>
      <c r="F3685" s="243" t="str">
        <f>IF(OR('statement of marks'!$HK88="",F3674=""),"",'statement of marks'!$HK88)</f>
        <v/>
      </c>
      <c r="G3685" s="243" t="str">
        <f>IF(OR('statement of marks'!$HK88="",G3674=""),"",'statement of marks'!$HK88)</f>
        <v/>
      </c>
      <c r="H3685" s="243" t="str">
        <f>IF(OR('statement of marks'!$HK88="",H3674=""),"",'statement of marks'!$HK88)</f>
        <v/>
      </c>
      <c r="I3685" s="243" t="str">
        <f>IF(OR('statement of marks'!$HK88="",I3674=""),"",'statement of marks'!$HK88)</f>
        <v/>
      </c>
      <c r="J3685" s="269" t="str">
        <f>IF(OR('statement of marks'!$HK88="",J3674=""),"",'statement of marks'!$HK88)</f>
        <v/>
      </c>
    </row>
    <row r="3686" spans="1:10" ht="17.5" customHeight="1">
      <c r="A3686" s="214"/>
      <c r="B3686" s="308" t="s">
        <v>259</v>
      </c>
      <c r="C3686" s="243" t="str">
        <f t="shared" ref="C3686:J3686" si="163">IF(OR(C3684="",C3685=""),"",C3684/C3685*100)</f>
        <v/>
      </c>
      <c r="D3686" s="243" t="str">
        <f t="shared" si="163"/>
        <v/>
      </c>
      <c r="E3686" s="243" t="str">
        <f t="shared" si="163"/>
        <v/>
      </c>
      <c r="F3686" s="243" t="str">
        <f t="shared" si="163"/>
        <v/>
      </c>
      <c r="G3686" s="243" t="str">
        <f t="shared" si="163"/>
        <v/>
      </c>
      <c r="H3686" s="243" t="str">
        <f t="shared" si="163"/>
        <v/>
      </c>
      <c r="I3686" s="243" t="str">
        <f t="shared" si="163"/>
        <v/>
      </c>
      <c r="J3686" s="269" t="str">
        <f t="shared" si="163"/>
        <v/>
      </c>
    </row>
    <row r="3687" spans="1:10" ht="17.5" customHeight="1">
      <c r="A3687" s="214"/>
      <c r="B3687" s="308" t="s">
        <v>260</v>
      </c>
      <c r="C3687" s="243"/>
      <c r="D3687" s="243"/>
      <c r="E3687" s="243"/>
      <c r="F3687" s="243"/>
      <c r="G3687" s="243"/>
      <c r="H3687" s="243"/>
      <c r="I3687" s="243"/>
      <c r="J3687" s="249"/>
    </row>
    <row r="3688" spans="1:10" ht="17.5" customHeight="1">
      <c r="A3688" s="214"/>
      <c r="B3688" s="310" t="s">
        <v>257</v>
      </c>
      <c r="C3688" s="1319" t="str">
        <f>IF('statement of marks'!HN88="","",'statement of marks'!HN88)</f>
        <v/>
      </c>
      <c r="D3688" s="1320"/>
      <c r="E3688" s="1320"/>
      <c r="F3688" s="1320"/>
      <c r="G3688" s="1320"/>
      <c r="H3688" s="1320"/>
      <c r="I3688" s="1320"/>
      <c r="J3688" s="1321"/>
    </row>
    <row r="3689" spans="1:10" ht="17.5" customHeight="1">
      <c r="A3689" s="214"/>
      <c r="B3689" s="246"/>
      <c r="C3689" s="1322"/>
      <c r="D3689" s="1323"/>
      <c r="E3689" s="1323"/>
      <c r="F3689" s="1324"/>
      <c r="G3689" s="1322"/>
      <c r="H3689" s="1323"/>
      <c r="I3689" s="1323"/>
      <c r="J3689" s="1325"/>
    </row>
    <row r="3690" spans="1:10" ht="17.5" customHeight="1" thickBot="1">
      <c r="A3690" s="215"/>
      <c r="B3690" s="259" t="s">
        <v>262</v>
      </c>
      <c r="C3690" s="1293" t="s">
        <v>80</v>
      </c>
      <c r="D3690" s="1294"/>
      <c r="E3690" s="1294"/>
      <c r="F3690" s="1295"/>
      <c r="G3690" s="1296" t="s">
        <v>263</v>
      </c>
      <c r="H3690" s="1297"/>
      <c r="I3690" s="1297"/>
      <c r="J3690" s="1298"/>
    </row>
    <row r="3691" spans="1:10" ht="17.5" customHeight="1">
      <c r="A3691" s="247"/>
      <c r="B3691" s="1352" t="s">
        <v>228</v>
      </c>
      <c r="C3691" s="1353"/>
      <c r="D3691" s="1353"/>
      <c r="E3691" s="1353"/>
      <c r="F3691" s="1353"/>
      <c r="G3691" s="1353"/>
      <c r="H3691" s="1353"/>
      <c r="I3691" s="1353"/>
      <c r="J3691" s="1354"/>
    </row>
    <row r="3692" spans="1:10" ht="17.5" customHeight="1">
      <c r="A3692" s="214"/>
      <c r="B3692" s="1355" t="s">
        <v>247</v>
      </c>
      <c r="C3692" s="1356"/>
      <c r="D3692" s="1356"/>
      <c r="E3692" s="1356"/>
      <c r="F3692" s="1356"/>
      <c r="G3692" s="1356"/>
      <c r="H3692" s="1356"/>
      <c r="I3692" s="1356"/>
      <c r="J3692" s="1357"/>
    </row>
    <row r="3693" spans="1:10" ht="17.5" customHeight="1">
      <c r="A3693" s="214"/>
      <c r="B3693" s="1358" t="s">
        <v>81</v>
      </c>
      <c r="C3693" s="1358"/>
      <c r="D3693" s="1359">
        <f>YEAR(details!G89)</f>
        <v>1900</v>
      </c>
      <c r="E3693" s="1360"/>
      <c r="F3693" s="307" t="s">
        <v>230</v>
      </c>
      <c r="G3693" s="1359" t="str">
        <f>'statement of marks'!$H$3</f>
        <v>2015-16</v>
      </c>
      <c r="H3693" s="1360"/>
      <c r="I3693" s="307" t="s">
        <v>231</v>
      </c>
      <c r="J3693" s="255"/>
    </row>
    <row r="3694" spans="1:10" ht="17.5" customHeight="1">
      <c r="A3694" s="214"/>
      <c r="B3694" s="1326" t="s">
        <v>229</v>
      </c>
      <c r="C3694" s="1327"/>
      <c r="D3694" s="1312" t="str">
        <f>'statement of marks'!$A$1</f>
        <v>jk- ck- ek/;fed fo|ky; uohu] fuEckgsM+k</v>
      </c>
      <c r="E3694" s="1313"/>
      <c r="F3694" s="1313"/>
      <c r="G3694" s="1313"/>
      <c r="H3694" s="1313"/>
      <c r="I3694" s="1313"/>
      <c r="J3694" s="1314"/>
    </row>
    <row r="3695" spans="1:10" ht="17.5" customHeight="1">
      <c r="A3695" s="214"/>
      <c r="B3695" s="1326" t="str">
        <f>'statement of marks'!$J$3</f>
        <v xml:space="preserve">fo|ky; dk Mk;l dksM+ </v>
      </c>
      <c r="C3695" s="1327"/>
      <c r="D3695" s="1345" t="str">
        <f>'statement of marks'!$K$3</f>
        <v xml:space="preserve">08291009401   </v>
      </c>
      <c r="E3695" s="1346"/>
      <c r="F3695" s="1128"/>
      <c r="G3695" s="1129"/>
      <c r="H3695" s="1129"/>
      <c r="I3695" s="1129"/>
      <c r="J3695" s="1347"/>
    </row>
    <row r="3696" spans="1:10" ht="17.5" customHeight="1">
      <c r="A3696" s="214"/>
      <c r="B3696" s="1326" t="s">
        <v>218</v>
      </c>
      <c r="C3696" s="1327"/>
      <c r="D3696" s="1312" t="str">
        <f>IF('statement of marks'!J89="","",'statement of marks'!J89)</f>
        <v/>
      </c>
      <c r="E3696" s="1313"/>
      <c r="F3696" s="1313"/>
      <c r="G3696" s="1313"/>
      <c r="H3696" s="1313"/>
      <c r="I3696" s="1313"/>
      <c r="J3696" s="1314"/>
    </row>
    <row r="3697" spans="1:10" ht="17.5" customHeight="1">
      <c r="A3697" s="214"/>
      <c r="B3697" s="1326" t="s">
        <v>232</v>
      </c>
      <c r="C3697" s="1327"/>
      <c r="D3697" s="1145" t="str">
        <f>IF('statement of marks'!C89="B","Nk=",IF('statement of marks'!C89="G","Nk=k",""))</f>
        <v/>
      </c>
      <c r="E3697" s="1145"/>
      <c r="F3697" s="258" t="s">
        <v>224</v>
      </c>
      <c r="G3697" s="256" t="str">
        <f>IF('statement of marks'!B89="","",'statement of marks'!B89)</f>
        <v/>
      </c>
      <c r="H3697" s="1348"/>
      <c r="I3697" s="1348"/>
      <c r="J3697" s="1349"/>
    </row>
    <row r="3698" spans="1:10" ht="17.5" customHeight="1">
      <c r="A3698" s="214"/>
      <c r="B3698" s="1326" t="s">
        <v>220</v>
      </c>
      <c r="C3698" s="1327"/>
      <c r="D3698" s="1312" t="str">
        <f>IF('statement of marks'!L89="","",'statement of marks'!L89)</f>
        <v/>
      </c>
      <c r="E3698" s="1313"/>
      <c r="F3698" s="1313"/>
      <c r="G3698" s="1313"/>
      <c r="H3698" s="1313"/>
      <c r="I3698" s="1313"/>
      <c r="J3698" s="1314"/>
    </row>
    <row r="3699" spans="1:10" ht="17.5" customHeight="1">
      <c r="A3699" s="214"/>
      <c r="B3699" s="1326" t="s">
        <v>219</v>
      </c>
      <c r="C3699" s="1327"/>
      <c r="D3699" s="1312" t="str">
        <f>IF('statement of marks'!K89="","",'statement of marks'!K89)</f>
        <v/>
      </c>
      <c r="E3699" s="1313"/>
      <c r="F3699" s="1313"/>
      <c r="G3699" s="1313"/>
      <c r="H3699" s="1313"/>
      <c r="I3699" s="1313"/>
      <c r="J3699" s="1314"/>
    </row>
    <row r="3700" spans="1:10" ht="17.5" customHeight="1">
      <c r="A3700" s="214"/>
      <c r="B3700" s="1326" t="s">
        <v>234</v>
      </c>
      <c r="C3700" s="1327"/>
      <c r="D3700" s="1312" t="str">
        <f>IF(details!N89="","",details!N89)</f>
        <v/>
      </c>
      <c r="E3700" s="1313"/>
      <c r="F3700" s="1313"/>
      <c r="G3700" s="1313"/>
      <c r="H3700" s="1313"/>
      <c r="I3700" s="1313"/>
      <c r="J3700" s="1314"/>
    </row>
    <row r="3701" spans="1:10" ht="17.5" customHeight="1">
      <c r="A3701" s="214"/>
      <c r="B3701" s="1326" t="s">
        <v>283</v>
      </c>
      <c r="C3701" s="1327"/>
      <c r="D3701" s="1312" t="str">
        <f>IF(details!O89="","",details!O89)</f>
        <v/>
      </c>
      <c r="E3701" s="1313"/>
      <c r="F3701" s="1313"/>
      <c r="G3701" s="1313"/>
      <c r="H3701" s="1313"/>
      <c r="I3701" s="1313"/>
      <c r="J3701" s="1314"/>
    </row>
    <row r="3702" spans="1:10" ht="17.5" customHeight="1">
      <c r="A3702" s="214"/>
      <c r="B3702" s="1326" t="s">
        <v>77</v>
      </c>
      <c r="C3702" s="1327"/>
      <c r="D3702" s="392">
        <f>'statement of marks'!$C$3</f>
        <v>6</v>
      </c>
      <c r="E3702" s="309" t="s">
        <v>222</v>
      </c>
      <c r="F3702" s="254" t="str">
        <f>IF('statement of marks'!F89="","",'statement of marks'!F89)</f>
        <v/>
      </c>
      <c r="G3702" s="1343" t="s">
        <v>233</v>
      </c>
      <c r="H3702" s="1170"/>
      <c r="I3702" s="1361" t="str">
        <f>IF('statement of marks'!G89="","",'statement of marks'!G89)</f>
        <v/>
      </c>
      <c r="J3702" s="1362"/>
    </row>
    <row r="3703" spans="1:10" ht="17.5" customHeight="1">
      <c r="A3703" s="214"/>
      <c r="B3703" s="1326" t="s">
        <v>225</v>
      </c>
      <c r="C3703" s="1327"/>
      <c r="D3703" s="1316" t="str">
        <f>IF('statement of marks'!H89="","",'statement of marks'!H89)</f>
        <v/>
      </c>
      <c r="E3703" s="1328"/>
      <c r="F3703" s="1328"/>
      <c r="G3703" s="1328"/>
      <c r="H3703" s="1328"/>
      <c r="I3703" s="1328"/>
      <c r="J3703" s="1329"/>
    </row>
    <row r="3704" spans="1:10" ht="17.5" customHeight="1">
      <c r="A3704" s="214"/>
      <c r="B3704" s="1326" t="s">
        <v>226</v>
      </c>
      <c r="C3704" s="1327"/>
      <c r="D3704" s="1330" t="str">
        <f>IF('statement of marks'!I89="","",'statement of marks'!I89)</f>
        <v/>
      </c>
      <c r="E3704" s="1331"/>
      <c r="F3704" s="1332"/>
      <c r="G3704" s="1332"/>
      <c r="H3704" s="1332"/>
      <c r="I3704" s="1332"/>
      <c r="J3704" s="1333"/>
    </row>
    <row r="3705" spans="1:10" ht="17.5" customHeight="1">
      <c r="A3705" s="214"/>
      <c r="B3705" s="1312" t="s">
        <v>235</v>
      </c>
      <c r="C3705" s="1313"/>
      <c r="D3705" s="1313"/>
      <c r="E3705" s="1144"/>
      <c r="F3705" s="1334" t="str">
        <f>IF(details!Q89="","",details!Q89)</f>
        <v/>
      </c>
      <c r="G3705" s="1334"/>
      <c r="H3705" s="1335"/>
      <c r="I3705" s="1335"/>
      <c r="J3705" s="1336"/>
    </row>
    <row r="3706" spans="1:10" ht="17.5" customHeight="1">
      <c r="A3706" s="214"/>
      <c r="B3706" s="1326" t="s">
        <v>239</v>
      </c>
      <c r="C3706" s="1327"/>
      <c r="D3706" s="1312" t="str">
        <f>IF(details!M89="","",details!M89)</f>
        <v/>
      </c>
      <c r="E3706" s="1313"/>
      <c r="F3706" s="1313"/>
      <c r="G3706" s="1313"/>
      <c r="H3706" s="1313"/>
      <c r="I3706" s="1313"/>
      <c r="J3706" s="1314"/>
    </row>
    <row r="3707" spans="1:10" ht="17.5" customHeight="1">
      <c r="A3707" s="214"/>
      <c r="B3707" s="1326" t="s">
        <v>240</v>
      </c>
      <c r="C3707" s="1327"/>
      <c r="D3707" s="1312" t="str">
        <f>IF(details!P89="","",details!P89)</f>
        <v/>
      </c>
      <c r="E3707" s="1313"/>
      <c r="F3707" s="1313"/>
      <c r="G3707" s="1313"/>
      <c r="H3707" s="1313"/>
      <c r="I3707" s="1313"/>
      <c r="J3707" s="1314"/>
    </row>
    <row r="3708" spans="1:10" ht="17.5" customHeight="1">
      <c r="A3708" s="214"/>
      <c r="B3708" s="1326" t="s">
        <v>241</v>
      </c>
      <c r="C3708" s="1327"/>
      <c r="D3708" s="1337" t="str">
        <f>IF('statement of marks'!HD89="mRrh.kZ",'statement of marks'!$C$3,"")</f>
        <v/>
      </c>
      <c r="E3708" s="1338"/>
      <c r="F3708" s="1313" t="s">
        <v>242</v>
      </c>
      <c r="G3708" s="1144"/>
      <c r="H3708" s="1337" t="str">
        <f>IF(D3708="","",D3708+1)</f>
        <v/>
      </c>
      <c r="I3708" s="1338"/>
      <c r="J3708" s="1339"/>
    </row>
    <row r="3709" spans="1:10" ht="17.5" customHeight="1">
      <c r="A3709" s="214"/>
      <c r="B3709" s="1326" t="s">
        <v>243</v>
      </c>
      <c r="C3709" s="1327"/>
      <c r="D3709" s="1340">
        <f>IF(details!$O$4="","",details!$O$4)</f>
        <v>42460</v>
      </c>
      <c r="E3709" s="1341"/>
      <c r="F3709" s="1342"/>
      <c r="G3709" s="1343"/>
      <c r="H3709" s="1343"/>
      <c r="I3709" s="1343"/>
      <c r="J3709" s="1344"/>
    </row>
    <row r="3710" spans="1:10" ht="17.5" customHeight="1">
      <c r="A3710" s="214"/>
      <c r="B3710" s="1299"/>
      <c r="C3710" s="1299"/>
      <c r="D3710" s="1276"/>
      <c r="E3710" s="1276"/>
      <c r="F3710" s="1288"/>
      <c r="G3710" s="1288"/>
      <c r="H3710" s="1288"/>
      <c r="I3710" s="1288"/>
      <c r="J3710" s="1300"/>
    </row>
    <row r="3711" spans="1:10" ht="17.5" customHeight="1">
      <c r="A3711" s="214"/>
      <c r="B3711" s="1301" t="str">
        <f>IF(details!$I$4="","",details!$I$4)</f>
        <v>Jherh js[kk oekZ</v>
      </c>
      <c r="C3711" s="1301"/>
      <c r="D3711" s="1276"/>
      <c r="E3711" s="1276"/>
      <c r="F3711" s="1302" t="str">
        <f>IF(details!$F$4="","",details!$F$4)</f>
        <v>Jh jk/ks';ke tk'kh</v>
      </c>
      <c r="G3711" s="1303"/>
      <c r="H3711" s="1303"/>
      <c r="I3711" s="1303"/>
      <c r="J3711" s="1304"/>
    </row>
    <row r="3712" spans="1:10" ht="17.5" customHeight="1" thickBot="1">
      <c r="A3712" s="215"/>
      <c r="B3712" s="1305" t="s">
        <v>244</v>
      </c>
      <c r="C3712" s="1305"/>
      <c r="D3712" s="1305" t="s">
        <v>245</v>
      </c>
      <c r="E3712" s="1305"/>
      <c r="F3712" s="1306" t="s">
        <v>246</v>
      </c>
      <c r="G3712" s="1307"/>
      <c r="H3712" s="1307"/>
      <c r="I3712" s="1307"/>
      <c r="J3712" s="1308"/>
    </row>
    <row r="3713" spans="1:10" ht="17.5" customHeight="1">
      <c r="A3713" s="247"/>
      <c r="B3713" s="1309" t="s">
        <v>258</v>
      </c>
      <c r="C3713" s="1310"/>
      <c r="D3713" s="1310"/>
      <c r="E3713" s="1310"/>
      <c r="F3713" s="1310"/>
      <c r="G3713" s="1310"/>
      <c r="H3713" s="1310"/>
      <c r="I3713" s="1310"/>
      <c r="J3713" s="1311"/>
    </row>
    <row r="3714" spans="1:10" ht="17.5" customHeight="1">
      <c r="A3714" s="214"/>
      <c r="B3714" s="310" t="s">
        <v>218</v>
      </c>
      <c r="C3714" s="1312" t="str">
        <f>IF('statement of marks'!J89="","",'statement of marks'!J89)</f>
        <v/>
      </c>
      <c r="D3714" s="1313"/>
      <c r="E3714" s="1313"/>
      <c r="F3714" s="1313"/>
      <c r="G3714" s="1313"/>
      <c r="H3714" s="1313"/>
      <c r="I3714" s="1313"/>
      <c r="J3714" s="1314"/>
    </row>
    <row r="3715" spans="1:10" ht="17.5" customHeight="1">
      <c r="A3715" s="214"/>
      <c r="B3715" s="310" t="s">
        <v>219</v>
      </c>
      <c r="C3715" s="1312" t="str">
        <f>IF('statement of marks'!K89="","",'statement of marks'!K89)</f>
        <v/>
      </c>
      <c r="D3715" s="1313"/>
      <c r="E3715" s="1313"/>
      <c r="F3715" s="1313"/>
      <c r="G3715" s="1313"/>
      <c r="H3715" s="1313"/>
      <c r="I3715" s="1313"/>
      <c r="J3715" s="1314"/>
    </row>
    <row r="3716" spans="1:10" ht="17.5" customHeight="1">
      <c r="A3716" s="214"/>
      <c r="B3716" s="310" t="s">
        <v>220</v>
      </c>
      <c r="C3716" s="1312" t="str">
        <f>IF('statement of marks'!L89="","",'statement of marks'!L89)</f>
        <v/>
      </c>
      <c r="D3716" s="1313"/>
      <c r="E3716" s="1313"/>
      <c r="F3716" s="1313"/>
      <c r="G3716" s="1313"/>
      <c r="H3716" s="1313"/>
      <c r="I3716" s="1313"/>
      <c r="J3716" s="1314"/>
    </row>
    <row r="3717" spans="1:10" ht="17.5" customHeight="1">
      <c r="A3717" s="214"/>
      <c r="B3717" s="310" t="s">
        <v>225</v>
      </c>
      <c r="C3717" s="1315" t="str">
        <f>IF('statement of marks'!H89="","",'statement of marks'!H89)</f>
        <v/>
      </c>
      <c r="D3717" s="1316"/>
      <c r="E3717" s="252" t="s">
        <v>261</v>
      </c>
      <c r="F3717" s="1317" t="str">
        <f>IF('statement of marks'!I89="","",'statement of marks'!I89)</f>
        <v/>
      </c>
      <c r="G3717" s="1317"/>
      <c r="H3717" s="1317"/>
      <c r="I3717" s="1317"/>
      <c r="J3717" s="1318"/>
    </row>
    <row r="3718" spans="1:10" ht="17.5" customHeight="1">
      <c r="A3718" s="214"/>
      <c r="B3718" s="310" t="s">
        <v>223</v>
      </c>
      <c r="C3718" s="253" t="s">
        <v>248</v>
      </c>
      <c r="D3718" s="235" t="s">
        <v>249</v>
      </c>
      <c r="E3718" s="235" t="s">
        <v>250</v>
      </c>
      <c r="F3718" s="235" t="s">
        <v>251</v>
      </c>
      <c r="G3718" s="235" t="s">
        <v>252</v>
      </c>
      <c r="H3718" s="235" t="s">
        <v>253</v>
      </c>
      <c r="I3718" s="235" t="s">
        <v>254</v>
      </c>
      <c r="J3718" s="248" t="s">
        <v>255</v>
      </c>
    </row>
    <row r="3719" spans="1:10" ht="17.5" customHeight="1">
      <c r="A3719" s="214"/>
      <c r="B3719" s="308" t="s">
        <v>256</v>
      </c>
      <c r="C3719" s="239" t="str">
        <f>IF(AND('statement of marks'!$C$3=1,'statement of marks'!HD89="mRrh.kZ"),'statement of marks'!$H$3,"")</f>
        <v/>
      </c>
      <c r="D3719" s="239" t="str">
        <f>IF(AND('statement of marks'!$C$3=2,'statement of marks'!HD89="mRrh.kZ"),'statement of marks'!$H$3,"")</f>
        <v/>
      </c>
      <c r="E3719" s="239" t="str">
        <f>IF(AND('statement of marks'!$C$3=3,'statement of marks'!HD89="mRrh.kZ"),'statement of marks'!$H$3,"")</f>
        <v/>
      </c>
      <c r="F3719" s="239" t="str">
        <f>IF(AND('statement of marks'!$C$3=4,'statement of marks'!HD89="mRrh.kZ"),'statement of marks'!$H$3,"")</f>
        <v/>
      </c>
      <c r="G3719" s="239" t="str">
        <f>IF(AND('statement of marks'!$C$3=5,'statement of marks'!HD89="mRrh.kZ"),'statement of marks'!$H$3,"")</f>
        <v/>
      </c>
      <c r="H3719" s="239" t="str">
        <f>IF(AND('statement of marks'!$C$3=6,'statement of marks'!HD89="mRrh.kZ"),'statement of marks'!$H$3,"")</f>
        <v/>
      </c>
      <c r="I3719" s="239" t="str">
        <f>IF(AND('statement of marks'!$C$3=7,'statement of marks'!HD89="mRrh.kZ"),'statement of marks'!$H$3,"")</f>
        <v/>
      </c>
      <c r="J3719" s="260" t="str">
        <f>IF(AND('statement of marks'!$C$3=8,'statement of marks'!HD89="mRrh.kZ"),'statement of marks'!$H$3,"")</f>
        <v/>
      </c>
    </row>
    <row r="3720" spans="1:10" ht="17.5" customHeight="1">
      <c r="A3720" s="214"/>
      <c r="B3720" s="308" t="str">
        <f>'statement of marks'!$FT$4</f>
        <v>fgUnh</v>
      </c>
      <c r="C3720" s="240"/>
      <c r="D3720" s="241"/>
      <c r="E3720" s="261" t="str">
        <f>IF(OR('statement of marks'!$FV89="",E3719=""),"",'statement of marks'!$FV89)</f>
        <v/>
      </c>
      <c r="F3720" s="261" t="str">
        <f>IF(OR('statement of marks'!$FV89="",F3719=""),"",'statement of marks'!$FV89)</f>
        <v/>
      </c>
      <c r="G3720" s="261" t="str">
        <f>IF(OR('statement of marks'!$FV89="",G3719=""),"",'statement of marks'!$FV89)</f>
        <v/>
      </c>
      <c r="H3720" s="261" t="str">
        <f>IF(OR('statement of marks'!$FV89="",H3719=""),"",'statement of marks'!$FV89)</f>
        <v/>
      </c>
      <c r="I3720" s="261" t="str">
        <f>IF(OR('statement of marks'!$FV89="",I3719=""),"",'statement of marks'!$FV89)</f>
        <v/>
      </c>
      <c r="J3720" s="262" t="str">
        <f>IF(OR('statement of marks'!$FV89="",J3719=""),"",'statement of marks'!$FV89)</f>
        <v/>
      </c>
    </row>
    <row r="3721" spans="1:10" ht="17.5" customHeight="1">
      <c r="A3721" s="214"/>
      <c r="B3721" s="308" t="str">
        <f>'statement of marks'!$FW$4</f>
        <v>vaxszth</v>
      </c>
      <c r="C3721" s="240"/>
      <c r="D3721" s="241"/>
      <c r="E3721" s="261" t="str">
        <f>IF(OR('statement of marks'!$FY89="",E3719=""),"",'statement of marks'!$FY89)</f>
        <v/>
      </c>
      <c r="F3721" s="261" t="str">
        <f>IF(OR('statement of marks'!$FY89="",F3719=""),"",'statement of marks'!$FY89)</f>
        <v/>
      </c>
      <c r="G3721" s="261" t="str">
        <f>IF(OR('statement of marks'!$FY89="",G3719=""),"",'statement of marks'!$FY89)</f>
        <v/>
      </c>
      <c r="H3721" s="261" t="str">
        <f>IF(OR('statement of marks'!$FY89="",H3719=""),"",'statement of marks'!$FY89)</f>
        <v/>
      </c>
      <c r="I3721" s="261" t="str">
        <f>IF(OR('statement of marks'!$FY89="",I3719=""),"",'statement of marks'!$FY89)</f>
        <v/>
      </c>
      <c r="J3721" s="262" t="str">
        <f>IF(OR('statement of marks'!$FY89="",J3719=""),"",'statement of marks'!$FY89)</f>
        <v/>
      </c>
    </row>
    <row r="3722" spans="1:10" ht="17.5" customHeight="1">
      <c r="A3722" s="214"/>
      <c r="B3722" s="308" t="str">
        <f>IF('statement of marks'!BE89="s","laLÑr",IF('statement of marks'!BE89="u","mnwZ",IF('statement of marks'!BE89="g","xqtjkrh",IF('statement of marks'!BE89="p","iatkch",IF('statement of marks'!BE89="sd","flU/kh","r`rh; Hkk""kk")))))</f>
        <v>r`rh; Hkk"kk</v>
      </c>
      <c r="C3722" s="240"/>
      <c r="D3722" s="241"/>
      <c r="E3722" s="261" t="str">
        <f>IF(OR('statement of marks'!$GB89="",E3719=""),"",'statement of marks'!$GB89)</f>
        <v/>
      </c>
      <c r="F3722" s="261" t="str">
        <f>IF(OR('statement of marks'!$GB89="",F3719=""),"",'statement of marks'!$GB89)</f>
        <v/>
      </c>
      <c r="G3722" s="261" t="str">
        <f>IF(OR('statement of marks'!$GB89="",G3719=""),"",'statement of marks'!$GB89)</f>
        <v/>
      </c>
      <c r="H3722" s="261" t="str">
        <f>IF(OR('statement of marks'!$GB89="",H3719=""),"",'statement of marks'!$GB89)</f>
        <v/>
      </c>
      <c r="I3722" s="261" t="str">
        <f>IF(OR('statement of marks'!$GB89="",I3719=""),"",'statement of marks'!$GB89)</f>
        <v/>
      </c>
      <c r="J3722" s="262" t="str">
        <f>IF(OR('statement of marks'!$GB89="",J3719=""),"",'statement of marks'!$GB89)</f>
        <v/>
      </c>
    </row>
    <row r="3723" spans="1:10" ht="17.5" customHeight="1">
      <c r="A3723" s="214"/>
      <c r="B3723" s="308" t="str">
        <f>'statement of marks'!$GH$4</f>
        <v>xf.kr</v>
      </c>
      <c r="C3723" s="240"/>
      <c r="D3723" s="241"/>
      <c r="E3723" s="261" t="str">
        <f>IF(OR('statement of marks'!$GJ89="",E3719=""),"",'statement of marks'!$GJ89)</f>
        <v/>
      </c>
      <c r="F3723" s="261" t="str">
        <f>IF(OR('statement of marks'!$GJ89="",F3719=""),"",'statement of marks'!$GJ89)</f>
        <v/>
      </c>
      <c r="G3723" s="261" t="str">
        <f>IF(OR('statement of marks'!$GJ89="",G3719=""),"",'statement of marks'!$GJ89)</f>
        <v/>
      </c>
      <c r="H3723" s="261" t="str">
        <f>IF(OR('statement of marks'!$GJ89="",H3719=""),"",'statement of marks'!$GJ89)</f>
        <v/>
      </c>
      <c r="I3723" s="261" t="str">
        <f>IF(OR('statement of marks'!$GJ89="",I3719=""),"",'statement of marks'!$GJ89)</f>
        <v/>
      </c>
      <c r="J3723" s="262" t="str">
        <f>IF(OR('statement of marks'!$GJ89="",J3719=""),"",'statement of marks'!$GJ89)</f>
        <v/>
      </c>
    </row>
    <row r="3724" spans="1:10" ht="17.5" customHeight="1">
      <c r="A3724" s="214"/>
      <c r="B3724" s="308" t="str">
        <f>'statement of marks'!$GK$4</f>
        <v>foKku</v>
      </c>
      <c r="C3724" s="240"/>
      <c r="D3724" s="241"/>
      <c r="E3724" s="261" t="str">
        <f>IF(OR('statement of marks'!$GM89="",E3719=""),"",'statement of marks'!$GM89)</f>
        <v/>
      </c>
      <c r="F3724" s="261" t="str">
        <f>IF(OR('statement of marks'!$GM89="",F3719=""),"",'statement of marks'!$GM89)</f>
        <v/>
      </c>
      <c r="G3724" s="261" t="str">
        <f>IF(OR('statement of marks'!$GM89="",G3719=""),"",'statement of marks'!$GM89)</f>
        <v/>
      </c>
      <c r="H3724" s="261" t="str">
        <f>IF(OR('statement of marks'!$GM89="",H3719=""),"",'statement of marks'!$GM89)</f>
        <v/>
      </c>
      <c r="I3724" s="261" t="str">
        <f>IF(OR('statement of marks'!$GM89="",I3719=""),"",'statement of marks'!$GM89)</f>
        <v/>
      </c>
      <c r="J3724" s="262" t="str">
        <f>IF(OR('statement of marks'!$GM89="",J3719=""),"",'statement of marks'!$GM89)</f>
        <v/>
      </c>
    </row>
    <row r="3725" spans="1:10" ht="17.5" customHeight="1">
      <c r="A3725" s="214"/>
      <c r="B3725" s="308" t="str">
        <f>'statement of marks'!$GN$4</f>
        <v>lkekftd foKku</v>
      </c>
      <c r="C3725" s="240"/>
      <c r="D3725" s="241"/>
      <c r="E3725" s="261" t="str">
        <f>IF(OR('statement of marks'!$GP89="",E3719=""),"",'statement of marks'!$GP89)</f>
        <v/>
      </c>
      <c r="F3725" s="261" t="str">
        <f>IF(OR('statement of marks'!$GP89="",F3719=""),"",'statement of marks'!$GP89)</f>
        <v/>
      </c>
      <c r="G3725" s="261" t="str">
        <f>IF(OR('statement of marks'!$GP89="",G3719=""),"",'statement of marks'!$GP89)</f>
        <v/>
      </c>
      <c r="H3725" s="261" t="str">
        <f>IF(OR('statement of marks'!$GP89="",H3719=""),"",'statement of marks'!$GP89)</f>
        <v/>
      </c>
      <c r="I3725" s="261" t="str">
        <f>IF(OR('statement of marks'!$GP89="",I3719=""),"",'statement of marks'!$GP89)</f>
        <v/>
      </c>
      <c r="J3725" s="262" t="str">
        <f>IF(OR('statement of marks'!$GP89="",J3719=""),"",'statement of marks'!$GP89)</f>
        <v/>
      </c>
    </row>
    <row r="3726" spans="1:10" ht="17.5" customHeight="1">
      <c r="A3726" s="214"/>
      <c r="B3726" s="308" t="str">
        <f>'statement of marks'!$GQ$4</f>
        <v>dk;kZuqHko</v>
      </c>
      <c r="C3726" s="240"/>
      <c r="D3726" s="241"/>
      <c r="E3726" s="261" t="str">
        <f>IF(OR('statement of marks'!$GS89="",E3719=""),"",'statement of marks'!$GS89)</f>
        <v/>
      </c>
      <c r="F3726" s="261" t="str">
        <f>IF(OR('statement of marks'!$GS89="",F3719=""),"",'statement of marks'!$GS89)</f>
        <v/>
      </c>
      <c r="G3726" s="261" t="str">
        <f>IF(OR('statement of marks'!$GS89="",G3719=""),"",'statement of marks'!$GS89)</f>
        <v/>
      </c>
      <c r="H3726" s="261" t="str">
        <f>IF(OR('statement of marks'!$GS89="",H3719=""),"",'statement of marks'!$GS89)</f>
        <v/>
      </c>
      <c r="I3726" s="261" t="str">
        <f>IF(OR('statement of marks'!$GS89="",I3719=""),"",'statement of marks'!$GS89)</f>
        <v/>
      </c>
      <c r="J3726" s="262" t="str">
        <f>IF(OR('statement of marks'!$GS89="",J3719=""),"",'statement of marks'!$GS89)</f>
        <v/>
      </c>
    </row>
    <row r="3727" spans="1:10" ht="17.5" customHeight="1">
      <c r="A3727" s="214"/>
      <c r="B3727" s="308" t="str">
        <f>'statement of marks'!$GT$4</f>
        <v>dyk f'k{kk</v>
      </c>
      <c r="C3727" s="240"/>
      <c r="D3727" s="241"/>
      <c r="E3727" s="263" t="str">
        <f>IF(OR('statement of marks'!$GV89="",E3719=""),"",'statement of marks'!$GV89)</f>
        <v/>
      </c>
      <c r="F3727" s="263" t="str">
        <f>IF(OR('statement of marks'!$GV89="",F3719=""),"",'statement of marks'!$GV89)</f>
        <v/>
      </c>
      <c r="G3727" s="263" t="str">
        <f>IF(OR('statement of marks'!$GV89="",G3719=""),"",'statement of marks'!$GV89)</f>
        <v/>
      </c>
      <c r="H3727" s="263" t="str">
        <f>IF(OR('statement of marks'!$GV89="",H3719=""),"",'statement of marks'!$GV89)</f>
        <v/>
      </c>
      <c r="I3727" s="263" t="str">
        <f>IF(OR('statement of marks'!$GV89="",I3719=""),"",'statement of marks'!$GV89)</f>
        <v/>
      </c>
      <c r="J3727" s="264" t="str">
        <f>IF(OR('statement of marks'!$GV89="",J3719=""),"",'statement of marks'!$GV89)</f>
        <v/>
      </c>
    </row>
    <row r="3728" spans="1:10" ht="17.5" customHeight="1">
      <c r="A3728" s="214"/>
      <c r="B3728" s="245" t="s">
        <v>284</v>
      </c>
      <c r="C3728" s="265" t="str">
        <f t="shared" ref="C3728:J3728" si="164">C3719</f>
        <v/>
      </c>
      <c r="D3728" s="265" t="str">
        <f t="shared" si="164"/>
        <v/>
      </c>
      <c r="E3728" s="265" t="str">
        <f t="shared" si="164"/>
        <v/>
      </c>
      <c r="F3728" s="265" t="str">
        <f t="shared" si="164"/>
        <v/>
      </c>
      <c r="G3728" s="265" t="str">
        <f t="shared" si="164"/>
        <v/>
      </c>
      <c r="H3728" s="265" t="str">
        <f t="shared" si="164"/>
        <v/>
      </c>
      <c r="I3728" s="265" t="str">
        <f t="shared" si="164"/>
        <v/>
      </c>
      <c r="J3728" s="266" t="str">
        <f t="shared" si="164"/>
        <v/>
      </c>
    </row>
    <row r="3729" spans="1:10" ht="17.5" customHeight="1">
      <c r="A3729" s="214"/>
      <c r="B3729" s="308" t="str">
        <f>'statement of marks'!$HL$5</f>
        <v>Nk= mifLFkfr</v>
      </c>
      <c r="C3729" s="242"/>
      <c r="D3729" s="242"/>
      <c r="E3729" s="267" t="str">
        <f>IF(OR('statement of marks'!$HL89="",E3719=""),"",'statement of marks'!$HL89)</f>
        <v/>
      </c>
      <c r="F3729" s="267" t="str">
        <f>IF(OR('statement of marks'!$HL89="",F3719=""),"",'statement of marks'!$HL89)</f>
        <v/>
      </c>
      <c r="G3729" s="267" t="str">
        <f>IF(OR('statement of marks'!$HL89="",G3719=""),"",'statement of marks'!$HL89)</f>
        <v/>
      </c>
      <c r="H3729" s="267" t="str">
        <f>IF(OR('statement of marks'!$HL89="",H3719=""),"",'statement of marks'!$HL89)</f>
        <v/>
      </c>
      <c r="I3729" s="267" t="str">
        <f>IF(OR('statement of marks'!$HL89="",I3719=""),"",'statement of marks'!$HL89)</f>
        <v/>
      </c>
      <c r="J3729" s="268" t="str">
        <f>IF(OR('statement of marks'!$HL89="",J3719=""),"",'statement of marks'!$HL89)</f>
        <v/>
      </c>
    </row>
    <row r="3730" spans="1:10" ht="17.5" customHeight="1">
      <c r="A3730" s="214"/>
      <c r="B3730" s="308" t="str">
        <f>'statement of marks'!$HK$5</f>
        <v>dqy ehfVax</v>
      </c>
      <c r="C3730" s="243"/>
      <c r="D3730" s="243"/>
      <c r="E3730" s="243" t="str">
        <f>IF(OR('statement of marks'!$HK89="",E3719=""),"",'statement of marks'!$HK89)</f>
        <v/>
      </c>
      <c r="F3730" s="243" t="str">
        <f>IF(OR('statement of marks'!$HK89="",F3719=""),"",'statement of marks'!$HK89)</f>
        <v/>
      </c>
      <c r="G3730" s="243" t="str">
        <f>IF(OR('statement of marks'!$HK89="",G3719=""),"",'statement of marks'!$HK89)</f>
        <v/>
      </c>
      <c r="H3730" s="243" t="str">
        <f>IF(OR('statement of marks'!$HK89="",H3719=""),"",'statement of marks'!$HK89)</f>
        <v/>
      </c>
      <c r="I3730" s="243" t="str">
        <f>IF(OR('statement of marks'!$HK89="",I3719=""),"",'statement of marks'!$HK89)</f>
        <v/>
      </c>
      <c r="J3730" s="269" t="str">
        <f>IF(OR('statement of marks'!$HK89="",J3719=""),"",'statement of marks'!$HK89)</f>
        <v/>
      </c>
    </row>
    <row r="3731" spans="1:10" ht="17.5" customHeight="1">
      <c r="A3731" s="214"/>
      <c r="B3731" s="308" t="s">
        <v>259</v>
      </c>
      <c r="C3731" s="243" t="str">
        <f t="shared" ref="C3731:J3731" si="165">IF(OR(C3729="",C3730=""),"",C3729/C3730*100)</f>
        <v/>
      </c>
      <c r="D3731" s="243" t="str">
        <f t="shared" si="165"/>
        <v/>
      </c>
      <c r="E3731" s="243" t="str">
        <f t="shared" si="165"/>
        <v/>
      </c>
      <c r="F3731" s="243" t="str">
        <f t="shared" si="165"/>
        <v/>
      </c>
      <c r="G3731" s="243" t="str">
        <f t="shared" si="165"/>
        <v/>
      </c>
      <c r="H3731" s="243" t="str">
        <f t="shared" si="165"/>
        <v/>
      </c>
      <c r="I3731" s="243" t="str">
        <f t="shared" si="165"/>
        <v/>
      </c>
      <c r="J3731" s="269" t="str">
        <f t="shared" si="165"/>
        <v/>
      </c>
    </row>
    <row r="3732" spans="1:10" ht="17.5" customHeight="1">
      <c r="A3732" s="214"/>
      <c r="B3732" s="308" t="s">
        <v>260</v>
      </c>
      <c r="C3732" s="243"/>
      <c r="D3732" s="243"/>
      <c r="E3732" s="243"/>
      <c r="F3732" s="243"/>
      <c r="G3732" s="243"/>
      <c r="H3732" s="243"/>
      <c r="I3732" s="243"/>
      <c r="J3732" s="249"/>
    </row>
    <row r="3733" spans="1:10" ht="17.5" customHeight="1">
      <c r="A3733" s="214"/>
      <c r="B3733" s="310" t="s">
        <v>257</v>
      </c>
      <c r="C3733" s="1319" t="str">
        <f>IF('statement of marks'!HN89="","",'statement of marks'!HN89)</f>
        <v/>
      </c>
      <c r="D3733" s="1320"/>
      <c r="E3733" s="1320"/>
      <c r="F3733" s="1320"/>
      <c r="G3733" s="1320"/>
      <c r="H3733" s="1320"/>
      <c r="I3733" s="1320"/>
      <c r="J3733" s="1321"/>
    </row>
    <row r="3734" spans="1:10" ht="17.5" customHeight="1">
      <c r="A3734" s="214"/>
      <c r="B3734" s="246"/>
      <c r="C3734" s="1322"/>
      <c r="D3734" s="1323"/>
      <c r="E3734" s="1323"/>
      <c r="F3734" s="1324"/>
      <c r="G3734" s="1322"/>
      <c r="H3734" s="1323"/>
      <c r="I3734" s="1323"/>
      <c r="J3734" s="1325"/>
    </row>
    <row r="3735" spans="1:10" ht="17.5" customHeight="1" thickBot="1">
      <c r="A3735" s="215"/>
      <c r="B3735" s="259" t="s">
        <v>262</v>
      </c>
      <c r="C3735" s="1293" t="s">
        <v>80</v>
      </c>
      <c r="D3735" s="1294"/>
      <c r="E3735" s="1294"/>
      <c r="F3735" s="1295"/>
      <c r="G3735" s="1296" t="s">
        <v>263</v>
      </c>
      <c r="H3735" s="1297"/>
      <c r="I3735" s="1297"/>
      <c r="J3735" s="1298"/>
    </row>
    <row r="3736" spans="1:10" ht="17.5" customHeight="1">
      <c r="A3736" s="247"/>
      <c r="B3736" s="1352" t="s">
        <v>228</v>
      </c>
      <c r="C3736" s="1353"/>
      <c r="D3736" s="1353"/>
      <c r="E3736" s="1353"/>
      <c r="F3736" s="1353"/>
      <c r="G3736" s="1353"/>
      <c r="H3736" s="1353"/>
      <c r="I3736" s="1353"/>
      <c r="J3736" s="1354"/>
    </row>
    <row r="3737" spans="1:10" ht="17.5" customHeight="1">
      <c r="A3737" s="214"/>
      <c r="B3737" s="1355" t="s">
        <v>247</v>
      </c>
      <c r="C3737" s="1356"/>
      <c r="D3737" s="1356"/>
      <c r="E3737" s="1356"/>
      <c r="F3737" s="1356"/>
      <c r="G3737" s="1356"/>
      <c r="H3737" s="1356"/>
      <c r="I3737" s="1356"/>
      <c r="J3737" s="1357"/>
    </row>
    <row r="3738" spans="1:10" ht="17.5" customHeight="1">
      <c r="A3738" s="214"/>
      <c r="B3738" s="1358" t="s">
        <v>81</v>
      </c>
      <c r="C3738" s="1358"/>
      <c r="D3738" s="1359">
        <f>YEAR(details!G90)</f>
        <v>1900</v>
      </c>
      <c r="E3738" s="1360"/>
      <c r="F3738" s="307" t="s">
        <v>230</v>
      </c>
      <c r="G3738" s="1359" t="str">
        <f>'statement of marks'!$H$3</f>
        <v>2015-16</v>
      </c>
      <c r="H3738" s="1360"/>
      <c r="I3738" s="307" t="s">
        <v>231</v>
      </c>
      <c r="J3738" s="255"/>
    </row>
    <row r="3739" spans="1:10" ht="17.5" customHeight="1">
      <c r="A3739" s="214"/>
      <c r="B3739" s="1326" t="s">
        <v>229</v>
      </c>
      <c r="C3739" s="1327"/>
      <c r="D3739" s="1312" t="str">
        <f>'statement of marks'!$A$1</f>
        <v>jk- ck- ek/;fed fo|ky; uohu] fuEckgsM+k</v>
      </c>
      <c r="E3739" s="1313"/>
      <c r="F3739" s="1313"/>
      <c r="G3739" s="1313"/>
      <c r="H3739" s="1313"/>
      <c r="I3739" s="1313"/>
      <c r="J3739" s="1314"/>
    </row>
    <row r="3740" spans="1:10" ht="17.5" customHeight="1">
      <c r="A3740" s="214"/>
      <c r="B3740" s="1326" t="str">
        <f>'statement of marks'!$J$3</f>
        <v xml:space="preserve">fo|ky; dk Mk;l dksM+ </v>
      </c>
      <c r="C3740" s="1327"/>
      <c r="D3740" s="1345" t="str">
        <f>'statement of marks'!$K$3</f>
        <v xml:space="preserve">08291009401   </v>
      </c>
      <c r="E3740" s="1346"/>
      <c r="F3740" s="1128"/>
      <c r="G3740" s="1129"/>
      <c r="H3740" s="1129"/>
      <c r="I3740" s="1129"/>
      <c r="J3740" s="1347"/>
    </row>
    <row r="3741" spans="1:10" ht="17.5" customHeight="1">
      <c r="A3741" s="214"/>
      <c r="B3741" s="1326" t="s">
        <v>218</v>
      </c>
      <c r="C3741" s="1327"/>
      <c r="D3741" s="1312" t="str">
        <f>IF('statement of marks'!J90="","",'statement of marks'!J90)</f>
        <v/>
      </c>
      <c r="E3741" s="1313"/>
      <c r="F3741" s="1313"/>
      <c r="G3741" s="1313"/>
      <c r="H3741" s="1313"/>
      <c r="I3741" s="1313"/>
      <c r="J3741" s="1314"/>
    </row>
    <row r="3742" spans="1:10" ht="17.5" customHeight="1">
      <c r="A3742" s="214"/>
      <c r="B3742" s="1326" t="s">
        <v>232</v>
      </c>
      <c r="C3742" s="1327"/>
      <c r="D3742" s="1145" t="str">
        <f>IF('statement of marks'!C90="B","Nk=",IF('statement of marks'!C90="G","Nk=k",""))</f>
        <v/>
      </c>
      <c r="E3742" s="1145"/>
      <c r="F3742" s="258" t="s">
        <v>224</v>
      </c>
      <c r="G3742" s="256" t="str">
        <f>IF('statement of marks'!B90="","",'statement of marks'!B90)</f>
        <v/>
      </c>
      <c r="H3742" s="1348"/>
      <c r="I3742" s="1348"/>
      <c r="J3742" s="1349"/>
    </row>
    <row r="3743" spans="1:10" ht="17.5" customHeight="1">
      <c r="A3743" s="214"/>
      <c r="B3743" s="1326" t="s">
        <v>220</v>
      </c>
      <c r="C3743" s="1327"/>
      <c r="D3743" s="1312" t="str">
        <f>IF('statement of marks'!L90="","",'statement of marks'!L90)</f>
        <v/>
      </c>
      <c r="E3743" s="1313"/>
      <c r="F3743" s="1313"/>
      <c r="G3743" s="1313"/>
      <c r="H3743" s="1313"/>
      <c r="I3743" s="1313"/>
      <c r="J3743" s="1314"/>
    </row>
    <row r="3744" spans="1:10" ht="17.5" customHeight="1">
      <c r="A3744" s="214"/>
      <c r="B3744" s="1326" t="s">
        <v>219</v>
      </c>
      <c r="C3744" s="1327"/>
      <c r="D3744" s="1312" t="str">
        <f>IF('statement of marks'!K90="","",'statement of marks'!K90)</f>
        <v/>
      </c>
      <c r="E3744" s="1313"/>
      <c r="F3744" s="1313"/>
      <c r="G3744" s="1313"/>
      <c r="H3744" s="1313"/>
      <c r="I3744" s="1313"/>
      <c r="J3744" s="1314"/>
    </row>
    <row r="3745" spans="1:10" ht="17.5" customHeight="1">
      <c r="A3745" s="214"/>
      <c r="B3745" s="1326" t="s">
        <v>234</v>
      </c>
      <c r="C3745" s="1327"/>
      <c r="D3745" s="1312" t="str">
        <f>IF(details!N90="","",details!N90)</f>
        <v/>
      </c>
      <c r="E3745" s="1313"/>
      <c r="F3745" s="1313"/>
      <c r="G3745" s="1313"/>
      <c r="H3745" s="1313"/>
      <c r="I3745" s="1313"/>
      <c r="J3745" s="1314"/>
    </row>
    <row r="3746" spans="1:10" ht="17.5" customHeight="1">
      <c r="A3746" s="214"/>
      <c r="B3746" s="1326" t="s">
        <v>283</v>
      </c>
      <c r="C3746" s="1327"/>
      <c r="D3746" s="1312" t="str">
        <f>IF(details!O90="","",details!O90)</f>
        <v/>
      </c>
      <c r="E3746" s="1313"/>
      <c r="F3746" s="1313"/>
      <c r="G3746" s="1313"/>
      <c r="H3746" s="1313"/>
      <c r="I3746" s="1313"/>
      <c r="J3746" s="1314"/>
    </row>
    <row r="3747" spans="1:10" ht="17.5" customHeight="1">
      <c r="A3747" s="214"/>
      <c r="B3747" s="1326" t="s">
        <v>77</v>
      </c>
      <c r="C3747" s="1327"/>
      <c r="D3747" s="392">
        <f>'statement of marks'!$C$3</f>
        <v>6</v>
      </c>
      <c r="E3747" s="309" t="s">
        <v>222</v>
      </c>
      <c r="F3747" s="254" t="str">
        <f>IF('statement of marks'!F90="","",'statement of marks'!F90)</f>
        <v/>
      </c>
      <c r="G3747" s="1343" t="s">
        <v>233</v>
      </c>
      <c r="H3747" s="1170"/>
      <c r="I3747" s="1361" t="str">
        <f>IF('statement of marks'!G90="","",'statement of marks'!G90)</f>
        <v/>
      </c>
      <c r="J3747" s="1362"/>
    </row>
    <row r="3748" spans="1:10" ht="17.5" customHeight="1">
      <c r="A3748" s="214"/>
      <c r="B3748" s="1326" t="s">
        <v>225</v>
      </c>
      <c r="C3748" s="1327"/>
      <c r="D3748" s="1316" t="str">
        <f>IF('statement of marks'!H90="","",'statement of marks'!H90)</f>
        <v/>
      </c>
      <c r="E3748" s="1328"/>
      <c r="F3748" s="1328"/>
      <c r="G3748" s="1328"/>
      <c r="H3748" s="1328"/>
      <c r="I3748" s="1328"/>
      <c r="J3748" s="1329"/>
    </row>
    <row r="3749" spans="1:10" ht="17.5" customHeight="1">
      <c r="A3749" s="214"/>
      <c r="B3749" s="1326" t="s">
        <v>226</v>
      </c>
      <c r="C3749" s="1327"/>
      <c r="D3749" s="1330" t="str">
        <f>IF('statement of marks'!I90="","",'statement of marks'!I90)</f>
        <v/>
      </c>
      <c r="E3749" s="1331"/>
      <c r="F3749" s="1332"/>
      <c r="G3749" s="1332"/>
      <c r="H3749" s="1332"/>
      <c r="I3749" s="1332"/>
      <c r="J3749" s="1333"/>
    </row>
    <row r="3750" spans="1:10" ht="17.5" customHeight="1">
      <c r="A3750" s="214"/>
      <c r="B3750" s="1312" t="s">
        <v>235</v>
      </c>
      <c r="C3750" s="1313"/>
      <c r="D3750" s="1313"/>
      <c r="E3750" s="1144"/>
      <c r="F3750" s="1334" t="str">
        <f>IF(details!Q90="","",details!Q90)</f>
        <v/>
      </c>
      <c r="G3750" s="1334"/>
      <c r="H3750" s="1335"/>
      <c r="I3750" s="1335"/>
      <c r="J3750" s="1336"/>
    </row>
    <row r="3751" spans="1:10" ht="17.5" customHeight="1">
      <c r="A3751" s="214"/>
      <c r="B3751" s="1326" t="s">
        <v>239</v>
      </c>
      <c r="C3751" s="1327"/>
      <c r="D3751" s="1312" t="str">
        <f>IF(details!M90="","",details!M90)</f>
        <v/>
      </c>
      <c r="E3751" s="1313"/>
      <c r="F3751" s="1313"/>
      <c r="G3751" s="1313"/>
      <c r="H3751" s="1313"/>
      <c r="I3751" s="1313"/>
      <c r="J3751" s="1314"/>
    </row>
    <row r="3752" spans="1:10" ht="17.5" customHeight="1">
      <c r="A3752" s="214"/>
      <c r="B3752" s="1326" t="s">
        <v>240</v>
      </c>
      <c r="C3752" s="1327"/>
      <c r="D3752" s="1312" t="str">
        <f>IF(details!P90="","",details!P90)</f>
        <v/>
      </c>
      <c r="E3752" s="1313"/>
      <c r="F3752" s="1313"/>
      <c r="G3752" s="1313"/>
      <c r="H3752" s="1313"/>
      <c r="I3752" s="1313"/>
      <c r="J3752" s="1314"/>
    </row>
    <row r="3753" spans="1:10" ht="17.5" customHeight="1">
      <c r="A3753" s="214"/>
      <c r="B3753" s="1326" t="s">
        <v>241</v>
      </c>
      <c r="C3753" s="1327"/>
      <c r="D3753" s="1337" t="str">
        <f>IF('statement of marks'!HD90="mRrh.kZ",'statement of marks'!$C$3,"")</f>
        <v/>
      </c>
      <c r="E3753" s="1338"/>
      <c r="F3753" s="1313" t="s">
        <v>242</v>
      </c>
      <c r="G3753" s="1144"/>
      <c r="H3753" s="1337" t="str">
        <f>IF(D3753="","",D3753+1)</f>
        <v/>
      </c>
      <c r="I3753" s="1338"/>
      <c r="J3753" s="1339"/>
    </row>
    <row r="3754" spans="1:10" ht="17.5" customHeight="1">
      <c r="A3754" s="214"/>
      <c r="B3754" s="1326" t="s">
        <v>243</v>
      </c>
      <c r="C3754" s="1327"/>
      <c r="D3754" s="1340">
        <f>IF(details!$O$4="","",details!$O$4)</f>
        <v>42460</v>
      </c>
      <c r="E3754" s="1341"/>
      <c r="F3754" s="1342"/>
      <c r="G3754" s="1343"/>
      <c r="H3754" s="1343"/>
      <c r="I3754" s="1343"/>
      <c r="J3754" s="1344"/>
    </row>
    <row r="3755" spans="1:10" ht="17.5" customHeight="1">
      <c r="A3755" s="214"/>
      <c r="B3755" s="1299"/>
      <c r="C3755" s="1299"/>
      <c r="D3755" s="1276"/>
      <c r="E3755" s="1276"/>
      <c r="F3755" s="1288"/>
      <c r="G3755" s="1288"/>
      <c r="H3755" s="1288"/>
      <c r="I3755" s="1288"/>
      <c r="J3755" s="1300"/>
    </row>
    <row r="3756" spans="1:10" ht="17.5" customHeight="1">
      <c r="A3756" s="214"/>
      <c r="B3756" s="1301" t="str">
        <f>IF(details!$I$4="","",details!$I$4)</f>
        <v>Jherh js[kk oekZ</v>
      </c>
      <c r="C3756" s="1301"/>
      <c r="D3756" s="1276"/>
      <c r="E3756" s="1276"/>
      <c r="F3756" s="1302" t="str">
        <f>IF(details!$F$4="","",details!$F$4)</f>
        <v>Jh jk/ks';ke tk'kh</v>
      </c>
      <c r="G3756" s="1303"/>
      <c r="H3756" s="1303"/>
      <c r="I3756" s="1303"/>
      <c r="J3756" s="1304"/>
    </row>
    <row r="3757" spans="1:10" ht="17.5" customHeight="1" thickBot="1">
      <c r="A3757" s="215"/>
      <c r="B3757" s="1305" t="s">
        <v>244</v>
      </c>
      <c r="C3757" s="1305"/>
      <c r="D3757" s="1305" t="s">
        <v>245</v>
      </c>
      <c r="E3757" s="1305"/>
      <c r="F3757" s="1306" t="s">
        <v>246</v>
      </c>
      <c r="G3757" s="1307"/>
      <c r="H3757" s="1307"/>
      <c r="I3757" s="1307"/>
      <c r="J3757" s="1308"/>
    </row>
    <row r="3758" spans="1:10" ht="17.5" customHeight="1">
      <c r="A3758" s="247"/>
      <c r="B3758" s="1309" t="s">
        <v>258</v>
      </c>
      <c r="C3758" s="1310"/>
      <c r="D3758" s="1310"/>
      <c r="E3758" s="1310"/>
      <c r="F3758" s="1310"/>
      <c r="G3758" s="1310"/>
      <c r="H3758" s="1310"/>
      <c r="I3758" s="1310"/>
      <c r="J3758" s="1311"/>
    </row>
    <row r="3759" spans="1:10" ht="17.5" customHeight="1">
      <c r="A3759" s="214"/>
      <c r="B3759" s="310" t="s">
        <v>218</v>
      </c>
      <c r="C3759" s="1312" t="str">
        <f>IF('statement of marks'!J90="","",'statement of marks'!J90)</f>
        <v/>
      </c>
      <c r="D3759" s="1313"/>
      <c r="E3759" s="1313"/>
      <c r="F3759" s="1313"/>
      <c r="G3759" s="1313"/>
      <c r="H3759" s="1313"/>
      <c r="I3759" s="1313"/>
      <c r="J3759" s="1314"/>
    </row>
    <row r="3760" spans="1:10" ht="17.5" customHeight="1">
      <c r="A3760" s="214"/>
      <c r="B3760" s="310" t="s">
        <v>219</v>
      </c>
      <c r="C3760" s="1312" t="str">
        <f>IF('statement of marks'!K90="","",'statement of marks'!K90)</f>
        <v/>
      </c>
      <c r="D3760" s="1313"/>
      <c r="E3760" s="1313"/>
      <c r="F3760" s="1313"/>
      <c r="G3760" s="1313"/>
      <c r="H3760" s="1313"/>
      <c r="I3760" s="1313"/>
      <c r="J3760" s="1314"/>
    </row>
    <row r="3761" spans="1:10" ht="17.5" customHeight="1">
      <c r="A3761" s="214"/>
      <c r="B3761" s="310" t="s">
        <v>220</v>
      </c>
      <c r="C3761" s="1312" t="str">
        <f>IF('statement of marks'!L90="","",'statement of marks'!L90)</f>
        <v/>
      </c>
      <c r="D3761" s="1313"/>
      <c r="E3761" s="1313"/>
      <c r="F3761" s="1313"/>
      <c r="G3761" s="1313"/>
      <c r="H3761" s="1313"/>
      <c r="I3761" s="1313"/>
      <c r="J3761" s="1314"/>
    </row>
    <row r="3762" spans="1:10" ht="17.5" customHeight="1">
      <c r="A3762" s="214"/>
      <c r="B3762" s="310" t="s">
        <v>225</v>
      </c>
      <c r="C3762" s="1315" t="str">
        <f>IF('statement of marks'!H90="","",'statement of marks'!H90)</f>
        <v/>
      </c>
      <c r="D3762" s="1316"/>
      <c r="E3762" s="252" t="s">
        <v>261</v>
      </c>
      <c r="F3762" s="1317" t="str">
        <f>IF('statement of marks'!I90="","",'statement of marks'!I90)</f>
        <v/>
      </c>
      <c r="G3762" s="1317"/>
      <c r="H3762" s="1317"/>
      <c r="I3762" s="1317"/>
      <c r="J3762" s="1318"/>
    </row>
    <row r="3763" spans="1:10" ht="17.5" customHeight="1">
      <c r="A3763" s="214"/>
      <c r="B3763" s="310" t="s">
        <v>223</v>
      </c>
      <c r="C3763" s="253" t="s">
        <v>248</v>
      </c>
      <c r="D3763" s="235" t="s">
        <v>249</v>
      </c>
      <c r="E3763" s="235" t="s">
        <v>250</v>
      </c>
      <c r="F3763" s="235" t="s">
        <v>251</v>
      </c>
      <c r="G3763" s="235" t="s">
        <v>252</v>
      </c>
      <c r="H3763" s="235" t="s">
        <v>253</v>
      </c>
      <c r="I3763" s="235" t="s">
        <v>254</v>
      </c>
      <c r="J3763" s="248" t="s">
        <v>255</v>
      </c>
    </row>
    <row r="3764" spans="1:10" ht="17.5" customHeight="1">
      <c r="A3764" s="214"/>
      <c r="B3764" s="308" t="s">
        <v>256</v>
      </c>
      <c r="C3764" s="239" t="str">
        <f>IF(AND('statement of marks'!$C$3=1,'statement of marks'!HD90="mRrh.kZ"),'statement of marks'!$H$3,"")</f>
        <v/>
      </c>
      <c r="D3764" s="239" t="str">
        <f>IF(AND('statement of marks'!$C$3=2,'statement of marks'!HD90="mRrh.kZ"),'statement of marks'!$H$3,"")</f>
        <v/>
      </c>
      <c r="E3764" s="239" t="str">
        <f>IF(AND('statement of marks'!$C$3=3,'statement of marks'!HD90="mRrh.kZ"),'statement of marks'!$H$3,"")</f>
        <v/>
      </c>
      <c r="F3764" s="239" t="str">
        <f>IF(AND('statement of marks'!$C$3=4,'statement of marks'!HD90="mRrh.kZ"),'statement of marks'!$H$3,"")</f>
        <v/>
      </c>
      <c r="G3764" s="239" t="str">
        <f>IF(AND('statement of marks'!$C$3=5,'statement of marks'!HD90="mRrh.kZ"),'statement of marks'!$H$3,"")</f>
        <v/>
      </c>
      <c r="H3764" s="239" t="str">
        <f>IF(AND('statement of marks'!$C$3=6,'statement of marks'!HD90="mRrh.kZ"),'statement of marks'!$H$3,"")</f>
        <v/>
      </c>
      <c r="I3764" s="239" t="str">
        <f>IF(AND('statement of marks'!$C$3=7,'statement of marks'!HD90="mRrh.kZ"),'statement of marks'!$H$3,"")</f>
        <v/>
      </c>
      <c r="J3764" s="260" t="str">
        <f>IF(AND('statement of marks'!$C$3=8,'statement of marks'!HD90="mRrh.kZ"),'statement of marks'!$H$3,"")</f>
        <v/>
      </c>
    </row>
    <row r="3765" spans="1:10" ht="17.5" customHeight="1">
      <c r="A3765" s="214"/>
      <c r="B3765" s="308" t="str">
        <f>'statement of marks'!$FT$4</f>
        <v>fgUnh</v>
      </c>
      <c r="C3765" s="240"/>
      <c r="D3765" s="241"/>
      <c r="E3765" s="261" t="str">
        <f>IF(OR('statement of marks'!$FV90="",E3764=""),"",'statement of marks'!$FV90)</f>
        <v/>
      </c>
      <c r="F3765" s="261" t="str">
        <f>IF(OR('statement of marks'!$FV90="",F3764=""),"",'statement of marks'!$FV90)</f>
        <v/>
      </c>
      <c r="G3765" s="261" t="str">
        <f>IF(OR('statement of marks'!$FV90="",G3764=""),"",'statement of marks'!$FV90)</f>
        <v/>
      </c>
      <c r="H3765" s="261" t="str">
        <f>IF(OR('statement of marks'!$FV90="",H3764=""),"",'statement of marks'!$FV90)</f>
        <v/>
      </c>
      <c r="I3765" s="261" t="str">
        <f>IF(OR('statement of marks'!$FV90="",I3764=""),"",'statement of marks'!$FV90)</f>
        <v/>
      </c>
      <c r="J3765" s="262" t="str">
        <f>IF(OR('statement of marks'!$FV90="",J3764=""),"",'statement of marks'!$FV90)</f>
        <v/>
      </c>
    </row>
    <row r="3766" spans="1:10" ht="17.5" customHeight="1">
      <c r="A3766" s="214"/>
      <c r="B3766" s="308" t="str">
        <f>'statement of marks'!$FW$4</f>
        <v>vaxszth</v>
      </c>
      <c r="C3766" s="240"/>
      <c r="D3766" s="241"/>
      <c r="E3766" s="261" t="str">
        <f>IF(OR('statement of marks'!$FY90="",E3764=""),"",'statement of marks'!$FY90)</f>
        <v/>
      </c>
      <c r="F3766" s="261" t="str">
        <f>IF(OR('statement of marks'!$FY90="",F3764=""),"",'statement of marks'!$FY90)</f>
        <v/>
      </c>
      <c r="G3766" s="261" t="str">
        <f>IF(OR('statement of marks'!$FY90="",G3764=""),"",'statement of marks'!$FY90)</f>
        <v/>
      </c>
      <c r="H3766" s="261" t="str">
        <f>IF(OR('statement of marks'!$FY90="",H3764=""),"",'statement of marks'!$FY90)</f>
        <v/>
      </c>
      <c r="I3766" s="261" t="str">
        <f>IF(OR('statement of marks'!$FY90="",I3764=""),"",'statement of marks'!$FY90)</f>
        <v/>
      </c>
      <c r="J3766" s="262" t="str">
        <f>IF(OR('statement of marks'!$FY90="",J3764=""),"",'statement of marks'!$FY90)</f>
        <v/>
      </c>
    </row>
    <row r="3767" spans="1:10" ht="17.5" customHeight="1">
      <c r="A3767" s="214"/>
      <c r="B3767" s="308" t="str">
        <f>IF('statement of marks'!BE90="s","laLÑr",IF('statement of marks'!BE90="u","mnwZ",IF('statement of marks'!BE90="g","xqtjkrh",IF('statement of marks'!BE90="p","iatkch",IF('statement of marks'!BE90="sd","flU/kh","r`rh; Hkk""kk")))))</f>
        <v>r`rh; Hkk"kk</v>
      </c>
      <c r="C3767" s="240"/>
      <c r="D3767" s="241"/>
      <c r="E3767" s="261" t="str">
        <f>IF(OR('statement of marks'!$GB90="",E3764=""),"",'statement of marks'!$GB90)</f>
        <v/>
      </c>
      <c r="F3767" s="261" t="str">
        <f>IF(OR('statement of marks'!$GB90="",F3764=""),"",'statement of marks'!$GB90)</f>
        <v/>
      </c>
      <c r="G3767" s="261" t="str">
        <f>IF(OR('statement of marks'!$GB90="",G3764=""),"",'statement of marks'!$GB90)</f>
        <v/>
      </c>
      <c r="H3767" s="261" t="str">
        <f>IF(OR('statement of marks'!$GB90="",H3764=""),"",'statement of marks'!$GB90)</f>
        <v/>
      </c>
      <c r="I3767" s="261" t="str">
        <f>IF(OR('statement of marks'!$GB90="",I3764=""),"",'statement of marks'!$GB90)</f>
        <v/>
      </c>
      <c r="J3767" s="262" t="str">
        <f>IF(OR('statement of marks'!$GB90="",J3764=""),"",'statement of marks'!$GB90)</f>
        <v/>
      </c>
    </row>
    <row r="3768" spans="1:10" ht="17.5" customHeight="1">
      <c r="A3768" s="214"/>
      <c r="B3768" s="308" t="str">
        <f>'statement of marks'!$GH$4</f>
        <v>xf.kr</v>
      </c>
      <c r="C3768" s="240"/>
      <c r="D3768" s="241"/>
      <c r="E3768" s="261" t="str">
        <f>IF(OR('statement of marks'!$GJ90="",E3764=""),"",'statement of marks'!$GJ90)</f>
        <v/>
      </c>
      <c r="F3768" s="261" t="str">
        <f>IF(OR('statement of marks'!$GJ90="",F3764=""),"",'statement of marks'!$GJ90)</f>
        <v/>
      </c>
      <c r="G3768" s="261" t="str">
        <f>IF(OR('statement of marks'!$GJ90="",G3764=""),"",'statement of marks'!$GJ90)</f>
        <v/>
      </c>
      <c r="H3768" s="261" t="str">
        <f>IF(OR('statement of marks'!$GJ90="",H3764=""),"",'statement of marks'!$GJ90)</f>
        <v/>
      </c>
      <c r="I3768" s="261" t="str">
        <f>IF(OR('statement of marks'!$GJ90="",I3764=""),"",'statement of marks'!$GJ90)</f>
        <v/>
      </c>
      <c r="J3768" s="262" t="str">
        <f>IF(OR('statement of marks'!$GJ90="",J3764=""),"",'statement of marks'!$GJ90)</f>
        <v/>
      </c>
    </row>
    <row r="3769" spans="1:10" ht="17.5" customHeight="1">
      <c r="A3769" s="214"/>
      <c r="B3769" s="308" t="str">
        <f>'statement of marks'!$GK$4</f>
        <v>foKku</v>
      </c>
      <c r="C3769" s="240"/>
      <c r="D3769" s="241"/>
      <c r="E3769" s="261" t="str">
        <f>IF(OR('statement of marks'!$GM90="",E3764=""),"",'statement of marks'!$GM90)</f>
        <v/>
      </c>
      <c r="F3769" s="261" t="str">
        <f>IF(OR('statement of marks'!$GM90="",F3764=""),"",'statement of marks'!$GM90)</f>
        <v/>
      </c>
      <c r="G3769" s="261" t="str">
        <f>IF(OR('statement of marks'!$GM90="",G3764=""),"",'statement of marks'!$GM90)</f>
        <v/>
      </c>
      <c r="H3769" s="261" t="str">
        <f>IF(OR('statement of marks'!$GM90="",H3764=""),"",'statement of marks'!$GM90)</f>
        <v/>
      </c>
      <c r="I3769" s="261" t="str">
        <f>IF(OR('statement of marks'!$GM90="",I3764=""),"",'statement of marks'!$GM90)</f>
        <v/>
      </c>
      <c r="J3769" s="262" t="str">
        <f>IF(OR('statement of marks'!$GM90="",J3764=""),"",'statement of marks'!$GM90)</f>
        <v/>
      </c>
    </row>
    <row r="3770" spans="1:10" ht="17.5" customHeight="1">
      <c r="A3770" s="214"/>
      <c r="B3770" s="308" t="str">
        <f>'statement of marks'!$GN$4</f>
        <v>lkekftd foKku</v>
      </c>
      <c r="C3770" s="240"/>
      <c r="D3770" s="241"/>
      <c r="E3770" s="261" t="str">
        <f>IF(OR('statement of marks'!$GP90="",E3764=""),"",'statement of marks'!$GP90)</f>
        <v/>
      </c>
      <c r="F3770" s="261" t="str">
        <f>IF(OR('statement of marks'!$GP90="",F3764=""),"",'statement of marks'!$GP90)</f>
        <v/>
      </c>
      <c r="G3770" s="261" t="str">
        <f>IF(OR('statement of marks'!$GP90="",G3764=""),"",'statement of marks'!$GP90)</f>
        <v/>
      </c>
      <c r="H3770" s="261" t="str">
        <f>IF(OR('statement of marks'!$GP90="",H3764=""),"",'statement of marks'!$GP90)</f>
        <v/>
      </c>
      <c r="I3770" s="261" t="str">
        <f>IF(OR('statement of marks'!$GP90="",I3764=""),"",'statement of marks'!$GP90)</f>
        <v/>
      </c>
      <c r="J3770" s="262" t="str">
        <f>IF(OR('statement of marks'!$GP90="",J3764=""),"",'statement of marks'!$GP90)</f>
        <v/>
      </c>
    </row>
    <row r="3771" spans="1:10" ht="17.5" customHeight="1">
      <c r="A3771" s="214"/>
      <c r="B3771" s="308" t="str">
        <f>'statement of marks'!$GQ$4</f>
        <v>dk;kZuqHko</v>
      </c>
      <c r="C3771" s="240"/>
      <c r="D3771" s="241"/>
      <c r="E3771" s="261" t="str">
        <f>IF(OR('statement of marks'!$GS90="",E3764=""),"",'statement of marks'!$GS90)</f>
        <v/>
      </c>
      <c r="F3771" s="261" t="str">
        <f>IF(OR('statement of marks'!$GS90="",F3764=""),"",'statement of marks'!$GS90)</f>
        <v/>
      </c>
      <c r="G3771" s="261" t="str">
        <f>IF(OR('statement of marks'!$GS90="",G3764=""),"",'statement of marks'!$GS90)</f>
        <v/>
      </c>
      <c r="H3771" s="261" t="str">
        <f>IF(OR('statement of marks'!$GS90="",H3764=""),"",'statement of marks'!$GS90)</f>
        <v/>
      </c>
      <c r="I3771" s="261" t="str">
        <f>IF(OR('statement of marks'!$GS90="",I3764=""),"",'statement of marks'!$GS90)</f>
        <v/>
      </c>
      <c r="J3771" s="262" t="str">
        <f>IF(OR('statement of marks'!$GS90="",J3764=""),"",'statement of marks'!$GS90)</f>
        <v/>
      </c>
    </row>
    <row r="3772" spans="1:10" ht="17.5" customHeight="1">
      <c r="A3772" s="214"/>
      <c r="B3772" s="308" t="str">
        <f>'statement of marks'!$GT$4</f>
        <v>dyk f'k{kk</v>
      </c>
      <c r="C3772" s="240"/>
      <c r="D3772" s="241"/>
      <c r="E3772" s="263" t="str">
        <f>IF(OR('statement of marks'!$GV90="",E3764=""),"",'statement of marks'!$GV90)</f>
        <v/>
      </c>
      <c r="F3772" s="263" t="str">
        <f>IF(OR('statement of marks'!$GV90="",F3764=""),"",'statement of marks'!$GV90)</f>
        <v/>
      </c>
      <c r="G3772" s="263" t="str">
        <f>IF(OR('statement of marks'!$GV90="",G3764=""),"",'statement of marks'!$GV90)</f>
        <v/>
      </c>
      <c r="H3772" s="263" t="str">
        <f>IF(OR('statement of marks'!$GV90="",H3764=""),"",'statement of marks'!$GV90)</f>
        <v/>
      </c>
      <c r="I3772" s="263" t="str">
        <f>IF(OR('statement of marks'!$GV90="",I3764=""),"",'statement of marks'!$GV90)</f>
        <v/>
      </c>
      <c r="J3772" s="264" t="str">
        <f>IF(OR('statement of marks'!$GV90="",J3764=""),"",'statement of marks'!$GV90)</f>
        <v/>
      </c>
    </row>
    <row r="3773" spans="1:10" ht="17.5" customHeight="1">
      <c r="A3773" s="214"/>
      <c r="B3773" s="245" t="s">
        <v>284</v>
      </c>
      <c r="C3773" s="265" t="str">
        <f t="shared" ref="C3773:J3773" si="166">C3764</f>
        <v/>
      </c>
      <c r="D3773" s="265" t="str">
        <f t="shared" si="166"/>
        <v/>
      </c>
      <c r="E3773" s="265" t="str">
        <f t="shared" si="166"/>
        <v/>
      </c>
      <c r="F3773" s="265" t="str">
        <f t="shared" si="166"/>
        <v/>
      </c>
      <c r="G3773" s="265" t="str">
        <f t="shared" si="166"/>
        <v/>
      </c>
      <c r="H3773" s="265" t="str">
        <f t="shared" si="166"/>
        <v/>
      </c>
      <c r="I3773" s="265" t="str">
        <f t="shared" si="166"/>
        <v/>
      </c>
      <c r="J3773" s="266" t="str">
        <f t="shared" si="166"/>
        <v/>
      </c>
    </row>
    <row r="3774" spans="1:10" ht="17.5" customHeight="1">
      <c r="A3774" s="214"/>
      <c r="B3774" s="308" t="str">
        <f>'statement of marks'!$HL$5</f>
        <v>Nk= mifLFkfr</v>
      </c>
      <c r="C3774" s="242"/>
      <c r="D3774" s="242"/>
      <c r="E3774" s="267" t="str">
        <f>IF(OR('statement of marks'!$HL90="",E3764=""),"",'statement of marks'!$HL90)</f>
        <v/>
      </c>
      <c r="F3774" s="267" t="str">
        <f>IF(OR('statement of marks'!$HL90="",F3764=""),"",'statement of marks'!$HL90)</f>
        <v/>
      </c>
      <c r="G3774" s="267" t="str">
        <f>IF(OR('statement of marks'!$HL90="",G3764=""),"",'statement of marks'!$HL90)</f>
        <v/>
      </c>
      <c r="H3774" s="267" t="str">
        <f>IF(OR('statement of marks'!$HL90="",H3764=""),"",'statement of marks'!$HL90)</f>
        <v/>
      </c>
      <c r="I3774" s="267" t="str">
        <f>IF(OR('statement of marks'!$HL90="",I3764=""),"",'statement of marks'!$HL90)</f>
        <v/>
      </c>
      <c r="J3774" s="268" t="str">
        <f>IF(OR('statement of marks'!$HL90="",J3764=""),"",'statement of marks'!$HL90)</f>
        <v/>
      </c>
    </row>
    <row r="3775" spans="1:10" ht="17.5" customHeight="1">
      <c r="A3775" s="214"/>
      <c r="B3775" s="308" t="str">
        <f>'statement of marks'!$HK$5</f>
        <v>dqy ehfVax</v>
      </c>
      <c r="C3775" s="243"/>
      <c r="D3775" s="243"/>
      <c r="E3775" s="243" t="str">
        <f>IF(OR('statement of marks'!$HK90="",E3764=""),"",'statement of marks'!$HK90)</f>
        <v/>
      </c>
      <c r="F3775" s="243" t="str">
        <f>IF(OR('statement of marks'!$HK90="",F3764=""),"",'statement of marks'!$HK90)</f>
        <v/>
      </c>
      <c r="G3775" s="243" t="str">
        <f>IF(OR('statement of marks'!$HK90="",G3764=""),"",'statement of marks'!$HK90)</f>
        <v/>
      </c>
      <c r="H3775" s="243" t="str">
        <f>IF(OR('statement of marks'!$HK90="",H3764=""),"",'statement of marks'!$HK90)</f>
        <v/>
      </c>
      <c r="I3775" s="243" t="str">
        <f>IF(OR('statement of marks'!$HK90="",I3764=""),"",'statement of marks'!$HK90)</f>
        <v/>
      </c>
      <c r="J3775" s="269" t="str">
        <f>IF(OR('statement of marks'!$HK90="",J3764=""),"",'statement of marks'!$HK90)</f>
        <v/>
      </c>
    </row>
    <row r="3776" spans="1:10" ht="17.5" customHeight="1">
      <c r="A3776" s="214"/>
      <c r="B3776" s="308" t="s">
        <v>259</v>
      </c>
      <c r="C3776" s="243" t="str">
        <f t="shared" ref="C3776:J3776" si="167">IF(OR(C3774="",C3775=""),"",C3774/C3775*100)</f>
        <v/>
      </c>
      <c r="D3776" s="243" t="str">
        <f t="shared" si="167"/>
        <v/>
      </c>
      <c r="E3776" s="243" t="str">
        <f t="shared" si="167"/>
        <v/>
      </c>
      <c r="F3776" s="243" t="str">
        <f t="shared" si="167"/>
        <v/>
      </c>
      <c r="G3776" s="243" t="str">
        <f t="shared" si="167"/>
        <v/>
      </c>
      <c r="H3776" s="243" t="str">
        <f t="shared" si="167"/>
        <v/>
      </c>
      <c r="I3776" s="243" t="str">
        <f t="shared" si="167"/>
        <v/>
      </c>
      <c r="J3776" s="269" t="str">
        <f t="shared" si="167"/>
        <v/>
      </c>
    </row>
    <row r="3777" spans="1:10" ht="17.5" customHeight="1">
      <c r="A3777" s="214"/>
      <c r="B3777" s="308" t="s">
        <v>260</v>
      </c>
      <c r="C3777" s="243"/>
      <c r="D3777" s="243"/>
      <c r="E3777" s="243"/>
      <c r="F3777" s="243"/>
      <c r="G3777" s="243"/>
      <c r="H3777" s="243"/>
      <c r="I3777" s="243"/>
      <c r="J3777" s="249"/>
    </row>
    <row r="3778" spans="1:10" ht="17.5" customHeight="1">
      <c r="A3778" s="214"/>
      <c r="B3778" s="310" t="s">
        <v>257</v>
      </c>
      <c r="C3778" s="1319" t="str">
        <f>IF('statement of marks'!HN90="","",'statement of marks'!HN90)</f>
        <v/>
      </c>
      <c r="D3778" s="1320"/>
      <c r="E3778" s="1320"/>
      <c r="F3778" s="1320"/>
      <c r="G3778" s="1320"/>
      <c r="H3778" s="1320"/>
      <c r="I3778" s="1320"/>
      <c r="J3778" s="1321"/>
    </row>
    <row r="3779" spans="1:10" ht="17.5" customHeight="1">
      <c r="A3779" s="214"/>
      <c r="B3779" s="246"/>
      <c r="C3779" s="1322"/>
      <c r="D3779" s="1323"/>
      <c r="E3779" s="1323"/>
      <c r="F3779" s="1324"/>
      <c r="G3779" s="1322"/>
      <c r="H3779" s="1323"/>
      <c r="I3779" s="1323"/>
      <c r="J3779" s="1325"/>
    </row>
    <row r="3780" spans="1:10" ht="17.5" customHeight="1" thickBot="1">
      <c r="A3780" s="215"/>
      <c r="B3780" s="259" t="s">
        <v>262</v>
      </c>
      <c r="C3780" s="1293" t="s">
        <v>80</v>
      </c>
      <c r="D3780" s="1294"/>
      <c r="E3780" s="1294"/>
      <c r="F3780" s="1295"/>
      <c r="G3780" s="1296" t="s">
        <v>263</v>
      </c>
      <c r="H3780" s="1297"/>
      <c r="I3780" s="1297"/>
      <c r="J3780" s="1298"/>
    </row>
    <row r="3781" spans="1:10" ht="17.5" customHeight="1">
      <c r="A3781" s="247"/>
      <c r="B3781" s="1352" t="s">
        <v>228</v>
      </c>
      <c r="C3781" s="1353"/>
      <c r="D3781" s="1353"/>
      <c r="E3781" s="1353"/>
      <c r="F3781" s="1353"/>
      <c r="G3781" s="1353"/>
      <c r="H3781" s="1353"/>
      <c r="I3781" s="1353"/>
      <c r="J3781" s="1354"/>
    </row>
    <row r="3782" spans="1:10" ht="17.5" customHeight="1">
      <c r="A3782" s="214"/>
      <c r="B3782" s="1355" t="s">
        <v>247</v>
      </c>
      <c r="C3782" s="1356"/>
      <c r="D3782" s="1356"/>
      <c r="E3782" s="1356"/>
      <c r="F3782" s="1356"/>
      <c r="G3782" s="1356"/>
      <c r="H3782" s="1356"/>
      <c r="I3782" s="1356"/>
      <c r="J3782" s="1357"/>
    </row>
    <row r="3783" spans="1:10" ht="17.5" customHeight="1">
      <c r="A3783" s="214"/>
      <c r="B3783" s="1358" t="s">
        <v>81</v>
      </c>
      <c r="C3783" s="1358"/>
      <c r="D3783" s="1359">
        <f>YEAR(details!G91)</f>
        <v>1900</v>
      </c>
      <c r="E3783" s="1360"/>
      <c r="F3783" s="307" t="s">
        <v>230</v>
      </c>
      <c r="G3783" s="1359" t="str">
        <f>'statement of marks'!$H$3</f>
        <v>2015-16</v>
      </c>
      <c r="H3783" s="1360"/>
      <c r="I3783" s="307" t="s">
        <v>231</v>
      </c>
      <c r="J3783" s="255"/>
    </row>
    <row r="3784" spans="1:10" ht="17.5" customHeight="1">
      <c r="A3784" s="214"/>
      <c r="B3784" s="1326" t="s">
        <v>229</v>
      </c>
      <c r="C3784" s="1327"/>
      <c r="D3784" s="1312" t="str">
        <f>'statement of marks'!$A$1</f>
        <v>jk- ck- ek/;fed fo|ky; uohu] fuEckgsM+k</v>
      </c>
      <c r="E3784" s="1313"/>
      <c r="F3784" s="1313"/>
      <c r="G3784" s="1313"/>
      <c r="H3784" s="1313"/>
      <c r="I3784" s="1313"/>
      <c r="J3784" s="1314"/>
    </row>
    <row r="3785" spans="1:10" ht="17.5" customHeight="1">
      <c r="A3785" s="214"/>
      <c r="B3785" s="1326" t="str">
        <f>'statement of marks'!$J$3</f>
        <v xml:space="preserve">fo|ky; dk Mk;l dksM+ </v>
      </c>
      <c r="C3785" s="1327"/>
      <c r="D3785" s="1345" t="str">
        <f>'statement of marks'!$K$3</f>
        <v xml:space="preserve">08291009401   </v>
      </c>
      <c r="E3785" s="1346"/>
      <c r="F3785" s="1128"/>
      <c r="G3785" s="1129"/>
      <c r="H3785" s="1129"/>
      <c r="I3785" s="1129"/>
      <c r="J3785" s="1347"/>
    </row>
    <row r="3786" spans="1:10" ht="17.5" customHeight="1">
      <c r="A3786" s="214"/>
      <c r="B3786" s="1326" t="s">
        <v>218</v>
      </c>
      <c r="C3786" s="1327"/>
      <c r="D3786" s="1312" t="str">
        <f>IF('statement of marks'!J91="","",'statement of marks'!J91)</f>
        <v/>
      </c>
      <c r="E3786" s="1313"/>
      <c r="F3786" s="1313"/>
      <c r="G3786" s="1313"/>
      <c r="H3786" s="1313"/>
      <c r="I3786" s="1313"/>
      <c r="J3786" s="1314"/>
    </row>
    <row r="3787" spans="1:10" ht="17.5" customHeight="1">
      <c r="A3787" s="214"/>
      <c r="B3787" s="1326" t="s">
        <v>232</v>
      </c>
      <c r="C3787" s="1327"/>
      <c r="D3787" s="1145" t="str">
        <f>IF('statement of marks'!C91="B","Nk=",IF('statement of marks'!C91="G","Nk=k",""))</f>
        <v/>
      </c>
      <c r="E3787" s="1145"/>
      <c r="F3787" s="258" t="s">
        <v>224</v>
      </c>
      <c r="G3787" s="256" t="str">
        <f>IF('statement of marks'!B91="","",'statement of marks'!B91)</f>
        <v/>
      </c>
      <c r="H3787" s="1348"/>
      <c r="I3787" s="1348"/>
      <c r="J3787" s="1349"/>
    </row>
    <row r="3788" spans="1:10" ht="17.5" customHeight="1">
      <c r="A3788" s="214"/>
      <c r="B3788" s="1326" t="s">
        <v>220</v>
      </c>
      <c r="C3788" s="1327"/>
      <c r="D3788" s="1312" t="str">
        <f>IF('statement of marks'!L91="","",'statement of marks'!L91)</f>
        <v/>
      </c>
      <c r="E3788" s="1313"/>
      <c r="F3788" s="1313"/>
      <c r="G3788" s="1313"/>
      <c r="H3788" s="1313"/>
      <c r="I3788" s="1313"/>
      <c r="J3788" s="1314"/>
    </row>
    <row r="3789" spans="1:10" ht="17.5" customHeight="1">
      <c r="A3789" s="214"/>
      <c r="B3789" s="1326" t="s">
        <v>219</v>
      </c>
      <c r="C3789" s="1327"/>
      <c r="D3789" s="1312" t="str">
        <f>IF('statement of marks'!K91="","",'statement of marks'!K91)</f>
        <v/>
      </c>
      <c r="E3789" s="1313"/>
      <c r="F3789" s="1313"/>
      <c r="G3789" s="1313"/>
      <c r="H3789" s="1313"/>
      <c r="I3789" s="1313"/>
      <c r="J3789" s="1314"/>
    </row>
    <row r="3790" spans="1:10" ht="17.5" customHeight="1">
      <c r="A3790" s="214"/>
      <c r="B3790" s="1326" t="s">
        <v>234</v>
      </c>
      <c r="C3790" s="1327"/>
      <c r="D3790" s="1312" t="str">
        <f>IF(details!N91="","",details!N91)</f>
        <v/>
      </c>
      <c r="E3790" s="1313"/>
      <c r="F3790" s="1313"/>
      <c r="G3790" s="1313"/>
      <c r="H3790" s="1313"/>
      <c r="I3790" s="1313"/>
      <c r="J3790" s="1314"/>
    </row>
    <row r="3791" spans="1:10" ht="17.5" customHeight="1">
      <c r="A3791" s="214"/>
      <c r="B3791" s="1326" t="s">
        <v>283</v>
      </c>
      <c r="C3791" s="1327"/>
      <c r="D3791" s="1312" t="str">
        <f>IF(details!O91="","",details!O91)</f>
        <v/>
      </c>
      <c r="E3791" s="1313"/>
      <c r="F3791" s="1313"/>
      <c r="G3791" s="1313"/>
      <c r="H3791" s="1313"/>
      <c r="I3791" s="1313"/>
      <c r="J3791" s="1314"/>
    </row>
    <row r="3792" spans="1:10" ht="17.5" customHeight="1">
      <c r="A3792" s="214"/>
      <c r="B3792" s="1326" t="s">
        <v>77</v>
      </c>
      <c r="C3792" s="1327"/>
      <c r="D3792" s="392">
        <f>'statement of marks'!$C$3</f>
        <v>6</v>
      </c>
      <c r="E3792" s="309" t="s">
        <v>222</v>
      </c>
      <c r="F3792" s="254" t="str">
        <f>IF('statement of marks'!F91="","",'statement of marks'!F91)</f>
        <v/>
      </c>
      <c r="G3792" s="1343" t="s">
        <v>233</v>
      </c>
      <c r="H3792" s="1170"/>
      <c r="I3792" s="1361" t="str">
        <f>IF('statement of marks'!G91="","",'statement of marks'!G91)</f>
        <v/>
      </c>
      <c r="J3792" s="1362"/>
    </row>
    <row r="3793" spans="1:10" ht="17.5" customHeight="1">
      <c r="A3793" s="214"/>
      <c r="B3793" s="1326" t="s">
        <v>225</v>
      </c>
      <c r="C3793" s="1327"/>
      <c r="D3793" s="1316" t="str">
        <f>IF('statement of marks'!H91="","",'statement of marks'!H91)</f>
        <v/>
      </c>
      <c r="E3793" s="1328"/>
      <c r="F3793" s="1328"/>
      <c r="G3793" s="1328"/>
      <c r="H3793" s="1328"/>
      <c r="I3793" s="1328"/>
      <c r="J3793" s="1329"/>
    </row>
    <row r="3794" spans="1:10" ht="17.5" customHeight="1">
      <c r="A3794" s="214"/>
      <c r="B3794" s="1326" t="s">
        <v>226</v>
      </c>
      <c r="C3794" s="1327"/>
      <c r="D3794" s="1330" t="str">
        <f>IF('statement of marks'!I91="","",'statement of marks'!I91)</f>
        <v/>
      </c>
      <c r="E3794" s="1331"/>
      <c r="F3794" s="1332"/>
      <c r="G3794" s="1332"/>
      <c r="H3794" s="1332"/>
      <c r="I3794" s="1332"/>
      <c r="J3794" s="1333"/>
    </row>
    <row r="3795" spans="1:10" ht="17.5" customHeight="1">
      <c r="A3795" s="214"/>
      <c r="B3795" s="1312" t="s">
        <v>235</v>
      </c>
      <c r="C3795" s="1313"/>
      <c r="D3795" s="1313"/>
      <c r="E3795" s="1144"/>
      <c r="F3795" s="1334" t="str">
        <f>IF(details!Q91="","",details!Q91)</f>
        <v/>
      </c>
      <c r="G3795" s="1334"/>
      <c r="H3795" s="1335"/>
      <c r="I3795" s="1335"/>
      <c r="J3795" s="1336"/>
    </row>
    <row r="3796" spans="1:10" ht="17.5" customHeight="1">
      <c r="A3796" s="214"/>
      <c r="B3796" s="1326" t="s">
        <v>239</v>
      </c>
      <c r="C3796" s="1327"/>
      <c r="D3796" s="1312" t="str">
        <f>IF(details!M91="","",details!M91)</f>
        <v/>
      </c>
      <c r="E3796" s="1313"/>
      <c r="F3796" s="1313"/>
      <c r="G3796" s="1313"/>
      <c r="H3796" s="1313"/>
      <c r="I3796" s="1313"/>
      <c r="J3796" s="1314"/>
    </row>
    <row r="3797" spans="1:10" ht="17.5" customHeight="1">
      <c r="A3797" s="214"/>
      <c r="B3797" s="1326" t="s">
        <v>240</v>
      </c>
      <c r="C3797" s="1327"/>
      <c r="D3797" s="1312" t="str">
        <f>IF(details!P91="","",details!P91)</f>
        <v/>
      </c>
      <c r="E3797" s="1313"/>
      <c r="F3797" s="1313"/>
      <c r="G3797" s="1313"/>
      <c r="H3797" s="1313"/>
      <c r="I3797" s="1313"/>
      <c r="J3797" s="1314"/>
    </row>
    <row r="3798" spans="1:10" ht="17.5" customHeight="1">
      <c r="A3798" s="214"/>
      <c r="B3798" s="1326" t="s">
        <v>241</v>
      </c>
      <c r="C3798" s="1327"/>
      <c r="D3798" s="1337" t="str">
        <f>IF('statement of marks'!HD91="mRrh.kZ",'statement of marks'!$C$3,"")</f>
        <v/>
      </c>
      <c r="E3798" s="1338"/>
      <c r="F3798" s="1313" t="s">
        <v>242</v>
      </c>
      <c r="G3798" s="1144"/>
      <c r="H3798" s="1337" t="str">
        <f>IF(D3798="","",D3798+1)</f>
        <v/>
      </c>
      <c r="I3798" s="1338"/>
      <c r="J3798" s="1339"/>
    </row>
    <row r="3799" spans="1:10" ht="17.5" customHeight="1">
      <c r="A3799" s="214"/>
      <c r="B3799" s="1326" t="s">
        <v>243</v>
      </c>
      <c r="C3799" s="1327"/>
      <c r="D3799" s="1340">
        <f>IF(details!$O$4="","",details!$O$4)</f>
        <v>42460</v>
      </c>
      <c r="E3799" s="1341"/>
      <c r="F3799" s="1342"/>
      <c r="G3799" s="1343"/>
      <c r="H3799" s="1343"/>
      <c r="I3799" s="1343"/>
      <c r="J3799" s="1344"/>
    </row>
    <row r="3800" spans="1:10" ht="17.5" customHeight="1">
      <c r="A3800" s="214"/>
      <c r="B3800" s="1299"/>
      <c r="C3800" s="1299"/>
      <c r="D3800" s="1276"/>
      <c r="E3800" s="1276"/>
      <c r="F3800" s="1288"/>
      <c r="G3800" s="1288"/>
      <c r="H3800" s="1288"/>
      <c r="I3800" s="1288"/>
      <c r="J3800" s="1300"/>
    </row>
    <row r="3801" spans="1:10" ht="17.5" customHeight="1">
      <c r="A3801" s="214"/>
      <c r="B3801" s="1301" t="str">
        <f>IF(details!$I$4="","",details!$I$4)</f>
        <v>Jherh js[kk oekZ</v>
      </c>
      <c r="C3801" s="1301"/>
      <c r="D3801" s="1276"/>
      <c r="E3801" s="1276"/>
      <c r="F3801" s="1302" t="str">
        <f>IF(details!$F$4="","",details!$F$4)</f>
        <v>Jh jk/ks';ke tk'kh</v>
      </c>
      <c r="G3801" s="1303"/>
      <c r="H3801" s="1303"/>
      <c r="I3801" s="1303"/>
      <c r="J3801" s="1304"/>
    </row>
    <row r="3802" spans="1:10" ht="17.5" customHeight="1" thickBot="1">
      <c r="A3802" s="215"/>
      <c r="B3802" s="1305" t="s">
        <v>244</v>
      </c>
      <c r="C3802" s="1305"/>
      <c r="D3802" s="1305" t="s">
        <v>245</v>
      </c>
      <c r="E3802" s="1305"/>
      <c r="F3802" s="1306" t="s">
        <v>246</v>
      </c>
      <c r="G3802" s="1307"/>
      <c r="H3802" s="1307"/>
      <c r="I3802" s="1307"/>
      <c r="J3802" s="1308"/>
    </row>
    <row r="3803" spans="1:10" ht="17.5" customHeight="1">
      <c r="A3803" s="247"/>
      <c r="B3803" s="1309" t="s">
        <v>258</v>
      </c>
      <c r="C3803" s="1310"/>
      <c r="D3803" s="1310"/>
      <c r="E3803" s="1310"/>
      <c r="F3803" s="1310"/>
      <c r="G3803" s="1310"/>
      <c r="H3803" s="1310"/>
      <c r="I3803" s="1310"/>
      <c r="J3803" s="1311"/>
    </row>
    <row r="3804" spans="1:10" ht="17.5" customHeight="1">
      <c r="A3804" s="214"/>
      <c r="B3804" s="310" t="s">
        <v>218</v>
      </c>
      <c r="C3804" s="1312" t="str">
        <f>IF('statement of marks'!J91="","",'statement of marks'!J91)</f>
        <v/>
      </c>
      <c r="D3804" s="1313"/>
      <c r="E3804" s="1313"/>
      <c r="F3804" s="1313"/>
      <c r="G3804" s="1313"/>
      <c r="H3804" s="1313"/>
      <c r="I3804" s="1313"/>
      <c r="J3804" s="1314"/>
    </row>
    <row r="3805" spans="1:10" ht="17.5" customHeight="1">
      <c r="A3805" s="214"/>
      <c r="B3805" s="310" t="s">
        <v>219</v>
      </c>
      <c r="C3805" s="1312" t="str">
        <f>IF('statement of marks'!K91="","",'statement of marks'!K91)</f>
        <v/>
      </c>
      <c r="D3805" s="1313"/>
      <c r="E3805" s="1313"/>
      <c r="F3805" s="1313"/>
      <c r="G3805" s="1313"/>
      <c r="H3805" s="1313"/>
      <c r="I3805" s="1313"/>
      <c r="J3805" s="1314"/>
    </row>
    <row r="3806" spans="1:10" ht="17.5" customHeight="1">
      <c r="A3806" s="214"/>
      <c r="B3806" s="310" t="s">
        <v>220</v>
      </c>
      <c r="C3806" s="1312" t="str">
        <f>IF('statement of marks'!L91="","",'statement of marks'!L91)</f>
        <v/>
      </c>
      <c r="D3806" s="1313"/>
      <c r="E3806" s="1313"/>
      <c r="F3806" s="1313"/>
      <c r="G3806" s="1313"/>
      <c r="H3806" s="1313"/>
      <c r="I3806" s="1313"/>
      <c r="J3806" s="1314"/>
    </row>
    <row r="3807" spans="1:10" ht="17.5" customHeight="1">
      <c r="A3807" s="214"/>
      <c r="B3807" s="310" t="s">
        <v>225</v>
      </c>
      <c r="C3807" s="1315" t="str">
        <f>IF('statement of marks'!H91="","",'statement of marks'!H91)</f>
        <v/>
      </c>
      <c r="D3807" s="1316"/>
      <c r="E3807" s="252" t="s">
        <v>261</v>
      </c>
      <c r="F3807" s="1317" t="str">
        <f>IF('statement of marks'!I91="","",'statement of marks'!I91)</f>
        <v/>
      </c>
      <c r="G3807" s="1317"/>
      <c r="H3807" s="1317"/>
      <c r="I3807" s="1317"/>
      <c r="J3807" s="1318"/>
    </row>
    <row r="3808" spans="1:10" ht="17.5" customHeight="1">
      <c r="A3808" s="214"/>
      <c r="B3808" s="310" t="s">
        <v>223</v>
      </c>
      <c r="C3808" s="253" t="s">
        <v>248</v>
      </c>
      <c r="D3808" s="235" t="s">
        <v>249</v>
      </c>
      <c r="E3808" s="235" t="s">
        <v>250</v>
      </c>
      <c r="F3808" s="235" t="s">
        <v>251</v>
      </c>
      <c r="G3808" s="235" t="s">
        <v>252</v>
      </c>
      <c r="H3808" s="235" t="s">
        <v>253</v>
      </c>
      <c r="I3808" s="235" t="s">
        <v>254</v>
      </c>
      <c r="J3808" s="248" t="s">
        <v>255</v>
      </c>
    </row>
    <row r="3809" spans="1:10" ht="17.5" customHeight="1">
      <c r="A3809" s="214"/>
      <c r="B3809" s="308" t="s">
        <v>256</v>
      </c>
      <c r="C3809" s="239" t="str">
        <f>IF(AND('statement of marks'!$C$3=1,'statement of marks'!HD91="mRrh.kZ"),'statement of marks'!$H$3,"")</f>
        <v/>
      </c>
      <c r="D3809" s="239" t="str">
        <f>IF(AND('statement of marks'!$C$3=2,'statement of marks'!HD91="mRrh.kZ"),'statement of marks'!$H$3,"")</f>
        <v/>
      </c>
      <c r="E3809" s="239" t="str">
        <f>IF(AND('statement of marks'!$C$3=3,'statement of marks'!HD91="mRrh.kZ"),'statement of marks'!$H$3,"")</f>
        <v/>
      </c>
      <c r="F3809" s="239" t="str">
        <f>IF(AND('statement of marks'!$C$3=4,'statement of marks'!HD91="mRrh.kZ"),'statement of marks'!$H$3,"")</f>
        <v/>
      </c>
      <c r="G3809" s="239" t="str">
        <f>IF(AND('statement of marks'!$C$3=5,'statement of marks'!HD91="mRrh.kZ"),'statement of marks'!$H$3,"")</f>
        <v/>
      </c>
      <c r="H3809" s="239" t="str">
        <f>IF(AND('statement of marks'!$C$3=6,'statement of marks'!HD91="mRrh.kZ"),'statement of marks'!$H$3,"")</f>
        <v/>
      </c>
      <c r="I3809" s="239" t="str">
        <f>IF(AND('statement of marks'!$C$3=7,'statement of marks'!HD91="mRrh.kZ"),'statement of marks'!$H$3,"")</f>
        <v/>
      </c>
      <c r="J3809" s="260" t="str">
        <f>IF(AND('statement of marks'!$C$3=8,'statement of marks'!HD91="mRrh.kZ"),'statement of marks'!$H$3,"")</f>
        <v/>
      </c>
    </row>
    <row r="3810" spans="1:10" ht="17.5" customHeight="1">
      <c r="A3810" s="214"/>
      <c r="B3810" s="308" t="str">
        <f>'statement of marks'!$FT$4</f>
        <v>fgUnh</v>
      </c>
      <c r="C3810" s="240"/>
      <c r="D3810" s="241"/>
      <c r="E3810" s="261" t="str">
        <f>IF(OR('statement of marks'!$FV91="",E3809=""),"",'statement of marks'!$FV91)</f>
        <v/>
      </c>
      <c r="F3810" s="261" t="str">
        <f>IF(OR('statement of marks'!$FV91="",F3809=""),"",'statement of marks'!$FV91)</f>
        <v/>
      </c>
      <c r="G3810" s="261" t="str">
        <f>IF(OR('statement of marks'!$FV91="",G3809=""),"",'statement of marks'!$FV91)</f>
        <v/>
      </c>
      <c r="H3810" s="261" t="str">
        <f>IF(OR('statement of marks'!$FV91="",H3809=""),"",'statement of marks'!$FV91)</f>
        <v/>
      </c>
      <c r="I3810" s="261" t="str">
        <f>IF(OR('statement of marks'!$FV91="",I3809=""),"",'statement of marks'!$FV91)</f>
        <v/>
      </c>
      <c r="J3810" s="262" t="str">
        <f>IF(OR('statement of marks'!$FV91="",J3809=""),"",'statement of marks'!$FV91)</f>
        <v/>
      </c>
    </row>
    <row r="3811" spans="1:10" ht="17.5" customHeight="1">
      <c r="A3811" s="214"/>
      <c r="B3811" s="308" t="str">
        <f>'statement of marks'!$FW$4</f>
        <v>vaxszth</v>
      </c>
      <c r="C3811" s="240"/>
      <c r="D3811" s="241"/>
      <c r="E3811" s="261" t="str">
        <f>IF(OR('statement of marks'!$FY91="",E3809=""),"",'statement of marks'!$FY91)</f>
        <v/>
      </c>
      <c r="F3811" s="261" t="str">
        <f>IF(OR('statement of marks'!$FY91="",F3809=""),"",'statement of marks'!$FY91)</f>
        <v/>
      </c>
      <c r="G3811" s="261" t="str">
        <f>IF(OR('statement of marks'!$FY91="",G3809=""),"",'statement of marks'!$FY91)</f>
        <v/>
      </c>
      <c r="H3811" s="261" t="str">
        <f>IF(OR('statement of marks'!$FY91="",H3809=""),"",'statement of marks'!$FY91)</f>
        <v/>
      </c>
      <c r="I3811" s="261" t="str">
        <f>IF(OR('statement of marks'!$FY91="",I3809=""),"",'statement of marks'!$FY91)</f>
        <v/>
      </c>
      <c r="J3811" s="262" t="str">
        <f>IF(OR('statement of marks'!$FY91="",J3809=""),"",'statement of marks'!$FY91)</f>
        <v/>
      </c>
    </row>
    <row r="3812" spans="1:10" ht="17.5" customHeight="1">
      <c r="A3812" s="214"/>
      <c r="B3812" s="308" t="str">
        <f>IF('statement of marks'!BE91="s","laLÑr",IF('statement of marks'!BE91="u","mnwZ",IF('statement of marks'!BE91="g","xqtjkrh",IF('statement of marks'!BE91="p","iatkch",IF('statement of marks'!BE91="sd","flU/kh","r`rh; Hkk""kk")))))</f>
        <v>r`rh; Hkk"kk</v>
      </c>
      <c r="C3812" s="240"/>
      <c r="D3812" s="241"/>
      <c r="E3812" s="261" t="str">
        <f>IF(OR('statement of marks'!$GB91="",E3809=""),"",'statement of marks'!$GB91)</f>
        <v/>
      </c>
      <c r="F3812" s="261" t="str">
        <f>IF(OR('statement of marks'!$GB91="",F3809=""),"",'statement of marks'!$GB91)</f>
        <v/>
      </c>
      <c r="G3812" s="261" t="str">
        <f>IF(OR('statement of marks'!$GB91="",G3809=""),"",'statement of marks'!$GB91)</f>
        <v/>
      </c>
      <c r="H3812" s="261" t="str">
        <f>IF(OR('statement of marks'!$GB91="",H3809=""),"",'statement of marks'!$GB91)</f>
        <v/>
      </c>
      <c r="I3812" s="261" t="str">
        <f>IF(OR('statement of marks'!$GB91="",I3809=""),"",'statement of marks'!$GB91)</f>
        <v/>
      </c>
      <c r="J3812" s="262" t="str">
        <f>IF(OR('statement of marks'!$GB91="",J3809=""),"",'statement of marks'!$GB91)</f>
        <v/>
      </c>
    </row>
    <row r="3813" spans="1:10" ht="17.5" customHeight="1">
      <c r="A3813" s="214"/>
      <c r="B3813" s="308" t="str">
        <f>'statement of marks'!$GH$4</f>
        <v>xf.kr</v>
      </c>
      <c r="C3813" s="240"/>
      <c r="D3813" s="241"/>
      <c r="E3813" s="261" t="str">
        <f>IF(OR('statement of marks'!$GJ91="",E3809=""),"",'statement of marks'!$GJ91)</f>
        <v/>
      </c>
      <c r="F3813" s="261" t="str">
        <f>IF(OR('statement of marks'!$GJ91="",F3809=""),"",'statement of marks'!$GJ91)</f>
        <v/>
      </c>
      <c r="G3813" s="261" t="str">
        <f>IF(OR('statement of marks'!$GJ91="",G3809=""),"",'statement of marks'!$GJ91)</f>
        <v/>
      </c>
      <c r="H3813" s="261" t="str">
        <f>IF(OR('statement of marks'!$GJ91="",H3809=""),"",'statement of marks'!$GJ91)</f>
        <v/>
      </c>
      <c r="I3813" s="261" t="str">
        <f>IF(OR('statement of marks'!$GJ91="",I3809=""),"",'statement of marks'!$GJ91)</f>
        <v/>
      </c>
      <c r="J3813" s="262" t="str">
        <f>IF(OR('statement of marks'!$GJ91="",J3809=""),"",'statement of marks'!$GJ91)</f>
        <v/>
      </c>
    </row>
    <row r="3814" spans="1:10" ht="17.5" customHeight="1">
      <c r="A3814" s="214"/>
      <c r="B3814" s="308" t="str">
        <f>'statement of marks'!$GK$4</f>
        <v>foKku</v>
      </c>
      <c r="C3814" s="240"/>
      <c r="D3814" s="241"/>
      <c r="E3814" s="261" t="str">
        <f>IF(OR('statement of marks'!$GM91="",E3809=""),"",'statement of marks'!$GM91)</f>
        <v/>
      </c>
      <c r="F3814" s="261" t="str">
        <f>IF(OR('statement of marks'!$GM91="",F3809=""),"",'statement of marks'!$GM91)</f>
        <v/>
      </c>
      <c r="G3814" s="261" t="str">
        <f>IF(OR('statement of marks'!$GM91="",G3809=""),"",'statement of marks'!$GM91)</f>
        <v/>
      </c>
      <c r="H3814" s="261" t="str">
        <f>IF(OR('statement of marks'!$GM91="",H3809=""),"",'statement of marks'!$GM91)</f>
        <v/>
      </c>
      <c r="I3814" s="261" t="str">
        <f>IF(OR('statement of marks'!$GM91="",I3809=""),"",'statement of marks'!$GM91)</f>
        <v/>
      </c>
      <c r="J3814" s="262" t="str">
        <f>IF(OR('statement of marks'!$GM91="",J3809=""),"",'statement of marks'!$GM91)</f>
        <v/>
      </c>
    </row>
    <row r="3815" spans="1:10" ht="17.5" customHeight="1">
      <c r="A3815" s="214"/>
      <c r="B3815" s="308" t="str">
        <f>'statement of marks'!$GN$4</f>
        <v>lkekftd foKku</v>
      </c>
      <c r="C3815" s="240"/>
      <c r="D3815" s="241"/>
      <c r="E3815" s="261" t="str">
        <f>IF(OR('statement of marks'!$GP91="",E3809=""),"",'statement of marks'!$GP91)</f>
        <v/>
      </c>
      <c r="F3815" s="261" t="str">
        <f>IF(OR('statement of marks'!$GP91="",F3809=""),"",'statement of marks'!$GP91)</f>
        <v/>
      </c>
      <c r="G3815" s="261" t="str">
        <f>IF(OR('statement of marks'!$GP91="",G3809=""),"",'statement of marks'!$GP91)</f>
        <v/>
      </c>
      <c r="H3815" s="261" t="str">
        <f>IF(OR('statement of marks'!$GP91="",H3809=""),"",'statement of marks'!$GP91)</f>
        <v/>
      </c>
      <c r="I3815" s="261" t="str">
        <f>IF(OR('statement of marks'!$GP91="",I3809=""),"",'statement of marks'!$GP91)</f>
        <v/>
      </c>
      <c r="J3815" s="262" t="str">
        <f>IF(OR('statement of marks'!$GP91="",J3809=""),"",'statement of marks'!$GP91)</f>
        <v/>
      </c>
    </row>
    <row r="3816" spans="1:10" ht="17.5" customHeight="1">
      <c r="A3816" s="214"/>
      <c r="B3816" s="308" t="str">
        <f>'statement of marks'!$GQ$4</f>
        <v>dk;kZuqHko</v>
      </c>
      <c r="C3816" s="240"/>
      <c r="D3816" s="241"/>
      <c r="E3816" s="261" t="str">
        <f>IF(OR('statement of marks'!$GS91="",E3809=""),"",'statement of marks'!$GS91)</f>
        <v/>
      </c>
      <c r="F3816" s="261" t="str">
        <f>IF(OR('statement of marks'!$GS91="",F3809=""),"",'statement of marks'!$GS91)</f>
        <v/>
      </c>
      <c r="G3816" s="261" t="str">
        <f>IF(OR('statement of marks'!$GS91="",G3809=""),"",'statement of marks'!$GS91)</f>
        <v/>
      </c>
      <c r="H3816" s="261" t="str">
        <f>IF(OR('statement of marks'!$GS91="",H3809=""),"",'statement of marks'!$GS91)</f>
        <v/>
      </c>
      <c r="I3816" s="261" t="str">
        <f>IF(OR('statement of marks'!$GS91="",I3809=""),"",'statement of marks'!$GS91)</f>
        <v/>
      </c>
      <c r="J3816" s="262" t="str">
        <f>IF(OR('statement of marks'!$GS91="",J3809=""),"",'statement of marks'!$GS91)</f>
        <v/>
      </c>
    </row>
    <row r="3817" spans="1:10" ht="17.5" customHeight="1">
      <c r="A3817" s="214"/>
      <c r="B3817" s="308" t="str">
        <f>'statement of marks'!$GT$4</f>
        <v>dyk f'k{kk</v>
      </c>
      <c r="C3817" s="240"/>
      <c r="D3817" s="241"/>
      <c r="E3817" s="263" t="str">
        <f>IF(OR('statement of marks'!$GV91="",E3809=""),"",'statement of marks'!$GV91)</f>
        <v/>
      </c>
      <c r="F3817" s="263" t="str">
        <f>IF(OR('statement of marks'!$GV91="",F3809=""),"",'statement of marks'!$GV91)</f>
        <v/>
      </c>
      <c r="G3817" s="263" t="str">
        <f>IF(OR('statement of marks'!$GV91="",G3809=""),"",'statement of marks'!$GV91)</f>
        <v/>
      </c>
      <c r="H3817" s="263" t="str">
        <f>IF(OR('statement of marks'!$GV91="",H3809=""),"",'statement of marks'!$GV91)</f>
        <v/>
      </c>
      <c r="I3817" s="263" t="str">
        <f>IF(OR('statement of marks'!$GV91="",I3809=""),"",'statement of marks'!$GV91)</f>
        <v/>
      </c>
      <c r="J3817" s="264" t="str">
        <f>IF(OR('statement of marks'!$GV91="",J3809=""),"",'statement of marks'!$GV91)</f>
        <v/>
      </c>
    </row>
    <row r="3818" spans="1:10" ht="17.5" customHeight="1">
      <c r="A3818" s="214"/>
      <c r="B3818" s="245" t="s">
        <v>284</v>
      </c>
      <c r="C3818" s="265" t="str">
        <f t="shared" ref="C3818:J3818" si="168">C3809</f>
        <v/>
      </c>
      <c r="D3818" s="265" t="str">
        <f t="shared" si="168"/>
        <v/>
      </c>
      <c r="E3818" s="265" t="str">
        <f t="shared" si="168"/>
        <v/>
      </c>
      <c r="F3818" s="265" t="str">
        <f t="shared" si="168"/>
        <v/>
      </c>
      <c r="G3818" s="265" t="str">
        <f t="shared" si="168"/>
        <v/>
      </c>
      <c r="H3818" s="265" t="str">
        <f t="shared" si="168"/>
        <v/>
      </c>
      <c r="I3818" s="265" t="str">
        <f t="shared" si="168"/>
        <v/>
      </c>
      <c r="J3818" s="266" t="str">
        <f t="shared" si="168"/>
        <v/>
      </c>
    </row>
    <row r="3819" spans="1:10" ht="17.5" customHeight="1">
      <c r="A3819" s="214"/>
      <c r="B3819" s="308" t="str">
        <f>'statement of marks'!$HL$5</f>
        <v>Nk= mifLFkfr</v>
      </c>
      <c r="C3819" s="242"/>
      <c r="D3819" s="242"/>
      <c r="E3819" s="267" t="str">
        <f>IF(OR('statement of marks'!$HL91="",E3809=""),"",'statement of marks'!$HL91)</f>
        <v/>
      </c>
      <c r="F3819" s="267" t="str">
        <f>IF(OR('statement of marks'!$HL91="",F3809=""),"",'statement of marks'!$HL91)</f>
        <v/>
      </c>
      <c r="G3819" s="267" t="str">
        <f>IF(OR('statement of marks'!$HL91="",G3809=""),"",'statement of marks'!$HL91)</f>
        <v/>
      </c>
      <c r="H3819" s="267" t="str">
        <f>IF(OR('statement of marks'!$HL91="",H3809=""),"",'statement of marks'!$HL91)</f>
        <v/>
      </c>
      <c r="I3819" s="267" t="str">
        <f>IF(OR('statement of marks'!$HL91="",I3809=""),"",'statement of marks'!$HL91)</f>
        <v/>
      </c>
      <c r="J3819" s="268" t="str">
        <f>IF(OR('statement of marks'!$HL91="",J3809=""),"",'statement of marks'!$HL91)</f>
        <v/>
      </c>
    </row>
    <row r="3820" spans="1:10" ht="17.5" customHeight="1">
      <c r="A3820" s="214"/>
      <c r="B3820" s="308" t="str">
        <f>'statement of marks'!$HK$5</f>
        <v>dqy ehfVax</v>
      </c>
      <c r="C3820" s="243"/>
      <c r="D3820" s="243"/>
      <c r="E3820" s="243" t="str">
        <f>IF(OR('statement of marks'!$HK91="",E3809=""),"",'statement of marks'!$HK91)</f>
        <v/>
      </c>
      <c r="F3820" s="243" t="str">
        <f>IF(OR('statement of marks'!$HK91="",F3809=""),"",'statement of marks'!$HK91)</f>
        <v/>
      </c>
      <c r="G3820" s="243" t="str">
        <f>IF(OR('statement of marks'!$HK91="",G3809=""),"",'statement of marks'!$HK91)</f>
        <v/>
      </c>
      <c r="H3820" s="243" t="str">
        <f>IF(OR('statement of marks'!$HK91="",H3809=""),"",'statement of marks'!$HK91)</f>
        <v/>
      </c>
      <c r="I3820" s="243" t="str">
        <f>IF(OR('statement of marks'!$HK91="",I3809=""),"",'statement of marks'!$HK91)</f>
        <v/>
      </c>
      <c r="J3820" s="269" t="str">
        <f>IF(OR('statement of marks'!$HK91="",J3809=""),"",'statement of marks'!$HK91)</f>
        <v/>
      </c>
    </row>
    <row r="3821" spans="1:10" ht="17.5" customHeight="1">
      <c r="A3821" s="214"/>
      <c r="B3821" s="308" t="s">
        <v>259</v>
      </c>
      <c r="C3821" s="243" t="str">
        <f t="shared" ref="C3821:J3821" si="169">IF(OR(C3819="",C3820=""),"",C3819/C3820*100)</f>
        <v/>
      </c>
      <c r="D3821" s="243" t="str">
        <f t="shared" si="169"/>
        <v/>
      </c>
      <c r="E3821" s="243" t="str">
        <f t="shared" si="169"/>
        <v/>
      </c>
      <c r="F3821" s="243" t="str">
        <f t="shared" si="169"/>
        <v/>
      </c>
      <c r="G3821" s="243" t="str">
        <f t="shared" si="169"/>
        <v/>
      </c>
      <c r="H3821" s="243" t="str">
        <f t="shared" si="169"/>
        <v/>
      </c>
      <c r="I3821" s="243" t="str">
        <f t="shared" si="169"/>
        <v/>
      </c>
      <c r="J3821" s="269" t="str">
        <f t="shared" si="169"/>
        <v/>
      </c>
    </row>
    <row r="3822" spans="1:10" ht="17.5" customHeight="1">
      <c r="A3822" s="214"/>
      <c r="B3822" s="308" t="s">
        <v>260</v>
      </c>
      <c r="C3822" s="243"/>
      <c r="D3822" s="243"/>
      <c r="E3822" s="243"/>
      <c r="F3822" s="243"/>
      <c r="G3822" s="243"/>
      <c r="H3822" s="243"/>
      <c r="I3822" s="243"/>
      <c r="J3822" s="249"/>
    </row>
    <row r="3823" spans="1:10" ht="17.5" customHeight="1">
      <c r="A3823" s="214"/>
      <c r="B3823" s="310" t="s">
        <v>257</v>
      </c>
      <c r="C3823" s="1319" t="str">
        <f>IF('statement of marks'!HN91="","",'statement of marks'!HN91)</f>
        <v/>
      </c>
      <c r="D3823" s="1320"/>
      <c r="E3823" s="1320"/>
      <c r="F3823" s="1320"/>
      <c r="G3823" s="1320"/>
      <c r="H3823" s="1320"/>
      <c r="I3823" s="1320"/>
      <c r="J3823" s="1321"/>
    </row>
    <row r="3824" spans="1:10" ht="17.5" customHeight="1">
      <c r="A3824" s="214"/>
      <c r="B3824" s="246"/>
      <c r="C3824" s="1322"/>
      <c r="D3824" s="1323"/>
      <c r="E3824" s="1323"/>
      <c r="F3824" s="1324"/>
      <c r="G3824" s="1322"/>
      <c r="H3824" s="1323"/>
      <c r="I3824" s="1323"/>
      <c r="J3824" s="1325"/>
    </row>
    <row r="3825" spans="1:10" ht="17.5" customHeight="1" thickBot="1">
      <c r="A3825" s="215"/>
      <c r="B3825" s="259" t="s">
        <v>262</v>
      </c>
      <c r="C3825" s="1293" t="s">
        <v>80</v>
      </c>
      <c r="D3825" s="1294"/>
      <c r="E3825" s="1294"/>
      <c r="F3825" s="1295"/>
      <c r="G3825" s="1296" t="s">
        <v>263</v>
      </c>
      <c r="H3825" s="1297"/>
      <c r="I3825" s="1297"/>
      <c r="J3825" s="1298"/>
    </row>
    <row r="3826" spans="1:10" ht="17.5" customHeight="1">
      <c r="A3826" s="247"/>
      <c r="B3826" s="1352" t="s">
        <v>228</v>
      </c>
      <c r="C3826" s="1353"/>
      <c r="D3826" s="1353"/>
      <c r="E3826" s="1353"/>
      <c r="F3826" s="1353"/>
      <c r="G3826" s="1353"/>
      <c r="H3826" s="1353"/>
      <c r="I3826" s="1353"/>
      <c r="J3826" s="1354"/>
    </row>
    <row r="3827" spans="1:10" ht="17.5" customHeight="1">
      <c r="A3827" s="214"/>
      <c r="B3827" s="1355" t="s">
        <v>247</v>
      </c>
      <c r="C3827" s="1356"/>
      <c r="D3827" s="1356"/>
      <c r="E3827" s="1356"/>
      <c r="F3827" s="1356"/>
      <c r="G3827" s="1356"/>
      <c r="H3827" s="1356"/>
      <c r="I3827" s="1356"/>
      <c r="J3827" s="1357"/>
    </row>
    <row r="3828" spans="1:10" ht="17.5" customHeight="1">
      <c r="A3828" s="214"/>
      <c r="B3828" s="1358" t="s">
        <v>81</v>
      </c>
      <c r="C3828" s="1358"/>
      <c r="D3828" s="1359">
        <f>YEAR(details!G92)</f>
        <v>1900</v>
      </c>
      <c r="E3828" s="1360"/>
      <c r="F3828" s="307" t="s">
        <v>230</v>
      </c>
      <c r="G3828" s="1359" t="str">
        <f>'statement of marks'!$H$3</f>
        <v>2015-16</v>
      </c>
      <c r="H3828" s="1360"/>
      <c r="I3828" s="307" t="s">
        <v>231</v>
      </c>
      <c r="J3828" s="255"/>
    </row>
    <row r="3829" spans="1:10" ht="17.5" customHeight="1">
      <c r="A3829" s="214"/>
      <c r="B3829" s="1326" t="s">
        <v>229</v>
      </c>
      <c r="C3829" s="1327"/>
      <c r="D3829" s="1312" t="str">
        <f>'statement of marks'!$A$1</f>
        <v>jk- ck- ek/;fed fo|ky; uohu] fuEckgsM+k</v>
      </c>
      <c r="E3829" s="1313"/>
      <c r="F3829" s="1313"/>
      <c r="G3829" s="1313"/>
      <c r="H3829" s="1313"/>
      <c r="I3829" s="1313"/>
      <c r="J3829" s="1314"/>
    </row>
    <row r="3830" spans="1:10" ht="17.5" customHeight="1">
      <c r="A3830" s="214"/>
      <c r="B3830" s="1326" t="str">
        <f>'statement of marks'!$J$3</f>
        <v xml:space="preserve">fo|ky; dk Mk;l dksM+ </v>
      </c>
      <c r="C3830" s="1327"/>
      <c r="D3830" s="1345" t="str">
        <f>'statement of marks'!$K$3</f>
        <v xml:space="preserve">08291009401   </v>
      </c>
      <c r="E3830" s="1346"/>
      <c r="F3830" s="1128"/>
      <c r="G3830" s="1129"/>
      <c r="H3830" s="1129"/>
      <c r="I3830" s="1129"/>
      <c r="J3830" s="1347"/>
    </row>
    <row r="3831" spans="1:10" ht="17.5" customHeight="1">
      <c r="A3831" s="214"/>
      <c r="B3831" s="1326" t="s">
        <v>218</v>
      </c>
      <c r="C3831" s="1327"/>
      <c r="D3831" s="1312" t="str">
        <f>IF('statement of marks'!J92="","",'statement of marks'!J92)</f>
        <v/>
      </c>
      <c r="E3831" s="1313"/>
      <c r="F3831" s="1313"/>
      <c r="G3831" s="1313"/>
      <c r="H3831" s="1313"/>
      <c r="I3831" s="1313"/>
      <c r="J3831" s="1314"/>
    </row>
    <row r="3832" spans="1:10" ht="17.5" customHeight="1">
      <c r="A3832" s="214"/>
      <c r="B3832" s="1326" t="s">
        <v>232</v>
      </c>
      <c r="C3832" s="1327"/>
      <c r="D3832" s="1145" t="str">
        <f>IF('statement of marks'!C92="B","Nk=",IF('statement of marks'!C92="G","Nk=k",""))</f>
        <v/>
      </c>
      <c r="E3832" s="1145"/>
      <c r="F3832" s="258" t="s">
        <v>224</v>
      </c>
      <c r="G3832" s="256" t="str">
        <f>IF('statement of marks'!B92="","",'statement of marks'!B92)</f>
        <v/>
      </c>
      <c r="H3832" s="1348"/>
      <c r="I3832" s="1348"/>
      <c r="J3832" s="1349"/>
    </row>
    <row r="3833" spans="1:10" ht="17.5" customHeight="1">
      <c r="A3833" s="214"/>
      <c r="B3833" s="1326" t="s">
        <v>220</v>
      </c>
      <c r="C3833" s="1327"/>
      <c r="D3833" s="1312" t="str">
        <f>IF('statement of marks'!L92="","",'statement of marks'!L92)</f>
        <v/>
      </c>
      <c r="E3833" s="1313"/>
      <c r="F3833" s="1313"/>
      <c r="G3833" s="1313"/>
      <c r="H3833" s="1313"/>
      <c r="I3833" s="1313"/>
      <c r="J3833" s="1314"/>
    </row>
    <row r="3834" spans="1:10" ht="17.5" customHeight="1">
      <c r="A3834" s="214"/>
      <c r="B3834" s="1326" t="s">
        <v>219</v>
      </c>
      <c r="C3834" s="1327"/>
      <c r="D3834" s="1312" t="str">
        <f>IF('statement of marks'!K92="","",'statement of marks'!K92)</f>
        <v/>
      </c>
      <c r="E3834" s="1313"/>
      <c r="F3834" s="1313"/>
      <c r="G3834" s="1313"/>
      <c r="H3834" s="1313"/>
      <c r="I3834" s="1313"/>
      <c r="J3834" s="1314"/>
    </row>
    <row r="3835" spans="1:10" ht="17.5" customHeight="1">
      <c r="A3835" s="214"/>
      <c r="B3835" s="1326" t="s">
        <v>234</v>
      </c>
      <c r="C3835" s="1327"/>
      <c r="D3835" s="1312" t="str">
        <f>IF(details!N92="","",details!N92)</f>
        <v/>
      </c>
      <c r="E3835" s="1313"/>
      <c r="F3835" s="1313"/>
      <c r="G3835" s="1313"/>
      <c r="H3835" s="1313"/>
      <c r="I3835" s="1313"/>
      <c r="J3835" s="1314"/>
    </row>
    <row r="3836" spans="1:10" ht="17.5" customHeight="1">
      <c r="A3836" s="214"/>
      <c r="B3836" s="1326" t="s">
        <v>283</v>
      </c>
      <c r="C3836" s="1327"/>
      <c r="D3836" s="1312" t="str">
        <f>IF(details!O92="","",details!O92)</f>
        <v/>
      </c>
      <c r="E3836" s="1313"/>
      <c r="F3836" s="1313"/>
      <c r="G3836" s="1313"/>
      <c r="H3836" s="1313"/>
      <c r="I3836" s="1313"/>
      <c r="J3836" s="1314"/>
    </row>
    <row r="3837" spans="1:10" ht="17.5" customHeight="1">
      <c r="A3837" s="214"/>
      <c r="B3837" s="1326" t="s">
        <v>77</v>
      </c>
      <c r="C3837" s="1327"/>
      <c r="D3837" s="392">
        <f>'statement of marks'!$C$3</f>
        <v>6</v>
      </c>
      <c r="E3837" s="309" t="s">
        <v>222</v>
      </c>
      <c r="F3837" s="254" t="str">
        <f>IF('statement of marks'!F92="","",'statement of marks'!F92)</f>
        <v/>
      </c>
      <c r="G3837" s="1343" t="s">
        <v>233</v>
      </c>
      <c r="H3837" s="1170"/>
      <c r="I3837" s="1361" t="str">
        <f>IF('statement of marks'!G92="","",'statement of marks'!G92)</f>
        <v/>
      </c>
      <c r="J3837" s="1362"/>
    </row>
    <row r="3838" spans="1:10" ht="17.5" customHeight="1">
      <c r="A3838" s="214"/>
      <c r="B3838" s="1326" t="s">
        <v>225</v>
      </c>
      <c r="C3838" s="1327"/>
      <c r="D3838" s="1316" t="str">
        <f>IF('statement of marks'!H92="","",'statement of marks'!H92)</f>
        <v/>
      </c>
      <c r="E3838" s="1328"/>
      <c r="F3838" s="1328"/>
      <c r="G3838" s="1328"/>
      <c r="H3838" s="1328"/>
      <c r="I3838" s="1328"/>
      <c r="J3838" s="1329"/>
    </row>
    <row r="3839" spans="1:10" ht="17.5" customHeight="1">
      <c r="A3839" s="214"/>
      <c r="B3839" s="1326" t="s">
        <v>226</v>
      </c>
      <c r="C3839" s="1327"/>
      <c r="D3839" s="1330" t="str">
        <f>IF('statement of marks'!I92="","",'statement of marks'!I92)</f>
        <v/>
      </c>
      <c r="E3839" s="1331"/>
      <c r="F3839" s="1332"/>
      <c r="G3839" s="1332"/>
      <c r="H3839" s="1332"/>
      <c r="I3839" s="1332"/>
      <c r="J3839" s="1333"/>
    </row>
    <row r="3840" spans="1:10" ht="17.5" customHeight="1">
      <c r="A3840" s="214"/>
      <c r="B3840" s="1312" t="s">
        <v>235</v>
      </c>
      <c r="C3840" s="1313"/>
      <c r="D3840" s="1313"/>
      <c r="E3840" s="1144"/>
      <c r="F3840" s="1334" t="str">
        <f>IF(details!Q92="","",details!Q92)</f>
        <v/>
      </c>
      <c r="G3840" s="1334"/>
      <c r="H3840" s="1335"/>
      <c r="I3840" s="1335"/>
      <c r="J3840" s="1336"/>
    </row>
    <row r="3841" spans="1:10" ht="17.5" customHeight="1">
      <c r="A3841" s="214"/>
      <c r="B3841" s="1326" t="s">
        <v>239</v>
      </c>
      <c r="C3841" s="1327"/>
      <c r="D3841" s="1312" t="str">
        <f>IF(details!M92="","",details!M92)</f>
        <v/>
      </c>
      <c r="E3841" s="1313"/>
      <c r="F3841" s="1313"/>
      <c r="G3841" s="1313"/>
      <c r="H3841" s="1313"/>
      <c r="I3841" s="1313"/>
      <c r="J3841" s="1314"/>
    </row>
    <row r="3842" spans="1:10" ht="17.5" customHeight="1">
      <c r="A3842" s="214"/>
      <c r="B3842" s="1326" t="s">
        <v>240</v>
      </c>
      <c r="C3842" s="1327"/>
      <c r="D3842" s="1312" t="str">
        <f>IF(details!P92="","",details!P92)</f>
        <v/>
      </c>
      <c r="E3842" s="1313"/>
      <c r="F3842" s="1313"/>
      <c r="G3842" s="1313"/>
      <c r="H3842" s="1313"/>
      <c r="I3842" s="1313"/>
      <c r="J3842" s="1314"/>
    </row>
    <row r="3843" spans="1:10" ht="17.5" customHeight="1">
      <c r="A3843" s="214"/>
      <c r="B3843" s="1326" t="s">
        <v>241</v>
      </c>
      <c r="C3843" s="1327"/>
      <c r="D3843" s="1337" t="str">
        <f>IF('statement of marks'!HD92="mRrh.kZ",'statement of marks'!$C$3,"")</f>
        <v/>
      </c>
      <c r="E3843" s="1338"/>
      <c r="F3843" s="1313" t="s">
        <v>242</v>
      </c>
      <c r="G3843" s="1144"/>
      <c r="H3843" s="1337" t="str">
        <f>IF(D3843="","",D3843+1)</f>
        <v/>
      </c>
      <c r="I3843" s="1338"/>
      <c r="J3843" s="1339"/>
    </row>
    <row r="3844" spans="1:10" ht="17.5" customHeight="1">
      <c r="A3844" s="214"/>
      <c r="B3844" s="1326" t="s">
        <v>243</v>
      </c>
      <c r="C3844" s="1327"/>
      <c r="D3844" s="1340">
        <f>IF(details!$O$4="","",details!$O$4)</f>
        <v>42460</v>
      </c>
      <c r="E3844" s="1341"/>
      <c r="F3844" s="1342"/>
      <c r="G3844" s="1343"/>
      <c r="H3844" s="1343"/>
      <c r="I3844" s="1343"/>
      <c r="J3844" s="1344"/>
    </row>
    <row r="3845" spans="1:10" ht="17.5" customHeight="1">
      <c r="A3845" s="214"/>
      <c r="B3845" s="1299"/>
      <c r="C3845" s="1299"/>
      <c r="D3845" s="1276"/>
      <c r="E3845" s="1276"/>
      <c r="F3845" s="1288"/>
      <c r="G3845" s="1288"/>
      <c r="H3845" s="1288"/>
      <c r="I3845" s="1288"/>
      <c r="J3845" s="1300"/>
    </row>
    <row r="3846" spans="1:10" ht="17.5" customHeight="1">
      <c r="A3846" s="214"/>
      <c r="B3846" s="1301" t="str">
        <f>IF(details!$I$4="","",details!$I$4)</f>
        <v>Jherh js[kk oekZ</v>
      </c>
      <c r="C3846" s="1301"/>
      <c r="D3846" s="1276"/>
      <c r="E3846" s="1276"/>
      <c r="F3846" s="1302" t="str">
        <f>IF(details!$F$4="","",details!$F$4)</f>
        <v>Jh jk/ks';ke tk'kh</v>
      </c>
      <c r="G3846" s="1303"/>
      <c r="H3846" s="1303"/>
      <c r="I3846" s="1303"/>
      <c r="J3846" s="1304"/>
    </row>
    <row r="3847" spans="1:10" ht="17.5" customHeight="1" thickBot="1">
      <c r="A3847" s="215"/>
      <c r="B3847" s="1305" t="s">
        <v>244</v>
      </c>
      <c r="C3847" s="1305"/>
      <c r="D3847" s="1305" t="s">
        <v>245</v>
      </c>
      <c r="E3847" s="1305"/>
      <c r="F3847" s="1306" t="s">
        <v>246</v>
      </c>
      <c r="G3847" s="1307"/>
      <c r="H3847" s="1307"/>
      <c r="I3847" s="1307"/>
      <c r="J3847" s="1308"/>
    </row>
    <row r="3848" spans="1:10" ht="17.5" customHeight="1">
      <c r="A3848" s="247"/>
      <c r="B3848" s="1309" t="s">
        <v>258</v>
      </c>
      <c r="C3848" s="1310"/>
      <c r="D3848" s="1310"/>
      <c r="E3848" s="1310"/>
      <c r="F3848" s="1310"/>
      <c r="G3848" s="1310"/>
      <c r="H3848" s="1310"/>
      <c r="I3848" s="1310"/>
      <c r="J3848" s="1311"/>
    </row>
    <row r="3849" spans="1:10" ht="17.5" customHeight="1">
      <c r="A3849" s="214"/>
      <c r="B3849" s="310" t="s">
        <v>218</v>
      </c>
      <c r="C3849" s="1312" t="str">
        <f>IF('statement of marks'!J92="","",'statement of marks'!J92)</f>
        <v/>
      </c>
      <c r="D3849" s="1313"/>
      <c r="E3849" s="1313"/>
      <c r="F3849" s="1313"/>
      <c r="G3849" s="1313"/>
      <c r="H3849" s="1313"/>
      <c r="I3849" s="1313"/>
      <c r="J3849" s="1314"/>
    </row>
    <row r="3850" spans="1:10" ht="17.5" customHeight="1">
      <c r="A3850" s="214"/>
      <c r="B3850" s="310" t="s">
        <v>219</v>
      </c>
      <c r="C3850" s="1312" t="str">
        <f>IF('statement of marks'!K92="","",'statement of marks'!K92)</f>
        <v/>
      </c>
      <c r="D3850" s="1313"/>
      <c r="E3850" s="1313"/>
      <c r="F3850" s="1313"/>
      <c r="G3850" s="1313"/>
      <c r="H3850" s="1313"/>
      <c r="I3850" s="1313"/>
      <c r="J3850" s="1314"/>
    </row>
    <row r="3851" spans="1:10" ht="17.5" customHeight="1">
      <c r="A3851" s="214"/>
      <c r="B3851" s="310" t="s">
        <v>220</v>
      </c>
      <c r="C3851" s="1312" t="str">
        <f>IF('statement of marks'!L92="","",'statement of marks'!L92)</f>
        <v/>
      </c>
      <c r="D3851" s="1313"/>
      <c r="E3851" s="1313"/>
      <c r="F3851" s="1313"/>
      <c r="G3851" s="1313"/>
      <c r="H3851" s="1313"/>
      <c r="I3851" s="1313"/>
      <c r="J3851" s="1314"/>
    </row>
    <row r="3852" spans="1:10" ht="17.5" customHeight="1">
      <c r="A3852" s="214"/>
      <c r="B3852" s="310" t="s">
        <v>225</v>
      </c>
      <c r="C3852" s="1315" t="str">
        <f>IF('statement of marks'!H92="","",'statement of marks'!H92)</f>
        <v/>
      </c>
      <c r="D3852" s="1316"/>
      <c r="E3852" s="252" t="s">
        <v>261</v>
      </c>
      <c r="F3852" s="1317" t="str">
        <f>IF('statement of marks'!I92="","",'statement of marks'!I92)</f>
        <v/>
      </c>
      <c r="G3852" s="1317"/>
      <c r="H3852" s="1317"/>
      <c r="I3852" s="1317"/>
      <c r="J3852" s="1318"/>
    </row>
    <row r="3853" spans="1:10" ht="17.5" customHeight="1">
      <c r="A3853" s="214"/>
      <c r="B3853" s="310" t="s">
        <v>223</v>
      </c>
      <c r="C3853" s="253" t="s">
        <v>248</v>
      </c>
      <c r="D3853" s="235" t="s">
        <v>249</v>
      </c>
      <c r="E3853" s="235" t="s">
        <v>250</v>
      </c>
      <c r="F3853" s="235" t="s">
        <v>251</v>
      </c>
      <c r="G3853" s="235" t="s">
        <v>252</v>
      </c>
      <c r="H3853" s="235" t="s">
        <v>253</v>
      </c>
      <c r="I3853" s="235" t="s">
        <v>254</v>
      </c>
      <c r="J3853" s="248" t="s">
        <v>255</v>
      </c>
    </row>
    <row r="3854" spans="1:10" ht="17.5" customHeight="1">
      <c r="A3854" s="214"/>
      <c r="B3854" s="308" t="s">
        <v>256</v>
      </c>
      <c r="C3854" s="239" t="str">
        <f>IF(AND('statement of marks'!$C$3=1,'statement of marks'!HD92="mRrh.kZ"),'statement of marks'!$H$3,"")</f>
        <v/>
      </c>
      <c r="D3854" s="239" t="str">
        <f>IF(AND('statement of marks'!$C$3=2,'statement of marks'!HD92="mRrh.kZ"),'statement of marks'!$H$3,"")</f>
        <v/>
      </c>
      <c r="E3854" s="239" t="str">
        <f>IF(AND('statement of marks'!$C$3=3,'statement of marks'!HD92="mRrh.kZ"),'statement of marks'!$H$3,"")</f>
        <v/>
      </c>
      <c r="F3854" s="239" t="str">
        <f>IF(AND('statement of marks'!$C$3=4,'statement of marks'!HD92="mRrh.kZ"),'statement of marks'!$H$3,"")</f>
        <v/>
      </c>
      <c r="G3854" s="239" t="str">
        <f>IF(AND('statement of marks'!$C$3=5,'statement of marks'!HD92="mRrh.kZ"),'statement of marks'!$H$3,"")</f>
        <v/>
      </c>
      <c r="H3854" s="239" t="str">
        <f>IF(AND('statement of marks'!$C$3=6,'statement of marks'!HD92="mRrh.kZ"),'statement of marks'!$H$3,"")</f>
        <v/>
      </c>
      <c r="I3854" s="239" t="str">
        <f>IF(AND('statement of marks'!$C$3=7,'statement of marks'!HD92="mRrh.kZ"),'statement of marks'!$H$3,"")</f>
        <v/>
      </c>
      <c r="J3854" s="260" t="str">
        <f>IF(AND('statement of marks'!$C$3=8,'statement of marks'!HD92="mRrh.kZ"),'statement of marks'!$H$3,"")</f>
        <v/>
      </c>
    </row>
    <row r="3855" spans="1:10" ht="17.5" customHeight="1">
      <c r="A3855" s="214"/>
      <c r="B3855" s="308" t="str">
        <f>'statement of marks'!$FT$4</f>
        <v>fgUnh</v>
      </c>
      <c r="C3855" s="240"/>
      <c r="D3855" s="241"/>
      <c r="E3855" s="261" t="str">
        <f>IF(OR('statement of marks'!$FV92="",E3854=""),"",'statement of marks'!$FV92)</f>
        <v/>
      </c>
      <c r="F3855" s="261" t="str">
        <f>IF(OR('statement of marks'!$FV92="",F3854=""),"",'statement of marks'!$FV92)</f>
        <v/>
      </c>
      <c r="G3855" s="261" t="str">
        <f>IF(OR('statement of marks'!$FV92="",G3854=""),"",'statement of marks'!$FV92)</f>
        <v/>
      </c>
      <c r="H3855" s="261" t="str">
        <f>IF(OR('statement of marks'!$FV92="",H3854=""),"",'statement of marks'!$FV92)</f>
        <v/>
      </c>
      <c r="I3855" s="261" t="str">
        <f>IF(OR('statement of marks'!$FV92="",I3854=""),"",'statement of marks'!$FV92)</f>
        <v/>
      </c>
      <c r="J3855" s="262" t="str">
        <f>IF(OR('statement of marks'!$FV92="",J3854=""),"",'statement of marks'!$FV92)</f>
        <v/>
      </c>
    </row>
    <row r="3856" spans="1:10" ht="17.5" customHeight="1">
      <c r="A3856" s="214"/>
      <c r="B3856" s="308" t="str">
        <f>'statement of marks'!$FW$4</f>
        <v>vaxszth</v>
      </c>
      <c r="C3856" s="240"/>
      <c r="D3856" s="241"/>
      <c r="E3856" s="261" t="str">
        <f>IF(OR('statement of marks'!$FY92="",E3854=""),"",'statement of marks'!$FY92)</f>
        <v/>
      </c>
      <c r="F3856" s="261" t="str">
        <f>IF(OR('statement of marks'!$FY92="",F3854=""),"",'statement of marks'!$FY92)</f>
        <v/>
      </c>
      <c r="G3856" s="261" t="str">
        <f>IF(OR('statement of marks'!$FY92="",G3854=""),"",'statement of marks'!$FY92)</f>
        <v/>
      </c>
      <c r="H3856" s="261" t="str">
        <f>IF(OR('statement of marks'!$FY92="",H3854=""),"",'statement of marks'!$FY92)</f>
        <v/>
      </c>
      <c r="I3856" s="261" t="str">
        <f>IF(OR('statement of marks'!$FY92="",I3854=""),"",'statement of marks'!$FY92)</f>
        <v/>
      </c>
      <c r="J3856" s="262" t="str">
        <f>IF(OR('statement of marks'!$FY92="",J3854=""),"",'statement of marks'!$FY92)</f>
        <v/>
      </c>
    </row>
    <row r="3857" spans="1:10" ht="17.5" customHeight="1">
      <c r="A3857" s="214"/>
      <c r="B3857" s="308" t="str">
        <f>IF('statement of marks'!BE92="s","laLÑr",IF('statement of marks'!BE92="u","mnwZ",IF('statement of marks'!BE92="g","xqtjkrh",IF('statement of marks'!BE92="p","iatkch",IF('statement of marks'!BE92="sd","flU/kh","r`rh; Hkk""kk")))))</f>
        <v>r`rh; Hkk"kk</v>
      </c>
      <c r="C3857" s="240"/>
      <c r="D3857" s="241"/>
      <c r="E3857" s="261" t="str">
        <f>IF(OR('statement of marks'!$GB92="",E3854=""),"",'statement of marks'!$GB92)</f>
        <v/>
      </c>
      <c r="F3857" s="261" t="str">
        <f>IF(OR('statement of marks'!$GB92="",F3854=""),"",'statement of marks'!$GB92)</f>
        <v/>
      </c>
      <c r="G3857" s="261" t="str">
        <f>IF(OR('statement of marks'!$GB92="",G3854=""),"",'statement of marks'!$GB92)</f>
        <v/>
      </c>
      <c r="H3857" s="261" t="str">
        <f>IF(OR('statement of marks'!$GB92="",H3854=""),"",'statement of marks'!$GB92)</f>
        <v/>
      </c>
      <c r="I3857" s="261" t="str">
        <f>IF(OR('statement of marks'!$GB92="",I3854=""),"",'statement of marks'!$GB92)</f>
        <v/>
      </c>
      <c r="J3857" s="262" t="str">
        <f>IF(OR('statement of marks'!$GB92="",J3854=""),"",'statement of marks'!$GB92)</f>
        <v/>
      </c>
    </row>
    <row r="3858" spans="1:10" ht="17.5" customHeight="1">
      <c r="A3858" s="214"/>
      <c r="B3858" s="308" t="str">
        <f>'statement of marks'!$GH$4</f>
        <v>xf.kr</v>
      </c>
      <c r="C3858" s="240"/>
      <c r="D3858" s="241"/>
      <c r="E3858" s="261" t="str">
        <f>IF(OR('statement of marks'!$GJ92="",E3854=""),"",'statement of marks'!$GJ92)</f>
        <v/>
      </c>
      <c r="F3858" s="261" t="str">
        <f>IF(OR('statement of marks'!$GJ92="",F3854=""),"",'statement of marks'!$GJ92)</f>
        <v/>
      </c>
      <c r="G3858" s="261" t="str">
        <f>IF(OR('statement of marks'!$GJ92="",G3854=""),"",'statement of marks'!$GJ92)</f>
        <v/>
      </c>
      <c r="H3858" s="261" t="str">
        <f>IF(OR('statement of marks'!$GJ92="",H3854=""),"",'statement of marks'!$GJ92)</f>
        <v/>
      </c>
      <c r="I3858" s="261" t="str">
        <f>IF(OR('statement of marks'!$GJ92="",I3854=""),"",'statement of marks'!$GJ92)</f>
        <v/>
      </c>
      <c r="J3858" s="262" t="str">
        <f>IF(OR('statement of marks'!$GJ92="",J3854=""),"",'statement of marks'!$GJ92)</f>
        <v/>
      </c>
    </row>
    <row r="3859" spans="1:10" ht="17.5" customHeight="1">
      <c r="A3859" s="214"/>
      <c r="B3859" s="308" t="str">
        <f>'statement of marks'!$GK$4</f>
        <v>foKku</v>
      </c>
      <c r="C3859" s="240"/>
      <c r="D3859" s="241"/>
      <c r="E3859" s="261" t="str">
        <f>IF(OR('statement of marks'!$GM92="",E3854=""),"",'statement of marks'!$GM92)</f>
        <v/>
      </c>
      <c r="F3859" s="261" t="str">
        <f>IF(OR('statement of marks'!$GM92="",F3854=""),"",'statement of marks'!$GM92)</f>
        <v/>
      </c>
      <c r="G3859" s="261" t="str">
        <f>IF(OR('statement of marks'!$GM92="",G3854=""),"",'statement of marks'!$GM92)</f>
        <v/>
      </c>
      <c r="H3859" s="261" t="str">
        <f>IF(OR('statement of marks'!$GM92="",H3854=""),"",'statement of marks'!$GM92)</f>
        <v/>
      </c>
      <c r="I3859" s="261" t="str">
        <f>IF(OR('statement of marks'!$GM92="",I3854=""),"",'statement of marks'!$GM92)</f>
        <v/>
      </c>
      <c r="J3859" s="262" t="str">
        <f>IF(OR('statement of marks'!$GM92="",J3854=""),"",'statement of marks'!$GM92)</f>
        <v/>
      </c>
    </row>
    <row r="3860" spans="1:10" ht="17.5" customHeight="1">
      <c r="A3860" s="214"/>
      <c r="B3860" s="308" t="str">
        <f>'statement of marks'!$GN$4</f>
        <v>lkekftd foKku</v>
      </c>
      <c r="C3860" s="240"/>
      <c r="D3860" s="241"/>
      <c r="E3860" s="261" t="str">
        <f>IF(OR('statement of marks'!$GP92="",E3854=""),"",'statement of marks'!$GP92)</f>
        <v/>
      </c>
      <c r="F3860" s="261" t="str">
        <f>IF(OR('statement of marks'!$GP92="",F3854=""),"",'statement of marks'!$GP92)</f>
        <v/>
      </c>
      <c r="G3860" s="261" t="str">
        <f>IF(OR('statement of marks'!$GP92="",G3854=""),"",'statement of marks'!$GP92)</f>
        <v/>
      </c>
      <c r="H3860" s="261" t="str">
        <f>IF(OR('statement of marks'!$GP92="",H3854=""),"",'statement of marks'!$GP92)</f>
        <v/>
      </c>
      <c r="I3860" s="261" t="str">
        <f>IF(OR('statement of marks'!$GP92="",I3854=""),"",'statement of marks'!$GP92)</f>
        <v/>
      </c>
      <c r="J3860" s="262" t="str">
        <f>IF(OR('statement of marks'!$GP92="",J3854=""),"",'statement of marks'!$GP92)</f>
        <v/>
      </c>
    </row>
    <row r="3861" spans="1:10" ht="17.5" customHeight="1">
      <c r="A3861" s="214"/>
      <c r="B3861" s="308" t="str">
        <f>'statement of marks'!$GQ$4</f>
        <v>dk;kZuqHko</v>
      </c>
      <c r="C3861" s="240"/>
      <c r="D3861" s="241"/>
      <c r="E3861" s="261" t="str">
        <f>IF(OR('statement of marks'!$GS92="",E3854=""),"",'statement of marks'!$GS92)</f>
        <v/>
      </c>
      <c r="F3861" s="261" t="str">
        <f>IF(OR('statement of marks'!$GS92="",F3854=""),"",'statement of marks'!$GS92)</f>
        <v/>
      </c>
      <c r="G3861" s="261" t="str">
        <f>IF(OR('statement of marks'!$GS92="",G3854=""),"",'statement of marks'!$GS92)</f>
        <v/>
      </c>
      <c r="H3861" s="261" t="str">
        <f>IF(OR('statement of marks'!$GS92="",H3854=""),"",'statement of marks'!$GS92)</f>
        <v/>
      </c>
      <c r="I3861" s="261" t="str">
        <f>IF(OR('statement of marks'!$GS92="",I3854=""),"",'statement of marks'!$GS92)</f>
        <v/>
      </c>
      <c r="J3861" s="262" t="str">
        <f>IF(OR('statement of marks'!$GS92="",J3854=""),"",'statement of marks'!$GS92)</f>
        <v/>
      </c>
    </row>
    <row r="3862" spans="1:10" ht="17.5" customHeight="1">
      <c r="A3862" s="214"/>
      <c r="B3862" s="308" t="str">
        <f>'statement of marks'!$GT$4</f>
        <v>dyk f'k{kk</v>
      </c>
      <c r="C3862" s="240"/>
      <c r="D3862" s="241"/>
      <c r="E3862" s="263" t="str">
        <f>IF(OR('statement of marks'!$GV92="",E3854=""),"",'statement of marks'!$GV92)</f>
        <v/>
      </c>
      <c r="F3862" s="263" t="str">
        <f>IF(OR('statement of marks'!$GV92="",F3854=""),"",'statement of marks'!$GV92)</f>
        <v/>
      </c>
      <c r="G3862" s="263" t="str">
        <f>IF(OR('statement of marks'!$GV92="",G3854=""),"",'statement of marks'!$GV92)</f>
        <v/>
      </c>
      <c r="H3862" s="263" t="str">
        <f>IF(OR('statement of marks'!$GV92="",H3854=""),"",'statement of marks'!$GV92)</f>
        <v/>
      </c>
      <c r="I3862" s="263" t="str">
        <f>IF(OR('statement of marks'!$GV92="",I3854=""),"",'statement of marks'!$GV92)</f>
        <v/>
      </c>
      <c r="J3862" s="264" t="str">
        <f>IF(OR('statement of marks'!$GV92="",J3854=""),"",'statement of marks'!$GV92)</f>
        <v/>
      </c>
    </row>
    <row r="3863" spans="1:10" ht="17.5" customHeight="1">
      <c r="A3863" s="214"/>
      <c r="B3863" s="245" t="s">
        <v>284</v>
      </c>
      <c r="C3863" s="265" t="str">
        <f t="shared" ref="C3863:J3863" si="170">C3854</f>
        <v/>
      </c>
      <c r="D3863" s="265" t="str">
        <f t="shared" si="170"/>
        <v/>
      </c>
      <c r="E3863" s="265" t="str">
        <f t="shared" si="170"/>
        <v/>
      </c>
      <c r="F3863" s="265" t="str">
        <f t="shared" si="170"/>
        <v/>
      </c>
      <c r="G3863" s="265" t="str">
        <f t="shared" si="170"/>
        <v/>
      </c>
      <c r="H3863" s="265" t="str">
        <f t="shared" si="170"/>
        <v/>
      </c>
      <c r="I3863" s="265" t="str">
        <f t="shared" si="170"/>
        <v/>
      </c>
      <c r="J3863" s="266" t="str">
        <f t="shared" si="170"/>
        <v/>
      </c>
    </row>
    <row r="3864" spans="1:10" ht="17.5" customHeight="1">
      <c r="A3864" s="214"/>
      <c r="B3864" s="308" t="str">
        <f>'statement of marks'!$HL$5</f>
        <v>Nk= mifLFkfr</v>
      </c>
      <c r="C3864" s="242"/>
      <c r="D3864" s="242"/>
      <c r="E3864" s="267" t="str">
        <f>IF(OR('statement of marks'!$HL92="",E3854=""),"",'statement of marks'!$HL92)</f>
        <v/>
      </c>
      <c r="F3864" s="267" t="str">
        <f>IF(OR('statement of marks'!$HL92="",F3854=""),"",'statement of marks'!$HL92)</f>
        <v/>
      </c>
      <c r="G3864" s="267" t="str">
        <f>IF(OR('statement of marks'!$HL92="",G3854=""),"",'statement of marks'!$HL92)</f>
        <v/>
      </c>
      <c r="H3864" s="267" t="str">
        <f>IF(OR('statement of marks'!$HL92="",H3854=""),"",'statement of marks'!$HL92)</f>
        <v/>
      </c>
      <c r="I3864" s="267" t="str">
        <f>IF(OR('statement of marks'!$HL92="",I3854=""),"",'statement of marks'!$HL92)</f>
        <v/>
      </c>
      <c r="J3864" s="268" t="str">
        <f>IF(OR('statement of marks'!$HL92="",J3854=""),"",'statement of marks'!$HL92)</f>
        <v/>
      </c>
    </row>
    <row r="3865" spans="1:10" ht="17.5" customHeight="1">
      <c r="A3865" s="214"/>
      <c r="B3865" s="308" t="str">
        <f>'statement of marks'!$HK$5</f>
        <v>dqy ehfVax</v>
      </c>
      <c r="C3865" s="243"/>
      <c r="D3865" s="243"/>
      <c r="E3865" s="243" t="str">
        <f>IF(OR('statement of marks'!$HK92="",E3854=""),"",'statement of marks'!$HK92)</f>
        <v/>
      </c>
      <c r="F3865" s="243" t="str">
        <f>IF(OR('statement of marks'!$HK92="",F3854=""),"",'statement of marks'!$HK92)</f>
        <v/>
      </c>
      <c r="G3865" s="243" t="str">
        <f>IF(OR('statement of marks'!$HK92="",G3854=""),"",'statement of marks'!$HK92)</f>
        <v/>
      </c>
      <c r="H3865" s="243" t="str">
        <f>IF(OR('statement of marks'!$HK92="",H3854=""),"",'statement of marks'!$HK92)</f>
        <v/>
      </c>
      <c r="I3865" s="243" t="str">
        <f>IF(OR('statement of marks'!$HK92="",I3854=""),"",'statement of marks'!$HK92)</f>
        <v/>
      </c>
      <c r="J3865" s="269" t="str">
        <f>IF(OR('statement of marks'!$HK92="",J3854=""),"",'statement of marks'!$HK92)</f>
        <v/>
      </c>
    </row>
    <row r="3866" spans="1:10" ht="17.5" customHeight="1">
      <c r="A3866" s="214"/>
      <c r="B3866" s="308" t="s">
        <v>259</v>
      </c>
      <c r="C3866" s="243" t="str">
        <f t="shared" ref="C3866:J3866" si="171">IF(OR(C3864="",C3865=""),"",C3864/C3865*100)</f>
        <v/>
      </c>
      <c r="D3866" s="243" t="str">
        <f t="shared" si="171"/>
        <v/>
      </c>
      <c r="E3866" s="243" t="str">
        <f t="shared" si="171"/>
        <v/>
      </c>
      <c r="F3866" s="243" t="str">
        <f t="shared" si="171"/>
        <v/>
      </c>
      <c r="G3866" s="243" t="str">
        <f t="shared" si="171"/>
        <v/>
      </c>
      <c r="H3866" s="243" t="str">
        <f t="shared" si="171"/>
        <v/>
      </c>
      <c r="I3866" s="243" t="str">
        <f t="shared" si="171"/>
        <v/>
      </c>
      <c r="J3866" s="269" t="str">
        <f t="shared" si="171"/>
        <v/>
      </c>
    </row>
    <row r="3867" spans="1:10" ht="17.5" customHeight="1">
      <c r="A3867" s="214"/>
      <c r="B3867" s="308" t="s">
        <v>260</v>
      </c>
      <c r="C3867" s="243"/>
      <c r="D3867" s="243"/>
      <c r="E3867" s="243"/>
      <c r="F3867" s="243"/>
      <c r="G3867" s="243"/>
      <c r="H3867" s="243"/>
      <c r="I3867" s="243"/>
      <c r="J3867" s="249"/>
    </row>
    <row r="3868" spans="1:10" ht="17.5" customHeight="1">
      <c r="A3868" s="214"/>
      <c r="B3868" s="310" t="s">
        <v>257</v>
      </c>
      <c r="C3868" s="1319" t="str">
        <f>IF('statement of marks'!HN92="","",'statement of marks'!HN92)</f>
        <v/>
      </c>
      <c r="D3868" s="1320"/>
      <c r="E3868" s="1320"/>
      <c r="F3868" s="1320"/>
      <c r="G3868" s="1320"/>
      <c r="H3868" s="1320"/>
      <c r="I3868" s="1320"/>
      <c r="J3868" s="1321"/>
    </row>
    <row r="3869" spans="1:10" ht="17.5" customHeight="1">
      <c r="A3869" s="214"/>
      <c r="B3869" s="246"/>
      <c r="C3869" s="1322"/>
      <c r="D3869" s="1323"/>
      <c r="E3869" s="1323"/>
      <c r="F3869" s="1324"/>
      <c r="G3869" s="1322"/>
      <c r="H3869" s="1323"/>
      <c r="I3869" s="1323"/>
      <c r="J3869" s="1325"/>
    </row>
    <row r="3870" spans="1:10" ht="17.5" customHeight="1" thickBot="1">
      <c r="A3870" s="215"/>
      <c r="B3870" s="259" t="s">
        <v>262</v>
      </c>
      <c r="C3870" s="1293" t="s">
        <v>80</v>
      </c>
      <c r="D3870" s="1294"/>
      <c r="E3870" s="1294"/>
      <c r="F3870" s="1295"/>
      <c r="G3870" s="1296" t="s">
        <v>263</v>
      </c>
      <c r="H3870" s="1297"/>
      <c r="I3870" s="1297"/>
      <c r="J3870" s="1298"/>
    </row>
    <row r="3871" spans="1:10" ht="17.5" customHeight="1">
      <c r="A3871" s="247"/>
      <c r="B3871" s="1352" t="s">
        <v>228</v>
      </c>
      <c r="C3871" s="1353"/>
      <c r="D3871" s="1353"/>
      <c r="E3871" s="1353"/>
      <c r="F3871" s="1353"/>
      <c r="G3871" s="1353"/>
      <c r="H3871" s="1353"/>
      <c r="I3871" s="1353"/>
      <c r="J3871" s="1354"/>
    </row>
    <row r="3872" spans="1:10" ht="17.5" customHeight="1">
      <c r="A3872" s="214"/>
      <c r="B3872" s="1355" t="s">
        <v>247</v>
      </c>
      <c r="C3872" s="1356"/>
      <c r="D3872" s="1356"/>
      <c r="E3872" s="1356"/>
      <c r="F3872" s="1356"/>
      <c r="G3872" s="1356"/>
      <c r="H3872" s="1356"/>
      <c r="I3872" s="1356"/>
      <c r="J3872" s="1357"/>
    </row>
    <row r="3873" spans="1:10" ht="17.5" customHeight="1">
      <c r="A3873" s="214"/>
      <c r="B3873" s="1358" t="s">
        <v>81</v>
      </c>
      <c r="C3873" s="1358"/>
      <c r="D3873" s="1359">
        <f>YEAR(details!G93)</f>
        <v>1900</v>
      </c>
      <c r="E3873" s="1360"/>
      <c r="F3873" s="307" t="s">
        <v>230</v>
      </c>
      <c r="G3873" s="1359" t="str">
        <f>'statement of marks'!$H$3</f>
        <v>2015-16</v>
      </c>
      <c r="H3873" s="1360"/>
      <c r="I3873" s="307" t="s">
        <v>231</v>
      </c>
      <c r="J3873" s="255"/>
    </row>
    <row r="3874" spans="1:10" ht="17.5" customHeight="1">
      <c r="A3874" s="214"/>
      <c r="B3874" s="1326" t="s">
        <v>229</v>
      </c>
      <c r="C3874" s="1327"/>
      <c r="D3874" s="1312" t="str">
        <f>'statement of marks'!$A$1</f>
        <v>jk- ck- ek/;fed fo|ky; uohu] fuEckgsM+k</v>
      </c>
      <c r="E3874" s="1313"/>
      <c r="F3874" s="1313"/>
      <c r="G3874" s="1313"/>
      <c r="H3874" s="1313"/>
      <c r="I3874" s="1313"/>
      <c r="J3874" s="1314"/>
    </row>
    <row r="3875" spans="1:10" ht="17.5" customHeight="1">
      <c r="A3875" s="214"/>
      <c r="B3875" s="1326" t="str">
        <f>'statement of marks'!$J$3</f>
        <v xml:space="preserve">fo|ky; dk Mk;l dksM+ </v>
      </c>
      <c r="C3875" s="1327"/>
      <c r="D3875" s="1345" t="str">
        <f>'statement of marks'!$K$3</f>
        <v xml:space="preserve">08291009401   </v>
      </c>
      <c r="E3875" s="1346"/>
      <c r="F3875" s="1128"/>
      <c r="G3875" s="1129"/>
      <c r="H3875" s="1129"/>
      <c r="I3875" s="1129"/>
      <c r="J3875" s="1347"/>
    </row>
    <row r="3876" spans="1:10" ht="17.5" customHeight="1">
      <c r="A3876" s="214"/>
      <c r="B3876" s="1326" t="s">
        <v>218</v>
      </c>
      <c r="C3876" s="1327"/>
      <c r="D3876" s="1312" t="str">
        <f>IF('statement of marks'!J93="","",'statement of marks'!J93)</f>
        <v/>
      </c>
      <c r="E3876" s="1313"/>
      <c r="F3876" s="1313"/>
      <c r="G3876" s="1313"/>
      <c r="H3876" s="1313"/>
      <c r="I3876" s="1313"/>
      <c r="J3876" s="1314"/>
    </row>
    <row r="3877" spans="1:10" ht="17.5" customHeight="1">
      <c r="A3877" s="214"/>
      <c r="B3877" s="1326" t="s">
        <v>232</v>
      </c>
      <c r="C3877" s="1327"/>
      <c r="D3877" s="1145" t="str">
        <f>IF('statement of marks'!C93="B","Nk=",IF('statement of marks'!C93="G","Nk=k",""))</f>
        <v/>
      </c>
      <c r="E3877" s="1145"/>
      <c r="F3877" s="258" t="s">
        <v>224</v>
      </c>
      <c r="G3877" s="256" t="str">
        <f>IF('statement of marks'!B93="","",'statement of marks'!B93)</f>
        <v/>
      </c>
      <c r="H3877" s="1348"/>
      <c r="I3877" s="1348"/>
      <c r="J3877" s="1349"/>
    </row>
    <row r="3878" spans="1:10" ht="17.5" customHeight="1">
      <c r="A3878" s="214"/>
      <c r="B3878" s="1326" t="s">
        <v>220</v>
      </c>
      <c r="C3878" s="1327"/>
      <c r="D3878" s="1312" t="str">
        <f>IF('statement of marks'!L93="","",'statement of marks'!L93)</f>
        <v/>
      </c>
      <c r="E3878" s="1313"/>
      <c r="F3878" s="1313"/>
      <c r="G3878" s="1313"/>
      <c r="H3878" s="1313"/>
      <c r="I3878" s="1313"/>
      <c r="J3878" s="1314"/>
    </row>
    <row r="3879" spans="1:10" ht="17.5" customHeight="1">
      <c r="A3879" s="214"/>
      <c r="B3879" s="1326" t="s">
        <v>219</v>
      </c>
      <c r="C3879" s="1327"/>
      <c r="D3879" s="1312" t="str">
        <f>IF('statement of marks'!K93="","",'statement of marks'!K93)</f>
        <v/>
      </c>
      <c r="E3879" s="1313"/>
      <c r="F3879" s="1313"/>
      <c r="G3879" s="1313"/>
      <c r="H3879" s="1313"/>
      <c r="I3879" s="1313"/>
      <c r="J3879" s="1314"/>
    </row>
    <row r="3880" spans="1:10" ht="17.5" customHeight="1">
      <c r="A3880" s="214"/>
      <c r="B3880" s="1326" t="s">
        <v>234</v>
      </c>
      <c r="C3880" s="1327"/>
      <c r="D3880" s="1312" t="str">
        <f>IF(details!N93="","",details!N93)</f>
        <v/>
      </c>
      <c r="E3880" s="1313"/>
      <c r="F3880" s="1313"/>
      <c r="G3880" s="1313"/>
      <c r="H3880" s="1313"/>
      <c r="I3880" s="1313"/>
      <c r="J3880" s="1314"/>
    </row>
    <row r="3881" spans="1:10" ht="17.5" customHeight="1">
      <c r="A3881" s="214"/>
      <c r="B3881" s="1326" t="s">
        <v>283</v>
      </c>
      <c r="C3881" s="1327"/>
      <c r="D3881" s="1312" t="str">
        <f>IF(details!O93="","",details!O93)</f>
        <v/>
      </c>
      <c r="E3881" s="1313"/>
      <c r="F3881" s="1313"/>
      <c r="G3881" s="1313"/>
      <c r="H3881" s="1313"/>
      <c r="I3881" s="1313"/>
      <c r="J3881" s="1314"/>
    </row>
    <row r="3882" spans="1:10" ht="17.5" customHeight="1">
      <c r="A3882" s="214"/>
      <c r="B3882" s="1326" t="s">
        <v>77</v>
      </c>
      <c r="C3882" s="1327"/>
      <c r="D3882" s="392">
        <f>'statement of marks'!$C$3</f>
        <v>6</v>
      </c>
      <c r="E3882" s="309" t="s">
        <v>222</v>
      </c>
      <c r="F3882" s="254" t="str">
        <f>IF('statement of marks'!F93="","",'statement of marks'!F93)</f>
        <v/>
      </c>
      <c r="G3882" s="1343" t="s">
        <v>233</v>
      </c>
      <c r="H3882" s="1170"/>
      <c r="I3882" s="1361" t="str">
        <f>IF('statement of marks'!G93="","",'statement of marks'!G93)</f>
        <v/>
      </c>
      <c r="J3882" s="1362"/>
    </row>
    <row r="3883" spans="1:10" ht="17.5" customHeight="1">
      <c r="A3883" s="214"/>
      <c r="B3883" s="1326" t="s">
        <v>225</v>
      </c>
      <c r="C3883" s="1327"/>
      <c r="D3883" s="1316" t="str">
        <f>IF('statement of marks'!H93="","",'statement of marks'!H93)</f>
        <v/>
      </c>
      <c r="E3883" s="1328"/>
      <c r="F3883" s="1328"/>
      <c r="G3883" s="1328"/>
      <c r="H3883" s="1328"/>
      <c r="I3883" s="1328"/>
      <c r="J3883" s="1329"/>
    </row>
    <row r="3884" spans="1:10" ht="17.5" customHeight="1">
      <c r="A3884" s="214"/>
      <c r="B3884" s="1326" t="s">
        <v>226</v>
      </c>
      <c r="C3884" s="1327"/>
      <c r="D3884" s="1330" t="str">
        <f>IF('statement of marks'!I93="","",'statement of marks'!I93)</f>
        <v/>
      </c>
      <c r="E3884" s="1331"/>
      <c r="F3884" s="1332"/>
      <c r="G3884" s="1332"/>
      <c r="H3884" s="1332"/>
      <c r="I3884" s="1332"/>
      <c r="J3884" s="1333"/>
    </row>
    <row r="3885" spans="1:10" ht="17.5" customHeight="1">
      <c r="A3885" s="214"/>
      <c r="B3885" s="1312" t="s">
        <v>235</v>
      </c>
      <c r="C3885" s="1313"/>
      <c r="D3885" s="1313"/>
      <c r="E3885" s="1144"/>
      <c r="F3885" s="1334" t="str">
        <f>IF(details!Q93="","",details!Q93)</f>
        <v/>
      </c>
      <c r="G3885" s="1334"/>
      <c r="H3885" s="1335"/>
      <c r="I3885" s="1335"/>
      <c r="J3885" s="1336"/>
    </row>
    <row r="3886" spans="1:10" ht="17.5" customHeight="1">
      <c r="A3886" s="214"/>
      <c r="B3886" s="1326" t="s">
        <v>239</v>
      </c>
      <c r="C3886" s="1327"/>
      <c r="D3886" s="1312" t="str">
        <f>IF(details!M93="","",details!M93)</f>
        <v/>
      </c>
      <c r="E3886" s="1313"/>
      <c r="F3886" s="1313"/>
      <c r="G3886" s="1313"/>
      <c r="H3886" s="1313"/>
      <c r="I3886" s="1313"/>
      <c r="J3886" s="1314"/>
    </row>
    <row r="3887" spans="1:10" ht="17.5" customHeight="1">
      <c r="A3887" s="214"/>
      <c r="B3887" s="1326" t="s">
        <v>240</v>
      </c>
      <c r="C3887" s="1327"/>
      <c r="D3887" s="1312" t="str">
        <f>IF(details!P93="","",details!P93)</f>
        <v/>
      </c>
      <c r="E3887" s="1313"/>
      <c r="F3887" s="1313"/>
      <c r="G3887" s="1313"/>
      <c r="H3887" s="1313"/>
      <c r="I3887" s="1313"/>
      <c r="J3887" s="1314"/>
    </row>
    <row r="3888" spans="1:10" ht="17.5" customHeight="1">
      <c r="A3888" s="214"/>
      <c r="B3888" s="1326" t="s">
        <v>241</v>
      </c>
      <c r="C3888" s="1327"/>
      <c r="D3888" s="1337" t="str">
        <f>IF('statement of marks'!HD93="mRrh.kZ",'statement of marks'!$C$3,"")</f>
        <v/>
      </c>
      <c r="E3888" s="1338"/>
      <c r="F3888" s="1313" t="s">
        <v>242</v>
      </c>
      <c r="G3888" s="1144"/>
      <c r="H3888" s="1337" t="str">
        <f>IF(D3888="","",D3888+1)</f>
        <v/>
      </c>
      <c r="I3888" s="1338"/>
      <c r="J3888" s="1339"/>
    </row>
    <row r="3889" spans="1:10" ht="17.5" customHeight="1">
      <c r="A3889" s="214"/>
      <c r="B3889" s="1326" t="s">
        <v>243</v>
      </c>
      <c r="C3889" s="1327"/>
      <c r="D3889" s="1340">
        <f>IF(details!$O$4="","",details!$O$4)</f>
        <v>42460</v>
      </c>
      <c r="E3889" s="1341"/>
      <c r="F3889" s="1342"/>
      <c r="G3889" s="1343"/>
      <c r="H3889" s="1343"/>
      <c r="I3889" s="1343"/>
      <c r="J3889" s="1344"/>
    </row>
    <row r="3890" spans="1:10" ht="17.5" customHeight="1">
      <c r="A3890" s="214"/>
      <c r="B3890" s="1299"/>
      <c r="C3890" s="1299"/>
      <c r="D3890" s="1276"/>
      <c r="E3890" s="1276"/>
      <c r="F3890" s="1288"/>
      <c r="G3890" s="1288"/>
      <c r="H3890" s="1288"/>
      <c r="I3890" s="1288"/>
      <c r="J3890" s="1300"/>
    </row>
    <row r="3891" spans="1:10" ht="17.5" customHeight="1">
      <c r="A3891" s="214"/>
      <c r="B3891" s="1301" t="str">
        <f>IF(details!$I$4="","",details!$I$4)</f>
        <v>Jherh js[kk oekZ</v>
      </c>
      <c r="C3891" s="1301"/>
      <c r="D3891" s="1276"/>
      <c r="E3891" s="1276"/>
      <c r="F3891" s="1302" t="str">
        <f>IF(details!$F$4="","",details!$F$4)</f>
        <v>Jh jk/ks';ke tk'kh</v>
      </c>
      <c r="G3891" s="1303"/>
      <c r="H3891" s="1303"/>
      <c r="I3891" s="1303"/>
      <c r="J3891" s="1304"/>
    </row>
    <row r="3892" spans="1:10" ht="17.5" customHeight="1" thickBot="1">
      <c r="A3892" s="215"/>
      <c r="B3892" s="1305" t="s">
        <v>244</v>
      </c>
      <c r="C3892" s="1305"/>
      <c r="D3892" s="1305" t="s">
        <v>245</v>
      </c>
      <c r="E3892" s="1305"/>
      <c r="F3892" s="1306" t="s">
        <v>246</v>
      </c>
      <c r="G3892" s="1307"/>
      <c r="H3892" s="1307"/>
      <c r="I3892" s="1307"/>
      <c r="J3892" s="1308"/>
    </row>
    <row r="3893" spans="1:10" ht="17.5" customHeight="1">
      <c r="A3893" s="247"/>
      <c r="B3893" s="1309" t="s">
        <v>258</v>
      </c>
      <c r="C3893" s="1310"/>
      <c r="D3893" s="1310"/>
      <c r="E3893" s="1310"/>
      <c r="F3893" s="1310"/>
      <c r="G3893" s="1310"/>
      <c r="H3893" s="1310"/>
      <c r="I3893" s="1310"/>
      <c r="J3893" s="1311"/>
    </row>
    <row r="3894" spans="1:10" ht="17.5" customHeight="1">
      <c r="A3894" s="214"/>
      <c r="B3894" s="310" t="s">
        <v>218</v>
      </c>
      <c r="C3894" s="1312" t="str">
        <f>IF('statement of marks'!J93="","",'statement of marks'!J93)</f>
        <v/>
      </c>
      <c r="D3894" s="1313"/>
      <c r="E3894" s="1313"/>
      <c r="F3894" s="1313"/>
      <c r="G3894" s="1313"/>
      <c r="H3894" s="1313"/>
      <c r="I3894" s="1313"/>
      <c r="J3894" s="1314"/>
    </row>
    <row r="3895" spans="1:10" ht="17.5" customHeight="1">
      <c r="A3895" s="214"/>
      <c r="B3895" s="310" t="s">
        <v>219</v>
      </c>
      <c r="C3895" s="1312" t="str">
        <f>IF('statement of marks'!K93="","",'statement of marks'!K93)</f>
        <v/>
      </c>
      <c r="D3895" s="1313"/>
      <c r="E3895" s="1313"/>
      <c r="F3895" s="1313"/>
      <c r="G3895" s="1313"/>
      <c r="H3895" s="1313"/>
      <c r="I3895" s="1313"/>
      <c r="J3895" s="1314"/>
    </row>
    <row r="3896" spans="1:10" ht="17.5" customHeight="1">
      <c r="A3896" s="214"/>
      <c r="B3896" s="310" t="s">
        <v>220</v>
      </c>
      <c r="C3896" s="1312" t="str">
        <f>IF('statement of marks'!L93="","",'statement of marks'!L93)</f>
        <v/>
      </c>
      <c r="D3896" s="1313"/>
      <c r="E3896" s="1313"/>
      <c r="F3896" s="1313"/>
      <c r="G3896" s="1313"/>
      <c r="H3896" s="1313"/>
      <c r="I3896" s="1313"/>
      <c r="J3896" s="1314"/>
    </row>
    <row r="3897" spans="1:10" ht="17.5" customHeight="1">
      <c r="A3897" s="214"/>
      <c r="B3897" s="310" t="s">
        <v>225</v>
      </c>
      <c r="C3897" s="1315" t="str">
        <f>IF('statement of marks'!H93="","",'statement of marks'!H93)</f>
        <v/>
      </c>
      <c r="D3897" s="1316"/>
      <c r="E3897" s="252" t="s">
        <v>261</v>
      </c>
      <c r="F3897" s="1317" t="str">
        <f>IF('statement of marks'!I93="","",'statement of marks'!I93)</f>
        <v/>
      </c>
      <c r="G3897" s="1317"/>
      <c r="H3897" s="1317"/>
      <c r="I3897" s="1317"/>
      <c r="J3897" s="1318"/>
    </row>
    <row r="3898" spans="1:10" ht="17.5" customHeight="1">
      <c r="A3898" s="214"/>
      <c r="B3898" s="310" t="s">
        <v>223</v>
      </c>
      <c r="C3898" s="253" t="s">
        <v>248</v>
      </c>
      <c r="D3898" s="235" t="s">
        <v>249</v>
      </c>
      <c r="E3898" s="235" t="s">
        <v>250</v>
      </c>
      <c r="F3898" s="235" t="s">
        <v>251</v>
      </c>
      <c r="G3898" s="235" t="s">
        <v>252</v>
      </c>
      <c r="H3898" s="235" t="s">
        <v>253</v>
      </c>
      <c r="I3898" s="235" t="s">
        <v>254</v>
      </c>
      <c r="J3898" s="248" t="s">
        <v>255</v>
      </c>
    </row>
    <row r="3899" spans="1:10" ht="17.5" customHeight="1">
      <c r="A3899" s="214"/>
      <c r="B3899" s="308" t="s">
        <v>256</v>
      </c>
      <c r="C3899" s="239" t="str">
        <f>IF(AND('statement of marks'!$C$3=1,'statement of marks'!HD93="mRrh.kZ"),'statement of marks'!$H$3,"")</f>
        <v/>
      </c>
      <c r="D3899" s="239" t="str">
        <f>IF(AND('statement of marks'!$C$3=2,'statement of marks'!HD93="mRrh.kZ"),'statement of marks'!$H$3,"")</f>
        <v/>
      </c>
      <c r="E3899" s="239" t="str">
        <f>IF(AND('statement of marks'!$C$3=3,'statement of marks'!HD93="mRrh.kZ"),'statement of marks'!$H$3,"")</f>
        <v/>
      </c>
      <c r="F3899" s="239" t="str">
        <f>IF(AND('statement of marks'!$C$3=4,'statement of marks'!HD93="mRrh.kZ"),'statement of marks'!$H$3,"")</f>
        <v/>
      </c>
      <c r="G3899" s="239" t="str">
        <f>IF(AND('statement of marks'!$C$3=5,'statement of marks'!HD93="mRrh.kZ"),'statement of marks'!$H$3,"")</f>
        <v/>
      </c>
      <c r="H3899" s="239" t="str">
        <f>IF(AND('statement of marks'!$C$3=6,'statement of marks'!HD93="mRrh.kZ"),'statement of marks'!$H$3,"")</f>
        <v/>
      </c>
      <c r="I3899" s="239" t="str">
        <f>IF(AND('statement of marks'!$C$3=7,'statement of marks'!HD93="mRrh.kZ"),'statement of marks'!$H$3,"")</f>
        <v/>
      </c>
      <c r="J3899" s="260" t="str">
        <f>IF(AND('statement of marks'!$C$3=8,'statement of marks'!HD93="mRrh.kZ"),'statement of marks'!$H$3,"")</f>
        <v/>
      </c>
    </row>
    <row r="3900" spans="1:10" ht="17.5" customHeight="1">
      <c r="A3900" s="214"/>
      <c r="B3900" s="308" t="str">
        <f>'statement of marks'!$FT$4</f>
        <v>fgUnh</v>
      </c>
      <c r="C3900" s="240"/>
      <c r="D3900" s="241"/>
      <c r="E3900" s="261" t="str">
        <f>IF(OR('statement of marks'!$FV93="",E3899=""),"",'statement of marks'!$FV93)</f>
        <v/>
      </c>
      <c r="F3900" s="261" t="str">
        <f>IF(OR('statement of marks'!$FV93="",F3899=""),"",'statement of marks'!$FV93)</f>
        <v/>
      </c>
      <c r="G3900" s="261" t="str">
        <f>IF(OR('statement of marks'!$FV93="",G3899=""),"",'statement of marks'!$FV93)</f>
        <v/>
      </c>
      <c r="H3900" s="261" t="str">
        <f>IF(OR('statement of marks'!$FV93="",H3899=""),"",'statement of marks'!$FV93)</f>
        <v/>
      </c>
      <c r="I3900" s="261" t="str">
        <f>IF(OR('statement of marks'!$FV93="",I3899=""),"",'statement of marks'!$FV93)</f>
        <v/>
      </c>
      <c r="J3900" s="262" t="str">
        <f>IF(OR('statement of marks'!$FV93="",J3899=""),"",'statement of marks'!$FV93)</f>
        <v/>
      </c>
    </row>
    <row r="3901" spans="1:10" ht="17.5" customHeight="1">
      <c r="A3901" s="214"/>
      <c r="B3901" s="308" t="str">
        <f>'statement of marks'!$FW$4</f>
        <v>vaxszth</v>
      </c>
      <c r="C3901" s="240"/>
      <c r="D3901" s="241"/>
      <c r="E3901" s="261" t="str">
        <f>IF(OR('statement of marks'!$FY93="",E3899=""),"",'statement of marks'!$FY93)</f>
        <v/>
      </c>
      <c r="F3901" s="261" t="str">
        <f>IF(OR('statement of marks'!$FY93="",F3899=""),"",'statement of marks'!$FY93)</f>
        <v/>
      </c>
      <c r="G3901" s="261" t="str">
        <f>IF(OR('statement of marks'!$FY93="",G3899=""),"",'statement of marks'!$FY93)</f>
        <v/>
      </c>
      <c r="H3901" s="261" t="str">
        <f>IF(OR('statement of marks'!$FY93="",H3899=""),"",'statement of marks'!$FY93)</f>
        <v/>
      </c>
      <c r="I3901" s="261" t="str">
        <f>IF(OR('statement of marks'!$FY93="",I3899=""),"",'statement of marks'!$FY93)</f>
        <v/>
      </c>
      <c r="J3901" s="262" t="str">
        <f>IF(OR('statement of marks'!$FY93="",J3899=""),"",'statement of marks'!$FY93)</f>
        <v/>
      </c>
    </row>
    <row r="3902" spans="1:10" ht="17.5" customHeight="1">
      <c r="A3902" s="214"/>
      <c r="B3902" s="308" t="str">
        <f>IF('statement of marks'!BE93="s","laLÑr",IF('statement of marks'!BE93="u","mnwZ",IF('statement of marks'!BE93="g","xqtjkrh",IF('statement of marks'!BE93="p","iatkch",IF('statement of marks'!BE93="sd","flU/kh","r`rh; Hkk""kk")))))</f>
        <v>r`rh; Hkk"kk</v>
      </c>
      <c r="C3902" s="240"/>
      <c r="D3902" s="241"/>
      <c r="E3902" s="261" t="str">
        <f>IF(OR('statement of marks'!$GB93="",E3899=""),"",'statement of marks'!$GB93)</f>
        <v/>
      </c>
      <c r="F3902" s="261" t="str">
        <f>IF(OR('statement of marks'!$GB93="",F3899=""),"",'statement of marks'!$GB93)</f>
        <v/>
      </c>
      <c r="G3902" s="261" t="str">
        <f>IF(OR('statement of marks'!$GB93="",G3899=""),"",'statement of marks'!$GB93)</f>
        <v/>
      </c>
      <c r="H3902" s="261" t="str">
        <f>IF(OR('statement of marks'!$GB93="",H3899=""),"",'statement of marks'!$GB93)</f>
        <v/>
      </c>
      <c r="I3902" s="261" t="str">
        <f>IF(OR('statement of marks'!$GB93="",I3899=""),"",'statement of marks'!$GB93)</f>
        <v/>
      </c>
      <c r="J3902" s="262" t="str">
        <f>IF(OR('statement of marks'!$GB93="",J3899=""),"",'statement of marks'!$GB93)</f>
        <v/>
      </c>
    </row>
    <row r="3903" spans="1:10" ht="17.5" customHeight="1">
      <c r="A3903" s="214"/>
      <c r="B3903" s="308" t="str">
        <f>'statement of marks'!$GH$4</f>
        <v>xf.kr</v>
      </c>
      <c r="C3903" s="240"/>
      <c r="D3903" s="241"/>
      <c r="E3903" s="261" t="str">
        <f>IF(OR('statement of marks'!$GJ93="",E3899=""),"",'statement of marks'!$GJ93)</f>
        <v/>
      </c>
      <c r="F3903" s="261" t="str">
        <f>IF(OR('statement of marks'!$GJ93="",F3899=""),"",'statement of marks'!$GJ93)</f>
        <v/>
      </c>
      <c r="G3903" s="261" t="str">
        <f>IF(OR('statement of marks'!$GJ93="",G3899=""),"",'statement of marks'!$GJ93)</f>
        <v/>
      </c>
      <c r="H3903" s="261" t="str">
        <f>IF(OR('statement of marks'!$GJ93="",H3899=""),"",'statement of marks'!$GJ93)</f>
        <v/>
      </c>
      <c r="I3903" s="261" t="str">
        <f>IF(OR('statement of marks'!$GJ93="",I3899=""),"",'statement of marks'!$GJ93)</f>
        <v/>
      </c>
      <c r="J3903" s="262" t="str">
        <f>IF(OR('statement of marks'!$GJ93="",J3899=""),"",'statement of marks'!$GJ93)</f>
        <v/>
      </c>
    </row>
    <row r="3904" spans="1:10" ht="17.5" customHeight="1">
      <c r="A3904" s="214"/>
      <c r="B3904" s="308" t="str">
        <f>'statement of marks'!$GK$4</f>
        <v>foKku</v>
      </c>
      <c r="C3904" s="240"/>
      <c r="D3904" s="241"/>
      <c r="E3904" s="261" t="str">
        <f>IF(OR('statement of marks'!$GM93="",E3899=""),"",'statement of marks'!$GM93)</f>
        <v/>
      </c>
      <c r="F3904" s="261" t="str">
        <f>IF(OR('statement of marks'!$GM93="",F3899=""),"",'statement of marks'!$GM93)</f>
        <v/>
      </c>
      <c r="G3904" s="261" t="str">
        <f>IF(OR('statement of marks'!$GM93="",G3899=""),"",'statement of marks'!$GM93)</f>
        <v/>
      </c>
      <c r="H3904" s="261" t="str">
        <f>IF(OR('statement of marks'!$GM93="",H3899=""),"",'statement of marks'!$GM93)</f>
        <v/>
      </c>
      <c r="I3904" s="261" t="str">
        <f>IF(OR('statement of marks'!$GM93="",I3899=""),"",'statement of marks'!$GM93)</f>
        <v/>
      </c>
      <c r="J3904" s="262" t="str">
        <f>IF(OR('statement of marks'!$GM93="",J3899=""),"",'statement of marks'!$GM93)</f>
        <v/>
      </c>
    </row>
    <row r="3905" spans="1:10" ht="17.5" customHeight="1">
      <c r="A3905" s="214"/>
      <c r="B3905" s="308" t="str">
        <f>'statement of marks'!$GN$4</f>
        <v>lkekftd foKku</v>
      </c>
      <c r="C3905" s="240"/>
      <c r="D3905" s="241"/>
      <c r="E3905" s="261" t="str">
        <f>IF(OR('statement of marks'!$GP93="",E3899=""),"",'statement of marks'!$GP93)</f>
        <v/>
      </c>
      <c r="F3905" s="261" t="str">
        <f>IF(OR('statement of marks'!$GP93="",F3899=""),"",'statement of marks'!$GP93)</f>
        <v/>
      </c>
      <c r="G3905" s="261" t="str">
        <f>IF(OR('statement of marks'!$GP93="",G3899=""),"",'statement of marks'!$GP93)</f>
        <v/>
      </c>
      <c r="H3905" s="261" t="str">
        <f>IF(OR('statement of marks'!$GP93="",H3899=""),"",'statement of marks'!$GP93)</f>
        <v/>
      </c>
      <c r="I3905" s="261" t="str">
        <f>IF(OR('statement of marks'!$GP93="",I3899=""),"",'statement of marks'!$GP93)</f>
        <v/>
      </c>
      <c r="J3905" s="262" t="str">
        <f>IF(OR('statement of marks'!$GP93="",J3899=""),"",'statement of marks'!$GP93)</f>
        <v/>
      </c>
    </row>
    <row r="3906" spans="1:10" ht="17.5" customHeight="1">
      <c r="A3906" s="214"/>
      <c r="B3906" s="308" t="str">
        <f>'statement of marks'!$GQ$4</f>
        <v>dk;kZuqHko</v>
      </c>
      <c r="C3906" s="240"/>
      <c r="D3906" s="241"/>
      <c r="E3906" s="261" t="str">
        <f>IF(OR('statement of marks'!$GS93="",E3899=""),"",'statement of marks'!$GS93)</f>
        <v/>
      </c>
      <c r="F3906" s="261" t="str">
        <f>IF(OR('statement of marks'!$GS93="",F3899=""),"",'statement of marks'!$GS93)</f>
        <v/>
      </c>
      <c r="G3906" s="261" t="str">
        <f>IF(OR('statement of marks'!$GS93="",G3899=""),"",'statement of marks'!$GS93)</f>
        <v/>
      </c>
      <c r="H3906" s="261" t="str">
        <f>IF(OR('statement of marks'!$GS93="",H3899=""),"",'statement of marks'!$GS93)</f>
        <v/>
      </c>
      <c r="I3906" s="261" t="str">
        <f>IF(OR('statement of marks'!$GS93="",I3899=""),"",'statement of marks'!$GS93)</f>
        <v/>
      </c>
      <c r="J3906" s="262" t="str">
        <f>IF(OR('statement of marks'!$GS93="",J3899=""),"",'statement of marks'!$GS93)</f>
        <v/>
      </c>
    </row>
    <row r="3907" spans="1:10" ht="17.5" customHeight="1">
      <c r="A3907" s="214"/>
      <c r="B3907" s="308" t="str">
        <f>'statement of marks'!$GT$4</f>
        <v>dyk f'k{kk</v>
      </c>
      <c r="C3907" s="240"/>
      <c r="D3907" s="241"/>
      <c r="E3907" s="263" t="str">
        <f>IF(OR('statement of marks'!$GV93="",E3899=""),"",'statement of marks'!$GV93)</f>
        <v/>
      </c>
      <c r="F3907" s="263" t="str">
        <f>IF(OR('statement of marks'!$GV93="",F3899=""),"",'statement of marks'!$GV93)</f>
        <v/>
      </c>
      <c r="G3907" s="263" t="str">
        <f>IF(OR('statement of marks'!$GV93="",G3899=""),"",'statement of marks'!$GV93)</f>
        <v/>
      </c>
      <c r="H3907" s="263" t="str">
        <f>IF(OR('statement of marks'!$GV93="",H3899=""),"",'statement of marks'!$GV93)</f>
        <v/>
      </c>
      <c r="I3907" s="263" t="str">
        <f>IF(OR('statement of marks'!$GV93="",I3899=""),"",'statement of marks'!$GV93)</f>
        <v/>
      </c>
      <c r="J3907" s="264" t="str">
        <f>IF(OR('statement of marks'!$GV93="",J3899=""),"",'statement of marks'!$GV93)</f>
        <v/>
      </c>
    </row>
    <row r="3908" spans="1:10" ht="17.5" customHeight="1">
      <c r="A3908" s="214"/>
      <c r="B3908" s="245" t="s">
        <v>284</v>
      </c>
      <c r="C3908" s="265" t="str">
        <f t="shared" ref="C3908:J3908" si="172">C3899</f>
        <v/>
      </c>
      <c r="D3908" s="265" t="str">
        <f t="shared" si="172"/>
        <v/>
      </c>
      <c r="E3908" s="265" t="str">
        <f t="shared" si="172"/>
        <v/>
      </c>
      <c r="F3908" s="265" t="str">
        <f t="shared" si="172"/>
        <v/>
      </c>
      <c r="G3908" s="265" t="str">
        <f t="shared" si="172"/>
        <v/>
      </c>
      <c r="H3908" s="265" t="str">
        <f t="shared" si="172"/>
        <v/>
      </c>
      <c r="I3908" s="265" t="str">
        <f t="shared" si="172"/>
        <v/>
      </c>
      <c r="J3908" s="266" t="str">
        <f t="shared" si="172"/>
        <v/>
      </c>
    </row>
    <row r="3909" spans="1:10" ht="17.5" customHeight="1">
      <c r="A3909" s="214"/>
      <c r="B3909" s="308" t="str">
        <f>'statement of marks'!$HL$5</f>
        <v>Nk= mifLFkfr</v>
      </c>
      <c r="C3909" s="242"/>
      <c r="D3909" s="242"/>
      <c r="E3909" s="267" t="str">
        <f>IF(OR('statement of marks'!$HL93="",E3899=""),"",'statement of marks'!$HL93)</f>
        <v/>
      </c>
      <c r="F3909" s="267" t="str">
        <f>IF(OR('statement of marks'!$HL93="",F3899=""),"",'statement of marks'!$HL93)</f>
        <v/>
      </c>
      <c r="G3909" s="267" t="str">
        <f>IF(OR('statement of marks'!$HL93="",G3899=""),"",'statement of marks'!$HL93)</f>
        <v/>
      </c>
      <c r="H3909" s="267" t="str">
        <f>IF(OR('statement of marks'!$HL93="",H3899=""),"",'statement of marks'!$HL93)</f>
        <v/>
      </c>
      <c r="I3909" s="267" t="str">
        <f>IF(OR('statement of marks'!$HL93="",I3899=""),"",'statement of marks'!$HL93)</f>
        <v/>
      </c>
      <c r="J3909" s="268" t="str">
        <f>IF(OR('statement of marks'!$HL93="",J3899=""),"",'statement of marks'!$HL93)</f>
        <v/>
      </c>
    </row>
    <row r="3910" spans="1:10" ht="17.5" customHeight="1">
      <c r="A3910" s="214"/>
      <c r="B3910" s="308" t="str">
        <f>'statement of marks'!$HK$5</f>
        <v>dqy ehfVax</v>
      </c>
      <c r="C3910" s="243"/>
      <c r="D3910" s="243"/>
      <c r="E3910" s="243" t="str">
        <f>IF(OR('statement of marks'!$HK93="",E3899=""),"",'statement of marks'!$HK93)</f>
        <v/>
      </c>
      <c r="F3910" s="243" t="str">
        <f>IF(OR('statement of marks'!$HK93="",F3899=""),"",'statement of marks'!$HK93)</f>
        <v/>
      </c>
      <c r="G3910" s="243" t="str">
        <f>IF(OR('statement of marks'!$HK93="",G3899=""),"",'statement of marks'!$HK93)</f>
        <v/>
      </c>
      <c r="H3910" s="243" t="str">
        <f>IF(OR('statement of marks'!$HK93="",H3899=""),"",'statement of marks'!$HK93)</f>
        <v/>
      </c>
      <c r="I3910" s="243" t="str">
        <f>IF(OR('statement of marks'!$HK93="",I3899=""),"",'statement of marks'!$HK93)</f>
        <v/>
      </c>
      <c r="J3910" s="269" t="str">
        <f>IF(OR('statement of marks'!$HK93="",J3899=""),"",'statement of marks'!$HK93)</f>
        <v/>
      </c>
    </row>
    <row r="3911" spans="1:10" ht="17.5" customHeight="1">
      <c r="A3911" s="214"/>
      <c r="B3911" s="308" t="s">
        <v>259</v>
      </c>
      <c r="C3911" s="243" t="str">
        <f t="shared" ref="C3911:J3911" si="173">IF(OR(C3909="",C3910=""),"",C3909/C3910*100)</f>
        <v/>
      </c>
      <c r="D3911" s="243" t="str">
        <f t="shared" si="173"/>
        <v/>
      </c>
      <c r="E3911" s="243" t="str">
        <f t="shared" si="173"/>
        <v/>
      </c>
      <c r="F3911" s="243" t="str">
        <f t="shared" si="173"/>
        <v/>
      </c>
      <c r="G3911" s="243" t="str">
        <f t="shared" si="173"/>
        <v/>
      </c>
      <c r="H3911" s="243" t="str">
        <f t="shared" si="173"/>
        <v/>
      </c>
      <c r="I3911" s="243" t="str">
        <f t="shared" si="173"/>
        <v/>
      </c>
      <c r="J3911" s="269" t="str">
        <f t="shared" si="173"/>
        <v/>
      </c>
    </row>
    <row r="3912" spans="1:10" ht="17.5" customHeight="1">
      <c r="A3912" s="214"/>
      <c r="B3912" s="308" t="s">
        <v>260</v>
      </c>
      <c r="C3912" s="243"/>
      <c r="D3912" s="243"/>
      <c r="E3912" s="243"/>
      <c r="F3912" s="243"/>
      <c r="G3912" s="243"/>
      <c r="H3912" s="243"/>
      <c r="I3912" s="243"/>
      <c r="J3912" s="249"/>
    </row>
    <row r="3913" spans="1:10" ht="17.5" customHeight="1">
      <c r="A3913" s="214"/>
      <c r="B3913" s="310" t="s">
        <v>257</v>
      </c>
      <c r="C3913" s="1319" t="str">
        <f>IF('statement of marks'!HN93="","",'statement of marks'!HN93)</f>
        <v/>
      </c>
      <c r="D3913" s="1320"/>
      <c r="E3913" s="1320"/>
      <c r="F3913" s="1320"/>
      <c r="G3913" s="1320"/>
      <c r="H3913" s="1320"/>
      <c r="I3913" s="1320"/>
      <c r="J3913" s="1321"/>
    </row>
    <row r="3914" spans="1:10" ht="17.5" customHeight="1">
      <c r="A3914" s="214"/>
      <c r="B3914" s="246"/>
      <c r="C3914" s="1322"/>
      <c r="D3914" s="1323"/>
      <c r="E3914" s="1323"/>
      <c r="F3914" s="1324"/>
      <c r="G3914" s="1322"/>
      <c r="H3914" s="1323"/>
      <c r="I3914" s="1323"/>
      <c r="J3914" s="1325"/>
    </row>
    <row r="3915" spans="1:10" ht="17.5" customHeight="1" thickBot="1">
      <c r="A3915" s="215"/>
      <c r="B3915" s="259" t="s">
        <v>262</v>
      </c>
      <c r="C3915" s="1293" t="s">
        <v>80</v>
      </c>
      <c r="D3915" s="1294"/>
      <c r="E3915" s="1294"/>
      <c r="F3915" s="1295"/>
      <c r="G3915" s="1296" t="s">
        <v>263</v>
      </c>
      <c r="H3915" s="1297"/>
      <c r="I3915" s="1297"/>
      <c r="J3915" s="1298"/>
    </row>
    <row r="3916" spans="1:10" ht="17.5" customHeight="1">
      <c r="A3916" s="247"/>
      <c r="B3916" s="1352" t="s">
        <v>228</v>
      </c>
      <c r="C3916" s="1353"/>
      <c r="D3916" s="1353"/>
      <c r="E3916" s="1353"/>
      <c r="F3916" s="1353"/>
      <c r="G3916" s="1353"/>
      <c r="H3916" s="1353"/>
      <c r="I3916" s="1353"/>
      <c r="J3916" s="1354"/>
    </row>
    <row r="3917" spans="1:10" ht="17.5" customHeight="1">
      <c r="A3917" s="214"/>
      <c r="B3917" s="1355" t="s">
        <v>247</v>
      </c>
      <c r="C3917" s="1356"/>
      <c r="D3917" s="1356"/>
      <c r="E3917" s="1356"/>
      <c r="F3917" s="1356"/>
      <c r="G3917" s="1356"/>
      <c r="H3917" s="1356"/>
      <c r="I3917" s="1356"/>
      <c r="J3917" s="1357"/>
    </row>
    <row r="3918" spans="1:10" ht="17.5" customHeight="1">
      <c r="A3918" s="214"/>
      <c r="B3918" s="1358" t="s">
        <v>81</v>
      </c>
      <c r="C3918" s="1358"/>
      <c r="D3918" s="1359">
        <f>YEAR(details!G94)</f>
        <v>1900</v>
      </c>
      <c r="E3918" s="1360"/>
      <c r="F3918" s="307" t="s">
        <v>230</v>
      </c>
      <c r="G3918" s="1359" t="str">
        <f>'statement of marks'!$H$3</f>
        <v>2015-16</v>
      </c>
      <c r="H3918" s="1360"/>
      <c r="I3918" s="307" t="s">
        <v>231</v>
      </c>
      <c r="J3918" s="255"/>
    </row>
    <row r="3919" spans="1:10" ht="17.5" customHeight="1">
      <c r="A3919" s="214"/>
      <c r="B3919" s="1326" t="s">
        <v>229</v>
      </c>
      <c r="C3919" s="1327"/>
      <c r="D3919" s="1312" t="str">
        <f>'statement of marks'!$A$1</f>
        <v>jk- ck- ek/;fed fo|ky; uohu] fuEckgsM+k</v>
      </c>
      <c r="E3919" s="1313"/>
      <c r="F3919" s="1313"/>
      <c r="G3919" s="1313"/>
      <c r="H3919" s="1313"/>
      <c r="I3919" s="1313"/>
      <c r="J3919" s="1314"/>
    </row>
    <row r="3920" spans="1:10" ht="17.5" customHeight="1">
      <c r="A3920" s="214"/>
      <c r="B3920" s="1326" t="str">
        <f>'statement of marks'!$J$3</f>
        <v xml:space="preserve">fo|ky; dk Mk;l dksM+ </v>
      </c>
      <c r="C3920" s="1327"/>
      <c r="D3920" s="1345" t="str">
        <f>'statement of marks'!$K$3</f>
        <v xml:space="preserve">08291009401   </v>
      </c>
      <c r="E3920" s="1346"/>
      <c r="F3920" s="1128"/>
      <c r="G3920" s="1129"/>
      <c r="H3920" s="1129"/>
      <c r="I3920" s="1129"/>
      <c r="J3920" s="1347"/>
    </row>
    <row r="3921" spans="1:10" ht="17.5" customHeight="1">
      <c r="A3921" s="214"/>
      <c r="B3921" s="1326" t="s">
        <v>218</v>
      </c>
      <c r="C3921" s="1327"/>
      <c r="D3921" s="1312" t="str">
        <f>IF('statement of marks'!J94="","",'statement of marks'!J94)</f>
        <v/>
      </c>
      <c r="E3921" s="1313"/>
      <c r="F3921" s="1313"/>
      <c r="G3921" s="1313"/>
      <c r="H3921" s="1313"/>
      <c r="I3921" s="1313"/>
      <c r="J3921" s="1314"/>
    </row>
    <row r="3922" spans="1:10" ht="17.5" customHeight="1">
      <c r="A3922" s="214"/>
      <c r="B3922" s="1326" t="s">
        <v>232</v>
      </c>
      <c r="C3922" s="1327"/>
      <c r="D3922" s="1145" t="str">
        <f>IF('statement of marks'!C94="B","Nk=",IF('statement of marks'!C94="G","Nk=k",""))</f>
        <v/>
      </c>
      <c r="E3922" s="1145"/>
      <c r="F3922" s="258" t="s">
        <v>224</v>
      </c>
      <c r="G3922" s="256" t="str">
        <f>IF('statement of marks'!B94="","",'statement of marks'!B94)</f>
        <v/>
      </c>
      <c r="H3922" s="1348"/>
      <c r="I3922" s="1348"/>
      <c r="J3922" s="1349"/>
    </row>
    <row r="3923" spans="1:10" ht="17.5" customHeight="1">
      <c r="A3923" s="214"/>
      <c r="B3923" s="1326" t="s">
        <v>220</v>
      </c>
      <c r="C3923" s="1327"/>
      <c r="D3923" s="1312" t="str">
        <f>IF('statement of marks'!L94="","",'statement of marks'!L94)</f>
        <v/>
      </c>
      <c r="E3923" s="1313"/>
      <c r="F3923" s="1313"/>
      <c r="G3923" s="1313"/>
      <c r="H3923" s="1313"/>
      <c r="I3923" s="1313"/>
      <c r="J3923" s="1314"/>
    </row>
    <row r="3924" spans="1:10" ht="17.5" customHeight="1">
      <c r="A3924" s="214"/>
      <c r="B3924" s="1326" t="s">
        <v>219</v>
      </c>
      <c r="C3924" s="1327"/>
      <c r="D3924" s="1312" t="str">
        <f>IF('statement of marks'!K94="","",'statement of marks'!K94)</f>
        <v/>
      </c>
      <c r="E3924" s="1313"/>
      <c r="F3924" s="1313"/>
      <c r="G3924" s="1313"/>
      <c r="H3924" s="1313"/>
      <c r="I3924" s="1313"/>
      <c r="J3924" s="1314"/>
    </row>
    <row r="3925" spans="1:10" ht="17.5" customHeight="1">
      <c r="A3925" s="214"/>
      <c r="B3925" s="1326" t="s">
        <v>234</v>
      </c>
      <c r="C3925" s="1327"/>
      <c r="D3925" s="1312" t="str">
        <f>IF(details!N94="","",details!N94)</f>
        <v/>
      </c>
      <c r="E3925" s="1313"/>
      <c r="F3925" s="1313"/>
      <c r="G3925" s="1313"/>
      <c r="H3925" s="1313"/>
      <c r="I3925" s="1313"/>
      <c r="J3925" s="1314"/>
    </row>
    <row r="3926" spans="1:10" ht="17.5" customHeight="1">
      <c r="A3926" s="214"/>
      <c r="B3926" s="1326" t="s">
        <v>283</v>
      </c>
      <c r="C3926" s="1327"/>
      <c r="D3926" s="1312" t="str">
        <f>IF(details!O94="","",details!O94)</f>
        <v/>
      </c>
      <c r="E3926" s="1313"/>
      <c r="F3926" s="1313"/>
      <c r="G3926" s="1313"/>
      <c r="H3926" s="1313"/>
      <c r="I3926" s="1313"/>
      <c r="J3926" s="1314"/>
    </row>
    <row r="3927" spans="1:10" ht="17.5" customHeight="1">
      <c r="A3927" s="214"/>
      <c r="B3927" s="1326" t="s">
        <v>77</v>
      </c>
      <c r="C3927" s="1327"/>
      <c r="D3927" s="392">
        <f>'statement of marks'!$C$3</f>
        <v>6</v>
      </c>
      <c r="E3927" s="309" t="s">
        <v>222</v>
      </c>
      <c r="F3927" s="254" t="str">
        <f>IF('statement of marks'!F94="","",'statement of marks'!F94)</f>
        <v/>
      </c>
      <c r="G3927" s="1343" t="s">
        <v>233</v>
      </c>
      <c r="H3927" s="1170"/>
      <c r="I3927" s="1361" t="str">
        <f>IF('statement of marks'!G94="","",'statement of marks'!G94)</f>
        <v/>
      </c>
      <c r="J3927" s="1362"/>
    </row>
    <row r="3928" spans="1:10" ht="17.5" customHeight="1">
      <c r="A3928" s="214"/>
      <c r="B3928" s="1326" t="s">
        <v>225</v>
      </c>
      <c r="C3928" s="1327"/>
      <c r="D3928" s="1316" t="str">
        <f>IF('statement of marks'!H94="","",'statement of marks'!H94)</f>
        <v/>
      </c>
      <c r="E3928" s="1328"/>
      <c r="F3928" s="1328"/>
      <c r="G3928" s="1328"/>
      <c r="H3928" s="1328"/>
      <c r="I3928" s="1328"/>
      <c r="J3928" s="1329"/>
    </row>
    <row r="3929" spans="1:10" ht="17.5" customHeight="1">
      <c r="A3929" s="214"/>
      <c r="B3929" s="1326" t="s">
        <v>226</v>
      </c>
      <c r="C3929" s="1327"/>
      <c r="D3929" s="1330" t="str">
        <f>IF('statement of marks'!I94="","",'statement of marks'!I94)</f>
        <v/>
      </c>
      <c r="E3929" s="1331"/>
      <c r="F3929" s="1332"/>
      <c r="G3929" s="1332"/>
      <c r="H3929" s="1332"/>
      <c r="I3929" s="1332"/>
      <c r="J3929" s="1333"/>
    </row>
    <row r="3930" spans="1:10" ht="17.5" customHeight="1">
      <c r="A3930" s="214"/>
      <c r="B3930" s="1312" t="s">
        <v>235</v>
      </c>
      <c r="C3930" s="1313"/>
      <c r="D3930" s="1313"/>
      <c r="E3930" s="1144"/>
      <c r="F3930" s="1334" t="str">
        <f>IF(details!Q94="","",details!Q94)</f>
        <v/>
      </c>
      <c r="G3930" s="1334"/>
      <c r="H3930" s="1335"/>
      <c r="I3930" s="1335"/>
      <c r="J3930" s="1336"/>
    </row>
    <row r="3931" spans="1:10" ht="17.5" customHeight="1">
      <c r="A3931" s="214"/>
      <c r="B3931" s="1326" t="s">
        <v>239</v>
      </c>
      <c r="C3931" s="1327"/>
      <c r="D3931" s="1312" t="str">
        <f>IF(details!M94="","",details!M94)</f>
        <v/>
      </c>
      <c r="E3931" s="1313"/>
      <c r="F3931" s="1313"/>
      <c r="G3931" s="1313"/>
      <c r="H3931" s="1313"/>
      <c r="I3931" s="1313"/>
      <c r="J3931" s="1314"/>
    </row>
    <row r="3932" spans="1:10" ht="17.5" customHeight="1">
      <c r="A3932" s="214"/>
      <c r="B3932" s="1326" t="s">
        <v>240</v>
      </c>
      <c r="C3932" s="1327"/>
      <c r="D3932" s="1312" t="str">
        <f>IF(details!P94="","",details!P94)</f>
        <v/>
      </c>
      <c r="E3932" s="1313"/>
      <c r="F3932" s="1313"/>
      <c r="G3932" s="1313"/>
      <c r="H3932" s="1313"/>
      <c r="I3932" s="1313"/>
      <c r="J3932" s="1314"/>
    </row>
    <row r="3933" spans="1:10" ht="17.5" customHeight="1">
      <c r="A3933" s="214"/>
      <c r="B3933" s="1326" t="s">
        <v>241</v>
      </c>
      <c r="C3933" s="1327"/>
      <c r="D3933" s="1337" t="str">
        <f>IF('statement of marks'!HD94="mRrh.kZ",'statement of marks'!$C$3,"")</f>
        <v/>
      </c>
      <c r="E3933" s="1338"/>
      <c r="F3933" s="1313" t="s">
        <v>242</v>
      </c>
      <c r="G3933" s="1144"/>
      <c r="H3933" s="1337" t="str">
        <f>IF(D3933="","",D3933+1)</f>
        <v/>
      </c>
      <c r="I3933" s="1338"/>
      <c r="J3933" s="1339"/>
    </row>
    <row r="3934" spans="1:10" ht="17.5" customHeight="1">
      <c r="A3934" s="214"/>
      <c r="B3934" s="1326" t="s">
        <v>243</v>
      </c>
      <c r="C3934" s="1327"/>
      <c r="D3934" s="1340">
        <f>IF(details!$O$4="","",details!$O$4)</f>
        <v>42460</v>
      </c>
      <c r="E3934" s="1341"/>
      <c r="F3934" s="1342"/>
      <c r="G3934" s="1343"/>
      <c r="H3934" s="1343"/>
      <c r="I3934" s="1343"/>
      <c r="J3934" s="1344"/>
    </row>
    <row r="3935" spans="1:10" ht="17.5" customHeight="1">
      <c r="A3935" s="214"/>
      <c r="B3935" s="1299"/>
      <c r="C3935" s="1299"/>
      <c r="D3935" s="1276"/>
      <c r="E3935" s="1276"/>
      <c r="F3935" s="1288"/>
      <c r="G3935" s="1288"/>
      <c r="H3935" s="1288"/>
      <c r="I3935" s="1288"/>
      <c r="J3935" s="1300"/>
    </row>
    <row r="3936" spans="1:10" ht="17.5" customHeight="1">
      <c r="A3936" s="214"/>
      <c r="B3936" s="1301" t="str">
        <f>IF(details!$I$4="","",details!$I$4)</f>
        <v>Jherh js[kk oekZ</v>
      </c>
      <c r="C3936" s="1301"/>
      <c r="D3936" s="1276"/>
      <c r="E3936" s="1276"/>
      <c r="F3936" s="1302" t="str">
        <f>IF(details!$F$4="","",details!$F$4)</f>
        <v>Jh jk/ks';ke tk'kh</v>
      </c>
      <c r="G3936" s="1303"/>
      <c r="H3936" s="1303"/>
      <c r="I3936" s="1303"/>
      <c r="J3936" s="1304"/>
    </row>
    <row r="3937" spans="1:10" ht="17.5" customHeight="1" thickBot="1">
      <c r="A3937" s="215"/>
      <c r="B3937" s="1305" t="s">
        <v>244</v>
      </c>
      <c r="C3937" s="1305"/>
      <c r="D3937" s="1305" t="s">
        <v>245</v>
      </c>
      <c r="E3937" s="1305"/>
      <c r="F3937" s="1306" t="s">
        <v>246</v>
      </c>
      <c r="G3937" s="1307"/>
      <c r="H3937" s="1307"/>
      <c r="I3937" s="1307"/>
      <c r="J3937" s="1308"/>
    </row>
    <row r="3938" spans="1:10" ht="17.5" customHeight="1">
      <c r="A3938" s="247"/>
      <c r="B3938" s="1309" t="s">
        <v>258</v>
      </c>
      <c r="C3938" s="1310"/>
      <c r="D3938" s="1310"/>
      <c r="E3938" s="1310"/>
      <c r="F3938" s="1310"/>
      <c r="G3938" s="1310"/>
      <c r="H3938" s="1310"/>
      <c r="I3938" s="1310"/>
      <c r="J3938" s="1311"/>
    </row>
    <row r="3939" spans="1:10" ht="17.5" customHeight="1">
      <c r="A3939" s="214"/>
      <c r="B3939" s="310" t="s">
        <v>218</v>
      </c>
      <c r="C3939" s="1312" t="str">
        <f>IF('statement of marks'!J94="","",'statement of marks'!J94)</f>
        <v/>
      </c>
      <c r="D3939" s="1313"/>
      <c r="E3939" s="1313"/>
      <c r="F3939" s="1313"/>
      <c r="G3939" s="1313"/>
      <c r="H3939" s="1313"/>
      <c r="I3939" s="1313"/>
      <c r="J3939" s="1314"/>
    </row>
    <row r="3940" spans="1:10" ht="17.5" customHeight="1">
      <c r="A3940" s="214"/>
      <c r="B3940" s="310" t="s">
        <v>219</v>
      </c>
      <c r="C3940" s="1312" t="str">
        <f>IF('statement of marks'!K94="","",'statement of marks'!K94)</f>
        <v/>
      </c>
      <c r="D3940" s="1313"/>
      <c r="E3940" s="1313"/>
      <c r="F3940" s="1313"/>
      <c r="G3940" s="1313"/>
      <c r="H3940" s="1313"/>
      <c r="I3940" s="1313"/>
      <c r="J3940" s="1314"/>
    </row>
    <row r="3941" spans="1:10" ht="17.5" customHeight="1">
      <c r="A3941" s="214"/>
      <c r="B3941" s="310" t="s">
        <v>220</v>
      </c>
      <c r="C3941" s="1312" t="str">
        <f>IF('statement of marks'!L94="","",'statement of marks'!L94)</f>
        <v/>
      </c>
      <c r="D3941" s="1313"/>
      <c r="E3941" s="1313"/>
      <c r="F3941" s="1313"/>
      <c r="G3941" s="1313"/>
      <c r="H3941" s="1313"/>
      <c r="I3941" s="1313"/>
      <c r="J3941" s="1314"/>
    </row>
    <row r="3942" spans="1:10" ht="17.5" customHeight="1">
      <c r="A3942" s="214"/>
      <c r="B3942" s="310" t="s">
        <v>225</v>
      </c>
      <c r="C3942" s="1315" t="str">
        <f>IF('statement of marks'!H94="","",'statement of marks'!H94)</f>
        <v/>
      </c>
      <c r="D3942" s="1316"/>
      <c r="E3942" s="252" t="s">
        <v>261</v>
      </c>
      <c r="F3942" s="1317" t="str">
        <f>IF('statement of marks'!I94="","",'statement of marks'!I94)</f>
        <v/>
      </c>
      <c r="G3942" s="1317"/>
      <c r="H3942" s="1317"/>
      <c r="I3942" s="1317"/>
      <c r="J3942" s="1318"/>
    </row>
    <row r="3943" spans="1:10" ht="17.5" customHeight="1">
      <c r="A3943" s="214"/>
      <c r="B3943" s="310" t="s">
        <v>223</v>
      </c>
      <c r="C3943" s="253" t="s">
        <v>248</v>
      </c>
      <c r="D3943" s="235" t="s">
        <v>249</v>
      </c>
      <c r="E3943" s="235" t="s">
        <v>250</v>
      </c>
      <c r="F3943" s="235" t="s">
        <v>251</v>
      </c>
      <c r="G3943" s="235" t="s">
        <v>252</v>
      </c>
      <c r="H3943" s="235" t="s">
        <v>253</v>
      </c>
      <c r="I3943" s="235" t="s">
        <v>254</v>
      </c>
      <c r="J3943" s="248" t="s">
        <v>255</v>
      </c>
    </row>
    <row r="3944" spans="1:10" ht="17.5" customHeight="1">
      <c r="A3944" s="214"/>
      <c r="B3944" s="308" t="s">
        <v>256</v>
      </c>
      <c r="C3944" s="239" t="str">
        <f>IF(AND('statement of marks'!$C$3=1,'statement of marks'!HD94="mRrh.kZ"),'statement of marks'!$H$3,"")</f>
        <v/>
      </c>
      <c r="D3944" s="239" t="str">
        <f>IF(AND('statement of marks'!$C$3=2,'statement of marks'!HD94="mRrh.kZ"),'statement of marks'!$H$3,"")</f>
        <v/>
      </c>
      <c r="E3944" s="239" t="str">
        <f>IF(AND('statement of marks'!$C$3=3,'statement of marks'!HD94="mRrh.kZ"),'statement of marks'!$H$3,"")</f>
        <v/>
      </c>
      <c r="F3944" s="239" t="str">
        <f>IF(AND('statement of marks'!$C$3=4,'statement of marks'!HD94="mRrh.kZ"),'statement of marks'!$H$3,"")</f>
        <v/>
      </c>
      <c r="G3944" s="239" t="str">
        <f>IF(AND('statement of marks'!$C$3=5,'statement of marks'!HD94="mRrh.kZ"),'statement of marks'!$H$3,"")</f>
        <v/>
      </c>
      <c r="H3944" s="239" t="str">
        <f>IF(AND('statement of marks'!$C$3=6,'statement of marks'!HD94="mRrh.kZ"),'statement of marks'!$H$3,"")</f>
        <v/>
      </c>
      <c r="I3944" s="239" t="str">
        <f>IF(AND('statement of marks'!$C$3=7,'statement of marks'!HD94="mRrh.kZ"),'statement of marks'!$H$3,"")</f>
        <v/>
      </c>
      <c r="J3944" s="260" t="str">
        <f>IF(AND('statement of marks'!$C$3=8,'statement of marks'!HD94="mRrh.kZ"),'statement of marks'!$H$3,"")</f>
        <v/>
      </c>
    </row>
    <row r="3945" spans="1:10" ht="17.5" customHeight="1">
      <c r="A3945" s="214"/>
      <c r="B3945" s="308" t="str">
        <f>'statement of marks'!$FT$4</f>
        <v>fgUnh</v>
      </c>
      <c r="C3945" s="240"/>
      <c r="D3945" s="241"/>
      <c r="E3945" s="261" t="str">
        <f>IF(OR('statement of marks'!$FV94="",E3944=""),"",'statement of marks'!$FV94)</f>
        <v/>
      </c>
      <c r="F3945" s="261" t="str">
        <f>IF(OR('statement of marks'!$FV94="",F3944=""),"",'statement of marks'!$FV94)</f>
        <v/>
      </c>
      <c r="G3945" s="261" t="str">
        <f>IF(OR('statement of marks'!$FV94="",G3944=""),"",'statement of marks'!$FV94)</f>
        <v/>
      </c>
      <c r="H3945" s="261" t="str">
        <f>IF(OR('statement of marks'!$FV94="",H3944=""),"",'statement of marks'!$FV94)</f>
        <v/>
      </c>
      <c r="I3945" s="261" t="str">
        <f>IF(OR('statement of marks'!$FV94="",I3944=""),"",'statement of marks'!$FV94)</f>
        <v/>
      </c>
      <c r="J3945" s="262" t="str">
        <f>IF(OR('statement of marks'!$FV94="",J3944=""),"",'statement of marks'!$FV94)</f>
        <v/>
      </c>
    </row>
    <row r="3946" spans="1:10" ht="17.5" customHeight="1">
      <c r="A3946" s="214"/>
      <c r="B3946" s="308" t="str">
        <f>'statement of marks'!$FW$4</f>
        <v>vaxszth</v>
      </c>
      <c r="C3946" s="240"/>
      <c r="D3946" s="241"/>
      <c r="E3946" s="261" t="str">
        <f>IF(OR('statement of marks'!$FY94="",E3944=""),"",'statement of marks'!$FY94)</f>
        <v/>
      </c>
      <c r="F3946" s="261" t="str">
        <f>IF(OR('statement of marks'!$FY94="",F3944=""),"",'statement of marks'!$FY94)</f>
        <v/>
      </c>
      <c r="G3946" s="261" t="str">
        <f>IF(OR('statement of marks'!$FY94="",G3944=""),"",'statement of marks'!$FY94)</f>
        <v/>
      </c>
      <c r="H3946" s="261" t="str">
        <f>IF(OR('statement of marks'!$FY94="",H3944=""),"",'statement of marks'!$FY94)</f>
        <v/>
      </c>
      <c r="I3946" s="261" t="str">
        <f>IF(OR('statement of marks'!$FY94="",I3944=""),"",'statement of marks'!$FY94)</f>
        <v/>
      </c>
      <c r="J3946" s="262" t="str">
        <f>IF(OR('statement of marks'!$FY94="",J3944=""),"",'statement of marks'!$FY94)</f>
        <v/>
      </c>
    </row>
    <row r="3947" spans="1:10" ht="17.5" customHeight="1">
      <c r="A3947" s="214"/>
      <c r="B3947" s="308" t="str">
        <f>IF('statement of marks'!BE94="s","laLÑr",IF('statement of marks'!BE94="u","mnwZ",IF('statement of marks'!BE94="g","xqtjkrh",IF('statement of marks'!BE94="p","iatkch",IF('statement of marks'!BE94="sd","flU/kh","r`rh; Hkk""kk")))))</f>
        <v>r`rh; Hkk"kk</v>
      </c>
      <c r="C3947" s="240"/>
      <c r="D3947" s="241"/>
      <c r="E3947" s="261" t="str">
        <f>IF(OR('statement of marks'!$GB94="",E3944=""),"",'statement of marks'!$GB94)</f>
        <v/>
      </c>
      <c r="F3947" s="261" t="str">
        <f>IF(OR('statement of marks'!$GB94="",F3944=""),"",'statement of marks'!$GB94)</f>
        <v/>
      </c>
      <c r="G3947" s="261" t="str">
        <f>IF(OR('statement of marks'!$GB94="",G3944=""),"",'statement of marks'!$GB94)</f>
        <v/>
      </c>
      <c r="H3947" s="261" t="str">
        <f>IF(OR('statement of marks'!$GB94="",H3944=""),"",'statement of marks'!$GB94)</f>
        <v/>
      </c>
      <c r="I3947" s="261" t="str">
        <f>IF(OR('statement of marks'!$GB94="",I3944=""),"",'statement of marks'!$GB94)</f>
        <v/>
      </c>
      <c r="J3947" s="262" t="str">
        <f>IF(OR('statement of marks'!$GB94="",J3944=""),"",'statement of marks'!$GB94)</f>
        <v/>
      </c>
    </row>
    <row r="3948" spans="1:10" ht="17.5" customHeight="1">
      <c r="A3948" s="214"/>
      <c r="B3948" s="308" t="str">
        <f>'statement of marks'!$GH$4</f>
        <v>xf.kr</v>
      </c>
      <c r="C3948" s="240"/>
      <c r="D3948" s="241"/>
      <c r="E3948" s="261" t="str">
        <f>IF(OR('statement of marks'!$GJ94="",E3944=""),"",'statement of marks'!$GJ94)</f>
        <v/>
      </c>
      <c r="F3948" s="261" t="str">
        <f>IF(OR('statement of marks'!$GJ94="",F3944=""),"",'statement of marks'!$GJ94)</f>
        <v/>
      </c>
      <c r="G3948" s="261" t="str">
        <f>IF(OR('statement of marks'!$GJ94="",G3944=""),"",'statement of marks'!$GJ94)</f>
        <v/>
      </c>
      <c r="H3948" s="261" t="str">
        <f>IF(OR('statement of marks'!$GJ94="",H3944=""),"",'statement of marks'!$GJ94)</f>
        <v/>
      </c>
      <c r="I3948" s="261" t="str">
        <f>IF(OR('statement of marks'!$GJ94="",I3944=""),"",'statement of marks'!$GJ94)</f>
        <v/>
      </c>
      <c r="J3948" s="262" t="str">
        <f>IF(OR('statement of marks'!$GJ94="",J3944=""),"",'statement of marks'!$GJ94)</f>
        <v/>
      </c>
    </row>
    <row r="3949" spans="1:10" ht="17.5" customHeight="1">
      <c r="A3949" s="214"/>
      <c r="B3949" s="308" t="str">
        <f>'statement of marks'!$GK$4</f>
        <v>foKku</v>
      </c>
      <c r="C3949" s="240"/>
      <c r="D3949" s="241"/>
      <c r="E3949" s="261" t="str">
        <f>IF(OR('statement of marks'!$GM94="",E3944=""),"",'statement of marks'!$GM94)</f>
        <v/>
      </c>
      <c r="F3949" s="261" t="str">
        <f>IF(OR('statement of marks'!$GM94="",F3944=""),"",'statement of marks'!$GM94)</f>
        <v/>
      </c>
      <c r="G3949" s="261" t="str">
        <f>IF(OR('statement of marks'!$GM94="",G3944=""),"",'statement of marks'!$GM94)</f>
        <v/>
      </c>
      <c r="H3949" s="261" t="str">
        <f>IF(OR('statement of marks'!$GM94="",H3944=""),"",'statement of marks'!$GM94)</f>
        <v/>
      </c>
      <c r="I3949" s="261" t="str">
        <f>IF(OR('statement of marks'!$GM94="",I3944=""),"",'statement of marks'!$GM94)</f>
        <v/>
      </c>
      <c r="J3949" s="262" t="str">
        <f>IF(OR('statement of marks'!$GM94="",J3944=""),"",'statement of marks'!$GM94)</f>
        <v/>
      </c>
    </row>
    <row r="3950" spans="1:10" ht="17.5" customHeight="1">
      <c r="A3950" s="214"/>
      <c r="B3950" s="308" t="str">
        <f>'statement of marks'!$GN$4</f>
        <v>lkekftd foKku</v>
      </c>
      <c r="C3950" s="240"/>
      <c r="D3950" s="241"/>
      <c r="E3950" s="261" t="str">
        <f>IF(OR('statement of marks'!$GP94="",E3944=""),"",'statement of marks'!$GP94)</f>
        <v/>
      </c>
      <c r="F3950" s="261" t="str">
        <f>IF(OR('statement of marks'!$GP94="",F3944=""),"",'statement of marks'!$GP94)</f>
        <v/>
      </c>
      <c r="G3950" s="261" t="str">
        <f>IF(OR('statement of marks'!$GP94="",G3944=""),"",'statement of marks'!$GP94)</f>
        <v/>
      </c>
      <c r="H3950" s="261" t="str">
        <f>IF(OR('statement of marks'!$GP94="",H3944=""),"",'statement of marks'!$GP94)</f>
        <v/>
      </c>
      <c r="I3950" s="261" t="str">
        <f>IF(OR('statement of marks'!$GP94="",I3944=""),"",'statement of marks'!$GP94)</f>
        <v/>
      </c>
      <c r="J3950" s="262" t="str">
        <f>IF(OR('statement of marks'!$GP94="",J3944=""),"",'statement of marks'!$GP94)</f>
        <v/>
      </c>
    </row>
    <row r="3951" spans="1:10" ht="17.5" customHeight="1">
      <c r="A3951" s="214"/>
      <c r="B3951" s="308" t="str">
        <f>'statement of marks'!$GQ$4</f>
        <v>dk;kZuqHko</v>
      </c>
      <c r="C3951" s="240"/>
      <c r="D3951" s="241"/>
      <c r="E3951" s="261" t="str">
        <f>IF(OR('statement of marks'!$GS94="",E3944=""),"",'statement of marks'!$GS94)</f>
        <v/>
      </c>
      <c r="F3951" s="261" t="str">
        <f>IF(OR('statement of marks'!$GS94="",F3944=""),"",'statement of marks'!$GS94)</f>
        <v/>
      </c>
      <c r="G3951" s="261" t="str">
        <f>IF(OR('statement of marks'!$GS94="",G3944=""),"",'statement of marks'!$GS94)</f>
        <v/>
      </c>
      <c r="H3951" s="261" t="str">
        <f>IF(OR('statement of marks'!$GS94="",H3944=""),"",'statement of marks'!$GS94)</f>
        <v/>
      </c>
      <c r="I3951" s="261" t="str">
        <f>IF(OR('statement of marks'!$GS94="",I3944=""),"",'statement of marks'!$GS94)</f>
        <v/>
      </c>
      <c r="J3951" s="262" t="str">
        <f>IF(OR('statement of marks'!$GS94="",J3944=""),"",'statement of marks'!$GS94)</f>
        <v/>
      </c>
    </row>
    <row r="3952" spans="1:10" ht="17.5" customHeight="1">
      <c r="A3952" s="214"/>
      <c r="B3952" s="308" t="str">
        <f>'statement of marks'!$GT$4</f>
        <v>dyk f'k{kk</v>
      </c>
      <c r="C3952" s="240"/>
      <c r="D3952" s="241"/>
      <c r="E3952" s="263" t="str">
        <f>IF(OR('statement of marks'!$GV94="",E3944=""),"",'statement of marks'!$GV94)</f>
        <v/>
      </c>
      <c r="F3952" s="263" t="str">
        <f>IF(OR('statement of marks'!$GV94="",F3944=""),"",'statement of marks'!$GV94)</f>
        <v/>
      </c>
      <c r="G3952" s="263" t="str">
        <f>IF(OR('statement of marks'!$GV94="",G3944=""),"",'statement of marks'!$GV94)</f>
        <v/>
      </c>
      <c r="H3952" s="263" t="str">
        <f>IF(OR('statement of marks'!$GV94="",H3944=""),"",'statement of marks'!$GV94)</f>
        <v/>
      </c>
      <c r="I3952" s="263" t="str">
        <f>IF(OR('statement of marks'!$GV94="",I3944=""),"",'statement of marks'!$GV94)</f>
        <v/>
      </c>
      <c r="J3952" s="264" t="str">
        <f>IF(OR('statement of marks'!$GV94="",J3944=""),"",'statement of marks'!$GV94)</f>
        <v/>
      </c>
    </row>
    <row r="3953" spans="1:10" ht="17.5" customHeight="1">
      <c r="A3953" s="214"/>
      <c r="B3953" s="245" t="s">
        <v>284</v>
      </c>
      <c r="C3953" s="265" t="str">
        <f t="shared" ref="C3953:J3953" si="174">C3944</f>
        <v/>
      </c>
      <c r="D3953" s="265" t="str">
        <f t="shared" si="174"/>
        <v/>
      </c>
      <c r="E3953" s="265" t="str">
        <f t="shared" si="174"/>
        <v/>
      </c>
      <c r="F3953" s="265" t="str">
        <f t="shared" si="174"/>
        <v/>
      </c>
      <c r="G3953" s="265" t="str">
        <f t="shared" si="174"/>
        <v/>
      </c>
      <c r="H3953" s="265" t="str">
        <f t="shared" si="174"/>
        <v/>
      </c>
      <c r="I3953" s="265" t="str">
        <f t="shared" si="174"/>
        <v/>
      </c>
      <c r="J3953" s="266" t="str">
        <f t="shared" si="174"/>
        <v/>
      </c>
    </row>
    <row r="3954" spans="1:10" ht="17.5" customHeight="1">
      <c r="A3954" s="214"/>
      <c r="B3954" s="308" t="str">
        <f>'statement of marks'!$HL$5</f>
        <v>Nk= mifLFkfr</v>
      </c>
      <c r="C3954" s="242"/>
      <c r="D3954" s="242"/>
      <c r="E3954" s="267" t="str">
        <f>IF(OR('statement of marks'!$HL94="",E3944=""),"",'statement of marks'!$HL94)</f>
        <v/>
      </c>
      <c r="F3954" s="267" t="str">
        <f>IF(OR('statement of marks'!$HL94="",F3944=""),"",'statement of marks'!$HL94)</f>
        <v/>
      </c>
      <c r="G3954" s="267" t="str">
        <f>IF(OR('statement of marks'!$HL94="",G3944=""),"",'statement of marks'!$HL94)</f>
        <v/>
      </c>
      <c r="H3954" s="267" t="str">
        <f>IF(OR('statement of marks'!$HL94="",H3944=""),"",'statement of marks'!$HL94)</f>
        <v/>
      </c>
      <c r="I3954" s="267" t="str">
        <f>IF(OR('statement of marks'!$HL94="",I3944=""),"",'statement of marks'!$HL94)</f>
        <v/>
      </c>
      <c r="J3954" s="268" t="str">
        <f>IF(OR('statement of marks'!$HL94="",J3944=""),"",'statement of marks'!$HL94)</f>
        <v/>
      </c>
    </row>
    <row r="3955" spans="1:10" ht="17.5" customHeight="1">
      <c r="A3955" s="214"/>
      <c r="B3955" s="308" t="str">
        <f>'statement of marks'!$HK$5</f>
        <v>dqy ehfVax</v>
      </c>
      <c r="C3955" s="243"/>
      <c r="D3955" s="243"/>
      <c r="E3955" s="243" t="str">
        <f>IF(OR('statement of marks'!$HK94="",E3944=""),"",'statement of marks'!$HK94)</f>
        <v/>
      </c>
      <c r="F3955" s="243" t="str">
        <f>IF(OR('statement of marks'!$HK94="",F3944=""),"",'statement of marks'!$HK94)</f>
        <v/>
      </c>
      <c r="G3955" s="243" t="str">
        <f>IF(OR('statement of marks'!$HK94="",G3944=""),"",'statement of marks'!$HK94)</f>
        <v/>
      </c>
      <c r="H3955" s="243" t="str">
        <f>IF(OR('statement of marks'!$HK94="",H3944=""),"",'statement of marks'!$HK94)</f>
        <v/>
      </c>
      <c r="I3955" s="243" t="str">
        <f>IF(OR('statement of marks'!$HK94="",I3944=""),"",'statement of marks'!$HK94)</f>
        <v/>
      </c>
      <c r="J3955" s="269" t="str">
        <f>IF(OR('statement of marks'!$HK94="",J3944=""),"",'statement of marks'!$HK94)</f>
        <v/>
      </c>
    </row>
    <row r="3956" spans="1:10" ht="17.5" customHeight="1">
      <c r="A3956" s="214"/>
      <c r="B3956" s="308" t="s">
        <v>259</v>
      </c>
      <c r="C3956" s="243" t="str">
        <f t="shared" ref="C3956:J3956" si="175">IF(OR(C3954="",C3955=""),"",C3954/C3955*100)</f>
        <v/>
      </c>
      <c r="D3956" s="243" t="str">
        <f t="shared" si="175"/>
        <v/>
      </c>
      <c r="E3956" s="243" t="str">
        <f t="shared" si="175"/>
        <v/>
      </c>
      <c r="F3956" s="243" t="str">
        <f t="shared" si="175"/>
        <v/>
      </c>
      <c r="G3956" s="243" t="str">
        <f t="shared" si="175"/>
        <v/>
      </c>
      <c r="H3956" s="243" t="str">
        <f t="shared" si="175"/>
        <v/>
      </c>
      <c r="I3956" s="243" t="str">
        <f t="shared" si="175"/>
        <v/>
      </c>
      <c r="J3956" s="269" t="str">
        <f t="shared" si="175"/>
        <v/>
      </c>
    </row>
    <row r="3957" spans="1:10" ht="17.5" customHeight="1">
      <c r="A3957" s="214"/>
      <c r="B3957" s="308" t="s">
        <v>260</v>
      </c>
      <c r="C3957" s="243"/>
      <c r="D3957" s="243"/>
      <c r="E3957" s="243"/>
      <c r="F3957" s="243"/>
      <c r="G3957" s="243"/>
      <c r="H3957" s="243"/>
      <c r="I3957" s="243"/>
      <c r="J3957" s="249"/>
    </row>
    <row r="3958" spans="1:10" ht="17.5" customHeight="1">
      <c r="A3958" s="214"/>
      <c r="B3958" s="310" t="s">
        <v>257</v>
      </c>
      <c r="C3958" s="1319" t="str">
        <f>IF('statement of marks'!HN94="","",'statement of marks'!HN94)</f>
        <v/>
      </c>
      <c r="D3958" s="1320"/>
      <c r="E3958" s="1320"/>
      <c r="F3958" s="1320"/>
      <c r="G3958" s="1320"/>
      <c r="H3958" s="1320"/>
      <c r="I3958" s="1320"/>
      <c r="J3958" s="1321"/>
    </row>
    <row r="3959" spans="1:10" ht="17.5" customHeight="1">
      <c r="A3959" s="214"/>
      <c r="B3959" s="246"/>
      <c r="C3959" s="1322"/>
      <c r="D3959" s="1323"/>
      <c r="E3959" s="1323"/>
      <c r="F3959" s="1324"/>
      <c r="G3959" s="1322"/>
      <c r="H3959" s="1323"/>
      <c r="I3959" s="1323"/>
      <c r="J3959" s="1325"/>
    </row>
    <row r="3960" spans="1:10" ht="17.5" customHeight="1" thickBot="1">
      <c r="A3960" s="215"/>
      <c r="B3960" s="259" t="s">
        <v>262</v>
      </c>
      <c r="C3960" s="1293" t="s">
        <v>80</v>
      </c>
      <c r="D3960" s="1294"/>
      <c r="E3960" s="1294"/>
      <c r="F3960" s="1295"/>
      <c r="G3960" s="1296" t="s">
        <v>263</v>
      </c>
      <c r="H3960" s="1297"/>
      <c r="I3960" s="1297"/>
      <c r="J3960" s="1298"/>
    </row>
    <row r="3961" spans="1:10" ht="17.5" customHeight="1">
      <c r="A3961" s="247"/>
      <c r="B3961" s="1352" t="s">
        <v>228</v>
      </c>
      <c r="C3961" s="1353"/>
      <c r="D3961" s="1353"/>
      <c r="E3961" s="1353"/>
      <c r="F3961" s="1353"/>
      <c r="G3961" s="1353"/>
      <c r="H3961" s="1353"/>
      <c r="I3961" s="1353"/>
      <c r="J3961" s="1354"/>
    </row>
    <row r="3962" spans="1:10" ht="17.5" customHeight="1">
      <c r="A3962" s="214"/>
      <c r="B3962" s="1355" t="s">
        <v>247</v>
      </c>
      <c r="C3962" s="1356"/>
      <c r="D3962" s="1356"/>
      <c r="E3962" s="1356"/>
      <c r="F3962" s="1356"/>
      <c r="G3962" s="1356"/>
      <c r="H3962" s="1356"/>
      <c r="I3962" s="1356"/>
      <c r="J3962" s="1357"/>
    </row>
    <row r="3963" spans="1:10" ht="17.5" customHeight="1">
      <c r="A3963" s="214"/>
      <c r="B3963" s="1358" t="s">
        <v>81</v>
      </c>
      <c r="C3963" s="1358"/>
      <c r="D3963" s="1359">
        <f>YEAR(details!G95)</f>
        <v>1900</v>
      </c>
      <c r="E3963" s="1360"/>
      <c r="F3963" s="307" t="s">
        <v>230</v>
      </c>
      <c r="G3963" s="1359" t="str">
        <f>'statement of marks'!$H$3</f>
        <v>2015-16</v>
      </c>
      <c r="H3963" s="1360"/>
      <c r="I3963" s="307" t="s">
        <v>231</v>
      </c>
      <c r="J3963" s="255"/>
    </row>
    <row r="3964" spans="1:10" ht="17.5" customHeight="1">
      <c r="A3964" s="214"/>
      <c r="B3964" s="1326" t="s">
        <v>229</v>
      </c>
      <c r="C3964" s="1327"/>
      <c r="D3964" s="1312" t="str">
        <f>'statement of marks'!$A$1</f>
        <v>jk- ck- ek/;fed fo|ky; uohu] fuEckgsM+k</v>
      </c>
      <c r="E3964" s="1313"/>
      <c r="F3964" s="1313"/>
      <c r="G3964" s="1313"/>
      <c r="H3964" s="1313"/>
      <c r="I3964" s="1313"/>
      <c r="J3964" s="1314"/>
    </row>
    <row r="3965" spans="1:10" ht="17.5" customHeight="1">
      <c r="A3965" s="214"/>
      <c r="B3965" s="1326" t="str">
        <f>'statement of marks'!$J$3</f>
        <v xml:space="preserve">fo|ky; dk Mk;l dksM+ </v>
      </c>
      <c r="C3965" s="1327"/>
      <c r="D3965" s="1345" t="str">
        <f>'statement of marks'!$K$3</f>
        <v xml:space="preserve">08291009401   </v>
      </c>
      <c r="E3965" s="1346"/>
      <c r="F3965" s="1128"/>
      <c r="G3965" s="1129"/>
      <c r="H3965" s="1129"/>
      <c r="I3965" s="1129"/>
      <c r="J3965" s="1347"/>
    </row>
    <row r="3966" spans="1:10" ht="17.5" customHeight="1">
      <c r="A3966" s="214"/>
      <c r="B3966" s="1326" t="s">
        <v>218</v>
      </c>
      <c r="C3966" s="1327"/>
      <c r="D3966" s="1312" t="str">
        <f>IF('statement of marks'!J95="","",'statement of marks'!J95)</f>
        <v/>
      </c>
      <c r="E3966" s="1313"/>
      <c r="F3966" s="1313"/>
      <c r="G3966" s="1313"/>
      <c r="H3966" s="1313"/>
      <c r="I3966" s="1313"/>
      <c r="J3966" s="1314"/>
    </row>
    <row r="3967" spans="1:10" ht="17.5" customHeight="1">
      <c r="A3967" s="214"/>
      <c r="B3967" s="1326" t="s">
        <v>232</v>
      </c>
      <c r="C3967" s="1327"/>
      <c r="D3967" s="1145" t="str">
        <f>IF('statement of marks'!C95="B","Nk=",IF('statement of marks'!C95="G","Nk=k",""))</f>
        <v/>
      </c>
      <c r="E3967" s="1145"/>
      <c r="F3967" s="258" t="s">
        <v>224</v>
      </c>
      <c r="G3967" s="256" t="str">
        <f>IF('statement of marks'!B95="","",'statement of marks'!B95)</f>
        <v/>
      </c>
      <c r="H3967" s="1348"/>
      <c r="I3967" s="1348"/>
      <c r="J3967" s="1349"/>
    </row>
    <row r="3968" spans="1:10" ht="17.5" customHeight="1">
      <c r="A3968" s="214"/>
      <c r="B3968" s="1326" t="s">
        <v>220</v>
      </c>
      <c r="C3968" s="1327"/>
      <c r="D3968" s="1312" t="str">
        <f>IF('statement of marks'!L95="","",'statement of marks'!L95)</f>
        <v/>
      </c>
      <c r="E3968" s="1313"/>
      <c r="F3968" s="1313"/>
      <c r="G3968" s="1313"/>
      <c r="H3968" s="1313"/>
      <c r="I3968" s="1313"/>
      <c r="J3968" s="1314"/>
    </row>
    <row r="3969" spans="1:10" ht="17.5" customHeight="1">
      <c r="A3969" s="214"/>
      <c r="B3969" s="1326" t="s">
        <v>219</v>
      </c>
      <c r="C3969" s="1327"/>
      <c r="D3969" s="1312" t="str">
        <f>IF('statement of marks'!K95="","",'statement of marks'!K95)</f>
        <v/>
      </c>
      <c r="E3969" s="1313"/>
      <c r="F3969" s="1313"/>
      <c r="G3969" s="1313"/>
      <c r="H3969" s="1313"/>
      <c r="I3969" s="1313"/>
      <c r="J3969" s="1314"/>
    </row>
    <row r="3970" spans="1:10" ht="17.5" customHeight="1">
      <c r="A3970" s="214"/>
      <c r="B3970" s="1326" t="s">
        <v>234</v>
      </c>
      <c r="C3970" s="1327"/>
      <c r="D3970" s="1312" t="str">
        <f>IF(details!N95="","",details!N95)</f>
        <v/>
      </c>
      <c r="E3970" s="1313"/>
      <c r="F3970" s="1313"/>
      <c r="G3970" s="1313"/>
      <c r="H3970" s="1313"/>
      <c r="I3970" s="1313"/>
      <c r="J3970" s="1314"/>
    </row>
    <row r="3971" spans="1:10" ht="17.5" customHeight="1">
      <c r="A3971" s="214"/>
      <c r="B3971" s="1326" t="s">
        <v>283</v>
      </c>
      <c r="C3971" s="1327"/>
      <c r="D3971" s="1312" t="str">
        <f>IF(details!O95="","",details!O95)</f>
        <v/>
      </c>
      <c r="E3971" s="1313"/>
      <c r="F3971" s="1313"/>
      <c r="G3971" s="1313"/>
      <c r="H3971" s="1313"/>
      <c r="I3971" s="1313"/>
      <c r="J3971" s="1314"/>
    </row>
    <row r="3972" spans="1:10" ht="17.5" customHeight="1">
      <c r="A3972" s="214"/>
      <c r="B3972" s="1326" t="s">
        <v>77</v>
      </c>
      <c r="C3972" s="1327"/>
      <c r="D3972" s="392">
        <f>'statement of marks'!$C$3</f>
        <v>6</v>
      </c>
      <c r="E3972" s="309" t="s">
        <v>222</v>
      </c>
      <c r="F3972" s="254" t="str">
        <f>IF('statement of marks'!F95="","",'statement of marks'!F95)</f>
        <v/>
      </c>
      <c r="G3972" s="1343" t="s">
        <v>233</v>
      </c>
      <c r="H3972" s="1170"/>
      <c r="I3972" s="1361" t="str">
        <f>IF('statement of marks'!G95="","",'statement of marks'!G95)</f>
        <v/>
      </c>
      <c r="J3972" s="1362"/>
    </row>
    <row r="3973" spans="1:10" ht="17.5" customHeight="1">
      <c r="A3973" s="214"/>
      <c r="B3973" s="1326" t="s">
        <v>225</v>
      </c>
      <c r="C3973" s="1327"/>
      <c r="D3973" s="1316" t="str">
        <f>IF('statement of marks'!H95="","",'statement of marks'!H95)</f>
        <v/>
      </c>
      <c r="E3973" s="1328"/>
      <c r="F3973" s="1328"/>
      <c r="G3973" s="1328"/>
      <c r="H3973" s="1328"/>
      <c r="I3973" s="1328"/>
      <c r="J3973" s="1329"/>
    </row>
    <row r="3974" spans="1:10" ht="17.5" customHeight="1">
      <c r="A3974" s="214"/>
      <c r="B3974" s="1326" t="s">
        <v>226</v>
      </c>
      <c r="C3974" s="1327"/>
      <c r="D3974" s="1330" t="str">
        <f>IF('statement of marks'!I95="","",'statement of marks'!I95)</f>
        <v/>
      </c>
      <c r="E3974" s="1331"/>
      <c r="F3974" s="1332"/>
      <c r="G3974" s="1332"/>
      <c r="H3974" s="1332"/>
      <c r="I3974" s="1332"/>
      <c r="J3974" s="1333"/>
    </row>
    <row r="3975" spans="1:10" ht="17.5" customHeight="1">
      <c r="A3975" s="214"/>
      <c r="B3975" s="1312" t="s">
        <v>235</v>
      </c>
      <c r="C3975" s="1313"/>
      <c r="D3975" s="1313"/>
      <c r="E3975" s="1144"/>
      <c r="F3975" s="1334" t="str">
        <f>IF(details!Q95="","",details!Q95)</f>
        <v/>
      </c>
      <c r="G3975" s="1334"/>
      <c r="H3975" s="1335"/>
      <c r="I3975" s="1335"/>
      <c r="J3975" s="1336"/>
    </row>
    <row r="3976" spans="1:10" ht="17.5" customHeight="1">
      <c r="A3976" s="214"/>
      <c r="B3976" s="1326" t="s">
        <v>239</v>
      </c>
      <c r="C3976" s="1327"/>
      <c r="D3976" s="1312" t="str">
        <f>IF(details!M95="","",details!M95)</f>
        <v/>
      </c>
      <c r="E3976" s="1313"/>
      <c r="F3976" s="1313"/>
      <c r="G3976" s="1313"/>
      <c r="H3976" s="1313"/>
      <c r="I3976" s="1313"/>
      <c r="J3976" s="1314"/>
    </row>
    <row r="3977" spans="1:10" ht="17.5" customHeight="1">
      <c r="A3977" s="214"/>
      <c r="B3977" s="1326" t="s">
        <v>240</v>
      </c>
      <c r="C3977" s="1327"/>
      <c r="D3977" s="1312" t="str">
        <f>IF(details!P95="","",details!P95)</f>
        <v/>
      </c>
      <c r="E3977" s="1313"/>
      <c r="F3977" s="1313"/>
      <c r="G3977" s="1313"/>
      <c r="H3977" s="1313"/>
      <c r="I3977" s="1313"/>
      <c r="J3977" s="1314"/>
    </row>
    <row r="3978" spans="1:10" ht="17.5" customHeight="1">
      <c r="A3978" s="214"/>
      <c r="B3978" s="1326" t="s">
        <v>241</v>
      </c>
      <c r="C3978" s="1327"/>
      <c r="D3978" s="1337" t="str">
        <f>IF('statement of marks'!HD95="mRrh.kZ",'statement of marks'!$C$3,"")</f>
        <v/>
      </c>
      <c r="E3978" s="1338"/>
      <c r="F3978" s="1313" t="s">
        <v>242</v>
      </c>
      <c r="G3978" s="1144"/>
      <c r="H3978" s="1337" t="str">
        <f>IF(D3978="","",D3978+1)</f>
        <v/>
      </c>
      <c r="I3978" s="1338"/>
      <c r="J3978" s="1339"/>
    </row>
    <row r="3979" spans="1:10" ht="17.5" customHeight="1">
      <c r="A3979" s="214"/>
      <c r="B3979" s="1326" t="s">
        <v>243</v>
      </c>
      <c r="C3979" s="1327"/>
      <c r="D3979" s="1340">
        <f>IF(details!$O$4="","",details!$O$4)</f>
        <v>42460</v>
      </c>
      <c r="E3979" s="1341"/>
      <c r="F3979" s="1342"/>
      <c r="G3979" s="1343"/>
      <c r="H3979" s="1343"/>
      <c r="I3979" s="1343"/>
      <c r="J3979" s="1344"/>
    </row>
    <row r="3980" spans="1:10" ht="17.5" customHeight="1">
      <c r="A3980" s="214"/>
      <c r="B3980" s="1299"/>
      <c r="C3980" s="1299"/>
      <c r="D3980" s="1276"/>
      <c r="E3980" s="1276"/>
      <c r="F3980" s="1288"/>
      <c r="G3980" s="1288"/>
      <c r="H3980" s="1288"/>
      <c r="I3980" s="1288"/>
      <c r="J3980" s="1300"/>
    </row>
    <row r="3981" spans="1:10" ht="17.5" customHeight="1">
      <c r="A3981" s="214"/>
      <c r="B3981" s="1301" t="str">
        <f>IF(details!$I$4="","",details!$I$4)</f>
        <v>Jherh js[kk oekZ</v>
      </c>
      <c r="C3981" s="1301"/>
      <c r="D3981" s="1276"/>
      <c r="E3981" s="1276"/>
      <c r="F3981" s="1302" t="str">
        <f>IF(details!$F$4="","",details!$F$4)</f>
        <v>Jh jk/ks';ke tk'kh</v>
      </c>
      <c r="G3981" s="1303"/>
      <c r="H3981" s="1303"/>
      <c r="I3981" s="1303"/>
      <c r="J3981" s="1304"/>
    </row>
    <row r="3982" spans="1:10" ht="17.5" customHeight="1" thickBot="1">
      <c r="A3982" s="215"/>
      <c r="B3982" s="1305" t="s">
        <v>244</v>
      </c>
      <c r="C3982" s="1305"/>
      <c r="D3982" s="1305" t="s">
        <v>245</v>
      </c>
      <c r="E3982" s="1305"/>
      <c r="F3982" s="1306" t="s">
        <v>246</v>
      </c>
      <c r="G3982" s="1307"/>
      <c r="H3982" s="1307"/>
      <c r="I3982" s="1307"/>
      <c r="J3982" s="1308"/>
    </row>
    <row r="3983" spans="1:10" ht="17.5" customHeight="1">
      <c r="A3983" s="247"/>
      <c r="B3983" s="1309" t="s">
        <v>258</v>
      </c>
      <c r="C3983" s="1310"/>
      <c r="D3983" s="1310"/>
      <c r="E3983" s="1310"/>
      <c r="F3983" s="1310"/>
      <c r="G3983" s="1310"/>
      <c r="H3983" s="1310"/>
      <c r="I3983" s="1310"/>
      <c r="J3983" s="1311"/>
    </row>
    <row r="3984" spans="1:10" ht="17.5" customHeight="1">
      <c r="A3984" s="214"/>
      <c r="B3984" s="310" t="s">
        <v>218</v>
      </c>
      <c r="C3984" s="1312" t="str">
        <f>IF('statement of marks'!J95="","",'statement of marks'!J95)</f>
        <v/>
      </c>
      <c r="D3984" s="1313"/>
      <c r="E3984" s="1313"/>
      <c r="F3984" s="1313"/>
      <c r="G3984" s="1313"/>
      <c r="H3984" s="1313"/>
      <c r="I3984" s="1313"/>
      <c r="J3984" s="1314"/>
    </row>
    <row r="3985" spans="1:10" ht="17.5" customHeight="1">
      <c r="A3985" s="214"/>
      <c r="B3985" s="310" t="s">
        <v>219</v>
      </c>
      <c r="C3985" s="1312" t="str">
        <f>IF('statement of marks'!K95="","",'statement of marks'!K95)</f>
        <v/>
      </c>
      <c r="D3985" s="1313"/>
      <c r="E3985" s="1313"/>
      <c r="F3985" s="1313"/>
      <c r="G3985" s="1313"/>
      <c r="H3985" s="1313"/>
      <c r="I3985" s="1313"/>
      <c r="J3985" s="1314"/>
    </row>
    <row r="3986" spans="1:10" ht="17.5" customHeight="1">
      <c r="A3986" s="214"/>
      <c r="B3986" s="310" t="s">
        <v>220</v>
      </c>
      <c r="C3986" s="1312" t="str">
        <f>IF('statement of marks'!L95="","",'statement of marks'!L95)</f>
        <v/>
      </c>
      <c r="D3986" s="1313"/>
      <c r="E3986" s="1313"/>
      <c r="F3986" s="1313"/>
      <c r="G3986" s="1313"/>
      <c r="H3986" s="1313"/>
      <c r="I3986" s="1313"/>
      <c r="J3986" s="1314"/>
    </row>
    <row r="3987" spans="1:10" ht="17.5" customHeight="1">
      <c r="A3987" s="214"/>
      <c r="B3987" s="310" t="s">
        <v>225</v>
      </c>
      <c r="C3987" s="1315" t="str">
        <f>IF('statement of marks'!H95="","",'statement of marks'!H95)</f>
        <v/>
      </c>
      <c r="D3987" s="1316"/>
      <c r="E3987" s="252" t="s">
        <v>261</v>
      </c>
      <c r="F3987" s="1317" t="str">
        <f>IF('statement of marks'!I95="","",'statement of marks'!I95)</f>
        <v/>
      </c>
      <c r="G3987" s="1317"/>
      <c r="H3987" s="1317"/>
      <c r="I3987" s="1317"/>
      <c r="J3987" s="1318"/>
    </row>
    <row r="3988" spans="1:10" ht="17.5" customHeight="1">
      <c r="A3988" s="214"/>
      <c r="B3988" s="310" t="s">
        <v>223</v>
      </c>
      <c r="C3988" s="253" t="s">
        <v>248</v>
      </c>
      <c r="D3988" s="235" t="s">
        <v>249</v>
      </c>
      <c r="E3988" s="235" t="s">
        <v>250</v>
      </c>
      <c r="F3988" s="235" t="s">
        <v>251</v>
      </c>
      <c r="G3988" s="235" t="s">
        <v>252</v>
      </c>
      <c r="H3988" s="235" t="s">
        <v>253</v>
      </c>
      <c r="I3988" s="235" t="s">
        <v>254</v>
      </c>
      <c r="J3988" s="248" t="s">
        <v>255</v>
      </c>
    </row>
    <row r="3989" spans="1:10" ht="17.5" customHeight="1">
      <c r="A3989" s="214"/>
      <c r="B3989" s="308" t="s">
        <v>256</v>
      </c>
      <c r="C3989" s="239" t="str">
        <f>IF(AND('statement of marks'!$C$3=1,'statement of marks'!HD95="mRrh.kZ"),'statement of marks'!$H$3,"")</f>
        <v/>
      </c>
      <c r="D3989" s="239" t="str">
        <f>IF(AND('statement of marks'!$C$3=2,'statement of marks'!HD95="mRrh.kZ"),'statement of marks'!$H$3,"")</f>
        <v/>
      </c>
      <c r="E3989" s="239" t="str">
        <f>IF(AND('statement of marks'!$C$3=3,'statement of marks'!HD95="mRrh.kZ"),'statement of marks'!$H$3,"")</f>
        <v/>
      </c>
      <c r="F3989" s="239" t="str">
        <f>IF(AND('statement of marks'!$C$3=4,'statement of marks'!HD95="mRrh.kZ"),'statement of marks'!$H$3,"")</f>
        <v/>
      </c>
      <c r="G3989" s="239" t="str">
        <f>IF(AND('statement of marks'!$C$3=5,'statement of marks'!HD95="mRrh.kZ"),'statement of marks'!$H$3,"")</f>
        <v/>
      </c>
      <c r="H3989" s="239" t="str">
        <f>IF(AND('statement of marks'!$C$3=6,'statement of marks'!HD95="mRrh.kZ"),'statement of marks'!$H$3,"")</f>
        <v/>
      </c>
      <c r="I3989" s="239" t="str">
        <f>IF(AND('statement of marks'!$C$3=7,'statement of marks'!HD95="mRrh.kZ"),'statement of marks'!$H$3,"")</f>
        <v/>
      </c>
      <c r="J3989" s="260" t="str">
        <f>IF(AND('statement of marks'!$C$3=8,'statement of marks'!HD95="mRrh.kZ"),'statement of marks'!$H$3,"")</f>
        <v/>
      </c>
    </row>
    <row r="3990" spans="1:10" ht="17.5" customHeight="1">
      <c r="A3990" s="214"/>
      <c r="B3990" s="308" t="str">
        <f>'statement of marks'!$FT$4</f>
        <v>fgUnh</v>
      </c>
      <c r="C3990" s="240"/>
      <c r="D3990" s="241"/>
      <c r="E3990" s="261" t="str">
        <f>IF(OR('statement of marks'!$FV95="",E3989=""),"",'statement of marks'!$FV95)</f>
        <v/>
      </c>
      <c r="F3990" s="261" t="str">
        <f>IF(OR('statement of marks'!$FV95="",F3989=""),"",'statement of marks'!$FV95)</f>
        <v/>
      </c>
      <c r="G3990" s="261" t="str">
        <f>IF(OR('statement of marks'!$FV95="",G3989=""),"",'statement of marks'!$FV95)</f>
        <v/>
      </c>
      <c r="H3990" s="261" t="str">
        <f>IF(OR('statement of marks'!$FV95="",H3989=""),"",'statement of marks'!$FV95)</f>
        <v/>
      </c>
      <c r="I3990" s="261" t="str">
        <f>IF(OR('statement of marks'!$FV95="",I3989=""),"",'statement of marks'!$FV95)</f>
        <v/>
      </c>
      <c r="J3990" s="262" t="str">
        <f>IF(OR('statement of marks'!$FV95="",J3989=""),"",'statement of marks'!$FV95)</f>
        <v/>
      </c>
    </row>
    <row r="3991" spans="1:10" ht="17.5" customHeight="1">
      <c r="A3991" s="214"/>
      <c r="B3991" s="308" t="str">
        <f>'statement of marks'!$FW$4</f>
        <v>vaxszth</v>
      </c>
      <c r="C3991" s="240"/>
      <c r="D3991" s="241"/>
      <c r="E3991" s="261" t="str">
        <f>IF(OR('statement of marks'!$FY95="",E3989=""),"",'statement of marks'!$FY95)</f>
        <v/>
      </c>
      <c r="F3991" s="261" t="str">
        <f>IF(OR('statement of marks'!$FY95="",F3989=""),"",'statement of marks'!$FY95)</f>
        <v/>
      </c>
      <c r="G3991" s="261" t="str">
        <f>IF(OR('statement of marks'!$FY95="",G3989=""),"",'statement of marks'!$FY95)</f>
        <v/>
      </c>
      <c r="H3991" s="261" t="str">
        <f>IF(OR('statement of marks'!$FY95="",H3989=""),"",'statement of marks'!$FY95)</f>
        <v/>
      </c>
      <c r="I3991" s="261" t="str">
        <f>IF(OR('statement of marks'!$FY95="",I3989=""),"",'statement of marks'!$FY95)</f>
        <v/>
      </c>
      <c r="J3991" s="262" t="str">
        <f>IF(OR('statement of marks'!$FY95="",J3989=""),"",'statement of marks'!$FY95)</f>
        <v/>
      </c>
    </row>
    <row r="3992" spans="1:10" ht="17.5" customHeight="1">
      <c r="A3992" s="214"/>
      <c r="B3992" s="308" t="str">
        <f>IF('statement of marks'!BE95="s","laLÑr",IF('statement of marks'!BE95="u","mnwZ",IF('statement of marks'!BE95="g","xqtjkrh",IF('statement of marks'!BE95="p","iatkch",IF('statement of marks'!BE95="sd","flU/kh","r`rh; Hkk""kk")))))</f>
        <v>r`rh; Hkk"kk</v>
      </c>
      <c r="C3992" s="240"/>
      <c r="D3992" s="241"/>
      <c r="E3992" s="261" t="str">
        <f>IF(OR('statement of marks'!$GB95="",E3989=""),"",'statement of marks'!$GB95)</f>
        <v/>
      </c>
      <c r="F3992" s="261" t="str">
        <f>IF(OR('statement of marks'!$GB95="",F3989=""),"",'statement of marks'!$GB95)</f>
        <v/>
      </c>
      <c r="G3992" s="261" t="str">
        <f>IF(OR('statement of marks'!$GB95="",G3989=""),"",'statement of marks'!$GB95)</f>
        <v/>
      </c>
      <c r="H3992" s="261" t="str">
        <f>IF(OR('statement of marks'!$GB95="",H3989=""),"",'statement of marks'!$GB95)</f>
        <v/>
      </c>
      <c r="I3992" s="261" t="str">
        <f>IF(OR('statement of marks'!$GB95="",I3989=""),"",'statement of marks'!$GB95)</f>
        <v/>
      </c>
      <c r="J3992" s="262" t="str">
        <f>IF(OR('statement of marks'!$GB95="",J3989=""),"",'statement of marks'!$GB95)</f>
        <v/>
      </c>
    </row>
    <row r="3993" spans="1:10" ht="17.5" customHeight="1">
      <c r="A3993" s="214"/>
      <c r="B3993" s="308" t="str">
        <f>'statement of marks'!$GH$4</f>
        <v>xf.kr</v>
      </c>
      <c r="C3993" s="240"/>
      <c r="D3993" s="241"/>
      <c r="E3993" s="261" t="str">
        <f>IF(OR('statement of marks'!$GJ95="",E3989=""),"",'statement of marks'!$GJ95)</f>
        <v/>
      </c>
      <c r="F3993" s="261" t="str">
        <f>IF(OR('statement of marks'!$GJ95="",F3989=""),"",'statement of marks'!$GJ95)</f>
        <v/>
      </c>
      <c r="G3993" s="261" t="str">
        <f>IF(OR('statement of marks'!$GJ95="",G3989=""),"",'statement of marks'!$GJ95)</f>
        <v/>
      </c>
      <c r="H3993" s="261" t="str">
        <f>IF(OR('statement of marks'!$GJ95="",H3989=""),"",'statement of marks'!$GJ95)</f>
        <v/>
      </c>
      <c r="I3993" s="261" t="str">
        <f>IF(OR('statement of marks'!$GJ95="",I3989=""),"",'statement of marks'!$GJ95)</f>
        <v/>
      </c>
      <c r="J3993" s="262" t="str">
        <f>IF(OR('statement of marks'!$GJ95="",J3989=""),"",'statement of marks'!$GJ95)</f>
        <v/>
      </c>
    </row>
    <row r="3994" spans="1:10" ht="17.5" customHeight="1">
      <c r="A3994" s="214"/>
      <c r="B3994" s="308" t="str">
        <f>'statement of marks'!$GK$4</f>
        <v>foKku</v>
      </c>
      <c r="C3994" s="240"/>
      <c r="D3994" s="241"/>
      <c r="E3994" s="261" t="str">
        <f>IF(OR('statement of marks'!$GM95="",E3989=""),"",'statement of marks'!$GM95)</f>
        <v/>
      </c>
      <c r="F3994" s="261" t="str">
        <f>IF(OR('statement of marks'!$GM95="",F3989=""),"",'statement of marks'!$GM95)</f>
        <v/>
      </c>
      <c r="G3994" s="261" t="str">
        <f>IF(OR('statement of marks'!$GM95="",G3989=""),"",'statement of marks'!$GM95)</f>
        <v/>
      </c>
      <c r="H3994" s="261" t="str">
        <f>IF(OR('statement of marks'!$GM95="",H3989=""),"",'statement of marks'!$GM95)</f>
        <v/>
      </c>
      <c r="I3994" s="261" t="str">
        <f>IF(OR('statement of marks'!$GM95="",I3989=""),"",'statement of marks'!$GM95)</f>
        <v/>
      </c>
      <c r="J3994" s="262" t="str">
        <f>IF(OR('statement of marks'!$GM95="",J3989=""),"",'statement of marks'!$GM95)</f>
        <v/>
      </c>
    </row>
    <row r="3995" spans="1:10" ht="17.5" customHeight="1">
      <c r="A3995" s="214"/>
      <c r="B3995" s="308" t="str">
        <f>'statement of marks'!$GN$4</f>
        <v>lkekftd foKku</v>
      </c>
      <c r="C3995" s="240"/>
      <c r="D3995" s="241"/>
      <c r="E3995" s="261" t="str">
        <f>IF(OR('statement of marks'!$GP95="",E3989=""),"",'statement of marks'!$GP95)</f>
        <v/>
      </c>
      <c r="F3995" s="261" t="str">
        <f>IF(OR('statement of marks'!$GP95="",F3989=""),"",'statement of marks'!$GP95)</f>
        <v/>
      </c>
      <c r="G3995" s="261" t="str">
        <f>IF(OR('statement of marks'!$GP95="",G3989=""),"",'statement of marks'!$GP95)</f>
        <v/>
      </c>
      <c r="H3995" s="261" t="str">
        <f>IF(OR('statement of marks'!$GP95="",H3989=""),"",'statement of marks'!$GP95)</f>
        <v/>
      </c>
      <c r="I3995" s="261" t="str">
        <f>IF(OR('statement of marks'!$GP95="",I3989=""),"",'statement of marks'!$GP95)</f>
        <v/>
      </c>
      <c r="J3995" s="262" t="str">
        <f>IF(OR('statement of marks'!$GP95="",J3989=""),"",'statement of marks'!$GP95)</f>
        <v/>
      </c>
    </row>
    <row r="3996" spans="1:10" ht="17.5" customHeight="1">
      <c r="A3996" s="214"/>
      <c r="B3996" s="308" t="str">
        <f>'statement of marks'!$GQ$4</f>
        <v>dk;kZuqHko</v>
      </c>
      <c r="C3996" s="240"/>
      <c r="D3996" s="241"/>
      <c r="E3996" s="261" t="str">
        <f>IF(OR('statement of marks'!$GS95="",E3989=""),"",'statement of marks'!$GS95)</f>
        <v/>
      </c>
      <c r="F3996" s="261" t="str">
        <f>IF(OR('statement of marks'!$GS95="",F3989=""),"",'statement of marks'!$GS95)</f>
        <v/>
      </c>
      <c r="G3996" s="261" t="str">
        <f>IF(OR('statement of marks'!$GS95="",G3989=""),"",'statement of marks'!$GS95)</f>
        <v/>
      </c>
      <c r="H3996" s="261" t="str">
        <f>IF(OR('statement of marks'!$GS95="",H3989=""),"",'statement of marks'!$GS95)</f>
        <v/>
      </c>
      <c r="I3996" s="261" t="str">
        <f>IF(OR('statement of marks'!$GS95="",I3989=""),"",'statement of marks'!$GS95)</f>
        <v/>
      </c>
      <c r="J3996" s="262" t="str">
        <f>IF(OR('statement of marks'!$GS95="",J3989=""),"",'statement of marks'!$GS95)</f>
        <v/>
      </c>
    </row>
    <row r="3997" spans="1:10" ht="17.5" customHeight="1">
      <c r="A3997" s="214"/>
      <c r="B3997" s="308" t="str">
        <f>'statement of marks'!$GT$4</f>
        <v>dyk f'k{kk</v>
      </c>
      <c r="C3997" s="240"/>
      <c r="D3997" s="241"/>
      <c r="E3997" s="263" t="str">
        <f>IF(OR('statement of marks'!$GV95="",E3989=""),"",'statement of marks'!$GV95)</f>
        <v/>
      </c>
      <c r="F3997" s="263" t="str">
        <f>IF(OR('statement of marks'!$GV95="",F3989=""),"",'statement of marks'!$GV95)</f>
        <v/>
      </c>
      <c r="G3997" s="263" t="str">
        <f>IF(OR('statement of marks'!$GV95="",G3989=""),"",'statement of marks'!$GV95)</f>
        <v/>
      </c>
      <c r="H3997" s="263" t="str">
        <f>IF(OR('statement of marks'!$GV95="",H3989=""),"",'statement of marks'!$GV95)</f>
        <v/>
      </c>
      <c r="I3997" s="263" t="str">
        <f>IF(OR('statement of marks'!$GV95="",I3989=""),"",'statement of marks'!$GV95)</f>
        <v/>
      </c>
      <c r="J3997" s="264" t="str">
        <f>IF(OR('statement of marks'!$GV95="",J3989=""),"",'statement of marks'!$GV95)</f>
        <v/>
      </c>
    </row>
    <row r="3998" spans="1:10" ht="17.5" customHeight="1">
      <c r="A3998" s="214"/>
      <c r="B3998" s="245" t="s">
        <v>284</v>
      </c>
      <c r="C3998" s="265" t="str">
        <f t="shared" ref="C3998:J3998" si="176">C3989</f>
        <v/>
      </c>
      <c r="D3998" s="265" t="str">
        <f t="shared" si="176"/>
        <v/>
      </c>
      <c r="E3998" s="265" t="str">
        <f t="shared" si="176"/>
        <v/>
      </c>
      <c r="F3998" s="265" t="str">
        <f t="shared" si="176"/>
        <v/>
      </c>
      <c r="G3998" s="265" t="str">
        <f t="shared" si="176"/>
        <v/>
      </c>
      <c r="H3998" s="265" t="str">
        <f t="shared" si="176"/>
        <v/>
      </c>
      <c r="I3998" s="265" t="str">
        <f t="shared" si="176"/>
        <v/>
      </c>
      <c r="J3998" s="266" t="str">
        <f t="shared" si="176"/>
        <v/>
      </c>
    </row>
    <row r="3999" spans="1:10" ht="17.5" customHeight="1">
      <c r="A3999" s="214"/>
      <c r="B3999" s="308" t="str">
        <f>'statement of marks'!$HL$5</f>
        <v>Nk= mifLFkfr</v>
      </c>
      <c r="C3999" s="242"/>
      <c r="D3999" s="242"/>
      <c r="E3999" s="267" t="str">
        <f>IF(OR('statement of marks'!$HL95="",E3989=""),"",'statement of marks'!$HL95)</f>
        <v/>
      </c>
      <c r="F3999" s="267" t="str">
        <f>IF(OR('statement of marks'!$HL95="",F3989=""),"",'statement of marks'!$HL95)</f>
        <v/>
      </c>
      <c r="G3999" s="267" t="str">
        <f>IF(OR('statement of marks'!$HL95="",G3989=""),"",'statement of marks'!$HL95)</f>
        <v/>
      </c>
      <c r="H3999" s="267" t="str">
        <f>IF(OR('statement of marks'!$HL95="",H3989=""),"",'statement of marks'!$HL95)</f>
        <v/>
      </c>
      <c r="I3999" s="267" t="str">
        <f>IF(OR('statement of marks'!$HL95="",I3989=""),"",'statement of marks'!$HL95)</f>
        <v/>
      </c>
      <c r="J3999" s="268" t="str">
        <f>IF(OR('statement of marks'!$HL95="",J3989=""),"",'statement of marks'!$HL95)</f>
        <v/>
      </c>
    </row>
    <row r="4000" spans="1:10" ht="17.5" customHeight="1">
      <c r="A4000" s="214"/>
      <c r="B4000" s="308" t="str">
        <f>'statement of marks'!$HK$5</f>
        <v>dqy ehfVax</v>
      </c>
      <c r="C4000" s="243"/>
      <c r="D4000" s="243"/>
      <c r="E4000" s="243" t="str">
        <f>IF(OR('statement of marks'!$HK95="",E3989=""),"",'statement of marks'!$HK95)</f>
        <v/>
      </c>
      <c r="F4000" s="243" t="str">
        <f>IF(OR('statement of marks'!$HK95="",F3989=""),"",'statement of marks'!$HK95)</f>
        <v/>
      </c>
      <c r="G4000" s="243" t="str">
        <f>IF(OR('statement of marks'!$HK95="",G3989=""),"",'statement of marks'!$HK95)</f>
        <v/>
      </c>
      <c r="H4000" s="243" t="str">
        <f>IF(OR('statement of marks'!$HK95="",H3989=""),"",'statement of marks'!$HK95)</f>
        <v/>
      </c>
      <c r="I4000" s="243" t="str">
        <f>IF(OR('statement of marks'!$HK95="",I3989=""),"",'statement of marks'!$HK95)</f>
        <v/>
      </c>
      <c r="J4000" s="269" t="str">
        <f>IF(OR('statement of marks'!$HK95="",J3989=""),"",'statement of marks'!$HK95)</f>
        <v/>
      </c>
    </row>
    <row r="4001" spans="1:10" ht="17.5" customHeight="1">
      <c r="A4001" s="214"/>
      <c r="B4001" s="308" t="s">
        <v>259</v>
      </c>
      <c r="C4001" s="243" t="str">
        <f t="shared" ref="C4001:J4001" si="177">IF(OR(C3999="",C4000=""),"",C3999/C4000*100)</f>
        <v/>
      </c>
      <c r="D4001" s="243" t="str">
        <f t="shared" si="177"/>
        <v/>
      </c>
      <c r="E4001" s="243" t="str">
        <f t="shared" si="177"/>
        <v/>
      </c>
      <c r="F4001" s="243" t="str">
        <f t="shared" si="177"/>
        <v/>
      </c>
      <c r="G4001" s="243" t="str">
        <f t="shared" si="177"/>
        <v/>
      </c>
      <c r="H4001" s="243" t="str">
        <f t="shared" si="177"/>
        <v/>
      </c>
      <c r="I4001" s="243" t="str">
        <f t="shared" si="177"/>
        <v/>
      </c>
      <c r="J4001" s="269" t="str">
        <f t="shared" si="177"/>
        <v/>
      </c>
    </row>
    <row r="4002" spans="1:10" ht="17.5" customHeight="1">
      <c r="A4002" s="214"/>
      <c r="B4002" s="308" t="s">
        <v>260</v>
      </c>
      <c r="C4002" s="243"/>
      <c r="D4002" s="243"/>
      <c r="E4002" s="243"/>
      <c r="F4002" s="243"/>
      <c r="G4002" s="243"/>
      <c r="H4002" s="243"/>
      <c r="I4002" s="243"/>
      <c r="J4002" s="249"/>
    </row>
    <row r="4003" spans="1:10" ht="17.5" customHeight="1">
      <c r="A4003" s="214"/>
      <c r="B4003" s="310" t="s">
        <v>257</v>
      </c>
      <c r="C4003" s="1319" t="str">
        <f>IF('statement of marks'!HN95="","",'statement of marks'!HN95)</f>
        <v/>
      </c>
      <c r="D4003" s="1320"/>
      <c r="E4003" s="1320"/>
      <c r="F4003" s="1320"/>
      <c r="G4003" s="1320"/>
      <c r="H4003" s="1320"/>
      <c r="I4003" s="1320"/>
      <c r="J4003" s="1321"/>
    </row>
    <row r="4004" spans="1:10" ht="17.5" customHeight="1">
      <c r="A4004" s="214"/>
      <c r="B4004" s="246"/>
      <c r="C4004" s="1322"/>
      <c r="D4004" s="1323"/>
      <c r="E4004" s="1323"/>
      <c r="F4004" s="1324"/>
      <c r="G4004" s="1322"/>
      <c r="H4004" s="1323"/>
      <c r="I4004" s="1323"/>
      <c r="J4004" s="1325"/>
    </row>
    <row r="4005" spans="1:10" ht="17.5" customHeight="1" thickBot="1">
      <c r="A4005" s="215"/>
      <c r="B4005" s="259" t="s">
        <v>262</v>
      </c>
      <c r="C4005" s="1293" t="s">
        <v>80</v>
      </c>
      <c r="D4005" s="1294"/>
      <c r="E4005" s="1294"/>
      <c r="F4005" s="1295"/>
      <c r="G4005" s="1296" t="s">
        <v>263</v>
      </c>
      <c r="H4005" s="1297"/>
      <c r="I4005" s="1297"/>
      <c r="J4005" s="1298"/>
    </row>
    <row r="4006" spans="1:10" ht="17.5" customHeight="1">
      <c r="A4006" s="247"/>
      <c r="B4006" s="1352" t="s">
        <v>228</v>
      </c>
      <c r="C4006" s="1353"/>
      <c r="D4006" s="1353"/>
      <c r="E4006" s="1353"/>
      <c r="F4006" s="1353"/>
      <c r="G4006" s="1353"/>
      <c r="H4006" s="1353"/>
      <c r="I4006" s="1353"/>
      <c r="J4006" s="1354"/>
    </row>
    <row r="4007" spans="1:10" ht="17.5" customHeight="1">
      <c r="A4007" s="214"/>
      <c r="B4007" s="1355" t="s">
        <v>247</v>
      </c>
      <c r="C4007" s="1356"/>
      <c r="D4007" s="1356"/>
      <c r="E4007" s="1356"/>
      <c r="F4007" s="1356"/>
      <c r="G4007" s="1356"/>
      <c r="H4007" s="1356"/>
      <c r="I4007" s="1356"/>
      <c r="J4007" s="1357"/>
    </row>
    <row r="4008" spans="1:10" ht="17.5" customHeight="1">
      <c r="A4008" s="214"/>
      <c r="B4008" s="1358" t="s">
        <v>81</v>
      </c>
      <c r="C4008" s="1358"/>
      <c r="D4008" s="1359">
        <f>YEAR(details!G96)</f>
        <v>1900</v>
      </c>
      <c r="E4008" s="1360"/>
      <c r="F4008" s="307" t="s">
        <v>230</v>
      </c>
      <c r="G4008" s="1359" t="str">
        <f>'statement of marks'!$H$3</f>
        <v>2015-16</v>
      </c>
      <c r="H4008" s="1360"/>
      <c r="I4008" s="307" t="s">
        <v>231</v>
      </c>
      <c r="J4008" s="255"/>
    </row>
    <row r="4009" spans="1:10" ht="17.5" customHeight="1">
      <c r="A4009" s="214"/>
      <c r="B4009" s="1326" t="s">
        <v>229</v>
      </c>
      <c r="C4009" s="1327"/>
      <c r="D4009" s="1312" t="str">
        <f>'statement of marks'!$A$1</f>
        <v>jk- ck- ek/;fed fo|ky; uohu] fuEckgsM+k</v>
      </c>
      <c r="E4009" s="1313"/>
      <c r="F4009" s="1313"/>
      <c r="G4009" s="1313"/>
      <c r="H4009" s="1313"/>
      <c r="I4009" s="1313"/>
      <c r="J4009" s="1314"/>
    </row>
    <row r="4010" spans="1:10" ht="17.5" customHeight="1">
      <c r="A4010" s="214"/>
      <c r="B4010" s="1326" t="str">
        <f>'statement of marks'!$J$3</f>
        <v xml:space="preserve">fo|ky; dk Mk;l dksM+ </v>
      </c>
      <c r="C4010" s="1327"/>
      <c r="D4010" s="1345" t="str">
        <f>'statement of marks'!$K$3</f>
        <v xml:space="preserve">08291009401   </v>
      </c>
      <c r="E4010" s="1346"/>
      <c r="F4010" s="1128"/>
      <c r="G4010" s="1129"/>
      <c r="H4010" s="1129"/>
      <c r="I4010" s="1129"/>
      <c r="J4010" s="1347"/>
    </row>
    <row r="4011" spans="1:10" ht="17.5" customHeight="1">
      <c r="A4011" s="214"/>
      <c r="B4011" s="1326" t="s">
        <v>218</v>
      </c>
      <c r="C4011" s="1327"/>
      <c r="D4011" s="1312" t="str">
        <f>IF('statement of marks'!J96="","",'statement of marks'!J96)</f>
        <v/>
      </c>
      <c r="E4011" s="1313"/>
      <c r="F4011" s="1313"/>
      <c r="G4011" s="1313"/>
      <c r="H4011" s="1313"/>
      <c r="I4011" s="1313"/>
      <c r="J4011" s="1314"/>
    </row>
    <row r="4012" spans="1:10" ht="17.5" customHeight="1">
      <c r="A4012" s="214"/>
      <c r="B4012" s="1326" t="s">
        <v>232</v>
      </c>
      <c r="C4012" s="1327"/>
      <c r="D4012" s="1145" t="str">
        <f>IF('statement of marks'!C96="B","Nk=",IF('statement of marks'!C96="G","Nk=k",""))</f>
        <v/>
      </c>
      <c r="E4012" s="1145"/>
      <c r="F4012" s="258" t="s">
        <v>224</v>
      </c>
      <c r="G4012" s="256" t="str">
        <f>IF('statement of marks'!B96="","",'statement of marks'!B96)</f>
        <v/>
      </c>
      <c r="H4012" s="1348"/>
      <c r="I4012" s="1348"/>
      <c r="J4012" s="1349"/>
    </row>
    <row r="4013" spans="1:10" ht="17.5" customHeight="1">
      <c r="A4013" s="214"/>
      <c r="B4013" s="1326" t="s">
        <v>220</v>
      </c>
      <c r="C4013" s="1327"/>
      <c r="D4013" s="1312" t="str">
        <f>IF('statement of marks'!L96="","",'statement of marks'!L96)</f>
        <v/>
      </c>
      <c r="E4013" s="1313"/>
      <c r="F4013" s="1313"/>
      <c r="G4013" s="1313"/>
      <c r="H4013" s="1313"/>
      <c r="I4013" s="1313"/>
      <c r="J4013" s="1314"/>
    </row>
    <row r="4014" spans="1:10" ht="17.5" customHeight="1">
      <c r="A4014" s="214"/>
      <c r="B4014" s="1326" t="s">
        <v>219</v>
      </c>
      <c r="C4014" s="1327"/>
      <c r="D4014" s="1312" t="str">
        <f>IF('statement of marks'!K96="","",'statement of marks'!K96)</f>
        <v/>
      </c>
      <c r="E4014" s="1313"/>
      <c r="F4014" s="1313"/>
      <c r="G4014" s="1313"/>
      <c r="H4014" s="1313"/>
      <c r="I4014" s="1313"/>
      <c r="J4014" s="1314"/>
    </row>
    <row r="4015" spans="1:10" ht="17.5" customHeight="1">
      <c r="A4015" s="214"/>
      <c r="B4015" s="1326" t="s">
        <v>234</v>
      </c>
      <c r="C4015" s="1327"/>
      <c r="D4015" s="1312" t="str">
        <f>IF(details!N96="","",details!N96)</f>
        <v/>
      </c>
      <c r="E4015" s="1313"/>
      <c r="F4015" s="1313"/>
      <c r="G4015" s="1313"/>
      <c r="H4015" s="1313"/>
      <c r="I4015" s="1313"/>
      <c r="J4015" s="1314"/>
    </row>
    <row r="4016" spans="1:10" ht="17.5" customHeight="1">
      <c r="A4016" s="214"/>
      <c r="B4016" s="1326" t="s">
        <v>283</v>
      </c>
      <c r="C4016" s="1327"/>
      <c r="D4016" s="1312" t="str">
        <f>IF(details!O96="","",details!O96)</f>
        <v/>
      </c>
      <c r="E4016" s="1313"/>
      <c r="F4016" s="1313"/>
      <c r="G4016" s="1313"/>
      <c r="H4016" s="1313"/>
      <c r="I4016" s="1313"/>
      <c r="J4016" s="1314"/>
    </row>
    <row r="4017" spans="1:10" ht="17.5" customHeight="1">
      <c r="A4017" s="214"/>
      <c r="B4017" s="1326" t="s">
        <v>77</v>
      </c>
      <c r="C4017" s="1327"/>
      <c r="D4017" s="392">
        <f>'statement of marks'!$C$3</f>
        <v>6</v>
      </c>
      <c r="E4017" s="309" t="s">
        <v>222</v>
      </c>
      <c r="F4017" s="254" t="str">
        <f>IF('statement of marks'!F96="","",'statement of marks'!F96)</f>
        <v/>
      </c>
      <c r="G4017" s="1343" t="s">
        <v>233</v>
      </c>
      <c r="H4017" s="1170"/>
      <c r="I4017" s="1361" t="str">
        <f>IF('statement of marks'!G96="","",'statement of marks'!G96)</f>
        <v/>
      </c>
      <c r="J4017" s="1362"/>
    </row>
    <row r="4018" spans="1:10" ht="17.5" customHeight="1">
      <c r="A4018" s="214"/>
      <c r="B4018" s="1326" t="s">
        <v>225</v>
      </c>
      <c r="C4018" s="1327"/>
      <c r="D4018" s="1316" t="str">
        <f>IF('statement of marks'!H96="","",'statement of marks'!H96)</f>
        <v/>
      </c>
      <c r="E4018" s="1328"/>
      <c r="F4018" s="1328"/>
      <c r="G4018" s="1328"/>
      <c r="H4018" s="1328"/>
      <c r="I4018" s="1328"/>
      <c r="J4018" s="1329"/>
    </row>
    <row r="4019" spans="1:10" ht="17.5" customHeight="1">
      <c r="A4019" s="214"/>
      <c r="B4019" s="1326" t="s">
        <v>226</v>
      </c>
      <c r="C4019" s="1327"/>
      <c r="D4019" s="1330" t="str">
        <f>IF('statement of marks'!I96="","",'statement of marks'!I96)</f>
        <v/>
      </c>
      <c r="E4019" s="1331"/>
      <c r="F4019" s="1332"/>
      <c r="G4019" s="1332"/>
      <c r="H4019" s="1332"/>
      <c r="I4019" s="1332"/>
      <c r="J4019" s="1333"/>
    </row>
    <row r="4020" spans="1:10" ht="17.5" customHeight="1">
      <c r="A4020" s="214"/>
      <c r="B4020" s="1312" t="s">
        <v>235</v>
      </c>
      <c r="C4020" s="1313"/>
      <c r="D4020" s="1313"/>
      <c r="E4020" s="1144"/>
      <c r="F4020" s="1334" t="str">
        <f>IF(details!Q96="","",details!Q96)</f>
        <v/>
      </c>
      <c r="G4020" s="1334"/>
      <c r="H4020" s="1335"/>
      <c r="I4020" s="1335"/>
      <c r="J4020" s="1336"/>
    </row>
    <row r="4021" spans="1:10" ht="17.5" customHeight="1">
      <c r="A4021" s="214"/>
      <c r="B4021" s="1326" t="s">
        <v>239</v>
      </c>
      <c r="C4021" s="1327"/>
      <c r="D4021" s="1312" t="str">
        <f>IF(details!M96="","",details!M96)</f>
        <v/>
      </c>
      <c r="E4021" s="1313"/>
      <c r="F4021" s="1313"/>
      <c r="G4021" s="1313"/>
      <c r="H4021" s="1313"/>
      <c r="I4021" s="1313"/>
      <c r="J4021" s="1314"/>
    </row>
    <row r="4022" spans="1:10" ht="17.5" customHeight="1">
      <c r="A4022" s="214"/>
      <c r="B4022" s="1326" t="s">
        <v>240</v>
      </c>
      <c r="C4022" s="1327"/>
      <c r="D4022" s="1312" t="str">
        <f>IF(details!P96="","",details!P96)</f>
        <v/>
      </c>
      <c r="E4022" s="1313"/>
      <c r="F4022" s="1313"/>
      <c r="G4022" s="1313"/>
      <c r="H4022" s="1313"/>
      <c r="I4022" s="1313"/>
      <c r="J4022" s="1314"/>
    </row>
    <row r="4023" spans="1:10" ht="17.5" customHeight="1">
      <c r="A4023" s="214"/>
      <c r="B4023" s="1326" t="s">
        <v>241</v>
      </c>
      <c r="C4023" s="1327"/>
      <c r="D4023" s="1337" t="str">
        <f>IF('statement of marks'!HD96="mRrh.kZ",'statement of marks'!$C$3,"")</f>
        <v/>
      </c>
      <c r="E4023" s="1338"/>
      <c r="F4023" s="1313" t="s">
        <v>242</v>
      </c>
      <c r="G4023" s="1144"/>
      <c r="H4023" s="1337" t="str">
        <f>IF(D4023="","",D4023+1)</f>
        <v/>
      </c>
      <c r="I4023" s="1338"/>
      <c r="J4023" s="1339"/>
    </row>
    <row r="4024" spans="1:10" ht="17.5" customHeight="1">
      <c r="A4024" s="214"/>
      <c r="B4024" s="1326" t="s">
        <v>243</v>
      </c>
      <c r="C4024" s="1327"/>
      <c r="D4024" s="1340">
        <f>IF(details!$O$4="","",details!$O$4)</f>
        <v>42460</v>
      </c>
      <c r="E4024" s="1341"/>
      <c r="F4024" s="1342"/>
      <c r="G4024" s="1343"/>
      <c r="H4024" s="1343"/>
      <c r="I4024" s="1343"/>
      <c r="J4024" s="1344"/>
    </row>
    <row r="4025" spans="1:10" ht="17.5" customHeight="1">
      <c r="A4025" s="214"/>
      <c r="B4025" s="1299"/>
      <c r="C4025" s="1299"/>
      <c r="D4025" s="1276"/>
      <c r="E4025" s="1276"/>
      <c r="F4025" s="1288"/>
      <c r="G4025" s="1288"/>
      <c r="H4025" s="1288"/>
      <c r="I4025" s="1288"/>
      <c r="J4025" s="1300"/>
    </row>
    <row r="4026" spans="1:10" ht="17.5" customHeight="1">
      <c r="A4026" s="214"/>
      <c r="B4026" s="1301" t="str">
        <f>IF(details!$I$4="","",details!$I$4)</f>
        <v>Jherh js[kk oekZ</v>
      </c>
      <c r="C4026" s="1301"/>
      <c r="D4026" s="1276"/>
      <c r="E4026" s="1276"/>
      <c r="F4026" s="1302" t="str">
        <f>IF(details!$F$4="","",details!$F$4)</f>
        <v>Jh jk/ks';ke tk'kh</v>
      </c>
      <c r="G4026" s="1303"/>
      <c r="H4026" s="1303"/>
      <c r="I4026" s="1303"/>
      <c r="J4026" s="1304"/>
    </row>
    <row r="4027" spans="1:10" ht="17.5" customHeight="1" thickBot="1">
      <c r="A4027" s="215"/>
      <c r="B4027" s="1305" t="s">
        <v>244</v>
      </c>
      <c r="C4027" s="1305"/>
      <c r="D4027" s="1305" t="s">
        <v>245</v>
      </c>
      <c r="E4027" s="1305"/>
      <c r="F4027" s="1306" t="s">
        <v>246</v>
      </c>
      <c r="G4027" s="1307"/>
      <c r="H4027" s="1307"/>
      <c r="I4027" s="1307"/>
      <c r="J4027" s="1308"/>
    </row>
    <row r="4028" spans="1:10" ht="17.5" customHeight="1">
      <c r="A4028" s="247"/>
      <c r="B4028" s="1309" t="s">
        <v>258</v>
      </c>
      <c r="C4028" s="1310"/>
      <c r="D4028" s="1310"/>
      <c r="E4028" s="1310"/>
      <c r="F4028" s="1310"/>
      <c r="G4028" s="1310"/>
      <c r="H4028" s="1310"/>
      <c r="I4028" s="1310"/>
      <c r="J4028" s="1311"/>
    </row>
    <row r="4029" spans="1:10" ht="17.5" customHeight="1">
      <c r="A4029" s="214"/>
      <c r="B4029" s="310" t="s">
        <v>218</v>
      </c>
      <c r="C4029" s="1312" t="str">
        <f>IF('statement of marks'!J96="","",'statement of marks'!J96)</f>
        <v/>
      </c>
      <c r="D4029" s="1313"/>
      <c r="E4029" s="1313"/>
      <c r="F4029" s="1313"/>
      <c r="G4029" s="1313"/>
      <c r="H4029" s="1313"/>
      <c r="I4029" s="1313"/>
      <c r="J4029" s="1314"/>
    </row>
    <row r="4030" spans="1:10" ht="17.5" customHeight="1">
      <c r="A4030" s="214"/>
      <c r="B4030" s="310" t="s">
        <v>219</v>
      </c>
      <c r="C4030" s="1312" t="str">
        <f>IF('statement of marks'!K96="","",'statement of marks'!K96)</f>
        <v/>
      </c>
      <c r="D4030" s="1313"/>
      <c r="E4030" s="1313"/>
      <c r="F4030" s="1313"/>
      <c r="G4030" s="1313"/>
      <c r="H4030" s="1313"/>
      <c r="I4030" s="1313"/>
      <c r="J4030" s="1314"/>
    </row>
    <row r="4031" spans="1:10" ht="17.5" customHeight="1">
      <c r="A4031" s="214"/>
      <c r="B4031" s="310" t="s">
        <v>220</v>
      </c>
      <c r="C4031" s="1312" t="str">
        <f>IF('statement of marks'!L96="","",'statement of marks'!L96)</f>
        <v/>
      </c>
      <c r="D4031" s="1313"/>
      <c r="E4031" s="1313"/>
      <c r="F4031" s="1313"/>
      <c r="G4031" s="1313"/>
      <c r="H4031" s="1313"/>
      <c r="I4031" s="1313"/>
      <c r="J4031" s="1314"/>
    </row>
    <row r="4032" spans="1:10" ht="17.5" customHeight="1">
      <c r="A4032" s="214"/>
      <c r="B4032" s="310" t="s">
        <v>225</v>
      </c>
      <c r="C4032" s="1315" t="str">
        <f>IF('statement of marks'!H96="","",'statement of marks'!H96)</f>
        <v/>
      </c>
      <c r="D4032" s="1316"/>
      <c r="E4032" s="252" t="s">
        <v>261</v>
      </c>
      <c r="F4032" s="1317" t="str">
        <f>IF('statement of marks'!I96="","",'statement of marks'!I96)</f>
        <v/>
      </c>
      <c r="G4032" s="1317"/>
      <c r="H4032" s="1317"/>
      <c r="I4032" s="1317"/>
      <c r="J4032" s="1318"/>
    </row>
    <row r="4033" spans="1:10" ht="17.5" customHeight="1">
      <c r="A4033" s="214"/>
      <c r="B4033" s="310" t="s">
        <v>223</v>
      </c>
      <c r="C4033" s="253" t="s">
        <v>248</v>
      </c>
      <c r="D4033" s="235" t="s">
        <v>249</v>
      </c>
      <c r="E4033" s="235" t="s">
        <v>250</v>
      </c>
      <c r="F4033" s="235" t="s">
        <v>251</v>
      </c>
      <c r="G4033" s="235" t="s">
        <v>252</v>
      </c>
      <c r="H4033" s="235" t="s">
        <v>253</v>
      </c>
      <c r="I4033" s="235" t="s">
        <v>254</v>
      </c>
      <c r="J4033" s="248" t="s">
        <v>255</v>
      </c>
    </row>
    <row r="4034" spans="1:10" ht="17.5" customHeight="1">
      <c r="A4034" s="214"/>
      <c r="B4034" s="308" t="s">
        <v>256</v>
      </c>
      <c r="C4034" s="239" t="str">
        <f>IF(AND('statement of marks'!$C$3=1,'statement of marks'!HD96="mRrh.kZ"),'statement of marks'!$H$3,"")</f>
        <v/>
      </c>
      <c r="D4034" s="239" t="str">
        <f>IF(AND('statement of marks'!$C$3=2,'statement of marks'!HD96="mRrh.kZ"),'statement of marks'!$H$3,"")</f>
        <v/>
      </c>
      <c r="E4034" s="239" t="str">
        <f>IF(AND('statement of marks'!$C$3=3,'statement of marks'!HD96="mRrh.kZ"),'statement of marks'!$H$3,"")</f>
        <v/>
      </c>
      <c r="F4034" s="239" t="str">
        <f>IF(AND('statement of marks'!$C$3=4,'statement of marks'!HD96="mRrh.kZ"),'statement of marks'!$H$3,"")</f>
        <v/>
      </c>
      <c r="G4034" s="239" t="str">
        <f>IF(AND('statement of marks'!$C$3=5,'statement of marks'!HD96="mRrh.kZ"),'statement of marks'!$H$3,"")</f>
        <v/>
      </c>
      <c r="H4034" s="239" t="str">
        <f>IF(AND('statement of marks'!$C$3=6,'statement of marks'!HD96="mRrh.kZ"),'statement of marks'!$H$3,"")</f>
        <v/>
      </c>
      <c r="I4034" s="239" t="str">
        <f>IF(AND('statement of marks'!$C$3=7,'statement of marks'!HD96="mRrh.kZ"),'statement of marks'!$H$3,"")</f>
        <v/>
      </c>
      <c r="J4034" s="260" t="str">
        <f>IF(AND('statement of marks'!$C$3=8,'statement of marks'!HD96="mRrh.kZ"),'statement of marks'!$H$3,"")</f>
        <v/>
      </c>
    </row>
    <row r="4035" spans="1:10" ht="17.5" customHeight="1">
      <c r="A4035" s="214"/>
      <c r="B4035" s="308" t="str">
        <f>'statement of marks'!$FT$4</f>
        <v>fgUnh</v>
      </c>
      <c r="C4035" s="240"/>
      <c r="D4035" s="241"/>
      <c r="E4035" s="261" t="str">
        <f>IF(OR('statement of marks'!$FV96="",E4034=""),"",'statement of marks'!$FV96)</f>
        <v/>
      </c>
      <c r="F4035" s="261" t="str">
        <f>IF(OR('statement of marks'!$FV96="",F4034=""),"",'statement of marks'!$FV96)</f>
        <v/>
      </c>
      <c r="G4035" s="261" t="str">
        <f>IF(OR('statement of marks'!$FV96="",G4034=""),"",'statement of marks'!$FV96)</f>
        <v/>
      </c>
      <c r="H4035" s="261" t="str">
        <f>IF(OR('statement of marks'!$FV96="",H4034=""),"",'statement of marks'!$FV96)</f>
        <v/>
      </c>
      <c r="I4035" s="261" t="str">
        <f>IF(OR('statement of marks'!$FV96="",I4034=""),"",'statement of marks'!$FV96)</f>
        <v/>
      </c>
      <c r="J4035" s="262" t="str">
        <f>IF(OR('statement of marks'!$FV96="",J4034=""),"",'statement of marks'!$FV96)</f>
        <v/>
      </c>
    </row>
    <row r="4036" spans="1:10" ht="17.5" customHeight="1">
      <c r="A4036" s="214"/>
      <c r="B4036" s="308" t="str">
        <f>'statement of marks'!$FW$4</f>
        <v>vaxszth</v>
      </c>
      <c r="C4036" s="240"/>
      <c r="D4036" s="241"/>
      <c r="E4036" s="261" t="str">
        <f>IF(OR('statement of marks'!$FY96="",E4034=""),"",'statement of marks'!$FY96)</f>
        <v/>
      </c>
      <c r="F4036" s="261" t="str">
        <f>IF(OR('statement of marks'!$FY96="",F4034=""),"",'statement of marks'!$FY96)</f>
        <v/>
      </c>
      <c r="G4036" s="261" t="str">
        <f>IF(OR('statement of marks'!$FY96="",G4034=""),"",'statement of marks'!$FY96)</f>
        <v/>
      </c>
      <c r="H4036" s="261" t="str">
        <f>IF(OR('statement of marks'!$FY96="",H4034=""),"",'statement of marks'!$FY96)</f>
        <v/>
      </c>
      <c r="I4036" s="261" t="str">
        <f>IF(OR('statement of marks'!$FY96="",I4034=""),"",'statement of marks'!$FY96)</f>
        <v/>
      </c>
      <c r="J4036" s="262" t="str">
        <f>IF(OR('statement of marks'!$FY96="",J4034=""),"",'statement of marks'!$FY96)</f>
        <v/>
      </c>
    </row>
    <row r="4037" spans="1:10" ht="17.5" customHeight="1">
      <c r="A4037" s="214"/>
      <c r="B4037" s="308" t="str">
        <f>IF('statement of marks'!BE96="s","laLÑr",IF('statement of marks'!BE96="u","mnwZ",IF('statement of marks'!BE96="g","xqtjkrh",IF('statement of marks'!BE96="p","iatkch",IF('statement of marks'!BE96="sd","flU/kh","r`rh; Hkk""kk")))))</f>
        <v>r`rh; Hkk"kk</v>
      </c>
      <c r="C4037" s="240"/>
      <c r="D4037" s="241"/>
      <c r="E4037" s="261" t="str">
        <f>IF(OR('statement of marks'!$GB96="",E4034=""),"",'statement of marks'!$GB96)</f>
        <v/>
      </c>
      <c r="F4037" s="261" t="str">
        <f>IF(OR('statement of marks'!$GB96="",F4034=""),"",'statement of marks'!$GB96)</f>
        <v/>
      </c>
      <c r="G4037" s="261" t="str">
        <f>IF(OR('statement of marks'!$GB96="",G4034=""),"",'statement of marks'!$GB96)</f>
        <v/>
      </c>
      <c r="H4037" s="261" t="str">
        <f>IF(OR('statement of marks'!$GB96="",H4034=""),"",'statement of marks'!$GB96)</f>
        <v/>
      </c>
      <c r="I4037" s="261" t="str">
        <f>IF(OR('statement of marks'!$GB96="",I4034=""),"",'statement of marks'!$GB96)</f>
        <v/>
      </c>
      <c r="J4037" s="262" t="str">
        <f>IF(OR('statement of marks'!$GB96="",J4034=""),"",'statement of marks'!$GB96)</f>
        <v/>
      </c>
    </row>
    <row r="4038" spans="1:10" ht="17.5" customHeight="1">
      <c r="A4038" s="214"/>
      <c r="B4038" s="308" t="str">
        <f>'statement of marks'!$GH$4</f>
        <v>xf.kr</v>
      </c>
      <c r="C4038" s="240"/>
      <c r="D4038" s="241"/>
      <c r="E4038" s="261" t="str">
        <f>IF(OR('statement of marks'!$GJ96="",E4034=""),"",'statement of marks'!$GJ96)</f>
        <v/>
      </c>
      <c r="F4038" s="261" t="str">
        <f>IF(OR('statement of marks'!$GJ96="",F4034=""),"",'statement of marks'!$GJ96)</f>
        <v/>
      </c>
      <c r="G4038" s="261" t="str">
        <f>IF(OR('statement of marks'!$GJ96="",G4034=""),"",'statement of marks'!$GJ96)</f>
        <v/>
      </c>
      <c r="H4038" s="261" t="str">
        <f>IF(OR('statement of marks'!$GJ96="",H4034=""),"",'statement of marks'!$GJ96)</f>
        <v/>
      </c>
      <c r="I4038" s="261" t="str">
        <f>IF(OR('statement of marks'!$GJ96="",I4034=""),"",'statement of marks'!$GJ96)</f>
        <v/>
      </c>
      <c r="J4038" s="262" t="str">
        <f>IF(OR('statement of marks'!$GJ96="",J4034=""),"",'statement of marks'!$GJ96)</f>
        <v/>
      </c>
    </row>
    <row r="4039" spans="1:10" ht="17.5" customHeight="1">
      <c r="A4039" s="214"/>
      <c r="B4039" s="308" t="str">
        <f>'statement of marks'!$GK$4</f>
        <v>foKku</v>
      </c>
      <c r="C4039" s="240"/>
      <c r="D4039" s="241"/>
      <c r="E4039" s="261" t="str">
        <f>IF(OR('statement of marks'!$GM96="",E4034=""),"",'statement of marks'!$GM96)</f>
        <v/>
      </c>
      <c r="F4039" s="261" t="str">
        <f>IF(OR('statement of marks'!$GM96="",F4034=""),"",'statement of marks'!$GM96)</f>
        <v/>
      </c>
      <c r="G4039" s="261" t="str">
        <f>IF(OR('statement of marks'!$GM96="",G4034=""),"",'statement of marks'!$GM96)</f>
        <v/>
      </c>
      <c r="H4039" s="261" t="str">
        <f>IF(OR('statement of marks'!$GM96="",H4034=""),"",'statement of marks'!$GM96)</f>
        <v/>
      </c>
      <c r="I4039" s="261" t="str">
        <f>IF(OR('statement of marks'!$GM96="",I4034=""),"",'statement of marks'!$GM96)</f>
        <v/>
      </c>
      <c r="J4039" s="262" t="str">
        <f>IF(OR('statement of marks'!$GM96="",J4034=""),"",'statement of marks'!$GM96)</f>
        <v/>
      </c>
    </row>
    <row r="4040" spans="1:10" ht="17.5" customHeight="1">
      <c r="A4040" s="214"/>
      <c r="B4040" s="308" t="str">
        <f>'statement of marks'!$GN$4</f>
        <v>lkekftd foKku</v>
      </c>
      <c r="C4040" s="240"/>
      <c r="D4040" s="241"/>
      <c r="E4040" s="261" t="str">
        <f>IF(OR('statement of marks'!$GP96="",E4034=""),"",'statement of marks'!$GP96)</f>
        <v/>
      </c>
      <c r="F4040" s="261" t="str">
        <f>IF(OR('statement of marks'!$GP96="",F4034=""),"",'statement of marks'!$GP96)</f>
        <v/>
      </c>
      <c r="G4040" s="261" t="str">
        <f>IF(OR('statement of marks'!$GP96="",G4034=""),"",'statement of marks'!$GP96)</f>
        <v/>
      </c>
      <c r="H4040" s="261" t="str">
        <f>IF(OR('statement of marks'!$GP96="",H4034=""),"",'statement of marks'!$GP96)</f>
        <v/>
      </c>
      <c r="I4040" s="261" t="str">
        <f>IF(OR('statement of marks'!$GP96="",I4034=""),"",'statement of marks'!$GP96)</f>
        <v/>
      </c>
      <c r="J4040" s="262" t="str">
        <f>IF(OR('statement of marks'!$GP96="",J4034=""),"",'statement of marks'!$GP96)</f>
        <v/>
      </c>
    </row>
    <row r="4041" spans="1:10" ht="17.5" customHeight="1">
      <c r="A4041" s="214"/>
      <c r="B4041" s="308" t="str">
        <f>'statement of marks'!$GQ$4</f>
        <v>dk;kZuqHko</v>
      </c>
      <c r="C4041" s="240"/>
      <c r="D4041" s="241"/>
      <c r="E4041" s="261" t="str">
        <f>IF(OR('statement of marks'!$GS96="",E4034=""),"",'statement of marks'!$GS96)</f>
        <v/>
      </c>
      <c r="F4041" s="261" t="str">
        <f>IF(OR('statement of marks'!$GS96="",F4034=""),"",'statement of marks'!$GS96)</f>
        <v/>
      </c>
      <c r="G4041" s="261" t="str">
        <f>IF(OR('statement of marks'!$GS96="",G4034=""),"",'statement of marks'!$GS96)</f>
        <v/>
      </c>
      <c r="H4041" s="261" t="str">
        <f>IF(OR('statement of marks'!$GS96="",H4034=""),"",'statement of marks'!$GS96)</f>
        <v/>
      </c>
      <c r="I4041" s="261" t="str">
        <f>IF(OR('statement of marks'!$GS96="",I4034=""),"",'statement of marks'!$GS96)</f>
        <v/>
      </c>
      <c r="J4041" s="262" t="str">
        <f>IF(OR('statement of marks'!$GS96="",J4034=""),"",'statement of marks'!$GS96)</f>
        <v/>
      </c>
    </row>
    <row r="4042" spans="1:10" ht="17.5" customHeight="1">
      <c r="A4042" s="214"/>
      <c r="B4042" s="308" t="str">
        <f>'statement of marks'!$GT$4</f>
        <v>dyk f'k{kk</v>
      </c>
      <c r="C4042" s="240"/>
      <c r="D4042" s="241"/>
      <c r="E4042" s="263" t="str">
        <f>IF(OR('statement of marks'!$GV96="",E4034=""),"",'statement of marks'!$GV96)</f>
        <v/>
      </c>
      <c r="F4042" s="263" t="str">
        <f>IF(OR('statement of marks'!$GV96="",F4034=""),"",'statement of marks'!$GV96)</f>
        <v/>
      </c>
      <c r="G4042" s="263" t="str">
        <f>IF(OR('statement of marks'!$GV96="",G4034=""),"",'statement of marks'!$GV96)</f>
        <v/>
      </c>
      <c r="H4042" s="263" t="str">
        <f>IF(OR('statement of marks'!$GV96="",H4034=""),"",'statement of marks'!$GV96)</f>
        <v/>
      </c>
      <c r="I4042" s="263" t="str">
        <f>IF(OR('statement of marks'!$GV96="",I4034=""),"",'statement of marks'!$GV96)</f>
        <v/>
      </c>
      <c r="J4042" s="264" t="str">
        <f>IF(OR('statement of marks'!$GV96="",J4034=""),"",'statement of marks'!$GV96)</f>
        <v/>
      </c>
    </row>
    <row r="4043" spans="1:10" ht="17.5" customHeight="1">
      <c r="A4043" s="214"/>
      <c r="B4043" s="245" t="s">
        <v>284</v>
      </c>
      <c r="C4043" s="265" t="str">
        <f t="shared" ref="C4043:J4043" si="178">C4034</f>
        <v/>
      </c>
      <c r="D4043" s="265" t="str">
        <f t="shared" si="178"/>
        <v/>
      </c>
      <c r="E4043" s="265" t="str">
        <f t="shared" si="178"/>
        <v/>
      </c>
      <c r="F4043" s="265" t="str">
        <f t="shared" si="178"/>
        <v/>
      </c>
      <c r="G4043" s="265" t="str">
        <f t="shared" si="178"/>
        <v/>
      </c>
      <c r="H4043" s="265" t="str">
        <f t="shared" si="178"/>
        <v/>
      </c>
      <c r="I4043" s="265" t="str">
        <f t="shared" si="178"/>
        <v/>
      </c>
      <c r="J4043" s="266" t="str">
        <f t="shared" si="178"/>
        <v/>
      </c>
    </row>
    <row r="4044" spans="1:10" ht="17.5" customHeight="1">
      <c r="A4044" s="214"/>
      <c r="B4044" s="308" t="str">
        <f>'statement of marks'!$HL$5</f>
        <v>Nk= mifLFkfr</v>
      </c>
      <c r="C4044" s="242"/>
      <c r="D4044" s="242"/>
      <c r="E4044" s="267" t="str">
        <f>IF(OR('statement of marks'!$HL96="",E4034=""),"",'statement of marks'!$HL96)</f>
        <v/>
      </c>
      <c r="F4044" s="267" t="str">
        <f>IF(OR('statement of marks'!$HL96="",F4034=""),"",'statement of marks'!$HL96)</f>
        <v/>
      </c>
      <c r="G4044" s="267" t="str">
        <f>IF(OR('statement of marks'!$HL96="",G4034=""),"",'statement of marks'!$HL96)</f>
        <v/>
      </c>
      <c r="H4044" s="267" t="str">
        <f>IF(OR('statement of marks'!$HL96="",H4034=""),"",'statement of marks'!$HL96)</f>
        <v/>
      </c>
      <c r="I4044" s="267" t="str">
        <f>IF(OR('statement of marks'!$HL96="",I4034=""),"",'statement of marks'!$HL96)</f>
        <v/>
      </c>
      <c r="J4044" s="268" t="str">
        <f>IF(OR('statement of marks'!$HL96="",J4034=""),"",'statement of marks'!$HL96)</f>
        <v/>
      </c>
    </row>
    <row r="4045" spans="1:10" ht="17.5" customHeight="1">
      <c r="A4045" s="214"/>
      <c r="B4045" s="308" t="str">
        <f>'statement of marks'!$HK$5</f>
        <v>dqy ehfVax</v>
      </c>
      <c r="C4045" s="243"/>
      <c r="D4045" s="243"/>
      <c r="E4045" s="243" t="str">
        <f>IF(OR('statement of marks'!$HK96="",E4034=""),"",'statement of marks'!$HK96)</f>
        <v/>
      </c>
      <c r="F4045" s="243" t="str">
        <f>IF(OR('statement of marks'!$HK96="",F4034=""),"",'statement of marks'!$HK96)</f>
        <v/>
      </c>
      <c r="G4045" s="243" t="str">
        <f>IF(OR('statement of marks'!$HK96="",G4034=""),"",'statement of marks'!$HK96)</f>
        <v/>
      </c>
      <c r="H4045" s="243" t="str">
        <f>IF(OR('statement of marks'!$HK96="",H4034=""),"",'statement of marks'!$HK96)</f>
        <v/>
      </c>
      <c r="I4045" s="243" t="str">
        <f>IF(OR('statement of marks'!$HK96="",I4034=""),"",'statement of marks'!$HK96)</f>
        <v/>
      </c>
      <c r="J4045" s="269" t="str">
        <f>IF(OR('statement of marks'!$HK96="",J4034=""),"",'statement of marks'!$HK96)</f>
        <v/>
      </c>
    </row>
    <row r="4046" spans="1:10" ht="17.5" customHeight="1">
      <c r="A4046" s="214"/>
      <c r="B4046" s="308" t="s">
        <v>259</v>
      </c>
      <c r="C4046" s="243" t="str">
        <f t="shared" ref="C4046:J4046" si="179">IF(OR(C4044="",C4045=""),"",C4044/C4045*100)</f>
        <v/>
      </c>
      <c r="D4046" s="243" t="str">
        <f t="shared" si="179"/>
        <v/>
      </c>
      <c r="E4046" s="243" t="str">
        <f t="shared" si="179"/>
        <v/>
      </c>
      <c r="F4046" s="243" t="str">
        <f t="shared" si="179"/>
        <v/>
      </c>
      <c r="G4046" s="243" t="str">
        <f t="shared" si="179"/>
        <v/>
      </c>
      <c r="H4046" s="243" t="str">
        <f t="shared" si="179"/>
        <v/>
      </c>
      <c r="I4046" s="243" t="str">
        <f t="shared" si="179"/>
        <v/>
      </c>
      <c r="J4046" s="269" t="str">
        <f t="shared" si="179"/>
        <v/>
      </c>
    </row>
    <row r="4047" spans="1:10" ht="17.5" customHeight="1">
      <c r="A4047" s="214"/>
      <c r="B4047" s="308" t="s">
        <v>260</v>
      </c>
      <c r="C4047" s="243"/>
      <c r="D4047" s="243"/>
      <c r="E4047" s="243"/>
      <c r="F4047" s="243"/>
      <c r="G4047" s="243"/>
      <c r="H4047" s="243"/>
      <c r="I4047" s="243"/>
      <c r="J4047" s="249"/>
    </row>
    <row r="4048" spans="1:10" ht="17.5" customHeight="1">
      <c r="A4048" s="214"/>
      <c r="B4048" s="310" t="s">
        <v>257</v>
      </c>
      <c r="C4048" s="1319" t="str">
        <f>IF('statement of marks'!HN96="","",'statement of marks'!HN96)</f>
        <v/>
      </c>
      <c r="D4048" s="1320"/>
      <c r="E4048" s="1320"/>
      <c r="F4048" s="1320"/>
      <c r="G4048" s="1320"/>
      <c r="H4048" s="1320"/>
      <c r="I4048" s="1320"/>
      <c r="J4048" s="1321"/>
    </row>
    <row r="4049" spans="1:10" ht="17.5" customHeight="1">
      <c r="A4049" s="214"/>
      <c r="B4049" s="246"/>
      <c r="C4049" s="1322"/>
      <c r="D4049" s="1323"/>
      <c r="E4049" s="1323"/>
      <c r="F4049" s="1324"/>
      <c r="G4049" s="1322"/>
      <c r="H4049" s="1323"/>
      <c r="I4049" s="1323"/>
      <c r="J4049" s="1325"/>
    </row>
    <row r="4050" spans="1:10" ht="17.5" customHeight="1" thickBot="1">
      <c r="A4050" s="215"/>
      <c r="B4050" s="259" t="s">
        <v>262</v>
      </c>
      <c r="C4050" s="1293" t="s">
        <v>80</v>
      </c>
      <c r="D4050" s="1294"/>
      <c r="E4050" s="1294"/>
      <c r="F4050" s="1295"/>
      <c r="G4050" s="1296" t="s">
        <v>263</v>
      </c>
      <c r="H4050" s="1297"/>
      <c r="I4050" s="1297"/>
      <c r="J4050" s="1298"/>
    </row>
    <row r="4051" spans="1:10" ht="17.5" customHeight="1">
      <c r="A4051" s="247"/>
      <c r="B4051" s="1352" t="s">
        <v>228</v>
      </c>
      <c r="C4051" s="1353"/>
      <c r="D4051" s="1353"/>
      <c r="E4051" s="1353"/>
      <c r="F4051" s="1353"/>
      <c r="G4051" s="1353"/>
      <c r="H4051" s="1353"/>
      <c r="I4051" s="1353"/>
      <c r="J4051" s="1354"/>
    </row>
    <row r="4052" spans="1:10" ht="17.5" customHeight="1">
      <c r="A4052" s="214"/>
      <c r="B4052" s="1355" t="s">
        <v>247</v>
      </c>
      <c r="C4052" s="1356"/>
      <c r="D4052" s="1356"/>
      <c r="E4052" s="1356"/>
      <c r="F4052" s="1356"/>
      <c r="G4052" s="1356"/>
      <c r="H4052" s="1356"/>
      <c r="I4052" s="1356"/>
      <c r="J4052" s="1357"/>
    </row>
    <row r="4053" spans="1:10" ht="17.5" customHeight="1">
      <c r="A4053" s="214"/>
      <c r="B4053" s="1358" t="s">
        <v>81</v>
      </c>
      <c r="C4053" s="1358"/>
      <c r="D4053" s="1359">
        <f>YEAR(details!G97)</f>
        <v>1900</v>
      </c>
      <c r="E4053" s="1360"/>
      <c r="F4053" s="307" t="s">
        <v>230</v>
      </c>
      <c r="G4053" s="1359" t="str">
        <f>'statement of marks'!$H$3</f>
        <v>2015-16</v>
      </c>
      <c r="H4053" s="1360"/>
      <c r="I4053" s="307" t="s">
        <v>231</v>
      </c>
      <c r="J4053" s="255"/>
    </row>
    <row r="4054" spans="1:10" ht="17.5" customHeight="1">
      <c r="A4054" s="214"/>
      <c r="B4054" s="1326" t="s">
        <v>229</v>
      </c>
      <c r="C4054" s="1327"/>
      <c r="D4054" s="1312" t="str">
        <f>'statement of marks'!$A$1</f>
        <v>jk- ck- ek/;fed fo|ky; uohu] fuEckgsM+k</v>
      </c>
      <c r="E4054" s="1313"/>
      <c r="F4054" s="1313"/>
      <c r="G4054" s="1313"/>
      <c r="H4054" s="1313"/>
      <c r="I4054" s="1313"/>
      <c r="J4054" s="1314"/>
    </row>
    <row r="4055" spans="1:10" ht="17.5" customHeight="1">
      <c r="A4055" s="214"/>
      <c r="B4055" s="1326" t="str">
        <f>'statement of marks'!$J$3</f>
        <v xml:space="preserve">fo|ky; dk Mk;l dksM+ </v>
      </c>
      <c r="C4055" s="1327"/>
      <c r="D4055" s="1345" t="str">
        <f>'statement of marks'!$K$3</f>
        <v xml:space="preserve">08291009401   </v>
      </c>
      <c r="E4055" s="1346"/>
      <c r="F4055" s="1128"/>
      <c r="G4055" s="1129"/>
      <c r="H4055" s="1129"/>
      <c r="I4055" s="1129"/>
      <c r="J4055" s="1347"/>
    </row>
    <row r="4056" spans="1:10" ht="17.5" customHeight="1">
      <c r="A4056" s="214"/>
      <c r="B4056" s="1326" t="s">
        <v>218</v>
      </c>
      <c r="C4056" s="1327"/>
      <c r="D4056" s="1312" t="str">
        <f>IF('statement of marks'!J97="","",'statement of marks'!J97)</f>
        <v/>
      </c>
      <c r="E4056" s="1313"/>
      <c r="F4056" s="1313"/>
      <c r="G4056" s="1313"/>
      <c r="H4056" s="1313"/>
      <c r="I4056" s="1313"/>
      <c r="J4056" s="1314"/>
    </row>
    <row r="4057" spans="1:10" ht="17.5" customHeight="1">
      <c r="A4057" s="214"/>
      <c r="B4057" s="1326" t="s">
        <v>232</v>
      </c>
      <c r="C4057" s="1327"/>
      <c r="D4057" s="1145" t="str">
        <f>IF('statement of marks'!C97="B","Nk=",IF('statement of marks'!C97="G","Nk=k",""))</f>
        <v/>
      </c>
      <c r="E4057" s="1145"/>
      <c r="F4057" s="258" t="s">
        <v>224</v>
      </c>
      <c r="G4057" s="256" t="str">
        <f>IF('statement of marks'!B97="","",'statement of marks'!B97)</f>
        <v/>
      </c>
      <c r="H4057" s="1348"/>
      <c r="I4057" s="1348"/>
      <c r="J4057" s="1349"/>
    </row>
    <row r="4058" spans="1:10" ht="17.5" customHeight="1">
      <c r="A4058" s="214"/>
      <c r="B4058" s="1326" t="s">
        <v>220</v>
      </c>
      <c r="C4058" s="1327"/>
      <c r="D4058" s="1312" t="str">
        <f>IF('statement of marks'!L97="","",'statement of marks'!L97)</f>
        <v/>
      </c>
      <c r="E4058" s="1313"/>
      <c r="F4058" s="1313"/>
      <c r="G4058" s="1313"/>
      <c r="H4058" s="1313"/>
      <c r="I4058" s="1313"/>
      <c r="J4058" s="1314"/>
    </row>
    <row r="4059" spans="1:10" ht="17.5" customHeight="1">
      <c r="A4059" s="214"/>
      <c r="B4059" s="1326" t="s">
        <v>219</v>
      </c>
      <c r="C4059" s="1327"/>
      <c r="D4059" s="1312" t="str">
        <f>IF('statement of marks'!K97="","",'statement of marks'!K97)</f>
        <v/>
      </c>
      <c r="E4059" s="1313"/>
      <c r="F4059" s="1313"/>
      <c r="G4059" s="1313"/>
      <c r="H4059" s="1313"/>
      <c r="I4059" s="1313"/>
      <c r="J4059" s="1314"/>
    </row>
    <row r="4060" spans="1:10" ht="17.5" customHeight="1">
      <c r="A4060" s="214"/>
      <c r="B4060" s="1326" t="s">
        <v>234</v>
      </c>
      <c r="C4060" s="1327"/>
      <c r="D4060" s="1312" t="str">
        <f>IF(details!N97="","",details!N97)</f>
        <v/>
      </c>
      <c r="E4060" s="1313"/>
      <c r="F4060" s="1313"/>
      <c r="G4060" s="1313"/>
      <c r="H4060" s="1313"/>
      <c r="I4060" s="1313"/>
      <c r="J4060" s="1314"/>
    </row>
    <row r="4061" spans="1:10" ht="17.5" customHeight="1">
      <c r="A4061" s="214"/>
      <c r="B4061" s="1326" t="s">
        <v>283</v>
      </c>
      <c r="C4061" s="1327"/>
      <c r="D4061" s="1312" t="str">
        <f>IF(details!O97="","",details!O97)</f>
        <v/>
      </c>
      <c r="E4061" s="1313"/>
      <c r="F4061" s="1313"/>
      <c r="G4061" s="1313"/>
      <c r="H4061" s="1313"/>
      <c r="I4061" s="1313"/>
      <c r="J4061" s="1314"/>
    </row>
    <row r="4062" spans="1:10" ht="17.5" customHeight="1">
      <c r="A4062" s="214"/>
      <c r="B4062" s="1326" t="s">
        <v>77</v>
      </c>
      <c r="C4062" s="1327"/>
      <c r="D4062" s="392">
        <f>'statement of marks'!$C$3</f>
        <v>6</v>
      </c>
      <c r="E4062" s="309" t="s">
        <v>222</v>
      </c>
      <c r="F4062" s="254" t="str">
        <f>IF('statement of marks'!F97="","",'statement of marks'!F97)</f>
        <v/>
      </c>
      <c r="G4062" s="1343" t="s">
        <v>233</v>
      </c>
      <c r="H4062" s="1170"/>
      <c r="I4062" s="1361" t="str">
        <f>IF('statement of marks'!G97="","",'statement of marks'!G97)</f>
        <v/>
      </c>
      <c r="J4062" s="1362"/>
    </row>
    <row r="4063" spans="1:10" ht="17.5" customHeight="1">
      <c r="A4063" s="214"/>
      <c r="B4063" s="1326" t="s">
        <v>225</v>
      </c>
      <c r="C4063" s="1327"/>
      <c r="D4063" s="1316" t="str">
        <f>IF('statement of marks'!H97="","",'statement of marks'!H97)</f>
        <v/>
      </c>
      <c r="E4063" s="1328"/>
      <c r="F4063" s="1328"/>
      <c r="G4063" s="1328"/>
      <c r="H4063" s="1328"/>
      <c r="I4063" s="1328"/>
      <c r="J4063" s="1329"/>
    </row>
    <row r="4064" spans="1:10" ht="17.5" customHeight="1">
      <c r="A4064" s="214"/>
      <c r="B4064" s="1326" t="s">
        <v>226</v>
      </c>
      <c r="C4064" s="1327"/>
      <c r="D4064" s="1330" t="str">
        <f>IF('statement of marks'!I97="","",'statement of marks'!I97)</f>
        <v/>
      </c>
      <c r="E4064" s="1331"/>
      <c r="F4064" s="1332"/>
      <c r="G4064" s="1332"/>
      <c r="H4064" s="1332"/>
      <c r="I4064" s="1332"/>
      <c r="J4064" s="1333"/>
    </row>
    <row r="4065" spans="1:10" ht="17.5" customHeight="1">
      <c r="A4065" s="214"/>
      <c r="B4065" s="1312" t="s">
        <v>235</v>
      </c>
      <c r="C4065" s="1313"/>
      <c r="D4065" s="1313"/>
      <c r="E4065" s="1144"/>
      <c r="F4065" s="1334" t="str">
        <f>IF(details!Q97="","",details!Q97)</f>
        <v/>
      </c>
      <c r="G4065" s="1334"/>
      <c r="H4065" s="1335"/>
      <c r="I4065" s="1335"/>
      <c r="J4065" s="1336"/>
    </row>
    <row r="4066" spans="1:10" ht="17.5" customHeight="1">
      <c r="A4066" s="214"/>
      <c r="B4066" s="1326" t="s">
        <v>239</v>
      </c>
      <c r="C4066" s="1327"/>
      <c r="D4066" s="1312" t="str">
        <f>IF(details!M97="","",details!M97)</f>
        <v/>
      </c>
      <c r="E4066" s="1313"/>
      <c r="F4066" s="1313"/>
      <c r="G4066" s="1313"/>
      <c r="H4066" s="1313"/>
      <c r="I4066" s="1313"/>
      <c r="J4066" s="1314"/>
    </row>
    <row r="4067" spans="1:10" ht="17.5" customHeight="1">
      <c r="A4067" s="214"/>
      <c r="B4067" s="1326" t="s">
        <v>240</v>
      </c>
      <c r="C4067" s="1327"/>
      <c r="D4067" s="1312" t="str">
        <f>IF(details!P97="","",details!P97)</f>
        <v/>
      </c>
      <c r="E4067" s="1313"/>
      <c r="F4067" s="1313"/>
      <c r="G4067" s="1313"/>
      <c r="H4067" s="1313"/>
      <c r="I4067" s="1313"/>
      <c r="J4067" s="1314"/>
    </row>
    <row r="4068" spans="1:10" ht="17.5" customHeight="1">
      <c r="A4068" s="214"/>
      <c r="B4068" s="1326" t="s">
        <v>241</v>
      </c>
      <c r="C4068" s="1327"/>
      <c r="D4068" s="1337" t="str">
        <f>IF('statement of marks'!HD97="mRrh.kZ",'statement of marks'!$C$3,"")</f>
        <v/>
      </c>
      <c r="E4068" s="1338"/>
      <c r="F4068" s="1313" t="s">
        <v>242</v>
      </c>
      <c r="G4068" s="1144"/>
      <c r="H4068" s="1337" t="str">
        <f>IF(D4068="","",D4068+1)</f>
        <v/>
      </c>
      <c r="I4068" s="1338"/>
      <c r="J4068" s="1339"/>
    </row>
    <row r="4069" spans="1:10" ht="17.5" customHeight="1">
      <c r="A4069" s="214"/>
      <c r="B4069" s="1326" t="s">
        <v>243</v>
      </c>
      <c r="C4069" s="1327"/>
      <c r="D4069" s="1340">
        <f>IF(details!$O$4="","",details!$O$4)</f>
        <v>42460</v>
      </c>
      <c r="E4069" s="1341"/>
      <c r="F4069" s="1342"/>
      <c r="G4069" s="1343"/>
      <c r="H4069" s="1343"/>
      <c r="I4069" s="1343"/>
      <c r="J4069" s="1344"/>
    </row>
    <row r="4070" spans="1:10" ht="17.5" customHeight="1">
      <c r="A4070" s="214"/>
      <c r="B4070" s="1299"/>
      <c r="C4070" s="1299"/>
      <c r="D4070" s="1276"/>
      <c r="E4070" s="1276"/>
      <c r="F4070" s="1288"/>
      <c r="G4070" s="1288"/>
      <c r="H4070" s="1288"/>
      <c r="I4070" s="1288"/>
      <c r="J4070" s="1300"/>
    </row>
    <row r="4071" spans="1:10" ht="17.5" customHeight="1">
      <c r="A4071" s="214"/>
      <c r="B4071" s="1301" t="str">
        <f>IF(details!$I$4="","",details!$I$4)</f>
        <v>Jherh js[kk oekZ</v>
      </c>
      <c r="C4071" s="1301"/>
      <c r="D4071" s="1276"/>
      <c r="E4071" s="1276"/>
      <c r="F4071" s="1302" t="str">
        <f>IF(details!$F$4="","",details!$F$4)</f>
        <v>Jh jk/ks';ke tk'kh</v>
      </c>
      <c r="G4071" s="1303"/>
      <c r="H4071" s="1303"/>
      <c r="I4071" s="1303"/>
      <c r="J4071" s="1304"/>
    </row>
    <row r="4072" spans="1:10" ht="17.5" customHeight="1" thickBot="1">
      <c r="A4072" s="215"/>
      <c r="B4072" s="1305" t="s">
        <v>244</v>
      </c>
      <c r="C4072" s="1305"/>
      <c r="D4072" s="1305" t="s">
        <v>245</v>
      </c>
      <c r="E4072" s="1305"/>
      <c r="F4072" s="1306" t="s">
        <v>246</v>
      </c>
      <c r="G4072" s="1307"/>
      <c r="H4072" s="1307"/>
      <c r="I4072" s="1307"/>
      <c r="J4072" s="1308"/>
    </row>
    <row r="4073" spans="1:10" ht="17.5" customHeight="1">
      <c r="A4073" s="247"/>
      <c r="B4073" s="1309" t="s">
        <v>258</v>
      </c>
      <c r="C4073" s="1310"/>
      <c r="D4073" s="1310"/>
      <c r="E4073" s="1310"/>
      <c r="F4073" s="1310"/>
      <c r="G4073" s="1310"/>
      <c r="H4073" s="1310"/>
      <c r="I4073" s="1310"/>
      <c r="J4073" s="1311"/>
    </row>
    <row r="4074" spans="1:10" ht="17.5" customHeight="1">
      <c r="A4074" s="214"/>
      <c r="B4074" s="310" t="s">
        <v>218</v>
      </c>
      <c r="C4074" s="1312" t="str">
        <f>IF('statement of marks'!J97="","",'statement of marks'!J97)</f>
        <v/>
      </c>
      <c r="D4074" s="1313"/>
      <c r="E4074" s="1313"/>
      <c r="F4074" s="1313"/>
      <c r="G4074" s="1313"/>
      <c r="H4074" s="1313"/>
      <c r="I4074" s="1313"/>
      <c r="J4074" s="1314"/>
    </row>
    <row r="4075" spans="1:10" ht="17.5" customHeight="1">
      <c r="A4075" s="214"/>
      <c r="B4075" s="310" t="s">
        <v>219</v>
      </c>
      <c r="C4075" s="1312" t="str">
        <f>IF('statement of marks'!K97="","",'statement of marks'!K97)</f>
        <v/>
      </c>
      <c r="D4075" s="1313"/>
      <c r="E4075" s="1313"/>
      <c r="F4075" s="1313"/>
      <c r="G4075" s="1313"/>
      <c r="H4075" s="1313"/>
      <c r="I4075" s="1313"/>
      <c r="J4075" s="1314"/>
    </row>
    <row r="4076" spans="1:10" ht="17.5" customHeight="1">
      <c r="A4076" s="214"/>
      <c r="B4076" s="310" t="s">
        <v>220</v>
      </c>
      <c r="C4076" s="1312" t="str">
        <f>IF('statement of marks'!L97="","",'statement of marks'!L97)</f>
        <v/>
      </c>
      <c r="D4076" s="1313"/>
      <c r="E4076" s="1313"/>
      <c r="F4076" s="1313"/>
      <c r="G4076" s="1313"/>
      <c r="H4076" s="1313"/>
      <c r="I4076" s="1313"/>
      <c r="J4076" s="1314"/>
    </row>
    <row r="4077" spans="1:10" ht="17.5" customHeight="1">
      <c r="A4077" s="214"/>
      <c r="B4077" s="310" t="s">
        <v>225</v>
      </c>
      <c r="C4077" s="1315" t="str">
        <f>IF('statement of marks'!H97="","",'statement of marks'!H97)</f>
        <v/>
      </c>
      <c r="D4077" s="1316"/>
      <c r="E4077" s="252" t="s">
        <v>261</v>
      </c>
      <c r="F4077" s="1317" t="str">
        <f>IF('statement of marks'!I97="","",'statement of marks'!I97)</f>
        <v/>
      </c>
      <c r="G4077" s="1317"/>
      <c r="H4077" s="1317"/>
      <c r="I4077" s="1317"/>
      <c r="J4077" s="1318"/>
    </row>
    <row r="4078" spans="1:10" ht="17.5" customHeight="1">
      <c r="A4078" s="214"/>
      <c r="B4078" s="310" t="s">
        <v>223</v>
      </c>
      <c r="C4078" s="253" t="s">
        <v>248</v>
      </c>
      <c r="D4078" s="235" t="s">
        <v>249</v>
      </c>
      <c r="E4078" s="235" t="s">
        <v>250</v>
      </c>
      <c r="F4078" s="235" t="s">
        <v>251</v>
      </c>
      <c r="G4078" s="235" t="s">
        <v>252</v>
      </c>
      <c r="H4078" s="235" t="s">
        <v>253</v>
      </c>
      <c r="I4078" s="235" t="s">
        <v>254</v>
      </c>
      <c r="J4078" s="248" t="s">
        <v>255</v>
      </c>
    </row>
    <row r="4079" spans="1:10" ht="17.5" customHeight="1">
      <c r="A4079" s="214"/>
      <c r="B4079" s="308" t="s">
        <v>256</v>
      </c>
      <c r="C4079" s="239" t="str">
        <f>IF(AND('statement of marks'!$C$3=1,'statement of marks'!HD97="mRrh.kZ"),'statement of marks'!$H$3,"")</f>
        <v/>
      </c>
      <c r="D4079" s="239" t="str">
        <f>IF(AND('statement of marks'!$C$3=2,'statement of marks'!HD97="mRrh.kZ"),'statement of marks'!$H$3,"")</f>
        <v/>
      </c>
      <c r="E4079" s="239" t="str">
        <f>IF(AND('statement of marks'!$C$3=3,'statement of marks'!HD97="mRrh.kZ"),'statement of marks'!$H$3,"")</f>
        <v/>
      </c>
      <c r="F4079" s="239" t="str">
        <f>IF(AND('statement of marks'!$C$3=4,'statement of marks'!HD97="mRrh.kZ"),'statement of marks'!$H$3,"")</f>
        <v/>
      </c>
      <c r="G4079" s="239" t="str">
        <f>IF(AND('statement of marks'!$C$3=5,'statement of marks'!HD97="mRrh.kZ"),'statement of marks'!$H$3,"")</f>
        <v/>
      </c>
      <c r="H4079" s="239" t="str">
        <f>IF(AND('statement of marks'!$C$3=6,'statement of marks'!HD97="mRrh.kZ"),'statement of marks'!$H$3,"")</f>
        <v/>
      </c>
      <c r="I4079" s="239" t="str">
        <f>IF(AND('statement of marks'!$C$3=7,'statement of marks'!HD97="mRrh.kZ"),'statement of marks'!$H$3,"")</f>
        <v/>
      </c>
      <c r="J4079" s="260" t="str">
        <f>IF(AND('statement of marks'!$C$3=8,'statement of marks'!HD97="mRrh.kZ"),'statement of marks'!$H$3,"")</f>
        <v/>
      </c>
    </row>
    <row r="4080" spans="1:10" ht="17.5" customHeight="1">
      <c r="A4080" s="214"/>
      <c r="B4080" s="308" t="str">
        <f>'statement of marks'!$FT$4</f>
        <v>fgUnh</v>
      </c>
      <c r="C4080" s="240"/>
      <c r="D4080" s="241"/>
      <c r="E4080" s="261" t="str">
        <f>IF(OR('statement of marks'!$FV97="",E4079=""),"",'statement of marks'!$FV97)</f>
        <v/>
      </c>
      <c r="F4080" s="261" t="str">
        <f>IF(OR('statement of marks'!$FV97="",F4079=""),"",'statement of marks'!$FV97)</f>
        <v/>
      </c>
      <c r="G4080" s="261" t="str">
        <f>IF(OR('statement of marks'!$FV97="",G4079=""),"",'statement of marks'!$FV97)</f>
        <v/>
      </c>
      <c r="H4080" s="261" t="str">
        <f>IF(OR('statement of marks'!$FV97="",H4079=""),"",'statement of marks'!$FV97)</f>
        <v/>
      </c>
      <c r="I4080" s="261" t="str">
        <f>IF(OR('statement of marks'!$FV97="",I4079=""),"",'statement of marks'!$FV97)</f>
        <v/>
      </c>
      <c r="J4080" s="262" t="str">
        <f>IF(OR('statement of marks'!$FV97="",J4079=""),"",'statement of marks'!$FV97)</f>
        <v/>
      </c>
    </row>
    <row r="4081" spans="1:10" ht="17.5" customHeight="1">
      <c r="A4081" s="214"/>
      <c r="B4081" s="308" t="str">
        <f>'statement of marks'!$FW$4</f>
        <v>vaxszth</v>
      </c>
      <c r="C4081" s="240"/>
      <c r="D4081" s="241"/>
      <c r="E4081" s="261" t="str">
        <f>IF(OR('statement of marks'!$FY97="",E4079=""),"",'statement of marks'!$FY97)</f>
        <v/>
      </c>
      <c r="F4081" s="261" t="str">
        <f>IF(OR('statement of marks'!$FY97="",F4079=""),"",'statement of marks'!$FY97)</f>
        <v/>
      </c>
      <c r="G4081" s="261" t="str">
        <f>IF(OR('statement of marks'!$FY97="",G4079=""),"",'statement of marks'!$FY97)</f>
        <v/>
      </c>
      <c r="H4081" s="261" t="str">
        <f>IF(OR('statement of marks'!$FY97="",H4079=""),"",'statement of marks'!$FY97)</f>
        <v/>
      </c>
      <c r="I4081" s="261" t="str">
        <f>IF(OR('statement of marks'!$FY97="",I4079=""),"",'statement of marks'!$FY97)</f>
        <v/>
      </c>
      <c r="J4081" s="262" t="str">
        <f>IF(OR('statement of marks'!$FY97="",J4079=""),"",'statement of marks'!$FY97)</f>
        <v/>
      </c>
    </row>
    <row r="4082" spans="1:10" ht="17.5" customHeight="1">
      <c r="A4082" s="214"/>
      <c r="B4082" s="308" t="str">
        <f>IF('statement of marks'!BE97="s","laLÑr",IF('statement of marks'!BE97="u","mnwZ",IF('statement of marks'!BE97="g","xqtjkrh",IF('statement of marks'!BE97="p","iatkch",IF('statement of marks'!BE97="sd","flU/kh","r`rh; Hkk""kk")))))</f>
        <v>r`rh; Hkk"kk</v>
      </c>
      <c r="C4082" s="240"/>
      <c r="D4082" s="241"/>
      <c r="E4082" s="261" t="str">
        <f>IF(OR('statement of marks'!$GB97="",E4079=""),"",'statement of marks'!$GB97)</f>
        <v/>
      </c>
      <c r="F4082" s="261" t="str">
        <f>IF(OR('statement of marks'!$GB97="",F4079=""),"",'statement of marks'!$GB97)</f>
        <v/>
      </c>
      <c r="G4082" s="261" t="str">
        <f>IF(OR('statement of marks'!$GB97="",G4079=""),"",'statement of marks'!$GB97)</f>
        <v/>
      </c>
      <c r="H4082" s="261" t="str">
        <f>IF(OR('statement of marks'!$GB97="",H4079=""),"",'statement of marks'!$GB97)</f>
        <v/>
      </c>
      <c r="I4082" s="261" t="str">
        <f>IF(OR('statement of marks'!$GB97="",I4079=""),"",'statement of marks'!$GB97)</f>
        <v/>
      </c>
      <c r="J4082" s="262" t="str">
        <f>IF(OR('statement of marks'!$GB97="",J4079=""),"",'statement of marks'!$GB97)</f>
        <v/>
      </c>
    </row>
    <row r="4083" spans="1:10" ht="17.5" customHeight="1">
      <c r="A4083" s="214"/>
      <c r="B4083" s="308" t="str">
        <f>'statement of marks'!$GH$4</f>
        <v>xf.kr</v>
      </c>
      <c r="C4083" s="240"/>
      <c r="D4083" s="241"/>
      <c r="E4083" s="261" t="str">
        <f>IF(OR('statement of marks'!$GJ97="",E4079=""),"",'statement of marks'!$GJ97)</f>
        <v/>
      </c>
      <c r="F4083" s="261" t="str">
        <f>IF(OR('statement of marks'!$GJ97="",F4079=""),"",'statement of marks'!$GJ97)</f>
        <v/>
      </c>
      <c r="G4083" s="261" t="str">
        <f>IF(OR('statement of marks'!$GJ97="",G4079=""),"",'statement of marks'!$GJ97)</f>
        <v/>
      </c>
      <c r="H4083" s="261" t="str">
        <f>IF(OR('statement of marks'!$GJ97="",H4079=""),"",'statement of marks'!$GJ97)</f>
        <v/>
      </c>
      <c r="I4083" s="261" t="str">
        <f>IF(OR('statement of marks'!$GJ97="",I4079=""),"",'statement of marks'!$GJ97)</f>
        <v/>
      </c>
      <c r="J4083" s="262" t="str">
        <f>IF(OR('statement of marks'!$GJ97="",J4079=""),"",'statement of marks'!$GJ97)</f>
        <v/>
      </c>
    </row>
    <row r="4084" spans="1:10" ht="17.5" customHeight="1">
      <c r="A4084" s="214"/>
      <c r="B4084" s="308" t="str">
        <f>'statement of marks'!$GK$4</f>
        <v>foKku</v>
      </c>
      <c r="C4084" s="240"/>
      <c r="D4084" s="241"/>
      <c r="E4084" s="261" t="str">
        <f>IF(OR('statement of marks'!$GM97="",E4079=""),"",'statement of marks'!$GM97)</f>
        <v/>
      </c>
      <c r="F4084" s="261" t="str">
        <f>IF(OR('statement of marks'!$GM97="",F4079=""),"",'statement of marks'!$GM97)</f>
        <v/>
      </c>
      <c r="G4084" s="261" t="str">
        <f>IF(OR('statement of marks'!$GM97="",G4079=""),"",'statement of marks'!$GM97)</f>
        <v/>
      </c>
      <c r="H4084" s="261" t="str">
        <f>IF(OR('statement of marks'!$GM97="",H4079=""),"",'statement of marks'!$GM97)</f>
        <v/>
      </c>
      <c r="I4084" s="261" t="str">
        <f>IF(OR('statement of marks'!$GM97="",I4079=""),"",'statement of marks'!$GM97)</f>
        <v/>
      </c>
      <c r="J4084" s="262" t="str">
        <f>IF(OR('statement of marks'!$GM97="",J4079=""),"",'statement of marks'!$GM97)</f>
        <v/>
      </c>
    </row>
    <row r="4085" spans="1:10" ht="17.5" customHeight="1">
      <c r="A4085" s="214"/>
      <c r="B4085" s="308" t="str">
        <f>'statement of marks'!$GN$4</f>
        <v>lkekftd foKku</v>
      </c>
      <c r="C4085" s="240"/>
      <c r="D4085" s="241"/>
      <c r="E4085" s="261" t="str">
        <f>IF(OR('statement of marks'!$GP97="",E4079=""),"",'statement of marks'!$GP97)</f>
        <v/>
      </c>
      <c r="F4085" s="261" t="str">
        <f>IF(OR('statement of marks'!$GP97="",F4079=""),"",'statement of marks'!$GP97)</f>
        <v/>
      </c>
      <c r="G4085" s="261" t="str">
        <f>IF(OR('statement of marks'!$GP97="",G4079=""),"",'statement of marks'!$GP97)</f>
        <v/>
      </c>
      <c r="H4085" s="261" t="str">
        <f>IF(OR('statement of marks'!$GP97="",H4079=""),"",'statement of marks'!$GP97)</f>
        <v/>
      </c>
      <c r="I4085" s="261" t="str">
        <f>IF(OR('statement of marks'!$GP97="",I4079=""),"",'statement of marks'!$GP97)</f>
        <v/>
      </c>
      <c r="J4085" s="262" t="str">
        <f>IF(OR('statement of marks'!$GP97="",J4079=""),"",'statement of marks'!$GP97)</f>
        <v/>
      </c>
    </row>
    <row r="4086" spans="1:10" ht="17.5" customHeight="1">
      <c r="A4086" s="214"/>
      <c r="B4086" s="308" t="str">
        <f>'statement of marks'!$GQ$4</f>
        <v>dk;kZuqHko</v>
      </c>
      <c r="C4086" s="240"/>
      <c r="D4086" s="241"/>
      <c r="E4086" s="261" t="str">
        <f>IF(OR('statement of marks'!$GS97="",E4079=""),"",'statement of marks'!$GS97)</f>
        <v/>
      </c>
      <c r="F4086" s="261" t="str">
        <f>IF(OR('statement of marks'!$GS97="",F4079=""),"",'statement of marks'!$GS97)</f>
        <v/>
      </c>
      <c r="G4086" s="261" t="str">
        <f>IF(OR('statement of marks'!$GS97="",G4079=""),"",'statement of marks'!$GS97)</f>
        <v/>
      </c>
      <c r="H4086" s="261" t="str">
        <f>IF(OR('statement of marks'!$GS97="",H4079=""),"",'statement of marks'!$GS97)</f>
        <v/>
      </c>
      <c r="I4086" s="261" t="str">
        <f>IF(OR('statement of marks'!$GS97="",I4079=""),"",'statement of marks'!$GS97)</f>
        <v/>
      </c>
      <c r="J4086" s="262" t="str">
        <f>IF(OR('statement of marks'!$GS97="",J4079=""),"",'statement of marks'!$GS97)</f>
        <v/>
      </c>
    </row>
    <row r="4087" spans="1:10" ht="17.5" customHeight="1">
      <c r="A4087" s="214"/>
      <c r="B4087" s="308" t="str">
        <f>'statement of marks'!$GT$4</f>
        <v>dyk f'k{kk</v>
      </c>
      <c r="C4087" s="240"/>
      <c r="D4087" s="241"/>
      <c r="E4087" s="263" t="str">
        <f>IF(OR('statement of marks'!$GV97="",E4079=""),"",'statement of marks'!$GV97)</f>
        <v/>
      </c>
      <c r="F4087" s="263" t="str">
        <f>IF(OR('statement of marks'!$GV97="",F4079=""),"",'statement of marks'!$GV97)</f>
        <v/>
      </c>
      <c r="G4087" s="263" t="str">
        <f>IF(OR('statement of marks'!$GV97="",G4079=""),"",'statement of marks'!$GV97)</f>
        <v/>
      </c>
      <c r="H4087" s="263" t="str">
        <f>IF(OR('statement of marks'!$GV97="",H4079=""),"",'statement of marks'!$GV97)</f>
        <v/>
      </c>
      <c r="I4087" s="263" t="str">
        <f>IF(OR('statement of marks'!$GV97="",I4079=""),"",'statement of marks'!$GV97)</f>
        <v/>
      </c>
      <c r="J4087" s="264" t="str">
        <f>IF(OR('statement of marks'!$GV97="",J4079=""),"",'statement of marks'!$GV97)</f>
        <v/>
      </c>
    </row>
    <row r="4088" spans="1:10" ht="17.5" customHeight="1">
      <c r="A4088" s="214"/>
      <c r="B4088" s="245" t="s">
        <v>284</v>
      </c>
      <c r="C4088" s="265" t="str">
        <f t="shared" ref="C4088:J4088" si="180">C4079</f>
        <v/>
      </c>
      <c r="D4088" s="265" t="str">
        <f t="shared" si="180"/>
        <v/>
      </c>
      <c r="E4088" s="265" t="str">
        <f t="shared" si="180"/>
        <v/>
      </c>
      <c r="F4088" s="265" t="str">
        <f t="shared" si="180"/>
        <v/>
      </c>
      <c r="G4088" s="265" t="str">
        <f t="shared" si="180"/>
        <v/>
      </c>
      <c r="H4088" s="265" t="str">
        <f t="shared" si="180"/>
        <v/>
      </c>
      <c r="I4088" s="265" t="str">
        <f t="shared" si="180"/>
        <v/>
      </c>
      <c r="J4088" s="266" t="str">
        <f t="shared" si="180"/>
        <v/>
      </c>
    </row>
    <row r="4089" spans="1:10" ht="17.5" customHeight="1">
      <c r="A4089" s="214"/>
      <c r="B4089" s="308" t="str">
        <f>'statement of marks'!$HL$5</f>
        <v>Nk= mifLFkfr</v>
      </c>
      <c r="C4089" s="242"/>
      <c r="D4089" s="242"/>
      <c r="E4089" s="267" t="str">
        <f>IF(OR('statement of marks'!$HL97="",E4079=""),"",'statement of marks'!$HL97)</f>
        <v/>
      </c>
      <c r="F4089" s="267" t="str">
        <f>IF(OR('statement of marks'!$HL97="",F4079=""),"",'statement of marks'!$HL97)</f>
        <v/>
      </c>
      <c r="G4089" s="267" t="str">
        <f>IF(OR('statement of marks'!$HL97="",G4079=""),"",'statement of marks'!$HL97)</f>
        <v/>
      </c>
      <c r="H4089" s="267" t="str">
        <f>IF(OR('statement of marks'!$HL97="",H4079=""),"",'statement of marks'!$HL97)</f>
        <v/>
      </c>
      <c r="I4089" s="267" t="str">
        <f>IF(OR('statement of marks'!$HL97="",I4079=""),"",'statement of marks'!$HL97)</f>
        <v/>
      </c>
      <c r="J4089" s="268" t="str">
        <f>IF(OR('statement of marks'!$HL97="",J4079=""),"",'statement of marks'!$HL97)</f>
        <v/>
      </c>
    </row>
    <row r="4090" spans="1:10" ht="17.5" customHeight="1">
      <c r="A4090" s="214"/>
      <c r="B4090" s="308" t="str">
        <f>'statement of marks'!$HK$5</f>
        <v>dqy ehfVax</v>
      </c>
      <c r="C4090" s="243"/>
      <c r="D4090" s="243"/>
      <c r="E4090" s="243" t="str">
        <f>IF(OR('statement of marks'!$HK97="",E4079=""),"",'statement of marks'!$HK97)</f>
        <v/>
      </c>
      <c r="F4090" s="243" t="str">
        <f>IF(OR('statement of marks'!$HK97="",F4079=""),"",'statement of marks'!$HK97)</f>
        <v/>
      </c>
      <c r="G4090" s="243" t="str">
        <f>IF(OR('statement of marks'!$HK97="",G4079=""),"",'statement of marks'!$HK97)</f>
        <v/>
      </c>
      <c r="H4090" s="243" t="str">
        <f>IF(OR('statement of marks'!$HK97="",H4079=""),"",'statement of marks'!$HK97)</f>
        <v/>
      </c>
      <c r="I4090" s="243" t="str">
        <f>IF(OR('statement of marks'!$HK97="",I4079=""),"",'statement of marks'!$HK97)</f>
        <v/>
      </c>
      <c r="J4090" s="269" t="str">
        <f>IF(OR('statement of marks'!$HK97="",J4079=""),"",'statement of marks'!$HK97)</f>
        <v/>
      </c>
    </row>
    <row r="4091" spans="1:10" ht="17.5" customHeight="1">
      <c r="A4091" s="214"/>
      <c r="B4091" s="308" t="s">
        <v>259</v>
      </c>
      <c r="C4091" s="243" t="str">
        <f t="shared" ref="C4091:J4091" si="181">IF(OR(C4089="",C4090=""),"",C4089/C4090*100)</f>
        <v/>
      </c>
      <c r="D4091" s="243" t="str">
        <f t="shared" si="181"/>
        <v/>
      </c>
      <c r="E4091" s="243" t="str">
        <f t="shared" si="181"/>
        <v/>
      </c>
      <c r="F4091" s="243" t="str">
        <f t="shared" si="181"/>
        <v/>
      </c>
      <c r="G4091" s="243" t="str">
        <f t="shared" si="181"/>
        <v/>
      </c>
      <c r="H4091" s="243" t="str">
        <f t="shared" si="181"/>
        <v/>
      </c>
      <c r="I4091" s="243" t="str">
        <f t="shared" si="181"/>
        <v/>
      </c>
      <c r="J4091" s="269" t="str">
        <f t="shared" si="181"/>
        <v/>
      </c>
    </row>
    <row r="4092" spans="1:10" ht="17.5" customHeight="1">
      <c r="A4092" s="214"/>
      <c r="B4092" s="308" t="s">
        <v>260</v>
      </c>
      <c r="C4092" s="243"/>
      <c r="D4092" s="243"/>
      <c r="E4092" s="243"/>
      <c r="F4092" s="243"/>
      <c r="G4092" s="243"/>
      <c r="H4092" s="243"/>
      <c r="I4092" s="243"/>
      <c r="J4092" s="249"/>
    </row>
    <row r="4093" spans="1:10" ht="17.5" customHeight="1">
      <c r="A4093" s="214"/>
      <c r="B4093" s="310" t="s">
        <v>257</v>
      </c>
      <c r="C4093" s="1319" t="str">
        <f>IF('statement of marks'!HN97="","",'statement of marks'!HN97)</f>
        <v/>
      </c>
      <c r="D4093" s="1320"/>
      <c r="E4093" s="1320"/>
      <c r="F4093" s="1320"/>
      <c r="G4093" s="1320"/>
      <c r="H4093" s="1320"/>
      <c r="I4093" s="1320"/>
      <c r="J4093" s="1321"/>
    </row>
    <row r="4094" spans="1:10" ht="17.5" customHeight="1">
      <c r="A4094" s="214"/>
      <c r="B4094" s="246"/>
      <c r="C4094" s="1322"/>
      <c r="D4094" s="1323"/>
      <c r="E4094" s="1323"/>
      <c r="F4094" s="1324"/>
      <c r="G4094" s="1322"/>
      <c r="H4094" s="1323"/>
      <c r="I4094" s="1323"/>
      <c r="J4094" s="1325"/>
    </row>
    <row r="4095" spans="1:10" ht="17.5" customHeight="1" thickBot="1">
      <c r="A4095" s="215"/>
      <c r="B4095" s="259" t="s">
        <v>262</v>
      </c>
      <c r="C4095" s="1293" t="s">
        <v>80</v>
      </c>
      <c r="D4095" s="1294"/>
      <c r="E4095" s="1294"/>
      <c r="F4095" s="1295"/>
      <c r="G4095" s="1296" t="s">
        <v>263</v>
      </c>
      <c r="H4095" s="1297"/>
      <c r="I4095" s="1297"/>
      <c r="J4095" s="1298"/>
    </row>
    <row r="4096" spans="1:10" ht="17.5" customHeight="1">
      <c r="A4096" s="247"/>
      <c r="B4096" s="1352" t="s">
        <v>228</v>
      </c>
      <c r="C4096" s="1353"/>
      <c r="D4096" s="1353"/>
      <c r="E4096" s="1353"/>
      <c r="F4096" s="1353"/>
      <c r="G4096" s="1353"/>
      <c r="H4096" s="1353"/>
      <c r="I4096" s="1353"/>
      <c r="J4096" s="1354"/>
    </row>
    <row r="4097" spans="1:10" ht="17.5" customHeight="1">
      <c r="A4097" s="214"/>
      <c r="B4097" s="1355" t="s">
        <v>247</v>
      </c>
      <c r="C4097" s="1356"/>
      <c r="D4097" s="1356"/>
      <c r="E4097" s="1356"/>
      <c r="F4097" s="1356"/>
      <c r="G4097" s="1356"/>
      <c r="H4097" s="1356"/>
      <c r="I4097" s="1356"/>
      <c r="J4097" s="1357"/>
    </row>
    <row r="4098" spans="1:10" ht="17.5" customHeight="1">
      <c r="A4098" s="214"/>
      <c r="B4098" s="1358" t="s">
        <v>81</v>
      </c>
      <c r="C4098" s="1358"/>
      <c r="D4098" s="1359">
        <f>YEAR(details!G98)</f>
        <v>1900</v>
      </c>
      <c r="E4098" s="1360"/>
      <c r="F4098" s="307" t="s">
        <v>230</v>
      </c>
      <c r="G4098" s="1359" t="str">
        <f>'statement of marks'!$H$3</f>
        <v>2015-16</v>
      </c>
      <c r="H4098" s="1360"/>
      <c r="I4098" s="307" t="s">
        <v>231</v>
      </c>
      <c r="J4098" s="255"/>
    </row>
    <row r="4099" spans="1:10" ht="17.5" customHeight="1">
      <c r="A4099" s="214"/>
      <c r="B4099" s="1326" t="s">
        <v>229</v>
      </c>
      <c r="C4099" s="1327"/>
      <c r="D4099" s="1312" t="str">
        <f>'statement of marks'!$A$1</f>
        <v>jk- ck- ek/;fed fo|ky; uohu] fuEckgsM+k</v>
      </c>
      <c r="E4099" s="1313"/>
      <c r="F4099" s="1313"/>
      <c r="G4099" s="1313"/>
      <c r="H4099" s="1313"/>
      <c r="I4099" s="1313"/>
      <c r="J4099" s="1314"/>
    </row>
    <row r="4100" spans="1:10" ht="17.5" customHeight="1">
      <c r="A4100" s="214"/>
      <c r="B4100" s="1326" t="str">
        <f>'statement of marks'!$J$3</f>
        <v xml:space="preserve">fo|ky; dk Mk;l dksM+ </v>
      </c>
      <c r="C4100" s="1327"/>
      <c r="D4100" s="1345" t="str">
        <f>'statement of marks'!$K$3</f>
        <v xml:space="preserve">08291009401   </v>
      </c>
      <c r="E4100" s="1346"/>
      <c r="F4100" s="1128"/>
      <c r="G4100" s="1129"/>
      <c r="H4100" s="1129"/>
      <c r="I4100" s="1129"/>
      <c r="J4100" s="1347"/>
    </row>
    <row r="4101" spans="1:10" ht="17.5" customHeight="1">
      <c r="A4101" s="214"/>
      <c r="B4101" s="1326" t="s">
        <v>218</v>
      </c>
      <c r="C4101" s="1327"/>
      <c r="D4101" s="1312" t="str">
        <f>IF('statement of marks'!J98="","",'statement of marks'!J98)</f>
        <v/>
      </c>
      <c r="E4101" s="1313"/>
      <c r="F4101" s="1313"/>
      <c r="G4101" s="1313"/>
      <c r="H4101" s="1313"/>
      <c r="I4101" s="1313"/>
      <c r="J4101" s="1314"/>
    </row>
    <row r="4102" spans="1:10" ht="17.5" customHeight="1">
      <c r="A4102" s="214"/>
      <c r="B4102" s="1326" t="s">
        <v>232</v>
      </c>
      <c r="C4102" s="1327"/>
      <c r="D4102" s="1145" t="str">
        <f>IF('statement of marks'!C98="B","Nk=",IF('statement of marks'!C98="G","Nk=k",""))</f>
        <v/>
      </c>
      <c r="E4102" s="1145"/>
      <c r="F4102" s="258" t="s">
        <v>224</v>
      </c>
      <c r="G4102" s="256" t="str">
        <f>IF('statement of marks'!B98="","",'statement of marks'!B98)</f>
        <v/>
      </c>
      <c r="H4102" s="1348"/>
      <c r="I4102" s="1348"/>
      <c r="J4102" s="1349"/>
    </row>
    <row r="4103" spans="1:10" ht="17.5" customHeight="1">
      <c r="A4103" s="214"/>
      <c r="B4103" s="1326" t="s">
        <v>220</v>
      </c>
      <c r="C4103" s="1327"/>
      <c r="D4103" s="1312" t="str">
        <f>IF('statement of marks'!L98="","",'statement of marks'!L98)</f>
        <v/>
      </c>
      <c r="E4103" s="1313"/>
      <c r="F4103" s="1313"/>
      <c r="G4103" s="1313"/>
      <c r="H4103" s="1313"/>
      <c r="I4103" s="1313"/>
      <c r="J4103" s="1314"/>
    </row>
    <row r="4104" spans="1:10" ht="17.5" customHeight="1">
      <c r="A4104" s="214"/>
      <c r="B4104" s="1326" t="s">
        <v>219</v>
      </c>
      <c r="C4104" s="1327"/>
      <c r="D4104" s="1312" t="str">
        <f>IF('statement of marks'!K98="","",'statement of marks'!K98)</f>
        <v/>
      </c>
      <c r="E4104" s="1313"/>
      <c r="F4104" s="1313"/>
      <c r="G4104" s="1313"/>
      <c r="H4104" s="1313"/>
      <c r="I4104" s="1313"/>
      <c r="J4104" s="1314"/>
    </row>
    <row r="4105" spans="1:10" ht="17.5" customHeight="1">
      <c r="A4105" s="214"/>
      <c r="B4105" s="1326" t="s">
        <v>234</v>
      </c>
      <c r="C4105" s="1327"/>
      <c r="D4105" s="1312" t="str">
        <f>IF(details!N98="","",details!N98)</f>
        <v/>
      </c>
      <c r="E4105" s="1313"/>
      <c r="F4105" s="1313"/>
      <c r="G4105" s="1313"/>
      <c r="H4105" s="1313"/>
      <c r="I4105" s="1313"/>
      <c r="J4105" s="1314"/>
    </row>
    <row r="4106" spans="1:10" ht="17.5" customHeight="1">
      <c r="A4106" s="214"/>
      <c r="B4106" s="1326" t="s">
        <v>283</v>
      </c>
      <c r="C4106" s="1327"/>
      <c r="D4106" s="1312" t="str">
        <f>IF(details!O98="","",details!O98)</f>
        <v/>
      </c>
      <c r="E4106" s="1313"/>
      <c r="F4106" s="1313"/>
      <c r="G4106" s="1313"/>
      <c r="H4106" s="1313"/>
      <c r="I4106" s="1313"/>
      <c r="J4106" s="1314"/>
    </row>
    <row r="4107" spans="1:10" ht="17.5" customHeight="1">
      <c r="A4107" s="214"/>
      <c r="B4107" s="1326" t="s">
        <v>77</v>
      </c>
      <c r="C4107" s="1327"/>
      <c r="D4107" s="392">
        <f>'statement of marks'!$C$3</f>
        <v>6</v>
      </c>
      <c r="E4107" s="309" t="s">
        <v>222</v>
      </c>
      <c r="F4107" s="254" t="str">
        <f>IF('statement of marks'!F98="","",'statement of marks'!F98)</f>
        <v/>
      </c>
      <c r="G4107" s="1343" t="s">
        <v>233</v>
      </c>
      <c r="H4107" s="1170"/>
      <c r="I4107" s="1361" t="str">
        <f>IF('statement of marks'!G98="","",'statement of marks'!G98)</f>
        <v/>
      </c>
      <c r="J4107" s="1362"/>
    </row>
    <row r="4108" spans="1:10" ht="17.5" customHeight="1">
      <c r="A4108" s="214"/>
      <c r="B4108" s="1326" t="s">
        <v>225</v>
      </c>
      <c r="C4108" s="1327"/>
      <c r="D4108" s="1316" t="str">
        <f>IF('statement of marks'!H98="","",'statement of marks'!H98)</f>
        <v/>
      </c>
      <c r="E4108" s="1328"/>
      <c r="F4108" s="1328"/>
      <c r="G4108" s="1328"/>
      <c r="H4108" s="1328"/>
      <c r="I4108" s="1328"/>
      <c r="J4108" s="1329"/>
    </row>
    <row r="4109" spans="1:10" ht="17.5" customHeight="1">
      <c r="A4109" s="214"/>
      <c r="B4109" s="1326" t="s">
        <v>226</v>
      </c>
      <c r="C4109" s="1327"/>
      <c r="D4109" s="1330" t="str">
        <f>IF('statement of marks'!I98="","",'statement of marks'!I98)</f>
        <v/>
      </c>
      <c r="E4109" s="1331"/>
      <c r="F4109" s="1332"/>
      <c r="G4109" s="1332"/>
      <c r="H4109" s="1332"/>
      <c r="I4109" s="1332"/>
      <c r="J4109" s="1333"/>
    </row>
    <row r="4110" spans="1:10" ht="17.5" customHeight="1">
      <c r="A4110" s="214"/>
      <c r="B4110" s="1312" t="s">
        <v>235</v>
      </c>
      <c r="C4110" s="1313"/>
      <c r="D4110" s="1313"/>
      <c r="E4110" s="1144"/>
      <c r="F4110" s="1334" t="str">
        <f>IF(details!Q98="","",details!Q98)</f>
        <v/>
      </c>
      <c r="G4110" s="1334"/>
      <c r="H4110" s="1335"/>
      <c r="I4110" s="1335"/>
      <c r="J4110" s="1336"/>
    </row>
    <row r="4111" spans="1:10" ht="17.5" customHeight="1">
      <c r="A4111" s="214"/>
      <c r="B4111" s="1326" t="s">
        <v>239</v>
      </c>
      <c r="C4111" s="1327"/>
      <c r="D4111" s="1312" t="str">
        <f>IF(details!M98="","",details!M98)</f>
        <v/>
      </c>
      <c r="E4111" s="1313"/>
      <c r="F4111" s="1313"/>
      <c r="G4111" s="1313"/>
      <c r="H4111" s="1313"/>
      <c r="I4111" s="1313"/>
      <c r="J4111" s="1314"/>
    </row>
    <row r="4112" spans="1:10" ht="17.5" customHeight="1">
      <c r="A4112" s="214"/>
      <c r="B4112" s="1326" t="s">
        <v>240</v>
      </c>
      <c r="C4112" s="1327"/>
      <c r="D4112" s="1312" t="str">
        <f>IF(details!P98="","",details!P98)</f>
        <v/>
      </c>
      <c r="E4112" s="1313"/>
      <c r="F4112" s="1313"/>
      <c r="G4112" s="1313"/>
      <c r="H4112" s="1313"/>
      <c r="I4112" s="1313"/>
      <c r="J4112" s="1314"/>
    </row>
    <row r="4113" spans="1:10" ht="17.5" customHeight="1">
      <c r="A4113" s="214"/>
      <c r="B4113" s="1326" t="s">
        <v>241</v>
      </c>
      <c r="C4113" s="1327"/>
      <c r="D4113" s="1337" t="str">
        <f>IF('statement of marks'!HD98="mRrh.kZ",'statement of marks'!$C$3,"")</f>
        <v/>
      </c>
      <c r="E4113" s="1338"/>
      <c r="F4113" s="1313" t="s">
        <v>242</v>
      </c>
      <c r="G4113" s="1144"/>
      <c r="H4113" s="1337" t="str">
        <f>IF(D4113="","",D4113+1)</f>
        <v/>
      </c>
      <c r="I4113" s="1338"/>
      <c r="J4113" s="1339"/>
    </row>
    <row r="4114" spans="1:10" ht="17.5" customHeight="1">
      <c r="A4114" s="214"/>
      <c r="B4114" s="1326" t="s">
        <v>243</v>
      </c>
      <c r="C4114" s="1327"/>
      <c r="D4114" s="1340">
        <f>IF(details!$O$4="","",details!$O$4)</f>
        <v>42460</v>
      </c>
      <c r="E4114" s="1341"/>
      <c r="F4114" s="1342"/>
      <c r="G4114" s="1343"/>
      <c r="H4114" s="1343"/>
      <c r="I4114" s="1343"/>
      <c r="J4114" s="1344"/>
    </row>
    <row r="4115" spans="1:10" ht="17.5" customHeight="1">
      <c r="A4115" s="214"/>
      <c r="B4115" s="1299"/>
      <c r="C4115" s="1299"/>
      <c r="D4115" s="1276"/>
      <c r="E4115" s="1276"/>
      <c r="F4115" s="1288"/>
      <c r="G4115" s="1288"/>
      <c r="H4115" s="1288"/>
      <c r="I4115" s="1288"/>
      <c r="J4115" s="1300"/>
    </row>
    <row r="4116" spans="1:10" ht="17.5" customHeight="1">
      <c r="A4116" s="214"/>
      <c r="B4116" s="1301" t="str">
        <f>IF(details!$I$4="","",details!$I$4)</f>
        <v>Jherh js[kk oekZ</v>
      </c>
      <c r="C4116" s="1301"/>
      <c r="D4116" s="1276"/>
      <c r="E4116" s="1276"/>
      <c r="F4116" s="1302" t="str">
        <f>IF(details!$F$4="","",details!$F$4)</f>
        <v>Jh jk/ks';ke tk'kh</v>
      </c>
      <c r="G4116" s="1303"/>
      <c r="H4116" s="1303"/>
      <c r="I4116" s="1303"/>
      <c r="J4116" s="1304"/>
    </row>
    <row r="4117" spans="1:10" ht="17.5" customHeight="1" thickBot="1">
      <c r="A4117" s="215"/>
      <c r="B4117" s="1305" t="s">
        <v>244</v>
      </c>
      <c r="C4117" s="1305"/>
      <c r="D4117" s="1305" t="s">
        <v>245</v>
      </c>
      <c r="E4117" s="1305"/>
      <c r="F4117" s="1306" t="s">
        <v>246</v>
      </c>
      <c r="G4117" s="1307"/>
      <c r="H4117" s="1307"/>
      <c r="I4117" s="1307"/>
      <c r="J4117" s="1308"/>
    </row>
    <row r="4118" spans="1:10" ht="17.5" customHeight="1">
      <c r="A4118" s="247"/>
      <c r="B4118" s="1309" t="s">
        <v>258</v>
      </c>
      <c r="C4118" s="1310"/>
      <c r="D4118" s="1310"/>
      <c r="E4118" s="1310"/>
      <c r="F4118" s="1310"/>
      <c r="G4118" s="1310"/>
      <c r="H4118" s="1310"/>
      <c r="I4118" s="1310"/>
      <c r="J4118" s="1311"/>
    </row>
    <row r="4119" spans="1:10" ht="17.5" customHeight="1">
      <c r="A4119" s="214"/>
      <c r="B4119" s="310" t="s">
        <v>218</v>
      </c>
      <c r="C4119" s="1312" t="str">
        <f>IF('statement of marks'!J98="","",'statement of marks'!J98)</f>
        <v/>
      </c>
      <c r="D4119" s="1313"/>
      <c r="E4119" s="1313"/>
      <c r="F4119" s="1313"/>
      <c r="G4119" s="1313"/>
      <c r="H4119" s="1313"/>
      <c r="I4119" s="1313"/>
      <c r="J4119" s="1314"/>
    </row>
    <row r="4120" spans="1:10" ht="17.5" customHeight="1">
      <c r="A4120" s="214"/>
      <c r="B4120" s="310" t="s">
        <v>219</v>
      </c>
      <c r="C4120" s="1312" t="str">
        <f>IF('statement of marks'!K98="","",'statement of marks'!K98)</f>
        <v/>
      </c>
      <c r="D4120" s="1313"/>
      <c r="E4120" s="1313"/>
      <c r="F4120" s="1313"/>
      <c r="G4120" s="1313"/>
      <c r="H4120" s="1313"/>
      <c r="I4120" s="1313"/>
      <c r="J4120" s="1314"/>
    </row>
    <row r="4121" spans="1:10" ht="17.5" customHeight="1">
      <c r="A4121" s="214"/>
      <c r="B4121" s="310" t="s">
        <v>220</v>
      </c>
      <c r="C4121" s="1312" t="str">
        <f>IF('statement of marks'!L98="","",'statement of marks'!L98)</f>
        <v/>
      </c>
      <c r="D4121" s="1313"/>
      <c r="E4121" s="1313"/>
      <c r="F4121" s="1313"/>
      <c r="G4121" s="1313"/>
      <c r="H4121" s="1313"/>
      <c r="I4121" s="1313"/>
      <c r="J4121" s="1314"/>
    </row>
    <row r="4122" spans="1:10" ht="17.5" customHeight="1">
      <c r="A4122" s="214"/>
      <c r="B4122" s="310" t="s">
        <v>225</v>
      </c>
      <c r="C4122" s="1315" t="str">
        <f>IF('statement of marks'!H98="","",'statement of marks'!H98)</f>
        <v/>
      </c>
      <c r="D4122" s="1316"/>
      <c r="E4122" s="252" t="s">
        <v>261</v>
      </c>
      <c r="F4122" s="1317" t="str">
        <f>IF('statement of marks'!I98="","",'statement of marks'!I98)</f>
        <v/>
      </c>
      <c r="G4122" s="1317"/>
      <c r="H4122" s="1317"/>
      <c r="I4122" s="1317"/>
      <c r="J4122" s="1318"/>
    </row>
    <row r="4123" spans="1:10" ht="17.5" customHeight="1">
      <c r="A4123" s="214"/>
      <c r="B4123" s="310" t="s">
        <v>223</v>
      </c>
      <c r="C4123" s="253" t="s">
        <v>248</v>
      </c>
      <c r="D4123" s="235" t="s">
        <v>249</v>
      </c>
      <c r="E4123" s="235" t="s">
        <v>250</v>
      </c>
      <c r="F4123" s="235" t="s">
        <v>251</v>
      </c>
      <c r="G4123" s="235" t="s">
        <v>252</v>
      </c>
      <c r="H4123" s="235" t="s">
        <v>253</v>
      </c>
      <c r="I4123" s="235" t="s">
        <v>254</v>
      </c>
      <c r="J4123" s="248" t="s">
        <v>255</v>
      </c>
    </row>
    <row r="4124" spans="1:10" ht="17.5" customHeight="1">
      <c r="A4124" s="214"/>
      <c r="B4124" s="308" t="s">
        <v>256</v>
      </c>
      <c r="C4124" s="239" t="str">
        <f>IF(AND('statement of marks'!$C$3=1,'statement of marks'!HD98="mRrh.kZ"),'statement of marks'!$H$3,"")</f>
        <v/>
      </c>
      <c r="D4124" s="239" t="str">
        <f>IF(AND('statement of marks'!$C$3=2,'statement of marks'!HD98="mRrh.kZ"),'statement of marks'!$H$3,"")</f>
        <v/>
      </c>
      <c r="E4124" s="239" t="str">
        <f>IF(AND('statement of marks'!$C$3=3,'statement of marks'!HD98="mRrh.kZ"),'statement of marks'!$H$3,"")</f>
        <v/>
      </c>
      <c r="F4124" s="239" t="str">
        <f>IF(AND('statement of marks'!$C$3=4,'statement of marks'!HD98="mRrh.kZ"),'statement of marks'!$H$3,"")</f>
        <v/>
      </c>
      <c r="G4124" s="239" t="str">
        <f>IF(AND('statement of marks'!$C$3=5,'statement of marks'!HD98="mRrh.kZ"),'statement of marks'!$H$3,"")</f>
        <v/>
      </c>
      <c r="H4124" s="239" t="str">
        <f>IF(AND('statement of marks'!$C$3=6,'statement of marks'!HD98="mRrh.kZ"),'statement of marks'!$H$3,"")</f>
        <v/>
      </c>
      <c r="I4124" s="239" t="str">
        <f>IF(AND('statement of marks'!$C$3=7,'statement of marks'!HD98="mRrh.kZ"),'statement of marks'!$H$3,"")</f>
        <v/>
      </c>
      <c r="J4124" s="260" t="str">
        <f>IF(AND('statement of marks'!$C$3=8,'statement of marks'!HD98="mRrh.kZ"),'statement of marks'!$H$3,"")</f>
        <v/>
      </c>
    </row>
    <row r="4125" spans="1:10" ht="17.5" customHeight="1">
      <c r="A4125" s="214"/>
      <c r="B4125" s="308" t="str">
        <f>'statement of marks'!$FT$4</f>
        <v>fgUnh</v>
      </c>
      <c r="C4125" s="240"/>
      <c r="D4125" s="241"/>
      <c r="E4125" s="261" t="str">
        <f>IF(OR('statement of marks'!$FV98="",E4124=""),"",'statement of marks'!$FV98)</f>
        <v/>
      </c>
      <c r="F4125" s="261" t="str">
        <f>IF(OR('statement of marks'!$FV98="",F4124=""),"",'statement of marks'!$FV98)</f>
        <v/>
      </c>
      <c r="G4125" s="261" t="str">
        <f>IF(OR('statement of marks'!$FV98="",G4124=""),"",'statement of marks'!$FV98)</f>
        <v/>
      </c>
      <c r="H4125" s="261" t="str">
        <f>IF(OR('statement of marks'!$FV98="",H4124=""),"",'statement of marks'!$FV98)</f>
        <v/>
      </c>
      <c r="I4125" s="261" t="str">
        <f>IF(OR('statement of marks'!$FV98="",I4124=""),"",'statement of marks'!$FV98)</f>
        <v/>
      </c>
      <c r="J4125" s="262" t="str">
        <f>IF(OR('statement of marks'!$FV98="",J4124=""),"",'statement of marks'!$FV98)</f>
        <v/>
      </c>
    </row>
    <row r="4126" spans="1:10" ht="17.5" customHeight="1">
      <c r="A4126" s="214"/>
      <c r="B4126" s="308" t="str">
        <f>'statement of marks'!$FW$4</f>
        <v>vaxszth</v>
      </c>
      <c r="C4126" s="240"/>
      <c r="D4126" s="241"/>
      <c r="E4126" s="261" t="str">
        <f>IF(OR('statement of marks'!$FY98="",E4124=""),"",'statement of marks'!$FY98)</f>
        <v/>
      </c>
      <c r="F4126" s="261" t="str">
        <f>IF(OR('statement of marks'!$FY98="",F4124=""),"",'statement of marks'!$FY98)</f>
        <v/>
      </c>
      <c r="G4126" s="261" t="str">
        <f>IF(OR('statement of marks'!$FY98="",G4124=""),"",'statement of marks'!$FY98)</f>
        <v/>
      </c>
      <c r="H4126" s="261" t="str">
        <f>IF(OR('statement of marks'!$FY98="",H4124=""),"",'statement of marks'!$FY98)</f>
        <v/>
      </c>
      <c r="I4126" s="261" t="str">
        <f>IF(OR('statement of marks'!$FY98="",I4124=""),"",'statement of marks'!$FY98)</f>
        <v/>
      </c>
      <c r="J4126" s="262" t="str">
        <f>IF(OR('statement of marks'!$FY98="",J4124=""),"",'statement of marks'!$FY98)</f>
        <v/>
      </c>
    </row>
    <row r="4127" spans="1:10" ht="17.5" customHeight="1">
      <c r="A4127" s="214"/>
      <c r="B4127" s="308" t="str">
        <f>IF('statement of marks'!BE98="s","laLÑr",IF('statement of marks'!BE98="u","mnwZ",IF('statement of marks'!BE98="g","xqtjkrh",IF('statement of marks'!BE98="p","iatkch",IF('statement of marks'!BE98="sd","flU/kh","r`rh; Hkk""kk")))))</f>
        <v>r`rh; Hkk"kk</v>
      </c>
      <c r="C4127" s="240"/>
      <c r="D4127" s="241"/>
      <c r="E4127" s="261" t="str">
        <f>IF(OR('statement of marks'!$GB98="",E4124=""),"",'statement of marks'!$GB98)</f>
        <v/>
      </c>
      <c r="F4127" s="261" t="str">
        <f>IF(OR('statement of marks'!$GB98="",F4124=""),"",'statement of marks'!$GB98)</f>
        <v/>
      </c>
      <c r="G4127" s="261" t="str">
        <f>IF(OR('statement of marks'!$GB98="",G4124=""),"",'statement of marks'!$GB98)</f>
        <v/>
      </c>
      <c r="H4127" s="261" t="str">
        <f>IF(OR('statement of marks'!$GB98="",H4124=""),"",'statement of marks'!$GB98)</f>
        <v/>
      </c>
      <c r="I4127" s="261" t="str">
        <f>IF(OR('statement of marks'!$GB98="",I4124=""),"",'statement of marks'!$GB98)</f>
        <v/>
      </c>
      <c r="J4127" s="262" t="str">
        <f>IF(OR('statement of marks'!$GB98="",J4124=""),"",'statement of marks'!$GB98)</f>
        <v/>
      </c>
    </row>
    <row r="4128" spans="1:10" ht="17.5" customHeight="1">
      <c r="A4128" s="214"/>
      <c r="B4128" s="308" t="str">
        <f>'statement of marks'!$GH$4</f>
        <v>xf.kr</v>
      </c>
      <c r="C4128" s="240"/>
      <c r="D4128" s="241"/>
      <c r="E4128" s="261" t="str">
        <f>IF(OR('statement of marks'!$GJ98="",E4124=""),"",'statement of marks'!$GJ98)</f>
        <v/>
      </c>
      <c r="F4128" s="261" t="str">
        <f>IF(OR('statement of marks'!$GJ98="",F4124=""),"",'statement of marks'!$GJ98)</f>
        <v/>
      </c>
      <c r="G4128" s="261" t="str">
        <f>IF(OR('statement of marks'!$GJ98="",G4124=""),"",'statement of marks'!$GJ98)</f>
        <v/>
      </c>
      <c r="H4128" s="261" t="str">
        <f>IF(OR('statement of marks'!$GJ98="",H4124=""),"",'statement of marks'!$GJ98)</f>
        <v/>
      </c>
      <c r="I4128" s="261" t="str">
        <f>IF(OR('statement of marks'!$GJ98="",I4124=""),"",'statement of marks'!$GJ98)</f>
        <v/>
      </c>
      <c r="J4128" s="262" t="str">
        <f>IF(OR('statement of marks'!$GJ98="",J4124=""),"",'statement of marks'!$GJ98)</f>
        <v/>
      </c>
    </row>
    <row r="4129" spans="1:10" ht="17.5" customHeight="1">
      <c r="A4129" s="214"/>
      <c r="B4129" s="308" t="str">
        <f>'statement of marks'!$GK$4</f>
        <v>foKku</v>
      </c>
      <c r="C4129" s="240"/>
      <c r="D4129" s="241"/>
      <c r="E4129" s="261" t="str">
        <f>IF(OR('statement of marks'!$GM98="",E4124=""),"",'statement of marks'!$GM98)</f>
        <v/>
      </c>
      <c r="F4129" s="261" t="str">
        <f>IF(OR('statement of marks'!$GM98="",F4124=""),"",'statement of marks'!$GM98)</f>
        <v/>
      </c>
      <c r="G4129" s="261" t="str">
        <f>IF(OR('statement of marks'!$GM98="",G4124=""),"",'statement of marks'!$GM98)</f>
        <v/>
      </c>
      <c r="H4129" s="261" t="str">
        <f>IF(OR('statement of marks'!$GM98="",H4124=""),"",'statement of marks'!$GM98)</f>
        <v/>
      </c>
      <c r="I4129" s="261" t="str">
        <f>IF(OR('statement of marks'!$GM98="",I4124=""),"",'statement of marks'!$GM98)</f>
        <v/>
      </c>
      <c r="J4129" s="262" t="str">
        <f>IF(OR('statement of marks'!$GM98="",J4124=""),"",'statement of marks'!$GM98)</f>
        <v/>
      </c>
    </row>
    <row r="4130" spans="1:10" ht="17.5" customHeight="1">
      <c r="A4130" s="214"/>
      <c r="B4130" s="308" t="str">
        <f>'statement of marks'!$GN$4</f>
        <v>lkekftd foKku</v>
      </c>
      <c r="C4130" s="240"/>
      <c r="D4130" s="241"/>
      <c r="E4130" s="261" t="str">
        <f>IF(OR('statement of marks'!$GP98="",E4124=""),"",'statement of marks'!$GP98)</f>
        <v/>
      </c>
      <c r="F4130" s="261" t="str">
        <f>IF(OR('statement of marks'!$GP98="",F4124=""),"",'statement of marks'!$GP98)</f>
        <v/>
      </c>
      <c r="G4130" s="261" t="str">
        <f>IF(OR('statement of marks'!$GP98="",G4124=""),"",'statement of marks'!$GP98)</f>
        <v/>
      </c>
      <c r="H4130" s="261" t="str">
        <f>IF(OR('statement of marks'!$GP98="",H4124=""),"",'statement of marks'!$GP98)</f>
        <v/>
      </c>
      <c r="I4130" s="261" t="str">
        <f>IF(OR('statement of marks'!$GP98="",I4124=""),"",'statement of marks'!$GP98)</f>
        <v/>
      </c>
      <c r="J4130" s="262" t="str">
        <f>IF(OR('statement of marks'!$GP98="",J4124=""),"",'statement of marks'!$GP98)</f>
        <v/>
      </c>
    </row>
    <row r="4131" spans="1:10" ht="17.5" customHeight="1">
      <c r="A4131" s="214"/>
      <c r="B4131" s="308" t="str">
        <f>'statement of marks'!$GQ$4</f>
        <v>dk;kZuqHko</v>
      </c>
      <c r="C4131" s="240"/>
      <c r="D4131" s="241"/>
      <c r="E4131" s="261" t="str">
        <f>IF(OR('statement of marks'!$GS98="",E4124=""),"",'statement of marks'!$GS98)</f>
        <v/>
      </c>
      <c r="F4131" s="261" t="str">
        <f>IF(OR('statement of marks'!$GS98="",F4124=""),"",'statement of marks'!$GS98)</f>
        <v/>
      </c>
      <c r="G4131" s="261" t="str">
        <f>IF(OR('statement of marks'!$GS98="",G4124=""),"",'statement of marks'!$GS98)</f>
        <v/>
      </c>
      <c r="H4131" s="261" t="str">
        <f>IF(OR('statement of marks'!$GS98="",H4124=""),"",'statement of marks'!$GS98)</f>
        <v/>
      </c>
      <c r="I4131" s="261" t="str">
        <f>IF(OR('statement of marks'!$GS98="",I4124=""),"",'statement of marks'!$GS98)</f>
        <v/>
      </c>
      <c r="J4131" s="262" t="str">
        <f>IF(OR('statement of marks'!$GS98="",J4124=""),"",'statement of marks'!$GS98)</f>
        <v/>
      </c>
    </row>
    <row r="4132" spans="1:10" ht="17.5" customHeight="1">
      <c r="A4132" s="214"/>
      <c r="B4132" s="308" t="str">
        <f>'statement of marks'!$GT$4</f>
        <v>dyk f'k{kk</v>
      </c>
      <c r="C4132" s="240"/>
      <c r="D4132" s="241"/>
      <c r="E4132" s="263" t="str">
        <f>IF(OR('statement of marks'!$GV98="",E4124=""),"",'statement of marks'!$GV98)</f>
        <v/>
      </c>
      <c r="F4132" s="263" t="str">
        <f>IF(OR('statement of marks'!$GV98="",F4124=""),"",'statement of marks'!$GV98)</f>
        <v/>
      </c>
      <c r="G4132" s="263" t="str">
        <f>IF(OR('statement of marks'!$GV98="",G4124=""),"",'statement of marks'!$GV98)</f>
        <v/>
      </c>
      <c r="H4132" s="263" t="str">
        <f>IF(OR('statement of marks'!$GV98="",H4124=""),"",'statement of marks'!$GV98)</f>
        <v/>
      </c>
      <c r="I4132" s="263" t="str">
        <f>IF(OR('statement of marks'!$GV98="",I4124=""),"",'statement of marks'!$GV98)</f>
        <v/>
      </c>
      <c r="J4132" s="264" t="str">
        <f>IF(OR('statement of marks'!$GV98="",J4124=""),"",'statement of marks'!$GV98)</f>
        <v/>
      </c>
    </row>
    <row r="4133" spans="1:10" ht="17.5" customHeight="1">
      <c r="A4133" s="214"/>
      <c r="B4133" s="245" t="s">
        <v>284</v>
      </c>
      <c r="C4133" s="265" t="str">
        <f t="shared" ref="C4133:J4133" si="182">C4124</f>
        <v/>
      </c>
      <c r="D4133" s="265" t="str">
        <f t="shared" si="182"/>
        <v/>
      </c>
      <c r="E4133" s="265" t="str">
        <f t="shared" si="182"/>
        <v/>
      </c>
      <c r="F4133" s="265" t="str">
        <f t="shared" si="182"/>
        <v/>
      </c>
      <c r="G4133" s="265" t="str">
        <f t="shared" si="182"/>
        <v/>
      </c>
      <c r="H4133" s="265" t="str">
        <f t="shared" si="182"/>
        <v/>
      </c>
      <c r="I4133" s="265" t="str">
        <f t="shared" si="182"/>
        <v/>
      </c>
      <c r="J4133" s="266" t="str">
        <f t="shared" si="182"/>
        <v/>
      </c>
    </row>
    <row r="4134" spans="1:10" ht="17.5" customHeight="1">
      <c r="A4134" s="214"/>
      <c r="B4134" s="308" t="str">
        <f>'statement of marks'!$HL$5</f>
        <v>Nk= mifLFkfr</v>
      </c>
      <c r="C4134" s="242"/>
      <c r="D4134" s="242"/>
      <c r="E4134" s="267" t="str">
        <f>IF(OR('statement of marks'!$HL98="",E4124=""),"",'statement of marks'!$HL98)</f>
        <v/>
      </c>
      <c r="F4134" s="267" t="str">
        <f>IF(OR('statement of marks'!$HL98="",F4124=""),"",'statement of marks'!$HL98)</f>
        <v/>
      </c>
      <c r="G4134" s="267" t="str">
        <f>IF(OR('statement of marks'!$HL98="",G4124=""),"",'statement of marks'!$HL98)</f>
        <v/>
      </c>
      <c r="H4134" s="267" t="str">
        <f>IF(OR('statement of marks'!$HL98="",H4124=""),"",'statement of marks'!$HL98)</f>
        <v/>
      </c>
      <c r="I4134" s="267" t="str">
        <f>IF(OR('statement of marks'!$HL98="",I4124=""),"",'statement of marks'!$HL98)</f>
        <v/>
      </c>
      <c r="J4134" s="268" t="str">
        <f>IF(OR('statement of marks'!$HL98="",J4124=""),"",'statement of marks'!$HL98)</f>
        <v/>
      </c>
    </row>
    <row r="4135" spans="1:10" ht="17.5" customHeight="1">
      <c r="A4135" s="214"/>
      <c r="B4135" s="308" t="str">
        <f>'statement of marks'!$HK$5</f>
        <v>dqy ehfVax</v>
      </c>
      <c r="C4135" s="243"/>
      <c r="D4135" s="243"/>
      <c r="E4135" s="243" t="str">
        <f>IF(OR('statement of marks'!$HK98="",E4124=""),"",'statement of marks'!$HK98)</f>
        <v/>
      </c>
      <c r="F4135" s="243" t="str">
        <f>IF(OR('statement of marks'!$HK98="",F4124=""),"",'statement of marks'!$HK98)</f>
        <v/>
      </c>
      <c r="G4135" s="243" t="str">
        <f>IF(OR('statement of marks'!$HK98="",G4124=""),"",'statement of marks'!$HK98)</f>
        <v/>
      </c>
      <c r="H4135" s="243" t="str">
        <f>IF(OR('statement of marks'!$HK98="",H4124=""),"",'statement of marks'!$HK98)</f>
        <v/>
      </c>
      <c r="I4135" s="243" t="str">
        <f>IF(OR('statement of marks'!$HK98="",I4124=""),"",'statement of marks'!$HK98)</f>
        <v/>
      </c>
      <c r="J4135" s="269" t="str">
        <f>IF(OR('statement of marks'!$HK98="",J4124=""),"",'statement of marks'!$HK98)</f>
        <v/>
      </c>
    </row>
    <row r="4136" spans="1:10" ht="17.5" customHeight="1">
      <c r="A4136" s="214"/>
      <c r="B4136" s="308" t="s">
        <v>259</v>
      </c>
      <c r="C4136" s="243" t="str">
        <f t="shared" ref="C4136:J4136" si="183">IF(OR(C4134="",C4135=""),"",C4134/C4135*100)</f>
        <v/>
      </c>
      <c r="D4136" s="243" t="str">
        <f t="shared" si="183"/>
        <v/>
      </c>
      <c r="E4136" s="243" t="str">
        <f t="shared" si="183"/>
        <v/>
      </c>
      <c r="F4136" s="243" t="str">
        <f t="shared" si="183"/>
        <v/>
      </c>
      <c r="G4136" s="243" t="str">
        <f t="shared" si="183"/>
        <v/>
      </c>
      <c r="H4136" s="243" t="str">
        <f t="shared" si="183"/>
        <v/>
      </c>
      <c r="I4136" s="243" t="str">
        <f t="shared" si="183"/>
        <v/>
      </c>
      <c r="J4136" s="269" t="str">
        <f t="shared" si="183"/>
        <v/>
      </c>
    </row>
    <row r="4137" spans="1:10" ht="17.5" customHeight="1">
      <c r="A4137" s="214"/>
      <c r="B4137" s="308" t="s">
        <v>260</v>
      </c>
      <c r="C4137" s="243"/>
      <c r="D4137" s="243"/>
      <c r="E4137" s="243"/>
      <c r="F4137" s="243"/>
      <c r="G4137" s="243"/>
      <c r="H4137" s="243"/>
      <c r="I4137" s="243"/>
      <c r="J4137" s="249"/>
    </row>
    <row r="4138" spans="1:10" ht="17.5" customHeight="1">
      <c r="A4138" s="214"/>
      <c r="B4138" s="310" t="s">
        <v>257</v>
      </c>
      <c r="C4138" s="1319" t="str">
        <f>IF('statement of marks'!HN98="","",'statement of marks'!HN98)</f>
        <v/>
      </c>
      <c r="D4138" s="1320"/>
      <c r="E4138" s="1320"/>
      <c r="F4138" s="1320"/>
      <c r="G4138" s="1320"/>
      <c r="H4138" s="1320"/>
      <c r="I4138" s="1320"/>
      <c r="J4138" s="1321"/>
    </row>
    <row r="4139" spans="1:10" ht="17.5" customHeight="1">
      <c r="A4139" s="214"/>
      <c r="B4139" s="246"/>
      <c r="C4139" s="1322"/>
      <c r="D4139" s="1323"/>
      <c r="E4139" s="1323"/>
      <c r="F4139" s="1324"/>
      <c r="G4139" s="1322"/>
      <c r="H4139" s="1323"/>
      <c r="I4139" s="1323"/>
      <c r="J4139" s="1325"/>
    </row>
    <row r="4140" spans="1:10" ht="17.5" customHeight="1" thickBot="1">
      <c r="A4140" s="215"/>
      <c r="B4140" s="259" t="s">
        <v>262</v>
      </c>
      <c r="C4140" s="1293" t="s">
        <v>80</v>
      </c>
      <c r="D4140" s="1294"/>
      <c r="E4140" s="1294"/>
      <c r="F4140" s="1295"/>
      <c r="G4140" s="1296" t="s">
        <v>263</v>
      </c>
      <c r="H4140" s="1297"/>
      <c r="I4140" s="1297"/>
      <c r="J4140" s="1298"/>
    </row>
    <row r="4141" spans="1:10" ht="17.5" customHeight="1">
      <c r="A4141" s="247"/>
      <c r="B4141" s="1352" t="s">
        <v>228</v>
      </c>
      <c r="C4141" s="1353"/>
      <c r="D4141" s="1353"/>
      <c r="E4141" s="1353"/>
      <c r="F4141" s="1353"/>
      <c r="G4141" s="1353"/>
      <c r="H4141" s="1353"/>
      <c r="I4141" s="1353"/>
      <c r="J4141" s="1354"/>
    </row>
    <row r="4142" spans="1:10" ht="17.5" customHeight="1">
      <c r="A4142" s="214"/>
      <c r="B4142" s="1355" t="s">
        <v>247</v>
      </c>
      <c r="C4142" s="1356"/>
      <c r="D4142" s="1356"/>
      <c r="E4142" s="1356"/>
      <c r="F4142" s="1356"/>
      <c r="G4142" s="1356"/>
      <c r="H4142" s="1356"/>
      <c r="I4142" s="1356"/>
      <c r="J4142" s="1357"/>
    </row>
    <row r="4143" spans="1:10" ht="17.5" customHeight="1">
      <c r="A4143" s="214"/>
      <c r="B4143" s="1358" t="s">
        <v>81</v>
      </c>
      <c r="C4143" s="1358"/>
      <c r="D4143" s="1359">
        <f>YEAR(details!G99)</f>
        <v>1900</v>
      </c>
      <c r="E4143" s="1360"/>
      <c r="F4143" s="307" t="s">
        <v>230</v>
      </c>
      <c r="G4143" s="1359" t="str">
        <f>'statement of marks'!$H$3</f>
        <v>2015-16</v>
      </c>
      <c r="H4143" s="1360"/>
      <c r="I4143" s="307" t="s">
        <v>231</v>
      </c>
      <c r="J4143" s="255"/>
    </row>
    <row r="4144" spans="1:10" ht="17.5" customHeight="1">
      <c r="A4144" s="214"/>
      <c r="B4144" s="1326" t="s">
        <v>229</v>
      </c>
      <c r="C4144" s="1327"/>
      <c r="D4144" s="1312" t="str">
        <f>'statement of marks'!$A$1</f>
        <v>jk- ck- ek/;fed fo|ky; uohu] fuEckgsM+k</v>
      </c>
      <c r="E4144" s="1313"/>
      <c r="F4144" s="1313"/>
      <c r="G4144" s="1313"/>
      <c r="H4144" s="1313"/>
      <c r="I4144" s="1313"/>
      <c r="J4144" s="1314"/>
    </row>
    <row r="4145" spans="1:10" ht="17.5" customHeight="1">
      <c r="A4145" s="214"/>
      <c r="B4145" s="1326" t="str">
        <f>'statement of marks'!$J$3</f>
        <v xml:space="preserve">fo|ky; dk Mk;l dksM+ </v>
      </c>
      <c r="C4145" s="1327"/>
      <c r="D4145" s="1345" t="str">
        <f>'statement of marks'!$K$3</f>
        <v xml:space="preserve">08291009401   </v>
      </c>
      <c r="E4145" s="1346"/>
      <c r="F4145" s="1128"/>
      <c r="G4145" s="1129"/>
      <c r="H4145" s="1129"/>
      <c r="I4145" s="1129"/>
      <c r="J4145" s="1347"/>
    </row>
    <row r="4146" spans="1:10" ht="17.5" customHeight="1">
      <c r="A4146" s="214"/>
      <c r="B4146" s="1326" t="s">
        <v>218</v>
      </c>
      <c r="C4146" s="1327"/>
      <c r="D4146" s="1312" t="str">
        <f>IF('statement of marks'!J99="","",'statement of marks'!J99)</f>
        <v/>
      </c>
      <c r="E4146" s="1313"/>
      <c r="F4146" s="1313"/>
      <c r="G4146" s="1313"/>
      <c r="H4146" s="1313"/>
      <c r="I4146" s="1313"/>
      <c r="J4146" s="1314"/>
    </row>
    <row r="4147" spans="1:10" ht="17.5" customHeight="1">
      <c r="A4147" s="214"/>
      <c r="B4147" s="1326" t="s">
        <v>232</v>
      </c>
      <c r="C4147" s="1327"/>
      <c r="D4147" s="1145" t="str">
        <f>IF('statement of marks'!C99="B","Nk=",IF('statement of marks'!C99="G","Nk=k",""))</f>
        <v/>
      </c>
      <c r="E4147" s="1145"/>
      <c r="F4147" s="258" t="s">
        <v>224</v>
      </c>
      <c r="G4147" s="256" t="str">
        <f>IF('statement of marks'!B99="","",'statement of marks'!B99)</f>
        <v/>
      </c>
      <c r="H4147" s="1348"/>
      <c r="I4147" s="1348"/>
      <c r="J4147" s="1349"/>
    </row>
    <row r="4148" spans="1:10" ht="17.5" customHeight="1">
      <c r="A4148" s="214"/>
      <c r="B4148" s="1326" t="s">
        <v>220</v>
      </c>
      <c r="C4148" s="1327"/>
      <c r="D4148" s="1312" t="str">
        <f>IF('statement of marks'!L99="","",'statement of marks'!L99)</f>
        <v/>
      </c>
      <c r="E4148" s="1313"/>
      <c r="F4148" s="1313"/>
      <c r="G4148" s="1313"/>
      <c r="H4148" s="1313"/>
      <c r="I4148" s="1313"/>
      <c r="J4148" s="1314"/>
    </row>
    <row r="4149" spans="1:10" ht="17.5" customHeight="1">
      <c r="A4149" s="214"/>
      <c r="B4149" s="1326" t="s">
        <v>219</v>
      </c>
      <c r="C4149" s="1327"/>
      <c r="D4149" s="1312" t="str">
        <f>IF('statement of marks'!K99="","",'statement of marks'!K99)</f>
        <v/>
      </c>
      <c r="E4149" s="1313"/>
      <c r="F4149" s="1313"/>
      <c r="G4149" s="1313"/>
      <c r="H4149" s="1313"/>
      <c r="I4149" s="1313"/>
      <c r="J4149" s="1314"/>
    </row>
    <row r="4150" spans="1:10" ht="17.5" customHeight="1">
      <c r="A4150" s="214"/>
      <c r="B4150" s="1326" t="s">
        <v>234</v>
      </c>
      <c r="C4150" s="1327"/>
      <c r="D4150" s="1312" t="str">
        <f>IF(details!N99="","",details!N99)</f>
        <v/>
      </c>
      <c r="E4150" s="1313"/>
      <c r="F4150" s="1313"/>
      <c r="G4150" s="1313"/>
      <c r="H4150" s="1313"/>
      <c r="I4150" s="1313"/>
      <c r="J4150" s="1314"/>
    </row>
    <row r="4151" spans="1:10" ht="17.5" customHeight="1">
      <c r="A4151" s="214"/>
      <c r="B4151" s="1326" t="s">
        <v>283</v>
      </c>
      <c r="C4151" s="1327"/>
      <c r="D4151" s="1312" t="str">
        <f>IF(details!O99="","",details!O99)</f>
        <v/>
      </c>
      <c r="E4151" s="1313"/>
      <c r="F4151" s="1313"/>
      <c r="G4151" s="1313"/>
      <c r="H4151" s="1313"/>
      <c r="I4151" s="1313"/>
      <c r="J4151" s="1314"/>
    </row>
    <row r="4152" spans="1:10" ht="17.5" customHeight="1">
      <c r="A4152" s="214"/>
      <c r="B4152" s="1326" t="s">
        <v>77</v>
      </c>
      <c r="C4152" s="1327"/>
      <c r="D4152" s="392">
        <f>'statement of marks'!$C$3</f>
        <v>6</v>
      </c>
      <c r="E4152" s="309" t="s">
        <v>222</v>
      </c>
      <c r="F4152" s="254" t="str">
        <f>IF('statement of marks'!F99="","",'statement of marks'!F99)</f>
        <v/>
      </c>
      <c r="G4152" s="1343" t="s">
        <v>233</v>
      </c>
      <c r="H4152" s="1170"/>
      <c r="I4152" s="1350" t="str">
        <f>IF('statement of marks'!G99="","",'statement of marks'!G99)</f>
        <v/>
      </c>
      <c r="J4152" s="1351"/>
    </row>
    <row r="4153" spans="1:10" ht="17.5" customHeight="1">
      <c r="A4153" s="214"/>
      <c r="B4153" s="1326" t="s">
        <v>225</v>
      </c>
      <c r="C4153" s="1327"/>
      <c r="D4153" s="1316" t="str">
        <f>IF('statement of marks'!H99="","",'statement of marks'!H99)</f>
        <v/>
      </c>
      <c r="E4153" s="1328"/>
      <c r="F4153" s="1328"/>
      <c r="G4153" s="1328"/>
      <c r="H4153" s="1328"/>
      <c r="I4153" s="1328"/>
      <c r="J4153" s="1329"/>
    </row>
    <row r="4154" spans="1:10" ht="17.5" customHeight="1">
      <c r="A4154" s="214"/>
      <c r="B4154" s="1326" t="s">
        <v>226</v>
      </c>
      <c r="C4154" s="1327"/>
      <c r="D4154" s="1330" t="str">
        <f>IF('statement of marks'!I99="","",'statement of marks'!I99)</f>
        <v/>
      </c>
      <c r="E4154" s="1331"/>
      <c r="F4154" s="1332"/>
      <c r="G4154" s="1332"/>
      <c r="H4154" s="1332"/>
      <c r="I4154" s="1332"/>
      <c r="J4154" s="1333"/>
    </row>
    <row r="4155" spans="1:10" ht="17.5" customHeight="1">
      <c r="A4155" s="214"/>
      <c r="B4155" s="1312" t="s">
        <v>235</v>
      </c>
      <c r="C4155" s="1313"/>
      <c r="D4155" s="1313"/>
      <c r="E4155" s="1144"/>
      <c r="F4155" s="1334" t="str">
        <f>IF(details!Q99="","",details!Q99)</f>
        <v/>
      </c>
      <c r="G4155" s="1334"/>
      <c r="H4155" s="1335"/>
      <c r="I4155" s="1335"/>
      <c r="J4155" s="1336"/>
    </row>
    <row r="4156" spans="1:10" ht="17.5" customHeight="1">
      <c r="A4156" s="214"/>
      <c r="B4156" s="1326" t="s">
        <v>239</v>
      </c>
      <c r="C4156" s="1327"/>
      <c r="D4156" s="1312" t="str">
        <f>IF(details!M99="","",details!M99)</f>
        <v/>
      </c>
      <c r="E4156" s="1313"/>
      <c r="F4156" s="1313"/>
      <c r="G4156" s="1313"/>
      <c r="H4156" s="1313"/>
      <c r="I4156" s="1313"/>
      <c r="J4156" s="1314"/>
    </row>
    <row r="4157" spans="1:10" ht="17.5" customHeight="1">
      <c r="A4157" s="214"/>
      <c r="B4157" s="1326" t="s">
        <v>240</v>
      </c>
      <c r="C4157" s="1327"/>
      <c r="D4157" s="1312" t="str">
        <f>IF(details!P99="","",details!P99)</f>
        <v/>
      </c>
      <c r="E4157" s="1313"/>
      <c r="F4157" s="1313"/>
      <c r="G4157" s="1313"/>
      <c r="H4157" s="1313"/>
      <c r="I4157" s="1313"/>
      <c r="J4157" s="1314"/>
    </row>
    <row r="4158" spans="1:10" ht="17.5" customHeight="1">
      <c r="A4158" s="214"/>
      <c r="B4158" s="1326" t="s">
        <v>241</v>
      </c>
      <c r="C4158" s="1327"/>
      <c r="D4158" s="1337" t="str">
        <f>IF('statement of marks'!HD99="mRrh.kZ",'statement of marks'!$C$3,"")</f>
        <v/>
      </c>
      <c r="E4158" s="1338"/>
      <c r="F4158" s="1313" t="s">
        <v>242</v>
      </c>
      <c r="G4158" s="1144"/>
      <c r="H4158" s="1337" t="str">
        <f>IF(D4158="","",D4158+1)</f>
        <v/>
      </c>
      <c r="I4158" s="1338"/>
      <c r="J4158" s="1339"/>
    </row>
    <row r="4159" spans="1:10" ht="17.5" customHeight="1">
      <c r="A4159" s="214"/>
      <c r="B4159" s="1326" t="s">
        <v>243</v>
      </c>
      <c r="C4159" s="1327"/>
      <c r="D4159" s="1340">
        <f>IF(details!$O$4="","",details!$O$4)</f>
        <v>42460</v>
      </c>
      <c r="E4159" s="1341"/>
      <c r="F4159" s="1342"/>
      <c r="G4159" s="1343"/>
      <c r="H4159" s="1343"/>
      <c r="I4159" s="1343"/>
      <c r="J4159" s="1344"/>
    </row>
    <row r="4160" spans="1:10" ht="17.5" customHeight="1">
      <c r="A4160" s="214"/>
      <c r="B4160" s="1299"/>
      <c r="C4160" s="1299"/>
      <c r="D4160" s="1276"/>
      <c r="E4160" s="1276"/>
      <c r="F4160" s="1288"/>
      <c r="G4160" s="1288"/>
      <c r="H4160" s="1288"/>
      <c r="I4160" s="1288"/>
      <c r="J4160" s="1300"/>
    </row>
    <row r="4161" spans="1:10" ht="17.5" customHeight="1">
      <c r="A4161" s="214"/>
      <c r="B4161" s="1301" t="str">
        <f>IF(details!$I$4="","",details!$I$4)</f>
        <v>Jherh js[kk oekZ</v>
      </c>
      <c r="C4161" s="1301"/>
      <c r="D4161" s="1276"/>
      <c r="E4161" s="1276"/>
      <c r="F4161" s="1302" t="str">
        <f>IF(details!$F$4="","",details!$F$4)</f>
        <v>Jh jk/ks';ke tk'kh</v>
      </c>
      <c r="G4161" s="1303"/>
      <c r="H4161" s="1303"/>
      <c r="I4161" s="1303"/>
      <c r="J4161" s="1304"/>
    </row>
    <row r="4162" spans="1:10" ht="17.5" customHeight="1" thickBot="1">
      <c r="A4162" s="215"/>
      <c r="B4162" s="1305" t="s">
        <v>244</v>
      </c>
      <c r="C4162" s="1305"/>
      <c r="D4162" s="1305" t="s">
        <v>245</v>
      </c>
      <c r="E4162" s="1305"/>
      <c r="F4162" s="1306" t="s">
        <v>246</v>
      </c>
      <c r="G4162" s="1307"/>
      <c r="H4162" s="1307"/>
      <c r="I4162" s="1307"/>
      <c r="J4162" s="1308"/>
    </row>
    <row r="4163" spans="1:10" ht="17.5" customHeight="1">
      <c r="A4163" s="247"/>
      <c r="B4163" s="1309" t="s">
        <v>258</v>
      </c>
      <c r="C4163" s="1310"/>
      <c r="D4163" s="1310"/>
      <c r="E4163" s="1310"/>
      <c r="F4163" s="1310"/>
      <c r="G4163" s="1310"/>
      <c r="H4163" s="1310"/>
      <c r="I4163" s="1310"/>
      <c r="J4163" s="1311"/>
    </row>
    <row r="4164" spans="1:10" ht="17.5" customHeight="1">
      <c r="A4164" s="214"/>
      <c r="B4164" s="310" t="s">
        <v>218</v>
      </c>
      <c r="C4164" s="1312" t="str">
        <f>IF('statement of marks'!J99="","",'statement of marks'!J99)</f>
        <v/>
      </c>
      <c r="D4164" s="1313"/>
      <c r="E4164" s="1313"/>
      <c r="F4164" s="1313"/>
      <c r="G4164" s="1313"/>
      <c r="H4164" s="1313"/>
      <c r="I4164" s="1313"/>
      <c r="J4164" s="1314"/>
    </row>
    <row r="4165" spans="1:10" ht="17.5" customHeight="1">
      <c r="A4165" s="214"/>
      <c r="B4165" s="310" t="s">
        <v>219</v>
      </c>
      <c r="C4165" s="1312" t="str">
        <f>IF('statement of marks'!K99="","",'statement of marks'!K99)</f>
        <v/>
      </c>
      <c r="D4165" s="1313"/>
      <c r="E4165" s="1313"/>
      <c r="F4165" s="1313"/>
      <c r="G4165" s="1313"/>
      <c r="H4165" s="1313"/>
      <c r="I4165" s="1313"/>
      <c r="J4165" s="1314"/>
    </row>
    <row r="4166" spans="1:10" ht="17.5" customHeight="1">
      <c r="A4166" s="214"/>
      <c r="B4166" s="310" t="s">
        <v>220</v>
      </c>
      <c r="C4166" s="1312" t="str">
        <f>IF('statement of marks'!L99="","",'statement of marks'!L99)</f>
        <v/>
      </c>
      <c r="D4166" s="1313"/>
      <c r="E4166" s="1313"/>
      <c r="F4166" s="1313"/>
      <c r="G4166" s="1313"/>
      <c r="H4166" s="1313"/>
      <c r="I4166" s="1313"/>
      <c r="J4166" s="1314"/>
    </row>
    <row r="4167" spans="1:10" ht="17.5" customHeight="1">
      <c r="A4167" s="214"/>
      <c r="B4167" s="310" t="s">
        <v>225</v>
      </c>
      <c r="C4167" s="1315" t="str">
        <f>IF('statement of marks'!H99="","",'statement of marks'!H99)</f>
        <v/>
      </c>
      <c r="D4167" s="1316"/>
      <c r="E4167" s="252" t="s">
        <v>261</v>
      </c>
      <c r="F4167" s="1317" t="str">
        <f>IF('statement of marks'!I99="","",'statement of marks'!I99)</f>
        <v/>
      </c>
      <c r="G4167" s="1317"/>
      <c r="H4167" s="1317"/>
      <c r="I4167" s="1317"/>
      <c r="J4167" s="1318"/>
    </row>
    <row r="4168" spans="1:10" ht="17.5" customHeight="1">
      <c r="A4168" s="214"/>
      <c r="B4168" s="310" t="s">
        <v>223</v>
      </c>
      <c r="C4168" s="253" t="s">
        <v>248</v>
      </c>
      <c r="D4168" s="235" t="s">
        <v>249</v>
      </c>
      <c r="E4168" s="235" t="s">
        <v>250</v>
      </c>
      <c r="F4168" s="235" t="s">
        <v>251</v>
      </c>
      <c r="G4168" s="235" t="s">
        <v>252</v>
      </c>
      <c r="H4168" s="235" t="s">
        <v>253</v>
      </c>
      <c r="I4168" s="235" t="s">
        <v>254</v>
      </c>
      <c r="J4168" s="248" t="s">
        <v>255</v>
      </c>
    </row>
    <row r="4169" spans="1:10" ht="17.5" customHeight="1">
      <c r="A4169" s="214"/>
      <c r="B4169" s="308" t="s">
        <v>256</v>
      </c>
      <c r="C4169" s="239" t="str">
        <f>IF(AND('statement of marks'!$C$3=1,'statement of marks'!HD99="mRrh.kZ"),'statement of marks'!$H$3,"")</f>
        <v/>
      </c>
      <c r="D4169" s="239" t="str">
        <f>IF(AND('statement of marks'!$C$3=2,'statement of marks'!HD99="mRrh.kZ"),'statement of marks'!$H$3,"")</f>
        <v/>
      </c>
      <c r="E4169" s="239" t="str">
        <f>IF(AND('statement of marks'!$C$3=3,'statement of marks'!HD99="mRrh.kZ"),'statement of marks'!$H$3,"")</f>
        <v/>
      </c>
      <c r="F4169" s="239" t="str">
        <f>IF(AND('statement of marks'!$C$3=4,'statement of marks'!HD99="mRrh.kZ"),'statement of marks'!$H$3,"")</f>
        <v/>
      </c>
      <c r="G4169" s="239" t="str">
        <f>IF(AND('statement of marks'!$C$3=5,'statement of marks'!HD99="mRrh.kZ"),'statement of marks'!$H$3,"")</f>
        <v/>
      </c>
      <c r="H4169" s="239" t="str">
        <f>IF(AND('statement of marks'!$C$3=6,'statement of marks'!HD99="mRrh.kZ"),'statement of marks'!$H$3,"")</f>
        <v/>
      </c>
      <c r="I4169" s="239" t="str">
        <f>IF(AND('statement of marks'!$C$3=7,'statement of marks'!HD99="mRrh.kZ"),'statement of marks'!$H$3,"")</f>
        <v/>
      </c>
      <c r="J4169" s="260" t="str">
        <f>IF(AND('statement of marks'!$C$3=8,'statement of marks'!HD99="mRrh.kZ"),'statement of marks'!$H$3,"")</f>
        <v/>
      </c>
    </row>
    <row r="4170" spans="1:10" ht="17.5" customHeight="1">
      <c r="A4170" s="214"/>
      <c r="B4170" s="308" t="str">
        <f>'statement of marks'!$FT$4</f>
        <v>fgUnh</v>
      </c>
      <c r="C4170" s="240"/>
      <c r="D4170" s="241"/>
      <c r="E4170" s="261" t="str">
        <f>IF(OR('statement of marks'!$FV99="",E4169=""),"",'statement of marks'!$FV99)</f>
        <v/>
      </c>
      <c r="F4170" s="261" t="str">
        <f>IF(OR('statement of marks'!$FV99="",F4169=""),"",'statement of marks'!$FV99)</f>
        <v/>
      </c>
      <c r="G4170" s="261" t="str">
        <f>IF(OR('statement of marks'!$FV99="",G4169=""),"",'statement of marks'!$FV99)</f>
        <v/>
      </c>
      <c r="H4170" s="261" t="str">
        <f>IF(OR('statement of marks'!$FV99="",H4169=""),"",'statement of marks'!$FV99)</f>
        <v/>
      </c>
      <c r="I4170" s="261" t="str">
        <f>IF(OR('statement of marks'!$FV99="",I4169=""),"",'statement of marks'!$FV99)</f>
        <v/>
      </c>
      <c r="J4170" s="262" t="str">
        <f>IF(OR('statement of marks'!$FV99="",J4169=""),"",'statement of marks'!$FV99)</f>
        <v/>
      </c>
    </row>
    <row r="4171" spans="1:10" ht="17.5" customHeight="1">
      <c r="A4171" s="214"/>
      <c r="B4171" s="308" t="str">
        <f>'statement of marks'!$FW$4</f>
        <v>vaxszth</v>
      </c>
      <c r="C4171" s="240"/>
      <c r="D4171" s="241"/>
      <c r="E4171" s="261" t="str">
        <f>IF(OR('statement of marks'!$FY99="",E4169=""),"",'statement of marks'!$FY99)</f>
        <v/>
      </c>
      <c r="F4171" s="261" t="str">
        <f>IF(OR('statement of marks'!$FY99="",F4169=""),"",'statement of marks'!$FY99)</f>
        <v/>
      </c>
      <c r="G4171" s="261" t="str">
        <f>IF(OR('statement of marks'!$FY99="",G4169=""),"",'statement of marks'!$FY99)</f>
        <v/>
      </c>
      <c r="H4171" s="261" t="str">
        <f>IF(OR('statement of marks'!$FY99="",H4169=""),"",'statement of marks'!$FY99)</f>
        <v/>
      </c>
      <c r="I4171" s="261" t="str">
        <f>IF(OR('statement of marks'!$FY99="",I4169=""),"",'statement of marks'!$FY99)</f>
        <v/>
      </c>
      <c r="J4171" s="262" t="str">
        <f>IF(OR('statement of marks'!$FY99="",J4169=""),"",'statement of marks'!$FY99)</f>
        <v/>
      </c>
    </row>
    <row r="4172" spans="1:10" ht="17.5" customHeight="1">
      <c r="A4172" s="214"/>
      <c r="B4172" s="308" t="str">
        <f>IF('statement of marks'!BE99="s","laLÑr",IF('statement of marks'!BE99="u","mnwZ",IF('statement of marks'!BE99="g","xqtjkrh",IF('statement of marks'!BE99="p","iatkch",IF('statement of marks'!BE99="sd","flU/kh","r`rh; Hkk""kk")))))</f>
        <v>r`rh; Hkk"kk</v>
      </c>
      <c r="C4172" s="240"/>
      <c r="D4172" s="241"/>
      <c r="E4172" s="261" t="str">
        <f>IF(OR('statement of marks'!$GB99="",E4169=""),"",'statement of marks'!$GB99)</f>
        <v/>
      </c>
      <c r="F4172" s="261" t="str">
        <f>IF(OR('statement of marks'!$GB99="",F4169=""),"",'statement of marks'!$GB99)</f>
        <v/>
      </c>
      <c r="G4172" s="261" t="str">
        <f>IF(OR('statement of marks'!$GB99="",G4169=""),"",'statement of marks'!$GB99)</f>
        <v/>
      </c>
      <c r="H4172" s="261" t="str">
        <f>IF(OR('statement of marks'!$GB99="",H4169=""),"",'statement of marks'!$GB99)</f>
        <v/>
      </c>
      <c r="I4172" s="261" t="str">
        <f>IF(OR('statement of marks'!$GB99="",I4169=""),"",'statement of marks'!$GB99)</f>
        <v/>
      </c>
      <c r="J4172" s="262" t="str">
        <f>IF(OR('statement of marks'!$GB99="",J4169=""),"",'statement of marks'!$GB99)</f>
        <v/>
      </c>
    </row>
    <row r="4173" spans="1:10" ht="17.5" customHeight="1">
      <c r="A4173" s="214"/>
      <c r="B4173" s="308" t="str">
        <f>'statement of marks'!$GH$4</f>
        <v>xf.kr</v>
      </c>
      <c r="C4173" s="240"/>
      <c r="D4173" s="241"/>
      <c r="E4173" s="261" t="str">
        <f>IF(OR('statement of marks'!$GJ99="",E4169=""),"",'statement of marks'!$GJ99)</f>
        <v/>
      </c>
      <c r="F4173" s="261" t="str">
        <f>IF(OR('statement of marks'!$GJ99="",F4169=""),"",'statement of marks'!$GJ99)</f>
        <v/>
      </c>
      <c r="G4173" s="261" t="str">
        <f>IF(OR('statement of marks'!$GJ99="",G4169=""),"",'statement of marks'!$GJ99)</f>
        <v/>
      </c>
      <c r="H4173" s="261" t="str">
        <f>IF(OR('statement of marks'!$GJ99="",H4169=""),"",'statement of marks'!$GJ99)</f>
        <v/>
      </c>
      <c r="I4173" s="261" t="str">
        <f>IF(OR('statement of marks'!$GJ99="",I4169=""),"",'statement of marks'!$GJ99)</f>
        <v/>
      </c>
      <c r="J4173" s="262" t="str">
        <f>IF(OR('statement of marks'!$GJ99="",J4169=""),"",'statement of marks'!$GJ99)</f>
        <v/>
      </c>
    </row>
    <row r="4174" spans="1:10" ht="17.5" customHeight="1">
      <c r="A4174" s="214"/>
      <c r="B4174" s="308" t="str">
        <f>'statement of marks'!$GK$4</f>
        <v>foKku</v>
      </c>
      <c r="C4174" s="240"/>
      <c r="D4174" s="241"/>
      <c r="E4174" s="261" t="str">
        <f>IF(OR('statement of marks'!$GM99="",E4169=""),"",'statement of marks'!$GM99)</f>
        <v/>
      </c>
      <c r="F4174" s="261" t="str">
        <f>IF(OR('statement of marks'!$GM99="",F4169=""),"",'statement of marks'!$GM99)</f>
        <v/>
      </c>
      <c r="G4174" s="261" t="str">
        <f>IF(OR('statement of marks'!$GM99="",G4169=""),"",'statement of marks'!$GM99)</f>
        <v/>
      </c>
      <c r="H4174" s="261" t="str">
        <f>IF(OR('statement of marks'!$GM99="",H4169=""),"",'statement of marks'!$GM99)</f>
        <v/>
      </c>
      <c r="I4174" s="261" t="str">
        <f>IF(OR('statement of marks'!$GM99="",I4169=""),"",'statement of marks'!$GM99)</f>
        <v/>
      </c>
      <c r="J4174" s="262" t="str">
        <f>IF(OR('statement of marks'!$GM99="",J4169=""),"",'statement of marks'!$GM99)</f>
        <v/>
      </c>
    </row>
    <row r="4175" spans="1:10" ht="17.5" customHeight="1">
      <c r="A4175" s="214"/>
      <c r="B4175" s="308" t="str">
        <f>'statement of marks'!$GN$4</f>
        <v>lkekftd foKku</v>
      </c>
      <c r="C4175" s="240"/>
      <c r="D4175" s="241"/>
      <c r="E4175" s="261" t="str">
        <f>IF(OR('statement of marks'!$GP99="",E4169=""),"",'statement of marks'!$GP99)</f>
        <v/>
      </c>
      <c r="F4175" s="261" t="str">
        <f>IF(OR('statement of marks'!$GP99="",F4169=""),"",'statement of marks'!$GP99)</f>
        <v/>
      </c>
      <c r="G4175" s="261" t="str">
        <f>IF(OR('statement of marks'!$GP99="",G4169=""),"",'statement of marks'!$GP99)</f>
        <v/>
      </c>
      <c r="H4175" s="261" t="str">
        <f>IF(OR('statement of marks'!$GP99="",H4169=""),"",'statement of marks'!$GP99)</f>
        <v/>
      </c>
      <c r="I4175" s="261" t="str">
        <f>IF(OR('statement of marks'!$GP99="",I4169=""),"",'statement of marks'!$GP99)</f>
        <v/>
      </c>
      <c r="J4175" s="262" t="str">
        <f>IF(OR('statement of marks'!$GP99="",J4169=""),"",'statement of marks'!$GP99)</f>
        <v/>
      </c>
    </row>
    <row r="4176" spans="1:10" ht="17.5" customHeight="1">
      <c r="A4176" s="214"/>
      <c r="B4176" s="308" t="str">
        <f>'statement of marks'!$GQ$4</f>
        <v>dk;kZuqHko</v>
      </c>
      <c r="C4176" s="240"/>
      <c r="D4176" s="241"/>
      <c r="E4176" s="261" t="str">
        <f>IF(OR('statement of marks'!$GS99="",E4169=""),"",'statement of marks'!$GS99)</f>
        <v/>
      </c>
      <c r="F4176" s="261" t="str">
        <f>IF(OR('statement of marks'!$GS99="",F4169=""),"",'statement of marks'!$GS99)</f>
        <v/>
      </c>
      <c r="G4176" s="261" t="str">
        <f>IF(OR('statement of marks'!$GS99="",G4169=""),"",'statement of marks'!$GS99)</f>
        <v/>
      </c>
      <c r="H4176" s="261" t="str">
        <f>IF(OR('statement of marks'!$GS99="",H4169=""),"",'statement of marks'!$GS99)</f>
        <v/>
      </c>
      <c r="I4176" s="261" t="str">
        <f>IF(OR('statement of marks'!$GS99="",I4169=""),"",'statement of marks'!$GS99)</f>
        <v/>
      </c>
      <c r="J4176" s="262" t="str">
        <f>IF(OR('statement of marks'!$GS99="",J4169=""),"",'statement of marks'!$GS99)</f>
        <v/>
      </c>
    </row>
    <row r="4177" spans="1:10" ht="17.5" customHeight="1">
      <c r="A4177" s="214"/>
      <c r="B4177" s="308" t="str">
        <f>'statement of marks'!$GT$4</f>
        <v>dyk f'k{kk</v>
      </c>
      <c r="C4177" s="240"/>
      <c r="D4177" s="241"/>
      <c r="E4177" s="263" t="str">
        <f>IF(OR('statement of marks'!$GV99="",E4169=""),"",'statement of marks'!$GV99)</f>
        <v/>
      </c>
      <c r="F4177" s="263" t="str">
        <f>IF(OR('statement of marks'!$GV99="",F4169=""),"",'statement of marks'!$GV99)</f>
        <v/>
      </c>
      <c r="G4177" s="263" t="str">
        <f>IF(OR('statement of marks'!$GV99="",G4169=""),"",'statement of marks'!$GV99)</f>
        <v/>
      </c>
      <c r="H4177" s="263" t="str">
        <f>IF(OR('statement of marks'!$GV99="",H4169=""),"",'statement of marks'!$GV99)</f>
        <v/>
      </c>
      <c r="I4177" s="263" t="str">
        <f>IF(OR('statement of marks'!$GV99="",I4169=""),"",'statement of marks'!$GV99)</f>
        <v/>
      </c>
      <c r="J4177" s="264" t="str">
        <f>IF(OR('statement of marks'!$GV99="",J4169=""),"",'statement of marks'!$GV99)</f>
        <v/>
      </c>
    </row>
    <row r="4178" spans="1:10" ht="17.5" customHeight="1">
      <c r="A4178" s="214"/>
      <c r="B4178" s="245" t="s">
        <v>284</v>
      </c>
      <c r="C4178" s="265" t="str">
        <f t="shared" ref="C4178:J4178" si="184">C4169</f>
        <v/>
      </c>
      <c r="D4178" s="265" t="str">
        <f t="shared" si="184"/>
        <v/>
      </c>
      <c r="E4178" s="265" t="str">
        <f t="shared" si="184"/>
        <v/>
      </c>
      <c r="F4178" s="265" t="str">
        <f t="shared" si="184"/>
        <v/>
      </c>
      <c r="G4178" s="265" t="str">
        <f t="shared" si="184"/>
        <v/>
      </c>
      <c r="H4178" s="265" t="str">
        <f t="shared" si="184"/>
        <v/>
      </c>
      <c r="I4178" s="265" t="str">
        <f t="shared" si="184"/>
        <v/>
      </c>
      <c r="J4178" s="266" t="str">
        <f t="shared" si="184"/>
        <v/>
      </c>
    </row>
    <row r="4179" spans="1:10" ht="17.5" customHeight="1">
      <c r="A4179" s="214"/>
      <c r="B4179" s="308" t="str">
        <f>'statement of marks'!$HL$5</f>
        <v>Nk= mifLFkfr</v>
      </c>
      <c r="C4179" s="242"/>
      <c r="D4179" s="242"/>
      <c r="E4179" s="267" t="str">
        <f>IF(OR('statement of marks'!$HL99="",E4169=""),"",'statement of marks'!$HL99)</f>
        <v/>
      </c>
      <c r="F4179" s="267" t="str">
        <f>IF(OR('statement of marks'!$HL99="",F4169=""),"",'statement of marks'!$HL99)</f>
        <v/>
      </c>
      <c r="G4179" s="267" t="str">
        <f>IF(OR('statement of marks'!$HL99="",G4169=""),"",'statement of marks'!$HL99)</f>
        <v/>
      </c>
      <c r="H4179" s="267" t="str">
        <f>IF(OR('statement of marks'!$HL99="",H4169=""),"",'statement of marks'!$HL99)</f>
        <v/>
      </c>
      <c r="I4179" s="267" t="str">
        <f>IF(OR('statement of marks'!$HL99="",I4169=""),"",'statement of marks'!$HL99)</f>
        <v/>
      </c>
      <c r="J4179" s="268" t="str">
        <f>IF(OR('statement of marks'!$HL99="",J4169=""),"",'statement of marks'!$HL99)</f>
        <v/>
      </c>
    </row>
    <row r="4180" spans="1:10" ht="17.5" customHeight="1">
      <c r="A4180" s="214"/>
      <c r="B4180" s="308" t="str">
        <f>'statement of marks'!$HK$5</f>
        <v>dqy ehfVax</v>
      </c>
      <c r="C4180" s="243"/>
      <c r="D4180" s="243"/>
      <c r="E4180" s="243" t="str">
        <f>IF(OR('statement of marks'!$HK99="",E4169=""),"",'statement of marks'!$HK99)</f>
        <v/>
      </c>
      <c r="F4180" s="243" t="str">
        <f>IF(OR('statement of marks'!$HK99="",F4169=""),"",'statement of marks'!$HK99)</f>
        <v/>
      </c>
      <c r="G4180" s="243" t="str">
        <f>IF(OR('statement of marks'!$HK99="",G4169=""),"",'statement of marks'!$HK99)</f>
        <v/>
      </c>
      <c r="H4180" s="243" t="str">
        <f>IF(OR('statement of marks'!$HK99="",H4169=""),"",'statement of marks'!$HK99)</f>
        <v/>
      </c>
      <c r="I4180" s="243" t="str">
        <f>IF(OR('statement of marks'!$HK99="",I4169=""),"",'statement of marks'!$HK99)</f>
        <v/>
      </c>
      <c r="J4180" s="269" t="str">
        <f>IF(OR('statement of marks'!$HK99="",J4169=""),"",'statement of marks'!$HK99)</f>
        <v/>
      </c>
    </row>
    <row r="4181" spans="1:10" ht="17.5" customHeight="1">
      <c r="A4181" s="214"/>
      <c r="B4181" s="308" t="s">
        <v>259</v>
      </c>
      <c r="C4181" s="243" t="str">
        <f t="shared" ref="C4181:J4181" si="185">IF(OR(C4179="",C4180=""),"",C4179/C4180*100)</f>
        <v/>
      </c>
      <c r="D4181" s="243" t="str">
        <f t="shared" si="185"/>
        <v/>
      </c>
      <c r="E4181" s="243" t="str">
        <f t="shared" si="185"/>
        <v/>
      </c>
      <c r="F4181" s="243" t="str">
        <f t="shared" si="185"/>
        <v/>
      </c>
      <c r="G4181" s="243" t="str">
        <f t="shared" si="185"/>
        <v/>
      </c>
      <c r="H4181" s="243" t="str">
        <f t="shared" si="185"/>
        <v/>
      </c>
      <c r="I4181" s="243" t="str">
        <f t="shared" si="185"/>
        <v/>
      </c>
      <c r="J4181" s="269" t="str">
        <f t="shared" si="185"/>
        <v/>
      </c>
    </row>
    <row r="4182" spans="1:10" ht="17.5" customHeight="1">
      <c r="A4182" s="214"/>
      <c r="B4182" s="308" t="s">
        <v>260</v>
      </c>
      <c r="C4182" s="243"/>
      <c r="D4182" s="243"/>
      <c r="E4182" s="243"/>
      <c r="F4182" s="243"/>
      <c r="G4182" s="243"/>
      <c r="H4182" s="243"/>
      <c r="I4182" s="243"/>
      <c r="J4182" s="249"/>
    </row>
    <row r="4183" spans="1:10" ht="17.5" customHeight="1">
      <c r="A4183" s="214"/>
      <c r="B4183" s="310" t="s">
        <v>257</v>
      </c>
      <c r="C4183" s="1319" t="str">
        <f>IF('statement of marks'!HN99="","",'statement of marks'!HN99)</f>
        <v/>
      </c>
      <c r="D4183" s="1320"/>
      <c r="E4183" s="1320"/>
      <c r="F4183" s="1320"/>
      <c r="G4183" s="1320"/>
      <c r="H4183" s="1320"/>
      <c r="I4183" s="1320"/>
      <c r="J4183" s="1321"/>
    </row>
    <row r="4184" spans="1:10" ht="17.5" customHeight="1">
      <c r="A4184" s="214"/>
      <c r="B4184" s="246"/>
      <c r="C4184" s="1322"/>
      <c r="D4184" s="1323"/>
      <c r="E4184" s="1323"/>
      <c r="F4184" s="1324"/>
      <c r="G4184" s="1322"/>
      <c r="H4184" s="1323"/>
      <c r="I4184" s="1323"/>
      <c r="J4184" s="1325"/>
    </row>
    <row r="4185" spans="1:10" ht="17.5" customHeight="1" thickBot="1">
      <c r="A4185" s="215"/>
      <c r="B4185" s="259" t="s">
        <v>262</v>
      </c>
      <c r="C4185" s="1293" t="s">
        <v>80</v>
      </c>
      <c r="D4185" s="1294"/>
      <c r="E4185" s="1294"/>
      <c r="F4185" s="1295"/>
      <c r="G4185" s="1296" t="s">
        <v>263</v>
      </c>
      <c r="H4185" s="1297"/>
      <c r="I4185" s="1297"/>
      <c r="J4185" s="1298"/>
    </row>
    <row r="4186" spans="1:10" ht="17.5" customHeight="1">
      <c r="A4186" s="247"/>
      <c r="B4186" s="1352" t="s">
        <v>228</v>
      </c>
      <c r="C4186" s="1353"/>
      <c r="D4186" s="1353"/>
      <c r="E4186" s="1353"/>
      <c r="F4186" s="1353"/>
      <c r="G4186" s="1353"/>
      <c r="H4186" s="1353"/>
      <c r="I4186" s="1353"/>
      <c r="J4186" s="1354"/>
    </row>
    <row r="4187" spans="1:10" ht="17.5" customHeight="1">
      <c r="A4187" s="214"/>
      <c r="B4187" s="1355" t="s">
        <v>247</v>
      </c>
      <c r="C4187" s="1356"/>
      <c r="D4187" s="1356"/>
      <c r="E4187" s="1356"/>
      <c r="F4187" s="1356"/>
      <c r="G4187" s="1356"/>
      <c r="H4187" s="1356"/>
      <c r="I4187" s="1356"/>
      <c r="J4187" s="1357"/>
    </row>
    <row r="4188" spans="1:10" ht="17.5" customHeight="1">
      <c r="A4188" s="214"/>
      <c r="B4188" s="1358" t="s">
        <v>81</v>
      </c>
      <c r="C4188" s="1358"/>
      <c r="D4188" s="1359">
        <f>YEAR(details!G100)</f>
        <v>1900</v>
      </c>
      <c r="E4188" s="1360"/>
      <c r="F4188" s="307" t="s">
        <v>230</v>
      </c>
      <c r="G4188" s="1359" t="str">
        <f>'statement of marks'!$H$3</f>
        <v>2015-16</v>
      </c>
      <c r="H4188" s="1360"/>
      <c r="I4188" s="307" t="s">
        <v>231</v>
      </c>
      <c r="J4188" s="255"/>
    </row>
    <row r="4189" spans="1:10" ht="17.5" customHeight="1">
      <c r="A4189" s="214"/>
      <c r="B4189" s="1326" t="s">
        <v>229</v>
      </c>
      <c r="C4189" s="1327"/>
      <c r="D4189" s="1312" t="str">
        <f>'statement of marks'!$A$1</f>
        <v>jk- ck- ek/;fed fo|ky; uohu] fuEckgsM+k</v>
      </c>
      <c r="E4189" s="1313"/>
      <c r="F4189" s="1313"/>
      <c r="G4189" s="1313"/>
      <c r="H4189" s="1313"/>
      <c r="I4189" s="1313"/>
      <c r="J4189" s="1314"/>
    </row>
    <row r="4190" spans="1:10" ht="17.5" customHeight="1">
      <c r="A4190" s="214"/>
      <c r="B4190" s="1326" t="str">
        <f>'statement of marks'!$J$3</f>
        <v xml:space="preserve">fo|ky; dk Mk;l dksM+ </v>
      </c>
      <c r="C4190" s="1327"/>
      <c r="D4190" s="1345" t="str">
        <f>'statement of marks'!$K$3</f>
        <v xml:space="preserve">08291009401   </v>
      </c>
      <c r="E4190" s="1346"/>
      <c r="F4190" s="1128"/>
      <c r="G4190" s="1129"/>
      <c r="H4190" s="1129"/>
      <c r="I4190" s="1129"/>
      <c r="J4190" s="1347"/>
    </row>
    <row r="4191" spans="1:10" ht="17.5" customHeight="1">
      <c r="A4191" s="214"/>
      <c r="B4191" s="1326" t="s">
        <v>218</v>
      </c>
      <c r="C4191" s="1327"/>
      <c r="D4191" s="1312" t="str">
        <f>IF('statement of marks'!J100="","",'statement of marks'!J100)</f>
        <v/>
      </c>
      <c r="E4191" s="1313"/>
      <c r="F4191" s="1313"/>
      <c r="G4191" s="1313"/>
      <c r="H4191" s="1313"/>
      <c r="I4191" s="1313"/>
      <c r="J4191" s="1314"/>
    </row>
    <row r="4192" spans="1:10" ht="17.5" customHeight="1">
      <c r="A4192" s="214"/>
      <c r="B4192" s="1326" t="s">
        <v>232</v>
      </c>
      <c r="C4192" s="1327"/>
      <c r="D4192" s="1145" t="str">
        <f>IF('statement of marks'!C100="B","Nk=",IF('statement of marks'!C100="G","Nk=k",""))</f>
        <v/>
      </c>
      <c r="E4192" s="1145"/>
      <c r="F4192" s="258" t="s">
        <v>224</v>
      </c>
      <c r="G4192" s="256" t="str">
        <f>IF('statement of marks'!B100="","",'statement of marks'!B100)</f>
        <v/>
      </c>
      <c r="H4192" s="1348"/>
      <c r="I4192" s="1348"/>
      <c r="J4192" s="1349"/>
    </row>
    <row r="4193" spans="1:10" ht="17.5" customHeight="1">
      <c r="A4193" s="214"/>
      <c r="B4193" s="1326" t="s">
        <v>220</v>
      </c>
      <c r="C4193" s="1327"/>
      <c r="D4193" s="1312" t="str">
        <f>IF('statement of marks'!L100="","",'statement of marks'!L100)</f>
        <v/>
      </c>
      <c r="E4193" s="1313"/>
      <c r="F4193" s="1313"/>
      <c r="G4193" s="1313"/>
      <c r="H4193" s="1313"/>
      <c r="I4193" s="1313"/>
      <c r="J4193" s="1314"/>
    </row>
    <row r="4194" spans="1:10" ht="17.5" customHeight="1">
      <c r="A4194" s="214"/>
      <c r="B4194" s="1326" t="s">
        <v>219</v>
      </c>
      <c r="C4194" s="1327"/>
      <c r="D4194" s="1312" t="str">
        <f>IF('statement of marks'!K100="","",'statement of marks'!K100)</f>
        <v/>
      </c>
      <c r="E4194" s="1313"/>
      <c r="F4194" s="1313"/>
      <c r="G4194" s="1313"/>
      <c r="H4194" s="1313"/>
      <c r="I4194" s="1313"/>
      <c r="J4194" s="1314"/>
    </row>
    <row r="4195" spans="1:10" ht="17.5" customHeight="1">
      <c r="A4195" s="214"/>
      <c r="B4195" s="1326" t="s">
        <v>234</v>
      </c>
      <c r="C4195" s="1327"/>
      <c r="D4195" s="1312" t="str">
        <f>IF(details!N100="","",details!N100)</f>
        <v/>
      </c>
      <c r="E4195" s="1313"/>
      <c r="F4195" s="1313"/>
      <c r="G4195" s="1313"/>
      <c r="H4195" s="1313"/>
      <c r="I4195" s="1313"/>
      <c r="J4195" s="1314"/>
    </row>
    <row r="4196" spans="1:10" ht="17.5" customHeight="1">
      <c r="A4196" s="214"/>
      <c r="B4196" s="1326" t="s">
        <v>283</v>
      </c>
      <c r="C4196" s="1327"/>
      <c r="D4196" s="1312" t="str">
        <f>IF(details!O100="","",details!O100)</f>
        <v/>
      </c>
      <c r="E4196" s="1313"/>
      <c r="F4196" s="1313"/>
      <c r="G4196" s="1313"/>
      <c r="H4196" s="1313"/>
      <c r="I4196" s="1313"/>
      <c r="J4196" s="1314"/>
    </row>
    <row r="4197" spans="1:10" ht="17.5" customHeight="1">
      <c r="A4197" s="214"/>
      <c r="B4197" s="1326" t="s">
        <v>77</v>
      </c>
      <c r="C4197" s="1327"/>
      <c r="D4197" s="392">
        <f>'statement of marks'!$C$3</f>
        <v>6</v>
      </c>
      <c r="E4197" s="309" t="s">
        <v>222</v>
      </c>
      <c r="F4197" s="254" t="str">
        <f>IF('statement of marks'!F100="","",'statement of marks'!F100)</f>
        <v/>
      </c>
      <c r="G4197" s="1343" t="s">
        <v>233</v>
      </c>
      <c r="H4197" s="1170"/>
      <c r="I4197" s="1350" t="str">
        <f>IF('statement of marks'!G100="","",'statement of marks'!G100)</f>
        <v/>
      </c>
      <c r="J4197" s="1351"/>
    </row>
    <row r="4198" spans="1:10" ht="17.5" customHeight="1">
      <c r="A4198" s="214"/>
      <c r="B4198" s="1326" t="s">
        <v>225</v>
      </c>
      <c r="C4198" s="1327"/>
      <c r="D4198" s="1316" t="str">
        <f>IF('statement of marks'!H100="","",'statement of marks'!H100)</f>
        <v/>
      </c>
      <c r="E4198" s="1328"/>
      <c r="F4198" s="1328"/>
      <c r="G4198" s="1328"/>
      <c r="H4198" s="1328"/>
      <c r="I4198" s="1328"/>
      <c r="J4198" s="1329"/>
    </row>
    <row r="4199" spans="1:10" ht="17.5" customHeight="1">
      <c r="A4199" s="214"/>
      <c r="B4199" s="1326" t="s">
        <v>226</v>
      </c>
      <c r="C4199" s="1327"/>
      <c r="D4199" s="1330" t="str">
        <f>IF('statement of marks'!I100="","",'statement of marks'!I100)</f>
        <v/>
      </c>
      <c r="E4199" s="1331"/>
      <c r="F4199" s="1332"/>
      <c r="G4199" s="1332"/>
      <c r="H4199" s="1332"/>
      <c r="I4199" s="1332"/>
      <c r="J4199" s="1333"/>
    </row>
    <row r="4200" spans="1:10" ht="17.5" customHeight="1">
      <c r="A4200" s="214"/>
      <c r="B4200" s="1312" t="s">
        <v>235</v>
      </c>
      <c r="C4200" s="1313"/>
      <c r="D4200" s="1313"/>
      <c r="E4200" s="1144"/>
      <c r="F4200" s="1334" t="str">
        <f>IF(details!Q100="","",details!Q100)</f>
        <v/>
      </c>
      <c r="G4200" s="1334"/>
      <c r="H4200" s="1335"/>
      <c r="I4200" s="1335"/>
      <c r="J4200" s="1336"/>
    </row>
    <row r="4201" spans="1:10" ht="17.5" customHeight="1">
      <c r="A4201" s="214"/>
      <c r="B4201" s="1326" t="s">
        <v>239</v>
      </c>
      <c r="C4201" s="1327"/>
      <c r="D4201" s="1312" t="str">
        <f>IF(details!M100="","",details!M100)</f>
        <v/>
      </c>
      <c r="E4201" s="1313"/>
      <c r="F4201" s="1313"/>
      <c r="G4201" s="1313"/>
      <c r="H4201" s="1313"/>
      <c r="I4201" s="1313"/>
      <c r="J4201" s="1314"/>
    </row>
    <row r="4202" spans="1:10" ht="17.5" customHeight="1">
      <c r="A4202" s="214"/>
      <c r="B4202" s="1326" t="s">
        <v>240</v>
      </c>
      <c r="C4202" s="1327"/>
      <c r="D4202" s="1312" t="str">
        <f>IF(details!P100="","",details!P100)</f>
        <v/>
      </c>
      <c r="E4202" s="1313"/>
      <c r="F4202" s="1313"/>
      <c r="G4202" s="1313"/>
      <c r="H4202" s="1313"/>
      <c r="I4202" s="1313"/>
      <c r="J4202" s="1314"/>
    </row>
    <row r="4203" spans="1:10" ht="17.5" customHeight="1">
      <c r="A4203" s="214"/>
      <c r="B4203" s="1326" t="s">
        <v>241</v>
      </c>
      <c r="C4203" s="1327"/>
      <c r="D4203" s="1337" t="str">
        <f>IF('statement of marks'!HD100="mRrh.kZ",'statement of marks'!$C$3,"")</f>
        <v/>
      </c>
      <c r="E4203" s="1338"/>
      <c r="F4203" s="1313" t="s">
        <v>242</v>
      </c>
      <c r="G4203" s="1144"/>
      <c r="H4203" s="1337" t="str">
        <f>IF(D4203="","",D4203+1)</f>
        <v/>
      </c>
      <c r="I4203" s="1338"/>
      <c r="J4203" s="1339"/>
    </row>
    <row r="4204" spans="1:10" ht="17.5" customHeight="1">
      <c r="A4204" s="214"/>
      <c r="B4204" s="1326" t="s">
        <v>243</v>
      </c>
      <c r="C4204" s="1327"/>
      <c r="D4204" s="1340">
        <f>IF(details!$O$4="","",details!$O$4)</f>
        <v>42460</v>
      </c>
      <c r="E4204" s="1341"/>
      <c r="F4204" s="1342"/>
      <c r="G4204" s="1343"/>
      <c r="H4204" s="1343"/>
      <c r="I4204" s="1343"/>
      <c r="J4204" s="1344"/>
    </row>
    <row r="4205" spans="1:10" ht="17.5" customHeight="1">
      <c r="A4205" s="214"/>
      <c r="B4205" s="1299"/>
      <c r="C4205" s="1299"/>
      <c r="D4205" s="1276"/>
      <c r="E4205" s="1276"/>
      <c r="F4205" s="1288"/>
      <c r="G4205" s="1288"/>
      <c r="H4205" s="1288"/>
      <c r="I4205" s="1288"/>
      <c r="J4205" s="1300"/>
    </row>
    <row r="4206" spans="1:10" ht="17.5" customHeight="1">
      <c r="A4206" s="214"/>
      <c r="B4206" s="1301" t="str">
        <f>IF(details!$I$4="","",details!$I$4)</f>
        <v>Jherh js[kk oekZ</v>
      </c>
      <c r="C4206" s="1301"/>
      <c r="D4206" s="1276"/>
      <c r="E4206" s="1276"/>
      <c r="F4206" s="1302" t="str">
        <f>IF(details!$F$4="","",details!$F$4)</f>
        <v>Jh jk/ks';ke tk'kh</v>
      </c>
      <c r="G4206" s="1303"/>
      <c r="H4206" s="1303"/>
      <c r="I4206" s="1303"/>
      <c r="J4206" s="1304"/>
    </row>
    <row r="4207" spans="1:10" ht="17.5" customHeight="1" thickBot="1">
      <c r="A4207" s="215"/>
      <c r="B4207" s="1305" t="s">
        <v>244</v>
      </c>
      <c r="C4207" s="1305"/>
      <c r="D4207" s="1305" t="s">
        <v>245</v>
      </c>
      <c r="E4207" s="1305"/>
      <c r="F4207" s="1306" t="s">
        <v>246</v>
      </c>
      <c r="G4207" s="1307"/>
      <c r="H4207" s="1307"/>
      <c r="I4207" s="1307"/>
      <c r="J4207" s="1308"/>
    </row>
    <row r="4208" spans="1:10" ht="17.5" customHeight="1">
      <c r="A4208" s="247"/>
      <c r="B4208" s="1309" t="s">
        <v>258</v>
      </c>
      <c r="C4208" s="1310"/>
      <c r="D4208" s="1310"/>
      <c r="E4208" s="1310"/>
      <c r="F4208" s="1310"/>
      <c r="G4208" s="1310"/>
      <c r="H4208" s="1310"/>
      <c r="I4208" s="1310"/>
      <c r="J4208" s="1311"/>
    </row>
    <row r="4209" spans="1:10" ht="17.5" customHeight="1">
      <c r="A4209" s="214"/>
      <c r="B4209" s="310" t="s">
        <v>218</v>
      </c>
      <c r="C4209" s="1312" t="str">
        <f>IF('statement of marks'!J100="","",'statement of marks'!J100)</f>
        <v/>
      </c>
      <c r="D4209" s="1313"/>
      <c r="E4209" s="1313"/>
      <c r="F4209" s="1313"/>
      <c r="G4209" s="1313"/>
      <c r="H4209" s="1313"/>
      <c r="I4209" s="1313"/>
      <c r="J4209" s="1314"/>
    </row>
    <row r="4210" spans="1:10" ht="17.5" customHeight="1">
      <c r="A4210" s="214"/>
      <c r="B4210" s="310" t="s">
        <v>219</v>
      </c>
      <c r="C4210" s="1312" t="str">
        <f>IF('statement of marks'!K100="","",'statement of marks'!K100)</f>
        <v/>
      </c>
      <c r="D4210" s="1313"/>
      <c r="E4210" s="1313"/>
      <c r="F4210" s="1313"/>
      <c r="G4210" s="1313"/>
      <c r="H4210" s="1313"/>
      <c r="I4210" s="1313"/>
      <c r="J4210" s="1314"/>
    </row>
    <row r="4211" spans="1:10" ht="17.5" customHeight="1">
      <c r="A4211" s="214"/>
      <c r="B4211" s="310" t="s">
        <v>220</v>
      </c>
      <c r="C4211" s="1312" t="str">
        <f>IF('statement of marks'!L100="","",'statement of marks'!L100)</f>
        <v/>
      </c>
      <c r="D4211" s="1313"/>
      <c r="E4211" s="1313"/>
      <c r="F4211" s="1313"/>
      <c r="G4211" s="1313"/>
      <c r="H4211" s="1313"/>
      <c r="I4211" s="1313"/>
      <c r="J4211" s="1314"/>
    </row>
    <row r="4212" spans="1:10" ht="17.5" customHeight="1">
      <c r="A4212" s="214"/>
      <c r="B4212" s="310" t="s">
        <v>225</v>
      </c>
      <c r="C4212" s="1315" t="str">
        <f>IF('statement of marks'!H100="","",'statement of marks'!H100)</f>
        <v/>
      </c>
      <c r="D4212" s="1316"/>
      <c r="E4212" s="252" t="s">
        <v>261</v>
      </c>
      <c r="F4212" s="1317" t="str">
        <f>IF('statement of marks'!I100="","",'statement of marks'!I100)</f>
        <v/>
      </c>
      <c r="G4212" s="1317"/>
      <c r="H4212" s="1317"/>
      <c r="I4212" s="1317"/>
      <c r="J4212" s="1318"/>
    </row>
    <row r="4213" spans="1:10" ht="17.5" customHeight="1">
      <c r="A4213" s="214"/>
      <c r="B4213" s="310" t="s">
        <v>223</v>
      </c>
      <c r="C4213" s="253" t="s">
        <v>248</v>
      </c>
      <c r="D4213" s="235" t="s">
        <v>249</v>
      </c>
      <c r="E4213" s="235" t="s">
        <v>250</v>
      </c>
      <c r="F4213" s="235" t="s">
        <v>251</v>
      </c>
      <c r="G4213" s="235" t="s">
        <v>252</v>
      </c>
      <c r="H4213" s="235" t="s">
        <v>253</v>
      </c>
      <c r="I4213" s="235" t="s">
        <v>254</v>
      </c>
      <c r="J4213" s="248" t="s">
        <v>255</v>
      </c>
    </row>
    <row r="4214" spans="1:10" ht="17.5" customHeight="1">
      <c r="A4214" s="214"/>
      <c r="B4214" s="308" t="s">
        <v>256</v>
      </c>
      <c r="C4214" s="239" t="str">
        <f>IF(AND('statement of marks'!$C$3=1,'statement of marks'!HD100="mRrh.kZ"),'statement of marks'!$H$3,"")</f>
        <v/>
      </c>
      <c r="D4214" s="239" t="str">
        <f>IF(AND('statement of marks'!$C$3=2,'statement of marks'!HD100="mRrh.kZ"),'statement of marks'!$H$3,"")</f>
        <v/>
      </c>
      <c r="E4214" s="239" t="str">
        <f>IF(AND('statement of marks'!$C$3=3,'statement of marks'!HD100="mRrh.kZ"),'statement of marks'!$H$3,"")</f>
        <v/>
      </c>
      <c r="F4214" s="239" t="str">
        <f>IF(AND('statement of marks'!$C$3=4,'statement of marks'!HD100="mRrh.kZ"),'statement of marks'!$H$3,"")</f>
        <v/>
      </c>
      <c r="G4214" s="239" t="str">
        <f>IF(AND('statement of marks'!$C$3=5,'statement of marks'!HD100="mRrh.kZ"),'statement of marks'!$H$3,"")</f>
        <v/>
      </c>
      <c r="H4214" s="239" t="str">
        <f>IF(AND('statement of marks'!$C$3=6,'statement of marks'!HD100="mRrh.kZ"),'statement of marks'!$H$3,"")</f>
        <v/>
      </c>
      <c r="I4214" s="239" t="str">
        <f>IF(AND('statement of marks'!$C$3=7,'statement of marks'!HD100="mRrh.kZ"),'statement of marks'!$H$3,"")</f>
        <v/>
      </c>
      <c r="J4214" s="260" t="str">
        <f>IF(AND('statement of marks'!$C$3=8,'statement of marks'!HD100="mRrh.kZ"),'statement of marks'!$H$3,"")</f>
        <v/>
      </c>
    </row>
    <row r="4215" spans="1:10" ht="17.5" customHeight="1">
      <c r="A4215" s="214"/>
      <c r="B4215" s="308" t="str">
        <f>'statement of marks'!$FT$4</f>
        <v>fgUnh</v>
      </c>
      <c r="C4215" s="240"/>
      <c r="D4215" s="241"/>
      <c r="E4215" s="261" t="str">
        <f>IF(OR('statement of marks'!$FV100="",E4214=""),"",'statement of marks'!$FV100)</f>
        <v/>
      </c>
      <c r="F4215" s="261" t="str">
        <f>IF(OR('statement of marks'!$FV100="",F4214=""),"",'statement of marks'!$FV100)</f>
        <v/>
      </c>
      <c r="G4215" s="261" t="str">
        <f>IF(OR('statement of marks'!$FV100="",G4214=""),"",'statement of marks'!$FV100)</f>
        <v/>
      </c>
      <c r="H4215" s="261" t="str">
        <f>IF(OR('statement of marks'!$FV100="",H4214=""),"",'statement of marks'!$FV100)</f>
        <v/>
      </c>
      <c r="I4215" s="261" t="str">
        <f>IF(OR('statement of marks'!$FV100="",I4214=""),"",'statement of marks'!$FV100)</f>
        <v/>
      </c>
      <c r="J4215" s="262" t="str">
        <f>IF(OR('statement of marks'!$FV100="",J4214=""),"",'statement of marks'!$FV100)</f>
        <v/>
      </c>
    </row>
    <row r="4216" spans="1:10" ht="17.5" customHeight="1">
      <c r="A4216" s="214"/>
      <c r="B4216" s="308" t="str">
        <f>'statement of marks'!$FW$4</f>
        <v>vaxszth</v>
      </c>
      <c r="C4216" s="240"/>
      <c r="D4216" s="241"/>
      <c r="E4216" s="261" t="str">
        <f>IF(OR('statement of marks'!$FY100="",E4214=""),"",'statement of marks'!$FY100)</f>
        <v/>
      </c>
      <c r="F4216" s="261" t="str">
        <f>IF(OR('statement of marks'!$FY100="",F4214=""),"",'statement of marks'!$FY100)</f>
        <v/>
      </c>
      <c r="G4216" s="261" t="str">
        <f>IF(OR('statement of marks'!$FY100="",G4214=""),"",'statement of marks'!$FY100)</f>
        <v/>
      </c>
      <c r="H4216" s="261" t="str">
        <f>IF(OR('statement of marks'!$FY100="",H4214=""),"",'statement of marks'!$FY100)</f>
        <v/>
      </c>
      <c r="I4216" s="261" t="str">
        <f>IF(OR('statement of marks'!$FY100="",I4214=""),"",'statement of marks'!$FY100)</f>
        <v/>
      </c>
      <c r="J4216" s="262" t="str">
        <f>IF(OR('statement of marks'!$FY100="",J4214=""),"",'statement of marks'!$FY100)</f>
        <v/>
      </c>
    </row>
    <row r="4217" spans="1:10" ht="17.5" customHeight="1">
      <c r="A4217" s="214"/>
      <c r="B4217" s="308" t="str">
        <f>IF('statement of marks'!BE100="s","laLÑr",IF('statement of marks'!BE100="u","mnwZ",IF('statement of marks'!BE100="g","xqtjkrh",IF('statement of marks'!BE100="p","iatkch",IF('statement of marks'!BE100="sd","flU/kh","r`rh; Hkk""kk")))))</f>
        <v>r`rh; Hkk"kk</v>
      </c>
      <c r="C4217" s="240"/>
      <c r="D4217" s="241"/>
      <c r="E4217" s="261" t="str">
        <f>IF(OR('statement of marks'!$GB100="",E4214=""),"",'statement of marks'!$GB100)</f>
        <v/>
      </c>
      <c r="F4217" s="261" t="str">
        <f>IF(OR('statement of marks'!$GB100="",F4214=""),"",'statement of marks'!$GB100)</f>
        <v/>
      </c>
      <c r="G4217" s="261" t="str">
        <f>IF(OR('statement of marks'!$GB100="",G4214=""),"",'statement of marks'!$GB100)</f>
        <v/>
      </c>
      <c r="H4217" s="261" t="str">
        <f>IF(OR('statement of marks'!$GB100="",H4214=""),"",'statement of marks'!$GB100)</f>
        <v/>
      </c>
      <c r="I4217" s="261" t="str">
        <f>IF(OR('statement of marks'!$GB100="",I4214=""),"",'statement of marks'!$GB100)</f>
        <v/>
      </c>
      <c r="J4217" s="262" t="str">
        <f>IF(OR('statement of marks'!$GB100="",J4214=""),"",'statement of marks'!$GB100)</f>
        <v/>
      </c>
    </row>
    <row r="4218" spans="1:10" ht="17.5" customHeight="1">
      <c r="A4218" s="214"/>
      <c r="B4218" s="308" t="str">
        <f>'statement of marks'!$GH$4</f>
        <v>xf.kr</v>
      </c>
      <c r="C4218" s="240"/>
      <c r="D4218" s="241"/>
      <c r="E4218" s="261" t="str">
        <f>IF(OR('statement of marks'!$GJ100="",E4214=""),"",'statement of marks'!$GJ100)</f>
        <v/>
      </c>
      <c r="F4218" s="261" t="str">
        <f>IF(OR('statement of marks'!$GJ100="",F4214=""),"",'statement of marks'!$GJ100)</f>
        <v/>
      </c>
      <c r="G4218" s="261" t="str">
        <f>IF(OR('statement of marks'!$GJ100="",G4214=""),"",'statement of marks'!$GJ100)</f>
        <v/>
      </c>
      <c r="H4218" s="261" t="str">
        <f>IF(OR('statement of marks'!$GJ100="",H4214=""),"",'statement of marks'!$GJ100)</f>
        <v/>
      </c>
      <c r="I4218" s="261" t="str">
        <f>IF(OR('statement of marks'!$GJ100="",I4214=""),"",'statement of marks'!$GJ100)</f>
        <v/>
      </c>
      <c r="J4218" s="262" t="str">
        <f>IF(OR('statement of marks'!$GJ100="",J4214=""),"",'statement of marks'!$GJ100)</f>
        <v/>
      </c>
    </row>
    <row r="4219" spans="1:10" ht="17.5" customHeight="1">
      <c r="A4219" s="214"/>
      <c r="B4219" s="308" t="str">
        <f>'statement of marks'!$GK$4</f>
        <v>foKku</v>
      </c>
      <c r="C4219" s="240"/>
      <c r="D4219" s="241"/>
      <c r="E4219" s="261" t="str">
        <f>IF(OR('statement of marks'!$GM100="",E4214=""),"",'statement of marks'!$GM100)</f>
        <v/>
      </c>
      <c r="F4219" s="261" t="str">
        <f>IF(OR('statement of marks'!$GM100="",F4214=""),"",'statement of marks'!$GM100)</f>
        <v/>
      </c>
      <c r="G4219" s="261" t="str">
        <f>IF(OR('statement of marks'!$GM100="",G4214=""),"",'statement of marks'!$GM100)</f>
        <v/>
      </c>
      <c r="H4219" s="261" t="str">
        <f>IF(OR('statement of marks'!$GM100="",H4214=""),"",'statement of marks'!$GM100)</f>
        <v/>
      </c>
      <c r="I4219" s="261" t="str">
        <f>IF(OR('statement of marks'!$GM100="",I4214=""),"",'statement of marks'!$GM100)</f>
        <v/>
      </c>
      <c r="J4219" s="262" t="str">
        <f>IF(OR('statement of marks'!$GM100="",J4214=""),"",'statement of marks'!$GM100)</f>
        <v/>
      </c>
    </row>
    <row r="4220" spans="1:10" ht="17.5" customHeight="1">
      <c r="A4220" s="214"/>
      <c r="B4220" s="308" t="str">
        <f>'statement of marks'!$GN$4</f>
        <v>lkekftd foKku</v>
      </c>
      <c r="C4220" s="240"/>
      <c r="D4220" s="241"/>
      <c r="E4220" s="261" t="str">
        <f>IF(OR('statement of marks'!$GP100="",E4214=""),"",'statement of marks'!$GP100)</f>
        <v/>
      </c>
      <c r="F4220" s="261" t="str">
        <f>IF(OR('statement of marks'!$GP100="",F4214=""),"",'statement of marks'!$GP100)</f>
        <v/>
      </c>
      <c r="G4220" s="261" t="str">
        <f>IF(OR('statement of marks'!$GP100="",G4214=""),"",'statement of marks'!$GP100)</f>
        <v/>
      </c>
      <c r="H4220" s="261" t="str">
        <f>IF(OR('statement of marks'!$GP100="",H4214=""),"",'statement of marks'!$GP100)</f>
        <v/>
      </c>
      <c r="I4220" s="261" t="str">
        <f>IF(OR('statement of marks'!$GP100="",I4214=""),"",'statement of marks'!$GP100)</f>
        <v/>
      </c>
      <c r="J4220" s="262" t="str">
        <f>IF(OR('statement of marks'!$GP100="",J4214=""),"",'statement of marks'!$GP100)</f>
        <v/>
      </c>
    </row>
    <row r="4221" spans="1:10" ht="17.5" customHeight="1">
      <c r="A4221" s="214"/>
      <c r="B4221" s="308" t="str">
        <f>'statement of marks'!$GQ$4</f>
        <v>dk;kZuqHko</v>
      </c>
      <c r="C4221" s="240"/>
      <c r="D4221" s="241"/>
      <c r="E4221" s="261" t="str">
        <f>IF(OR('statement of marks'!$GS100="",E4214=""),"",'statement of marks'!$GS100)</f>
        <v/>
      </c>
      <c r="F4221" s="261" t="str">
        <f>IF(OR('statement of marks'!$GS100="",F4214=""),"",'statement of marks'!$GS100)</f>
        <v/>
      </c>
      <c r="G4221" s="261" t="str">
        <f>IF(OR('statement of marks'!$GS100="",G4214=""),"",'statement of marks'!$GS100)</f>
        <v/>
      </c>
      <c r="H4221" s="261" t="str">
        <f>IF(OR('statement of marks'!$GS100="",H4214=""),"",'statement of marks'!$GS100)</f>
        <v/>
      </c>
      <c r="I4221" s="261" t="str">
        <f>IF(OR('statement of marks'!$GS100="",I4214=""),"",'statement of marks'!$GS100)</f>
        <v/>
      </c>
      <c r="J4221" s="262" t="str">
        <f>IF(OR('statement of marks'!$GS100="",J4214=""),"",'statement of marks'!$GS100)</f>
        <v/>
      </c>
    </row>
    <row r="4222" spans="1:10" ht="17.5" customHeight="1">
      <c r="A4222" s="214"/>
      <c r="B4222" s="308" t="str">
        <f>'statement of marks'!$GT$4</f>
        <v>dyk f'k{kk</v>
      </c>
      <c r="C4222" s="240"/>
      <c r="D4222" s="241"/>
      <c r="E4222" s="263" t="str">
        <f>IF(OR('statement of marks'!$GV100="",E4214=""),"",'statement of marks'!$GV100)</f>
        <v/>
      </c>
      <c r="F4222" s="263" t="str">
        <f>IF(OR('statement of marks'!$GV100="",F4214=""),"",'statement of marks'!$GV100)</f>
        <v/>
      </c>
      <c r="G4222" s="263" t="str">
        <f>IF(OR('statement of marks'!$GV100="",G4214=""),"",'statement of marks'!$GV100)</f>
        <v/>
      </c>
      <c r="H4222" s="263" t="str">
        <f>IF(OR('statement of marks'!$GV100="",H4214=""),"",'statement of marks'!$GV100)</f>
        <v/>
      </c>
      <c r="I4222" s="263" t="str">
        <f>IF(OR('statement of marks'!$GV100="",I4214=""),"",'statement of marks'!$GV100)</f>
        <v/>
      </c>
      <c r="J4222" s="264" t="str">
        <f>IF(OR('statement of marks'!$GV100="",J4214=""),"",'statement of marks'!$GV100)</f>
        <v/>
      </c>
    </row>
    <row r="4223" spans="1:10" ht="17.5" customHeight="1">
      <c r="A4223" s="214"/>
      <c r="B4223" s="245" t="s">
        <v>284</v>
      </c>
      <c r="C4223" s="265" t="str">
        <f t="shared" ref="C4223:J4223" si="186">C4214</f>
        <v/>
      </c>
      <c r="D4223" s="265" t="str">
        <f t="shared" si="186"/>
        <v/>
      </c>
      <c r="E4223" s="265" t="str">
        <f t="shared" si="186"/>
        <v/>
      </c>
      <c r="F4223" s="265" t="str">
        <f t="shared" si="186"/>
        <v/>
      </c>
      <c r="G4223" s="265" t="str">
        <f t="shared" si="186"/>
        <v/>
      </c>
      <c r="H4223" s="265" t="str">
        <f t="shared" si="186"/>
        <v/>
      </c>
      <c r="I4223" s="265" t="str">
        <f t="shared" si="186"/>
        <v/>
      </c>
      <c r="J4223" s="266" t="str">
        <f t="shared" si="186"/>
        <v/>
      </c>
    </row>
    <row r="4224" spans="1:10" ht="17.5" customHeight="1">
      <c r="A4224" s="214"/>
      <c r="B4224" s="308" t="str">
        <f>'statement of marks'!$HL$5</f>
        <v>Nk= mifLFkfr</v>
      </c>
      <c r="C4224" s="242"/>
      <c r="D4224" s="242"/>
      <c r="E4224" s="267" t="str">
        <f>IF(OR('statement of marks'!$HL100="",E4214=""),"",'statement of marks'!$HL100)</f>
        <v/>
      </c>
      <c r="F4224" s="267" t="str">
        <f>IF(OR('statement of marks'!$HL100="",F4214=""),"",'statement of marks'!$HL100)</f>
        <v/>
      </c>
      <c r="G4224" s="267" t="str">
        <f>IF(OR('statement of marks'!$HL100="",G4214=""),"",'statement of marks'!$HL100)</f>
        <v/>
      </c>
      <c r="H4224" s="267" t="str">
        <f>IF(OR('statement of marks'!$HL100="",H4214=""),"",'statement of marks'!$HL100)</f>
        <v/>
      </c>
      <c r="I4224" s="267" t="str">
        <f>IF(OR('statement of marks'!$HL100="",I4214=""),"",'statement of marks'!$HL100)</f>
        <v/>
      </c>
      <c r="J4224" s="268" t="str">
        <f>IF(OR('statement of marks'!$HL100="",J4214=""),"",'statement of marks'!$HL100)</f>
        <v/>
      </c>
    </row>
    <row r="4225" spans="1:10" ht="17.5" customHeight="1">
      <c r="A4225" s="214"/>
      <c r="B4225" s="308" t="str">
        <f>'statement of marks'!$HK$5</f>
        <v>dqy ehfVax</v>
      </c>
      <c r="C4225" s="243"/>
      <c r="D4225" s="243"/>
      <c r="E4225" s="243" t="str">
        <f>IF(OR('statement of marks'!$HK100="",E4214=""),"",'statement of marks'!$HK100)</f>
        <v/>
      </c>
      <c r="F4225" s="243" t="str">
        <f>IF(OR('statement of marks'!$HK100="",F4214=""),"",'statement of marks'!$HK100)</f>
        <v/>
      </c>
      <c r="G4225" s="243" t="str">
        <f>IF(OR('statement of marks'!$HK100="",G4214=""),"",'statement of marks'!$HK100)</f>
        <v/>
      </c>
      <c r="H4225" s="243" t="str">
        <f>IF(OR('statement of marks'!$HK100="",H4214=""),"",'statement of marks'!$HK100)</f>
        <v/>
      </c>
      <c r="I4225" s="243" t="str">
        <f>IF(OR('statement of marks'!$HK100="",I4214=""),"",'statement of marks'!$HK100)</f>
        <v/>
      </c>
      <c r="J4225" s="269" t="str">
        <f>IF(OR('statement of marks'!$HK100="",J4214=""),"",'statement of marks'!$HK100)</f>
        <v/>
      </c>
    </row>
    <row r="4226" spans="1:10" ht="17.5" customHeight="1">
      <c r="A4226" s="214"/>
      <c r="B4226" s="308" t="s">
        <v>259</v>
      </c>
      <c r="C4226" s="243" t="str">
        <f t="shared" ref="C4226:J4226" si="187">IF(OR(C4224="",C4225=""),"",C4224/C4225*100)</f>
        <v/>
      </c>
      <c r="D4226" s="243" t="str">
        <f t="shared" si="187"/>
        <v/>
      </c>
      <c r="E4226" s="243" t="str">
        <f t="shared" si="187"/>
        <v/>
      </c>
      <c r="F4226" s="243" t="str">
        <f t="shared" si="187"/>
        <v/>
      </c>
      <c r="G4226" s="243" t="str">
        <f t="shared" si="187"/>
        <v/>
      </c>
      <c r="H4226" s="243" t="str">
        <f t="shared" si="187"/>
        <v/>
      </c>
      <c r="I4226" s="243" t="str">
        <f t="shared" si="187"/>
        <v/>
      </c>
      <c r="J4226" s="269" t="str">
        <f t="shared" si="187"/>
        <v/>
      </c>
    </row>
    <row r="4227" spans="1:10" ht="17.5" customHeight="1">
      <c r="A4227" s="214"/>
      <c r="B4227" s="308" t="s">
        <v>260</v>
      </c>
      <c r="C4227" s="243"/>
      <c r="D4227" s="243"/>
      <c r="E4227" s="243"/>
      <c r="F4227" s="243"/>
      <c r="G4227" s="243"/>
      <c r="H4227" s="243"/>
      <c r="I4227" s="243"/>
      <c r="J4227" s="249"/>
    </row>
    <row r="4228" spans="1:10" ht="17.5" customHeight="1">
      <c r="A4228" s="214"/>
      <c r="B4228" s="310" t="s">
        <v>257</v>
      </c>
      <c r="C4228" s="1319" t="str">
        <f>IF('statement of marks'!HN100="","",'statement of marks'!HN100)</f>
        <v/>
      </c>
      <c r="D4228" s="1320"/>
      <c r="E4228" s="1320"/>
      <c r="F4228" s="1320"/>
      <c r="G4228" s="1320"/>
      <c r="H4228" s="1320"/>
      <c r="I4228" s="1320"/>
      <c r="J4228" s="1321"/>
    </row>
    <row r="4229" spans="1:10" ht="17.5" customHeight="1">
      <c r="A4229" s="214"/>
      <c r="B4229" s="246"/>
      <c r="C4229" s="1322"/>
      <c r="D4229" s="1323"/>
      <c r="E4229" s="1323"/>
      <c r="F4229" s="1324"/>
      <c r="G4229" s="1322"/>
      <c r="H4229" s="1323"/>
      <c r="I4229" s="1323"/>
      <c r="J4229" s="1325"/>
    </row>
    <row r="4230" spans="1:10" ht="17.5" customHeight="1" thickBot="1">
      <c r="A4230" s="215"/>
      <c r="B4230" s="259" t="s">
        <v>262</v>
      </c>
      <c r="C4230" s="1293" t="s">
        <v>80</v>
      </c>
      <c r="D4230" s="1294"/>
      <c r="E4230" s="1294"/>
      <c r="F4230" s="1295"/>
      <c r="G4230" s="1296" t="s">
        <v>263</v>
      </c>
      <c r="H4230" s="1297"/>
      <c r="I4230" s="1297"/>
      <c r="J4230" s="1298"/>
    </row>
    <row r="4231" spans="1:10" ht="17.5" customHeight="1">
      <c r="A4231" s="247"/>
      <c r="B4231" s="1352" t="s">
        <v>228</v>
      </c>
      <c r="C4231" s="1353"/>
      <c r="D4231" s="1353"/>
      <c r="E4231" s="1353"/>
      <c r="F4231" s="1353"/>
      <c r="G4231" s="1353"/>
      <c r="H4231" s="1353"/>
      <c r="I4231" s="1353"/>
      <c r="J4231" s="1354"/>
    </row>
    <row r="4232" spans="1:10" ht="17.5" customHeight="1">
      <c r="A4232" s="214"/>
      <c r="B4232" s="1355" t="s">
        <v>247</v>
      </c>
      <c r="C4232" s="1356"/>
      <c r="D4232" s="1356"/>
      <c r="E4232" s="1356"/>
      <c r="F4232" s="1356"/>
      <c r="G4232" s="1356"/>
      <c r="H4232" s="1356"/>
      <c r="I4232" s="1356"/>
      <c r="J4232" s="1357"/>
    </row>
    <row r="4233" spans="1:10" ht="17.5" customHeight="1">
      <c r="A4233" s="214"/>
      <c r="B4233" s="1358" t="s">
        <v>81</v>
      </c>
      <c r="C4233" s="1358"/>
      <c r="D4233" s="1359">
        <f>YEAR(details!G101)</f>
        <v>1900</v>
      </c>
      <c r="E4233" s="1360"/>
      <c r="F4233" s="307" t="s">
        <v>230</v>
      </c>
      <c r="G4233" s="1359" t="str">
        <f>'statement of marks'!$H$3</f>
        <v>2015-16</v>
      </c>
      <c r="H4233" s="1360"/>
      <c r="I4233" s="307" t="s">
        <v>231</v>
      </c>
      <c r="J4233" s="255"/>
    </row>
    <row r="4234" spans="1:10" ht="17.5" customHeight="1">
      <c r="A4234" s="214"/>
      <c r="B4234" s="1326" t="s">
        <v>229</v>
      </c>
      <c r="C4234" s="1327"/>
      <c r="D4234" s="1312" t="str">
        <f>'statement of marks'!$A$1</f>
        <v>jk- ck- ek/;fed fo|ky; uohu] fuEckgsM+k</v>
      </c>
      <c r="E4234" s="1313"/>
      <c r="F4234" s="1313"/>
      <c r="G4234" s="1313"/>
      <c r="H4234" s="1313"/>
      <c r="I4234" s="1313"/>
      <c r="J4234" s="1314"/>
    </row>
    <row r="4235" spans="1:10" ht="17.5" customHeight="1">
      <c r="A4235" s="214"/>
      <c r="B4235" s="1326" t="str">
        <f>'statement of marks'!$J$3</f>
        <v xml:space="preserve">fo|ky; dk Mk;l dksM+ </v>
      </c>
      <c r="C4235" s="1327"/>
      <c r="D4235" s="1345" t="str">
        <f>'statement of marks'!$K$3</f>
        <v xml:space="preserve">08291009401   </v>
      </c>
      <c r="E4235" s="1346"/>
      <c r="F4235" s="1128"/>
      <c r="G4235" s="1129"/>
      <c r="H4235" s="1129"/>
      <c r="I4235" s="1129"/>
      <c r="J4235" s="1347"/>
    </row>
    <row r="4236" spans="1:10" ht="17.5" customHeight="1">
      <c r="A4236" s="214"/>
      <c r="B4236" s="1326" t="s">
        <v>218</v>
      </c>
      <c r="C4236" s="1327"/>
      <c r="D4236" s="1312" t="str">
        <f>IF('statement of marks'!J101="","",'statement of marks'!J101)</f>
        <v/>
      </c>
      <c r="E4236" s="1313"/>
      <c r="F4236" s="1313"/>
      <c r="G4236" s="1313"/>
      <c r="H4236" s="1313"/>
      <c r="I4236" s="1313"/>
      <c r="J4236" s="1314"/>
    </row>
    <row r="4237" spans="1:10" ht="17.5" customHeight="1">
      <c r="A4237" s="214"/>
      <c r="B4237" s="1326" t="s">
        <v>232</v>
      </c>
      <c r="C4237" s="1327"/>
      <c r="D4237" s="1145" t="str">
        <f>IF('statement of marks'!C101="B","Nk=",IF('statement of marks'!C101="G","Nk=k",""))</f>
        <v/>
      </c>
      <c r="E4237" s="1145"/>
      <c r="F4237" s="258" t="s">
        <v>224</v>
      </c>
      <c r="G4237" s="256" t="str">
        <f>IF('statement of marks'!B101="","",'statement of marks'!B101)</f>
        <v/>
      </c>
      <c r="H4237" s="1348"/>
      <c r="I4237" s="1348"/>
      <c r="J4237" s="1349"/>
    </row>
    <row r="4238" spans="1:10" ht="17.5" customHeight="1">
      <c r="A4238" s="214"/>
      <c r="B4238" s="1326" t="s">
        <v>220</v>
      </c>
      <c r="C4238" s="1327"/>
      <c r="D4238" s="1312" t="str">
        <f>IF('statement of marks'!L101="","",'statement of marks'!L101)</f>
        <v/>
      </c>
      <c r="E4238" s="1313"/>
      <c r="F4238" s="1313"/>
      <c r="G4238" s="1313"/>
      <c r="H4238" s="1313"/>
      <c r="I4238" s="1313"/>
      <c r="J4238" s="1314"/>
    </row>
    <row r="4239" spans="1:10" ht="17.5" customHeight="1">
      <c r="A4239" s="214"/>
      <c r="B4239" s="1326" t="s">
        <v>219</v>
      </c>
      <c r="C4239" s="1327"/>
      <c r="D4239" s="1312" t="str">
        <f>IF('statement of marks'!K101="","",'statement of marks'!K101)</f>
        <v/>
      </c>
      <c r="E4239" s="1313"/>
      <c r="F4239" s="1313"/>
      <c r="G4239" s="1313"/>
      <c r="H4239" s="1313"/>
      <c r="I4239" s="1313"/>
      <c r="J4239" s="1314"/>
    </row>
    <row r="4240" spans="1:10" ht="17.5" customHeight="1">
      <c r="A4240" s="214"/>
      <c r="B4240" s="1326" t="s">
        <v>234</v>
      </c>
      <c r="C4240" s="1327"/>
      <c r="D4240" s="1312" t="str">
        <f>IF(details!N101="","",details!N101)</f>
        <v/>
      </c>
      <c r="E4240" s="1313"/>
      <c r="F4240" s="1313"/>
      <c r="G4240" s="1313"/>
      <c r="H4240" s="1313"/>
      <c r="I4240" s="1313"/>
      <c r="J4240" s="1314"/>
    </row>
    <row r="4241" spans="1:10" ht="17.5" customHeight="1">
      <c r="A4241" s="214"/>
      <c r="B4241" s="1326" t="s">
        <v>283</v>
      </c>
      <c r="C4241" s="1327"/>
      <c r="D4241" s="1312" t="str">
        <f>IF(details!O101="","",details!O101)</f>
        <v/>
      </c>
      <c r="E4241" s="1313"/>
      <c r="F4241" s="1313"/>
      <c r="G4241" s="1313"/>
      <c r="H4241" s="1313"/>
      <c r="I4241" s="1313"/>
      <c r="J4241" s="1314"/>
    </row>
    <row r="4242" spans="1:10" ht="17.5" customHeight="1">
      <c r="A4242" s="214"/>
      <c r="B4242" s="1326" t="s">
        <v>77</v>
      </c>
      <c r="C4242" s="1327"/>
      <c r="D4242" s="392">
        <f>'statement of marks'!$C$3</f>
        <v>6</v>
      </c>
      <c r="E4242" s="309" t="s">
        <v>222</v>
      </c>
      <c r="F4242" s="254" t="str">
        <f>IF('statement of marks'!F101="","",'statement of marks'!F101)</f>
        <v/>
      </c>
      <c r="G4242" s="1343" t="s">
        <v>233</v>
      </c>
      <c r="H4242" s="1170"/>
      <c r="I4242" s="1350" t="str">
        <f>IF('statement of marks'!G101="","",'statement of marks'!G101)</f>
        <v/>
      </c>
      <c r="J4242" s="1351"/>
    </row>
    <row r="4243" spans="1:10" ht="17.5" customHeight="1">
      <c r="A4243" s="214"/>
      <c r="B4243" s="1326" t="s">
        <v>225</v>
      </c>
      <c r="C4243" s="1327"/>
      <c r="D4243" s="1316" t="str">
        <f>IF('statement of marks'!H101="","",'statement of marks'!H101)</f>
        <v/>
      </c>
      <c r="E4243" s="1328"/>
      <c r="F4243" s="1328"/>
      <c r="G4243" s="1328"/>
      <c r="H4243" s="1328"/>
      <c r="I4243" s="1328"/>
      <c r="J4243" s="1329"/>
    </row>
    <row r="4244" spans="1:10" ht="17.5" customHeight="1">
      <c r="A4244" s="214"/>
      <c r="B4244" s="1326" t="s">
        <v>226</v>
      </c>
      <c r="C4244" s="1327"/>
      <c r="D4244" s="1330" t="str">
        <f>IF('statement of marks'!I101="","",'statement of marks'!I101)</f>
        <v/>
      </c>
      <c r="E4244" s="1331"/>
      <c r="F4244" s="1332"/>
      <c r="G4244" s="1332"/>
      <c r="H4244" s="1332"/>
      <c r="I4244" s="1332"/>
      <c r="J4244" s="1333"/>
    </row>
    <row r="4245" spans="1:10" ht="17.5" customHeight="1">
      <c r="A4245" s="214"/>
      <c r="B4245" s="1312" t="s">
        <v>235</v>
      </c>
      <c r="C4245" s="1313"/>
      <c r="D4245" s="1313"/>
      <c r="E4245" s="1144"/>
      <c r="F4245" s="1334" t="str">
        <f>IF(details!Q101="","",details!Q101)</f>
        <v/>
      </c>
      <c r="G4245" s="1334"/>
      <c r="H4245" s="1335"/>
      <c r="I4245" s="1335"/>
      <c r="J4245" s="1336"/>
    </row>
    <row r="4246" spans="1:10" ht="17.5" customHeight="1">
      <c r="A4246" s="214"/>
      <c r="B4246" s="1326" t="s">
        <v>239</v>
      </c>
      <c r="C4246" s="1327"/>
      <c r="D4246" s="1312" t="str">
        <f>IF(details!M101="","",details!M101)</f>
        <v/>
      </c>
      <c r="E4246" s="1313"/>
      <c r="F4246" s="1313"/>
      <c r="G4246" s="1313"/>
      <c r="H4246" s="1313"/>
      <c r="I4246" s="1313"/>
      <c r="J4246" s="1314"/>
    </row>
    <row r="4247" spans="1:10" ht="17.5" customHeight="1">
      <c r="A4247" s="214"/>
      <c r="B4247" s="1326" t="s">
        <v>240</v>
      </c>
      <c r="C4247" s="1327"/>
      <c r="D4247" s="1312" t="str">
        <f>IF(details!P101="","",details!P101)</f>
        <v/>
      </c>
      <c r="E4247" s="1313"/>
      <c r="F4247" s="1313"/>
      <c r="G4247" s="1313"/>
      <c r="H4247" s="1313"/>
      <c r="I4247" s="1313"/>
      <c r="J4247" s="1314"/>
    </row>
    <row r="4248" spans="1:10" ht="17.5" customHeight="1">
      <c r="A4248" s="214"/>
      <c r="B4248" s="1326" t="s">
        <v>241</v>
      </c>
      <c r="C4248" s="1327"/>
      <c r="D4248" s="1337" t="str">
        <f>IF('statement of marks'!HD101="mRrh.kZ",'statement of marks'!$C$3,"")</f>
        <v/>
      </c>
      <c r="E4248" s="1338"/>
      <c r="F4248" s="1313" t="s">
        <v>242</v>
      </c>
      <c r="G4248" s="1144"/>
      <c r="H4248" s="1337" t="str">
        <f>IF(D4248="","",D4248+1)</f>
        <v/>
      </c>
      <c r="I4248" s="1338"/>
      <c r="J4248" s="1339"/>
    </row>
    <row r="4249" spans="1:10" ht="17.5" customHeight="1">
      <c r="A4249" s="214"/>
      <c r="B4249" s="1326" t="s">
        <v>243</v>
      </c>
      <c r="C4249" s="1327"/>
      <c r="D4249" s="1340">
        <f>IF(details!$O$4="","",details!$O$4)</f>
        <v>42460</v>
      </c>
      <c r="E4249" s="1341"/>
      <c r="F4249" s="1342"/>
      <c r="G4249" s="1343"/>
      <c r="H4249" s="1343"/>
      <c r="I4249" s="1343"/>
      <c r="J4249" s="1344"/>
    </row>
    <row r="4250" spans="1:10" ht="17.5" customHeight="1">
      <c r="A4250" s="214"/>
      <c r="B4250" s="1299"/>
      <c r="C4250" s="1299"/>
      <c r="D4250" s="1276"/>
      <c r="E4250" s="1276"/>
      <c r="F4250" s="1288"/>
      <c r="G4250" s="1288"/>
      <c r="H4250" s="1288"/>
      <c r="I4250" s="1288"/>
      <c r="J4250" s="1300"/>
    </row>
    <row r="4251" spans="1:10" ht="17.5" customHeight="1">
      <c r="A4251" s="214"/>
      <c r="B4251" s="1301" t="str">
        <f>IF(details!$I$4="","",details!$I$4)</f>
        <v>Jherh js[kk oekZ</v>
      </c>
      <c r="C4251" s="1301"/>
      <c r="D4251" s="1276"/>
      <c r="E4251" s="1276"/>
      <c r="F4251" s="1302" t="str">
        <f>IF(details!$F$4="","",details!$F$4)</f>
        <v>Jh jk/ks';ke tk'kh</v>
      </c>
      <c r="G4251" s="1303"/>
      <c r="H4251" s="1303"/>
      <c r="I4251" s="1303"/>
      <c r="J4251" s="1304"/>
    </row>
    <row r="4252" spans="1:10" ht="17.5" customHeight="1" thickBot="1">
      <c r="A4252" s="215"/>
      <c r="B4252" s="1305" t="s">
        <v>244</v>
      </c>
      <c r="C4252" s="1305"/>
      <c r="D4252" s="1305" t="s">
        <v>245</v>
      </c>
      <c r="E4252" s="1305"/>
      <c r="F4252" s="1306" t="s">
        <v>246</v>
      </c>
      <c r="G4252" s="1307"/>
      <c r="H4252" s="1307"/>
      <c r="I4252" s="1307"/>
      <c r="J4252" s="1308"/>
    </row>
    <row r="4253" spans="1:10" ht="17.5" customHeight="1">
      <c r="A4253" s="247"/>
      <c r="B4253" s="1309" t="s">
        <v>258</v>
      </c>
      <c r="C4253" s="1310"/>
      <c r="D4253" s="1310"/>
      <c r="E4253" s="1310"/>
      <c r="F4253" s="1310"/>
      <c r="G4253" s="1310"/>
      <c r="H4253" s="1310"/>
      <c r="I4253" s="1310"/>
      <c r="J4253" s="1311"/>
    </row>
    <row r="4254" spans="1:10" ht="17.5" customHeight="1">
      <c r="A4254" s="214"/>
      <c r="B4254" s="310" t="s">
        <v>218</v>
      </c>
      <c r="C4254" s="1312" t="str">
        <f>IF('statement of marks'!J101="","",'statement of marks'!J101)</f>
        <v/>
      </c>
      <c r="D4254" s="1313"/>
      <c r="E4254" s="1313"/>
      <c r="F4254" s="1313"/>
      <c r="G4254" s="1313"/>
      <c r="H4254" s="1313"/>
      <c r="I4254" s="1313"/>
      <c r="J4254" s="1314"/>
    </row>
    <row r="4255" spans="1:10" ht="17.5" customHeight="1">
      <c r="A4255" s="214"/>
      <c r="B4255" s="310" t="s">
        <v>219</v>
      </c>
      <c r="C4255" s="1312" t="str">
        <f>IF('statement of marks'!K101="","",'statement of marks'!K101)</f>
        <v/>
      </c>
      <c r="D4255" s="1313"/>
      <c r="E4255" s="1313"/>
      <c r="F4255" s="1313"/>
      <c r="G4255" s="1313"/>
      <c r="H4255" s="1313"/>
      <c r="I4255" s="1313"/>
      <c r="J4255" s="1314"/>
    </row>
    <row r="4256" spans="1:10" ht="17.5" customHeight="1">
      <c r="A4256" s="214"/>
      <c r="B4256" s="310" t="s">
        <v>220</v>
      </c>
      <c r="C4256" s="1312" t="str">
        <f>IF('statement of marks'!L101="","",'statement of marks'!L101)</f>
        <v/>
      </c>
      <c r="D4256" s="1313"/>
      <c r="E4256" s="1313"/>
      <c r="F4256" s="1313"/>
      <c r="G4256" s="1313"/>
      <c r="H4256" s="1313"/>
      <c r="I4256" s="1313"/>
      <c r="J4256" s="1314"/>
    </row>
    <row r="4257" spans="1:10" ht="17.5" customHeight="1">
      <c r="A4257" s="214"/>
      <c r="B4257" s="310" t="s">
        <v>225</v>
      </c>
      <c r="C4257" s="1315" t="str">
        <f>IF('statement of marks'!H101="","",'statement of marks'!H101)</f>
        <v/>
      </c>
      <c r="D4257" s="1316"/>
      <c r="E4257" s="252" t="s">
        <v>261</v>
      </c>
      <c r="F4257" s="1317" t="str">
        <f>IF('statement of marks'!I101="","",'statement of marks'!I101)</f>
        <v/>
      </c>
      <c r="G4257" s="1317"/>
      <c r="H4257" s="1317"/>
      <c r="I4257" s="1317"/>
      <c r="J4257" s="1318"/>
    </row>
    <row r="4258" spans="1:10" ht="17.5" customHeight="1">
      <c r="A4258" s="214"/>
      <c r="B4258" s="310" t="s">
        <v>223</v>
      </c>
      <c r="C4258" s="253" t="s">
        <v>248</v>
      </c>
      <c r="D4258" s="235" t="s">
        <v>249</v>
      </c>
      <c r="E4258" s="235" t="s">
        <v>250</v>
      </c>
      <c r="F4258" s="235" t="s">
        <v>251</v>
      </c>
      <c r="G4258" s="235" t="s">
        <v>252</v>
      </c>
      <c r="H4258" s="235" t="s">
        <v>253</v>
      </c>
      <c r="I4258" s="235" t="s">
        <v>254</v>
      </c>
      <c r="J4258" s="248" t="s">
        <v>255</v>
      </c>
    </row>
    <row r="4259" spans="1:10" ht="17.5" customHeight="1">
      <c r="A4259" s="214"/>
      <c r="B4259" s="308" t="s">
        <v>256</v>
      </c>
      <c r="C4259" s="239" t="str">
        <f>IF(AND('statement of marks'!$C$3=1,'statement of marks'!HD101="mRrh.kZ"),'statement of marks'!$H$3,"")</f>
        <v/>
      </c>
      <c r="D4259" s="239" t="str">
        <f>IF(AND('statement of marks'!$C$3=2,'statement of marks'!HD101="mRrh.kZ"),'statement of marks'!$H$3,"")</f>
        <v/>
      </c>
      <c r="E4259" s="239" t="str">
        <f>IF(AND('statement of marks'!$C$3=3,'statement of marks'!HD101="mRrh.kZ"),'statement of marks'!$H$3,"")</f>
        <v/>
      </c>
      <c r="F4259" s="239" t="str">
        <f>IF(AND('statement of marks'!$C$3=4,'statement of marks'!HD101="mRrh.kZ"),'statement of marks'!$H$3,"")</f>
        <v/>
      </c>
      <c r="G4259" s="239" t="str">
        <f>IF(AND('statement of marks'!$C$3=5,'statement of marks'!HD101="mRrh.kZ"),'statement of marks'!$H$3,"")</f>
        <v/>
      </c>
      <c r="H4259" s="239" t="str">
        <f>IF(AND('statement of marks'!$C$3=6,'statement of marks'!HD101="mRrh.kZ"),'statement of marks'!$H$3,"")</f>
        <v/>
      </c>
      <c r="I4259" s="239" t="str">
        <f>IF(AND('statement of marks'!$C$3=7,'statement of marks'!HD101="mRrh.kZ"),'statement of marks'!$H$3,"")</f>
        <v/>
      </c>
      <c r="J4259" s="260" t="str">
        <f>IF(AND('statement of marks'!$C$3=8,'statement of marks'!HD101="mRrh.kZ"),'statement of marks'!$H$3,"")</f>
        <v/>
      </c>
    </row>
    <row r="4260" spans="1:10" ht="17.5" customHeight="1">
      <c r="A4260" s="214"/>
      <c r="B4260" s="308" t="str">
        <f>'statement of marks'!$FT$4</f>
        <v>fgUnh</v>
      </c>
      <c r="C4260" s="240"/>
      <c r="D4260" s="241"/>
      <c r="E4260" s="261" t="str">
        <f>IF(OR('statement of marks'!$FV101="",E4259=""),"",'statement of marks'!$FV101)</f>
        <v/>
      </c>
      <c r="F4260" s="261" t="str">
        <f>IF(OR('statement of marks'!$FV101="",F4259=""),"",'statement of marks'!$FV101)</f>
        <v/>
      </c>
      <c r="G4260" s="261" t="str">
        <f>IF(OR('statement of marks'!$FV101="",G4259=""),"",'statement of marks'!$FV101)</f>
        <v/>
      </c>
      <c r="H4260" s="261" t="str">
        <f>IF(OR('statement of marks'!$FV101="",H4259=""),"",'statement of marks'!$FV101)</f>
        <v/>
      </c>
      <c r="I4260" s="261" t="str">
        <f>IF(OR('statement of marks'!$FV101="",I4259=""),"",'statement of marks'!$FV101)</f>
        <v/>
      </c>
      <c r="J4260" s="262" t="str">
        <f>IF(OR('statement of marks'!$FV101="",J4259=""),"",'statement of marks'!$FV101)</f>
        <v/>
      </c>
    </row>
    <row r="4261" spans="1:10" ht="17.5" customHeight="1">
      <c r="A4261" s="214"/>
      <c r="B4261" s="308" t="str">
        <f>'statement of marks'!$FW$4</f>
        <v>vaxszth</v>
      </c>
      <c r="C4261" s="240"/>
      <c r="D4261" s="241"/>
      <c r="E4261" s="261" t="str">
        <f>IF(OR('statement of marks'!$FY101="",E4259=""),"",'statement of marks'!$FY101)</f>
        <v/>
      </c>
      <c r="F4261" s="261" t="str">
        <f>IF(OR('statement of marks'!$FY101="",F4259=""),"",'statement of marks'!$FY101)</f>
        <v/>
      </c>
      <c r="G4261" s="261" t="str">
        <f>IF(OR('statement of marks'!$FY101="",G4259=""),"",'statement of marks'!$FY101)</f>
        <v/>
      </c>
      <c r="H4261" s="261" t="str">
        <f>IF(OR('statement of marks'!$FY101="",H4259=""),"",'statement of marks'!$FY101)</f>
        <v/>
      </c>
      <c r="I4261" s="261" t="str">
        <f>IF(OR('statement of marks'!$FY101="",I4259=""),"",'statement of marks'!$FY101)</f>
        <v/>
      </c>
      <c r="J4261" s="262" t="str">
        <f>IF(OR('statement of marks'!$FY101="",J4259=""),"",'statement of marks'!$FY101)</f>
        <v/>
      </c>
    </row>
    <row r="4262" spans="1:10" ht="17.5" customHeight="1">
      <c r="A4262" s="214"/>
      <c r="B4262" s="308" t="str">
        <f>IF('statement of marks'!BE101="s","laLÑr",IF('statement of marks'!BE101="u","mnwZ",IF('statement of marks'!BE101="g","xqtjkrh",IF('statement of marks'!BE101="p","iatkch",IF('statement of marks'!BE101="sd","flU/kh","r`rh; Hkk""kk")))))</f>
        <v>r`rh; Hkk"kk</v>
      </c>
      <c r="C4262" s="240"/>
      <c r="D4262" s="241"/>
      <c r="E4262" s="261" t="str">
        <f>IF(OR('statement of marks'!$GB101="",E4259=""),"",'statement of marks'!$GB101)</f>
        <v/>
      </c>
      <c r="F4262" s="261" t="str">
        <f>IF(OR('statement of marks'!$GB101="",F4259=""),"",'statement of marks'!$GB101)</f>
        <v/>
      </c>
      <c r="G4262" s="261" t="str">
        <f>IF(OR('statement of marks'!$GB101="",G4259=""),"",'statement of marks'!$GB101)</f>
        <v/>
      </c>
      <c r="H4262" s="261" t="str">
        <f>IF(OR('statement of marks'!$GB101="",H4259=""),"",'statement of marks'!$GB101)</f>
        <v/>
      </c>
      <c r="I4262" s="261" t="str">
        <f>IF(OR('statement of marks'!$GB101="",I4259=""),"",'statement of marks'!$GB101)</f>
        <v/>
      </c>
      <c r="J4262" s="262" t="str">
        <f>IF(OR('statement of marks'!$GB101="",J4259=""),"",'statement of marks'!$GB101)</f>
        <v/>
      </c>
    </row>
    <row r="4263" spans="1:10" ht="17.5" customHeight="1">
      <c r="A4263" s="214"/>
      <c r="B4263" s="308" t="str">
        <f>'statement of marks'!$GH$4</f>
        <v>xf.kr</v>
      </c>
      <c r="C4263" s="240"/>
      <c r="D4263" s="241"/>
      <c r="E4263" s="261" t="str">
        <f>IF(OR('statement of marks'!$GJ101="",E4259=""),"",'statement of marks'!$GJ101)</f>
        <v/>
      </c>
      <c r="F4263" s="261" t="str">
        <f>IF(OR('statement of marks'!$GJ101="",F4259=""),"",'statement of marks'!$GJ101)</f>
        <v/>
      </c>
      <c r="G4263" s="261" t="str">
        <f>IF(OR('statement of marks'!$GJ101="",G4259=""),"",'statement of marks'!$GJ101)</f>
        <v/>
      </c>
      <c r="H4263" s="261" t="str">
        <f>IF(OR('statement of marks'!$GJ101="",H4259=""),"",'statement of marks'!$GJ101)</f>
        <v/>
      </c>
      <c r="I4263" s="261" t="str">
        <f>IF(OR('statement of marks'!$GJ101="",I4259=""),"",'statement of marks'!$GJ101)</f>
        <v/>
      </c>
      <c r="J4263" s="262" t="str">
        <f>IF(OR('statement of marks'!$GJ101="",J4259=""),"",'statement of marks'!$GJ101)</f>
        <v/>
      </c>
    </row>
    <row r="4264" spans="1:10" ht="17.5" customHeight="1">
      <c r="A4264" s="214"/>
      <c r="B4264" s="308" t="str">
        <f>'statement of marks'!$GK$4</f>
        <v>foKku</v>
      </c>
      <c r="C4264" s="240"/>
      <c r="D4264" s="241"/>
      <c r="E4264" s="261" t="str">
        <f>IF(OR('statement of marks'!$GM101="",E4259=""),"",'statement of marks'!$GM101)</f>
        <v/>
      </c>
      <c r="F4264" s="261" t="str">
        <f>IF(OR('statement of marks'!$GM101="",F4259=""),"",'statement of marks'!$GM101)</f>
        <v/>
      </c>
      <c r="G4264" s="261" t="str">
        <f>IF(OR('statement of marks'!$GM101="",G4259=""),"",'statement of marks'!$GM101)</f>
        <v/>
      </c>
      <c r="H4264" s="261" t="str">
        <f>IF(OR('statement of marks'!$GM101="",H4259=""),"",'statement of marks'!$GM101)</f>
        <v/>
      </c>
      <c r="I4264" s="261" t="str">
        <f>IF(OR('statement of marks'!$GM101="",I4259=""),"",'statement of marks'!$GM101)</f>
        <v/>
      </c>
      <c r="J4264" s="262" t="str">
        <f>IF(OR('statement of marks'!$GM101="",J4259=""),"",'statement of marks'!$GM101)</f>
        <v/>
      </c>
    </row>
    <row r="4265" spans="1:10" ht="17.5" customHeight="1">
      <c r="A4265" s="214"/>
      <c r="B4265" s="308" t="str">
        <f>'statement of marks'!$GN$4</f>
        <v>lkekftd foKku</v>
      </c>
      <c r="C4265" s="240"/>
      <c r="D4265" s="241"/>
      <c r="E4265" s="261" t="str">
        <f>IF(OR('statement of marks'!$GP101="",E4259=""),"",'statement of marks'!$GP101)</f>
        <v/>
      </c>
      <c r="F4265" s="261" t="str">
        <f>IF(OR('statement of marks'!$GP101="",F4259=""),"",'statement of marks'!$GP101)</f>
        <v/>
      </c>
      <c r="G4265" s="261" t="str">
        <f>IF(OR('statement of marks'!$GP101="",G4259=""),"",'statement of marks'!$GP101)</f>
        <v/>
      </c>
      <c r="H4265" s="261" t="str">
        <f>IF(OR('statement of marks'!$GP101="",H4259=""),"",'statement of marks'!$GP101)</f>
        <v/>
      </c>
      <c r="I4265" s="261" t="str">
        <f>IF(OR('statement of marks'!$GP101="",I4259=""),"",'statement of marks'!$GP101)</f>
        <v/>
      </c>
      <c r="J4265" s="262" t="str">
        <f>IF(OR('statement of marks'!$GP101="",J4259=""),"",'statement of marks'!$GP101)</f>
        <v/>
      </c>
    </row>
    <row r="4266" spans="1:10" ht="17.5" customHeight="1">
      <c r="A4266" s="214"/>
      <c r="B4266" s="308" t="str">
        <f>'statement of marks'!$GQ$4</f>
        <v>dk;kZuqHko</v>
      </c>
      <c r="C4266" s="240"/>
      <c r="D4266" s="241"/>
      <c r="E4266" s="261" t="str">
        <f>IF(OR('statement of marks'!$GS101="",E4259=""),"",'statement of marks'!$GS101)</f>
        <v/>
      </c>
      <c r="F4266" s="261" t="str">
        <f>IF(OR('statement of marks'!$GS101="",F4259=""),"",'statement of marks'!$GS101)</f>
        <v/>
      </c>
      <c r="G4266" s="261" t="str">
        <f>IF(OR('statement of marks'!$GS101="",G4259=""),"",'statement of marks'!$GS101)</f>
        <v/>
      </c>
      <c r="H4266" s="261" t="str">
        <f>IF(OR('statement of marks'!$GS101="",H4259=""),"",'statement of marks'!$GS101)</f>
        <v/>
      </c>
      <c r="I4266" s="261" t="str">
        <f>IF(OR('statement of marks'!$GS101="",I4259=""),"",'statement of marks'!$GS101)</f>
        <v/>
      </c>
      <c r="J4266" s="262" t="str">
        <f>IF(OR('statement of marks'!$GS101="",J4259=""),"",'statement of marks'!$GS101)</f>
        <v/>
      </c>
    </row>
    <row r="4267" spans="1:10" ht="17.5" customHeight="1">
      <c r="A4267" s="214"/>
      <c r="B4267" s="308" t="str">
        <f>'statement of marks'!$GT$4</f>
        <v>dyk f'k{kk</v>
      </c>
      <c r="C4267" s="240"/>
      <c r="D4267" s="241"/>
      <c r="E4267" s="263" t="str">
        <f>IF(OR('statement of marks'!$GV101="",E4259=""),"",'statement of marks'!$GV101)</f>
        <v/>
      </c>
      <c r="F4267" s="263" t="str">
        <f>IF(OR('statement of marks'!$GV101="",F4259=""),"",'statement of marks'!$GV101)</f>
        <v/>
      </c>
      <c r="G4267" s="263" t="str">
        <f>IF(OR('statement of marks'!$GV101="",G4259=""),"",'statement of marks'!$GV101)</f>
        <v/>
      </c>
      <c r="H4267" s="263" t="str">
        <f>IF(OR('statement of marks'!$GV101="",H4259=""),"",'statement of marks'!$GV101)</f>
        <v/>
      </c>
      <c r="I4267" s="263" t="str">
        <f>IF(OR('statement of marks'!$GV101="",I4259=""),"",'statement of marks'!$GV101)</f>
        <v/>
      </c>
      <c r="J4267" s="264" t="str">
        <f>IF(OR('statement of marks'!$GV101="",J4259=""),"",'statement of marks'!$GV101)</f>
        <v/>
      </c>
    </row>
    <row r="4268" spans="1:10" ht="17.5" customHeight="1">
      <c r="A4268" s="214"/>
      <c r="B4268" s="245" t="s">
        <v>284</v>
      </c>
      <c r="C4268" s="265" t="str">
        <f t="shared" ref="C4268:J4268" si="188">C4259</f>
        <v/>
      </c>
      <c r="D4268" s="265" t="str">
        <f t="shared" si="188"/>
        <v/>
      </c>
      <c r="E4268" s="265" t="str">
        <f t="shared" si="188"/>
        <v/>
      </c>
      <c r="F4268" s="265" t="str">
        <f t="shared" si="188"/>
        <v/>
      </c>
      <c r="G4268" s="265" t="str">
        <f t="shared" si="188"/>
        <v/>
      </c>
      <c r="H4268" s="265" t="str">
        <f t="shared" si="188"/>
        <v/>
      </c>
      <c r="I4268" s="265" t="str">
        <f t="shared" si="188"/>
        <v/>
      </c>
      <c r="J4268" s="266" t="str">
        <f t="shared" si="188"/>
        <v/>
      </c>
    </row>
    <row r="4269" spans="1:10" ht="17.5" customHeight="1">
      <c r="A4269" s="214"/>
      <c r="B4269" s="308" t="str">
        <f>'statement of marks'!$HL$5</f>
        <v>Nk= mifLFkfr</v>
      </c>
      <c r="C4269" s="242"/>
      <c r="D4269" s="242"/>
      <c r="E4269" s="267" t="str">
        <f>IF(OR('statement of marks'!$HL101="",E4259=""),"",'statement of marks'!$HL101)</f>
        <v/>
      </c>
      <c r="F4269" s="267" t="str">
        <f>IF(OR('statement of marks'!$HL101="",F4259=""),"",'statement of marks'!$HL101)</f>
        <v/>
      </c>
      <c r="G4269" s="267" t="str">
        <f>IF(OR('statement of marks'!$HL101="",G4259=""),"",'statement of marks'!$HL101)</f>
        <v/>
      </c>
      <c r="H4269" s="267" t="str">
        <f>IF(OR('statement of marks'!$HL101="",H4259=""),"",'statement of marks'!$HL101)</f>
        <v/>
      </c>
      <c r="I4269" s="267" t="str">
        <f>IF(OR('statement of marks'!$HL101="",I4259=""),"",'statement of marks'!$HL101)</f>
        <v/>
      </c>
      <c r="J4269" s="268" t="str">
        <f>IF(OR('statement of marks'!$HL101="",J4259=""),"",'statement of marks'!$HL101)</f>
        <v/>
      </c>
    </row>
    <row r="4270" spans="1:10" ht="17.5" customHeight="1">
      <c r="A4270" s="214"/>
      <c r="B4270" s="308" t="str">
        <f>'statement of marks'!$HK$5</f>
        <v>dqy ehfVax</v>
      </c>
      <c r="C4270" s="243"/>
      <c r="D4270" s="243"/>
      <c r="E4270" s="243" t="str">
        <f>IF(OR('statement of marks'!$HK101="",E4259=""),"",'statement of marks'!$HK101)</f>
        <v/>
      </c>
      <c r="F4270" s="243" t="str">
        <f>IF(OR('statement of marks'!$HK101="",F4259=""),"",'statement of marks'!$HK101)</f>
        <v/>
      </c>
      <c r="G4270" s="243" t="str">
        <f>IF(OR('statement of marks'!$HK101="",G4259=""),"",'statement of marks'!$HK101)</f>
        <v/>
      </c>
      <c r="H4270" s="243" t="str">
        <f>IF(OR('statement of marks'!$HK101="",H4259=""),"",'statement of marks'!$HK101)</f>
        <v/>
      </c>
      <c r="I4270" s="243" t="str">
        <f>IF(OR('statement of marks'!$HK101="",I4259=""),"",'statement of marks'!$HK101)</f>
        <v/>
      </c>
      <c r="J4270" s="269" t="str">
        <f>IF(OR('statement of marks'!$HK101="",J4259=""),"",'statement of marks'!$HK101)</f>
        <v/>
      </c>
    </row>
    <row r="4271" spans="1:10" ht="17.5" customHeight="1">
      <c r="A4271" s="214"/>
      <c r="B4271" s="308" t="s">
        <v>259</v>
      </c>
      <c r="C4271" s="243" t="str">
        <f t="shared" ref="C4271:J4271" si="189">IF(OR(C4269="",C4270=""),"",C4269/C4270*100)</f>
        <v/>
      </c>
      <c r="D4271" s="243" t="str">
        <f t="shared" si="189"/>
        <v/>
      </c>
      <c r="E4271" s="243" t="str">
        <f t="shared" si="189"/>
        <v/>
      </c>
      <c r="F4271" s="243" t="str">
        <f t="shared" si="189"/>
        <v/>
      </c>
      <c r="G4271" s="243" t="str">
        <f t="shared" si="189"/>
        <v/>
      </c>
      <c r="H4271" s="243" t="str">
        <f t="shared" si="189"/>
        <v/>
      </c>
      <c r="I4271" s="243" t="str">
        <f t="shared" si="189"/>
        <v/>
      </c>
      <c r="J4271" s="269" t="str">
        <f t="shared" si="189"/>
        <v/>
      </c>
    </row>
    <row r="4272" spans="1:10" ht="17.5" customHeight="1">
      <c r="A4272" s="214"/>
      <c r="B4272" s="308" t="s">
        <v>260</v>
      </c>
      <c r="C4272" s="243"/>
      <c r="D4272" s="243"/>
      <c r="E4272" s="243"/>
      <c r="F4272" s="243"/>
      <c r="G4272" s="243"/>
      <c r="H4272" s="243"/>
      <c r="I4272" s="243"/>
      <c r="J4272" s="249"/>
    </row>
    <row r="4273" spans="1:10" ht="17.5" customHeight="1">
      <c r="A4273" s="214"/>
      <c r="B4273" s="310" t="s">
        <v>257</v>
      </c>
      <c r="C4273" s="1319" t="str">
        <f>IF('statement of marks'!HN101="","",'statement of marks'!HN101)</f>
        <v/>
      </c>
      <c r="D4273" s="1320"/>
      <c r="E4273" s="1320"/>
      <c r="F4273" s="1320"/>
      <c r="G4273" s="1320"/>
      <c r="H4273" s="1320"/>
      <c r="I4273" s="1320"/>
      <c r="J4273" s="1321"/>
    </row>
    <row r="4274" spans="1:10" ht="17.5" customHeight="1">
      <c r="A4274" s="214"/>
      <c r="B4274" s="246"/>
      <c r="C4274" s="1322"/>
      <c r="D4274" s="1323"/>
      <c r="E4274" s="1323"/>
      <c r="F4274" s="1324"/>
      <c r="G4274" s="1322"/>
      <c r="H4274" s="1323"/>
      <c r="I4274" s="1323"/>
      <c r="J4274" s="1325"/>
    </row>
    <row r="4275" spans="1:10" ht="17.5" customHeight="1" thickBot="1">
      <c r="A4275" s="215"/>
      <c r="B4275" s="259" t="s">
        <v>262</v>
      </c>
      <c r="C4275" s="1293" t="s">
        <v>80</v>
      </c>
      <c r="D4275" s="1294"/>
      <c r="E4275" s="1294"/>
      <c r="F4275" s="1295"/>
      <c r="G4275" s="1296" t="s">
        <v>263</v>
      </c>
      <c r="H4275" s="1297"/>
      <c r="I4275" s="1297"/>
      <c r="J4275" s="1298"/>
    </row>
    <row r="4276" spans="1:10" ht="17.5" customHeight="1">
      <c r="A4276" s="247"/>
      <c r="B4276" s="1352" t="s">
        <v>228</v>
      </c>
      <c r="C4276" s="1353"/>
      <c r="D4276" s="1353"/>
      <c r="E4276" s="1353"/>
      <c r="F4276" s="1353"/>
      <c r="G4276" s="1353"/>
      <c r="H4276" s="1353"/>
      <c r="I4276" s="1353"/>
      <c r="J4276" s="1354"/>
    </row>
    <row r="4277" spans="1:10" ht="17.5" customHeight="1">
      <c r="A4277" s="214"/>
      <c r="B4277" s="1355" t="s">
        <v>247</v>
      </c>
      <c r="C4277" s="1356"/>
      <c r="D4277" s="1356"/>
      <c r="E4277" s="1356"/>
      <c r="F4277" s="1356"/>
      <c r="G4277" s="1356"/>
      <c r="H4277" s="1356"/>
      <c r="I4277" s="1356"/>
      <c r="J4277" s="1357"/>
    </row>
    <row r="4278" spans="1:10" ht="17.5" customHeight="1">
      <c r="A4278" s="214"/>
      <c r="B4278" s="1358" t="s">
        <v>81</v>
      </c>
      <c r="C4278" s="1358"/>
      <c r="D4278" s="1359">
        <f>YEAR(details!G102)</f>
        <v>1900</v>
      </c>
      <c r="E4278" s="1360"/>
      <c r="F4278" s="307" t="s">
        <v>230</v>
      </c>
      <c r="G4278" s="1359" t="str">
        <f>'statement of marks'!$H$3</f>
        <v>2015-16</v>
      </c>
      <c r="H4278" s="1360"/>
      <c r="I4278" s="307" t="s">
        <v>231</v>
      </c>
      <c r="J4278" s="255"/>
    </row>
    <row r="4279" spans="1:10" ht="17.5" customHeight="1">
      <c r="A4279" s="214"/>
      <c r="B4279" s="1326" t="s">
        <v>229</v>
      </c>
      <c r="C4279" s="1327"/>
      <c r="D4279" s="1312" t="str">
        <f>'statement of marks'!$A$1</f>
        <v>jk- ck- ek/;fed fo|ky; uohu] fuEckgsM+k</v>
      </c>
      <c r="E4279" s="1313"/>
      <c r="F4279" s="1313"/>
      <c r="G4279" s="1313"/>
      <c r="H4279" s="1313"/>
      <c r="I4279" s="1313"/>
      <c r="J4279" s="1314"/>
    </row>
    <row r="4280" spans="1:10" ht="17.5" customHeight="1">
      <c r="A4280" s="214"/>
      <c r="B4280" s="1326" t="str">
        <f>'statement of marks'!$J$3</f>
        <v xml:space="preserve">fo|ky; dk Mk;l dksM+ </v>
      </c>
      <c r="C4280" s="1327"/>
      <c r="D4280" s="1345" t="str">
        <f>'statement of marks'!$K$3</f>
        <v xml:space="preserve">08291009401   </v>
      </c>
      <c r="E4280" s="1346"/>
      <c r="F4280" s="1128"/>
      <c r="G4280" s="1129"/>
      <c r="H4280" s="1129"/>
      <c r="I4280" s="1129"/>
      <c r="J4280" s="1347"/>
    </row>
    <row r="4281" spans="1:10" ht="17.5" customHeight="1">
      <c r="A4281" s="214"/>
      <c r="B4281" s="1326" t="s">
        <v>218</v>
      </c>
      <c r="C4281" s="1327"/>
      <c r="D4281" s="1312" t="str">
        <f>IF('statement of marks'!J102="","",'statement of marks'!J102)</f>
        <v/>
      </c>
      <c r="E4281" s="1313"/>
      <c r="F4281" s="1313"/>
      <c r="G4281" s="1313"/>
      <c r="H4281" s="1313"/>
      <c r="I4281" s="1313"/>
      <c r="J4281" s="1314"/>
    </row>
    <row r="4282" spans="1:10" ht="17.5" customHeight="1">
      <c r="A4282" s="214"/>
      <c r="B4282" s="1326" t="s">
        <v>232</v>
      </c>
      <c r="C4282" s="1327"/>
      <c r="D4282" s="1145" t="str">
        <f>IF('statement of marks'!C102="B","Nk=",IF('statement of marks'!C102="G","Nk=k",""))</f>
        <v/>
      </c>
      <c r="E4282" s="1145"/>
      <c r="F4282" s="258" t="s">
        <v>224</v>
      </c>
      <c r="G4282" s="256" t="str">
        <f>IF('statement of marks'!B102="","",'statement of marks'!B102)</f>
        <v/>
      </c>
      <c r="H4282" s="1348"/>
      <c r="I4282" s="1348"/>
      <c r="J4282" s="1349"/>
    </row>
    <row r="4283" spans="1:10" ht="17.5" customHeight="1">
      <c r="A4283" s="214"/>
      <c r="B4283" s="1326" t="s">
        <v>220</v>
      </c>
      <c r="C4283" s="1327"/>
      <c r="D4283" s="1312" t="str">
        <f>IF('statement of marks'!L102="","",'statement of marks'!L102)</f>
        <v/>
      </c>
      <c r="E4283" s="1313"/>
      <c r="F4283" s="1313"/>
      <c r="G4283" s="1313"/>
      <c r="H4283" s="1313"/>
      <c r="I4283" s="1313"/>
      <c r="J4283" s="1314"/>
    </row>
    <row r="4284" spans="1:10" ht="17.5" customHeight="1">
      <c r="A4284" s="214"/>
      <c r="B4284" s="1326" t="s">
        <v>219</v>
      </c>
      <c r="C4284" s="1327"/>
      <c r="D4284" s="1312" t="str">
        <f>IF('statement of marks'!K102="","",'statement of marks'!K102)</f>
        <v/>
      </c>
      <c r="E4284" s="1313"/>
      <c r="F4284" s="1313"/>
      <c r="G4284" s="1313"/>
      <c r="H4284" s="1313"/>
      <c r="I4284" s="1313"/>
      <c r="J4284" s="1314"/>
    </row>
    <row r="4285" spans="1:10" ht="17.5" customHeight="1">
      <c r="A4285" s="214"/>
      <c r="B4285" s="1326" t="s">
        <v>234</v>
      </c>
      <c r="C4285" s="1327"/>
      <c r="D4285" s="1312" t="str">
        <f>IF(details!N102="","",details!N102)</f>
        <v/>
      </c>
      <c r="E4285" s="1313"/>
      <c r="F4285" s="1313"/>
      <c r="G4285" s="1313"/>
      <c r="H4285" s="1313"/>
      <c r="I4285" s="1313"/>
      <c r="J4285" s="1314"/>
    </row>
    <row r="4286" spans="1:10" ht="17.5" customHeight="1">
      <c r="A4286" s="214"/>
      <c r="B4286" s="1326" t="s">
        <v>283</v>
      </c>
      <c r="C4286" s="1327"/>
      <c r="D4286" s="1312" t="str">
        <f>IF(details!O102="","",details!O102)</f>
        <v/>
      </c>
      <c r="E4286" s="1313"/>
      <c r="F4286" s="1313"/>
      <c r="G4286" s="1313"/>
      <c r="H4286" s="1313"/>
      <c r="I4286" s="1313"/>
      <c r="J4286" s="1314"/>
    </row>
    <row r="4287" spans="1:10" ht="17.5" customHeight="1">
      <c r="A4287" s="214"/>
      <c r="B4287" s="1326" t="s">
        <v>77</v>
      </c>
      <c r="C4287" s="1327"/>
      <c r="D4287" s="392">
        <f>'statement of marks'!$C$3</f>
        <v>6</v>
      </c>
      <c r="E4287" s="309" t="s">
        <v>222</v>
      </c>
      <c r="F4287" s="254" t="str">
        <f>IF('statement of marks'!F102="","",'statement of marks'!F102)</f>
        <v/>
      </c>
      <c r="G4287" s="1343" t="s">
        <v>233</v>
      </c>
      <c r="H4287" s="1170"/>
      <c r="I4287" s="1350" t="str">
        <f>IF('statement of marks'!G102="","",'statement of marks'!G102)</f>
        <v/>
      </c>
      <c r="J4287" s="1351"/>
    </row>
    <row r="4288" spans="1:10" ht="17.5" customHeight="1">
      <c r="A4288" s="214"/>
      <c r="B4288" s="1326" t="s">
        <v>225</v>
      </c>
      <c r="C4288" s="1327"/>
      <c r="D4288" s="1316" t="str">
        <f>IF('statement of marks'!H102="","",'statement of marks'!H102)</f>
        <v/>
      </c>
      <c r="E4288" s="1328"/>
      <c r="F4288" s="1328"/>
      <c r="G4288" s="1328"/>
      <c r="H4288" s="1328"/>
      <c r="I4288" s="1328"/>
      <c r="J4288" s="1329"/>
    </row>
    <row r="4289" spans="1:10" ht="17.5" customHeight="1">
      <c r="A4289" s="214"/>
      <c r="B4289" s="1326" t="s">
        <v>226</v>
      </c>
      <c r="C4289" s="1327"/>
      <c r="D4289" s="1330" t="str">
        <f>IF('statement of marks'!I102="","",'statement of marks'!I102)</f>
        <v/>
      </c>
      <c r="E4289" s="1331"/>
      <c r="F4289" s="1332"/>
      <c r="G4289" s="1332"/>
      <c r="H4289" s="1332"/>
      <c r="I4289" s="1332"/>
      <c r="J4289" s="1333"/>
    </row>
    <row r="4290" spans="1:10" ht="17.5" customHeight="1">
      <c r="A4290" s="214"/>
      <c r="B4290" s="1312" t="s">
        <v>235</v>
      </c>
      <c r="C4290" s="1313"/>
      <c r="D4290" s="1313"/>
      <c r="E4290" s="1144"/>
      <c r="F4290" s="1334" t="str">
        <f>IF(details!Q102="","",details!Q102)</f>
        <v/>
      </c>
      <c r="G4290" s="1334"/>
      <c r="H4290" s="1335"/>
      <c r="I4290" s="1335"/>
      <c r="J4290" s="1336"/>
    </row>
    <row r="4291" spans="1:10" ht="17.5" customHeight="1">
      <c r="A4291" s="214"/>
      <c r="B4291" s="1326" t="s">
        <v>239</v>
      </c>
      <c r="C4291" s="1327"/>
      <c r="D4291" s="1312" t="str">
        <f>IF(details!M102="","",details!M102)</f>
        <v/>
      </c>
      <c r="E4291" s="1313"/>
      <c r="F4291" s="1313"/>
      <c r="G4291" s="1313"/>
      <c r="H4291" s="1313"/>
      <c r="I4291" s="1313"/>
      <c r="J4291" s="1314"/>
    </row>
    <row r="4292" spans="1:10" ht="17.5" customHeight="1">
      <c r="A4292" s="214"/>
      <c r="B4292" s="1326" t="s">
        <v>240</v>
      </c>
      <c r="C4292" s="1327"/>
      <c r="D4292" s="1312" t="str">
        <f>IF(details!P102="","",details!P102)</f>
        <v/>
      </c>
      <c r="E4292" s="1313"/>
      <c r="F4292" s="1313"/>
      <c r="G4292" s="1313"/>
      <c r="H4292" s="1313"/>
      <c r="I4292" s="1313"/>
      <c r="J4292" s="1314"/>
    </row>
    <row r="4293" spans="1:10" ht="17.5" customHeight="1">
      <c r="A4293" s="214"/>
      <c r="B4293" s="1326" t="s">
        <v>241</v>
      </c>
      <c r="C4293" s="1327"/>
      <c r="D4293" s="1337" t="str">
        <f>IF('statement of marks'!HD102="mRrh.kZ",'statement of marks'!$C$3,"")</f>
        <v/>
      </c>
      <c r="E4293" s="1338"/>
      <c r="F4293" s="1313" t="s">
        <v>242</v>
      </c>
      <c r="G4293" s="1144"/>
      <c r="H4293" s="1337" t="str">
        <f>IF(D4293="","",D4293+1)</f>
        <v/>
      </c>
      <c r="I4293" s="1338"/>
      <c r="J4293" s="1339"/>
    </row>
    <row r="4294" spans="1:10" ht="17.5" customHeight="1">
      <c r="A4294" s="214"/>
      <c r="B4294" s="1326" t="s">
        <v>243</v>
      </c>
      <c r="C4294" s="1327"/>
      <c r="D4294" s="1340">
        <f>IF(details!$O$4="","",details!$O$4)</f>
        <v>42460</v>
      </c>
      <c r="E4294" s="1341"/>
      <c r="F4294" s="1342"/>
      <c r="G4294" s="1343"/>
      <c r="H4294" s="1343"/>
      <c r="I4294" s="1343"/>
      <c r="J4294" s="1344"/>
    </row>
    <row r="4295" spans="1:10" ht="17.5" customHeight="1">
      <c r="A4295" s="214"/>
      <c r="B4295" s="1299"/>
      <c r="C4295" s="1299"/>
      <c r="D4295" s="1276"/>
      <c r="E4295" s="1276"/>
      <c r="F4295" s="1288"/>
      <c r="G4295" s="1288"/>
      <c r="H4295" s="1288"/>
      <c r="I4295" s="1288"/>
      <c r="J4295" s="1300"/>
    </row>
    <row r="4296" spans="1:10" ht="17.5" customHeight="1">
      <c r="A4296" s="214"/>
      <c r="B4296" s="1301" t="str">
        <f>IF(details!$I$4="","",details!$I$4)</f>
        <v>Jherh js[kk oekZ</v>
      </c>
      <c r="C4296" s="1301"/>
      <c r="D4296" s="1276"/>
      <c r="E4296" s="1276"/>
      <c r="F4296" s="1302" t="str">
        <f>IF(details!$F$4="","",details!$F$4)</f>
        <v>Jh jk/ks';ke tk'kh</v>
      </c>
      <c r="G4296" s="1303"/>
      <c r="H4296" s="1303"/>
      <c r="I4296" s="1303"/>
      <c r="J4296" s="1304"/>
    </row>
    <row r="4297" spans="1:10" ht="17.5" customHeight="1" thickBot="1">
      <c r="A4297" s="215"/>
      <c r="B4297" s="1305" t="s">
        <v>244</v>
      </c>
      <c r="C4297" s="1305"/>
      <c r="D4297" s="1305" t="s">
        <v>245</v>
      </c>
      <c r="E4297" s="1305"/>
      <c r="F4297" s="1306" t="s">
        <v>246</v>
      </c>
      <c r="G4297" s="1307"/>
      <c r="H4297" s="1307"/>
      <c r="I4297" s="1307"/>
      <c r="J4297" s="1308"/>
    </row>
    <row r="4298" spans="1:10" ht="17.5" customHeight="1">
      <c r="A4298" s="247"/>
      <c r="B4298" s="1309" t="s">
        <v>258</v>
      </c>
      <c r="C4298" s="1310"/>
      <c r="D4298" s="1310"/>
      <c r="E4298" s="1310"/>
      <c r="F4298" s="1310"/>
      <c r="G4298" s="1310"/>
      <c r="H4298" s="1310"/>
      <c r="I4298" s="1310"/>
      <c r="J4298" s="1311"/>
    </row>
    <row r="4299" spans="1:10" ht="17.5" customHeight="1">
      <c r="A4299" s="214"/>
      <c r="B4299" s="310" t="s">
        <v>218</v>
      </c>
      <c r="C4299" s="1312" t="str">
        <f>IF('statement of marks'!J102="","",'statement of marks'!J102)</f>
        <v/>
      </c>
      <c r="D4299" s="1313"/>
      <c r="E4299" s="1313"/>
      <c r="F4299" s="1313"/>
      <c r="G4299" s="1313"/>
      <c r="H4299" s="1313"/>
      <c r="I4299" s="1313"/>
      <c r="J4299" s="1314"/>
    </row>
    <row r="4300" spans="1:10" ht="17.5" customHeight="1">
      <c r="A4300" s="214"/>
      <c r="B4300" s="310" t="s">
        <v>219</v>
      </c>
      <c r="C4300" s="1312" t="str">
        <f>IF('statement of marks'!K102="","",'statement of marks'!K102)</f>
        <v/>
      </c>
      <c r="D4300" s="1313"/>
      <c r="E4300" s="1313"/>
      <c r="F4300" s="1313"/>
      <c r="G4300" s="1313"/>
      <c r="H4300" s="1313"/>
      <c r="I4300" s="1313"/>
      <c r="J4300" s="1314"/>
    </row>
    <row r="4301" spans="1:10" ht="17.5" customHeight="1">
      <c r="A4301" s="214"/>
      <c r="B4301" s="310" t="s">
        <v>220</v>
      </c>
      <c r="C4301" s="1312" t="str">
        <f>IF('statement of marks'!L102="","",'statement of marks'!L102)</f>
        <v/>
      </c>
      <c r="D4301" s="1313"/>
      <c r="E4301" s="1313"/>
      <c r="F4301" s="1313"/>
      <c r="G4301" s="1313"/>
      <c r="H4301" s="1313"/>
      <c r="I4301" s="1313"/>
      <c r="J4301" s="1314"/>
    </row>
    <row r="4302" spans="1:10" ht="17.5" customHeight="1">
      <c r="A4302" s="214"/>
      <c r="B4302" s="310" t="s">
        <v>225</v>
      </c>
      <c r="C4302" s="1315" t="str">
        <f>IF('statement of marks'!H102="","",'statement of marks'!H102)</f>
        <v/>
      </c>
      <c r="D4302" s="1316"/>
      <c r="E4302" s="252" t="s">
        <v>261</v>
      </c>
      <c r="F4302" s="1317" t="str">
        <f>IF('statement of marks'!I102="","",'statement of marks'!I102)</f>
        <v/>
      </c>
      <c r="G4302" s="1317"/>
      <c r="H4302" s="1317"/>
      <c r="I4302" s="1317"/>
      <c r="J4302" s="1318"/>
    </row>
    <row r="4303" spans="1:10" ht="17.5" customHeight="1">
      <c r="A4303" s="214"/>
      <c r="B4303" s="310" t="s">
        <v>223</v>
      </c>
      <c r="C4303" s="253" t="s">
        <v>248</v>
      </c>
      <c r="D4303" s="235" t="s">
        <v>249</v>
      </c>
      <c r="E4303" s="235" t="s">
        <v>250</v>
      </c>
      <c r="F4303" s="235" t="s">
        <v>251</v>
      </c>
      <c r="G4303" s="235" t="s">
        <v>252</v>
      </c>
      <c r="H4303" s="235" t="s">
        <v>253</v>
      </c>
      <c r="I4303" s="235" t="s">
        <v>254</v>
      </c>
      <c r="J4303" s="248" t="s">
        <v>255</v>
      </c>
    </row>
    <row r="4304" spans="1:10" ht="17.5" customHeight="1">
      <c r="A4304" s="214"/>
      <c r="B4304" s="308" t="s">
        <v>256</v>
      </c>
      <c r="C4304" s="239" t="str">
        <f>IF(AND('statement of marks'!$C$3=1,'statement of marks'!HD102="mRrh.kZ"),'statement of marks'!$H$3,"")</f>
        <v/>
      </c>
      <c r="D4304" s="239" t="str">
        <f>IF(AND('statement of marks'!$C$3=2,'statement of marks'!HD102="mRrh.kZ"),'statement of marks'!$H$3,"")</f>
        <v/>
      </c>
      <c r="E4304" s="239" t="str">
        <f>IF(AND('statement of marks'!$C$3=3,'statement of marks'!HD102="mRrh.kZ"),'statement of marks'!$H$3,"")</f>
        <v/>
      </c>
      <c r="F4304" s="239" t="str">
        <f>IF(AND('statement of marks'!$C$3=4,'statement of marks'!HD102="mRrh.kZ"),'statement of marks'!$H$3,"")</f>
        <v/>
      </c>
      <c r="G4304" s="239" t="str">
        <f>IF(AND('statement of marks'!$C$3=5,'statement of marks'!HD102="mRrh.kZ"),'statement of marks'!$H$3,"")</f>
        <v/>
      </c>
      <c r="H4304" s="239" t="str">
        <f>IF(AND('statement of marks'!$C$3=6,'statement of marks'!HD102="mRrh.kZ"),'statement of marks'!$H$3,"")</f>
        <v/>
      </c>
      <c r="I4304" s="239" t="str">
        <f>IF(AND('statement of marks'!$C$3=7,'statement of marks'!HD102="mRrh.kZ"),'statement of marks'!$H$3,"")</f>
        <v/>
      </c>
      <c r="J4304" s="260" t="str">
        <f>IF(AND('statement of marks'!$C$3=8,'statement of marks'!HD102="mRrh.kZ"),'statement of marks'!$H$3,"")</f>
        <v/>
      </c>
    </row>
    <row r="4305" spans="1:10" ht="17.5" customHeight="1">
      <c r="A4305" s="214"/>
      <c r="B4305" s="308" t="str">
        <f>'statement of marks'!$FT$4</f>
        <v>fgUnh</v>
      </c>
      <c r="C4305" s="240"/>
      <c r="D4305" s="241"/>
      <c r="E4305" s="261" t="str">
        <f>IF(OR('statement of marks'!$FV102="",E4304=""),"",'statement of marks'!$FV102)</f>
        <v/>
      </c>
      <c r="F4305" s="261" t="str">
        <f>IF(OR('statement of marks'!$FV102="",F4304=""),"",'statement of marks'!$FV102)</f>
        <v/>
      </c>
      <c r="G4305" s="261" t="str">
        <f>IF(OR('statement of marks'!$FV102="",G4304=""),"",'statement of marks'!$FV102)</f>
        <v/>
      </c>
      <c r="H4305" s="261" t="str">
        <f>IF(OR('statement of marks'!$FV102="",H4304=""),"",'statement of marks'!$FV102)</f>
        <v/>
      </c>
      <c r="I4305" s="261" t="str">
        <f>IF(OR('statement of marks'!$FV102="",I4304=""),"",'statement of marks'!$FV102)</f>
        <v/>
      </c>
      <c r="J4305" s="262" t="str">
        <f>IF(OR('statement of marks'!$FV102="",J4304=""),"",'statement of marks'!$FV102)</f>
        <v/>
      </c>
    </row>
    <row r="4306" spans="1:10" ht="17.5" customHeight="1">
      <c r="A4306" s="214"/>
      <c r="B4306" s="308" t="str">
        <f>'statement of marks'!$FW$4</f>
        <v>vaxszth</v>
      </c>
      <c r="C4306" s="240"/>
      <c r="D4306" s="241"/>
      <c r="E4306" s="261" t="str">
        <f>IF(OR('statement of marks'!$FY102="",E4304=""),"",'statement of marks'!$FY102)</f>
        <v/>
      </c>
      <c r="F4306" s="261" t="str">
        <f>IF(OR('statement of marks'!$FY102="",F4304=""),"",'statement of marks'!$FY102)</f>
        <v/>
      </c>
      <c r="G4306" s="261" t="str">
        <f>IF(OR('statement of marks'!$FY102="",G4304=""),"",'statement of marks'!$FY102)</f>
        <v/>
      </c>
      <c r="H4306" s="261" t="str">
        <f>IF(OR('statement of marks'!$FY102="",H4304=""),"",'statement of marks'!$FY102)</f>
        <v/>
      </c>
      <c r="I4306" s="261" t="str">
        <f>IF(OR('statement of marks'!$FY102="",I4304=""),"",'statement of marks'!$FY102)</f>
        <v/>
      </c>
      <c r="J4306" s="262" t="str">
        <f>IF(OR('statement of marks'!$FY102="",J4304=""),"",'statement of marks'!$FY102)</f>
        <v/>
      </c>
    </row>
    <row r="4307" spans="1:10" ht="17.5" customHeight="1">
      <c r="A4307" s="214"/>
      <c r="B4307" s="308" t="str">
        <f>IF('statement of marks'!BE102="s","laLÑr",IF('statement of marks'!BE102="u","mnwZ",IF('statement of marks'!BE102="g","xqtjkrh",IF('statement of marks'!BE102="p","iatkch",IF('statement of marks'!BE102="sd","flU/kh","r`rh; Hkk""kk")))))</f>
        <v>r`rh; Hkk"kk</v>
      </c>
      <c r="C4307" s="240"/>
      <c r="D4307" s="241"/>
      <c r="E4307" s="261" t="str">
        <f>IF(OR('statement of marks'!$GB102="",E4304=""),"",'statement of marks'!$GB102)</f>
        <v/>
      </c>
      <c r="F4307" s="261" t="str">
        <f>IF(OR('statement of marks'!$GB102="",F4304=""),"",'statement of marks'!$GB102)</f>
        <v/>
      </c>
      <c r="G4307" s="261" t="str">
        <f>IF(OR('statement of marks'!$GB102="",G4304=""),"",'statement of marks'!$GB102)</f>
        <v/>
      </c>
      <c r="H4307" s="261" t="str">
        <f>IF(OR('statement of marks'!$GB102="",H4304=""),"",'statement of marks'!$GB102)</f>
        <v/>
      </c>
      <c r="I4307" s="261" t="str">
        <f>IF(OR('statement of marks'!$GB102="",I4304=""),"",'statement of marks'!$GB102)</f>
        <v/>
      </c>
      <c r="J4307" s="262" t="str">
        <f>IF(OR('statement of marks'!$GB102="",J4304=""),"",'statement of marks'!$GB102)</f>
        <v/>
      </c>
    </row>
    <row r="4308" spans="1:10" ht="17.5" customHeight="1">
      <c r="A4308" s="214"/>
      <c r="B4308" s="308" t="str">
        <f>'statement of marks'!$GH$4</f>
        <v>xf.kr</v>
      </c>
      <c r="C4308" s="240"/>
      <c r="D4308" s="241"/>
      <c r="E4308" s="261" t="str">
        <f>IF(OR('statement of marks'!$GJ102="",E4304=""),"",'statement of marks'!$GJ102)</f>
        <v/>
      </c>
      <c r="F4308" s="261" t="str">
        <f>IF(OR('statement of marks'!$GJ102="",F4304=""),"",'statement of marks'!$GJ102)</f>
        <v/>
      </c>
      <c r="G4308" s="261" t="str">
        <f>IF(OR('statement of marks'!$GJ102="",G4304=""),"",'statement of marks'!$GJ102)</f>
        <v/>
      </c>
      <c r="H4308" s="261" t="str">
        <f>IF(OR('statement of marks'!$GJ102="",H4304=""),"",'statement of marks'!$GJ102)</f>
        <v/>
      </c>
      <c r="I4308" s="261" t="str">
        <f>IF(OR('statement of marks'!$GJ102="",I4304=""),"",'statement of marks'!$GJ102)</f>
        <v/>
      </c>
      <c r="J4308" s="262" t="str">
        <f>IF(OR('statement of marks'!$GJ102="",J4304=""),"",'statement of marks'!$GJ102)</f>
        <v/>
      </c>
    </row>
    <row r="4309" spans="1:10" ht="17.5" customHeight="1">
      <c r="A4309" s="214"/>
      <c r="B4309" s="308" t="str">
        <f>'statement of marks'!$GK$4</f>
        <v>foKku</v>
      </c>
      <c r="C4309" s="240"/>
      <c r="D4309" s="241"/>
      <c r="E4309" s="261" t="str">
        <f>IF(OR('statement of marks'!$GM102="",E4304=""),"",'statement of marks'!$GM102)</f>
        <v/>
      </c>
      <c r="F4309" s="261" t="str">
        <f>IF(OR('statement of marks'!$GM102="",F4304=""),"",'statement of marks'!$GM102)</f>
        <v/>
      </c>
      <c r="G4309" s="261" t="str">
        <f>IF(OR('statement of marks'!$GM102="",G4304=""),"",'statement of marks'!$GM102)</f>
        <v/>
      </c>
      <c r="H4309" s="261" t="str">
        <f>IF(OR('statement of marks'!$GM102="",H4304=""),"",'statement of marks'!$GM102)</f>
        <v/>
      </c>
      <c r="I4309" s="261" t="str">
        <f>IF(OR('statement of marks'!$GM102="",I4304=""),"",'statement of marks'!$GM102)</f>
        <v/>
      </c>
      <c r="J4309" s="262" t="str">
        <f>IF(OR('statement of marks'!$GM102="",J4304=""),"",'statement of marks'!$GM102)</f>
        <v/>
      </c>
    </row>
    <row r="4310" spans="1:10" ht="17.5" customHeight="1">
      <c r="A4310" s="214"/>
      <c r="B4310" s="308" t="str">
        <f>'statement of marks'!$GN$4</f>
        <v>lkekftd foKku</v>
      </c>
      <c r="C4310" s="240"/>
      <c r="D4310" s="241"/>
      <c r="E4310" s="261" t="str">
        <f>IF(OR('statement of marks'!$GP102="",E4304=""),"",'statement of marks'!$GP102)</f>
        <v/>
      </c>
      <c r="F4310" s="261" t="str">
        <f>IF(OR('statement of marks'!$GP102="",F4304=""),"",'statement of marks'!$GP102)</f>
        <v/>
      </c>
      <c r="G4310" s="261" t="str">
        <f>IF(OR('statement of marks'!$GP102="",G4304=""),"",'statement of marks'!$GP102)</f>
        <v/>
      </c>
      <c r="H4310" s="261" t="str">
        <f>IF(OR('statement of marks'!$GP102="",H4304=""),"",'statement of marks'!$GP102)</f>
        <v/>
      </c>
      <c r="I4310" s="261" t="str">
        <f>IF(OR('statement of marks'!$GP102="",I4304=""),"",'statement of marks'!$GP102)</f>
        <v/>
      </c>
      <c r="J4310" s="262" t="str">
        <f>IF(OR('statement of marks'!$GP102="",J4304=""),"",'statement of marks'!$GP102)</f>
        <v/>
      </c>
    </row>
    <row r="4311" spans="1:10" ht="17.5" customHeight="1">
      <c r="A4311" s="214"/>
      <c r="B4311" s="308" t="str">
        <f>'statement of marks'!$GQ$4</f>
        <v>dk;kZuqHko</v>
      </c>
      <c r="C4311" s="240"/>
      <c r="D4311" s="241"/>
      <c r="E4311" s="261" t="str">
        <f>IF(OR('statement of marks'!$GS102="",E4304=""),"",'statement of marks'!$GS102)</f>
        <v/>
      </c>
      <c r="F4311" s="261" t="str">
        <f>IF(OR('statement of marks'!$GS102="",F4304=""),"",'statement of marks'!$GS102)</f>
        <v/>
      </c>
      <c r="G4311" s="261" t="str">
        <f>IF(OR('statement of marks'!$GS102="",G4304=""),"",'statement of marks'!$GS102)</f>
        <v/>
      </c>
      <c r="H4311" s="261" t="str">
        <f>IF(OR('statement of marks'!$GS102="",H4304=""),"",'statement of marks'!$GS102)</f>
        <v/>
      </c>
      <c r="I4311" s="261" t="str">
        <f>IF(OR('statement of marks'!$GS102="",I4304=""),"",'statement of marks'!$GS102)</f>
        <v/>
      </c>
      <c r="J4311" s="262" t="str">
        <f>IF(OR('statement of marks'!$GS102="",J4304=""),"",'statement of marks'!$GS102)</f>
        <v/>
      </c>
    </row>
    <row r="4312" spans="1:10" ht="17.5" customHeight="1">
      <c r="A4312" s="214"/>
      <c r="B4312" s="308" t="str">
        <f>'statement of marks'!$GT$4</f>
        <v>dyk f'k{kk</v>
      </c>
      <c r="C4312" s="240"/>
      <c r="D4312" s="241"/>
      <c r="E4312" s="263" t="str">
        <f>IF(OR('statement of marks'!$GV102="",E4304=""),"",'statement of marks'!$GV102)</f>
        <v/>
      </c>
      <c r="F4312" s="263" t="str">
        <f>IF(OR('statement of marks'!$GV102="",F4304=""),"",'statement of marks'!$GV102)</f>
        <v/>
      </c>
      <c r="G4312" s="263" t="str">
        <f>IF(OR('statement of marks'!$GV102="",G4304=""),"",'statement of marks'!$GV102)</f>
        <v/>
      </c>
      <c r="H4312" s="263" t="str">
        <f>IF(OR('statement of marks'!$GV102="",H4304=""),"",'statement of marks'!$GV102)</f>
        <v/>
      </c>
      <c r="I4312" s="263" t="str">
        <f>IF(OR('statement of marks'!$GV102="",I4304=""),"",'statement of marks'!$GV102)</f>
        <v/>
      </c>
      <c r="J4312" s="264" t="str">
        <f>IF(OR('statement of marks'!$GV102="",J4304=""),"",'statement of marks'!$GV102)</f>
        <v/>
      </c>
    </row>
    <row r="4313" spans="1:10" ht="17.5" customHeight="1">
      <c r="A4313" s="214"/>
      <c r="B4313" s="245" t="s">
        <v>284</v>
      </c>
      <c r="C4313" s="265" t="str">
        <f t="shared" ref="C4313:J4313" si="190">C4304</f>
        <v/>
      </c>
      <c r="D4313" s="265" t="str">
        <f t="shared" si="190"/>
        <v/>
      </c>
      <c r="E4313" s="265" t="str">
        <f t="shared" si="190"/>
        <v/>
      </c>
      <c r="F4313" s="265" t="str">
        <f t="shared" si="190"/>
        <v/>
      </c>
      <c r="G4313" s="265" t="str">
        <f t="shared" si="190"/>
        <v/>
      </c>
      <c r="H4313" s="265" t="str">
        <f t="shared" si="190"/>
        <v/>
      </c>
      <c r="I4313" s="265" t="str">
        <f t="shared" si="190"/>
        <v/>
      </c>
      <c r="J4313" s="266" t="str">
        <f t="shared" si="190"/>
        <v/>
      </c>
    </row>
    <row r="4314" spans="1:10" ht="17.5" customHeight="1">
      <c r="A4314" s="214"/>
      <c r="B4314" s="308" t="str">
        <f>'statement of marks'!$HL$5</f>
        <v>Nk= mifLFkfr</v>
      </c>
      <c r="C4314" s="242"/>
      <c r="D4314" s="242"/>
      <c r="E4314" s="267" t="str">
        <f>IF(OR('statement of marks'!$HL102="",E4304=""),"",'statement of marks'!$HL102)</f>
        <v/>
      </c>
      <c r="F4314" s="267" t="str">
        <f>IF(OR('statement of marks'!$HL102="",F4304=""),"",'statement of marks'!$HL102)</f>
        <v/>
      </c>
      <c r="G4314" s="267" t="str">
        <f>IF(OR('statement of marks'!$HL102="",G4304=""),"",'statement of marks'!$HL102)</f>
        <v/>
      </c>
      <c r="H4314" s="267" t="str">
        <f>IF(OR('statement of marks'!$HL102="",H4304=""),"",'statement of marks'!$HL102)</f>
        <v/>
      </c>
      <c r="I4314" s="267" t="str">
        <f>IF(OR('statement of marks'!$HL102="",I4304=""),"",'statement of marks'!$HL102)</f>
        <v/>
      </c>
      <c r="J4314" s="268" t="str">
        <f>IF(OR('statement of marks'!$HL102="",J4304=""),"",'statement of marks'!$HL102)</f>
        <v/>
      </c>
    </row>
    <row r="4315" spans="1:10" ht="17.5" customHeight="1">
      <c r="A4315" s="214"/>
      <c r="B4315" s="308" t="str">
        <f>'statement of marks'!$HK$5</f>
        <v>dqy ehfVax</v>
      </c>
      <c r="C4315" s="243"/>
      <c r="D4315" s="243"/>
      <c r="E4315" s="243" t="str">
        <f>IF(OR('statement of marks'!$HK102="",E4304=""),"",'statement of marks'!$HK102)</f>
        <v/>
      </c>
      <c r="F4315" s="243" t="str">
        <f>IF(OR('statement of marks'!$HK102="",F4304=""),"",'statement of marks'!$HK102)</f>
        <v/>
      </c>
      <c r="G4315" s="243" t="str">
        <f>IF(OR('statement of marks'!$HK102="",G4304=""),"",'statement of marks'!$HK102)</f>
        <v/>
      </c>
      <c r="H4315" s="243" t="str">
        <f>IF(OR('statement of marks'!$HK102="",H4304=""),"",'statement of marks'!$HK102)</f>
        <v/>
      </c>
      <c r="I4315" s="243" t="str">
        <f>IF(OR('statement of marks'!$HK102="",I4304=""),"",'statement of marks'!$HK102)</f>
        <v/>
      </c>
      <c r="J4315" s="269" t="str">
        <f>IF(OR('statement of marks'!$HK102="",J4304=""),"",'statement of marks'!$HK102)</f>
        <v/>
      </c>
    </row>
    <row r="4316" spans="1:10" ht="17.5" customHeight="1">
      <c r="A4316" s="214"/>
      <c r="B4316" s="308" t="s">
        <v>259</v>
      </c>
      <c r="C4316" s="243" t="str">
        <f t="shared" ref="C4316:J4316" si="191">IF(OR(C4314="",C4315=""),"",C4314/C4315*100)</f>
        <v/>
      </c>
      <c r="D4316" s="243" t="str">
        <f t="shared" si="191"/>
        <v/>
      </c>
      <c r="E4316" s="243" t="str">
        <f t="shared" si="191"/>
        <v/>
      </c>
      <c r="F4316" s="243" t="str">
        <f t="shared" si="191"/>
        <v/>
      </c>
      <c r="G4316" s="243" t="str">
        <f t="shared" si="191"/>
        <v/>
      </c>
      <c r="H4316" s="243" t="str">
        <f t="shared" si="191"/>
        <v/>
      </c>
      <c r="I4316" s="243" t="str">
        <f t="shared" si="191"/>
        <v/>
      </c>
      <c r="J4316" s="269" t="str">
        <f t="shared" si="191"/>
        <v/>
      </c>
    </row>
    <row r="4317" spans="1:10" ht="17.5" customHeight="1">
      <c r="A4317" s="214"/>
      <c r="B4317" s="308" t="s">
        <v>260</v>
      </c>
      <c r="C4317" s="243"/>
      <c r="D4317" s="243"/>
      <c r="E4317" s="243"/>
      <c r="F4317" s="243"/>
      <c r="G4317" s="243"/>
      <c r="H4317" s="243"/>
      <c r="I4317" s="243"/>
      <c r="J4317" s="249"/>
    </row>
    <row r="4318" spans="1:10" ht="17.5" customHeight="1">
      <c r="A4318" s="214"/>
      <c r="B4318" s="310" t="s">
        <v>257</v>
      </c>
      <c r="C4318" s="1319" t="str">
        <f>IF('statement of marks'!HN102="","",'statement of marks'!HN102)</f>
        <v/>
      </c>
      <c r="D4318" s="1320"/>
      <c r="E4318" s="1320"/>
      <c r="F4318" s="1320"/>
      <c r="G4318" s="1320"/>
      <c r="H4318" s="1320"/>
      <c r="I4318" s="1320"/>
      <c r="J4318" s="1321"/>
    </row>
    <row r="4319" spans="1:10" ht="17.5" customHeight="1">
      <c r="A4319" s="214"/>
      <c r="B4319" s="246"/>
      <c r="C4319" s="1322"/>
      <c r="D4319" s="1323"/>
      <c r="E4319" s="1323"/>
      <c r="F4319" s="1324"/>
      <c r="G4319" s="1322"/>
      <c r="H4319" s="1323"/>
      <c r="I4319" s="1323"/>
      <c r="J4319" s="1325"/>
    </row>
    <row r="4320" spans="1:10" ht="17.5" customHeight="1" thickBot="1">
      <c r="A4320" s="215"/>
      <c r="B4320" s="259" t="s">
        <v>262</v>
      </c>
      <c r="C4320" s="1293" t="s">
        <v>80</v>
      </c>
      <c r="D4320" s="1294"/>
      <c r="E4320" s="1294"/>
      <c r="F4320" s="1295"/>
      <c r="G4320" s="1296" t="s">
        <v>263</v>
      </c>
      <c r="H4320" s="1297"/>
      <c r="I4320" s="1297"/>
      <c r="J4320" s="1298"/>
    </row>
    <row r="4321" spans="1:10" ht="17.5" customHeight="1">
      <c r="A4321" s="247"/>
      <c r="B4321" s="1352" t="s">
        <v>228</v>
      </c>
      <c r="C4321" s="1353"/>
      <c r="D4321" s="1353"/>
      <c r="E4321" s="1353"/>
      <c r="F4321" s="1353"/>
      <c r="G4321" s="1353"/>
      <c r="H4321" s="1353"/>
      <c r="I4321" s="1353"/>
      <c r="J4321" s="1354"/>
    </row>
    <row r="4322" spans="1:10" ht="17.5" customHeight="1">
      <c r="A4322" s="214"/>
      <c r="B4322" s="1355" t="s">
        <v>247</v>
      </c>
      <c r="C4322" s="1356"/>
      <c r="D4322" s="1356"/>
      <c r="E4322" s="1356"/>
      <c r="F4322" s="1356"/>
      <c r="G4322" s="1356"/>
      <c r="H4322" s="1356"/>
      <c r="I4322" s="1356"/>
      <c r="J4322" s="1357"/>
    </row>
    <row r="4323" spans="1:10" ht="17.5" customHeight="1">
      <c r="A4323" s="214"/>
      <c r="B4323" s="1358" t="s">
        <v>81</v>
      </c>
      <c r="C4323" s="1358"/>
      <c r="D4323" s="1359">
        <f>YEAR(details!G103)</f>
        <v>1900</v>
      </c>
      <c r="E4323" s="1360"/>
      <c r="F4323" s="307" t="s">
        <v>230</v>
      </c>
      <c r="G4323" s="1359" t="str">
        <f>'statement of marks'!$H$3</f>
        <v>2015-16</v>
      </c>
      <c r="H4323" s="1360"/>
      <c r="I4323" s="307" t="s">
        <v>231</v>
      </c>
      <c r="J4323" s="255"/>
    </row>
    <row r="4324" spans="1:10" ht="17.5" customHeight="1">
      <c r="A4324" s="214"/>
      <c r="B4324" s="1326" t="s">
        <v>229</v>
      </c>
      <c r="C4324" s="1327"/>
      <c r="D4324" s="1312" t="str">
        <f>'statement of marks'!$A$1</f>
        <v>jk- ck- ek/;fed fo|ky; uohu] fuEckgsM+k</v>
      </c>
      <c r="E4324" s="1313"/>
      <c r="F4324" s="1313"/>
      <c r="G4324" s="1313"/>
      <c r="H4324" s="1313"/>
      <c r="I4324" s="1313"/>
      <c r="J4324" s="1314"/>
    </row>
    <row r="4325" spans="1:10" ht="17.5" customHeight="1">
      <c r="A4325" s="214"/>
      <c r="B4325" s="1326" t="str">
        <f>'statement of marks'!$J$3</f>
        <v xml:space="preserve">fo|ky; dk Mk;l dksM+ </v>
      </c>
      <c r="C4325" s="1327"/>
      <c r="D4325" s="1345" t="str">
        <f>'statement of marks'!$K$3</f>
        <v xml:space="preserve">08291009401   </v>
      </c>
      <c r="E4325" s="1346"/>
      <c r="F4325" s="1128"/>
      <c r="G4325" s="1129"/>
      <c r="H4325" s="1129"/>
      <c r="I4325" s="1129"/>
      <c r="J4325" s="1347"/>
    </row>
    <row r="4326" spans="1:10" ht="17.5" customHeight="1">
      <c r="A4326" s="214"/>
      <c r="B4326" s="1326" t="s">
        <v>218</v>
      </c>
      <c r="C4326" s="1327"/>
      <c r="D4326" s="1312" t="str">
        <f>IF('statement of marks'!J103="","",'statement of marks'!J103)</f>
        <v/>
      </c>
      <c r="E4326" s="1313"/>
      <c r="F4326" s="1313"/>
      <c r="G4326" s="1313"/>
      <c r="H4326" s="1313"/>
      <c r="I4326" s="1313"/>
      <c r="J4326" s="1314"/>
    </row>
    <row r="4327" spans="1:10" ht="17.5" customHeight="1">
      <c r="A4327" s="214"/>
      <c r="B4327" s="1326" t="s">
        <v>232</v>
      </c>
      <c r="C4327" s="1327"/>
      <c r="D4327" s="1145" t="str">
        <f>IF('statement of marks'!C103="B","Nk=",IF('statement of marks'!C103="G","Nk=k",""))</f>
        <v/>
      </c>
      <c r="E4327" s="1145"/>
      <c r="F4327" s="258" t="s">
        <v>224</v>
      </c>
      <c r="G4327" s="256" t="str">
        <f>IF('statement of marks'!B103="","",'statement of marks'!B103)</f>
        <v/>
      </c>
      <c r="H4327" s="1348"/>
      <c r="I4327" s="1348"/>
      <c r="J4327" s="1349"/>
    </row>
    <row r="4328" spans="1:10" ht="17.5" customHeight="1">
      <c r="A4328" s="214"/>
      <c r="B4328" s="1326" t="s">
        <v>220</v>
      </c>
      <c r="C4328" s="1327"/>
      <c r="D4328" s="1312" t="str">
        <f>IF('statement of marks'!L103="","",'statement of marks'!L103)</f>
        <v/>
      </c>
      <c r="E4328" s="1313"/>
      <c r="F4328" s="1313"/>
      <c r="G4328" s="1313"/>
      <c r="H4328" s="1313"/>
      <c r="I4328" s="1313"/>
      <c r="J4328" s="1314"/>
    </row>
    <row r="4329" spans="1:10" ht="17.5" customHeight="1">
      <c r="A4329" s="214"/>
      <c r="B4329" s="1326" t="s">
        <v>219</v>
      </c>
      <c r="C4329" s="1327"/>
      <c r="D4329" s="1312" t="str">
        <f>IF('statement of marks'!K103="","",'statement of marks'!K103)</f>
        <v/>
      </c>
      <c r="E4329" s="1313"/>
      <c r="F4329" s="1313"/>
      <c r="G4329" s="1313"/>
      <c r="H4329" s="1313"/>
      <c r="I4329" s="1313"/>
      <c r="J4329" s="1314"/>
    </row>
    <row r="4330" spans="1:10" ht="17.5" customHeight="1">
      <c r="A4330" s="214"/>
      <c r="B4330" s="1326" t="s">
        <v>234</v>
      </c>
      <c r="C4330" s="1327"/>
      <c r="D4330" s="1312" t="str">
        <f>IF(details!N103="","",details!N103)</f>
        <v/>
      </c>
      <c r="E4330" s="1313"/>
      <c r="F4330" s="1313"/>
      <c r="G4330" s="1313"/>
      <c r="H4330" s="1313"/>
      <c r="I4330" s="1313"/>
      <c r="J4330" s="1314"/>
    </row>
    <row r="4331" spans="1:10" ht="17.5" customHeight="1">
      <c r="A4331" s="214"/>
      <c r="B4331" s="1326" t="s">
        <v>283</v>
      </c>
      <c r="C4331" s="1327"/>
      <c r="D4331" s="1312" t="str">
        <f>IF(details!O103="","",details!O103)</f>
        <v/>
      </c>
      <c r="E4331" s="1313"/>
      <c r="F4331" s="1313"/>
      <c r="G4331" s="1313"/>
      <c r="H4331" s="1313"/>
      <c r="I4331" s="1313"/>
      <c r="J4331" s="1314"/>
    </row>
    <row r="4332" spans="1:10" ht="17.5" customHeight="1">
      <c r="A4332" s="214"/>
      <c r="B4332" s="1326" t="s">
        <v>77</v>
      </c>
      <c r="C4332" s="1327"/>
      <c r="D4332" s="392">
        <f>'statement of marks'!$C$3</f>
        <v>6</v>
      </c>
      <c r="E4332" s="309" t="s">
        <v>222</v>
      </c>
      <c r="F4332" s="254" t="str">
        <f>IF('statement of marks'!F103="","",'statement of marks'!F103)</f>
        <v/>
      </c>
      <c r="G4332" s="1343" t="s">
        <v>233</v>
      </c>
      <c r="H4332" s="1170"/>
      <c r="I4332" s="1350" t="str">
        <f>IF('statement of marks'!G103="","",'statement of marks'!G103)</f>
        <v/>
      </c>
      <c r="J4332" s="1351"/>
    </row>
    <row r="4333" spans="1:10" ht="17.5" customHeight="1">
      <c r="A4333" s="214"/>
      <c r="B4333" s="1326" t="s">
        <v>225</v>
      </c>
      <c r="C4333" s="1327"/>
      <c r="D4333" s="1316" t="str">
        <f>IF('statement of marks'!H103="","",'statement of marks'!H103)</f>
        <v/>
      </c>
      <c r="E4333" s="1328"/>
      <c r="F4333" s="1328"/>
      <c r="G4333" s="1328"/>
      <c r="H4333" s="1328"/>
      <c r="I4333" s="1328"/>
      <c r="J4333" s="1329"/>
    </row>
    <row r="4334" spans="1:10" ht="17.5" customHeight="1">
      <c r="A4334" s="214"/>
      <c r="B4334" s="1326" t="s">
        <v>226</v>
      </c>
      <c r="C4334" s="1327"/>
      <c r="D4334" s="1330" t="str">
        <f>IF('statement of marks'!I103="","",'statement of marks'!I103)</f>
        <v/>
      </c>
      <c r="E4334" s="1331"/>
      <c r="F4334" s="1332"/>
      <c r="G4334" s="1332"/>
      <c r="H4334" s="1332"/>
      <c r="I4334" s="1332"/>
      <c r="J4334" s="1333"/>
    </row>
    <row r="4335" spans="1:10" ht="17.5" customHeight="1">
      <c r="A4335" s="214"/>
      <c r="B4335" s="1312" t="s">
        <v>235</v>
      </c>
      <c r="C4335" s="1313"/>
      <c r="D4335" s="1313"/>
      <c r="E4335" s="1144"/>
      <c r="F4335" s="1334" t="str">
        <f>IF(details!Q103="","",details!Q103)</f>
        <v/>
      </c>
      <c r="G4335" s="1334"/>
      <c r="H4335" s="1335"/>
      <c r="I4335" s="1335"/>
      <c r="J4335" s="1336"/>
    </row>
    <row r="4336" spans="1:10" ht="17.5" customHeight="1">
      <c r="A4336" s="214"/>
      <c r="B4336" s="1326" t="s">
        <v>239</v>
      </c>
      <c r="C4336" s="1327"/>
      <c r="D4336" s="1312" t="str">
        <f>IF(details!M103="","",details!M103)</f>
        <v/>
      </c>
      <c r="E4336" s="1313"/>
      <c r="F4336" s="1313"/>
      <c r="G4336" s="1313"/>
      <c r="H4336" s="1313"/>
      <c r="I4336" s="1313"/>
      <c r="J4336" s="1314"/>
    </row>
    <row r="4337" spans="1:10" ht="17.5" customHeight="1">
      <c r="A4337" s="214"/>
      <c r="B4337" s="1326" t="s">
        <v>240</v>
      </c>
      <c r="C4337" s="1327"/>
      <c r="D4337" s="1312" t="str">
        <f>IF(details!P103="","",details!P103)</f>
        <v/>
      </c>
      <c r="E4337" s="1313"/>
      <c r="F4337" s="1313"/>
      <c r="G4337" s="1313"/>
      <c r="H4337" s="1313"/>
      <c r="I4337" s="1313"/>
      <c r="J4337" s="1314"/>
    </row>
    <row r="4338" spans="1:10" ht="17.5" customHeight="1">
      <c r="A4338" s="214"/>
      <c r="B4338" s="1326" t="s">
        <v>241</v>
      </c>
      <c r="C4338" s="1327"/>
      <c r="D4338" s="1337" t="str">
        <f>IF('statement of marks'!HD103="mRrh.kZ",'statement of marks'!$C$3,"")</f>
        <v/>
      </c>
      <c r="E4338" s="1338"/>
      <c r="F4338" s="1313" t="s">
        <v>242</v>
      </c>
      <c r="G4338" s="1144"/>
      <c r="H4338" s="1337" t="str">
        <f>IF(D4338="","",D4338+1)</f>
        <v/>
      </c>
      <c r="I4338" s="1338"/>
      <c r="J4338" s="1339"/>
    </row>
    <row r="4339" spans="1:10" ht="17.5" customHeight="1">
      <c r="A4339" s="214"/>
      <c r="B4339" s="1326" t="s">
        <v>243</v>
      </c>
      <c r="C4339" s="1327"/>
      <c r="D4339" s="1340">
        <f>IF(details!$O$4="","",details!$O$4)</f>
        <v>42460</v>
      </c>
      <c r="E4339" s="1341"/>
      <c r="F4339" s="1342"/>
      <c r="G4339" s="1343"/>
      <c r="H4339" s="1343"/>
      <c r="I4339" s="1343"/>
      <c r="J4339" s="1344"/>
    </row>
    <row r="4340" spans="1:10" ht="17.5" customHeight="1">
      <c r="A4340" s="214"/>
      <c r="B4340" s="1299"/>
      <c r="C4340" s="1299"/>
      <c r="D4340" s="1276"/>
      <c r="E4340" s="1276"/>
      <c r="F4340" s="1288"/>
      <c r="G4340" s="1288"/>
      <c r="H4340" s="1288"/>
      <c r="I4340" s="1288"/>
      <c r="J4340" s="1300"/>
    </row>
    <row r="4341" spans="1:10" ht="17.5" customHeight="1">
      <c r="A4341" s="214"/>
      <c r="B4341" s="1301" t="str">
        <f>IF(details!$I$4="","",details!$I$4)</f>
        <v>Jherh js[kk oekZ</v>
      </c>
      <c r="C4341" s="1301"/>
      <c r="D4341" s="1276"/>
      <c r="E4341" s="1276"/>
      <c r="F4341" s="1302" t="str">
        <f>IF(details!$F$4="","",details!$F$4)</f>
        <v>Jh jk/ks';ke tk'kh</v>
      </c>
      <c r="G4341" s="1303"/>
      <c r="H4341" s="1303"/>
      <c r="I4341" s="1303"/>
      <c r="J4341" s="1304"/>
    </row>
    <row r="4342" spans="1:10" ht="17.5" customHeight="1" thickBot="1">
      <c r="A4342" s="215"/>
      <c r="B4342" s="1305" t="s">
        <v>244</v>
      </c>
      <c r="C4342" s="1305"/>
      <c r="D4342" s="1305" t="s">
        <v>245</v>
      </c>
      <c r="E4342" s="1305"/>
      <c r="F4342" s="1306" t="s">
        <v>246</v>
      </c>
      <c r="G4342" s="1307"/>
      <c r="H4342" s="1307"/>
      <c r="I4342" s="1307"/>
      <c r="J4342" s="1308"/>
    </row>
    <row r="4343" spans="1:10" ht="17.5" customHeight="1">
      <c r="A4343" s="247"/>
      <c r="B4343" s="1309" t="s">
        <v>258</v>
      </c>
      <c r="C4343" s="1310"/>
      <c r="D4343" s="1310"/>
      <c r="E4343" s="1310"/>
      <c r="F4343" s="1310"/>
      <c r="G4343" s="1310"/>
      <c r="H4343" s="1310"/>
      <c r="I4343" s="1310"/>
      <c r="J4343" s="1311"/>
    </row>
    <row r="4344" spans="1:10" ht="17.5" customHeight="1">
      <c r="A4344" s="214"/>
      <c r="B4344" s="310" t="s">
        <v>218</v>
      </c>
      <c r="C4344" s="1312" t="str">
        <f>IF('statement of marks'!J103="","",'statement of marks'!J103)</f>
        <v/>
      </c>
      <c r="D4344" s="1313"/>
      <c r="E4344" s="1313"/>
      <c r="F4344" s="1313"/>
      <c r="G4344" s="1313"/>
      <c r="H4344" s="1313"/>
      <c r="I4344" s="1313"/>
      <c r="J4344" s="1314"/>
    </row>
    <row r="4345" spans="1:10" ht="17.5" customHeight="1">
      <c r="A4345" s="214"/>
      <c r="B4345" s="310" t="s">
        <v>219</v>
      </c>
      <c r="C4345" s="1312" t="str">
        <f>IF('statement of marks'!K103="","",'statement of marks'!K103)</f>
        <v/>
      </c>
      <c r="D4345" s="1313"/>
      <c r="E4345" s="1313"/>
      <c r="F4345" s="1313"/>
      <c r="G4345" s="1313"/>
      <c r="H4345" s="1313"/>
      <c r="I4345" s="1313"/>
      <c r="J4345" s="1314"/>
    </row>
    <row r="4346" spans="1:10" ht="17.5" customHeight="1">
      <c r="A4346" s="214"/>
      <c r="B4346" s="310" t="s">
        <v>220</v>
      </c>
      <c r="C4346" s="1312" t="str">
        <f>IF('statement of marks'!L103="","",'statement of marks'!L103)</f>
        <v/>
      </c>
      <c r="D4346" s="1313"/>
      <c r="E4346" s="1313"/>
      <c r="F4346" s="1313"/>
      <c r="G4346" s="1313"/>
      <c r="H4346" s="1313"/>
      <c r="I4346" s="1313"/>
      <c r="J4346" s="1314"/>
    </row>
    <row r="4347" spans="1:10" ht="17.5" customHeight="1">
      <c r="A4347" s="214"/>
      <c r="B4347" s="310" t="s">
        <v>225</v>
      </c>
      <c r="C4347" s="1315" t="str">
        <f>IF('statement of marks'!H103="","",'statement of marks'!H103)</f>
        <v/>
      </c>
      <c r="D4347" s="1316"/>
      <c r="E4347" s="252" t="s">
        <v>261</v>
      </c>
      <c r="F4347" s="1317" t="str">
        <f>IF('statement of marks'!I103="","",'statement of marks'!I103)</f>
        <v/>
      </c>
      <c r="G4347" s="1317"/>
      <c r="H4347" s="1317"/>
      <c r="I4347" s="1317"/>
      <c r="J4347" s="1318"/>
    </row>
    <row r="4348" spans="1:10" ht="17.5" customHeight="1">
      <c r="A4348" s="214"/>
      <c r="B4348" s="310" t="s">
        <v>223</v>
      </c>
      <c r="C4348" s="253" t="s">
        <v>248</v>
      </c>
      <c r="D4348" s="235" t="s">
        <v>249</v>
      </c>
      <c r="E4348" s="235" t="s">
        <v>250</v>
      </c>
      <c r="F4348" s="235" t="s">
        <v>251</v>
      </c>
      <c r="G4348" s="235" t="s">
        <v>252</v>
      </c>
      <c r="H4348" s="235" t="s">
        <v>253</v>
      </c>
      <c r="I4348" s="235" t="s">
        <v>254</v>
      </c>
      <c r="J4348" s="248" t="s">
        <v>255</v>
      </c>
    </row>
    <row r="4349" spans="1:10" ht="17.5" customHeight="1">
      <c r="A4349" s="214"/>
      <c r="B4349" s="308" t="s">
        <v>256</v>
      </c>
      <c r="C4349" s="239" t="str">
        <f>IF(AND('statement of marks'!$C$3=1,'statement of marks'!HD103="mRrh.kZ"),'statement of marks'!$H$3,"")</f>
        <v/>
      </c>
      <c r="D4349" s="239" t="str">
        <f>IF(AND('statement of marks'!$C$3=2,'statement of marks'!HD103="mRrh.kZ"),'statement of marks'!$H$3,"")</f>
        <v/>
      </c>
      <c r="E4349" s="239" t="str">
        <f>IF(AND('statement of marks'!$C$3=3,'statement of marks'!HD103="mRrh.kZ"),'statement of marks'!$H$3,"")</f>
        <v/>
      </c>
      <c r="F4349" s="239" t="str">
        <f>IF(AND('statement of marks'!$C$3=4,'statement of marks'!HD103="mRrh.kZ"),'statement of marks'!$H$3,"")</f>
        <v/>
      </c>
      <c r="G4349" s="239" t="str">
        <f>IF(AND('statement of marks'!$C$3=5,'statement of marks'!HD103="mRrh.kZ"),'statement of marks'!$H$3,"")</f>
        <v/>
      </c>
      <c r="H4349" s="239" t="str">
        <f>IF(AND('statement of marks'!$C$3=6,'statement of marks'!HD103="mRrh.kZ"),'statement of marks'!$H$3,"")</f>
        <v/>
      </c>
      <c r="I4349" s="239" t="str">
        <f>IF(AND('statement of marks'!$C$3=7,'statement of marks'!HD103="mRrh.kZ"),'statement of marks'!$H$3,"")</f>
        <v/>
      </c>
      <c r="J4349" s="260" t="str">
        <f>IF(AND('statement of marks'!$C$3=8,'statement of marks'!HD103="mRrh.kZ"),'statement of marks'!$H$3,"")</f>
        <v/>
      </c>
    </row>
    <row r="4350" spans="1:10" ht="17.5" customHeight="1">
      <c r="A4350" s="214"/>
      <c r="B4350" s="308" t="str">
        <f>'statement of marks'!$FT$4</f>
        <v>fgUnh</v>
      </c>
      <c r="C4350" s="240"/>
      <c r="D4350" s="241"/>
      <c r="E4350" s="261" t="str">
        <f>IF(OR('statement of marks'!$FV103="",E4349=""),"",'statement of marks'!$FV103)</f>
        <v/>
      </c>
      <c r="F4350" s="261" t="str">
        <f>IF(OR('statement of marks'!$FV103="",F4349=""),"",'statement of marks'!$FV103)</f>
        <v/>
      </c>
      <c r="G4350" s="261" t="str">
        <f>IF(OR('statement of marks'!$FV103="",G4349=""),"",'statement of marks'!$FV103)</f>
        <v/>
      </c>
      <c r="H4350" s="261" t="str">
        <f>IF(OR('statement of marks'!$FV103="",H4349=""),"",'statement of marks'!$FV103)</f>
        <v/>
      </c>
      <c r="I4350" s="261" t="str">
        <f>IF(OR('statement of marks'!$FV103="",I4349=""),"",'statement of marks'!$FV103)</f>
        <v/>
      </c>
      <c r="J4350" s="262" t="str">
        <f>IF(OR('statement of marks'!$FV103="",J4349=""),"",'statement of marks'!$FV103)</f>
        <v/>
      </c>
    </row>
    <row r="4351" spans="1:10" ht="17.5" customHeight="1">
      <c r="A4351" s="214"/>
      <c r="B4351" s="308" t="str">
        <f>'statement of marks'!$FW$4</f>
        <v>vaxszth</v>
      </c>
      <c r="C4351" s="240"/>
      <c r="D4351" s="241"/>
      <c r="E4351" s="261" t="str">
        <f>IF(OR('statement of marks'!$FY103="",E4349=""),"",'statement of marks'!$FY103)</f>
        <v/>
      </c>
      <c r="F4351" s="261" t="str">
        <f>IF(OR('statement of marks'!$FY103="",F4349=""),"",'statement of marks'!$FY103)</f>
        <v/>
      </c>
      <c r="G4351" s="261" t="str">
        <f>IF(OR('statement of marks'!$FY103="",G4349=""),"",'statement of marks'!$FY103)</f>
        <v/>
      </c>
      <c r="H4351" s="261" t="str">
        <f>IF(OR('statement of marks'!$FY103="",H4349=""),"",'statement of marks'!$FY103)</f>
        <v/>
      </c>
      <c r="I4351" s="261" t="str">
        <f>IF(OR('statement of marks'!$FY103="",I4349=""),"",'statement of marks'!$FY103)</f>
        <v/>
      </c>
      <c r="J4351" s="262" t="str">
        <f>IF(OR('statement of marks'!$FY103="",J4349=""),"",'statement of marks'!$FY103)</f>
        <v/>
      </c>
    </row>
    <row r="4352" spans="1:10" ht="17.5" customHeight="1">
      <c r="A4352" s="214"/>
      <c r="B4352" s="308" t="str">
        <f>IF('statement of marks'!BE103="s","laLÑr",IF('statement of marks'!BE103="u","mnwZ",IF('statement of marks'!BE103="g","xqtjkrh",IF('statement of marks'!BE103="p","iatkch",IF('statement of marks'!BE103="sd","flU/kh","r`rh; Hkk""kk")))))</f>
        <v>r`rh; Hkk"kk</v>
      </c>
      <c r="C4352" s="240"/>
      <c r="D4352" s="241"/>
      <c r="E4352" s="261" t="str">
        <f>IF(OR('statement of marks'!$GB103="",E4349=""),"",'statement of marks'!$GB103)</f>
        <v/>
      </c>
      <c r="F4352" s="261" t="str">
        <f>IF(OR('statement of marks'!$GB103="",F4349=""),"",'statement of marks'!$GB103)</f>
        <v/>
      </c>
      <c r="G4352" s="261" t="str">
        <f>IF(OR('statement of marks'!$GB103="",G4349=""),"",'statement of marks'!$GB103)</f>
        <v/>
      </c>
      <c r="H4352" s="261" t="str">
        <f>IF(OR('statement of marks'!$GB103="",H4349=""),"",'statement of marks'!$GB103)</f>
        <v/>
      </c>
      <c r="I4352" s="261" t="str">
        <f>IF(OR('statement of marks'!$GB103="",I4349=""),"",'statement of marks'!$GB103)</f>
        <v/>
      </c>
      <c r="J4352" s="262" t="str">
        <f>IF(OR('statement of marks'!$GB103="",J4349=""),"",'statement of marks'!$GB103)</f>
        <v/>
      </c>
    </row>
    <row r="4353" spans="1:10" ht="17.5" customHeight="1">
      <c r="A4353" s="214"/>
      <c r="B4353" s="308" t="str">
        <f>'statement of marks'!$GH$4</f>
        <v>xf.kr</v>
      </c>
      <c r="C4353" s="240"/>
      <c r="D4353" s="241"/>
      <c r="E4353" s="261" t="str">
        <f>IF(OR('statement of marks'!$GJ103="",E4349=""),"",'statement of marks'!$GJ103)</f>
        <v/>
      </c>
      <c r="F4353" s="261" t="str">
        <f>IF(OR('statement of marks'!$GJ103="",F4349=""),"",'statement of marks'!$GJ103)</f>
        <v/>
      </c>
      <c r="G4353" s="261" t="str">
        <f>IF(OR('statement of marks'!$GJ103="",G4349=""),"",'statement of marks'!$GJ103)</f>
        <v/>
      </c>
      <c r="H4353" s="261" t="str">
        <f>IF(OR('statement of marks'!$GJ103="",H4349=""),"",'statement of marks'!$GJ103)</f>
        <v/>
      </c>
      <c r="I4353" s="261" t="str">
        <f>IF(OR('statement of marks'!$GJ103="",I4349=""),"",'statement of marks'!$GJ103)</f>
        <v/>
      </c>
      <c r="J4353" s="262" t="str">
        <f>IF(OR('statement of marks'!$GJ103="",J4349=""),"",'statement of marks'!$GJ103)</f>
        <v/>
      </c>
    </row>
    <row r="4354" spans="1:10" ht="17.5" customHeight="1">
      <c r="A4354" s="214"/>
      <c r="B4354" s="308" t="str">
        <f>'statement of marks'!$GK$4</f>
        <v>foKku</v>
      </c>
      <c r="C4354" s="240"/>
      <c r="D4354" s="241"/>
      <c r="E4354" s="261" t="str">
        <f>IF(OR('statement of marks'!$GM103="",E4349=""),"",'statement of marks'!$GM103)</f>
        <v/>
      </c>
      <c r="F4354" s="261" t="str">
        <f>IF(OR('statement of marks'!$GM103="",F4349=""),"",'statement of marks'!$GM103)</f>
        <v/>
      </c>
      <c r="G4354" s="261" t="str">
        <f>IF(OR('statement of marks'!$GM103="",G4349=""),"",'statement of marks'!$GM103)</f>
        <v/>
      </c>
      <c r="H4354" s="261" t="str">
        <f>IF(OR('statement of marks'!$GM103="",H4349=""),"",'statement of marks'!$GM103)</f>
        <v/>
      </c>
      <c r="I4354" s="261" t="str">
        <f>IF(OR('statement of marks'!$GM103="",I4349=""),"",'statement of marks'!$GM103)</f>
        <v/>
      </c>
      <c r="J4354" s="262" t="str">
        <f>IF(OR('statement of marks'!$GM103="",J4349=""),"",'statement of marks'!$GM103)</f>
        <v/>
      </c>
    </row>
    <row r="4355" spans="1:10" ht="17.5" customHeight="1">
      <c r="A4355" s="214"/>
      <c r="B4355" s="308" t="str">
        <f>'statement of marks'!$GN$4</f>
        <v>lkekftd foKku</v>
      </c>
      <c r="C4355" s="240"/>
      <c r="D4355" s="241"/>
      <c r="E4355" s="261" t="str">
        <f>IF(OR('statement of marks'!$GP103="",E4349=""),"",'statement of marks'!$GP103)</f>
        <v/>
      </c>
      <c r="F4355" s="261" t="str">
        <f>IF(OR('statement of marks'!$GP103="",F4349=""),"",'statement of marks'!$GP103)</f>
        <v/>
      </c>
      <c r="G4355" s="261" t="str">
        <f>IF(OR('statement of marks'!$GP103="",G4349=""),"",'statement of marks'!$GP103)</f>
        <v/>
      </c>
      <c r="H4355" s="261" t="str">
        <f>IF(OR('statement of marks'!$GP103="",H4349=""),"",'statement of marks'!$GP103)</f>
        <v/>
      </c>
      <c r="I4355" s="261" t="str">
        <f>IF(OR('statement of marks'!$GP103="",I4349=""),"",'statement of marks'!$GP103)</f>
        <v/>
      </c>
      <c r="J4355" s="262" t="str">
        <f>IF(OR('statement of marks'!$GP103="",J4349=""),"",'statement of marks'!$GP103)</f>
        <v/>
      </c>
    </row>
    <row r="4356" spans="1:10" ht="17.5" customHeight="1">
      <c r="A4356" s="214"/>
      <c r="B4356" s="308" t="str">
        <f>'statement of marks'!$GQ$4</f>
        <v>dk;kZuqHko</v>
      </c>
      <c r="C4356" s="240"/>
      <c r="D4356" s="241"/>
      <c r="E4356" s="261" t="str">
        <f>IF(OR('statement of marks'!$GS103="",E4349=""),"",'statement of marks'!$GS103)</f>
        <v/>
      </c>
      <c r="F4356" s="261" t="str">
        <f>IF(OR('statement of marks'!$GS103="",F4349=""),"",'statement of marks'!$GS103)</f>
        <v/>
      </c>
      <c r="G4356" s="261" t="str">
        <f>IF(OR('statement of marks'!$GS103="",G4349=""),"",'statement of marks'!$GS103)</f>
        <v/>
      </c>
      <c r="H4356" s="261" t="str">
        <f>IF(OR('statement of marks'!$GS103="",H4349=""),"",'statement of marks'!$GS103)</f>
        <v/>
      </c>
      <c r="I4356" s="261" t="str">
        <f>IF(OR('statement of marks'!$GS103="",I4349=""),"",'statement of marks'!$GS103)</f>
        <v/>
      </c>
      <c r="J4356" s="262" t="str">
        <f>IF(OR('statement of marks'!$GS103="",J4349=""),"",'statement of marks'!$GS103)</f>
        <v/>
      </c>
    </row>
    <row r="4357" spans="1:10" ht="17.5" customHeight="1">
      <c r="A4357" s="214"/>
      <c r="B4357" s="308" t="str">
        <f>'statement of marks'!$GT$4</f>
        <v>dyk f'k{kk</v>
      </c>
      <c r="C4357" s="240"/>
      <c r="D4357" s="241"/>
      <c r="E4357" s="263" t="str">
        <f>IF(OR('statement of marks'!$GV103="",E4349=""),"",'statement of marks'!$GV103)</f>
        <v/>
      </c>
      <c r="F4357" s="263" t="str">
        <f>IF(OR('statement of marks'!$GV103="",F4349=""),"",'statement of marks'!$GV103)</f>
        <v/>
      </c>
      <c r="G4357" s="263" t="str">
        <f>IF(OR('statement of marks'!$GV103="",G4349=""),"",'statement of marks'!$GV103)</f>
        <v/>
      </c>
      <c r="H4357" s="263" t="str">
        <f>IF(OR('statement of marks'!$GV103="",H4349=""),"",'statement of marks'!$GV103)</f>
        <v/>
      </c>
      <c r="I4357" s="263" t="str">
        <f>IF(OR('statement of marks'!$GV103="",I4349=""),"",'statement of marks'!$GV103)</f>
        <v/>
      </c>
      <c r="J4357" s="264" t="str">
        <f>IF(OR('statement of marks'!$GV103="",J4349=""),"",'statement of marks'!$GV103)</f>
        <v/>
      </c>
    </row>
    <row r="4358" spans="1:10" ht="17.5" customHeight="1">
      <c r="A4358" s="214"/>
      <c r="B4358" s="245" t="s">
        <v>284</v>
      </c>
      <c r="C4358" s="265" t="str">
        <f t="shared" ref="C4358:J4358" si="192">C4349</f>
        <v/>
      </c>
      <c r="D4358" s="265" t="str">
        <f t="shared" si="192"/>
        <v/>
      </c>
      <c r="E4358" s="265" t="str">
        <f t="shared" si="192"/>
        <v/>
      </c>
      <c r="F4358" s="265" t="str">
        <f t="shared" si="192"/>
        <v/>
      </c>
      <c r="G4358" s="265" t="str">
        <f t="shared" si="192"/>
        <v/>
      </c>
      <c r="H4358" s="265" t="str">
        <f t="shared" si="192"/>
        <v/>
      </c>
      <c r="I4358" s="265" t="str">
        <f t="shared" si="192"/>
        <v/>
      </c>
      <c r="J4358" s="266" t="str">
        <f t="shared" si="192"/>
        <v/>
      </c>
    </row>
    <row r="4359" spans="1:10" ht="17.5" customHeight="1">
      <c r="A4359" s="214"/>
      <c r="B4359" s="308" t="str">
        <f>'statement of marks'!$HL$5</f>
        <v>Nk= mifLFkfr</v>
      </c>
      <c r="C4359" s="242"/>
      <c r="D4359" s="242"/>
      <c r="E4359" s="267" t="str">
        <f>IF(OR('statement of marks'!$HL103="",E4349=""),"",'statement of marks'!$HL103)</f>
        <v/>
      </c>
      <c r="F4359" s="267" t="str">
        <f>IF(OR('statement of marks'!$HL103="",F4349=""),"",'statement of marks'!$HL103)</f>
        <v/>
      </c>
      <c r="G4359" s="267" t="str">
        <f>IF(OR('statement of marks'!$HL103="",G4349=""),"",'statement of marks'!$HL103)</f>
        <v/>
      </c>
      <c r="H4359" s="267" t="str">
        <f>IF(OR('statement of marks'!$HL103="",H4349=""),"",'statement of marks'!$HL103)</f>
        <v/>
      </c>
      <c r="I4359" s="267" t="str">
        <f>IF(OR('statement of marks'!$HL103="",I4349=""),"",'statement of marks'!$HL103)</f>
        <v/>
      </c>
      <c r="J4359" s="268" t="str">
        <f>IF(OR('statement of marks'!$HL103="",J4349=""),"",'statement of marks'!$HL103)</f>
        <v/>
      </c>
    </row>
    <row r="4360" spans="1:10" ht="17.5" customHeight="1">
      <c r="A4360" s="214"/>
      <c r="B4360" s="308" t="str">
        <f>'statement of marks'!$HK$5</f>
        <v>dqy ehfVax</v>
      </c>
      <c r="C4360" s="243"/>
      <c r="D4360" s="243"/>
      <c r="E4360" s="243" t="str">
        <f>IF(OR('statement of marks'!$HK103="",E4349=""),"",'statement of marks'!$HK103)</f>
        <v/>
      </c>
      <c r="F4360" s="243" t="str">
        <f>IF(OR('statement of marks'!$HK103="",F4349=""),"",'statement of marks'!$HK103)</f>
        <v/>
      </c>
      <c r="G4360" s="243" t="str">
        <f>IF(OR('statement of marks'!$HK103="",G4349=""),"",'statement of marks'!$HK103)</f>
        <v/>
      </c>
      <c r="H4360" s="243" t="str">
        <f>IF(OR('statement of marks'!$HK103="",H4349=""),"",'statement of marks'!$HK103)</f>
        <v/>
      </c>
      <c r="I4360" s="243" t="str">
        <f>IF(OR('statement of marks'!$HK103="",I4349=""),"",'statement of marks'!$HK103)</f>
        <v/>
      </c>
      <c r="J4360" s="269" t="str">
        <f>IF(OR('statement of marks'!$HK103="",J4349=""),"",'statement of marks'!$HK103)</f>
        <v/>
      </c>
    </row>
    <row r="4361" spans="1:10" ht="17.5" customHeight="1">
      <c r="A4361" s="214"/>
      <c r="B4361" s="308" t="s">
        <v>259</v>
      </c>
      <c r="C4361" s="243" t="str">
        <f t="shared" ref="C4361:J4361" si="193">IF(OR(C4359="",C4360=""),"",C4359/C4360*100)</f>
        <v/>
      </c>
      <c r="D4361" s="243" t="str">
        <f t="shared" si="193"/>
        <v/>
      </c>
      <c r="E4361" s="243" t="str">
        <f t="shared" si="193"/>
        <v/>
      </c>
      <c r="F4361" s="243" t="str">
        <f t="shared" si="193"/>
        <v/>
      </c>
      <c r="G4361" s="243" t="str">
        <f t="shared" si="193"/>
        <v/>
      </c>
      <c r="H4361" s="243" t="str">
        <f t="shared" si="193"/>
        <v/>
      </c>
      <c r="I4361" s="243" t="str">
        <f t="shared" si="193"/>
        <v/>
      </c>
      <c r="J4361" s="269" t="str">
        <f t="shared" si="193"/>
        <v/>
      </c>
    </row>
    <row r="4362" spans="1:10" ht="17.5" customHeight="1">
      <c r="A4362" s="214"/>
      <c r="B4362" s="308" t="s">
        <v>260</v>
      </c>
      <c r="C4362" s="243"/>
      <c r="D4362" s="243"/>
      <c r="E4362" s="243"/>
      <c r="F4362" s="243"/>
      <c r="G4362" s="243"/>
      <c r="H4362" s="243"/>
      <c r="I4362" s="243"/>
      <c r="J4362" s="249"/>
    </row>
    <row r="4363" spans="1:10" ht="17.5" customHeight="1">
      <c r="A4363" s="214"/>
      <c r="B4363" s="310" t="s">
        <v>257</v>
      </c>
      <c r="C4363" s="1319" t="str">
        <f>IF('statement of marks'!HN103="","",'statement of marks'!HN103)</f>
        <v/>
      </c>
      <c r="D4363" s="1320"/>
      <c r="E4363" s="1320"/>
      <c r="F4363" s="1320"/>
      <c r="G4363" s="1320"/>
      <c r="H4363" s="1320"/>
      <c r="I4363" s="1320"/>
      <c r="J4363" s="1321"/>
    </row>
    <row r="4364" spans="1:10" ht="17.5" customHeight="1">
      <c r="A4364" s="214"/>
      <c r="B4364" s="246"/>
      <c r="C4364" s="1322"/>
      <c r="D4364" s="1323"/>
      <c r="E4364" s="1323"/>
      <c r="F4364" s="1324"/>
      <c r="G4364" s="1322"/>
      <c r="H4364" s="1323"/>
      <c r="I4364" s="1323"/>
      <c r="J4364" s="1325"/>
    </row>
    <row r="4365" spans="1:10" ht="17.5" customHeight="1" thickBot="1">
      <c r="A4365" s="215"/>
      <c r="B4365" s="259" t="s">
        <v>262</v>
      </c>
      <c r="C4365" s="1293" t="s">
        <v>80</v>
      </c>
      <c r="D4365" s="1294"/>
      <c r="E4365" s="1294"/>
      <c r="F4365" s="1295"/>
      <c r="G4365" s="1296" t="s">
        <v>263</v>
      </c>
      <c r="H4365" s="1297"/>
      <c r="I4365" s="1297"/>
      <c r="J4365" s="1298"/>
    </row>
    <row r="4366" spans="1:10" ht="17.5" customHeight="1">
      <c r="A4366" s="247"/>
      <c r="B4366" s="1352" t="s">
        <v>228</v>
      </c>
      <c r="C4366" s="1353"/>
      <c r="D4366" s="1353"/>
      <c r="E4366" s="1353"/>
      <c r="F4366" s="1353"/>
      <c r="G4366" s="1353"/>
      <c r="H4366" s="1353"/>
      <c r="I4366" s="1353"/>
      <c r="J4366" s="1354"/>
    </row>
    <row r="4367" spans="1:10" ht="17.5" customHeight="1">
      <c r="A4367" s="214"/>
      <c r="B4367" s="1355" t="s">
        <v>247</v>
      </c>
      <c r="C4367" s="1356"/>
      <c r="D4367" s="1356"/>
      <c r="E4367" s="1356"/>
      <c r="F4367" s="1356"/>
      <c r="G4367" s="1356"/>
      <c r="H4367" s="1356"/>
      <c r="I4367" s="1356"/>
      <c r="J4367" s="1357"/>
    </row>
    <row r="4368" spans="1:10" ht="17.5" customHeight="1">
      <c r="A4368" s="214"/>
      <c r="B4368" s="1358" t="s">
        <v>81</v>
      </c>
      <c r="C4368" s="1358"/>
      <c r="D4368" s="1359">
        <f>YEAR(details!G104)</f>
        <v>1900</v>
      </c>
      <c r="E4368" s="1360"/>
      <c r="F4368" s="307" t="s">
        <v>230</v>
      </c>
      <c r="G4368" s="1359" t="str">
        <f>'statement of marks'!$H$3</f>
        <v>2015-16</v>
      </c>
      <c r="H4368" s="1360"/>
      <c r="I4368" s="307" t="s">
        <v>231</v>
      </c>
      <c r="J4368" s="255"/>
    </row>
    <row r="4369" spans="1:10" ht="17.5" customHeight="1">
      <c r="A4369" s="214"/>
      <c r="B4369" s="1326" t="s">
        <v>229</v>
      </c>
      <c r="C4369" s="1327"/>
      <c r="D4369" s="1312" t="str">
        <f>'statement of marks'!$A$1</f>
        <v>jk- ck- ek/;fed fo|ky; uohu] fuEckgsM+k</v>
      </c>
      <c r="E4369" s="1313"/>
      <c r="F4369" s="1313"/>
      <c r="G4369" s="1313"/>
      <c r="H4369" s="1313"/>
      <c r="I4369" s="1313"/>
      <c r="J4369" s="1314"/>
    </row>
    <row r="4370" spans="1:10" ht="17.5" customHeight="1">
      <c r="A4370" s="214"/>
      <c r="B4370" s="1326" t="str">
        <f>'statement of marks'!$J$3</f>
        <v xml:space="preserve">fo|ky; dk Mk;l dksM+ </v>
      </c>
      <c r="C4370" s="1327"/>
      <c r="D4370" s="1345" t="str">
        <f>'statement of marks'!$K$3</f>
        <v xml:space="preserve">08291009401   </v>
      </c>
      <c r="E4370" s="1346"/>
      <c r="F4370" s="1128"/>
      <c r="G4370" s="1129"/>
      <c r="H4370" s="1129"/>
      <c r="I4370" s="1129"/>
      <c r="J4370" s="1347"/>
    </row>
    <row r="4371" spans="1:10" ht="17.5" customHeight="1">
      <c r="A4371" s="214"/>
      <c r="B4371" s="1326" t="s">
        <v>218</v>
      </c>
      <c r="C4371" s="1327"/>
      <c r="D4371" s="1312" t="str">
        <f>IF('statement of marks'!J104="","",'statement of marks'!J104)</f>
        <v/>
      </c>
      <c r="E4371" s="1313"/>
      <c r="F4371" s="1313"/>
      <c r="G4371" s="1313"/>
      <c r="H4371" s="1313"/>
      <c r="I4371" s="1313"/>
      <c r="J4371" s="1314"/>
    </row>
    <row r="4372" spans="1:10" ht="17.5" customHeight="1">
      <c r="A4372" s="214"/>
      <c r="B4372" s="1326" t="s">
        <v>232</v>
      </c>
      <c r="C4372" s="1327"/>
      <c r="D4372" s="1145" t="str">
        <f>IF('statement of marks'!C104="B","Nk=",IF('statement of marks'!C104="G","Nk=k",""))</f>
        <v/>
      </c>
      <c r="E4372" s="1145"/>
      <c r="F4372" s="258" t="s">
        <v>224</v>
      </c>
      <c r="G4372" s="256" t="str">
        <f>IF('statement of marks'!B104="","",'statement of marks'!B104)</f>
        <v/>
      </c>
      <c r="H4372" s="1348"/>
      <c r="I4372" s="1348"/>
      <c r="J4372" s="1349"/>
    </row>
    <row r="4373" spans="1:10" ht="17.5" customHeight="1">
      <c r="A4373" s="214"/>
      <c r="B4373" s="1326" t="s">
        <v>220</v>
      </c>
      <c r="C4373" s="1327"/>
      <c r="D4373" s="1312" t="str">
        <f>IF('statement of marks'!L104="","",'statement of marks'!L104)</f>
        <v/>
      </c>
      <c r="E4373" s="1313"/>
      <c r="F4373" s="1313"/>
      <c r="G4373" s="1313"/>
      <c r="H4373" s="1313"/>
      <c r="I4373" s="1313"/>
      <c r="J4373" s="1314"/>
    </row>
    <row r="4374" spans="1:10" ht="17.5" customHeight="1">
      <c r="A4374" s="214"/>
      <c r="B4374" s="1326" t="s">
        <v>219</v>
      </c>
      <c r="C4374" s="1327"/>
      <c r="D4374" s="1312" t="str">
        <f>IF('statement of marks'!K104="","",'statement of marks'!K104)</f>
        <v/>
      </c>
      <c r="E4374" s="1313"/>
      <c r="F4374" s="1313"/>
      <c r="G4374" s="1313"/>
      <c r="H4374" s="1313"/>
      <c r="I4374" s="1313"/>
      <c r="J4374" s="1314"/>
    </row>
    <row r="4375" spans="1:10" ht="17.5" customHeight="1">
      <c r="A4375" s="214"/>
      <c r="B4375" s="1326" t="s">
        <v>234</v>
      </c>
      <c r="C4375" s="1327"/>
      <c r="D4375" s="1312" t="str">
        <f>IF(details!N104="","",details!N104)</f>
        <v/>
      </c>
      <c r="E4375" s="1313"/>
      <c r="F4375" s="1313"/>
      <c r="G4375" s="1313"/>
      <c r="H4375" s="1313"/>
      <c r="I4375" s="1313"/>
      <c r="J4375" s="1314"/>
    </row>
    <row r="4376" spans="1:10" ht="17.5" customHeight="1">
      <c r="A4376" s="214"/>
      <c r="B4376" s="1326" t="s">
        <v>283</v>
      </c>
      <c r="C4376" s="1327"/>
      <c r="D4376" s="1312" t="str">
        <f>IF(details!O104="","",details!O104)</f>
        <v/>
      </c>
      <c r="E4376" s="1313"/>
      <c r="F4376" s="1313"/>
      <c r="G4376" s="1313"/>
      <c r="H4376" s="1313"/>
      <c r="I4376" s="1313"/>
      <c r="J4376" s="1314"/>
    </row>
    <row r="4377" spans="1:10" ht="17.5" customHeight="1">
      <c r="A4377" s="214"/>
      <c r="B4377" s="1326" t="s">
        <v>77</v>
      </c>
      <c r="C4377" s="1327"/>
      <c r="D4377" s="392">
        <f>'statement of marks'!$C$3</f>
        <v>6</v>
      </c>
      <c r="E4377" s="309" t="s">
        <v>222</v>
      </c>
      <c r="F4377" s="254" t="str">
        <f>IF('statement of marks'!F104="","",'statement of marks'!F104)</f>
        <v/>
      </c>
      <c r="G4377" s="1343" t="s">
        <v>233</v>
      </c>
      <c r="H4377" s="1170"/>
      <c r="I4377" s="1350" t="str">
        <f>IF('statement of marks'!G104="","",'statement of marks'!G104)</f>
        <v/>
      </c>
      <c r="J4377" s="1351"/>
    </row>
    <row r="4378" spans="1:10" ht="17.5" customHeight="1">
      <c r="A4378" s="214"/>
      <c r="B4378" s="1326" t="s">
        <v>225</v>
      </c>
      <c r="C4378" s="1327"/>
      <c r="D4378" s="1316" t="str">
        <f>IF('statement of marks'!H104="","",'statement of marks'!H104)</f>
        <v/>
      </c>
      <c r="E4378" s="1328"/>
      <c r="F4378" s="1328"/>
      <c r="G4378" s="1328"/>
      <c r="H4378" s="1328"/>
      <c r="I4378" s="1328"/>
      <c r="J4378" s="1329"/>
    </row>
    <row r="4379" spans="1:10" ht="17.5" customHeight="1">
      <c r="A4379" s="214"/>
      <c r="B4379" s="1326" t="s">
        <v>226</v>
      </c>
      <c r="C4379" s="1327"/>
      <c r="D4379" s="1330" t="str">
        <f>IF('statement of marks'!I104="","",'statement of marks'!I104)</f>
        <v/>
      </c>
      <c r="E4379" s="1331"/>
      <c r="F4379" s="1332"/>
      <c r="G4379" s="1332"/>
      <c r="H4379" s="1332"/>
      <c r="I4379" s="1332"/>
      <c r="J4379" s="1333"/>
    </row>
    <row r="4380" spans="1:10" ht="17.5" customHeight="1">
      <c r="A4380" s="214"/>
      <c r="B4380" s="1312" t="s">
        <v>235</v>
      </c>
      <c r="C4380" s="1313"/>
      <c r="D4380" s="1313"/>
      <c r="E4380" s="1144"/>
      <c r="F4380" s="1334" t="str">
        <f>IF(details!Q104="","",details!Q104)</f>
        <v/>
      </c>
      <c r="G4380" s="1334"/>
      <c r="H4380" s="1335"/>
      <c r="I4380" s="1335"/>
      <c r="J4380" s="1336"/>
    </row>
    <row r="4381" spans="1:10" ht="17.5" customHeight="1">
      <c r="A4381" s="214"/>
      <c r="B4381" s="1326" t="s">
        <v>239</v>
      </c>
      <c r="C4381" s="1327"/>
      <c r="D4381" s="1312" t="str">
        <f>IF(details!M104="","",details!M104)</f>
        <v/>
      </c>
      <c r="E4381" s="1313"/>
      <c r="F4381" s="1313"/>
      <c r="G4381" s="1313"/>
      <c r="H4381" s="1313"/>
      <c r="I4381" s="1313"/>
      <c r="J4381" s="1314"/>
    </row>
    <row r="4382" spans="1:10" ht="17.5" customHeight="1">
      <c r="A4382" s="214"/>
      <c r="B4382" s="1326" t="s">
        <v>240</v>
      </c>
      <c r="C4382" s="1327"/>
      <c r="D4382" s="1312" t="str">
        <f>IF(details!P104="","",details!P104)</f>
        <v/>
      </c>
      <c r="E4382" s="1313"/>
      <c r="F4382" s="1313"/>
      <c r="G4382" s="1313"/>
      <c r="H4382" s="1313"/>
      <c r="I4382" s="1313"/>
      <c r="J4382" s="1314"/>
    </row>
    <row r="4383" spans="1:10" ht="17.5" customHeight="1">
      <c r="A4383" s="214"/>
      <c r="B4383" s="1326" t="s">
        <v>241</v>
      </c>
      <c r="C4383" s="1327"/>
      <c r="D4383" s="1337" t="str">
        <f>IF('statement of marks'!HD104="mRrh.kZ",'statement of marks'!$C$3,"")</f>
        <v/>
      </c>
      <c r="E4383" s="1338"/>
      <c r="F4383" s="1313" t="s">
        <v>242</v>
      </c>
      <c r="G4383" s="1144"/>
      <c r="H4383" s="1337" t="str">
        <f>IF(D4383="","",D4383+1)</f>
        <v/>
      </c>
      <c r="I4383" s="1338"/>
      <c r="J4383" s="1339"/>
    </row>
    <row r="4384" spans="1:10" ht="17.5" customHeight="1">
      <c r="A4384" s="214"/>
      <c r="B4384" s="1326" t="s">
        <v>243</v>
      </c>
      <c r="C4384" s="1327"/>
      <c r="D4384" s="1340">
        <f>IF(details!$O$4="","",details!$O$4)</f>
        <v>42460</v>
      </c>
      <c r="E4384" s="1341"/>
      <c r="F4384" s="1342"/>
      <c r="G4384" s="1343"/>
      <c r="H4384" s="1343"/>
      <c r="I4384" s="1343"/>
      <c r="J4384" s="1344"/>
    </row>
    <row r="4385" spans="1:10" ht="17.5" customHeight="1">
      <c r="A4385" s="214"/>
      <c r="B4385" s="1299"/>
      <c r="C4385" s="1299"/>
      <c r="D4385" s="1276"/>
      <c r="E4385" s="1276"/>
      <c r="F4385" s="1288"/>
      <c r="G4385" s="1288"/>
      <c r="H4385" s="1288"/>
      <c r="I4385" s="1288"/>
      <c r="J4385" s="1300"/>
    </row>
    <row r="4386" spans="1:10" ht="17.5" customHeight="1">
      <c r="A4386" s="214"/>
      <c r="B4386" s="1301" t="str">
        <f>IF(details!$I$4="","",details!$I$4)</f>
        <v>Jherh js[kk oekZ</v>
      </c>
      <c r="C4386" s="1301"/>
      <c r="D4386" s="1276"/>
      <c r="E4386" s="1276"/>
      <c r="F4386" s="1302" t="str">
        <f>IF(details!$F$4="","",details!$F$4)</f>
        <v>Jh jk/ks';ke tk'kh</v>
      </c>
      <c r="G4386" s="1303"/>
      <c r="H4386" s="1303"/>
      <c r="I4386" s="1303"/>
      <c r="J4386" s="1304"/>
    </row>
    <row r="4387" spans="1:10" ht="17.5" customHeight="1" thickBot="1">
      <c r="A4387" s="215"/>
      <c r="B4387" s="1305" t="s">
        <v>244</v>
      </c>
      <c r="C4387" s="1305"/>
      <c r="D4387" s="1305" t="s">
        <v>245</v>
      </c>
      <c r="E4387" s="1305"/>
      <c r="F4387" s="1306" t="s">
        <v>246</v>
      </c>
      <c r="G4387" s="1307"/>
      <c r="H4387" s="1307"/>
      <c r="I4387" s="1307"/>
      <c r="J4387" s="1308"/>
    </row>
    <row r="4388" spans="1:10" ht="17.5" customHeight="1">
      <c r="A4388" s="247"/>
      <c r="B4388" s="1309" t="s">
        <v>258</v>
      </c>
      <c r="C4388" s="1310"/>
      <c r="D4388" s="1310"/>
      <c r="E4388" s="1310"/>
      <c r="F4388" s="1310"/>
      <c r="G4388" s="1310"/>
      <c r="H4388" s="1310"/>
      <c r="I4388" s="1310"/>
      <c r="J4388" s="1311"/>
    </row>
    <row r="4389" spans="1:10" ht="17.5" customHeight="1">
      <c r="A4389" s="214"/>
      <c r="B4389" s="310" t="s">
        <v>218</v>
      </c>
      <c r="C4389" s="1312" t="str">
        <f>IF('statement of marks'!J104="","",'statement of marks'!J104)</f>
        <v/>
      </c>
      <c r="D4389" s="1313"/>
      <c r="E4389" s="1313"/>
      <c r="F4389" s="1313"/>
      <c r="G4389" s="1313"/>
      <c r="H4389" s="1313"/>
      <c r="I4389" s="1313"/>
      <c r="J4389" s="1314"/>
    </row>
    <row r="4390" spans="1:10" ht="17.5" customHeight="1">
      <c r="A4390" s="214"/>
      <c r="B4390" s="310" t="s">
        <v>219</v>
      </c>
      <c r="C4390" s="1312" t="str">
        <f>IF('statement of marks'!K104="","",'statement of marks'!K104)</f>
        <v/>
      </c>
      <c r="D4390" s="1313"/>
      <c r="E4390" s="1313"/>
      <c r="F4390" s="1313"/>
      <c r="G4390" s="1313"/>
      <c r="H4390" s="1313"/>
      <c r="I4390" s="1313"/>
      <c r="J4390" s="1314"/>
    </row>
    <row r="4391" spans="1:10" ht="17.5" customHeight="1">
      <c r="A4391" s="214"/>
      <c r="B4391" s="310" t="s">
        <v>220</v>
      </c>
      <c r="C4391" s="1312" t="str">
        <f>IF('statement of marks'!L104="","",'statement of marks'!L104)</f>
        <v/>
      </c>
      <c r="D4391" s="1313"/>
      <c r="E4391" s="1313"/>
      <c r="F4391" s="1313"/>
      <c r="G4391" s="1313"/>
      <c r="H4391" s="1313"/>
      <c r="I4391" s="1313"/>
      <c r="J4391" s="1314"/>
    </row>
    <row r="4392" spans="1:10" ht="17.5" customHeight="1">
      <c r="A4392" s="214"/>
      <c r="B4392" s="310" t="s">
        <v>225</v>
      </c>
      <c r="C4392" s="1315" t="str">
        <f>IF('statement of marks'!H104="","",'statement of marks'!H104)</f>
        <v/>
      </c>
      <c r="D4392" s="1316"/>
      <c r="E4392" s="252" t="s">
        <v>261</v>
      </c>
      <c r="F4392" s="1317" t="str">
        <f>IF('statement of marks'!I104="","",'statement of marks'!I104)</f>
        <v/>
      </c>
      <c r="G4392" s="1317"/>
      <c r="H4392" s="1317"/>
      <c r="I4392" s="1317"/>
      <c r="J4392" s="1318"/>
    </row>
    <row r="4393" spans="1:10" ht="17.5" customHeight="1">
      <c r="A4393" s="214"/>
      <c r="B4393" s="310" t="s">
        <v>223</v>
      </c>
      <c r="C4393" s="253" t="s">
        <v>248</v>
      </c>
      <c r="D4393" s="235" t="s">
        <v>249</v>
      </c>
      <c r="E4393" s="235" t="s">
        <v>250</v>
      </c>
      <c r="F4393" s="235" t="s">
        <v>251</v>
      </c>
      <c r="G4393" s="235" t="s">
        <v>252</v>
      </c>
      <c r="H4393" s="235" t="s">
        <v>253</v>
      </c>
      <c r="I4393" s="235" t="s">
        <v>254</v>
      </c>
      <c r="J4393" s="248" t="s">
        <v>255</v>
      </c>
    </row>
    <row r="4394" spans="1:10" ht="17.5" customHeight="1">
      <c r="A4394" s="214"/>
      <c r="B4394" s="308" t="s">
        <v>256</v>
      </c>
      <c r="C4394" s="239" t="str">
        <f>IF(AND('statement of marks'!$C$3=1,'statement of marks'!HD104="mRrh.kZ"),'statement of marks'!$H$3,"")</f>
        <v/>
      </c>
      <c r="D4394" s="239" t="str">
        <f>IF(AND('statement of marks'!$C$3=2,'statement of marks'!HD104="mRrh.kZ"),'statement of marks'!$H$3,"")</f>
        <v/>
      </c>
      <c r="E4394" s="239" t="str">
        <f>IF(AND('statement of marks'!$C$3=3,'statement of marks'!HD104="mRrh.kZ"),'statement of marks'!$H$3,"")</f>
        <v/>
      </c>
      <c r="F4394" s="239" t="str">
        <f>IF(AND('statement of marks'!$C$3=4,'statement of marks'!HD104="mRrh.kZ"),'statement of marks'!$H$3,"")</f>
        <v/>
      </c>
      <c r="G4394" s="239" t="str">
        <f>IF(AND('statement of marks'!$C$3=5,'statement of marks'!HD104="mRrh.kZ"),'statement of marks'!$H$3,"")</f>
        <v/>
      </c>
      <c r="H4394" s="239" t="str">
        <f>IF(AND('statement of marks'!$C$3=6,'statement of marks'!HD104="mRrh.kZ"),'statement of marks'!$H$3,"")</f>
        <v/>
      </c>
      <c r="I4394" s="239" t="str">
        <f>IF(AND('statement of marks'!$C$3=7,'statement of marks'!HD104="mRrh.kZ"),'statement of marks'!$H$3,"")</f>
        <v/>
      </c>
      <c r="J4394" s="260" t="str">
        <f>IF(AND('statement of marks'!$C$3=8,'statement of marks'!HD104="mRrh.kZ"),'statement of marks'!$H$3,"")</f>
        <v/>
      </c>
    </row>
    <row r="4395" spans="1:10" ht="17.5" customHeight="1">
      <c r="A4395" s="214"/>
      <c r="B4395" s="308" t="str">
        <f>'statement of marks'!$FT$4</f>
        <v>fgUnh</v>
      </c>
      <c r="C4395" s="240"/>
      <c r="D4395" s="241"/>
      <c r="E4395" s="261" t="str">
        <f>IF(OR('statement of marks'!$FV104="",E4394=""),"",'statement of marks'!$FV104)</f>
        <v/>
      </c>
      <c r="F4395" s="261" t="str">
        <f>IF(OR('statement of marks'!$FV104="",F4394=""),"",'statement of marks'!$FV104)</f>
        <v/>
      </c>
      <c r="G4395" s="261" t="str">
        <f>IF(OR('statement of marks'!$FV104="",G4394=""),"",'statement of marks'!$FV104)</f>
        <v/>
      </c>
      <c r="H4395" s="261" t="str">
        <f>IF(OR('statement of marks'!$FV104="",H4394=""),"",'statement of marks'!$FV104)</f>
        <v/>
      </c>
      <c r="I4395" s="261" t="str">
        <f>IF(OR('statement of marks'!$FV104="",I4394=""),"",'statement of marks'!$FV104)</f>
        <v/>
      </c>
      <c r="J4395" s="262" t="str">
        <f>IF(OR('statement of marks'!$FV104="",J4394=""),"",'statement of marks'!$FV104)</f>
        <v/>
      </c>
    </row>
    <row r="4396" spans="1:10" ht="17.5" customHeight="1">
      <c r="A4396" s="214"/>
      <c r="B4396" s="308" t="str">
        <f>'statement of marks'!$FW$4</f>
        <v>vaxszth</v>
      </c>
      <c r="C4396" s="240"/>
      <c r="D4396" s="241"/>
      <c r="E4396" s="261" t="str">
        <f>IF(OR('statement of marks'!$FY104="",E4394=""),"",'statement of marks'!$FY104)</f>
        <v/>
      </c>
      <c r="F4396" s="261" t="str">
        <f>IF(OR('statement of marks'!$FY104="",F4394=""),"",'statement of marks'!$FY104)</f>
        <v/>
      </c>
      <c r="G4396" s="261" t="str">
        <f>IF(OR('statement of marks'!$FY104="",G4394=""),"",'statement of marks'!$FY104)</f>
        <v/>
      </c>
      <c r="H4396" s="261" t="str">
        <f>IF(OR('statement of marks'!$FY104="",H4394=""),"",'statement of marks'!$FY104)</f>
        <v/>
      </c>
      <c r="I4396" s="261" t="str">
        <f>IF(OR('statement of marks'!$FY104="",I4394=""),"",'statement of marks'!$FY104)</f>
        <v/>
      </c>
      <c r="J4396" s="262" t="str">
        <f>IF(OR('statement of marks'!$FY104="",J4394=""),"",'statement of marks'!$FY104)</f>
        <v/>
      </c>
    </row>
    <row r="4397" spans="1:10" ht="17.5" customHeight="1">
      <c r="A4397" s="214"/>
      <c r="B4397" s="308" t="str">
        <f>IF('statement of marks'!BE104="s","laLÑr",IF('statement of marks'!BE104="u","mnwZ",IF('statement of marks'!BE104="g","xqtjkrh",IF('statement of marks'!BE104="p","iatkch",IF('statement of marks'!BE104="sd","flU/kh","r`rh; Hkk""kk")))))</f>
        <v>r`rh; Hkk"kk</v>
      </c>
      <c r="C4397" s="240"/>
      <c r="D4397" s="241"/>
      <c r="E4397" s="261" t="str">
        <f>IF(OR('statement of marks'!$GB104="",E4394=""),"",'statement of marks'!$GB104)</f>
        <v/>
      </c>
      <c r="F4397" s="261" t="str">
        <f>IF(OR('statement of marks'!$GB104="",F4394=""),"",'statement of marks'!$GB104)</f>
        <v/>
      </c>
      <c r="G4397" s="261" t="str">
        <f>IF(OR('statement of marks'!$GB104="",G4394=""),"",'statement of marks'!$GB104)</f>
        <v/>
      </c>
      <c r="H4397" s="261" t="str">
        <f>IF(OR('statement of marks'!$GB104="",H4394=""),"",'statement of marks'!$GB104)</f>
        <v/>
      </c>
      <c r="I4397" s="261" t="str">
        <f>IF(OR('statement of marks'!$GB104="",I4394=""),"",'statement of marks'!$GB104)</f>
        <v/>
      </c>
      <c r="J4397" s="262" t="str">
        <f>IF(OR('statement of marks'!$GB104="",J4394=""),"",'statement of marks'!$GB104)</f>
        <v/>
      </c>
    </row>
    <row r="4398" spans="1:10" ht="17.5" customHeight="1">
      <c r="A4398" s="214"/>
      <c r="B4398" s="308" t="str">
        <f>'statement of marks'!$GH$4</f>
        <v>xf.kr</v>
      </c>
      <c r="C4398" s="240"/>
      <c r="D4398" s="241"/>
      <c r="E4398" s="261" t="str">
        <f>IF(OR('statement of marks'!$GJ104="",E4394=""),"",'statement of marks'!$GJ104)</f>
        <v/>
      </c>
      <c r="F4398" s="261" t="str">
        <f>IF(OR('statement of marks'!$GJ104="",F4394=""),"",'statement of marks'!$GJ104)</f>
        <v/>
      </c>
      <c r="G4398" s="261" t="str">
        <f>IF(OR('statement of marks'!$GJ104="",G4394=""),"",'statement of marks'!$GJ104)</f>
        <v/>
      </c>
      <c r="H4398" s="261" t="str">
        <f>IF(OR('statement of marks'!$GJ104="",H4394=""),"",'statement of marks'!$GJ104)</f>
        <v/>
      </c>
      <c r="I4398" s="261" t="str">
        <f>IF(OR('statement of marks'!$GJ104="",I4394=""),"",'statement of marks'!$GJ104)</f>
        <v/>
      </c>
      <c r="J4398" s="262" t="str">
        <f>IF(OR('statement of marks'!$GJ104="",J4394=""),"",'statement of marks'!$GJ104)</f>
        <v/>
      </c>
    </row>
    <row r="4399" spans="1:10" ht="17.5" customHeight="1">
      <c r="A4399" s="214"/>
      <c r="B4399" s="308" t="str">
        <f>'statement of marks'!$GK$4</f>
        <v>foKku</v>
      </c>
      <c r="C4399" s="240"/>
      <c r="D4399" s="241"/>
      <c r="E4399" s="261" t="str">
        <f>IF(OR('statement of marks'!$GM104="",E4394=""),"",'statement of marks'!$GM104)</f>
        <v/>
      </c>
      <c r="F4399" s="261" t="str">
        <f>IF(OR('statement of marks'!$GM104="",F4394=""),"",'statement of marks'!$GM104)</f>
        <v/>
      </c>
      <c r="G4399" s="261" t="str">
        <f>IF(OR('statement of marks'!$GM104="",G4394=""),"",'statement of marks'!$GM104)</f>
        <v/>
      </c>
      <c r="H4399" s="261" t="str">
        <f>IF(OR('statement of marks'!$GM104="",H4394=""),"",'statement of marks'!$GM104)</f>
        <v/>
      </c>
      <c r="I4399" s="261" t="str">
        <f>IF(OR('statement of marks'!$GM104="",I4394=""),"",'statement of marks'!$GM104)</f>
        <v/>
      </c>
      <c r="J4399" s="262" t="str">
        <f>IF(OR('statement of marks'!$GM104="",J4394=""),"",'statement of marks'!$GM104)</f>
        <v/>
      </c>
    </row>
    <row r="4400" spans="1:10" ht="17.5" customHeight="1">
      <c r="A4400" s="214"/>
      <c r="B4400" s="308" t="str">
        <f>'statement of marks'!$GN$4</f>
        <v>lkekftd foKku</v>
      </c>
      <c r="C4400" s="240"/>
      <c r="D4400" s="241"/>
      <c r="E4400" s="261" t="str">
        <f>IF(OR('statement of marks'!$GP104="",E4394=""),"",'statement of marks'!$GP104)</f>
        <v/>
      </c>
      <c r="F4400" s="261" t="str">
        <f>IF(OR('statement of marks'!$GP104="",F4394=""),"",'statement of marks'!$GP104)</f>
        <v/>
      </c>
      <c r="G4400" s="261" t="str">
        <f>IF(OR('statement of marks'!$GP104="",G4394=""),"",'statement of marks'!$GP104)</f>
        <v/>
      </c>
      <c r="H4400" s="261" t="str">
        <f>IF(OR('statement of marks'!$GP104="",H4394=""),"",'statement of marks'!$GP104)</f>
        <v/>
      </c>
      <c r="I4400" s="261" t="str">
        <f>IF(OR('statement of marks'!$GP104="",I4394=""),"",'statement of marks'!$GP104)</f>
        <v/>
      </c>
      <c r="J4400" s="262" t="str">
        <f>IF(OR('statement of marks'!$GP104="",J4394=""),"",'statement of marks'!$GP104)</f>
        <v/>
      </c>
    </row>
    <row r="4401" spans="1:10" ht="17.5" customHeight="1">
      <c r="A4401" s="214"/>
      <c r="B4401" s="308" t="str">
        <f>'statement of marks'!$GQ$4</f>
        <v>dk;kZuqHko</v>
      </c>
      <c r="C4401" s="240"/>
      <c r="D4401" s="241"/>
      <c r="E4401" s="261" t="str">
        <f>IF(OR('statement of marks'!$GS104="",E4394=""),"",'statement of marks'!$GS104)</f>
        <v/>
      </c>
      <c r="F4401" s="261" t="str">
        <f>IF(OR('statement of marks'!$GS104="",F4394=""),"",'statement of marks'!$GS104)</f>
        <v/>
      </c>
      <c r="G4401" s="261" t="str">
        <f>IF(OR('statement of marks'!$GS104="",G4394=""),"",'statement of marks'!$GS104)</f>
        <v/>
      </c>
      <c r="H4401" s="261" t="str">
        <f>IF(OR('statement of marks'!$GS104="",H4394=""),"",'statement of marks'!$GS104)</f>
        <v/>
      </c>
      <c r="I4401" s="261" t="str">
        <f>IF(OR('statement of marks'!$GS104="",I4394=""),"",'statement of marks'!$GS104)</f>
        <v/>
      </c>
      <c r="J4401" s="262" t="str">
        <f>IF(OR('statement of marks'!$GS104="",J4394=""),"",'statement of marks'!$GS104)</f>
        <v/>
      </c>
    </row>
    <row r="4402" spans="1:10" ht="17.5" customHeight="1">
      <c r="A4402" s="214"/>
      <c r="B4402" s="308" t="str">
        <f>'statement of marks'!$GT$4</f>
        <v>dyk f'k{kk</v>
      </c>
      <c r="C4402" s="240"/>
      <c r="D4402" s="241"/>
      <c r="E4402" s="263" t="str">
        <f>IF(OR('statement of marks'!$GV104="",E4394=""),"",'statement of marks'!$GV104)</f>
        <v/>
      </c>
      <c r="F4402" s="263" t="str">
        <f>IF(OR('statement of marks'!$GV104="",F4394=""),"",'statement of marks'!$GV104)</f>
        <v/>
      </c>
      <c r="G4402" s="263" t="str">
        <f>IF(OR('statement of marks'!$GV104="",G4394=""),"",'statement of marks'!$GV104)</f>
        <v/>
      </c>
      <c r="H4402" s="263" t="str">
        <f>IF(OR('statement of marks'!$GV104="",H4394=""),"",'statement of marks'!$GV104)</f>
        <v/>
      </c>
      <c r="I4402" s="263" t="str">
        <f>IF(OR('statement of marks'!$GV104="",I4394=""),"",'statement of marks'!$GV104)</f>
        <v/>
      </c>
      <c r="J4402" s="264" t="str">
        <f>IF(OR('statement of marks'!$GV104="",J4394=""),"",'statement of marks'!$GV104)</f>
        <v/>
      </c>
    </row>
    <row r="4403" spans="1:10" ht="17.5" customHeight="1">
      <c r="A4403" s="214"/>
      <c r="B4403" s="245" t="s">
        <v>284</v>
      </c>
      <c r="C4403" s="265" t="str">
        <f t="shared" ref="C4403:J4403" si="194">C4394</f>
        <v/>
      </c>
      <c r="D4403" s="265" t="str">
        <f t="shared" si="194"/>
        <v/>
      </c>
      <c r="E4403" s="265" t="str">
        <f t="shared" si="194"/>
        <v/>
      </c>
      <c r="F4403" s="265" t="str">
        <f t="shared" si="194"/>
        <v/>
      </c>
      <c r="G4403" s="265" t="str">
        <f t="shared" si="194"/>
        <v/>
      </c>
      <c r="H4403" s="265" t="str">
        <f t="shared" si="194"/>
        <v/>
      </c>
      <c r="I4403" s="265" t="str">
        <f t="shared" si="194"/>
        <v/>
      </c>
      <c r="J4403" s="266" t="str">
        <f t="shared" si="194"/>
        <v/>
      </c>
    </row>
    <row r="4404" spans="1:10" ht="17.5" customHeight="1">
      <c r="A4404" s="214"/>
      <c r="B4404" s="308" t="str">
        <f>'statement of marks'!$HL$5</f>
        <v>Nk= mifLFkfr</v>
      </c>
      <c r="C4404" s="242"/>
      <c r="D4404" s="242"/>
      <c r="E4404" s="267" t="str">
        <f>IF(OR('statement of marks'!$HL104="",E4394=""),"",'statement of marks'!$HL104)</f>
        <v/>
      </c>
      <c r="F4404" s="267" t="str">
        <f>IF(OR('statement of marks'!$HL104="",F4394=""),"",'statement of marks'!$HL104)</f>
        <v/>
      </c>
      <c r="G4404" s="267" t="str">
        <f>IF(OR('statement of marks'!$HL104="",G4394=""),"",'statement of marks'!$HL104)</f>
        <v/>
      </c>
      <c r="H4404" s="267" t="str">
        <f>IF(OR('statement of marks'!$HL104="",H4394=""),"",'statement of marks'!$HL104)</f>
        <v/>
      </c>
      <c r="I4404" s="267" t="str">
        <f>IF(OR('statement of marks'!$HL104="",I4394=""),"",'statement of marks'!$HL104)</f>
        <v/>
      </c>
      <c r="J4404" s="268" t="str">
        <f>IF(OR('statement of marks'!$HL104="",J4394=""),"",'statement of marks'!$HL104)</f>
        <v/>
      </c>
    </row>
    <row r="4405" spans="1:10" ht="17.5" customHeight="1">
      <c r="A4405" s="214"/>
      <c r="B4405" s="308" t="str">
        <f>'statement of marks'!$HK$5</f>
        <v>dqy ehfVax</v>
      </c>
      <c r="C4405" s="243"/>
      <c r="D4405" s="243"/>
      <c r="E4405" s="243" t="str">
        <f>IF(OR('statement of marks'!$HK104="",E4394=""),"",'statement of marks'!$HK104)</f>
        <v/>
      </c>
      <c r="F4405" s="243" t="str">
        <f>IF(OR('statement of marks'!$HK104="",F4394=""),"",'statement of marks'!$HK104)</f>
        <v/>
      </c>
      <c r="G4405" s="243" t="str">
        <f>IF(OR('statement of marks'!$HK104="",G4394=""),"",'statement of marks'!$HK104)</f>
        <v/>
      </c>
      <c r="H4405" s="243" t="str">
        <f>IF(OR('statement of marks'!$HK104="",H4394=""),"",'statement of marks'!$HK104)</f>
        <v/>
      </c>
      <c r="I4405" s="243" t="str">
        <f>IF(OR('statement of marks'!$HK104="",I4394=""),"",'statement of marks'!$HK104)</f>
        <v/>
      </c>
      <c r="J4405" s="269" t="str">
        <f>IF(OR('statement of marks'!$HK104="",J4394=""),"",'statement of marks'!$HK104)</f>
        <v/>
      </c>
    </row>
    <row r="4406" spans="1:10" ht="17.5" customHeight="1">
      <c r="A4406" s="214"/>
      <c r="B4406" s="308" t="s">
        <v>259</v>
      </c>
      <c r="C4406" s="243" t="str">
        <f t="shared" ref="C4406:J4406" si="195">IF(OR(C4404="",C4405=""),"",C4404/C4405*100)</f>
        <v/>
      </c>
      <c r="D4406" s="243" t="str">
        <f t="shared" si="195"/>
        <v/>
      </c>
      <c r="E4406" s="243" t="str">
        <f t="shared" si="195"/>
        <v/>
      </c>
      <c r="F4406" s="243" t="str">
        <f t="shared" si="195"/>
        <v/>
      </c>
      <c r="G4406" s="243" t="str">
        <f t="shared" si="195"/>
        <v/>
      </c>
      <c r="H4406" s="243" t="str">
        <f t="shared" si="195"/>
        <v/>
      </c>
      <c r="I4406" s="243" t="str">
        <f t="shared" si="195"/>
        <v/>
      </c>
      <c r="J4406" s="269" t="str">
        <f t="shared" si="195"/>
        <v/>
      </c>
    </row>
    <row r="4407" spans="1:10" ht="17.5" customHeight="1">
      <c r="A4407" s="214"/>
      <c r="B4407" s="308" t="s">
        <v>260</v>
      </c>
      <c r="C4407" s="243"/>
      <c r="D4407" s="243"/>
      <c r="E4407" s="243"/>
      <c r="F4407" s="243"/>
      <c r="G4407" s="243"/>
      <c r="H4407" s="243"/>
      <c r="I4407" s="243"/>
      <c r="J4407" s="249"/>
    </row>
    <row r="4408" spans="1:10" ht="17.5" customHeight="1">
      <c r="A4408" s="214"/>
      <c r="B4408" s="310" t="s">
        <v>257</v>
      </c>
      <c r="C4408" s="1319" t="str">
        <f>IF('statement of marks'!HN104="","",'statement of marks'!HN104)</f>
        <v/>
      </c>
      <c r="D4408" s="1320"/>
      <c r="E4408" s="1320"/>
      <c r="F4408" s="1320"/>
      <c r="G4408" s="1320"/>
      <c r="H4408" s="1320"/>
      <c r="I4408" s="1320"/>
      <c r="J4408" s="1321"/>
    </row>
    <row r="4409" spans="1:10" ht="17.5" customHeight="1">
      <c r="A4409" s="214"/>
      <c r="B4409" s="246"/>
      <c r="C4409" s="1322"/>
      <c r="D4409" s="1323"/>
      <c r="E4409" s="1323"/>
      <c r="F4409" s="1324"/>
      <c r="G4409" s="1322"/>
      <c r="H4409" s="1323"/>
      <c r="I4409" s="1323"/>
      <c r="J4409" s="1325"/>
    </row>
    <row r="4410" spans="1:10" ht="17.5" customHeight="1" thickBot="1">
      <c r="A4410" s="215"/>
      <c r="B4410" s="259" t="s">
        <v>262</v>
      </c>
      <c r="C4410" s="1293" t="s">
        <v>80</v>
      </c>
      <c r="D4410" s="1294"/>
      <c r="E4410" s="1294"/>
      <c r="F4410" s="1295"/>
      <c r="G4410" s="1296" t="s">
        <v>263</v>
      </c>
      <c r="H4410" s="1297"/>
      <c r="I4410" s="1297"/>
      <c r="J4410" s="1298"/>
    </row>
    <row r="4411" spans="1:10" ht="17.5" customHeight="1">
      <c r="A4411" s="247"/>
      <c r="B4411" s="1352" t="s">
        <v>228</v>
      </c>
      <c r="C4411" s="1353"/>
      <c r="D4411" s="1353"/>
      <c r="E4411" s="1353"/>
      <c r="F4411" s="1353"/>
      <c r="G4411" s="1353"/>
      <c r="H4411" s="1353"/>
      <c r="I4411" s="1353"/>
      <c r="J4411" s="1354"/>
    </row>
    <row r="4412" spans="1:10" ht="17.5" customHeight="1">
      <c r="A4412" s="214"/>
      <c r="B4412" s="1355" t="s">
        <v>247</v>
      </c>
      <c r="C4412" s="1356"/>
      <c r="D4412" s="1356"/>
      <c r="E4412" s="1356"/>
      <c r="F4412" s="1356"/>
      <c r="G4412" s="1356"/>
      <c r="H4412" s="1356"/>
      <c r="I4412" s="1356"/>
      <c r="J4412" s="1357"/>
    </row>
    <row r="4413" spans="1:10" ht="17.5" customHeight="1">
      <c r="A4413" s="214"/>
      <c r="B4413" s="1358" t="s">
        <v>81</v>
      </c>
      <c r="C4413" s="1358"/>
      <c r="D4413" s="1359">
        <f>YEAR(details!G105)</f>
        <v>1900</v>
      </c>
      <c r="E4413" s="1360"/>
      <c r="F4413" s="307" t="s">
        <v>230</v>
      </c>
      <c r="G4413" s="1359" t="str">
        <f>'statement of marks'!$H$3</f>
        <v>2015-16</v>
      </c>
      <c r="H4413" s="1360"/>
      <c r="I4413" s="307" t="s">
        <v>231</v>
      </c>
      <c r="J4413" s="255"/>
    </row>
    <row r="4414" spans="1:10" ht="17.5" customHeight="1">
      <c r="A4414" s="214"/>
      <c r="B4414" s="1326" t="s">
        <v>229</v>
      </c>
      <c r="C4414" s="1327"/>
      <c r="D4414" s="1312" t="str">
        <f>'statement of marks'!$A$1</f>
        <v>jk- ck- ek/;fed fo|ky; uohu] fuEckgsM+k</v>
      </c>
      <c r="E4414" s="1313"/>
      <c r="F4414" s="1313"/>
      <c r="G4414" s="1313"/>
      <c r="H4414" s="1313"/>
      <c r="I4414" s="1313"/>
      <c r="J4414" s="1314"/>
    </row>
    <row r="4415" spans="1:10" ht="17.5" customHeight="1">
      <c r="A4415" s="214"/>
      <c r="B4415" s="1326" t="str">
        <f>'statement of marks'!$J$3</f>
        <v xml:space="preserve">fo|ky; dk Mk;l dksM+ </v>
      </c>
      <c r="C4415" s="1327"/>
      <c r="D4415" s="1345" t="str">
        <f>'statement of marks'!$K$3</f>
        <v xml:space="preserve">08291009401   </v>
      </c>
      <c r="E4415" s="1346"/>
      <c r="F4415" s="1128"/>
      <c r="G4415" s="1129"/>
      <c r="H4415" s="1129"/>
      <c r="I4415" s="1129"/>
      <c r="J4415" s="1347"/>
    </row>
    <row r="4416" spans="1:10" ht="17.5" customHeight="1">
      <c r="A4416" s="214"/>
      <c r="B4416" s="1326" t="s">
        <v>218</v>
      </c>
      <c r="C4416" s="1327"/>
      <c r="D4416" s="1312" t="str">
        <f>IF('statement of marks'!J105="","",'statement of marks'!J105)</f>
        <v/>
      </c>
      <c r="E4416" s="1313"/>
      <c r="F4416" s="1313"/>
      <c r="G4416" s="1313"/>
      <c r="H4416" s="1313"/>
      <c r="I4416" s="1313"/>
      <c r="J4416" s="1314"/>
    </row>
    <row r="4417" spans="1:10" ht="17.5" customHeight="1">
      <c r="A4417" s="214"/>
      <c r="B4417" s="1326" t="s">
        <v>232</v>
      </c>
      <c r="C4417" s="1327"/>
      <c r="D4417" s="1145" t="str">
        <f>IF('statement of marks'!C105="B","Nk=",IF('statement of marks'!C105="G","Nk=k",""))</f>
        <v/>
      </c>
      <c r="E4417" s="1145"/>
      <c r="F4417" s="258" t="s">
        <v>224</v>
      </c>
      <c r="G4417" s="256" t="str">
        <f>IF('statement of marks'!B105="","",'statement of marks'!B105)</f>
        <v/>
      </c>
      <c r="H4417" s="1348"/>
      <c r="I4417" s="1348"/>
      <c r="J4417" s="1349"/>
    </row>
    <row r="4418" spans="1:10" ht="17.5" customHeight="1">
      <c r="A4418" s="214"/>
      <c r="B4418" s="1326" t="s">
        <v>220</v>
      </c>
      <c r="C4418" s="1327"/>
      <c r="D4418" s="1312" t="str">
        <f>IF('statement of marks'!L105="","",'statement of marks'!L105)</f>
        <v/>
      </c>
      <c r="E4418" s="1313"/>
      <c r="F4418" s="1313"/>
      <c r="G4418" s="1313"/>
      <c r="H4418" s="1313"/>
      <c r="I4418" s="1313"/>
      <c r="J4418" s="1314"/>
    </row>
    <row r="4419" spans="1:10" ht="17.5" customHeight="1">
      <c r="A4419" s="214"/>
      <c r="B4419" s="1326" t="s">
        <v>219</v>
      </c>
      <c r="C4419" s="1327"/>
      <c r="D4419" s="1312" t="str">
        <f>IF('statement of marks'!K105="","",'statement of marks'!K105)</f>
        <v/>
      </c>
      <c r="E4419" s="1313"/>
      <c r="F4419" s="1313"/>
      <c r="G4419" s="1313"/>
      <c r="H4419" s="1313"/>
      <c r="I4419" s="1313"/>
      <c r="J4419" s="1314"/>
    </row>
    <row r="4420" spans="1:10" ht="17.5" customHeight="1">
      <c r="A4420" s="214"/>
      <c r="B4420" s="1326" t="s">
        <v>234</v>
      </c>
      <c r="C4420" s="1327"/>
      <c r="D4420" s="1312" t="str">
        <f>IF(details!N105="","",details!N105)</f>
        <v/>
      </c>
      <c r="E4420" s="1313"/>
      <c r="F4420" s="1313"/>
      <c r="G4420" s="1313"/>
      <c r="H4420" s="1313"/>
      <c r="I4420" s="1313"/>
      <c r="J4420" s="1314"/>
    </row>
    <row r="4421" spans="1:10" ht="17.5" customHeight="1">
      <c r="A4421" s="214"/>
      <c r="B4421" s="1326" t="s">
        <v>283</v>
      </c>
      <c r="C4421" s="1327"/>
      <c r="D4421" s="1312" t="str">
        <f>IF(details!O105="","",details!O105)</f>
        <v/>
      </c>
      <c r="E4421" s="1313"/>
      <c r="F4421" s="1313"/>
      <c r="G4421" s="1313"/>
      <c r="H4421" s="1313"/>
      <c r="I4421" s="1313"/>
      <c r="J4421" s="1314"/>
    </row>
    <row r="4422" spans="1:10" ht="17.5" customHeight="1">
      <c r="A4422" s="214"/>
      <c r="B4422" s="1326" t="s">
        <v>77</v>
      </c>
      <c r="C4422" s="1327"/>
      <c r="D4422" s="392">
        <f>'statement of marks'!$C$3</f>
        <v>6</v>
      </c>
      <c r="E4422" s="309" t="s">
        <v>222</v>
      </c>
      <c r="F4422" s="254" t="str">
        <f>IF('statement of marks'!F105="","",'statement of marks'!F105)</f>
        <v/>
      </c>
      <c r="G4422" s="1343" t="s">
        <v>233</v>
      </c>
      <c r="H4422" s="1170"/>
      <c r="I4422" s="1350" t="str">
        <f>IF('statement of marks'!G105="","",'statement of marks'!G105)</f>
        <v/>
      </c>
      <c r="J4422" s="1351"/>
    </row>
    <row r="4423" spans="1:10" ht="17.5" customHeight="1">
      <c r="A4423" s="214"/>
      <c r="B4423" s="1326" t="s">
        <v>225</v>
      </c>
      <c r="C4423" s="1327"/>
      <c r="D4423" s="1316" t="str">
        <f>IF('statement of marks'!H105="","",'statement of marks'!H105)</f>
        <v/>
      </c>
      <c r="E4423" s="1328"/>
      <c r="F4423" s="1328"/>
      <c r="G4423" s="1328"/>
      <c r="H4423" s="1328"/>
      <c r="I4423" s="1328"/>
      <c r="J4423" s="1329"/>
    </row>
    <row r="4424" spans="1:10" ht="17.5" customHeight="1">
      <c r="A4424" s="214"/>
      <c r="B4424" s="1326" t="s">
        <v>226</v>
      </c>
      <c r="C4424" s="1327"/>
      <c r="D4424" s="1330" t="str">
        <f>IF('statement of marks'!I105="","",'statement of marks'!I105)</f>
        <v/>
      </c>
      <c r="E4424" s="1331"/>
      <c r="F4424" s="1332"/>
      <c r="G4424" s="1332"/>
      <c r="H4424" s="1332"/>
      <c r="I4424" s="1332"/>
      <c r="J4424" s="1333"/>
    </row>
    <row r="4425" spans="1:10" ht="17.5" customHeight="1">
      <c r="A4425" s="214"/>
      <c r="B4425" s="1312" t="s">
        <v>235</v>
      </c>
      <c r="C4425" s="1313"/>
      <c r="D4425" s="1313"/>
      <c r="E4425" s="1144"/>
      <c r="F4425" s="1334" t="str">
        <f>IF(details!Q105="","",details!Q105)</f>
        <v/>
      </c>
      <c r="G4425" s="1334"/>
      <c r="H4425" s="1335"/>
      <c r="I4425" s="1335"/>
      <c r="J4425" s="1336"/>
    </row>
    <row r="4426" spans="1:10" ht="17.5" customHeight="1">
      <c r="A4426" s="214"/>
      <c r="B4426" s="1326" t="s">
        <v>239</v>
      </c>
      <c r="C4426" s="1327"/>
      <c r="D4426" s="1312" t="str">
        <f>IF(details!M105="","",details!M105)</f>
        <v/>
      </c>
      <c r="E4426" s="1313"/>
      <c r="F4426" s="1313"/>
      <c r="G4426" s="1313"/>
      <c r="H4426" s="1313"/>
      <c r="I4426" s="1313"/>
      <c r="J4426" s="1314"/>
    </row>
    <row r="4427" spans="1:10" ht="17.5" customHeight="1">
      <c r="A4427" s="214"/>
      <c r="B4427" s="1326" t="s">
        <v>240</v>
      </c>
      <c r="C4427" s="1327"/>
      <c r="D4427" s="1312" t="str">
        <f>IF(details!P105="","",details!P105)</f>
        <v/>
      </c>
      <c r="E4427" s="1313"/>
      <c r="F4427" s="1313"/>
      <c r="G4427" s="1313"/>
      <c r="H4427" s="1313"/>
      <c r="I4427" s="1313"/>
      <c r="J4427" s="1314"/>
    </row>
    <row r="4428" spans="1:10" ht="17.5" customHeight="1">
      <c r="A4428" s="214"/>
      <c r="B4428" s="1326" t="s">
        <v>241</v>
      </c>
      <c r="C4428" s="1327"/>
      <c r="D4428" s="1337" t="str">
        <f>IF('statement of marks'!HD105="mRrh.kZ",'statement of marks'!$C$3,"")</f>
        <v/>
      </c>
      <c r="E4428" s="1338"/>
      <c r="F4428" s="1313" t="s">
        <v>242</v>
      </c>
      <c r="G4428" s="1144"/>
      <c r="H4428" s="1337" t="str">
        <f>IF(D4428="","",D4428+1)</f>
        <v/>
      </c>
      <c r="I4428" s="1338"/>
      <c r="J4428" s="1339"/>
    </row>
    <row r="4429" spans="1:10" ht="17.5" customHeight="1">
      <c r="A4429" s="214"/>
      <c r="B4429" s="1326" t="s">
        <v>243</v>
      </c>
      <c r="C4429" s="1327"/>
      <c r="D4429" s="1340">
        <f>IF(details!$O$4="","",details!$O$4)</f>
        <v>42460</v>
      </c>
      <c r="E4429" s="1341"/>
      <c r="F4429" s="1342"/>
      <c r="G4429" s="1343"/>
      <c r="H4429" s="1343"/>
      <c r="I4429" s="1343"/>
      <c r="J4429" s="1344"/>
    </row>
    <row r="4430" spans="1:10" ht="17.5" customHeight="1">
      <c r="A4430" s="214"/>
      <c r="B4430" s="1299"/>
      <c r="C4430" s="1299"/>
      <c r="D4430" s="1276"/>
      <c r="E4430" s="1276"/>
      <c r="F4430" s="1288"/>
      <c r="G4430" s="1288"/>
      <c r="H4430" s="1288"/>
      <c r="I4430" s="1288"/>
      <c r="J4430" s="1300"/>
    </row>
    <row r="4431" spans="1:10" ht="17.5" customHeight="1">
      <c r="A4431" s="214"/>
      <c r="B4431" s="1301" t="str">
        <f>IF(details!$I$4="","",details!$I$4)</f>
        <v>Jherh js[kk oekZ</v>
      </c>
      <c r="C4431" s="1301"/>
      <c r="D4431" s="1276"/>
      <c r="E4431" s="1276"/>
      <c r="F4431" s="1302" t="str">
        <f>IF(details!$F$4="","",details!$F$4)</f>
        <v>Jh jk/ks';ke tk'kh</v>
      </c>
      <c r="G4431" s="1303"/>
      <c r="H4431" s="1303"/>
      <c r="I4431" s="1303"/>
      <c r="J4431" s="1304"/>
    </row>
    <row r="4432" spans="1:10" ht="17.5" customHeight="1" thickBot="1">
      <c r="A4432" s="215"/>
      <c r="B4432" s="1305" t="s">
        <v>244</v>
      </c>
      <c r="C4432" s="1305"/>
      <c r="D4432" s="1305" t="s">
        <v>245</v>
      </c>
      <c r="E4432" s="1305"/>
      <c r="F4432" s="1306" t="s">
        <v>246</v>
      </c>
      <c r="G4432" s="1307"/>
      <c r="H4432" s="1307"/>
      <c r="I4432" s="1307"/>
      <c r="J4432" s="1308"/>
    </row>
    <row r="4433" spans="1:10" ht="17.5" customHeight="1">
      <c r="A4433" s="247"/>
      <c r="B4433" s="1309" t="s">
        <v>258</v>
      </c>
      <c r="C4433" s="1310"/>
      <c r="D4433" s="1310"/>
      <c r="E4433" s="1310"/>
      <c r="F4433" s="1310"/>
      <c r="G4433" s="1310"/>
      <c r="H4433" s="1310"/>
      <c r="I4433" s="1310"/>
      <c r="J4433" s="1311"/>
    </row>
    <row r="4434" spans="1:10" ht="17.5" customHeight="1">
      <c r="A4434" s="214"/>
      <c r="B4434" s="310" t="s">
        <v>218</v>
      </c>
      <c r="C4434" s="1312" t="str">
        <f>IF('statement of marks'!J105="","",'statement of marks'!J105)</f>
        <v/>
      </c>
      <c r="D4434" s="1313"/>
      <c r="E4434" s="1313"/>
      <c r="F4434" s="1313"/>
      <c r="G4434" s="1313"/>
      <c r="H4434" s="1313"/>
      <c r="I4434" s="1313"/>
      <c r="J4434" s="1314"/>
    </row>
    <row r="4435" spans="1:10" ht="17.5" customHeight="1">
      <c r="A4435" s="214"/>
      <c r="B4435" s="310" t="s">
        <v>219</v>
      </c>
      <c r="C4435" s="1312" t="str">
        <f>IF('statement of marks'!K105="","",'statement of marks'!K105)</f>
        <v/>
      </c>
      <c r="D4435" s="1313"/>
      <c r="E4435" s="1313"/>
      <c r="F4435" s="1313"/>
      <c r="G4435" s="1313"/>
      <c r="H4435" s="1313"/>
      <c r="I4435" s="1313"/>
      <c r="J4435" s="1314"/>
    </row>
    <row r="4436" spans="1:10" ht="17.5" customHeight="1">
      <c r="A4436" s="214"/>
      <c r="B4436" s="310" t="s">
        <v>220</v>
      </c>
      <c r="C4436" s="1312" t="str">
        <f>IF('statement of marks'!L105="","",'statement of marks'!L105)</f>
        <v/>
      </c>
      <c r="D4436" s="1313"/>
      <c r="E4436" s="1313"/>
      <c r="F4436" s="1313"/>
      <c r="G4436" s="1313"/>
      <c r="H4436" s="1313"/>
      <c r="I4436" s="1313"/>
      <c r="J4436" s="1314"/>
    </row>
    <row r="4437" spans="1:10" ht="17.5" customHeight="1">
      <c r="A4437" s="214"/>
      <c r="B4437" s="310" t="s">
        <v>225</v>
      </c>
      <c r="C4437" s="1315" t="str">
        <f>IF('statement of marks'!H105="","",'statement of marks'!H105)</f>
        <v/>
      </c>
      <c r="D4437" s="1316"/>
      <c r="E4437" s="252" t="s">
        <v>261</v>
      </c>
      <c r="F4437" s="1317" t="str">
        <f>IF('statement of marks'!I105="","",'statement of marks'!I105)</f>
        <v/>
      </c>
      <c r="G4437" s="1317"/>
      <c r="H4437" s="1317"/>
      <c r="I4437" s="1317"/>
      <c r="J4437" s="1318"/>
    </row>
    <row r="4438" spans="1:10" ht="17.5" customHeight="1">
      <c r="A4438" s="214"/>
      <c r="B4438" s="310" t="s">
        <v>223</v>
      </c>
      <c r="C4438" s="253" t="s">
        <v>248</v>
      </c>
      <c r="D4438" s="235" t="s">
        <v>249</v>
      </c>
      <c r="E4438" s="235" t="s">
        <v>250</v>
      </c>
      <c r="F4438" s="235" t="s">
        <v>251</v>
      </c>
      <c r="G4438" s="235" t="s">
        <v>252</v>
      </c>
      <c r="H4438" s="235" t="s">
        <v>253</v>
      </c>
      <c r="I4438" s="235" t="s">
        <v>254</v>
      </c>
      <c r="J4438" s="248" t="s">
        <v>255</v>
      </c>
    </row>
    <row r="4439" spans="1:10" ht="17.5" customHeight="1">
      <c r="A4439" s="214"/>
      <c r="B4439" s="308" t="s">
        <v>256</v>
      </c>
      <c r="C4439" s="239" t="str">
        <f>IF(AND('statement of marks'!$C$3=1,'statement of marks'!HD105="mRrh.kZ"),'statement of marks'!$H$3,"")</f>
        <v/>
      </c>
      <c r="D4439" s="239" t="str">
        <f>IF(AND('statement of marks'!$C$3=2,'statement of marks'!HD105="mRrh.kZ"),'statement of marks'!$H$3,"")</f>
        <v/>
      </c>
      <c r="E4439" s="239" t="str">
        <f>IF(AND('statement of marks'!$C$3=3,'statement of marks'!HD105="mRrh.kZ"),'statement of marks'!$H$3,"")</f>
        <v/>
      </c>
      <c r="F4439" s="239" t="str">
        <f>IF(AND('statement of marks'!$C$3=4,'statement of marks'!HD105="mRrh.kZ"),'statement of marks'!$H$3,"")</f>
        <v/>
      </c>
      <c r="G4439" s="239" t="str">
        <f>IF(AND('statement of marks'!$C$3=5,'statement of marks'!HD105="mRrh.kZ"),'statement of marks'!$H$3,"")</f>
        <v/>
      </c>
      <c r="H4439" s="239" t="str">
        <f>IF(AND('statement of marks'!$C$3=6,'statement of marks'!HD105="mRrh.kZ"),'statement of marks'!$H$3,"")</f>
        <v/>
      </c>
      <c r="I4439" s="239" t="str">
        <f>IF(AND('statement of marks'!$C$3=7,'statement of marks'!HD105="mRrh.kZ"),'statement of marks'!$H$3,"")</f>
        <v/>
      </c>
      <c r="J4439" s="260" t="str">
        <f>IF(AND('statement of marks'!$C$3=8,'statement of marks'!HD105="mRrh.kZ"),'statement of marks'!$H$3,"")</f>
        <v/>
      </c>
    </row>
    <row r="4440" spans="1:10" ht="17.5" customHeight="1">
      <c r="A4440" s="214"/>
      <c r="B4440" s="308" t="str">
        <f>'statement of marks'!$FT$4</f>
        <v>fgUnh</v>
      </c>
      <c r="C4440" s="240"/>
      <c r="D4440" s="241"/>
      <c r="E4440" s="261" t="str">
        <f>IF(OR('statement of marks'!$FV105="",E4439=""),"",'statement of marks'!$FV105)</f>
        <v/>
      </c>
      <c r="F4440" s="261" t="str">
        <f>IF(OR('statement of marks'!$FV105="",F4439=""),"",'statement of marks'!$FV105)</f>
        <v/>
      </c>
      <c r="G4440" s="261" t="str">
        <f>IF(OR('statement of marks'!$FV105="",G4439=""),"",'statement of marks'!$FV105)</f>
        <v/>
      </c>
      <c r="H4440" s="261" t="str">
        <f>IF(OR('statement of marks'!$FV105="",H4439=""),"",'statement of marks'!$FV105)</f>
        <v/>
      </c>
      <c r="I4440" s="261" t="str">
        <f>IF(OR('statement of marks'!$FV105="",I4439=""),"",'statement of marks'!$FV105)</f>
        <v/>
      </c>
      <c r="J4440" s="262" t="str">
        <f>IF(OR('statement of marks'!$FV105="",J4439=""),"",'statement of marks'!$FV105)</f>
        <v/>
      </c>
    </row>
    <row r="4441" spans="1:10" ht="17.5" customHeight="1">
      <c r="A4441" s="214"/>
      <c r="B4441" s="308" t="str">
        <f>'statement of marks'!$FW$4</f>
        <v>vaxszth</v>
      </c>
      <c r="C4441" s="240"/>
      <c r="D4441" s="241"/>
      <c r="E4441" s="261" t="str">
        <f>IF(OR('statement of marks'!$FY105="",E4439=""),"",'statement of marks'!$FY105)</f>
        <v/>
      </c>
      <c r="F4441" s="261" t="str">
        <f>IF(OR('statement of marks'!$FY105="",F4439=""),"",'statement of marks'!$FY105)</f>
        <v/>
      </c>
      <c r="G4441" s="261" t="str">
        <f>IF(OR('statement of marks'!$FY105="",G4439=""),"",'statement of marks'!$FY105)</f>
        <v/>
      </c>
      <c r="H4441" s="261" t="str">
        <f>IF(OR('statement of marks'!$FY105="",H4439=""),"",'statement of marks'!$FY105)</f>
        <v/>
      </c>
      <c r="I4441" s="261" t="str">
        <f>IF(OR('statement of marks'!$FY105="",I4439=""),"",'statement of marks'!$FY105)</f>
        <v/>
      </c>
      <c r="J4441" s="262" t="str">
        <f>IF(OR('statement of marks'!$FY105="",J4439=""),"",'statement of marks'!$FY105)</f>
        <v/>
      </c>
    </row>
    <row r="4442" spans="1:10" ht="17.5" customHeight="1">
      <c r="A4442" s="214"/>
      <c r="B4442" s="308" t="str">
        <f>IF('statement of marks'!BE105="s","laLÑr",IF('statement of marks'!BE105="u","mnwZ",IF('statement of marks'!BE105="g","xqtjkrh",IF('statement of marks'!BE105="p","iatkch",IF('statement of marks'!BE105="sd","flU/kh","r`rh; Hkk""kk")))))</f>
        <v>r`rh; Hkk"kk</v>
      </c>
      <c r="C4442" s="240"/>
      <c r="D4442" s="241"/>
      <c r="E4442" s="261" t="str">
        <f>IF(OR('statement of marks'!$GB105="",E4439=""),"",'statement of marks'!$GB105)</f>
        <v/>
      </c>
      <c r="F4442" s="261" t="str">
        <f>IF(OR('statement of marks'!$GB105="",F4439=""),"",'statement of marks'!$GB105)</f>
        <v/>
      </c>
      <c r="G4442" s="261" t="str">
        <f>IF(OR('statement of marks'!$GB105="",G4439=""),"",'statement of marks'!$GB105)</f>
        <v/>
      </c>
      <c r="H4442" s="261" t="str">
        <f>IF(OR('statement of marks'!$GB105="",H4439=""),"",'statement of marks'!$GB105)</f>
        <v/>
      </c>
      <c r="I4442" s="261" t="str">
        <f>IF(OR('statement of marks'!$GB105="",I4439=""),"",'statement of marks'!$GB105)</f>
        <v/>
      </c>
      <c r="J4442" s="262" t="str">
        <f>IF(OR('statement of marks'!$GB105="",J4439=""),"",'statement of marks'!$GB105)</f>
        <v/>
      </c>
    </row>
    <row r="4443" spans="1:10" ht="17.5" customHeight="1">
      <c r="A4443" s="214"/>
      <c r="B4443" s="308" t="str">
        <f>'statement of marks'!$GH$4</f>
        <v>xf.kr</v>
      </c>
      <c r="C4443" s="240"/>
      <c r="D4443" s="241"/>
      <c r="E4443" s="261" t="str">
        <f>IF(OR('statement of marks'!$GJ105="",E4439=""),"",'statement of marks'!$GJ105)</f>
        <v/>
      </c>
      <c r="F4443" s="261" t="str">
        <f>IF(OR('statement of marks'!$GJ105="",F4439=""),"",'statement of marks'!$GJ105)</f>
        <v/>
      </c>
      <c r="G4443" s="261" t="str">
        <f>IF(OR('statement of marks'!$GJ105="",G4439=""),"",'statement of marks'!$GJ105)</f>
        <v/>
      </c>
      <c r="H4443" s="261" t="str">
        <f>IF(OR('statement of marks'!$GJ105="",H4439=""),"",'statement of marks'!$GJ105)</f>
        <v/>
      </c>
      <c r="I4443" s="261" t="str">
        <f>IF(OR('statement of marks'!$GJ105="",I4439=""),"",'statement of marks'!$GJ105)</f>
        <v/>
      </c>
      <c r="J4443" s="262" t="str">
        <f>IF(OR('statement of marks'!$GJ105="",J4439=""),"",'statement of marks'!$GJ105)</f>
        <v/>
      </c>
    </row>
    <row r="4444" spans="1:10" ht="17.5" customHeight="1">
      <c r="A4444" s="214"/>
      <c r="B4444" s="308" t="str">
        <f>'statement of marks'!$GK$4</f>
        <v>foKku</v>
      </c>
      <c r="C4444" s="240"/>
      <c r="D4444" s="241"/>
      <c r="E4444" s="261" t="str">
        <f>IF(OR('statement of marks'!$GM105="",E4439=""),"",'statement of marks'!$GM105)</f>
        <v/>
      </c>
      <c r="F4444" s="261" t="str">
        <f>IF(OR('statement of marks'!$GM105="",F4439=""),"",'statement of marks'!$GM105)</f>
        <v/>
      </c>
      <c r="G4444" s="261" t="str">
        <f>IF(OR('statement of marks'!$GM105="",G4439=""),"",'statement of marks'!$GM105)</f>
        <v/>
      </c>
      <c r="H4444" s="261" t="str">
        <f>IF(OR('statement of marks'!$GM105="",H4439=""),"",'statement of marks'!$GM105)</f>
        <v/>
      </c>
      <c r="I4444" s="261" t="str">
        <f>IF(OR('statement of marks'!$GM105="",I4439=""),"",'statement of marks'!$GM105)</f>
        <v/>
      </c>
      <c r="J4444" s="262" t="str">
        <f>IF(OR('statement of marks'!$GM105="",J4439=""),"",'statement of marks'!$GM105)</f>
        <v/>
      </c>
    </row>
    <row r="4445" spans="1:10" ht="17.5" customHeight="1">
      <c r="A4445" s="214"/>
      <c r="B4445" s="308" t="str">
        <f>'statement of marks'!$GN$4</f>
        <v>lkekftd foKku</v>
      </c>
      <c r="C4445" s="240"/>
      <c r="D4445" s="241"/>
      <c r="E4445" s="261" t="str">
        <f>IF(OR('statement of marks'!$GP105="",E4439=""),"",'statement of marks'!$GP105)</f>
        <v/>
      </c>
      <c r="F4445" s="261" t="str">
        <f>IF(OR('statement of marks'!$GP105="",F4439=""),"",'statement of marks'!$GP105)</f>
        <v/>
      </c>
      <c r="G4445" s="261" t="str">
        <f>IF(OR('statement of marks'!$GP105="",G4439=""),"",'statement of marks'!$GP105)</f>
        <v/>
      </c>
      <c r="H4445" s="261" t="str">
        <f>IF(OR('statement of marks'!$GP105="",H4439=""),"",'statement of marks'!$GP105)</f>
        <v/>
      </c>
      <c r="I4445" s="261" t="str">
        <f>IF(OR('statement of marks'!$GP105="",I4439=""),"",'statement of marks'!$GP105)</f>
        <v/>
      </c>
      <c r="J4445" s="262" t="str">
        <f>IF(OR('statement of marks'!$GP105="",J4439=""),"",'statement of marks'!$GP105)</f>
        <v/>
      </c>
    </row>
    <row r="4446" spans="1:10" ht="17.5" customHeight="1">
      <c r="A4446" s="214"/>
      <c r="B4446" s="308" t="str">
        <f>'statement of marks'!$GQ$4</f>
        <v>dk;kZuqHko</v>
      </c>
      <c r="C4446" s="240"/>
      <c r="D4446" s="241"/>
      <c r="E4446" s="261" t="str">
        <f>IF(OR('statement of marks'!$GS105="",E4439=""),"",'statement of marks'!$GS105)</f>
        <v/>
      </c>
      <c r="F4446" s="261" t="str">
        <f>IF(OR('statement of marks'!$GS105="",F4439=""),"",'statement of marks'!$GS105)</f>
        <v/>
      </c>
      <c r="G4446" s="261" t="str">
        <f>IF(OR('statement of marks'!$GS105="",G4439=""),"",'statement of marks'!$GS105)</f>
        <v/>
      </c>
      <c r="H4446" s="261" t="str">
        <f>IF(OR('statement of marks'!$GS105="",H4439=""),"",'statement of marks'!$GS105)</f>
        <v/>
      </c>
      <c r="I4446" s="261" t="str">
        <f>IF(OR('statement of marks'!$GS105="",I4439=""),"",'statement of marks'!$GS105)</f>
        <v/>
      </c>
      <c r="J4446" s="262" t="str">
        <f>IF(OR('statement of marks'!$GS105="",J4439=""),"",'statement of marks'!$GS105)</f>
        <v/>
      </c>
    </row>
    <row r="4447" spans="1:10" ht="17.5" customHeight="1">
      <c r="A4447" s="214"/>
      <c r="B4447" s="308" t="str">
        <f>'statement of marks'!$GT$4</f>
        <v>dyk f'k{kk</v>
      </c>
      <c r="C4447" s="240"/>
      <c r="D4447" s="241"/>
      <c r="E4447" s="263" t="str">
        <f>IF(OR('statement of marks'!$GV105="",E4439=""),"",'statement of marks'!$GV105)</f>
        <v/>
      </c>
      <c r="F4447" s="263" t="str">
        <f>IF(OR('statement of marks'!$GV105="",F4439=""),"",'statement of marks'!$GV105)</f>
        <v/>
      </c>
      <c r="G4447" s="263" t="str">
        <f>IF(OR('statement of marks'!$GV105="",G4439=""),"",'statement of marks'!$GV105)</f>
        <v/>
      </c>
      <c r="H4447" s="263" t="str">
        <f>IF(OR('statement of marks'!$GV105="",H4439=""),"",'statement of marks'!$GV105)</f>
        <v/>
      </c>
      <c r="I4447" s="263" t="str">
        <f>IF(OR('statement of marks'!$GV105="",I4439=""),"",'statement of marks'!$GV105)</f>
        <v/>
      </c>
      <c r="J4447" s="264" t="str">
        <f>IF(OR('statement of marks'!$GV105="",J4439=""),"",'statement of marks'!$GV105)</f>
        <v/>
      </c>
    </row>
    <row r="4448" spans="1:10" ht="17.5" customHeight="1">
      <c r="A4448" s="214"/>
      <c r="B4448" s="245" t="s">
        <v>284</v>
      </c>
      <c r="C4448" s="265" t="str">
        <f t="shared" ref="C4448:J4448" si="196">C4439</f>
        <v/>
      </c>
      <c r="D4448" s="265" t="str">
        <f t="shared" si="196"/>
        <v/>
      </c>
      <c r="E4448" s="265" t="str">
        <f t="shared" si="196"/>
        <v/>
      </c>
      <c r="F4448" s="265" t="str">
        <f t="shared" si="196"/>
        <v/>
      </c>
      <c r="G4448" s="265" t="str">
        <f t="shared" si="196"/>
        <v/>
      </c>
      <c r="H4448" s="265" t="str">
        <f t="shared" si="196"/>
        <v/>
      </c>
      <c r="I4448" s="265" t="str">
        <f t="shared" si="196"/>
        <v/>
      </c>
      <c r="J4448" s="266" t="str">
        <f t="shared" si="196"/>
        <v/>
      </c>
    </row>
    <row r="4449" spans="1:10" ht="17.5" customHeight="1">
      <c r="A4449" s="214"/>
      <c r="B4449" s="308" t="str">
        <f>'statement of marks'!$HL$5</f>
        <v>Nk= mifLFkfr</v>
      </c>
      <c r="C4449" s="242"/>
      <c r="D4449" s="242"/>
      <c r="E4449" s="267" t="str">
        <f>IF(OR('statement of marks'!$HL105="",E4439=""),"",'statement of marks'!$HL105)</f>
        <v/>
      </c>
      <c r="F4449" s="267" t="str">
        <f>IF(OR('statement of marks'!$HL105="",F4439=""),"",'statement of marks'!$HL105)</f>
        <v/>
      </c>
      <c r="G4449" s="267" t="str">
        <f>IF(OR('statement of marks'!$HL105="",G4439=""),"",'statement of marks'!$HL105)</f>
        <v/>
      </c>
      <c r="H4449" s="267" t="str">
        <f>IF(OR('statement of marks'!$HL105="",H4439=""),"",'statement of marks'!$HL105)</f>
        <v/>
      </c>
      <c r="I4449" s="267" t="str">
        <f>IF(OR('statement of marks'!$HL105="",I4439=""),"",'statement of marks'!$HL105)</f>
        <v/>
      </c>
      <c r="J4449" s="268" t="str">
        <f>IF(OR('statement of marks'!$HL105="",J4439=""),"",'statement of marks'!$HL105)</f>
        <v/>
      </c>
    </row>
    <row r="4450" spans="1:10" ht="17.5" customHeight="1">
      <c r="A4450" s="214"/>
      <c r="B4450" s="308" t="str">
        <f>'statement of marks'!$HK$5</f>
        <v>dqy ehfVax</v>
      </c>
      <c r="C4450" s="243"/>
      <c r="D4450" s="243"/>
      <c r="E4450" s="243" t="str">
        <f>IF(OR('statement of marks'!$HK105="",E4439=""),"",'statement of marks'!$HK105)</f>
        <v/>
      </c>
      <c r="F4450" s="243" t="str">
        <f>IF(OR('statement of marks'!$HK105="",F4439=""),"",'statement of marks'!$HK105)</f>
        <v/>
      </c>
      <c r="G4450" s="243" t="str">
        <f>IF(OR('statement of marks'!$HK105="",G4439=""),"",'statement of marks'!$HK105)</f>
        <v/>
      </c>
      <c r="H4450" s="243" t="str">
        <f>IF(OR('statement of marks'!$HK105="",H4439=""),"",'statement of marks'!$HK105)</f>
        <v/>
      </c>
      <c r="I4450" s="243" t="str">
        <f>IF(OR('statement of marks'!$HK105="",I4439=""),"",'statement of marks'!$HK105)</f>
        <v/>
      </c>
      <c r="J4450" s="269" t="str">
        <f>IF(OR('statement of marks'!$HK105="",J4439=""),"",'statement of marks'!$HK105)</f>
        <v/>
      </c>
    </row>
    <row r="4451" spans="1:10" ht="17.5" customHeight="1">
      <c r="A4451" s="214"/>
      <c r="B4451" s="308" t="s">
        <v>259</v>
      </c>
      <c r="C4451" s="243" t="str">
        <f t="shared" ref="C4451:J4451" si="197">IF(OR(C4449="",C4450=""),"",C4449/C4450*100)</f>
        <v/>
      </c>
      <c r="D4451" s="243" t="str">
        <f t="shared" si="197"/>
        <v/>
      </c>
      <c r="E4451" s="243" t="str">
        <f t="shared" si="197"/>
        <v/>
      </c>
      <c r="F4451" s="243" t="str">
        <f t="shared" si="197"/>
        <v/>
      </c>
      <c r="G4451" s="243" t="str">
        <f t="shared" si="197"/>
        <v/>
      </c>
      <c r="H4451" s="243" t="str">
        <f t="shared" si="197"/>
        <v/>
      </c>
      <c r="I4451" s="243" t="str">
        <f t="shared" si="197"/>
        <v/>
      </c>
      <c r="J4451" s="269" t="str">
        <f t="shared" si="197"/>
        <v/>
      </c>
    </row>
    <row r="4452" spans="1:10" ht="17.5" customHeight="1">
      <c r="A4452" s="214"/>
      <c r="B4452" s="308" t="s">
        <v>260</v>
      </c>
      <c r="C4452" s="243"/>
      <c r="D4452" s="243"/>
      <c r="E4452" s="243"/>
      <c r="F4452" s="243"/>
      <c r="G4452" s="243"/>
      <c r="H4452" s="243"/>
      <c r="I4452" s="243"/>
      <c r="J4452" s="249"/>
    </row>
    <row r="4453" spans="1:10" ht="17.5" customHeight="1">
      <c r="A4453" s="214"/>
      <c r="B4453" s="310" t="s">
        <v>257</v>
      </c>
      <c r="C4453" s="1319" t="str">
        <f>IF('statement of marks'!HN105="","",'statement of marks'!HN105)</f>
        <v/>
      </c>
      <c r="D4453" s="1320"/>
      <c r="E4453" s="1320"/>
      <c r="F4453" s="1320"/>
      <c r="G4453" s="1320"/>
      <c r="H4453" s="1320"/>
      <c r="I4453" s="1320"/>
      <c r="J4453" s="1321"/>
    </row>
    <row r="4454" spans="1:10" ht="17.5" customHeight="1">
      <c r="A4454" s="214"/>
      <c r="B4454" s="246"/>
      <c r="C4454" s="1322"/>
      <c r="D4454" s="1323"/>
      <c r="E4454" s="1323"/>
      <c r="F4454" s="1324"/>
      <c r="G4454" s="1322"/>
      <c r="H4454" s="1323"/>
      <c r="I4454" s="1323"/>
      <c r="J4454" s="1325"/>
    </row>
    <row r="4455" spans="1:10" ht="17.5" customHeight="1" thickBot="1">
      <c r="A4455" s="215"/>
      <c r="B4455" s="259" t="s">
        <v>262</v>
      </c>
      <c r="C4455" s="1293" t="s">
        <v>80</v>
      </c>
      <c r="D4455" s="1294"/>
      <c r="E4455" s="1294"/>
      <c r="F4455" s="1295"/>
      <c r="G4455" s="1296" t="s">
        <v>263</v>
      </c>
      <c r="H4455" s="1297"/>
      <c r="I4455" s="1297"/>
      <c r="J4455" s="1298"/>
    </row>
    <row r="4456" spans="1:10" ht="17.5" customHeight="1">
      <c r="A4456" s="247"/>
      <c r="B4456" s="1352" t="s">
        <v>228</v>
      </c>
      <c r="C4456" s="1353"/>
      <c r="D4456" s="1353"/>
      <c r="E4456" s="1353"/>
      <c r="F4456" s="1353"/>
      <c r="G4456" s="1353"/>
      <c r="H4456" s="1353"/>
      <c r="I4456" s="1353"/>
      <c r="J4456" s="1354"/>
    </row>
    <row r="4457" spans="1:10" ht="17.5" customHeight="1">
      <c r="A4457" s="214"/>
      <c r="B4457" s="1355" t="s">
        <v>247</v>
      </c>
      <c r="C4457" s="1356"/>
      <c r="D4457" s="1356"/>
      <c r="E4457" s="1356"/>
      <c r="F4457" s="1356"/>
      <c r="G4457" s="1356"/>
      <c r="H4457" s="1356"/>
      <c r="I4457" s="1356"/>
      <c r="J4457" s="1357"/>
    </row>
    <row r="4458" spans="1:10" ht="17.5" customHeight="1">
      <c r="A4458" s="214"/>
      <c r="B4458" s="1358" t="s">
        <v>81</v>
      </c>
      <c r="C4458" s="1358"/>
      <c r="D4458" s="1359">
        <f>YEAR(details!G106)</f>
        <v>1900</v>
      </c>
      <c r="E4458" s="1360"/>
      <c r="F4458" s="307" t="s">
        <v>230</v>
      </c>
      <c r="G4458" s="1359" t="str">
        <f>'statement of marks'!$H$3</f>
        <v>2015-16</v>
      </c>
      <c r="H4458" s="1360"/>
      <c r="I4458" s="307" t="s">
        <v>231</v>
      </c>
      <c r="J4458" s="255"/>
    </row>
    <row r="4459" spans="1:10" ht="17.5" customHeight="1">
      <c r="A4459" s="214"/>
      <c r="B4459" s="1326" t="s">
        <v>229</v>
      </c>
      <c r="C4459" s="1327"/>
      <c r="D4459" s="1312" t="str">
        <f>'statement of marks'!$A$1</f>
        <v>jk- ck- ek/;fed fo|ky; uohu] fuEckgsM+k</v>
      </c>
      <c r="E4459" s="1313"/>
      <c r="F4459" s="1313"/>
      <c r="G4459" s="1313"/>
      <c r="H4459" s="1313"/>
      <c r="I4459" s="1313"/>
      <c r="J4459" s="1314"/>
    </row>
    <row r="4460" spans="1:10" ht="17.5" customHeight="1">
      <c r="A4460" s="214"/>
      <c r="B4460" s="1326" t="str">
        <f>'statement of marks'!$J$3</f>
        <v xml:space="preserve">fo|ky; dk Mk;l dksM+ </v>
      </c>
      <c r="C4460" s="1327"/>
      <c r="D4460" s="1345" t="str">
        <f>'statement of marks'!$K$3</f>
        <v xml:space="preserve">08291009401   </v>
      </c>
      <c r="E4460" s="1346"/>
      <c r="F4460" s="1128"/>
      <c r="G4460" s="1129"/>
      <c r="H4460" s="1129"/>
      <c r="I4460" s="1129"/>
      <c r="J4460" s="1347"/>
    </row>
    <row r="4461" spans="1:10" ht="17.5" customHeight="1">
      <c r="A4461" s="214"/>
      <c r="B4461" s="1326" t="s">
        <v>218</v>
      </c>
      <c r="C4461" s="1327"/>
      <c r="D4461" s="1312" t="str">
        <f>IF('statement of marks'!J106="","",'statement of marks'!J106)</f>
        <v/>
      </c>
      <c r="E4461" s="1313"/>
      <c r="F4461" s="1313"/>
      <c r="G4461" s="1313"/>
      <c r="H4461" s="1313"/>
      <c r="I4461" s="1313"/>
      <c r="J4461" s="1314"/>
    </row>
    <row r="4462" spans="1:10" ht="17.5" customHeight="1">
      <c r="A4462" s="214"/>
      <c r="B4462" s="1326" t="s">
        <v>232</v>
      </c>
      <c r="C4462" s="1327"/>
      <c r="D4462" s="1145" t="str">
        <f>IF('statement of marks'!C106="B","Nk=",IF('statement of marks'!C106="G","Nk=k",""))</f>
        <v/>
      </c>
      <c r="E4462" s="1145"/>
      <c r="F4462" s="258" t="s">
        <v>224</v>
      </c>
      <c r="G4462" s="256" t="str">
        <f>IF('statement of marks'!B106="","",'statement of marks'!B106)</f>
        <v/>
      </c>
      <c r="H4462" s="1348"/>
      <c r="I4462" s="1348"/>
      <c r="J4462" s="1349"/>
    </row>
    <row r="4463" spans="1:10" ht="17.5" customHeight="1">
      <c r="A4463" s="214"/>
      <c r="B4463" s="1326" t="s">
        <v>220</v>
      </c>
      <c r="C4463" s="1327"/>
      <c r="D4463" s="1312" t="str">
        <f>IF('statement of marks'!L106="","",'statement of marks'!L106)</f>
        <v/>
      </c>
      <c r="E4463" s="1313"/>
      <c r="F4463" s="1313"/>
      <c r="G4463" s="1313"/>
      <c r="H4463" s="1313"/>
      <c r="I4463" s="1313"/>
      <c r="J4463" s="1314"/>
    </row>
    <row r="4464" spans="1:10" ht="17.5" customHeight="1">
      <c r="A4464" s="214"/>
      <c r="B4464" s="1326" t="s">
        <v>219</v>
      </c>
      <c r="C4464" s="1327"/>
      <c r="D4464" s="1312" t="str">
        <f>IF('statement of marks'!K106="","",'statement of marks'!K106)</f>
        <v/>
      </c>
      <c r="E4464" s="1313"/>
      <c r="F4464" s="1313"/>
      <c r="G4464" s="1313"/>
      <c r="H4464" s="1313"/>
      <c r="I4464" s="1313"/>
      <c r="J4464" s="1314"/>
    </row>
    <row r="4465" spans="1:10" ht="17.5" customHeight="1">
      <c r="A4465" s="214"/>
      <c r="B4465" s="1326" t="s">
        <v>234</v>
      </c>
      <c r="C4465" s="1327"/>
      <c r="D4465" s="1312" t="str">
        <f>IF(details!N106="","",details!N106)</f>
        <v/>
      </c>
      <c r="E4465" s="1313"/>
      <c r="F4465" s="1313"/>
      <c r="G4465" s="1313"/>
      <c r="H4465" s="1313"/>
      <c r="I4465" s="1313"/>
      <c r="J4465" s="1314"/>
    </row>
    <row r="4466" spans="1:10" ht="17.5" customHeight="1">
      <c r="A4466" s="214"/>
      <c r="B4466" s="1326" t="s">
        <v>283</v>
      </c>
      <c r="C4466" s="1327"/>
      <c r="D4466" s="1312" t="str">
        <f>IF(details!O106="","",details!O106)</f>
        <v/>
      </c>
      <c r="E4466" s="1313"/>
      <c r="F4466" s="1313"/>
      <c r="G4466" s="1313"/>
      <c r="H4466" s="1313"/>
      <c r="I4466" s="1313"/>
      <c r="J4466" s="1314"/>
    </row>
    <row r="4467" spans="1:10" ht="17.5" customHeight="1">
      <c r="A4467" s="214"/>
      <c r="B4467" s="1326" t="s">
        <v>77</v>
      </c>
      <c r="C4467" s="1327"/>
      <c r="D4467" s="392">
        <f>'statement of marks'!$C$3</f>
        <v>6</v>
      </c>
      <c r="E4467" s="309" t="s">
        <v>222</v>
      </c>
      <c r="F4467" s="254" t="str">
        <f>IF('statement of marks'!F106="","",'statement of marks'!F106)</f>
        <v/>
      </c>
      <c r="G4467" s="1343" t="s">
        <v>233</v>
      </c>
      <c r="H4467" s="1170"/>
      <c r="I4467" s="1350" t="str">
        <f>IF('statement of marks'!G106="","",'statement of marks'!G106)</f>
        <v/>
      </c>
      <c r="J4467" s="1351"/>
    </row>
    <row r="4468" spans="1:10" ht="17.5" customHeight="1">
      <c r="A4468" s="214"/>
      <c r="B4468" s="1326" t="s">
        <v>225</v>
      </c>
      <c r="C4468" s="1327"/>
      <c r="D4468" s="1316" t="str">
        <f>IF('statement of marks'!H106="","",'statement of marks'!H106)</f>
        <v/>
      </c>
      <c r="E4468" s="1328"/>
      <c r="F4468" s="1328"/>
      <c r="G4468" s="1328"/>
      <c r="H4468" s="1328"/>
      <c r="I4468" s="1328"/>
      <c r="J4468" s="1329"/>
    </row>
    <row r="4469" spans="1:10" ht="17.5" customHeight="1">
      <c r="A4469" s="214"/>
      <c r="B4469" s="1326" t="s">
        <v>226</v>
      </c>
      <c r="C4469" s="1327"/>
      <c r="D4469" s="1330" t="str">
        <f>IF('statement of marks'!I106="","",'statement of marks'!I106)</f>
        <v/>
      </c>
      <c r="E4469" s="1331"/>
      <c r="F4469" s="1332"/>
      <c r="G4469" s="1332"/>
      <c r="H4469" s="1332"/>
      <c r="I4469" s="1332"/>
      <c r="J4469" s="1333"/>
    </row>
    <row r="4470" spans="1:10" ht="17.5" customHeight="1">
      <c r="A4470" s="214"/>
      <c r="B4470" s="1312" t="s">
        <v>235</v>
      </c>
      <c r="C4470" s="1313"/>
      <c r="D4470" s="1313"/>
      <c r="E4470" s="1144"/>
      <c r="F4470" s="1334" t="str">
        <f>IF(details!Q106="","",details!Q106)</f>
        <v/>
      </c>
      <c r="G4470" s="1334"/>
      <c r="H4470" s="1335"/>
      <c r="I4470" s="1335"/>
      <c r="J4470" s="1336"/>
    </row>
    <row r="4471" spans="1:10" ht="17.5" customHeight="1">
      <c r="A4471" s="214"/>
      <c r="B4471" s="1326" t="s">
        <v>239</v>
      </c>
      <c r="C4471" s="1327"/>
      <c r="D4471" s="1312" t="str">
        <f>IF(details!M106="","",details!M106)</f>
        <v/>
      </c>
      <c r="E4471" s="1313"/>
      <c r="F4471" s="1313"/>
      <c r="G4471" s="1313"/>
      <c r="H4471" s="1313"/>
      <c r="I4471" s="1313"/>
      <c r="J4471" s="1314"/>
    </row>
    <row r="4472" spans="1:10" ht="17.5" customHeight="1">
      <c r="A4472" s="214"/>
      <c r="B4472" s="1326" t="s">
        <v>240</v>
      </c>
      <c r="C4472" s="1327"/>
      <c r="D4472" s="1312" t="str">
        <f>IF(details!P106="","",details!P106)</f>
        <v/>
      </c>
      <c r="E4472" s="1313"/>
      <c r="F4472" s="1313"/>
      <c r="G4472" s="1313"/>
      <c r="H4472" s="1313"/>
      <c r="I4472" s="1313"/>
      <c r="J4472" s="1314"/>
    </row>
    <row r="4473" spans="1:10" ht="17.5" customHeight="1">
      <c r="A4473" s="214"/>
      <c r="B4473" s="1326" t="s">
        <v>241</v>
      </c>
      <c r="C4473" s="1327"/>
      <c r="D4473" s="1337" t="str">
        <f>IF('statement of marks'!HD106="mRrh.kZ",'statement of marks'!$C$3,"")</f>
        <v/>
      </c>
      <c r="E4473" s="1338"/>
      <c r="F4473" s="1313" t="s">
        <v>242</v>
      </c>
      <c r="G4473" s="1144"/>
      <c r="H4473" s="1337" t="str">
        <f>IF(D4473="","",D4473+1)</f>
        <v/>
      </c>
      <c r="I4473" s="1338"/>
      <c r="J4473" s="1339"/>
    </row>
    <row r="4474" spans="1:10" ht="17.5" customHeight="1">
      <c r="A4474" s="214"/>
      <c r="B4474" s="1326" t="s">
        <v>243</v>
      </c>
      <c r="C4474" s="1327"/>
      <c r="D4474" s="1340">
        <f>IF(details!$O$4="","",details!$O$4)</f>
        <v>42460</v>
      </c>
      <c r="E4474" s="1341"/>
      <c r="F4474" s="1342"/>
      <c r="G4474" s="1343"/>
      <c r="H4474" s="1343"/>
      <c r="I4474" s="1343"/>
      <c r="J4474" s="1344"/>
    </row>
    <row r="4475" spans="1:10" ht="17.5" customHeight="1">
      <c r="A4475" s="214"/>
      <c r="B4475" s="1299"/>
      <c r="C4475" s="1299"/>
      <c r="D4475" s="1276"/>
      <c r="E4475" s="1276"/>
      <c r="F4475" s="1288"/>
      <c r="G4475" s="1288"/>
      <c r="H4475" s="1288"/>
      <c r="I4475" s="1288"/>
      <c r="J4475" s="1300"/>
    </row>
    <row r="4476" spans="1:10" ht="17.5" customHeight="1">
      <c r="A4476" s="214"/>
      <c r="B4476" s="1301" t="str">
        <f>IF(details!$I$4="","",details!$I$4)</f>
        <v>Jherh js[kk oekZ</v>
      </c>
      <c r="C4476" s="1301"/>
      <c r="D4476" s="1276"/>
      <c r="E4476" s="1276"/>
      <c r="F4476" s="1302" t="str">
        <f>IF(details!$F$4="","",details!$F$4)</f>
        <v>Jh jk/ks';ke tk'kh</v>
      </c>
      <c r="G4476" s="1303"/>
      <c r="H4476" s="1303"/>
      <c r="I4476" s="1303"/>
      <c r="J4476" s="1304"/>
    </row>
    <row r="4477" spans="1:10" ht="17.5" customHeight="1" thickBot="1">
      <c r="A4477" s="215"/>
      <c r="B4477" s="1305" t="s">
        <v>244</v>
      </c>
      <c r="C4477" s="1305"/>
      <c r="D4477" s="1305" t="s">
        <v>245</v>
      </c>
      <c r="E4477" s="1305"/>
      <c r="F4477" s="1306" t="s">
        <v>246</v>
      </c>
      <c r="G4477" s="1307"/>
      <c r="H4477" s="1307"/>
      <c r="I4477" s="1307"/>
      <c r="J4477" s="1308"/>
    </row>
    <row r="4478" spans="1:10" ht="17.5" customHeight="1">
      <c r="A4478" s="247"/>
      <c r="B4478" s="1309" t="s">
        <v>258</v>
      </c>
      <c r="C4478" s="1310"/>
      <c r="D4478" s="1310"/>
      <c r="E4478" s="1310"/>
      <c r="F4478" s="1310"/>
      <c r="G4478" s="1310"/>
      <c r="H4478" s="1310"/>
      <c r="I4478" s="1310"/>
      <c r="J4478" s="1311"/>
    </row>
    <row r="4479" spans="1:10" ht="17.5" customHeight="1">
      <c r="A4479" s="214"/>
      <c r="B4479" s="310" t="s">
        <v>218</v>
      </c>
      <c r="C4479" s="1312" t="str">
        <f>IF('statement of marks'!J106="","",'statement of marks'!J106)</f>
        <v/>
      </c>
      <c r="D4479" s="1313"/>
      <c r="E4479" s="1313"/>
      <c r="F4479" s="1313"/>
      <c r="G4479" s="1313"/>
      <c r="H4479" s="1313"/>
      <c r="I4479" s="1313"/>
      <c r="J4479" s="1314"/>
    </row>
    <row r="4480" spans="1:10" ht="17.5" customHeight="1">
      <c r="A4480" s="214"/>
      <c r="B4480" s="310" t="s">
        <v>219</v>
      </c>
      <c r="C4480" s="1312" t="str">
        <f>IF('statement of marks'!K106="","",'statement of marks'!K106)</f>
        <v/>
      </c>
      <c r="D4480" s="1313"/>
      <c r="E4480" s="1313"/>
      <c r="F4480" s="1313"/>
      <c r="G4480" s="1313"/>
      <c r="H4480" s="1313"/>
      <c r="I4480" s="1313"/>
      <c r="J4480" s="1314"/>
    </row>
    <row r="4481" spans="1:10" ht="17.5" customHeight="1">
      <c r="A4481" s="214"/>
      <c r="B4481" s="310" t="s">
        <v>220</v>
      </c>
      <c r="C4481" s="1312" t="str">
        <f>IF('statement of marks'!L106="","",'statement of marks'!L106)</f>
        <v/>
      </c>
      <c r="D4481" s="1313"/>
      <c r="E4481" s="1313"/>
      <c r="F4481" s="1313"/>
      <c r="G4481" s="1313"/>
      <c r="H4481" s="1313"/>
      <c r="I4481" s="1313"/>
      <c r="J4481" s="1314"/>
    </row>
    <row r="4482" spans="1:10" ht="17.5" customHeight="1">
      <c r="A4482" s="214"/>
      <c r="B4482" s="310" t="s">
        <v>225</v>
      </c>
      <c r="C4482" s="1315" t="str">
        <f>IF('statement of marks'!H106="","",'statement of marks'!H106)</f>
        <v/>
      </c>
      <c r="D4482" s="1316"/>
      <c r="E4482" s="252" t="s">
        <v>261</v>
      </c>
      <c r="F4482" s="1317" t="str">
        <f>IF('statement of marks'!I106="","",'statement of marks'!I106)</f>
        <v/>
      </c>
      <c r="G4482" s="1317"/>
      <c r="H4482" s="1317"/>
      <c r="I4482" s="1317"/>
      <c r="J4482" s="1318"/>
    </row>
    <row r="4483" spans="1:10" ht="17.5" customHeight="1">
      <c r="A4483" s="214"/>
      <c r="B4483" s="310" t="s">
        <v>223</v>
      </c>
      <c r="C4483" s="253" t="s">
        <v>248</v>
      </c>
      <c r="D4483" s="235" t="s">
        <v>249</v>
      </c>
      <c r="E4483" s="235" t="s">
        <v>250</v>
      </c>
      <c r="F4483" s="235" t="s">
        <v>251</v>
      </c>
      <c r="G4483" s="235" t="s">
        <v>252</v>
      </c>
      <c r="H4483" s="235" t="s">
        <v>253</v>
      </c>
      <c r="I4483" s="235" t="s">
        <v>254</v>
      </c>
      <c r="J4483" s="248" t="s">
        <v>255</v>
      </c>
    </row>
    <row r="4484" spans="1:10" ht="17.5" customHeight="1">
      <c r="A4484" s="214"/>
      <c r="B4484" s="308" t="s">
        <v>256</v>
      </c>
      <c r="C4484" s="239" t="str">
        <f>IF(AND('statement of marks'!$C$3=1,'statement of marks'!HD106="mRrh.kZ"),'statement of marks'!$H$3,"")</f>
        <v/>
      </c>
      <c r="D4484" s="239" t="str">
        <f>IF(AND('statement of marks'!$C$3=2,'statement of marks'!HD106="mRrh.kZ"),'statement of marks'!$H$3,"")</f>
        <v/>
      </c>
      <c r="E4484" s="239" t="str">
        <f>IF(AND('statement of marks'!$C$3=3,'statement of marks'!HD106="mRrh.kZ"),'statement of marks'!$H$3,"")</f>
        <v/>
      </c>
      <c r="F4484" s="239" t="str">
        <f>IF(AND('statement of marks'!$C$3=4,'statement of marks'!HD106="mRrh.kZ"),'statement of marks'!$H$3,"")</f>
        <v/>
      </c>
      <c r="G4484" s="239" t="str">
        <f>IF(AND('statement of marks'!$C$3=5,'statement of marks'!HD106="mRrh.kZ"),'statement of marks'!$H$3,"")</f>
        <v/>
      </c>
      <c r="H4484" s="239" t="str">
        <f>IF(AND('statement of marks'!$C$3=6,'statement of marks'!HD106="mRrh.kZ"),'statement of marks'!$H$3,"")</f>
        <v/>
      </c>
      <c r="I4484" s="239" t="str">
        <f>IF(AND('statement of marks'!$C$3=7,'statement of marks'!HD106="mRrh.kZ"),'statement of marks'!$H$3,"")</f>
        <v/>
      </c>
      <c r="J4484" s="260" t="str">
        <f>IF(AND('statement of marks'!$C$3=8,'statement of marks'!HD106="mRrh.kZ"),'statement of marks'!$H$3,"")</f>
        <v/>
      </c>
    </row>
    <row r="4485" spans="1:10" ht="17.5" customHeight="1">
      <c r="A4485" s="214"/>
      <c r="B4485" s="308" t="str">
        <f>'statement of marks'!$FT$4</f>
        <v>fgUnh</v>
      </c>
      <c r="C4485" s="240"/>
      <c r="D4485" s="241"/>
      <c r="E4485" s="261" t="str">
        <f>IF(OR('statement of marks'!$FV106="",E4484=""),"",'statement of marks'!$FV106)</f>
        <v/>
      </c>
      <c r="F4485" s="261" t="str">
        <f>IF(OR('statement of marks'!$FV106="",F4484=""),"",'statement of marks'!$FV106)</f>
        <v/>
      </c>
      <c r="G4485" s="261" t="str">
        <f>IF(OR('statement of marks'!$FV106="",G4484=""),"",'statement of marks'!$FV106)</f>
        <v/>
      </c>
      <c r="H4485" s="261" t="str">
        <f>IF(OR('statement of marks'!$FV106="",H4484=""),"",'statement of marks'!$FV106)</f>
        <v/>
      </c>
      <c r="I4485" s="261" t="str">
        <f>IF(OR('statement of marks'!$FV106="",I4484=""),"",'statement of marks'!$FV106)</f>
        <v/>
      </c>
      <c r="J4485" s="262" t="str">
        <f>IF(OR('statement of marks'!$FV106="",J4484=""),"",'statement of marks'!$FV106)</f>
        <v/>
      </c>
    </row>
    <row r="4486" spans="1:10" ht="17.5" customHeight="1">
      <c r="A4486" s="214"/>
      <c r="B4486" s="308" t="str">
        <f>'statement of marks'!$FW$4</f>
        <v>vaxszth</v>
      </c>
      <c r="C4486" s="240"/>
      <c r="D4486" s="241"/>
      <c r="E4486" s="261" t="str">
        <f>IF(OR('statement of marks'!$FY106="",E4484=""),"",'statement of marks'!$FY106)</f>
        <v/>
      </c>
      <c r="F4486" s="261" t="str">
        <f>IF(OR('statement of marks'!$FY106="",F4484=""),"",'statement of marks'!$FY106)</f>
        <v/>
      </c>
      <c r="G4486" s="261" t="str">
        <f>IF(OR('statement of marks'!$FY106="",G4484=""),"",'statement of marks'!$FY106)</f>
        <v/>
      </c>
      <c r="H4486" s="261" t="str">
        <f>IF(OR('statement of marks'!$FY106="",H4484=""),"",'statement of marks'!$FY106)</f>
        <v/>
      </c>
      <c r="I4486" s="261" t="str">
        <f>IF(OR('statement of marks'!$FY106="",I4484=""),"",'statement of marks'!$FY106)</f>
        <v/>
      </c>
      <c r="J4486" s="262" t="str">
        <f>IF(OR('statement of marks'!$FY106="",J4484=""),"",'statement of marks'!$FY106)</f>
        <v/>
      </c>
    </row>
    <row r="4487" spans="1:10" ht="17.5" customHeight="1">
      <c r="A4487" s="214"/>
      <c r="B4487" s="308" t="str">
        <f>IF('statement of marks'!BE106="s","laLÑr",IF('statement of marks'!BE106="u","mnwZ",IF('statement of marks'!BE106="g","xqtjkrh",IF('statement of marks'!BE106="p","iatkch",IF('statement of marks'!BE106="sd","flU/kh","r`rh; Hkk""kk")))))</f>
        <v>r`rh; Hkk"kk</v>
      </c>
      <c r="C4487" s="240"/>
      <c r="D4487" s="241"/>
      <c r="E4487" s="261" t="str">
        <f>IF(OR('statement of marks'!$GB106="",E4484=""),"",'statement of marks'!$GB106)</f>
        <v/>
      </c>
      <c r="F4487" s="261" t="str">
        <f>IF(OR('statement of marks'!$GB106="",F4484=""),"",'statement of marks'!$GB106)</f>
        <v/>
      </c>
      <c r="G4487" s="261" t="str">
        <f>IF(OR('statement of marks'!$GB106="",G4484=""),"",'statement of marks'!$GB106)</f>
        <v/>
      </c>
      <c r="H4487" s="261" t="str">
        <f>IF(OR('statement of marks'!$GB106="",H4484=""),"",'statement of marks'!$GB106)</f>
        <v/>
      </c>
      <c r="I4487" s="261" t="str">
        <f>IF(OR('statement of marks'!$GB106="",I4484=""),"",'statement of marks'!$GB106)</f>
        <v/>
      </c>
      <c r="J4487" s="262" t="str">
        <f>IF(OR('statement of marks'!$GB106="",J4484=""),"",'statement of marks'!$GB106)</f>
        <v/>
      </c>
    </row>
    <row r="4488" spans="1:10" ht="17.5" customHeight="1">
      <c r="A4488" s="214"/>
      <c r="B4488" s="308" t="str">
        <f>'statement of marks'!$GH$4</f>
        <v>xf.kr</v>
      </c>
      <c r="C4488" s="240"/>
      <c r="D4488" s="241"/>
      <c r="E4488" s="261" t="str">
        <f>IF(OR('statement of marks'!$GJ106="",E4484=""),"",'statement of marks'!$GJ106)</f>
        <v/>
      </c>
      <c r="F4488" s="261" t="str">
        <f>IF(OR('statement of marks'!$GJ106="",F4484=""),"",'statement of marks'!$GJ106)</f>
        <v/>
      </c>
      <c r="G4488" s="261" t="str">
        <f>IF(OR('statement of marks'!$GJ106="",G4484=""),"",'statement of marks'!$GJ106)</f>
        <v/>
      </c>
      <c r="H4488" s="261" t="str">
        <f>IF(OR('statement of marks'!$GJ106="",H4484=""),"",'statement of marks'!$GJ106)</f>
        <v/>
      </c>
      <c r="I4488" s="261" t="str">
        <f>IF(OR('statement of marks'!$GJ106="",I4484=""),"",'statement of marks'!$GJ106)</f>
        <v/>
      </c>
      <c r="J4488" s="262" t="str">
        <f>IF(OR('statement of marks'!$GJ106="",J4484=""),"",'statement of marks'!$GJ106)</f>
        <v/>
      </c>
    </row>
    <row r="4489" spans="1:10" ht="17.5" customHeight="1">
      <c r="A4489" s="214"/>
      <c r="B4489" s="308" t="str">
        <f>'statement of marks'!$GK$4</f>
        <v>foKku</v>
      </c>
      <c r="C4489" s="240"/>
      <c r="D4489" s="241"/>
      <c r="E4489" s="261" t="str">
        <f>IF(OR('statement of marks'!$GM106="",E4484=""),"",'statement of marks'!$GM106)</f>
        <v/>
      </c>
      <c r="F4489" s="261" t="str">
        <f>IF(OR('statement of marks'!$GM106="",F4484=""),"",'statement of marks'!$GM106)</f>
        <v/>
      </c>
      <c r="G4489" s="261" t="str">
        <f>IF(OR('statement of marks'!$GM106="",G4484=""),"",'statement of marks'!$GM106)</f>
        <v/>
      </c>
      <c r="H4489" s="261" t="str">
        <f>IF(OR('statement of marks'!$GM106="",H4484=""),"",'statement of marks'!$GM106)</f>
        <v/>
      </c>
      <c r="I4489" s="261" t="str">
        <f>IF(OR('statement of marks'!$GM106="",I4484=""),"",'statement of marks'!$GM106)</f>
        <v/>
      </c>
      <c r="J4489" s="262" t="str">
        <f>IF(OR('statement of marks'!$GM106="",J4484=""),"",'statement of marks'!$GM106)</f>
        <v/>
      </c>
    </row>
    <row r="4490" spans="1:10" ht="17.5" customHeight="1">
      <c r="A4490" s="214"/>
      <c r="B4490" s="308" t="str">
        <f>'statement of marks'!$GN$4</f>
        <v>lkekftd foKku</v>
      </c>
      <c r="C4490" s="240"/>
      <c r="D4490" s="241"/>
      <c r="E4490" s="261" t="str">
        <f>IF(OR('statement of marks'!$GP106="",E4484=""),"",'statement of marks'!$GP106)</f>
        <v/>
      </c>
      <c r="F4490" s="261" t="str">
        <f>IF(OR('statement of marks'!$GP106="",F4484=""),"",'statement of marks'!$GP106)</f>
        <v/>
      </c>
      <c r="G4490" s="261" t="str">
        <f>IF(OR('statement of marks'!$GP106="",G4484=""),"",'statement of marks'!$GP106)</f>
        <v/>
      </c>
      <c r="H4490" s="261" t="str">
        <f>IF(OR('statement of marks'!$GP106="",H4484=""),"",'statement of marks'!$GP106)</f>
        <v/>
      </c>
      <c r="I4490" s="261" t="str">
        <f>IF(OR('statement of marks'!$GP106="",I4484=""),"",'statement of marks'!$GP106)</f>
        <v/>
      </c>
      <c r="J4490" s="262" t="str">
        <f>IF(OR('statement of marks'!$GP106="",J4484=""),"",'statement of marks'!$GP106)</f>
        <v/>
      </c>
    </row>
    <row r="4491" spans="1:10" ht="17.5" customHeight="1">
      <c r="A4491" s="214"/>
      <c r="B4491" s="308" t="str">
        <f>'statement of marks'!$GQ$4</f>
        <v>dk;kZuqHko</v>
      </c>
      <c r="C4491" s="240"/>
      <c r="D4491" s="241"/>
      <c r="E4491" s="261" t="str">
        <f>IF(OR('statement of marks'!$GS106="",E4484=""),"",'statement of marks'!$GS106)</f>
        <v/>
      </c>
      <c r="F4491" s="261" t="str">
        <f>IF(OR('statement of marks'!$GS106="",F4484=""),"",'statement of marks'!$GS106)</f>
        <v/>
      </c>
      <c r="G4491" s="261" t="str">
        <f>IF(OR('statement of marks'!$GS106="",G4484=""),"",'statement of marks'!$GS106)</f>
        <v/>
      </c>
      <c r="H4491" s="261" t="str">
        <f>IF(OR('statement of marks'!$GS106="",H4484=""),"",'statement of marks'!$GS106)</f>
        <v/>
      </c>
      <c r="I4491" s="261" t="str">
        <f>IF(OR('statement of marks'!$GS106="",I4484=""),"",'statement of marks'!$GS106)</f>
        <v/>
      </c>
      <c r="J4491" s="262" t="str">
        <f>IF(OR('statement of marks'!$GS106="",J4484=""),"",'statement of marks'!$GS106)</f>
        <v/>
      </c>
    </row>
    <row r="4492" spans="1:10" ht="17.5" customHeight="1">
      <c r="A4492" s="214"/>
      <c r="B4492" s="308" t="str">
        <f>'statement of marks'!$GT$4</f>
        <v>dyk f'k{kk</v>
      </c>
      <c r="C4492" s="240"/>
      <c r="D4492" s="241"/>
      <c r="E4492" s="263" t="str">
        <f>IF(OR('statement of marks'!$GV106="",E4484=""),"",'statement of marks'!$GV106)</f>
        <v/>
      </c>
      <c r="F4492" s="263" t="str">
        <f>IF(OR('statement of marks'!$GV106="",F4484=""),"",'statement of marks'!$GV106)</f>
        <v/>
      </c>
      <c r="G4492" s="263" t="str">
        <f>IF(OR('statement of marks'!$GV106="",G4484=""),"",'statement of marks'!$GV106)</f>
        <v/>
      </c>
      <c r="H4492" s="263" t="str">
        <f>IF(OR('statement of marks'!$GV106="",H4484=""),"",'statement of marks'!$GV106)</f>
        <v/>
      </c>
      <c r="I4492" s="263" t="str">
        <f>IF(OR('statement of marks'!$GV106="",I4484=""),"",'statement of marks'!$GV106)</f>
        <v/>
      </c>
      <c r="J4492" s="264" t="str">
        <f>IF(OR('statement of marks'!$GV106="",J4484=""),"",'statement of marks'!$GV106)</f>
        <v/>
      </c>
    </row>
    <row r="4493" spans="1:10" ht="17.5" customHeight="1">
      <c r="A4493" s="214"/>
      <c r="B4493" s="245" t="s">
        <v>284</v>
      </c>
      <c r="C4493" s="265" t="str">
        <f t="shared" ref="C4493:J4493" si="198">C4484</f>
        <v/>
      </c>
      <c r="D4493" s="265" t="str">
        <f t="shared" si="198"/>
        <v/>
      </c>
      <c r="E4493" s="265" t="str">
        <f t="shared" si="198"/>
        <v/>
      </c>
      <c r="F4493" s="265" t="str">
        <f t="shared" si="198"/>
        <v/>
      </c>
      <c r="G4493" s="265" t="str">
        <f t="shared" si="198"/>
        <v/>
      </c>
      <c r="H4493" s="265" t="str">
        <f t="shared" si="198"/>
        <v/>
      </c>
      <c r="I4493" s="265" t="str">
        <f t="shared" si="198"/>
        <v/>
      </c>
      <c r="J4493" s="266" t="str">
        <f t="shared" si="198"/>
        <v/>
      </c>
    </row>
    <row r="4494" spans="1:10" ht="17.5" customHeight="1">
      <c r="A4494" s="214"/>
      <c r="B4494" s="308" t="str">
        <f>'statement of marks'!$HL$5</f>
        <v>Nk= mifLFkfr</v>
      </c>
      <c r="C4494" s="242"/>
      <c r="D4494" s="242"/>
      <c r="E4494" s="267" t="str">
        <f>IF(OR('statement of marks'!$HL106="",E4484=""),"",'statement of marks'!$HL106)</f>
        <v/>
      </c>
      <c r="F4494" s="267" t="str">
        <f>IF(OR('statement of marks'!$HL106="",F4484=""),"",'statement of marks'!$HL106)</f>
        <v/>
      </c>
      <c r="G4494" s="267" t="str">
        <f>IF(OR('statement of marks'!$HL106="",G4484=""),"",'statement of marks'!$HL106)</f>
        <v/>
      </c>
      <c r="H4494" s="267" t="str">
        <f>IF(OR('statement of marks'!$HL106="",H4484=""),"",'statement of marks'!$HL106)</f>
        <v/>
      </c>
      <c r="I4494" s="267" t="str">
        <f>IF(OR('statement of marks'!$HL106="",I4484=""),"",'statement of marks'!$HL106)</f>
        <v/>
      </c>
      <c r="J4494" s="268" t="str">
        <f>IF(OR('statement of marks'!$HL106="",J4484=""),"",'statement of marks'!$HL106)</f>
        <v/>
      </c>
    </row>
    <row r="4495" spans="1:10" ht="17.5" customHeight="1">
      <c r="A4495" s="214"/>
      <c r="B4495" s="308" t="str">
        <f>'statement of marks'!$HK$5</f>
        <v>dqy ehfVax</v>
      </c>
      <c r="C4495" s="243"/>
      <c r="D4495" s="243"/>
      <c r="E4495" s="243" t="str">
        <f>IF(OR('statement of marks'!$HK106="",E4484=""),"",'statement of marks'!$HK106)</f>
        <v/>
      </c>
      <c r="F4495" s="243" t="str">
        <f>IF(OR('statement of marks'!$HK106="",F4484=""),"",'statement of marks'!$HK106)</f>
        <v/>
      </c>
      <c r="G4495" s="243" t="str">
        <f>IF(OR('statement of marks'!$HK106="",G4484=""),"",'statement of marks'!$HK106)</f>
        <v/>
      </c>
      <c r="H4495" s="243" t="str">
        <f>IF(OR('statement of marks'!$HK106="",H4484=""),"",'statement of marks'!$HK106)</f>
        <v/>
      </c>
      <c r="I4495" s="243" t="str">
        <f>IF(OR('statement of marks'!$HK106="",I4484=""),"",'statement of marks'!$HK106)</f>
        <v/>
      </c>
      <c r="J4495" s="269" t="str">
        <f>IF(OR('statement of marks'!$HK106="",J4484=""),"",'statement of marks'!$HK106)</f>
        <v/>
      </c>
    </row>
    <row r="4496" spans="1:10" ht="17.5" customHeight="1">
      <c r="A4496" s="214"/>
      <c r="B4496" s="308" t="s">
        <v>259</v>
      </c>
      <c r="C4496" s="243" t="str">
        <f t="shared" ref="C4496:J4496" si="199">IF(OR(C4494="",C4495=""),"",C4494/C4495*100)</f>
        <v/>
      </c>
      <c r="D4496" s="243" t="str">
        <f t="shared" si="199"/>
        <v/>
      </c>
      <c r="E4496" s="243" t="str">
        <f t="shared" si="199"/>
        <v/>
      </c>
      <c r="F4496" s="243" t="str">
        <f t="shared" si="199"/>
        <v/>
      </c>
      <c r="G4496" s="243" t="str">
        <f t="shared" si="199"/>
        <v/>
      </c>
      <c r="H4496" s="243" t="str">
        <f t="shared" si="199"/>
        <v/>
      </c>
      <c r="I4496" s="243" t="str">
        <f t="shared" si="199"/>
        <v/>
      </c>
      <c r="J4496" s="269" t="str">
        <f t="shared" si="199"/>
        <v/>
      </c>
    </row>
    <row r="4497" spans="1:10" ht="17.5" customHeight="1">
      <c r="A4497" s="214"/>
      <c r="B4497" s="308" t="s">
        <v>260</v>
      </c>
      <c r="C4497" s="243"/>
      <c r="D4497" s="243"/>
      <c r="E4497" s="243"/>
      <c r="F4497" s="243"/>
      <c r="G4497" s="243"/>
      <c r="H4497" s="243"/>
      <c r="I4497" s="243"/>
      <c r="J4497" s="249"/>
    </row>
    <row r="4498" spans="1:10" ht="17.5" customHeight="1">
      <c r="A4498" s="214"/>
      <c r="B4498" s="310" t="s">
        <v>257</v>
      </c>
      <c r="C4498" s="1319" t="str">
        <f>IF('statement of marks'!HN106="","",'statement of marks'!HN106)</f>
        <v/>
      </c>
      <c r="D4498" s="1320"/>
      <c r="E4498" s="1320"/>
      <c r="F4498" s="1320"/>
      <c r="G4498" s="1320"/>
      <c r="H4498" s="1320"/>
      <c r="I4498" s="1320"/>
      <c r="J4498" s="1321"/>
    </row>
    <row r="4499" spans="1:10" ht="17.5" customHeight="1">
      <c r="A4499" s="214"/>
      <c r="B4499" s="246"/>
      <c r="C4499" s="1322"/>
      <c r="D4499" s="1323"/>
      <c r="E4499" s="1323"/>
      <c r="F4499" s="1324"/>
      <c r="G4499" s="1322"/>
      <c r="H4499" s="1323"/>
      <c r="I4499" s="1323"/>
      <c r="J4499" s="1325"/>
    </row>
    <row r="4500" spans="1:10" ht="17.5" customHeight="1" thickBot="1">
      <c r="A4500" s="215"/>
      <c r="B4500" s="259" t="s">
        <v>262</v>
      </c>
      <c r="C4500" s="1293" t="s">
        <v>80</v>
      </c>
      <c r="D4500" s="1294"/>
      <c r="E4500" s="1294"/>
      <c r="F4500" s="1295"/>
      <c r="G4500" s="1296" t="s">
        <v>263</v>
      </c>
      <c r="H4500" s="1297"/>
      <c r="I4500" s="1297"/>
      <c r="J4500" s="1298"/>
    </row>
  </sheetData>
  <sheetProtection password="CC1C" sheet="1" objects="1" scenarios="1" formatCells="0" formatColumns="0" formatRows="0" autoFilter="0"/>
  <mergeCells count="6300">
    <mergeCell ref="C204:J204"/>
    <mergeCell ref="B199:C199"/>
    <mergeCell ref="D199:E199"/>
    <mergeCell ref="F199:J199"/>
    <mergeCell ref="B200:C200"/>
    <mergeCell ref="D200:E201"/>
    <mergeCell ref="F200:J200"/>
    <mergeCell ref="B201:C201"/>
    <mergeCell ref="F201:J201"/>
    <mergeCell ref="C224:F224"/>
    <mergeCell ref="G224:J224"/>
    <mergeCell ref="C225:F225"/>
    <mergeCell ref="G225:J225"/>
    <mergeCell ref="C205:J205"/>
    <mergeCell ref="C206:J206"/>
    <mergeCell ref="C207:D207"/>
    <mergeCell ref="F207:J207"/>
    <mergeCell ref="C223:J223"/>
    <mergeCell ref="B196:C196"/>
    <mergeCell ref="D196:J196"/>
    <mergeCell ref="B197:C197"/>
    <mergeCell ref="D197:J197"/>
    <mergeCell ref="B198:C198"/>
    <mergeCell ref="D198:E198"/>
    <mergeCell ref="F198:G198"/>
    <mergeCell ref="H198:J198"/>
    <mergeCell ref="B194:C194"/>
    <mergeCell ref="D194:J194"/>
    <mergeCell ref="B195:E195"/>
    <mergeCell ref="F195:G195"/>
    <mergeCell ref="H195:J195"/>
    <mergeCell ref="B202:C202"/>
    <mergeCell ref="D202:E202"/>
    <mergeCell ref="F202:J202"/>
    <mergeCell ref="B203:J203"/>
    <mergeCell ref="B187:C187"/>
    <mergeCell ref="D187:E187"/>
    <mergeCell ref="H187:J187"/>
    <mergeCell ref="B188:C188"/>
    <mergeCell ref="D188:J188"/>
    <mergeCell ref="B185:C185"/>
    <mergeCell ref="D185:E185"/>
    <mergeCell ref="F185:J185"/>
    <mergeCell ref="B186:C186"/>
    <mergeCell ref="D186:J186"/>
    <mergeCell ref="B192:C192"/>
    <mergeCell ref="G192:H192"/>
    <mergeCell ref="I192:J192"/>
    <mergeCell ref="B193:C193"/>
    <mergeCell ref="D193:J193"/>
    <mergeCell ref="B189:C189"/>
    <mergeCell ref="D189:J189"/>
    <mergeCell ref="B190:C190"/>
    <mergeCell ref="D190:J190"/>
    <mergeCell ref="B191:C191"/>
    <mergeCell ref="D191:J191"/>
    <mergeCell ref="C160:J160"/>
    <mergeCell ref="C161:J161"/>
    <mergeCell ref="C162:D162"/>
    <mergeCell ref="F162:J162"/>
    <mergeCell ref="C178:J178"/>
    <mergeCell ref="B157:C157"/>
    <mergeCell ref="D157:E157"/>
    <mergeCell ref="F157:J157"/>
    <mergeCell ref="B158:J158"/>
    <mergeCell ref="C159:J159"/>
    <mergeCell ref="B182:J182"/>
    <mergeCell ref="B183:C183"/>
    <mergeCell ref="D183:E183"/>
    <mergeCell ref="G183:H183"/>
    <mergeCell ref="B184:C184"/>
    <mergeCell ref="D184:J184"/>
    <mergeCell ref="C179:F179"/>
    <mergeCell ref="G179:J179"/>
    <mergeCell ref="C180:F180"/>
    <mergeCell ref="G180:J180"/>
    <mergeCell ref="B181:J181"/>
    <mergeCell ref="B149:C149"/>
    <mergeCell ref="D149:J149"/>
    <mergeCell ref="B150:E150"/>
    <mergeCell ref="F150:G150"/>
    <mergeCell ref="H150:J150"/>
    <mergeCell ref="B147:C147"/>
    <mergeCell ref="G147:H147"/>
    <mergeCell ref="I147:J147"/>
    <mergeCell ref="B148:C148"/>
    <mergeCell ref="D148:J148"/>
    <mergeCell ref="B154:C154"/>
    <mergeCell ref="D154:E154"/>
    <mergeCell ref="F154:J154"/>
    <mergeCell ref="B155:C155"/>
    <mergeCell ref="D155:E156"/>
    <mergeCell ref="F155:J155"/>
    <mergeCell ref="B156:C156"/>
    <mergeCell ref="F156:J156"/>
    <mergeCell ref="B151:C151"/>
    <mergeCell ref="D151:J151"/>
    <mergeCell ref="B152:C152"/>
    <mergeCell ref="D152:J152"/>
    <mergeCell ref="B153:C153"/>
    <mergeCell ref="D153:E153"/>
    <mergeCell ref="F153:G153"/>
    <mergeCell ref="H153:J153"/>
    <mergeCell ref="B140:C140"/>
    <mergeCell ref="D140:E140"/>
    <mergeCell ref="F140:J140"/>
    <mergeCell ref="B141:C141"/>
    <mergeCell ref="D141:J141"/>
    <mergeCell ref="B137:J137"/>
    <mergeCell ref="B138:C138"/>
    <mergeCell ref="D138:E138"/>
    <mergeCell ref="G138:H138"/>
    <mergeCell ref="B139:C139"/>
    <mergeCell ref="D139:J139"/>
    <mergeCell ref="B144:C144"/>
    <mergeCell ref="D144:J144"/>
    <mergeCell ref="B145:C145"/>
    <mergeCell ref="D145:J145"/>
    <mergeCell ref="B146:C146"/>
    <mergeCell ref="D146:J146"/>
    <mergeCell ref="B142:C142"/>
    <mergeCell ref="D142:E142"/>
    <mergeCell ref="H142:J142"/>
    <mergeCell ref="B143:C143"/>
    <mergeCell ref="D143:J143"/>
    <mergeCell ref="C114:J114"/>
    <mergeCell ref="B109:C109"/>
    <mergeCell ref="D109:E109"/>
    <mergeCell ref="F109:J109"/>
    <mergeCell ref="B110:C110"/>
    <mergeCell ref="D110:E111"/>
    <mergeCell ref="F110:J110"/>
    <mergeCell ref="B111:C111"/>
    <mergeCell ref="F111:J111"/>
    <mergeCell ref="C134:F134"/>
    <mergeCell ref="G134:J134"/>
    <mergeCell ref="C135:F135"/>
    <mergeCell ref="G135:J135"/>
    <mergeCell ref="B136:J136"/>
    <mergeCell ref="C115:J115"/>
    <mergeCell ref="C116:J116"/>
    <mergeCell ref="C117:D117"/>
    <mergeCell ref="F117:J117"/>
    <mergeCell ref="C133:J133"/>
    <mergeCell ref="B106:C106"/>
    <mergeCell ref="D106:J106"/>
    <mergeCell ref="B107:C107"/>
    <mergeCell ref="D107:J107"/>
    <mergeCell ref="B108:C108"/>
    <mergeCell ref="D108:E108"/>
    <mergeCell ref="F108:G108"/>
    <mergeCell ref="H108:J108"/>
    <mergeCell ref="B104:C104"/>
    <mergeCell ref="D104:J104"/>
    <mergeCell ref="B105:E105"/>
    <mergeCell ref="F105:G105"/>
    <mergeCell ref="H105:J105"/>
    <mergeCell ref="B112:C112"/>
    <mergeCell ref="D112:E112"/>
    <mergeCell ref="F112:J112"/>
    <mergeCell ref="B113:J113"/>
    <mergeCell ref="B97:C97"/>
    <mergeCell ref="D97:E97"/>
    <mergeCell ref="H97:J97"/>
    <mergeCell ref="B98:C98"/>
    <mergeCell ref="D98:J98"/>
    <mergeCell ref="B95:C95"/>
    <mergeCell ref="D95:E95"/>
    <mergeCell ref="F95:J95"/>
    <mergeCell ref="B96:C96"/>
    <mergeCell ref="D96:J96"/>
    <mergeCell ref="B102:C102"/>
    <mergeCell ref="G102:H102"/>
    <mergeCell ref="I102:J102"/>
    <mergeCell ref="B103:C103"/>
    <mergeCell ref="D103:J103"/>
    <mergeCell ref="B99:C99"/>
    <mergeCell ref="D99:J99"/>
    <mergeCell ref="B100:C100"/>
    <mergeCell ref="D100:J100"/>
    <mergeCell ref="B101:C101"/>
    <mergeCell ref="D101:J101"/>
    <mergeCell ref="C71:J71"/>
    <mergeCell ref="C72:D72"/>
    <mergeCell ref="F72:J72"/>
    <mergeCell ref="C88:J88"/>
    <mergeCell ref="B67:C67"/>
    <mergeCell ref="D67:E67"/>
    <mergeCell ref="F67:J67"/>
    <mergeCell ref="B68:J68"/>
    <mergeCell ref="C69:J69"/>
    <mergeCell ref="B92:J92"/>
    <mergeCell ref="B93:C93"/>
    <mergeCell ref="D93:E93"/>
    <mergeCell ref="G93:H93"/>
    <mergeCell ref="B94:C94"/>
    <mergeCell ref="D94:J94"/>
    <mergeCell ref="C89:F89"/>
    <mergeCell ref="G89:J89"/>
    <mergeCell ref="C90:F90"/>
    <mergeCell ref="G90:J90"/>
    <mergeCell ref="B91:J91"/>
    <mergeCell ref="B64:C64"/>
    <mergeCell ref="D64:E64"/>
    <mergeCell ref="F64:J64"/>
    <mergeCell ref="B65:C65"/>
    <mergeCell ref="D65:E66"/>
    <mergeCell ref="F65:J65"/>
    <mergeCell ref="B66:C66"/>
    <mergeCell ref="F66:J66"/>
    <mergeCell ref="B61:C61"/>
    <mergeCell ref="D61:J61"/>
    <mergeCell ref="B62:C62"/>
    <mergeCell ref="D62:J62"/>
    <mergeCell ref="B63:C63"/>
    <mergeCell ref="D63:E63"/>
    <mergeCell ref="F63:G63"/>
    <mergeCell ref="H63:J63"/>
    <mergeCell ref="C70:J70"/>
    <mergeCell ref="B53:C53"/>
    <mergeCell ref="D53:J53"/>
    <mergeCell ref="B54:C54"/>
    <mergeCell ref="D54:J54"/>
    <mergeCell ref="B55:C55"/>
    <mergeCell ref="D55:J55"/>
    <mergeCell ref="B51:C51"/>
    <mergeCell ref="D51:J51"/>
    <mergeCell ref="B52:C52"/>
    <mergeCell ref="D52:E52"/>
    <mergeCell ref="H52:J52"/>
    <mergeCell ref="B58:C58"/>
    <mergeCell ref="D58:J58"/>
    <mergeCell ref="B59:C59"/>
    <mergeCell ref="D59:J59"/>
    <mergeCell ref="B60:E60"/>
    <mergeCell ref="F60:G60"/>
    <mergeCell ref="H60:J60"/>
    <mergeCell ref="B56:C56"/>
    <mergeCell ref="D56:J56"/>
    <mergeCell ref="B57:C57"/>
    <mergeCell ref="G57:H57"/>
    <mergeCell ref="I57:J57"/>
    <mergeCell ref="F22:J22"/>
    <mergeCell ref="B20:C20"/>
    <mergeCell ref="F20:J20"/>
    <mergeCell ref="F21:J21"/>
    <mergeCell ref="B21:C21"/>
    <mergeCell ref="D20:E21"/>
    <mergeCell ref="D19:E19"/>
    <mergeCell ref="F19:J19"/>
    <mergeCell ref="F18:G18"/>
    <mergeCell ref="B49:C49"/>
    <mergeCell ref="D49:J49"/>
    <mergeCell ref="B50:C50"/>
    <mergeCell ref="D50:E50"/>
    <mergeCell ref="F50:J50"/>
    <mergeCell ref="B46:J46"/>
    <mergeCell ref="B47:J47"/>
    <mergeCell ref="B48:C48"/>
    <mergeCell ref="D48:E48"/>
    <mergeCell ref="G48:H48"/>
    <mergeCell ref="B18:C18"/>
    <mergeCell ref="C24:J24"/>
    <mergeCell ref="C25:J25"/>
    <mergeCell ref="C26:J26"/>
    <mergeCell ref="F27:J27"/>
    <mergeCell ref="C27:D27"/>
    <mergeCell ref="B19:C19"/>
    <mergeCell ref="B22:C22"/>
    <mergeCell ref="B23:J23"/>
    <mergeCell ref="D22:E22"/>
    <mergeCell ref="F15:G15"/>
    <mergeCell ref="H15:J15"/>
    <mergeCell ref="B1:J1"/>
    <mergeCell ref="B2:J2"/>
    <mergeCell ref="D17:J17"/>
    <mergeCell ref="D16:J16"/>
    <mergeCell ref="D3:E3"/>
    <mergeCell ref="G3:H3"/>
    <mergeCell ref="I12:J12"/>
    <mergeCell ref="D13:J13"/>
    <mergeCell ref="D14:J14"/>
    <mergeCell ref="B15:E15"/>
    <mergeCell ref="B13:C13"/>
    <mergeCell ref="B14:C14"/>
    <mergeCell ref="F5:J5"/>
    <mergeCell ref="D5:E5"/>
    <mergeCell ref="D4:J4"/>
    <mergeCell ref="D6:J6"/>
    <mergeCell ref="B3:C3"/>
    <mergeCell ref="H7:J7"/>
    <mergeCell ref="D7:E7"/>
    <mergeCell ref="D11:J11"/>
    <mergeCell ref="B226:J226"/>
    <mergeCell ref="B227:J227"/>
    <mergeCell ref="B228:C228"/>
    <mergeCell ref="D228:E228"/>
    <mergeCell ref="G228:H228"/>
    <mergeCell ref="B229:C229"/>
    <mergeCell ref="D229:J229"/>
    <mergeCell ref="B230:C230"/>
    <mergeCell ref="D230:E230"/>
    <mergeCell ref="F230:J230"/>
    <mergeCell ref="G45:J45"/>
    <mergeCell ref="C45:F45"/>
    <mergeCell ref="B4:C4"/>
    <mergeCell ref="B5:C5"/>
    <mergeCell ref="B6:C6"/>
    <mergeCell ref="B7:C7"/>
    <mergeCell ref="B8:C8"/>
    <mergeCell ref="B9:C9"/>
    <mergeCell ref="B10:C10"/>
    <mergeCell ref="B11:C11"/>
    <mergeCell ref="B12:C12"/>
    <mergeCell ref="G12:H12"/>
    <mergeCell ref="C44:F44"/>
    <mergeCell ref="G44:J44"/>
    <mergeCell ref="D8:J8"/>
    <mergeCell ref="D9:J9"/>
    <mergeCell ref="D10:J10"/>
    <mergeCell ref="H18:J18"/>
    <mergeCell ref="D18:E18"/>
    <mergeCell ref="C43:J43"/>
    <mergeCell ref="B16:C16"/>
    <mergeCell ref="B17:C17"/>
    <mergeCell ref="B235:C235"/>
    <mergeCell ref="D235:J235"/>
    <mergeCell ref="B236:C236"/>
    <mergeCell ref="D236:J236"/>
    <mergeCell ref="B237:C237"/>
    <mergeCell ref="G237:H237"/>
    <mergeCell ref="I237:J237"/>
    <mergeCell ref="B238:C238"/>
    <mergeCell ref="D238:J238"/>
    <mergeCell ref="B231:C231"/>
    <mergeCell ref="D231:J231"/>
    <mergeCell ref="B232:C232"/>
    <mergeCell ref="D232:E232"/>
    <mergeCell ref="H232:J232"/>
    <mergeCell ref="B233:C233"/>
    <mergeCell ref="D233:J233"/>
    <mergeCell ref="B234:C234"/>
    <mergeCell ref="D234:J234"/>
    <mergeCell ref="B243:C243"/>
    <mergeCell ref="D243:E243"/>
    <mergeCell ref="F243:G243"/>
    <mergeCell ref="H243:J243"/>
    <mergeCell ref="B244:C244"/>
    <mergeCell ref="D244:E244"/>
    <mergeCell ref="F244:J244"/>
    <mergeCell ref="B245:C245"/>
    <mergeCell ref="D245:E246"/>
    <mergeCell ref="F245:J245"/>
    <mergeCell ref="B246:C246"/>
    <mergeCell ref="F246:J246"/>
    <mergeCell ref="B239:C239"/>
    <mergeCell ref="D239:J239"/>
    <mergeCell ref="B240:E240"/>
    <mergeCell ref="F240:G240"/>
    <mergeCell ref="H240:J240"/>
    <mergeCell ref="B241:C241"/>
    <mergeCell ref="D241:J241"/>
    <mergeCell ref="B242:C242"/>
    <mergeCell ref="D242:J242"/>
    <mergeCell ref="C268:J268"/>
    <mergeCell ref="C269:F269"/>
    <mergeCell ref="G269:J269"/>
    <mergeCell ref="C270:F270"/>
    <mergeCell ref="G270:J270"/>
    <mergeCell ref="B271:J271"/>
    <mergeCell ref="B272:J272"/>
    <mergeCell ref="B273:C273"/>
    <mergeCell ref="D273:E273"/>
    <mergeCell ref="G273:H273"/>
    <mergeCell ref="B247:C247"/>
    <mergeCell ref="D247:E247"/>
    <mergeCell ref="F247:J247"/>
    <mergeCell ref="B248:J248"/>
    <mergeCell ref="C249:J249"/>
    <mergeCell ref="C250:J250"/>
    <mergeCell ref="C251:J251"/>
    <mergeCell ref="C252:D252"/>
    <mergeCell ref="F252:J252"/>
    <mergeCell ref="B278:C278"/>
    <mergeCell ref="D278:J278"/>
    <mergeCell ref="B279:C279"/>
    <mergeCell ref="D279:J279"/>
    <mergeCell ref="B280:C280"/>
    <mergeCell ref="D280:J280"/>
    <mergeCell ref="B281:C281"/>
    <mergeCell ref="D281:J281"/>
    <mergeCell ref="B282:C282"/>
    <mergeCell ref="G282:H282"/>
    <mergeCell ref="I282:J282"/>
    <mergeCell ref="B274:C274"/>
    <mergeCell ref="D274:J274"/>
    <mergeCell ref="B275:C275"/>
    <mergeCell ref="D275:E275"/>
    <mergeCell ref="F275:J275"/>
    <mergeCell ref="B276:C276"/>
    <mergeCell ref="D276:J276"/>
    <mergeCell ref="B277:C277"/>
    <mergeCell ref="D277:E277"/>
    <mergeCell ref="H277:J277"/>
    <mergeCell ref="B287:C287"/>
    <mergeCell ref="D287:J287"/>
    <mergeCell ref="B288:C288"/>
    <mergeCell ref="D288:E288"/>
    <mergeCell ref="F288:G288"/>
    <mergeCell ref="H288:J288"/>
    <mergeCell ref="B289:C289"/>
    <mergeCell ref="D289:E289"/>
    <mergeCell ref="F289:J289"/>
    <mergeCell ref="B283:C283"/>
    <mergeCell ref="D283:J283"/>
    <mergeCell ref="B284:C284"/>
    <mergeCell ref="D284:J284"/>
    <mergeCell ref="B285:E285"/>
    <mergeCell ref="F285:G285"/>
    <mergeCell ref="H285:J285"/>
    <mergeCell ref="B286:C286"/>
    <mergeCell ref="D286:J286"/>
    <mergeCell ref="C294:J294"/>
    <mergeCell ref="C295:J295"/>
    <mergeCell ref="C296:J296"/>
    <mergeCell ref="C297:D297"/>
    <mergeCell ref="F297:J297"/>
    <mergeCell ref="C313:J313"/>
    <mergeCell ref="C314:F314"/>
    <mergeCell ref="G314:J314"/>
    <mergeCell ref="C315:F315"/>
    <mergeCell ref="G315:J315"/>
    <mergeCell ref="B290:C290"/>
    <mergeCell ref="D290:E291"/>
    <mergeCell ref="F290:J290"/>
    <mergeCell ref="B291:C291"/>
    <mergeCell ref="F291:J291"/>
    <mergeCell ref="B292:C292"/>
    <mergeCell ref="D292:E292"/>
    <mergeCell ref="F292:J292"/>
    <mergeCell ref="B293:J293"/>
    <mergeCell ref="B321:C321"/>
    <mergeCell ref="D321:J321"/>
    <mergeCell ref="B322:C322"/>
    <mergeCell ref="D322:E322"/>
    <mergeCell ref="H322:J322"/>
    <mergeCell ref="B323:C323"/>
    <mergeCell ref="D323:J323"/>
    <mergeCell ref="B324:C324"/>
    <mergeCell ref="D324:J324"/>
    <mergeCell ref="B316:J316"/>
    <mergeCell ref="B317:J317"/>
    <mergeCell ref="B318:C318"/>
    <mergeCell ref="D318:E318"/>
    <mergeCell ref="G318:H318"/>
    <mergeCell ref="B319:C319"/>
    <mergeCell ref="D319:J319"/>
    <mergeCell ref="B320:C320"/>
    <mergeCell ref="D320:E320"/>
    <mergeCell ref="F320:J320"/>
    <mergeCell ref="B329:C329"/>
    <mergeCell ref="D329:J329"/>
    <mergeCell ref="B330:E330"/>
    <mergeCell ref="F330:G330"/>
    <mergeCell ref="H330:J330"/>
    <mergeCell ref="B331:C331"/>
    <mergeCell ref="D331:J331"/>
    <mergeCell ref="B332:C332"/>
    <mergeCell ref="D332:J332"/>
    <mergeCell ref="B325:C325"/>
    <mergeCell ref="D325:J325"/>
    <mergeCell ref="B326:C326"/>
    <mergeCell ref="D326:J326"/>
    <mergeCell ref="B327:C327"/>
    <mergeCell ref="G327:H327"/>
    <mergeCell ref="I327:J327"/>
    <mergeCell ref="B328:C328"/>
    <mergeCell ref="D328:J328"/>
    <mergeCell ref="B337:C337"/>
    <mergeCell ref="D337:E337"/>
    <mergeCell ref="F337:J337"/>
    <mergeCell ref="B338:J338"/>
    <mergeCell ref="C339:J339"/>
    <mergeCell ref="C340:J340"/>
    <mergeCell ref="C341:J341"/>
    <mergeCell ref="C342:D342"/>
    <mergeCell ref="F342:J342"/>
    <mergeCell ref="B333:C333"/>
    <mergeCell ref="D333:E333"/>
    <mergeCell ref="F333:G333"/>
    <mergeCell ref="H333:J333"/>
    <mergeCell ref="B334:C334"/>
    <mergeCell ref="D334:E334"/>
    <mergeCell ref="F334:J334"/>
    <mergeCell ref="B335:C335"/>
    <mergeCell ref="D335:E336"/>
    <mergeCell ref="F335:J335"/>
    <mergeCell ref="B336:C336"/>
    <mergeCell ref="F336:J336"/>
    <mergeCell ref="B364:C364"/>
    <mergeCell ref="D364:J364"/>
    <mergeCell ref="B365:C365"/>
    <mergeCell ref="D365:E365"/>
    <mergeCell ref="F365:J365"/>
    <mergeCell ref="B366:C366"/>
    <mergeCell ref="D366:J366"/>
    <mergeCell ref="B367:C367"/>
    <mergeCell ref="D367:E367"/>
    <mergeCell ref="H367:J367"/>
    <mergeCell ref="C358:J358"/>
    <mergeCell ref="C359:F359"/>
    <mergeCell ref="G359:J359"/>
    <mergeCell ref="C360:F360"/>
    <mergeCell ref="G360:J360"/>
    <mergeCell ref="B361:J361"/>
    <mergeCell ref="B362:J362"/>
    <mergeCell ref="B363:C363"/>
    <mergeCell ref="D363:E363"/>
    <mergeCell ref="G363:H363"/>
    <mergeCell ref="B373:C373"/>
    <mergeCell ref="D373:J373"/>
    <mergeCell ref="B374:C374"/>
    <mergeCell ref="D374:J374"/>
    <mergeCell ref="B375:E375"/>
    <mergeCell ref="F375:G375"/>
    <mergeCell ref="H375:J375"/>
    <mergeCell ref="B376:C376"/>
    <mergeCell ref="D376:J376"/>
    <mergeCell ref="B368:C368"/>
    <mergeCell ref="D368:J368"/>
    <mergeCell ref="B369:C369"/>
    <mergeCell ref="D369:J369"/>
    <mergeCell ref="B370:C370"/>
    <mergeCell ref="D370:J370"/>
    <mergeCell ref="B371:C371"/>
    <mergeCell ref="D371:J371"/>
    <mergeCell ref="B372:C372"/>
    <mergeCell ref="G372:H372"/>
    <mergeCell ref="I372:J372"/>
    <mergeCell ref="B380:C380"/>
    <mergeCell ref="D380:E381"/>
    <mergeCell ref="F380:J380"/>
    <mergeCell ref="B381:C381"/>
    <mergeCell ref="F381:J381"/>
    <mergeCell ref="B382:C382"/>
    <mergeCell ref="D382:E382"/>
    <mergeCell ref="F382:J382"/>
    <mergeCell ref="B383:J383"/>
    <mergeCell ref="B377:C377"/>
    <mergeCell ref="D377:J377"/>
    <mergeCell ref="B378:C378"/>
    <mergeCell ref="D378:E378"/>
    <mergeCell ref="F378:G378"/>
    <mergeCell ref="H378:J378"/>
    <mergeCell ref="B379:C379"/>
    <mergeCell ref="D379:E379"/>
    <mergeCell ref="F379:J379"/>
    <mergeCell ref="B406:J406"/>
    <mergeCell ref="B407:J407"/>
    <mergeCell ref="B408:C408"/>
    <mergeCell ref="D408:E408"/>
    <mergeCell ref="G408:H408"/>
    <mergeCell ref="B409:C409"/>
    <mergeCell ref="D409:J409"/>
    <mergeCell ref="B410:C410"/>
    <mergeCell ref="D410:E410"/>
    <mergeCell ref="F410:J410"/>
    <mergeCell ref="C384:J384"/>
    <mergeCell ref="C385:J385"/>
    <mergeCell ref="C386:J386"/>
    <mergeCell ref="C387:D387"/>
    <mergeCell ref="F387:J387"/>
    <mergeCell ref="C403:J403"/>
    <mergeCell ref="C404:F404"/>
    <mergeCell ref="G404:J404"/>
    <mergeCell ref="C405:F405"/>
    <mergeCell ref="G405:J405"/>
    <mergeCell ref="B415:C415"/>
    <mergeCell ref="D415:J415"/>
    <mergeCell ref="B416:C416"/>
    <mergeCell ref="D416:J416"/>
    <mergeCell ref="B417:C417"/>
    <mergeCell ref="G417:H417"/>
    <mergeCell ref="I417:J417"/>
    <mergeCell ref="B418:C418"/>
    <mergeCell ref="D418:J418"/>
    <mergeCell ref="B411:C411"/>
    <mergeCell ref="D411:J411"/>
    <mergeCell ref="B412:C412"/>
    <mergeCell ref="D412:E412"/>
    <mergeCell ref="H412:J412"/>
    <mergeCell ref="B413:C413"/>
    <mergeCell ref="D413:J413"/>
    <mergeCell ref="B414:C414"/>
    <mergeCell ref="D414:J414"/>
    <mergeCell ref="B423:C423"/>
    <mergeCell ref="D423:E423"/>
    <mergeCell ref="F423:G423"/>
    <mergeCell ref="H423:J423"/>
    <mergeCell ref="B424:C424"/>
    <mergeCell ref="D424:E424"/>
    <mergeCell ref="F424:J424"/>
    <mergeCell ref="B425:C425"/>
    <mergeCell ref="D425:E426"/>
    <mergeCell ref="F425:J425"/>
    <mergeCell ref="B426:C426"/>
    <mergeCell ref="F426:J426"/>
    <mergeCell ref="B419:C419"/>
    <mergeCell ref="D419:J419"/>
    <mergeCell ref="B420:E420"/>
    <mergeCell ref="F420:G420"/>
    <mergeCell ref="H420:J420"/>
    <mergeCell ref="B421:C421"/>
    <mergeCell ref="D421:J421"/>
    <mergeCell ref="B422:C422"/>
    <mergeCell ref="D422:J422"/>
    <mergeCell ref="C448:J448"/>
    <mergeCell ref="C449:F449"/>
    <mergeCell ref="G449:J449"/>
    <mergeCell ref="C450:F450"/>
    <mergeCell ref="G450:J450"/>
    <mergeCell ref="B451:J451"/>
    <mergeCell ref="B452:J452"/>
    <mergeCell ref="B453:C453"/>
    <mergeCell ref="D453:E453"/>
    <mergeCell ref="G453:H453"/>
    <mergeCell ref="B427:C427"/>
    <mergeCell ref="D427:E427"/>
    <mergeCell ref="F427:J427"/>
    <mergeCell ref="B428:J428"/>
    <mergeCell ref="C429:J429"/>
    <mergeCell ref="C430:J430"/>
    <mergeCell ref="C431:J431"/>
    <mergeCell ref="C432:D432"/>
    <mergeCell ref="F432:J432"/>
    <mergeCell ref="B458:C458"/>
    <mergeCell ref="D458:J458"/>
    <mergeCell ref="B459:C459"/>
    <mergeCell ref="D459:J459"/>
    <mergeCell ref="B460:C460"/>
    <mergeCell ref="D460:J460"/>
    <mergeCell ref="B461:C461"/>
    <mergeCell ref="D461:J461"/>
    <mergeCell ref="B462:C462"/>
    <mergeCell ref="G462:H462"/>
    <mergeCell ref="I462:J462"/>
    <mergeCell ref="B454:C454"/>
    <mergeCell ref="D454:J454"/>
    <mergeCell ref="B455:C455"/>
    <mergeCell ref="D455:E455"/>
    <mergeCell ref="F455:J455"/>
    <mergeCell ref="B456:C456"/>
    <mergeCell ref="D456:J456"/>
    <mergeCell ref="B457:C457"/>
    <mergeCell ref="D457:E457"/>
    <mergeCell ref="H457:J457"/>
    <mergeCell ref="B467:C467"/>
    <mergeCell ref="D467:J467"/>
    <mergeCell ref="B468:C468"/>
    <mergeCell ref="D468:E468"/>
    <mergeCell ref="F468:G468"/>
    <mergeCell ref="H468:J468"/>
    <mergeCell ref="B469:C469"/>
    <mergeCell ref="D469:E469"/>
    <mergeCell ref="F469:J469"/>
    <mergeCell ref="B463:C463"/>
    <mergeCell ref="D463:J463"/>
    <mergeCell ref="B464:C464"/>
    <mergeCell ref="D464:J464"/>
    <mergeCell ref="B465:E465"/>
    <mergeCell ref="F465:G465"/>
    <mergeCell ref="H465:J465"/>
    <mergeCell ref="B466:C466"/>
    <mergeCell ref="D466:J466"/>
    <mergeCell ref="C474:J474"/>
    <mergeCell ref="C475:J475"/>
    <mergeCell ref="C476:J476"/>
    <mergeCell ref="C477:D477"/>
    <mergeCell ref="F477:J477"/>
    <mergeCell ref="C493:J493"/>
    <mergeCell ref="C494:F494"/>
    <mergeCell ref="G494:J494"/>
    <mergeCell ref="C495:F495"/>
    <mergeCell ref="G495:J495"/>
    <mergeCell ref="B470:C470"/>
    <mergeCell ref="D470:E471"/>
    <mergeCell ref="F470:J470"/>
    <mergeCell ref="B471:C471"/>
    <mergeCell ref="F471:J471"/>
    <mergeCell ref="B472:C472"/>
    <mergeCell ref="D472:E472"/>
    <mergeCell ref="F472:J472"/>
    <mergeCell ref="B473:J473"/>
    <mergeCell ref="B501:C501"/>
    <mergeCell ref="D501:J501"/>
    <mergeCell ref="B502:C502"/>
    <mergeCell ref="D502:E502"/>
    <mergeCell ref="H502:J502"/>
    <mergeCell ref="B503:C503"/>
    <mergeCell ref="D503:J503"/>
    <mergeCell ref="B504:C504"/>
    <mergeCell ref="D504:J504"/>
    <mergeCell ref="B496:J496"/>
    <mergeCell ref="B497:J497"/>
    <mergeCell ref="B498:C498"/>
    <mergeCell ref="D498:E498"/>
    <mergeCell ref="G498:H498"/>
    <mergeCell ref="B499:C499"/>
    <mergeCell ref="D499:J499"/>
    <mergeCell ref="B500:C500"/>
    <mergeCell ref="D500:E500"/>
    <mergeCell ref="F500:J500"/>
    <mergeCell ref="B509:C509"/>
    <mergeCell ref="D509:J509"/>
    <mergeCell ref="B510:E510"/>
    <mergeCell ref="F510:G510"/>
    <mergeCell ref="H510:J510"/>
    <mergeCell ref="B511:C511"/>
    <mergeCell ref="D511:J511"/>
    <mergeCell ref="B512:C512"/>
    <mergeCell ref="D512:J512"/>
    <mergeCell ref="B505:C505"/>
    <mergeCell ref="D505:J505"/>
    <mergeCell ref="B506:C506"/>
    <mergeCell ref="D506:J506"/>
    <mergeCell ref="B507:C507"/>
    <mergeCell ref="G507:H507"/>
    <mergeCell ref="I507:J507"/>
    <mergeCell ref="B508:C508"/>
    <mergeCell ref="D508:J508"/>
    <mergeCell ref="B517:C517"/>
    <mergeCell ref="D517:E517"/>
    <mergeCell ref="F517:J517"/>
    <mergeCell ref="B518:J518"/>
    <mergeCell ref="C519:J519"/>
    <mergeCell ref="C520:J520"/>
    <mergeCell ref="C521:J521"/>
    <mergeCell ref="C522:D522"/>
    <mergeCell ref="F522:J522"/>
    <mergeCell ref="B513:C513"/>
    <mergeCell ref="D513:E513"/>
    <mergeCell ref="F513:G513"/>
    <mergeCell ref="H513:J513"/>
    <mergeCell ref="B514:C514"/>
    <mergeCell ref="D514:E514"/>
    <mergeCell ref="F514:J514"/>
    <mergeCell ref="B515:C515"/>
    <mergeCell ref="D515:E516"/>
    <mergeCell ref="F515:J515"/>
    <mergeCell ref="B516:C516"/>
    <mergeCell ref="F516:J516"/>
    <mergeCell ref="B544:C544"/>
    <mergeCell ref="D544:J544"/>
    <mergeCell ref="B545:C545"/>
    <mergeCell ref="D545:E545"/>
    <mergeCell ref="F545:J545"/>
    <mergeCell ref="B546:C546"/>
    <mergeCell ref="D546:J546"/>
    <mergeCell ref="B547:C547"/>
    <mergeCell ref="D547:E547"/>
    <mergeCell ref="H547:J547"/>
    <mergeCell ref="C538:J538"/>
    <mergeCell ref="C539:F539"/>
    <mergeCell ref="G539:J539"/>
    <mergeCell ref="C540:F540"/>
    <mergeCell ref="G540:J540"/>
    <mergeCell ref="B541:J541"/>
    <mergeCell ref="B542:J542"/>
    <mergeCell ref="B543:C543"/>
    <mergeCell ref="D543:E543"/>
    <mergeCell ref="G543:H543"/>
    <mergeCell ref="B553:C553"/>
    <mergeCell ref="D553:J553"/>
    <mergeCell ref="B554:C554"/>
    <mergeCell ref="D554:J554"/>
    <mergeCell ref="B555:E555"/>
    <mergeCell ref="F555:G555"/>
    <mergeCell ref="H555:J555"/>
    <mergeCell ref="B556:C556"/>
    <mergeCell ref="D556:J556"/>
    <mergeCell ref="B548:C548"/>
    <mergeCell ref="D548:J548"/>
    <mergeCell ref="B549:C549"/>
    <mergeCell ref="D549:J549"/>
    <mergeCell ref="B550:C550"/>
    <mergeCell ref="D550:J550"/>
    <mergeCell ref="B551:C551"/>
    <mergeCell ref="D551:J551"/>
    <mergeCell ref="B552:C552"/>
    <mergeCell ref="G552:H552"/>
    <mergeCell ref="I552:J552"/>
    <mergeCell ref="B560:C560"/>
    <mergeCell ref="D560:E561"/>
    <mergeCell ref="F560:J560"/>
    <mergeCell ref="B561:C561"/>
    <mergeCell ref="F561:J561"/>
    <mergeCell ref="B562:C562"/>
    <mergeCell ref="D562:E562"/>
    <mergeCell ref="F562:J562"/>
    <mergeCell ref="B563:J563"/>
    <mergeCell ref="B557:C557"/>
    <mergeCell ref="D557:J557"/>
    <mergeCell ref="B558:C558"/>
    <mergeCell ref="D558:E558"/>
    <mergeCell ref="F558:G558"/>
    <mergeCell ref="H558:J558"/>
    <mergeCell ref="B559:C559"/>
    <mergeCell ref="D559:E559"/>
    <mergeCell ref="F559:J559"/>
    <mergeCell ref="B586:J586"/>
    <mergeCell ref="B587:J587"/>
    <mergeCell ref="B588:C588"/>
    <mergeCell ref="D588:E588"/>
    <mergeCell ref="G588:H588"/>
    <mergeCell ref="B589:C589"/>
    <mergeCell ref="D589:J589"/>
    <mergeCell ref="B590:C590"/>
    <mergeCell ref="D590:E590"/>
    <mergeCell ref="F590:J590"/>
    <mergeCell ref="C564:J564"/>
    <mergeCell ref="C565:J565"/>
    <mergeCell ref="C566:J566"/>
    <mergeCell ref="C567:D567"/>
    <mergeCell ref="F567:J567"/>
    <mergeCell ref="C583:J583"/>
    <mergeCell ref="C584:F584"/>
    <mergeCell ref="G584:J584"/>
    <mergeCell ref="C585:F585"/>
    <mergeCell ref="G585:J585"/>
    <mergeCell ref="B595:C595"/>
    <mergeCell ref="D595:J595"/>
    <mergeCell ref="B596:C596"/>
    <mergeCell ref="D596:J596"/>
    <mergeCell ref="B597:C597"/>
    <mergeCell ref="G597:H597"/>
    <mergeCell ref="I597:J597"/>
    <mergeCell ref="B598:C598"/>
    <mergeCell ref="D598:J598"/>
    <mergeCell ref="B591:C591"/>
    <mergeCell ref="D591:J591"/>
    <mergeCell ref="B592:C592"/>
    <mergeCell ref="D592:E592"/>
    <mergeCell ref="H592:J592"/>
    <mergeCell ref="B593:C593"/>
    <mergeCell ref="D593:J593"/>
    <mergeCell ref="B594:C594"/>
    <mergeCell ref="D594:J594"/>
    <mergeCell ref="B603:C603"/>
    <mergeCell ref="D603:E603"/>
    <mergeCell ref="F603:G603"/>
    <mergeCell ref="H603:J603"/>
    <mergeCell ref="B604:C604"/>
    <mergeCell ref="D604:E604"/>
    <mergeCell ref="F604:J604"/>
    <mergeCell ref="B605:C605"/>
    <mergeCell ref="D605:E606"/>
    <mergeCell ref="F605:J605"/>
    <mergeCell ref="B606:C606"/>
    <mergeCell ref="F606:J606"/>
    <mergeCell ref="B599:C599"/>
    <mergeCell ref="D599:J599"/>
    <mergeCell ref="B600:E600"/>
    <mergeCell ref="F600:G600"/>
    <mergeCell ref="H600:J600"/>
    <mergeCell ref="B601:C601"/>
    <mergeCell ref="D601:J601"/>
    <mergeCell ref="B602:C602"/>
    <mergeCell ref="D602:J602"/>
    <mergeCell ref="C628:J628"/>
    <mergeCell ref="C629:F629"/>
    <mergeCell ref="G629:J629"/>
    <mergeCell ref="C630:F630"/>
    <mergeCell ref="G630:J630"/>
    <mergeCell ref="B631:J631"/>
    <mergeCell ref="B632:J632"/>
    <mergeCell ref="B633:C633"/>
    <mergeCell ref="D633:E633"/>
    <mergeCell ref="G633:H633"/>
    <mergeCell ref="B607:C607"/>
    <mergeCell ref="D607:E607"/>
    <mergeCell ref="F607:J607"/>
    <mergeCell ref="B608:J608"/>
    <mergeCell ref="C609:J609"/>
    <mergeCell ref="C610:J610"/>
    <mergeCell ref="C611:J611"/>
    <mergeCell ref="C612:D612"/>
    <mergeCell ref="F612:J612"/>
    <mergeCell ref="B638:C638"/>
    <mergeCell ref="D638:J638"/>
    <mergeCell ref="B639:C639"/>
    <mergeCell ref="D639:J639"/>
    <mergeCell ref="B640:C640"/>
    <mergeCell ref="D640:J640"/>
    <mergeCell ref="B641:C641"/>
    <mergeCell ref="D641:J641"/>
    <mergeCell ref="B642:C642"/>
    <mergeCell ref="G642:H642"/>
    <mergeCell ref="I642:J642"/>
    <mergeCell ref="B634:C634"/>
    <mergeCell ref="D634:J634"/>
    <mergeCell ref="B635:C635"/>
    <mergeCell ref="D635:E635"/>
    <mergeCell ref="F635:J635"/>
    <mergeCell ref="B636:C636"/>
    <mergeCell ref="D636:J636"/>
    <mergeCell ref="B637:C637"/>
    <mergeCell ref="D637:E637"/>
    <mergeCell ref="H637:J637"/>
    <mergeCell ref="B647:C647"/>
    <mergeCell ref="D647:J647"/>
    <mergeCell ref="B648:C648"/>
    <mergeCell ref="D648:E648"/>
    <mergeCell ref="F648:G648"/>
    <mergeCell ref="H648:J648"/>
    <mergeCell ref="B649:C649"/>
    <mergeCell ref="D649:E649"/>
    <mergeCell ref="F649:J649"/>
    <mergeCell ref="B643:C643"/>
    <mergeCell ref="D643:J643"/>
    <mergeCell ref="B644:C644"/>
    <mergeCell ref="D644:J644"/>
    <mergeCell ref="B645:E645"/>
    <mergeCell ref="F645:G645"/>
    <mergeCell ref="H645:J645"/>
    <mergeCell ref="B646:C646"/>
    <mergeCell ref="D646:J646"/>
    <mergeCell ref="C654:J654"/>
    <mergeCell ref="C655:J655"/>
    <mergeCell ref="C656:J656"/>
    <mergeCell ref="C657:D657"/>
    <mergeCell ref="F657:J657"/>
    <mergeCell ref="C673:J673"/>
    <mergeCell ref="C674:F674"/>
    <mergeCell ref="G674:J674"/>
    <mergeCell ref="C675:F675"/>
    <mergeCell ref="G675:J675"/>
    <mergeCell ref="B650:C650"/>
    <mergeCell ref="D650:E651"/>
    <mergeCell ref="F650:J650"/>
    <mergeCell ref="B651:C651"/>
    <mergeCell ref="F651:J651"/>
    <mergeCell ref="B652:C652"/>
    <mergeCell ref="D652:E652"/>
    <mergeCell ref="F652:J652"/>
    <mergeCell ref="B653:J653"/>
    <mergeCell ref="B681:C681"/>
    <mergeCell ref="D681:J681"/>
    <mergeCell ref="B682:C682"/>
    <mergeCell ref="D682:E682"/>
    <mergeCell ref="H682:J682"/>
    <mergeCell ref="B683:C683"/>
    <mergeCell ref="D683:J683"/>
    <mergeCell ref="B684:C684"/>
    <mergeCell ref="D684:J684"/>
    <mergeCell ref="B676:J676"/>
    <mergeCell ref="B677:J677"/>
    <mergeCell ref="B678:C678"/>
    <mergeCell ref="D678:E678"/>
    <mergeCell ref="G678:H678"/>
    <mergeCell ref="B679:C679"/>
    <mergeCell ref="D679:J679"/>
    <mergeCell ref="B680:C680"/>
    <mergeCell ref="D680:E680"/>
    <mergeCell ref="F680:J680"/>
    <mergeCell ref="B689:C689"/>
    <mergeCell ref="D689:J689"/>
    <mergeCell ref="B690:E690"/>
    <mergeCell ref="F690:G690"/>
    <mergeCell ref="H690:J690"/>
    <mergeCell ref="B691:C691"/>
    <mergeCell ref="D691:J691"/>
    <mergeCell ref="B692:C692"/>
    <mergeCell ref="D692:J692"/>
    <mergeCell ref="B685:C685"/>
    <mergeCell ref="D685:J685"/>
    <mergeCell ref="B686:C686"/>
    <mergeCell ref="D686:J686"/>
    <mergeCell ref="B687:C687"/>
    <mergeCell ref="G687:H687"/>
    <mergeCell ref="I687:J687"/>
    <mergeCell ref="B688:C688"/>
    <mergeCell ref="D688:J688"/>
    <mergeCell ref="B697:C697"/>
    <mergeCell ref="D697:E697"/>
    <mergeCell ref="F697:J697"/>
    <mergeCell ref="B698:J698"/>
    <mergeCell ref="C699:J699"/>
    <mergeCell ref="C700:J700"/>
    <mergeCell ref="C701:J701"/>
    <mergeCell ref="C702:D702"/>
    <mergeCell ref="F702:J702"/>
    <mergeCell ref="B693:C693"/>
    <mergeCell ref="D693:E693"/>
    <mergeCell ref="F693:G693"/>
    <mergeCell ref="H693:J693"/>
    <mergeCell ref="B694:C694"/>
    <mergeCell ref="D694:E694"/>
    <mergeCell ref="F694:J694"/>
    <mergeCell ref="B695:C695"/>
    <mergeCell ref="D695:E696"/>
    <mergeCell ref="F695:J695"/>
    <mergeCell ref="B696:C696"/>
    <mergeCell ref="F696:J696"/>
    <mergeCell ref="B724:C724"/>
    <mergeCell ref="D724:J724"/>
    <mergeCell ref="B725:C725"/>
    <mergeCell ref="D725:E725"/>
    <mergeCell ref="F725:J725"/>
    <mergeCell ref="B726:C726"/>
    <mergeCell ref="D726:J726"/>
    <mergeCell ref="B727:C727"/>
    <mergeCell ref="D727:E727"/>
    <mergeCell ref="H727:J727"/>
    <mergeCell ref="C718:J718"/>
    <mergeCell ref="C719:F719"/>
    <mergeCell ref="G719:J719"/>
    <mergeCell ref="C720:F720"/>
    <mergeCell ref="G720:J720"/>
    <mergeCell ref="B721:J721"/>
    <mergeCell ref="B722:J722"/>
    <mergeCell ref="B723:C723"/>
    <mergeCell ref="D723:E723"/>
    <mergeCell ref="G723:H723"/>
    <mergeCell ref="B733:C733"/>
    <mergeCell ref="D733:J733"/>
    <mergeCell ref="B734:C734"/>
    <mergeCell ref="D734:J734"/>
    <mergeCell ref="B735:E735"/>
    <mergeCell ref="F735:G735"/>
    <mergeCell ref="H735:J735"/>
    <mergeCell ref="B736:C736"/>
    <mergeCell ref="D736:J736"/>
    <mergeCell ref="B728:C728"/>
    <mergeCell ref="D728:J728"/>
    <mergeCell ref="B729:C729"/>
    <mergeCell ref="D729:J729"/>
    <mergeCell ref="B730:C730"/>
    <mergeCell ref="D730:J730"/>
    <mergeCell ref="B731:C731"/>
    <mergeCell ref="D731:J731"/>
    <mergeCell ref="B732:C732"/>
    <mergeCell ref="G732:H732"/>
    <mergeCell ref="I732:J732"/>
    <mergeCell ref="B740:C740"/>
    <mergeCell ref="D740:E741"/>
    <mergeCell ref="F740:J740"/>
    <mergeCell ref="B741:C741"/>
    <mergeCell ref="F741:J741"/>
    <mergeCell ref="B742:C742"/>
    <mergeCell ref="D742:E742"/>
    <mergeCell ref="F742:J742"/>
    <mergeCell ref="B743:J743"/>
    <mergeCell ref="B737:C737"/>
    <mergeCell ref="D737:J737"/>
    <mergeCell ref="B738:C738"/>
    <mergeCell ref="D738:E738"/>
    <mergeCell ref="F738:G738"/>
    <mergeCell ref="H738:J738"/>
    <mergeCell ref="B739:C739"/>
    <mergeCell ref="D739:E739"/>
    <mergeCell ref="F739:J739"/>
    <mergeCell ref="B766:J766"/>
    <mergeCell ref="B767:J767"/>
    <mergeCell ref="B768:C768"/>
    <mergeCell ref="D768:E768"/>
    <mergeCell ref="G768:H768"/>
    <mergeCell ref="B769:C769"/>
    <mergeCell ref="D769:J769"/>
    <mergeCell ref="B770:C770"/>
    <mergeCell ref="D770:E770"/>
    <mergeCell ref="F770:J770"/>
    <mergeCell ref="C744:J744"/>
    <mergeCell ref="C745:J745"/>
    <mergeCell ref="C746:J746"/>
    <mergeCell ref="C747:D747"/>
    <mergeCell ref="F747:J747"/>
    <mergeCell ref="C763:J763"/>
    <mergeCell ref="C764:F764"/>
    <mergeCell ref="G764:J764"/>
    <mergeCell ref="C765:F765"/>
    <mergeCell ref="G765:J765"/>
    <mergeCell ref="B775:C775"/>
    <mergeCell ref="D775:J775"/>
    <mergeCell ref="B776:C776"/>
    <mergeCell ref="D776:J776"/>
    <mergeCell ref="B777:C777"/>
    <mergeCell ref="G777:H777"/>
    <mergeCell ref="I777:J777"/>
    <mergeCell ref="B778:C778"/>
    <mergeCell ref="D778:J778"/>
    <mergeCell ref="B771:C771"/>
    <mergeCell ref="D771:J771"/>
    <mergeCell ref="B772:C772"/>
    <mergeCell ref="D772:E772"/>
    <mergeCell ref="H772:J772"/>
    <mergeCell ref="B773:C773"/>
    <mergeCell ref="D773:J773"/>
    <mergeCell ref="B774:C774"/>
    <mergeCell ref="D774:J774"/>
    <mergeCell ref="B783:C783"/>
    <mergeCell ref="D783:E783"/>
    <mergeCell ref="F783:G783"/>
    <mergeCell ref="H783:J783"/>
    <mergeCell ref="B784:C784"/>
    <mergeCell ref="D784:E784"/>
    <mergeCell ref="F784:J784"/>
    <mergeCell ref="B785:C785"/>
    <mergeCell ref="D785:E786"/>
    <mergeCell ref="F785:J785"/>
    <mergeCell ref="B786:C786"/>
    <mergeCell ref="F786:J786"/>
    <mergeCell ref="B779:C779"/>
    <mergeCell ref="D779:J779"/>
    <mergeCell ref="B780:E780"/>
    <mergeCell ref="F780:G780"/>
    <mergeCell ref="H780:J780"/>
    <mergeCell ref="B781:C781"/>
    <mergeCell ref="D781:J781"/>
    <mergeCell ref="B782:C782"/>
    <mergeCell ref="D782:J782"/>
    <mergeCell ref="C808:J808"/>
    <mergeCell ref="C809:F809"/>
    <mergeCell ref="G809:J809"/>
    <mergeCell ref="C810:F810"/>
    <mergeCell ref="G810:J810"/>
    <mergeCell ref="B811:J811"/>
    <mergeCell ref="B812:J812"/>
    <mergeCell ref="B813:C813"/>
    <mergeCell ref="D813:E813"/>
    <mergeCell ref="G813:H813"/>
    <mergeCell ref="B787:C787"/>
    <mergeCell ref="D787:E787"/>
    <mergeCell ref="F787:J787"/>
    <mergeCell ref="B788:J788"/>
    <mergeCell ref="C789:J789"/>
    <mergeCell ref="C790:J790"/>
    <mergeCell ref="C791:J791"/>
    <mergeCell ref="C792:D792"/>
    <mergeCell ref="F792:J792"/>
    <mergeCell ref="B818:C818"/>
    <mergeCell ref="D818:J818"/>
    <mergeCell ref="B819:C819"/>
    <mergeCell ref="D819:J819"/>
    <mergeCell ref="B820:C820"/>
    <mergeCell ref="D820:J820"/>
    <mergeCell ref="B821:C821"/>
    <mergeCell ref="D821:J821"/>
    <mergeCell ref="B822:C822"/>
    <mergeCell ref="G822:H822"/>
    <mergeCell ref="I822:J822"/>
    <mergeCell ref="B814:C814"/>
    <mergeCell ref="D814:J814"/>
    <mergeCell ref="B815:C815"/>
    <mergeCell ref="D815:E815"/>
    <mergeCell ref="F815:J815"/>
    <mergeCell ref="B816:C816"/>
    <mergeCell ref="D816:J816"/>
    <mergeCell ref="B817:C817"/>
    <mergeCell ref="D817:E817"/>
    <mergeCell ref="H817:J817"/>
    <mergeCell ref="B827:C827"/>
    <mergeCell ref="D827:J827"/>
    <mergeCell ref="B828:C828"/>
    <mergeCell ref="D828:E828"/>
    <mergeCell ref="F828:G828"/>
    <mergeCell ref="H828:J828"/>
    <mergeCell ref="B829:C829"/>
    <mergeCell ref="D829:E829"/>
    <mergeCell ref="F829:J829"/>
    <mergeCell ref="B823:C823"/>
    <mergeCell ref="D823:J823"/>
    <mergeCell ref="B824:C824"/>
    <mergeCell ref="D824:J824"/>
    <mergeCell ref="B825:E825"/>
    <mergeCell ref="F825:G825"/>
    <mergeCell ref="H825:J825"/>
    <mergeCell ref="B826:C826"/>
    <mergeCell ref="D826:J826"/>
    <mergeCell ref="C834:J834"/>
    <mergeCell ref="C835:J835"/>
    <mergeCell ref="C836:J836"/>
    <mergeCell ref="C837:D837"/>
    <mergeCell ref="F837:J837"/>
    <mergeCell ref="C853:J853"/>
    <mergeCell ref="C854:F854"/>
    <mergeCell ref="G854:J854"/>
    <mergeCell ref="C855:F855"/>
    <mergeCell ref="G855:J855"/>
    <mergeCell ref="B830:C830"/>
    <mergeCell ref="D830:E831"/>
    <mergeCell ref="F830:J830"/>
    <mergeCell ref="B831:C831"/>
    <mergeCell ref="F831:J831"/>
    <mergeCell ref="B832:C832"/>
    <mergeCell ref="D832:E832"/>
    <mergeCell ref="F832:J832"/>
    <mergeCell ref="B833:J833"/>
    <mergeCell ref="B861:C861"/>
    <mergeCell ref="D861:J861"/>
    <mergeCell ref="B862:C862"/>
    <mergeCell ref="D862:E862"/>
    <mergeCell ref="H862:J862"/>
    <mergeCell ref="B863:C863"/>
    <mergeCell ref="D863:J863"/>
    <mergeCell ref="B864:C864"/>
    <mergeCell ref="D864:J864"/>
    <mergeCell ref="B856:J856"/>
    <mergeCell ref="B857:J857"/>
    <mergeCell ref="B858:C858"/>
    <mergeCell ref="D858:E858"/>
    <mergeCell ref="G858:H858"/>
    <mergeCell ref="B859:C859"/>
    <mergeCell ref="D859:J859"/>
    <mergeCell ref="B860:C860"/>
    <mergeCell ref="D860:E860"/>
    <mergeCell ref="F860:J860"/>
    <mergeCell ref="B869:C869"/>
    <mergeCell ref="D869:J869"/>
    <mergeCell ref="B870:E870"/>
    <mergeCell ref="F870:G870"/>
    <mergeCell ref="H870:J870"/>
    <mergeCell ref="B871:C871"/>
    <mergeCell ref="D871:J871"/>
    <mergeCell ref="B872:C872"/>
    <mergeCell ref="D872:J872"/>
    <mergeCell ref="B865:C865"/>
    <mergeCell ref="D865:J865"/>
    <mergeCell ref="B866:C866"/>
    <mergeCell ref="D866:J866"/>
    <mergeCell ref="B867:C867"/>
    <mergeCell ref="G867:H867"/>
    <mergeCell ref="I867:J867"/>
    <mergeCell ref="B868:C868"/>
    <mergeCell ref="D868:J868"/>
    <mergeCell ref="B877:C877"/>
    <mergeCell ref="D877:E877"/>
    <mergeCell ref="F877:J877"/>
    <mergeCell ref="B878:J878"/>
    <mergeCell ref="C879:J879"/>
    <mergeCell ref="C880:J880"/>
    <mergeCell ref="C881:J881"/>
    <mergeCell ref="C882:D882"/>
    <mergeCell ref="F882:J882"/>
    <mergeCell ref="B873:C873"/>
    <mergeCell ref="D873:E873"/>
    <mergeCell ref="F873:G873"/>
    <mergeCell ref="H873:J873"/>
    <mergeCell ref="B874:C874"/>
    <mergeCell ref="D874:E874"/>
    <mergeCell ref="F874:J874"/>
    <mergeCell ref="B875:C875"/>
    <mergeCell ref="D875:E876"/>
    <mergeCell ref="F875:J875"/>
    <mergeCell ref="B876:C876"/>
    <mergeCell ref="F876:J876"/>
    <mergeCell ref="B904:C904"/>
    <mergeCell ref="D904:J904"/>
    <mergeCell ref="B905:C905"/>
    <mergeCell ref="D905:E905"/>
    <mergeCell ref="F905:J905"/>
    <mergeCell ref="B906:C906"/>
    <mergeCell ref="D906:J906"/>
    <mergeCell ref="B907:C907"/>
    <mergeCell ref="D907:E907"/>
    <mergeCell ref="H907:J907"/>
    <mergeCell ref="C898:J898"/>
    <mergeCell ref="C899:F899"/>
    <mergeCell ref="G899:J899"/>
    <mergeCell ref="C900:F900"/>
    <mergeCell ref="G900:J900"/>
    <mergeCell ref="B901:J901"/>
    <mergeCell ref="B902:J902"/>
    <mergeCell ref="B903:C903"/>
    <mergeCell ref="D903:E903"/>
    <mergeCell ref="G903:H903"/>
    <mergeCell ref="B913:C913"/>
    <mergeCell ref="D913:J913"/>
    <mergeCell ref="B914:C914"/>
    <mergeCell ref="D914:J914"/>
    <mergeCell ref="B915:E915"/>
    <mergeCell ref="F915:G915"/>
    <mergeCell ref="H915:J915"/>
    <mergeCell ref="B916:C916"/>
    <mergeCell ref="D916:J916"/>
    <mergeCell ref="B908:C908"/>
    <mergeCell ref="D908:J908"/>
    <mergeCell ref="B909:C909"/>
    <mergeCell ref="D909:J909"/>
    <mergeCell ref="B910:C910"/>
    <mergeCell ref="D910:J910"/>
    <mergeCell ref="B911:C911"/>
    <mergeCell ref="D911:J911"/>
    <mergeCell ref="B912:C912"/>
    <mergeCell ref="G912:H912"/>
    <mergeCell ref="I912:J912"/>
    <mergeCell ref="B920:C920"/>
    <mergeCell ref="D920:E921"/>
    <mergeCell ref="F920:J920"/>
    <mergeCell ref="B921:C921"/>
    <mergeCell ref="F921:J921"/>
    <mergeCell ref="B922:C922"/>
    <mergeCell ref="D922:E922"/>
    <mergeCell ref="F922:J922"/>
    <mergeCell ref="B923:J923"/>
    <mergeCell ref="B917:C917"/>
    <mergeCell ref="D917:J917"/>
    <mergeCell ref="B918:C918"/>
    <mergeCell ref="D918:E918"/>
    <mergeCell ref="F918:G918"/>
    <mergeCell ref="H918:J918"/>
    <mergeCell ref="B919:C919"/>
    <mergeCell ref="D919:E919"/>
    <mergeCell ref="F919:J919"/>
    <mergeCell ref="B946:J946"/>
    <mergeCell ref="B947:J947"/>
    <mergeCell ref="B948:C948"/>
    <mergeCell ref="D948:E948"/>
    <mergeCell ref="G948:H948"/>
    <mergeCell ref="B949:C949"/>
    <mergeCell ref="D949:J949"/>
    <mergeCell ref="B950:C950"/>
    <mergeCell ref="D950:E950"/>
    <mergeCell ref="F950:J950"/>
    <mergeCell ref="C924:J924"/>
    <mergeCell ref="C925:J925"/>
    <mergeCell ref="C926:J926"/>
    <mergeCell ref="C927:D927"/>
    <mergeCell ref="F927:J927"/>
    <mergeCell ref="C943:J943"/>
    <mergeCell ref="C944:F944"/>
    <mergeCell ref="G944:J944"/>
    <mergeCell ref="C945:F945"/>
    <mergeCell ref="G945:J945"/>
    <mergeCell ref="B955:C955"/>
    <mergeCell ref="D955:J955"/>
    <mergeCell ref="B956:C956"/>
    <mergeCell ref="D956:J956"/>
    <mergeCell ref="B957:C957"/>
    <mergeCell ref="G957:H957"/>
    <mergeCell ref="I957:J957"/>
    <mergeCell ref="B958:C958"/>
    <mergeCell ref="D958:J958"/>
    <mergeCell ref="B951:C951"/>
    <mergeCell ref="D951:J951"/>
    <mergeCell ref="B952:C952"/>
    <mergeCell ref="D952:E952"/>
    <mergeCell ref="H952:J952"/>
    <mergeCell ref="B953:C953"/>
    <mergeCell ref="D953:J953"/>
    <mergeCell ref="B954:C954"/>
    <mergeCell ref="D954:J954"/>
    <mergeCell ref="B963:C963"/>
    <mergeCell ref="D963:E963"/>
    <mergeCell ref="F963:G963"/>
    <mergeCell ref="H963:J963"/>
    <mergeCell ref="B964:C964"/>
    <mergeCell ref="D964:E964"/>
    <mergeCell ref="F964:J964"/>
    <mergeCell ref="B965:C965"/>
    <mergeCell ref="D965:E966"/>
    <mergeCell ref="F965:J965"/>
    <mergeCell ref="B966:C966"/>
    <mergeCell ref="F966:J966"/>
    <mergeCell ref="B959:C959"/>
    <mergeCell ref="D959:J959"/>
    <mergeCell ref="B960:E960"/>
    <mergeCell ref="F960:G960"/>
    <mergeCell ref="H960:J960"/>
    <mergeCell ref="B961:C961"/>
    <mergeCell ref="D961:J961"/>
    <mergeCell ref="B962:C962"/>
    <mergeCell ref="D962:J962"/>
    <mergeCell ref="C988:J988"/>
    <mergeCell ref="C989:F989"/>
    <mergeCell ref="G989:J989"/>
    <mergeCell ref="C990:F990"/>
    <mergeCell ref="G990:J990"/>
    <mergeCell ref="B991:J991"/>
    <mergeCell ref="B992:J992"/>
    <mergeCell ref="B993:C993"/>
    <mergeCell ref="D993:E993"/>
    <mergeCell ref="G993:H993"/>
    <mergeCell ref="B967:C967"/>
    <mergeCell ref="D967:E967"/>
    <mergeCell ref="F967:J967"/>
    <mergeCell ref="B968:J968"/>
    <mergeCell ref="C969:J969"/>
    <mergeCell ref="C970:J970"/>
    <mergeCell ref="C971:J971"/>
    <mergeCell ref="C972:D972"/>
    <mergeCell ref="F972:J972"/>
    <mergeCell ref="B998:C998"/>
    <mergeCell ref="D998:J998"/>
    <mergeCell ref="B999:C999"/>
    <mergeCell ref="D999:J999"/>
    <mergeCell ref="B1000:C1000"/>
    <mergeCell ref="D1000:J1000"/>
    <mergeCell ref="B1001:C1001"/>
    <mergeCell ref="D1001:J1001"/>
    <mergeCell ref="B1002:C1002"/>
    <mergeCell ref="G1002:H1002"/>
    <mergeCell ref="I1002:J1002"/>
    <mergeCell ref="B994:C994"/>
    <mergeCell ref="D994:J994"/>
    <mergeCell ref="B995:C995"/>
    <mergeCell ref="D995:E995"/>
    <mergeCell ref="F995:J995"/>
    <mergeCell ref="B996:C996"/>
    <mergeCell ref="D996:J996"/>
    <mergeCell ref="B997:C997"/>
    <mergeCell ref="D997:E997"/>
    <mergeCell ref="H997:J997"/>
    <mergeCell ref="B1007:C1007"/>
    <mergeCell ref="D1007:J1007"/>
    <mergeCell ref="B1008:C1008"/>
    <mergeCell ref="D1008:E1008"/>
    <mergeCell ref="F1008:G1008"/>
    <mergeCell ref="H1008:J1008"/>
    <mergeCell ref="B1009:C1009"/>
    <mergeCell ref="D1009:E1009"/>
    <mergeCell ref="F1009:J1009"/>
    <mergeCell ref="B1003:C1003"/>
    <mergeCell ref="D1003:J1003"/>
    <mergeCell ref="B1004:C1004"/>
    <mergeCell ref="D1004:J1004"/>
    <mergeCell ref="B1005:E1005"/>
    <mergeCell ref="F1005:G1005"/>
    <mergeCell ref="H1005:J1005"/>
    <mergeCell ref="B1006:C1006"/>
    <mergeCell ref="D1006:J1006"/>
    <mergeCell ref="C1014:J1014"/>
    <mergeCell ref="C1015:J1015"/>
    <mergeCell ref="C1016:J1016"/>
    <mergeCell ref="C1017:D1017"/>
    <mergeCell ref="F1017:J1017"/>
    <mergeCell ref="C1033:J1033"/>
    <mergeCell ref="C1034:F1034"/>
    <mergeCell ref="G1034:J1034"/>
    <mergeCell ref="C1035:F1035"/>
    <mergeCell ref="G1035:J1035"/>
    <mergeCell ref="B1010:C1010"/>
    <mergeCell ref="D1010:E1011"/>
    <mergeCell ref="F1010:J1010"/>
    <mergeCell ref="B1011:C1011"/>
    <mergeCell ref="F1011:J1011"/>
    <mergeCell ref="B1012:C1012"/>
    <mergeCell ref="D1012:E1012"/>
    <mergeCell ref="F1012:J1012"/>
    <mergeCell ref="B1013:J1013"/>
    <mergeCell ref="B1041:C1041"/>
    <mergeCell ref="D1041:J1041"/>
    <mergeCell ref="B1042:C1042"/>
    <mergeCell ref="D1042:E1042"/>
    <mergeCell ref="H1042:J1042"/>
    <mergeCell ref="B1043:C1043"/>
    <mergeCell ref="D1043:J1043"/>
    <mergeCell ref="B1044:C1044"/>
    <mergeCell ref="D1044:J1044"/>
    <mergeCell ref="B1036:J1036"/>
    <mergeCell ref="B1037:J1037"/>
    <mergeCell ref="B1038:C1038"/>
    <mergeCell ref="D1038:E1038"/>
    <mergeCell ref="G1038:H1038"/>
    <mergeCell ref="B1039:C1039"/>
    <mergeCell ref="D1039:J1039"/>
    <mergeCell ref="B1040:C1040"/>
    <mergeCell ref="D1040:E1040"/>
    <mergeCell ref="F1040:J1040"/>
    <mergeCell ref="B1049:C1049"/>
    <mergeCell ref="D1049:J1049"/>
    <mergeCell ref="B1050:E1050"/>
    <mergeCell ref="F1050:G1050"/>
    <mergeCell ref="H1050:J1050"/>
    <mergeCell ref="B1051:C1051"/>
    <mergeCell ref="D1051:J1051"/>
    <mergeCell ref="B1052:C1052"/>
    <mergeCell ref="D1052:J1052"/>
    <mergeCell ref="B1045:C1045"/>
    <mergeCell ref="D1045:J1045"/>
    <mergeCell ref="B1046:C1046"/>
    <mergeCell ref="D1046:J1046"/>
    <mergeCell ref="B1047:C1047"/>
    <mergeCell ref="G1047:H1047"/>
    <mergeCell ref="I1047:J1047"/>
    <mergeCell ref="B1048:C1048"/>
    <mergeCell ref="D1048:J1048"/>
    <mergeCell ref="B1057:C1057"/>
    <mergeCell ref="D1057:E1057"/>
    <mergeCell ref="F1057:J1057"/>
    <mergeCell ref="B1058:J1058"/>
    <mergeCell ref="C1059:J1059"/>
    <mergeCell ref="C1060:J1060"/>
    <mergeCell ref="C1061:J1061"/>
    <mergeCell ref="C1062:D1062"/>
    <mergeCell ref="F1062:J1062"/>
    <mergeCell ref="B1053:C1053"/>
    <mergeCell ref="D1053:E1053"/>
    <mergeCell ref="F1053:G1053"/>
    <mergeCell ref="H1053:J1053"/>
    <mergeCell ref="B1054:C1054"/>
    <mergeCell ref="D1054:E1054"/>
    <mergeCell ref="F1054:J1054"/>
    <mergeCell ref="B1055:C1055"/>
    <mergeCell ref="D1055:E1056"/>
    <mergeCell ref="F1055:J1055"/>
    <mergeCell ref="B1056:C1056"/>
    <mergeCell ref="F1056:J1056"/>
    <mergeCell ref="B1084:C1084"/>
    <mergeCell ref="D1084:J1084"/>
    <mergeCell ref="B1085:C1085"/>
    <mergeCell ref="D1085:E1085"/>
    <mergeCell ref="F1085:J1085"/>
    <mergeCell ref="B1086:C1086"/>
    <mergeCell ref="D1086:J1086"/>
    <mergeCell ref="B1087:C1087"/>
    <mergeCell ref="D1087:E1087"/>
    <mergeCell ref="H1087:J1087"/>
    <mergeCell ref="C1078:J1078"/>
    <mergeCell ref="C1079:F1079"/>
    <mergeCell ref="G1079:J1079"/>
    <mergeCell ref="C1080:F1080"/>
    <mergeCell ref="G1080:J1080"/>
    <mergeCell ref="B1081:J1081"/>
    <mergeCell ref="B1082:J1082"/>
    <mergeCell ref="B1083:C1083"/>
    <mergeCell ref="D1083:E1083"/>
    <mergeCell ref="G1083:H1083"/>
    <mergeCell ref="B1093:C1093"/>
    <mergeCell ref="D1093:J1093"/>
    <mergeCell ref="B1094:C1094"/>
    <mergeCell ref="D1094:J1094"/>
    <mergeCell ref="B1095:E1095"/>
    <mergeCell ref="F1095:G1095"/>
    <mergeCell ref="H1095:J1095"/>
    <mergeCell ref="B1096:C1096"/>
    <mergeCell ref="D1096:J1096"/>
    <mergeCell ref="B1088:C1088"/>
    <mergeCell ref="D1088:J1088"/>
    <mergeCell ref="B1089:C1089"/>
    <mergeCell ref="D1089:J1089"/>
    <mergeCell ref="B1090:C1090"/>
    <mergeCell ref="D1090:J1090"/>
    <mergeCell ref="B1091:C1091"/>
    <mergeCell ref="D1091:J1091"/>
    <mergeCell ref="B1092:C1092"/>
    <mergeCell ref="G1092:H1092"/>
    <mergeCell ref="I1092:J1092"/>
    <mergeCell ref="B1100:C1100"/>
    <mergeCell ref="D1100:E1101"/>
    <mergeCell ref="F1100:J1100"/>
    <mergeCell ref="B1101:C1101"/>
    <mergeCell ref="F1101:J1101"/>
    <mergeCell ref="B1102:C1102"/>
    <mergeCell ref="D1102:E1102"/>
    <mergeCell ref="F1102:J1102"/>
    <mergeCell ref="B1103:J1103"/>
    <mergeCell ref="B1097:C1097"/>
    <mergeCell ref="D1097:J1097"/>
    <mergeCell ref="B1098:C1098"/>
    <mergeCell ref="D1098:E1098"/>
    <mergeCell ref="F1098:G1098"/>
    <mergeCell ref="H1098:J1098"/>
    <mergeCell ref="B1099:C1099"/>
    <mergeCell ref="D1099:E1099"/>
    <mergeCell ref="F1099:J1099"/>
    <mergeCell ref="B1126:J1126"/>
    <mergeCell ref="B1127:J1127"/>
    <mergeCell ref="B1128:C1128"/>
    <mergeCell ref="D1128:E1128"/>
    <mergeCell ref="G1128:H1128"/>
    <mergeCell ref="B1129:C1129"/>
    <mergeCell ref="D1129:J1129"/>
    <mergeCell ref="B1130:C1130"/>
    <mergeCell ref="D1130:E1130"/>
    <mergeCell ref="F1130:J1130"/>
    <mergeCell ref="C1104:J1104"/>
    <mergeCell ref="C1105:J1105"/>
    <mergeCell ref="C1106:J1106"/>
    <mergeCell ref="C1107:D1107"/>
    <mergeCell ref="F1107:J1107"/>
    <mergeCell ref="C1123:J1123"/>
    <mergeCell ref="C1124:F1124"/>
    <mergeCell ref="G1124:J1124"/>
    <mergeCell ref="C1125:F1125"/>
    <mergeCell ref="G1125:J1125"/>
    <mergeCell ref="B1135:C1135"/>
    <mergeCell ref="D1135:J1135"/>
    <mergeCell ref="B1136:C1136"/>
    <mergeCell ref="D1136:J1136"/>
    <mergeCell ref="B1137:C1137"/>
    <mergeCell ref="G1137:H1137"/>
    <mergeCell ref="I1137:J1137"/>
    <mergeCell ref="B1138:C1138"/>
    <mergeCell ref="D1138:J1138"/>
    <mergeCell ref="B1131:C1131"/>
    <mergeCell ref="D1131:J1131"/>
    <mergeCell ref="B1132:C1132"/>
    <mergeCell ref="D1132:E1132"/>
    <mergeCell ref="H1132:J1132"/>
    <mergeCell ref="B1133:C1133"/>
    <mergeCell ref="D1133:J1133"/>
    <mergeCell ref="B1134:C1134"/>
    <mergeCell ref="D1134:J1134"/>
    <mergeCell ref="B1143:C1143"/>
    <mergeCell ref="D1143:E1143"/>
    <mergeCell ref="F1143:G1143"/>
    <mergeCell ref="H1143:J1143"/>
    <mergeCell ref="B1144:C1144"/>
    <mergeCell ref="D1144:E1144"/>
    <mergeCell ref="F1144:J1144"/>
    <mergeCell ref="B1145:C1145"/>
    <mergeCell ref="D1145:E1146"/>
    <mergeCell ref="F1145:J1145"/>
    <mergeCell ref="B1146:C1146"/>
    <mergeCell ref="F1146:J1146"/>
    <mergeCell ref="B1139:C1139"/>
    <mergeCell ref="D1139:J1139"/>
    <mergeCell ref="B1140:E1140"/>
    <mergeCell ref="F1140:G1140"/>
    <mergeCell ref="H1140:J1140"/>
    <mergeCell ref="B1141:C1141"/>
    <mergeCell ref="D1141:J1141"/>
    <mergeCell ref="B1142:C1142"/>
    <mergeCell ref="D1142:J1142"/>
    <mergeCell ref="C1168:J1168"/>
    <mergeCell ref="C1169:F1169"/>
    <mergeCell ref="G1169:J1169"/>
    <mergeCell ref="C1170:F1170"/>
    <mergeCell ref="G1170:J1170"/>
    <mergeCell ref="B1171:J1171"/>
    <mergeCell ref="B1172:J1172"/>
    <mergeCell ref="B1173:C1173"/>
    <mergeCell ref="D1173:E1173"/>
    <mergeCell ref="G1173:H1173"/>
    <mergeCell ref="B1147:C1147"/>
    <mergeCell ref="D1147:E1147"/>
    <mergeCell ref="F1147:J1147"/>
    <mergeCell ref="B1148:J1148"/>
    <mergeCell ref="C1149:J1149"/>
    <mergeCell ref="C1150:J1150"/>
    <mergeCell ref="C1151:J1151"/>
    <mergeCell ref="C1152:D1152"/>
    <mergeCell ref="F1152:J1152"/>
    <mergeCell ref="B1178:C1178"/>
    <mergeCell ref="D1178:J1178"/>
    <mergeCell ref="B1179:C1179"/>
    <mergeCell ref="D1179:J1179"/>
    <mergeCell ref="B1180:C1180"/>
    <mergeCell ref="D1180:J1180"/>
    <mergeCell ref="B1181:C1181"/>
    <mergeCell ref="D1181:J1181"/>
    <mergeCell ref="B1182:C1182"/>
    <mergeCell ref="G1182:H1182"/>
    <mergeCell ref="I1182:J1182"/>
    <mergeCell ref="B1174:C1174"/>
    <mergeCell ref="D1174:J1174"/>
    <mergeCell ref="B1175:C1175"/>
    <mergeCell ref="D1175:E1175"/>
    <mergeCell ref="F1175:J1175"/>
    <mergeCell ref="B1176:C1176"/>
    <mergeCell ref="D1176:J1176"/>
    <mergeCell ref="B1177:C1177"/>
    <mergeCell ref="D1177:E1177"/>
    <mergeCell ref="H1177:J1177"/>
    <mergeCell ref="B1187:C1187"/>
    <mergeCell ref="D1187:J1187"/>
    <mergeCell ref="B1188:C1188"/>
    <mergeCell ref="D1188:E1188"/>
    <mergeCell ref="F1188:G1188"/>
    <mergeCell ref="H1188:J1188"/>
    <mergeCell ref="B1189:C1189"/>
    <mergeCell ref="D1189:E1189"/>
    <mergeCell ref="F1189:J1189"/>
    <mergeCell ref="B1183:C1183"/>
    <mergeCell ref="D1183:J1183"/>
    <mergeCell ref="B1184:C1184"/>
    <mergeCell ref="D1184:J1184"/>
    <mergeCell ref="B1185:E1185"/>
    <mergeCell ref="F1185:G1185"/>
    <mergeCell ref="H1185:J1185"/>
    <mergeCell ref="B1186:C1186"/>
    <mergeCell ref="D1186:J1186"/>
    <mergeCell ref="C1194:J1194"/>
    <mergeCell ref="C1195:J1195"/>
    <mergeCell ref="C1196:J1196"/>
    <mergeCell ref="C1197:D1197"/>
    <mergeCell ref="F1197:J1197"/>
    <mergeCell ref="C1213:J1213"/>
    <mergeCell ref="C1214:F1214"/>
    <mergeCell ref="G1214:J1214"/>
    <mergeCell ref="C1215:F1215"/>
    <mergeCell ref="G1215:J1215"/>
    <mergeCell ref="B1190:C1190"/>
    <mergeCell ref="D1190:E1191"/>
    <mergeCell ref="F1190:J1190"/>
    <mergeCell ref="B1191:C1191"/>
    <mergeCell ref="F1191:J1191"/>
    <mergeCell ref="B1192:C1192"/>
    <mergeCell ref="D1192:E1192"/>
    <mergeCell ref="F1192:J1192"/>
    <mergeCell ref="B1193:J1193"/>
    <mergeCell ref="B1221:C1221"/>
    <mergeCell ref="D1221:J1221"/>
    <mergeCell ref="B1222:C1222"/>
    <mergeCell ref="D1222:E1222"/>
    <mergeCell ref="H1222:J1222"/>
    <mergeCell ref="B1223:C1223"/>
    <mergeCell ref="D1223:J1223"/>
    <mergeCell ref="B1224:C1224"/>
    <mergeCell ref="D1224:J1224"/>
    <mergeCell ref="B1216:J1216"/>
    <mergeCell ref="B1217:J1217"/>
    <mergeCell ref="B1218:C1218"/>
    <mergeCell ref="D1218:E1218"/>
    <mergeCell ref="G1218:H1218"/>
    <mergeCell ref="B1219:C1219"/>
    <mergeCell ref="D1219:J1219"/>
    <mergeCell ref="B1220:C1220"/>
    <mergeCell ref="D1220:E1220"/>
    <mergeCell ref="F1220:J1220"/>
    <mergeCell ref="B1229:C1229"/>
    <mergeCell ref="D1229:J1229"/>
    <mergeCell ref="B1230:E1230"/>
    <mergeCell ref="F1230:G1230"/>
    <mergeCell ref="H1230:J1230"/>
    <mergeCell ref="B1231:C1231"/>
    <mergeCell ref="D1231:J1231"/>
    <mergeCell ref="B1232:C1232"/>
    <mergeCell ref="D1232:J1232"/>
    <mergeCell ref="B1225:C1225"/>
    <mergeCell ref="D1225:J1225"/>
    <mergeCell ref="B1226:C1226"/>
    <mergeCell ref="D1226:J1226"/>
    <mergeCell ref="B1227:C1227"/>
    <mergeCell ref="G1227:H1227"/>
    <mergeCell ref="I1227:J1227"/>
    <mergeCell ref="B1228:C1228"/>
    <mergeCell ref="D1228:J1228"/>
    <mergeCell ref="B1237:C1237"/>
    <mergeCell ref="D1237:E1237"/>
    <mergeCell ref="F1237:J1237"/>
    <mergeCell ref="B1238:J1238"/>
    <mergeCell ref="C1239:J1239"/>
    <mergeCell ref="C1240:J1240"/>
    <mergeCell ref="C1241:J1241"/>
    <mergeCell ref="C1242:D1242"/>
    <mergeCell ref="F1242:J1242"/>
    <mergeCell ref="B1233:C1233"/>
    <mergeCell ref="D1233:E1233"/>
    <mergeCell ref="F1233:G1233"/>
    <mergeCell ref="H1233:J1233"/>
    <mergeCell ref="B1234:C1234"/>
    <mergeCell ref="D1234:E1234"/>
    <mergeCell ref="F1234:J1234"/>
    <mergeCell ref="B1235:C1235"/>
    <mergeCell ref="D1235:E1236"/>
    <mergeCell ref="F1235:J1235"/>
    <mergeCell ref="B1236:C1236"/>
    <mergeCell ref="F1236:J1236"/>
    <mergeCell ref="B1264:C1264"/>
    <mergeCell ref="D1264:J1264"/>
    <mergeCell ref="B1265:C1265"/>
    <mergeCell ref="D1265:E1265"/>
    <mergeCell ref="F1265:J1265"/>
    <mergeCell ref="B1266:C1266"/>
    <mergeCell ref="D1266:J1266"/>
    <mergeCell ref="B1267:C1267"/>
    <mergeCell ref="D1267:E1267"/>
    <mergeCell ref="H1267:J1267"/>
    <mergeCell ref="C1258:J1258"/>
    <mergeCell ref="C1259:F1259"/>
    <mergeCell ref="G1259:J1259"/>
    <mergeCell ref="C1260:F1260"/>
    <mergeCell ref="G1260:J1260"/>
    <mergeCell ref="B1261:J1261"/>
    <mergeCell ref="B1262:J1262"/>
    <mergeCell ref="B1263:C1263"/>
    <mergeCell ref="D1263:E1263"/>
    <mergeCell ref="G1263:H1263"/>
    <mergeCell ref="B1273:C1273"/>
    <mergeCell ref="D1273:J1273"/>
    <mergeCell ref="B1274:C1274"/>
    <mergeCell ref="D1274:J1274"/>
    <mergeCell ref="B1275:E1275"/>
    <mergeCell ref="F1275:G1275"/>
    <mergeCell ref="H1275:J1275"/>
    <mergeCell ref="B1276:C1276"/>
    <mergeCell ref="D1276:J1276"/>
    <mergeCell ref="B1268:C1268"/>
    <mergeCell ref="D1268:J1268"/>
    <mergeCell ref="B1269:C1269"/>
    <mergeCell ref="D1269:J1269"/>
    <mergeCell ref="B1270:C1270"/>
    <mergeCell ref="D1270:J1270"/>
    <mergeCell ref="B1271:C1271"/>
    <mergeCell ref="D1271:J1271"/>
    <mergeCell ref="B1272:C1272"/>
    <mergeCell ref="G1272:H1272"/>
    <mergeCell ref="I1272:J1272"/>
    <mergeCell ref="B1280:C1280"/>
    <mergeCell ref="D1280:E1281"/>
    <mergeCell ref="F1280:J1280"/>
    <mergeCell ref="B1281:C1281"/>
    <mergeCell ref="F1281:J1281"/>
    <mergeCell ref="B1282:C1282"/>
    <mergeCell ref="D1282:E1282"/>
    <mergeCell ref="F1282:J1282"/>
    <mergeCell ref="B1283:J1283"/>
    <mergeCell ref="B1277:C1277"/>
    <mergeCell ref="D1277:J1277"/>
    <mergeCell ref="B1278:C1278"/>
    <mergeCell ref="D1278:E1278"/>
    <mergeCell ref="F1278:G1278"/>
    <mergeCell ref="H1278:J1278"/>
    <mergeCell ref="B1279:C1279"/>
    <mergeCell ref="D1279:E1279"/>
    <mergeCell ref="F1279:J1279"/>
    <mergeCell ref="B1306:J1306"/>
    <mergeCell ref="B1307:J1307"/>
    <mergeCell ref="B1308:C1308"/>
    <mergeCell ref="D1308:E1308"/>
    <mergeCell ref="G1308:H1308"/>
    <mergeCell ref="B1309:C1309"/>
    <mergeCell ref="D1309:J1309"/>
    <mergeCell ref="B1310:C1310"/>
    <mergeCell ref="D1310:E1310"/>
    <mergeCell ref="F1310:J1310"/>
    <mergeCell ref="C1284:J1284"/>
    <mergeCell ref="C1285:J1285"/>
    <mergeCell ref="C1286:J1286"/>
    <mergeCell ref="C1287:D1287"/>
    <mergeCell ref="F1287:J1287"/>
    <mergeCell ref="C1303:J1303"/>
    <mergeCell ref="C1304:F1304"/>
    <mergeCell ref="G1304:J1304"/>
    <mergeCell ref="C1305:F1305"/>
    <mergeCell ref="G1305:J1305"/>
    <mergeCell ref="B1315:C1315"/>
    <mergeCell ref="D1315:J1315"/>
    <mergeCell ref="B1316:C1316"/>
    <mergeCell ref="D1316:J1316"/>
    <mergeCell ref="B1317:C1317"/>
    <mergeCell ref="G1317:H1317"/>
    <mergeCell ref="I1317:J1317"/>
    <mergeCell ref="B1318:C1318"/>
    <mergeCell ref="D1318:J1318"/>
    <mergeCell ref="B1311:C1311"/>
    <mergeCell ref="D1311:J1311"/>
    <mergeCell ref="B1312:C1312"/>
    <mergeCell ref="D1312:E1312"/>
    <mergeCell ref="H1312:J1312"/>
    <mergeCell ref="B1313:C1313"/>
    <mergeCell ref="D1313:J1313"/>
    <mergeCell ref="B1314:C1314"/>
    <mergeCell ref="D1314:J1314"/>
    <mergeCell ref="B1323:C1323"/>
    <mergeCell ref="D1323:E1323"/>
    <mergeCell ref="F1323:G1323"/>
    <mergeCell ref="H1323:J1323"/>
    <mergeCell ref="B1324:C1324"/>
    <mergeCell ref="D1324:E1324"/>
    <mergeCell ref="F1324:J1324"/>
    <mergeCell ref="B1325:C1325"/>
    <mergeCell ref="D1325:E1326"/>
    <mergeCell ref="F1325:J1325"/>
    <mergeCell ref="B1326:C1326"/>
    <mergeCell ref="F1326:J1326"/>
    <mergeCell ref="B1319:C1319"/>
    <mergeCell ref="D1319:J1319"/>
    <mergeCell ref="B1320:E1320"/>
    <mergeCell ref="F1320:G1320"/>
    <mergeCell ref="H1320:J1320"/>
    <mergeCell ref="B1321:C1321"/>
    <mergeCell ref="D1321:J1321"/>
    <mergeCell ref="B1322:C1322"/>
    <mergeCell ref="D1322:J1322"/>
    <mergeCell ref="C1348:J1348"/>
    <mergeCell ref="C1349:F1349"/>
    <mergeCell ref="G1349:J1349"/>
    <mergeCell ref="C1350:F1350"/>
    <mergeCell ref="G1350:J1350"/>
    <mergeCell ref="B1351:J1351"/>
    <mergeCell ref="B1352:J1352"/>
    <mergeCell ref="B1353:C1353"/>
    <mergeCell ref="D1353:E1353"/>
    <mergeCell ref="G1353:H1353"/>
    <mergeCell ref="B1327:C1327"/>
    <mergeCell ref="D1327:E1327"/>
    <mergeCell ref="F1327:J1327"/>
    <mergeCell ref="B1328:J1328"/>
    <mergeCell ref="C1329:J1329"/>
    <mergeCell ref="C1330:J1330"/>
    <mergeCell ref="C1331:J1331"/>
    <mergeCell ref="C1332:D1332"/>
    <mergeCell ref="F1332:J1332"/>
    <mergeCell ref="B1358:C1358"/>
    <mergeCell ref="D1358:J1358"/>
    <mergeCell ref="B1359:C1359"/>
    <mergeCell ref="D1359:J1359"/>
    <mergeCell ref="B1360:C1360"/>
    <mergeCell ref="D1360:J1360"/>
    <mergeCell ref="B1361:C1361"/>
    <mergeCell ref="D1361:J1361"/>
    <mergeCell ref="B1362:C1362"/>
    <mergeCell ref="G1362:H1362"/>
    <mergeCell ref="I1362:J1362"/>
    <mergeCell ref="B1354:C1354"/>
    <mergeCell ref="D1354:J1354"/>
    <mergeCell ref="B1355:C1355"/>
    <mergeCell ref="D1355:E1355"/>
    <mergeCell ref="F1355:J1355"/>
    <mergeCell ref="B1356:C1356"/>
    <mergeCell ref="D1356:J1356"/>
    <mergeCell ref="B1357:C1357"/>
    <mergeCell ref="D1357:E1357"/>
    <mergeCell ref="H1357:J1357"/>
    <mergeCell ref="B1367:C1367"/>
    <mergeCell ref="D1367:J1367"/>
    <mergeCell ref="B1368:C1368"/>
    <mergeCell ref="D1368:E1368"/>
    <mergeCell ref="F1368:G1368"/>
    <mergeCell ref="H1368:J1368"/>
    <mergeCell ref="B1369:C1369"/>
    <mergeCell ref="D1369:E1369"/>
    <mergeCell ref="F1369:J1369"/>
    <mergeCell ref="B1363:C1363"/>
    <mergeCell ref="D1363:J1363"/>
    <mergeCell ref="B1364:C1364"/>
    <mergeCell ref="D1364:J1364"/>
    <mergeCell ref="B1365:E1365"/>
    <mergeCell ref="F1365:G1365"/>
    <mergeCell ref="H1365:J1365"/>
    <mergeCell ref="B1366:C1366"/>
    <mergeCell ref="D1366:J1366"/>
    <mergeCell ref="C1374:J1374"/>
    <mergeCell ref="C1375:J1375"/>
    <mergeCell ref="C1376:J1376"/>
    <mergeCell ref="C1377:D1377"/>
    <mergeCell ref="F1377:J1377"/>
    <mergeCell ref="C1393:J1393"/>
    <mergeCell ref="C1394:F1394"/>
    <mergeCell ref="G1394:J1394"/>
    <mergeCell ref="C1395:F1395"/>
    <mergeCell ref="G1395:J1395"/>
    <mergeCell ref="B1370:C1370"/>
    <mergeCell ref="D1370:E1371"/>
    <mergeCell ref="F1370:J1370"/>
    <mergeCell ref="B1371:C1371"/>
    <mergeCell ref="F1371:J1371"/>
    <mergeCell ref="B1372:C1372"/>
    <mergeCell ref="D1372:E1372"/>
    <mergeCell ref="F1372:J1372"/>
    <mergeCell ref="B1373:J1373"/>
    <mergeCell ref="B1401:C1401"/>
    <mergeCell ref="D1401:J1401"/>
    <mergeCell ref="B1402:C1402"/>
    <mergeCell ref="D1402:E1402"/>
    <mergeCell ref="H1402:J1402"/>
    <mergeCell ref="B1403:C1403"/>
    <mergeCell ref="D1403:J1403"/>
    <mergeCell ref="B1404:C1404"/>
    <mergeCell ref="D1404:J1404"/>
    <mergeCell ref="B1396:J1396"/>
    <mergeCell ref="B1397:J1397"/>
    <mergeCell ref="B1398:C1398"/>
    <mergeCell ref="D1398:E1398"/>
    <mergeCell ref="G1398:H1398"/>
    <mergeCell ref="B1399:C1399"/>
    <mergeCell ref="D1399:J1399"/>
    <mergeCell ref="B1400:C1400"/>
    <mergeCell ref="D1400:E1400"/>
    <mergeCell ref="F1400:J1400"/>
    <mergeCell ref="B1409:C1409"/>
    <mergeCell ref="D1409:J1409"/>
    <mergeCell ref="B1410:E1410"/>
    <mergeCell ref="F1410:G1410"/>
    <mergeCell ref="H1410:J1410"/>
    <mergeCell ref="B1411:C1411"/>
    <mergeCell ref="D1411:J1411"/>
    <mergeCell ref="B1412:C1412"/>
    <mergeCell ref="D1412:J1412"/>
    <mergeCell ref="B1405:C1405"/>
    <mergeCell ref="D1405:J1405"/>
    <mergeCell ref="B1406:C1406"/>
    <mergeCell ref="D1406:J1406"/>
    <mergeCell ref="B1407:C1407"/>
    <mergeCell ref="G1407:H1407"/>
    <mergeCell ref="I1407:J1407"/>
    <mergeCell ref="B1408:C1408"/>
    <mergeCell ref="D1408:J1408"/>
    <mergeCell ref="B1417:C1417"/>
    <mergeCell ref="D1417:E1417"/>
    <mergeCell ref="F1417:J1417"/>
    <mergeCell ref="B1418:J1418"/>
    <mergeCell ref="C1419:J1419"/>
    <mergeCell ref="C1420:J1420"/>
    <mergeCell ref="C1421:J1421"/>
    <mergeCell ref="C1422:D1422"/>
    <mergeCell ref="F1422:J1422"/>
    <mergeCell ref="B1413:C1413"/>
    <mergeCell ref="D1413:E1413"/>
    <mergeCell ref="F1413:G1413"/>
    <mergeCell ref="H1413:J1413"/>
    <mergeCell ref="B1414:C1414"/>
    <mergeCell ref="D1414:E1414"/>
    <mergeCell ref="F1414:J1414"/>
    <mergeCell ref="B1415:C1415"/>
    <mergeCell ref="D1415:E1416"/>
    <mergeCell ref="F1415:J1415"/>
    <mergeCell ref="B1416:C1416"/>
    <mergeCell ref="F1416:J1416"/>
    <mergeCell ref="B1444:C1444"/>
    <mergeCell ref="D1444:J1444"/>
    <mergeCell ref="B1445:C1445"/>
    <mergeCell ref="D1445:E1445"/>
    <mergeCell ref="F1445:J1445"/>
    <mergeCell ref="B1446:C1446"/>
    <mergeCell ref="D1446:J1446"/>
    <mergeCell ref="B1447:C1447"/>
    <mergeCell ref="D1447:E1447"/>
    <mergeCell ref="H1447:J1447"/>
    <mergeCell ref="C1438:J1438"/>
    <mergeCell ref="C1439:F1439"/>
    <mergeCell ref="G1439:J1439"/>
    <mergeCell ref="C1440:F1440"/>
    <mergeCell ref="G1440:J1440"/>
    <mergeCell ref="B1441:J1441"/>
    <mergeCell ref="B1442:J1442"/>
    <mergeCell ref="B1443:C1443"/>
    <mergeCell ref="D1443:E1443"/>
    <mergeCell ref="G1443:H1443"/>
    <mergeCell ref="B1453:C1453"/>
    <mergeCell ref="D1453:J1453"/>
    <mergeCell ref="B1454:C1454"/>
    <mergeCell ref="D1454:J1454"/>
    <mergeCell ref="B1455:E1455"/>
    <mergeCell ref="F1455:G1455"/>
    <mergeCell ref="H1455:J1455"/>
    <mergeCell ref="B1456:C1456"/>
    <mergeCell ref="D1456:J1456"/>
    <mergeCell ref="B1448:C1448"/>
    <mergeCell ref="D1448:J1448"/>
    <mergeCell ref="B1449:C1449"/>
    <mergeCell ref="D1449:J1449"/>
    <mergeCell ref="B1450:C1450"/>
    <mergeCell ref="D1450:J1450"/>
    <mergeCell ref="B1451:C1451"/>
    <mergeCell ref="D1451:J1451"/>
    <mergeCell ref="B1452:C1452"/>
    <mergeCell ref="G1452:H1452"/>
    <mergeCell ref="I1452:J1452"/>
    <mergeCell ref="B1460:C1460"/>
    <mergeCell ref="D1460:E1461"/>
    <mergeCell ref="F1460:J1460"/>
    <mergeCell ref="B1461:C1461"/>
    <mergeCell ref="F1461:J1461"/>
    <mergeCell ref="B1462:C1462"/>
    <mergeCell ref="D1462:E1462"/>
    <mergeCell ref="F1462:J1462"/>
    <mergeCell ref="B1463:J1463"/>
    <mergeCell ref="B1457:C1457"/>
    <mergeCell ref="D1457:J1457"/>
    <mergeCell ref="B1458:C1458"/>
    <mergeCell ref="D1458:E1458"/>
    <mergeCell ref="F1458:G1458"/>
    <mergeCell ref="H1458:J1458"/>
    <mergeCell ref="B1459:C1459"/>
    <mergeCell ref="D1459:E1459"/>
    <mergeCell ref="F1459:J1459"/>
    <mergeCell ref="B1486:J1486"/>
    <mergeCell ref="B1487:J1487"/>
    <mergeCell ref="B1488:C1488"/>
    <mergeCell ref="D1488:E1488"/>
    <mergeCell ref="G1488:H1488"/>
    <mergeCell ref="B1489:C1489"/>
    <mergeCell ref="D1489:J1489"/>
    <mergeCell ref="B1490:C1490"/>
    <mergeCell ref="D1490:E1490"/>
    <mergeCell ref="F1490:J1490"/>
    <mergeCell ref="C1464:J1464"/>
    <mergeCell ref="C1465:J1465"/>
    <mergeCell ref="C1466:J1466"/>
    <mergeCell ref="C1467:D1467"/>
    <mergeCell ref="F1467:J1467"/>
    <mergeCell ref="C1483:J1483"/>
    <mergeCell ref="C1484:F1484"/>
    <mergeCell ref="G1484:J1484"/>
    <mergeCell ref="C1485:F1485"/>
    <mergeCell ref="G1485:J1485"/>
    <mergeCell ref="B1495:C1495"/>
    <mergeCell ref="D1495:J1495"/>
    <mergeCell ref="B1496:C1496"/>
    <mergeCell ref="D1496:J1496"/>
    <mergeCell ref="B1497:C1497"/>
    <mergeCell ref="G1497:H1497"/>
    <mergeCell ref="I1497:J1497"/>
    <mergeCell ref="B1498:C1498"/>
    <mergeCell ref="D1498:J1498"/>
    <mergeCell ref="B1491:C1491"/>
    <mergeCell ref="D1491:J1491"/>
    <mergeCell ref="B1492:C1492"/>
    <mergeCell ref="D1492:E1492"/>
    <mergeCell ref="H1492:J1492"/>
    <mergeCell ref="B1493:C1493"/>
    <mergeCell ref="D1493:J1493"/>
    <mergeCell ref="B1494:C1494"/>
    <mergeCell ref="D1494:J1494"/>
    <mergeCell ref="B1503:C1503"/>
    <mergeCell ref="D1503:E1503"/>
    <mergeCell ref="F1503:G1503"/>
    <mergeCell ref="H1503:J1503"/>
    <mergeCell ref="B1504:C1504"/>
    <mergeCell ref="D1504:E1504"/>
    <mergeCell ref="F1504:J1504"/>
    <mergeCell ref="B1505:C1505"/>
    <mergeCell ref="D1505:E1506"/>
    <mergeCell ref="F1505:J1505"/>
    <mergeCell ref="B1506:C1506"/>
    <mergeCell ref="F1506:J1506"/>
    <mergeCell ref="B1499:C1499"/>
    <mergeCell ref="D1499:J1499"/>
    <mergeCell ref="B1500:E1500"/>
    <mergeCell ref="F1500:G1500"/>
    <mergeCell ref="H1500:J1500"/>
    <mergeCell ref="B1501:C1501"/>
    <mergeCell ref="D1501:J1501"/>
    <mergeCell ref="B1502:C1502"/>
    <mergeCell ref="D1502:J1502"/>
    <mergeCell ref="C1528:J1528"/>
    <mergeCell ref="C1529:F1529"/>
    <mergeCell ref="G1529:J1529"/>
    <mergeCell ref="C1530:F1530"/>
    <mergeCell ref="G1530:J1530"/>
    <mergeCell ref="B1531:J1531"/>
    <mergeCell ref="B1532:J1532"/>
    <mergeCell ref="B1533:C1533"/>
    <mergeCell ref="D1533:E1533"/>
    <mergeCell ref="G1533:H1533"/>
    <mergeCell ref="B1507:C1507"/>
    <mergeCell ref="D1507:E1507"/>
    <mergeCell ref="F1507:J1507"/>
    <mergeCell ref="B1508:J1508"/>
    <mergeCell ref="C1509:J1509"/>
    <mergeCell ref="C1510:J1510"/>
    <mergeCell ref="C1511:J1511"/>
    <mergeCell ref="C1512:D1512"/>
    <mergeCell ref="F1512:J1512"/>
    <mergeCell ref="B1538:C1538"/>
    <mergeCell ref="D1538:J1538"/>
    <mergeCell ref="B1539:C1539"/>
    <mergeCell ref="D1539:J1539"/>
    <mergeCell ref="B1540:C1540"/>
    <mergeCell ref="D1540:J1540"/>
    <mergeCell ref="B1541:C1541"/>
    <mergeCell ref="D1541:J1541"/>
    <mergeCell ref="B1542:C1542"/>
    <mergeCell ref="G1542:H1542"/>
    <mergeCell ref="I1542:J1542"/>
    <mergeCell ref="B1534:C1534"/>
    <mergeCell ref="D1534:J1534"/>
    <mergeCell ref="B1535:C1535"/>
    <mergeCell ref="D1535:E1535"/>
    <mergeCell ref="F1535:J1535"/>
    <mergeCell ref="B1536:C1536"/>
    <mergeCell ref="D1536:J1536"/>
    <mergeCell ref="B1537:C1537"/>
    <mergeCell ref="D1537:E1537"/>
    <mergeCell ref="H1537:J1537"/>
    <mergeCell ref="B1547:C1547"/>
    <mergeCell ref="D1547:J1547"/>
    <mergeCell ref="B1548:C1548"/>
    <mergeCell ref="D1548:E1548"/>
    <mergeCell ref="F1548:G1548"/>
    <mergeCell ref="H1548:J1548"/>
    <mergeCell ref="B1549:C1549"/>
    <mergeCell ref="D1549:E1549"/>
    <mergeCell ref="F1549:J1549"/>
    <mergeCell ref="B1543:C1543"/>
    <mergeCell ref="D1543:J1543"/>
    <mergeCell ref="B1544:C1544"/>
    <mergeCell ref="D1544:J1544"/>
    <mergeCell ref="B1545:E1545"/>
    <mergeCell ref="F1545:G1545"/>
    <mergeCell ref="H1545:J1545"/>
    <mergeCell ref="B1546:C1546"/>
    <mergeCell ref="D1546:J1546"/>
    <mergeCell ref="C1554:J1554"/>
    <mergeCell ref="C1555:J1555"/>
    <mergeCell ref="C1556:J1556"/>
    <mergeCell ref="C1557:D1557"/>
    <mergeCell ref="F1557:J1557"/>
    <mergeCell ref="C1573:J1573"/>
    <mergeCell ref="C1574:F1574"/>
    <mergeCell ref="G1574:J1574"/>
    <mergeCell ref="C1575:F1575"/>
    <mergeCell ref="G1575:J1575"/>
    <mergeCell ref="B1550:C1550"/>
    <mergeCell ref="D1550:E1551"/>
    <mergeCell ref="F1550:J1550"/>
    <mergeCell ref="B1551:C1551"/>
    <mergeCell ref="F1551:J1551"/>
    <mergeCell ref="B1552:C1552"/>
    <mergeCell ref="D1552:E1552"/>
    <mergeCell ref="F1552:J1552"/>
    <mergeCell ref="B1553:J1553"/>
    <mergeCell ref="B1581:C1581"/>
    <mergeCell ref="D1581:J1581"/>
    <mergeCell ref="B1582:C1582"/>
    <mergeCell ref="D1582:E1582"/>
    <mergeCell ref="H1582:J1582"/>
    <mergeCell ref="B1583:C1583"/>
    <mergeCell ref="D1583:J1583"/>
    <mergeCell ref="B1584:C1584"/>
    <mergeCell ref="D1584:J1584"/>
    <mergeCell ref="B1576:J1576"/>
    <mergeCell ref="B1577:J1577"/>
    <mergeCell ref="B1578:C1578"/>
    <mergeCell ref="D1578:E1578"/>
    <mergeCell ref="G1578:H1578"/>
    <mergeCell ref="B1579:C1579"/>
    <mergeCell ref="D1579:J1579"/>
    <mergeCell ref="B1580:C1580"/>
    <mergeCell ref="D1580:E1580"/>
    <mergeCell ref="F1580:J1580"/>
    <mergeCell ref="B1589:C1589"/>
    <mergeCell ref="D1589:J1589"/>
    <mergeCell ref="B1590:E1590"/>
    <mergeCell ref="F1590:G1590"/>
    <mergeCell ref="H1590:J1590"/>
    <mergeCell ref="B1591:C1591"/>
    <mergeCell ref="D1591:J1591"/>
    <mergeCell ref="B1592:C1592"/>
    <mergeCell ref="D1592:J1592"/>
    <mergeCell ref="B1585:C1585"/>
    <mergeCell ref="D1585:J1585"/>
    <mergeCell ref="B1586:C1586"/>
    <mergeCell ref="D1586:J1586"/>
    <mergeCell ref="B1587:C1587"/>
    <mergeCell ref="G1587:H1587"/>
    <mergeCell ref="I1587:J1587"/>
    <mergeCell ref="B1588:C1588"/>
    <mergeCell ref="D1588:J1588"/>
    <mergeCell ref="B1597:C1597"/>
    <mergeCell ref="D1597:E1597"/>
    <mergeCell ref="F1597:J1597"/>
    <mergeCell ref="B1598:J1598"/>
    <mergeCell ref="C1599:J1599"/>
    <mergeCell ref="C1600:J1600"/>
    <mergeCell ref="C1601:J1601"/>
    <mergeCell ref="C1602:D1602"/>
    <mergeCell ref="F1602:J1602"/>
    <mergeCell ref="B1593:C1593"/>
    <mergeCell ref="D1593:E1593"/>
    <mergeCell ref="F1593:G1593"/>
    <mergeCell ref="H1593:J1593"/>
    <mergeCell ref="B1594:C1594"/>
    <mergeCell ref="D1594:E1594"/>
    <mergeCell ref="F1594:J1594"/>
    <mergeCell ref="B1595:C1595"/>
    <mergeCell ref="D1595:E1596"/>
    <mergeCell ref="F1595:J1595"/>
    <mergeCell ref="B1596:C1596"/>
    <mergeCell ref="F1596:J1596"/>
    <mergeCell ref="B1624:C1624"/>
    <mergeCell ref="D1624:J1624"/>
    <mergeCell ref="B1625:C1625"/>
    <mergeCell ref="D1625:E1625"/>
    <mergeCell ref="F1625:J1625"/>
    <mergeCell ref="B1626:C1626"/>
    <mergeCell ref="D1626:J1626"/>
    <mergeCell ref="B1627:C1627"/>
    <mergeCell ref="D1627:E1627"/>
    <mergeCell ref="H1627:J1627"/>
    <mergeCell ref="C1618:J1618"/>
    <mergeCell ref="C1619:F1619"/>
    <mergeCell ref="G1619:J1619"/>
    <mergeCell ref="C1620:F1620"/>
    <mergeCell ref="G1620:J1620"/>
    <mergeCell ref="B1621:J1621"/>
    <mergeCell ref="B1622:J1622"/>
    <mergeCell ref="B1623:C1623"/>
    <mergeCell ref="D1623:E1623"/>
    <mergeCell ref="G1623:H1623"/>
    <mergeCell ref="B1633:C1633"/>
    <mergeCell ref="D1633:J1633"/>
    <mergeCell ref="B1634:C1634"/>
    <mergeCell ref="D1634:J1634"/>
    <mergeCell ref="B1635:E1635"/>
    <mergeCell ref="F1635:G1635"/>
    <mergeCell ref="H1635:J1635"/>
    <mergeCell ref="B1636:C1636"/>
    <mergeCell ref="D1636:J1636"/>
    <mergeCell ref="B1628:C1628"/>
    <mergeCell ref="D1628:J1628"/>
    <mergeCell ref="B1629:C1629"/>
    <mergeCell ref="D1629:J1629"/>
    <mergeCell ref="B1630:C1630"/>
    <mergeCell ref="D1630:J1630"/>
    <mergeCell ref="B1631:C1631"/>
    <mergeCell ref="D1631:J1631"/>
    <mergeCell ref="B1632:C1632"/>
    <mergeCell ref="G1632:H1632"/>
    <mergeCell ref="I1632:J1632"/>
    <mergeCell ref="B1640:C1640"/>
    <mergeCell ref="D1640:E1641"/>
    <mergeCell ref="F1640:J1640"/>
    <mergeCell ref="B1641:C1641"/>
    <mergeCell ref="F1641:J1641"/>
    <mergeCell ref="B1642:C1642"/>
    <mergeCell ref="D1642:E1642"/>
    <mergeCell ref="F1642:J1642"/>
    <mergeCell ref="B1643:J1643"/>
    <mergeCell ref="B1637:C1637"/>
    <mergeCell ref="D1637:J1637"/>
    <mergeCell ref="B1638:C1638"/>
    <mergeCell ref="D1638:E1638"/>
    <mergeCell ref="F1638:G1638"/>
    <mergeCell ref="H1638:J1638"/>
    <mergeCell ref="B1639:C1639"/>
    <mergeCell ref="D1639:E1639"/>
    <mergeCell ref="F1639:J1639"/>
    <mergeCell ref="B1666:J1666"/>
    <mergeCell ref="B1667:J1667"/>
    <mergeCell ref="B1668:C1668"/>
    <mergeCell ref="D1668:E1668"/>
    <mergeCell ref="G1668:H1668"/>
    <mergeCell ref="B1669:C1669"/>
    <mergeCell ref="D1669:J1669"/>
    <mergeCell ref="B1670:C1670"/>
    <mergeCell ref="D1670:E1670"/>
    <mergeCell ref="F1670:J1670"/>
    <mergeCell ref="C1644:J1644"/>
    <mergeCell ref="C1645:J1645"/>
    <mergeCell ref="C1646:J1646"/>
    <mergeCell ref="C1647:D1647"/>
    <mergeCell ref="F1647:J1647"/>
    <mergeCell ref="C1663:J1663"/>
    <mergeCell ref="C1664:F1664"/>
    <mergeCell ref="G1664:J1664"/>
    <mergeCell ref="C1665:F1665"/>
    <mergeCell ref="G1665:J1665"/>
    <mergeCell ref="B1675:C1675"/>
    <mergeCell ref="D1675:J1675"/>
    <mergeCell ref="B1676:C1676"/>
    <mergeCell ref="D1676:J1676"/>
    <mergeCell ref="B1677:C1677"/>
    <mergeCell ref="G1677:H1677"/>
    <mergeCell ref="I1677:J1677"/>
    <mergeCell ref="B1678:C1678"/>
    <mergeCell ref="D1678:J1678"/>
    <mergeCell ref="B1671:C1671"/>
    <mergeCell ref="D1671:J1671"/>
    <mergeCell ref="B1672:C1672"/>
    <mergeCell ref="D1672:E1672"/>
    <mergeCell ref="H1672:J1672"/>
    <mergeCell ref="B1673:C1673"/>
    <mergeCell ref="D1673:J1673"/>
    <mergeCell ref="B1674:C1674"/>
    <mergeCell ref="D1674:J1674"/>
    <mergeCell ref="B1683:C1683"/>
    <mergeCell ref="D1683:E1683"/>
    <mergeCell ref="F1683:G1683"/>
    <mergeCell ref="H1683:J1683"/>
    <mergeCell ref="B1684:C1684"/>
    <mergeCell ref="D1684:E1684"/>
    <mergeCell ref="F1684:J1684"/>
    <mergeCell ref="B1685:C1685"/>
    <mergeCell ref="D1685:E1686"/>
    <mergeCell ref="F1685:J1685"/>
    <mergeCell ref="B1686:C1686"/>
    <mergeCell ref="F1686:J1686"/>
    <mergeCell ref="B1679:C1679"/>
    <mergeCell ref="D1679:J1679"/>
    <mergeCell ref="B1680:E1680"/>
    <mergeCell ref="F1680:G1680"/>
    <mergeCell ref="H1680:J1680"/>
    <mergeCell ref="B1681:C1681"/>
    <mergeCell ref="D1681:J1681"/>
    <mergeCell ref="B1682:C1682"/>
    <mergeCell ref="D1682:J1682"/>
    <mergeCell ref="C1708:J1708"/>
    <mergeCell ref="C1709:F1709"/>
    <mergeCell ref="G1709:J1709"/>
    <mergeCell ref="C1710:F1710"/>
    <mergeCell ref="G1710:J1710"/>
    <mergeCell ref="B1711:J1711"/>
    <mergeCell ref="B1712:J1712"/>
    <mergeCell ref="B1713:C1713"/>
    <mergeCell ref="D1713:E1713"/>
    <mergeCell ref="G1713:H1713"/>
    <mergeCell ref="B1687:C1687"/>
    <mergeCell ref="D1687:E1687"/>
    <mergeCell ref="F1687:J1687"/>
    <mergeCell ref="B1688:J1688"/>
    <mergeCell ref="C1689:J1689"/>
    <mergeCell ref="C1690:J1690"/>
    <mergeCell ref="C1691:J1691"/>
    <mergeCell ref="C1692:D1692"/>
    <mergeCell ref="F1692:J1692"/>
    <mergeCell ref="B1718:C1718"/>
    <mergeCell ref="D1718:J1718"/>
    <mergeCell ref="B1719:C1719"/>
    <mergeCell ref="D1719:J1719"/>
    <mergeCell ref="B1720:C1720"/>
    <mergeCell ref="D1720:J1720"/>
    <mergeCell ref="B1721:C1721"/>
    <mergeCell ref="D1721:J1721"/>
    <mergeCell ref="B1722:C1722"/>
    <mergeCell ref="G1722:H1722"/>
    <mergeCell ref="I1722:J1722"/>
    <mergeCell ref="B1714:C1714"/>
    <mergeCell ref="D1714:J1714"/>
    <mergeCell ref="B1715:C1715"/>
    <mergeCell ref="D1715:E1715"/>
    <mergeCell ref="F1715:J1715"/>
    <mergeCell ref="B1716:C1716"/>
    <mergeCell ref="D1716:J1716"/>
    <mergeCell ref="B1717:C1717"/>
    <mergeCell ref="D1717:E1717"/>
    <mergeCell ref="H1717:J1717"/>
    <mergeCell ref="B1727:C1727"/>
    <mergeCell ref="D1727:J1727"/>
    <mergeCell ref="B1728:C1728"/>
    <mergeCell ref="D1728:E1728"/>
    <mergeCell ref="F1728:G1728"/>
    <mergeCell ref="H1728:J1728"/>
    <mergeCell ref="B1729:C1729"/>
    <mergeCell ref="D1729:E1729"/>
    <mergeCell ref="F1729:J1729"/>
    <mergeCell ref="B1723:C1723"/>
    <mergeCell ref="D1723:J1723"/>
    <mergeCell ref="B1724:C1724"/>
    <mergeCell ref="D1724:J1724"/>
    <mergeCell ref="B1725:E1725"/>
    <mergeCell ref="F1725:G1725"/>
    <mergeCell ref="H1725:J1725"/>
    <mergeCell ref="B1726:C1726"/>
    <mergeCell ref="D1726:J1726"/>
    <mergeCell ref="C1734:J1734"/>
    <mergeCell ref="C1735:J1735"/>
    <mergeCell ref="C1736:J1736"/>
    <mergeCell ref="C1737:D1737"/>
    <mergeCell ref="F1737:J1737"/>
    <mergeCell ref="C1753:J1753"/>
    <mergeCell ref="C1754:F1754"/>
    <mergeCell ref="G1754:J1754"/>
    <mergeCell ref="C1755:F1755"/>
    <mergeCell ref="G1755:J1755"/>
    <mergeCell ref="B1730:C1730"/>
    <mergeCell ref="D1730:E1731"/>
    <mergeCell ref="F1730:J1730"/>
    <mergeCell ref="B1731:C1731"/>
    <mergeCell ref="F1731:J1731"/>
    <mergeCell ref="B1732:C1732"/>
    <mergeCell ref="D1732:E1732"/>
    <mergeCell ref="F1732:J1732"/>
    <mergeCell ref="B1733:J1733"/>
    <mergeCell ref="B1761:C1761"/>
    <mergeCell ref="D1761:J1761"/>
    <mergeCell ref="B1762:C1762"/>
    <mergeCell ref="D1762:E1762"/>
    <mergeCell ref="H1762:J1762"/>
    <mergeCell ref="B1763:C1763"/>
    <mergeCell ref="D1763:J1763"/>
    <mergeCell ref="B1764:C1764"/>
    <mergeCell ref="D1764:J1764"/>
    <mergeCell ref="B1756:J1756"/>
    <mergeCell ref="B1757:J1757"/>
    <mergeCell ref="B1758:C1758"/>
    <mergeCell ref="D1758:E1758"/>
    <mergeCell ref="G1758:H1758"/>
    <mergeCell ref="B1759:C1759"/>
    <mergeCell ref="D1759:J1759"/>
    <mergeCell ref="B1760:C1760"/>
    <mergeCell ref="D1760:E1760"/>
    <mergeCell ref="F1760:J1760"/>
    <mergeCell ref="B1769:C1769"/>
    <mergeCell ref="D1769:J1769"/>
    <mergeCell ref="B1770:E1770"/>
    <mergeCell ref="F1770:G1770"/>
    <mergeCell ref="H1770:J1770"/>
    <mergeCell ref="B1771:C1771"/>
    <mergeCell ref="D1771:J1771"/>
    <mergeCell ref="B1772:C1772"/>
    <mergeCell ref="D1772:J1772"/>
    <mergeCell ref="B1765:C1765"/>
    <mergeCell ref="D1765:J1765"/>
    <mergeCell ref="B1766:C1766"/>
    <mergeCell ref="D1766:J1766"/>
    <mergeCell ref="B1767:C1767"/>
    <mergeCell ref="G1767:H1767"/>
    <mergeCell ref="I1767:J1767"/>
    <mergeCell ref="B1768:C1768"/>
    <mergeCell ref="D1768:J1768"/>
    <mergeCell ref="C1798:J1798"/>
    <mergeCell ref="C1799:F1799"/>
    <mergeCell ref="G1799:J1799"/>
    <mergeCell ref="C1800:F1800"/>
    <mergeCell ref="G1800:J1800"/>
    <mergeCell ref="B1777:C1777"/>
    <mergeCell ref="D1777:E1777"/>
    <mergeCell ref="F1777:J1777"/>
    <mergeCell ref="B1778:J1778"/>
    <mergeCell ref="C1779:J1779"/>
    <mergeCell ref="C1780:J1780"/>
    <mergeCell ref="C1781:J1781"/>
    <mergeCell ref="C1782:D1782"/>
    <mergeCell ref="F1782:J1782"/>
    <mergeCell ref="B1773:C1773"/>
    <mergeCell ref="D1773:E1773"/>
    <mergeCell ref="F1773:G1773"/>
    <mergeCell ref="H1773:J1773"/>
    <mergeCell ref="B1774:C1774"/>
    <mergeCell ref="D1774:E1774"/>
    <mergeCell ref="F1774:J1774"/>
    <mergeCell ref="B1775:C1775"/>
    <mergeCell ref="D1775:E1776"/>
    <mergeCell ref="F1775:J1775"/>
    <mergeCell ref="B1776:C1776"/>
    <mergeCell ref="F1776:J1776"/>
    <mergeCell ref="B1801:J1801"/>
    <mergeCell ref="B1802:J1802"/>
    <mergeCell ref="B1803:C1803"/>
    <mergeCell ref="D1803:E1803"/>
    <mergeCell ref="G1803:H1803"/>
    <mergeCell ref="B1804:C1804"/>
    <mergeCell ref="D1804:J1804"/>
    <mergeCell ref="B1805:C1805"/>
    <mergeCell ref="D1805:E1805"/>
    <mergeCell ref="F1805:J1805"/>
    <mergeCell ref="B1806:C1806"/>
    <mergeCell ref="D1806:J1806"/>
    <mergeCell ref="B1807:C1807"/>
    <mergeCell ref="D1807:E1807"/>
    <mergeCell ref="H1807:J1807"/>
    <mergeCell ref="B1808:C1808"/>
    <mergeCell ref="D1808:J1808"/>
    <mergeCell ref="B1809:C1809"/>
    <mergeCell ref="D1809:J1809"/>
    <mergeCell ref="B1810:C1810"/>
    <mergeCell ref="D1810:J1810"/>
    <mergeCell ref="B1811:C1811"/>
    <mergeCell ref="D1811:J1811"/>
    <mergeCell ref="B1812:C1812"/>
    <mergeCell ref="G1812:H1812"/>
    <mergeCell ref="I1812:J1812"/>
    <mergeCell ref="B1813:C1813"/>
    <mergeCell ref="D1813:J1813"/>
    <mergeCell ref="B1814:C1814"/>
    <mergeCell ref="D1814:J1814"/>
    <mergeCell ref="B1815:E1815"/>
    <mergeCell ref="F1815:G1815"/>
    <mergeCell ref="H1815:J1815"/>
    <mergeCell ref="B1816:C1816"/>
    <mergeCell ref="D1816:J1816"/>
    <mergeCell ref="B1817:C1817"/>
    <mergeCell ref="D1817:J1817"/>
    <mergeCell ref="B1818:C1818"/>
    <mergeCell ref="D1818:E1818"/>
    <mergeCell ref="F1818:G1818"/>
    <mergeCell ref="H1818:J1818"/>
    <mergeCell ref="B1819:C1819"/>
    <mergeCell ref="D1819:E1819"/>
    <mergeCell ref="F1819:J1819"/>
    <mergeCell ref="B1820:C1820"/>
    <mergeCell ref="D1820:E1821"/>
    <mergeCell ref="F1820:J1820"/>
    <mergeCell ref="B1821:C1821"/>
    <mergeCell ref="F1821:J1821"/>
    <mergeCell ref="B1822:C1822"/>
    <mergeCell ref="D1822:E1822"/>
    <mergeCell ref="F1822:J1822"/>
    <mergeCell ref="B1823:J1823"/>
    <mergeCell ref="C1824:J1824"/>
    <mergeCell ref="C1825:J1825"/>
    <mergeCell ref="C1826:J1826"/>
    <mergeCell ref="C1827:D1827"/>
    <mergeCell ref="F1827:J1827"/>
    <mergeCell ref="C1843:J1843"/>
    <mergeCell ref="C1844:F1844"/>
    <mergeCell ref="G1844:J1844"/>
    <mergeCell ref="C1845:F1845"/>
    <mergeCell ref="G1845:J1845"/>
    <mergeCell ref="B1846:J1846"/>
    <mergeCell ref="B1847:J1847"/>
    <mergeCell ref="B1848:C1848"/>
    <mergeCell ref="D1848:E1848"/>
    <mergeCell ref="G1848:H1848"/>
    <mergeCell ref="B1849:C1849"/>
    <mergeCell ref="D1849:J1849"/>
    <mergeCell ref="B1850:C1850"/>
    <mergeCell ref="D1850:E1850"/>
    <mergeCell ref="F1850:J1850"/>
    <mergeCell ref="B1851:C1851"/>
    <mergeCell ref="D1851:J1851"/>
    <mergeCell ref="B1852:C1852"/>
    <mergeCell ref="D1852:E1852"/>
    <mergeCell ref="H1852:J1852"/>
    <mergeCell ref="B1853:C1853"/>
    <mergeCell ref="D1853:J1853"/>
    <mergeCell ref="B1854:C1854"/>
    <mergeCell ref="D1854:J1854"/>
    <mergeCell ref="B1855:C1855"/>
    <mergeCell ref="D1855:J1855"/>
    <mergeCell ref="B1856:C1856"/>
    <mergeCell ref="D1856:J1856"/>
    <mergeCell ref="B1857:C1857"/>
    <mergeCell ref="G1857:H1857"/>
    <mergeCell ref="I1857:J1857"/>
    <mergeCell ref="B1858:C1858"/>
    <mergeCell ref="D1858:J1858"/>
    <mergeCell ref="B1859:C1859"/>
    <mergeCell ref="D1859:J1859"/>
    <mergeCell ref="B1860:E1860"/>
    <mergeCell ref="F1860:G1860"/>
    <mergeCell ref="H1860:J1860"/>
    <mergeCell ref="B1861:C1861"/>
    <mergeCell ref="D1861:J1861"/>
    <mergeCell ref="B1862:C1862"/>
    <mergeCell ref="D1862:J1862"/>
    <mergeCell ref="B1863:C1863"/>
    <mergeCell ref="D1863:E1863"/>
    <mergeCell ref="F1863:G1863"/>
    <mergeCell ref="H1863:J1863"/>
    <mergeCell ref="B1864:C1864"/>
    <mergeCell ref="D1864:E1864"/>
    <mergeCell ref="F1864:J1864"/>
    <mergeCell ref="B1865:C1865"/>
    <mergeCell ref="D1865:E1866"/>
    <mergeCell ref="F1865:J1865"/>
    <mergeCell ref="B1866:C1866"/>
    <mergeCell ref="F1866:J1866"/>
    <mergeCell ref="B1867:C1867"/>
    <mergeCell ref="D1867:E1867"/>
    <mergeCell ref="F1867:J1867"/>
    <mergeCell ref="B1868:J1868"/>
    <mergeCell ref="C1869:J1869"/>
    <mergeCell ref="C1870:J1870"/>
    <mergeCell ref="C1871:J1871"/>
    <mergeCell ref="C1872:D1872"/>
    <mergeCell ref="F1872:J1872"/>
    <mergeCell ref="C1888:J1888"/>
    <mergeCell ref="C1889:F1889"/>
    <mergeCell ref="G1889:J1889"/>
    <mergeCell ref="C1890:F1890"/>
    <mergeCell ref="G1890:J1890"/>
    <mergeCell ref="B1891:J1891"/>
    <mergeCell ref="B1892:J1892"/>
    <mergeCell ref="B1893:C1893"/>
    <mergeCell ref="D1893:E1893"/>
    <mergeCell ref="G1893:H1893"/>
    <mergeCell ref="B1894:C1894"/>
    <mergeCell ref="D1894:J1894"/>
    <mergeCell ref="B1895:C1895"/>
    <mergeCell ref="D1895:E1895"/>
    <mergeCell ref="F1895:J1895"/>
    <mergeCell ref="B1896:C1896"/>
    <mergeCell ref="D1896:J1896"/>
    <mergeCell ref="B1897:C1897"/>
    <mergeCell ref="D1897:E1897"/>
    <mergeCell ref="H1897:J1897"/>
    <mergeCell ref="B1898:C1898"/>
    <mergeCell ref="D1898:J1898"/>
    <mergeCell ref="B1899:C1899"/>
    <mergeCell ref="D1899:J1899"/>
    <mergeCell ref="B1900:C1900"/>
    <mergeCell ref="D1900:J1900"/>
    <mergeCell ref="B1901:C1901"/>
    <mergeCell ref="D1901:J1901"/>
    <mergeCell ref="B1902:C1902"/>
    <mergeCell ref="G1902:H1902"/>
    <mergeCell ref="I1902:J1902"/>
    <mergeCell ref="B1903:C1903"/>
    <mergeCell ref="D1903:J1903"/>
    <mergeCell ref="B1904:C1904"/>
    <mergeCell ref="D1904:J1904"/>
    <mergeCell ref="B1905:E1905"/>
    <mergeCell ref="F1905:G1905"/>
    <mergeCell ref="H1905:J1905"/>
    <mergeCell ref="B1906:C1906"/>
    <mergeCell ref="D1906:J1906"/>
    <mergeCell ref="B1907:C1907"/>
    <mergeCell ref="D1907:J1907"/>
    <mergeCell ref="B1908:C1908"/>
    <mergeCell ref="D1908:E1908"/>
    <mergeCell ref="F1908:G1908"/>
    <mergeCell ref="H1908:J1908"/>
    <mergeCell ref="B1909:C1909"/>
    <mergeCell ref="D1909:E1909"/>
    <mergeCell ref="F1909:J1909"/>
    <mergeCell ref="B1910:C1910"/>
    <mergeCell ref="D1910:E1911"/>
    <mergeCell ref="F1910:J1910"/>
    <mergeCell ref="B1911:C1911"/>
    <mergeCell ref="F1911:J1911"/>
    <mergeCell ref="B1912:C1912"/>
    <mergeCell ref="D1912:E1912"/>
    <mergeCell ref="F1912:J1912"/>
    <mergeCell ref="B1913:J1913"/>
    <mergeCell ref="C1914:J1914"/>
    <mergeCell ref="C1915:J1915"/>
    <mergeCell ref="C1916:J1916"/>
    <mergeCell ref="C1917:D1917"/>
    <mergeCell ref="F1917:J1917"/>
    <mergeCell ref="C1933:J1933"/>
    <mergeCell ref="C1934:F1934"/>
    <mergeCell ref="G1934:J1934"/>
    <mergeCell ref="C1935:F1935"/>
    <mergeCell ref="G1935:J1935"/>
    <mergeCell ref="B1936:J1936"/>
    <mergeCell ref="B1937:J1937"/>
    <mergeCell ref="B1938:C1938"/>
    <mergeCell ref="D1938:E1938"/>
    <mergeCell ref="G1938:H1938"/>
    <mergeCell ref="B1939:C1939"/>
    <mergeCell ref="D1939:J1939"/>
    <mergeCell ref="B1940:C1940"/>
    <mergeCell ref="D1940:E1940"/>
    <mergeCell ref="F1940:J1940"/>
    <mergeCell ref="B1941:C1941"/>
    <mergeCell ref="D1941:J1941"/>
    <mergeCell ref="B1942:C1942"/>
    <mergeCell ref="D1942:E1942"/>
    <mergeCell ref="H1942:J1942"/>
    <mergeCell ref="B1943:C1943"/>
    <mergeCell ref="D1943:J1943"/>
    <mergeCell ref="B1944:C1944"/>
    <mergeCell ref="D1944:J1944"/>
    <mergeCell ref="B1945:C1945"/>
    <mergeCell ref="D1945:J1945"/>
    <mergeCell ref="B1946:C1946"/>
    <mergeCell ref="D1946:J1946"/>
    <mergeCell ref="B1947:C1947"/>
    <mergeCell ref="G1947:H1947"/>
    <mergeCell ref="I1947:J1947"/>
    <mergeCell ref="B1948:C1948"/>
    <mergeCell ref="D1948:J1948"/>
    <mergeCell ref="B1949:C1949"/>
    <mergeCell ref="D1949:J1949"/>
    <mergeCell ref="B1950:E1950"/>
    <mergeCell ref="F1950:G1950"/>
    <mergeCell ref="H1950:J1950"/>
    <mergeCell ref="B1951:C1951"/>
    <mergeCell ref="D1951:J1951"/>
    <mergeCell ref="B1952:C1952"/>
    <mergeCell ref="D1952:J1952"/>
    <mergeCell ref="B1953:C1953"/>
    <mergeCell ref="D1953:E1953"/>
    <mergeCell ref="F1953:G1953"/>
    <mergeCell ref="H1953:J1953"/>
    <mergeCell ref="B1954:C1954"/>
    <mergeCell ref="D1954:E1954"/>
    <mergeCell ref="F1954:J1954"/>
    <mergeCell ref="B1955:C1955"/>
    <mergeCell ref="D1955:E1956"/>
    <mergeCell ref="F1955:J1955"/>
    <mergeCell ref="B1956:C1956"/>
    <mergeCell ref="F1956:J1956"/>
    <mergeCell ref="B1957:C1957"/>
    <mergeCell ref="D1957:E1957"/>
    <mergeCell ref="F1957:J1957"/>
    <mergeCell ref="B1958:J1958"/>
    <mergeCell ref="C1959:J1959"/>
    <mergeCell ref="C1960:J1960"/>
    <mergeCell ref="C1961:J1961"/>
    <mergeCell ref="C1962:D1962"/>
    <mergeCell ref="F1962:J1962"/>
    <mergeCell ref="C1978:J1978"/>
    <mergeCell ref="C1979:F1979"/>
    <mergeCell ref="G1979:J1979"/>
    <mergeCell ref="C1980:F1980"/>
    <mergeCell ref="G1980:J1980"/>
    <mergeCell ref="B1981:J1981"/>
    <mergeCell ref="B1982:J1982"/>
    <mergeCell ref="B1983:C1983"/>
    <mergeCell ref="D1983:E1983"/>
    <mergeCell ref="G1983:H1983"/>
    <mergeCell ref="B1984:C1984"/>
    <mergeCell ref="D1984:J1984"/>
    <mergeCell ref="B1985:C1985"/>
    <mergeCell ref="D1985:E1985"/>
    <mergeCell ref="F1985:J1985"/>
    <mergeCell ref="B1986:C1986"/>
    <mergeCell ref="D1986:J1986"/>
    <mergeCell ref="B1987:C1987"/>
    <mergeCell ref="D1987:E1987"/>
    <mergeCell ref="H1987:J1987"/>
    <mergeCell ref="B1988:C1988"/>
    <mergeCell ref="D1988:J1988"/>
    <mergeCell ref="B1989:C1989"/>
    <mergeCell ref="D1989:J1989"/>
    <mergeCell ref="B1990:C1990"/>
    <mergeCell ref="D1990:J1990"/>
    <mergeCell ref="B1991:C1991"/>
    <mergeCell ref="D1991:J1991"/>
    <mergeCell ref="B1992:C1992"/>
    <mergeCell ref="G1992:H1992"/>
    <mergeCell ref="I1992:J1992"/>
    <mergeCell ref="B1993:C1993"/>
    <mergeCell ref="D1993:J1993"/>
    <mergeCell ref="B1994:C1994"/>
    <mergeCell ref="D1994:J1994"/>
    <mergeCell ref="B1995:E1995"/>
    <mergeCell ref="F1995:G1995"/>
    <mergeCell ref="H1995:J1995"/>
    <mergeCell ref="B1996:C1996"/>
    <mergeCell ref="D1996:J1996"/>
    <mergeCell ref="B1997:C1997"/>
    <mergeCell ref="D1997:J1997"/>
    <mergeCell ref="B1998:C1998"/>
    <mergeCell ref="D1998:E1998"/>
    <mergeCell ref="F1998:G1998"/>
    <mergeCell ref="H1998:J1998"/>
    <mergeCell ref="B1999:C1999"/>
    <mergeCell ref="D1999:E1999"/>
    <mergeCell ref="F1999:J1999"/>
    <mergeCell ref="B2000:C2000"/>
    <mergeCell ref="D2000:E2001"/>
    <mergeCell ref="F2000:J2000"/>
    <mergeCell ref="B2001:C2001"/>
    <mergeCell ref="F2001:J2001"/>
    <mergeCell ref="B2002:C2002"/>
    <mergeCell ref="D2002:E2002"/>
    <mergeCell ref="F2002:J2002"/>
    <mergeCell ref="B2003:J2003"/>
    <mergeCell ref="C2004:J2004"/>
    <mergeCell ref="C2005:J2005"/>
    <mergeCell ref="C2006:J2006"/>
    <mergeCell ref="C2007:D2007"/>
    <mergeCell ref="F2007:J2007"/>
    <mergeCell ref="C2023:J2023"/>
    <mergeCell ref="C2024:F2024"/>
    <mergeCell ref="G2024:J2024"/>
    <mergeCell ref="C2025:F2025"/>
    <mergeCell ref="G2025:J2025"/>
    <mergeCell ref="B2026:J2026"/>
    <mergeCell ref="B2027:J2027"/>
    <mergeCell ref="B2028:C2028"/>
    <mergeCell ref="D2028:E2028"/>
    <mergeCell ref="G2028:H2028"/>
    <mergeCell ref="B2029:C2029"/>
    <mergeCell ref="D2029:J2029"/>
    <mergeCell ref="B2030:C2030"/>
    <mergeCell ref="D2030:E2030"/>
    <mergeCell ref="F2030:J2030"/>
    <mergeCell ref="B2031:C2031"/>
    <mergeCell ref="D2031:J2031"/>
    <mergeCell ref="B2032:C2032"/>
    <mergeCell ref="D2032:E2032"/>
    <mergeCell ref="H2032:J2032"/>
    <mergeCell ref="B2033:C2033"/>
    <mergeCell ref="D2033:J2033"/>
    <mergeCell ref="B2034:C2034"/>
    <mergeCell ref="D2034:J2034"/>
    <mergeCell ref="B2035:C2035"/>
    <mergeCell ref="D2035:J2035"/>
    <mergeCell ref="B2036:C2036"/>
    <mergeCell ref="D2036:J2036"/>
    <mergeCell ref="B2037:C2037"/>
    <mergeCell ref="G2037:H2037"/>
    <mergeCell ref="I2037:J2037"/>
    <mergeCell ref="B2038:C2038"/>
    <mergeCell ref="D2038:J2038"/>
    <mergeCell ref="B2039:C2039"/>
    <mergeCell ref="D2039:J2039"/>
    <mergeCell ref="B2040:E2040"/>
    <mergeCell ref="F2040:G2040"/>
    <mergeCell ref="H2040:J2040"/>
    <mergeCell ref="B2041:C2041"/>
    <mergeCell ref="D2041:J2041"/>
    <mergeCell ref="B2042:C2042"/>
    <mergeCell ref="D2042:J2042"/>
    <mergeCell ref="B2043:C2043"/>
    <mergeCell ref="D2043:E2043"/>
    <mergeCell ref="F2043:G2043"/>
    <mergeCell ref="H2043:J2043"/>
    <mergeCell ref="B2044:C2044"/>
    <mergeCell ref="D2044:E2044"/>
    <mergeCell ref="F2044:J2044"/>
    <mergeCell ref="B2045:C2045"/>
    <mergeCell ref="D2045:E2046"/>
    <mergeCell ref="F2045:J2045"/>
    <mergeCell ref="B2046:C2046"/>
    <mergeCell ref="F2046:J2046"/>
    <mergeCell ref="B2047:C2047"/>
    <mergeCell ref="D2047:E2047"/>
    <mergeCell ref="F2047:J2047"/>
    <mergeCell ref="B2048:J2048"/>
    <mergeCell ref="C2049:J2049"/>
    <mergeCell ref="C2050:J2050"/>
    <mergeCell ref="C2051:J2051"/>
    <mergeCell ref="C2052:D2052"/>
    <mergeCell ref="F2052:J2052"/>
    <mergeCell ref="C2068:J2068"/>
    <mergeCell ref="C2069:F2069"/>
    <mergeCell ref="G2069:J2069"/>
    <mergeCell ref="C2070:F2070"/>
    <mergeCell ref="G2070:J2070"/>
    <mergeCell ref="B2071:J2071"/>
    <mergeCell ref="B2072:J2072"/>
    <mergeCell ref="B2073:C2073"/>
    <mergeCell ref="D2073:E2073"/>
    <mergeCell ref="G2073:H2073"/>
    <mergeCell ref="B2074:C2074"/>
    <mergeCell ref="D2074:J2074"/>
    <mergeCell ref="B2075:C2075"/>
    <mergeCell ref="D2075:E2075"/>
    <mergeCell ref="F2075:J2075"/>
    <mergeCell ref="B2076:C2076"/>
    <mergeCell ref="D2076:J2076"/>
    <mergeCell ref="B2077:C2077"/>
    <mergeCell ref="D2077:E2077"/>
    <mergeCell ref="H2077:J2077"/>
    <mergeCell ref="B2078:C2078"/>
    <mergeCell ref="D2078:J2078"/>
    <mergeCell ref="B2079:C2079"/>
    <mergeCell ref="D2079:J2079"/>
    <mergeCell ref="B2080:C2080"/>
    <mergeCell ref="D2080:J2080"/>
    <mergeCell ref="B2081:C2081"/>
    <mergeCell ref="D2081:J2081"/>
    <mergeCell ref="B2082:C2082"/>
    <mergeCell ref="G2082:H2082"/>
    <mergeCell ref="I2082:J2082"/>
    <mergeCell ref="B2083:C2083"/>
    <mergeCell ref="D2083:J2083"/>
    <mergeCell ref="B2084:C2084"/>
    <mergeCell ref="D2084:J2084"/>
    <mergeCell ref="B2085:E2085"/>
    <mergeCell ref="F2085:G2085"/>
    <mergeCell ref="H2085:J2085"/>
    <mergeCell ref="B2086:C2086"/>
    <mergeCell ref="D2086:J2086"/>
    <mergeCell ref="B2087:C2087"/>
    <mergeCell ref="D2087:J2087"/>
    <mergeCell ref="B2088:C2088"/>
    <mergeCell ref="D2088:E2088"/>
    <mergeCell ref="F2088:G2088"/>
    <mergeCell ref="H2088:J2088"/>
    <mergeCell ref="B2089:C2089"/>
    <mergeCell ref="D2089:E2089"/>
    <mergeCell ref="F2089:J2089"/>
    <mergeCell ref="B2090:C2090"/>
    <mergeCell ref="D2090:E2091"/>
    <mergeCell ref="F2090:J2090"/>
    <mergeCell ref="B2091:C2091"/>
    <mergeCell ref="F2091:J2091"/>
    <mergeCell ref="B2092:C2092"/>
    <mergeCell ref="D2092:E2092"/>
    <mergeCell ref="F2092:J2092"/>
    <mergeCell ref="B2093:J2093"/>
    <mergeCell ref="C2094:J2094"/>
    <mergeCell ref="C2095:J2095"/>
    <mergeCell ref="C2096:J2096"/>
    <mergeCell ref="C2097:D2097"/>
    <mergeCell ref="F2097:J2097"/>
    <mergeCell ref="C2113:J2113"/>
    <mergeCell ref="C2114:F2114"/>
    <mergeCell ref="G2114:J2114"/>
    <mergeCell ref="C2115:F2115"/>
    <mergeCell ref="G2115:J2115"/>
    <mergeCell ref="B2116:J2116"/>
    <mergeCell ref="B2117:J2117"/>
    <mergeCell ref="B2118:C2118"/>
    <mergeCell ref="D2118:E2118"/>
    <mergeCell ref="G2118:H2118"/>
    <mergeCell ref="B2119:C2119"/>
    <mergeCell ref="D2119:J2119"/>
    <mergeCell ref="B2120:C2120"/>
    <mergeCell ref="D2120:E2120"/>
    <mergeCell ref="F2120:J2120"/>
    <mergeCell ref="B2121:C2121"/>
    <mergeCell ref="D2121:J2121"/>
    <mergeCell ref="B2122:C2122"/>
    <mergeCell ref="D2122:E2122"/>
    <mergeCell ref="H2122:J2122"/>
    <mergeCell ref="B2123:C2123"/>
    <mergeCell ref="D2123:J2123"/>
    <mergeCell ref="B2124:C2124"/>
    <mergeCell ref="D2124:J2124"/>
    <mergeCell ref="B2125:C2125"/>
    <mergeCell ref="D2125:J2125"/>
    <mergeCell ref="B2126:C2126"/>
    <mergeCell ref="D2126:J2126"/>
    <mergeCell ref="B2127:C2127"/>
    <mergeCell ref="G2127:H2127"/>
    <mergeCell ref="I2127:J2127"/>
    <mergeCell ref="B2128:C2128"/>
    <mergeCell ref="D2128:J2128"/>
    <mergeCell ref="B2129:C2129"/>
    <mergeCell ref="D2129:J2129"/>
    <mergeCell ref="B2130:E2130"/>
    <mergeCell ref="F2130:G2130"/>
    <mergeCell ref="H2130:J2130"/>
    <mergeCell ref="B2131:C2131"/>
    <mergeCell ref="D2131:J2131"/>
    <mergeCell ref="B2132:C2132"/>
    <mergeCell ref="D2132:J2132"/>
    <mergeCell ref="B2133:C2133"/>
    <mergeCell ref="D2133:E2133"/>
    <mergeCell ref="F2133:G2133"/>
    <mergeCell ref="H2133:J2133"/>
    <mergeCell ref="B2134:C2134"/>
    <mergeCell ref="D2134:E2134"/>
    <mergeCell ref="F2134:J2134"/>
    <mergeCell ref="B2135:C2135"/>
    <mergeCell ref="D2135:E2136"/>
    <mergeCell ref="F2135:J2135"/>
    <mergeCell ref="B2136:C2136"/>
    <mergeCell ref="F2136:J2136"/>
    <mergeCell ref="B2137:C2137"/>
    <mergeCell ref="D2137:E2137"/>
    <mergeCell ref="F2137:J2137"/>
    <mergeCell ref="B2138:J2138"/>
    <mergeCell ref="C2139:J2139"/>
    <mergeCell ref="C2140:J2140"/>
    <mergeCell ref="C2141:J2141"/>
    <mergeCell ref="C2142:D2142"/>
    <mergeCell ref="F2142:J2142"/>
    <mergeCell ref="C2158:J2158"/>
    <mergeCell ref="C2159:F2159"/>
    <mergeCell ref="G2159:J2159"/>
    <mergeCell ref="C2160:F2160"/>
    <mergeCell ref="G2160:J2160"/>
    <mergeCell ref="B2161:J2161"/>
    <mergeCell ref="B2162:J2162"/>
    <mergeCell ref="B2163:C2163"/>
    <mergeCell ref="D2163:E2163"/>
    <mergeCell ref="G2163:H2163"/>
    <mergeCell ref="B2164:C2164"/>
    <mergeCell ref="D2164:J2164"/>
    <mergeCell ref="B2165:C2165"/>
    <mergeCell ref="D2165:E2165"/>
    <mergeCell ref="F2165:J2165"/>
    <mergeCell ref="B2166:C2166"/>
    <mergeCell ref="D2166:J2166"/>
    <mergeCell ref="B2167:C2167"/>
    <mergeCell ref="D2167:E2167"/>
    <mergeCell ref="H2167:J2167"/>
    <mergeCell ref="B2168:C2168"/>
    <mergeCell ref="D2168:J2168"/>
    <mergeCell ref="B2169:C2169"/>
    <mergeCell ref="D2169:J2169"/>
    <mergeCell ref="B2170:C2170"/>
    <mergeCell ref="D2170:J2170"/>
    <mergeCell ref="B2171:C2171"/>
    <mergeCell ref="D2171:J2171"/>
    <mergeCell ref="B2172:C2172"/>
    <mergeCell ref="G2172:H2172"/>
    <mergeCell ref="I2172:J2172"/>
    <mergeCell ref="B2173:C2173"/>
    <mergeCell ref="D2173:J2173"/>
    <mergeCell ref="B2174:C2174"/>
    <mergeCell ref="D2174:J2174"/>
    <mergeCell ref="B2175:E2175"/>
    <mergeCell ref="F2175:G2175"/>
    <mergeCell ref="H2175:J2175"/>
    <mergeCell ref="B2176:C2176"/>
    <mergeCell ref="D2176:J2176"/>
    <mergeCell ref="B2177:C2177"/>
    <mergeCell ref="D2177:J2177"/>
    <mergeCell ref="B2178:C2178"/>
    <mergeCell ref="D2178:E2178"/>
    <mergeCell ref="F2178:G2178"/>
    <mergeCell ref="H2178:J2178"/>
    <mergeCell ref="B2179:C2179"/>
    <mergeCell ref="D2179:E2179"/>
    <mergeCell ref="F2179:J2179"/>
    <mergeCell ref="B2180:C2180"/>
    <mergeCell ref="D2180:E2181"/>
    <mergeCell ref="F2180:J2180"/>
    <mergeCell ref="B2181:C2181"/>
    <mergeCell ref="F2181:J2181"/>
    <mergeCell ref="B2182:C2182"/>
    <mergeCell ref="D2182:E2182"/>
    <mergeCell ref="F2182:J2182"/>
    <mergeCell ref="B2183:J2183"/>
    <mergeCell ref="C2184:J2184"/>
    <mergeCell ref="C2185:J2185"/>
    <mergeCell ref="C2186:J2186"/>
    <mergeCell ref="C2187:D2187"/>
    <mergeCell ref="F2187:J2187"/>
    <mergeCell ref="C2203:J2203"/>
    <mergeCell ref="C2204:F2204"/>
    <mergeCell ref="G2204:J2204"/>
    <mergeCell ref="C2205:F2205"/>
    <mergeCell ref="G2205:J2205"/>
    <mergeCell ref="B2206:J2206"/>
    <mergeCell ref="B2207:J2207"/>
    <mergeCell ref="B2208:C2208"/>
    <mergeCell ref="D2208:E2208"/>
    <mergeCell ref="G2208:H2208"/>
    <mergeCell ref="B2209:C2209"/>
    <mergeCell ref="D2209:J2209"/>
    <mergeCell ref="B2210:C2210"/>
    <mergeCell ref="D2210:E2210"/>
    <mergeCell ref="F2210:J2210"/>
    <mergeCell ref="B2211:C2211"/>
    <mergeCell ref="D2211:J2211"/>
    <mergeCell ref="B2212:C2212"/>
    <mergeCell ref="D2212:E2212"/>
    <mergeCell ref="H2212:J2212"/>
    <mergeCell ref="B2213:C2213"/>
    <mergeCell ref="D2213:J2213"/>
    <mergeCell ref="B2214:C2214"/>
    <mergeCell ref="D2214:J2214"/>
    <mergeCell ref="B2215:C2215"/>
    <mergeCell ref="D2215:J2215"/>
    <mergeCell ref="B2216:C2216"/>
    <mergeCell ref="D2216:J2216"/>
    <mergeCell ref="B2217:C2217"/>
    <mergeCell ref="G2217:H2217"/>
    <mergeCell ref="I2217:J2217"/>
    <mergeCell ref="B2218:C2218"/>
    <mergeCell ref="D2218:J2218"/>
    <mergeCell ref="B2219:C2219"/>
    <mergeCell ref="D2219:J2219"/>
    <mergeCell ref="B2220:E2220"/>
    <mergeCell ref="F2220:G2220"/>
    <mergeCell ref="H2220:J2220"/>
    <mergeCell ref="B2221:C2221"/>
    <mergeCell ref="D2221:J2221"/>
    <mergeCell ref="B2222:C2222"/>
    <mergeCell ref="D2222:J2222"/>
    <mergeCell ref="B2223:C2223"/>
    <mergeCell ref="D2223:E2223"/>
    <mergeCell ref="F2223:G2223"/>
    <mergeCell ref="H2223:J2223"/>
    <mergeCell ref="B2224:C2224"/>
    <mergeCell ref="D2224:E2224"/>
    <mergeCell ref="F2224:J2224"/>
    <mergeCell ref="B2225:C2225"/>
    <mergeCell ref="D2225:E2226"/>
    <mergeCell ref="F2225:J2225"/>
    <mergeCell ref="B2226:C2226"/>
    <mergeCell ref="F2226:J2226"/>
    <mergeCell ref="B2227:C2227"/>
    <mergeCell ref="D2227:E2227"/>
    <mergeCell ref="F2227:J2227"/>
    <mergeCell ref="B2228:J2228"/>
    <mergeCell ref="C2229:J2229"/>
    <mergeCell ref="C2230:J2230"/>
    <mergeCell ref="C2231:J2231"/>
    <mergeCell ref="C2232:D2232"/>
    <mergeCell ref="F2232:J2232"/>
    <mergeCell ref="C2248:J2248"/>
    <mergeCell ref="C2249:F2249"/>
    <mergeCell ref="G2249:J2249"/>
    <mergeCell ref="C2250:F2250"/>
    <mergeCell ref="G2250:J2250"/>
    <mergeCell ref="B2251:J2251"/>
    <mergeCell ref="B2252:J2252"/>
    <mergeCell ref="B2253:C2253"/>
    <mergeCell ref="D2253:E2253"/>
    <mergeCell ref="G2253:H2253"/>
    <mergeCell ref="B2254:C2254"/>
    <mergeCell ref="D2254:J2254"/>
    <mergeCell ref="B2255:C2255"/>
    <mergeCell ref="D2255:E2255"/>
    <mergeCell ref="F2255:J2255"/>
    <mergeCell ref="B2256:C2256"/>
    <mergeCell ref="D2256:J2256"/>
    <mergeCell ref="B2257:C2257"/>
    <mergeCell ref="D2257:E2257"/>
    <mergeCell ref="H2257:J2257"/>
    <mergeCell ref="B2258:C2258"/>
    <mergeCell ref="D2258:J2258"/>
    <mergeCell ref="B2259:C2259"/>
    <mergeCell ref="D2259:J2259"/>
    <mergeCell ref="B2260:C2260"/>
    <mergeCell ref="D2260:J2260"/>
    <mergeCell ref="B2261:C2261"/>
    <mergeCell ref="D2261:J2261"/>
    <mergeCell ref="B2262:C2262"/>
    <mergeCell ref="G2262:H2262"/>
    <mergeCell ref="I2262:J2262"/>
    <mergeCell ref="B2263:C2263"/>
    <mergeCell ref="D2263:J2263"/>
    <mergeCell ref="B2264:C2264"/>
    <mergeCell ref="D2264:J2264"/>
    <mergeCell ref="B2265:E2265"/>
    <mergeCell ref="F2265:G2265"/>
    <mergeCell ref="H2265:J2265"/>
    <mergeCell ref="B2266:C2266"/>
    <mergeCell ref="D2266:J2266"/>
    <mergeCell ref="B2267:C2267"/>
    <mergeCell ref="D2267:J2267"/>
    <mergeCell ref="B2268:C2268"/>
    <mergeCell ref="D2268:E2268"/>
    <mergeCell ref="F2268:G2268"/>
    <mergeCell ref="H2268:J2268"/>
    <mergeCell ref="B2269:C2269"/>
    <mergeCell ref="D2269:E2269"/>
    <mergeCell ref="F2269:J2269"/>
    <mergeCell ref="B2270:C2270"/>
    <mergeCell ref="D2270:E2271"/>
    <mergeCell ref="F2270:J2270"/>
    <mergeCell ref="B2271:C2271"/>
    <mergeCell ref="F2271:J2271"/>
    <mergeCell ref="B2272:C2272"/>
    <mergeCell ref="D2272:E2272"/>
    <mergeCell ref="F2272:J2272"/>
    <mergeCell ref="B2273:J2273"/>
    <mergeCell ref="C2274:J2274"/>
    <mergeCell ref="C2275:J2275"/>
    <mergeCell ref="C2276:J2276"/>
    <mergeCell ref="C2277:D2277"/>
    <mergeCell ref="F2277:J2277"/>
    <mergeCell ref="C2293:J2293"/>
    <mergeCell ref="C2294:F2294"/>
    <mergeCell ref="G2294:J2294"/>
    <mergeCell ref="C2295:F2295"/>
    <mergeCell ref="G2295:J2295"/>
    <mergeCell ref="B2296:J2296"/>
    <mergeCell ref="B2297:J2297"/>
    <mergeCell ref="B2298:C2298"/>
    <mergeCell ref="D2298:E2298"/>
    <mergeCell ref="G2298:H2298"/>
    <mergeCell ref="B2299:C2299"/>
    <mergeCell ref="D2299:J2299"/>
    <mergeCell ref="B2300:C2300"/>
    <mergeCell ref="D2300:E2300"/>
    <mergeCell ref="F2300:J2300"/>
    <mergeCell ref="B2301:C2301"/>
    <mergeCell ref="D2301:J2301"/>
    <mergeCell ref="B2302:C2302"/>
    <mergeCell ref="D2302:E2302"/>
    <mergeCell ref="H2302:J2302"/>
    <mergeCell ref="B2303:C2303"/>
    <mergeCell ref="D2303:J2303"/>
    <mergeCell ref="B2304:C2304"/>
    <mergeCell ref="D2304:J2304"/>
    <mergeCell ref="B2305:C2305"/>
    <mergeCell ref="D2305:J2305"/>
    <mergeCell ref="B2306:C2306"/>
    <mergeCell ref="D2306:J2306"/>
    <mergeCell ref="B2307:C2307"/>
    <mergeCell ref="G2307:H2307"/>
    <mergeCell ref="I2307:J2307"/>
    <mergeCell ref="B2308:C2308"/>
    <mergeCell ref="D2308:J2308"/>
    <mergeCell ref="B2309:C2309"/>
    <mergeCell ref="D2309:J2309"/>
    <mergeCell ref="B2310:E2310"/>
    <mergeCell ref="F2310:G2310"/>
    <mergeCell ref="H2310:J2310"/>
    <mergeCell ref="B2311:C2311"/>
    <mergeCell ref="D2311:J2311"/>
    <mergeCell ref="B2312:C2312"/>
    <mergeCell ref="D2312:J2312"/>
    <mergeCell ref="B2313:C2313"/>
    <mergeCell ref="D2313:E2313"/>
    <mergeCell ref="F2313:G2313"/>
    <mergeCell ref="H2313:J2313"/>
    <mergeCell ref="B2314:C2314"/>
    <mergeCell ref="D2314:E2314"/>
    <mergeCell ref="F2314:J2314"/>
    <mergeCell ref="B2315:C2315"/>
    <mergeCell ref="D2315:E2316"/>
    <mergeCell ref="F2315:J2315"/>
    <mergeCell ref="B2316:C2316"/>
    <mergeCell ref="F2316:J2316"/>
    <mergeCell ref="B2317:C2317"/>
    <mergeCell ref="D2317:E2317"/>
    <mergeCell ref="F2317:J2317"/>
    <mergeCell ref="B2318:J2318"/>
    <mergeCell ref="C2319:J2319"/>
    <mergeCell ref="C2320:J2320"/>
    <mergeCell ref="C2321:J2321"/>
    <mergeCell ref="C2322:D2322"/>
    <mergeCell ref="F2322:J2322"/>
    <mergeCell ref="C2338:J2338"/>
    <mergeCell ref="C2339:F2339"/>
    <mergeCell ref="G2339:J2339"/>
    <mergeCell ref="C2340:F2340"/>
    <mergeCell ref="G2340:J2340"/>
    <mergeCell ref="B2341:J2341"/>
    <mergeCell ref="B2342:J2342"/>
    <mergeCell ref="B2343:C2343"/>
    <mergeCell ref="D2343:E2343"/>
    <mergeCell ref="G2343:H2343"/>
    <mergeCell ref="B2344:C2344"/>
    <mergeCell ref="D2344:J2344"/>
    <mergeCell ref="B2345:C2345"/>
    <mergeCell ref="D2345:E2345"/>
    <mergeCell ref="F2345:J2345"/>
    <mergeCell ref="B2346:C2346"/>
    <mergeCell ref="D2346:J2346"/>
    <mergeCell ref="B2347:C2347"/>
    <mergeCell ref="D2347:E2347"/>
    <mergeCell ref="H2347:J2347"/>
    <mergeCell ref="B2348:C2348"/>
    <mergeCell ref="D2348:J2348"/>
    <mergeCell ref="B2349:C2349"/>
    <mergeCell ref="D2349:J2349"/>
    <mergeCell ref="B2350:C2350"/>
    <mergeCell ref="D2350:J2350"/>
    <mergeCell ref="B2351:C2351"/>
    <mergeCell ref="D2351:J2351"/>
    <mergeCell ref="B2352:C2352"/>
    <mergeCell ref="G2352:H2352"/>
    <mergeCell ref="I2352:J2352"/>
    <mergeCell ref="B2353:C2353"/>
    <mergeCell ref="D2353:J2353"/>
    <mergeCell ref="B2354:C2354"/>
    <mergeCell ref="D2354:J2354"/>
    <mergeCell ref="B2355:E2355"/>
    <mergeCell ref="F2355:G2355"/>
    <mergeCell ref="H2355:J2355"/>
    <mergeCell ref="B2356:C2356"/>
    <mergeCell ref="D2356:J2356"/>
    <mergeCell ref="B2357:C2357"/>
    <mergeCell ref="D2357:J2357"/>
    <mergeCell ref="B2358:C2358"/>
    <mergeCell ref="D2358:E2358"/>
    <mergeCell ref="F2358:G2358"/>
    <mergeCell ref="H2358:J2358"/>
    <mergeCell ref="B2359:C2359"/>
    <mergeCell ref="D2359:E2359"/>
    <mergeCell ref="F2359:J2359"/>
    <mergeCell ref="B2360:C2360"/>
    <mergeCell ref="D2360:E2361"/>
    <mergeCell ref="F2360:J2360"/>
    <mergeCell ref="B2361:C2361"/>
    <mergeCell ref="F2361:J2361"/>
    <mergeCell ref="B2362:C2362"/>
    <mergeCell ref="D2362:E2362"/>
    <mergeCell ref="F2362:J2362"/>
    <mergeCell ref="B2363:J2363"/>
    <mergeCell ref="C2364:J2364"/>
    <mergeCell ref="C2365:J2365"/>
    <mergeCell ref="C2366:J2366"/>
    <mergeCell ref="C2367:D2367"/>
    <mergeCell ref="F2367:J2367"/>
    <mergeCell ref="C2383:J2383"/>
    <mergeCell ref="C2384:F2384"/>
    <mergeCell ref="G2384:J2384"/>
    <mergeCell ref="C2385:F2385"/>
    <mergeCell ref="G2385:J2385"/>
    <mergeCell ref="B2386:J2386"/>
    <mergeCell ref="B2387:J2387"/>
    <mergeCell ref="B2388:C2388"/>
    <mergeCell ref="D2388:E2388"/>
    <mergeCell ref="G2388:H2388"/>
    <mergeCell ref="B2389:C2389"/>
    <mergeCell ref="D2389:J2389"/>
    <mergeCell ref="B2390:C2390"/>
    <mergeCell ref="D2390:E2390"/>
    <mergeCell ref="F2390:J2390"/>
    <mergeCell ref="B2391:C2391"/>
    <mergeCell ref="D2391:J2391"/>
    <mergeCell ref="B2392:C2392"/>
    <mergeCell ref="D2392:E2392"/>
    <mergeCell ref="H2392:J2392"/>
    <mergeCell ref="B2393:C2393"/>
    <mergeCell ref="D2393:J2393"/>
    <mergeCell ref="B2394:C2394"/>
    <mergeCell ref="D2394:J2394"/>
    <mergeCell ref="B2395:C2395"/>
    <mergeCell ref="D2395:J2395"/>
    <mergeCell ref="B2396:C2396"/>
    <mergeCell ref="D2396:J2396"/>
    <mergeCell ref="B2397:C2397"/>
    <mergeCell ref="G2397:H2397"/>
    <mergeCell ref="I2397:J2397"/>
    <mergeCell ref="B2398:C2398"/>
    <mergeCell ref="D2398:J2398"/>
    <mergeCell ref="B2399:C2399"/>
    <mergeCell ref="D2399:J2399"/>
    <mergeCell ref="B2400:E2400"/>
    <mergeCell ref="F2400:G2400"/>
    <mergeCell ref="H2400:J2400"/>
    <mergeCell ref="B2401:C2401"/>
    <mergeCell ref="D2401:J2401"/>
    <mergeCell ref="B2402:C2402"/>
    <mergeCell ref="D2402:J2402"/>
    <mergeCell ref="B2403:C2403"/>
    <mergeCell ref="D2403:E2403"/>
    <mergeCell ref="F2403:G2403"/>
    <mergeCell ref="H2403:J2403"/>
    <mergeCell ref="B2404:C2404"/>
    <mergeCell ref="D2404:E2404"/>
    <mergeCell ref="F2404:J2404"/>
    <mergeCell ref="B2405:C2405"/>
    <mergeCell ref="D2405:E2406"/>
    <mergeCell ref="F2405:J2405"/>
    <mergeCell ref="B2406:C2406"/>
    <mergeCell ref="F2406:J2406"/>
    <mergeCell ref="B2407:C2407"/>
    <mergeCell ref="D2407:E2407"/>
    <mergeCell ref="F2407:J2407"/>
    <mergeCell ref="B2408:J2408"/>
    <mergeCell ref="C2409:J2409"/>
    <mergeCell ref="C2410:J2410"/>
    <mergeCell ref="C2411:J2411"/>
    <mergeCell ref="C2412:D2412"/>
    <mergeCell ref="F2412:J2412"/>
    <mergeCell ref="C2428:J2428"/>
    <mergeCell ref="C2429:F2429"/>
    <mergeCell ref="G2429:J2429"/>
    <mergeCell ref="C2430:F2430"/>
    <mergeCell ref="G2430:J2430"/>
    <mergeCell ref="B2431:J2431"/>
    <mergeCell ref="B2432:J2432"/>
    <mergeCell ref="B2433:C2433"/>
    <mergeCell ref="D2433:E2433"/>
    <mergeCell ref="G2433:H2433"/>
    <mergeCell ref="B2434:C2434"/>
    <mergeCell ref="D2434:J2434"/>
    <mergeCell ref="B2435:C2435"/>
    <mergeCell ref="D2435:E2435"/>
    <mergeCell ref="F2435:J2435"/>
    <mergeCell ref="B2436:C2436"/>
    <mergeCell ref="D2436:J2436"/>
    <mergeCell ref="B2437:C2437"/>
    <mergeCell ref="D2437:E2437"/>
    <mergeCell ref="H2437:J2437"/>
    <mergeCell ref="B2438:C2438"/>
    <mergeCell ref="D2438:J2438"/>
    <mergeCell ref="B2439:C2439"/>
    <mergeCell ref="D2439:J2439"/>
    <mergeCell ref="B2440:C2440"/>
    <mergeCell ref="D2440:J2440"/>
    <mergeCell ref="B2441:C2441"/>
    <mergeCell ref="D2441:J2441"/>
    <mergeCell ref="B2442:C2442"/>
    <mergeCell ref="G2442:H2442"/>
    <mergeCell ref="I2442:J2442"/>
    <mergeCell ref="B2443:C2443"/>
    <mergeCell ref="D2443:J2443"/>
    <mergeCell ref="B2444:C2444"/>
    <mergeCell ref="D2444:J2444"/>
    <mergeCell ref="B2445:E2445"/>
    <mergeCell ref="F2445:G2445"/>
    <mergeCell ref="H2445:J2445"/>
    <mergeCell ref="B2446:C2446"/>
    <mergeCell ref="D2446:J2446"/>
    <mergeCell ref="B2447:C2447"/>
    <mergeCell ref="D2447:J2447"/>
    <mergeCell ref="B2448:C2448"/>
    <mergeCell ref="D2448:E2448"/>
    <mergeCell ref="F2448:G2448"/>
    <mergeCell ref="H2448:J2448"/>
    <mergeCell ref="B2449:C2449"/>
    <mergeCell ref="D2449:E2449"/>
    <mergeCell ref="F2449:J2449"/>
    <mergeCell ref="B2450:C2450"/>
    <mergeCell ref="D2450:E2451"/>
    <mergeCell ref="F2450:J2450"/>
    <mergeCell ref="B2451:C2451"/>
    <mergeCell ref="F2451:J2451"/>
    <mergeCell ref="B2452:C2452"/>
    <mergeCell ref="D2452:E2452"/>
    <mergeCell ref="F2452:J2452"/>
    <mergeCell ref="B2453:J2453"/>
    <mergeCell ref="C2454:J2454"/>
    <mergeCell ref="C2455:J2455"/>
    <mergeCell ref="C2456:J2456"/>
    <mergeCell ref="C2457:D2457"/>
    <mergeCell ref="F2457:J2457"/>
    <mergeCell ref="C2473:J2473"/>
    <mergeCell ref="C2474:F2474"/>
    <mergeCell ref="G2474:J2474"/>
    <mergeCell ref="C2475:F2475"/>
    <mergeCell ref="G2475:J2475"/>
    <mergeCell ref="B2476:J2476"/>
    <mergeCell ref="B2477:J2477"/>
    <mergeCell ref="B2478:C2478"/>
    <mergeCell ref="D2478:E2478"/>
    <mergeCell ref="G2478:H2478"/>
    <mergeCell ref="B2479:C2479"/>
    <mergeCell ref="D2479:J2479"/>
    <mergeCell ref="B2480:C2480"/>
    <mergeCell ref="D2480:E2480"/>
    <mergeCell ref="F2480:J2480"/>
    <mergeCell ref="B2481:C2481"/>
    <mergeCell ref="D2481:J2481"/>
    <mergeCell ref="B2482:C2482"/>
    <mergeCell ref="D2482:E2482"/>
    <mergeCell ref="H2482:J2482"/>
    <mergeCell ref="B2483:C2483"/>
    <mergeCell ref="D2483:J2483"/>
    <mergeCell ref="B2484:C2484"/>
    <mergeCell ref="D2484:J2484"/>
    <mergeCell ref="B2485:C2485"/>
    <mergeCell ref="D2485:J2485"/>
    <mergeCell ref="B2486:C2486"/>
    <mergeCell ref="D2486:J2486"/>
    <mergeCell ref="B2487:C2487"/>
    <mergeCell ref="G2487:H2487"/>
    <mergeCell ref="I2487:J2487"/>
    <mergeCell ref="B2488:C2488"/>
    <mergeCell ref="D2488:J2488"/>
    <mergeCell ref="B2489:C2489"/>
    <mergeCell ref="D2489:J2489"/>
    <mergeCell ref="B2490:E2490"/>
    <mergeCell ref="F2490:G2490"/>
    <mergeCell ref="H2490:J2490"/>
    <mergeCell ref="B2491:C2491"/>
    <mergeCell ref="D2491:J2491"/>
    <mergeCell ref="B2492:C2492"/>
    <mergeCell ref="D2492:J2492"/>
    <mergeCell ref="B2493:C2493"/>
    <mergeCell ref="D2493:E2493"/>
    <mergeCell ref="F2493:G2493"/>
    <mergeCell ref="H2493:J2493"/>
    <mergeCell ref="B2494:C2494"/>
    <mergeCell ref="D2494:E2494"/>
    <mergeCell ref="F2494:J2494"/>
    <mergeCell ref="B2495:C2495"/>
    <mergeCell ref="D2495:E2496"/>
    <mergeCell ref="F2495:J2495"/>
    <mergeCell ref="B2496:C2496"/>
    <mergeCell ref="F2496:J2496"/>
    <mergeCell ref="B2497:C2497"/>
    <mergeCell ref="D2497:E2497"/>
    <mergeCell ref="F2497:J2497"/>
    <mergeCell ref="B2498:J2498"/>
    <mergeCell ref="C2499:J2499"/>
    <mergeCell ref="C2500:J2500"/>
    <mergeCell ref="C2501:J2501"/>
    <mergeCell ref="C2502:D2502"/>
    <mergeCell ref="F2502:J2502"/>
    <mergeCell ref="C2518:J2518"/>
    <mergeCell ref="C2519:F2519"/>
    <mergeCell ref="G2519:J2519"/>
    <mergeCell ref="C2520:F2520"/>
    <mergeCell ref="G2520:J2520"/>
    <mergeCell ref="B2521:J2521"/>
    <mergeCell ref="B2522:J2522"/>
    <mergeCell ref="B2523:C2523"/>
    <mergeCell ref="D2523:E2523"/>
    <mergeCell ref="G2523:H2523"/>
    <mergeCell ref="B2524:C2524"/>
    <mergeCell ref="D2524:J2524"/>
    <mergeCell ref="B2525:C2525"/>
    <mergeCell ref="D2525:E2525"/>
    <mergeCell ref="F2525:J2525"/>
    <mergeCell ref="B2526:C2526"/>
    <mergeCell ref="D2526:J2526"/>
    <mergeCell ref="B2527:C2527"/>
    <mergeCell ref="D2527:E2527"/>
    <mergeCell ref="H2527:J2527"/>
    <mergeCell ref="B2528:C2528"/>
    <mergeCell ref="D2528:J2528"/>
    <mergeCell ref="B2529:C2529"/>
    <mergeCell ref="D2529:J2529"/>
    <mergeCell ref="B2530:C2530"/>
    <mergeCell ref="D2530:J2530"/>
    <mergeCell ref="B2531:C2531"/>
    <mergeCell ref="D2531:J2531"/>
    <mergeCell ref="B2532:C2532"/>
    <mergeCell ref="G2532:H2532"/>
    <mergeCell ref="I2532:J2532"/>
    <mergeCell ref="B2533:C2533"/>
    <mergeCell ref="D2533:J2533"/>
    <mergeCell ref="B2534:C2534"/>
    <mergeCell ref="D2534:J2534"/>
    <mergeCell ref="B2535:E2535"/>
    <mergeCell ref="F2535:G2535"/>
    <mergeCell ref="H2535:J2535"/>
    <mergeCell ref="B2536:C2536"/>
    <mergeCell ref="D2536:J2536"/>
    <mergeCell ref="B2537:C2537"/>
    <mergeCell ref="D2537:J2537"/>
    <mergeCell ref="B2538:C2538"/>
    <mergeCell ref="D2538:E2538"/>
    <mergeCell ref="F2538:G2538"/>
    <mergeCell ref="H2538:J2538"/>
    <mergeCell ref="B2539:C2539"/>
    <mergeCell ref="D2539:E2539"/>
    <mergeCell ref="F2539:J2539"/>
    <mergeCell ref="B2540:C2540"/>
    <mergeCell ref="D2540:E2541"/>
    <mergeCell ref="F2540:J2540"/>
    <mergeCell ref="B2541:C2541"/>
    <mergeCell ref="F2541:J2541"/>
    <mergeCell ref="B2542:C2542"/>
    <mergeCell ref="D2542:E2542"/>
    <mergeCell ref="F2542:J2542"/>
    <mergeCell ref="B2543:J2543"/>
    <mergeCell ref="C2544:J2544"/>
    <mergeCell ref="C2545:J2545"/>
    <mergeCell ref="C2546:J2546"/>
    <mergeCell ref="C2547:D2547"/>
    <mergeCell ref="F2547:J2547"/>
    <mergeCell ref="C2563:J2563"/>
    <mergeCell ref="C2564:F2564"/>
    <mergeCell ref="G2564:J2564"/>
    <mergeCell ref="C2565:F2565"/>
    <mergeCell ref="G2565:J2565"/>
    <mergeCell ref="B2566:J2566"/>
    <mergeCell ref="B2567:J2567"/>
    <mergeCell ref="B2568:C2568"/>
    <mergeCell ref="D2568:E2568"/>
    <mergeCell ref="G2568:H2568"/>
    <mergeCell ref="B2569:C2569"/>
    <mergeCell ref="D2569:J2569"/>
    <mergeCell ref="B2570:C2570"/>
    <mergeCell ref="D2570:E2570"/>
    <mergeCell ref="F2570:J2570"/>
    <mergeCell ref="B2571:C2571"/>
    <mergeCell ref="D2571:J2571"/>
    <mergeCell ref="B2572:C2572"/>
    <mergeCell ref="D2572:E2572"/>
    <mergeCell ref="H2572:J2572"/>
    <mergeCell ref="B2573:C2573"/>
    <mergeCell ref="D2573:J2573"/>
    <mergeCell ref="B2574:C2574"/>
    <mergeCell ref="D2574:J2574"/>
    <mergeCell ref="B2575:C2575"/>
    <mergeCell ref="D2575:J2575"/>
    <mergeCell ref="B2576:C2576"/>
    <mergeCell ref="D2576:J2576"/>
    <mergeCell ref="B2577:C2577"/>
    <mergeCell ref="G2577:H2577"/>
    <mergeCell ref="I2577:J2577"/>
    <mergeCell ref="B2578:C2578"/>
    <mergeCell ref="D2578:J2578"/>
    <mergeCell ref="B2579:C2579"/>
    <mergeCell ref="D2579:J2579"/>
    <mergeCell ref="B2580:E2580"/>
    <mergeCell ref="F2580:G2580"/>
    <mergeCell ref="H2580:J2580"/>
    <mergeCell ref="B2581:C2581"/>
    <mergeCell ref="D2581:J2581"/>
    <mergeCell ref="B2582:C2582"/>
    <mergeCell ref="D2582:J2582"/>
    <mergeCell ref="B2583:C2583"/>
    <mergeCell ref="D2583:E2583"/>
    <mergeCell ref="F2583:G2583"/>
    <mergeCell ref="H2583:J2583"/>
    <mergeCell ref="B2584:C2584"/>
    <mergeCell ref="D2584:E2584"/>
    <mergeCell ref="F2584:J2584"/>
    <mergeCell ref="B2585:C2585"/>
    <mergeCell ref="D2585:E2586"/>
    <mergeCell ref="F2585:J2585"/>
    <mergeCell ref="B2586:C2586"/>
    <mergeCell ref="F2586:J2586"/>
    <mergeCell ref="B2587:C2587"/>
    <mergeCell ref="D2587:E2587"/>
    <mergeCell ref="F2587:J2587"/>
    <mergeCell ref="B2588:J2588"/>
    <mergeCell ref="C2589:J2589"/>
    <mergeCell ref="C2590:J2590"/>
    <mergeCell ref="C2591:J2591"/>
    <mergeCell ref="C2592:D2592"/>
    <mergeCell ref="F2592:J2592"/>
    <mergeCell ref="C2608:J2608"/>
    <mergeCell ref="C2609:F2609"/>
    <mergeCell ref="G2609:J2609"/>
    <mergeCell ref="C2610:F2610"/>
    <mergeCell ref="G2610:J2610"/>
    <mergeCell ref="B2611:J2611"/>
    <mergeCell ref="B2612:J2612"/>
    <mergeCell ref="B2613:C2613"/>
    <mergeCell ref="D2613:E2613"/>
    <mergeCell ref="G2613:H2613"/>
    <mergeCell ref="B2614:C2614"/>
    <mergeCell ref="D2614:J2614"/>
    <mergeCell ref="B2615:C2615"/>
    <mergeCell ref="D2615:E2615"/>
    <mergeCell ref="F2615:J2615"/>
    <mergeCell ref="B2616:C2616"/>
    <mergeCell ref="D2616:J2616"/>
    <mergeCell ref="B2617:C2617"/>
    <mergeCell ref="D2617:E2617"/>
    <mergeCell ref="H2617:J2617"/>
    <mergeCell ref="B2618:C2618"/>
    <mergeCell ref="D2618:J2618"/>
    <mergeCell ref="B2619:C2619"/>
    <mergeCell ref="D2619:J2619"/>
    <mergeCell ref="B2620:C2620"/>
    <mergeCell ref="D2620:J2620"/>
    <mergeCell ref="B2621:C2621"/>
    <mergeCell ref="D2621:J2621"/>
    <mergeCell ref="B2622:C2622"/>
    <mergeCell ref="G2622:H2622"/>
    <mergeCell ref="I2622:J2622"/>
    <mergeCell ref="B2623:C2623"/>
    <mergeCell ref="D2623:J2623"/>
    <mergeCell ref="B2624:C2624"/>
    <mergeCell ref="D2624:J2624"/>
    <mergeCell ref="B2625:E2625"/>
    <mergeCell ref="F2625:G2625"/>
    <mergeCell ref="H2625:J2625"/>
    <mergeCell ref="B2626:C2626"/>
    <mergeCell ref="D2626:J2626"/>
    <mergeCell ref="B2627:C2627"/>
    <mergeCell ref="D2627:J2627"/>
    <mergeCell ref="B2628:C2628"/>
    <mergeCell ref="D2628:E2628"/>
    <mergeCell ref="F2628:G2628"/>
    <mergeCell ref="H2628:J2628"/>
    <mergeCell ref="B2629:C2629"/>
    <mergeCell ref="D2629:E2629"/>
    <mergeCell ref="F2629:J2629"/>
    <mergeCell ref="B2630:C2630"/>
    <mergeCell ref="D2630:E2631"/>
    <mergeCell ref="F2630:J2630"/>
    <mergeCell ref="B2631:C2631"/>
    <mergeCell ref="F2631:J2631"/>
    <mergeCell ref="B2632:C2632"/>
    <mergeCell ref="D2632:E2632"/>
    <mergeCell ref="F2632:J2632"/>
    <mergeCell ref="B2633:J2633"/>
    <mergeCell ref="C2634:J2634"/>
    <mergeCell ref="C2635:J2635"/>
    <mergeCell ref="C2636:J2636"/>
    <mergeCell ref="C2637:D2637"/>
    <mergeCell ref="F2637:J2637"/>
    <mergeCell ref="C2653:J2653"/>
    <mergeCell ref="C2654:F2654"/>
    <mergeCell ref="G2654:J2654"/>
    <mergeCell ref="C2655:F2655"/>
    <mergeCell ref="G2655:J2655"/>
    <mergeCell ref="B2656:J2656"/>
    <mergeCell ref="B2657:J2657"/>
    <mergeCell ref="B2658:C2658"/>
    <mergeCell ref="D2658:E2658"/>
    <mergeCell ref="G2658:H2658"/>
    <mergeCell ref="B2659:C2659"/>
    <mergeCell ref="D2659:J2659"/>
    <mergeCell ref="B2660:C2660"/>
    <mergeCell ref="D2660:E2660"/>
    <mergeCell ref="F2660:J2660"/>
    <mergeCell ref="B2661:C2661"/>
    <mergeCell ref="D2661:J2661"/>
    <mergeCell ref="B2662:C2662"/>
    <mergeCell ref="D2662:E2662"/>
    <mergeCell ref="H2662:J2662"/>
    <mergeCell ref="B2663:C2663"/>
    <mergeCell ref="D2663:J2663"/>
    <mergeCell ref="B2664:C2664"/>
    <mergeCell ref="D2664:J2664"/>
    <mergeCell ref="B2665:C2665"/>
    <mergeCell ref="D2665:J2665"/>
    <mergeCell ref="B2666:C2666"/>
    <mergeCell ref="D2666:J2666"/>
    <mergeCell ref="B2667:C2667"/>
    <mergeCell ref="G2667:H2667"/>
    <mergeCell ref="I2667:J2667"/>
    <mergeCell ref="B2668:C2668"/>
    <mergeCell ref="D2668:J2668"/>
    <mergeCell ref="B2669:C2669"/>
    <mergeCell ref="D2669:J2669"/>
    <mergeCell ref="B2670:E2670"/>
    <mergeCell ref="F2670:G2670"/>
    <mergeCell ref="H2670:J2670"/>
    <mergeCell ref="B2671:C2671"/>
    <mergeCell ref="D2671:J2671"/>
    <mergeCell ref="B2672:C2672"/>
    <mergeCell ref="D2672:J2672"/>
    <mergeCell ref="B2673:C2673"/>
    <mergeCell ref="D2673:E2673"/>
    <mergeCell ref="F2673:G2673"/>
    <mergeCell ref="H2673:J2673"/>
    <mergeCell ref="B2674:C2674"/>
    <mergeCell ref="D2674:E2674"/>
    <mergeCell ref="F2674:J2674"/>
    <mergeCell ref="B2675:C2675"/>
    <mergeCell ref="D2675:E2676"/>
    <mergeCell ref="F2675:J2675"/>
    <mergeCell ref="B2676:C2676"/>
    <mergeCell ref="F2676:J2676"/>
    <mergeCell ref="B2677:C2677"/>
    <mergeCell ref="D2677:E2677"/>
    <mergeCell ref="F2677:J2677"/>
    <mergeCell ref="B2678:J2678"/>
    <mergeCell ref="C2679:J2679"/>
    <mergeCell ref="C2680:J2680"/>
    <mergeCell ref="C2681:J2681"/>
    <mergeCell ref="C2682:D2682"/>
    <mergeCell ref="F2682:J2682"/>
    <mergeCell ref="C2698:J2698"/>
    <mergeCell ref="C2699:F2699"/>
    <mergeCell ref="G2699:J2699"/>
    <mergeCell ref="C2700:F2700"/>
    <mergeCell ref="G2700:J2700"/>
    <mergeCell ref="B2701:J2701"/>
    <mergeCell ref="B2702:J2702"/>
    <mergeCell ref="B2703:C2703"/>
    <mergeCell ref="D2703:E2703"/>
    <mergeCell ref="G2703:H2703"/>
    <mergeCell ref="B2704:C2704"/>
    <mergeCell ref="D2704:J2704"/>
    <mergeCell ref="B2705:C2705"/>
    <mergeCell ref="D2705:E2705"/>
    <mergeCell ref="F2705:J2705"/>
    <mergeCell ref="B2706:C2706"/>
    <mergeCell ref="D2706:J2706"/>
    <mergeCell ref="B2707:C2707"/>
    <mergeCell ref="D2707:E2707"/>
    <mergeCell ref="H2707:J2707"/>
    <mergeCell ref="B2708:C2708"/>
    <mergeCell ref="D2708:J2708"/>
    <mergeCell ref="B2709:C2709"/>
    <mergeCell ref="D2709:J2709"/>
    <mergeCell ref="B2710:C2710"/>
    <mergeCell ref="D2710:J2710"/>
    <mergeCell ref="B2711:C2711"/>
    <mergeCell ref="D2711:J2711"/>
    <mergeCell ref="B2712:C2712"/>
    <mergeCell ref="G2712:H2712"/>
    <mergeCell ref="I2712:J2712"/>
    <mergeCell ref="B2713:C2713"/>
    <mergeCell ref="D2713:J2713"/>
    <mergeCell ref="B2714:C2714"/>
    <mergeCell ref="D2714:J2714"/>
    <mergeCell ref="B2715:E2715"/>
    <mergeCell ref="F2715:G2715"/>
    <mergeCell ref="H2715:J2715"/>
    <mergeCell ref="B2716:C2716"/>
    <mergeCell ref="D2716:J2716"/>
    <mergeCell ref="B2717:C2717"/>
    <mergeCell ref="D2717:J2717"/>
    <mergeCell ref="B2718:C2718"/>
    <mergeCell ref="D2718:E2718"/>
    <mergeCell ref="F2718:G2718"/>
    <mergeCell ref="H2718:J2718"/>
    <mergeCell ref="B2719:C2719"/>
    <mergeCell ref="D2719:E2719"/>
    <mergeCell ref="F2719:J2719"/>
    <mergeCell ref="B2720:C2720"/>
    <mergeCell ref="D2720:E2721"/>
    <mergeCell ref="F2720:J2720"/>
    <mergeCell ref="B2721:C2721"/>
    <mergeCell ref="F2721:J2721"/>
    <mergeCell ref="B2722:C2722"/>
    <mergeCell ref="D2722:E2722"/>
    <mergeCell ref="F2722:J2722"/>
    <mergeCell ref="B2723:J2723"/>
    <mergeCell ref="C2724:J2724"/>
    <mergeCell ref="C2725:J2725"/>
    <mergeCell ref="C2726:J2726"/>
    <mergeCell ref="C2727:D2727"/>
    <mergeCell ref="F2727:J2727"/>
    <mergeCell ref="C2743:J2743"/>
    <mergeCell ref="C2744:F2744"/>
    <mergeCell ref="G2744:J2744"/>
    <mergeCell ref="C2745:F2745"/>
    <mergeCell ref="G2745:J2745"/>
    <mergeCell ref="B2746:J2746"/>
    <mergeCell ref="B2747:J2747"/>
    <mergeCell ref="B2748:C2748"/>
    <mergeCell ref="D2748:E2748"/>
    <mergeCell ref="G2748:H2748"/>
    <mergeCell ref="B2749:C2749"/>
    <mergeCell ref="D2749:J2749"/>
    <mergeCell ref="B2750:C2750"/>
    <mergeCell ref="D2750:E2750"/>
    <mergeCell ref="F2750:J2750"/>
    <mergeCell ref="B2751:C2751"/>
    <mergeCell ref="D2751:J2751"/>
    <mergeCell ref="B2752:C2752"/>
    <mergeCell ref="D2752:E2752"/>
    <mergeCell ref="H2752:J2752"/>
    <mergeCell ref="B2753:C2753"/>
    <mergeCell ref="D2753:J2753"/>
    <mergeCell ref="B2754:C2754"/>
    <mergeCell ref="D2754:J2754"/>
    <mergeCell ref="B2755:C2755"/>
    <mergeCell ref="D2755:J2755"/>
    <mergeCell ref="B2756:C2756"/>
    <mergeCell ref="D2756:J2756"/>
    <mergeCell ref="B2757:C2757"/>
    <mergeCell ref="G2757:H2757"/>
    <mergeCell ref="I2757:J2757"/>
    <mergeCell ref="B2758:C2758"/>
    <mergeCell ref="D2758:J2758"/>
    <mergeCell ref="B2759:C2759"/>
    <mergeCell ref="D2759:J2759"/>
    <mergeCell ref="B2760:E2760"/>
    <mergeCell ref="F2760:G2760"/>
    <mergeCell ref="H2760:J2760"/>
    <mergeCell ref="B2761:C2761"/>
    <mergeCell ref="D2761:J2761"/>
    <mergeCell ref="B2762:C2762"/>
    <mergeCell ref="D2762:J2762"/>
    <mergeCell ref="B2763:C2763"/>
    <mergeCell ref="D2763:E2763"/>
    <mergeCell ref="F2763:G2763"/>
    <mergeCell ref="H2763:J2763"/>
    <mergeCell ref="B2764:C2764"/>
    <mergeCell ref="D2764:E2764"/>
    <mergeCell ref="F2764:J2764"/>
    <mergeCell ref="B2765:C2765"/>
    <mergeCell ref="D2765:E2766"/>
    <mergeCell ref="F2765:J2765"/>
    <mergeCell ref="B2766:C2766"/>
    <mergeCell ref="F2766:J2766"/>
    <mergeCell ref="B2767:C2767"/>
    <mergeCell ref="D2767:E2767"/>
    <mergeCell ref="F2767:J2767"/>
    <mergeCell ref="B2768:J2768"/>
    <mergeCell ref="C2769:J2769"/>
    <mergeCell ref="C2770:J2770"/>
    <mergeCell ref="C2771:J2771"/>
    <mergeCell ref="C2772:D2772"/>
    <mergeCell ref="F2772:J2772"/>
    <mergeCell ref="C2788:J2788"/>
    <mergeCell ref="C2789:F2789"/>
    <mergeCell ref="G2789:J2789"/>
    <mergeCell ref="C2790:F2790"/>
    <mergeCell ref="G2790:J2790"/>
    <mergeCell ref="B2791:J2791"/>
    <mergeCell ref="B2792:J2792"/>
    <mergeCell ref="B2793:C2793"/>
    <mergeCell ref="D2793:E2793"/>
    <mergeCell ref="G2793:H2793"/>
    <mergeCell ref="B2794:C2794"/>
    <mergeCell ref="D2794:J2794"/>
    <mergeCell ref="B2795:C2795"/>
    <mergeCell ref="D2795:E2795"/>
    <mergeCell ref="F2795:J2795"/>
    <mergeCell ref="B2796:C2796"/>
    <mergeCell ref="D2796:J2796"/>
    <mergeCell ref="B2797:C2797"/>
    <mergeCell ref="D2797:E2797"/>
    <mergeCell ref="H2797:J2797"/>
    <mergeCell ref="B2798:C2798"/>
    <mergeCell ref="D2798:J2798"/>
    <mergeCell ref="B2799:C2799"/>
    <mergeCell ref="D2799:J2799"/>
    <mergeCell ref="B2800:C2800"/>
    <mergeCell ref="D2800:J2800"/>
    <mergeCell ref="B2801:C2801"/>
    <mergeCell ref="D2801:J2801"/>
    <mergeCell ref="B2802:C2802"/>
    <mergeCell ref="G2802:H2802"/>
    <mergeCell ref="I2802:J2802"/>
    <mergeCell ref="B2803:C2803"/>
    <mergeCell ref="D2803:J2803"/>
    <mergeCell ref="B2804:C2804"/>
    <mergeCell ref="D2804:J2804"/>
    <mergeCell ref="B2805:E2805"/>
    <mergeCell ref="F2805:G2805"/>
    <mergeCell ref="H2805:J2805"/>
    <mergeCell ref="B2806:C2806"/>
    <mergeCell ref="D2806:J2806"/>
    <mergeCell ref="B2807:C2807"/>
    <mergeCell ref="D2807:J2807"/>
    <mergeCell ref="B2808:C2808"/>
    <mergeCell ref="D2808:E2808"/>
    <mergeCell ref="F2808:G2808"/>
    <mergeCell ref="H2808:J2808"/>
    <mergeCell ref="B2809:C2809"/>
    <mergeCell ref="D2809:E2809"/>
    <mergeCell ref="F2809:J2809"/>
    <mergeCell ref="B2810:C2810"/>
    <mergeCell ref="D2810:E2811"/>
    <mergeCell ref="F2810:J2810"/>
    <mergeCell ref="B2811:C2811"/>
    <mergeCell ref="F2811:J2811"/>
    <mergeCell ref="B2812:C2812"/>
    <mergeCell ref="D2812:E2812"/>
    <mergeCell ref="F2812:J2812"/>
    <mergeCell ref="B2813:J2813"/>
    <mergeCell ref="C2814:J2814"/>
    <mergeCell ref="C2815:J2815"/>
    <mergeCell ref="C2816:J2816"/>
    <mergeCell ref="C2817:D2817"/>
    <mergeCell ref="F2817:J2817"/>
    <mergeCell ref="C2833:J2833"/>
    <mergeCell ref="C2834:F2834"/>
    <mergeCell ref="G2834:J2834"/>
    <mergeCell ref="C2835:F2835"/>
    <mergeCell ref="G2835:J2835"/>
    <mergeCell ref="B2836:J2836"/>
    <mergeCell ref="B2837:J2837"/>
    <mergeCell ref="B2838:C2838"/>
    <mergeCell ref="D2838:E2838"/>
    <mergeCell ref="G2838:H2838"/>
    <mergeCell ref="B2839:C2839"/>
    <mergeCell ref="D2839:J2839"/>
    <mergeCell ref="B2840:C2840"/>
    <mergeCell ref="D2840:E2840"/>
    <mergeCell ref="F2840:J2840"/>
    <mergeCell ref="B2841:C2841"/>
    <mergeCell ref="D2841:J2841"/>
    <mergeCell ref="B2842:C2842"/>
    <mergeCell ref="D2842:E2842"/>
    <mergeCell ref="H2842:J2842"/>
    <mergeCell ref="B2843:C2843"/>
    <mergeCell ref="D2843:J2843"/>
    <mergeCell ref="B2844:C2844"/>
    <mergeCell ref="D2844:J2844"/>
    <mergeCell ref="B2845:C2845"/>
    <mergeCell ref="D2845:J2845"/>
    <mergeCell ref="B2846:C2846"/>
    <mergeCell ref="D2846:J2846"/>
    <mergeCell ref="B2847:C2847"/>
    <mergeCell ref="G2847:H2847"/>
    <mergeCell ref="I2847:J2847"/>
    <mergeCell ref="B2848:C2848"/>
    <mergeCell ref="D2848:J2848"/>
    <mergeCell ref="B2849:C2849"/>
    <mergeCell ref="D2849:J2849"/>
    <mergeCell ref="B2850:E2850"/>
    <mergeCell ref="F2850:G2850"/>
    <mergeCell ref="H2850:J2850"/>
    <mergeCell ref="B2851:C2851"/>
    <mergeCell ref="D2851:J2851"/>
    <mergeCell ref="B2852:C2852"/>
    <mergeCell ref="D2852:J2852"/>
    <mergeCell ref="B2853:C2853"/>
    <mergeCell ref="D2853:E2853"/>
    <mergeCell ref="F2853:G2853"/>
    <mergeCell ref="H2853:J2853"/>
    <mergeCell ref="B2854:C2854"/>
    <mergeCell ref="D2854:E2854"/>
    <mergeCell ref="F2854:J2854"/>
    <mergeCell ref="B2855:C2855"/>
    <mergeCell ref="D2855:E2856"/>
    <mergeCell ref="F2855:J2855"/>
    <mergeCell ref="B2856:C2856"/>
    <mergeCell ref="F2856:J2856"/>
    <mergeCell ref="B2857:C2857"/>
    <mergeCell ref="D2857:E2857"/>
    <mergeCell ref="F2857:J2857"/>
    <mergeCell ref="B2858:J2858"/>
    <mergeCell ref="C2859:J2859"/>
    <mergeCell ref="C2860:J2860"/>
    <mergeCell ref="C2861:J2861"/>
    <mergeCell ref="C2862:D2862"/>
    <mergeCell ref="F2862:J2862"/>
    <mergeCell ref="C2878:J2878"/>
    <mergeCell ref="C2879:F2879"/>
    <mergeCell ref="G2879:J2879"/>
    <mergeCell ref="C2880:F2880"/>
    <mergeCell ref="G2880:J2880"/>
    <mergeCell ref="B2881:J2881"/>
    <mergeCell ref="B2882:J2882"/>
    <mergeCell ref="B2883:C2883"/>
    <mergeCell ref="D2883:E2883"/>
    <mergeCell ref="G2883:H2883"/>
    <mergeCell ref="B2884:C2884"/>
    <mergeCell ref="D2884:J2884"/>
    <mergeCell ref="B2885:C2885"/>
    <mergeCell ref="D2885:E2885"/>
    <mergeCell ref="F2885:J2885"/>
    <mergeCell ref="B2886:C2886"/>
    <mergeCell ref="D2886:J2886"/>
    <mergeCell ref="B2887:C2887"/>
    <mergeCell ref="D2887:E2887"/>
    <mergeCell ref="H2887:J2887"/>
    <mergeCell ref="B2888:C2888"/>
    <mergeCell ref="D2888:J2888"/>
    <mergeCell ref="B2889:C2889"/>
    <mergeCell ref="D2889:J2889"/>
    <mergeCell ref="B2890:C2890"/>
    <mergeCell ref="D2890:J2890"/>
    <mergeCell ref="B2891:C2891"/>
    <mergeCell ref="D2891:J2891"/>
    <mergeCell ref="B2892:C2892"/>
    <mergeCell ref="G2892:H2892"/>
    <mergeCell ref="I2892:J2892"/>
    <mergeCell ref="B2893:C2893"/>
    <mergeCell ref="D2893:J2893"/>
    <mergeCell ref="B2894:C2894"/>
    <mergeCell ref="D2894:J2894"/>
    <mergeCell ref="B2895:E2895"/>
    <mergeCell ref="F2895:G2895"/>
    <mergeCell ref="H2895:J2895"/>
    <mergeCell ref="B2896:C2896"/>
    <mergeCell ref="D2896:J2896"/>
    <mergeCell ref="B2897:C2897"/>
    <mergeCell ref="D2897:J2897"/>
    <mergeCell ref="B2898:C2898"/>
    <mergeCell ref="D2898:E2898"/>
    <mergeCell ref="F2898:G2898"/>
    <mergeCell ref="H2898:J2898"/>
    <mergeCell ref="B2899:C2899"/>
    <mergeCell ref="D2899:E2899"/>
    <mergeCell ref="F2899:J2899"/>
    <mergeCell ref="B2900:C2900"/>
    <mergeCell ref="D2900:E2901"/>
    <mergeCell ref="F2900:J2900"/>
    <mergeCell ref="B2901:C2901"/>
    <mergeCell ref="F2901:J2901"/>
    <mergeCell ref="B2902:C2902"/>
    <mergeCell ref="D2902:E2902"/>
    <mergeCell ref="F2902:J2902"/>
    <mergeCell ref="B2903:J2903"/>
    <mergeCell ref="C2904:J2904"/>
    <mergeCell ref="C2905:J2905"/>
    <mergeCell ref="C2906:J2906"/>
    <mergeCell ref="C2907:D2907"/>
    <mergeCell ref="F2907:J2907"/>
    <mergeCell ref="C2923:J2923"/>
    <mergeCell ref="C2924:F2924"/>
    <mergeCell ref="G2924:J2924"/>
    <mergeCell ref="C2925:F2925"/>
    <mergeCell ref="G2925:J2925"/>
    <mergeCell ref="B2926:J2926"/>
    <mergeCell ref="B2927:J2927"/>
    <mergeCell ref="B2928:C2928"/>
    <mergeCell ref="D2928:E2928"/>
    <mergeCell ref="G2928:H2928"/>
    <mergeCell ref="B2929:C2929"/>
    <mergeCell ref="D2929:J2929"/>
    <mergeCell ref="B2930:C2930"/>
    <mergeCell ref="D2930:E2930"/>
    <mergeCell ref="F2930:J2930"/>
    <mergeCell ref="B2931:C2931"/>
    <mergeCell ref="D2931:J2931"/>
    <mergeCell ref="B2932:C2932"/>
    <mergeCell ref="D2932:E2932"/>
    <mergeCell ref="H2932:J2932"/>
    <mergeCell ref="B2933:C2933"/>
    <mergeCell ref="D2933:J2933"/>
    <mergeCell ref="B2934:C2934"/>
    <mergeCell ref="D2934:J2934"/>
    <mergeCell ref="B2935:C2935"/>
    <mergeCell ref="D2935:J2935"/>
    <mergeCell ref="B2936:C2936"/>
    <mergeCell ref="D2936:J2936"/>
    <mergeCell ref="B2937:C2937"/>
    <mergeCell ref="G2937:H2937"/>
    <mergeCell ref="I2937:J2937"/>
    <mergeCell ref="B2938:C2938"/>
    <mergeCell ref="D2938:J2938"/>
    <mergeCell ref="B2939:C2939"/>
    <mergeCell ref="D2939:J2939"/>
    <mergeCell ref="B2940:E2940"/>
    <mergeCell ref="F2940:G2940"/>
    <mergeCell ref="H2940:J2940"/>
    <mergeCell ref="B2941:C2941"/>
    <mergeCell ref="D2941:J2941"/>
    <mergeCell ref="B2942:C2942"/>
    <mergeCell ref="D2942:J2942"/>
    <mergeCell ref="B2943:C2943"/>
    <mergeCell ref="D2943:E2943"/>
    <mergeCell ref="F2943:G2943"/>
    <mergeCell ref="H2943:J2943"/>
    <mergeCell ref="B2944:C2944"/>
    <mergeCell ref="D2944:E2944"/>
    <mergeCell ref="F2944:J2944"/>
    <mergeCell ref="B2945:C2945"/>
    <mergeCell ref="D2945:E2946"/>
    <mergeCell ref="F2945:J2945"/>
    <mergeCell ref="B2946:C2946"/>
    <mergeCell ref="F2946:J2946"/>
    <mergeCell ref="B2947:C2947"/>
    <mergeCell ref="D2947:E2947"/>
    <mergeCell ref="F2947:J2947"/>
    <mergeCell ref="B2948:J2948"/>
    <mergeCell ref="C2949:J2949"/>
    <mergeCell ref="C2950:J2950"/>
    <mergeCell ref="C2951:J2951"/>
    <mergeCell ref="C2952:D2952"/>
    <mergeCell ref="F2952:J2952"/>
    <mergeCell ref="C2968:J2968"/>
    <mergeCell ref="C2969:F2969"/>
    <mergeCell ref="G2969:J2969"/>
    <mergeCell ref="C2970:F2970"/>
    <mergeCell ref="G2970:J2970"/>
    <mergeCell ref="B2971:J2971"/>
    <mergeCell ref="B2972:J2972"/>
    <mergeCell ref="B2973:C2973"/>
    <mergeCell ref="D2973:E2973"/>
    <mergeCell ref="G2973:H2973"/>
    <mergeCell ref="B2974:C2974"/>
    <mergeCell ref="D2974:J2974"/>
    <mergeCell ref="B2975:C2975"/>
    <mergeCell ref="D2975:E2975"/>
    <mergeCell ref="F2975:J2975"/>
    <mergeCell ref="B2976:C2976"/>
    <mergeCell ref="D2976:J2976"/>
    <mergeCell ref="B2977:C2977"/>
    <mergeCell ref="D2977:E2977"/>
    <mergeCell ref="H2977:J2977"/>
    <mergeCell ref="B2978:C2978"/>
    <mergeCell ref="D2978:J2978"/>
    <mergeCell ref="B2979:C2979"/>
    <mergeCell ref="D2979:J2979"/>
    <mergeCell ref="B2980:C2980"/>
    <mergeCell ref="D2980:J2980"/>
    <mergeCell ref="B2981:C2981"/>
    <mergeCell ref="D2981:J2981"/>
    <mergeCell ref="B2982:C2982"/>
    <mergeCell ref="G2982:H2982"/>
    <mergeCell ref="I2982:J2982"/>
    <mergeCell ref="B2983:C2983"/>
    <mergeCell ref="D2983:J2983"/>
    <mergeCell ref="B2984:C2984"/>
    <mergeCell ref="D2984:J2984"/>
    <mergeCell ref="B2985:E2985"/>
    <mergeCell ref="F2985:G2985"/>
    <mergeCell ref="H2985:J2985"/>
    <mergeCell ref="B2986:C2986"/>
    <mergeCell ref="D2986:J2986"/>
    <mergeCell ref="B2987:C2987"/>
    <mergeCell ref="D2987:J2987"/>
    <mergeCell ref="B2988:C2988"/>
    <mergeCell ref="D2988:E2988"/>
    <mergeCell ref="F2988:G2988"/>
    <mergeCell ref="H2988:J2988"/>
    <mergeCell ref="B2989:C2989"/>
    <mergeCell ref="D2989:E2989"/>
    <mergeCell ref="F2989:J2989"/>
    <mergeCell ref="B2990:C2990"/>
    <mergeCell ref="D2990:E2991"/>
    <mergeCell ref="F2990:J2990"/>
    <mergeCell ref="B2991:C2991"/>
    <mergeCell ref="F2991:J2991"/>
    <mergeCell ref="B2992:C2992"/>
    <mergeCell ref="D2992:E2992"/>
    <mergeCell ref="F2992:J2992"/>
    <mergeCell ref="B2993:J2993"/>
    <mergeCell ref="C2994:J2994"/>
    <mergeCell ref="C2995:J2995"/>
    <mergeCell ref="C2996:J2996"/>
    <mergeCell ref="C2997:D2997"/>
    <mergeCell ref="F2997:J2997"/>
    <mergeCell ref="C3013:J3013"/>
    <mergeCell ref="C3014:F3014"/>
    <mergeCell ref="G3014:J3014"/>
    <mergeCell ref="C3015:F3015"/>
    <mergeCell ref="G3015:J3015"/>
    <mergeCell ref="B3016:J3016"/>
    <mergeCell ref="B3017:J3017"/>
    <mergeCell ref="B3018:C3018"/>
    <mergeCell ref="D3018:E3018"/>
    <mergeCell ref="G3018:H3018"/>
    <mergeCell ref="B3019:C3019"/>
    <mergeCell ref="D3019:J3019"/>
    <mergeCell ref="B3020:C3020"/>
    <mergeCell ref="D3020:E3020"/>
    <mergeCell ref="F3020:J3020"/>
    <mergeCell ref="B3021:C3021"/>
    <mergeCell ref="D3021:J3021"/>
    <mergeCell ref="B3022:C3022"/>
    <mergeCell ref="D3022:E3022"/>
    <mergeCell ref="H3022:J3022"/>
    <mergeCell ref="B3023:C3023"/>
    <mergeCell ref="D3023:J3023"/>
    <mergeCell ref="B3024:C3024"/>
    <mergeCell ref="D3024:J3024"/>
    <mergeCell ref="B3025:C3025"/>
    <mergeCell ref="D3025:J3025"/>
    <mergeCell ref="B3026:C3026"/>
    <mergeCell ref="D3026:J3026"/>
    <mergeCell ref="B3027:C3027"/>
    <mergeCell ref="G3027:H3027"/>
    <mergeCell ref="I3027:J3027"/>
    <mergeCell ref="B3028:C3028"/>
    <mergeCell ref="D3028:J3028"/>
    <mergeCell ref="B3029:C3029"/>
    <mergeCell ref="D3029:J3029"/>
    <mergeCell ref="B3030:E3030"/>
    <mergeCell ref="F3030:G3030"/>
    <mergeCell ref="H3030:J3030"/>
    <mergeCell ref="B3031:C3031"/>
    <mergeCell ref="D3031:J3031"/>
    <mergeCell ref="B3032:C3032"/>
    <mergeCell ref="D3032:J3032"/>
    <mergeCell ref="B3033:C3033"/>
    <mergeCell ref="D3033:E3033"/>
    <mergeCell ref="F3033:G3033"/>
    <mergeCell ref="H3033:J3033"/>
    <mergeCell ref="B3034:C3034"/>
    <mergeCell ref="D3034:E3034"/>
    <mergeCell ref="F3034:J3034"/>
    <mergeCell ref="B3035:C3035"/>
    <mergeCell ref="D3035:E3036"/>
    <mergeCell ref="F3035:J3035"/>
    <mergeCell ref="B3036:C3036"/>
    <mergeCell ref="F3036:J3036"/>
    <mergeCell ref="B3037:C3037"/>
    <mergeCell ref="D3037:E3037"/>
    <mergeCell ref="F3037:J3037"/>
    <mergeCell ref="B3038:J3038"/>
    <mergeCell ref="C3039:J3039"/>
    <mergeCell ref="C3040:J3040"/>
    <mergeCell ref="C3041:J3041"/>
    <mergeCell ref="C3042:D3042"/>
    <mergeCell ref="F3042:J3042"/>
    <mergeCell ref="C3058:J3058"/>
    <mergeCell ref="C3059:F3059"/>
    <mergeCell ref="G3059:J3059"/>
    <mergeCell ref="C3060:F3060"/>
    <mergeCell ref="G3060:J3060"/>
    <mergeCell ref="B3061:J3061"/>
    <mergeCell ref="B3062:J3062"/>
    <mergeCell ref="B3063:C3063"/>
    <mergeCell ref="D3063:E3063"/>
    <mergeCell ref="G3063:H3063"/>
    <mergeCell ref="B3064:C3064"/>
    <mergeCell ref="D3064:J3064"/>
    <mergeCell ref="B3065:C3065"/>
    <mergeCell ref="D3065:E3065"/>
    <mergeCell ref="F3065:J3065"/>
    <mergeCell ref="B3066:C3066"/>
    <mergeCell ref="D3066:J3066"/>
    <mergeCell ref="B3067:C3067"/>
    <mergeCell ref="D3067:E3067"/>
    <mergeCell ref="H3067:J3067"/>
    <mergeCell ref="B3068:C3068"/>
    <mergeCell ref="D3068:J3068"/>
    <mergeCell ref="B3069:C3069"/>
    <mergeCell ref="D3069:J3069"/>
    <mergeCell ref="B3070:C3070"/>
    <mergeCell ref="D3070:J3070"/>
    <mergeCell ref="B3071:C3071"/>
    <mergeCell ref="D3071:J3071"/>
    <mergeCell ref="B3072:C3072"/>
    <mergeCell ref="G3072:H3072"/>
    <mergeCell ref="I3072:J3072"/>
    <mergeCell ref="B3073:C3073"/>
    <mergeCell ref="D3073:J3073"/>
    <mergeCell ref="B3074:C3074"/>
    <mergeCell ref="D3074:J3074"/>
    <mergeCell ref="B3075:E3075"/>
    <mergeCell ref="F3075:G3075"/>
    <mergeCell ref="H3075:J3075"/>
    <mergeCell ref="B3076:C3076"/>
    <mergeCell ref="D3076:J3076"/>
    <mergeCell ref="B3077:C3077"/>
    <mergeCell ref="D3077:J3077"/>
    <mergeCell ref="B3078:C3078"/>
    <mergeCell ref="D3078:E3078"/>
    <mergeCell ref="F3078:G3078"/>
    <mergeCell ref="H3078:J3078"/>
    <mergeCell ref="B3079:C3079"/>
    <mergeCell ref="D3079:E3079"/>
    <mergeCell ref="F3079:J3079"/>
    <mergeCell ref="B3080:C3080"/>
    <mergeCell ref="D3080:E3081"/>
    <mergeCell ref="F3080:J3080"/>
    <mergeCell ref="B3081:C3081"/>
    <mergeCell ref="F3081:J3081"/>
    <mergeCell ref="B3082:C3082"/>
    <mergeCell ref="D3082:E3082"/>
    <mergeCell ref="F3082:J3082"/>
    <mergeCell ref="B3083:J3083"/>
    <mergeCell ref="C3084:J3084"/>
    <mergeCell ref="C3085:J3085"/>
    <mergeCell ref="C3086:J3086"/>
    <mergeCell ref="C3087:D3087"/>
    <mergeCell ref="F3087:J3087"/>
    <mergeCell ref="C3103:J3103"/>
    <mergeCell ref="C3104:F3104"/>
    <mergeCell ref="G3104:J3104"/>
    <mergeCell ref="C3105:F3105"/>
    <mergeCell ref="G3105:J3105"/>
    <mergeCell ref="B3106:J3106"/>
    <mergeCell ref="B3107:J3107"/>
    <mergeCell ref="B3108:C3108"/>
    <mergeCell ref="D3108:E3108"/>
    <mergeCell ref="G3108:H3108"/>
    <mergeCell ref="B3109:C3109"/>
    <mergeCell ref="D3109:J3109"/>
    <mergeCell ref="B3110:C3110"/>
    <mergeCell ref="D3110:E3110"/>
    <mergeCell ref="F3110:J3110"/>
    <mergeCell ref="B3111:C3111"/>
    <mergeCell ref="D3111:J3111"/>
    <mergeCell ref="B3112:C3112"/>
    <mergeCell ref="D3112:E3112"/>
    <mergeCell ref="H3112:J3112"/>
    <mergeCell ref="B3113:C3113"/>
    <mergeCell ref="D3113:J3113"/>
    <mergeCell ref="B3114:C3114"/>
    <mergeCell ref="D3114:J3114"/>
    <mergeCell ref="B3115:C3115"/>
    <mergeCell ref="D3115:J3115"/>
    <mergeCell ref="B3116:C3116"/>
    <mergeCell ref="D3116:J3116"/>
    <mergeCell ref="B3117:C3117"/>
    <mergeCell ref="G3117:H3117"/>
    <mergeCell ref="I3117:J3117"/>
    <mergeCell ref="B3118:C3118"/>
    <mergeCell ref="D3118:J3118"/>
    <mergeCell ref="B3119:C3119"/>
    <mergeCell ref="D3119:J3119"/>
    <mergeCell ref="B3120:E3120"/>
    <mergeCell ref="F3120:G3120"/>
    <mergeCell ref="H3120:J3120"/>
    <mergeCell ref="B3121:C3121"/>
    <mergeCell ref="D3121:J3121"/>
    <mergeCell ref="B3122:C3122"/>
    <mergeCell ref="D3122:J3122"/>
    <mergeCell ref="B3123:C3123"/>
    <mergeCell ref="D3123:E3123"/>
    <mergeCell ref="F3123:G3123"/>
    <mergeCell ref="H3123:J3123"/>
    <mergeCell ref="B3124:C3124"/>
    <mergeCell ref="D3124:E3124"/>
    <mergeCell ref="F3124:J3124"/>
    <mergeCell ref="B3125:C3125"/>
    <mergeCell ref="D3125:E3126"/>
    <mergeCell ref="F3125:J3125"/>
    <mergeCell ref="B3126:C3126"/>
    <mergeCell ref="F3126:J3126"/>
    <mergeCell ref="B3127:C3127"/>
    <mergeCell ref="D3127:E3127"/>
    <mergeCell ref="F3127:J3127"/>
    <mergeCell ref="B3128:J3128"/>
    <mergeCell ref="C3129:J3129"/>
    <mergeCell ref="C3130:J3130"/>
    <mergeCell ref="C3131:J3131"/>
    <mergeCell ref="C3132:D3132"/>
    <mergeCell ref="F3132:J3132"/>
    <mergeCell ref="C3148:J3148"/>
    <mergeCell ref="C3149:F3149"/>
    <mergeCell ref="G3149:J3149"/>
    <mergeCell ref="C3150:F3150"/>
    <mergeCell ref="G3150:J3150"/>
    <mergeCell ref="B3151:J3151"/>
    <mergeCell ref="B3152:J3152"/>
    <mergeCell ref="B3153:C3153"/>
    <mergeCell ref="D3153:E3153"/>
    <mergeCell ref="G3153:H3153"/>
    <mergeCell ref="B3154:C3154"/>
    <mergeCell ref="D3154:J3154"/>
    <mergeCell ref="B3155:C3155"/>
    <mergeCell ref="D3155:E3155"/>
    <mergeCell ref="F3155:J3155"/>
    <mergeCell ref="B3156:C3156"/>
    <mergeCell ref="D3156:J3156"/>
    <mergeCell ref="B3157:C3157"/>
    <mergeCell ref="D3157:E3157"/>
    <mergeCell ref="H3157:J3157"/>
    <mergeCell ref="B3158:C3158"/>
    <mergeCell ref="D3158:J3158"/>
    <mergeCell ref="B3159:C3159"/>
    <mergeCell ref="D3159:J3159"/>
    <mergeCell ref="B3160:C3160"/>
    <mergeCell ref="D3160:J3160"/>
    <mergeCell ref="B3161:C3161"/>
    <mergeCell ref="D3161:J3161"/>
    <mergeCell ref="B3162:C3162"/>
    <mergeCell ref="G3162:H3162"/>
    <mergeCell ref="I3162:J3162"/>
    <mergeCell ref="B3163:C3163"/>
    <mergeCell ref="D3163:J3163"/>
    <mergeCell ref="B3164:C3164"/>
    <mergeCell ref="D3164:J3164"/>
    <mergeCell ref="B3165:E3165"/>
    <mergeCell ref="F3165:G3165"/>
    <mergeCell ref="H3165:J3165"/>
    <mergeCell ref="B3166:C3166"/>
    <mergeCell ref="D3166:J3166"/>
    <mergeCell ref="B3167:C3167"/>
    <mergeCell ref="D3167:J3167"/>
    <mergeCell ref="B3168:C3168"/>
    <mergeCell ref="D3168:E3168"/>
    <mergeCell ref="F3168:G3168"/>
    <mergeCell ref="H3168:J3168"/>
    <mergeCell ref="B3169:C3169"/>
    <mergeCell ref="D3169:E3169"/>
    <mergeCell ref="F3169:J3169"/>
    <mergeCell ref="B3170:C3170"/>
    <mergeCell ref="D3170:E3171"/>
    <mergeCell ref="F3170:J3170"/>
    <mergeCell ref="B3171:C3171"/>
    <mergeCell ref="F3171:J3171"/>
    <mergeCell ref="B3172:C3172"/>
    <mergeCell ref="D3172:E3172"/>
    <mergeCell ref="F3172:J3172"/>
    <mergeCell ref="B3173:J3173"/>
    <mergeCell ref="C3174:J3174"/>
    <mergeCell ref="C3175:J3175"/>
    <mergeCell ref="C3176:J3176"/>
    <mergeCell ref="C3177:D3177"/>
    <mergeCell ref="F3177:J3177"/>
    <mergeCell ref="C3193:J3193"/>
    <mergeCell ref="C3194:F3194"/>
    <mergeCell ref="G3194:J3194"/>
    <mergeCell ref="C3195:F3195"/>
    <mergeCell ref="G3195:J3195"/>
    <mergeCell ref="B3196:J3196"/>
    <mergeCell ref="B3197:J3197"/>
    <mergeCell ref="B3198:C3198"/>
    <mergeCell ref="D3198:E3198"/>
    <mergeCell ref="G3198:H3198"/>
    <mergeCell ref="B3199:C3199"/>
    <mergeCell ref="D3199:J3199"/>
    <mergeCell ref="B3200:C3200"/>
    <mergeCell ref="D3200:E3200"/>
    <mergeCell ref="F3200:J3200"/>
    <mergeCell ref="B3201:C3201"/>
    <mergeCell ref="D3201:J3201"/>
    <mergeCell ref="B3202:C3202"/>
    <mergeCell ref="D3202:E3202"/>
    <mergeCell ref="H3202:J3202"/>
    <mergeCell ref="B3203:C3203"/>
    <mergeCell ref="D3203:J3203"/>
    <mergeCell ref="B3204:C3204"/>
    <mergeCell ref="D3204:J3204"/>
    <mergeCell ref="B3205:C3205"/>
    <mergeCell ref="D3205:J3205"/>
    <mergeCell ref="B3206:C3206"/>
    <mergeCell ref="D3206:J3206"/>
    <mergeCell ref="B3207:C3207"/>
    <mergeCell ref="G3207:H3207"/>
    <mergeCell ref="I3207:J3207"/>
    <mergeCell ref="B3208:C3208"/>
    <mergeCell ref="D3208:J3208"/>
    <mergeCell ref="B3209:C3209"/>
    <mergeCell ref="D3209:J3209"/>
    <mergeCell ref="B3210:E3210"/>
    <mergeCell ref="F3210:G3210"/>
    <mergeCell ref="H3210:J3210"/>
    <mergeCell ref="B3211:C3211"/>
    <mergeCell ref="D3211:J3211"/>
    <mergeCell ref="B3212:C3212"/>
    <mergeCell ref="D3212:J3212"/>
    <mergeCell ref="B3213:C3213"/>
    <mergeCell ref="D3213:E3213"/>
    <mergeCell ref="F3213:G3213"/>
    <mergeCell ref="H3213:J3213"/>
    <mergeCell ref="B3214:C3214"/>
    <mergeCell ref="D3214:E3214"/>
    <mergeCell ref="F3214:J3214"/>
    <mergeCell ref="B3215:C3215"/>
    <mergeCell ref="D3215:E3216"/>
    <mergeCell ref="F3215:J3215"/>
    <mergeCell ref="B3216:C3216"/>
    <mergeCell ref="F3216:J3216"/>
    <mergeCell ref="B3217:C3217"/>
    <mergeCell ref="D3217:E3217"/>
    <mergeCell ref="F3217:J3217"/>
    <mergeCell ref="B3218:J3218"/>
    <mergeCell ref="C3219:J3219"/>
    <mergeCell ref="C3220:J3220"/>
    <mergeCell ref="C3221:J3221"/>
    <mergeCell ref="C3222:D3222"/>
    <mergeCell ref="F3222:J3222"/>
    <mergeCell ref="C3238:J3238"/>
    <mergeCell ref="C3239:F3239"/>
    <mergeCell ref="G3239:J3239"/>
    <mergeCell ref="C3240:F3240"/>
    <mergeCell ref="G3240:J3240"/>
    <mergeCell ref="B3241:J3241"/>
    <mergeCell ref="B3242:J3242"/>
    <mergeCell ref="B3243:C3243"/>
    <mergeCell ref="D3243:E3243"/>
    <mergeCell ref="G3243:H3243"/>
    <mergeCell ref="B3244:C3244"/>
    <mergeCell ref="D3244:J3244"/>
    <mergeCell ref="B3245:C3245"/>
    <mergeCell ref="D3245:E3245"/>
    <mergeCell ref="F3245:J3245"/>
    <mergeCell ref="B3246:C3246"/>
    <mergeCell ref="D3246:J3246"/>
    <mergeCell ref="B3247:C3247"/>
    <mergeCell ref="D3247:E3247"/>
    <mergeCell ref="H3247:J3247"/>
    <mergeCell ref="B3248:C3248"/>
    <mergeCell ref="D3248:J3248"/>
    <mergeCell ref="B3249:C3249"/>
    <mergeCell ref="D3249:J3249"/>
    <mergeCell ref="B3250:C3250"/>
    <mergeCell ref="D3250:J3250"/>
    <mergeCell ref="B3251:C3251"/>
    <mergeCell ref="D3251:J3251"/>
    <mergeCell ref="B3252:C3252"/>
    <mergeCell ref="G3252:H3252"/>
    <mergeCell ref="I3252:J3252"/>
    <mergeCell ref="B3253:C3253"/>
    <mergeCell ref="D3253:J3253"/>
    <mergeCell ref="B3254:C3254"/>
    <mergeCell ref="D3254:J3254"/>
    <mergeCell ref="B3255:E3255"/>
    <mergeCell ref="F3255:G3255"/>
    <mergeCell ref="H3255:J3255"/>
    <mergeCell ref="B3256:C3256"/>
    <mergeCell ref="D3256:J3256"/>
    <mergeCell ref="B3257:C3257"/>
    <mergeCell ref="D3257:J3257"/>
    <mergeCell ref="B3258:C3258"/>
    <mergeCell ref="D3258:E3258"/>
    <mergeCell ref="F3258:G3258"/>
    <mergeCell ref="H3258:J3258"/>
    <mergeCell ref="B3259:C3259"/>
    <mergeCell ref="D3259:E3259"/>
    <mergeCell ref="F3259:J3259"/>
    <mergeCell ref="B3260:C3260"/>
    <mergeCell ref="D3260:E3261"/>
    <mergeCell ref="F3260:J3260"/>
    <mergeCell ref="B3261:C3261"/>
    <mergeCell ref="F3261:J3261"/>
    <mergeCell ref="B3262:C3262"/>
    <mergeCell ref="D3262:E3262"/>
    <mergeCell ref="F3262:J3262"/>
    <mergeCell ref="B3263:J3263"/>
    <mergeCell ref="C3264:J3264"/>
    <mergeCell ref="C3265:J3265"/>
    <mergeCell ref="C3266:J3266"/>
    <mergeCell ref="C3267:D3267"/>
    <mergeCell ref="F3267:J3267"/>
    <mergeCell ref="C3283:J3283"/>
    <mergeCell ref="C3284:F3284"/>
    <mergeCell ref="G3284:J3284"/>
    <mergeCell ref="C3285:F3285"/>
    <mergeCell ref="G3285:J3285"/>
    <mergeCell ref="B3286:J3286"/>
    <mergeCell ref="B3287:J3287"/>
    <mergeCell ref="B3288:C3288"/>
    <mergeCell ref="D3288:E3288"/>
    <mergeCell ref="G3288:H3288"/>
    <mergeCell ref="B3289:C3289"/>
    <mergeCell ref="D3289:J3289"/>
    <mergeCell ref="B3290:C3290"/>
    <mergeCell ref="D3290:E3290"/>
    <mergeCell ref="F3290:J3290"/>
    <mergeCell ref="B3291:C3291"/>
    <mergeCell ref="D3291:J3291"/>
    <mergeCell ref="B3292:C3292"/>
    <mergeCell ref="D3292:E3292"/>
    <mergeCell ref="H3292:J3292"/>
    <mergeCell ref="B3293:C3293"/>
    <mergeCell ref="D3293:J3293"/>
    <mergeCell ref="B3294:C3294"/>
    <mergeCell ref="D3294:J3294"/>
    <mergeCell ref="B3295:C3295"/>
    <mergeCell ref="D3295:J3295"/>
    <mergeCell ref="B3296:C3296"/>
    <mergeCell ref="D3296:J3296"/>
    <mergeCell ref="B3297:C3297"/>
    <mergeCell ref="G3297:H3297"/>
    <mergeCell ref="I3297:J3297"/>
    <mergeCell ref="B3298:C3298"/>
    <mergeCell ref="D3298:J3298"/>
    <mergeCell ref="B3299:C3299"/>
    <mergeCell ref="D3299:J3299"/>
    <mergeCell ref="B3300:E3300"/>
    <mergeCell ref="F3300:G3300"/>
    <mergeCell ref="H3300:J3300"/>
    <mergeCell ref="B3301:C3301"/>
    <mergeCell ref="D3301:J3301"/>
    <mergeCell ref="B3302:C3302"/>
    <mergeCell ref="D3302:J3302"/>
    <mergeCell ref="B3303:C3303"/>
    <mergeCell ref="D3303:E3303"/>
    <mergeCell ref="F3303:G3303"/>
    <mergeCell ref="H3303:J3303"/>
    <mergeCell ref="B3304:C3304"/>
    <mergeCell ref="D3304:E3304"/>
    <mergeCell ref="F3304:J3304"/>
    <mergeCell ref="B3305:C3305"/>
    <mergeCell ref="D3305:E3306"/>
    <mergeCell ref="F3305:J3305"/>
    <mergeCell ref="B3306:C3306"/>
    <mergeCell ref="F3306:J3306"/>
    <mergeCell ref="B3307:C3307"/>
    <mergeCell ref="D3307:E3307"/>
    <mergeCell ref="F3307:J3307"/>
    <mergeCell ref="B3308:J3308"/>
    <mergeCell ref="C3309:J3309"/>
    <mergeCell ref="C3310:J3310"/>
    <mergeCell ref="C3311:J3311"/>
    <mergeCell ref="C3312:D3312"/>
    <mergeCell ref="F3312:J3312"/>
    <mergeCell ref="C3328:J3328"/>
    <mergeCell ref="C3329:F3329"/>
    <mergeCell ref="G3329:J3329"/>
    <mergeCell ref="C3330:F3330"/>
    <mergeCell ref="G3330:J3330"/>
    <mergeCell ref="B3331:J3331"/>
    <mergeCell ref="B3332:J3332"/>
    <mergeCell ref="B3333:C3333"/>
    <mergeCell ref="D3333:E3333"/>
    <mergeCell ref="G3333:H3333"/>
    <mergeCell ref="B3334:C3334"/>
    <mergeCell ref="D3334:J3334"/>
    <mergeCell ref="B3335:C3335"/>
    <mergeCell ref="D3335:E3335"/>
    <mergeCell ref="F3335:J3335"/>
    <mergeCell ref="B3336:C3336"/>
    <mergeCell ref="D3336:J3336"/>
    <mergeCell ref="B3337:C3337"/>
    <mergeCell ref="D3337:E3337"/>
    <mergeCell ref="H3337:J3337"/>
    <mergeCell ref="B3338:C3338"/>
    <mergeCell ref="D3338:J3338"/>
    <mergeCell ref="B3339:C3339"/>
    <mergeCell ref="D3339:J3339"/>
    <mergeCell ref="B3340:C3340"/>
    <mergeCell ref="D3340:J3340"/>
    <mergeCell ref="B3341:C3341"/>
    <mergeCell ref="D3341:J3341"/>
    <mergeCell ref="B3342:C3342"/>
    <mergeCell ref="G3342:H3342"/>
    <mergeCell ref="I3342:J3342"/>
    <mergeCell ref="B3343:C3343"/>
    <mergeCell ref="D3343:J3343"/>
    <mergeCell ref="B3344:C3344"/>
    <mergeCell ref="D3344:J3344"/>
    <mergeCell ref="B3345:E3345"/>
    <mergeCell ref="F3345:G3345"/>
    <mergeCell ref="H3345:J3345"/>
    <mergeCell ref="B3346:C3346"/>
    <mergeCell ref="D3346:J3346"/>
    <mergeCell ref="B3347:C3347"/>
    <mergeCell ref="D3347:J3347"/>
    <mergeCell ref="B3348:C3348"/>
    <mergeCell ref="D3348:E3348"/>
    <mergeCell ref="F3348:G3348"/>
    <mergeCell ref="H3348:J3348"/>
    <mergeCell ref="B3349:C3349"/>
    <mergeCell ref="D3349:E3349"/>
    <mergeCell ref="F3349:J3349"/>
    <mergeCell ref="B3350:C3350"/>
    <mergeCell ref="D3350:E3351"/>
    <mergeCell ref="F3350:J3350"/>
    <mergeCell ref="B3351:C3351"/>
    <mergeCell ref="F3351:J3351"/>
    <mergeCell ref="B3352:C3352"/>
    <mergeCell ref="D3352:E3352"/>
    <mergeCell ref="F3352:J3352"/>
    <mergeCell ref="B3353:J3353"/>
    <mergeCell ref="C3354:J3354"/>
    <mergeCell ref="C3355:J3355"/>
    <mergeCell ref="C3356:J3356"/>
    <mergeCell ref="C3357:D3357"/>
    <mergeCell ref="F3357:J3357"/>
    <mergeCell ref="C3373:J3373"/>
    <mergeCell ref="C3374:F3374"/>
    <mergeCell ref="G3374:J3374"/>
    <mergeCell ref="C3375:F3375"/>
    <mergeCell ref="G3375:J3375"/>
    <mergeCell ref="B3376:J3376"/>
    <mergeCell ref="B3377:J3377"/>
    <mergeCell ref="B3378:C3378"/>
    <mergeCell ref="D3378:E3378"/>
    <mergeCell ref="G3378:H3378"/>
    <mergeCell ref="B3379:C3379"/>
    <mergeCell ref="D3379:J3379"/>
    <mergeCell ref="B3380:C3380"/>
    <mergeCell ref="D3380:E3380"/>
    <mergeCell ref="F3380:J3380"/>
    <mergeCell ref="B3381:C3381"/>
    <mergeCell ref="D3381:J3381"/>
    <mergeCell ref="B3382:C3382"/>
    <mergeCell ref="D3382:E3382"/>
    <mergeCell ref="H3382:J3382"/>
    <mergeCell ref="B3383:C3383"/>
    <mergeCell ref="D3383:J3383"/>
    <mergeCell ref="B3384:C3384"/>
    <mergeCell ref="D3384:J3384"/>
    <mergeCell ref="B3385:C3385"/>
    <mergeCell ref="D3385:J3385"/>
    <mergeCell ref="B3386:C3386"/>
    <mergeCell ref="D3386:J3386"/>
    <mergeCell ref="B3387:C3387"/>
    <mergeCell ref="G3387:H3387"/>
    <mergeCell ref="I3387:J3387"/>
    <mergeCell ref="B3388:C3388"/>
    <mergeCell ref="D3388:J3388"/>
    <mergeCell ref="B3389:C3389"/>
    <mergeCell ref="D3389:J3389"/>
    <mergeCell ref="B3390:E3390"/>
    <mergeCell ref="F3390:G3390"/>
    <mergeCell ref="H3390:J3390"/>
    <mergeCell ref="B3391:C3391"/>
    <mergeCell ref="D3391:J3391"/>
    <mergeCell ref="B3392:C3392"/>
    <mergeCell ref="D3392:J3392"/>
    <mergeCell ref="B3393:C3393"/>
    <mergeCell ref="D3393:E3393"/>
    <mergeCell ref="F3393:G3393"/>
    <mergeCell ref="H3393:J3393"/>
    <mergeCell ref="B3394:C3394"/>
    <mergeCell ref="D3394:E3394"/>
    <mergeCell ref="F3394:J3394"/>
    <mergeCell ref="B3395:C3395"/>
    <mergeCell ref="D3395:E3396"/>
    <mergeCell ref="F3395:J3395"/>
    <mergeCell ref="B3396:C3396"/>
    <mergeCell ref="F3396:J3396"/>
    <mergeCell ref="B3397:C3397"/>
    <mergeCell ref="D3397:E3397"/>
    <mergeCell ref="F3397:J3397"/>
    <mergeCell ref="B3398:J3398"/>
    <mergeCell ref="C3399:J3399"/>
    <mergeCell ref="C3400:J3400"/>
    <mergeCell ref="C3401:J3401"/>
    <mergeCell ref="C3402:D3402"/>
    <mergeCell ref="F3402:J3402"/>
    <mergeCell ref="C3418:J3418"/>
    <mergeCell ref="C3419:F3419"/>
    <mergeCell ref="G3419:J3419"/>
    <mergeCell ref="C3420:F3420"/>
    <mergeCell ref="G3420:J3420"/>
    <mergeCell ref="B3421:J3421"/>
    <mergeCell ref="B3422:J3422"/>
    <mergeCell ref="B3423:C3423"/>
    <mergeCell ref="D3423:E3423"/>
    <mergeCell ref="G3423:H3423"/>
    <mergeCell ref="B3424:C3424"/>
    <mergeCell ref="D3424:J3424"/>
    <mergeCell ref="B3425:C3425"/>
    <mergeCell ref="D3425:E3425"/>
    <mergeCell ref="F3425:J3425"/>
    <mergeCell ref="B3426:C3426"/>
    <mergeCell ref="D3426:J3426"/>
    <mergeCell ref="B3427:C3427"/>
    <mergeCell ref="D3427:E3427"/>
    <mergeCell ref="H3427:J3427"/>
    <mergeCell ref="B3428:C3428"/>
    <mergeCell ref="D3428:J3428"/>
    <mergeCell ref="B3429:C3429"/>
    <mergeCell ref="D3429:J3429"/>
    <mergeCell ref="B3430:C3430"/>
    <mergeCell ref="D3430:J3430"/>
    <mergeCell ref="B3431:C3431"/>
    <mergeCell ref="D3431:J3431"/>
    <mergeCell ref="B3432:C3432"/>
    <mergeCell ref="G3432:H3432"/>
    <mergeCell ref="I3432:J3432"/>
    <mergeCell ref="B3433:C3433"/>
    <mergeCell ref="D3433:J3433"/>
    <mergeCell ref="B3434:C3434"/>
    <mergeCell ref="D3434:J3434"/>
    <mergeCell ref="B3435:E3435"/>
    <mergeCell ref="F3435:G3435"/>
    <mergeCell ref="H3435:J3435"/>
    <mergeCell ref="B3436:C3436"/>
    <mergeCell ref="D3436:J3436"/>
    <mergeCell ref="B3437:C3437"/>
    <mergeCell ref="D3437:J3437"/>
    <mergeCell ref="B3438:C3438"/>
    <mergeCell ref="D3438:E3438"/>
    <mergeCell ref="F3438:G3438"/>
    <mergeCell ref="H3438:J3438"/>
    <mergeCell ref="B3439:C3439"/>
    <mergeCell ref="D3439:E3439"/>
    <mergeCell ref="F3439:J3439"/>
    <mergeCell ref="B3440:C3440"/>
    <mergeCell ref="D3440:E3441"/>
    <mergeCell ref="F3440:J3440"/>
    <mergeCell ref="B3441:C3441"/>
    <mergeCell ref="F3441:J3441"/>
    <mergeCell ref="B3442:C3442"/>
    <mergeCell ref="D3442:E3442"/>
    <mergeCell ref="F3442:J3442"/>
    <mergeCell ref="B3443:J3443"/>
    <mergeCell ref="C3444:J3444"/>
    <mergeCell ref="C3445:J3445"/>
    <mergeCell ref="C3446:J3446"/>
    <mergeCell ref="C3447:D3447"/>
    <mergeCell ref="F3447:J3447"/>
    <mergeCell ref="C3463:J3463"/>
    <mergeCell ref="C3464:F3464"/>
    <mergeCell ref="G3464:J3464"/>
    <mergeCell ref="C3465:F3465"/>
    <mergeCell ref="G3465:J3465"/>
    <mergeCell ref="B3466:J3466"/>
    <mergeCell ref="B3467:J3467"/>
    <mergeCell ref="B3468:C3468"/>
    <mergeCell ref="D3468:E3468"/>
    <mergeCell ref="G3468:H3468"/>
    <mergeCell ref="B3469:C3469"/>
    <mergeCell ref="D3469:J3469"/>
    <mergeCell ref="B3470:C3470"/>
    <mergeCell ref="D3470:E3470"/>
    <mergeCell ref="F3470:J3470"/>
    <mergeCell ref="B3471:C3471"/>
    <mergeCell ref="D3471:J3471"/>
    <mergeCell ref="B3472:C3472"/>
    <mergeCell ref="D3472:E3472"/>
    <mergeCell ref="H3472:J3472"/>
    <mergeCell ref="B3473:C3473"/>
    <mergeCell ref="D3473:J3473"/>
    <mergeCell ref="B3474:C3474"/>
    <mergeCell ref="D3474:J3474"/>
    <mergeCell ref="B3475:C3475"/>
    <mergeCell ref="D3475:J3475"/>
    <mergeCell ref="B3476:C3476"/>
    <mergeCell ref="D3476:J3476"/>
    <mergeCell ref="B3477:C3477"/>
    <mergeCell ref="G3477:H3477"/>
    <mergeCell ref="I3477:J3477"/>
    <mergeCell ref="B3478:C3478"/>
    <mergeCell ref="D3478:J3478"/>
    <mergeCell ref="B3479:C3479"/>
    <mergeCell ref="D3479:J3479"/>
    <mergeCell ref="B3480:E3480"/>
    <mergeCell ref="F3480:G3480"/>
    <mergeCell ref="H3480:J3480"/>
    <mergeCell ref="B3481:C3481"/>
    <mergeCell ref="D3481:J3481"/>
    <mergeCell ref="B3482:C3482"/>
    <mergeCell ref="D3482:J3482"/>
    <mergeCell ref="B3483:C3483"/>
    <mergeCell ref="D3483:E3483"/>
    <mergeCell ref="F3483:G3483"/>
    <mergeCell ref="H3483:J3483"/>
    <mergeCell ref="B3484:C3484"/>
    <mergeCell ref="D3484:E3484"/>
    <mergeCell ref="F3484:J3484"/>
    <mergeCell ref="B3485:C3485"/>
    <mergeCell ref="D3485:E3486"/>
    <mergeCell ref="F3485:J3485"/>
    <mergeCell ref="B3486:C3486"/>
    <mergeCell ref="F3486:J3486"/>
    <mergeCell ref="B3487:C3487"/>
    <mergeCell ref="D3487:E3487"/>
    <mergeCell ref="F3487:J3487"/>
    <mergeCell ref="B3488:J3488"/>
    <mergeCell ref="C3489:J3489"/>
    <mergeCell ref="C3490:J3490"/>
    <mergeCell ref="C3491:J3491"/>
    <mergeCell ref="C3492:D3492"/>
    <mergeCell ref="F3492:J3492"/>
    <mergeCell ref="C3508:J3508"/>
    <mergeCell ref="C3509:F3509"/>
    <mergeCell ref="G3509:J3509"/>
    <mergeCell ref="C3510:F3510"/>
    <mergeCell ref="G3510:J3510"/>
    <mergeCell ref="B3511:J3511"/>
    <mergeCell ref="B3512:J3512"/>
    <mergeCell ref="B3513:C3513"/>
    <mergeCell ref="D3513:E3513"/>
    <mergeCell ref="G3513:H3513"/>
    <mergeCell ref="B3514:C3514"/>
    <mergeCell ref="D3514:J3514"/>
    <mergeCell ref="B3515:C3515"/>
    <mergeCell ref="D3515:E3515"/>
    <mergeCell ref="F3515:J3515"/>
    <mergeCell ref="B3516:C3516"/>
    <mergeCell ref="D3516:J3516"/>
    <mergeCell ref="B3517:C3517"/>
    <mergeCell ref="D3517:E3517"/>
    <mergeCell ref="H3517:J3517"/>
    <mergeCell ref="B3518:C3518"/>
    <mergeCell ref="D3518:J3518"/>
    <mergeCell ref="B3519:C3519"/>
    <mergeCell ref="D3519:J3519"/>
    <mergeCell ref="B3520:C3520"/>
    <mergeCell ref="D3520:J3520"/>
    <mergeCell ref="B3521:C3521"/>
    <mergeCell ref="D3521:J3521"/>
    <mergeCell ref="B3522:C3522"/>
    <mergeCell ref="G3522:H3522"/>
    <mergeCell ref="I3522:J3522"/>
    <mergeCell ref="B3523:C3523"/>
    <mergeCell ref="D3523:J3523"/>
    <mergeCell ref="B3524:C3524"/>
    <mergeCell ref="D3524:J3524"/>
    <mergeCell ref="B3525:E3525"/>
    <mergeCell ref="F3525:G3525"/>
    <mergeCell ref="H3525:J3525"/>
    <mergeCell ref="B3526:C3526"/>
    <mergeCell ref="D3526:J3526"/>
    <mergeCell ref="B3527:C3527"/>
    <mergeCell ref="D3527:J3527"/>
    <mergeCell ref="B3528:C3528"/>
    <mergeCell ref="D3528:E3528"/>
    <mergeCell ref="F3528:G3528"/>
    <mergeCell ref="H3528:J3528"/>
    <mergeCell ref="B3529:C3529"/>
    <mergeCell ref="D3529:E3529"/>
    <mergeCell ref="F3529:J3529"/>
    <mergeCell ref="B3530:C3530"/>
    <mergeCell ref="D3530:E3531"/>
    <mergeCell ref="F3530:J3530"/>
    <mergeCell ref="B3531:C3531"/>
    <mergeCell ref="F3531:J3531"/>
    <mergeCell ref="B3532:C3532"/>
    <mergeCell ref="D3532:E3532"/>
    <mergeCell ref="F3532:J3532"/>
    <mergeCell ref="B3533:J3533"/>
    <mergeCell ref="C3534:J3534"/>
    <mergeCell ref="C3535:J3535"/>
    <mergeCell ref="C3536:J3536"/>
    <mergeCell ref="C3537:D3537"/>
    <mergeCell ref="F3537:J3537"/>
    <mergeCell ref="C3553:J3553"/>
    <mergeCell ref="C3554:F3554"/>
    <mergeCell ref="G3554:J3554"/>
    <mergeCell ref="C3555:F3555"/>
    <mergeCell ref="G3555:J3555"/>
    <mergeCell ref="B3556:J3556"/>
    <mergeCell ref="B3557:J3557"/>
    <mergeCell ref="B3558:C3558"/>
    <mergeCell ref="D3558:E3558"/>
    <mergeCell ref="G3558:H3558"/>
    <mergeCell ref="B3559:C3559"/>
    <mergeCell ref="D3559:J3559"/>
    <mergeCell ref="B3560:C3560"/>
    <mergeCell ref="D3560:E3560"/>
    <mergeCell ref="F3560:J3560"/>
    <mergeCell ref="B3561:C3561"/>
    <mergeCell ref="D3561:J3561"/>
    <mergeCell ref="B3562:C3562"/>
    <mergeCell ref="D3562:E3562"/>
    <mergeCell ref="H3562:J3562"/>
    <mergeCell ref="B3563:C3563"/>
    <mergeCell ref="D3563:J3563"/>
    <mergeCell ref="B3564:C3564"/>
    <mergeCell ref="D3564:J3564"/>
    <mergeCell ref="B3565:C3565"/>
    <mergeCell ref="D3565:J3565"/>
    <mergeCell ref="B3566:C3566"/>
    <mergeCell ref="D3566:J3566"/>
    <mergeCell ref="B3567:C3567"/>
    <mergeCell ref="G3567:H3567"/>
    <mergeCell ref="I3567:J3567"/>
    <mergeCell ref="B3568:C3568"/>
    <mergeCell ref="D3568:J3568"/>
    <mergeCell ref="B3569:C3569"/>
    <mergeCell ref="D3569:J3569"/>
    <mergeCell ref="B3570:E3570"/>
    <mergeCell ref="F3570:G3570"/>
    <mergeCell ref="H3570:J3570"/>
    <mergeCell ref="B3571:C3571"/>
    <mergeCell ref="D3571:J3571"/>
    <mergeCell ref="B3572:C3572"/>
    <mergeCell ref="D3572:J3572"/>
    <mergeCell ref="B3573:C3573"/>
    <mergeCell ref="D3573:E3573"/>
    <mergeCell ref="F3573:G3573"/>
    <mergeCell ref="H3573:J3573"/>
    <mergeCell ref="B3574:C3574"/>
    <mergeCell ref="D3574:E3574"/>
    <mergeCell ref="F3574:J3574"/>
    <mergeCell ref="B3575:C3575"/>
    <mergeCell ref="D3575:E3576"/>
    <mergeCell ref="F3575:J3575"/>
    <mergeCell ref="B3576:C3576"/>
    <mergeCell ref="F3576:J3576"/>
    <mergeCell ref="B3577:C3577"/>
    <mergeCell ref="D3577:E3577"/>
    <mergeCell ref="F3577:J3577"/>
    <mergeCell ref="B3578:J3578"/>
    <mergeCell ref="C3579:J3579"/>
    <mergeCell ref="C3580:J3580"/>
    <mergeCell ref="C3581:J3581"/>
    <mergeCell ref="C3582:D3582"/>
    <mergeCell ref="F3582:J3582"/>
    <mergeCell ref="C3598:J3598"/>
    <mergeCell ref="C3599:F3599"/>
    <mergeCell ref="G3599:J3599"/>
    <mergeCell ref="C3600:F3600"/>
    <mergeCell ref="G3600:J3600"/>
    <mergeCell ref="B3601:J3601"/>
    <mergeCell ref="B3602:J3602"/>
    <mergeCell ref="B3603:C3603"/>
    <mergeCell ref="D3603:E3603"/>
    <mergeCell ref="G3603:H3603"/>
    <mergeCell ref="B3604:C3604"/>
    <mergeCell ref="D3604:J3604"/>
    <mergeCell ref="B3605:C3605"/>
    <mergeCell ref="D3605:E3605"/>
    <mergeCell ref="F3605:J3605"/>
    <mergeCell ref="B3606:C3606"/>
    <mergeCell ref="D3606:J3606"/>
    <mergeCell ref="B3607:C3607"/>
    <mergeCell ref="D3607:E3607"/>
    <mergeCell ref="H3607:J3607"/>
    <mergeCell ref="B3608:C3608"/>
    <mergeCell ref="D3608:J3608"/>
    <mergeCell ref="B3609:C3609"/>
    <mergeCell ref="D3609:J3609"/>
    <mergeCell ref="B3610:C3610"/>
    <mergeCell ref="D3610:J3610"/>
    <mergeCell ref="B3611:C3611"/>
    <mergeCell ref="D3611:J3611"/>
    <mergeCell ref="B3612:C3612"/>
    <mergeCell ref="G3612:H3612"/>
    <mergeCell ref="I3612:J3612"/>
    <mergeCell ref="B3613:C3613"/>
    <mergeCell ref="D3613:J3613"/>
    <mergeCell ref="B3614:C3614"/>
    <mergeCell ref="D3614:J3614"/>
    <mergeCell ref="B3615:E3615"/>
    <mergeCell ref="F3615:G3615"/>
    <mergeCell ref="H3615:J3615"/>
    <mergeCell ref="B3616:C3616"/>
    <mergeCell ref="D3616:J3616"/>
    <mergeCell ref="B3617:C3617"/>
    <mergeCell ref="D3617:J3617"/>
    <mergeCell ref="B3618:C3618"/>
    <mergeCell ref="D3618:E3618"/>
    <mergeCell ref="F3618:G3618"/>
    <mergeCell ref="H3618:J3618"/>
    <mergeCell ref="B3619:C3619"/>
    <mergeCell ref="D3619:E3619"/>
    <mergeCell ref="F3619:J3619"/>
    <mergeCell ref="B3620:C3620"/>
    <mergeCell ref="D3620:E3621"/>
    <mergeCell ref="F3620:J3620"/>
    <mergeCell ref="B3621:C3621"/>
    <mergeCell ref="F3621:J3621"/>
    <mergeCell ref="B3622:C3622"/>
    <mergeCell ref="D3622:E3622"/>
    <mergeCell ref="F3622:J3622"/>
    <mergeCell ref="B3623:J3623"/>
    <mergeCell ref="C3624:J3624"/>
    <mergeCell ref="C3625:J3625"/>
    <mergeCell ref="C3626:J3626"/>
    <mergeCell ref="C3627:D3627"/>
    <mergeCell ref="F3627:J3627"/>
    <mergeCell ref="C3643:J3643"/>
    <mergeCell ref="C3644:F3644"/>
    <mergeCell ref="G3644:J3644"/>
    <mergeCell ref="C3645:F3645"/>
    <mergeCell ref="G3645:J3645"/>
    <mergeCell ref="B3646:J3646"/>
    <mergeCell ref="B3647:J3647"/>
    <mergeCell ref="B3648:C3648"/>
    <mergeCell ref="D3648:E3648"/>
    <mergeCell ref="G3648:H3648"/>
    <mergeCell ref="B3649:C3649"/>
    <mergeCell ref="D3649:J3649"/>
    <mergeCell ref="B3650:C3650"/>
    <mergeCell ref="D3650:E3650"/>
    <mergeCell ref="F3650:J3650"/>
    <mergeCell ref="B3651:C3651"/>
    <mergeCell ref="D3651:J3651"/>
    <mergeCell ref="B3652:C3652"/>
    <mergeCell ref="D3652:E3652"/>
    <mergeCell ref="H3652:J3652"/>
    <mergeCell ref="B3653:C3653"/>
    <mergeCell ref="D3653:J3653"/>
    <mergeCell ref="B3654:C3654"/>
    <mergeCell ref="D3654:J3654"/>
    <mergeCell ref="B3655:C3655"/>
    <mergeCell ref="D3655:J3655"/>
    <mergeCell ref="B3656:C3656"/>
    <mergeCell ref="D3656:J3656"/>
    <mergeCell ref="B3657:C3657"/>
    <mergeCell ref="G3657:H3657"/>
    <mergeCell ref="I3657:J3657"/>
    <mergeCell ref="B3658:C3658"/>
    <mergeCell ref="D3658:J3658"/>
    <mergeCell ref="B3659:C3659"/>
    <mergeCell ref="D3659:J3659"/>
    <mergeCell ref="B3660:E3660"/>
    <mergeCell ref="F3660:G3660"/>
    <mergeCell ref="H3660:J3660"/>
    <mergeCell ref="B3661:C3661"/>
    <mergeCell ref="D3661:J3661"/>
    <mergeCell ref="B3662:C3662"/>
    <mergeCell ref="D3662:J3662"/>
    <mergeCell ref="B3663:C3663"/>
    <mergeCell ref="D3663:E3663"/>
    <mergeCell ref="F3663:G3663"/>
    <mergeCell ref="H3663:J3663"/>
    <mergeCell ref="B3664:C3664"/>
    <mergeCell ref="D3664:E3664"/>
    <mergeCell ref="F3664:J3664"/>
    <mergeCell ref="B3665:C3665"/>
    <mergeCell ref="D3665:E3666"/>
    <mergeCell ref="F3665:J3665"/>
    <mergeCell ref="B3666:C3666"/>
    <mergeCell ref="F3666:J3666"/>
    <mergeCell ref="B3667:C3667"/>
    <mergeCell ref="D3667:E3667"/>
    <mergeCell ref="F3667:J3667"/>
    <mergeCell ref="B3668:J3668"/>
    <mergeCell ref="C3669:J3669"/>
    <mergeCell ref="C3670:J3670"/>
    <mergeCell ref="C3671:J3671"/>
    <mergeCell ref="C3672:D3672"/>
    <mergeCell ref="F3672:J3672"/>
    <mergeCell ref="C3688:J3688"/>
    <mergeCell ref="C3689:F3689"/>
    <mergeCell ref="G3689:J3689"/>
    <mergeCell ref="C3690:F3690"/>
    <mergeCell ref="G3690:J3690"/>
    <mergeCell ref="B3691:J3691"/>
    <mergeCell ref="B3692:J3692"/>
    <mergeCell ref="B3693:C3693"/>
    <mergeCell ref="D3693:E3693"/>
    <mergeCell ref="G3693:H3693"/>
    <mergeCell ref="B3694:C3694"/>
    <mergeCell ref="D3694:J3694"/>
    <mergeCell ref="B3695:C3695"/>
    <mergeCell ref="D3695:E3695"/>
    <mergeCell ref="F3695:J3695"/>
    <mergeCell ref="B3696:C3696"/>
    <mergeCell ref="D3696:J3696"/>
    <mergeCell ref="B3697:C3697"/>
    <mergeCell ref="D3697:E3697"/>
    <mergeCell ref="H3697:J3697"/>
    <mergeCell ref="B3698:C3698"/>
    <mergeCell ref="D3698:J3698"/>
    <mergeCell ref="B3699:C3699"/>
    <mergeCell ref="D3699:J3699"/>
    <mergeCell ref="B3700:C3700"/>
    <mergeCell ref="D3700:J3700"/>
    <mergeCell ref="B3701:C3701"/>
    <mergeCell ref="D3701:J3701"/>
    <mergeCell ref="B3702:C3702"/>
    <mergeCell ref="G3702:H3702"/>
    <mergeCell ref="I3702:J3702"/>
    <mergeCell ref="B3703:C3703"/>
    <mergeCell ref="D3703:J3703"/>
    <mergeCell ref="B3704:C3704"/>
    <mergeCell ref="D3704:J3704"/>
    <mergeCell ref="B3705:E3705"/>
    <mergeCell ref="F3705:G3705"/>
    <mergeCell ref="H3705:J3705"/>
    <mergeCell ref="B3706:C3706"/>
    <mergeCell ref="D3706:J3706"/>
    <mergeCell ref="B3707:C3707"/>
    <mergeCell ref="D3707:J3707"/>
    <mergeCell ref="B3708:C3708"/>
    <mergeCell ref="D3708:E3708"/>
    <mergeCell ref="F3708:G3708"/>
    <mergeCell ref="H3708:J3708"/>
    <mergeCell ref="B3709:C3709"/>
    <mergeCell ref="D3709:E3709"/>
    <mergeCell ref="F3709:J3709"/>
    <mergeCell ref="B3710:C3710"/>
    <mergeCell ref="D3710:E3711"/>
    <mergeCell ref="F3710:J3710"/>
    <mergeCell ref="B3711:C3711"/>
    <mergeCell ref="F3711:J3711"/>
    <mergeCell ref="B3712:C3712"/>
    <mergeCell ref="D3712:E3712"/>
    <mergeCell ref="F3712:J3712"/>
    <mergeCell ref="B3713:J3713"/>
    <mergeCell ref="C3714:J3714"/>
    <mergeCell ref="C3715:J3715"/>
    <mergeCell ref="C3716:J3716"/>
    <mergeCell ref="C3717:D3717"/>
    <mergeCell ref="F3717:J3717"/>
    <mergeCell ref="C3733:J3733"/>
    <mergeCell ref="C3734:F3734"/>
    <mergeCell ref="G3734:J3734"/>
    <mergeCell ref="C3735:F3735"/>
    <mergeCell ref="G3735:J3735"/>
    <mergeCell ref="B3736:J3736"/>
    <mergeCell ref="B3737:J3737"/>
    <mergeCell ref="B3738:C3738"/>
    <mergeCell ref="D3738:E3738"/>
    <mergeCell ref="G3738:H3738"/>
    <mergeCell ref="B3739:C3739"/>
    <mergeCell ref="D3739:J3739"/>
    <mergeCell ref="B3740:C3740"/>
    <mergeCell ref="D3740:E3740"/>
    <mergeCell ref="F3740:J3740"/>
    <mergeCell ref="B3741:C3741"/>
    <mergeCell ref="D3741:J3741"/>
    <mergeCell ref="B3742:C3742"/>
    <mergeCell ref="D3742:E3742"/>
    <mergeCell ref="H3742:J3742"/>
    <mergeCell ref="B3743:C3743"/>
    <mergeCell ref="D3743:J3743"/>
    <mergeCell ref="B3744:C3744"/>
    <mergeCell ref="D3744:J3744"/>
    <mergeCell ref="B3745:C3745"/>
    <mergeCell ref="D3745:J3745"/>
    <mergeCell ref="B3746:C3746"/>
    <mergeCell ref="D3746:J3746"/>
    <mergeCell ref="B3747:C3747"/>
    <mergeCell ref="G3747:H3747"/>
    <mergeCell ref="I3747:J3747"/>
    <mergeCell ref="B3748:C3748"/>
    <mergeCell ref="D3748:J3748"/>
    <mergeCell ref="B3749:C3749"/>
    <mergeCell ref="D3749:J3749"/>
    <mergeCell ref="B3750:E3750"/>
    <mergeCell ref="F3750:G3750"/>
    <mergeCell ref="H3750:J3750"/>
    <mergeCell ref="B3751:C3751"/>
    <mergeCell ref="D3751:J3751"/>
    <mergeCell ref="B3752:C3752"/>
    <mergeCell ref="D3752:J3752"/>
    <mergeCell ref="B3753:C3753"/>
    <mergeCell ref="D3753:E3753"/>
    <mergeCell ref="F3753:G3753"/>
    <mergeCell ref="H3753:J3753"/>
    <mergeCell ref="B3754:C3754"/>
    <mergeCell ref="D3754:E3754"/>
    <mergeCell ref="F3754:J3754"/>
    <mergeCell ref="B3755:C3755"/>
    <mergeCell ref="D3755:E3756"/>
    <mergeCell ref="F3755:J3755"/>
    <mergeCell ref="B3756:C3756"/>
    <mergeCell ref="F3756:J3756"/>
    <mergeCell ref="B3757:C3757"/>
    <mergeCell ref="D3757:E3757"/>
    <mergeCell ref="F3757:J3757"/>
    <mergeCell ref="B3758:J3758"/>
    <mergeCell ref="C3759:J3759"/>
    <mergeCell ref="C3760:J3760"/>
    <mergeCell ref="C3761:J3761"/>
    <mergeCell ref="C3762:D3762"/>
    <mergeCell ref="F3762:J3762"/>
    <mergeCell ref="C3778:J3778"/>
    <mergeCell ref="C3779:F3779"/>
    <mergeCell ref="G3779:J3779"/>
    <mergeCell ref="C3780:F3780"/>
    <mergeCell ref="G3780:J3780"/>
    <mergeCell ref="B3781:J3781"/>
    <mergeCell ref="B3782:J3782"/>
    <mergeCell ref="B3783:C3783"/>
    <mergeCell ref="D3783:E3783"/>
    <mergeCell ref="G3783:H3783"/>
    <mergeCell ref="B3784:C3784"/>
    <mergeCell ref="D3784:J3784"/>
    <mergeCell ref="B3785:C3785"/>
    <mergeCell ref="D3785:E3785"/>
    <mergeCell ref="F3785:J3785"/>
    <mergeCell ref="B3786:C3786"/>
    <mergeCell ref="D3786:J3786"/>
    <mergeCell ref="B3787:C3787"/>
    <mergeCell ref="D3787:E3787"/>
    <mergeCell ref="H3787:J3787"/>
    <mergeCell ref="B3788:C3788"/>
    <mergeCell ref="D3788:J3788"/>
    <mergeCell ref="B3789:C3789"/>
    <mergeCell ref="D3789:J3789"/>
    <mergeCell ref="B3790:C3790"/>
    <mergeCell ref="D3790:J3790"/>
    <mergeCell ref="B3791:C3791"/>
    <mergeCell ref="D3791:J3791"/>
    <mergeCell ref="B3792:C3792"/>
    <mergeCell ref="G3792:H3792"/>
    <mergeCell ref="I3792:J3792"/>
    <mergeCell ref="B3793:C3793"/>
    <mergeCell ref="D3793:J3793"/>
    <mergeCell ref="B3794:C3794"/>
    <mergeCell ref="D3794:J3794"/>
    <mergeCell ref="B3795:E3795"/>
    <mergeCell ref="F3795:G3795"/>
    <mergeCell ref="H3795:J3795"/>
    <mergeCell ref="B3796:C3796"/>
    <mergeCell ref="D3796:J3796"/>
    <mergeCell ref="B3797:C3797"/>
    <mergeCell ref="D3797:J3797"/>
    <mergeCell ref="B3798:C3798"/>
    <mergeCell ref="D3798:E3798"/>
    <mergeCell ref="F3798:G3798"/>
    <mergeCell ref="H3798:J3798"/>
    <mergeCell ref="B3799:C3799"/>
    <mergeCell ref="D3799:E3799"/>
    <mergeCell ref="F3799:J3799"/>
    <mergeCell ref="B3800:C3800"/>
    <mergeCell ref="D3800:E3801"/>
    <mergeCell ref="F3800:J3800"/>
    <mergeCell ref="B3801:C3801"/>
    <mergeCell ref="F3801:J3801"/>
    <mergeCell ref="B3802:C3802"/>
    <mergeCell ref="D3802:E3802"/>
    <mergeCell ref="F3802:J3802"/>
    <mergeCell ref="B3803:J3803"/>
    <mergeCell ref="C3804:J3804"/>
    <mergeCell ref="C3805:J3805"/>
    <mergeCell ref="C3806:J3806"/>
    <mergeCell ref="C3807:D3807"/>
    <mergeCell ref="F3807:J3807"/>
    <mergeCell ref="C3823:J3823"/>
    <mergeCell ref="C3824:F3824"/>
    <mergeCell ref="G3824:J3824"/>
    <mergeCell ref="C3825:F3825"/>
    <mergeCell ref="G3825:J3825"/>
    <mergeCell ref="B3826:J3826"/>
    <mergeCell ref="B3827:J3827"/>
    <mergeCell ref="B3828:C3828"/>
    <mergeCell ref="D3828:E3828"/>
    <mergeCell ref="G3828:H3828"/>
    <mergeCell ref="B3829:C3829"/>
    <mergeCell ref="D3829:J3829"/>
    <mergeCell ref="B3830:C3830"/>
    <mergeCell ref="D3830:E3830"/>
    <mergeCell ref="F3830:J3830"/>
    <mergeCell ref="B3831:C3831"/>
    <mergeCell ref="D3831:J3831"/>
    <mergeCell ref="B3832:C3832"/>
    <mergeCell ref="D3832:E3832"/>
    <mergeCell ref="H3832:J3832"/>
    <mergeCell ref="B3833:C3833"/>
    <mergeCell ref="D3833:J3833"/>
    <mergeCell ref="B3834:C3834"/>
    <mergeCell ref="D3834:J3834"/>
    <mergeCell ref="B3835:C3835"/>
    <mergeCell ref="D3835:J3835"/>
    <mergeCell ref="B3836:C3836"/>
    <mergeCell ref="D3836:J3836"/>
    <mergeCell ref="B3837:C3837"/>
    <mergeCell ref="G3837:H3837"/>
    <mergeCell ref="I3837:J3837"/>
    <mergeCell ref="B3838:C3838"/>
    <mergeCell ref="D3838:J3838"/>
    <mergeCell ref="B3839:C3839"/>
    <mergeCell ref="D3839:J3839"/>
    <mergeCell ref="B3840:E3840"/>
    <mergeCell ref="F3840:G3840"/>
    <mergeCell ref="H3840:J3840"/>
    <mergeCell ref="B3841:C3841"/>
    <mergeCell ref="D3841:J3841"/>
    <mergeCell ref="B3842:C3842"/>
    <mergeCell ref="D3842:J3842"/>
    <mergeCell ref="B3843:C3843"/>
    <mergeCell ref="D3843:E3843"/>
    <mergeCell ref="F3843:G3843"/>
    <mergeCell ref="H3843:J3843"/>
    <mergeCell ref="B3844:C3844"/>
    <mergeCell ref="D3844:E3844"/>
    <mergeCell ref="F3844:J3844"/>
    <mergeCell ref="B3845:C3845"/>
    <mergeCell ref="D3845:E3846"/>
    <mergeCell ref="F3845:J3845"/>
    <mergeCell ref="B3846:C3846"/>
    <mergeCell ref="F3846:J3846"/>
    <mergeCell ref="B3847:C3847"/>
    <mergeCell ref="D3847:E3847"/>
    <mergeCell ref="F3847:J3847"/>
    <mergeCell ref="B3848:J3848"/>
    <mergeCell ref="C3849:J3849"/>
    <mergeCell ref="C3850:J3850"/>
    <mergeCell ref="C3851:J3851"/>
    <mergeCell ref="C3852:D3852"/>
    <mergeCell ref="F3852:J3852"/>
    <mergeCell ref="C3868:J3868"/>
    <mergeCell ref="C3869:F3869"/>
    <mergeCell ref="G3869:J3869"/>
    <mergeCell ref="C3870:F3870"/>
    <mergeCell ref="G3870:J3870"/>
    <mergeCell ref="B3871:J3871"/>
    <mergeCell ref="B3872:J3872"/>
    <mergeCell ref="B3873:C3873"/>
    <mergeCell ref="D3873:E3873"/>
    <mergeCell ref="G3873:H3873"/>
    <mergeCell ref="B3874:C3874"/>
    <mergeCell ref="D3874:J3874"/>
    <mergeCell ref="B3875:C3875"/>
    <mergeCell ref="D3875:E3875"/>
    <mergeCell ref="F3875:J3875"/>
    <mergeCell ref="B3876:C3876"/>
    <mergeCell ref="D3876:J3876"/>
    <mergeCell ref="B3877:C3877"/>
    <mergeCell ref="D3877:E3877"/>
    <mergeCell ref="H3877:J3877"/>
    <mergeCell ref="B3878:C3878"/>
    <mergeCell ref="D3878:J3878"/>
    <mergeCell ref="B3879:C3879"/>
    <mergeCell ref="D3879:J3879"/>
    <mergeCell ref="B3880:C3880"/>
    <mergeCell ref="D3880:J3880"/>
    <mergeCell ref="B3881:C3881"/>
    <mergeCell ref="D3881:J3881"/>
    <mergeCell ref="B3882:C3882"/>
    <mergeCell ref="G3882:H3882"/>
    <mergeCell ref="I3882:J3882"/>
    <mergeCell ref="B3883:C3883"/>
    <mergeCell ref="D3883:J3883"/>
    <mergeCell ref="B3884:C3884"/>
    <mergeCell ref="D3884:J3884"/>
    <mergeCell ref="B3885:E3885"/>
    <mergeCell ref="F3885:G3885"/>
    <mergeCell ref="H3885:J3885"/>
    <mergeCell ref="B3886:C3886"/>
    <mergeCell ref="D3886:J3886"/>
    <mergeCell ref="B3887:C3887"/>
    <mergeCell ref="D3887:J3887"/>
    <mergeCell ref="B3888:C3888"/>
    <mergeCell ref="D3888:E3888"/>
    <mergeCell ref="F3888:G3888"/>
    <mergeCell ref="H3888:J3888"/>
    <mergeCell ref="B3889:C3889"/>
    <mergeCell ref="D3889:E3889"/>
    <mergeCell ref="F3889:J3889"/>
    <mergeCell ref="B3890:C3890"/>
    <mergeCell ref="D3890:E3891"/>
    <mergeCell ref="F3890:J3890"/>
    <mergeCell ref="B3891:C3891"/>
    <mergeCell ref="F3891:J3891"/>
    <mergeCell ref="B3892:C3892"/>
    <mergeCell ref="D3892:E3892"/>
    <mergeCell ref="F3892:J3892"/>
    <mergeCell ref="B3893:J3893"/>
    <mergeCell ref="C3894:J3894"/>
    <mergeCell ref="C3895:J3895"/>
    <mergeCell ref="C3896:J3896"/>
    <mergeCell ref="C3897:D3897"/>
    <mergeCell ref="F3897:J3897"/>
    <mergeCell ref="C3913:J3913"/>
    <mergeCell ref="C3914:F3914"/>
    <mergeCell ref="G3914:J3914"/>
    <mergeCell ref="C3915:F3915"/>
    <mergeCell ref="G3915:J3915"/>
    <mergeCell ref="B3916:J3916"/>
    <mergeCell ref="B3917:J3917"/>
    <mergeCell ref="B3918:C3918"/>
    <mergeCell ref="D3918:E3918"/>
    <mergeCell ref="G3918:H3918"/>
    <mergeCell ref="B3919:C3919"/>
    <mergeCell ref="D3919:J3919"/>
    <mergeCell ref="B3920:C3920"/>
    <mergeCell ref="D3920:E3920"/>
    <mergeCell ref="F3920:J3920"/>
    <mergeCell ref="B3921:C3921"/>
    <mergeCell ref="D3921:J3921"/>
    <mergeCell ref="B3922:C3922"/>
    <mergeCell ref="D3922:E3922"/>
    <mergeCell ref="H3922:J3922"/>
    <mergeCell ref="B3923:C3923"/>
    <mergeCell ref="D3923:J3923"/>
    <mergeCell ref="B3924:C3924"/>
    <mergeCell ref="D3924:J3924"/>
    <mergeCell ref="B3925:C3925"/>
    <mergeCell ref="D3925:J3925"/>
    <mergeCell ref="B3926:C3926"/>
    <mergeCell ref="D3926:J3926"/>
    <mergeCell ref="B3927:C3927"/>
    <mergeCell ref="G3927:H3927"/>
    <mergeCell ref="I3927:J3927"/>
    <mergeCell ref="B3928:C3928"/>
    <mergeCell ref="D3928:J3928"/>
    <mergeCell ref="B3929:C3929"/>
    <mergeCell ref="D3929:J3929"/>
    <mergeCell ref="B3930:E3930"/>
    <mergeCell ref="F3930:G3930"/>
    <mergeCell ref="H3930:J3930"/>
    <mergeCell ref="B3931:C3931"/>
    <mergeCell ref="D3931:J3931"/>
    <mergeCell ref="B3932:C3932"/>
    <mergeCell ref="D3932:J3932"/>
    <mergeCell ref="B3933:C3933"/>
    <mergeCell ref="D3933:E3933"/>
    <mergeCell ref="F3933:G3933"/>
    <mergeCell ref="H3933:J3933"/>
    <mergeCell ref="B3934:C3934"/>
    <mergeCell ref="D3934:E3934"/>
    <mergeCell ref="F3934:J3934"/>
    <mergeCell ref="B3935:C3935"/>
    <mergeCell ref="D3935:E3936"/>
    <mergeCell ref="F3935:J3935"/>
    <mergeCell ref="B3936:C3936"/>
    <mergeCell ref="F3936:J3936"/>
    <mergeCell ref="B3937:C3937"/>
    <mergeCell ref="D3937:E3937"/>
    <mergeCell ref="F3937:J3937"/>
    <mergeCell ref="B3938:J3938"/>
    <mergeCell ref="C3939:J3939"/>
    <mergeCell ref="C3940:J3940"/>
    <mergeCell ref="C3941:J3941"/>
    <mergeCell ref="C3942:D3942"/>
    <mergeCell ref="F3942:J3942"/>
    <mergeCell ref="C3958:J3958"/>
    <mergeCell ref="C3959:F3959"/>
    <mergeCell ref="G3959:J3959"/>
    <mergeCell ref="C3960:F3960"/>
    <mergeCell ref="G3960:J3960"/>
    <mergeCell ref="B3961:J3961"/>
    <mergeCell ref="B3962:J3962"/>
    <mergeCell ref="B3963:C3963"/>
    <mergeCell ref="D3963:E3963"/>
    <mergeCell ref="G3963:H3963"/>
    <mergeCell ref="B3964:C3964"/>
    <mergeCell ref="D3964:J3964"/>
    <mergeCell ref="B3965:C3965"/>
    <mergeCell ref="D3965:E3965"/>
    <mergeCell ref="F3965:J3965"/>
    <mergeCell ref="B3966:C3966"/>
    <mergeCell ref="D3966:J3966"/>
    <mergeCell ref="B3967:C3967"/>
    <mergeCell ref="D3967:E3967"/>
    <mergeCell ref="H3967:J3967"/>
    <mergeCell ref="B3968:C3968"/>
    <mergeCell ref="D3968:J3968"/>
    <mergeCell ref="B3969:C3969"/>
    <mergeCell ref="D3969:J3969"/>
    <mergeCell ref="B3970:C3970"/>
    <mergeCell ref="D3970:J3970"/>
    <mergeCell ref="B3971:C3971"/>
    <mergeCell ref="D3971:J3971"/>
    <mergeCell ref="B3972:C3972"/>
    <mergeCell ref="G3972:H3972"/>
    <mergeCell ref="I3972:J3972"/>
    <mergeCell ref="B3973:C3973"/>
    <mergeCell ref="D3973:J3973"/>
    <mergeCell ref="B3974:C3974"/>
    <mergeCell ref="D3974:J3974"/>
    <mergeCell ref="B3975:E3975"/>
    <mergeCell ref="F3975:G3975"/>
    <mergeCell ref="H3975:J3975"/>
    <mergeCell ref="B3976:C3976"/>
    <mergeCell ref="D3976:J3976"/>
    <mergeCell ref="B3977:C3977"/>
    <mergeCell ref="D3977:J3977"/>
    <mergeCell ref="B3978:C3978"/>
    <mergeCell ref="D3978:E3978"/>
    <mergeCell ref="F3978:G3978"/>
    <mergeCell ref="H3978:J3978"/>
    <mergeCell ref="B3979:C3979"/>
    <mergeCell ref="D3979:E3979"/>
    <mergeCell ref="F3979:J3979"/>
    <mergeCell ref="B3980:C3980"/>
    <mergeCell ref="D3980:E3981"/>
    <mergeCell ref="F3980:J3980"/>
    <mergeCell ref="B3981:C3981"/>
    <mergeCell ref="F3981:J3981"/>
    <mergeCell ref="B3982:C3982"/>
    <mergeCell ref="D3982:E3982"/>
    <mergeCell ref="F3982:J3982"/>
    <mergeCell ref="B3983:J3983"/>
    <mergeCell ref="C3984:J3984"/>
    <mergeCell ref="C3985:J3985"/>
    <mergeCell ref="C3986:J3986"/>
    <mergeCell ref="C3987:D3987"/>
    <mergeCell ref="F3987:J3987"/>
    <mergeCell ref="C4003:J4003"/>
    <mergeCell ref="C4004:F4004"/>
    <mergeCell ref="G4004:J4004"/>
    <mergeCell ref="C4005:F4005"/>
    <mergeCell ref="G4005:J4005"/>
    <mergeCell ref="B4006:J4006"/>
    <mergeCell ref="B4007:J4007"/>
    <mergeCell ref="B4008:C4008"/>
    <mergeCell ref="D4008:E4008"/>
    <mergeCell ref="G4008:H4008"/>
    <mergeCell ref="B4009:C4009"/>
    <mergeCell ref="D4009:J4009"/>
    <mergeCell ref="B4010:C4010"/>
    <mergeCell ref="D4010:E4010"/>
    <mergeCell ref="F4010:J4010"/>
    <mergeCell ref="B4011:C4011"/>
    <mergeCell ref="D4011:J4011"/>
    <mergeCell ref="B4012:C4012"/>
    <mergeCell ref="D4012:E4012"/>
    <mergeCell ref="H4012:J4012"/>
    <mergeCell ref="B4013:C4013"/>
    <mergeCell ref="D4013:J4013"/>
    <mergeCell ref="B4014:C4014"/>
    <mergeCell ref="D4014:J4014"/>
    <mergeCell ref="B4015:C4015"/>
    <mergeCell ref="D4015:J4015"/>
    <mergeCell ref="B4016:C4016"/>
    <mergeCell ref="D4016:J4016"/>
    <mergeCell ref="B4017:C4017"/>
    <mergeCell ref="G4017:H4017"/>
    <mergeCell ref="I4017:J4017"/>
    <mergeCell ref="B4018:C4018"/>
    <mergeCell ref="D4018:J4018"/>
    <mergeCell ref="B4019:C4019"/>
    <mergeCell ref="D4019:J4019"/>
    <mergeCell ref="B4020:E4020"/>
    <mergeCell ref="F4020:G4020"/>
    <mergeCell ref="H4020:J4020"/>
    <mergeCell ref="B4021:C4021"/>
    <mergeCell ref="D4021:J4021"/>
    <mergeCell ref="B4022:C4022"/>
    <mergeCell ref="D4022:J4022"/>
    <mergeCell ref="B4023:C4023"/>
    <mergeCell ref="D4023:E4023"/>
    <mergeCell ref="F4023:G4023"/>
    <mergeCell ref="H4023:J4023"/>
    <mergeCell ref="B4024:C4024"/>
    <mergeCell ref="D4024:E4024"/>
    <mergeCell ref="F4024:J4024"/>
    <mergeCell ref="B4025:C4025"/>
    <mergeCell ref="D4025:E4026"/>
    <mergeCell ref="F4025:J4025"/>
    <mergeCell ref="B4026:C4026"/>
    <mergeCell ref="F4026:J4026"/>
    <mergeCell ref="B4027:C4027"/>
    <mergeCell ref="D4027:E4027"/>
    <mergeCell ref="F4027:J4027"/>
    <mergeCell ref="B4028:J4028"/>
    <mergeCell ref="C4029:J4029"/>
    <mergeCell ref="C4030:J4030"/>
    <mergeCell ref="C4031:J4031"/>
    <mergeCell ref="C4032:D4032"/>
    <mergeCell ref="F4032:J4032"/>
    <mergeCell ref="C4048:J4048"/>
    <mergeCell ref="C4049:F4049"/>
    <mergeCell ref="G4049:J4049"/>
    <mergeCell ref="C4050:F4050"/>
    <mergeCell ref="G4050:J4050"/>
    <mergeCell ref="B4051:J4051"/>
    <mergeCell ref="B4052:J4052"/>
    <mergeCell ref="B4053:C4053"/>
    <mergeCell ref="D4053:E4053"/>
    <mergeCell ref="G4053:H4053"/>
    <mergeCell ref="B4054:C4054"/>
    <mergeCell ref="D4054:J4054"/>
    <mergeCell ref="B4055:C4055"/>
    <mergeCell ref="D4055:E4055"/>
    <mergeCell ref="F4055:J4055"/>
    <mergeCell ref="B4056:C4056"/>
    <mergeCell ref="D4056:J4056"/>
    <mergeCell ref="B4057:C4057"/>
    <mergeCell ref="D4057:E4057"/>
    <mergeCell ref="H4057:J4057"/>
    <mergeCell ref="B4058:C4058"/>
    <mergeCell ref="D4058:J4058"/>
    <mergeCell ref="B4059:C4059"/>
    <mergeCell ref="D4059:J4059"/>
    <mergeCell ref="B4060:C4060"/>
    <mergeCell ref="D4060:J4060"/>
    <mergeCell ref="B4061:C4061"/>
    <mergeCell ref="D4061:J4061"/>
    <mergeCell ref="B4062:C4062"/>
    <mergeCell ref="G4062:H4062"/>
    <mergeCell ref="I4062:J4062"/>
    <mergeCell ref="B4063:C4063"/>
    <mergeCell ref="D4063:J4063"/>
    <mergeCell ref="B4064:C4064"/>
    <mergeCell ref="D4064:J4064"/>
    <mergeCell ref="B4065:E4065"/>
    <mergeCell ref="F4065:G4065"/>
    <mergeCell ref="H4065:J4065"/>
    <mergeCell ref="B4066:C4066"/>
    <mergeCell ref="D4066:J4066"/>
    <mergeCell ref="B4067:C4067"/>
    <mergeCell ref="D4067:J4067"/>
    <mergeCell ref="B4068:C4068"/>
    <mergeCell ref="D4068:E4068"/>
    <mergeCell ref="F4068:G4068"/>
    <mergeCell ref="H4068:J4068"/>
    <mergeCell ref="B4069:C4069"/>
    <mergeCell ref="D4069:E4069"/>
    <mergeCell ref="F4069:J4069"/>
    <mergeCell ref="B4070:C4070"/>
    <mergeCell ref="D4070:E4071"/>
    <mergeCell ref="F4070:J4070"/>
    <mergeCell ref="B4071:C4071"/>
    <mergeCell ref="F4071:J4071"/>
    <mergeCell ref="B4072:C4072"/>
    <mergeCell ref="D4072:E4072"/>
    <mergeCell ref="F4072:J4072"/>
    <mergeCell ref="B4073:J4073"/>
    <mergeCell ref="C4074:J4074"/>
    <mergeCell ref="C4075:J4075"/>
    <mergeCell ref="C4076:J4076"/>
    <mergeCell ref="C4077:D4077"/>
    <mergeCell ref="F4077:J4077"/>
    <mergeCell ref="C4093:J4093"/>
    <mergeCell ref="C4094:F4094"/>
    <mergeCell ref="G4094:J4094"/>
    <mergeCell ref="C4095:F4095"/>
    <mergeCell ref="G4095:J4095"/>
    <mergeCell ref="B4096:J4096"/>
    <mergeCell ref="B4097:J4097"/>
    <mergeCell ref="B4098:C4098"/>
    <mergeCell ref="D4098:E4098"/>
    <mergeCell ref="G4098:H4098"/>
    <mergeCell ref="B4099:C4099"/>
    <mergeCell ref="D4099:J4099"/>
    <mergeCell ref="B4100:C4100"/>
    <mergeCell ref="D4100:E4100"/>
    <mergeCell ref="F4100:J4100"/>
    <mergeCell ref="B4101:C4101"/>
    <mergeCell ref="D4101:J4101"/>
    <mergeCell ref="B4102:C4102"/>
    <mergeCell ref="D4102:E4102"/>
    <mergeCell ref="H4102:J4102"/>
    <mergeCell ref="B4103:C4103"/>
    <mergeCell ref="D4103:J4103"/>
    <mergeCell ref="B4104:C4104"/>
    <mergeCell ref="D4104:J4104"/>
    <mergeCell ref="B4105:C4105"/>
    <mergeCell ref="D4105:J4105"/>
    <mergeCell ref="B4106:C4106"/>
    <mergeCell ref="D4106:J4106"/>
    <mergeCell ref="B4107:C4107"/>
    <mergeCell ref="G4107:H4107"/>
    <mergeCell ref="I4107:J4107"/>
    <mergeCell ref="B4108:C4108"/>
    <mergeCell ref="D4108:J4108"/>
    <mergeCell ref="B4109:C4109"/>
    <mergeCell ref="D4109:J4109"/>
    <mergeCell ref="B4110:E4110"/>
    <mergeCell ref="F4110:G4110"/>
    <mergeCell ref="H4110:J4110"/>
    <mergeCell ref="B4111:C4111"/>
    <mergeCell ref="D4111:J4111"/>
    <mergeCell ref="B4112:C4112"/>
    <mergeCell ref="D4112:J4112"/>
    <mergeCell ref="B4113:C4113"/>
    <mergeCell ref="D4113:E4113"/>
    <mergeCell ref="F4113:G4113"/>
    <mergeCell ref="H4113:J4113"/>
    <mergeCell ref="B4114:C4114"/>
    <mergeCell ref="D4114:E4114"/>
    <mergeCell ref="F4114:J4114"/>
    <mergeCell ref="B4115:C4115"/>
    <mergeCell ref="D4115:E4116"/>
    <mergeCell ref="F4115:J4115"/>
    <mergeCell ref="B4116:C4116"/>
    <mergeCell ref="F4116:J4116"/>
    <mergeCell ref="B4117:C4117"/>
    <mergeCell ref="D4117:E4117"/>
    <mergeCell ref="F4117:J4117"/>
    <mergeCell ref="B4118:J4118"/>
    <mergeCell ref="C4119:J4119"/>
    <mergeCell ref="C4120:J4120"/>
    <mergeCell ref="C4121:J4121"/>
    <mergeCell ref="C4122:D4122"/>
    <mergeCell ref="F4122:J4122"/>
    <mergeCell ref="C4138:J4138"/>
    <mergeCell ref="C4139:F4139"/>
    <mergeCell ref="G4139:J4139"/>
    <mergeCell ref="C4140:F4140"/>
    <mergeCell ref="G4140:J4140"/>
    <mergeCell ref="B4141:J4141"/>
    <mergeCell ref="B4142:J4142"/>
    <mergeCell ref="B4143:C4143"/>
    <mergeCell ref="D4143:E4143"/>
    <mergeCell ref="G4143:H4143"/>
    <mergeCell ref="B4144:C4144"/>
    <mergeCell ref="D4144:J4144"/>
    <mergeCell ref="B4145:C4145"/>
    <mergeCell ref="D4145:E4145"/>
    <mergeCell ref="F4145:J4145"/>
    <mergeCell ref="B4146:C4146"/>
    <mergeCell ref="D4146:J4146"/>
    <mergeCell ref="B4147:C4147"/>
    <mergeCell ref="D4147:E4147"/>
    <mergeCell ref="H4147:J4147"/>
    <mergeCell ref="B4148:C4148"/>
    <mergeCell ref="D4148:J4148"/>
    <mergeCell ref="B4149:C4149"/>
    <mergeCell ref="D4149:J4149"/>
    <mergeCell ref="B4150:C4150"/>
    <mergeCell ref="D4150:J4150"/>
    <mergeCell ref="B4151:C4151"/>
    <mergeCell ref="D4151:J4151"/>
    <mergeCell ref="B4152:C4152"/>
    <mergeCell ref="G4152:H4152"/>
    <mergeCell ref="I4152:J4152"/>
    <mergeCell ref="B4153:C4153"/>
    <mergeCell ref="D4153:J4153"/>
    <mergeCell ref="B4154:C4154"/>
    <mergeCell ref="D4154:J4154"/>
    <mergeCell ref="B4155:E4155"/>
    <mergeCell ref="F4155:G4155"/>
    <mergeCell ref="H4155:J4155"/>
    <mergeCell ref="B4156:C4156"/>
    <mergeCell ref="D4156:J4156"/>
    <mergeCell ref="B4157:C4157"/>
    <mergeCell ref="D4157:J4157"/>
    <mergeCell ref="B4158:C4158"/>
    <mergeCell ref="D4158:E4158"/>
    <mergeCell ref="F4158:G4158"/>
    <mergeCell ref="H4158:J4158"/>
    <mergeCell ref="B4159:C4159"/>
    <mergeCell ref="D4159:E4159"/>
    <mergeCell ref="F4159:J4159"/>
    <mergeCell ref="B4160:C4160"/>
    <mergeCell ref="D4160:E4161"/>
    <mergeCell ref="F4160:J4160"/>
    <mergeCell ref="B4161:C4161"/>
    <mergeCell ref="F4161:J4161"/>
    <mergeCell ref="B4162:C4162"/>
    <mergeCell ref="D4162:E4162"/>
    <mergeCell ref="F4162:J4162"/>
    <mergeCell ref="B4163:J4163"/>
    <mergeCell ref="C4164:J4164"/>
    <mergeCell ref="C4165:J4165"/>
    <mergeCell ref="C4166:J4166"/>
    <mergeCell ref="C4167:D4167"/>
    <mergeCell ref="F4167:J4167"/>
    <mergeCell ref="C4183:J4183"/>
    <mergeCell ref="C4184:F4184"/>
    <mergeCell ref="G4184:J4184"/>
    <mergeCell ref="C4185:F4185"/>
    <mergeCell ref="G4185:J4185"/>
    <mergeCell ref="B4186:J4186"/>
    <mergeCell ref="B4187:J4187"/>
    <mergeCell ref="B4188:C4188"/>
    <mergeCell ref="D4188:E4188"/>
    <mergeCell ref="G4188:H4188"/>
    <mergeCell ref="B4189:C4189"/>
    <mergeCell ref="D4189:J4189"/>
    <mergeCell ref="B4190:C4190"/>
    <mergeCell ref="D4190:E4190"/>
    <mergeCell ref="F4190:J4190"/>
    <mergeCell ref="B4191:C4191"/>
    <mergeCell ref="D4191:J4191"/>
    <mergeCell ref="B4192:C4192"/>
    <mergeCell ref="D4192:E4192"/>
    <mergeCell ref="H4192:J4192"/>
    <mergeCell ref="B4193:C4193"/>
    <mergeCell ref="D4193:J4193"/>
    <mergeCell ref="B4194:C4194"/>
    <mergeCell ref="D4194:J4194"/>
    <mergeCell ref="B4195:C4195"/>
    <mergeCell ref="D4195:J4195"/>
    <mergeCell ref="B4196:C4196"/>
    <mergeCell ref="D4196:J4196"/>
    <mergeCell ref="B4197:C4197"/>
    <mergeCell ref="G4197:H4197"/>
    <mergeCell ref="I4197:J4197"/>
    <mergeCell ref="B4198:C4198"/>
    <mergeCell ref="D4198:J4198"/>
    <mergeCell ref="B4199:C4199"/>
    <mergeCell ref="D4199:J4199"/>
    <mergeCell ref="B4200:E4200"/>
    <mergeCell ref="F4200:G4200"/>
    <mergeCell ref="H4200:J4200"/>
    <mergeCell ref="B4201:C4201"/>
    <mergeCell ref="D4201:J4201"/>
    <mergeCell ref="B4202:C4202"/>
    <mergeCell ref="D4202:J4202"/>
    <mergeCell ref="B4203:C4203"/>
    <mergeCell ref="D4203:E4203"/>
    <mergeCell ref="F4203:G4203"/>
    <mergeCell ref="H4203:J4203"/>
    <mergeCell ref="B4204:C4204"/>
    <mergeCell ref="D4204:E4204"/>
    <mergeCell ref="F4204:J4204"/>
    <mergeCell ref="B4205:C4205"/>
    <mergeCell ref="D4205:E4206"/>
    <mergeCell ref="F4205:J4205"/>
    <mergeCell ref="B4206:C4206"/>
    <mergeCell ref="F4206:J4206"/>
    <mergeCell ref="B4207:C4207"/>
    <mergeCell ref="D4207:E4207"/>
    <mergeCell ref="F4207:J4207"/>
    <mergeCell ref="B4208:J4208"/>
    <mergeCell ref="C4209:J4209"/>
    <mergeCell ref="C4210:J4210"/>
    <mergeCell ref="C4211:J4211"/>
    <mergeCell ref="C4212:D4212"/>
    <mergeCell ref="F4212:J4212"/>
    <mergeCell ref="C4228:J4228"/>
    <mergeCell ref="C4229:F4229"/>
    <mergeCell ref="G4229:J4229"/>
    <mergeCell ref="C4230:F4230"/>
    <mergeCell ref="G4230:J4230"/>
    <mergeCell ref="B4231:J4231"/>
    <mergeCell ref="B4232:J4232"/>
    <mergeCell ref="B4233:C4233"/>
    <mergeCell ref="D4233:E4233"/>
    <mergeCell ref="G4233:H4233"/>
    <mergeCell ref="B4234:C4234"/>
    <mergeCell ref="D4234:J4234"/>
    <mergeCell ref="B4235:C4235"/>
    <mergeCell ref="D4235:E4235"/>
    <mergeCell ref="F4235:J4235"/>
    <mergeCell ref="B4236:C4236"/>
    <mergeCell ref="D4236:J4236"/>
    <mergeCell ref="B4237:C4237"/>
    <mergeCell ref="D4237:E4237"/>
    <mergeCell ref="H4237:J4237"/>
    <mergeCell ref="B4238:C4238"/>
    <mergeCell ref="D4238:J4238"/>
    <mergeCell ref="B4239:C4239"/>
    <mergeCell ref="D4239:J4239"/>
    <mergeCell ref="B4240:C4240"/>
    <mergeCell ref="D4240:J4240"/>
    <mergeCell ref="B4241:C4241"/>
    <mergeCell ref="D4241:J4241"/>
    <mergeCell ref="B4242:C4242"/>
    <mergeCell ref="G4242:H4242"/>
    <mergeCell ref="I4242:J4242"/>
    <mergeCell ref="B4243:C4243"/>
    <mergeCell ref="D4243:J4243"/>
    <mergeCell ref="B4244:C4244"/>
    <mergeCell ref="D4244:J4244"/>
    <mergeCell ref="B4245:E4245"/>
    <mergeCell ref="F4245:G4245"/>
    <mergeCell ref="H4245:J4245"/>
    <mergeCell ref="B4246:C4246"/>
    <mergeCell ref="D4246:J4246"/>
    <mergeCell ref="B4247:C4247"/>
    <mergeCell ref="D4247:J4247"/>
    <mergeCell ref="B4248:C4248"/>
    <mergeCell ref="D4248:E4248"/>
    <mergeCell ref="F4248:G4248"/>
    <mergeCell ref="H4248:J4248"/>
    <mergeCell ref="B4249:C4249"/>
    <mergeCell ref="D4249:E4249"/>
    <mergeCell ref="F4249:J4249"/>
    <mergeCell ref="B4250:C4250"/>
    <mergeCell ref="D4250:E4251"/>
    <mergeCell ref="F4250:J4250"/>
    <mergeCell ref="B4251:C4251"/>
    <mergeCell ref="F4251:J4251"/>
    <mergeCell ref="B4252:C4252"/>
    <mergeCell ref="D4252:E4252"/>
    <mergeCell ref="F4252:J4252"/>
    <mergeCell ref="B4253:J4253"/>
    <mergeCell ref="C4254:J4254"/>
    <mergeCell ref="C4255:J4255"/>
    <mergeCell ref="C4256:J4256"/>
    <mergeCell ref="C4257:D4257"/>
    <mergeCell ref="F4257:J4257"/>
    <mergeCell ref="C4273:J4273"/>
    <mergeCell ref="C4274:F4274"/>
    <mergeCell ref="G4274:J4274"/>
    <mergeCell ref="C4275:F4275"/>
    <mergeCell ref="G4275:J4275"/>
    <mergeCell ref="B4276:J4276"/>
    <mergeCell ref="B4277:J4277"/>
    <mergeCell ref="B4278:C4278"/>
    <mergeCell ref="D4278:E4278"/>
    <mergeCell ref="G4278:H4278"/>
    <mergeCell ref="B4279:C4279"/>
    <mergeCell ref="D4279:J4279"/>
    <mergeCell ref="B4280:C4280"/>
    <mergeCell ref="D4280:E4280"/>
    <mergeCell ref="F4280:J4280"/>
    <mergeCell ref="B4281:C4281"/>
    <mergeCell ref="D4281:J4281"/>
    <mergeCell ref="B4282:C4282"/>
    <mergeCell ref="D4282:E4282"/>
    <mergeCell ref="H4282:J4282"/>
    <mergeCell ref="B4283:C4283"/>
    <mergeCell ref="D4283:J4283"/>
    <mergeCell ref="B4284:C4284"/>
    <mergeCell ref="D4284:J4284"/>
    <mergeCell ref="B4285:C4285"/>
    <mergeCell ref="D4285:J4285"/>
    <mergeCell ref="B4286:C4286"/>
    <mergeCell ref="D4286:J4286"/>
    <mergeCell ref="B4287:C4287"/>
    <mergeCell ref="G4287:H4287"/>
    <mergeCell ref="I4287:J4287"/>
    <mergeCell ref="B4288:C4288"/>
    <mergeCell ref="D4288:J4288"/>
    <mergeCell ref="B4289:C4289"/>
    <mergeCell ref="D4289:J4289"/>
    <mergeCell ref="B4290:E4290"/>
    <mergeCell ref="F4290:G4290"/>
    <mergeCell ref="H4290:J4290"/>
    <mergeCell ref="B4291:C4291"/>
    <mergeCell ref="D4291:J4291"/>
    <mergeCell ref="B4292:C4292"/>
    <mergeCell ref="D4292:J4292"/>
    <mergeCell ref="B4293:C4293"/>
    <mergeCell ref="D4293:E4293"/>
    <mergeCell ref="F4293:G4293"/>
    <mergeCell ref="H4293:J4293"/>
    <mergeCell ref="B4294:C4294"/>
    <mergeCell ref="D4294:E4294"/>
    <mergeCell ref="F4294:J4294"/>
    <mergeCell ref="B4295:C4295"/>
    <mergeCell ref="D4295:E4296"/>
    <mergeCell ref="F4295:J4295"/>
    <mergeCell ref="B4296:C4296"/>
    <mergeCell ref="F4296:J4296"/>
    <mergeCell ref="B4297:C4297"/>
    <mergeCell ref="D4297:E4297"/>
    <mergeCell ref="F4297:J4297"/>
    <mergeCell ref="B4298:J4298"/>
    <mergeCell ref="C4299:J4299"/>
    <mergeCell ref="C4300:J4300"/>
    <mergeCell ref="C4301:J4301"/>
    <mergeCell ref="C4302:D4302"/>
    <mergeCell ref="F4302:J4302"/>
    <mergeCell ref="C4318:J4318"/>
    <mergeCell ref="C4319:F4319"/>
    <mergeCell ref="G4319:J4319"/>
    <mergeCell ref="C4320:F4320"/>
    <mergeCell ref="G4320:J4320"/>
    <mergeCell ref="B4321:J4321"/>
    <mergeCell ref="B4322:J4322"/>
    <mergeCell ref="B4323:C4323"/>
    <mergeCell ref="D4323:E4323"/>
    <mergeCell ref="G4323:H4323"/>
    <mergeCell ref="B4324:C4324"/>
    <mergeCell ref="D4324:J4324"/>
    <mergeCell ref="B4325:C4325"/>
    <mergeCell ref="D4325:E4325"/>
    <mergeCell ref="F4325:J4325"/>
    <mergeCell ref="B4326:C4326"/>
    <mergeCell ref="D4326:J4326"/>
    <mergeCell ref="B4327:C4327"/>
    <mergeCell ref="D4327:E4327"/>
    <mergeCell ref="H4327:J4327"/>
    <mergeCell ref="B4328:C4328"/>
    <mergeCell ref="D4328:J4328"/>
    <mergeCell ref="B4329:C4329"/>
    <mergeCell ref="D4329:J4329"/>
    <mergeCell ref="B4330:C4330"/>
    <mergeCell ref="D4330:J4330"/>
    <mergeCell ref="B4331:C4331"/>
    <mergeCell ref="D4331:J4331"/>
    <mergeCell ref="B4332:C4332"/>
    <mergeCell ref="G4332:H4332"/>
    <mergeCell ref="I4332:J4332"/>
    <mergeCell ref="B4333:C4333"/>
    <mergeCell ref="D4333:J4333"/>
    <mergeCell ref="B4334:C4334"/>
    <mergeCell ref="D4334:J4334"/>
    <mergeCell ref="B4335:E4335"/>
    <mergeCell ref="F4335:G4335"/>
    <mergeCell ref="H4335:J4335"/>
    <mergeCell ref="B4336:C4336"/>
    <mergeCell ref="D4336:J4336"/>
    <mergeCell ref="B4337:C4337"/>
    <mergeCell ref="D4337:J4337"/>
    <mergeCell ref="B4338:C4338"/>
    <mergeCell ref="D4338:E4338"/>
    <mergeCell ref="F4338:G4338"/>
    <mergeCell ref="H4338:J4338"/>
    <mergeCell ref="B4339:C4339"/>
    <mergeCell ref="D4339:E4339"/>
    <mergeCell ref="F4339:J4339"/>
    <mergeCell ref="B4340:C4340"/>
    <mergeCell ref="D4340:E4341"/>
    <mergeCell ref="F4340:J4340"/>
    <mergeCell ref="B4341:C4341"/>
    <mergeCell ref="F4341:J4341"/>
    <mergeCell ref="B4342:C4342"/>
    <mergeCell ref="D4342:E4342"/>
    <mergeCell ref="F4342:J4342"/>
    <mergeCell ref="B4343:J4343"/>
    <mergeCell ref="C4344:J4344"/>
    <mergeCell ref="C4345:J4345"/>
    <mergeCell ref="C4346:J4346"/>
    <mergeCell ref="C4347:D4347"/>
    <mergeCell ref="F4347:J4347"/>
    <mergeCell ref="C4363:J4363"/>
    <mergeCell ref="C4364:F4364"/>
    <mergeCell ref="G4364:J4364"/>
    <mergeCell ref="C4365:F4365"/>
    <mergeCell ref="G4365:J4365"/>
    <mergeCell ref="B4366:J4366"/>
    <mergeCell ref="B4367:J4367"/>
    <mergeCell ref="B4368:C4368"/>
    <mergeCell ref="D4368:E4368"/>
    <mergeCell ref="G4368:H4368"/>
    <mergeCell ref="B4369:C4369"/>
    <mergeCell ref="D4369:J4369"/>
    <mergeCell ref="B4370:C4370"/>
    <mergeCell ref="D4370:E4370"/>
    <mergeCell ref="F4370:J4370"/>
    <mergeCell ref="B4371:C4371"/>
    <mergeCell ref="D4371:J4371"/>
    <mergeCell ref="B4372:C4372"/>
    <mergeCell ref="D4372:E4372"/>
    <mergeCell ref="H4372:J4372"/>
    <mergeCell ref="B4373:C4373"/>
    <mergeCell ref="D4373:J4373"/>
    <mergeCell ref="B4374:C4374"/>
    <mergeCell ref="D4374:J4374"/>
    <mergeCell ref="B4375:C4375"/>
    <mergeCell ref="D4375:J4375"/>
    <mergeCell ref="B4376:C4376"/>
    <mergeCell ref="D4376:J4376"/>
    <mergeCell ref="B4377:C4377"/>
    <mergeCell ref="G4377:H4377"/>
    <mergeCell ref="I4377:J4377"/>
    <mergeCell ref="B4378:C4378"/>
    <mergeCell ref="D4378:J4378"/>
    <mergeCell ref="B4379:C4379"/>
    <mergeCell ref="D4379:J4379"/>
    <mergeCell ref="B4380:E4380"/>
    <mergeCell ref="F4380:G4380"/>
    <mergeCell ref="H4380:J4380"/>
    <mergeCell ref="B4381:C4381"/>
    <mergeCell ref="D4381:J4381"/>
    <mergeCell ref="B4382:C4382"/>
    <mergeCell ref="D4382:J4382"/>
    <mergeCell ref="B4383:C4383"/>
    <mergeCell ref="D4383:E4383"/>
    <mergeCell ref="F4383:G4383"/>
    <mergeCell ref="H4383:J4383"/>
    <mergeCell ref="B4384:C4384"/>
    <mergeCell ref="D4384:E4384"/>
    <mergeCell ref="F4384:J4384"/>
    <mergeCell ref="B4385:C4385"/>
    <mergeCell ref="D4385:E4386"/>
    <mergeCell ref="F4385:J4385"/>
    <mergeCell ref="B4386:C4386"/>
    <mergeCell ref="F4386:J4386"/>
    <mergeCell ref="B4387:C4387"/>
    <mergeCell ref="D4387:E4387"/>
    <mergeCell ref="F4387:J4387"/>
    <mergeCell ref="B4388:J4388"/>
    <mergeCell ref="C4389:J4389"/>
    <mergeCell ref="C4390:J4390"/>
    <mergeCell ref="C4391:J4391"/>
    <mergeCell ref="C4392:D4392"/>
    <mergeCell ref="F4392:J4392"/>
    <mergeCell ref="C4408:J4408"/>
    <mergeCell ref="C4409:F4409"/>
    <mergeCell ref="G4409:J4409"/>
    <mergeCell ref="C4410:F4410"/>
    <mergeCell ref="G4410:J4410"/>
    <mergeCell ref="B4411:J4411"/>
    <mergeCell ref="B4412:J4412"/>
    <mergeCell ref="B4413:C4413"/>
    <mergeCell ref="D4413:E4413"/>
    <mergeCell ref="G4413:H4413"/>
    <mergeCell ref="B4414:C4414"/>
    <mergeCell ref="D4414:J4414"/>
    <mergeCell ref="B4415:C4415"/>
    <mergeCell ref="D4415:E4415"/>
    <mergeCell ref="F4415:J4415"/>
    <mergeCell ref="B4416:C4416"/>
    <mergeCell ref="D4416:J4416"/>
    <mergeCell ref="B4417:C4417"/>
    <mergeCell ref="D4417:E4417"/>
    <mergeCell ref="H4417:J4417"/>
    <mergeCell ref="B4418:C4418"/>
    <mergeCell ref="D4418:J4418"/>
    <mergeCell ref="B4419:C4419"/>
    <mergeCell ref="D4419:J4419"/>
    <mergeCell ref="B4420:C4420"/>
    <mergeCell ref="D4420:J4420"/>
    <mergeCell ref="B4421:C4421"/>
    <mergeCell ref="D4421:J4421"/>
    <mergeCell ref="B4422:C4422"/>
    <mergeCell ref="G4422:H4422"/>
    <mergeCell ref="I4422:J4422"/>
    <mergeCell ref="B4423:C4423"/>
    <mergeCell ref="D4423:J4423"/>
    <mergeCell ref="B4424:C4424"/>
    <mergeCell ref="D4424:J4424"/>
    <mergeCell ref="B4425:E4425"/>
    <mergeCell ref="F4425:G4425"/>
    <mergeCell ref="H4425:J4425"/>
    <mergeCell ref="B4426:C4426"/>
    <mergeCell ref="D4426:J4426"/>
    <mergeCell ref="B4427:C4427"/>
    <mergeCell ref="D4427:J4427"/>
    <mergeCell ref="B4428:C4428"/>
    <mergeCell ref="D4428:E4428"/>
    <mergeCell ref="F4428:G4428"/>
    <mergeCell ref="H4428:J4428"/>
    <mergeCell ref="B4429:C4429"/>
    <mergeCell ref="D4429:E4429"/>
    <mergeCell ref="F4429:J4429"/>
    <mergeCell ref="B4430:C4430"/>
    <mergeCell ref="D4430:E4431"/>
    <mergeCell ref="F4430:J4430"/>
    <mergeCell ref="B4431:C4431"/>
    <mergeCell ref="F4431:J4431"/>
    <mergeCell ref="B4432:C4432"/>
    <mergeCell ref="D4432:E4432"/>
    <mergeCell ref="F4432:J4432"/>
    <mergeCell ref="B4433:J4433"/>
    <mergeCell ref="C4434:J4434"/>
    <mergeCell ref="C4435:J4435"/>
    <mergeCell ref="C4436:J4436"/>
    <mergeCell ref="C4437:D4437"/>
    <mergeCell ref="F4437:J4437"/>
    <mergeCell ref="C4453:J4453"/>
    <mergeCell ref="C4454:F4454"/>
    <mergeCell ref="G4454:J4454"/>
    <mergeCell ref="C4455:F4455"/>
    <mergeCell ref="G4455:J4455"/>
    <mergeCell ref="B4456:J4456"/>
    <mergeCell ref="B4457:J4457"/>
    <mergeCell ref="B4458:C4458"/>
    <mergeCell ref="D4458:E4458"/>
    <mergeCell ref="G4458:H4458"/>
    <mergeCell ref="B4459:C4459"/>
    <mergeCell ref="D4459:J4459"/>
    <mergeCell ref="B4460:C4460"/>
    <mergeCell ref="D4460:E4460"/>
    <mergeCell ref="F4460:J4460"/>
    <mergeCell ref="B4461:C4461"/>
    <mergeCell ref="D4461:J4461"/>
    <mergeCell ref="B4462:C4462"/>
    <mergeCell ref="D4462:E4462"/>
    <mergeCell ref="H4462:J4462"/>
    <mergeCell ref="B4463:C4463"/>
    <mergeCell ref="D4463:J4463"/>
    <mergeCell ref="B4464:C4464"/>
    <mergeCell ref="D4464:J4464"/>
    <mergeCell ref="B4465:C4465"/>
    <mergeCell ref="D4465:J4465"/>
    <mergeCell ref="B4466:C4466"/>
    <mergeCell ref="D4466:J4466"/>
    <mergeCell ref="B4467:C4467"/>
    <mergeCell ref="G4467:H4467"/>
    <mergeCell ref="I4467:J4467"/>
    <mergeCell ref="B4468:C4468"/>
    <mergeCell ref="D4468:J4468"/>
    <mergeCell ref="B4469:C4469"/>
    <mergeCell ref="D4469:J4469"/>
    <mergeCell ref="B4470:E4470"/>
    <mergeCell ref="F4470:G4470"/>
    <mergeCell ref="H4470:J4470"/>
    <mergeCell ref="B4471:C4471"/>
    <mergeCell ref="D4471:J4471"/>
    <mergeCell ref="B4472:C4472"/>
    <mergeCell ref="D4472:J4472"/>
    <mergeCell ref="B4473:C4473"/>
    <mergeCell ref="D4473:E4473"/>
    <mergeCell ref="F4473:G4473"/>
    <mergeCell ref="H4473:J4473"/>
    <mergeCell ref="B4474:C4474"/>
    <mergeCell ref="D4474:E4474"/>
    <mergeCell ref="F4474:J4474"/>
    <mergeCell ref="C4500:F4500"/>
    <mergeCell ref="G4500:J4500"/>
    <mergeCell ref="B4475:C4475"/>
    <mergeCell ref="D4475:E4476"/>
    <mergeCell ref="F4475:J4475"/>
    <mergeCell ref="B4476:C4476"/>
    <mergeCell ref="F4476:J4476"/>
    <mergeCell ref="B4477:C4477"/>
    <mergeCell ref="D4477:E4477"/>
    <mergeCell ref="F4477:J4477"/>
    <mergeCell ref="B4478:J4478"/>
    <mergeCell ref="C4479:J4479"/>
    <mergeCell ref="C4480:J4480"/>
    <mergeCell ref="C4481:J4481"/>
    <mergeCell ref="C4482:D4482"/>
    <mergeCell ref="F4482:J4482"/>
    <mergeCell ref="C4498:J4498"/>
    <mergeCell ref="C4499:F4499"/>
    <mergeCell ref="G4499:J4499"/>
  </mergeCells>
  <phoneticPr fontId="18" type="noConversion"/>
  <conditionalFormatting sqref="F15 F3:G3 D13 D16 D12:G12 I3 F18 D22 F22 B24:C27 C43 B28:B41 D6:D11 C29:J29 C38:J40 D3:D4 B1:B23">
    <cfRule type="cellIs" dxfId="799" priority="1006" stopIfTrue="1" operator="equal">
      <formula>0</formula>
    </cfRule>
  </conditionalFormatting>
  <conditionalFormatting sqref="F15 F3:G3 D13 D16 D12:G12 I3 F18 D22 F22 D6:D11 D3:D4 B1:B22">
    <cfRule type="containsText" dxfId="798" priority="1005" stopIfTrue="1" operator="containsText" text="iw.kkZad">
      <formula>NOT(ISERROR(SEARCH("iw.kkZad",B1)))</formula>
    </cfRule>
  </conditionalFormatting>
  <conditionalFormatting sqref="F5 F12 F15 G7 D4 C43 C24:C26 D6:D12 C40:J40">
    <cfRule type="cellIs" dxfId="797" priority="1003" stopIfTrue="1" operator="equal">
      <formula>1800</formula>
    </cfRule>
    <cfRule type="cellIs" dxfId="796" priority="1004" stopIfTrue="1" operator="equal">
      <formula>200</formula>
    </cfRule>
  </conditionalFormatting>
  <conditionalFormatting sqref="F15 D13 D12:G12 B23 C43 B24:C27 B28:B41 C29:J29 C38:J40">
    <cfRule type="containsText" dxfId="795" priority="1002" stopIfTrue="1" operator="containsText" text="dsoy jktdh; fo|ky;ksa esa iz;ksx gsrq fu%'kqYd">
      <formula>NOT(ISERROR(SEARCH("dsoy jktdh; fo|ky;ksa esa iz;ksx gsrq fu%'kqYd",B12)))</formula>
    </cfRule>
  </conditionalFormatting>
  <conditionalFormatting sqref="B23 C43 B24:C27 B28:B41 C29:J29 C38:J40">
    <cfRule type="containsText" dxfId="794" priority="999" stopIfTrue="1" operator="containsText" text="f'k{kk foHkkx jktLFkku">
      <formula>NOT(ISERROR(SEARCH("f'k{kk foHkkx jktLFkku",B23)))</formula>
    </cfRule>
    <cfRule type="containsText" dxfId="793" priority="1000" stopIfTrue="1" operator="containsText" text="iw.kkZad">
      <formula>NOT(ISERROR(SEARCH("iw.kkZad",B23)))</formula>
    </cfRule>
  </conditionalFormatting>
  <conditionalFormatting sqref="F15 F3:G3 I3 D16 F18 D12:G12 D13:D14 F5 F7:G7 D22 F22 D3:D11 B1:B22">
    <cfRule type="containsText" dxfId="792" priority="967" operator="containsText" text="izkjfEHkd f'k{kk foHkkx] jktLFkku">
      <formula>NOT(ISERROR(SEARCH("izkjfEHkd f'k{kk foHkkx] jktLFkku",B1)))</formula>
    </cfRule>
  </conditionalFormatting>
  <conditionalFormatting sqref="F60 F48:G48 D58 D61 D57:G57 I48 F63 D67 F67 B69:C72 C88 B73:B86 D51:D56 C74:J74 C83:J85 D48:D49 B46:B68">
    <cfRule type="cellIs" dxfId="791" priority="792" stopIfTrue="1" operator="equal">
      <formula>0</formula>
    </cfRule>
  </conditionalFormatting>
  <conditionalFormatting sqref="F60 F48:G48 D58 D61 D57:G57 I48 F63 D67 F67 D51:D56 D48:D49 B46:B67">
    <cfRule type="containsText" dxfId="790" priority="791" stopIfTrue="1" operator="containsText" text="iw.kkZad">
      <formula>NOT(ISERROR(SEARCH("iw.kkZad",B46)))</formula>
    </cfRule>
  </conditionalFormatting>
  <conditionalFormatting sqref="F50 F57 F60 G52 D49 C88 C69:C71 D51:D57 C85:J85">
    <cfRule type="cellIs" dxfId="789" priority="789" stopIfTrue="1" operator="equal">
      <formula>1800</formula>
    </cfRule>
    <cfRule type="cellIs" dxfId="788" priority="790" stopIfTrue="1" operator="equal">
      <formula>200</formula>
    </cfRule>
  </conditionalFormatting>
  <conditionalFormatting sqref="F60 D58 D57:G57 B68 C88 B69:C72 B73:B86 C74:J74 C83:J85">
    <cfRule type="containsText" dxfId="787" priority="788" stopIfTrue="1" operator="containsText" text="dsoy jktdh; fo|ky;ksa esa iz;ksx gsrq fu%'kqYd">
      <formula>NOT(ISERROR(SEARCH("dsoy jktdh; fo|ky;ksa esa iz;ksx gsrq fu%'kqYd",B57)))</formula>
    </cfRule>
  </conditionalFormatting>
  <conditionalFormatting sqref="B68 C88 B69:C72 B73:B86 C74:J74 C83:J85">
    <cfRule type="containsText" dxfId="786" priority="786" stopIfTrue="1" operator="containsText" text="f'k{kk foHkkx jktLFkku">
      <formula>NOT(ISERROR(SEARCH("f'k{kk foHkkx jktLFkku",B68)))</formula>
    </cfRule>
    <cfRule type="containsText" dxfId="785" priority="787" stopIfTrue="1" operator="containsText" text="iw.kkZad">
      <formula>NOT(ISERROR(SEARCH("iw.kkZad",B68)))</formula>
    </cfRule>
  </conditionalFormatting>
  <conditionalFormatting sqref="F60 F48:G48 I48 D61 F63 D57:G57 D58:D59 F50 F52:G52 D67 F67 D48:D56 B46:B67">
    <cfRule type="containsText" dxfId="784" priority="785" operator="containsText" text="izkjfEHkd f'k{kk foHkkx] jktLFkku">
      <formula>NOT(ISERROR(SEARCH("izkjfEHkd f'k{kk foHkkx] jktLFkku",B46)))</formula>
    </cfRule>
  </conditionalFormatting>
  <conditionalFormatting sqref="F105 F93:G93 D103 D106 D102:G102 I93 F108 D112 F112 B114:C117 C133 B118:B131 D96:D101 C119:J119 C128:J130 D93:D94 B91:B113">
    <cfRule type="cellIs" dxfId="783" priority="784" stopIfTrue="1" operator="equal">
      <formula>0</formula>
    </cfRule>
  </conditionalFormatting>
  <conditionalFormatting sqref="F105 F93:G93 D103 D106 D102:G102 I93 F108 D112 F112 D96:D101 D93:D94 B91:B112">
    <cfRule type="containsText" dxfId="782" priority="783" stopIfTrue="1" operator="containsText" text="iw.kkZad">
      <formula>NOT(ISERROR(SEARCH("iw.kkZad",B91)))</formula>
    </cfRule>
  </conditionalFormatting>
  <conditionalFormatting sqref="F95 F102 F105 G97 D94 C133 C114:C116 D96:D102 C130:J130">
    <cfRule type="cellIs" dxfId="781" priority="781" stopIfTrue="1" operator="equal">
      <formula>1800</formula>
    </cfRule>
    <cfRule type="cellIs" dxfId="780" priority="782" stopIfTrue="1" operator="equal">
      <formula>200</formula>
    </cfRule>
  </conditionalFormatting>
  <conditionalFormatting sqref="F105 D103 D102:G102 B113 C133 B114:C117 B118:B131 C119:J119 C128:J130">
    <cfRule type="containsText" dxfId="779" priority="780" stopIfTrue="1" operator="containsText" text="dsoy jktdh; fo|ky;ksa esa iz;ksx gsrq fu%'kqYd">
      <formula>NOT(ISERROR(SEARCH("dsoy jktdh; fo|ky;ksa esa iz;ksx gsrq fu%'kqYd",B102)))</formula>
    </cfRule>
  </conditionalFormatting>
  <conditionalFormatting sqref="B113 C133 B114:C117 B118:B131 C119:J119 C128:J130">
    <cfRule type="containsText" dxfId="778" priority="778" stopIfTrue="1" operator="containsText" text="f'k{kk foHkkx jktLFkku">
      <formula>NOT(ISERROR(SEARCH("f'k{kk foHkkx jktLFkku",B113)))</formula>
    </cfRule>
    <cfRule type="containsText" dxfId="777" priority="779" stopIfTrue="1" operator="containsText" text="iw.kkZad">
      <formula>NOT(ISERROR(SEARCH("iw.kkZad",B113)))</formula>
    </cfRule>
  </conditionalFormatting>
  <conditionalFormatting sqref="F105 F93:G93 I93 D106 F108 D102:G102 D103:D104 F95 F97:G97 D112 F112 D93:D101 B91:B112">
    <cfRule type="containsText" dxfId="776" priority="777" operator="containsText" text="izkjfEHkd f'k{kk foHkkx] jktLFkku">
      <formula>NOT(ISERROR(SEARCH("izkjfEHkd f'k{kk foHkkx] jktLFkku",B91)))</formula>
    </cfRule>
  </conditionalFormatting>
  <conditionalFormatting sqref="F150 F138:G138 D148 D151 D147:G147 I138 F153 D157 F157 B159:C162 C178 B163:B176 D141:D146 C164:J164 C173:J175 D138:D139 B136:B158">
    <cfRule type="cellIs" dxfId="775" priority="776" stopIfTrue="1" operator="equal">
      <formula>0</formula>
    </cfRule>
  </conditionalFormatting>
  <conditionalFormatting sqref="F150 F138:G138 D148 D151 D147:G147 I138 F153 D157 F157 D141:D146 D138:D139 B136:B157">
    <cfRule type="containsText" dxfId="774" priority="775" stopIfTrue="1" operator="containsText" text="iw.kkZad">
      <formula>NOT(ISERROR(SEARCH("iw.kkZad",B136)))</formula>
    </cfRule>
  </conditionalFormatting>
  <conditionalFormatting sqref="F140 F147 F150 G142 D139 C178 C159:C161 D141:D147 C175:J175">
    <cfRule type="cellIs" dxfId="773" priority="773" stopIfTrue="1" operator="equal">
      <formula>1800</formula>
    </cfRule>
    <cfRule type="cellIs" dxfId="772" priority="774" stopIfTrue="1" operator="equal">
      <formula>200</formula>
    </cfRule>
  </conditionalFormatting>
  <conditionalFormatting sqref="F150 D148 D147:G147 B158 C178 B159:C162 B163:B176 C164:J164 C173:J175">
    <cfRule type="containsText" dxfId="771" priority="772" stopIfTrue="1" operator="containsText" text="dsoy jktdh; fo|ky;ksa esa iz;ksx gsrq fu%'kqYd">
      <formula>NOT(ISERROR(SEARCH("dsoy jktdh; fo|ky;ksa esa iz;ksx gsrq fu%'kqYd",B147)))</formula>
    </cfRule>
  </conditionalFormatting>
  <conditionalFormatting sqref="B158 C178 B159:C162 B163:B176 C164:J164 C173:J175">
    <cfRule type="containsText" dxfId="770" priority="770" stopIfTrue="1" operator="containsText" text="f'k{kk foHkkx jktLFkku">
      <formula>NOT(ISERROR(SEARCH("f'k{kk foHkkx jktLFkku",B158)))</formula>
    </cfRule>
    <cfRule type="containsText" dxfId="769" priority="771" stopIfTrue="1" operator="containsText" text="iw.kkZad">
      <formula>NOT(ISERROR(SEARCH("iw.kkZad",B158)))</formula>
    </cfRule>
  </conditionalFormatting>
  <conditionalFormatting sqref="F150 F138:G138 I138 D151 F153 D147:G147 D148:D149 F140 F142:G142 D157 F157 D138:D146 B136:B157">
    <cfRule type="containsText" dxfId="768" priority="769" operator="containsText" text="izkjfEHkd f'k{kk foHkkx] jktLFkku">
      <formula>NOT(ISERROR(SEARCH("izkjfEHkd f'k{kk foHkkx] jktLFkku",B136)))</formula>
    </cfRule>
  </conditionalFormatting>
  <conditionalFormatting sqref="F195 F183:G183 D193 D196 D192:G192 I183 F198 D202 F202 B204:C207 C223 B208:B221 D186:D191 C209:J209 C218:J220 D183:D184 B181:B203">
    <cfRule type="cellIs" dxfId="767" priority="768" stopIfTrue="1" operator="equal">
      <formula>0</formula>
    </cfRule>
  </conditionalFormatting>
  <conditionalFormatting sqref="F195 F183:G183 D193 D196 D192:G192 I183 F198 D202 F202 D186:D191 D183:D184 B181:B202">
    <cfRule type="containsText" dxfId="766" priority="767" stopIfTrue="1" operator="containsText" text="iw.kkZad">
      <formula>NOT(ISERROR(SEARCH("iw.kkZad",B181)))</formula>
    </cfRule>
  </conditionalFormatting>
  <conditionalFormatting sqref="F185 F192 F195 G187 D184 C223 C204:C206 D186:D192 C220:J220">
    <cfRule type="cellIs" dxfId="765" priority="765" stopIfTrue="1" operator="equal">
      <formula>1800</formula>
    </cfRule>
    <cfRule type="cellIs" dxfId="764" priority="766" stopIfTrue="1" operator="equal">
      <formula>200</formula>
    </cfRule>
  </conditionalFormatting>
  <conditionalFormatting sqref="F195 D193 D192:G192 B203 C223 B204:C207 B208:B221 C209:J209 C218:J220">
    <cfRule type="containsText" dxfId="763" priority="764" stopIfTrue="1" operator="containsText" text="dsoy jktdh; fo|ky;ksa esa iz;ksx gsrq fu%'kqYd">
      <formula>NOT(ISERROR(SEARCH("dsoy jktdh; fo|ky;ksa esa iz;ksx gsrq fu%'kqYd",B192)))</formula>
    </cfRule>
  </conditionalFormatting>
  <conditionalFormatting sqref="B203 C223 B204:C207 B208:B221 C209:J209 C218:J220">
    <cfRule type="containsText" dxfId="762" priority="762" stopIfTrue="1" operator="containsText" text="f'k{kk foHkkx jktLFkku">
      <formula>NOT(ISERROR(SEARCH("f'k{kk foHkkx jktLFkku",B203)))</formula>
    </cfRule>
    <cfRule type="containsText" dxfId="761" priority="763" stopIfTrue="1" operator="containsText" text="iw.kkZad">
      <formula>NOT(ISERROR(SEARCH("iw.kkZad",B203)))</formula>
    </cfRule>
  </conditionalFormatting>
  <conditionalFormatting sqref="F195 F183:G183 I183 D196 F198 D192:G192 D193:D194 F185 F187:G187 D202 F202 D183:D191 B181:B202">
    <cfRule type="containsText" dxfId="760" priority="761" operator="containsText" text="izkjfEHkd f'k{kk foHkkx] jktLFkku">
      <formula>NOT(ISERROR(SEARCH("izkjfEHkd f'k{kk foHkkx] jktLFkku",B181)))</formula>
    </cfRule>
  </conditionalFormatting>
  <conditionalFormatting sqref="F240 F228:G228 D238 D241 D237:G237 I228 F243 D247 F247 B249:C252 C268 B253:B266 D231:D236 C254:J254 C263:J265 D228:D229 B226:B248">
    <cfRule type="cellIs" dxfId="759" priority="760" stopIfTrue="1" operator="equal">
      <formula>0</formula>
    </cfRule>
  </conditionalFormatting>
  <conditionalFormatting sqref="F240 F228:G228 D238 D241 D237:G237 I228 F243 D247 F247 D231:D236 D228:D229 B226:B247">
    <cfRule type="containsText" dxfId="758" priority="759" stopIfTrue="1" operator="containsText" text="iw.kkZad">
      <formula>NOT(ISERROR(SEARCH("iw.kkZad",B226)))</formula>
    </cfRule>
  </conditionalFormatting>
  <conditionalFormatting sqref="F230 F237 F240 G232 D229 C268 C249:C251 D231:D237 C265:J265">
    <cfRule type="cellIs" dxfId="757" priority="757" stopIfTrue="1" operator="equal">
      <formula>1800</formula>
    </cfRule>
    <cfRule type="cellIs" dxfId="756" priority="758" stopIfTrue="1" operator="equal">
      <formula>200</formula>
    </cfRule>
  </conditionalFormatting>
  <conditionalFormatting sqref="F240 D238 D237:G237 B248 C268 B249:C252 B253:B266 C254:J254 C263:J265">
    <cfRule type="containsText" dxfId="755" priority="756" stopIfTrue="1" operator="containsText" text="dsoy jktdh; fo|ky;ksa esa iz;ksx gsrq fu%'kqYd">
      <formula>NOT(ISERROR(SEARCH("dsoy jktdh; fo|ky;ksa esa iz;ksx gsrq fu%'kqYd",B237)))</formula>
    </cfRule>
  </conditionalFormatting>
  <conditionalFormatting sqref="B248 C268 B249:C252 B253:B266 C254:J254 C263:J265">
    <cfRule type="containsText" dxfId="754" priority="754" stopIfTrue="1" operator="containsText" text="f'k{kk foHkkx jktLFkku">
      <formula>NOT(ISERROR(SEARCH("f'k{kk foHkkx jktLFkku",B248)))</formula>
    </cfRule>
    <cfRule type="containsText" dxfId="753" priority="755" stopIfTrue="1" operator="containsText" text="iw.kkZad">
      <formula>NOT(ISERROR(SEARCH("iw.kkZad",B248)))</formula>
    </cfRule>
  </conditionalFormatting>
  <conditionalFormatting sqref="F240 F228:G228 I228 D241 F243 D237:G237 D238:D239 F230 F232:G232 D247 F247 D228:D236 B226:B247">
    <cfRule type="containsText" dxfId="752" priority="753" operator="containsText" text="izkjfEHkd f'k{kk foHkkx] jktLFkku">
      <formula>NOT(ISERROR(SEARCH("izkjfEHkd f'k{kk foHkkx] jktLFkku",B226)))</formula>
    </cfRule>
  </conditionalFormatting>
  <conditionalFormatting sqref="F285 F273:G273 D283 D286 D282:G282 I273 F288 D292 F292 B294:C297 C313 B298:B311 D276:D281 C299:J299 C308:J310 D273:D274 B271:B293">
    <cfRule type="cellIs" dxfId="751" priority="752" stopIfTrue="1" operator="equal">
      <formula>0</formula>
    </cfRule>
  </conditionalFormatting>
  <conditionalFormatting sqref="F285 F273:G273 D283 D286 D282:G282 I273 F288 D292 F292 D276:D281 D273:D274 B271:B292">
    <cfRule type="containsText" dxfId="750" priority="751" stopIfTrue="1" operator="containsText" text="iw.kkZad">
      <formula>NOT(ISERROR(SEARCH("iw.kkZad",B271)))</formula>
    </cfRule>
  </conditionalFormatting>
  <conditionalFormatting sqref="F275 F282 F285 G277 D274 C313 C294:C296 D276:D282 C310:J310">
    <cfRule type="cellIs" dxfId="749" priority="749" stopIfTrue="1" operator="equal">
      <formula>1800</formula>
    </cfRule>
    <cfRule type="cellIs" dxfId="748" priority="750" stopIfTrue="1" operator="equal">
      <formula>200</formula>
    </cfRule>
  </conditionalFormatting>
  <conditionalFormatting sqref="F285 D283 D282:G282 B293 C313 B294:C297 B298:B311 C299:J299 C308:J310">
    <cfRule type="containsText" dxfId="747" priority="748" stopIfTrue="1" operator="containsText" text="dsoy jktdh; fo|ky;ksa esa iz;ksx gsrq fu%'kqYd">
      <formula>NOT(ISERROR(SEARCH("dsoy jktdh; fo|ky;ksa esa iz;ksx gsrq fu%'kqYd",B282)))</formula>
    </cfRule>
  </conditionalFormatting>
  <conditionalFormatting sqref="B293 C313 B294:C297 B298:B311 C299:J299 C308:J310">
    <cfRule type="containsText" dxfId="746" priority="746" stopIfTrue="1" operator="containsText" text="f'k{kk foHkkx jktLFkku">
      <formula>NOT(ISERROR(SEARCH("f'k{kk foHkkx jktLFkku",B293)))</formula>
    </cfRule>
    <cfRule type="containsText" dxfId="745" priority="747" stopIfTrue="1" operator="containsText" text="iw.kkZad">
      <formula>NOT(ISERROR(SEARCH("iw.kkZad",B293)))</formula>
    </cfRule>
  </conditionalFormatting>
  <conditionalFormatting sqref="F285 F273:G273 I273 D286 F288 D282:G282 D283:D284 F275 F277:G277 D292 F292 D273:D281 B271:B292">
    <cfRule type="containsText" dxfId="744" priority="745" operator="containsText" text="izkjfEHkd f'k{kk foHkkx] jktLFkku">
      <formula>NOT(ISERROR(SEARCH("izkjfEHkd f'k{kk foHkkx] jktLFkku",B271)))</formula>
    </cfRule>
  </conditionalFormatting>
  <conditionalFormatting sqref="F330 F318:G318 D328 D331 D327:G327 I318 F333 D337 F337 B339:C342 C358 B343:B356 D321:D326 C344:J344 C353:J355 D318:D319 B316:B338">
    <cfRule type="cellIs" dxfId="743" priority="744" stopIfTrue="1" operator="equal">
      <formula>0</formula>
    </cfRule>
  </conditionalFormatting>
  <conditionalFormatting sqref="F330 F318:G318 D328 D331 D327:G327 I318 F333 D337 F337 D321:D326 D318:D319 B316:B337">
    <cfRule type="containsText" dxfId="742" priority="743" stopIfTrue="1" operator="containsText" text="iw.kkZad">
      <formula>NOT(ISERROR(SEARCH("iw.kkZad",B316)))</formula>
    </cfRule>
  </conditionalFormatting>
  <conditionalFormatting sqref="F320 F327 F330 G322 D319 C358 C339:C341 D321:D327 C355:J355">
    <cfRule type="cellIs" dxfId="741" priority="741" stopIfTrue="1" operator="equal">
      <formula>1800</formula>
    </cfRule>
    <cfRule type="cellIs" dxfId="740" priority="742" stopIfTrue="1" operator="equal">
      <formula>200</formula>
    </cfRule>
  </conditionalFormatting>
  <conditionalFormatting sqref="F330 D328 D327:G327 B338 C358 B339:C342 B343:B356 C344:J344 C353:J355">
    <cfRule type="containsText" dxfId="739" priority="740" stopIfTrue="1" operator="containsText" text="dsoy jktdh; fo|ky;ksa esa iz;ksx gsrq fu%'kqYd">
      <formula>NOT(ISERROR(SEARCH("dsoy jktdh; fo|ky;ksa esa iz;ksx gsrq fu%'kqYd",B327)))</formula>
    </cfRule>
  </conditionalFormatting>
  <conditionalFormatting sqref="B338 C358 B339:C342 B343:B356 C344:J344 C353:J355">
    <cfRule type="containsText" dxfId="738" priority="738" stopIfTrue="1" operator="containsText" text="f'k{kk foHkkx jktLFkku">
      <formula>NOT(ISERROR(SEARCH("f'k{kk foHkkx jktLFkku",B338)))</formula>
    </cfRule>
    <cfRule type="containsText" dxfId="737" priority="739" stopIfTrue="1" operator="containsText" text="iw.kkZad">
      <formula>NOT(ISERROR(SEARCH("iw.kkZad",B338)))</formula>
    </cfRule>
  </conditionalFormatting>
  <conditionalFormatting sqref="F330 F318:G318 I318 D331 F333 D327:G327 D328:D329 F320 F322:G322 D337 F337 D318:D326 B316:B337">
    <cfRule type="containsText" dxfId="736" priority="737" operator="containsText" text="izkjfEHkd f'k{kk foHkkx] jktLFkku">
      <formula>NOT(ISERROR(SEARCH("izkjfEHkd f'k{kk foHkkx] jktLFkku",B316)))</formula>
    </cfRule>
  </conditionalFormatting>
  <conditionalFormatting sqref="F375 F363:G363 D373 D376 D372:G372 I363 F378 D382 F382 B384:C387 C403 B388:B401 D366:D371 C389:J389 C398:J400 D363:D364 B361:B383">
    <cfRule type="cellIs" dxfId="735" priority="736" stopIfTrue="1" operator="equal">
      <formula>0</formula>
    </cfRule>
  </conditionalFormatting>
  <conditionalFormatting sqref="F375 F363:G363 D373 D376 D372:G372 I363 F378 D382 F382 D366:D371 D363:D364 B361:B382">
    <cfRule type="containsText" dxfId="734" priority="735" stopIfTrue="1" operator="containsText" text="iw.kkZad">
      <formula>NOT(ISERROR(SEARCH("iw.kkZad",B361)))</formula>
    </cfRule>
  </conditionalFormatting>
  <conditionalFormatting sqref="F365 F372 F375 G367 D364 C403 C384:C386 D366:D372 C400:J400">
    <cfRule type="cellIs" dxfId="733" priority="733" stopIfTrue="1" operator="equal">
      <formula>1800</formula>
    </cfRule>
    <cfRule type="cellIs" dxfId="732" priority="734" stopIfTrue="1" operator="equal">
      <formula>200</formula>
    </cfRule>
  </conditionalFormatting>
  <conditionalFormatting sqref="F375 D373 D372:G372 B383 C403 B384:C387 B388:B401 C389:J389 C398:J400">
    <cfRule type="containsText" dxfId="731" priority="732" stopIfTrue="1" operator="containsText" text="dsoy jktdh; fo|ky;ksa esa iz;ksx gsrq fu%'kqYd">
      <formula>NOT(ISERROR(SEARCH("dsoy jktdh; fo|ky;ksa esa iz;ksx gsrq fu%'kqYd",B372)))</formula>
    </cfRule>
  </conditionalFormatting>
  <conditionalFormatting sqref="B383 C403 B384:C387 B388:B401 C389:J389 C398:J400">
    <cfRule type="containsText" dxfId="730" priority="730" stopIfTrue="1" operator="containsText" text="f'k{kk foHkkx jktLFkku">
      <formula>NOT(ISERROR(SEARCH("f'k{kk foHkkx jktLFkku",B383)))</formula>
    </cfRule>
    <cfRule type="containsText" dxfId="729" priority="731" stopIfTrue="1" operator="containsText" text="iw.kkZad">
      <formula>NOT(ISERROR(SEARCH("iw.kkZad",B383)))</formula>
    </cfRule>
  </conditionalFormatting>
  <conditionalFormatting sqref="F375 F363:G363 I363 D376 F378 D372:G372 D373:D374 F365 F367:G367 D382 F382 D363:D371 B361:B382">
    <cfRule type="containsText" dxfId="728" priority="729" operator="containsText" text="izkjfEHkd f'k{kk foHkkx] jktLFkku">
      <formula>NOT(ISERROR(SEARCH("izkjfEHkd f'k{kk foHkkx] jktLFkku",B361)))</formula>
    </cfRule>
  </conditionalFormatting>
  <conditionalFormatting sqref="F420 F408:G408 D418 D421 D417:G417 I408 F423 D427 F427 B429:C432 C448 B433:B446 D411:D416 C434:J434 C443:J445 D408:D409 B406:B428">
    <cfRule type="cellIs" dxfId="727" priority="728" stopIfTrue="1" operator="equal">
      <formula>0</formula>
    </cfRule>
  </conditionalFormatting>
  <conditionalFormatting sqref="F420 F408:G408 D418 D421 D417:G417 I408 F423 D427 F427 D411:D416 D408:D409 B406:B427">
    <cfRule type="containsText" dxfId="726" priority="727" stopIfTrue="1" operator="containsText" text="iw.kkZad">
      <formula>NOT(ISERROR(SEARCH("iw.kkZad",B406)))</formula>
    </cfRule>
  </conditionalFormatting>
  <conditionalFormatting sqref="F410 F417 F420 G412 D409 C448 C429:C431 D411:D417 C445:J445">
    <cfRule type="cellIs" dxfId="725" priority="725" stopIfTrue="1" operator="equal">
      <formula>1800</formula>
    </cfRule>
    <cfRule type="cellIs" dxfId="724" priority="726" stopIfTrue="1" operator="equal">
      <formula>200</formula>
    </cfRule>
  </conditionalFormatting>
  <conditionalFormatting sqref="F420 D418 D417:G417 B428 C448 B429:C432 B433:B446 C434:J434 C443:J445">
    <cfRule type="containsText" dxfId="723" priority="724" stopIfTrue="1" operator="containsText" text="dsoy jktdh; fo|ky;ksa esa iz;ksx gsrq fu%'kqYd">
      <formula>NOT(ISERROR(SEARCH("dsoy jktdh; fo|ky;ksa esa iz;ksx gsrq fu%'kqYd",B417)))</formula>
    </cfRule>
  </conditionalFormatting>
  <conditionalFormatting sqref="B428 C448 B429:C432 B433:B446 C434:J434 C443:J445">
    <cfRule type="containsText" dxfId="722" priority="722" stopIfTrue="1" operator="containsText" text="f'k{kk foHkkx jktLFkku">
      <formula>NOT(ISERROR(SEARCH("f'k{kk foHkkx jktLFkku",B428)))</formula>
    </cfRule>
    <cfRule type="containsText" dxfId="721" priority="723" stopIfTrue="1" operator="containsText" text="iw.kkZad">
      <formula>NOT(ISERROR(SEARCH("iw.kkZad",B428)))</formula>
    </cfRule>
  </conditionalFormatting>
  <conditionalFormatting sqref="F420 F408:G408 I408 D421 F423 D417:G417 D418:D419 F410 F412:G412 D427 F427 D408:D416 B406:B427">
    <cfRule type="containsText" dxfId="720" priority="721" operator="containsText" text="izkjfEHkd f'k{kk foHkkx] jktLFkku">
      <formula>NOT(ISERROR(SEARCH("izkjfEHkd f'k{kk foHkkx] jktLFkku",B406)))</formula>
    </cfRule>
  </conditionalFormatting>
  <conditionalFormatting sqref="F465 F453:G453 D463 D466 D462:G462 I453 F468 D472 F472 B474:C477 C493 B478:B491 D456:D461 C479:J479 C488:J490 D453:D454 B451:B473">
    <cfRule type="cellIs" dxfId="719" priority="720" stopIfTrue="1" operator="equal">
      <formula>0</formula>
    </cfRule>
  </conditionalFormatting>
  <conditionalFormatting sqref="F465 F453:G453 D463 D466 D462:G462 I453 F468 D472 F472 D456:D461 D453:D454 B451:B472">
    <cfRule type="containsText" dxfId="718" priority="719" stopIfTrue="1" operator="containsText" text="iw.kkZad">
      <formula>NOT(ISERROR(SEARCH("iw.kkZad",B451)))</formula>
    </cfRule>
  </conditionalFormatting>
  <conditionalFormatting sqref="F455 F462 F465 G457 D454 C493 C474:C476 D456:D462 C490:J490">
    <cfRule type="cellIs" dxfId="717" priority="717" stopIfTrue="1" operator="equal">
      <formula>1800</formula>
    </cfRule>
    <cfRule type="cellIs" dxfId="716" priority="718" stopIfTrue="1" operator="equal">
      <formula>200</formula>
    </cfRule>
  </conditionalFormatting>
  <conditionalFormatting sqref="F465 D463 D462:G462 B473 C493 B474:C477 B478:B491 C479:J479 C488:J490">
    <cfRule type="containsText" dxfId="715" priority="716" stopIfTrue="1" operator="containsText" text="dsoy jktdh; fo|ky;ksa esa iz;ksx gsrq fu%'kqYd">
      <formula>NOT(ISERROR(SEARCH("dsoy jktdh; fo|ky;ksa esa iz;ksx gsrq fu%'kqYd",B462)))</formula>
    </cfRule>
  </conditionalFormatting>
  <conditionalFormatting sqref="B473 C493 B474:C477 B478:B491 C479:J479 C488:J490">
    <cfRule type="containsText" dxfId="714" priority="714" stopIfTrue="1" operator="containsText" text="f'k{kk foHkkx jktLFkku">
      <formula>NOT(ISERROR(SEARCH("f'k{kk foHkkx jktLFkku",B473)))</formula>
    </cfRule>
    <cfRule type="containsText" dxfId="713" priority="715" stopIfTrue="1" operator="containsText" text="iw.kkZad">
      <formula>NOT(ISERROR(SEARCH("iw.kkZad",B473)))</formula>
    </cfRule>
  </conditionalFormatting>
  <conditionalFormatting sqref="F465 F453:G453 I453 D466 F468 D462:G462 D463:D464 F455 F457:G457 D472 F472 D453:D461 B451:B472">
    <cfRule type="containsText" dxfId="712" priority="713" operator="containsText" text="izkjfEHkd f'k{kk foHkkx] jktLFkku">
      <formula>NOT(ISERROR(SEARCH("izkjfEHkd f'k{kk foHkkx] jktLFkku",B451)))</formula>
    </cfRule>
  </conditionalFormatting>
  <conditionalFormatting sqref="F510 F498:G498 D508 D511 D507:G507 I498 F513 D517 F517 B519:C522 C538 B523:B536 D501:D506 C524:J524 C533:J535 D498:D499 B496:B518">
    <cfRule type="cellIs" dxfId="711" priority="712" stopIfTrue="1" operator="equal">
      <formula>0</formula>
    </cfRule>
  </conditionalFormatting>
  <conditionalFormatting sqref="F510 F498:G498 D508 D511 D507:G507 I498 F513 D517 F517 D501:D506 D498:D499 B496:B517">
    <cfRule type="containsText" dxfId="710" priority="711" stopIfTrue="1" operator="containsText" text="iw.kkZad">
      <formula>NOT(ISERROR(SEARCH("iw.kkZad",B496)))</formula>
    </cfRule>
  </conditionalFormatting>
  <conditionalFormatting sqref="F500 F507 F510 G502 D499 C538 C519:C521 D501:D507 C535:J535">
    <cfRule type="cellIs" dxfId="709" priority="709" stopIfTrue="1" operator="equal">
      <formula>1800</formula>
    </cfRule>
    <cfRule type="cellIs" dxfId="708" priority="710" stopIfTrue="1" operator="equal">
      <formula>200</formula>
    </cfRule>
  </conditionalFormatting>
  <conditionalFormatting sqref="F510 D508 D507:G507 B518 C538 B519:C522 B523:B536 C524:J524 C533:J535">
    <cfRule type="containsText" dxfId="707" priority="708" stopIfTrue="1" operator="containsText" text="dsoy jktdh; fo|ky;ksa esa iz;ksx gsrq fu%'kqYd">
      <formula>NOT(ISERROR(SEARCH("dsoy jktdh; fo|ky;ksa esa iz;ksx gsrq fu%'kqYd",B507)))</formula>
    </cfRule>
  </conditionalFormatting>
  <conditionalFormatting sqref="B518 C538 B519:C522 B523:B536 C524:J524 C533:J535">
    <cfRule type="containsText" dxfId="706" priority="706" stopIfTrue="1" operator="containsText" text="f'k{kk foHkkx jktLFkku">
      <formula>NOT(ISERROR(SEARCH("f'k{kk foHkkx jktLFkku",B518)))</formula>
    </cfRule>
    <cfRule type="containsText" dxfId="705" priority="707" stopIfTrue="1" operator="containsText" text="iw.kkZad">
      <formula>NOT(ISERROR(SEARCH("iw.kkZad",B518)))</formula>
    </cfRule>
  </conditionalFormatting>
  <conditionalFormatting sqref="F510 F498:G498 I498 D511 F513 D507:G507 D508:D509 F500 F502:G502 D517 F517 D498:D506 B496:B517">
    <cfRule type="containsText" dxfId="704" priority="705" operator="containsText" text="izkjfEHkd f'k{kk foHkkx] jktLFkku">
      <formula>NOT(ISERROR(SEARCH("izkjfEHkd f'k{kk foHkkx] jktLFkku",B496)))</formula>
    </cfRule>
  </conditionalFormatting>
  <conditionalFormatting sqref="F555 F543:G543 D553 D556 D552:G552 I543 F558 D562 F562 B564:C567 C583 B568:B581 D546:D551 C569:J569 C578:J580 D543:D544 B541:B563">
    <cfRule type="cellIs" dxfId="703" priority="704" stopIfTrue="1" operator="equal">
      <formula>0</formula>
    </cfRule>
  </conditionalFormatting>
  <conditionalFormatting sqref="F555 F543:G543 D553 D556 D552:G552 I543 F558 D562 F562 D546:D551 D543:D544 B541:B562">
    <cfRule type="containsText" dxfId="702" priority="703" stopIfTrue="1" operator="containsText" text="iw.kkZad">
      <formula>NOT(ISERROR(SEARCH("iw.kkZad",B541)))</formula>
    </cfRule>
  </conditionalFormatting>
  <conditionalFormatting sqref="F545 F552 F555 G547 D544 C583 C564:C566 D546:D552 C580:J580">
    <cfRule type="cellIs" dxfId="701" priority="701" stopIfTrue="1" operator="equal">
      <formula>1800</formula>
    </cfRule>
    <cfRule type="cellIs" dxfId="700" priority="702" stopIfTrue="1" operator="equal">
      <formula>200</formula>
    </cfRule>
  </conditionalFormatting>
  <conditionalFormatting sqref="F555 D553 D552:G552 B563 C583 B564:C567 B568:B581 C569:J569 C578:J580">
    <cfRule type="containsText" dxfId="699" priority="700" stopIfTrue="1" operator="containsText" text="dsoy jktdh; fo|ky;ksa esa iz;ksx gsrq fu%'kqYd">
      <formula>NOT(ISERROR(SEARCH("dsoy jktdh; fo|ky;ksa esa iz;ksx gsrq fu%'kqYd",B552)))</formula>
    </cfRule>
  </conditionalFormatting>
  <conditionalFormatting sqref="B563 C583 B564:C567 B568:B581 C569:J569 C578:J580">
    <cfRule type="containsText" dxfId="698" priority="698" stopIfTrue="1" operator="containsText" text="f'k{kk foHkkx jktLFkku">
      <formula>NOT(ISERROR(SEARCH("f'k{kk foHkkx jktLFkku",B563)))</formula>
    </cfRule>
    <cfRule type="containsText" dxfId="697" priority="699" stopIfTrue="1" operator="containsText" text="iw.kkZad">
      <formula>NOT(ISERROR(SEARCH("iw.kkZad",B563)))</formula>
    </cfRule>
  </conditionalFormatting>
  <conditionalFormatting sqref="F555 F543:G543 I543 D556 F558 D552:G552 D553:D554 F545 F547:G547 D562 F562 D543:D551 B541:B562">
    <cfRule type="containsText" dxfId="696" priority="697" operator="containsText" text="izkjfEHkd f'k{kk foHkkx] jktLFkku">
      <formula>NOT(ISERROR(SEARCH("izkjfEHkd f'k{kk foHkkx] jktLFkku",B541)))</formula>
    </cfRule>
  </conditionalFormatting>
  <conditionalFormatting sqref="F600 F588:G588 D598 D601 D597:G597 I588 F603 D607 F607 B609:C612 C628 B613:B626 D591:D596 C614:J614 C623:J625 D588:D589 B586:B608">
    <cfRule type="cellIs" dxfId="695" priority="696" stopIfTrue="1" operator="equal">
      <formula>0</formula>
    </cfRule>
  </conditionalFormatting>
  <conditionalFormatting sqref="F600 F588:G588 D598 D601 D597:G597 I588 F603 D607 F607 D591:D596 D588:D589 B586:B607">
    <cfRule type="containsText" dxfId="694" priority="695" stopIfTrue="1" operator="containsText" text="iw.kkZad">
      <formula>NOT(ISERROR(SEARCH("iw.kkZad",B586)))</formula>
    </cfRule>
  </conditionalFormatting>
  <conditionalFormatting sqref="F590 F597 F600 G592 D589 C628 C609:C611 D591:D597 C625:J625">
    <cfRule type="cellIs" dxfId="693" priority="693" stopIfTrue="1" operator="equal">
      <formula>1800</formula>
    </cfRule>
    <cfRule type="cellIs" dxfId="692" priority="694" stopIfTrue="1" operator="equal">
      <formula>200</formula>
    </cfRule>
  </conditionalFormatting>
  <conditionalFormatting sqref="F600 D598 D597:G597 B608 C628 B609:C612 B613:B626 C614:J614 C623:J625">
    <cfRule type="containsText" dxfId="691" priority="692" stopIfTrue="1" operator="containsText" text="dsoy jktdh; fo|ky;ksa esa iz;ksx gsrq fu%'kqYd">
      <formula>NOT(ISERROR(SEARCH("dsoy jktdh; fo|ky;ksa esa iz;ksx gsrq fu%'kqYd",B597)))</formula>
    </cfRule>
  </conditionalFormatting>
  <conditionalFormatting sqref="B608 C628 B609:C612 B613:B626 C614:J614 C623:J625">
    <cfRule type="containsText" dxfId="690" priority="690" stopIfTrue="1" operator="containsText" text="f'k{kk foHkkx jktLFkku">
      <formula>NOT(ISERROR(SEARCH("f'k{kk foHkkx jktLFkku",B608)))</formula>
    </cfRule>
    <cfRule type="containsText" dxfId="689" priority="691" stopIfTrue="1" operator="containsText" text="iw.kkZad">
      <formula>NOT(ISERROR(SEARCH("iw.kkZad",B608)))</formula>
    </cfRule>
  </conditionalFormatting>
  <conditionalFormatting sqref="F600 F588:G588 I588 D601 F603 D597:G597 D598:D599 F590 F592:G592 D607 F607 D588:D596 B586:B607">
    <cfRule type="containsText" dxfId="688" priority="689" operator="containsText" text="izkjfEHkd f'k{kk foHkkx] jktLFkku">
      <formula>NOT(ISERROR(SEARCH("izkjfEHkd f'k{kk foHkkx] jktLFkku",B586)))</formula>
    </cfRule>
  </conditionalFormatting>
  <conditionalFormatting sqref="F645 F633:G633 D643 D646 D642:G642 I633 F648 D652 F652 B654:C657 C673 B658:B671 D636:D641 C659:J659 C668:J670 D633:D634 B631:B653">
    <cfRule type="cellIs" dxfId="687" priority="688" stopIfTrue="1" operator="equal">
      <formula>0</formula>
    </cfRule>
  </conditionalFormatting>
  <conditionalFormatting sqref="F645 F633:G633 D643 D646 D642:G642 I633 F648 D652 F652 D636:D641 D633:D634 B631:B652">
    <cfRule type="containsText" dxfId="686" priority="687" stopIfTrue="1" operator="containsText" text="iw.kkZad">
      <formula>NOT(ISERROR(SEARCH("iw.kkZad",B631)))</formula>
    </cfRule>
  </conditionalFormatting>
  <conditionalFormatting sqref="F635 F642 F645 G637 D634 C673 C654:C656 D636:D642 C670:J670">
    <cfRule type="cellIs" dxfId="685" priority="685" stopIfTrue="1" operator="equal">
      <formula>1800</formula>
    </cfRule>
    <cfRule type="cellIs" dxfId="684" priority="686" stopIfTrue="1" operator="equal">
      <formula>200</formula>
    </cfRule>
  </conditionalFormatting>
  <conditionalFormatting sqref="F645 D643 D642:G642 B653 C673 B654:C657 B658:B671 C659:J659 C668:J670">
    <cfRule type="containsText" dxfId="683" priority="684" stopIfTrue="1" operator="containsText" text="dsoy jktdh; fo|ky;ksa esa iz;ksx gsrq fu%'kqYd">
      <formula>NOT(ISERROR(SEARCH("dsoy jktdh; fo|ky;ksa esa iz;ksx gsrq fu%'kqYd",B642)))</formula>
    </cfRule>
  </conditionalFormatting>
  <conditionalFormatting sqref="B653 C673 B654:C657 B658:B671 C659:J659 C668:J670">
    <cfRule type="containsText" dxfId="682" priority="682" stopIfTrue="1" operator="containsText" text="f'k{kk foHkkx jktLFkku">
      <formula>NOT(ISERROR(SEARCH("f'k{kk foHkkx jktLFkku",B653)))</formula>
    </cfRule>
    <cfRule type="containsText" dxfId="681" priority="683" stopIfTrue="1" operator="containsText" text="iw.kkZad">
      <formula>NOT(ISERROR(SEARCH("iw.kkZad",B653)))</formula>
    </cfRule>
  </conditionalFormatting>
  <conditionalFormatting sqref="F645 F633:G633 I633 D646 F648 D642:G642 D643:D644 F635 F637:G637 D652 F652 D633:D641 B631:B652">
    <cfRule type="containsText" dxfId="680" priority="681" operator="containsText" text="izkjfEHkd f'k{kk foHkkx] jktLFkku">
      <formula>NOT(ISERROR(SEARCH("izkjfEHkd f'k{kk foHkkx] jktLFkku",B631)))</formula>
    </cfRule>
  </conditionalFormatting>
  <conditionalFormatting sqref="F690 F678:G678 D688 D691 D687:G687 I678 F693 D697 F697 B699:C702 C718 B703:B716 D681:D686 C704:J704 C713:J715 D678:D679 B676:B698">
    <cfRule type="cellIs" dxfId="679" priority="680" stopIfTrue="1" operator="equal">
      <formula>0</formula>
    </cfRule>
  </conditionalFormatting>
  <conditionalFormatting sqref="F690 F678:G678 D688 D691 D687:G687 I678 F693 D697 F697 D681:D686 D678:D679 B676:B697">
    <cfRule type="containsText" dxfId="678" priority="679" stopIfTrue="1" operator="containsText" text="iw.kkZad">
      <formula>NOT(ISERROR(SEARCH("iw.kkZad",B676)))</formula>
    </cfRule>
  </conditionalFormatting>
  <conditionalFormatting sqref="F680 F687 F690 G682 D679 C718 C699:C701 D681:D687 C715:J715">
    <cfRule type="cellIs" dxfId="677" priority="677" stopIfTrue="1" operator="equal">
      <formula>1800</formula>
    </cfRule>
    <cfRule type="cellIs" dxfId="676" priority="678" stopIfTrue="1" operator="equal">
      <formula>200</formula>
    </cfRule>
  </conditionalFormatting>
  <conditionalFormatting sqref="F690 D688 D687:G687 B698 C718 B699:C702 B703:B716 C704:J704 C713:J715">
    <cfRule type="containsText" dxfId="675" priority="676" stopIfTrue="1" operator="containsText" text="dsoy jktdh; fo|ky;ksa esa iz;ksx gsrq fu%'kqYd">
      <formula>NOT(ISERROR(SEARCH("dsoy jktdh; fo|ky;ksa esa iz;ksx gsrq fu%'kqYd",B687)))</formula>
    </cfRule>
  </conditionalFormatting>
  <conditionalFormatting sqref="B698 C718 B699:C702 B703:B716 C704:J704 C713:J715">
    <cfRule type="containsText" dxfId="674" priority="674" stopIfTrue="1" operator="containsText" text="f'k{kk foHkkx jktLFkku">
      <formula>NOT(ISERROR(SEARCH("f'k{kk foHkkx jktLFkku",B698)))</formula>
    </cfRule>
    <cfRule type="containsText" dxfId="673" priority="675" stopIfTrue="1" operator="containsText" text="iw.kkZad">
      <formula>NOT(ISERROR(SEARCH("iw.kkZad",B698)))</formula>
    </cfRule>
  </conditionalFormatting>
  <conditionalFormatting sqref="F690 F678:G678 I678 D691 F693 D687:G687 D688:D689 F680 F682:G682 D697 F697 D678:D686 B676:B697">
    <cfRule type="containsText" dxfId="672" priority="673" operator="containsText" text="izkjfEHkd f'k{kk foHkkx] jktLFkku">
      <formula>NOT(ISERROR(SEARCH("izkjfEHkd f'k{kk foHkkx] jktLFkku",B676)))</formula>
    </cfRule>
  </conditionalFormatting>
  <conditionalFormatting sqref="F735 F723:G723 D733 D736 D732:G732 I723 F738 D742 F742 B744:C747 C763 B748:B761 D726:D731 C749:J749 C758:J760 D723:D724 B721:B743">
    <cfRule type="cellIs" dxfId="671" priority="672" stopIfTrue="1" operator="equal">
      <formula>0</formula>
    </cfRule>
  </conditionalFormatting>
  <conditionalFormatting sqref="F735 F723:G723 D733 D736 D732:G732 I723 F738 D742 F742 D726:D731 D723:D724 B721:B742">
    <cfRule type="containsText" dxfId="670" priority="671" stopIfTrue="1" operator="containsText" text="iw.kkZad">
      <formula>NOT(ISERROR(SEARCH("iw.kkZad",B721)))</formula>
    </cfRule>
  </conditionalFormatting>
  <conditionalFormatting sqref="F725 F732 F735 G727 D724 C763 C744:C746 D726:D732 C760:J760">
    <cfRule type="cellIs" dxfId="669" priority="669" stopIfTrue="1" operator="equal">
      <formula>1800</formula>
    </cfRule>
    <cfRule type="cellIs" dxfId="668" priority="670" stopIfTrue="1" operator="equal">
      <formula>200</formula>
    </cfRule>
  </conditionalFormatting>
  <conditionalFormatting sqref="F735 D733 D732:G732 B743 C763 B744:C747 B748:B761 C749:J749 C758:J760">
    <cfRule type="containsText" dxfId="667" priority="668" stopIfTrue="1" operator="containsText" text="dsoy jktdh; fo|ky;ksa esa iz;ksx gsrq fu%'kqYd">
      <formula>NOT(ISERROR(SEARCH("dsoy jktdh; fo|ky;ksa esa iz;ksx gsrq fu%'kqYd",B732)))</formula>
    </cfRule>
  </conditionalFormatting>
  <conditionalFormatting sqref="B743 C763 B744:C747 B748:B761 C749:J749 C758:J760">
    <cfRule type="containsText" dxfId="666" priority="666" stopIfTrue="1" operator="containsText" text="f'k{kk foHkkx jktLFkku">
      <formula>NOT(ISERROR(SEARCH("f'k{kk foHkkx jktLFkku",B743)))</formula>
    </cfRule>
    <cfRule type="containsText" dxfId="665" priority="667" stopIfTrue="1" operator="containsText" text="iw.kkZad">
      <formula>NOT(ISERROR(SEARCH("iw.kkZad",B743)))</formula>
    </cfRule>
  </conditionalFormatting>
  <conditionalFormatting sqref="F735 F723:G723 I723 D736 F738 D732:G732 D733:D734 F725 F727:G727 D742 F742 D723:D731 B721:B742">
    <cfRule type="containsText" dxfId="664" priority="665" operator="containsText" text="izkjfEHkd f'k{kk foHkkx] jktLFkku">
      <formula>NOT(ISERROR(SEARCH("izkjfEHkd f'k{kk foHkkx] jktLFkku",B721)))</formula>
    </cfRule>
  </conditionalFormatting>
  <conditionalFormatting sqref="F780 F768:G768 D778 D781 D777:G777 I768 F783 D787 F787 B789:C792 C808 B793:B806 D771:D776 C794:J794 C803:J805 D768:D769 B766:B788">
    <cfRule type="cellIs" dxfId="663" priority="664" stopIfTrue="1" operator="equal">
      <formula>0</formula>
    </cfRule>
  </conditionalFormatting>
  <conditionalFormatting sqref="F780 F768:G768 D778 D781 D777:G777 I768 F783 D787 F787 D771:D776 D768:D769 B766:B787">
    <cfRule type="containsText" dxfId="662" priority="663" stopIfTrue="1" operator="containsText" text="iw.kkZad">
      <formula>NOT(ISERROR(SEARCH("iw.kkZad",B766)))</formula>
    </cfRule>
  </conditionalFormatting>
  <conditionalFormatting sqref="F770 F777 F780 G772 D769 C808 C789:C791 D771:D777 C805:J805">
    <cfRule type="cellIs" dxfId="661" priority="661" stopIfTrue="1" operator="equal">
      <formula>1800</formula>
    </cfRule>
    <cfRule type="cellIs" dxfId="660" priority="662" stopIfTrue="1" operator="equal">
      <formula>200</formula>
    </cfRule>
  </conditionalFormatting>
  <conditionalFormatting sqref="F780 D778 D777:G777 B788 C808 B789:C792 B793:B806 C794:J794 C803:J805">
    <cfRule type="containsText" dxfId="659" priority="660" stopIfTrue="1" operator="containsText" text="dsoy jktdh; fo|ky;ksa esa iz;ksx gsrq fu%'kqYd">
      <formula>NOT(ISERROR(SEARCH("dsoy jktdh; fo|ky;ksa esa iz;ksx gsrq fu%'kqYd",B777)))</formula>
    </cfRule>
  </conditionalFormatting>
  <conditionalFormatting sqref="B788 C808 B789:C792 B793:B806 C794:J794 C803:J805">
    <cfRule type="containsText" dxfId="658" priority="658" stopIfTrue="1" operator="containsText" text="f'k{kk foHkkx jktLFkku">
      <formula>NOT(ISERROR(SEARCH("f'k{kk foHkkx jktLFkku",B788)))</formula>
    </cfRule>
    <cfRule type="containsText" dxfId="657" priority="659" stopIfTrue="1" operator="containsText" text="iw.kkZad">
      <formula>NOT(ISERROR(SEARCH("iw.kkZad",B788)))</formula>
    </cfRule>
  </conditionalFormatting>
  <conditionalFormatting sqref="F780 F768:G768 I768 D781 F783 D777:G777 D778:D779 F770 F772:G772 D787 F787 D768:D776 B766:B787">
    <cfRule type="containsText" dxfId="656" priority="657" operator="containsText" text="izkjfEHkd f'k{kk foHkkx] jktLFkku">
      <formula>NOT(ISERROR(SEARCH("izkjfEHkd f'k{kk foHkkx] jktLFkku",B766)))</formula>
    </cfRule>
  </conditionalFormatting>
  <conditionalFormatting sqref="F825 F813:G813 D823 D826 D822:G822 I813 F828 D832 F832 B834:C837 C853 B838:B851 D816:D821 C839:J839 C848:J850 D813:D814 B811:B833">
    <cfRule type="cellIs" dxfId="655" priority="656" stopIfTrue="1" operator="equal">
      <formula>0</formula>
    </cfRule>
  </conditionalFormatting>
  <conditionalFormatting sqref="F825 F813:G813 D823 D826 D822:G822 I813 F828 D832 F832 D816:D821 D813:D814 B811:B832">
    <cfRule type="containsText" dxfId="654" priority="655" stopIfTrue="1" operator="containsText" text="iw.kkZad">
      <formula>NOT(ISERROR(SEARCH("iw.kkZad",B811)))</formula>
    </cfRule>
  </conditionalFormatting>
  <conditionalFormatting sqref="F815 F822 F825 G817 D814 C853 C834:C836 D816:D822 C850:J850">
    <cfRule type="cellIs" dxfId="653" priority="653" stopIfTrue="1" operator="equal">
      <formula>1800</formula>
    </cfRule>
    <cfRule type="cellIs" dxfId="652" priority="654" stopIfTrue="1" operator="equal">
      <formula>200</formula>
    </cfRule>
  </conditionalFormatting>
  <conditionalFormatting sqref="F825 D823 D822:G822 B833 C853 B834:C837 B838:B851 C839:J839 C848:J850">
    <cfRule type="containsText" dxfId="651" priority="652" stopIfTrue="1" operator="containsText" text="dsoy jktdh; fo|ky;ksa esa iz;ksx gsrq fu%'kqYd">
      <formula>NOT(ISERROR(SEARCH("dsoy jktdh; fo|ky;ksa esa iz;ksx gsrq fu%'kqYd",B822)))</formula>
    </cfRule>
  </conditionalFormatting>
  <conditionalFormatting sqref="B833 C853 B834:C837 B838:B851 C839:J839 C848:J850">
    <cfRule type="containsText" dxfId="650" priority="650" stopIfTrue="1" operator="containsText" text="f'k{kk foHkkx jktLFkku">
      <formula>NOT(ISERROR(SEARCH("f'k{kk foHkkx jktLFkku",B833)))</formula>
    </cfRule>
    <cfRule type="containsText" dxfId="649" priority="651" stopIfTrue="1" operator="containsText" text="iw.kkZad">
      <formula>NOT(ISERROR(SEARCH("iw.kkZad",B833)))</formula>
    </cfRule>
  </conditionalFormatting>
  <conditionalFormatting sqref="F825 F813:G813 I813 D826 F828 D822:G822 D823:D824 F815 F817:G817 D832 F832 D813:D821 B811:B832">
    <cfRule type="containsText" dxfId="648" priority="649" operator="containsText" text="izkjfEHkd f'k{kk foHkkx] jktLFkku">
      <formula>NOT(ISERROR(SEARCH("izkjfEHkd f'k{kk foHkkx] jktLFkku",B811)))</formula>
    </cfRule>
  </conditionalFormatting>
  <conditionalFormatting sqref="F870 F858:G858 D868 D871 D867:G867 I858 F873 D877 F877 B879:C882 C898 B883:B896 D861:D866 C884:J884 C893:J895 D858:D859 B856:B878">
    <cfRule type="cellIs" dxfId="647" priority="648" stopIfTrue="1" operator="equal">
      <formula>0</formula>
    </cfRule>
  </conditionalFormatting>
  <conditionalFormatting sqref="F870 F858:G858 D868 D871 D867:G867 I858 F873 D877 F877 D861:D866 D858:D859 B856:B877">
    <cfRule type="containsText" dxfId="646" priority="647" stopIfTrue="1" operator="containsText" text="iw.kkZad">
      <formula>NOT(ISERROR(SEARCH("iw.kkZad",B856)))</formula>
    </cfRule>
  </conditionalFormatting>
  <conditionalFormatting sqref="F860 F867 F870 G862 D859 C898 C879:C881 D861:D867 C895:J895">
    <cfRule type="cellIs" dxfId="645" priority="645" stopIfTrue="1" operator="equal">
      <formula>1800</formula>
    </cfRule>
    <cfRule type="cellIs" dxfId="644" priority="646" stopIfTrue="1" operator="equal">
      <formula>200</formula>
    </cfRule>
  </conditionalFormatting>
  <conditionalFormatting sqref="F870 D868 D867:G867 B878 C898 B879:C882 B883:B896 C884:J884 C893:J895">
    <cfRule type="containsText" dxfId="643" priority="644" stopIfTrue="1" operator="containsText" text="dsoy jktdh; fo|ky;ksa esa iz;ksx gsrq fu%'kqYd">
      <formula>NOT(ISERROR(SEARCH("dsoy jktdh; fo|ky;ksa esa iz;ksx gsrq fu%'kqYd",B867)))</formula>
    </cfRule>
  </conditionalFormatting>
  <conditionalFormatting sqref="B878 C898 B879:C882 B883:B896 C884:J884 C893:J895">
    <cfRule type="containsText" dxfId="642" priority="642" stopIfTrue="1" operator="containsText" text="f'k{kk foHkkx jktLFkku">
      <formula>NOT(ISERROR(SEARCH("f'k{kk foHkkx jktLFkku",B878)))</formula>
    </cfRule>
    <cfRule type="containsText" dxfId="641" priority="643" stopIfTrue="1" operator="containsText" text="iw.kkZad">
      <formula>NOT(ISERROR(SEARCH("iw.kkZad",B878)))</formula>
    </cfRule>
  </conditionalFormatting>
  <conditionalFormatting sqref="F870 F858:G858 I858 D871 F873 D867:G867 D868:D869 F860 F862:G862 D877 F877 D858:D866 B856:B877">
    <cfRule type="containsText" dxfId="640" priority="641" operator="containsText" text="izkjfEHkd f'k{kk foHkkx] jktLFkku">
      <formula>NOT(ISERROR(SEARCH("izkjfEHkd f'k{kk foHkkx] jktLFkku",B856)))</formula>
    </cfRule>
  </conditionalFormatting>
  <conditionalFormatting sqref="F915 F903:G903 D913 D916 D912:G912 I903 F918 D922 F922 B924:C927 C943 B928:B941 D906:D911 C929:J929 C938:J940 D903:D904 B901:B923">
    <cfRule type="cellIs" dxfId="639" priority="640" stopIfTrue="1" operator="equal">
      <formula>0</formula>
    </cfRule>
  </conditionalFormatting>
  <conditionalFormatting sqref="F915 F903:G903 D913 D916 D912:G912 I903 F918 D922 F922 D906:D911 D903:D904 B901:B922">
    <cfRule type="containsText" dxfId="638" priority="639" stopIfTrue="1" operator="containsText" text="iw.kkZad">
      <formula>NOT(ISERROR(SEARCH("iw.kkZad",B901)))</formula>
    </cfRule>
  </conditionalFormatting>
  <conditionalFormatting sqref="F905 F912 F915 G907 D904 C943 C924:C926 D906:D912 C940:J940">
    <cfRule type="cellIs" dxfId="637" priority="637" stopIfTrue="1" operator="equal">
      <formula>1800</formula>
    </cfRule>
    <cfRule type="cellIs" dxfId="636" priority="638" stopIfTrue="1" operator="equal">
      <formula>200</formula>
    </cfRule>
  </conditionalFormatting>
  <conditionalFormatting sqref="F915 D913 D912:G912 B923 C943 B924:C927 B928:B941 C929:J929 C938:J940">
    <cfRule type="containsText" dxfId="635" priority="636" stopIfTrue="1" operator="containsText" text="dsoy jktdh; fo|ky;ksa esa iz;ksx gsrq fu%'kqYd">
      <formula>NOT(ISERROR(SEARCH("dsoy jktdh; fo|ky;ksa esa iz;ksx gsrq fu%'kqYd",B912)))</formula>
    </cfRule>
  </conditionalFormatting>
  <conditionalFormatting sqref="B923 C943 B924:C927 B928:B941 C929:J929 C938:J940">
    <cfRule type="containsText" dxfId="634" priority="634" stopIfTrue="1" operator="containsText" text="f'k{kk foHkkx jktLFkku">
      <formula>NOT(ISERROR(SEARCH("f'k{kk foHkkx jktLFkku",B923)))</formula>
    </cfRule>
    <cfRule type="containsText" dxfId="633" priority="635" stopIfTrue="1" operator="containsText" text="iw.kkZad">
      <formula>NOT(ISERROR(SEARCH("iw.kkZad",B923)))</formula>
    </cfRule>
  </conditionalFormatting>
  <conditionalFormatting sqref="F915 F903:G903 I903 D916 F918 D912:G912 D913:D914 F905 F907:G907 D922 F922 D903:D911 B901:B922">
    <cfRule type="containsText" dxfId="632" priority="633" operator="containsText" text="izkjfEHkd f'k{kk foHkkx] jktLFkku">
      <formula>NOT(ISERROR(SEARCH("izkjfEHkd f'k{kk foHkkx] jktLFkku",B901)))</formula>
    </cfRule>
  </conditionalFormatting>
  <conditionalFormatting sqref="F960 F948:G948 D958 D961 D957:G957 I948 F963 D967 F967 B969:C972 C988 B973:B986 D951:D956 C974:J974 C983:J985 D948:D949 B946:B968">
    <cfRule type="cellIs" dxfId="631" priority="632" stopIfTrue="1" operator="equal">
      <formula>0</formula>
    </cfRule>
  </conditionalFormatting>
  <conditionalFormatting sqref="F960 F948:G948 D958 D961 D957:G957 I948 F963 D967 F967 D951:D956 D948:D949 B946:B967">
    <cfRule type="containsText" dxfId="630" priority="631" stopIfTrue="1" operator="containsText" text="iw.kkZad">
      <formula>NOT(ISERROR(SEARCH("iw.kkZad",B946)))</formula>
    </cfRule>
  </conditionalFormatting>
  <conditionalFormatting sqref="F950 F957 F960 G952 D949 C988 C969:C971 D951:D957 C985:J985">
    <cfRule type="cellIs" dxfId="629" priority="629" stopIfTrue="1" operator="equal">
      <formula>1800</formula>
    </cfRule>
    <cfRule type="cellIs" dxfId="628" priority="630" stopIfTrue="1" operator="equal">
      <formula>200</formula>
    </cfRule>
  </conditionalFormatting>
  <conditionalFormatting sqref="F960 D958 D957:G957 B968 C988 B969:C972 B973:B986 C974:J974 C983:J985">
    <cfRule type="containsText" dxfId="627" priority="628" stopIfTrue="1" operator="containsText" text="dsoy jktdh; fo|ky;ksa esa iz;ksx gsrq fu%'kqYd">
      <formula>NOT(ISERROR(SEARCH("dsoy jktdh; fo|ky;ksa esa iz;ksx gsrq fu%'kqYd",B957)))</formula>
    </cfRule>
  </conditionalFormatting>
  <conditionalFormatting sqref="B968 C988 B969:C972 B973:B986 C974:J974 C983:J985">
    <cfRule type="containsText" dxfId="626" priority="626" stopIfTrue="1" operator="containsText" text="f'k{kk foHkkx jktLFkku">
      <formula>NOT(ISERROR(SEARCH("f'k{kk foHkkx jktLFkku",B968)))</formula>
    </cfRule>
    <cfRule type="containsText" dxfId="625" priority="627" stopIfTrue="1" operator="containsText" text="iw.kkZad">
      <formula>NOT(ISERROR(SEARCH("iw.kkZad",B968)))</formula>
    </cfRule>
  </conditionalFormatting>
  <conditionalFormatting sqref="F960 F948:G948 I948 D961 F963 D957:G957 D958:D959 F950 F952:G952 D967 F967 D948:D956 B946:B967">
    <cfRule type="containsText" dxfId="624" priority="625" operator="containsText" text="izkjfEHkd f'k{kk foHkkx] jktLFkku">
      <formula>NOT(ISERROR(SEARCH("izkjfEHkd f'k{kk foHkkx] jktLFkku",B946)))</formula>
    </cfRule>
  </conditionalFormatting>
  <conditionalFormatting sqref="F1005 F993:G993 D1003 D1006 D1002:G1002 I993 F1008 D1012 F1012 B1014:C1017 C1033 B1018:B1031 D996:D1001 C1019:J1019 C1028:J1030 D993:D994 B991:B1013">
    <cfRule type="cellIs" dxfId="623" priority="624" stopIfTrue="1" operator="equal">
      <formula>0</formula>
    </cfRule>
  </conditionalFormatting>
  <conditionalFormatting sqref="F1005 F993:G993 D1003 D1006 D1002:G1002 I993 F1008 D1012 F1012 D996:D1001 D993:D994 B991:B1012">
    <cfRule type="containsText" dxfId="622" priority="623" stopIfTrue="1" operator="containsText" text="iw.kkZad">
      <formula>NOT(ISERROR(SEARCH("iw.kkZad",B991)))</formula>
    </cfRule>
  </conditionalFormatting>
  <conditionalFormatting sqref="F995 F1002 F1005 G997 D994 C1033 C1014:C1016 D996:D1002 C1030:J1030">
    <cfRule type="cellIs" dxfId="621" priority="621" stopIfTrue="1" operator="equal">
      <formula>1800</formula>
    </cfRule>
    <cfRule type="cellIs" dxfId="620" priority="622" stopIfTrue="1" operator="equal">
      <formula>200</formula>
    </cfRule>
  </conditionalFormatting>
  <conditionalFormatting sqref="F1005 D1003 D1002:G1002 B1013 C1033 B1014:C1017 B1018:B1031 C1019:J1019 C1028:J1030">
    <cfRule type="containsText" dxfId="619" priority="620" stopIfTrue="1" operator="containsText" text="dsoy jktdh; fo|ky;ksa esa iz;ksx gsrq fu%'kqYd">
      <formula>NOT(ISERROR(SEARCH("dsoy jktdh; fo|ky;ksa esa iz;ksx gsrq fu%'kqYd",B1002)))</formula>
    </cfRule>
  </conditionalFormatting>
  <conditionalFormatting sqref="B1013 C1033 B1014:C1017 B1018:B1031 C1019:J1019 C1028:J1030">
    <cfRule type="containsText" dxfId="618" priority="618" stopIfTrue="1" operator="containsText" text="f'k{kk foHkkx jktLFkku">
      <formula>NOT(ISERROR(SEARCH("f'k{kk foHkkx jktLFkku",B1013)))</formula>
    </cfRule>
    <cfRule type="containsText" dxfId="617" priority="619" stopIfTrue="1" operator="containsText" text="iw.kkZad">
      <formula>NOT(ISERROR(SEARCH("iw.kkZad",B1013)))</formula>
    </cfRule>
  </conditionalFormatting>
  <conditionalFormatting sqref="F1005 F993:G993 I993 D1006 F1008 D1002:G1002 D1003:D1004 F995 F997:G997 D1012 F1012 D993:D1001 B991:B1012">
    <cfRule type="containsText" dxfId="616" priority="617" operator="containsText" text="izkjfEHkd f'k{kk foHkkx] jktLFkku">
      <formula>NOT(ISERROR(SEARCH("izkjfEHkd f'k{kk foHkkx] jktLFkku",B991)))</formula>
    </cfRule>
  </conditionalFormatting>
  <conditionalFormatting sqref="F1050 F1038:G1038 D1048 D1051 D1047:G1047 I1038 F1053 D1057 F1057 B1059:C1062 C1078 B1063:B1076 D1041:D1046 C1064:J1064 C1073:J1075 D1038:D1039 B1036:B1058">
    <cfRule type="cellIs" dxfId="615" priority="616" stopIfTrue="1" operator="equal">
      <formula>0</formula>
    </cfRule>
  </conditionalFormatting>
  <conditionalFormatting sqref="F1050 F1038:G1038 D1048 D1051 D1047:G1047 I1038 F1053 D1057 F1057 D1041:D1046 D1038:D1039 B1036:B1057">
    <cfRule type="containsText" dxfId="614" priority="615" stopIfTrue="1" operator="containsText" text="iw.kkZad">
      <formula>NOT(ISERROR(SEARCH("iw.kkZad",B1036)))</formula>
    </cfRule>
  </conditionalFormatting>
  <conditionalFormatting sqref="F1040 F1047 F1050 G1042 D1039 C1078 C1059:C1061 D1041:D1047 C1075:J1075">
    <cfRule type="cellIs" dxfId="613" priority="613" stopIfTrue="1" operator="equal">
      <formula>1800</formula>
    </cfRule>
    <cfRule type="cellIs" dxfId="612" priority="614" stopIfTrue="1" operator="equal">
      <formula>200</formula>
    </cfRule>
  </conditionalFormatting>
  <conditionalFormatting sqref="F1050 D1048 D1047:G1047 B1058 C1078 B1059:C1062 B1063:B1076 C1064:J1064 C1073:J1075">
    <cfRule type="containsText" dxfId="611" priority="612" stopIfTrue="1" operator="containsText" text="dsoy jktdh; fo|ky;ksa esa iz;ksx gsrq fu%'kqYd">
      <formula>NOT(ISERROR(SEARCH("dsoy jktdh; fo|ky;ksa esa iz;ksx gsrq fu%'kqYd",B1047)))</formula>
    </cfRule>
  </conditionalFormatting>
  <conditionalFormatting sqref="B1058 C1078 B1059:C1062 B1063:B1076 C1064:J1064 C1073:J1075">
    <cfRule type="containsText" dxfId="610" priority="610" stopIfTrue="1" operator="containsText" text="f'k{kk foHkkx jktLFkku">
      <formula>NOT(ISERROR(SEARCH("f'k{kk foHkkx jktLFkku",B1058)))</formula>
    </cfRule>
    <cfRule type="containsText" dxfId="609" priority="611" stopIfTrue="1" operator="containsText" text="iw.kkZad">
      <formula>NOT(ISERROR(SEARCH("iw.kkZad",B1058)))</formula>
    </cfRule>
  </conditionalFormatting>
  <conditionalFormatting sqref="F1050 F1038:G1038 I1038 D1051 F1053 D1047:G1047 D1048:D1049 F1040 F1042:G1042 D1057 F1057 D1038:D1046 B1036:B1057">
    <cfRule type="containsText" dxfId="608" priority="609" operator="containsText" text="izkjfEHkd f'k{kk foHkkx] jktLFkku">
      <formula>NOT(ISERROR(SEARCH("izkjfEHkd f'k{kk foHkkx] jktLFkku",B1036)))</formula>
    </cfRule>
  </conditionalFormatting>
  <conditionalFormatting sqref="F1095 F1083:G1083 D1093 D1096 D1092:G1092 I1083 F1098 D1102 F1102 B1104:C1107 C1123 B1108:B1121 D1086:D1091 C1109:J1109 C1118:J1120 D1083:D1084 B1081:B1103">
    <cfRule type="cellIs" dxfId="607" priority="608" stopIfTrue="1" operator="equal">
      <formula>0</formula>
    </cfRule>
  </conditionalFormatting>
  <conditionalFormatting sqref="F1095 F1083:G1083 D1093 D1096 D1092:G1092 I1083 F1098 D1102 F1102 D1086:D1091 D1083:D1084 B1081:B1102">
    <cfRule type="containsText" dxfId="606" priority="607" stopIfTrue="1" operator="containsText" text="iw.kkZad">
      <formula>NOT(ISERROR(SEARCH("iw.kkZad",B1081)))</formula>
    </cfRule>
  </conditionalFormatting>
  <conditionalFormatting sqref="F1085 F1092 F1095 G1087 D1084 C1123 C1104:C1106 D1086:D1092 C1120:J1120">
    <cfRule type="cellIs" dxfId="605" priority="605" stopIfTrue="1" operator="equal">
      <formula>1800</formula>
    </cfRule>
    <cfRule type="cellIs" dxfId="604" priority="606" stopIfTrue="1" operator="equal">
      <formula>200</formula>
    </cfRule>
  </conditionalFormatting>
  <conditionalFormatting sqref="F1095 D1093 D1092:G1092 B1103 C1123 B1104:C1107 B1108:B1121 C1109:J1109 C1118:J1120">
    <cfRule type="containsText" dxfId="603" priority="604" stopIfTrue="1" operator="containsText" text="dsoy jktdh; fo|ky;ksa esa iz;ksx gsrq fu%'kqYd">
      <formula>NOT(ISERROR(SEARCH("dsoy jktdh; fo|ky;ksa esa iz;ksx gsrq fu%'kqYd",B1092)))</formula>
    </cfRule>
  </conditionalFormatting>
  <conditionalFormatting sqref="B1103 C1123 B1104:C1107 B1108:B1121 C1109:J1109 C1118:J1120">
    <cfRule type="containsText" dxfId="602" priority="602" stopIfTrue="1" operator="containsText" text="f'k{kk foHkkx jktLFkku">
      <formula>NOT(ISERROR(SEARCH("f'k{kk foHkkx jktLFkku",B1103)))</formula>
    </cfRule>
    <cfRule type="containsText" dxfId="601" priority="603" stopIfTrue="1" operator="containsText" text="iw.kkZad">
      <formula>NOT(ISERROR(SEARCH("iw.kkZad",B1103)))</formula>
    </cfRule>
  </conditionalFormatting>
  <conditionalFormatting sqref="F1095 F1083:G1083 I1083 D1096 F1098 D1092:G1092 D1093:D1094 F1085 F1087:G1087 D1102 F1102 D1083:D1091 B1081:B1102">
    <cfRule type="containsText" dxfId="600" priority="601" operator="containsText" text="izkjfEHkd f'k{kk foHkkx] jktLFkku">
      <formula>NOT(ISERROR(SEARCH("izkjfEHkd f'k{kk foHkkx] jktLFkku",B1081)))</formula>
    </cfRule>
  </conditionalFormatting>
  <conditionalFormatting sqref="F1140 F1128:G1128 D1138 D1141 D1137:G1137 I1128 F1143 D1147 F1147 B1149:C1152 C1168 B1153:B1166 D1131:D1136 C1154:J1154 C1163:J1165 D1128:D1129 B1126:B1148">
    <cfRule type="cellIs" dxfId="599" priority="600" stopIfTrue="1" operator="equal">
      <formula>0</formula>
    </cfRule>
  </conditionalFormatting>
  <conditionalFormatting sqref="F1140 F1128:G1128 D1138 D1141 D1137:G1137 I1128 F1143 D1147 F1147 D1131:D1136 D1128:D1129 B1126:B1147">
    <cfRule type="containsText" dxfId="598" priority="599" stopIfTrue="1" operator="containsText" text="iw.kkZad">
      <formula>NOT(ISERROR(SEARCH("iw.kkZad",B1126)))</formula>
    </cfRule>
  </conditionalFormatting>
  <conditionalFormatting sqref="F1130 F1137 F1140 G1132 D1129 C1168 C1149:C1151 D1131:D1137 C1165:J1165">
    <cfRule type="cellIs" dxfId="597" priority="597" stopIfTrue="1" operator="equal">
      <formula>1800</formula>
    </cfRule>
    <cfRule type="cellIs" dxfId="596" priority="598" stopIfTrue="1" operator="equal">
      <formula>200</formula>
    </cfRule>
  </conditionalFormatting>
  <conditionalFormatting sqref="F1140 D1138 D1137:G1137 B1148 C1168 B1149:C1152 B1153:B1166 C1154:J1154 C1163:J1165">
    <cfRule type="containsText" dxfId="595" priority="596" stopIfTrue="1" operator="containsText" text="dsoy jktdh; fo|ky;ksa esa iz;ksx gsrq fu%'kqYd">
      <formula>NOT(ISERROR(SEARCH("dsoy jktdh; fo|ky;ksa esa iz;ksx gsrq fu%'kqYd",B1137)))</formula>
    </cfRule>
  </conditionalFormatting>
  <conditionalFormatting sqref="B1148 C1168 B1149:C1152 B1153:B1166 C1154:J1154 C1163:J1165">
    <cfRule type="containsText" dxfId="594" priority="594" stopIfTrue="1" operator="containsText" text="f'k{kk foHkkx jktLFkku">
      <formula>NOT(ISERROR(SEARCH("f'k{kk foHkkx jktLFkku",B1148)))</formula>
    </cfRule>
    <cfRule type="containsText" dxfId="593" priority="595" stopIfTrue="1" operator="containsText" text="iw.kkZad">
      <formula>NOT(ISERROR(SEARCH("iw.kkZad",B1148)))</formula>
    </cfRule>
  </conditionalFormatting>
  <conditionalFormatting sqref="F1140 F1128:G1128 I1128 D1141 F1143 D1137:G1137 D1138:D1139 F1130 F1132:G1132 D1147 F1147 D1128:D1136 B1126:B1147">
    <cfRule type="containsText" dxfId="592" priority="593" operator="containsText" text="izkjfEHkd f'k{kk foHkkx] jktLFkku">
      <formula>NOT(ISERROR(SEARCH("izkjfEHkd f'k{kk foHkkx] jktLFkku",B1126)))</formula>
    </cfRule>
  </conditionalFormatting>
  <conditionalFormatting sqref="F1185 F1173:G1173 D1183 D1186 D1182:G1182 I1173 F1188 D1192 F1192 B1194:C1197 C1213 B1198:B1211 D1176:D1181 C1199:J1199 C1208:J1210 D1173:D1174 B1171:B1193">
    <cfRule type="cellIs" dxfId="591" priority="592" stopIfTrue="1" operator="equal">
      <formula>0</formula>
    </cfRule>
  </conditionalFormatting>
  <conditionalFormatting sqref="F1185 F1173:G1173 D1183 D1186 D1182:G1182 I1173 F1188 D1192 F1192 D1176:D1181 D1173:D1174 B1171:B1192">
    <cfRule type="containsText" dxfId="590" priority="591" stopIfTrue="1" operator="containsText" text="iw.kkZad">
      <formula>NOT(ISERROR(SEARCH("iw.kkZad",B1171)))</formula>
    </cfRule>
  </conditionalFormatting>
  <conditionalFormatting sqref="F1175 F1182 F1185 G1177 D1174 C1213 C1194:C1196 D1176:D1182 C1210:J1210">
    <cfRule type="cellIs" dxfId="589" priority="589" stopIfTrue="1" operator="equal">
      <formula>1800</formula>
    </cfRule>
    <cfRule type="cellIs" dxfId="588" priority="590" stopIfTrue="1" operator="equal">
      <formula>200</formula>
    </cfRule>
  </conditionalFormatting>
  <conditionalFormatting sqref="F1185 D1183 D1182:G1182 B1193 C1213 B1194:C1197 B1198:B1211 C1199:J1199 C1208:J1210">
    <cfRule type="containsText" dxfId="587" priority="588" stopIfTrue="1" operator="containsText" text="dsoy jktdh; fo|ky;ksa esa iz;ksx gsrq fu%'kqYd">
      <formula>NOT(ISERROR(SEARCH("dsoy jktdh; fo|ky;ksa esa iz;ksx gsrq fu%'kqYd",B1182)))</formula>
    </cfRule>
  </conditionalFormatting>
  <conditionalFormatting sqref="B1193 C1213 B1194:C1197 B1198:B1211 C1199:J1199 C1208:J1210">
    <cfRule type="containsText" dxfId="586" priority="586" stopIfTrue="1" operator="containsText" text="f'k{kk foHkkx jktLFkku">
      <formula>NOT(ISERROR(SEARCH("f'k{kk foHkkx jktLFkku",B1193)))</formula>
    </cfRule>
    <cfRule type="containsText" dxfId="585" priority="587" stopIfTrue="1" operator="containsText" text="iw.kkZad">
      <formula>NOT(ISERROR(SEARCH("iw.kkZad",B1193)))</formula>
    </cfRule>
  </conditionalFormatting>
  <conditionalFormatting sqref="F1185 F1173:G1173 I1173 D1186 F1188 D1182:G1182 D1183:D1184 F1175 F1177:G1177 D1192 F1192 D1173:D1181 B1171:B1192">
    <cfRule type="containsText" dxfId="584" priority="585" operator="containsText" text="izkjfEHkd f'k{kk foHkkx] jktLFkku">
      <formula>NOT(ISERROR(SEARCH("izkjfEHkd f'k{kk foHkkx] jktLFkku",B1171)))</formula>
    </cfRule>
  </conditionalFormatting>
  <conditionalFormatting sqref="F1230 F1218:G1218 D1228 D1231 D1227:G1227 I1218 F1233 D1237 F1237 B1239:C1242 C1258 B1243:B1256 D1221:D1226 C1244:J1244 C1253:J1255 D1218:D1219 B1216:B1238">
    <cfRule type="cellIs" dxfId="583" priority="584" stopIfTrue="1" operator="equal">
      <formula>0</formula>
    </cfRule>
  </conditionalFormatting>
  <conditionalFormatting sqref="F1230 F1218:G1218 D1228 D1231 D1227:G1227 I1218 F1233 D1237 F1237 D1221:D1226 D1218:D1219 B1216:B1237">
    <cfRule type="containsText" dxfId="582" priority="583" stopIfTrue="1" operator="containsText" text="iw.kkZad">
      <formula>NOT(ISERROR(SEARCH("iw.kkZad",B1216)))</formula>
    </cfRule>
  </conditionalFormatting>
  <conditionalFormatting sqref="F1220 F1227 F1230 G1222 D1219 C1258 C1239:C1241 D1221:D1227 C1255:J1255">
    <cfRule type="cellIs" dxfId="581" priority="581" stopIfTrue="1" operator="equal">
      <formula>1800</formula>
    </cfRule>
    <cfRule type="cellIs" dxfId="580" priority="582" stopIfTrue="1" operator="equal">
      <formula>200</formula>
    </cfRule>
  </conditionalFormatting>
  <conditionalFormatting sqref="F1230 D1228 D1227:G1227 B1238 C1258 B1239:C1242 B1243:B1256 C1244:J1244 C1253:J1255">
    <cfRule type="containsText" dxfId="579" priority="580" stopIfTrue="1" operator="containsText" text="dsoy jktdh; fo|ky;ksa esa iz;ksx gsrq fu%'kqYd">
      <formula>NOT(ISERROR(SEARCH("dsoy jktdh; fo|ky;ksa esa iz;ksx gsrq fu%'kqYd",B1227)))</formula>
    </cfRule>
  </conditionalFormatting>
  <conditionalFormatting sqref="B1238 C1258 B1239:C1242 B1243:B1256 C1244:J1244 C1253:J1255">
    <cfRule type="containsText" dxfId="578" priority="578" stopIfTrue="1" operator="containsText" text="f'k{kk foHkkx jktLFkku">
      <formula>NOT(ISERROR(SEARCH("f'k{kk foHkkx jktLFkku",B1238)))</formula>
    </cfRule>
    <cfRule type="containsText" dxfId="577" priority="579" stopIfTrue="1" operator="containsText" text="iw.kkZad">
      <formula>NOT(ISERROR(SEARCH("iw.kkZad",B1238)))</formula>
    </cfRule>
  </conditionalFormatting>
  <conditionalFormatting sqref="F1230 F1218:G1218 I1218 D1231 F1233 D1227:G1227 D1228:D1229 F1220 F1222:G1222 D1237 F1237 D1218:D1226 B1216:B1237">
    <cfRule type="containsText" dxfId="576" priority="577" operator="containsText" text="izkjfEHkd f'k{kk foHkkx] jktLFkku">
      <formula>NOT(ISERROR(SEARCH("izkjfEHkd f'k{kk foHkkx] jktLFkku",B1216)))</formula>
    </cfRule>
  </conditionalFormatting>
  <conditionalFormatting sqref="F1275 F1263:G1263 D1273 D1276 D1272:G1272 I1263 F1278 D1282 F1282 B1284:C1287 C1303 B1288:B1301 D1266:D1271 C1289:J1289 C1298:J1300 D1263:D1264 B1261:B1283">
    <cfRule type="cellIs" dxfId="575" priority="576" stopIfTrue="1" operator="equal">
      <formula>0</formula>
    </cfRule>
  </conditionalFormatting>
  <conditionalFormatting sqref="F1275 F1263:G1263 D1273 D1276 D1272:G1272 I1263 F1278 D1282 F1282 D1266:D1271 D1263:D1264 B1261:B1282">
    <cfRule type="containsText" dxfId="574" priority="575" stopIfTrue="1" operator="containsText" text="iw.kkZad">
      <formula>NOT(ISERROR(SEARCH("iw.kkZad",B1261)))</formula>
    </cfRule>
  </conditionalFormatting>
  <conditionalFormatting sqref="F1265 F1272 F1275 G1267 D1264 C1303 C1284:C1286 D1266:D1272 C1300:J1300">
    <cfRule type="cellIs" dxfId="573" priority="573" stopIfTrue="1" operator="equal">
      <formula>1800</formula>
    </cfRule>
    <cfRule type="cellIs" dxfId="572" priority="574" stopIfTrue="1" operator="equal">
      <formula>200</formula>
    </cfRule>
  </conditionalFormatting>
  <conditionalFormatting sqref="F1275 D1273 D1272:G1272 B1283 C1303 B1284:C1287 B1288:B1301 C1289:J1289 C1298:J1300">
    <cfRule type="containsText" dxfId="571" priority="572" stopIfTrue="1" operator="containsText" text="dsoy jktdh; fo|ky;ksa esa iz;ksx gsrq fu%'kqYd">
      <formula>NOT(ISERROR(SEARCH("dsoy jktdh; fo|ky;ksa esa iz;ksx gsrq fu%'kqYd",B1272)))</formula>
    </cfRule>
  </conditionalFormatting>
  <conditionalFormatting sqref="B1283 C1303 B1284:C1287 B1288:B1301 C1289:J1289 C1298:J1300">
    <cfRule type="containsText" dxfId="570" priority="570" stopIfTrue="1" operator="containsText" text="f'k{kk foHkkx jktLFkku">
      <formula>NOT(ISERROR(SEARCH("f'k{kk foHkkx jktLFkku",B1283)))</formula>
    </cfRule>
    <cfRule type="containsText" dxfId="569" priority="571" stopIfTrue="1" operator="containsText" text="iw.kkZad">
      <formula>NOT(ISERROR(SEARCH("iw.kkZad",B1283)))</formula>
    </cfRule>
  </conditionalFormatting>
  <conditionalFormatting sqref="F1275 F1263:G1263 I1263 D1276 F1278 D1272:G1272 D1273:D1274 F1265 F1267:G1267 D1282 F1282 D1263:D1271 B1261:B1282">
    <cfRule type="containsText" dxfId="568" priority="569" operator="containsText" text="izkjfEHkd f'k{kk foHkkx] jktLFkku">
      <formula>NOT(ISERROR(SEARCH("izkjfEHkd f'k{kk foHkkx] jktLFkku",B1261)))</formula>
    </cfRule>
  </conditionalFormatting>
  <conditionalFormatting sqref="F1320 F1308:G1308 D1318 D1321 D1317:G1317 I1308 F1323 D1327 F1327 B1329:C1332 C1348 B1333:B1346 D1311:D1316 C1334:J1334 C1343:J1345 D1308:D1309 B1306:B1328">
    <cfRule type="cellIs" dxfId="567" priority="568" stopIfTrue="1" operator="equal">
      <formula>0</formula>
    </cfRule>
  </conditionalFormatting>
  <conditionalFormatting sqref="F1320 F1308:G1308 D1318 D1321 D1317:G1317 I1308 F1323 D1327 F1327 D1311:D1316 D1308:D1309 B1306:B1327">
    <cfRule type="containsText" dxfId="566" priority="567" stopIfTrue="1" operator="containsText" text="iw.kkZad">
      <formula>NOT(ISERROR(SEARCH("iw.kkZad",B1306)))</formula>
    </cfRule>
  </conditionalFormatting>
  <conditionalFormatting sqref="F1310 F1317 F1320 G1312 D1309 C1348 C1329:C1331 D1311:D1317 C1345:J1345">
    <cfRule type="cellIs" dxfId="565" priority="565" stopIfTrue="1" operator="equal">
      <formula>1800</formula>
    </cfRule>
    <cfRule type="cellIs" dxfId="564" priority="566" stopIfTrue="1" operator="equal">
      <formula>200</formula>
    </cfRule>
  </conditionalFormatting>
  <conditionalFormatting sqref="F1320 D1318 D1317:G1317 B1328 C1348 B1329:C1332 B1333:B1346 C1334:J1334 C1343:J1345">
    <cfRule type="containsText" dxfId="563" priority="564" stopIfTrue="1" operator="containsText" text="dsoy jktdh; fo|ky;ksa esa iz;ksx gsrq fu%'kqYd">
      <formula>NOT(ISERROR(SEARCH("dsoy jktdh; fo|ky;ksa esa iz;ksx gsrq fu%'kqYd",B1317)))</formula>
    </cfRule>
  </conditionalFormatting>
  <conditionalFormatting sqref="B1328 C1348 B1329:C1332 B1333:B1346 C1334:J1334 C1343:J1345">
    <cfRule type="containsText" dxfId="562" priority="562" stopIfTrue="1" operator="containsText" text="f'k{kk foHkkx jktLFkku">
      <formula>NOT(ISERROR(SEARCH("f'k{kk foHkkx jktLFkku",B1328)))</formula>
    </cfRule>
    <cfRule type="containsText" dxfId="561" priority="563" stopIfTrue="1" operator="containsText" text="iw.kkZad">
      <formula>NOT(ISERROR(SEARCH("iw.kkZad",B1328)))</formula>
    </cfRule>
  </conditionalFormatting>
  <conditionalFormatting sqref="F1320 F1308:G1308 I1308 D1321 F1323 D1317:G1317 D1318:D1319 F1310 F1312:G1312 D1327 F1327 D1308:D1316 B1306:B1327">
    <cfRule type="containsText" dxfId="560" priority="561" operator="containsText" text="izkjfEHkd f'k{kk foHkkx] jktLFkku">
      <formula>NOT(ISERROR(SEARCH("izkjfEHkd f'k{kk foHkkx] jktLFkku",B1306)))</formula>
    </cfRule>
  </conditionalFormatting>
  <conditionalFormatting sqref="F1365 F1353:G1353 D1363 D1366 D1362:G1362 I1353 F1368 D1372 F1372 B1374:C1377 C1393 B1378:B1391 D1356:D1361 C1379:J1379 C1388:J1390 D1353:D1354 B1351:B1373">
    <cfRule type="cellIs" dxfId="559" priority="560" stopIfTrue="1" operator="equal">
      <formula>0</formula>
    </cfRule>
  </conditionalFormatting>
  <conditionalFormatting sqref="F1365 F1353:G1353 D1363 D1366 D1362:G1362 I1353 F1368 D1372 F1372 D1356:D1361 D1353:D1354 B1351:B1372">
    <cfRule type="containsText" dxfId="558" priority="559" stopIfTrue="1" operator="containsText" text="iw.kkZad">
      <formula>NOT(ISERROR(SEARCH("iw.kkZad",B1351)))</formula>
    </cfRule>
  </conditionalFormatting>
  <conditionalFormatting sqref="F1355 F1362 F1365 G1357 D1354 C1393 C1374:C1376 D1356:D1362 C1390:J1390">
    <cfRule type="cellIs" dxfId="557" priority="557" stopIfTrue="1" operator="equal">
      <formula>1800</formula>
    </cfRule>
    <cfRule type="cellIs" dxfId="556" priority="558" stopIfTrue="1" operator="equal">
      <formula>200</formula>
    </cfRule>
  </conditionalFormatting>
  <conditionalFormatting sqref="F1365 D1363 D1362:G1362 B1373 C1393 B1374:C1377 B1378:B1391 C1379:J1379 C1388:J1390">
    <cfRule type="containsText" dxfId="555" priority="556" stopIfTrue="1" operator="containsText" text="dsoy jktdh; fo|ky;ksa esa iz;ksx gsrq fu%'kqYd">
      <formula>NOT(ISERROR(SEARCH("dsoy jktdh; fo|ky;ksa esa iz;ksx gsrq fu%'kqYd",B1362)))</formula>
    </cfRule>
  </conditionalFormatting>
  <conditionalFormatting sqref="B1373 C1393 B1374:C1377 B1378:B1391 C1379:J1379 C1388:J1390">
    <cfRule type="containsText" dxfId="554" priority="554" stopIfTrue="1" operator="containsText" text="f'k{kk foHkkx jktLFkku">
      <formula>NOT(ISERROR(SEARCH("f'k{kk foHkkx jktLFkku",B1373)))</formula>
    </cfRule>
    <cfRule type="containsText" dxfId="553" priority="555" stopIfTrue="1" operator="containsText" text="iw.kkZad">
      <formula>NOT(ISERROR(SEARCH("iw.kkZad",B1373)))</formula>
    </cfRule>
  </conditionalFormatting>
  <conditionalFormatting sqref="F1365 F1353:G1353 I1353 D1366 F1368 D1362:G1362 D1363:D1364 F1355 F1357:G1357 D1372 F1372 D1353:D1361 B1351:B1372">
    <cfRule type="containsText" dxfId="552" priority="553" operator="containsText" text="izkjfEHkd f'k{kk foHkkx] jktLFkku">
      <formula>NOT(ISERROR(SEARCH("izkjfEHkd f'k{kk foHkkx] jktLFkku",B1351)))</formula>
    </cfRule>
  </conditionalFormatting>
  <conditionalFormatting sqref="F1410 F1398:G1398 D1408 D1411 D1407:G1407 I1398 F1413 D1417 F1417 B1419:C1422 C1438 B1423:B1436 D1401:D1406 C1424:J1424 C1433:J1435 D1398:D1399 B1396:B1418">
    <cfRule type="cellIs" dxfId="551" priority="552" stopIfTrue="1" operator="equal">
      <formula>0</formula>
    </cfRule>
  </conditionalFormatting>
  <conditionalFormatting sqref="F1410 F1398:G1398 D1408 D1411 D1407:G1407 I1398 F1413 D1417 F1417 D1401:D1406 D1398:D1399 B1396:B1417">
    <cfRule type="containsText" dxfId="550" priority="551" stopIfTrue="1" operator="containsText" text="iw.kkZad">
      <formula>NOT(ISERROR(SEARCH("iw.kkZad",B1396)))</formula>
    </cfRule>
  </conditionalFormatting>
  <conditionalFormatting sqref="F1400 F1407 F1410 G1402 D1399 C1438 C1419:C1421 D1401:D1407 C1435:J1435">
    <cfRule type="cellIs" dxfId="549" priority="549" stopIfTrue="1" operator="equal">
      <formula>1800</formula>
    </cfRule>
    <cfRule type="cellIs" dxfId="548" priority="550" stopIfTrue="1" operator="equal">
      <formula>200</formula>
    </cfRule>
  </conditionalFormatting>
  <conditionalFormatting sqref="F1410 D1408 D1407:G1407 B1418 C1438 B1419:C1422 B1423:B1436 C1424:J1424 C1433:J1435">
    <cfRule type="containsText" dxfId="547" priority="548" stopIfTrue="1" operator="containsText" text="dsoy jktdh; fo|ky;ksa esa iz;ksx gsrq fu%'kqYd">
      <formula>NOT(ISERROR(SEARCH("dsoy jktdh; fo|ky;ksa esa iz;ksx gsrq fu%'kqYd",B1407)))</formula>
    </cfRule>
  </conditionalFormatting>
  <conditionalFormatting sqref="B1418 C1438 B1419:C1422 B1423:B1436 C1424:J1424 C1433:J1435">
    <cfRule type="containsText" dxfId="546" priority="546" stopIfTrue="1" operator="containsText" text="f'k{kk foHkkx jktLFkku">
      <formula>NOT(ISERROR(SEARCH("f'k{kk foHkkx jktLFkku",B1418)))</formula>
    </cfRule>
    <cfRule type="containsText" dxfId="545" priority="547" stopIfTrue="1" operator="containsText" text="iw.kkZad">
      <formula>NOT(ISERROR(SEARCH("iw.kkZad",B1418)))</formula>
    </cfRule>
  </conditionalFormatting>
  <conditionalFormatting sqref="F1410 F1398:G1398 I1398 D1411 F1413 D1407:G1407 D1408:D1409 F1400 F1402:G1402 D1417 F1417 D1398:D1406 B1396:B1417">
    <cfRule type="containsText" dxfId="544" priority="545" operator="containsText" text="izkjfEHkd f'k{kk foHkkx] jktLFkku">
      <formula>NOT(ISERROR(SEARCH("izkjfEHkd f'k{kk foHkkx] jktLFkku",B1396)))</formula>
    </cfRule>
  </conditionalFormatting>
  <conditionalFormatting sqref="F1455 F1443:G1443 D1453 D1456 D1452:G1452 I1443 F1458 D1462 F1462 B1464:C1467 C1483 B1468:B1481 D1446:D1451 C1469:J1469 C1478:J1480 D1443:D1444 B1441:B1463">
    <cfRule type="cellIs" dxfId="543" priority="544" stopIfTrue="1" operator="equal">
      <formula>0</formula>
    </cfRule>
  </conditionalFormatting>
  <conditionalFormatting sqref="F1455 F1443:G1443 D1453 D1456 D1452:G1452 I1443 F1458 D1462 F1462 D1446:D1451 D1443:D1444 B1441:B1462">
    <cfRule type="containsText" dxfId="542" priority="543" stopIfTrue="1" operator="containsText" text="iw.kkZad">
      <formula>NOT(ISERROR(SEARCH("iw.kkZad",B1441)))</formula>
    </cfRule>
  </conditionalFormatting>
  <conditionalFormatting sqref="F1445 F1452 F1455 G1447 D1444 C1483 C1464:C1466 D1446:D1452 C1480:J1480">
    <cfRule type="cellIs" dxfId="541" priority="541" stopIfTrue="1" operator="equal">
      <formula>1800</formula>
    </cfRule>
    <cfRule type="cellIs" dxfId="540" priority="542" stopIfTrue="1" operator="equal">
      <formula>200</formula>
    </cfRule>
  </conditionalFormatting>
  <conditionalFormatting sqref="F1455 D1453 D1452:G1452 B1463 C1483 B1464:C1467 B1468:B1481 C1469:J1469 C1478:J1480">
    <cfRule type="containsText" dxfId="539" priority="540" stopIfTrue="1" operator="containsText" text="dsoy jktdh; fo|ky;ksa esa iz;ksx gsrq fu%'kqYd">
      <formula>NOT(ISERROR(SEARCH("dsoy jktdh; fo|ky;ksa esa iz;ksx gsrq fu%'kqYd",B1452)))</formula>
    </cfRule>
  </conditionalFormatting>
  <conditionalFormatting sqref="B1463 C1483 B1464:C1467 B1468:B1481 C1469:J1469 C1478:J1480">
    <cfRule type="containsText" dxfId="538" priority="538" stopIfTrue="1" operator="containsText" text="f'k{kk foHkkx jktLFkku">
      <formula>NOT(ISERROR(SEARCH("f'k{kk foHkkx jktLFkku",B1463)))</formula>
    </cfRule>
    <cfRule type="containsText" dxfId="537" priority="539" stopIfTrue="1" operator="containsText" text="iw.kkZad">
      <formula>NOT(ISERROR(SEARCH("iw.kkZad",B1463)))</formula>
    </cfRule>
  </conditionalFormatting>
  <conditionalFormatting sqref="F1455 F1443:G1443 I1443 D1456 F1458 D1452:G1452 D1453:D1454 F1445 F1447:G1447 D1462 F1462 D1443:D1451 B1441:B1462">
    <cfRule type="containsText" dxfId="536" priority="537" operator="containsText" text="izkjfEHkd f'k{kk foHkkx] jktLFkku">
      <formula>NOT(ISERROR(SEARCH("izkjfEHkd f'k{kk foHkkx] jktLFkku",B1441)))</formula>
    </cfRule>
  </conditionalFormatting>
  <conditionalFormatting sqref="F1500 F1488:G1488 D1498 D1501 D1497:G1497 I1488 F1503 D1507 F1507 B1509:C1512 C1528 B1513:B1526 D1491:D1496 C1514:J1514 C1523:J1525 D1488:D1489 B1486:B1508">
    <cfRule type="cellIs" dxfId="535" priority="536" stopIfTrue="1" operator="equal">
      <formula>0</formula>
    </cfRule>
  </conditionalFormatting>
  <conditionalFormatting sqref="F1500 F1488:G1488 D1498 D1501 D1497:G1497 I1488 F1503 D1507 F1507 D1491:D1496 D1488:D1489 B1486:B1507">
    <cfRule type="containsText" dxfId="534" priority="535" stopIfTrue="1" operator="containsText" text="iw.kkZad">
      <formula>NOT(ISERROR(SEARCH("iw.kkZad",B1486)))</formula>
    </cfRule>
  </conditionalFormatting>
  <conditionalFormatting sqref="F1490 F1497 F1500 G1492 D1489 C1528 C1509:C1511 D1491:D1497 C1525:J1525">
    <cfRule type="cellIs" dxfId="533" priority="533" stopIfTrue="1" operator="equal">
      <formula>1800</formula>
    </cfRule>
    <cfRule type="cellIs" dxfId="532" priority="534" stopIfTrue="1" operator="equal">
      <formula>200</formula>
    </cfRule>
  </conditionalFormatting>
  <conditionalFormatting sqref="F1500 D1498 D1497:G1497 B1508 C1528 B1509:C1512 B1513:B1526 C1514:J1514 C1523:J1525">
    <cfRule type="containsText" dxfId="531" priority="532" stopIfTrue="1" operator="containsText" text="dsoy jktdh; fo|ky;ksa esa iz;ksx gsrq fu%'kqYd">
      <formula>NOT(ISERROR(SEARCH("dsoy jktdh; fo|ky;ksa esa iz;ksx gsrq fu%'kqYd",B1497)))</formula>
    </cfRule>
  </conditionalFormatting>
  <conditionalFormatting sqref="B1508 C1528 B1509:C1512 B1513:B1526 C1514:J1514 C1523:J1525">
    <cfRule type="containsText" dxfId="530" priority="530" stopIfTrue="1" operator="containsText" text="f'k{kk foHkkx jktLFkku">
      <formula>NOT(ISERROR(SEARCH("f'k{kk foHkkx jktLFkku",B1508)))</formula>
    </cfRule>
    <cfRule type="containsText" dxfId="529" priority="531" stopIfTrue="1" operator="containsText" text="iw.kkZad">
      <formula>NOT(ISERROR(SEARCH("iw.kkZad",B1508)))</formula>
    </cfRule>
  </conditionalFormatting>
  <conditionalFormatting sqref="F1500 F1488:G1488 I1488 D1501 F1503 D1497:G1497 D1498:D1499 F1490 F1492:G1492 D1507 F1507 D1488:D1496 B1486:B1507">
    <cfRule type="containsText" dxfId="528" priority="529" operator="containsText" text="izkjfEHkd f'k{kk foHkkx] jktLFkku">
      <formula>NOT(ISERROR(SEARCH("izkjfEHkd f'k{kk foHkkx] jktLFkku",B1486)))</formula>
    </cfRule>
  </conditionalFormatting>
  <conditionalFormatting sqref="F1545 F1533:G1533 D1543 D1546 D1542:G1542 I1533 F1548 D1552 F1552 B1554:C1557 C1573 B1558:B1571 D1536:D1541 C1559:J1559 C1568:J1570 D1533:D1534 B1531:B1553">
    <cfRule type="cellIs" dxfId="527" priority="528" stopIfTrue="1" operator="equal">
      <formula>0</formula>
    </cfRule>
  </conditionalFormatting>
  <conditionalFormatting sqref="F1545 F1533:G1533 D1543 D1546 D1542:G1542 I1533 F1548 D1552 F1552 D1536:D1541 D1533:D1534 B1531:B1552">
    <cfRule type="containsText" dxfId="526" priority="527" stopIfTrue="1" operator="containsText" text="iw.kkZad">
      <formula>NOT(ISERROR(SEARCH("iw.kkZad",B1531)))</formula>
    </cfRule>
  </conditionalFormatting>
  <conditionalFormatting sqref="F1535 F1542 F1545 G1537 D1534 C1573 C1554:C1556 D1536:D1542 C1570:J1570">
    <cfRule type="cellIs" dxfId="525" priority="525" stopIfTrue="1" operator="equal">
      <formula>1800</formula>
    </cfRule>
    <cfRule type="cellIs" dxfId="524" priority="526" stopIfTrue="1" operator="equal">
      <formula>200</formula>
    </cfRule>
  </conditionalFormatting>
  <conditionalFormatting sqref="F1545 D1543 D1542:G1542 B1553 C1573 B1554:C1557 B1558:B1571 C1559:J1559 C1568:J1570">
    <cfRule type="containsText" dxfId="523" priority="524" stopIfTrue="1" operator="containsText" text="dsoy jktdh; fo|ky;ksa esa iz;ksx gsrq fu%'kqYd">
      <formula>NOT(ISERROR(SEARCH("dsoy jktdh; fo|ky;ksa esa iz;ksx gsrq fu%'kqYd",B1542)))</formula>
    </cfRule>
  </conditionalFormatting>
  <conditionalFormatting sqref="B1553 C1573 B1554:C1557 B1558:B1571 C1559:J1559 C1568:J1570">
    <cfRule type="containsText" dxfId="522" priority="522" stopIfTrue="1" operator="containsText" text="f'k{kk foHkkx jktLFkku">
      <formula>NOT(ISERROR(SEARCH("f'k{kk foHkkx jktLFkku",B1553)))</formula>
    </cfRule>
    <cfRule type="containsText" dxfId="521" priority="523" stopIfTrue="1" operator="containsText" text="iw.kkZad">
      <formula>NOT(ISERROR(SEARCH("iw.kkZad",B1553)))</formula>
    </cfRule>
  </conditionalFormatting>
  <conditionalFormatting sqref="F1545 F1533:G1533 I1533 D1546 F1548 D1542:G1542 D1543:D1544 F1535 F1537:G1537 D1552 F1552 D1533:D1541 B1531:B1552">
    <cfRule type="containsText" dxfId="520" priority="521" operator="containsText" text="izkjfEHkd f'k{kk foHkkx] jktLFkku">
      <formula>NOT(ISERROR(SEARCH("izkjfEHkd f'k{kk foHkkx] jktLFkku",B1531)))</formula>
    </cfRule>
  </conditionalFormatting>
  <conditionalFormatting sqref="F1590 F1578:G1578 D1588 D1591 D1587:G1587 I1578 F1593 D1597 F1597 B1599:C1602 C1618 B1603:B1616 D1581:D1586 C1604:J1604 C1613:J1615 D1578:D1579 B1576:B1598">
    <cfRule type="cellIs" dxfId="519" priority="520" stopIfTrue="1" operator="equal">
      <formula>0</formula>
    </cfRule>
  </conditionalFormatting>
  <conditionalFormatting sqref="F1590 F1578:G1578 D1588 D1591 D1587:G1587 I1578 F1593 D1597 F1597 D1581:D1586 D1578:D1579 B1576:B1597">
    <cfRule type="containsText" dxfId="518" priority="519" stopIfTrue="1" operator="containsText" text="iw.kkZad">
      <formula>NOT(ISERROR(SEARCH("iw.kkZad",B1576)))</formula>
    </cfRule>
  </conditionalFormatting>
  <conditionalFormatting sqref="F1580 F1587 F1590 G1582 D1579 C1618 C1599:C1601 D1581:D1587 C1615:J1615">
    <cfRule type="cellIs" dxfId="517" priority="517" stopIfTrue="1" operator="equal">
      <formula>1800</formula>
    </cfRule>
    <cfRule type="cellIs" dxfId="516" priority="518" stopIfTrue="1" operator="equal">
      <formula>200</formula>
    </cfRule>
  </conditionalFormatting>
  <conditionalFormatting sqref="F1590 D1588 D1587:G1587 B1598 C1618 B1599:C1602 B1603:B1616 C1604:J1604 C1613:J1615">
    <cfRule type="containsText" dxfId="515" priority="516" stopIfTrue="1" operator="containsText" text="dsoy jktdh; fo|ky;ksa esa iz;ksx gsrq fu%'kqYd">
      <formula>NOT(ISERROR(SEARCH("dsoy jktdh; fo|ky;ksa esa iz;ksx gsrq fu%'kqYd",B1587)))</formula>
    </cfRule>
  </conditionalFormatting>
  <conditionalFormatting sqref="B1598 C1618 B1599:C1602 B1603:B1616 C1604:J1604 C1613:J1615">
    <cfRule type="containsText" dxfId="514" priority="514" stopIfTrue="1" operator="containsText" text="f'k{kk foHkkx jktLFkku">
      <formula>NOT(ISERROR(SEARCH("f'k{kk foHkkx jktLFkku",B1598)))</formula>
    </cfRule>
    <cfRule type="containsText" dxfId="513" priority="515" stopIfTrue="1" operator="containsText" text="iw.kkZad">
      <formula>NOT(ISERROR(SEARCH("iw.kkZad",B1598)))</formula>
    </cfRule>
  </conditionalFormatting>
  <conditionalFormatting sqref="F1590 F1578:G1578 I1578 D1591 F1593 D1587:G1587 D1588:D1589 F1580 F1582:G1582 D1597 F1597 D1578:D1586 B1576:B1597">
    <cfRule type="containsText" dxfId="512" priority="513" operator="containsText" text="izkjfEHkd f'k{kk foHkkx] jktLFkku">
      <formula>NOT(ISERROR(SEARCH("izkjfEHkd f'k{kk foHkkx] jktLFkku",B1576)))</formula>
    </cfRule>
  </conditionalFormatting>
  <conditionalFormatting sqref="F1635 F1623:G1623 D1633 D1636 D1632:G1632 I1623 F1638 D1642 F1642 B1644:C1647 C1663 B1648:B1661 D1626:D1631 C1649:J1649 C1658:J1660 D1623:D1624 B1621:B1643">
    <cfRule type="cellIs" dxfId="511" priority="512" stopIfTrue="1" operator="equal">
      <formula>0</formula>
    </cfRule>
  </conditionalFormatting>
  <conditionalFormatting sqref="F1635 F1623:G1623 D1633 D1636 D1632:G1632 I1623 F1638 D1642 F1642 D1626:D1631 D1623:D1624 B1621:B1642">
    <cfRule type="containsText" dxfId="510" priority="511" stopIfTrue="1" operator="containsText" text="iw.kkZad">
      <formula>NOT(ISERROR(SEARCH("iw.kkZad",B1621)))</formula>
    </cfRule>
  </conditionalFormatting>
  <conditionalFormatting sqref="F1625 F1632 F1635 G1627 D1624 C1663 C1644:C1646 D1626:D1632 C1660:J1660">
    <cfRule type="cellIs" dxfId="509" priority="509" stopIfTrue="1" operator="equal">
      <formula>1800</formula>
    </cfRule>
    <cfRule type="cellIs" dxfId="508" priority="510" stopIfTrue="1" operator="equal">
      <formula>200</formula>
    </cfRule>
  </conditionalFormatting>
  <conditionalFormatting sqref="F1635 D1633 D1632:G1632 B1643 C1663 B1644:C1647 B1648:B1661 C1649:J1649 C1658:J1660">
    <cfRule type="containsText" dxfId="507" priority="508" stopIfTrue="1" operator="containsText" text="dsoy jktdh; fo|ky;ksa esa iz;ksx gsrq fu%'kqYd">
      <formula>NOT(ISERROR(SEARCH("dsoy jktdh; fo|ky;ksa esa iz;ksx gsrq fu%'kqYd",B1632)))</formula>
    </cfRule>
  </conditionalFormatting>
  <conditionalFormatting sqref="B1643 C1663 B1644:C1647 B1648:B1661 C1649:J1649 C1658:J1660">
    <cfRule type="containsText" dxfId="506" priority="506" stopIfTrue="1" operator="containsText" text="f'k{kk foHkkx jktLFkku">
      <formula>NOT(ISERROR(SEARCH("f'k{kk foHkkx jktLFkku",B1643)))</formula>
    </cfRule>
    <cfRule type="containsText" dxfId="505" priority="507" stopIfTrue="1" operator="containsText" text="iw.kkZad">
      <formula>NOT(ISERROR(SEARCH("iw.kkZad",B1643)))</formula>
    </cfRule>
  </conditionalFormatting>
  <conditionalFormatting sqref="F1635 F1623:G1623 I1623 D1636 F1638 D1632:G1632 D1633:D1634 F1625 F1627:G1627 D1642 F1642 D1623:D1631 B1621:B1642">
    <cfRule type="containsText" dxfId="504" priority="505" operator="containsText" text="izkjfEHkd f'k{kk foHkkx] jktLFkku">
      <formula>NOT(ISERROR(SEARCH("izkjfEHkd f'k{kk foHkkx] jktLFkku",B1621)))</formula>
    </cfRule>
  </conditionalFormatting>
  <conditionalFormatting sqref="F1680 F1668:G1668 D1678 D1681 D1677:G1677 I1668 F1683 D1687 F1687 B1689:C1692 C1708 B1693:B1706 D1671:D1676 C1694:J1694 C1703:J1705 D1668:D1669 B1666:B1688">
    <cfRule type="cellIs" dxfId="503" priority="504" stopIfTrue="1" operator="equal">
      <formula>0</formula>
    </cfRule>
  </conditionalFormatting>
  <conditionalFormatting sqref="F1680 F1668:G1668 D1678 D1681 D1677:G1677 I1668 F1683 D1687 F1687 D1671:D1676 D1668:D1669 B1666:B1687">
    <cfRule type="containsText" dxfId="502" priority="503" stopIfTrue="1" operator="containsText" text="iw.kkZad">
      <formula>NOT(ISERROR(SEARCH("iw.kkZad",B1666)))</formula>
    </cfRule>
  </conditionalFormatting>
  <conditionalFormatting sqref="F1670 F1677 F1680 G1672 D1669 C1708 C1689:C1691 D1671:D1677 C1705:J1705">
    <cfRule type="cellIs" dxfId="501" priority="501" stopIfTrue="1" operator="equal">
      <formula>1800</formula>
    </cfRule>
    <cfRule type="cellIs" dxfId="500" priority="502" stopIfTrue="1" operator="equal">
      <formula>200</formula>
    </cfRule>
  </conditionalFormatting>
  <conditionalFormatting sqref="F1680 D1678 D1677:G1677 B1688 C1708 B1689:C1692 B1693:B1706 C1694:J1694 C1703:J1705">
    <cfRule type="containsText" dxfId="499" priority="500" stopIfTrue="1" operator="containsText" text="dsoy jktdh; fo|ky;ksa esa iz;ksx gsrq fu%'kqYd">
      <formula>NOT(ISERROR(SEARCH("dsoy jktdh; fo|ky;ksa esa iz;ksx gsrq fu%'kqYd",B1677)))</formula>
    </cfRule>
  </conditionalFormatting>
  <conditionalFormatting sqref="B1688 C1708 B1689:C1692 B1693:B1706 C1694:J1694 C1703:J1705">
    <cfRule type="containsText" dxfId="498" priority="498" stopIfTrue="1" operator="containsText" text="f'k{kk foHkkx jktLFkku">
      <formula>NOT(ISERROR(SEARCH("f'k{kk foHkkx jktLFkku",B1688)))</formula>
    </cfRule>
    <cfRule type="containsText" dxfId="497" priority="499" stopIfTrue="1" operator="containsText" text="iw.kkZad">
      <formula>NOT(ISERROR(SEARCH("iw.kkZad",B1688)))</formula>
    </cfRule>
  </conditionalFormatting>
  <conditionalFormatting sqref="F1680 F1668:G1668 I1668 D1681 F1683 D1677:G1677 D1678:D1679 F1670 F1672:G1672 D1687 F1687 D1668:D1676 B1666:B1687">
    <cfRule type="containsText" dxfId="496" priority="497" operator="containsText" text="izkjfEHkd f'k{kk foHkkx] jktLFkku">
      <formula>NOT(ISERROR(SEARCH("izkjfEHkd f'k{kk foHkkx] jktLFkku",B1666)))</formula>
    </cfRule>
  </conditionalFormatting>
  <conditionalFormatting sqref="F1725 F1713:G1713 D1723 D1726 D1722:G1722 I1713 F1728 D1732 F1732 B1734:C1737 C1753 B1738:B1751 D1716:D1721 C1739:J1739 C1748:J1750 D1713:D1714 B1711:B1733">
    <cfRule type="cellIs" dxfId="495" priority="496" stopIfTrue="1" operator="equal">
      <formula>0</formula>
    </cfRule>
  </conditionalFormatting>
  <conditionalFormatting sqref="F1725 F1713:G1713 D1723 D1726 D1722:G1722 I1713 F1728 D1732 F1732 D1716:D1721 D1713:D1714 B1711:B1732">
    <cfRule type="containsText" dxfId="494" priority="495" stopIfTrue="1" operator="containsText" text="iw.kkZad">
      <formula>NOT(ISERROR(SEARCH("iw.kkZad",B1711)))</formula>
    </cfRule>
  </conditionalFormatting>
  <conditionalFormatting sqref="F1715 F1722 F1725 G1717 D1714 C1753 C1734:C1736 D1716:D1722 C1750:J1750">
    <cfRule type="cellIs" dxfId="493" priority="493" stopIfTrue="1" operator="equal">
      <formula>1800</formula>
    </cfRule>
    <cfRule type="cellIs" dxfId="492" priority="494" stopIfTrue="1" operator="equal">
      <formula>200</formula>
    </cfRule>
  </conditionalFormatting>
  <conditionalFormatting sqref="F1725 D1723 D1722:G1722 B1733 C1753 B1734:C1737 B1738:B1751 C1739:J1739 C1748:J1750">
    <cfRule type="containsText" dxfId="491" priority="492" stopIfTrue="1" operator="containsText" text="dsoy jktdh; fo|ky;ksa esa iz;ksx gsrq fu%'kqYd">
      <formula>NOT(ISERROR(SEARCH("dsoy jktdh; fo|ky;ksa esa iz;ksx gsrq fu%'kqYd",B1722)))</formula>
    </cfRule>
  </conditionalFormatting>
  <conditionalFormatting sqref="B1733 C1753 B1734:C1737 B1738:B1751 C1739:J1739 C1748:J1750">
    <cfRule type="containsText" dxfId="490" priority="490" stopIfTrue="1" operator="containsText" text="f'k{kk foHkkx jktLFkku">
      <formula>NOT(ISERROR(SEARCH("f'k{kk foHkkx jktLFkku",B1733)))</formula>
    </cfRule>
    <cfRule type="containsText" dxfId="489" priority="491" stopIfTrue="1" operator="containsText" text="iw.kkZad">
      <formula>NOT(ISERROR(SEARCH("iw.kkZad",B1733)))</formula>
    </cfRule>
  </conditionalFormatting>
  <conditionalFormatting sqref="F1725 F1713:G1713 I1713 D1726 F1728 D1722:G1722 D1723:D1724 F1715 F1717:G1717 D1732 F1732 D1713:D1721 B1711:B1732">
    <cfRule type="containsText" dxfId="488" priority="489" operator="containsText" text="izkjfEHkd f'k{kk foHkkx] jktLFkku">
      <formula>NOT(ISERROR(SEARCH("izkjfEHkd f'k{kk foHkkx] jktLFkku",B1711)))</formula>
    </cfRule>
  </conditionalFormatting>
  <conditionalFormatting sqref="F1770 F1758:G1758 D1768 D1771 D1767:G1767 I1758 F1773 D1777 F1777 B1779:C1782 C1798 B1783:B1796 D1761:D1766 C1784:J1784 C1793:J1795 D1758:D1759 B1756:B1778">
    <cfRule type="cellIs" dxfId="487" priority="488" stopIfTrue="1" operator="equal">
      <formula>0</formula>
    </cfRule>
  </conditionalFormatting>
  <conditionalFormatting sqref="F1770 F1758:G1758 D1768 D1771 D1767:G1767 I1758 F1773 D1777 F1777 D1761:D1766 D1758:D1759 B1756:B1777">
    <cfRule type="containsText" dxfId="486" priority="487" stopIfTrue="1" operator="containsText" text="iw.kkZad">
      <formula>NOT(ISERROR(SEARCH("iw.kkZad",B1756)))</formula>
    </cfRule>
  </conditionalFormatting>
  <conditionalFormatting sqref="F1760 F1767 F1770 G1762 D1759 C1798 C1779:C1781 D1761:D1767 C1795:J1795">
    <cfRule type="cellIs" dxfId="485" priority="485" stopIfTrue="1" operator="equal">
      <formula>1800</formula>
    </cfRule>
    <cfRule type="cellIs" dxfId="484" priority="486" stopIfTrue="1" operator="equal">
      <formula>200</formula>
    </cfRule>
  </conditionalFormatting>
  <conditionalFormatting sqref="F1770 D1768 D1767:G1767 B1778 C1798 B1779:C1782 B1783:B1796 C1784:J1784 C1793:J1795">
    <cfRule type="containsText" dxfId="483" priority="484" stopIfTrue="1" operator="containsText" text="dsoy jktdh; fo|ky;ksa esa iz;ksx gsrq fu%'kqYd">
      <formula>NOT(ISERROR(SEARCH("dsoy jktdh; fo|ky;ksa esa iz;ksx gsrq fu%'kqYd",B1767)))</formula>
    </cfRule>
  </conditionalFormatting>
  <conditionalFormatting sqref="B1778 C1798 B1779:C1782 B1783:B1796 C1784:J1784 C1793:J1795">
    <cfRule type="containsText" dxfId="482" priority="482" stopIfTrue="1" operator="containsText" text="f'k{kk foHkkx jktLFkku">
      <formula>NOT(ISERROR(SEARCH("f'k{kk foHkkx jktLFkku",B1778)))</formula>
    </cfRule>
    <cfRule type="containsText" dxfId="481" priority="483" stopIfTrue="1" operator="containsText" text="iw.kkZad">
      <formula>NOT(ISERROR(SEARCH("iw.kkZad",B1778)))</formula>
    </cfRule>
  </conditionalFormatting>
  <conditionalFormatting sqref="F1770 F1758:G1758 I1758 D1771 F1773 D1767:G1767 D1768:D1769 F1760 F1762:G1762 D1777 F1777 D1758:D1766 B1756:B1777">
    <cfRule type="containsText" dxfId="480" priority="481" operator="containsText" text="izkjfEHkd f'k{kk foHkkx] jktLFkku">
      <formula>NOT(ISERROR(SEARCH("izkjfEHkd f'k{kk foHkkx] jktLFkku",B1756)))</formula>
    </cfRule>
  </conditionalFormatting>
  <conditionalFormatting sqref="F1815 F1803:G1803 D1813 D1816 D1812:G1812 I1803 F1818 D1822 F1822 B1824:C1827 C1843 B1828:B1841 D1806:D1811 C1829:J1829 C1838:J1840 D1803:D1804 B1801:B1823">
    <cfRule type="cellIs" dxfId="479" priority="480" stopIfTrue="1" operator="equal">
      <formula>0</formula>
    </cfRule>
  </conditionalFormatting>
  <conditionalFormatting sqref="F1815 F1803:G1803 D1813 D1816 D1812:G1812 I1803 F1818 D1822 F1822 D1806:D1811 D1803:D1804 B1801:B1822">
    <cfRule type="containsText" dxfId="478" priority="479" stopIfTrue="1" operator="containsText" text="iw.kkZad">
      <formula>NOT(ISERROR(SEARCH("iw.kkZad",B1801)))</formula>
    </cfRule>
  </conditionalFormatting>
  <conditionalFormatting sqref="F1805 F1812 F1815 G1807 D1804 C1843 C1824:C1826 D1806:D1812 C1840:J1840">
    <cfRule type="cellIs" dxfId="477" priority="477" stopIfTrue="1" operator="equal">
      <formula>1800</formula>
    </cfRule>
    <cfRule type="cellIs" dxfId="476" priority="478" stopIfTrue="1" operator="equal">
      <formula>200</formula>
    </cfRule>
  </conditionalFormatting>
  <conditionalFormatting sqref="F1815 D1813 D1812:G1812 B1823 C1843 B1824:C1827 B1828:B1841 C1829:J1829 C1838:J1840">
    <cfRule type="containsText" dxfId="475" priority="476" stopIfTrue="1" operator="containsText" text="dsoy jktdh; fo|ky;ksa esa iz;ksx gsrq fu%'kqYd">
      <formula>NOT(ISERROR(SEARCH("dsoy jktdh; fo|ky;ksa esa iz;ksx gsrq fu%'kqYd",B1812)))</formula>
    </cfRule>
  </conditionalFormatting>
  <conditionalFormatting sqref="B1823 C1843 B1824:C1827 B1828:B1841 C1829:J1829 C1838:J1840">
    <cfRule type="containsText" dxfId="474" priority="474" stopIfTrue="1" operator="containsText" text="f'k{kk foHkkx jktLFkku">
      <formula>NOT(ISERROR(SEARCH("f'k{kk foHkkx jktLFkku",B1823)))</formula>
    </cfRule>
    <cfRule type="containsText" dxfId="473" priority="475" stopIfTrue="1" operator="containsText" text="iw.kkZad">
      <formula>NOT(ISERROR(SEARCH("iw.kkZad",B1823)))</formula>
    </cfRule>
  </conditionalFormatting>
  <conditionalFormatting sqref="F1815 F1803:G1803 I1803 D1816 F1818 D1812:G1812 D1813:D1814 F1805 F1807:G1807 D1822 F1822 D1803:D1811 B1801:B1822">
    <cfRule type="containsText" dxfId="472" priority="473" operator="containsText" text="izkjfEHkd f'k{kk foHkkx] jktLFkku">
      <formula>NOT(ISERROR(SEARCH("izkjfEHkd f'k{kk foHkkx] jktLFkku",B1801)))</formula>
    </cfRule>
  </conditionalFormatting>
  <conditionalFormatting sqref="F1860 F1848:G1848 D1858 D1861 D1857:G1857 I1848 F1863 D1867 F1867 B1869:C1872 C1888 B1873:B1886 D1851:D1856 C1874:J1874 C1883:J1885 D1848:D1849 B1846:B1868">
    <cfRule type="cellIs" dxfId="471" priority="472" stopIfTrue="1" operator="equal">
      <formula>0</formula>
    </cfRule>
  </conditionalFormatting>
  <conditionalFormatting sqref="F1860 F1848:G1848 D1858 D1861 D1857:G1857 I1848 F1863 D1867 F1867 D1851:D1856 D1848:D1849 B1846:B1867">
    <cfRule type="containsText" dxfId="470" priority="471" stopIfTrue="1" operator="containsText" text="iw.kkZad">
      <formula>NOT(ISERROR(SEARCH("iw.kkZad",B1846)))</formula>
    </cfRule>
  </conditionalFormatting>
  <conditionalFormatting sqref="F1850 F1857 F1860 G1852 D1849 C1888 C1869:C1871 D1851:D1857 C1885:J1885">
    <cfRule type="cellIs" dxfId="469" priority="469" stopIfTrue="1" operator="equal">
      <formula>1800</formula>
    </cfRule>
    <cfRule type="cellIs" dxfId="468" priority="470" stopIfTrue="1" operator="equal">
      <formula>200</formula>
    </cfRule>
  </conditionalFormatting>
  <conditionalFormatting sqref="F1860 D1858 D1857:G1857 B1868 C1888 B1869:C1872 B1873:B1886 C1874:J1874 C1883:J1885">
    <cfRule type="containsText" dxfId="467" priority="468" stopIfTrue="1" operator="containsText" text="dsoy jktdh; fo|ky;ksa esa iz;ksx gsrq fu%'kqYd">
      <formula>NOT(ISERROR(SEARCH("dsoy jktdh; fo|ky;ksa esa iz;ksx gsrq fu%'kqYd",B1857)))</formula>
    </cfRule>
  </conditionalFormatting>
  <conditionalFormatting sqref="B1868 C1888 B1869:C1872 B1873:B1886 C1874:J1874 C1883:J1885">
    <cfRule type="containsText" dxfId="466" priority="466" stopIfTrue="1" operator="containsText" text="f'k{kk foHkkx jktLFkku">
      <formula>NOT(ISERROR(SEARCH("f'k{kk foHkkx jktLFkku",B1868)))</formula>
    </cfRule>
    <cfRule type="containsText" dxfId="465" priority="467" stopIfTrue="1" operator="containsText" text="iw.kkZad">
      <formula>NOT(ISERROR(SEARCH("iw.kkZad",B1868)))</formula>
    </cfRule>
  </conditionalFormatting>
  <conditionalFormatting sqref="F1860 F1848:G1848 I1848 D1861 F1863 D1857:G1857 D1858:D1859 F1850 F1852:G1852 D1867 F1867 D1848:D1856 B1846:B1867">
    <cfRule type="containsText" dxfId="464" priority="465" operator="containsText" text="izkjfEHkd f'k{kk foHkkx] jktLFkku">
      <formula>NOT(ISERROR(SEARCH("izkjfEHkd f'k{kk foHkkx] jktLFkku",B1846)))</formula>
    </cfRule>
  </conditionalFormatting>
  <conditionalFormatting sqref="F1905 F1893:G1893 D1903 D1906 D1902:G1902 I1893 F1908 D1912 F1912 B1914:C1917 C1933 B1918:B1931 D1896:D1901 C1919:J1919 C1928:J1930 D1893:D1894 B1891:B1913">
    <cfRule type="cellIs" dxfId="463" priority="464" stopIfTrue="1" operator="equal">
      <formula>0</formula>
    </cfRule>
  </conditionalFormatting>
  <conditionalFormatting sqref="F1905 F1893:G1893 D1903 D1906 D1902:G1902 I1893 F1908 D1912 F1912 D1896:D1901 D1893:D1894 B1891:B1912">
    <cfRule type="containsText" dxfId="462" priority="463" stopIfTrue="1" operator="containsText" text="iw.kkZad">
      <formula>NOT(ISERROR(SEARCH("iw.kkZad",B1891)))</formula>
    </cfRule>
  </conditionalFormatting>
  <conditionalFormatting sqref="F1895 F1902 F1905 G1897 D1894 C1933 C1914:C1916 D1896:D1902 C1930:J1930">
    <cfRule type="cellIs" dxfId="461" priority="461" stopIfTrue="1" operator="equal">
      <formula>1800</formula>
    </cfRule>
    <cfRule type="cellIs" dxfId="460" priority="462" stopIfTrue="1" operator="equal">
      <formula>200</formula>
    </cfRule>
  </conditionalFormatting>
  <conditionalFormatting sqref="F1905 D1903 D1902:G1902 B1913 C1933 B1914:C1917 B1918:B1931 C1919:J1919 C1928:J1930">
    <cfRule type="containsText" dxfId="459" priority="460" stopIfTrue="1" operator="containsText" text="dsoy jktdh; fo|ky;ksa esa iz;ksx gsrq fu%'kqYd">
      <formula>NOT(ISERROR(SEARCH("dsoy jktdh; fo|ky;ksa esa iz;ksx gsrq fu%'kqYd",B1902)))</formula>
    </cfRule>
  </conditionalFormatting>
  <conditionalFormatting sqref="B1913 C1933 B1914:C1917 B1918:B1931 C1919:J1919 C1928:J1930">
    <cfRule type="containsText" dxfId="458" priority="458" stopIfTrue="1" operator="containsText" text="f'k{kk foHkkx jktLFkku">
      <formula>NOT(ISERROR(SEARCH("f'k{kk foHkkx jktLFkku",B1913)))</formula>
    </cfRule>
    <cfRule type="containsText" dxfId="457" priority="459" stopIfTrue="1" operator="containsText" text="iw.kkZad">
      <formula>NOT(ISERROR(SEARCH("iw.kkZad",B1913)))</formula>
    </cfRule>
  </conditionalFormatting>
  <conditionalFormatting sqref="F1905 F1893:G1893 I1893 D1906 F1908 D1902:G1902 D1903:D1904 F1895 F1897:G1897 D1912 F1912 D1893:D1901 B1891:B1912">
    <cfRule type="containsText" dxfId="456" priority="457" operator="containsText" text="izkjfEHkd f'k{kk foHkkx] jktLFkku">
      <formula>NOT(ISERROR(SEARCH("izkjfEHkd f'k{kk foHkkx] jktLFkku",B1891)))</formula>
    </cfRule>
  </conditionalFormatting>
  <conditionalFormatting sqref="F1950 F1938:G1938 D1948 D1951 D1947:G1947 I1938 F1953 D1957 F1957 B1959:C1962 C1978 B1963:B1976 D1941:D1946 C1964:J1964 C1973:J1975 D1938:D1939 B1936:B1958">
    <cfRule type="cellIs" dxfId="455" priority="456" stopIfTrue="1" operator="equal">
      <formula>0</formula>
    </cfRule>
  </conditionalFormatting>
  <conditionalFormatting sqref="F1950 F1938:G1938 D1948 D1951 D1947:G1947 I1938 F1953 D1957 F1957 D1941:D1946 D1938:D1939 B1936:B1957">
    <cfRule type="containsText" dxfId="454" priority="455" stopIfTrue="1" operator="containsText" text="iw.kkZad">
      <formula>NOT(ISERROR(SEARCH("iw.kkZad",B1936)))</formula>
    </cfRule>
  </conditionalFormatting>
  <conditionalFormatting sqref="F1940 F1947 F1950 G1942 D1939 C1978 C1959:C1961 D1941:D1947 C1975:J1975">
    <cfRule type="cellIs" dxfId="453" priority="453" stopIfTrue="1" operator="equal">
      <formula>1800</formula>
    </cfRule>
    <cfRule type="cellIs" dxfId="452" priority="454" stopIfTrue="1" operator="equal">
      <formula>200</formula>
    </cfRule>
  </conditionalFormatting>
  <conditionalFormatting sqref="F1950 D1948 D1947:G1947 B1958 C1978 B1959:C1962 B1963:B1976 C1964:J1964 C1973:J1975">
    <cfRule type="containsText" dxfId="451" priority="452" stopIfTrue="1" operator="containsText" text="dsoy jktdh; fo|ky;ksa esa iz;ksx gsrq fu%'kqYd">
      <formula>NOT(ISERROR(SEARCH("dsoy jktdh; fo|ky;ksa esa iz;ksx gsrq fu%'kqYd",B1947)))</formula>
    </cfRule>
  </conditionalFormatting>
  <conditionalFormatting sqref="B1958 C1978 B1959:C1962 B1963:B1976 C1964:J1964 C1973:J1975">
    <cfRule type="containsText" dxfId="450" priority="450" stopIfTrue="1" operator="containsText" text="f'k{kk foHkkx jktLFkku">
      <formula>NOT(ISERROR(SEARCH("f'k{kk foHkkx jktLFkku",B1958)))</formula>
    </cfRule>
    <cfRule type="containsText" dxfId="449" priority="451" stopIfTrue="1" operator="containsText" text="iw.kkZad">
      <formula>NOT(ISERROR(SEARCH("iw.kkZad",B1958)))</formula>
    </cfRule>
  </conditionalFormatting>
  <conditionalFormatting sqref="F1950 F1938:G1938 I1938 D1951 F1953 D1947:G1947 D1948:D1949 F1940 F1942:G1942 D1957 F1957 D1938:D1946 B1936:B1957">
    <cfRule type="containsText" dxfId="448" priority="449" operator="containsText" text="izkjfEHkd f'k{kk foHkkx] jktLFkku">
      <formula>NOT(ISERROR(SEARCH("izkjfEHkd f'k{kk foHkkx] jktLFkku",B1936)))</formula>
    </cfRule>
  </conditionalFormatting>
  <conditionalFormatting sqref="F1995 F1983:G1983 D1993 D1996 D1992:G1992 I1983 F1998 D2002 F2002 B2004:C2007 C2023 B2008:B2021 D1986:D1991 C2009:J2009 C2018:J2020 D1983:D1984 B1981:B2003">
    <cfRule type="cellIs" dxfId="447" priority="448" stopIfTrue="1" operator="equal">
      <formula>0</formula>
    </cfRule>
  </conditionalFormatting>
  <conditionalFormatting sqref="F1995 F1983:G1983 D1993 D1996 D1992:G1992 I1983 F1998 D2002 F2002 D1986:D1991 D1983:D1984 B1981:B2002">
    <cfRule type="containsText" dxfId="446" priority="447" stopIfTrue="1" operator="containsText" text="iw.kkZad">
      <formula>NOT(ISERROR(SEARCH("iw.kkZad",B1981)))</formula>
    </cfRule>
  </conditionalFormatting>
  <conditionalFormatting sqref="F1985 F1992 F1995 G1987 D1984 C2023 C2004:C2006 D1986:D1992 C2020:J2020">
    <cfRule type="cellIs" dxfId="445" priority="445" stopIfTrue="1" operator="equal">
      <formula>1800</formula>
    </cfRule>
    <cfRule type="cellIs" dxfId="444" priority="446" stopIfTrue="1" operator="equal">
      <formula>200</formula>
    </cfRule>
  </conditionalFormatting>
  <conditionalFormatting sqref="F1995 D1993 D1992:G1992 B2003 C2023 B2004:C2007 B2008:B2021 C2009:J2009 C2018:J2020">
    <cfRule type="containsText" dxfId="443" priority="444" stopIfTrue="1" operator="containsText" text="dsoy jktdh; fo|ky;ksa esa iz;ksx gsrq fu%'kqYd">
      <formula>NOT(ISERROR(SEARCH("dsoy jktdh; fo|ky;ksa esa iz;ksx gsrq fu%'kqYd",B1992)))</formula>
    </cfRule>
  </conditionalFormatting>
  <conditionalFormatting sqref="B2003 C2023 B2004:C2007 B2008:B2021 C2009:J2009 C2018:J2020">
    <cfRule type="containsText" dxfId="442" priority="442" stopIfTrue="1" operator="containsText" text="f'k{kk foHkkx jktLFkku">
      <formula>NOT(ISERROR(SEARCH("f'k{kk foHkkx jktLFkku",B2003)))</formula>
    </cfRule>
    <cfRule type="containsText" dxfId="441" priority="443" stopIfTrue="1" operator="containsText" text="iw.kkZad">
      <formula>NOT(ISERROR(SEARCH("iw.kkZad",B2003)))</formula>
    </cfRule>
  </conditionalFormatting>
  <conditionalFormatting sqref="F1995 F1983:G1983 I1983 D1996 F1998 D1992:G1992 D1993:D1994 F1985 F1987:G1987 D2002 F2002 D1983:D1991 B1981:B2002">
    <cfRule type="containsText" dxfId="440" priority="441" operator="containsText" text="izkjfEHkd f'k{kk foHkkx] jktLFkku">
      <formula>NOT(ISERROR(SEARCH("izkjfEHkd f'k{kk foHkkx] jktLFkku",B1981)))</formula>
    </cfRule>
  </conditionalFormatting>
  <conditionalFormatting sqref="F2040 F2028:G2028 D2038 D2041 D2037:G2037 I2028 F2043 D2047 F2047 B2049:C2052 C2068 B2053:B2066 D2031:D2036 C2054:J2054 C2063:J2065 D2028:D2029 B2026:B2048">
    <cfRule type="cellIs" dxfId="439" priority="440" stopIfTrue="1" operator="equal">
      <formula>0</formula>
    </cfRule>
  </conditionalFormatting>
  <conditionalFormatting sqref="F2040 F2028:G2028 D2038 D2041 D2037:G2037 I2028 F2043 D2047 F2047 D2031:D2036 D2028:D2029 B2026:B2047">
    <cfRule type="containsText" dxfId="438" priority="439" stopIfTrue="1" operator="containsText" text="iw.kkZad">
      <formula>NOT(ISERROR(SEARCH("iw.kkZad",B2026)))</formula>
    </cfRule>
  </conditionalFormatting>
  <conditionalFormatting sqref="F2030 F2037 F2040 G2032 D2029 C2068 C2049:C2051 D2031:D2037 C2065:J2065">
    <cfRule type="cellIs" dxfId="437" priority="437" stopIfTrue="1" operator="equal">
      <formula>1800</formula>
    </cfRule>
    <cfRule type="cellIs" dxfId="436" priority="438" stopIfTrue="1" operator="equal">
      <formula>200</formula>
    </cfRule>
  </conditionalFormatting>
  <conditionalFormatting sqref="F2040 D2038 D2037:G2037 B2048 C2068 B2049:C2052 B2053:B2066 C2054:J2054 C2063:J2065">
    <cfRule type="containsText" dxfId="435" priority="436" stopIfTrue="1" operator="containsText" text="dsoy jktdh; fo|ky;ksa esa iz;ksx gsrq fu%'kqYd">
      <formula>NOT(ISERROR(SEARCH("dsoy jktdh; fo|ky;ksa esa iz;ksx gsrq fu%'kqYd",B2037)))</formula>
    </cfRule>
  </conditionalFormatting>
  <conditionalFormatting sqref="B2048 C2068 B2049:C2052 B2053:B2066 C2054:J2054 C2063:J2065">
    <cfRule type="containsText" dxfId="434" priority="434" stopIfTrue="1" operator="containsText" text="f'k{kk foHkkx jktLFkku">
      <formula>NOT(ISERROR(SEARCH("f'k{kk foHkkx jktLFkku",B2048)))</formula>
    </cfRule>
    <cfRule type="containsText" dxfId="433" priority="435" stopIfTrue="1" operator="containsText" text="iw.kkZad">
      <formula>NOT(ISERROR(SEARCH("iw.kkZad",B2048)))</formula>
    </cfRule>
  </conditionalFormatting>
  <conditionalFormatting sqref="F2040 F2028:G2028 I2028 D2041 F2043 D2037:G2037 D2038:D2039 F2030 F2032:G2032 D2047 F2047 D2028:D2036 B2026:B2047">
    <cfRule type="containsText" dxfId="432" priority="433" operator="containsText" text="izkjfEHkd f'k{kk foHkkx] jktLFkku">
      <formula>NOT(ISERROR(SEARCH("izkjfEHkd f'k{kk foHkkx] jktLFkku",B2026)))</formula>
    </cfRule>
  </conditionalFormatting>
  <conditionalFormatting sqref="F2085 F2073:G2073 D2083 D2086 D2082:G2082 I2073 F2088 D2092 F2092 B2094:C2097 C2113 B2098:B2111 D2076:D2081 C2099:J2099 C2108:J2110 D2073:D2074 B2071:B2093">
    <cfRule type="cellIs" dxfId="431" priority="432" stopIfTrue="1" operator="equal">
      <formula>0</formula>
    </cfRule>
  </conditionalFormatting>
  <conditionalFormatting sqref="F2085 F2073:G2073 D2083 D2086 D2082:G2082 I2073 F2088 D2092 F2092 D2076:D2081 D2073:D2074 B2071:B2092">
    <cfRule type="containsText" dxfId="430" priority="431" stopIfTrue="1" operator="containsText" text="iw.kkZad">
      <formula>NOT(ISERROR(SEARCH("iw.kkZad",B2071)))</formula>
    </cfRule>
  </conditionalFormatting>
  <conditionalFormatting sqref="F2075 F2082 F2085 G2077 D2074 C2113 C2094:C2096 D2076:D2082 C2110:J2110">
    <cfRule type="cellIs" dxfId="429" priority="429" stopIfTrue="1" operator="equal">
      <formula>1800</formula>
    </cfRule>
    <cfRule type="cellIs" dxfId="428" priority="430" stopIfTrue="1" operator="equal">
      <formula>200</formula>
    </cfRule>
  </conditionalFormatting>
  <conditionalFormatting sqref="F2085 D2083 D2082:G2082 B2093 C2113 B2094:C2097 B2098:B2111 C2099:J2099 C2108:J2110">
    <cfRule type="containsText" dxfId="427" priority="428" stopIfTrue="1" operator="containsText" text="dsoy jktdh; fo|ky;ksa esa iz;ksx gsrq fu%'kqYd">
      <formula>NOT(ISERROR(SEARCH("dsoy jktdh; fo|ky;ksa esa iz;ksx gsrq fu%'kqYd",B2082)))</formula>
    </cfRule>
  </conditionalFormatting>
  <conditionalFormatting sqref="B2093 C2113 B2094:C2097 B2098:B2111 C2099:J2099 C2108:J2110">
    <cfRule type="containsText" dxfId="426" priority="426" stopIfTrue="1" operator="containsText" text="f'k{kk foHkkx jktLFkku">
      <formula>NOT(ISERROR(SEARCH("f'k{kk foHkkx jktLFkku",B2093)))</formula>
    </cfRule>
    <cfRule type="containsText" dxfId="425" priority="427" stopIfTrue="1" operator="containsText" text="iw.kkZad">
      <formula>NOT(ISERROR(SEARCH("iw.kkZad",B2093)))</formula>
    </cfRule>
  </conditionalFormatting>
  <conditionalFormatting sqref="F2085 F2073:G2073 I2073 D2086 F2088 D2082:G2082 D2083:D2084 F2075 F2077:G2077 D2092 F2092 D2073:D2081 B2071:B2092">
    <cfRule type="containsText" dxfId="424" priority="425" operator="containsText" text="izkjfEHkd f'k{kk foHkkx] jktLFkku">
      <formula>NOT(ISERROR(SEARCH("izkjfEHkd f'k{kk foHkkx] jktLFkku",B2071)))</formula>
    </cfRule>
  </conditionalFormatting>
  <conditionalFormatting sqref="F2130 F2118:G2118 D2128 D2131 D2127:G2127 I2118 F2133 D2137 F2137 B2139:C2142 C2158 B2143:B2156 D2121:D2126 C2144:J2144 C2153:J2155 D2118:D2119 B2116:B2138">
    <cfRule type="cellIs" dxfId="423" priority="424" stopIfTrue="1" operator="equal">
      <formula>0</formula>
    </cfRule>
  </conditionalFormatting>
  <conditionalFormatting sqref="F2130 F2118:G2118 D2128 D2131 D2127:G2127 I2118 F2133 D2137 F2137 D2121:D2126 D2118:D2119 B2116:B2137">
    <cfRule type="containsText" dxfId="422" priority="423" stopIfTrue="1" operator="containsText" text="iw.kkZad">
      <formula>NOT(ISERROR(SEARCH("iw.kkZad",B2116)))</formula>
    </cfRule>
  </conditionalFormatting>
  <conditionalFormatting sqref="F2120 F2127 F2130 G2122 D2119 C2158 C2139:C2141 D2121:D2127 C2155:J2155">
    <cfRule type="cellIs" dxfId="421" priority="421" stopIfTrue="1" operator="equal">
      <formula>1800</formula>
    </cfRule>
    <cfRule type="cellIs" dxfId="420" priority="422" stopIfTrue="1" operator="equal">
      <formula>200</formula>
    </cfRule>
  </conditionalFormatting>
  <conditionalFormatting sqref="F2130 D2128 D2127:G2127 B2138 C2158 B2139:C2142 B2143:B2156 C2144:J2144 C2153:J2155">
    <cfRule type="containsText" dxfId="419" priority="420" stopIfTrue="1" operator="containsText" text="dsoy jktdh; fo|ky;ksa esa iz;ksx gsrq fu%'kqYd">
      <formula>NOT(ISERROR(SEARCH("dsoy jktdh; fo|ky;ksa esa iz;ksx gsrq fu%'kqYd",B2127)))</formula>
    </cfRule>
  </conditionalFormatting>
  <conditionalFormatting sqref="B2138 C2158 B2139:C2142 B2143:B2156 C2144:J2144 C2153:J2155">
    <cfRule type="containsText" dxfId="418" priority="418" stopIfTrue="1" operator="containsText" text="f'k{kk foHkkx jktLFkku">
      <formula>NOT(ISERROR(SEARCH("f'k{kk foHkkx jktLFkku",B2138)))</formula>
    </cfRule>
    <cfRule type="containsText" dxfId="417" priority="419" stopIfTrue="1" operator="containsText" text="iw.kkZad">
      <formula>NOT(ISERROR(SEARCH("iw.kkZad",B2138)))</formula>
    </cfRule>
  </conditionalFormatting>
  <conditionalFormatting sqref="F2130 F2118:G2118 I2118 D2131 F2133 D2127:G2127 D2128:D2129 F2120 F2122:G2122 D2137 F2137 D2118:D2126 B2116:B2137">
    <cfRule type="containsText" dxfId="416" priority="417" operator="containsText" text="izkjfEHkd f'k{kk foHkkx] jktLFkku">
      <formula>NOT(ISERROR(SEARCH("izkjfEHkd f'k{kk foHkkx] jktLFkku",B2116)))</formula>
    </cfRule>
  </conditionalFormatting>
  <conditionalFormatting sqref="F2175 F2163:G2163 D2173 D2176 D2172:G2172 I2163 F2178 D2182 F2182 B2184:C2187 C2203 B2188:B2201 D2166:D2171 C2189:J2189 C2198:J2200 D2163:D2164 B2161:B2183">
    <cfRule type="cellIs" dxfId="415" priority="416" stopIfTrue="1" operator="equal">
      <formula>0</formula>
    </cfRule>
  </conditionalFormatting>
  <conditionalFormatting sqref="F2175 F2163:G2163 D2173 D2176 D2172:G2172 I2163 F2178 D2182 F2182 D2166:D2171 D2163:D2164 B2161:B2182">
    <cfRule type="containsText" dxfId="414" priority="415" stopIfTrue="1" operator="containsText" text="iw.kkZad">
      <formula>NOT(ISERROR(SEARCH("iw.kkZad",B2161)))</formula>
    </cfRule>
  </conditionalFormatting>
  <conditionalFormatting sqref="F2165 F2172 F2175 G2167 D2164 C2203 C2184:C2186 D2166:D2172 C2200:J2200">
    <cfRule type="cellIs" dxfId="413" priority="413" stopIfTrue="1" operator="equal">
      <formula>1800</formula>
    </cfRule>
    <cfRule type="cellIs" dxfId="412" priority="414" stopIfTrue="1" operator="equal">
      <formula>200</formula>
    </cfRule>
  </conditionalFormatting>
  <conditionalFormatting sqref="F2175 D2173 D2172:G2172 B2183 C2203 B2184:C2187 B2188:B2201 C2189:J2189 C2198:J2200">
    <cfRule type="containsText" dxfId="411" priority="412" stopIfTrue="1" operator="containsText" text="dsoy jktdh; fo|ky;ksa esa iz;ksx gsrq fu%'kqYd">
      <formula>NOT(ISERROR(SEARCH("dsoy jktdh; fo|ky;ksa esa iz;ksx gsrq fu%'kqYd",B2172)))</formula>
    </cfRule>
  </conditionalFormatting>
  <conditionalFormatting sqref="B2183 C2203 B2184:C2187 B2188:B2201 C2189:J2189 C2198:J2200">
    <cfRule type="containsText" dxfId="410" priority="410" stopIfTrue="1" operator="containsText" text="f'k{kk foHkkx jktLFkku">
      <formula>NOT(ISERROR(SEARCH("f'k{kk foHkkx jktLFkku",B2183)))</formula>
    </cfRule>
    <cfRule type="containsText" dxfId="409" priority="411" stopIfTrue="1" operator="containsText" text="iw.kkZad">
      <formula>NOT(ISERROR(SEARCH("iw.kkZad",B2183)))</formula>
    </cfRule>
  </conditionalFormatting>
  <conditionalFormatting sqref="F2175 F2163:G2163 I2163 D2176 F2178 D2172:G2172 D2173:D2174 F2165 F2167:G2167 D2182 F2182 D2163:D2171 B2161:B2182">
    <cfRule type="containsText" dxfId="408" priority="409" operator="containsText" text="izkjfEHkd f'k{kk foHkkx] jktLFkku">
      <formula>NOT(ISERROR(SEARCH("izkjfEHkd f'k{kk foHkkx] jktLFkku",B2161)))</formula>
    </cfRule>
  </conditionalFormatting>
  <conditionalFormatting sqref="F2220 F2208:G2208 D2218 D2221 D2217:G2217 I2208 F2223 D2227 F2227 B2229:C2232 C2248 B2233:B2246 D2211:D2216 C2234:J2234 C2243:J2245 D2208:D2209 B2206:B2228">
    <cfRule type="cellIs" dxfId="407" priority="408" stopIfTrue="1" operator="equal">
      <formula>0</formula>
    </cfRule>
  </conditionalFormatting>
  <conditionalFormatting sqref="F2220 F2208:G2208 D2218 D2221 D2217:G2217 I2208 F2223 D2227 F2227 D2211:D2216 D2208:D2209 B2206:B2227">
    <cfRule type="containsText" dxfId="406" priority="407" stopIfTrue="1" operator="containsText" text="iw.kkZad">
      <formula>NOT(ISERROR(SEARCH("iw.kkZad",B2206)))</formula>
    </cfRule>
  </conditionalFormatting>
  <conditionalFormatting sqref="F2210 F2217 F2220 G2212 D2209 C2248 C2229:C2231 D2211:D2217 C2245:J2245">
    <cfRule type="cellIs" dxfId="405" priority="405" stopIfTrue="1" operator="equal">
      <formula>1800</formula>
    </cfRule>
    <cfRule type="cellIs" dxfId="404" priority="406" stopIfTrue="1" operator="equal">
      <formula>200</formula>
    </cfRule>
  </conditionalFormatting>
  <conditionalFormatting sqref="F2220 D2218 D2217:G2217 B2228 C2248 B2229:C2232 B2233:B2246 C2234:J2234 C2243:J2245">
    <cfRule type="containsText" dxfId="403" priority="404" stopIfTrue="1" operator="containsText" text="dsoy jktdh; fo|ky;ksa esa iz;ksx gsrq fu%'kqYd">
      <formula>NOT(ISERROR(SEARCH("dsoy jktdh; fo|ky;ksa esa iz;ksx gsrq fu%'kqYd",B2217)))</formula>
    </cfRule>
  </conditionalFormatting>
  <conditionalFormatting sqref="B2228 C2248 B2229:C2232 B2233:B2246 C2234:J2234 C2243:J2245">
    <cfRule type="containsText" dxfId="402" priority="402" stopIfTrue="1" operator="containsText" text="f'k{kk foHkkx jktLFkku">
      <formula>NOT(ISERROR(SEARCH("f'k{kk foHkkx jktLFkku",B2228)))</formula>
    </cfRule>
    <cfRule type="containsText" dxfId="401" priority="403" stopIfTrue="1" operator="containsText" text="iw.kkZad">
      <formula>NOT(ISERROR(SEARCH("iw.kkZad",B2228)))</formula>
    </cfRule>
  </conditionalFormatting>
  <conditionalFormatting sqref="F2220 F2208:G2208 I2208 D2221 F2223 D2217:G2217 D2218:D2219 F2210 F2212:G2212 D2227 F2227 D2208:D2216 B2206:B2227">
    <cfRule type="containsText" dxfId="400" priority="401" operator="containsText" text="izkjfEHkd f'k{kk foHkkx] jktLFkku">
      <formula>NOT(ISERROR(SEARCH("izkjfEHkd f'k{kk foHkkx] jktLFkku",B2206)))</formula>
    </cfRule>
  </conditionalFormatting>
  <conditionalFormatting sqref="F2265 F2253:G2253 D2263 D2266 D2262:G2262 I2253 F2268 D2272 F2272 B2274:C2277 C2293 B2278:B2291 D2256:D2261 C2279:J2279 C2288:J2290 D2253:D2254 B2251:B2273">
    <cfRule type="cellIs" dxfId="399" priority="400" stopIfTrue="1" operator="equal">
      <formula>0</formula>
    </cfRule>
  </conditionalFormatting>
  <conditionalFormatting sqref="F2265 F2253:G2253 D2263 D2266 D2262:G2262 I2253 F2268 D2272 F2272 D2256:D2261 D2253:D2254 B2251:B2272">
    <cfRule type="containsText" dxfId="398" priority="399" stopIfTrue="1" operator="containsText" text="iw.kkZad">
      <formula>NOT(ISERROR(SEARCH("iw.kkZad",B2251)))</formula>
    </cfRule>
  </conditionalFormatting>
  <conditionalFormatting sqref="F2255 F2262 F2265 G2257 D2254 C2293 C2274:C2276 D2256:D2262 C2290:J2290">
    <cfRule type="cellIs" dxfId="397" priority="397" stopIfTrue="1" operator="equal">
      <formula>1800</formula>
    </cfRule>
    <cfRule type="cellIs" dxfId="396" priority="398" stopIfTrue="1" operator="equal">
      <formula>200</formula>
    </cfRule>
  </conditionalFormatting>
  <conditionalFormatting sqref="F2265 D2263 D2262:G2262 B2273 C2293 B2274:C2277 B2278:B2291 C2279:J2279 C2288:J2290">
    <cfRule type="containsText" dxfId="395" priority="396" stopIfTrue="1" operator="containsText" text="dsoy jktdh; fo|ky;ksa esa iz;ksx gsrq fu%'kqYd">
      <formula>NOT(ISERROR(SEARCH("dsoy jktdh; fo|ky;ksa esa iz;ksx gsrq fu%'kqYd",B2262)))</formula>
    </cfRule>
  </conditionalFormatting>
  <conditionalFormatting sqref="B2273 C2293 B2274:C2277 B2278:B2291 C2279:J2279 C2288:J2290">
    <cfRule type="containsText" dxfId="394" priority="394" stopIfTrue="1" operator="containsText" text="f'k{kk foHkkx jktLFkku">
      <formula>NOT(ISERROR(SEARCH("f'k{kk foHkkx jktLFkku",B2273)))</formula>
    </cfRule>
    <cfRule type="containsText" dxfId="393" priority="395" stopIfTrue="1" operator="containsText" text="iw.kkZad">
      <formula>NOT(ISERROR(SEARCH("iw.kkZad",B2273)))</formula>
    </cfRule>
  </conditionalFormatting>
  <conditionalFormatting sqref="F2265 F2253:G2253 I2253 D2266 F2268 D2262:G2262 D2263:D2264 F2255 F2257:G2257 D2272 F2272 D2253:D2261 B2251:B2272">
    <cfRule type="containsText" dxfId="392" priority="393" operator="containsText" text="izkjfEHkd f'k{kk foHkkx] jktLFkku">
      <formula>NOT(ISERROR(SEARCH("izkjfEHkd f'k{kk foHkkx] jktLFkku",B2251)))</formula>
    </cfRule>
  </conditionalFormatting>
  <conditionalFormatting sqref="F2310 F2298:G2298 D2308 D2311 D2307:G2307 I2298 F2313 D2317 F2317 B2319:C2322 C2338 B2323:B2336 D2301:D2306 C2324:J2324 C2333:J2335 D2298:D2299 B2296:B2318">
    <cfRule type="cellIs" dxfId="391" priority="392" stopIfTrue="1" operator="equal">
      <formula>0</formula>
    </cfRule>
  </conditionalFormatting>
  <conditionalFormatting sqref="F2310 F2298:G2298 D2308 D2311 D2307:G2307 I2298 F2313 D2317 F2317 D2301:D2306 D2298:D2299 B2296:B2317">
    <cfRule type="containsText" dxfId="390" priority="391" stopIfTrue="1" operator="containsText" text="iw.kkZad">
      <formula>NOT(ISERROR(SEARCH("iw.kkZad",B2296)))</formula>
    </cfRule>
  </conditionalFormatting>
  <conditionalFormatting sqref="F2300 F2307 F2310 G2302 D2299 C2338 C2319:C2321 D2301:D2307 C2335:J2335">
    <cfRule type="cellIs" dxfId="389" priority="389" stopIfTrue="1" operator="equal">
      <formula>1800</formula>
    </cfRule>
    <cfRule type="cellIs" dxfId="388" priority="390" stopIfTrue="1" operator="equal">
      <formula>200</formula>
    </cfRule>
  </conditionalFormatting>
  <conditionalFormatting sqref="F2310 D2308 D2307:G2307 B2318 C2338 B2319:C2322 B2323:B2336 C2324:J2324 C2333:J2335">
    <cfRule type="containsText" dxfId="387" priority="388" stopIfTrue="1" operator="containsText" text="dsoy jktdh; fo|ky;ksa esa iz;ksx gsrq fu%'kqYd">
      <formula>NOT(ISERROR(SEARCH("dsoy jktdh; fo|ky;ksa esa iz;ksx gsrq fu%'kqYd",B2307)))</formula>
    </cfRule>
  </conditionalFormatting>
  <conditionalFormatting sqref="B2318 C2338 B2319:C2322 B2323:B2336 C2324:J2324 C2333:J2335">
    <cfRule type="containsText" dxfId="386" priority="386" stopIfTrue="1" operator="containsText" text="f'k{kk foHkkx jktLFkku">
      <formula>NOT(ISERROR(SEARCH("f'k{kk foHkkx jktLFkku",B2318)))</formula>
    </cfRule>
    <cfRule type="containsText" dxfId="385" priority="387" stopIfTrue="1" operator="containsText" text="iw.kkZad">
      <formula>NOT(ISERROR(SEARCH("iw.kkZad",B2318)))</formula>
    </cfRule>
  </conditionalFormatting>
  <conditionalFormatting sqref="F2310 F2298:G2298 I2298 D2311 F2313 D2307:G2307 D2308:D2309 F2300 F2302:G2302 D2317 F2317 D2298:D2306 B2296:B2317">
    <cfRule type="containsText" dxfId="384" priority="385" operator="containsText" text="izkjfEHkd f'k{kk foHkkx] jktLFkku">
      <formula>NOT(ISERROR(SEARCH("izkjfEHkd f'k{kk foHkkx] jktLFkku",B2296)))</formula>
    </cfRule>
  </conditionalFormatting>
  <conditionalFormatting sqref="F2355 F2343:G2343 D2353 D2356 D2352:G2352 I2343 F2358 D2362 F2362 B2364:C2367 C2383 B2368:B2381 D2346:D2351 C2369:J2369 C2378:J2380 D2343:D2344 B2341:B2363">
    <cfRule type="cellIs" dxfId="383" priority="384" stopIfTrue="1" operator="equal">
      <formula>0</formula>
    </cfRule>
  </conditionalFormatting>
  <conditionalFormatting sqref="F2355 F2343:G2343 D2353 D2356 D2352:G2352 I2343 F2358 D2362 F2362 D2346:D2351 D2343:D2344 B2341:B2362">
    <cfRule type="containsText" dxfId="382" priority="383" stopIfTrue="1" operator="containsText" text="iw.kkZad">
      <formula>NOT(ISERROR(SEARCH("iw.kkZad",B2341)))</formula>
    </cfRule>
  </conditionalFormatting>
  <conditionalFormatting sqref="F2345 F2352 F2355 G2347 D2344 C2383 C2364:C2366 D2346:D2352 C2380:J2380">
    <cfRule type="cellIs" dxfId="381" priority="381" stopIfTrue="1" operator="equal">
      <formula>1800</formula>
    </cfRule>
    <cfRule type="cellIs" dxfId="380" priority="382" stopIfTrue="1" operator="equal">
      <formula>200</formula>
    </cfRule>
  </conditionalFormatting>
  <conditionalFormatting sqref="F2355 D2353 D2352:G2352 B2363 C2383 B2364:C2367 B2368:B2381 C2369:J2369 C2378:J2380">
    <cfRule type="containsText" dxfId="379" priority="380" stopIfTrue="1" operator="containsText" text="dsoy jktdh; fo|ky;ksa esa iz;ksx gsrq fu%'kqYd">
      <formula>NOT(ISERROR(SEARCH("dsoy jktdh; fo|ky;ksa esa iz;ksx gsrq fu%'kqYd",B2352)))</formula>
    </cfRule>
  </conditionalFormatting>
  <conditionalFormatting sqref="B2363 C2383 B2364:C2367 B2368:B2381 C2369:J2369 C2378:J2380">
    <cfRule type="containsText" dxfId="378" priority="378" stopIfTrue="1" operator="containsText" text="f'k{kk foHkkx jktLFkku">
      <formula>NOT(ISERROR(SEARCH("f'k{kk foHkkx jktLFkku",B2363)))</formula>
    </cfRule>
    <cfRule type="containsText" dxfId="377" priority="379" stopIfTrue="1" operator="containsText" text="iw.kkZad">
      <formula>NOT(ISERROR(SEARCH("iw.kkZad",B2363)))</formula>
    </cfRule>
  </conditionalFormatting>
  <conditionalFormatting sqref="F2355 F2343:G2343 I2343 D2356 F2358 D2352:G2352 D2353:D2354 F2345 F2347:G2347 D2362 F2362 D2343:D2351 B2341:B2362">
    <cfRule type="containsText" dxfId="376" priority="377" operator="containsText" text="izkjfEHkd f'k{kk foHkkx] jktLFkku">
      <formula>NOT(ISERROR(SEARCH("izkjfEHkd f'k{kk foHkkx] jktLFkku",B2341)))</formula>
    </cfRule>
  </conditionalFormatting>
  <conditionalFormatting sqref="F2400 F2388:G2388 D2398 D2401 D2397:G2397 I2388 F2403 D2407 F2407 B2409:C2412 C2428 B2413:B2426 D2391:D2396 C2414:J2414 C2423:J2425 D2388:D2389 B2386:B2408">
    <cfRule type="cellIs" dxfId="375" priority="376" stopIfTrue="1" operator="equal">
      <formula>0</formula>
    </cfRule>
  </conditionalFormatting>
  <conditionalFormatting sqref="F2400 F2388:G2388 D2398 D2401 D2397:G2397 I2388 F2403 D2407 F2407 D2391:D2396 D2388:D2389 B2386:B2407">
    <cfRule type="containsText" dxfId="374" priority="375" stopIfTrue="1" operator="containsText" text="iw.kkZad">
      <formula>NOT(ISERROR(SEARCH("iw.kkZad",B2386)))</formula>
    </cfRule>
  </conditionalFormatting>
  <conditionalFormatting sqref="F2390 F2397 F2400 G2392 D2389 C2428 C2409:C2411 D2391:D2397 C2425:J2425">
    <cfRule type="cellIs" dxfId="373" priority="373" stopIfTrue="1" operator="equal">
      <formula>1800</formula>
    </cfRule>
    <cfRule type="cellIs" dxfId="372" priority="374" stopIfTrue="1" operator="equal">
      <formula>200</formula>
    </cfRule>
  </conditionalFormatting>
  <conditionalFormatting sqref="F2400 D2398 D2397:G2397 B2408 C2428 B2409:C2412 B2413:B2426 C2414:J2414 C2423:J2425">
    <cfRule type="containsText" dxfId="371" priority="372" stopIfTrue="1" operator="containsText" text="dsoy jktdh; fo|ky;ksa esa iz;ksx gsrq fu%'kqYd">
      <formula>NOT(ISERROR(SEARCH("dsoy jktdh; fo|ky;ksa esa iz;ksx gsrq fu%'kqYd",B2397)))</formula>
    </cfRule>
  </conditionalFormatting>
  <conditionalFormatting sqref="B2408 C2428 B2409:C2412 B2413:B2426 C2414:J2414 C2423:J2425">
    <cfRule type="containsText" dxfId="370" priority="370" stopIfTrue="1" operator="containsText" text="f'k{kk foHkkx jktLFkku">
      <formula>NOT(ISERROR(SEARCH("f'k{kk foHkkx jktLFkku",B2408)))</formula>
    </cfRule>
    <cfRule type="containsText" dxfId="369" priority="371" stopIfTrue="1" operator="containsText" text="iw.kkZad">
      <formula>NOT(ISERROR(SEARCH("iw.kkZad",B2408)))</formula>
    </cfRule>
  </conditionalFormatting>
  <conditionalFormatting sqref="F2400 F2388:G2388 I2388 D2401 F2403 D2397:G2397 D2398:D2399 F2390 F2392:G2392 D2407 F2407 D2388:D2396 B2386:B2407">
    <cfRule type="containsText" dxfId="368" priority="369" operator="containsText" text="izkjfEHkd f'k{kk foHkkx] jktLFkku">
      <formula>NOT(ISERROR(SEARCH("izkjfEHkd f'k{kk foHkkx] jktLFkku",B2386)))</formula>
    </cfRule>
  </conditionalFormatting>
  <conditionalFormatting sqref="F2445 F2433:G2433 D2443 D2446 D2442:G2442 I2433 F2448 D2452 F2452 B2454:C2457 C2473 B2458:B2471 D2436:D2441 C2459:J2459 C2468:J2470 D2433:D2434 B2431:B2453">
    <cfRule type="cellIs" dxfId="367" priority="368" stopIfTrue="1" operator="equal">
      <formula>0</formula>
    </cfRule>
  </conditionalFormatting>
  <conditionalFormatting sqref="F2445 F2433:G2433 D2443 D2446 D2442:G2442 I2433 F2448 D2452 F2452 D2436:D2441 D2433:D2434 B2431:B2452">
    <cfRule type="containsText" dxfId="366" priority="367" stopIfTrue="1" operator="containsText" text="iw.kkZad">
      <formula>NOT(ISERROR(SEARCH("iw.kkZad",B2431)))</formula>
    </cfRule>
  </conditionalFormatting>
  <conditionalFormatting sqref="F2435 F2442 F2445 G2437 D2434 C2473 C2454:C2456 D2436:D2442 C2470:J2470">
    <cfRule type="cellIs" dxfId="365" priority="365" stopIfTrue="1" operator="equal">
      <formula>1800</formula>
    </cfRule>
    <cfRule type="cellIs" dxfId="364" priority="366" stopIfTrue="1" operator="equal">
      <formula>200</formula>
    </cfRule>
  </conditionalFormatting>
  <conditionalFormatting sqref="F2445 D2443 D2442:G2442 B2453 C2473 B2454:C2457 B2458:B2471 C2459:J2459 C2468:J2470">
    <cfRule type="containsText" dxfId="363" priority="364" stopIfTrue="1" operator="containsText" text="dsoy jktdh; fo|ky;ksa esa iz;ksx gsrq fu%'kqYd">
      <formula>NOT(ISERROR(SEARCH("dsoy jktdh; fo|ky;ksa esa iz;ksx gsrq fu%'kqYd",B2442)))</formula>
    </cfRule>
  </conditionalFormatting>
  <conditionalFormatting sqref="B2453 C2473 B2454:C2457 B2458:B2471 C2459:J2459 C2468:J2470">
    <cfRule type="containsText" dxfId="362" priority="362" stopIfTrue="1" operator="containsText" text="f'k{kk foHkkx jktLFkku">
      <formula>NOT(ISERROR(SEARCH("f'k{kk foHkkx jktLFkku",B2453)))</formula>
    </cfRule>
    <cfRule type="containsText" dxfId="361" priority="363" stopIfTrue="1" operator="containsText" text="iw.kkZad">
      <formula>NOT(ISERROR(SEARCH("iw.kkZad",B2453)))</formula>
    </cfRule>
  </conditionalFormatting>
  <conditionalFormatting sqref="F2445 F2433:G2433 I2433 D2446 F2448 D2442:G2442 D2443:D2444 F2435 F2437:G2437 D2452 F2452 D2433:D2441 B2431:B2452">
    <cfRule type="containsText" dxfId="360" priority="361" operator="containsText" text="izkjfEHkd f'k{kk foHkkx] jktLFkku">
      <formula>NOT(ISERROR(SEARCH("izkjfEHkd f'k{kk foHkkx] jktLFkku",B2431)))</formula>
    </cfRule>
  </conditionalFormatting>
  <conditionalFormatting sqref="F2490 F2478:G2478 D2488 D2491 D2487:G2487 I2478 F2493 D2497 F2497 B2499:C2502 C2518 B2503:B2516 D2481:D2486 C2504:J2504 C2513:J2515 D2478:D2479 B2476:B2498">
    <cfRule type="cellIs" dxfId="359" priority="360" stopIfTrue="1" operator="equal">
      <formula>0</formula>
    </cfRule>
  </conditionalFormatting>
  <conditionalFormatting sqref="F2490 F2478:G2478 D2488 D2491 D2487:G2487 I2478 F2493 D2497 F2497 D2481:D2486 D2478:D2479 B2476:B2497">
    <cfRule type="containsText" dxfId="358" priority="359" stopIfTrue="1" operator="containsText" text="iw.kkZad">
      <formula>NOT(ISERROR(SEARCH("iw.kkZad",B2476)))</formula>
    </cfRule>
  </conditionalFormatting>
  <conditionalFormatting sqref="F2480 F2487 F2490 G2482 D2479 C2518 C2499:C2501 D2481:D2487 C2515:J2515">
    <cfRule type="cellIs" dxfId="357" priority="357" stopIfTrue="1" operator="equal">
      <formula>1800</formula>
    </cfRule>
    <cfRule type="cellIs" dxfId="356" priority="358" stopIfTrue="1" operator="equal">
      <formula>200</formula>
    </cfRule>
  </conditionalFormatting>
  <conditionalFormatting sqref="F2490 D2488 D2487:G2487 B2498 C2518 B2499:C2502 B2503:B2516 C2504:J2504 C2513:J2515">
    <cfRule type="containsText" dxfId="355" priority="356" stopIfTrue="1" operator="containsText" text="dsoy jktdh; fo|ky;ksa esa iz;ksx gsrq fu%'kqYd">
      <formula>NOT(ISERROR(SEARCH("dsoy jktdh; fo|ky;ksa esa iz;ksx gsrq fu%'kqYd",B2487)))</formula>
    </cfRule>
  </conditionalFormatting>
  <conditionalFormatting sqref="B2498 C2518 B2499:C2502 B2503:B2516 C2504:J2504 C2513:J2515">
    <cfRule type="containsText" dxfId="354" priority="354" stopIfTrue="1" operator="containsText" text="f'k{kk foHkkx jktLFkku">
      <formula>NOT(ISERROR(SEARCH("f'k{kk foHkkx jktLFkku",B2498)))</formula>
    </cfRule>
    <cfRule type="containsText" dxfId="353" priority="355" stopIfTrue="1" operator="containsText" text="iw.kkZad">
      <formula>NOT(ISERROR(SEARCH("iw.kkZad",B2498)))</formula>
    </cfRule>
  </conditionalFormatting>
  <conditionalFormatting sqref="F2490 F2478:G2478 I2478 D2491 F2493 D2487:G2487 D2488:D2489 F2480 F2482:G2482 D2497 F2497 D2478:D2486 B2476:B2497">
    <cfRule type="containsText" dxfId="352" priority="353" operator="containsText" text="izkjfEHkd f'k{kk foHkkx] jktLFkku">
      <formula>NOT(ISERROR(SEARCH("izkjfEHkd f'k{kk foHkkx] jktLFkku",B2476)))</formula>
    </cfRule>
  </conditionalFormatting>
  <conditionalFormatting sqref="F2535 F2523:G2523 D2533 D2536 D2532:G2532 I2523 F2538 D2542 F2542 B2544:C2547 C2563 B2548:B2561 D2526:D2531 C2549:J2549 C2558:J2560 D2523:D2524 B2521:B2543">
    <cfRule type="cellIs" dxfId="351" priority="352" stopIfTrue="1" operator="equal">
      <formula>0</formula>
    </cfRule>
  </conditionalFormatting>
  <conditionalFormatting sqref="F2535 F2523:G2523 D2533 D2536 D2532:G2532 I2523 F2538 D2542 F2542 D2526:D2531 D2523:D2524 B2521:B2542">
    <cfRule type="containsText" dxfId="350" priority="351" stopIfTrue="1" operator="containsText" text="iw.kkZad">
      <formula>NOT(ISERROR(SEARCH("iw.kkZad",B2521)))</formula>
    </cfRule>
  </conditionalFormatting>
  <conditionalFormatting sqref="F2525 F2532 F2535 G2527 D2524 C2563 C2544:C2546 D2526:D2532 C2560:J2560">
    <cfRule type="cellIs" dxfId="349" priority="349" stopIfTrue="1" operator="equal">
      <formula>1800</formula>
    </cfRule>
    <cfRule type="cellIs" dxfId="348" priority="350" stopIfTrue="1" operator="equal">
      <formula>200</formula>
    </cfRule>
  </conditionalFormatting>
  <conditionalFormatting sqref="F2535 D2533 D2532:G2532 B2543 C2563 B2544:C2547 B2548:B2561 C2549:J2549 C2558:J2560">
    <cfRule type="containsText" dxfId="347" priority="348" stopIfTrue="1" operator="containsText" text="dsoy jktdh; fo|ky;ksa esa iz;ksx gsrq fu%'kqYd">
      <formula>NOT(ISERROR(SEARCH("dsoy jktdh; fo|ky;ksa esa iz;ksx gsrq fu%'kqYd",B2532)))</formula>
    </cfRule>
  </conditionalFormatting>
  <conditionalFormatting sqref="B2543 C2563 B2544:C2547 B2548:B2561 C2549:J2549 C2558:J2560">
    <cfRule type="containsText" dxfId="346" priority="346" stopIfTrue="1" operator="containsText" text="f'k{kk foHkkx jktLFkku">
      <formula>NOT(ISERROR(SEARCH("f'k{kk foHkkx jktLFkku",B2543)))</formula>
    </cfRule>
    <cfRule type="containsText" dxfId="345" priority="347" stopIfTrue="1" operator="containsText" text="iw.kkZad">
      <formula>NOT(ISERROR(SEARCH("iw.kkZad",B2543)))</formula>
    </cfRule>
  </conditionalFormatting>
  <conditionalFormatting sqref="F2535 F2523:G2523 I2523 D2536 F2538 D2532:G2532 D2533:D2534 F2525 F2527:G2527 D2542 F2542 D2523:D2531 B2521:B2542">
    <cfRule type="containsText" dxfId="344" priority="345" operator="containsText" text="izkjfEHkd f'k{kk foHkkx] jktLFkku">
      <formula>NOT(ISERROR(SEARCH("izkjfEHkd f'k{kk foHkkx] jktLFkku",B2521)))</formula>
    </cfRule>
  </conditionalFormatting>
  <conditionalFormatting sqref="F2580 F2568:G2568 D2578 D2581 D2577:G2577 I2568 F2583 D2587 F2587 B2589:C2592 C2608 B2593:B2606 D2571:D2576 C2594:J2594 C2603:J2605 D2568:D2569 B2566:B2588">
    <cfRule type="cellIs" dxfId="343" priority="344" stopIfTrue="1" operator="equal">
      <formula>0</formula>
    </cfRule>
  </conditionalFormatting>
  <conditionalFormatting sqref="F2580 F2568:G2568 D2578 D2581 D2577:G2577 I2568 F2583 D2587 F2587 D2571:D2576 D2568:D2569 B2566:B2587">
    <cfRule type="containsText" dxfId="342" priority="343" stopIfTrue="1" operator="containsText" text="iw.kkZad">
      <formula>NOT(ISERROR(SEARCH("iw.kkZad",B2566)))</formula>
    </cfRule>
  </conditionalFormatting>
  <conditionalFormatting sqref="F2570 F2577 F2580 G2572 D2569 C2608 C2589:C2591 D2571:D2577 C2605:J2605">
    <cfRule type="cellIs" dxfId="341" priority="341" stopIfTrue="1" operator="equal">
      <formula>1800</formula>
    </cfRule>
    <cfRule type="cellIs" dxfId="340" priority="342" stopIfTrue="1" operator="equal">
      <formula>200</formula>
    </cfRule>
  </conditionalFormatting>
  <conditionalFormatting sqref="F2580 D2578 D2577:G2577 B2588 C2608 B2589:C2592 B2593:B2606 C2594:J2594 C2603:J2605">
    <cfRule type="containsText" dxfId="339" priority="340" stopIfTrue="1" operator="containsText" text="dsoy jktdh; fo|ky;ksa esa iz;ksx gsrq fu%'kqYd">
      <formula>NOT(ISERROR(SEARCH("dsoy jktdh; fo|ky;ksa esa iz;ksx gsrq fu%'kqYd",B2577)))</formula>
    </cfRule>
  </conditionalFormatting>
  <conditionalFormatting sqref="B2588 C2608 B2589:C2592 B2593:B2606 C2594:J2594 C2603:J2605">
    <cfRule type="containsText" dxfId="338" priority="338" stopIfTrue="1" operator="containsText" text="f'k{kk foHkkx jktLFkku">
      <formula>NOT(ISERROR(SEARCH("f'k{kk foHkkx jktLFkku",B2588)))</formula>
    </cfRule>
    <cfRule type="containsText" dxfId="337" priority="339" stopIfTrue="1" operator="containsText" text="iw.kkZad">
      <formula>NOT(ISERROR(SEARCH("iw.kkZad",B2588)))</formula>
    </cfRule>
  </conditionalFormatting>
  <conditionalFormatting sqref="F2580 F2568:G2568 I2568 D2581 F2583 D2577:G2577 D2578:D2579 F2570 F2572:G2572 D2587 F2587 D2568:D2576 B2566:B2587">
    <cfRule type="containsText" dxfId="336" priority="337" operator="containsText" text="izkjfEHkd f'k{kk foHkkx] jktLFkku">
      <formula>NOT(ISERROR(SEARCH("izkjfEHkd f'k{kk foHkkx] jktLFkku",B2566)))</formula>
    </cfRule>
  </conditionalFormatting>
  <conditionalFormatting sqref="F2625 F2613:G2613 D2623 D2626 D2622:G2622 I2613 F2628 D2632 F2632 B2634:C2637 C2653 B2638:B2651 D2616:D2621 C2639:J2639 C2648:J2650 D2613:D2614 B2611:B2633">
    <cfRule type="cellIs" dxfId="335" priority="336" stopIfTrue="1" operator="equal">
      <formula>0</formula>
    </cfRule>
  </conditionalFormatting>
  <conditionalFormatting sqref="F2625 F2613:G2613 D2623 D2626 D2622:G2622 I2613 F2628 D2632 F2632 D2616:D2621 D2613:D2614 B2611:B2632">
    <cfRule type="containsText" dxfId="334" priority="335" stopIfTrue="1" operator="containsText" text="iw.kkZad">
      <formula>NOT(ISERROR(SEARCH("iw.kkZad",B2611)))</formula>
    </cfRule>
  </conditionalFormatting>
  <conditionalFormatting sqref="F2615 F2622 F2625 G2617 D2614 C2653 C2634:C2636 D2616:D2622 C2650:J2650">
    <cfRule type="cellIs" dxfId="333" priority="333" stopIfTrue="1" operator="equal">
      <formula>1800</formula>
    </cfRule>
    <cfRule type="cellIs" dxfId="332" priority="334" stopIfTrue="1" operator="equal">
      <formula>200</formula>
    </cfRule>
  </conditionalFormatting>
  <conditionalFormatting sqref="F2625 D2623 D2622:G2622 B2633 C2653 B2634:C2637 B2638:B2651 C2639:J2639 C2648:J2650">
    <cfRule type="containsText" dxfId="331" priority="332" stopIfTrue="1" operator="containsText" text="dsoy jktdh; fo|ky;ksa esa iz;ksx gsrq fu%'kqYd">
      <formula>NOT(ISERROR(SEARCH("dsoy jktdh; fo|ky;ksa esa iz;ksx gsrq fu%'kqYd",B2622)))</formula>
    </cfRule>
  </conditionalFormatting>
  <conditionalFormatting sqref="B2633 C2653 B2634:C2637 B2638:B2651 C2639:J2639 C2648:J2650">
    <cfRule type="containsText" dxfId="330" priority="330" stopIfTrue="1" operator="containsText" text="f'k{kk foHkkx jktLFkku">
      <formula>NOT(ISERROR(SEARCH("f'k{kk foHkkx jktLFkku",B2633)))</formula>
    </cfRule>
    <cfRule type="containsText" dxfId="329" priority="331" stopIfTrue="1" operator="containsText" text="iw.kkZad">
      <formula>NOT(ISERROR(SEARCH("iw.kkZad",B2633)))</formula>
    </cfRule>
  </conditionalFormatting>
  <conditionalFormatting sqref="F2625 F2613:G2613 I2613 D2626 F2628 D2622:G2622 D2623:D2624 F2615 F2617:G2617 D2632 F2632 D2613:D2621 B2611:B2632">
    <cfRule type="containsText" dxfId="328" priority="329" operator="containsText" text="izkjfEHkd f'k{kk foHkkx] jktLFkku">
      <formula>NOT(ISERROR(SEARCH("izkjfEHkd f'k{kk foHkkx] jktLFkku",B2611)))</formula>
    </cfRule>
  </conditionalFormatting>
  <conditionalFormatting sqref="F2670 F2658:G2658 D2668 D2671 D2667:G2667 I2658 F2673 D2677 F2677 B2679:C2682 C2698 B2683:B2696 D2661:D2666 C2684:J2684 C2693:J2695 D2658:D2659 B2656:B2678">
    <cfRule type="cellIs" dxfId="327" priority="328" stopIfTrue="1" operator="equal">
      <formula>0</formula>
    </cfRule>
  </conditionalFormatting>
  <conditionalFormatting sqref="F2670 F2658:G2658 D2668 D2671 D2667:G2667 I2658 F2673 D2677 F2677 D2661:D2666 D2658:D2659 B2656:B2677">
    <cfRule type="containsText" dxfId="326" priority="327" stopIfTrue="1" operator="containsText" text="iw.kkZad">
      <formula>NOT(ISERROR(SEARCH("iw.kkZad",B2656)))</formula>
    </cfRule>
  </conditionalFormatting>
  <conditionalFormatting sqref="F2660 F2667 F2670 G2662 D2659 C2698 C2679:C2681 D2661:D2667 C2695:J2695">
    <cfRule type="cellIs" dxfId="325" priority="325" stopIfTrue="1" operator="equal">
      <formula>1800</formula>
    </cfRule>
    <cfRule type="cellIs" dxfId="324" priority="326" stopIfTrue="1" operator="equal">
      <formula>200</formula>
    </cfRule>
  </conditionalFormatting>
  <conditionalFormatting sqref="F2670 D2668 D2667:G2667 B2678 C2698 B2679:C2682 B2683:B2696 C2684:J2684 C2693:J2695">
    <cfRule type="containsText" dxfId="323" priority="324" stopIfTrue="1" operator="containsText" text="dsoy jktdh; fo|ky;ksa esa iz;ksx gsrq fu%'kqYd">
      <formula>NOT(ISERROR(SEARCH("dsoy jktdh; fo|ky;ksa esa iz;ksx gsrq fu%'kqYd",B2667)))</formula>
    </cfRule>
  </conditionalFormatting>
  <conditionalFormatting sqref="B2678 C2698 B2679:C2682 B2683:B2696 C2684:J2684 C2693:J2695">
    <cfRule type="containsText" dxfId="322" priority="322" stopIfTrue="1" operator="containsText" text="f'k{kk foHkkx jktLFkku">
      <formula>NOT(ISERROR(SEARCH("f'k{kk foHkkx jktLFkku",B2678)))</formula>
    </cfRule>
    <cfRule type="containsText" dxfId="321" priority="323" stopIfTrue="1" operator="containsText" text="iw.kkZad">
      <formula>NOT(ISERROR(SEARCH("iw.kkZad",B2678)))</formula>
    </cfRule>
  </conditionalFormatting>
  <conditionalFormatting sqref="F2670 F2658:G2658 I2658 D2671 F2673 D2667:G2667 D2668:D2669 F2660 F2662:G2662 D2677 F2677 D2658:D2666 B2656:B2677">
    <cfRule type="containsText" dxfId="320" priority="321" operator="containsText" text="izkjfEHkd f'k{kk foHkkx] jktLFkku">
      <formula>NOT(ISERROR(SEARCH("izkjfEHkd f'k{kk foHkkx] jktLFkku",B2656)))</formula>
    </cfRule>
  </conditionalFormatting>
  <conditionalFormatting sqref="F2715 F2703:G2703 D2713 D2716 D2712:G2712 I2703 F2718 D2722 F2722 B2724:C2727 C2743 B2728:B2741 D2706:D2711 C2729:J2729 C2738:J2740 D2703:D2704 B2701:B2723">
    <cfRule type="cellIs" dxfId="319" priority="320" stopIfTrue="1" operator="equal">
      <formula>0</formula>
    </cfRule>
  </conditionalFormatting>
  <conditionalFormatting sqref="F2715 F2703:G2703 D2713 D2716 D2712:G2712 I2703 F2718 D2722 F2722 D2706:D2711 D2703:D2704 B2701:B2722">
    <cfRule type="containsText" dxfId="318" priority="319" stopIfTrue="1" operator="containsText" text="iw.kkZad">
      <formula>NOT(ISERROR(SEARCH("iw.kkZad",B2701)))</formula>
    </cfRule>
  </conditionalFormatting>
  <conditionalFormatting sqref="F2705 F2712 F2715 G2707 D2704 C2743 C2724:C2726 D2706:D2712 C2740:J2740">
    <cfRule type="cellIs" dxfId="317" priority="317" stopIfTrue="1" operator="equal">
      <formula>1800</formula>
    </cfRule>
    <cfRule type="cellIs" dxfId="316" priority="318" stopIfTrue="1" operator="equal">
      <formula>200</formula>
    </cfRule>
  </conditionalFormatting>
  <conditionalFormatting sqref="F2715 D2713 D2712:G2712 B2723 C2743 B2724:C2727 B2728:B2741 C2729:J2729 C2738:J2740">
    <cfRule type="containsText" dxfId="315" priority="316" stopIfTrue="1" operator="containsText" text="dsoy jktdh; fo|ky;ksa esa iz;ksx gsrq fu%'kqYd">
      <formula>NOT(ISERROR(SEARCH("dsoy jktdh; fo|ky;ksa esa iz;ksx gsrq fu%'kqYd",B2712)))</formula>
    </cfRule>
  </conditionalFormatting>
  <conditionalFormatting sqref="B2723 C2743 B2724:C2727 B2728:B2741 C2729:J2729 C2738:J2740">
    <cfRule type="containsText" dxfId="314" priority="314" stopIfTrue="1" operator="containsText" text="f'k{kk foHkkx jktLFkku">
      <formula>NOT(ISERROR(SEARCH("f'k{kk foHkkx jktLFkku",B2723)))</formula>
    </cfRule>
    <cfRule type="containsText" dxfId="313" priority="315" stopIfTrue="1" operator="containsText" text="iw.kkZad">
      <formula>NOT(ISERROR(SEARCH("iw.kkZad",B2723)))</formula>
    </cfRule>
  </conditionalFormatting>
  <conditionalFormatting sqref="F2715 F2703:G2703 I2703 D2716 F2718 D2712:G2712 D2713:D2714 F2705 F2707:G2707 D2722 F2722 D2703:D2711 B2701:B2722">
    <cfRule type="containsText" dxfId="312" priority="313" operator="containsText" text="izkjfEHkd f'k{kk foHkkx] jktLFkku">
      <formula>NOT(ISERROR(SEARCH("izkjfEHkd f'k{kk foHkkx] jktLFkku",B2701)))</formula>
    </cfRule>
  </conditionalFormatting>
  <conditionalFormatting sqref="F2760 F2748:G2748 D2758 D2761 D2757:G2757 I2748 F2763 D2767 F2767 B2769:C2772 C2788 B2773:B2786 D2751:D2756 C2774:J2774 C2783:J2785 D2748:D2749 B2746:B2768">
    <cfRule type="cellIs" dxfId="311" priority="312" stopIfTrue="1" operator="equal">
      <formula>0</formula>
    </cfRule>
  </conditionalFormatting>
  <conditionalFormatting sqref="F2760 F2748:G2748 D2758 D2761 D2757:G2757 I2748 F2763 D2767 F2767 D2751:D2756 D2748:D2749 B2746:B2767">
    <cfRule type="containsText" dxfId="310" priority="311" stopIfTrue="1" operator="containsText" text="iw.kkZad">
      <formula>NOT(ISERROR(SEARCH("iw.kkZad",B2746)))</formula>
    </cfRule>
  </conditionalFormatting>
  <conditionalFormatting sqref="F2750 F2757 F2760 G2752 D2749 C2788 C2769:C2771 D2751:D2757 C2785:J2785">
    <cfRule type="cellIs" dxfId="309" priority="309" stopIfTrue="1" operator="equal">
      <formula>1800</formula>
    </cfRule>
    <cfRule type="cellIs" dxfId="308" priority="310" stopIfTrue="1" operator="equal">
      <formula>200</formula>
    </cfRule>
  </conditionalFormatting>
  <conditionalFormatting sqref="F2760 D2758 D2757:G2757 B2768 C2788 B2769:C2772 B2773:B2786 C2774:J2774 C2783:J2785">
    <cfRule type="containsText" dxfId="307" priority="308" stopIfTrue="1" operator="containsText" text="dsoy jktdh; fo|ky;ksa esa iz;ksx gsrq fu%'kqYd">
      <formula>NOT(ISERROR(SEARCH("dsoy jktdh; fo|ky;ksa esa iz;ksx gsrq fu%'kqYd",B2757)))</formula>
    </cfRule>
  </conditionalFormatting>
  <conditionalFormatting sqref="B2768 C2788 B2769:C2772 B2773:B2786 C2774:J2774 C2783:J2785">
    <cfRule type="containsText" dxfId="306" priority="306" stopIfTrue="1" operator="containsText" text="f'k{kk foHkkx jktLFkku">
      <formula>NOT(ISERROR(SEARCH("f'k{kk foHkkx jktLFkku",B2768)))</formula>
    </cfRule>
    <cfRule type="containsText" dxfId="305" priority="307" stopIfTrue="1" operator="containsText" text="iw.kkZad">
      <formula>NOT(ISERROR(SEARCH("iw.kkZad",B2768)))</formula>
    </cfRule>
  </conditionalFormatting>
  <conditionalFormatting sqref="F2760 F2748:G2748 I2748 D2761 F2763 D2757:G2757 D2758:D2759 F2750 F2752:G2752 D2767 F2767 D2748:D2756 B2746:B2767">
    <cfRule type="containsText" dxfId="304" priority="305" operator="containsText" text="izkjfEHkd f'k{kk foHkkx] jktLFkku">
      <formula>NOT(ISERROR(SEARCH("izkjfEHkd f'k{kk foHkkx] jktLFkku",B2746)))</formula>
    </cfRule>
  </conditionalFormatting>
  <conditionalFormatting sqref="F2805 F2793:G2793 D2803 D2806 D2802:G2802 I2793 F2808 D2812 F2812 B2814:C2817 C2833 B2818:B2831 D2796:D2801 C2819:J2819 C2828:J2830 D2793:D2794 B2791:B2813">
    <cfRule type="cellIs" dxfId="303" priority="304" stopIfTrue="1" operator="equal">
      <formula>0</formula>
    </cfRule>
  </conditionalFormatting>
  <conditionalFormatting sqref="F2805 F2793:G2793 D2803 D2806 D2802:G2802 I2793 F2808 D2812 F2812 D2796:D2801 D2793:D2794 B2791:B2812">
    <cfRule type="containsText" dxfId="302" priority="303" stopIfTrue="1" operator="containsText" text="iw.kkZad">
      <formula>NOT(ISERROR(SEARCH("iw.kkZad",B2791)))</formula>
    </cfRule>
  </conditionalFormatting>
  <conditionalFormatting sqref="F2795 F2802 F2805 G2797 D2794 C2833 C2814:C2816 D2796:D2802 C2830:J2830">
    <cfRule type="cellIs" dxfId="301" priority="301" stopIfTrue="1" operator="equal">
      <formula>1800</formula>
    </cfRule>
    <cfRule type="cellIs" dxfId="300" priority="302" stopIfTrue="1" operator="equal">
      <formula>200</formula>
    </cfRule>
  </conditionalFormatting>
  <conditionalFormatting sqref="F2805 D2803 D2802:G2802 B2813 C2833 B2814:C2817 B2818:B2831 C2819:J2819 C2828:J2830">
    <cfRule type="containsText" dxfId="299" priority="300" stopIfTrue="1" operator="containsText" text="dsoy jktdh; fo|ky;ksa esa iz;ksx gsrq fu%'kqYd">
      <formula>NOT(ISERROR(SEARCH("dsoy jktdh; fo|ky;ksa esa iz;ksx gsrq fu%'kqYd",B2802)))</formula>
    </cfRule>
  </conditionalFormatting>
  <conditionalFormatting sqref="B2813 C2833 B2814:C2817 B2818:B2831 C2819:J2819 C2828:J2830">
    <cfRule type="containsText" dxfId="298" priority="298" stopIfTrue="1" operator="containsText" text="f'k{kk foHkkx jktLFkku">
      <formula>NOT(ISERROR(SEARCH("f'k{kk foHkkx jktLFkku",B2813)))</formula>
    </cfRule>
    <cfRule type="containsText" dxfId="297" priority="299" stopIfTrue="1" operator="containsText" text="iw.kkZad">
      <formula>NOT(ISERROR(SEARCH("iw.kkZad",B2813)))</formula>
    </cfRule>
  </conditionalFormatting>
  <conditionalFormatting sqref="F2805 F2793:G2793 I2793 D2806 F2808 D2802:G2802 D2803:D2804 F2795 F2797:G2797 D2812 F2812 D2793:D2801 B2791:B2812">
    <cfRule type="containsText" dxfId="296" priority="297" operator="containsText" text="izkjfEHkd f'k{kk foHkkx] jktLFkku">
      <formula>NOT(ISERROR(SEARCH("izkjfEHkd f'k{kk foHkkx] jktLFkku",B2791)))</formula>
    </cfRule>
  </conditionalFormatting>
  <conditionalFormatting sqref="F2850 F2838:G2838 D2848 D2851 D2847:G2847 I2838 F2853 D2857 F2857 B2859:C2862 C2878 B2863:B2876 D2841:D2846 C2864:J2864 C2873:J2875 D2838:D2839 B2836:B2858">
    <cfRule type="cellIs" dxfId="295" priority="296" stopIfTrue="1" operator="equal">
      <formula>0</formula>
    </cfRule>
  </conditionalFormatting>
  <conditionalFormatting sqref="F2850 F2838:G2838 D2848 D2851 D2847:G2847 I2838 F2853 D2857 F2857 D2841:D2846 D2838:D2839 B2836:B2857">
    <cfRule type="containsText" dxfId="294" priority="295" stopIfTrue="1" operator="containsText" text="iw.kkZad">
      <formula>NOT(ISERROR(SEARCH("iw.kkZad",B2836)))</formula>
    </cfRule>
  </conditionalFormatting>
  <conditionalFormatting sqref="F2840 F2847 F2850 G2842 D2839 C2878 C2859:C2861 D2841:D2847 C2875:J2875">
    <cfRule type="cellIs" dxfId="293" priority="293" stopIfTrue="1" operator="equal">
      <formula>1800</formula>
    </cfRule>
    <cfRule type="cellIs" dxfId="292" priority="294" stopIfTrue="1" operator="equal">
      <formula>200</formula>
    </cfRule>
  </conditionalFormatting>
  <conditionalFormatting sqref="F2850 D2848 D2847:G2847 B2858 C2878 B2859:C2862 B2863:B2876 C2864:J2864 C2873:J2875">
    <cfRule type="containsText" dxfId="291" priority="292" stopIfTrue="1" operator="containsText" text="dsoy jktdh; fo|ky;ksa esa iz;ksx gsrq fu%'kqYd">
      <formula>NOT(ISERROR(SEARCH("dsoy jktdh; fo|ky;ksa esa iz;ksx gsrq fu%'kqYd",B2847)))</formula>
    </cfRule>
  </conditionalFormatting>
  <conditionalFormatting sqref="B2858 C2878 B2859:C2862 B2863:B2876 C2864:J2864 C2873:J2875">
    <cfRule type="containsText" dxfId="290" priority="290" stopIfTrue="1" operator="containsText" text="f'k{kk foHkkx jktLFkku">
      <formula>NOT(ISERROR(SEARCH("f'k{kk foHkkx jktLFkku",B2858)))</formula>
    </cfRule>
    <cfRule type="containsText" dxfId="289" priority="291" stopIfTrue="1" operator="containsText" text="iw.kkZad">
      <formula>NOT(ISERROR(SEARCH("iw.kkZad",B2858)))</formula>
    </cfRule>
  </conditionalFormatting>
  <conditionalFormatting sqref="F2850 F2838:G2838 I2838 D2851 F2853 D2847:G2847 D2848:D2849 F2840 F2842:G2842 D2857 F2857 D2838:D2846 B2836:B2857">
    <cfRule type="containsText" dxfId="288" priority="289" operator="containsText" text="izkjfEHkd f'k{kk foHkkx] jktLFkku">
      <formula>NOT(ISERROR(SEARCH("izkjfEHkd f'k{kk foHkkx] jktLFkku",B2836)))</formula>
    </cfRule>
  </conditionalFormatting>
  <conditionalFormatting sqref="F2895 F2883:G2883 D2893 D2896 D2892:G2892 I2883 F2898 D2902 F2902 B2904:C2907 C2923 B2908:B2921 D2886:D2891 C2909:J2909 C2918:J2920 D2883:D2884 B2881:B2903">
    <cfRule type="cellIs" dxfId="287" priority="288" stopIfTrue="1" operator="equal">
      <formula>0</formula>
    </cfRule>
  </conditionalFormatting>
  <conditionalFormatting sqref="F2895 F2883:G2883 D2893 D2896 D2892:G2892 I2883 F2898 D2902 F2902 D2886:D2891 D2883:D2884 B2881:B2902">
    <cfRule type="containsText" dxfId="286" priority="287" stopIfTrue="1" operator="containsText" text="iw.kkZad">
      <formula>NOT(ISERROR(SEARCH("iw.kkZad",B2881)))</formula>
    </cfRule>
  </conditionalFormatting>
  <conditionalFormatting sqref="F2885 F2892 F2895 G2887 D2884 C2923 C2904:C2906 D2886:D2892 C2920:J2920">
    <cfRule type="cellIs" dxfId="285" priority="285" stopIfTrue="1" operator="equal">
      <formula>1800</formula>
    </cfRule>
    <cfRule type="cellIs" dxfId="284" priority="286" stopIfTrue="1" operator="equal">
      <formula>200</formula>
    </cfRule>
  </conditionalFormatting>
  <conditionalFormatting sqref="F2895 D2893 D2892:G2892 B2903 C2923 B2904:C2907 B2908:B2921 C2909:J2909 C2918:J2920">
    <cfRule type="containsText" dxfId="283" priority="284" stopIfTrue="1" operator="containsText" text="dsoy jktdh; fo|ky;ksa esa iz;ksx gsrq fu%'kqYd">
      <formula>NOT(ISERROR(SEARCH("dsoy jktdh; fo|ky;ksa esa iz;ksx gsrq fu%'kqYd",B2892)))</formula>
    </cfRule>
  </conditionalFormatting>
  <conditionalFormatting sqref="B2903 C2923 B2904:C2907 B2908:B2921 C2909:J2909 C2918:J2920">
    <cfRule type="containsText" dxfId="282" priority="282" stopIfTrue="1" operator="containsText" text="f'k{kk foHkkx jktLFkku">
      <formula>NOT(ISERROR(SEARCH("f'k{kk foHkkx jktLFkku",B2903)))</formula>
    </cfRule>
    <cfRule type="containsText" dxfId="281" priority="283" stopIfTrue="1" operator="containsText" text="iw.kkZad">
      <formula>NOT(ISERROR(SEARCH("iw.kkZad",B2903)))</formula>
    </cfRule>
  </conditionalFormatting>
  <conditionalFormatting sqref="F2895 F2883:G2883 I2883 D2896 F2898 D2892:G2892 D2893:D2894 F2885 F2887:G2887 D2902 F2902 D2883:D2891 B2881:B2902">
    <cfRule type="containsText" dxfId="280" priority="281" operator="containsText" text="izkjfEHkd f'k{kk foHkkx] jktLFkku">
      <formula>NOT(ISERROR(SEARCH("izkjfEHkd f'k{kk foHkkx] jktLFkku",B2881)))</formula>
    </cfRule>
  </conditionalFormatting>
  <conditionalFormatting sqref="F2940 F2928:G2928 D2938 D2941 D2937:G2937 I2928 F2943 D2947 F2947 B2949:C2952 C2968 B2953:B2966 D2931:D2936 C2954:J2954 C2963:J2965 D2928:D2929 B2926:B2948">
    <cfRule type="cellIs" dxfId="279" priority="280" stopIfTrue="1" operator="equal">
      <formula>0</formula>
    </cfRule>
  </conditionalFormatting>
  <conditionalFormatting sqref="F2940 F2928:G2928 D2938 D2941 D2937:G2937 I2928 F2943 D2947 F2947 D2931:D2936 D2928:D2929 B2926:B2947">
    <cfRule type="containsText" dxfId="278" priority="279" stopIfTrue="1" operator="containsText" text="iw.kkZad">
      <formula>NOT(ISERROR(SEARCH("iw.kkZad",B2926)))</formula>
    </cfRule>
  </conditionalFormatting>
  <conditionalFormatting sqref="F2930 F2937 F2940 G2932 D2929 C2968 C2949:C2951 D2931:D2937 C2965:J2965">
    <cfRule type="cellIs" dxfId="277" priority="277" stopIfTrue="1" operator="equal">
      <formula>1800</formula>
    </cfRule>
    <cfRule type="cellIs" dxfId="276" priority="278" stopIfTrue="1" operator="equal">
      <formula>200</formula>
    </cfRule>
  </conditionalFormatting>
  <conditionalFormatting sqref="F2940 D2938 D2937:G2937 B2948 C2968 B2949:C2952 B2953:B2966 C2954:J2954 C2963:J2965">
    <cfRule type="containsText" dxfId="275" priority="276" stopIfTrue="1" operator="containsText" text="dsoy jktdh; fo|ky;ksa esa iz;ksx gsrq fu%'kqYd">
      <formula>NOT(ISERROR(SEARCH("dsoy jktdh; fo|ky;ksa esa iz;ksx gsrq fu%'kqYd",B2937)))</formula>
    </cfRule>
  </conditionalFormatting>
  <conditionalFormatting sqref="B2948 C2968 B2949:C2952 B2953:B2966 C2954:J2954 C2963:J2965">
    <cfRule type="containsText" dxfId="274" priority="274" stopIfTrue="1" operator="containsText" text="f'k{kk foHkkx jktLFkku">
      <formula>NOT(ISERROR(SEARCH("f'k{kk foHkkx jktLFkku",B2948)))</formula>
    </cfRule>
    <cfRule type="containsText" dxfId="273" priority="275" stopIfTrue="1" operator="containsText" text="iw.kkZad">
      <formula>NOT(ISERROR(SEARCH("iw.kkZad",B2948)))</formula>
    </cfRule>
  </conditionalFormatting>
  <conditionalFormatting sqref="F2940 F2928:G2928 I2928 D2941 F2943 D2937:G2937 D2938:D2939 F2930 F2932:G2932 D2947 F2947 D2928:D2936 B2926:B2947">
    <cfRule type="containsText" dxfId="272" priority="273" operator="containsText" text="izkjfEHkd f'k{kk foHkkx] jktLFkku">
      <formula>NOT(ISERROR(SEARCH("izkjfEHkd f'k{kk foHkkx] jktLFkku",B2926)))</formula>
    </cfRule>
  </conditionalFormatting>
  <conditionalFormatting sqref="F2985 F2973:G2973 D2983 D2986 D2982:G2982 I2973 F2988 D2992 F2992 B2994:C2997 C3013 B2998:B3011 D2976:D2981 C2999:J2999 C3008:J3010 D2973:D2974 B2971:B2993">
    <cfRule type="cellIs" dxfId="271" priority="272" stopIfTrue="1" operator="equal">
      <formula>0</formula>
    </cfRule>
  </conditionalFormatting>
  <conditionalFormatting sqref="F2985 F2973:G2973 D2983 D2986 D2982:G2982 I2973 F2988 D2992 F2992 D2976:D2981 D2973:D2974 B2971:B2992">
    <cfRule type="containsText" dxfId="270" priority="271" stopIfTrue="1" operator="containsText" text="iw.kkZad">
      <formula>NOT(ISERROR(SEARCH("iw.kkZad",B2971)))</formula>
    </cfRule>
  </conditionalFormatting>
  <conditionalFormatting sqref="F2975 F2982 F2985 G2977 D2974 C3013 C2994:C2996 D2976:D2982 C3010:J3010">
    <cfRule type="cellIs" dxfId="269" priority="269" stopIfTrue="1" operator="equal">
      <formula>1800</formula>
    </cfRule>
    <cfRule type="cellIs" dxfId="268" priority="270" stopIfTrue="1" operator="equal">
      <formula>200</formula>
    </cfRule>
  </conditionalFormatting>
  <conditionalFormatting sqref="F2985 D2983 D2982:G2982 B2993 C3013 B2994:C2997 B2998:B3011 C2999:J2999 C3008:J3010">
    <cfRule type="containsText" dxfId="267" priority="268" stopIfTrue="1" operator="containsText" text="dsoy jktdh; fo|ky;ksa esa iz;ksx gsrq fu%'kqYd">
      <formula>NOT(ISERROR(SEARCH("dsoy jktdh; fo|ky;ksa esa iz;ksx gsrq fu%'kqYd",B2982)))</formula>
    </cfRule>
  </conditionalFormatting>
  <conditionalFormatting sqref="B2993 C3013 B2994:C2997 B2998:B3011 C2999:J2999 C3008:J3010">
    <cfRule type="containsText" dxfId="266" priority="266" stopIfTrue="1" operator="containsText" text="f'k{kk foHkkx jktLFkku">
      <formula>NOT(ISERROR(SEARCH("f'k{kk foHkkx jktLFkku",B2993)))</formula>
    </cfRule>
    <cfRule type="containsText" dxfId="265" priority="267" stopIfTrue="1" operator="containsText" text="iw.kkZad">
      <formula>NOT(ISERROR(SEARCH("iw.kkZad",B2993)))</formula>
    </cfRule>
  </conditionalFormatting>
  <conditionalFormatting sqref="F2985 F2973:G2973 I2973 D2986 F2988 D2982:G2982 D2983:D2984 F2975 F2977:G2977 D2992 F2992 D2973:D2981 B2971:B2992">
    <cfRule type="containsText" dxfId="264" priority="265" operator="containsText" text="izkjfEHkd f'k{kk foHkkx] jktLFkku">
      <formula>NOT(ISERROR(SEARCH("izkjfEHkd f'k{kk foHkkx] jktLFkku",B2971)))</formula>
    </cfRule>
  </conditionalFormatting>
  <conditionalFormatting sqref="F3030 F3018:G3018 D3028 D3031 D3027:G3027 I3018 F3033 D3037 F3037 B3039:C3042 C3058 B3043:B3056 D3021:D3026 C3044:J3044 C3053:J3055 D3018:D3019 B3016:B3038">
    <cfRule type="cellIs" dxfId="263" priority="264" stopIfTrue="1" operator="equal">
      <formula>0</formula>
    </cfRule>
  </conditionalFormatting>
  <conditionalFormatting sqref="F3030 F3018:G3018 D3028 D3031 D3027:G3027 I3018 F3033 D3037 F3037 D3021:D3026 D3018:D3019 B3016:B3037">
    <cfRule type="containsText" dxfId="262" priority="263" stopIfTrue="1" operator="containsText" text="iw.kkZad">
      <formula>NOT(ISERROR(SEARCH("iw.kkZad",B3016)))</formula>
    </cfRule>
  </conditionalFormatting>
  <conditionalFormatting sqref="F3020 F3027 F3030 G3022 D3019 C3058 C3039:C3041 D3021:D3027 C3055:J3055">
    <cfRule type="cellIs" dxfId="261" priority="261" stopIfTrue="1" operator="equal">
      <formula>1800</formula>
    </cfRule>
    <cfRule type="cellIs" dxfId="260" priority="262" stopIfTrue="1" operator="equal">
      <formula>200</formula>
    </cfRule>
  </conditionalFormatting>
  <conditionalFormatting sqref="F3030 D3028 D3027:G3027 B3038 C3058 B3039:C3042 B3043:B3056 C3044:J3044 C3053:J3055">
    <cfRule type="containsText" dxfId="259" priority="260" stopIfTrue="1" operator="containsText" text="dsoy jktdh; fo|ky;ksa esa iz;ksx gsrq fu%'kqYd">
      <formula>NOT(ISERROR(SEARCH("dsoy jktdh; fo|ky;ksa esa iz;ksx gsrq fu%'kqYd",B3027)))</formula>
    </cfRule>
  </conditionalFormatting>
  <conditionalFormatting sqref="B3038 C3058 B3039:C3042 B3043:B3056 C3044:J3044 C3053:J3055">
    <cfRule type="containsText" dxfId="258" priority="258" stopIfTrue="1" operator="containsText" text="f'k{kk foHkkx jktLFkku">
      <formula>NOT(ISERROR(SEARCH("f'k{kk foHkkx jktLFkku",B3038)))</formula>
    </cfRule>
    <cfRule type="containsText" dxfId="257" priority="259" stopIfTrue="1" operator="containsText" text="iw.kkZad">
      <formula>NOT(ISERROR(SEARCH("iw.kkZad",B3038)))</formula>
    </cfRule>
  </conditionalFormatting>
  <conditionalFormatting sqref="F3030 F3018:G3018 I3018 D3031 F3033 D3027:G3027 D3028:D3029 F3020 F3022:G3022 D3037 F3037 D3018:D3026 B3016:B3037">
    <cfRule type="containsText" dxfId="256" priority="257" operator="containsText" text="izkjfEHkd f'k{kk foHkkx] jktLFkku">
      <formula>NOT(ISERROR(SEARCH("izkjfEHkd f'k{kk foHkkx] jktLFkku",B3016)))</formula>
    </cfRule>
  </conditionalFormatting>
  <conditionalFormatting sqref="F3075 F3063:G3063 D3073 D3076 D3072:G3072 I3063 F3078 D3082 F3082 B3084:C3087 C3103 B3088:B3101 D3066:D3071 C3089:J3089 C3098:J3100 D3063:D3064 B3061:B3083">
    <cfRule type="cellIs" dxfId="255" priority="256" stopIfTrue="1" operator="equal">
      <formula>0</formula>
    </cfRule>
  </conditionalFormatting>
  <conditionalFormatting sqref="F3075 F3063:G3063 D3073 D3076 D3072:G3072 I3063 F3078 D3082 F3082 D3066:D3071 D3063:D3064 B3061:B3082">
    <cfRule type="containsText" dxfId="254" priority="255" stopIfTrue="1" operator="containsText" text="iw.kkZad">
      <formula>NOT(ISERROR(SEARCH("iw.kkZad",B3061)))</formula>
    </cfRule>
  </conditionalFormatting>
  <conditionalFormatting sqref="F3065 F3072 F3075 G3067 D3064 C3103 C3084:C3086 D3066:D3072 C3100:J3100">
    <cfRule type="cellIs" dxfId="253" priority="253" stopIfTrue="1" operator="equal">
      <formula>1800</formula>
    </cfRule>
    <cfRule type="cellIs" dxfId="252" priority="254" stopIfTrue="1" operator="equal">
      <formula>200</formula>
    </cfRule>
  </conditionalFormatting>
  <conditionalFormatting sqref="F3075 D3073 D3072:G3072 B3083 C3103 B3084:C3087 B3088:B3101 C3089:J3089 C3098:J3100">
    <cfRule type="containsText" dxfId="251" priority="252" stopIfTrue="1" operator="containsText" text="dsoy jktdh; fo|ky;ksa esa iz;ksx gsrq fu%'kqYd">
      <formula>NOT(ISERROR(SEARCH("dsoy jktdh; fo|ky;ksa esa iz;ksx gsrq fu%'kqYd",B3072)))</formula>
    </cfRule>
  </conditionalFormatting>
  <conditionalFormatting sqref="B3083 C3103 B3084:C3087 B3088:B3101 C3089:J3089 C3098:J3100">
    <cfRule type="containsText" dxfId="250" priority="250" stopIfTrue="1" operator="containsText" text="f'k{kk foHkkx jktLFkku">
      <formula>NOT(ISERROR(SEARCH("f'k{kk foHkkx jktLFkku",B3083)))</formula>
    </cfRule>
    <cfRule type="containsText" dxfId="249" priority="251" stopIfTrue="1" operator="containsText" text="iw.kkZad">
      <formula>NOT(ISERROR(SEARCH("iw.kkZad",B3083)))</formula>
    </cfRule>
  </conditionalFormatting>
  <conditionalFormatting sqref="F3075 F3063:G3063 I3063 D3076 F3078 D3072:G3072 D3073:D3074 F3065 F3067:G3067 D3082 F3082 D3063:D3071 B3061:B3082">
    <cfRule type="containsText" dxfId="248" priority="249" operator="containsText" text="izkjfEHkd f'k{kk foHkkx] jktLFkku">
      <formula>NOT(ISERROR(SEARCH("izkjfEHkd f'k{kk foHkkx] jktLFkku",B3061)))</formula>
    </cfRule>
  </conditionalFormatting>
  <conditionalFormatting sqref="F3120 F3108:G3108 D3118 D3121 D3117:G3117 I3108 F3123 D3127 F3127 B3129:C3132 C3148 B3133:B3146 D3111:D3116 C3134:J3134 C3143:J3145 D3108:D3109 B3106:B3128">
    <cfRule type="cellIs" dxfId="247" priority="248" stopIfTrue="1" operator="equal">
      <formula>0</formula>
    </cfRule>
  </conditionalFormatting>
  <conditionalFormatting sqref="F3120 F3108:G3108 D3118 D3121 D3117:G3117 I3108 F3123 D3127 F3127 D3111:D3116 D3108:D3109 B3106:B3127">
    <cfRule type="containsText" dxfId="246" priority="247" stopIfTrue="1" operator="containsText" text="iw.kkZad">
      <formula>NOT(ISERROR(SEARCH("iw.kkZad",B3106)))</formula>
    </cfRule>
  </conditionalFormatting>
  <conditionalFormatting sqref="F3110 F3117 F3120 G3112 D3109 C3148 C3129:C3131 D3111:D3117 C3145:J3145">
    <cfRule type="cellIs" dxfId="245" priority="245" stopIfTrue="1" operator="equal">
      <formula>1800</formula>
    </cfRule>
    <cfRule type="cellIs" dxfId="244" priority="246" stopIfTrue="1" operator="equal">
      <formula>200</formula>
    </cfRule>
  </conditionalFormatting>
  <conditionalFormatting sqref="F3120 D3118 D3117:G3117 B3128 C3148 B3129:C3132 B3133:B3146 C3134:J3134 C3143:J3145">
    <cfRule type="containsText" dxfId="243" priority="244" stopIfTrue="1" operator="containsText" text="dsoy jktdh; fo|ky;ksa esa iz;ksx gsrq fu%'kqYd">
      <formula>NOT(ISERROR(SEARCH("dsoy jktdh; fo|ky;ksa esa iz;ksx gsrq fu%'kqYd",B3117)))</formula>
    </cfRule>
  </conditionalFormatting>
  <conditionalFormatting sqref="B3128 C3148 B3129:C3132 B3133:B3146 C3134:J3134 C3143:J3145">
    <cfRule type="containsText" dxfId="242" priority="242" stopIfTrue="1" operator="containsText" text="f'k{kk foHkkx jktLFkku">
      <formula>NOT(ISERROR(SEARCH("f'k{kk foHkkx jktLFkku",B3128)))</formula>
    </cfRule>
    <cfRule type="containsText" dxfId="241" priority="243" stopIfTrue="1" operator="containsText" text="iw.kkZad">
      <formula>NOT(ISERROR(SEARCH("iw.kkZad",B3128)))</formula>
    </cfRule>
  </conditionalFormatting>
  <conditionalFormatting sqref="F3120 F3108:G3108 I3108 D3121 F3123 D3117:G3117 D3118:D3119 F3110 F3112:G3112 D3127 F3127 D3108:D3116 B3106:B3127">
    <cfRule type="containsText" dxfId="240" priority="241" operator="containsText" text="izkjfEHkd f'k{kk foHkkx] jktLFkku">
      <formula>NOT(ISERROR(SEARCH("izkjfEHkd f'k{kk foHkkx] jktLFkku",B3106)))</formula>
    </cfRule>
  </conditionalFormatting>
  <conditionalFormatting sqref="F3165 F3153:G3153 D3163 D3166 D3162:G3162 I3153 F3168 D3172 F3172 B3174:C3177 C3193 B3178:B3191 D3156:D3161 C3179:J3179 C3188:J3190 D3153:D3154 B3151:B3173">
    <cfRule type="cellIs" dxfId="239" priority="240" stopIfTrue="1" operator="equal">
      <formula>0</formula>
    </cfRule>
  </conditionalFormatting>
  <conditionalFormatting sqref="F3165 F3153:G3153 D3163 D3166 D3162:G3162 I3153 F3168 D3172 F3172 D3156:D3161 D3153:D3154 B3151:B3172">
    <cfRule type="containsText" dxfId="238" priority="239" stopIfTrue="1" operator="containsText" text="iw.kkZad">
      <formula>NOT(ISERROR(SEARCH("iw.kkZad",B3151)))</formula>
    </cfRule>
  </conditionalFormatting>
  <conditionalFormatting sqref="F3155 F3162 F3165 G3157 D3154 C3193 C3174:C3176 D3156:D3162 C3190:J3190">
    <cfRule type="cellIs" dxfId="237" priority="237" stopIfTrue="1" operator="equal">
      <formula>1800</formula>
    </cfRule>
    <cfRule type="cellIs" dxfId="236" priority="238" stopIfTrue="1" operator="equal">
      <formula>200</formula>
    </cfRule>
  </conditionalFormatting>
  <conditionalFormatting sqref="F3165 D3163 D3162:G3162 B3173 C3193 B3174:C3177 B3178:B3191 C3179:J3179 C3188:J3190">
    <cfRule type="containsText" dxfId="235" priority="236" stopIfTrue="1" operator="containsText" text="dsoy jktdh; fo|ky;ksa esa iz;ksx gsrq fu%'kqYd">
      <formula>NOT(ISERROR(SEARCH("dsoy jktdh; fo|ky;ksa esa iz;ksx gsrq fu%'kqYd",B3162)))</formula>
    </cfRule>
  </conditionalFormatting>
  <conditionalFormatting sqref="B3173 C3193 B3174:C3177 B3178:B3191 C3179:J3179 C3188:J3190">
    <cfRule type="containsText" dxfId="234" priority="234" stopIfTrue="1" operator="containsText" text="f'k{kk foHkkx jktLFkku">
      <formula>NOT(ISERROR(SEARCH("f'k{kk foHkkx jktLFkku",B3173)))</formula>
    </cfRule>
    <cfRule type="containsText" dxfId="233" priority="235" stopIfTrue="1" operator="containsText" text="iw.kkZad">
      <formula>NOT(ISERROR(SEARCH("iw.kkZad",B3173)))</formula>
    </cfRule>
  </conditionalFormatting>
  <conditionalFormatting sqref="F3165 F3153:G3153 I3153 D3166 F3168 D3162:G3162 D3163:D3164 F3155 F3157:G3157 D3172 F3172 D3153:D3161 B3151:B3172">
    <cfRule type="containsText" dxfId="232" priority="233" operator="containsText" text="izkjfEHkd f'k{kk foHkkx] jktLFkku">
      <formula>NOT(ISERROR(SEARCH("izkjfEHkd f'k{kk foHkkx] jktLFkku",B3151)))</formula>
    </cfRule>
  </conditionalFormatting>
  <conditionalFormatting sqref="F3210 F3198:G3198 D3208 D3211 D3207:G3207 I3198 F3213 D3217 F3217 B3219:C3222 C3238 B3223:B3236 D3201:D3206 C3224:J3224 C3233:J3235 D3198:D3199 B3196:B3218">
    <cfRule type="cellIs" dxfId="231" priority="232" stopIfTrue="1" operator="equal">
      <formula>0</formula>
    </cfRule>
  </conditionalFormatting>
  <conditionalFormatting sqref="F3210 F3198:G3198 D3208 D3211 D3207:G3207 I3198 F3213 D3217 F3217 D3201:D3206 D3198:D3199 B3196:B3217">
    <cfRule type="containsText" dxfId="230" priority="231" stopIfTrue="1" operator="containsText" text="iw.kkZad">
      <formula>NOT(ISERROR(SEARCH("iw.kkZad",B3196)))</formula>
    </cfRule>
  </conditionalFormatting>
  <conditionalFormatting sqref="F3200 F3207 F3210 G3202 D3199 C3238 C3219:C3221 D3201:D3207 C3235:J3235">
    <cfRule type="cellIs" dxfId="229" priority="229" stopIfTrue="1" operator="equal">
      <formula>1800</formula>
    </cfRule>
    <cfRule type="cellIs" dxfId="228" priority="230" stopIfTrue="1" operator="equal">
      <formula>200</formula>
    </cfRule>
  </conditionalFormatting>
  <conditionalFormatting sqref="F3210 D3208 D3207:G3207 B3218 C3238 B3219:C3222 B3223:B3236 C3224:J3224 C3233:J3235">
    <cfRule type="containsText" dxfId="227" priority="228" stopIfTrue="1" operator="containsText" text="dsoy jktdh; fo|ky;ksa esa iz;ksx gsrq fu%'kqYd">
      <formula>NOT(ISERROR(SEARCH("dsoy jktdh; fo|ky;ksa esa iz;ksx gsrq fu%'kqYd",B3207)))</formula>
    </cfRule>
  </conditionalFormatting>
  <conditionalFormatting sqref="B3218 C3238 B3219:C3222 B3223:B3236 C3224:J3224 C3233:J3235">
    <cfRule type="containsText" dxfId="226" priority="226" stopIfTrue="1" operator="containsText" text="f'k{kk foHkkx jktLFkku">
      <formula>NOT(ISERROR(SEARCH("f'k{kk foHkkx jktLFkku",B3218)))</formula>
    </cfRule>
    <cfRule type="containsText" dxfId="225" priority="227" stopIfTrue="1" operator="containsText" text="iw.kkZad">
      <formula>NOT(ISERROR(SEARCH("iw.kkZad",B3218)))</formula>
    </cfRule>
  </conditionalFormatting>
  <conditionalFormatting sqref="F3210 F3198:G3198 I3198 D3211 F3213 D3207:G3207 D3208:D3209 F3200 F3202:G3202 D3217 F3217 D3198:D3206 B3196:B3217">
    <cfRule type="containsText" dxfId="224" priority="225" operator="containsText" text="izkjfEHkd f'k{kk foHkkx] jktLFkku">
      <formula>NOT(ISERROR(SEARCH("izkjfEHkd f'k{kk foHkkx] jktLFkku",B3196)))</formula>
    </cfRule>
  </conditionalFormatting>
  <conditionalFormatting sqref="F3255 F3243:G3243 D3253 D3256 D3252:G3252 I3243 F3258 D3262 F3262 B3264:C3267 C3283 B3268:B3281 D3246:D3251 C3269:J3269 C3278:J3280 D3243:D3244 B3241:B3263">
    <cfRule type="cellIs" dxfId="223" priority="224" stopIfTrue="1" operator="equal">
      <formula>0</formula>
    </cfRule>
  </conditionalFormatting>
  <conditionalFormatting sqref="F3255 F3243:G3243 D3253 D3256 D3252:G3252 I3243 F3258 D3262 F3262 D3246:D3251 D3243:D3244 B3241:B3262">
    <cfRule type="containsText" dxfId="222" priority="223" stopIfTrue="1" operator="containsText" text="iw.kkZad">
      <formula>NOT(ISERROR(SEARCH("iw.kkZad",B3241)))</formula>
    </cfRule>
  </conditionalFormatting>
  <conditionalFormatting sqref="F3245 F3252 F3255 G3247 D3244 C3283 C3264:C3266 D3246:D3252 C3280:J3280">
    <cfRule type="cellIs" dxfId="221" priority="221" stopIfTrue="1" operator="equal">
      <formula>1800</formula>
    </cfRule>
    <cfRule type="cellIs" dxfId="220" priority="222" stopIfTrue="1" operator="equal">
      <formula>200</formula>
    </cfRule>
  </conditionalFormatting>
  <conditionalFormatting sqref="F3255 D3253 D3252:G3252 B3263 C3283 B3264:C3267 B3268:B3281 C3269:J3269 C3278:J3280">
    <cfRule type="containsText" dxfId="219" priority="220" stopIfTrue="1" operator="containsText" text="dsoy jktdh; fo|ky;ksa esa iz;ksx gsrq fu%'kqYd">
      <formula>NOT(ISERROR(SEARCH("dsoy jktdh; fo|ky;ksa esa iz;ksx gsrq fu%'kqYd",B3252)))</formula>
    </cfRule>
  </conditionalFormatting>
  <conditionalFormatting sqref="B3263 C3283 B3264:C3267 B3268:B3281 C3269:J3269 C3278:J3280">
    <cfRule type="containsText" dxfId="218" priority="218" stopIfTrue="1" operator="containsText" text="f'k{kk foHkkx jktLFkku">
      <formula>NOT(ISERROR(SEARCH("f'k{kk foHkkx jktLFkku",B3263)))</formula>
    </cfRule>
    <cfRule type="containsText" dxfId="217" priority="219" stopIfTrue="1" operator="containsText" text="iw.kkZad">
      <formula>NOT(ISERROR(SEARCH("iw.kkZad",B3263)))</formula>
    </cfRule>
  </conditionalFormatting>
  <conditionalFormatting sqref="F3255 F3243:G3243 I3243 D3256 F3258 D3252:G3252 D3253:D3254 F3245 F3247:G3247 D3262 F3262 D3243:D3251 B3241:B3262">
    <cfRule type="containsText" dxfId="216" priority="217" operator="containsText" text="izkjfEHkd f'k{kk foHkkx] jktLFkku">
      <formula>NOT(ISERROR(SEARCH("izkjfEHkd f'k{kk foHkkx] jktLFkku",B3241)))</formula>
    </cfRule>
  </conditionalFormatting>
  <conditionalFormatting sqref="F3300 F3288:G3288 D3298 D3301 D3297:G3297 I3288 F3303 D3307 F3307 B3309:C3312 C3328 B3313:B3326 D3291:D3296 C3314:J3314 C3323:J3325 D3288:D3289 B3286:B3308">
    <cfRule type="cellIs" dxfId="215" priority="216" stopIfTrue="1" operator="equal">
      <formula>0</formula>
    </cfRule>
  </conditionalFormatting>
  <conditionalFormatting sqref="F3300 F3288:G3288 D3298 D3301 D3297:G3297 I3288 F3303 D3307 F3307 D3291:D3296 D3288:D3289 B3286:B3307">
    <cfRule type="containsText" dxfId="214" priority="215" stopIfTrue="1" operator="containsText" text="iw.kkZad">
      <formula>NOT(ISERROR(SEARCH("iw.kkZad",B3286)))</formula>
    </cfRule>
  </conditionalFormatting>
  <conditionalFormatting sqref="F3290 F3297 F3300 G3292 D3289 C3328 C3309:C3311 D3291:D3297 C3325:J3325">
    <cfRule type="cellIs" dxfId="213" priority="213" stopIfTrue="1" operator="equal">
      <formula>1800</formula>
    </cfRule>
    <cfRule type="cellIs" dxfId="212" priority="214" stopIfTrue="1" operator="equal">
      <formula>200</formula>
    </cfRule>
  </conditionalFormatting>
  <conditionalFormatting sqref="F3300 D3298 D3297:G3297 B3308 C3328 B3309:C3312 B3313:B3326 C3314:J3314 C3323:J3325">
    <cfRule type="containsText" dxfId="211" priority="212" stopIfTrue="1" operator="containsText" text="dsoy jktdh; fo|ky;ksa esa iz;ksx gsrq fu%'kqYd">
      <formula>NOT(ISERROR(SEARCH("dsoy jktdh; fo|ky;ksa esa iz;ksx gsrq fu%'kqYd",B3297)))</formula>
    </cfRule>
  </conditionalFormatting>
  <conditionalFormatting sqref="B3308 C3328 B3309:C3312 B3313:B3326 C3314:J3314 C3323:J3325">
    <cfRule type="containsText" dxfId="210" priority="210" stopIfTrue="1" operator="containsText" text="f'k{kk foHkkx jktLFkku">
      <formula>NOT(ISERROR(SEARCH("f'k{kk foHkkx jktLFkku",B3308)))</formula>
    </cfRule>
    <cfRule type="containsText" dxfId="209" priority="211" stopIfTrue="1" operator="containsText" text="iw.kkZad">
      <formula>NOT(ISERROR(SEARCH("iw.kkZad",B3308)))</formula>
    </cfRule>
  </conditionalFormatting>
  <conditionalFormatting sqref="F3300 F3288:G3288 I3288 D3301 F3303 D3297:G3297 D3298:D3299 F3290 F3292:G3292 D3307 F3307 D3288:D3296 B3286:B3307">
    <cfRule type="containsText" dxfId="208" priority="209" operator="containsText" text="izkjfEHkd f'k{kk foHkkx] jktLFkku">
      <formula>NOT(ISERROR(SEARCH("izkjfEHkd f'k{kk foHkkx] jktLFkku",B3286)))</formula>
    </cfRule>
  </conditionalFormatting>
  <conditionalFormatting sqref="F3345 F3333:G3333 D3343 D3346 D3342:G3342 I3333 F3348 D3352 F3352 B3354:C3357 C3373 B3358:B3371 D3336:D3341 C3359:J3359 C3368:J3370 D3333:D3334 B3331:B3353">
    <cfRule type="cellIs" dxfId="207" priority="208" stopIfTrue="1" operator="equal">
      <formula>0</formula>
    </cfRule>
  </conditionalFormatting>
  <conditionalFormatting sqref="F3345 F3333:G3333 D3343 D3346 D3342:G3342 I3333 F3348 D3352 F3352 D3336:D3341 D3333:D3334 B3331:B3352">
    <cfRule type="containsText" dxfId="206" priority="207" stopIfTrue="1" operator="containsText" text="iw.kkZad">
      <formula>NOT(ISERROR(SEARCH("iw.kkZad",B3331)))</formula>
    </cfRule>
  </conditionalFormatting>
  <conditionalFormatting sqref="F3335 F3342 F3345 G3337 D3334 C3373 C3354:C3356 D3336:D3342 C3370:J3370">
    <cfRule type="cellIs" dxfId="205" priority="205" stopIfTrue="1" operator="equal">
      <formula>1800</formula>
    </cfRule>
    <cfRule type="cellIs" dxfId="204" priority="206" stopIfTrue="1" operator="equal">
      <formula>200</formula>
    </cfRule>
  </conditionalFormatting>
  <conditionalFormatting sqref="F3345 D3343 D3342:G3342 B3353 C3373 B3354:C3357 B3358:B3371 C3359:J3359 C3368:J3370">
    <cfRule type="containsText" dxfId="203" priority="204" stopIfTrue="1" operator="containsText" text="dsoy jktdh; fo|ky;ksa esa iz;ksx gsrq fu%'kqYd">
      <formula>NOT(ISERROR(SEARCH("dsoy jktdh; fo|ky;ksa esa iz;ksx gsrq fu%'kqYd",B3342)))</formula>
    </cfRule>
  </conditionalFormatting>
  <conditionalFormatting sqref="B3353 C3373 B3354:C3357 B3358:B3371 C3359:J3359 C3368:J3370">
    <cfRule type="containsText" dxfId="202" priority="202" stopIfTrue="1" operator="containsText" text="f'k{kk foHkkx jktLFkku">
      <formula>NOT(ISERROR(SEARCH("f'k{kk foHkkx jktLFkku",B3353)))</formula>
    </cfRule>
    <cfRule type="containsText" dxfId="201" priority="203" stopIfTrue="1" operator="containsText" text="iw.kkZad">
      <formula>NOT(ISERROR(SEARCH("iw.kkZad",B3353)))</formula>
    </cfRule>
  </conditionalFormatting>
  <conditionalFormatting sqref="F3345 F3333:G3333 I3333 D3346 F3348 D3342:G3342 D3343:D3344 F3335 F3337:G3337 D3352 F3352 D3333:D3341 B3331:B3352">
    <cfRule type="containsText" dxfId="200" priority="201" operator="containsText" text="izkjfEHkd f'k{kk foHkkx] jktLFkku">
      <formula>NOT(ISERROR(SEARCH("izkjfEHkd f'k{kk foHkkx] jktLFkku",B3331)))</formula>
    </cfRule>
  </conditionalFormatting>
  <conditionalFormatting sqref="F3390 F3378:G3378 D3388 D3391 D3387:G3387 I3378 F3393 D3397 F3397 B3399:C3402 C3418 B3403:B3416 D3381:D3386 C3404:J3404 C3413:J3415 D3378:D3379 B3376:B3398">
    <cfRule type="cellIs" dxfId="199" priority="200" stopIfTrue="1" operator="equal">
      <formula>0</formula>
    </cfRule>
  </conditionalFormatting>
  <conditionalFormatting sqref="F3390 F3378:G3378 D3388 D3391 D3387:G3387 I3378 F3393 D3397 F3397 D3381:D3386 D3378:D3379 B3376:B3397">
    <cfRule type="containsText" dxfId="198" priority="199" stopIfTrue="1" operator="containsText" text="iw.kkZad">
      <formula>NOT(ISERROR(SEARCH("iw.kkZad",B3376)))</formula>
    </cfRule>
  </conditionalFormatting>
  <conditionalFormatting sqref="F3380 F3387 F3390 G3382 D3379 C3418 C3399:C3401 D3381:D3387 C3415:J3415">
    <cfRule type="cellIs" dxfId="197" priority="197" stopIfTrue="1" operator="equal">
      <formula>1800</formula>
    </cfRule>
    <cfRule type="cellIs" dxfId="196" priority="198" stopIfTrue="1" operator="equal">
      <formula>200</formula>
    </cfRule>
  </conditionalFormatting>
  <conditionalFormatting sqref="F3390 D3388 D3387:G3387 B3398 C3418 B3399:C3402 B3403:B3416 C3404:J3404 C3413:J3415">
    <cfRule type="containsText" dxfId="195" priority="196" stopIfTrue="1" operator="containsText" text="dsoy jktdh; fo|ky;ksa esa iz;ksx gsrq fu%'kqYd">
      <formula>NOT(ISERROR(SEARCH("dsoy jktdh; fo|ky;ksa esa iz;ksx gsrq fu%'kqYd",B3387)))</formula>
    </cfRule>
  </conditionalFormatting>
  <conditionalFormatting sqref="B3398 C3418 B3399:C3402 B3403:B3416 C3404:J3404 C3413:J3415">
    <cfRule type="containsText" dxfId="194" priority="194" stopIfTrue="1" operator="containsText" text="f'k{kk foHkkx jktLFkku">
      <formula>NOT(ISERROR(SEARCH("f'k{kk foHkkx jktLFkku",B3398)))</formula>
    </cfRule>
    <cfRule type="containsText" dxfId="193" priority="195" stopIfTrue="1" operator="containsText" text="iw.kkZad">
      <formula>NOT(ISERROR(SEARCH("iw.kkZad",B3398)))</formula>
    </cfRule>
  </conditionalFormatting>
  <conditionalFormatting sqref="F3390 F3378:G3378 I3378 D3391 F3393 D3387:G3387 D3388:D3389 F3380 F3382:G3382 D3397 F3397 D3378:D3386 B3376:B3397">
    <cfRule type="containsText" dxfId="192" priority="193" operator="containsText" text="izkjfEHkd f'k{kk foHkkx] jktLFkku">
      <formula>NOT(ISERROR(SEARCH("izkjfEHkd f'k{kk foHkkx] jktLFkku",B3376)))</formula>
    </cfRule>
  </conditionalFormatting>
  <conditionalFormatting sqref="F3435 F3423:G3423 D3433 D3436 D3432:G3432 I3423 F3438 D3442 F3442 B3444:C3447 C3463 B3448:B3461 D3426:D3431 C3449:J3449 C3458:J3460 D3423:D3424 B3421:B3443">
    <cfRule type="cellIs" dxfId="191" priority="192" stopIfTrue="1" operator="equal">
      <formula>0</formula>
    </cfRule>
  </conditionalFormatting>
  <conditionalFormatting sqref="F3435 F3423:G3423 D3433 D3436 D3432:G3432 I3423 F3438 D3442 F3442 D3426:D3431 D3423:D3424 B3421:B3442">
    <cfRule type="containsText" dxfId="190" priority="191" stopIfTrue="1" operator="containsText" text="iw.kkZad">
      <formula>NOT(ISERROR(SEARCH("iw.kkZad",B3421)))</formula>
    </cfRule>
  </conditionalFormatting>
  <conditionalFormatting sqref="F3425 F3432 F3435 G3427 D3424 C3463 C3444:C3446 D3426:D3432 C3460:J3460">
    <cfRule type="cellIs" dxfId="189" priority="189" stopIfTrue="1" operator="equal">
      <formula>1800</formula>
    </cfRule>
    <cfRule type="cellIs" dxfId="188" priority="190" stopIfTrue="1" operator="equal">
      <formula>200</formula>
    </cfRule>
  </conditionalFormatting>
  <conditionalFormatting sqref="F3435 D3433 D3432:G3432 B3443 C3463 B3444:C3447 B3448:B3461 C3449:J3449 C3458:J3460">
    <cfRule type="containsText" dxfId="187" priority="188" stopIfTrue="1" operator="containsText" text="dsoy jktdh; fo|ky;ksa esa iz;ksx gsrq fu%'kqYd">
      <formula>NOT(ISERROR(SEARCH("dsoy jktdh; fo|ky;ksa esa iz;ksx gsrq fu%'kqYd",B3432)))</formula>
    </cfRule>
  </conditionalFormatting>
  <conditionalFormatting sqref="B3443 C3463 B3444:C3447 B3448:B3461 C3449:J3449 C3458:J3460">
    <cfRule type="containsText" dxfId="186" priority="186" stopIfTrue="1" operator="containsText" text="f'k{kk foHkkx jktLFkku">
      <formula>NOT(ISERROR(SEARCH("f'k{kk foHkkx jktLFkku",B3443)))</formula>
    </cfRule>
    <cfRule type="containsText" dxfId="185" priority="187" stopIfTrue="1" operator="containsText" text="iw.kkZad">
      <formula>NOT(ISERROR(SEARCH("iw.kkZad",B3443)))</formula>
    </cfRule>
  </conditionalFormatting>
  <conditionalFormatting sqref="F3435 F3423:G3423 I3423 D3436 F3438 D3432:G3432 D3433:D3434 F3425 F3427:G3427 D3442 F3442 D3423:D3431 B3421:B3442">
    <cfRule type="containsText" dxfId="184" priority="185" operator="containsText" text="izkjfEHkd f'k{kk foHkkx] jktLFkku">
      <formula>NOT(ISERROR(SEARCH("izkjfEHkd f'k{kk foHkkx] jktLFkku",B3421)))</formula>
    </cfRule>
  </conditionalFormatting>
  <conditionalFormatting sqref="F3480 F3468:G3468 D3478 D3481 D3477:G3477 I3468 F3483 D3487 F3487 B3489:C3492 C3508 B3493:B3506 D3471:D3476 C3494:J3494 C3503:J3505 D3468:D3469 B3466:B3488">
    <cfRule type="cellIs" dxfId="183" priority="184" stopIfTrue="1" operator="equal">
      <formula>0</formula>
    </cfRule>
  </conditionalFormatting>
  <conditionalFormatting sqref="F3480 F3468:G3468 D3478 D3481 D3477:G3477 I3468 F3483 D3487 F3487 D3471:D3476 D3468:D3469 B3466:B3487">
    <cfRule type="containsText" dxfId="182" priority="183" stopIfTrue="1" operator="containsText" text="iw.kkZad">
      <formula>NOT(ISERROR(SEARCH("iw.kkZad",B3466)))</formula>
    </cfRule>
  </conditionalFormatting>
  <conditionalFormatting sqref="F3470 F3477 F3480 G3472 D3469 C3508 C3489:C3491 D3471:D3477 C3505:J3505">
    <cfRule type="cellIs" dxfId="181" priority="181" stopIfTrue="1" operator="equal">
      <formula>1800</formula>
    </cfRule>
    <cfRule type="cellIs" dxfId="180" priority="182" stopIfTrue="1" operator="equal">
      <formula>200</formula>
    </cfRule>
  </conditionalFormatting>
  <conditionalFormatting sqref="F3480 D3478 D3477:G3477 B3488 C3508 B3489:C3492 B3493:B3506 C3494:J3494 C3503:J3505">
    <cfRule type="containsText" dxfId="179" priority="180" stopIfTrue="1" operator="containsText" text="dsoy jktdh; fo|ky;ksa esa iz;ksx gsrq fu%'kqYd">
      <formula>NOT(ISERROR(SEARCH("dsoy jktdh; fo|ky;ksa esa iz;ksx gsrq fu%'kqYd",B3477)))</formula>
    </cfRule>
  </conditionalFormatting>
  <conditionalFormatting sqref="B3488 C3508 B3489:C3492 B3493:B3506 C3494:J3494 C3503:J3505">
    <cfRule type="containsText" dxfId="178" priority="178" stopIfTrue="1" operator="containsText" text="f'k{kk foHkkx jktLFkku">
      <formula>NOT(ISERROR(SEARCH("f'k{kk foHkkx jktLFkku",B3488)))</formula>
    </cfRule>
    <cfRule type="containsText" dxfId="177" priority="179" stopIfTrue="1" operator="containsText" text="iw.kkZad">
      <formula>NOT(ISERROR(SEARCH("iw.kkZad",B3488)))</formula>
    </cfRule>
  </conditionalFormatting>
  <conditionalFormatting sqref="F3480 F3468:G3468 I3468 D3481 F3483 D3477:G3477 D3478:D3479 F3470 F3472:G3472 D3487 F3487 D3468:D3476 B3466:B3487">
    <cfRule type="containsText" dxfId="176" priority="177" operator="containsText" text="izkjfEHkd f'k{kk foHkkx] jktLFkku">
      <formula>NOT(ISERROR(SEARCH("izkjfEHkd f'k{kk foHkkx] jktLFkku",B3466)))</formula>
    </cfRule>
  </conditionalFormatting>
  <conditionalFormatting sqref="F3525 F3513:G3513 D3523 D3526 D3522:G3522 I3513 F3528 D3532 F3532 B3534:C3537 C3553 B3538:B3551 D3516:D3521 C3539:J3539 C3548:J3550 D3513:D3514 B3511:B3533">
    <cfRule type="cellIs" dxfId="175" priority="176" stopIfTrue="1" operator="equal">
      <formula>0</formula>
    </cfRule>
  </conditionalFormatting>
  <conditionalFormatting sqref="F3525 F3513:G3513 D3523 D3526 D3522:G3522 I3513 F3528 D3532 F3532 D3516:D3521 D3513:D3514 B3511:B3532">
    <cfRule type="containsText" dxfId="174" priority="175" stopIfTrue="1" operator="containsText" text="iw.kkZad">
      <formula>NOT(ISERROR(SEARCH("iw.kkZad",B3511)))</formula>
    </cfRule>
  </conditionalFormatting>
  <conditionalFormatting sqref="F3515 F3522 F3525 G3517 D3514 C3553 C3534:C3536 D3516:D3522 C3550:J3550">
    <cfRule type="cellIs" dxfId="173" priority="173" stopIfTrue="1" operator="equal">
      <formula>1800</formula>
    </cfRule>
    <cfRule type="cellIs" dxfId="172" priority="174" stopIfTrue="1" operator="equal">
      <formula>200</formula>
    </cfRule>
  </conditionalFormatting>
  <conditionalFormatting sqref="F3525 D3523 D3522:G3522 B3533 C3553 B3534:C3537 B3538:B3551 C3539:J3539 C3548:J3550">
    <cfRule type="containsText" dxfId="171" priority="172" stopIfTrue="1" operator="containsText" text="dsoy jktdh; fo|ky;ksa esa iz;ksx gsrq fu%'kqYd">
      <formula>NOT(ISERROR(SEARCH("dsoy jktdh; fo|ky;ksa esa iz;ksx gsrq fu%'kqYd",B3522)))</formula>
    </cfRule>
  </conditionalFormatting>
  <conditionalFormatting sqref="B3533 C3553 B3534:C3537 B3538:B3551 C3539:J3539 C3548:J3550">
    <cfRule type="containsText" dxfId="170" priority="170" stopIfTrue="1" operator="containsText" text="f'k{kk foHkkx jktLFkku">
      <formula>NOT(ISERROR(SEARCH("f'k{kk foHkkx jktLFkku",B3533)))</formula>
    </cfRule>
    <cfRule type="containsText" dxfId="169" priority="171" stopIfTrue="1" operator="containsText" text="iw.kkZad">
      <formula>NOT(ISERROR(SEARCH("iw.kkZad",B3533)))</formula>
    </cfRule>
  </conditionalFormatting>
  <conditionalFormatting sqref="F3525 F3513:G3513 I3513 D3526 F3528 D3522:G3522 D3523:D3524 F3515 F3517:G3517 D3532 F3532 D3513:D3521 B3511:B3532">
    <cfRule type="containsText" dxfId="168" priority="169" operator="containsText" text="izkjfEHkd f'k{kk foHkkx] jktLFkku">
      <formula>NOT(ISERROR(SEARCH("izkjfEHkd f'k{kk foHkkx] jktLFkku",B3511)))</formula>
    </cfRule>
  </conditionalFormatting>
  <conditionalFormatting sqref="F3570 F3558:G3558 D3568 D3571 D3567:G3567 I3558 F3573 D3577 F3577 B3579:C3582 C3598 B3583:B3596 D3561:D3566 C3584:J3584 C3593:J3595 D3558:D3559 B3556:B3578">
    <cfRule type="cellIs" dxfId="167" priority="168" stopIfTrue="1" operator="equal">
      <formula>0</formula>
    </cfRule>
  </conditionalFormatting>
  <conditionalFormatting sqref="F3570 F3558:G3558 D3568 D3571 D3567:G3567 I3558 F3573 D3577 F3577 D3561:D3566 D3558:D3559 B3556:B3577">
    <cfRule type="containsText" dxfId="166" priority="167" stopIfTrue="1" operator="containsText" text="iw.kkZad">
      <formula>NOT(ISERROR(SEARCH("iw.kkZad",B3556)))</formula>
    </cfRule>
  </conditionalFormatting>
  <conditionalFormatting sqref="F3560 F3567 F3570 G3562 D3559 C3598 C3579:C3581 D3561:D3567 C3595:J3595">
    <cfRule type="cellIs" dxfId="165" priority="165" stopIfTrue="1" operator="equal">
      <formula>1800</formula>
    </cfRule>
    <cfRule type="cellIs" dxfId="164" priority="166" stopIfTrue="1" operator="equal">
      <formula>200</formula>
    </cfRule>
  </conditionalFormatting>
  <conditionalFormatting sqref="F3570 D3568 D3567:G3567 B3578 C3598 B3579:C3582 B3583:B3596 C3584:J3584 C3593:J3595">
    <cfRule type="containsText" dxfId="163" priority="164" stopIfTrue="1" operator="containsText" text="dsoy jktdh; fo|ky;ksa esa iz;ksx gsrq fu%'kqYd">
      <formula>NOT(ISERROR(SEARCH("dsoy jktdh; fo|ky;ksa esa iz;ksx gsrq fu%'kqYd",B3567)))</formula>
    </cfRule>
  </conditionalFormatting>
  <conditionalFormatting sqref="B3578 C3598 B3579:C3582 B3583:B3596 C3584:J3584 C3593:J3595">
    <cfRule type="containsText" dxfId="162" priority="162" stopIfTrue="1" operator="containsText" text="f'k{kk foHkkx jktLFkku">
      <formula>NOT(ISERROR(SEARCH("f'k{kk foHkkx jktLFkku",B3578)))</formula>
    </cfRule>
    <cfRule type="containsText" dxfId="161" priority="163" stopIfTrue="1" operator="containsText" text="iw.kkZad">
      <formula>NOT(ISERROR(SEARCH("iw.kkZad",B3578)))</formula>
    </cfRule>
  </conditionalFormatting>
  <conditionalFormatting sqref="F3570 F3558:G3558 I3558 D3571 F3573 D3567:G3567 D3568:D3569 F3560 F3562:G3562 D3577 F3577 D3558:D3566 B3556:B3577">
    <cfRule type="containsText" dxfId="160" priority="161" operator="containsText" text="izkjfEHkd f'k{kk foHkkx] jktLFkku">
      <formula>NOT(ISERROR(SEARCH("izkjfEHkd f'k{kk foHkkx] jktLFkku",B3556)))</formula>
    </cfRule>
  </conditionalFormatting>
  <conditionalFormatting sqref="F3615 F3603:G3603 D3613 D3616 D3612:G3612 I3603 F3618 D3622 F3622 B3624:C3627 C3643 B3628:B3641 D3606:D3611 C3629:J3629 C3638:J3640 D3603:D3604 B3601:B3623">
    <cfRule type="cellIs" dxfId="159" priority="160" stopIfTrue="1" operator="equal">
      <formula>0</formula>
    </cfRule>
  </conditionalFormatting>
  <conditionalFormatting sqref="F3615 F3603:G3603 D3613 D3616 D3612:G3612 I3603 F3618 D3622 F3622 D3606:D3611 D3603:D3604 B3601:B3622">
    <cfRule type="containsText" dxfId="158" priority="159" stopIfTrue="1" operator="containsText" text="iw.kkZad">
      <formula>NOT(ISERROR(SEARCH("iw.kkZad",B3601)))</formula>
    </cfRule>
  </conditionalFormatting>
  <conditionalFormatting sqref="F3605 F3612 F3615 G3607 D3604 C3643 C3624:C3626 D3606:D3612 C3640:J3640">
    <cfRule type="cellIs" dxfId="157" priority="157" stopIfTrue="1" operator="equal">
      <formula>1800</formula>
    </cfRule>
    <cfRule type="cellIs" dxfId="156" priority="158" stopIfTrue="1" operator="equal">
      <formula>200</formula>
    </cfRule>
  </conditionalFormatting>
  <conditionalFormatting sqref="F3615 D3613 D3612:G3612 B3623 C3643 B3624:C3627 B3628:B3641 C3629:J3629 C3638:J3640">
    <cfRule type="containsText" dxfId="155" priority="156" stopIfTrue="1" operator="containsText" text="dsoy jktdh; fo|ky;ksa esa iz;ksx gsrq fu%'kqYd">
      <formula>NOT(ISERROR(SEARCH("dsoy jktdh; fo|ky;ksa esa iz;ksx gsrq fu%'kqYd",B3612)))</formula>
    </cfRule>
  </conditionalFormatting>
  <conditionalFormatting sqref="B3623 C3643 B3624:C3627 B3628:B3641 C3629:J3629 C3638:J3640">
    <cfRule type="containsText" dxfId="154" priority="154" stopIfTrue="1" operator="containsText" text="f'k{kk foHkkx jktLFkku">
      <formula>NOT(ISERROR(SEARCH("f'k{kk foHkkx jktLFkku",B3623)))</formula>
    </cfRule>
    <cfRule type="containsText" dxfId="153" priority="155" stopIfTrue="1" operator="containsText" text="iw.kkZad">
      <formula>NOT(ISERROR(SEARCH("iw.kkZad",B3623)))</formula>
    </cfRule>
  </conditionalFormatting>
  <conditionalFormatting sqref="F3615 F3603:G3603 I3603 D3616 F3618 D3612:G3612 D3613:D3614 F3605 F3607:G3607 D3622 F3622 D3603:D3611 B3601:B3622">
    <cfRule type="containsText" dxfId="152" priority="153" operator="containsText" text="izkjfEHkd f'k{kk foHkkx] jktLFkku">
      <formula>NOT(ISERROR(SEARCH("izkjfEHkd f'k{kk foHkkx] jktLFkku",B3601)))</formula>
    </cfRule>
  </conditionalFormatting>
  <conditionalFormatting sqref="F3660 F3648:G3648 D3658 D3661 D3657:G3657 I3648 F3663 D3667 F3667 B3669:C3672 C3688 B3673:B3686 D3651:D3656 C3674:J3674 C3683:J3685 D3648:D3649 B3646:B3668">
    <cfRule type="cellIs" dxfId="151" priority="152" stopIfTrue="1" operator="equal">
      <formula>0</formula>
    </cfRule>
  </conditionalFormatting>
  <conditionalFormatting sqref="F3660 F3648:G3648 D3658 D3661 D3657:G3657 I3648 F3663 D3667 F3667 D3651:D3656 D3648:D3649 B3646:B3667">
    <cfRule type="containsText" dxfId="150" priority="151" stopIfTrue="1" operator="containsText" text="iw.kkZad">
      <formula>NOT(ISERROR(SEARCH("iw.kkZad",B3646)))</formula>
    </cfRule>
  </conditionalFormatting>
  <conditionalFormatting sqref="F3650 F3657 F3660 G3652 D3649 C3688 C3669:C3671 D3651:D3657 C3685:J3685">
    <cfRule type="cellIs" dxfId="149" priority="149" stopIfTrue="1" operator="equal">
      <formula>1800</formula>
    </cfRule>
    <cfRule type="cellIs" dxfId="148" priority="150" stopIfTrue="1" operator="equal">
      <formula>200</formula>
    </cfRule>
  </conditionalFormatting>
  <conditionalFormatting sqref="F3660 D3658 D3657:G3657 B3668 C3688 B3669:C3672 B3673:B3686 C3674:J3674 C3683:J3685">
    <cfRule type="containsText" dxfId="147" priority="148" stopIfTrue="1" operator="containsText" text="dsoy jktdh; fo|ky;ksa esa iz;ksx gsrq fu%'kqYd">
      <formula>NOT(ISERROR(SEARCH("dsoy jktdh; fo|ky;ksa esa iz;ksx gsrq fu%'kqYd",B3657)))</formula>
    </cfRule>
  </conditionalFormatting>
  <conditionalFormatting sqref="B3668 C3688 B3669:C3672 B3673:B3686 C3674:J3674 C3683:J3685">
    <cfRule type="containsText" dxfId="146" priority="146" stopIfTrue="1" operator="containsText" text="f'k{kk foHkkx jktLFkku">
      <formula>NOT(ISERROR(SEARCH("f'k{kk foHkkx jktLFkku",B3668)))</formula>
    </cfRule>
    <cfRule type="containsText" dxfId="145" priority="147" stopIfTrue="1" operator="containsText" text="iw.kkZad">
      <formula>NOT(ISERROR(SEARCH("iw.kkZad",B3668)))</formula>
    </cfRule>
  </conditionalFormatting>
  <conditionalFormatting sqref="F3660 F3648:G3648 I3648 D3661 F3663 D3657:G3657 D3658:D3659 F3650 F3652:G3652 D3667 F3667 D3648:D3656 B3646:B3667">
    <cfRule type="containsText" dxfId="144" priority="145" operator="containsText" text="izkjfEHkd f'k{kk foHkkx] jktLFkku">
      <formula>NOT(ISERROR(SEARCH("izkjfEHkd f'k{kk foHkkx] jktLFkku",B3646)))</formula>
    </cfRule>
  </conditionalFormatting>
  <conditionalFormatting sqref="F3705 F3693:G3693 D3703 D3706 D3702:G3702 I3693 F3708 D3712 F3712 B3714:C3717 C3733 B3718:B3731 D3696:D3701 C3719:J3719 C3728:J3730 D3693:D3694 B3691:B3713">
    <cfRule type="cellIs" dxfId="143" priority="144" stopIfTrue="1" operator="equal">
      <formula>0</formula>
    </cfRule>
  </conditionalFormatting>
  <conditionalFormatting sqref="F3705 F3693:G3693 D3703 D3706 D3702:G3702 I3693 F3708 D3712 F3712 D3696:D3701 D3693:D3694 B3691:B3712">
    <cfRule type="containsText" dxfId="142" priority="143" stopIfTrue="1" operator="containsText" text="iw.kkZad">
      <formula>NOT(ISERROR(SEARCH("iw.kkZad",B3691)))</formula>
    </cfRule>
  </conditionalFormatting>
  <conditionalFormatting sqref="F3695 F3702 F3705 G3697 D3694 C3733 C3714:C3716 D3696:D3702 C3730:J3730">
    <cfRule type="cellIs" dxfId="141" priority="141" stopIfTrue="1" operator="equal">
      <formula>1800</formula>
    </cfRule>
    <cfRule type="cellIs" dxfId="140" priority="142" stopIfTrue="1" operator="equal">
      <formula>200</formula>
    </cfRule>
  </conditionalFormatting>
  <conditionalFormatting sqref="F3705 D3703 D3702:G3702 B3713 C3733 B3714:C3717 B3718:B3731 C3719:J3719 C3728:J3730">
    <cfRule type="containsText" dxfId="139" priority="140" stopIfTrue="1" operator="containsText" text="dsoy jktdh; fo|ky;ksa esa iz;ksx gsrq fu%'kqYd">
      <formula>NOT(ISERROR(SEARCH("dsoy jktdh; fo|ky;ksa esa iz;ksx gsrq fu%'kqYd",B3702)))</formula>
    </cfRule>
  </conditionalFormatting>
  <conditionalFormatting sqref="B3713 C3733 B3714:C3717 B3718:B3731 C3719:J3719 C3728:J3730">
    <cfRule type="containsText" dxfId="138" priority="138" stopIfTrue="1" operator="containsText" text="f'k{kk foHkkx jktLFkku">
      <formula>NOT(ISERROR(SEARCH("f'k{kk foHkkx jktLFkku",B3713)))</formula>
    </cfRule>
    <cfRule type="containsText" dxfId="137" priority="139" stopIfTrue="1" operator="containsText" text="iw.kkZad">
      <formula>NOT(ISERROR(SEARCH("iw.kkZad",B3713)))</formula>
    </cfRule>
  </conditionalFormatting>
  <conditionalFormatting sqref="F3705 F3693:G3693 I3693 D3706 F3708 D3702:G3702 D3703:D3704 F3695 F3697:G3697 D3712 F3712 D3693:D3701 B3691:B3712">
    <cfRule type="containsText" dxfId="136" priority="137" operator="containsText" text="izkjfEHkd f'k{kk foHkkx] jktLFkku">
      <formula>NOT(ISERROR(SEARCH("izkjfEHkd f'k{kk foHkkx] jktLFkku",B3691)))</formula>
    </cfRule>
  </conditionalFormatting>
  <conditionalFormatting sqref="F3750 F3738:G3738 D3748 D3751 D3747:G3747 I3738 F3753 D3757 F3757 B3759:C3762 C3778 B3763:B3776 D3741:D3746 C3764:J3764 C3773:J3775 D3738:D3739 B3736:B3758">
    <cfRule type="cellIs" dxfId="135" priority="136" stopIfTrue="1" operator="equal">
      <formula>0</formula>
    </cfRule>
  </conditionalFormatting>
  <conditionalFormatting sqref="F3750 F3738:G3738 D3748 D3751 D3747:G3747 I3738 F3753 D3757 F3757 D3741:D3746 D3738:D3739 B3736:B3757">
    <cfRule type="containsText" dxfId="134" priority="135" stopIfTrue="1" operator="containsText" text="iw.kkZad">
      <formula>NOT(ISERROR(SEARCH("iw.kkZad",B3736)))</formula>
    </cfRule>
  </conditionalFormatting>
  <conditionalFormatting sqref="F3740 F3747 F3750 G3742 D3739 C3778 C3759:C3761 D3741:D3747 C3775:J3775">
    <cfRule type="cellIs" dxfId="133" priority="133" stopIfTrue="1" operator="equal">
      <formula>1800</formula>
    </cfRule>
    <cfRule type="cellIs" dxfId="132" priority="134" stopIfTrue="1" operator="equal">
      <formula>200</formula>
    </cfRule>
  </conditionalFormatting>
  <conditionalFormatting sqref="F3750 D3748 D3747:G3747 B3758 C3778 B3759:C3762 B3763:B3776 C3764:J3764 C3773:J3775">
    <cfRule type="containsText" dxfId="131" priority="132" stopIfTrue="1" operator="containsText" text="dsoy jktdh; fo|ky;ksa esa iz;ksx gsrq fu%'kqYd">
      <formula>NOT(ISERROR(SEARCH("dsoy jktdh; fo|ky;ksa esa iz;ksx gsrq fu%'kqYd",B3747)))</formula>
    </cfRule>
  </conditionalFormatting>
  <conditionalFormatting sqref="B3758 C3778 B3759:C3762 B3763:B3776 C3764:J3764 C3773:J3775">
    <cfRule type="containsText" dxfId="130" priority="130" stopIfTrue="1" operator="containsText" text="f'k{kk foHkkx jktLFkku">
      <formula>NOT(ISERROR(SEARCH("f'k{kk foHkkx jktLFkku",B3758)))</formula>
    </cfRule>
    <cfRule type="containsText" dxfId="129" priority="131" stopIfTrue="1" operator="containsText" text="iw.kkZad">
      <formula>NOT(ISERROR(SEARCH("iw.kkZad",B3758)))</formula>
    </cfRule>
  </conditionalFormatting>
  <conditionalFormatting sqref="F3750 F3738:G3738 I3738 D3751 F3753 D3747:G3747 D3748:D3749 F3740 F3742:G3742 D3757 F3757 D3738:D3746 B3736:B3757">
    <cfRule type="containsText" dxfId="128" priority="129" operator="containsText" text="izkjfEHkd f'k{kk foHkkx] jktLFkku">
      <formula>NOT(ISERROR(SEARCH("izkjfEHkd f'k{kk foHkkx] jktLFkku",B3736)))</formula>
    </cfRule>
  </conditionalFormatting>
  <conditionalFormatting sqref="F3795 F3783:G3783 D3793 D3796 D3792:G3792 I3783 F3798 D3802 F3802 B3804:C3807 C3823 B3808:B3821 D3786:D3791 C3809:J3809 C3818:J3820 D3783:D3784 B3781:B3803">
    <cfRule type="cellIs" dxfId="127" priority="128" stopIfTrue="1" operator="equal">
      <formula>0</formula>
    </cfRule>
  </conditionalFormatting>
  <conditionalFormatting sqref="F3795 F3783:G3783 D3793 D3796 D3792:G3792 I3783 F3798 D3802 F3802 D3786:D3791 D3783:D3784 B3781:B3802">
    <cfRule type="containsText" dxfId="126" priority="127" stopIfTrue="1" operator="containsText" text="iw.kkZad">
      <formula>NOT(ISERROR(SEARCH("iw.kkZad",B3781)))</formula>
    </cfRule>
  </conditionalFormatting>
  <conditionalFormatting sqref="F3785 F3792 F3795 G3787 D3784 C3823 C3804:C3806 D3786:D3792 C3820:J3820">
    <cfRule type="cellIs" dxfId="125" priority="125" stopIfTrue="1" operator="equal">
      <formula>1800</formula>
    </cfRule>
    <cfRule type="cellIs" dxfId="124" priority="126" stopIfTrue="1" operator="equal">
      <formula>200</formula>
    </cfRule>
  </conditionalFormatting>
  <conditionalFormatting sqref="F3795 D3793 D3792:G3792 B3803 C3823 B3804:C3807 B3808:B3821 C3809:J3809 C3818:J3820">
    <cfRule type="containsText" dxfId="123" priority="124" stopIfTrue="1" operator="containsText" text="dsoy jktdh; fo|ky;ksa esa iz;ksx gsrq fu%'kqYd">
      <formula>NOT(ISERROR(SEARCH("dsoy jktdh; fo|ky;ksa esa iz;ksx gsrq fu%'kqYd",B3792)))</formula>
    </cfRule>
  </conditionalFormatting>
  <conditionalFormatting sqref="B3803 C3823 B3804:C3807 B3808:B3821 C3809:J3809 C3818:J3820">
    <cfRule type="containsText" dxfId="122" priority="122" stopIfTrue="1" operator="containsText" text="f'k{kk foHkkx jktLFkku">
      <formula>NOT(ISERROR(SEARCH("f'k{kk foHkkx jktLFkku",B3803)))</formula>
    </cfRule>
    <cfRule type="containsText" dxfId="121" priority="123" stopIfTrue="1" operator="containsText" text="iw.kkZad">
      <formula>NOT(ISERROR(SEARCH("iw.kkZad",B3803)))</formula>
    </cfRule>
  </conditionalFormatting>
  <conditionalFormatting sqref="F3795 F3783:G3783 I3783 D3796 F3798 D3792:G3792 D3793:D3794 F3785 F3787:G3787 D3802 F3802 D3783:D3791 B3781:B3802">
    <cfRule type="containsText" dxfId="120" priority="121" operator="containsText" text="izkjfEHkd f'k{kk foHkkx] jktLFkku">
      <formula>NOT(ISERROR(SEARCH("izkjfEHkd f'k{kk foHkkx] jktLFkku",B3781)))</formula>
    </cfRule>
  </conditionalFormatting>
  <conditionalFormatting sqref="F3840 F3828:G3828 D3838 D3841 D3837:G3837 I3828 F3843 D3847 F3847 B3849:C3852 C3868 B3853:B3866 D3831:D3836 C3854:J3854 C3863:J3865 D3828:D3829 B3826:B3848">
    <cfRule type="cellIs" dxfId="119" priority="120" stopIfTrue="1" operator="equal">
      <formula>0</formula>
    </cfRule>
  </conditionalFormatting>
  <conditionalFormatting sqref="F3840 F3828:G3828 D3838 D3841 D3837:G3837 I3828 F3843 D3847 F3847 D3831:D3836 D3828:D3829 B3826:B3847">
    <cfRule type="containsText" dxfId="118" priority="119" stopIfTrue="1" operator="containsText" text="iw.kkZad">
      <formula>NOT(ISERROR(SEARCH("iw.kkZad",B3826)))</formula>
    </cfRule>
  </conditionalFormatting>
  <conditionalFormatting sqref="F3830 F3837 F3840 G3832 D3829 C3868 C3849:C3851 D3831:D3837 C3865:J3865">
    <cfRule type="cellIs" dxfId="117" priority="117" stopIfTrue="1" operator="equal">
      <formula>1800</formula>
    </cfRule>
    <cfRule type="cellIs" dxfId="116" priority="118" stopIfTrue="1" operator="equal">
      <formula>200</formula>
    </cfRule>
  </conditionalFormatting>
  <conditionalFormatting sqref="F3840 D3838 D3837:G3837 B3848 C3868 B3849:C3852 B3853:B3866 C3854:J3854 C3863:J3865">
    <cfRule type="containsText" dxfId="115" priority="116" stopIfTrue="1" operator="containsText" text="dsoy jktdh; fo|ky;ksa esa iz;ksx gsrq fu%'kqYd">
      <formula>NOT(ISERROR(SEARCH("dsoy jktdh; fo|ky;ksa esa iz;ksx gsrq fu%'kqYd",B3837)))</formula>
    </cfRule>
  </conditionalFormatting>
  <conditionalFormatting sqref="B3848 C3868 B3849:C3852 B3853:B3866 C3854:J3854 C3863:J3865">
    <cfRule type="containsText" dxfId="114" priority="114" stopIfTrue="1" operator="containsText" text="f'k{kk foHkkx jktLFkku">
      <formula>NOT(ISERROR(SEARCH("f'k{kk foHkkx jktLFkku",B3848)))</formula>
    </cfRule>
    <cfRule type="containsText" dxfId="113" priority="115" stopIfTrue="1" operator="containsText" text="iw.kkZad">
      <formula>NOT(ISERROR(SEARCH("iw.kkZad",B3848)))</formula>
    </cfRule>
  </conditionalFormatting>
  <conditionalFormatting sqref="F3840 F3828:G3828 I3828 D3841 F3843 D3837:G3837 D3838:D3839 F3830 F3832:G3832 D3847 F3847 D3828:D3836 B3826:B3847">
    <cfRule type="containsText" dxfId="112" priority="113" operator="containsText" text="izkjfEHkd f'k{kk foHkkx] jktLFkku">
      <formula>NOT(ISERROR(SEARCH("izkjfEHkd f'k{kk foHkkx] jktLFkku",B3826)))</formula>
    </cfRule>
  </conditionalFormatting>
  <conditionalFormatting sqref="F3885 F3873:G3873 D3883 D3886 D3882:G3882 I3873 F3888 D3892 F3892 B3894:C3897 C3913 B3898:B3911 D3876:D3881 C3899:J3899 C3908:J3910 D3873:D3874 B3871:B3893">
    <cfRule type="cellIs" dxfId="111" priority="112" stopIfTrue="1" operator="equal">
      <formula>0</formula>
    </cfRule>
  </conditionalFormatting>
  <conditionalFormatting sqref="F3885 F3873:G3873 D3883 D3886 D3882:G3882 I3873 F3888 D3892 F3892 D3876:D3881 D3873:D3874 B3871:B3892">
    <cfRule type="containsText" dxfId="110" priority="111" stopIfTrue="1" operator="containsText" text="iw.kkZad">
      <formula>NOT(ISERROR(SEARCH("iw.kkZad",B3871)))</formula>
    </cfRule>
  </conditionalFormatting>
  <conditionalFormatting sqref="F3875 F3882 F3885 G3877 D3874 C3913 C3894:C3896 D3876:D3882 C3910:J3910">
    <cfRule type="cellIs" dxfId="109" priority="109" stopIfTrue="1" operator="equal">
      <formula>1800</formula>
    </cfRule>
    <cfRule type="cellIs" dxfId="108" priority="110" stopIfTrue="1" operator="equal">
      <formula>200</formula>
    </cfRule>
  </conditionalFormatting>
  <conditionalFormatting sqref="F3885 D3883 D3882:G3882 B3893 C3913 B3894:C3897 B3898:B3911 C3899:J3899 C3908:J3910">
    <cfRule type="containsText" dxfId="107" priority="108" stopIfTrue="1" operator="containsText" text="dsoy jktdh; fo|ky;ksa esa iz;ksx gsrq fu%'kqYd">
      <formula>NOT(ISERROR(SEARCH("dsoy jktdh; fo|ky;ksa esa iz;ksx gsrq fu%'kqYd",B3882)))</formula>
    </cfRule>
  </conditionalFormatting>
  <conditionalFormatting sqref="B3893 C3913 B3894:C3897 B3898:B3911 C3899:J3899 C3908:J3910">
    <cfRule type="containsText" dxfId="106" priority="106" stopIfTrue="1" operator="containsText" text="f'k{kk foHkkx jktLFkku">
      <formula>NOT(ISERROR(SEARCH("f'k{kk foHkkx jktLFkku",B3893)))</formula>
    </cfRule>
    <cfRule type="containsText" dxfId="105" priority="107" stopIfTrue="1" operator="containsText" text="iw.kkZad">
      <formula>NOT(ISERROR(SEARCH("iw.kkZad",B3893)))</formula>
    </cfRule>
  </conditionalFormatting>
  <conditionalFormatting sqref="F3885 F3873:G3873 I3873 D3886 F3888 D3882:G3882 D3883:D3884 F3875 F3877:G3877 D3892 F3892 D3873:D3881 B3871:B3892">
    <cfRule type="containsText" dxfId="104" priority="105" operator="containsText" text="izkjfEHkd f'k{kk foHkkx] jktLFkku">
      <formula>NOT(ISERROR(SEARCH("izkjfEHkd f'k{kk foHkkx] jktLFkku",B3871)))</formula>
    </cfRule>
  </conditionalFormatting>
  <conditionalFormatting sqref="F3930 F3918:G3918 D3928 D3931 D3927:G3927 I3918 F3933 D3937 F3937 B3939:C3942 C3958 B3943:B3956 D3921:D3926 C3944:J3944 C3953:J3955 D3918:D3919 B3916:B3938">
    <cfRule type="cellIs" dxfId="103" priority="104" stopIfTrue="1" operator="equal">
      <formula>0</formula>
    </cfRule>
  </conditionalFormatting>
  <conditionalFormatting sqref="F3930 F3918:G3918 D3928 D3931 D3927:G3927 I3918 F3933 D3937 F3937 D3921:D3926 D3918:D3919 B3916:B3937">
    <cfRule type="containsText" dxfId="102" priority="103" stopIfTrue="1" operator="containsText" text="iw.kkZad">
      <formula>NOT(ISERROR(SEARCH("iw.kkZad",B3916)))</formula>
    </cfRule>
  </conditionalFormatting>
  <conditionalFormatting sqref="F3920 F3927 F3930 G3922 D3919 C3958 C3939:C3941 D3921:D3927 C3955:J3955">
    <cfRule type="cellIs" dxfId="101" priority="101" stopIfTrue="1" operator="equal">
      <formula>1800</formula>
    </cfRule>
    <cfRule type="cellIs" dxfId="100" priority="102" stopIfTrue="1" operator="equal">
      <formula>200</formula>
    </cfRule>
  </conditionalFormatting>
  <conditionalFormatting sqref="F3930 D3928 D3927:G3927 B3938 C3958 B3939:C3942 B3943:B3956 C3944:J3944 C3953:J3955">
    <cfRule type="containsText" dxfId="99" priority="100" stopIfTrue="1" operator="containsText" text="dsoy jktdh; fo|ky;ksa esa iz;ksx gsrq fu%'kqYd">
      <formula>NOT(ISERROR(SEARCH("dsoy jktdh; fo|ky;ksa esa iz;ksx gsrq fu%'kqYd",B3927)))</formula>
    </cfRule>
  </conditionalFormatting>
  <conditionalFormatting sqref="B3938 C3958 B3939:C3942 B3943:B3956 C3944:J3944 C3953:J3955">
    <cfRule type="containsText" dxfId="98" priority="98" stopIfTrue="1" operator="containsText" text="f'k{kk foHkkx jktLFkku">
      <formula>NOT(ISERROR(SEARCH("f'k{kk foHkkx jktLFkku",B3938)))</formula>
    </cfRule>
    <cfRule type="containsText" dxfId="97" priority="99" stopIfTrue="1" operator="containsText" text="iw.kkZad">
      <formula>NOT(ISERROR(SEARCH("iw.kkZad",B3938)))</formula>
    </cfRule>
  </conditionalFormatting>
  <conditionalFormatting sqref="F3930 F3918:G3918 I3918 D3931 F3933 D3927:G3927 D3928:D3929 F3920 F3922:G3922 D3937 F3937 D3918:D3926 B3916:B3937">
    <cfRule type="containsText" dxfId="96" priority="97" operator="containsText" text="izkjfEHkd f'k{kk foHkkx] jktLFkku">
      <formula>NOT(ISERROR(SEARCH("izkjfEHkd f'k{kk foHkkx] jktLFkku",B3916)))</formula>
    </cfRule>
  </conditionalFormatting>
  <conditionalFormatting sqref="F3975 F3963:G3963 D3973 D3976 D3972:G3972 I3963 F3978 D3982 F3982 B3984:C3987 C4003 B3988:B4001 D3966:D3971 C3989:J3989 C3998:J4000 D3963:D3964 B3961:B3983">
    <cfRule type="cellIs" dxfId="95" priority="96" stopIfTrue="1" operator="equal">
      <formula>0</formula>
    </cfRule>
  </conditionalFormatting>
  <conditionalFormatting sqref="F3975 F3963:G3963 D3973 D3976 D3972:G3972 I3963 F3978 D3982 F3982 D3966:D3971 D3963:D3964 B3961:B3982">
    <cfRule type="containsText" dxfId="94" priority="95" stopIfTrue="1" operator="containsText" text="iw.kkZad">
      <formula>NOT(ISERROR(SEARCH("iw.kkZad",B3961)))</formula>
    </cfRule>
  </conditionalFormatting>
  <conditionalFormatting sqref="F3965 F3972 F3975 G3967 D3964 C4003 C3984:C3986 D3966:D3972 C4000:J4000">
    <cfRule type="cellIs" dxfId="93" priority="93" stopIfTrue="1" operator="equal">
      <formula>1800</formula>
    </cfRule>
    <cfRule type="cellIs" dxfId="92" priority="94" stopIfTrue="1" operator="equal">
      <formula>200</formula>
    </cfRule>
  </conditionalFormatting>
  <conditionalFormatting sqref="F3975 D3973 D3972:G3972 B3983 C4003 B3984:C3987 B3988:B4001 C3989:J3989 C3998:J4000">
    <cfRule type="containsText" dxfId="91" priority="92" stopIfTrue="1" operator="containsText" text="dsoy jktdh; fo|ky;ksa esa iz;ksx gsrq fu%'kqYd">
      <formula>NOT(ISERROR(SEARCH("dsoy jktdh; fo|ky;ksa esa iz;ksx gsrq fu%'kqYd",B3972)))</formula>
    </cfRule>
  </conditionalFormatting>
  <conditionalFormatting sqref="B3983 C4003 B3984:C3987 B3988:B4001 C3989:J3989 C3998:J4000">
    <cfRule type="containsText" dxfId="90" priority="90" stopIfTrue="1" operator="containsText" text="f'k{kk foHkkx jktLFkku">
      <formula>NOT(ISERROR(SEARCH("f'k{kk foHkkx jktLFkku",B3983)))</formula>
    </cfRule>
    <cfRule type="containsText" dxfId="89" priority="91" stopIfTrue="1" operator="containsText" text="iw.kkZad">
      <formula>NOT(ISERROR(SEARCH("iw.kkZad",B3983)))</formula>
    </cfRule>
  </conditionalFormatting>
  <conditionalFormatting sqref="F3975 F3963:G3963 I3963 D3976 F3978 D3972:G3972 D3973:D3974 F3965 F3967:G3967 D3982 F3982 D3963:D3971 B3961:B3982">
    <cfRule type="containsText" dxfId="88" priority="89" operator="containsText" text="izkjfEHkd f'k{kk foHkkx] jktLFkku">
      <formula>NOT(ISERROR(SEARCH("izkjfEHkd f'k{kk foHkkx] jktLFkku",B3961)))</formula>
    </cfRule>
  </conditionalFormatting>
  <conditionalFormatting sqref="F4020 F4008:G4008 D4018 D4021 D4017:G4017 I4008 F4023 D4027 F4027 B4029:C4032 C4048 B4033:B4046 D4011:D4016 C4034:J4034 C4043:J4045 D4008:D4009 B4006:B4028">
    <cfRule type="cellIs" dxfId="87" priority="88" stopIfTrue="1" operator="equal">
      <formula>0</formula>
    </cfRule>
  </conditionalFormatting>
  <conditionalFormatting sqref="F4020 F4008:G4008 D4018 D4021 D4017:G4017 I4008 F4023 D4027 F4027 D4011:D4016 D4008:D4009 B4006:B4027">
    <cfRule type="containsText" dxfId="86" priority="87" stopIfTrue="1" operator="containsText" text="iw.kkZad">
      <formula>NOT(ISERROR(SEARCH("iw.kkZad",B4006)))</formula>
    </cfRule>
  </conditionalFormatting>
  <conditionalFormatting sqref="F4010 F4017 F4020 G4012 D4009 C4048 C4029:C4031 D4011:D4017 C4045:J4045">
    <cfRule type="cellIs" dxfId="85" priority="85" stopIfTrue="1" operator="equal">
      <formula>1800</formula>
    </cfRule>
    <cfRule type="cellIs" dxfId="84" priority="86" stopIfTrue="1" operator="equal">
      <formula>200</formula>
    </cfRule>
  </conditionalFormatting>
  <conditionalFormatting sqref="F4020 D4018 D4017:G4017 B4028 C4048 B4029:C4032 B4033:B4046 C4034:J4034 C4043:J4045">
    <cfRule type="containsText" dxfId="83" priority="84" stopIfTrue="1" operator="containsText" text="dsoy jktdh; fo|ky;ksa esa iz;ksx gsrq fu%'kqYd">
      <formula>NOT(ISERROR(SEARCH("dsoy jktdh; fo|ky;ksa esa iz;ksx gsrq fu%'kqYd",B4017)))</formula>
    </cfRule>
  </conditionalFormatting>
  <conditionalFormatting sqref="B4028 C4048 B4029:C4032 B4033:B4046 C4034:J4034 C4043:J4045">
    <cfRule type="containsText" dxfId="82" priority="82" stopIfTrue="1" operator="containsText" text="f'k{kk foHkkx jktLFkku">
      <formula>NOT(ISERROR(SEARCH("f'k{kk foHkkx jktLFkku",B4028)))</formula>
    </cfRule>
    <cfRule type="containsText" dxfId="81" priority="83" stopIfTrue="1" operator="containsText" text="iw.kkZad">
      <formula>NOT(ISERROR(SEARCH("iw.kkZad",B4028)))</formula>
    </cfRule>
  </conditionalFormatting>
  <conditionalFormatting sqref="F4020 F4008:G4008 I4008 D4021 F4023 D4017:G4017 D4018:D4019 F4010 F4012:G4012 D4027 F4027 D4008:D4016 B4006:B4027">
    <cfRule type="containsText" dxfId="80" priority="81" operator="containsText" text="izkjfEHkd f'k{kk foHkkx] jktLFkku">
      <formula>NOT(ISERROR(SEARCH("izkjfEHkd f'k{kk foHkkx] jktLFkku",B4006)))</formula>
    </cfRule>
  </conditionalFormatting>
  <conditionalFormatting sqref="F4065 F4053:G4053 D4063 D4066 D4062:G4062 I4053 F4068 D4072 F4072 B4074:C4077 C4093 B4078:B4091 D4056:D4061 C4079:J4079 C4088:J4090 D4053:D4054 B4051:B4073">
    <cfRule type="cellIs" dxfId="79" priority="80" stopIfTrue="1" operator="equal">
      <formula>0</formula>
    </cfRule>
  </conditionalFormatting>
  <conditionalFormatting sqref="F4065 F4053:G4053 D4063 D4066 D4062:G4062 I4053 F4068 D4072 F4072 D4056:D4061 D4053:D4054 B4051:B4072">
    <cfRule type="containsText" dxfId="78" priority="79" stopIfTrue="1" operator="containsText" text="iw.kkZad">
      <formula>NOT(ISERROR(SEARCH("iw.kkZad",B4051)))</formula>
    </cfRule>
  </conditionalFormatting>
  <conditionalFormatting sqref="F4055 F4062 F4065 G4057 D4054 C4093 C4074:C4076 D4056:D4062 C4090:J4090">
    <cfRule type="cellIs" dxfId="77" priority="77" stopIfTrue="1" operator="equal">
      <formula>1800</formula>
    </cfRule>
    <cfRule type="cellIs" dxfId="76" priority="78" stopIfTrue="1" operator="equal">
      <formula>200</formula>
    </cfRule>
  </conditionalFormatting>
  <conditionalFormatting sqref="F4065 D4063 D4062:G4062 B4073 C4093 B4074:C4077 B4078:B4091 C4079:J4079 C4088:J4090">
    <cfRule type="containsText" dxfId="75" priority="76" stopIfTrue="1" operator="containsText" text="dsoy jktdh; fo|ky;ksa esa iz;ksx gsrq fu%'kqYd">
      <formula>NOT(ISERROR(SEARCH("dsoy jktdh; fo|ky;ksa esa iz;ksx gsrq fu%'kqYd",B4062)))</formula>
    </cfRule>
  </conditionalFormatting>
  <conditionalFormatting sqref="B4073 C4093 B4074:C4077 B4078:B4091 C4079:J4079 C4088:J4090">
    <cfRule type="containsText" dxfId="74" priority="74" stopIfTrue="1" operator="containsText" text="f'k{kk foHkkx jktLFkku">
      <formula>NOT(ISERROR(SEARCH("f'k{kk foHkkx jktLFkku",B4073)))</formula>
    </cfRule>
    <cfRule type="containsText" dxfId="73" priority="75" stopIfTrue="1" operator="containsText" text="iw.kkZad">
      <formula>NOT(ISERROR(SEARCH("iw.kkZad",B4073)))</formula>
    </cfRule>
  </conditionalFormatting>
  <conditionalFormatting sqref="F4065 F4053:G4053 I4053 D4066 F4068 D4062:G4062 D4063:D4064 F4055 F4057:G4057 D4072 F4072 D4053:D4061 B4051:B4072">
    <cfRule type="containsText" dxfId="72" priority="73" operator="containsText" text="izkjfEHkd f'k{kk foHkkx] jktLFkku">
      <formula>NOT(ISERROR(SEARCH("izkjfEHkd f'k{kk foHkkx] jktLFkku",B4051)))</formula>
    </cfRule>
  </conditionalFormatting>
  <conditionalFormatting sqref="F4110 F4098:G4098 D4108 D4111 D4107:G4107 I4098 F4113 D4117 F4117 B4119:C4122 C4138 B4123:B4136 D4101:D4106 C4124:J4124 C4133:J4135 D4098:D4099 B4096:B4118">
    <cfRule type="cellIs" dxfId="71" priority="72" stopIfTrue="1" operator="equal">
      <formula>0</formula>
    </cfRule>
  </conditionalFormatting>
  <conditionalFormatting sqref="F4110 F4098:G4098 D4108 D4111 D4107:G4107 I4098 F4113 D4117 F4117 D4101:D4106 D4098:D4099 B4096:B4117">
    <cfRule type="containsText" dxfId="70" priority="71" stopIfTrue="1" operator="containsText" text="iw.kkZad">
      <formula>NOT(ISERROR(SEARCH("iw.kkZad",B4096)))</formula>
    </cfRule>
  </conditionalFormatting>
  <conditionalFormatting sqref="F4100 F4107 F4110 G4102 D4099 C4138 C4119:C4121 D4101:D4107 C4135:J4135">
    <cfRule type="cellIs" dxfId="69" priority="69" stopIfTrue="1" operator="equal">
      <formula>1800</formula>
    </cfRule>
    <cfRule type="cellIs" dxfId="68" priority="70" stopIfTrue="1" operator="equal">
      <formula>200</formula>
    </cfRule>
  </conditionalFormatting>
  <conditionalFormatting sqref="F4110 D4108 D4107:G4107 B4118 C4138 B4119:C4122 B4123:B4136 C4124:J4124 C4133:J4135">
    <cfRule type="containsText" dxfId="67" priority="68" stopIfTrue="1" operator="containsText" text="dsoy jktdh; fo|ky;ksa esa iz;ksx gsrq fu%'kqYd">
      <formula>NOT(ISERROR(SEARCH("dsoy jktdh; fo|ky;ksa esa iz;ksx gsrq fu%'kqYd",B4107)))</formula>
    </cfRule>
  </conditionalFormatting>
  <conditionalFormatting sqref="B4118 C4138 B4119:C4122 B4123:B4136 C4124:J4124 C4133:J4135">
    <cfRule type="containsText" dxfId="66" priority="66" stopIfTrue="1" operator="containsText" text="f'k{kk foHkkx jktLFkku">
      <formula>NOT(ISERROR(SEARCH("f'k{kk foHkkx jktLFkku",B4118)))</formula>
    </cfRule>
    <cfRule type="containsText" dxfId="65" priority="67" stopIfTrue="1" operator="containsText" text="iw.kkZad">
      <formula>NOT(ISERROR(SEARCH("iw.kkZad",B4118)))</formula>
    </cfRule>
  </conditionalFormatting>
  <conditionalFormatting sqref="F4110 F4098:G4098 I4098 D4111 F4113 D4107:G4107 D4108:D4109 F4100 F4102:G4102 D4117 F4117 D4098:D4106 B4096:B4117">
    <cfRule type="containsText" dxfId="64" priority="65" operator="containsText" text="izkjfEHkd f'k{kk foHkkx] jktLFkku">
      <formula>NOT(ISERROR(SEARCH("izkjfEHkd f'k{kk foHkkx] jktLFkku",B4096)))</formula>
    </cfRule>
  </conditionalFormatting>
  <conditionalFormatting sqref="F4155 F4143:G4143 D4153 D4156 D4152:G4152 I4143 F4158 D4162 F4162 B4164:C4167 C4183 B4168:B4181 D4146:D4151 C4169:J4169 C4178:J4180 D4143:D4144 B4141:B4163">
    <cfRule type="cellIs" dxfId="63" priority="64" stopIfTrue="1" operator="equal">
      <formula>0</formula>
    </cfRule>
  </conditionalFormatting>
  <conditionalFormatting sqref="F4155 F4143:G4143 D4153 D4156 D4152:G4152 I4143 F4158 D4162 F4162 D4146:D4151 D4143:D4144 B4141:B4162">
    <cfRule type="containsText" dxfId="62" priority="63" stopIfTrue="1" operator="containsText" text="iw.kkZad">
      <formula>NOT(ISERROR(SEARCH("iw.kkZad",B4141)))</formula>
    </cfRule>
  </conditionalFormatting>
  <conditionalFormatting sqref="F4145 F4152 F4155 G4147 D4144 C4183 C4164:C4166 D4146:D4152 C4180:J4180">
    <cfRule type="cellIs" dxfId="61" priority="61" stopIfTrue="1" operator="equal">
      <formula>1800</formula>
    </cfRule>
    <cfRule type="cellIs" dxfId="60" priority="62" stopIfTrue="1" operator="equal">
      <formula>200</formula>
    </cfRule>
  </conditionalFormatting>
  <conditionalFormatting sqref="F4155 D4153 D4152:G4152 B4163 C4183 B4164:C4167 B4168:B4181 C4169:J4169 C4178:J4180">
    <cfRule type="containsText" dxfId="59" priority="60" stopIfTrue="1" operator="containsText" text="dsoy jktdh; fo|ky;ksa esa iz;ksx gsrq fu%'kqYd">
      <formula>NOT(ISERROR(SEARCH("dsoy jktdh; fo|ky;ksa esa iz;ksx gsrq fu%'kqYd",B4152)))</formula>
    </cfRule>
  </conditionalFormatting>
  <conditionalFormatting sqref="B4163 C4183 B4164:C4167 B4168:B4181 C4169:J4169 C4178:J4180">
    <cfRule type="containsText" dxfId="58" priority="58" stopIfTrue="1" operator="containsText" text="f'k{kk foHkkx jktLFkku">
      <formula>NOT(ISERROR(SEARCH("f'k{kk foHkkx jktLFkku",B4163)))</formula>
    </cfRule>
    <cfRule type="containsText" dxfId="57" priority="59" stopIfTrue="1" operator="containsText" text="iw.kkZad">
      <formula>NOT(ISERROR(SEARCH("iw.kkZad",B4163)))</formula>
    </cfRule>
  </conditionalFormatting>
  <conditionalFormatting sqref="F4155 F4143:G4143 I4143 D4156 F4158 D4152:G4152 D4153:D4154 F4145 F4147:G4147 D4162 F4162 D4143:D4151 B4141:B4162">
    <cfRule type="containsText" dxfId="56" priority="57" operator="containsText" text="izkjfEHkd f'k{kk foHkkx] jktLFkku">
      <formula>NOT(ISERROR(SEARCH("izkjfEHkd f'k{kk foHkkx] jktLFkku",B4141)))</formula>
    </cfRule>
  </conditionalFormatting>
  <conditionalFormatting sqref="F4200 F4188:G4188 D4198 D4201 D4197:G4197 I4188 F4203 D4207 F4207 B4209:C4212 C4228 B4213:B4226 D4191:D4196 C4214:J4214 C4223:J4225 D4188:D4189 B4186:B4208">
    <cfRule type="cellIs" dxfId="55" priority="56" stopIfTrue="1" operator="equal">
      <formula>0</formula>
    </cfRule>
  </conditionalFormatting>
  <conditionalFormatting sqref="F4200 F4188:G4188 D4198 D4201 D4197:G4197 I4188 F4203 D4207 F4207 D4191:D4196 D4188:D4189 B4186:B4207">
    <cfRule type="containsText" dxfId="54" priority="55" stopIfTrue="1" operator="containsText" text="iw.kkZad">
      <formula>NOT(ISERROR(SEARCH("iw.kkZad",B4186)))</formula>
    </cfRule>
  </conditionalFormatting>
  <conditionalFormatting sqref="F4190 F4197 F4200 G4192 D4189 C4228 C4209:C4211 D4191:D4197 C4225:J4225">
    <cfRule type="cellIs" dxfId="53" priority="53" stopIfTrue="1" operator="equal">
      <formula>1800</formula>
    </cfRule>
    <cfRule type="cellIs" dxfId="52" priority="54" stopIfTrue="1" operator="equal">
      <formula>200</formula>
    </cfRule>
  </conditionalFormatting>
  <conditionalFormatting sqref="F4200 D4198 D4197:G4197 B4208 C4228 B4209:C4212 B4213:B4226 C4214:J4214 C4223:J4225">
    <cfRule type="containsText" dxfId="51" priority="52" stopIfTrue="1" operator="containsText" text="dsoy jktdh; fo|ky;ksa esa iz;ksx gsrq fu%'kqYd">
      <formula>NOT(ISERROR(SEARCH("dsoy jktdh; fo|ky;ksa esa iz;ksx gsrq fu%'kqYd",B4197)))</formula>
    </cfRule>
  </conditionalFormatting>
  <conditionalFormatting sqref="B4208 C4228 B4209:C4212 B4213:B4226 C4214:J4214 C4223:J4225">
    <cfRule type="containsText" dxfId="50" priority="50" stopIfTrue="1" operator="containsText" text="f'k{kk foHkkx jktLFkku">
      <formula>NOT(ISERROR(SEARCH("f'k{kk foHkkx jktLFkku",B4208)))</formula>
    </cfRule>
    <cfRule type="containsText" dxfId="49" priority="51" stopIfTrue="1" operator="containsText" text="iw.kkZad">
      <formula>NOT(ISERROR(SEARCH("iw.kkZad",B4208)))</formula>
    </cfRule>
  </conditionalFormatting>
  <conditionalFormatting sqref="F4200 F4188:G4188 I4188 D4201 F4203 D4197:G4197 D4198:D4199 F4190 F4192:G4192 D4207 F4207 D4188:D4196 B4186:B4207">
    <cfRule type="containsText" dxfId="48" priority="49" operator="containsText" text="izkjfEHkd f'k{kk foHkkx] jktLFkku">
      <formula>NOT(ISERROR(SEARCH("izkjfEHkd f'k{kk foHkkx] jktLFkku",B4186)))</formula>
    </cfRule>
  </conditionalFormatting>
  <conditionalFormatting sqref="F4245 F4233:G4233 D4243 D4246 D4242:G4242 I4233 F4248 D4252 F4252 B4254:C4257 C4273 B4258:B4271 D4236:D4241 C4259:J4259 C4268:J4270 D4233:D4234 B4231:B4253">
    <cfRule type="cellIs" dxfId="47" priority="48" stopIfTrue="1" operator="equal">
      <formula>0</formula>
    </cfRule>
  </conditionalFormatting>
  <conditionalFormatting sqref="F4245 F4233:G4233 D4243 D4246 D4242:G4242 I4233 F4248 D4252 F4252 D4236:D4241 D4233:D4234 B4231:B4252">
    <cfRule type="containsText" dxfId="46" priority="47" stopIfTrue="1" operator="containsText" text="iw.kkZad">
      <formula>NOT(ISERROR(SEARCH("iw.kkZad",B4231)))</formula>
    </cfRule>
  </conditionalFormatting>
  <conditionalFormatting sqref="F4235 F4242 F4245 G4237 D4234 C4273 C4254:C4256 D4236:D4242 C4270:J4270">
    <cfRule type="cellIs" dxfId="45" priority="45" stopIfTrue="1" operator="equal">
      <formula>1800</formula>
    </cfRule>
    <cfRule type="cellIs" dxfId="44" priority="46" stopIfTrue="1" operator="equal">
      <formula>200</formula>
    </cfRule>
  </conditionalFormatting>
  <conditionalFormatting sqref="F4245 D4243 D4242:G4242 B4253 C4273 B4254:C4257 B4258:B4271 C4259:J4259 C4268:J4270">
    <cfRule type="containsText" dxfId="43" priority="44" stopIfTrue="1" operator="containsText" text="dsoy jktdh; fo|ky;ksa esa iz;ksx gsrq fu%'kqYd">
      <formula>NOT(ISERROR(SEARCH("dsoy jktdh; fo|ky;ksa esa iz;ksx gsrq fu%'kqYd",B4242)))</formula>
    </cfRule>
  </conditionalFormatting>
  <conditionalFormatting sqref="B4253 C4273 B4254:C4257 B4258:B4271 C4259:J4259 C4268:J4270">
    <cfRule type="containsText" dxfId="42" priority="42" stopIfTrue="1" operator="containsText" text="f'k{kk foHkkx jktLFkku">
      <formula>NOT(ISERROR(SEARCH("f'k{kk foHkkx jktLFkku",B4253)))</formula>
    </cfRule>
    <cfRule type="containsText" dxfId="41" priority="43" stopIfTrue="1" operator="containsText" text="iw.kkZad">
      <formula>NOT(ISERROR(SEARCH("iw.kkZad",B4253)))</formula>
    </cfRule>
  </conditionalFormatting>
  <conditionalFormatting sqref="F4245 F4233:G4233 I4233 D4246 F4248 D4242:G4242 D4243:D4244 F4235 F4237:G4237 D4252 F4252 D4233:D4241 B4231:B4252">
    <cfRule type="containsText" dxfId="40" priority="41" operator="containsText" text="izkjfEHkd f'k{kk foHkkx] jktLFkku">
      <formula>NOT(ISERROR(SEARCH("izkjfEHkd f'k{kk foHkkx] jktLFkku",B4231)))</formula>
    </cfRule>
  </conditionalFormatting>
  <conditionalFormatting sqref="F4290 F4278:G4278 D4288 D4291 D4287:G4287 I4278 F4293 D4297 F4297 B4299:C4302 C4318 B4303:B4316 D4281:D4286 C4304:J4304 C4313:J4315 D4278:D4279 B4276:B4298">
    <cfRule type="cellIs" dxfId="39" priority="40" stopIfTrue="1" operator="equal">
      <formula>0</formula>
    </cfRule>
  </conditionalFormatting>
  <conditionalFormatting sqref="F4290 F4278:G4278 D4288 D4291 D4287:G4287 I4278 F4293 D4297 F4297 D4281:D4286 D4278:D4279 B4276:B4297">
    <cfRule type="containsText" dxfId="38" priority="39" stopIfTrue="1" operator="containsText" text="iw.kkZad">
      <formula>NOT(ISERROR(SEARCH("iw.kkZad",B4276)))</formula>
    </cfRule>
  </conditionalFormatting>
  <conditionalFormatting sqref="F4280 F4287 F4290 G4282 D4279 C4318 C4299:C4301 D4281:D4287 C4315:J4315">
    <cfRule type="cellIs" dxfId="37" priority="37" stopIfTrue="1" operator="equal">
      <formula>1800</formula>
    </cfRule>
    <cfRule type="cellIs" dxfId="36" priority="38" stopIfTrue="1" operator="equal">
      <formula>200</formula>
    </cfRule>
  </conditionalFormatting>
  <conditionalFormatting sqref="F4290 D4288 D4287:G4287 B4298 C4318 B4299:C4302 B4303:B4316 C4304:J4304 C4313:J4315">
    <cfRule type="containsText" dxfId="35" priority="36" stopIfTrue="1" operator="containsText" text="dsoy jktdh; fo|ky;ksa esa iz;ksx gsrq fu%'kqYd">
      <formula>NOT(ISERROR(SEARCH("dsoy jktdh; fo|ky;ksa esa iz;ksx gsrq fu%'kqYd",B4287)))</formula>
    </cfRule>
  </conditionalFormatting>
  <conditionalFormatting sqref="B4298 C4318 B4299:C4302 B4303:B4316 C4304:J4304 C4313:J4315">
    <cfRule type="containsText" dxfId="34" priority="34" stopIfTrue="1" operator="containsText" text="f'k{kk foHkkx jktLFkku">
      <formula>NOT(ISERROR(SEARCH("f'k{kk foHkkx jktLFkku",B4298)))</formula>
    </cfRule>
    <cfRule type="containsText" dxfId="33" priority="35" stopIfTrue="1" operator="containsText" text="iw.kkZad">
      <formula>NOT(ISERROR(SEARCH("iw.kkZad",B4298)))</formula>
    </cfRule>
  </conditionalFormatting>
  <conditionalFormatting sqref="F4290 F4278:G4278 I4278 D4291 F4293 D4287:G4287 D4288:D4289 F4280 F4282:G4282 D4297 F4297 D4278:D4286 B4276:B4297">
    <cfRule type="containsText" dxfId="32" priority="33" operator="containsText" text="izkjfEHkd f'k{kk foHkkx] jktLFkku">
      <formula>NOT(ISERROR(SEARCH("izkjfEHkd f'k{kk foHkkx] jktLFkku",B4276)))</formula>
    </cfRule>
  </conditionalFormatting>
  <conditionalFormatting sqref="F4335 F4323:G4323 D4333 D4336 D4332:G4332 I4323 F4338 D4342 F4342 B4344:C4347 C4363 B4348:B4361 D4326:D4331 C4349:J4349 C4358:J4360 D4323:D4324 B4321:B4343">
    <cfRule type="cellIs" dxfId="31" priority="32" stopIfTrue="1" operator="equal">
      <formula>0</formula>
    </cfRule>
  </conditionalFormatting>
  <conditionalFormatting sqref="F4335 F4323:G4323 D4333 D4336 D4332:G4332 I4323 F4338 D4342 F4342 D4326:D4331 D4323:D4324 B4321:B4342">
    <cfRule type="containsText" dxfId="30" priority="31" stopIfTrue="1" operator="containsText" text="iw.kkZad">
      <formula>NOT(ISERROR(SEARCH("iw.kkZad",B4321)))</formula>
    </cfRule>
  </conditionalFormatting>
  <conditionalFormatting sqref="F4325 F4332 F4335 G4327 D4324 C4363 C4344:C4346 D4326:D4332 C4360:J4360">
    <cfRule type="cellIs" dxfId="29" priority="29" stopIfTrue="1" operator="equal">
      <formula>1800</formula>
    </cfRule>
    <cfRule type="cellIs" dxfId="28" priority="30" stopIfTrue="1" operator="equal">
      <formula>200</formula>
    </cfRule>
  </conditionalFormatting>
  <conditionalFormatting sqref="F4335 D4333 D4332:G4332 B4343 C4363 B4344:C4347 B4348:B4361 C4349:J4349 C4358:J4360">
    <cfRule type="containsText" dxfId="27" priority="28" stopIfTrue="1" operator="containsText" text="dsoy jktdh; fo|ky;ksa esa iz;ksx gsrq fu%'kqYd">
      <formula>NOT(ISERROR(SEARCH("dsoy jktdh; fo|ky;ksa esa iz;ksx gsrq fu%'kqYd",B4332)))</formula>
    </cfRule>
  </conditionalFormatting>
  <conditionalFormatting sqref="B4343 C4363 B4344:C4347 B4348:B4361 C4349:J4349 C4358:J4360">
    <cfRule type="containsText" dxfId="26" priority="26" stopIfTrue="1" operator="containsText" text="f'k{kk foHkkx jktLFkku">
      <formula>NOT(ISERROR(SEARCH("f'k{kk foHkkx jktLFkku",B4343)))</formula>
    </cfRule>
    <cfRule type="containsText" dxfId="25" priority="27" stopIfTrue="1" operator="containsText" text="iw.kkZad">
      <formula>NOT(ISERROR(SEARCH("iw.kkZad",B4343)))</formula>
    </cfRule>
  </conditionalFormatting>
  <conditionalFormatting sqref="F4335 F4323:G4323 I4323 D4336 F4338 D4332:G4332 D4333:D4334 F4325 F4327:G4327 D4342 F4342 D4323:D4331 B4321:B4342">
    <cfRule type="containsText" dxfId="24" priority="25" operator="containsText" text="izkjfEHkd f'k{kk foHkkx] jktLFkku">
      <formula>NOT(ISERROR(SEARCH("izkjfEHkd f'k{kk foHkkx] jktLFkku",B4321)))</formula>
    </cfRule>
  </conditionalFormatting>
  <conditionalFormatting sqref="F4380 F4368:G4368 D4378 D4381 D4377:G4377 I4368 F4383 D4387 F4387 B4389:C4392 C4408 B4393:B4406 D4371:D4376 C4394:J4394 C4403:J4405 D4368:D4369 B4366:B4388">
    <cfRule type="cellIs" dxfId="23" priority="24" stopIfTrue="1" operator="equal">
      <formula>0</formula>
    </cfRule>
  </conditionalFormatting>
  <conditionalFormatting sqref="F4380 F4368:G4368 D4378 D4381 D4377:G4377 I4368 F4383 D4387 F4387 D4371:D4376 D4368:D4369 B4366:B4387">
    <cfRule type="containsText" dxfId="22" priority="23" stopIfTrue="1" operator="containsText" text="iw.kkZad">
      <formula>NOT(ISERROR(SEARCH("iw.kkZad",B4366)))</formula>
    </cfRule>
  </conditionalFormatting>
  <conditionalFormatting sqref="F4370 F4377 F4380 G4372 D4369 C4408 C4389:C4391 D4371:D4377 C4405:J4405">
    <cfRule type="cellIs" dxfId="21" priority="21" stopIfTrue="1" operator="equal">
      <formula>1800</formula>
    </cfRule>
    <cfRule type="cellIs" dxfId="20" priority="22" stopIfTrue="1" operator="equal">
      <formula>200</formula>
    </cfRule>
  </conditionalFormatting>
  <conditionalFormatting sqref="F4380 D4378 D4377:G4377 B4388 C4408 B4389:C4392 B4393:B4406 C4394:J4394 C4403:J4405">
    <cfRule type="containsText" dxfId="19" priority="20" stopIfTrue="1" operator="containsText" text="dsoy jktdh; fo|ky;ksa esa iz;ksx gsrq fu%'kqYd">
      <formula>NOT(ISERROR(SEARCH("dsoy jktdh; fo|ky;ksa esa iz;ksx gsrq fu%'kqYd",B4377)))</formula>
    </cfRule>
  </conditionalFormatting>
  <conditionalFormatting sqref="B4388 C4408 B4389:C4392 B4393:B4406 C4394:J4394 C4403:J4405">
    <cfRule type="containsText" dxfId="18" priority="18" stopIfTrue="1" operator="containsText" text="f'k{kk foHkkx jktLFkku">
      <formula>NOT(ISERROR(SEARCH("f'k{kk foHkkx jktLFkku",B4388)))</formula>
    </cfRule>
    <cfRule type="containsText" dxfId="17" priority="19" stopIfTrue="1" operator="containsText" text="iw.kkZad">
      <formula>NOT(ISERROR(SEARCH("iw.kkZad",B4388)))</formula>
    </cfRule>
  </conditionalFormatting>
  <conditionalFormatting sqref="F4380 F4368:G4368 I4368 D4381 F4383 D4377:G4377 D4378:D4379 F4370 F4372:G4372 D4387 F4387 D4368:D4376 B4366:B4387">
    <cfRule type="containsText" dxfId="16" priority="17" operator="containsText" text="izkjfEHkd f'k{kk foHkkx] jktLFkku">
      <formula>NOT(ISERROR(SEARCH("izkjfEHkd f'k{kk foHkkx] jktLFkku",B4366)))</formula>
    </cfRule>
  </conditionalFormatting>
  <conditionalFormatting sqref="F4425 F4413:G4413 D4423 D4426 D4422:G4422 I4413 F4428 D4432 F4432 B4434:C4437 C4453 B4438:B4451 D4416:D4421 C4439:J4439 C4448:J4450 D4413:D4414 B4411:B4433">
    <cfRule type="cellIs" dxfId="15" priority="16" stopIfTrue="1" operator="equal">
      <formula>0</formula>
    </cfRule>
  </conditionalFormatting>
  <conditionalFormatting sqref="F4425 F4413:G4413 D4423 D4426 D4422:G4422 I4413 F4428 D4432 F4432 D4416:D4421 D4413:D4414 B4411:B4432">
    <cfRule type="containsText" dxfId="14" priority="15" stopIfTrue="1" operator="containsText" text="iw.kkZad">
      <formula>NOT(ISERROR(SEARCH("iw.kkZad",B4411)))</formula>
    </cfRule>
  </conditionalFormatting>
  <conditionalFormatting sqref="F4415 F4422 F4425 G4417 D4414 C4453 C4434:C4436 D4416:D4422 C4450:J4450">
    <cfRule type="cellIs" dxfId="13" priority="13" stopIfTrue="1" operator="equal">
      <formula>1800</formula>
    </cfRule>
    <cfRule type="cellIs" dxfId="12" priority="14" stopIfTrue="1" operator="equal">
      <formula>200</formula>
    </cfRule>
  </conditionalFormatting>
  <conditionalFormatting sqref="F4425 D4423 D4422:G4422 B4433 C4453 B4434:C4437 B4438:B4451 C4439:J4439 C4448:J4450">
    <cfRule type="containsText" dxfId="11" priority="12" stopIfTrue="1" operator="containsText" text="dsoy jktdh; fo|ky;ksa esa iz;ksx gsrq fu%'kqYd">
      <formula>NOT(ISERROR(SEARCH("dsoy jktdh; fo|ky;ksa esa iz;ksx gsrq fu%'kqYd",B4422)))</formula>
    </cfRule>
  </conditionalFormatting>
  <conditionalFormatting sqref="B4433 C4453 B4434:C4437 B4438:B4451 C4439:J4439 C4448:J4450">
    <cfRule type="containsText" dxfId="10" priority="10" stopIfTrue="1" operator="containsText" text="f'k{kk foHkkx jktLFkku">
      <formula>NOT(ISERROR(SEARCH("f'k{kk foHkkx jktLFkku",B4433)))</formula>
    </cfRule>
    <cfRule type="containsText" dxfId="9" priority="11" stopIfTrue="1" operator="containsText" text="iw.kkZad">
      <formula>NOT(ISERROR(SEARCH("iw.kkZad",B4433)))</formula>
    </cfRule>
  </conditionalFormatting>
  <conditionalFormatting sqref="F4425 F4413:G4413 I4413 D4426 F4428 D4422:G4422 D4423:D4424 F4415 F4417:G4417 D4432 F4432 D4413:D4421 B4411:B4432">
    <cfRule type="containsText" dxfId="8" priority="9" operator="containsText" text="izkjfEHkd f'k{kk foHkkx] jktLFkku">
      <formula>NOT(ISERROR(SEARCH("izkjfEHkd f'k{kk foHkkx] jktLFkku",B4411)))</formula>
    </cfRule>
  </conditionalFormatting>
  <conditionalFormatting sqref="F4470 F4458:G4458 D4468 D4471 D4467:G4467 I4458 F4473 D4477 F4477 B4479:C4482 C4498 B4483:B4496 D4461:D4466 C4484:J4484 C4493:J4495 D4458:D4459 B4456:B4478">
    <cfRule type="cellIs" dxfId="7" priority="8" stopIfTrue="1" operator="equal">
      <formula>0</formula>
    </cfRule>
  </conditionalFormatting>
  <conditionalFormatting sqref="F4470 F4458:G4458 D4468 D4471 D4467:G4467 I4458 F4473 D4477 F4477 D4461:D4466 D4458:D4459 B4456:B4477">
    <cfRule type="containsText" dxfId="6" priority="7" stopIfTrue="1" operator="containsText" text="iw.kkZad">
      <formula>NOT(ISERROR(SEARCH("iw.kkZad",B4456)))</formula>
    </cfRule>
  </conditionalFormatting>
  <conditionalFormatting sqref="F4460 F4467 F4470 G4462 D4459 C4498 C4479:C4481 D4461:D4467 C4495:J4495">
    <cfRule type="cellIs" dxfId="5" priority="5" stopIfTrue="1" operator="equal">
      <formula>1800</formula>
    </cfRule>
    <cfRule type="cellIs" dxfId="4" priority="6" stopIfTrue="1" operator="equal">
      <formula>200</formula>
    </cfRule>
  </conditionalFormatting>
  <conditionalFormatting sqref="F4470 D4468 D4467:G4467 B4478 C4498 B4479:C4482 B4483:B4496 C4484:J4484 C4493:J4495">
    <cfRule type="containsText" dxfId="3" priority="4" stopIfTrue="1" operator="containsText" text="dsoy jktdh; fo|ky;ksa esa iz;ksx gsrq fu%'kqYd">
      <formula>NOT(ISERROR(SEARCH("dsoy jktdh; fo|ky;ksa esa iz;ksx gsrq fu%'kqYd",B4467)))</formula>
    </cfRule>
  </conditionalFormatting>
  <conditionalFormatting sqref="B4478 C4498 B4479:C4482 B4483:B4496 C4484:J4484 C4493:J4495">
    <cfRule type="containsText" dxfId="2" priority="2" stopIfTrue="1" operator="containsText" text="f'k{kk foHkkx jktLFkku">
      <formula>NOT(ISERROR(SEARCH("f'k{kk foHkkx jktLFkku",B4478)))</formula>
    </cfRule>
    <cfRule type="containsText" dxfId="1" priority="3" stopIfTrue="1" operator="containsText" text="iw.kkZad">
      <formula>NOT(ISERROR(SEARCH("iw.kkZad",B4478)))</formula>
    </cfRule>
  </conditionalFormatting>
  <conditionalFormatting sqref="F4470 F4458:G4458 I4458 D4471 F4473 D4467:G4467 D4468:D4469 F4460 F4462:G4462 D4477 F4477 D4458:D4466 B4456:B4477">
    <cfRule type="containsText" dxfId="0" priority="1" operator="containsText" text="izkjfEHkd f'k{kk foHkkx] jktLFkku">
      <formula>NOT(ISERROR(SEARCH("izkjfEHkd f'k{kk foHkkx] jktLFkku",B4456)))</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008000"/>
  </sheetPr>
  <dimension ref="A1:JF110"/>
  <sheetViews>
    <sheetView zoomScale="150" zoomScaleNormal="150" zoomScalePageLayoutView="150" workbookViewId="0">
      <pane xSplit="5" ySplit="7" topLeftCell="F8" activePane="bottomRight" state="frozen"/>
      <selection pane="topRight" activeCell="F1" sqref="F1"/>
      <selection pane="bottomLeft" activeCell="A8" sqref="A8"/>
      <selection pane="bottomRight" activeCell="K4" sqref="K4"/>
    </sheetView>
  </sheetViews>
  <sheetFormatPr baseColWidth="10" defaultColWidth="0" defaultRowHeight="0" customHeight="1" zeroHeight="1" x14ac:dyDescent="0"/>
  <cols>
    <col min="1" max="1" width="5" style="10" customWidth="1"/>
    <col min="2" max="2" width="6.5" style="10" customWidth="1"/>
    <col min="3" max="3" width="3.83203125" style="10" customWidth="1"/>
    <col min="4" max="5" width="6.6640625" style="10" customWidth="1"/>
    <col min="6" max="6" width="8" style="36" customWidth="1"/>
    <col min="7" max="7" width="11.33203125" style="36" customWidth="1"/>
    <col min="8" max="8" width="12.1640625" style="36" customWidth="1"/>
    <col min="9" max="9" width="31.5" style="36" customWidth="1"/>
    <col min="10" max="10" width="14.6640625" style="10" customWidth="1"/>
    <col min="11" max="11" width="15.6640625" style="10" customWidth="1"/>
    <col min="12" max="12" width="17.33203125" style="10" customWidth="1"/>
    <col min="13" max="16" width="17.6640625" style="10" customWidth="1"/>
    <col min="17" max="17" width="4.1640625" style="10" customWidth="1"/>
    <col min="18" max="18" width="3.6640625" style="10" customWidth="1"/>
    <col min="19" max="19" width="5.6640625" style="10" customWidth="1"/>
    <col min="20" max="20" width="3.6640625" style="10" customWidth="1"/>
    <col min="21" max="21" width="5.6640625" style="10" customWidth="1"/>
    <col min="22" max="22" width="3.6640625" style="10" customWidth="1"/>
    <col min="23" max="23" width="5.6640625" style="10" customWidth="1"/>
    <col min="24" max="24" width="4.5" style="10" customWidth="1"/>
    <col min="25" max="25" width="5.33203125" style="10" customWidth="1"/>
    <col min="26" max="26" width="4.1640625" style="10" customWidth="1"/>
    <col min="27" max="27" width="5.6640625" style="10" customWidth="1"/>
    <col min="28" max="28" width="3.6640625" style="10" customWidth="1"/>
    <col min="29" max="29" width="5.6640625" style="10" customWidth="1"/>
    <col min="30" max="30" width="3.6640625" style="10" customWidth="1"/>
    <col min="31" max="31" width="5.6640625" style="10" customWidth="1"/>
    <col min="32" max="32" width="3.6640625" style="10" customWidth="1"/>
    <col min="33" max="33" width="5.6640625" style="10" customWidth="1"/>
    <col min="34" max="34" width="3.6640625" style="10" customWidth="1"/>
    <col min="35" max="35" width="5.6640625" style="10" customWidth="1"/>
    <col min="36" max="36" width="3.6640625" style="10" customWidth="1"/>
    <col min="37" max="37" width="5.6640625" style="10" customWidth="1"/>
    <col min="38" max="39" width="3.6640625" style="10" customWidth="1"/>
    <col min="40" max="40" width="5.6640625" style="10" customWidth="1"/>
    <col min="41" max="41" width="3.6640625" style="10" customWidth="1"/>
    <col min="42" max="42" width="5.6640625" style="10" customWidth="1"/>
    <col min="43" max="43" width="3.6640625" style="10" customWidth="1"/>
    <col min="44" max="44" width="5.6640625" style="10" customWidth="1"/>
    <col min="45" max="45" width="3.6640625" style="10" customWidth="1"/>
    <col min="46" max="46" width="5.6640625" style="10" customWidth="1"/>
    <col min="47" max="47" width="3.6640625" style="10" customWidth="1"/>
    <col min="48" max="48" width="5.6640625" style="10" customWidth="1"/>
    <col min="49" max="49" width="3.6640625" style="10" customWidth="1"/>
    <col min="50" max="50" width="5.6640625" style="10" customWidth="1"/>
    <col min="51" max="51" width="3.6640625" style="10" customWidth="1"/>
    <col min="52" max="52" width="5.6640625" style="10" customWidth="1"/>
    <col min="53" max="53" width="3.6640625" style="10" customWidth="1"/>
    <col min="54" max="54" width="5.6640625" style="10" customWidth="1"/>
    <col min="55" max="55" width="3.6640625" style="10" customWidth="1"/>
    <col min="56" max="56" width="5.6640625" style="10" customWidth="1"/>
    <col min="57" max="57" width="3.6640625" style="10" customWidth="1"/>
    <col min="58" max="58" width="5.6640625" style="10" customWidth="1"/>
    <col min="59" max="59" width="3.6640625" style="10" customWidth="1"/>
    <col min="60" max="60" width="5.6640625" style="10" customWidth="1"/>
    <col min="61" max="61" width="3.6640625" style="10" customWidth="1"/>
    <col min="62" max="62" width="5.6640625" style="10" customWidth="1"/>
    <col min="63" max="63" width="3.6640625" style="10" customWidth="1"/>
    <col min="64" max="64" width="5.6640625" style="10" customWidth="1"/>
    <col min="65" max="65" width="3.6640625" style="10" customWidth="1"/>
    <col min="66" max="68" width="5.6640625" style="10" customWidth="1"/>
    <col min="69" max="69" width="3.6640625" style="10" customWidth="1"/>
    <col min="70" max="70" width="5.6640625" style="10" customWidth="1"/>
    <col min="71" max="71" width="3.6640625" style="10" customWidth="1"/>
    <col min="72" max="72" width="5.6640625" style="10" customWidth="1"/>
    <col min="73" max="73" width="3.6640625" style="10" customWidth="1"/>
    <col min="74" max="74" width="5.6640625" style="10" customWidth="1"/>
    <col min="75" max="75" width="3.6640625" style="10" customWidth="1"/>
    <col min="76" max="76" width="5.6640625" style="10" customWidth="1"/>
    <col min="77" max="77" width="3.6640625" style="10" customWidth="1"/>
    <col min="78" max="93" width="5.6640625" style="10" customWidth="1"/>
    <col min="94" max="94" width="15.33203125" style="10" customWidth="1"/>
    <col min="95" max="95" width="25.33203125" style="10" hidden="1" customWidth="1"/>
    <col min="96" max="96" width="5.6640625" style="404" customWidth="1"/>
    <col min="97" max="97" width="8" style="10" customWidth="1"/>
    <col min="98" max="124" width="5.6640625" style="10" customWidth="1"/>
    <col min="125" max="125" width="4.6640625" style="10" customWidth="1"/>
    <col min="126" max="147" width="5.6640625" style="10" customWidth="1"/>
    <col min="148" max="148" width="16.5" style="10" customWidth="1"/>
    <col min="149" max="149" width="29.6640625" style="10" hidden="1" customWidth="1"/>
    <col min="150" max="150" width="0" style="10" hidden="1" customWidth="1"/>
    <col min="151" max="157" width="0.33203125" style="10" hidden="1" customWidth="1"/>
    <col min="158" max="170" width="5.6640625" style="10" hidden="1" customWidth="1"/>
    <col min="171" max="171" width="0" style="10" hidden="1" customWidth="1"/>
    <col min="172" max="172" width="29.6640625" style="10" hidden="1" customWidth="1"/>
    <col min="173" max="173" width="0" style="10" hidden="1" customWidth="1"/>
    <col min="174" max="180" width="0.33203125" style="10" hidden="1" customWidth="1"/>
    <col min="181" max="193" width="5.6640625" style="10" hidden="1" customWidth="1"/>
    <col min="194" max="194" width="0" style="10" hidden="1" customWidth="1"/>
    <col min="195" max="195" width="29.6640625" style="10" hidden="1" customWidth="1"/>
    <col min="196" max="196" width="0" style="10" hidden="1" customWidth="1"/>
    <col min="197" max="203" width="0.33203125" style="10" hidden="1" customWidth="1"/>
    <col min="204" max="216" width="5.6640625" style="10" hidden="1" customWidth="1"/>
    <col min="217" max="217" width="0" style="10" hidden="1" customWidth="1"/>
    <col min="218" max="218" width="29.6640625" style="10" hidden="1" customWidth="1"/>
    <col min="219" max="219" width="0" style="10" hidden="1" customWidth="1"/>
    <col min="220" max="220" width="29.6640625" style="10" hidden="1" customWidth="1"/>
    <col min="221" max="266" width="0" style="10" hidden="1" customWidth="1"/>
    <col min="267" max="16384" width="82.1640625" style="10" hidden="1"/>
  </cols>
  <sheetData>
    <row r="1" spans="1:150" s="17" customFormat="1" ht="27.75" customHeight="1">
      <c r="A1" s="516" t="s">
        <v>161</v>
      </c>
      <c r="B1" s="517"/>
      <c r="C1" s="517"/>
      <c r="D1" s="517"/>
      <c r="E1" s="517"/>
      <c r="F1" s="517"/>
      <c r="G1" s="517"/>
      <c r="H1" s="518"/>
      <c r="I1" s="518"/>
      <c r="J1" s="519" t="s">
        <v>279</v>
      </c>
      <c r="K1" s="520" t="s">
        <v>462</v>
      </c>
      <c r="L1" s="518" t="s">
        <v>81</v>
      </c>
      <c r="M1" s="521" t="s">
        <v>545</v>
      </c>
      <c r="N1" s="853"/>
      <c r="O1" s="853"/>
      <c r="P1" s="853"/>
      <c r="Q1" s="853"/>
      <c r="R1" s="856" t="s">
        <v>24</v>
      </c>
      <c r="S1" s="856"/>
      <c r="T1" s="856"/>
      <c r="U1" s="856"/>
      <c r="V1" s="856"/>
      <c r="W1" s="856"/>
      <c r="X1" s="856"/>
      <c r="Y1" s="856"/>
      <c r="Z1" s="856"/>
      <c r="AA1" s="856"/>
      <c r="AB1" s="857" t="s">
        <v>44</v>
      </c>
      <c r="AC1" s="857"/>
      <c r="AD1" s="857"/>
      <c r="AE1" s="857"/>
      <c r="AF1" s="857"/>
      <c r="AG1" s="857"/>
      <c r="AH1" s="857"/>
      <c r="AI1" s="857"/>
      <c r="AJ1" s="857"/>
      <c r="AK1" s="857"/>
      <c r="AL1" s="856" t="s">
        <v>78</v>
      </c>
      <c r="AM1" s="856"/>
      <c r="AN1" s="856"/>
      <c r="AO1" s="856"/>
      <c r="AP1" s="856"/>
      <c r="AQ1" s="856"/>
      <c r="AR1" s="856"/>
      <c r="AS1" s="856"/>
      <c r="AT1" s="856"/>
      <c r="AU1" s="856"/>
      <c r="AV1" s="856"/>
      <c r="AW1" s="857" t="s">
        <v>20</v>
      </c>
      <c r="AX1" s="857"/>
      <c r="AY1" s="857"/>
      <c r="AZ1" s="857"/>
      <c r="BA1" s="857"/>
      <c r="BB1" s="857"/>
      <c r="BC1" s="857"/>
      <c r="BD1" s="857"/>
      <c r="BE1" s="857"/>
      <c r="BF1" s="857"/>
      <c r="BG1" s="856" t="s">
        <v>26</v>
      </c>
      <c r="BH1" s="856"/>
      <c r="BI1" s="856"/>
      <c r="BJ1" s="856"/>
      <c r="BK1" s="856"/>
      <c r="BL1" s="856"/>
      <c r="BM1" s="856"/>
      <c r="BN1" s="856"/>
      <c r="BO1" s="856"/>
      <c r="BP1" s="856"/>
      <c r="BQ1" s="857" t="s">
        <v>41</v>
      </c>
      <c r="BR1" s="857"/>
      <c r="BS1" s="857"/>
      <c r="BT1" s="857"/>
      <c r="BU1" s="857"/>
      <c r="BV1" s="857"/>
      <c r="BW1" s="857"/>
      <c r="BX1" s="857"/>
      <c r="BY1" s="857"/>
      <c r="BZ1" s="857"/>
      <c r="CA1" s="881" t="s">
        <v>205</v>
      </c>
      <c r="CB1" s="881"/>
      <c r="CC1" s="881"/>
      <c r="CD1" s="881"/>
      <c r="CE1" s="881"/>
      <c r="CF1" s="882" t="s">
        <v>25</v>
      </c>
      <c r="CG1" s="882"/>
      <c r="CH1" s="882"/>
      <c r="CI1" s="882"/>
      <c r="CJ1" s="882"/>
      <c r="CK1" s="883" t="s">
        <v>42</v>
      </c>
      <c r="CL1" s="883"/>
      <c r="CM1" s="883"/>
      <c r="CN1" s="883"/>
      <c r="CO1" s="884"/>
      <c r="CP1" s="494" t="s">
        <v>227</v>
      </c>
      <c r="CQ1" s="319"/>
      <c r="CR1" s="401"/>
      <c r="CS1" s="321"/>
      <c r="CT1" s="321"/>
      <c r="CU1" s="870" t="s">
        <v>192</v>
      </c>
      <c r="CV1" s="871"/>
      <c r="CW1" s="871"/>
      <c r="CX1" s="871"/>
      <c r="CY1" s="871"/>
      <c r="CZ1" s="871"/>
      <c r="DA1" s="871"/>
      <c r="DB1" s="871"/>
      <c r="DC1" s="871"/>
      <c r="DD1" s="871"/>
      <c r="DE1" s="871"/>
      <c r="DF1" s="871"/>
      <c r="DG1" s="871"/>
      <c r="DH1" s="871"/>
      <c r="DI1" s="871"/>
      <c r="DJ1" s="871"/>
      <c r="DK1" s="871"/>
      <c r="DL1" s="871"/>
      <c r="DM1" s="871"/>
      <c r="DN1" s="871"/>
      <c r="DO1" s="871"/>
      <c r="DP1" s="871"/>
      <c r="DQ1" s="871"/>
      <c r="DR1" s="872"/>
      <c r="DS1" s="113"/>
      <c r="DT1" s="114"/>
      <c r="DU1" s="10"/>
      <c r="DV1" s="873" t="s">
        <v>193</v>
      </c>
      <c r="DW1" s="874"/>
      <c r="DX1" s="874"/>
      <c r="DY1" s="874"/>
      <c r="DZ1" s="874"/>
      <c r="EA1" s="874"/>
      <c r="EB1" s="874"/>
      <c r="EC1" s="874"/>
      <c r="ED1" s="874"/>
      <c r="EE1" s="874"/>
      <c r="EF1" s="874"/>
      <c r="EG1" s="874"/>
      <c r="EH1" s="874"/>
      <c r="EI1" s="874"/>
      <c r="EJ1" s="874"/>
      <c r="EK1" s="874"/>
      <c r="EL1" s="874"/>
      <c r="EM1" s="874"/>
      <c r="EN1" s="874"/>
      <c r="EO1" s="874"/>
      <c r="EP1" s="874"/>
      <c r="EQ1" s="875"/>
      <c r="ER1" s="10"/>
      <c r="ES1" s="10"/>
      <c r="ET1" s="10"/>
    </row>
    <row r="2" spans="1:150" s="47" customFormat="1" ht="20" hidden="1" customHeight="1">
      <c r="A2" s="522"/>
      <c r="B2" s="500"/>
      <c r="C2" s="500"/>
      <c r="D2" s="500"/>
      <c r="E2" s="500"/>
      <c r="F2" s="500"/>
      <c r="G2" s="500"/>
      <c r="H2" s="480"/>
      <c r="I2" s="480"/>
      <c r="J2" s="500"/>
      <c r="K2" s="501" t="s">
        <v>376</v>
      </c>
      <c r="L2" s="501" t="s">
        <v>236</v>
      </c>
      <c r="M2" s="501" t="s">
        <v>237</v>
      </c>
      <c r="N2" s="501" t="s">
        <v>238</v>
      </c>
      <c r="O2" s="501" t="s">
        <v>238</v>
      </c>
      <c r="P2" s="501"/>
      <c r="Q2" s="98"/>
      <c r="R2" s="478"/>
      <c r="S2" s="478"/>
      <c r="T2" s="478"/>
      <c r="U2" s="478"/>
      <c r="V2" s="478"/>
      <c r="W2" s="478"/>
      <c r="X2" s="478"/>
      <c r="Y2" s="478"/>
      <c r="Z2" s="478"/>
      <c r="AA2" s="478"/>
      <c r="AB2" s="479"/>
      <c r="AC2" s="479"/>
      <c r="AD2" s="479"/>
      <c r="AE2" s="479"/>
      <c r="AF2" s="479"/>
      <c r="AG2" s="479"/>
      <c r="AH2" s="479"/>
      <c r="AI2" s="479"/>
      <c r="AJ2" s="479"/>
      <c r="AK2" s="479"/>
      <c r="AL2" s="478"/>
      <c r="AM2" s="478"/>
      <c r="AN2" s="478"/>
      <c r="AO2" s="478"/>
      <c r="AP2" s="478"/>
      <c r="AQ2" s="478"/>
      <c r="AR2" s="478"/>
      <c r="AS2" s="478"/>
      <c r="AT2" s="478"/>
      <c r="AU2" s="478"/>
      <c r="AV2" s="478"/>
      <c r="AW2" s="479"/>
      <c r="AX2" s="479"/>
      <c r="AY2" s="479"/>
      <c r="AZ2" s="479"/>
      <c r="BA2" s="479"/>
      <c r="BB2" s="479"/>
      <c r="BC2" s="479"/>
      <c r="BD2" s="479"/>
      <c r="BE2" s="479"/>
      <c r="BF2" s="479"/>
      <c r="BG2" s="478"/>
      <c r="BH2" s="478"/>
      <c r="BI2" s="478"/>
      <c r="BJ2" s="478"/>
      <c r="BK2" s="478"/>
      <c r="BL2" s="478"/>
      <c r="BM2" s="478"/>
      <c r="BN2" s="478"/>
      <c r="BO2" s="478"/>
      <c r="BP2" s="478"/>
      <c r="BQ2" s="479"/>
      <c r="BR2" s="479"/>
      <c r="BS2" s="479"/>
      <c r="BT2" s="479"/>
      <c r="BU2" s="479"/>
      <c r="BV2" s="479"/>
      <c r="BW2" s="479"/>
      <c r="BX2" s="479"/>
      <c r="BY2" s="479"/>
      <c r="BZ2" s="479"/>
      <c r="CA2" s="502"/>
      <c r="CB2" s="502"/>
      <c r="CC2" s="502"/>
      <c r="CD2" s="502"/>
      <c r="CE2" s="502"/>
      <c r="CF2" s="503"/>
      <c r="CG2" s="503"/>
      <c r="CH2" s="503"/>
      <c r="CI2" s="503"/>
      <c r="CJ2" s="503"/>
      <c r="CK2" s="502"/>
      <c r="CL2" s="502"/>
      <c r="CM2" s="502"/>
      <c r="CN2" s="502"/>
      <c r="CO2" s="523"/>
      <c r="CP2" s="495"/>
      <c r="CQ2" s="322"/>
      <c r="CR2" s="401"/>
      <c r="CS2" s="321"/>
      <c r="CT2" s="321"/>
      <c r="CU2" s="323"/>
      <c r="CV2" s="324"/>
      <c r="CW2" s="324"/>
      <c r="CX2" s="324"/>
      <c r="CY2" s="324"/>
      <c r="CZ2" s="324"/>
      <c r="DA2" s="324"/>
      <c r="DB2" s="324"/>
      <c r="DC2" s="324"/>
      <c r="DD2" s="324"/>
      <c r="DE2" s="324"/>
      <c r="DF2" s="324"/>
      <c r="DG2" s="324"/>
      <c r="DH2" s="324"/>
      <c r="DI2" s="324"/>
      <c r="DJ2" s="324"/>
      <c r="DK2" s="324"/>
      <c r="DL2" s="324"/>
      <c r="DM2" s="324"/>
      <c r="DN2" s="324"/>
      <c r="DO2" s="324"/>
      <c r="DP2" s="324"/>
      <c r="DQ2" s="324"/>
      <c r="DR2" s="325"/>
      <c r="DS2" s="111"/>
      <c r="DT2" s="112"/>
      <c r="DU2" s="10"/>
      <c r="DV2" s="116"/>
      <c r="EQ2" s="117"/>
      <c r="ER2" s="10"/>
      <c r="ES2" s="10"/>
      <c r="ET2" s="10"/>
    </row>
    <row r="3" spans="1:150" s="16" customFormat="1" ht="20" customHeight="1">
      <c r="A3" s="865" t="s">
        <v>171</v>
      </c>
      <c r="B3" s="866"/>
      <c r="C3" s="866"/>
      <c r="D3" s="866"/>
      <c r="E3" s="624"/>
      <c r="F3" s="867" t="s">
        <v>157</v>
      </c>
      <c r="G3" s="867"/>
      <c r="H3" s="867"/>
      <c r="I3" s="499" t="s">
        <v>151</v>
      </c>
      <c r="J3" s="502" t="s">
        <v>172</v>
      </c>
      <c r="K3" s="334" t="s">
        <v>168</v>
      </c>
      <c r="L3" s="502" t="s">
        <v>173</v>
      </c>
      <c r="M3" s="334" t="s">
        <v>170</v>
      </c>
      <c r="N3" s="852"/>
      <c r="O3" s="852"/>
      <c r="P3" s="852"/>
      <c r="Q3" s="852"/>
      <c r="R3" s="859" t="s">
        <v>116</v>
      </c>
      <c r="S3" s="859"/>
      <c r="T3" s="859"/>
      <c r="U3" s="859"/>
      <c r="V3" s="859"/>
      <c r="W3" s="859"/>
      <c r="X3" s="859"/>
      <c r="Y3" s="859"/>
      <c r="Z3" s="859"/>
      <c r="AA3" s="859"/>
      <c r="AB3" s="858" t="s">
        <v>109</v>
      </c>
      <c r="AC3" s="858"/>
      <c r="AD3" s="858"/>
      <c r="AE3" s="858"/>
      <c r="AF3" s="858"/>
      <c r="AG3" s="858"/>
      <c r="AH3" s="858"/>
      <c r="AI3" s="858"/>
      <c r="AJ3" s="858"/>
      <c r="AK3" s="858"/>
      <c r="AL3" s="110"/>
      <c r="AM3" s="854" t="s">
        <v>208</v>
      </c>
      <c r="AN3" s="854"/>
      <c r="AO3" s="854" t="s">
        <v>209</v>
      </c>
      <c r="AP3" s="854"/>
      <c r="AQ3" s="854" t="s">
        <v>117</v>
      </c>
      <c r="AR3" s="854"/>
      <c r="AS3" s="854" t="s">
        <v>210</v>
      </c>
      <c r="AT3" s="854"/>
      <c r="AU3" s="854" t="s">
        <v>211</v>
      </c>
      <c r="AV3" s="854"/>
      <c r="AW3" s="858" t="s">
        <v>110</v>
      </c>
      <c r="AX3" s="858"/>
      <c r="AY3" s="858"/>
      <c r="AZ3" s="858"/>
      <c r="BA3" s="858"/>
      <c r="BB3" s="858"/>
      <c r="BC3" s="858"/>
      <c r="BD3" s="858"/>
      <c r="BE3" s="858"/>
      <c r="BF3" s="858"/>
      <c r="BG3" s="859" t="s">
        <v>118</v>
      </c>
      <c r="BH3" s="859"/>
      <c r="BI3" s="859"/>
      <c r="BJ3" s="859"/>
      <c r="BK3" s="859"/>
      <c r="BL3" s="859"/>
      <c r="BM3" s="859"/>
      <c r="BN3" s="859"/>
      <c r="BO3" s="859"/>
      <c r="BP3" s="859"/>
      <c r="BQ3" s="858" t="s">
        <v>109</v>
      </c>
      <c r="BR3" s="858"/>
      <c r="BS3" s="858"/>
      <c r="BT3" s="858"/>
      <c r="BU3" s="858"/>
      <c r="BV3" s="858"/>
      <c r="BW3" s="858"/>
      <c r="BX3" s="858"/>
      <c r="BY3" s="858"/>
      <c r="BZ3" s="858"/>
      <c r="CA3" s="859" t="s">
        <v>110</v>
      </c>
      <c r="CB3" s="859"/>
      <c r="CC3" s="859"/>
      <c r="CD3" s="859"/>
      <c r="CE3" s="859"/>
      <c r="CF3" s="858" t="s">
        <v>119</v>
      </c>
      <c r="CG3" s="858"/>
      <c r="CH3" s="858"/>
      <c r="CI3" s="858"/>
      <c r="CJ3" s="858"/>
      <c r="CK3" s="859" t="s">
        <v>120</v>
      </c>
      <c r="CL3" s="859"/>
      <c r="CM3" s="859"/>
      <c r="CN3" s="859"/>
      <c r="CO3" s="885"/>
      <c r="CP3" s="495"/>
      <c r="CQ3" s="322"/>
      <c r="CR3" s="401"/>
      <c r="CS3" s="321"/>
      <c r="CT3" s="321"/>
      <c r="CU3" s="876" t="s">
        <v>72</v>
      </c>
      <c r="CV3" s="863" t="s">
        <v>72</v>
      </c>
      <c r="CW3" s="862" t="s">
        <v>71</v>
      </c>
      <c r="CX3" s="863" t="s">
        <v>71</v>
      </c>
      <c r="CY3" s="862" t="s">
        <v>73</v>
      </c>
      <c r="CZ3" s="863" t="s">
        <v>73</v>
      </c>
      <c r="DA3" s="862" t="s">
        <v>29</v>
      </c>
      <c r="DB3" s="863" t="s">
        <v>29</v>
      </c>
      <c r="DC3" s="862" t="s">
        <v>30</v>
      </c>
      <c r="DD3" s="863" t="s">
        <v>30</v>
      </c>
      <c r="DE3" s="862" t="s">
        <v>31</v>
      </c>
      <c r="DF3" s="863" t="s">
        <v>31</v>
      </c>
      <c r="DG3" s="862" t="s">
        <v>32</v>
      </c>
      <c r="DH3" s="863" t="s">
        <v>32</v>
      </c>
      <c r="DI3" s="862" t="s">
        <v>33</v>
      </c>
      <c r="DJ3" s="863" t="s">
        <v>33</v>
      </c>
      <c r="DK3" s="862" t="s">
        <v>34</v>
      </c>
      <c r="DL3" s="863" t="s">
        <v>34</v>
      </c>
      <c r="DM3" s="862" t="s">
        <v>35</v>
      </c>
      <c r="DN3" s="863" t="s">
        <v>35</v>
      </c>
      <c r="DO3" s="862" t="s">
        <v>36</v>
      </c>
      <c r="DP3" s="863" t="s">
        <v>36</v>
      </c>
      <c r="DQ3" s="862" t="s">
        <v>37</v>
      </c>
      <c r="DR3" s="878" t="s">
        <v>37</v>
      </c>
      <c r="DS3" s="10"/>
      <c r="DT3" s="10"/>
      <c r="DU3" s="10"/>
      <c r="DV3" s="864" t="s">
        <v>121</v>
      </c>
      <c r="DW3" s="861"/>
      <c r="DX3" s="861" t="s">
        <v>122</v>
      </c>
      <c r="DY3" s="861"/>
      <c r="DZ3" s="861" t="s">
        <v>277</v>
      </c>
      <c r="EA3" s="861"/>
      <c r="EB3" s="861" t="s">
        <v>123</v>
      </c>
      <c r="EC3" s="861"/>
      <c r="ED3" s="861" t="s">
        <v>276</v>
      </c>
      <c r="EE3" s="861"/>
      <c r="EF3" s="861" t="s">
        <v>124</v>
      </c>
      <c r="EG3" s="861"/>
      <c r="EH3" s="861" t="s">
        <v>275</v>
      </c>
      <c r="EI3" s="861"/>
      <c r="EJ3" s="861" t="s">
        <v>125</v>
      </c>
      <c r="EK3" s="861"/>
      <c r="EL3" s="861" t="s">
        <v>274</v>
      </c>
      <c r="EM3" s="861"/>
      <c r="EN3" s="861" t="s">
        <v>126</v>
      </c>
      <c r="EO3" s="861"/>
      <c r="EP3" s="861" t="s">
        <v>27</v>
      </c>
      <c r="EQ3" s="877"/>
      <c r="ER3" s="10"/>
      <c r="ES3" s="10"/>
      <c r="ET3" s="10"/>
    </row>
    <row r="4" spans="1:150" s="16" customFormat="1" ht="45.75" customHeight="1">
      <c r="A4" s="849" t="s">
        <v>164</v>
      </c>
      <c r="B4" s="850"/>
      <c r="C4" s="850"/>
      <c r="D4" s="850"/>
      <c r="E4" s="625"/>
      <c r="F4" s="851" t="s">
        <v>165</v>
      </c>
      <c r="G4" s="851"/>
      <c r="H4" s="250" t="s">
        <v>265</v>
      </c>
      <c r="I4" s="481" t="s">
        <v>266</v>
      </c>
      <c r="J4" s="480" t="s">
        <v>77</v>
      </c>
      <c r="K4" s="335">
        <v>6</v>
      </c>
      <c r="L4" s="480" t="s">
        <v>285</v>
      </c>
      <c r="M4" s="335" t="s">
        <v>69</v>
      </c>
      <c r="N4" s="504" t="s">
        <v>76</v>
      </c>
      <c r="O4" s="336">
        <v>42460</v>
      </c>
      <c r="P4" s="98"/>
      <c r="Q4" s="98"/>
      <c r="R4" s="854" t="s">
        <v>1</v>
      </c>
      <c r="S4" s="854"/>
      <c r="T4" s="854" t="s">
        <v>21</v>
      </c>
      <c r="U4" s="854"/>
      <c r="V4" s="854" t="s">
        <v>138</v>
      </c>
      <c r="W4" s="854"/>
      <c r="X4" s="854" t="s">
        <v>43</v>
      </c>
      <c r="Y4" s="854"/>
      <c r="Z4" s="854" t="s">
        <v>4</v>
      </c>
      <c r="AA4" s="854"/>
      <c r="AB4" s="855" t="s">
        <v>1</v>
      </c>
      <c r="AC4" s="855"/>
      <c r="AD4" s="855" t="s">
        <v>21</v>
      </c>
      <c r="AE4" s="855"/>
      <c r="AF4" s="855" t="s">
        <v>138</v>
      </c>
      <c r="AG4" s="855"/>
      <c r="AH4" s="855" t="s">
        <v>43</v>
      </c>
      <c r="AI4" s="855"/>
      <c r="AJ4" s="855" t="s">
        <v>4</v>
      </c>
      <c r="AK4" s="855"/>
      <c r="AL4" s="860" t="s">
        <v>64</v>
      </c>
      <c r="AM4" s="854" t="s">
        <v>1</v>
      </c>
      <c r="AN4" s="854"/>
      <c r="AO4" s="854" t="s">
        <v>21</v>
      </c>
      <c r="AP4" s="854"/>
      <c r="AQ4" s="854" t="s">
        <v>138</v>
      </c>
      <c r="AR4" s="854"/>
      <c r="AS4" s="854" t="s">
        <v>43</v>
      </c>
      <c r="AT4" s="854"/>
      <c r="AU4" s="854" t="s">
        <v>4</v>
      </c>
      <c r="AV4" s="854"/>
      <c r="AW4" s="855" t="s">
        <v>1</v>
      </c>
      <c r="AX4" s="855"/>
      <c r="AY4" s="855" t="s">
        <v>21</v>
      </c>
      <c r="AZ4" s="855"/>
      <c r="BA4" s="855" t="s">
        <v>138</v>
      </c>
      <c r="BB4" s="855"/>
      <c r="BC4" s="855" t="s">
        <v>43</v>
      </c>
      <c r="BD4" s="855"/>
      <c r="BE4" s="855" t="s">
        <v>4</v>
      </c>
      <c r="BF4" s="855"/>
      <c r="BG4" s="854" t="s">
        <v>1</v>
      </c>
      <c r="BH4" s="854"/>
      <c r="BI4" s="854" t="s">
        <v>21</v>
      </c>
      <c r="BJ4" s="854"/>
      <c r="BK4" s="854" t="s">
        <v>138</v>
      </c>
      <c r="BL4" s="854"/>
      <c r="BM4" s="854" t="s">
        <v>43</v>
      </c>
      <c r="BN4" s="854"/>
      <c r="BO4" s="854" t="s">
        <v>4</v>
      </c>
      <c r="BP4" s="854"/>
      <c r="BQ4" s="855" t="s">
        <v>1</v>
      </c>
      <c r="BR4" s="855"/>
      <c r="BS4" s="855" t="s">
        <v>21</v>
      </c>
      <c r="BT4" s="855"/>
      <c r="BU4" s="855" t="s">
        <v>138</v>
      </c>
      <c r="BV4" s="855"/>
      <c r="BW4" s="855" t="s">
        <v>43</v>
      </c>
      <c r="BX4" s="855"/>
      <c r="BY4" s="855" t="s">
        <v>4</v>
      </c>
      <c r="BZ4" s="855"/>
      <c r="CA4" s="868" t="s">
        <v>133</v>
      </c>
      <c r="CB4" s="868" t="s">
        <v>134</v>
      </c>
      <c r="CC4" s="868" t="s">
        <v>137</v>
      </c>
      <c r="CD4" s="868" t="s">
        <v>135</v>
      </c>
      <c r="CE4" s="868" t="s">
        <v>136</v>
      </c>
      <c r="CF4" s="869" t="s">
        <v>133</v>
      </c>
      <c r="CG4" s="869" t="s">
        <v>134</v>
      </c>
      <c r="CH4" s="869" t="s">
        <v>137</v>
      </c>
      <c r="CI4" s="869" t="s">
        <v>135</v>
      </c>
      <c r="CJ4" s="869" t="s">
        <v>136</v>
      </c>
      <c r="CK4" s="868" t="s">
        <v>133</v>
      </c>
      <c r="CL4" s="868" t="s">
        <v>134</v>
      </c>
      <c r="CM4" s="868" t="s">
        <v>137</v>
      </c>
      <c r="CN4" s="868" t="s">
        <v>135</v>
      </c>
      <c r="CO4" s="892" t="s">
        <v>136</v>
      </c>
      <c r="CP4" s="495"/>
      <c r="CQ4" s="322"/>
      <c r="CR4" s="401"/>
      <c r="CS4" s="321"/>
      <c r="CT4" s="321"/>
      <c r="CU4" s="876"/>
      <c r="CV4" s="863"/>
      <c r="CW4" s="862"/>
      <c r="CX4" s="863"/>
      <c r="CY4" s="862"/>
      <c r="CZ4" s="863"/>
      <c r="DA4" s="862"/>
      <c r="DB4" s="863"/>
      <c r="DC4" s="862"/>
      <c r="DD4" s="863"/>
      <c r="DE4" s="862"/>
      <c r="DF4" s="863"/>
      <c r="DG4" s="862"/>
      <c r="DH4" s="863"/>
      <c r="DI4" s="862"/>
      <c r="DJ4" s="863"/>
      <c r="DK4" s="862"/>
      <c r="DL4" s="863"/>
      <c r="DM4" s="862"/>
      <c r="DN4" s="863"/>
      <c r="DO4" s="862"/>
      <c r="DP4" s="863"/>
      <c r="DQ4" s="862"/>
      <c r="DR4" s="878"/>
      <c r="DS4" s="10"/>
      <c r="DT4" s="10"/>
      <c r="DU4" s="10"/>
      <c r="DV4" s="864"/>
      <c r="DW4" s="861"/>
      <c r="DX4" s="861"/>
      <c r="DY4" s="861"/>
      <c r="DZ4" s="861"/>
      <c r="EA4" s="861"/>
      <c r="EB4" s="861"/>
      <c r="EC4" s="861"/>
      <c r="ED4" s="861"/>
      <c r="EE4" s="861"/>
      <c r="EF4" s="861"/>
      <c r="EG4" s="861"/>
      <c r="EH4" s="861"/>
      <c r="EI4" s="861"/>
      <c r="EJ4" s="861"/>
      <c r="EK4" s="861"/>
      <c r="EL4" s="861"/>
      <c r="EM4" s="861"/>
      <c r="EN4" s="861"/>
      <c r="EO4" s="861"/>
      <c r="EP4" s="861"/>
      <c r="EQ4" s="877"/>
      <c r="ER4" s="10"/>
      <c r="ES4" s="10"/>
      <c r="ET4" s="10"/>
    </row>
    <row r="5" spans="1:150" s="18" customFormat="1" ht="93.75" customHeight="1">
      <c r="A5" s="524" t="s">
        <v>8</v>
      </c>
      <c r="B5" s="505" t="s">
        <v>60</v>
      </c>
      <c r="C5" s="506" t="s">
        <v>61</v>
      </c>
      <c r="D5" s="507" t="s">
        <v>472</v>
      </c>
      <c r="E5" s="508" t="s">
        <v>471</v>
      </c>
      <c r="F5" s="506" t="s">
        <v>10</v>
      </c>
      <c r="G5" s="508" t="s">
        <v>264</v>
      </c>
      <c r="H5" s="103" t="s">
        <v>155</v>
      </c>
      <c r="I5" s="105" t="s">
        <v>156</v>
      </c>
      <c r="J5" s="103" t="s">
        <v>16</v>
      </c>
      <c r="K5" s="479" t="s">
        <v>17</v>
      </c>
      <c r="L5" s="103" t="s">
        <v>18</v>
      </c>
      <c r="M5" s="479" t="s">
        <v>103</v>
      </c>
      <c r="N5" s="103" t="s">
        <v>267</v>
      </c>
      <c r="O5" s="479" t="s">
        <v>268</v>
      </c>
      <c r="P5" s="509" t="s">
        <v>270</v>
      </c>
      <c r="Q5" s="510" t="s">
        <v>269</v>
      </c>
      <c r="R5" s="48" t="s">
        <v>46</v>
      </c>
      <c r="S5" s="48" t="s">
        <v>204</v>
      </c>
      <c r="T5" s="48" t="s">
        <v>46</v>
      </c>
      <c r="U5" s="48" t="s">
        <v>204</v>
      </c>
      <c r="V5" s="48" t="s">
        <v>46</v>
      </c>
      <c r="W5" s="48" t="s">
        <v>204</v>
      </c>
      <c r="X5" s="48" t="s">
        <v>46</v>
      </c>
      <c r="Y5" s="48" t="s">
        <v>204</v>
      </c>
      <c r="Z5" s="48" t="s">
        <v>46</v>
      </c>
      <c r="AA5" s="48" t="s">
        <v>204</v>
      </c>
      <c r="AB5" s="109" t="s">
        <v>46</v>
      </c>
      <c r="AC5" s="109" t="s">
        <v>204</v>
      </c>
      <c r="AD5" s="109" t="s">
        <v>46</v>
      </c>
      <c r="AE5" s="109" t="s">
        <v>204</v>
      </c>
      <c r="AF5" s="109" t="s">
        <v>46</v>
      </c>
      <c r="AG5" s="109" t="s">
        <v>204</v>
      </c>
      <c r="AH5" s="109" t="s">
        <v>46</v>
      </c>
      <c r="AI5" s="109" t="s">
        <v>204</v>
      </c>
      <c r="AJ5" s="109" t="s">
        <v>46</v>
      </c>
      <c r="AK5" s="109" t="s">
        <v>204</v>
      </c>
      <c r="AL5" s="860"/>
      <c r="AM5" s="48" t="s">
        <v>46</v>
      </c>
      <c r="AN5" s="48" t="s">
        <v>204</v>
      </c>
      <c r="AO5" s="48" t="s">
        <v>46</v>
      </c>
      <c r="AP5" s="48" t="s">
        <v>204</v>
      </c>
      <c r="AQ5" s="48" t="s">
        <v>46</v>
      </c>
      <c r="AR5" s="48" t="s">
        <v>204</v>
      </c>
      <c r="AS5" s="48" t="s">
        <v>46</v>
      </c>
      <c r="AT5" s="48" t="s">
        <v>204</v>
      </c>
      <c r="AU5" s="48" t="s">
        <v>46</v>
      </c>
      <c r="AV5" s="48" t="s">
        <v>204</v>
      </c>
      <c r="AW5" s="109" t="s">
        <v>46</v>
      </c>
      <c r="AX5" s="109" t="s">
        <v>204</v>
      </c>
      <c r="AY5" s="109" t="s">
        <v>46</v>
      </c>
      <c r="AZ5" s="109" t="s">
        <v>204</v>
      </c>
      <c r="BA5" s="109" t="s">
        <v>46</v>
      </c>
      <c r="BB5" s="109" t="s">
        <v>204</v>
      </c>
      <c r="BC5" s="109" t="s">
        <v>46</v>
      </c>
      <c r="BD5" s="109" t="s">
        <v>204</v>
      </c>
      <c r="BE5" s="109" t="s">
        <v>46</v>
      </c>
      <c r="BF5" s="109" t="s">
        <v>204</v>
      </c>
      <c r="BG5" s="48" t="s">
        <v>46</v>
      </c>
      <c r="BH5" s="48" t="s">
        <v>204</v>
      </c>
      <c r="BI5" s="48" t="s">
        <v>46</v>
      </c>
      <c r="BJ5" s="48" t="s">
        <v>204</v>
      </c>
      <c r="BK5" s="48" t="s">
        <v>46</v>
      </c>
      <c r="BL5" s="48" t="s">
        <v>204</v>
      </c>
      <c r="BM5" s="48" t="s">
        <v>46</v>
      </c>
      <c r="BN5" s="48" t="s">
        <v>204</v>
      </c>
      <c r="BO5" s="48" t="s">
        <v>46</v>
      </c>
      <c r="BP5" s="48" t="s">
        <v>204</v>
      </c>
      <c r="BQ5" s="109" t="s">
        <v>46</v>
      </c>
      <c r="BR5" s="109" t="s">
        <v>204</v>
      </c>
      <c r="BS5" s="109" t="s">
        <v>46</v>
      </c>
      <c r="BT5" s="109" t="s">
        <v>204</v>
      </c>
      <c r="BU5" s="109" t="s">
        <v>46</v>
      </c>
      <c r="BV5" s="109" t="s">
        <v>204</v>
      </c>
      <c r="BW5" s="109" t="s">
        <v>46</v>
      </c>
      <c r="BX5" s="109" t="s">
        <v>204</v>
      </c>
      <c r="BY5" s="109" t="s">
        <v>46</v>
      </c>
      <c r="BZ5" s="109" t="s">
        <v>204</v>
      </c>
      <c r="CA5" s="868"/>
      <c r="CB5" s="868"/>
      <c r="CC5" s="868"/>
      <c r="CD5" s="868"/>
      <c r="CE5" s="868"/>
      <c r="CF5" s="869"/>
      <c r="CG5" s="869"/>
      <c r="CH5" s="869"/>
      <c r="CI5" s="869"/>
      <c r="CJ5" s="869"/>
      <c r="CK5" s="868"/>
      <c r="CL5" s="868"/>
      <c r="CM5" s="868"/>
      <c r="CN5" s="868"/>
      <c r="CO5" s="892"/>
      <c r="CP5" s="496"/>
      <c r="CQ5" s="326"/>
      <c r="CR5" s="401"/>
      <c r="CS5" s="327"/>
      <c r="CT5" s="327"/>
      <c r="CU5" s="44" t="s">
        <v>15</v>
      </c>
      <c r="CV5" s="45" t="s">
        <v>99</v>
      </c>
      <c r="CW5" s="46" t="s">
        <v>15</v>
      </c>
      <c r="CX5" s="45" t="s">
        <v>99</v>
      </c>
      <c r="CY5" s="46" t="s">
        <v>15</v>
      </c>
      <c r="CZ5" s="45" t="s">
        <v>99</v>
      </c>
      <c r="DA5" s="46" t="s">
        <v>15</v>
      </c>
      <c r="DB5" s="45" t="s">
        <v>99</v>
      </c>
      <c r="DC5" s="46" t="s">
        <v>15</v>
      </c>
      <c r="DD5" s="45" t="s">
        <v>99</v>
      </c>
      <c r="DE5" s="46" t="s">
        <v>15</v>
      </c>
      <c r="DF5" s="45" t="s">
        <v>99</v>
      </c>
      <c r="DG5" s="46" t="s">
        <v>15</v>
      </c>
      <c r="DH5" s="45" t="s">
        <v>99</v>
      </c>
      <c r="DI5" s="46" t="s">
        <v>15</v>
      </c>
      <c r="DJ5" s="45" t="s">
        <v>99</v>
      </c>
      <c r="DK5" s="46" t="s">
        <v>15</v>
      </c>
      <c r="DL5" s="45" t="s">
        <v>99</v>
      </c>
      <c r="DM5" s="46" t="s">
        <v>15</v>
      </c>
      <c r="DN5" s="45" t="s">
        <v>99</v>
      </c>
      <c r="DO5" s="46" t="s">
        <v>15</v>
      </c>
      <c r="DP5" s="45" t="s">
        <v>99</v>
      </c>
      <c r="DQ5" s="46" t="s">
        <v>15</v>
      </c>
      <c r="DR5" s="115" t="s">
        <v>99</v>
      </c>
      <c r="DS5" s="11"/>
      <c r="DT5" s="11"/>
      <c r="DU5" s="11"/>
      <c r="DV5" s="221" t="s">
        <v>15</v>
      </c>
      <c r="DW5" s="222" t="s">
        <v>99</v>
      </c>
      <c r="DX5" s="223" t="s">
        <v>15</v>
      </c>
      <c r="DY5" s="222" t="s">
        <v>99</v>
      </c>
      <c r="DZ5" s="223" t="s">
        <v>15</v>
      </c>
      <c r="EA5" s="222" t="s">
        <v>99</v>
      </c>
      <c r="EB5" s="223" t="s">
        <v>15</v>
      </c>
      <c r="EC5" s="222" t="s">
        <v>99</v>
      </c>
      <c r="ED5" s="223" t="s">
        <v>15</v>
      </c>
      <c r="EE5" s="222" t="s">
        <v>99</v>
      </c>
      <c r="EF5" s="223" t="s">
        <v>15</v>
      </c>
      <c r="EG5" s="222" t="s">
        <v>99</v>
      </c>
      <c r="EH5" s="223" t="s">
        <v>15</v>
      </c>
      <c r="EI5" s="222" t="s">
        <v>99</v>
      </c>
      <c r="EJ5" s="223" t="s">
        <v>15</v>
      </c>
      <c r="EK5" s="222" t="s">
        <v>99</v>
      </c>
      <c r="EL5" s="223" t="s">
        <v>15</v>
      </c>
      <c r="EM5" s="222" t="s">
        <v>99</v>
      </c>
      <c r="EN5" s="223" t="s">
        <v>15</v>
      </c>
      <c r="EO5" s="222" t="s">
        <v>99</v>
      </c>
      <c r="EP5" s="223" t="s">
        <v>15</v>
      </c>
      <c r="EQ5" s="224" t="s">
        <v>99</v>
      </c>
      <c r="ER5" s="11"/>
      <c r="ES5" s="11"/>
      <c r="ET5" s="11"/>
    </row>
    <row r="6" spans="1:150" s="16" customFormat="1" ht="18" customHeight="1">
      <c r="A6" s="525" t="s">
        <v>166</v>
      </c>
      <c r="B6" s="511" t="s">
        <v>167</v>
      </c>
      <c r="C6" s="512" t="s">
        <v>168</v>
      </c>
      <c r="D6" s="104"/>
      <c r="E6" s="627"/>
      <c r="F6" s="512" t="s">
        <v>166</v>
      </c>
      <c r="G6" s="513"/>
      <c r="H6" s="104" t="s">
        <v>169</v>
      </c>
      <c r="I6" s="106" t="s">
        <v>170</v>
      </c>
      <c r="J6" s="879" t="s">
        <v>203</v>
      </c>
      <c r="K6" s="880"/>
      <c r="L6" s="880"/>
      <c r="M6" s="107" t="s">
        <v>160</v>
      </c>
      <c r="N6" s="92"/>
      <c r="O6" s="108"/>
      <c r="P6" s="509"/>
      <c r="Q6" s="270"/>
      <c r="R6" s="383">
        <v>5</v>
      </c>
      <c r="S6" s="383">
        <v>5</v>
      </c>
      <c r="T6" s="383">
        <v>5</v>
      </c>
      <c r="U6" s="383">
        <v>5</v>
      </c>
      <c r="V6" s="383">
        <v>5</v>
      </c>
      <c r="W6" s="383">
        <v>5</v>
      </c>
      <c r="X6" s="384">
        <v>50</v>
      </c>
      <c r="Y6" s="384">
        <v>20</v>
      </c>
      <c r="Z6" s="385">
        <v>70</v>
      </c>
      <c r="AA6" s="385">
        <v>30</v>
      </c>
      <c r="AB6" s="386">
        <v>5</v>
      </c>
      <c r="AC6" s="386">
        <v>5</v>
      </c>
      <c r="AD6" s="386">
        <v>5</v>
      </c>
      <c r="AE6" s="386">
        <v>5</v>
      </c>
      <c r="AF6" s="386">
        <v>5</v>
      </c>
      <c r="AG6" s="386">
        <v>5</v>
      </c>
      <c r="AH6" s="387">
        <v>50</v>
      </c>
      <c r="AI6" s="387">
        <v>20</v>
      </c>
      <c r="AJ6" s="388">
        <v>70</v>
      </c>
      <c r="AK6" s="388">
        <v>30</v>
      </c>
      <c r="AL6" s="383" t="s">
        <v>113</v>
      </c>
      <c r="AM6" s="383">
        <v>5</v>
      </c>
      <c r="AN6" s="383">
        <v>5</v>
      </c>
      <c r="AO6" s="383">
        <v>5</v>
      </c>
      <c r="AP6" s="383">
        <v>5</v>
      </c>
      <c r="AQ6" s="383">
        <v>5</v>
      </c>
      <c r="AR6" s="383">
        <v>5</v>
      </c>
      <c r="AS6" s="384">
        <v>50</v>
      </c>
      <c r="AT6" s="384">
        <v>20</v>
      </c>
      <c r="AU6" s="385">
        <v>70</v>
      </c>
      <c r="AV6" s="385">
        <v>30</v>
      </c>
      <c r="AW6" s="386">
        <v>5</v>
      </c>
      <c r="AX6" s="386">
        <v>5</v>
      </c>
      <c r="AY6" s="386">
        <v>5</v>
      </c>
      <c r="AZ6" s="386">
        <v>5</v>
      </c>
      <c r="BA6" s="386">
        <v>5</v>
      </c>
      <c r="BB6" s="386">
        <v>5</v>
      </c>
      <c r="BC6" s="387">
        <v>50</v>
      </c>
      <c r="BD6" s="387">
        <v>20</v>
      </c>
      <c r="BE6" s="388">
        <v>70</v>
      </c>
      <c r="BF6" s="388">
        <v>30</v>
      </c>
      <c r="BG6" s="383">
        <v>5</v>
      </c>
      <c r="BH6" s="383">
        <v>5</v>
      </c>
      <c r="BI6" s="383">
        <v>5</v>
      </c>
      <c r="BJ6" s="383">
        <v>5</v>
      </c>
      <c r="BK6" s="383">
        <v>5</v>
      </c>
      <c r="BL6" s="383">
        <v>5</v>
      </c>
      <c r="BM6" s="384">
        <v>50</v>
      </c>
      <c r="BN6" s="384">
        <v>20</v>
      </c>
      <c r="BO6" s="385">
        <v>70</v>
      </c>
      <c r="BP6" s="385">
        <v>30</v>
      </c>
      <c r="BQ6" s="386">
        <v>5</v>
      </c>
      <c r="BR6" s="386">
        <v>5</v>
      </c>
      <c r="BS6" s="386">
        <v>5</v>
      </c>
      <c r="BT6" s="386">
        <v>5</v>
      </c>
      <c r="BU6" s="386">
        <v>5</v>
      </c>
      <c r="BV6" s="386">
        <v>5</v>
      </c>
      <c r="BW6" s="387">
        <v>50</v>
      </c>
      <c r="BX6" s="387">
        <v>20</v>
      </c>
      <c r="BY6" s="388">
        <v>70</v>
      </c>
      <c r="BZ6" s="388">
        <v>30</v>
      </c>
      <c r="CA6" s="383">
        <v>20</v>
      </c>
      <c r="CB6" s="383">
        <v>20</v>
      </c>
      <c r="CC6" s="383">
        <v>20</v>
      </c>
      <c r="CD6" s="383">
        <v>20</v>
      </c>
      <c r="CE6" s="383">
        <v>20</v>
      </c>
      <c r="CF6" s="386">
        <v>20</v>
      </c>
      <c r="CG6" s="386">
        <v>20</v>
      </c>
      <c r="CH6" s="386">
        <v>20</v>
      </c>
      <c r="CI6" s="386">
        <v>20</v>
      </c>
      <c r="CJ6" s="386">
        <v>20</v>
      </c>
      <c r="CK6" s="383">
        <v>20</v>
      </c>
      <c r="CL6" s="383">
        <v>20</v>
      </c>
      <c r="CM6" s="383">
        <v>20</v>
      </c>
      <c r="CN6" s="383">
        <v>20</v>
      </c>
      <c r="CO6" s="526">
        <v>20</v>
      </c>
      <c r="CP6" s="497"/>
      <c r="CQ6" s="322"/>
      <c r="CR6" s="401"/>
      <c r="CS6" s="888" t="s">
        <v>127</v>
      </c>
      <c r="CT6" s="889"/>
      <c r="CU6" s="581">
        <v>12</v>
      </c>
      <c r="CV6" s="582"/>
      <c r="CW6" s="583"/>
      <c r="CX6" s="582"/>
      <c r="CY6" s="583"/>
      <c r="CZ6" s="582"/>
      <c r="DA6" s="583"/>
      <c r="DB6" s="582"/>
      <c r="DC6" s="583"/>
      <c r="DD6" s="582"/>
      <c r="DE6" s="583"/>
      <c r="DF6" s="582"/>
      <c r="DG6" s="583"/>
      <c r="DH6" s="582"/>
      <c r="DI6" s="583"/>
      <c r="DJ6" s="582"/>
      <c r="DK6" s="583"/>
      <c r="DL6" s="582"/>
      <c r="DM6" s="583"/>
      <c r="DN6" s="582"/>
      <c r="DO6" s="583"/>
      <c r="DP6" s="582"/>
      <c r="DQ6" s="583"/>
      <c r="DR6" s="584"/>
      <c r="DS6" s="10"/>
      <c r="DT6" s="10"/>
      <c r="DU6" s="10"/>
      <c r="DV6" s="592" t="str">
        <f t="shared" ref="DV6:DW7" si="0">IF(CW6="","",SUM(CU6,CW6))</f>
        <v/>
      </c>
      <c r="DW6" s="593" t="str">
        <f t="shared" si="0"/>
        <v/>
      </c>
      <c r="DX6" s="594" t="str">
        <f t="shared" ref="DX6:EM7" si="1">IF(CY6="","",SUM(DV6,CY6))</f>
        <v/>
      </c>
      <c r="DY6" s="593" t="str">
        <f t="shared" si="1"/>
        <v/>
      </c>
      <c r="DZ6" s="594" t="str">
        <f t="shared" si="1"/>
        <v/>
      </c>
      <c r="EA6" s="593" t="str">
        <f t="shared" si="1"/>
        <v/>
      </c>
      <c r="EB6" s="594" t="str">
        <f t="shared" si="1"/>
        <v/>
      </c>
      <c r="EC6" s="593" t="str">
        <f t="shared" si="1"/>
        <v/>
      </c>
      <c r="ED6" s="594" t="str">
        <f t="shared" si="1"/>
        <v/>
      </c>
      <c r="EE6" s="593" t="str">
        <f t="shared" si="1"/>
        <v/>
      </c>
      <c r="EF6" s="594" t="str">
        <f t="shared" si="1"/>
        <v/>
      </c>
      <c r="EG6" s="593" t="str">
        <f t="shared" si="1"/>
        <v/>
      </c>
      <c r="EH6" s="594" t="str">
        <f t="shared" si="1"/>
        <v/>
      </c>
      <c r="EI6" s="593" t="str">
        <f t="shared" si="1"/>
        <v/>
      </c>
      <c r="EJ6" s="594" t="str">
        <f t="shared" si="1"/>
        <v/>
      </c>
      <c r="EK6" s="593" t="str">
        <f t="shared" si="1"/>
        <v/>
      </c>
      <c r="EL6" s="594" t="str">
        <f t="shared" si="1"/>
        <v/>
      </c>
      <c r="EM6" s="593" t="str">
        <f t="shared" si="1"/>
        <v/>
      </c>
      <c r="EN6" s="594" t="str">
        <f t="shared" ref="EN6:EQ7" si="2">IF(DO6="","",SUM(EL6,DO6))</f>
        <v/>
      </c>
      <c r="EO6" s="593" t="str">
        <f t="shared" si="2"/>
        <v/>
      </c>
      <c r="EP6" s="594" t="str">
        <f t="shared" si="2"/>
        <v/>
      </c>
      <c r="EQ6" s="595" t="str">
        <f t="shared" si="2"/>
        <v/>
      </c>
      <c r="ER6" s="10"/>
      <c r="ES6" s="10"/>
      <c r="ET6" s="10"/>
    </row>
    <row r="7" spans="1:150" s="16" customFormat="1" ht="18" customHeight="1">
      <c r="A7" s="527">
        <v>1</v>
      </c>
      <c r="B7" s="467" t="s">
        <v>84</v>
      </c>
      <c r="C7" s="386" t="s">
        <v>62</v>
      </c>
      <c r="D7" s="576" t="s">
        <v>542</v>
      </c>
      <c r="E7" s="628">
        <v>8001</v>
      </c>
      <c r="F7" s="468">
        <v>965</v>
      </c>
      <c r="G7" s="691">
        <v>41110</v>
      </c>
      <c r="H7" s="692">
        <v>36811</v>
      </c>
      <c r="I7" s="475" t="str">
        <f>CQ7</f>
        <v xml:space="preserve">ckjg vDVwcj] nks gtkj </v>
      </c>
      <c r="J7" s="92" t="s">
        <v>396</v>
      </c>
      <c r="K7" s="102" t="s">
        <v>407</v>
      </c>
      <c r="L7" s="92" t="s">
        <v>408</v>
      </c>
      <c r="M7" s="102" t="s">
        <v>314</v>
      </c>
      <c r="N7" s="92" t="s">
        <v>315</v>
      </c>
      <c r="O7" s="102" t="s">
        <v>316</v>
      </c>
      <c r="P7" s="514" t="s">
        <v>317</v>
      </c>
      <c r="Q7" s="271"/>
      <c r="R7" s="562">
        <v>5</v>
      </c>
      <c r="S7" s="562">
        <v>5</v>
      </c>
      <c r="T7" s="562">
        <v>5</v>
      </c>
      <c r="U7" s="562">
        <v>5</v>
      </c>
      <c r="V7" s="562">
        <v>5</v>
      </c>
      <c r="W7" s="562">
        <v>5</v>
      </c>
      <c r="X7" s="564">
        <v>34</v>
      </c>
      <c r="Y7" s="564">
        <v>19</v>
      </c>
      <c r="Z7" s="565">
        <v>40</v>
      </c>
      <c r="AA7" s="565">
        <v>20</v>
      </c>
      <c r="AB7" s="566">
        <v>4</v>
      </c>
      <c r="AC7" s="566">
        <v>5</v>
      </c>
      <c r="AD7" s="566">
        <v>5</v>
      </c>
      <c r="AE7" s="566">
        <v>5</v>
      </c>
      <c r="AF7" s="566">
        <v>5</v>
      </c>
      <c r="AG7" s="566">
        <v>5</v>
      </c>
      <c r="AH7" s="567">
        <v>46</v>
      </c>
      <c r="AI7" s="567">
        <v>20</v>
      </c>
      <c r="AJ7" s="568">
        <v>66</v>
      </c>
      <c r="AK7" s="568" t="s">
        <v>540</v>
      </c>
      <c r="AL7" s="569" t="s">
        <v>113</v>
      </c>
      <c r="AM7" s="563">
        <v>5</v>
      </c>
      <c r="AN7" s="563">
        <v>4</v>
      </c>
      <c r="AO7" s="563">
        <v>5</v>
      </c>
      <c r="AP7" s="563">
        <v>5</v>
      </c>
      <c r="AQ7" s="563">
        <v>5</v>
      </c>
      <c r="AR7" s="563">
        <v>5</v>
      </c>
      <c r="AS7" s="564">
        <v>43</v>
      </c>
      <c r="AT7" s="564">
        <v>16</v>
      </c>
      <c r="AU7" s="565">
        <v>60</v>
      </c>
      <c r="AV7" s="565" t="s">
        <v>540</v>
      </c>
      <c r="AW7" s="566">
        <v>5</v>
      </c>
      <c r="AX7" s="566">
        <v>5</v>
      </c>
      <c r="AY7" s="566">
        <v>5</v>
      </c>
      <c r="AZ7" s="566">
        <v>5</v>
      </c>
      <c r="BA7" s="566">
        <v>5</v>
      </c>
      <c r="BB7" s="566">
        <v>5</v>
      </c>
      <c r="BC7" s="567">
        <v>42</v>
      </c>
      <c r="BD7" s="567">
        <v>19</v>
      </c>
      <c r="BE7" s="568">
        <v>68</v>
      </c>
      <c r="BF7" s="568" t="s">
        <v>540</v>
      </c>
      <c r="BG7" s="563">
        <v>3</v>
      </c>
      <c r="BH7" s="563">
        <v>2</v>
      </c>
      <c r="BI7" s="563">
        <v>5</v>
      </c>
      <c r="BJ7" s="563">
        <v>5</v>
      </c>
      <c r="BK7" s="563">
        <v>4</v>
      </c>
      <c r="BL7" s="563">
        <v>4</v>
      </c>
      <c r="BM7" s="564">
        <v>25</v>
      </c>
      <c r="BN7" s="564">
        <v>14</v>
      </c>
      <c r="BO7" s="565">
        <v>43</v>
      </c>
      <c r="BP7" s="565" t="s">
        <v>540</v>
      </c>
      <c r="BQ7" s="566">
        <v>5</v>
      </c>
      <c r="BR7" s="566">
        <v>5</v>
      </c>
      <c r="BS7" s="566">
        <v>5</v>
      </c>
      <c r="BT7" s="566">
        <v>5</v>
      </c>
      <c r="BU7" s="566">
        <v>5</v>
      </c>
      <c r="BV7" s="566">
        <v>5</v>
      </c>
      <c r="BW7" s="567">
        <v>35</v>
      </c>
      <c r="BX7" s="567">
        <v>19</v>
      </c>
      <c r="BY7" s="568">
        <v>66</v>
      </c>
      <c r="BZ7" s="568" t="s">
        <v>540</v>
      </c>
      <c r="CA7" s="563">
        <v>15</v>
      </c>
      <c r="CB7" s="563">
        <v>15</v>
      </c>
      <c r="CC7" s="563">
        <v>15</v>
      </c>
      <c r="CD7" s="563">
        <v>15</v>
      </c>
      <c r="CE7" s="563">
        <v>15</v>
      </c>
      <c r="CF7" s="566">
        <v>20</v>
      </c>
      <c r="CG7" s="566">
        <v>20</v>
      </c>
      <c r="CH7" s="566">
        <v>20</v>
      </c>
      <c r="CI7" s="566">
        <v>20</v>
      </c>
      <c r="CJ7" s="566">
        <v>20</v>
      </c>
      <c r="CK7" s="563">
        <v>15</v>
      </c>
      <c r="CL7" s="563">
        <v>15</v>
      </c>
      <c r="CM7" s="563">
        <v>15</v>
      </c>
      <c r="CN7" s="563">
        <v>15</v>
      </c>
      <c r="CO7" s="526">
        <v>15</v>
      </c>
      <c r="CP7" s="497"/>
      <c r="CQ7" s="317" t="str">
        <f>IF(DOB!C7="","",DOB!C7)</f>
        <v xml:space="preserve">ckjg vDVwcj] nks gtkj </v>
      </c>
      <c r="CR7" s="401"/>
      <c r="CS7" s="329"/>
      <c r="CT7" s="329"/>
      <c r="CU7" s="585">
        <v>12</v>
      </c>
      <c r="CV7" s="586"/>
      <c r="CW7" s="587"/>
      <c r="CX7" s="588"/>
      <c r="CY7" s="587"/>
      <c r="CZ7" s="588"/>
      <c r="DA7" s="587"/>
      <c r="DB7" s="588"/>
      <c r="DC7" s="587"/>
      <c r="DD7" s="588"/>
      <c r="DE7" s="587"/>
      <c r="DF7" s="588"/>
      <c r="DG7" s="587"/>
      <c r="DH7" s="588"/>
      <c r="DI7" s="587"/>
      <c r="DJ7" s="588"/>
      <c r="DK7" s="587"/>
      <c r="DL7" s="588"/>
      <c r="DM7" s="587"/>
      <c r="DN7" s="588"/>
      <c r="DO7" s="587"/>
      <c r="DP7" s="588"/>
      <c r="DQ7" s="587"/>
      <c r="DR7" s="588"/>
      <c r="DS7" s="10"/>
      <c r="DT7" s="10"/>
      <c r="DU7" s="10"/>
      <c r="DV7" s="592" t="str">
        <f t="shared" si="0"/>
        <v/>
      </c>
      <c r="DW7" s="593" t="str">
        <f t="shared" si="0"/>
        <v/>
      </c>
      <c r="DX7" s="594" t="str">
        <f t="shared" si="1"/>
        <v/>
      </c>
      <c r="DY7" s="593" t="str">
        <f t="shared" si="1"/>
        <v/>
      </c>
      <c r="DZ7" s="594" t="str">
        <f t="shared" si="1"/>
        <v/>
      </c>
      <c r="EA7" s="593" t="str">
        <f t="shared" si="1"/>
        <v/>
      </c>
      <c r="EB7" s="594" t="str">
        <f t="shared" si="1"/>
        <v/>
      </c>
      <c r="EC7" s="593" t="str">
        <f t="shared" si="1"/>
        <v/>
      </c>
      <c r="ED7" s="594" t="str">
        <f t="shared" si="1"/>
        <v/>
      </c>
      <c r="EE7" s="593" t="str">
        <f t="shared" si="1"/>
        <v/>
      </c>
      <c r="EF7" s="594" t="str">
        <f t="shared" si="1"/>
        <v/>
      </c>
      <c r="EG7" s="593" t="str">
        <f t="shared" si="1"/>
        <v/>
      </c>
      <c r="EH7" s="594" t="str">
        <f t="shared" si="1"/>
        <v/>
      </c>
      <c r="EI7" s="593" t="str">
        <f t="shared" si="1"/>
        <v/>
      </c>
      <c r="EJ7" s="594" t="str">
        <f t="shared" si="1"/>
        <v/>
      </c>
      <c r="EK7" s="593" t="str">
        <f t="shared" si="1"/>
        <v/>
      </c>
      <c r="EL7" s="594" t="str">
        <f t="shared" si="1"/>
        <v/>
      </c>
      <c r="EM7" s="593" t="str">
        <f t="shared" si="1"/>
        <v/>
      </c>
      <c r="EN7" s="594" t="str">
        <f t="shared" si="2"/>
        <v/>
      </c>
      <c r="EO7" s="593" t="str">
        <f t="shared" si="2"/>
        <v/>
      </c>
      <c r="EP7" s="405" t="str">
        <f>IF(OR(F7="",DQ7=""),"",SUM(,CU7,CW7,CY7,DA7,DC7,DE7,DG7,DI7,DK7,DM7,DO7,DQ7))</f>
        <v/>
      </c>
      <c r="EQ7" s="418" t="str">
        <f>IF(OR(G7="",DR7=""),"",SUM(,CV7,CX7,CZ7,DB7,DD7,DF7,DH7,DJ7,DL7,DN7,DP7,DR7))</f>
        <v/>
      </c>
      <c r="ER7" s="10"/>
      <c r="ES7" s="10"/>
      <c r="ET7" s="10"/>
    </row>
    <row r="8" spans="1:150" s="16" customFormat="1" ht="18" customHeight="1">
      <c r="A8" s="527">
        <v>2</v>
      </c>
      <c r="B8" s="467" t="s">
        <v>84</v>
      </c>
      <c r="C8" s="386" t="s">
        <v>62</v>
      </c>
      <c r="D8" s="577">
        <v>802</v>
      </c>
      <c r="E8" s="628">
        <v>8002</v>
      </c>
      <c r="F8" s="468">
        <v>967</v>
      </c>
      <c r="G8" s="691">
        <v>41110</v>
      </c>
      <c r="H8" s="692">
        <v>37714</v>
      </c>
      <c r="I8" s="475" t="str">
        <f>CQ8</f>
        <v>rhu vizsy] nks gtkj rhu</v>
      </c>
      <c r="J8" s="92" t="s">
        <v>397</v>
      </c>
      <c r="K8" s="102" t="s">
        <v>409</v>
      </c>
      <c r="L8" s="92" t="s">
        <v>410</v>
      </c>
      <c r="M8" s="102" t="s">
        <v>318</v>
      </c>
      <c r="N8" s="92" t="s">
        <v>319</v>
      </c>
      <c r="O8" s="102" t="s">
        <v>320</v>
      </c>
      <c r="P8" s="514" t="s">
        <v>321</v>
      </c>
      <c r="Q8" s="271"/>
      <c r="R8" s="562">
        <v>5</v>
      </c>
      <c r="S8" s="562">
        <v>5</v>
      </c>
      <c r="T8" s="562">
        <v>5</v>
      </c>
      <c r="U8" s="562">
        <v>5</v>
      </c>
      <c r="V8" s="562">
        <v>5</v>
      </c>
      <c r="W8" s="562">
        <v>5</v>
      </c>
      <c r="X8" s="571">
        <v>50</v>
      </c>
      <c r="Y8" s="571">
        <v>20</v>
      </c>
      <c r="Z8" s="572" t="s">
        <v>540</v>
      </c>
      <c r="AA8" s="572" t="s">
        <v>540</v>
      </c>
      <c r="AB8" s="573">
        <v>5</v>
      </c>
      <c r="AC8" s="573">
        <v>5</v>
      </c>
      <c r="AD8" s="573">
        <v>5</v>
      </c>
      <c r="AE8" s="573">
        <v>5</v>
      </c>
      <c r="AF8" s="573">
        <v>5</v>
      </c>
      <c r="AG8" s="573">
        <v>5</v>
      </c>
      <c r="AH8" s="574">
        <v>50</v>
      </c>
      <c r="AI8" s="574">
        <v>20</v>
      </c>
      <c r="AJ8" s="575">
        <v>70</v>
      </c>
      <c r="AK8" s="575" t="s">
        <v>540</v>
      </c>
      <c r="AL8" s="569" t="s">
        <v>113</v>
      </c>
      <c r="AM8" s="570">
        <v>3</v>
      </c>
      <c r="AN8" s="570">
        <v>3</v>
      </c>
      <c r="AO8" s="570">
        <v>2</v>
      </c>
      <c r="AP8" s="570">
        <v>3</v>
      </c>
      <c r="AQ8" s="570" t="s">
        <v>460</v>
      </c>
      <c r="AR8" s="570" t="s">
        <v>460</v>
      </c>
      <c r="AS8" s="571">
        <v>28</v>
      </c>
      <c r="AT8" s="571">
        <v>14</v>
      </c>
      <c r="AU8" s="572" t="s">
        <v>312</v>
      </c>
      <c r="AV8" s="572" t="s">
        <v>540</v>
      </c>
      <c r="AW8" s="573">
        <v>3</v>
      </c>
      <c r="AX8" s="573">
        <v>3</v>
      </c>
      <c r="AY8" s="573">
        <v>3</v>
      </c>
      <c r="AZ8" s="573">
        <v>5</v>
      </c>
      <c r="BA8" s="573" t="s">
        <v>460</v>
      </c>
      <c r="BB8" s="573" t="s">
        <v>460</v>
      </c>
      <c r="BC8" s="574">
        <v>17</v>
      </c>
      <c r="BD8" s="574">
        <v>15</v>
      </c>
      <c r="BE8" s="575" t="s">
        <v>312</v>
      </c>
      <c r="BF8" s="575" t="s">
        <v>540</v>
      </c>
      <c r="BG8" s="570">
        <v>2</v>
      </c>
      <c r="BH8" s="570">
        <v>2</v>
      </c>
      <c r="BI8" s="570">
        <v>2</v>
      </c>
      <c r="BJ8" s="570">
        <v>3</v>
      </c>
      <c r="BK8" s="570" t="s">
        <v>460</v>
      </c>
      <c r="BL8" s="570" t="s">
        <v>460</v>
      </c>
      <c r="BM8" s="571">
        <v>17</v>
      </c>
      <c r="BN8" s="571">
        <v>15</v>
      </c>
      <c r="BO8" s="572" t="s">
        <v>541</v>
      </c>
      <c r="BP8" s="572" t="s">
        <v>541</v>
      </c>
      <c r="BQ8" s="573">
        <v>2</v>
      </c>
      <c r="BR8" s="573">
        <v>3</v>
      </c>
      <c r="BS8" s="573">
        <v>4</v>
      </c>
      <c r="BT8" s="573">
        <v>5</v>
      </c>
      <c r="BU8" s="573" t="s">
        <v>460</v>
      </c>
      <c r="BV8" s="573" t="s">
        <v>460</v>
      </c>
      <c r="BW8" s="574">
        <v>14</v>
      </c>
      <c r="BX8" s="574">
        <v>17</v>
      </c>
      <c r="BY8" s="575" t="s">
        <v>312</v>
      </c>
      <c r="BZ8" s="575" t="s">
        <v>540</v>
      </c>
      <c r="CA8" s="570">
        <v>14</v>
      </c>
      <c r="CB8" s="570">
        <v>12</v>
      </c>
      <c r="CC8" s="570">
        <v>14</v>
      </c>
      <c r="CD8" s="570">
        <v>12</v>
      </c>
      <c r="CE8" s="570">
        <v>12</v>
      </c>
      <c r="CF8" s="573">
        <v>20</v>
      </c>
      <c r="CG8" s="573">
        <v>20</v>
      </c>
      <c r="CH8" s="573">
        <v>20</v>
      </c>
      <c r="CI8" s="573">
        <v>20</v>
      </c>
      <c r="CJ8" s="573">
        <v>20</v>
      </c>
      <c r="CK8" s="570">
        <v>16</v>
      </c>
      <c r="CL8" s="570">
        <v>12</v>
      </c>
      <c r="CM8" s="570">
        <v>16</v>
      </c>
      <c r="CN8" s="570">
        <v>12</v>
      </c>
      <c r="CO8" s="526">
        <v>12</v>
      </c>
      <c r="CP8" s="497"/>
      <c r="CQ8" s="317" t="str">
        <f>IF(DOB!C8="","",DOB!C8)</f>
        <v>rhu vizsy] nks gtkj rhu</v>
      </c>
      <c r="CR8" s="401"/>
      <c r="CS8" s="329"/>
      <c r="CT8" s="329"/>
      <c r="CU8" s="585">
        <v>12</v>
      </c>
      <c r="CV8" s="588"/>
      <c r="CW8" s="587"/>
      <c r="CX8" s="588"/>
      <c r="CY8" s="587"/>
      <c r="CZ8" s="588"/>
      <c r="DA8" s="587"/>
      <c r="DB8" s="588"/>
      <c r="DC8" s="587"/>
      <c r="DD8" s="588"/>
      <c r="DE8" s="587"/>
      <c r="DF8" s="588"/>
      <c r="DG8" s="587"/>
      <c r="DH8" s="588"/>
      <c r="DI8" s="587"/>
      <c r="DJ8" s="588"/>
      <c r="DK8" s="587"/>
      <c r="DL8" s="588"/>
      <c r="DM8" s="587"/>
      <c r="DN8" s="588"/>
      <c r="DO8" s="587"/>
      <c r="DP8" s="588"/>
      <c r="DQ8" s="587"/>
      <c r="DR8" s="588"/>
      <c r="DS8" s="10"/>
      <c r="DT8" s="10"/>
      <c r="DU8" s="10"/>
      <c r="DV8" s="592" t="str">
        <f t="shared" ref="DV8:DV71" si="3">IF(CW8="","",SUM(CU8,CW8))</f>
        <v/>
      </c>
      <c r="DW8" s="593" t="str">
        <f t="shared" ref="DW8:DW71" si="4">IF(CX8="","",SUM(CV8,CX8))</f>
        <v/>
      </c>
      <c r="DX8" s="594" t="str">
        <f t="shared" ref="DX8:DX71" si="5">IF(CY8="","",SUM(DV8,CY8))</f>
        <v/>
      </c>
      <c r="DY8" s="593" t="str">
        <f t="shared" ref="DY8:DY71" si="6">IF(CZ8="","",SUM(DW8,CZ8))</f>
        <v/>
      </c>
      <c r="DZ8" s="594" t="str">
        <f t="shared" ref="DZ8:DZ71" si="7">IF(DA8="","",SUM(DX8,DA8))</f>
        <v/>
      </c>
      <c r="EA8" s="593" t="str">
        <f t="shared" ref="EA8:EA71" si="8">IF(DB8="","",SUM(DY8,DB8))</f>
        <v/>
      </c>
      <c r="EB8" s="594" t="str">
        <f t="shared" ref="EB8:EB71" si="9">IF(DC8="","",SUM(DZ8,DC8))</f>
        <v/>
      </c>
      <c r="EC8" s="593" t="str">
        <f t="shared" ref="EC8:EC71" si="10">IF(DD8="","",SUM(EA8,DD8))</f>
        <v/>
      </c>
      <c r="ED8" s="594" t="str">
        <f t="shared" ref="ED8:ED71" si="11">IF(DE8="","",SUM(EB8,DE8))</f>
        <v/>
      </c>
      <c r="EE8" s="593" t="str">
        <f t="shared" ref="EE8:EE71" si="12">IF(DF8="","",SUM(EC8,DF8))</f>
        <v/>
      </c>
      <c r="EF8" s="594" t="str">
        <f t="shared" ref="EF8:EF71" si="13">IF(DG8="","",SUM(ED8,DG8))</f>
        <v/>
      </c>
      <c r="EG8" s="593" t="str">
        <f t="shared" ref="EG8:EG71" si="14">IF(DH8="","",SUM(EE8,DH8))</f>
        <v/>
      </c>
      <c r="EH8" s="594" t="str">
        <f t="shared" ref="EH8:EH71" si="15">IF(DI8="","",SUM(EF8,DI8))</f>
        <v/>
      </c>
      <c r="EI8" s="593" t="str">
        <f t="shared" ref="EI8:EI71" si="16">IF(DJ8="","",SUM(EG8,DJ8))</f>
        <v/>
      </c>
      <c r="EJ8" s="594" t="str">
        <f t="shared" ref="EJ8:EJ71" si="17">IF(DK8="","",SUM(EH8,DK8))</f>
        <v/>
      </c>
      <c r="EK8" s="593" t="str">
        <f t="shared" ref="EK8:EK71" si="18">IF(DL8="","",SUM(EI8,DL8))</f>
        <v/>
      </c>
      <c r="EL8" s="594" t="str">
        <f t="shared" ref="EL8:EL71" si="19">IF(DM8="","",SUM(EJ8,DM8))</f>
        <v/>
      </c>
      <c r="EM8" s="593" t="str">
        <f t="shared" ref="EM8:EM71" si="20">IF(DN8="","",SUM(EK8,DN8))</f>
        <v/>
      </c>
      <c r="EN8" s="594" t="str">
        <f t="shared" ref="EN8:EN71" si="21">IF(DO8="","",SUM(EL8,DO8))</f>
        <v/>
      </c>
      <c r="EO8" s="593" t="str">
        <f t="shared" ref="EO8:EO71" si="22">IF(DP8="","",SUM(EM8,DP8))</f>
        <v/>
      </c>
      <c r="EP8" s="405" t="str">
        <f t="shared" ref="EP8:EP71" si="23">IF(OR(F8="",DQ8=""),"",SUM(,CU8,CW8,CY8,DA8,DC8,DE8,DG8,DI8,DK8,DM8,DO8,DQ8))</f>
        <v/>
      </c>
      <c r="EQ8" s="418" t="str">
        <f t="shared" ref="EQ8:EQ71" si="24">IF(OR(G8="",DR8=""),"",SUM(,CV8,CX8,CZ8,DB8,DD8,DF8,DH8,DJ8,DL8,DN8,DP8,DR8))</f>
        <v/>
      </c>
      <c r="ER8" s="10"/>
      <c r="ES8" s="10"/>
      <c r="ET8" s="10"/>
    </row>
    <row r="9" spans="1:150" s="16" customFormat="1" ht="18" customHeight="1">
      <c r="A9" s="527">
        <v>3</v>
      </c>
      <c r="B9" s="467" t="s">
        <v>84</v>
      </c>
      <c r="C9" s="386" t="s">
        <v>48</v>
      </c>
      <c r="D9" s="576">
        <v>803</v>
      </c>
      <c r="E9" s="628"/>
      <c r="F9" s="468">
        <v>946</v>
      </c>
      <c r="G9" s="693">
        <v>41103</v>
      </c>
      <c r="H9" s="692">
        <v>37433</v>
      </c>
      <c r="I9" s="475" t="str">
        <f t="shared" ref="I9:I17" si="25">CQ9</f>
        <v>NCchl twu] nks gtkj nks</v>
      </c>
      <c r="J9" s="92" t="s">
        <v>398</v>
      </c>
      <c r="K9" s="102" t="s">
        <v>411</v>
      </c>
      <c r="L9" s="92" t="s">
        <v>412</v>
      </c>
      <c r="M9" s="102" t="s">
        <v>322</v>
      </c>
      <c r="N9" s="92" t="s">
        <v>323</v>
      </c>
      <c r="O9" s="102" t="s">
        <v>324</v>
      </c>
      <c r="P9" s="514" t="s">
        <v>325</v>
      </c>
      <c r="Q9" s="271"/>
      <c r="R9" s="562">
        <v>5</v>
      </c>
      <c r="S9" s="562">
        <v>5</v>
      </c>
      <c r="T9" s="562">
        <v>5</v>
      </c>
      <c r="U9" s="562">
        <v>5</v>
      </c>
      <c r="V9" s="562">
        <v>5</v>
      </c>
      <c r="W9" s="562">
        <v>5</v>
      </c>
      <c r="X9" s="571">
        <v>28</v>
      </c>
      <c r="Y9" s="571">
        <v>14</v>
      </c>
      <c r="Z9" s="572" t="s">
        <v>540</v>
      </c>
      <c r="AA9" s="572" t="s">
        <v>540</v>
      </c>
      <c r="AB9" s="573">
        <v>4</v>
      </c>
      <c r="AC9" s="573">
        <v>3</v>
      </c>
      <c r="AD9" s="573">
        <v>2</v>
      </c>
      <c r="AE9" s="573">
        <v>3</v>
      </c>
      <c r="AF9" s="573">
        <v>5</v>
      </c>
      <c r="AG9" s="573">
        <v>5</v>
      </c>
      <c r="AH9" s="574">
        <v>22</v>
      </c>
      <c r="AI9" s="574">
        <v>16</v>
      </c>
      <c r="AJ9" s="575">
        <v>20</v>
      </c>
      <c r="AK9" s="575" t="s">
        <v>540</v>
      </c>
      <c r="AL9" s="569" t="s">
        <v>113</v>
      </c>
      <c r="AM9" s="570">
        <v>2</v>
      </c>
      <c r="AN9" s="570">
        <v>4</v>
      </c>
      <c r="AO9" s="570">
        <v>4</v>
      </c>
      <c r="AP9" s="570">
        <v>3</v>
      </c>
      <c r="AQ9" s="570">
        <v>5</v>
      </c>
      <c r="AR9" s="570">
        <v>5</v>
      </c>
      <c r="AS9" s="571">
        <v>28</v>
      </c>
      <c r="AT9" s="571">
        <v>14</v>
      </c>
      <c r="AU9" s="572">
        <v>35</v>
      </c>
      <c r="AV9" s="572" t="s">
        <v>540</v>
      </c>
      <c r="AW9" s="573">
        <v>2</v>
      </c>
      <c r="AX9" s="573">
        <v>2</v>
      </c>
      <c r="AY9" s="573">
        <v>1</v>
      </c>
      <c r="AZ9" s="573">
        <v>3</v>
      </c>
      <c r="BA9" s="573">
        <v>4</v>
      </c>
      <c r="BB9" s="573">
        <v>4</v>
      </c>
      <c r="BC9" s="574">
        <v>17</v>
      </c>
      <c r="BD9" s="574">
        <v>17</v>
      </c>
      <c r="BE9" s="575">
        <v>24</v>
      </c>
      <c r="BF9" s="575" t="s">
        <v>540</v>
      </c>
      <c r="BG9" s="570">
        <v>3</v>
      </c>
      <c r="BH9" s="570">
        <v>3</v>
      </c>
      <c r="BI9" s="570">
        <v>4</v>
      </c>
      <c r="BJ9" s="570">
        <v>5</v>
      </c>
      <c r="BK9" s="570">
        <v>4</v>
      </c>
      <c r="BL9" s="570">
        <v>4</v>
      </c>
      <c r="BM9" s="571">
        <v>18</v>
      </c>
      <c r="BN9" s="571">
        <v>12</v>
      </c>
      <c r="BO9" s="572">
        <v>22</v>
      </c>
      <c r="BP9" s="572" t="s">
        <v>540</v>
      </c>
      <c r="BQ9" s="573">
        <v>2</v>
      </c>
      <c r="BR9" s="573">
        <v>3</v>
      </c>
      <c r="BS9" s="573">
        <v>3</v>
      </c>
      <c r="BT9" s="573">
        <v>4</v>
      </c>
      <c r="BU9" s="573">
        <v>5</v>
      </c>
      <c r="BV9" s="573">
        <v>5</v>
      </c>
      <c r="BW9" s="574">
        <v>11</v>
      </c>
      <c r="BX9" s="574">
        <v>14</v>
      </c>
      <c r="BY9" s="575">
        <v>33</v>
      </c>
      <c r="BZ9" s="575" t="s">
        <v>540</v>
      </c>
      <c r="CA9" s="570">
        <v>16</v>
      </c>
      <c r="CB9" s="570">
        <v>14</v>
      </c>
      <c r="CC9" s="570">
        <v>16</v>
      </c>
      <c r="CD9" s="570">
        <v>14</v>
      </c>
      <c r="CE9" s="570">
        <v>14</v>
      </c>
      <c r="CF9" s="573">
        <v>20</v>
      </c>
      <c r="CG9" s="573">
        <v>20</v>
      </c>
      <c r="CH9" s="573">
        <v>20</v>
      </c>
      <c r="CI9" s="573">
        <v>20</v>
      </c>
      <c r="CJ9" s="573">
        <v>20</v>
      </c>
      <c r="CK9" s="570">
        <v>15</v>
      </c>
      <c r="CL9" s="570">
        <v>14</v>
      </c>
      <c r="CM9" s="570">
        <v>14</v>
      </c>
      <c r="CN9" s="570">
        <v>14</v>
      </c>
      <c r="CO9" s="526">
        <v>14</v>
      </c>
      <c r="CP9" s="497"/>
      <c r="CQ9" s="317" t="str">
        <f>IF(DOB!C9="","",DOB!C9)</f>
        <v>NCchl twu] nks gtkj nks</v>
      </c>
      <c r="CR9" s="402" t="s">
        <v>92</v>
      </c>
      <c r="CS9" s="329"/>
      <c r="CT9" s="329"/>
      <c r="CU9" s="585">
        <v>12</v>
      </c>
      <c r="CV9" s="588"/>
      <c r="CW9" s="587"/>
      <c r="CX9" s="588"/>
      <c r="CY9" s="587"/>
      <c r="CZ9" s="588"/>
      <c r="DA9" s="587"/>
      <c r="DB9" s="588"/>
      <c r="DC9" s="587"/>
      <c r="DD9" s="588"/>
      <c r="DE9" s="587"/>
      <c r="DF9" s="588"/>
      <c r="DG9" s="587"/>
      <c r="DH9" s="588"/>
      <c r="DI9" s="587"/>
      <c r="DJ9" s="588"/>
      <c r="DK9" s="587"/>
      <c r="DL9" s="588"/>
      <c r="DM9" s="587"/>
      <c r="DN9" s="588"/>
      <c r="DO9" s="587"/>
      <c r="DP9" s="588"/>
      <c r="DQ9" s="587"/>
      <c r="DR9" s="588"/>
      <c r="DS9" s="10"/>
      <c r="DT9" s="10"/>
      <c r="DU9" s="10"/>
      <c r="DV9" s="592" t="str">
        <f t="shared" si="3"/>
        <v/>
      </c>
      <c r="DW9" s="593" t="str">
        <f t="shared" si="4"/>
        <v/>
      </c>
      <c r="DX9" s="594" t="str">
        <f t="shared" si="5"/>
        <v/>
      </c>
      <c r="DY9" s="593" t="str">
        <f t="shared" si="6"/>
        <v/>
      </c>
      <c r="DZ9" s="594" t="str">
        <f t="shared" si="7"/>
        <v/>
      </c>
      <c r="EA9" s="593" t="str">
        <f t="shared" si="8"/>
        <v/>
      </c>
      <c r="EB9" s="594" t="str">
        <f t="shared" si="9"/>
        <v/>
      </c>
      <c r="EC9" s="593" t="str">
        <f t="shared" si="10"/>
        <v/>
      </c>
      <c r="ED9" s="594" t="str">
        <f t="shared" si="11"/>
        <v/>
      </c>
      <c r="EE9" s="593" t="str">
        <f t="shared" si="12"/>
        <v/>
      </c>
      <c r="EF9" s="594" t="str">
        <f t="shared" si="13"/>
        <v/>
      </c>
      <c r="EG9" s="593" t="str">
        <f t="shared" si="14"/>
        <v/>
      </c>
      <c r="EH9" s="594" t="str">
        <f t="shared" si="15"/>
        <v/>
      </c>
      <c r="EI9" s="593" t="str">
        <f t="shared" si="16"/>
        <v/>
      </c>
      <c r="EJ9" s="594" t="str">
        <f t="shared" si="17"/>
        <v/>
      </c>
      <c r="EK9" s="593" t="str">
        <f t="shared" si="18"/>
        <v/>
      </c>
      <c r="EL9" s="594" t="str">
        <f t="shared" si="19"/>
        <v/>
      </c>
      <c r="EM9" s="593" t="str">
        <f t="shared" si="20"/>
        <v/>
      </c>
      <c r="EN9" s="594" t="str">
        <f t="shared" si="21"/>
        <v/>
      </c>
      <c r="EO9" s="593" t="str">
        <f t="shared" si="22"/>
        <v/>
      </c>
      <c r="EP9" s="405" t="str">
        <f t="shared" si="23"/>
        <v/>
      </c>
      <c r="EQ9" s="418" t="str">
        <f t="shared" si="24"/>
        <v/>
      </c>
      <c r="ER9" s="10"/>
      <c r="ES9" s="10"/>
      <c r="ET9" s="10"/>
    </row>
    <row r="10" spans="1:150" s="16" customFormat="1" ht="18" customHeight="1">
      <c r="A10" s="527">
        <v>4</v>
      </c>
      <c r="B10" s="467" t="s">
        <v>93</v>
      </c>
      <c r="C10" s="386" t="s">
        <v>62</v>
      </c>
      <c r="D10" s="577">
        <v>804</v>
      </c>
      <c r="E10" s="628"/>
      <c r="F10" s="468">
        <v>947</v>
      </c>
      <c r="G10" s="693">
        <v>41103</v>
      </c>
      <c r="H10" s="692">
        <v>36641</v>
      </c>
      <c r="I10" s="475" t="str">
        <f t="shared" si="25"/>
        <v xml:space="preserve">iPphl vizsy] nks gtkj </v>
      </c>
      <c r="J10" s="92" t="s">
        <v>399</v>
      </c>
      <c r="K10" s="102" t="s">
        <v>413</v>
      </c>
      <c r="L10" s="92" t="s">
        <v>414</v>
      </c>
      <c r="M10" s="102" t="s">
        <v>326</v>
      </c>
      <c r="N10" s="92" t="s">
        <v>327</v>
      </c>
      <c r="O10" s="102" t="s">
        <v>328</v>
      </c>
      <c r="P10" s="514" t="s">
        <v>329</v>
      </c>
      <c r="Q10" s="271"/>
      <c r="R10" s="562">
        <v>5</v>
      </c>
      <c r="S10" s="562">
        <v>5</v>
      </c>
      <c r="T10" s="562">
        <v>5</v>
      </c>
      <c r="U10" s="562">
        <v>5</v>
      </c>
      <c r="V10" s="562">
        <v>5</v>
      </c>
      <c r="W10" s="562">
        <v>5</v>
      </c>
      <c r="X10" s="571">
        <v>19</v>
      </c>
      <c r="Y10" s="571">
        <v>15</v>
      </c>
      <c r="Z10" s="572" t="s">
        <v>541</v>
      </c>
      <c r="AA10" s="572" t="s">
        <v>541</v>
      </c>
      <c r="AB10" s="573">
        <v>4</v>
      </c>
      <c r="AC10" s="573">
        <v>3</v>
      </c>
      <c r="AD10" s="573">
        <v>5</v>
      </c>
      <c r="AE10" s="573">
        <v>3</v>
      </c>
      <c r="AF10" s="573">
        <v>5</v>
      </c>
      <c r="AG10" s="573">
        <v>5</v>
      </c>
      <c r="AH10" s="574">
        <v>24</v>
      </c>
      <c r="AI10" s="574">
        <v>16</v>
      </c>
      <c r="AJ10" s="575">
        <v>16</v>
      </c>
      <c r="AK10" s="575" t="s">
        <v>541</v>
      </c>
      <c r="AL10" s="569" t="s">
        <v>113</v>
      </c>
      <c r="AM10" s="570">
        <v>2</v>
      </c>
      <c r="AN10" s="570">
        <v>4</v>
      </c>
      <c r="AO10" s="570">
        <v>4</v>
      </c>
      <c r="AP10" s="570">
        <v>3</v>
      </c>
      <c r="AQ10" s="570">
        <v>4</v>
      </c>
      <c r="AR10" s="570">
        <v>5</v>
      </c>
      <c r="AS10" s="571">
        <v>18</v>
      </c>
      <c r="AT10" s="571">
        <v>12</v>
      </c>
      <c r="AU10" s="572">
        <v>32</v>
      </c>
      <c r="AV10" s="572" t="s">
        <v>541</v>
      </c>
      <c r="AW10" s="573">
        <v>5</v>
      </c>
      <c r="AX10" s="573">
        <v>5</v>
      </c>
      <c r="AY10" s="573">
        <v>4</v>
      </c>
      <c r="AZ10" s="573">
        <v>5</v>
      </c>
      <c r="BA10" s="573">
        <v>5</v>
      </c>
      <c r="BB10" s="573">
        <v>5</v>
      </c>
      <c r="BC10" s="574">
        <v>22</v>
      </c>
      <c r="BD10" s="574">
        <v>19</v>
      </c>
      <c r="BE10" s="575">
        <v>33</v>
      </c>
      <c r="BF10" s="575" t="s">
        <v>541</v>
      </c>
      <c r="BG10" s="570">
        <v>2</v>
      </c>
      <c r="BH10" s="570">
        <v>2</v>
      </c>
      <c r="BI10" s="570">
        <v>3</v>
      </c>
      <c r="BJ10" s="570">
        <v>3</v>
      </c>
      <c r="BK10" s="570">
        <v>3</v>
      </c>
      <c r="BL10" s="570">
        <v>3</v>
      </c>
      <c r="BM10" s="571">
        <v>3</v>
      </c>
      <c r="BN10" s="571">
        <v>3</v>
      </c>
      <c r="BO10" s="572">
        <v>3</v>
      </c>
      <c r="BP10" s="572" t="s">
        <v>541</v>
      </c>
      <c r="BQ10" s="573">
        <v>1</v>
      </c>
      <c r="BR10" s="573">
        <v>3</v>
      </c>
      <c r="BS10" s="573">
        <v>5</v>
      </c>
      <c r="BT10" s="573">
        <v>5</v>
      </c>
      <c r="BU10" s="573">
        <v>5</v>
      </c>
      <c r="BV10" s="573">
        <v>5</v>
      </c>
      <c r="BW10" s="574">
        <v>17</v>
      </c>
      <c r="BX10" s="574">
        <v>18</v>
      </c>
      <c r="BY10" s="575">
        <v>28</v>
      </c>
      <c r="BZ10" s="575" t="s">
        <v>541</v>
      </c>
      <c r="CA10" s="570">
        <v>16</v>
      </c>
      <c r="CB10" s="570">
        <v>15</v>
      </c>
      <c r="CC10" s="570">
        <v>16</v>
      </c>
      <c r="CD10" s="570">
        <v>15</v>
      </c>
      <c r="CE10" s="570">
        <v>15</v>
      </c>
      <c r="CF10" s="573">
        <v>20</v>
      </c>
      <c r="CG10" s="573">
        <v>20</v>
      </c>
      <c r="CH10" s="573">
        <v>20</v>
      </c>
      <c r="CI10" s="573">
        <v>20</v>
      </c>
      <c r="CJ10" s="573">
        <v>20</v>
      </c>
      <c r="CK10" s="570">
        <v>15</v>
      </c>
      <c r="CL10" s="570">
        <v>15</v>
      </c>
      <c r="CM10" s="570">
        <v>14</v>
      </c>
      <c r="CN10" s="570">
        <v>16</v>
      </c>
      <c r="CO10" s="526">
        <v>15</v>
      </c>
      <c r="CP10" s="497"/>
      <c r="CQ10" s="317" t="str">
        <f>IF(DOB!C10="","",DOB!C10)</f>
        <v xml:space="preserve">iPphl vizsy] nks gtkj </v>
      </c>
      <c r="CR10" s="402" t="s">
        <v>94</v>
      </c>
      <c r="CS10" s="329"/>
      <c r="CT10" s="329"/>
      <c r="CU10" s="585">
        <v>12</v>
      </c>
      <c r="CV10" s="588"/>
      <c r="CW10" s="587"/>
      <c r="CX10" s="588"/>
      <c r="CY10" s="587"/>
      <c r="CZ10" s="588"/>
      <c r="DA10" s="587"/>
      <c r="DB10" s="588"/>
      <c r="DC10" s="587"/>
      <c r="DD10" s="588"/>
      <c r="DE10" s="587"/>
      <c r="DF10" s="588"/>
      <c r="DG10" s="587"/>
      <c r="DH10" s="588"/>
      <c r="DI10" s="587"/>
      <c r="DJ10" s="588"/>
      <c r="DK10" s="587"/>
      <c r="DL10" s="588"/>
      <c r="DM10" s="587"/>
      <c r="DN10" s="588"/>
      <c r="DO10" s="587"/>
      <c r="DP10" s="588"/>
      <c r="DQ10" s="587"/>
      <c r="DR10" s="588"/>
      <c r="DS10" s="10"/>
      <c r="DT10" s="10"/>
      <c r="DU10" s="10"/>
      <c r="DV10" s="592" t="str">
        <f t="shared" si="3"/>
        <v/>
      </c>
      <c r="DW10" s="593" t="str">
        <f t="shared" si="4"/>
        <v/>
      </c>
      <c r="DX10" s="594" t="str">
        <f t="shared" si="5"/>
        <v/>
      </c>
      <c r="DY10" s="593" t="str">
        <f t="shared" si="6"/>
        <v/>
      </c>
      <c r="DZ10" s="594" t="str">
        <f t="shared" si="7"/>
        <v/>
      </c>
      <c r="EA10" s="593" t="str">
        <f t="shared" si="8"/>
        <v/>
      </c>
      <c r="EB10" s="594" t="str">
        <f t="shared" si="9"/>
        <v/>
      </c>
      <c r="EC10" s="593" t="str">
        <f t="shared" si="10"/>
        <v/>
      </c>
      <c r="ED10" s="594" t="str">
        <f t="shared" si="11"/>
        <v/>
      </c>
      <c r="EE10" s="593" t="str">
        <f t="shared" si="12"/>
        <v/>
      </c>
      <c r="EF10" s="594" t="str">
        <f t="shared" si="13"/>
        <v/>
      </c>
      <c r="EG10" s="593" t="str">
        <f t="shared" si="14"/>
        <v/>
      </c>
      <c r="EH10" s="594" t="str">
        <f t="shared" si="15"/>
        <v/>
      </c>
      <c r="EI10" s="593" t="str">
        <f t="shared" si="16"/>
        <v/>
      </c>
      <c r="EJ10" s="594" t="str">
        <f t="shared" si="17"/>
        <v/>
      </c>
      <c r="EK10" s="593" t="str">
        <f t="shared" si="18"/>
        <v/>
      </c>
      <c r="EL10" s="594" t="str">
        <f t="shared" si="19"/>
        <v/>
      </c>
      <c r="EM10" s="593" t="str">
        <f t="shared" si="20"/>
        <v/>
      </c>
      <c r="EN10" s="594" t="str">
        <f t="shared" si="21"/>
        <v/>
      </c>
      <c r="EO10" s="593" t="str">
        <f t="shared" si="22"/>
        <v/>
      </c>
      <c r="EP10" s="405" t="str">
        <f t="shared" si="23"/>
        <v/>
      </c>
      <c r="EQ10" s="418" t="str">
        <f t="shared" si="24"/>
        <v/>
      </c>
      <c r="ER10" s="10"/>
      <c r="ES10" s="10"/>
      <c r="ET10" s="10"/>
    </row>
    <row r="11" spans="1:150" s="16" customFormat="1" ht="18" customHeight="1">
      <c r="A11" s="527">
        <v>5</v>
      </c>
      <c r="B11" s="467" t="s">
        <v>93</v>
      </c>
      <c r="C11" s="386" t="s">
        <v>62</v>
      </c>
      <c r="D11" s="576">
        <v>805</v>
      </c>
      <c r="E11" s="628"/>
      <c r="F11" s="468">
        <v>910</v>
      </c>
      <c r="G11" s="693">
        <v>41099</v>
      </c>
      <c r="H11" s="692">
        <v>36844</v>
      </c>
      <c r="I11" s="475" t="str">
        <f>CQ11</f>
        <v xml:space="preserve">pkSng uoEcj] nks gtkj </v>
      </c>
      <c r="J11" s="92" t="s">
        <v>400</v>
      </c>
      <c r="K11" s="102" t="s">
        <v>415</v>
      </c>
      <c r="L11" s="92" t="s">
        <v>416</v>
      </c>
      <c r="M11" s="102" t="s">
        <v>330</v>
      </c>
      <c r="N11" s="92" t="s">
        <v>331</v>
      </c>
      <c r="O11" s="102" t="s">
        <v>332</v>
      </c>
      <c r="P11" s="514" t="s">
        <v>333</v>
      </c>
      <c r="Q11" s="271"/>
      <c r="R11" s="562">
        <v>5</v>
      </c>
      <c r="S11" s="562">
        <v>5</v>
      </c>
      <c r="T11" s="562">
        <v>5</v>
      </c>
      <c r="U11" s="562">
        <v>5</v>
      </c>
      <c r="V11" s="562">
        <v>5</v>
      </c>
      <c r="W11" s="562">
        <v>5</v>
      </c>
      <c r="X11" s="571">
        <v>11</v>
      </c>
      <c r="Y11" s="571">
        <v>14</v>
      </c>
      <c r="Z11" s="572" t="s">
        <v>541</v>
      </c>
      <c r="AA11" s="572" t="s">
        <v>541</v>
      </c>
      <c r="AB11" s="573">
        <v>3</v>
      </c>
      <c r="AC11" s="573">
        <v>3</v>
      </c>
      <c r="AD11" s="573">
        <v>4</v>
      </c>
      <c r="AE11" s="573">
        <v>3</v>
      </c>
      <c r="AF11" s="573">
        <v>4</v>
      </c>
      <c r="AG11" s="573">
        <v>5</v>
      </c>
      <c r="AH11" s="574">
        <v>16</v>
      </c>
      <c r="AI11" s="574">
        <v>14</v>
      </c>
      <c r="AJ11" s="575">
        <v>17</v>
      </c>
      <c r="AK11" s="575" t="s">
        <v>541</v>
      </c>
      <c r="AL11" s="569" t="s">
        <v>113</v>
      </c>
      <c r="AM11" s="570">
        <v>2</v>
      </c>
      <c r="AN11" s="570">
        <v>4</v>
      </c>
      <c r="AO11" s="570">
        <v>4</v>
      </c>
      <c r="AP11" s="570">
        <v>3</v>
      </c>
      <c r="AQ11" s="570">
        <v>4</v>
      </c>
      <c r="AR11" s="570">
        <v>5</v>
      </c>
      <c r="AS11" s="571">
        <v>20</v>
      </c>
      <c r="AT11" s="571">
        <v>12</v>
      </c>
      <c r="AU11" s="572">
        <v>24</v>
      </c>
      <c r="AV11" s="572" t="s">
        <v>541</v>
      </c>
      <c r="AW11" s="573">
        <v>4</v>
      </c>
      <c r="AX11" s="573">
        <v>3</v>
      </c>
      <c r="AY11" s="573">
        <v>2</v>
      </c>
      <c r="AZ11" s="573">
        <v>4</v>
      </c>
      <c r="BA11" s="573">
        <v>4</v>
      </c>
      <c r="BB11" s="573">
        <v>4</v>
      </c>
      <c r="BC11" s="574">
        <v>19</v>
      </c>
      <c r="BD11" s="574">
        <v>17</v>
      </c>
      <c r="BE11" s="575">
        <v>29</v>
      </c>
      <c r="BF11" s="575" t="s">
        <v>541</v>
      </c>
      <c r="BG11" s="570">
        <v>2</v>
      </c>
      <c r="BH11" s="570">
        <v>2</v>
      </c>
      <c r="BI11" s="570">
        <v>5</v>
      </c>
      <c r="BJ11" s="570">
        <v>5</v>
      </c>
      <c r="BK11" s="570">
        <v>3</v>
      </c>
      <c r="BL11" s="570">
        <v>3</v>
      </c>
      <c r="BM11" s="571">
        <v>15</v>
      </c>
      <c r="BN11" s="571">
        <v>15</v>
      </c>
      <c r="BO11" s="572">
        <v>21</v>
      </c>
      <c r="BP11" s="572" t="s">
        <v>541</v>
      </c>
      <c r="BQ11" s="573">
        <v>1</v>
      </c>
      <c r="BR11" s="573">
        <v>3</v>
      </c>
      <c r="BS11" s="573">
        <v>4</v>
      </c>
      <c r="BT11" s="573">
        <v>5</v>
      </c>
      <c r="BU11" s="573">
        <v>5</v>
      </c>
      <c r="BV11" s="573">
        <v>4</v>
      </c>
      <c r="BW11" s="574">
        <v>11</v>
      </c>
      <c r="BX11" s="574">
        <v>13</v>
      </c>
      <c r="BY11" s="575">
        <v>21</v>
      </c>
      <c r="BZ11" s="575" t="s">
        <v>541</v>
      </c>
      <c r="CA11" s="570">
        <v>16</v>
      </c>
      <c r="CB11" s="570">
        <v>16</v>
      </c>
      <c r="CC11" s="570">
        <v>16</v>
      </c>
      <c r="CD11" s="570">
        <v>16</v>
      </c>
      <c r="CE11" s="570">
        <v>16</v>
      </c>
      <c r="CF11" s="573">
        <v>20</v>
      </c>
      <c r="CG11" s="573">
        <v>20</v>
      </c>
      <c r="CH11" s="573">
        <v>20</v>
      </c>
      <c r="CI11" s="573">
        <v>20</v>
      </c>
      <c r="CJ11" s="573">
        <v>20</v>
      </c>
      <c r="CK11" s="570">
        <v>14</v>
      </c>
      <c r="CL11" s="570">
        <v>16</v>
      </c>
      <c r="CM11" s="570">
        <v>15</v>
      </c>
      <c r="CN11" s="570">
        <v>15</v>
      </c>
      <c r="CO11" s="526">
        <v>16</v>
      </c>
      <c r="CP11" s="497"/>
      <c r="CQ11" s="317" t="str">
        <f>IF(DOB!C11="","",DOB!C11)</f>
        <v xml:space="preserve">pkSng uoEcj] nks gtkj </v>
      </c>
      <c r="CR11" s="402" t="s">
        <v>93</v>
      </c>
      <c r="CS11" s="329"/>
      <c r="CT11" s="329"/>
      <c r="CU11" s="585">
        <v>12</v>
      </c>
      <c r="CV11" s="588"/>
      <c r="CW11" s="587"/>
      <c r="CX11" s="588"/>
      <c r="CY11" s="587"/>
      <c r="CZ11" s="588"/>
      <c r="DA11" s="587"/>
      <c r="DB11" s="588"/>
      <c r="DC11" s="587"/>
      <c r="DD11" s="588"/>
      <c r="DE11" s="587"/>
      <c r="DF11" s="588"/>
      <c r="DG11" s="587"/>
      <c r="DH11" s="588"/>
      <c r="DI11" s="587"/>
      <c r="DJ11" s="588"/>
      <c r="DK11" s="587"/>
      <c r="DL11" s="588"/>
      <c r="DM11" s="587"/>
      <c r="DN11" s="588"/>
      <c r="DO11" s="587"/>
      <c r="DP11" s="588"/>
      <c r="DQ11" s="587"/>
      <c r="DR11" s="588"/>
      <c r="DS11" s="10"/>
      <c r="DT11" s="10"/>
      <c r="DU11" s="10"/>
      <c r="DV11" s="592" t="str">
        <f t="shared" si="3"/>
        <v/>
      </c>
      <c r="DW11" s="593" t="str">
        <f t="shared" si="4"/>
        <v/>
      </c>
      <c r="DX11" s="594" t="str">
        <f t="shared" si="5"/>
        <v/>
      </c>
      <c r="DY11" s="593" t="str">
        <f t="shared" si="6"/>
        <v/>
      </c>
      <c r="DZ11" s="594" t="str">
        <f t="shared" si="7"/>
        <v/>
      </c>
      <c r="EA11" s="593" t="str">
        <f t="shared" si="8"/>
        <v/>
      </c>
      <c r="EB11" s="594" t="str">
        <f t="shared" si="9"/>
        <v/>
      </c>
      <c r="EC11" s="593" t="str">
        <f t="shared" si="10"/>
        <v/>
      </c>
      <c r="ED11" s="594" t="str">
        <f t="shared" si="11"/>
        <v/>
      </c>
      <c r="EE11" s="593" t="str">
        <f t="shared" si="12"/>
        <v/>
      </c>
      <c r="EF11" s="594" t="str">
        <f t="shared" si="13"/>
        <v/>
      </c>
      <c r="EG11" s="593" t="str">
        <f t="shared" si="14"/>
        <v/>
      </c>
      <c r="EH11" s="594" t="str">
        <f t="shared" si="15"/>
        <v/>
      </c>
      <c r="EI11" s="593" t="str">
        <f t="shared" si="16"/>
        <v/>
      </c>
      <c r="EJ11" s="594" t="str">
        <f t="shared" si="17"/>
        <v/>
      </c>
      <c r="EK11" s="593" t="str">
        <f t="shared" si="18"/>
        <v/>
      </c>
      <c r="EL11" s="594" t="str">
        <f t="shared" si="19"/>
        <v/>
      </c>
      <c r="EM11" s="593" t="str">
        <f t="shared" si="20"/>
        <v/>
      </c>
      <c r="EN11" s="594" t="str">
        <f t="shared" si="21"/>
        <v/>
      </c>
      <c r="EO11" s="593" t="str">
        <f t="shared" si="22"/>
        <v/>
      </c>
      <c r="EP11" s="405" t="str">
        <f t="shared" si="23"/>
        <v/>
      </c>
      <c r="EQ11" s="418" t="str">
        <f t="shared" si="24"/>
        <v/>
      </c>
      <c r="ER11" s="10"/>
      <c r="ES11" s="10"/>
      <c r="ET11" s="10"/>
    </row>
    <row r="12" spans="1:150" s="16" customFormat="1" ht="18" customHeight="1">
      <c r="A12" s="527">
        <v>6</v>
      </c>
      <c r="B12" s="467" t="s">
        <v>93</v>
      </c>
      <c r="C12" s="386" t="s">
        <v>62</v>
      </c>
      <c r="D12" s="577">
        <v>806</v>
      </c>
      <c r="E12" s="628"/>
      <c r="F12" s="468">
        <v>911</v>
      </c>
      <c r="G12" s="693">
        <v>41099</v>
      </c>
      <c r="H12" s="692">
        <v>36504</v>
      </c>
      <c r="I12" s="475" t="str">
        <f t="shared" si="25"/>
        <v>nl fnlEcj] mUuhl lkS fuUukuoS</v>
      </c>
      <c r="J12" s="92" t="s">
        <v>401</v>
      </c>
      <c r="K12" s="102" t="s">
        <v>417</v>
      </c>
      <c r="L12" s="92" t="s">
        <v>418</v>
      </c>
      <c r="M12" s="102" t="s">
        <v>334</v>
      </c>
      <c r="N12" s="92" t="s">
        <v>335</v>
      </c>
      <c r="O12" s="102" t="s">
        <v>336</v>
      </c>
      <c r="P12" s="514" t="s">
        <v>337</v>
      </c>
      <c r="Q12" s="271"/>
      <c r="R12" s="562">
        <v>5</v>
      </c>
      <c r="S12" s="562">
        <v>5</v>
      </c>
      <c r="T12" s="562">
        <v>5</v>
      </c>
      <c r="U12" s="562">
        <v>5</v>
      </c>
      <c r="V12" s="562">
        <v>5</v>
      </c>
      <c r="W12" s="562">
        <v>5</v>
      </c>
      <c r="X12" s="571">
        <v>7</v>
      </c>
      <c r="Y12" s="571">
        <v>14</v>
      </c>
      <c r="Z12" s="572">
        <v>13</v>
      </c>
      <c r="AA12" s="572">
        <v>24</v>
      </c>
      <c r="AB12" s="573">
        <v>3</v>
      </c>
      <c r="AC12" s="573">
        <v>3</v>
      </c>
      <c r="AD12" s="573">
        <v>3</v>
      </c>
      <c r="AE12" s="573">
        <v>3</v>
      </c>
      <c r="AF12" s="573">
        <v>4</v>
      </c>
      <c r="AG12" s="573">
        <v>4</v>
      </c>
      <c r="AH12" s="574">
        <v>12</v>
      </c>
      <c r="AI12" s="574">
        <v>14</v>
      </c>
      <c r="AJ12" s="575">
        <v>13</v>
      </c>
      <c r="AK12" s="575">
        <v>24</v>
      </c>
      <c r="AL12" s="569" t="s">
        <v>113</v>
      </c>
      <c r="AM12" s="570">
        <v>2</v>
      </c>
      <c r="AN12" s="570">
        <v>3</v>
      </c>
      <c r="AO12" s="570">
        <v>3</v>
      </c>
      <c r="AP12" s="570">
        <v>3</v>
      </c>
      <c r="AQ12" s="570">
        <v>4</v>
      </c>
      <c r="AR12" s="570">
        <v>4</v>
      </c>
      <c r="AS12" s="571">
        <v>18</v>
      </c>
      <c r="AT12" s="571">
        <v>12</v>
      </c>
      <c r="AU12" s="572">
        <v>34</v>
      </c>
      <c r="AV12" s="572">
        <v>24</v>
      </c>
      <c r="AW12" s="573">
        <v>4</v>
      </c>
      <c r="AX12" s="573">
        <v>3</v>
      </c>
      <c r="AY12" s="573">
        <v>0</v>
      </c>
      <c r="AZ12" s="573">
        <v>3</v>
      </c>
      <c r="BA12" s="573">
        <v>2</v>
      </c>
      <c r="BB12" s="573">
        <v>2</v>
      </c>
      <c r="BC12" s="574">
        <v>21</v>
      </c>
      <c r="BD12" s="574">
        <v>18</v>
      </c>
      <c r="BE12" s="575">
        <v>29</v>
      </c>
      <c r="BF12" s="575">
        <v>24</v>
      </c>
      <c r="BG12" s="570">
        <v>2</v>
      </c>
      <c r="BH12" s="570">
        <v>2</v>
      </c>
      <c r="BI12" s="570">
        <v>4</v>
      </c>
      <c r="BJ12" s="570">
        <v>5</v>
      </c>
      <c r="BK12" s="570">
        <v>2</v>
      </c>
      <c r="BL12" s="570">
        <v>2</v>
      </c>
      <c r="BM12" s="571">
        <v>9</v>
      </c>
      <c r="BN12" s="571">
        <v>12</v>
      </c>
      <c r="BO12" s="572">
        <v>15</v>
      </c>
      <c r="BP12" s="572">
        <v>24</v>
      </c>
      <c r="BQ12" s="573">
        <v>0</v>
      </c>
      <c r="BR12" s="573">
        <v>3</v>
      </c>
      <c r="BS12" s="573">
        <v>1</v>
      </c>
      <c r="BT12" s="573">
        <v>3</v>
      </c>
      <c r="BU12" s="573">
        <v>4</v>
      </c>
      <c r="BV12" s="573">
        <v>4</v>
      </c>
      <c r="BW12" s="574">
        <v>5</v>
      </c>
      <c r="BX12" s="574">
        <v>15</v>
      </c>
      <c r="BY12" s="575">
        <v>12</v>
      </c>
      <c r="BZ12" s="575">
        <v>24</v>
      </c>
      <c r="CA12" s="570">
        <v>14</v>
      </c>
      <c r="CB12" s="570">
        <v>12</v>
      </c>
      <c r="CC12" s="570">
        <v>14</v>
      </c>
      <c r="CD12" s="570">
        <v>12</v>
      </c>
      <c r="CE12" s="570">
        <v>12</v>
      </c>
      <c r="CF12" s="573">
        <v>20</v>
      </c>
      <c r="CG12" s="573">
        <v>20</v>
      </c>
      <c r="CH12" s="573">
        <v>20</v>
      </c>
      <c r="CI12" s="573">
        <v>20</v>
      </c>
      <c r="CJ12" s="573">
        <v>20</v>
      </c>
      <c r="CK12" s="570">
        <v>16</v>
      </c>
      <c r="CL12" s="570">
        <v>12</v>
      </c>
      <c r="CM12" s="570">
        <v>16</v>
      </c>
      <c r="CN12" s="570">
        <v>12</v>
      </c>
      <c r="CO12" s="526">
        <v>12</v>
      </c>
      <c r="CP12" s="497"/>
      <c r="CQ12" s="317" t="str">
        <f>IF(DOB!C12="","",DOB!C12)</f>
        <v>nl fnlEcj] mUuhl lkS fuUukuoS</v>
      </c>
      <c r="CR12" s="402" t="s">
        <v>85</v>
      </c>
      <c r="CS12" s="329"/>
      <c r="CT12" s="329"/>
      <c r="CU12" s="585">
        <v>12</v>
      </c>
      <c r="CV12" s="588"/>
      <c r="CW12" s="587"/>
      <c r="CX12" s="588"/>
      <c r="CY12" s="587"/>
      <c r="CZ12" s="588"/>
      <c r="DA12" s="587"/>
      <c r="DB12" s="588"/>
      <c r="DC12" s="587"/>
      <c r="DD12" s="588"/>
      <c r="DE12" s="587"/>
      <c r="DF12" s="588"/>
      <c r="DG12" s="587"/>
      <c r="DH12" s="588"/>
      <c r="DI12" s="587"/>
      <c r="DJ12" s="588"/>
      <c r="DK12" s="587"/>
      <c r="DL12" s="588"/>
      <c r="DM12" s="587"/>
      <c r="DN12" s="588"/>
      <c r="DO12" s="587"/>
      <c r="DP12" s="588"/>
      <c r="DQ12" s="587"/>
      <c r="DR12" s="588"/>
      <c r="DS12" s="10"/>
      <c r="DT12" s="10"/>
      <c r="DU12" s="10"/>
      <c r="DV12" s="592" t="str">
        <f t="shared" si="3"/>
        <v/>
      </c>
      <c r="DW12" s="593" t="str">
        <f t="shared" si="4"/>
        <v/>
      </c>
      <c r="DX12" s="594" t="str">
        <f t="shared" si="5"/>
        <v/>
      </c>
      <c r="DY12" s="593" t="str">
        <f t="shared" si="6"/>
        <v/>
      </c>
      <c r="DZ12" s="594" t="str">
        <f t="shared" si="7"/>
        <v/>
      </c>
      <c r="EA12" s="593" t="str">
        <f t="shared" si="8"/>
        <v/>
      </c>
      <c r="EB12" s="594" t="str">
        <f t="shared" si="9"/>
        <v/>
      </c>
      <c r="EC12" s="593" t="str">
        <f t="shared" si="10"/>
        <v/>
      </c>
      <c r="ED12" s="594" t="str">
        <f t="shared" si="11"/>
        <v/>
      </c>
      <c r="EE12" s="593" t="str">
        <f t="shared" si="12"/>
        <v/>
      </c>
      <c r="EF12" s="594" t="str">
        <f t="shared" si="13"/>
        <v/>
      </c>
      <c r="EG12" s="593" t="str">
        <f t="shared" si="14"/>
        <v/>
      </c>
      <c r="EH12" s="594" t="str">
        <f t="shared" si="15"/>
        <v/>
      </c>
      <c r="EI12" s="593" t="str">
        <f t="shared" si="16"/>
        <v/>
      </c>
      <c r="EJ12" s="594" t="str">
        <f t="shared" si="17"/>
        <v/>
      </c>
      <c r="EK12" s="593" t="str">
        <f t="shared" si="18"/>
        <v/>
      </c>
      <c r="EL12" s="594" t="str">
        <f t="shared" si="19"/>
        <v/>
      </c>
      <c r="EM12" s="593" t="str">
        <f t="shared" si="20"/>
        <v/>
      </c>
      <c r="EN12" s="594" t="str">
        <f t="shared" si="21"/>
        <v/>
      </c>
      <c r="EO12" s="593" t="str">
        <f t="shared" si="22"/>
        <v/>
      </c>
      <c r="EP12" s="405" t="str">
        <f t="shared" si="23"/>
        <v/>
      </c>
      <c r="EQ12" s="418" t="str">
        <f t="shared" si="24"/>
        <v/>
      </c>
      <c r="ER12" s="10"/>
      <c r="ES12" s="10"/>
      <c r="ET12" s="10"/>
    </row>
    <row r="13" spans="1:150" s="16" customFormat="1" ht="18" customHeight="1">
      <c r="A13" s="527">
        <v>7</v>
      </c>
      <c r="B13" s="467" t="s">
        <v>93</v>
      </c>
      <c r="C13" s="386" t="s">
        <v>62</v>
      </c>
      <c r="D13" s="576">
        <v>807</v>
      </c>
      <c r="E13" s="628"/>
      <c r="F13" s="468">
        <v>912</v>
      </c>
      <c r="G13" s="693">
        <v>41099</v>
      </c>
      <c r="H13" s="692">
        <v>37408</v>
      </c>
      <c r="I13" s="475" t="str">
        <f t="shared" si="25"/>
        <v>,d twu] nks gtkj nks</v>
      </c>
      <c r="J13" s="92" t="s">
        <v>402</v>
      </c>
      <c r="K13" s="102" t="s">
        <v>419</v>
      </c>
      <c r="L13" s="92" t="s">
        <v>420</v>
      </c>
      <c r="M13" s="102" t="s">
        <v>338</v>
      </c>
      <c r="N13" s="92" t="s">
        <v>339</v>
      </c>
      <c r="O13" s="102" t="s">
        <v>340</v>
      </c>
      <c r="P13" s="514" t="s">
        <v>341</v>
      </c>
      <c r="Q13" s="271"/>
      <c r="R13" s="562">
        <v>5</v>
      </c>
      <c r="S13" s="562">
        <v>5</v>
      </c>
      <c r="T13" s="562">
        <v>5</v>
      </c>
      <c r="U13" s="562">
        <v>5</v>
      </c>
      <c r="V13" s="562">
        <v>5</v>
      </c>
      <c r="W13" s="562">
        <v>5</v>
      </c>
      <c r="X13" s="571">
        <v>16</v>
      </c>
      <c r="Y13" s="571">
        <v>15</v>
      </c>
      <c r="Z13" s="572">
        <v>33</v>
      </c>
      <c r="AA13" s="572" t="s">
        <v>541</v>
      </c>
      <c r="AB13" s="573">
        <v>4</v>
      </c>
      <c r="AC13" s="573">
        <v>4</v>
      </c>
      <c r="AD13" s="573">
        <v>5</v>
      </c>
      <c r="AE13" s="573">
        <v>4</v>
      </c>
      <c r="AF13" s="573">
        <v>4</v>
      </c>
      <c r="AG13" s="573">
        <v>5</v>
      </c>
      <c r="AH13" s="574">
        <v>20</v>
      </c>
      <c r="AI13" s="574">
        <v>16</v>
      </c>
      <c r="AJ13" s="575">
        <v>25</v>
      </c>
      <c r="AK13" s="575" t="s">
        <v>541</v>
      </c>
      <c r="AL13" s="569" t="s">
        <v>113</v>
      </c>
      <c r="AM13" s="570">
        <v>3</v>
      </c>
      <c r="AN13" s="570">
        <v>4</v>
      </c>
      <c r="AO13" s="570">
        <v>2</v>
      </c>
      <c r="AP13" s="570">
        <v>3</v>
      </c>
      <c r="AQ13" s="570">
        <v>4</v>
      </c>
      <c r="AR13" s="570">
        <v>4</v>
      </c>
      <c r="AS13" s="571">
        <v>15</v>
      </c>
      <c r="AT13" s="571">
        <v>12</v>
      </c>
      <c r="AU13" s="572">
        <v>27</v>
      </c>
      <c r="AV13" s="572" t="s">
        <v>541</v>
      </c>
      <c r="AW13" s="573">
        <v>5</v>
      </c>
      <c r="AX13" s="573">
        <v>4</v>
      </c>
      <c r="AY13" s="573">
        <v>2</v>
      </c>
      <c r="AZ13" s="573">
        <v>4</v>
      </c>
      <c r="BA13" s="573">
        <v>5</v>
      </c>
      <c r="BB13" s="573">
        <v>4</v>
      </c>
      <c r="BC13" s="574">
        <v>22</v>
      </c>
      <c r="BD13" s="574">
        <v>18</v>
      </c>
      <c r="BE13" s="575">
        <v>32</v>
      </c>
      <c r="BF13" s="575" t="s">
        <v>541</v>
      </c>
      <c r="BG13" s="570">
        <v>3</v>
      </c>
      <c r="BH13" s="570">
        <v>2</v>
      </c>
      <c r="BI13" s="570">
        <v>5</v>
      </c>
      <c r="BJ13" s="570">
        <v>5</v>
      </c>
      <c r="BK13" s="570">
        <v>4</v>
      </c>
      <c r="BL13" s="570">
        <v>4</v>
      </c>
      <c r="BM13" s="571">
        <v>12</v>
      </c>
      <c r="BN13" s="571">
        <v>14</v>
      </c>
      <c r="BO13" s="572">
        <v>25</v>
      </c>
      <c r="BP13" s="572" t="s">
        <v>541</v>
      </c>
      <c r="BQ13" s="573">
        <v>0</v>
      </c>
      <c r="BR13" s="573">
        <v>3</v>
      </c>
      <c r="BS13" s="573">
        <v>4</v>
      </c>
      <c r="BT13" s="573">
        <v>5</v>
      </c>
      <c r="BU13" s="573">
        <v>5</v>
      </c>
      <c r="BV13" s="573">
        <v>4</v>
      </c>
      <c r="BW13" s="574">
        <v>16</v>
      </c>
      <c r="BX13" s="574">
        <v>14</v>
      </c>
      <c r="BY13" s="575">
        <v>32</v>
      </c>
      <c r="BZ13" s="575" t="s">
        <v>541</v>
      </c>
      <c r="CA13" s="570">
        <v>15</v>
      </c>
      <c r="CB13" s="570">
        <v>15</v>
      </c>
      <c r="CC13" s="570">
        <v>15</v>
      </c>
      <c r="CD13" s="570">
        <v>15</v>
      </c>
      <c r="CE13" s="570">
        <v>15</v>
      </c>
      <c r="CF13" s="573">
        <v>20</v>
      </c>
      <c r="CG13" s="573">
        <v>20</v>
      </c>
      <c r="CH13" s="573">
        <v>20</v>
      </c>
      <c r="CI13" s="573">
        <v>20</v>
      </c>
      <c r="CJ13" s="573">
        <v>20</v>
      </c>
      <c r="CK13" s="570">
        <v>15</v>
      </c>
      <c r="CL13" s="570">
        <v>15</v>
      </c>
      <c r="CM13" s="570">
        <v>16</v>
      </c>
      <c r="CN13" s="570">
        <v>15</v>
      </c>
      <c r="CO13" s="526">
        <v>15</v>
      </c>
      <c r="CP13" s="497"/>
      <c r="CQ13" s="317" t="str">
        <f>IF(DOB!C13="","",DOB!C13)</f>
        <v>,d twu] nks gtkj nks</v>
      </c>
      <c r="CR13" s="402" t="s">
        <v>84</v>
      </c>
      <c r="CS13" s="329"/>
      <c r="CT13" s="329"/>
      <c r="CU13" s="585">
        <v>12</v>
      </c>
      <c r="CV13" s="588"/>
      <c r="CW13" s="587"/>
      <c r="CX13" s="588"/>
      <c r="CY13" s="587"/>
      <c r="CZ13" s="588"/>
      <c r="DA13" s="587"/>
      <c r="DB13" s="588"/>
      <c r="DC13" s="587"/>
      <c r="DD13" s="588"/>
      <c r="DE13" s="587"/>
      <c r="DF13" s="588"/>
      <c r="DG13" s="587"/>
      <c r="DH13" s="588"/>
      <c r="DI13" s="587"/>
      <c r="DJ13" s="588"/>
      <c r="DK13" s="587"/>
      <c r="DL13" s="588"/>
      <c r="DM13" s="587"/>
      <c r="DN13" s="588"/>
      <c r="DO13" s="587"/>
      <c r="DP13" s="588"/>
      <c r="DQ13" s="587"/>
      <c r="DR13" s="588"/>
      <c r="DS13" s="10"/>
      <c r="DT13" s="10"/>
      <c r="DU13" s="10"/>
      <c r="DV13" s="592" t="str">
        <f t="shared" si="3"/>
        <v/>
      </c>
      <c r="DW13" s="593" t="str">
        <f t="shared" si="4"/>
        <v/>
      </c>
      <c r="DX13" s="594" t="str">
        <f t="shared" si="5"/>
        <v/>
      </c>
      <c r="DY13" s="593" t="str">
        <f t="shared" si="6"/>
        <v/>
      </c>
      <c r="DZ13" s="594" t="str">
        <f t="shared" si="7"/>
        <v/>
      </c>
      <c r="EA13" s="593" t="str">
        <f t="shared" si="8"/>
        <v/>
      </c>
      <c r="EB13" s="594" t="str">
        <f t="shared" si="9"/>
        <v/>
      </c>
      <c r="EC13" s="593" t="str">
        <f t="shared" si="10"/>
        <v/>
      </c>
      <c r="ED13" s="594" t="str">
        <f t="shared" si="11"/>
        <v/>
      </c>
      <c r="EE13" s="593" t="str">
        <f t="shared" si="12"/>
        <v/>
      </c>
      <c r="EF13" s="594" t="str">
        <f t="shared" si="13"/>
        <v/>
      </c>
      <c r="EG13" s="593" t="str">
        <f t="shared" si="14"/>
        <v/>
      </c>
      <c r="EH13" s="594" t="str">
        <f t="shared" si="15"/>
        <v/>
      </c>
      <c r="EI13" s="593" t="str">
        <f t="shared" si="16"/>
        <v/>
      </c>
      <c r="EJ13" s="594" t="str">
        <f t="shared" si="17"/>
        <v/>
      </c>
      <c r="EK13" s="593" t="str">
        <f t="shared" si="18"/>
        <v/>
      </c>
      <c r="EL13" s="594" t="str">
        <f t="shared" si="19"/>
        <v/>
      </c>
      <c r="EM13" s="593" t="str">
        <f t="shared" si="20"/>
        <v/>
      </c>
      <c r="EN13" s="594" t="str">
        <f t="shared" si="21"/>
        <v/>
      </c>
      <c r="EO13" s="593" t="str">
        <f t="shared" si="22"/>
        <v/>
      </c>
      <c r="EP13" s="405" t="str">
        <f t="shared" si="23"/>
        <v/>
      </c>
      <c r="EQ13" s="418" t="str">
        <f t="shared" si="24"/>
        <v/>
      </c>
      <c r="ER13" s="10"/>
      <c r="ES13" s="10"/>
      <c r="ET13" s="10"/>
    </row>
    <row r="14" spans="1:150" s="16" customFormat="1" ht="18" customHeight="1">
      <c r="A14" s="527">
        <v>8</v>
      </c>
      <c r="B14" s="467" t="s">
        <v>93</v>
      </c>
      <c r="C14" s="386" t="s">
        <v>62</v>
      </c>
      <c r="D14" s="577">
        <v>808</v>
      </c>
      <c r="E14" s="628"/>
      <c r="F14" s="468">
        <v>1056</v>
      </c>
      <c r="G14" s="693">
        <v>41467</v>
      </c>
      <c r="H14" s="692">
        <v>37067</v>
      </c>
      <c r="I14" s="475" t="str">
        <f t="shared" si="25"/>
        <v>iPphl twu] nks gtkj ,d</v>
      </c>
      <c r="J14" s="92" t="s">
        <v>403</v>
      </c>
      <c r="K14" s="102" t="s">
        <v>421</v>
      </c>
      <c r="L14" s="92" t="s">
        <v>422</v>
      </c>
      <c r="M14" s="102" t="s">
        <v>342</v>
      </c>
      <c r="N14" s="92" t="s">
        <v>343</v>
      </c>
      <c r="O14" s="102" t="s">
        <v>344</v>
      </c>
      <c r="P14" s="514" t="s">
        <v>345</v>
      </c>
      <c r="Q14" s="271"/>
      <c r="R14" s="562">
        <v>5</v>
      </c>
      <c r="S14" s="562">
        <v>5</v>
      </c>
      <c r="T14" s="562">
        <v>5</v>
      </c>
      <c r="U14" s="562">
        <v>5</v>
      </c>
      <c r="V14" s="562">
        <v>5</v>
      </c>
      <c r="W14" s="562">
        <v>5</v>
      </c>
      <c r="X14" s="571">
        <v>9</v>
      </c>
      <c r="Y14" s="571">
        <v>14</v>
      </c>
      <c r="Z14" s="572">
        <v>33</v>
      </c>
      <c r="AA14" s="572">
        <v>24</v>
      </c>
      <c r="AB14" s="573">
        <v>3</v>
      </c>
      <c r="AC14" s="573">
        <v>3</v>
      </c>
      <c r="AD14" s="573">
        <v>3</v>
      </c>
      <c r="AE14" s="573">
        <v>3</v>
      </c>
      <c r="AF14" s="573">
        <v>4</v>
      </c>
      <c r="AG14" s="573">
        <v>4</v>
      </c>
      <c r="AH14" s="574">
        <v>13</v>
      </c>
      <c r="AI14" s="574">
        <v>14</v>
      </c>
      <c r="AJ14" s="575">
        <v>20</v>
      </c>
      <c r="AK14" s="575">
        <v>24</v>
      </c>
      <c r="AL14" s="562" t="s">
        <v>461</v>
      </c>
      <c r="AM14" s="570">
        <v>2</v>
      </c>
      <c r="AN14" s="570">
        <v>4</v>
      </c>
      <c r="AO14" s="570">
        <v>4</v>
      </c>
      <c r="AP14" s="570">
        <v>3</v>
      </c>
      <c r="AQ14" s="570">
        <v>4</v>
      </c>
      <c r="AR14" s="570">
        <v>4</v>
      </c>
      <c r="AS14" s="571">
        <v>19</v>
      </c>
      <c r="AT14" s="571">
        <v>12</v>
      </c>
      <c r="AU14" s="572">
        <v>23</v>
      </c>
      <c r="AV14" s="572">
        <v>24</v>
      </c>
      <c r="AW14" s="573">
        <v>5</v>
      </c>
      <c r="AX14" s="573">
        <v>4</v>
      </c>
      <c r="AY14" s="573">
        <v>1</v>
      </c>
      <c r="AZ14" s="573">
        <v>3</v>
      </c>
      <c r="BA14" s="573">
        <v>4</v>
      </c>
      <c r="BB14" s="573">
        <v>3</v>
      </c>
      <c r="BC14" s="574">
        <v>17</v>
      </c>
      <c r="BD14" s="574">
        <v>15</v>
      </c>
      <c r="BE14" s="575">
        <v>28</v>
      </c>
      <c r="BF14" s="575">
        <v>24</v>
      </c>
      <c r="BG14" s="570">
        <v>2</v>
      </c>
      <c r="BH14" s="570">
        <v>2</v>
      </c>
      <c r="BI14" s="570">
        <v>5</v>
      </c>
      <c r="BJ14" s="570">
        <v>5</v>
      </c>
      <c r="BK14" s="570">
        <v>3</v>
      </c>
      <c r="BL14" s="570">
        <v>3</v>
      </c>
      <c r="BM14" s="571">
        <v>15</v>
      </c>
      <c r="BN14" s="571">
        <v>14</v>
      </c>
      <c r="BO14" s="572">
        <v>24</v>
      </c>
      <c r="BP14" s="572">
        <v>24</v>
      </c>
      <c r="BQ14" s="573">
        <v>0</v>
      </c>
      <c r="BR14" s="573">
        <v>3</v>
      </c>
      <c r="BS14" s="573">
        <v>3</v>
      </c>
      <c r="BT14" s="573">
        <v>4</v>
      </c>
      <c r="BU14" s="573">
        <v>4</v>
      </c>
      <c r="BV14" s="573">
        <v>4</v>
      </c>
      <c r="BW14" s="574">
        <v>14</v>
      </c>
      <c r="BX14" s="574">
        <v>14</v>
      </c>
      <c r="BY14" s="575">
        <v>20</v>
      </c>
      <c r="BZ14" s="575">
        <v>24</v>
      </c>
      <c r="CA14" s="570">
        <v>16</v>
      </c>
      <c r="CB14" s="570">
        <v>15</v>
      </c>
      <c r="CC14" s="570">
        <v>16</v>
      </c>
      <c r="CD14" s="570">
        <v>15</v>
      </c>
      <c r="CE14" s="570">
        <v>15</v>
      </c>
      <c r="CF14" s="573">
        <v>20</v>
      </c>
      <c r="CG14" s="573">
        <v>20</v>
      </c>
      <c r="CH14" s="573">
        <v>20</v>
      </c>
      <c r="CI14" s="573">
        <v>20</v>
      </c>
      <c r="CJ14" s="573">
        <v>20</v>
      </c>
      <c r="CK14" s="570">
        <v>16</v>
      </c>
      <c r="CL14" s="570">
        <v>15</v>
      </c>
      <c r="CM14" s="570">
        <v>15</v>
      </c>
      <c r="CN14" s="570">
        <v>15</v>
      </c>
      <c r="CO14" s="526">
        <v>15</v>
      </c>
      <c r="CP14" s="497"/>
      <c r="CQ14" s="317" t="str">
        <f>IF(DOB!C14="","",DOB!C14)</f>
        <v>iPphl twu] nks gtkj ,d</v>
      </c>
      <c r="CR14" s="402" t="s">
        <v>95</v>
      </c>
      <c r="CS14" s="329"/>
      <c r="CT14" s="329"/>
      <c r="CU14" s="585">
        <v>12</v>
      </c>
      <c r="CV14" s="588"/>
      <c r="CW14" s="587"/>
      <c r="CX14" s="588"/>
      <c r="CY14" s="587"/>
      <c r="CZ14" s="588"/>
      <c r="DA14" s="587"/>
      <c r="DB14" s="588"/>
      <c r="DC14" s="587"/>
      <c r="DD14" s="588"/>
      <c r="DE14" s="587"/>
      <c r="DF14" s="588"/>
      <c r="DG14" s="587"/>
      <c r="DH14" s="588"/>
      <c r="DI14" s="587"/>
      <c r="DJ14" s="588"/>
      <c r="DK14" s="587"/>
      <c r="DL14" s="588"/>
      <c r="DM14" s="587"/>
      <c r="DN14" s="588"/>
      <c r="DO14" s="587"/>
      <c r="DP14" s="588"/>
      <c r="DQ14" s="587"/>
      <c r="DR14" s="588"/>
      <c r="DS14" s="10"/>
      <c r="DT14" s="10"/>
      <c r="DU14" s="10"/>
      <c r="DV14" s="592" t="str">
        <f t="shared" si="3"/>
        <v/>
      </c>
      <c r="DW14" s="593" t="str">
        <f t="shared" si="4"/>
        <v/>
      </c>
      <c r="DX14" s="594" t="str">
        <f t="shared" si="5"/>
        <v/>
      </c>
      <c r="DY14" s="593" t="str">
        <f t="shared" si="6"/>
        <v/>
      </c>
      <c r="DZ14" s="594" t="str">
        <f t="shared" si="7"/>
        <v/>
      </c>
      <c r="EA14" s="593" t="str">
        <f t="shared" si="8"/>
        <v/>
      </c>
      <c r="EB14" s="594" t="str">
        <f t="shared" si="9"/>
        <v/>
      </c>
      <c r="EC14" s="593" t="str">
        <f t="shared" si="10"/>
        <v/>
      </c>
      <c r="ED14" s="594" t="str">
        <f t="shared" si="11"/>
        <v/>
      </c>
      <c r="EE14" s="593" t="str">
        <f t="shared" si="12"/>
        <v/>
      </c>
      <c r="EF14" s="594" t="str">
        <f t="shared" si="13"/>
        <v/>
      </c>
      <c r="EG14" s="593" t="str">
        <f t="shared" si="14"/>
        <v/>
      </c>
      <c r="EH14" s="594" t="str">
        <f t="shared" si="15"/>
        <v/>
      </c>
      <c r="EI14" s="593" t="str">
        <f t="shared" si="16"/>
        <v/>
      </c>
      <c r="EJ14" s="594" t="str">
        <f t="shared" si="17"/>
        <v/>
      </c>
      <c r="EK14" s="593" t="str">
        <f t="shared" si="18"/>
        <v/>
      </c>
      <c r="EL14" s="594" t="str">
        <f t="shared" si="19"/>
        <v/>
      </c>
      <c r="EM14" s="593" t="str">
        <f t="shared" si="20"/>
        <v/>
      </c>
      <c r="EN14" s="594" t="str">
        <f t="shared" si="21"/>
        <v/>
      </c>
      <c r="EO14" s="593" t="str">
        <f t="shared" si="22"/>
        <v/>
      </c>
      <c r="EP14" s="405" t="str">
        <f t="shared" si="23"/>
        <v/>
      </c>
      <c r="EQ14" s="418" t="str">
        <f t="shared" si="24"/>
        <v/>
      </c>
      <c r="ER14" s="10"/>
      <c r="ES14" s="10"/>
      <c r="ET14" s="10"/>
    </row>
    <row r="15" spans="1:150" s="16" customFormat="1" ht="18" customHeight="1">
      <c r="A15" s="527">
        <v>9</v>
      </c>
      <c r="B15" s="467" t="s">
        <v>84</v>
      </c>
      <c r="C15" s="386" t="s">
        <v>48</v>
      </c>
      <c r="D15" s="576">
        <v>809</v>
      </c>
      <c r="E15" s="628"/>
      <c r="F15" s="468">
        <v>973</v>
      </c>
      <c r="G15" s="693">
        <v>41114</v>
      </c>
      <c r="H15" s="692">
        <v>36693</v>
      </c>
      <c r="I15" s="475" t="str">
        <f t="shared" si="25"/>
        <v xml:space="preserve">lksyg twu] nks gtkj </v>
      </c>
      <c r="J15" s="92" t="s">
        <v>404</v>
      </c>
      <c r="K15" s="102" t="s">
        <v>423</v>
      </c>
      <c r="L15" s="92" t="s">
        <v>424</v>
      </c>
      <c r="M15" s="102" t="s">
        <v>346</v>
      </c>
      <c r="N15" s="92" t="s">
        <v>347</v>
      </c>
      <c r="O15" s="102" t="s">
        <v>348</v>
      </c>
      <c r="P15" s="514" t="s">
        <v>349</v>
      </c>
      <c r="Q15" s="271"/>
      <c r="R15" s="562">
        <v>5</v>
      </c>
      <c r="S15" s="562">
        <v>5</v>
      </c>
      <c r="T15" s="562">
        <v>5</v>
      </c>
      <c r="U15" s="562">
        <v>5</v>
      </c>
      <c r="V15" s="562">
        <v>5</v>
      </c>
      <c r="W15" s="562">
        <v>5</v>
      </c>
      <c r="X15" s="571">
        <v>44</v>
      </c>
      <c r="Y15" s="571">
        <v>17</v>
      </c>
      <c r="Z15" s="572">
        <v>58</v>
      </c>
      <c r="AA15" s="572">
        <v>25</v>
      </c>
      <c r="AB15" s="573">
        <v>3</v>
      </c>
      <c r="AC15" s="573">
        <v>3</v>
      </c>
      <c r="AD15" s="573">
        <v>3</v>
      </c>
      <c r="AE15" s="573">
        <v>3</v>
      </c>
      <c r="AF15" s="573">
        <v>5</v>
      </c>
      <c r="AG15" s="573">
        <v>5</v>
      </c>
      <c r="AH15" s="574">
        <v>12</v>
      </c>
      <c r="AI15" s="574">
        <v>18</v>
      </c>
      <c r="AJ15" s="575">
        <v>45</v>
      </c>
      <c r="AK15" s="575">
        <v>25</v>
      </c>
      <c r="AL15" s="562" t="s">
        <v>461</v>
      </c>
      <c r="AM15" s="570">
        <v>4</v>
      </c>
      <c r="AN15" s="570">
        <v>4</v>
      </c>
      <c r="AO15" s="570">
        <v>5</v>
      </c>
      <c r="AP15" s="570">
        <v>5</v>
      </c>
      <c r="AQ15" s="570">
        <v>5</v>
      </c>
      <c r="AR15" s="570">
        <v>5</v>
      </c>
      <c r="AS15" s="571">
        <v>35</v>
      </c>
      <c r="AT15" s="571">
        <v>16</v>
      </c>
      <c r="AU15" s="572">
        <v>43</v>
      </c>
      <c r="AV15" s="572">
        <v>25</v>
      </c>
      <c r="AW15" s="573">
        <v>5</v>
      </c>
      <c r="AX15" s="573">
        <v>4</v>
      </c>
      <c r="AY15" s="573">
        <v>2</v>
      </c>
      <c r="AZ15" s="573">
        <v>4</v>
      </c>
      <c r="BA15" s="573">
        <v>4</v>
      </c>
      <c r="BB15" s="573">
        <v>4</v>
      </c>
      <c r="BC15" s="574">
        <v>20</v>
      </c>
      <c r="BD15" s="574">
        <v>16</v>
      </c>
      <c r="BE15" s="575">
        <v>38</v>
      </c>
      <c r="BF15" s="575">
        <v>25</v>
      </c>
      <c r="BG15" s="570">
        <v>3</v>
      </c>
      <c r="BH15" s="570">
        <v>2</v>
      </c>
      <c r="BI15" s="570">
        <v>4</v>
      </c>
      <c r="BJ15" s="570">
        <v>5</v>
      </c>
      <c r="BK15" s="570">
        <v>4</v>
      </c>
      <c r="BL15" s="570">
        <v>4</v>
      </c>
      <c r="BM15" s="571">
        <v>27</v>
      </c>
      <c r="BN15" s="571">
        <v>16</v>
      </c>
      <c r="BO15" s="572">
        <v>39</v>
      </c>
      <c r="BP15" s="572">
        <v>25</v>
      </c>
      <c r="BQ15" s="573">
        <v>1</v>
      </c>
      <c r="BR15" s="573">
        <v>3</v>
      </c>
      <c r="BS15" s="573">
        <v>3</v>
      </c>
      <c r="BT15" s="573">
        <v>4</v>
      </c>
      <c r="BU15" s="573">
        <v>5</v>
      </c>
      <c r="BV15" s="573">
        <v>5</v>
      </c>
      <c r="BW15" s="574">
        <v>30</v>
      </c>
      <c r="BX15" s="574">
        <v>15</v>
      </c>
      <c r="BY15" s="575">
        <v>44</v>
      </c>
      <c r="BZ15" s="575">
        <v>25</v>
      </c>
      <c r="CA15" s="570">
        <v>17</v>
      </c>
      <c r="CB15" s="570">
        <v>15</v>
      </c>
      <c r="CC15" s="570">
        <v>17</v>
      </c>
      <c r="CD15" s="570">
        <v>15</v>
      </c>
      <c r="CE15" s="570">
        <v>15</v>
      </c>
      <c r="CF15" s="573">
        <v>20</v>
      </c>
      <c r="CG15" s="573">
        <v>20</v>
      </c>
      <c r="CH15" s="573">
        <v>20</v>
      </c>
      <c r="CI15" s="573">
        <v>20</v>
      </c>
      <c r="CJ15" s="573">
        <v>20</v>
      </c>
      <c r="CK15" s="570">
        <v>15</v>
      </c>
      <c r="CL15" s="570">
        <v>15</v>
      </c>
      <c r="CM15" s="570">
        <v>14</v>
      </c>
      <c r="CN15" s="570">
        <v>14</v>
      </c>
      <c r="CO15" s="526">
        <v>15</v>
      </c>
      <c r="CP15" s="497"/>
      <c r="CQ15" s="317" t="str">
        <f>IF(DOB!C15="","",DOB!C15)</f>
        <v xml:space="preserve">lksyg twu] nks gtkj </v>
      </c>
      <c r="CR15" s="402"/>
      <c r="CS15" s="329"/>
      <c r="CT15" s="329"/>
      <c r="CU15" s="585">
        <v>12</v>
      </c>
      <c r="CV15" s="588"/>
      <c r="CW15" s="587"/>
      <c r="CX15" s="588"/>
      <c r="CY15" s="587"/>
      <c r="CZ15" s="588"/>
      <c r="DA15" s="587"/>
      <c r="DB15" s="588"/>
      <c r="DC15" s="587"/>
      <c r="DD15" s="588"/>
      <c r="DE15" s="587"/>
      <c r="DF15" s="588"/>
      <c r="DG15" s="587"/>
      <c r="DH15" s="588"/>
      <c r="DI15" s="587"/>
      <c r="DJ15" s="588"/>
      <c r="DK15" s="587"/>
      <c r="DL15" s="588"/>
      <c r="DM15" s="587"/>
      <c r="DN15" s="588"/>
      <c r="DO15" s="587"/>
      <c r="DP15" s="588"/>
      <c r="DQ15" s="587"/>
      <c r="DR15" s="588"/>
      <c r="DS15" s="10"/>
      <c r="DT15" s="10"/>
      <c r="DU15" s="10"/>
      <c r="DV15" s="592" t="str">
        <f t="shared" si="3"/>
        <v/>
      </c>
      <c r="DW15" s="593" t="str">
        <f t="shared" si="4"/>
        <v/>
      </c>
      <c r="DX15" s="594" t="str">
        <f t="shared" si="5"/>
        <v/>
      </c>
      <c r="DY15" s="593" t="str">
        <f t="shared" si="6"/>
        <v/>
      </c>
      <c r="DZ15" s="594" t="str">
        <f t="shared" si="7"/>
        <v/>
      </c>
      <c r="EA15" s="593" t="str">
        <f t="shared" si="8"/>
        <v/>
      </c>
      <c r="EB15" s="594" t="str">
        <f t="shared" si="9"/>
        <v/>
      </c>
      <c r="EC15" s="593" t="str">
        <f t="shared" si="10"/>
        <v/>
      </c>
      <c r="ED15" s="594" t="str">
        <f t="shared" si="11"/>
        <v/>
      </c>
      <c r="EE15" s="593" t="str">
        <f t="shared" si="12"/>
        <v/>
      </c>
      <c r="EF15" s="594" t="str">
        <f t="shared" si="13"/>
        <v/>
      </c>
      <c r="EG15" s="593" t="str">
        <f t="shared" si="14"/>
        <v/>
      </c>
      <c r="EH15" s="594" t="str">
        <f t="shared" si="15"/>
        <v/>
      </c>
      <c r="EI15" s="593" t="str">
        <f t="shared" si="16"/>
        <v/>
      </c>
      <c r="EJ15" s="594" t="str">
        <f t="shared" si="17"/>
        <v/>
      </c>
      <c r="EK15" s="593" t="str">
        <f t="shared" si="18"/>
        <v/>
      </c>
      <c r="EL15" s="594" t="str">
        <f t="shared" si="19"/>
        <v/>
      </c>
      <c r="EM15" s="593" t="str">
        <f t="shared" si="20"/>
        <v/>
      </c>
      <c r="EN15" s="594" t="str">
        <f t="shared" si="21"/>
        <v/>
      </c>
      <c r="EO15" s="593" t="str">
        <f t="shared" si="22"/>
        <v/>
      </c>
      <c r="EP15" s="405" t="str">
        <f t="shared" si="23"/>
        <v/>
      </c>
      <c r="EQ15" s="418" t="str">
        <f t="shared" si="24"/>
        <v/>
      </c>
      <c r="ER15" s="10"/>
      <c r="ES15" s="10"/>
      <c r="ET15" s="10"/>
    </row>
    <row r="16" spans="1:150" s="16" customFormat="1" ht="18" customHeight="1">
      <c r="A16" s="527">
        <v>10</v>
      </c>
      <c r="B16" s="467" t="s">
        <v>84</v>
      </c>
      <c r="C16" s="386" t="s">
        <v>62</v>
      </c>
      <c r="D16" s="577">
        <v>810</v>
      </c>
      <c r="E16" s="628"/>
      <c r="F16" s="468">
        <v>909</v>
      </c>
      <c r="G16" s="693">
        <v>41099</v>
      </c>
      <c r="H16" s="692">
        <v>36712</v>
      </c>
      <c r="I16" s="475" t="str">
        <f t="shared" si="25"/>
        <v xml:space="preserve">ikap tqykbZ] nks gtkj </v>
      </c>
      <c r="J16" s="92" t="s">
        <v>405</v>
      </c>
      <c r="K16" s="102" t="s">
        <v>425</v>
      </c>
      <c r="L16" s="92" t="s">
        <v>426</v>
      </c>
      <c r="M16" s="102" t="s">
        <v>350</v>
      </c>
      <c r="N16" s="92" t="s">
        <v>351</v>
      </c>
      <c r="O16" s="102" t="s">
        <v>352</v>
      </c>
      <c r="P16" s="514" t="s">
        <v>353</v>
      </c>
      <c r="Q16" s="271"/>
      <c r="R16" s="562">
        <v>5</v>
      </c>
      <c r="S16" s="562">
        <v>5</v>
      </c>
      <c r="T16" s="562">
        <v>5</v>
      </c>
      <c r="U16" s="562">
        <v>5</v>
      </c>
      <c r="V16" s="562">
        <v>5</v>
      </c>
      <c r="W16" s="562">
        <v>5</v>
      </c>
      <c r="X16" s="571">
        <v>4</v>
      </c>
      <c r="Y16" s="571">
        <v>13</v>
      </c>
      <c r="Z16" s="572">
        <v>35</v>
      </c>
      <c r="AA16" s="572">
        <v>22</v>
      </c>
      <c r="AB16" s="573">
        <v>4</v>
      </c>
      <c r="AC16" s="573">
        <v>4</v>
      </c>
      <c r="AD16" s="573">
        <v>5</v>
      </c>
      <c r="AE16" s="573">
        <v>4</v>
      </c>
      <c r="AF16" s="573">
        <v>5</v>
      </c>
      <c r="AG16" s="573">
        <v>5</v>
      </c>
      <c r="AH16" s="574">
        <v>9</v>
      </c>
      <c r="AI16" s="574">
        <v>14</v>
      </c>
      <c r="AJ16" s="575">
        <v>24</v>
      </c>
      <c r="AK16" s="575">
        <v>22</v>
      </c>
      <c r="AL16" s="562" t="s">
        <v>461</v>
      </c>
      <c r="AM16" s="570">
        <v>2</v>
      </c>
      <c r="AN16" s="570">
        <v>3</v>
      </c>
      <c r="AO16" s="570">
        <v>5</v>
      </c>
      <c r="AP16" s="570">
        <v>4</v>
      </c>
      <c r="AQ16" s="570">
        <v>4</v>
      </c>
      <c r="AR16" s="570">
        <v>4</v>
      </c>
      <c r="AS16" s="571">
        <v>21</v>
      </c>
      <c r="AT16" s="571">
        <v>12</v>
      </c>
      <c r="AU16" s="572">
        <v>27</v>
      </c>
      <c r="AV16" s="572">
        <v>22</v>
      </c>
      <c r="AW16" s="573">
        <v>5</v>
      </c>
      <c r="AX16" s="573">
        <v>4</v>
      </c>
      <c r="AY16" s="573">
        <v>2</v>
      </c>
      <c r="AZ16" s="573">
        <v>4</v>
      </c>
      <c r="BA16" s="573">
        <v>4</v>
      </c>
      <c r="BB16" s="573">
        <v>3</v>
      </c>
      <c r="BC16" s="574">
        <v>17</v>
      </c>
      <c r="BD16" s="574">
        <v>18</v>
      </c>
      <c r="BE16" s="575">
        <v>22</v>
      </c>
      <c r="BF16" s="575">
        <v>22</v>
      </c>
      <c r="BG16" s="570">
        <v>2</v>
      </c>
      <c r="BH16" s="570">
        <v>2</v>
      </c>
      <c r="BI16" s="570">
        <v>5</v>
      </c>
      <c r="BJ16" s="570">
        <v>5</v>
      </c>
      <c r="BK16" s="570">
        <v>3</v>
      </c>
      <c r="BL16" s="570">
        <v>3</v>
      </c>
      <c r="BM16" s="571">
        <v>17</v>
      </c>
      <c r="BN16" s="571">
        <v>15</v>
      </c>
      <c r="BO16" s="572">
        <v>20</v>
      </c>
      <c r="BP16" s="572">
        <v>22</v>
      </c>
      <c r="BQ16" s="573">
        <v>1</v>
      </c>
      <c r="BR16" s="573">
        <v>3</v>
      </c>
      <c r="BS16" s="573">
        <v>2</v>
      </c>
      <c r="BT16" s="573">
        <v>4</v>
      </c>
      <c r="BU16" s="573">
        <v>4</v>
      </c>
      <c r="BV16" s="573">
        <v>4</v>
      </c>
      <c r="BW16" s="574">
        <v>9</v>
      </c>
      <c r="BX16" s="574">
        <v>14</v>
      </c>
      <c r="BY16" s="575">
        <v>21</v>
      </c>
      <c r="BZ16" s="575">
        <v>22</v>
      </c>
      <c r="CA16" s="570">
        <v>18</v>
      </c>
      <c r="CB16" s="570">
        <v>14</v>
      </c>
      <c r="CC16" s="570">
        <v>18</v>
      </c>
      <c r="CD16" s="570">
        <v>14</v>
      </c>
      <c r="CE16" s="570">
        <v>14</v>
      </c>
      <c r="CF16" s="573">
        <v>20</v>
      </c>
      <c r="CG16" s="573">
        <v>20</v>
      </c>
      <c r="CH16" s="573">
        <v>20</v>
      </c>
      <c r="CI16" s="573">
        <v>20</v>
      </c>
      <c r="CJ16" s="573">
        <v>20</v>
      </c>
      <c r="CK16" s="570">
        <v>15</v>
      </c>
      <c r="CL16" s="570">
        <v>14</v>
      </c>
      <c r="CM16" s="570">
        <v>18</v>
      </c>
      <c r="CN16" s="570">
        <v>15</v>
      </c>
      <c r="CO16" s="526">
        <v>14</v>
      </c>
      <c r="CP16" s="497"/>
      <c r="CQ16" s="317" t="str">
        <f>IF(DOB!C16="","",DOB!C16)</f>
        <v xml:space="preserve">ikap tqykbZ] nks gtkj </v>
      </c>
      <c r="CR16" s="402"/>
      <c r="CS16" s="329"/>
      <c r="CT16" s="329"/>
      <c r="CU16" s="585">
        <v>12</v>
      </c>
      <c r="CV16" s="588"/>
      <c r="CW16" s="587"/>
      <c r="CX16" s="588"/>
      <c r="CY16" s="587"/>
      <c r="CZ16" s="588"/>
      <c r="DA16" s="587"/>
      <c r="DB16" s="588"/>
      <c r="DC16" s="587"/>
      <c r="DD16" s="588"/>
      <c r="DE16" s="587"/>
      <c r="DF16" s="588"/>
      <c r="DG16" s="587"/>
      <c r="DH16" s="588"/>
      <c r="DI16" s="587"/>
      <c r="DJ16" s="588"/>
      <c r="DK16" s="587"/>
      <c r="DL16" s="588"/>
      <c r="DM16" s="587"/>
      <c r="DN16" s="588"/>
      <c r="DO16" s="587"/>
      <c r="DP16" s="588"/>
      <c r="DQ16" s="587"/>
      <c r="DR16" s="588"/>
      <c r="DS16" s="10"/>
      <c r="DT16" s="10"/>
      <c r="DU16" s="10"/>
      <c r="DV16" s="592" t="str">
        <f t="shared" si="3"/>
        <v/>
      </c>
      <c r="DW16" s="593" t="str">
        <f t="shared" si="4"/>
        <v/>
      </c>
      <c r="DX16" s="594" t="str">
        <f t="shared" si="5"/>
        <v/>
      </c>
      <c r="DY16" s="593" t="str">
        <f t="shared" si="6"/>
        <v/>
      </c>
      <c r="DZ16" s="594" t="str">
        <f t="shared" si="7"/>
        <v/>
      </c>
      <c r="EA16" s="593" t="str">
        <f t="shared" si="8"/>
        <v/>
      </c>
      <c r="EB16" s="594" t="str">
        <f t="shared" si="9"/>
        <v/>
      </c>
      <c r="EC16" s="593" t="str">
        <f t="shared" si="10"/>
        <v/>
      </c>
      <c r="ED16" s="594" t="str">
        <f t="shared" si="11"/>
        <v/>
      </c>
      <c r="EE16" s="593" t="str">
        <f t="shared" si="12"/>
        <v/>
      </c>
      <c r="EF16" s="594" t="str">
        <f t="shared" si="13"/>
        <v/>
      </c>
      <c r="EG16" s="593" t="str">
        <f t="shared" si="14"/>
        <v/>
      </c>
      <c r="EH16" s="594" t="str">
        <f t="shared" si="15"/>
        <v/>
      </c>
      <c r="EI16" s="593" t="str">
        <f t="shared" si="16"/>
        <v/>
      </c>
      <c r="EJ16" s="594" t="str">
        <f t="shared" si="17"/>
        <v/>
      </c>
      <c r="EK16" s="593" t="str">
        <f t="shared" si="18"/>
        <v/>
      </c>
      <c r="EL16" s="594" t="str">
        <f t="shared" si="19"/>
        <v/>
      </c>
      <c r="EM16" s="593" t="str">
        <f t="shared" si="20"/>
        <v/>
      </c>
      <c r="EN16" s="594" t="str">
        <f t="shared" si="21"/>
        <v/>
      </c>
      <c r="EO16" s="593" t="str">
        <f t="shared" si="22"/>
        <v/>
      </c>
      <c r="EP16" s="405" t="str">
        <f t="shared" si="23"/>
        <v/>
      </c>
      <c r="EQ16" s="418" t="str">
        <f t="shared" si="24"/>
        <v/>
      </c>
      <c r="ER16" s="10"/>
      <c r="ES16" s="10"/>
      <c r="ET16" s="10"/>
    </row>
    <row r="17" spans="1:150" s="16" customFormat="1" ht="18" customHeight="1">
      <c r="A17" s="527">
        <v>11</v>
      </c>
      <c r="B17" s="467" t="s">
        <v>93</v>
      </c>
      <c r="C17" s="386" t="s">
        <v>62</v>
      </c>
      <c r="D17" s="576">
        <v>811</v>
      </c>
      <c r="E17" s="628"/>
      <c r="F17" s="468">
        <v>1027</v>
      </c>
      <c r="G17" s="693">
        <v>41463</v>
      </c>
      <c r="H17" s="692">
        <v>37104</v>
      </c>
      <c r="I17" s="475" t="str">
        <f t="shared" si="25"/>
        <v>,d vxLr] nks gtkj ,d</v>
      </c>
      <c r="J17" s="92" t="s">
        <v>406</v>
      </c>
      <c r="K17" s="102" t="s">
        <v>427</v>
      </c>
      <c r="L17" s="92" t="s">
        <v>428</v>
      </c>
      <c r="M17" s="102" t="s">
        <v>354</v>
      </c>
      <c r="N17" s="92" t="s">
        <v>355</v>
      </c>
      <c r="O17" s="102" t="s">
        <v>356</v>
      </c>
      <c r="P17" s="514" t="s">
        <v>357</v>
      </c>
      <c r="Q17" s="271"/>
      <c r="R17" s="562">
        <v>5</v>
      </c>
      <c r="S17" s="562">
        <v>5</v>
      </c>
      <c r="T17" s="562">
        <v>5</v>
      </c>
      <c r="U17" s="562">
        <v>5</v>
      </c>
      <c r="V17" s="562">
        <v>5</v>
      </c>
      <c r="W17" s="562">
        <v>5</v>
      </c>
      <c r="X17" s="571">
        <v>11</v>
      </c>
      <c r="Y17" s="571">
        <v>16</v>
      </c>
      <c r="Z17" s="572">
        <v>29</v>
      </c>
      <c r="AA17" s="572">
        <v>20</v>
      </c>
      <c r="AB17" s="573">
        <v>4</v>
      </c>
      <c r="AC17" s="573">
        <v>4</v>
      </c>
      <c r="AD17" s="573">
        <v>4</v>
      </c>
      <c r="AE17" s="573">
        <v>4</v>
      </c>
      <c r="AF17" s="573">
        <v>5</v>
      </c>
      <c r="AG17" s="573">
        <v>5</v>
      </c>
      <c r="AH17" s="574">
        <v>15</v>
      </c>
      <c r="AI17" s="574">
        <v>16</v>
      </c>
      <c r="AJ17" s="575">
        <v>18</v>
      </c>
      <c r="AK17" s="575">
        <v>20</v>
      </c>
      <c r="AL17" s="562" t="s">
        <v>461</v>
      </c>
      <c r="AM17" s="570">
        <v>2</v>
      </c>
      <c r="AN17" s="570">
        <v>5</v>
      </c>
      <c r="AO17" s="570">
        <v>3</v>
      </c>
      <c r="AP17" s="570">
        <v>3</v>
      </c>
      <c r="AQ17" s="570">
        <v>5</v>
      </c>
      <c r="AR17" s="570">
        <v>5</v>
      </c>
      <c r="AS17" s="571">
        <v>14</v>
      </c>
      <c r="AT17" s="571">
        <v>14</v>
      </c>
      <c r="AU17" s="572">
        <v>31</v>
      </c>
      <c r="AV17" s="572">
        <v>20</v>
      </c>
      <c r="AW17" s="573">
        <v>5</v>
      </c>
      <c r="AX17" s="573">
        <v>4</v>
      </c>
      <c r="AY17" s="573">
        <v>1</v>
      </c>
      <c r="AZ17" s="573">
        <v>3</v>
      </c>
      <c r="BA17" s="573">
        <v>3</v>
      </c>
      <c r="BB17" s="573">
        <v>4</v>
      </c>
      <c r="BC17" s="574">
        <v>17</v>
      </c>
      <c r="BD17" s="574">
        <v>18</v>
      </c>
      <c r="BE17" s="575">
        <v>26</v>
      </c>
      <c r="BF17" s="575">
        <v>20</v>
      </c>
      <c r="BG17" s="570">
        <v>2</v>
      </c>
      <c r="BH17" s="570">
        <v>3</v>
      </c>
      <c r="BI17" s="570">
        <v>5</v>
      </c>
      <c r="BJ17" s="570">
        <v>5</v>
      </c>
      <c r="BK17" s="570">
        <v>2</v>
      </c>
      <c r="BL17" s="570">
        <v>3</v>
      </c>
      <c r="BM17" s="571">
        <v>20</v>
      </c>
      <c r="BN17" s="571">
        <v>12</v>
      </c>
      <c r="BO17" s="572">
        <v>22</v>
      </c>
      <c r="BP17" s="572">
        <v>20</v>
      </c>
      <c r="BQ17" s="573">
        <v>0</v>
      </c>
      <c r="BR17" s="573">
        <v>3</v>
      </c>
      <c r="BS17" s="573">
        <v>1</v>
      </c>
      <c r="BT17" s="573">
        <v>3</v>
      </c>
      <c r="BU17" s="573">
        <v>4</v>
      </c>
      <c r="BV17" s="573">
        <v>5</v>
      </c>
      <c r="BW17" s="574">
        <v>14</v>
      </c>
      <c r="BX17" s="574">
        <v>16</v>
      </c>
      <c r="BY17" s="575">
        <v>23</v>
      </c>
      <c r="BZ17" s="575">
        <v>20</v>
      </c>
      <c r="CA17" s="570">
        <v>15</v>
      </c>
      <c r="CB17" s="570">
        <v>16</v>
      </c>
      <c r="CC17" s="570">
        <v>15</v>
      </c>
      <c r="CD17" s="570">
        <v>16</v>
      </c>
      <c r="CE17" s="570">
        <v>16</v>
      </c>
      <c r="CF17" s="573">
        <v>20</v>
      </c>
      <c r="CG17" s="573">
        <v>20</v>
      </c>
      <c r="CH17" s="573">
        <v>20</v>
      </c>
      <c r="CI17" s="573">
        <v>20</v>
      </c>
      <c r="CJ17" s="573">
        <v>20</v>
      </c>
      <c r="CK17" s="570">
        <v>15</v>
      </c>
      <c r="CL17" s="570">
        <v>16</v>
      </c>
      <c r="CM17" s="570">
        <v>15</v>
      </c>
      <c r="CN17" s="570">
        <v>16</v>
      </c>
      <c r="CO17" s="526">
        <v>16</v>
      </c>
      <c r="CP17" s="497"/>
      <c r="CQ17" s="317" t="str">
        <f>IF(DOB!C17="","",DOB!C17)</f>
        <v>,d vxLr] nks gtkj ,d</v>
      </c>
      <c r="CR17" s="402" t="s">
        <v>62</v>
      </c>
      <c r="CS17" s="329"/>
      <c r="CT17" s="329"/>
      <c r="CU17" s="585">
        <v>12</v>
      </c>
      <c r="CV17" s="588"/>
      <c r="CW17" s="587"/>
      <c r="CX17" s="588"/>
      <c r="CY17" s="587"/>
      <c r="CZ17" s="588"/>
      <c r="DA17" s="587"/>
      <c r="DB17" s="588"/>
      <c r="DC17" s="587"/>
      <c r="DD17" s="588"/>
      <c r="DE17" s="587"/>
      <c r="DF17" s="588"/>
      <c r="DG17" s="587"/>
      <c r="DH17" s="588"/>
      <c r="DI17" s="587"/>
      <c r="DJ17" s="588"/>
      <c r="DK17" s="587"/>
      <c r="DL17" s="588"/>
      <c r="DM17" s="587"/>
      <c r="DN17" s="588"/>
      <c r="DO17" s="587"/>
      <c r="DP17" s="588"/>
      <c r="DQ17" s="587"/>
      <c r="DR17" s="588"/>
      <c r="DS17" s="10"/>
      <c r="DT17" s="10"/>
      <c r="DU17" s="10"/>
      <c r="DV17" s="592" t="str">
        <f t="shared" si="3"/>
        <v/>
      </c>
      <c r="DW17" s="593" t="str">
        <f t="shared" si="4"/>
        <v/>
      </c>
      <c r="DX17" s="594" t="str">
        <f t="shared" si="5"/>
        <v/>
      </c>
      <c r="DY17" s="593" t="str">
        <f t="shared" si="6"/>
        <v/>
      </c>
      <c r="DZ17" s="594" t="str">
        <f t="shared" si="7"/>
        <v/>
      </c>
      <c r="EA17" s="593" t="str">
        <f t="shared" si="8"/>
        <v/>
      </c>
      <c r="EB17" s="594" t="str">
        <f t="shared" si="9"/>
        <v/>
      </c>
      <c r="EC17" s="593" t="str">
        <f t="shared" si="10"/>
        <v/>
      </c>
      <c r="ED17" s="594" t="str">
        <f t="shared" si="11"/>
        <v/>
      </c>
      <c r="EE17" s="593" t="str">
        <f t="shared" si="12"/>
        <v/>
      </c>
      <c r="EF17" s="594" t="str">
        <f t="shared" si="13"/>
        <v/>
      </c>
      <c r="EG17" s="593" t="str">
        <f t="shared" si="14"/>
        <v/>
      </c>
      <c r="EH17" s="594" t="str">
        <f t="shared" si="15"/>
        <v/>
      </c>
      <c r="EI17" s="593" t="str">
        <f t="shared" si="16"/>
        <v/>
      </c>
      <c r="EJ17" s="594" t="str">
        <f t="shared" si="17"/>
        <v/>
      </c>
      <c r="EK17" s="593" t="str">
        <f t="shared" si="18"/>
        <v/>
      </c>
      <c r="EL17" s="594" t="str">
        <f t="shared" si="19"/>
        <v/>
      </c>
      <c r="EM17" s="593" t="str">
        <f t="shared" si="20"/>
        <v/>
      </c>
      <c r="EN17" s="594" t="str">
        <f t="shared" si="21"/>
        <v/>
      </c>
      <c r="EO17" s="593" t="str">
        <f t="shared" si="22"/>
        <v/>
      </c>
      <c r="EP17" s="405" t="str">
        <f t="shared" si="23"/>
        <v/>
      </c>
      <c r="EQ17" s="418" t="str">
        <f t="shared" si="24"/>
        <v/>
      </c>
      <c r="ER17" s="10"/>
      <c r="ES17" s="10"/>
      <c r="ET17" s="10"/>
    </row>
    <row r="18" spans="1:150" s="16" customFormat="1" ht="18" customHeight="1">
      <c r="A18" s="527">
        <v>12</v>
      </c>
      <c r="B18" s="467" t="s">
        <v>94</v>
      </c>
      <c r="C18" s="386" t="s">
        <v>62</v>
      </c>
      <c r="D18" s="577">
        <v>812</v>
      </c>
      <c r="E18" s="628"/>
      <c r="F18" s="468">
        <v>922</v>
      </c>
      <c r="G18" s="693">
        <v>41101</v>
      </c>
      <c r="H18" s="692">
        <v>36674</v>
      </c>
      <c r="I18" s="475" t="str">
        <f>CQ18</f>
        <v xml:space="preserve">vBkbZl ebZ] nks gtkj </v>
      </c>
      <c r="J18" s="92" t="s">
        <v>429</v>
      </c>
      <c r="K18" s="102" t="s">
        <v>430</v>
      </c>
      <c r="L18" s="92" t="s">
        <v>431</v>
      </c>
      <c r="M18" s="102" t="s">
        <v>358</v>
      </c>
      <c r="N18" s="92" t="s">
        <v>359</v>
      </c>
      <c r="O18" s="102" t="s">
        <v>360</v>
      </c>
      <c r="P18" s="514" t="s">
        <v>361</v>
      </c>
      <c r="Q18" s="271"/>
      <c r="R18" s="562">
        <v>5</v>
      </c>
      <c r="S18" s="562">
        <v>5</v>
      </c>
      <c r="T18" s="562">
        <v>5</v>
      </c>
      <c r="U18" s="562">
        <v>5</v>
      </c>
      <c r="V18" s="562">
        <v>5</v>
      </c>
      <c r="W18" s="562">
        <v>5</v>
      </c>
      <c r="X18" s="571">
        <v>32</v>
      </c>
      <c r="Y18" s="571">
        <v>18</v>
      </c>
      <c r="Z18" s="572">
        <v>51</v>
      </c>
      <c r="AA18" s="572">
        <v>25</v>
      </c>
      <c r="AB18" s="573">
        <v>4</v>
      </c>
      <c r="AC18" s="573">
        <v>3</v>
      </c>
      <c r="AD18" s="573">
        <v>5</v>
      </c>
      <c r="AE18" s="573">
        <v>5</v>
      </c>
      <c r="AF18" s="573">
        <v>4</v>
      </c>
      <c r="AG18" s="573">
        <v>4</v>
      </c>
      <c r="AH18" s="574">
        <v>38</v>
      </c>
      <c r="AI18" s="574">
        <v>18</v>
      </c>
      <c r="AJ18" s="575">
        <v>60</v>
      </c>
      <c r="AK18" s="575">
        <v>25</v>
      </c>
      <c r="AL18" s="569" t="s">
        <v>113</v>
      </c>
      <c r="AM18" s="570">
        <v>5</v>
      </c>
      <c r="AN18" s="570">
        <v>5</v>
      </c>
      <c r="AO18" s="570">
        <v>5</v>
      </c>
      <c r="AP18" s="570">
        <v>5</v>
      </c>
      <c r="AQ18" s="570">
        <v>5</v>
      </c>
      <c r="AR18" s="570">
        <v>5</v>
      </c>
      <c r="AS18" s="571">
        <v>39</v>
      </c>
      <c r="AT18" s="571">
        <v>16</v>
      </c>
      <c r="AU18" s="572">
        <v>65</v>
      </c>
      <c r="AV18" s="572">
        <v>25</v>
      </c>
      <c r="AW18" s="573">
        <v>5</v>
      </c>
      <c r="AX18" s="573">
        <v>5</v>
      </c>
      <c r="AY18" s="573">
        <v>5</v>
      </c>
      <c r="AZ18" s="573">
        <v>5</v>
      </c>
      <c r="BA18" s="573">
        <v>5</v>
      </c>
      <c r="BB18" s="573">
        <v>5</v>
      </c>
      <c r="BC18" s="574">
        <v>32</v>
      </c>
      <c r="BD18" s="574">
        <v>19</v>
      </c>
      <c r="BE18" s="575">
        <v>49</v>
      </c>
      <c r="BF18" s="575">
        <v>25</v>
      </c>
      <c r="BG18" s="570">
        <v>3</v>
      </c>
      <c r="BH18" s="570">
        <v>3</v>
      </c>
      <c r="BI18" s="570">
        <v>2</v>
      </c>
      <c r="BJ18" s="570">
        <v>3</v>
      </c>
      <c r="BK18" s="570">
        <v>4</v>
      </c>
      <c r="BL18" s="570">
        <v>4</v>
      </c>
      <c r="BM18" s="571">
        <v>36</v>
      </c>
      <c r="BN18" s="571">
        <v>18</v>
      </c>
      <c r="BO18" s="572">
        <v>35</v>
      </c>
      <c r="BP18" s="572">
        <v>25</v>
      </c>
      <c r="BQ18" s="573">
        <v>5</v>
      </c>
      <c r="BR18" s="573">
        <v>5</v>
      </c>
      <c r="BS18" s="573">
        <v>2</v>
      </c>
      <c r="BT18" s="573">
        <v>3</v>
      </c>
      <c r="BU18" s="573">
        <v>5</v>
      </c>
      <c r="BV18" s="573">
        <v>5</v>
      </c>
      <c r="BW18" s="574">
        <v>26</v>
      </c>
      <c r="BX18" s="574">
        <v>17</v>
      </c>
      <c r="BY18" s="575">
        <v>52</v>
      </c>
      <c r="BZ18" s="575">
        <v>25</v>
      </c>
      <c r="CA18" s="570">
        <v>15</v>
      </c>
      <c r="CB18" s="570">
        <v>16</v>
      </c>
      <c r="CC18" s="570">
        <v>15</v>
      </c>
      <c r="CD18" s="570">
        <v>16</v>
      </c>
      <c r="CE18" s="570">
        <v>16</v>
      </c>
      <c r="CF18" s="573">
        <v>20</v>
      </c>
      <c r="CG18" s="573">
        <v>20</v>
      </c>
      <c r="CH18" s="573">
        <v>20</v>
      </c>
      <c r="CI18" s="573">
        <v>20</v>
      </c>
      <c r="CJ18" s="573">
        <v>20</v>
      </c>
      <c r="CK18" s="570">
        <v>15</v>
      </c>
      <c r="CL18" s="570">
        <v>16</v>
      </c>
      <c r="CM18" s="570">
        <v>15</v>
      </c>
      <c r="CN18" s="570">
        <v>16</v>
      </c>
      <c r="CO18" s="526">
        <v>16</v>
      </c>
      <c r="CP18" s="497"/>
      <c r="CQ18" s="317" t="str">
        <f>IF(DOB!C18="","",DOB!C18)</f>
        <v xml:space="preserve">vBkbZl ebZ] nks gtkj </v>
      </c>
      <c r="CR18" s="402" t="s">
        <v>48</v>
      </c>
      <c r="CS18" s="329"/>
      <c r="CT18" s="329"/>
      <c r="CU18" s="585">
        <v>12</v>
      </c>
      <c r="CV18" s="588"/>
      <c r="CW18" s="587"/>
      <c r="CX18" s="588"/>
      <c r="CY18" s="587"/>
      <c r="CZ18" s="588"/>
      <c r="DA18" s="587"/>
      <c r="DB18" s="588"/>
      <c r="DC18" s="587"/>
      <c r="DD18" s="588"/>
      <c r="DE18" s="587"/>
      <c r="DF18" s="588"/>
      <c r="DG18" s="587"/>
      <c r="DH18" s="588"/>
      <c r="DI18" s="587"/>
      <c r="DJ18" s="588"/>
      <c r="DK18" s="587"/>
      <c r="DL18" s="588"/>
      <c r="DM18" s="587"/>
      <c r="DN18" s="588"/>
      <c r="DO18" s="587"/>
      <c r="DP18" s="588"/>
      <c r="DQ18" s="587"/>
      <c r="DR18" s="588"/>
      <c r="DS18" s="10"/>
      <c r="DT18" s="10"/>
      <c r="DU18" s="10"/>
      <c r="DV18" s="592" t="str">
        <f t="shared" si="3"/>
        <v/>
      </c>
      <c r="DW18" s="593" t="str">
        <f t="shared" si="4"/>
        <v/>
      </c>
      <c r="DX18" s="594" t="str">
        <f t="shared" si="5"/>
        <v/>
      </c>
      <c r="DY18" s="593" t="str">
        <f t="shared" si="6"/>
        <v/>
      </c>
      <c r="DZ18" s="594" t="str">
        <f t="shared" si="7"/>
        <v/>
      </c>
      <c r="EA18" s="593" t="str">
        <f t="shared" si="8"/>
        <v/>
      </c>
      <c r="EB18" s="594" t="str">
        <f t="shared" si="9"/>
        <v/>
      </c>
      <c r="EC18" s="593" t="str">
        <f t="shared" si="10"/>
        <v/>
      </c>
      <c r="ED18" s="594" t="str">
        <f t="shared" si="11"/>
        <v/>
      </c>
      <c r="EE18" s="593" t="str">
        <f t="shared" si="12"/>
        <v/>
      </c>
      <c r="EF18" s="594" t="str">
        <f t="shared" si="13"/>
        <v/>
      </c>
      <c r="EG18" s="593" t="str">
        <f t="shared" si="14"/>
        <v/>
      </c>
      <c r="EH18" s="594" t="str">
        <f t="shared" si="15"/>
        <v/>
      </c>
      <c r="EI18" s="593" t="str">
        <f t="shared" si="16"/>
        <v/>
      </c>
      <c r="EJ18" s="594" t="str">
        <f t="shared" si="17"/>
        <v/>
      </c>
      <c r="EK18" s="593" t="str">
        <f t="shared" si="18"/>
        <v/>
      </c>
      <c r="EL18" s="594" t="str">
        <f t="shared" si="19"/>
        <v/>
      </c>
      <c r="EM18" s="593" t="str">
        <f t="shared" si="20"/>
        <v/>
      </c>
      <c r="EN18" s="594" t="str">
        <f t="shared" si="21"/>
        <v/>
      </c>
      <c r="EO18" s="593" t="str">
        <f t="shared" si="22"/>
        <v/>
      </c>
      <c r="EP18" s="405" t="str">
        <f t="shared" si="23"/>
        <v/>
      </c>
      <c r="EQ18" s="418" t="str">
        <f t="shared" si="24"/>
        <v/>
      </c>
      <c r="ER18" s="10"/>
      <c r="ES18" s="10"/>
      <c r="ET18" s="10"/>
    </row>
    <row r="19" spans="1:150" s="16" customFormat="1" ht="18" customHeight="1">
      <c r="A19" s="527">
        <v>13</v>
      </c>
      <c r="B19" s="467" t="s">
        <v>92</v>
      </c>
      <c r="C19" s="386" t="s">
        <v>62</v>
      </c>
      <c r="D19" s="576">
        <v>813</v>
      </c>
      <c r="E19" s="628"/>
      <c r="F19" s="468">
        <v>948</v>
      </c>
      <c r="G19" s="693">
        <v>41103</v>
      </c>
      <c r="H19" s="692">
        <v>36526</v>
      </c>
      <c r="I19" s="475" t="str">
        <f>CQ19</f>
        <v xml:space="preserve">,d tuojh] nks gtkj </v>
      </c>
      <c r="J19" s="92" t="s">
        <v>432</v>
      </c>
      <c r="K19" s="102" t="s">
        <v>433</v>
      </c>
      <c r="L19" s="92" t="s">
        <v>434</v>
      </c>
      <c r="M19" s="102" t="s">
        <v>362</v>
      </c>
      <c r="N19" s="92" t="s">
        <v>363</v>
      </c>
      <c r="O19" s="102" t="s">
        <v>364</v>
      </c>
      <c r="P19" s="514" t="s">
        <v>365</v>
      </c>
      <c r="Q19" s="271"/>
      <c r="R19" s="562">
        <v>5</v>
      </c>
      <c r="S19" s="562">
        <v>5</v>
      </c>
      <c r="T19" s="562">
        <v>5</v>
      </c>
      <c r="U19" s="562">
        <v>5</v>
      </c>
      <c r="V19" s="562">
        <v>5</v>
      </c>
      <c r="W19" s="562">
        <v>5</v>
      </c>
      <c r="X19" s="571">
        <v>5</v>
      </c>
      <c r="Y19" s="571">
        <v>13</v>
      </c>
      <c r="Z19" s="572">
        <v>22</v>
      </c>
      <c r="AA19" s="572">
        <v>20</v>
      </c>
      <c r="AB19" s="573">
        <v>3</v>
      </c>
      <c r="AC19" s="573">
        <v>3</v>
      </c>
      <c r="AD19" s="573">
        <v>1</v>
      </c>
      <c r="AE19" s="573">
        <v>3</v>
      </c>
      <c r="AF19" s="573">
        <v>4</v>
      </c>
      <c r="AG19" s="573">
        <v>4</v>
      </c>
      <c r="AH19" s="574">
        <v>14</v>
      </c>
      <c r="AI19" s="574">
        <v>14</v>
      </c>
      <c r="AJ19" s="575">
        <v>12</v>
      </c>
      <c r="AK19" s="575">
        <v>20</v>
      </c>
      <c r="AL19" s="569" t="s">
        <v>113</v>
      </c>
      <c r="AM19" s="570">
        <v>2</v>
      </c>
      <c r="AN19" s="570">
        <v>2</v>
      </c>
      <c r="AO19" s="570">
        <v>2</v>
      </c>
      <c r="AP19" s="570">
        <v>3</v>
      </c>
      <c r="AQ19" s="570">
        <v>4</v>
      </c>
      <c r="AR19" s="570">
        <v>4</v>
      </c>
      <c r="AS19" s="571">
        <v>17</v>
      </c>
      <c r="AT19" s="571">
        <v>12</v>
      </c>
      <c r="AU19" s="572">
        <v>16</v>
      </c>
      <c r="AV19" s="572">
        <v>20</v>
      </c>
      <c r="AW19" s="573">
        <v>2</v>
      </c>
      <c r="AX19" s="573">
        <v>3</v>
      </c>
      <c r="AY19" s="573">
        <v>1</v>
      </c>
      <c r="AZ19" s="573">
        <v>3</v>
      </c>
      <c r="BA19" s="573">
        <v>3</v>
      </c>
      <c r="BB19" s="573">
        <v>3</v>
      </c>
      <c r="BC19" s="574">
        <v>17</v>
      </c>
      <c r="BD19" s="574">
        <v>16</v>
      </c>
      <c r="BE19" s="575">
        <v>28</v>
      </c>
      <c r="BF19" s="575">
        <v>20</v>
      </c>
      <c r="BG19" s="570">
        <v>2</v>
      </c>
      <c r="BH19" s="570">
        <v>2</v>
      </c>
      <c r="BI19" s="570">
        <v>3</v>
      </c>
      <c r="BJ19" s="570">
        <v>3</v>
      </c>
      <c r="BK19" s="570">
        <v>3</v>
      </c>
      <c r="BL19" s="570">
        <v>3</v>
      </c>
      <c r="BM19" s="571">
        <v>8</v>
      </c>
      <c r="BN19" s="571">
        <v>12</v>
      </c>
      <c r="BO19" s="572">
        <v>24</v>
      </c>
      <c r="BP19" s="572">
        <v>20</v>
      </c>
      <c r="BQ19" s="573">
        <v>0</v>
      </c>
      <c r="BR19" s="573">
        <v>3</v>
      </c>
      <c r="BS19" s="573">
        <v>1</v>
      </c>
      <c r="BT19" s="573">
        <v>3</v>
      </c>
      <c r="BU19" s="573">
        <v>4</v>
      </c>
      <c r="BV19" s="573">
        <v>4</v>
      </c>
      <c r="BW19" s="574">
        <v>7</v>
      </c>
      <c r="BX19" s="574">
        <v>14</v>
      </c>
      <c r="BY19" s="575">
        <v>19</v>
      </c>
      <c r="BZ19" s="575">
        <v>20</v>
      </c>
      <c r="CA19" s="570">
        <v>15</v>
      </c>
      <c r="CB19" s="570">
        <v>16</v>
      </c>
      <c r="CC19" s="570">
        <v>15</v>
      </c>
      <c r="CD19" s="570">
        <v>16</v>
      </c>
      <c r="CE19" s="570">
        <v>16</v>
      </c>
      <c r="CF19" s="573">
        <v>20</v>
      </c>
      <c r="CG19" s="573">
        <v>20</v>
      </c>
      <c r="CH19" s="573">
        <v>20</v>
      </c>
      <c r="CI19" s="573">
        <v>20</v>
      </c>
      <c r="CJ19" s="573">
        <v>20</v>
      </c>
      <c r="CK19" s="570">
        <v>15</v>
      </c>
      <c r="CL19" s="570">
        <v>16</v>
      </c>
      <c r="CM19" s="570">
        <v>15</v>
      </c>
      <c r="CN19" s="570">
        <v>16</v>
      </c>
      <c r="CO19" s="526">
        <v>16</v>
      </c>
      <c r="CP19" s="497"/>
      <c r="CQ19" s="317" t="str">
        <f>IF(DOB!C19="","",DOB!C19)</f>
        <v xml:space="preserve">,d tuojh] nks gtkj </v>
      </c>
      <c r="CR19" s="402"/>
      <c r="CS19" s="329"/>
      <c r="CT19" s="329"/>
      <c r="CU19" s="585">
        <v>12</v>
      </c>
      <c r="CV19" s="588"/>
      <c r="CW19" s="587"/>
      <c r="CX19" s="588"/>
      <c r="CY19" s="587"/>
      <c r="CZ19" s="588"/>
      <c r="DA19" s="587"/>
      <c r="DB19" s="588"/>
      <c r="DC19" s="587"/>
      <c r="DD19" s="588"/>
      <c r="DE19" s="587"/>
      <c r="DF19" s="588"/>
      <c r="DG19" s="587"/>
      <c r="DH19" s="588"/>
      <c r="DI19" s="587"/>
      <c r="DJ19" s="588"/>
      <c r="DK19" s="587"/>
      <c r="DL19" s="588"/>
      <c r="DM19" s="587"/>
      <c r="DN19" s="588"/>
      <c r="DO19" s="587"/>
      <c r="DP19" s="588"/>
      <c r="DQ19" s="587"/>
      <c r="DR19" s="588"/>
      <c r="DS19" s="10"/>
      <c r="DT19" s="10"/>
      <c r="DU19" s="10"/>
      <c r="DV19" s="592" t="str">
        <f t="shared" si="3"/>
        <v/>
      </c>
      <c r="DW19" s="593" t="str">
        <f t="shared" si="4"/>
        <v/>
      </c>
      <c r="DX19" s="594" t="str">
        <f t="shared" si="5"/>
        <v/>
      </c>
      <c r="DY19" s="593" t="str">
        <f t="shared" si="6"/>
        <v/>
      </c>
      <c r="DZ19" s="594" t="str">
        <f t="shared" si="7"/>
        <v/>
      </c>
      <c r="EA19" s="593" t="str">
        <f t="shared" si="8"/>
        <v/>
      </c>
      <c r="EB19" s="594" t="str">
        <f t="shared" si="9"/>
        <v/>
      </c>
      <c r="EC19" s="593" t="str">
        <f t="shared" si="10"/>
        <v/>
      </c>
      <c r="ED19" s="594" t="str">
        <f t="shared" si="11"/>
        <v/>
      </c>
      <c r="EE19" s="593" t="str">
        <f t="shared" si="12"/>
        <v/>
      </c>
      <c r="EF19" s="594" t="str">
        <f t="shared" si="13"/>
        <v/>
      </c>
      <c r="EG19" s="593" t="str">
        <f t="shared" si="14"/>
        <v/>
      </c>
      <c r="EH19" s="594" t="str">
        <f t="shared" si="15"/>
        <v/>
      </c>
      <c r="EI19" s="593" t="str">
        <f t="shared" si="16"/>
        <v/>
      </c>
      <c r="EJ19" s="594" t="str">
        <f t="shared" si="17"/>
        <v/>
      </c>
      <c r="EK19" s="593" t="str">
        <f t="shared" si="18"/>
        <v/>
      </c>
      <c r="EL19" s="594" t="str">
        <f t="shared" si="19"/>
        <v/>
      </c>
      <c r="EM19" s="593" t="str">
        <f t="shared" si="20"/>
        <v/>
      </c>
      <c r="EN19" s="594" t="str">
        <f t="shared" si="21"/>
        <v/>
      </c>
      <c r="EO19" s="593" t="str">
        <f t="shared" si="22"/>
        <v/>
      </c>
      <c r="EP19" s="405" t="str">
        <f t="shared" si="23"/>
        <v/>
      </c>
      <c r="EQ19" s="418" t="str">
        <f t="shared" si="24"/>
        <v/>
      </c>
      <c r="ER19" s="10"/>
      <c r="ES19" s="10"/>
      <c r="ET19" s="10"/>
    </row>
    <row r="20" spans="1:150" s="16" customFormat="1" ht="18" customHeight="1">
      <c r="A20" s="527">
        <v>14</v>
      </c>
      <c r="B20" s="467" t="s">
        <v>93</v>
      </c>
      <c r="C20" s="386" t="s">
        <v>62</v>
      </c>
      <c r="D20" s="577">
        <v>814</v>
      </c>
      <c r="E20" s="628"/>
      <c r="F20" s="468">
        <v>921</v>
      </c>
      <c r="G20" s="693">
        <v>41101</v>
      </c>
      <c r="H20" s="692">
        <v>37139</v>
      </c>
      <c r="I20" s="475" t="str">
        <f>CQ20</f>
        <v>ikap flrEcj] nks gtkj ,d</v>
      </c>
      <c r="J20" s="92" t="s">
        <v>435</v>
      </c>
      <c r="K20" s="102" t="s">
        <v>436</v>
      </c>
      <c r="L20" s="92" t="s">
        <v>437</v>
      </c>
      <c r="M20" s="102" t="s">
        <v>366</v>
      </c>
      <c r="N20" s="92" t="s">
        <v>367</v>
      </c>
      <c r="O20" s="102" t="s">
        <v>368</v>
      </c>
      <c r="P20" s="514" t="s">
        <v>369</v>
      </c>
      <c r="Q20" s="271"/>
      <c r="R20" s="562">
        <v>5</v>
      </c>
      <c r="S20" s="562">
        <v>5</v>
      </c>
      <c r="T20" s="562">
        <v>5</v>
      </c>
      <c r="U20" s="562">
        <v>5</v>
      </c>
      <c r="V20" s="562">
        <v>5</v>
      </c>
      <c r="W20" s="562">
        <v>5</v>
      </c>
      <c r="X20" s="571">
        <v>18</v>
      </c>
      <c r="Y20" s="571">
        <v>14</v>
      </c>
      <c r="Z20" s="572">
        <v>45</v>
      </c>
      <c r="AA20" s="572">
        <v>20</v>
      </c>
      <c r="AB20" s="573">
        <v>3</v>
      </c>
      <c r="AC20" s="573">
        <v>2</v>
      </c>
      <c r="AD20" s="573">
        <v>4</v>
      </c>
      <c r="AE20" s="573">
        <v>3</v>
      </c>
      <c r="AF20" s="573">
        <v>4</v>
      </c>
      <c r="AG20" s="573">
        <v>5</v>
      </c>
      <c r="AH20" s="574">
        <v>13</v>
      </c>
      <c r="AI20" s="574">
        <v>16</v>
      </c>
      <c r="AJ20" s="575">
        <v>31</v>
      </c>
      <c r="AK20" s="575">
        <v>20</v>
      </c>
      <c r="AL20" s="569" t="s">
        <v>113</v>
      </c>
      <c r="AM20" s="570">
        <v>2</v>
      </c>
      <c r="AN20" s="570">
        <v>4</v>
      </c>
      <c r="AO20" s="570">
        <v>4</v>
      </c>
      <c r="AP20" s="570">
        <v>3</v>
      </c>
      <c r="AQ20" s="570">
        <v>4</v>
      </c>
      <c r="AR20" s="570">
        <v>4</v>
      </c>
      <c r="AS20" s="571">
        <v>20</v>
      </c>
      <c r="AT20" s="571">
        <v>14</v>
      </c>
      <c r="AU20" s="572">
        <v>36</v>
      </c>
      <c r="AV20" s="572">
        <v>20</v>
      </c>
      <c r="AW20" s="573">
        <v>5</v>
      </c>
      <c r="AX20" s="573">
        <v>5</v>
      </c>
      <c r="AY20" s="573">
        <v>4</v>
      </c>
      <c r="AZ20" s="573">
        <v>5</v>
      </c>
      <c r="BA20" s="573">
        <v>3</v>
      </c>
      <c r="BB20" s="573">
        <v>4</v>
      </c>
      <c r="BC20" s="574">
        <v>17</v>
      </c>
      <c r="BD20" s="574">
        <v>16</v>
      </c>
      <c r="BE20" s="575">
        <v>32</v>
      </c>
      <c r="BF20" s="575">
        <v>20</v>
      </c>
      <c r="BG20" s="570">
        <v>2</v>
      </c>
      <c r="BH20" s="570">
        <v>3</v>
      </c>
      <c r="BI20" s="570">
        <v>2</v>
      </c>
      <c r="BJ20" s="570">
        <v>3</v>
      </c>
      <c r="BK20" s="570">
        <v>3</v>
      </c>
      <c r="BL20" s="570">
        <v>3</v>
      </c>
      <c r="BM20" s="571">
        <v>21</v>
      </c>
      <c r="BN20" s="571">
        <v>15</v>
      </c>
      <c r="BO20" s="572">
        <v>24</v>
      </c>
      <c r="BP20" s="572">
        <v>20</v>
      </c>
      <c r="BQ20" s="573">
        <v>2</v>
      </c>
      <c r="BR20" s="573">
        <v>3</v>
      </c>
      <c r="BS20" s="573">
        <v>4</v>
      </c>
      <c r="BT20" s="573">
        <v>5</v>
      </c>
      <c r="BU20" s="573">
        <v>4</v>
      </c>
      <c r="BV20" s="573">
        <v>4</v>
      </c>
      <c r="BW20" s="574">
        <v>13</v>
      </c>
      <c r="BX20" s="574">
        <v>15</v>
      </c>
      <c r="BY20" s="575">
        <v>29</v>
      </c>
      <c r="BZ20" s="575">
        <v>20</v>
      </c>
      <c r="CA20" s="570">
        <v>14</v>
      </c>
      <c r="CB20" s="570">
        <v>14</v>
      </c>
      <c r="CC20" s="570">
        <v>14</v>
      </c>
      <c r="CD20" s="570">
        <v>14</v>
      </c>
      <c r="CE20" s="570">
        <v>14</v>
      </c>
      <c r="CF20" s="573">
        <v>20</v>
      </c>
      <c r="CG20" s="573">
        <v>20</v>
      </c>
      <c r="CH20" s="573">
        <v>20</v>
      </c>
      <c r="CI20" s="573">
        <v>20</v>
      </c>
      <c r="CJ20" s="573">
        <v>20</v>
      </c>
      <c r="CK20" s="570">
        <v>14</v>
      </c>
      <c r="CL20" s="570">
        <v>14</v>
      </c>
      <c r="CM20" s="570">
        <v>14</v>
      </c>
      <c r="CN20" s="570">
        <v>14</v>
      </c>
      <c r="CO20" s="526">
        <v>14</v>
      </c>
      <c r="CP20" s="497"/>
      <c r="CQ20" s="317" t="str">
        <f>IF(DOB!C20="","",DOB!C20)</f>
        <v>ikap flrEcj] nks gtkj ,d</v>
      </c>
      <c r="CR20" s="402" t="s">
        <v>194</v>
      </c>
      <c r="CS20" s="329"/>
      <c r="CT20" s="329"/>
      <c r="CU20" s="585">
        <v>12</v>
      </c>
      <c r="CV20" s="588"/>
      <c r="CW20" s="587"/>
      <c r="CX20" s="588"/>
      <c r="CY20" s="587"/>
      <c r="CZ20" s="588"/>
      <c r="DA20" s="587"/>
      <c r="DB20" s="588"/>
      <c r="DC20" s="587"/>
      <c r="DD20" s="588"/>
      <c r="DE20" s="587"/>
      <c r="DF20" s="588"/>
      <c r="DG20" s="587"/>
      <c r="DH20" s="588"/>
      <c r="DI20" s="587"/>
      <c r="DJ20" s="588"/>
      <c r="DK20" s="587"/>
      <c r="DL20" s="588"/>
      <c r="DM20" s="587"/>
      <c r="DN20" s="588"/>
      <c r="DO20" s="587"/>
      <c r="DP20" s="588"/>
      <c r="DQ20" s="587"/>
      <c r="DR20" s="588"/>
      <c r="DS20" s="10"/>
      <c r="DT20" s="10"/>
      <c r="DU20" s="10"/>
      <c r="DV20" s="592" t="str">
        <f t="shared" si="3"/>
        <v/>
      </c>
      <c r="DW20" s="593" t="str">
        <f t="shared" si="4"/>
        <v/>
      </c>
      <c r="DX20" s="594" t="str">
        <f t="shared" si="5"/>
        <v/>
      </c>
      <c r="DY20" s="593" t="str">
        <f t="shared" si="6"/>
        <v/>
      </c>
      <c r="DZ20" s="594" t="str">
        <f t="shared" si="7"/>
        <v/>
      </c>
      <c r="EA20" s="593" t="str">
        <f t="shared" si="8"/>
        <v/>
      </c>
      <c r="EB20" s="594" t="str">
        <f t="shared" si="9"/>
        <v/>
      </c>
      <c r="EC20" s="593" t="str">
        <f t="shared" si="10"/>
        <v/>
      </c>
      <c r="ED20" s="594" t="str">
        <f t="shared" si="11"/>
        <v/>
      </c>
      <c r="EE20" s="593" t="str">
        <f t="shared" si="12"/>
        <v/>
      </c>
      <c r="EF20" s="594" t="str">
        <f t="shared" si="13"/>
        <v/>
      </c>
      <c r="EG20" s="593" t="str">
        <f t="shared" si="14"/>
        <v/>
      </c>
      <c r="EH20" s="594" t="str">
        <f t="shared" si="15"/>
        <v/>
      </c>
      <c r="EI20" s="593" t="str">
        <f t="shared" si="16"/>
        <v/>
      </c>
      <c r="EJ20" s="594" t="str">
        <f t="shared" si="17"/>
        <v/>
      </c>
      <c r="EK20" s="593" t="str">
        <f t="shared" si="18"/>
        <v/>
      </c>
      <c r="EL20" s="594" t="str">
        <f t="shared" si="19"/>
        <v/>
      </c>
      <c r="EM20" s="593" t="str">
        <f t="shared" si="20"/>
        <v/>
      </c>
      <c r="EN20" s="594" t="str">
        <f t="shared" si="21"/>
        <v/>
      </c>
      <c r="EO20" s="593" t="str">
        <f t="shared" si="22"/>
        <v/>
      </c>
      <c r="EP20" s="405" t="str">
        <f t="shared" si="23"/>
        <v/>
      </c>
      <c r="EQ20" s="418" t="str">
        <f t="shared" si="24"/>
        <v/>
      </c>
      <c r="ER20" s="10"/>
      <c r="ES20" s="10"/>
      <c r="ET20" s="10"/>
    </row>
    <row r="21" spans="1:150" s="16" customFormat="1" ht="18" customHeight="1">
      <c r="A21" s="527">
        <v>15</v>
      </c>
      <c r="B21" s="467" t="s">
        <v>84</v>
      </c>
      <c r="C21" s="386" t="s">
        <v>62</v>
      </c>
      <c r="D21" s="576">
        <v>815</v>
      </c>
      <c r="E21" s="628"/>
      <c r="F21" s="468">
        <v>970</v>
      </c>
      <c r="G21" s="693">
        <v>41110</v>
      </c>
      <c r="H21" s="692">
        <v>36387</v>
      </c>
      <c r="I21" s="475" t="str">
        <f>CQ21</f>
        <v>iUnzg vxLr] mUuhl lkS fuUukuoS</v>
      </c>
      <c r="J21" s="92" t="s">
        <v>438</v>
      </c>
      <c r="K21" s="102" t="s">
        <v>439</v>
      </c>
      <c r="L21" s="92" t="s">
        <v>440</v>
      </c>
      <c r="M21" s="102" t="s">
        <v>370</v>
      </c>
      <c r="N21" s="92" t="s">
        <v>371</v>
      </c>
      <c r="O21" s="102" t="s">
        <v>372</v>
      </c>
      <c r="P21" s="514" t="s">
        <v>373</v>
      </c>
      <c r="Q21" s="271"/>
      <c r="R21" s="562">
        <v>5</v>
      </c>
      <c r="S21" s="562">
        <v>5</v>
      </c>
      <c r="T21" s="562">
        <v>5</v>
      </c>
      <c r="U21" s="562">
        <v>5</v>
      </c>
      <c r="V21" s="562">
        <v>5</v>
      </c>
      <c r="W21" s="562">
        <v>5</v>
      </c>
      <c r="X21" s="571">
        <v>44</v>
      </c>
      <c r="Y21" s="571">
        <v>19</v>
      </c>
      <c r="Z21" s="572">
        <v>56</v>
      </c>
      <c r="AA21" s="572">
        <v>25</v>
      </c>
      <c r="AB21" s="573">
        <v>4</v>
      </c>
      <c r="AC21" s="573">
        <v>5</v>
      </c>
      <c r="AD21" s="573">
        <v>5</v>
      </c>
      <c r="AE21" s="573">
        <v>5</v>
      </c>
      <c r="AF21" s="573">
        <v>5</v>
      </c>
      <c r="AG21" s="573">
        <v>5</v>
      </c>
      <c r="AH21" s="574">
        <v>46</v>
      </c>
      <c r="AI21" s="574">
        <v>20</v>
      </c>
      <c r="AJ21" s="575">
        <v>66</v>
      </c>
      <c r="AK21" s="575">
        <v>25</v>
      </c>
      <c r="AL21" s="569" t="s">
        <v>113</v>
      </c>
      <c r="AM21" s="570">
        <v>5</v>
      </c>
      <c r="AN21" s="570">
        <v>4</v>
      </c>
      <c r="AO21" s="570">
        <v>5</v>
      </c>
      <c r="AP21" s="570">
        <v>5</v>
      </c>
      <c r="AQ21" s="570">
        <v>5</v>
      </c>
      <c r="AR21" s="570">
        <v>5</v>
      </c>
      <c r="AS21" s="571">
        <v>43</v>
      </c>
      <c r="AT21" s="571">
        <v>16</v>
      </c>
      <c r="AU21" s="572">
        <v>60</v>
      </c>
      <c r="AV21" s="572">
        <v>25</v>
      </c>
      <c r="AW21" s="573">
        <v>5</v>
      </c>
      <c r="AX21" s="573">
        <v>5</v>
      </c>
      <c r="AY21" s="573">
        <v>5</v>
      </c>
      <c r="AZ21" s="573">
        <v>5</v>
      </c>
      <c r="BA21" s="573">
        <v>5</v>
      </c>
      <c r="BB21" s="573">
        <v>5</v>
      </c>
      <c r="BC21" s="574">
        <v>42</v>
      </c>
      <c r="BD21" s="574">
        <v>19</v>
      </c>
      <c r="BE21" s="575">
        <v>68</v>
      </c>
      <c r="BF21" s="575">
        <v>25</v>
      </c>
      <c r="BG21" s="570">
        <v>3</v>
      </c>
      <c r="BH21" s="570">
        <v>2</v>
      </c>
      <c r="BI21" s="570">
        <v>5</v>
      </c>
      <c r="BJ21" s="570">
        <v>5</v>
      </c>
      <c r="BK21" s="570">
        <v>4</v>
      </c>
      <c r="BL21" s="570">
        <v>4</v>
      </c>
      <c r="BM21" s="571">
        <v>25</v>
      </c>
      <c r="BN21" s="571">
        <v>14</v>
      </c>
      <c r="BO21" s="572">
        <v>43</v>
      </c>
      <c r="BP21" s="572">
        <v>25</v>
      </c>
      <c r="BQ21" s="573">
        <v>5</v>
      </c>
      <c r="BR21" s="573">
        <v>5</v>
      </c>
      <c r="BS21" s="573">
        <v>5</v>
      </c>
      <c r="BT21" s="573">
        <v>5</v>
      </c>
      <c r="BU21" s="573">
        <v>5</v>
      </c>
      <c r="BV21" s="573">
        <v>5</v>
      </c>
      <c r="BW21" s="574">
        <v>35</v>
      </c>
      <c r="BX21" s="574">
        <v>19</v>
      </c>
      <c r="BY21" s="575">
        <v>66</v>
      </c>
      <c r="BZ21" s="575">
        <v>25</v>
      </c>
      <c r="CA21" s="570">
        <v>15</v>
      </c>
      <c r="CB21" s="570">
        <v>15</v>
      </c>
      <c r="CC21" s="570">
        <v>15</v>
      </c>
      <c r="CD21" s="570">
        <v>15</v>
      </c>
      <c r="CE21" s="570">
        <v>15</v>
      </c>
      <c r="CF21" s="573">
        <v>20</v>
      </c>
      <c r="CG21" s="573">
        <v>20</v>
      </c>
      <c r="CH21" s="573">
        <v>20</v>
      </c>
      <c r="CI21" s="573">
        <v>20</v>
      </c>
      <c r="CJ21" s="573">
        <v>20</v>
      </c>
      <c r="CK21" s="570">
        <v>15</v>
      </c>
      <c r="CL21" s="570">
        <v>15</v>
      </c>
      <c r="CM21" s="570">
        <v>15</v>
      </c>
      <c r="CN21" s="570">
        <v>15</v>
      </c>
      <c r="CO21" s="526">
        <v>15</v>
      </c>
      <c r="CP21" s="497"/>
      <c r="CQ21" s="317" t="str">
        <f>IF(DOB!C21="","",DOB!C21)</f>
        <v>iUnzg vxLr] mUuhl lkS fuUukuoS</v>
      </c>
      <c r="CR21" s="402" t="s">
        <v>195</v>
      </c>
      <c r="CS21" s="329"/>
      <c r="CT21" s="329"/>
      <c r="CU21" s="585">
        <v>12</v>
      </c>
      <c r="CV21" s="588"/>
      <c r="CW21" s="587"/>
      <c r="CX21" s="588"/>
      <c r="CY21" s="587"/>
      <c r="CZ21" s="588"/>
      <c r="DA21" s="587"/>
      <c r="DB21" s="588"/>
      <c r="DC21" s="587"/>
      <c r="DD21" s="588"/>
      <c r="DE21" s="587"/>
      <c r="DF21" s="588"/>
      <c r="DG21" s="587"/>
      <c r="DH21" s="588"/>
      <c r="DI21" s="587"/>
      <c r="DJ21" s="588"/>
      <c r="DK21" s="587"/>
      <c r="DL21" s="588"/>
      <c r="DM21" s="587"/>
      <c r="DN21" s="588"/>
      <c r="DO21" s="587"/>
      <c r="DP21" s="588"/>
      <c r="DQ21" s="587"/>
      <c r="DR21" s="588"/>
      <c r="DS21" s="10"/>
      <c r="DT21" s="10"/>
      <c r="DU21" s="10"/>
      <c r="DV21" s="592" t="str">
        <f t="shared" si="3"/>
        <v/>
      </c>
      <c r="DW21" s="593" t="str">
        <f t="shared" si="4"/>
        <v/>
      </c>
      <c r="DX21" s="594" t="str">
        <f t="shared" si="5"/>
        <v/>
      </c>
      <c r="DY21" s="593" t="str">
        <f t="shared" si="6"/>
        <v/>
      </c>
      <c r="DZ21" s="594" t="str">
        <f t="shared" si="7"/>
        <v/>
      </c>
      <c r="EA21" s="593" t="str">
        <f t="shared" si="8"/>
        <v/>
      </c>
      <c r="EB21" s="594" t="str">
        <f t="shared" si="9"/>
        <v/>
      </c>
      <c r="EC21" s="593" t="str">
        <f t="shared" si="10"/>
        <v/>
      </c>
      <c r="ED21" s="594" t="str">
        <f t="shared" si="11"/>
        <v/>
      </c>
      <c r="EE21" s="593" t="str">
        <f t="shared" si="12"/>
        <v/>
      </c>
      <c r="EF21" s="594" t="str">
        <f t="shared" si="13"/>
        <v/>
      </c>
      <c r="EG21" s="593" t="str">
        <f t="shared" si="14"/>
        <v/>
      </c>
      <c r="EH21" s="594" t="str">
        <f t="shared" si="15"/>
        <v/>
      </c>
      <c r="EI21" s="593" t="str">
        <f t="shared" si="16"/>
        <v/>
      </c>
      <c r="EJ21" s="594" t="str">
        <f t="shared" si="17"/>
        <v/>
      </c>
      <c r="EK21" s="593" t="str">
        <f t="shared" si="18"/>
        <v/>
      </c>
      <c r="EL21" s="594" t="str">
        <f t="shared" si="19"/>
        <v/>
      </c>
      <c r="EM21" s="593" t="str">
        <f t="shared" si="20"/>
        <v/>
      </c>
      <c r="EN21" s="594" t="str">
        <f t="shared" si="21"/>
        <v/>
      </c>
      <c r="EO21" s="593" t="str">
        <f t="shared" si="22"/>
        <v/>
      </c>
      <c r="EP21" s="405" t="str">
        <f t="shared" si="23"/>
        <v/>
      </c>
      <c r="EQ21" s="418" t="str">
        <f t="shared" si="24"/>
        <v/>
      </c>
      <c r="ER21" s="10"/>
      <c r="ES21" s="10"/>
      <c r="ET21" s="10"/>
    </row>
    <row r="22" spans="1:150" s="16" customFormat="1" ht="18" customHeight="1">
      <c r="A22" s="527">
        <v>16</v>
      </c>
      <c r="B22" s="467"/>
      <c r="C22" s="386"/>
      <c r="D22" s="577"/>
      <c r="E22" s="469"/>
      <c r="F22" s="468"/>
      <c r="G22" s="693"/>
      <c r="H22" s="692"/>
      <c r="I22" s="475" t="str">
        <f t="shared" ref="I22:I31" si="26">CQ22</f>
        <v/>
      </c>
      <c r="J22" s="92"/>
      <c r="K22" s="102"/>
      <c r="L22" s="92"/>
      <c r="M22" s="102"/>
      <c r="N22" s="92"/>
      <c r="O22" s="102"/>
      <c r="P22" s="514"/>
      <c r="Q22" s="271"/>
      <c r="R22" s="562"/>
      <c r="S22" s="562"/>
      <c r="T22" s="562"/>
      <c r="U22" s="562"/>
      <c r="V22" s="562"/>
      <c r="W22" s="562"/>
      <c r="X22" s="383"/>
      <c r="Y22" s="383"/>
      <c r="Z22" s="383"/>
      <c r="AA22" s="383"/>
      <c r="AB22" s="386"/>
      <c r="AC22" s="386"/>
      <c r="AD22" s="386"/>
      <c r="AE22" s="386"/>
      <c r="AF22" s="386"/>
      <c r="AG22" s="386"/>
      <c r="AH22" s="387"/>
      <c r="AI22" s="387"/>
      <c r="AJ22" s="388"/>
      <c r="AK22" s="388"/>
      <c r="AL22" s="383"/>
      <c r="AM22" s="383"/>
      <c r="AN22" s="383"/>
      <c r="AO22" s="383"/>
      <c r="AP22" s="383"/>
      <c r="AQ22" s="383"/>
      <c r="AR22" s="383"/>
      <c r="AS22" s="383"/>
      <c r="AT22" s="383"/>
      <c r="AU22" s="383"/>
      <c r="AV22" s="383"/>
      <c r="AW22" s="386"/>
      <c r="AX22" s="386"/>
      <c r="AY22" s="386"/>
      <c r="AZ22" s="386"/>
      <c r="BA22" s="386"/>
      <c r="BB22" s="386"/>
      <c r="BC22" s="387"/>
      <c r="BD22" s="387"/>
      <c r="BE22" s="388"/>
      <c r="BF22" s="388"/>
      <c r="BG22" s="383"/>
      <c r="BH22" s="383"/>
      <c r="BI22" s="383"/>
      <c r="BJ22" s="383"/>
      <c r="BK22" s="383"/>
      <c r="BL22" s="383"/>
      <c r="BM22" s="383"/>
      <c r="BN22" s="383"/>
      <c r="BO22" s="383"/>
      <c r="BP22" s="383"/>
      <c r="BQ22" s="386"/>
      <c r="BR22" s="386"/>
      <c r="BS22" s="386"/>
      <c r="BT22" s="386"/>
      <c r="BU22" s="386"/>
      <c r="BV22" s="386"/>
      <c r="BW22" s="387"/>
      <c r="BX22" s="387"/>
      <c r="BY22" s="388"/>
      <c r="BZ22" s="388"/>
      <c r="CA22" s="383"/>
      <c r="CB22" s="383"/>
      <c r="CC22" s="383"/>
      <c r="CD22" s="383"/>
      <c r="CE22" s="383"/>
      <c r="CF22" s="386"/>
      <c r="CG22" s="386"/>
      <c r="CH22" s="386"/>
      <c r="CI22" s="386"/>
      <c r="CJ22" s="386"/>
      <c r="CK22" s="383"/>
      <c r="CL22" s="383"/>
      <c r="CM22" s="383"/>
      <c r="CN22" s="383"/>
      <c r="CO22" s="526"/>
      <c r="CP22" s="497"/>
      <c r="CQ22" s="317" t="str">
        <f>IF(DOB!C22="","",DOB!C22)</f>
        <v/>
      </c>
      <c r="CR22" s="402" t="s">
        <v>48</v>
      </c>
      <c r="CS22" s="329"/>
      <c r="CT22" s="329"/>
      <c r="CU22" s="585"/>
      <c r="CV22" s="588"/>
      <c r="CW22" s="587"/>
      <c r="CX22" s="588"/>
      <c r="CY22" s="587"/>
      <c r="CZ22" s="588"/>
      <c r="DA22" s="587"/>
      <c r="DB22" s="588"/>
      <c r="DC22" s="587"/>
      <c r="DD22" s="588"/>
      <c r="DE22" s="587"/>
      <c r="DF22" s="588"/>
      <c r="DG22" s="587"/>
      <c r="DH22" s="588"/>
      <c r="DI22" s="587"/>
      <c r="DJ22" s="588"/>
      <c r="DK22" s="587"/>
      <c r="DL22" s="588"/>
      <c r="DM22" s="587"/>
      <c r="DN22" s="588"/>
      <c r="DO22" s="587"/>
      <c r="DP22" s="588"/>
      <c r="DQ22" s="587"/>
      <c r="DR22" s="588"/>
      <c r="DS22" s="10"/>
      <c r="DT22" s="10"/>
      <c r="DU22" s="10"/>
      <c r="DV22" s="592" t="str">
        <f t="shared" si="3"/>
        <v/>
      </c>
      <c r="DW22" s="593" t="str">
        <f t="shared" si="4"/>
        <v/>
      </c>
      <c r="DX22" s="594" t="str">
        <f t="shared" si="5"/>
        <v/>
      </c>
      <c r="DY22" s="593" t="str">
        <f t="shared" si="6"/>
        <v/>
      </c>
      <c r="DZ22" s="594" t="str">
        <f t="shared" si="7"/>
        <v/>
      </c>
      <c r="EA22" s="593" t="str">
        <f t="shared" si="8"/>
        <v/>
      </c>
      <c r="EB22" s="594" t="str">
        <f t="shared" si="9"/>
        <v/>
      </c>
      <c r="EC22" s="593" t="str">
        <f t="shared" si="10"/>
        <v/>
      </c>
      <c r="ED22" s="594" t="str">
        <f t="shared" si="11"/>
        <v/>
      </c>
      <c r="EE22" s="593" t="str">
        <f t="shared" si="12"/>
        <v/>
      </c>
      <c r="EF22" s="594" t="str">
        <f t="shared" si="13"/>
        <v/>
      </c>
      <c r="EG22" s="593" t="str">
        <f t="shared" si="14"/>
        <v/>
      </c>
      <c r="EH22" s="594" t="str">
        <f t="shared" si="15"/>
        <v/>
      </c>
      <c r="EI22" s="593" t="str">
        <f t="shared" si="16"/>
        <v/>
      </c>
      <c r="EJ22" s="594" t="str">
        <f t="shared" si="17"/>
        <v/>
      </c>
      <c r="EK22" s="593" t="str">
        <f t="shared" si="18"/>
        <v/>
      </c>
      <c r="EL22" s="594" t="str">
        <f t="shared" si="19"/>
        <v/>
      </c>
      <c r="EM22" s="593" t="str">
        <f t="shared" si="20"/>
        <v/>
      </c>
      <c r="EN22" s="594" t="str">
        <f t="shared" si="21"/>
        <v/>
      </c>
      <c r="EO22" s="593" t="str">
        <f t="shared" si="22"/>
        <v/>
      </c>
      <c r="EP22" s="405" t="str">
        <f t="shared" si="23"/>
        <v/>
      </c>
      <c r="EQ22" s="418" t="str">
        <f t="shared" si="24"/>
        <v/>
      </c>
      <c r="ER22" s="10"/>
      <c r="ES22" s="10"/>
      <c r="ET22" s="10"/>
    </row>
    <row r="23" spans="1:150" s="16" customFormat="1" ht="18" customHeight="1">
      <c r="A23" s="527">
        <v>17</v>
      </c>
      <c r="B23" s="467"/>
      <c r="C23" s="386"/>
      <c r="D23" s="576"/>
      <c r="E23" s="469"/>
      <c r="F23" s="468"/>
      <c r="G23" s="693"/>
      <c r="H23" s="692"/>
      <c r="I23" s="475" t="str">
        <f t="shared" si="26"/>
        <v/>
      </c>
      <c r="J23" s="92"/>
      <c r="K23" s="102"/>
      <c r="L23" s="92"/>
      <c r="M23" s="102"/>
      <c r="N23" s="92"/>
      <c r="O23" s="102"/>
      <c r="P23" s="514"/>
      <c r="Q23" s="271"/>
      <c r="R23" s="562"/>
      <c r="S23" s="562"/>
      <c r="T23" s="562"/>
      <c r="U23" s="562"/>
      <c r="V23" s="562"/>
      <c r="W23" s="562"/>
      <c r="X23" s="383"/>
      <c r="Y23" s="383"/>
      <c r="Z23" s="383"/>
      <c r="AA23" s="383"/>
      <c r="AB23" s="386"/>
      <c r="AC23" s="386"/>
      <c r="AD23" s="386"/>
      <c r="AE23" s="386"/>
      <c r="AF23" s="386"/>
      <c r="AG23" s="386"/>
      <c r="AH23" s="387"/>
      <c r="AI23" s="387"/>
      <c r="AJ23" s="388"/>
      <c r="AK23" s="388"/>
      <c r="AL23" s="383"/>
      <c r="AM23" s="383"/>
      <c r="AN23" s="383"/>
      <c r="AO23" s="383"/>
      <c r="AP23" s="383"/>
      <c r="AQ23" s="383"/>
      <c r="AR23" s="383"/>
      <c r="AS23" s="383"/>
      <c r="AT23" s="383"/>
      <c r="AU23" s="383"/>
      <c r="AV23" s="383"/>
      <c r="AW23" s="386"/>
      <c r="AX23" s="386"/>
      <c r="AY23" s="386"/>
      <c r="AZ23" s="386"/>
      <c r="BA23" s="386"/>
      <c r="BB23" s="386"/>
      <c r="BC23" s="387"/>
      <c r="BD23" s="387"/>
      <c r="BE23" s="388"/>
      <c r="BF23" s="388"/>
      <c r="BG23" s="383"/>
      <c r="BH23" s="383"/>
      <c r="BI23" s="383"/>
      <c r="BJ23" s="383"/>
      <c r="BK23" s="383"/>
      <c r="BL23" s="383"/>
      <c r="BM23" s="383"/>
      <c r="BN23" s="383"/>
      <c r="BO23" s="383"/>
      <c r="BP23" s="383"/>
      <c r="BQ23" s="386"/>
      <c r="BR23" s="386"/>
      <c r="BS23" s="386"/>
      <c r="BT23" s="386"/>
      <c r="BU23" s="386"/>
      <c r="BV23" s="386"/>
      <c r="BW23" s="387"/>
      <c r="BX23" s="387"/>
      <c r="BY23" s="388"/>
      <c r="BZ23" s="388"/>
      <c r="CA23" s="383"/>
      <c r="CB23" s="383"/>
      <c r="CC23" s="383"/>
      <c r="CD23" s="383"/>
      <c r="CE23" s="383"/>
      <c r="CF23" s="386"/>
      <c r="CG23" s="386"/>
      <c r="CH23" s="386"/>
      <c r="CI23" s="386"/>
      <c r="CJ23" s="386"/>
      <c r="CK23" s="383"/>
      <c r="CL23" s="383"/>
      <c r="CM23" s="383"/>
      <c r="CN23" s="383"/>
      <c r="CO23" s="526"/>
      <c r="CP23" s="497"/>
      <c r="CQ23" s="317" t="str">
        <f>IF(DOB!C23="","",DOB!C23)</f>
        <v/>
      </c>
      <c r="CR23" s="402" t="s">
        <v>196</v>
      </c>
      <c r="CS23" s="329"/>
      <c r="CT23" s="329"/>
      <c r="CU23" s="585"/>
      <c r="CV23" s="588"/>
      <c r="CW23" s="587"/>
      <c r="CX23" s="588"/>
      <c r="CY23" s="587"/>
      <c r="CZ23" s="588"/>
      <c r="DA23" s="587"/>
      <c r="DB23" s="588"/>
      <c r="DC23" s="587"/>
      <c r="DD23" s="588"/>
      <c r="DE23" s="587"/>
      <c r="DF23" s="588"/>
      <c r="DG23" s="587"/>
      <c r="DH23" s="588"/>
      <c r="DI23" s="587"/>
      <c r="DJ23" s="588"/>
      <c r="DK23" s="587"/>
      <c r="DL23" s="588"/>
      <c r="DM23" s="587"/>
      <c r="DN23" s="588"/>
      <c r="DO23" s="587"/>
      <c r="DP23" s="588"/>
      <c r="DQ23" s="587"/>
      <c r="DR23" s="588"/>
      <c r="DS23" s="10"/>
      <c r="DT23" s="10"/>
      <c r="DU23" s="10"/>
      <c r="DV23" s="592" t="str">
        <f t="shared" si="3"/>
        <v/>
      </c>
      <c r="DW23" s="593" t="str">
        <f t="shared" si="4"/>
        <v/>
      </c>
      <c r="DX23" s="594" t="str">
        <f t="shared" si="5"/>
        <v/>
      </c>
      <c r="DY23" s="593" t="str">
        <f t="shared" si="6"/>
        <v/>
      </c>
      <c r="DZ23" s="594" t="str">
        <f t="shared" si="7"/>
        <v/>
      </c>
      <c r="EA23" s="593" t="str">
        <f t="shared" si="8"/>
        <v/>
      </c>
      <c r="EB23" s="594" t="str">
        <f t="shared" si="9"/>
        <v/>
      </c>
      <c r="EC23" s="593" t="str">
        <f t="shared" si="10"/>
        <v/>
      </c>
      <c r="ED23" s="594" t="str">
        <f t="shared" si="11"/>
        <v/>
      </c>
      <c r="EE23" s="593" t="str">
        <f t="shared" si="12"/>
        <v/>
      </c>
      <c r="EF23" s="594" t="str">
        <f t="shared" si="13"/>
        <v/>
      </c>
      <c r="EG23" s="593" t="str">
        <f t="shared" si="14"/>
        <v/>
      </c>
      <c r="EH23" s="594" t="str">
        <f t="shared" si="15"/>
        <v/>
      </c>
      <c r="EI23" s="593" t="str">
        <f t="shared" si="16"/>
        <v/>
      </c>
      <c r="EJ23" s="594" t="str">
        <f t="shared" si="17"/>
        <v/>
      </c>
      <c r="EK23" s="593" t="str">
        <f t="shared" si="18"/>
        <v/>
      </c>
      <c r="EL23" s="594" t="str">
        <f t="shared" si="19"/>
        <v/>
      </c>
      <c r="EM23" s="593" t="str">
        <f t="shared" si="20"/>
        <v/>
      </c>
      <c r="EN23" s="594" t="str">
        <f t="shared" si="21"/>
        <v/>
      </c>
      <c r="EO23" s="593" t="str">
        <f t="shared" si="22"/>
        <v/>
      </c>
      <c r="EP23" s="405" t="str">
        <f t="shared" si="23"/>
        <v/>
      </c>
      <c r="EQ23" s="418" t="str">
        <f t="shared" si="24"/>
        <v/>
      </c>
      <c r="ER23" s="10"/>
      <c r="ES23" s="10"/>
      <c r="ET23" s="10"/>
    </row>
    <row r="24" spans="1:150" s="16" customFormat="1" ht="18" customHeight="1">
      <c r="A24" s="527">
        <v>18</v>
      </c>
      <c r="B24" s="467"/>
      <c r="C24" s="386"/>
      <c r="D24" s="577"/>
      <c r="E24" s="469"/>
      <c r="F24" s="468"/>
      <c r="G24" s="693"/>
      <c r="H24" s="692"/>
      <c r="I24" s="475" t="str">
        <f t="shared" si="26"/>
        <v/>
      </c>
      <c r="J24" s="92"/>
      <c r="K24" s="102"/>
      <c r="L24" s="92"/>
      <c r="M24" s="102"/>
      <c r="N24" s="92"/>
      <c r="O24" s="102"/>
      <c r="P24" s="514"/>
      <c r="Q24" s="271"/>
      <c r="R24" s="562"/>
      <c r="S24" s="562"/>
      <c r="T24" s="562"/>
      <c r="U24" s="562"/>
      <c r="V24" s="562"/>
      <c r="W24" s="562"/>
      <c r="X24" s="383"/>
      <c r="Y24" s="383"/>
      <c r="Z24" s="383"/>
      <c r="AA24" s="383"/>
      <c r="AB24" s="386"/>
      <c r="AC24" s="386"/>
      <c r="AD24" s="386"/>
      <c r="AE24" s="386"/>
      <c r="AF24" s="386"/>
      <c r="AG24" s="386"/>
      <c r="AH24" s="387"/>
      <c r="AI24" s="387"/>
      <c r="AJ24" s="388"/>
      <c r="AK24" s="388"/>
      <c r="AL24" s="383"/>
      <c r="AM24" s="383"/>
      <c r="AN24" s="383"/>
      <c r="AO24" s="383"/>
      <c r="AP24" s="383"/>
      <c r="AQ24" s="383"/>
      <c r="AR24" s="383"/>
      <c r="AS24" s="383"/>
      <c r="AT24" s="383"/>
      <c r="AU24" s="383"/>
      <c r="AV24" s="383"/>
      <c r="AW24" s="386"/>
      <c r="AX24" s="386"/>
      <c r="AY24" s="386"/>
      <c r="AZ24" s="386"/>
      <c r="BA24" s="386"/>
      <c r="BB24" s="386"/>
      <c r="BC24" s="387"/>
      <c r="BD24" s="387"/>
      <c r="BE24" s="388"/>
      <c r="BF24" s="388"/>
      <c r="BG24" s="383"/>
      <c r="BH24" s="383"/>
      <c r="BI24" s="383"/>
      <c r="BJ24" s="383"/>
      <c r="BK24" s="383"/>
      <c r="BL24" s="383"/>
      <c r="BM24" s="383"/>
      <c r="BN24" s="383"/>
      <c r="BO24" s="383"/>
      <c r="BP24" s="383"/>
      <c r="BQ24" s="386"/>
      <c r="BR24" s="386"/>
      <c r="BS24" s="386"/>
      <c r="BT24" s="386"/>
      <c r="BU24" s="386"/>
      <c r="BV24" s="386"/>
      <c r="BW24" s="387"/>
      <c r="BX24" s="387"/>
      <c r="BY24" s="388"/>
      <c r="BZ24" s="388"/>
      <c r="CA24" s="383"/>
      <c r="CB24" s="383"/>
      <c r="CC24" s="383"/>
      <c r="CD24" s="383"/>
      <c r="CE24" s="383"/>
      <c r="CF24" s="386"/>
      <c r="CG24" s="386"/>
      <c r="CH24" s="386"/>
      <c r="CI24" s="386"/>
      <c r="CJ24" s="386"/>
      <c r="CK24" s="383"/>
      <c r="CL24" s="383"/>
      <c r="CM24" s="383"/>
      <c r="CN24" s="383"/>
      <c r="CO24" s="526"/>
      <c r="CP24" s="497"/>
      <c r="CQ24" s="317" t="str">
        <f>IF(DOB!C24="","",DOB!C24)</f>
        <v/>
      </c>
      <c r="CR24" s="402" t="s">
        <v>197</v>
      </c>
      <c r="CS24" s="329"/>
      <c r="CT24" s="329"/>
      <c r="CU24" s="585"/>
      <c r="CV24" s="588"/>
      <c r="CW24" s="587"/>
      <c r="CX24" s="588"/>
      <c r="CY24" s="587"/>
      <c r="CZ24" s="588"/>
      <c r="DA24" s="587"/>
      <c r="DB24" s="588"/>
      <c r="DC24" s="587"/>
      <c r="DD24" s="588"/>
      <c r="DE24" s="587"/>
      <c r="DF24" s="588"/>
      <c r="DG24" s="587"/>
      <c r="DH24" s="588"/>
      <c r="DI24" s="587"/>
      <c r="DJ24" s="588"/>
      <c r="DK24" s="587"/>
      <c r="DL24" s="588"/>
      <c r="DM24" s="587"/>
      <c r="DN24" s="588"/>
      <c r="DO24" s="587"/>
      <c r="DP24" s="588"/>
      <c r="DQ24" s="587"/>
      <c r="DR24" s="588"/>
      <c r="DS24" s="10"/>
      <c r="DT24" s="10"/>
      <c r="DU24" s="10"/>
      <c r="DV24" s="592" t="str">
        <f t="shared" si="3"/>
        <v/>
      </c>
      <c r="DW24" s="593" t="str">
        <f t="shared" si="4"/>
        <v/>
      </c>
      <c r="DX24" s="594" t="str">
        <f t="shared" si="5"/>
        <v/>
      </c>
      <c r="DY24" s="593" t="str">
        <f t="shared" si="6"/>
        <v/>
      </c>
      <c r="DZ24" s="594" t="str">
        <f t="shared" si="7"/>
        <v/>
      </c>
      <c r="EA24" s="593" t="str">
        <f t="shared" si="8"/>
        <v/>
      </c>
      <c r="EB24" s="594" t="str">
        <f t="shared" si="9"/>
        <v/>
      </c>
      <c r="EC24" s="593" t="str">
        <f t="shared" si="10"/>
        <v/>
      </c>
      <c r="ED24" s="594" t="str">
        <f t="shared" si="11"/>
        <v/>
      </c>
      <c r="EE24" s="593" t="str">
        <f t="shared" si="12"/>
        <v/>
      </c>
      <c r="EF24" s="594" t="str">
        <f t="shared" si="13"/>
        <v/>
      </c>
      <c r="EG24" s="593" t="str">
        <f t="shared" si="14"/>
        <v/>
      </c>
      <c r="EH24" s="594" t="str">
        <f t="shared" si="15"/>
        <v/>
      </c>
      <c r="EI24" s="593" t="str">
        <f t="shared" si="16"/>
        <v/>
      </c>
      <c r="EJ24" s="594" t="str">
        <f t="shared" si="17"/>
        <v/>
      </c>
      <c r="EK24" s="593" t="str">
        <f t="shared" si="18"/>
        <v/>
      </c>
      <c r="EL24" s="594" t="str">
        <f t="shared" si="19"/>
        <v/>
      </c>
      <c r="EM24" s="593" t="str">
        <f t="shared" si="20"/>
        <v/>
      </c>
      <c r="EN24" s="594" t="str">
        <f t="shared" si="21"/>
        <v/>
      </c>
      <c r="EO24" s="593" t="str">
        <f t="shared" si="22"/>
        <v/>
      </c>
      <c r="EP24" s="405" t="str">
        <f t="shared" si="23"/>
        <v/>
      </c>
      <c r="EQ24" s="418" t="str">
        <f t="shared" si="24"/>
        <v/>
      </c>
      <c r="ER24" s="10"/>
      <c r="ES24" s="10"/>
      <c r="ET24" s="10"/>
    </row>
    <row r="25" spans="1:150" s="16" customFormat="1" ht="18" customHeight="1">
      <c r="A25" s="527">
        <v>19</v>
      </c>
      <c r="B25" s="467"/>
      <c r="C25" s="386"/>
      <c r="D25" s="576"/>
      <c r="E25" s="469"/>
      <c r="F25" s="468"/>
      <c r="G25" s="693"/>
      <c r="H25" s="692"/>
      <c r="I25" s="475" t="str">
        <f t="shared" si="26"/>
        <v/>
      </c>
      <c r="J25" s="92"/>
      <c r="K25" s="102"/>
      <c r="L25" s="92"/>
      <c r="M25" s="102"/>
      <c r="N25" s="92"/>
      <c r="O25" s="102"/>
      <c r="P25" s="514"/>
      <c r="Q25" s="271"/>
      <c r="R25" s="562"/>
      <c r="S25" s="562"/>
      <c r="T25" s="562"/>
      <c r="U25" s="562"/>
      <c r="V25" s="562"/>
      <c r="W25" s="562"/>
      <c r="X25" s="383"/>
      <c r="Y25" s="383"/>
      <c r="Z25" s="383"/>
      <c r="AA25" s="383"/>
      <c r="AB25" s="386"/>
      <c r="AC25" s="386"/>
      <c r="AD25" s="386"/>
      <c r="AE25" s="386"/>
      <c r="AF25" s="386"/>
      <c r="AG25" s="386"/>
      <c r="AH25" s="387"/>
      <c r="AI25" s="387"/>
      <c r="AJ25" s="388"/>
      <c r="AK25" s="388"/>
      <c r="AL25" s="383"/>
      <c r="AM25" s="383"/>
      <c r="AN25" s="383"/>
      <c r="AO25" s="383"/>
      <c r="AP25" s="383"/>
      <c r="AQ25" s="383"/>
      <c r="AR25" s="383"/>
      <c r="AS25" s="383"/>
      <c r="AT25" s="383"/>
      <c r="AU25" s="383"/>
      <c r="AV25" s="383"/>
      <c r="AW25" s="386"/>
      <c r="AX25" s="386"/>
      <c r="AY25" s="386"/>
      <c r="AZ25" s="386"/>
      <c r="BA25" s="386"/>
      <c r="BB25" s="386"/>
      <c r="BC25" s="387"/>
      <c r="BD25" s="387"/>
      <c r="BE25" s="388"/>
      <c r="BF25" s="388"/>
      <c r="BG25" s="383"/>
      <c r="BH25" s="383"/>
      <c r="BI25" s="383"/>
      <c r="BJ25" s="383"/>
      <c r="BK25" s="383"/>
      <c r="BL25" s="383"/>
      <c r="BM25" s="383"/>
      <c r="BN25" s="383"/>
      <c r="BO25" s="383"/>
      <c r="BP25" s="383"/>
      <c r="BQ25" s="386"/>
      <c r="BR25" s="386"/>
      <c r="BS25" s="386"/>
      <c r="BT25" s="386"/>
      <c r="BU25" s="386"/>
      <c r="BV25" s="386"/>
      <c r="BW25" s="387"/>
      <c r="BX25" s="387"/>
      <c r="BY25" s="388"/>
      <c r="BZ25" s="388"/>
      <c r="CA25" s="383"/>
      <c r="CB25" s="383"/>
      <c r="CC25" s="383"/>
      <c r="CD25" s="383"/>
      <c r="CE25" s="383"/>
      <c r="CF25" s="386"/>
      <c r="CG25" s="386"/>
      <c r="CH25" s="386"/>
      <c r="CI25" s="386"/>
      <c r="CJ25" s="386"/>
      <c r="CK25" s="383"/>
      <c r="CL25" s="383"/>
      <c r="CM25" s="383"/>
      <c r="CN25" s="383"/>
      <c r="CO25" s="526"/>
      <c r="CP25" s="497"/>
      <c r="CQ25" s="317" t="str">
        <f>IF(DOB!C25="","",DOB!C25)</f>
        <v/>
      </c>
      <c r="CR25" s="401"/>
      <c r="CS25" s="329"/>
      <c r="CT25" s="329"/>
      <c r="CU25" s="585"/>
      <c r="CV25" s="588"/>
      <c r="CW25" s="587"/>
      <c r="CX25" s="588"/>
      <c r="CY25" s="587"/>
      <c r="CZ25" s="588"/>
      <c r="DA25" s="587"/>
      <c r="DB25" s="588"/>
      <c r="DC25" s="587"/>
      <c r="DD25" s="588"/>
      <c r="DE25" s="587"/>
      <c r="DF25" s="588"/>
      <c r="DG25" s="587"/>
      <c r="DH25" s="588"/>
      <c r="DI25" s="587"/>
      <c r="DJ25" s="588"/>
      <c r="DK25" s="587"/>
      <c r="DL25" s="588"/>
      <c r="DM25" s="587"/>
      <c r="DN25" s="588"/>
      <c r="DO25" s="587"/>
      <c r="DP25" s="588"/>
      <c r="DQ25" s="587"/>
      <c r="DR25" s="588"/>
      <c r="DS25" s="10"/>
      <c r="DT25" s="10"/>
      <c r="DU25" s="10"/>
      <c r="DV25" s="592" t="str">
        <f t="shared" si="3"/>
        <v/>
      </c>
      <c r="DW25" s="593" t="str">
        <f t="shared" si="4"/>
        <v/>
      </c>
      <c r="DX25" s="594" t="str">
        <f t="shared" si="5"/>
        <v/>
      </c>
      <c r="DY25" s="593" t="str">
        <f t="shared" si="6"/>
        <v/>
      </c>
      <c r="DZ25" s="594" t="str">
        <f t="shared" si="7"/>
        <v/>
      </c>
      <c r="EA25" s="593" t="str">
        <f t="shared" si="8"/>
        <v/>
      </c>
      <c r="EB25" s="594" t="str">
        <f t="shared" si="9"/>
        <v/>
      </c>
      <c r="EC25" s="593" t="str">
        <f t="shared" si="10"/>
        <v/>
      </c>
      <c r="ED25" s="594" t="str">
        <f t="shared" si="11"/>
        <v/>
      </c>
      <c r="EE25" s="593" t="str">
        <f t="shared" si="12"/>
        <v/>
      </c>
      <c r="EF25" s="594" t="str">
        <f t="shared" si="13"/>
        <v/>
      </c>
      <c r="EG25" s="593" t="str">
        <f t="shared" si="14"/>
        <v/>
      </c>
      <c r="EH25" s="594" t="str">
        <f t="shared" si="15"/>
        <v/>
      </c>
      <c r="EI25" s="593" t="str">
        <f t="shared" si="16"/>
        <v/>
      </c>
      <c r="EJ25" s="594" t="str">
        <f t="shared" si="17"/>
        <v/>
      </c>
      <c r="EK25" s="593" t="str">
        <f t="shared" si="18"/>
        <v/>
      </c>
      <c r="EL25" s="594" t="str">
        <f t="shared" si="19"/>
        <v/>
      </c>
      <c r="EM25" s="593" t="str">
        <f t="shared" si="20"/>
        <v/>
      </c>
      <c r="EN25" s="594" t="str">
        <f t="shared" si="21"/>
        <v/>
      </c>
      <c r="EO25" s="593" t="str">
        <f t="shared" si="22"/>
        <v/>
      </c>
      <c r="EP25" s="405" t="str">
        <f t="shared" si="23"/>
        <v/>
      </c>
      <c r="EQ25" s="418" t="str">
        <f t="shared" si="24"/>
        <v/>
      </c>
      <c r="ER25" s="10"/>
      <c r="ES25" s="10"/>
      <c r="ET25" s="10"/>
    </row>
    <row r="26" spans="1:150" s="16" customFormat="1" ht="18" customHeight="1">
      <c r="A26" s="527">
        <v>20</v>
      </c>
      <c r="B26" s="467"/>
      <c r="C26" s="386"/>
      <c r="D26" s="577"/>
      <c r="E26" s="469"/>
      <c r="F26" s="468"/>
      <c r="G26" s="693"/>
      <c r="H26" s="692"/>
      <c r="I26" s="475" t="str">
        <f t="shared" si="26"/>
        <v/>
      </c>
      <c r="J26" s="92"/>
      <c r="K26" s="102"/>
      <c r="L26" s="92"/>
      <c r="M26" s="102"/>
      <c r="N26" s="92"/>
      <c r="O26" s="102"/>
      <c r="P26" s="514"/>
      <c r="Q26" s="271"/>
      <c r="R26" s="562"/>
      <c r="S26" s="562"/>
      <c r="T26" s="562"/>
      <c r="U26" s="562"/>
      <c r="V26" s="562"/>
      <c r="W26" s="562"/>
      <c r="X26" s="383"/>
      <c r="Y26" s="383"/>
      <c r="Z26" s="383"/>
      <c r="AA26" s="383"/>
      <c r="AB26" s="386"/>
      <c r="AC26" s="386"/>
      <c r="AD26" s="386"/>
      <c r="AE26" s="386"/>
      <c r="AF26" s="386"/>
      <c r="AG26" s="386"/>
      <c r="AH26" s="387"/>
      <c r="AI26" s="387"/>
      <c r="AJ26" s="388"/>
      <c r="AK26" s="388"/>
      <c r="AL26" s="383"/>
      <c r="AM26" s="383"/>
      <c r="AN26" s="383"/>
      <c r="AO26" s="383"/>
      <c r="AP26" s="383"/>
      <c r="AQ26" s="383"/>
      <c r="AR26" s="383"/>
      <c r="AS26" s="383"/>
      <c r="AT26" s="383"/>
      <c r="AU26" s="383"/>
      <c r="AV26" s="383"/>
      <c r="AW26" s="386"/>
      <c r="AX26" s="386"/>
      <c r="AY26" s="386"/>
      <c r="AZ26" s="386"/>
      <c r="BA26" s="386"/>
      <c r="BB26" s="386"/>
      <c r="BC26" s="387"/>
      <c r="BD26" s="387"/>
      <c r="BE26" s="388"/>
      <c r="BF26" s="388"/>
      <c r="BG26" s="383"/>
      <c r="BH26" s="383"/>
      <c r="BI26" s="383"/>
      <c r="BJ26" s="383"/>
      <c r="BK26" s="383"/>
      <c r="BL26" s="383"/>
      <c r="BM26" s="383"/>
      <c r="BN26" s="383"/>
      <c r="BO26" s="383"/>
      <c r="BP26" s="383"/>
      <c r="BQ26" s="386"/>
      <c r="BR26" s="386"/>
      <c r="BS26" s="386"/>
      <c r="BT26" s="386"/>
      <c r="BU26" s="386"/>
      <c r="BV26" s="386"/>
      <c r="BW26" s="387"/>
      <c r="BX26" s="387"/>
      <c r="BY26" s="388"/>
      <c r="BZ26" s="388"/>
      <c r="CA26" s="383"/>
      <c r="CB26" s="383"/>
      <c r="CC26" s="383"/>
      <c r="CD26" s="383"/>
      <c r="CE26" s="383"/>
      <c r="CF26" s="386"/>
      <c r="CG26" s="386"/>
      <c r="CH26" s="386"/>
      <c r="CI26" s="386"/>
      <c r="CJ26" s="386"/>
      <c r="CK26" s="383"/>
      <c r="CL26" s="383"/>
      <c r="CM26" s="383"/>
      <c r="CN26" s="383"/>
      <c r="CO26" s="526"/>
      <c r="CP26" s="497"/>
      <c r="CQ26" s="317" t="str">
        <f>IF(DOB!C26="","",DOB!C26)</f>
        <v/>
      </c>
      <c r="CR26" s="401"/>
      <c r="CS26" s="329"/>
      <c r="CT26" s="329"/>
      <c r="CU26" s="585"/>
      <c r="CV26" s="588"/>
      <c r="CW26" s="587"/>
      <c r="CX26" s="588"/>
      <c r="CY26" s="587"/>
      <c r="CZ26" s="588"/>
      <c r="DA26" s="587"/>
      <c r="DB26" s="588"/>
      <c r="DC26" s="587"/>
      <c r="DD26" s="588"/>
      <c r="DE26" s="587"/>
      <c r="DF26" s="588"/>
      <c r="DG26" s="587"/>
      <c r="DH26" s="588"/>
      <c r="DI26" s="587"/>
      <c r="DJ26" s="588"/>
      <c r="DK26" s="587"/>
      <c r="DL26" s="588"/>
      <c r="DM26" s="587"/>
      <c r="DN26" s="588"/>
      <c r="DO26" s="587"/>
      <c r="DP26" s="588"/>
      <c r="DQ26" s="587"/>
      <c r="DR26" s="588"/>
      <c r="DS26" s="10"/>
      <c r="DT26" s="10"/>
      <c r="DU26" s="10"/>
      <c r="DV26" s="592" t="str">
        <f t="shared" si="3"/>
        <v/>
      </c>
      <c r="DW26" s="593" t="str">
        <f t="shared" si="4"/>
        <v/>
      </c>
      <c r="DX26" s="594" t="str">
        <f t="shared" si="5"/>
        <v/>
      </c>
      <c r="DY26" s="593" t="str">
        <f t="shared" si="6"/>
        <v/>
      </c>
      <c r="DZ26" s="594" t="str">
        <f t="shared" si="7"/>
        <v/>
      </c>
      <c r="EA26" s="593" t="str">
        <f t="shared" si="8"/>
        <v/>
      </c>
      <c r="EB26" s="594" t="str">
        <f t="shared" si="9"/>
        <v/>
      </c>
      <c r="EC26" s="593" t="str">
        <f t="shared" si="10"/>
        <v/>
      </c>
      <c r="ED26" s="594" t="str">
        <f t="shared" si="11"/>
        <v/>
      </c>
      <c r="EE26" s="593" t="str">
        <f t="shared" si="12"/>
        <v/>
      </c>
      <c r="EF26" s="594" t="str">
        <f t="shared" si="13"/>
        <v/>
      </c>
      <c r="EG26" s="593" t="str">
        <f t="shared" si="14"/>
        <v/>
      </c>
      <c r="EH26" s="594" t="str">
        <f t="shared" si="15"/>
        <v/>
      </c>
      <c r="EI26" s="593" t="str">
        <f t="shared" si="16"/>
        <v/>
      </c>
      <c r="EJ26" s="594" t="str">
        <f t="shared" si="17"/>
        <v/>
      </c>
      <c r="EK26" s="593" t="str">
        <f t="shared" si="18"/>
        <v/>
      </c>
      <c r="EL26" s="594" t="str">
        <f t="shared" si="19"/>
        <v/>
      </c>
      <c r="EM26" s="593" t="str">
        <f t="shared" si="20"/>
        <v/>
      </c>
      <c r="EN26" s="594" t="str">
        <f t="shared" si="21"/>
        <v/>
      </c>
      <c r="EO26" s="593" t="str">
        <f t="shared" si="22"/>
        <v/>
      </c>
      <c r="EP26" s="405" t="str">
        <f t="shared" si="23"/>
        <v/>
      </c>
      <c r="EQ26" s="418" t="str">
        <f t="shared" si="24"/>
        <v/>
      </c>
      <c r="ER26" s="10"/>
      <c r="ES26" s="10"/>
      <c r="ET26" s="10"/>
    </row>
    <row r="27" spans="1:150" s="16" customFormat="1" ht="18" customHeight="1">
      <c r="A27" s="527">
        <v>21</v>
      </c>
      <c r="B27" s="467"/>
      <c r="C27" s="386"/>
      <c r="D27" s="576"/>
      <c r="E27" s="469"/>
      <c r="F27" s="468"/>
      <c r="G27" s="693"/>
      <c r="H27" s="692"/>
      <c r="I27" s="475" t="str">
        <f t="shared" si="26"/>
        <v/>
      </c>
      <c r="J27" s="92"/>
      <c r="K27" s="102"/>
      <c r="L27" s="92"/>
      <c r="M27" s="102"/>
      <c r="N27" s="92"/>
      <c r="O27" s="102"/>
      <c r="P27" s="514"/>
      <c r="Q27" s="271"/>
      <c r="R27" s="562"/>
      <c r="S27" s="562"/>
      <c r="T27" s="562"/>
      <c r="U27" s="562"/>
      <c r="V27" s="562"/>
      <c r="W27" s="562"/>
      <c r="X27" s="383"/>
      <c r="Y27" s="383"/>
      <c r="Z27" s="383"/>
      <c r="AA27" s="383"/>
      <c r="AB27" s="386"/>
      <c r="AC27" s="386"/>
      <c r="AD27" s="386"/>
      <c r="AE27" s="386"/>
      <c r="AF27" s="386"/>
      <c r="AG27" s="386"/>
      <c r="AH27" s="387"/>
      <c r="AI27" s="387"/>
      <c r="AJ27" s="388"/>
      <c r="AK27" s="388"/>
      <c r="AL27" s="383"/>
      <c r="AM27" s="383"/>
      <c r="AN27" s="383"/>
      <c r="AO27" s="383"/>
      <c r="AP27" s="383"/>
      <c r="AQ27" s="383"/>
      <c r="AR27" s="383"/>
      <c r="AS27" s="383"/>
      <c r="AT27" s="383"/>
      <c r="AU27" s="383"/>
      <c r="AV27" s="383"/>
      <c r="AW27" s="386"/>
      <c r="AX27" s="386"/>
      <c r="AY27" s="386"/>
      <c r="AZ27" s="386"/>
      <c r="BA27" s="386"/>
      <c r="BB27" s="386"/>
      <c r="BC27" s="387"/>
      <c r="BD27" s="387"/>
      <c r="BE27" s="388"/>
      <c r="BF27" s="388"/>
      <c r="BG27" s="383"/>
      <c r="BH27" s="383"/>
      <c r="BI27" s="383"/>
      <c r="BJ27" s="383"/>
      <c r="BK27" s="383"/>
      <c r="BL27" s="383"/>
      <c r="BM27" s="383"/>
      <c r="BN27" s="383"/>
      <c r="BO27" s="383"/>
      <c r="BP27" s="383"/>
      <c r="BQ27" s="386"/>
      <c r="BR27" s="386"/>
      <c r="BS27" s="386"/>
      <c r="BT27" s="386"/>
      <c r="BU27" s="386"/>
      <c r="BV27" s="386"/>
      <c r="BW27" s="387"/>
      <c r="BX27" s="387"/>
      <c r="BY27" s="388"/>
      <c r="BZ27" s="388"/>
      <c r="CA27" s="383"/>
      <c r="CB27" s="383"/>
      <c r="CC27" s="383"/>
      <c r="CD27" s="383"/>
      <c r="CE27" s="383"/>
      <c r="CF27" s="386"/>
      <c r="CG27" s="386"/>
      <c r="CH27" s="386"/>
      <c r="CI27" s="386"/>
      <c r="CJ27" s="386"/>
      <c r="CK27" s="383"/>
      <c r="CL27" s="383"/>
      <c r="CM27" s="383"/>
      <c r="CN27" s="383"/>
      <c r="CO27" s="526"/>
      <c r="CP27" s="497"/>
      <c r="CQ27" s="317" t="str">
        <f>IF(DOB!C27="","",DOB!C27)</f>
        <v/>
      </c>
      <c r="CR27" s="402">
        <v>8</v>
      </c>
      <c r="CS27" s="329"/>
      <c r="CT27" s="329"/>
      <c r="CU27" s="585"/>
      <c r="CV27" s="588"/>
      <c r="CW27" s="587"/>
      <c r="CX27" s="588"/>
      <c r="CY27" s="587"/>
      <c r="CZ27" s="588"/>
      <c r="DA27" s="587"/>
      <c r="DB27" s="588"/>
      <c r="DC27" s="587"/>
      <c r="DD27" s="588"/>
      <c r="DE27" s="587"/>
      <c r="DF27" s="588"/>
      <c r="DG27" s="587"/>
      <c r="DH27" s="588"/>
      <c r="DI27" s="587"/>
      <c r="DJ27" s="588"/>
      <c r="DK27" s="587"/>
      <c r="DL27" s="588"/>
      <c r="DM27" s="587"/>
      <c r="DN27" s="588"/>
      <c r="DO27" s="587"/>
      <c r="DP27" s="588"/>
      <c r="DQ27" s="587"/>
      <c r="DR27" s="588"/>
      <c r="DS27" s="10"/>
      <c r="DT27" s="10"/>
      <c r="DU27" s="10"/>
      <c r="DV27" s="592" t="str">
        <f t="shared" si="3"/>
        <v/>
      </c>
      <c r="DW27" s="593" t="str">
        <f t="shared" si="4"/>
        <v/>
      </c>
      <c r="DX27" s="594" t="str">
        <f t="shared" si="5"/>
        <v/>
      </c>
      <c r="DY27" s="593" t="str">
        <f t="shared" si="6"/>
        <v/>
      </c>
      <c r="DZ27" s="594" t="str">
        <f t="shared" si="7"/>
        <v/>
      </c>
      <c r="EA27" s="593" t="str">
        <f t="shared" si="8"/>
        <v/>
      </c>
      <c r="EB27" s="594" t="str">
        <f t="shared" si="9"/>
        <v/>
      </c>
      <c r="EC27" s="593" t="str">
        <f t="shared" si="10"/>
        <v/>
      </c>
      <c r="ED27" s="594" t="str">
        <f t="shared" si="11"/>
        <v/>
      </c>
      <c r="EE27" s="593" t="str">
        <f t="shared" si="12"/>
        <v/>
      </c>
      <c r="EF27" s="594" t="str">
        <f t="shared" si="13"/>
        <v/>
      </c>
      <c r="EG27" s="593" t="str">
        <f t="shared" si="14"/>
        <v/>
      </c>
      <c r="EH27" s="594" t="str">
        <f t="shared" si="15"/>
        <v/>
      </c>
      <c r="EI27" s="593" t="str">
        <f t="shared" si="16"/>
        <v/>
      </c>
      <c r="EJ27" s="594" t="str">
        <f t="shared" si="17"/>
        <v/>
      </c>
      <c r="EK27" s="593" t="str">
        <f t="shared" si="18"/>
        <v/>
      </c>
      <c r="EL27" s="594" t="str">
        <f t="shared" si="19"/>
        <v/>
      </c>
      <c r="EM27" s="593" t="str">
        <f t="shared" si="20"/>
        <v/>
      </c>
      <c r="EN27" s="594" t="str">
        <f t="shared" si="21"/>
        <v/>
      </c>
      <c r="EO27" s="593" t="str">
        <f t="shared" si="22"/>
        <v/>
      </c>
      <c r="EP27" s="405" t="str">
        <f t="shared" si="23"/>
        <v/>
      </c>
      <c r="EQ27" s="418" t="str">
        <f t="shared" si="24"/>
        <v/>
      </c>
      <c r="ER27" s="10"/>
      <c r="ES27" s="10"/>
      <c r="ET27" s="10"/>
    </row>
    <row r="28" spans="1:150" s="16" customFormat="1" ht="18" customHeight="1">
      <c r="A28" s="527">
        <v>22</v>
      </c>
      <c r="B28" s="467"/>
      <c r="C28" s="386"/>
      <c r="D28" s="577"/>
      <c r="E28" s="469"/>
      <c r="F28" s="468"/>
      <c r="G28" s="693"/>
      <c r="H28" s="692"/>
      <c r="I28" s="475" t="str">
        <f t="shared" si="26"/>
        <v/>
      </c>
      <c r="J28" s="92"/>
      <c r="K28" s="102"/>
      <c r="L28" s="92"/>
      <c r="M28" s="102"/>
      <c r="N28" s="92"/>
      <c r="O28" s="102"/>
      <c r="P28" s="514"/>
      <c r="Q28" s="271"/>
      <c r="R28" s="562"/>
      <c r="S28" s="562"/>
      <c r="T28" s="562"/>
      <c r="U28" s="562"/>
      <c r="V28" s="562"/>
      <c r="W28" s="562"/>
      <c r="X28" s="383"/>
      <c r="Y28" s="383"/>
      <c r="Z28" s="383"/>
      <c r="AA28" s="383"/>
      <c r="AB28" s="386"/>
      <c r="AC28" s="386"/>
      <c r="AD28" s="386"/>
      <c r="AE28" s="386"/>
      <c r="AF28" s="386"/>
      <c r="AG28" s="386"/>
      <c r="AH28" s="387"/>
      <c r="AI28" s="387"/>
      <c r="AJ28" s="388"/>
      <c r="AK28" s="388"/>
      <c r="AL28" s="383"/>
      <c r="AM28" s="383"/>
      <c r="AN28" s="383"/>
      <c r="AO28" s="383"/>
      <c r="AP28" s="383"/>
      <c r="AQ28" s="383"/>
      <c r="AR28" s="383"/>
      <c r="AS28" s="383"/>
      <c r="AT28" s="383"/>
      <c r="AU28" s="383"/>
      <c r="AV28" s="383"/>
      <c r="AW28" s="386"/>
      <c r="AX28" s="386"/>
      <c r="AY28" s="386"/>
      <c r="AZ28" s="386"/>
      <c r="BA28" s="386"/>
      <c r="BB28" s="386"/>
      <c r="BC28" s="387"/>
      <c r="BD28" s="387"/>
      <c r="BE28" s="388"/>
      <c r="BF28" s="388"/>
      <c r="BG28" s="383"/>
      <c r="BH28" s="383"/>
      <c r="BI28" s="383"/>
      <c r="BJ28" s="383"/>
      <c r="BK28" s="383"/>
      <c r="BL28" s="383"/>
      <c r="BM28" s="383"/>
      <c r="BN28" s="383"/>
      <c r="BO28" s="383"/>
      <c r="BP28" s="383"/>
      <c r="BQ28" s="386"/>
      <c r="BR28" s="386"/>
      <c r="BS28" s="386"/>
      <c r="BT28" s="386"/>
      <c r="BU28" s="386"/>
      <c r="BV28" s="386"/>
      <c r="BW28" s="387"/>
      <c r="BX28" s="387"/>
      <c r="BY28" s="388"/>
      <c r="BZ28" s="388"/>
      <c r="CA28" s="383"/>
      <c r="CB28" s="383"/>
      <c r="CC28" s="383"/>
      <c r="CD28" s="383"/>
      <c r="CE28" s="383"/>
      <c r="CF28" s="386"/>
      <c r="CG28" s="386"/>
      <c r="CH28" s="386"/>
      <c r="CI28" s="386"/>
      <c r="CJ28" s="386"/>
      <c r="CK28" s="383"/>
      <c r="CL28" s="383"/>
      <c r="CM28" s="383"/>
      <c r="CN28" s="383"/>
      <c r="CO28" s="526"/>
      <c r="CP28" s="497"/>
      <c r="CQ28" s="317" t="str">
        <f>IF(DOB!C28="","",DOB!C28)</f>
        <v/>
      </c>
      <c r="CR28" s="402">
        <v>7</v>
      </c>
      <c r="CS28" s="329"/>
      <c r="CT28" s="329"/>
      <c r="CU28" s="585"/>
      <c r="CV28" s="588"/>
      <c r="CW28" s="587"/>
      <c r="CX28" s="588"/>
      <c r="CY28" s="587"/>
      <c r="CZ28" s="588"/>
      <c r="DA28" s="587"/>
      <c r="DB28" s="588"/>
      <c r="DC28" s="587"/>
      <c r="DD28" s="588"/>
      <c r="DE28" s="587"/>
      <c r="DF28" s="588"/>
      <c r="DG28" s="587"/>
      <c r="DH28" s="588"/>
      <c r="DI28" s="587"/>
      <c r="DJ28" s="588"/>
      <c r="DK28" s="587"/>
      <c r="DL28" s="588"/>
      <c r="DM28" s="587"/>
      <c r="DN28" s="588"/>
      <c r="DO28" s="587"/>
      <c r="DP28" s="588"/>
      <c r="DQ28" s="587"/>
      <c r="DR28" s="588"/>
      <c r="DS28" s="10"/>
      <c r="DT28" s="10"/>
      <c r="DU28" s="10"/>
      <c r="DV28" s="592" t="str">
        <f t="shared" si="3"/>
        <v/>
      </c>
      <c r="DW28" s="593" t="str">
        <f t="shared" si="4"/>
        <v/>
      </c>
      <c r="DX28" s="594" t="str">
        <f t="shared" si="5"/>
        <v/>
      </c>
      <c r="DY28" s="593" t="str">
        <f t="shared" si="6"/>
        <v/>
      </c>
      <c r="DZ28" s="594" t="str">
        <f t="shared" si="7"/>
        <v/>
      </c>
      <c r="EA28" s="593" t="str">
        <f t="shared" si="8"/>
        <v/>
      </c>
      <c r="EB28" s="594" t="str">
        <f t="shared" si="9"/>
        <v/>
      </c>
      <c r="EC28" s="593" t="str">
        <f t="shared" si="10"/>
        <v/>
      </c>
      <c r="ED28" s="594" t="str">
        <f t="shared" si="11"/>
        <v/>
      </c>
      <c r="EE28" s="593" t="str">
        <f t="shared" si="12"/>
        <v/>
      </c>
      <c r="EF28" s="594" t="str">
        <f t="shared" si="13"/>
        <v/>
      </c>
      <c r="EG28" s="593" t="str">
        <f t="shared" si="14"/>
        <v/>
      </c>
      <c r="EH28" s="594" t="str">
        <f t="shared" si="15"/>
        <v/>
      </c>
      <c r="EI28" s="593" t="str">
        <f t="shared" si="16"/>
        <v/>
      </c>
      <c r="EJ28" s="594" t="str">
        <f t="shared" si="17"/>
        <v/>
      </c>
      <c r="EK28" s="593" t="str">
        <f t="shared" si="18"/>
        <v/>
      </c>
      <c r="EL28" s="594" t="str">
        <f t="shared" si="19"/>
        <v/>
      </c>
      <c r="EM28" s="593" t="str">
        <f t="shared" si="20"/>
        <v/>
      </c>
      <c r="EN28" s="594" t="str">
        <f t="shared" si="21"/>
        <v/>
      </c>
      <c r="EO28" s="593" t="str">
        <f t="shared" si="22"/>
        <v/>
      </c>
      <c r="EP28" s="405" t="str">
        <f t="shared" si="23"/>
        <v/>
      </c>
      <c r="EQ28" s="418" t="str">
        <f t="shared" si="24"/>
        <v/>
      </c>
      <c r="ER28" s="10"/>
      <c r="ES28" s="10"/>
      <c r="ET28" s="10"/>
    </row>
    <row r="29" spans="1:150" s="16" customFormat="1" ht="18" customHeight="1">
      <c r="A29" s="527">
        <v>23</v>
      </c>
      <c r="B29" s="467"/>
      <c r="C29" s="386"/>
      <c r="D29" s="576"/>
      <c r="E29" s="469"/>
      <c r="F29" s="468"/>
      <c r="G29" s="693"/>
      <c r="H29" s="692"/>
      <c r="I29" s="475" t="str">
        <f t="shared" si="26"/>
        <v/>
      </c>
      <c r="J29" s="92"/>
      <c r="K29" s="102"/>
      <c r="L29" s="92"/>
      <c r="M29" s="102"/>
      <c r="N29" s="92"/>
      <c r="O29" s="102"/>
      <c r="P29" s="514"/>
      <c r="Q29" s="271"/>
      <c r="R29" s="562"/>
      <c r="S29" s="562"/>
      <c r="T29" s="562"/>
      <c r="U29" s="562"/>
      <c r="V29" s="562"/>
      <c r="W29" s="562"/>
      <c r="X29" s="383"/>
      <c r="Y29" s="383"/>
      <c r="Z29" s="383"/>
      <c r="AA29" s="383"/>
      <c r="AB29" s="386"/>
      <c r="AC29" s="386"/>
      <c r="AD29" s="386"/>
      <c r="AE29" s="386"/>
      <c r="AF29" s="386"/>
      <c r="AG29" s="386"/>
      <c r="AH29" s="387"/>
      <c r="AI29" s="387"/>
      <c r="AJ29" s="388"/>
      <c r="AK29" s="388"/>
      <c r="AL29" s="383"/>
      <c r="AM29" s="383"/>
      <c r="AN29" s="383"/>
      <c r="AO29" s="383"/>
      <c r="AP29" s="383"/>
      <c r="AQ29" s="383"/>
      <c r="AR29" s="383"/>
      <c r="AS29" s="383"/>
      <c r="AT29" s="383"/>
      <c r="AU29" s="383"/>
      <c r="AV29" s="383"/>
      <c r="AW29" s="386"/>
      <c r="AX29" s="386"/>
      <c r="AY29" s="386"/>
      <c r="AZ29" s="386"/>
      <c r="BA29" s="386"/>
      <c r="BB29" s="386"/>
      <c r="BC29" s="387"/>
      <c r="BD29" s="387"/>
      <c r="BE29" s="388"/>
      <c r="BF29" s="388"/>
      <c r="BG29" s="383"/>
      <c r="BH29" s="383"/>
      <c r="BI29" s="383"/>
      <c r="BJ29" s="383"/>
      <c r="BK29" s="383"/>
      <c r="BL29" s="383"/>
      <c r="BM29" s="383"/>
      <c r="BN29" s="383"/>
      <c r="BO29" s="383"/>
      <c r="BP29" s="383"/>
      <c r="BQ29" s="386"/>
      <c r="BR29" s="386"/>
      <c r="BS29" s="386"/>
      <c r="BT29" s="386"/>
      <c r="BU29" s="386"/>
      <c r="BV29" s="386"/>
      <c r="BW29" s="387"/>
      <c r="BX29" s="387"/>
      <c r="BY29" s="388"/>
      <c r="BZ29" s="388"/>
      <c r="CA29" s="383"/>
      <c r="CB29" s="383"/>
      <c r="CC29" s="383"/>
      <c r="CD29" s="383"/>
      <c r="CE29" s="383"/>
      <c r="CF29" s="386"/>
      <c r="CG29" s="386"/>
      <c r="CH29" s="386"/>
      <c r="CI29" s="386"/>
      <c r="CJ29" s="386"/>
      <c r="CK29" s="383"/>
      <c r="CL29" s="383"/>
      <c r="CM29" s="383"/>
      <c r="CN29" s="383"/>
      <c r="CO29" s="526"/>
      <c r="CP29" s="497"/>
      <c r="CQ29" s="317" t="str">
        <f>IF(DOB!C29="","",DOB!C29)</f>
        <v/>
      </c>
      <c r="CR29" s="402">
        <v>6</v>
      </c>
      <c r="CS29" s="329"/>
      <c r="CT29" s="329"/>
      <c r="CU29" s="585"/>
      <c r="CV29" s="588"/>
      <c r="CW29" s="587"/>
      <c r="CX29" s="588"/>
      <c r="CY29" s="587"/>
      <c r="CZ29" s="588"/>
      <c r="DA29" s="587"/>
      <c r="DB29" s="588"/>
      <c r="DC29" s="587"/>
      <c r="DD29" s="588"/>
      <c r="DE29" s="587"/>
      <c r="DF29" s="588"/>
      <c r="DG29" s="587"/>
      <c r="DH29" s="588"/>
      <c r="DI29" s="587"/>
      <c r="DJ29" s="588"/>
      <c r="DK29" s="587"/>
      <c r="DL29" s="588"/>
      <c r="DM29" s="587"/>
      <c r="DN29" s="588"/>
      <c r="DO29" s="587"/>
      <c r="DP29" s="588"/>
      <c r="DQ29" s="587"/>
      <c r="DR29" s="588"/>
      <c r="DS29" s="10"/>
      <c r="DT29" s="10"/>
      <c r="DU29" s="10"/>
      <c r="DV29" s="592" t="str">
        <f t="shared" si="3"/>
        <v/>
      </c>
      <c r="DW29" s="593" t="str">
        <f t="shared" si="4"/>
        <v/>
      </c>
      <c r="DX29" s="594" t="str">
        <f t="shared" si="5"/>
        <v/>
      </c>
      <c r="DY29" s="593" t="str">
        <f t="shared" si="6"/>
        <v/>
      </c>
      <c r="DZ29" s="594" t="str">
        <f t="shared" si="7"/>
        <v/>
      </c>
      <c r="EA29" s="593" t="str">
        <f t="shared" si="8"/>
        <v/>
      </c>
      <c r="EB29" s="594" t="str">
        <f t="shared" si="9"/>
        <v/>
      </c>
      <c r="EC29" s="593" t="str">
        <f t="shared" si="10"/>
        <v/>
      </c>
      <c r="ED29" s="594" t="str">
        <f t="shared" si="11"/>
        <v/>
      </c>
      <c r="EE29" s="593" t="str">
        <f t="shared" si="12"/>
        <v/>
      </c>
      <c r="EF29" s="594" t="str">
        <f t="shared" si="13"/>
        <v/>
      </c>
      <c r="EG29" s="593" t="str">
        <f t="shared" si="14"/>
        <v/>
      </c>
      <c r="EH29" s="594" t="str">
        <f t="shared" si="15"/>
        <v/>
      </c>
      <c r="EI29" s="593" t="str">
        <f t="shared" si="16"/>
        <v/>
      </c>
      <c r="EJ29" s="594" t="str">
        <f t="shared" si="17"/>
        <v/>
      </c>
      <c r="EK29" s="593" t="str">
        <f t="shared" si="18"/>
        <v/>
      </c>
      <c r="EL29" s="594" t="str">
        <f t="shared" si="19"/>
        <v/>
      </c>
      <c r="EM29" s="593" t="str">
        <f t="shared" si="20"/>
        <v/>
      </c>
      <c r="EN29" s="594" t="str">
        <f t="shared" si="21"/>
        <v/>
      </c>
      <c r="EO29" s="593" t="str">
        <f t="shared" si="22"/>
        <v/>
      </c>
      <c r="EP29" s="405" t="str">
        <f t="shared" si="23"/>
        <v/>
      </c>
      <c r="EQ29" s="418" t="str">
        <f t="shared" si="24"/>
        <v/>
      </c>
      <c r="ER29" s="10"/>
      <c r="ES29" s="10"/>
      <c r="ET29" s="10"/>
    </row>
    <row r="30" spans="1:150" s="16" customFormat="1" ht="18" customHeight="1">
      <c r="A30" s="527">
        <v>24</v>
      </c>
      <c r="B30" s="467"/>
      <c r="C30" s="386"/>
      <c r="D30" s="577"/>
      <c r="E30" s="469"/>
      <c r="F30" s="468"/>
      <c r="G30" s="693"/>
      <c r="H30" s="692"/>
      <c r="I30" s="475" t="str">
        <f t="shared" si="26"/>
        <v/>
      </c>
      <c r="J30" s="92"/>
      <c r="K30" s="102"/>
      <c r="L30" s="92"/>
      <c r="M30" s="102"/>
      <c r="N30" s="92"/>
      <c r="O30" s="102"/>
      <c r="P30" s="514"/>
      <c r="Q30" s="271"/>
      <c r="R30" s="562"/>
      <c r="S30" s="562"/>
      <c r="T30" s="562"/>
      <c r="U30" s="562"/>
      <c r="V30" s="562"/>
      <c r="W30" s="562"/>
      <c r="X30" s="383"/>
      <c r="Y30" s="383"/>
      <c r="Z30" s="383"/>
      <c r="AA30" s="383"/>
      <c r="AB30" s="386"/>
      <c r="AC30" s="386"/>
      <c r="AD30" s="386"/>
      <c r="AE30" s="386"/>
      <c r="AF30" s="386"/>
      <c r="AG30" s="386"/>
      <c r="AH30" s="387"/>
      <c r="AI30" s="387"/>
      <c r="AJ30" s="388"/>
      <c r="AK30" s="388"/>
      <c r="AL30" s="383"/>
      <c r="AM30" s="383"/>
      <c r="AN30" s="383"/>
      <c r="AO30" s="383"/>
      <c r="AP30" s="383"/>
      <c r="AQ30" s="383"/>
      <c r="AR30" s="383"/>
      <c r="AS30" s="383"/>
      <c r="AT30" s="383"/>
      <c r="AU30" s="383"/>
      <c r="AV30" s="383"/>
      <c r="AW30" s="386"/>
      <c r="AX30" s="386"/>
      <c r="AY30" s="386"/>
      <c r="AZ30" s="386"/>
      <c r="BA30" s="386"/>
      <c r="BB30" s="386"/>
      <c r="BC30" s="387"/>
      <c r="BD30" s="387"/>
      <c r="BE30" s="388"/>
      <c r="BF30" s="388"/>
      <c r="BG30" s="383"/>
      <c r="BH30" s="383"/>
      <c r="BI30" s="383"/>
      <c r="BJ30" s="383"/>
      <c r="BK30" s="383"/>
      <c r="BL30" s="383"/>
      <c r="BM30" s="383"/>
      <c r="BN30" s="383"/>
      <c r="BO30" s="383"/>
      <c r="BP30" s="383"/>
      <c r="BQ30" s="386"/>
      <c r="BR30" s="386"/>
      <c r="BS30" s="386"/>
      <c r="BT30" s="386"/>
      <c r="BU30" s="386"/>
      <c r="BV30" s="386"/>
      <c r="BW30" s="387"/>
      <c r="BX30" s="387"/>
      <c r="BY30" s="388"/>
      <c r="BZ30" s="388"/>
      <c r="CA30" s="383"/>
      <c r="CB30" s="383"/>
      <c r="CC30" s="383"/>
      <c r="CD30" s="383"/>
      <c r="CE30" s="383"/>
      <c r="CF30" s="386"/>
      <c r="CG30" s="386"/>
      <c r="CH30" s="386"/>
      <c r="CI30" s="386"/>
      <c r="CJ30" s="386"/>
      <c r="CK30" s="383"/>
      <c r="CL30" s="383"/>
      <c r="CM30" s="383"/>
      <c r="CN30" s="383"/>
      <c r="CO30" s="526"/>
      <c r="CP30" s="497"/>
      <c r="CQ30" s="317" t="str">
        <f>IF(DOB!C30="","",DOB!C30)</f>
        <v/>
      </c>
      <c r="CR30" s="402">
        <v>5</v>
      </c>
      <c r="CS30" s="329"/>
      <c r="CT30" s="329"/>
      <c r="CU30" s="585"/>
      <c r="CV30" s="588"/>
      <c r="CW30" s="587"/>
      <c r="CX30" s="588"/>
      <c r="CY30" s="587"/>
      <c r="CZ30" s="588"/>
      <c r="DA30" s="587"/>
      <c r="DB30" s="588"/>
      <c r="DC30" s="587"/>
      <c r="DD30" s="588"/>
      <c r="DE30" s="587"/>
      <c r="DF30" s="588"/>
      <c r="DG30" s="587"/>
      <c r="DH30" s="588"/>
      <c r="DI30" s="587"/>
      <c r="DJ30" s="588"/>
      <c r="DK30" s="587"/>
      <c r="DL30" s="588"/>
      <c r="DM30" s="587"/>
      <c r="DN30" s="588"/>
      <c r="DO30" s="587"/>
      <c r="DP30" s="588"/>
      <c r="DQ30" s="587"/>
      <c r="DR30" s="588"/>
      <c r="DS30" s="10"/>
      <c r="DT30" s="10"/>
      <c r="DU30" s="10"/>
      <c r="DV30" s="592" t="str">
        <f t="shared" si="3"/>
        <v/>
      </c>
      <c r="DW30" s="593" t="str">
        <f t="shared" si="4"/>
        <v/>
      </c>
      <c r="DX30" s="594" t="str">
        <f t="shared" si="5"/>
        <v/>
      </c>
      <c r="DY30" s="593" t="str">
        <f t="shared" si="6"/>
        <v/>
      </c>
      <c r="DZ30" s="594" t="str">
        <f t="shared" si="7"/>
        <v/>
      </c>
      <c r="EA30" s="593" t="str">
        <f t="shared" si="8"/>
        <v/>
      </c>
      <c r="EB30" s="594" t="str">
        <f t="shared" si="9"/>
        <v/>
      </c>
      <c r="EC30" s="593" t="str">
        <f t="shared" si="10"/>
        <v/>
      </c>
      <c r="ED30" s="594" t="str">
        <f t="shared" si="11"/>
        <v/>
      </c>
      <c r="EE30" s="593" t="str">
        <f t="shared" si="12"/>
        <v/>
      </c>
      <c r="EF30" s="594" t="str">
        <f t="shared" si="13"/>
        <v/>
      </c>
      <c r="EG30" s="593" t="str">
        <f t="shared" si="14"/>
        <v/>
      </c>
      <c r="EH30" s="594" t="str">
        <f t="shared" si="15"/>
        <v/>
      </c>
      <c r="EI30" s="593" t="str">
        <f t="shared" si="16"/>
        <v/>
      </c>
      <c r="EJ30" s="594" t="str">
        <f t="shared" si="17"/>
        <v/>
      </c>
      <c r="EK30" s="593" t="str">
        <f t="shared" si="18"/>
        <v/>
      </c>
      <c r="EL30" s="594" t="str">
        <f t="shared" si="19"/>
        <v/>
      </c>
      <c r="EM30" s="593" t="str">
        <f t="shared" si="20"/>
        <v/>
      </c>
      <c r="EN30" s="594" t="str">
        <f t="shared" si="21"/>
        <v/>
      </c>
      <c r="EO30" s="593" t="str">
        <f t="shared" si="22"/>
        <v/>
      </c>
      <c r="EP30" s="405" t="str">
        <f t="shared" si="23"/>
        <v/>
      </c>
      <c r="EQ30" s="418" t="str">
        <f t="shared" si="24"/>
        <v/>
      </c>
      <c r="ER30" s="10"/>
      <c r="ES30" s="10"/>
      <c r="ET30" s="10"/>
    </row>
    <row r="31" spans="1:150" s="16" customFormat="1" ht="18" customHeight="1">
      <c r="A31" s="527">
        <v>25</v>
      </c>
      <c r="B31" s="467"/>
      <c r="C31" s="386"/>
      <c r="D31" s="576"/>
      <c r="E31" s="469"/>
      <c r="F31" s="468"/>
      <c r="G31" s="693"/>
      <c r="H31" s="692"/>
      <c r="I31" s="475" t="str">
        <f t="shared" si="26"/>
        <v/>
      </c>
      <c r="J31" s="92"/>
      <c r="K31" s="102"/>
      <c r="L31" s="92"/>
      <c r="M31" s="102"/>
      <c r="N31" s="92"/>
      <c r="O31" s="102"/>
      <c r="P31" s="514"/>
      <c r="Q31" s="271"/>
      <c r="R31" s="562"/>
      <c r="S31" s="562"/>
      <c r="T31" s="562"/>
      <c r="U31" s="562"/>
      <c r="V31" s="562"/>
      <c r="W31" s="562"/>
      <c r="X31" s="383"/>
      <c r="Y31" s="383"/>
      <c r="Z31" s="383"/>
      <c r="AA31" s="383"/>
      <c r="AB31" s="386"/>
      <c r="AC31" s="386"/>
      <c r="AD31" s="386"/>
      <c r="AE31" s="386"/>
      <c r="AF31" s="386"/>
      <c r="AG31" s="386"/>
      <c r="AH31" s="387"/>
      <c r="AI31" s="387"/>
      <c r="AJ31" s="388"/>
      <c r="AK31" s="388"/>
      <c r="AL31" s="383"/>
      <c r="AM31" s="383"/>
      <c r="AN31" s="383"/>
      <c r="AO31" s="383"/>
      <c r="AP31" s="383"/>
      <c r="AQ31" s="383"/>
      <c r="AR31" s="383"/>
      <c r="AS31" s="383"/>
      <c r="AT31" s="383"/>
      <c r="AU31" s="383"/>
      <c r="AV31" s="383"/>
      <c r="AW31" s="386"/>
      <c r="AX31" s="386"/>
      <c r="AY31" s="386"/>
      <c r="AZ31" s="386"/>
      <c r="BA31" s="386"/>
      <c r="BB31" s="386"/>
      <c r="BC31" s="387"/>
      <c r="BD31" s="387"/>
      <c r="BE31" s="388"/>
      <c r="BF31" s="388"/>
      <c r="BG31" s="383"/>
      <c r="BH31" s="383"/>
      <c r="BI31" s="383"/>
      <c r="BJ31" s="383"/>
      <c r="BK31" s="383"/>
      <c r="BL31" s="383"/>
      <c r="BM31" s="383"/>
      <c r="BN31" s="383"/>
      <c r="BO31" s="383"/>
      <c r="BP31" s="383"/>
      <c r="BQ31" s="386"/>
      <c r="BR31" s="386"/>
      <c r="BS31" s="386"/>
      <c r="BT31" s="386"/>
      <c r="BU31" s="386"/>
      <c r="BV31" s="386"/>
      <c r="BW31" s="387"/>
      <c r="BX31" s="387"/>
      <c r="BY31" s="388"/>
      <c r="BZ31" s="388"/>
      <c r="CA31" s="383"/>
      <c r="CB31" s="383"/>
      <c r="CC31" s="383"/>
      <c r="CD31" s="383"/>
      <c r="CE31" s="383"/>
      <c r="CF31" s="386"/>
      <c r="CG31" s="386"/>
      <c r="CH31" s="386"/>
      <c r="CI31" s="386"/>
      <c r="CJ31" s="386"/>
      <c r="CK31" s="383"/>
      <c r="CL31" s="383"/>
      <c r="CM31" s="383"/>
      <c r="CN31" s="383"/>
      <c r="CO31" s="526"/>
      <c r="CP31" s="497"/>
      <c r="CQ31" s="317" t="str">
        <f>IF(DOB!C31="","",DOB!C31)</f>
        <v/>
      </c>
      <c r="CR31" s="402">
        <v>4</v>
      </c>
      <c r="CS31" s="329"/>
      <c r="CT31" s="329"/>
      <c r="CU31" s="585"/>
      <c r="CV31" s="588"/>
      <c r="CW31" s="587"/>
      <c r="CX31" s="588"/>
      <c r="CY31" s="587"/>
      <c r="CZ31" s="588"/>
      <c r="DA31" s="587"/>
      <c r="DB31" s="588"/>
      <c r="DC31" s="587"/>
      <c r="DD31" s="588"/>
      <c r="DE31" s="587"/>
      <c r="DF31" s="588"/>
      <c r="DG31" s="587"/>
      <c r="DH31" s="588"/>
      <c r="DI31" s="587"/>
      <c r="DJ31" s="588"/>
      <c r="DK31" s="587"/>
      <c r="DL31" s="588"/>
      <c r="DM31" s="587"/>
      <c r="DN31" s="588"/>
      <c r="DO31" s="587"/>
      <c r="DP31" s="588"/>
      <c r="DQ31" s="587"/>
      <c r="DR31" s="588"/>
      <c r="DS31" s="10"/>
      <c r="DT31" s="10"/>
      <c r="DU31" s="10"/>
      <c r="DV31" s="592" t="str">
        <f t="shared" si="3"/>
        <v/>
      </c>
      <c r="DW31" s="593" t="str">
        <f t="shared" si="4"/>
        <v/>
      </c>
      <c r="DX31" s="594" t="str">
        <f t="shared" si="5"/>
        <v/>
      </c>
      <c r="DY31" s="593" t="str">
        <f t="shared" si="6"/>
        <v/>
      </c>
      <c r="DZ31" s="594" t="str">
        <f t="shared" si="7"/>
        <v/>
      </c>
      <c r="EA31" s="593" t="str">
        <f t="shared" si="8"/>
        <v/>
      </c>
      <c r="EB31" s="594" t="str">
        <f t="shared" si="9"/>
        <v/>
      </c>
      <c r="EC31" s="593" t="str">
        <f t="shared" si="10"/>
        <v/>
      </c>
      <c r="ED31" s="594" t="str">
        <f t="shared" si="11"/>
        <v/>
      </c>
      <c r="EE31" s="593" t="str">
        <f t="shared" si="12"/>
        <v/>
      </c>
      <c r="EF31" s="594" t="str">
        <f t="shared" si="13"/>
        <v/>
      </c>
      <c r="EG31" s="593" t="str">
        <f t="shared" si="14"/>
        <v/>
      </c>
      <c r="EH31" s="594" t="str">
        <f t="shared" si="15"/>
        <v/>
      </c>
      <c r="EI31" s="593" t="str">
        <f t="shared" si="16"/>
        <v/>
      </c>
      <c r="EJ31" s="594" t="str">
        <f t="shared" si="17"/>
        <v/>
      </c>
      <c r="EK31" s="593" t="str">
        <f t="shared" si="18"/>
        <v/>
      </c>
      <c r="EL31" s="594" t="str">
        <f t="shared" si="19"/>
        <v/>
      </c>
      <c r="EM31" s="593" t="str">
        <f t="shared" si="20"/>
        <v/>
      </c>
      <c r="EN31" s="594" t="str">
        <f t="shared" si="21"/>
        <v/>
      </c>
      <c r="EO31" s="593" t="str">
        <f t="shared" si="22"/>
        <v/>
      </c>
      <c r="EP31" s="405" t="str">
        <f t="shared" si="23"/>
        <v/>
      </c>
      <c r="EQ31" s="418" t="str">
        <f t="shared" si="24"/>
        <v/>
      </c>
      <c r="ER31" s="10"/>
      <c r="ES31" s="10"/>
      <c r="ET31" s="10"/>
    </row>
    <row r="32" spans="1:150" s="16" customFormat="1" ht="18" customHeight="1">
      <c r="A32" s="528">
        <v>26</v>
      </c>
      <c r="B32" s="328"/>
      <c r="C32" s="99"/>
      <c r="D32" s="577"/>
      <c r="E32" s="244"/>
      <c r="F32" s="100"/>
      <c r="G32" s="694"/>
      <c r="H32" s="692"/>
      <c r="I32" s="476" t="str">
        <f t="shared" ref="I32:I71" si="27">CQ32</f>
        <v/>
      </c>
      <c r="J32" s="92"/>
      <c r="K32" s="102"/>
      <c r="L32" s="92"/>
      <c r="M32" s="102"/>
      <c r="N32" s="92"/>
      <c r="O32" s="102"/>
      <c r="P32" s="515"/>
      <c r="Q32" s="271"/>
      <c r="R32" s="562"/>
      <c r="S32" s="562"/>
      <c r="T32" s="562"/>
      <c r="U32" s="562"/>
      <c r="V32" s="562"/>
      <c r="W32" s="562"/>
      <c r="X32" s="383"/>
      <c r="Y32" s="383"/>
      <c r="Z32" s="383"/>
      <c r="AA32" s="383"/>
      <c r="AB32" s="386"/>
      <c r="AC32" s="386"/>
      <c r="AD32" s="386"/>
      <c r="AE32" s="386"/>
      <c r="AF32" s="386"/>
      <c r="AG32" s="386"/>
      <c r="AH32" s="387"/>
      <c r="AI32" s="387"/>
      <c r="AJ32" s="388"/>
      <c r="AK32" s="388"/>
      <c r="AL32" s="383"/>
      <c r="AM32" s="383"/>
      <c r="AN32" s="383"/>
      <c r="AO32" s="383"/>
      <c r="AP32" s="383"/>
      <c r="AQ32" s="383"/>
      <c r="AR32" s="383"/>
      <c r="AS32" s="383"/>
      <c r="AT32" s="383"/>
      <c r="AU32" s="383"/>
      <c r="AV32" s="383"/>
      <c r="AW32" s="386"/>
      <c r="AX32" s="386"/>
      <c r="AY32" s="386"/>
      <c r="AZ32" s="386"/>
      <c r="BA32" s="386"/>
      <c r="BB32" s="386"/>
      <c r="BC32" s="387"/>
      <c r="BD32" s="387"/>
      <c r="BE32" s="388"/>
      <c r="BF32" s="388"/>
      <c r="BG32" s="383"/>
      <c r="BH32" s="383"/>
      <c r="BI32" s="383"/>
      <c r="BJ32" s="383"/>
      <c r="BK32" s="383"/>
      <c r="BL32" s="383"/>
      <c r="BM32" s="383"/>
      <c r="BN32" s="383"/>
      <c r="BO32" s="383"/>
      <c r="BP32" s="383"/>
      <c r="BQ32" s="386"/>
      <c r="BR32" s="386"/>
      <c r="BS32" s="386"/>
      <c r="BT32" s="386"/>
      <c r="BU32" s="386"/>
      <c r="BV32" s="386"/>
      <c r="BW32" s="387"/>
      <c r="BX32" s="387"/>
      <c r="BY32" s="388"/>
      <c r="BZ32" s="388"/>
      <c r="CA32" s="383"/>
      <c r="CB32" s="383"/>
      <c r="CC32" s="383"/>
      <c r="CD32" s="383"/>
      <c r="CE32" s="383"/>
      <c r="CF32" s="386"/>
      <c r="CG32" s="386"/>
      <c r="CH32" s="386"/>
      <c r="CI32" s="386"/>
      <c r="CJ32" s="386"/>
      <c r="CK32" s="383"/>
      <c r="CL32" s="383"/>
      <c r="CM32" s="383"/>
      <c r="CN32" s="383"/>
      <c r="CO32" s="526"/>
      <c r="CP32" s="497"/>
      <c r="CQ32" s="317" t="str">
        <f>IF(DOB!C32="","",DOB!C32)</f>
        <v/>
      </c>
      <c r="CR32" s="402">
        <v>3</v>
      </c>
      <c r="CS32" s="329"/>
      <c r="CT32" s="329"/>
      <c r="CU32" s="585"/>
      <c r="CV32" s="588"/>
      <c r="CW32" s="587"/>
      <c r="CX32" s="588"/>
      <c r="CY32" s="587"/>
      <c r="CZ32" s="588"/>
      <c r="DA32" s="587"/>
      <c r="DB32" s="588"/>
      <c r="DC32" s="587"/>
      <c r="DD32" s="588"/>
      <c r="DE32" s="587"/>
      <c r="DF32" s="588"/>
      <c r="DG32" s="587"/>
      <c r="DH32" s="588"/>
      <c r="DI32" s="587"/>
      <c r="DJ32" s="588"/>
      <c r="DK32" s="587"/>
      <c r="DL32" s="588"/>
      <c r="DM32" s="587"/>
      <c r="DN32" s="588"/>
      <c r="DO32" s="587"/>
      <c r="DP32" s="588"/>
      <c r="DQ32" s="587"/>
      <c r="DR32" s="588"/>
      <c r="DS32" s="10"/>
      <c r="DT32" s="10"/>
      <c r="DU32" s="10"/>
      <c r="DV32" s="592" t="str">
        <f t="shared" si="3"/>
        <v/>
      </c>
      <c r="DW32" s="593" t="str">
        <f t="shared" si="4"/>
        <v/>
      </c>
      <c r="DX32" s="594" t="str">
        <f t="shared" si="5"/>
        <v/>
      </c>
      <c r="DY32" s="593" t="str">
        <f t="shared" si="6"/>
        <v/>
      </c>
      <c r="DZ32" s="594" t="str">
        <f t="shared" si="7"/>
        <v/>
      </c>
      <c r="EA32" s="593" t="str">
        <f t="shared" si="8"/>
        <v/>
      </c>
      <c r="EB32" s="594" t="str">
        <f t="shared" si="9"/>
        <v/>
      </c>
      <c r="EC32" s="593" t="str">
        <f t="shared" si="10"/>
        <v/>
      </c>
      <c r="ED32" s="594" t="str">
        <f t="shared" si="11"/>
        <v/>
      </c>
      <c r="EE32" s="593" t="str">
        <f t="shared" si="12"/>
        <v/>
      </c>
      <c r="EF32" s="594" t="str">
        <f t="shared" si="13"/>
        <v/>
      </c>
      <c r="EG32" s="593" t="str">
        <f t="shared" si="14"/>
        <v/>
      </c>
      <c r="EH32" s="594" t="str">
        <f t="shared" si="15"/>
        <v/>
      </c>
      <c r="EI32" s="593" t="str">
        <f t="shared" si="16"/>
        <v/>
      </c>
      <c r="EJ32" s="594" t="str">
        <f t="shared" si="17"/>
        <v/>
      </c>
      <c r="EK32" s="593" t="str">
        <f t="shared" si="18"/>
        <v/>
      </c>
      <c r="EL32" s="594" t="str">
        <f t="shared" si="19"/>
        <v/>
      </c>
      <c r="EM32" s="593" t="str">
        <f t="shared" si="20"/>
        <v/>
      </c>
      <c r="EN32" s="594" t="str">
        <f t="shared" si="21"/>
        <v/>
      </c>
      <c r="EO32" s="593" t="str">
        <f t="shared" si="22"/>
        <v/>
      </c>
      <c r="EP32" s="405" t="str">
        <f t="shared" si="23"/>
        <v/>
      </c>
      <c r="EQ32" s="418" t="str">
        <f t="shared" si="24"/>
        <v/>
      </c>
      <c r="ER32" s="10"/>
      <c r="ES32" s="10"/>
      <c r="ET32" s="10"/>
    </row>
    <row r="33" spans="1:150" s="16" customFormat="1" ht="18" customHeight="1">
      <c r="A33" s="528">
        <v>27</v>
      </c>
      <c r="B33" s="328"/>
      <c r="C33" s="99"/>
      <c r="D33" s="576"/>
      <c r="E33" s="244"/>
      <c r="F33" s="100"/>
      <c r="G33" s="694"/>
      <c r="H33" s="692"/>
      <c r="I33" s="476" t="str">
        <f t="shared" si="27"/>
        <v/>
      </c>
      <c r="J33" s="92"/>
      <c r="K33" s="102"/>
      <c r="L33" s="92"/>
      <c r="M33" s="102"/>
      <c r="N33" s="92"/>
      <c r="O33" s="102"/>
      <c r="P33" s="515"/>
      <c r="Q33" s="271"/>
      <c r="R33" s="562"/>
      <c r="S33" s="562"/>
      <c r="T33" s="562"/>
      <c r="U33" s="562"/>
      <c r="V33" s="562"/>
      <c r="W33" s="562"/>
      <c r="X33" s="383"/>
      <c r="Y33" s="383"/>
      <c r="Z33" s="383"/>
      <c r="AA33" s="383"/>
      <c r="AB33" s="386"/>
      <c r="AC33" s="386"/>
      <c r="AD33" s="386"/>
      <c r="AE33" s="386"/>
      <c r="AF33" s="386"/>
      <c r="AG33" s="386"/>
      <c r="AH33" s="387"/>
      <c r="AI33" s="387"/>
      <c r="AJ33" s="388"/>
      <c r="AK33" s="388"/>
      <c r="AL33" s="383"/>
      <c r="AM33" s="383"/>
      <c r="AN33" s="383"/>
      <c r="AO33" s="383"/>
      <c r="AP33" s="383"/>
      <c r="AQ33" s="383"/>
      <c r="AR33" s="383"/>
      <c r="AS33" s="383"/>
      <c r="AT33" s="383"/>
      <c r="AU33" s="383"/>
      <c r="AV33" s="383"/>
      <c r="AW33" s="386"/>
      <c r="AX33" s="386"/>
      <c r="AY33" s="386"/>
      <c r="AZ33" s="386"/>
      <c r="BA33" s="386"/>
      <c r="BB33" s="386"/>
      <c r="BC33" s="387"/>
      <c r="BD33" s="387"/>
      <c r="BE33" s="388"/>
      <c r="BF33" s="388"/>
      <c r="BG33" s="383"/>
      <c r="BH33" s="383"/>
      <c r="BI33" s="383"/>
      <c r="BJ33" s="383"/>
      <c r="BK33" s="383"/>
      <c r="BL33" s="383"/>
      <c r="BM33" s="383"/>
      <c r="BN33" s="383"/>
      <c r="BO33" s="383"/>
      <c r="BP33" s="383"/>
      <c r="BQ33" s="386"/>
      <c r="BR33" s="386"/>
      <c r="BS33" s="386"/>
      <c r="BT33" s="386"/>
      <c r="BU33" s="386"/>
      <c r="BV33" s="386"/>
      <c r="BW33" s="387"/>
      <c r="BX33" s="387"/>
      <c r="BY33" s="388"/>
      <c r="BZ33" s="388"/>
      <c r="CA33" s="383"/>
      <c r="CB33" s="383"/>
      <c r="CC33" s="383"/>
      <c r="CD33" s="383"/>
      <c r="CE33" s="383"/>
      <c r="CF33" s="386"/>
      <c r="CG33" s="386"/>
      <c r="CH33" s="386"/>
      <c r="CI33" s="386"/>
      <c r="CJ33" s="386"/>
      <c r="CK33" s="383"/>
      <c r="CL33" s="383"/>
      <c r="CM33" s="383"/>
      <c r="CN33" s="383"/>
      <c r="CO33" s="526"/>
      <c r="CP33" s="497"/>
      <c r="CQ33" s="317" t="str">
        <f>IF(DOB!C33="","",DOB!C33)</f>
        <v/>
      </c>
      <c r="CR33" s="402">
        <v>2</v>
      </c>
      <c r="CS33" s="329"/>
      <c r="CT33" s="329"/>
      <c r="CU33" s="585"/>
      <c r="CV33" s="588"/>
      <c r="CW33" s="587"/>
      <c r="CX33" s="588"/>
      <c r="CY33" s="587"/>
      <c r="CZ33" s="588"/>
      <c r="DA33" s="587"/>
      <c r="DB33" s="588"/>
      <c r="DC33" s="587"/>
      <c r="DD33" s="588"/>
      <c r="DE33" s="587"/>
      <c r="DF33" s="588"/>
      <c r="DG33" s="587"/>
      <c r="DH33" s="588"/>
      <c r="DI33" s="587"/>
      <c r="DJ33" s="588"/>
      <c r="DK33" s="587"/>
      <c r="DL33" s="588"/>
      <c r="DM33" s="587"/>
      <c r="DN33" s="588"/>
      <c r="DO33" s="587"/>
      <c r="DP33" s="588"/>
      <c r="DQ33" s="587"/>
      <c r="DR33" s="588"/>
      <c r="DS33" s="10"/>
      <c r="DT33" s="10"/>
      <c r="DU33" s="10"/>
      <c r="DV33" s="592" t="str">
        <f t="shared" si="3"/>
        <v/>
      </c>
      <c r="DW33" s="593" t="str">
        <f t="shared" si="4"/>
        <v/>
      </c>
      <c r="DX33" s="594" t="str">
        <f t="shared" si="5"/>
        <v/>
      </c>
      <c r="DY33" s="593" t="str">
        <f t="shared" si="6"/>
        <v/>
      </c>
      <c r="DZ33" s="594" t="str">
        <f t="shared" si="7"/>
        <v/>
      </c>
      <c r="EA33" s="593" t="str">
        <f t="shared" si="8"/>
        <v/>
      </c>
      <c r="EB33" s="594" t="str">
        <f t="shared" si="9"/>
        <v/>
      </c>
      <c r="EC33" s="593" t="str">
        <f t="shared" si="10"/>
        <v/>
      </c>
      <c r="ED33" s="594" t="str">
        <f t="shared" si="11"/>
        <v/>
      </c>
      <c r="EE33" s="593" t="str">
        <f t="shared" si="12"/>
        <v/>
      </c>
      <c r="EF33" s="594" t="str">
        <f t="shared" si="13"/>
        <v/>
      </c>
      <c r="EG33" s="593" t="str">
        <f t="shared" si="14"/>
        <v/>
      </c>
      <c r="EH33" s="594" t="str">
        <f t="shared" si="15"/>
        <v/>
      </c>
      <c r="EI33" s="593" t="str">
        <f t="shared" si="16"/>
        <v/>
      </c>
      <c r="EJ33" s="594" t="str">
        <f t="shared" si="17"/>
        <v/>
      </c>
      <c r="EK33" s="593" t="str">
        <f t="shared" si="18"/>
        <v/>
      </c>
      <c r="EL33" s="594" t="str">
        <f t="shared" si="19"/>
        <v/>
      </c>
      <c r="EM33" s="593" t="str">
        <f t="shared" si="20"/>
        <v/>
      </c>
      <c r="EN33" s="594" t="str">
        <f t="shared" si="21"/>
        <v/>
      </c>
      <c r="EO33" s="593" t="str">
        <f t="shared" si="22"/>
        <v/>
      </c>
      <c r="EP33" s="405" t="str">
        <f t="shared" si="23"/>
        <v/>
      </c>
      <c r="EQ33" s="418" t="str">
        <f t="shared" si="24"/>
        <v/>
      </c>
      <c r="ER33" s="10"/>
      <c r="ES33" s="10"/>
      <c r="ET33" s="10"/>
    </row>
    <row r="34" spans="1:150" s="16" customFormat="1" ht="18" customHeight="1">
      <c r="A34" s="528">
        <v>28</v>
      </c>
      <c r="B34" s="328"/>
      <c r="C34" s="99"/>
      <c r="D34" s="577"/>
      <c r="E34" s="244"/>
      <c r="F34" s="100"/>
      <c r="G34" s="694"/>
      <c r="H34" s="695"/>
      <c r="I34" s="476" t="str">
        <f t="shared" si="27"/>
        <v/>
      </c>
      <c r="J34" s="92"/>
      <c r="K34" s="102"/>
      <c r="L34" s="92"/>
      <c r="M34" s="102"/>
      <c r="N34" s="92"/>
      <c r="O34" s="102"/>
      <c r="P34" s="515"/>
      <c r="Q34" s="271"/>
      <c r="R34" s="562"/>
      <c r="S34" s="562"/>
      <c r="T34" s="562"/>
      <c r="U34" s="562"/>
      <c r="V34" s="562"/>
      <c r="W34" s="562"/>
      <c r="X34" s="383"/>
      <c r="Y34" s="383"/>
      <c r="Z34" s="383"/>
      <c r="AA34" s="383"/>
      <c r="AB34" s="386"/>
      <c r="AC34" s="386"/>
      <c r="AD34" s="386"/>
      <c r="AE34" s="386"/>
      <c r="AF34" s="386"/>
      <c r="AG34" s="386"/>
      <c r="AH34" s="387"/>
      <c r="AI34" s="387"/>
      <c r="AJ34" s="388"/>
      <c r="AK34" s="388"/>
      <c r="AL34" s="383"/>
      <c r="AM34" s="383"/>
      <c r="AN34" s="383"/>
      <c r="AO34" s="383"/>
      <c r="AP34" s="383"/>
      <c r="AQ34" s="383"/>
      <c r="AR34" s="383"/>
      <c r="AS34" s="383"/>
      <c r="AT34" s="383"/>
      <c r="AU34" s="383"/>
      <c r="AV34" s="383"/>
      <c r="AW34" s="386"/>
      <c r="AX34" s="386"/>
      <c r="AY34" s="386"/>
      <c r="AZ34" s="386"/>
      <c r="BA34" s="386"/>
      <c r="BB34" s="386"/>
      <c r="BC34" s="387"/>
      <c r="BD34" s="387"/>
      <c r="BE34" s="388"/>
      <c r="BF34" s="388"/>
      <c r="BG34" s="383"/>
      <c r="BH34" s="383"/>
      <c r="BI34" s="383"/>
      <c r="BJ34" s="383"/>
      <c r="BK34" s="383"/>
      <c r="BL34" s="383"/>
      <c r="BM34" s="383"/>
      <c r="BN34" s="383"/>
      <c r="BO34" s="383"/>
      <c r="BP34" s="383"/>
      <c r="BQ34" s="386"/>
      <c r="BR34" s="386"/>
      <c r="BS34" s="386"/>
      <c r="BT34" s="386"/>
      <c r="BU34" s="386"/>
      <c r="BV34" s="386"/>
      <c r="BW34" s="387"/>
      <c r="BX34" s="387"/>
      <c r="BY34" s="388"/>
      <c r="BZ34" s="388"/>
      <c r="CA34" s="383"/>
      <c r="CB34" s="383"/>
      <c r="CC34" s="383"/>
      <c r="CD34" s="383"/>
      <c r="CE34" s="383"/>
      <c r="CF34" s="386"/>
      <c r="CG34" s="386"/>
      <c r="CH34" s="386"/>
      <c r="CI34" s="386"/>
      <c r="CJ34" s="386"/>
      <c r="CK34" s="383"/>
      <c r="CL34" s="383"/>
      <c r="CM34" s="383"/>
      <c r="CN34" s="383"/>
      <c r="CO34" s="526"/>
      <c r="CP34" s="497"/>
      <c r="CQ34" s="317" t="str">
        <f>IF(DOB!C34="","",DOB!C34)</f>
        <v/>
      </c>
      <c r="CR34" s="402">
        <v>1</v>
      </c>
      <c r="CS34" s="329"/>
      <c r="CT34" s="329"/>
      <c r="CU34" s="585"/>
      <c r="CV34" s="588"/>
      <c r="CW34" s="587"/>
      <c r="CX34" s="588"/>
      <c r="CY34" s="587"/>
      <c r="CZ34" s="588"/>
      <c r="DA34" s="587"/>
      <c r="DB34" s="588"/>
      <c r="DC34" s="587"/>
      <c r="DD34" s="588"/>
      <c r="DE34" s="587"/>
      <c r="DF34" s="588"/>
      <c r="DG34" s="587"/>
      <c r="DH34" s="588"/>
      <c r="DI34" s="587"/>
      <c r="DJ34" s="588"/>
      <c r="DK34" s="587"/>
      <c r="DL34" s="588"/>
      <c r="DM34" s="587"/>
      <c r="DN34" s="588"/>
      <c r="DO34" s="587"/>
      <c r="DP34" s="588"/>
      <c r="DQ34" s="587"/>
      <c r="DR34" s="588"/>
      <c r="DS34" s="10"/>
      <c r="DT34" s="10"/>
      <c r="DU34" s="10"/>
      <c r="DV34" s="592" t="str">
        <f t="shared" si="3"/>
        <v/>
      </c>
      <c r="DW34" s="593" t="str">
        <f t="shared" si="4"/>
        <v/>
      </c>
      <c r="DX34" s="594" t="str">
        <f t="shared" si="5"/>
        <v/>
      </c>
      <c r="DY34" s="593" t="str">
        <f t="shared" si="6"/>
        <v/>
      </c>
      <c r="DZ34" s="594" t="str">
        <f t="shared" si="7"/>
        <v/>
      </c>
      <c r="EA34" s="593" t="str">
        <f t="shared" si="8"/>
        <v/>
      </c>
      <c r="EB34" s="594" t="str">
        <f t="shared" si="9"/>
        <v/>
      </c>
      <c r="EC34" s="593" t="str">
        <f t="shared" si="10"/>
        <v/>
      </c>
      <c r="ED34" s="594" t="str">
        <f t="shared" si="11"/>
        <v/>
      </c>
      <c r="EE34" s="593" t="str">
        <f t="shared" si="12"/>
        <v/>
      </c>
      <c r="EF34" s="594" t="str">
        <f t="shared" si="13"/>
        <v/>
      </c>
      <c r="EG34" s="593" t="str">
        <f t="shared" si="14"/>
        <v/>
      </c>
      <c r="EH34" s="594" t="str">
        <f t="shared" si="15"/>
        <v/>
      </c>
      <c r="EI34" s="593" t="str">
        <f t="shared" si="16"/>
        <v/>
      </c>
      <c r="EJ34" s="594" t="str">
        <f t="shared" si="17"/>
        <v/>
      </c>
      <c r="EK34" s="593" t="str">
        <f t="shared" si="18"/>
        <v/>
      </c>
      <c r="EL34" s="594" t="str">
        <f t="shared" si="19"/>
        <v/>
      </c>
      <c r="EM34" s="593" t="str">
        <f t="shared" si="20"/>
        <v/>
      </c>
      <c r="EN34" s="594" t="str">
        <f t="shared" si="21"/>
        <v/>
      </c>
      <c r="EO34" s="593" t="str">
        <f t="shared" si="22"/>
        <v/>
      </c>
      <c r="EP34" s="405" t="str">
        <f t="shared" si="23"/>
        <v/>
      </c>
      <c r="EQ34" s="418" t="str">
        <f t="shared" si="24"/>
        <v/>
      </c>
      <c r="ER34" s="10"/>
      <c r="ES34" s="10"/>
      <c r="ET34" s="10"/>
    </row>
    <row r="35" spans="1:150" s="16" customFormat="1" ht="18" customHeight="1">
      <c r="A35" s="528">
        <v>29</v>
      </c>
      <c r="B35" s="328"/>
      <c r="C35" s="99"/>
      <c r="D35" s="576"/>
      <c r="E35" s="244"/>
      <c r="F35" s="100"/>
      <c r="G35" s="694"/>
      <c r="H35" s="695"/>
      <c r="I35" s="476" t="str">
        <f t="shared" si="27"/>
        <v/>
      </c>
      <c r="J35" s="92"/>
      <c r="K35" s="102"/>
      <c r="L35" s="92"/>
      <c r="M35" s="102"/>
      <c r="N35" s="92"/>
      <c r="O35" s="102"/>
      <c r="P35" s="515"/>
      <c r="Q35" s="271"/>
      <c r="R35" s="562"/>
      <c r="S35" s="562"/>
      <c r="T35" s="562"/>
      <c r="U35" s="562"/>
      <c r="V35" s="562"/>
      <c r="W35" s="562"/>
      <c r="X35" s="383"/>
      <c r="Y35" s="383"/>
      <c r="Z35" s="383"/>
      <c r="AA35" s="383"/>
      <c r="AB35" s="386"/>
      <c r="AC35" s="386"/>
      <c r="AD35" s="386"/>
      <c r="AE35" s="386"/>
      <c r="AF35" s="386"/>
      <c r="AG35" s="386"/>
      <c r="AH35" s="387"/>
      <c r="AI35" s="387"/>
      <c r="AJ35" s="388"/>
      <c r="AK35" s="388"/>
      <c r="AL35" s="383"/>
      <c r="AM35" s="383"/>
      <c r="AN35" s="383"/>
      <c r="AO35" s="383"/>
      <c r="AP35" s="383"/>
      <c r="AQ35" s="383"/>
      <c r="AR35" s="383"/>
      <c r="AS35" s="383"/>
      <c r="AT35" s="383"/>
      <c r="AU35" s="383"/>
      <c r="AV35" s="383"/>
      <c r="AW35" s="386"/>
      <c r="AX35" s="386"/>
      <c r="AY35" s="386"/>
      <c r="AZ35" s="386"/>
      <c r="BA35" s="386"/>
      <c r="BB35" s="386"/>
      <c r="BC35" s="387"/>
      <c r="BD35" s="387"/>
      <c r="BE35" s="388"/>
      <c r="BF35" s="388"/>
      <c r="BG35" s="383"/>
      <c r="BH35" s="383"/>
      <c r="BI35" s="383"/>
      <c r="BJ35" s="383"/>
      <c r="BK35" s="383"/>
      <c r="BL35" s="383"/>
      <c r="BM35" s="383"/>
      <c r="BN35" s="383"/>
      <c r="BO35" s="383"/>
      <c r="BP35" s="383"/>
      <c r="BQ35" s="386"/>
      <c r="BR35" s="386"/>
      <c r="BS35" s="386"/>
      <c r="BT35" s="386"/>
      <c r="BU35" s="386"/>
      <c r="BV35" s="386"/>
      <c r="BW35" s="387"/>
      <c r="BX35" s="387"/>
      <c r="BY35" s="388"/>
      <c r="BZ35" s="388"/>
      <c r="CA35" s="383"/>
      <c r="CB35" s="383"/>
      <c r="CC35" s="383"/>
      <c r="CD35" s="383"/>
      <c r="CE35" s="383"/>
      <c r="CF35" s="386"/>
      <c r="CG35" s="386"/>
      <c r="CH35" s="386"/>
      <c r="CI35" s="386"/>
      <c r="CJ35" s="386"/>
      <c r="CK35" s="383"/>
      <c r="CL35" s="383"/>
      <c r="CM35" s="383"/>
      <c r="CN35" s="383"/>
      <c r="CO35" s="526"/>
      <c r="CP35" s="497"/>
      <c r="CQ35" s="317" t="str">
        <f>IF(DOB!C35="","",DOB!C35)</f>
        <v/>
      </c>
      <c r="CR35" s="401" t="s">
        <v>69</v>
      </c>
      <c r="CS35" s="329"/>
      <c r="CT35" s="329"/>
      <c r="CU35" s="585"/>
      <c r="CV35" s="588"/>
      <c r="CW35" s="587"/>
      <c r="CX35" s="588"/>
      <c r="CY35" s="587"/>
      <c r="CZ35" s="588"/>
      <c r="DA35" s="587"/>
      <c r="DB35" s="588"/>
      <c r="DC35" s="587"/>
      <c r="DD35" s="588"/>
      <c r="DE35" s="587"/>
      <c r="DF35" s="588"/>
      <c r="DG35" s="587"/>
      <c r="DH35" s="588"/>
      <c r="DI35" s="587"/>
      <c r="DJ35" s="588"/>
      <c r="DK35" s="587"/>
      <c r="DL35" s="588"/>
      <c r="DM35" s="587"/>
      <c r="DN35" s="588"/>
      <c r="DO35" s="587"/>
      <c r="DP35" s="588"/>
      <c r="DQ35" s="587"/>
      <c r="DR35" s="588"/>
      <c r="DS35" s="10"/>
      <c r="DT35" s="10"/>
      <c r="DU35" s="10"/>
      <c r="DV35" s="592" t="str">
        <f t="shared" si="3"/>
        <v/>
      </c>
      <c r="DW35" s="593" t="str">
        <f t="shared" si="4"/>
        <v/>
      </c>
      <c r="DX35" s="594" t="str">
        <f t="shared" si="5"/>
        <v/>
      </c>
      <c r="DY35" s="593" t="str">
        <f t="shared" si="6"/>
        <v/>
      </c>
      <c r="DZ35" s="594" t="str">
        <f t="shared" si="7"/>
        <v/>
      </c>
      <c r="EA35" s="593" t="str">
        <f t="shared" si="8"/>
        <v/>
      </c>
      <c r="EB35" s="594" t="str">
        <f t="shared" si="9"/>
        <v/>
      </c>
      <c r="EC35" s="593" t="str">
        <f t="shared" si="10"/>
        <v/>
      </c>
      <c r="ED35" s="594" t="str">
        <f t="shared" si="11"/>
        <v/>
      </c>
      <c r="EE35" s="593" t="str">
        <f t="shared" si="12"/>
        <v/>
      </c>
      <c r="EF35" s="594" t="str">
        <f t="shared" si="13"/>
        <v/>
      </c>
      <c r="EG35" s="593" t="str">
        <f t="shared" si="14"/>
        <v/>
      </c>
      <c r="EH35" s="594" t="str">
        <f t="shared" si="15"/>
        <v/>
      </c>
      <c r="EI35" s="593" t="str">
        <f t="shared" si="16"/>
        <v/>
      </c>
      <c r="EJ35" s="594" t="str">
        <f t="shared" si="17"/>
        <v/>
      </c>
      <c r="EK35" s="593" t="str">
        <f t="shared" si="18"/>
        <v/>
      </c>
      <c r="EL35" s="594" t="str">
        <f t="shared" si="19"/>
        <v/>
      </c>
      <c r="EM35" s="593" t="str">
        <f t="shared" si="20"/>
        <v/>
      </c>
      <c r="EN35" s="594" t="str">
        <f t="shared" si="21"/>
        <v/>
      </c>
      <c r="EO35" s="593" t="str">
        <f t="shared" si="22"/>
        <v/>
      </c>
      <c r="EP35" s="405" t="str">
        <f t="shared" si="23"/>
        <v/>
      </c>
      <c r="EQ35" s="418" t="str">
        <f t="shared" si="24"/>
        <v/>
      </c>
      <c r="ER35" s="10"/>
      <c r="ES35" s="10"/>
      <c r="ET35" s="10"/>
    </row>
    <row r="36" spans="1:150" s="16" customFormat="1" ht="18" customHeight="1">
      <c r="A36" s="528">
        <v>30</v>
      </c>
      <c r="B36" s="328"/>
      <c r="C36" s="99"/>
      <c r="D36" s="577"/>
      <c r="E36" s="244"/>
      <c r="F36" s="100"/>
      <c r="G36" s="694"/>
      <c r="H36" s="695"/>
      <c r="I36" s="476" t="str">
        <f t="shared" si="27"/>
        <v/>
      </c>
      <c r="J36" s="92"/>
      <c r="K36" s="102"/>
      <c r="L36" s="92"/>
      <c r="M36" s="102"/>
      <c r="N36" s="92"/>
      <c r="O36" s="102"/>
      <c r="P36" s="515"/>
      <c r="Q36" s="271"/>
      <c r="R36" s="562"/>
      <c r="S36" s="562"/>
      <c r="T36" s="562"/>
      <c r="U36" s="562"/>
      <c r="V36" s="562"/>
      <c r="W36" s="562"/>
      <c r="X36" s="383"/>
      <c r="Y36" s="383"/>
      <c r="Z36" s="383"/>
      <c r="AA36" s="383"/>
      <c r="AB36" s="386"/>
      <c r="AC36" s="386"/>
      <c r="AD36" s="386"/>
      <c r="AE36" s="386"/>
      <c r="AF36" s="386"/>
      <c r="AG36" s="386"/>
      <c r="AH36" s="387"/>
      <c r="AI36" s="387"/>
      <c r="AJ36" s="388"/>
      <c r="AK36" s="388"/>
      <c r="AL36" s="383"/>
      <c r="AM36" s="383"/>
      <c r="AN36" s="383"/>
      <c r="AO36" s="383"/>
      <c r="AP36" s="383"/>
      <c r="AQ36" s="383"/>
      <c r="AR36" s="383"/>
      <c r="AS36" s="383"/>
      <c r="AT36" s="383"/>
      <c r="AU36" s="383"/>
      <c r="AV36" s="383"/>
      <c r="AW36" s="386"/>
      <c r="AX36" s="386"/>
      <c r="AY36" s="386"/>
      <c r="AZ36" s="386"/>
      <c r="BA36" s="386"/>
      <c r="BB36" s="386"/>
      <c r="BC36" s="387"/>
      <c r="BD36" s="387"/>
      <c r="BE36" s="388"/>
      <c r="BF36" s="388"/>
      <c r="BG36" s="383"/>
      <c r="BH36" s="383"/>
      <c r="BI36" s="383"/>
      <c r="BJ36" s="383"/>
      <c r="BK36" s="383"/>
      <c r="BL36" s="383"/>
      <c r="BM36" s="383"/>
      <c r="BN36" s="383"/>
      <c r="BO36" s="383"/>
      <c r="BP36" s="383"/>
      <c r="BQ36" s="386"/>
      <c r="BR36" s="386"/>
      <c r="BS36" s="386"/>
      <c r="BT36" s="386"/>
      <c r="BU36" s="386"/>
      <c r="BV36" s="386"/>
      <c r="BW36" s="387"/>
      <c r="BX36" s="387"/>
      <c r="BY36" s="388"/>
      <c r="BZ36" s="388"/>
      <c r="CA36" s="383"/>
      <c r="CB36" s="383"/>
      <c r="CC36" s="383"/>
      <c r="CD36" s="383"/>
      <c r="CE36" s="383"/>
      <c r="CF36" s="386"/>
      <c r="CG36" s="386"/>
      <c r="CH36" s="386"/>
      <c r="CI36" s="386"/>
      <c r="CJ36" s="386"/>
      <c r="CK36" s="383"/>
      <c r="CL36" s="383"/>
      <c r="CM36" s="383"/>
      <c r="CN36" s="383"/>
      <c r="CO36" s="526"/>
      <c r="CP36" s="497"/>
      <c r="CQ36" s="317" t="str">
        <f>IF(DOB!C36="","",DOB!C36)</f>
        <v/>
      </c>
      <c r="CR36" s="401" t="s">
        <v>62</v>
      </c>
      <c r="CS36" s="329"/>
      <c r="CT36" s="329"/>
      <c r="CU36" s="585"/>
      <c r="CV36" s="588"/>
      <c r="CW36" s="587"/>
      <c r="CX36" s="588"/>
      <c r="CY36" s="587"/>
      <c r="CZ36" s="588"/>
      <c r="DA36" s="587"/>
      <c r="DB36" s="588"/>
      <c r="DC36" s="587"/>
      <c r="DD36" s="588"/>
      <c r="DE36" s="587"/>
      <c r="DF36" s="588"/>
      <c r="DG36" s="587"/>
      <c r="DH36" s="588"/>
      <c r="DI36" s="587"/>
      <c r="DJ36" s="588"/>
      <c r="DK36" s="587"/>
      <c r="DL36" s="588"/>
      <c r="DM36" s="587"/>
      <c r="DN36" s="588"/>
      <c r="DO36" s="587"/>
      <c r="DP36" s="588"/>
      <c r="DQ36" s="587"/>
      <c r="DR36" s="588"/>
      <c r="DS36" s="10"/>
      <c r="DT36" s="10"/>
      <c r="DU36" s="10"/>
      <c r="DV36" s="592" t="str">
        <f t="shared" si="3"/>
        <v/>
      </c>
      <c r="DW36" s="593" t="str">
        <f t="shared" si="4"/>
        <v/>
      </c>
      <c r="DX36" s="594" t="str">
        <f t="shared" si="5"/>
        <v/>
      </c>
      <c r="DY36" s="593" t="str">
        <f t="shared" si="6"/>
        <v/>
      </c>
      <c r="DZ36" s="594" t="str">
        <f t="shared" si="7"/>
        <v/>
      </c>
      <c r="EA36" s="593" t="str">
        <f t="shared" si="8"/>
        <v/>
      </c>
      <c r="EB36" s="594" t="str">
        <f t="shared" si="9"/>
        <v/>
      </c>
      <c r="EC36" s="593" t="str">
        <f t="shared" si="10"/>
        <v/>
      </c>
      <c r="ED36" s="594" t="str">
        <f t="shared" si="11"/>
        <v/>
      </c>
      <c r="EE36" s="593" t="str">
        <f t="shared" si="12"/>
        <v/>
      </c>
      <c r="EF36" s="594" t="str">
        <f t="shared" si="13"/>
        <v/>
      </c>
      <c r="EG36" s="593" t="str">
        <f t="shared" si="14"/>
        <v/>
      </c>
      <c r="EH36" s="594" t="str">
        <f t="shared" si="15"/>
        <v/>
      </c>
      <c r="EI36" s="593" t="str">
        <f t="shared" si="16"/>
        <v/>
      </c>
      <c r="EJ36" s="594" t="str">
        <f t="shared" si="17"/>
        <v/>
      </c>
      <c r="EK36" s="593" t="str">
        <f t="shared" si="18"/>
        <v/>
      </c>
      <c r="EL36" s="594" t="str">
        <f t="shared" si="19"/>
        <v/>
      </c>
      <c r="EM36" s="593" t="str">
        <f t="shared" si="20"/>
        <v/>
      </c>
      <c r="EN36" s="594" t="str">
        <f t="shared" si="21"/>
        <v/>
      </c>
      <c r="EO36" s="593" t="str">
        <f t="shared" si="22"/>
        <v/>
      </c>
      <c r="EP36" s="405" t="str">
        <f t="shared" si="23"/>
        <v/>
      </c>
      <c r="EQ36" s="418" t="str">
        <f t="shared" si="24"/>
        <v/>
      </c>
      <c r="ER36" s="10"/>
      <c r="ES36" s="10"/>
      <c r="ET36" s="10"/>
    </row>
    <row r="37" spans="1:150" s="16" customFormat="1" ht="18" customHeight="1">
      <c r="A37" s="528">
        <v>31</v>
      </c>
      <c r="B37" s="328"/>
      <c r="C37" s="99"/>
      <c r="D37" s="576"/>
      <c r="E37" s="244"/>
      <c r="F37" s="100"/>
      <c r="G37" s="694"/>
      <c r="H37" s="695"/>
      <c r="I37" s="476" t="str">
        <f t="shared" si="27"/>
        <v/>
      </c>
      <c r="J37" s="92"/>
      <c r="K37" s="102"/>
      <c r="L37" s="92"/>
      <c r="M37" s="102"/>
      <c r="N37" s="92"/>
      <c r="O37" s="102"/>
      <c r="P37" s="515"/>
      <c r="Q37" s="271"/>
      <c r="R37" s="562"/>
      <c r="S37" s="562"/>
      <c r="T37" s="562"/>
      <c r="U37" s="562"/>
      <c r="V37" s="562"/>
      <c r="W37" s="562"/>
      <c r="X37" s="383"/>
      <c r="Y37" s="383"/>
      <c r="Z37" s="383"/>
      <c r="AA37" s="383"/>
      <c r="AB37" s="386"/>
      <c r="AC37" s="386"/>
      <c r="AD37" s="386"/>
      <c r="AE37" s="386"/>
      <c r="AF37" s="386"/>
      <c r="AG37" s="386"/>
      <c r="AH37" s="387"/>
      <c r="AI37" s="387"/>
      <c r="AJ37" s="388"/>
      <c r="AK37" s="388"/>
      <c r="AL37" s="383"/>
      <c r="AM37" s="383"/>
      <c r="AN37" s="383"/>
      <c r="AO37" s="383"/>
      <c r="AP37" s="383"/>
      <c r="AQ37" s="383"/>
      <c r="AR37" s="383"/>
      <c r="AS37" s="383"/>
      <c r="AT37" s="383"/>
      <c r="AU37" s="383"/>
      <c r="AV37" s="383"/>
      <c r="AW37" s="386"/>
      <c r="AX37" s="386"/>
      <c r="AY37" s="386"/>
      <c r="AZ37" s="386"/>
      <c r="BA37" s="386"/>
      <c r="BB37" s="386"/>
      <c r="BC37" s="387"/>
      <c r="BD37" s="387"/>
      <c r="BE37" s="388"/>
      <c r="BF37" s="388"/>
      <c r="BG37" s="383"/>
      <c r="BH37" s="383"/>
      <c r="BI37" s="383"/>
      <c r="BJ37" s="383"/>
      <c r="BK37" s="383"/>
      <c r="BL37" s="383"/>
      <c r="BM37" s="383"/>
      <c r="BN37" s="383"/>
      <c r="BO37" s="383"/>
      <c r="BP37" s="383"/>
      <c r="BQ37" s="386"/>
      <c r="BR37" s="386"/>
      <c r="BS37" s="386"/>
      <c r="BT37" s="386"/>
      <c r="BU37" s="386"/>
      <c r="BV37" s="386"/>
      <c r="BW37" s="387"/>
      <c r="BX37" s="387"/>
      <c r="BY37" s="388"/>
      <c r="BZ37" s="388"/>
      <c r="CA37" s="383"/>
      <c r="CB37" s="383"/>
      <c r="CC37" s="383"/>
      <c r="CD37" s="383"/>
      <c r="CE37" s="383"/>
      <c r="CF37" s="386"/>
      <c r="CG37" s="386"/>
      <c r="CH37" s="386"/>
      <c r="CI37" s="386"/>
      <c r="CJ37" s="386"/>
      <c r="CK37" s="383"/>
      <c r="CL37" s="383"/>
      <c r="CM37" s="383"/>
      <c r="CN37" s="383"/>
      <c r="CO37" s="526"/>
      <c r="CP37" s="497"/>
      <c r="CQ37" s="317" t="str">
        <f>IF(DOB!C37="","",DOB!C37)</f>
        <v/>
      </c>
      <c r="CR37" s="401" t="s">
        <v>75</v>
      </c>
      <c r="CS37" s="329"/>
      <c r="CT37" s="329"/>
      <c r="CU37" s="585"/>
      <c r="CV37" s="588"/>
      <c r="CW37" s="587"/>
      <c r="CX37" s="588"/>
      <c r="CY37" s="587"/>
      <c r="CZ37" s="588"/>
      <c r="DA37" s="587"/>
      <c r="DB37" s="588"/>
      <c r="DC37" s="587"/>
      <c r="DD37" s="588"/>
      <c r="DE37" s="587"/>
      <c r="DF37" s="588"/>
      <c r="DG37" s="587"/>
      <c r="DH37" s="588"/>
      <c r="DI37" s="587"/>
      <c r="DJ37" s="588"/>
      <c r="DK37" s="587"/>
      <c r="DL37" s="588"/>
      <c r="DM37" s="587"/>
      <c r="DN37" s="588"/>
      <c r="DO37" s="587"/>
      <c r="DP37" s="588"/>
      <c r="DQ37" s="587"/>
      <c r="DR37" s="588"/>
      <c r="DS37" s="10"/>
      <c r="DT37" s="10"/>
      <c r="DU37" s="10"/>
      <c r="DV37" s="592" t="str">
        <f t="shared" si="3"/>
        <v/>
      </c>
      <c r="DW37" s="593" t="str">
        <f t="shared" si="4"/>
        <v/>
      </c>
      <c r="DX37" s="594" t="str">
        <f t="shared" si="5"/>
        <v/>
      </c>
      <c r="DY37" s="593" t="str">
        <f t="shared" si="6"/>
        <v/>
      </c>
      <c r="DZ37" s="594" t="str">
        <f t="shared" si="7"/>
        <v/>
      </c>
      <c r="EA37" s="593" t="str">
        <f t="shared" si="8"/>
        <v/>
      </c>
      <c r="EB37" s="594" t="str">
        <f t="shared" si="9"/>
        <v/>
      </c>
      <c r="EC37" s="593" t="str">
        <f t="shared" si="10"/>
        <v/>
      </c>
      <c r="ED37" s="594" t="str">
        <f t="shared" si="11"/>
        <v/>
      </c>
      <c r="EE37" s="593" t="str">
        <f t="shared" si="12"/>
        <v/>
      </c>
      <c r="EF37" s="594" t="str">
        <f t="shared" si="13"/>
        <v/>
      </c>
      <c r="EG37" s="593" t="str">
        <f t="shared" si="14"/>
        <v/>
      </c>
      <c r="EH37" s="594" t="str">
        <f t="shared" si="15"/>
        <v/>
      </c>
      <c r="EI37" s="593" t="str">
        <f t="shared" si="16"/>
        <v/>
      </c>
      <c r="EJ37" s="594" t="str">
        <f t="shared" si="17"/>
        <v/>
      </c>
      <c r="EK37" s="593" t="str">
        <f t="shared" si="18"/>
        <v/>
      </c>
      <c r="EL37" s="594" t="str">
        <f t="shared" si="19"/>
        <v/>
      </c>
      <c r="EM37" s="593" t="str">
        <f t="shared" si="20"/>
        <v/>
      </c>
      <c r="EN37" s="594" t="str">
        <f t="shared" si="21"/>
        <v/>
      </c>
      <c r="EO37" s="593" t="str">
        <f t="shared" si="22"/>
        <v/>
      </c>
      <c r="EP37" s="405" t="str">
        <f t="shared" si="23"/>
        <v/>
      </c>
      <c r="EQ37" s="418" t="str">
        <f t="shared" si="24"/>
        <v/>
      </c>
      <c r="ER37" s="10"/>
      <c r="ES37" s="10"/>
      <c r="ET37" s="10"/>
    </row>
    <row r="38" spans="1:150" s="16" customFormat="1" ht="18" customHeight="1">
      <c r="A38" s="528">
        <v>32</v>
      </c>
      <c r="B38" s="328"/>
      <c r="C38" s="99"/>
      <c r="D38" s="577"/>
      <c r="E38" s="244"/>
      <c r="F38" s="100"/>
      <c r="G38" s="694"/>
      <c r="H38" s="695"/>
      <c r="I38" s="476" t="str">
        <f t="shared" si="27"/>
        <v/>
      </c>
      <c r="J38" s="92"/>
      <c r="K38" s="102"/>
      <c r="L38" s="92"/>
      <c r="M38" s="102"/>
      <c r="N38" s="92"/>
      <c r="O38" s="102"/>
      <c r="P38" s="515"/>
      <c r="Q38" s="271"/>
      <c r="R38" s="562"/>
      <c r="S38" s="562"/>
      <c r="T38" s="562"/>
      <c r="U38" s="562"/>
      <c r="V38" s="562"/>
      <c r="W38" s="562"/>
      <c r="X38" s="383"/>
      <c r="Y38" s="383"/>
      <c r="Z38" s="383"/>
      <c r="AA38" s="383"/>
      <c r="AB38" s="386"/>
      <c r="AC38" s="386"/>
      <c r="AD38" s="386"/>
      <c r="AE38" s="386"/>
      <c r="AF38" s="386"/>
      <c r="AG38" s="386"/>
      <c r="AH38" s="387"/>
      <c r="AI38" s="387"/>
      <c r="AJ38" s="388"/>
      <c r="AK38" s="388"/>
      <c r="AL38" s="383"/>
      <c r="AM38" s="383"/>
      <c r="AN38" s="383"/>
      <c r="AO38" s="383"/>
      <c r="AP38" s="383"/>
      <c r="AQ38" s="383"/>
      <c r="AR38" s="383"/>
      <c r="AS38" s="383"/>
      <c r="AT38" s="383"/>
      <c r="AU38" s="383"/>
      <c r="AV38" s="383"/>
      <c r="AW38" s="386"/>
      <c r="AX38" s="386"/>
      <c r="AY38" s="386"/>
      <c r="AZ38" s="386"/>
      <c r="BA38" s="386"/>
      <c r="BB38" s="386"/>
      <c r="BC38" s="387"/>
      <c r="BD38" s="387"/>
      <c r="BE38" s="388"/>
      <c r="BF38" s="388"/>
      <c r="BG38" s="383"/>
      <c r="BH38" s="383"/>
      <c r="BI38" s="383"/>
      <c r="BJ38" s="383"/>
      <c r="BK38" s="383"/>
      <c r="BL38" s="383"/>
      <c r="BM38" s="383"/>
      <c r="BN38" s="383"/>
      <c r="BO38" s="383"/>
      <c r="BP38" s="383"/>
      <c r="BQ38" s="386"/>
      <c r="BR38" s="386"/>
      <c r="BS38" s="386"/>
      <c r="BT38" s="386"/>
      <c r="BU38" s="386"/>
      <c r="BV38" s="386"/>
      <c r="BW38" s="387"/>
      <c r="BX38" s="387"/>
      <c r="BY38" s="388"/>
      <c r="BZ38" s="388"/>
      <c r="CA38" s="383"/>
      <c r="CB38" s="383"/>
      <c r="CC38" s="383"/>
      <c r="CD38" s="383"/>
      <c r="CE38" s="383"/>
      <c r="CF38" s="386"/>
      <c r="CG38" s="386"/>
      <c r="CH38" s="386"/>
      <c r="CI38" s="386"/>
      <c r="CJ38" s="386"/>
      <c r="CK38" s="383"/>
      <c r="CL38" s="383"/>
      <c r="CM38" s="383"/>
      <c r="CN38" s="383"/>
      <c r="CO38" s="526"/>
      <c r="CP38" s="497"/>
      <c r="CQ38" s="317" t="str">
        <f>IF(DOB!C38="","",DOB!C38)</f>
        <v/>
      </c>
      <c r="CR38" s="401" t="s">
        <v>39</v>
      </c>
      <c r="CS38" s="329"/>
      <c r="CT38" s="329"/>
      <c r="CU38" s="585"/>
      <c r="CV38" s="588"/>
      <c r="CW38" s="587"/>
      <c r="CX38" s="588"/>
      <c r="CY38" s="587"/>
      <c r="CZ38" s="588"/>
      <c r="DA38" s="587"/>
      <c r="DB38" s="588"/>
      <c r="DC38" s="587"/>
      <c r="DD38" s="588"/>
      <c r="DE38" s="587"/>
      <c r="DF38" s="588"/>
      <c r="DG38" s="587"/>
      <c r="DH38" s="588"/>
      <c r="DI38" s="587"/>
      <c r="DJ38" s="588"/>
      <c r="DK38" s="587"/>
      <c r="DL38" s="588"/>
      <c r="DM38" s="587"/>
      <c r="DN38" s="588"/>
      <c r="DO38" s="587"/>
      <c r="DP38" s="588"/>
      <c r="DQ38" s="587"/>
      <c r="DR38" s="588"/>
      <c r="DS38" s="10"/>
      <c r="DT38" s="10"/>
      <c r="DU38" s="10"/>
      <c r="DV38" s="592" t="str">
        <f t="shared" si="3"/>
        <v/>
      </c>
      <c r="DW38" s="593" t="str">
        <f t="shared" si="4"/>
        <v/>
      </c>
      <c r="DX38" s="594" t="str">
        <f t="shared" si="5"/>
        <v/>
      </c>
      <c r="DY38" s="593" t="str">
        <f t="shared" si="6"/>
        <v/>
      </c>
      <c r="DZ38" s="594" t="str">
        <f t="shared" si="7"/>
        <v/>
      </c>
      <c r="EA38" s="593" t="str">
        <f t="shared" si="8"/>
        <v/>
      </c>
      <c r="EB38" s="594" t="str">
        <f t="shared" si="9"/>
        <v/>
      </c>
      <c r="EC38" s="593" t="str">
        <f t="shared" si="10"/>
        <v/>
      </c>
      <c r="ED38" s="594" t="str">
        <f t="shared" si="11"/>
        <v/>
      </c>
      <c r="EE38" s="593" t="str">
        <f t="shared" si="12"/>
        <v/>
      </c>
      <c r="EF38" s="594" t="str">
        <f t="shared" si="13"/>
        <v/>
      </c>
      <c r="EG38" s="593" t="str">
        <f t="shared" si="14"/>
        <v/>
      </c>
      <c r="EH38" s="594" t="str">
        <f t="shared" si="15"/>
        <v/>
      </c>
      <c r="EI38" s="593" t="str">
        <f t="shared" si="16"/>
        <v/>
      </c>
      <c r="EJ38" s="594" t="str">
        <f t="shared" si="17"/>
        <v/>
      </c>
      <c r="EK38" s="593" t="str">
        <f t="shared" si="18"/>
        <v/>
      </c>
      <c r="EL38" s="594" t="str">
        <f t="shared" si="19"/>
        <v/>
      </c>
      <c r="EM38" s="593" t="str">
        <f t="shared" si="20"/>
        <v/>
      </c>
      <c r="EN38" s="594" t="str">
        <f t="shared" si="21"/>
        <v/>
      </c>
      <c r="EO38" s="593" t="str">
        <f t="shared" si="22"/>
        <v/>
      </c>
      <c r="EP38" s="405" t="str">
        <f t="shared" si="23"/>
        <v/>
      </c>
      <c r="EQ38" s="418" t="str">
        <f t="shared" si="24"/>
        <v/>
      </c>
      <c r="ER38" s="10"/>
      <c r="ES38" s="10"/>
      <c r="ET38" s="10"/>
    </row>
    <row r="39" spans="1:150" s="16" customFormat="1" ht="18" customHeight="1">
      <c r="A39" s="528">
        <v>33</v>
      </c>
      <c r="B39" s="328"/>
      <c r="C39" s="99"/>
      <c r="D39" s="576"/>
      <c r="E39" s="244"/>
      <c r="F39" s="100"/>
      <c r="G39" s="694"/>
      <c r="H39" s="695"/>
      <c r="I39" s="476" t="str">
        <f t="shared" si="27"/>
        <v/>
      </c>
      <c r="J39" s="92"/>
      <c r="K39" s="102"/>
      <c r="L39" s="92"/>
      <c r="M39" s="102"/>
      <c r="N39" s="92"/>
      <c r="O39" s="102"/>
      <c r="P39" s="515"/>
      <c r="Q39" s="271"/>
      <c r="R39" s="562"/>
      <c r="S39" s="562"/>
      <c r="T39" s="562"/>
      <c r="U39" s="562"/>
      <c r="V39" s="562"/>
      <c r="W39" s="562"/>
      <c r="X39" s="383"/>
      <c r="Y39" s="383"/>
      <c r="Z39" s="383"/>
      <c r="AA39" s="383"/>
      <c r="AB39" s="386"/>
      <c r="AC39" s="386"/>
      <c r="AD39" s="386"/>
      <c r="AE39" s="386"/>
      <c r="AF39" s="386"/>
      <c r="AG39" s="386"/>
      <c r="AH39" s="387"/>
      <c r="AI39" s="387"/>
      <c r="AJ39" s="388"/>
      <c r="AK39" s="388"/>
      <c r="AL39" s="383"/>
      <c r="AM39" s="383"/>
      <c r="AN39" s="383"/>
      <c r="AO39" s="383"/>
      <c r="AP39" s="383"/>
      <c r="AQ39" s="383"/>
      <c r="AR39" s="383"/>
      <c r="AS39" s="383"/>
      <c r="AT39" s="383"/>
      <c r="AU39" s="383"/>
      <c r="AV39" s="383"/>
      <c r="AW39" s="386"/>
      <c r="AX39" s="386"/>
      <c r="AY39" s="386"/>
      <c r="AZ39" s="386"/>
      <c r="BA39" s="386"/>
      <c r="BB39" s="386"/>
      <c r="BC39" s="387"/>
      <c r="BD39" s="387"/>
      <c r="BE39" s="388"/>
      <c r="BF39" s="388"/>
      <c r="BG39" s="383"/>
      <c r="BH39" s="383"/>
      <c r="BI39" s="383"/>
      <c r="BJ39" s="383"/>
      <c r="BK39" s="383"/>
      <c r="BL39" s="383"/>
      <c r="BM39" s="383"/>
      <c r="BN39" s="383"/>
      <c r="BO39" s="383"/>
      <c r="BP39" s="383"/>
      <c r="BQ39" s="386"/>
      <c r="BR39" s="386"/>
      <c r="BS39" s="386"/>
      <c r="BT39" s="386"/>
      <c r="BU39" s="386"/>
      <c r="BV39" s="386"/>
      <c r="BW39" s="387"/>
      <c r="BX39" s="387"/>
      <c r="BY39" s="388"/>
      <c r="BZ39" s="388"/>
      <c r="CA39" s="383"/>
      <c r="CB39" s="383"/>
      <c r="CC39" s="383"/>
      <c r="CD39" s="383"/>
      <c r="CE39" s="383"/>
      <c r="CF39" s="386"/>
      <c r="CG39" s="386"/>
      <c r="CH39" s="386"/>
      <c r="CI39" s="386"/>
      <c r="CJ39" s="386"/>
      <c r="CK39" s="383"/>
      <c r="CL39" s="383"/>
      <c r="CM39" s="383"/>
      <c r="CN39" s="383"/>
      <c r="CO39" s="526"/>
      <c r="CP39" s="497"/>
      <c r="CQ39" s="317" t="str">
        <f>IF(DOB!C39="","",DOB!C39)</f>
        <v/>
      </c>
      <c r="CR39" s="401" t="s">
        <v>105</v>
      </c>
      <c r="CS39" s="329"/>
      <c r="CT39" s="329"/>
      <c r="CU39" s="585"/>
      <c r="CV39" s="588"/>
      <c r="CW39" s="587"/>
      <c r="CX39" s="588"/>
      <c r="CY39" s="587"/>
      <c r="CZ39" s="588"/>
      <c r="DA39" s="587"/>
      <c r="DB39" s="588"/>
      <c r="DC39" s="587"/>
      <c r="DD39" s="588"/>
      <c r="DE39" s="587"/>
      <c r="DF39" s="588"/>
      <c r="DG39" s="587"/>
      <c r="DH39" s="588"/>
      <c r="DI39" s="587"/>
      <c r="DJ39" s="588"/>
      <c r="DK39" s="587"/>
      <c r="DL39" s="588"/>
      <c r="DM39" s="587"/>
      <c r="DN39" s="588"/>
      <c r="DO39" s="587"/>
      <c r="DP39" s="588"/>
      <c r="DQ39" s="587"/>
      <c r="DR39" s="588"/>
      <c r="DS39" s="10"/>
      <c r="DT39" s="10"/>
      <c r="DU39" s="10"/>
      <c r="DV39" s="592" t="str">
        <f t="shared" si="3"/>
        <v/>
      </c>
      <c r="DW39" s="593" t="str">
        <f t="shared" si="4"/>
        <v/>
      </c>
      <c r="DX39" s="594" t="str">
        <f t="shared" si="5"/>
        <v/>
      </c>
      <c r="DY39" s="593" t="str">
        <f t="shared" si="6"/>
        <v/>
      </c>
      <c r="DZ39" s="594" t="str">
        <f t="shared" si="7"/>
        <v/>
      </c>
      <c r="EA39" s="593" t="str">
        <f t="shared" si="8"/>
        <v/>
      </c>
      <c r="EB39" s="594" t="str">
        <f t="shared" si="9"/>
        <v/>
      </c>
      <c r="EC39" s="593" t="str">
        <f t="shared" si="10"/>
        <v/>
      </c>
      <c r="ED39" s="594" t="str">
        <f t="shared" si="11"/>
        <v/>
      </c>
      <c r="EE39" s="593" t="str">
        <f t="shared" si="12"/>
        <v/>
      </c>
      <c r="EF39" s="594" t="str">
        <f t="shared" si="13"/>
        <v/>
      </c>
      <c r="EG39" s="593" t="str">
        <f t="shared" si="14"/>
        <v/>
      </c>
      <c r="EH39" s="594" t="str">
        <f t="shared" si="15"/>
        <v/>
      </c>
      <c r="EI39" s="593" t="str">
        <f t="shared" si="16"/>
        <v/>
      </c>
      <c r="EJ39" s="594" t="str">
        <f t="shared" si="17"/>
        <v/>
      </c>
      <c r="EK39" s="593" t="str">
        <f t="shared" si="18"/>
        <v/>
      </c>
      <c r="EL39" s="594" t="str">
        <f t="shared" si="19"/>
        <v/>
      </c>
      <c r="EM39" s="593" t="str">
        <f t="shared" si="20"/>
        <v/>
      </c>
      <c r="EN39" s="594" t="str">
        <f t="shared" si="21"/>
        <v/>
      </c>
      <c r="EO39" s="593" t="str">
        <f t="shared" si="22"/>
        <v/>
      </c>
      <c r="EP39" s="405" t="str">
        <f t="shared" si="23"/>
        <v/>
      </c>
      <c r="EQ39" s="418" t="str">
        <f t="shared" si="24"/>
        <v/>
      </c>
      <c r="ER39" s="10"/>
      <c r="ES39" s="10"/>
      <c r="ET39" s="10"/>
    </row>
    <row r="40" spans="1:150" s="16" customFormat="1" ht="18" customHeight="1">
      <c r="A40" s="528">
        <v>34</v>
      </c>
      <c r="B40" s="328"/>
      <c r="C40" s="99"/>
      <c r="D40" s="577"/>
      <c r="E40" s="244"/>
      <c r="F40" s="100"/>
      <c r="G40" s="694"/>
      <c r="H40" s="695"/>
      <c r="I40" s="476" t="str">
        <f t="shared" si="27"/>
        <v/>
      </c>
      <c r="J40" s="92"/>
      <c r="K40" s="102"/>
      <c r="L40" s="92"/>
      <c r="M40" s="102"/>
      <c r="N40" s="92"/>
      <c r="O40" s="102"/>
      <c r="P40" s="515"/>
      <c r="Q40" s="271"/>
      <c r="R40" s="562"/>
      <c r="S40" s="562"/>
      <c r="T40" s="562"/>
      <c r="U40" s="562"/>
      <c r="V40" s="562"/>
      <c r="W40" s="562"/>
      <c r="X40" s="383"/>
      <c r="Y40" s="383"/>
      <c r="Z40" s="383"/>
      <c r="AA40" s="383"/>
      <c r="AB40" s="386"/>
      <c r="AC40" s="386"/>
      <c r="AD40" s="386"/>
      <c r="AE40" s="386"/>
      <c r="AF40" s="386"/>
      <c r="AG40" s="386"/>
      <c r="AH40" s="387"/>
      <c r="AI40" s="387"/>
      <c r="AJ40" s="388"/>
      <c r="AK40" s="388"/>
      <c r="AL40" s="383"/>
      <c r="AM40" s="383"/>
      <c r="AN40" s="383"/>
      <c r="AO40" s="383"/>
      <c r="AP40" s="383"/>
      <c r="AQ40" s="383"/>
      <c r="AR40" s="383"/>
      <c r="AS40" s="383"/>
      <c r="AT40" s="383"/>
      <c r="AU40" s="383"/>
      <c r="AV40" s="383"/>
      <c r="AW40" s="386"/>
      <c r="AX40" s="386"/>
      <c r="AY40" s="386"/>
      <c r="AZ40" s="386"/>
      <c r="BA40" s="386"/>
      <c r="BB40" s="386"/>
      <c r="BC40" s="387"/>
      <c r="BD40" s="387"/>
      <c r="BE40" s="388"/>
      <c r="BF40" s="388"/>
      <c r="BG40" s="383"/>
      <c r="BH40" s="383"/>
      <c r="BI40" s="383"/>
      <c r="BJ40" s="383"/>
      <c r="BK40" s="383"/>
      <c r="BL40" s="383"/>
      <c r="BM40" s="383"/>
      <c r="BN40" s="383"/>
      <c r="BO40" s="383"/>
      <c r="BP40" s="383"/>
      <c r="BQ40" s="386"/>
      <c r="BR40" s="386"/>
      <c r="BS40" s="386"/>
      <c r="BT40" s="386"/>
      <c r="BU40" s="386"/>
      <c r="BV40" s="386"/>
      <c r="BW40" s="387"/>
      <c r="BX40" s="387"/>
      <c r="BY40" s="388"/>
      <c r="BZ40" s="388"/>
      <c r="CA40" s="383"/>
      <c r="CB40" s="383"/>
      <c r="CC40" s="383"/>
      <c r="CD40" s="383"/>
      <c r="CE40" s="383"/>
      <c r="CF40" s="386"/>
      <c r="CG40" s="386"/>
      <c r="CH40" s="386"/>
      <c r="CI40" s="386"/>
      <c r="CJ40" s="386"/>
      <c r="CK40" s="383"/>
      <c r="CL40" s="383"/>
      <c r="CM40" s="383"/>
      <c r="CN40" s="383"/>
      <c r="CO40" s="526"/>
      <c r="CP40" s="497"/>
      <c r="CQ40" s="317" t="str">
        <f>IF(DOB!C40="","",DOB!C40)</f>
        <v/>
      </c>
      <c r="CR40" s="401" t="s">
        <v>74</v>
      </c>
      <c r="CS40" s="329"/>
      <c r="CT40" s="329"/>
      <c r="CU40" s="585"/>
      <c r="CV40" s="588"/>
      <c r="CW40" s="587"/>
      <c r="CX40" s="588"/>
      <c r="CY40" s="587"/>
      <c r="CZ40" s="588"/>
      <c r="DA40" s="587"/>
      <c r="DB40" s="588"/>
      <c r="DC40" s="587"/>
      <c r="DD40" s="588"/>
      <c r="DE40" s="587"/>
      <c r="DF40" s="588"/>
      <c r="DG40" s="587"/>
      <c r="DH40" s="588"/>
      <c r="DI40" s="587"/>
      <c r="DJ40" s="588"/>
      <c r="DK40" s="587"/>
      <c r="DL40" s="588"/>
      <c r="DM40" s="587"/>
      <c r="DN40" s="588"/>
      <c r="DO40" s="587"/>
      <c r="DP40" s="588"/>
      <c r="DQ40" s="587"/>
      <c r="DR40" s="588"/>
      <c r="DS40" s="10"/>
      <c r="DT40" s="10"/>
      <c r="DU40" s="10"/>
      <c r="DV40" s="592" t="str">
        <f t="shared" si="3"/>
        <v/>
      </c>
      <c r="DW40" s="593" t="str">
        <f t="shared" si="4"/>
        <v/>
      </c>
      <c r="DX40" s="594" t="str">
        <f t="shared" si="5"/>
        <v/>
      </c>
      <c r="DY40" s="593" t="str">
        <f t="shared" si="6"/>
        <v/>
      </c>
      <c r="DZ40" s="594" t="str">
        <f t="shared" si="7"/>
        <v/>
      </c>
      <c r="EA40" s="593" t="str">
        <f t="shared" si="8"/>
        <v/>
      </c>
      <c r="EB40" s="594" t="str">
        <f t="shared" si="9"/>
        <v/>
      </c>
      <c r="EC40" s="593" t="str">
        <f t="shared" si="10"/>
        <v/>
      </c>
      <c r="ED40" s="594" t="str">
        <f t="shared" si="11"/>
        <v/>
      </c>
      <c r="EE40" s="593" t="str">
        <f t="shared" si="12"/>
        <v/>
      </c>
      <c r="EF40" s="594" t="str">
        <f t="shared" si="13"/>
        <v/>
      </c>
      <c r="EG40" s="593" t="str">
        <f t="shared" si="14"/>
        <v/>
      </c>
      <c r="EH40" s="594" t="str">
        <f t="shared" si="15"/>
        <v/>
      </c>
      <c r="EI40" s="593" t="str">
        <f t="shared" si="16"/>
        <v/>
      </c>
      <c r="EJ40" s="594" t="str">
        <f t="shared" si="17"/>
        <v/>
      </c>
      <c r="EK40" s="593" t="str">
        <f t="shared" si="18"/>
        <v/>
      </c>
      <c r="EL40" s="594" t="str">
        <f t="shared" si="19"/>
        <v/>
      </c>
      <c r="EM40" s="593" t="str">
        <f t="shared" si="20"/>
        <v/>
      </c>
      <c r="EN40" s="594" t="str">
        <f t="shared" si="21"/>
        <v/>
      </c>
      <c r="EO40" s="593" t="str">
        <f t="shared" si="22"/>
        <v/>
      </c>
      <c r="EP40" s="405" t="str">
        <f t="shared" si="23"/>
        <v/>
      </c>
      <c r="EQ40" s="418" t="str">
        <f t="shared" si="24"/>
        <v/>
      </c>
      <c r="ER40" s="10"/>
      <c r="ES40" s="10"/>
      <c r="ET40" s="10"/>
    </row>
    <row r="41" spans="1:150" s="16" customFormat="1" ht="18" customHeight="1">
      <c r="A41" s="528">
        <v>35</v>
      </c>
      <c r="B41" s="328"/>
      <c r="C41" s="99"/>
      <c r="D41" s="576"/>
      <c r="E41" s="244"/>
      <c r="F41" s="100"/>
      <c r="G41" s="694"/>
      <c r="H41" s="695"/>
      <c r="I41" s="476" t="str">
        <f t="shared" si="27"/>
        <v/>
      </c>
      <c r="J41" s="92"/>
      <c r="K41" s="102"/>
      <c r="L41" s="92"/>
      <c r="M41" s="102"/>
      <c r="N41" s="92"/>
      <c r="O41" s="102"/>
      <c r="P41" s="515"/>
      <c r="Q41" s="271"/>
      <c r="R41" s="562"/>
      <c r="S41" s="562"/>
      <c r="T41" s="562"/>
      <c r="U41" s="562"/>
      <c r="V41" s="562"/>
      <c r="W41" s="562"/>
      <c r="X41" s="383"/>
      <c r="Y41" s="383"/>
      <c r="Z41" s="383"/>
      <c r="AA41" s="383"/>
      <c r="AB41" s="386"/>
      <c r="AC41" s="386"/>
      <c r="AD41" s="386"/>
      <c r="AE41" s="386"/>
      <c r="AF41" s="386"/>
      <c r="AG41" s="386"/>
      <c r="AH41" s="387"/>
      <c r="AI41" s="387"/>
      <c r="AJ41" s="388"/>
      <c r="AK41" s="388"/>
      <c r="AL41" s="383"/>
      <c r="AM41" s="383"/>
      <c r="AN41" s="383"/>
      <c r="AO41" s="383"/>
      <c r="AP41" s="383"/>
      <c r="AQ41" s="383"/>
      <c r="AR41" s="383"/>
      <c r="AS41" s="383"/>
      <c r="AT41" s="383"/>
      <c r="AU41" s="383"/>
      <c r="AV41" s="383"/>
      <c r="AW41" s="386"/>
      <c r="AX41" s="386"/>
      <c r="AY41" s="386"/>
      <c r="AZ41" s="386"/>
      <c r="BA41" s="386"/>
      <c r="BB41" s="386"/>
      <c r="BC41" s="387"/>
      <c r="BD41" s="387"/>
      <c r="BE41" s="388"/>
      <c r="BF41" s="388"/>
      <c r="BG41" s="383"/>
      <c r="BH41" s="383"/>
      <c r="BI41" s="383"/>
      <c r="BJ41" s="383"/>
      <c r="BK41" s="383"/>
      <c r="BL41" s="383"/>
      <c r="BM41" s="383"/>
      <c r="BN41" s="383"/>
      <c r="BO41" s="383"/>
      <c r="BP41" s="383"/>
      <c r="BQ41" s="386"/>
      <c r="BR41" s="386"/>
      <c r="BS41" s="386"/>
      <c r="BT41" s="386"/>
      <c r="BU41" s="386"/>
      <c r="BV41" s="386"/>
      <c r="BW41" s="387"/>
      <c r="BX41" s="387"/>
      <c r="BY41" s="388"/>
      <c r="BZ41" s="388"/>
      <c r="CA41" s="383"/>
      <c r="CB41" s="383"/>
      <c r="CC41" s="383"/>
      <c r="CD41" s="383"/>
      <c r="CE41" s="383"/>
      <c r="CF41" s="386"/>
      <c r="CG41" s="386"/>
      <c r="CH41" s="386"/>
      <c r="CI41" s="386"/>
      <c r="CJ41" s="386"/>
      <c r="CK41" s="383"/>
      <c r="CL41" s="383"/>
      <c r="CM41" s="383"/>
      <c r="CN41" s="383"/>
      <c r="CO41" s="526"/>
      <c r="CP41" s="497"/>
      <c r="CQ41" s="317" t="str">
        <f>IF(DOB!C41="","",DOB!C41)</f>
        <v/>
      </c>
      <c r="CR41" s="401" t="s">
        <v>48</v>
      </c>
      <c r="CS41" s="329"/>
      <c r="CT41" s="329"/>
      <c r="CU41" s="585"/>
      <c r="CV41" s="588"/>
      <c r="CW41" s="587"/>
      <c r="CX41" s="588"/>
      <c r="CY41" s="587"/>
      <c r="CZ41" s="588"/>
      <c r="DA41" s="587"/>
      <c r="DB41" s="588"/>
      <c r="DC41" s="587"/>
      <c r="DD41" s="588"/>
      <c r="DE41" s="587"/>
      <c r="DF41" s="588"/>
      <c r="DG41" s="587"/>
      <c r="DH41" s="588"/>
      <c r="DI41" s="587"/>
      <c r="DJ41" s="588"/>
      <c r="DK41" s="587"/>
      <c r="DL41" s="588"/>
      <c r="DM41" s="587"/>
      <c r="DN41" s="588"/>
      <c r="DO41" s="587"/>
      <c r="DP41" s="588"/>
      <c r="DQ41" s="587"/>
      <c r="DR41" s="588"/>
      <c r="DS41" s="10"/>
      <c r="DT41" s="10"/>
      <c r="DU41" s="10"/>
      <c r="DV41" s="592" t="str">
        <f t="shared" si="3"/>
        <v/>
      </c>
      <c r="DW41" s="593" t="str">
        <f t="shared" si="4"/>
        <v/>
      </c>
      <c r="DX41" s="594" t="str">
        <f t="shared" si="5"/>
        <v/>
      </c>
      <c r="DY41" s="593" t="str">
        <f t="shared" si="6"/>
        <v/>
      </c>
      <c r="DZ41" s="594" t="str">
        <f t="shared" si="7"/>
        <v/>
      </c>
      <c r="EA41" s="593" t="str">
        <f t="shared" si="8"/>
        <v/>
      </c>
      <c r="EB41" s="594" t="str">
        <f t="shared" si="9"/>
        <v/>
      </c>
      <c r="EC41" s="593" t="str">
        <f t="shared" si="10"/>
        <v/>
      </c>
      <c r="ED41" s="594" t="str">
        <f t="shared" si="11"/>
        <v/>
      </c>
      <c r="EE41" s="593" t="str">
        <f t="shared" si="12"/>
        <v/>
      </c>
      <c r="EF41" s="594" t="str">
        <f t="shared" si="13"/>
        <v/>
      </c>
      <c r="EG41" s="593" t="str">
        <f t="shared" si="14"/>
        <v/>
      </c>
      <c r="EH41" s="594" t="str">
        <f t="shared" si="15"/>
        <v/>
      </c>
      <c r="EI41" s="593" t="str">
        <f t="shared" si="16"/>
        <v/>
      </c>
      <c r="EJ41" s="594" t="str">
        <f t="shared" si="17"/>
        <v/>
      </c>
      <c r="EK41" s="593" t="str">
        <f t="shared" si="18"/>
        <v/>
      </c>
      <c r="EL41" s="594" t="str">
        <f t="shared" si="19"/>
        <v/>
      </c>
      <c r="EM41" s="593" t="str">
        <f t="shared" si="20"/>
        <v/>
      </c>
      <c r="EN41" s="594" t="str">
        <f t="shared" si="21"/>
        <v/>
      </c>
      <c r="EO41" s="593" t="str">
        <f t="shared" si="22"/>
        <v/>
      </c>
      <c r="EP41" s="405" t="str">
        <f t="shared" si="23"/>
        <v/>
      </c>
      <c r="EQ41" s="418" t="str">
        <f t="shared" si="24"/>
        <v/>
      </c>
      <c r="ER41" s="10"/>
      <c r="ES41" s="10"/>
      <c r="ET41" s="10"/>
    </row>
    <row r="42" spans="1:150" s="16" customFormat="1" ht="18" customHeight="1">
      <c r="A42" s="528">
        <v>36</v>
      </c>
      <c r="B42" s="328"/>
      <c r="C42" s="99"/>
      <c r="D42" s="577"/>
      <c r="E42" s="244"/>
      <c r="F42" s="100"/>
      <c r="G42" s="694"/>
      <c r="H42" s="695"/>
      <c r="I42" s="476" t="str">
        <f t="shared" si="27"/>
        <v/>
      </c>
      <c r="J42" s="92"/>
      <c r="K42" s="102"/>
      <c r="L42" s="92"/>
      <c r="M42" s="102"/>
      <c r="N42" s="92"/>
      <c r="O42" s="102"/>
      <c r="P42" s="515"/>
      <c r="Q42" s="271"/>
      <c r="R42" s="562"/>
      <c r="S42" s="562"/>
      <c r="T42" s="562"/>
      <c r="U42" s="562"/>
      <c r="V42" s="562"/>
      <c r="W42" s="562"/>
      <c r="X42" s="383"/>
      <c r="Y42" s="383"/>
      <c r="Z42" s="383"/>
      <c r="AA42" s="383"/>
      <c r="AB42" s="386"/>
      <c r="AC42" s="386"/>
      <c r="AD42" s="386"/>
      <c r="AE42" s="386"/>
      <c r="AF42" s="386"/>
      <c r="AG42" s="386"/>
      <c r="AH42" s="387"/>
      <c r="AI42" s="387"/>
      <c r="AJ42" s="388"/>
      <c r="AK42" s="388"/>
      <c r="AL42" s="383"/>
      <c r="AM42" s="383"/>
      <c r="AN42" s="383"/>
      <c r="AO42" s="383"/>
      <c r="AP42" s="383"/>
      <c r="AQ42" s="383"/>
      <c r="AR42" s="383"/>
      <c r="AS42" s="383"/>
      <c r="AT42" s="383"/>
      <c r="AU42" s="383"/>
      <c r="AV42" s="383"/>
      <c r="AW42" s="386"/>
      <c r="AX42" s="386"/>
      <c r="AY42" s="386"/>
      <c r="AZ42" s="386"/>
      <c r="BA42" s="386"/>
      <c r="BB42" s="386"/>
      <c r="BC42" s="387"/>
      <c r="BD42" s="387"/>
      <c r="BE42" s="388"/>
      <c r="BF42" s="388"/>
      <c r="BG42" s="383"/>
      <c r="BH42" s="383"/>
      <c r="BI42" s="383"/>
      <c r="BJ42" s="383"/>
      <c r="BK42" s="383"/>
      <c r="BL42" s="383"/>
      <c r="BM42" s="383"/>
      <c r="BN42" s="383"/>
      <c r="BO42" s="383"/>
      <c r="BP42" s="383"/>
      <c r="BQ42" s="386"/>
      <c r="BR42" s="386"/>
      <c r="BS42" s="386"/>
      <c r="BT42" s="386"/>
      <c r="BU42" s="386"/>
      <c r="BV42" s="386"/>
      <c r="BW42" s="387"/>
      <c r="BX42" s="387"/>
      <c r="BY42" s="388"/>
      <c r="BZ42" s="388"/>
      <c r="CA42" s="383"/>
      <c r="CB42" s="383"/>
      <c r="CC42" s="383"/>
      <c r="CD42" s="383"/>
      <c r="CE42" s="383"/>
      <c r="CF42" s="386"/>
      <c r="CG42" s="386"/>
      <c r="CH42" s="386"/>
      <c r="CI42" s="386"/>
      <c r="CJ42" s="386"/>
      <c r="CK42" s="383"/>
      <c r="CL42" s="383"/>
      <c r="CM42" s="383"/>
      <c r="CN42" s="383"/>
      <c r="CO42" s="526"/>
      <c r="CP42" s="497"/>
      <c r="CQ42" s="317" t="str">
        <f>IF(DOB!C42="","",DOB!C42)</f>
        <v/>
      </c>
      <c r="CR42" s="401" t="s">
        <v>106</v>
      </c>
      <c r="CS42" s="329"/>
      <c r="CT42" s="329"/>
      <c r="CU42" s="585"/>
      <c r="CV42" s="588"/>
      <c r="CW42" s="587"/>
      <c r="CX42" s="588"/>
      <c r="CY42" s="587"/>
      <c r="CZ42" s="588"/>
      <c r="DA42" s="587"/>
      <c r="DB42" s="588"/>
      <c r="DC42" s="587"/>
      <c r="DD42" s="588"/>
      <c r="DE42" s="587"/>
      <c r="DF42" s="588"/>
      <c r="DG42" s="587"/>
      <c r="DH42" s="588"/>
      <c r="DI42" s="587"/>
      <c r="DJ42" s="588"/>
      <c r="DK42" s="587"/>
      <c r="DL42" s="588"/>
      <c r="DM42" s="587"/>
      <c r="DN42" s="588"/>
      <c r="DO42" s="587"/>
      <c r="DP42" s="588"/>
      <c r="DQ42" s="587"/>
      <c r="DR42" s="588"/>
      <c r="DS42" s="10"/>
      <c r="DT42" s="10"/>
      <c r="DU42" s="10"/>
      <c r="DV42" s="592" t="str">
        <f t="shared" si="3"/>
        <v/>
      </c>
      <c r="DW42" s="593" t="str">
        <f t="shared" si="4"/>
        <v/>
      </c>
      <c r="DX42" s="594" t="str">
        <f t="shared" si="5"/>
        <v/>
      </c>
      <c r="DY42" s="593" t="str">
        <f t="shared" si="6"/>
        <v/>
      </c>
      <c r="DZ42" s="594" t="str">
        <f t="shared" si="7"/>
        <v/>
      </c>
      <c r="EA42" s="593" t="str">
        <f t="shared" si="8"/>
        <v/>
      </c>
      <c r="EB42" s="594" t="str">
        <f t="shared" si="9"/>
        <v/>
      </c>
      <c r="EC42" s="593" t="str">
        <f t="shared" si="10"/>
        <v/>
      </c>
      <c r="ED42" s="594" t="str">
        <f t="shared" si="11"/>
        <v/>
      </c>
      <c r="EE42" s="593" t="str">
        <f t="shared" si="12"/>
        <v/>
      </c>
      <c r="EF42" s="594" t="str">
        <f t="shared" si="13"/>
        <v/>
      </c>
      <c r="EG42" s="593" t="str">
        <f t="shared" si="14"/>
        <v/>
      </c>
      <c r="EH42" s="594" t="str">
        <f t="shared" si="15"/>
        <v/>
      </c>
      <c r="EI42" s="593" t="str">
        <f t="shared" si="16"/>
        <v/>
      </c>
      <c r="EJ42" s="594" t="str">
        <f t="shared" si="17"/>
        <v/>
      </c>
      <c r="EK42" s="593" t="str">
        <f t="shared" si="18"/>
        <v/>
      </c>
      <c r="EL42" s="594" t="str">
        <f t="shared" si="19"/>
        <v/>
      </c>
      <c r="EM42" s="593" t="str">
        <f t="shared" si="20"/>
        <v/>
      </c>
      <c r="EN42" s="594" t="str">
        <f t="shared" si="21"/>
        <v/>
      </c>
      <c r="EO42" s="593" t="str">
        <f t="shared" si="22"/>
        <v/>
      </c>
      <c r="EP42" s="405" t="str">
        <f t="shared" si="23"/>
        <v/>
      </c>
      <c r="EQ42" s="418" t="str">
        <f t="shared" si="24"/>
        <v/>
      </c>
      <c r="ER42" s="10"/>
      <c r="ES42" s="10"/>
      <c r="ET42" s="10"/>
    </row>
    <row r="43" spans="1:150" s="16" customFormat="1" ht="18" customHeight="1">
      <c r="A43" s="528">
        <v>37</v>
      </c>
      <c r="B43" s="328"/>
      <c r="C43" s="99"/>
      <c r="D43" s="576"/>
      <c r="E43" s="244"/>
      <c r="F43" s="100"/>
      <c r="G43" s="694"/>
      <c r="H43" s="695"/>
      <c r="I43" s="476" t="str">
        <f t="shared" si="27"/>
        <v/>
      </c>
      <c r="J43" s="92"/>
      <c r="K43" s="102"/>
      <c r="L43" s="92"/>
      <c r="M43" s="102"/>
      <c r="N43" s="92"/>
      <c r="O43" s="102"/>
      <c r="P43" s="515"/>
      <c r="Q43" s="271"/>
      <c r="R43" s="562"/>
      <c r="S43" s="562"/>
      <c r="T43" s="562"/>
      <c r="U43" s="562"/>
      <c r="V43" s="562"/>
      <c r="W43" s="562"/>
      <c r="X43" s="383"/>
      <c r="Y43" s="383"/>
      <c r="Z43" s="383"/>
      <c r="AA43" s="383"/>
      <c r="AB43" s="386"/>
      <c r="AC43" s="386"/>
      <c r="AD43" s="386"/>
      <c r="AE43" s="386"/>
      <c r="AF43" s="386"/>
      <c r="AG43" s="386"/>
      <c r="AH43" s="387"/>
      <c r="AI43" s="387"/>
      <c r="AJ43" s="388"/>
      <c r="AK43" s="388"/>
      <c r="AL43" s="383"/>
      <c r="AM43" s="383"/>
      <c r="AN43" s="383"/>
      <c r="AO43" s="383"/>
      <c r="AP43" s="383"/>
      <c r="AQ43" s="383"/>
      <c r="AR43" s="383"/>
      <c r="AS43" s="383"/>
      <c r="AT43" s="383"/>
      <c r="AU43" s="383"/>
      <c r="AV43" s="383"/>
      <c r="AW43" s="386"/>
      <c r="AX43" s="386"/>
      <c r="AY43" s="386"/>
      <c r="AZ43" s="386"/>
      <c r="BA43" s="386"/>
      <c r="BB43" s="386"/>
      <c r="BC43" s="387"/>
      <c r="BD43" s="387"/>
      <c r="BE43" s="388"/>
      <c r="BF43" s="388"/>
      <c r="BG43" s="383"/>
      <c r="BH43" s="383"/>
      <c r="BI43" s="383"/>
      <c r="BJ43" s="383"/>
      <c r="BK43" s="383"/>
      <c r="BL43" s="383"/>
      <c r="BM43" s="383"/>
      <c r="BN43" s="383"/>
      <c r="BO43" s="383"/>
      <c r="BP43" s="383"/>
      <c r="BQ43" s="386"/>
      <c r="BR43" s="386"/>
      <c r="BS43" s="386"/>
      <c r="BT43" s="386"/>
      <c r="BU43" s="386"/>
      <c r="BV43" s="386"/>
      <c r="BW43" s="387"/>
      <c r="BX43" s="387"/>
      <c r="BY43" s="388"/>
      <c r="BZ43" s="388"/>
      <c r="CA43" s="383"/>
      <c r="CB43" s="383"/>
      <c r="CC43" s="383"/>
      <c r="CD43" s="383"/>
      <c r="CE43" s="383"/>
      <c r="CF43" s="386"/>
      <c r="CG43" s="386"/>
      <c r="CH43" s="386"/>
      <c r="CI43" s="386"/>
      <c r="CJ43" s="386"/>
      <c r="CK43" s="383"/>
      <c r="CL43" s="383"/>
      <c r="CM43" s="383"/>
      <c r="CN43" s="383"/>
      <c r="CO43" s="526"/>
      <c r="CP43" s="497"/>
      <c r="CQ43" s="317" t="str">
        <f>IF(DOB!C43="","",DOB!C43)</f>
        <v/>
      </c>
      <c r="CR43" s="401" t="s">
        <v>286</v>
      </c>
      <c r="CS43" s="329"/>
      <c r="CT43" s="329"/>
      <c r="CU43" s="585"/>
      <c r="CV43" s="588"/>
      <c r="CW43" s="587"/>
      <c r="CX43" s="588"/>
      <c r="CY43" s="587"/>
      <c r="CZ43" s="588"/>
      <c r="DA43" s="587"/>
      <c r="DB43" s="588"/>
      <c r="DC43" s="587"/>
      <c r="DD43" s="588"/>
      <c r="DE43" s="587"/>
      <c r="DF43" s="588"/>
      <c r="DG43" s="587"/>
      <c r="DH43" s="588"/>
      <c r="DI43" s="587"/>
      <c r="DJ43" s="588"/>
      <c r="DK43" s="587"/>
      <c r="DL43" s="588"/>
      <c r="DM43" s="587"/>
      <c r="DN43" s="588"/>
      <c r="DO43" s="587"/>
      <c r="DP43" s="588"/>
      <c r="DQ43" s="587"/>
      <c r="DR43" s="588"/>
      <c r="DS43" s="10"/>
      <c r="DT43" s="10"/>
      <c r="DU43" s="10"/>
      <c r="DV43" s="592" t="str">
        <f t="shared" si="3"/>
        <v/>
      </c>
      <c r="DW43" s="593" t="str">
        <f t="shared" si="4"/>
        <v/>
      </c>
      <c r="DX43" s="594" t="str">
        <f t="shared" si="5"/>
        <v/>
      </c>
      <c r="DY43" s="593" t="str">
        <f t="shared" si="6"/>
        <v/>
      </c>
      <c r="DZ43" s="594" t="str">
        <f t="shared" si="7"/>
        <v/>
      </c>
      <c r="EA43" s="593" t="str">
        <f t="shared" si="8"/>
        <v/>
      </c>
      <c r="EB43" s="594" t="str">
        <f t="shared" si="9"/>
        <v/>
      </c>
      <c r="EC43" s="593" t="str">
        <f t="shared" si="10"/>
        <v/>
      </c>
      <c r="ED43" s="594" t="str">
        <f t="shared" si="11"/>
        <v/>
      </c>
      <c r="EE43" s="593" t="str">
        <f t="shared" si="12"/>
        <v/>
      </c>
      <c r="EF43" s="594" t="str">
        <f t="shared" si="13"/>
        <v/>
      </c>
      <c r="EG43" s="593" t="str">
        <f t="shared" si="14"/>
        <v/>
      </c>
      <c r="EH43" s="594" t="str">
        <f t="shared" si="15"/>
        <v/>
      </c>
      <c r="EI43" s="593" t="str">
        <f t="shared" si="16"/>
        <v/>
      </c>
      <c r="EJ43" s="594" t="str">
        <f t="shared" si="17"/>
        <v/>
      </c>
      <c r="EK43" s="593" t="str">
        <f t="shared" si="18"/>
        <v/>
      </c>
      <c r="EL43" s="594" t="str">
        <f t="shared" si="19"/>
        <v/>
      </c>
      <c r="EM43" s="593" t="str">
        <f t="shared" si="20"/>
        <v/>
      </c>
      <c r="EN43" s="594" t="str">
        <f t="shared" si="21"/>
        <v/>
      </c>
      <c r="EO43" s="593" t="str">
        <f t="shared" si="22"/>
        <v/>
      </c>
      <c r="EP43" s="405" t="str">
        <f t="shared" si="23"/>
        <v/>
      </c>
      <c r="EQ43" s="418" t="str">
        <f t="shared" si="24"/>
        <v/>
      </c>
      <c r="ER43" s="10"/>
      <c r="ES43" s="10"/>
      <c r="ET43" s="10"/>
    </row>
    <row r="44" spans="1:150" s="16" customFormat="1" ht="18" customHeight="1">
      <c r="A44" s="528">
        <v>38</v>
      </c>
      <c r="B44" s="328"/>
      <c r="C44" s="99"/>
      <c r="D44" s="577"/>
      <c r="E44" s="244"/>
      <c r="F44" s="100"/>
      <c r="G44" s="694"/>
      <c r="H44" s="695"/>
      <c r="I44" s="476" t="str">
        <f t="shared" si="27"/>
        <v/>
      </c>
      <c r="J44" s="92"/>
      <c r="K44" s="102"/>
      <c r="L44" s="92"/>
      <c r="M44" s="102"/>
      <c r="N44" s="92"/>
      <c r="O44" s="102"/>
      <c r="P44" s="515"/>
      <c r="Q44" s="271"/>
      <c r="R44" s="562"/>
      <c r="S44" s="562"/>
      <c r="T44" s="562"/>
      <c r="U44" s="562"/>
      <c r="V44" s="562"/>
      <c r="W44" s="562"/>
      <c r="X44" s="383"/>
      <c r="Y44" s="383"/>
      <c r="Z44" s="383"/>
      <c r="AA44" s="383"/>
      <c r="AB44" s="386"/>
      <c r="AC44" s="386"/>
      <c r="AD44" s="386"/>
      <c r="AE44" s="386"/>
      <c r="AF44" s="386"/>
      <c r="AG44" s="386"/>
      <c r="AH44" s="387"/>
      <c r="AI44" s="387"/>
      <c r="AJ44" s="388"/>
      <c r="AK44" s="388"/>
      <c r="AL44" s="383"/>
      <c r="AM44" s="383"/>
      <c r="AN44" s="383"/>
      <c r="AO44" s="383"/>
      <c r="AP44" s="383"/>
      <c r="AQ44" s="383"/>
      <c r="AR44" s="383"/>
      <c r="AS44" s="383"/>
      <c r="AT44" s="383"/>
      <c r="AU44" s="383"/>
      <c r="AV44" s="383"/>
      <c r="AW44" s="386"/>
      <c r="AX44" s="386"/>
      <c r="AY44" s="386"/>
      <c r="AZ44" s="386"/>
      <c r="BA44" s="386"/>
      <c r="BB44" s="386"/>
      <c r="BC44" s="387"/>
      <c r="BD44" s="387"/>
      <c r="BE44" s="388"/>
      <c r="BF44" s="388"/>
      <c r="BG44" s="383"/>
      <c r="BH44" s="383"/>
      <c r="BI44" s="383"/>
      <c r="BJ44" s="383"/>
      <c r="BK44" s="383"/>
      <c r="BL44" s="383"/>
      <c r="BM44" s="383"/>
      <c r="BN44" s="383"/>
      <c r="BO44" s="383"/>
      <c r="BP44" s="383"/>
      <c r="BQ44" s="386"/>
      <c r="BR44" s="386"/>
      <c r="BS44" s="386"/>
      <c r="BT44" s="386"/>
      <c r="BU44" s="386"/>
      <c r="BV44" s="386"/>
      <c r="BW44" s="387"/>
      <c r="BX44" s="387"/>
      <c r="BY44" s="388"/>
      <c r="BZ44" s="388"/>
      <c r="CA44" s="383"/>
      <c r="CB44" s="383"/>
      <c r="CC44" s="383"/>
      <c r="CD44" s="383"/>
      <c r="CE44" s="383"/>
      <c r="CF44" s="386"/>
      <c r="CG44" s="386"/>
      <c r="CH44" s="386"/>
      <c r="CI44" s="386"/>
      <c r="CJ44" s="386"/>
      <c r="CK44" s="383"/>
      <c r="CL44" s="383"/>
      <c r="CM44" s="383"/>
      <c r="CN44" s="383"/>
      <c r="CO44" s="526"/>
      <c r="CP44" s="497"/>
      <c r="CQ44" s="317" t="str">
        <f>IF(DOB!C44="","",DOB!C44)</f>
        <v/>
      </c>
      <c r="CR44" s="401" t="s">
        <v>287</v>
      </c>
      <c r="CS44" s="329"/>
      <c r="CT44" s="329"/>
      <c r="CU44" s="585"/>
      <c r="CV44" s="588"/>
      <c r="CW44" s="587"/>
      <c r="CX44" s="588"/>
      <c r="CY44" s="587"/>
      <c r="CZ44" s="588"/>
      <c r="DA44" s="587"/>
      <c r="DB44" s="588"/>
      <c r="DC44" s="587"/>
      <c r="DD44" s="588"/>
      <c r="DE44" s="587"/>
      <c r="DF44" s="588"/>
      <c r="DG44" s="587"/>
      <c r="DH44" s="588"/>
      <c r="DI44" s="587"/>
      <c r="DJ44" s="588"/>
      <c r="DK44" s="587"/>
      <c r="DL44" s="588"/>
      <c r="DM44" s="587"/>
      <c r="DN44" s="588"/>
      <c r="DO44" s="587"/>
      <c r="DP44" s="588"/>
      <c r="DQ44" s="587"/>
      <c r="DR44" s="588"/>
      <c r="DS44" s="10"/>
      <c r="DT44" s="10"/>
      <c r="DU44" s="10"/>
      <c r="DV44" s="592" t="str">
        <f t="shared" si="3"/>
        <v/>
      </c>
      <c r="DW44" s="593" t="str">
        <f t="shared" si="4"/>
        <v/>
      </c>
      <c r="DX44" s="594" t="str">
        <f t="shared" si="5"/>
        <v/>
      </c>
      <c r="DY44" s="593" t="str">
        <f t="shared" si="6"/>
        <v/>
      </c>
      <c r="DZ44" s="594" t="str">
        <f t="shared" si="7"/>
        <v/>
      </c>
      <c r="EA44" s="593" t="str">
        <f t="shared" si="8"/>
        <v/>
      </c>
      <c r="EB44" s="594" t="str">
        <f t="shared" si="9"/>
        <v/>
      </c>
      <c r="EC44" s="593" t="str">
        <f t="shared" si="10"/>
        <v/>
      </c>
      <c r="ED44" s="594" t="str">
        <f t="shared" si="11"/>
        <v/>
      </c>
      <c r="EE44" s="593" t="str">
        <f t="shared" si="12"/>
        <v/>
      </c>
      <c r="EF44" s="594" t="str">
        <f t="shared" si="13"/>
        <v/>
      </c>
      <c r="EG44" s="593" t="str">
        <f t="shared" si="14"/>
        <v/>
      </c>
      <c r="EH44" s="594" t="str">
        <f t="shared" si="15"/>
        <v/>
      </c>
      <c r="EI44" s="593" t="str">
        <f t="shared" si="16"/>
        <v/>
      </c>
      <c r="EJ44" s="594" t="str">
        <f t="shared" si="17"/>
        <v/>
      </c>
      <c r="EK44" s="593" t="str">
        <f t="shared" si="18"/>
        <v/>
      </c>
      <c r="EL44" s="594" t="str">
        <f t="shared" si="19"/>
        <v/>
      </c>
      <c r="EM44" s="593" t="str">
        <f t="shared" si="20"/>
        <v/>
      </c>
      <c r="EN44" s="594" t="str">
        <f t="shared" si="21"/>
        <v/>
      </c>
      <c r="EO44" s="593" t="str">
        <f t="shared" si="22"/>
        <v/>
      </c>
      <c r="EP44" s="405" t="str">
        <f t="shared" si="23"/>
        <v/>
      </c>
      <c r="EQ44" s="418" t="str">
        <f t="shared" si="24"/>
        <v/>
      </c>
      <c r="ER44" s="10"/>
      <c r="ES44" s="10"/>
      <c r="ET44" s="10"/>
    </row>
    <row r="45" spans="1:150" s="16" customFormat="1" ht="18" customHeight="1">
      <c r="A45" s="528">
        <v>39</v>
      </c>
      <c r="B45" s="328"/>
      <c r="C45" s="99"/>
      <c r="D45" s="576"/>
      <c r="E45" s="244"/>
      <c r="F45" s="100"/>
      <c r="G45" s="694"/>
      <c r="H45" s="695"/>
      <c r="I45" s="476" t="str">
        <f t="shared" si="27"/>
        <v/>
      </c>
      <c r="J45" s="92"/>
      <c r="K45" s="102"/>
      <c r="L45" s="92"/>
      <c r="M45" s="102"/>
      <c r="N45" s="92"/>
      <c r="O45" s="102"/>
      <c r="P45" s="515"/>
      <c r="Q45" s="271"/>
      <c r="R45" s="562"/>
      <c r="S45" s="562"/>
      <c r="T45" s="562"/>
      <c r="U45" s="562"/>
      <c r="V45" s="562"/>
      <c r="W45" s="562"/>
      <c r="X45" s="383"/>
      <c r="Y45" s="383"/>
      <c r="Z45" s="383"/>
      <c r="AA45" s="383"/>
      <c r="AB45" s="386"/>
      <c r="AC45" s="386"/>
      <c r="AD45" s="386"/>
      <c r="AE45" s="386"/>
      <c r="AF45" s="386"/>
      <c r="AG45" s="386"/>
      <c r="AH45" s="387"/>
      <c r="AI45" s="387"/>
      <c r="AJ45" s="388"/>
      <c r="AK45" s="388"/>
      <c r="AL45" s="383"/>
      <c r="AM45" s="383"/>
      <c r="AN45" s="383"/>
      <c r="AO45" s="383"/>
      <c r="AP45" s="383"/>
      <c r="AQ45" s="383"/>
      <c r="AR45" s="383"/>
      <c r="AS45" s="383"/>
      <c r="AT45" s="383"/>
      <c r="AU45" s="383"/>
      <c r="AV45" s="383"/>
      <c r="AW45" s="386"/>
      <c r="AX45" s="386"/>
      <c r="AY45" s="386"/>
      <c r="AZ45" s="386"/>
      <c r="BA45" s="386"/>
      <c r="BB45" s="386"/>
      <c r="BC45" s="387"/>
      <c r="BD45" s="387"/>
      <c r="BE45" s="388"/>
      <c r="BF45" s="388"/>
      <c r="BG45" s="383"/>
      <c r="BH45" s="383"/>
      <c r="BI45" s="383"/>
      <c r="BJ45" s="383"/>
      <c r="BK45" s="383"/>
      <c r="BL45" s="383"/>
      <c r="BM45" s="383"/>
      <c r="BN45" s="383"/>
      <c r="BO45" s="383"/>
      <c r="BP45" s="383"/>
      <c r="BQ45" s="386"/>
      <c r="BR45" s="386"/>
      <c r="BS45" s="386"/>
      <c r="BT45" s="386"/>
      <c r="BU45" s="386"/>
      <c r="BV45" s="386"/>
      <c r="BW45" s="387"/>
      <c r="BX45" s="387"/>
      <c r="BY45" s="388"/>
      <c r="BZ45" s="388"/>
      <c r="CA45" s="383"/>
      <c r="CB45" s="383"/>
      <c r="CC45" s="383"/>
      <c r="CD45" s="383"/>
      <c r="CE45" s="383"/>
      <c r="CF45" s="386"/>
      <c r="CG45" s="386"/>
      <c r="CH45" s="386"/>
      <c r="CI45" s="386"/>
      <c r="CJ45" s="386"/>
      <c r="CK45" s="383"/>
      <c r="CL45" s="383"/>
      <c r="CM45" s="383"/>
      <c r="CN45" s="383"/>
      <c r="CO45" s="526"/>
      <c r="CP45" s="497"/>
      <c r="CQ45" s="317" t="str">
        <f>IF(DOB!C45="","",DOB!C45)</f>
        <v/>
      </c>
      <c r="CR45" s="401" t="s">
        <v>288</v>
      </c>
      <c r="CS45" s="329"/>
      <c r="CT45" s="329"/>
      <c r="CU45" s="585"/>
      <c r="CV45" s="588"/>
      <c r="CW45" s="587"/>
      <c r="CX45" s="588"/>
      <c r="CY45" s="587"/>
      <c r="CZ45" s="588"/>
      <c r="DA45" s="587"/>
      <c r="DB45" s="588"/>
      <c r="DC45" s="587"/>
      <c r="DD45" s="588"/>
      <c r="DE45" s="587"/>
      <c r="DF45" s="588"/>
      <c r="DG45" s="587"/>
      <c r="DH45" s="588"/>
      <c r="DI45" s="587"/>
      <c r="DJ45" s="588"/>
      <c r="DK45" s="587"/>
      <c r="DL45" s="588"/>
      <c r="DM45" s="587"/>
      <c r="DN45" s="588"/>
      <c r="DO45" s="587"/>
      <c r="DP45" s="588"/>
      <c r="DQ45" s="587"/>
      <c r="DR45" s="588"/>
      <c r="DS45" s="10"/>
      <c r="DT45" s="10"/>
      <c r="DU45" s="10"/>
      <c r="DV45" s="592" t="str">
        <f t="shared" si="3"/>
        <v/>
      </c>
      <c r="DW45" s="593" t="str">
        <f t="shared" si="4"/>
        <v/>
      </c>
      <c r="DX45" s="594" t="str">
        <f t="shared" si="5"/>
        <v/>
      </c>
      <c r="DY45" s="593" t="str">
        <f t="shared" si="6"/>
        <v/>
      </c>
      <c r="DZ45" s="594" t="str">
        <f t="shared" si="7"/>
        <v/>
      </c>
      <c r="EA45" s="593" t="str">
        <f t="shared" si="8"/>
        <v/>
      </c>
      <c r="EB45" s="594" t="str">
        <f t="shared" si="9"/>
        <v/>
      </c>
      <c r="EC45" s="593" t="str">
        <f t="shared" si="10"/>
        <v/>
      </c>
      <c r="ED45" s="594" t="str">
        <f t="shared" si="11"/>
        <v/>
      </c>
      <c r="EE45" s="593" t="str">
        <f t="shared" si="12"/>
        <v/>
      </c>
      <c r="EF45" s="594" t="str">
        <f t="shared" si="13"/>
        <v/>
      </c>
      <c r="EG45" s="593" t="str">
        <f t="shared" si="14"/>
        <v/>
      </c>
      <c r="EH45" s="594" t="str">
        <f t="shared" si="15"/>
        <v/>
      </c>
      <c r="EI45" s="593" t="str">
        <f t="shared" si="16"/>
        <v/>
      </c>
      <c r="EJ45" s="594" t="str">
        <f t="shared" si="17"/>
        <v/>
      </c>
      <c r="EK45" s="593" t="str">
        <f t="shared" si="18"/>
        <v/>
      </c>
      <c r="EL45" s="594" t="str">
        <f t="shared" si="19"/>
        <v/>
      </c>
      <c r="EM45" s="593" t="str">
        <f t="shared" si="20"/>
        <v/>
      </c>
      <c r="EN45" s="594" t="str">
        <f t="shared" si="21"/>
        <v/>
      </c>
      <c r="EO45" s="593" t="str">
        <f t="shared" si="22"/>
        <v/>
      </c>
      <c r="EP45" s="405" t="str">
        <f t="shared" si="23"/>
        <v/>
      </c>
      <c r="EQ45" s="418" t="str">
        <f t="shared" si="24"/>
        <v/>
      </c>
      <c r="ER45" s="10"/>
      <c r="ES45" s="10"/>
      <c r="ET45" s="10"/>
    </row>
    <row r="46" spans="1:150" s="16" customFormat="1" ht="18" customHeight="1">
      <c r="A46" s="528">
        <v>40</v>
      </c>
      <c r="B46" s="328"/>
      <c r="C46" s="99"/>
      <c r="D46" s="577"/>
      <c r="E46" s="244"/>
      <c r="F46" s="100"/>
      <c r="G46" s="694"/>
      <c r="H46" s="695"/>
      <c r="I46" s="476" t="str">
        <f t="shared" si="27"/>
        <v/>
      </c>
      <c r="J46" s="92"/>
      <c r="K46" s="102"/>
      <c r="L46" s="92"/>
      <c r="M46" s="102"/>
      <c r="N46" s="92"/>
      <c r="O46" s="102"/>
      <c r="P46" s="515"/>
      <c r="Q46" s="271"/>
      <c r="R46" s="562"/>
      <c r="S46" s="562"/>
      <c r="T46" s="562"/>
      <c r="U46" s="562"/>
      <c r="V46" s="562"/>
      <c r="W46" s="562"/>
      <c r="X46" s="383"/>
      <c r="Y46" s="383"/>
      <c r="Z46" s="383"/>
      <c r="AA46" s="383"/>
      <c r="AB46" s="386"/>
      <c r="AC46" s="386"/>
      <c r="AD46" s="386"/>
      <c r="AE46" s="386"/>
      <c r="AF46" s="386"/>
      <c r="AG46" s="386"/>
      <c r="AH46" s="387"/>
      <c r="AI46" s="387"/>
      <c r="AJ46" s="388"/>
      <c r="AK46" s="388"/>
      <c r="AL46" s="383"/>
      <c r="AM46" s="383"/>
      <c r="AN46" s="383"/>
      <c r="AO46" s="383"/>
      <c r="AP46" s="383"/>
      <c r="AQ46" s="383"/>
      <c r="AR46" s="383"/>
      <c r="AS46" s="383"/>
      <c r="AT46" s="383"/>
      <c r="AU46" s="383"/>
      <c r="AV46" s="383"/>
      <c r="AW46" s="386"/>
      <c r="AX46" s="386"/>
      <c r="AY46" s="386"/>
      <c r="AZ46" s="386"/>
      <c r="BA46" s="386"/>
      <c r="BB46" s="386"/>
      <c r="BC46" s="387"/>
      <c r="BD46" s="387"/>
      <c r="BE46" s="388"/>
      <c r="BF46" s="388"/>
      <c r="BG46" s="383"/>
      <c r="BH46" s="383"/>
      <c r="BI46" s="383"/>
      <c r="BJ46" s="383"/>
      <c r="BK46" s="383"/>
      <c r="BL46" s="383"/>
      <c r="BM46" s="383"/>
      <c r="BN46" s="383"/>
      <c r="BO46" s="383"/>
      <c r="BP46" s="383"/>
      <c r="BQ46" s="386"/>
      <c r="BR46" s="386"/>
      <c r="BS46" s="386"/>
      <c r="BT46" s="386"/>
      <c r="BU46" s="386"/>
      <c r="BV46" s="386"/>
      <c r="BW46" s="387"/>
      <c r="BX46" s="387"/>
      <c r="BY46" s="388"/>
      <c r="BZ46" s="388"/>
      <c r="CA46" s="383"/>
      <c r="CB46" s="383"/>
      <c r="CC46" s="383"/>
      <c r="CD46" s="383"/>
      <c r="CE46" s="383"/>
      <c r="CF46" s="386"/>
      <c r="CG46" s="386"/>
      <c r="CH46" s="386"/>
      <c r="CI46" s="386"/>
      <c r="CJ46" s="386"/>
      <c r="CK46" s="383"/>
      <c r="CL46" s="383"/>
      <c r="CM46" s="383"/>
      <c r="CN46" s="383"/>
      <c r="CO46" s="526"/>
      <c r="CP46" s="497"/>
      <c r="CQ46" s="317" t="str">
        <f>IF(DOB!C46="","",DOB!C46)</f>
        <v/>
      </c>
      <c r="CR46" s="401" t="s">
        <v>289</v>
      </c>
      <c r="CS46" s="329"/>
      <c r="CT46" s="329"/>
      <c r="CU46" s="585"/>
      <c r="CV46" s="588"/>
      <c r="CW46" s="587"/>
      <c r="CX46" s="588"/>
      <c r="CY46" s="587"/>
      <c r="CZ46" s="588"/>
      <c r="DA46" s="587"/>
      <c r="DB46" s="588"/>
      <c r="DC46" s="587"/>
      <c r="DD46" s="588"/>
      <c r="DE46" s="587"/>
      <c r="DF46" s="588"/>
      <c r="DG46" s="587"/>
      <c r="DH46" s="588"/>
      <c r="DI46" s="587"/>
      <c r="DJ46" s="588"/>
      <c r="DK46" s="587"/>
      <c r="DL46" s="588"/>
      <c r="DM46" s="587"/>
      <c r="DN46" s="588"/>
      <c r="DO46" s="587"/>
      <c r="DP46" s="588"/>
      <c r="DQ46" s="587"/>
      <c r="DR46" s="588"/>
      <c r="DS46" s="10"/>
      <c r="DT46" s="10"/>
      <c r="DU46" s="10"/>
      <c r="DV46" s="592" t="str">
        <f t="shared" si="3"/>
        <v/>
      </c>
      <c r="DW46" s="593" t="str">
        <f t="shared" si="4"/>
        <v/>
      </c>
      <c r="DX46" s="594" t="str">
        <f t="shared" si="5"/>
        <v/>
      </c>
      <c r="DY46" s="593" t="str">
        <f t="shared" si="6"/>
        <v/>
      </c>
      <c r="DZ46" s="594" t="str">
        <f t="shared" si="7"/>
        <v/>
      </c>
      <c r="EA46" s="593" t="str">
        <f t="shared" si="8"/>
        <v/>
      </c>
      <c r="EB46" s="594" t="str">
        <f t="shared" si="9"/>
        <v/>
      </c>
      <c r="EC46" s="593" t="str">
        <f t="shared" si="10"/>
        <v/>
      </c>
      <c r="ED46" s="594" t="str">
        <f t="shared" si="11"/>
        <v/>
      </c>
      <c r="EE46" s="593" t="str">
        <f t="shared" si="12"/>
        <v/>
      </c>
      <c r="EF46" s="594" t="str">
        <f t="shared" si="13"/>
        <v/>
      </c>
      <c r="EG46" s="593" t="str">
        <f t="shared" si="14"/>
        <v/>
      </c>
      <c r="EH46" s="594" t="str">
        <f t="shared" si="15"/>
        <v/>
      </c>
      <c r="EI46" s="593" t="str">
        <f t="shared" si="16"/>
        <v/>
      </c>
      <c r="EJ46" s="594" t="str">
        <f t="shared" si="17"/>
        <v/>
      </c>
      <c r="EK46" s="593" t="str">
        <f t="shared" si="18"/>
        <v/>
      </c>
      <c r="EL46" s="594" t="str">
        <f t="shared" si="19"/>
        <v/>
      </c>
      <c r="EM46" s="593" t="str">
        <f t="shared" si="20"/>
        <v/>
      </c>
      <c r="EN46" s="594" t="str">
        <f t="shared" si="21"/>
        <v/>
      </c>
      <c r="EO46" s="593" t="str">
        <f t="shared" si="22"/>
        <v/>
      </c>
      <c r="EP46" s="405" t="str">
        <f t="shared" si="23"/>
        <v/>
      </c>
      <c r="EQ46" s="418" t="str">
        <f t="shared" si="24"/>
        <v/>
      </c>
      <c r="ER46" s="10"/>
      <c r="ES46" s="10"/>
      <c r="ET46" s="10"/>
    </row>
    <row r="47" spans="1:150" s="16" customFormat="1" ht="18" customHeight="1">
      <c r="A47" s="528">
        <v>41</v>
      </c>
      <c r="B47" s="328"/>
      <c r="C47" s="99"/>
      <c r="D47" s="576"/>
      <c r="E47" s="244"/>
      <c r="F47" s="100"/>
      <c r="G47" s="694"/>
      <c r="H47" s="695"/>
      <c r="I47" s="476" t="str">
        <f t="shared" si="27"/>
        <v/>
      </c>
      <c r="J47" s="92"/>
      <c r="K47" s="102"/>
      <c r="L47" s="92"/>
      <c r="M47" s="102"/>
      <c r="N47" s="92"/>
      <c r="O47" s="102"/>
      <c r="P47" s="515"/>
      <c r="Q47" s="271"/>
      <c r="R47" s="562"/>
      <c r="S47" s="562"/>
      <c r="T47" s="562"/>
      <c r="U47" s="562"/>
      <c r="V47" s="562"/>
      <c r="W47" s="562"/>
      <c r="X47" s="383"/>
      <c r="Y47" s="383"/>
      <c r="Z47" s="383"/>
      <c r="AA47" s="383"/>
      <c r="AB47" s="386"/>
      <c r="AC47" s="386"/>
      <c r="AD47" s="386"/>
      <c r="AE47" s="386"/>
      <c r="AF47" s="386"/>
      <c r="AG47" s="386"/>
      <c r="AH47" s="387"/>
      <c r="AI47" s="387"/>
      <c r="AJ47" s="388"/>
      <c r="AK47" s="388"/>
      <c r="AL47" s="383"/>
      <c r="AM47" s="383"/>
      <c r="AN47" s="383"/>
      <c r="AO47" s="383"/>
      <c r="AP47" s="383"/>
      <c r="AQ47" s="383"/>
      <c r="AR47" s="383"/>
      <c r="AS47" s="383"/>
      <c r="AT47" s="383"/>
      <c r="AU47" s="383"/>
      <c r="AV47" s="383"/>
      <c r="AW47" s="386"/>
      <c r="AX47" s="386"/>
      <c r="AY47" s="386"/>
      <c r="AZ47" s="386"/>
      <c r="BA47" s="386"/>
      <c r="BB47" s="386"/>
      <c r="BC47" s="387"/>
      <c r="BD47" s="387"/>
      <c r="BE47" s="388"/>
      <c r="BF47" s="388"/>
      <c r="BG47" s="383"/>
      <c r="BH47" s="383"/>
      <c r="BI47" s="383"/>
      <c r="BJ47" s="383"/>
      <c r="BK47" s="383"/>
      <c r="BL47" s="383"/>
      <c r="BM47" s="383"/>
      <c r="BN47" s="383"/>
      <c r="BO47" s="383"/>
      <c r="BP47" s="383"/>
      <c r="BQ47" s="386"/>
      <c r="BR47" s="386"/>
      <c r="BS47" s="386"/>
      <c r="BT47" s="386"/>
      <c r="BU47" s="386"/>
      <c r="BV47" s="386"/>
      <c r="BW47" s="387"/>
      <c r="BX47" s="387"/>
      <c r="BY47" s="388"/>
      <c r="BZ47" s="388"/>
      <c r="CA47" s="383"/>
      <c r="CB47" s="383"/>
      <c r="CC47" s="383"/>
      <c r="CD47" s="383"/>
      <c r="CE47" s="383"/>
      <c r="CF47" s="386"/>
      <c r="CG47" s="386"/>
      <c r="CH47" s="386"/>
      <c r="CI47" s="386"/>
      <c r="CJ47" s="386"/>
      <c r="CK47" s="383"/>
      <c r="CL47" s="383"/>
      <c r="CM47" s="383"/>
      <c r="CN47" s="383"/>
      <c r="CO47" s="526"/>
      <c r="CP47" s="497"/>
      <c r="CQ47" s="317" t="str">
        <f>IF(DOB!C47="","",DOB!C47)</f>
        <v/>
      </c>
      <c r="CR47" s="401" t="s">
        <v>291</v>
      </c>
      <c r="CS47" s="329"/>
      <c r="CT47" s="329"/>
      <c r="CU47" s="585"/>
      <c r="CV47" s="588"/>
      <c r="CW47" s="587"/>
      <c r="CX47" s="588"/>
      <c r="CY47" s="587"/>
      <c r="CZ47" s="588"/>
      <c r="DA47" s="587"/>
      <c r="DB47" s="588"/>
      <c r="DC47" s="587"/>
      <c r="DD47" s="588"/>
      <c r="DE47" s="587"/>
      <c r="DF47" s="588"/>
      <c r="DG47" s="587"/>
      <c r="DH47" s="588"/>
      <c r="DI47" s="587"/>
      <c r="DJ47" s="588"/>
      <c r="DK47" s="587"/>
      <c r="DL47" s="588"/>
      <c r="DM47" s="587"/>
      <c r="DN47" s="588"/>
      <c r="DO47" s="587"/>
      <c r="DP47" s="588"/>
      <c r="DQ47" s="587"/>
      <c r="DR47" s="588"/>
      <c r="DS47" s="10"/>
      <c r="DT47" s="10"/>
      <c r="DU47" s="10"/>
      <c r="DV47" s="592" t="str">
        <f t="shared" si="3"/>
        <v/>
      </c>
      <c r="DW47" s="593" t="str">
        <f t="shared" si="4"/>
        <v/>
      </c>
      <c r="DX47" s="594" t="str">
        <f t="shared" si="5"/>
        <v/>
      </c>
      <c r="DY47" s="593" t="str">
        <f t="shared" si="6"/>
        <v/>
      </c>
      <c r="DZ47" s="594" t="str">
        <f t="shared" si="7"/>
        <v/>
      </c>
      <c r="EA47" s="593" t="str">
        <f t="shared" si="8"/>
        <v/>
      </c>
      <c r="EB47" s="594" t="str">
        <f t="shared" si="9"/>
        <v/>
      </c>
      <c r="EC47" s="593" t="str">
        <f t="shared" si="10"/>
        <v/>
      </c>
      <c r="ED47" s="594" t="str">
        <f t="shared" si="11"/>
        <v/>
      </c>
      <c r="EE47" s="593" t="str">
        <f t="shared" si="12"/>
        <v/>
      </c>
      <c r="EF47" s="594" t="str">
        <f t="shared" si="13"/>
        <v/>
      </c>
      <c r="EG47" s="593" t="str">
        <f t="shared" si="14"/>
        <v/>
      </c>
      <c r="EH47" s="594" t="str">
        <f t="shared" si="15"/>
        <v/>
      </c>
      <c r="EI47" s="593" t="str">
        <f t="shared" si="16"/>
        <v/>
      </c>
      <c r="EJ47" s="594" t="str">
        <f t="shared" si="17"/>
        <v/>
      </c>
      <c r="EK47" s="593" t="str">
        <f t="shared" si="18"/>
        <v/>
      </c>
      <c r="EL47" s="594" t="str">
        <f t="shared" si="19"/>
        <v/>
      </c>
      <c r="EM47" s="593" t="str">
        <f t="shared" si="20"/>
        <v/>
      </c>
      <c r="EN47" s="594" t="str">
        <f t="shared" si="21"/>
        <v/>
      </c>
      <c r="EO47" s="593" t="str">
        <f t="shared" si="22"/>
        <v/>
      </c>
      <c r="EP47" s="405" t="str">
        <f t="shared" si="23"/>
        <v/>
      </c>
      <c r="EQ47" s="418" t="str">
        <f t="shared" si="24"/>
        <v/>
      </c>
      <c r="ER47" s="10"/>
      <c r="ES47" s="10"/>
      <c r="ET47" s="10"/>
    </row>
    <row r="48" spans="1:150" s="16" customFormat="1" ht="18" customHeight="1">
      <c r="A48" s="528">
        <v>42</v>
      </c>
      <c r="B48" s="328"/>
      <c r="C48" s="99"/>
      <c r="D48" s="577"/>
      <c r="E48" s="244"/>
      <c r="F48" s="100"/>
      <c r="G48" s="694"/>
      <c r="H48" s="695"/>
      <c r="I48" s="476" t="str">
        <f t="shared" si="27"/>
        <v/>
      </c>
      <c r="J48" s="92"/>
      <c r="K48" s="102"/>
      <c r="L48" s="92"/>
      <c r="M48" s="102"/>
      <c r="N48" s="92"/>
      <c r="O48" s="102"/>
      <c r="P48" s="515"/>
      <c r="Q48" s="271"/>
      <c r="R48" s="562"/>
      <c r="S48" s="562"/>
      <c r="T48" s="562"/>
      <c r="U48" s="562"/>
      <c r="V48" s="562"/>
      <c r="W48" s="562"/>
      <c r="X48" s="383"/>
      <c r="Y48" s="383"/>
      <c r="Z48" s="383"/>
      <c r="AA48" s="383"/>
      <c r="AB48" s="386"/>
      <c r="AC48" s="386"/>
      <c r="AD48" s="386"/>
      <c r="AE48" s="386"/>
      <c r="AF48" s="386"/>
      <c r="AG48" s="386"/>
      <c r="AH48" s="387"/>
      <c r="AI48" s="387"/>
      <c r="AJ48" s="388"/>
      <c r="AK48" s="388"/>
      <c r="AL48" s="383"/>
      <c r="AM48" s="383"/>
      <c r="AN48" s="383"/>
      <c r="AO48" s="383"/>
      <c r="AP48" s="383"/>
      <c r="AQ48" s="383"/>
      <c r="AR48" s="383"/>
      <c r="AS48" s="383"/>
      <c r="AT48" s="383"/>
      <c r="AU48" s="383"/>
      <c r="AV48" s="383"/>
      <c r="AW48" s="386"/>
      <c r="AX48" s="386"/>
      <c r="AY48" s="386"/>
      <c r="AZ48" s="386"/>
      <c r="BA48" s="386"/>
      <c r="BB48" s="386"/>
      <c r="BC48" s="387"/>
      <c r="BD48" s="387"/>
      <c r="BE48" s="388"/>
      <c r="BF48" s="388"/>
      <c r="BG48" s="383"/>
      <c r="BH48" s="383"/>
      <c r="BI48" s="383"/>
      <c r="BJ48" s="383"/>
      <c r="BK48" s="383"/>
      <c r="BL48" s="383"/>
      <c r="BM48" s="383"/>
      <c r="BN48" s="383"/>
      <c r="BO48" s="383"/>
      <c r="BP48" s="383"/>
      <c r="BQ48" s="386"/>
      <c r="BR48" s="386"/>
      <c r="BS48" s="386"/>
      <c r="BT48" s="386"/>
      <c r="BU48" s="386"/>
      <c r="BV48" s="386"/>
      <c r="BW48" s="387"/>
      <c r="BX48" s="387"/>
      <c r="BY48" s="388"/>
      <c r="BZ48" s="388"/>
      <c r="CA48" s="383"/>
      <c r="CB48" s="383"/>
      <c r="CC48" s="383"/>
      <c r="CD48" s="383"/>
      <c r="CE48" s="383"/>
      <c r="CF48" s="386"/>
      <c r="CG48" s="386"/>
      <c r="CH48" s="386"/>
      <c r="CI48" s="386"/>
      <c r="CJ48" s="386"/>
      <c r="CK48" s="383"/>
      <c r="CL48" s="383"/>
      <c r="CM48" s="383"/>
      <c r="CN48" s="383"/>
      <c r="CO48" s="526"/>
      <c r="CP48" s="497"/>
      <c r="CQ48" s="317" t="str">
        <f>IF(DOB!C48="","",DOB!C48)</f>
        <v/>
      </c>
      <c r="CR48" s="401" t="s">
        <v>290</v>
      </c>
      <c r="CS48" s="329"/>
      <c r="CT48" s="329"/>
      <c r="CU48" s="585"/>
      <c r="CV48" s="588"/>
      <c r="CW48" s="587"/>
      <c r="CX48" s="588"/>
      <c r="CY48" s="587"/>
      <c r="CZ48" s="588"/>
      <c r="DA48" s="587"/>
      <c r="DB48" s="588"/>
      <c r="DC48" s="587"/>
      <c r="DD48" s="588"/>
      <c r="DE48" s="587"/>
      <c r="DF48" s="588"/>
      <c r="DG48" s="587"/>
      <c r="DH48" s="588"/>
      <c r="DI48" s="587"/>
      <c r="DJ48" s="588"/>
      <c r="DK48" s="587"/>
      <c r="DL48" s="588"/>
      <c r="DM48" s="587"/>
      <c r="DN48" s="588"/>
      <c r="DO48" s="587"/>
      <c r="DP48" s="588"/>
      <c r="DQ48" s="587"/>
      <c r="DR48" s="588"/>
      <c r="DS48" s="10"/>
      <c r="DT48" s="10"/>
      <c r="DU48" s="10"/>
      <c r="DV48" s="592" t="str">
        <f t="shared" si="3"/>
        <v/>
      </c>
      <c r="DW48" s="593" t="str">
        <f t="shared" si="4"/>
        <v/>
      </c>
      <c r="DX48" s="594" t="str">
        <f t="shared" si="5"/>
        <v/>
      </c>
      <c r="DY48" s="593" t="str">
        <f t="shared" si="6"/>
        <v/>
      </c>
      <c r="DZ48" s="594" t="str">
        <f t="shared" si="7"/>
        <v/>
      </c>
      <c r="EA48" s="593" t="str">
        <f t="shared" si="8"/>
        <v/>
      </c>
      <c r="EB48" s="594" t="str">
        <f t="shared" si="9"/>
        <v/>
      </c>
      <c r="EC48" s="593" t="str">
        <f t="shared" si="10"/>
        <v/>
      </c>
      <c r="ED48" s="594" t="str">
        <f t="shared" si="11"/>
        <v/>
      </c>
      <c r="EE48" s="593" t="str">
        <f t="shared" si="12"/>
        <v/>
      </c>
      <c r="EF48" s="594" t="str">
        <f t="shared" si="13"/>
        <v/>
      </c>
      <c r="EG48" s="593" t="str">
        <f t="shared" si="14"/>
        <v/>
      </c>
      <c r="EH48" s="594" t="str">
        <f t="shared" si="15"/>
        <v/>
      </c>
      <c r="EI48" s="593" t="str">
        <f t="shared" si="16"/>
        <v/>
      </c>
      <c r="EJ48" s="594" t="str">
        <f t="shared" si="17"/>
        <v/>
      </c>
      <c r="EK48" s="593" t="str">
        <f t="shared" si="18"/>
        <v/>
      </c>
      <c r="EL48" s="594" t="str">
        <f t="shared" si="19"/>
        <v/>
      </c>
      <c r="EM48" s="593" t="str">
        <f t="shared" si="20"/>
        <v/>
      </c>
      <c r="EN48" s="594" t="str">
        <f t="shared" si="21"/>
        <v/>
      </c>
      <c r="EO48" s="593" t="str">
        <f t="shared" si="22"/>
        <v/>
      </c>
      <c r="EP48" s="405" t="str">
        <f t="shared" si="23"/>
        <v/>
      </c>
      <c r="EQ48" s="418" t="str">
        <f t="shared" si="24"/>
        <v/>
      </c>
      <c r="ER48" s="10"/>
      <c r="ES48" s="10"/>
      <c r="ET48" s="10"/>
    </row>
    <row r="49" spans="1:150" s="16" customFormat="1" ht="18" customHeight="1">
      <c r="A49" s="528">
        <v>43</v>
      </c>
      <c r="B49" s="328"/>
      <c r="C49" s="99"/>
      <c r="D49" s="576"/>
      <c r="E49" s="244"/>
      <c r="F49" s="100"/>
      <c r="G49" s="694"/>
      <c r="H49" s="695"/>
      <c r="I49" s="476" t="str">
        <f t="shared" si="27"/>
        <v/>
      </c>
      <c r="J49" s="92"/>
      <c r="K49" s="102"/>
      <c r="L49" s="92"/>
      <c r="M49" s="102"/>
      <c r="N49" s="92"/>
      <c r="O49" s="102"/>
      <c r="P49" s="515"/>
      <c r="Q49" s="271"/>
      <c r="R49" s="562"/>
      <c r="S49" s="562"/>
      <c r="T49" s="562"/>
      <c r="U49" s="562"/>
      <c r="V49" s="562"/>
      <c r="W49" s="562"/>
      <c r="X49" s="383"/>
      <c r="Y49" s="383"/>
      <c r="Z49" s="383"/>
      <c r="AA49" s="383"/>
      <c r="AB49" s="386"/>
      <c r="AC49" s="386"/>
      <c r="AD49" s="386"/>
      <c r="AE49" s="386"/>
      <c r="AF49" s="386"/>
      <c r="AG49" s="386"/>
      <c r="AH49" s="387"/>
      <c r="AI49" s="387"/>
      <c r="AJ49" s="388"/>
      <c r="AK49" s="388"/>
      <c r="AL49" s="383"/>
      <c r="AM49" s="383"/>
      <c r="AN49" s="383"/>
      <c r="AO49" s="383"/>
      <c r="AP49" s="383"/>
      <c r="AQ49" s="383"/>
      <c r="AR49" s="383"/>
      <c r="AS49" s="383"/>
      <c r="AT49" s="383"/>
      <c r="AU49" s="383"/>
      <c r="AV49" s="383"/>
      <c r="AW49" s="386"/>
      <c r="AX49" s="386"/>
      <c r="AY49" s="386"/>
      <c r="AZ49" s="386"/>
      <c r="BA49" s="386"/>
      <c r="BB49" s="386"/>
      <c r="BC49" s="387"/>
      <c r="BD49" s="387"/>
      <c r="BE49" s="388"/>
      <c r="BF49" s="388"/>
      <c r="BG49" s="383"/>
      <c r="BH49" s="383"/>
      <c r="BI49" s="383"/>
      <c r="BJ49" s="383"/>
      <c r="BK49" s="383"/>
      <c r="BL49" s="383"/>
      <c r="BM49" s="383"/>
      <c r="BN49" s="383"/>
      <c r="BO49" s="383"/>
      <c r="BP49" s="383"/>
      <c r="BQ49" s="386"/>
      <c r="BR49" s="386"/>
      <c r="BS49" s="386"/>
      <c r="BT49" s="386"/>
      <c r="BU49" s="386"/>
      <c r="BV49" s="386"/>
      <c r="BW49" s="387"/>
      <c r="BX49" s="387"/>
      <c r="BY49" s="388"/>
      <c r="BZ49" s="388"/>
      <c r="CA49" s="383"/>
      <c r="CB49" s="383"/>
      <c r="CC49" s="383"/>
      <c r="CD49" s="383"/>
      <c r="CE49" s="383"/>
      <c r="CF49" s="386"/>
      <c r="CG49" s="386"/>
      <c r="CH49" s="386"/>
      <c r="CI49" s="386"/>
      <c r="CJ49" s="386"/>
      <c r="CK49" s="383"/>
      <c r="CL49" s="383"/>
      <c r="CM49" s="383"/>
      <c r="CN49" s="383"/>
      <c r="CO49" s="526"/>
      <c r="CP49" s="497"/>
      <c r="CQ49" s="317" t="str">
        <f>IF(DOB!C49="","",DOB!C49)</f>
        <v/>
      </c>
      <c r="CR49" s="401"/>
      <c r="CS49" s="329"/>
      <c r="CT49" s="329"/>
      <c r="CU49" s="585"/>
      <c r="CV49" s="588"/>
      <c r="CW49" s="587"/>
      <c r="CX49" s="588"/>
      <c r="CY49" s="587"/>
      <c r="CZ49" s="588"/>
      <c r="DA49" s="587"/>
      <c r="DB49" s="588"/>
      <c r="DC49" s="587"/>
      <c r="DD49" s="588"/>
      <c r="DE49" s="587"/>
      <c r="DF49" s="588"/>
      <c r="DG49" s="587"/>
      <c r="DH49" s="588"/>
      <c r="DI49" s="587"/>
      <c r="DJ49" s="588"/>
      <c r="DK49" s="587"/>
      <c r="DL49" s="588"/>
      <c r="DM49" s="587"/>
      <c r="DN49" s="588"/>
      <c r="DO49" s="587"/>
      <c r="DP49" s="588"/>
      <c r="DQ49" s="587"/>
      <c r="DR49" s="588"/>
      <c r="DS49" s="10"/>
      <c r="DT49" s="10"/>
      <c r="DU49" s="10"/>
      <c r="DV49" s="592" t="str">
        <f t="shared" si="3"/>
        <v/>
      </c>
      <c r="DW49" s="593" t="str">
        <f t="shared" si="4"/>
        <v/>
      </c>
      <c r="DX49" s="594" t="str">
        <f t="shared" si="5"/>
        <v/>
      </c>
      <c r="DY49" s="593" t="str">
        <f t="shared" si="6"/>
        <v/>
      </c>
      <c r="DZ49" s="594" t="str">
        <f t="shared" si="7"/>
        <v/>
      </c>
      <c r="EA49" s="593" t="str">
        <f t="shared" si="8"/>
        <v/>
      </c>
      <c r="EB49" s="594" t="str">
        <f t="shared" si="9"/>
        <v/>
      </c>
      <c r="EC49" s="593" t="str">
        <f t="shared" si="10"/>
        <v/>
      </c>
      <c r="ED49" s="594" t="str">
        <f t="shared" si="11"/>
        <v/>
      </c>
      <c r="EE49" s="593" t="str">
        <f t="shared" si="12"/>
        <v/>
      </c>
      <c r="EF49" s="594" t="str">
        <f t="shared" si="13"/>
        <v/>
      </c>
      <c r="EG49" s="593" t="str">
        <f t="shared" si="14"/>
        <v/>
      </c>
      <c r="EH49" s="594" t="str">
        <f t="shared" si="15"/>
        <v/>
      </c>
      <c r="EI49" s="593" t="str">
        <f t="shared" si="16"/>
        <v/>
      </c>
      <c r="EJ49" s="594" t="str">
        <f t="shared" si="17"/>
        <v/>
      </c>
      <c r="EK49" s="593" t="str">
        <f t="shared" si="18"/>
        <v/>
      </c>
      <c r="EL49" s="594" t="str">
        <f t="shared" si="19"/>
        <v/>
      </c>
      <c r="EM49" s="593" t="str">
        <f t="shared" si="20"/>
        <v/>
      </c>
      <c r="EN49" s="594" t="str">
        <f t="shared" si="21"/>
        <v/>
      </c>
      <c r="EO49" s="593" t="str">
        <f t="shared" si="22"/>
        <v/>
      </c>
      <c r="EP49" s="405" t="str">
        <f t="shared" si="23"/>
        <v/>
      </c>
      <c r="EQ49" s="418" t="str">
        <f t="shared" si="24"/>
        <v/>
      </c>
      <c r="ER49" s="10"/>
      <c r="ES49" s="10"/>
      <c r="ET49" s="10"/>
    </row>
    <row r="50" spans="1:150" s="16" customFormat="1" ht="18" customHeight="1">
      <c r="A50" s="528">
        <v>44</v>
      </c>
      <c r="B50" s="328"/>
      <c r="C50" s="99"/>
      <c r="D50" s="577"/>
      <c r="E50" s="244"/>
      <c r="F50" s="100"/>
      <c r="G50" s="694"/>
      <c r="H50" s="695"/>
      <c r="I50" s="476" t="str">
        <f t="shared" si="27"/>
        <v/>
      </c>
      <c r="J50" s="92"/>
      <c r="K50" s="102"/>
      <c r="L50" s="92"/>
      <c r="M50" s="102"/>
      <c r="N50" s="92"/>
      <c r="O50" s="102"/>
      <c r="P50" s="515"/>
      <c r="Q50" s="271"/>
      <c r="R50" s="562"/>
      <c r="S50" s="562"/>
      <c r="T50" s="562"/>
      <c r="U50" s="562"/>
      <c r="V50" s="562"/>
      <c r="W50" s="562"/>
      <c r="X50" s="383"/>
      <c r="Y50" s="383"/>
      <c r="Z50" s="383"/>
      <c r="AA50" s="383"/>
      <c r="AB50" s="386"/>
      <c r="AC50" s="386"/>
      <c r="AD50" s="386"/>
      <c r="AE50" s="386"/>
      <c r="AF50" s="386"/>
      <c r="AG50" s="386"/>
      <c r="AH50" s="387"/>
      <c r="AI50" s="387"/>
      <c r="AJ50" s="388"/>
      <c r="AK50" s="388"/>
      <c r="AL50" s="383"/>
      <c r="AM50" s="383"/>
      <c r="AN50" s="383"/>
      <c r="AO50" s="383"/>
      <c r="AP50" s="383"/>
      <c r="AQ50" s="383"/>
      <c r="AR50" s="383"/>
      <c r="AS50" s="383"/>
      <c r="AT50" s="383"/>
      <c r="AU50" s="383"/>
      <c r="AV50" s="383"/>
      <c r="AW50" s="386"/>
      <c r="AX50" s="386"/>
      <c r="AY50" s="386"/>
      <c r="AZ50" s="386"/>
      <c r="BA50" s="386"/>
      <c r="BB50" s="386"/>
      <c r="BC50" s="387"/>
      <c r="BD50" s="387"/>
      <c r="BE50" s="388"/>
      <c r="BF50" s="388"/>
      <c r="BG50" s="383"/>
      <c r="BH50" s="383"/>
      <c r="BI50" s="383"/>
      <c r="BJ50" s="383"/>
      <c r="BK50" s="383"/>
      <c r="BL50" s="383"/>
      <c r="BM50" s="383"/>
      <c r="BN50" s="383"/>
      <c r="BO50" s="383"/>
      <c r="BP50" s="383"/>
      <c r="BQ50" s="386"/>
      <c r="BR50" s="386"/>
      <c r="BS50" s="386"/>
      <c r="BT50" s="386"/>
      <c r="BU50" s="386"/>
      <c r="BV50" s="386"/>
      <c r="BW50" s="387"/>
      <c r="BX50" s="387"/>
      <c r="BY50" s="388"/>
      <c r="BZ50" s="388"/>
      <c r="CA50" s="383"/>
      <c r="CB50" s="383"/>
      <c r="CC50" s="383"/>
      <c r="CD50" s="383"/>
      <c r="CE50" s="383"/>
      <c r="CF50" s="386"/>
      <c r="CG50" s="386"/>
      <c r="CH50" s="386"/>
      <c r="CI50" s="386"/>
      <c r="CJ50" s="386"/>
      <c r="CK50" s="383"/>
      <c r="CL50" s="383"/>
      <c r="CM50" s="383"/>
      <c r="CN50" s="383"/>
      <c r="CO50" s="526"/>
      <c r="CP50" s="497"/>
      <c r="CQ50" s="317" t="str">
        <f>IF(DOB!C50="","",DOB!C50)</f>
        <v/>
      </c>
      <c r="CR50" s="401"/>
      <c r="CS50" s="329"/>
      <c r="CT50" s="329"/>
      <c r="CU50" s="585"/>
      <c r="CV50" s="588"/>
      <c r="CW50" s="587"/>
      <c r="CX50" s="588"/>
      <c r="CY50" s="587"/>
      <c r="CZ50" s="588"/>
      <c r="DA50" s="587"/>
      <c r="DB50" s="588"/>
      <c r="DC50" s="587"/>
      <c r="DD50" s="588"/>
      <c r="DE50" s="587"/>
      <c r="DF50" s="588"/>
      <c r="DG50" s="587"/>
      <c r="DH50" s="588"/>
      <c r="DI50" s="587"/>
      <c r="DJ50" s="588"/>
      <c r="DK50" s="587"/>
      <c r="DL50" s="588"/>
      <c r="DM50" s="587"/>
      <c r="DN50" s="588"/>
      <c r="DO50" s="587"/>
      <c r="DP50" s="588"/>
      <c r="DQ50" s="587"/>
      <c r="DR50" s="588"/>
      <c r="DS50" s="10"/>
      <c r="DT50" s="10"/>
      <c r="DU50" s="10"/>
      <c r="DV50" s="592" t="str">
        <f t="shared" si="3"/>
        <v/>
      </c>
      <c r="DW50" s="593" t="str">
        <f t="shared" si="4"/>
        <v/>
      </c>
      <c r="DX50" s="594" t="str">
        <f t="shared" si="5"/>
        <v/>
      </c>
      <c r="DY50" s="593" t="str">
        <f t="shared" si="6"/>
        <v/>
      </c>
      <c r="DZ50" s="594" t="str">
        <f t="shared" si="7"/>
        <v/>
      </c>
      <c r="EA50" s="593" t="str">
        <f t="shared" si="8"/>
        <v/>
      </c>
      <c r="EB50" s="594" t="str">
        <f t="shared" si="9"/>
        <v/>
      </c>
      <c r="EC50" s="593" t="str">
        <f t="shared" si="10"/>
        <v/>
      </c>
      <c r="ED50" s="594" t="str">
        <f t="shared" si="11"/>
        <v/>
      </c>
      <c r="EE50" s="593" t="str">
        <f t="shared" si="12"/>
        <v/>
      </c>
      <c r="EF50" s="594" t="str">
        <f t="shared" si="13"/>
        <v/>
      </c>
      <c r="EG50" s="593" t="str">
        <f t="shared" si="14"/>
        <v/>
      </c>
      <c r="EH50" s="594" t="str">
        <f t="shared" si="15"/>
        <v/>
      </c>
      <c r="EI50" s="593" t="str">
        <f t="shared" si="16"/>
        <v/>
      </c>
      <c r="EJ50" s="594" t="str">
        <f t="shared" si="17"/>
        <v/>
      </c>
      <c r="EK50" s="593" t="str">
        <f t="shared" si="18"/>
        <v/>
      </c>
      <c r="EL50" s="594" t="str">
        <f t="shared" si="19"/>
        <v/>
      </c>
      <c r="EM50" s="593" t="str">
        <f t="shared" si="20"/>
        <v/>
      </c>
      <c r="EN50" s="594" t="str">
        <f t="shared" si="21"/>
        <v/>
      </c>
      <c r="EO50" s="593" t="str">
        <f t="shared" si="22"/>
        <v/>
      </c>
      <c r="EP50" s="405" t="str">
        <f t="shared" si="23"/>
        <v/>
      </c>
      <c r="EQ50" s="418" t="str">
        <f t="shared" si="24"/>
        <v/>
      </c>
      <c r="ER50" s="10"/>
      <c r="ES50" s="10"/>
      <c r="ET50" s="10"/>
    </row>
    <row r="51" spans="1:150" s="16" customFormat="1" ht="18" customHeight="1">
      <c r="A51" s="528">
        <v>45</v>
      </c>
      <c r="B51" s="328"/>
      <c r="C51" s="99"/>
      <c r="D51" s="576"/>
      <c r="E51" s="244"/>
      <c r="F51" s="100"/>
      <c r="G51" s="694"/>
      <c r="H51" s="695"/>
      <c r="I51" s="476" t="str">
        <f t="shared" si="27"/>
        <v/>
      </c>
      <c r="J51" s="92"/>
      <c r="K51" s="102"/>
      <c r="L51" s="92"/>
      <c r="M51" s="102"/>
      <c r="N51" s="92"/>
      <c r="O51" s="102"/>
      <c r="P51" s="515"/>
      <c r="Q51" s="271"/>
      <c r="R51" s="562"/>
      <c r="S51" s="562"/>
      <c r="T51" s="562"/>
      <c r="U51" s="562"/>
      <c r="V51" s="562"/>
      <c r="W51" s="562"/>
      <c r="X51" s="383"/>
      <c r="Y51" s="383"/>
      <c r="Z51" s="383"/>
      <c r="AA51" s="383"/>
      <c r="AB51" s="386"/>
      <c r="AC51" s="386"/>
      <c r="AD51" s="386"/>
      <c r="AE51" s="386"/>
      <c r="AF51" s="386"/>
      <c r="AG51" s="386"/>
      <c r="AH51" s="387"/>
      <c r="AI51" s="387"/>
      <c r="AJ51" s="388"/>
      <c r="AK51" s="388"/>
      <c r="AL51" s="383"/>
      <c r="AM51" s="383"/>
      <c r="AN51" s="383"/>
      <c r="AO51" s="383"/>
      <c r="AP51" s="383"/>
      <c r="AQ51" s="383"/>
      <c r="AR51" s="383"/>
      <c r="AS51" s="383"/>
      <c r="AT51" s="383"/>
      <c r="AU51" s="383"/>
      <c r="AV51" s="383"/>
      <c r="AW51" s="386"/>
      <c r="AX51" s="386"/>
      <c r="AY51" s="386"/>
      <c r="AZ51" s="386"/>
      <c r="BA51" s="386"/>
      <c r="BB51" s="386"/>
      <c r="BC51" s="387"/>
      <c r="BD51" s="387"/>
      <c r="BE51" s="388"/>
      <c r="BF51" s="388"/>
      <c r="BG51" s="383"/>
      <c r="BH51" s="383"/>
      <c r="BI51" s="383"/>
      <c r="BJ51" s="383"/>
      <c r="BK51" s="383"/>
      <c r="BL51" s="383"/>
      <c r="BM51" s="383"/>
      <c r="BN51" s="383"/>
      <c r="BO51" s="383"/>
      <c r="BP51" s="383"/>
      <c r="BQ51" s="386"/>
      <c r="BR51" s="386"/>
      <c r="BS51" s="386"/>
      <c r="BT51" s="386"/>
      <c r="BU51" s="386"/>
      <c r="BV51" s="386"/>
      <c r="BW51" s="387"/>
      <c r="BX51" s="387"/>
      <c r="BY51" s="388"/>
      <c r="BZ51" s="388"/>
      <c r="CA51" s="383"/>
      <c r="CB51" s="383"/>
      <c r="CC51" s="383"/>
      <c r="CD51" s="383"/>
      <c r="CE51" s="383"/>
      <c r="CF51" s="386"/>
      <c r="CG51" s="386"/>
      <c r="CH51" s="386"/>
      <c r="CI51" s="386"/>
      <c r="CJ51" s="386"/>
      <c r="CK51" s="383"/>
      <c r="CL51" s="383"/>
      <c r="CM51" s="383"/>
      <c r="CN51" s="383"/>
      <c r="CO51" s="526"/>
      <c r="CP51" s="497"/>
      <c r="CQ51" s="317" t="str">
        <f>IF(DOB!C51="","",DOB!C51)</f>
        <v/>
      </c>
      <c r="CR51" s="401"/>
      <c r="CS51" s="329"/>
      <c r="CT51" s="329"/>
      <c r="CU51" s="585"/>
      <c r="CV51" s="588"/>
      <c r="CW51" s="587"/>
      <c r="CX51" s="588"/>
      <c r="CY51" s="587"/>
      <c r="CZ51" s="588"/>
      <c r="DA51" s="587"/>
      <c r="DB51" s="588"/>
      <c r="DC51" s="587"/>
      <c r="DD51" s="588"/>
      <c r="DE51" s="587"/>
      <c r="DF51" s="588"/>
      <c r="DG51" s="587"/>
      <c r="DH51" s="588"/>
      <c r="DI51" s="587"/>
      <c r="DJ51" s="588"/>
      <c r="DK51" s="587"/>
      <c r="DL51" s="588"/>
      <c r="DM51" s="587"/>
      <c r="DN51" s="588"/>
      <c r="DO51" s="587"/>
      <c r="DP51" s="588"/>
      <c r="DQ51" s="587"/>
      <c r="DR51" s="588"/>
      <c r="DS51" s="10"/>
      <c r="DT51" s="10"/>
      <c r="DU51" s="10"/>
      <c r="DV51" s="592" t="str">
        <f t="shared" si="3"/>
        <v/>
      </c>
      <c r="DW51" s="593" t="str">
        <f t="shared" si="4"/>
        <v/>
      </c>
      <c r="DX51" s="594" t="str">
        <f t="shared" si="5"/>
        <v/>
      </c>
      <c r="DY51" s="593" t="str">
        <f t="shared" si="6"/>
        <v/>
      </c>
      <c r="DZ51" s="594" t="str">
        <f t="shared" si="7"/>
        <v/>
      </c>
      <c r="EA51" s="593" t="str">
        <f t="shared" si="8"/>
        <v/>
      </c>
      <c r="EB51" s="594" t="str">
        <f t="shared" si="9"/>
        <v/>
      </c>
      <c r="EC51" s="593" t="str">
        <f t="shared" si="10"/>
        <v/>
      </c>
      <c r="ED51" s="594" t="str">
        <f t="shared" si="11"/>
        <v/>
      </c>
      <c r="EE51" s="593" t="str">
        <f t="shared" si="12"/>
        <v/>
      </c>
      <c r="EF51" s="594" t="str">
        <f t="shared" si="13"/>
        <v/>
      </c>
      <c r="EG51" s="593" t="str">
        <f t="shared" si="14"/>
        <v/>
      </c>
      <c r="EH51" s="594" t="str">
        <f t="shared" si="15"/>
        <v/>
      </c>
      <c r="EI51" s="593" t="str">
        <f t="shared" si="16"/>
        <v/>
      </c>
      <c r="EJ51" s="594" t="str">
        <f t="shared" si="17"/>
        <v/>
      </c>
      <c r="EK51" s="593" t="str">
        <f t="shared" si="18"/>
        <v/>
      </c>
      <c r="EL51" s="594" t="str">
        <f t="shared" si="19"/>
        <v/>
      </c>
      <c r="EM51" s="593" t="str">
        <f t="shared" si="20"/>
        <v/>
      </c>
      <c r="EN51" s="594" t="str">
        <f t="shared" si="21"/>
        <v/>
      </c>
      <c r="EO51" s="593" t="str">
        <f t="shared" si="22"/>
        <v/>
      </c>
      <c r="EP51" s="405" t="str">
        <f t="shared" si="23"/>
        <v/>
      </c>
      <c r="EQ51" s="418" t="str">
        <f t="shared" si="24"/>
        <v/>
      </c>
      <c r="ER51" s="10"/>
      <c r="ES51" s="10"/>
      <c r="ET51" s="10"/>
    </row>
    <row r="52" spans="1:150" s="16" customFormat="1" ht="18" customHeight="1">
      <c r="A52" s="528">
        <v>46</v>
      </c>
      <c r="B52" s="328"/>
      <c r="C52" s="99"/>
      <c r="D52" s="577"/>
      <c r="E52" s="244"/>
      <c r="F52" s="100"/>
      <c r="G52" s="694"/>
      <c r="H52" s="695"/>
      <c r="I52" s="476" t="str">
        <f t="shared" si="27"/>
        <v/>
      </c>
      <c r="J52" s="92"/>
      <c r="K52" s="102"/>
      <c r="L52" s="92"/>
      <c r="M52" s="102"/>
      <c r="N52" s="92"/>
      <c r="O52" s="102"/>
      <c r="P52" s="515"/>
      <c r="Q52" s="271"/>
      <c r="R52" s="562"/>
      <c r="S52" s="562"/>
      <c r="T52" s="562"/>
      <c r="U52" s="562"/>
      <c r="V52" s="562"/>
      <c r="W52" s="562"/>
      <c r="X52" s="383"/>
      <c r="Y52" s="383"/>
      <c r="Z52" s="383"/>
      <c r="AA52" s="383"/>
      <c r="AB52" s="386"/>
      <c r="AC52" s="386"/>
      <c r="AD52" s="386"/>
      <c r="AE52" s="386"/>
      <c r="AF52" s="386"/>
      <c r="AG52" s="386"/>
      <c r="AH52" s="387"/>
      <c r="AI52" s="387"/>
      <c r="AJ52" s="388"/>
      <c r="AK52" s="388"/>
      <c r="AL52" s="383"/>
      <c r="AM52" s="383"/>
      <c r="AN52" s="383"/>
      <c r="AO52" s="383"/>
      <c r="AP52" s="383"/>
      <c r="AQ52" s="383"/>
      <c r="AR52" s="383"/>
      <c r="AS52" s="383"/>
      <c r="AT52" s="383"/>
      <c r="AU52" s="383"/>
      <c r="AV52" s="383"/>
      <c r="AW52" s="386"/>
      <c r="AX52" s="386"/>
      <c r="AY52" s="386"/>
      <c r="AZ52" s="386"/>
      <c r="BA52" s="386"/>
      <c r="BB52" s="386"/>
      <c r="BC52" s="387"/>
      <c r="BD52" s="387"/>
      <c r="BE52" s="388"/>
      <c r="BF52" s="388"/>
      <c r="BG52" s="383"/>
      <c r="BH52" s="383"/>
      <c r="BI52" s="383"/>
      <c r="BJ52" s="383"/>
      <c r="BK52" s="383"/>
      <c r="BL52" s="383"/>
      <c r="BM52" s="383"/>
      <c r="BN52" s="383"/>
      <c r="BO52" s="383"/>
      <c r="BP52" s="383"/>
      <c r="BQ52" s="386"/>
      <c r="BR52" s="386"/>
      <c r="BS52" s="386"/>
      <c r="BT52" s="386"/>
      <c r="BU52" s="386"/>
      <c r="BV52" s="386"/>
      <c r="BW52" s="387"/>
      <c r="BX52" s="387"/>
      <c r="BY52" s="388"/>
      <c r="BZ52" s="388"/>
      <c r="CA52" s="383"/>
      <c r="CB52" s="383"/>
      <c r="CC52" s="383"/>
      <c r="CD52" s="383"/>
      <c r="CE52" s="383"/>
      <c r="CF52" s="386"/>
      <c r="CG52" s="386"/>
      <c r="CH52" s="386"/>
      <c r="CI52" s="386"/>
      <c r="CJ52" s="386"/>
      <c r="CK52" s="383"/>
      <c r="CL52" s="383"/>
      <c r="CM52" s="383"/>
      <c r="CN52" s="383"/>
      <c r="CO52" s="526"/>
      <c r="CP52" s="497"/>
      <c r="CQ52" s="317" t="str">
        <f>IF(DOB!C52="","",DOB!C52)</f>
        <v/>
      </c>
      <c r="CR52" s="401"/>
      <c r="CS52" s="329"/>
      <c r="CT52" s="329"/>
      <c r="CU52" s="585"/>
      <c r="CV52" s="588"/>
      <c r="CW52" s="587"/>
      <c r="CX52" s="588"/>
      <c r="CY52" s="587"/>
      <c r="CZ52" s="588"/>
      <c r="DA52" s="587"/>
      <c r="DB52" s="588"/>
      <c r="DC52" s="587"/>
      <c r="DD52" s="588"/>
      <c r="DE52" s="587"/>
      <c r="DF52" s="588"/>
      <c r="DG52" s="587"/>
      <c r="DH52" s="588"/>
      <c r="DI52" s="587"/>
      <c r="DJ52" s="588"/>
      <c r="DK52" s="587"/>
      <c r="DL52" s="588"/>
      <c r="DM52" s="587"/>
      <c r="DN52" s="588"/>
      <c r="DO52" s="587"/>
      <c r="DP52" s="588"/>
      <c r="DQ52" s="587"/>
      <c r="DR52" s="588"/>
      <c r="DS52" s="10"/>
      <c r="DT52" s="10"/>
      <c r="DU52" s="10"/>
      <c r="DV52" s="592" t="str">
        <f t="shared" si="3"/>
        <v/>
      </c>
      <c r="DW52" s="593" t="str">
        <f t="shared" si="4"/>
        <v/>
      </c>
      <c r="DX52" s="594" t="str">
        <f t="shared" si="5"/>
        <v/>
      </c>
      <c r="DY52" s="593" t="str">
        <f t="shared" si="6"/>
        <v/>
      </c>
      <c r="DZ52" s="594" t="str">
        <f t="shared" si="7"/>
        <v/>
      </c>
      <c r="EA52" s="593" t="str">
        <f t="shared" si="8"/>
        <v/>
      </c>
      <c r="EB52" s="594" t="str">
        <f t="shared" si="9"/>
        <v/>
      </c>
      <c r="EC52" s="593" t="str">
        <f t="shared" si="10"/>
        <v/>
      </c>
      <c r="ED52" s="594" t="str">
        <f t="shared" si="11"/>
        <v/>
      </c>
      <c r="EE52" s="593" t="str">
        <f t="shared" si="12"/>
        <v/>
      </c>
      <c r="EF52" s="594" t="str">
        <f t="shared" si="13"/>
        <v/>
      </c>
      <c r="EG52" s="593" t="str">
        <f t="shared" si="14"/>
        <v/>
      </c>
      <c r="EH52" s="594" t="str">
        <f t="shared" si="15"/>
        <v/>
      </c>
      <c r="EI52" s="593" t="str">
        <f t="shared" si="16"/>
        <v/>
      </c>
      <c r="EJ52" s="594" t="str">
        <f t="shared" si="17"/>
        <v/>
      </c>
      <c r="EK52" s="593" t="str">
        <f t="shared" si="18"/>
        <v/>
      </c>
      <c r="EL52" s="594" t="str">
        <f t="shared" si="19"/>
        <v/>
      </c>
      <c r="EM52" s="593" t="str">
        <f t="shared" si="20"/>
        <v/>
      </c>
      <c r="EN52" s="594" t="str">
        <f t="shared" si="21"/>
        <v/>
      </c>
      <c r="EO52" s="593" t="str">
        <f t="shared" si="22"/>
        <v/>
      </c>
      <c r="EP52" s="405" t="str">
        <f t="shared" si="23"/>
        <v/>
      </c>
      <c r="EQ52" s="418" t="str">
        <f t="shared" si="24"/>
        <v/>
      </c>
      <c r="ER52" s="10"/>
      <c r="ES52" s="10"/>
      <c r="ET52" s="10"/>
    </row>
    <row r="53" spans="1:150" s="16" customFormat="1" ht="18" customHeight="1">
      <c r="A53" s="528">
        <v>47</v>
      </c>
      <c r="B53" s="328"/>
      <c r="C53" s="99"/>
      <c r="D53" s="101"/>
      <c r="E53" s="244"/>
      <c r="F53" s="100"/>
      <c r="G53" s="694"/>
      <c r="H53" s="695"/>
      <c r="I53" s="476" t="str">
        <f t="shared" si="27"/>
        <v/>
      </c>
      <c r="J53" s="92"/>
      <c r="K53" s="102"/>
      <c r="L53" s="92"/>
      <c r="M53" s="102"/>
      <c r="N53" s="92"/>
      <c r="O53" s="102"/>
      <c r="P53" s="515"/>
      <c r="Q53" s="271"/>
      <c r="R53" s="562"/>
      <c r="S53" s="562"/>
      <c r="T53" s="562"/>
      <c r="U53" s="562"/>
      <c r="V53" s="562"/>
      <c r="W53" s="562"/>
      <c r="X53" s="383"/>
      <c r="Y53" s="383"/>
      <c r="Z53" s="383"/>
      <c r="AA53" s="383"/>
      <c r="AB53" s="386"/>
      <c r="AC53" s="386"/>
      <c r="AD53" s="386"/>
      <c r="AE53" s="386"/>
      <c r="AF53" s="386"/>
      <c r="AG53" s="386"/>
      <c r="AH53" s="387"/>
      <c r="AI53" s="387"/>
      <c r="AJ53" s="388"/>
      <c r="AK53" s="388"/>
      <c r="AL53" s="383"/>
      <c r="AM53" s="383"/>
      <c r="AN53" s="383"/>
      <c r="AO53" s="383"/>
      <c r="AP53" s="383"/>
      <c r="AQ53" s="383"/>
      <c r="AR53" s="383"/>
      <c r="AS53" s="383"/>
      <c r="AT53" s="383"/>
      <c r="AU53" s="383"/>
      <c r="AV53" s="383"/>
      <c r="AW53" s="386"/>
      <c r="AX53" s="386"/>
      <c r="AY53" s="386"/>
      <c r="AZ53" s="386"/>
      <c r="BA53" s="386"/>
      <c r="BB53" s="386"/>
      <c r="BC53" s="387"/>
      <c r="BD53" s="387"/>
      <c r="BE53" s="388"/>
      <c r="BF53" s="388"/>
      <c r="BG53" s="383"/>
      <c r="BH53" s="383"/>
      <c r="BI53" s="383"/>
      <c r="BJ53" s="383"/>
      <c r="BK53" s="383"/>
      <c r="BL53" s="383"/>
      <c r="BM53" s="383"/>
      <c r="BN53" s="383"/>
      <c r="BO53" s="383"/>
      <c r="BP53" s="383"/>
      <c r="BQ53" s="386"/>
      <c r="BR53" s="386"/>
      <c r="BS53" s="386"/>
      <c r="BT53" s="386"/>
      <c r="BU53" s="386"/>
      <c r="BV53" s="386"/>
      <c r="BW53" s="387"/>
      <c r="BX53" s="387"/>
      <c r="BY53" s="388"/>
      <c r="BZ53" s="388"/>
      <c r="CA53" s="383"/>
      <c r="CB53" s="383"/>
      <c r="CC53" s="383"/>
      <c r="CD53" s="383"/>
      <c r="CE53" s="383"/>
      <c r="CF53" s="386"/>
      <c r="CG53" s="386"/>
      <c r="CH53" s="386"/>
      <c r="CI53" s="386"/>
      <c r="CJ53" s="386"/>
      <c r="CK53" s="383"/>
      <c r="CL53" s="383"/>
      <c r="CM53" s="383"/>
      <c r="CN53" s="383"/>
      <c r="CO53" s="526"/>
      <c r="CP53" s="497"/>
      <c r="CQ53" s="317" t="str">
        <f>IF(DOB!C53="","",DOB!C53)</f>
        <v/>
      </c>
      <c r="CR53" s="401"/>
      <c r="CS53" s="329"/>
      <c r="CT53" s="329"/>
      <c r="CU53" s="585"/>
      <c r="CV53" s="588"/>
      <c r="CW53" s="587"/>
      <c r="CX53" s="588"/>
      <c r="CY53" s="587"/>
      <c r="CZ53" s="588"/>
      <c r="DA53" s="587"/>
      <c r="DB53" s="588"/>
      <c r="DC53" s="587"/>
      <c r="DD53" s="588"/>
      <c r="DE53" s="587"/>
      <c r="DF53" s="588"/>
      <c r="DG53" s="587"/>
      <c r="DH53" s="588"/>
      <c r="DI53" s="587"/>
      <c r="DJ53" s="588"/>
      <c r="DK53" s="587"/>
      <c r="DL53" s="588"/>
      <c r="DM53" s="587"/>
      <c r="DN53" s="588"/>
      <c r="DO53" s="587"/>
      <c r="DP53" s="588"/>
      <c r="DQ53" s="587"/>
      <c r="DR53" s="588"/>
      <c r="DS53" s="10"/>
      <c r="DT53" s="10"/>
      <c r="DU53" s="10"/>
      <c r="DV53" s="592" t="str">
        <f t="shared" si="3"/>
        <v/>
      </c>
      <c r="DW53" s="593" t="str">
        <f t="shared" si="4"/>
        <v/>
      </c>
      <c r="DX53" s="594" t="str">
        <f t="shared" si="5"/>
        <v/>
      </c>
      <c r="DY53" s="593" t="str">
        <f t="shared" si="6"/>
        <v/>
      </c>
      <c r="DZ53" s="594" t="str">
        <f t="shared" si="7"/>
        <v/>
      </c>
      <c r="EA53" s="593" t="str">
        <f t="shared" si="8"/>
        <v/>
      </c>
      <c r="EB53" s="594" t="str">
        <f t="shared" si="9"/>
        <v/>
      </c>
      <c r="EC53" s="593" t="str">
        <f t="shared" si="10"/>
        <v/>
      </c>
      <c r="ED53" s="594" t="str">
        <f t="shared" si="11"/>
        <v/>
      </c>
      <c r="EE53" s="593" t="str">
        <f t="shared" si="12"/>
        <v/>
      </c>
      <c r="EF53" s="594" t="str">
        <f t="shared" si="13"/>
        <v/>
      </c>
      <c r="EG53" s="593" t="str">
        <f t="shared" si="14"/>
        <v/>
      </c>
      <c r="EH53" s="594" t="str">
        <f t="shared" si="15"/>
        <v/>
      </c>
      <c r="EI53" s="593" t="str">
        <f t="shared" si="16"/>
        <v/>
      </c>
      <c r="EJ53" s="594" t="str">
        <f t="shared" si="17"/>
        <v/>
      </c>
      <c r="EK53" s="593" t="str">
        <f t="shared" si="18"/>
        <v/>
      </c>
      <c r="EL53" s="594" t="str">
        <f t="shared" si="19"/>
        <v/>
      </c>
      <c r="EM53" s="593" t="str">
        <f t="shared" si="20"/>
        <v/>
      </c>
      <c r="EN53" s="594" t="str">
        <f t="shared" si="21"/>
        <v/>
      </c>
      <c r="EO53" s="593" t="str">
        <f t="shared" si="22"/>
        <v/>
      </c>
      <c r="EP53" s="405" t="str">
        <f t="shared" si="23"/>
        <v/>
      </c>
      <c r="EQ53" s="418" t="str">
        <f t="shared" si="24"/>
        <v/>
      </c>
      <c r="ER53" s="10"/>
      <c r="ES53" s="10"/>
      <c r="ET53" s="10"/>
    </row>
    <row r="54" spans="1:150" s="16" customFormat="1" ht="18" customHeight="1">
      <c r="A54" s="528">
        <v>48</v>
      </c>
      <c r="B54" s="328"/>
      <c r="C54" s="99"/>
      <c r="D54" s="101"/>
      <c r="E54" s="244"/>
      <c r="F54" s="100"/>
      <c r="G54" s="694"/>
      <c r="H54" s="695"/>
      <c r="I54" s="476" t="str">
        <f t="shared" si="27"/>
        <v/>
      </c>
      <c r="J54" s="92"/>
      <c r="K54" s="102"/>
      <c r="L54" s="92"/>
      <c r="M54" s="102"/>
      <c r="N54" s="92"/>
      <c r="O54" s="102"/>
      <c r="P54" s="515"/>
      <c r="Q54" s="271"/>
      <c r="R54" s="562"/>
      <c r="S54" s="562"/>
      <c r="T54" s="562"/>
      <c r="U54" s="562"/>
      <c r="V54" s="562"/>
      <c r="W54" s="562"/>
      <c r="X54" s="383"/>
      <c r="Y54" s="383"/>
      <c r="Z54" s="383"/>
      <c r="AA54" s="383"/>
      <c r="AB54" s="386"/>
      <c r="AC54" s="386"/>
      <c r="AD54" s="386"/>
      <c r="AE54" s="386"/>
      <c r="AF54" s="386"/>
      <c r="AG54" s="386"/>
      <c r="AH54" s="387"/>
      <c r="AI54" s="387"/>
      <c r="AJ54" s="388"/>
      <c r="AK54" s="388"/>
      <c r="AL54" s="383"/>
      <c r="AM54" s="383"/>
      <c r="AN54" s="383"/>
      <c r="AO54" s="383"/>
      <c r="AP54" s="383"/>
      <c r="AQ54" s="383"/>
      <c r="AR54" s="383"/>
      <c r="AS54" s="383"/>
      <c r="AT54" s="383"/>
      <c r="AU54" s="383"/>
      <c r="AV54" s="383"/>
      <c r="AW54" s="386"/>
      <c r="AX54" s="386"/>
      <c r="AY54" s="386"/>
      <c r="AZ54" s="386"/>
      <c r="BA54" s="386"/>
      <c r="BB54" s="386"/>
      <c r="BC54" s="387"/>
      <c r="BD54" s="387"/>
      <c r="BE54" s="388"/>
      <c r="BF54" s="388"/>
      <c r="BG54" s="383"/>
      <c r="BH54" s="383"/>
      <c r="BI54" s="383"/>
      <c r="BJ54" s="383"/>
      <c r="BK54" s="383"/>
      <c r="BL54" s="383"/>
      <c r="BM54" s="383"/>
      <c r="BN54" s="383"/>
      <c r="BO54" s="383"/>
      <c r="BP54" s="383"/>
      <c r="BQ54" s="386"/>
      <c r="BR54" s="386"/>
      <c r="BS54" s="386"/>
      <c r="BT54" s="386"/>
      <c r="BU54" s="386"/>
      <c r="BV54" s="386"/>
      <c r="BW54" s="387"/>
      <c r="BX54" s="387"/>
      <c r="BY54" s="388"/>
      <c r="BZ54" s="388"/>
      <c r="CA54" s="383"/>
      <c r="CB54" s="383"/>
      <c r="CC54" s="383"/>
      <c r="CD54" s="383"/>
      <c r="CE54" s="383"/>
      <c r="CF54" s="386"/>
      <c r="CG54" s="386"/>
      <c r="CH54" s="386"/>
      <c r="CI54" s="386"/>
      <c r="CJ54" s="386"/>
      <c r="CK54" s="383"/>
      <c r="CL54" s="383"/>
      <c r="CM54" s="383"/>
      <c r="CN54" s="383"/>
      <c r="CO54" s="526"/>
      <c r="CP54" s="497"/>
      <c r="CQ54" s="317" t="str">
        <f>IF(DOB!C54="","",DOB!C54)</f>
        <v/>
      </c>
      <c r="CR54" s="401"/>
      <c r="CS54" s="329"/>
      <c r="CT54" s="329"/>
      <c r="CU54" s="585"/>
      <c r="CV54" s="588"/>
      <c r="CW54" s="587"/>
      <c r="CX54" s="588"/>
      <c r="CY54" s="587"/>
      <c r="CZ54" s="588"/>
      <c r="DA54" s="587"/>
      <c r="DB54" s="588"/>
      <c r="DC54" s="587"/>
      <c r="DD54" s="588"/>
      <c r="DE54" s="587"/>
      <c r="DF54" s="588"/>
      <c r="DG54" s="587"/>
      <c r="DH54" s="588"/>
      <c r="DI54" s="587"/>
      <c r="DJ54" s="588"/>
      <c r="DK54" s="587"/>
      <c r="DL54" s="588"/>
      <c r="DM54" s="587"/>
      <c r="DN54" s="588"/>
      <c r="DO54" s="587"/>
      <c r="DP54" s="588"/>
      <c r="DQ54" s="587"/>
      <c r="DR54" s="588"/>
      <c r="DS54" s="10"/>
      <c r="DT54" s="10"/>
      <c r="DU54" s="10"/>
      <c r="DV54" s="592" t="str">
        <f t="shared" si="3"/>
        <v/>
      </c>
      <c r="DW54" s="593" t="str">
        <f t="shared" si="4"/>
        <v/>
      </c>
      <c r="DX54" s="594" t="str">
        <f t="shared" si="5"/>
        <v/>
      </c>
      <c r="DY54" s="593" t="str">
        <f t="shared" si="6"/>
        <v/>
      </c>
      <c r="DZ54" s="594" t="str">
        <f t="shared" si="7"/>
        <v/>
      </c>
      <c r="EA54" s="593" t="str">
        <f t="shared" si="8"/>
        <v/>
      </c>
      <c r="EB54" s="594" t="str">
        <f t="shared" si="9"/>
        <v/>
      </c>
      <c r="EC54" s="593" t="str">
        <f t="shared" si="10"/>
        <v/>
      </c>
      <c r="ED54" s="594" t="str">
        <f t="shared" si="11"/>
        <v/>
      </c>
      <c r="EE54" s="593" t="str">
        <f t="shared" si="12"/>
        <v/>
      </c>
      <c r="EF54" s="594" t="str">
        <f t="shared" si="13"/>
        <v/>
      </c>
      <c r="EG54" s="593" t="str">
        <f t="shared" si="14"/>
        <v/>
      </c>
      <c r="EH54" s="594" t="str">
        <f t="shared" si="15"/>
        <v/>
      </c>
      <c r="EI54" s="593" t="str">
        <f t="shared" si="16"/>
        <v/>
      </c>
      <c r="EJ54" s="594" t="str">
        <f t="shared" si="17"/>
        <v/>
      </c>
      <c r="EK54" s="593" t="str">
        <f t="shared" si="18"/>
        <v/>
      </c>
      <c r="EL54" s="594" t="str">
        <f t="shared" si="19"/>
        <v/>
      </c>
      <c r="EM54" s="593" t="str">
        <f t="shared" si="20"/>
        <v/>
      </c>
      <c r="EN54" s="594" t="str">
        <f t="shared" si="21"/>
        <v/>
      </c>
      <c r="EO54" s="593" t="str">
        <f t="shared" si="22"/>
        <v/>
      </c>
      <c r="EP54" s="405" t="str">
        <f t="shared" si="23"/>
        <v/>
      </c>
      <c r="EQ54" s="418" t="str">
        <f t="shared" si="24"/>
        <v/>
      </c>
      <c r="ER54" s="10"/>
      <c r="ES54" s="10"/>
      <c r="ET54" s="10"/>
    </row>
    <row r="55" spans="1:150" s="16" customFormat="1" ht="18" customHeight="1">
      <c r="A55" s="528">
        <v>49</v>
      </c>
      <c r="B55" s="328"/>
      <c r="C55" s="99"/>
      <c r="D55" s="101"/>
      <c r="E55" s="244"/>
      <c r="F55" s="100"/>
      <c r="G55" s="694"/>
      <c r="H55" s="695"/>
      <c r="I55" s="476" t="str">
        <f t="shared" si="27"/>
        <v/>
      </c>
      <c r="J55" s="92"/>
      <c r="K55" s="102"/>
      <c r="L55" s="92"/>
      <c r="M55" s="102"/>
      <c r="N55" s="92"/>
      <c r="O55" s="102"/>
      <c r="P55" s="515"/>
      <c r="Q55" s="271"/>
      <c r="R55" s="562"/>
      <c r="S55" s="562"/>
      <c r="T55" s="562"/>
      <c r="U55" s="562"/>
      <c r="V55" s="562"/>
      <c r="W55" s="562"/>
      <c r="X55" s="383"/>
      <c r="Y55" s="383"/>
      <c r="Z55" s="383"/>
      <c r="AA55" s="383"/>
      <c r="AB55" s="386"/>
      <c r="AC55" s="386"/>
      <c r="AD55" s="386"/>
      <c r="AE55" s="386"/>
      <c r="AF55" s="386"/>
      <c r="AG55" s="386"/>
      <c r="AH55" s="387"/>
      <c r="AI55" s="387"/>
      <c r="AJ55" s="388"/>
      <c r="AK55" s="388"/>
      <c r="AL55" s="383"/>
      <c r="AM55" s="383"/>
      <c r="AN55" s="383"/>
      <c r="AO55" s="383"/>
      <c r="AP55" s="383"/>
      <c r="AQ55" s="383"/>
      <c r="AR55" s="383"/>
      <c r="AS55" s="383"/>
      <c r="AT55" s="383"/>
      <c r="AU55" s="383"/>
      <c r="AV55" s="383"/>
      <c r="AW55" s="386"/>
      <c r="AX55" s="386"/>
      <c r="AY55" s="386"/>
      <c r="AZ55" s="386"/>
      <c r="BA55" s="386"/>
      <c r="BB55" s="386"/>
      <c r="BC55" s="387"/>
      <c r="BD55" s="387"/>
      <c r="BE55" s="388"/>
      <c r="BF55" s="388"/>
      <c r="BG55" s="383"/>
      <c r="BH55" s="383"/>
      <c r="BI55" s="383"/>
      <c r="BJ55" s="383"/>
      <c r="BK55" s="383"/>
      <c r="BL55" s="383"/>
      <c r="BM55" s="383"/>
      <c r="BN55" s="383"/>
      <c r="BO55" s="383"/>
      <c r="BP55" s="383"/>
      <c r="BQ55" s="386"/>
      <c r="BR55" s="386"/>
      <c r="BS55" s="386"/>
      <c r="BT55" s="386"/>
      <c r="BU55" s="386"/>
      <c r="BV55" s="386"/>
      <c r="BW55" s="387"/>
      <c r="BX55" s="387"/>
      <c r="BY55" s="388"/>
      <c r="BZ55" s="388"/>
      <c r="CA55" s="383"/>
      <c r="CB55" s="383"/>
      <c r="CC55" s="383"/>
      <c r="CD55" s="383"/>
      <c r="CE55" s="383"/>
      <c r="CF55" s="386"/>
      <c r="CG55" s="386"/>
      <c r="CH55" s="386"/>
      <c r="CI55" s="386"/>
      <c r="CJ55" s="386"/>
      <c r="CK55" s="383"/>
      <c r="CL55" s="383"/>
      <c r="CM55" s="383"/>
      <c r="CN55" s="383"/>
      <c r="CO55" s="526"/>
      <c r="CP55" s="497"/>
      <c r="CQ55" s="317" t="str">
        <f>IF(DOB!C55="","",DOB!C55)</f>
        <v/>
      </c>
      <c r="CR55" s="401"/>
      <c r="CS55" s="329"/>
      <c r="CT55" s="329"/>
      <c r="CU55" s="585"/>
      <c r="CV55" s="588"/>
      <c r="CW55" s="587"/>
      <c r="CX55" s="588"/>
      <c r="CY55" s="587"/>
      <c r="CZ55" s="588"/>
      <c r="DA55" s="587"/>
      <c r="DB55" s="588"/>
      <c r="DC55" s="587"/>
      <c r="DD55" s="588"/>
      <c r="DE55" s="587"/>
      <c r="DF55" s="588"/>
      <c r="DG55" s="587"/>
      <c r="DH55" s="588"/>
      <c r="DI55" s="587"/>
      <c r="DJ55" s="588"/>
      <c r="DK55" s="587"/>
      <c r="DL55" s="588"/>
      <c r="DM55" s="587"/>
      <c r="DN55" s="588"/>
      <c r="DO55" s="587"/>
      <c r="DP55" s="588"/>
      <c r="DQ55" s="587"/>
      <c r="DR55" s="588"/>
      <c r="DS55" s="10"/>
      <c r="DT55" s="10"/>
      <c r="DU55" s="10"/>
      <c r="DV55" s="592" t="str">
        <f t="shared" si="3"/>
        <v/>
      </c>
      <c r="DW55" s="593" t="str">
        <f t="shared" si="4"/>
        <v/>
      </c>
      <c r="DX55" s="594" t="str">
        <f t="shared" si="5"/>
        <v/>
      </c>
      <c r="DY55" s="593" t="str">
        <f t="shared" si="6"/>
        <v/>
      </c>
      <c r="DZ55" s="594" t="str">
        <f t="shared" si="7"/>
        <v/>
      </c>
      <c r="EA55" s="593" t="str">
        <f t="shared" si="8"/>
        <v/>
      </c>
      <c r="EB55" s="594" t="str">
        <f t="shared" si="9"/>
        <v/>
      </c>
      <c r="EC55" s="593" t="str">
        <f t="shared" si="10"/>
        <v/>
      </c>
      <c r="ED55" s="594" t="str">
        <f t="shared" si="11"/>
        <v/>
      </c>
      <c r="EE55" s="593" t="str">
        <f t="shared" si="12"/>
        <v/>
      </c>
      <c r="EF55" s="594" t="str">
        <f t="shared" si="13"/>
        <v/>
      </c>
      <c r="EG55" s="593" t="str">
        <f t="shared" si="14"/>
        <v/>
      </c>
      <c r="EH55" s="594" t="str">
        <f t="shared" si="15"/>
        <v/>
      </c>
      <c r="EI55" s="593" t="str">
        <f t="shared" si="16"/>
        <v/>
      </c>
      <c r="EJ55" s="594" t="str">
        <f t="shared" si="17"/>
        <v/>
      </c>
      <c r="EK55" s="593" t="str">
        <f t="shared" si="18"/>
        <v/>
      </c>
      <c r="EL55" s="594" t="str">
        <f t="shared" si="19"/>
        <v/>
      </c>
      <c r="EM55" s="593" t="str">
        <f t="shared" si="20"/>
        <v/>
      </c>
      <c r="EN55" s="594" t="str">
        <f t="shared" si="21"/>
        <v/>
      </c>
      <c r="EO55" s="593" t="str">
        <f t="shared" si="22"/>
        <v/>
      </c>
      <c r="EP55" s="405" t="str">
        <f t="shared" si="23"/>
        <v/>
      </c>
      <c r="EQ55" s="418" t="str">
        <f t="shared" si="24"/>
        <v/>
      </c>
      <c r="ER55" s="10"/>
      <c r="ES55" s="10"/>
      <c r="ET55" s="10"/>
    </row>
    <row r="56" spans="1:150" s="16" customFormat="1" ht="18" customHeight="1">
      <c r="A56" s="528">
        <v>50</v>
      </c>
      <c r="B56" s="328"/>
      <c r="C56" s="99"/>
      <c r="D56" s="101"/>
      <c r="E56" s="244"/>
      <c r="F56" s="100"/>
      <c r="G56" s="694"/>
      <c r="H56" s="695"/>
      <c r="I56" s="476" t="str">
        <f t="shared" si="27"/>
        <v/>
      </c>
      <c r="J56" s="92"/>
      <c r="K56" s="102"/>
      <c r="L56" s="92"/>
      <c r="M56" s="102"/>
      <c r="N56" s="92"/>
      <c r="O56" s="102"/>
      <c r="P56" s="515"/>
      <c r="Q56" s="271"/>
      <c r="R56" s="562"/>
      <c r="S56" s="562"/>
      <c r="T56" s="562"/>
      <c r="U56" s="562"/>
      <c r="V56" s="562"/>
      <c r="W56" s="562"/>
      <c r="X56" s="383"/>
      <c r="Y56" s="383"/>
      <c r="Z56" s="383"/>
      <c r="AA56" s="383"/>
      <c r="AB56" s="386"/>
      <c r="AC56" s="386"/>
      <c r="AD56" s="386"/>
      <c r="AE56" s="386"/>
      <c r="AF56" s="386"/>
      <c r="AG56" s="386"/>
      <c r="AH56" s="387"/>
      <c r="AI56" s="387"/>
      <c r="AJ56" s="388"/>
      <c r="AK56" s="388"/>
      <c r="AL56" s="383"/>
      <c r="AM56" s="383"/>
      <c r="AN56" s="383"/>
      <c r="AO56" s="383"/>
      <c r="AP56" s="383"/>
      <c r="AQ56" s="383"/>
      <c r="AR56" s="383"/>
      <c r="AS56" s="383"/>
      <c r="AT56" s="383"/>
      <c r="AU56" s="383"/>
      <c r="AV56" s="383"/>
      <c r="AW56" s="386"/>
      <c r="AX56" s="386"/>
      <c r="AY56" s="386"/>
      <c r="AZ56" s="386"/>
      <c r="BA56" s="386"/>
      <c r="BB56" s="386"/>
      <c r="BC56" s="387"/>
      <c r="BD56" s="387"/>
      <c r="BE56" s="388"/>
      <c r="BF56" s="388"/>
      <c r="BG56" s="383"/>
      <c r="BH56" s="383"/>
      <c r="BI56" s="383"/>
      <c r="BJ56" s="383"/>
      <c r="BK56" s="383"/>
      <c r="BL56" s="383"/>
      <c r="BM56" s="383"/>
      <c r="BN56" s="383"/>
      <c r="BO56" s="383"/>
      <c r="BP56" s="383"/>
      <c r="BQ56" s="386"/>
      <c r="BR56" s="386"/>
      <c r="BS56" s="386"/>
      <c r="BT56" s="386"/>
      <c r="BU56" s="386"/>
      <c r="BV56" s="386"/>
      <c r="BW56" s="387"/>
      <c r="BX56" s="387"/>
      <c r="BY56" s="388"/>
      <c r="BZ56" s="388"/>
      <c r="CA56" s="383"/>
      <c r="CB56" s="383"/>
      <c r="CC56" s="383"/>
      <c r="CD56" s="383"/>
      <c r="CE56" s="383"/>
      <c r="CF56" s="386"/>
      <c r="CG56" s="386"/>
      <c r="CH56" s="386"/>
      <c r="CI56" s="386"/>
      <c r="CJ56" s="386"/>
      <c r="CK56" s="383"/>
      <c r="CL56" s="383"/>
      <c r="CM56" s="383"/>
      <c r="CN56" s="383"/>
      <c r="CO56" s="526"/>
      <c r="CP56" s="497"/>
      <c r="CQ56" s="317" t="str">
        <f>IF(DOB!C56="","",DOB!C56)</f>
        <v/>
      </c>
      <c r="CR56" s="401"/>
      <c r="CS56" s="329"/>
      <c r="CT56" s="329"/>
      <c r="CU56" s="585"/>
      <c r="CV56" s="588"/>
      <c r="CW56" s="587"/>
      <c r="CX56" s="588"/>
      <c r="CY56" s="587"/>
      <c r="CZ56" s="588"/>
      <c r="DA56" s="587"/>
      <c r="DB56" s="588"/>
      <c r="DC56" s="587"/>
      <c r="DD56" s="588"/>
      <c r="DE56" s="587"/>
      <c r="DF56" s="588"/>
      <c r="DG56" s="587"/>
      <c r="DH56" s="588"/>
      <c r="DI56" s="587"/>
      <c r="DJ56" s="588"/>
      <c r="DK56" s="587"/>
      <c r="DL56" s="588"/>
      <c r="DM56" s="587"/>
      <c r="DN56" s="588"/>
      <c r="DO56" s="587"/>
      <c r="DP56" s="588"/>
      <c r="DQ56" s="587"/>
      <c r="DR56" s="588"/>
      <c r="DS56" s="10"/>
      <c r="DT56" s="10"/>
      <c r="DU56" s="10"/>
      <c r="DV56" s="592" t="str">
        <f t="shared" si="3"/>
        <v/>
      </c>
      <c r="DW56" s="593" t="str">
        <f t="shared" si="4"/>
        <v/>
      </c>
      <c r="DX56" s="594" t="str">
        <f t="shared" si="5"/>
        <v/>
      </c>
      <c r="DY56" s="593" t="str">
        <f t="shared" si="6"/>
        <v/>
      </c>
      <c r="DZ56" s="594" t="str">
        <f t="shared" si="7"/>
        <v/>
      </c>
      <c r="EA56" s="593" t="str">
        <f t="shared" si="8"/>
        <v/>
      </c>
      <c r="EB56" s="594" t="str">
        <f t="shared" si="9"/>
        <v/>
      </c>
      <c r="EC56" s="593" t="str">
        <f t="shared" si="10"/>
        <v/>
      </c>
      <c r="ED56" s="594" t="str">
        <f t="shared" si="11"/>
        <v/>
      </c>
      <c r="EE56" s="593" t="str">
        <f t="shared" si="12"/>
        <v/>
      </c>
      <c r="EF56" s="594" t="str">
        <f t="shared" si="13"/>
        <v/>
      </c>
      <c r="EG56" s="593" t="str">
        <f t="shared" si="14"/>
        <v/>
      </c>
      <c r="EH56" s="594" t="str">
        <f t="shared" si="15"/>
        <v/>
      </c>
      <c r="EI56" s="593" t="str">
        <f t="shared" si="16"/>
        <v/>
      </c>
      <c r="EJ56" s="594" t="str">
        <f t="shared" si="17"/>
        <v/>
      </c>
      <c r="EK56" s="593" t="str">
        <f t="shared" si="18"/>
        <v/>
      </c>
      <c r="EL56" s="594" t="str">
        <f t="shared" si="19"/>
        <v/>
      </c>
      <c r="EM56" s="593" t="str">
        <f t="shared" si="20"/>
        <v/>
      </c>
      <c r="EN56" s="594" t="str">
        <f t="shared" si="21"/>
        <v/>
      </c>
      <c r="EO56" s="593" t="str">
        <f t="shared" si="22"/>
        <v/>
      </c>
      <c r="EP56" s="405" t="str">
        <f t="shared" si="23"/>
        <v/>
      </c>
      <c r="EQ56" s="418" t="str">
        <f t="shared" si="24"/>
        <v/>
      </c>
      <c r="ER56" s="10"/>
      <c r="ES56" s="10"/>
      <c r="ET56" s="10"/>
    </row>
    <row r="57" spans="1:150" s="16" customFormat="1" ht="18" customHeight="1">
      <c r="A57" s="528">
        <v>51</v>
      </c>
      <c r="B57" s="328"/>
      <c r="C57" s="99"/>
      <c r="D57" s="101"/>
      <c r="E57" s="244"/>
      <c r="F57" s="100"/>
      <c r="G57" s="694"/>
      <c r="H57" s="695"/>
      <c r="I57" s="476" t="str">
        <f t="shared" si="27"/>
        <v/>
      </c>
      <c r="J57" s="92"/>
      <c r="K57" s="102"/>
      <c r="L57" s="92"/>
      <c r="M57" s="102"/>
      <c r="N57" s="92"/>
      <c r="O57" s="102"/>
      <c r="P57" s="515"/>
      <c r="Q57" s="271"/>
      <c r="R57" s="562"/>
      <c r="S57" s="562"/>
      <c r="T57" s="562"/>
      <c r="U57" s="562"/>
      <c r="V57" s="562"/>
      <c r="W57" s="562"/>
      <c r="X57" s="383"/>
      <c r="Y57" s="383"/>
      <c r="Z57" s="383"/>
      <c r="AA57" s="383"/>
      <c r="AB57" s="386"/>
      <c r="AC57" s="386"/>
      <c r="AD57" s="386"/>
      <c r="AE57" s="386"/>
      <c r="AF57" s="386"/>
      <c r="AG57" s="386"/>
      <c r="AH57" s="387"/>
      <c r="AI57" s="387"/>
      <c r="AJ57" s="388"/>
      <c r="AK57" s="388"/>
      <c r="AL57" s="383"/>
      <c r="AM57" s="383"/>
      <c r="AN57" s="383"/>
      <c r="AO57" s="383"/>
      <c r="AP57" s="383"/>
      <c r="AQ57" s="383"/>
      <c r="AR57" s="383"/>
      <c r="AS57" s="383"/>
      <c r="AT57" s="383"/>
      <c r="AU57" s="383"/>
      <c r="AV57" s="383"/>
      <c r="AW57" s="386"/>
      <c r="AX57" s="386"/>
      <c r="AY57" s="386"/>
      <c r="AZ57" s="386"/>
      <c r="BA57" s="386"/>
      <c r="BB57" s="386"/>
      <c r="BC57" s="387"/>
      <c r="BD57" s="387"/>
      <c r="BE57" s="388"/>
      <c r="BF57" s="388"/>
      <c r="BG57" s="383"/>
      <c r="BH57" s="383"/>
      <c r="BI57" s="383"/>
      <c r="BJ57" s="383"/>
      <c r="BK57" s="383"/>
      <c r="BL57" s="383"/>
      <c r="BM57" s="383"/>
      <c r="BN57" s="383"/>
      <c r="BO57" s="383"/>
      <c r="BP57" s="383"/>
      <c r="BQ57" s="386"/>
      <c r="BR57" s="386"/>
      <c r="BS57" s="386"/>
      <c r="BT57" s="386"/>
      <c r="BU57" s="386"/>
      <c r="BV57" s="386"/>
      <c r="BW57" s="387"/>
      <c r="BX57" s="387"/>
      <c r="BY57" s="388"/>
      <c r="BZ57" s="388"/>
      <c r="CA57" s="383"/>
      <c r="CB57" s="383"/>
      <c r="CC57" s="383"/>
      <c r="CD57" s="383"/>
      <c r="CE57" s="383"/>
      <c r="CF57" s="386"/>
      <c r="CG57" s="386"/>
      <c r="CH57" s="386"/>
      <c r="CI57" s="386"/>
      <c r="CJ57" s="386"/>
      <c r="CK57" s="383"/>
      <c r="CL57" s="383"/>
      <c r="CM57" s="383"/>
      <c r="CN57" s="383"/>
      <c r="CO57" s="526"/>
      <c r="CP57" s="497"/>
      <c r="CQ57" s="317" t="str">
        <f>IF(DOB!C57="","",DOB!C57)</f>
        <v/>
      </c>
      <c r="CR57" s="401"/>
      <c r="CS57" s="329"/>
      <c r="CT57" s="329"/>
      <c r="CU57" s="585"/>
      <c r="CV57" s="588"/>
      <c r="CW57" s="587"/>
      <c r="CX57" s="588"/>
      <c r="CY57" s="587"/>
      <c r="CZ57" s="588"/>
      <c r="DA57" s="587"/>
      <c r="DB57" s="588"/>
      <c r="DC57" s="587"/>
      <c r="DD57" s="588"/>
      <c r="DE57" s="587"/>
      <c r="DF57" s="588"/>
      <c r="DG57" s="587"/>
      <c r="DH57" s="588"/>
      <c r="DI57" s="587"/>
      <c r="DJ57" s="588"/>
      <c r="DK57" s="587"/>
      <c r="DL57" s="588"/>
      <c r="DM57" s="587"/>
      <c r="DN57" s="588"/>
      <c r="DO57" s="587"/>
      <c r="DP57" s="588"/>
      <c r="DQ57" s="587"/>
      <c r="DR57" s="588"/>
      <c r="DS57" s="10"/>
      <c r="DT57" s="10"/>
      <c r="DU57" s="10"/>
      <c r="DV57" s="592" t="str">
        <f t="shared" si="3"/>
        <v/>
      </c>
      <c r="DW57" s="593" t="str">
        <f t="shared" si="4"/>
        <v/>
      </c>
      <c r="DX57" s="594" t="str">
        <f t="shared" si="5"/>
        <v/>
      </c>
      <c r="DY57" s="593" t="str">
        <f t="shared" si="6"/>
        <v/>
      </c>
      <c r="DZ57" s="594" t="str">
        <f t="shared" si="7"/>
        <v/>
      </c>
      <c r="EA57" s="593" t="str">
        <f t="shared" si="8"/>
        <v/>
      </c>
      <c r="EB57" s="594" t="str">
        <f t="shared" si="9"/>
        <v/>
      </c>
      <c r="EC57" s="593" t="str">
        <f t="shared" si="10"/>
        <v/>
      </c>
      <c r="ED57" s="594" t="str">
        <f t="shared" si="11"/>
        <v/>
      </c>
      <c r="EE57" s="593" t="str">
        <f t="shared" si="12"/>
        <v/>
      </c>
      <c r="EF57" s="594" t="str">
        <f t="shared" si="13"/>
        <v/>
      </c>
      <c r="EG57" s="593" t="str">
        <f t="shared" si="14"/>
        <v/>
      </c>
      <c r="EH57" s="594" t="str">
        <f t="shared" si="15"/>
        <v/>
      </c>
      <c r="EI57" s="593" t="str">
        <f t="shared" si="16"/>
        <v/>
      </c>
      <c r="EJ57" s="594" t="str">
        <f t="shared" si="17"/>
        <v/>
      </c>
      <c r="EK57" s="593" t="str">
        <f t="shared" si="18"/>
        <v/>
      </c>
      <c r="EL57" s="594" t="str">
        <f t="shared" si="19"/>
        <v/>
      </c>
      <c r="EM57" s="593" t="str">
        <f t="shared" si="20"/>
        <v/>
      </c>
      <c r="EN57" s="594" t="str">
        <f t="shared" si="21"/>
        <v/>
      </c>
      <c r="EO57" s="593" t="str">
        <f t="shared" si="22"/>
        <v/>
      </c>
      <c r="EP57" s="405" t="str">
        <f t="shared" si="23"/>
        <v/>
      </c>
      <c r="EQ57" s="418" t="str">
        <f t="shared" si="24"/>
        <v/>
      </c>
      <c r="ER57" s="10"/>
      <c r="ES57" s="10"/>
      <c r="ET57" s="10"/>
    </row>
    <row r="58" spans="1:150" s="16" customFormat="1" ht="18" customHeight="1">
      <c r="A58" s="528">
        <v>52</v>
      </c>
      <c r="B58" s="328"/>
      <c r="C58" s="99"/>
      <c r="D58" s="101"/>
      <c r="E58" s="244"/>
      <c r="F58" s="100"/>
      <c r="G58" s="694"/>
      <c r="H58" s="695"/>
      <c r="I58" s="476" t="str">
        <f t="shared" si="27"/>
        <v/>
      </c>
      <c r="J58" s="92"/>
      <c r="K58" s="102"/>
      <c r="L58" s="92"/>
      <c r="M58" s="102"/>
      <c r="N58" s="92"/>
      <c r="O58" s="102"/>
      <c r="P58" s="515"/>
      <c r="Q58" s="271"/>
      <c r="R58" s="562"/>
      <c r="S58" s="562"/>
      <c r="T58" s="562"/>
      <c r="U58" s="562"/>
      <c r="V58" s="562"/>
      <c r="W58" s="562"/>
      <c r="X58" s="383"/>
      <c r="Y58" s="383"/>
      <c r="Z58" s="383"/>
      <c r="AA58" s="383"/>
      <c r="AB58" s="386"/>
      <c r="AC58" s="386"/>
      <c r="AD58" s="386"/>
      <c r="AE58" s="386"/>
      <c r="AF58" s="386"/>
      <c r="AG58" s="386"/>
      <c r="AH58" s="387"/>
      <c r="AI58" s="387"/>
      <c r="AJ58" s="388"/>
      <c r="AK58" s="388"/>
      <c r="AL58" s="383"/>
      <c r="AM58" s="383"/>
      <c r="AN58" s="383"/>
      <c r="AO58" s="383"/>
      <c r="AP58" s="383"/>
      <c r="AQ58" s="383"/>
      <c r="AR58" s="383"/>
      <c r="AS58" s="383"/>
      <c r="AT58" s="383"/>
      <c r="AU58" s="383"/>
      <c r="AV58" s="383"/>
      <c r="AW58" s="386"/>
      <c r="AX58" s="386"/>
      <c r="AY58" s="386"/>
      <c r="AZ58" s="386"/>
      <c r="BA58" s="386"/>
      <c r="BB58" s="386"/>
      <c r="BC58" s="387"/>
      <c r="BD58" s="387"/>
      <c r="BE58" s="388"/>
      <c r="BF58" s="388"/>
      <c r="BG58" s="383"/>
      <c r="BH58" s="383"/>
      <c r="BI58" s="383"/>
      <c r="BJ58" s="383"/>
      <c r="BK58" s="383"/>
      <c r="BL58" s="383"/>
      <c r="BM58" s="383"/>
      <c r="BN58" s="383"/>
      <c r="BO58" s="383"/>
      <c r="BP58" s="383"/>
      <c r="BQ58" s="386"/>
      <c r="BR58" s="386"/>
      <c r="BS58" s="386"/>
      <c r="BT58" s="386"/>
      <c r="BU58" s="386"/>
      <c r="BV58" s="386"/>
      <c r="BW58" s="387"/>
      <c r="BX58" s="387"/>
      <c r="BY58" s="388"/>
      <c r="BZ58" s="388"/>
      <c r="CA58" s="383"/>
      <c r="CB58" s="383"/>
      <c r="CC58" s="383"/>
      <c r="CD58" s="383"/>
      <c r="CE58" s="383"/>
      <c r="CF58" s="386"/>
      <c r="CG58" s="386"/>
      <c r="CH58" s="386"/>
      <c r="CI58" s="386"/>
      <c r="CJ58" s="386"/>
      <c r="CK58" s="383"/>
      <c r="CL58" s="383"/>
      <c r="CM58" s="383"/>
      <c r="CN58" s="383"/>
      <c r="CO58" s="526"/>
      <c r="CP58" s="497"/>
      <c r="CQ58" s="317" t="str">
        <f>IF(DOB!C58="","",DOB!C58)</f>
        <v/>
      </c>
      <c r="CR58" s="401"/>
      <c r="CS58" s="329"/>
      <c r="CT58" s="329"/>
      <c r="CU58" s="585"/>
      <c r="CV58" s="588"/>
      <c r="CW58" s="587"/>
      <c r="CX58" s="588"/>
      <c r="CY58" s="587"/>
      <c r="CZ58" s="588"/>
      <c r="DA58" s="587"/>
      <c r="DB58" s="588"/>
      <c r="DC58" s="587"/>
      <c r="DD58" s="588"/>
      <c r="DE58" s="587"/>
      <c r="DF58" s="588"/>
      <c r="DG58" s="587"/>
      <c r="DH58" s="588"/>
      <c r="DI58" s="587"/>
      <c r="DJ58" s="588"/>
      <c r="DK58" s="587"/>
      <c r="DL58" s="588"/>
      <c r="DM58" s="587"/>
      <c r="DN58" s="588"/>
      <c r="DO58" s="587"/>
      <c r="DP58" s="588"/>
      <c r="DQ58" s="587"/>
      <c r="DR58" s="588"/>
      <c r="DS58" s="10"/>
      <c r="DT58" s="10"/>
      <c r="DU58" s="10"/>
      <c r="DV58" s="592" t="str">
        <f t="shared" si="3"/>
        <v/>
      </c>
      <c r="DW58" s="593" t="str">
        <f t="shared" si="4"/>
        <v/>
      </c>
      <c r="DX58" s="594" t="str">
        <f t="shared" si="5"/>
        <v/>
      </c>
      <c r="DY58" s="593" t="str">
        <f t="shared" si="6"/>
        <v/>
      </c>
      <c r="DZ58" s="594" t="str">
        <f t="shared" si="7"/>
        <v/>
      </c>
      <c r="EA58" s="593" t="str">
        <f t="shared" si="8"/>
        <v/>
      </c>
      <c r="EB58" s="594" t="str">
        <f t="shared" si="9"/>
        <v/>
      </c>
      <c r="EC58" s="593" t="str">
        <f t="shared" si="10"/>
        <v/>
      </c>
      <c r="ED58" s="594" t="str">
        <f t="shared" si="11"/>
        <v/>
      </c>
      <c r="EE58" s="593" t="str">
        <f t="shared" si="12"/>
        <v/>
      </c>
      <c r="EF58" s="594" t="str">
        <f t="shared" si="13"/>
        <v/>
      </c>
      <c r="EG58" s="593" t="str">
        <f t="shared" si="14"/>
        <v/>
      </c>
      <c r="EH58" s="594" t="str">
        <f t="shared" si="15"/>
        <v/>
      </c>
      <c r="EI58" s="593" t="str">
        <f t="shared" si="16"/>
        <v/>
      </c>
      <c r="EJ58" s="594" t="str">
        <f t="shared" si="17"/>
        <v/>
      </c>
      <c r="EK58" s="593" t="str">
        <f t="shared" si="18"/>
        <v/>
      </c>
      <c r="EL58" s="594" t="str">
        <f t="shared" si="19"/>
        <v/>
      </c>
      <c r="EM58" s="593" t="str">
        <f t="shared" si="20"/>
        <v/>
      </c>
      <c r="EN58" s="594" t="str">
        <f t="shared" si="21"/>
        <v/>
      </c>
      <c r="EO58" s="593" t="str">
        <f t="shared" si="22"/>
        <v/>
      </c>
      <c r="EP58" s="405" t="str">
        <f t="shared" si="23"/>
        <v/>
      </c>
      <c r="EQ58" s="418" t="str">
        <f t="shared" si="24"/>
        <v/>
      </c>
      <c r="ER58" s="10"/>
      <c r="ES58" s="10"/>
      <c r="ET58" s="10"/>
    </row>
    <row r="59" spans="1:150" s="16" customFormat="1" ht="18" customHeight="1">
      <c r="A59" s="528">
        <v>53</v>
      </c>
      <c r="B59" s="328"/>
      <c r="C59" s="99"/>
      <c r="D59" s="101"/>
      <c r="E59" s="244"/>
      <c r="F59" s="100"/>
      <c r="G59" s="694"/>
      <c r="H59" s="695"/>
      <c r="I59" s="476" t="str">
        <f t="shared" si="27"/>
        <v/>
      </c>
      <c r="J59" s="92"/>
      <c r="K59" s="102"/>
      <c r="L59" s="92"/>
      <c r="M59" s="102"/>
      <c r="N59" s="92"/>
      <c r="O59" s="102"/>
      <c r="P59" s="515"/>
      <c r="Q59" s="271"/>
      <c r="R59" s="562"/>
      <c r="S59" s="562"/>
      <c r="T59" s="562"/>
      <c r="U59" s="562"/>
      <c r="V59" s="562"/>
      <c r="W59" s="562"/>
      <c r="X59" s="383"/>
      <c r="Y59" s="383"/>
      <c r="Z59" s="383"/>
      <c r="AA59" s="383"/>
      <c r="AB59" s="386"/>
      <c r="AC59" s="386"/>
      <c r="AD59" s="386"/>
      <c r="AE59" s="386"/>
      <c r="AF59" s="386"/>
      <c r="AG59" s="386"/>
      <c r="AH59" s="387"/>
      <c r="AI59" s="387"/>
      <c r="AJ59" s="388"/>
      <c r="AK59" s="388"/>
      <c r="AL59" s="383"/>
      <c r="AM59" s="383"/>
      <c r="AN59" s="383"/>
      <c r="AO59" s="383"/>
      <c r="AP59" s="383"/>
      <c r="AQ59" s="383"/>
      <c r="AR59" s="383"/>
      <c r="AS59" s="383"/>
      <c r="AT59" s="383"/>
      <c r="AU59" s="383"/>
      <c r="AV59" s="383"/>
      <c r="AW59" s="386"/>
      <c r="AX59" s="386"/>
      <c r="AY59" s="386"/>
      <c r="AZ59" s="386"/>
      <c r="BA59" s="386"/>
      <c r="BB59" s="386"/>
      <c r="BC59" s="387"/>
      <c r="BD59" s="387"/>
      <c r="BE59" s="388"/>
      <c r="BF59" s="388"/>
      <c r="BG59" s="383"/>
      <c r="BH59" s="383"/>
      <c r="BI59" s="383"/>
      <c r="BJ59" s="383"/>
      <c r="BK59" s="383"/>
      <c r="BL59" s="383"/>
      <c r="BM59" s="383"/>
      <c r="BN59" s="383"/>
      <c r="BO59" s="383"/>
      <c r="BP59" s="383"/>
      <c r="BQ59" s="386"/>
      <c r="BR59" s="386"/>
      <c r="BS59" s="386"/>
      <c r="BT59" s="386"/>
      <c r="BU59" s="386"/>
      <c r="BV59" s="386"/>
      <c r="BW59" s="387"/>
      <c r="BX59" s="387"/>
      <c r="BY59" s="388"/>
      <c r="BZ59" s="388"/>
      <c r="CA59" s="383"/>
      <c r="CB59" s="383"/>
      <c r="CC59" s="383"/>
      <c r="CD59" s="383"/>
      <c r="CE59" s="383"/>
      <c r="CF59" s="386"/>
      <c r="CG59" s="386"/>
      <c r="CH59" s="386"/>
      <c r="CI59" s="386"/>
      <c r="CJ59" s="386"/>
      <c r="CK59" s="383"/>
      <c r="CL59" s="383"/>
      <c r="CM59" s="383"/>
      <c r="CN59" s="383"/>
      <c r="CO59" s="526"/>
      <c r="CP59" s="497"/>
      <c r="CQ59" s="317" t="str">
        <f>IF(DOB!C59="","",DOB!C59)</f>
        <v/>
      </c>
      <c r="CR59" s="401"/>
      <c r="CS59" s="329"/>
      <c r="CT59" s="329"/>
      <c r="CU59" s="585"/>
      <c r="CV59" s="588"/>
      <c r="CW59" s="587"/>
      <c r="CX59" s="588"/>
      <c r="CY59" s="587"/>
      <c r="CZ59" s="588"/>
      <c r="DA59" s="587"/>
      <c r="DB59" s="588"/>
      <c r="DC59" s="587"/>
      <c r="DD59" s="588"/>
      <c r="DE59" s="587"/>
      <c r="DF59" s="588"/>
      <c r="DG59" s="587"/>
      <c r="DH59" s="588"/>
      <c r="DI59" s="587"/>
      <c r="DJ59" s="588"/>
      <c r="DK59" s="587"/>
      <c r="DL59" s="588"/>
      <c r="DM59" s="587"/>
      <c r="DN59" s="588"/>
      <c r="DO59" s="587"/>
      <c r="DP59" s="588"/>
      <c r="DQ59" s="587"/>
      <c r="DR59" s="588"/>
      <c r="DS59" s="10"/>
      <c r="DT59" s="10"/>
      <c r="DU59" s="10"/>
      <c r="DV59" s="592" t="str">
        <f t="shared" si="3"/>
        <v/>
      </c>
      <c r="DW59" s="593" t="str">
        <f t="shared" si="4"/>
        <v/>
      </c>
      <c r="DX59" s="594" t="str">
        <f t="shared" si="5"/>
        <v/>
      </c>
      <c r="DY59" s="593" t="str">
        <f t="shared" si="6"/>
        <v/>
      </c>
      <c r="DZ59" s="594" t="str">
        <f t="shared" si="7"/>
        <v/>
      </c>
      <c r="EA59" s="593" t="str">
        <f t="shared" si="8"/>
        <v/>
      </c>
      <c r="EB59" s="594" t="str">
        <f t="shared" si="9"/>
        <v/>
      </c>
      <c r="EC59" s="593" t="str">
        <f t="shared" si="10"/>
        <v/>
      </c>
      <c r="ED59" s="594" t="str">
        <f t="shared" si="11"/>
        <v/>
      </c>
      <c r="EE59" s="593" t="str">
        <f t="shared" si="12"/>
        <v/>
      </c>
      <c r="EF59" s="594" t="str">
        <f t="shared" si="13"/>
        <v/>
      </c>
      <c r="EG59" s="593" t="str">
        <f t="shared" si="14"/>
        <v/>
      </c>
      <c r="EH59" s="594" t="str">
        <f t="shared" si="15"/>
        <v/>
      </c>
      <c r="EI59" s="593" t="str">
        <f t="shared" si="16"/>
        <v/>
      </c>
      <c r="EJ59" s="594" t="str">
        <f t="shared" si="17"/>
        <v/>
      </c>
      <c r="EK59" s="593" t="str">
        <f t="shared" si="18"/>
        <v/>
      </c>
      <c r="EL59" s="594" t="str">
        <f t="shared" si="19"/>
        <v/>
      </c>
      <c r="EM59" s="593" t="str">
        <f t="shared" si="20"/>
        <v/>
      </c>
      <c r="EN59" s="594" t="str">
        <f t="shared" si="21"/>
        <v/>
      </c>
      <c r="EO59" s="593" t="str">
        <f t="shared" si="22"/>
        <v/>
      </c>
      <c r="EP59" s="405" t="str">
        <f t="shared" si="23"/>
        <v/>
      </c>
      <c r="EQ59" s="418" t="str">
        <f t="shared" si="24"/>
        <v/>
      </c>
      <c r="ER59" s="10"/>
      <c r="ES59" s="10"/>
      <c r="ET59" s="10"/>
    </row>
    <row r="60" spans="1:150" s="16" customFormat="1" ht="18" customHeight="1">
      <c r="A60" s="528">
        <v>54</v>
      </c>
      <c r="B60" s="328"/>
      <c r="C60" s="99"/>
      <c r="D60" s="101"/>
      <c r="E60" s="244"/>
      <c r="F60" s="100"/>
      <c r="G60" s="694"/>
      <c r="H60" s="695"/>
      <c r="I60" s="476" t="str">
        <f t="shared" si="27"/>
        <v/>
      </c>
      <c r="J60" s="92"/>
      <c r="K60" s="102"/>
      <c r="L60" s="92"/>
      <c r="M60" s="102"/>
      <c r="N60" s="92"/>
      <c r="O60" s="102"/>
      <c r="P60" s="515"/>
      <c r="Q60" s="271"/>
      <c r="R60" s="562"/>
      <c r="S60" s="562"/>
      <c r="T60" s="562"/>
      <c r="U60" s="562"/>
      <c r="V60" s="562"/>
      <c r="W60" s="562"/>
      <c r="X60" s="383"/>
      <c r="Y60" s="383"/>
      <c r="Z60" s="383"/>
      <c r="AA60" s="383"/>
      <c r="AB60" s="386"/>
      <c r="AC60" s="386"/>
      <c r="AD60" s="386"/>
      <c r="AE60" s="386"/>
      <c r="AF60" s="386"/>
      <c r="AG60" s="386"/>
      <c r="AH60" s="387"/>
      <c r="AI60" s="387"/>
      <c r="AJ60" s="388"/>
      <c r="AK60" s="388"/>
      <c r="AL60" s="383"/>
      <c r="AM60" s="383"/>
      <c r="AN60" s="383"/>
      <c r="AO60" s="383"/>
      <c r="AP60" s="383"/>
      <c r="AQ60" s="383"/>
      <c r="AR60" s="383"/>
      <c r="AS60" s="383"/>
      <c r="AT60" s="383"/>
      <c r="AU60" s="383"/>
      <c r="AV60" s="383"/>
      <c r="AW60" s="386"/>
      <c r="AX60" s="386"/>
      <c r="AY60" s="386"/>
      <c r="AZ60" s="386"/>
      <c r="BA60" s="386"/>
      <c r="BB60" s="386"/>
      <c r="BC60" s="387"/>
      <c r="BD60" s="387"/>
      <c r="BE60" s="388"/>
      <c r="BF60" s="388"/>
      <c r="BG60" s="383"/>
      <c r="BH60" s="383"/>
      <c r="BI60" s="383"/>
      <c r="BJ60" s="383"/>
      <c r="BK60" s="383"/>
      <c r="BL60" s="383"/>
      <c r="BM60" s="383"/>
      <c r="BN60" s="383"/>
      <c r="BO60" s="383"/>
      <c r="BP60" s="383"/>
      <c r="BQ60" s="386"/>
      <c r="BR60" s="386"/>
      <c r="BS60" s="386"/>
      <c r="BT60" s="386"/>
      <c r="BU60" s="386"/>
      <c r="BV60" s="386"/>
      <c r="BW60" s="387"/>
      <c r="BX60" s="387"/>
      <c r="BY60" s="388"/>
      <c r="BZ60" s="388"/>
      <c r="CA60" s="383"/>
      <c r="CB60" s="383"/>
      <c r="CC60" s="383"/>
      <c r="CD60" s="383"/>
      <c r="CE60" s="383"/>
      <c r="CF60" s="386"/>
      <c r="CG60" s="386"/>
      <c r="CH60" s="386"/>
      <c r="CI60" s="386"/>
      <c r="CJ60" s="386"/>
      <c r="CK60" s="383"/>
      <c r="CL60" s="383"/>
      <c r="CM60" s="383"/>
      <c r="CN60" s="383"/>
      <c r="CO60" s="526"/>
      <c r="CP60" s="497"/>
      <c r="CQ60" s="317" t="str">
        <f>IF(DOB!C60="","",DOB!C60)</f>
        <v/>
      </c>
      <c r="CR60" s="401"/>
      <c r="CS60" s="329"/>
      <c r="CT60" s="329"/>
      <c r="CU60" s="585"/>
      <c r="CV60" s="588"/>
      <c r="CW60" s="587"/>
      <c r="CX60" s="588"/>
      <c r="CY60" s="587"/>
      <c r="CZ60" s="588"/>
      <c r="DA60" s="587"/>
      <c r="DB60" s="588"/>
      <c r="DC60" s="587"/>
      <c r="DD60" s="588"/>
      <c r="DE60" s="587"/>
      <c r="DF60" s="588"/>
      <c r="DG60" s="587"/>
      <c r="DH60" s="588"/>
      <c r="DI60" s="587"/>
      <c r="DJ60" s="588"/>
      <c r="DK60" s="587"/>
      <c r="DL60" s="588"/>
      <c r="DM60" s="587"/>
      <c r="DN60" s="588"/>
      <c r="DO60" s="587"/>
      <c r="DP60" s="588"/>
      <c r="DQ60" s="587"/>
      <c r="DR60" s="588"/>
      <c r="DS60" s="10"/>
      <c r="DT60" s="10"/>
      <c r="DU60" s="10"/>
      <c r="DV60" s="592" t="str">
        <f t="shared" si="3"/>
        <v/>
      </c>
      <c r="DW60" s="593" t="str">
        <f t="shared" si="4"/>
        <v/>
      </c>
      <c r="DX60" s="594" t="str">
        <f t="shared" si="5"/>
        <v/>
      </c>
      <c r="DY60" s="593" t="str">
        <f t="shared" si="6"/>
        <v/>
      </c>
      <c r="DZ60" s="594" t="str">
        <f t="shared" si="7"/>
        <v/>
      </c>
      <c r="EA60" s="593" t="str">
        <f t="shared" si="8"/>
        <v/>
      </c>
      <c r="EB60" s="594" t="str">
        <f t="shared" si="9"/>
        <v/>
      </c>
      <c r="EC60" s="593" t="str">
        <f t="shared" si="10"/>
        <v/>
      </c>
      <c r="ED60" s="594" t="str">
        <f t="shared" si="11"/>
        <v/>
      </c>
      <c r="EE60" s="593" t="str">
        <f t="shared" si="12"/>
        <v/>
      </c>
      <c r="EF60" s="594" t="str">
        <f t="shared" si="13"/>
        <v/>
      </c>
      <c r="EG60" s="593" t="str">
        <f t="shared" si="14"/>
        <v/>
      </c>
      <c r="EH60" s="594" t="str">
        <f t="shared" si="15"/>
        <v/>
      </c>
      <c r="EI60" s="593" t="str">
        <f t="shared" si="16"/>
        <v/>
      </c>
      <c r="EJ60" s="594" t="str">
        <f t="shared" si="17"/>
        <v/>
      </c>
      <c r="EK60" s="593" t="str">
        <f t="shared" si="18"/>
        <v/>
      </c>
      <c r="EL60" s="594" t="str">
        <f t="shared" si="19"/>
        <v/>
      </c>
      <c r="EM60" s="593" t="str">
        <f t="shared" si="20"/>
        <v/>
      </c>
      <c r="EN60" s="594" t="str">
        <f t="shared" si="21"/>
        <v/>
      </c>
      <c r="EO60" s="593" t="str">
        <f t="shared" si="22"/>
        <v/>
      </c>
      <c r="EP60" s="405" t="str">
        <f t="shared" si="23"/>
        <v/>
      </c>
      <c r="EQ60" s="418" t="str">
        <f t="shared" si="24"/>
        <v/>
      </c>
      <c r="ER60" s="10"/>
      <c r="ES60" s="10"/>
      <c r="ET60" s="10"/>
    </row>
    <row r="61" spans="1:150" s="16" customFormat="1" ht="18" customHeight="1">
      <c r="A61" s="528">
        <v>55</v>
      </c>
      <c r="B61" s="328"/>
      <c r="C61" s="99"/>
      <c r="D61" s="101"/>
      <c r="E61" s="244"/>
      <c r="F61" s="100"/>
      <c r="G61" s="694"/>
      <c r="H61" s="695"/>
      <c r="I61" s="476" t="str">
        <f t="shared" si="27"/>
        <v/>
      </c>
      <c r="J61" s="92"/>
      <c r="K61" s="102"/>
      <c r="L61" s="92"/>
      <c r="M61" s="102"/>
      <c r="N61" s="92"/>
      <c r="O61" s="102"/>
      <c r="P61" s="515"/>
      <c r="Q61" s="271"/>
      <c r="R61" s="562"/>
      <c r="S61" s="562"/>
      <c r="T61" s="562"/>
      <c r="U61" s="562"/>
      <c r="V61" s="562"/>
      <c r="W61" s="562"/>
      <c r="X61" s="383"/>
      <c r="Y61" s="383"/>
      <c r="Z61" s="383"/>
      <c r="AA61" s="383"/>
      <c r="AB61" s="386"/>
      <c r="AC61" s="386"/>
      <c r="AD61" s="386"/>
      <c r="AE61" s="386"/>
      <c r="AF61" s="386"/>
      <c r="AG61" s="386"/>
      <c r="AH61" s="387"/>
      <c r="AI61" s="387"/>
      <c r="AJ61" s="388"/>
      <c r="AK61" s="388"/>
      <c r="AL61" s="383"/>
      <c r="AM61" s="383"/>
      <c r="AN61" s="383"/>
      <c r="AO61" s="383"/>
      <c r="AP61" s="383"/>
      <c r="AQ61" s="383"/>
      <c r="AR61" s="383"/>
      <c r="AS61" s="383"/>
      <c r="AT61" s="383"/>
      <c r="AU61" s="383"/>
      <c r="AV61" s="383"/>
      <c r="AW61" s="386"/>
      <c r="AX61" s="386"/>
      <c r="AY61" s="386"/>
      <c r="AZ61" s="386"/>
      <c r="BA61" s="386"/>
      <c r="BB61" s="386"/>
      <c r="BC61" s="387"/>
      <c r="BD61" s="387"/>
      <c r="BE61" s="388"/>
      <c r="BF61" s="388"/>
      <c r="BG61" s="383"/>
      <c r="BH61" s="383"/>
      <c r="BI61" s="383"/>
      <c r="BJ61" s="383"/>
      <c r="BK61" s="383"/>
      <c r="BL61" s="383"/>
      <c r="BM61" s="383"/>
      <c r="BN61" s="383"/>
      <c r="BO61" s="383"/>
      <c r="BP61" s="383"/>
      <c r="BQ61" s="386"/>
      <c r="BR61" s="386"/>
      <c r="BS61" s="386"/>
      <c r="BT61" s="386"/>
      <c r="BU61" s="386"/>
      <c r="BV61" s="386"/>
      <c r="BW61" s="387"/>
      <c r="BX61" s="387"/>
      <c r="BY61" s="388"/>
      <c r="BZ61" s="388"/>
      <c r="CA61" s="383"/>
      <c r="CB61" s="383"/>
      <c r="CC61" s="383"/>
      <c r="CD61" s="383"/>
      <c r="CE61" s="383"/>
      <c r="CF61" s="386"/>
      <c r="CG61" s="386"/>
      <c r="CH61" s="386"/>
      <c r="CI61" s="386"/>
      <c r="CJ61" s="386"/>
      <c r="CK61" s="383"/>
      <c r="CL61" s="383"/>
      <c r="CM61" s="383"/>
      <c r="CN61" s="383"/>
      <c r="CO61" s="526"/>
      <c r="CP61" s="497"/>
      <c r="CQ61" s="317" t="str">
        <f>IF(DOB!C61="","",DOB!C61)</f>
        <v/>
      </c>
      <c r="CR61" s="401"/>
      <c r="CS61" s="329"/>
      <c r="CT61" s="329"/>
      <c r="CU61" s="585"/>
      <c r="CV61" s="588"/>
      <c r="CW61" s="587"/>
      <c r="CX61" s="588"/>
      <c r="CY61" s="587"/>
      <c r="CZ61" s="588"/>
      <c r="DA61" s="587"/>
      <c r="DB61" s="588"/>
      <c r="DC61" s="587"/>
      <c r="DD61" s="588"/>
      <c r="DE61" s="587"/>
      <c r="DF61" s="588"/>
      <c r="DG61" s="587"/>
      <c r="DH61" s="588"/>
      <c r="DI61" s="587"/>
      <c r="DJ61" s="588"/>
      <c r="DK61" s="587"/>
      <c r="DL61" s="588"/>
      <c r="DM61" s="587"/>
      <c r="DN61" s="588"/>
      <c r="DO61" s="587"/>
      <c r="DP61" s="588"/>
      <c r="DQ61" s="587"/>
      <c r="DR61" s="588"/>
      <c r="DS61" s="10"/>
      <c r="DT61" s="10"/>
      <c r="DU61" s="10"/>
      <c r="DV61" s="592" t="str">
        <f t="shared" si="3"/>
        <v/>
      </c>
      <c r="DW61" s="593" t="str">
        <f t="shared" si="4"/>
        <v/>
      </c>
      <c r="DX61" s="594" t="str">
        <f t="shared" si="5"/>
        <v/>
      </c>
      <c r="DY61" s="593" t="str">
        <f t="shared" si="6"/>
        <v/>
      </c>
      <c r="DZ61" s="594" t="str">
        <f t="shared" si="7"/>
        <v/>
      </c>
      <c r="EA61" s="593" t="str">
        <f t="shared" si="8"/>
        <v/>
      </c>
      <c r="EB61" s="594" t="str">
        <f t="shared" si="9"/>
        <v/>
      </c>
      <c r="EC61" s="593" t="str">
        <f t="shared" si="10"/>
        <v/>
      </c>
      <c r="ED61" s="594" t="str">
        <f t="shared" si="11"/>
        <v/>
      </c>
      <c r="EE61" s="593" t="str">
        <f t="shared" si="12"/>
        <v/>
      </c>
      <c r="EF61" s="594" t="str">
        <f t="shared" si="13"/>
        <v/>
      </c>
      <c r="EG61" s="593" t="str">
        <f t="shared" si="14"/>
        <v/>
      </c>
      <c r="EH61" s="594" t="str">
        <f t="shared" si="15"/>
        <v/>
      </c>
      <c r="EI61" s="593" t="str">
        <f t="shared" si="16"/>
        <v/>
      </c>
      <c r="EJ61" s="594" t="str">
        <f t="shared" si="17"/>
        <v/>
      </c>
      <c r="EK61" s="593" t="str">
        <f t="shared" si="18"/>
        <v/>
      </c>
      <c r="EL61" s="594" t="str">
        <f t="shared" si="19"/>
        <v/>
      </c>
      <c r="EM61" s="593" t="str">
        <f t="shared" si="20"/>
        <v/>
      </c>
      <c r="EN61" s="594" t="str">
        <f t="shared" si="21"/>
        <v/>
      </c>
      <c r="EO61" s="593" t="str">
        <f t="shared" si="22"/>
        <v/>
      </c>
      <c r="EP61" s="405" t="str">
        <f t="shared" si="23"/>
        <v/>
      </c>
      <c r="EQ61" s="418" t="str">
        <f t="shared" si="24"/>
        <v/>
      </c>
      <c r="ER61" s="10"/>
      <c r="ES61" s="10"/>
      <c r="ET61" s="10"/>
    </row>
    <row r="62" spans="1:150" s="16" customFormat="1" ht="18" customHeight="1">
      <c r="A62" s="528">
        <v>56</v>
      </c>
      <c r="B62" s="328"/>
      <c r="C62" s="99"/>
      <c r="D62" s="101"/>
      <c r="E62" s="244"/>
      <c r="F62" s="100"/>
      <c r="G62" s="694"/>
      <c r="H62" s="695"/>
      <c r="I62" s="476" t="str">
        <f t="shared" si="27"/>
        <v/>
      </c>
      <c r="J62" s="92"/>
      <c r="K62" s="102"/>
      <c r="L62" s="92"/>
      <c r="M62" s="102"/>
      <c r="N62" s="92"/>
      <c r="O62" s="102"/>
      <c r="P62" s="515"/>
      <c r="Q62" s="271"/>
      <c r="R62" s="562"/>
      <c r="S62" s="562"/>
      <c r="T62" s="562"/>
      <c r="U62" s="562"/>
      <c r="V62" s="562"/>
      <c r="W62" s="562"/>
      <c r="X62" s="383"/>
      <c r="Y62" s="383"/>
      <c r="Z62" s="383"/>
      <c r="AA62" s="383"/>
      <c r="AB62" s="386"/>
      <c r="AC62" s="386"/>
      <c r="AD62" s="386"/>
      <c r="AE62" s="386"/>
      <c r="AF62" s="386"/>
      <c r="AG62" s="386"/>
      <c r="AH62" s="387"/>
      <c r="AI62" s="387"/>
      <c r="AJ62" s="388"/>
      <c r="AK62" s="388"/>
      <c r="AL62" s="383"/>
      <c r="AM62" s="383"/>
      <c r="AN62" s="383"/>
      <c r="AO62" s="383"/>
      <c r="AP62" s="383"/>
      <c r="AQ62" s="383"/>
      <c r="AR62" s="383"/>
      <c r="AS62" s="383"/>
      <c r="AT62" s="383"/>
      <c r="AU62" s="383"/>
      <c r="AV62" s="383"/>
      <c r="AW62" s="386"/>
      <c r="AX62" s="386"/>
      <c r="AY62" s="386"/>
      <c r="AZ62" s="386"/>
      <c r="BA62" s="386"/>
      <c r="BB62" s="386"/>
      <c r="BC62" s="387"/>
      <c r="BD62" s="387"/>
      <c r="BE62" s="388"/>
      <c r="BF62" s="388"/>
      <c r="BG62" s="383"/>
      <c r="BH62" s="383"/>
      <c r="BI62" s="383"/>
      <c r="BJ62" s="383"/>
      <c r="BK62" s="383"/>
      <c r="BL62" s="383"/>
      <c r="BM62" s="383"/>
      <c r="BN62" s="383"/>
      <c r="BO62" s="383"/>
      <c r="BP62" s="383"/>
      <c r="BQ62" s="386"/>
      <c r="BR62" s="386"/>
      <c r="BS62" s="386"/>
      <c r="BT62" s="386"/>
      <c r="BU62" s="386"/>
      <c r="BV62" s="386"/>
      <c r="BW62" s="387"/>
      <c r="BX62" s="387"/>
      <c r="BY62" s="388"/>
      <c r="BZ62" s="388"/>
      <c r="CA62" s="383"/>
      <c r="CB62" s="383"/>
      <c r="CC62" s="383"/>
      <c r="CD62" s="383"/>
      <c r="CE62" s="383"/>
      <c r="CF62" s="386"/>
      <c r="CG62" s="386"/>
      <c r="CH62" s="386"/>
      <c r="CI62" s="386"/>
      <c r="CJ62" s="386"/>
      <c r="CK62" s="383"/>
      <c r="CL62" s="383"/>
      <c r="CM62" s="383"/>
      <c r="CN62" s="383"/>
      <c r="CO62" s="526"/>
      <c r="CP62" s="497"/>
      <c r="CQ62" s="317" t="str">
        <f>IF(DOB!C62="","",DOB!C62)</f>
        <v/>
      </c>
      <c r="CR62" s="401"/>
      <c r="CS62" s="329"/>
      <c r="CT62" s="329"/>
      <c r="CU62" s="585"/>
      <c r="CV62" s="588"/>
      <c r="CW62" s="587"/>
      <c r="CX62" s="588"/>
      <c r="CY62" s="587"/>
      <c r="CZ62" s="588"/>
      <c r="DA62" s="587"/>
      <c r="DB62" s="588"/>
      <c r="DC62" s="587"/>
      <c r="DD62" s="588"/>
      <c r="DE62" s="587"/>
      <c r="DF62" s="588"/>
      <c r="DG62" s="587"/>
      <c r="DH62" s="588"/>
      <c r="DI62" s="587"/>
      <c r="DJ62" s="588"/>
      <c r="DK62" s="587"/>
      <c r="DL62" s="588"/>
      <c r="DM62" s="587"/>
      <c r="DN62" s="588"/>
      <c r="DO62" s="587"/>
      <c r="DP62" s="588"/>
      <c r="DQ62" s="587"/>
      <c r="DR62" s="588"/>
      <c r="DS62" s="10"/>
      <c r="DT62" s="10"/>
      <c r="DU62" s="10"/>
      <c r="DV62" s="592" t="str">
        <f t="shared" si="3"/>
        <v/>
      </c>
      <c r="DW62" s="593" t="str">
        <f t="shared" si="4"/>
        <v/>
      </c>
      <c r="DX62" s="594" t="str">
        <f t="shared" si="5"/>
        <v/>
      </c>
      <c r="DY62" s="593" t="str">
        <f t="shared" si="6"/>
        <v/>
      </c>
      <c r="DZ62" s="594" t="str">
        <f t="shared" si="7"/>
        <v/>
      </c>
      <c r="EA62" s="593" t="str">
        <f t="shared" si="8"/>
        <v/>
      </c>
      <c r="EB62" s="594" t="str">
        <f t="shared" si="9"/>
        <v/>
      </c>
      <c r="EC62" s="593" t="str">
        <f t="shared" si="10"/>
        <v/>
      </c>
      <c r="ED62" s="594" t="str">
        <f t="shared" si="11"/>
        <v/>
      </c>
      <c r="EE62" s="593" t="str">
        <f t="shared" si="12"/>
        <v/>
      </c>
      <c r="EF62" s="594" t="str">
        <f t="shared" si="13"/>
        <v/>
      </c>
      <c r="EG62" s="593" t="str">
        <f t="shared" si="14"/>
        <v/>
      </c>
      <c r="EH62" s="594" t="str">
        <f t="shared" si="15"/>
        <v/>
      </c>
      <c r="EI62" s="593" t="str">
        <f t="shared" si="16"/>
        <v/>
      </c>
      <c r="EJ62" s="594" t="str">
        <f t="shared" si="17"/>
        <v/>
      </c>
      <c r="EK62" s="593" t="str">
        <f t="shared" si="18"/>
        <v/>
      </c>
      <c r="EL62" s="594" t="str">
        <f t="shared" si="19"/>
        <v/>
      </c>
      <c r="EM62" s="593" t="str">
        <f t="shared" si="20"/>
        <v/>
      </c>
      <c r="EN62" s="594" t="str">
        <f t="shared" si="21"/>
        <v/>
      </c>
      <c r="EO62" s="593" t="str">
        <f t="shared" si="22"/>
        <v/>
      </c>
      <c r="EP62" s="405" t="str">
        <f t="shared" si="23"/>
        <v/>
      </c>
      <c r="EQ62" s="418" t="str">
        <f t="shared" si="24"/>
        <v/>
      </c>
      <c r="ER62" s="10"/>
      <c r="ES62" s="10"/>
      <c r="ET62" s="10"/>
    </row>
    <row r="63" spans="1:150" s="16" customFormat="1" ht="18" customHeight="1">
      <c r="A63" s="528">
        <v>57</v>
      </c>
      <c r="B63" s="328"/>
      <c r="C63" s="99"/>
      <c r="D63" s="101"/>
      <c r="E63" s="244"/>
      <c r="F63" s="100"/>
      <c r="G63" s="694"/>
      <c r="H63" s="695"/>
      <c r="I63" s="476" t="str">
        <f t="shared" si="27"/>
        <v/>
      </c>
      <c r="J63" s="92"/>
      <c r="K63" s="102"/>
      <c r="L63" s="92"/>
      <c r="M63" s="102"/>
      <c r="N63" s="92"/>
      <c r="O63" s="102"/>
      <c r="P63" s="515"/>
      <c r="Q63" s="271"/>
      <c r="R63" s="562"/>
      <c r="S63" s="562"/>
      <c r="T63" s="562"/>
      <c r="U63" s="562"/>
      <c r="V63" s="562"/>
      <c r="W63" s="562"/>
      <c r="X63" s="383"/>
      <c r="Y63" s="383"/>
      <c r="Z63" s="383"/>
      <c r="AA63" s="383"/>
      <c r="AB63" s="386"/>
      <c r="AC63" s="386"/>
      <c r="AD63" s="386"/>
      <c r="AE63" s="386"/>
      <c r="AF63" s="386"/>
      <c r="AG63" s="386"/>
      <c r="AH63" s="387"/>
      <c r="AI63" s="387"/>
      <c r="AJ63" s="388"/>
      <c r="AK63" s="388"/>
      <c r="AL63" s="383"/>
      <c r="AM63" s="383"/>
      <c r="AN63" s="383"/>
      <c r="AO63" s="383"/>
      <c r="AP63" s="383"/>
      <c r="AQ63" s="383"/>
      <c r="AR63" s="383"/>
      <c r="AS63" s="383"/>
      <c r="AT63" s="383"/>
      <c r="AU63" s="383"/>
      <c r="AV63" s="383"/>
      <c r="AW63" s="386"/>
      <c r="AX63" s="386"/>
      <c r="AY63" s="386"/>
      <c r="AZ63" s="386"/>
      <c r="BA63" s="386"/>
      <c r="BB63" s="386"/>
      <c r="BC63" s="387"/>
      <c r="BD63" s="387"/>
      <c r="BE63" s="388"/>
      <c r="BF63" s="388"/>
      <c r="BG63" s="383"/>
      <c r="BH63" s="383"/>
      <c r="BI63" s="383"/>
      <c r="BJ63" s="383"/>
      <c r="BK63" s="383"/>
      <c r="BL63" s="383"/>
      <c r="BM63" s="383"/>
      <c r="BN63" s="383"/>
      <c r="BO63" s="383"/>
      <c r="BP63" s="383"/>
      <c r="BQ63" s="386"/>
      <c r="BR63" s="386"/>
      <c r="BS63" s="386"/>
      <c r="BT63" s="386"/>
      <c r="BU63" s="386"/>
      <c r="BV63" s="386"/>
      <c r="BW63" s="387"/>
      <c r="BX63" s="387"/>
      <c r="BY63" s="388"/>
      <c r="BZ63" s="388"/>
      <c r="CA63" s="383"/>
      <c r="CB63" s="383"/>
      <c r="CC63" s="383"/>
      <c r="CD63" s="383"/>
      <c r="CE63" s="383"/>
      <c r="CF63" s="386"/>
      <c r="CG63" s="386"/>
      <c r="CH63" s="386"/>
      <c r="CI63" s="386"/>
      <c r="CJ63" s="386"/>
      <c r="CK63" s="383"/>
      <c r="CL63" s="383"/>
      <c r="CM63" s="383"/>
      <c r="CN63" s="383"/>
      <c r="CO63" s="526"/>
      <c r="CP63" s="497"/>
      <c r="CQ63" s="317" t="str">
        <f>IF(DOB!C63="","",DOB!C63)</f>
        <v/>
      </c>
      <c r="CR63" s="401"/>
      <c r="CS63" s="329"/>
      <c r="CT63" s="329"/>
      <c r="CU63" s="585"/>
      <c r="CV63" s="588"/>
      <c r="CW63" s="587"/>
      <c r="CX63" s="588"/>
      <c r="CY63" s="587"/>
      <c r="CZ63" s="588"/>
      <c r="DA63" s="587"/>
      <c r="DB63" s="588"/>
      <c r="DC63" s="587"/>
      <c r="DD63" s="588"/>
      <c r="DE63" s="587"/>
      <c r="DF63" s="588"/>
      <c r="DG63" s="587"/>
      <c r="DH63" s="588"/>
      <c r="DI63" s="587"/>
      <c r="DJ63" s="588"/>
      <c r="DK63" s="587"/>
      <c r="DL63" s="588"/>
      <c r="DM63" s="587"/>
      <c r="DN63" s="588"/>
      <c r="DO63" s="587"/>
      <c r="DP63" s="588"/>
      <c r="DQ63" s="587"/>
      <c r="DR63" s="588"/>
      <c r="DS63" s="10"/>
      <c r="DT63" s="10"/>
      <c r="DU63" s="10"/>
      <c r="DV63" s="592" t="str">
        <f t="shared" si="3"/>
        <v/>
      </c>
      <c r="DW63" s="593" t="str">
        <f t="shared" si="4"/>
        <v/>
      </c>
      <c r="DX63" s="594" t="str">
        <f t="shared" si="5"/>
        <v/>
      </c>
      <c r="DY63" s="593" t="str">
        <f t="shared" si="6"/>
        <v/>
      </c>
      <c r="DZ63" s="594" t="str">
        <f t="shared" si="7"/>
        <v/>
      </c>
      <c r="EA63" s="593" t="str">
        <f t="shared" si="8"/>
        <v/>
      </c>
      <c r="EB63" s="594" t="str">
        <f t="shared" si="9"/>
        <v/>
      </c>
      <c r="EC63" s="593" t="str">
        <f t="shared" si="10"/>
        <v/>
      </c>
      <c r="ED63" s="594" t="str">
        <f t="shared" si="11"/>
        <v/>
      </c>
      <c r="EE63" s="593" t="str">
        <f t="shared" si="12"/>
        <v/>
      </c>
      <c r="EF63" s="594" t="str">
        <f t="shared" si="13"/>
        <v/>
      </c>
      <c r="EG63" s="593" t="str">
        <f t="shared" si="14"/>
        <v/>
      </c>
      <c r="EH63" s="594" t="str">
        <f t="shared" si="15"/>
        <v/>
      </c>
      <c r="EI63" s="593" t="str">
        <f t="shared" si="16"/>
        <v/>
      </c>
      <c r="EJ63" s="594" t="str">
        <f t="shared" si="17"/>
        <v/>
      </c>
      <c r="EK63" s="593" t="str">
        <f t="shared" si="18"/>
        <v/>
      </c>
      <c r="EL63" s="594" t="str">
        <f t="shared" si="19"/>
        <v/>
      </c>
      <c r="EM63" s="593" t="str">
        <f t="shared" si="20"/>
        <v/>
      </c>
      <c r="EN63" s="594" t="str">
        <f t="shared" si="21"/>
        <v/>
      </c>
      <c r="EO63" s="593" t="str">
        <f t="shared" si="22"/>
        <v/>
      </c>
      <c r="EP63" s="405" t="str">
        <f t="shared" si="23"/>
        <v/>
      </c>
      <c r="EQ63" s="418" t="str">
        <f t="shared" si="24"/>
        <v/>
      </c>
      <c r="ER63" s="10"/>
      <c r="ES63" s="10"/>
      <c r="ET63" s="10"/>
    </row>
    <row r="64" spans="1:150" s="16" customFormat="1" ht="18" customHeight="1">
      <c r="A64" s="528">
        <v>58</v>
      </c>
      <c r="B64" s="328"/>
      <c r="C64" s="99"/>
      <c r="D64" s="101"/>
      <c r="E64" s="244"/>
      <c r="F64" s="100"/>
      <c r="G64" s="694"/>
      <c r="H64" s="695"/>
      <c r="I64" s="476" t="str">
        <f t="shared" si="27"/>
        <v/>
      </c>
      <c r="J64" s="92"/>
      <c r="K64" s="102"/>
      <c r="L64" s="92"/>
      <c r="M64" s="102"/>
      <c r="N64" s="92"/>
      <c r="O64" s="102"/>
      <c r="P64" s="515"/>
      <c r="Q64" s="271"/>
      <c r="R64" s="562"/>
      <c r="S64" s="562"/>
      <c r="T64" s="562"/>
      <c r="U64" s="562"/>
      <c r="V64" s="562"/>
      <c r="W64" s="562"/>
      <c r="X64" s="383"/>
      <c r="Y64" s="383"/>
      <c r="Z64" s="383"/>
      <c r="AA64" s="383"/>
      <c r="AB64" s="386"/>
      <c r="AC64" s="386"/>
      <c r="AD64" s="386"/>
      <c r="AE64" s="386"/>
      <c r="AF64" s="386"/>
      <c r="AG64" s="386"/>
      <c r="AH64" s="387"/>
      <c r="AI64" s="387"/>
      <c r="AJ64" s="388"/>
      <c r="AK64" s="388"/>
      <c r="AL64" s="383"/>
      <c r="AM64" s="383"/>
      <c r="AN64" s="383"/>
      <c r="AO64" s="383"/>
      <c r="AP64" s="383"/>
      <c r="AQ64" s="383"/>
      <c r="AR64" s="383"/>
      <c r="AS64" s="383"/>
      <c r="AT64" s="383"/>
      <c r="AU64" s="383"/>
      <c r="AV64" s="383"/>
      <c r="AW64" s="386"/>
      <c r="AX64" s="386"/>
      <c r="AY64" s="386"/>
      <c r="AZ64" s="386"/>
      <c r="BA64" s="386"/>
      <c r="BB64" s="386"/>
      <c r="BC64" s="387"/>
      <c r="BD64" s="387"/>
      <c r="BE64" s="388"/>
      <c r="BF64" s="388"/>
      <c r="BG64" s="383"/>
      <c r="BH64" s="383"/>
      <c r="BI64" s="383"/>
      <c r="BJ64" s="383"/>
      <c r="BK64" s="383"/>
      <c r="BL64" s="383"/>
      <c r="BM64" s="383"/>
      <c r="BN64" s="383"/>
      <c r="BO64" s="383"/>
      <c r="BP64" s="383"/>
      <c r="BQ64" s="386"/>
      <c r="BR64" s="386"/>
      <c r="BS64" s="386"/>
      <c r="BT64" s="386"/>
      <c r="BU64" s="386"/>
      <c r="BV64" s="386"/>
      <c r="BW64" s="387"/>
      <c r="BX64" s="387"/>
      <c r="BY64" s="388"/>
      <c r="BZ64" s="388"/>
      <c r="CA64" s="383"/>
      <c r="CB64" s="383"/>
      <c r="CC64" s="383"/>
      <c r="CD64" s="383"/>
      <c r="CE64" s="383"/>
      <c r="CF64" s="386"/>
      <c r="CG64" s="386"/>
      <c r="CH64" s="386"/>
      <c r="CI64" s="386"/>
      <c r="CJ64" s="386"/>
      <c r="CK64" s="383"/>
      <c r="CL64" s="383"/>
      <c r="CM64" s="383"/>
      <c r="CN64" s="383"/>
      <c r="CO64" s="526"/>
      <c r="CP64" s="497"/>
      <c r="CQ64" s="317" t="str">
        <f>IF(DOB!C64="","",DOB!C64)</f>
        <v/>
      </c>
      <c r="CR64" s="401"/>
      <c r="CS64" s="329"/>
      <c r="CT64" s="329"/>
      <c r="CU64" s="585"/>
      <c r="CV64" s="588"/>
      <c r="CW64" s="587"/>
      <c r="CX64" s="588"/>
      <c r="CY64" s="587"/>
      <c r="CZ64" s="588"/>
      <c r="DA64" s="587"/>
      <c r="DB64" s="588"/>
      <c r="DC64" s="587"/>
      <c r="DD64" s="588"/>
      <c r="DE64" s="587"/>
      <c r="DF64" s="588"/>
      <c r="DG64" s="587"/>
      <c r="DH64" s="588"/>
      <c r="DI64" s="587"/>
      <c r="DJ64" s="588"/>
      <c r="DK64" s="587"/>
      <c r="DL64" s="588"/>
      <c r="DM64" s="587"/>
      <c r="DN64" s="588"/>
      <c r="DO64" s="587"/>
      <c r="DP64" s="588"/>
      <c r="DQ64" s="587"/>
      <c r="DR64" s="588"/>
      <c r="DS64" s="10"/>
      <c r="DT64" s="10"/>
      <c r="DU64" s="10"/>
      <c r="DV64" s="592" t="str">
        <f t="shared" si="3"/>
        <v/>
      </c>
      <c r="DW64" s="593" t="str">
        <f t="shared" si="4"/>
        <v/>
      </c>
      <c r="DX64" s="594" t="str">
        <f t="shared" si="5"/>
        <v/>
      </c>
      <c r="DY64" s="593" t="str">
        <f t="shared" si="6"/>
        <v/>
      </c>
      <c r="DZ64" s="594" t="str">
        <f t="shared" si="7"/>
        <v/>
      </c>
      <c r="EA64" s="593" t="str">
        <f t="shared" si="8"/>
        <v/>
      </c>
      <c r="EB64" s="594" t="str">
        <f t="shared" si="9"/>
        <v/>
      </c>
      <c r="EC64" s="593" t="str">
        <f t="shared" si="10"/>
        <v/>
      </c>
      <c r="ED64" s="594" t="str">
        <f t="shared" si="11"/>
        <v/>
      </c>
      <c r="EE64" s="593" t="str">
        <f t="shared" si="12"/>
        <v/>
      </c>
      <c r="EF64" s="594" t="str">
        <f t="shared" si="13"/>
        <v/>
      </c>
      <c r="EG64" s="593" t="str">
        <f t="shared" si="14"/>
        <v/>
      </c>
      <c r="EH64" s="594" t="str">
        <f t="shared" si="15"/>
        <v/>
      </c>
      <c r="EI64" s="593" t="str">
        <f t="shared" si="16"/>
        <v/>
      </c>
      <c r="EJ64" s="594" t="str">
        <f t="shared" si="17"/>
        <v/>
      </c>
      <c r="EK64" s="593" t="str">
        <f t="shared" si="18"/>
        <v/>
      </c>
      <c r="EL64" s="594" t="str">
        <f t="shared" si="19"/>
        <v/>
      </c>
      <c r="EM64" s="593" t="str">
        <f t="shared" si="20"/>
        <v/>
      </c>
      <c r="EN64" s="594" t="str">
        <f t="shared" si="21"/>
        <v/>
      </c>
      <c r="EO64" s="593" t="str">
        <f t="shared" si="22"/>
        <v/>
      </c>
      <c r="EP64" s="405" t="str">
        <f t="shared" si="23"/>
        <v/>
      </c>
      <c r="EQ64" s="418" t="str">
        <f t="shared" si="24"/>
        <v/>
      </c>
      <c r="ER64" s="10"/>
      <c r="ES64" s="10"/>
      <c r="ET64" s="10"/>
    </row>
    <row r="65" spans="1:150" s="16" customFormat="1" ht="18" customHeight="1">
      <c r="A65" s="528">
        <v>59</v>
      </c>
      <c r="B65" s="328"/>
      <c r="C65" s="99"/>
      <c r="D65" s="101"/>
      <c r="E65" s="244"/>
      <c r="F65" s="100"/>
      <c r="G65" s="694"/>
      <c r="H65" s="695"/>
      <c r="I65" s="476" t="str">
        <f t="shared" si="27"/>
        <v/>
      </c>
      <c r="J65" s="92"/>
      <c r="K65" s="102"/>
      <c r="L65" s="92"/>
      <c r="M65" s="102"/>
      <c r="N65" s="92"/>
      <c r="O65" s="102"/>
      <c r="P65" s="515"/>
      <c r="Q65" s="271"/>
      <c r="R65" s="562"/>
      <c r="S65" s="562"/>
      <c r="T65" s="562"/>
      <c r="U65" s="562"/>
      <c r="V65" s="562"/>
      <c r="W65" s="562"/>
      <c r="X65" s="383"/>
      <c r="Y65" s="383"/>
      <c r="Z65" s="383"/>
      <c r="AA65" s="383"/>
      <c r="AB65" s="386"/>
      <c r="AC65" s="386"/>
      <c r="AD65" s="386"/>
      <c r="AE65" s="386"/>
      <c r="AF65" s="386"/>
      <c r="AG65" s="386"/>
      <c r="AH65" s="387"/>
      <c r="AI65" s="387"/>
      <c r="AJ65" s="388"/>
      <c r="AK65" s="388"/>
      <c r="AL65" s="383"/>
      <c r="AM65" s="383"/>
      <c r="AN65" s="383"/>
      <c r="AO65" s="383"/>
      <c r="AP65" s="383"/>
      <c r="AQ65" s="383"/>
      <c r="AR65" s="383"/>
      <c r="AS65" s="383"/>
      <c r="AT65" s="383"/>
      <c r="AU65" s="383"/>
      <c r="AV65" s="383"/>
      <c r="AW65" s="386"/>
      <c r="AX65" s="386"/>
      <c r="AY65" s="386"/>
      <c r="AZ65" s="386"/>
      <c r="BA65" s="386"/>
      <c r="BB65" s="386"/>
      <c r="BC65" s="387"/>
      <c r="BD65" s="387"/>
      <c r="BE65" s="388"/>
      <c r="BF65" s="388"/>
      <c r="BG65" s="383"/>
      <c r="BH65" s="383"/>
      <c r="BI65" s="383"/>
      <c r="BJ65" s="383"/>
      <c r="BK65" s="383"/>
      <c r="BL65" s="383"/>
      <c r="BM65" s="383"/>
      <c r="BN65" s="383"/>
      <c r="BO65" s="383"/>
      <c r="BP65" s="383"/>
      <c r="BQ65" s="386"/>
      <c r="BR65" s="386"/>
      <c r="BS65" s="386"/>
      <c r="BT65" s="386"/>
      <c r="BU65" s="386"/>
      <c r="BV65" s="386"/>
      <c r="BW65" s="387"/>
      <c r="BX65" s="387"/>
      <c r="BY65" s="388"/>
      <c r="BZ65" s="388"/>
      <c r="CA65" s="383"/>
      <c r="CB65" s="383"/>
      <c r="CC65" s="383"/>
      <c r="CD65" s="383"/>
      <c r="CE65" s="383"/>
      <c r="CF65" s="386"/>
      <c r="CG65" s="386"/>
      <c r="CH65" s="386"/>
      <c r="CI65" s="386"/>
      <c r="CJ65" s="386"/>
      <c r="CK65" s="383"/>
      <c r="CL65" s="383"/>
      <c r="CM65" s="383"/>
      <c r="CN65" s="383"/>
      <c r="CO65" s="526"/>
      <c r="CP65" s="497"/>
      <c r="CQ65" s="317" t="str">
        <f>IF(DOB!C65="","",DOB!C65)</f>
        <v/>
      </c>
      <c r="CR65" s="401"/>
      <c r="CS65" s="329"/>
      <c r="CT65" s="329"/>
      <c r="CU65" s="585"/>
      <c r="CV65" s="588"/>
      <c r="CW65" s="587"/>
      <c r="CX65" s="588"/>
      <c r="CY65" s="587"/>
      <c r="CZ65" s="588"/>
      <c r="DA65" s="587"/>
      <c r="DB65" s="588"/>
      <c r="DC65" s="587"/>
      <c r="DD65" s="588"/>
      <c r="DE65" s="587"/>
      <c r="DF65" s="588"/>
      <c r="DG65" s="587"/>
      <c r="DH65" s="588"/>
      <c r="DI65" s="587"/>
      <c r="DJ65" s="588"/>
      <c r="DK65" s="587"/>
      <c r="DL65" s="588"/>
      <c r="DM65" s="587"/>
      <c r="DN65" s="588"/>
      <c r="DO65" s="587"/>
      <c r="DP65" s="588"/>
      <c r="DQ65" s="587"/>
      <c r="DR65" s="588"/>
      <c r="DS65" s="10"/>
      <c r="DT65" s="10"/>
      <c r="DU65" s="10"/>
      <c r="DV65" s="592" t="str">
        <f t="shared" si="3"/>
        <v/>
      </c>
      <c r="DW65" s="593" t="str">
        <f t="shared" si="4"/>
        <v/>
      </c>
      <c r="DX65" s="594" t="str">
        <f t="shared" si="5"/>
        <v/>
      </c>
      <c r="DY65" s="593" t="str">
        <f t="shared" si="6"/>
        <v/>
      </c>
      <c r="DZ65" s="594" t="str">
        <f t="shared" si="7"/>
        <v/>
      </c>
      <c r="EA65" s="593" t="str">
        <f t="shared" si="8"/>
        <v/>
      </c>
      <c r="EB65" s="594" t="str">
        <f t="shared" si="9"/>
        <v/>
      </c>
      <c r="EC65" s="593" t="str">
        <f t="shared" si="10"/>
        <v/>
      </c>
      <c r="ED65" s="594" t="str">
        <f t="shared" si="11"/>
        <v/>
      </c>
      <c r="EE65" s="593" t="str">
        <f t="shared" si="12"/>
        <v/>
      </c>
      <c r="EF65" s="594" t="str">
        <f t="shared" si="13"/>
        <v/>
      </c>
      <c r="EG65" s="593" t="str">
        <f t="shared" si="14"/>
        <v/>
      </c>
      <c r="EH65" s="594" t="str">
        <f t="shared" si="15"/>
        <v/>
      </c>
      <c r="EI65" s="593" t="str">
        <f t="shared" si="16"/>
        <v/>
      </c>
      <c r="EJ65" s="594" t="str">
        <f t="shared" si="17"/>
        <v/>
      </c>
      <c r="EK65" s="593" t="str">
        <f t="shared" si="18"/>
        <v/>
      </c>
      <c r="EL65" s="594" t="str">
        <f t="shared" si="19"/>
        <v/>
      </c>
      <c r="EM65" s="593" t="str">
        <f t="shared" si="20"/>
        <v/>
      </c>
      <c r="EN65" s="594" t="str">
        <f t="shared" si="21"/>
        <v/>
      </c>
      <c r="EO65" s="593" t="str">
        <f t="shared" si="22"/>
        <v/>
      </c>
      <c r="EP65" s="405" t="str">
        <f t="shared" si="23"/>
        <v/>
      </c>
      <c r="EQ65" s="418" t="str">
        <f t="shared" si="24"/>
        <v/>
      </c>
      <c r="ER65" s="10"/>
      <c r="ES65" s="10"/>
      <c r="ET65" s="10"/>
    </row>
    <row r="66" spans="1:150" s="16" customFormat="1" ht="18" customHeight="1">
      <c r="A66" s="528">
        <v>60</v>
      </c>
      <c r="B66" s="328"/>
      <c r="C66" s="99"/>
      <c r="D66" s="101"/>
      <c r="E66" s="244"/>
      <c r="F66" s="100"/>
      <c r="G66" s="694"/>
      <c r="H66" s="695"/>
      <c r="I66" s="476" t="str">
        <f t="shared" si="27"/>
        <v/>
      </c>
      <c r="J66" s="92"/>
      <c r="K66" s="102"/>
      <c r="L66" s="92"/>
      <c r="M66" s="102"/>
      <c r="N66" s="92"/>
      <c r="O66" s="102"/>
      <c r="P66" s="515"/>
      <c r="Q66" s="271"/>
      <c r="R66" s="562"/>
      <c r="S66" s="562"/>
      <c r="T66" s="562"/>
      <c r="U66" s="562"/>
      <c r="V66" s="562"/>
      <c r="W66" s="562"/>
      <c r="X66" s="383"/>
      <c r="Y66" s="383"/>
      <c r="Z66" s="383"/>
      <c r="AA66" s="383"/>
      <c r="AB66" s="386"/>
      <c r="AC66" s="386"/>
      <c r="AD66" s="386"/>
      <c r="AE66" s="386"/>
      <c r="AF66" s="386"/>
      <c r="AG66" s="386"/>
      <c r="AH66" s="387"/>
      <c r="AI66" s="387"/>
      <c r="AJ66" s="388"/>
      <c r="AK66" s="388"/>
      <c r="AL66" s="383"/>
      <c r="AM66" s="383"/>
      <c r="AN66" s="383"/>
      <c r="AO66" s="383"/>
      <c r="AP66" s="383"/>
      <c r="AQ66" s="383"/>
      <c r="AR66" s="383"/>
      <c r="AS66" s="383"/>
      <c r="AT66" s="383"/>
      <c r="AU66" s="383"/>
      <c r="AV66" s="383"/>
      <c r="AW66" s="386"/>
      <c r="AX66" s="386"/>
      <c r="AY66" s="386"/>
      <c r="AZ66" s="386"/>
      <c r="BA66" s="386"/>
      <c r="BB66" s="386"/>
      <c r="BC66" s="387"/>
      <c r="BD66" s="387"/>
      <c r="BE66" s="388"/>
      <c r="BF66" s="388"/>
      <c r="BG66" s="383"/>
      <c r="BH66" s="383"/>
      <c r="BI66" s="383"/>
      <c r="BJ66" s="383"/>
      <c r="BK66" s="383"/>
      <c r="BL66" s="383"/>
      <c r="BM66" s="383"/>
      <c r="BN66" s="383"/>
      <c r="BO66" s="383"/>
      <c r="BP66" s="383"/>
      <c r="BQ66" s="386"/>
      <c r="BR66" s="386"/>
      <c r="BS66" s="386"/>
      <c r="BT66" s="386"/>
      <c r="BU66" s="386"/>
      <c r="BV66" s="386"/>
      <c r="BW66" s="387"/>
      <c r="BX66" s="387"/>
      <c r="BY66" s="388"/>
      <c r="BZ66" s="388"/>
      <c r="CA66" s="383"/>
      <c r="CB66" s="383"/>
      <c r="CC66" s="383"/>
      <c r="CD66" s="383"/>
      <c r="CE66" s="383"/>
      <c r="CF66" s="386"/>
      <c r="CG66" s="386"/>
      <c r="CH66" s="386"/>
      <c r="CI66" s="386"/>
      <c r="CJ66" s="386"/>
      <c r="CK66" s="383"/>
      <c r="CL66" s="383"/>
      <c r="CM66" s="383"/>
      <c r="CN66" s="383"/>
      <c r="CO66" s="526"/>
      <c r="CP66" s="497"/>
      <c r="CQ66" s="317" t="str">
        <f>IF(DOB!C66="","",DOB!C66)</f>
        <v/>
      </c>
      <c r="CR66" s="401"/>
      <c r="CS66" s="329"/>
      <c r="CT66" s="329"/>
      <c r="CU66" s="585"/>
      <c r="CV66" s="588"/>
      <c r="CW66" s="587"/>
      <c r="CX66" s="588"/>
      <c r="CY66" s="587"/>
      <c r="CZ66" s="588"/>
      <c r="DA66" s="587"/>
      <c r="DB66" s="588"/>
      <c r="DC66" s="587"/>
      <c r="DD66" s="588"/>
      <c r="DE66" s="587"/>
      <c r="DF66" s="588"/>
      <c r="DG66" s="587"/>
      <c r="DH66" s="588"/>
      <c r="DI66" s="587"/>
      <c r="DJ66" s="588"/>
      <c r="DK66" s="587"/>
      <c r="DL66" s="588"/>
      <c r="DM66" s="587"/>
      <c r="DN66" s="588"/>
      <c r="DO66" s="587"/>
      <c r="DP66" s="588"/>
      <c r="DQ66" s="587"/>
      <c r="DR66" s="588"/>
      <c r="DS66" s="10"/>
      <c r="DT66" s="10"/>
      <c r="DU66" s="10"/>
      <c r="DV66" s="592" t="str">
        <f t="shared" si="3"/>
        <v/>
      </c>
      <c r="DW66" s="593" t="str">
        <f t="shared" si="4"/>
        <v/>
      </c>
      <c r="DX66" s="594" t="str">
        <f t="shared" si="5"/>
        <v/>
      </c>
      <c r="DY66" s="593" t="str">
        <f t="shared" si="6"/>
        <v/>
      </c>
      <c r="DZ66" s="594" t="str">
        <f t="shared" si="7"/>
        <v/>
      </c>
      <c r="EA66" s="593" t="str">
        <f t="shared" si="8"/>
        <v/>
      </c>
      <c r="EB66" s="594" t="str">
        <f t="shared" si="9"/>
        <v/>
      </c>
      <c r="EC66" s="593" t="str">
        <f t="shared" si="10"/>
        <v/>
      </c>
      <c r="ED66" s="594" t="str">
        <f t="shared" si="11"/>
        <v/>
      </c>
      <c r="EE66" s="593" t="str">
        <f t="shared" si="12"/>
        <v/>
      </c>
      <c r="EF66" s="594" t="str">
        <f t="shared" si="13"/>
        <v/>
      </c>
      <c r="EG66" s="593" t="str">
        <f t="shared" si="14"/>
        <v/>
      </c>
      <c r="EH66" s="594" t="str">
        <f t="shared" si="15"/>
        <v/>
      </c>
      <c r="EI66" s="593" t="str">
        <f t="shared" si="16"/>
        <v/>
      </c>
      <c r="EJ66" s="594" t="str">
        <f t="shared" si="17"/>
        <v/>
      </c>
      <c r="EK66" s="593" t="str">
        <f t="shared" si="18"/>
        <v/>
      </c>
      <c r="EL66" s="594" t="str">
        <f t="shared" si="19"/>
        <v/>
      </c>
      <c r="EM66" s="593" t="str">
        <f t="shared" si="20"/>
        <v/>
      </c>
      <c r="EN66" s="594" t="str">
        <f t="shared" si="21"/>
        <v/>
      </c>
      <c r="EO66" s="593" t="str">
        <f t="shared" si="22"/>
        <v/>
      </c>
      <c r="EP66" s="405" t="str">
        <f t="shared" si="23"/>
        <v/>
      </c>
      <c r="EQ66" s="418" t="str">
        <f t="shared" si="24"/>
        <v/>
      </c>
      <c r="ER66" s="10"/>
      <c r="ES66" s="10"/>
      <c r="ET66" s="10"/>
    </row>
    <row r="67" spans="1:150" s="16" customFormat="1" ht="18" customHeight="1">
      <c r="A67" s="528">
        <v>61</v>
      </c>
      <c r="B67" s="328"/>
      <c r="C67" s="99"/>
      <c r="D67" s="101"/>
      <c r="E67" s="244"/>
      <c r="F67" s="100"/>
      <c r="G67" s="694"/>
      <c r="H67" s="695"/>
      <c r="I67" s="476" t="str">
        <f t="shared" si="27"/>
        <v/>
      </c>
      <c r="J67" s="92"/>
      <c r="K67" s="102"/>
      <c r="L67" s="92"/>
      <c r="M67" s="102"/>
      <c r="N67" s="92"/>
      <c r="O67" s="102"/>
      <c r="P67" s="515"/>
      <c r="Q67" s="271"/>
      <c r="R67" s="562"/>
      <c r="S67" s="562"/>
      <c r="T67" s="562"/>
      <c r="U67" s="562"/>
      <c r="V67" s="562"/>
      <c r="W67" s="562"/>
      <c r="X67" s="383"/>
      <c r="Y67" s="383"/>
      <c r="Z67" s="383"/>
      <c r="AA67" s="383"/>
      <c r="AB67" s="386"/>
      <c r="AC67" s="386"/>
      <c r="AD67" s="386"/>
      <c r="AE67" s="386"/>
      <c r="AF67" s="386"/>
      <c r="AG67" s="386"/>
      <c r="AH67" s="387"/>
      <c r="AI67" s="387"/>
      <c r="AJ67" s="388"/>
      <c r="AK67" s="388"/>
      <c r="AL67" s="383"/>
      <c r="AM67" s="383"/>
      <c r="AN67" s="383"/>
      <c r="AO67" s="383"/>
      <c r="AP67" s="383"/>
      <c r="AQ67" s="383"/>
      <c r="AR67" s="383"/>
      <c r="AS67" s="383"/>
      <c r="AT67" s="383"/>
      <c r="AU67" s="383"/>
      <c r="AV67" s="383"/>
      <c r="AW67" s="386"/>
      <c r="AX67" s="386"/>
      <c r="AY67" s="386"/>
      <c r="AZ67" s="386"/>
      <c r="BA67" s="386"/>
      <c r="BB67" s="386"/>
      <c r="BC67" s="387"/>
      <c r="BD67" s="387"/>
      <c r="BE67" s="388"/>
      <c r="BF67" s="388"/>
      <c r="BG67" s="383"/>
      <c r="BH67" s="383"/>
      <c r="BI67" s="383"/>
      <c r="BJ67" s="383"/>
      <c r="BK67" s="383"/>
      <c r="BL67" s="383"/>
      <c r="BM67" s="383"/>
      <c r="BN67" s="383"/>
      <c r="BO67" s="383"/>
      <c r="BP67" s="383"/>
      <c r="BQ67" s="386"/>
      <c r="BR67" s="386"/>
      <c r="BS67" s="386"/>
      <c r="BT67" s="386"/>
      <c r="BU67" s="386"/>
      <c r="BV67" s="386"/>
      <c r="BW67" s="387"/>
      <c r="BX67" s="387"/>
      <c r="BY67" s="388"/>
      <c r="BZ67" s="388"/>
      <c r="CA67" s="383"/>
      <c r="CB67" s="383"/>
      <c r="CC67" s="383"/>
      <c r="CD67" s="383"/>
      <c r="CE67" s="383"/>
      <c r="CF67" s="386"/>
      <c r="CG67" s="386"/>
      <c r="CH67" s="386"/>
      <c r="CI67" s="386"/>
      <c r="CJ67" s="386"/>
      <c r="CK67" s="383"/>
      <c r="CL67" s="383"/>
      <c r="CM67" s="383"/>
      <c r="CN67" s="383"/>
      <c r="CO67" s="526"/>
      <c r="CP67" s="497"/>
      <c r="CQ67" s="317" t="str">
        <f>IF(DOB!C67="","",DOB!C67)</f>
        <v/>
      </c>
      <c r="CR67" s="401"/>
      <c r="CS67" s="329"/>
      <c r="CT67" s="329"/>
      <c r="CU67" s="585"/>
      <c r="CV67" s="588"/>
      <c r="CW67" s="587"/>
      <c r="CX67" s="588"/>
      <c r="CY67" s="587"/>
      <c r="CZ67" s="588"/>
      <c r="DA67" s="587"/>
      <c r="DB67" s="588"/>
      <c r="DC67" s="587"/>
      <c r="DD67" s="588"/>
      <c r="DE67" s="587"/>
      <c r="DF67" s="588"/>
      <c r="DG67" s="587"/>
      <c r="DH67" s="588"/>
      <c r="DI67" s="587"/>
      <c r="DJ67" s="588"/>
      <c r="DK67" s="587"/>
      <c r="DL67" s="588"/>
      <c r="DM67" s="587"/>
      <c r="DN67" s="588"/>
      <c r="DO67" s="587"/>
      <c r="DP67" s="588"/>
      <c r="DQ67" s="587"/>
      <c r="DR67" s="588"/>
      <c r="DS67" s="10"/>
      <c r="DT67" s="10"/>
      <c r="DU67" s="10"/>
      <c r="DV67" s="592" t="str">
        <f t="shared" si="3"/>
        <v/>
      </c>
      <c r="DW67" s="593" t="str">
        <f t="shared" si="4"/>
        <v/>
      </c>
      <c r="DX67" s="594" t="str">
        <f t="shared" si="5"/>
        <v/>
      </c>
      <c r="DY67" s="593" t="str">
        <f t="shared" si="6"/>
        <v/>
      </c>
      <c r="DZ67" s="594" t="str">
        <f t="shared" si="7"/>
        <v/>
      </c>
      <c r="EA67" s="593" t="str">
        <f t="shared" si="8"/>
        <v/>
      </c>
      <c r="EB67" s="594" t="str">
        <f t="shared" si="9"/>
        <v/>
      </c>
      <c r="EC67" s="593" t="str">
        <f t="shared" si="10"/>
        <v/>
      </c>
      <c r="ED67" s="594" t="str">
        <f t="shared" si="11"/>
        <v/>
      </c>
      <c r="EE67" s="593" t="str">
        <f t="shared" si="12"/>
        <v/>
      </c>
      <c r="EF67" s="594" t="str">
        <f t="shared" si="13"/>
        <v/>
      </c>
      <c r="EG67" s="593" t="str">
        <f t="shared" si="14"/>
        <v/>
      </c>
      <c r="EH67" s="594" t="str">
        <f t="shared" si="15"/>
        <v/>
      </c>
      <c r="EI67" s="593" t="str">
        <f t="shared" si="16"/>
        <v/>
      </c>
      <c r="EJ67" s="594" t="str">
        <f t="shared" si="17"/>
        <v/>
      </c>
      <c r="EK67" s="593" t="str">
        <f t="shared" si="18"/>
        <v/>
      </c>
      <c r="EL67" s="594" t="str">
        <f t="shared" si="19"/>
        <v/>
      </c>
      <c r="EM67" s="593" t="str">
        <f t="shared" si="20"/>
        <v/>
      </c>
      <c r="EN67" s="594" t="str">
        <f t="shared" si="21"/>
        <v/>
      </c>
      <c r="EO67" s="593" t="str">
        <f t="shared" si="22"/>
        <v/>
      </c>
      <c r="EP67" s="405" t="str">
        <f t="shared" si="23"/>
        <v/>
      </c>
      <c r="EQ67" s="418" t="str">
        <f t="shared" si="24"/>
        <v/>
      </c>
      <c r="ER67" s="10"/>
      <c r="ES67" s="10"/>
      <c r="ET67" s="10"/>
    </row>
    <row r="68" spans="1:150" s="16" customFormat="1" ht="18" customHeight="1">
      <c r="A68" s="528">
        <v>62</v>
      </c>
      <c r="B68" s="328"/>
      <c r="C68" s="99"/>
      <c r="D68" s="101"/>
      <c r="E68" s="244"/>
      <c r="F68" s="100"/>
      <c r="G68" s="694"/>
      <c r="H68" s="695"/>
      <c r="I68" s="476" t="str">
        <f t="shared" si="27"/>
        <v/>
      </c>
      <c r="J68" s="92"/>
      <c r="K68" s="102"/>
      <c r="L68" s="92"/>
      <c r="M68" s="102"/>
      <c r="N68" s="92"/>
      <c r="O68" s="102"/>
      <c r="P68" s="515"/>
      <c r="Q68" s="271"/>
      <c r="R68" s="562"/>
      <c r="S68" s="562"/>
      <c r="T68" s="562"/>
      <c r="U68" s="562"/>
      <c r="V68" s="562"/>
      <c r="W68" s="562"/>
      <c r="X68" s="383"/>
      <c r="Y68" s="383"/>
      <c r="Z68" s="383"/>
      <c r="AA68" s="383"/>
      <c r="AB68" s="386"/>
      <c r="AC68" s="386"/>
      <c r="AD68" s="386"/>
      <c r="AE68" s="386"/>
      <c r="AF68" s="386"/>
      <c r="AG68" s="386"/>
      <c r="AH68" s="387"/>
      <c r="AI68" s="387"/>
      <c r="AJ68" s="388"/>
      <c r="AK68" s="388"/>
      <c r="AL68" s="383"/>
      <c r="AM68" s="383"/>
      <c r="AN68" s="383"/>
      <c r="AO68" s="383"/>
      <c r="AP68" s="383"/>
      <c r="AQ68" s="383"/>
      <c r="AR68" s="383"/>
      <c r="AS68" s="383"/>
      <c r="AT68" s="383"/>
      <c r="AU68" s="383"/>
      <c r="AV68" s="383"/>
      <c r="AW68" s="386"/>
      <c r="AX68" s="386"/>
      <c r="AY68" s="386"/>
      <c r="AZ68" s="386"/>
      <c r="BA68" s="386"/>
      <c r="BB68" s="386"/>
      <c r="BC68" s="387"/>
      <c r="BD68" s="387"/>
      <c r="BE68" s="388"/>
      <c r="BF68" s="388"/>
      <c r="BG68" s="383"/>
      <c r="BH68" s="383"/>
      <c r="BI68" s="383"/>
      <c r="BJ68" s="383"/>
      <c r="BK68" s="383"/>
      <c r="BL68" s="383"/>
      <c r="BM68" s="383"/>
      <c r="BN68" s="383"/>
      <c r="BO68" s="383"/>
      <c r="BP68" s="383"/>
      <c r="BQ68" s="386"/>
      <c r="BR68" s="386"/>
      <c r="BS68" s="386"/>
      <c r="BT68" s="386"/>
      <c r="BU68" s="386"/>
      <c r="BV68" s="386"/>
      <c r="BW68" s="387"/>
      <c r="BX68" s="387"/>
      <c r="BY68" s="388"/>
      <c r="BZ68" s="388"/>
      <c r="CA68" s="383"/>
      <c r="CB68" s="383"/>
      <c r="CC68" s="383"/>
      <c r="CD68" s="383"/>
      <c r="CE68" s="383"/>
      <c r="CF68" s="386"/>
      <c r="CG68" s="386"/>
      <c r="CH68" s="386"/>
      <c r="CI68" s="386"/>
      <c r="CJ68" s="386"/>
      <c r="CK68" s="383"/>
      <c r="CL68" s="383"/>
      <c r="CM68" s="383"/>
      <c r="CN68" s="383"/>
      <c r="CO68" s="526"/>
      <c r="CP68" s="497"/>
      <c r="CQ68" s="317" t="str">
        <f>IF(DOB!C68="","",DOB!C68)</f>
        <v/>
      </c>
      <c r="CR68" s="401"/>
      <c r="CS68" s="329"/>
      <c r="CT68" s="329"/>
      <c r="CU68" s="585"/>
      <c r="CV68" s="588"/>
      <c r="CW68" s="587"/>
      <c r="CX68" s="588"/>
      <c r="CY68" s="587"/>
      <c r="CZ68" s="588"/>
      <c r="DA68" s="587"/>
      <c r="DB68" s="588"/>
      <c r="DC68" s="587"/>
      <c r="DD68" s="588"/>
      <c r="DE68" s="587"/>
      <c r="DF68" s="588"/>
      <c r="DG68" s="587"/>
      <c r="DH68" s="588"/>
      <c r="DI68" s="587"/>
      <c r="DJ68" s="588"/>
      <c r="DK68" s="587"/>
      <c r="DL68" s="588"/>
      <c r="DM68" s="587"/>
      <c r="DN68" s="588"/>
      <c r="DO68" s="587"/>
      <c r="DP68" s="588"/>
      <c r="DQ68" s="587"/>
      <c r="DR68" s="588"/>
      <c r="DS68" s="10"/>
      <c r="DT68" s="10"/>
      <c r="DU68" s="10"/>
      <c r="DV68" s="592" t="str">
        <f t="shared" si="3"/>
        <v/>
      </c>
      <c r="DW68" s="593" t="str">
        <f t="shared" si="4"/>
        <v/>
      </c>
      <c r="DX68" s="594" t="str">
        <f t="shared" si="5"/>
        <v/>
      </c>
      <c r="DY68" s="593" t="str">
        <f t="shared" si="6"/>
        <v/>
      </c>
      <c r="DZ68" s="594" t="str">
        <f t="shared" si="7"/>
        <v/>
      </c>
      <c r="EA68" s="593" t="str">
        <f t="shared" si="8"/>
        <v/>
      </c>
      <c r="EB68" s="594" t="str">
        <f t="shared" si="9"/>
        <v/>
      </c>
      <c r="EC68" s="593" t="str">
        <f t="shared" si="10"/>
        <v/>
      </c>
      <c r="ED68" s="594" t="str">
        <f t="shared" si="11"/>
        <v/>
      </c>
      <c r="EE68" s="593" t="str">
        <f t="shared" si="12"/>
        <v/>
      </c>
      <c r="EF68" s="594" t="str">
        <f t="shared" si="13"/>
        <v/>
      </c>
      <c r="EG68" s="593" t="str">
        <f t="shared" si="14"/>
        <v/>
      </c>
      <c r="EH68" s="594" t="str">
        <f t="shared" si="15"/>
        <v/>
      </c>
      <c r="EI68" s="593" t="str">
        <f t="shared" si="16"/>
        <v/>
      </c>
      <c r="EJ68" s="594" t="str">
        <f t="shared" si="17"/>
        <v/>
      </c>
      <c r="EK68" s="593" t="str">
        <f t="shared" si="18"/>
        <v/>
      </c>
      <c r="EL68" s="594" t="str">
        <f t="shared" si="19"/>
        <v/>
      </c>
      <c r="EM68" s="593" t="str">
        <f t="shared" si="20"/>
        <v/>
      </c>
      <c r="EN68" s="594" t="str">
        <f t="shared" si="21"/>
        <v/>
      </c>
      <c r="EO68" s="593" t="str">
        <f t="shared" si="22"/>
        <v/>
      </c>
      <c r="EP68" s="405" t="str">
        <f t="shared" si="23"/>
        <v/>
      </c>
      <c r="EQ68" s="418" t="str">
        <f t="shared" si="24"/>
        <v/>
      </c>
      <c r="ER68" s="10"/>
      <c r="ES68" s="10"/>
      <c r="ET68" s="10"/>
    </row>
    <row r="69" spans="1:150" s="16" customFormat="1" ht="18" customHeight="1">
      <c r="A69" s="528">
        <v>63</v>
      </c>
      <c r="B69" s="328"/>
      <c r="C69" s="99"/>
      <c r="D69" s="101"/>
      <c r="E69" s="244"/>
      <c r="F69" s="100"/>
      <c r="G69" s="694"/>
      <c r="H69" s="695"/>
      <c r="I69" s="476" t="str">
        <f t="shared" si="27"/>
        <v/>
      </c>
      <c r="J69" s="92"/>
      <c r="K69" s="102"/>
      <c r="L69" s="92"/>
      <c r="M69" s="102"/>
      <c r="N69" s="92"/>
      <c r="O69" s="102"/>
      <c r="P69" s="515"/>
      <c r="Q69" s="271"/>
      <c r="R69" s="562"/>
      <c r="S69" s="562"/>
      <c r="T69" s="562"/>
      <c r="U69" s="562"/>
      <c r="V69" s="562"/>
      <c r="W69" s="562"/>
      <c r="X69" s="383"/>
      <c r="Y69" s="383"/>
      <c r="Z69" s="383"/>
      <c r="AA69" s="383"/>
      <c r="AB69" s="386"/>
      <c r="AC69" s="386"/>
      <c r="AD69" s="386"/>
      <c r="AE69" s="386"/>
      <c r="AF69" s="386"/>
      <c r="AG69" s="386"/>
      <c r="AH69" s="387"/>
      <c r="AI69" s="387"/>
      <c r="AJ69" s="388"/>
      <c r="AK69" s="388"/>
      <c r="AL69" s="383"/>
      <c r="AM69" s="383"/>
      <c r="AN69" s="383"/>
      <c r="AO69" s="383"/>
      <c r="AP69" s="383"/>
      <c r="AQ69" s="383"/>
      <c r="AR69" s="383"/>
      <c r="AS69" s="383"/>
      <c r="AT69" s="383"/>
      <c r="AU69" s="383"/>
      <c r="AV69" s="383"/>
      <c r="AW69" s="386"/>
      <c r="AX69" s="386"/>
      <c r="AY69" s="386"/>
      <c r="AZ69" s="386"/>
      <c r="BA69" s="386"/>
      <c r="BB69" s="386"/>
      <c r="BC69" s="387"/>
      <c r="BD69" s="387"/>
      <c r="BE69" s="388"/>
      <c r="BF69" s="388"/>
      <c r="BG69" s="383"/>
      <c r="BH69" s="383"/>
      <c r="BI69" s="383"/>
      <c r="BJ69" s="383"/>
      <c r="BK69" s="383"/>
      <c r="BL69" s="383"/>
      <c r="BM69" s="383"/>
      <c r="BN69" s="383"/>
      <c r="BO69" s="383"/>
      <c r="BP69" s="383"/>
      <c r="BQ69" s="386"/>
      <c r="BR69" s="386"/>
      <c r="BS69" s="386"/>
      <c r="BT69" s="386"/>
      <c r="BU69" s="386"/>
      <c r="BV69" s="386"/>
      <c r="BW69" s="387"/>
      <c r="BX69" s="387"/>
      <c r="BY69" s="388"/>
      <c r="BZ69" s="388"/>
      <c r="CA69" s="383"/>
      <c r="CB69" s="383"/>
      <c r="CC69" s="383"/>
      <c r="CD69" s="383"/>
      <c r="CE69" s="383"/>
      <c r="CF69" s="386"/>
      <c r="CG69" s="386"/>
      <c r="CH69" s="386"/>
      <c r="CI69" s="386"/>
      <c r="CJ69" s="386"/>
      <c r="CK69" s="383"/>
      <c r="CL69" s="383"/>
      <c r="CM69" s="383"/>
      <c r="CN69" s="383"/>
      <c r="CO69" s="526"/>
      <c r="CP69" s="497"/>
      <c r="CQ69" s="317" t="str">
        <f>IF(DOB!C69="","",DOB!C69)</f>
        <v/>
      </c>
      <c r="CR69" s="401"/>
      <c r="CS69" s="329"/>
      <c r="CT69" s="329"/>
      <c r="CU69" s="585"/>
      <c r="CV69" s="588"/>
      <c r="CW69" s="587"/>
      <c r="CX69" s="588"/>
      <c r="CY69" s="587"/>
      <c r="CZ69" s="588"/>
      <c r="DA69" s="587"/>
      <c r="DB69" s="588"/>
      <c r="DC69" s="587"/>
      <c r="DD69" s="588"/>
      <c r="DE69" s="587"/>
      <c r="DF69" s="588"/>
      <c r="DG69" s="587"/>
      <c r="DH69" s="588"/>
      <c r="DI69" s="587"/>
      <c r="DJ69" s="588"/>
      <c r="DK69" s="587"/>
      <c r="DL69" s="588"/>
      <c r="DM69" s="587"/>
      <c r="DN69" s="588"/>
      <c r="DO69" s="587"/>
      <c r="DP69" s="588"/>
      <c r="DQ69" s="587"/>
      <c r="DR69" s="588"/>
      <c r="DS69" s="10"/>
      <c r="DT69" s="10"/>
      <c r="DU69" s="10"/>
      <c r="DV69" s="592" t="str">
        <f t="shared" si="3"/>
        <v/>
      </c>
      <c r="DW69" s="593" t="str">
        <f t="shared" si="4"/>
        <v/>
      </c>
      <c r="DX69" s="594" t="str">
        <f t="shared" si="5"/>
        <v/>
      </c>
      <c r="DY69" s="593" t="str">
        <f t="shared" si="6"/>
        <v/>
      </c>
      <c r="DZ69" s="594" t="str">
        <f t="shared" si="7"/>
        <v/>
      </c>
      <c r="EA69" s="593" t="str">
        <f t="shared" si="8"/>
        <v/>
      </c>
      <c r="EB69" s="594" t="str">
        <f t="shared" si="9"/>
        <v/>
      </c>
      <c r="EC69" s="593" t="str">
        <f t="shared" si="10"/>
        <v/>
      </c>
      <c r="ED69" s="594" t="str">
        <f t="shared" si="11"/>
        <v/>
      </c>
      <c r="EE69" s="593" t="str">
        <f t="shared" si="12"/>
        <v/>
      </c>
      <c r="EF69" s="594" t="str">
        <f t="shared" si="13"/>
        <v/>
      </c>
      <c r="EG69" s="593" t="str">
        <f t="shared" si="14"/>
        <v/>
      </c>
      <c r="EH69" s="594" t="str">
        <f t="shared" si="15"/>
        <v/>
      </c>
      <c r="EI69" s="593" t="str">
        <f t="shared" si="16"/>
        <v/>
      </c>
      <c r="EJ69" s="594" t="str">
        <f t="shared" si="17"/>
        <v/>
      </c>
      <c r="EK69" s="593" t="str">
        <f t="shared" si="18"/>
        <v/>
      </c>
      <c r="EL69" s="594" t="str">
        <f t="shared" si="19"/>
        <v/>
      </c>
      <c r="EM69" s="593" t="str">
        <f t="shared" si="20"/>
        <v/>
      </c>
      <c r="EN69" s="594" t="str">
        <f t="shared" si="21"/>
        <v/>
      </c>
      <c r="EO69" s="593" t="str">
        <f t="shared" si="22"/>
        <v/>
      </c>
      <c r="EP69" s="405" t="str">
        <f t="shared" si="23"/>
        <v/>
      </c>
      <c r="EQ69" s="418" t="str">
        <f t="shared" si="24"/>
        <v/>
      </c>
      <c r="ER69" s="10"/>
      <c r="ES69" s="10"/>
      <c r="ET69" s="10"/>
    </row>
    <row r="70" spans="1:150" s="16" customFormat="1" ht="18" customHeight="1">
      <c r="A70" s="528">
        <v>64</v>
      </c>
      <c r="B70" s="328"/>
      <c r="C70" s="99"/>
      <c r="D70" s="101"/>
      <c r="E70" s="244"/>
      <c r="F70" s="100"/>
      <c r="G70" s="694"/>
      <c r="H70" s="695"/>
      <c r="I70" s="476" t="str">
        <f t="shared" si="27"/>
        <v/>
      </c>
      <c r="J70" s="92"/>
      <c r="K70" s="102"/>
      <c r="L70" s="92"/>
      <c r="M70" s="102"/>
      <c r="N70" s="92"/>
      <c r="O70" s="102"/>
      <c r="P70" s="515"/>
      <c r="Q70" s="271"/>
      <c r="R70" s="562"/>
      <c r="S70" s="562"/>
      <c r="T70" s="562"/>
      <c r="U70" s="562"/>
      <c r="V70" s="562"/>
      <c r="W70" s="562"/>
      <c r="X70" s="383"/>
      <c r="Y70" s="383"/>
      <c r="Z70" s="383"/>
      <c r="AA70" s="383"/>
      <c r="AB70" s="386"/>
      <c r="AC70" s="386"/>
      <c r="AD70" s="386"/>
      <c r="AE70" s="386"/>
      <c r="AF70" s="386"/>
      <c r="AG70" s="386"/>
      <c r="AH70" s="387"/>
      <c r="AI70" s="387"/>
      <c r="AJ70" s="388"/>
      <c r="AK70" s="388"/>
      <c r="AL70" s="383"/>
      <c r="AM70" s="383"/>
      <c r="AN70" s="383"/>
      <c r="AO70" s="383"/>
      <c r="AP70" s="383"/>
      <c r="AQ70" s="383"/>
      <c r="AR70" s="383"/>
      <c r="AS70" s="383"/>
      <c r="AT70" s="383"/>
      <c r="AU70" s="383"/>
      <c r="AV70" s="383"/>
      <c r="AW70" s="386"/>
      <c r="AX70" s="386"/>
      <c r="AY70" s="386"/>
      <c r="AZ70" s="386"/>
      <c r="BA70" s="386"/>
      <c r="BB70" s="386"/>
      <c r="BC70" s="387"/>
      <c r="BD70" s="387"/>
      <c r="BE70" s="388"/>
      <c r="BF70" s="388"/>
      <c r="BG70" s="383"/>
      <c r="BH70" s="383"/>
      <c r="BI70" s="383"/>
      <c r="BJ70" s="383"/>
      <c r="BK70" s="383"/>
      <c r="BL70" s="383"/>
      <c r="BM70" s="383"/>
      <c r="BN70" s="383"/>
      <c r="BO70" s="383"/>
      <c r="BP70" s="383"/>
      <c r="BQ70" s="386"/>
      <c r="BR70" s="386"/>
      <c r="BS70" s="386"/>
      <c r="BT70" s="386"/>
      <c r="BU70" s="386"/>
      <c r="BV70" s="386"/>
      <c r="BW70" s="387"/>
      <c r="BX70" s="387"/>
      <c r="BY70" s="388"/>
      <c r="BZ70" s="388"/>
      <c r="CA70" s="383"/>
      <c r="CB70" s="383"/>
      <c r="CC70" s="383"/>
      <c r="CD70" s="383"/>
      <c r="CE70" s="383"/>
      <c r="CF70" s="386"/>
      <c r="CG70" s="386"/>
      <c r="CH70" s="386"/>
      <c r="CI70" s="386"/>
      <c r="CJ70" s="386"/>
      <c r="CK70" s="383"/>
      <c r="CL70" s="383"/>
      <c r="CM70" s="383"/>
      <c r="CN70" s="383"/>
      <c r="CO70" s="526"/>
      <c r="CP70" s="497"/>
      <c r="CQ70" s="317" t="str">
        <f>IF(DOB!C70="","",DOB!C70)</f>
        <v/>
      </c>
      <c r="CR70" s="401"/>
      <c r="CS70" s="329"/>
      <c r="CT70" s="329"/>
      <c r="CU70" s="585"/>
      <c r="CV70" s="588"/>
      <c r="CW70" s="587"/>
      <c r="CX70" s="588"/>
      <c r="CY70" s="587"/>
      <c r="CZ70" s="588"/>
      <c r="DA70" s="587"/>
      <c r="DB70" s="588"/>
      <c r="DC70" s="587"/>
      <c r="DD70" s="588"/>
      <c r="DE70" s="587"/>
      <c r="DF70" s="588"/>
      <c r="DG70" s="587"/>
      <c r="DH70" s="588"/>
      <c r="DI70" s="587"/>
      <c r="DJ70" s="588"/>
      <c r="DK70" s="587"/>
      <c r="DL70" s="588"/>
      <c r="DM70" s="587"/>
      <c r="DN70" s="588"/>
      <c r="DO70" s="587"/>
      <c r="DP70" s="588"/>
      <c r="DQ70" s="587"/>
      <c r="DR70" s="588"/>
      <c r="DS70" s="10"/>
      <c r="DT70" s="10"/>
      <c r="DU70" s="10"/>
      <c r="DV70" s="592" t="str">
        <f t="shared" si="3"/>
        <v/>
      </c>
      <c r="DW70" s="593" t="str">
        <f t="shared" si="4"/>
        <v/>
      </c>
      <c r="DX70" s="594" t="str">
        <f t="shared" si="5"/>
        <v/>
      </c>
      <c r="DY70" s="593" t="str">
        <f t="shared" si="6"/>
        <v/>
      </c>
      <c r="DZ70" s="594" t="str">
        <f t="shared" si="7"/>
        <v/>
      </c>
      <c r="EA70" s="593" t="str">
        <f t="shared" si="8"/>
        <v/>
      </c>
      <c r="EB70" s="594" t="str">
        <f t="shared" si="9"/>
        <v/>
      </c>
      <c r="EC70" s="593" t="str">
        <f t="shared" si="10"/>
        <v/>
      </c>
      <c r="ED70" s="594" t="str">
        <f t="shared" si="11"/>
        <v/>
      </c>
      <c r="EE70" s="593" t="str">
        <f t="shared" si="12"/>
        <v/>
      </c>
      <c r="EF70" s="594" t="str">
        <f t="shared" si="13"/>
        <v/>
      </c>
      <c r="EG70" s="593" t="str">
        <f t="shared" si="14"/>
        <v/>
      </c>
      <c r="EH70" s="594" t="str">
        <f t="shared" si="15"/>
        <v/>
      </c>
      <c r="EI70" s="593" t="str">
        <f t="shared" si="16"/>
        <v/>
      </c>
      <c r="EJ70" s="594" t="str">
        <f t="shared" si="17"/>
        <v/>
      </c>
      <c r="EK70" s="593" t="str">
        <f t="shared" si="18"/>
        <v/>
      </c>
      <c r="EL70" s="594" t="str">
        <f t="shared" si="19"/>
        <v/>
      </c>
      <c r="EM70" s="593" t="str">
        <f t="shared" si="20"/>
        <v/>
      </c>
      <c r="EN70" s="594" t="str">
        <f t="shared" si="21"/>
        <v/>
      </c>
      <c r="EO70" s="593" t="str">
        <f t="shared" si="22"/>
        <v/>
      </c>
      <c r="EP70" s="405" t="str">
        <f t="shared" si="23"/>
        <v/>
      </c>
      <c r="EQ70" s="418" t="str">
        <f t="shared" si="24"/>
        <v/>
      </c>
      <c r="ER70" s="10"/>
      <c r="ES70" s="10"/>
      <c r="ET70" s="10"/>
    </row>
    <row r="71" spans="1:150" s="16" customFormat="1" ht="18" customHeight="1">
      <c r="A71" s="528">
        <v>65</v>
      </c>
      <c r="B71" s="328"/>
      <c r="C71" s="99"/>
      <c r="D71" s="101"/>
      <c r="E71" s="244"/>
      <c r="F71" s="100"/>
      <c r="G71" s="694"/>
      <c r="H71" s="695"/>
      <c r="I71" s="476" t="str">
        <f t="shared" si="27"/>
        <v/>
      </c>
      <c r="J71" s="92"/>
      <c r="K71" s="102"/>
      <c r="L71" s="92"/>
      <c r="M71" s="102"/>
      <c r="N71" s="92"/>
      <c r="O71" s="102"/>
      <c r="P71" s="515"/>
      <c r="Q71" s="271"/>
      <c r="R71" s="562"/>
      <c r="S71" s="562"/>
      <c r="T71" s="562"/>
      <c r="U71" s="562"/>
      <c r="V71" s="562"/>
      <c r="W71" s="562"/>
      <c r="X71" s="383"/>
      <c r="Y71" s="383"/>
      <c r="Z71" s="383"/>
      <c r="AA71" s="383"/>
      <c r="AB71" s="386"/>
      <c r="AC71" s="386"/>
      <c r="AD71" s="386"/>
      <c r="AE71" s="386"/>
      <c r="AF71" s="386"/>
      <c r="AG71" s="386"/>
      <c r="AH71" s="387"/>
      <c r="AI71" s="387"/>
      <c r="AJ71" s="388"/>
      <c r="AK71" s="388"/>
      <c r="AL71" s="383"/>
      <c r="AM71" s="383"/>
      <c r="AN71" s="383"/>
      <c r="AO71" s="383"/>
      <c r="AP71" s="383"/>
      <c r="AQ71" s="383"/>
      <c r="AR71" s="383"/>
      <c r="AS71" s="383"/>
      <c r="AT71" s="383"/>
      <c r="AU71" s="383"/>
      <c r="AV71" s="383"/>
      <c r="AW71" s="386"/>
      <c r="AX71" s="386"/>
      <c r="AY71" s="386"/>
      <c r="AZ71" s="386"/>
      <c r="BA71" s="386"/>
      <c r="BB71" s="386"/>
      <c r="BC71" s="387"/>
      <c r="BD71" s="387"/>
      <c r="BE71" s="388"/>
      <c r="BF71" s="388"/>
      <c r="BG71" s="383"/>
      <c r="BH71" s="383"/>
      <c r="BI71" s="383"/>
      <c r="BJ71" s="383"/>
      <c r="BK71" s="383"/>
      <c r="BL71" s="383"/>
      <c r="BM71" s="383"/>
      <c r="BN71" s="383"/>
      <c r="BO71" s="383"/>
      <c r="BP71" s="383"/>
      <c r="BQ71" s="386"/>
      <c r="BR71" s="386"/>
      <c r="BS71" s="386"/>
      <c r="BT71" s="386"/>
      <c r="BU71" s="386"/>
      <c r="BV71" s="386"/>
      <c r="BW71" s="387"/>
      <c r="BX71" s="387"/>
      <c r="BY71" s="388"/>
      <c r="BZ71" s="388"/>
      <c r="CA71" s="383"/>
      <c r="CB71" s="383"/>
      <c r="CC71" s="383"/>
      <c r="CD71" s="383"/>
      <c r="CE71" s="383"/>
      <c r="CF71" s="386"/>
      <c r="CG71" s="386"/>
      <c r="CH71" s="386"/>
      <c r="CI71" s="386"/>
      <c r="CJ71" s="386"/>
      <c r="CK71" s="383"/>
      <c r="CL71" s="383"/>
      <c r="CM71" s="383"/>
      <c r="CN71" s="383"/>
      <c r="CO71" s="526"/>
      <c r="CP71" s="497"/>
      <c r="CQ71" s="317" t="str">
        <f>IF(DOB!C71="","",DOB!C71)</f>
        <v/>
      </c>
      <c r="CR71" s="401"/>
      <c r="CS71" s="329"/>
      <c r="CT71" s="329"/>
      <c r="CU71" s="585"/>
      <c r="CV71" s="588"/>
      <c r="CW71" s="587"/>
      <c r="CX71" s="588"/>
      <c r="CY71" s="587"/>
      <c r="CZ71" s="588"/>
      <c r="DA71" s="587"/>
      <c r="DB71" s="588"/>
      <c r="DC71" s="587"/>
      <c r="DD71" s="588"/>
      <c r="DE71" s="587"/>
      <c r="DF71" s="588"/>
      <c r="DG71" s="587"/>
      <c r="DH71" s="588"/>
      <c r="DI71" s="587"/>
      <c r="DJ71" s="588"/>
      <c r="DK71" s="587"/>
      <c r="DL71" s="588"/>
      <c r="DM71" s="587"/>
      <c r="DN71" s="588"/>
      <c r="DO71" s="587"/>
      <c r="DP71" s="588"/>
      <c r="DQ71" s="587"/>
      <c r="DR71" s="588"/>
      <c r="DS71" s="10"/>
      <c r="DT71" s="10"/>
      <c r="DU71" s="10"/>
      <c r="DV71" s="592" t="str">
        <f t="shared" si="3"/>
        <v/>
      </c>
      <c r="DW71" s="593" t="str">
        <f t="shared" si="4"/>
        <v/>
      </c>
      <c r="DX71" s="594" t="str">
        <f t="shared" si="5"/>
        <v/>
      </c>
      <c r="DY71" s="593" t="str">
        <f t="shared" si="6"/>
        <v/>
      </c>
      <c r="DZ71" s="594" t="str">
        <f t="shared" si="7"/>
        <v/>
      </c>
      <c r="EA71" s="593" t="str">
        <f t="shared" si="8"/>
        <v/>
      </c>
      <c r="EB71" s="594" t="str">
        <f t="shared" si="9"/>
        <v/>
      </c>
      <c r="EC71" s="593" t="str">
        <f t="shared" si="10"/>
        <v/>
      </c>
      <c r="ED71" s="594" t="str">
        <f t="shared" si="11"/>
        <v/>
      </c>
      <c r="EE71" s="593" t="str">
        <f t="shared" si="12"/>
        <v/>
      </c>
      <c r="EF71" s="594" t="str">
        <f t="shared" si="13"/>
        <v/>
      </c>
      <c r="EG71" s="593" t="str">
        <f t="shared" si="14"/>
        <v/>
      </c>
      <c r="EH71" s="594" t="str">
        <f t="shared" si="15"/>
        <v/>
      </c>
      <c r="EI71" s="593" t="str">
        <f t="shared" si="16"/>
        <v/>
      </c>
      <c r="EJ71" s="594" t="str">
        <f t="shared" si="17"/>
        <v/>
      </c>
      <c r="EK71" s="593" t="str">
        <f t="shared" si="18"/>
        <v/>
      </c>
      <c r="EL71" s="594" t="str">
        <f t="shared" si="19"/>
        <v/>
      </c>
      <c r="EM71" s="593" t="str">
        <f t="shared" si="20"/>
        <v/>
      </c>
      <c r="EN71" s="594" t="str">
        <f t="shared" si="21"/>
        <v/>
      </c>
      <c r="EO71" s="593" t="str">
        <f t="shared" si="22"/>
        <v/>
      </c>
      <c r="EP71" s="405" t="str">
        <f t="shared" si="23"/>
        <v/>
      </c>
      <c r="EQ71" s="418" t="str">
        <f t="shared" si="24"/>
        <v/>
      </c>
      <c r="ER71" s="10"/>
      <c r="ES71" s="10"/>
      <c r="ET71" s="10"/>
    </row>
    <row r="72" spans="1:150" s="16" customFormat="1" ht="18" customHeight="1">
      <c r="A72" s="528">
        <v>66</v>
      </c>
      <c r="B72" s="328"/>
      <c r="C72" s="99"/>
      <c r="D72" s="101"/>
      <c r="E72" s="244"/>
      <c r="F72" s="100"/>
      <c r="G72" s="694"/>
      <c r="H72" s="695"/>
      <c r="I72" s="476" t="str">
        <f t="shared" ref="I72:I106" si="28">CQ72</f>
        <v/>
      </c>
      <c r="J72" s="92"/>
      <c r="K72" s="102"/>
      <c r="L72" s="92"/>
      <c r="M72" s="102"/>
      <c r="N72" s="92"/>
      <c r="O72" s="102"/>
      <c r="P72" s="515"/>
      <c r="Q72" s="271"/>
      <c r="R72" s="562"/>
      <c r="S72" s="562"/>
      <c r="T72" s="562"/>
      <c r="U72" s="562"/>
      <c r="V72" s="562"/>
      <c r="W72" s="562"/>
      <c r="X72" s="383"/>
      <c r="Y72" s="383"/>
      <c r="Z72" s="383"/>
      <c r="AA72" s="383"/>
      <c r="AB72" s="386"/>
      <c r="AC72" s="386"/>
      <c r="AD72" s="386"/>
      <c r="AE72" s="386"/>
      <c r="AF72" s="386"/>
      <c r="AG72" s="386"/>
      <c r="AH72" s="387"/>
      <c r="AI72" s="387"/>
      <c r="AJ72" s="388"/>
      <c r="AK72" s="388"/>
      <c r="AL72" s="383"/>
      <c r="AM72" s="383"/>
      <c r="AN72" s="383"/>
      <c r="AO72" s="383"/>
      <c r="AP72" s="383"/>
      <c r="AQ72" s="383"/>
      <c r="AR72" s="383"/>
      <c r="AS72" s="383"/>
      <c r="AT72" s="383"/>
      <c r="AU72" s="383"/>
      <c r="AV72" s="383"/>
      <c r="AW72" s="386"/>
      <c r="AX72" s="386"/>
      <c r="AY72" s="386"/>
      <c r="AZ72" s="386"/>
      <c r="BA72" s="386"/>
      <c r="BB72" s="386"/>
      <c r="BC72" s="387"/>
      <c r="BD72" s="387"/>
      <c r="BE72" s="388"/>
      <c r="BF72" s="388"/>
      <c r="BG72" s="383"/>
      <c r="BH72" s="383"/>
      <c r="BI72" s="383"/>
      <c r="BJ72" s="383"/>
      <c r="BK72" s="383"/>
      <c r="BL72" s="383"/>
      <c r="BM72" s="383"/>
      <c r="BN72" s="383"/>
      <c r="BO72" s="383"/>
      <c r="BP72" s="383"/>
      <c r="BQ72" s="386"/>
      <c r="BR72" s="386"/>
      <c r="BS72" s="386"/>
      <c r="BT72" s="386"/>
      <c r="BU72" s="386"/>
      <c r="BV72" s="386"/>
      <c r="BW72" s="387"/>
      <c r="BX72" s="387"/>
      <c r="BY72" s="388"/>
      <c r="BZ72" s="388"/>
      <c r="CA72" s="383"/>
      <c r="CB72" s="383"/>
      <c r="CC72" s="383"/>
      <c r="CD72" s="383"/>
      <c r="CE72" s="383"/>
      <c r="CF72" s="386"/>
      <c r="CG72" s="386"/>
      <c r="CH72" s="386"/>
      <c r="CI72" s="386"/>
      <c r="CJ72" s="386"/>
      <c r="CK72" s="383"/>
      <c r="CL72" s="383"/>
      <c r="CM72" s="383"/>
      <c r="CN72" s="383"/>
      <c r="CO72" s="526"/>
      <c r="CP72" s="497"/>
      <c r="CQ72" s="317" t="str">
        <f>IF(DOB!C72="","",DOB!C72)</f>
        <v/>
      </c>
      <c r="CR72" s="401"/>
      <c r="CS72" s="329"/>
      <c r="CT72" s="329"/>
      <c r="CU72" s="585"/>
      <c r="CV72" s="588"/>
      <c r="CW72" s="587"/>
      <c r="CX72" s="588"/>
      <c r="CY72" s="587"/>
      <c r="CZ72" s="588"/>
      <c r="DA72" s="587"/>
      <c r="DB72" s="588"/>
      <c r="DC72" s="587"/>
      <c r="DD72" s="588"/>
      <c r="DE72" s="587"/>
      <c r="DF72" s="588"/>
      <c r="DG72" s="587"/>
      <c r="DH72" s="588"/>
      <c r="DI72" s="587"/>
      <c r="DJ72" s="588"/>
      <c r="DK72" s="587"/>
      <c r="DL72" s="588"/>
      <c r="DM72" s="587"/>
      <c r="DN72" s="588"/>
      <c r="DO72" s="587"/>
      <c r="DP72" s="588"/>
      <c r="DQ72" s="587"/>
      <c r="DR72" s="588"/>
      <c r="DS72" s="10"/>
      <c r="DT72" s="10"/>
      <c r="DU72" s="10"/>
      <c r="DV72" s="592" t="str">
        <f t="shared" ref="DV72:DV106" si="29">IF(CW72="","",SUM(CU72,CW72))</f>
        <v/>
      </c>
      <c r="DW72" s="593" t="str">
        <f t="shared" ref="DW72:DW106" si="30">IF(CX72="","",SUM(CV72,CX72))</f>
        <v/>
      </c>
      <c r="DX72" s="594" t="str">
        <f t="shared" ref="DX72:DX106" si="31">IF(CY72="","",SUM(DV72,CY72))</f>
        <v/>
      </c>
      <c r="DY72" s="593" t="str">
        <f t="shared" ref="DY72:DY106" si="32">IF(CZ72="","",SUM(DW72,CZ72))</f>
        <v/>
      </c>
      <c r="DZ72" s="594" t="str">
        <f t="shared" ref="DZ72:DZ106" si="33">IF(DA72="","",SUM(DX72,DA72))</f>
        <v/>
      </c>
      <c r="EA72" s="593" t="str">
        <f t="shared" ref="EA72:EA106" si="34">IF(DB72="","",SUM(DY72,DB72))</f>
        <v/>
      </c>
      <c r="EB72" s="594" t="str">
        <f t="shared" ref="EB72:EB106" si="35">IF(DC72="","",SUM(DZ72,DC72))</f>
        <v/>
      </c>
      <c r="EC72" s="593" t="str">
        <f t="shared" ref="EC72:EC106" si="36">IF(DD72="","",SUM(EA72,DD72))</f>
        <v/>
      </c>
      <c r="ED72" s="594" t="str">
        <f t="shared" ref="ED72:ED106" si="37">IF(DE72="","",SUM(EB72,DE72))</f>
        <v/>
      </c>
      <c r="EE72" s="593" t="str">
        <f t="shared" ref="EE72:EE106" si="38">IF(DF72="","",SUM(EC72,DF72))</f>
        <v/>
      </c>
      <c r="EF72" s="594" t="str">
        <f t="shared" ref="EF72:EF106" si="39">IF(DG72="","",SUM(ED72,DG72))</f>
        <v/>
      </c>
      <c r="EG72" s="593" t="str">
        <f t="shared" ref="EG72:EG106" si="40">IF(DH72="","",SUM(EE72,DH72))</f>
        <v/>
      </c>
      <c r="EH72" s="594" t="str">
        <f t="shared" ref="EH72:EH106" si="41">IF(DI72="","",SUM(EF72,DI72))</f>
        <v/>
      </c>
      <c r="EI72" s="593" t="str">
        <f t="shared" ref="EI72:EI106" si="42">IF(DJ72="","",SUM(EG72,DJ72))</f>
        <v/>
      </c>
      <c r="EJ72" s="594" t="str">
        <f t="shared" ref="EJ72:EJ106" si="43">IF(DK72="","",SUM(EH72,DK72))</f>
        <v/>
      </c>
      <c r="EK72" s="593" t="str">
        <f t="shared" ref="EK72:EK106" si="44">IF(DL72="","",SUM(EI72,DL72))</f>
        <v/>
      </c>
      <c r="EL72" s="594" t="str">
        <f t="shared" ref="EL72:EL106" si="45">IF(DM72="","",SUM(EJ72,DM72))</f>
        <v/>
      </c>
      <c r="EM72" s="593" t="str">
        <f t="shared" ref="EM72:EM106" si="46">IF(DN72="","",SUM(EK72,DN72))</f>
        <v/>
      </c>
      <c r="EN72" s="594" t="str">
        <f t="shared" ref="EN72:EN106" si="47">IF(DO72="","",SUM(EL72,DO72))</f>
        <v/>
      </c>
      <c r="EO72" s="593" t="str">
        <f t="shared" ref="EO72:EO106" si="48">IF(DP72="","",SUM(EM72,DP72))</f>
        <v/>
      </c>
      <c r="EP72" s="405" t="str">
        <f t="shared" ref="EP72:EP106" si="49">IF(OR(F72="",DQ72=""),"",SUM(,CU72,CW72,CY72,DA72,DC72,DE72,DG72,DI72,DK72,DM72,DO72,DQ72))</f>
        <v/>
      </c>
      <c r="EQ72" s="418" t="str">
        <f t="shared" ref="EQ72:EQ106" si="50">IF(OR(G72="",DR72=""),"",SUM(,CV72,CX72,CZ72,DB72,DD72,DF72,DH72,DJ72,DL72,DN72,DP72,DR72))</f>
        <v/>
      </c>
      <c r="ER72" s="10"/>
      <c r="ES72" s="10"/>
      <c r="ET72" s="10"/>
    </row>
    <row r="73" spans="1:150" s="16" customFormat="1" ht="18" customHeight="1">
      <c r="A73" s="528">
        <v>67</v>
      </c>
      <c r="B73" s="328"/>
      <c r="C73" s="99"/>
      <c r="D73" s="101"/>
      <c r="E73" s="244"/>
      <c r="F73" s="100"/>
      <c r="G73" s="694"/>
      <c r="H73" s="695"/>
      <c r="I73" s="476" t="str">
        <f t="shared" si="28"/>
        <v/>
      </c>
      <c r="J73" s="92"/>
      <c r="K73" s="102"/>
      <c r="L73" s="92"/>
      <c r="M73" s="102"/>
      <c r="N73" s="92"/>
      <c r="O73" s="102"/>
      <c r="P73" s="515"/>
      <c r="Q73" s="271"/>
      <c r="R73" s="562"/>
      <c r="S73" s="562"/>
      <c r="T73" s="562"/>
      <c r="U73" s="562"/>
      <c r="V73" s="562"/>
      <c r="W73" s="562"/>
      <c r="X73" s="383"/>
      <c r="Y73" s="383"/>
      <c r="Z73" s="383"/>
      <c r="AA73" s="383"/>
      <c r="AB73" s="386"/>
      <c r="AC73" s="386"/>
      <c r="AD73" s="386"/>
      <c r="AE73" s="386"/>
      <c r="AF73" s="386"/>
      <c r="AG73" s="386"/>
      <c r="AH73" s="387"/>
      <c r="AI73" s="387"/>
      <c r="AJ73" s="388"/>
      <c r="AK73" s="388"/>
      <c r="AL73" s="383"/>
      <c r="AM73" s="383"/>
      <c r="AN73" s="383"/>
      <c r="AO73" s="383"/>
      <c r="AP73" s="383"/>
      <c r="AQ73" s="383"/>
      <c r="AR73" s="383"/>
      <c r="AS73" s="383"/>
      <c r="AT73" s="383"/>
      <c r="AU73" s="383"/>
      <c r="AV73" s="383"/>
      <c r="AW73" s="386"/>
      <c r="AX73" s="386"/>
      <c r="AY73" s="386"/>
      <c r="AZ73" s="386"/>
      <c r="BA73" s="386"/>
      <c r="BB73" s="386"/>
      <c r="BC73" s="387"/>
      <c r="BD73" s="387"/>
      <c r="BE73" s="388"/>
      <c r="BF73" s="388"/>
      <c r="BG73" s="383"/>
      <c r="BH73" s="383"/>
      <c r="BI73" s="383"/>
      <c r="BJ73" s="383"/>
      <c r="BK73" s="383"/>
      <c r="BL73" s="383"/>
      <c r="BM73" s="383"/>
      <c r="BN73" s="383"/>
      <c r="BO73" s="383"/>
      <c r="BP73" s="383"/>
      <c r="BQ73" s="386"/>
      <c r="BR73" s="386"/>
      <c r="BS73" s="386"/>
      <c r="BT73" s="386"/>
      <c r="BU73" s="386"/>
      <c r="BV73" s="386"/>
      <c r="BW73" s="387"/>
      <c r="BX73" s="387"/>
      <c r="BY73" s="388"/>
      <c r="BZ73" s="388"/>
      <c r="CA73" s="383"/>
      <c r="CB73" s="383"/>
      <c r="CC73" s="383"/>
      <c r="CD73" s="383"/>
      <c r="CE73" s="383"/>
      <c r="CF73" s="386"/>
      <c r="CG73" s="386"/>
      <c r="CH73" s="386"/>
      <c r="CI73" s="386"/>
      <c r="CJ73" s="386"/>
      <c r="CK73" s="383"/>
      <c r="CL73" s="383"/>
      <c r="CM73" s="383"/>
      <c r="CN73" s="383"/>
      <c r="CO73" s="526"/>
      <c r="CP73" s="497"/>
      <c r="CQ73" s="317" t="str">
        <f>IF(DOB!C73="","",DOB!C73)</f>
        <v/>
      </c>
      <c r="CR73" s="401"/>
      <c r="CS73" s="329"/>
      <c r="CT73" s="329"/>
      <c r="CU73" s="585"/>
      <c r="CV73" s="588"/>
      <c r="CW73" s="587"/>
      <c r="CX73" s="588"/>
      <c r="CY73" s="587"/>
      <c r="CZ73" s="588"/>
      <c r="DA73" s="587"/>
      <c r="DB73" s="588"/>
      <c r="DC73" s="587"/>
      <c r="DD73" s="588"/>
      <c r="DE73" s="587"/>
      <c r="DF73" s="588"/>
      <c r="DG73" s="587"/>
      <c r="DH73" s="588"/>
      <c r="DI73" s="587"/>
      <c r="DJ73" s="588"/>
      <c r="DK73" s="587"/>
      <c r="DL73" s="588"/>
      <c r="DM73" s="587"/>
      <c r="DN73" s="588"/>
      <c r="DO73" s="587"/>
      <c r="DP73" s="588"/>
      <c r="DQ73" s="587"/>
      <c r="DR73" s="588"/>
      <c r="DS73" s="10"/>
      <c r="DT73" s="10"/>
      <c r="DU73" s="10"/>
      <c r="DV73" s="592" t="str">
        <f t="shared" si="29"/>
        <v/>
      </c>
      <c r="DW73" s="593" t="str">
        <f t="shared" si="30"/>
        <v/>
      </c>
      <c r="DX73" s="594" t="str">
        <f t="shared" si="31"/>
        <v/>
      </c>
      <c r="DY73" s="593" t="str">
        <f t="shared" si="32"/>
        <v/>
      </c>
      <c r="DZ73" s="594" t="str">
        <f t="shared" si="33"/>
        <v/>
      </c>
      <c r="EA73" s="593" t="str">
        <f t="shared" si="34"/>
        <v/>
      </c>
      <c r="EB73" s="594" t="str">
        <f t="shared" si="35"/>
        <v/>
      </c>
      <c r="EC73" s="593" t="str">
        <f t="shared" si="36"/>
        <v/>
      </c>
      <c r="ED73" s="594" t="str">
        <f t="shared" si="37"/>
        <v/>
      </c>
      <c r="EE73" s="593" t="str">
        <f t="shared" si="38"/>
        <v/>
      </c>
      <c r="EF73" s="594" t="str">
        <f t="shared" si="39"/>
        <v/>
      </c>
      <c r="EG73" s="593" t="str">
        <f t="shared" si="40"/>
        <v/>
      </c>
      <c r="EH73" s="594" t="str">
        <f t="shared" si="41"/>
        <v/>
      </c>
      <c r="EI73" s="593" t="str">
        <f t="shared" si="42"/>
        <v/>
      </c>
      <c r="EJ73" s="594" t="str">
        <f t="shared" si="43"/>
        <v/>
      </c>
      <c r="EK73" s="593" t="str">
        <f t="shared" si="44"/>
        <v/>
      </c>
      <c r="EL73" s="594" t="str">
        <f t="shared" si="45"/>
        <v/>
      </c>
      <c r="EM73" s="593" t="str">
        <f t="shared" si="46"/>
        <v/>
      </c>
      <c r="EN73" s="594" t="str">
        <f t="shared" si="47"/>
        <v/>
      </c>
      <c r="EO73" s="593" t="str">
        <f t="shared" si="48"/>
        <v/>
      </c>
      <c r="EP73" s="405" t="str">
        <f t="shared" si="49"/>
        <v/>
      </c>
      <c r="EQ73" s="418" t="str">
        <f t="shared" si="50"/>
        <v/>
      </c>
      <c r="ER73" s="10"/>
      <c r="ES73" s="10"/>
      <c r="ET73" s="10"/>
    </row>
    <row r="74" spans="1:150" s="16" customFormat="1" ht="18" customHeight="1">
      <c r="A74" s="528">
        <v>68</v>
      </c>
      <c r="B74" s="328"/>
      <c r="C74" s="99"/>
      <c r="D74" s="101"/>
      <c r="E74" s="244"/>
      <c r="F74" s="100"/>
      <c r="G74" s="694"/>
      <c r="H74" s="695"/>
      <c r="I74" s="476" t="str">
        <f t="shared" si="28"/>
        <v/>
      </c>
      <c r="J74" s="92"/>
      <c r="K74" s="102"/>
      <c r="L74" s="92"/>
      <c r="M74" s="102"/>
      <c r="N74" s="92"/>
      <c r="O74" s="102"/>
      <c r="P74" s="515"/>
      <c r="Q74" s="271"/>
      <c r="R74" s="562"/>
      <c r="S74" s="562"/>
      <c r="T74" s="562"/>
      <c r="U74" s="562"/>
      <c r="V74" s="562"/>
      <c r="W74" s="562"/>
      <c r="X74" s="383"/>
      <c r="Y74" s="383"/>
      <c r="Z74" s="383"/>
      <c r="AA74" s="383"/>
      <c r="AB74" s="386"/>
      <c r="AC74" s="386"/>
      <c r="AD74" s="386"/>
      <c r="AE74" s="386"/>
      <c r="AF74" s="386"/>
      <c r="AG74" s="386"/>
      <c r="AH74" s="387"/>
      <c r="AI74" s="387"/>
      <c r="AJ74" s="388"/>
      <c r="AK74" s="388"/>
      <c r="AL74" s="383"/>
      <c r="AM74" s="383"/>
      <c r="AN74" s="383"/>
      <c r="AO74" s="383"/>
      <c r="AP74" s="383"/>
      <c r="AQ74" s="383"/>
      <c r="AR74" s="383"/>
      <c r="AS74" s="383"/>
      <c r="AT74" s="383"/>
      <c r="AU74" s="383"/>
      <c r="AV74" s="383"/>
      <c r="AW74" s="386"/>
      <c r="AX74" s="386"/>
      <c r="AY74" s="386"/>
      <c r="AZ74" s="386"/>
      <c r="BA74" s="386"/>
      <c r="BB74" s="386"/>
      <c r="BC74" s="387"/>
      <c r="BD74" s="387"/>
      <c r="BE74" s="388"/>
      <c r="BF74" s="388"/>
      <c r="BG74" s="383"/>
      <c r="BH74" s="383"/>
      <c r="BI74" s="383"/>
      <c r="BJ74" s="383"/>
      <c r="BK74" s="383"/>
      <c r="BL74" s="383"/>
      <c r="BM74" s="383"/>
      <c r="BN74" s="383"/>
      <c r="BO74" s="383"/>
      <c r="BP74" s="383"/>
      <c r="BQ74" s="386"/>
      <c r="BR74" s="386"/>
      <c r="BS74" s="386"/>
      <c r="BT74" s="386"/>
      <c r="BU74" s="386"/>
      <c r="BV74" s="386"/>
      <c r="BW74" s="387"/>
      <c r="BX74" s="387"/>
      <c r="BY74" s="388"/>
      <c r="BZ74" s="388"/>
      <c r="CA74" s="383"/>
      <c r="CB74" s="383"/>
      <c r="CC74" s="383"/>
      <c r="CD74" s="383"/>
      <c r="CE74" s="383"/>
      <c r="CF74" s="386"/>
      <c r="CG74" s="386"/>
      <c r="CH74" s="386"/>
      <c r="CI74" s="386"/>
      <c r="CJ74" s="386"/>
      <c r="CK74" s="383"/>
      <c r="CL74" s="383"/>
      <c r="CM74" s="383"/>
      <c r="CN74" s="383"/>
      <c r="CO74" s="526"/>
      <c r="CP74" s="497"/>
      <c r="CQ74" s="317" t="str">
        <f>IF(DOB!C74="","",DOB!C74)</f>
        <v/>
      </c>
      <c r="CR74" s="401"/>
      <c r="CS74" s="329"/>
      <c r="CT74" s="329"/>
      <c r="CU74" s="585"/>
      <c r="CV74" s="588"/>
      <c r="CW74" s="587"/>
      <c r="CX74" s="588"/>
      <c r="CY74" s="587"/>
      <c r="CZ74" s="588"/>
      <c r="DA74" s="587"/>
      <c r="DB74" s="588"/>
      <c r="DC74" s="587"/>
      <c r="DD74" s="588"/>
      <c r="DE74" s="587"/>
      <c r="DF74" s="588"/>
      <c r="DG74" s="587"/>
      <c r="DH74" s="588"/>
      <c r="DI74" s="587"/>
      <c r="DJ74" s="588"/>
      <c r="DK74" s="587"/>
      <c r="DL74" s="588"/>
      <c r="DM74" s="587"/>
      <c r="DN74" s="588"/>
      <c r="DO74" s="587"/>
      <c r="DP74" s="588"/>
      <c r="DQ74" s="587"/>
      <c r="DR74" s="588"/>
      <c r="DS74" s="10"/>
      <c r="DT74" s="10"/>
      <c r="DU74" s="10"/>
      <c r="DV74" s="592" t="str">
        <f t="shared" si="29"/>
        <v/>
      </c>
      <c r="DW74" s="593" t="str">
        <f t="shared" si="30"/>
        <v/>
      </c>
      <c r="DX74" s="594" t="str">
        <f t="shared" si="31"/>
        <v/>
      </c>
      <c r="DY74" s="593" t="str">
        <f t="shared" si="32"/>
        <v/>
      </c>
      <c r="DZ74" s="594" t="str">
        <f t="shared" si="33"/>
        <v/>
      </c>
      <c r="EA74" s="593" t="str">
        <f t="shared" si="34"/>
        <v/>
      </c>
      <c r="EB74" s="594" t="str">
        <f t="shared" si="35"/>
        <v/>
      </c>
      <c r="EC74" s="593" t="str">
        <f t="shared" si="36"/>
        <v/>
      </c>
      <c r="ED74" s="594" t="str">
        <f t="shared" si="37"/>
        <v/>
      </c>
      <c r="EE74" s="593" t="str">
        <f t="shared" si="38"/>
        <v/>
      </c>
      <c r="EF74" s="594" t="str">
        <f t="shared" si="39"/>
        <v/>
      </c>
      <c r="EG74" s="593" t="str">
        <f t="shared" si="40"/>
        <v/>
      </c>
      <c r="EH74" s="594" t="str">
        <f t="shared" si="41"/>
        <v/>
      </c>
      <c r="EI74" s="593" t="str">
        <f t="shared" si="42"/>
        <v/>
      </c>
      <c r="EJ74" s="594" t="str">
        <f t="shared" si="43"/>
        <v/>
      </c>
      <c r="EK74" s="593" t="str">
        <f t="shared" si="44"/>
        <v/>
      </c>
      <c r="EL74" s="594" t="str">
        <f t="shared" si="45"/>
        <v/>
      </c>
      <c r="EM74" s="593" t="str">
        <f t="shared" si="46"/>
        <v/>
      </c>
      <c r="EN74" s="594" t="str">
        <f t="shared" si="47"/>
        <v/>
      </c>
      <c r="EO74" s="593" t="str">
        <f t="shared" si="48"/>
        <v/>
      </c>
      <c r="EP74" s="405" t="str">
        <f t="shared" si="49"/>
        <v/>
      </c>
      <c r="EQ74" s="418" t="str">
        <f t="shared" si="50"/>
        <v/>
      </c>
      <c r="ER74" s="10"/>
      <c r="ES74" s="10"/>
      <c r="ET74" s="10"/>
    </row>
    <row r="75" spans="1:150" s="16" customFormat="1" ht="18" customHeight="1">
      <c r="A75" s="528">
        <v>69</v>
      </c>
      <c r="B75" s="328"/>
      <c r="C75" s="99"/>
      <c r="D75" s="101"/>
      <c r="E75" s="244"/>
      <c r="F75" s="100"/>
      <c r="G75" s="694"/>
      <c r="H75" s="695"/>
      <c r="I75" s="476" t="str">
        <f t="shared" si="28"/>
        <v/>
      </c>
      <c r="J75" s="92"/>
      <c r="K75" s="102"/>
      <c r="L75" s="92"/>
      <c r="M75" s="102"/>
      <c r="N75" s="92"/>
      <c r="O75" s="102"/>
      <c r="P75" s="515"/>
      <c r="Q75" s="271"/>
      <c r="R75" s="562"/>
      <c r="S75" s="562"/>
      <c r="T75" s="562"/>
      <c r="U75" s="562"/>
      <c r="V75" s="562"/>
      <c r="W75" s="562"/>
      <c r="X75" s="383"/>
      <c r="Y75" s="383"/>
      <c r="Z75" s="383"/>
      <c r="AA75" s="383"/>
      <c r="AB75" s="386"/>
      <c r="AC75" s="386"/>
      <c r="AD75" s="386"/>
      <c r="AE75" s="386"/>
      <c r="AF75" s="386"/>
      <c r="AG75" s="386"/>
      <c r="AH75" s="387"/>
      <c r="AI75" s="387"/>
      <c r="AJ75" s="388"/>
      <c r="AK75" s="388"/>
      <c r="AL75" s="383"/>
      <c r="AM75" s="383"/>
      <c r="AN75" s="383"/>
      <c r="AO75" s="383"/>
      <c r="AP75" s="383"/>
      <c r="AQ75" s="383"/>
      <c r="AR75" s="383"/>
      <c r="AS75" s="383"/>
      <c r="AT75" s="383"/>
      <c r="AU75" s="383"/>
      <c r="AV75" s="383"/>
      <c r="AW75" s="386"/>
      <c r="AX75" s="386"/>
      <c r="AY75" s="386"/>
      <c r="AZ75" s="386"/>
      <c r="BA75" s="386"/>
      <c r="BB75" s="386"/>
      <c r="BC75" s="387"/>
      <c r="BD75" s="387"/>
      <c r="BE75" s="388"/>
      <c r="BF75" s="388"/>
      <c r="BG75" s="383"/>
      <c r="BH75" s="383"/>
      <c r="BI75" s="383"/>
      <c r="BJ75" s="383"/>
      <c r="BK75" s="383"/>
      <c r="BL75" s="383"/>
      <c r="BM75" s="383"/>
      <c r="BN75" s="383"/>
      <c r="BO75" s="383"/>
      <c r="BP75" s="383"/>
      <c r="BQ75" s="386"/>
      <c r="BR75" s="386"/>
      <c r="BS75" s="386"/>
      <c r="BT75" s="386"/>
      <c r="BU75" s="386"/>
      <c r="BV75" s="386"/>
      <c r="BW75" s="387"/>
      <c r="BX75" s="387"/>
      <c r="BY75" s="388"/>
      <c r="BZ75" s="388"/>
      <c r="CA75" s="383"/>
      <c r="CB75" s="383"/>
      <c r="CC75" s="383"/>
      <c r="CD75" s="383"/>
      <c r="CE75" s="383"/>
      <c r="CF75" s="386"/>
      <c r="CG75" s="386"/>
      <c r="CH75" s="386"/>
      <c r="CI75" s="386"/>
      <c r="CJ75" s="386"/>
      <c r="CK75" s="383"/>
      <c r="CL75" s="383"/>
      <c r="CM75" s="383"/>
      <c r="CN75" s="383"/>
      <c r="CO75" s="526"/>
      <c r="CP75" s="497"/>
      <c r="CQ75" s="317" t="str">
        <f>IF(DOB!C75="","",DOB!C75)</f>
        <v/>
      </c>
      <c r="CR75" s="401"/>
      <c r="CS75" s="329"/>
      <c r="CT75" s="329"/>
      <c r="CU75" s="585"/>
      <c r="CV75" s="588"/>
      <c r="CW75" s="587"/>
      <c r="CX75" s="588"/>
      <c r="CY75" s="587"/>
      <c r="CZ75" s="588"/>
      <c r="DA75" s="587"/>
      <c r="DB75" s="588"/>
      <c r="DC75" s="587"/>
      <c r="DD75" s="588"/>
      <c r="DE75" s="587"/>
      <c r="DF75" s="588"/>
      <c r="DG75" s="587"/>
      <c r="DH75" s="588"/>
      <c r="DI75" s="587"/>
      <c r="DJ75" s="588"/>
      <c r="DK75" s="587"/>
      <c r="DL75" s="588"/>
      <c r="DM75" s="587"/>
      <c r="DN75" s="588"/>
      <c r="DO75" s="587"/>
      <c r="DP75" s="588"/>
      <c r="DQ75" s="587"/>
      <c r="DR75" s="588"/>
      <c r="DS75" s="10"/>
      <c r="DT75" s="10"/>
      <c r="DU75" s="10"/>
      <c r="DV75" s="592" t="str">
        <f t="shared" si="29"/>
        <v/>
      </c>
      <c r="DW75" s="593" t="str">
        <f t="shared" si="30"/>
        <v/>
      </c>
      <c r="DX75" s="594" t="str">
        <f t="shared" si="31"/>
        <v/>
      </c>
      <c r="DY75" s="593" t="str">
        <f t="shared" si="32"/>
        <v/>
      </c>
      <c r="DZ75" s="594" t="str">
        <f t="shared" si="33"/>
        <v/>
      </c>
      <c r="EA75" s="593" t="str">
        <f t="shared" si="34"/>
        <v/>
      </c>
      <c r="EB75" s="594" t="str">
        <f t="shared" si="35"/>
        <v/>
      </c>
      <c r="EC75" s="593" t="str">
        <f t="shared" si="36"/>
        <v/>
      </c>
      <c r="ED75" s="594" t="str">
        <f t="shared" si="37"/>
        <v/>
      </c>
      <c r="EE75" s="593" t="str">
        <f t="shared" si="38"/>
        <v/>
      </c>
      <c r="EF75" s="594" t="str">
        <f t="shared" si="39"/>
        <v/>
      </c>
      <c r="EG75" s="593" t="str">
        <f t="shared" si="40"/>
        <v/>
      </c>
      <c r="EH75" s="594" t="str">
        <f t="shared" si="41"/>
        <v/>
      </c>
      <c r="EI75" s="593" t="str">
        <f t="shared" si="42"/>
        <v/>
      </c>
      <c r="EJ75" s="594" t="str">
        <f t="shared" si="43"/>
        <v/>
      </c>
      <c r="EK75" s="593" t="str">
        <f t="shared" si="44"/>
        <v/>
      </c>
      <c r="EL75" s="594" t="str">
        <f t="shared" si="45"/>
        <v/>
      </c>
      <c r="EM75" s="593" t="str">
        <f t="shared" si="46"/>
        <v/>
      </c>
      <c r="EN75" s="594" t="str">
        <f t="shared" si="47"/>
        <v/>
      </c>
      <c r="EO75" s="593" t="str">
        <f t="shared" si="48"/>
        <v/>
      </c>
      <c r="EP75" s="405" t="str">
        <f t="shared" si="49"/>
        <v/>
      </c>
      <c r="EQ75" s="418" t="str">
        <f t="shared" si="50"/>
        <v/>
      </c>
      <c r="ER75" s="10"/>
      <c r="ES75" s="10"/>
      <c r="ET75" s="10"/>
    </row>
    <row r="76" spans="1:150" s="16" customFormat="1" ht="18" customHeight="1">
      <c r="A76" s="528">
        <v>70</v>
      </c>
      <c r="B76" s="328"/>
      <c r="C76" s="99"/>
      <c r="D76" s="101"/>
      <c r="E76" s="244"/>
      <c r="F76" s="100"/>
      <c r="G76" s="694"/>
      <c r="H76" s="695"/>
      <c r="I76" s="476" t="str">
        <f t="shared" si="28"/>
        <v/>
      </c>
      <c r="J76" s="92"/>
      <c r="K76" s="102"/>
      <c r="L76" s="92"/>
      <c r="M76" s="102"/>
      <c r="N76" s="92"/>
      <c r="O76" s="102"/>
      <c r="P76" s="515"/>
      <c r="Q76" s="271"/>
      <c r="R76" s="562"/>
      <c r="S76" s="562"/>
      <c r="T76" s="562"/>
      <c r="U76" s="562"/>
      <c r="V76" s="562"/>
      <c r="W76" s="562"/>
      <c r="X76" s="383"/>
      <c r="Y76" s="383"/>
      <c r="Z76" s="383"/>
      <c r="AA76" s="383"/>
      <c r="AB76" s="386"/>
      <c r="AC76" s="386"/>
      <c r="AD76" s="386"/>
      <c r="AE76" s="386"/>
      <c r="AF76" s="386"/>
      <c r="AG76" s="386"/>
      <c r="AH76" s="387"/>
      <c r="AI76" s="387"/>
      <c r="AJ76" s="388"/>
      <c r="AK76" s="388"/>
      <c r="AL76" s="383"/>
      <c r="AM76" s="383"/>
      <c r="AN76" s="383"/>
      <c r="AO76" s="383"/>
      <c r="AP76" s="383"/>
      <c r="AQ76" s="383"/>
      <c r="AR76" s="383"/>
      <c r="AS76" s="383"/>
      <c r="AT76" s="383"/>
      <c r="AU76" s="383"/>
      <c r="AV76" s="383"/>
      <c r="AW76" s="386"/>
      <c r="AX76" s="386"/>
      <c r="AY76" s="386"/>
      <c r="AZ76" s="386"/>
      <c r="BA76" s="386"/>
      <c r="BB76" s="386"/>
      <c r="BC76" s="387"/>
      <c r="BD76" s="387"/>
      <c r="BE76" s="388"/>
      <c r="BF76" s="388"/>
      <c r="BG76" s="383"/>
      <c r="BH76" s="383"/>
      <c r="BI76" s="383"/>
      <c r="BJ76" s="383"/>
      <c r="BK76" s="383"/>
      <c r="BL76" s="383"/>
      <c r="BM76" s="383"/>
      <c r="BN76" s="383"/>
      <c r="BO76" s="383"/>
      <c r="BP76" s="383"/>
      <c r="BQ76" s="386"/>
      <c r="BR76" s="386"/>
      <c r="BS76" s="386"/>
      <c r="BT76" s="386"/>
      <c r="BU76" s="386"/>
      <c r="BV76" s="386"/>
      <c r="BW76" s="387"/>
      <c r="BX76" s="387"/>
      <c r="BY76" s="388"/>
      <c r="BZ76" s="388"/>
      <c r="CA76" s="383"/>
      <c r="CB76" s="383"/>
      <c r="CC76" s="383"/>
      <c r="CD76" s="383"/>
      <c r="CE76" s="383"/>
      <c r="CF76" s="386"/>
      <c r="CG76" s="386"/>
      <c r="CH76" s="386"/>
      <c r="CI76" s="386"/>
      <c r="CJ76" s="386"/>
      <c r="CK76" s="383"/>
      <c r="CL76" s="383"/>
      <c r="CM76" s="383"/>
      <c r="CN76" s="383"/>
      <c r="CO76" s="526"/>
      <c r="CP76" s="497"/>
      <c r="CQ76" s="317" t="str">
        <f>IF(DOB!C76="","",DOB!C76)</f>
        <v/>
      </c>
      <c r="CR76" s="401"/>
      <c r="CS76" s="329"/>
      <c r="CT76" s="329"/>
      <c r="CU76" s="585"/>
      <c r="CV76" s="588"/>
      <c r="CW76" s="587"/>
      <c r="CX76" s="588"/>
      <c r="CY76" s="587"/>
      <c r="CZ76" s="588"/>
      <c r="DA76" s="587"/>
      <c r="DB76" s="588"/>
      <c r="DC76" s="587"/>
      <c r="DD76" s="588"/>
      <c r="DE76" s="587"/>
      <c r="DF76" s="588"/>
      <c r="DG76" s="587"/>
      <c r="DH76" s="588"/>
      <c r="DI76" s="587"/>
      <c r="DJ76" s="588"/>
      <c r="DK76" s="587"/>
      <c r="DL76" s="588"/>
      <c r="DM76" s="587"/>
      <c r="DN76" s="588"/>
      <c r="DO76" s="587"/>
      <c r="DP76" s="588"/>
      <c r="DQ76" s="587"/>
      <c r="DR76" s="588"/>
      <c r="DS76" s="10"/>
      <c r="DT76" s="10"/>
      <c r="DU76" s="10"/>
      <c r="DV76" s="592" t="str">
        <f t="shared" si="29"/>
        <v/>
      </c>
      <c r="DW76" s="593" t="str">
        <f t="shared" si="30"/>
        <v/>
      </c>
      <c r="DX76" s="594" t="str">
        <f t="shared" si="31"/>
        <v/>
      </c>
      <c r="DY76" s="593" t="str">
        <f t="shared" si="32"/>
        <v/>
      </c>
      <c r="DZ76" s="594" t="str">
        <f t="shared" si="33"/>
        <v/>
      </c>
      <c r="EA76" s="593" t="str">
        <f t="shared" si="34"/>
        <v/>
      </c>
      <c r="EB76" s="594" t="str">
        <f t="shared" si="35"/>
        <v/>
      </c>
      <c r="EC76" s="593" t="str">
        <f t="shared" si="36"/>
        <v/>
      </c>
      <c r="ED76" s="594" t="str">
        <f t="shared" si="37"/>
        <v/>
      </c>
      <c r="EE76" s="593" t="str">
        <f t="shared" si="38"/>
        <v/>
      </c>
      <c r="EF76" s="594" t="str">
        <f t="shared" si="39"/>
        <v/>
      </c>
      <c r="EG76" s="593" t="str">
        <f t="shared" si="40"/>
        <v/>
      </c>
      <c r="EH76" s="594" t="str">
        <f t="shared" si="41"/>
        <v/>
      </c>
      <c r="EI76" s="593" t="str">
        <f t="shared" si="42"/>
        <v/>
      </c>
      <c r="EJ76" s="594" t="str">
        <f t="shared" si="43"/>
        <v/>
      </c>
      <c r="EK76" s="593" t="str">
        <f t="shared" si="44"/>
        <v/>
      </c>
      <c r="EL76" s="594" t="str">
        <f t="shared" si="45"/>
        <v/>
      </c>
      <c r="EM76" s="593" t="str">
        <f t="shared" si="46"/>
        <v/>
      </c>
      <c r="EN76" s="594" t="str">
        <f t="shared" si="47"/>
        <v/>
      </c>
      <c r="EO76" s="593" t="str">
        <f t="shared" si="48"/>
        <v/>
      </c>
      <c r="EP76" s="405" t="str">
        <f t="shared" si="49"/>
        <v/>
      </c>
      <c r="EQ76" s="418" t="str">
        <f t="shared" si="50"/>
        <v/>
      </c>
      <c r="ER76" s="10"/>
      <c r="ES76" s="10"/>
      <c r="ET76" s="10"/>
    </row>
    <row r="77" spans="1:150" s="16" customFormat="1" ht="18" customHeight="1">
      <c r="A77" s="528">
        <v>71</v>
      </c>
      <c r="B77" s="328"/>
      <c r="C77" s="99"/>
      <c r="D77" s="101"/>
      <c r="E77" s="244"/>
      <c r="F77" s="100"/>
      <c r="G77" s="694"/>
      <c r="H77" s="695"/>
      <c r="I77" s="476" t="str">
        <f t="shared" si="28"/>
        <v/>
      </c>
      <c r="J77" s="92"/>
      <c r="K77" s="102"/>
      <c r="L77" s="92"/>
      <c r="M77" s="102"/>
      <c r="N77" s="92"/>
      <c r="O77" s="102"/>
      <c r="P77" s="515"/>
      <c r="Q77" s="271"/>
      <c r="R77" s="562"/>
      <c r="S77" s="562"/>
      <c r="T77" s="562"/>
      <c r="U77" s="562"/>
      <c r="V77" s="562"/>
      <c r="W77" s="562"/>
      <c r="X77" s="383"/>
      <c r="Y77" s="383"/>
      <c r="Z77" s="383"/>
      <c r="AA77" s="383"/>
      <c r="AB77" s="386"/>
      <c r="AC77" s="386"/>
      <c r="AD77" s="386"/>
      <c r="AE77" s="386"/>
      <c r="AF77" s="386"/>
      <c r="AG77" s="386"/>
      <c r="AH77" s="387"/>
      <c r="AI77" s="387"/>
      <c r="AJ77" s="388"/>
      <c r="AK77" s="388"/>
      <c r="AL77" s="383"/>
      <c r="AM77" s="383"/>
      <c r="AN77" s="383"/>
      <c r="AO77" s="383"/>
      <c r="AP77" s="383"/>
      <c r="AQ77" s="383"/>
      <c r="AR77" s="383"/>
      <c r="AS77" s="383"/>
      <c r="AT77" s="383"/>
      <c r="AU77" s="383"/>
      <c r="AV77" s="383"/>
      <c r="AW77" s="386"/>
      <c r="AX77" s="386"/>
      <c r="AY77" s="386"/>
      <c r="AZ77" s="386"/>
      <c r="BA77" s="386"/>
      <c r="BB77" s="386"/>
      <c r="BC77" s="387"/>
      <c r="BD77" s="387"/>
      <c r="BE77" s="388"/>
      <c r="BF77" s="388"/>
      <c r="BG77" s="383"/>
      <c r="BH77" s="383"/>
      <c r="BI77" s="383"/>
      <c r="BJ77" s="383"/>
      <c r="BK77" s="383"/>
      <c r="BL77" s="383"/>
      <c r="BM77" s="383"/>
      <c r="BN77" s="383"/>
      <c r="BO77" s="383"/>
      <c r="BP77" s="383"/>
      <c r="BQ77" s="386"/>
      <c r="BR77" s="386"/>
      <c r="BS77" s="386"/>
      <c r="BT77" s="386"/>
      <c r="BU77" s="386"/>
      <c r="BV77" s="386"/>
      <c r="BW77" s="387"/>
      <c r="BX77" s="387"/>
      <c r="BY77" s="388"/>
      <c r="BZ77" s="388"/>
      <c r="CA77" s="383"/>
      <c r="CB77" s="383"/>
      <c r="CC77" s="383"/>
      <c r="CD77" s="383"/>
      <c r="CE77" s="383"/>
      <c r="CF77" s="386"/>
      <c r="CG77" s="386"/>
      <c r="CH77" s="386"/>
      <c r="CI77" s="386"/>
      <c r="CJ77" s="386"/>
      <c r="CK77" s="383"/>
      <c r="CL77" s="383"/>
      <c r="CM77" s="383"/>
      <c r="CN77" s="383"/>
      <c r="CO77" s="526"/>
      <c r="CP77" s="497"/>
      <c r="CQ77" s="317" t="str">
        <f>IF(DOB!C77="","",DOB!C77)</f>
        <v/>
      </c>
      <c r="CR77" s="401"/>
      <c r="CS77" s="329"/>
      <c r="CT77" s="329"/>
      <c r="CU77" s="585"/>
      <c r="CV77" s="588"/>
      <c r="CW77" s="587"/>
      <c r="CX77" s="588"/>
      <c r="CY77" s="587"/>
      <c r="CZ77" s="588"/>
      <c r="DA77" s="587"/>
      <c r="DB77" s="588"/>
      <c r="DC77" s="587"/>
      <c r="DD77" s="588"/>
      <c r="DE77" s="587"/>
      <c r="DF77" s="588"/>
      <c r="DG77" s="587"/>
      <c r="DH77" s="588"/>
      <c r="DI77" s="587"/>
      <c r="DJ77" s="588"/>
      <c r="DK77" s="587"/>
      <c r="DL77" s="588"/>
      <c r="DM77" s="587"/>
      <c r="DN77" s="588"/>
      <c r="DO77" s="587"/>
      <c r="DP77" s="588"/>
      <c r="DQ77" s="587"/>
      <c r="DR77" s="588"/>
      <c r="DS77" s="10"/>
      <c r="DT77" s="10"/>
      <c r="DU77" s="10"/>
      <c r="DV77" s="592" t="str">
        <f t="shared" si="29"/>
        <v/>
      </c>
      <c r="DW77" s="593" t="str">
        <f t="shared" si="30"/>
        <v/>
      </c>
      <c r="DX77" s="594" t="str">
        <f t="shared" si="31"/>
        <v/>
      </c>
      <c r="DY77" s="593" t="str">
        <f t="shared" si="32"/>
        <v/>
      </c>
      <c r="DZ77" s="594" t="str">
        <f t="shared" si="33"/>
        <v/>
      </c>
      <c r="EA77" s="593" t="str">
        <f t="shared" si="34"/>
        <v/>
      </c>
      <c r="EB77" s="594" t="str">
        <f t="shared" si="35"/>
        <v/>
      </c>
      <c r="EC77" s="593" t="str">
        <f t="shared" si="36"/>
        <v/>
      </c>
      <c r="ED77" s="594" t="str">
        <f t="shared" si="37"/>
        <v/>
      </c>
      <c r="EE77" s="593" t="str">
        <f t="shared" si="38"/>
        <v/>
      </c>
      <c r="EF77" s="594" t="str">
        <f t="shared" si="39"/>
        <v/>
      </c>
      <c r="EG77" s="593" t="str">
        <f t="shared" si="40"/>
        <v/>
      </c>
      <c r="EH77" s="594" t="str">
        <f t="shared" si="41"/>
        <v/>
      </c>
      <c r="EI77" s="593" t="str">
        <f t="shared" si="42"/>
        <v/>
      </c>
      <c r="EJ77" s="594" t="str">
        <f t="shared" si="43"/>
        <v/>
      </c>
      <c r="EK77" s="593" t="str">
        <f t="shared" si="44"/>
        <v/>
      </c>
      <c r="EL77" s="594" t="str">
        <f t="shared" si="45"/>
        <v/>
      </c>
      <c r="EM77" s="593" t="str">
        <f t="shared" si="46"/>
        <v/>
      </c>
      <c r="EN77" s="594" t="str">
        <f t="shared" si="47"/>
        <v/>
      </c>
      <c r="EO77" s="593" t="str">
        <f t="shared" si="48"/>
        <v/>
      </c>
      <c r="EP77" s="405" t="str">
        <f t="shared" si="49"/>
        <v/>
      </c>
      <c r="EQ77" s="418" t="str">
        <f t="shared" si="50"/>
        <v/>
      </c>
      <c r="ER77" s="10"/>
      <c r="ES77" s="10"/>
      <c r="ET77" s="10"/>
    </row>
    <row r="78" spans="1:150" s="16" customFormat="1" ht="18" customHeight="1">
      <c r="A78" s="528">
        <v>72</v>
      </c>
      <c r="B78" s="328"/>
      <c r="C78" s="99"/>
      <c r="D78" s="101"/>
      <c r="E78" s="244"/>
      <c r="F78" s="100"/>
      <c r="G78" s="694"/>
      <c r="H78" s="695"/>
      <c r="I78" s="476" t="str">
        <f t="shared" si="28"/>
        <v/>
      </c>
      <c r="J78" s="92"/>
      <c r="K78" s="102"/>
      <c r="L78" s="92"/>
      <c r="M78" s="102"/>
      <c r="N78" s="92"/>
      <c r="O78" s="102"/>
      <c r="P78" s="515"/>
      <c r="Q78" s="271"/>
      <c r="R78" s="562"/>
      <c r="S78" s="562"/>
      <c r="T78" s="562"/>
      <c r="U78" s="562"/>
      <c r="V78" s="562"/>
      <c r="W78" s="562"/>
      <c r="X78" s="383"/>
      <c r="Y78" s="383"/>
      <c r="Z78" s="383"/>
      <c r="AA78" s="383"/>
      <c r="AB78" s="386"/>
      <c r="AC78" s="386"/>
      <c r="AD78" s="386"/>
      <c r="AE78" s="386"/>
      <c r="AF78" s="386"/>
      <c r="AG78" s="386"/>
      <c r="AH78" s="387"/>
      <c r="AI78" s="387"/>
      <c r="AJ78" s="388"/>
      <c r="AK78" s="388"/>
      <c r="AL78" s="383"/>
      <c r="AM78" s="383"/>
      <c r="AN78" s="383"/>
      <c r="AO78" s="383"/>
      <c r="AP78" s="383"/>
      <c r="AQ78" s="383"/>
      <c r="AR78" s="383"/>
      <c r="AS78" s="383"/>
      <c r="AT78" s="383"/>
      <c r="AU78" s="383"/>
      <c r="AV78" s="383"/>
      <c r="AW78" s="386"/>
      <c r="AX78" s="386"/>
      <c r="AY78" s="386"/>
      <c r="AZ78" s="386"/>
      <c r="BA78" s="386"/>
      <c r="BB78" s="386"/>
      <c r="BC78" s="387"/>
      <c r="BD78" s="387"/>
      <c r="BE78" s="388"/>
      <c r="BF78" s="388"/>
      <c r="BG78" s="383"/>
      <c r="BH78" s="383"/>
      <c r="BI78" s="383"/>
      <c r="BJ78" s="383"/>
      <c r="BK78" s="383"/>
      <c r="BL78" s="383"/>
      <c r="BM78" s="383"/>
      <c r="BN78" s="383"/>
      <c r="BO78" s="383"/>
      <c r="BP78" s="383"/>
      <c r="BQ78" s="386"/>
      <c r="BR78" s="386"/>
      <c r="BS78" s="386"/>
      <c r="BT78" s="386"/>
      <c r="BU78" s="386"/>
      <c r="BV78" s="386"/>
      <c r="BW78" s="387"/>
      <c r="BX78" s="387"/>
      <c r="BY78" s="388"/>
      <c r="BZ78" s="388"/>
      <c r="CA78" s="383"/>
      <c r="CB78" s="383"/>
      <c r="CC78" s="383"/>
      <c r="CD78" s="383"/>
      <c r="CE78" s="383"/>
      <c r="CF78" s="386"/>
      <c r="CG78" s="386"/>
      <c r="CH78" s="386"/>
      <c r="CI78" s="386"/>
      <c r="CJ78" s="386"/>
      <c r="CK78" s="383"/>
      <c r="CL78" s="383"/>
      <c r="CM78" s="383"/>
      <c r="CN78" s="383"/>
      <c r="CO78" s="526"/>
      <c r="CP78" s="497"/>
      <c r="CQ78" s="317" t="str">
        <f>IF(DOB!C78="","",DOB!C78)</f>
        <v/>
      </c>
      <c r="CR78" s="401"/>
      <c r="CS78" s="329"/>
      <c r="CT78" s="329"/>
      <c r="CU78" s="585"/>
      <c r="CV78" s="588"/>
      <c r="CW78" s="587"/>
      <c r="CX78" s="588"/>
      <c r="CY78" s="587"/>
      <c r="CZ78" s="588"/>
      <c r="DA78" s="587"/>
      <c r="DB78" s="588"/>
      <c r="DC78" s="587"/>
      <c r="DD78" s="588"/>
      <c r="DE78" s="587"/>
      <c r="DF78" s="588"/>
      <c r="DG78" s="587"/>
      <c r="DH78" s="588"/>
      <c r="DI78" s="587"/>
      <c r="DJ78" s="588"/>
      <c r="DK78" s="587"/>
      <c r="DL78" s="588"/>
      <c r="DM78" s="587"/>
      <c r="DN78" s="588"/>
      <c r="DO78" s="587"/>
      <c r="DP78" s="588"/>
      <c r="DQ78" s="587"/>
      <c r="DR78" s="588"/>
      <c r="DS78" s="10"/>
      <c r="DT78" s="10"/>
      <c r="DU78" s="10"/>
      <c r="DV78" s="592" t="str">
        <f t="shared" si="29"/>
        <v/>
      </c>
      <c r="DW78" s="593" t="str">
        <f t="shared" si="30"/>
        <v/>
      </c>
      <c r="DX78" s="594" t="str">
        <f t="shared" si="31"/>
        <v/>
      </c>
      <c r="DY78" s="593" t="str">
        <f t="shared" si="32"/>
        <v/>
      </c>
      <c r="DZ78" s="594" t="str">
        <f t="shared" si="33"/>
        <v/>
      </c>
      <c r="EA78" s="593" t="str">
        <f t="shared" si="34"/>
        <v/>
      </c>
      <c r="EB78" s="594" t="str">
        <f t="shared" si="35"/>
        <v/>
      </c>
      <c r="EC78" s="593" t="str">
        <f t="shared" si="36"/>
        <v/>
      </c>
      <c r="ED78" s="594" t="str">
        <f t="shared" si="37"/>
        <v/>
      </c>
      <c r="EE78" s="593" t="str">
        <f t="shared" si="38"/>
        <v/>
      </c>
      <c r="EF78" s="594" t="str">
        <f t="shared" si="39"/>
        <v/>
      </c>
      <c r="EG78" s="593" t="str">
        <f t="shared" si="40"/>
        <v/>
      </c>
      <c r="EH78" s="594" t="str">
        <f t="shared" si="41"/>
        <v/>
      </c>
      <c r="EI78" s="593" t="str">
        <f t="shared" si="42"/>
        <v/>
      </c>
      <c r="EJ78" s="594" t="str">
        <f t="shared" si="43"/>
        <v/>
      </c>
      <c r="EK78" s="593" t="str">
        <f t="shared" si="44"/>
        <v/>
      </c>
      <c r="EL78" s="594" t="str">
        <f t="shared" si="45"/>
        <v/>
      </c>
      <c r="EM78" s="593" t="str">
        <f t="shared" si="46"/>
        <v/>
      </c>
      <c r="EN78" s="594" t="str">
        <f t="shared" si="47"/>
        <v/>
      </c>
      <c r="EO78" s="593" t="str">
        <f t="shared" si="48"/>
        <v/>
      </c>
      <c r="EP78" s="405" t="str">
        <f t="shared" si="49"/>
        <v/>
      </c>
      <c r="EQ78" s="418" t="str">
        <f t="shared" si="50"/>
        <v/>
      </c>
      <c r="ER78" s="10"/>
      <c r="ES78" s="10"/>
      <c r="ET78" s="10"/>
    </row>
    <row r="79" spans="1:150" s="16" customFormat="1" ht="18" customHeight="1">
      <c r="A79" s="528">
        <v>73</v>
      </c>
      <c r="B79" s="328"/>
      <c r="C79" s="99"/>
      <c r="D79" s="101"/>
      <c r="E79" s="244"/>
      <c r="F79" s="100"/>
      <c r="G79" s="694"/>
      <c r="H79" s="695"/>
      <c r="I79" s="476" t="str">
        <f t="shared" si="28"/>
        <v/>
      </c>
      <c r="J79" s="92"/>
      <c r="K79" s="102"/>
      <c r="L79" s="92"/>
      <c r="M79" s="102"/>
      <c r="N79" s="92"/>
      <c r="O79" s="102"/>
      <c r="P79" s="515"/>
      <c r="Q79" s="271"/>
      <c r="R79" s="562"/>
      <c r="S79" s="562"/>
      <c r="T79" s="562"/>
      <c r="U79" s="562"/>
      <c r="V79" s="562"/>
      <c r="W79" s="562"/>
      <c r="X79" s="383"/>
      <c r="Y79" s="383"/>
      <c r="Z79" s="383"/>
      <c r="AA79" s="383"/>
      <c r="AB79" s="386"/>
      <c r="AC79" s="386"/>
      <c r="AD79" s="386"/>
      <c r="AE79" s="386"/>
      <c r="AF79" s="386"/>
      <c r="AG79" s="386"/>
      <c r="AH79" s="387"/>
      <c r="AI79" s="387"/>
      <c r="AJ79" s="388"/>
      <c r="AK79" s="388"/>
      <c r="AL79" s="383"/>
      <c r="AM79" s="383"/>
      <c r="AN79" s="383"/>
      <c r="AO79" s="383"/>
      <c r="AP79" s="383"/>
      <c r="AQ79" s="383"/>
      <c r="AR79" s="383"/>
      <c r="AS79" s="383"/>
      <c r="AT79" s="383"/>
      <c r="AU79" s="383"/>
      <c r="AV79" s="383"/>
      <c r="AW79" s="386"/>
      <c r="AX79" s="386"/>
      <c r="AY79" s="386"/>
      <c r="AZ79" s="386"/>
      <c r="BA79" s="386"/>
      <c r="BB79" s="386"/>
      <c r="BC79" s="387"/>
      <c r="BD79" s="387"/>
      <c r="BE79" s="388"/>
      <c r="BF79" s="388"/>
      <c r="BG79" s="383"/>
      <c r="BH79" s="383"/>
      <c r="BI79" s="383"/>
      <c r="BJ79" s="383"/>
      <c r="BK79" s="383"/>
      <c r="BL79" s="383"/>
      <c r="BM79" s="383"/>
      <c r="BN79" s="383"/>
      <c r="BO79" s="383"/>
      <c r="BP79" s="383"/>
      <c r="BQ79" s="386"/>
      <c r="BR79" s="386"/>
      <c r="BS79" s="386"/>
      <c r="BT79" s="386"/>
      <c r="BU79" s="386"/>
      <c r="BV79" s="386"/>
      <c r="BW79" s="387"/>
      <c r="BX79" s="387"/>
      <c r="BY79" s="388"/>
      <c r="BZ79" s="388"/>
      <c r="CA79" s="383"/>
      <c r="CB79" s="383"/>
      <c r="CC79" s="383"/>
      <c r="CD79" s="383"/>
      <c r="CE79" s="383"/>
      <c r="CF79" s="386"/>
      <c r="CG79" s="386"/>
      <c r="CH79" s="386"/>
      <c r="CI79" s="386"/>
      <c r="CJ79" s="386"/>
      <c r="CK79" s="383"/>
      <c r="CL79" s="383"/>
      <c r="CM79" s="383"/>
      <c r="CN79" s="383"/>
      <c r="CO79" s="526"/>
      <c r="CP79" s="497"/>
      <c r="CQ79" s="317" t="str">
        <f>IF(DOB!C79="","",DOB!C79)</f>
        <v/>
      </c>
      <c r="CR79" s="401"/>
      <c r="CS79" s="329"/>
      <c r="CT79" s="329"/>
      <c r="CU79" s="585"/>
      <c r="CV79" s="588"/>
      <c r="CW79" s="587"/>
      <c r="CX79" s="588"/>
      <c r="CY79" s="587"/>
      <c r="CZ79" s="588"/>
      <c r="DA79" s="587"/>
      <c r="DB79" s="588"/>
      <c r="DC79" s="587"/>
      <c r="DD79" s="588"/>
      <c r="DE79" s="587"/>
      <c r="DF79" s="588"/>
      <c r="DG79" s="587"/>
      <c r="DH79" s="588"/>
      <c r="DI79" s="587"/>
      <c r="DJ79" s="588"/>
      <c r="DK79" s="587"/>
      <c r="DL79" s="588"/>
      <c r="DM79" s="587"/>
      <c r="DN79" s="588"/>
      <c r="DO79" s="587"/>
      <c r="DP79" s="588"/>
      <c r="DQ79" s="587"/>
      <c r="DR79" s="588"/>
      <c r="DS79" s="10"/>
      <c r="DT79" s="10"/>
      <c r="DU79" s="10"/>
      <c r="DV79" s="592" t="str">
        <f t="shared" si="29"/>
        <v/>
      </c>
      <c r="DW79" s="593" t="str">
        <f t="shared" si="30"/>
        <v/>
      </c>
      <c r="DX79" s="594" t="str">
        <f t="shared" si="31"/>
        <v/>
      </c>
      <c r="DY79" s="593" t="str">
        <f t="shared" si="32"/>
        <v/>
      </c>
      <c r="DZ79" s="594" t="str">
        <f t="shared" si="33"/>
        <v/>
      </c>
      <c r="EA79" s="593" t="str">
        <f t="shared" si="34"/>
        <v/>
      </c>
      <c r="EB79" s="594" t="str">
        <f t="shared" si="35"/>
        <v/>
      </c>
      <c r="EC79" s="593" t="str">
        <f t="shared" si="36"/>
        <v/>
      </c>
      <c r="ED79" s="594" t="str">
        <f t="shared" si="37"/>
        <v/>
      </c>
      <c r="EE79" s="593" t="str">
        <f t="shared" si="38"/>
        <v/>
      </c>
      <c r="EF79" s="594" t="str">
        <f t="shared" si="39"/>
        <v/>
      </c>
      <c r="EG79" s="593" t="str">
        <f t="shared" si="40"/>
        <v/>
      </c>
      <c r="EH79" s="594" t="str">
        <f t="shared" si="41"/>
        <v/>
      </c>
      <c r="EI79" s="593" t="str">
        <f t="shared" si="42"/>
        <v/>
      </c>
      <c r="EJ79" s="594" t="str">
        <f t="shared" si="43"/>
        <v/>
      </c>
      <c r="EK79" s="593" t="str">
        <f t="shared" si="44"/>
        <v/>
      </c>
      <c r="EL79" s="594" t="str">
        <f t="shared" si="45"/>
        <v/>
      </c>
      <c r="EM79" s="593" t="str">
        <f t="shared" si="46"/>
        <v/>
      </c>
      <c r="EN79" s="594" t="str">
        <f t="shared" si="47"/>
        <v/>
      </c>
      <c r="EO79" s="593" t="str">
        <f t="shared" si="48"/>
        <v/>
      </c>
      <c r="EP79" s="405" t="str">
        <f t="shared" si="49"/>
        <v/>
      </c>
      <c r="EQ79" s="418" t="str">
        <f t="shared" si="50"/>
        <v/>
      </c>
      <c r="ER79" s="10"/>
      <c r="ES79" s="10"/>
      <c r="ET79" s="10"/>
    </row>
    <row r="80" spans="1:150" s="16" customFormat="1" ht="18" customHeight="1">
      <c r="A80" s="528">
        <v>74</v>
      </c>
      <c r="B80" s="328"/>
      <c r="C80" s="99"/>
      <c r="D80" s="101"/>
      <c r="E80" s="244"/>
      <c r="F80" s="100"/>
      <c r="G80" s="694"/>
      <c r="H80" s="695"/>
      <c r="I80" s="476" t="str">
        <f t="shared" si="28"/>
        <v/>
      </c>
      <c r="J80" s="92"/>
      <c r="K80" s="102"/>
      <c r="L80" s="92"/>
      <c r="M80" s="102"/>
      <c r="N80" s="92"/>
      <c r="O80" s="102"/>
      <c r="P80" s="515"/>
      <c r="Q80" s="271"/>
      <c r="R80" s="562"/>
      <c r="S80" s="562"/>
      <c r="T80" s="562"/>
      <c r="U80" s="562"/>
      <c r="V80" s="562"/>
      <c r="W80" s="562"/>
      <c r="X80" s="383"/>
      <c r="Y80" s="383"/>
      <c r="Z80" s="383"/>
      <c r="AA80" s="383"/>
      <c r="AB80" s="386"/>
      <c r="AC80" s="386"/>
      <c r="AD80" s="386"/>
      <c r="AE80" s="386"/>
      <c r="AF80" s="386"/>
      <c r="AG80" s="386"/>
      <c r="AH80" s="387"/>
      <c r="AI80" s="387"/>
      <c r="AJ80" s="388"/>
      <c r="AK80" s="388"/>
      <c r="AL80" s="383"/>
      <c r="AM80" s="383"/>
      <c r="AN80" s="383"/>
      <c r="AO80" s="383"/>
      <c r="AP80" s="383"/>
      <c r="AQ80" s="383"/>
      <c r="AR80" s="383"/>
      <c r="AS80" s="383"/>
      <c r="AT80" s="383"/>
      <c r="AU80" s="383"/>
      <c r="AV80" s="383"/>
      <c r="AW80" s="386"/>
      <c r="AX80" s="386"/>
      <c r="AY80" s="386"/>
      <c r="AZ80" s="386"/>
      <c r="BA80" s="386"/>
      <c r="BB80" s="386"/>
      <c r="BC80" s="387"/>
      <c r="BD80" s="387"/>
      <c r="BE80" s="388"/>
      <c r="BF80" s="388"/>
      <c r="BG80" s="383"/>
      <c r="BH80" s="383"/>
      <c r="BI80" s="383"/>
      <c r="BJ80" s="383"/>
      <c r="BK80" s="383"/>
      <c r="BL80" s="383"/>
      <c r="BM80" s="383"/>
      <c r="BN80" s="383"/>
      <c r="BO80" s="383"/>
      <c r="BP80" s="383"/>
      <c r="BQ80" s="386"/>
      <c r="BR80" s="386"/>
      <c r="BS80" s="386"/>
      <c r="BT80" s="386"/>
      <c r="BU80" s="386"/>
      <c r="BV80" s="386"/>
      <c r="BW80" s="387"/>
      <c r="BX80" s="387"/>
      <c r="BY80" s="388"/>
      <c r="BZ80" s="388"/>
      <c r="CA80" s="383"/>
      <c r="CB80" s="383"/>
      <c r="CC80" s="383"/>
      <c r="CD80" s="383"/>
      <c r="CE80" s="383"/>
      <c r="CF80" s="386"/>
      <c r="CG80" s="386"/>
      <c r="CH80" s="386"/>
      <c r="CI80" s="386"/>
      <c r="CJ80" s="386"/>
      <c r="CK80" s="383"/>
      <c r="CL80" s="383"/>
      <c r="CM80" s="383"/>
      <c r="CN80" s="383"/>
      <c r="CO80" s="526"/>
      <c r="CP80" s="497"/>
      <c r="CQ80" s="317" t="str">
        <f>IF(DOB!C80="","",DOB!C80)</f>
        <v/>
      </c>
      <c r="CR80" s="401"/>
      <c r="CS80" s="329"/>
      <c r="CT80" s="329"/>
      <c r="CU80" s="585"/>
      <c r="CV80" s="588"/>
      <c r="CW80" s="587"/>
      <c r="CX80" s="588"/>
      <c r="CY80" s="587"/>
      <c r="CZ80" s="588"/>
      <c r="DA80" s="587"/>
      <c r="DB80" s="588"/>
      <c r="DC80" s="587"/>
      <c r="DD80" s="588"/>
      <c r="DE80" s="587"/>
      <c r="DF80" s="588"/>
      <c r="DG80" s="587"/>
      <c r="DH80" s="588"/>
      <c r="DI80" s="587"/>
      <c r="DJ80" s="588"/>
      <c r="DK80" s="587"/>
      <c r="DL80" s="588"/>
      <c r="DM80" s="587"/>
      <c r="DN80" s="588"/>
      <c r="DO80" s="587"/>
      <c r="DP80" s="588"/>
      <c r="DQ80" s="587"/>
      <c r="DR80" s="588"/>
      <c r="DS80" s="10"/>
      <c r="DT80" s="10"/>
      <c r="DU80" s="10"/>
      <c r="DV80" s="592" t="str">
        <f t="shared" si="29"/>
        <v/>
      </c>
      <c r="DW80" s="593" t="str">
        <f t="shared" si="30"/>
        <v/>
      </c>
      <c r="DX80" s="594" t="str">
        <f t="shared" si="31"/>
        <v/>
      </c>
      <c r="DY80" s="593" t="str">
        <f t="shared" si="32"/>
        <v/>
      </c>
      <c r="DZ80" s="594" t="str">
        <f t="shared" si="33"/>
        <v/>
      </c>
      <c r="EA80" s="593" t="str">
        <f t="shared" si="34"/>
        <v/>
      </c>
      <c r="EB80" s="594" t="str">
        <f t="shared" si="35"/>
        <v/>
      </c>
      <c r="EC80" s="593" t="str">
        <f t="shared" si="36"/>
        <v/>
      </c>
      <c r="ED80" s="594" t="str">
        <f t="shared" si="37"/>
        <v/>
      </c>
      <c r="EE80" s="593" t="str">
        <f t="shared" si="38"/>
        <v/>
      </c>
      <c r="EF80" s="594" t="str">
        <f t="shared" si="39"/>
        <v/>
      </c>
      <c r="EG80" s="593" t="str">
        <f t="shared" si="40"/>
        <v/>
      </c>
      <c r="EH80" s="594" t="str">
        <f t="shared" si="41"/>
        <v/>
      </c>
      <c r="EI80" s="593" t="str">
        <f t="shared" si="42"/>
        <v/>
      </c>
      <c r="EJ80" s="594" t="str">
        <f t="shared" si="43"/>
        <v/>
      </c>
      <c r="EK80" s="593" t="str">
        <f t="shared" si="44"/>
        <v/>
      </c>
      <c r="EL80" s="594" t="str">
        <f t="shared" si="45"/>
        <v/>
      </c>
      <c r="EM80" s="593" t="str">
        <f t="shared" si="46"/>
        <v/>
      </c>
      <c r="EN80" s="594" t="str">
        <f t="shared" si="47"/>
        <v/>
      </c>
      <c r="EO80" s="593" t="str">
        <f t="shared" si="48"/>
        <v/>
      </c>
      <c r="EP80" s="405" t="str">
        <f t="shared" si="49"/>
        <v/>
      </c>
      <c r="EQ80" s="418" t="str">
        <f t="shared" si="50"/>
        <v/>
      </c>
      <c r="ER80" s="10"/>
      <c r="ES80" s="10"/>
      <c r="ET80" s="10"/>
    </row>
    <row r="81" spans="1:150" s="16" customFormat="1" ht="18" customHeight="1">
      <c r="A81" s="528">
        <v>75</v>
      </c>
      <c r="B81" s="328"/>
      <c r="C81" s="99"/>
      <c r="D81" s="101"/>
      <c r="E81" s="244"/>
      <c r="F81" s="100"/>
      <c r="G81" s="694"/>
      <c r="H81" s="695"/>
      <c r="I81" s="476" t="str">
        <f t="shared" si="28"/>
        <v/>
      </c>
      <c r="J81" s="92"/>
      <c r="K81" s="102"/>
      <c r="L81" s="92"/>
      <c r="M81" s="102"/>
      <c r="N81" s="92"/>
      <c r="O81" s="102"/>
      <c r="P81" s="515"/>
      <c r="Q81" s="271"/>
      <c r="R81" s="562"/>
      <c r="S81" s="562"/>
      <c r="T81" s="562"/>
      <c r="U81" s="562"/>
      <c r="V81" s="562"/>
      <c r="W81" s="562"/>
      <c r="X81" s="383"/>
      <c r="Y81" s="383"/>
      <c r="Z81" s="383"/>
      <c r="AA81" s="383"/>
      <c r="AB81" s="386"/>
      <c r="AC81" s="386"/>
      <c r="AD81" s="386"/>
      <c r="AE81" s="386"/>
      <c r="AF81" s="386"/>
      <c r="AG81" s="386"/>
      <c r="AH81" s="387"/>
      <c r="AI81" s="387"/>
      <c r="AJ81" s="388"/>
      <c r="AK81" s="388"/>
      <c r="AL81" s="383"/>
      <c r="AM81" s="383"/>
      <c r="AN81" s="383"/>
      <c r="AO81" s="383"/>
      <c r="AP81" s="383"/>
      <c r="AQ81" s="383"/>
      <c r="AR81" s="383"/>
      <c r="AS81" s="383"/>
      <c r="AT81" s="383"/>
      <c r="AU81" s="383"/>
      <c r="AV81" s="383"/>
      <c r="AW81" s="386"/>
      <c r="AX81" s="386"/>
      <c r="AY81" s="386"/>
      <c r="AZ81" s="386"/>
      <c r="BA81" s="386"/>
      <c r="BB81" s="386"/>
      <c r="BC81" s="387"/>
      <c r="BD81" s="387"/>
      <c r="BE81" s="388"/>
      <c r="BF81" s="388"/>
      <c r="BG81" s="383"/>
      <c r="BH81" s="383"/>
      <c r="BI81" s="383"/>
      <c r="BJ81" s="383"/>
      <c r="BK81" s="383"/>
      <c r="BL81" s="383"/>
      <c r="BM81" s="383"/>
      <c r="BN81" s="383"/>
      <c r="BO81" s="383"/>
      <c r="BP81" s="383"/>
      <c r="BQ81" s="386"/>
      <c r="BR81" s="386"/>
      <c r="BS81" s="386"/>
      <c r="BT81" s="386"/>
      <c r="BU81" s="386"/>
      <c r="BV81" s="386"/>
      <c r="BW81" s="387"/>
      <c r="BX81" s="387"/>
      <c r="BY81" s="388"/>
      <c r="BZ81" s="388"/>
      <c r="CA81" s="383"/>
      <c r="CB81" s="383"/>
      <c r="CC81" s="383"/>
      <c r="CD81" s="383"/>
      <c r="CE81" s="383"/>
      <c r="CF81" s="386"/>
      <c r="CG81" s="386"/>
      <c r="CH81" s="386"/>
      <c r="CI81" s="386"/>
      <c r="CJ81" s="386"/>
      <c r="CK81" s="383"/>
      <c r="CL81" s="383"/>
      <c r="CM81" s="383"/>
      <c r="CN81" s="383"/>
      <c r="CO81" s="526"/>
      <c r="CP81" s="497"/>
      <c r="CQ81" s="317" t="str">
        <f>IF(DOB!C81="","",DOB!C81)</f>
        <v/>
      </c>
      <c r="CR81" s="401"/>
      <c r="CS81" s="329"/>
      <c r="CT81" s="329"/>
      <c r="CU81" s="585"/>
      <c r="CV81" s="588"/>
      <c r="CW81" s="587"/>
      <c r="CX81" s="588"/>
      <c r="CY81" s="587"/>
      <c r="CZ81" s="588"/>
      <c r="DA81" s="587"/>
      <c r="DB81" s="588"/>
      <c r="DC81" s="587"/>
      <c r="DD81" s="588"/>
      <c r="DE81" s="587"/>
      <c r="DF81" s="588"/>
      <c r="DG81" s="587"/>
      <c r="DH81" s="588"/>
      <c r="DI81" s="587"/>
      <c r="DJ81" s="588"/>
      <c r="DK81" s="587"/>
      <c r="DL81" s="588"/>
      <c r="DM81" s="587"/>
      <c r="DN81" s="588"/>
      <c r="DO81" s="587"/>
      <c r="DP81" s="588"/>
      <c r="DQ81" s="587"/>
      <c r="DR81" s="588"/>
      <c r="DS81" s="10"/>
      <c r="DT81" s="10"/>
      <c r="DU81" s="10"/>
      <c r="DV81" s="592" t="str">
        <f t="shared" si="29"/>
        <v/>
      </c>
      <c r="DW81" s="593" t="str">
        <f t="shared" si="30"/>
        <v/>
      </c>
      <c r="DX81" s="594" t="str">
        <f t="shared" si="31"/>
        <v/>
      </c>
      <c r="DY81" s="593" t="str">
        <f t="shared" si="32"/>
        <v/>
      </c>
      <c r="DZ81" s="594" t="str">
        <f t="shared" si="33"/>
        <v/>
      </c>
      <c r="EA81" s="593" t="str">
        <f t="shared" si="34"/>
        <v/>
      </c>
      <c r="EB81" s="594" t="str">
        <f t="shared" si="35"/>
        <v/>
      </c>
      <c r="EC81" s="593" t="str">
        <f t="shared" si="36"/>
        <v/>
      </c>
      <c r="ED81" s="594" t="str">
        <f t="shared" si="37"/>
        <v/>
      </c>
      <c r="EE81" s="593" t="str">
        <f t="shared" si="38"/>
        <v/>
      </c>
      <c r="EF81" s="594" t="str">
        <f t="shared" si="39"/>
        <v/>
      </c>
      <c r="EG81" s="593" t="str">
        <f t="shared" si="40"/>
        <v/>
      </c>
      <c r="EH81" s="594" t="str">
        <f t="shared" si="41"/>
        <v/>
      </c>
      <c r="EI81" s="593" t="str">
        <f t="shared" si="42"/>
        <v/>
      </c>
      <c r="EJ81" s="594" t="str">
        <f t="shared" si="43"/>
        <v/>
      </c>
      <c r="EK81" s="593" t="str">
        <f t="shared" si="44"/>
        <v/>
      </c>
      <c r="EL81" s="594" t="str">
        <f t="shared" si="45"/>
        <v/>
      </c>
      <c r="EM81" s="593" t="str">
        <f t="shared" si="46"/>
        <v/>
      </c>
      <c r="EN81" s="594" t="str">
        <f t="shared" si="47"/>
        <v/>
      </c>
      <c r="EO81" s="593" t="str">
        <f t="shared" si="48"/>
        <v/>
      </c>
      <c r="EP81" s="405" t="str">
        <f t="shared" si="49"/>
        <v/>
      </c>
      <c r="EQ81" s="418" t="str">
        <f t="shared" si="50"/>
        <v/>
      </c>
      <c r="ER81" s="10"/>
      <c r="ES81" s="10"/>
      <c r="ET81" s="10"/>
    </row>
    <row r="82" spans="1:150" s="16" customFormat="1" ht="18" customHeight="1">
      <c r="A82" s="528">
        <v>76</v>
      </c>
      <c r="B82" s="328"/>
      <c r="C82" s="99"/>
      <c r="D82" s="101"/>
      <c r="E82" s="244"/>
      <c r="F82" s="100"/>
      <c r="G82" s="694"/>
      <c r="H82" s="695"/>
      <c r="I82" s="476" t="str">
        <f t="shared" si="28"/>
        <v/>
      </c>
      <c r="J82" s="92"/>
      <c r="K82" s="102"/>
      <c r="L82" s="92"/>
      <c r="M82" s="102"/>
      <c r="N82" s="92"/>
      <c r="O82" s="102"/>
      <c r="P82" s="515"/>
      <c r="Q82" s="271"/>
      <c r="R82" s="562"/>
      <c r="S82" s="562"/>
      <c r="T82" s="562"/>
      <c r="U82" s="562"/>
      <c r="V82" s="562"/>
      <c r="W82" s="562"/>
      <c r="X82" s="383"/>
      <c r="Y82" s="383"/>
      <c r="Z82" s="383"/>
      <c r="AA82" s="383"/>
      <c r="AB82" s="386"/>
      <c r="AC82" s="386"/>
      <c r="AD82" s="386"/>
      <c r="AE82" s="386"/>
      <c r="AF82" s="386"/>
      <c r="AG82" s="386"/>
      <c r="AH82" s="387"/>
      <c r="AI82" s="387"/>
      <c r="AJ82" s="388"/>
      <c r="AK82" s="388"/>
      <c r="AL82" s="383"/>
      <c r="AM82" s="383"/>
      <c r="AN82" s="383"/>
      <c r="AO82" s="383"/>
      <c r="AP82" s="383"/>
      <c r="AQ82" s="383"/>
      <c r="AR82" s="383"/>
      <c r="AS82" s="383"/>
      <c r="AT82" s="383"/>
      <c r="AU82" s="383"/>
      <c r="AV82" s="383"/>
      <c r="AW82" s="386"/>
      <c r="AX82" s="386"/>
      <c r="AY82" s="386"/>
      <c r="AZ82" s="386"/>
      <c r="BA82" s="386"/>
      <c r="BB82" s="386"/>
      <c r="BC82" s="387"/>
      <c r="BD82" s="387"/>
      <c r="BE82" s="388"/>
      <c r="BF82" s="388"/>
      <c r="BG82" s="383"/>
      <c r="BH82" s="383"/>
      <c r="BI82" s="383"/>
      <c r="BJ82" s="383"/>
      <c r="BK82" s="383"/>
      <c r="BL82" s="383"/>
      <c r="BM82" s="383"/>
      <c r="BN82" s="383"/>
      <c r="BO82" s="383"/>
      <c r="BP82" s="383"/>
      <c r="BQ82" s="386"/>
      <c r="BR82" s="386"/>
      <c r="BS82" s="386"/>
      <c r="BT82" s="386"/>
      <c r="BU82" s="386"/>
      <c r="BV82" s="386"/>
      <c r="BW82" s="387"/>
      <c r="BX82" s="387"/>
      <c r="BY82" s="388"/>
      <c r="BZ82" s="388"/>
      <c r="CA82" s="383"/>
      <c r="CB82" s="383"/>
      <c r="CC82" s="383"/>
      <c r="CD82" s="383"/>
      <c r="CE82" s="383"/>
      <c r="CF82" s="386"/>
      <c r="CG82" s="386"/>
      <c r="CH82" s="386"/>
      <c r="CI82" s="386"/>
      <c r="CJ82" s="386"/>
      <c r="CK82" s="383"/>
      <c r="CL82" s="383"/>
      <c r="CM82" s="383"/>
      <c r="CN82" s="383"/>
      <c r="CO82" s="526"/>
      <c r="CP82" s="497"/>
      <c r="CQ82" s="317" t="str">
        <f>IF(DOB!C82="","",DOB!C82)</f>
        <v/>
      </c>
      <c r="CR82" s="401"/>
      <c r="CS82" s="329"/>
      <c r="CT82" s="329"/>
      <c r="CU82" s="585"/>
      <c r="CV82" s="588"/>
      <c r="CW82" s="587"/>
      <c r="CX82" s="588"/>
      <c r="CY82" s="587"/>
      <c r="CZ82" s="588"/>
      <c r="DA82" s="587"/>
      <c r="DB82" s="588"/>
      <c r="DC82" s="587"/>
      <c r="DD82" s="588"/>
      <c r="DE82" s="587"/>
      <c r="DF82" s="588"/>
      <c r="DG82" s="587"/>
      <c r="DH82" s="588"/>
      <c r="DI82" s="587"/>
      <c r="DJ82" s="588"/>
      <c r="DK82" s="587"/>
      <c r="DL82" s="588"/>
      <c r="DM82" s="587"/>
      <c r="DN82" s="588"/>
      <c r="DO82" s="587"/>
      <c r="DP82" s="588"/>
      <c r="DQ82" s="587"/>
      <c r="DR82" s="588"/>
      <c r="DS82" s="10"/>
      <c r="DT82" s="10"/>
      <c r="DU82" s="10"/>
      <c r="DV82" s="592" t="str">
        <f t="shared" si="29"/>
        <v/>
      </c>
      <c r="DW82" s="593" t="str">
        <f t="shared" si="30"/>
        <v/>
      </c>
      <c r="DX82" s="594" t="str">
        <f t="shared" si="31"/>
        <v/>
      </c>
      <c r="DY82" s="593" t="str">
        <f t="shared" si="32"/>
        <v/>
      </c>
      <c r="DZ82" s="594" t="str">
        <f t="shared" si="33"/>
        <v/>
      </c>
      <c r="EA82" s="593" t="str">
        <f t="shared" si="34"/>
        <v/>
      </c>
      <c r="EB82" s="594" t="str">
        <f t="shared" si="35"/>
        <v/>
      </c>
      <c r="EC82" s="593" t="str">
        <f t="shared" si="36"/>
        <v/>
      </c>
      <c r="ED82" s="594" t="str">
        <f t="shared" si="37"/>
        <v/>
      </c>
      <c r="EE82" s="593" t="str">
        <f t="shared" si="38"/>
        <v/>
      </c>
      <c r="EF82" s="594" t="str">
        <f t="shared" si="39"/>
        <v/>
      </c>
      <c r="EG82" s="593" t="str">
        <f t="shared" si="40"/>
        <v/>
      </c>
      <c r="EH82" s="594" t="str">
        <f t="shared" si="41"/>
        <v/>
      </c>
      <c r="EI82" s="593" t="str">
        <f t="shared" si="42"/>
        <v/>
      </c>
      <c r="EJ82" s="594" t="str">
        <f t="shared" si="43"/>
        <v/>
      </c>
      <c r="EK82" s="593" t="str">
        <f t="shared" si="44"/>
        <v/>
      </c>
      <c r="EL82" s="594" t="str">
        <f t="shared" si="45"/>
        <v/>
      </c>
      <c r="EM82" s="593" t="str">
        <f t="shared" si="46"/>
        <v/>
      </c>
      <c r="EN82" s="594" t="str">
        <f t="shared" si="47"/>
        <v/>
      </c>
      <c r="EO82" s="593" t="str">
        <f t="shared" si="48"/>
        <v/>
      </c>
      <c r="EP82" s="405" t="str">
        <f t="shared" si="49"/>
        <v/>
      </c>
      <c r="EQ82" s="418" t="str">
        <f t="shared" si="50"/>
        <v/>
      </c>
      <c r="ER82" s="10"/>
      <c r="ES82" s="10"/>
      <c r="ET82" s="10"/>
    </row>
    <row r="83" spans="1:150" s="16" customFormat="1" ht="18" customHeight="1">
      <c r="A83" s="528">
        <v>77</v>
      </c>
      <c r="B83" s="328"/>
      <c r="C83" s="99"/>
      <c r="D83" s="101"/>
      <c r="E83" s="244"/>
      <c r="F83" s="100"/>
      <c r="G83" s="694"/>
      <c r="H83" s="695"/>
      <c r="I83" s="476" t="str">
        <f t="shared" si="28"/>
        <v/>
      </c>
      <c r="J83" s="92"/>
      <c r="K83" s="102"/>
      <c r="L83" s="92"/>
      <c r="M83" s="102"/>
      <c r="N83" s="92"/>
      <c r="O83" s="102"/>
      <c r="P83" s="515"/>
      <c r="Q83" s="271"/>
      <c r="R83" s="562"/>
      <c r="S83" s="562"/>
      <c r="T83" s="562"/>
      <c r="U83" s="562"/>
      <c r="V83" s="562"/>
      <c r="W83" s="562"/>
      <c r="X83" s="383"/>
      <c r="Y83" s="383"/>
      <c r="Z83" s="383"/>
      <c r="AA83" s="383"/>
      <c r="AB83" s="386"/>
      <c r="AC83" s="386"/>
      <c r="AD83" s="386"/>
      <c r="AE83" s="386"/>
      <c r="AF83" s="386"/>
      <c r="AG83" s="386"/>
      <c r="AH83" s="387"/>
      <c r="AI83" s="387"/>
      <c r="AJ83" s="388"/>
      <c r="AK83" s="388"/>
      <c r="AL83" s="383"/>
      <c r="AM83" s="383"/>
      <c r="AN83" s="383"/>
      <c r="AO83" s="383"/>
      <c r="AP83" s="383"/>
      <c r="AQ83" s="383"/>
      <c r="AR83" s="383"/>
      <c r="AS83" s="383"/>
      <c r="AT83" s="383"/>
      <c r="AU83" s="383"/>
      <c r="AV83" s="383"/>
      <c r="AW83" s="386"/>
      <c r="AX83" s="386"/>
      <c r="AY83" s="386"/>
      <c r="AZ83" s="386"/>
      <c r="BA83" s="386"/>
      <c r="BB83" s="386"/>
      <c r="BC83" s="387"/>
      <c r="BD83" s="387"/>
      <c r="BE83" s="388"/>
      <c r="BF83" s="388"/>
      <c r="BG83" s="383"/>
      <c r="BH83" s="383"/>
      <c r="BI83" s="383"/>
      <c r="BJ83" s="383"/>
      <c r="BK83" s="383"/>
      <c r="BL83" s="383"/>
      <c r="BM83" s="383"/>
      <c r="BN83" s="383"/>
      <c r="BO83" s="383"/>
      <c r="BP83" s="383"/>
      <c r="BQ83" s="386"/>
      <c r="BR83" s="386"/>
      <c r="BS83" s="386"/>
      <c r="BT83" s="386"/>
      <c r="BU83" s="386"/>
      <c r="BV83" s="386"/>
      <c r="BW83" s="387"/>
      <c r="BX83" s="387"/>
      <c r="BY83" s="388"/>
      <c r="BZ83" s="388"/>
      <c r="CA83" s="383"/>
      <c r="CB83" s="383"/>
      <c r="CC83" s="383"/>
      <c r="CD83" s="383"/>
      <c r="CE83" s="383"/>
      <c r="CF83" s="386"/>
      <c r="CG83" s="386"/>
      <c r="CH83" s="386"/>
      <c r="CI83" s="386"/>
      <c r="CJ83" s="386"/>
      <c r="CK83" s="383"/>
      <c r="CL83" s="383"/>
      <c r="CM83" s="383"/>
      <c r="CN83" s="383"/>
      <c r="CO83" s="526"/>
      <c r="CP83" s="497"/>
      <c r="CQ83" s="317" t="str">
        <f>IF(DOB!C83="","",DOB!C83)</f>
        <v/>
      </c>
      <c r="CR83" s="401"/>
      <c r="CS83" s="329"/>
      <c r="CT83" s="329"/>
      <c r="CU83" s="585"/>
      <c r="CV83" s="588"/>
      <c r="CW83" s="587"/>
      <c r="CX83" s="588"/>
      <c r="CY83" s="587"/>
      <c r="CZ83" s="588"/>
      <c r="DA83" s="587"/>
      <c r="DB83" s="588"/>
      <c r="DC83" s="587"/>
      <c r="DD83" s="588"/>
      <c r="DE83" s="587"/>
      <c r="DF83" s="588"/>
      <c r="DG83" s="587"/>
      <c r="DH83" s="588"/>
      <c r="DI83" s="587"/>
      <c r="DJ83" s="588"/>
      <c r="DK83" s="587"/>
      <c r="DL83" s="588"/>
      <c r="DM83" s="587"/>
      <c r="DN83" s="588"/>
      <c r="DO83" s="587"/>
      <c r="DP83" s="588"/>
      <c r="DQ83" s="587"/>
      <c r="DR83" s="588"/>
      <c r="DS83" s="10"/>
      <c r="DT83" s="10"/>
      <c r="DU83" s="10"/>
      <c r="DV83" s="592" t="str">
        <f t="shared" si="29"/>
        <v/>
      </c>
      <c r="DW83" s="593" t="str">
        <f t="shared" si="30"/>
        <v/>
      </c>
      <c r="DX83" s="594" t="str">
        <f t="shared" si="31"/>
        <v/>
      </c>
      <c r="DY83" s="593" t="str">
        <f t="shared" si="32"/>
        <v/>
      </c>
      <c r="DZ83" s="594" t="str">
        <f t="shared" si="33"/>
        <v/>
      </c>
      <c r="EA83" s="593" t="str">
        <f t="shared" si="34"/>
        <v/>
      </c>
      <c r="EB83" s="594" t="str">
        <f t="shared" si="35"/>
        <v/>
      </c>
      <c r="EC83" s="593" t="str">
        <f t="shared" si="36"/>
        <v/>
      </c>
      <c r="ED83" s="594" t="str">
        <f t="shared" si="37"/>
        <v/>
      </c>
      <c r="EE83" s="593" t="str">
        <f t="shared" si="38"/>
        <v/>
      </c>
      <c r="EF83" s="594" t="str">
        <f t="shared" si="39"/>
        <v/>
      </c>
      <c r="EG83" s="593" t="str">
        <f t="shared" si="40"/>
        <v/>
      </c>
      <c r="EH83" s="594" t="str">
        <f t="shared" si="41"/>
        <v/>
      </c>
      <c r="EI83" s="593" t="str">
        <f t="shared" si="42"/>
        <v/>
      </c>
      <c r="EJ83" s="594" t="str">
        <f t="shared" si="43"/>
        <v/>
      </c>
      <c r="EK83" s="593" t="str">
        <f t="shared" si="44"/>
        <v/>
      </c>
      <c r="EL83" s="594" t="str">
        <f t="shared" si="45"/>
        <v/>
      </c>
      <c r="EM83" s="593" t="str">
        <f t="shared" si="46"/>
        <v/>
      </c>
      <c r="EN83" s="594" t="str">
        <f t="shared" si="47"/>
        <v/>
      </c>
      <c r="EO83" s="593" t="str">
        <f t="shared" si="48"/>
        <v/>
      </c>
      <c r="EP83" s="405" t="str">
        <f t="shared" si="49"/>
        <v/>
      </c>
      <c r="EQ83" s="418" t="str">
        <f t="shared" si="50"/>
        <v/>
      </c>
      <c r="ER83" s="10"/>
      <c r="ES83" s="10"/>
      <c r="ET83" s="10"/>
    </row>
    <row r="84" spans="1:150" s="16" customFormat="1" ht="18" customHeight="1">
      <c r="A84" s="528">
        <v>78</v>
      </c>
      <c r="B84" s="328"/>
      <c r="C84" s="99"/>
      <c r="D84" s="101"/>
      <c r="E84" s="244"/>
      <c r="F84" s="100"/>
      <c r="G84" s="694"/>
      <c r="H84" s="695"/>
      <c r="I84" s="476" t="str">
        <f t="shared" si="28"/>
        <v/>
      </c>
      <c r="J84" s="92"/>
      <c r="K84" s="102"/>
      <c r="L84" s="92"/>
      <c r="M84" s="102"/>
      <c r="N84" s="92"/>
      <c r="O84" s="102"/>
      <c r="P84" s="515"/>
      <c r="Q84" s="271"/>
      <c r="R84" s="562"/>
      <c r="S84" s="562"/>
      <c r="T84" s="562"/>
      <c r="U84" s="562"/>
      <c r="V84" s="562"/>
      <c r="W84" s="562"/>
      <c r="X84" s="383"/>
      <c r="Y84" s="383"/>
      <c r="Z84" s="383"/>
      <c r="AA84" s="383"/>
      <c r="AB84" s="386"/>
      <c r="AC84" s="386"/>
      <c r="AD84" s="386"/>
      <c r="AE84" s="386"/>
      <c r="AF84" s="386"/>
      <c r="AG84" s="386"/>
      <c r="AH84" s="387"/>
      <c r="AI84" s="387"/>
      <c r="AJ84" s="388"/>
      <c r="AK84" s="388"/>
      <c r="AL84" s="383"/>
      <c r="AM84" s="383"/>
      <c r="AN84" s="383"/>
      <c r="AO84" s="383"/>
      <c r="AP84" s="383"/>
      <c r="AQ84" s="383"/>
      <c r="AR84" s="383"/>
      <c r="AS84" s="383"/>
      <c r="AT84" s="383"/>
      <c r="AU84" s="383"/>
      <c r="AV84" s="383"/>
      <c r="AW84" s="386"/>
      <c r="AX84" s="386"/>
      <c r="AY84" s="386"/>
      <c r="AZ84" s="386"/>
      <c r="BA84" s="386"/>
      <c r="BB84" s="386"/>
      <c r="BC84" s="387"/>
      <c r="BD84" s="387"/>
      <c r="BE84" s="388"/>
      <c r="BF84" s="388"/>
      <c r="BG84" s="383"/>
      <c r="BH84" s="383"/>
      <c r="BI84" s="383"/>
      <c r="BJ84" s="383"/>
      <c r="BK84" s="383"/>
      <c r="BL84" s="383"/>
      <c r="BM84" s="383"/>
      <c r="BN84" s="383"/>
      <c r="BO84" s="383"/>
      <c r="BP84" s="383"/>
      <c r="BQ84" s="386"/>
      <c r="BR84" s="386"/>
      <c r="BS84" s="386"/>
      <c r="BT84" s="386"/>
      <c r="BU84" s="386"/>
      <c r="BV84" s="386"/>
      <c r="BW84" s="387"/>
      <c r="BX84" s="387"/>
      <c r="BY84" s="388"/>
      <c r="BZ84" s="388"/>
      <c r="CA84" s="383"/>
      <c r="CB84" s="383"/>
      <c r="CC84" s="383"/>
      <c r="CD84" s="383"/>
      <c r="CE84" s="383"/>
      <c r="CF84" s="386"/>
      <c r="CG84" s="386"/>
      <c r="CH84" s="386"/>
      <c r="CI84" s="386"/>
      <c r="CJ84" s="386"/>
      <c r="CK84" s="383"/>
      <c r="CL84" s="383"/>
      <c r="CM84" s="383"/>
      <c r="CN84" s="383"/>
      <c r="CO84" s="526"/>
      <c r="CP84" s="497"/>
      <c r="CQ84" s="317" t="str">
        <f>IF(DOB!C84="","",DOB!C84)</f>
        <v/>
      </c>
      <c r="CR84" s="401"/>
      <c r="CS84" s="329"/>
      <c r="CT84" s="329"/>
      <c r="CU84" s="585"/>
      <c r="CV84" s="588"/>
      <c r="CW84" s="587"/>
      <c r="CX84" s="588"/>
      <c r="CY84" s="587"/>
      <c r="CZ84" s="588"/>
      <c r="DA84" s="587"/>
      <c r="DB84" s="588"/>
      <c r="DC84" s="587"/>
      <c r="DD84" s="588"/>
      <c r="DE84" s="587"/>
      <c r="DF84" s="588"/>
      <c r="DG84" s="587"/>
      <c r="DH84" s="588"/>
      <c r="DI84" s="587"/>
      <c r="DJ84" s="588"/>
      <c r="DK84" s="587"/>
      <c r="DL84" s="588"/>
      <c r="DM84" s="587"/>
      <c r="DN84" s="588"/>
      <c r="DO84" s="587"/>
      <c r="DP84" s="588"/>
      <c r="DQ84" s="587"/>
      <c r="DR84" s="588"/>
      <c r="DS84" s="10"/>
      <c r="DT84" s="10"/>
      <c r="DU84" s="10"/>
      <c r="DV84" s="592" t="str">
        <f t="shared" si="29"/>
        <v/>
      </c>
      <c r="DW84" s="593" t="str">
        <f t="shared" si="30"/>
        <v/>
      </c>
      <c r="DX84" s="594" t="str">
        <f t="shared" si="31"/>
        <v/>
      </c>
      <c r="DY84" s="593" t="str">
        <f t="shared" si="32"/>
        <v/>
      </c>
      <c r="DZ84" s="594" t="str">
        <f t="shared" si="33"/>
        <v/>
      </c>
      <c r="EA84" s="593" t="str">
        <f t="shared" si="34"/>
        <v/>
      </c>
      <c r="EB84" s="594" t="str">
        <f t="shared" si="35"/>
        <v/>
      </c>
      <c r="EC84" s="593" t="str">
        <f t="shared" si="36"/>
        <v/>
      </c>
      <c r="ED84" s="594" t="str">
        <f t="shared" si="37"/>
        <v/>
      </c>
      <c r="EE84" s="593" t="str">
        <f t="shared" si="38"/>
        <v/>
      </c>
      <c r="EF84" s="594" t="str">
        <f t="shared" si="39"/>
        <v/>
      </c>
      <c r="EG84" s="593" t="str">
        <f t="shared" si="40"/>
        <v/>
      </c>
      <c r="EH84" s="594" t="str">
        <f t="shared" si="41"/>
        <v/>
      </c>
      <c r="EI84" s="593" t="str">
        <f t="shared" si="42"/>
        <v/>
      </c>
      <c r="EJ84" s="594" t="str">
        <f t="shared" si="43"/>
        <v/>
      </c>
      <c r="EK84" s="593" t="str">
        <f t="shared" si="44"/>
        <v/>
      </c>
      <c r="EL84" s="594" t="str">
        <f t="shared" si="45"/>
        <v/>
      </c>
      <c r="EM84" s="593" t="str">
        <f t="shared" si="46"/>
        <v/>
      </c>
      <c r="EN84" s="594" t="str">
        <f t="shared" si="47"/>
        <v/>
      </c>
      <c r="EO84" s="593" t="str">
        <f t="shared" si="48"/>
        <v/>
      </c>
      <c r="EP84" s="405" t="str">
        <f t="shared" si="49"/>
        <v/>
      </c>
      <c r="EQ84" s="418" t="str">
        <f t="shared" si="50"/>
        <v/>
      </c>
      <c r="ER84" s="10"/>
      <c r="ES84" s="10"/>
      <c r="ET84" s="10"/>
    </row>
    <row r="85" spans="1:150" s="16" customFormat="1" ht="18" customHeight="1">
      <c r="A85" s="528">
        <v>79</v>
      </c>
      <c r="B85" s="328"/>
      <c r="C85" s="99"/>
      <c r="D85" s="101"/>
      <c r="E85" s="244"/>
      <c r="F85" s="100"/>
      <c r="G85" s="694"/>
      <c r="H85" s="695"/>
      <c r="I85" s="476" t="str">
        <f t="shared" si="28"/>
        <v/>
      </c>
      <c r="J85" s="92"/>
      <c r="K85" s="102"/>
      <c r="L85" s="92"/>
      <c r="M85" s="102"/>
      <c r="N85" s="92"/>
      <c r="O85" s="102"/>
      <c r="P85" s="515"/>
      <c r="Q85" s="271"/>
      <c r="R85" s="562"/>
      <c r="S85" s="562"/>
      <c r="T85" s="562"/>
      <c r="U85" s="562"/>
      <c r="V85" s="562"/>
      <c r="W85" s="562"/>
      <c r="X85" s="383"/>
      <c r="Y85" s="383"/>
      <c r="Z85" s="383"/>
      <c r="AA85" s="383"/>
      <c r="AB85" s="386"/>
      <c r="AC85" s="386"/>
      <c r="AD85" s="386"/>
      <c r="AE85" s="386"/>
      <c r="AF85" s="386"/>
      <c r="AG85" s="386"/>
      <c r="AH85" s="387"/>
      <c r="AI85" s="387"/>
      <c r="AJ85" s="388"/>
      <c r="AK85" s="388"/>
      <c r="AL85" s="383"/>
      <c r="AM85" s="383"/>
      <c r="AN85" s="383"/>
      <c r="AO85" s="383"/>
      <c r="AP85" s="383"/>
      <c r="AQ85" s="383"/>
      <c r="AR85" s="383"/>
      <c r="AS85" s="383"/>
      <c r="AT85" s="383"/>
      <c r="AU85" s="383"/>
      <c r="AV85" s="383"/>
      <c r="AW85" s="386"/>
      <c r="AX85" s="386"/>
      <c r="AY85" s="386"/>
      <c r="AZ85" s="386"/>
      <c r="BA85" s="386"/>
      <c r="BB85" s="386"/>
      <c r="BC85" s="387"/>
      <c r="BD85" s="387"/>
      <c r="BE85" s="388"/>
      <c r="BF85" s="388"/>
      <c r="BG85" s="383"/>
      <c r="BH85" s="383"/>
      <c r="BI85" s="383"/>
      <c r="BJ85" s="383"/>
      <c r="BK85" s="383"/>
      <c r="BL85" s="383"/>
      <c r="BM85" s="383"/>
      <c r="BN85" s="383"/>
      <c r="BO85" s="383"/>
      <c r="BP85" s="383"/>
      <c r="BQ85" s="386"/>
      <c r="BR85" s="386"/>
      <c r="BS85" s="386"/>
      <c r="BT85" s="386"/>
      <c r="BU85" s="386"/>
      <c r="BV85" s="386"/>
      <c r="BW85" s="387"/>
      <c r="BX85" s="387"/>
      <c r="BY85" s="388"/>
      <c r="BZ85" s="388"/>
      <c r="CA85" s="383"/>
      <c r="CB85" s="383"/>
      <c r="CC85" s="383"/>
      <c r="CD85" s="383"/>
      <c r="CE85" s="383"/>
      <c r="CF85" s="386"/>
      <c r="CG85" s="386"/>
      <c r="CH85" s="386"/>
      <c r="CI85" s="386"/>
      <c r="CJ85" s="386"/>
      <c r="CK85" s="383"/>
      <c r="CL85" s="383"/>
      <c r="CM85" s="383"/>
      <c r="CN85" s="383"/>
      <c r="CO85" s="526"/>
      <c r="CP85" s="497"/>
      <c r="CQ85" s="317" t="str">
        <f>IF(DOB!C85="","",DOB!C85)</f>
        <v/>
      </c>
      <c r="CR85" s="401"/>
      <c r="CS85" s="329"/>
      <c r="CT85" s="329"/>
      <c r="CU85" s="585"/>
      <c r="CV85" s="588"/>
      <c r="CW85" s="587"/>
      <c r="CX85" s="588"/>
      <c r="CY85" s="587"/>
      <c r="CZ85" s="588"/>
      <c r="DA85" s="587"/>
      <c r="DB85" s="588"/>
      <c r="DC85" s="587"/>
      <c r="DD85" s="588"/>
      <c r="DE85" s="587"/>
      <c r="DF85" s="588"/>
      <c r="DG85" s="587"/>
      <c r="DH85" s="588"/>
      <c r="DI85" s="587"/>
      <c r="DJ85" s="588"/>
      <c r="DK85" s="587"/>
      <c r="DL85" s="588"/>
      <c r="DM85" s="587"/>
      <c r="DN85" s="588"/>
      <c r="DO85" s="587"/>
      <c r="DP85" s="588"/>
      <c r="DQ85" s="587"/>
      <c r="DR85" s="588"/>
      <c r="DS85" s="10"/>
      <c r="DT85" s="10"/>
      <c r="DU85" s="10"/>
      <c r="DV85" s="592" t="str">
        <f t="shared" si="29"/>
        <v/>
      </c>
      <c r="DW85" s="593" t="str">
        <f t="shared" si="30"/>
        <v/>
      </c>
      <c r="DX85" s="594" t="str">
        <f t="shared" si="31"/>
        <v/>
      </c>
      <c r="DY85" s="593" t="str">
        <f t="shared" si="32"/>
        <v/>
      </c>
      <c r="DZ85" s="594" t="str">
        <f t="shared" si="33"/>
        <v/>
      </c>
      <c r="EA85" s="593" t="str">
        <f t="shared" si="34"/>
        <v/>
      </c>
      <c r="EB85" s="594" t="str">
        <f t="shared" si="35"/>
        <v/>
      </c>
      <c r="EC85" s="593" t="str">
        <f t="shared" si="36"/>
        <v/>
      </c>
      <c r="ED85" s="594" t="str">
        <f t="shared" si="37"/>
        <v/>
      </c>
      <c r="EE85" s="593" t="str">
        <f t="shared" si="38"/>
        <v/>
      </c>
      <c r="EF85" s="594" t="str">
        <f t="shared" si="39"/>
        <v/>
      </c>
      <c r="EG85" s="593" t="str">
        <f t="shared" si="40"/>
        <v/>
      </c>
      <c r="EH85" s="594" t="str">
        <f t="shared" si="41"/>
        <v/>
      </c>
      <c r="EI85" s="593" t="str">
        <f t="shared" si="42"/>
        <v/>
      </c>
      <c r="EJ85" s="594" t="str">
        <f t="shared" si="43"/>
        <v/>
      </c>
      <c r="EK85" s="593" t="str">
        <f t="shared" si="44"/>
        <v/>
      </c>
      <c r="EL85" s="594" t="str">
        <f t="shared" si="45"/>
        <v/>
      </c>
      <c r="EM85" s="593" t="str">
        <f t="shared" si="46"/>
        <v/>
      </c>
      <c r="EN85" s="594" t="str">
        <f t="shared" si="47"/>
        <v/>
      </c>
      <c r="EO85" s="593" t="str">
        <f t="shared" si="48"/>
        <v/>
      </c>
      <c r="EP85" s="405" t="str">
        <f t="shared" si="49"/>
        <v/>
      </c>
      <c r="EQ85" s="418" t="str">
        <f t="shared" si="50"/>
        <v/>
      </c>
      <c r="ER85" s="10"/>
      <c r="ES85" s="10"/>
      <c r="ET85" s="10"/>
    </row>
    <row r="86" spans="1:150" s="16" customFormat="1" ht="18" customHeight="1">
      <c r="A86" s="528">
        <v>80</v>
      </c>
      <c r="B86" s="328"/>
      <c r="C86" s="99"/>
      <c r="D86" s="101"/>
      <c r="E86" s="244"/>
      <c r="F86" s="100"/>
      <c r="G86" s="694"/>
      <c r="H86" s="695"/>
      <c r="I86" s="476" t="str">
        <f t="shared" si="28"/>
        <v/>
      </c>
      <c r="J86" s="92"/>
      <c r="K86" s="102"/>
      <c r="L86" s="92"/>
      <c r="M86" s="102"/>
      <c r="N86" s="92"/>
      <c r="O86" s="102"/>
      <c r="P86" s="515"/>
      <c r="Q86" s="271"/>
      <c r="R86" s="562"/>
      <c r="S86" s="562"/>
      <c r="T86" s="562"/>
      <c r="U86" s="562"/>
      <c r="V86" s="562"/>
      <c r="W86" s="562"/>
      <c r="X86" s="383"/>
      <c r="Y86" s="383"/>
      <c r="Z86" s="383"/>
      <c r="AA86" s="383"/>
      <c r="AB86" s="386"/>
      <c r="AC86" s="386"/>
      <c r="AD86" s="386"/>
      <c r="AE86" s="386"/>
      <c r="AF86" s="386"/>
      <c r="AG86" s="386"/>
      <c r="AH86" s="387"/>
      <c r="AI86" s="387"/>
      <c r="AJ86" s="388"/>
      <c r="AK86" s="388"/>
      <c r="AL86" s="383"/>
      <c r="AM86" s="383"/>
      <c r="AN86" s="383"/>
      <c r="AO86" s="383"/>
      <c r="AP86" s="383"/>
      <c r="AQ86" s="383"/>
      <c r="AR86" s="383"/>
      <c r="AS86" s="383"/>
      <c r="AT86" s="383"/>
      <c r="AU86" s="383"/>
      <c r="AV86" s="383"/>
      <c r="AW86" s="386"/>
      <c r="AX86" s="386"/>
      <c r="AY86" s="386"/>
      <c r="AZ86" s="386"/>
      <c r="BA86" s="386"/>
      <c r="BB86" s="386"/>
      <c r="BC86" s="387"/>
      <c r="BD86" s="387"/>
      <c r="BE86" s="388"/>
      <c r="BF86" s="388"/>
      <c r="BG86" s="383"/>
      <c r="BH86" s="383"/>
      <c r="BI86" s="383"/>
      <c r="BJ86" s="383"/>
      <c r="BK86" s="383"/>
      <c r="BL86" s="383"/>
      <c r="BM86" s="383"/>
      <c r="BN86" s="383"/>
      <c r="BO86" s="383"/>
      <c r="BP86" s="383"/>
      <c r="BQ86" s="386"/>
      <c r="BR86" s="386"/>
      <c r="BS86" s="386"/>
      <c r="BT86" s="386"/>
      <c r="BU86" s="386"/>
      <c r="BV86" s="386"/>
      <c r="BW86" s="387"/>
      <c r="BX86" s="387"/>
      <c r="BY86" s="388"/>
      <c r="BZ86" s="388"/>
      <c r="CA86" s="383"/>
      <c r="CB86" s="383"/>
      <c r="CC86" s="383"/>
      <c r="CD86" s="383"/>
      <c r="CE86" s="383"/>
      <c r="CF86" s="386"/>
      <c r="CG86" s="386"/>
      <c r="CH86" s="386"/>
      <c r="CI86" s="386"/>
      <c r="CJ86" s="386"/>
      <c r="CK86" s="383"/>
      <c r="CL86" s="383"/>
      <c r="CM86" s="383"/>
      <c r="CN86" s="383"/>
      <c r="CO86" s="526"/>
      <c r="CP86" s="497"/>
      <c r="CQ86" s="317" t="str">
        <f>IF(DOB!C86="","",DOB!C86)</f>
        <v/>
      </c>
      <c r="CR86" s="401"/>
      <c r="CS86" s="329"/>
      <c r="CT86" s="329"/>
      <c r="CU86" s="585"/>
      <c r="CV86" s="588"/>
      <c r="CW86" s="587"/>
      <c r="CX86" s="588"/>
      <c r="CY86" s="587"/>
      <c r="CZ86" s="588"/>
      <c r="DA86" s="587"/>
      <c r="DB86" s="588"/>
      <c r="DC86" s="587"/>
      <c r="DD86" s="588"/>
      <c r="DE86" s="587"/>
      <c r="DF86" s="588"/>
      <c r="DG86" s="587"/>
      <c r="DH86" s="588"/>
      <c r="DI86" s="587"/>
      <c r="DJ86" s="588"/>
      <c r="DK86" s="587"/>
      <c r="DL86" s="588"/>
      <c r="DM86" s="587"/>
      <c r="DN86" s="588"/>
      <c r="DO86" s="587"/>
      <c r="DP86" s="588"/>
      <c r="DQ86" s="587"/>
      <c r="DR86" s="588"/>
      <c r="DS86" s="10"/>
      <c r="DT86" s="10"/>
      <c r="DU86" s="10"/>
      <c r="DV86" s="592" t="str">
        <f t="shared" si="29"/>
        <v/>
      </c>
      <c r="DW86" s="593" t="str">
        <f t="shared" si="30"/>
        <v/>
      </c>
      <c r="DX86" s="594" t="str">
        <f t="shared" si="31"/>
        <v/>
      </c>
      <c r="DY86" s="593" t="str">
        <f t="shared" si="32"/>
        <v/>
      </c>
      <c r="DZ86" s="594" t="str">
        <f t="shared" si="33"/>
        <v/>
      </c>
      <c r="EA86" s="593" t="str">
        <f t="shared" si="34"/>
        <v/>
      </c>
      <c r="EB86" s="594" t="str">
        <f t="shared" si="35"/>
        <v/>
      </c>
      <c r="EC86" s="593" t="str">
        <f t="shared" si="36"/>
        <v/>
      </c>
      <c r="ED86" s="594" t="str">
        <f t="shared" si="37"/>
        <v/>
      </c>
      <c r="EE86" s="593" t="str">
        <f t="shared" si="38"/>
        <v/>
      </c>
      <c r="EF86" s="594" t="str">
        <f t="shared" si="39"/>
        <v/>
      </c>
      <c r="EG86" s="593" t="str">
        <f t="shared" si="40"/>
        <v/>
      </c>
      <c r="EH86" s="594" t="str">
        <f t="shared" si="41"/>
        <v/>
      </c>
      <c r="EI86" s="593" t="str">
        <f t="shared" si="42"/>
        <v/>
      </c>
      <c r="EJ86" s="594" t="str">
        <f t="shared" si="43"/>
        <v/>
      </c>
      <c r="EK86" s="593" t="str">
        <f t="shared" si="44"/>
        <v/>
      </c>
      <c r="EL86" s="594" t="str">
        <f t="shared" si="45"/>
        <v/>
      </c>
      <c r="EM86" s="593" t="str">
        <f t="shared" si="46"/>
        <v/>
      </c>
      <c r="EN86" s="594" t="str">
        <f t="shared" si="47"/>
        <v/>
      </c>
      <c r="EO86" s="593" t="str">
        <f t="shared" si="48"/>
        <v/>
      </c>
      <c r="EP86" s="405" t="str">
        <f t="shared" si="49"/>
        <v/>
      </c>
      <c r="EQ86" s="418" t="str">
        <f t="shared" si="50"/>
        <v/>
      </c>
      <c r="ER86" s="10"/>
      <c r="ES86" s="10"/>
      <c r="ET86" s="10"/>
    </row>
    <row r="87" spans="1:150" s="16" customFormat="1" ht="18" customHeight="1">
      <c r="A87" s="528">
        <v>81</v>
      </c>
      <c r="B87" s="328"/>
      <c r="C87" s="99"/>
      <c r="D87" s="101"/>
      <c r="E87" s="244"/>
      <c r="F87" s="100"/>
      <c r="G87" s="694"/>
      <c r="H87" s="695"/>
      <c r="I87" s="476" t="str">
        <f t="shared" si="28"/>
        <v/>
      </c>
      <c r="J87" s="92"/>
      <c r="K87" s="102"/>
      <c r="L87" s="92"/>
      <c r="M87" s="102"/>
      <c r="N87" s="92"/>
      <c r="O87" s="102"/>
      <c r="P87" s="515"/>
      <c r="Q87" s="271"/>
      <c r="R87" s="562"/>
      <c r="S87" s="562"/>
      <c r="T87" s="562"/>
      <c r="U87" s="562"/>
      <c r="V87" s="562"/>
      <c r="W87" s="562"/>
      <c r="X87" s="383"/>
      <c r="Y87" s="383"/>
      <c r="Z87" s="383"/>
      <c r="AA87" s="383"/>
      <c r="AB87" s="386"/>
      <c r="AC87" s="386"/>
      <c r="AD87" s="386"/>
      <c r="AE87" s="386"/>
      <c r="AF87" s="386"/>
      <c r="AG87" s="386"/>
      <c r="AH87" s="387"/>
      <c r="AI87" s="387"/>
      <c r="AJ87" s="388"/>
      <c r="AK87" s="388"/>
      <c r="AL87" s="383"/>
      <c r="AM87" s="383"/>
      <c r="AN87" s="383"/>
      <c r="AO87" s="383"/>
      <c r="AP87" s="383"/>
      <c r="AQ87" s="383"/>
      <c r="AR87" s="383"/>
      <c r="AS87" s="383"/>
      <c r="AT87" s="383"/>
      <c r="AU87" s="383"/>
      <c r="AV87" s="383"/>
      <c r="AW87" s="386"/>
      <c r="AX87" s="386"/>
      <c r="AY87" s="386"/>
      <c r="AZ87" s="386"/>
      <c r="BA87" s="386"/>
      <c r="BB87" s="386"/>
      <c r="BC87" s="387"/>
      <c r="BD87" s="387"/>
      <c r="BE87" s="388"/>
      <c r="BF87" s="388"/>
      <c r="BG87" s="383"/>
      <c r="BH87" s="383"/>
      <c r="BI87" s="383"/>
      <c r="BJ87" s="383"/>
      <c r="BK87" s="383"/>
      <c r="BL87" s="383"/>
      <c r="BM87" s="383"/>
      <c r="BN87" s="383"/>
      <c r="BO87" s="383"/>
      <c r="BP87" s="383"/>
      <c r="BQ87" s="386"/>
      <c r="BR87" s="386"/>
      <c r="BS87" s="386"/>
      <c r="BT87" s="386"/>
      <c r="BU87" s="386"/>
      <c r="BV87" s="386"/>
      <c r="BW87" s="387"/>
      <c r="BX87" s="387"/>
      <c r="BY87" s="388"/>
      <c r="BZ87" s="388"/>
      <c r="CA87" s="383"/>
      <c r="CB87" s="383"/>
      <c r="CC87" s="383"/>
      <c r="CD87" s="383"/>
      <c r="CE87" s="383"/>
      <c r="CF87" s="386"/>
      <c r="CG87" s="386"/>
      <c r="CH87" s="386"/>
      <c r="CI87" s="386"/>
      <c r="CJ87" s="386"/>
      <c r="CK87" s="383"/>
      <c r="CL87" s="383"/>
      <c r="CM87" s="383"/>
      <c r="CN87" s="383"/>
      <c r="CO87" s="526"/>
      <c r="CP87" s="497"/>
      <c r="CQ87" s="317" t="str">
        <f>IF(DOB!C87="","",DOB!C87)</f>
        <v/>
      </c>
      <c r="CR87" s="401"/>
      <c r="CS87" s="329"/>
      <c r="CT87" s="329"/>
      <c r="CU87" s="585"/>
      <c r="CV87" s="588"/>
      <c r="CW87" s="587"/>
      <c r="CX87" s="588"/>
      <c r="CY87" s="587"/>
      <c r="CZ87" s="588"/>
      <c r="DA87" s="587"/>
      <c r="DB87" s="588"/>
      <c r="DC87" s="587"/>
      <c r="DD87" s="588"/>
      <c r="DE87" s="587"/>
      <c r="DF87" s="588"/>
      <c r="DG87" s="587"/>
      <c r="DH87" s="588"/>
      <c r="DI87" s="587"/>
      <c r="DJ87" s="588"/>
      <c r="DK87" s="587"/>
      <c r="DL87" s="588"/>
      <c r="DM87" s="587"/>
      <c r="DN87" s="588"/>
      <c r="DO87" s="587"/>
      <c r="DP87" s="588"/>
      <c r="DQ87" s="587"/>
      <c r="DR87" s="588"/>
      <c r="DS87" s="10"/>
      <c r="DT87" s="10"/>
      <c r="DU87" s="10"/>
      <c r="DV87" s="592" t="str">
        <f t="shared" si="29"/>
        <v/>
      </c>
      <c r="DW87" s="593" t="str">
        <f t="shared" si="30"/>
        <v/>
      </c>
      <c r="DX87" s="594" t="str">
        <f t="shared" si="31"/>
        <v/>
      </c>
      <c r="DY87" s="593" t="str">
        <f t="shared" si="32"/>
        <v/>
      </c>
      <c r="DZ87" s="594" t="str">
        <f t="shared" si="33"/>
        <v/>
      </c>
      <c r="EA87" s="593" t="str">
        <f t="shared" si="34"/>
        <v/>
      </c>
      <c r="EB87" s="594" t="str">
        <f t="shared" si="35"/>
        <v/>
      </c>
      <c r="EC87" s="593" t="str">
        <f t="shared" si="36"/>
        <v/>
      </c>
      <c r="ED87" s="594" t="str">
        <f t="shared" si="37"/>
        <v/>
      </c>
      <c r="EE87" s="593" t="str">
        <f t="shared" si="38"/>
        <v/>
      </c>
      <c r="EF87" s="594" t="str">
        <f t="shared" si="39"/>
        <v/>
      </c>
      <c r="EG87" s="593" t="str">
        <f t="shared" si="40"/>
        <v/>
      </c>
      <c r="EH87" s="594" t="str">
        <f t="shared" si="41"/>
        <v/>
      </c>
      <c r="EI87" s="593" t="str">
        <f t="shared" si="42"/>
        <v/>
      </c>
      <c r="EJ87" s="594" t="str">
        <f t="shared" si="43"/>
        <v/>
      </c>
      <c r="EK87" s="593" t="str">
        <f t="shared" si="44"/>
        <v/>
      </c>
      <c r="EL87" s="594" t="str">
        <f t="shared" si="45"/>
        <v/>
      </c>
      <c r="EM87" s="593" t="str">
        <f t="shared" si="46"/>
        <v/>
      </c>
      <c r="EN87" s="594" t="str">
        <f t="shared" si="47"/>
        <v/>
      </c>
      <c r="EO87" s="593" t="str">
        <f t="shared" si="48"/>
        <v/>
      </c>
      <c r="EP87" s="405" t="str">
        <f t="shared" si="49"/>
        <v/>
      </c>
      <c r="EQ87" s="418" t="str">
        <f t="shared" si="50"/>
        <v/>
      </c>
      <c r="ER87" s="10"/>
      <c r="ES87" s="10"/>
      <c r="ET87" s="10"/>
    </row>
    <row r="88" spans="1:150" s="16" customFormat="1" ht="18" customHeight="1">
      <c r="A88" s="528">
        <v>82</v>
      </c>
      <c r="B88" s="328"/>
      <c r="C88" s="99"/>
      <c r="D88" s="101"/>
      <c r="E88" s="244"/>
      <c r="F88" s="100"/>
      <c r="G88" s="694"/>
      <c r="H88" s="695"/>
      <c r="I88" s="476" t="str">
        <f t="shared" si="28"/>
        <v/>
      </c>
      <c r="J88" s="92"/>
      <c r="K88" s="102"/>
      <c r="L88" s="92"/>
      <c r="M88" s="102"/>
      <c r="N88" s="92"/>
      <c r="O88" s="102"/>
      <c r="P88" s="515"/>
      <c r="Q88" s="271"/>
      <c r="R88" s="562"/>
      <c r="S88" s="562"/>
      <c r="T88" s="562"/>
      <c r="U88" s="562"/>
      <c r="V88" s="562"/>
      <c r="W88" s="562"/>
      <c r="X88" s="383"/>
      <c r="Y88" s="383"/>
      <c r="Z88" s="383"/>
      <c r="AA88" s="383"/>
      <c r="AB88" s="386"/>
      <c r="AC88" s="386"/>
      <c r="AD88" s="386"/>
      <c r="AE88" s="386"/>
      <c r="AF88" s="386"/>
      <c r="AG88" s="386"/>
      <c r="AH88" s="387"/>
      <c r="AI88" s="387"/>
      <c r="AJ88" s="388"/>
      <c r="AK88" s="388"/>
      <c r="AL88" s="383"/>
      <c r="AM88" s="383"/>
      <c r="AN88" s="383"/>
      <c r="AO88" s="383"/>
      <c r="AP88" s="383"/>
      <c r="AQ88" s="383"/>
      <c r="AR88" s="383"/>
      <c r="AS88" s="383"/>
      <c r="AT88" s="383"/>
      <c r="AU88" s="383"/>
      <c r="AV88" s="383"/>
      <c r="AW88" s="386"/>
      <c r="AX88" s="386"/>
      <c r="AY88" s="386"/>
      <c r="AZ88" s="386"/>
      <c r="BA88" s="386"/>
      <c r="BB88" s="386"/>
      <c r="BC88" s="387"/>
      <c r="BD88" s="387"/>
      <c r="BE88" s="388"/>
      <c r="BF88" s="388"/>
      <c r="BG88" s="383"/>
      <c r="BH88" s="383"/>
      <c r="BI88" s="383"/>
      <c r="BJ88" s="383"/>
      <c r="BK88" s="383"/>
      <c r="BL88" s="383"/>
      <c r="BM88" s="383"/>
      <c r="BN88" s="383"/>
      <c r="BO88" s="383"/>
      <c r="BP88" s="383"/>
      <c r="BQ88" s="386"/>
      <c r="BR88" s="386"/>
      <c r="BS88" s="386"/>
      <c r="BT88" s="386"/>
      <c r="BU88" s="386"/>
      <c r="BV88" s="386"/>
      <c r="BW88" s="387"/>
      <c r="BX88" s="387"/>
      <c r="BY88" s="388"/>
      <c r="BZ88" s="388"/>
      <c r="CA88" s="383"/>
      <c r="CB88" s="383"/>
      <c r="CC88" s="383"/>
      <c r="CD88" s="383"/>
      <c r="CE88" s="383"/>
      <c r="CF88" s="386"/>
      <c r="CG88" s="386"/>
      <c r="CH88" s="386"/>
      <c r="CI88" s="386"/>
      <c r="CJ88" s="386"/>
      <c r="CK88" s="383"/>
      <c r="CL88" s="383"/>
      <c r="CM88" s="383"/>
      <c r="CN88" s="383"/>
      <c r="CO88" s="526"/>
      <c r="CP88" s="497"/>
      <c r="CQ88" s="317" t="str">
        <f>IF(DOB!C88="","",DOB!C88)</f>
        <v/>
      </c>
      <c r="CR88" s="401"/>
      <c r="CS88" s="329"/>
      <c r="CT88" s="329"/>
      <c r="CU88" s="585"/>
      <c r="CV88" s="588"/>
      <c r="CW88" s="587"/>
      <c r="CX88" s="588"/>
      <c r="CY88" s="587"/>
      <c r="CZ88" s="588"/>
      <c r="DA88" s="587"/>
      <c r="DB88" s="588"/>
      <c r="DC88" s="587"/>
      <c r="DD88" s="588"/>
      <c r="DE88" s="587"/>
      <c r="DF88" s="588"/>
      <c r="DG88" s="587"/>
      <c r="DH88" s="588"/>
      <c r="DI88" s="587"/>
      <c r="DJ88" s="588"/>
      <c r="DK88" s="587"/>
      <c r="DL88" s="588"/>
      <c r="DM88" s="587"/>
      <c r="DN88" s="588"/>
      <c r="DO88" s="587"/>
      <c r="DP88" s="588"/>
      <c r="DQ88" s="587"/>
      <c r="DR88" s="588"/>
      <c r="DS88" s="10"/>
      <c r="DT88" s="10"/>
      <c r="DU88" s="10"/>
      <c r="DV88" s="592" t="str">
        <f t="shared" si="29"/>
        <v/>
      </c>
      <c r="DW88" s="593" t="str">
        <f t="shared" si="30"/>
        <v/>
      </c>
      <c r="DX88" s="594" t="str">
        <f t="shared" si="31"/>
        <v/>
      </c>
      <c r="DY88" s="593" t="str">
        <f t="shared" si="32"/>
        <v/>
      </c>
      <c r="DZ88" s="594" t="str">
        <f t="shared" si="33"/>
        <v/>
      </c>
      <c r="EA88" s="593" t="str">
        <f t="shared" si="34"/>
        <v/>
      </c>
      <c r="EB88" s="594" t="str">
        <f t="shared" si="35"/>
        <v/>
      </c>
      <c r="EC88" s="593" t="str">
        <f t="shared" si="36"/>
        <v/>
      </c>
      <c r="ED88" s="594" t="str">
        <f t="shared" si="37"/>
        <v/>
      </c>
      <c r="EE88" s="593" t="str">
        <f t="shared" si="38"/>
        <v/>
      </c>
      <c r="EF88" s="594" t="str">
        <f t="shared" si="39"/>
        <v/>
      </c>
      <c r="EG88" s="593" t="str">
        <f t="shared" si="40"/>
        <v/>
      </c>
      <c r="EH88" s="594" t="str">
        <f t="shared" si="41"/>
        <v/>
      </c>
      <c r="EI88" s="593" t="str">
        <f t="shared" si="42"/>
        <v/>
      </c>
      <c r="EJ88" s="594" t="str">
        <f t="shared" si="43"/>
        <v/>
      </c>
      <c r="EK88" s="593" t="str">
        <f t="shared" si="44"/>
        <v/>
      </c>
      <c r="EL88" s="594" t="str">
        <f t="shared" si="45"/>
        <v/>
      </c>
      <c r="EM88" s="593" t="str">
        <f t="shared" si="46"/>
        <v/>
      </c>
      <c r="EN88" s="594" t="str">
        <f t="shared" si="47"/>
        <v/>
      </c>
      <c r="EO88" s="593" t="str">
        <f t="shared" si="48"/>
        <v/>
      </c>
      <c r="EP88" s="405" t="str">
        <f t="shared" si="49"/>
        <v/>
      </c>
      <c r="EQ88" s="418" t="str">
        <f t="shared" si="50"/>
        <v/>
      </c>
      <c r="ER88" s="10"/>
      <c r="ES88" s="10"/>
      <c r="ET88" s="10"/>
    </row>
    <row r="89" spans="1:150" s="16" customFormat="1" ht="18" customHeight="1">
      <c r="A89" s="528">
        <v>83</v>
      </c>
      <c r="B89" s="328"/>
      <c r="C89" s="99"/>
      <c r="D89" s="101"/>
      <c r="E89" s="244"/>
      <c r="F89" s="100"/>
      <c r="G89" s="694"/>
      <c r="H89" s="695"/>
      <c r="I89" s="476" t="str">
        <f t="shared" si="28"/>
        <v/>
      </c>
      <c r="J89" s="92"/>
      <c r="K89" s="102"/>
      <c r="L89" s="92"/>
      <c r="M89" s="102"/>
      <c r="N89" s="92"/>
      <c r="O89" s="102"/>
      <c r="P89" s="515"/>
      <c r="Q89" s="271"/>
      <c r="R89" s="562"/>
      <c r="S89" s="562"/>
      <c r="T89" s="562"/>
      <c r="U89" s="562"/>
      <c r="V89" s="562"/>
      <c r="W89" s="562"/>
      <c r="X89" s="383"/>
      <c r="Y89" s="383"/>
      <c r="Z89" s="383"/>
      <c r="AA89" s="383"/>
      <c r="AB89" s="386"/>
      <c r="AC89" s="386"/>
      <c r="AD89" s="386"/>
      <c r="AE89" s="386"/>
      <c r="AF89" s="386"/>
      <c r="AG89" s="386"/>
      <c r="AH89" s="387"/>
      <c r="AI89" s="387"/>
      <c r="AJ89" s="388"/>
      <c r="AK89" s="388"/>
      <c r="AL89" s="383"/>
      <c r="AM89" s="383"/>
      <c r="AN89" s="383"/>
      <c r="AO89" s="383"/>
      <c r="AP89" s="383"/>
      <c r="AQ89" s="383"/>
      <c r="AR89" s="383"/>
      <c r="AS89" s="383"/>
      <c r="AT89" s="383"/>
      <c r="AU89" s="383"/>
      <c r="AV89" s="383"/>
      <c r="AW89" s="386"/>
      <c r="AX89" s="386"/>
      <c r="AY89" s="386"/>
      <c r="AZ89" s="386"/>
      <c r="BA89" s="386"/>
      <c r="BB89" s="386"/>
      <c r="BC89" s="387"/>
      <c r="BD89" s="387"/>
      <c r="BE89" s="388"/>
      <c r="BF89" s="388"/>
      <c r="BG89" s="383"/>
      <c r="BH89" s="383"/>
      <c r="BI89" s="383"/>
      <c r="BJ89" s="383"/>
      <c r="BK89" s="383"/>
      <c r="BL89" s="383"/>
      <c r="BM89" s="383"/>
      <c r="BN89" s="383"/>
      <c r="BO89" s="383"/>
      <c r="BP89" s="383"/>
      <c r="BQ89" s="386"/>
      <c r="BR89" s="386"/>
      <c r="BS89" s="386"/>
      <c r="BT89" s="386"/>
      <c r="BU89" s="386"/>
      <c r="BV89" s="386"/>
      <c r="BW89" s="387"/>
      <c r="BX89" s="387"/>
      <c r="BY89" s="388"/>
      <c r="BZ89" s="388"/>
      <c r="CA89" s="383"/>
      <c r="CB89" s="383"/>
      <c r="CC89" s="383"/>
      <c r="CD89" s="383"/>
      <c r="CE89" s="383"/>
      <c r="CF89" s="386"/>
      <c r="CG89" s="386"/>
      <c r="CH89" s="386"/>
      <c r="CI89" s="386"/>
      <c r="CJ89" s="386"/>
      <c r="CK89" s="383"/>
      <c r="CL89" s="383"/>
      <c r="CM89" s="383"/>
      <c r="CN89" s="383"/>
      <c r="CO89" s="526"/>
      <c r="CP89" s="497"/>
      <c r="CQ89" s="317" t="str">
        <f>IF(DOB!C89="","",DOB!C89)</f>
        <v/>
      </c>
      <c r="CR89" s="401"/>
      <c r="CS89" s="329"/>
      <c r="CT89" s="329"/>
      <c r="CU89" s="585"/>
      <c r="CV89" s="588"/>
      <c r="CW89" s="587"/>
      <c r="CX89" s="588"/>
      <c r="CY89" s="587"/>
      <c r="CZ89" s="588"/>
      <c r="DA89" s="587"/>
      <c r="DB89" s="588"/>
      <c r="DC89" s="587"/>
      <c r="DD89" s="588"/>
      <c r="DE89" s="587"/>
      <c r="DF89" s="588"/>
      <c r="DG89" s="587"/>
      <c r="DH89" s="588"/>
      <c r="DI89" s="587"/>
      <c r="DJ89" s="588"/>
      <c r="DK89" s="587"/>
      <c r="DL89" s="588"/>
      <c r="DM89" s="587"/>
      <c r="DN89" s="588"/>
      <c r="DO89" s="587"/>
      <c r="DP89" s="588"/>
      <c r="DQ89" s="587"/>
      <c r="DR89" s="588"/>
      <c r="DS89" s="10"/>
      <c r="DT89" s="10"/>
      <c r="DU89" s="10"/>
      <c r="DV89" s="592" t="str">
        <f t="shared" si="29"/>
        <v/>
      </c>
      <c r="DW89" s="593" t="str">
        <f t="shared" si="30"/>
        <v/>
      </c>
      <c r="DX89" s="594" t="str">
        <f t="shared" si="31"/>
        <v/>
      </c>
      <c r="DY89" s="593" t="str">
        <f t="shared" si="32"/>
        <v/>
      </c>
      <c r="DZ89" s="594" t="str">
        <f t="shared" si="33"/>
        <v/>
      </c>
      <c r="EA89" s="593" t="str">
        <f t="shared" si="34"/>
        <v/>
      </c>
      <c r="EB89" s="594" t="str">
        <f t="shared" si="35"/>
        <v/>
      </c>
      <c r="EC89" s="593" t="str">
        <f t="shared" si="36"/>
        <v/>
      </c>
      <c r="ED89" s="594" t="str">
        <f t="shared" si="37"/>
        <v/>
      </c>
      <c r="EE89" s="593" t="str">
        <f t="shared" si="38"/>
        <v/>
      </c>
      <c r="EF89" s="594" t="str">
        <f t="shared" si="39"/>
        <v/>
      </c>
      <c r="EG89" s="593" t="str">
        <f t="shared" si="40"/>
        <v/>
      </c>
      <c r="EH89" s="594" t="str">
        <f t="shared" si="41"/>
        <v/>
      </c>
      <c r="EI89" s="593" t="str">
        <f t="shared" si="42"/>
        <v/>
      </c>
      <c r="EJ89" s="594" t="str">
        <f t="shared" si="43"/>
        <v/>
      </c>
      <c r="EK89" s="593" t="str">
        <f t="shared" si="44"/>
        <v/>
      </c>
      <c r="EL89" s="594" t="str">
        <f t="shared" si="45"/>
        <v/>
      </c>
      <c r="EM89" s="593" t="str">
        <f t="shared" si="46"/>
        <v/>
      </c>
      <c r="EN89" s="594" t="str">
        <f t="shared" si="47"/>
        <v/>
      </c>
      <c r="EO89" s="593" t="str">
        <f t="shared" si="48"/>
        <v/>
      </c>
      <c r="EP89" s="405" t="str">
        <f t="shared" si="49"/>
        <v/>
      </c>
      <c r="EQ89" s="418" t="str">
        <f t="shared" si="50"/>
        <v/>
      </c>
      <c r="ER89" s="10"/>
      <c r="ES89" s="10"/>
      <c r="ET89" s="10"/>
    </row>
    <row r="90" spans="1:150" s="16" customFormat="1" ht="18" customHeight="1">
      <c r="A90" s="528">
        <v>84</v>
      </c>
      <c r="B90" s="328"/>
      <c r="C90" s="99"/>
      <c r="D90" s="101"/>
      <c r="E90" s="244"/>
      <c r="F90" s="100"/>
      <c r="G90" s="694"/>
      <c r="H90" s="695"/>
      <c r="I90" s="476" t="str">
        <f t="shared" si="28"/>
        <v/>
      </c>
      <c r="J90" s="92"/>
      <c r="K90" s="102"/>
      <c r="L90" s="92"/>
      <c r="M90" s="102"/>
      <c r="N90" s="92"/>
      <c r="O90" s="102"/>
      <c r="P90" s="515"/>
      <c r="Q90" s="271"/>
      <c r="R90" s="562"/>
      <c r="S90" s="562"/>
      <c r="T90" s="562"/>
      <c r="U90" s="562"/>
      <c r="V90" s="562"/>
      <c r="W90" s="562"/>
      <c r="X90" s="383"/>
      <c r="Y90" s="383"/>
      <c r="Z90" s="383"/>
      <c r="AA90" s="383"/>
      <c r="AB90" s="386"/>
      <c r="AC90" s="386"/>
      <c r="AD90" s="386"/>
      <c r="AE90" s="386"/>
      <c r="AF90" s="386"/>
      <c r="AG90" s="386"/>
      <c r="AH90" s="387"/>
      <c r="AI90" s="387"/>
      <c r="AJ90" s="388"/>
      <c r="AK90" s="388"/>
      <c r="AL90" s="383"/>
      <c r="AM90" s="383"/>
      <c r="AN90" s="383"/>
      <c r="AO90" s="383"/>
      <c r="AP90" s="383"/>
      <c r="AQ90" s="383"/>
      <c r="AR90" s="383"/>
      <c r="AS90" s="383"/>
      <c r="AT90" s="383"/>
      <c r="AU90" s="383"/>
      <c r="AV90" s="383"/>
      <c r="AW90" s="386"/>
      <c r="AX90" s="386"/>
      <c r="AY90" s="386"/>
      <c r="AZ90" s="386"/>
      <c r="BA90" s="386"/>
      <c r="BB90" s="386"/>
      <c r="BC90" s="387"/>
      <c r="BD90" s="387"/>
      <c r="BE90" s="388"/>
      <c r="BF90" s="388"/>
      <c r="BG90" s="383"/>
      <c r="BH90" s="383"/>
      <c r="BI90" s="383"/>
      <c r="BJ90" s="383"/>
      <c r="BK90" s="383"/>
      <c r="BL90" s="383"/>
      <c r="BM90" s="383"/>
      <c r="BN90" s="383"/>
      <c r="BO90" s="383"/>
      <c r="BP90" s="383"/>
      <c r="BQ90" s="386"/>
      <c r="BR90" s="386"/>
      <c r="BS90" s="386"/>
      <c r="BT90" s="386"/>
      <c r="BU90" s="386"/>
      <c r="BV90" s="386"/>
      <c r="BW90" s="387"/>
      <c r="BX90" s="387"/>
      <c r="BY90" s="388"/>
      <c r="BZ90" s="388"/>
      <c r="CA90" s="383"/>
      <c r="CB90" s="383"/>
      <c r="CC90" s="383"/>
      <c r="CD90" s="383"/>
      <c r="CE90" s="383"/>
      <c r="CF90" s="386"/>
      <c r="CG90" s="386"/>
      <c r="CH90" s="386"/>
      <c r="CI90" s="386"/>
      <c r="CJ90" s="386"/>
      <c r="CK90" s="383"/>
      <c r="CL90" s="383"/>
      <c r="CM90" s="383"/>
      <c r="CN90" s="383"/>
      <c r="CO90" s="526"/>
      <c r="CP90" s="497"/>
      <c r="CQ90" s="317" t="str">
        <f>IF(DOB!C90="","",DOB!C90)</f>
        <v/>
      </c>
      <c r="CR90" s="401"/>
      <c r="CS90" s="329"/>
      <c r="CT90" s="329"/>
      <c r="CU90" s="585"/>
      <c r="CV90" s="588"/>
      <c r="CW90" s="587"/>
      <c r="CX90" s="588"/>
      <c r="CY90" s="587"/>
      <c r="CZ90" s="588"/>
      <c r="DA90" s="587"/>
      <c r="DB90" s="588"/>
      <c r="DC90" s="587"/>
      <c r="DD90" s="588"/>
      <c r="DE90" s="587"/>
      <c r="DF90" s="588"/>
      <c r="DG90" s="587"/>
      <c r="DH90" s="588"/>
      <c r="DI90" s="587"/>
      <c r="DJ90" s="588"/>
      <c r="DK90" s="587"/>
      <c r="DL90" s="588"/>
      <c r="DM90" s="587"/>
      <c r="DN90" s="588"/>
      <c r="DO90" s="587"/>
      <c r="DP90" s="588"/>
      <c r="DQ90" s="587"/>
      <c r="DR90" s="588"/>
      <c r="DS90" s="10"/>
      <c r="DT90" s="10"/>
      <c r="DU90" s="10"/>
      <c r="DV90" s="592" t="str">
        <f t="shared" si="29"/>
        <v/>
      </c>
      <c r="DW90" s="593" t="str">
        <f t="shared" si="30"/>
        <v/>
      </c>
      <c r="DX90" s="594" t="str">
        <f t="shared" si="31"/>
        <v/>
      </c>
      <c r="DY90" s="593" t="str">
        <f t="shared" si="32"/>
        <v/>
      </c>
      <c r="DZ90" s="594" t="str">
        <f t="shared" si="33"/>
        <v/>
      </c>
      <c r="EA90" s="593" t="str">
        <f t="shared" si="34"/>
        <v/>
      </c>
      <c r="EB90" s="594" t="str">
        <f t="shared" si="35"/>
        <v/>
      </c>
      <c r="EC90" s="593" t="str">
        <f t="shared" si="36"/>
        <v/>
      </c>
      <c r="ED90" s="594" t="str">
        <f t="shared" si="37"/>
        <v/>
      </c>
      <c r="EE90" s="593" t="str">
        <f t="shared" si="38"/>
        <v/>
      </c>
      <c r="EF90" s="594" t="str">
        <f t="shared" si="39"/>
        <v/>
      </c>
      <c r="EG90" s="593" t="str">
        <f t="shared" si="40"/>
        <v/>
      </c>
      <c r="EH90" s="594" t="str">
        <f t="shared" si="41"/>
        <v/>
      </c>
      <c r="EI90" s="593" t="str">
        <f t="shared" si="42"/>
        <v/>
      </c>
      <c r="EJ90" s="594" t="str">
        <f t="shared" si="43"/>
        <v/>
      </c>
      <c r="EK90" s="593" t="str">
        <f t="shared" si="44"/>
        <v/>
      </c>
      <c r="EL90" s="594" t="str">
        <f t="shared" si="45"/>
        <v/>
      </c>
      <c r="EM90" s="593" t="str">
        <f t="shared" si="46"/>
        <v/>
      </c>
      <c r="EN90" s="594" t="str">
        <f t="shared" si="47"/>
        <v/>
      </c>
      <c r="EO90" s="593" t="str">
        <f t="shared" si="48"/>
        <v/>
      </c>
      <c r="EP90" s="405" t="str">
        <f t="shared" si="49"/>
        <v/>
      </c>
      <c r="EQ90" s="418" t="str">
        <f t="shared" si="50"/>
        <v/>
      </c>
      <c r="ER90" s="10"/>
      <c r="ES90" s="10"/>
      <c r="ET90" s="10"/>
    </row>
    <row r="91" spans="1:150" s="16" customFormat="1" ht="18" customHeight="1">
      <c r="A91" s="528">
        <v>85</v>
      </c>
      <c r="B91" s="328"/>
      <c r="C91" s="99"/>
      <c r="D91" s="101"/>
      <c r="E91" s="244"/>
      <c r="F91" s="100"/>
      <c r="G91" s="694"/>
      <c r="H91" s="695"/>
      <c r="I91" s="476" t="str">
        <f t="shared" si="28"/>
        <v/>
      </c>
      <c r="J91" s="92"/>
      <c r="K91" s="102"/>
      <c r="L91" s="92"/>
      <c r="M91" s="102"/>
      <c r="N91" s="92"/>
      <c r="O91" s="102"/>
      <c r="P91" s="515"/>
      <c r="Q91" s="271"/>
      <c r="R91" s="562"/>
      <c r="S91" s="562"/>
      <c r="T91" s="562"/>
      <c r="U91" s="562"/>
      <c r="V91" s="562"/>
      <c r="W91" s="562"/>
      <c r="X91" s="383"/>
      <c r="Y91" s="383"/>
      <c r="Z91" s="383"/>
      <c r="AA91" s="383"/>
      <c r="AB91" s="386"/>
      <c r="AC91" s="386"/>
      <c r="AD91" s="386"/>
      <c r="AE91" s="386"/>
      <c r="AF91" s="386"/>
      <c r="AG91" s="386"/>
      <c r="AH91" s="387"/>
      <c r="AI91" s="387"/>
      <c r="AJ91" s="388"/>
      <c r="AK91" s="388"/>
      <c r="AL91" s="383"/>
      <c r="AM91" s="383"/>
      <c r="AN91" s="383"/>
      <c r="AO91" s="383"/>
      <c r="AP91" s="383"/>
      <c r="AQ91" s="383"/>
      <c r="AR91" s="383"/>
      <c r="AS91" s="383"/>
      <c r="AT91" s="383"/>
      <c r="AU91" s="383"/>
      <c r="AV91" s="383"/>
      <c r="AW91" s="386"/>
      <c r="AX91" s="386"/>
      <c r="AY91" s="386"/>
      <c r="AZ91" s="386"/>
      <c r="BA91" s="386"/>
      <c r="BB91" s="386"/>
      <c r="BC91" s="387"/>
      <c r="BD91" s="387"/>
      <c r="BE91" s="388"/>
      <c r="BF91" s="388"/>
      <c r="BG91" s="383"/>
      <c r="BH91" s="383"/>
      <c r="BI91" s="383"/>
      <c r="BJ91" s="383"/>
      <c r="BK91" s="383"/>
      <c r="BL91" s="383"/>
      <c r="BM91" s="383"/>
      <c r="BN91" s="383"/>
      <c r="BO91" s="383"/>
      <c r="BP91" s="383"/>
      <c r="BQ91" s="386"/>
      <c r="BR91" s="386"/>
      <c r="BS91" s="386"/>
      <c r="BT91" s="386"/>
      <c r="BU91" s="386"/>
      <c r="BV91" s="386"/>
      <c r="BW91" s="387"/>
      <c r="BX91" s="387"/>
      <c r="BY91" s="388"/>
      <c r="BZ91" s="388"/>
      <c r="CA91" s="383"/>
      <c r="CB91" s="383"/>
      <c r="CC91" s="383"/>
      <c r="CD91" s="383"/>
      <c r="CE91" s="383"/>
      <c r="CF91" s="386"/>
      <c r="CG91" s="386"/>
      <c r="CH91" s="386"/>
      <c r="CI91" s="386"/>
      <c r="CJ91" s="386"/>
      <c r="CK91" s="383"/>
      <c r="CL91" s="383"/>
      <c r="CM91" s="383"/>
      <c r="CN91" s="383"/>
      <c r="CO91" s="526"/>
      <c r="CP91" s="497"/>
      <c r="CQ91" s="317" t="str">
        <f>IF(DOB!C91="","",DOB!C91)</f>
        <v/>
      </c>
      <c r="CR91" s="401"/>
      <c r="CS91" s="329"/>
      <c r="CT91" s="329"/>
      <c r="CU91" s="585"/>
      <c r="CV91" s="588"/>
      <c r="CW91" s="587"/>
      <c r="CX91" s="588"/>
      <c r="CY91" s="587"/>
      <c r="CZ91" s="588"/>
      <c r="DA91" s="587"/>
      <c r="DB91" s="588"/>
      <c r="DC91" s="587"/>
      <c r="DD91" s="588"/>
      <c r="DE91" s="587"/>
      <c r="DF91" s="588"/>
      <c r="DG91" s="587"/>
      <c r="DH91" s="588"/>
      <c r="DI91" s="587"/>
      <c r="DJ91" s="588"/>
      <c r="DK91" s="587"/>
      <c r="DL91" s="588"/>
      <c r="DM91" s="587"/>
      <c r="DN91" s="588"/>
      <c r="DO91" s="587"/>
      <c r="DP91" s="588"/>
      <c r="DQ91" s="587"/>
      <c r="DR91" s="588"/>
      <c r="DS91" s="10"/>
      <c r="DT91" s="10"/>
      <c r="DU91" s="10"/>
      <c r="DV91" s="592" t="str">
        <f t="shared" si="29"/>
        <v/>
      </c>
      <c r="DW91" s="593" t="str">
        <f t="shared" si="30"/>
        <v/>
      </c>
      <c r="DX91" s="594" t="str">
        <f t="shared" si="31"/>
        <v/>
      </c>
      <c r="DY91" s="593" t="str">
        <f t="shared" si="32"/>
        <v/>
      </c>
      <c r="DZ91" s="594" t="str">
        <f t="shared" si="33"/>
        <v/>
      </c>
      <c r="EA91" s="593" t="str">
        <f t="shared" si="34"/>
        <v/>
      </c>
      <c r="EB91" s="594" t="str">
        <f t="shared" si="35"/>
        <v/>
      </c>
      <c r="EC91" s="593" t="str">
        <f t="shared" si="36"/>
        <v/>
      </c>
      <c r="ED91" s="594" t="str">
        <f t="shared" si="37"/>
        <v/>
      </c>
      <c r="EE91" s="593" t="str">
        <f t="shared" si="38"/>
        <v/>
      </c>
      <c r="EF91" s="594" t="str">
        <f t="shared" si="39"/>
        <v/>
      </c>
      <c r="EG91" s="593" t="str">
        <f t="shared" si="40"/>
        <v/>
      </c>
      <c r="EH91" s="594" t="str">
        <f t="shared" si="41"/>
        <v/>
      </c>
      <c r="EI91" s="593" t="str">
        <f t="shared" si="42"/>
        <v/>
      </c>
      <c r="EJ91" s="594" t="str">
        <f t="shared" si="43"/>
        <v/>
      </c>
      <c r="EK91" s="593" t="str">
        <f t="shared" si="44"/>
        <v/>
      </c>
      <c r="EL91" s="594" t="str">
        <f t="shared" si="45"/>
        <v/>
      </c>
      <c r="EM91" s="593" t="str">
        <f t="shared" si="46"/>
        <v/>
      </c>
      <c r="EN91" s="594" t="str">
        <f t="shared" si="47"/>
        <v/>
      </c>
      <c r="EO91" s="593" t="str">
        <f t="shared" si="48"/>
        <v/>
      </c>
      <c r="EP91" s="405" t="str">
        <f t="shared" si="49"/>
        <v/>
      </c>
      <c r="EQ91" s="418" t="str">
        <f t="shared" si="50"/>
        <v/>
      </c>
      <c r="ER91" s="10"/>
      <c r="ES91" s="10"/>
      <c r="ET91" s="10"/>
    </row>
    <row r="92" spans="1:150" s="16" customFormat="1" ht="18" customHeight="1">
      <c r="A92" s="528">
        <v>86</v>
      </c>
      <c r="B92" s="328"/>
      <c r="C92" s="99"/>
      <c r="D92" s="101"/>
      <c r="E92" s="244"/>
      <c r="F92" s="100"/>
      <c r="G92" s="694"/>
      <c r="H92" s="695"/>
      <c r="I92" s="476" t="str">
        <f t="shared" si="28"/>
        <v/>
      </c>
      <c r="J92" s="92"/>
      <c r="K92" s="102"/>
      <c r="L92" s="92"/>
      <c r="M92" s="102"/>
      <c r="N92" s="92"/>
      <c r="O92" s="102"/>
      <c r="P92" s="515"/>
      <c r="Q92" s="271"/>
      <c r="R92" s="562"/>
      <c r="S92" s="562"/>
      <c r="T92" s="562"/>
      <c r="U92" s="562"/>
      <c r="V92" s="562"/>
      <c r="W92" s="562"/>
      <c r="X92" s="383"/>
      <c r="Y92" s="383"/>
      <c r="Z92" s="383"/>
      <c r="AA92" s="383"/>
      <c r="AB92" s="386"/>
      <c r="AC92" s="386"/>
      <c r="AD92" s="386"/>
      <c r="AE92" s="386"/>
      <c r="AF92" s="386"/>
      <c r="AG92" s="386"/>
      <c r="AH92" s="387"/>
      <c r="AI92" s="387"/>
      <c r="AJ92" s="388"/>
      <c r="AK92" s="388"/>
      <c r="AL92" s="383"/>
      <c r="AM92" s="383"/>
      <c r="AN92" s="383"/>
      <c r="AO92" s="383"/>
      <c r="AP92" s="383"/>
      <c r="AQ92" s="383"/>
      <c r="AR92" s="383"/>
      <c r="AS92" s="383"/>
      <c r="AT92" s="383"/>
      <c r="AU92" s="383"/>
      <c r="AV92" s="383"/>
      <c r="AW92" s="386"/>
      <c r="AX92" s="386"/>
      <c r="AY92" s="386"/>
      <c r="AZ92" s="386"/>
      <c r="BA92" s="386"/>
      <c r="BB92" s="386"/>
      <c r="BC92" s="387"/>
      <c r="BD92" s="387"/>
      <c r="BE92" s="388"/>
      <c r="BF92" s="388"/>
      <c r="BG92" s="383"/>
      <c r="BH92" s="383"/>
      <c r="BI92" s="383"/>
      <c r="BJ92" s="383"/>
      <c r="BK92" s="383"/>
      <c r="BL92" s="383"/>
      <c r="BM92" s="383"/>
      <c r="BN92" s="383"/>
      <c r="BO92" s="383"/>
      <c r="BP92" s="383"/>
      <c r="BQ92" s="386"/>
      <c r="BR92" s="386"/>
      <c r="BS92" s="386"/>
      <c r="BT92" s="386"/>
      <c r="BU92" s="386"/>
      <c r="BV92" s="386"/>
      <c r="BW92" s="387"/>
      <c r="BX92" s="387"/>
      <c r="BY92" s="388"/>
      <c r="BZ92" s="388"/>
      <c r="CA92" s="383"/>
      <c r="CB92" s="383"/>
      <c r="CC92" s="383"/>
      <c r="CD92" s="383"/>
      <c r="CE92" s="383"/>
      <c r="CF92" s="386"/>
      <c r="CG92" s="386"/>
      <c r="CH92" s="386"/>
      <c r="CI92" s="386"/>
      <c r="CJ92" s="386"/>
      <c r="CK92" s="383"/>
      <c r="CL92" s="383"/>
      <c r="CM92" s="383"/>
      <c r="CN92" s="383"/>
      <c r="CO92" s="526"/>
      <c r="CP92" s="497"/>
      <c r="CQ92" s="317" t="str">
        <f>IF(DOB!C92="","",DOB!C92)</f>
        <v/>
      </c>
      <c r="CR92" s="401"/>
      <c r="CS92" s="329"/>
      <c r="CT92" s="329"/>
      <c r="CU92" s="585"/>
      <c r="CV92" s="588"/>
      <c r="CW92" s="587"/>
      <c r="CX92" s="588"/>
      <c r="CY92" s="587"/>
      <c r="CZ92" s="588"/>
      <c r="DA92" s="587"/>
      <c r="DB92" s="588"/>
      <c r="DC92" s="587"/>
      <c r="DD92" s="588"/>
      <c r="DE92" s="587"/>
      <c r="DF92" s="588"/>
      <c r="DG92" s="587"/>
      <c r="DH92" s="588"/>
      <c r="DI92" s="587"/>
      <c r="DJ92" s="588"/>
      <c r="DK92" s="587"/>
      <c r="DL92" s="588"/>
      <c r="DM92" s="587"/>
      <c r="DN92" s="588"/>
      <c r="DO92" s="587"/>
      <c r="DP92" s="588"/>
      <c r="DQ92" s="587"/>
      <c r="DR92" s="588"/>
      <c r="DS92" s="10"/>
      <c r="DT92" s="10"/>
      <c r="DU92" s="10"/>
      <c r="DV92" s="592" t="str">
        <f t="shared" si="29"/>
        <v/>
      </c>
      <c r="DW92" s="593" t="str">
        <f t="shared" si="30"/>
        <v/>
      </c>
      <c r="DX92" s="594" t="str">
        <f t="shared" si="31"/>
        <v/>
      </c>
      <c r="DY92" s="593" t="str">
        <f t="shared" si="32"/>
        <v/>
      </c>
      <c r="DZ92" s="594" t="str">
        <f t="shared" si="33"/>
        <v/>
      </c>
      <c r="EA92" s="593" t="str">
        <f t="shared" si="34"/>
        <v/>
      </c>
      <c r="EB92" s="594" t="str">
        <f t="shared" si="35"/>
        <v/>
      </c>
      <c r="EC92" s="593" t="str">
        <f t="shared" si="36"/>
        <v/>
      </c>
      <c r="ED92" s="594" t="str">
        <f t="shared" si="37"/>
        <v/>
      </c>
      <c r="EE92" s="593" t="str">
        <f t="shared" si="38"/>
        <v/>
      </c>
      <c r="EF92" s="594" t="str">
        <f t="shared" si="39"/>
        <v/>
      </c>
      <c r="EG92" s="593" t="str">
        <f t="shared" si="40"/>
        <v/>
      </c>
      <c r="EH92" s="594" t="str">
        <f t="shared" si="41"/>
        <v/>
      </c>
      <c r="EI92" s="593" t="str">
        <f t="shared" si="42"/>
        <v/>
      </c>
      <c r="EJ92" s="594" t="str">
        <f t="shared" si="43"/>
        <v/>
      </c>
      <c r="EK92" s="593" t="str">
        <f t="shared" si="44"/>
        <v/>
      </c>
      <c r="EL92" s="594" t="str">
        <f t="shared" si="45"/>
        <v/>
      </c>
      <c r="EM92" s="593" t="str">
        <f t="shared" si="46"/>
        <v/>
      </c>
      <c r="EN92" s="594" t="str">
        <f t="shared" si="47"/>
        <v/>
      </c>
      <c r="EO92" s="593" t="str">
        <f t="shared" si="48"/>
        <v/>
      </c>
      <c r="EP92" s="405" t="str">
        <f t="shared" si="49"/>
        <v/>
      </c>
      <c r="EQ92" s="418" t="str">
        <f t="shared" si="50"/>
        <v/>
      </c>
      <c r="ER92" s="10"/>
      <c r="ES92" s="10"/>
      <c r="ET92" s="10"/>
    </row>
    <row r="93" spans="1:150" s="16" customFormat="1" ht="18" customHeight="1">
      <c r="A93" s="528">
        <v>87</v>
      </c>
      <c r="B93" s="328"/>
      <c r="C93" s="99"/>
      <c r="D93" s="101"/>
      <c r="E93" s="244"/>
      <c r="F93" s="100"/>
      <c r="G93" s="694"/>
      <c r="H93" s="695"/>
      <c r="I93" s="476" t="str">
        <f t="shared" si="28"/>
        <v/>
      </c>
      <c r="J93" s="92"/>
      <c r="K93" s="102"/>
      <c r="L93" s="92"/>
      <c r="M93" s="102"/>
      <c r="N93" s="92"/>
      <c r="O93" s="102"/>
      <c r="P93" s="515"/>
      <c r="Q93" s="271"/>
      <c r="R93" s="562"/>
      <c r="S93" s="562"/>
      <c r="T93" s="562"/>
      <c r="U93" s="562"/>
      <c r="V93" s="562"/>
      <c r="W93" s="562"/>
      <c r="X93" s="383"/>
      <c r="Y93" s="383"/>
      <c r="Z93" s="383"/>
      <c r="AA93" s="383"/>
      <c r="AB93" s="386"/>
      <c r="AC93" s="386"/>
      <c r="AD93" s="386"/>
      <c r="AE93" s="386"/>
      <c r="AF93" s="386"/>
      <c r="AG93" s="386"/>
      <c r="AH93" s="387"/>
      <c r="AI93" s="387"/>
      <c r="AJ93" s="388"/>
      <c r="AK93" s="388"/>
      <c r="AL93" s="383"/>
      <c r="AM93" s="383"/>
      <c r="AN93" s="383"/>
      <c r="AO93" s="383"/>
      <c r="AP93" s="383"/>
      <c r="AQ93" s="383"/>
      <c r="AR93" s="383"/>
      <c r="AS93" s="383"/>
      <c r="AT93" s="383"/>
      <c r="AU93" s="383"/>
      <c r="AV93" s="383"/>
      <c r="AW93" s="386"/>
      <c r="AX93" s="386"/>
      <c r="AY93" s="386"/>
      <c r="AZ93" s="386"/>
      <c r="BA93" s="386"/>
      <c r="BB93" s="386"/>
      <c r="BC93" s="387"/>
      <c r="BD93" s="387"/>
      <c r="BE93" s="388"/>
      <c r="BF93" s="388"/>
      <c r="BG93" s="383"/>
      <c r="BH93" s="383"/>
      <c r="BI93" s="383"/>
      <c r="BJ93" s="383"/>
      <c r="BK93" s="383"/>
      <c r="BL93" s="383"/>
      <c r="BM93" s="383"/>
      <c r="BN93" s="383"/>
      <c r="BO93" s="383"/>
      <c r="BP93" s="383"/>
      <c r="BQ93" s="386"/>
      <c r="BR93" s="386"/>
      <c r="BS93" s="386"/>
      <c r="BT93" s="386"/>
      <c r="BU93" s="386"/>
      <c r="BV93" s="386"/>
      <c r="BW93" s="387"/>
      <c r="BX93" s="387"/>
      <c r="BY93" s="388"/>
      <c r="BZ93" s="388"/>
      <c r="CA93" s="383"/>
      <c r="CB93" s="383"/>
      <c r="CC93" s="383"/>
      <c r="CD93" s="383"/>
      <c r="CE93" s="383"/>
      <c r="CF93" s="386"/>
      <c r="CG93" s="386"/>
      <c r="CH93" s="386"/>
      <c r="CI93" s="386"/>
      <c r="CJ93" s="386"/>
      <c r="CK93" s="383"/>
      <c r="CL93" s="383"/>
      <c r="CM93" s="383"/>
      <c r="CN93" s="383"/>
      <c r="CO93" s="526"/>
      <c r="CP93" s="497"/>
      <c r="CQ93" s="317" t="str">
        <f>IF(DOB!C93="","",DOB!C93)</f>
        <v/>
      </c>
      <c r="CR93" s="401"/>
      <c r="CS93" s="329"/>
      <c r="CT93" s="329"/>
      <c r="CU93" s="585"/>
      <c r="CV93" s="588"/>
      <c r="CW93" s="587"/>
      <c r="CX93" s="588"/>
      <c r="CY93" s="587"/>
      <c r="CZ93" s="588"/>
      <c r="DA93" s="587"/>
      <c r="DB93" s="588"/>
      <c r="DC93" s="587"/>
      <c r="DD93" s="588"/>
      <c r="DE93" s="587"/>
      <c r="DF93" s="588"/>
      <c r="DG93" s="587"/>
      <c r="DH93" s="588"/>
      <c r="DI93" s="587"/>
      <c r="DJ93" s="588"/>
      <c r="DK93" s="587"/>
      <c r="DL93" s="588"/>
      <c r="DM93" s="587"/>
      <c r="DN93" s="588"/>
      <c r="DO93" s="587"/>
      <c r="DP93" s="588"/>
      <c r="DQ93" s="587"/>
      <c r="DR93" s="588"/>
      <c r="DS93" s="10"/>
      <c r="DT93" s="10"/>
      <c r="DU93" s="10"/>
      <c r="DV93" s="592" t="str">
        <f t="shared" si="29"/>
        <v/>
      </c>
      <c r="DW93" s="593" t="str">
        <f t="shared" si="30"/>
        <v/>
      </c>
      <c r="DX93" s="594" t="str">
        <f t="shared" si="31"/>
        <v/>
      </c>
      <c r="DY93" s="593" t="str">
        <f t="shared" si="32"/>
        <v/>
      </c>
      <c r="DZ93" s="594" t="str">
        <f t="shared" si="33"/>
        <v/>
      </c>
      <c r="EA93" s="593" t="str">
        <f t="shared" si="34"/>
        <v/>
      </c>
      <c r="EB93" s="594" t="str">
        <f t="shared" si="35"/>
        <v/>
      </c>
      <c r="EC93" s="593" t="str">
        <f t="shared" si="36"/>
        <v/>
      </c>
      <c r="ED93" s="594" t="str">
        <f t="shared" si="37"/>
        <v/>
      </c>
      <c r="EE93" s="593" t="str">
        <f t="shared" si="38"/>
        <v/>
      </c>
      <c r="EF93" s="594" t="str">
        <f t="shared" si="39"/>
        <v/>
      </c>
      <c r="EG93" s="593" t="str">
        <f t="shared" si="40"/>
        <v/>
      </c>
      <c r="EH93" s="594" t="str">
        <f t="shared" si="41"/>
        <v/>
      </c>
      <c r="EI93" s="593" t="str">
        <f t="shared" si="42"/>
        <v/>
      </c>
      <c r="EJ93" s="594" t="str">
        <f t="shared" si="43"/>
        <v/>
      </c>
      <c r="EK93" s="593" t="str">
        <f t="shared" si="44"/>
        <v/>
      </c>
      <c r="EL93" s="594" t="str">
        <f t="shared" si="45"/>
        <v/>
      </c>
      <c r="EM93" s="593" t="str">
        <f t="shared" si="46"/>
        <v/>
      </c>
      <c r="EN93" s="594" t="str">
        <f t="shared" si="47"/>
        <v/>
      </c>
      <c r="EO93" s="593" t="str">
        <f t="shared" si="48"/>
        <v/>
      </c>
      <c r="EP93" s="405" t="str">
        <f t="shared" si="49"/>
        <v/>
      </c>
      <c r="EQ93" s="418" t="str">
        <f t="shared" si="50"/>
        <v/>
      </c>
      <c r="ER93" s="10"/>
      <c r="ES93" s="10"/>
      <c r="ET93" s="10"/>
    </row>
    <row r="94" spans="1:150" s="16" customFormat="1" ht="18" customHeight="1">
      <c r="A94" s="528">
        <v>88</v>
      </c>
      <c r="B94" s="328"/>
      <c r="C94" s="99"/>
      <c r="D94" s="101"/>
      <c r="E94" s="244"/>
      <c r="F94" s="100"/>
      <c r="G94" s="694"/>
      <c r="H94" s="695"/>
      <c r="I94" s="476" t="str">
        <f t="shared" si="28"/>
        <v/>
      </c>
      <c r="J94" s="92"/>
      <c r="K94" s="102"/>
      <c r="L94" s="92"/>
      <c r="M94" s="102"/>
      <c r="N94" s="92"/>
      <c r="O94" s="102"/>
      <c r="P94" s="515"/>
      <c r="Q94" s="271"/>
      <c r="R94" s="562"/>
      <c r="S94" s="562"/>
      <c r="T94" s="562"/>
      <c r="U94" s="562"/>
      <c r="V94" s="562"/>
      <c r="W94" s="562"/>
      <c r="X94" s="383"/>
      <c r="Y94" s="383"/>
      <c r="Z94" s="383"/>
      <c r="AA94" s="383"/>
      <c r="AB94" s="386"/>
      <c r="AC94" s="386"/>
      <c r="AD94" s="386"/>
      <c r="AE94" s="386"/>
      <c r="AF94" s="386"/>
      <c r="AG94" s="386"/>
      <c r="AH94" s="387"/>
      <c r="AI94" s="387"/>
      <c r="AJ94" s="388"/>
      <c r="AK94" s="388"/>
      <c r="AL94" s="383"/>
      <c r="AM94" s="383"/>
      <c r="AN94" s="383"/>
      <c r="AO94" s="383"/>
      <c r="AP94" s="383"/>
      <c r="AQ94" s="383"/>
      <c r="AR94" s="383"/>
      <c r="AS94" s="383"/>
      <c r="AT94" s="383"/>
      <c r="AU94" s="383"/>
      <c r="AV94" s="383"/>
      <c r="AW94" s="386"/>
      <c r="AX94" s="386"/>
      <c r="AY94" s="386"/>
      <c r="AZ94" s="386"/>
      <c r="BA94" s="386"/>
      <c r="BB94" s="386"/>
      <c r="BC94" s="387"/>
      <c r="BD94" s="387"/>
      <c r="BE94" s="388"/>
      <c r="BF94" s="388"/>
      <c r="BG94" s="383"/>
      <c r="BH94" s="383"/>
      <c r="BI94" s="383"/>
      <c r="BJ94" s="383"/>
      <c r="BK94" s="383"/>
      <c r="BL94" s="383"/>
      <c r="BM94" s="383"/>
      <c r="BN94" s="383"/>
      <c r="BO94" s="383"/>
      <c r="BP94" s="383"/>
      <c r="BQ94" s="386"/>
      <c r="BR94" s="386"/>
      <c r="BS94" s="386"/>
      <c r="BT94" s="386"/>
      <c r="BU94" s="386"/>
      <c r="BV94" s="386"/>
      <c r="BW94" s="387"/>
      <c r="BX94" s="387"/>
      <c r="BY94" s="388"/>
      <c r="BZ94" s="388"/>
      <c r="CA94" s="383"/>
      <c r="CB94" s="383"/>
      <c r="CC94" s="383"/>
      <c r="CD94" s="383"/>
      <c r="CE94" s="383"/>
      <c r="CF94" s="386"/>
      <c r="CG94" s="386"/>
      <c r="CH94" s="386"/>
      <c r="CI94" s="386"/>
      <c r="CJ94" s="386"/>
      <c r="CK94" s="383"/>
      <c r="CL94" s="383"/>
      <c r="CM94" s="383"/>
      <c r="CN94" s="383"/>
      <c r="CO94" s="526"/>
      <c r="CP94" s="497"/>
      <c r="CQ94" s="317" t="str">
        <f>IF(DOB!C94="","",DOB!C94)</f>
        <v/>
      </c>
      <c r="CR94" s="401"/>
      <c r="CS94" s="329"/>
      <c r="CT94" s="329"/>
      <c r="CU94" s="585"/>
      <c r="CV94" s="588"/>
      <c r="CW94" s="587"/>
      <c r="CX94" s="588"/>
      <c r="CY94" s="587"/>
      <c r="CZ94" s="588"/>
      <c r="DA94" s="587"/>
      <c r="DB94" s="588"/>
      <c r="DC94" s="587"/>
      <c r="DD94" s="588"/>
      <c r="DE94" s="587"/>
      <c r="DF94" s="588"/>
      <c r="DG94" s="587"/>
      <c r="DH94" s="588"/>
      <c r="DI94" s="587"/>
      <c r="DJ94" s="588"/>
      <c r="DK94" s="587"/>
      <c r="DL94" s="588"/>
      <c r="DM94" s="587"/>
      <c r="DN94" s="588"/>
      <c r="DO94" s="587"/>
      <c r="DP94" s="588"/>
      <c r="DQ94" s="587"/>
      <c r="DR94" s="588"/>
      <c r="DS94" s="10"/>
      <c r="DT94" s="10"/>
      <c r="DU94" s="10"/>
      <c r="DV94" s="592" t="str">
        <f t="shared" si="29"/>
        <v/>
      </c>
      <c r="DW94" s="593" t="str">
        <f t="shared" si="30"/>
        <v/>
      </c>
      <c r="DX94" s="594" t="str">
        <f t="shared" si="31"/>
        <v/>
      </c>
      <c r="DY94" s="593" t="str">
        <f t="shared" si="32"/>
        <v/>
      </c>
      <c r="DZ94" s="594" t="str">
        <f t="shared" si="33"/>
        <v/>
      </c>
      <c r="EA94" s="593" t="str">
        <f t="shared" si="34"/>
        <v/>
      </c>
      <c r="EB94" s="594" t="str">
        <f t="shared" si="35"/>
        <v/>
      </c>
      <c r="EC94" s="593" t="str">
        <f t="shared" si="36"/>
        <v/>
      </c>
      <c r="ED94" s="594" t="str">
        <f t="shared" si="37"/>
        <v/>
      </c>
      <c r="EE94" s="593" t="str">
        <f t="shared" si="38"/>
        <v/>
      </c>
      <c r="EF94" s="594" t="str">
        <f t="shared" si="39"/>
        <v/>
      </c>
      <c r="EG94" s="593" t="str">
        <f t="shared" si="40"/>
        <v/>
      </c>
      <c r="EH94" s="594" t="str">
        <f t="shared" si="41"/>
        <v/>
      </c>
      <c r="EI94" s="593" t="str">
        <f t="shared" si="42"/>
        <v/>
      </c>
      <c r="EJ94" s="594" t="str">
        <f t="shared" si="43"/>
        <v/>
      </c>
      <c r="EK94" s="593" t="str">
        <f t="shared" si="44"/>
        <v/>
      </c>
      <c r="EL94" s="594" t="str">
        <f t="shared" si="45"/>
        <v/>
      </c>
      <c r="EM94" s="593" t="str">
        <f t="shared" si="46"/>
        <v/>
      </c>
      <c r="EN94" s="594" t="str">
        <f t="shared" si="47"/>
        <v/>
      </c>
      <c r="EO94" s="593" t="str">
        <f t="shared" si="48"/>
        <v/>
      </c>
      <c r="EP94" s="405" t="str">
        <f t="shared" si="49"/>
        <v/>
      </c>
      <c r="EQ94" s="418" t="str">
        <f t="shared" si="50"/>
        <v/>
      </c>
      <c r="ER94" s="10"/>
      <c r="ES94" s="10"/>
      <c r="ET94" s="10"/>
    </row>
    <row r="95" spans="1:150" s="16" customFormat="1" ht="18" customHeight="1">
      <c r="A95" s="528">
        <v>89</v>
      </c>
      <c r="B95" s="328"/>
      <c r="C95" s="99"/>
      <c r="D95" s="101"/>
      <c r="E95" s="244"/>
      <c r="F95" s="100"/>
      <c r="G95" s="694"/>
      <c r="H95" s="695"/>
      <c r="I95" s="476" t="str">
        <f t="shared" si="28"/>
        <v/>
      </c>
      <c r="J95" s="92"/>
      <c r="K95" s="102"/>
      <c r="L95" s="92"/>
      <c r="M95" s="102"/>
      <c r="N95" s="92"/>
      <c r="O95" s="102"/>
      <c r="P95" s="515"/>
      <c r="Q95" s="271"/>
      <c r="R95" s="562"/>
      <c r="S95" s="562"/>
      <c r="T95" s="562"/>
      <c r="U95" s="562"/>
      <c r="V95" s="562"/>
      <c r="W95" s="562"/>
      <c r="X95" s="383"/>
      <c r="Y95" s="383"/>
      <c r="Z95" s="383"/>
      <c r="AA95" s="383"/>
      <c r="AB95" s="386"/>
      <c r="AC95" s="386"/>
      <c r="AD95" s="386"/>
      <c r="AE95" s="386"/>
      <c r="AF95" s="386"/>
      <c r="AG95" s="386"/>
      <c r="AH95" s="387"/>
      <c r="AI95" s="387"/>
      <c r="AJ95" s="388"/>
      <c r="AK95" s="388"/>
      <c r="AL95" s="383"/>
      <c r="AM95" s="383"/>
      <c r="AN95" s="383"/>
      <c r="AO95" s="383"/>
      <c r="AP95" s="383"/>
      <c r="AQ95" s="383"/>
      <c r="AR95" s="383"/>
      <c r="AS95" s="383"/>
      <c r="AT95" s="383"/>
      <c r="AU95" s="383"/>
      <c r="AV95" s="383"/>
      <c r="AW95" s="386"/>
      <c r="AX95" s="386"/>
      <c r="AY95" s="386"/>
      <c r="AZ95" s="386"/>
      <c r="BA95" s="386"/>
      <c r="BB95" s="386"/>
      <c r="BC95" s="387"/>
      <c r="BD95" s="387"/>
      <c r="BE95" s="388"/>
      <c r="BF95" s="388"/>
      <c r="BG95" s="383"/>
      <c r="BH95" s="383"/>
      <c r="BI95" s="383"/>
      <c r="BJ95" s="383"/>
      <c r="BK95" s="383"/>
      <c r="BL95" s="383"/>
      <c r="BM95" s="383"/>
      <c r="BN95" s="383"/>
      <c r="BO95" s="383"/>
      <c r="BP95" s="383"/>
      <c r="BQ95" s="386"/>
      <c r="BR95" s="386"/>
      <c r="BS95" s="386"/>
      <c r="BT95" s="386"/>
      <c r="BU95" s="386"/>
      <c r="BV95" s="386"/>
      <c r="BW95" s="387"/>
      <c r="BX95" s="387"/>
      <c r="BY95" s="388"/>
      <c r="BZ95" s="388"/>
      <c r="CA95" s="383"/>
      <c r="CB95" s="383"/>
      <c r="CC95" s="383"/>
      <c r="CD95" s="383"/>
      <c r="CE95" s="383"/>
      <c r="CF95" s="386"/>
      <c r="CG95" s="386"/>
      <c r="CH95" s="386"/>
      <c r="CI95" s="386"/>
      <c r="CJ95" s="386"/>
      <c r="CK95" s="383"/>
      <c r="CL95" s="383"/>
      <c r="CM95" s="383"/>
      <c r="CN95" s="383"/>
      <c r="CO95" s="526"/>
      <c r="CP95" s="497"/>
      <c r="CQ95" s="317" t="str">
        <f>IF(DOB!C95="","",DOB!C95)</f>
        <v/>
      </c>
      <c r="CR95" s="401"/>
      <c r="CS95" s="329"/>
      <c r="CT95" s="329"/>
      <c r="CU95" s="585"/>
      <c r="CV95" s="588"/>
      <c r="CW95" s="587"/>
      <c r="CX95" s="588"/>
      <c r="CY95" s="587"/>
      <c r="CZ95" s="588"/>
      <c r="DA95" s="587"/>
      <c r="DB95" s="588"/>
      <c r="DC95" s="587"/>
      <c r="DD95" s="588"/>
      <c r="DE95" s="587"/>
      <c r="DF95" s="588"/>
      <c r="DG95" s="587"/>
      <c r="DH95" s="588"/>
      <c r="DI95" s="587"/>
      <c r="DJ95" s="588"/>
      <c r="DK95" s="587"/>
      <c r="DL95" s="588"/>
      <c r="DM95" s="587"/>
      <c r="DN95" s="588"/>
      <c r="DO95" s="587"/>
      <c r="DP95" s="588"/>
      <c r="DQ95" s="587"/>
      <c r="DR95" s="588"/>
      <c r="DS95" s="10"/>
      <c r="DT95" s="10"/>
      <c r="DU95" s="10"/>
      <c r="DV95" s="592" t="str">
        <f t="shared" si="29"/>
        <v/>
      </c>
      <c r="DW95" s="593" t="str">
        <f t="shared" si="30"/>
        <v/>
      </c>
      <c r="DX95" s="594" t="str">
        <f t="shared" si="31"/>
        <v/>
      </c>
      <c r="DY95" s="593" t="str">
        <f t="shared" si="32"/>
        <v/>
      </c>
      <c r="DZ95" s="594" t="str">
        <f t="shared" si="33"/>
        <v/>
      </c>
      <c r="EA95" s="593" t="str">
        <f t="shared" si="34"/>
        <v/>
      </c>
      <c r="EB95" s="594" t="str">
        <f t="shared" si="35"/>
        <v/>
      </c>
      <c r="EC95" s="593" t="str">
        <f t="shared" si="36"/>
        <v/>
      </c>
      <c r="ED95" s="594" t="str">
        <f t="shared" si="37"/>
        <v/>
      </c>
      <c r="EE95" s="593" t="str">
        <f t="shared" si="38"/>
        <v/>
      </c>
      <c r="EF95" s="594" t="str">
        <f t="shared" si="39"/>
        <v/>
      </c>
      <c r="EG95" s="593" t="str">
        <f t="shared" si="40"/>
        <v/>
      </c>
      <c r="EH95" s="594" t="str">
        <f t="shared" si="41"/>
        <v/>
      </c>
      <c r="EI95" s="593" t="str">
        <f t="shared" si="42"/>
        <v/>
      </c>
      <c r="EJ95" s="594" t="str">
        <f t="shared" si="43"/>
        <v/>
      </c>
      <c r="EK95" s="593" t="str">
        <f t="shared" si="44"/>
        <v/>
      </c>
      <c r="EL95" s="594" t="str">
        <f t="shared" si="45"/>
        <v/>
      </c>
      <c r="EM95" s="593" t="str">
        <f t="shared" si="46"/>
        <v/>
      </c>
      <c r="EN95" s="594" t="str">
        <f t="shared" si="47"/>
        <v/>
      </c>
      <c r="EO95" s="593" t="str">
        <f t="shared" si="48"/>
        <v/>
      </c>
      <c r="EP95" s="405" t="str">
        <f t="shared" si="49"/>
        <v/>
      </c>
      <c r="EQ95" s="418" t="str">
        <f t="shared" si="50"/>
        <v/>
      </c>
      <c r="ER95" s="10"/>
      <c r="ES95" s="10"/>
      <c r="ET95" s="10"/>
    </row>
    <row r="96" spans="1:150" s="16" customFormat="1" ht="18" customHeight="1">
      <c r="A96" s="528">
        <v>90</v>
      </c>
      <c r="B96" s="328"/>
      <c r="C96" s="99"/>
      <c r="D96" s="101"/>
      <c r="E96" s="244"/>
      <c r="F96" s="100"/>
      <c r="G96" s="694"/>
      <c r="H96" s="695"/>
      <c r="I96" s="476" t="str">
        <f t="shared" si="28"/>
        <v/>
      </c>
      <c r="J96" s="92"/>
      <c r="K96" s="102"/>
      <c r="L96" s="92"/>
      <c r="M96" s="102"/>
      <c r="N96" s="92"/>
      <c r="O96" s="102"/>
      <c r="P96" s="515"/>
      <c r="Q96" s="271"/>
      <c r="R96" s="562"/>
      <c r="S96" s="562"/>
      <c r="T96" s="562"/>
      <c r="U96" s="562"/>
      <c r="V96" s="562"/>
      <c r="W96" s="562"/>
      <c r="X96" s="383"/>
      <c r="Y96" s="383"/>
      <c r="Z96" s="383"/>
      <c r="AA96" s="383"/>
      <c r="AB96" s="386"/>
      <c r="AC96" s="386"/>
      <c r="AD96" s="386"/>
      <c r="AE96" s="386"/>
      <c r="AF96" s="386"/>
      <c r="AG96" s="386"/>
      <c r="AH96" s="387"/>
      <c r="AI96" s="387"/>
      <c r="AJ96" s="388"/>
      <c r="AK96" s="388"/>
      <c r="AL96" s="383"/>
      <c r="AM96" s="383"/>
      <c r="AN96" s="383"/>
      <c r="AO96" s="383"/>
      <c r="AP96" s="383"/>
      <c r="AQ96" s="383"/>
      <c r="AR96" s="383"/>
      <c r="AS96" s="383"/>
      <c r="AT96" s="383"/>
      <c r="AU96" s="383"/>
      <c r="AV96" s="383"/>
      <c r="AW96" s="386"/>
      <c r="AX96" s="386"/>
      <c r="AY96" s="386"/>
      <c r="AZ96" s="386"/>
      <c r="BA96" s="386"/>
      <c r="BB96" s="386"/>
      <c r="BC96" s="387"/>
      <c r="BD96" s="387"/>
      <c r="BE96" s="388"/>
      <c r="BF96" s="388"/>
      <c r="BG96" s="383"/>
      <c r="BH96" s="383"/>
      <c r="BI96" s="383"/>
      <c r="BJ96" s="383"/>
      <c r="BK96" s="383"/>
      <c r="BL96" s="383"/>
      <c r="BM96" s="383"/>
      <c r="BN96" s="383"/>
      <c r="BO96" s="383"/>
      <c r="BP96" s="383"/>
      <c r="BQ96" s="386"/>
      <c r="BR96" s="386"/>
      <c r="BS96" s="386"/>
      <c r="BT96" s="386"/>
      <c r="BU96" s="386"/>
      <c r="BV96" s="386"/>
      <c r="BW96" s="387"/>
      <c r="BX96" s="387"/>
      <c r="BY96" s="388"/>
      <c r="BZ96" s="388"/>
      <c r="CA96" s="383"/>
      <c r="CB96" s="383"/>
      <c r="CC96" s="383"/>
      <c r="CD96" s="383"/>
      <c r="CE96" s="383"/>
      <c r="CF96" s="386"/>
      <c r="CG96" s="386"/>
      <c r="CH96" s="386"/>
      <c r="CI96" s="386"/>
      <c r="CJ96" s="386"/>
      <c r="CK96" s="383"/>
      <c r="CL96" s="383"/>
      <c r="CM96" s="383"/>
      <c r="CN96" s="383"/>
      <c r="CO96" s="526"/>
      <c r="CP96" s="497"/>
      <c r="CQ96" s="317" t="str">
        <f>IF(DOB!C96="","",DOB!C96)</f>
        <v/>
      </c>
      <c r="CR96" s="401"/>
      <c r="CS96" s="329"/>
      <c r="CT96" s="329"/>
      <c r="CU96" s="585"/>
      <c r="CV96" s="588"/>
      <c r="CW96" s="587"/>
      <c r="CX96" s="588"/>
      <c r="CY96" s="587"/>
      <c r="CZ96" s="588"/>
      <c r="DA96" s="587"/>
      <c r="DB96" s="588"/>
      <c r="DC96" s="587"/>
      <c r="DD96" s="588"/>
      <c r="DE96" s="587"/>
      <c r="DF96" s="588"/>
      <c r="DG96" s="587"/>
      <c r="DH96" s="588"/>
      <c r="DI96" s="587"/>
      <c r="DJ96" s="588"/>
      <c r="DK96" s="587"/>
      <c r="DL96" s="588"/>
      <c r="DM96" s="587"/>
      <c r="DN96" s="588"/>
      <c r="DO96" s="587"/>
      <c r="DP96" s="588"/>
      <c r="DQ96" s="587"/>
      <c r="DR96" s="588"/>
      <c r="DS96" s="10"/>
      <c r="DT96" s="10"/>
      <c r="DU96" s="10"/>
      <c r="DV96" s="592" t="str">
        <f t="shared" si="29"/>
        <v/>
      </c>
      <c r="DW96" s="593" t="str">
        <f t="shared" si="30"/>
        <v/>
      </c>
      <c r="DX96" s="594" t="str">
        <f t="shared" si="31"/>
        <v/>
      </c>
      <c r="DY96" s="593" t="str">
        <f t="shared" si="32"/>
        <v/>
      </c>
      <c r="DZ96" s="594" t="str">
        <f t="shared" si="33"/>
        <v/>
      </c>
      <c r="EA96" s="593" t="str">
        <f t="shared" si="34"/>
        <v/>
      </c>
      <c r="EB96" s="594" t="str">
        <f t="shared" si="35"/>
        <v/>
      </c>
      <c r="EC96" s="593" t="str">
        <f t="shared" si="36"/>
        <v/>
      </c>
      <c r="ED96" s="594" t="str">
        <f t="shared" si="37"/>
        <v/>
      </c>
      <c r="EE96" s="593" t="str">
        <f t="shared" si="38"/>
        <v/>
      </c>
      <c r="EF96" s="594" t="str">
        <f t="shared" si="39"/>
        <v/>
      </c>
      <c r="EG96" s="593" t="str">
        <f t="shared" si="40"/>
        <v/>
      </c>
      <c r="EH96" s="594" t="str">
        <f t="shared" si="41"/>
        <v/>
      </c>
      <c r="EI96" s="593" t="str">
        <f t="shared" si="42"/>
        <v/>
      </c>
      <c r="EJ96" s="594" t="str">
        <f t="shared" si="43"/>
        <v/>
      </c>
      <c r="EK96" s="593" t="str">
        <f t="shared" si="44"/>
        <v/>
      </c>
      <c r="EL96" s="594" t="str">
        <f t="shared" si="45"/>
        <v/>
      </c>
      <c r="EM96" s="593" t="str">
        <f t="shared" si="46"/>
        <v/>
      </c>
      <c r="EN96" s="594" t="str">
        <f t="shared" si="47"/>
        <v/>
      </c>
      <c r="EO96" s="593" t="str">
        <f t="shared" si="48"/>
        <v/>
      </c>
      <c r="EP96" s="405" t="str">
        <f t="shared" si="49"/>
        <v/>
      </c>
      <c r="EQ96" s="418" t="str">
        <f t="shared" si="50"/>
        <v/>
      </c>
      <c r="ER96" s="10"/>
      <c r="ES96" s="10"/>
      <c r="ET96" s="10"/>
    </row>
    <row r="97" spans="1:150" s="16" customFormat="1" ht="18" customHeight="1">
      <c r="A97" s="528">
        <v>91</v>
      </c>
      <c r="B97" s="328"/>
      <c r="C97" s="99"/>
      <c r="D97" s="101"/>
      <c r="E97" s="244"/>
      <c r="F97" s="100"/>
      <c r="G97" s="694"/>
      <c r="H97" s="695"/>
      <c r="I97" s="476" t="str">
        <f t="shared" si="28"/>
        <v/>
      </c>
      <c r="J97" s="92"/>
      <c r="K97" s="102"/>
      <c r="L97" s="92"/>
      <c r="M97" s="102"/>
      <c r="N97" s="92"/>
      <c r="O97" s="102"/>
      <c r="P97" s="515"/>
      <c r="Q97" s="271"/>
      <c r="R97" s="562"/>
      <c r="S97" s="562"/>
      <c r="T97" s="562"/>
      <c r="U97" s="562"/>
      <c r="V97" s="562"/>
      <c r="W97" s="562"/>
      <c r="X97" s="383"/>
      <c r="Y97" s="383"/>
      <c r="Z97" s="383"/>
      <c r="AA97" s="383"/>
      <c r="AB97" s="386"/>
      <c r="AC97" s="386"/>
      <c r="AD97" s="386"/>
      <c r="AE97" s="386"/>
      <c r="AF97" s="386"/>
      <c r="AG97" s="386"/>
      <c r="AH97" s="387"/>
      <c r="AI97" s="387"/>
      <c r="AJ97" s="388"/>
      <c r="AK97" s="388"/>
      <c r="AL97" s="383"/>
      <c r="AM97" s="383"/>
      <c r="AN97" s="383"/>
      <c r="AO97" s="383"/>
      <c r="AP97" s="383"/>
      <c r="AQ97" s="383"/>
      <c r="AR97" s="383"/>
      <c r="AS97" s="383"/>
      <c r="AT97" s="383"/>
      <c r="AU97" s="383"/>
      <c r="AV97" s="383"/>
      <c r="AW97" s="386"/>
      <c r="AX97" s="386"/>
      <c r="AY97" s="386"/>
      <c r="AZ97" s="386"/>
      <c r="BA97" s="386"/>
      <c r="BB97" s="386"/>
      <c r="BC97" s="387"/>
      <c r="BD97" s="387"/>
      <c r="BE97" s="388"/>
      <c r="BF97" s="388"/>
      <c r="BG97" s="383"/>
      <c r="BH97" s="383"/>
      <c r="BI97" s="383"/>
      <c r="BJ97" s="383"/>
      <c r="BK97" s="383"/>
      <c r="BL97" s="383"/>
      <c r="BM97" s="383"/>
      <c r="BN97" s="383"/>
      <c r="BO97" s="383"/>
      <c r="BP97" s="383"/>
      <c r="BQ97" s="386"/>
      <c r="BR97" s="386"/>
      <c r="BS97" s="386"/>
      <c r="BT97" s="386"/>
      <c r="BU97" s="386"/>
      <c r="BV97" s="386"/>
      <c r="BW97" s="387"/>
      <c r="BX97" s="387"/>
      <c r="BY97" s="388"/>
      <c r="BZ97" s="388"/>
      <c r="CA97" s="383"/>
      <c r="CB97" s="383"/>
      <c r="CC97" s="383"/>
      <c r="CD97" s="383"/>
      <c r="CE97" s="383"/>
      <c r="CF97" s="386"/>
      <c r="CG97" s="386"/>
      <c r="CH97" s="386"/>
      <c r="CI97" s="386"/>
      <c r="CJ97" s="386"/>
      <c r="CK97" s="383"/>
      <c r="CL97" s="383"/>
      <c r="CM97" s="383"/>
      <c r="CN97" s="383"/>
      <c r="CO97" s="526"/>
      <c r="CP97" s="497"/>
      <c r="CQ97" s="317" t="str">
        <f>IF(DOB!C97="","",DOB!C97)</f>
        <v/>
      </c>
      <c r="CR97" s="401"/>
      <c r="CS97" s="329"/>
      <c r="CT97" s="329"/>
      <c r="CU97" s="585"/>
      <c r="CV97" s="588"/>
      <c r="CW97" s="587"/>
      <c r="CX97" s="588"/>
      <c r="CY97" s="587"/>
      <c r="CZ97" s="588"/>
      <c r="DA97" s="587"/>
      <c r="DB97" s="588"/>
      <c r="DC97" s="587"/>
      <c r="DD97" s="588"/>
      <c r="DE97" s="587"/>
      <c r="DF97" s="588"/>
      <c r="DG97" s="587"/>
      <c r="DH97" s="588"/>
      <c r="DI97" s="587"/>
      <c r="DJ97" s="588"/>
      <c r="DK97" s="587"/>
      <c r="DL97" s="588"/>
      <c r="DM97" s="587"/>
      <c r="DN97" s="588"/>
      <c r="DO97" s="587"/>
      <c r="DP97" s="588"/>
      <c r="DQ97" s="587"/>
      <c r="DR97" s="588"/>
      <c r="DS97" s="10"/>
      <c r="DT97" s="10"/>
      <c r="DU97" s="10"/>
      <c r="DV97" s="592" t="str">
        <f t="shared" si="29"/>
        <v/>
      </c>
      <c r="DW97" s="593" t="str">
        <f t="shared" si="30"/>
        <v/>
      </c>
      <c r="DX97" s="594" t="str">
        <f t="shared" si="31"/>
        <v/>
      </c>
      <c r="DY97" s="593" t="str">
        <f t="shared" si="32"/>
        <v/>
      </c>
      <c r="DZ97" s="594" t="str">
        <f t="shared" si="33"/>
        <v/>
      </c>
      <c r="EA97" s="593" t="str">
        <f t="shared" si="34"/>
        <v/>
      </c>
      <c r="EB97" s="594" t="str">
        <f t="shared" si="35"/>
        <v/>
      </c>
      <c r="EC97" s="593" t="str">
        <f t="shared" si="36"/>
        <v/>
      </c>
      <c r="ED97" s="594" t="str">
        <f t="shared" si="37"/>
        <v/>
      </c>
      <c r="EE97" s="593" t="str">
        <f t="shared" si="38"/>
        <v/>
      </c>
      <c r="EF97" s="594" t="str">
        <f t="shared" si="39"/>
        <v/>
      </c>
      <c r="EG97" s="593" t="str">
        <f t="shared" si="40"/>
        <v/>
      </c>
      <c r="EH97" s="594" t="str">
        <f t="shared" si="41"/>
        <v/>
      </c>
      <c r="EI97" s="593" t="str">
        <f t="shared" si="42"/>
        <v/>
      </c>
      <c r="EJ97" s="594" t="str">
        <f t="shared" si="43"/>
        <v/>
      </c>
      <c r="EK97" s="593" t="str">
        <f t="shared" si="44"/>
        <v/>
      </c>
      <c r="EL97" s="594" t="str">
        <f t="shared" si="45"/>
        <v/>
      </c>
      <c r="EM97" s="593" t="str">
        <f t="shared" si="46"/>
        <v/>
      </c>
      <c r="EN97" s="594" t="str">
        <f t="shared" si="47"/>
        <v/>
      </c>
      <c r="EO97" s="593" t="str">
        <f t="shared" si="48"/>
        <v/>
      </c>
      <c r="EP97" s="405" t="str">
        <f t="shared" si="49"/>
        <v/>
      </c>
      <c r="EQ97" s="418" t="str">
        <f t="shared" si="50"/>
        <v/>
      </c>
      <c r="ER97" s="10"/>
      <c r="ES97" s="10"/>
      <c r="ET97" s="10"/>
    </row>
    <row r="98" spans="1:150" s="16" customFormat="1" ht="18" customHeight="1">
      <c r="A98" s="528">
        <v>92</v>
      </c>
      <c r="B98" s="328"/>
      <c r="C98" s="99"/>
      <c r="D98" s="101"/>
      <c r="E98" s="244"/>
      <c r="F98" s="100"/>
      <c r="G98" s="694"/>
      <c r="H98" s="695"/>
      <c r="I98" s="476" t="str">
        <f t="shared" si="28"/>
        <v/>
      </c>
      <c r="J98" s="92"/>
      <c r="K98" s="102"/>
      <c r="L98" s="92"/>
      <c r="M98" s="102"/>
      <c r="N98" s="92"/>
      <c r="O98" s="102"/>
      <c r="P98" s="515"/>
      <c r="Q98" s="271"/>
      <c r="R98" s="562"/>
      <c r="S98" s="562"/>
      <c r="T98" s="562"/>
      <c r="U98" s="562"/>
      <c r="V98" s="562"/>
      <c r="W98" s="562"/>
      <c r="X98" s="383"/>
      <c r="Y98" s="383"/>
      <c r="Z98" s="383"/>
      <c r="AA98" s="383"/>
      <c r="AB98" s="386"/>
      <c r="AC98" s="386"/>
      <c r="AD98" s="386"/>
      <c r="AE98" s="386"/>
      <c r="AF98" s="386"/>
      <c r="AG98" s="386"/>
      <c r="AH98" s="387"/>
      <c r="AI98" s="387"/>
      <c r="AJ98" s="388"/>
      <c r="AK98" s="388"/>
      <c r="AL98" s="383"/>
      <c r="AM98" s="383"/>
      <c r="AN98" s="383"/>
      <c r="AO98" s="383"/>
      <c r="AP98" s="383"/>
      <c r="AQ98" s="383"/>
      <c r="AR98" s="383"/>
      <c r="AS98" s="383"/>
      <c r="AT98" s="383"/>
      <c r="AU98" s="383"/>
      <c r="AV98" s="383"/>
      <c r="AW98" s="386"/>
      <c r="AX98" s="386"/>
      <c r="AY98" s="386"/>
      <c r="AZ98" s="386"/>
      <c r="BA98" s="386"/>
      <c r="BB98" s="386"/>
      <c r="BC98" s="387"/>
      <c r="BD98" s="387"/>
      <c r="BE98" s="388"/>
      <c r="BF98" s="388"/>
      <c r="BG98" s="383"/>
      <c r="BH98" s="383"/>
      <c r="BI98" s="383"/>
      <c r="BJ98" s="383"/>
      <c r="BK98" s="383"/>
      <c r="BL98" s="383"/>
      <c r="BM98" s="383"/>
      <c r="BN98" s="383"/>
      <c r="BO98" s="383"/>
      <c r="BP98" s="383"/>
      <c r="BQ98" s="386"/>
      <c r="BR98" s="386"/>
      <c r="BS98" s="386"/>
      <c r="BT98" s="386"/>
      <c r="BU98" s="386"/>
      <c r="BV98" s="386"/>
      <c r="BW98" s="387"/>
      <c r="BX98" s="387"/>
      <c r="BY98" s="388"/>
      <c r="BZ98" s="388"/>
      <c r="CA98" s="383"/>
      <c r="CB98" s="383"/>
      <c r="CC98" s="383"/>
      <c r="CD98" s="383"/>
      <c r="CE98" s="383"/>
      <c r="CF98" s="386"/>
      <c r="CG98" s="386"/>
      <c r="CH98" s="386"/>
      <c r="CI98" s="386"/>
      <c r="CJ98" s="386"/>
      <c r="CK98" s="383"/>
      <c r="CL98" s="383"/>
      <c r="CM98" s="383"/>
      <c r="CN98" s="383"/>
      <c r="CO98" s="526"/>
      <c r="CP98" s="497"/>
      <c r="CQ98" s="317" t="str">
        <f>IF(DOB!C98="","",DOB!C98)</f>
        <v/>
      </c>
      <c r="CR98" s="401"/>
      <c r="CS98" s="329"/>
      <c r="CT98" s="329"/>
      <c r="CU98" s="585"/>
      <c r="CV98" s="588"/>
      <c r="CW98" s="587"/>
      <c r="CX98" s="588"/>
      <c r="CY98" s="587"/>
      <c r="CZ98" s="588"/>
      <c r="DA98" s="587"/>
      <c r="DB98" s="588"/>
      <c r="DC98" s="587"/>
      <c r="DD98" s="588"/>
      <c r="DE98" s="587"/>
      <c r="DF98" s="588"/>
      <c r="DG98" s="587"/>
      <c r="DH98" s="588"/>
      <c r="DI98" s="587"/>
      <c r="DJ98" s="588"/>
      <c r="DK98" s="587"/>
      <c r="DL98" s="588"/>
      <c r="DM98" s="587"/>
      <c r="DN98" s="588"/>
      <c r="DO98" s="587"/>
      <c r="DP98" s="588"/>
      <c r="DQ98" s="587"/>
      <c r="DR98" s="588"/>
      <c r="DS98" s="10"/>
      <c r="DT98" s="10"/>
      <c r="DU98" s="10"/>
      <c r="DV98" s="592" t="str">
        <f t="shared" si="29"/>
        <v/>
      </c>
      <c r="DW98" s="593" t="str">
        <f t="shared" si="30"/>
        <v/>
      </c>
      <c r="DX98" s="594" t="str">
        <f t="shared" si="31"/>
        <v/>
      </c>
      <c r="DY98" s="593" t="str">
        <f t="shared" si="32"/>
        <v/>
      </c>
      <c r="DZ98" s="594" t="str">
        <f t="shared" si="33"/>
        <v/>
      </c>
      <c r="EA98" s="593" t="str">
        <f t="shared" si="34"/>
        <v/>
      </c>
      <c r="EB98" s="594" t="str">
        <f t="shared" si="35"/>
        <v/>
      </c>
      <c r="EC98" s="593" t="str">
        <f t="shared" si="36"/>
        <v/>
      </c>
      <c r="ED98" s="594" t="str">
        <f t="shared" si="37"/>
        <v/>
      </c>
      <c r="EE98" s="593" t="str">
        <f t="shared" si="38"/>
        <v/>
      </c>
      <c r="EF98" s="594" t="str">
        <f t="shared" si="39"/>
        <v/>
      </c>
      <c r="EG98" s="593" t="str">
        <f t="shared" si="40"/>
        <v/>
      </c>
      <c r="EH98" s="594" t="str">
        <f t="shared" si="41"/>
        <v/>
      </c>
      <c r="EI98" s="593" t="str">
        <f t="shared" si="42"/>
        <v/>
      </c>
      <c r="EJ98" s="594" t="str">
        <f t="shared" si="43"/>
        <v/>
      </c>
      <c r="EK98" s="593" t="str">
        <f t="shared" si="44"/>
        <v/>
      </c>
      <c r="EL98" s="594" t="str">
        <f t="shared" si="45"/>
        <v/>
      </c>
      <c r="EM98" s="593" t="str">
        <f t="shared" si="46"/>
        <v/>
      </c>
      <c r="EN98" s="594" t="str">
        <f t="shared" si="47"/>
        <v/>
      </c>
      <c r="EO98" s="593" t="str">
        <f t="shared" si="48"/>
        <v/>
      </c>
      <c r="EP98" s="405" t="str">
        <f t="shared" si="49"/>
        <v/>
      </c>
      <c r="EQ98" s="418" t="str">
        <f t="shared" si="50"/>
        <v/>
      </c>
      <c r="ER98" s="10"/>
      <c r="ES98" s="10"/>
      <c r="ET98" s="10"/>
    </row>
    <row r="99" spans="1:150" s="16" customFormat="1" ht="18" customHeight="1">
      <c r="A99" s="528">
        <v>93</v>
      </c>
      <c r="B99" s="328"/>
      <c r="C99" s="99"/>
      <c r="D99" s="101"/>
      <c r="E99" s="244"/>
      <c r="F99" s="100"/>
      <c r="G99" s="694"/>
      <c r="H99" s="695"/>
      <c r="I99" s="476" t="str">
        <f t="shared" si="28"/>
        <v/>
      </c>
      <c r="J99" s="92"/>
      <c r="K99" s="102"/>
      <c r="L99" s="92"/>
      <c r="M99" s="102"/>
      <c r="N99" s="92"/>
      <c r="O99" s="102"/>
      <c r="P99" s="515"/>
      <c r="Q99" s="271"/>
      <c r="R99" s="562"/>
      <c r="S99" s="562"/>
      <c r="T99" s="562"/>
      <c r="U99" s="562"/>
      <c r="V99" s="562"/>
      <c r="W99" s="562"/>
      <c r="X99" s="383"/>
      <c r="Y99" s="383"/>
      <c r="Z99" s="383"/>
      <c r="AA99" s="383"/>
      <c r="AB99" s="386"/>
      <c r="AC99" s="386"/>
      <c r="AD99" s="386"/>
      <c r="AE99" s="386"/>
      <c r="AF99" s="386"/>
      <c r="AG99" s="386"/>
      <c r="AH99" s="387"/>
      <c r="AI99" s="387"/>
      <c r="AJ99" s="388"/>
      <c r="AK99" s="388"/>
      <c r="AL99" s="383"/>
      <c r="AM99" s="383"/>
      <c r="AN99" s="383"/>
      <c r="AO99" s="383"/>
      <c r="AP99" s="383"/>
      <c r="AQ99" s="383"/>
      <c r="AR99" s="383"/>
      <c r="AS99" s="383"/>
      <c r="AT99" s="383"/>
      <c r="AU99" s="383"/>
      <c r="AV99" s="383"/>
      <c r="AW99" s="386"/>
      <c r="AX99" s="386"/>
      <c r="AY99" s="386"/>
      <c r="AZ99" s="386"/>
      <c r="BA99" s="386"/>
      <c r="BB99" s="386"/>
      <c r="BC99" s="387"/>
      <c r="BD99" s="387"/>
      <c r="BE99" s="388"/>
      <c r="BF99" s="388"/>
      <c r="BG99" s="383"/>
      <c r="BH99" s="383"/>
      <c r="BI99" s="383"/>
      <c r="BJ99" s="383"/>
      <c r="BK99" s="383"/>
      <c r="BL99" s="383"/>
      <c r="BM99" s="383"/>
      <c r="BN99" s="383"/>
      <c r="BO99" s="383"/>
      <c r="BP99" s="383"/>
      <c r="BQ99" s="386"/>
      <c r="BR99" s="386"/>
      <c r="BS99" s="386"/>
      <c r="BT99" s="386"/>
      <c r="BU99" s="386"/>
      <c r="BV99" s="386"/>
      <c r="BW99" s="387"/>
      <c r="BX99" s="387"/>
      <c r="BY99" s="388"/>
      <c r="BZ99" s="388"/>
      <c r="CA99" s="383"/>
      <c r="CB99" s="383"/>
      <c r="CC99" s="383"/>
      <c r="CD99" s="383"/>
      <c r="CE99" s="383"/>
      <c r="CF99" s="386"/>
      <c r="CG99" s="386"/>
      <c r="CH99" s="386"/>
      <c r="CI99" s="386"/>
      <c r="CJ99" s="386"/>
      <c r="CK99" s="383"/>
      <c r="CL99" s="383"/>
      <c r="CM99" s="383"/>
      <c r="CN99" s="383"/>
      <c r="CO99" s="526"/>
      <c r="CP99" s="497"/>
      <c r="CQ99" s="317" t="str">
        <f>IF(DOB!C99="","",DOB!C99)</f>
        <v/>
      </c>
      <c r="CR99" s="401"/>
      <c r="CS99" s="329"/>
      <c r="CT99" s="329"/>
      <c r="CU99" s="585"/>
      <c r="CV99" s="588"/>
      <c r="CW99" s="587"/>
      <c r="CX99" s="588"/>
      <c r="CY99" s="587"/>
      <c r="CZ99" s="588"/>
      <c r="DA99" s="587"/>
      <c r="DB99" s="588"/>
      <c r="DC99" s="587"/>
      <c r="DD99" s="588"/>
      <c r="DE99" s="587"/>
      <c r="DF99" s="588"/>
      <c r="DG99" s="587"/>
      <c r="DH99" s="588"/>
      <c r="DI99" s="587"/>
      <c r="DJ99" s="588"/>
      <c r="DK99" s="587"/>
      <c r="DL99" s="588"/>
      <c r="DM99" s="587"/>
      <c r="DN99" s="588"/>
      <c r="DO99" s="587"/>
      <c r="DP99" s="588"/>
      <c r="DQ99" s="587"/>
      <c r="DR99" s="588"/>
      <c r="DS99" s="10"/>
      <c r="DT99" s="10"/>
      <c r="DU99" s="10"/>
      <c r="DV99" s="592" t="str">
        <f t="shared" si="29"/>
        <v/>
      </c>
      <c r="DW99" s="593" t="str">
        <f t="shared" si="30"/>
        <v/>
      </c>
      <c r="DX99" s="594" t="str">
        <f t="shared" si="31"/>
        <v/>
      </c>
      <c r="DY99" s="593" t="str">
        <f t="shared" si="32"/>
        <v/>
      </c>
      <c r="DZ99" s="594" t="str">
        <f t="shared" si="33"/>
        <v/>
      </c>
      <c r="EA99" s="593" t="str">
        <f t="shared" si="34"/>
        <v/>
      </c>
      <c r="EB99" s="594" t="str">
        <f t="shared" si="35"/>
        <v/>
      </c>
      <c r="EC99" s="593" t="str">
        <f t="shared" si="36"/>
        <v/>
      </c>
      <c r="ED99" s="594" t="str">
        <f t="shared" si="37"/>
        <v/>
      </c>
      <c r="EE99" s="593" t="str">
        <f t="shared" si="38"/>
        <v/>
      </c>
      <c r="EF99" s="594" t="str">
        <f t="shared" si="39"/>
        <v/>
      </c>
      <c r="EG99" s="593" t="str">
        <f t="shared" si="40"/>
        <v/>
      </c>
      <c r="EH99" s="594" t="str">
        <f t="shared" si="41"/>
        <v/>
      </c>
      <c r="EI99" s="593" t="str">
        <f t="shared" si="42"/>
        <v/>
      </c>
      <c r="EJ99" s="594" t="str">
        <f t="shared" si="43"/>
        <v/>
      </c>
      <c r="EK99" s="593" t="str">
        <f t="shared" si="44"/>
        <v/>
      </c>
      <c r="EL99" s="594" t="str">
        <f t="shared" si="45"/>
        <v/>
      </c>
      <c r="EM99" s="593" t="str">
        <f t="shared" si="46"/>
        <v/>
      </c>
      <c r="EN99" s="594" t="str">
        <f t="shared" si="47"/>
        <v/>
      </c>
      <c r="EO99" s="593" t="str">
        <f t="shared" si="48"/>
        <v/>
      </c>
      <c r="EP99" s="405" t="str">
        <f t="shared" si="49"/>
        <v/>
      </c>
      <c r="EQ99" s="418" t="str">
        <f t="shared" si="50"/>
        <v/>
      </c>
      <c r="ER99" s="10"/>
      <c r="ES99" s="10"/>
      <c r="ET99" s="10"/>
    </row>
    <row r="100" spans="1:150" s="16" customFormat="1" ht="18" customHeight="1">
      <c r="A100" s="528">
        <v>94</v>
      </c>
      <c r="B100" s="328"/>
      <c r="C100" s="99"/>
      <c r="D100" s="101"/>
      <c r="E100" s="244"/>
      <c r="F100" s="100"/>
      <c r="G100" s="694"/>
      <c r="H100" s="695"/>
      <c r="I100" s="476" t="str">
        <f t="shared" si="28"/>
        <v/>
      </c>
      <c r="J100" s="92"/>
      <c r="K100" s="102"/>
      <c r="L100" s="92"/>
      <c r="M100" s="102"/>
      <c r="N100" s="92"/>
      <c r="O100" s="102"/>
      <c r="P100" s="515"/>
      <c r="Q100" s="271"/>
      <c r="R100" s="562"/>
      <c r="S100" s="562"/>
      <c r="T100" s="562"/>
      <c r="U100" s="562"/>
      <c r="V100" s="562"/>
      <c r="W100" s="562"/>
      <c r="X100" s="383"/>
      <c r="Y100" s="383"/>
      <c r="Z100" s="383"/>
      <c r="AA100" s="383"/>
      <c r="AB100" s="386"/>
      <c r="AC100" s="386"/>
      <c r="AD100" s="386"/>
      <c r="AE100" s="386"/>
      <c r="AF100" s="386"/>
      <c r="AG100" s="386"/>
      <c r="AH100" s="387"/>
      <c r="AI100" s="387"/>
      <c r="AJ100" s="388"/>
      <c r="AK100" s="388"/>
      <c r="AL100" s="383"/>
      <c r="AM100" s="383"/>
      <c r="AN100" s="383"/>
      <c r="AO100" s="383"/>
      <c r="AP100" s="383"/>
      <c r="AQ100" s="383"/>
      <c r="AR100" s="383"/>
      <c r="AS100" s="383"/>
      <c r="AT100" s="383"/>
      <c r="AU100" s="383"/>
      <c r="AV100" s="383"/>
      <c r="AW100" s="386"/>
      <c r="AX100" s="386"/>
      <c r="AY100" s="386"/>
      <c r="AZ100" s="386"/>
      <c r="BA100" s="386"/>
      <c r="BB100" s="386"/>
      <c r="BC100" s="387"/>
      <c r="BD100" s="387"/>
      <c r="BE100" s="388"/>
      <c r="BF100" s="388"/>
      <c r="BG100" s="383"/>
      <c r="BH100" s="383"/>
      <c r="BI100" s="383"/>
      <c r="BJ100" s="383"/>
      <c r="BK100" s="383"/>
      <c r="BL100" s="383"/>
      <c r="BM100" s="383"/>
      <c r="BN100" s="383"/>
      <c r="BO100" s="383"/>
      <c r="BP100" s="383"/>
      <c r="BQ100" s="386"/>
      <c r="BR100" s="386"/>
      <c r="BS100" s="386"/>
      <c r="BT100" s="386"/>
      <c r="BU100" s="386"/>
      <c r="BV100" s="386"/>
      <c r="BW100" s="387"/>
      <c r="BX100" s="387"/>
      <c r="BY100" s="388"/>
      <c r="BZ100" s="388"/>
      <c r="CA100" s="383"/>
      <c r="CB100" s="383"/>
      <c r="CC100" s="383"/>
      <c r="CD100" s="383"/>
      <c r="CE100" s="383"/>
      <c r="CF100" s="386"/>
      <c r="CG100" s="386"/>
      <c r="CH100" s="386"/>
      <c r="CI100" s="386"/>
      <c r="CJ100" s="386"/>
      <c r="CK100" s="383"/>
      <c r="CL100" s="383"/>
      <c r="CM100" s="383"/>
      <c r="CN100" s="383"/>
      <c r="CO100" s="526"/>
      <c r="CP100" s="497"/>
      <c r="CQ100" s="317" t="str">
        <f>IF(DOB!C100="","",DOB!C100)</f>
        <v/>
      </c>
      <c r="CR100" s="401"/>
      <c r="CS100" s="329"/>
      <c r="CT100" s="329"/>
      <c r="CU100" s="585"/>
      <c r="CV100" s="588"/>
      <c r="CW100" s="587"/>
      <c r="CX100" s="588"/>
      <c r="CY100" s="587"/>
      <c r="CZ100" s="588"/>
      <c r="DA100" s="587"/>
      <c r="DB100" s="588"/>
      <c r="DC100" s="587"/>
      <c r="DD100" s="588"/>
      <c r="DE100" s="587"/>
      <c r="DF100" s="588"/>
      <c r="DG100" s="587"/>
      <c r="DH100" s="588"/>
      <c r="DI100" s="587"/>
      <c r="DJ100" s="588"/>
      <c r="DK100" s="587"/>
      <c r="DL100" s="588"/>
      <c r="DM100" s="587"/>
      <c r="DN100" s="588"/>
      <c r="DO100" s="587"/>
      <c r="DP100" s="588"/>
      <c r="DQ100" s="587"/>
      <c r="DR100" s="588"/>
      <c r="DS100" s="10"/>
      <c r="DT100" s="10"/>
      <c r="DU100" s="10"/>
      <c r="DV100" s="592" t="str">
        <f t="shared" si="29"/>
        <v/>
      </c>
      <c r="DW100" s="593" t="str">
        <f t="shared" si="30"/>
        <v/>
      </c>
      <c r="DX100" s="594" t="str">
        <f t="shared" si="31"/>
        <v/>
      </c>
      <c r="DY100" s="593" t="str">
        <f t="shared" si="32"/>
        <v/>
      </c>
      <c r="DZ100" s="594" t="str">
        <f t="shared" si="33"/>
        <v/>
      </c>
      <c r="EA100" s="593" t="str">
        <f t="shared" si="34"/>
        <v/>
      </c>
      <c r="EB100" s="594" t="str">
        <f t="shared" si="35"/>
        <v/>
      </c>
      <c r="EC100" s="593" t="str">
        <f t="shared" si="36"/>
        <v/>
      </c>
      <c r="ED100" s="594" t="str">
        <f t="shared" si="37"/>
        <v/>
      </c>
      <c r="EE100" s="593" t="str">
        <f t="shared" si="38"/>
        <v/>
      </c>
      <c r="EF100" s="594" t="str">
        <f t="shared" si="39"/>
        <v/>
      </c>
      <c r="EG100" s="593" t="str">
        <f t="shared" si="40"/>
        <v/>
      </c>
      <c r="EH100" s="594" t="str">
        <f t="shared" si="41"/>
        <v/>
      </c>
      <c r="EI100" s="593" t="str">
        <f t="shared" si="42"/>
        <v/>
      </c>
      <c r="EJ100" s="594" t="str">
        <f t="shared" si="43"/>
        <v/>
      </c>
      <c r="EK100" s="593" t="str">
        <f t="shared" si="44"/>
        <v/>
      </c>
      <c r="EL100" s="594" t="str">
        <f t="shared" si="45"/>
        <v/>
      </c>
      <c r="EM100" s="593" t="str">
        <f t="shared" si="46"/>
        <v/>
      </c>
      <c r="EN100" s="594" t="str">
        <f t="shared" si="47"/>
        <v/>
      </c>
      <c r="EO100" s="593" t="str">
        <f t="shared" si="48"/>
        <v/>
      </c>
      <c r="EP100" s="405" t="str">
        <f t="shared" si="49"/>
        <v/>
      </c>
      <c r="EQ100" s="418" t="str">
        <f t="shared" si="50"/>
        <v/>
      </c>
      <c r="ER100" s="10"/>
      <c r="ES100" s="10"/>
      <c r="ET100" s="10"/>
    </row>
    <row r="101" spans="1:150" s="16" customFormat="1" ht="18" customHeight="1">
      <c r="A101" s="528">
        <v>95</v>
      </c>
      <c r="B101" s="328"/>
      <c r="C101" s="99"/>
      <c r="D101" s="101"/>
      <c r="E101" s="244"/>
      <c r="F101" s="100"/>
      <c r="G101" s="694"/>
      <c r="H101" s="695"/>
      <c r="I101" s="476" t="str">
        <f t="shared" si="28"/>
        <v/>
      </c>
      <c r="J101" s="92"/>
      <c r="K101" s="102"/>
      <c r="L101" s="92"/>
      <c r="M101" s="102"/>
      <c r="N101" s="92"/>
      <c r="O101" s="102"/>
      <c r="P101" s="515"/>
      <c r="Q101" s="271"/>
      <c r="R101" s="562"/>
      <c r="S101" s="562"/>
      <c r="T101" s="562"/>
      <c r="U101" s="562"/>
      <c r="V101" s="562"/>
      <c r="W101" s="562"/>
      <c r="X101" s="383"/>
      <c r="Y101" s="383"/>
      <c r="Z101" s="383"/>
      <c r="AA101" s="383"/>
      <c r="AB101" s="386"/>
      <c r="AC101" s="386"/>
      <c r="AD101" s="386"/>
      <c r="AE101" s="386"/>
      <c r="AF101" s="386"/>
      <c r="AG101" s="386"/>
      <c r="AH101" s="387"/>
      <c r="AI101" s="387"/>
      <c r="AJ101" s="388"/>
      <c r="AK101" s="388"/>
      <c r="AL101" s="383"/>
      <c r="AM101" s="383"/>
      <c r="AN101" s="383"/>
      <c r="AO101" s="383"/>
      <c r="AP101" s="383"/>
      <c r="AQ101" s="383"/>
      <c r="AR101" s="383"/>
      <c r="AS101" s="383"/>
      <c r="AT101" s="383"/>
      <c r="AU101" s="383"/>
      <c r="AV101" s="383"/>
      <c r="AW101" s="386"/>
      <c r="AX101" s="386"/>
      <c r="AY101" s="386"/>
      <c r="AZ101" s="386"/>
      <c r="BA101" s="386"/>
      <c r="BB101" s="386"/>
      <c r="BC101" s="387"/>
      <c r="BD101" s="387"/>
      <c r="BE101" s="388"/>
      <c r="BF101" s="388"/>
      <c r="BG101" s="383"/>
      <c r="BH101" s="383"/>
      <c r="BI101" s="383"/>
      <c r="BJ101" s="383"/>
      <c r="BK101" s="383"/>
      <c r="BL101" s="383"/>
      <c r="BM101" s="383"/>
      <c r="BN101" s="383"/>
      <c r="BO101" s="383"/>
      <c r="BP101" s="383"/>
      <c r="BQ101" s="386"/>
      <c r="BR101" s="386"/>
      <c r="BS101" s="386"/>
      <c r="BT101" s="386"/>
      <c r="BU101" s="386"/>
      <c r="BV101" s="386"/>
      <c r="BW101" s="387"/>
      <c r="BX101" s="387"/>
      <c r="BY101" s="388"/>
      <c r="BZ101" s="388"/>
      <c r="CA101" s="383"/>
      <c r="CB101" s="383"/>
      <c r="CC101" s="383"/>
      <c r="CD101" s="383"/>
      <c r="CE101" s="383"/>
      <c r="CF101" s="386"/>
      <c r="CG101" s="386"/>
      <c r="CH101" s="386"/>
      <c r="CI101" s="386"/>
      <c r="CJ101" s="386"/>
      <c r="CK101" s="383"/>
      <c r="CL101" s="383"/>
      <c r="CM101" s="383"/>
      <c r="CN101" s="383"/>
      <c r="CO101" s="526"/>
      <c r="CP101" s="497"/>
      <c r="CQ101" s="317" t="str">
        <f>IF(DOB!C101="","",DOB!C101)</f>
        <v/>
      </c>
      <c r="CR101" s="401"/>
      <c r="CS101" s="329"/>
      <c r="CT101" s="329"/>
      <c r="CU101" s="585"/>
      <c r="CV101" s="588"/>
      <c r="CW101" s="587"/>
      <c r="CX101" s="588"/>
      <c r="CY101" s="587"/>
      <c r="CZ101" s="588"/>
      <c r="DA101" s="587"/>
      <c r="DB101" s="588"/>
      <c r="DC101" s="587"/>
      <c r="DD101" s="588"/>
      <c r="DE101" s="587"/>
      <c r="DF101" s="588"/>
      <c r="DG101" s="587"/>
      <c r="DH101" s="588"/>
      <c r="DI101" s="587"/>
      <c r="DJ101" s="588"/>
      <c r="DK101" s="587"/>
      <c r="DL101" s="588"/>
      <c r="DM101" s="587"/>
      <c r="DN101" s="588"/>
      <c r="DO101" s="587"/>
      <c r="DP101" s="588"/>
      <c r="DQ101" s="587"/>
      <c r="DR101" s="588"/>
      <c r="DS101" s="10"/>
      <c r="DT101" s="10"/>
      <c r="DU101" s="10"/>
      <c r="DV101" s="592" t="str">
        <f t="shared" si="29"/>
        <v/>
      </c>
      <c r="DW101" s="593" t="str">
        <f t="shared" si="30"/>
        <v/>
      </c>
      <c r="DX101" s="594" t="str">
        <f t="shared" si="31"/>
        <v/>
      </c>
      <c r="DY101" s="593" t="str">
        <f t="shared" si="32"/>
        <v/>
      </c>
      <c r="DZ101" s="594" t="str">
        <f t="shared" si="33"/>
        <v/>
      </c>
      <c r="EA101" s="593" t="str">
        <f t="shared" si="34"/>
        <v/>
      </c>
      <c r="EB101" s="594" t="str">
        <f t="shared" si="35"/>
        <v/>
      </c>
      <c r="EC101" s="593" t="str">
        <f t="shared" si="36"/>
        <v/>
      </c>
      <c r="ED101" s="594" t="str">
        <f t="shared" si="37"/>
        <v/>
      </c>
      <c r="EE101" s="593" t="str">
        <f t="shared" si="38"/>
        <v/>
      </c>
      <c r="EF101" s="594" t="str">
        <f t="shared" si="39"/>
        <v/>
      </c>
      <c r="EG101" s="593" t="str">
        <f t="shared" si="40"/>
        <v/>
      </c>
      <c r="EH101" s="594" t="str">
        <f t="shared" si="41"/>
        <v/>
      </c>
      <c r="EI101" s="593" t="str">
        <f t="shared" si="42"/>
        <v/>
      </c>
      <c r="EJ101" s="594" t="str">
        <f t="shared" si="43"/>
        <v/>
      </c>
      <c r="EK101" s="593" t="str">
        <f t="shared" si="44"/>
        <v/>
      </c>
      <c r="EL101" s="594" t="str">
        <f t="shared" si="45"/>
        <v/>
      </c>
      <c r="EM101" s="593" t="str">
        <f t="shared" si="46"/>
        <v/>
      </c>
      <c r="EN101" s="594" t="str">
        <f t="shared" si="47"/>
        <v/>
      </c>
      <c r="EO101" s="593" t="str">
        <f t="shared" si="48"/>
        <v/>
      </c>
      <c r="EP101" s="405" t="str">
        <f t="shared" si="49"/>
        <v/>
      </c>
      <c r="EQ101" s="418" t="str">
        <f t="shared" si="50"/>
        <v/>
      </c>
      <c r="ER101" s="10"/>
      <c r="ES101" s="10"/>
      <c r="ET101" s="10"/>
    </row>
    <row r="102" spans="1:150" s="16" customFormat="1" ht="18" customHeight="1">
      <c r="A102" s="528">
        <v>96</v>
      </c>
      <c r="B102" s="328"/>
      <c r="C102" s="99"/>
      <c r="D102" s="101"/>
      <c r="E102" s="244"/>
      <c r="F102" s="100"/>
      <c r="G102" s="694"/>
      <c r="H102" s="695"/>
      <c r="I102" s="476" t="str">
        <f t="shared" si="28"/>
        <v/>
      </c>
      <c r="J102" s="92"/>
      <c r="K102" s="102"/>
      <c r="L102" s="92"/>
      <c r="M102" s="102"/>
      <c r="N102" s="92"/>
      <c r="O102" s="102"/>
      <c r="P102" s="515"/>
      <c r="Q102" s="271"/>
      <c r="R102" s="562"/>
      <c r="S102" s="562"/>
      <c r="T102" s="562"/>
      <c r="U102" s="562"/>
      <c r="V102" s="562"/>
      <c r="W102" s="562"/>
      <c r="X102" s="383"/>
      <c r="Y102" s="383"/>
      <c r="Z102" s="383"/>
      <c r="AA102" s="383"/>
      <c r="AB102" s="386"/>
      <c r="AC102" s="386"/>
      <c r="AD102" s="386"/>
      <c r="AE102" s="386"/>
      <c r="AF102" s="386"/>
      <c r="AG102" s="386"/>
      <c r="AH102" s="387"/>
      <c r="AI102" s="387"/>
      <c r="AJ102" s="388"/>
      <c r="AK102" s="388"/>
      <c r="AL102" s="383"/>
      <c r="AM102" s="383"/>
      <c r="AN102" s="383"/>
      <c r="AO102" s="383"/>
      <c r="AP102" s="383"/>
      <c r="AQ102" s="383"/>
      <c r="AR102" s="383"/>
      <c r="AS102" s="383"/>
      <c r="AT102" s="383"/>
      <c r="AU102" s="383"/>
      <c r="AV102" s="383"/>
      <c r="AW102" s="386"/>
      <c r="AX102" s="386"/>
      <c r="AY102" s="386"/>
      <c r="AZ102" s="386"/>
      <c r="BA102" s="386"/>
      <c r="BB102" s="386"/>
      <c r="BC102" s="387"/>
      <c r="BD102" s="387"/>
      <c r="BE102" s="388"/>
      <c r="BF102" s="388"/>
      <c r="BG102" s="383"/>
      <c r="BH102" s="383"/>
      <c r="BI102" s="383"/>
      <c r="BJ102" s="383"/>
      <c r="BK102" s="383"/>
      <c r="BL102" s="383"/>
      <c r="BM102" s="383"/>
      <c r="BN102" s="383"/>
      <c r="BO102" s="383"/>
      <c r="BP102" s="383"/>
      <c r="BQ102" s="386"/>
      <c r="BR102" s="386"/>
      <c r="BS102" s="386"/>
      <c r="BT102" s="386"/>
      <c r="BU102" s="386"/>
      <c r="BV102" s="386"/>
      <c r="BW102" s="387"/>
      <c r="BX102" s="387"/>
      <c r="BY102" s="388"/>
      <c r="BZ102" s="388"/>
      <c r="CA102" s="383"/>
      <c r="CB102" s="383"/>
      <c r="CC102" s="383"/>
      <c r="CD102" s="383"/>
      <c r="CE102" s="383"/>
      <c r="CF102" s="386"/>
      <c r="CG102" s="386"/>
      <c r="CH102" s="386"/>
      <c r="CI102" s="386"/>
      <c r="CJ102" s="386"/>
      <c r="CK102" s="383"/>
      <c r="CL102" s="383"/>
      <c r="CM102" s="383"/>
      <c r="CN102" s="383"/>
      <c r="CO102" s="526"/>
      <c r="CP102" s="497"/>
      <c r="CQ102" s="317" t="str">
        <f>IF(DOB!C102="","",DOB!C102)</f>
        <v/>
      </c>
      <c r="CR102" s="401"/>
      <c r="CS102" s="329"/>
      <c r="CT102" s="329"/>
      <c r="CU102" s="585"/>
      <c r="CV102" s="588"/>
      <c r="CW102" s="587"/>
      <c r="CX102" s="588"/>
      <c r="CY102" s="587"/>
      <c r="CZ102" s="588"/>
      <c r="DA102" s="587"/>
      <c r="DB102" s="588"/>
      <c r="DC102" s="587"/>
      <c r="DD102" s="588"/>
      <c r="DE102" s="587"/>
      <c r="DF102" s="588"/>
      <c r="DG102" s="587"/>
      <c r="DH102" s="588"/>
      <c r="DI102" s="587"/>
      <c r="DJ102" s="588"/>
      <c r="DK102" s="587"/>
      <c r="DL102" s="588"/>
      <c r="DM102" s="587"/>
      <c r="DN102" s="588"/>
      <c r="DO102" s="587"/>
      <c r="DP102" s="588"/>
      <c r="DQ102" s="587"/>
      <c r="DR102" s="588"/>
      <c r="DS102" s="10"/>
      <c r="DT102" s="10"/>
      <c r="DU102" s="10"/>
      <c r="DV102" s="592" t="str">
        <f t="shared" si="29"/>
        <v/>
      </c>
      <c r="DW102" s="593" t="str">
        <f t="shared" si="30"/>
        <v/>
      </c>
      <c r="DX102" s="594" t="str">
        <f t="shared" si="31"/>
        <v/>
      </c>
      <c r="DY102" s="593" t="str">
        <f t="shared" si="32"/>
        <v/>
      </c>
      <c r="DZ102" s="594" t="str">
        <f t="shared" si="33"/>
        <v/>
      </c>
      <c r="EA102" s="593" t="str">
        <f t="shared" si="34"/>
        <v/>
      </c>
      <c r="EB102" s="594" t="str">
        <f t="shared" si="35"/>
        <v/>
      </c>
      <c r="EC102" s="593" t="str">
        <f t="shared" si="36"/>
        <v/>
      </c>
      <c r="ED102" s="594" t="str">
        <f t="shared" si="37"/>
        <v/>
      </c>
      <c r="EE102" s="593" t="str">
        <f t="shared" si="38"/>
        <v/>
      </c>
      <c r="EF102" s="594" t="str">
        <f t="shared" si="39"/>
        <v/>
      </c>
      <c r="EG102" s="593" t="str">
        <f t="shared" si="40"/>
        <v/>
      </c>
      <c r="EH102" s="594" t="str">
        <f t="shared" si="41"/>
        <v/>
      </c>
      <c r="EI102" s="593" t="str">
        <f t="shared" si="42"/>
        <v/>
      </c>
      <c r="EJ102" s="594" t="str">
        <f t="shared" si="43"/>
        <v/>
      </c>
      <c r="EK102" s="593" t="str">
        <f t="shared" si="44"/>
        <v/>
      </c>
      <c r="EL102" s="594" t="str">
        <f t="shared" si="45"/>
        <v/>
      </c>
      <c r="EM102" s="593" t="str">
        <f t="shared" si="46"/>
        <v/>
      </c>
      <c r="EN102" s="594" t="str">
        <f t="shared" si="47"/>
        <v/>
      </c>
      <c r="EO102" s="593" t="str">
        <f t="shared" si="48"/>
        <v/>
      </c>
      <c r="EP102" s="405" t="str">
        <f t="shared" si="49"/>
        <v/>
      </c>
      <c r="EQ102" s="418" t="str">
        <f t="shared" si="50"/>
        <v/>
      </c>
      <c r="ER102" s="10"/>
      <c r="ES102" s="10"/>
      <c r="ET102" s="10"/>
    </row>
    <row r="103" spans="1:150" s="16" customFormat="1" ht="18" customHeight="1">
      <c r="A103" s="528">
        <v>97</v>
      </c>
      <c r="B103" s="328"/>
      <c r="C103" s="99"/>
      <c r="D103" s="101"/>
      <c r="E103" s="244"/>
      <c r="F103" s="100"/>
      <c r="G103" s="694"/>
      <c r="H103" s="695"/>
      <c r="I103" s="476" t="str">
        <f t="shared" si="28"/>
        <v/>
      </c>
      <c r="J103" s="92"/>
      <c r="K103" s="102"/>
      <c r="L103" s="92"/>
      <c r="M103" s="102"/>
      <c r="N103" s="92"/>
      <c r="O103" s="102"/>
      <c r="P103" s="515"/>
      <c r="Q103" s="271"/>
      <c r="R103" s="562"/>
      <c r="S103" s="562"/>
      <c r="T103" s="562"/>
      <c r="U103" s="562"/>
      <c r="V103" s="562"/>
      <c r="W103" s="562"/>
      <c r="X103" s="383"/>
      <c r="Y103" s="383"/>
      <c r="Z103" s="383"/>
      <c r="AA103" s="383"/>
      <c r="AB103" s="386"/>
      <c r="AC103" s="386"/>
      <c r="AD103" s="386"/>
      <c r="AE103" s="386"/>
      <c r="AF103" s="386"/>
      <c r="AG103" s="386"/>
      <c r="AH103" s="387"/>
      <c r="AI103" s="387"/>
      <c r="AJ103" s="388"/>
      <c r="AK103" s="388"/>
      <c r="AL103" s="383"/>
      <c r="AM103" s="383"/>
      <c r="AN103" s="383"/>
      <c r="AO103" s="383"/>
      <c r="AP103" s="383"/>
      <c r="AQ103" s="383"/>
      <c r="AR103" s="383"/>
      <c r="AS103" s="383"/>
      <c r="AT103" s="383"/>
      <c r="AU103" s="383"/>
      <c r="AV103" s="383"/>
      <c r="AW103" s="386"/>
      <c r="AX103" s="386"/>
      <c r="AY103" s="386"/>
      <c r="AZ103" s="386"/>
      <c r="BA103" s="386"/>
      <c r="BB103" s="386"/>
      <c r="BC103" s="387"/>
      <c r="BD103" s="387"/>
      <c r="BE103" s="388"/>
      <c r="BF103" s="388"/>
      <c r="BG103" s="383"/>
      <c r="BH103" s="383"/>
      <c r="BI103" s="383"/>
      <c r="BJ103" s="383"/>
      <c r="BK103" s="383"/>
      <c r="BL103" s="383"/>
      <c r="BM103" s="383"/>
      <c r="BN103" s="383"/>
      <c r="BO103" s="383"/>
      <c r="BP103" s="383"/>
      <c r="BQ103" s="386"/>
      <c r="BR103" s="386"/>
      <c r="BS103" s="386"/>
      <c r="BT103" s="386"/>
      <c r="BU103" s="386"/>
      <c r="BV103" s="386"/>
      <c r="BW103" s="387"/>
      <c r="BX103" s="387"/>
      <c r="BY103" s="388"/>
      <c r="BZ103" s="388"/>
      <c r="CA103" s="383"/>
      <c r="CB103" s="383"/>
      <c r="CC103" s="383"/>
      <c r="CD103" s="383"/>
      <c r="CE103" s="383"/>
      <c r="CF103" s="386"/>
      <c r="CG103" s="386"/>
      <c r="CH103" s="386"/>
      <c r="CI103" s="386"/>
      <c r="CJ103" s="386"/>
      <c r="CK103" s="383"/>
      <c r="CL103" s="383"/>
      <c r="CM103" s="383"/>
      <c r="CN103" s="383"/>
      <c r="CO103" s="526"/>
      <c r="CP103" s="497"/>
      <c r="CQ103" s="317" t="str">
        <f>IF(DOB!C103="","",DOB!C103)</f>
        <v/>
      </c>
      <c r="CR103" s="401"/>
      <c r="CS103" s="329"/>
      <c r="CT103" s="329"/>
      <c r="CU103" s="585"/>
      <c r="CV103" s="588"/>
      <c r="CW103" s="587"/>
      <c r="CX103" s="588"/>
      <c r="CY103" s="587"/>
      <c r="CZ103" s="588"/>
      <c r="DA103" s="587"/>
      <c r="DB103" s="588"/>
      <c r="DC103" s="587"/>
      <c r="DD103" s="588"/>
      <c r="DE103" s="587"/>
      <c r="DF103" s="588"/>
      <c r="DG103" s="587"/>
      <c r="DH103" s="588"/>
      <c r="DI103" s="587"/>
      <c r="DJ103" s="588"/>
      <c r="DK103" s="587"/>
      <c r="DL103" s="588"/>
      <c r="DM103" s="587"/>
      <c r="DN103" s="588"/>
      <c r="DO103" s="587"/>
      <c r="DP103" s="588"/>
      <c r="DQ103" s="587"/>
      <c r="DR103" s="588"/>
      <c r="DS103" s="10"/>
      <c r="DT103" s="10"/>
      <c r="DU103" s="10"/>
      <c r="DV103" s="592" t="str">
        <f t="shared" si="29"/>
        <v/>
      </c>
      <c r="DW103" s="593" t="str">
        <f t="shared" si="30"/>
        <v/>
      </c>
      <c r="DX103" s="594" t="str">
        <f t="shared" si="31"/>
        <v/>
      </c>
      <c r="DY103" s="593" t="str">
        <f t="shared" si="32"/>
        <v/>
      </c>
      <c r="DZ103" s="594" t="str">
        <f t="shared" si="33"/>
        <v/>
      </c>
      <c r="EA103" s="593" t="str">
        <f t="shared" si="34"/>
        <v/>
      </c>
      <c r="EB103" s="594" t="str">
        <f t="shared" si="35"/>
        <v/>
      </c>
      <c r="EC103" s="593" t="str">
        <f t="shared" si="36"/>
        <v/>
      </c>
      <c r="ED103" s="594" t="str">
        <f t="shared" si="37"/>
        <v/>
      </c>
      <c r="EE103" s="593" t="str">
        <f t="shared" si="38"/>
        <v/>
      </c>
      <c r="EF103" s="594" t="str">
        <f t="shared" si="39"/>
        <v/>
      </c>
      <c r="EG103" s="593" t="str">
        <f t="shared" si="40"/>
        <v/>
      </c>
      <c r="EH103" s="594" t="str">
        <f t="shared" si="41"/>
        <v/>
      </c>
      <c r="EI103" s="593" t="str">
        <f t="shared" si="42"/>
        <v/>
      </c>
      <c r="EJ103" s="594" t="str">
        <f t="shared" si="43"/>
        <v/>
      </c>
      <c r="EK103" s="593" t="str">
        <f t="shared" si="44"/>
        <v/>
      </c>
      <c r="EL103" s="594" t="str">
        <f t="shared" si="45"/>
        <v/>
      </c>
      <c r="EM103" s="593" t="str">
        <f t="shared" si="46"/>
        <v/>
      </c>
      <c r="EN103" s="594" t="str">
        <f t="shared" si="47"/>
        <v/>
      </c>
      <c r="EO103" s="593" t="str">
        <f t="shared" si="48"/>
        <v/>
      </c>
      <c r="EP103" s="405" t="str">
        <f t="shared" si="49"/>
        <v/>
      </c>
      <c r="EQ103" s="418" t="str">
        <f t="shared" si="50"/>
        <v/>
      </c>
      <c r="ER103" s="10"/>
      <c r="ES103" s="10"/>
      <c r="ET103" s="10"/>
    </row>
    <row r="104" spans="1:150" s="16" customFormat="1" ht="18" customHeight="1">
      <c r="A104" s="528">
        <v>98</v>
      </c>
      <c r="B104" s="328"/>
      <c r="C104" s="99"/>
      <c r="D104" s="101"/>
      <c r="E104" s="244"/>
      <c r="F104" s="100"/>
      <c r="G104" s="694"/>
      <c r="H104" s="695"/>
      <c r="I104" s="476" t="str">
        <f t="shared" si="28"/>
        <v/>
      </c>
      <c r="J104" s="92"/>
      <c r="K104" s="102"/>
      <c r="L104" s="92"/>
      <c r="M104" s="102"/>
      <c r="N104" s="92"/>
      <c r="O104" s="102"/>
      <c r="P104" s="515"/>
      <c r="Q104" s="271"/>
      <c r="R104" s="562"/>
      <c r="S104" s="562"/>
      <c r="T104" s="562"/>
      <c r="U104" s="562"/>
      <c r="V104" s="562"/>
      <c r="W104" s="562"/>
      <c r="X104" s="383"/>
      <c r="Y104" s="383"/>
      <c r="Z104" s="383"/>
      <c r="AA104" s="383"/>
      <c r="AB104" s="386"/>
      <c r="AC104" s="386"/>
      <c r="AD104" s="386"/>
      <c r="AE104" s="386"/>
      <c r="AF104" s="386"/>
      <c r="AG104" s="386"/>
      <c r="AH104" s="387"/>
      <c r="AI104" s="387"/>
      <c r="AJ104" s="388"/>
      <c r="AK104" s="388"/>
      <c r="AL104" s="383"/>
      <c r="AM104" s="383"/>
      <c r="AN104" s="383"/>
      <c r="AO104" s="383"/>
      <c r="AP104" s="383"/>
      <c r="AQ104" s="383"/>
      <c r="AR104" s="383"/>
      <c r="AS104" s="383"/>
      <c r="AT104" s="383"/>
      <c r="AU104" s="383"/>
      <c r="AV104" s="383"/>
      <c r="AW104" s="386"/>
      <c r="AX104" s="386"/>
      <c r="AY104" s="386"/>
      <c r="AZ104" s="386"/>
      <c r="BA104" s="386"/>
      <c r="BB104" s="386"/>
      <c r="BC104" s="387"/>
      <c r="BD104" s="387"/>
      <c r="BE104" s="388"/>
      <c r="BF104" s="388"/>
      <c r="BG104" s="383"/>
      <c r="BH104" s="383"/>
      <c r="BI104" s="383"/>
      <c r="BJ104" s="383"/>
      <c r="BK104" s="383"/>
      <c r="BL104" s="383"/>
      <c r="BM104" s="383"/>
      <c r="BN104" s="383"/>
      <c r="BO104" s="383"/>
      <c r="BP104" s="383"/>
      <c r="BQ104" s="386"/>
      <c r="BR104" s="386"/>
      <c r="BS104" s="386"/>
      <c r="BT104" s="386"/>
      <c r="BU104" s="386"/>
      <c r="BV104" s="386"/>
      <c r="BW104" s="387"/>
      <c r="BX104" s="387"/>
      <c r="BY104" s="388"/>
      <c r="BZ104" s="388"/>
      <c r="CA104" s="383"/>
      <c r="CB104" s="383"/>
      <c r="CC104" s="383"/>
      <c r="CD104" s="383"/>
      <c r="CE104" s="383"/>
      <c r="CF104" s="386"/>
      <c r="CG104" s="386"/>
      <c r="CH104" s="386"/>
      <c r="CI104" s="386"/>
      <c r="CJ104" s="386"/>
      <c r="CK104" s="383"/>
      <c r="CL104" s="383"/>
      <c r="CM104" s="383"/>
      <c r="CN104" s="383"/>
      <c r="CO104" s="526"/>
      <c r="CP104" s="497"/>
      <c r="CQ104" s="317" t="str">
        <f>IF(DOB!C104="","",DOB!C104)</f>
        <v/>
      </c>
      <c r="CR104" s="401"/>
      <c r="CS104" s="329"/>
      <c r="CT104" s="329"/>
      <c r="CU104" s="585"/>
      <c r="CV104" s="588"/>
      <c r="CW104" s="587"/>
      <c r="CX104" s="588"/>
      <c r="CY104" s="587"/>
      <c r="CZ104" s="588"/>
      <c r="DA104" s="587"/>
      <c r="DB104" s="588"/>
      <c r="DC104" s="587"/>
      <c r="DD104" s="588"/>
      <c r="DE104" s="587"/>
      <c r="DF104" s="588"/>
      <c r="DG104" s="587"/>
      <c r="DH104" s="588"/>
      <c r="DI104" s="587"/>
      <c r="DJ104" s="588"/>
      <c r="DK104" s="587"/>
      <c r="DL104" s="588"/>
      <c r="DM104" s="587"/>
      <c r="DN104" s="588"/>
      <c r="DO104" s="587"/>
      <c r="DP104" s="588"/>
      <c r="DQ104" s="587"/>
      <c r="DR104" s="588"/>
      <c r="DS104" s="10"/>
      <c r="DT104" s="10"/>
      <c r="DU104" s="10"/>
      <c r="DV104" s="592" t="str">
        <f t="shared" si="29"/>
        <v/>
      </c>
      <c r="DW104" s="593" t="str">
        <f t="shared" si="30"/>
        <v/>
      </c>
      <c r="DX104" s="594" t="str">
        <f t="shared" si="31"/>
        <v/>
      </c>
      <c r="DY104" s="593" t="str">
        <f t="shared" si="32"/>
        <v/>
      </c>
      <c r="DZ104" s="594" t="str">
        <f t="shared" si="33"/>
        <v/>
      </c>
      <c r="EA104" s="593" t="str">
        <f t="shared" si="34"/>
        <v/>
      </c>
      <c r="EB104" s="594" t="str">
        <f t="shared" si="35"/>
        <v/>
      </c>
      <c r="EC104" s="593" t="str">
        <f t="shared" si="36"/>
        <v/>
      </c>
      <c r="ED104" s="594" t="str">
        <f t="shared" si="37"/>
        <v/>
      </c>
      <c r="EE104" s="593" t="str">
        <f t="shared" si="38"/>
        <v/>
      </c>
      <c r="EF104" s="594" t="str">
        <f t="shared" si="39"/>
        <v/>
      </c>
      <c r="EG104" s="593" t="str">
        <f t="shared" si="40"/>
        <v/>
      </c>
      <c r="EH104" s="594" t="str">
        <f t="shared" si="41"/>
        <v/>
      </c>
      <c r="EI104" s="593" t="str">
        <f t="shared" si="42"/>
        <v/>
      </c>
      <c r="EJ104" s="594" t="str">
        <f t="shared" si="43"/>
        <v/>
      </c>
      <c r="EK104" s="593" t="str">
        <f t="shared" si="44"/>
        <v/>
      </c>
      <c r="EL104" s="594" t="str">
        <f t="shared" si="45"/>
        <v/>
      </c>
      <c r="EM104" s="593" t="str">
        <f t="shared" si="46"/>
        <v/>
      </c>
      <c r="EN104" s="594" t="str">
        <f t="shared" si="47"/>
        <v/>
      </c>
      <c r="EO104" s="593" t="str">
        <f t="shared" si="48"/>
        <v/>
      </c>
      <c r="EP104" s="405" t="str">
        <f t="shared" si="49"/>
        <v/>
      </c>
      <c r="EQ104" s="418" t="str">
        <f t="shared" si="50"/>
        <v/>
      </c>
      <c r="ER104" s="10"/>
      <c r="ES104" s="10"/>
      <c r="ET104" s="10"/>
    </row>
    <row r="105" spans="1:150" s="16" customFormat="1" ht="18" customHeight="1">
      <c r="A105" s="528">
        <v>99</v>
      </c>
      <c r="B105" s="328"/>
      <c r="C105" s="99"/>
      <c r="D105" s="101"/>
      <c r="E105" s="244"/>
      <c r="F105" s="100"/>
      <c r="G105" s="694"/>
      <c r="H105" s="695"/>
      <c r="I105" s="476" t="str">
        <f t="shared" si="28"/>
        <v/>
      </c>
      <c r="J105" s="92"/>
      <c r="K105" s="102"/>
      <c r="L105" s="92"/>
      <c r="M105" s="102"/>
      <c r="N105" s="92"/>
      <c r="O105" s="102"/>
      <c r="P105" s="515"/>
      <c r="Q105" s="271"/>
      <c r="R105" s="562"/>
      <c r="S105" s="562"/>
      <c r="T105" s="562"/>
      <c r="U105" s="562"/>
      <c r="V105" s="562"/>
      <c r="W105" s="562"/>
      <c r="X105" s="383"/>
      <c r="Y105" s="383"/>
      <c r="Z105" s="383"/>
      <c r="AA105" s="383"/>
      <c r="AB105" s="386"/>
      <c r="AC105" s="386"/>
      <c r="AD105" s="386"/>
      <c r="AE105" s="386"/>
      <c r="AF105" s="386"/>
      <c r="AG105" s="386"/>
      <c r="AH105" s="387"/>
      <c r="AI105" s="387"/>
      <c r="AJ105" s="388"/>
      <c r="AK105" s="388"/>
      <c r="AL105" s="383"/>
      <c r="AM105" s="383"/>
      <c r="AN105" s="383"/>
      <c r="AO105" s="383"/>
      <c r="AP105" s="383"/>
      <c r="AQ105" s="383"/>
      <c r="AR105" s="383"/>
      <c r="AS105" s="383"/>
      <c r="AT105" s="383"/>
      <c r="AU105" s="383"/>
      <c r="AV105" s="383"/>
      <c r="AW105" s="386"/>
      <c r="AX105" s="386"/>
      <c r="AY105" s="386"/>
      <c r="AZ105" s="386"/>
      <c r="BA105" s="386"/>
      <c r="BB105" s="386"/>
      <c r="BC105" s="387"/>
      <c r="BD105" s="387"/>
      <c r="BE105" s="388"/>
      <c r="BF105" s="388"/>
      <c r="BG105" s="383"/>
      <c r="BH105" s="383"/>
      <c r="BI105" s="383"/>
      <c r="BJ105" s="383"/>
      <c r="BK105" s="383"/>
      <c r="BL105" s="383"/>
      <c r="BM105" s="383"/>
      <c r="BN105" s="383"/>
      <c r="BO105" s="383"/>
      <c r="BP105" s="383"/>
      <c r="BQ105" s="386"/>
      <c r="BR105" s="386"/>
      <c r="BS105" s="386"/>
      <c r="BT105" s="386"/>
      <c r="BU105" s="386"/>
      <c r="BV105" s="386"/>
      <c r="BW105" s="387"/>
      <c r="BX105" s="387"/>
      <c r="BY105" s="388"/>
      <c r="BZ105" s="388"/>
      <c r="CA105" s="383"/>
      <c r="CB105" s="383"/>
      <c r="CC105" s="383"/>
      <c r="CD105" s="383"/>
      <c r="CE105" s="383"/>
      <c r="CF105" s="386"/>
      <c r="CG105" s="386"/>
      <c r="CH105" s="386"/>
      <c r="CI105" s="386"/>
      <c r="CJ105" s="386"/>
      <c r="CK105" s="383"/>
      <c r="CL105" s="383"/>
      <c r="CM105" s="383"/>
      <c r="CN105" s="383"/>
      <c r="CO105" s="526"/>
      <c r="CP105" s="497"/>
      <c r="CQ105" s="317" t="str">
        <f>IF(DOB!C105="","",DOB!C105)</f>
        <v/>
      </c>
      <c r="CR105" s="401"/>
      <c r="CS105" s="329"/>
      <c r="CT105" s="329"/>
      <c r="CU105" s="585"/>
      <c r="CV105" s="588"/>
      <c r="CW105" s="587"/>
      <c r="CX105" s="588"/>
      <c r="CY105" s="587"/>
      <c r="CZ105" s="588"/>
      <c r="DA105" s="587"/>
      <c r="DB105" s="588"/>
      <c r="DC105" s="587"/>
      <c r="DD105" s="588"/>
      <c r="DE105" s="587"/>
      <c r="DF105" s="588"/>
      <c r="DG105" s="587"/>
      <c r="DH105" s="588"/>
      <c r="DI105" s="587"/>
      <c r="DJ105" s="588"/>
      <c r="DK105" s="587"/>
      <c r="DL105" s="588"/>
      <c r="DM105" s="587"/>
      <c r="DN105" s="588"/>
      <c r="DO105" s="587"/>
      <c r="DP105" s="588"/>
      <c r="DQ105" s="587"/>
      <c r="DR105" s="588"/>
      <c r="DS105" s="10"/>
      <c r="DT105" s="10"/>
      <c r="DU105" s="10"/>
      <c r="DV105" s="592" t="str">
        <f t="shared" si="29"/>
        <v/>
      </c>
      <c r="DW105" s="593" t="str">
        <f t="shared" si="30"/>
        <v/>
      </c>
      <c r="DX105" s="594" t="str">
        <f t="shared" si="31"/>
        <v/>
      </c>
      <c r="DY105" s="593" t="str">
        <f t="shared" si="32"/>
        <v/>
      </c>
      <c r="DZ105" s="594" t="str">
        <f t="shared" si="33"/>
        <v/>
      </c>
      <c r="EA105" s="593" t="str">
        <f t="shared" si="34"/>
        <v/>
      </c>
      <c r="EB105" s="594" t="str">
        <f t="shared" si="35"/>
        <v/>
      </c>
      <c r="EC105" s="593" t="str">
        <f t="shared" si="36"/>
        <v/>
      </c>
      <c r="ED105" s="594" t="str">
        <f t="shared" si="37"/>
        <v/>
      </c>
      <c r="EE105" s="593" t="str">
        <f t="shared" si="38"/>
        <v/>
      </c>
      <c r="EF105" s="594" t="str">
        <f t="shared" si="39"/>
        <v/>
      </c>
      <c r="EG105" s="593" t="str">
        <f t="shared" si="40"/>
        <v/>
      </c>
      <c r="EH105" s="594" t="str">
        <f t="shared" si="41"/>
        <v/>
      </c>
      <c r="EI105" s="593" t="str">
        <f t="shared" si="42"/>
        <v/>
      </c>
      <c r="EJ105" s="594" t="str">
        <f t="shared" si="43"/>
        <v/>
      </c>
      <c r="EK105" s="593" t="str">
        <f t="shared" si="44"/>
        <v/>
      </c>
      <c r="EL105" s="594" t="str">
        <f t="shared" si="45"/>
        <v/>
      </c>
      <c r="EM105" s="593" t="str">
        <f t="shared" si="46"/>
        <v/>
      </c>
      <c r="EN105" s="594" t="str">
        <f t="shared" si="47"/>
        <v/>
      </c>
      <c r="EO105" s="593" t="str">
        <f t="shared" si="48"/>
        <v/>
      </c>
      <c r="EP105" s="405" t="str">
        <f t="shared" si="49"/>
        <v/>
      </c>
      <c r="EQ105" s="418" t="str">
        <f t="shared" si="50"/>
        <v/>
      </c>
      <c r="ER105" s="10"/>
      <c r="ES105" s="10"/>
      <c r="ET105" s="10"/>
    </row>
    <row r="106" spans="1:150" s="16" customFormat="1" ht="18" customHeight="1" thickBot="1">
      <c r="A106" s="529">
        <v>100</v>
      </c>
      <c r="B106" s="530"/>
      <c r="C106" s="531"/>
      <c r="D106" s="532"/>
      <c r="E106" s="534"/>
      <c r="F106" s="533"/>
      <c r="G106" s="696"/>
      <c r="H106" s="697"/>
      <c r="I106" s="535" t="str">
        <f t="shared" si="28"/>
        <v/>
      </c>
      <c r="J106" s="536"/>
      <c r="K106" s="537"/>
      <c r="L106" s="536"/>
      <c r="M106" s="537"/>
      <c r="N106" s="536"/>
      <c r="O106" s="537"/>
      <c r="P106" s="538"/>
      <c r="Q106" s="539"/>
      <c r="R106" s="540"/>
      <c r="S106" s="540"/>
      <c r="T106" s="540"/>
      <c r="U106" s="540"/>
      <c r="V106" s="540"/>
      <c r="W106" s="540"/>
      <c r="X106" s="540"/>
      <c r="Y106" s="540"/>
      <c r="Z106" s="540"/>
      <c r="AA106" s="540"/>
      <c r="AB106" s="541"/>
      <c r="AC106" s="541"/>
      <c r="AD106" s="541"/>
      <c r="AE106" s="541"/>
      <c r="AF106" s="541"/>
      <c r="AG106" s="541"/>
      <c r="AH106" s="542"/>
      <c r="AI106" s="542"/>
      <c r="AJ106" s="543"/>
      <c r="AK106" s="543"/>
      <c r="AL106" s="540"/>
      <c r="AM106" s="540"/>
      <c r="AN106" s="540"/>
      <c r="AO106" s="540"/>
      <c r="AP106" s="540"/>
      <c r="AQ106" s="540"/>
      <c r="AR106" s="540"/>
      <c r="AS106" s="540"/>
      <c r="AT106" s="540"/>
      <c r="AU106" s="540"/>
      <c r="AV106" s="540"/>
      <c r="AW106" s="541"/>
      <c r="AX106" s="541"/>
      <c r="AY106" s="541"/>
      <c r="AZ106" s="541"/>
      <c r="BA106" s="541"/>
      <c r="BB106" s="541"/>
      <c r="BC106" s="542"/>
      <c r="BD106" s="542"/>
      <c r="BE106" s="543"/>
      <c r="BF106" s="543"/>
      <c r="BG106" s="540"/>
      <c r="BH106" s="540"/>
      <c r="BI106" s="540"/>
      <c r="BJ106" s="540"/>
      <c r="BK106" s="540"/>
      <c r="BL106" s="540"/>
      <c r="BM106" s="540"/>
      <c r="BN106" s="540"/>
      <c r="BO106" s="540"/>
      <c r="BP106" s="540"/>
      <c r="BQ106" s="541"/>
      <c r="BR106" s="541"/>
      <c r="BS106" s="541"/>
      <c r="BT106" s="541"/>
      <c r="BU106" s="541"/>
      <c r="BV106" s="541"/>
      <c r="BW106" s="542"/>
      <c r="BX106" s="542"/>
      <c r="BY106" s="543"/>
      <c r="BZ106" s="543"/>
      <c r="CA106" s="540"/>
      <c r="CB106" s="540"/>
      <c r="CC106" s="540"/>
      <c r="CD106" s="540"/>
      <c r="CE106" s="540"/>
      <c r="CF106" s="541"/>
      <c r="CG106" s="541"/>
      <c r="CH106" s="541"/>
      <c r="CI106" s="541"/>
      <c r="CJ106" s="541"/>
      <c r="CK106" s="540"/>
      <c r="CL106" s="540"/>
      <c r="CM106" s="540"/>
      <c r="CN106" s="540"/>
      <c r="CO106" s="544"/>
      <c r="CP106" s="498"/>
      <c r="CQ106" s="318" t="str">
        <f>IF(DOB!C106="","",DOB!C106)</f>
        <v/>
      </c>
      <c r="CR106" s="401"/>
      <c r="CS106" s="329"/>
      <c r="CT106" s="329"/>
      <c r="CU106" s="589"/>
      <c r="CV106" s="590"/>
      <c r="CW106" s="591"/>
      <c r="CX106" s="590"/>
      <c r="CY106" s="591"/>
      <c r="CZ106" s="590"/>
      <c r="DA106" s="591"/>
      <c r="DB106" s="590"/>
      <c r="DC106" s="591"/>
      <c r="DD106" s="590"/>
      <c r="DE106" s="591"/>
      <c r="DF106" s="590"/>
      <c r="DG106" s="591"/>
      <c r="DH106" s="590"/>
      <c r="DI106" s="591"/>
      <c r="DJ106" s="590"/>
      <c r="DK106" s="591"/>
      <c r="DL106" s="590"/>
      <c r="DM106" s="591"/>
      <c r="DN106" s="590"/>
      <c r="DO106" s="591"/>
      <c r="DP106" s="590"/>
      <c r="DQ106" s="591"/>
      <c r="DR106" s="590"/>
      <c r="DS106" s="10"/>
      <c r="DT106" s="10"/>
      <c r="DU106" s="10"/>
      <c r="DV106" s="592" t="str">
        <f t="shared" si="29"/>
        <v/>
      </c>
      <c r="DW106" s="593" t="str">
        <f t="shared" si="30"/>
        <v/>
      </c>
      <c r="DX106" s="594" t="str">
        <f t="shared" si="31"/>
        <v/>
      </c>
      <c r="DY106" s="593" t="str">
        <f t="shared" si="32"/>
        <v/>
      </c>
      <c r="DZ106" s="594" t="str">
        <f t="shared" si="33"/>
        <v/>
      </c>
      <c r="EA106" s="593" t="str">
        <f t="shared" si="34"/>
        <v/>
      </c>
      <c r="EB106" s="594" t="str">
        <f t="shared" si="35"/>
        <v/>
      </c>
      <c r="EC106" s="593" t="str">
        <f t="shared" si="36"/>
        <v/>
      </c>
      <c r="ED106" s="594" t="str">
        <f t="shared" si="37"/>
        <v/>
      </c>
      <c r="EE106" s="593" t="str">
        <f t="shared" si="38"/>
        <v/>
      </c>
      <c r="EF106" s="594" t="str">
        <f t="shared" si="39"/>
        <v/>
      </c>
      <c r="EG106" s="593" t="str">
        <f t="shared" si="40"/>
        <v/>
      </c>
      <c r="EH106" s="594" t="str">
        <f t="shared" si="41"/>
        <v/>
      </c>
      <c r="EI106" s="593" t="str">
        <f t="shared" si="42"/>
        <v/>
      </c>
      <c r="EJ106" s="594" t="str">
        <f t="shared" si="43"/>
        <v/>
      </c>
      <c r="EK106" s="593" t="str">
        <f t="shared" si="44"/>
        <v/>
      </c>
      <c r="EL106" s="594" t="str">
        <f t="shared" si="45"/>
        <v/>
      </c>
      <c r="EM106" s="593" t="str">
        <f t="shared" si="46"/>
        <v/>
      </c>
      <c r="EN106" s="594" t="str">
        <f t="shared" si="47"/>
        <v/>
      </c>
      <c r="EO106" s="593" t="str">
        <f t="shared" si="48"/>
        <v/>
      </c>
      <c r="EP106" s="405" t="str">
        <f t="shared" si="49"/>
        <v/>
      </c>
      <c r="EQ106" s="418" t="str">
        <f t="shared" si="50"/>
        <v/>
      </c>
      <c r="ER106" s="10"/>
      <c r="ES106" s="10"/>
      <c r="ET106" s="10"/>
    </row>
    <row r="107" spans="1:150" s="16" customFormat="1" ht="41.25" customHeight="1">
      <c r="A107" s="330"/>
      <c r="B107" s="331"/>
      <c r="C107" s="331"/>
      <c r="D107" s="331"/>
      <c r="E107" s="331"/>
      <c r="F107" s="332"/>
      <c r="G107" s="332"/>
      <c r="H107" s="333"/>
      <c r="I107" s="333"/>
      <c r="J107" s="333"/>
      <c r="K107" s="333"/>
      <c r="L107" s="331"/>
      <c r="M107" s="331"/>
      <c r="N107" s="331"/>
      <c r="O107" s="331"/>
      <c r="P107" s="331"/>
      <c r="Q107" s="331"/>
      <c r="R107" s="7"/>
      <c r="S107" s="7"/>
      <c r="T107" s="7"/>
      <c r="U107" s="7"/>
      <c r="V107" s="7"/>
      <c r="W107" s="7"/>
      <c r="X107" s="7"/>
      <c r="Y107" s="7"/>
      <c r="Z107" s="7"/>
      <c r="AA107" s="8"/>
      <c r="AB107" s="7"/>
      <c r="AC107" s="7"/>
      <c r="AD107" s="7"/>
      <c r="AE107" s="7"/>
      <c r="AF107" s="7"/>
      <c r="AG107" s="7"/>
      <c r="AH107" s="7"/>
      <c r="AI107" s="7"/>
      <c r="AJ107" s="7"/>
      <c r="AK107" s="8"/>
      <c r="AL107" s="8"/>
      <c r="AM107" s="7"/>
      <c r="AN107" s="7"/>
      <c r="AO107" s="7"/>
      <c r="AP107" s="7"/>
      <c r="AQ107" s="7"/>
      <c r="AR107" s="7"/>
      <c r="AS107" s="7"/>
      <c r="AT107" s="7"/>
      <c r="AU107" s="7"/>
      <c r="AV107" s="8"/>
      <c r="AW107" s="7"/>
      <c r="AX107" s="7"/>
      <c r="AY107" s="7"/>
      <c r="AZ107" s="7"/>
      <c r="BA107" s="7"/>
      <c r="BB107" s="7"/>
      <c r="BC107" s="7"/>
      <c r="BD107" s="7"/>
      <c r="BE107" s="7"/>
      <c r="BF107" s="8"/>
      <c r="BG107" s="7"/>
      <c r="BH107" s="7"/>
      <c r="BI107" s="7"/>
      <c r="BJ107" s="7"/>
      <c r="BK107" s="7"/>
      <c r="BL107" s="7"/>
      <c r="BM107" s="7"/>
      <c r="BN107" s="7"/>
      <c r="BO107" s="7"/>
      <c r="BP107" s="8"/>
      <c r="BQ107" s="7"/>
      <c r="BR107" s="7"/>
      <c r="BS107" s="7"/>
      <c r="BT107" s="7"/>
      <c r="BU107" s="7"/>
      <c r="BV107" s="7"/>
      <c r="BW107" s="7"/>
      <c r="BX107" s="7"/>
      <c r="BY107" s="7"/>
      <c r="BZ107" s="8"/>
      <c r="CA107" s="7"/>
      <c r="CB107" s="7"/>
      <c r="CC107" s="7"/>
      <c r="CD107" s="7"/>
      <c r="CE107" s="7"/>
      <c r="CF107" s="7"/>
      <c r="CG107" s="7"/>
      <c r="CH107" s="7"/>
      <c r="CI107" s="7"/>
      <c r="CJ107" s="7"/>
      <c r="CK107" s="7"/>
      <c r="CL107" s="7"/>
      <c r="CM107" s="7"/>
      <c r="CN107" s="7"/>
      <c r="CO107" s="7"/>
      <c r="CP107" s="320"/>
      <c r="CQ107" s="320"/>
      <c r="CR107" s="403"/>
      <c r="CS107" s="890" t="s">
        <v>128</v>
      </c>
      <c r="CT107" s="891"/>
      <c r="CU107" s="419">
        <f t="shared" ref="CU107:DR107" si="51">SUM(CU7:CU106)</f>
        <v>180</v>
      </c>
      <c r="CV107" s="407">
        <f t="shared" si="51"/>
        <v>0</v>
      </c>
      <c r="CW107" s="408">
        <f t="shared" si="51"/>
        <v>0</v>
      </c>
      <c r="CX107" s="407">
        <f t="shared" si="51"/>
        <v>0</v>
      </c>
      <c r="CY107" s="408">
        <f t="shared" si="51"/>
        <v>0</v>
      </c>
      <c r="CZ107" s="407">
        <f t="shared" si="51"/>
        <v>0</v>
      </c>
      <c r="DA107" s="408">
        <f t="shared" si="51"/>
        <v>0</v>
      </c>
      <c r="DB107" s="407">
        <f t="shared" si="51"/>
        <v>0</v>
      </c>
      <c r="DC107" s="408">
        <f t="shared" si="51"/>
        <v>0</v>
      </c>
      <c r="DD107" s="407">
        <f t="shared" si="51"/>
        <v>0</v>
      </c>
      <c r="DE107" s="408">
        <f t="shared" si="51"/>
        <v>0</v>
      </c>
      <c r="DF107" s="407">
        <f t="shared" si="51"/>
        <v>0</v>
      </c>
      <c r="DG107" s="408">
        <f t="shared" si="51"/>
        <v>0</v>
      </c>
      <c r="DH107" s="407">
        <f t="shared" si="51"/>
        <v>0</v>
      </c>
      <c r="DI107" s="408">
        <f t="shared" si="51"/>
        <v>0</v>
      </c>
      <c r="DJ107" s="407">
        <f t="shared" si="51"/>
        <v>0</v>
      </c>
      <c r="DK107" s="408">
        <f t="shared" si="51"/>
        <v>0</v>
      </c>
      <c r="DL107" s="407">
        <f t="shared" si="51"/>
        <v>0</v>
      </c>
      <c r="DM107" s="408">
        <f t="shared" si="51"/>
        <v>0</v>
      </c>
      <c r="DN107" s="407">
        <f t="shared" si="51"/>
        <v>0</v>
      </c>
      <c r="DO107" s="408">
        <f t="shared" si="51"/>
        <v>0</v>
      </c>
      <c r="DP107" s="407">
        <f t="shared" si="51"/>
        <v>0</v>
      </c>
      <c r="DQ107" s="408">
        <f t="shared" si="51"/>
        <v>0</v>
      </c>
      <c r="DR107" s="420">
        <f t="shared" si="51"/>
        <v>0</v>
      </c>
      <c r="DS107" s="10"/>
      <c r="DT107" s="10"/>
      <c r="DU107" s="10"/>
      <c r="DV107" s="413">
        <f>SUM(CU107,CW107)</f>
        <v>180</v>
      </c>
      <c r="DW107" s="414">
        <f>SUM(CV107,CX107)</f>
        <v>0</v>
      </c>
      <c r="DX107" s="415">
        <f t="shared" ref="DX107:EO107" si="52">SUM(DV107,CY107)</f>
        <v>180</v>
      </c>
      <c r="DY107" s="414">
        <f t="shared" si="52"/>
        <v>0</v>
      </c>
      <c r="DZ107" s="415">
        <f t="shared" si="52"/>
        <v>180</v>
      </c>
      <c r="EA107" s="414">
        <f t="shared" si="52"/>
        <v>0</v>
      </c>
      <c r="EB107" s="415">
        <f t="shared" si="52"/>
        <v>180</v>
      </c>
      <c r="EC107" s="414">
        <f t="shared" si="52"/>
        <v>0</v>
      </c>
      <c r="ED107" s="415">
        <f t="shared" si="52"/>
        <v>180</v>
      </c>
      <c r="EE107" s="414">
        <f t="shared" si="52"/>
        <v>0</v>
      </c>
      <c r="EF107" s="415">
        <f t="shared" si="52"/>
        <v>180</v>
      </c>
      <c r="EG107" s="414">
        <f t="shared" si="52"/>
        <v>0</v>
      </c>
      <c r="EH107" s="415">
        <f t="shared" si="52"/>
        <v>180</v>
      </c>
      <c r="EI107" s="414">
        <f t="shared" si="52"/>
        <v>0</v>
      </c>
      <c r="EJ107" s="415">
        <f t="shared" si="52"/>
        <v>180</v>
      </c>
      <c r="EK107" s="414">
        <f t="shared" si="52"/>
        <v>0</v>
      </c>
      <c r="EL107" s="415">
        <f t="shared" si="52"/>
        <v>180</v>
      </c>
      <c r="EM107" s="414">
        <f t="shared" si="52"/>
        <v>0</v>
      </c>
      <c r="EN107" s="415">
        <f t="shared" si="52"/>
        <v>180</v>
      </c>
      <c r="EO107" s="414">
        <f t="shared" si="52"/>
        <v>0</v>
      </c>
      <c r="EP107" s="416">
        <f>SUM(EP7:EP106)</f>
        <v>0</v>
      </c>
      <c r="EQ107" s="417">
        <f>SUM(EQ7:EQ106)</f>
        <v>0</v>
      </c>
      <c r="ER107" s="10"/>
      <c r="ES107" s="10"/>
      <c r="ET107" s="10"/>
    </row>
    <row r="108" spans="1:150" s="19" customFormat="1" ht="39.5" customHeight="1" thickBot="1">
      <c r="A108" s="330"/>
      <c r="B108" s="331"/>
      <c r="C108" s="331"/>
      <c r="D108" s="331"/>
      <c r="E108" s="331"/>
      <c r="F108" s="332"/>
      <c r="G108" s="332"/>
      <c r="H108" s="333"/>
      <c r="I108" s="333"/>
      <c r="J108" s="333"/>
      <c r="K108" s="333"/>
      <c r="L108" s="331"/>
      <c r="M108" s="331"/>
      <c r="N108" s="331"/>
      <c r="O108" s="331"/>
      <c r="P108" s="331"/>
      <c r="Q108" s="331"/>
      <c r="R108" s="320"/>
      <c r="S108" s="7"/>
      <c r="T108" s="7"/>
      <c r="U108" s="7"/>
      <c r="V108" s="7"/>
      <c r="W108" s="7"/>
      <c r="X108" s="7"/>
      <c r="Y108" s="7"/>
      <c r="Z108" s="7"/>
      <c r="AA108" s="9"/>
      <c r="AB108" s="7"/>
      <c r="AC108" s="7"/>
      <c r="AD108" s="7"/>
      <c r="AE108" s="7"/>
      <c r="AF108" s="7"/>
      <c r="AG108" s="7"/>
      <c r="AH108" s="7"/>
      <c r="AI108" s="7"/>
      <c r="AJ108" s="7"/>
      <c r="AK108" s="9"/>
      <c r="AL108" s="9"/>
      <c r="AM108" s="7"/>
      <c r="AN108" s="7"/>
      <c r="AO108" s="7"/>
      <c r="AP108" s="7"/>
      <c r="AQ108" s="7"/>
      <c r="AR108" s="7"/>
      <c r="AS108" s="7"/>
      <c r="AT108" s="7"/>
      <c r="AU108" s="7"/>
      <c r="AV108" s="9"/>
      <c r="AW108" s="7"/>
      <c r="AX108" s="7"/>
      <c r="AY108" s="7"/>
      <c r="AZ108" s="7"/>
      <c r="BA108" s="7"/>
      <c r="BB108" s="7"/>
      <c r="BC108" s="7"/>
      <c r="BD108" s="7"/>
      <c r="BE108" s="7"/>
      <c r="BF108" s="9"/>
      <c r="BG108" s="7"/>
      <c r="BH108" s="7"/>
      <c r="BI108" s="7"/>
      <c r="BJ108" s="7"/>
      <c r="BK108" s="7"/>
      <c r="BL108" s="7"/>
      <c r="BM108" s="7"/>
      <c r="BN108" s="7"/>
      <c r="BO108" s="7"/>
      <c r="BP108" s="9"/>
      <c r="BQ108" s="7"/>
      <c r="BR108" s="7"/>
      <c r="BS108" s="7"/>
      <c r="BT108" s="7"/>
      <c r="BU108" s="7"/>
      <c r="BV108" s="7"/>
      <c r="BW108" s="7"/>
      <c r="BX108" s="7"/>
      <c r="BY108" s="7"/>
      <c r="BZ108" s="9"/>
      <c r="CA108" s="7"/>
      <c r="CB108" s="7"/>
      <c r="CC108" s="7"/>
      <c r="CD108" s="7"/>
      <c r="CE108" s="7"/>
      <c r="CF108" s="7"/>
      <c r="CG108" s="7"/>
      <c r="CH108" s="7"/>
      <c r="CI108" s="7"/>
      <c r="CJ108" s="7"/>
      <c r="CK108" s="7"/>
      <c r="CL108" s="7"/>
      <c r="CM108" s="7"/>
      <c r="CN108" s="7"/>
      <c r="CO108" s="7"/>
      <c r="CP108" s="320"/>
      <c r="CQ108" s="320"/>
      <c r="CR108" s="403"/>
      <c r="CS108" s="886" t="s">
        <v>129</v>
      </c>
      <c r="CT108" s="887"/>
      <c r="CU108" s="409"/>
      <c r="CV108" s="410">
        <f>IF(CU107=0,"",CV107/CU6)</f>
        <v>0</v>
      </c>
      <c r="CW108" s="411"/>
      <c r="CX108" s="410" t="str">
        <f>IF(CW107=0,"",CX107/CW6)</f>
        <v/>
      </c>
      <c r="CY108" s="411"/>
      <c r="CZ108" s="410" t="str">
        <f>IF(CY107=0,"",CZ107/CY6)</f>
        <v/>
      </c>
      <c r="DA108" s="411"/>
      <c r="DB108" s="410" t="str">
        <f>IF(DA107=0,"",DB107/DA6)</f>
        <v/>
      </c>
      <c r="DC108" s="411"/>
      <c r="DD108" s="410" t="str">
        <f>IF(DC107=0,"",DD107/DC6)</f>
        <v/>
      </c>
      <c r="DE108" s="411"/>
      <c r="DF108" s="410" t="str">
        <f>IF(DE107=0,"",DF107/DE6)</f>
        <v/>
      </c>
      <c r="DG108" s="411"/>
      <c r="DH108" s="410" t="str">
        <f>IF(DG107=0,"",DH107/DG6)</f>
        <v/>
      </c>
      <c r="DI108" s="411"/>
      <c r="DJ108" s="410" t="str">
        <f>IF(DI107=0,"",DJ107/DI6)</f>
        <v/>
      </c>
      <c r="DK108" s="411"/>
      <c r="DL108" s="410" t="str">
        <f>IF(DK107=0,"",DL107/DK6)</f>
        <v/>
      </c>
      <c r="DM108" s="411"/>
      <c r="DN108" s="410" t="str">
        <f>IF(DM107=0,"",DN107/DM6)</f>
        <v/>
      </c>
      <c r="DO108" s="411"/>
      <c r="DP108" s="410" t="str">
        <f>IF(DO107=0,"",DP107/DO6)</f>
        <v/>
      </c>
      <c r="DQ108" s="411"/>
      <c r="DR108" s="412" t="str">
        <f>IF(DQ107=0,"",DR107/DQ6)</f>
        <v/>
      </c>
      <c r="DS108" s="10"/>
      <c r="DT108" s="10"/>
      <c r="DU108" s="10"/>
      <c r="DV108" s="118"/>
      <c r="DW108" s="119"/>
      <c r="DX108" s="120"/>
      <c r="DY108" s="119"/>
      <c r="DZ108" s="120"/>
      <c r="EA108" s="119"/>
      <c r="EB108" s="120"/>
      <c r="EC108" s="119"/>
      <c r="ED108" s="120"/>
      <c r="EE108" s="119"/>
      <c r="EF108" s="120"/>
      <c r="EG108" s="119"/>
      <c r="EH108" s="120"/>
      <c r="EI108" s="119"/>
      <c r="EJ108" s="120"/>
      <c r="EK108" s="119"/>
      <c r="EL108" s="120"/>
      <c r="EM108" s="119"/>
      <c r="EN108" s="120"/>
      <c r="EO108" s="119"/>
      <c r="EP108" s="120"/>
      <c r="EQ108" s="121"/>
      <c r="ER108" s="10"/>
      <c r="ES108" s="10"/>
      <c r="ET108" s="10"/>
    </row>
    <row r="109" spans="1:150" ht="20" customHeight="1"/>
    <row r="110" spans="1:150" ht="20" customHeight="1"/>
  </sheetData>
  <sheetProtection password="CC1C" sheet="1" objects="1" scenarios="1" formatCells="0" formatColumns="0" formatRows="0" autoFilter="0"/>
  <protectedRanges>
    <protectedRange password="EA02" sqref="EP3:EQ106" name="total attendance"/>
    <protectedRange password="EA02" sqref="A7:CP106" name="student details"/>
    <protectedRange password="EA02" sqref="A1 K1 M1 K3:K4 O4 I4 F4:G4 F3:I3 M3:M4" name="details 1"/>
    <protectedRange password="EA02" sqref="R3:CO3" name="teacher"/>
    <protectedRange password="EA02" sqref="CU1:DR106" name="attendance"/>
  </protectedRanges>
  <mergeCells count="115">
    <mergeCell ref="CS108:CT108"/>
    <mergeCell ref="CS6:CT6"/>
    <mergeCell ref="CS107:CT107"/>
    <mergeCell ref="CI4:CI5"/>
    <mergeCell ref="CJ4:CJ5"/>
    <mergeCell ref="CK4:CK5"/>
    <mergeCell ref="CL4:CL5"/>
    <mergeCell ref="CM4:CM5"/>
    <mergeCell ref="CN4:CN5"/>
    <mergeCell ref="CO4:CO5"/>
    <mergeCell ref="EL3:EM4"/>
    <mergeCell ref="DO3:DO4"/>
    <mergeCell ref="J6:L6"/>
    <mergeCell ref="BQ1:BZ1"/>
    <mergeCell ref="CA1:CE1"/>
    <mergeCell ref="BM4:BN4"/>
    <mergeCell ref="BO4:BP4"/>
    <mergeCell ref="BK4:BL4"/>
    <mergeCell ref="BW4:BX4"/>
    <mergeCell ref="CA3:CE3"/>
    <mergeCell ref="BG1:BP1"/>
    <mergeCell ref="CF4:CF5"/>
    <mergeCell ref="CG4:CG5"/>
    <mergeCell ref="CD4:CD5"/>
    <mergeCell ref="CE4:CE5"/>
    <mergeCell ref="CF1:CJ1"/>
    <mergeCell ref="CY3:CY4"/>
    <mergeCell ref="CZ3:CZ4"/>
    <mergeCell ref="DX3:DY4"/>
    <mergeCell ref="DA3:DA4"/>
    <mergeCell ref="CK1:CO1"/>
    <mergeCell ref="CK3:CO3"/>
    <mergeCell ref="DZ3:EA4"/>
    <mergeCell ref="DC3:DC4"/>
    <mergeCell ref="DD3:DD4"/>
    <mergeCell ref="CU1:DR1"/>
    <mergeCell ref="DV1:EQ1"/>
    <mergeCell ref="DE3:DE4"/>
    <mergeCell ref="DF3:DF4"/>
    <mergeCell ref="ED3:EE4"/>
    <mergeCell ref="EF3:EG4"/>
    <mergeCell ref="DI3:DI4"/>
    <mergeCell ref="CU3:CU4"/>
    <mergeCell ref="CV3:CV4"/>
    <mergeCell ref="CW3:CW4"/>
    <mergeCell ref="DB3:DB4"/>
    <mergeCell ref="CX3:CX4"/>
    <mergeCell ref="DJ3:DJ4"/>
    <mergeCell ref="DP3:DP4"/>
    <mergeCell ref="EP3:EQ4"/>
    <mergeCell ref="EH3:EI4"/>
    <mergeCell ref="EN3:EO4"/>
    <mergeCell ref="DQ3:DQ4"/>
    <mergeCell ref="DR3:DR4"/>
    <mergeCell ref="DG3:DG4"/>
    <mergeCell ref="DH3:DH4"/>
    <mergeCell ref="DK3:DK4"/>
    <mergeCell ref="DL3:DL4"/>
    <mergeCell ref="EJ3:EK4"/>
    <mergeCell ref="DM3:DM4"/>
    <mergeCell ref="DN3:DN4"/>
    <mergeCell ref="DV3:DW4"/>
    <mergeCell ref="EB3:EC4"/>
    <mergeCell ref="A3:D3"/>
    <mergeCell ref="F3:H3"/>
    <mergeCell ref="BC4:BD4"/>
    <mergeCell ref="BG4:BH4"/>
    <mergeCell ref="CA4:CA5"/>
    <mergeCell ref="CB4:CB5"/>
    <mergeCell ref="CC4:CC5"/>
    <mergeCell ref="AB4:AC4"/>
    <mergeCell ref="AD4:AE4"/>
    <mergeCell ref="AF4:AG4"/>
    <mergeCell ref="BQ3:BZ3"/>
    <mergeCell ref="BS4:BT4"/>
    <mergeCell ref="BQ4:BR4"/>
    <mergeCell ref="AU4:AV4"/>
    <mergeCell ref="AH4:AI4"/>
    <mergeCell ref="CF3:CJ3"/>
    <mergeCell ref="CH4:CH5"/>
    <mergeCell ref="BG3:BP3"/>
    <mergeCell ref="AY4:AZ4"/>
    <mergeCell ref="AL1:AV1"/>
    <mergeCell ref="AL4:AL5"/>
    <mergeCell ref="AU3:AV3"/>
    <mergeCell ref="AW4:AX4"/>
    <mergeCell ref="AS4:AT4"/>
    <mergeCell ref="BU4:BV4"/>
    <mergeCell ref="AQ4:AR4"/>
    <mergeCell ref="AM4:AN4"/>
    <mergeCell ref="BY4:BZ4"/>
    <mergeCell ref="BI4:BJ4"/>
    <mergeCell ref="AW1:BF1"/>
    <mergeCell ref="AO3:AP3"/>
    <mergeCell ref="AQ3:AR3"/>
    <mergeCell ref="AW3:BF3"/>
    <mergeCell ref="AM3:AN3"/>
    <mergeCell ref="AS3:AT3"/>
    <mergeCell ref="AO4:AP4"/>
    <mergeCell ref="BA4:BB4"/>
    <mergeCell ref="BE4:BF4"/>
    <mergeCell ref="A4:D4"/>
    <mergeCell ref="F4:G4"/>
    <mergeCell ref="N3:Q3"/>
    <mergeCell ref="N1:Q1"/>
    <mergeCell ref="T4:U4"/>
    <mergeCell ref="X4:Y4"/>
    <mergeCell ref="AJ4:AK4"/>
    <mergeCell ref="V4:W4"/>
    <mergeCell ref="Z4:AA4"/>
    <mergeCell ref="R1:AA1"/>
    <mergeCell ref="AB1:AK1"/>
    <mergeCell ref="AB3:AK3"/>
    <mergeCell ref="R3:AA3"/>
    <mergeCell ref="R4:S4"/>
  </mergeCells>
  <phoneticPr fontId="0" type="noConversion"/>
  <conditionalFormatting sqref="AL3">
    <cfRule type="containsText" dxfId="5650" priority="1682" operator="containsText" text="NA">
      <formula>NOT(ISERROR(SEARCH("NA",AL3)))</formula>
    </cfRule>
  </conditionalFormatting>
  <conditionalFormatting sqref="EP3 DV3 DX3 DZ3 EB3 ED3 EH3 EF3 EJ3 EN3 DV5:EQ5 EL3 CU3:DR3 CU5:DR5 CS6">
    <cfRule type="cellIs" dxfId="5649" priority="224" stopIfTrue="1" operator="equal">
      <formula>0</formula>
    </cfRule>
  </conditionalFormatting>
  <conditionalFormatting sqref="CS7:CT39 A3 J1 J3:K3">
    <cfRule type="cellIs" dxfId="5648" priority="866" operator="equal">
      <formula>0</formula>
    </cfRule>
  </conditionalFormatting>
  <conditionalFormatting sqref="A3 J1 J3:K3">
    <cfRule type="containsText" dxfId="5647" priority="106" stopIfTrue="1" operator="containsText" text="f'k{kk foHkkx jktLFkku">
      <formula>NOT(ISERROR(SEARCH("f'k{kk foHkkx jktLFkku",A1)))</formula>
    </cfRule>
    <cfRule type="containsText" dxfId="5646" priority="107" stopIfTrue="1" operator="containsText" text="iw.kkZad">
      <formula>NOT(ISERROR(SEARCH("iw.kkZad",A1)))</formula>
    </cfRule>
  </conditionalFormatting>
  <conditionalFormatting sqref="A3 J1 J3:K3">
    <cfRule type="containsText" dxfId="5645" priority="105" stopIfTrue="1" operator="containsText" text="dsoy jktdh; fo|ky;ksa esa iz;ksx gsrq fu%'kqYd">
      <formula>NOT(ISERROR(SEARCH("dsoy jktdh; fo|ky;ksa esa iz;ksx gsrq fu%'kqYd",A1)))</formula>
    </cfRule>
  </conditionalFormatting>
  <conditionalFormatting sqref="AL6">
    <cfRule type="containsText" dxfId="5644" priority="87" stopIfTrue="1" operator="containsText" text="u">
      <formula>NOT(ISERROR(SEARCH("u",AL6)))</formula>
    </cfRule>
    <cfRule type="containsText" dxfId="5643" priority="88" stopIfTrue="1" operator="containsText" text="s">
      <formula>NOT(ISERROR(SEARCH("s",AL6)))</formula>
    </cfRule>
  </conditionalFormatting>
  <conditionalFormatting sqref="AL6">
    <cfRule type="containsText" dxfId="5642" priority="85" stopIfTrue="1" operator="containsText" text="u">
      <formula>NOT(ISERROR(SEARCH("u",AL6)))</formula>
    </cfRule>
    <cfRule type="containsText" dxfId="5641" priority="86" stopIfTrue="1" operator="containsText" text="s">
      <formula>NOT(ISERROR(SEARCH("s",AL6)))</formula>
    </cfRule>
  </conditionalFormatting>
  <conditionalFormatting sqref="AL6">
    <cfRule type="containsText" dxfId="5640" priority="83" stopIfTrue="1" operator="containsText" text="u">
      <formula>NOT(ISERROR(SEARCH("u",AL6)))</formula>
    </cfRule>
    <cfRule type="containsText" dxfId="5639" priority="84" stopIfTrue="1" operator="containsText" text="s">
      <formula>NOT(ISERROR(SEARCH("s",AL6)))</formula>
    </cfRule>
  </conditionalFormatting>
  <conditionalFormatting sqref="AL6">
    <cfRule type="containsText" dxfId="5638" priority="80" stopIfTrue="1" operator="containsText" text="sd">
      <formula>NOT(ISERROR(SEARCH("sd",AL6)))</formula>
    </cfRule>
    <cfRule type="containsText" dxfId="5637" priority="81" stopIfTrue="1" operator="containsText" text="p">
      <formula>NOT(ISERROR(SEARCH("p",AL6)))</formula>
    </cfRule>
    <cfRule type="containsText" dxfId="5636" priority="82" stopIfTrue="1" operator="containsText" text="g">
      <formula>NOT(ISERROR(SEARCH("g",AL6)))</formula>
    </cfRule>
  </conditionalFormatting>
  <conditionalFormatting sqref="AL22:AL106">
    <cfRule type="containsText" dxfId="5635" priority="12" stopIfTrue="1" operator="containsText" text="u">
      <formula>NOT(ISERROR(SEARCH("u",AL22)))</formula>
    </cfRule>
    <cfRule type="containsText" dxfId="5634" priority="13" stopIfTrue="1" operator="containsText" text="s">
      <formula>NOT(ISERROR(SEARCH("s",AL22)))</formula>
    </cfRule>
  </conditionalFormatting>
  <conditionalFormatting sqref="AL22:AL106">
    <cfRule type="containsText" dxfId="5633" priority="10" stopIfTrue="1" operator="containsText" text="u">
      <formula>NOT(ISERROR(SEARCH("u",AL22)))</formula>
    </cfRule>
    <cfRule type="containsText" dxfId="5632" priority="11" stopIfTrue="1" operator="containsText" text="s">
      <formula>NOT(ISERROR(SEARCH("s",AL22)))</formula>
    </cfRule>
  </conditionalFormatting>
  <conditionalFormatting sqref="AL22:AL106">
    <cfRule type="containsText" dxfId="5631" priority="8" stopIfTrue="1" operator="containsText" text="u">
      <formula>NOT(ISERROR(SEARCH("u",AL22)))</formula>
    </cfRule>
    <cfRule type="containsText" dxfId="5630" priority="9" stopIfTrue="1" operator="containsText" text="s">
      <formula>NOT(ISERROR(SEARCH("s",AL22)))</formula>
    </cfRule>
  </conditionalFormatting>
  <conditionalFormatting sqref="AL22:AL106">
    <cfRule type="containsText" dxfId="5629" priority="5" stopIfTrue="1" operator="containsText" text="sd">
      <formula>NOT(ISERROR(SEARCH("sd",AL22)))</formula>
    </cfRule>
    <cfRule type="containsText" dxfId="5628" priority="6" stopIfTrue="1" operator="containsText" text="p">
      <formula>NOT(ISERROR(SEARCH("p",AL22)))</formula>
    </cfRule>
    <cfRule type="containsText" dxfId="5627" priority="7" stopIfTrue="1" operator="containsText" text="g">
      <formula>NOT(ISERROR(SEARCH("g",AL22)))</formula>
    </cfRule>
  </conditionalFormatting>
  <conditionalFormatting sqref="DV6:EQ6 DV7:EO106">
    <cfRule type="cellIs" dxfId="5626" priority="4" stopIfTrue="1" operator="equal">
      <formula>0</formula>
    </cfRule>
  </conditionalFormatting>
  <conditionalFormatting sqref="DV6:EQ6 DV7:EO106">
    <cfRule type="cellIs" dxfId="5625" priority="3" stopIfTrue="1" operator="equal">
      <formula>0</formula>
    </cfRule>
  </conditionalFormatting>
  <conditionalFormatting sqref="EP7:EQ106">
    <cfRule type="cellIs" dxfId="5624" priority="2" stopIfTrue="1" operator="equal">
      <formula>0</formula>
    </cfRule>
  </conditionalFormatting>
  <conditionalFormatting sqref="EP7:EQ106">
    <cfRule type="cellIs" dxfId="5623" priority="1" stopIfTrue="1" operator="equal">
      <formula>0</formula>
    </cfRule>
  </conditionalFormatting>
  <dataValidations count="12">
    <dataValidation type="custom" operator="lessThanOrEqual" allowBlank="1" showInputMessage="1" showErrorMessage="1" errorTitle="maximum limit crossed" error="Invalid entry" sqref="CR25:CR106 CS7:CT106 CR7:CR8 AM7:CP106 R7:AK106">
      <formula1>OR(R7&lt;=R$6,R7="ML",R7="NA",R7="ab")</formula1>
    </dataValidation>
    <dataValidation type="textLength" errorStyle="warning" operator="lessThanOrEqual" showInputMessage="1" showErrorMessage="1" errorTitle="long name" error="Please decrease the font size of this cell if name does not fit into the column." sqref="Q6 N6:N106 J7:L106">
      <formula1>20</formula1>
    </dataValidation>
    <dataValidation type="custom" allowBlank="1" showInputMessage="1" showErrorMessage="1" errorTitle="subject code" error="Please refer to training mannual for entering subject code" sqref="AL6 AL22:AL106">
      <formula1>OR(AL6="s",AL6="u",AL6="p",AL6="g",AL6="sd")</formula1>
    </dataValidation>
    <dataValidation showInputMessage="1" showErrorMessage="1" errorTitle="Sex" error="Invalid entry" sqref="D106:E106 E24 E26 E28 E30 E22"/>
    <dataValidation type="textLength" errorStyle="warning" operator="lessThanOrEqual" showInputMessage="1" showErrorMessage="1" errorTitle="long name" error="Please decrease the font size of this cell if name does not fit into the column." sqref="CQ7:CQ106">
      <formula1>100</formula1>
    </dataValidation>
    <dataValidation type="list" allowBlank="1" showInputMessage="1" showErrorMessage="1" sqref="M3">
      <formula1>$F$6:$I$6</formula1>
    </dataValidation>
    <dataValidation type="list" allowBlank="1" showInputMessage="1" showErrorMessage="1" sqref="K3">
      <formula1>$A$6:$C$6</formula1>
    </dataValidation>
    <dataValidation type="list" allowBlank="1" showInputMessage="1" showErrorMessage="1" sqref="B7:B106">
      <formula1>$CR$9:$CR$15</formula1>
    </dataValidation>
    <dataValidation type="list" showInputMessage="1" showErrorMessage="1" errorTitle="Sex" error="Invalid entry" sqref="C7:C106">
      <formula1>$CR$17:$CR$18</formula1>
    </dataValidation>
    <dataValidation type="list" allowBlank="1" showInputMessage="1" showErrorMessage="1" error="Select class, write class and section in seperate cells" sqref="K4">
      <formula1>CR$27:CR$34</formula1>
    </dataValidation>
    <dataValidation type="list" allowBlank="1" showInputMessage="1" showErrorMessage="1" error="write section" sqref="M4">
      <formula1>CR$35:CR$48</formula1>
    </dataValidation>
    <dataValidation type="list" operator="lessThanOrEqual" showInputMessage="1" showErrorMessage="1" sqref="Q7:Q106">
      <formula1>$K$2:$O$2</formula1>
    </dataValidation>
  </dataValidations>
  <hyperlinks>
    <hyperlink ref="J6:L6" location="'from the developer''s desk'!F7:I89" display="CLICK HERE FOR HELP"/>
  </hyperlinks>
  <pageMargins left="0.5" right="0.5" top="0.5" bottom="0.5" header="0" footer="0"/>
  <pageSetup paperSize="9" orientation="portrait" horizontalDpi="4294967292" verticalDpi="4294967292"/>
  <headerFooter alignWithMargins="0"/>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U106"/>
  <sheetViews>
    <sheetView workbookViewId="0">
      <selection sqref="A1:E1"/>
    </sheetView>
  </sheetViews>
  <sheetFormatPr baseColWidth="10" defaultColWidth="11.5" defaultRowHeight="12" x14ac:dyDescent="0"/>
  <cols>
    <col min="1" max="1" width="11.83203125" customWidth="1"/>
    <col min="2" max="2" width="17.5" style="95" customWidth="1"/>
    <col min="3" max="3" width="33.83203125" customWidth="1"/>
    <col min="4" max="4" width="11.83203125" bestFit="1" customWidth="1"/>
    <col min="5" max="5" width="20.83203125" bestFit="1" customWidth="1"/>
    <col min="6" max="6" width="8" customWidth="1"/>
    <col min="7" max="11" width="8.83203125" hidden="1" customWidth="1"/>
    <col min="12" max="12" width="12.83203125" hidden="1" customWidth="1"/>
    <col min="13" max="19" width="8.83203125" hidden="1" customWidth="1"/>
    <col min="20" max="21" width="23.5" hidden="1" customWidth="1"/>
    <col min="22" max="22" width="0" hidden="1" customWidth="1"/>
  </cols>
  <sheetData>
    <row r="1" spans="1:21" ht="20">
      <c r="A1" s="897" t="s">
        <v>191</v>
      </c>
      <c r="B1" s="897"/>
      <c r="C1" s="897"/>
      <c r="D1" s="897"/>
      <c r="E1" s="897"/>
      <c r="F1" s="81"/>
      <c r="G1" s="81"/>
      <c r="H1" s="893" t="s">
        <v>190</v>
      </c>
      <c r="I1" s="893"/>
      <c r="J1" s="893"/>
      <c r="K1" s="893"/>
      <c r="L1" s="893"/>
      <c r="M1" s="893"/>
      <c r="N1" s="893"/>
      <c r="O1" s="893"/>
      <c r="P1" s="893"/>
      <c r="Q1" s="893"/>
      <c r="R1" s="893"/>
      <c r="S1" s="893"/>
      <c r="T1" s="893"/>
      <c r="U1" s="893"/>
    </row>
    <row r="2" spans="1:21">
      <c r="A2" s="895" t="s">
        <v>189</v>
      </c>
      <c r="B2" s="895"/>
      <c r="C2" s="895"/>
      <c r="D2" s="895"/>
      <c r="E2" s="895"/>
      <c r="F2" s="81"/>
      <c r="G2" s="81"/>
      <c r="H2" s="893"/>
      <c r="I2" s="893"/>
      <c r="J2" s="893"/>
      <c r="K2" s="893"/>
      <c r="L2" s="893"/>
      <c r="M2" s="893"/>
      <c r="N2" s="893"/>
      <c r="O2" s="893"/>
      <c r="P2" s="893"/>
      <c r="Q2" s="893"/>
      <c r="R2" s="893"/>
      <c r="S2" s="893"/>
      <c r="T2" s="893"/>
      <c r="U2" s="893"/>
    </row>
    <row r="3" spans="1:21">
      <c r="A3" s="895"/>
      <c r="B3" s="895"/>
      <c r="C3" s="895"/>
      <c r="D3" s="895"/>
      <c r="E3" s="895"/>
      <c r="F3" s="81"/>
      <c r="G3" s="81"/>
      <c r="H3" s="893"/>
      <c r="I3" s="893"/>
      <c r="J3" s="893"/>
      <c r="K3" s="893"/>
      <c r="L3" s="893"/>
      <c r="M3" s="893"/>
      <c r="N3" s="893"/>
      <c r="O3" s="893"/>
      <c r="P3" s="893"/>
      <c r="Q3" s="893"/>
      <c r="R3" s="893"/>
      <c r="S3" s="893"/>
      <c r="T3" s="893"/>
      <c r="U3" s="893"/>
    </row>
    <row r="4" spans="1:21" ht="20">
      <c r="A4" s="898" t="s">
        <v>188</v>
      </c>
      <c r="B4" s="898"/>
      <c r="C4" s="898"/>
      <c r="D4" s="898"/>
      <c r="E4" s="898"/>
      <c r="F4" s="81"/>
      <c r="G4" s="81"/>
      <c r="H4" s="894"/>
      <c r="I4" s="894"/>
      <c r="J4" s="894"/>
      <c r="K4" s="894"/>
      <c r="L4" s="894"/>
      <c r="M4" s="894"/>
      <c r="N4" s="894"/>
      <c r="O4" s="894"/>
      <c r="P4" s="894"/>
      <c r="Q4" s="894"/>
      <c r="R4" s="894"/>
      <c r="S4" s="894"/>
      <c r="T4" s="894"/>
      <c r="U4" s="894"/>
    </row>
    <row r="5" spans="1:21" ht="18">
      <c r="A5" s="84" t="s">
        <v>187</v>
      </c>
      <c r="B5" s="93" t="s">
        <v>186</v>
      </c>
      <c r="C5" s="896" t="s">
        <v>181</v>
      </c>
      <c r="D5" s="896"/>
      <c r="E5" s="84" t="s">
        <v>185</v>
      </c>
      <c r="F5" s="81"/>
      <c r="G5" s="81"/>
      <c r="H5" s="902" t="s">
        <v>184</v>
      </c>
      <c r="I5" s="902" t="s">
        <v>183</v>
      </c>
      <c r="J5" s="904" t="s">
        <v>182</v>
      </c>
      <c r="K5" s="900" t="s">
        <v>184</v>
      </c>
      <c r="L5" s="901"/>
      <c r="M5" s="82" t="s">
        <v>183</v>
      </c>
      <c r="N5" s="82"/>
      <c r="O5" s="899" t="s">
        <v>182</v>
      </c>
      <c r="P5" s="899"/>
      <c r="Q5" s="899"/>
      <c r="R5" s="899"/>
      <c r="S5" s="82"/>
      <c r="T5" s="83" t="s">
        <v>181</v>
      </c>
      <c r="U5" s="83"/>
    </row>
    <row r="6" spans="1:21" ht="20">
      <c r="A6" s="85"/>
      <c r="B6" s="86"/>
      <c r="C6" s="87" t="s">
        <v>180</v>
      </c>
      <c r="D6" s="87" t="s">
        <v>179</v>
      </c>
      <c r="E6" s="88"/>
      <c r="F6" s="81"/>
      <c r="G6" s="81"/>
      <c r="H6" s="903"/>
      <c r="I6" s="903"/>
      <c r="J6" s="905"/>
      <c r="K6" s="82" t="s">
        <v>177</v>
      </c>
      <c r="L6" s="82" t="s">
        <v>176</v>
      </c>
      <c r="M6" s="82" t="s">
        <v>177</v>
      </c>
      <c r="N6" s="82" t="s">
        <v>176</v>
      </c>
      <c r="O6" s="82" t="s">
        <v>178</v>
      </c>
      <c r="P6" s="82" t="s">
        <v>177</v>
      </c>
      <c r="Q6" s="82" t="s">
        <v>176</v>
      </c>
      <c r="R6" s="82" t="s">
        <v>177</v>
      </c>
      <c r="S6" s="82" t="s">
        <v>176</v>
      </c>
      <c r="T6" s="82" t="s">
        <v>177</v>
      </c>
      <c r="U6" s="82" t="s">
        <v>176</v>
      </c>
    </row>
    <row r="7" spans="1:21" ht="18">
      <c r="A7" s="89">
        <v>1</v>
      </c>
      <c r="B7" s="94">
        <f>IF(details!H7="","",details!H7)</f>
        <v>36811</v>
      </c>
      <c r="C7" s="90" t="str">
        <f t="shared" ref="C7:C38" si="0">T7</f>
        <v xml:space="preserve">ckjg vDVwcj] nks gtkj </v>
      </c>
      <c r="D7" s="90"/>
      <c r="E7" s="91" t="str">
        <f t="shared" ref="E7:E38" si="1">IF(B7="","",TEXT(B7,"DDDD"))</f>
        <v>Thursday</v>
      </c>
      <c r="F7" s="81"/>
      <c r="G7" s="81"/>
      <c r="H7" s="79" t="str">
        <f t="shared" ref="H7:H38" si="2">TEXT(B7,"DD")</f>
        <v>12</v>
      </c>
      <c r="I7" s="79" t="str">
        <f t="shared" ref="I7:I38" si="3">TEXT(B7,"MM")</f>
        <v>10</v>
      </c>
      <c r="J7" s="79" t="str">
        <f t="shared" ref="J7:J38" si="4">TEXT(B7,"YY")</f>
        <v>00</v>
      </c>
      <c r="K7" s="80" t="str">
        <f t="shared" ref="K7:K38" si="5">IF(H7="01",",d",IF(H7="02","nks",IF(H7="03","rhu",IF(H7="04","pkj",IF(H7="05","ikap",IF(H7="06","N%",IF(H7="07","lkr",IF(H7="08","vkB",IF(H7="09","ukS",IF(H7="10","nl",IF(H7="11","X;kjg",IF(H7="12","ckjg",IF(H7="13","rsjg",IF(H7="14","pkSng",IF(H7="15","iUnzg",IF(H7="16","lksyg",IF(H7="17","l=g",IF(H7="18","vBkjg",IF(H7="19","mUuhl",IF(H7="20","chl",IF(H7="21","bDdhl",IF(H7="22","ckbZl",IF(H7="23","rschl",IF(H7="24","pkSchl",IF(H7="25","iPphl",IF(H7="26","NCchl",IF(H7="27","lRrkbZl",IF(H7="28","vBkbZl",IF(H7="29","mUrhl",IF(H7="30","rhl",IF(H7="31","bdrhl","")))))))))))))))))))))))))))))))</f>
        <v>ckjg</v>
      </c>
      <c r="L7" s="78" t="str">
        <f t="shared" ref="L7:L38" si="6">IF(H7="01","One",IF(H7="02","Two",IF(H7="03","Three",IF(H7="04","Four",IF(H7="05","Five",IF(H7="06","Six",IF(H7="07","Seven",IF(H7="08","Eight",IF(H7="09","Nine",IF(H7="10","Ten",IF(H7="11","Eleven",IF(H7="12","Twelve",IF(H7="13","Thirteen",IF(H7="14","Forteen",IF(H7="15","Fifteen",IF(H7="16","Sixteen",IF(H7="17","Seventeen",IF(H7="18","Eighteen",IF(H7="19","Nineteen",IF(H7="20","Twenty",IF(H7="21","Twenty One",IF(H7="22","Twenty Two",IF(H7="23","Twenty Three",IF(H7="24","Twenty Four",IF(H7="25","Twenty Five",IF(H7="26","Twenty Six",IF(H7="27","Twenty Seven",IF(H7="28","Twenty Eight",IF(H7="29","Twenty Nine",IF(H7="30","Thirty",IF(H7="31","Thirty One","")))))))))))))))))))))))))))))))</f>
        <v>Twelve</v>
      </c>
      <c r="M7" s="77" t="str">
        <f t="shared" ref="M7:M38" si="7">IF(I7="01","tuojh",IF(I7="02","Qjojh",IF(I7="03","ekpZ",IF(I7="04","vizsy",IF(I7="05","ebZ",IF(I7="06","twu",IF(I7="07","tqykbZ",IF(I7="08","vxLr",IF(I7="09","flrEcj",IF(I7="10","vDVwcj",IF(I7="11","uoEcj",IF(I7="12","fnlEcj",""))))))))))))</f>
        <v>vDVwcj</v>
      </c>
      <c r="N7" s="78" t="str">
        <f t="shared" ref="N7:N38" si="8">IF(I7="01","January",IF(I7="02","February",IF(I7="03","March",IF(I7="04","April",IF(I7="05","May",IF(I7="06","June",IF(I7="07","July",IF(I7="08","August",IF(I7="09","September",IF(I7="10","October",IF(I7="11","November",IF(I7="12","December",""))))))))))))</f>
        <v>October</v>
      </c>
      <c r="O7" s="79">
        <f t="shared" ref="O7:O38" si="9">IF(B7="","",YEAR(B7))</f>
        <v>2000</v>
      </c>
      <c r="P7" s="77" t="str">
        <f t="shared" ref="P7:P38" si="10">IF(O7="","",IF(O7&lt;=1999,"mUuhl lkS","nks gtkj"))</f>
        <v>nks gtkj</v>
      </c>
      <c r="Q7" s="78"/>
      <c r="R7" s="77" t="str">
        <f t="shared" ref="R7:R38" si="11">IF(J7="60","lkB",IF(J7="61","bdlB",IF(J7="62","cklB",IF(J7="63","rjslB",IF(J7="64","pkSalB",IF(J7="65","iSalB",IF(J7="66","fN;kalB",IF(J7="67","lM+lB",IF(J7="68","vM+lB",IF(J7="69","mUgRrj",IF(J7="70","lRrj",IF(J7="71","bdsgRrj",IF(J7="72","cgRrj",IF(J7="73","frgsRrj",IF(J7="74","pkSgRrj",IF(J7="75","fipsgRrj",IF(J7="76","fN;sRrj",IF(J7="77","lrgRrj",IF(J7="78","vBRrj",IF(J7="79","mfu;kalh",IF(J7="80","vLlh",IF(J7="81","bD;klh",IF(J7="82","c;kalh",IF(J7="83","rh;kalh",IF(J7="84","pkSjklh",IF(J7="85","fiPpklh",IF(J7="86","Nh;kalh",IF(J7="87","lR;klh",IF(J7="88","vB~;klh",IF(J7="89","fuOokalh",IF(J7="90","uCcS",IF(J7="91","bdjkuoS",IF(J7="92","cjkuos",IF(J7="93","frjkuoS",IF(J7="94","pkSjkuos",IF(J7="95","fipkuos",IF(J7="96","fN;kuoS",IF(J7="97","lR;kuoS",IF(J7="98","vBkuoS",IF(J7="99","fuUukuoS",IF(J7="01",",d",IF(J7="02","nks",IF(J7="03","rhu",IF(J7="04","pkj",IF(J7="05","ikap",IF(J7="06","N%",IF(J7="07","lkr",IF(J7="08","vkB",IF(J7="09","ukS",IF(J7="10","nl",IF(J7="11","X;kjg",IF(J7="12","ckjg",IF(J7="13","rsjg",IF(J7="14","pkSng",IF(J7="15","iUnzg",IF(J7="16","lksyg",IF(J7="17","l=g",IF(J7="18","vBkjg",IF(J7="19","mUuhl",IF(J7="20","chl",IF(J7="21","bDdhl",IF(J7="22","ckbZl",IF(J7="23","rschl",IF(J7="24","pkSchl",IF(J7="25","iPphl","")))))))))))))))))))))))))))))))))))))))))))))))))))))))))))))))))</f>
        <v/>
      </c>
      <c r="S7" s="78"/>
      <c r="T7" s="77" t="str">
        <f t="shared" ref="T7:T38" si="12">IF(B7="","",CONCATENATE(K7," ",M7,"] ",P7," ",R7))</f>
        <v xml:space="preserve">ckjg vDVwcj] nks gtkj </v>
      </c>
      <c r="U7" s="76"/>
    </row>
    <row r="8" spans="1:21" ht="18">
      <c r="A8" s="89">
        <v>2</v>
      </c>
      <c r="B8" s="94">
        <f>IF(details!H8="","",details!H8)</f>
        <v>37714</v>
      </c>
      <c r="C8" s="90" t="str">
        <f t="shared" si="0"/>
        <v>rhu vizsy] nks gtkj rhu</v>
      </c>
      <c r="D8" s="90"/>
      <c r="E8" s="91" t="str">
        <f t="shared" si="1"/>
        <v>Thursday</v>
      </c>
      <c r="F8" s="81"/>
      <c r="G8" s="81"/>
      <c r="H8" s="79" t="str">
        <f t="shared" si="2"/>
        <v>03</v>
      </c>
      <c r="I8" s="79" t="str">
        <f t="shared" si="3"/>
        <v>04</v>
      </c>
      <c r="J8" s="79" t="str">
        <f t="shared" si="4"/>
        <v>03</v>
      </c>
      <c r="K8" s="80" t="str">
        <f t="shared" si="5"/>
        <v>rhu</v>
      </c>
      <c r="L8" s="78" t="str">
        <f t="shared" si="6"/>
        <v>Three</v>
      </c>
      <c r="M8" s="77" t="str">
        <f t="shared" si="7"/>
        <v>vizsy</v>
      </c>
      <c r="N8" s="78" t="str">
        <f t="shared" si="8"/>
        <v>April</v>
      </c>
      <c r="O8" s="79">
        <f t="shared" si="9"/>
        <v>2003</v>
      </c>
      <c r="P8" s="77" t="str">
        <f t="shared" si="10"/>
        <v>nks gtkj</v>
      </c>
      <c r="Q8" s="78"/>
      <c r="R8" s="77" t="str">
        <f t="shared" si="11"/>
        <v>rhu</v>
      </c>
      <c r="S8" s="78"/>
      <c r="T8" s="77" t="str">
        <f t="shared" si="12"/>
        <v>rhu vizsy] nks gtkj rhu</v>
      </c>
      <c r="U8" s="76"/>
    </row>
    <row r="9" spans="1:21" ht="18">
      <c r="A9" s="89">
        <v>3</v>
      </c>
      <c r="B9" s="94">
        <f>IF(details!H9="","",details!H9)</f>
        <v>37433</v>
      </c>
      <c r="C9" s="90" t="str">
        <f t="shared" si="0"/>
        <v>NCchl twu] nks gtkj nks</v>
      </c>
      <c r="D9" s="90"/>
      <c r="E9" s="91" t="str">
        <f t="shared" si="1"/>
        <v>Wednesday</v>
      </c>
      <c r="F9" s="81"/>
      <c r="G9" s="81"/>
      <c r="H9" s="79" t="str">
        <f t="shared" si="2"/>
        <v>26</v>
      </c>
      <c r="I9" s="79" t="str">
        <f t="shared" si="3"/>
        <v>06</v>
      </c>
      <c r="J9" s="79" t="str">
        <f t="shared" si="4"/>
        <v>02</v>
      </c>
      <c r="K9" s="80" t="str">
        <f t="shared" si="5"/>
        <v>NCchl</v>
      </c>
      <c r="L9" s="78" t="str">
        <f t="shared" si="6"/>
        <v>Twenty Six</v>
      </c>
      <c r="M9" s="77" t="str">
        <f t="shared" si="7"/>
        <v>twu</v>
      </c>
      <c r="N9" s="78" t="str">
        <f t="shared" si="8"/>
        <v>June</v>
      </c>
      <c r="O9" s="79">
        <f t="shared" si="9"/>
        <v>2002</v>
      </c>
      <c r="P9" s="77" t="str">
        <f t="shared" si="10"/>
        <v>nks gtkj</v>
      </c>
      <c r="Q9" s="78"/>
      <c r="R9" s="77" t="str">
        <f t="shared" si="11"/>
        <v>nks</v>
      </c>
      <c r="S9" s="78"/>
      <c r="T9" s="77" t="str">
        <f t="shared" si="12"/>
        <v>NCchl twu] nks gtkj nks</v>
      </c>
      <c r="U9" s="76"/>
    </row>
    <row r="10" spans="1:21" ht="18">
      <c r="A10" s="89">
        <v>4</v>
      </c>
      <c r="B10" s="94">
        <f>IF(details!H10="","",details!H10)</f>
        <v>36641</v>
      </c>
      <c r="C10" s="90" t="str">
        <f t="shared" si="0"/>
        <v xml:space="preserve">iPphl vizsy] nks gtkj </v>
      </c>
      <c r="D10" s="90"/>
      <c r="E10" s="91" t="str">
        <f t="shared" si="1"/>
        <v>Tuesday</v>
      </c>
      <c r="F10" s="81"/>
      <c r="G10" s="81"/>
      <c r="H10" s="79" t="str">
        <f t="shared" si="2"/>
        <v>25</v>
      </c>
      <c r="I10" s="79" t="str">
        <f t="shared" si="3"/>
        <v>04</v>
      </c>
      <c r="J10" s="79" t="str">
        <f t="shared" si="4"/>
        <v>00</v>
      </c>
      <c r="K10" s="80" t="str">
        <f t="shared" si="5"/>
        <v>iPphl</v>
      </c>
      <c r="L10" s="78" t="str">
        <f t="shared" si="6"/>
        <v>Twenty Five</v>
      </c>
      <c r="M10" s="77" t="str">
        <f t="shared" si="7"/>
        <v>vizsy</v>
      </c>
      <c r="N10" s="78" t="str">
        <f t="shared" si="8"/>
        <v>April</v>
      </c>
      <c r="O10" s="79">
        <f t="shared" si="9"/>
        <v>2000</v>
      </c>
      <c r="P10" s="77" t="str">
        <f t="shared" si="10"/>
        <v>nks gtkj</v>
      </c>
      <c r="Q10" s="78"/>
      <c r="R10" s="77" t="str">
        <f t="shared" si="11"/>
        <v/>
      </c>
      <c r="S10" s="78"/>
      <c r="T10" s="77" t="str">
        <f t="shared" si="12"/>
        <v xml:space="preserve">iPphl vizsy] nks gtkj </v>
      </c>
      <c r="U10" s="76"/>
    </row>
    <row r="11" spans="1:21" ht="18">
      <c r="A11" s="89">
        <v>5</v>
      </c>
      <c r="B11" s="94">
        <f>IF(details!H11="","",details!H11)</f>
        <v>36844</v>
      </c>
      <c r="C11" s="90" t="str">
        <f t="shared" si="0"/>
        <v xml:space="preserve">pkSng uoEcj] nks gtkj </v>
      </c>
      <c r="D11" s="90"/>
      <c r="E11" s="91" t="str">
        <f t="shared" si="1"/>
        <v>Tuesday</v>
      </c>
      <c r="F11" s="81"/>
      <c r="G11" s="81"/>
      <c r="H11" s="79" t="str">
        <f t="shared" si="2"/>
        <v>14</v>
      </c>
      <c r="I11" s="79" t="str">
        <f t="shared" si="3"/>
        <v>11</v>
      </c>
      <c r="J11" s="79" t="str">
        <f t="shared" si="4"/>
        <v>00</v>
      </c>
      <c r="K11" s="80" t="str">
        <f t="shared" si="5"/>
        <v>pkSng</v>
      </c>
      <c r="L11" s="78" t="str">
        <f t="shared" si="6"/>
        <v>Forteen</v>
      </c>
      <c r="M11" s="77" t="str">
        <f t="shared" si="7"/>
        <v>uoEcj</v>
      </c>
      <c r="N11" s="78" t="str">
        <f t="shared" si="8"/>
        <v>November</v>
      </c>
      <c r="O11" s="79">
        <f t="shared" si="9"/>
        <v>2000</v>
      </c>
      <c r="P11" s="77" t="str">
        <f t="shared" si="10"/>
        <v>nks gtkj</v>
      </c>
      <c r="Q11" s="78"/>
      <c r="R11" s="77" t="str">
        <f t="shared" si="11"/>
        <v/>
      </c>
      <c r="S11" s="78"/>
      <c r="T11" s="77" t="str">
        <f t="shared" si="12"/>
        <v xml:space="preserve">pkSng uoEcj] nks gtkj </v>
      </c>
      <c r="U11" s="76"/>
    </row>
    <row r="12" spans="1:21" ht="18">
      <c r="A12" s="89">
        <v>6</v>
      </c>
      <c r="B12" s="94">
        <f>IF(details!H12="","",details!H12)</f>
        <v>36504</v>
      </c>
      <c r="C12" s="90" t="str">
        <f t="shared" si="0"/>
        <v>nl fnlEcj] mUuhl lkS fuUukuoS</v>
      </c>
      <c r="D12" s="90"/>
      <c r="E12" s="91" t="str">
        <f t="shared" si="1"/>
        <v>Friday</v>
      </c>
      <c r="F12" s="81"/>
      <c r="G12" s="81"/>
      <c r="H12" s="79" t="str">
        <f t="shared" si="2"/>
        <v>10</v>
      </c>
      <c r="I12" s="79" t="str">
        <f t="shared" si="3"/>
        <v>12</v>
      </c>
      <c r="J12" s="79" t="str">
        <f t="shared" si="4"/>
        <v>99</v>
      </c>
      <c r="K12" s="80" t="str">
        <f t="shared" si="5"/>
        <v>nl</v>
      </c>
      <c r="L12" s="78" t="str">
        <f t="shared" si="6"/>
        <v>Ten</v>
      </c>
      <c r="M12" s="77" t="str">
        <f t="shared" si="7"/>
        <v>fnlEcj</v>
      </c>
      <c r="N12" s="78" t="str">
        <f t="shared" si="8"/>
        <v>December</v>
      </c>
      <c r="O12" s="79">
        <f t="shared" si="9"/>
        <v>1999</v>
      </c>
      <c r="P12" s="77" t="str">
        <f t="shared" si="10"/>
        <v>mUuhl lkS</v>
      </c>
      <c r="Q12" s="78"/>
      <c r="R12" s="77" t="str">
        <f t="shared" si="11"/>
        <v>fuUukuoS</v>
      </c>
      <c r="S12" s="78"/>
      <c r="T12" s="77" t="str">
        <f t="shared" si="12"/>
        <v>nl fnlEcj] mUuhl lkS fuUukuoS</v>
      </c>
      <c r="U12" s="76"/>
    </row>
    <row r="13" spans="1:21" ht="18">
      <c r="A13" s="89">
        <v>7</v>
      </c>
      <c r="B13" s="94">
        <f>IF(details!H13="","",details!H13)</f>
        <v>37408</v>
      </c>
      <c r="C13" s="90" t="str">
        <f t="shared" si="0"/>
        <v>,d twu] nks gtkj nks</v>
      </c>
      <c r="D13" s="90"/>
      <c r="E13" s="91" t="str">
        <f t="shared" si="1"/>
        <v>Saturday</v>
      </c>
      <c r="F13" s="81"/>
      <c r="G13" s="81"/>
      <c r="H13" s="79" t="str">
        <f t="shared" si="2"/>
        <v>01</v>
      </c>
      <c r="I13" s="79" t="str">
        <f t="shared" si="3"/>
        <v>06</v>
      </c>
      <c r="J13" s="79" t="str">
        <f t="shared" si="4"/>
        <v>02</v>
      </c>
      <c r="K13" s="80" t="str">
        <f t="shared" si="5"/>
        <v>,d</v>
      </c>
      <c r="L13" s="78" t="str">
        <f t="shared" si="6"/>
        <v>One</v>
      </c>
      <c r="M13" s="77" t="str">
        <f t="shared" si="7"/>
        <v>twu</v>
      </c>
      <c r="N13" s="78" t="str">
        <f t="shared" si="8"/>
        <v>June</v>
      </c>
      <c r="O13" s="79">
        <f t="shared" si="9"/>
        <v>2002</v>
      </c>
      <c r="P13" s="77" t="str">
        <f t="shared" si="10"/>
        <v>nks gtkj</v>
      </c>
      <c r="Q13" s="78"/>
      <c r="R13" s="77" t="str">
        <f t="shared" si="11"/>
        <v>nks</v>
      </c>
      <c r="S13" s="78"/>
      <c r="T13" s="77" t="str">
        <f t="shared" si="12"/>
        <v>,d twu] nks gtkj nks</v>
      </c>
      <c r="U13" s="76"/>
    </row>
    <row r="14" spans="1:21" ht="18">
      <c r="A14" s="89">
        <v>8</v>
      </c>
      <c r="B14" s="94">
        <f>IF(details!H14="","",details!H14)</f>
        <v>37067</v>
      </c>
      <c r="C14" s="90" t="str">
        <f t="shared" si="0"/>
        <v>iPphl twu] nks gtkj ,d</v>
      </c>
      <c r="D14" s="90"/>
      <c r="E14" s="91" t="str">
        <f t="shared" si="1"/>
        <v>Monday</v>
      </c>
      <c r="F14" s="81"/>
      <c r="G14" s="81"/>
      <c r="H14" s="79" t="str">
        <f t="shared" si="2"/>
        <v>25</v>
      </c>
      <c r="I14" s="79" t="str">
        <f t="shared" si="3"/>
        <v>06</v>
      </c>
      <c r="J14" s="79" t="str">
        <f t="shared" si="4"/>
        <v>01</v>
      </c>
      <c r="K14" s="80" t="str">
        <f t="shared" si="5"/>
        <v>iPphl</v>
      </c>
      <c r="L14" s="78" t="str">
        <f t="shared" si="6"/>
        <v>Twenty Five</v>
      </c>
      <c r="M14" s="77" t="str">
        <f t="shared" si="7"/>
        <v>twu</v>
      </c>
      <c r="N14" s="78" t="str">
        <f t="shared" si="8"/>
        <v>June</v>
      </c>
      <c r="O14" s="79">
        <f t="shared" si="9"/>
        <v>2001</v>
      </c>
      <c r="P14" s="77" t="str">
        <f t="shared" si="10"/>
        <v>nks gtkj</v>
      </c>
      <c r="Q14" s="78"/>
      <c r="R14" s="77" t="str">
        <f t="shared" si="11"/>
        <v>,d</v>
      </c>
      <c r="S14" s="78"/>
      <c r="T14" s="77" t="str">
        <f t="shared" si="12"/>
        <v>iPphl twu] nks gtkj ,d</v>
      </c>
      <c r="U14" s="76"/>
    </row>
    <row r="15" spans="1:21" ht="18">
      <c r="A15" s="89">
        <v>9</v>
      </c>
      <c r="B15" s="94">
        <f>IF(details!H15="","",details!H15)</f>
        <v>36693</v>
      </c>
      <c r="C15" s="90" t="str">
        <f t="shared" si="0"/>
        <v xml:space="preserve">lksyg twu] nks gtkj </v>
      </c>
      <c r="D15" s="90"/>
      <c r="E15" s="91" t="str">
        <f t="shared" si="1"/>
        <v>Friday</v>
      </c>
      <c r="F15" s="81"/>
      <c r="G15" s="81"/>
      <c r="H15" s="79" t="str">
        <f t="shared" si="2"/>
        <v>16</v>
      </c>
      <c r="I15" s="79" t="str">
        <f t="shared" si="3"/>
        <v>06</v>
      </c>
      <c r="J15" s="79" t="str">
        <f t="shared" si="4"/>
        <v>00</v>
      </c>
      <c r="K15" s="80" t="str">
        <f t="shared" si="5"/>
        <v>lksyg</v>
      </c>
      <c r="L15" s="78" t="str">
        <f t="shared" si="6"/>
        <v>Sixteen</v>
      </c>
      <c r="M15" s="77" t="str">
        <f t="shared" si="7"/>
        <v>twu</v>
      </c>
      <c r="N15" s="78" t="str">
        <f t="shared" si="8"/>
        <v>June</v>
      </c>
      <c r="O15" s="79">
        <f t="shared" si="9"/>
        <v>2000</v>
      </c>
      <c r="P15" s="77" t="str">
        <f t="shared" si="10"/>
        <v>nks gtkj</v>
      </c>
      <c r="Q15" s="78"/>
      <c r="R15" s="77" t="str">
        <f t="shared" si="11"/>
        <v/>
      </c>
      <c r="S15" s="78"/>
      <c r="T15" s="77" t="str">
        <f t="shared" si="12"/>
        <v xml:space="preserve">lksyg twu] nks gtkj </v>
      </c>
      <c r="U15" s="76"/>
    </row>
    <row r="16" spans="1:21" ht="18">
      <c r="A16" s="89">
        <v>10</v>
      </c>
      <c r="B16" s="94">
        <f>IF(details!H16="","",details!H16)</f>
        <v>36712</v>
      </c>
      <c r="C16" s="90" t="str">
        <f t="shared" si="0"/>
        <v xml:space="preserve">ikap tqykbZ] nks gtkj </v>
      </c>
      <c r="D16" s="90"/>
      <c r="E16" s="91" t="str">
        <f t="shared" si="1"/>
        <v>Wednesday</v>
      </c>
      <c r="F16" s="81"/>
      <c r="G16" s="81"/>
      <c r="H16" s="79" t="str">
        <f t="shared" si="2"/>
        <v>05</v>
      </c>
      <c r="I16" s="79" t="str">
        <f t="shared" si="3"/>
        <v>07</v>
      </c>
      <c r="J16" s="79" t="str">
        <f t="shared" si="4"/>
        <v>00</v>
      </c>
      <c r="K16" s="80" t="str">
        <f t="shared" si="5"/>
        <v>ikap</v>
      </c>
      <c r="L16" s="78" t="str">
        <f t="shared" si="6"/>
        <v>Five</v>
      </c>
      <c r="M16" s="77" t="str">
        <f t="shared" si="7"/>
        <v>tqykbZ</v>
      </c>
      <c r="N16" s="78" t="str">
        <f t="shared" si="8"/>
        <v>July</v>
      </c>
      <c r="O16" s="79">
        <f t="shared" si="9"/>
        <v>2000</v>
      </c>
      <c r="P16" s="77" t="str">
        <f t="shared" si="10"/>
        <v>nks gtkj</v>
      </c>
      <c r="Q16" s="78"/>
      <c r="R16" s="77" t="str">
        <f t="shared" si="11"/>
        <v/>
      </c>
      <c r="S16" s="78"/>
      <c r="T16" s="77" t="str">
        <f t="shared" si="12"/>
        <v xml:space="preserve">ikap tqykbZ] nks gtkj </v>
      </c>
      <c r="U16" s="76"/>
    </row>
    <row r="17" spans="1:21" ht="18">
      <c r="A17" s="89">
        <v>11</v>
      </c>
      <c r="B17" s="94">
        <f>IF(details!H17="","",details!H17)</f>
        <v>37104</v>
      </c>
      <c r="C17" s="90" t="str">
        <f t="shared" si="0"/>
        <v>,d vxLr] nks gtkj ,d</v>
      </c>
      <c r="D17" s="90"/>
      <c r="E17" s="91" t="str">
        <f t="shared" si="1"/>
        <v>Wednesday</v>
      </c>
      <c r="F17" s="81"/>
      <c r="G17" s="81"/>
      <c r="H17" s="79" t="str">
        <f t="shared" si="2"/>
        <v>01</v>
      </c>
      <c r="I17" s="79" t="str">
        <f t="shared" si="3"/>
        <v>08</v>
      </c>
      <c r="J17" s="79" t="str">
        <f t="shared" si="4"/>
        <v>01</v>
      </c>
      <c r="K17" s="80" t="str">
        <f t="shared" si="5"/>
        <v>,d</v>
      </c>
      <c r="L17" s="78" t="str">
        <f t="shared" si="6"/>
        <v>One</v>
      </c>
      <c r="M17" s="77" t="str">
        <f t="shared" si="7"/>
        <v>vxLr</v>
      </c>
      <c r="N17" s="78" t="str">
        <f t="shared" si="8"/>
        <v>August</v>
      </c>
      <c r="O17" s="79">
        <f t="shared" si="9"/>
        <v>2001</v>
      </c>
      <c r="P17" s="77" t="str">
        <f t="shared" si="10"/>
        <v>nks gtkj</v>
      </c>
      <c r="Q17" s="78"/>
      <c r="R17" s="77" t="str">
        <f t="shared" si="11"/>
        <v>,d</v>
      </c>
      <c r="S17" s="78"/>
      <c r="T17" s="77" t="str">
        <f t="shared" si="12"/>
        <v>,d vxLr] nks gtkj ,d</v>
      </c>
      <c r="U17" s="76"/>
    </row>
    <row r="18" spans="1:21" ht="18">
      <c r="A18" s="89">
        <v>12</v>
      </c>
      <c r="B18" s="94">
        <f>IF(details!H18="","",details!H18)</f>
        <v>36674</v>
      </c>
      <c r="C18" s="90" t="str">
        <f t="shared" si="0"/>
        <v xml:space="preserve">vBkbZl ebZ] nks gtkj </v>
      </c>
      <c r="D18" s="90"/>
      <c r="E18" s="91" t="str">
        <f t="shared" si="1"/>
        <v>Sunday</v>
      </c>
      <c r="F18" s="81"/>
      <c r="G18" s="81"/>
      <c r="H18" s="79" t="str">
        <f t="shared" si="2"/>
        <v>28</v>
      </c>
      <c r="I18" s="79" t="str">
        <f t="shared" si="3"/>
        <v>05</v>
      </c>
      <c r="J18" s="79" t="str">
        <f t="shared" si="4"/>
        <v>00</v>
      </c>
      <c r="K18" s="80" t="str">
        <f t="shared" si="5"/>
        <v>vBkbZl</v>
      </c>
      <c r="L18" s="78" t="str">
        <f t="shared" si="6"/>
        <v>Twenty Eight</v>
      </c>
      <c r="M18" s="77" t="str">
        <f t="shared" si="7"/>
        <v>ebZ</v>
      </c>
      <c r="N18" s="78" t="str">
        <f t="shared" si="8"/>
        <v>May</v>
      </c>
      <c r="O18" s="79">
        <f t="shared" si="9"/>
        <v>2000</v>
      </c>
      <c r="P18" s="77" t="str">
        <f t="shared" si="10"/>
        <v>nks gtkj</v>
      </c>
      <c r="Q18" s="78"/>
      <c r="R18" s="77" t="str">
        <f t="shared" si="11"/>
        <v/>
      </c>
      <c r="S18" s="78"/>
      <c r="T18" s="77" t="str">
        <f t="shared" si="12"/>
        <v xml:space="preserve">vBkbZl ebZ] nks gtkj </v>
      </c>
      <c r="U18" s="76"/>
    </row>
    <row r="19" spans="1:21" ht="18">
      <c r="A19" s="89">
        <v>13</v>
      </c>
      <c r="B19" s="94">
        <f>IF(details!H19="","",details!H19)</f>
        <v>36526</v>
      </c>
      <c r="C19" s="90" t="str">
        <f t="shared" si="0"/>
        <v xml:space="preserve">,d tuojh] nks gtkj </v>
      </c>
      <c r="D19" s="90"/>
      <c r="E19" s="91" t="str">
        <f t="shared" si="1"/>
        <v>Saturday</v>
      </c>
      <c r="F19" s="81"/>
      <c r="G19" s="81"/>
      <c r="H19" s="79" t="str">
        <f t="shared" si="2"/>
        <v>01</v>
      </c>
      <c r="I19" s="79" t="str">
        <f t="shared" si="3"/>
        <v>01</v>
      </c>
      <c r="J19" s="79" t="str">
        <f t="shared" si="4"/>
        <v>00</v>
      </c>
      <c r="K19" s="80" t="str">
        <f t="shared" si="5"/>
        <v>,d</v>
      </c>
      <c r="L19" s="78" t="str">
        <f t="shared" si="6"/>
        <v>One</v>
      </c>
      <c r="M19" s="77" t="str">
        <f t="shared" si="7"/>
        <v>tuojh</v>
      </c>
      <c r="N19" s="78" t="str">
        <f t="shared" si="8"/>
        <v>January</v>
      </c>
      <c r="O19" s="79">
        <f t="shared" si="9"/>
        <v>2000</v>
      </c>
      <c r="P19" s="77" t="str">
        <f t="shared" si="10"/>
        <v>nks gtkj</v>
      </c>
      <c r="Q19" s="78"/>
      <c r="R19" s="77" t="str">
        <f t="shared" si="11"/>
        <v/>
      </c>
      <c r="S19" s="78"/>
      <c r="T19" s="77" t="str">
        <f t="shared" si="12"/>
        <v xml:space="preserve">,d tuojh] nks gtkj </v>
      </c>
      <c r="U19" s="76"/>
    </row>
    <row r="20" spans="1:21" ht="18">
      <c r="A20" s="89">
        <v>14</v>
      </c>
      <c r="B20" s="94">
        <f>IF(details!H20="","",details!H20)</f>
        <v>37139</v>
      </c>
      <c r="C20" s="90" t="str">
        <f t="shared" si="0"/>
        <v>ikap flrEcj] nks gtkj ,d</v>
      </c>
      <c r="D20" s="90"/>
      <c r="E20" s="91" t="str">
        <f t="shared" si="1"/>
        <v>Wednesday</v>
      </c>
      <c r="F20" s="81"/>
      <c r="G20" s="81"/>
      <c r="H20" s="79" t="str">
        <f t="shared" si="2"/>
        <v>05</v>
      </c>
      <c r="I20" s="79" t="str">
        <f t="shared" si="3"/>
        <v>09</v>
      </c>
      <c r="J20" s="79" t="str">
        <f t="shared" si="4"/>
        <v>01</v>
      </c>
      <c r="K20" s="80" t="str">
        <f t="shared" si="5"/>
        <v>ikap</v>
      </c>
      <c r="L20" s="78" t="str">
        <f t="shared" si="6"/>
        <v>Five</v>
      </c>
      <c r="M20" s="77" t="str">
        <f t="shared" si="7"/>
        <v>flrEcj</v>
      </c>
      <c r="N20" s="78" t="str">
        <f t="shared" si="8"/>
        <v>September</v>
      </c>
      <c r="O20" s="79">
        <f t="shared" si="9"/>
        <v>2001</v>
      </c>
      <c r="P20" s="77" t="str">
        <f t="shared" si="10"/>
        <v>nks gtkj</v>
      </c>
      <c r="Q20" s="78"/>
      <c r="R20" s="77" t="str">
        <f t="shared" si="11"/>
        <v>,d</v>
      </c>
      <c r="S20" s="78"/>
      <c r="T20" s="77" t="str">
        <f t="shared" si="12"/>
        <v>ikap flrEcj] nks gtkj ,d</v>
      </c>
      <c r="U20" s="76"/>
    </row>
    <row r="21" spans="1:21" ht="18">
      <c r="A21" s="89">
        <v>15</v>
      </c>
      <c r="B21" s="94">
        <f>IF(details!H21="","",details!H21)</f>
        <v>36387</v>
      </c>
      <c r="C21" s="90" t="str">
        <f t="shared" si="0"/>
        <v>iUnzg vxLr] mUuhl lkS fuUukuoS</v>
      </c>
      <c r="D21" s="90"/>
      <c r="E21" s="91" t="str">
        <f t="shared" si="1"/>
        <v>Sunday</v>
      </c>
      <c r="F21" s="81"/>
      <c r="G21" s="81"/>
      <c r="H21" s="79" t="str">
        <f t="shared" si="2"/>
        <v>15</v>
      </c>
      <c r="I21" s="79" t="str">
        <f t="shared" si="3"/>
        <v>08</v>
      </c>
      <c r="J21" s="79" t="str">
        <f t="shared" si="4"/>
        <v>99</v>
      </c>
      <c r="K21" s="80" t="str">
        <f t="shared" si="5"/>
        <v>iUnzg</v>
      </c>
      <c r="L21" s="78" t="str">
        <f t="shared" si="6"/>
        <v>Fifteen</v>
      </c>
      <c r="M21" s="77" t="str">
        <f t="shared" si="7"/>
        <v>vxLr</v>
      </c>
      <c r="N21" s="78" t="str">
        <f t="shared" si="8"/>
        <v>August</v>
      </c>
      <c r="O21" s="79">
        <f t="shared" si="9"/>
        <v>1999</v>
      </c>
      <c r="P21" s="77" t="str">
        <f t="shared" si="10"/>
        <v>mUuhl lkS</v>
      </c>
      <c r="Q21" s="78"/>
      <c r="R21" s="77" t="str">
        <f t="shared" si="11"/>
        <v>fuUukuoS</v>
      </c>
      <c r="S21" s="78"/>
      <c r="T21" s="77" t="str">
        <f t="shared" si="12"/>
        <v>iUnzg vxLr] mUuhl lkS fuUukuoS</v>
      </c>
      <c r="U21" s="76"/>
    </row>
    <row r="22" spans="1:21" ht="18">
      <c r="A22" s="89">
        <v>16</v>
      </c>
      <c r="B22" s="94" t="str">
        <f>IF(details!H22="","",details!H22)</f>
        <v/>
      </c>
      <c r="C22" s="90" t="str">
        <f t="shared" si="0"/>
        <v/>
      </c>
      <c r="D22" s="90"/>
      <c r="E22" s="91" t="str">
        <f t="shared" si="1"/>
        <v/>
      </c>
      <c r="F22" s="81"/>
      <c r="G22" s="81"/>
      <c r="H22" s="79" t="str">
        <f t="shared" si="2"/>
        <v/>
      </c>
      <c r="I22" s="79" t="str">
        <f t="shared" si="3"/>
        <v/>
      </c>
      <c r="J22" s="79" t="str">
        <f t="shared" si="4"/>
        <v/>
      </c>
      <c r="K22" s="80" t="str">
        <f t="shared" si="5"/>
        <v/>
      </c>
      <c r="L22" s="78" t="str">
        <f t="shared" si="6"/>
        <v/>
      </c>
      <c r="M22" s="77" t="str">
        <f t="shared" si="7"/>
        <v/>
      </c>
      <c r="N22" s="78" t="str">
        <f t="shared" si="8"/>
        <v/>
      </c>
      <c r="O22" s="79" t="str">
        <f t="shared" si="9"/>
        <v/>
      </c>
      <c r="P22" s="77" t="str">
        <f t="shared" si="10"/>
        <v/>
      </c>
      <c r="Q22" s="78"/>
      <c r="R22" s="77" t="str">
        <f t="shared" si="11"/>
        <v/>
      </c>
      <c r="S22" s="78"/>
      <c r="T22" s="77" t="str">
        <f t="shared" si="12"/>
        <v/>
      </c>
      <c r="U22" s="76"/>
    </row>
    <row r="23" spans="1:21" ht="18">
      <c r="A23" s="89">
        <v>17</v>
      </c>
      <c r="B23" s="94" t="str">
        <f>IF(details!H23="","",details!H23)</f>
        <v/>
      </c>
      <c r="C23" s="90" t="str">
        <f t="shared" si="0"/>
        <v/>
      </c>
      <c r="D23" s="90"/>
      <c r="E23" s="91" t="str">
        <f t="shared" si="1"/>
        <v/>
      </c>
      <c r="F23" s="81"/>
      <c r="G23" s="81"/>
      <c r="H23" s="79" t="str">
        <f t="shared" si="2"/>
        <v/>
      </c>
      <c r="I23" s="79" t="str">
        <f t="shared" si="3"/>
        <v/>
      </c>
      <c r="J23" s="79" t="str">
        <f t="shared" si="4"/>
        <v/>
      </c>
      <c r="K23" s="80" t="str">
        <f t="shared" si="5"/>
        <v/>
      </c>
      <c r="L23" s="78" t="str">
        <f t="shared" si="6"/>
        <v/>
      </c>
      <c r="M23" s="77" t="str">
        <f t="shared" si="7"/>
        <v/>
      </c>
      <c r="N23" s="78" t="str">
        <f t="shared" si="8"/>
        <v/>
      </c>
      <c r="O23" s="79" t="str">
        <f t="shared" si="9"/>
        <v/>
      </c>
      <c r="P23" s="77" t="str">
        <f t="shared" si="10"/>
        <v/>
      </c>
      <c r="Q23" s="78"/>
      <c r="R23" s="77" t="str">
        <f t="shared" si="11"/>
        <v/>
      </c>
      <c r="S23" s="78"/>
      <c r="T23" s="77" t="str">
        <f t="shared" si="12"/>
        <v/>
      </c>
      <c r="U23" s="76"/>
    </row>
    <row r="24" spans="1:21" ht="18">
      <c r="A24" s="89">
        <v>18</v>
      </c>
      <c r="B24" s="94" t="str">
        <f>IF(details!H24="","",details!H24)</f>
        <v/>
      </c>
      <c r="C24" s="90" t="str">
        <f t="shared" si="0"/>
        <v/>
      </c>
      <c r="D24" s="90"/>
      <c r="E24" s="91" t="str">
        <f t="shared" si="1"/>
        <v/>
      </c>
      <c r="F24" s="81"/>
      <c r="G24" s="81"/>
      <c r="H24" s="79" t="str">
        <f t="shared" si="2"/>
        <v/>
      </c>
      <c r="I24" s="79" t="str">
        <f t="shared" si="3"/>
        <v/>
      </c>
      <c r="J24" s="79" t="str">
        <f t="shared" si="4"/>
        <v/>
      </c>
      <c r="K24" s="80" t="str">
        <f t="shared" si="5"/>
        <v/>
      </c>
      <c r="L24" s="78" t="str">
        <f t="shared" si="6"/>
        <v/>
      </c>
      <c r="M24" s="77" t="str">
        <f t="shared" si="7"/>
        <v/>
      </c>
      <c r="N24" s="78" t="str">
        <f t="shared" si="8"/>
        <v/>
      </c>
      <c r="O24" s="79" t="str">
        <f t="shared" si="9"/>
        <v/>
      </c>
      <c r="P24" s="77" t="str">
        <f t="shared" si="10"/>
        <v/>
      </c>
      <c r="Q24" s="78"/>
      <c r="R24" s="77" t="str">
        <f t="shared" si="11"/>
        <v/>
      </c>
      <c r="S24" s="78"/>
      <c r="T24" s="77" t="str">
        <f t="shared" si="12"/>
        <v/>
      </c>
      <c r="U24" s="76"/>
    </row>
    <row r="25" spans="1:21" ht="18">
      <c r="A25" s="89">
        <v>19</v>
      </c>
      <c r="B25" s="94" t="str">
        <f>IF(details!H25="","",details!H25)</f>
        <v/>
      </c>
      <c r="C25" s="90" t="str">
        <f t="shared" si="0"/>
        <v/>
      </c>
      <c r="D25" s="90"/>
      <c r="E25" s="91" t="str">
        <f t="shared" si="1"/>
        <v/>
      </c>
      <c r="F25" s="81"/>
      <c r="G25" s="81"/>
      <c r="H25" s="79" t="str">
        <f t="shared" si="2"/>
        <v/>
      </c>
      <c r="I25" s="79" t="str">
        <f t="shared" si="3"/>
        <v/>
      </c>
      <c r="J25" s="79" t="str">
        <f t="shared" si="4"/>
        <v/>
      </c>
      <c r="K25" s="80" t="str">
        <f t="shared" si="5"/>
        <v/>
      </c>
      <c r="L25" s="78" t="str">
        <f t="shared" si="6"/>
        <v/>
      </c>
      <c r="M25" s="77" t="str">
        <f t="shared" si="7"/>
        <v/>
      </c>
      <c r="N25" s="78" t="str">
        <f t="shared" si="8"/>
        <v/>
      </c>
      <c r="O25" s="79" t="str">
        <f t="shared" si="9"/>
        <v/>
      </c>
      <c r="P25" s="77" t="str">
        <f t="shared" si="10"/>
        <v/>
      </c>
      <c r="Q25" s="78"/>
      <c r="R25" s="77" t="str">
        <f t="shared" si="11"/>
        <v/>
      </c>
      <c r="S25" s="78"/>
      <c r="T25" s="77" t="str">
        <f t="shared" si="12"/>
        <v/>
      </c>
      <c r="U25" s="76"/>
    </row>
    <row r="26" spans="1:21" ht="18">
      <c r="A26" s="89">
        <v>20</v>
      </c>
      <c r="B26" s="94" t="str">
        <f>IF(details!H26="","",details!H26)</f>
        <v/>
      </c>
      <c r="C26" s="90" t="str">
        <f t="shared" si="0"/>
        <v/>
      </c>
      <c r="D26" s="90"/>
      <c r="E26" s="91" t="str">
        <f t="shared" si="1"/>
        <v/>
      </c>
      <c r="F26" s="81"/>
      <c r="G26" s="81"/>
      <c r="H26" s="79" t="str">
        <f t="shared" si="2"/>
        <v/>
      </c>
      <c r="I26" s="79" t="str">
        <f t="shared" si="3"/>
        <v/>
      </c>
      <c r="J26" s="79" t="str">
        <f t="shared" si="4"/>
        <v/>
      </c>
      <c r="K26" s="80" t="str">
        <f t="shared" si="5"/>
        <v/>
      </c>
      <c r="L26" s="78" t="str">
        <f t="shared" si="6"/>
        <v/>
      </c>
      <c r="M26" s="77" t="str">
        <f t="shared" si="7"/>
        <v/>
      </c>
      <c r="N26" s="78" t="str">
        <f t="shared" si="8"/>
        <v/>
      </c>
      <c r="O26" s="79" t="str">
        <f t="shared" si="9"/>
        <v/>
      </c>
      <c r="P26" s="77" t="str">
        <f t="shared" si="10"/>
        <v/>
      </c>
      <c r="Q26" s="78"/>
      <c r="R26" s="77" t="str">
        <f t="shared" si="11"/>
        <v/>
      </c>
      <c r="S26" s="78"/>
      <c r="T26" s="77" t="str">
        <f t="shared" si="12"/>
        <v/>
      </c>
      <c r="U26" s="76"/>
    </row>
    <row r="27" spans="1:21" ht="18">
      <c r="A27" s="89">
        <v>21</v>
      </c>
      <c r="B27" s="94" t="str">
        <f>IF(details!H27="","",details!H27)</f>
        <v/>
      </c>
      <c r="C27" s="90" t="str">
        <f t="shared" si="0"/>
        <v/>
      </c>
      <c r="D27" s="90"/>
      <c r="E27" s="91" t="str">
        <f t="shared" si="1"/>
        <v/>
      </c>
      <c r="F27" s="81"/>
      <c r="G27" s="81"/>
      <c r="H27" s="79" t="str">
        <f t="shared" si="2"/>
        <v/>
      </c>
      <c r="I27" s="79" t="str">
        <f t="shared" si="3"/>
        <v/>
      </c>
      <c r="J27" s="79" t="str">
        <f t="shared" si="4"/>
        <v/>
      </c>
      <c r="K27" s="80" t="str">
        <f t="shared" si="5"/>
        <v/>
      </c>
      <c r="L27" s="78" t="str">
        <f t="shared" si="6"/>
        <v/>
      </c>
      <c r="M27" s="77" t="str">
        <f t="shared" si="7"/>
        <v/>
      </c>
      <c r="N27" s="78" t="str">
        <f t="shared" si="8"/>
        <v/>
      </c>
      <c r="O27" s="79" t="str">
        <f t="shared" si="9"/>
        <v/>
      </c>
      <c r="P27" s="77" t="str">
        <f t="shared" si="10"/>
        <v/>
      </c>
      <c r="Q27" s="78"/>
      <c r="R27" s="77" t="str">
        <f t="shared" si="11"/>
        <v/>
      </c>
      <c r="S27" s="78"/>
      <c r="T27" s="77" t="str">
        <f t="shared" si="12"/>
        <v/>
      </c>
      <c r="U27" s="76"/>
    </row>
    <row r="28" spans="1:21" ht="18">
      <c r="A28" s="89">
        <v>22</v>
      </c>
      <c r="B28" s="94" t="str">
        <f>IF(details!H28="","",details!H28)</f>
        <v/>
      </c>
      <c r="C28" s="90" t="str">
        <f t="shared" si="0"/>
        <v/>
      </c>
      <c r="D28" s="90"/>
      <c r="E28" s="91" t="str">
        <f t="shared" si="1"/>
        <v/>
      </c>
      <c r="F28" s="81"/>
      <c r="G28" s="81"/>
      <c r="H28" s="79" t="str">
        <f t="shared" si="2"/>
        <v/>
      </c>
      <c r="I28" s="79" t="str">
        <f t="shared" si="3"/>
        <v/>
      </c>
      <c r="J28" s="79" t="str">
        <f t="shared" si="4"/>
        <v/>
      </c>
      <c r="K28" s="80" t="str">
        <f t="shared" si="5"/>
        <v/>
      </c>
      <c r="L28" s="78" t="str">
        <f t="shared" si="6"/>
        <v/>
      </c>
      <c r="M28" s="77" t="str">
        <f t="shared" si="7"/>
        <v/>
      </c>
      <c r="N28" s="78" t="str">
        <f t="shared" si="8"/>
        <v/>
      </c>
      <c r="O28" s="79" t="str">
        <f t="shared" si="9"/>
        <v/>
      </c>
      <c r="P28" s="77" t="str">
        <f t="shared" si="10"/>
        <v/>
      </c>
      <c r="Q28" s="78"/>
      <c r="R28" s="77" t="str">
        <f t="shared" si="11"/>
        <v/>
      </c>
      <c r="S28" s="78"/>
      <c r="T28" s="77" t="str">
        <f t="shared" si="12"/>
        <v/>
      </c>
      <c r="U28" s="76"/>
    </row>
    <row r="29" spans="1:21" ht="18">
      <c r="A29" s="89">
        <v>23</v>
      </c>
      <c r="B29" s="94" t="str">
        <f>IF(details!H29="","",details!H29)</f>
        <v/>
      </c>
      <c r="C29" s="90" t="str">
        <f t="shared" si="0"/>
        <v/>
      </c>
      <c r="D29" s="90"/>
      <c r="E29" s="91" t="str">
        <f t="shared" si="1"/>
        <v/>
      </c>
      <c r="F29" s="81"/>
      <c r="G29" s="81"/>
      <c r="H29" s="79" t="str">
        <f t="shared" si="2"/>
        <v/>
      </c>
      <c r="I29" s="79" t="str">
        <f t="shared" si="3"/>
        <v/>
      </c>
      <c r="J29" s="79" t="str">
        <f t="shared" si="4"/>
        <v/>
      </c>
      <c r="K29" s="80" t="str">
        <f t="shared" si="5"/>
        <v/>
      </c>
      <c r="L29" s="78" t="str">
        <f t="shared" si="6"/>
        <v/>
      </c>
      <c r="M29" s="77" t="str">
        <f t="shared" si="7"/>
        <v/>
      </c>
      <c r="N29" s="78" t="str">
        <f t="shared" si="8"/>
        <v/>
      </c>
      <c r="O29" s="79" t="str">
        <f t="shared" si="9"/>
        <v/>
      </c>
      <c r="P29" s="77" t="str">
        <f t="shared" si="10"/>
        <v/>
      </c>
      <c r="Q29" s="78"/>
      <c r="R29" s="77" t="str">
        <f t="shared" si="11"/>
        <v/>
      </c>
      <c r="S29" s="78"/>
      <c r="T29" s="77" t="str">
        <f t="shared" si="12"/>
        <v/>
      </c>
      <c r="U29" s="76"/>
    </row>
    <row r="30" spans="1:21" ht="18">
      <c r="A30" s="89">
        <v>24</v>
      </c>
      <c r="B30" s="94" t="str">
        <f>IF(details!H30="","",details!H30)</f>
        <v/>
      </c>
      <c r="C30" s="90" t="str">
        <f t="shared" si="0"/>
        <v/>
      </c>
      <c r="D30" s="90"/>
      <c r="E30" s="91" t="str">
        <f t="shared" si="1"/>
        <v/>
      </c>
      <c r="F30" s="81"/>
      <c r="G30" s="81"/>
      <c r="H30" s="79" t="str">
        <f t="shared" si="2"/>
        <v/>
      </c>
      <c r="I30" s="79" t="str">
        <f t="shared" si="3"/>
        <v/>
      </c>
      <c r="J30" s="79" t="str">
        <f t="shared" si="4"/>
        <v/>
      </c>
      <c r="K30" s="80" t="str">
        <f t="shared" si="5"/>
        <v/>
      </c>
      <c r="L30" s="78" t="str">
        <f t="shared" si="6"/>
        <v/>
      </c>
      <c r="M30" s="77" t="str">
        <f t="shared" si="7"/>
        <v/>
      </c>
      <c r="N30" s="78" t="str">
        <f t="shared" si="8"/>
        <v/>
      </c>
      <c r="O30" s="79" t="str">
        <f t="shared" si="9"/>
        <v/>
      </c>
      <c r="P30" s="77" t="str">
        <f t="shared" si="10"/>
        <v/>
      </c>
      <c r="Q30" s="78"/>
      <c r="R30" s="77" t="str">
        <f t="shared" si="11"/>
        <v/>
      </c>
      <c r="S30" s="78"/>
      <c r="T30" s="77" t="str">
        <f t="shared" si="12"/>
        <v/>
      </c>
      <c r="U30" s="76"/>
    </row>
    <row r="31" spans="1:21" ht="18">
      <c r="A31" s="89">
        <v>25</v>
      </c>
      <c r="B31" s="94" t="str">
        <f>IF(details!H31="","",details!H31)</f>
        <v/>
      </c>
      <c r="C31" s="90" t="str">
        <f t="shared" si="0"/>
        <v/>
      </c>
      <c r="D31" s="90"/>
      <c r="E31" s="91" t="str">
        <f t="shared" si="1"/>
        <v/>
      </c>
      <c r="F31" s="81"/>
      <c r="G31" s="81"/>
      <c r="H31" s="79" t="str">
        <f t="shared" si="2"/>
        <v/>
      </c>
      <c r="I31" s="79" t="str">
        <f t="shared" si="3"/>
        <v/>
      </c>
      <c r="J31" s="79" t="str">
        <f t="shared" si="4"/>
        <v/>
      </c>
      <c r="K31" s="80" t="str">
        <f t="shared" si="5"/>
        <v/>
      </c>
      <c r="L31" s="78" t="str">
        <f t="shared" si="6"/>
        <v/>
      </c>
      <c r="M31" s="77" t="str">
        <f t="shared" si="7"/>
        <v/>
      </c>
      <c r="N31" s="78" t="str">
        <f t="shared" si="8"/>
        <v/>
      </c>
      <c r="O31" s="79" t="str">
        <f t="shared" si="9"/>
        <v/>
      </c>
      <c r="P31" s="77" t="str">
        <f t="shared" si="10"/>
        <v/>
      </c>
      <c r="Q31" s="78"/>
      <c r="R31" s="77" t="str">
        <f t="shared" si="11"/>
        <v/>
      </c>
      <c r="S31" s="78"/>
      <c r="T31" s="77" t="str">
        <f t="shared" si="12"/>
        <v/>
      </c>
      <c r="U31" s="76"/>
    </row>
    <row r="32" spans="1:21" ht="18">
      <c r="A32" s="89">
        <v>26</v>
      </c>
      <c r="B32" s="94" t="str">
        <f>IF(details!H32="","",details!H32)</f>
        <v/>
      </c>
      <c r="C32" s="90" t="str">
        <f t="shared" si="0"/>
        <v/>
      </c>
      <c r="D32" s="90"/>
      <c r="E32" s="91" t="str">
        <f t="shared" si="1"/>
        <v/>
      </c>
      <c r="F32" s="81"/>
      <c r="G32" s="81"/>
      <c r="H32" s="79" t="str">
        <f t="shared" si="2"/>
        <v/>
      </c>
      <c r="I32" s="79" t="str">
        <f t="shared" si="3"/>
        <v/>
      </c>
      <c r="J32" s="79" t="str">
        <f t="shared" si="4"/>
        <v/>
      </c>
      <c r="K32" s="80" t="str">
        <f t="shared" si="5"/>
        <v/>
      </c>
      <c r="L32" s="78" t="str">
        <f t="shared" si="6"/>
        <v/>
      </c>
      <c r="M32" s="77" t="str">
        <f t="shared" si="7"/>
        <v/>
      </c>
      <c r="N32" s="78" t="str">
        <f t="shared" si="8"/>
        <v/>
      </c>
      <c r="O32" s="79" t="str">
        <f t="shared" si="9"/>
        <v/>
      </c>
      <c r="P32" s="77" t="str">
        <f t="shared" si="10"/>
        <v/>
      </c>
      <c r="Q32" s="78"/>
      <c r="R32" s="77" t="str">
        <f t="shared" si="11"/>
        <v/>
      </c>
      <c r="S32" s="78"/>
      <c r="T32" s="77" t="str">
        <f t="shared" si="12"/>
        <v/>
      </c>
      <c r="U32" s="76"/>
    </row>
    <row r="33" spans="1:21" ht="18">
      <c r="A33" s="89">
        <v>27</v>
      </c>
      <c r="B33" s="94" t="str">
        <f>IF(details!H33="","",details!H33)</f>
        <v/>
      </c>
      <c r="C33" s="90" t="str">
        <f t="shared" si="0"/>
        <v/>
      </c>
      <c r="D33" s="90"/>
      <c r="E33" s="91" t="str">
        <f t="shared" si="1"/>
        <v/>
      </c>
      <c r="F33" s="81"/>
      <c r="G33" s="81"/>
      <c r="H33" s="79" t="str">
        <f t="shared" si="2"/>
        <v/>
      </c>
      <c r="I33" s="79" t="str">
        <f t="shared" si="3"/>
        <v/>
      </c>
      <c r="J33" s="79" t="str">
        <f t="shared" si="4"/>
        <v/>
      </c>
      <c r="K33" s="80" t="str">
        <f t="shared" si="5"/>
        <v/>
      </c>
      <c r="L33" s="78" t="str">
        <f t="shared" si="6"/>
        <v/>
      </c>
      <c r="M33" s="77" t="str">
        <f t="shared" si="7"/>
        <v/>
      </c>
      <c r="N33" s="78" t="str">
        <f t="shared" si="8"/>
        <v/>
      </c>
      <c r="O33" s="79" t="str">
        <f t="shared" si="9"/>
        <v/>
      </c>
      <c r="P33" s="77" t="str">
        <f t="shared" si="10"/>
        <v/>
      </c>
      <c r="Q33" s="78"/>
      <c r="R33" s="77" t="str">
        <f t="shared" si="11"/>
        <v/>
      </c>
      <c r="S33" s="78"/>
      <c r="T33" s="77" t="str">
        <f t="shared" si="12"/>
        <v/>
      </c>
      <c r="U33" s="76"/>
    </row>
    <row r="34" spans="1:21" ht="18">
      <c r="A34" s="89">
        <v>28</v>
      </c>
      <c r="B34" s="94" t="str">
        <f>IF(details!H34="","",details!H34)</f>
        <v/>
      </c>
      <c r="C34" s="90" t="str">
        <f t="shared" si="0"/>
        <v/>
      </c>
      <c r="D34" s="90"/>
      <c r="E34" s="91" t="str">
        <f t="shared" si="1"/>
        <v/>
      </c>
      <c r="F34" s="81"/>
      <c r="G34" s="81"/>
      <c r="H34" s="79" t="str">
        <f t="shared" si="2"/>
        <v/>
      </c>
      <c r="I34" s="79" t="str">
        <f t="shared" si="3"/>
        <v/>
      </c>
      <c r="J34" s="79" t="str">
        <f t="shared" si="4"/>
        <v/>
      </c>
      <c r="K34" s="80" t="str">
        <f t="shared" si="5"/>
        <v/>
      </c>
      <c r="L34" s="78" t="str">
        <f t="shared" si="6"/>
        <v/>
      </c>
      <c r="M34" s="77" t="str">
        <f t="shared" si="7"/>
        <v/>
      </c>
      <c r="N34" s="78" t="str">
        <f t="shared" si="8"/>
        <v/>
      </c>
      <c r="O34" s="79" t="str">
        <f t="shared" si="9"/>
        <v/>
      </c>
      <c r="P34" s="77" t="str">
        <f t="shared" si="10"/>
        <v/>
      </c>
      <c r="Q34" s="78"/>
      <c r="R34" s="77" t="str">
        <f t="shared" si="11"/>
        <v/>
      </c>
      <c r="S34" s="78"/>
      <c r="T34" s="77" t="str">
        <f t="shared" si="12"/>
        <v/>
      </c>
      <c r="U34" s="76"/>
    </row>
    <row r="35" spans="1:21" ht="18">
      <c r="A35" s="89">
        <v>29</v>
      </c>
      <c r="B35" s="94" t="str">
        <f>IF(details!H35="","",details!H35)</f>
        <v/>
      </c>
      <c r="C35" s="90" t="str">
        <f t="shared" si="0"/>
        <v/>
      </c>
      <c r="D35" s="90"/>
      <c r="E35" s="91" t="str">
        <f t="shared" si="1"/>
        <v/>
      </c>
      <c r="F35" s="81"/>
      <c r="G35" s="81"/>
      <c r="H35" s="79" t="str">
        <f t="shared" si="2"/>
        <v/>
      </c>
      <c r="I35" s="79" t="str">
        <f t="shared" si="3"/>
        <v/>
      </c>
      <c r="J35" s="79" t="str">
        <f t="shared" si="4"/>
        <v/>
      </c>
      <c r="K35" s="80" t="str">
        <f t="shared" si="5"/>
        <v/>
      </c>
      <c r="L35" s="78" t="str">
        <f t="shared" si="6"/>
        <v/>
      </c>
      <c r="M35" s="77" t="str">
        <f t="shared" si="7"/>
        <v/>
      </c>
      <c r="N35" s="78" t="str">
        <f t="shared" si="8"/>
        <v/>
      </c>
      <c r="O35" s="79" t="str">
        <f t="shared" si="9"/>
        <v/>
      </c>
      <c r="P35" s="77" t="str">
        <f t="shared" si="10"/>
        <v/>
      </c>
      <c r="Q35" s="78"/>
      <c r="R35" s="77" t="str">
        <f t="shared" si="11"/>
        <v/>
      </c>
      <c r="S35" s="78"/>
      <c r="T35" s="77" t="str">
        <f t="shared" si="12"/>
        <v/>
      </c>
      <c r="U35" s="76"/>
    </row>
    <row r="36" spans="1:21" ht="18">
      <c r="A36" s="89">
        <v>30</v>
      </c>
      <c r="B36" s="94" t="str">
        <f>IF(details!H36="","",details!H36)</f>
        <v/>
      </c>
      <c r="C36" s="90" t="str">
        <f t="shared" si="0"/>
        <v/>
      </c>
      <c r="D36" s="90"/>
      <c r="E36" s="91" t="str">
        <f t="shared" si="1"/>
        <v/>
      </c>
      <c r="F36" s="81"/>
      <c r="G36" s="81"/>
      <c r="H36" s="79" t="str">
        <f t="shared" si="2"/>
        <v/>
      </c>
      <c r="I36" s="79" t="str">
        <f t="shared" si="3"/>
        <v/>
      </c>
      <c r="J36" s="79" t="str">
        <f t="shared" si="4"/>
        <v/>
      </c>
      <c r="K36" s="80" t="str">
        <f t="shared" si="5"/>
        <v/>
      </c>
      <c r="L36" s="78" t="str">
        <f t="shared" si="6"/>
        <v/>
      </c>
      <c r="M36" s="77" t="str">
        <f t="shared" si="7"/>
        <v/>
      </c>
      <c r="N36" s="78" t="str">
        <f t="shared" si="8"/>
        <v/>
      </c>
      <c r="O36" s="79" t="str">
        <f t="shared" si="9"/>
        <v/>
      </c>
      <c r="P36" s="77" t="str">
        <f t="shared" si="10"/>
        <v/>
      </c>
      <c r="Q36" s="78"/>
      <c r="R36" s="77" t="str">
        <f t="shared" si="11"/>
        <v/>
      </c>
      <c r="S36" s="78"/>
      <c r="T36" s="77" t="str">
        <f t="shared" si="12"/>
        <v/>
      </c>
      <c r="U36" s="76"/>
    </row>
    <row r="37" spans="1:21" ht="18">
      <c r="A37" s="89">
        <v>31</v>
      </c>
      <c r="B37" s="94" t="str">
        <f>IF(details!H37="","",details!H37)</f>
        <v/>
      </c>
      <c r="C37" s="90" t="str">
        <f t="shared" si="0"/>
        <v/>
      </c>
      <c r="D37" s="90"/>
      <c r="E37" s="91" t="str">
        <f t="shared" si="1"/>
        <v/>
      </c>
      <c r="F37" s="81"/>
      <c r="G37" s="81"/>
      <c r="H37" s="79" t="str">
        <f t="shared" si="2"/>
        <v/>
      </c>
      <c r="I37" s="79" t="str">
        <f t="shared" si="3"/>
        <v/>
      </c>
      <c r="J37" s="79" t="str">
        <f t="shared" si="4"/>
        <v/>
      </c>
      <c r="K37" s="80" t="str">
        <f t="shared" si="5"/>
        <v/>
      </c>
      <c r="L37" s="78" t="str">
        <f t="shared" si="6"/>
        <v/>
      </c>
      <c r="M37" s="77" t="str">
        <f t="shared" si="7"/>
        <v/>
      </c>
      <c r="N37" s="78" t="str">
        <f t="shared" si="8"/>
        <v/>
      </c>
      <c r="O37" s="79" t="str">
        <f t="shared" si="9"/>
        <v/>
      </c>
      <c r="P37" s="77" t="str">
        <f t="shared" si="10"/>
        <v/>
      </c>
      <c r="Q37" s="78"/>
      <c r="R37" s="77" t="str">
        <f t="shared" si="11"/>
        <v/>
      </c>
      <c r="S37" s="78"/>
      <c r="T37" s="77" t="str">
        <f t="shared" si="12"/>
        <v/>
      </c>
      <c r="U37" s="76"/>
    </row>
    <row r="38" spans="1:21" ht="18">
      <c r="A38" s="89">
        <v>32</v>
      </c>
      <c r="B38" s="94" t="str">
        <f>IF(details!H38="","",details!H38)</f>
        <v/>
      </c>
      <c r="C38" s="90" t="str">
        <f t="shared" si="0"/>
        <v/>
      </c>
      <c r="D38" s="90"/>
      <c r="E38" s="91" t="str">
        <f t="shared" si="1"/>
        <v/>
      </c>
      <c r="F38" s="81"/>
      <c r="G38" s="81"/>
      <c r="H38" s="79" t="str">
        <f t="shared" si="2"/>
        <v/>
      </c>
      <c r="I38" s="79" t="str">
        <f t="shared" si="3"/>
        <v/>
      </c>
      <c r="J38" s="79" t="str">
        <f t="shared" si="4"/>
        <v/>
      </c>
      <c r="K38" s="80" t="str">
        <f t="shared" si="5"/>
        <v/>
      </c>
      <c r="L38" s="78" t="str">
        <f t="shared" si="6"/>
        <v/>
      </c>
      <c r="M38" s="77" t="str">
        <f t="shared" si="7"/>
        <v/>
      </c>
      <c r="N38" s="78" t="str">
        <f t="shared" si="8"/>
        <v/>
      </c>
      <c r="O38" s="79" t="str">
        <f t="shared" si="9"/>
        <v/>
      </c>
      <c r="P38" s="77" t="str">
        <f t="shared" si="10"/>
        <v/>
      </c>
      <c r="Q38" s="78"/>
      <c r="R38" s="77" t="str">
        <f t="shared" si="11"/>
        <v/>
      </c>
      <c r="S38" s="78"/>
      <c r="T38" s="77" t="str">
        <f t="shared" si="12"/>
        <v/>
      </c>
      <c r="U38" s="76"/>
    </row>
    <row r="39" spans="1:21" ht="18">
      <c r="A39" s="89">
        <v>33</v>
      </c>
      <c r="B39" s="94" t="str">
        <f>IF(details!H39="","",details!H39)</f>
        <v/>
      </c>
      <c r="C39" s="90" t="str">
        <f t="shared" ref="C39:C70" si="13">T39</f>
        <v/>
      </c>
      <c r="D39" s="90"/>
      <c r="E39" s="91" t="str">
        <f t="shared" ref="E39:E70" si="14">IF(B39="","",TEXT(B39,"DDDD"))</f>
        <v/>
      </c>
      <c r="F39" s="81"/>
      <c r="G39" s="81"/>
      <c r="H39" s="79" t="str">
        <f t="shared" ref="H39:H70" si="15">TEXT(B39,"DD")</f>
        <v/>
      </c>
      <c r="I39" s="79" t="str">
        <f t="shared" ref="I39:I70" si="16">TEXT(B39,"MM")</f>
        <v/>
      </c>
      <c r="J39" s="79" t="str">
        <f t="shared" ref="J39:J70" si="17">TEXT(B39,"YY")</f>
        <v/>
      </c>
      <c r="K39" s="80" t="str">
        <f t="shared" ref="K39:K70" si="18">IF(H39="01",",d",IF(H39="02","nks",IF(H39="03","rhu",IF(H39="04","pkj",IF(H39="05","ikap",IF(H39="06","N%",IF(H39="07","lkr",IF(H39="08","vkB",IF(H39="09","ukS",IF(H39="10","nl",IF(H39="11","X;kjg",IF(H39="12","ckjg",IF(H39="13","rsjg",IF(H39="14","pkSng",IF(H39="15","iUnzg",IF(H39="16","lksyg",IF(H39="17","l=g",IF(H39="18","vBkjg",IF(H39="19","mUuhl",IF(H39="20","chl",IF(H39="21","bDdhl",IF(H39="22","ckbZl",IF(H39="23","rschl",IF(H39="24","pkSchl",IF(H39="25","iPphl",IF(H39="26","NCchl",IF(H39="27","lRrkbZl",IF(H39="28","vBkbZl",IF(H39="29","mUrhl",IF(H39="30","rhl",IF(H39="31","bdrhl","")))))))))))))))))))))))))))))))</f>
        <v/>
      </c>
      <c r="L39" s="78" t="str">
        <f t="shared" ref="L39:L70" si="19">IF(H39="01","One",IF(H39="02","Two",IF(H39="03","Three",IF(H39="04","Four",IF(H39="05","Five",IF(H39="06","Six",IF(H39="07","Seven",IF(H39="08","Eight",IF(H39="09","Nine",IF(H39="10","Ten",IF(H39="11","Eleven",IF(H39="12","Twelve",IF(H39="13","Thirteen",IF(H39="14","Forteen",IF(H39="15","Fifteen",IF(H39="16","Sixteen",IF(H39="17","Seventeen",IF(H39="18","Eighteen",IF(H39="19","Nineteen",IF(H39="20","Twenty",IF(H39="21","Twenty One",IF(H39="22","Twenty Two",IF(H39="23","Twenty Three",IF(H39="24","Twenty Four",IF(H39="25","Twenty Five",IF(H39="26","Twenty Six",IF(H39="27","Twenty Seven",IF(H39="28","Twenty Eight",IF(H39="29","Twenty Nine",IF(H39="30","Thirty",IF(H39="31","Thirty One","")))))))))))))))))))))))))))))))</f>
        <v/>
      </c>
      <c r="M39" s="77" t="str">
        <f t="shared" ref="M39:M70" si="20">IF(I39="01","tuojh",IF(I39="02","Qjojh",IF(I39="03","ekpZ",IF(I39="04","vizsy",IF(I39="05","ebZ",IF(I39="06","twu",IF(I39="07","tqykbZ",IF(I39="08","vxLr",IF(I39="09","flrEcj",IF(I39="10","vDVwcj",IF(I39="11","uoEcj",IF(I39="12","fnlEcj",""))))))))))))</f>
        <v/>
      </c>
      <c r="N39" s="78" t="str">
        <f t="shared" ref="N39:N70" si="21">IF(I39="01","January",IF(I39="02","February",IF(I39="03","March",IF(I39="04","April",IF(I39="05","May",IF(I39="06","June",IF(I39="07","July",IF(I39="08","August",IF(I39="09","September",IF(I39="10","October",IF(I39="11","November",IF(I39="12","December",""))))))))))))</f>
        <v/>
      </c>
      <c r="O39" s="79" t="str">
        <f t="shared" ref="O39:O70" si="22">IF(B39="","",YEAR(B39))</f>
        <v/>
      </c>
      <c r="P39" s="77" t="str">
        <f t="shared" ref="P39:P70" si="23">IF(O39="","",IF(O39&lt;=1999,"mUuhl lkS","nks gtkj"))</f>
        <v/>
      </c>
      <c r="Q39" s="78"/>
      <c r="R39" s="77" t="str">
        <f t="shared" ref="R39:R70" si="24">IF(J39="60","lkB",IF(J39="61","bdlB",IF(J39="62","cklB",IF(J39="63","rjslB",IF(J39="64","pkSalB",IF(J39="65","iSalB",IF(J39="66","fN;kalB",IF(J39="67","lM+lB",IF(J39="68","vM+lB",IF(J39="69","mUgRrj",IF(J39="70","lRrj",IF(J39="71","bdsgRrj",IF(J39="72","cgRrj",IF(J39="73","frgsRrj",IF(J39="74","pkSgRrj",IF(J39="75","fipsgRrj",IF(J39="76","fN;sRrj",IF(J39="77","lrgRrj",IF(J39="78","vBRrj",IF(J39="79","mfu;kalh",IF(J39="80","vLlh",IF(J39="81","bD;klh",IF(J39="82","c;kalh",IF(J39="83","rh;kalh",IF(J39="84","pkSjklh",IF(J39="85","fiPpklh",IF(J39="86","Nh;kalh",IF(J39="87","lR;klh",IF(J39="88","vB~;klh",IF(J39="89","fuOokalh",IF(J39="90","uCcS",IF(J39="91","bdjkuoS",IF(J39="92","cjkuos",IF(J39="93","frjkuoS",IF(J39="94","pkSjkuos",IF(J39="95","fipkuos",IF(J39="96","fN;kuoS",IF(J39="97","lR;kuoS",IF(J39="98","vBkuoS",IF(J39="99","fuUukuoS",IF(J39="01",",d",IF(J39="02","nks",IF(J39="03","rhu",IF(J39="04","pkj",IF(J39="05","ikap",IF(J39="06","N%",IF(J39="07","lkr",IF(J39="08","vkB",IF(J39="09","ukS",IF(J39="10","nl",IF(J39="11","X;kjg",IF(J39="12","ckjg",IF(J39="13","rsjg",IF(J39="14","pkSng",IF(J39="15","iUnzg",IF(J39="16","lksyg",IF(J39="17","l=g",IF(J39="18","vBkjg",IF(J39="19","mUuhl",IF(J39="20","chl",IF(J39="21","bDdhl",IF(J39="22","ckbZl",IF(J39="23","rschl",IF(J39="24","pkSchl",IF(J39="25","iPphl","")))))))))))))))))))))))))))))))))))))))))))))))))))))))))))))))))</f>
        <v/>
      </c>
      <c r="S39" s="78"/>
      <c r="T39" s="77" t="str">
        <f t="shared" ref="T39:T70" si="25">IF(B39="","",CONCATENATE(K39," ",M39,"] ",P39," ",R39))</f>
        <v/>
      </c>
      <c r="U39" s="76"/>
    </row>
    <row r="40" spans="1:21" ht="18">
      <c r="A40" s="89">
        <v>34</v>
      </c>
      <c r="B40" s="94" t="str">
        <f>IF(details!H40="","",details!H40)</f>
        <v/>
      </c>
      <c r="C40" s="90" t="str">
        <f t="shared" si="13"/>
        <v/>
      </c>
      <c r="D40" s="90"/>
      <c r="E40" s="91" t="str">
        <f t="shared" si="14"/>
        <v/>
      </c>
      <c r="F40" s="81"/>
      <c r="G40" s="81"/>
      <c r="H40" s="79" t="str">
        <f t="shared" si="15"/>
        <v/>
      </c>
      <c r="I40" s="79" t="str">
        <f t="shared" si="16"/>
        <v/>
      </c>
      <c r="J40" s="79" t="str">
        <f t="shared" si="17"/>
        <v/>
      </c>
      <c r="K40" s="80" t="str">
        <f t="shared" si="18"/>
        <v/>
      </c>
      <c r="L40" s="78" t="str">
        <f t="shared" si="19"/>
        <v/>
      </c>
      <c r="M40" s="77" t="str">
        <f t="shared" si="20"/>
        <v/>
      </c>
      <c r="N40" s="78" t="str">
        <f t="shared" si="21"/>
        <v/>
      </c>
      <c r="O40" s="79" t="str">
        <f t="shared" si="22"/>
        <v/>
      </c>
      <c r="P40" s="77" t="str">
        <f t="shared" si="23"/>
        <v/>
      </c>
      <c r="Q40" s="78"/>
      <c r="R40" s="77" t="str">
        <f t="shared" si="24"/>
        <v/>
      </c>
      <c r="S40" s="78"/>
      <c r="T40" s="77" t="str">
        <f t="shared" si="25"/>
        <v/>
      </c>
      <c r="U40" s="76"/>
    </row>
    <row r="41" spans="1:21" ht="18">
      <c r="A41" s="89">
        <v>35</v>
      </c>
      <c r="B41" s="94" t="str">
        <f>IF(details!H41="","",details!H41)</f>
        <v/>
      </c>
      <c r="C41" s="90" t="str">
        <f t="shared" si="13"/>
        <v/>
      </c>
      <c r="D41" s="90"/>
      <c r="E41" s="91" t="str">
        <f t="shared" si="14"/>
        <v/>
      </c>
      <c r="F41" s="81"/>
      <c r="G41" s="81"/>
      <c r="H41" s="79" t="str">
        <f t="shared" si="15"/>
        <v/>
      </c>
      <c r="I41" s="79" t="str">
        <f t="shared" si="16"/>
        <v/>
      </c>
      <c r="J41" s="79" t="str">
        <f t="shared" si="17"/>
        <v/>
      </c>
      <c r="K41" s="80" t="str">
        <f t="shared" si="18"/>
        <v/>
      </c>
      <c r="L41" s="78" t="str">
        <f t="shared" si="19"/>
        <v/>
      </c>
      <c r="M41" s="77" t="str">
        <f t="shared" si="20"/>
        <v/>
      </c>
      <c r="N41" s="78" t="str">
        <f t="shared" si="21"/>
        <v/>
      </c>
      <c r="O41" s="79" t="str">
        <f t="shared" si="22"/>
        <v/>
      </c>
      <c r="P41" s="77" t="str">
        <f t="shared" si="23"/>
        <v/>
      </c>
      <c r="Q41" s="78"/>
      <c r="R41" s="77" t="str">
        <f t="shared" si="24"/>
        <v/>
      </c>
      <c r="S41" s="78"/>
      <c r="T41" s="77" t="str">
        <f t="shared" si="25"/>
        <v/>
      </c>
      <c r="U41" s="76"/>
    </row>
    <row r="42" spans="1:21" ht="18">
      <c r="A42" s="89">
        <v>36</v>
      </c>
      <c r="B42" s="94" t="str">
        <f>IF(details!H42="","",details!H42)</f>
        <v/>
      </c>
      <c r="C42" s="90" t="str">
        <f t="shared" si="13"/>
        <v/>
      </c>
      <c r="D42" s="90"/>
      <c r="E42" s="91" t="str">
        <f t="shared" si="14"/>
        <v/>
      </c>
      <c r="F42" s="81"/>
      <c r="G42" s="81"/>
      <c r="H42" s="79" t="str">
        <f t="shared" si="15"/>
        <v/>
      </c>
      <c r="I42" s="79" t="str">
        <f t="shared" si="16"/>
        <v/>
      </c>
      <c r="J42" s="79" t="str">
        <f t="shared" si="17"/>
        <v/>
      </c>
      <c r="K42" s="80" t="str">
        <f t="shared" si="18"/>
        <v/>
      </c>
      <c r="L42" s="78" t="str">
        <f t="shared" si="19"/>
        <v/>
      </c>
      <c r="M42" s="77" t="str">
        <f t="shared" si="20"/>
        <v/>
      </c>
      <c r="N42" s="78" t="str">
        <f t="shared" si="21"/>
        <v/>
      </c>
      <c r="O42" s="79" t="str">
        <f t="shared" si="22"/>
        <v/>
      </c>
      <c r="P42" s="77" t="str">
        <f t="shared" si="23"/>
        <v/>
      </c>
      <c r="Q42" s="78"/>
      <c r="R42" s="77" t="str">
        <f t="shared" si="24"/>
        <v/>
      </c>
      <c r="S42" s="78"/>
      <c r="T42" s="77" t="str">
        <f t="shared" si="25"/>
        <v/>
      </c>
      <c r="U42" s="76"/>
    </row>
    <row r="43" spans="1:21" ht="18">
      <c r="A43" s="89">
        <v>37</v>
      </c>
      <c r="B43" s="94" t="str">
        <f>IF(details!H43="","",details!H43)</f>
        <v/>
      </c>
      <c r="C43" s="90" t="str">
        <f t="shared" si="13"/>
        <v/>
      </c>
      <c r="D43" s="90"/>
      <c r="E43" s="91" t="str">
        <f t="shared" si="14"/>
        <v/>
      </c>
      <c r="F43" s="81"/>
      <c r="G43" s="81"/>
      <c r="H43" s="79" t="str">
        <f t="shared" si="15"/>
        <v/>
      </c>
      <c r="I43" s="79" t="str">
        <f t="shared" si="16"/>
        <v/>
      </c>
      <c r="J43" s="79" t="str">
        <f t="shared" si="17"/>
        <v/>
      </c>
      <c r="K43" s="80" t="str">
        <f t="shared" si="18"/>
        <v/>
      </c>
      <c r="L43" s="78" t="str">
        <f t="shared" si="19"/>
        <v/>
      </c>
      <c r="M43" s="77" t="str">
        <f t="shared" si="20"/>
        <v/>
      </c>
      <c r="N43" s="78" t="str">
        <f t="shared" si="21"/>
        <v/>
      </c>
      <c r="O43" s="79" t="str">
        <f t="shared" si="22"/>
        <v/>
      </c>
      <c r="P43" s="77" t="str">
        <f t="shared" si="23"/>
        <v/>
      </c>
      <c r="Q43" s="78"/>
      <c r="R43" s="77" t="str">
        <f t="shared" si="24"/>
        <v/>
      </c>
      <c r="S43" s="78"/>
      <c r="T43" s="77" t="str">
        <f t="shared" si="25"/>
        <v/>
      </c>
      <c r="U43" s="76"/>
    </row>
    <row r="44" spans="1:21" ht="18">
      <c r="A44" s="89">
        <v>38</v>
      </c>
      <c r="B44" s="94" t="str">
        <f>IF(details!H44="","",details!H44)</f>
        <v/>
      </c>
      <c r="C44" s="90" t="str">
        <f t="shared" si="13"/>
        <v/>
      </c>
      <c r="D44" s="90"/>
      <c r="E44" s="91" t="str">
        <f t="shared" si="14"/>
        <v/>
      </c>
      <c r="F44" s="81"/>
      <c r="G44" s="81"/>
      <c r="H44" s="79" t="str">
        <f t="shared" si="15"/>
        <v/>
      </c>
      <c r="I44" s="79" t="str">
        <f t="shared" si="16"/>
        <v/>
      </c>
      <c r="J44" s="79" t="str">
        <f t="shared" si="17"/>
        <v/>
      </c>
      <c r="K44" s="80" t="str">
        <f t="shared" si="18"/>
        <v/>
      </c>
      <c r="L44" s="78" t="str">
        <f t="shared" si="19"/>
        <v/>
      </c>
      <c r="M44" s="77" t="str">
        <f t="shared" si="20"/>
        <v/>
      </c>
      <c r="N44" s="78" t="str">
        <f t="shared" si="21"/>
        <v/>
      </c>
      <c r="O44" s="79" t="str">
        <f t="shared" si="22"/>
        <v/>
      </c>
      <c r="P44" s="77" t="str">
        <f t="shared" si="23"/>
        <v/>
      </c>
      <c r="Q44" s="78"/>
      <c r="R44" s="77" t="str">
        <f t="shared" si="24"/>
        <v/>
      </c>
      <c r="S44" s="78"/>
      <c r="T44" s="77" t="str">
        <f t="shared" si="25"/>
        <v/>
      </c>
      <c r="U44" s="76"/>
    </row>
    <row r="45" spans="1:21" ht="18">
      <c r="A45" s="89">
        <v>39</v>
      </c>
      <c r="B45" s="94" t="str">
        <f>IF(details!H45="","",details!H45)</f>
        <v/>
      </c>
      <c r="C45" s="90" t="str">
        <f t="shared" si="13"/>
        <v/>
      </c>
      <c r="D45" s="90"/>
      <c r="E45" s="91" t="str">
        <f t="shared" si="14"/>
        <v/>
      </c>
      <c r="F45" s="81"/>
      <c r="G45" s="81"/>
      <c r="H45" s="79" t="str">
        <f t="shared" si="15"/>
        <v/>
      </c>
      <c r="I45" s="79" t="str">
        <f t="shared" si="16"/>
        <v/>
      </c>
      <c r="J45" s="79" t="str">
        <f t="shared" si="17"/>
        <v/>
      </c>
      <c r="K45" s="80" t="str">
        <f t="shared" si="18"/>
        <v/>
      </c>
      <c r="L45" s="78" t="str">
        <f t="shared" si="19"/>
        <v/>
      </c>
      <c r="M45" s="77" t="str">
        <f t="shared" si="20"/>
        <v/>
      </c>
      <c r="N45" s="78" t="str">
        <f t="shared" si="21"/>
        <v/>
      </c>
      <c r="O45" s="79" t="str">
        <f t="shared" si="22"/>
        <v/>
      </c>
      <c r="P45" s="77" t="str">
        <f t="shared" si="23"/>
        <v/>
      </c>
      <c r="Q45" s="78"/>
      <c r="R45" s="77" t="str">
        <f t="shared" si="24"/>
        <v/>
      </c>
      <c r="S45" s="78"/>
      <c r="T45" s="77" t="str">
        <f t="shared" si="25"/>
        <v/>
      </c>
      <c r="U45" s="76"/>
    </row>
    <row r="46" spans="1:21" ht="18">
      <c r="A46" s="89">
        <v>40</v>
      </c>
      <c r="B46" s="94" t="str">
        <f>IF(details!H46="","",details!H46)</f>
        <v/>
      </c>
      <c r="C46" s="90" t="str">
        <f t="shared" si="13"/>
        <v/>
      </c>
      <c r="D46" s="90"/>
      <c r="E46" s="91" t="str">
        <f t="shared" si="14"/>
        <v/>
      </c>
      <c r="F46" s="81"/>
      <c r="G46" s="81"/>
      <c r="H46" s="79" t="str">
        <f t="shared" si="15"/>
        <v/>
      </c>
      <c r="I46" s="79" t="str">
        <f t="shared" si="16"/>
        <v/>
      </c>
      <c r="J46" s="79" t="str">
        <f t="shared" si="17"/>
        <v/>
      </c>
      <c r="K46" s="80" t="str">
        <f t="shared" si="18"/>
        <v/>
      </c>
      <c r="L46" s="78" t="str">
        <f t="shared" si="19"/>
        <v/>
      </c>
      <c r="M46" s="77" t="str">
        <f t="shared" si="20"/>
        <v/>
      </c>
      <c r="N46" s="78" t="str">
        <f t="shared" si="21"/>
        <v/>
      </c>
      <c r="O46" s="79" t="str">
        <f t="shared" si="22"/>
        <v/>
      </c>
      <c r="P46" s="77" t="str">
        <f t="shared" si="23"/>
        <v/>
      </c>
      <c r="Q46" s="78"/>
      <c r="R46" s="77" t="str">
        <f t="shared" si="24"/>
        <v/>
      </c>
      <c r="S46" s="78"/>
      <c r="T46" s="77" t="str">
        <f t="shared" si="25"/>
        <v/>
      </c>
      <c r="U46" s="76"/>
    </row>
    <row r="47" spans="1:21" ht="18">
      <c r="A47" s="89">
        <v>41</v>
      </c>
      <c r="B47" s="94" t="str">
        <f>IF(details!H47="","",details!H47)</f>
        <v/>
      </c>
      <c r="C47" s="90" t="str">
        <f t="shared" si="13"/>
        <v/>
      </c>
      <c r="D47" s="90"/>
      <c r="E47" s="91" t="str">
        <f t="shared" si="14"/>
        <v/>
      </c>
      <c r="F47" s="81"/>
      <c r="G47" s="81"/>
      <c r="H47" s="79" t="str">
        <f t="shared" si="15"/>
        <v/>
      </c>
      <c r="I47" s="79" t="str">
        <f t="shared" si="16"/>
        <v/>
      </c>
      <c r="J47" s="79" t="str">
        <f t="shared" si="17"/>
        <v/>
      </c>
      <c r="K47" s="80" t="str">
        <f t="shared" si="18"/>
        <v/>
      </c>
      <c r="L47" s="78" t="str">
        <f t="shared" si="19"/>
        <v/>
      </c>
      <c r="M47" s="77" t="str">
        <f t="shared" si="20"/>
        <v/>
      </c>
      <c r="N47" s="78" t="str">
        <f t="shared" si="21"/>
        <v/>
      </c>
      <c r="O47" s="79" t="str">
        <f t="shared" si="22"/>
        <v/>
      </c>
      <c r="P47" s="77" t="str">
        <f t="shared" si="23"/>
        <v/>
      </c>
      <c r="Q47" s="78"/>
      <c r="R47" s="77" t="str">
        <f t="shared" si="24"/>
        <v/>
      </c>
      <c r="S47" s="78"/>
      <c r="T47" s="77" t="str">
        <f t="shared" si="25"/>
        <v/>
      </c>
      <c r="U47" s="76"/>
    </row>
    <row r="48" spans="1:21" ht="18">
      <c r="A48" s="89">
        <v>42</v>
      </c>
      <c r="B48" s="94" t="str">
        <f>IF(details!H48="","",details!H48)</f>
        <v/>
      </c>
      <c r="C48" s="90" t="str">
        <f t="shared" si="13"/>
        <v/>
      </c>
      <c r="D48" s="90"/>
      <c r="E48" s="91" t="str">
        <f t="shared" si="14"/>
        <v/>
      </c>
      <c r="F48" s="81"/>
      <c r="G48" s="81"/>
      <c r="H48" s="79" t="str">
        <f t="shared" si="15"/>
        <v/>
      </c>
      <c r="I48" s="79" t="str">
        <f t="shared" si="16"/>
        <v/>
      </c>
      <c r="J48" s="79" t="str">
        <f t="shared" si="17"/>
        <v/>
      </c>
      <c r="K48" s="80" t="str">
        <f t="shared" si="18"/>
        <v/>
      </c>
      <c r="L48" s="78" t="str">
        <f t="shared" si="19"/>
        <v/>
      </c>
      <c r="M48" s="77" t="str">
        <f t="shared" si="20"/>
        <v/>
      </c>
      <c r="N48" s="78" t="str">
        <f t="shared" si="21"/>
        <v/>
      </c>
      <c r="O48" s="79" t="str">
        <f t="shared" si="22"/>
        <v/>
      </c>
      <c r="P48" s="77" t="str">
        <f t="shared" si="23"/>
        <v/>
      </c>
      <c r="Q48" s="78"/>
      <c r="R48" s="77" t="str">
        <f t="shared" si="24"/>
        <v/>
      </c>
      <c r="S48" s="78"/>
      <c r="T48" s="77" t="str">
        <f t="shared" si="25"/>
        <v/>
      </c>
      <c r="U48" s="76"/>
    </row>
    <row r="49" spans="1:21" ht="18">
      <c r="A49" s="89">
        <v>43</v>
      </c>
      <c r="B49" s="94" t="str">
        <f>IF(details!H49="","",details!H49)</f>
        <v/>
      </c>
      <c r="C49" s="90" t="str">
        <f t="shared" si="13"/>
        <v/>
      </c>
      <c r="D49" s="90"/>
      <c r="E49" s="91" t="str">
        <f t="shared" si="14"/>
        <v/>
      </c>
      <c r="F49" s="81"/>
      <c r="G49" s="81"/>
      <c r="H49" s="79" t="str">
        <f t="shared" si="15"/>
        <v/>
      </c>
      <c r="I49" s="79" t="str">
        <f t="shared" si="16"/>
        <v/>
      </c>
      <c r="J49" s="79" t="str">
        <f t="shared" si="17"/>
        <v/>
      </c>
      <c r="K49" s="80" t="str">
        <f t="shared" si="18"/>
        <v/>
      </c>
      <c r="L49" s="78" t="str">
        <f t="shared" si="19"/>
        <v/>
      </c>
      <c r="M49" s="77" t="str">
        <f t="shared" si="20"/>
        <v/>
      </c>
      <c r="N49" s="78" t="str">
        <f t="shared" si="21"/>
        <v/>
      </c>
      <c r="O49" s="79" t="str">
        <f t="shared" si="22"/>
        <v/>
      </c>
      <c r="P49" s="77" t="str">
        <f t="shared" si="23"/>
        <v/>
      </c>
      <c r="Q49" s="78"/>
      <c r="R49" s="77" t="str">
        <f t="shared" si="24"/>
        <v/>
      </c>
      <c r="S49" s="78"/>
      <c r="T49" s="77" t="str">
        <f t="shared" si="25"/>
        <v/>
      </c>
      <c r="U49" s="76"/>
    </row>
    <row r="50" spans="1:21" ht="18">
      <c r="A50" s="89">
        <v>44</v>
      </c>
      <c r="B50" s="94" t="str">
        <f>IF(details!H50="","",details!H50)</f>
        <v/>
      </c>
      <c r="C50" s="90" t="str">
        <f t="shared" si="13"/>
        <v/>
      </c>
      <c r="D50" s="90"/>
      <c r="E50" s="91" t="str">
        <f t="shared" si="14"/>
        <v/>
      </c>
      <c r="F50" s="81"/>
      <c r="G50" s="81"/>
      <c r="H50" s="79" t="str">
        <f t="shared" si="15"/>
        <v/>
      </c>
      <c r="I50" s="79" t="str">
        <f t="shared" si="16"/>
        <v/>
      </c>
      <c r="J50" s="79" t="str">
        <f t="shared" si="17"/>
        <v/>
      </c>
      <c r="K50" s="80" t="str">
        <f t="shared" si="18"/>
        <v/>
      </c>
      <c r="L50" s="78" t="str">
        <f t="shared" si="19"/>
        <v/>
      </c>
      <c r="M50" s="77" t="str">
        <f t="shared" si="20"/>
        <v/>
      </c>
      <c r="N50" s="78" t="str">
        <f t="shared" si="21"/>
        <v/>
      </c>
      <c r="O50" s="79" t="str">
        <f t="shared" si="22"/>
        <v/>
      </c>
      <c r="P50" s="77" t="str">
        <f t="shared" si="23"/>
        <v/>
      </c>
      <c r="Q50" s="78"/>
      <c r="R50" s="77" t="str">
        <f t="shared" si="24"/>
        <v/>
      </c>
      <c r="S50" s="78"/>
      <c r="T50" s="77" t="str">
        <f t="shared" si="25"/>
        <v/>
      </c>
      <c r="U50" s="76"/>
    </row>
    <row r="51" spans="1:21" ht="18">
      <c r="A51" s="89">
        <v>45</v>
      </c>
      <c r="B51" s="94" t="str">
        <f>IF(details!H51="","",details!H51)</f>
        <v/>
      </c>
      <c r="C51" s="90" t="str">
        <f t="shared" si="13"/>
        <v/>
      </c>
      <c r="D51" s="90"/>
      <c r="E51" s="91" t="str">
        <f t="shared" si="14"/>
        <v/>
      </c>
      <c r="F51" s="81"/>
      <c r="G51" s="81"/>
      <c r="H51" s="79" t="str">
        <f t="shared" si="15"/>
        <v/>
      </c>
      <c r="I51" s="79" t="str">
        <f t="shared" si="16"/>
        <v/>
      </c>
      <c r="J51" s="79" t="str">
        <f t="shared" si="17"/>
        <v/>
      </c>
      <c r="K51" s="80" t="str">
        <f t="shared" si="18"/>
        <v/>
      </c>
      <c r="L51" s="78" t="str">
        <f t="shared" si="19"/>
        <v/>
      </c>
      <c r="M51" s="77" t="str">
        <f t="shared" si="20"/>
        <v/>
      </c>
      <c r="N51" s="78" t="str">
        <f t="shared" si="21"/>
        <v/>
      </c>
      <c r="O51" s="79" t="str">
        <f t="shared" si="22"/>
        <v/>
      </c>
      <c r="P51" s="77" t="str">
        <f t="shared" si="23"/>
        <v/>
      </c>
      <c r="Q51" s="78"/>
      <c r="R51" s="77" t="str">
        <f t="shared" si="24"/>
        <v/>
      </c>
      <c r="S51" s="78"/>
      <c r="T51" s="77" t="str">
        <f t="shared" si="25"/>
        <v/>
      </c>
      <c r="U51" s="76"/>
    </row>
    <row r="52" spans="1:21" ht="18">
      <c r="A52" s="89">
        <v>46</v>
      </c>
      <c r="B52" s="94" t="str">
        <f>IF(details!H52="","",details!H52)</f>
        <v/>
      </c>
      <c r="C52" s="90" t="str">
        <f t="shared" si="13"/>
        <v/>
      </c>
      <c r="D52" s="90"/>
      <c r="E52" s="91" t="str">
        <f t="shared" si="14"/>
        <v/>
      </c>
      <c r="F52" s="81"/>
      <c r="G52" s="81"/>
      <c r="H52" s="79" t="str">
        <f t="shared" si="15"/>
        <v/>
      </c>
      <c r="I52" s="79" t="str">
        <f t="shared" si="16"/>
        <v/>
      </c>
      <c r="J52" s="79" t="str">
        <f t="shared" si="17"/>
        <v/>
      </c>
      <c r="K52" s="80" t="str">
        <f t="shared" si="18"/>
        <v/>
      </c>
      <c r="L52" s="78" t="str">
        <f t="shared" si="19"/>
        <v/>
      </c>
      <c r="M52" s="77" t="str">
        <f t="shared" si="20"/>
        <v/>
      </c>
      <c r="N52" s="78" t="str">
        <f t="shared" si="21"/>
        <v/>
      </c>
      <c r="O52" s="79" t="str">
        <f t="shared" si="22"/>
        <v/>
      </c>
      <c r="P52" s="77" t="str">
        <f t="shared" si="23"/>
        <v/>
      </c>
      <c r="Q52" s="78"/>
      <c r="R52" s="77" t="str">
        <f t="shared" si="24"/>
        <v/>
      </c>
      <c r="S52" s="78"/>
      <c r="T52" s="77" t="str">
        <f t="shared" si="25"/>
        <v/>
      </c>
      <c r="U52" s="76"/>
    </row>
    <row r="53" spans="1:21" ht="18">
      <c r="A53" s="89">
        <v>47</v>
      </c>
      <c r="B53" s="94" t="str">
        <f>IF(details!H53="","",details!H53)</f>
        <v/>
      </c>
      <c r="C53" s="90" t="str">
        <f t="shared" si="13"/>
        <v/>
      </c>
      <c r="D53" s="90"/>
      <c r="E53" s="91" t="str">
        <f t="shared" si="14"/>
        <v/>
      </c>
      <c r="F53" s="81"/>
      <c r="G53" s="81"/>
      <c r="H53" s="79" t="str">
        <f t="shared" si="15"/>
        <v/>
      </c>
      <c r="I53" s="79" t="str">
        <f t="shared" si="16"/>
        <v/>
      </c>
      <c r="J53" s="79" t="str">
        <f t="shared" si="17"/>
        <v/>
      </c>
      <c r="K53" s="80" t="str">
        <f t="shared" si="18"/>
        <v/>
      </c>
      <c r="L53" s="78" t="str">
        <f t="shared" si="19"/>
        <v/>
      </c>
      <c r="M53" s="77" t="str">
        <f t="shared" si="20"/>
        <v/>
      </c>
      <c r="N53" s="78" t="str">
        <f t="shared" si="21"/>
        <v/>
      </c>
      <c r="O53" s="79" t="str">
        <f t="shared" si="22"/>
        <v/>
      </c>
      <c r="P53" s="77" t="str">
        <f t="shared" si="23"/>
        <v/>
      </c>
      <c r="Q53" s="78"/>
      <c r="R53" s="77" t="str">
        <f t="shared" si="24"/>
        <v/>
      </c>
      <c r="S53" s="78"/>
      <c r="T53" s="77" t="str">
        <f t="shared" si="25"/>
        <v/>
      </c>
      <c r="U53" s="76"/>
    </row>
    <row r="54" spans="1:21" ht="18">
      <c r="A54" s="89">
        <v>48</v>
      </c>
      <c r="B54" s="94" t="str">
        <f>IF(details!H54="","",details!H54)</f>
        <v/>
      </c>
      <c r="C54" s="90" t="str">
        <f t="shared" si="13"/>
        <v/>
      </c>
      <c r="D54" s="90"/>
      <c r="E54" s="91" t="str">
        <f t="shared" si="14"/>
        <v/>
      </c>
      <c r="F54" s="81"/>
      <c r="G54" s="81"/>
      <c r="H54" s="79" t="str">
        <f t="shared" si="15"/>
        <v/>
      </c>
      <c r="I54" s="79" t="str">
        <f t="shared" si="16"/>
        <v/>
      </c>
      <c r="J54" s="79" t="str">
        <f t="shared" si="17"/>
        <v/>
      </c>
      <c r="K54" s="80" t="str">
        <f t="shared" si="18"/>
        <v/>
      </c>
      <c r="L54" s="78" t="str">
        <f t="shared" si="19"/>
        <v/>
      </c>
      <c r="M54" s="77" t="str">
        <f t="shared" si="20"/>
        <v/>
      </c>
      <c r="N54" s="78" t="str">
        <f t="shared" si="21"/>
        <v/>
      </c>
      <c r="O54" s="79" t="str">
        <f t="shared" si="22"/>
        <v/>
      </c>
      <c r="P54" s="77" t="str">
        <f t="shared" si="23"/>
        <v/>
      </c>
      <c r="Q54" s="78"/>
      <c r="R54" s="77" t="str">
        <f t="shared" si="24"/>
        <v/>
      </c>
      <c r="S54" s="78"/>
      <c r="T54" s="77" t="str">
        <f t="shared" si="25"/>
        <v/>
      </c>
      <c r="U54" s="76"/>
    </row>
    <row r="55" spans="1:21" ht="18">
      <c r="A55" s="89">
        <v>49</v>
      </c>
      <c r="B55" s="94" t="str">
        <f>IF(details!H55="","",details!H55)</f>
        <v/>
      </c>
      <c r="C55" s="90" t="str">
        <f t="shared" si="13"/>
        <v/>
      </c>
      <c r="D55" s="90"/>
      <c r="E55" s="91" t="str">
        <f t="shared" si="14"/>
        <v/>
      </c>
      <c r="F55" s="81"/>
      <c r="G55" s="81"/>
      <c r="H55" s="79" t="str">
        <f t="shared" si="15"/>
        <v/>
      </c>
      <c r="I55" s="79" t="str">
        <f t="shared" si="16"/>
        <v/>
      </c>
      <c r="J55" s="79" t="str">
        <f t="shared" si="17"/>
        <v/>
      </c>
      <c r="K55" s="80" t="str">
        <f t="shared" si="18"/>
        <v/>
      </c>
      <c r="L55" s="78" t="str">
        <f t="shared" si="19"/>
        <v/>
      </c>
      <c r="M55" s="77" t="str">
        <f t="shared" si="20"/>
        <v/>
      </c>
      <c r="N55" s="78" t="str">
        <f t="shared" si="21"/>
        <v/>
      </c>
      <c r="O55" s="79" t="str">
        <f t="shared" si="22"/>
        <v/>
      </c>
      <c r="P55" s="77" t="str">
        <f t="shared" si="23"/>
        <v/>
      </c>
      <c r="Q55" s="78"/>
      <c r="R55" s="77" t="str">
        <f t="shared" si="24"/>
        <v/>
      </c>
      <c r="S55" s="78"/>
      <c r="T55" s="77" t="str">
        <f t="shared" si="25"/>
        <v/>
      </c>
      <c r="U55" s="76"/>
    </row>
    <row r="56" spans="1:21" ht="18">
      <c r="A56" s="89">
        <v>50</v>
      </c>
      <c r="B56" s="94" t="str">
        <f>IF(details!H56="","",details!H56)</f>
        <v/>
      </c>
      <c r="C56" s="90" t="str">
        <f t="shared" si="13"/>
        <v/>
      </c>
      <c r="D56" s="90"/>
      <c r="E56" s="91" t="str">
        <f t="shared" si="14"/>
        <v/>
      </c>
      <c r="F56" s="81"/>
      <c r="G56" s="81"/>
      <c r="H56" s="79" t="str">
        <f t="shared" si="15"/>
        <v/>
      </c>
      <c r="I56" s="79" t="str">
        <f t="shared" si="16"/>
        <v/>
      </c>
      <c r="J56" s="79" t="str">
        <f t="shared" si="17"/>
        <v/>
      </c>
      <c r="K56" s="80" t="str">
        <f t="shared" si="18"/>
        <v/>
      </c>
      <c r="L56" s="78" t="str">
        <f t="shared" si="19"/>
        <v/>
      </c>
      <c r="M56" s="77" t="str">
        <f t="shared" si="20"/>
        <v/>
      </c>
      <c r="N56" s="78" t="str">
        <f t="shared" si="21"/>
        <v/>
      </c>
      <c r="O56" s="79" t="str">
        <f t="shared" si="22"/>
        <v/>
      </c>
      <c r="P56" s="77" t="str">
        <f t="shared" si="23"/>
        <v/>
      </c>
      <c r="Q56" s="78"/>
      <c r="R56" s="77" t="str">
        <f t="shared" si="24"/>
        <v/>
      </c>
      <c r="S56" s="78"/>
      <c r="T56" s="77" t="str">
        <f t="shared" si="25"/>
        <v/>
      </c>
      <c r="U56" s="76"/>
    </row>
    <row r="57" spans="1:21" ht="18">
      <c r="A57" s="89">
        <v>51</v>
      </c>
      <c r="B57" s="94" t="str">
        <f>IF(details!H57="","",details!H57)</f>
        <v/>
      </c>
      <c r="C57" s="90" t="str">
        <f t="shared" si="13"/>
        <v/>
      </c>
      <c r="D57" s="90"/>
      <c r="E57" s="91" t="str">
        <f t="shared" si="14"/>
        <v/>
      </c>
      <c r="F57" s="81"/>
      <c r="G57" s="81"/>
      <c r="H57" s="79" t="str">
        <f t="shared" si="15"/>
        <v/>
      </c>
      <c r="I57" s="79" t="str">
        <f t="shared" si="16"/>
        <v/>
      </c>
      <c r="J57" s="79" t="str">
        <f t="shared" si="17"/>
        <v/>
      </c>
      <c r="K57" s="80" t="str">
        <f t="shared" si="18"/>
        <v/>
      </c>
      <c r="L57" s="78" t="str">
        <f t="shared" si="19"/>
        <v/>
      </c>
      <c r="M57" s="77" t="str">
        <f t="shared" si="20"/>
        <v/>
      </c>
      <c r="N57" s="78" t="str">
        <f t="shared" si="21"/>
        <v/>
      </c>
      <c r="O57" s="79" t="str">
        <f t="shared" si="22"/>
        <v/>
      </c>
      <c r="P57" s="77" t="str">
        <f t="shared" si="23"/>
        <v/>
      </c>
      <c r="Q57" s="78"/>
      <c r="R57" s="77" t="str">
        <f t="shared" si="24"/>
        <v/>
      </c>
      <c r="S57" s="78"/>
      <c r="T57" s="77" t="str">
        <f t="shared" si="25"/>
        <v/>
      </c>
      <c r="U57" s="76"/>
    </row>
    <row r="58" spans="1:21" ht="18">
      <c r="A58" s="89">
        <v>52</v>
      </c>
      <c r="B58" s="94" t="str">
        <f>IF(details!H58="","",details!H58)</f>
        <v/>
      </c>
      <c r="C58" s="90" t="str">
        <f t="shared" si="13"/>
        <v/>
      </c>
      <c r="D58" s="90"/>
      <c r="E58" s="91" t="str">
        <f t="shared" si="14"/>
        <v/>
      </c>
      <c r="F58" s="81"/>
      <c r="G58" s="81"/>
      <c r="H58" s="79" t="str">
        <f t="shared" si="15"/>
        <v/>
      </c>
      <c r="I58" s="79" t="str">
        <f t="shared" si="16"/>
        <v/>
      </c>
      <c r="J58" s="79" t="str">
        <f t="shared" si="17"/>
        <v/>
      </c>
      <c r="K58" s="80" t="str">
        <f t="shared" si="18"/>
        <v/>
      </c>
      <c r="L58" s="78" t="str">
        <f t="shared" si="19"/>
        <v/>
      </c>
      <c r="M58" s="77" t="str">
        <f t="shared" si="20"/>
        <v/>
      </c>
      <c r="N58" s="78" t="str">
        <f t="shared" si="21"/>
        <v/>
      </c>
      <c r="O58" s="79" t="str">
        <f t="shared" si="22"/>
        <v/>
      </c>
      <c r="P58" s="77" t="str">
        <f t="shared" si="23"/>
        <v/>
      </c>
      <c r="Q58" s="78"/>
      <c r="R58" s="77" t="str">
        <f t="shared" si="24"/>
        <v/>
      </c>
      <c r="S58" s="78"/>
      <c r="T58" s="77" t="str">
        <f t="shared" si="25"/>
        <v/>
      </c>
      <c r="U58" s="76"/>
    </row>
    <row r="59" spans="1:21" ht="18">
      <c r="A59" s="89">
        <v>53</v>
      </c>
      <c r="B59" s="94" t="str">
        <f>IF(details!H59="","",details!H59)</f>
        <v/>
      </c>
      <c r="C59" s="90" t="str">
        <f t="shared" si="13"/>
        <v/>
      </c>
      <c r="D59" s="90"/>
      <c r="E59" s="91" t="str">
        <f t="shared" si="14"/>
        <v/>
      </c>
      <c r="F59" s="81"/>
      <c r="G59" s="81"/>
      <c r="H59" s="79" t="str">
        <f t="shared" si="15"/>
        <v/>
      </c>
      <c r="I59" s="79" t="str">
        <f t="shared" si="16"/>
        <v/>
      </c>
      <c r="J59" s="79" t="str">
        <f t="shared" si="17"/>
        <v/>
      </c>
      <c r="K59" s="80" t="str">
        <f t="shared" si="18"/>
        <v/>
      </c>
      <c r="L59" s="78" t="str">
        <f t="shared" si="19"/>
        <v/>
      </c>
      <c r="M59" s="77" t="str">
        <f t="shared" si="20"/>
        <v/>
      </c>
      <c r="N59" s="78" t="str">
        <f t="shared" si="21"/>
        <v/>
      </c>
      <c r="O59" s="79" t="str">
        <f t="shared" si="22"/>
        <v/>
      </c>
      <c r="P59" s="77" t="str">
        <f t="shared" si="23"/>
        <v/>
      </c>
      <c r="Q59" s="78"/>
      <c r="R59" s="77" t="str">
        <f t="shared" si="24"/>
        <v/>
      </c>
      <c r="S59" s="78"/>
      <c r="T59" s="77" t="str">
        <f t="shared" si="25"/>
        <v/>
      </c>
      <c r="U59" s="76"/>
    </row>
    <row r="60" spans="1:21" ht="18">
      <c r="A60" s="89">
        <v>54</v>
      </c>
      <c r="B60" s="94" t="str">
        <f>IF(details!H60="","",details!H60)</f>
        <v/>
      </c>
      <c r="C60" s="90" t="str">
        <f t="shared" si="13"/>
        <v/>
      </c>
      <c r="D60" s="90"/>
      <c r="E60" s="91" t="str">
        <f t="shared" si="14"/>
        <v/>
      </c>
      <c r="F60" s="81"/>
      <c r="G60" s="81"/>
      <c r="H60" s="79" t="str">
        <f t="shared" si="15"/>
        <v/>
      </c>
      <c r="I60" s="79" t="str">
        <f t="shared" si="16"/>
        <v/>
      </c>
      <c r="J60" s="79" t="str">
        <f t="shared" si="17"/>
        <v/>
      </c>
      <c r="K60" s="80" t="str">
        <f t="shared" si="18"/>
        <v/>
      </c>
      <c r="L60" s="78" t="str">
        <f t="shared" si="19"/>
        <v/>
      </c>
      <c r="M60" s="77" t="str">
        <f t="shared" si="20"/>
        <v/>
      </c>
      <c r="N60" s="78" t="str">
        <f t="shared" si="21"/>
        <v/>
      </c>
      <c r="O60" s="79" t="str">
        <f t="shared" si="22"/>
        <v/>
      </c>
      <c r="P60" s="77" t="str">
        <f t="shared" si="23"/>
        <v/>
      </c>
      <c r="Q60" s="78"/>
      <c r="R60" s="77" t="str">
        <f t="shared" si="24"/>
        <v/>
      </c>
      <c r="S60" s="78"/>
      <c r="T60" s="77" t="str">
        <f t="shared" si="25"/>
        <v/>
      </c>
      <c r="U60" s="76"/>
    </row>
    <row r="61" spans="1:21" ht="18">
      <c r="A61" s="89">
        <v>55</v>
      </c>
      <c r="B61" s="94" t="str">
        <f>IF(details!H61="","",details!H61)</f>
        <v/>
      </c>
      <c r="C61" s="90" t="str">
        <f t="shared" si="13"/>
        <v/>
      </c>
      <c r="D61" s="90"/>
      <c r="E61" s="91" t="str">
        <f t="shared" si="14"/>
        <v/>
      </c>
      <c r="F61" s="81"/>
      <c r="G61" s="81"/>
      <c r="H61" s="79" t="str">
        <f t="shared" si="15"/>
        <v/>
      </c>
      <c r="I61" s="79" t="str">
        <f t="shared" si="16"/>
        <v/>
      </c>
      <c r="J61" s="79" t="str">
        <f t="shared" si="17"/>
        <v/>
      </c>
      <c r="K61" s="80" t="str">
        <f t="shared" si="18"/>
        <v/>
      </c>
      <c r="L61" s="78" t="str">
        <f t="shared" si="19"/>
        <v/>
      </c>
      <c r="M61" s="77" t="str">
        <f t="shared" si="20"/>
        <v/>
      </c>
      <c r="N61" s="78" t="str">
        <f t="shared" si="21"/>
        <v/>
      </c>
      <c r="O61" s="79" t="str">
        <f t="shared" si="22"/>
        <v/>
      </c>
      <c r="P61" s="77" t="str">
        <f t="shared" si="23"/>
        <v/>
      </c>
      <c r="Q61" s="78"/>
      <c r="R61" s="77" t="str">
        <f t="shared" si="24"/>
        <v/>
      </c>
      <c r="S61" s="78"/>
      <c r="T61" s="77" t="str">
        <f t="shared" si="25"/>
        <v/>
      </c>
      <c r="U61" s="76"/>
    </row>
    <row r="62" spans="1:21" ht="18">
      <c r="A62" s="89">
        <v>56</v>
      </c>
      <c r="B62" s="94" t="str">
        <f>IF(details!H62="","",details!H62)</f>
        <v/>
      </c>
      <c r="C62" s="90" t="str">
        <f t="shared" si="13"/>
        <v/>
      </c>
      <c r="D62" s="90"/>
      <c r="E62" s="91" t="str">
        <f t="shared" si="14"/>
        <v/>
      </c>
      <c r="F62" s="81"/>
      <c r="G62" s="81"/>
      <c r="H62" s="79" t="str">
        <f t="shared" si="15"/>
        <v/>
      </c>
      <c r="I62" s="79" t="str">
        <f t="shared" si="16"/>
        <v/>
      </c>
      <c r="J62" s="79" t="str">
        <f t="shared" si="17"/>
        <v/>
      </c>
      <c r="K62" s="80" t="str">
        <f t="shared" si="18"/>
        <v/>
      </c>
      <c r="L62" s="78" t="str">
        <f t="shared" si="19"/>
        <v/>
      </c>
      <c r="M62" s="77" t="str">
        <f t="shared" si="20"/>
        <v/>
      </c>
      <c r="N62" s="78" t="str">
        <f t="shared" si="21"/>
        <v/>
      </c>
      <c r="O62" s="79" t="str">
        <f t="shared" si="22"/>
        <v/>
      </c>
      <c r="P62" s="77" t="str">
        <f t="shared" si="23"/>
        <v/>
      </c>
      <c r="Q62" s="78"/>
      <c r="R62" s="77" t="str">
        <f t="shared" si="24"/>
        <v/>
      </c>
      <c r="S62" s="78"/>
      <c r="T62" s="77" t="str">
        <f t="shared" si="25"/>
        <v/>
      </c>
      <c r="U62" s="76"/>
    </row>
    <row r="63" spans="1:21" ht="18">
      <c r="A63" s="89">
        <v>57</v>
      </c>
      <c r="B63" s="94" t="str">
        <f>IF(details!H63="","",details!H63)</f>
        <v/>
      </c>
      <c r="C63" s="90" t="str">
        <f t="shared" si="13"/>
        <v/>
      </c>
      <c r="D63" s="90"/>
      <c r="E63" s="91" t="str">
        <f t="shared" si="14"/>
        <v/>
      </c>
      <c r="F63" s="81"/>
      <c r="G63" s="81"/>
      <c r="H63" s="79" t="str">
        <f t="shared" si="15"/>
        <v/>
      </c>
      <c r="I63" s="79" t="str">
        <f t="shared" si="16"/>
        <v/>
      </c>
      <c r="J63" s="79" t="str">
        <f t="shared" si="17"/>
        <v/>
      </c>
      <c r="K63" s="80" t="str">
        <f t="shared" si="18"/>
        <v/>
      </c>
      <c r="L63" s="78" t="str">
        <f t="shared" si="19"/>
        <v/>
      </c>
      <c r="M63" s="77" t="str">
        <f t="shared" si="20"/>
        <v/>
      </c>
      <c r="N63" s="78" t="str">
        <f t="shared" si="21"/>
        <v/>
      </c>
      <c r="O63" s="79" t="str">
        <f t="shared" si="22"/>
        <v/>
      </c>
      <c r="P63" s="77" t="str">
        <f t="shared" si="23"/>
        <v/>
      </c>
      <c r="Q63" s="78"/>
      <c r="R63" s="77" t="str">
        <f t="shared" si="24"/>
        <v/>
      </c>
      <c r="S63" s="78"/>
      <c r="T63" s="77" t="str">
        <f t="shared" si="25"/>
        <v/>
      </c>
      <c r="U63" s="76"/>
    </row>
    <row r="64" spans="1:21" ht="18">
      <c r="A64" s="89">
        <v>58</v>
      </c>
      <c r="B64" s="94" t="str">
        <f>IF(details!H64="","",details!H64)</f>
        <v/>
      </c>
      <c r="C64" s="90" t="str">
        <f t="shared" si="13"/>
        <v/>
      </c>
      <c r="D64" s="90"/>
      <c r="E64" s="91" t="str">
        <f t="shared" si="14"/>
        <v/>
      </c>
      <c r="F64" s="81"/>
      <c r="G64" s="81"/>
      <c r="H64" s="79" t="str">
        <f t="shared" si="15"/>
        <v/>
      </c>
      <c r="I64" s="79" t="str">
        <f t="shared" si="16"/>
        <v/>
      </c>
      <c r="J64" s="79" t="str">
        <f t="shared" si="17"/>
        <v/>
      </c>
      <c r="K64" s="80" t="str">
        <f t="shared" si="18"/>
        <v/>
      </c>
      <c r="L64" s="78" t="str">
        <f t="shared" si="19"/>
        <v/>
      </c>
      <c r="M64" s="77" t="str">
        <f t="shared" si="20"/>
        <v/>
      </c>
      <c r="N64" s="78" t="str">
        <f t="shared" si="21"/>
        <v/>
      </c>
      <c r="O64" s="79" t="str">
        <f t="shared" si="22"/>
        <v/>
      </c>
      <c r="P64" s="77" t="str">
        <f t="shared" si="23"/>
        <v/>
      </c>
      <c r="Q64" s="78"/>
      <c r="R64" s="77" t="str">
        <f t="shared" si="24"/>
        <v/>
      </c>
      <c r="S64" s="78"/>
      <c r="T64" s="77" t="str">
        <f t="shared" si="25"/>
        <v/>
      </c>
      <c r="U64" s="76"/>
    </row>
    <row r="65" spans="1:21" ht="18">
      <c r="A65" s="89">
        <v>59</v>
      </c>
      <c r="B65" s="94" t="str">
        <f>IF(details!H65="","",details!H65)</f>
        <v/>
      </c>
      <c r="C65" s="90" t="str">
        <f t="shared" si="13"/>
        <v/>
      </c>
      <c r="D65" s="90"/>
      <c r="E65" s="91" t="str">
        <f t="shared" si="14"/>
        <v/>
      </c>
      <c r="F65" s="81"/>
      <c r="G65" s="81"/>
      <c r="H65" s="79" t="str">
        <f t="shared" si="15"/>
        <v/>
      </c>
      <c r="I65" s="79" t="str">
        <f t="shared" si="16"/>
        <v/>
      </c>
      <c r="J65" s="79" t="str">
        <f t="shared" si="17"/>
        <v/>
      </c>
      <c r="K65" s="80" t="str">
        <f t="shared" si="18"/>
        <v/>
      </c>
      <c r="L65" s="78" t="str">
        <f t="shared" si="19"/>
        <v/>
      </c>
      <c r="M65" s="77" t="str">
        <f t="shared" si="20"/>
        <v/>
      </c>
      <c r="N65" s="78" t="str">
        <f t="shared" si="21"/>
        <v/>
      </c>
      <c r="O65" s="79" t="str">
        <f t="shared" si="22"/>
        <v/>
      </c>
      <c r="P65" s="77" t="str">
        <f t="shared" si="23"/>
        <v/>
      </c>
      <c r="Q65" s="78"/>
      <c r="R65" s="77" t="str">
        <f t="shared" si="24"/>
        <v/>
      </c>
      <c r="S65" s="78"/>
      <c r="T65" s="77" t="str">
        <f t="shared" si="25"/>
        <v/>
      </c>
      <c r="U65" s="76"/>
    </row>
    <row r="66" spans="1:21" ht="18">
      <c r="A66" s="89">
        <v>60</v>
      </c>
      <c r="B66" s="94" t="str">
        <f>IF(details!H66="","",details!H66)</f>
        <v/>
      </c>
      <c r="C66" s="90" t="str">
        <f t="shared" si="13"/>
        <v/>
      </c>
      <c r="D66" s="90"/>
      <c r="E66" s="91" t="str">
        <f t="shared" si="14"/>
        <v/>
      </c>
      <c r="F66" s="81"/>
      <c r="G66" s="81"/>
      <c r="H66" s="79" t="str">
        <f t="shared" si="15"/>
        <v/>
      </c>
      <c r="I66" s="79" t="str">
        <f t="shared" si="16"/>
        <v/>
      </c>
      <c r="J66" s="79" t="str">
        <f t="shared" si="17"/>
        <v/>
      </c>
      <c r="K66" s="80" t="str">
        <f t="shared" si="18"/>
        <v/>
      </c>
      <c r="L66" s="78" t="str">
        <f t="shared" si="19"/>
        <v/>
      </c>
      <c r="M66" s="77" t="str">
        <f t="shared" si="20"/>
        <v/>
      </c>
      <c r="N66" s="78" t="str">
        <f t="shared" si="21"/>
        <v/>
      </c>
      <c r="O66" s="79" t="str">
        <f t="shared" si="22"/>
        <v/>
      </c>
      <c r="P66" s="77" t="str">
        <f t="shared" si="23"/>
        <v/>
      </c>
      <c r="Q66" s="78"/>
      <c r="R66" s="77" t="str">
        <f t="shared" si="24"/>
        <v/>
      </c>
      <c r="S66" s="78"/>
      <c r="T66" s="77" t="str">
        <f t="shared" si="25"/>
        <v/>
      </c>
      <c r="U66" s="76"/>
    </row>
    <row r="67" spans="1:21" ht="18">
      <c r="A67" s="89">
        <v>61</v>
      </c>
      <c r="B67" s="94" t="str">
        <f>IF(details!H67="","",details!H67)</f>
        <v/>
      </c>
      <c r="C67" s="90" t="str">
        <f t="shared" si="13"/>
        <v/>
      </c>
      <c r="D67" s="90"/>
      <c r="E67" s="91" t="str">
        <f t="shared" si="14"/>
        <v/>
      </c>
      <c r="F67" s="81"/>
      <c r="G67" s="81"/>
      <c r="H67" s="79" t="str">
        <f t="shared" si="15"/>
        <v/>
      </c>
      <c r="I67" s="79" t="str">
        <f t="shared" si="16"/>
        <v/>
      </c>
      <c r="J67" s="79" t="str">
        <f t="shared" si="17"/>
        <v/>
      </c>
      <c r="K67" s="80" t="str">
        <f t="shared" si="18"/>
        <v/>
      </c>
      <c r="L67" s="78" t="str">
        <f t="shared" si="19"/>
        <v/>
      </c>
      <c r="M67" s="77" t="str">
        <f t="shared" si="20"/>
        <v/>
      </c>
      <c r="N67" s="78" t="str">
        <f t="shared" si="21"/>
        <v/>
      </c>
      <c r="O67" s="79" t="str">
        <f t="shared" si="22"/>
        <v/>
      </c>
      <c r="P67" s="77" t="str">
        <f t="shared" si="23"/>
        <v/>
      </c>
      <c r="Q67" s="78"/>
      <c r="R67" s="77" t="str">
        <f t="shared" si="24"/>
        <v/>
      </c>
      <c r="S67" s="78"/>
      <c r="T67" s="77" t="str">
        <f t="shared" si="25"/>
        <v/>
      </c>
      <c r="U67" s="76"/>
    </row>
    <row r="68" spans="1:21" ht="18">
      <c r="A68" s="89">
        <v>62</v>
      </c>
      <c r="B68" s="94" t="str">
        <f>IF(details!H68="","",details!H68)</f>
        <v/>
      </c>
      <c r="C68" s="90" t="str">
        <f t="shared" si="13"/>
        <v/>
      </c>
      <c r="D68" s="90"/>
      <c r="E68" s="91" t="str">
        <f t="shared" si="14"/>
        <v/>
      </c>
      <c r="F68" s="81"/>
      <c r="G68" s="81"/>
      <c r="H68" s="79" t="str">
        <f t="shared" si="15"/>
        <v/>
      </c>
      <c r="I68" s="79" t="str">
        <f t="shared" si="16"/>
        <v/>
      </c>
      <c r="J68" s="79" t="str">
        <f t="shared" si="17"/>
        <v/>
      </c>
      <c r="K68" s="80" t="str">
        <f t="shared" si="18"/>
        <v/>
      </c>
      <c r="L68" s="78" t="str">
        <f t="shared" si="19"/>
        <v/>
      </c>
      <c r="M68" s="77" t="str">
        <f t="shared" si="20"/>
        <v/>
      </c>
      <c r="N68" s="78" t="str">
        <f t="shared" si="21"/>
        <v/>
      </c>
      <c r="O68" s="79" t="str">
        <f t="shared" si="22"/>
        <v/>
      </c>
      <c r="P68" s="77" t="str">
        <f t="shared" si="23"/>
        <v/>
      </c>
      <c r="Q68" s="78"/>
      <c r="R68" s="77" t="str">
        <f t="shared" si="24"/>
        <v/>
      </c>
      <c r="S68" s="78"/>
      <c r="T68" s="77" t="str">
        <f t="shared" si="25"/>
        <v/>
      </c>
      <c r="U68" s="76"/>
    </row>
    <row r="69" spans="1:21" ht="18">
      <c r="A69" s="89">
        <v>63</v>
      </c>
      <c r="B69" s="94" t="str">
        <f>IF(details!H69="","",details!H69)</f>
        <v/>
      </c>
      <c r="C69" s="90" t="str">
        <f t="shared" si="13"/>
        <v/>
      </c>
      <c r="D69" s="90"/>
      <c r="E69" s="91" t="str">
        <f t="shared" si="14"/>
        <v/>
      </c>
      <c r="F69" s="81"/>
      <c r="G69" s="81"/>
      <c r="H69" s="79" t="str">
        <f t="shared" si="15"/>
        <v/>
      </c>
      <c r="I69" s="79" t="str">
        <f t="shared" si="16"/>
        <v/>
      </c>
      <c r="J69" s="79" t="str">
        <f t="shared" si="17"/>
        <v/>
      </c>
      <c r="K69" s="80" t="str">
        <f t="shared" si="18"/>
        <v/>
      </c>
      <c r="L69" s="78" t="str">
        <f t="shared" si="19"/>
        <v/>
      </c>
      <c r="M69" s="77" t="str">
        <f t="shared" si="20"/>
        <v/>
      </c>
      <c r="N69" s="78" t="str">
        <f t="shared" si="21"/>
        <v/>
      </c>
      <c r="O69" s="79" t="str">
        <f t="shared" si="22"/>
        <v/>
      </c>
      <c r="P69" s="77" t="str">
        <f t="shared" si="23"/>
        <v/>
      </c>
      <c r="Q69" s="78"/>
      <c r="R69" s="77" t="str">
        <f t="shared" si="24"/>
        <v/>
      </c>
      <c r="S69" s="78"/>
      <c r="T69" s="77" t="str">
        <f t="shared" si="25"/>
        <v/>
      </c>
      <c r="U69" s="76"/>
    </row>
    <row r="70" spans="1:21" ht="18">
      <c r="A70" s="89">
        <v>64</v>
      </c>
      <c r="B70" s="94" t="str">
        <f>IF(details!H70="","",details!H70)</f>
        <v/>
      </c>
      <c r="C70" s="90" t="str">
        <f t="shared" si="13"/>
        <v/>
      </c>
      <c r="D70" s="90"/>
      <c r="E70" s="91" t="str">
        <f t="shared" si="14"/>
        <v/>
      </c>
      <c r="F70" s="81"/>
      <c r="G70" s="81"/>
      <c r="H70" s="79" t="str">
        <f t="shared" si="15"/>
        <v/>
      </c>
      <c r="I70" s="79" t="str">
        <f t="shared" si="16"/>
        <v/>
      </c>
      <c r="J70" s="79" t="str">
        <f t="shared" si="17"/>
        <v/>
      </c>
      <c r="K70" s="80" t="str">
        <f t="shared" si="18"/>
        <v/>
      </c>
      <c r="L70" s="78" t="str">
        <f t="shared" si="19"/>
        <v/>
      </c>
      <c r="M70" s="77" t="str">
        <f t="shared" si="20"/>
        <v/>
      </c>
      <c r="N70" s="78" t="str">
        <f t="shared" si="21"/>
        <v/>
      </c>
      <c r="O70" s="79" t="str">
        <f t="shared" si="22"/>
        <v/>
      </c>
      <c r="P70" s="77" t="str">
        <f t="shared" si="23"/>
        <v/>
      </c>
      <c r="Q70" s="78"/>
      <c r="R70" s="77" t="str">
        <f t="shared" si="24"/>
        <v/>
      </c>
      <c r="S70" s="78"/>
      <c r="T70" s="77" t="str">
        <f t="shared" si="25"/>
        <v/>
      </c>
      <c r="U70" s="76"/>
    </row>
    <row r="71" spans="1:21" ht="18">
      <c r="A71" s="89">
        <v>65</v>
      </c>
      <c r="B71" s="94" t="str">
        <f>IF(details!H71="","",details!H71)</f>
        <v/>
      </c>
      <c r="C71" s="90" t="str">
        <f t="shared" ref="C71:C106" si="26">T71</f>
        <v/>
      </c>
      <c r="D71" s="90"/>
      <c r="E71" s="91" t="str">
        <f t="shared" ref="E71:E106" si="27">IF(B71="","",TEXT(B71,"DDDD"))</f>
        <v/>
      </c>
      <c r="F71" s="81"/>
      <c r="G71" s="81"/>
      <c r="H71" s="79" t="str">
        <f t="shared" ref="H71:H106" si="28">TEXT(B71,"DD")</f>
        <v/>
      </c>
      <c r="I71" s="79" t="str">
        <f t="shared" ref="I71:I106" si="29">TEXT(B71,"MM")</f>
        <v/>
      </c>
      <c r="J71" s="79" t="str">
        <f t="shared" ref="J71:J106" si="30">TEXT(B71,"YY")</f>
        <v/>
      </c>
      <c r="K71" s="80" t="str">
        <f t="shared" ref="K71:K106" si="31">IF(H71="01",",d",IF(H71="02","nks",IF(H71="03","rhu",IF(H71="04","pkj",IF(H71="05","ikap",IF(H71="06","N%",IF(H71="07","lkr",IF(H71="08","vkB",IF(H71="09","ukS",IF(H71="10","nl",IF(H71="11","X;kjg",IF(H71="12","ckjg",IF(H71="13","rsjg",IF(H71="14","pkSng",IF(H71="15","iUnzg",IF(H71="16","lksyg",IF(H71="17","l=g",IF(H71="18","vBkjg",IF(H71="19","mUuhl",IF(H71="20","chl",IF(H71="21","bDdhl",IF(H71="22","ckbZl",IF(H71="23","rschl",IF(H71="24","pkSchl",IF(H71="25","iPphl",IF(H71="26","NCchl",IF(H71="27","lRrkbZl",IF(H71="28","vBkbZl",IF(H71="29","mUrhl",IF(H71="30","rhl",IF(H71="31","bdrhl","")))))))))))))))))))))))))))))))</f>
        <v/>
      </c>
      <c r="L71" s="78" t="str">
        <f t="shared" ref="L71:L106" si="32">IF(H71="01","One",IF(H71="02","Two",IF(H71="03","Three",IF(H71="04","Four",IF(H71="05","Five",IF(H71="06","Six",IF(H71="07","Seven",IF(H71="08","Eight",IF(H71="09","Nine",IF(H71="10","Ten",IF(H71="11","Eleven",IF(H71="12","Twelve",IF(H71="13","Thirteen",IF(H71="14","Forteen",IF(H71="15","Fifteen",IF(H71="16","Sixteen",IF(H71="17","Seventeen",IF(H71="18","Eighteen",IF(H71="19","Nineteen",IF(H71="20","Twenty",IF(H71="21","Twenty One",IF(H71="22","Twenty Two",IF(H71="23","Twenty Three",IF(H71="24","Twenty Four",IF(H71="25","Twenty Five",IF(H71="26","Twenty Six",IF(H71="27","Twenty Seven",IF(H71="28","Twenty Eight",IF(H71="29","Twenty Nine",IF(H71="30","Thirty",IF(H71="31","Thirty One","")))))))))))))))))))))))))))))))</f>
        <v/>
      </c>
      <c r="M71" s="77" t="str">
        <f t="shared" ref="M71:M106" si="33">IF(I71="01","tuojh",IF(I71="02","Qjojh",IF(I71="03","ekpZ",IF(I71="04","vizsy",IF(I71="05","ebZ",IF(I71="06","twu",IF(I71="07","tqykbZ",IF(I71="08","vxLr",IF(I71="09","flrEcj",IF(I71="10","vDVwcj",IF(I71="11","uoEcj",IF(I71="12","fnlEcj",""))))))))))))</f>
        <v/>
      </c>
      <c r="N71" s="78" t="str">
        <f t="shared" ref="N71:N106" si="34">IF(I71="01","January",IF(I71="02","February",IF(I71="03","March",IF(I71="04","April",IF(I71="05","May",IF(I71="06","June",IF(I71="07","July",IF(I71="08","August",IF(I71="09","September",IF(I71="10","October",IF(I71="11","November",IF(I71="12","December",""))))))))))))</f>
        <v/>
      </c>
      <c r="O71" s="79" t="str">
        <f t="shared" ref="O71:O106" si="35">IF(B71="","",YEAR(B71))</f>
        <v/>
      </c>
      <c r="P71" s="77" t="str">
        <f t="shared" ref="P71:P102" si="36">IF(O71="","",IF(O71&lt;=1999,"mUuhl lkS","nks gtkj"))</f>
        <v/>
      </c>
      <c r="Q71" s="78"/>
      <c r="R71" s="77" t="str">
        <f t="shared" ref="R71:R106" si="37">IF(J71="60","lkB",IF(J71="61","bdlB",IF(J71="62","cklB",IF(J71="63","rjslB",IF(J71="64","pkSalB",IF(J71="65","iSalB",IF(J71="66","fN;kalB",IF(J71="67","lM+lB",IF(J71="68","vM+lB",IF(J71="69","mUgRrj",IF(J71="70","lRrj",IF(J71="71","bdsgRrj",IF(J71="72","cgRrj",IF(J71="73","frgsRrj",IF(J71="74","pkSgRrj",IF(J71="75","fipsgRrj",IF(J71="76","fN;sRrj",IF(J71="77","lrgRrj",IF(J71="78","vBRrj",IF(J71="79","mfu;kalh",IF(J71="80","vLlh",IF(J71="81","bD;klh",IF(J71="82","c;kalh",IF(J71="83","rh;kalh",IF(J71="84","pkSjklh",IF(J71="85","fiPpklh",IF(J71="86","Nh;kalh",IF(J71="87","lR;klh",IF(J71="88","vB~;klh",IF(J71="89","fuOokalh",IF(J71="90","uCcS",IF(J71="91","bdjkuoS",IF(J71="92","cjkuos",IF(J71="93","frjkuoS",IF(J71="94","pkSjkuos",IF(J71="95","fipkuos",IF(J71="96","fN;kuoS",IF(J71="97","lR;kuoS",IF(J71="98","vBkuoS",IF(J71="99","fuUukuoS",IF(J71="01",",d",IF(J71="02","nks",IF(J71="03","rhu",IF(J71="04","pkj",IF(J71="05","ikap",IF(J71="06","N%",IF(J71="07","lkr",IF(J71="08","vkB",IF(J71="09","ukS",IF(J71="10","nl",IF(J71="11","X;kjg",IF(J71="12","ckjg",IF(J71="13","rsjg",IF(J71="14","pkSng",IF(J71="15","iUnzg",IF(J71="16","lksyg",IF(J71="17","l=g",IF(J71="18","vBkjg",IF(J71="19","mUuhl",IF(J71="20","chl",IF(J71="21","bDdhl",IF(J71="22","ckbZl",IF(J71="23","rschl",IF(J71="24","pkSchl",IF(J71="25","iPphl","")))))))))))))))))))))))))))))))))))))))))))))))))))))))))))))))))</f>
        <v/>
      </c>
      <c r="S71" s="78"/>
      <c r="T71" s="77" t="str">
        <f t="shared" ref="T71:T106" si="38">IF(B71="","",CONCATENATE(K71," ",M71,"] ",P71," ",R71))</f>
        <v/>
      </c>
      <c r="U71" s="76"/>
    </row>
    <row r="72" spans="1:21" ht="18">
      <c r="A72" s="89">
        <v>66</v>
      </c>
      <c r="B72" s="94" t="str">
        <f>IF(details!H72="","",details!H72)</f>
        <v/>
      </c>
      <c r="C72" s="90" t="str">
        <f t="shared" si="26"/>
        <v/>
      </c>
      <c r="D72" s="90"/>
      <c r="E72" s="91" t="str">
        <f t="shared" si="27"/>
        <v/>
      </c>
      <c r="F72" s="81"/>
      <c r="G72" s="81"/>
      <c r="H72" s="79" t="str">
        <f t="shared" si="28"/>
        <v/>
      </c>
      <c r="I72" s="79" t="str">
        <f t="shared" si="29"/>
        <v/>
      </c>
      <c r="J72" s="79" t="str">
        <f t="shared" si="30"/>
        <v/>
      </c>
      <c r="K72" s="80" t="str">
        <f t="shared" si="31"/>
        <v/>
      </c>
      <c r="L72" s="78" t="str">
        <f t="shared" si="32"/>
        <v/>
      </c>
      <c r="M72" s="77" t="str">
        <f t="shared" si="33"/>
        <v/>
      </c>
      <c r="N72" s="78" t="str">
        <f t="shared" si="34"/>
        <v/>
      </c>
      <c r="O72" s="79" t="str">
        <f t="shared" si="35"/>
        <v/>
      </c>
      <c r="P72" s="77" t="str">
        <f t="shared" si="36"/>
        <v/>
      </c>
      <c r="Q72" s="78"/>
      <c r="R72" s="77" t="str">
        <f t="shared" si="37"/>
        <v/>
      </c>
      <c r="S72" s="78"/>
      <c r="T72" s="77" t="str">
        <f t="shared" si="38"/>
        <v/>
      </c>
      <c r="U72" s="76"/>
    </row>
    <row r="73" spans="1:21" ht="18">
      <c r="A73" s="89">
        <v>67</v>
      </c>
      <c r="B73" s="94" t="str">
        <f>IF(details!H73="","",details!H73)</f>
        <v/>
      </c>
      <c r="C73" s="90" t="str">
        <f t="shared" si="26"/>
        <v/>
      </c>
      <c r="D73" s="90"/>
      <c r="E73" s="91" t="str">
        <f t="shared" si="27"/>
        <v/>
      </c>
      <c r="F73" s="81"/>
      <c r="G73" s="81"/>
      <c r="H73" s="79" t="str">
        <f t="shared" si="28"/>
        <v/>
      </c>
      <c r="I73" s="79" t="str">
        <f t="shared" si="29"/>
        <v/>
      </c>
      <c r="J73" s="79" t="str">
        <f t="shared" si="30"/>
        <v/>
      </c>
      <c r="K73" s="80" t="str">
        <f t="shared" si="31"/>
        <v/>
      </c>
      <c r="L73" s="78" t="str">
        <f t="shared" si="32"/>
        <v/>
      </c>
      <c r="M73" s="77" t="str">
        <f t="shared" si="33"/>
        <v/>
      </c>
      <c r="N73" s="78" t="str">
        <f t="shared" si="34"/>
        <v/>
      </c>
      <c r="O73" s="79" t="str">
        <f t="shared" si="35"/>
        <v/>
      </c>
      <c r="P73" s="77" t="str">
        <f t="shared" si="36"/>
        <v/>
      </c>
      <c r="Q73" s="78"/>
      <c r="R73" s="77" t="str">
        <f t="shared" si="37"/>
        <v/>
      </c>
      <c r="S73" s="78"/>
      <c r="T73" s="77" t="str">
        <f t="shared" si="38"/>
        <v/>
      </c>
      <c r="U73" s="76"/>
    </row>
    <row r="74" spans="1:21" ht="18">
      <c r="A74" s="89">
        <v>68</v>
      </c>
      <c r="B74" s="94" t="str">
        <f>IF(details!H74="","",details!H74)</f>
        <v/>
      </c>
      <c r="C74" s="90" t="str">
        <f t="shared" si="26"/>
        <v/>
      </c>
      <c r="D74" s="90"/>
      <c r="E74" s="91" t="str">
        <f t="shared" si="27"/>
        <v/>
      </c>
      <c r="F74" s="81"/>
      <c r="G74" s="81"/>
      <c r="H74" s="79" t="str">
        <f t="shared" si="28"/>
        <v/>
      </c>
      <c r="I74" s="79" t="str">
        <f t="shared" si="29"/>
        <v/>
      </c>
      <c r="J74" s="79" t="str">
        <f t="shared" si="30"/>
        <v/>
      </c>
      <c r="K74" s="80" t="str">
        <f t="shared" si="31"/>
        <v/>
      </c>
      <c r="L74" s="78" t="str">
        <f t="shared" si="32"/>
        <v/>
      </c>
      <c r="M74" s="77" t="str">
        <f t="shared" si="33"/>
        <v/>
      </c>
      <c r="N74" s="78" t="str">
        <f t="shared" si="34"/>
        <v/>
      </c>
      <c r="O74" s="79" t="str">
        <f t="shared" si="35"/>
        <v/>
      </c>
      <c r="P74" s="77" t="str">
        <f t="shared" si="36"/>
        <v/>
      </c>
      <c r="Q74" s="78"/>
      <c r="R74" s="77" t="str">
        <f t="shared" si="37"/>
        <v/>
      </c>
      <c r="S74" s="78"/>
      <c r="T74" s="77" t="str">
        <f t="shared" si="38"/>
        <v/>
      </c>
      <c r="U74" s="76"/>
    </row>
    <row r="75" spans="1:21" ht="18">
      <c r="A75" s="89">
        <v>69</v>
      </c>
      <c r="B75" s="94" t="str">
        <f>IF(details!H75="","",details!H75)</f>
        <v/>
      </c>
      <c r="C75" s="90" t="str">
        <f t="shared" si="26"/>
        <v/>
      </c>
      <c r="D75" s="90"/>
      <c r="E75" s="91" t="str">
        <f t="shared" si="27"/>
        <v/>
      </c>
      <c r="F75" s="81"/>
      <c r="G75" s="81"/>
      <c r="H75" s="79" t="str">
        <f t="shared" si="28"/>
        <v/>
      </c>
      <c r="I75" s="79" t="str">
        <f t="shared" si="29"/>
        <v/>
      </c>
      <c r="J75" s="79" t="str">
        <f t="shared" si="30"/>
        <v/>
      </c>
      <c r="K75" s="80" t="str">
        <f t="shared" si="31"/>
        <v/>
      </c>
      <c r="L75" s="78" t="str">
        <f t="shared" si="32"/>
        <v/>
      </c>
      <c r="M75" s="77" t="str">
        <f t="shared" si="33"/>
        <v/>
      </c>
      <c r="N75" s="78" t="str">
        <f t="shared" si="34"/>
        <v/>
      </c>
      <c r="O75" s="79" t="str">
        <f t="shared" si="35"/>
        <v/>
      </c>
      <c r="P75" s="77" t="str">
        <f t="shared" si="36"/>
        <v/>
      </c>
      <c r="Q75" s="78"/>
      <c r="R75" s="77" t="str">
        <f t="shared" si="37"/>
        <v/>
      </c>
      <c r="S75" s="78"/>
      <c r="T75" s="77" t="str">
        <f t="shared" si="38"/>
        <v/>
      </c>
      <c r="U75" s="76"/>
    </row>
    <row r="76" spans="1:21" ht="18">
      <c r="A76" s="89">
        <v>70</v>
      </c>
      <c r="B76" s="94" t="str">
        <f>IF(details!H76="","",details!H76)</f>
        <v/>
      </c>
      <c r="C76" s="90" t="str">
        <f t="shared" si="26"/>
        <v/>
      </c>
      <c r="D76" s="90"/>
      <c r="E76" s="91" t="str">
        <f t="shared" si="27"/>
        <v/>
      </c>
      <c r="F76" s="81"/>
      <c r="G76" s="81"/>
      <c r="H76" s="79" t="str">
        <f t="shared" si="28"/>
        <v/>
      </c>
      <c r="I76" s="79" t="str">
        <f t="shared" si="29"/>
        <v/>
      </c>
      <c r="J76" s="79" t="str">
        <f t="shared" si="30"/>
        <v/>
      </c>
      <c r="K76" s="80" t="str">
        <f t="shared" si="31"/>
        <v/>
      </c>
      <c r="L76" s="78" t="str">
        <f t="shared" si="32"/>
        <v/>
      </c>
      <c r="M76" s="77" t="str">
        <f t="shared" si="33"/>
        <v/>
      </c>
      <c r="N76" s="78" t="str">
        <f t="shared" si="34"/>
        <v/>
      </c>
      <c r="O76" s="79" t="str">
        <f t="shared" si="35"/>
        <v/>
      </c>
      <c r="P76" s="77" t="str">
        <f t="shared" si="36"/>
        <v/>
      </c>
      <c r="Q76" s="78"/>
      <c r="R76" s="77" t="str">
        <f t="shared" si="37"/>
        <v/>
      </c>
      <c r="S76" s="78"/>
      <c r="T76" s="77" t="str">
        <f t="shared" si="38"/>
        <v/>
      </c>
      <c r="U76" s="76"/>
    </row>
    <row r="77" spans="1:21" ht="18">
      <c r="A77" s="89">
        <v>71</v>
      </c>
      <c r="B77" s="94" t="str">
        <f>IF(details!H77="","",details!H77)</f>
        <v/>
      </c>
      <c r="C77" s="90" t="str">
        <f t="shared" si="26"/>
        <v/>
      </c>
      <c r="D77" s="90"/>
      <c r="E77" s="91" t="str">
        <f t="shared" si="27"/>
        <v/>
      </c>
      <c r="F77" s="81"/>
      <c r="G77" s="81"/>
      <c r="H77" s="79" t="str">
        <f t="shared" si="28"/>
        <v/>
      </c>
      <c r="I77" s="79" t="str">
        <f t="shared" si="29"/>
        <v/>
      </c>
      <c r="J77" s="79" t="str">
        <f t="shared" si="30"/>
        <v/>
      </c>
      <c r="K77" s="80" t="str">
        <f t="shared" si="31"/>
        <v/>
      </c>
      <c r="L77" s="78" t="str">
        <f t="shared" si="32"/>
        <v/>
      </c>
      <c r="M77" s="77" t="str">
        <f t="shared" si="33"/>
        <v/>
      </c>
      <c r="N77" s="78" t="str">
        <f t="shared" si="34"/>
        <v/>
      </c>
      <c r="O77" s="79" t="str">
        <f t="shared" si="35"/>
        <v/>
      </c>
      <c r="P77" s="77" t="str">
        <f t="shared" si="36"/>
        <v/>
      </c>
      <c r="Q77" s="78"/>
      <c r="R77" s="77" t="str">
        <f t="shared" si="37"/>
        <v/>
      </c>
      <c r="S77" s="78"/>
      <c r="T77" s="77" t="str">
        <f t="shared" si="38"/>
        <v/>
      </c>
      <c r="U77" s="76"/>
    </row>
    <row r="78" spans="1:21" ht="18">
      <c r="A78" s="89">
        <v>72</v>
      </c>
      <c r="B78" s="94" t="str">
        <f>IF(details!H78="","",details!H78)</f>
        <v/>
      </c>
      <c r="C78" s="90" t="str">
        <f t="shared" si="26"/>
        <v/>
      </c>
      <c r="D78" s="90"/>
      <c r="E78" s="91" t="str">
        <f t="shared" si="27"/>
        <v/>
      </c>
      <c r="F78" s="81"/>
      <c r="G78" s="81"/>
      <c r="H78" s="79" t="str">
        <f t="shared" si="28"/>
        <v/>
      </c>
      <c r="I78" s="79" t="str">
        <f t="shared" si="29"/>
        <v/>
      </c>
      <c r="J78" s="79" t="str">
        <f t="shared" si="30"/>
        <v/>
      </c>
      <c r="K78" s="80" t="str">
        <f t="shared" si="31"/>
        <v/>
      </c>
      <c r="L78" s="78" t="str">
        <f t="shared" si="32"/>
        <v/>
      </c>
      <c r="M78" s="77" t="str">
        <f t="shared" si="33"/>
        <v/>
      </c>
      <c r="N78" s="78" t="str">
        <f t="shared" si="34"/>
        <v/>
      </c>
      <c r="O78" s="79" t="str">
        <f t="shared" si="35"/>
        <v/>
      </c>
      <c r="P78" s="77" t="str">
        <f t="shared" si="36"/>
        <v/>
      </c>
      <c r="Q78" s="78"/>
      <c r="R78" s="77" t="str">
        <f t="shared" si="37"/>
        <v/>
      </c>
      <c r="S78" s="78"/>
      <c r="T78" s="77" t="str">
        <f t="shared" si="38"/>
        <v/>
      </c>
      <c r="U78" s="76"/>
    </row>
    <row r="79" spans="1:21" ht="18">
      <c r="A79" s="89">
        <v>73</v>
      </c>
      <c r="B79" s="94" t="str">
        <f>IF(details!H79="","",details!H79)</f>
        <v/>
      </c>
      <c r="C79" s="90" t="str">
        <f t="shared" si="26"/>
        <v/>
      </c>
      <c r="D79" s="90"/>
      <c r="E79" s="91" t="str">
        <f t="shared" si="27"/>
        <v/>
      </c>
      <c r="F79" s="81"/>
      <c r="G79" s="81"/>
      <c r="H79" s="79" t="str">
        <f t="shared" si="28"/>
        <v/>
      </c>
      <c r="I79" s="79" t="str">
        <f t="shared" si="29"/>
        <v/>
      </c>
      <c r="J79" s="79" t="str">
        <f t="shared" si="30"/>
        <v/>
      </c>
      <c r="K79" s="80" t="str">
        <f t="shared" si="31"/>
        <v/>
      </c>
      <c r="L79" s="78" t="str">
        <f t="shared" si="32"/>
        <v/>
      </c>
      <c r="M79" s="77" t="str">
        <f t="shared" si="33"/>
        <v/>
      </c>
      <c r="N79" s="78" t="str">
        <f t="shared" si="34"/>
        <v/>
      </c>
      <c r="O79" s="79" t="str">
        <f t="shared" si="35"/>
        <v/>
      </c>
      <c r="P79" s="77" t="str">
        <f t="shared" si="36"/>
        <v/>
      </c>
      <c r="Q79" s="78"/>
      <c r="R79" s="77" t="str">
        <f t="shared" si="37"/>
        <v/>
      </c>
      <c r="S79" s="78"/>
      <c r="T79" s="77" t="str">
        <f t="shared" si="38"/>
        <v/>
      </c>
      <c r="U79" s="76"/>
    </row>
    <row r="80" spans="1:21" ht="18">
      <c r="A80" s="89">
        <v>74</v>
      </c>
      <c r="B80" s="94" t="str">
        <f>IF(details!H80="","",details!H80)</f>
        <v/>
      </c>
      <c r="C80" s="90" t="str">
        <f t="shared" si="26"/>
        <v/>
      </c>
      <c r="D80" s="90"/>
      <c r="E80" s="91" t="str">
        <f t="shared" si="27"/>
        <v/>
      </c>
      <c r="F80" s="81"/>
      <c r="G80" s="81"/>
      <c r="H80" s="79" t="str">
        <f t="shared" si="28"/>
        <v/>
      </c>
      <c r="I80" s="79" t="str">
        <f t="shared" si="29"/>
        <v/>
      </c>
      <c r="J80" s="79" t="str">
        <f t="shared" si="30"/>
        <v/>
      </c>
      <c r="K80" s="80" t="str">
        <f t="shared" si="31"/>
        <v/>
      </c>
      <c r="L80" s="78" t="str">
        <f t="shared" si="32"/>
        <v/>
      </c>
      <c r="M80" s="77" t="str">
        <f t="shared" si="33"/>
        <v/>
      </c>
      <c r="N80" s="78" t="str">
        <f t="shared" si="34"/>
        <v/>
      </c>
      <c r="O80" s="79" t="str">
        <f t="shared" si="35"/>
        <v/>
      </c>
      <c r="P80" s="77" t="str">
        <f t="shared" si="36"/>
        <v/>
      </c>
      <c r="Q80" s="78"/>
      <c r="R80" s="77" t="str">
        <f t="shared" si="37"/>
        <v/>
      </c>
      <c r="S80" s="78"/>
      <c r="T80" s="77" t="str">
        <f t="shared" si="38"/>
        <v/>
      </c>
      <c r="U80" s="76"/>
    </row>
    <row r="81" spans="1:21" ht="18">
      <c r="A81" s="89">
        <v>75</v>
      </c>
      <c r="B81" s="94" t="str">
        <f>IF(details!H81="","",details!H81)</f>
        <v/>
      </c>
      <c r="C81" s="90" t="str">
        <f t="shared" si="26"/>
        <v/>
      </c>
      <c r="D81" s="90"/>
      <c r="E81" s="91" t="str">
        <f t="shared" si="27"/>
        <v/>
      </c>
      <c r="F81" s="81"/>
      <c r="G81" s="81"/>
      <c r="H81" s="79" t="str">
        <f t="shared" si="28"/>
        <v/>
      </c>
      <c r="I81" s="79" t="str">
        <f t="shared" si="29"/>
        <v/>
      </c>
      <c r="J81" s="79" t="str">
        <f t="shared" si="30"/>
        <v/>
      </c>
      <c r="K81" s="80" t="str">
        <f t="shared" si="31"/>
        <v/>
      </c>
      <c r="L81" s="78" t="str">
        <f t="shared" si="32"/>
        <v/>
      </c>
      <c r="M81" s="77" t="str">
        <f t="shared" si="33"/>
        <v/>
      </c>
      <c r="N81" s="78" t="str">
        <f t="shared" si="34"/>
        <v/>
      </c>
      <c r="O81" s="79" t="str">
        <f t="shared" si="35"/>
        <v/>
      </c>
      <c r="P81" s="77" t="str">
        <f t="shared" si="36"/>
        <v/>
      </c>
      <c r="Q81" s="78"/>
      <c r="R81" s="77" t="str">
        <f t="shared" si="37"/>
        <v/>
      </c>
      <c r="S81" s="78"/>
      <c r="T81" s="77" t="str">
        <f t="shared" si="38"/>
        <v/>
      </c>
      <c r="U81" s="76"/>
    </row>
    <row r="82" spans="1:21" ht="18">
      <c r="A82" s="89">
        <v>76</v>
      </c>
      <c r="B82" s="94" t="str">
        <f>IF(details!H82="","",details!H82)</f>
        <v/>
      </c>
      <c r="C82" s="90" t="str">
        <f t="shared" si="26"/>
        <v/>
      </c>
      <c r="D82" s="90"/>
      <c r="E82" s="91" t="str">
        <f t="shared" si="27"/>
        <v/>
      </c>
      <c r="F82" s="81"/>
      <c r="G82" s="81"/>
      <c r="H82" s="79" t="str">
        <f t="shared" si="28"/>
        <v/>
      </c>
      <c r="I82" s="79" t="str">
        <f t="shared" si="29"/>
        <v/>
      </c>
      <c r="J82" s="79" t="str">
        <f t="shared" si="30"/>
        <v/>
      </c>
      <c r="K82" s="80" t="str">
        <f t="shared" si="31"/>
        <v/>
      </c>
      <c r="L82" s="78" t="str">
        <f t="shared" si="32"/>
        <v/>
      </c>
      <c r="M82" s="77" t="str">
        <f t="shared" si="33"/>
        <v/>
      </c>
      <c r="N82" s="78" t="str">
        <f t="shared" si="34"/>
        <v/>
      </c>
      <c r="O82" s="79" t="str">
        <f t="shared" si="35"/>
        <v/>
      </c>
      <c r="P82" s="77" t="str">
        <f t="shared" si="36"/>
        <v/>
      </c>
      <c r="Q82" s="78"/>
      <c r="R82" s="77" t="str">
        <f t="shared" si="37"/>
        <v/>
      </c>
      <c r="S82" s="78"/>
      <c r="T82" s="77" t="str">
        <f t="shared" si="38"/>
        <v/>
      </c>
      <c r="U82" s="76"/>
    </row>
    <row r="83" spans="1:21" ht="18">
      <c r="A83" s="89">
        <v>77</v>
      </c>
      <c r="B83" s="94" t="str">
        <f>IF(details!H83="","",details!H83)</f>
        <v/>
      </c>
      <c r="C83" s="90" t="str">
        <f t="shared" si="26"/>
        <v/>
      </c>
      <c r="D83" s="90"/>
      <c r="E83" s="91" t="str">
        <f t="shared" si="27"/>
        <v/>
      </c>
      <c r="F83" s="81"/>
      <c r="G83" s="81"/>
      <c r="H83" s="79" t="str">
        <f t="shared" si="28"/>
        <v/>
      </c>
      <c r="I83" s="79" t="str">
        <f t="shared" si="29"/>
        <v/>
      </c>
      <c r="J83" s="79" t="str">
        <f t="shared" si="30"/>
        <v/>
      </c>
      <c r="K83" s="80" t="str">
        <f t="shared" si="31"/>
        <v/>
      </c>
      <c r="L83" s="78" t="str">
        <f t="shared" si="32"/>
        <v/>
      </c>
      <c r="M83" s="77" t="str">
        <f t="shared" si="33"/>
        <v/>
      </c>
      <c r="N83" s="78" t="str">
        <f t="shared" si="34"/>
        <v/>
      </c>
      <c r="O83" s="79" t="str">
        <f t="shared" si="35"/>
        <v/>
      </c>
      <c r="P83" s="77" t="str">
        <f t="shared" si="36"/>
        <v/>
      </c>
      <c r="Q83" s="78"/>
      <c r="R83" s="77" t="str">
        <f t="shared" si="37"/>
        <v/>
      </c>
      <c r="S83" s="78"/>
      <c r="T83" s="77" t="str">
        <f t="shared" si="38"/>
        <v/>
      </c>
      <c r="U83" s="76"/>
    </row>
    <row r="84" spans="1:21" ht="18">
      <c r="A84" s="89">
        <v>78</v>
      </c>
      <c r="B84" s="94" t="str">
        <f>IF(details!H84="","",details!H84)</f>
        <v/>
      </c>
      <c r="C84" s="90" t="str">
        <f t="shared" si="26"/>
        <v/>
      </c>
      <c r="D84" s="90"/>
      <c r="E84" s="91" t="str">
        <f t="shared" si="27"/>
        <v/>
      </c>
      <c r="F84" s="81"/>
      <c r="G84" s="81"/>
      <c r="H84" s="79" t="str">
        <f t="shared" si="28"/>
        <v/>
      </c>
      <c r="I84" s="79" t="str">
        <f t="shared" si="29"/>
        <v/>
      </c>
      <c r="J84" s="79" t="str">
        <f t="shared" si="30"/>
        <v/>
      </c>
      <c r="K84" s="80" t="str">
        <f t="shared" si="31"/>
        <v/>
      </c>
      <c r="L84" s="78" t="str">
        <f t="shared" si="32"/>
        <v/>
      </c>
      <c r="M84" s="77" t="str">
        <f t="shared" si="33"/>
        <v/>
      </c>
      <c r="N84" s="78" t="str">
        <f t="shared" si="34"/>
        <v/>
      </c>
      <c r="O84" s="79" t="str">
        <f t="shared" si="35"/>
        <v/>
      </c>
      <c r="P84" s="77" t="str">
        <f t="shared" si="36"/>
        <v/>
      </c>
      <c r="Q84" s="78"/>
      <c r="R84" s="77" t="str">
        <f t="shared" si="37"/>
        <v/>
      </c>
      <c r="S84" s="78"/>
      <c r="T84" s="77" t="str">
        <f t="shared" si="38"/>
        <v/>
      </c>
      <c r="U84" s="76"/>
    </row>
    <row r="85" spans="1:21" ht="18">
      <c r="A85" s="89">
        <v>79</v>
      </c>
      <c r="B85" s="94" t="str">
        <f>IF(details!H85="","",details!H85)</f>
        <v/>
      </c>
      <c r="C85" s="90" t="str">
        <f t="shared" si="26"/>
        <v/>
      </c>
      <c r="D85" s="90"/>
      <c r="E85" s="91" t="str">
        <f t="shared" si="27"/>
        <v/>
      </c>
      <c r="F85" s="81"/>
      <c r="G85" s="81"/>
      <c r="H85" s="79" t="str">
        <f t="shared" si="28"/>
        <v/>
      </c>
      <c r="I85" s="79" t="str">
        <f t="shared" si="29"/>
        <v/>
      </c>
      <c r="J85" s="79" t="str">
        <f t="shared" si="30"/>
        <v/>
      </c>
      <c r="K85" s="80" t="str">
        <f t="shared" si="31"/>
        <v/>
      </c>
      <c r="L85" s="78" t="str">
        <f t="shared" si="32"/>
        <v/>
      </c>
      <c r="M85" s="77" t="str">
        <f t="shared" si="33"/>
        <v/>
      </c>
      <c r="N85" s="78" t="str">
        <f t="shared" si="34"/>
        <v/>
      </c>
      <c r="O85" s="79" t="str">
        <f t="shared" si="35"/>
        <v/>
      </c>
      <c r="P85" s="77" t="str">
        <f t="shared" si="36"/>
        <v/>
      </c>
      <c r="Q85" s="78"/>
      <c r="R85" s="77" t="str">
        <f t="shared" si="37"/>
        <v/>
      </c>
      <c r="S85" s="78"/>
      <c r="T85" s="77" t="str">
        <f t="shared" si="38"/>
        <v/>
      </c>
      <c r="U85" s="76"/>
    </row>
    <row r="86" spans="1:21" ht="18">
      <c r="A86" s="89">
        <v>80</v>
      </c>
      <c r="B86" s="94" t="str">
        <f>IF(details!H86="","",details!H86)</f>
        <v/>
      </c>
      <c r="C86" s="90" t="str">
        <f t="shared" si="26"/>
        <v/>
      </c>
      <c r="D86" s="90"/>
      <c r="E86" s="91" t="str">
        <f t="shared" si="27"/>
        <v/>
      </c>
      <c r="F86" s="81"/>
      <c r="G86" s="81"/>
      <c r="H86" s="79" t="str">
        <f t="shared" si="28"/>
        <v/>
      </c>
      <c r="I86" s="79" t="str">
        <f t="shared" si="29"/>
        <v/>
      </c>
      <c r="J86" s="79" t="str">
        <f t="shared" si="30"/>
        <v/>
      </c>
      <c r="K86" s="80" t="str">
        <f t="shared" si="31"/>
        <v/>
      </c>
      <c r="L86" s="78" t="str">
        <f t="shared" si="32"/>
        <v/>
      </c>
      <c r="M86" s="77" t="str">
        <f t="shared" si="33"/>
        <v/>
      </c>
      <c r="N86" s="78" t="str">
        <f t="shared" si="34"/>
        <v/>
      </c>
      <c r="O86" s="79" t="str">
        <f t="shared" si="35"/>
        <v/>
      </c>
      <c r="P86" s="77" t="str">
        <f t="shared" si="36"/>
        <v/>
      </c>
      <c r="Q86" s="78"/>
      <c r="R86" s="77" t="str">
        <f t="shared" si="37"/>
        <v/>
      </c>
      <c r="S86" s="78"/>
      <c r="T86" s="77" t="str">
        <f t="shared" si="38"/>
        <v/>
      </c>
      <c r="U86" s="76"/>
    </row>
    <row r="87" spans="1:21" ht="18">
      <c r="A87" s="89">
        <v>81</v>
      </c>
      <c r="B87" s="94" t="str">
        <f>IF(details!H87="","",details!H87)</f>
        <v/>
      </c>
      <c r="C87" s="90" t="str">
        <f t="shared" si="26"/>
        <v/>
      </c>
      <c r="D87" s="90"/>
      <c r="E87" s="91" t="str">
        <f t="shared" si="27"/>
        <v/>
      </c>
      <c r="F87" s="81"/>
      <c r="G87" s="81"/>
      <c r="H87" s="79" t="str">
        <f t="shared" si="28"/>
        <v/>
      </c>
      <c r="I87" s="79" t="str">
        <f t="shared" si="29"/>
        <v/>
      </c>
      <c r="J87" s="79" t="str">
        <f t="shared" si="30"/>
        <v/>
      </c>
      <c r="K87" s="80" t="str">
        <f t="shared" si="31"/>
        <v/>
      </c>
      <c r="L87" s="78" t="str">
        <f t="shared" si="32"/>
        <v/>
      </c>
      <c r="M87" s="77" t="str">
        <f t="shared" si="33"/>
        <v/>
      </c>
      <c r="N87" s="78" t="str">
        <f t="shared" si="34"/>
        <v/>
      </c>
      <c r="O87" s="79" t="str">
        <f t="shared" si="35"/>
        <v/>
      </c>
      <c r="P87" s="77" t="str">
        <f t="shared" si="36"/>
        <v/>
      </c>
      <c r="Q87" s="78"/>
      <c r="R87" s="77" t="str">
        <f t="shared" si="37"/>
        <v/>
      </c>
      <c r="S87" s="78"/>
      <c r="T87" s="77" t="str">
        <f t="shared" si="38"/>
        <v/>
      </c>
      <c r="U87" s="76"/>
    </row>
    <row r="88" spans="1:21" ht="18">
      <c r="A88" s="89">
        <v>82</v>
      </c>
      <c r="B88" s="94" t="str">
        <f>IF(details!H88="","",details!H88)</f>
        <v/>
      </c>
      <c r="C88" s="90" t="str">
        <f t="shared" si="26"/>
        <v/>
      </c>
      <c r="D88" s="90"/>
      <c r="E88" s="91" t="str">
        <f t="shared" si="27"/>
        <v/>
      </c>
      <c r="F88" s="81"/>
      <c r="G88" s="81"/>
      <c r="H88" s="79" t="str">
        <f t="shared" si="28"/>
        <v/>
      </c>
      <c r="I88" s="79" t="str">
        <f t="shared" si="29"/>
        <v/>
      </c>
      <c r="J88" s="79" t="str">
        <f t="shared" si="30"/>
        <v/>
      </c>
      <c r="K88" s="80" t="str">
        <f t="shared" si="31"/>
        <v/>
      </c>
      <c r="L88" s="78" t="str">
        <f t="shared" si="32"/>
        <v/>
      </c>
      <c r="M88" s="77" t="str">
        <f t="shared" si="33"/>
        <v/>
      </c>
      <c r="N88" s="78" t="str">
        <f t="shared" si="34"/>
        <v/>
      </c>
      <c r="O88" s="79" t="str">
        <f t="shared" si="35"/>
        <v/>
      </c>
      <c r="P88" s="77" t="str">
        <f t="shared" si="36"/>
        <v/>
      </c>
      <c r="Q88" s="78"/>
      <c r="R88" s="77" t="str">
        <f t="shared" si="37"/>
        <v/>
      </c>
      <c r="S88" s="78"/>
      <c r="T88" s="77" t="str">
        <f t="shared" si="38"/>
        <v/>
      </c>
      <c r="U88" s="76"/>
    </row>
    <row r="89" spans="1:21" ht="18">
      <c r="A89" s="89">
        <v>83</v>
      </c>
      <c r="B89" s="94" t="str">
        <f>IF(details!H89="","",details!H89)</f>
        <v/>
      </c>
      <c r="C89" s="90" t="str">
        <f t="shared" si="26"/>
        <v/>
      </c>
      <c r="D89" s="90"/>
      <c r="E89" s="91" t="str">
        <f t="shared" si="27"/>
        <v/>
      </c>
      <c r="F89" s="81"/>
      <c r="G89" s="81"/>
      <c r="H89" s="79" t="str">
        <f t="shared" si="28"/>
        <v/>
      </c>
      <c r="I89" s="79" t="str">
        <f t="shared" si="29"/>
        <v/>
      </c>
      <c r="J89" s="79" t="str">
        <f t="shared" si="30"/>
        <v/>
      </c>
      <c r="K89" s="80" t="str">
        <f t="shared" si="31"/>
        <v/>
      </c>
      <c r="L89" s="78" t="str">
        <f t="shared" si="32"/>
        <v/>
      </c>
      <c r="M89" s="77" t="str">
        <f t="shared" si="33"/>
        <v/>
      </c>
      <c r="N89" s="78" t="str">
        <f t="shared" si="34"/>
        <v/>
      </c>
      <c r="O89" s="79" t="str">
        <f t="shared" si="35"/>
        <v/>
      </c>
      <c r="P89" s="77" t="str">
        <f t="shared" si="36"/>
        <v/>
      </c>
      <c r="Q89" s="78"/>
      <c r="R89" s="77" t="str">
        <f t="shared" si="37"/>
        <v/>
      </c>
      <c r="S89" s="78"/>
      <c r="T89" s="77" t="str">
        <f t="shared" si="38"/>
        <v/>
      </c>
      <c r="U89" s="76"/>
    </row>
    <row r="90" spans="1:21" ht="18">
      <c r="A90" s="89">
        <v>84</v>
      </c>
      <c r="B90" s="94" t="str">
        <f>IF(details!H90="","",details!H90)</f>
        <v/>
      </c>
      <c r="C90" s="90" t="str">
        <f t="shared" si="26"/>
        <v/>
      </c>
      <c r="D90" s="90"/>
      <c r="E90" s="91" t="str">
        <f t="shared" si="27"/>
        <v/>
      </c>
      <c r="F90" s="81"/>
      <c r="G90" s="81"/>
      <c r="H90" s="79" t="str">
        <f t="shared" si="28"/>
        <v/>
      </c>
      <c r="I90" s="79" t="str">
        <f t="shared" si="29"/>
        <v/>
      </c>
      <c r="J90" s="79" t="str">
        <f t="shared" si="30"/>
        <v/>
      </c>
      <c r="K90" s="80" t="str">
        <f t="shared" si="31"/>
        <v/>
      </c>
      <c r="L90" s="78" t="str">
        <f t="shared" si="32"/>
        <v/>
      </c>
      <c r="M90" s="77" t="str">
        <f t="shared" si="33"/>
        <v/>
      </c>
      <c r="N90" s="78" t="str">
        <f t="shared" si="34"/>
        <v/>
      </c>
      <c r="O90" s="79" t="str">
        <f t="shared" si="35"/>
        <v/>
      </c>
      <c r="P90" s="77" t="str">
        <f t="shared" si="36"/>
        <v/>
      </c>
      <c r="Q90" s="78"/>
      <c r="R90" s="77" t="str">
        <f t="shared" si="37"/>
        <v/>
      </c>
      <c r="S90" s="78"/>
      <c r="T90" s="77" t="str">
        <f t="shared" si="38"/>
        <v/>
      </c>
      <c r="U90" s="76"/>
    </row>
    <row r="91" spans="1:21" ht="18">
      <c r="A91" s="89">
        <v>85</v>
      </c>
      <c r="B91" s="94" t="str">
        <f>IF(details!H91="","",details!H91)</f>
        <v/>
      </c>
      <c r="C91" s="90" t="str">
        <f t="shared" si="26"/>
        <v/>
      </c>
      <c r="D91" s="90"/>
      <c r="E91" s="91" t="str">
        <f t="shared" si="27"/>
        <v/>
      </c>
      <c r="F91" s="81"/>
      <c r="G91" s="81"/>
      <c r="H91" s="79" t="str">
        <f t="shared" si="28"/>
        <v/>
      </c>
      <c r="I91" s="79" t="str">
        <f t="shared" si="29"/>
        <v/>
      </c>
      <c r="J91" s="79" t="str">
        <f t="shared" si="30"/>
        <v/>
      </c>
      <c r="K91" s="80" t="str">
        <f t="shared" si="31"/>
        <v/>
      </c>
      <c r="L91" s="78" t="str">
        <f t="shared" si="32"/>
        <v/>
      </c>
      <c r="M91" s="77" t="str">
        <f t="shared" si="33"/>
        <v/>
      </c>
      <c r="N91" s="78" t="str">
        <f t="shared" si="34"/>
        <v/>
      </c>
      <c r="O91" s="79" t="str">
        <f t="shared" si="35"/>
        <v/>
      </c>
      <c r="P91" s="77" t="str">
        <f t="shared" si="36"/>
        <v/>
      </c>
      <c r="Q91" s="78"/>
      <c r="R91" s="77" t="str">
        <f t="shared" si="37"/>
        <v/>
      </c>
      <c r="S91" s="78"/>
      <c r="T91" s="77" t="str">
        <f t="shared" si="38"/>
        <v/>
      </c>
      <c r="U91" s="76"/>
    </row>
    <row r="92" spans="1:21" ht="18">
      <c r="A92" s="89">
        <v>86</v>
      </c>
      <c r="B92" s="94" t="str">
        <f>IF(details!H92="","",details!H92)</f>
        <v/>
      </c>
      <c r="C92" s="90" t="str">
        <f t="shared" si="26"/>
        <v/>
      </c>
      <c r="D92" s="90"/>
      <c r="E92" s="91" t="str">
        <f t="shared" si="27"/>
        <v/>
      </c>
      <c r="F92" s="81"/>
      <c r="G92" s="81"/>
      <c r="H92" s="79" t="str">
        <f t="shared" si="28"/>
        <v/>
      </c>
      <c r="I92" s="79" t="str">
        <f t="shared" si="29"/>
        <v/>
      </c>
      <c r="J92" s="79" t="str">
        <f t="shared" si="30"/>
        <v/>
      </c>
      <c r="K92" s="80" t="str">
        <f t="shared" si="31"/>
        <v/>
      </c>
      <c r="L92" s="78" t="str">
        <f t="shared" si="32"/>
        <v/>
      </c>
      <c r="M92" s="77" t="str">
        <f t="shared" si="33"/>
        <v/>
      </c>
      <c r="N92" s="78" t="str">
        <f t="shared" si="34"/>
        <v/>
      </c>
      <c r="O92" s="79" t="str">
        <f t="shared" si="35"/>
        <v/>
      </c>
      <c r="P92" s="77" t="str">
        <f t="shared" si="36"/>
        <v/>
      </c>
      <c r="Q92" s="78"/>
      <c r="R92" s="77" t="str">
        <f t="shared" si="37"/>
        <v/>
      </c>
      <c r="S92" s="78"/>
      <c r="T92" s="77" t="str">
        <f t="shared" si="38"/>
        <v/>
      </c>
      <c r="U92" s="76"/>
    </row>
    <row r="93" spans="1:21" ht="18">
      <c r="A93" s="89">
        <v>87</v>
      </c>
      <c r="B93" s="94" t="str">
        <f>IF(details!H93="","",details!H93)</f>
        <v/>
      </c>
      <c r="C93" s="90" t="str">
        <f t="shared" si="26"/>
        <v/>
      </c>
      <c r="D93" s="90"/>
      <c r="E93" s="91" t="str">
        <f t="shared" si="27"/>
        <v/>
      </c>
      <c r="F93" s="81"/>
      <c r="G93" s="81"/>
      <c r="H93" s="79" t="str">
        <f t="shared" si="28"/>
        <v/>
      </c>
      <c r="I93" s="79" t="str">
        <f t="shared" si="29"/>
        <v/>
      </c>
      <c r="J93" s="79" t="str">
        <f t="shared" si="30"/>
        <v/>
      </c>
      <c r="K93" s="80" t="str">
        <f t="shared" si="31"/>
        <v/>
      </c>
      <c r="L93" s="78" t="str">
        <f t="shared" si="32"/>
        <v/>
      </c>
      <c r="M93" s="77" t="str">
        <f t="shared" si="33"/>
        <v/>
      </c>
      <c r="N93" s="78" t="str">
        <f t="shared" si="34"/>
        <v/>
      </c>
      <c r="O93" s="79" t="str">
        <f t="shared" si="35"/>
        <v/>
      </c>
      <c r="P93" s="77" t="str">
        <f t="shared" si="36"/>
        <v/>
      </c>
      <c r="Q93" s="78"/>
      <c r="R93" s="77" t="str">
        <f t="shared" si="37"/>
        <v/>
      </c>
      <c r="S93" s="78"/>
      <c r="T93" s="77" t="str">
        <f t="shared" si="38"/>
        <v/>
      </c>
      <c r="U93" s="76"/>
    </row>
    <row r="94" spans="1:21" ht="18">
      <c r="A94" s="89">
        <v>88</v>
      </c>
      <c r="B94" s="94" t="str">
        <f>IF(details!H94="","",details!H94)</f>
        <v/>
      </c>
      <c r="C94" s="90" t="str">
        <f t="shared" si="26"/>
        <v/>
      </c>
      <c r="D94" s="90"/>
      <c r="E94" s="91" t="str">
        <f t="shared" si="27"/>
        <v/>
      </c>
      <c r="F94" s="81"/>
      <c r="G94" s="81"/>
      <c r="H94" s="79" t="str">
        <f t="shared" si="28"/>
        <v/>
      </c>
      <c r="I94" s="79" t="str">
        <f t="shared" si="29"/>
        <v/>
      </c>
      <c r="J94" s="79" t="str">
        <f t="shared" si="30"/>
        <v/>
      </c>
      <c r="K94" s="80" t="str">
        <f t="shared" si="31"/>
        <v/>
      </c>
      <c r="L94" s="78" t="str">
        <f t="shared" si="32"/>
        <v/>
      </c>
      <c r="M94" s="77" t="str">
        <f t="shared" si="33"/>
        <v/>
      </c>
      <c r="N94" s="78" t="str">
        <f t="shared" si="34"/>
        <v/>
      </c>
      <c r="O94" s="79" t="str">
        <f t="shared" si="35"/>
        <v/>
      </c>
      <c r="P94" s="77" t="str">
        <f t="shared" si="36"/>
        <v/>
      </c>
      <c r="Q94" s="78"/>
      <c r="R94" s="77" t="str">
        <f t="shared" si="37"/>
        <v/>
      </c>
      <c r="S94" s="78"/>
      <c r="T94" s="77" t="str">
        <f t="shared" si="38"/>
        <v/>
      </c>
      <c r="U94" s="76"/>
    </row>
    <row r="95" spans="1:21" ht="18">
      <c r="A95" s="89">
        <v>89</v>
      </c>
      <c r="B95" s="94" t="str">
        <f>IF(details!H95="","",details!H95)</f>
        <v/>
      </c>
      <c r="C95" s="90" t="str">
        <f t="shared" si="26"/>
        <v/>
      </c>
      <c r="D95" s="90"/>
      <c r="E95" s="91" t="str">
        <f t="shared" si="27"/>
        <v/>
      </c>
      <c r="F95" s="81"/>
      <c r="G95" s="81"/>
      <c r="H95" s="79" t="str">
        <f t="shared" si="28"/>
        <v/>
      </c>
      <c r="I95" s="79" t="str">
        <f t="shared" si="29"/>
        <v/>
      </c>
      <c r="J95" s="79" t="str">
        <f t="shared" si="30"/>
        <v/>
      </c>
      <c r="K95" s="80" t="str">
        <f t="shared" si="31"/>
        <v/>
      </c>
      <c r="L95" s="78" t="str">
        <f t="shared" si="32"/>
        <v/>
      </c>
      <c r="M95" s="77" t="str">
        <f t="shared" si="33"/>
        <v/>
      </c>
      <c r="N95" s="78" t="str">
        <f t="shared" si="34"/>
        <v/>
      </c>
      <c r="O95" s="79" t="str">
        <f t="shared" si="35"/>
        <v/>
      </c>
      <c r="P95" s="77" t="str">
        <f t="shared" si="36"/>
        <v/>
      </c>
      <c r="Q95" s="78"/>
      <c r="R95" s="77" t="str">
        <f t="shared" si="37"/>
        <v/>
      </c>
      <c r="S95" s="78"/>
      <c r="T95" s="77" t="str">
        <f t="shared" si="38"/>
        <v/>
      </c>
      <c r="U95" s="76"/>
    </row>
    <row r="96" spans="1:21" ht="18">
      <c r="A96" s="89">
        <v>90</v>
      </c>
      <c r="B96" s="94" t="str">
        <f>IF(details!H96="","",details!H96)</f>
        <v/>
      </c>
      <c r="C96" s="90" t="str">
        <f t="shared" si="26"/>
        <v/>
      </c>
      <c r="D96" s="90"/>
      <c r="E96" s="91" t="str">
        <f t="shared" si="27"/>
        <v/>
      </c>
      <c r="F96" s="81"/>
      <c r="G96" s="81"/>
      <c r="H96" s="79" t="str">
        <f t="shared" si="28"/>
        <v/>
      </c>
      <c r="I96" s="79" t="str">
        <f t="shared" si="29"/>
        <v/>
      </c>
      <c r="J96" s="79" t="str">
        <f t="shared" si="30"/>
        <v/>
      </c>
      <c r="K96" s="80" t="str">
        <f t="shared" si="31"/>
        <v/>
      </c>
      <c r="L96" s="78" t="str">
        <f t="shared" si="32"/>
        <v/>
      </c>
      <c r="M96" s="77" t="str">
        <f t="shared" si="33"/>
        <v/>
      </c>
      <c r="N96" s="78" t="str">
        <f t="shared" si="34"/>
        <v/>
      </c>
      <c r="O96" s="79" t="str">
        <f t="shared" si="35"/>
        <v/>
      </c>
      <c r="P96" s="77" t="str">
        <f t="shared" si="36"/>
        <v/>
      </c>
      <c r="Q96" s="78"/>
      <c r="R96" s="77" t="str">
        <f t="shared" si="37"/>
        <v/>
      </c>
      <c r="S96" s="78"/>
      <c r="T96" s="77" t="str">
        <f t="shared" si="38"/>
        <v/>
      </c>
      <c r="U96" s="76"/>
    </row>
    <row r="97" spans="1:21" ht="18">
      <c r="A97" s="89">
        <v>91</v>
      </c>
      <c r="B97" s="94" t="str">
        <f>IF(details!H97="","",details!H97)</f>
        <v/>
      </c>
      <c r="C97" s="90" t="str">
        <f t="shared" si="26"/>
        <v/>
      </c>
      <c r="D97" s="90"/>
      <c r="E97" s="91" t="str">
        <f t="shared" si="27"/>
        <v/>
      </c>
      <c r="F97" s="81"/>
      <c r="G97" s="81"/>
      <c r="H97" s="79" t="str">
        <f t="shared" si="28"/>
        <v/>
      </c>
      <c r="I97" s="79" t="str">
        <f t="shared" si="29"/>
        <v/>
      </c>
      <c r="J97" s="79" t="str">
        <f t="shared" si="30"/>
        <v/>
      </c>
      <c r="K97" s="80" t="str">
        <f t="shared" si="31"/>
        <v/>
      </c>
      <c r="L97" s="78" t="str">
        <f t="shared" si="32"/>
        <v/>
      </c>
      <c r="M97" s="77" t="str">
        <f t="shared" si="33"/>
        <v/>
      </c>
      <c r="N97" s="78" t="str">
        <f t="shared" si="34"/>
        <v/>
      </c>
      <c r="O97" s="79" t="str">
        <f t="shared" si="35"/>
        <v/>
      </c>
      <c r="P97" s="77" t="str">
        <f t="shared" si="36"/>
        <v/>
      </c>
      <c r="Q97" s="78"/>
      <c r="R97" s="77" t="str">
        <f t="shared" si="37"/>
        <v/>
      </c>
      <c r="S97" s="78"/>
      <c r="T97" s="77" t="str">
        <f t="shared" si="38"/>
        <v/>
      </c>
      <c r="U97" s="76"/>
    </row>
    <row r="98" spans="1:21" ht="18">
      <c r="A98" s="89">
        <v>92</v>
      </c>
      <c r="B98" s="94" t="str">
        <f>IF(details!H98="","",details!H98)</f>
        <v/>
      </c>
      <c r="C98" s="90" t="str">
        <f t="shared" si="26"/>
        <v/>
      </c>
      <c r="D98" s="90"/>
      <c r="E98" s="91" t="str">
        <f t="shared" si="27"/>
        <v/>
      </c>
      <c r="F98" s="81"/>
      <c r="G98" s="81"/>
      <c r="H98" s="79" t="str">
        <f t="shared" si="28"/>
        <v/>
      </c>
      <c r="I98" s="79" t="str">
        <f t="shared" si="29"/>
        <v/>
      </c>
      <c r="J98" s="79" t="str">
        <f t="shared" si="30"/>
        <v/>
      </c>
      <c r="K98" s="80" t="str">
        <f t="shared" si="31"/>
        <v/>
      </c>
      <c r="L98" s="78" t="str">
        <f t="shared" si="32"/>
        <v/>
      </c>
      <c r="M98" s="77" t="str">
        <f t="shared" si="33"/>
        <v/>
      </c>
      <c r="N98" s="78" t="str">
        <f t="shared" si="34"/>
        <v/>
      </c>
      <c r="O98" s="79" t="str">
        <f t="shared" si="35"/>
        <v/>
      </c>
      <c r="P98" s="77" t="str">
        <f t="shared" si="36"/>
        <v/>
      </c>
      <c r="Q98" s="78"/>
      <c r="R98" s="77" t="str">
        <f t="shared" si="37"/>
        <v/>
      </c>
      <c r="S98" s="78"/>
      <c r="T98" s="77" t="str">
        <f t="shared" si="38"/>
        <v/>
      </c>
      <c r="U98" s="76"/>
    </row>
    <row r="99" spans="1:21" ht="18">
      <c r="A99" s="89">
        <v>93</v>
      </c>
      <c r="B99" s="94" t="str">
        <f>IF(details!H99="","",details!H99)</f>
        <v/>
      </c>
      <c r="C99" s="90" t="str">
        <f t="shared" si="26"/>
        <v/>
      </c>
      <c r="D99" s="90"/>
      <c r="E99" s="91" t="str">
        <f t="shared" si="27"/>
        <v/>
      </c>
      <c r="F99" s="81"/>
      <c r="G99" s="81"/>
      <c r="H99" s="79" t="str">
        <f t="shared" si="28"/>
        <v/>
      </c>
      <c r="I99" s="79" t="str">
        <f t="shared" si="29"/>
        <v/>
      </c>
      <c r="J99" s="79" t="str">
        <f t="shared" si="30"/>
        <v/>
      </c>
      <c r="K99" s="80" t="str">
        <f t="shared" si="31"/>
        <v/>
      </c>
      <c r="L99" s="78" t="str">
        <f t="shared" si="32"/>
        <v/>
      </c>
      <c r="M99" s="77" t="str">
        <f t="shared" si="33"/>
        <v/>
      </c>
      <c r="N99" s="78" t="str">
        <f t="shared" si="34"/>
        <v/>
      </c>
      <c r="O99" s="79" t="str">
        <f t="shared" si="35"/>
        <v/>
      </c>
      <c r="P99" s="77" t="str">
        <f t="shared" si="36"/>
        <v/>
      </c>
      <c r="Q99" s="78"/>
      <c r="R99" s="77" t="str">
        <f t="shared" si="37"/>
        <v/>
      </c>
      <c r="S99" s="78"/>
      <c r="T99" s="77" t="str">
        <f t="shared" si="38"/>
        <v/>
      </c>
      <c r="U99" s="76"/>
    </row>
    <row r="100" spans="1:21" ht="18">
      <c r="A100" s="89">
        <v>94</v>
      </c>
      <c r="B100" s="94" t="str">
        <f>IF(details!H100="","",details!H100)</f>
        <v/>
      </c>
      <c r="C100" s="90" t="str">
        <f t="shared" si="26"/>
        <v/>
      </c>
      <c r="D100" s="90"/>
      <c r="E100" s="91" t="str">
        <f t="shared" si="27"/>
        <v/>
      </c>
      <c r="F100" s="81"/>
      <c r="G100" s="81"/>
      <c r="H100" s="79" t="str">
        <f t="shared" si="28"/>
        <v/>
      </c>
      <c r="I100" s="79" t="str">
        <f t="shared" si="29"/>
        <v/>
      </c>
      <c r="J100" s="79" t="str">
        <f t="shared" si="30"/>
        <v/>
      </c>
      <c r="K100" s="80" t="str">
        <f t="shared" si="31"/>
        <v/>
      </c>
      <c r="L100" s="78" t="str">
        <f t="shared" si="32"/>
        <v/>
      </c>
      <c r="M100" s="77" t="str">
        <f t="shared" si="33"/>
        <v/>
      </c>
      <c r="N100" s="78" t="str">
        <f t="shared" si="34"/>
        <v/>
      </c>
      <c r="O100" s="79" t="str">
        <f t="shared" si="35"/>
        <v/>
      </c>
      <c r="P100" s="77" t="str">
        <f t="shared" si="36"/>
        <v/>
      </c>
      <c r="Q100" s="78"/>
      <c r="R100" s="77" t="str">
        <f t="shared" si="37"/>
        <v/>
      </c>
      <c r="S100" s="78"/>
      <c r="T100" s="77" t="str">
        <f t="shared" si="38"/>
        <v/>
      </c>
      <c r="U100" s="76"/>
    </row>
    <row r="101" spans="1:21" ht="18">
      <c r="A101" s="89">
        <v>95</v>
      </c>
      <c r="B101" s="94" t="str">
        <f>IF(details!H101="","",details!H101)</f>
        <v/>
      </c>
      <c r="C101" s="90" t="str">
        <f t="shared" si="26"/>
        <v/>
      </c>
      <c r="D101" s="90"/>
      <c r="E101" s="91" t="str">
        <f t="shared" si="27"/>
        <v/>
      </c>
      <c r="F101" s="81"/>
      <c r="G101" s="81"/>
      <c r="H101" s="79" t="str">
        <f t="shared" si="28"/>
        <v/>
      </c>
      <c r="I101" s="79" t="str">
        <f t="shared" si="29"/>
        <v/>
      </c>
      <c r="J101" s="79" t="str">
        <f t="shared" si="30"/>
        <v/>
      </c>
      <c r="K101" s="80" t="str">
        <f t="shared" si="31"/>
        <v/>
      </c>
      <c r="L101" s="78" t="str">
        <f t="shared" si="32"/>
        <v/>
      </c>
      <c r="M101" s="77" t="str">
        <f t="shared" si="33"/>
        <v/>
      </c>
      <c r="N101" s="78" t="str">
        <f t="shared" si="34"/>
        <v/>
      </c>
      <c r="O101" s="79" t="str">
        <f t="shared" si="35"/>
        <v/>
      </c>
      <c r="P101" s="77" t="str">
        <f t="shared" si="36"/>
        <v/>
      </c>
      <c r="Q101" s="78"/>
      <c r="R101" s="77" t="str">
        <f t="shared" si="37"/>
        <v/>
      </c>
      <c r="S101" s="78"/>
      <c r="T101" s="77" t="str">
        <f t="shared" si="38"/>
        <v/>
      </c>
      <c r="U101" s="76"/>
    </row>
    <row r="102" spans="1:21" ht="18">
      <c r="A102" s="89">
        <v>96</v>
      </c>
      <c r="B102" s="94" t="str">
        <f>IF(details!H102="","",details!H102)</f>
        <v/>
      </c>
      <c r="C102" s="90" t="str">
        <f t="shared" si="26"/>
        <v/>
      </c>
      <c r="D102" s="90"/>
      <c r="E102" s="91" t="str">
        <f t="shared" si="27"/>
        <v/>
      </c>
      <c r="F102" s="81"/>
      <c r="G102" s="81"/>
      <c r="H102" s="79" t="str">
        <f t="shared" si="28"/>
        <v/>
      </c>
      <c r="I102" s="79" t="str">
        <f t="shared" si="29"/>
        <v/>
      </c>
      <c r="J102" s="79" t="str">
        <f t="shared" si="30"/>
        <v/>
      </c>
      <c r="K102" s="80" t="str">
        <f t="shared" si="31"/>
        <v/>
      </c>
      <c r="L102" s="78" t="str">
        <f t="shared" si="32"/>
        <v/>
      </c>
      <c r="M102" s="77" t="str">
        <f t="shared" si="33"/>
        <v/>
      </c>
      <c r="N102" s="78" t="str">
        <f t="shared" si="34"/>
        <v/>
      </c>
      <c r="O102" s="79" t="str">
        <f t="shared" si="35"/>
        <v/>
      </c>
      <c r="P102" s="77" t="str">
        <f t="shared" si="36"/>
        <v/>
      </c>
      <c r="Q102" s="78"/>
      <c r="R102" s="77" t="str">
        <f t="shared" si="37"/>
        <v/>
      </c>
      <c r="S102" s="78"/>
      <c r="T102" s="77" t="str">
        <f t="shared" si="38"/>
        <v/>
      </c>
      <c r="U102" s="76"/>
    </row>
    <row r="103" spans="1:21" ht="18">
      <c r="A103" s="89">
        <v>97</v>
      </c>
      <c r="B103" s="94" t="str">
        <f>IF(details!H103="","",details!H103)</f>
        <v/>
      </c>
      <c r="C103" s="90" t="str">
        <f t="shared" si="26"/>
        <v/>
      </c>
      <c r="D103" s="90"/>
      <c r="E103" s="91" t="str">
        <f t="shared" si="27"/>
        <v/>
      </c>
      <c r="F103" s="81"/>
      <c r="G103" s="81"/>
      <c r="H103" s="79" t="str">
        <f t="shared" si="28"/>
        <v/>
      </c>
      <c r="I103" s="79" t="str">
        <f t="shared" si="29"/>
        <v/>
      </c>
      <c r="J103" s="79" t="str">
        <f t="shared" si="30"/>
        <v/>
      </c>
      <c r="K103" s="80" t="str">
        <f t="shared" si="31"/>
        <v/>
      </c>
      <c r="L103" s="78" t="str">
        <f t="shared" si="32"/>
        <v/>
      </c>
      <c r="M103" s="77" t="str">
        <f t="shared" si="33"/>
        <v/>
      </c>
      <c r="N103" s="78" t="str">
        <f t="shared" si="34"/>
        <v/>
      </c>
      <c r="O103" s="79" t="str">
        <f t="shared" si="35"/>
        <v/>
      </c>
      <c r="P103" s="77" t="str">
        <f>IF(O103="","",IF(O103&lt;=1999,"mUuhl lkS","nks gtkj"))</f>
        <v/>
      </c>
      <c r="Q103" s="78"/>
      <c r="R103" s="77" t="str">
        <f t="shared" si="37"/>
        <v/>
      </c>
      <c r="S103" s="78"/>
      <c r="T103" s="77" t="str">
        <f t="shared" si="38"/>
        <v/>
      </c>
      <c r="U103" s="76"/>
    </row>
    <row r="104" spans="1:21" ht="18">
      <c r="A104" s="89">
        <v>98</v>
      </c>
      <c r="B104" s="94" t="str">
        <f>IF(details!H104="","",details!H104)</f>
        <v/>
      </c>
      <c r="C104" s="90" t="str">
        <f t="shared" si="26"/>
        <v/>
      </c>
      <c r="D104" s="90"/>
      <c r="E104" s="91" t="str">
        <f t="shared" si="27"/>
        <v/>
      </c>
      <c r="F104" s="81"/>
      <c r="G104" s="81"/>
      <c r="H104" s="79" t="str">
        <f t="shared" si="28"/>
        <v/>
      </c>
      <c r="I104" s="79" t="str">
        <f t="shared" si="29"/>
        <v/>
      </c>
      <c r="J104" s="79" t="str">
        <f t="shared" si="30"/>
        <v/>
      </c>
      <c r="K104" s="80" t="str">
        <f t="shared" si="31"/>
        <v/>
      </c>
      <c r="L104" s="78" t="str">
        <f t="shared" si="32"/>
        <v/>
      </c>
      <c r="M104" s="77" t="str">
        <f t="shared" si="33"/>
        <v/>
      </c>
      <c r="N104" s="78" t="str">
        <f t="shared" si="34"/>
        <v/>
      </c>
      <c r="O104" s="79" t="str">
        <f t="shared" si="35"/>
        <v/>
      </c>
      <c r="P104" s="77" t="str">
        <f>IF(O104="","",IF(O104&lt;=1999,"mUuhl lkS","nks gtkj"))</f>
        <v/>
      </c>
      <c r="Q104" s="78"/>
      <c r="R104" s="77" t="str">
        <f t="shared" si="37"/>
        <v/>
      </c>
      <c r="S104" s="78"/>
      <c r="T104" s="77" t="str">
        <f t="shared" si="38"/>
        <v/>
      </c>
      <c r="U104" s="76"/>
    </row>
    <row r="105" spans="1:21" ht="18">
      <c r="A105" s="89">
        <v>99</v>
      </c>
      <c r="B105" s="94" t="str">
        <f>IF(details!H105="","",details!H105)</f>
        <v/>
      </c>
      <c r="C105" s="90" t="str">
        <f t="shared" si="26"/>
        <v/>
      </c>
      <c r="D105" s="90"/>
      <c r="E105" s="91" t="str">
        <f t="shared" si="27"/>
        <v/>
      </c>
      <c r="F105" s="81"/>
      <c r="G105" s="81"/>
      <c r="H105" s="79" t="str">
        <f t="shared" si="28"/>
        <v/>
      </c>
      <c r="I105" s="79" t="str">
        <f t="shared" si="29"/>
        <v/>
      </c>
      <c r="J105" s="79" t="str">
        <f t="shared" si="30"/>
        <v/>
      </c>
      <c r="K105" s="80" t="str">
        <f t="shared" si="31"/>
        <v/>
      </c>
      <c r="L105" s="78" t="str">
        <f t="shared" si="32"/>
        <v/>
      </c>
      <c r="M105" s="77" t="str">
        <f t="shared" si="33"/>
        <v/>
      </c>
      <c r="N105" s="78" t="str">
        <f t="shared" si="34"/>
        <v/>
      </c>
      <c r="O105" s="79" t="str">
        <f t="shared" si="35"/>
        <v/>
      </c>
      <c r="P105" s="77" t="str">
        <f>IF(O105="","",IF(O105&lt;=1999,"mUuhl lkS","nks gtkj"))</f>
        <v/>
      </c>
      <c r="Q105" s="78"/>
      <c r="R105" s="77" t="str">
        <f t="shared" si="37"/>
        <v/>
      </c>
      <c r="S105" s="78"/>
      <c r="T105" s="77" t="str">
        <f t="shared" si="38"/>
        <v/>
      </c>
      <c r="U105" s="76"/>
    </row>
    <row r="106" spans="1:21" ht="18">
      <c r="A106" s="89">
        <v>100</v>
      </c>
      <c r="B106" s="94" t="str">
        <f>IF(details!H106="","",details!H106)</f>
        <v/>
      </c>
      <c r="C106" s="90" t="str">
        <f t="shared" si="26"/>
        <v/>
      </c>
      <c r="D106" s="90"/>
      <c r="E106" s="91" t="str">
        <f t="shared" si="27"/>
        <v/>
      </c>
      <c r="F106" s="81"/>
      <c r="G106" s="81"/>
      <c r="H106" s="79" t="str">
        <f t="shared" si="28"/>
        <v/>
      </c>
      <c r="I106" s="79" t="str">
        <f t="shared" si="29"/>
        <v/>
      </c>
      <c r="J106" s="79" t="str">
        <f t="shared" si="30"/>
        <v/>
      </c>
      <c r="K106" s="80" t="str">
        <f t="shared" si="31"/>
        <v/>
      </c>
      <c r="L106" s="78" t="str">
        <f t="shared" si="32"/>
        <v/>
      </c>
      <c r="M106" s="77" t="str">
        <f t="shared" si="33"/>
        <v/>
      </c>
      <c r="N106" s="78" t="str">
        <f t="shared" si="34"/>
        <v/>
      </c>
      <c r="O106" s="79" t="str">
        <f t="shared" si="35"/>
        <v/>
      </c>
      <c r="P106" s="77" t="str">
        <f>IF(O106="","",IF(O106&lt;=1999,"mUuhl lkS","nks gtkj"))</f>
        <v/>
      </c>
      <c r="Q106" s="78"/>
      <c r="R106" s="77" t="str">
        <f t="shared" si="37"/>
        <v/>
      </c>
      <c r="S106" s="78"/>
      <c r="T106" s="77" t="str">
        <f t="shared" si="38"/>
        <v/>
      </c>
      <c r="U106" s="76"/>
    </row>
  </sheetData>
  <sheetProtection password="B68B" sheet="1" objects="1" scenarios="1"/>
  <mergeCells count="10">
    <mergeCell ref="H1:U4"/>
    <mergeCell ref="A2:E3"/>
    <mergeCell ref="C5:D5"/>
    <mergeCell ref="A1:E1"/>
    <mergeCell ref="A4:E4"/>
    <mergeCell ref="O5:R5"/>
    <mergeCell ref="K5:L5"/>
    <mergeCell ref="H5:H6"/>
    <mergeCell ref="I5:I6"/>
    <mergeCell ref="J5:J6"/>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C000"/>
  </sheetPr>
  <dimension ref="A1:JC140"/>
  <sheetViews>
    <sheetView zoomScale="150" zoomScaleNormal="150" zoomScalePageLayoutView="150" workbookViewId="0">
      <pane xSplit="4" ySplit="7" topLeftCell="E94" activePane="bottomRight" state="frozen"/>
      <selection pane="topRight" activeCell="E1" sqref="E1"/>
      <selection pane="bottomLeft" activeCell="A8" sqref="A8"/>
      <selection pane="bottomRight" activeCell="G3" sqref="G3"/>
    </sheetView>
  </sheetViews>
  <sheetFormatPr baseColWidth="10" defaultColWidth="9.1640625" defaultRowHeight="0" customHeight="1" zeroHeight="1" x14ac:dyDescent="0"/>
  <cols>
    <col min="1" max="1" width="3.6640625" style="4" customWidth="1"/>
    <col min="2" max="2" width="3.1640625" style="4" customWidth="1"/>
    <col min="3" max="3" width="2.6640625" style="21" customWidth="1"/>
    <col min="4" max="5" width="4.33203125" style="22" customWidth="1"/>
    <col min="6" max="6" width="4.5" style="22" customWidth="1"/>
    <col min="7" max="8" width="9.33203125" style="22" customWidth="1"/>
    <col min="9" max="9" width="16.33203125" style="22" customWidth="1"/>
    <col min="10" max="10" width="12.1640625" style="23" customWidth="1"/>
    <col min="11" max="11" width="11.5" style="23" customWidth="1"/>
    <col min="12" max="12" width="9.83203125" style="23" customWidth="1"/>
    <col min="13" max="20" width="2.6640625" style="4" customWidth="1"/>
    <col min="21" max="24" width="2.6640625" style="2" customWidth="1"/>
    <col min="25" max="25" width="2.6640625" style="4" customWidth="1"/>
    <col min="26" max="26" width="3.5" style="4" customWidth="1"/>
    <col min="27" max="27" width="3" style="2" bestFit="1" customWidth="1"/>
    <col min="28" max="28" width="3.6640625" style="2" customWidth="1"/>
    <col min="29" max="30" width="3.6640625" style="4" customWidth="1"/>
    <col min="31" max="31" width="3" style="4" customWidth="1"/>
    <col min="32" max="32" width="2.5" style="2" customWidth="1"/>
    <col min="33" max="33" width="3.33203125" style="2" hidden="1" customWidth="1"/>
    <col min="34" max="34" width="3.1640625" style="2" hidden="1" customWidth="1"/>
    <col min="35" max="37" width="2.6640625" style="4" customWidth="1"/>
    <col min="38" max="38" width="2.6640625" style="2" customWidth="1"/>
    <col min="39" max="39" width="2.6640625" style="4" customWidth="1"/>
    <col min="40" max="40" width="2.6640625" style="2" customWidth="1"/>
    <col min="41" max="47" width="2.6640625" style="4" customWidth="1"/>
    <col min="48" max="48" width="3.1640625" style="4" customWidth="1"/>
    <col min="49" max="50" width="2.6640625" style="4" customWidth="1"/>
    <col min="51" max="51" width="4" style="4" customWidth="1"/>
    <col min="52" max="54" width="3.5" style="2" customWidth="1"/>
    <col min="55" max="55" width="3.83203125" style="2" hidden="1" customWidth="1"/>
    <col min="56" max="56" width="3.33203125" style="2" hidden="1" customWidth="1"/>
    <col min="57" max="57" width="3.1640625" style="2" customWidth="1"/>
    <col min="58" max="60" width="2.6640625" style="4" customWidth="1"/>
    <col min="61" max="61" width="2.6640625" style="2" customWidth="1"/>
    <col min="62" max="62" width="2.6640625" style="4" customWidth="1"/>
    <col min="63" max="63" width="2.6640625" style="2" customWidth="1"/>
    <col min="64" max="64" width="2.6640625" style="4" customWidth="1"/>
    <col min="65" max="65" width="3.6640625" style="4" customWidth="1"/>
    <col min="66" max="67" width="2.6640625" style="4" customWidth="1"/>
    <col min="68" max="68" width="3" style="4" customWidth="1"/>
    <col min="69" max="70" width="2.6640625" style="4" customWidth="1"/>
    <col min="71" max="71" width="3.5" style="4" customWidth="1"/>
    <col min="72" max="72" width="2.6640625" style="4" customWidth="1"/>
    <col min="73" max="73" width="3.33203125" style="4" customWidth="1"/>
    <col min="74" max="74" width="3.5" style="4" customWidth="1"/>
    <col min="75" max="75" width="3.83203125" style="2" customWidth="1"/>
    <col min="76" max="76" width="3.6640625" style="2" customWidth="1"/>
    <col min="77" max="77" width="3.33203125" style="2" customWidth="1"/>
    <col min="78" max="78" width="3.5" style="2" customWidth="1"/>
    <col min="79" max="79" width="3.33203125" style="2" customWidth="1"/>
    <col min="80" max="82" width="2.6640625" style="4" customWidth="1"/>
    <col min="83" max="84" width="2.6640625" style="2" customWidth="1"/>
    <col min="85" max="92" width="2.6640625" style="4" customWidth="1"/>
    <col min="93" max="93" width="3.5" style="4" customWidth="1"/>
    <col min="94" max="95" width="2.6640625" style="4" customWidth="1"/>
    <col min="96" max="96" width="3.5" style="4" customWidth="1"/>
    <col min="97" max="99" width="3.5" style="2" customWidth="1"/>
    <col min="100" max="101" width="3.33203125" style="2" customWidth="1"/>
    <col min="102" max="114" width="2.6640625" style="2" customWidth="1"/>
    <col min="115" max="115" width="3.33203125" style="2" customWidth="1"/>
    <col min="116" max="117" width="2.6640625" style="2" customWidth="1"/>
    <col min="118" max="120" width="3.33203125" style="2" customWidth="1"/>
    <col min="121" max="121" width="2.5" style="2" customWidth="1"/>
    <col min="122" max="123" width="3.33203125" style="2" hidden="1" customWidth="1"/>
    <col min="124" max="136" width="2.6640625" style="2" customWidth="1"/>
    <col min="137" max="137" width="3.6640625" style="2" customWidth="1"/>
    <col min="138" max="139" width="2.6640625" style="2" customWidth="1"/>
    <col min="140" max="143" width="3.33203125" style="2" customWidth="1"/>
    <col min="144" max="144" width="3.5" style="2" hidden="1" customWidth="1"/>
    <col min="145" max="145" width="3.33203125" style="2" hidden="1" customWidth="1"/>
    <col min="146" max="150" width="2.6640625" style="4" customWidth="1"/>
    <col min="151" max="153" width="3" style="2" customWidth="1"/>
    <col min="154" max="155" width="3" style="2" hidden="1" customWidth="1"/>
    <col min="156" max="157" width="3" style="4" customWidth="1"/>
    <col min="158" max="158" width="3" style="5" customWidth="1"/>
    <col min="159" max="160" width="3" style="4" customWidth="1"/>
    <col min="161" max="163" width="3" style="5" customWidth="1"/>
    <col min="164" max="165" width="3" style="5" hidden="1" customWidth="1"/>
    <col min="166" max="166" width="3" style="4" customWidth="1"/>
    <col min="167" max="173" width="3" style="5" customWidth="1"/>
    <col min="174" max="175" width="3" style="5" hidden="1" customWidth="1"/>
    <col min="176" max="176" width="3" style="6" customWidth="1"/>
    <col min="177" max="177" width="3" style="4" customWidth="1"/>
    <col min="178" max="200" width="3.33203125" style="4" customWidth="1"/>
    <col min="201" max="201" width="2.6640625" style="4" bestFit="1" customWidth="1"/>
    <col min="202" max="203" width="4" style="4" bestFit="1" customWidth="1"/>
    <col min="204" max="204" width="2.83203125" style="4" customWidth="1"/>
    <col min="205" max="205" width="4" style="4" bestFit="1" customWidth="1"/>
    <col min="206" max="206" width="3.6640625" style="4" bestFit="1" customWidth="1"/>
    <col min="207" max="207" width="3.83203125" style="4" customWidth="1"/>
    <col min="208" max="211" width="3.83203125" style="4" hidden="1" customWidth="1"/>
    <col min="212" max="212" width="7.83203125" style="4" customWidth="1"/>
    <col min="213" max="213" width="5.33203125" style="4" customWidth="1"/>
    <col min="214" max="214" width="5.1640625" style="4" customWidth="1"/>
    <col min="215" max="215" width="6.5" style="4" bestFit="1" customWidth="1"/>
    <col min="216" max="216" width="6.5" style="4" hidden="1" customWidth="1"/>
    <col min="217" max="217" width="3.33203125" style="4" customWidth="1"/>
    <col min="218" max="218" width="4.33203125" style="4" customWidth="1"/>
    <col min="219" max="219" width="3.5" style="4" customWidth="1"/>
    <col min="220" max="221" width="3.33203125" style="4" customWidth="1"/>
    <col min="222" max="222" width="8.5" style="4" customWidth="1"/>
    <col min="223" max="223" width="3.33203125" style="4" customWidth="1"/>
    <col min="224" max="224" width="5.33203125" style="4" customWidth="1"/>
    <col min="225" max="225" width="3.5" style="4" customWidth="1"/>
    <col min="226" max="226" width="4" style="4" customWidth="1"/>
    <col min="227" max="227" width="13.6640625" style="4" customWidth="1"/>
    <col min="228" max="228" width="5.6640625" style="4" customWidth="1"/>
    <col min="229" max="229" width="5.33203125" style="4" customWidth="1"/>
    <col min="230" max="230" width="6.5" style="4" customWidth="1"/>
    <col min="231" max="231" width="6.6640625" style="4" bestFit="1" customWidth="1"/>
    <col min="232" max="240" width="6.6640625" style="4" customWidth="1"/>
    <col min="241" max="241" width="10.33203125" style="4" customWidth="1"/>
    <col min="242" max="242" width="6.6640625" style="4" customWidth="1"/>
    <col min="243" max="263" width="4.6640625" style="4" customWidth="1"/>
    <col min="264" max="16384" width="9.1640625" style="4"/>
  </cols>
  <sheetData>
    <row r="1" spans="1:263" s="24" customFormat="1" ht="14.5" customHeight="1">
      <c r="A1" s="1031" t="str">
        <f>details!A1</f>
        <v>jk- ck- ek/;fed fo|ky; uohu] fuEckgsM+k</v>
      </c>
      <c r="B1" s="1023"/>
      <c r="C1" s="1023"/>
      <c r="D1" s="1023"/>
      <c r="E1" s="1023"/>
      <c r="F1" s="1023"/>
      <c r="G1" s="1023"/>
      <c r="H1" s="1023"/>
      <c r="I1" s="1023"/>
      <c r="J1" s="1023"/>
      <c r="K1" s="1023"/>
      <c r="L1" s="1023"/>
      <c r="M1" s="1023"/>
      <c r="N1" s="1023"/>
      <c r="O1" s="1023"/>
      <c r="P1" s="1023"/>
      <c r="Q1" s="1023"/>
      <c r="R1" s="1023"/>
      <c r="S1" s="1023"/>
      <c r="T1" s="1023"/>
      <c r="U1" s="1023"/>
      <c r="V1" s="1023"/>
      <c r="W1" s="1023"/>
      <c r="X1" s="1023"/>
      <c r="Y1" s="1023"/>
      <c r="Z1" s="1023"/>
      <c r="AA1" s="1023"/>
      <c r="AB1" s="1023"/>
      <c r="AC1" s="1023"/>
      <c r="AD1" s="1023"/>
      <c r="AE1" s="1023"/>
      <c r="AF1" s="1023"/>
      <c r="AG1" s="1023"/>
      <c r="AH1" s="1023"/>
      <c r="AI1" s="1023"/>
      <c r="AJ1" s="1023"/>
      <c r="AK1" s="1023"/>
      <c r="AL1" s="1023"/>
      <c r="AM1" s="1023"/>
      <c r="AN1" s="1023"/>
      <c r="AO1" s="1023"/>
      <c r="AP1" s="1023"/>
      <c r="AQ1" s="1023"/>
      <c r="AR1" s="1023"/>
      <c r="AS1" s="1023" t="s">
        <v>70</v>
      </c>
      <c r="AT1" s="1023"/>
      <c r="AU1" s="1023"/>
      <c r="AV1" s="1023"/>
      <c r="AW1" s="1023"/>
      <c r="AX1" s="1023"/>
      <c r="AY1" s="1023"/>
      <c r="AZ1" s="1023"/>
      <c r="BA1" s="1023"/>
      <c r="BB1" s="1023"/>
      <c r="BC1" s="1023"/>
      <c r="BD1" s="1023"/>
      <c r="BE1" s="1023"/>
      <c r="BF1" s="1023"/>
      <c r="BG1" s="1023"/>
      <c r="BH1" s="1023"/>
      <c r="BI1" s="1023"/>
      <c r="BJ1" s="1023"/>
      <c r="BK1" s="1023"/>
      <c r="BL1" s="1023"/>
      <c r="BM1" s="1023"/>
      <c r="BN1" s="1023"/>
      <c r="BO1" s="1023"/>
      <c r="BP1" s="1023"/>
      <c r="BQ1" s="1023"/>
      <c r="BR1" s="1023"/>
      <c r="BS1" s="1023"/>
      <c r="BT1" s="1023"/>
      <c r="BU1" s="1023"/>
      <c r="BV1" s="1023"/>
      <c r="BW1" s="1023"/>
      <c r="BX1" s="1023"/>
      <c r="BY1" s="1023"/>
      <c r="BZ1" s="1023"/>
      <c r="CA1" s="1023"/>
      <c r="CB1" s="1023"/>
      <c r="CC1" s="1023"/>
      <c r="CD1" s="1023"/>
      <c r="CE1" s="1023"/>
      <c r="CF1" s="1023"/>
      <c r="CG1" s="1023"/>
      <c r="CH1" s="1023"/>
      <c r="CI1" s="1023"/>
      <c r="CJ1" s="1023"/>
      <c r="CK1" s="1023"/>
      <c r="CL1" s="1023"/>
      <c r="CM1" s="1023"/>
      <c r="CN1" s="1023"/>
      <c r="CO1" s="1023"/>
      <c r="CP1" s="1023"/>
      <c r="CQ1" s="1023"/>
      <c r="CR1" s="1023"/>
      <c r="CS1" s="1023"/>
      <c r="CT1" s="1023"/>
      <c r="CU1" s="1023"/>
      <c r="CV1" s="1023"/>
      <c r="CW1" s="1023"/>
      <c r="CX1" s="1023"/>
      <c r="CY1" s="1023"/>
      <c r="CZ1" s="1023"/>
      <c r="DA1" s="1023" t="str">
        <f>A1</f>
        <v>jk- ck- ek/;fed fo|ky; uohu] fuEckgsM+k</v>
      </c>
      <c r="DB1" s="1023"/>
      <c r="DC1" s="1023"/>
      <c r="DD1" s="1023"/>
      <c r="DE1" s="1023"/>
      <c r="DF1" s="1023"/>
      <c r="DG1" s="1023"/>
      <c r="DH1" s="1023"/>
      <c r="DI1" s="1023"/>
      <c r="DJ1" s="1023"/>
      <c r="DK1" s="1023"/>
      <c r="DL1" s="1023"/>
      <c r="DM1" s="1023"/>
      <c r="DN1" s="1023"/>
      <c r="DO1" s="1023"/>
      <c r="DP1" s="1023"/>
      <c r="DQ1" s="1023"/>
      <c r="DR1" s="1023"/>
      <c r="DS1" s="1023"/>
      <c r="DT1" s="1023"/>
      <c r="DU1" s="1023"/>
      <c r="DV1" s="1023"/>
      <c r="DW1" s="1023"/>
      <c r="DX1" s="1023"/>
      <c r="DY1" s="1023"/>
      <c r="DZ1" s="1023"/>
      <c r="EA1" s="1023"/>
      <c r="EB1" s="1023"/>
      <c r="EC1" s="1023"/>
      <c r="ED1" s="1023"/>
      <c r="EE1" s="1023"/>
      <c r="EF1" s="1023"/>
      <c r="EG1" s="1023"/>
      <c r="EH1" s="1023"/>
      <c r="EI1" s="1023"/>
      <c r="EJ1" s="1023"/>
      <c r="EK1" s="1023"/>
      <c r="EL1" s="1023"/>
      <c r="EM1" s="1023"/>
      <c r="EN1" s="1023"/>
      <c r="EO1" s="1023"/>
      <c r="EP1" s="1023"/>
      <c r="EQ1" s="1023"/>
      <c r="ER1" s="1023"/>
      <c r="ES1" s="1023"/>
      <c r="ET1" s="960" t="str">
        <f>AS1</f>
        <v>ijh{kk ifj.kke i=d</v>
      </c>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1013" t="s">
        <v>22</v>
      </c>
      <c r="FU1" s="1014"/>
      <c r="FV1" s="1014"/>
      <c r="FW1" s="1014"/>
      <c r="FX1" s="1014"/>
      <c r="FY1" s="1014"/>
      <c r="FZ1" s="1014"/>
      <c r="GA1" s="1014"/>
      <c r="GB1" s="1014"/>
      <c r="GC1" s="1014"/>
      <c r="GD1" s="1014"/>
      <c r="GE1" s="1014"/>
      <c r="GF1" s="1014"/>
      <c r="GG1" s="1014"/>
      <c r="GH1" s="1014"/>
      <c r="GI1" s="1014"/>
      <c r="GJ1" s="1014"/>
      <c r="GK1" s="1014"/>
      <c r="GL1" s="1014"/>
      <c r="GM1" s="1014"/>
      <c r="GN1" s="1014"/>
      <c r="GO1" s="1014"/>
      <c r="GP1" s="1014"/>
      <c r="GQ1" s="1014"/>
      <c r="GR1" s="1014"/>
      <c r="GS1" s="1014"/>
      <c r="GT1" s="1014"/>
      <c r="GU1" s="1014"/>
      <c r="GV1" s="1014"/>
      <c r="GW1" s="1014"/>
      <c r="GX1" s="1014"/>
      <c r="GY1" s="1014"/>
      <c r="GZ1" s="1014"/>
      <c r="HA1" s="1014"/>
      <c r="HB1" s="1014"/>
      <c r="HC1" s="1015"/>
      <c r="HD1" s="941" t="s">
        <v>473</v>
      </c>
      <c r="HE1" s="941"/>
      <c r="HF1" s="941"/>
      <c r="HG1" s="941"/>
      <c r="HH1" s="941"/>
      <c r="HI1" s="941"/>
      <c r="HJ1" s="941"/>
      <c r="HK1" s="947" t="s">
        <v>130</v>
      </c>
      <c r="HL1" s="948"/>
      <c r="HM1" s="949"/>
      <c r="HN1" s="944" t="str">
        <f>details!$CP$1</f>
        <v>fVIi.kh</v>
      </c>
      <c r="HS1" s="956" t="str">
        <f>A1</f>
        <v>jk- ck- ek/;fed fo|ky; uohu] fuEckgsM+k</v>
      </c>
      <c r="HT1" s="957"/>
      <c r="HU1" s="957"/>
      <c r="HV1" s="957"/>
      <c r="HW1" s="957"/>
      <c r="HX1" s="957"/>
      <c r="HY1" s="957"/>
      <c r="HZ1" s="957" t="s">
        <v>81</v>
      </c>
      <c r="IA1" s="997" t="str">
        <f>H3</f>
        <v>2015-16</v>
      </c>
      <c r="IB1" s="997"/>
      <c r="IC1" s="999" t="s">
        <v>474</v>
      </c>
      <c r="ID1" s="999"/>
      <c r="IE1" s="999"/>
      <c r="IF1" s="999"/>
      <c r="IG1" s="1000"/>
    </row>
    <row r="2" spans="1:263" s="24" customFormat="1" ht="14.5" hidden="1" customHeight="1">
      <c r="A2" s="177"/>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4"/>
      <c r="BF2" s="344"/>
      <c r="BG2" s="344"/>
      <c r="BH2" s="344"/>
      <c r="BI2" s="344"/>
      <c r="BJ2" s="344"/>
      <c r="BK2" s="344"/>
      <c r="BL2" s="344"/>
      <c r="BM2" s="344"/>
      <c r="BN2" s="344"/>
      <c r="BO2" s="344"/>
      <c r="BP2" s="344"/>
      <c r="BQ2" s="344"/>
      <c r="BR2" s="344"/>
      <c r="BS2" s="344"/>
      <c r="BT2" s="344"/>
      <c r="BU2" s="344"/>
      <c r="BV2" s="344"/>
      <c r="BW2" s="344"/>
      <c r="BX2" s="344"/>
      <c r="BY2" s="344"/>
      <c r="BZ2" s="344"/>
      <c r="CA2" s="344"/>
      <c r="CB2" s="344"/>
      <c r="CC2" s="344"/>
      <c r="CD2" s="344"/>
      <c r="CE2" s="344"/>
      <c r="CF2" s="344"/>
      <c r="CG2" s="344"/>
      <c r="CH2" s="344"/>
      <c r="CI2" s="344"/>
      <c r="CJ2" s="344"/>
      <c r="CK2" s="344"/>
      <c r="CL2" s="344"/>
      <c r="CM2" s="344"/>
      <c r="CN2" s="344"/>
      <c r="CO2" s="344"/>
      <c r="CP2" s="344"/>
      <c r="CQ2" s="344"/>
      <c r="CR2" s="344"/>
      <c r="CS2" s="344"/>
      <c r="CT2" s="344"/>
      <c r="CU2" s="344"/>
      <c r="CV2" s="344"/>
      <c r="CW2" s="344"/>
      <c r="CX2" s="344"/>
      <c r="CY2" s="344"/>
      <c r="CZ2" s="344"/>
      <c r="DA2" s="344"/>
      <c r="DB2" s="344"/>
      <c r="DC2" s="344"/>
      <c r="DD2" s="344"/>
      <c r="DE2" s="344"/>
      <c r="DF2" s="344"/>
      <c r="DG2" s="344"/>
      <c r="DH2" s="344"/>
      <c r="DI2" s="344"/>
      <c r="DJ2" s="344"/>
      <c r="DK2" s="344"/>
      <c r="DL2" s="344"/>
      <c r="DM2" s="344"/>
      <c r="DN2" s="344"/>
      <c r="DO2" s="344"/>
      <c r="DP2" s="344"/>
      <c r="DQ2" s="344"/>
      <c r="DR2" s="344"/>
      <c r="DS2" s="344"/>
      <c r="DT2" s="344"/>
      <c r="DU2" s="344"/>
      <c r="DV2" s="344"/>
      <c r="DW2" s="344"/>
      <c r="DX2" s="344"/>
      <c r="DY2" s="344"/>
      <c r="DZ2" s="344"/>
      <c r="EA2" s="344"/>
      <c r="EB2" s="344"/>
      <c r="EC2" s="344"/>
      <c r="ED2" s="344"/>
      <c r="EE2" s="344"/>
      <c r="EF2" s="344"/>
      <c r="EG2" s="344"/>
      <c r="EH2" s="344"/>
      <c r="EI2" s="344"/>
      <c r="EJ2" s="344"/>
      <c r="EK2" s="344"/>
      <c r="EL2" s="344"/>
      <c r="EM2" s="344"/>
      <c r="EN2" s="344"/>
      <c r="EO2" s="344"/>
      <c r="EP2" s="344"/>
      <c r="EQ2" s="344"/>
      <c r="ER2" s="344"/>
      <c r="ES2" s="344"/>
      <c r="ET2" s="344"/>
      <c r="EU2" s="344"/>
      <c r="EV2" s="344"/>
      <c r="EW2" s="344"/>
      <c r="EX2" s="344"/>
      <c r="EY2" s="344"/>
      <c r="EZ2" s="344"/>
      <c r="FA2" s="344"/>
      <c r="FB2" s="344"/>
      <c r="FC2" s="344"/>
      <c r="FD2" s="344"/>
      <c r="FE2" s="344"/>
      <c r="FF2" s="344"/>
      <c r="FG2" s="344"/>
      <c r="FH2" s="344"/>
      <c r="FI2" s="344"/>
      <c r="FJ2" s="344"/>
      <c r="FK2" s="344"/>
      <c r="FL2" s="344"/>
      <c r="FM2" s="344"/>
      <c r="FN2" s="344"/>
      <c r="FO2" s="344"/>
      <c r="FP2" s="344"/>
      <c r="FQ2" s="344"/>
      <c r="FR2" s="344"/>
      <c r="FS2" s="345"/>
      <c r="FT2" s="1016"/>
      <c r="FU2" s="1017"/>
      <c r="FV2" s="1017"/>
      <c r="FW2" s="1017"/>
      <c r="FX2" s="1017"/>
      <c r="FY2" s="1017"/>
      <c r="FZ2" s="1017"/>
      <c r="GA2" s="1017"/>
      <c r="GB2" s="1017"/>
      <c r="GC2" s="1017"/>
      <c r="GD2" s="1017"/>
      <c r="GE2" s="1017"/>
      <c r="GF2" s="1017"/>
      <c r="GG2" s="1017"/>
      <c r="GH2" s="1017"/>
      <c r="GI2" s="1017"/>
      <c r="GJ2" s="1017"/>
      <c r="GK2" s="1017"/>
      <c r="GL2" s="1017"/>
      <c r="GM2" s="1017"/>
      <c r="GN2" s="1017"/>
      <c r="GO2" s="1017"/>
      <c r="GP2" s="1017"/>
      <c r="GQ2" s="1017"/>
      <c r="GR2" s="1017"/>
      <c r="GS2" s="1017"/>
      <c r="GT2" s="1017"/>
      <c r="GU2" s="1017"/>
      <c r="GV2" s="1017"/>
      <c r="GW2" s="1017"/>
      <c r="GX2" s="1017"/>
      <c r="GY2" s="1017"/>
      <c r="GZ2" s="1017"/>
      <c r="HA2" s="1017"/>
      <c r="HB2" s="1017"/>
      <c r="HC2" s="1018"/>
      <c r="HD2" s="942"/>
      <c r="HE2" s="942"/>
      <c r="HF2" s="942"/>
      <c r="HG2" s="942"/>
      <c r="HH2" s="942"/>
      <c r="HI2" s="942"/>
      <c r="HJ2" s="942"/>
      <c r="HK2" s="950"/>
      <c r="HL2" s="951"/>
      <c r="HM2" s="952"/>
      <c r="HN2" s="945"/>
      <c r="HS2" s="958"/>
      <c r="HT2" s="959"/>
      <c r="HU2" s="959"/>
      <c r="HV2" s="959"/>
      <c r="HW2" s="959"/>
      <c r="HX2" s="959"/>
      <c r="HY2" s="959"/>
      <c r="HZ2" s="959"/>
      <c r="IA2" s="998"/>
      <c r="IB2" s="998"/>
      <c r="IC2" s="1001"/>
      <c r="ID2" s="1001"/>
      <c r="IE2" s="1001"/>
      <c r="IF2" s="1001"/>
      <c r="IG2" s="1002"/>
    </row>
    <row r="3" spans="1:263" s="25" customFormat="1" ht="14" customHeight="1">
      <c r="A3" s="1050" t="s">
        <v>77</v>
      </c>
      <c r="B3" s="1051"/>
      <c r="C3" s="337">
        <f>details!$K$4</f>
        <v>6</v>
      </c>
      <c r="D3" s="338" t="s">
        <v>292</v>
      </c>
      <c r="E3" s="338"/>
      <c r="F3" s="395" t="str">
        <f>IF(details!M4="","",details!M4)</f>
        <v>A</v>
      </c>
      <c r="G3" s="339" t="str">
        <f>CONCATENATE(C3," ",F3)</f>
        <v>6 A</v>
      </c>
      <c r="H3" s="147" t="str">
        <f>details!$M$1</f>
        <v>2015-16</v>
      </c>
      <c r="I3" s="147"/>
      <c r="J3" s="218" t="str">
        <f>details!$J$1</f>
        <v xml:space="preserve">fo|ky; dk Mk;l dksM+ </v>
      </c>
      <c r="K3" s="216" t="str">
        <f>details!$K$1</f>
        <v xml:space="preserve">08291009401   </v>
      </c>
      <c r="L3" s="217"/>
      <c r="M3" s="942" t="str">
        <f>details!R1</f>
        <v>fgUnh</v>
      </c>
      <c r="N3" s="942"/>
      <c r="O3" s="942"/>
      <c r="P3" s="942"/>
      <c r="Q3" s="942"/>
      <c r="R3" s="942"/>
      <c r="S3" s="942"/>
      <c r="T3" s="942"/>
      <c r="U3" s="942"/>
      <c r="V3" s="942"/>
      <c r="W3" s="942"/>
      <c r="X3" s="942"/>
      <c r="Y3" s="942"/>
      <c r="Z3" s="942"/>
      <c r="AA3" s="942"/>
      <c r="AB3" s="942"/>
      <c r="AC3" s="942"/>
      <c r="AD3" s="942"/>
      <c r="AE3" s="942"/>
      <c r="AF3" s="942"/>
      <c r="AG3" s="942"/>
      <c r="AH3" s="942"/>
      <c r="AI3" s="942" t="str">
        <f>details!AB1</f>
        <v>vaxszth</v>
      </c>
      <c r="AJ3" s="942"/>
      <c r="AK3" s="942"/>
      <c r="AL3" s="942"/>
      <c r="AM3" s="942"/>
      <c r="AN3" s="942"/>
      <c r="AO3" s="942"/>
      <c r="AP3" s="942"/>
      <c r="AQ3" s="942"/>
      <c r="AR3" s="942"/>
      <c r="AS3" s="942"/>
      <c r="AT3" s="942"/>
      <c r="AU3" s="942"/>
      <c r="AV3" s="942"/>
      <c r="AW3" s="942"/>
      <c r="AX3" s="942"/>
      <c r="AY3" s="942"/>
      <c r="AZ3" s="942"/>
      <c r="BA3" s="942"/>
      <c r="BB3" s="942"/>
      <c r="BC3" s="942"/>
      <c r="BD3" s="942"/>
      <c r="BE3" s="942" t="str">
        <f>details!AL1</f>
        <v>r`rh; Hkk"kk</v>
      </c>
      <c r="BF3" s="942"/>
      <c r="BG3" s="942"/>
      <c r="BH3" s="942"/>
      <c r="BI3" s="942"/>
      <c r="BJ3" s="942"/>
      <c r="BK3" s="942"/>
      <c r="BL3" s="942"/>
      <c r="BM3" s="942"/>
      <c r="BN3" s="942"/>
      <c r="BO3" s="942"/>
      <c r="BP3" s="942"/>
      <c r="BQ3" s="942"/>
      <c r="BR3" s="942"/>
      <c r="BS3" s="942"/>
      <c r="BT3" s="942"/>
      <c r="BU3" s="942"/>
      <c r="BV3" s="942"/>
      <c r="BW3" s="942"/>
      <c r="BX3" s="942"/>
      <c r="BY3" s="942"/>
      <c r="BZ3" s="942"/>
      <c r="CA3" s="942"/>
      <c r="CB3" s="942" t="str">
        <f>details!AW1</f>
        <v>xf.kr</v>
      </c>
      <c r="CC3" s="942"/>
      <c r="CD3" s="942"/>
      <c r="CE3" s="942"/>
      <c r="CF3" s="942"/>
      <c r="CG3" s="942"/>
      <c r="CH3" s="942"/>
      <c r="CI3" s="942"/>
      <c r="CJ3" s="942"/>
      <c r="CK3" s="942"/>
      <c r="CL3" s="942"/>
      <c r="CM3" s="942"/>
      <c r="CN3" s="942"/>
      <c r="CO3" s="942"/>
      <c r="CP3" s="942"/>
      <c r="CQ3" s="942"/>
      <c r="CR3" s="942"/>
      <c r="CS3" s="942"/>
      <c r="CT3" s="942"/>
      <c r="CU3" s="942"/>
      <c r="CV3" s="942"/>
      <c r="CW3" s="942"/>
      <c r="CX3" s="942" t="str">
        <f>details!BG1</f>
        <v>foKku</v>
      </c>
      <c r="CY3" s="942"/>
      <c r="CZ3" s="942"/>
      <c r="DA3" s="942"/>
      <c r="DB3" s="942"/>
      <c r="DC3" s="942"/>
      <c r="DD3" s="942"/>
      <c r="DE3" s="942"/>
      <c r="DF3" s="942"/>
      <c r="DG3" s="942"/>
      <c r="DH3" s="942"/>
      <c r="DI3" s="942"/>
      <c r="DJ3" s="942"/>
      <c r="DK3" s="942"/>
      <c r="DL3" s="942"/>
      <c r="DM3" s="942"/>
      <c r="DN3" s="942"/>
      <c r="DO3" s="942"/>
      <c r="DP3" s="942"/>
      <c r="DQ3" s="942"/>
      <c r="DR3" s="942"/>
      <c r="DS3" s="942"/>
      <c r="DT3" s="942" t="str">
        <f>details!BQ1</f>
        <v>lkekftd foKku</v>
      </c>
      <c r="DU3" s="942"/>
      <c r="DV3" s="942"/>
      <c r="DW3" s="942"/>
      <c r="DX3" s="942"/>
      <c r="DY3" s="942"/>
      <c r="DZ3" s="942"/>
      <c r="EA3" s="942"/>
      <c r="EB3" s="942"/>
      <c r="EC3" s="942"/>
      <c r="ED3" s="942"/>
      <c r="EE3" s="942"/>
      <c r="EF3" s="942"/>
      <c r="EG3" s="942"/>
      <c r="EH3" s="942"/>
      <c r="EI3" s="942"/>
      <c r="EJ3" s="942"/>
      <c r="EK3" s="942"/>
      <c r="EL3" s="942"/>
      <c r="EM3" s="942"/>
      <c r="EN3" s="942"/>
      <c r="EO3" s="942"/>
      <c r="EP3" s="942" t="str">
        <f>details!CA1</f>
        <v>dk;kZuqHko</v>
      </c>
      <c r="EQ3" s="942"/>
      <c r="ER3" s="942"/>
      <c r="ES3" s="942"/>
      <c r="ET3" s="942"/>
      <c r="EU3" s="942"/>
      <c r="EV3" s="942"/>
      <c r="EW3" s="942"/>
      <c r="EX3" s="942"/>
      <c r="EY3" s="942"/>
      <c r="EZ3" s="942" t="str">
        <f>details!CF1</f>
        <v>dyk f'k{kk</v>
      </c>
      <c r="FA3" s="942"/>
      <c r="FB3" s="942"/>
      <c r="FC3" s="942"/>
      <c r="FD3" s="942"/>
      <c r="FE3" s="942"/>
      <c r="FF3" s="942"/>
      <c r="FG3" s="942"/>
      <c r="FH3" s="942"/>
      <c r="FI3" s="942"/>
      <c r="FJ3" s="942" t="str">
        <f>details!CK1</f>
        <v>LokLF; ,oe~ 'kkjhfjd f'k{kk</v>
      </c>
      <c r="FK3" s="942"/>
      <c r="FL3" s="942"/>
      <c r="FM3" s="942"/>
      <c r="FN3" s="942"/>
      <c r="FO3" s="942"/>
      <c r="FP3" s="942"/>
      <c r="FQ3" s="942"/>
      <c r="FR3" s="942"/>
      <c r="FS3" s="1022"/>
      <c r="FT3" s="1019"/>
      <c r="FU3" s="1020"/>
      <c r="FV3" s="1020"/>
      <c r="FW3" s="1020"/>
      <c r="FX3" s="1020"/>
      <c r="FY3" s="1020"/>
      <c r="FZ3" s="1020"/>
      <c r="GA3" s="1020"/>
      <c r="GB3" s="1020"/>
      <c r="GC3" s="1020"/>
      <c r="GD3" s="1020"/>
      <c r="GE3" s="1020"/>
      <c r="GF3" s="1020"/>
      <c r="GG3" s="1020"/>
      <c r="GH3" s="1020"/>
      <c r="GI3" s="1020"/>
      <c r="GJ3" s="1020"/>
      <c r="GK3" s="1020"/>
      <c r="GL3" s="1020"/>
      <c r="GM3" s="1020"/>
      <c r="GN3" s="1020"/>
      <c r="GO3" s="1020"/>
      <c r="GP3" s="1020"/>
      <c r="GQ3" s="1020"/>
      <c r="GR3" s="1020"/>
      <c r="GS3" s="1020"/>
      <c r="GT3" s="1020"/>
      <c r="GU3" s="1020"/>
      <c r="GV3" s="1020"/>
      <c r="GW3" s="1020"/>
      <c r="GX3" s="1020"/>
      <c r="GY3" s="1020"/>
      <c r="GZ3" s="1020"/>
      <c r="HA3" s="1020"/>
      <c r="HB3" s="1020"/>
      <c r="HC3" s="1021"/>
      <c r="HD3" s="942"/>
      <c r="HE3" s="942"/>
      <c r="HF3" s="942"/>
      <c r="HG3" s="942"/>
      <c r="HH3" s="942"/>
      <c r="HI3" s="942"/>
      <c r="HJ3" s="942"/>
      <c r="HK3" s="950"/>
      <c r="HL3" s="951"/>
      <c r="HM3" s="952"/>
      <c r="HN3" s="946"/>
      <c r="HS3" s="958"/>
      <c r="HT3" s="959"/>
      <c r="HU3" s="959"/>
      <c r="HV3" s="959"/>
      <c r="HW3" s="959"/>
      <c r="HX3" s="959"/>
      <c r="HY3" s="959"/>
      <c r="HZ3" s="959"/>
      <c r="IA3" s="998"/>
      <c r="IB3" s="998"/>
      <c r="IC3" s="1001"/>
      <c r="ID3" s="1001"/>
      <c r="IE3" s="1001"/>
      <c r="IF3" s="1001"/>
      <c r="IG3" s="1002"/>
      <c r="IH3" s="181"/>
      <c r="II3" s="181"/>
      <c r="IK3" s="182"/>
      <c r="IL3" s="182"/>
      <c r="IM3" s="182"/>
      <c r="IN3" s="182"/>
      <c r="IO3" s="182"/>
      <c r="IP3" s="182"/>
      <c r="IQ3" s="182"/>
      <c r="IS3" s="183"/>
      <c r="IT3" s="183"/>
      <c r="IU3" s="183"/>
      <c r="IV3" s="183"/>
      <c r="IW3" s="183"/>
      <c r="IX3" s="183"/>
      <c r="IY3" s="183"/>
      <c r="IZ3" s="183"/>
      <c r="JA3" s="183"/>
      <c r="JB3" s="183"/>
      <c r="JC3" s="183"/>
    </row>
    <row r="4" spans="1:263" s="31" customFormat="1" ht="21.5" customHeight="1">
      <c r="A4" s="1032" t="str">
        <f>details!A5</f>
        <v>Øzekad</v>
      </c>
      <c r="B4" s="989" t="str">
        <f>details!B5</f>
        <v>tkfr</v>
      </c>
      <c r="C4" s="989" t="str">
        <f>details!C5</f>
        <v xml:space="preserve">Nk= @ Nk=k </v>
      </c>
      <c r="D4" s="989" t="str">
        <f>details!D5</f>
        <v>ukekad LFkkuh;</v>
      </c>
      <c r="E4" s="989" t="str">
        <f>details!E5</f>
        <v>ukekad cksMZ</v>
      </c>
      <c r="F4" s="990" t="str">
        <f>details!F5</f>
        <v>izos'kkad</v>
      </c>
      <c r="G4" s="990" t="str">
        <f>details!G5</f>
        <v>fo|ky; esa izFke izos'k fnukad</v>
      </c>
      <c r="H4" s="989" t="str">
        <f>details!H5</f>
        <v>tUe fnukad ¼vadksa esa½</v>
      </c>
      <c r="I4" s="991" t="str">
        <f>details!I5</f>
        <v>tUe fnukad ¼'kCnksa esa½</v>
      </c>
      <c r="J4" s="993" t="str">
        <f>details!J5</f>
        <v>Nk= @ Nk=k dk uke</v>
      </c>
      <c r="K4" s="993" t="str">
        <f>details!K5</f>
        <v>firk dk uke</v>
      </c>
      <c r="L4" s="993" t="str">
        <f>details!L5</f>
        <v>ekrk dk uke</v>
      </c>
      <c r="M4" s="971" t="str">
        <f>details!R4</f>
        <v>izFke</v>
      </c>
      <c r="N4" s="971"/>
      <c r="O4" s="971"/>
      <c r="P4" s="971" t="str">
        <f>details!T4</f>
        <v>f}rh;</v>
      </c>
      <c r="Q4" s="971"/>
      <c r="R4" s="971"/>
      <c r="S4" s="971" t="str">
        <f>details!V4</f>
        <v xml:space="preserve">r`rh; </v>
      </c>
      <c r="T4" s="971"/>
      <c r="U4" s="971"/>
      <c r="V4" s="972" t="s">
        <v>2</v>
      </c>
      <c r="W4" s="971" t="str">
        <f>details!X4</f>
        <v>v)Zokf"kZd ijh{kk</v>
      </c>
      <c r="X4" s="971"/>
      <c r="Y4" s="971"/>
      <c r="Z4" s="975" t="s">
        <v>111</v>
      </c>
      <c r="AA4" s="971" t="str">
        <f>details!Z4</f>
        <v>okf"kZd ijh{kk</v>
      </c>
      <c r="AB4" s="971"/>
      <c r="AC4" s="971"/>
      <c r="AD4" s="963" t="s">
        <v>297</v>
      </c>
      <c r="AE4" s="963" t="s">
        <v>207</v>
      </c>
      <c r="AF4" s="963" t="s">
        <v>206</v>
      </c>
      <c r="AG4" s="974" t="s">
        <v>66</v>
      </c>
      <c r="AH4" s="973" t="s">
        <v>38</v>
      </c>
      <c r="AI4" s="971" t="str">
        <f>details!AB4</f>
        <v>izFke</v>
      </c>
      <c r="AJ4" s="971"/>
      <c r="AK4" s="971"/>
      <c r="AL4" s="971" t="str">
        <f>details!AD4</f>
        <v>f}rh;</v>
      </c>
      <c r="AM4" s="971"/>
      <c r="AN4" s="971"/>
      <c r="AO4" s="971" t="str">
        <f>details!AF4</f>
        <v xml:space="preserve">r`rh; </v>
      </c>
      <c r="AP4" s="971"/>
      <c r="AQ4" s="971"/>
      <c r="AR4" s="972" t="s">
        <v>2</v>
      </c>
      <c r="AS4" s="971" t="str">
        <f>details!AH4</f>
        <v>v)Zokf"kZd ijh{kk</v>
      </c>
      <c r="AT4" s="971"/>
      <c r="AU4" s="971"/>
      <c r="AV4" s="975" t="s">
        <v>111</v>
      </c>
      <c r="AW4" s="971" t="str">
        <f>details!AJ4</f>
        <v>okf"kZd ijh{kk</v>
      </c>
      <c r="AX4" s="971"/>
      <c r="AY4" s="971"/>
      <c r="AZ4" s="963" t="s">
        <v>297</v>
      </c>
      <c r="BA4" s="963" t="s">
        <v>207</v>
      </c>
      <c r="BB4" s="963" t="s">
        <v>206</v>
      </c>
      <c r="BC4" s="974" t="s">
        <v>66</v>
      </c>
      <c r="BD4" s="973" t="s">
        <v>38</v>
      </c>
      <c r="BE4" s="989" t="str">
        <f>details!AL4</f>
        <v>fo"k; dksM+</v>
      </c>
      <c r="BF4" s="971" t="str">
        <f>details!AM4</f>
        <v>izFke</v>
      </c>
      <c r="BG4" s="971"/>
      <c r="BH4" s="971"/>
      <c r="BI4" s="971" t="str">
        <f>details!AO4</f>
        <v>f}rh;</v>
      </c>
      <c r="BJ4" s="971"/>
      <c r="BK4" s="971"/>
      <c r="BL4" s="971" t="str">
        <f>details!AQ4</f>
        <v xml:space="preserve">r`rh; </v>
      </c>
      <c r="BM4" s="971"/>
      <c r="BN4" s="971"/>
      <c r="BO4" s="972" t="s">
        <v>2</v>
      </c>
      <c r="BP4" s="971" t="str">
        <f>details!AS4</f>
        <v>v)Zokf"kZd ijh{kk</v>
      </c>
      <c r="BQ4" s="971"/>
      <c r="BR4" s="971"/>
      <c r="BS4" s="975" t="s">
        <v>111</v>
      </c>
      <c r="BT4" s="971" t="str">
        <f>details!AU4</f>
        <v>okf"kZd ijh{kk</v>
      </c>
      <c r="BU4" s="971"/>
      <c r="BV4" s="971"/>
      <c r="BW4" s="963" t="s">
        <v>297</v>
      </c>
      <c r="BX4" s="963" t="s">
        <v>207</v>
      </c>
      <c r="BY4" s="963" t="s">
        <v>206</v>
      </c>
      <c r="BZ4" s="974" t="s">
        <v>66</v>
      </c>
      <c r="CA4" s="973" t="s">
        <v>38</v>
      </c>
      <c r="CB4" s="971" t="str">
        <f>details!AW4</f>
        <v>izFke</v>
      </c>
      <c r="CC4" s="971"/>
      <c r="CD4" s="971"/>
      <c r="CE4" s="971" t="str">
        <f>details!AY4</f>
        <v>f}rh;</v>
      </c>
      <c r="CF4" s="971"/>
      <c r="CG4" s="971"/>
      <c r="CH4" s="971" t="str">
        <f>details!BA4</f>
        <v xml:space="preserve">r`rh; </v>
      </c>
      <c r="CI4" s="971"/>
      <c r="CJ4" s="971"/>
      <c r="CK4" s="972" t="s">
        <v>2</v>
      </c>
      <c r="CL4" s="971" t="str">
        <f>details!BC4</f>
        <v>v)Zokf"kZd ijh{kk</v>
      </c>
      <c r="CM4" s="971"/>
      <c r="CN4" s="971"/>
      <c r="CO4" s="975" t="s">
        <v>111</v>
      </c>
      <c r="CP4" s="971" t="str">
        <f>details!BE4</f>
        <v>okf"kZd ijh{kk</v>
      </c>
      <c r="CQ4" s="971"/>
      <c r="CR4" s="971"/>
      <c r="CS4" s="963" t="s">
        <v>297</v>
      </c>
      <c r="CT4" s="963" t="s">
        <v>207</v>
      </c>
      <c r="CU4" s="963" t="s">
        <v>206</v>
      </c>
      <c r="CV4" s="974" t="s">
        <v>66</v>
      </c>
      <c r="CW4" s="973" t="s">
        <v>38</v>
      </c>
      <c r="CX4" s="971" t="str">
        <f>details!BG4</f>
        <v>izFke</v>
      </c>
      <c r="CY4" s="971"/>
      <c r="CZ4" s="971"/>
      <c r="DA4" s="971" t="str">
        <f>details!BI4</f>
        <v>f}rh;</v>
      </c>
      <c r="DB4" s="971"/>
      <c r="DC4" s="971"/>
      <c r="DD4" s="971" t="str">
        <f>details!BK4</f>
        <v xml:space="preserve">r`rh; </v>
      </c>
      <c r="DE4" s="971"/>
      <c r="DF4" s="971"/>
      <c r="DG4" s="972" t="s">
        <v>2</v>
      </c>
      <c r="DH4" s="971" t="str">
        <f>details!BM4</f>
        <v>v)Zokf"kZd ijh{kk</v>
      </c>
      <c r="DI4" s="971"/>
      <c r="DJ4" s="971"/>
      <c r="DK4" s="975" t="s">
        <v>111</v>
      </c>
      <c r="DL4" s="971" t="str">
        <f>details!BO4</f>
        <v>okf"kZd ijh{kk</v>
      </c>
      <c r="DM4" s="971"/>
      <c r="DN4" s="971"/>
      <c r="DO4" s="963" t="s">
        <v>297</v>
      </c>
      <c r="DP4" s="963" t="s">
        <v>207</v>
      </c>
      <c r="DQ4" s="963" t="s">
        <v>206</v>
      </c>
      <c r="DR4" s="974" t="s">
        <v>66</v>
      </c>
      <c r="DS4" s="973" t="s">
        <v>38</v>
      </c>
      <c r="DT4" s="971" t="str">
        <f>details!BQ4</f>
        <v>izFke</v>
      </c>
      <c r="DU4" s="971"/>
      <c r="DV4" s="971"/>
      <c r="DW4" s="971" t="str">
        <f>details!BS4</f>
        <v>f}rh;</v>
      </c>
      <c r="DX4" s="971"/>
      <c r="DY4" s="971"/>
      <c r="DZ4" s="971" t="str">
        <f>details!BU4</f>
        <v xml:space="preserve">r`rh; </v>
      </c>
      <c r="EA4" s="971"/>
      <c r="EB4" s="971"/>
      <c r="EC4" s="972" t="s">
        <v>2</v>
      </c>
      <c r="ED4" s="971" t="str">
        <f>details!BW4</f>
        <v>v)Zokf"kZd ijh{kk</v>
      </c>
      <c r="EE4" s="971"/>
      <c r="EF4" s="971"/>
      <c r="EG4" s="975" t="s">
        <v>111</v>
      </c>
      <c r="EH4" s="971" t="str">
        <f>details!BY4</f>
        <v>okf"kZd ijh{kk</v>
      </c>
      <c r="EI4" s="971"/>
      <c r="EJ4" s="971"/>
      <c r="EK4" s="963" t="s">
        <v>297</v>
      </c>
      <c r="EL4" s="963" t="s">
        <v>207</v>
      </c>
      <c r="EM4" s="963" t="s">
        <v>206</v>
      </c>
      <c r="EN4" s="974" t="s">
        <v>66</v>
      </c>
      <c r="EO4" s="973" t="s">
        <v>38</v>
      </c>
      <c r="EP4" s="962" t="str">
        <f>details!CA4</f>
        <v>izFke ewY;kadu</v>
      </c>
      <c r="EQ4" s="962" t="str">
        <f>details!CB4</f>
        <v>f}rh; ewY;kadu</v>
      </c>
      <c r="ER4" s="962" t="str">
        <f>details!CC4</f>
        <v>r`rh; ewY;kadu</v>
      </c>
      <c r="ES4" s="962" t="str">
        <f>details!CD4</f>
        <v>prqFkZ ewY;kadu</v>
      </c>
      <c r="ET4" s="962" t="str">
        <f>details!CE4</f>
        <v>iape ewY;kadu</v>
      </c>
      <c r="EU4" s="963" t="s">
        <v>297</v>
      </c>
      <c r="EV4" s="963" t="s">
        <v>207</v>
      </c>
      <c r="EW4" s="963" t="s">
        <v>206</v>
      </c>
      <c r="EX4" s="974" t="s">
        <v>66</v>
      </c>
      <c r="EY4" s="973" t="s">
        <v>38</v>
      </c>
      <c r="EZ4" s="962" t="str">
        <f>details!CF4</f>
        <v>izFke ewY;kadu</v>
      </c>
      <c r="FA4" s="962" t="str">
        <f>details!CG4</f>
        <v>f}rh; ewY;kadu</v>
      </c>
      <c r="FB4" s="962" t="str">
        <f>details!CH4</f>
        <v>r`rh; ewY;kadu</v>
      </c>
      <c r="FC4" s="962" t="str">
        <f>details!CI4</f>
        <v>prqFkZ ewY;kadu</v>
      </c>
      <c r="FD4" s="962" t="str">
        <f>details!CJ4</f>
        <v>iape ewY;kadu</v>
      </c>
      <c r="FE4" s="963" t="s">
        <v>297</v>
      </c>
      <c r="FF4" s="963" t="s">
        <v>207</v>
      </c>
      <c r="FG4" s="963" t="s">
        <v>206</v>
      </c>
      <c r="FH4" s="974" t="s">
        <v>66</v>
      </c>
      <c r="FI4" s="973" t="s">
        <v>38</v>
      </c>
      <c r="FJ4" s="962" t="str">
        <f>details!CK4</f>
        <v>izFke ewY;kadu</v>
      </c>
      <c r="FK4" s="962" t="str">
        <f>details!CL4</f>
        <v>f}rh; ewY;kadu</v>
      </c>
      <c r="FL4" s="962" t="str">
        <f>details!CM4</f>
        <v>r`rh; ewY;kadu</v>
      </c>
      <c r="FM4" s="962" t="str">
        <f>details!CN4</f>
        <v>prqFkZ ewY;kadu</v>
      </c>
      <c r="FN4" s="962" t="str">
        <f>details!CO4</f>
        <v>iape ewY;kadu</v>
      </c>
      <c r="FO4" s="963" t="s">
        <v>297</v>
      </c>
      <c r="FP4" s="963" t="s">
        <v>207</v>
      </c>
      <c r="FQ4" s="963" t="s">
        <v>206</v>
      </c>
      <c r="FR4" s="974" t="s">
        <v>66</v>
      </c>
      <c r="FS4" s="934" t="s">
        <v>38</v>
      </c>
      <c r="FT4" s="1024" t="str">
        <f>M3</f>
        <v>fgUnh</v>
      </c>
      <c r="FU4" s="1025"/>
      <c r="FV4" s="1026"/>
      <c r="FW4" s="1027" t="str">
        <f>AI3</f>
        <v>vaxszth</v>
      </c>
      <c r="FX4" s="1025"/>
      <c r="FY4" s="1026"/>
      <c r="FZ4" s="1028" t="str">
        <f>BE3</f>
        <v>r`rh; Hkk"kk</v>
      </c>
      <c r="GA4" s="1029"/>
      <c r="GB4" s="1030"/>
      <c r="GC4" s="1035" t="s">
        <v>40</v>
      </c>
      <c r="GD4" s="1035" t="s">
        <v>65</v>
      </c>
      <c r="GE4" s="1035" t="s">
        <v>89</v>
      </c>
      <c r="GF4" s="1035" t="s">
        <v>90</v>
      </c>
      <c r="GG4" s="1035" t="s">
        <v>91</v>
      </c>
      <c r="GH4" s="1027" t="str">
        <f>CB3</f>
        <v>xf.kr</v>
      </c>
      <c r="GI4" s="1025"/>
      <c r="GJ4" s="1026"/>
      <c r="GK4" s="1027" t="str">
        <f>CX3</f>
        <v>foKku</v>
      </c>
      <c r="GL4" s="1025"/>
      <c r="GM4" s="1026"/>
      <c r="GN4" s="1027" t="str">
        <f>DT3</f>
        <v>lkekftd foKku</v>
      </c>
      <c r="GO4" s="1025"/>
      <c r="GP4" s="1026"/>
      <c r="GQ4" s="1027" t="str">
        <f>EP3</f>
        <v>dk;kZuqHko</v>
      </c>
      <c r="GR4" s="1025"/>
      <c r="GS4" s="1026"/>
      <c r="GT4" s="1027" t="str">
        <f>EZ3</f>
        <v>dyk f'k{kk</v>
      </c>
      <c r="GU4" s="1025"/>
      <c r="GV4" s="1026"/>
      <c r="GW4" s="1027" t="str">
        <f>FJ3</f>
        <v>LokLF; ,oe~ 'kkjhfjd f'k{kk</v>
      </c>
      <c r="GX4" s="1025"/>
      <c r="GY4" s="1026"/>
      <c r="GZ4" s="906" t="s">
        <v>293</v>
      </c>
      <c r="HA4" s="907"/>
      <c r="HB4" s="907"/>
      <c r="HC4" s="908"/>
      <c r="HD4" s="943" t="s">
        <v>112</v>
      </c>
      <c r="HE4" s="943" t="s">
        <v>295</v>
      </c>
      <c r="HF4" s="943" t="s">
        <v>104</v>
      </c>
      <c r="HG4" s="943" t="s">
        <v>5</v>
      </c>
      <c r="HH4" s="396"/>
      <c r="HI4" s="396"/>
      <c r="HJ4" s="943" t="s">
        <v>296</v>
      </c>
      <c r="HK4" s="953"/>
      <c r="HL4" s="954"/>
      <c r="HM4" s="955"/>
      <c r="HN4" s="228"/>
      <c r="HS4" s="191" t="s">
        <v>216</v>
      </c>
      <c r="HT4" s="148" t="str">
        <f>N107</f>
        <v>fgUnh</v>
      </c>
      <c r="HU4" s="156" t="str">
        <f>AI107</f>
        <v>vaxszth</v>
      </c>
      <c r="HV4" s="149" t="str">
        <f>BE107</f>
        <v>r`rh; Hkk"kk</v>
      </c>
      <c r="HW4" s="156" t="str">
        <f>BE108</f>
        <v>laLd`r</v>
      </c>
      <c r="HX4" s="156" t="str">
        <f>BE109</f>
        <v>mnwZ</v>
      </c>
      <c r="HY4" s="156" t="str">
        <f>BE110</f>
        <v>xqtjkrh</v>
      </c>
      <c r="HZ4" s="156" t="str">
        <f>BE111</f>
        <v>iatkch</v>
      </c>
      <c r="IA4" s="156" t="str">
        <f>BE112</f>
        <v>fla/kh</v>
      </c>
      <c r="IB4" s="156" t="str">
        <f>CB107</f>
        <v>xf.kr</v>
      </c>
      <c r="IC4" s="156" t="str">
        <f>CX107</f>
        <v>foKku</v>
      </c>
      <c r="ID4" s="157" t="str">
        <f>DT107</f>
        <v>lkekftd foKku</v>
      </c>
      <c r="IE4" s="156" t="str">
        <f>EP107</f>
        <v>dk;kZuqHko</v>
      </c>
      <c r="IF4" s="156" t="str">
        <f>EZ107</f>
        <v>dyk f'k{kk</v>
      </c>
      <c r="IG4" s="188" t="str">
        <f>FJ107</f>
        <v>LokLF; ,oe~ 'kkjhfjd f'k{kk</v>
      </c>
      <c r="IK4" s="41"/>
      <c r="IL4" s="41"/>
      <c r="IN4" s="41"/>
      <c r="IO4" s="41"/>
      <c r="IQ4" s="179"/>
      <c r="IR4" s="179"/>
      <c r="IS4" s="179"/>
      <c r="IT4" s="179"/>
      <c r="IY4" s="41"/>
      <c r="IZ4" s="41"/>
      <c r="JB4" s="179"/>
      <c r="JC4" s="179"/>
    </row>
    <row r="5" spans="1:263" s="32" customFormat="1" ht="76" customHeight="1">
      <c r="A5" s="1032"/>
      <c r="B5" s="989"/>
      <c r="C5" s="989"/>
      <c r="D5" s="989"/>
      <c r="E5" s="989"/>
      <c r="F5" s="990"/>
      <c r="G5" s="990"/>
      <c r="H5" s="989"/>
      <c r="I5" s="992"/>
      <c r="J5" s="993"/>
      <c r="K5" s="993"/>
      <c r="L5" s="993"/>
      <c r="M5" s="128" t="str">
        <f>details!R5</f>
        <v>fyf[kr f'k- }kjk</v>
      </c>
      <c r="N5" s="128" t="str">
        <f>details!S5</f>
        <v>xfrfof/k] ekSf[kd] izkstsDV] izk;ksfxd f'k{kd }kjk</v>
      </c>
      <c r="O5" s="128" t="s">
        <v>2</v>
      </c>
      <c r="P5" s="128" t="str">
        <f>details!T5</f>
        <v>fyf[kr f'k- }kjk</v>
      </c>
      <c r="Q5" s="128" t="str">
        <f>details!U5</f>
        <v>xfrfof/k] ekSf[kd] izkstsDV] izk;ksfxd f'k{kd }kjk</v>
      </c>
      <c r="R5" s="128" t="s">
        <v>2</v>
      </c>
      <c r="S5" s="128" t="str">
        <f>details!V5</f>
        <v>fyf[kr f'k- }kjk</v>
      </c>
      <c r="T5" s="128" t="str">
        <f>details!W5</f>
        <v>xfrfof/k] ekSf[kd] izkstsDV] izk;ksfxd f'k{kd }kjk</v>
      </c>
      <c r="U5" s="128" t="s">
        <v>2</v>
      </c>
      <c r="V5" s="972"/>
      <c r="W5" s="128" t="str">
        <f>details!X5</f>
        <v>fyf[kr f'k- }kjk</v>
      </c>
      <c r="X5" s="128" t="str">
        <f>details!Y5</f>
        <v>xfrfof/k] ekSf[kd] izkstsDV] izk;ksfxd f'k{kd }kjk</v>
      </c>
      <c r="Y5" s="129" t="s">
        <v>2</v>
      </c>
      <c r="Z5" s="975"/>
      <c r="AA5" s="128" t="str">
        <f>details!Z5</f>
        <v>fyf[kr f'k- }kjk</v>
      </c>
      <c r="AB5" s="128" t="str">
        <f>details!AA5</f>
        <v>xfrfof/k] ekSf[kd] izkstsDV] izk;ksfxd f'k{kd }kjk</v>
      </c>
      <c r="AC5" s="129" t="s">
        <v>2</v>
      </c>
      <c r="AD5" s="963"/>
      <c r="AE5" s="963"/>
      <c r="AF5" s="963"/>
      <c r="AG5" s="974"/>
      <c r="AH5" s="973"/>
      <c r="AI5" s="128" t="str">
        <f>details!AB5</f>
        <v>fyf[kr f'k- }kjk</v>
      </c>
      <c r="AJ5" s="128" t="str">
        <f>details!AC5</f>
        <v>xfrfof/k] ekSf[kd] izkstsDV] izk;ksfxd f'k{kd }kjk</v>
      </c>
      <c r="AK5" s="128" t="s">
        <v>2</v>
      </c>
      <c r="AL5" s="128" t="str">
        <f>details!AD5</f>
        <v>fyf[kr f'k- }kjk</v>
      </c>
      <c r="AM5" s="128" t="str">
        <f>details!AE5</f>
        <v>xfrfof/k] ekSf[kd] izkstsDV] izk;ksfxd f'k{kd }kjk</v>
      </c>
      <c r="AN5" s="128" t="s">
        <v>2</v>
      </c>
      <c r="AO5" s="128" t="str">
        <f>details!AF5</f>
        <v>fyf[kr f'k- }kjk</v>
      </c>
      <c r="AP5" s="128" t="str">
        <f>details!AG5</f>
        <v>xfrfof/k] ekSf[kd] izkstsDV] izk;ksfxd f'k{kd }kjk</v>
      </c>
      <c r="AQ5" s="128" t="s">
        <v>2</v>
      </c>
      <c r="AR5" s="972"/>
      <c r="AS5" s="128" t="str">
        <f>details!AH5</f>
        <v>fyf[kr f'k- }kjk</v>
      </c>
      <c r="AT5" s="128" t="str">
        <f>details!AI5</f>
        <v>xfrfof/k] ekSf[kd] izkstsDV] izk;ksfxd f'k{kd }kjk</v>
      </c>
      <c r="AU5" s="129" t="s">
        <v>2</v>
      </c>
      <c r="AV5" s="975"/>
      <c r="AW5" s="128" t="str">
        <f>details!AJ5</f>
        <v>fyf[kr f'k- }kjk</v>
      </c>
      <c r="AX5" s="128" t="str">
        <f>details!AK5</f>
        <v>xfrfof/k] ekSf[kd] izkstsDV] izk;ksfxd f'k{kd }kjk</v>
      </c>
      <c r="AY5" s="129" t="s">
        <v>2</v>
      </c>
      <c r="AZ5" s="963"/>
      <c r="BA5" s="963"/>
      <c r="BB5" s="963"/>
      <c r="BC5" s="974"/>
      <c r="BD5" s="973"/>
      <c r="BE5" s="989"/>
      <c r="BF5" s="128" t="str">
        <f>details!AM5</f>
        <v>fyf[kr f'k- }kjk</v>
      </c>
      <c r="BG5" s="128" t="str">
        <f>details!AN5</f>
        <v>xfrfof/k] ekSf[kd] izkstsDV] izk;ksfxd f'k{kd }kjk</v>
      </c>
      <c r="BH5" s="128" t="s">
        <v>2</v>
      </c>
      <c r="BI5" s="128" t="str">
        <f>details!AO5</f>
        <v>fyf[kr f'k- }kjk</v>
      </c>
      <c r="BJ5" s="128" t="str">
        <f>details!AP5</f>
        <v>xfrfof/k] ekSf[kd] izkstsDV] izk;ksfxd f'k{kd }kjk</v>
      </c>
      <c r="BK5" s="128" t="s">
        <v>2</v>
      </c>
      <c r="BL5" s="128" t="str">
        <f>details!AQ5</f>
        <v>fyf[kr f'k- }kjk</v>
      </c>
      <c r="BM5" s="128" t="str">
        <f>details!AR5</f>
        <v>xfrfof/k] ekSf[kd] izkstsDV] izk;ksfxd f'k{kd }kjk</v>
      </c>
      <c r="BN5" s="128" t="s">
        <v>2</v>
      </c>
      <c r="BO5" s="972"/>
      <c r="BP5" s="128" t="str">
        <f>details!AS5</f>
        <v>fyf[kr f'k- }kjk</v>
      </c>
      <c r="BQ5" s="128" t="str">
        <f>details!AT5</f>
        <v>xfrfof/k] ekSf[kd] izkstsDV] izk;ksfxd f'k{kd }kjk</v>
      </c>
      <c r="BR5" s="129" t="s">
        <v>2</v>
      </c>
      <c r="BS5" s="975"/>
      <c r="BT5" s="128" t="str">
        <f>details!AU5</f>
        <v>fyf[kr f'k- }kjk</v>
      </c>
      <c r="BU5" s="128" t="str">
        <f>details!AV5</f>
        <v>xfrfof/k] ekSf[kd] izkstsDV] izk;ksfxd f'k{kd }kjk</v>
      </c>
      <c r="BV5" s="129" t="s">
        <v>2</v>
      </c>
      <c r="BW5" s="963"/>
      <c r="BX5" s="963"/>
      <c r="BY5" s="963"/>
      <c r="BZ5" s="974"/>
      <c r="CA5" s="973"/>
      <c r="CB5" s="128" t="str">
        <f>details!AW5</f>
        <v>fyf[kr f'k- }kjk</v>
      </c>
      <c r="CC5" s="128" t="str">
        <f>details!AX5</f>
        <v>xfrfof/k] ekSf[kd] izkstsDV] izk;ksfxd f'k{kd }kjk</v>
      </c>
      <c r="CD5" s="128" t="s">
        <v>2</v>
      </c>
      <c r="CE5" s="128" t="str">
        <f>details!AY5</f>
        <v>fyf[kr f'k- }kjk</v>
      </c>
      <c r="CF5" s="128" t="str">
        <f>details!AZ5</f>
        <v>xfrfof/k] ekSf[kd] izkstsDV] izk;ksfxd f'k{kd }kjk</v>
      </c>
      <c r="CG5" s="128" t="s">
        <v>2</v>
      </c>
      <c r="CH5" s="128" t="str">
        <f>details!BA5</f>
        <v>fyf[kr f'k- }kjk</v>
      </c>
      <c r="CI5" s="128" t="str">
        <f>details!BB5</f>
        <v>xfrfof/k] ekSf[kd] izkstsDV] izk;ksfxd f'k{kd }kjk</v>
      </c>
      <c r="CJ5" s="128" t="s">
        <v>2</v>
      </c>
      <c r="CK5" s="972"/>
      <c r="CL5" s="128" t="str">
        <f>details!BC5</f>
        <v>fyf[kr f'k- }kjk</v>
      </c>
      <c r="CM5" s="128" t="str">
        <f>details!BD5</f>
        <v>xfrfof/k] ekSf[kd] izkstsDV] izk;ksfxd f'k{kd }kjk</v>
      </c>
      <c r="CN5" s="129" t="s">
        <v>2</v>
      </c>
      <c r="CO5" s="975"/>
      <c r="CP5" s="128" t="str">
        <f>details!BE5</f>
        <v>fyf[kr f'k- }kjk</v>
      </c>
      <c r="CQ5" s="128" t="str">
        <f>details!BF5</f>
        <v>xfrfof/k] ekSf[kd] izkstsDV] izk;ksfxd f'k{kd }kjk</v>
      </c>
      <c r="CR5" s="129" t="s">
        <v>2</v>
      </c>
      <c r="CS5" s="963"/>
      <c r="CT5" s="963"/>
      <c r="CU5" s="963"/>
      <c r="CV5" s="974"/>
      <c r="CW5" s="973"/>
      <c r="CX5" s="128" t="str">
        <f>details!BG5</f>
        <v>fyf[kr f'k- }kjk</v>
      </c>
      <c r="CY5" s="128" t="str">
        <f>details!BH5</f>
        <v>xfrfof/k] ekSf[kd] izkstsDV] izk;ksfxd f'k{kd }kjk</v>
      </c>
      <c r="CZ5" s="128" t="s">
        <v>2</v>
      </c>
      <c r="DA5" s="128" t="str">
        <f>details!BI5</f>
        <v>fyf[kr f'k- }kjk</v>
      </c>
      <c r="DB5" s="128" t="str">
        <f>details!BJ5</f>
        <v>xfrfof/k] ekSf[kd] izkstsDV] izk;ksfxd f'k{kd }kjk</v>
      </c>
      <c r="DC5" s="128" t="s">
        <v>2</v>
      </c>
      <c r="DD5" s="128" t="str">
        <f>details!BK5</f>
        <v>fyf[kr f'k- }kjk</v>
      </c>
      <c r="DE5" s="128" t="str">
        <f>details!BL5</f>
        <v>xfrfof/k] ekSf[kd] izkstsDV] izk;ksfxd f'k{kd }kjk</v>
      </c>
      <c r="DF5" s="128" t="s">
        <v>2</v>
      </c>
      <c r="DG5" s="972"/>
      <c r="DH5" s="128" t="str">
        <f>details!BM5</f>
        <v>fyf[kr f'k- }kjk</v>
      </c>
      <c r="DI5" s="128" t="str">
        <f>details!BN5</f>
        <v>xfrfof/k] ekSf[kd] izkstsDV] izk;ksfxd f'k{kd }kjk</v>
      </c>
      <c r="DJ5" s="128" t="s">
        <v>2</v>
      </c>
      <c r="DK5" s="975"/>
      <c r="DL5" s="129" t="str">
        <f>details!BO5</f>
        <v>fyf[kr f'k- }kjk</v>
      </c>
      <c r="DM5" s="128" t="str">
        <f>details!BP5</f>
        <v>xfrfof/k] ekSf[kd] izkstsDV] izk;ksfxd f'k{kd }kjk</v>
      </c>
      <c r="DN5" s="129" t="s">
        <v>2</v>
      </c>
      <c r="DO5" s="963"/>
      <c r="DP5" s="963"/>
      <c r="DQ5" s="963"/>
      <c r="DR5" s="974"/>
      <c r="DS5" s="973"/>
      <c r="DT5" s="128" t="str">
        <f>details!BQ5</f>
        <v>fyf[kr f'k- }kjk</v>
      </c>
      <c r="DU5" s="128" t="str">
        <f>details!BR5</f>
        <v>xfrfof/k] ekSf[kd] izkstsDV] izk;ksfxd f'k{kd }kjk</v>
      </c>
      <c r="DV5" s="128" t="s">
        <v>2</v>
      </c>
      <c r="DW5" s="128" t="str">
        <f>details!BS5</f>
        <v>fyf[kr f'k- }kjk</v>
      </c>
      <c r="DX5" s="128" t="str">
        <f>details!BT5</f>
        <v>xfrfof/k] ekSf[kd] izkstsDV] izk;ksfxd f'k{kd }kjk</v>
      </c>
      <c r="DY5" s="128" t="s">
        <v>2</v>
      </c>
      <c r="DZ5" s="128" t="str">
        <f>details!BU5</f>
        <v>fyf[kr f'k- }kjk</v>
      </c>
      <c r="EA5" s="128" t="str">
        <f>details!BV5</f>
        <v>xfrfof/k] ekSf[kd] izkstsDV] izk;ksfxd f'k{kd }kjk</v>
      </c>
      <c r="EB5" s="128" t="s">
        <v>2</v>
      </c>
      <c r="EC5" s="972"/>
      <c r="ED5" s="128" t="str">
        <f>details!BW5</f>
        <v>fyf[kr f'k- }kjk</v>
      </c>
      <c r="EE5" s="128" t="str">
        <f>details!BX5</f>
        <v>xfrfof/k] ekSf[kd] izkstsDV] izk;ksfxd f'k{kd }kjk</v>
      </c>
      <c r="EF5" s="129" t="s">
        <v>2</v>
      </c>
      <c r="EG5" s="975"/>
      <c r="EH5" s="128" t="str">
        <f>details!BY5</f>
        <v>fyf[kr f'k- }kjk</v>
      </c>
      <c r="EI5" s="128" t="str">
        <f>details!BZ5</f>
        <v>xfrfof/k] ekSf[kd] izkstsDV] izk;ksfxd f'k{kd }kjk</v>
      </c>
      <c r="EJ5" s="129" t="s">
        <v>2</v>
      </c>
      <c r="EK5" s="963"/>
      <c r="EL5" s="963"/>
      <c r="EM5" s="963"/>
      <c r="EN5" s="974"/>
      <c r="EO5" s="973"/>
      <c r="EP5" s="962"/>
      <c r="EQ5" s="962">
        <f>details!CB5</f>
        <v>0</v>
      </c>
      <c r="ER5" s="962">
        <f>details!CC5</f>
        <v>0</v>
      </c>
      <c r="ES5" s="962">
        <f>details!CD5</f>
        <v>0</v>
      </c>
      <c r="ET5" s="962">
        <f>details!CE5</f>
        <v>0</v>
      </c>
      <c r="EU5" s="963"/>
      <c r="EV5" s="963"/>
      <c r="EW5" s="963"/>
      <c r="EX5" s="974"/>
      <c r="EY5" s="973"/>
      <c r="EZ5" s="962">
        <f>details!CF5</f>
        <v>0</v>
      </c>
      <c r="FA5" s="962">
        <f>details!CG5</f>
        <v>0</v>
      </c>
      <c r="FB5" s="962">
        <f>details!CH5</f>
        <v>0</v>
      </c>
      <c r="FC5" s="962">
        <f>details!CI5</f>
        <v>0</v>
      </c>
      <c r="FD5" s="962">
        <f>details!CJ5</f>
        <v>0</v>
      </c>
      <c r="FE5" s="963"/>
      <c r="FF5" s="963"/>
      <c r="FG5" s="963"/>
      <c r="FH5" s="974"/>
      <c r="FI5" s="973"/>
      <c r="FJ5" s="962">
        <f>details!CK5</f>
        <v>0</v>
      </c>
      <c r="FK5" s="962">
        <f>details!CL5</f>
        <v>0</v>
      </c>
      <c r="FL5" s="962">
        <f>details!CM5</f>
        <v>0</v>
      </c>
      <c r="FM5" s="962">
        <f>details!CN5</f>
        <v>0</v>
      </c>
      <c r="FN5" s="962">
        <f>details!CO5</f>
        <v>0</v>
      </c>
      <c r="FO5" s="963"/>
      <c r="FP5" s="963"/>
      <c r="FQ5" s="963"/>
      <c r="FR5" s="974"/>
      <c r="FS5" s="934"/>
      <c r="FT5" s="359" t="str">
        <f>AG4</f>
        <v>fo"k; iw.kkZad</v>
      </c>
      <c r="FU5" s="348" t="str">
        <f>AD4</f>
        <v>fo"k; izIrkad ;ksx</v>
      </c>
      <c r="FV5" s="348" t="str">
        <f>AF4</f>
        <v>fo"k; xzsM</v>
      </c>
      <c r="FW5" s="348" t="str">
        <f>BC4</f>
        <v>fo"k; iw.kkZad</v>
      </c>
      <c r="FX5" s="348" t="str">
        <f>AZ4</f>
        <v>fo"k; izIrkad ;ksx</v>
      </c>
      <c r="FY5" s="348" t="str">
        <f>BB4</f>
        <v>fo"k; xzsM</v>
      </c>
      <c r="FZ5" s="349" t="str">
        <f>BZ4</f>
        <v>fo"k; iw.kkZad</v>
      </c>
      <c r="GA5" s="349" t="str">
        <f>BW4</f>
        <v>fo"k; izIrkad ;ksx</v>
      </c>
      <c r="GB5" s="349" t="str">
        <f>BY4</f>
        <v>fo"k; xzsM</v>
      </c>
      <c r="GC5" s="1036"/>
      <c r="GD5" s="1036" t="str">
        <f>IF($BE4="u",GB4,"")</f>
        <v/>
      </c>
      <c r="GE5" s="1036" t="str">
        <f>IF($BE4="g",GB4,"")</f>
        <v/>
      </c>
      <c r="GF5" s="1036" t="str">
        <f>IF($BE4="p",GB4,"")</f>
        <v/>
      </c>
      <c r="GG5" s="1036" t="str">
        <f>IF($BE4="sd",GB4,"")</f>
        <v/>
      </c>
      <c r="GH5" s="348" t="str">
        <f>CV4</f>
        <v>fo"k; iw.kkZad</v>
      </c>
      <c r="GI5" s="348" t="str">
        <f>CS4</f>
        <v>fo"k; izIrkad ;ksx</v>
      </c>
      <c r="GJ5" s="348" t="str">
        <f>CU4</f>
        <v>fo"k; xzsM</v>
      </c>
      <c r="GK5" s="348" t="str">
        <f>DR4</f>
        <v>fo"k; iw.kkZad</v>
      </c>
      <c r="GL5" s="348" t="str">
        <f>DO4</f>
        <v>fo"k; izIrkad ;ksx</v>
      </c>
      <c r="GM5" s="348" t="str">
        <f>DQ4</f>
        <v>fo"k; xzsM</v>
      </c>
      <c r="GN5" s="348" t="str">
        <f>EN4</f>
        <v>fo"k; iw.kkZad</v>
      </c>
      <c r="GO5" s="348" t="str">
        <f>EK4</f>
        <v>fo"k; izIrkad ;ksx</v>
      </c>
      <c r="GP5" s="348" t="str">
        <f>EM4</f>
        <v>fo"k; xzsM</v>
      </c>
      <c r="GQ5" s="348" t="str">
        <f>EX4</f>
        <v>fo"k; iw.kkZad</v>
      </c>
      <c r="GR5" s="348" t="str">
        <f>EU4</f>
        <v>fo"k; izIrkad ;ksx</v>
      </c>
      <c r="GS5" s="348" t="str">
        <f>EW4</f>
        <v>fo"k; xzsM</v>
      </c>
      <c r="GT5" s="350" t="str">
        <f>FH4</f>
        <v>fo"k; iw.kkZad</v>
      </c>
      <c r="GU5" s="350" t="str">
        <f>FE4</f>
        <v>fo"k; izIrkad ;ksx</v>
      </c>
      <c r="GV5" s="350" t="str">
        <f>FG4</f>
        <v>fo"k; xzsM</v>
      </c>
      <c r="GW5" s="350" t="str">
        <f>FR4</f>
        <v>fo"k; iw.kkZad</v>
      </c>
      <c r="GX5" s="350" t="str">
        <f>FO4</f>
        <v>fo"k; izIrkad ;ksx</v>
      </c>
      <c r="GY5" s="350" t="str">
        <f>FQ4</f>
        <v>fo"k; xzsM</v>
      </c>
      <c r="GZ5" s="351" t="s">
        <v>309</v>
      </c>
      <c r="HA5" s="351" t="s">
        <v>310</v>
      </c>
      <c r="HB5" s="351" t="s">
        <v>281</v>
      </c>
      <c r="HC5" s="351" t="s">
        <v>280</v>
      </c>
      <c r="HD5" s="943"/>
      <c r="HE5" s="943"/>
      <c r="HF5" s="943"/>
      <c r="HG5" s="943"/>
      <c r="HH5" s="397"/>
      <c r="HI5" s="356" t="s">
        <v>306</v>
      </c>
      <c r="HJ5" s="943"/>
      <c r="HK5" s="356" t="str">
        <f>details!EP5</f>
        <v>dqy ehfVax</v>
      </c>
      <c r="HL5" s="225" t="str">
        <f>details!EQ5</f>
        <v>Nk= mifLFkfr</v>
      </c>
      <c r="HM5" s="225" t="s">
        <v>308</v>
      </c>
      <c r="HN5" s="229"/>
      <c r="HS5" s="192"/>
      <c r="HT5" s="158" t="str">
        <f>N108</f>
        <v>Jh jkefuokl /kkdM+</v>
      </c>
      <c r="HU5" s="157" t="str">
        <f>AI108</f>
        <v>Jh dUgS;k yky jsxj</v>
      </c>
      <c r="HV5" s="158"/>
      <c r="HW5" s="158" t="str">
        <f>BI108</f>
        <v>jek</v>
      </c>
      <c r="HX5" s="156" t="str">
        <f>BI109</f>
        <v>xhrk</v>
      </c>
      <c r="HY5" s="157" t="str">
        <f>BI110</f>
        <v>Jh nqxkZs'kadj  eh.kk</v>
      </c>
      <c r="HZ5" s="157" t="str">
        <f>BI111</f>
        <v>iYYko</v>
      </c>
      <c r="IA5" s="157" t="str">
        <f>BI112</f>
        <v>vjfoUn</v>
      </c>
      <c r="IB5" s="157" t="str">
        <f>CB108</f>
        <v>Jh fd'ku yky /kkdM+</v>
      </c>
      <c r="IC5" s="157" t="str">
        <f>CX108</f>
        <v>Jh dUgS;k yky /kkdM+</v>
      </c>
      <c r="ID5" s="157" t="str">
        <f>DT108</f>
        <v>Jh dUgS;k yky jsxj</v>
      </c>
      <c r="IE5" s="157" t="str">
        <f>EP108</f>
        <v>Jh fd'ku yky /kkdM+</v>
      </c>
      <c r="IF5" s="157" t="str">
        <f>EZ108</f>
        <v>Jh jkgqy es?koky</v>
      </c>
      <c r="IG5" s="188" t="str">
        <f>FJ108</f>
        <v xml:space="preserve">Jh fo".kq'kadj O;kl </v>
      </c>
      <c r="IK5" s="179"/>
      <c r="IL5" s="179"/>
      <c r="IN5" s="179"/>
      <c r="IO5" s="179"/>
      <c r="IQ5" s="179"/>
      <c r="IR5" s="179"/>
      <c r="IS5" s="179"/>
      <c r="IT5" s="179"/>
      <c r="IY5" s="179"/>
      <c r="IZ5" s="179"/>
      <c r="JB5" s="179"/>
      <c r="JC5" s="179"/>
    </row>
    <row r="6" spans="1:263" s="9" customFormat="1" ht="16.5" customHeight="1">
      <c r="A6" s="230"/>
      <c r="B6" s="988" t="s">
        <v>107</v>
      </c>
      <c r="C6" s="988"/>
      <c r="D6" s="988"/>
      <c r="E6" s="988"/>
      <c r="F6" s="988"/>
      <c r="G6" s="988"/>
      <c r="H6" s="988"/>
      <c r="I6" s="988"/>
      <c r="J6" s="988"/>
      <c r="K6" s="988"/>
      <c r="L6" s="130"/>
      <c r="M6" s="131">
        <f>IF(details!R6="","",details!R6)</f>
        <v>5</v>
      </c>
      <c r="N6" s="131">
        <f>IF(details!S6="","",details!S6)</f>
        <v>5</v>
      </c>
      <c r="O6" s="131">
        <f>IF(AND(M6="",N6=""),"",IF(AND(M6="NA",N6="NA"),"NA",SUM(M6:N6)))</f>
        <v>10</v>
      </c>
      <c r="P6" s="131">
        <f>IF(details!T6="","",details!T6)</f>
        <v>5</v>
      </c>
      <c r="Q6" s="131">
        <f>IF(details!U6="","",details!U6)</f>
        <v>5</v>
      </c>
      <c r="R6" s="131">
        <f>IF(AND(P6="",Q6=""),"",IF(AND(P6="NA",Q6="NA"),"NA",SUM(P6:Q6)))</f>
        <v>10</v>
      </c>
      <c r="S6" s="131">
        <f>IF(details!V6="","",details!V6)</f>
        <v>5</v>
      </c>
      <c r="T6" s="131">
        <f>IF(details!W6="","",details!W6)</f>
        <v>5</v>
      </c>
      <c r="U6" s="131">
        <f>IF(AND(S6="",T6=""),"",IF(AND(S6="NA",T6="NA"),"NA",SUM(S6:T6)))</f>
        <v>10</v>
      </c>
      <c r="V6" s="622">
        <f>IF(AND(O6="",R6="",U6=""),"",IF(AND(O6="NA",R6="NA",U6="NA"),"NA",SUM(O6,R6,U6)))</f>
        <v>30</v>
      </c>
      <c r="W6" s="131">
        <f>IF(details!X6="","",details!X6)</f>
        <v>50</v>
      </c>
      <c r="X6" s="131">
        <f>IF(details!Y6="","",details!Y6)</f>
        <v>20</v>
      </c>
      <c r="Y6" s="132">
        <f>IF(AND(W6="",X6=""),"",IF(AND(W6="NA",X6="NA"),"NA",SUM(W6:X6)))</f>
        <v>70</v>
      </c>
      <c r="Z6" s="622">
        <f>IF(AND(V6="NA",Y6="NA"),"NA",IF(Y6="","",SUM(V6,Y6)))</f>
        <v>100</v>
      </c>
      <c r="AA6" s="131">
        <f>IF(details!Z6="","",details!Z6)</f>
        <v>70</v>
      </c>
      <c r="AB6" s="131">
        <f>IF(details!AA6="","",details!AA6)</f>
        <v>30</v>
      </c>
      <c r="AC6" s="131">
        <f>IF(AND(AA6="",AB6=""),"",SUM(AA6:AB6))</f>
        <v>100</v>
      </c>
      <c r="AD6" s="131">
        <f>IF(AC6="","",SUM(Z6,AC6))</f>
        <v>200</v>
      </c>
      <c r="AE6" s="133" t="str">
        <f>IF(OR(AD6="",AG6=""),"",ROUNDUP(AD6/AG6*100,0))</f>
        <v/>
      </c>
      <c r="AF6" s="131" t="str">
        <f>IF(AE6="","",IF(AE6&gt;85,"A",IF(AE6&gt;70,"B",IF(AE6&gt;50,"C",IF(AE6&gt;30,"D","E")))))</f>
        <v/>
      </c>
      <c r="AG6" s="141" t="str">
        <f>IF(OR($D6="TC",$D6="drop",$D6=""),"",AD$6-AH6)</f>
        <v/>
      </c>
      <c r="AH6" s="141">
        <f>COUNTIF(O6,"NA")*10+COUNTIF(R6,"NA")*10+COUNTIF(U6,"NA")*10+(COUNTIF(Y6,"NA")*70)</f>
        <v>0</v>
      </c>
      <c r="AI6" s="134">
        <f>IF(details!AB6="","",details!AB6)</f>
        <v>5</v>
      </c>
      <c r="AJ6" s="134">
        <f>IF(details!AC6="","",details!AC6)</f>
        <v>5</v>
      </c>
      <c r="AK6" s="131">
        <f>IF(AND(AI6="",AJ6=""),"",IF(AND(AI6="NA",AJ6="NA"),"NA",SUM(AI6:AJ6)))</f>
        <v>10</v>
      </c>
      <c r="AL6" s="134">
        <f>IF(details!AD6="","",details!AD6)</f>
        <v>5</v>
      </c>
      <c r="AM6" s="134">
        <f>IF(details!AE6="","",details!AE6)</f>
        <v>5</v>
      </c>
      <c r="AN6" s="131">
        <f>IF(AND(AL6="",AM6=""),"",IF(AND(AL6="NA",AM6="NA"),"NA",SUM(AL6:AM6)))</f>
        <v>10</v>
      </c>
      <c r="AO6" s="134">
        <f>IF(details!AF6="","",details!AF6)</f>
        <v>5</v>
      </c>
      <c r="AP6" s="134">
        <f>IF(details!AG6="","",details!AG6)</f>
        <v>5</v>
      </c>
      <c r="AQ6" s="131">
        <f>IF(AND(AO6="",AP6=""),"",IF(AND(AO6="NA",AP6="NA"),"NA",SUM(AO6:AP6)))</f>
        <v>10</v>
      </c>
      <c r="AR6" s="132">
        <f>IF(AND(AK6="",AN6="",AQ6=""),"",IF(AND(AK6="NA",AN6="NA",AQ6="NA"),"NA",SUM(AK6,AN6,AQ6)))</f>
        <v>30</v>
      </c>
      <c r="AS6" s="134">
        <f>IF(details!AH6="","",details!AH6)</f>
        <v>50</v>
      </c>
      <c r="AT6" s="134">
        <f>IF(details!AI6="","",details!AI6)</f>
        <v>20</v>
      </c>
      <c r="AU6" s="132">
        <f>IF(AND(AS6="",AT6=""),"",IF(AND(AS6="NA",AT6="NA"),"NA",SUM(AS6:AT6)))</f>
        <v>70</v>
      </c>
      <c r="AV6" s="622">
        <f>IF(AND(AR6="NA",AU6="NA"),"NA",IF(AU6="","",SUM(AR6,AU6)))</f>
        <v>100</v>
      </c>
      <c r="AW6" s="134">
        <f>IF(details!AJ6="","",details!AJ6)</f>
        <v>70</v>
      </c>
      <c r="AX6" s="134">
        <f>IF(details!AK6="","",details!AK6)</f>
        <v>30</v>
      </c>
      <c r="AY6" s="131">
        <f>IF(AND(AW6="",AX6=""),"",SUM(AW6:AX6))</f>
        <v>100</v>
      </c>
      <c r="AZ6" s="131">
        <f>IF(AY6="","",SUM(AV6,AY6))</f>
        <v>200</v>
      </c>
      <c r="BA6" s="133" t="str">
        <f>IF(OR(AZ6="",BC6=""),"",ROUNDUP(AZ6/BC6*100,0))</f>
        <v/>
      </c>
      <c r="BB6" s="131" t="str">
        <f>IF(BA6="","",IF(BA6&gt;85,"A",IF(BA6&gt;70,"B",IF(BA6&gt;50,"C",IF(BA6&gt;30,"D","E")))))</f>
        <v/>
      </c>
      <c r="BC6" s="141" t="str">
        <f>IF(OR($D6="TC",$D6="drop",$D6=""),"",AZ$6-BD6)</f>
        <v/>
      </c>
      <c r="BD6" s="141">
        <f>COUNTIF(AK6,"NA")*10+COUNTIF(AN6,"NA")*10+COUNTIF(AQ6,"NA")*10+(COUNTIF(AU6,"NA")*70)</f>
        <v>0</v>
      </c>
      <c r="BE6" s="124" t="str">
        <f>IF(D6="","",details!AL6)</f>
        <v/>
      </c>
      <c r="BF6" s="131">
        <f>IF(details!AM6="","",details!AM6)</f>
        <v>5</v>
      </c>
      <c r="BG6" s="131">
        <f>IF(details!AN6="","",details!AN6)</f>
        <v>5</v>
      </c>
      <c r="BH6" s="131">
        <f>IF(AND(BF6="",BG6=""),"",IF(AND(BF6="NA",BG6="NA"),"NA",SUM(BF6:BG6)))</f>
        <v>10</v>
      </c>
      <c r="BI6" s="131">
        <f>IF(details!AO6="","",details!AO6)</f>
        <v>5</v>
      </c>
      <c r="BJ6" s="131">
        <f>IF(details!AP6="","",details!AP6)</f>
        <v>5</v>
      </c>
      <c r="BK6" s="131">
        <f>IF(AND(BI6="",BJ6=""),"",IF(AND(BI6="NA",BJ6="NA"),"NA",SUM(BI6:BJ6)))</f>
        <v>10</v>
      </c>
      <c r="BL6" s="131">
        <f>IF(details!AQ6="","",details!AQ6)</f>
        <v>5</v>
      </c>
      <c r="BM6" s="131">
        <f>IF(details!AR6="","",details!AR6)</f>
        <v>5</v>
      </c>
      <c r="BN6" s="131">
        <f>IF(AND(BL6="",BM6=""),"",IF(AND(BL6="NA",BM6="NA"),"NA",SUM(BL6:BM6)))</f>
        <v>10</v>
      </c>
      <c r="BO6" s="132">
        <f>IF(AND(BH6="",BK6="",BN6=""),"",IF(AND(BH6="NA",BK6="NA",BN6="NA"),"NA",SUM(BH6,BK6,BN6)))</f>
        <v>30</v>
      </c>
      <c r="BP6" s="131">
        <f>IF(details!AS6="","",details!AS6)</f>
        <v>50</v>
      </c>
      <c r="BQ6" s="131">
        <f>IF(details!AT6="","",details!AT6)</f>
        <v>20</v>
      </c>
      <c r="BR6" s="132">
        <f>IF(AND(BP6="",BQ6=""),"",IF(AND(BP6="NA",BQ6="NA"),"NA",SUM(BP6:BQ6)))</f>
        <v>70</v>
      </c>
      <c r="BS6" s="622">
        <f>IF(AND(BO6="NA",BR6="NA"),"NA",IF(BR6="","",SUM(BO6,BR6)))</f>
        <v>100</v>
      </c>
      <c r="BT6" s="131">
        <f>IF(details!AU6="","",details!AU6)</f>
        <v>70</v>
      </c>
      <c r="BU6" s="131">
        <f>IF(details!AV6="","",details!AV6)</f>
        <v>30</v>
      </c>
      <c r="BV6" s="131">
        <f>IF(AND(BT6="",BU6=""),"",SUM(BT6:BU6))</f>
        <v>100</v>
      </c>
      <c r="BW6" s="131">
        <f>IF(BV6="","",SUM(BS6,BV6))</f>
        <v>200</v>
      </c>
      <c r="BX6" s="133" t="str">
        <f>IF(OR(BW6="",BZ6=""),"",ROUNDUP(BW6/BZ6*100,0))</f>
        <v/>
      </c>
      <c r="BY6" s="131" t="str">
        <f>IF(BX6="","",IF(BX6&gt;85,"A",IF(BX6&gt;70,"B",IF(BX6&gt;50,"C",IF(BX6&gt;30,"D","E")))))</f>
        <v/>
      </c>
      <c r="BZ6" s="141" t="str">
        <f>IF(OR($D6="TC",$D6="drop",$D6=""),"",BW$6-CA6)</f>
        <v/>
      </c>
      <c r="CA6" s="141">
        <f>COUNTIF(BH6,"NA")*10+COUNTIF(BK6,"NA")*10+COUNTIF(BN6,"NA")*10+(COUNTIF(BR6,"NA")*70)</f>
        <v>0</v>
      </c>
      <c r="CB6" s="134">
        <f>IF(details!AW6="","",details!AW6)</f>
        <v>5</v>
      </c>
      <c r="CC6" s="134">
        <f>IF(details!AX6="","",details!AX6)</f>
        <v>5</v>
      </c>
      <c r="CD6" s="131">
        <f>IF(AND(CB6="",CC6=""),"",IF(AND(CB6="NA",CC6="NA"),"NA",SUM(CB6:CC6)))</f>
        <v>10</v>
      </c>
      <c r="CE6" s="134">
        <f>IF(details!AY6="","",details!AY6)</f>
        <v>5</v>
      </c>
      <c r="CF6" s="134">
        <f>IF(details!AZ6="","",details!AZ6)</f>
        <v>5</v>
      </c>
      <c r="CG6" s="131">
        <f>IF(AND(CE6="",CF6=""),"",IF(AND(CE6="NA",CF6="NA"),"NA",SUM(CE6:CF6)))</f>
        <v>10</v>
      </c>
      <c r="CH6" s="134">
        <f>IF(details!BA6="","",details!BA6)</f>
        <v>5</v>
      </c>
      <c r="CI6" s="134">
        <f>IF(details!BB6="","",details!BB6)</f>
        <v>5</v>
      </c>
      <c r="CJ6" s="131">
        <f>IF(AND(CH6="",CI6=""),"",IF(AND(CH6="NA",CI6="NA"),"NA",SUM(CH6:CI6)))</f>
        <v>10</v>
      </c>
      <c r="CK6" s="132">
        <f>IF(AND(CD6="",CG6="",CJ6=""),"",IF(AND(CD6="NA",CG6="NA",CJ6="NA"),"NA",SUM(CD6,CG6,CJ6)))</f>
        <v>30</v>
      </c>
      <c r="CL6" s="134">
        <f>IF(details!BC6="","",details!BC6)</f>
        <v>50</v>
      </c>
      <c r="CM6" s="134">
        <f>IF(details!BD6="","",details!BD6)</f>
        <v>20</v>
      </c>
      <c r="CN6" s="132">
        <f>IF(AND(CL6="",CM6=""),"",IF(AND(CL6="NA",CM6="NA"),"NA",SUM(CL6:CM6)))</f>
        <v>70</v>
      </c>
      <c r="CO6" s="622">
        <f>IF(AND(CK6="NA",CN6="NA"),"NA",IF(CN6="","",SUM(CK6,CN6)))</f>
        <v>100</v>
      </c>
      <c r="CP6" s="134">
        <f>IF(details!BE6="","",details!BE6)</f>
        <v>70</v>
      </c>
      <c r="CQ6" s="134">
        <f>IF(details!BF6="","",details!BF6)</f>
        <v>30</v>
      </c>
      <c r="CR6" s="131">
        <f>IF(AND(CP6="",CQ6=""),"",SUM(CP6:CQ6))</f>
        <v>100</v>
      </c>
      <c r="CS6" s="131">
        <f>IF(CR6="","",SUM(CO6,CR6))</f>
        <v>200</v>
      </c>
      <c r="CT6" s="133" t="str">
        <f>IF(OR(CS6="",CV6=""),"",ROUNDUP(CS6/CV6*100,0))</f>
        <v/>
      </c>
      <c r="CU6" s="131" t="str">
        <f>IF(CT6="","",IF(CT6&gt;85,"A",IF(CT6&gt;70,"B",IF(CT6&gt;50,"C",IF(CT6&gt;30,"D","E")))))</f>
        <v/>
      </c>
      <c r="CV6" s="141" t="str">
        <f>IF(OR($D6="TC",$D6="drop",$D6=""),"",CS$6-CW6)</f>
        <v/>
      </c>
      <c r="CW6" s="141">
        <f>COUNTIF(CD6,"NA")*10+COUNTIF(CG6,"NA")*10+COUNTIF(CJ6,"NA")*10+(COUNTIF(CN6,"NA")*70)</f>
        <v>0</v>
      </c>
      <c r="CX6" s="134">
        <f>IF(details!BG6="","",details!BG6)</f>
        <v>5</v>
      </c>
      <c r="CY6" s="134">
        <f>IF(details!BH6="","",details!BH6)</f>
        <v>5</v>
      </c>
      <c r="CZ6" s="131">
        <f>IF(AND(CX6="",CY6=""),"",IF(AND(CX6="NA",CY6="NA"),"NA",SUM(CX6:CY6)))</f>
        <v>10</v>
      </c>
      <c r="DA6" s="134">
        <f>IF(details!BI6="","",details!BI6)</f>
        <v>5</v>
      </c>
      <c r="DB6" s="134">
        <f>IF(details!BJ6="","",details!BJ6)</f>
        <v>5</v>
      </c>
      <c r="DC6" s="131">
        <f>IF(AND(DA6="",DB6=""),"",IF(AND(DA6="NA",DB6="NA"),"NA",SUM(DA6:DB6)))</f>
        <v>10</v>
      </c>
      <c r="DD6" s="134">
        <f>IF(details!BK6="","",details!BK6)</f>
        <v>5</v>
      </c>
      <c r="DE6" s="134">
        <f>IF(details!BL6="","",details!BL6)</f>
        <v>5</v>
      </c>
      <c r="DF6" s="131">
        <f>IF(AND(DD6="",DE6=""),"",IF(AND(DD6="NA",DE6="NA"),"NA",SUM(DD6:DE6)))</f>
        <v>10</v>
      </c>
      <c r="DG6" s="132">
        <f>IF(AND(CZ6="",DC6="",DF6=""),"",IF(AND(CZ6="NA",DC6="NA",DF6="NA"),"NA",SUM(CZ6,DC6,DF6)))</f>
        <v>30</v>
      </c>
      <c r="DH6" s="134">
        <f>IF(details!BM6="","",details!BM6)</f>
        <v>50</v>
      </c>
      <c r="DI6" s="134">
        <f>IF(details!BN6="","",details!BN6)</f>
        <v>20</v>
      </c>
      <c r="DJ6" s="132">
        <f>IF(AND(DH6="",DI6=""),"",IF(AND(DH6="NA",DI6="NA"),"NA",SUM(DH6:DI6)))</f>
        <v>70</v>
      </c>
      <c r="DK6" s="622">
        <f>IF(AND(DG6="NA",DJ6="NA"),"NA",IF(DJ6="","",SUM(DG6,DJ6)))</f>
        <v>100</v>
      </c>
      <c r="DL6" s="134">
        <f>IF(details!BO6="","",details!BO6)</f>
        <v>70</v>
      </c>
      <c r="DM6" s="134">
        <f>IF(details!BP6="","",details!BP6)</f>
        <v>30</v>
      </c>
      <c r="DN6" s="131">
        <f>IF(AND(DL6="",DM6=""),"",SUM(DL6:DM6))</f>
        <v>100</v>
      </c>
      <c r="DO6" s="131">
        <f>IF(DN6="","",SUM(DK6,DN6))</f>
        <v>200</v>
      </c>
      <c r="DP6" s="133" t="str">
        <f>IF(OR(DO6="",DR6=""),"",ROUNDUP(DO6/DR6*100,0))</f>
        <v/>
      </c>
      <c r="DQ6" s="131" t="str">
        <f>IF(DP6="","",IF(DP6&gt;85,"A",IF(DP6&gt;70,"B",IF(DP6&gt;50,"C",IF(DP6&gt;30,"D","E")))))</f>
        <v/>
      </c>
      <c r="DR6" s="141" t="str">
        <f>IF(OR($D6="TC",$D6="drop",$D6=""),"",DO$6-DS6)</f>
        <v/>
      </c>
      <c r="DS6" s="141">
        <f>COUNTIF(CZ6,"NA")*10+COUNTIF(DC6,"NA")*10+COUNTIF(DF6,"NA")*10+(COUNTIF(DJ6,"NA")*70)</f>
        <v>0</v>
      </c>
      <c r="DT6" s="134">
        <f>IF(details!BQ6="","",details!BQ6)</f>
        <v>5</v>
      </c>
      <c r="DU6" s="134">
        <f>IF(details!BR6="","",details!BR6)</f>
        <v>5</v>
      </c>
      <c r="DV6" s="131">
        <f>IF(AND(DT6="",DU6=""),"",IF(AND(DT6="NA",DU6="NA"),"NA",SUM(DT6:DU6)))</f>
        <v>10</v>
      </c>
      <c r="DW6" s="134">
        <f>IF(details!BS6="","",details!BS6)</f>
        <v>5</v>
      </c>
      <c r="DX6" s="134">
        <f>IF(details!BT6="","",details!BT6)</f>
        <v>5</v>
      </c>
      <c r="DY6" s="131">
        <f>IF(AND(DW6="",DX6=""),"",IF(AND(DW6="NA",DX6="NA"),"NA",SUM(DW6:DX6)))</f>
        <v>10</v>
      </c>
      <c r="DZ6" s="134">
        <f>IF(details!BU6="","",details!BU6)</f>
        <v>5</v>
      </c>
      <c r="EA6" s="134">
        <f>IF(details!BV6="","",details!BV6)</f>
        <v>5</v>
      </c>
      <c r="EB6" s="131">
        <f>IF(AND(DZ6="",EA6=""),"",IF(AND(DZ6="NA",EA6="NA"),"NA",SUM(DZ6:EA6)))</f>
        <v>10</v>
      </c>
      <c r="EC6" s="132">
        <f>IF(AND(DV6="",DY6="",EB6=""),"",IF(AND(DV6="NA",DY6="NA",EB6="NA"),"NA",SUM(DV6,DY6,EB6)))</f>
        <v>30</v>
      </c>
      <c r="ED6" s="134">
        <f>IF(details!BW6="","",details!BW6)</f>
        <v>50</v>
      </c>
      <c r="EE6" s="134">
        <f>IF(details!BX6="","",details!BX6)</f>
        <v>20</v>
      </c>
      <c r="EF6" s="132">
        <f>IF(AND(ED6="",EE6=""),"",IF(AND(ED6="NA",EE6="NA"),"NA",SUM(ED6:EE6)))</f>
        <v>70</v>
      </c>
      <c r="EG6" s="622">
        <f>IF(AND(EC6="NA",EF6="NA"),"NA",IF(EF6="","",SUM(EC6,EF6)))</f>
        <v>100</v>
      </c>
      <c r="EH6" s="134">
        <f>IF(details!BY6="","",details!BY6)</f>
        <v>70</v>
      </c>
      <c r="EI6" s="134">
        <f>IF(details!BZ6="","",details!BZ6)</f>
        <v>30</v>
      </c>
      <c r="EJ6" s="131">
        <f>IF(AND(EH6="",EI6=""),"",SUM(EH6:EI6))</f>
        <v>100</v>
      </c>
      <c r="EK6" s="131">
        <f>IF(EJ6="","",SUM(EG6,EJ6))</f>
        <v>200</v>
      </c>
      <c r="EL6" s="133" t="str">
        <f>IF(OR(EK6="",EN6=""),"",ROUNDUP(EK6/EN6*100,0))</f>
        <v/>
      </c>
      <c r="EM6" s="131" t="str">
        <f>IF(EL6="","",IF(EL6&gt;85,"A",IF(EL6&gt;70,"B",IF(EL6&gt;50,"C",IF(EL6&gt;30,"D","E")))))</f>
        <v/>
      </c>
      <c r="EN6" s="141" t="str">
        <f>IF(OR($D6="TC",$D6="drop",$D6=""),"",EK$6-EO6)</f>
        <v/>
      </c>
      <c r="EO6" s="141">
        <f>COUNTIF(DV6,"NA")*10+COUNTIF(DY6,"NA")*10+COUNTIF(EB6,"NA")*10+(COUNTIF(EF6,"NA")*70)</f>
        <v>0</v>
      </c>
      <c r="EP6" s="134">
        <f>IF(details!CA6="","",details!CA6)</f>
        <v>20</v>
      </c>
      <c r="EQ6" s="134">
        <f>IF(details!CB6="","",details!CB6)</f>
        <v>20</v>
      </c>
      <c r="ER6" s="134">
        <f>IF(details!CC6="","",details!CC6)</f>
        <v>20</v>
      </c>
      <c r="ES6" s="134">
        <f>IF(details!CD6="","",details!CD6)</f>
        <v>20</v>
      </c>
      <c r="ET6" s="134">
        <f>IF(details!CE6="","",details!CE6)</f>
        <v>20</v>
      </c>
      <c r="EU6" s="131">
        <f>IF(AND(EP6="",EQ6="",ER6="",ES6="",ET6=""),"",IF(AND(EP6="NA",EQ6="NA",ER6="NA",ES6="NA",ET6="NA"),"NA",SUM(EP6:ET6)))</f>
        <v>100</v>
      </c>
      <c r="EV6" s="133" t="str">
        <f>IF(OR(EU6="",EX6=""),"",ROUNDUP(EU6/EX6*100,0))</f>
        <v/>
      </c>
      <c r="EW6" s="131" t="str">
        <f>IF(EV6="","",IF(EV6&gt;85,"A",IF(EV6&gt;70,"B",IF(EV6&gt;50,"C",IF(EV6&gt;30,"D","E")))))</f>
        <v/>
      </c>
      <c r="EX6" s="141" t="str">
        <f>IF(OR($D6="TC",$D6="drop",$D6=""),"",EU$6-EY6)</f>
        <v/>
      </c>
      <c r="EY6" s="141">
        <f>COUNTIF(EP6:ES6,"NA")*20</f>
        <v>0</v>
      </c>
      <c r="EZ6" s="134">
        <f>IF(details!CF6="","",details!CF6)</f>
        <v>20</v>
      </c>
      <c r="FA6" s="134">
        <f>IF(details!CG6="","",details!CG6)</f>
        <v>20</v>
      </c>
      <c r="FB6" s="134">
        <f>IF(details!CH6="","",details!CH6)</f>
        <v>20</v>
      </c>
      <c r="FC6" s="134">
        <f>IF(details!CI6="","",details!CI6)</f>
        <v>20</v>
      </c>
      <c r="FD6" s="134">
        <f>IF(details!CJ6="","",details!CJ6)</f>
        <v>20</v>
      </c>
      <c r="FE6" s="131">
        <f>IF(AND(EZ6="",FA6="",FB6="",FC6="",FD6=""),"",IF(AND(EZ6="NA",FA6="NA",FB6="NA",FC6="NA",FD6="NA"),"NA",SUM(EZ6:FD6)))</f>
        <v>100</v>
      </c>
      <c r="FF6" s="133" t="str">
        <f>IF(OR(FE6="",FH6=""),"",ROUNDUP(FE6/FH6*100,0))</f>
        <v/>
      </c>
      <c r="FG6" s="131" t="str">
        <f>IF(FF6="","",IF(FF6&gt;85,"A",IF(FF6&gt;70,"B",IF(FF6&gt;50,"C",IF(FF6&gt;30,"D","E")))))</f>
        <v/>
      </c>
      <c r="FH6" s="141" t="str">
        <f>IF(OR($D6="TC",$D6="drop",$D6=""),"",FE$6-FI6)</f>
        <v/>
      </c>
      <c r="FI6" s="141">
        <f>COUNTIF(EZ6:FC6,"NA")*20</f>
        <v>0</v>
      </c>
      <c r="FJ6" s="134">
        <f>IF(details!CK6="","",details!CK6)</f>
        <v>20</v>
      </c>
      <c r="FK6" s="134">
        <f>IF(details!CL6="","",details!CL6)</f>
        <v>20</v>
      </c>
      <c r="FL6" s="134">
        <f>IF(details!CM6="","",details!CM6)</f>
        <v>20</v>
      </c>
      <c r="FM6" s="134">
        <f>IF(details!CN6="","",details!CN6)</f>
        <v>20</v>
      </c>
      <c r="FN6" s="134">
        <f>IF(details!CO6="","",details!CO6)</f>
        <v>20</v>
      </c>
      <c r="FO6" s="131">
        <f>IF(AND(FJ6="",FK6="",FL6="",FM6="",FN6=""),"",IF(AND(FJ6="NA",FK6="NA",FL6="NA",FM6="NA",FN6="NA"),"NA",SUM(FJ6:FN6)))</f>
        <v>100</v>
      </c>
      <c r="FP6" s="133" t="str">
        <f>IF(OR(FO6="",FR6=""),"",ROUNDUP(FO6/FR6*100,0))</f>
        <v/>
      </c>
      <c r="FQ6" s="131" t="str">
        <f>IF(FP6="","",IF(FP6&gt;85,"A",IF(FP6&gt;70,"B",IF(FP6&gt;50,"C",IF(FP6&gt;30,"D","E")))))</f>
        <v/>
      </c>
      <c r="FR6" s="141" t="str">
        <f>IF(OR($D6="TC",$D6="drop",$D6=""),"",FO$6-FS6)</f>
        <v/>
      </c>
      <c r="FS6" s="354">
        <f>COUNTIF(FJ6:FM6,"NA")*20</f>
        <v>0</v>
      </c>
      <c r="FT6" s="360"/>
      <c r="FU6" s="135"/>
      <c r="FV6" s="135"/>
      <c r="FW6" s="135"/>
      <c r="FX6" s="135"/>
      <c r="FY6" s="135"/>
      <c r="FZ6" s="135"/>
      <c r="GA6" s="135"/>
      <c r="GB6" s="135"/>
      <c r="GC6" s="135"/>
      <c r="GD6" s="135"/>
      <c r="GE6" s="135"/>
      <c r="GF6" s="135"/>
      <c r="GG6" s="135"/>
      <c r="GH6" s="135"/>
      <c r="GI6" s="135"/>
      <c r="GJ6" s="135"/>
      <c r="GK6" s="135"/>
      <c r="GL6" s="135"/>
      <c r="GM6" s="135"/>
      <c r="GN6" s="135"/>
      <c r="GO6" s="135"/>
      <c r="GP6" s="135"/>
      <c r="GQ6" s="135"/>
      <c r="GR6" s="135"/>
      <c r="GS6" s="135"/>
      <c r="GT6" s="135"/>
      <c r="GU6" s="135"/>
      <c r="GV6" s="135"/>
      <c r="GW6" s="135"/>
      <c r="GX6" s="135"/>
      <c r="GY6" s="135"/>
      <c r="GZ6" s="352"/>
      <c r="HA6" s="352"/>
      <c r="HB6" s="352"/>
      <c r="HC6" s="352"/>
      <c r="HD6" s="135"/>
      <c r="HE6" s="135"/>
      <c r="HF6" s="135"/>
      <c r="HG6" s="135"/>
      <c r="HH6" s="398"/>
      <c r="HI6" s="398"/>
      <c r="HJ6" s="135"/>
      <c r="HK6" s="357"/>
      <c r="HL6" s="226"/>
      <c r="HM6" s="226"/>
      <c r="HN6" s="202"/>
      <c r="HS6" s="192"/>
      <c r="HT6" s="158"/>
      <c r="HU6" s="156"/>
      <c r="HV6" s="158"/>
      <c r="HW6" s="158"/>
      <c r="HX6" s="156"/>
      <c r="HY6" s="157"/>
      <c r="HZ6" s="157"/>
      <c r="IA6" s="157"/>
      <c r="IB6" s="157"/>
      <c r="IC6" s="157"/>
      <c r="ID6" s="157"/>
      <c r="IE6" s="157"/>
      <c r="IF6" s="157"/>
      <c r="IG6" s="188"/>
      <c r="IK6" s="179"/>
      <c r="IL6" s="179"/>
      <c r="IN6" s="179"/>
      <c r="IO6" s="179"/>
      <c r="IQ6" s="179"/>
      <c r="IR6" s="179"/>
      <c r="IS6" s="179"/>
      <c r="IT6" s="179"/>
      <c r="IY6" s="179"/>
      <c r="IZ6" s="179"/>
      <c r="JB6" s="179"/>
      <c r="JC6" s="179"/>
    </row>
    <row r="7" spans="1:263" s="20" customFormat="1" ht="14" customHeight="1">
      <c r="A7" s="231">
        <f>IF(details!A7="","",details!A7)</f>
        <v>1</v>
      </c>
      <c r="B7" s="342" t="str">
        <f>IF(details!B7="","",details!B7)</f>
        <v>GEN</v>
      </c>
      <c r="C7" s="342" t="str">
        <f>IF(details!C7="","",details!C7)</f>
        <v>B</v>
      </c>
      <c r="D7" s="136" t="str">
        <f>IF(details!D7="","",details!D7)</f>
        <v>drop</v>
      </c>
      <c r="E7" s="136">
        <f>IF(details!E7="","",details!E7)</f>
        <v>8001</v>
      </c>
      <c r="F7" s="342">
        <f>IF(details!F7="","",details!F7)</f>
        <v>965</v>
      </c>
      <c r="G7" s="698">
        <f>IF(details!G7="","",details!G7)</f>
        <v>41110</v>
      </c>
      <c r="H7" s="698">
        <f>IF(details!H7="","",details!H7)</f>
        <v>36811</v>
      </c>
      <c r="I7" s="220" t="str">
        <f>IF(details!CQ7="","",details!CQ7)</f>
        <v xml:space="preserve">ckjg vDVwcj] nks gtkj </v>
      </c>
      <c r="J7" s="137" t="str">
        <f>IF(details!J7="","",details!J7)</f>
        <v>v 001</v>
      </c>
      <c r="K7" s="137" t="str">
        <f>IF(details!K7="","",details!K7)</f>
        <v>c 001</v>
      </c>
      <c r="L7" s="137" t="str">
        <f>IF(details!L7="","",details!L7)</f>
        <v>l 001</v>
      </c>
      <c r="M7" s="342">
        <f>IF(details!R7="","",details!R7)</f>
        <v>5</v>
      </c>
      <c r="N7" s="342">
        <f>IF(details!S7="","",details!S7)</f>
        <v>5</v>
      </c>
      <c r="O7" s="342">
        <f>IF(AND(M7="",N7=""),"",IF(AND(M7="NA",N7="NA"),"NA",SUM(M7:N7)))</f>
        <v>10</v>
      </c>
      <c r="P7" s="342">
        <f>IF(details!T7="","",details!T7)</f>
        <v>5</v>
      </c>
      <c r="Q7" s="342">
        <f>IF(details!U7="","",details!U7)</f>
        <v>5</v>
      </c>
      <c r="R7" s="342">
        <f>IF(AND(P7="",Q7=""),"",IF(AND(P7="NA",Q7="NA"),"NA",SUM(P7:Q7)))</f>
        <v>10</v>
      </c>
      <c r="S7" s="342">
        <f>IF(details!V7="","",details!V7)</f>
        <v>5</v>
      </c>
      <c r="T7" s="342">
        <f>IF(details!W7="","",details!W7)</f>
        <v>5</v>
      </c>
      <c r="U7" s="342">
        <f>IF(AND(S7="",T7=""),"",IF(AND(S7="NA",T7="NA"),"NA",SUM(S7:T7)))</f>
        <v>10</v>
      </c>
      <c r="V7" s="138">
        <f>IF(AND(O7="",R7="",U7=""),"",IF(AND(O7="NA",R7="NA",U7="NA"),"NA",SUM(O7,R7,U7)))</f>
        <v>30</v>
      </c>
      <c r="W7" s="342">
        <f>IF(details!X7="","",details!X7)</f>
        <v>34</v>
      </c>
      <c r="X7" s="342">
        <f>IF(details!Y7="","",details!Y7)</f>
        <v>19</v>
      </c>
      <c r="Y7" s="138">
        <f>IF(AND(W7="",X7=""),"",IF(AND(W7="NA",X7="NA"),"NA",SUM(W7:X7)))</f>
        <v>53</v>
      </c>
      <c r="Z7" s="139">
        <f>IF(AND(V7="NA",Y7="NA"),"NA",IF(Y7="","",SUM(V7,Y7)))</f>
        <v>83</v>
      </c>
      <c r="AA7" s="342">
        <f>IF(details!Z7="","",details!Z7)</f>
        <v>40</v>
      </c>
      <c r="AB7" s="342">
        <f>IF(details!AA7="","",details!AA7)</f>
        <v>20</v>
      </c>
      <c r="AC7" s="428">
        <f>IF(AND(AA7="",AB7=""),"",IF(OR(AA7="AB",AB7="AB"),"AB",IF(OR(AA7="ML",AB7="ML"),"ML",SUM(AA7:AB7))))</f>
        <v>60</v>
      </c>
      <c r="AD7" s="136">
        <f>IF(AC7="","",SUM(Z7,AC7))</f>
        <v>143</v>
      </c>
      <c r="AE7" s="140" t="str">
        <f>IF(OR(AD7="",AG7=""),"",ROUNDUP(AD7/AG7*100,0))</f>
        <v/>
      </c>
      <c r="AF7" s="429" t="str">
        <f>IF(AE7="","",IF(AC7="ab",AC7,IF(AC7="ML",AC7,IF(AE7&gt;85,"A",IF(AE7&gt;70,"B",IF(AE7&gt;50,"C",IF(AE7&gt;30,"D","E")))))))</f>
        <v/>
      </c>
      <c r="AG7" s="141" t="str">
        <f t="shared" ref="AG7:AG70" si="0">IF(OR($D7="TC",$D7="drop",$D7=""),"",AD$6-AH7)</f>
        <v/>
      </c>
      <c r="AH7" s="141">
        <f>COUNTIF(O7,"NA")*10+COUNTIF(R7,"NA")*10+COUNTIF(U7,"NA")*10+(COUNTIF(Y7,"NA")*70)</f>
        <v>0</v>
      </c>
      <c r="AI7" s="342">
        <f>IF(details!AB7="","",details!AB7)</f>
        <v>4</v>
      </c>
      <c r="AJ7" s="342">
        <f>IF(details!AC7="","",details!AC7)</f>
        <v>5</v>
      </c>
      <c r="AK7" s="342">
        <f>IF(AND(AI7="",AJ7=""),"",IF(AND(AI7="NA",AJ7="NA"),"NA",SUM(AI7:AJ7)))</f>
        <v>9</v>
      </c>
      <c r="AL7" s="342">
        <f>IF(details!AD7="","",details!AD7)</f>
        <v>5</v>
      </c>
      <c r="AM7" s="342">
        <f>IF(details!AE7="","",details!AE7)</f>
        <v>5</v>
      </c>
      <c r="AN7" s="342">
        <f>IF(AND(AL7="",AM7=""),"",IF(AND(AL7="NA",AM7="NA"),"NA",SUM(AL7:AM7)))</f>
        <v>10</v>
      </c>
      <c r="AO7" s="342">
        <f>IF(details!AF7="","",details!AF7)</f>
        <v>5</v>
      </c>
      <c r="AP7" s="342">
        <f>IF(details!AG7="","",details!AG7)</f>
        <v>5</v>
      </c>
      <c r="AQ7" s="342">
        <f>IF(AND(AO7="",AP7=""),"",IF(AND(AO7="NA",AP7="NA"),"NA",SUM(AO7:AP7)))</f>
        <v>10</v>
      </c>
      <c r="AR7" s="138">
        <f>IF(AND(AK7="",AN7="",AQ7=""),"",IF(AND(AK7="NA",AN7="NA",AQ7="NA"),"NA",SUM(AK7,AN7,AQ7)))</f>
        <v>29</v>
      </c>
      <c r="AS7" s="342">
        <f>IF(details!AH7="","",details!AH7)</f>
        <v>46</v>
      </c>
      <c r="AT7" s="342">
        <f>IF(details!AI7="","",details!AI7)</f>
        <v>20</v>
      </c>
      <c r="AU7" s="138">
        <f>IF(AND(AS7="",AT7=""),"",IF(AND(AS7="NA",AT7="NA"),"NA",SUM(AS7:AT7)))</f>
        <v>66</v>
      </c>
      <c r="AV7" s="139">
        <f>IF(AND(AR7="NA",AU7="NA"),"NA",IF(AU7="","",SUM(AR7,AU7)))</f>
        <v>95</v>
      </c>
      <c r="AW7" s="342">
        <f>IF(details!AJ7="","",details!AJ7)</f>
        <v>66</v>
      </c>
      <c r="AX7" s="342" t="str">
        <f>IF(details!AK7="","",details!AK7)</f>
        <v>ml</v>
      </c>
      <c r="AY7" s="428" t="str">
        <f>IF(AND(AW7="",AX7=""),"",IF(OR(AW7="AB",AX7="AB"),"AB",IF(OR(AW7="ML",AX7="ML"),"ML",SUM(AW7:AX7))))</f>
        <v>ML</v>
      </c>
      <c r="AZ7" s="136">
        <f>IF(AY7="","",SUM(AV7,AY7))</f>
        <v>95</v>
      </c>
      <c r="BA7" s="140" t="str">
        <f>IF(OR(AZ7="",BC7=""),"",ROUNDUP(AZ7/BC7*100,0))</f>
        <v/>
      </c>
      <c r="BB7" s="429" t="str">
        <f>IF(BA7="","",IF(AY7="ab",AY7,IF(AY7="ML",AY7,IF(BA7&gt;85,"A",IF(BA7&gt;70,"B",IF(BA7&gt;50,"C",IF(BA7&gt;30,"D","E")))))))</f>
        <v/>
      </c>
      <c r="BC7" s="141" t="str">
        <f t="shared" ref="BC7:BC70" si="1">IF(OR($D7="TC",$D7="drop",$D7=""),"",AZ$6-BD7)</f>
        <v/>
      </c>
      <c r="BD7" s="141">
        <f>COUNTIF(AK7,"NA")*10+COUNTIF(AN7,"NA")*10+COUNTIF(AQ7,"NA")*10+(COUNTIF(AU7,"NA")*70)</f>
        <v>0</v>
      </c>
      <c r="BE7" s="123" t="str">
        <f>IF(D7="","",details!AL7)</f>
        <v>s</v>
      </c>
      <c r="BF7" s="342">
        <f>IF(details!AM7="","",details!AM7)</f>
        <v>5</v>
      </c>
      <c r="BG7" s="342">
        <f>IF(details!AN7="","",details!AN7)</f>
        <v>4</v>
      </c>
      <c r="BH7" s="342">
        <f>IF(AND(BF7="",BG7=""),"",IF(AND(BF7="NA",BG7="NA"),"NA",SUM(BF7:BG7)))</f>
        <v>9</v>
      </c>
      <c r="BI7" s="342">
        <f>IF(details!AO7="","",details!AO7)</f>
        <v>5</v>
      </c>
      <c r="BJ7" s="342">
        <f>IF(details!AP7="","",details!AP7)</f>
        <v>5</v>
      </c>
      <c r="BK7" s="342">
        <f>IF(AND(BI7="",BJ7=""),"",IF(AND(BI7="NA",BJ7="NA"),"NA",SUM(BI7:BJ7)))</f>
        <v>10</v>
      </c>
      <c r="BL7" s="342">
        <f>IF(details!AQ7="","",details!AQ7)</f>
        <v>5</v>
      </c>
      <c r="BM7" s="342">
        <f>IF(details!AR7="","",details!AR7)</f>
        <v>5</v>
      </c>
      <c r="BN7" s="342">
        <f>IF(AND(BL7="",BM7=""),"",IF(AND(BL7="NA",BM7="NA"),"NA",SUM(BL7:BM7)))</f>
        <v>10</v>
      </c>
      <c r="BO7" s="138">
        <f>IF(AND(BH7="",BK7="",BN7=""),"",IF(AND(BH7="NA",BK7="NA",BN7="NA"),"NA",SUM(BH7,BK7,BN7)))</f>
        <v>29</v>
      </c>
      <c r="BP7" s="342">
        <f>IF(details!AS7="","",details!AS7)</f>
        <v>43</v>
      </c>
      <c r="BQ7" s="342">
        <f>IF(details!AT7="","",details!AT7)</f>
        <v>16</v>
      </c>
      <c r="BR7" s="138">
        <f>IF(AND(BP7="",BQ7=""),"",IF(AND(BP7="NA",BQ7="NA"),"NA",SUM(BP7:BQ7)))</f>
        <v>59</v>
      </c>
      <c r="BS7" s="139">
        <f>IF(AND(BO7="NA",BR7="NA"),"NA",IF(BR7="","",SUM(BO7,BR7)))</f>
        <v>88</v>
      </c>
      <c r="BT7" s="342">
        <f>IF(details!AU7="","",details!AU7)</f>
        <v>60</v>
      </c>
      <c r="BU7" s="342" t="str">
        <f>IF(details!AV7="","",details!AV7)</f>
        <v>ml</v>
      </c>
      <c r="BV7" s="428" t="str">
        <f>IF(AND(BT7="",BU7=""),"",IF(OR(BT7="AB",BU7="AB"),"AB",IF(OR(BT7="ML",BU7="ML"),"ML",SUM(BT7:BU7))))</f>
        <v>ML</v>
      </c>
      <c r="BW7" s="136">
        <f>IF(BV7="","",SUM(BS7,BV7))</f>
        <v>88</v>
      </c>
      <c r="BX7" s="140" t="str">
        <f>IF(OR(BW7="",BZ7=""),"",ROUNDUP(BW7/BZ7*100,0))</f>
        <v/>
      </c>
      <c r="BY7" s="429" t="str">
        <f>IF(BX7="","",IF(BV7="ab",BV7,IF(BV7="ML",BV7,IF(BX7&gt;85,"A",IF(BX7&gt;70,"B",IF(BX7&gt;50,"C",IF(BX7&gt;30,"D","E")))))))</f>
        <v/>
      </c>
      <c r="BZ7" s="141" t="str">
        <f t="shared" ref="BZ7:BZ70" si="2">IF(OR($D7="TC",$D7="drop",$D7=""),"",BW$6-CA7)</f>
        <v/>
      </c>
      <c r="CA7" s="141">
        <f>COUNTIF(BH7,"NA")*10+COUNTIF(BK7,"NA")*10+COUNTIF(BN7,"NA")*10+(COUNTIF(BR7,"NA")*70)</f>
        <v>0</v>
      </c>
      <c r="CB7" s="342">
        <f>IF(details!AW7="","",details!AW7)</f>
        <v>5</v>
      </c>
      <c r="CC7" s="342">
        <f>IF(details!AX7="","",details!AX7)</f>
        <v>5</v>
      </c>
      <c r="CD7" s="342">
        <f>IF(AND(CB7="",CC7=""),"",IF(AND(CB7="NA",CC7="NA"),"NA",SUM(CB7:CC7)))</f>
        <v>10</v>
      </c>
      <c r="CE7" s="342">
        <f>IF(details!AY7="","",details!AY7)</f>
        <v>5</v>
      </c>
      <c r="CF7" s="342">
        <f>IF(details!AZ7="","",details!AZ7)</f>
        <v>5</v>
      </c>
      <c r="CG7" s="342">
        <f>IF(AND(CE7="",CF7=""),"",IF(AND(CE7="NA",CF7="NA"),"NA",SUM(CE7:CF7)))</f>
        <v>10</v>
      </c>
      <c r="CH7" s="342">
        <f>IF(details!BA7="","",details!BA7)</f>
        <v>5</v>
      </c>
      <c r="CI7" s="342">
        <f>IF(details!BB7="","",details!BB7)</f>
        <v>5</v>
      </c>
      <c r="CJ7" s="342">
        <f>IF(AND(CH7="",CI7=""),"",IF(AND(CH7="NA",CI7="NA"),"NA",SUM(CH7:CI7)))</f>
        <v>10</v>
      </c>
      <c r="CK7" s="138">
        <f>IF(AND(CD7="",CG7="",CJ7=""),"",IF(AND(CD7="NA",CG7="NA",CJ7="NA"),"NA",SUM(CD7,CG7,CJ7)))</f>
        <v>30</v>
      </c>
      <c r="CL7" s="342">
        <f>IF(details!BC7="","",details!BC7)</f>
        <v>42</v>
      </c>
      <c r="CM7" s="342">
        <f>IF(details!BD7="","",details!BD7)</f>
        <v>19</v>
      </c>
      <c r="CN7" s="138">
        <f>IF(AND(CL7="",CM7=""),"",IF(AND(CL7="NA",CM7="NA"),"NA",SUM(CL7:CM7)))</f>
        <v>61</v>
      </c>
      <c r="CO7" s="139">
        <f>IF(AND(CK7="NA",CN7="NA"),"NA",IF(CN7="","",SUM(CK7,CN7)))</f>
        <v>91</v>
      </c>
      <c r="CP7" s="342">
        <f>IF(details!BE7="","",details!BE7)</f>
        <v>68</v>
      </c>
      <c r="CQ7" s="342" t="str">
        <f>IF(details!BF7="","",details!BF7)</f>
        <v>ml</v>
      </c>
      <c r="CR7" s="428" t="str">
        <f>IF(AND(CP7="",CQ7=""),"",IF(OR(CP7="AB",CQ7="AB"),"AB",IF(OR(CP7="ML",CQ7="ML"),"ML",SUM(CP7:CQ7))))</f>
        <v>ML</v>
      </c>
      <c r="CS7" s="136">
        <f>IF(CR7="","",SUM(CO7,CR7))</f>
        <v>91</v>
      </c>
      <c r="CT7" s="140" t="str">
        <f>IF(OR(CS7="",CV7=""),"",ROUNDUP(CS7/CV7*100,0))</f>
        <v/>
      </c>
      <c r="CU7" s="429" t="str">
        <f>IF(CT7="","",IF(CR7="ab",CR7,IF(CR7="ML",CR7,IF(CT7&gt;85,"A",IF(CT7&gt;70,"B",IF(CT7&gt;50,"C",IF(CT7&gt;30,"D","E")))))))</f>
        <v/>
      </c>
      <c r="CV7" s="141" t="str">
        <f t="shared" ref="CV7:CV70" si="3">IF(OR($D7="TC",$D7="drop",$D7=""),"",CS$6-CW7)</f>
        <v/>
      </c>
      <c r="CW7" s="141">
        <f>COUNTIF(CD7,"NA")*10+COUNTIF(CG7,"NA")*10+COUNTIF(CJ7,"NA")*10+(COUNTIF(CN7,"NA")*70)</f>
        <v>0</v>
      </c>
      <c r="CX7" s="342">
        <f>IF(details!BG7="","",details!BG7)</f>
        <v>3</v>
      </c>
      <c r="CY7" s="342">
        <f>IF(details!BH7="","",details!BH7)</f>
        <v>2</v>
      </c>
      <c r="CZ7" s="342">
        <f>IF(AND(CX7="",CY7=""),"",IF(AND(CX7="NA",CY7="NA"),"NA",SUM(CX7:CY7)))</f>
        <v>5</v>
      </c>
      <c r="DA7" s="342">
        <f>IF(details!BI7="","",details!BI7)</f>
        <v>5</v>
      </c>
      <c r="DB7" s="342">
        <f>IF(details!BJ7="","",details!BJ7)</f>
        <v>5</v>
      </c>
      <c r="DC7" s="342">
        <f>IF(AND(DA7="",DB7=""),"",IF(AND(DA7="NA",DB7="NA"),"NA",SUM(DA7:DB7)))</f>
        <v>10</v>
      </c>
      <c r="DD7" s="342">
        <f>IF(details!BK7="","",details!BK7)</f>
        <v>4</v>
      </c>
      <c r="DE7" s="342">
        <f>IF(details!BL7="","",details!BL7)</f>
        <v>4</v>
      </c>
      <c r="DF7" s="342">
        <f>IF(AND(DD7="",DE7=""),"",IF(AND(DD7="NA",DE7="NA"),"NA",SUM(DD7:DE7)))</f>
        <v>8</v>
      </c>
      <c r="DG7" s="138">
        <f>IF(AND(CZ7="",DC7="",DF7=""),"",IF(AND(CZ7="NA",DC7="NA",DF7="NA"),"NA",SUM(CZ7,DC7,DF7)))</f>
        <v>23</v>
      </c>
      <c r="DH7" s="342">
        <f>IF(details!BM7="","",details!BM7)</f>
        <v>25</v>
      </c>
      <c r="DI7" s="342">
        <f>IF(details!BN7="","",details!BN7)</f>
        <v>14</v>
      </c>
      <c r="DJ7" s="138">
        <f>IF(AND(DH7="",DI7=""),"",IF(AND(DH7="NA",DI7="NA"),"NA",SUM(DH7:DI7)))</f>
        <v>39</v>
      </c>
      <c r="DK7" s="139">
        <f>IF(AND(DG7="NA",DJ7="NA"),"NA",IF(DJ7="","",SUM(DG7,DJ7)))</f>
        <v>62</v>
      </c>
      <c r="DL7" s="342">
        <f>IF(details!BO7="","",details!BO7)</f>
        <v>43</v>
      </c>
      <c r="DM7" s="342" t="str">
        <f>IF(details!BP7="","",details!BP7)</f>
        <v>ml</v>
      </c>
      <c r="DN7" s="428" t="str">
        <f>IF(AND(DL7="",DM7=""),"",IF(OR(DL7="AB",DM7="AB"),"AB",IF(OR(DL7="ML",DM7="ML"),"ML",SUM(DL7:DM7))))</f>
        <v>ML</v>
      </c>
      <c r="DO7" s="136">
        <f>IF(DN7="","",SUM(DK7,DN7))</f>
        <v>62</v>
      </c>
      <c r="DP7" s="140" t="str">
        <f>IF(OR(DO7="",DR7=""),"",ROUNDUP(DO7/DR7*100,0))</f>
        <v/>
      </c>
      <c r="DQ7" s="429" t="str">
        <f>IF(DP7="","",IF(DN7="ab",DN7,IF(DN7="ML",DN7,IF(DP7&gt;85,"A",IF(DP7&gt;70,"B",IF(DP7&gt;50,"C",IF(DP7&gt;30,"D","E")))))))</f>
        <v/>
      </c>
      <c r="DR7" s="141" t="str">
        <f t="shared" ref="DR7:DR70" si="4">IF(OR($D7="TC",$D7="drop",$D7=""),"",DO$6-DS7)</f>
        <v/>
      </c>
      <c r="DS7" s="141">
        <f>COUNTIF(CZ7,"NA")*10+COUNTIF(DC7,"NA")*10+COUNTIF(DF7,"NA")*10+(COUNTIF(DJ7,"NA")*70)</f>
        <v>0</v>
      </c>
      <c r="DT7" s="342">
        <f>IF(details!BQ7="","",details!BQ7)</f>
        <v>5</v>
      </c>
      <c r="DU7" s="342">
        <f>IF(details!BR7="","",details!BR7)</f>
        <v>5</v>
      </c>
      <c r="DV7" s="342">
        <f>IF(AND(DT7="",DU7=""),"",IF(AND(DT7="NA",DU7="NA"),"NA",SUM(DT7:DU7)))</f>
        <v>10</v>
      </c>
      <c r="DW7" s="342">
        <f>IF(details!BS7="","",details!BS7)</f>
        <v>5</v>
      </c>
      <c r="DX7" s="342">
        <f>IF(details!BT7="","",details!BT7)</f>
        <v>5</v>
      </c>
      <c r="DY7" s="342">
        <f>IF(AND(DW7="",DX7=""),"",IF(AND(DW7="NA",DX7="NA"),"NA",SUM(DW7:DX7)))</f>
        <v>10</v>
      </c>
      <c r="DZ7" s="342">
        <f>IF(details!BU7="","",details!BU7)</f>
        <v>5</v>
      </c>
      <c r="EA7" s="342">
        <f>IF(details!BV7="","",details!BV7)</f>
        <v>5</v>
      </c>
      <c r="EB7" s="342">
        <f>IF(AND(DZ7="",EA7=""),"",IF(AND(DZ7="NA",EA7="NA"),"NA",SUM(DZ7:EA7)))</f>
        <v>10</v>
      </c>
      <c r="EC7" s="138">
        <f>IF(AND(DV7="",DY7="",EB7=""),"",IF(AND(DV7="NA",DY7="NA",EB7="NA"),"NA",SUM(DV7,DY7,EB7)))</f>
        <v>30</v>
      </c>
      <c r="ED7" s="342">
        <f>IF(details!BW7="","",details!BW7)</f>
        <v>35</v>
      </c>
      <c r="EE7" s="342">
        <f>IF(details!BX7="","",details!BX7)</f>
        <v>19</v>
      </c>
      <c r="EF7" s="138">
        <f>IF(AND(ED7="",EE7=""),"",IF(AND(ED7="NA",EE7="NA"),"NA",SUM(ED7:EE7)))</f>
        <v>54</v>
      </c>
      <c r="EG7" s="139">
        <f>IF(AND(EC7="NA",EF7="NA"),"NA",IF(EF7="","",SUM(EC7,EF7)))</f>
        <v>84</v>
      </c>
      <c r="EH7" s="342">
        <f>IF(details!BY7="","",details!BY7)</f>
        <v>66</v>
      </c>
      <c r="EI7" s="342" t="str">
        <f>IF(details!BZ7="","",details!BZ7)</f>
        <v>ml</v>
      </c>
      <c r="EJ7" s="428" t="str">
        <f>IF(AND(EH7="",EI7=""),"",IF(OR(EH7="AB",EI7="AB"),"AB",IF(OR(EH7="ML",EI7="ML"),"ML",SUM(EH7:EI7))))</f>
        <v>ML</v>
      </c>
      <c r="EK7" s="136">
        <f>IF(EJ7="","",SUM(EG7,EJ7))</f>
        <v>84</v>
      </c>
      <c r="EL7" s="140" t="str">
        <f>IF(OR(EK7="",EN7=""),"",ROUNDUP(EK7/EN7*100,0))</f>
        <v/>
      </c>
      <c r="EM7" s="429" t="str">
        <f>IF(EL7="","",IF(EJ7="ab",EJ7,IF(EJ7="ML",EJ7,IF(EL7&gt;85,"A",IF(EL7&gt;70,"B",IF(EL7&gt;50,"C",IF(EL7&gt;30,"D","E")))))))</f>
        <v/>
      </c>
      <c r="EN7" s="141" t="str">
        <f t="shared" ref="EN7:EN70" si="5">IF(OR($D7="TC",$D7="drop",$D7=""),"",EK$6-EO7)</f>
        <v/>
      </c>
      <c r="EO7" s="141">
        <f>COUNTIF(DV7,"NA")*10+COUNTIF(DY7,"NA")*10+COUNTIF(EB7,"NA")*10+(COUNTIF(EF7,"NA")*70)</f>
        <v>0</v>
      </c>
      <c r="EP7" s="342">
        <f>IF(details!CA7="","",details!CA7)</f>
        <v>15</v>
      </c>
      <c r="EQ7" s="342">
        <f>IF(details!CB7="","",details!CB7)</f>
        <v>15</v>
      </c>
      <c r="ER7" s="342">
        <f>IF(details!CC7="","",details!CC7)</f>
        <v>15</v>
      </c>
      <c r="ES7" s="342">
        <f>IF(details!CD7="","",details!CD7)</f>
        <v>15</v>
      </c>
      <c r="ET7" s="342">
        <f>IF(details!CE7="","",details!CE7)</f>
        <v>15</v>
      </c>
      <c r="EU7" s="429" t="str">
        <f>IF(EX7="","",IF(AND(EP7="",EQ7="",ER7="",ES7="",ET7=""),"",IF(AND(EP7="AB",EQ7="AB",ER7="AB",ES7="AB",ET7="AB"),"AB",IF(AND(EP7="NA",EQ7="NA",ER7="NA",ES7="NA",ET7="NA"),"NA",SUM(EP7:ET7)))))</f>
        <v/>
      </c>
      <c r="EV7" s="429" t="str">
        <f>IF(OR(EU7="",EX7=""),"",IF(EU7="AB","",ROUNDUP(EU7/EX7*100,0)))</f>
        <v/>
      </c>
      <c r="EW7" s="429" t="str">
        <f t="shared" ref="EW7" si="6">IF(EV7="","",IF(EV7&gt;85,"A",IF(EV7&gt;70,"B",IF(EV7&gt;50,"C",IF(EV7&gt;30,"D","E")))))</f>
        <v/>
      </c>
      <c r="EX7" s="141" t="str">
        <f t="shared" ref="EX7:EX70" si="7">IF(OR($D7="TC",$D7="drop",$D7=""),"",EU$6-EY7)</f>
        <v/>
      </c>
      <c r="EY7" s="141">
        <f t="shared" ref="EY7" si="8">COUNTIF(EP7:ES7,"NA")*20</f>
        <v>0</v>
      </c>
      <c r="EZ7" s="342">
        <f>IF(details!CF7="","",details!CF7)</f>
        <v>20</v>
      </c>
      <c r="FA7" s="342">
        <f>IF(details!CG7="","",details!CG7)</f>
        <v>20</v>
      </c>
      <c r="FB7" s="342">
        <f>IF(details!CH7="","",details!CH7)</f>
        <v>20</v>
      </c>
      <c r="FC7" s="342">
        <f>IF(details!CI7="","",details!CI7)</f>
        <v>20</v>
      </c>
      <c r="FD7" s="342">
        <f>IF(details!CJ7="","",details!CJ7)</f>
        <v>20</v>
      </c>
      <c r="FE7" s="429" t="str">
        <f>IF(FH7="","",IF(AND(EZ7="",FA7="",FB7="",FC7="",FD7=""),"",IF(AND(EZ7="AB",FA7="AB",FB7="AB",FC7="AB",FD7="AB"),"AB",IF(AND(EZ7="NA",FA7="NA",FB7="NA",FC7="NA",FD7="NA"),"NA",SUM(EZ7:FD7)))))</f>
        <v/>
      </c>
      <c r="FF7" s="429" t="str">
        <f>IF(OR(FE7="",FH7=""),"",IF(FE7="AB","",ROUNDUP(FE7/FH7*100,0)))</f>
        <v/>
      </c>
      <c r="FG7" s="429" t="str">
        <f t="shared" ref="FG7" si="9">IF(FF7="","",IF(FF7&gt;85,"A",IF(FF7&gt;70,"B",IF(FF7&gt;50,"C",IF(FF7&gt;30,"D","E")))))</f>
        <v/>
      </c>
      <c r="FH7" s="141" t="str">
        <f t="shared" ref="FH7:FH70" si="10">IF(OR($D7="TC",$D7="drop",$D7=""),"",FE$6-FI7)</f>
        <v/>
      </c>
      <c r="FI7" s="141">
        <f t="shared" ref="FI7" si="11">COUNTIF(EZ7:FC7,"NA")*20</f>
        <v>0</v>
      </c>
      <c r="FJ7" s="342">
        <f>IF(details!CK7="","",details!CK7)</f>
        <v>15</v>
      </c>
      <c r="FK7" s="342">
        <f>IF(details!CL7="","",details!CL7)</f>
        <v>15</v>
      </c>
      <c r="FL7" s="342">
        <f>IF(details!CM7="","",details!CM7)</f>
        <v>15</v>
      </c>
      <c r="FM7" s="342">
        <f>IF(details!CN7="","",details!CN7)</f>
        <v>15</v>
      </c>
      <c r="FN7" s="342">
        <f>IF(details!CO7="","",details!CO7)</f>
        <v>15</v>
      </c>
      <c r="FO7" s="429" t="str">
        <f>IF(FR7="","",IF(AND(FJ7="",FK7="",FL7="",FM7="",FN7=""),"",IF(AND(FJ7="AB",FK7="AB",FL7="AB",FM7="AB",FN7="AB"),"AB",IF(AND(FJ7="NA",FK7="NA",FL7="NA",FM7="NA",FN7="NA"),"NA",SUM(FJ7:FN7)))))</f>
        <v/>
      </c>
      <c r="FP7" s="429" t="str">
        <f>IF(OR(FO7="",FR7=""),"",IF(FO7="AB","",ROUNDUP(FO7/FR7*100,0)))</f>
        <v/>
      </c>
      <c r="FQ7" s="429" t="str">
        <f t="shared" ref="FQ7" si="12">IF(FP7="","",IF(FP7&gt;85,"A",IF(FP7&gt;70,"B",IF(FP7&gt;50,"C",IF(FP7&gt;30,"D","E")))))</f>
        <v/>
      </c>
      <c r="FR7" s="141" t="str">
        <f t="shared" ref="FR7:FR70" si="13">IF(OR($D7="TC",$D7="drop",$D7=""),"",FO$6-FS7)</f>
        <v/>
      </c>
      <c r="FS7" s="354">
        <f t="shared" ref="FS7" si="14">COUNTIF(FJ7:FM7,"NA")*20</f>
        <v>0</v>
      </c>
      <c r="FT7" s="361" t="str">
        <f>AG7</f>
        <v/>
      </c>
      <c r="FU7" s="343">
        <f>AD7</f>
        <v>143</v>
      </c>
      <c r="FV7" s="343" t="str">
        <f>AF7</f>
        <v/>
      </c>
      <c r="FW7" s="343" t="str">
        <f>BC7</f>
        <v/>
      </c>
      <c r="FX7" s="343">
        <f>AZ7</f>
        <v>95</v>
      </c>
      <c r="FY7" s="343" t="str">
        <f>BB7</f>
        <v/>
      </c>
      <c r="FZ7" s="343" t="str">
        <f>BZ7</f>
        <v/>
      </c>
      <c r="GA7" s="142">
        <f>BW7</f>
        <v>88</v>
      </c>
      <c r="GB7" s="142" t="str">
        <f>BY7</f>
        <v/>
      </c>
      <c r="GC7" s="343" t="str">
        <f>IF($BE7="s",GB7,"")</f>
        <v/>
      </c>
      <c r="GD7" s="343" t="str">
        <f>IF($BE7="u",GB7,"")</f>
        <v/>
      </c>
      <c r="GE7" s="343" t="str">
        <f>IF($BE7="g",GB7,"")</f>
        <v/>
      </c>
      <c r="GF7" s="343" t="str">
        <f>IF($BE7="p",GB7,"")</f>
        <v/>
      </c>
      <c r="GG7" s="343" t="str">
        <f>IF($BE7="sd",GB7,"")</f>
        <v/>
      </c>
      <c r="GH7" s="343" t="str">
        <f>CV7</f>
        <v/>
      </c>
      <c r="GI7" s="343">
        <f>CS7</f>
        <v>91</v>
      </c>
      <c r="GJ7" s="343" t="str">
        <f>CU7</f>
        <v/>
      </c>
      <c r="GK7" s="343" t="str">
        <f>DR7</f>
        <v/>
      </c>
      <c r="GL7" s="343">
        <f>DO7</f>
        <v>62</v>
      </c>
      <c r="GM7" s="343" t="str">
        <f>DQ7</f>
        <v/>
      </c>
      <c r="GN7" s="343" t="str">
        <f>EN7</f>
        <v/>
      </c>
      <c r="GO7" s="343">
        <f>EK7</f>
        <v>84</v>
      </c>
      <c r="GP7" s="343" t="str">
        <f>EM7</f>
        <v/>
      </c>
      <c r="GQ7" s="343" t="str">
        <f>EX7</f>
        <v/>
      </c>
      <c r="GR7" s="343" t="str">
        <f>EU7</f>
        <v/>
      </c>
      <c r="GS7" s="343" t="str">
        <f>EW7</f>
        <v/>
      </c>
      <c r="GT7" s="143" t="str">
        <f>FH7</f>
        <v/>
      </c>
      <c r="GU7" s="143" t="str">
        <f>FE7</f>
        <v/>
      </c>
      <c r="GV7" s="143" t="str">
        <f>FG7</f>
        <v/>
      </c>
      <c r="GW7" s="143" t="str">
        <f>FR7</f>
        <v/>
      </c>
      <c r="GX7" s="143" t="str">
        <f>FO7</f>
        <v/>
      </c>
      <c r="GY7" s="143" t="str">
        <f>FQ7</f>
        <v/>
      </c>
      <c r="GZ7" s="353">
        <f>COUNTIF(FV7:GY7,"AB")</f>
        <v>0</v>
      </c>
      <c r="HA7" s="353">
        <f>COUNTIF(FV7:GY7,"ML")</f>
        <v>0</v>
      </c>
      <c r="HB7" s="353">
        <f>COUNTBLANK(FT7:GY7)</f>
        <v>26</v>
      </c>
      <c r="HC7" s="353">
        <f>COUNTIF(FV7:GY7,"E")</f>
        <v>0</v>
      </c>
      <c r="HD7" s="340" t="str">
        <f>IF(OR(D7=0,D7=""),"",IF(D7="TC","LFkkukarfjr",IF(D7="DROP","Mzki",IF(GZ7&gt;0,"vuqifLFkr",IF(HA7&gt;0,"vodk'k",IF(AND(HC7&gt;0,$C$3=8),"",IF(HB7&gt;4,"",IF(HC7&gt;0,"d{kksUur","mRrh.kZ"))))))))</f>
        <v>Mzki</v>
      </c>
      <c r="HE7" s="362" t="str">
        <f>IF(OR(FT7="",FW7="",FZ7="",GH7="",GK7="",GN7=""),"",SUM(FT7,FW7,FZ7,GH7,GK7,GN7))</f>
        <v/>
      </c>
      <c r="HF7" s="362">
        <f>IF(OR(FU7="",FX7="",GA7="",GI7="",GL7="",GO7=""),"",SUM(FU7,FX7,GA7,GI7,GL7,GO7))</f>
        <v>563</v>
      </c>
      <c r="HG7" s="363" t="str">
        <f>IF(OR(HF7="",HE7=""),"",HF7/HE7*100)</f>
        <v/>
      </c>
      <c r="HH7" s="399" t="str">
        <f>IF(HD7="mRrh.kZ",HG7,"")</f>
        <v/>
      </c>
      <c r="HI7" s="400" t="str">
        <f>IF(HH7="","",SUMPRODUCT((HH7&lt;HH$7:HH$106)/COUNTIF(HH$7:HH$106,HH$7:HH$106)))</f>
        <v/>
      </c>
      <c r="HJ7" s="136" t="str">
        <f>IF(OR(HG7="",HD7&lt;&gt;"MRrh.kZ"),"",IF(HG7&gt;85,"A",IF(HG7&gt;70,"B",IF(HG7&gt;50,"C",IF(HG7&gt;30,"D","E")))))</f>
        <v/>
      </c>
      <c r="HK7" s="358" t="str">
        <f>details!EP7</f>
        <v/>
      </c>
      <c r="HL7" s="227" t="str">
        <f>details!EQ7</f>
        <v/>
      </c>
      <c r="HM7" s="406" t="str">
        <f>IF(OR(HK7="",HL7=""),"",HL7/HK7*100)</f>
        <v/>
      </c>
      <c r="HN7" s="233" t="str">
        <f>IF(details!CP7="","",details!CP7)</f>
        <v/>
      </c>
      <c r="HS7" s="177" t="str">
        <f>HD107</f>
        <v xml:space="preserve">dqy izfo"V </v>
      </c>
      <c r="HT7" s="147">
        <f t="shared" ref="HT7:HU12" si="15">FV107</f>
        <v>9</v>
      </c>
      <c r="HU7" s="147" t="e">
        <f>#REF!</f>
        <v>#REF!</v>
      </c>
      <c r="HV7" s="147">
        <f t="shared" ref="HV7:HV12" si="16">FZ107</f>
        <v>9</v>
      </c>
      <c r="HW7" s="147">
        <f t="shared" ref="HW7:IB12" si="17">GC107</f>
        <v>5</v>
      </c>
      <c r="HX7" s="147">
        <f t="shared" si="17"/>
        <v>4</v>
      </c>
      <c r="HY7" s="147">
        <f t="shared" si="17"/>
        <v>0</v>
      </c>
      <c r="HZ7" s="147">
        <f t="shared" si="17"/>
        <v>0</v>
      </c>
      <c r="IA7" s="147">
        <f t="shared" si="17"/>
        <v>0</v>
      </c>
      <c r="IB7" s="147">
        <f t="shared" si="17"/>
        <v>9</v>
      </c>
      <c r="IC7" s="147">
        <f t="shared" ref="IC7:IC12" si="18">GK107</f>
        <v>9</v>
      </c>
      <c r="ID7" s="147">
        <f t="shared" ref="ID7:ID12" si="19">GN107</f>
        <v>9</v>
      </c>
      <c r="IE7" s="147">
        <f t="shared" ref="IE7:IE12" si="20">GQ107</f>
        <v>14</v>
      </c>
      <c r="IF7" s="147">
        <f t="shared" ref="IF7:IF12" si="21">GT107</f>
        <v>14</v>
      </c>
      <c r="IG7" s="189">
        <f t="shared" ref="IG7:IG12" si="22">GW107</f>
        <v>14</v>
      </c>
      <c r="IK7" s="180"/>
      <c r="IL7" s="180"/>
      <c r="IN7" s="180"/>
      <c r="IO7" s="180"/>
      <c r="IQ7" s="180"/>
      <c r="IR7" s="180"/>
      <c r="IS7" s="180"/>
      <c r="IT7" s="180"/>
      <c r="IY7" s="180"/>
      <c r="IZ7" s="180"/>
      <c r="JB7" s="180"/>
      <c r="JC7" s="180"/>
    </row>
    <row r="8" spans="1:263" s="20" customFormat="1" ht="14" customHeight="1">
      <c r="A8" s="231">
        <f>IF(details!A8="","",details!A8)</f>
        <v>2</v>
      </c>
      <c r="B8" s="425" t="str">
        <f>IF(details!B8="","",details!B8)</f>
        <v>GEN</v>
      </c>
      <c r="C8" s="425" t="str">
        <f>IF(details!C8="","",details!C8)</f>
        <v>B</v>
      </c>
      <c r="D8" s="136">
        <f>IF(details!D8="","",details!D8)</f>
        <v>802</v>
      </c>
      <c r="E8" s="136">
        <f>IF(details!E8="","",details!E8)</f>
        <v>8002</v>
      </c>
      <c r="F8" s="425">
        <f>IF(details!F8="","",details!F8)</f>
        <v>967</v>
      </c>
      <c r="G8" s="698">
        <f>IF(details!G8="","",details!G8)</f>
        <v>41110</v>
      </c>
      <c r="H8" s="698">
        <f>IF(details!H8="","",details!H8)</f>
        <v>37714</v>
      </c>
      <c r="I8" s="220" t="str">
        <f>IF(details!CQ8="","",details!CQ8)</f>
        <v>rhu vizsy] nks gtkj rhu</v>
      </c>
      <c r="J8" s="137" t="str">
        <f>IF(details!J8="","",details!J8)</f>
        <v>v 002</v>
      </c>
      <c r="K8" s="137" t="str">
        <f>IF(details!K8="","",details!K8)</f>
        <v>c 002</v>
      </c>
      <c r="L8" s="137" t="str">
        <f>IF(details!L8="","",details!L8)</f>
        <v>l 002</v>
      </c>
      <c r="M8" s="425">
        <f>IF(details!R8="","",details!R8)</f>
        <v>5</v>
      </c>
      <c r="N8" s="425">
        <f>IF(details!S8="","",details!S8)</f>
        <v>5</v>
      </c>
      <c r="O8" s="425">
        <f t="shared" ref="O8:O21" si="23">IF(AND(M8="",N8=""),"",IF(AND(M8="NA",N8="NA"),"NA",SUM(M8:N8)))</f>
        <v>10</v>
      </c>
      <c r="P8" s="425">
        <f>IF(details!T8="","",details!T8)</f>
        <v>5</v>
      </c>
      <c r="Q8" s="425">
        <f>IF(details!U8="","",details!U8)</f>
        <v>5</v>
      </c>
      <c r="R8" s="425">
        <f t="shared" ref="R8:R21" si="24">IF(AND(P8="",Q8=""),"",IF(AND(P8="NA",Q8="NA"),"NA",SUM(P8:Q8)))</f>
        <v>10</v>
      </c>
      <c r="S8" s="425">
        <f>IF(details!V8="","",details!V8)</f>
        <v>5</v>
      </c>
      <c r="T8" s="425">
        <f>IF(details!W8="","",details!W8)</f>
        <v>5</v>
      </c>
      <c r="U8" s="425">
        <f t="shared" ref="U8:U21" si="25">IF(AND(S8="",T8=""),"",IF(AND(S8="NA",T8="NA"),"NA",SUM(S8:T8)))</f>
        <v>10</v>
      </c>
      <c r="V8" s="138">
        <f t="shared" ref="V8:V21" si="26">IF(AND(O8="",R8="",U8=""),"",IF(AND(O8="NA",R8="NA",U8="NA"),"NA",SUM(O8,R8,U8)))</f>
        <v>30</v>
      </c>
      <c r="W8" s="425">
        <f>IF(details!X8="","",details!X8)</f>
        <v>50</v>
      </c>
      <c r="X8" s="425">
        <f>IF(details!Y8="","",details!Y8)</f>
        <v>20</v>
      </c>
      <c r="Y8" s="138">
        <f t="shared" ref="Y8:Y21" si="27">IF(AND(W8="",X8=""),"",IF(AND(W8="NA",X8="NA"),"NA",SUM(W8:X8)))</f>
        <v>70</v>
      </c>
      <c r="Z8" s="139">
        <f t="shared" ref="Z8:Z71" si="28">IF(AND(V8="NA",Y8="NA"),"NA",IF(Y8="","",SUM(V8,Y8)))</f>
        <v>100</v>
      </c>
      <c r="AA8" s="425" t="str">
        <f>IF(details!Z8="","",details!Z8)</f>
        <v>ml</v>
      </c>
      <c r="AB8" s="425" t="str">
        <f>IF(details!AA8="","",details!AA8)</f>
        <v>ml</v>
      </c>
      <c r="AC8" s="428" t="str">
        <f t="shared" ref="AC8:AC21" si="29">IF(AND(AA8="",AB8=""),"",IF(OR(AA8="AB",AB8="AB"),"AB",IF(OR(AA8="ML",AB8="ML"),"ML",SUM(AA8:AB8))))</f>
        <v>ML</v>
      </c>
      <c r="AD8" s="136">
        <f t="shared" ref="AD8:AD21" si="30">IF(AC8="","",SUM(Z8,AC8))</f>
        <v>100</v>
      </c>
      <c r="AE8" s="140">
        <f t="shared" ref="AE8:AE21" si="31">IF(OR(AD8="",AG8=""),"",ROUNDUP(AD8/AG8*100,0))</f>
        <v>50</v>
      </c>
      <c r="AF8" s="429" t="str">
        <f t="shared" ref="AF8:AF21" si="32">IF(AE8="","",IF(AC8="ab",AC8,IF(AC8="ML",AC8,IF(AE8&gt;85,"A",IF(AE8&gt;70,"B",IF(AE8&gt;50,"C",IF(AE8&gt;30,"D","E")))))))</f>
        <v>ML</v>
      </c>
      <c r="AG8" s="141">
        <f t="shared" si="0"/>
        <v>200</v>
      </c>
      <c r="AH8" s="141">
        <f t="shared" ref="AH8:AH21" si="33">COUNTIF(O8,"NA")*10+COUNTIF(R8,"NA")*10+COUNTIF(U8,"NA")*10+(COUNTIF(Y8,"NA")*70)</f>
        <v>0</v>
      </c>
      <c r="AI8" s="425">
        <f>IF(details!AB8="","",details!AB8)</f>
        <v>5</v>
      </c>
      <c r="AJ8" s="425">
        <f>IF(details!AC8="","",details!AC8)</f>
        <v>5</v>
      </c>
      <c r="AK8" s="425">
        <f t="shared" ref="AK8:AK21" si="34">IF(AND(AI8="",AJ8=""),"",IF(AND(AI8="NA",AJ8="NA"),"NA",SUM(AI8:AJ8)))</f>
        <v>10</v>
      </c>
      <c r="AL8" s="425">
        <f>IF(details!AD8="","",details!AD8)</f>
        <v>5</v>
      </c>
      <c r="AM8" s="425">
        <f>IF(details!AE8="","",details!AE8)</f>
        <v>5</v>
      </c>
      <c r="AN8" s="425">
        <f t="shared" ref="AN8:AN21" si="35">IF(AND(AL8="",AM8=""),"",IF(AND(AL8="NA",AM8="NA"),"NA",SUM(AL8:AM8)))</f>
        <v>10</v>
      </c>
      <c r="AO8" s="425">
        <f>IF(details!AF8="","",details!AF8)</f>
        <v>5</v>
      </c>
      <c r="AP8" s="425">
        <f>IF(details!AG8="","",details!AG8)</f>
        <v>5</v>
      </c>
      <c r="AQ8" s="425">
        <f t="shared" ref="AQ8:AQ21" si="36">IF(AND(AO8="",AP8=""),"",IF(AND(AO8="NA",AP8="NA"),"NA",SUM(AO8:AP8)))</f>
        <v>10</v>
      </c>
      <c r="AR8" s="138">
        <f t="shared" ref="AR8:AR21" si="37">IF(AND(AK8="",AN8="",AQ8=""),"",IF(AND(AK8="NA",AN8="NA",AQ8="NA"),"NA",SUM(AK8,AN8,AQ8)))</f>
        <v>30</v>
      </c>
      <c r="AS8" s="425">
        <f>IF(details!AH8="","",details!AH8)</f>
        <v>50</v>
      </c>
      <c r="AT8" s="425">
        <f>IF(details!AI8="","",details!AI8)</f>
        <v>20</v>
      </c>
      <c r="AU8" s="138">
        <f t="shared" ref="AU8:AU21" si="38">IF(AND(AS8="",AT8=""),"",IF(AND(AS8="NA",AT8="NA"),"NA",SUM(AS8:AT8)))</f>
        <v>70</v>
      </c>
      <c r="AV8" s="139">
        <f t="shared" ref="AV8:AV71" si="39">IF(AND(AR8="NA",AU8="NA"),"NA",IF(AU8="","",SUM(AR8,AU8)))</f>
        <v>100</v>
      </c>
      <c r="AW8" s="425">
        <f>IF(details!AJ8="","",details!AJ8)</f>
        <v>70</v>
      </c>
      <c r="AX8" s="425" t="str">
        <f>IF(details!AK8="","",details!AK8)</f>
        <v>ml</v>
      </c>
      <c r="AY8" s="428" t="str">
        <f t="shared" ref="AY8:AY21" si="40">IF(AND(AW8="",AX8=""),"",IF(OR(AW8="AB",AX8="AB"),"AB",IF(OR(AW8="ML",AX8="ML"),"ML",SUM(AW8:AX8))))</f>
        <v>ML</v>
      </c>
      <c r="AZ8" s="136">
        <f t="shared" ref="AZ8:AZ21" si="41">IF(AY8="","",SUM(AV8,AY8))</f>
        <v>100</v>
      </c>
      <c r="BA8" s="140">
        <f t="shared" ref="BA8:BA21" si="42">IF(OR(AZ8="",BC8=""),"",ROUNDUP(AZ8/BC8*100,0))</f>
        <v>50</v>
      </c>
      <c r="BB8" s="429" t="str">
        <f t="shared" ref="BB8:BB21" si="43">IF(BA8="","",IF(AY8="ab",AY8,IF(AY8="ML",AY8,IF(BA8&gt;85,"A",IF(BA8&gt;70,"B",IF(BA8&gt;50,"C",IF(BA8&gt;30,"D","E")))))))</f>
        <v>ML</v>
      </c>
      <c r="BC8" s="141">
        <f t="shared" si="1"/>
        <v>200</v>
      </c>
      <c r="BD8" s="141">
        <f t="shared" ref="BD8:BD21" si="44">COUNTIF(AK8,"NA")*10+COUNTIF(AN8,"NA")*10+COUNTIF(AQ8,"NA")*10+(COUNTIF(AU8,"NA")*70)</f>
        <v>0</v>
      </c>
      <c r="BE8" s="123" t="str">
        <f>IF(D8="","",details!AL8)</f>
        <v>s</v>
      </c>
      <c r="BF8" s="425">
        <f>IF(details!AM8="","",details!AM8)</f>
        <v>3</v>
      </c>
      <c r="BG8" s="425">
        <f>IF(details!AN8="","",details!AN8)</f>
        <v>3</v>
      </c>
      <c r="BH8" s="425">
        <f t="shared" ref="BH8:BH21" si="45">IF(AND(BF8="",BG8=""),"",IF(AND(BF8="NA",BG8="NA"),"NA",SUM(BF8:BG8)))</f>
        <v>6</v>
      </c>
      <c r="BI8" s="425">
        <f>IF(details!AO8="","",details!AO8)</f>
        <v>2</v>
      </c>
      <c r="BJ8" s="425">
        <f>IF(details!AP8="","",details!AP8)</f>
        <v>3</v>
      </c>
      <c r="BK8" s="425">
        <f t="shared" ref="BK8:BK21" si="46">IF(AND(BI8="",BJ8=""),"",IF(AND(BI8="NA",BJ8="NA"),"NA",SUM(BI8:BJ8)))</f>
        <v>5</v>
      </c>
      <c r="BL8" s="425" t="str">
        <f>IF(details!AQ8="","",details!AQ8)</f>
        <v>Ab</v>
      </c>
      <c r="BM8" s="425" t="str">
        <f>IF(details!AR8="","",details!AR8)</f>
        <v>Ab</v>
      </c>
      <c r="BN8" s="425">
        <f t="shared" ref="BN8:BN21" si="47">IF(AND(BL8="",BM8=""),"",IF(AND(BL8="NA",BM8="NA"),"NA",SUM(BL8:BM8)))</f>
        <v>0</v>
      </c>
      <c r="BO8" s="138">
        <f t="shared" ref="BO8:BO21" si="48">IF(AND(BH8="",BK8="",BN8=""),"",IF(AND(BH8="NA",BK8="NA",BN8="NA"),"NA",SUM(BH8,BK8,BN8)))</f>
        <v>11</v>
      </c>
      <c r="BP8" s="425">
        <f>IF(details!AS8="","",details!AS8)</f>
        <v>28</v>
      </c>
      <c r="BQ8" s="425">
        <f>IF(details!AT8="","",details!AT8)</f>
        <v>14</v>
      </c>
      <c r="BR8" s="138">
        <f t="shared" ref="BR8:BR21" si="49">IF(AND(BP8="",BQ8=""),"",IF(AND(BP8="NA",BQ8="NA"),"NA",SUM(BP8:BQ8)))</f>
        <v>42</v>
      </c>
      <c r="BS8" s="139">
        <f t="shared" ref="BS8:BS71" si="50">IF(AND(BO8="NA",BR8="NA"),"NA",IF(BR8="","",SUM(BO8,BR8)))</f>
        <v>53</v>
      </c>
      <c r="BT8" s="425" t="str">
        <f>IF(details!AU8="","",details!AU8)</f>
        <v>AB</v>
      </c>
      <c r="BU8" s="425" t="str">
        <f>IF(details!AV8="","",details!AV8)</f>
        <v>ml</v>
      </c>
      <c r="BV8" s="428" t="str">
        <f t="shared" ref="BV8:BV21" si="51">IF(AND(BT8="",BU8=""),"",IF(OR(BT8="AB",BU8="AB"),"AB",IF(OR(BT8="ML",BU8="ML"),"ML",SUM(BT8:BU8))))</f>
        <v>AB</v>
      </c>
      <c r="BW8" s="136">
        <f t="shared" ref="BW8:BW21" si="52">IF(BV8="","",SUM(BS8,BV8))</f>
        <v>53</v>
      </c>
      <c r="BX8" s="140">
        <f t="shared" ref="BX8:BX21" si="53">IF(OR(BW8="",BZ8=""),"",ROUNDUP(BW8/BZ8*100,0))</f>
        <v>27</v>
      </c>
      <c r="BY8" s="429" t="str">
        <f t="shared" ref="BY8:BY21" si="54">IF(BX8="","",IF(BV8="ab",BV8,IF(BV8="ML",BV8,IF(BX8&gt;85,"A",IF(BX8&gt;70,"B",IF(BX8&gt;50,"C",IF(BX8&gt;30,"D","E")))))))</f>
        <v>AB</v>
      </c>
      <c r="BZ8" s="141">
        <f t="shared" si="2"/>
        <v>200</v>
      </c>
      <c r="CA8" s="141">
        <f t="shared" ref="CA8:CA21" si="55">COUNTIF(BH8,"NA")*10+COUNTIF(BK8,"NA")*10+COUNTIF(BN8,"NA")*10+(COUNTIF(BR8,"NA")*70)</f>
        <v>0</v>
      </c>
      <c r="CB8" s="425">
        <f>IF(details!AW8="","",details!AW8)</f>
        <v>3</v>
      </c>
      <c r="CC8" s="425">
        <f>IF(details!AX8="","",details!AX8)</f>
        <v>3</v>
      </c>
      <c r="CD8" s="425">
        <f t="shared" ref="CD8:CD21" si="56">IF(AND(CB8="",CC8=""),"",IF(AND(CB8="NA",CC8="NA"),"NA",SUM(CB8:CC8)))</f>
        <v>6</v>
      </c>
      <c r="CE8" s="425">
        <f>IF(details!AY8="","",details!AY8)</f>
        <v>3</v>
      </c>
      <c r="CF8" s="425">
        <f>IF(details!AZ8="","",details!AZ8)</f>
        <v>5</v>
      </c>
      <c r="CG8" s="425">
        <f t="shared" ref="CG8:CG21" si="57">IF(AND(CE8="",CF8=""),"",IF(AND(CE8="NA",CF8="NA"),"NA",SUM(CE8:CF8)))</f>
        <v>8</v>
      </c>
      <c r="CH8" s="425" t="str">
        <f>IF(details!BA8="","",details!BA8)</f>
        <v>Ab</v>
      </c>
      <c r="CI8" s="425" t="str">
        <f>IF(details!BB8="","",details!BB8)</f>
        <v>Ab</v>
      </c>
      <c r="CJ8" s="425">
        <f t="shared" ref="CJ8:CJ21" si="58">IF(AND(CH8="",CI8=""),"",IF(AND(CH8="NA",CI8="NA"),"NA",SUM(CH8:CI8)))</f>
        <v>0</v>
      </c>
      <c r="CK8" s="138">
        <f t="shared" ref="CK8:CK21" si="59">IF(AND(CD8="",CG8="",CJ8=""),"",IF(AND(CD8="NA",CG8="NA",CJ8="NA"),"NA",SUM(CD8,CG8,CJ8)))</f>
        <v>14</v>
      </c>
      <c r="CL8" s="425">
        <f>IF(details!BC8="","",details!BC8)</f>
        <v>17</v>
      </c>
      <c r="CM8" s="425">
        <f>IF(details!BD8="","",details!BD8)</f>
        <v>15</v>
      </c>
      <c r="CN8" s="138">
        <f t="shared" ref="CN8:CN21" si="60">IF(AND(CL8="",CM8=""),"",IF(AND(CL8="NA",CM8="NA"),"NA",SUM(CL8:CM8)))</f>
        <v>32</v>
      </c>
      <c r="CO8" s="139">
        <f t="shared" ref="CO8:CO71" si="61">IF(AND(CK8="NA",CN8="NA"),"NA",IF(CN8="","",SUM(CK8,CN8)))</f>
        <v>46</v>
      </c>
      <c r="CP8" s="425" t="str">
        <f>IF(details!BE8="","",details!BE8)</f>
        <v>AB</v>
      </c>
      <c r="CQ8" s="425" t="str">
        <f>IF(details!BF8="","",details!BF8)</f>
        <v>ml</v>
      </c>
      <c r="CR8" s="428" t="str">
        <f t="shared" ref="CR8:CR21" si="62">IF(AND(CP8="",CQ8=""),"",IF(OR(CP8="AB",CQ8="AB"),"AB",IF(OR(CP8="ML",CQ8="ML"),"ML",SUM(CP8:CQ8))))</f>
        <v>AB</v>
      </c>
      <c r="CS8" s="136">
        <f t="shared" ref="CS8:CS21" si="63">IF(CR8="","",SUM(CO8,CR8))</f>
        <v>46</v>
      </c>
      <c r="CT8" s="140">
        <f t="shared" ref="CT8:CT21" si="64">IF(OR(CS8="",CV8=""),"",ROUNDUP(CS8/CV8*100,0))</f>
        <v>23</v>
      </c>
      <c r="CU8" s="429" t="str">
        <f t="shared" ref="CU8:CU21" si="65">IF(CT8="","",IF(CR8="ab",CR8,IF(CR8="ML",CR8,IF(CT8&gt;85,"A",IF(CT8&gt;70,"B",IF(CT8&gt;50,"C",IF(CT8&gt;30,"D","E")))))))</f>
        <v>AB</v>
      </c>
      <c r="CV8" s="141">
        <f t="shared" si="3"/>
        <v>200</v>
      </c>
      <c r="CW8" s="141">
        <f t="shared" ref="CW8:CW21" si="66">COUNTIF(CD8,"NA")*10+COUNTIF(CG8,"NA")*10+COUNTIF(CJ8,"NA")*10+(COUNTIF(CN8,"NA")*70)</f>
        <v>0</v>
      </c>
      <c r="CX8" s="425">
        <f>IF(details!BG8="","",details!BG8)</f>
        <v>2</v>
      </c>
      <c r="CY8" s="425">
        <f>IF(details!BH8="","",details!BH8)</f>
        <v>2</v>
      </c>
      <c r="CZ8" s="425">
        <f t="shared" ref="CZ8:CZ21" si="67">IF(AND(CX8="",CY8=""),"",IF(AND(CX8="NA",CY8="NA"),"NA",SUM(CX8:CY8)))</f>
        <v>4</v>
      </c>
      <c r="DA8" s="425">
        <f>IF(details!BI8="","",details!BI8)</f>
        <v>2</v>
      </c>
      <c r="DB8" s="425">
        <f>IF(details!BJ8="","",details!BJ8)</f>
        <v>3</v>
      </c>
      <c r="DC8" s="425">
        <f t="shared" ref="DC8:DC21" si="68">IF(AND(DA8="",DB8=""),"",IF(AND(DA8="NA",DB8="NA"),"NA",SUM(DA8:DB8)))</f>
        <v>5</v>
      </c>
      <c r="DD8" s="425" t="str">
        <f>IF(details!BK8="","",details!BK8)</f>
        <v>Ab</v>
      </c>
      <c r="DE8" s="425" t="str">
        <f>IF(details!BL8="","",details!BL8)</f>
        <v>Ab</v>
      </c>
      <c r="DF8" s="425">
        <f t="shared" ref="DF8:DF21" si="69">IF(AND(DD8="",DE8=""),"",IF(AND(DD8="NA",DE8="NA"),"NA",SUM(DD8:DE8)))</f>
        <v>0</v>
      </c>
      <c r="DG8" s="138">
        <f t="shared" ref="DG8:DG21" si="70">IF(AND(CZ8="",DC8="",DF8=""),"",IF(AND(CZ8="NA",DC8="NA",DF8="NA"),"NA",SUM(CZ8,DC8,DF8)))</f>
        <v>9</v>
      </c>
      <c r="DH8" s="425">
        <f>IF(details!BM8="","",details!BM8)</f>
        <v>17</v>
      </c>
      <c r="DI8" s="425">
        <f>IF(details!BN8="","",details!BN8)</f>
        <v>15</v>
      </c>
      <c r="DJ8" s="138">
        <f t="shared" ref="DJ8:DJ21" si="71">IF(AND(DH8="",DI8=""),"",IF(AND(DH8="NA",DI8="NA"),"NA",SUM(DH8:DI8)))</f>
        <v>32</v>
      </c>
      <c r="DK8" s="139">
        <f t="shared" ref="DK8:DK71" si="72">IF(AND(DG8="NA",DJ8="NA"),"NA",IF(DJ8="","",SUM(DG8,DJ8)))</f>
        <v>41</v>
      </c>
      <c r="DL8" s="425" t="str">
        <f>IF(details!BO8="","",details!BO8)</f>
        <v>ab</v>
      </c>
      <c r="DM8" s="425" t="str">
        <f>IF(details!BP8="","",details!BP8)</f>
        <v>ab</v>
      </c>
      <c r="DN8" s="428" t="str">
        <f t="shared" ref="DN8:DN21" si="73">IF(AND(DL8="",DM8=""),"",IF(OR(DL8="AB",DM8="AB"),"AB",IF(OR(DL8="ML",DM8="ML"),"ML",SUM(DL8:DM8))))</f>
        <v>AB</v>
      </c>
      <c r="DO8" s="136">
        <f t="shared" ref="DO8:DO21" si="74">IF(DN8="","",SUM(DK8,DN8))</f>
        <v>41</v>
      </c>
      <c r="DP8" s="140">
        <f t="shared" ref="DP8:DP21" si="75">IF(OR(DO8="",DR8=""),"",ROUNDUP(DO8/DR8*100,0))</f>
        <v>21</v>
      </c>
      <c r="DQ8" s="429" t="str">
        <f t="shared" ref="DQ8:DQ21" si="76">IF(DP8="","",IF(DN8="ab",DN8,IF(DN8="ML",DN8,IF(DP8&gt;85,"A",IF(DP8&gt;70,"B",IF(DP8&gt;50,"C",IF(DP8&gt;30,"D","E")))))))</f>
        <v>AB</v>
      </c>
      <c r="DR8" s="141">
        <f t="shared" si="4"/>
        <v>200</v>
      </c>
      <c r="DS8" s="141">
        <f t="shared" ref="DS8:DS21" si="77">COUNTIF(CZ8,"NA")*10+COUNTIF(DC8,"NA")*10+COUNTIF(DF8,"NA")*10+(COUNTIF(DJ8,"NA")*70)</f>
        <v>0</v>
      </c>
      <c r="DT8" s="425">
        <f>IF(details!BQ8="","",details!BQ8)</f>
        <v>2</v>
      </c>
      <c r="DU8" s="425">
        <f>IF(details!BR8="","",details!BR8)</f>
        <v>3</v>
      </c>
      <c r="DV8" s="425">
        <f t="shared" ref="DV8:DV21" si="78">IF(AND(DT8="",DU8=""),"",IF(AND(DT8="NA",DU8="NA"),"NA",SUM(DT8:DU8)))</f>
        <v>5</v>
      </c>
      <c r="DW8" s="425">
        <f>IF(details!BS8="","",details!BS8)</f>
        <v>4</v>
      </c>
      <c r="DX8" s="425">
        <f>IF(details!BT8="","",details!BT8)</f>
        <v>5</v>
      </c>
      <c r="DY8" s="425">
        <f t="shared" ref="DY8:DY21" si="79">IF(AND(DW8="",DX8=""),"",IF(AND(DW8="NA",DX8="NA"),"NA",SUM(DW8:DX8)))</f>
        <v>9</v>
      </c>
      <c r="DZ8" s="425" t="str">
        <f>IF(details!BU8="","",details!BU8)</f>
        <v>Ab</v>
      </c>
      <c r="EA8" s="425" t="str">
        <f>IF(details!BV8="","",details!BV8)</f>
        <v>Ab</v>
      </c>
      <c r="EB8" s="425">
        <f t="shared" ref="EB8:EB21" si="80">IF(AND(DZ8="",EA8=""),"",IF(AND(DZ8="NA",EA8="NA"),"NA",SUM(DZ8:EA8)))</f>
        <v>0</v>
      </c>
      <c r="EC8" s="138">
        <f t="shared" ref="EC8:EC21" si="81">IF(AND(DV8="",DY8="",EB8=""),"",IF(AND(DV8="NA",DY8="NA",EB8="NA"),"NA",SUM(DV8,DY8,EB8)))</f>
        <v>14</v>
      </c>
      <c r="ED8" s="425">
        <f>IF(details!BW8="","",details!BW8)</f>
        <v>14</v>
      </c>
      <c r="EE8" s="425">
        <f>IF(details!BX8="","",details!BX8)</f>
        <v>17</v>
      </c>
      <c r="EF8" s="138">
        <f t="shared" ref="EF8:EF21" si="82">IF(AND(ED8="",EE8=""),"",IF(AND(ED8="NA",EE8="NA"),"NA",SUM(ED8:EE8)))</f>
        <v>31</v>
      </c>
      <c r="EG8" s="139">
        <f t="shared" ref="EG8:EG71" si="83">IF(AND(EC8="NA",EF8="NA"),"NA",IF(EF8="","",SUM(EC8,EF8)))</f>
        <v>45</v>
      </c>
      <c r="EH8" s="425" t="str">
        <f>IF(details!BY8="","",details!BY8)</f>
        <v>AB</v>
      </c>
      <c r="EI8" s="425" t="str">
        <f>IF(details!BZ8="","",details!BZ8)</f>
        <v>ml</v>
      </c>
      <c r="EJ8" s="428" t="str">
        <f t="shared" ref="EJ8:EJ21" si="84">IF(AND(EH8="",EI8=""),"",IF(OR(EH8="AB",EI8="AB"),"AB",IF(OR(EH8="ML",EI8="ML"),"ML",SUM(EH8:EI8))))</f>
        <v>AB</v>
      </c>
      <c r="EK8" s="136">
        <f t="shared" ref="EK8:EK21" si="85">IF(EJ8="","",SUM(EG8,EJ8))</f>
        <v>45</v>
      </c>
      <c r="EL8" s="140">
        <f t="shared" ref="EL8:EL21" si="86">IF(OR(EK8="",EN8=""),"",ROUNDUP(EK8/EN8*100,0))</f>
        <v>23</v>
      </c>
      <c r="EM8" s="429" t="str">
        <f t="shared" ref="EM8:EM21" si="87">IF(EL8="","",IF(EJ8="ab",EJ8,IF(EJ8="ML",EJ8,IF(EL8&gt;85,"A",IF(EL8&gt;70,"B",IF(EL8&gt;50,"C",IF(EL8&gt;30,"D","E")))))))</f>
        <v>AB</v>
      </c>
      <c r="EN8" s="141">
        <f t="shared" si="5"/>
        <v>200</v>
      </c>
      <c r="EO8" s="141">
        <f t="shared" ref="EO8:EO21" si="88">COUNTIF(DV8,"NA")*10+COUNTIF(DY8,"NA")*10+COUNTIF(EB8,"NA")*10+(COUNTIF(EF8,"NA")*70)</f>
        <v>0</v>
      </c>
      <c r="EP8" s="425">
        <f>IF(details!CA8="","",details!CA8)</f>
        <v>14</v>
      </c>
      <c r="EQ8" s="425">
        <f>IF(details!CB8="","",details!CB8)</f>
        <v>12</v>
      </c>
      <c r="ER8" s="425">
        <f>IF(details!CC8="","",details!CC8)</f>
        <v>14</v>
      </c>
      <c r="ES8" s="425">
        <f>IF(details!CD8="","",details!CD8)</f>
        <v>12</v>
      </c>
      <c r="ET8" s="425">
        <f>IF(details!CE8="","",details!CE8)</f>
        <v>12</v>
      </c>
      <c r="EU8" s="429">
        <f t="shared" ref="EU8:EU21" si="89">IF(EX8="","",IF(AND(EP8="",EQ8="",ER8="",ES8="",ET8=""),"",IF(AND(EP8="AB",EQ8="AB",ER8="AB",ES8="AB",ET8="AB"),"AB",IF(AND(EP8="NA",EQ8="NA",ER8="NA",ES8="NA",ET8="NA"),"NA",SUM(EP8:ET8)))))</f>
        <v>64</v>
      </c>
      <c r="EV8" s="429">
        <f t="shared" ref="EV8:EV21" si="90">IF(OR(EU8="",EX8=""),"",IF(EU8="AB","",ROUNDUP(EU8/EX8*100,0)))</f>
        <v>64</v>
      </c>
      <c r="EW8" s="429" t="str">
        <f t="shared" ref="EW8:EW21" si="91">IF(EV8="","",IF(EV8&gt;85,"A",IF(EV8&gt;70,"B",IF(EV8&gt;50,"C",IF(EV8&gt;30,"D","E")))))</f>
        <v>C</v>
      </c>
      <c r="EX8" s="141">
        <f t="shared" si="7"/>
        <v>100</v>
      </c>
      <c r="EY8" s="141">
        <f t="shared" ref="EY8:EY21" si="92">COUNTIF(EP8:ES8,"NA")*20</f>
        <v>0</v>
      </c>
      <c r="EZ8" s="425">
        <f>IF(details!CF8="","",details!CF8)</f>
        <v>20</v>
      </c>
      <c r="FA8" s="425">
        <f>IF(details!CG8="","",details!CG8)</f>
        <v>20</v>
      </c>
      <c r="FB8" s="425">
        <f>IF(details!CH8="","",details!CH8)</f>
        <v>20</v>
      </c>
      <c r="FC8" s="425">
        <f>IF(details!CI8="","",details!CI8)</f>
        <v>20</v>
      </c>
      <c r="FD8" s="425">
        <f>IF(details!CJ8="","",details!CJ8)</f>
        <v>20</v>
      </c>
      <c r="FE8" s="429">
        <f t="shared" ref="FE8:FE21" si="93">IF(FH8="","",IF(AND(EZ8="",FA8="",FB8="",FC8="",FD8=""),"",IF(AND(EZ8="AB",FA8="AB",FB8="AB",FC8="AB",FD8="AB"),"AB",IF(AND(EZ8="NA",FA8="NA",FB8="NA",FC8="NA",FD8="NA"),"NA",SUM(EZ8:FD8)))))</f>
        <v>100</v>
      </c>
      <c r="FF8" s="429">
        <f t="shared" ref="FF8:FF21" si="94">IF(OR(FE8="",FH8=""),"",IF(FE8="AB","",ROUNDUP(FE8/FH8*100,0)))</f>
        <v>100</v>
      </c>
      <c r="FG8" s="429" t="str">
        <f t="shared" ref="FG8:FG21" si="95">IF(FF8="","",IF(FF8&gt;85,"A",IF(FF8&gt;70,"B",IF(FF8&gt;50,"C",IF(FF8&gt;30,"D","E")))))</f>
        <v>A</v>
      </c>
      <c r="FH8" s="141">
        <f t="shared" si="10"/>
        <v>100</v>
      </c>
      <c r="FI8" s="141">
        <f t="shared" ref="FI8:FI21" si="96">COUNTIF(EZ8:FC8,"NA")*20</f>
        <v>0</v>
      </c>
      <c r="FJ8" s="425">
        <f>IF(details!CK8="","",details!CK8)</f>
        <v>16</v>
      </c>
      <c r="FK8" s="425">
        <f>IF(details!CL8="","",details!CL8)</f>
        <v>12</v>
      </c>
      <c r="FL8" s="425">
        <f>IF(details!CM8="","",details!CM8)</f>
        <v>16</v>
      </c>
      <c r="FM8" s="425">
        <f>IF(details!CN8="","",details!CN8)</f>
        <v>12</v>
      </c>
      <c r="FN8" s="425">
        <f>IF(details!CO8="","",details!CO8)</f>
        <v>12</v>
      </c>
      <c r="FO8" s="429">
        <f t="shared" ref="FO8:FO21" si="97">IF(FR8="","",IF(AND(FJ8="",FK8="",FL8="",FM8="",FN8=""),"",IF(AND(FJ8="AB",FK8="AB",FL8="AB",FM8="AB",FN8="AB"),"AB",IF(AND(FJ8="NA",FK8="NA",FL8="NA",FM8="NA",FN8="NA"),"NA",SUM(FJ8:FN8)))))</f>
        <v>68</v>
      </c>
      <c r="FP8" s="429">
        <f t="shared" ref="FP8:FP21" si="98">IF(OR(FO8="",FR8=""),"",IF(FO8="AB","",ROUNDUP(FO8/FR8*100,0)))</f>
        <v>68</v>
      </c>
      <c r="FQ8" s="429" t="str">
        <f t="shared" ref="FQ8:FQ21" si="99">IF(FP8="","",IF(FP8&gt;85,"A",IF(FP8&gt;70,"B",IF(FP8&gt;50,"C",IF(FP8&gt;30,"D","E")))))</f>
        <v>C</v>
      </c>
      <c r="FR8" s="141">
        <f t="shared" si="13"/>
        <v>100</v>
      </c>
      <c r="FS8" s="354">
        <f t="shared" ref="FS8:FS21" si="100">COUNTIF(FJ8:FM8,"NA")*20</f>
        <v>0</v>
      </c>
      <c r="FT8" s="361">
        <f t="shared" ref="FT8:FT21" si="101">AG8</f>
        <v>200</v>
      </c>
      <c r="FU8" s="422">
        <f t="shared" ref="FU8:FU21" si="102">AD8</f>
        <v>100</v>
      </c>
      <c r="FV8" s="422" t="str">
        <f t="shared" ref="FV8:FV21" si="103">AF8</f>
        <v>ML</v>
      </c>
      <c r="FW8" s="422">
        <f t="shared" ref="FW8:FW21" si="104">BC8</f>
        <v>200</v>
      </c>
      <c r="FX8" s="422">
        <f t="shared" ref="FX8:FX21" si="105">AZ8</f>
        <v>100</v>
      </c>
      <c r="FY8" s="422" t="str">
        <f t="shared" ref="FY8:FY21" si="106">BB8</f>
        <v>ML</v>
      </c>
      <c r="FZ8" s="422">
        <f t="shared" ref="FZ8:FZ21" si="107">BZ8</f>
        <v>200</v>
      </c>
      <c r="GA8" s="142">
        <f t="shared" ref="GA8:GA21" si="108">BW8</f>
        <v>53</v>
      </c>
      <c r="GB8" s="142" t="str">
        <f t="shared" ref="GB8:GB21" si="109">BY8</f>
        <v>AB</v>
      </c>
      <c r="GC8" s="422" t="str">
        <f t="shared" ref="GC8:GC71" si="110">IF($BE8="s",GB8,"")</f>
        <v>AB</v>
      </c>
      <c r="GD8" s="422" t="str">
        <f t="shared" ref="GD8:GD21" si="111">IF($BE8="u",GB8,"")</f>
        <v/>
      </c>
      <c r="GE8" s="422" t="str">
        <f t="shared" ref="GE8:GE21" si="112">IF($BE8="g",GB8,"")</f>
        <v/>
      </c>
      <c r="GF8" s="422" t="str">
        <f t="shared" ref="GF8:GF21" si="113">IF($BE8="p",GB8,"")</f>
        <v/>
      </c>
      <c r="GG8" s="422" t="str">
        <f t="shared" ref="GG8:GG21" si="114">IF($BE8="sd",GB8,"")</f>
        <v/>
      </c>
      <c r="GH8" s="422">
        <f t="shared" ref="GH8:GH21" si="115">CV8</f>
        <v>200</v>
      </c>
      <c r="GI8" s="422">
        <f t="shared" ref="GI8:GI21" si="116">CS8</f>
        <v>46</v>
      </c>
      <c r="GJ8" s="422" t="str">
        <f t="shared" ref="GJ8:GJ21" si="117">CU8</f>
        <v>AB</v>
      </c>
      <c r="GK8" s="422">
        <f t="shared" ref="GK8:GK21" si="118">DR8</f>
        <v>200</v>
      </c>
      <c r="GL8" s="422">
        <f t="shared" ref="GL8:GL21" si="119">DO8</f>
        <v>41</v>
      </c>
      <c r="GM8" s="422" t="str">
        <f t="shared" ref="GM8:GM21" si="120">DQ8</f>
        <v>AB</v>
      </c>
      <c r="GN8" s="422">
        <f t="shared" ref="GN8:GN21" si="121">EN8</f>
        <v>200</v>
      </c>
      <c r="GO8" s="422">
        <f t="shared" ref="GO8:GO21" si="122">EK8</f>
        <v>45</v>
      </c>
      <c r="GP8" s="422" t="str">
        <f t="shared" ref="GP8:GP21" si="123">EM8</f>
        <v>AB</v>
      </c>
      <c r="GQ8" s="422">
        <f t="shared" ref="GQ8:GQ21" si="124">EX8</f>
        <v>100</v>
      </c>
      <c r="GR8" s="422">
        <f t="shared" ref="GR8:GR21" si="125">EU8</f>
        <v>64</v>
      </c>
      <c r="GS8" s="422" t="str">
        <f t="shared" ref="GS8:GS21" si="126">EW8</f>
        <v>C</v>
      </c>
      <c r="GT8" s="143">
        <f t="shared" ref="GT8:GT21" si="127">FH8</f>
        <v>100</v>
      </c>
      <c r="GU8" s="143">
        <f t="shared" ref="GU8:GU21" si="128">FE8</f>
        <v>100</v>
      </c>
      <c r="GV8" s="143" t="str">
        <f t="shared" ref="GV8:GV21" si="129">FG8</f>
        <v>A</v>
      </c>
      <c r="GW8" s="143">
        <f t="shared" ref="GW8:GW21" si="130">FR8</f>
        <v>100</v>
      </c>
      <c r="GX8" s="143">
        <f t="shared" ref="GX8:GX21" si="131">FO8</f>
        <v>68</v>
      </c>
      <c r="GY8" s="143" t="str">
        <f t="shared" ref="GY8:GY21" si="132">FQ8</f>
        <v>C</v>
      </c>
      <c r="GZ8" s="353">
        <f t="shared" ref="GZ8:GZ21" si="133">COUNTIF(FV8:GY8,"AB")</f>
        <v>5</v>
      </c>
      <c r="HA8" s="353">
        <f t="shared" ref="HA8:HA21" si="134">COUNTIF(FV8:GY8,"ML")</f>
        <v>2</v>
      </c>
      <c r="HB8" s="353">
        <f t="shared" ref="HB8:HB21" si="135">COUNTBLANK(FT8:GY8)</f>
        <v>4</v>
      </c>
      <c r="HC8" s="353">
        <f t="shared" ref="HC8:HC21" si="136">COUNTIF(FV8:GY8,"E")</f>
        <v>0</v>
      </c>
      <c r="HD8" s="426" t="str">
        <f t="shared" ref="HD8:HD71" si="137">IF(OR(D8=0,D8=""),"",IF(D8="TC","LFkkukarfjr",IF(D8="DROP","Mzki",IF(GZ8&gt;0,"vuqifLFkr",IF(HA8&gt;0,"vodk'k",IF(AND(HC8&gt;0,$C$3=8),"",IF(HB8&gt;4,"",IF(HC8&gt;0,"d{kksUur","mRrh.kZ"))))))))</f>
        <v>vuqifLFkr</v>
      </c>
      <c r="HE8" s="362">
        <f t="shared" ref="HE8:HE21" si="138">IF(OR(FT8="",FW8="",FZ8="",GH8="",GK8="",GN8=""),"",SUM(FT8,FW8,FZ8,GH8,GK8,GN8))</f>
        <v>1200</v>
      </c>
      <c r="HF8" s="362">
        <f t="shared" ref="HF8:HF21" si="139">IF(OR(FU8="",FX8="",GA8="",GI8="",GL8="",GO8=""),"",SUM(FU8,FX8,GA8,GI8,GL8,GO8))</f>
        <v>385</v>
      </c>
      <c r="HG8" s="363">
        <f t="shared" ref="HG8:HG21" si="140">IF(OR(HF8="",HE8=""),"",HF8/HE8*100)</f>
        <v>32.083333333333336</v>
      </c>
      <c r="HH8" s="399" t="str">
        <f t="shared" ref="HH8:HH21" si="141">IF(HD8="mRrh.kZ",HG8,"")</f>
        <v/>
      </c>
      <c r="HI8" s="400" t="str">
        <f t="shared" ref="HI8:HI71" si="142">IF(HH8="","",SUMPRODUCT((HH8&lt;HH$7:HH$106)/COUNTIF(HH$7:HH$106,HH$7:HH$106)))</f>
        <v/>
      </c>
      <c r="HJ8" s="136" t="str">
        <f t="shared" ref="HJ8:HJ71" si="143">IF(OR(HG8="",HD8&lt;&gt;"MRrh.kZ"),"",IF(HG8&gt;85,"A",IF(HG8&gt;70,"B",IF(HG8&gt;50,"C",IF(HG8&gt;30,"D","E")))))</f>
        <v/>
      </c>
      <c r="HK8" s="358" t="str">
        <f>details!EP8</f>
        <v/>
      </c>
      <c r="HL8" s="227" t="str">
        <f>details!EQ8</f>
        <v/>
      </c>
      <c r="HM8" s="406" t="str">
        <f t="shared" ref="HM8:HM21" si="144">IF(OR(HK8="",HL8=""),"",HL8/HK8*100)</f>
        <v/>
      </c>
      <c r="HN8" s="233" t="str">
        <f>IF(details!CP8="","",details!CP8)</f>
        <v/>
      </c>
      <c r="HS8" s="382" t="str">
        <f t="shared" ref="HS8:HS12" si="145">HD108</f>
        <v>grade 'A'</v>
      </c>
      <c r="HT8" s="147">
        <f t="shared" si="15"/>
        <v>2</v>
      </c>
      <c r="HU8" s="147">
        <f t="shared" si="15"/>
        <v>1</v>
      </c>
      <c r="HV8" s="147">
        <f t="shared" si="16"/>
        <v>2</v>
      </c>
      <c r="HW8" s="147">
        <f t="shared" si="17"/>
        <v>2</v>
      </c>
      <c r="HX8" s="147">
        <f t="shared" si="17"/>
        <v>0</v>
      </c>
      <c r="HY8" s="147">
        <f t="shared" si="17"/>
        <v>0</v>
      </c>
      <c r="HZ8" s="147">
        <f t="shared" si="17"/>
        <v>0</v>
      </c>
      <c r="IA8" s="147">
        <f t="shared" si="17"/>
        <v>0</v>
      </c>
      <c r="IB8" s="147">
        <f t="shared" si="17"/>
        <v>1</v>
      </c>
      <c r="IC8" s="147">
        <f t="shared" si="18"/>
        <v>0</v>
      </c>
      <c r="ID8" s="147">
        <f t="shared" si="19"/>
        <v>1</v>
      </c>
      <c r="IE8" s="147">
        <f t="shared" si="20"/>
        <v>0</v>
      </c>
      <c r="IF8" s="147">
        <f t="shared" si="21"/>
        <v>14</v>
      </c>
      <c r="IG8" s="189">
        <f t="shared" si="22"/>
        <v>0</v>
      </c>
      <c r="IK8" s="180"/>
      <c r="IL8" s="180"/>
      <c r="IN8" s="180"/>
      <c r="IO8" s="180"/>
      <c r="IQ8" s="180"/>
      <c r="IR8" s="180"/>
      <c r="IS8" s="180"/>
      <c r="IT8" s="180"/>
      <c r="IY8" s="180"/>
      <c r="IZ8" s="180"/>
      <c r="JB8" s="180"/>
      <c r="JC8" s="180"/>
    </row>
    <row r="9" spans="1:263" s="20" customFormat="1" ht="14" customHeight="1">
      <c r="A9" s="231">
        <f>IF(details!A9="","",details!A9)</f>
        <v>3</v>
      </c>
      <c r="B9" s="425" t="str">
        <f>IF(details!B9="","",details!B9)</f>
        <v>GEN</v>
      </c>
      <c r="C9" s="425" t="str">
        <f>IF(details!C9="","",details!C9)</f>
        <v>G</v>
      </c>
      <c r="D9" s="136">
        <f>IF(details!D9="","",details!D9)</f>
        <v>803</v>
      </c>
      <c r="E9" s="136" t="str">
        <f>IF(details!E9="","",details!E9)</f>
        <v/>
      </c>
      <c r="F9" s="425">
        <f>IF(details!F9="","",details!F9)</f>
        <v>946</v>
      </c>
      <c r="G9" s="698">
        <f>IF(details!G9="","",details!G9)</f>
        <v>41103</v>
      </c>
      <c r="H9" s="698">
        <f>IF(details!H9="","",details!H9)</f>
        <v>37433</v>
      </c>
      <c r="I9" s="220" t="str">
        <f>IF(details!CQ9="","",details!CQ9)</f>
        <v>NCchl twu] nks gtkj nks</v>
      </c>
      <c r="J9" s="137" t="str">
        <f>IF(details!J9="","",details!J9)</f>
        <v>v 003</v>
      </c>
      <c r="K9" s="137" t="str">
        <f>IF(details!K9="","",details!K9)</f>
        <v>c 003</v>
      </c>
      <c r="L9" s="137" t="str">
        <f>IF(details!L9="","",details!L9)</f>
        <v>l 003</v>
      </c>
      <c r="M9" s="425">
        <f>IF(details!R9="","",details!R9)</f>
        <v>5</v>
      </c>
      <c r="N9" s="425">
        <f>IF(details!S9="","",details!S9)</f>
        <v>5</v>
      </c>
      <c r="O9" s="425">
        <f t="shared" si="23"/>
        <v>10</v>
      </c>
      <c r="P9" s="425">
        <f>IF(details!T9="","",details!T9)</f>
        <v>5</v>
      </c>
      <c r="Q9" s="425">
        <f>IF(details!U9="","",details!U9)</f>
        <v>5</v>
      </c>
      <c r="R9" s="425">
        <f t="shared" si="24"/>
        <v>10</v>
      </c>
      <c r="S9" s="425">
        <f>IF(details!V9="","",details!V9)</f>
        <v>5</v>
      </c>
      <c r="T9" s="425">
        <f>IF(details!W9="","",details!W9)</f>
        <v>5</v>
      </c>
      <c r="U9" s="425">
        <f t="shared" si="25"/>
        <v>10</v>
      </c>
      <c r="V9" s="138">
        <f t="shared" si="26"/>
        <v>30</v>
      </c>
      <c r="W9" s="425">
        <f>IF(details!X9="","",details!X9)</f>
        <v>28</v>
      </c>
      <c r="X9" s="425">
        <f>IF(details!Y9="","",details!Y9)</f>
        <v>14</v>
      </c>
      <c r="Y9" s="138">
        <f t="shared" si="27"/>
        <v>42</v>
      </c>
      <c r="Z9" s="139">
        <f t="shared" si="28"/>
        <v>72</v>
      </c>
      <c r="AA9" s="425" t="str">
        <f>IF(details!Z9="","",details!Z9)</f>
        <v>ml</v>
      </c>
      <c r="AB9" s="425" t="str">
        <f>IF(details!AA9="","",details!AA9)</f>
        <v>ml</v>
      </c>
      <c r="AC9" s="428" t="str">
        <f t="shared" si="29"/>
        <v>ML</v>
      </c>
      <c r="AD9" s="136">
        <f t="shared" si="30"/>
        <v>72</v>
      </c>
      <c r="AE9" s="140">
        <f t="shared" si="31"/>
        <v>36</v>
      </c>
      <c r="AF9" s="429" t="str">
        <f t="shared" si="32"/>
        <v>ML</v>
      </c>
      <c r="AG9" s="141">
        <f t="shared" si="0"/>
        <v>200</v>
      </c>
      <c r="AH9" s="141">
        <f t="shared" si="33"/>
        <v>0</v>
      </c>
      <c r="AI9" s="425">
        <f>IF(details!AB9="","",details!AB9)</f>
        <v>4</v>
      </c>
      <c r="AJ9" s="425">
        <f>IF(details!AC9="","",details!AC9)</f>
        <v>3</v>
      </c>
      <c r="AK9" s="425">
        <f t="shared" si="34"/>
        <v>7</v>
      </c>
      <c r="AL9" s="425">
        <f>IF(details!AD9="","",details!AD9)</f>
        <v>2</v>
      </c>
      <c r="AM9" s="425">
        <f>IF(details!AE9="","",details!AE9)</f>
        <v>3</v>
      </c>
      <c r="AN9" s="425">
        <f t="shared" si="35"/>
        <v>5</v>
      </c>
      <c r="AO9" s="425">
        <f>IF(details!AF9="","",details!AF9)</f>
        <v>5</v>
      </c>
      <c r="AP9" s="425">
        <f>IF(details!AG9="","",details!AG9)</f>
        <v>5</v>
      </c>
      <c r="AQ9" s="425">
        <f t="shared" si="36"/>
        <v>10</v>
      </c>
      <c r="AR9" s="138">
        <f t="shared" si="37"/>
        <v>22</v>
      </c>
      <c r="AS9" s="425">
        <f>IF(details!AH9="","",details!AH9)</f>
        <v>22</v>
      </c>
      <c r="AT9" s="425">
        <f>IF(details!AI9="","",details!AI9)</f>
        <v>16</v>
      </c>
      <c r="AU9" s="138">
        <f t="shared" si="38"/>
        <v>38</v>
      </c>
      <c r="AV9" s="139">
        <f t="shared" si="39"/>
        <v>60</v>
      </c>
      <c r="AW9" s="425">
        <f>IF(details!AJ9="","",details!AJ9)</f>
        <v>20</v>
      </c>
      <c r="AX9" s="425" t="str">
        <f>IF(details!AK9="","",details!AK9)</f>
        <v>ml</v>
      </c>
      <c r="AY9" s="428" t="str">
        <f t="shared" si="40"/>
        <v>ML</v>
      </c>
      <c r="AZ9" s="136">
        <f t="shared" si="41"/>
        <v>60</v>
      </c>
      <c r="BA9" s="140">
        <f t="shared" si="42"/>
        <v>30</v>
      </c>
      <c r="BB9" s="429" t="str">
        <f t="shared" si="43"/>
        <v>ML</v>
      </c>
      <c r="BC9" s="141">
        <f t="shared" si="1"/>
        <v>200</v>
      </c>
      <c r="BD9" s="141">
        <f t="shared" si="44"/>
        <v>0</v>
      </c>
      <c r="BE9" s="123" t="str">
        <f>IF(D9="","",details!AL9)</f>
        <v>s</v>
      </c>
      <c r="BF9" s="425">
        <f>IF(details!AM9="","",details!AM9)</f>
        <v>2</v>
      </c>
      <c r="BG9" s="425">
        <f>IF(details!AN9="","",details!AN9)</f>
        <v>4</v>
      </c>
      <c r="BH9" s="425">
        <f t="shared" si="45"/>
        <v>6</v>
      </c>
      <c r="BI9" s="425">
        <f>IF(details!AO9="","",details!AO9)</f>
        <v>4</v>
      </c>
      <c r="BJ9" s="425">
        <f>IF(details!AP9="","",details!AP9)</f>
        <v>3</v>
      </c>
      <c r="BK9" s="425">
        <f t="shared" si="46"/>
        <v>7</v>
      </c>
      <c r="BL9" s="425">
        <f>IF(details!AQ9="","",details!AQ9)</f>
        <v>5</v>
      </c>
      <c r="BM9" s="425">
        <f>IF(details!AR9="","",details!AR9)</f>
        <v>5</v>
      </c>
      <c r="BN9" s="425">
        <f t="shared" si="47"/>
        <v>10</v>
      </c>
      <c r="BO9" s="138">
        <f t="shared" si="48"/>
        <v>23</v>
      </c>
      <c r="BP9" s="425">
        <f>IF(details!AS9="","",details!AS9)</f>
        <v>28</v>
      </c>
      <c r="BQ9" s="425">
        <f>IF(details!AT9="","",details!AT9)</f>
        <v>14</v>
      </c>
      <c r="BR9" s="138">
        <f t="shared" si="49"/>
        <v>42</v>
      </c>
      <c r="BS9" s="139">
        <f t="shared" si="50"/>
        <v>65</v>
      </c>
      <c r="BT9" s="425">
        <f>IF(details!AU9="","",details!AU9)</f>
        <v>35</v>
      </c>
      <c r="BU9" s="425" t="str">
        <f>IF(details!AV9="","",details!AV9)</f>
        <v>ml</v>
      </c>
      <c r="BV9" s="428" t="str">
        <f t="shared" si="51"/>
        <v>ML</v>
      </c>
      <c r="BW9" s="136">
        <f t="shared" si="52"/>
        <v>65</v>
      </c>
      <c r="BX9" s="140">
        <f t="shared" si="53"/>
        <v>33</v>
      </c>
      <c r="BY9" s="429" t="str">
        <f t="shared" si="54"/>
        <v>ML</v>
      </c>
      <c r="BZ9" s="141">
        <f t="shared" si="2"/>
        <v>200</v>
      </c>
      <c r="CA9" s="141">
        <f t="shared" si="55"/>
        <v>0</v>
      </c>
      <c r="CB9" s="425">
        <f>IF(details!AW9="","",details!AW9)</f>
        <v>2</v>
      </c>
      <c r="CC9" s="425">
        <f>IF(details!AX9="","",details!AX9)</f>
        <v>2</v>
      </c>
      <c r="CD9" s="425">
        <f t="shared" si="56"/>
        <v>4</v>
      </c>
      <c r="CE9" s="425">
        <f>IF(details!AY9="","",details!AY9)</f>
        <v>1</v>
      </c>
      <c r="CF9" s="425">
        <f>IF(details!AZ9="","",details!AZ9)</f>
        <v>3</v>
      </c>
      <c r="CG9" s="425">
        <f t="shared" si="57"/>
        <v>4</v>
      </c>
      <c r="CH9" s="425">
        <f>IF(details!BA9="","",details!BA9)</f>
        <v>4</v>
      </c>
      <c r="CI9" s="425">
        <f>IF(details!BB9="","",details!BB9)</f>
        <v>4</v>
      </c>
      <c r="CJ9" s="425">
        <f t="shared" si="58"/>
        <v>8</v>
      </c>
      <c r="CK9" s="138">
        <f t="shared" si="59"/>
        <v>16</v>
      </c>
      <c r="CL9" s="425">
        <f>IF(details!BC9="","",details!BC9)</f>
        <v>17</v>
      </c>
      <c r="CM9" s="425">
        <f>IF(details!BD9="","",details!BD9)</f>
        <v>17</v>
      </c>
      <c r="CN9" s="138">
        <f t="shared" si="60"/>
        <v>34</v>
      </c>
      <c r="CO9" s="139">
        <f t="shared" si="61"/>
        <v>50</v>
      </c>
      <c r="CP9" s="425">
        <f>IF(details!BE9="","",details!BE9)</f>
        <v>24</v>
      </c>
      <c r="CQ9" s="425" t="str">
        <f>IF(details!BF9="","",details!BF9)</f>
        <v>ml</v>
      </c>
      <c r="CR9" s="428" t="str">
        <f t="shared" si="62"/>
        <v>ML</v>
      </c>
      <c r="CS9" s="136">
        <f t="shared" si="63"/>
        <v>50</v>
      </c>
      <c r="CT9" s="140">
        <f t="shared" si="64"/>
        <v>25</v>
      </c>
      <c r="CU9" s="429" t="str">
        <f t="shared" si="65"/>
        <v>ML</v>
      </c>
      <c r="CV9" s="141">
        <f t="shared" si="3"/>
        <v>200</v>
      </c>
      <c r="CW9" s="141">
        <f t="shared" si="66"/>
        <v>0</v>
      </c>
      <c r="CX9" s="425">
        <f>IF(details!BG9="","",details!BG9)</f>
        <v>3</v>
      </c>
      <c r="CY9" s="425">
        <f>IF(details!BH9="","",details!BH9)</f>
        <v>3</v>
      </c>
      <c r="CZ9" s="425">
        <f t="shared" si="67"/>
        <v>6</v>
      </c>
      <c r="DA9" s="425">
        <f>IF(details!BI9="","",details!BI9)</f>
        <v>4</v>
      </c>
      <c r="DB9" s="425">
        <f>IF(details!BJ9="","",details!BJ9)</f>
        <v>5</v>
      </c>
      <c r="DC9" s="425">
        <f t="shared" si="68"/>
        <v>9</v>
      </c>
      <c r="DD9" s="425">
        <f>IF(details!BK9="","",details!BK9)</f>
        <v>4</v>
      </c>
      <c r="DE9" s="425">
        <f>IF(details!BL9="","",details!BL9)</f>
        <v>4</v>
      </c>
      <c r="DF9" s="425">
        <f t="shared" si="69"/>
        <v>8</v>
      </c>
      <c r="DG9" s="138">
        <f t="shared" si="70"/>
        <v>23</v>
      </c>
      <c r="DH9" s="425">
        <f>IF(details!BM9="","",details!BM9)</f>
        <v>18</v>
      </c>
      <c r="DI9" s="425">
        <f>IF(details!BN9="","",details!BN9)</f>
        <v>12</v>
      </c>
      <c r="DJ9" s="138">
        <f t="shared" si="71"/>
        <v>30</v>
      </c>
      <c r="DK9" s="139">
        <f t="shared" si="72"/>
        <v>53</v>
      </c>
      <c r="DL9" s="425">
        <f>IF(details!BO9="","",details!BO9)</f>
        <v>22</v>
      </c>
      <c r="DM9" s="425" t="str">
        <f>IF(details!BP9="","",details!BP9)</f>
        <v>ml</v>
      </c>
      <c r="DN9" s="428" t="str">
        <f t="shared" si="73"/>
        <v>ML</v>
      </c>
      <c r="DO9" s="136">
        <f t="shared" si="74"/>
        <v>53</v>
      </c>
      <c r="DP9" s="140">
        <f t="shared" si="75"/>
        <v>27</v>
      </c>
      <c r="DQ9" s="429" t="str">
        <f t="shared" si="76"/>
        <v>ML</v>
      </c>
      <c r="DR9" s="141">
        <f t="shared" si="4"/>
        <v>200</v>
      </c>
      <c r="DS9" s="141">
        <f t="shared" si="77"/>
        <v>0</v>
      </c>
      <c r="DT9" s="425">
        <f>IF(details!BQ9="","",details!BQ9)</f>
        <v>2</v>
      </c>
      <c r="DU9" s="425">
        <f>IF(details!BR9="","",details!BR9)</f>
        <v>3</v>
      </c>
      <c r="DV9" s="425">
        <f t="shared" si="78"/>
        <v>5</v>
      </c>
      <c r="DW9" s="425">
        <f>IF(details!BS9="","",details!BS9)</f>
        <v>3</v>
      </c>
      <c r="DX9" s="425">
        <f>IF(details!BT9="","",details!BT9)</f>
        <v>4</v>
      </c>
      <c r="DY9" s="425">
        <f t="shared" si="79"/>
        <v>7</v>
      </c>
      <c r="DZ9" s="425">
        <f>IF(details!BU9="","",details!BU9)</f>
        <v>5</v>
      </c>
      <c r="EA9" s="425">
        <f>IF(details!BV9="","",details!BV9)</f>
        <v>5</v>
      </c>
      <c r="EB9" s="425">
        <f t="shared" si="80"/>
        <v>10</v>
      </c>
      <c r="EC9" s="138">
        <f t="shared" si="81"/>
        <v>22</v>
      </c>
      <c r="ED9" s="425">
        <f>IF(details!BW9="","",details!BW9)</f>
        <v>11</v>
      </c>
      <c r="EE9" s="425">
        <f>IF(details!BX9="","",details!BX9)</f>
        <v>14</v>
      </c>
      <c r="EF9" s="138">
        <f t="shared" si="82"/>
        <v>25</v>
      </c>
      <c r="EG9" s="139">
        <f t="shared" si="83"/>
        <v>47</v>
      </c>
      <c r="EH9" s="425">
        <f>IF(details!BY9="","",details!BY9)</f>
        <v>33</v>
      </c>
      <c r="EI9" s="425" t="str">
        <f>IF(details!BZ9="","",details!BZ9)</f>
        <v>ml</v>
      </c>
      <c r="EJ9" s="428" t="str">
        <f t="shared" si="84"/>
        <v>ML</v>
      </c>
      <c r="EK9" s="136">
        <f t="shared" si="85"/>
        <v>47</v>
      </c>
      <c r="EL9" s="140">
        <f t="shared" si="86"/>
        <v>24</v>
      </c>
      <c r="EM9" s="429" t="str">
        <f t="shared" si="87"/>
        <v>ML</v>
      </c>
      <c r="EN9" s="141">
        <f t="shared" si="5"/>
        <v>200</v>
      </c>
      <c r="EO9" s="141">
        <f t="shared" si="88"/>
        <v>0</v>
      </c>
      <c r="EP9" s="425">
        <f>IF(details!CA9="","",details!CA9)</f>
        <v>16</v>
      </c>
      <c r="EQ9" s="425">
        <f>IF(details!CB9="","",details!CB9)</f>
        <v>14</v>
      </c>
      <c r="ER9" s="425">
        <f>IF(details!CC9="","",details!CC9)</f>
        <v>16</v>
      </c>
      <c r="ES9" s="425">
        <f>IF(details!CD9="","",details!CD9)</f>
        <v>14</v>
      </c>
      <c r="ET9" s="425">
        <f>IF(details!CE9="","",details!CE9)</f>
        <v>14</v>
      </c>
      <c r="EU9" s="429">
        <f t="shared" si="89"/>
        <v>74</v>
      </c>
      <c r="EV9" s="429">
        <f t="shared" si="90"/>
        <v>74</v>
      </c>
      <c r="EW9" s="429" t="str">
        <f t="shared" si="91"/>
        <v>B</v>
      </c>
      <c r="EX9" s="141">
        <f t="shared" si="7"/>
        <v>100</v>
      </c>
      <c r="EY9" s="141">
        <f t="shared" si="92"/>
        <v>0</v>
      </c>
      <c r="EZ9" s="425">
        <f>IF(details!CF9="","",details!CF9)</f>
        <v>20</v>
      </c>
      <c r="FA9" s="425">
        <f>IF(details!CG9="","",details!CG9)</f>
        <v>20</v>
      </c>
      <c r="FB9" s="425">
        <f>IF(details!CH9="","",details!CH9)</f>
        <v>20</v>
      </c>
      <c r="FC9" s="425">
        <f>IF(details!CI9="","",details!CI9)</f>
        <v>20</v>
      </c>
      <c r="FD9" s="425">
        <f>IF(details!CJ9="","",details!CJ9)</f>
        <v>20</v>
      </c>
      <c r="FE9" s="429">
        <f t="shared" si="93"/>
        <v>100</v>
      </c>
      <c r="FF9" s="429">
        <f t="shared" si="94"/>
        <v>100</v>
      </c>
      <c r="FG9" s="429" t="str">
        <f t="shared" si="95"/>
        <v>A</v>
      </c>
      <c r="FH9" s="141">
        <f t="shared" si="10"/>
        <v>100</v>
      </c>
      <c r="FI9" s="141">
        <f t="shared" si="96"/>
        <v>0</v>
      </c>
      <c r="FJ9" s="425">
        <f>IF(details!CK9="","",details!CK9)</f>
        <v>15</v>
      </c>
      <c r="FK9" s="425">
        <f>IF(details!CL9="","",details!CL9)</f>
        <v>14</v>
      </c>
      <c r="FL9" s="425">
        <f>IF(details!CM9="","",details!CM9)</f>
        <v>14</v>
      </c>
      <c r="FM9" s="425">
        <f>IF(details!CN9="","",details!CN9)</f>
        <v>14</v>
      </c>
      <c r="FN9" s="425">
        <f>IF(details!CO9="","",details!CO9)</f>
        <v>14</v>
      </c>
      <c r="FO9" s="429">
        <f t="shared" si="97"/>
        <v>71</v>
      </c>
      <c r="FP9" s="429">
        <f t="shared" si="98"/>
        <v>71</v>
      </c>
      <c r="FQ9" s="429" t="str">
        <f t="shared" si="99"/>
        <v>B</v>
      </c>
      <c r="FR9" s="141">
        <f t="shared" si="13"/>
        <v>100</v>
      </c>
      <c r="FS9" s="354">
        <f t="shared" si="100"/>
        <v>0</v>
      </c>
      <c r="FT9" s="361">
        <f t="shared" si="101"/>
        <v>200</v>
      </c>
      <c r="FU9" s="422">
        <f t="shared" si="102"/>
        <v>72</v>
      </c>
      <c r="FV9" s="422" t="str">
        <f t="shared" si="103"/>
        <v>ML</v>
      </c>
      <c r="FW9" s="422">
        <f t="shared" si="104"/>
        <v>200</v>
      </c>
      <c r="FX9" s="422">
        <f t="shared" si="105"/>
        <v>60</v>
      </c>
      <c r="FY9" s="422" t="str">
        <f t="shared" si="106"/>
        <v>ML</v>
      </c>
      <c r="FZ9" s="422">
        <f t="shared" si="107"/>
        <v>200</v>
      </c>
      <c r="GA9" s="142">
        <f t="shared" si="108"/>
        <v>65</v>
      </c>
      <c r="GB9" s="142" t="str">
        <f t="shared" si="109"/>
        <v>ML</v>
      </c>
      <c r="GC9" s="422" t="str">
        <f t="shared" si="110"/>
        <v>ML</v>
      </c>
      <c r="GD9" s="422" t="str">
        <f t="shared" si="111"/>
        <v/>
      </c>
      <c r="GE9" s="422" t="str">
        <f t="shared" si="112"/>
        <v/>
      </c>
      <c r="GF9" s="422" t="str">
        <f t="shared" si="113"/>
        <v/>
      </c>
      <c r="GG9" s="422" t="str">
        <f t="shared" si="114"/>
        <v/>
      </c>
      <c r="GH9" s="422">
        <f t="shared" si="115"/>
        <v>200</v>
      </c>
      <c r="GI9" s="422">
        <f t="shared" si="116"/>
        <v>50</v>
      </c>
      <c r="GJ9" s="422" t="str">
        <f t="shared" si="117"/>
        <v>ML</v>
      </c>
      <c r="GK9" s="422">
        <f t="shared" si="118"/>
        <v>200</v>
      </c>
      <c r="GL9" s="422">
        <f t="shared" si="119"/>
        <v>53</v>
      </c>
      <c r="GM9" s="422" t="str">
        <f t="shared" si="120"/>
        <v>ML</v>
      </c>
      <c r="GN9" s="422">
        <f t="shared" si="121"/>
        <v>200</v>
      </c>
      <c r="GO9" s="422">
        <f t="shared" si="122"/>
        <v>47</v>
      </c>
      <c r="GP9" s="422" t="str">
        <f t="shared" si="123"/>
        <v>ML</v>
      </c>
      <c r="GQ9" s="422">
        <f t="shared" si="124"/>
        <v>100</v>
      </c>
      <c r="GR9" s="422">
        <f t="shared" si="125"/>
        <v>74</v>
      </c>
      <c r="GS9" s="422" t="str">
        <f t="shared" si="126"/>
        <v>B</v>
      </c>
      <c r="GT9" s="143">
        <f t="shared" si="127"/>
        <v>100</v>
      </c>
      <c r="GU9" s="143">
        <f t="shared" si="128"/>
        <v>100</v>
      </c>
      <c r="GV9" s="143" t="str">
        <f t="shared" si="129"/>
        <v>A</v>
      </c>
      <c r="GW9" s="143">
        <f t="shared" si="130"/>
        <v>100</v>
      </c>
      <c r="GX9" s="143">
        <f t="shared" si="131"/>
        <v>71</v>
      </c>
      <c r="GY9" s="143" t="str">
        <f t="shared" si="132"/>
        <v>B</v>
      </c>
      <c r="GZ9" s="353">
        <f t="shared" si="133"/>
        <v>0</v>
      </c>
      <c r="HA9" s="353">
        <f t="shared" si="134"/>
        <v>7</v>
      </c>
      <c r="HB9" s="353">
        <f t="shared" si="135"/>
        <v>4</v>
      </c>
      <c r="HC9" s="353">
        <f t="shared" si="136"/>
        <v>0</v>
      </c>
      <c r="HD9" s="426" t="str">
        <f t="shared" si="137"/>
        <v>vodk'k</v>
      </c>
      <c r="HE9" s="362">
        <f t="shared" si="138"/>
        <v>1200</v>
      </c>
      <c r="HF9" s="362">
        <f t="shared" si="139"/>
        <v>347</v>
      </c>
      <c r="HG9" s="363">
        <f t="shared" si="140"/>
        <v>28.916666666666668</v>
      </c>
      <c r="HH9" s="399" t="str">
        <f t="shared" si="141"/>
        <v/>
      </c>
      <c r="HI9" s="400" t="str">
        <f t="shared" si="142"/>
        <v/>
      </c>
      <c r="HJ9" s="136" t="str">
        <f t="shared" si="143"/>
        <v/>
      </c>
      <c r="HK9" s="358" t="str">
        <f>details!EP9</f>
        <v/>
      </c>
      <c r="HL9" s="227" t="str">
        <f>details!EQ9</f>
        <v/>
      </c>
      <c r="HM9" s="406" t="str">
        <f t="shared" si="144"/>
        <v/>
      </c>
      <c r="HN9" s="233" t="str">
        <f>IF(details!CP9="","",details!CP9)</f>
        <v/>
      </c>
      <c r="HS9" s="382" t="str">
        <f t="shared" si="145"/>
        <v>grade 'B'</v>
      </c>
      <c r="HT9" s="147">
        <f t="shared" si="15"/>
        <v>1</v>
      </c>
      <c r="HU9" s="147">
        <f t="shared" si="15"/>
        <v>1</v>
      </c>
      <c r="HV9" s="147">
        <f t="shared" si="16"/>
        <v>1</v>
      </c>
      <c r="HW9" s="147">
        <f t="shared" si="17"/>
        <v>0</v>
      </c>
      <c r="HX9" s="147">
        <f t="shared" si="17"/>
        <v>1</v>
      </c>
      <c r="HY9" s="147">
        <f t="shared" si="17"/>
        <v>0</v>
      </c>
      <c r="HZ9" s="147">
        <f t="shared" si="17"/>
        <v>0</v>
      </c>
      <c r="IA9" s="147">
        <f t="shared" si="17"/>
        <v>0</v>
      </c>
      <c r="IB9" s="147">
        <f t="shared" si="17"/>
        <v>1</v>
      </c>
      <c r="IC9" s="147">
        <f t="shared" si="18"/>
        <v>0</v>
      </c>
      <c r="ID9" s="147">
        <f t="shared" si="19"/>
        <v>1</v>
      </c>
      <c r="IE9" s="147">
        <f t="shared" si="20"/>
        <v>11</v>
      </c>
      <c r="IF9" s="147">
        <f t="shared" si="21"/>
        <v>0</v>
      </c>
      <c r="IG9" s="189">
        <f t="shared" si="22"/>
        <v>11</v>
      </c>
      <c r="IK9" s="180"/>
      <c r="IL9" s="180"/>
      <c r="IN9" s="180"/>
      <c r="IO9" s="180"/>
      <c r="IQ9" s="180"/>
      <c r="IR9" s="180"/>
      <c r="IS9" s="180"/>
      <c r="IT9" s="180"/>
      <c r="IY9" s="180"/>
      <c r="IZ9" s="180"/>
      <c r="JB9" s="180"/>
      <c r="JC9" s="180"/>
    </row>
    <row r="10" spans="1:263" s="20" customFormat="1" ht="14" customHeight="1">
      <c r="A10" s="231">
        <f>IF(details!A10="","",details!A10)</f>
        <v>4</v>
      </c>
      <c r="B10" s="425" t="str">
        <f>IF(details!B10="","",details!B10)</f>
        <v>OBC</v>
      </c>
      <c r="C10" s="425" t="str">
        <f>IF(details!C10="","",details!C10)</f>
        <v>B</v>
      </c>
      <c r="D10" s="136">
        <f>IF(details!D10="","",details!D10)</f>
        <v>804</v>
      </c>
      <c r="E10" s="136" t="str">
        <f>IF(details!E10="","",details!E10)</f>
        <v/>
      </c>
      <c r="F10" s="425">
        <f>IF(details!F10="","",details!F10)</f>
        <v>947</v>
      </c>
      <c r="G10" s="698">
        <f>IF(details!G10="","",details!G10)</f>
        <v>41103</v>
      </c>
      <c r="H10" s="698">
        <f>IF(details!H10="","",details!H10)</f>
        <v>36641</v>
      </c>
      <c r="I10" s="220" t="str">
        <f>IF(details!CQ10="","",details!CQ10)</f>
        <v xml:space="preserve">iPphl vizsy] nks gtkj </v>
      </c>
      <c r="J10" s="137" t="str">
        <f>IF(details!J10="","",details!J10)</f>
        <v>v 004</v>
      </c>
      <c r="K10" s="137" t="str">
        <f>IF(details!K10="","",details!K10)</f>
        <v>c 004</v>
      </c>
      <c r="L10" s="137" t="str">
        <f>IF(details!L10="","",details!L10)</f>
        <v>l 004</v>
      </c>
      <c r="M10" s="425">
        <f>IF(details!R10="","",details!R10)</f>
        <v>5</v>
      </c>
      <c r="N10" s="425">
        <f>IF(details!S10="","",details!S10)</f>
        <v>5</v>
      </c>
      <c r="O10" s="425">
        <f t="shared" si="23"/>
        <v>10</v>
      </c>
      <c r="P10" s="425">
        <f>IF(details!T10="","",details!T10)</f>
        <v>5</v>
      </c>
      <c r="Q10" s="425">
        <f>IF(details!U10="","",details!U10)</f>
        <v>5</v>
      </c>
      <c r="R10" s="425">
        <f t="shared" si="24"/>
        <v>10</v>
      </c>
      <c r="S10" s="425">
        <f>IF(details!V10="","",details!V10)</f>
        <v>5</v>
      </c>
      <c r="T10" s="425">
        <f>IF(details!W10="","",details!W10)</f>
        <v>5</v>
      </c>
      <c r="U10" s="425">
        <f t="shared" si="25"/>
        <v>10</v>
      </c>
      <c r="V10" s="138">
        <f t="shared" si="26"/>
        <v>30</v>
      </c>
      <c r="W10" s="425">
        <f>IF(details!X10="","",details!X10)</f>
        <v>19</v>
      </c>
      <c r="X10" s="425">
        <f>IF(details!Y10="","",details!Y10)</f>
        <v>15</v>
      </c>
      <c r="Y10" s="138">
        <f t="shared" si="27"/>
        <v>34</v>
      </c>
      <c r="Z10" s="139">
        <f t="shared" si="28"/>
        <v>64</v>
      </c>
      <c r="AA10" s="425" t="str">
        <f>IF(details!Z10="","",details!Z10)</f>
        <v>ab</v>
      </c>
      <c r="AB10" s="425" t="str">
        <f>IF(details!AA10="","",details!AA10)</f>
        <v>ab</v>
      </c>
      <c r="AC10" s="428" t="str">
        <f t="shared" si="29"/>
        <v>AB</v>
      </c>
      <c r="AD10" s="136">
        <f t="shared" si="30"/>
        <v>64</v>
      </c>
      <c r="AE10" s="140">
        <f t="shared" si="31"/>
        <v>32</v>
      </c>
      <c r="AF10" s="429" t="str">
        <f t="shared" si="32"/>
        <v>AB</v>
      </c>
      <c r="AG10" s="141">
        <f t="shared" si="0"/>
        <v>200</v>
      </c>
      <c r="AH10" s="141">
        <f t="shared" si="33"/>
        <v>0</v>
      </c>
      <c r="AI10" s="425">
        <f>IF(details!AB10="","",details!AB10)</f>
        <v>4</v>
      </c>
      <c r="AJ10" s="425">
        <f>IF(details!AC10="","",details!AC10)</f>
        <v>3</v>
      </c>
      <c r="AK10" s="425">
        <f t="shared" si="34"/>
        <v>7</v>
      </c>
      <c r="AL10" s="425">
        <f>IF(details!AD10="","",details!AD10)</f>
        <v>5</v>
      </c>
      <c r="AM10" s="425">
        <f>IF(details!AE10="","",details!AE10)</f>
        <v>3</v>
      </c>
      <c r="AN10" s="425">
        <f t="shared" si="35"/>
        <v>8</v>
      </c>
      <c r="AO10" s="425">
        <f>IF(details!AF10="","",details!AF10)</f>
        <v>5</v>
      </c>
      <c r="AP10" s="425">
        <f>IF(details!AG10="","",details!AG10)</f>
        <v>5</v>
      </c>
      <c r="AQ10" s="425">
        <f t="shared" si="36"/>
        <v>10</v>
      </c>
      <c r="AR10" s="138">
        <f t="shared" si="37"/>
        <v>25</v>
      </c>
      <c r="AS10" s="425">
        <f>IF(details!AH10="","",details!AH10)</f>
        <v>24</v>
      </c>
      <c r="AT10" s="425">
        <f>IF(details!AI10="","",details!AI10)</f>
        <v>16</v>
      </c>
      <c r="AU10" s="138">
        <f t="shared" si="38"/>
        <v>40</v>
      </c>
      <c r="AV10" s="139">
        <f t="shared" si="39"/>
        <v>65</v>
      </c>
      <c r="AW10" s="425">
        <f>IF(details!AJ10="","",details!AJ10)</f>
        <v>16</v>
      </c>
      <c r="AX10" s="425" t="str">
        <f>IF(details!AK10="","",details!AK10)</f>
        <v>ab</v>
      </c>
      <c r="AY10" s="428" t="str">
        <f t="shared" si="40"/>
        <v>AB</v>
      </c>
      <c r="AZ10" s="136">
        <f t="shared" si="41"/>
        <v>65</v>
      </c>
      <c r="BA10" s="140">
        <f t="shared" si="42"/>
        <v>33</v>
      </c>
      <c r="BB10" s="429" t="str">
        <f t="shared" si="43"/>
        <v>AB</v>
      </c>
      <c r="BC10" s="141">
        <f t="shared" si="1"/>
        <v>200</v>
      </c>
      <c r="BD10" s="141">
        <f t="shared" si="44"/>
        <v>0</v>
      </c>
      <c r="BE10" s="123" t="str">
        <f>IF(D10="","",details!AL10)</f>
        <v>s</v>
      </c>
      <c r="BF10" s="425">
        <f>IF(details!AM10="","",details!AM10)</f>
        <v>2</v>
      </c>
      <c r="BG10" s="425">
        <f>IF(details!AN10="","",details!AN10)</f>
        <v>4</v>
      </c>
      <c r="BH10" s="425">
        <f t="shared" si="45"/>
        <v>6</v>
      </c>
      <c r="BI10" s="425">
        <f>IF(details!AO10="","",details!AO10)</f>
        <v>4</v>
      </c>
      <c r="BJ10" s="425">
        <f>IF(details!AP10="","",details!AP10)</f>
        <v>3</v>
      </c>
      <c r="BK10" s="425">
        <f t="shared" si="46"/>
        <v>7</v>
      </c>
      <c r="BL10" s="425">
        <f>IF(details!AQ10="","",details!AQ10)</f>
        <v>4</v>
      </c>
      <c r="BM10" s="425">
        <f>IF(details!AR10="","",details!AR10)</f>
        <v>5</v>
      </c>
      <c r="BN10" s="425">
        <f t="shared" si="47"/>
        <v>9</v>
      </c>
      <c r="BO10" s="138">
        <f t="shared" si="48"/>
        <v>22</v>
      </c>
      <c r="BP10" s="425">
        <f>IF(details!AS10="","",details!AS10)</f>
        <v>18</v>
      </c>
      <c r="BQ10" s="425">
        <f>IF(details!AT10="","",details!AT10)</f>
        <v>12</v>
      </c>
      <c r="BR10" s="138">
        <f t="shared" si="49"/>
        <v>30</v>
      </c>
      <c r="BS10" s="139">
        <f t="shared" si="50"/>
        <v>52</v>
      </c>
      <c r="BT10" s="425">
        <f>IF(details!AU10="","",details!AU10)</f>
        <v>32</v>
      </c>
      <c r="BU10" s="425" t="str">
        <f>IF(details!AV10="","",details!AV10)</f>
        <v>ab</v>
      </c>
      <c r="BV10" s="428" t="str">
        <f t="shared" si="51"/>
        <v>AB</v>
      </c>
      <c r="BW10" s="136">
        <f t="shared" si="52"/>
        <v>52</v>
      </c>
      <c r="BX10" s="140">
        <f t="shared" si="53"/>
        <v>26</v>
      </c>
      <c r="BY10" s="429" t="str">
        <f t="shared" si="54"/>
        <v>AB</v>
      </c>
      <c r="BZ10" s="141">
        <f t="shared" si="2"/>
        <v>200</v>
      </c>
      <c r="CA10" s="141">
        <f t="shared" si="55"/>
        <v>0</v>
      </c>
      <c r="CB10" s="425">
        <f>IF(details!AW10="","",details!AW10)</f>
        <v>5</v>
      </c>
      <c r="CC10" s="425">
        <f>IF(details!AX10="","",details!AX10)</f>
        <v>5</v>
      </c>
      <c r="CD10" s="425">
        <f t="shared" si="56"/>
        <v>10</v>
      </c>
      <c r="CE10" s="425">
        <f>IF(details!AY10="","",details!AY10)</f>
        <v>4</v>
      </c>
      <c r="CF10" s="425">
        <f>IF(details!AZ10="","",details!AZ10)</f>
        <v>5</v>
      </c>
      <c r="CG10" s="425">
        <f t="shared" si="57"/>
        <v>9</v>
      </c>
      <c r="CH10" s="425">
        <f>IF(details!BA10="","",details!BA10)</f>
        <v>5</v>
      </c>
      <c r="CI10" s="425">
        <f>IF(details!BB10="","",details!BB10)</f>
        <v>5</v>
      </c>
      <c r="CJ10" s="425">
        <f t="shared" si="58"/>
        <v>10</v>
      </c>
      <c r="CK10" s="138">
        <f t="shared" si="59"/>
        <v>29</v>
      </c>
      <c r="CL10" s="425">
        <f>IF(details!BC10="","",details!BC10)</f>
        <v>22</v>
      </c>
      <c r="CM10" s="425">
        <f>IF(details!BD10="","",details!BD10)</f>
        <v>19</v>
      </c>
      <c r="CN10" s="138">
        <f t="shared" si="60"/>
        <v>41</v>
      </c>
      <c r="CO10" s="139">
        <f t="shared" si="61"/>
        <v>70</v>
      </c>
      <c r="CP10" s="425">
        <f>IF(details!BE10="","",details!BE10)</f>
        <v>33</v>
      </c>
      <c r="CQ10" s="425" t="str">
        <f>IF(details!BF10="","",details!BF10)</f>
        <v>ab</v>
      </c>
      <c r="CR10" s="428" t="str">
        <f t="shared" si="62"/>
        <v>AB</v>
      </c>
      <c r="CS10" s="136">
        <f t="shared" si="63"/>
        <v>70</v>
      </c>
      <c r="CT10" s="140">
        <f t="shared" si="64"/>
        <v>35</v>
      </c>
      <c r="CU10" s="429" t="str">
        <f t="shared" si="65"/>
        <v>AB</v>
      </c>
      <c r="CV10" s="141">
        <f t="shared" si="3"/>
        <v>200</v>
      </c>
      <c r="CW10" s="141">
        <f t="shared" si="66"/>
        <v>0</v>
      </c>
      <c r="CX10" s="425">
        <f>IF(details!BG10="","",details!BG10)</f>
        <v>2</v>
      </c>
      <c r="CY10" s="425">
        <f>IF(details!BH10="","",details!BH10)</f>
        <v>2</v>
      </c>
      <c r="CZ10" s="425">
        <f t="shared" si="67"/>
        <v>4</v>
      </c>
      <c r="DA10" s="425">
        <f>IF(details!BI10="","",details!BI10)</f>
        <v>3</v>
      </c>
      <c r="DB10" s="425">
        <f>IF(details!BJ10="","",details!BJ10)</f>
        <v>3</v>
      </c>
      <c r="DC10" s="425">
        <f t="shared" si="68"/>
        <v>6</v>
      </c>
      <c r="DD10" s="425">
        <f>IF(details!BK10="","",details!BK10)</f>
        <v>3</v>
      </c>
      <c r="DE10" s="425">
        <f>IF(details!BL10="","",details!BL10)</f>
        <v>3</v>
      </c>
      <c r="DF10" s="425">
        <f t="shared" si="69"/>
        <v>6</v>
      </c>
      <c r="DG10" s="138">
        <f t="shared" si="70"/>
        <v>16</v>
      </c>
      <c r="DH10" s="425">
        <f>IF(details!BM10="","",details!BM10)</f>
        <v>3</v>
      </c>
      <c r="DI10" s="425">
        <f>IF(details!BN10="","",details!BN10)</f>
        <v>3</v>
      </c>
      <c r="DJ10" s="138">
        <f t="shared" si="71"/>
        <v>6</v>
      </c>
      <c r="DK10" s="139">
        <f t="shared" si="72"/>
        <v>22</v>
      </c>
      <c r="DL10" s="425">
        <f>IF(details!BO10="","",details!BO10)</f>
        <v>3</v>
      </c>
      <c r="DM10" s="425" t="str">
        <f>IF(details!BP10="","",details!BP10)</f>
        <v>ab</v>
      </c>
      <c r="DN10" s="428" t="str">
        <f t="shared" si="73"/>
        <v>AB</v>
      </c>
      <c r="DO10" s="136">
        <f t="shared" si="74"/>
        <v>22</v>
      </c>
      <c r="DP10" s="140">
        <f t="shared" si="75"/>
        <v>11</v>
      </c>
      <c r="DQ10" s="429" t="str">
        <f t="shared" si="76"/>
        <v>AB</v>
      </c>
      <c r="DR10" s="141">
        <f t="shared" si="4"/>
        <v>200</v>
      </c>
      <c r="DS10" s="141">
        <f t="shared" si="77"/>
        <v>0</v>
      </c>
      <c r="DT10" s="425">
        <f>IF(details!BQ10="","",details!BQ10)</f>
        <v>1</v>
      </c>
      <c r="DU10" s="425">
        <f>IF(details!BR10="","",details!BR10)</f>
        <v>3</v>
      </c>
      <c r="DV10" s="425">
        <f t="shared" si="78"/>
        <v>4</v>
      </c>
      <c r="DW10" s="425">
        <f>IF(details!BS10="","",details!BS10)</f>
        <v>5</v>
      </c>
      <c r="DX10" s="425">
        <f>IF(details!BT10="","",details!BT10)</f>
        <v>5</v>
      </c>
      <c r="DY10" s="425">
        <f t="shared" si="79"/>
        <v>10</v>
      </c>
      <c r="DZ10" s="425">
        <f>IF(details!BU10="","",details!BU10)</f>
        <v>5</v>
      </c>
      <c r="EA10" s="425">
        <f>IF(details!BV10="","",details!BV10)</f>
        <v>5</v>
      </c>
      <c r="EB10" s="425">
        <f t="shared" si="80"/>
        <v>10</v>
      </c>
      <c r="EC10" s="138">
        <f t="shared" si="81"/>
        <v>24</v>
      </c>
      <c r="ED10" s="425">
        <f>IF(details!BW10="","",details!BW10)</f>
        <v>17</v>
      </c>
      <c r="EE10" s="425">
        <f>IF(details!BX10="","",details!BX10)</f>
        <v>18</v>
      </c>
      <c r="EF10" s="138">
        <f t="shared" si="82"/>
        <v>35</v>
      </c>
      <c r="EG10" s="139">
        <f t="shared" si="83"/>
        <v>59</v>
      </c>
      <c r="EH10" s="425">
        <f>IF(details!BY10="","",details!BY10)</f>
        <v>28</v>
      </c>
      <c r="EI10" s="425" t="str">
        <f>IF(details!BZ10="","",details!BZ10)</f>
        <v>ab</v>
      </c>
      <c r="EJ10" s="428" t="str">
        <f t="shared" si="84"/>
        <v>AB</v>
      </c>
      <c r="EK10" s="136">
        <f t="shared" si="85"/>
        <v>59</v>
      </c>
      <c r="EL10" s="140">
        <f t="shared" si="86"/>
        <v>30</v>
      </c>
      <c r="EM10" s="429" t="str">
        <f t="shared" si="87"/>
        <v>AB</v>
      </c>
      <c r="EN10" s="141">
        <f t="shared" si="5"/>
        <v>200</v>
      </c>
      <c r="EO10" s="141">
        <f t="shared" si="88"/>
        <v>0</v>
      </c>
      <c r="EP10" s="425">
        <f>IF(details!CA10="","",details!CA10)</f>
        <v>16</v>
      </c>
      <c r="EQ10" s="425">
        <f>IF(details!CB10="","",details!CB10)</f>
        <v>15</v>
      </c>
      <c r="ER10" s="425">
        <f>IF(details!CC10="","",details!CC10)</f>
        <v>16</v>
      </c>
      <c r="ES10" s="425">
        <f>IF(details!CD10="","",details!CD10)</f>
        <v>15</v>
      </c>
      <c r="ET10" s="425">
        <f>IF(details!CE10="","",details!CE10)</f>
        <v>15</v>
      </c>
      <c r="EU10" s="429">
        <f t="shared" si="89"/>
        <v>77</v>
      </c>
      <c r="EV10" s="429">
        <f t="shared" si="90"/>
        <v>77</v>
      </c>
      <c r="EW10" s="429" t="str">
        <f t="shared" si="91"/>
        <v>B</v>
      </c>
      <c r="EX10" s="141">
        <f t="shared" si="7"/>
        <v>100</v>
      </c>
      <c r="EY10" s="141">
        <f t="shared" si="92"/>
        <v>0</v>
      </c>
      <c r="EZ10" s="425">
        <f>IF(details!CF10="","",details!CF10)</f>
        <v>20</v>
      </c>
      <c r="FA10" s="425">
        <f>IF(details!CG10="","",details!CG10)</f>
        <v>20</v>
      </c>
      <c r="FB10" s="425">
        <f>IF(details!CH10="","",details!CH10)</f>
        <v>20</v>
      </c>
      <c r="FC10" s="425">
        <f>IF(details!CI10="","",details!CI10)</f>
        <v>20</v>
      </c>
      <c r="FD10" s="425">
        <f>IF(details!CJ10="","",details!CJ10)</f>
        <v>20</v>
      </c>
      <c r="FE10" s="429">
        <f t="shared" si="93"/>
        <v>100</v>
      </c>
      <c r="FF10" s="429">
        <f t="shared" si="94"/>
        <v>100</v>
      </c>
      <c r="FG10" s="429" t="str">
        <f t="shared" si="95"/>
        <v>A</v>
      </c>
      <c r="FH10" s="141">
        <f t="shared" si="10"/>
        <v>100</v>
      </c>
      <c r="FI10" s="141">
        <f t="shared" si="96"/>
        <v>0</v>
      </c>
      <c r="FJ10" s="425">
        <f>IF(details!CK10="","",details!CK10)</f>
        <v>15</v>
      </c>
      <c r="FK10" s="425">
        <f>IF(details!CL10="","",details!CL10)</f>
        <v>15</v>
      </c>
      <c r="FL10" s="425">
        <f>IF(details!CM10="","",details!CM10)</f>
        <v>14</v>
      </c>
      <c r="FM10" s="425">
        <f>IF(details!CN10="","",details!CN10)</f>
        <v>16</v>
      </c>
      <c r="FN10" s="425">
        <f>IF(details!CO10="","",details!CO10)</f>
        <v>15</v>
      </c>
      <c r="FO10" s="429">
        <f t="shared" si="97"/>
        <v>75</v>
      </c>
      <c r="FP10" s="429">
        <f t="shared" si="98"/>
        <v>75</v>
      </c>
      <c r="FQ10" s="429" t="str">
        <f t="shared" si="99"/>
        <v>B</v>
      </c>
      <c r="FR10" s="141">
        <f t="shared" si="13"/>
        <v>100</v>
      </c>
      <c r="FS10" s="354">
        <f t="shared" si="100"/>
        <v>0</v>
      </c>
      <c r="FT10" s="361">
        <f t="shared" si="101"/>
        <v>200</v>
      </c>
      <c r="FU10" s="422">
        <f t="shared" si="102"/>
        <v>64</v>
      </c>
      <c r="FV10" s="422" t="str">
        <f t="shared" si="103"/>
        <v>AB</v>
      </c>
      <c r="FW10" s="422">
        <f t="shared" si="104"/>
        <v>200</v>
      </c>
      <c r="FX10" s="422">
        <f t="shared" si="105"/>
        <v>65</v>
      </c>
      <c r="FY10" s="422" t="str">
        <f t="shared" si="106"/>
        <v>AB</v>
      </c>
      <c r="FZ10" s="422">
        <f t="shared" si="107"/>
        <v>200</v>
      </c>
      <c r="GA10" s="142">
        <f t="shared" si="108"/>
        <v>52</v>
      </c>
      <c r="GB10" s="142" t="str">
        <f t="shared" si="109"/>
        <v>AB</v>
      </c>
      <c r="GC10" s="422" t="str">
        <f t="shared" si="110"/>
        <v>AB</v>
      </c>
      <c r="GD10" s="422" t="str">
        <f t="shared" si="111"/>
        <v/>
      </c>
      <c r="GE10" s="422" t="str">
        <f t="shared" si="112"/>
        <v/>
      </c>
      <c r="GF10" s="422" t="str">
        <f t="shared" si="113"/>
        <v/>
      </c>
      <c r="GG10" s="422" t="str">
        <f t="shared" si="114"/>
        <v/>
      </c>
      <c r="GH10" s="422">
        <f t="shared" si="115"/>
        <v>200</v>
      </c>
      <c r="GI10" s="422">
        <f t="shared" si="116"/>
        <v>70</v>
      </c>
      <c r="GJ10" s="422" t="str">
        <f t="shared" si="117"/>
        <v>AB</v>
      </c>
      <c r="GK10" s="422">
        <f t="shared" si="118"/>
        <v>200</v>
      </c>
      <c r="GL10" s="422">
        <f t="shared" si="119"/>
        <v>22</v>
      </c>
      <c r="GM10" s="422" t="str">
        <f t="shared" si="120"/>
        <v>AB</v>
      </c>
      <c r="GN10" s="422">
        <f t="shared" si="121"/>
        <v>200</v>
      </c>
      <c r="GO10" s="422">
        <f t="shared" si="122"/>
        <v>59</v>
      </c>
      <c r="GP10" s="422" t="str">
        <f t="shared" si="123"/>
        <v>AB</v>
      </c>
      <c r="GQ10" s="422">
        <f t="shared" si="124"/>
        <v>100</v>
      </c>
      <c r="GR10" s="422">
        <f t="shared" si="125"/>
        <v>77</v>
      </c>
      <c r="GS10" s="422" t="str">
        <f t="shared" si="126"/>
        <v>B</v>
      </c>
      <c r="GT10" s="143">
        <f t="shared" si="127"/>
        <v>100</v>
      </c>
      <c r="GU10" s="143">
        <f t="shared" si="128"/>
        <v>100</v>
      </c>
      <c r="GV10" s="143" t="str">
        <f t="shared" si="129"/>
        <v>A</v>
      </c>
      <c r="GW10" s="143">
        <f t="shared" si="130"/>
        <v>100</v>
      </c>
      <c r="GX10" s="143">
        <f t="shared" si="131"/>
        <v>75</v>
      </c>
      <c r="GY10" s="143" t="str">
        <f t="shared" si="132"/>
        <v>B</v>
      </c>
      <c r="GZ10" s="353">
        <f t="shared" si="133"/>
        <v>7</v>
      </c>
      <c r="HA10" s="353">
        <f t="shared" si="134"/>
        <v>0</v>
      </c>
      <c r="HB10" s="353">
        <f t="shared" si="135"/>
        <v>4</v>
      </c>
      <c r="HC10" s="353">
        <f t="shared" si="136"/>
        <v>0</v>
      </c>
      <c r="HD10" s="426" t="str">
        <f t="shared" si="137"/>
        <v>vuqifLFkr</v>
      </c>
      <c r="HE10" s="362">
        <f t="shared" si="138"/>
        <v>1200</v>
      </c>
      <c r="HF10" s="362">
        <f t="shared" si="139"/>
        <v>332</v>
      </c>
      <c r="HG10" s="363">
        <f t="shared" si="140"/>
        <v>27.666666666666668</v>
      </c>
      <c r="HH10" s="399" t="str">
        <f t="shared" si="141"/>
        <v/>
      </c>
      <c r="HI10" s="400" t="str">
        <f t="shared" si="142"/>
        <v/>
      </c>
      <c r="HJ10" s="136" t="str">
        <f t="shared" si="143"/>
        <v/>
      </c>
      <c r="HK10" s="358" t="str">
        <f>details!EP10</f>
        <v/>
      </c>
      <c r="HL10" s="227" t="str">
        <f>details!EQ10</f>
        <v/>
      </c>
      <c r="HM10" s="406" t="str">
        <f t="shared" si="144"/>
        <v/>
      </c>
      <c r="HN10" s="233" t="str">
        <f>IF(details!CP10="","",details!CP10)</f>
        <v/>
      </c>
      <c r="HS10" s="382" t="str">
        <f t="shared" si="145"/>
        <v>grade 'C'</v>
      </c>
      <c r="HT10" s="147">
        <f t="shared" si="15"/>
        <v>4</v>
      </c>
      <c r="HU10" s="147">
        <f t="shared" si="15"/>
        <v>2</v>
      </c>
      <c r="HV10" s="147">
        <f t="shared" si="16"/>
        <v>4</v>
      </c>
      <c r="HW10" s="147">
        <f t="shared" si="17"/>
        <v>2</v>
      </c>
      <c r="HX10" s="147">
        <f t="shared" si="17"/>
        <v>2</v>
      </c>
      <c r="HY10" s="147">
        <f t="shared" si="17"/>
        <v>0</v>
      </c>
      <c r="HZ10" s="147">
        <f t="shared" si="17"/>
        <v>0</v>
      </c>
      <c r="IA10" s="147">
        <f t="shared" si="17"/>
        <v>0</v>
      </c>
      <c r="IB10" s="147">
        <f t="shared" si="17"/>
        <v>6</v>
      </c>
      <c r="IC10" s="147">
        <f t="shared" si="18"/>
        <v>3</v>
      </c>
      <c r="ID10" s="147">
        <f t="shared" si="19"/>
        <v>1</v>
      </c>
      <c r="IE10" s="147">
        <f t="shared" si="20"/>
        <v>3</v>
      </c>
      <c r="IF10" s="147">
        <f t="shared" si="21"/>
        <v>0</v>
      </c>
      <c r="IG10" s="189">
        <f t="shared" si="22"/>
        <v>3</v>
      </c>
      <c r="IK10" s="180"/>
      <c r="IL10" s="180"/>
      <c r="IN10" s="180"/>
      <c r="IO10" s="180"/>
      <c r="IQ10" s="180"/>
      <c r="IR10" s="180"/>
      <c r="IS10" s="180"/>
      <c r="IT10" s="180"/>
      <c r="IY10" s="180"/>
      <c r="IZ10" s="180"/>
      <c r="JB10" s="180"/>
      <c r="JC10" s="180"/>
    </row>
    <row r="11" spans="1:263" s="20" customFormat="1" ht="14" customHeight="1">
      <c r="A11" s="231">
        <f>IF(details!A11="","",details!A11)</f>
        <v>5</v>
      </c>
      <c r="B11" s="425" t="str">
        <f>IF(details!B11="","",details!B11)</f>
        <v>OBC</v>
      </c>
      <c r="C11" s="425" t="str">
        <f>IF(details!C11="","",details!C11)</f>
        <v>B</v>
      </c>
      <c r="D11" s="136">
        <f>IF(details!D11="","",details!D11)</f>
        <v>805</v>
      </c>
      <c r="E11" s="136" t="str">
        <f>IF(details!E11="","",details!E11)</f>
        <v/>
      </c>
      <c r="F11" s="425">
        <f>IF(details!F11="","",details!F11)</f>
        <v>910</v>
      </c>
      <c r="G11" s="698">
        <f>IF(details!G11="","",details!G11)</f>
        <v>41099</v>
      </c>
      <c r="H11" s="698">
        <f>IF(details!H11="","",details!H11)</f>
        <v>36844</v>
      </c>
      <c r="I11" s="220" t="str">
        <f>IF(details!CQ11="","",details!CQ11)</f>
        <v xml:space="preserve">pkSng uoEcj] nks gtkj </v>
      </c>
      <c r="J11" s="137" t="str">
        <f>IF(details!J11="","",details!J11)</f>
        <v>v 005</v>
      </c>
      <c r="K11" s="137" t="str">
        <f>IF(details!K11="","",details!K11)</f>
        <v>c 005</v>
      </c>
      <c r="L11" s="137" t="str">
        <f>IF(details!L11="","",details!L11)</f>
        <v>l 005</v>
      </c>
      <c r="M11" s="425">
        <f>IF(details!R11="","",details!R11)</f>
        <v>5</v>
      </c>
      <c r="N11" s="425">
        <f>IF(details!S11="","",details!S11)</f>
        <v>5</v>
      </c>
      <c r="O11" s="425">
        <f t="shared" si="23"/>
        <v>10</v>
      </c>
      <c r="P11" s="425">
        <f>IF(details!T11="","",details!T11)</f>
        <v>5</v>
      </c>
      <c r="Q11" s="425">
        <f>IF(details!U11="","",details!U11)</f>
        <v>5</v>
      </c>
      <c r="R11" s="425">
        <f t="shared" si="24"/>
        <v>10</v>
      </c>
      <c r="S11" s="425">
        <f>IF(details!V11="","",details!V11)</f>
        <v>5</v>
      </c>
      <c r="T11" s="425">
        <f>IF(details!W11="","",details!W11)</f>
        <v>5</v>
      </c>
      <c r="U11" s="425">
        <f t="shared" si="25"/>
        <v>10</v>
      </c>
      <c r="V11" s="138">
        <f t="shared" si="26"/>
        <v>30</v>
      </c>
      <c r="W11" s="425">
        <f>IF(details!X11="","",details!X11)</f>
        <v>11</v>
      </c>
      <c r="X11" s="425">
        <f>IF(details!Y11="","",details!Y11)</f>
        <v>14</v>
      </c>
      <c r="Y11" s="138">
        <f t="shared" si="27"/>
        <v>25</v>
      </c>
      <c r="Z11" s="139">
        <f t="shared" si="28"/>
        <v>55</v>
      </c>
      <c r="AA11" s="425" t="str">
        <f>IF(details!Z11="","",details!Z11)</f>
        <v>ab</v>
      </c>
      <c r="AB11" s="425" t="str">
        <f>IF(details!AA11="","",details!AA11)</f>
        <v>ab</v>
      </c>
      <c r="AC11" s="428" t="str">
        <f t="shared" si="29"/>
        <v>AB</v>
      </c>
      <c r="AD11" s="136">
        <f t="shared" si="30"/>
        <v>55</v>
      </c>
      <c r="AE11" s="140">
        <f t="shared" si="31"/>
        <v>28</v>
      </c>
      <c r="AF11" s="429" t="str">
        <f t="shared" si="32"/>
        <v>AB</v>
      </c>
      <c r="AG11" s="141">
        <f t="shared" si="0"/>
        <v>200</v>
      </c>
      <c r="AH11" s="141">
        <f t="shared" si="33"/>
        <v>0</v>
      </c>
      <c r="AI11" s="425">
        <f>IF(details!AB11="","",details!AB11)</f>
        <v>3</v>
      </c>
      <c r="AJ11" s="425">
        <f>IF(details!AC11="","",details!AC11)</f>
        <v>3</v>
      </c>
      <c r="AK11" s="425">
        <f t="shared" si="34"/>
        <v>6</v>
      </c>
      <c r="AL11" s="425">
        <f>IF(details!AD11="","",details!AD11)</f>
        <v>4</v>
      </c>
      <c r="AM11" s="425">
        <f>IF(details!AE11="","",details!AE11)</f>
        <v>3</v>
      </c>
      <c r="AN11" s="425">
        <f t="shared" si="35"/>
        <v>7</v>
      </c>
      <c r="AO11" s="425">
        <f>IF(details!AF11="","",details!AF11)</f>
        <v>4</v>
      </c>
      <c r="AP11" s="425">
        <f>IF(details!AG11="","",details!AG11)</f>
        <v>5</v>
      </c>
      <c r="AQ11" s="425">
        <f t="shared" si="36"/>
        <v>9</v>
      </c>
      <c r="AR11" s="138">
        <f t="shared" si="37"/>
        <v>22</v>
      </c>
      <c r="AS11" s="425">
        <f>IF(details!AH11="","",details!AH11)</f>
        <v>16</v>
      </c>
      <c r="AT11" s="425">
        <f>IF(details!AI11="","",details!AI11)</f>
        <v>14</v>
      </c>
      <c r="AU11" s="138">
        <f t="shared" si="38"/>
        <v>30</v>
      </c>
      <c r="AV11" s="139">
        <f t="shared" si="39"/>
        <v>52</v>
      </c>
      <c r="AW11" s="425">
        <f>IF(details!AJ11="","",details!AJ11)</f>
        <v>17</v>
      </c>
      <c r="AX11" s="425" t="str">
        <f>IF(details!AK11="","",details!AK11)</f>
        <v>ab</v>
      </c>
      <c r="AY11" s="428" t="str">
        <f t="shared" si="40"/>
        <v>AB</v>
      </c>
      <c r="AZ11" s="136">
        <f t="shared" si="41"/>
        <v>52</v>
      </c>
      <c r="BA11" s="140">
        <f t="shared" si="42"/>
        <v>26</v>
      </c>
      <c r="BB11" s="429" t="str">
        <f t="shared" si="43"/>
        <v>AB</v>
      </c>
      <c r="BC11" s="141">
        <f t="shared" si="1"/>
        <v>200</v>
      </c>
      <c r="BD11" s="141">
        <f t="shared" si="44"/>
        <v>0</v>
      </c>
      <c r="BE11" s="123" t="str">
        <f>IF(D11="","",details!AL11)</f>
        <v>s</v>
      </c>
      <c r="BF11" s="425">
        <f>IF(details!AM11="","",details!AM11)</f>
        <v>2</v>
      </c>
      <c r="BG11" s="425">
        <f>IF(details!AN11="","",details!AN11)</f>
        <v>4</v>
      </c>
      <c r="BH11" s="425">
        <f t="shared" si="45"/>
        <v>6</v>
      </c>
      <c r="BI11" s="425">
        <f>IF(details!AO11="","",details!AO11)</f>
        <v>4</v>
      </c>
      <c r="BJ11" s="425">
        <f>IF(details!AP11="","",details!AP11)</f>
        <v>3</v>
      </c>
      <c r="BK11" s="425">
        <f t="shared" si="46"/>
        <v>7</v>
      </c>
      <c r="BL11" s="425">
        <f>IF(details!AQ11="","",details!AQ11)</f>
        <v>4</v>
      </c>
      <c r="BM11" s="425">
        <f>IF(details!AR11="","",details!AR11)</f>
        <v>5</v>
      </c>
      <c r="BN11" s="425">
        <f t="shared" si="47"/>
        <v>9</v>
      </c>
      <c r="BO11" s="138">
        <f t="shared" si="48"/>
        <v>22</v>
      </c>
      <c r="BP11" s="425">
        <f>IF(details!AS11="","",details!AS11)</f>
        <v>20</v>
      </c>
      <c r="BQ11" s="425">
        <f>IF(details!AT11="","",details!AT11)</f>
        <v>12</v>
      </c>
      <c r="BR11" s="138">
        <f t="shared" si="49"/>
        <v>32</v>
      </c>
      <c r="BS11" s="139">
        <f t="shared" si="50"/>
        <v>54</v>
      </c>
      <c r="BT11" s="425">
        <f>IF(details!AU11="","",details!AU11)</f>
        <v>24</v>
      </c>
      <c r="BU11" s="425" t="str">
        <f>IF(details!AV11="","",details!AV11)</f>
        <v>ab</v>
      </c>
      <c r="BV11" s="428" t="str">
        <f t="shared" si="51"/>
        <v>AB</v>
      </c>
      <c r="BW11" s="136">
        <f t="shared" si="52"/>
        <v>54</v>
      </c>
      <c r="BX11" s="140">
        <f t="shared" si="53"/>
        <v>27</v>
      </c>
      <c r="BY11" s="429" t="str">
        <f t="shared" si="54"/>
        <v>AB</v>
      </c>
      <c r="BZ11" s="141">
        <f t="shared" si="2"/>
        <v>200</v>
      </c>
      <c r="CA11" s="141">
        <f t="shared" si="55"/>
        <v>0</v>
      </c>
      <c r="CB11" s="425">
        <f>IF(details!AW11="","",details!AW11)</f>
        <v>4</v>
      </c>
      <c r="CC11" s="425">
        <f>IF(details!AX11="","",details!AX11)</f>
        <v>3</v>
      </c>
      <c r="CD11" s="425">
        <f t="shared" si="56"/>
        <v>7</v>
      </c>
      <c r="CE11" s="425">
        <f>IF(details!AY11="","",details!AY11)</f>
        <v>2</v>
      </c>
      <c r="CF11" s="425">
        <f>IF(details!AZ11="","",details!AZ11)</f>
        <v>4</v>
      </c>
      <c r="CG11" s="425">
        <f t="shared" si="57"/>
        <v>6</v>
      </c>
      <c r="CH11" s="425">
        <f>IF(details!BA11="","",details!BA11)</f>
        <v>4</v>
      </c>
      <c r="CI11" s="425">
        <f>IF(details!BB11="","",details!BB11)</f>
        <v>4</v>
      </c>
      <c r="CJ11" s="425">
        <f t="shared" si="58"/>
        <v>8</v>
      </c>
      <c r="CK11" s="138">
        <f t="shared" si="59"/>
        <v>21</v>
      </c>
      <c r="CL11" s="425">
        <f>IF(details!BC11="","",details!BC11)</f>
        <v>19</v>
      </c>
      <c r="CM11" s="425">
        <f>IF(details!BD11="","",details!BD11)</f>
        <v>17</v>
      </c>
      <c r="CN11" s="138">
        <f t="shared" si="60"/>
        <v>36</v>
      </c>
      <c r="CO11" s="139">
        <f t="shared" si="61"/>
        <v>57</v>
      </c>
      <c r="CP11" s="425">
        <f>IF(details!BE11="","",details!BE11)</f>
        <v>29</v>
      </c>
      <c r="CQ11" s="425" t="str">
        <f>IF(details!BF11="","",details!BF11)</f>
        <v>ab</v>
      </c>
      <c r="CR11" s="428" t="str">
        <f t="shared" si="62"/>
        <v>AB</v>
      </c>
      <c r="CS11" s="136">
        <f t="shared" si="63"/>
        <v>57</v>
      </c>
      <c r="CT11" s="140">
        <f t="shared" si="64"/>
        <v>29</v>
      </c>
      <c r="CU11" s="429" t="str">
        <f t="shared" si="65"/>
        <v>AB</v>
      </c>
      <c r="CV11" s="141">
        <f t="shared" si="3"/>
        <v>200</v>
      </c>
      <c r="CW11" s="141">
        <f t="shared" si="66"/>
        <v>0</v>
      </c>
      <c r="CX11" s="425">
        <f>IF(details!BG11="","",details!BG11)</f>
        <v>2</v>
      </c>
      <c r="CY11" s="425">
        <f>IF(details!BH11="","",details!BH11)</f>
        <v>2</v>
      </c>
      <c r="CZ11" s="425">
        <f t="shared" si="67"/>
        <v>4</v>
      </c>
      <c r="DA11" s="425">
        <f>IF(details!BI11="","",details!BI11)</f>
        <v>5</v>
      </c>
      <c r="DB11" s="425">
        <f>IF(details!BJ11="","",details!BJ11)</f>
        <v>5</v>
      </c>
      <c r="DC11" s="425">
        <f t="shared" si="68"/>
        <v>10</v>
      </c>
      <c r="DD11" s="425">
        <f>IF(details!BK11="","",details!BK11)</f>
        <v>3</v>
      </c>
      <c r="DE11" s="425">
        <f>IF(details!BL11="","",details!BL11)</f>
        <v>3</v>
      </c>
      <c r="DF11" s="425">
        <f t="shared" si="69"/>
        <v>6</v>
      </c>
      <c r="DG11" s="138">
        <f t="shared" si="70"/>
        <v>20</v>
      </c>
      <c r="DH11" s="425">
        <f>IF(details!BM11="","",details!BM11)</f>
        <v>15</v>
      </c>
      <c r="DI11" s="425">
        <f>IF(details!BN11="","",details!BN11)</f>
        <v>15</v>
      </c>
      <c r="DJ11" s="138">
        <f t="shared" si="71"/>
        <v>30</v>
      </c>
      <c r="DK11" s="139">
        <f t="shared" si="72"/>
        <v>50</v>
      </c>
      <c r="DL11" s="425">
        <f>IF(details!BO11="","",details!BO11)</f>
        <v>21</v>
      </c>
      <c r="DM11" s="425" t="str">
        <f>IF(details!BP11="","",details!BP11)</f>
        <v>ab</v>
      </c>
      <c r="DN11" s="428" t="str">
        <f t="shared" si="73"/>
        <v>AB</v>
      </c>
      <c r="DO11" s="136">
        <f t="shared" si="74"/>
        <v>50</v>
      </c>
      <c r="DP11" s="140">
        <f t="shared" si="75"/>
        <v>25</v>
      </c>
      <c r="DQ11" s="429" t="str">
        <f t="shared" si="76"/>
        <v>AB</v>
      </c>
      <c r="DR11" s="141">
        <f t="shared" si="4"/>
        <v>200</v>
      </c>
      <c r="DS11" s="141">
        <f t="shared" si="77"/>
        <v>0</v>
      </c>
      <c r="DT11" s="425">
        <f>IF(details!BQ11="","",details!BQ11)</f>
        <v>1</v>
      </c>
      <c r="DU11" s="425">
        <f>IF(details!BR11="","",details!BR11)</f>
        <v>3</v>
      </c>
      <c r="DV11" s="425">
        <f t="shared" si="78"/>
        <v>4</v>
      </c>
      <c r="DW11" s="425">
        <f>IF(details!BS11="","",details!BS11)</f>
        <v>4</v>
      </c>
      <c r="DX11" s="425">
        <f>IF(details!BT11="","",details!BT11)</f>
        <v>5</v>
      </c>
      <c r="DY11" s="425">
        <f t="shared" si="79"/>
        <v>9</v>
      </c>
      <c r="DZ11" s="425">
        <f>IF(details!BU11="","",details!BU11)</f>
        <v>5</v>
      </c>
      <c r="EA11" s="425">
        <f>IF(details!BV11="","",details!BV11)</f>
        <v>4</v>
      </c>
      <c r="EB11" s="425">
        <f t="shared" si="80"/>
        <v>9</v>
      </c>
      <c r="EC11" s="138">
        <f t="shared" si="81"/>
        <v>22</v>
      </c>
      <c r="ED11" s="425">
        <f>IF(details!BW11="","",details!BW11)</f>
        <v>11</v>
      </c>
      <c r="EE11" s="425">
        <f>IF(details!BX11="","",details!BX11)</f>
        <v>13</v>
      </c>
      <c r="EF11" s="138">
        <f t="shared" si="82"/>
        <v>24</v>
      </c>
      <c r="EG11" s="139">
        <f t="shared" si="83"/>
        <v>46</v>
      </c>
      <c r="EH11" s="425">
        <f>IF(details!BY11="","",details!BY11)</f>
        <v>21</v>
      </c>
      <c r="EI11" s="425" t="str">
        <f>IF(details!BZ11="","",details!BZ11)</f>
        <v>ab</v>
      </c>
      <c r="EJ11" s="428" t="str">
        <f t="shared" si="84"/>
        <v>AB</v>
      </c>
      <c r="EK11" s="136">
        <f t="shared" si="85"/>
        <v>46</v>
      </c>
      <c r="EL11" s="140">
        <f t="shared" si="86"/>
        <v>23</v>
      </c>
      <c r="EM11" s="429" t="str">
        <f t="shared" si="87"/>
        <v>AB</v>
      </c>
      <c r="EN11" s="141">
        <f t="shared" si="5"/>
        <v>200</v>
      </c>
      <c r="EO11" s="141">
        <f t="shared" si="88"/>
        <v>0</v>
      </c>
      <c r="EP11" s="425">
        <f>IF(details!CA11="","",details!CA11)</f>
        <v>16</v>
      </c>
      <c r="EQ11" s="425">
        <f>IF(details!CB11="","",details!CB11)</f>
        <v>16</v>
      </c>
      <c r="ER11" s="425">
        <f>IF(details!CC11="","",details!CC11)</f>
        <v>16</v>
      </c>
      <c r="ES11" s="425">
        <f>IF(details!CD11="","",details!CD11)</f>
        <v>16</v>
      </c>
      <c r="ET11" s="425">
        <f>IF(details!CE11="","",details!CE11)</f>
        <v>16</v>
      </c>
      <c r="EU11" s="429">
        <f t="shared" si="89"/>
        <v>80</v>
      </c>
      <c r="EV11" s="429">
        <f t="shared" si="90"/>
        <v>80</v>
      </c>
      <c r="EW11" s="429" t="str">
        <f t="shared" si="91"/>
        <v>B</v>
      </c>
      <c r="EX11" s="141">
        <f t="shared" si="7"/>
        <v>100</v>
      </c>
      <c r="EY11" s="141">
        <f t="shared" si="92"/>
        <v>0</v>
      </c>
      <c r="EZ11" s="425">
        <f>IF(details!CF11="","",details!CF11)</f>
        <v>20</v>
      </c>
      <c r="FA11" s="425">
        <f>IF(details!CG11="","",details!CG11)</f>
        <v>20</v>
      </c>
      <c r="FB11" s="425">
        <f>IF(details!CH11="","",details!CH11)</f>
        <v>20</v>
      </c>
      <c r="FC11" s="425">
        <f>IF(details!CI11="","",details!CI11)</f>
        <v>20</v>
      </c>
      <c r="FD11" s="425">
        <f>IF(details!CJ11="","",details!CJ11)</f>
        <v>20</v>
      </c>
      <c r="FE11" s="429">
        <f t="shared" si="93"/>
        <v>100</v>
      </c>
      <c r="FF11" s="429">
        <f t="shared" si="94"/>
        <v>100</v>
      </c>
      <c r="FG11" s="429" t="str">
        <f t="shared" si="95"/>
        <v>A</v>
      </c>
      <c r="FH11" s="141">
        <f t="shared" si="10"/>
        <v>100</v>
      </c>
      <c r="FI11" s="141">
        <f t="shared" si="96"/>
        <v>0</v>
      </c>
      <c r="FJ11" s="425">
        <f>IF(details!CK11="","",details!CK11)</f>
        <v>14</v>
      </c>
      <c r="FK11" s="425">
        <f>IF(details!CL11="","",details!CL11)</f>
        <v>16</v>
      </c>
      <c r="FL11" s="425">
        <f>IF(details!CM11="","",details!CM11)</f>
        <v>15</v>
      </c>
      <c r="FM11" s="425">
        <f>IF(details!CN11="","",details!CN11)</f>
        <v>15</v>
      </c>
      <c r="FN11" s="425">
        <f>IF(details!CO11="","",details!CO11)</f>
        <v>16</v>
      </c>
      <c r="FO11" s="429">
        <f t="shared" si="97"/>
        <v>76</v>
      </c>
      <c r="FP11" s="429">
        <f t="shared" si="98"/>
        <v>76</v>
      </c>
      <c r="FQ11" s="429" t="str">
        <f t="shared" si="99"/>
        <v>B</v>
      </c>
      <c r="FR11" s="141">
        <f t="shared" si="13"/>
        <v>100</v>
      </c>
      <c r="FS11" s="354">
        <f t="shared" si="100"/>
        <v>0</v>
      </c>
      <c r="FT11" s="361">
        <f t="shared" si="101"/>
        <v>200</v>
      </c>
      <c r="FU11" s="422">
        <f t="shared" si="102"/>
        <v>55</v>
      </c>
      <c r="FV11" s="422" t="str">
        <f t="shared" si="103"/>
        <v>AB</v>
      </c>
      <c r="FW11" s="422">
        <f t="shared" si="104"/>
        <v>200</v>
      </c>
      <c r="FX11" s="422">
        <f t="shared" si="105"/>
        <v>52</v>
      </c>
      <c r="FY11" s="422" t="str">
        <f t="shared" si="106"/>
        <v>AB</v>
      </c>
      <c r="FZ11" s="422">
        <f t="shared" si="107"/>
        <v>200</v>
      </c>
      <c r="GA11" s="142">
        <f t="shared" si="108"/>
        <v>54</v>
      </c>
      <c r="GB11" s="142" t="str">
        <f t="shared" si="109"/>
        <v>AB</v>
      </c>
      <c r="GC11" s="422" t="str">
        <f t="shared" si="110"/>
        <v>AB</v>
      </c>
      <c r="GD11" s="422" t="str">
        <f t="shared" si="111"/>
        <v/>
      </c>
      <c r="GE11" s="422" t="str">
        <f t="shared" si="112"/>
        <v/>
      </c>
      <c r="GF11" s="422" t="str">
        <f t="shared" si="113"/>
        <v/>
      </c>
      <c r="GG11" s="422" t="str">
        <f t="shared" si="114"/>
        <v/>
      </c>
      <c r="GH11" s="422">
        <f t="shared" si="115"/>
        <v>200</v>
      </c>
      <c r="GI11" s="422">
        <f t="shared" si="116"/>
        <v>57</v>
      </c>
      <c r="GJ11" s="422" t="str">
        <f t="shared" si="117"/>
        <v>AB</v>
      </c>
      <c r="GK11" s="422">
        <f t="shared" si="118"/>
        <v>200</v>
      </c>
      <c r="GL11" s="422">
        <f t="shared" si="119"/>
        <v>50</v>
      </c>
      <c r="GM11" s="422" t="str">
        <f t="shared" si="120"/>
        <v>AB</v>
      </c>
      <c r="GN11" s="422">
        <f t="shared" si="121"/>
        <v>200</v>
      </c>
      <c r="GO11" s="422">
        <f t="shared" si="122"/>
        <v>46</v>
      </c>
      <c r="GP11" s="422" t="str">
        <f t="shared" si="123"/>
        <v>AB</v>
      </c>
      <c r="GQ11" s="422">
        <f t="shared" si="124"/>
        <v>100</v>
      </c>
      <c r="GR11" s="422">
        <f t="shared" si="125"/>
        <v>80</v>
      </c>
      <c r="GS11" s="422" t="str">
        <f t="shared" si="126"/>
        <v>B</v>
      </c>
      <c r="GT11" s="143">
        <f t="shared" si="127"/>
        <v>100</v>
      </c>
      <c r="GU11" s="143">
        <f t="shared" si="128"/>
        <v>100</v>
      </c>
      <c r="GV11" s="143" t="str">
        <f t="shared" si="129"/>
        <v>A</v>
      </c>
      <c r="GW11" s="143">
        <f t="shared" si="130"/>
        <v>100</v>
      </c>
      <c r="GX11" s="143">
        <f t="shared" si="131"/>
        <v>76</v>
      </c>
      <c r="GY11" s="143" t="str">
        <f t="shared" si="132"/>
        <v>B</v>
      </c>
      <c r="GZ11" s="353">
        <f t="shared" si="133"/>
        <v>7</v>
      </c>
      <c r="HA11" s="353">
        <f t="shared" si="134"/>
        <v>0</v>
      </c>
      <c r="HB11" s="353">
        <f t="shared" si="135"/>
        <v>4</v>
      </c>
      <c r="HC11" s="353">
        <f t="shared" si="136"/>
        <v>0</v>
      </c>
      <c r="HD11" s="426" t="str">
        <f t="shared" si="137"/>
        <v>vuqifLFkr</v>
      </c>
      <c r="HE11" s="362">
        <f t="shared" si="138"/>
        <v>1200</v>
      </c>
      <c r="HF11" s="362">
        <f t="shared" si="139"/>
        <v>314</v>
      </c>
      <c r="HG11" s="363">
        <f t="shared" si="140"/>
        <v>26.166666666666664</v>
      </c>
      <c r="HH11" s="399" t="str">
        <f t="shared" si="141"/>
        <v/>
      </c>
      <c r="HI11" s="400" t="str">
        <f t="shared" si="142"/>
        <v/>
      </c>
      <c r="HJ11" s="136" t="str">
        <f t="shared" si="143"/>
        <v/>
      </c>
      <c r="HK11" s="358" t="str">
        <f>details!EP11</f>
        <v/>
      </c>
      <c r="HL11" s="227" t="str">
        <f>details!EQ11</f>
        <v/>
      </c>
      <c r="HM11" s="406" t="str">
        <f t="shared" si="144"/>
        <v/>
      </c>
      <c r="HN11" s="233" t="str">
        <f>IF(details!CP11="","",details!CP11)</f>
        <v/>
      </c>
      <c r="HS11" s="382" t="str">
        <f t="shared" si="145"/>
        <v>grade 'D'</v>
      </c>
      <c r="HT11" s="147">
        <f t="shared" si="15"/>
        <v>2</v>
      </c>
      <c r="HU11" s="147">
        <f t="shared" si="15"/>
        <v>5</v>
      </c>
      <c r="HV11" s="147">
        <f t="shared" si="16"/>
        <v>2</v>
      </c>
      <c r="HW11" s="147">
        <f t="shared" si="17"/>
        <v>1</v>
      </c>
      <c r="HX11" s="147">
        <f t="shared" si="17"/>
        <v>1</v>
      </c>
      <c r="HY11" s="147">
        <f t="shared" si="17"/>
        <v>0</v>
      </c>
      <c r="HZ11" s="147">
        <f t="shared" si="17"/>
        <v>0</v>
      </c>
      <c r="IA11" s="147">
        <f t="shared" si="17"/>
        <v>0</v>
      </c>
      <c r="IB11" s="147">
        <f t="shared" si="17"/>
        <v>1</v>
      </c>
      <c r="IC11" s="147">
        <f t="shared" si="18"/>
        <v>6</v>
      </c>
      <c r="ID11" s="147">
        <f t="shared" si="19"/>
        <v>6</v>
      </c>
      <c r="IE11" s="147">
        <f t="shared" si="20"/>
        <v>0</v>
      </c>
      <c r="IF11" s="147">
        <f t="shared" si="21"/>
        <v>0</v>
      </c>
      <c r="IG11" s="189">
        <f t="shared" si="22"/>
        <v>0</v>
      </c>
      <c r="IK11" s="180"/>
      <c r="IL11" s="180"/>
      <c r="IN11" s="180"/>
      <c r="IO11" s="180"/>
      <c r="IQ11" s="180"/>
      <c r="IR11" s="180"/>
      <c r="IS11" s="180"/>
      <c r="IT11" s="180"/>
      <c r="IY11" s="180"/>
      <c r="IZ11" s="180"/>
      <c r="JB11" s="180"/>
      <c r="JC11" s="180"/>
    </row>
    <row r="12" spans="1:263" s="20" customFormat="1" ht="14" customHeight="1">
      <c r="A12" s="231">
        <f>IF(details!A12="","",details!A12)</f>
        <v>6</v>
      </c>
      <c r="B12" s="425" t="str">
        <f>IF(details!B12="","",details!B12)</f>
        <v>OBC</v>
      </c>
      <c r="C12" s="425" t="str">
        <f>IF(details!C12="","",details!C12)</f>
        <v>B</v>
      </c>
      <c r="D12" s="136">
        <f>IF(details!D12="","",details!D12)</f>
        <v>806</v>
      </c>
      <c r="E12" s="136" t="str">
        <f>IF(details!E12="","",details!E12)</f>
        <v/>
      </c>
      <c r="F12" s="425">
        <f>IF(details!F12="","",details!F12)</f>
        <v>911</v>
      </c>
      <c r="G12" s="698">
        <f>IF(details!G12="","",details!G12)</f>
        <v>41099</v>
      </c>
      <c r="H12" s="698">
        <f>IF(details!H12="","",details!H12)</f>
        <v>36504</v>
      </c>
      <c r="I12" s="220" t="str">
        <f>IF(details!CQ12="","",details!CQ12)</f>
        <v>nl fnlEcj] mUuhl lkS fuUukuoS</v>
      </c>
      <c r="J12" s="137" t="str">
        <f>IF(details!J12="","",details!J12)</f>
        <v>v 006</v>
      </c>
      <c r="K12" s="137" t="str">
        <f>IF(details!K12="","",details!K12)</f>
        <v>c 006</v>
      </c>
      <c r="L12" s="137" t="str">
        <f>IF(details!L12="","",details!L12)</f>
        <v>l 006</v>
      </c>
      <c r="M12" s="425">
        <f>IF(details!R12="","",details!R12)</f>
        <v>5</v>
      </c>
      <c r="N12" s="425">
        <f>IF(details!S12="","",details!S12)</f>
        <v>5</v>
      </c>
      <c r="O12" s="425">
        <f t="shared" si="23"/>
        <v>10</v>
      </c>
      <c r="P12" s="425">
        <f>IF(details!T12="","",details!T12)</f>
        <v>5</v>
      </c>
      <c r="Q12" s="425">
        <f>IF(details!U12="","",details!U12)</f>
        <v>5</v>
      </c>
      <c r="R12" s="425">
        <f t="shared" si="24"/>
        <v>10</v>
      </c>
      <c r="S12" s="425">
        <f>IF(details!V12="","",details!V12)</f>
        <v>5</v>
      </c>
      <c r="T12" s="425">
        <f>IF(details!W12="","",details!W12)</f>
        <v>5</v>
      </c>
      <c r="U12" s="425">
        <f t="shared" si="25"/>
        <v>10</v>
      </c>
      <c r="V12" s="138">
        <f t="shared" si="26"/>
        <v>30</v>
      </c>
      <c r="W12" s="425">
        <f>IF(details!X12="","",details!X12)</f>
        <v>7</v>
      </c>
      <c r="X12" s="425">
        <f>IF(details!Y12="","",details!Y12)</f>
        <v>14</v>
      </c>
      <c r="Y12" s="138">
        <f t="shared" si="27"/>
        <v>21</v>
      </c>
      <c r="Z12" s="139">
        <f t="shared" si="28"/>
        <v>51</v>
      </c>
      <c r="AA12" s="425">
        <f>IF(details!Z12="","",details!Z12)</f>
        <v>13</v>
      </c>
      <c r="AB12" s="425">
        <f>IF(details!AA12="","",details!AA12)</f>
        <v>24</v>
      </c>
      <c r="AC12" s="428">
        <f t="shared" si="29"/>
        <v>37</v>
      </c>
      <c r="AD12" s="136">
        <f t="shared" si="30"/>
        <v>88</v>
      </c>
      <c r="AE12" s="140">
        <f t="shared" si="31"/>
        <v>44</v>
      </c>
      <c r="AF12" s="429" t="str">
        <f t="shared" si="32"/>
        <v>D</v>
      </c>
      <c r="AG12" s="141">
        <f t="shared" si="0"/>
        <v>200</v>
      </c>
      <c r="AH12" s="141">
        <f t="shared" si="33"/>
        <v>0</v>
      </c>
      <c r="AI12" s="425">
        <f>IF(details!AB12="","",details!AB12)</f>
        <v>3</v>
      </c>
      <c r="AJ12" s="425">
        <f>IF(details!AC12="","",details!AC12)</f>
        <v>3</v>
      </c>
      <c r="AK12" s="425">
        <f t="shared" si="34"/>
        <v>6</v>
      </c>
      <c r="AL12" s="425">
        <f>IF(details!AD12="","",details!AD12)</f>
        <v>3</v>
      </c>
      <c r="AM12" s="425">
        <f>IF(details!AE12="","",details!AE12)</f>
        <v>3</v>
      </c>
      <c r="AN12" s="425">
        <f t="shared" si="35"/>
        <v>6</v>
      </c>
      <c r="AO12" s="425">
        <f>IF(details!AF12="","",details!AF12)</f>
        <v>4</v>
      </c>
      <c r="AP12" s="425">
        <f>IF(details!AG12="","",details!AG12)</f>
        <v>4</v>
      </c>
      <c r="AQ12" s="425">
        <f t="shared" si="36"/>
        <v>8</v>
      </c>
      <c r="AR12" s="138">
        <f t="shared" si="37"/>
        <v>20</v>
      </c>
      <c r="AS12" s="425">
        <f>IF(details!AH12="","",details!AH12)</f>
        <v>12</v>
      </c>
      <c r="AT12" s="425">
        <f>IF(details!AI12="","",details!AI12)</f>
        <v>14</v>
      </c>
      <c r="AU12" s="138">
        <f t="shared" si="38"/>
        <v>26</v>
      </c>
      <c r="AV12" s="139">
        <f t="shared" si="39"/>
        <v>46</v>
      </c>
      <c r="AW12" s="425">
        <f>IF(details!AJ12="","",details!AJ12)</f>
        <v>13</v>
      </c>
      <c r="AX12" s="425">
        <f>IF(details!AK12="","",details!AK12)</f>
        <v>24</v>
      </c>
      <c r="AY12" s="428">
        <f t="shared" si="40"/>
        <v>37</v>
      </c>
      <c r="AZ12" s="136">
        <f t="shared" si="41"/>
        <v>83</v>
      </c>
      <c r="BA12" s="140">
        <f t="shared" si="42"/>
        <v>42</v>
      </c>
      <c r="BB12" s="429" t="str">
        <f t="shared" si="43"/>
        <v>D</v>
      </c>
      <c r="BC12" s="141">
        <f t="shared" si="1"/>
        <v>200</v>
      </c>
      <c r="BD12" s="141">
        <f t="shared" si="44"/>
        <v>0</v>
      </c>
      <c r="BE12" s="123" t="str">
        <f>IF(D12="","",details!AL12)</f>
        <v>s</v>
      </c>
      <c r="BF12" s="425">
        <f>IF(details!AM12="","",details!AM12)</f>
        <v>2</v>
      </c>
      <c r="BG12" s="425">
        <f>IF(details!AN12="","",details!AN12)</f>
        <v>3</v>
      </c>
      <c r="BH12" s="425">
        <f t="shared" si="45"/>
        <v>5</v>
      </c>
      <c r="BI12" s="425">
        <f>IF(details!AO12="","",details!AO12)</f>
        <v>3</v>
      </c>
      <c r="BJ12" s="425">
        <f>IF(details!AP12="","",details!AP12)</f>
        <v>3</v>
      </c>
      <c r="BK12" s="425">
        <f t="shared" si="46"/>
        <v>6</v>
      </c>
      <c r="BL12" s="425">
        <f>IF(details!AQ12="","",details!AQ12)</f>
        <v>4</v>
      </c>
      <c r="BM12" s="425">
        <f>IF(details!AR12="","",details!AR12)</f>
        <v>4</v>
      </c>
      <c r="BN12" s="425">
        <f t="shared" si="47"/>
        <v>8</v>
      </c>
      <c r="BO12" s="138">
        <f t="shared" si="48"/>
        <v>19</v>
      </c>
      <c r="BP12" s="425">
        <f>IF(details!AS12="","",details!AS12)</f>
        <v>18</v>
      </c>
      <c r="BQ12" s="425">
        <f>IF(details!AT12="","",details!AT12)</f>
        <v>12</v>
      </c>
      <c r="BR12" s="138">
        <f t="shared" si="49"/>
        <v>30</v>
      </c>
      <c r="BS12" s="139">
        <f t="shared" si="50"/>
        <v>49</v>
      </c>
      <c r="BT12" s="425">
        <f>IF(details!AU12="","",details!AU12)</f>
        <v>34</v>
      </c>
      <c r="BU12" s="425">
        <f>IF(details!AV12="","",details!AV12)</f>
        <v>24</v>
      </c>
      <c r="BV12" s="428">
        <f t="shared" si="51"/>
        <v>58</v>
      </c>
      <c r="BW12" s="136">
        <f t="shared" si="52"/>
        <v>107</v>
      </c>
      <c r="BX12" s="140">
        <f t="shared" si="53"/>
        <v>54</v>
      </c>
      <c r="BY12" s="429" t="str">
        <f t="shared" si="54"/>
        <v>C</v>
      </c>
      <c r="BZ12" s="141">
        <f t="shared" si="2"/>
        <v>200</v>
      </c>
      <c r="CA12" s="141">
        <f t="shared" si="55"/>
        <v>0</v>
      </c>
      <c r="CB12" s="425">
        <f>IF(details!AW12="","",details!AW12)</f>
        <v>4</v>
      </c>
      <c r="CC12" s="425">
        <f>IF(details!AX12="","",details!AX12)</f>
        <v>3</v>
      </c>
      <c r="CD12" s="425">
        <f t="shared" si="56"/>
        <v>7</v>
      </c>
      <c r="CE12" s="425">
        <f>IF(details!AY12="","",details!AY12)</f>
        <v>0</v>
      </c>
      <c r="CF12" s="425">
        <f>IF(details!AZ12="","",details!AZ12)</f>
        <v>3</v>
      </c>
      <c r="CG12" s="425">
        <f t="shared" si="57"/>
        <v>3</v>
      </c>
      <c r="CH12" s="425">
        <f>IF(details!BA12="","",details!BA12)</f>
        <v>2</v>
      </c>
      <c r="CI12" s="425">
        <f>IF(details!BB12="","",details!BB12)</f>
        <v>2</v>
      </c>
      <c r="CJ12" s="425">
        <f t="shared" si="58"/>
        <v>4</v>
      </c>
      <c r="CK12" s="138">
        <f t="shared" si="59"/>
        <v>14</v>
      </c>
      <c r="CL12" s="425">
        <f>IF(details!BC12="","",details!BC12)</f>
        <v>21</v>
      </c>
      <c r="CM12" s="425">
        <f>IF(details!BD12="","",details!BD12)</f>
        <v>18</v>
      </c>
      <c r="CN12" s="138">
        <f t="shared" si="60"/>
        <v>39</v>
      </c>
      <c r="CO12" s="139">
        <f t="shared" si="61"/>
        <v>53</v>
      </c>
      <c r="CP12" s="425">
        <f>IF(details!BE12="","",details!BE12)</f>
        <v>29</v>
      </c>
      <c r="CQ12" s="425">
        <f>IF(details!BF12="","",details!BF12)</f>
        <v>24</v>
      </c>
      <c r="CR12" s="428">
        <f t="shared" si="62"/>
        <v>53</v>
      </c>
      <c r="CS12" s="136">
        <f t="shared" si="63"/>
        <v>106</v>
      </c>
      <c r="CT12" s="140">
        <f t="shared" si="64"/>
        <v>53</v>
      </c>
      <c r="CU12" s="429" t="str">
        <f t="shared" si="65"/>
        <v>C</v>
      </c>
      <c r="CV12" s="141">
        <f t="shared" si="3"/>
        <v>200</v>
      </c>
      <c r="CW12" s="141">
        <f t="shared" si="66"/>
        <v>0</v>
      </c>
      <c r="CX12" s="425">
        <f>IF(details!BG12="","",details!BG12)</f>
        <v>2</v>
      </c>
      <c r="CY12" s="425">
        <f>IF(details!BH12="","",details!BH12)</f>
        <v>2</v>
      </c>
      <c r="CZ12" s="425">
        <f t="shared" si="67"/>
        <v>4</v>
      </c>
      <c r="DA12" s="425">
        <f>IF(details!BI12="","",details!BI12)</f>
        <v>4</v>
      </c>
      <c r="DB12" s="425">
        <f>IF(details!BJ12="","",details!BJ12)</f>
        <v>5</v>
      </c>
      <c r="DC12" s="425">
        <f t="shared" si="68"/>
        <v>9</v>
      </c>
      <c r="DD12" s="425">
        <f>IF(details!BK12="","",details!BK12)</f>
        <v>2</v>
      </c>
      <c r="DE12" s="425">
        <f>IF(details!BL12="","",details!BL12)</f>
        <v>2</v>
      </c>
      <c r="DF12" s="425">
        <f t="shared" si="69"/>
        <v>4</v>
      </c>
      <c r="DG12" s="138">
        <f t="shared" si="70"/>
        <v>17</v>
      </c>
      <c r="DH12" s="425">
        <f>IF(details!BM12="","",details!BM12)</f>
        <v>9</v>
      </c>
      <c r="DI12" s="425">
        <f>IF(details!BN12="","",details!BN12)</f>
        <v>12</v>
      </c>
      <c r="DJ12" s="138">
        <f t="shared" si="71"/>
        <v>21</v>
      </c>
      <c r="DK12" s="139">
        <f t="shared" si="72"/>
        <v>38</v>
      </c>
      <c r="DL12" s="425">
        <f>IF(details!BO12="","",details!BO12)</f>
        <v>15</v>
      </c>
      <c r="DM12" s="425">
        <f>IF(details!BP12="","",details!BP12)</f>
        <v>24</v>
      </c>
      <c r="DN12" s="428">
        <f t="shared" si="73"/>
        <v>39</v>
      </c>
      <c r="DO12" s="136">
        <f t="shared" si="74"/>
        <v>77</v>
      </c>
      <c r="DP12" s="140">
        <f t="shared" si="75"/>
        <v>39</v>
      </c>
      <c r="DQ12" s="429" t="str">
        <f t="shared" si="76"/>
        <v>D</v>
      </c>
      <c r="DR12" s="141">
        <f t="shared" si="4"/>
        <v>200</v>
      </c>
      <c r="DS12" s="141">
        <f t="shared" si="77"/>
        <v>0</v>
      </c>
      <c r="DT12" s="425">
        <f>IF(details!BQ12="","",details!BQ12)</f>
        <v>0</v>
      </c>
      <c r="DU12" s="425">
        <f>IF(details!BR12="","",details!BR12)</f>
        <v>3</v>
      </c>
      <c r="DV12" s="425">
        <f t="shared" si="78"/>
        <v>3</v>
      </c>
      <c r="DW12" s="425">
        <f>IF(details!BS12="","",details!BS12)</f>
        <v>1</v>
      </c>
      <c r="DX12" s="425">
        <f>IF(details!BT12="","",details!BT12)</f>
        <v>3</v>
      </c>
      <c r="DY12" s="425">
        <f t="shared" si="79"/>
        <v>4</v>
      </c>
      <c r="DZ12" s="425">
        <f>IF(details!BU12="","",details!BU12)</f>
        <v>4</v>
      </c>
      <c r="EA12" s="425">
        <f>IF(details!BV12="","",details!BV12)</f>
        <v>4</v>
      </c>
      <c r="EB12" s="425">
        <f t="shared" si="80"/>
        <v>8</v>
      </c>
      <c r="EC12" s="138">
        <f t="shared" si="81"/>
        <v>15</v>
      </c>
      <c r="ED12" s="425">
        <f>IF(details!BW12="","",details!BW12)</f>
        <v>5</v>
      </c>
      <c r="EE12" s="425">
        <f>IF(details!BX12="","",details!BX12)</f>
        <v>15</v>
      </c>
      <c r="EF12" s="138">
        <f t="shared" si="82"/>
        <v>20</v>
      </c>
      <c r="EG12" s="139">
        <f t="shared" si="83"/>
        <v>35</v>
      </c>
      <c r="EH12" s="425">
        <f>IF(details!BY12="","",details!BY12)</f>
        <v>12</v>
      </c>
      <c r="EI12" s="425">
        <f>IF(details!BZ12="","",details!BZ12)</f>
        <v>24</v>
      </c>
      <c r="EJ12" s="428">
        <f t="shared" si="84"/>
        <v>36</v>
      </c>
      <c r="EK12" s="136">
        <f t="shared" si="85"/>
        <v>71</v>
      </c>
      <c r="EL12" s="140">
        <f t="shared" si="86"/>
        <v>36</v>
      </c>
      <c r="EM12" s="429" t="str">
        <f t="shared" si="87"/>
        <v>D</v>
      </c>
      <c r="EN12" s="141">
        <f t="shared" si="5"/>
        <v>200</v>
      </c>
      <c r="EO12" s="141">
        <f t="shared" si="88"/>
        <v>0</v>
      </c>
      <c r="EP12" s="425">
        <f>IF(details!CA12="","",details!CA12)</f>
        <v>14</v>
      </c>
      <c r="EQ12" s="425">
        <f>IF(details!CB12="","",details!CB12)</f>
        <v>12</v>
      </c>
      <c r="ER12" s="425">
        <f>IF(details!CC12="","",details!CC12)</f>
        <v>14</v>
      </c>
      <c r="ES12" s="425">
        <f>IF(details!CD12="","",details!CD12)</f>
        <v>12</v>
      </c>
      <c r="ET12" s="425">
        <f>IF(details!CE12="","",details!CE12)</f>
        <v>12</v>
      </c>
      <c r="EU12" s="429">
        <f t="shared" si="89"/>
        <v>64</v>
      </c>
      <c r="EV12" s="429">
        <f t="shared" si="90"/>
        <v>64</v>
      </c>
      <c r="EW12" s="429" t="str">
        <f t="shared" si="91"/>
        <v>C</v>
      </c>
      <c r="EX12" s="141">
        <f t="shared" si="7"/>
        <v>100</v>
      </c>
      <c r="EY12" s="141">
        <f t="shared" si="92"/>
        <v>0</v>
      </c>
      <c r="EZ12" s="425">
        <f>IF(details!CF12="","",details!CF12)</f>
        <v>20</v>
      </c>
      <c r="FA12" s="425">
        <f>IF(details!CG12="","",details!CG12)</f>
        <v>20</v>
      </c>
      <c r="FB12" s="425">
        <f>IF(details!CH12="","",details!CH12)</f>
        <v>20</v>
      </c>
      <c r="FC12" s="425">
        <f>IF(details!CI12="","",details!CI12)</f>
        <v>20</v>
      </c>
      <c r="FD12" s="425">
        <f>IF(details!CJ12="","",details!CJ12)</f>
        <v>20</v>
      </c>
      <c r="FE12" s="429">
        <f t="shared" si="93"/>
        <v>100</v>
      </c>
      <c r="FF12" s="429">
        <f t="shared" si="94"/>
        <v>100</v>
      </c>
      <c r="FG12" s="429" t="str">
        <f t="shared" si="95"/>
        <v>A</v>
      </c>
      <c r="FH12" s="141">
        <f t="shared" si="10"/>
        <v>100</v>
      </c>
      <c r="FI12" s="141">
        <f t="shared" si="96"/>
        <v>0</v>
      </c>
      <c r="FJ12" s="425">
        <f>IF(details!CK12="","",details!CK12)</f>
        <v>16</v>
      </c>
      <c r="FK12" s="425">
        <f>IF(details!CL12="","",details!CL12)</f>
        <v>12</v>
      </c>
      <c r="FL12" s="425">
        <f>IF(details!CM12="","",details!CM12)</f>
        <v>16</v>
      </c>
      <c r="FM12" s="425">
        <f>IF(details!CN12="","",details!CN12)</f>
        <v>12</v>
      </c>
      <c r="FN12" s="425">
        <f>IF(details!CO12="","",details!CO12)</f>
        <v>12</v>
      </c>
      <c r="FO12" s="429">
        <f t="shared" si="97"/>
        <v>68</v>
      </c>
      <c r="FP12" s="429">
        <f t="shared" si="98"/>
        <v>68</v>
      </c>
      <c r="FQ12" s="429" t="str">
        <f t="shared" si="99"/>
        <v>C</v>
      </c>
      <c r="FR12" s="141">
        <f t="shared" si="13"/>
        <v>100</v>
      </c>
      <c r="FS12" s="354">
        <f t="shared" si="100"/>
        <v>0</v>
      </c>
      <c r="FT12" s="361">
        <f t="shared" si="101"/>
        <v>200</v>
      </c>
      <c r="FU12" s="422">
        <f t="shared" si="102"/>
        <v>88</v>
      </c>
      <c r="FV12" s="422" t="str">
        <f t="shared" si="103"/>
        <v>D</v>
      </c>
      <c r="FW12" s="422">
        <f t="shared" si="104"/>
        <v>200</v>
      </c>
      <c r="FX12" s="422">
        <f t="shared" si="105"/>
        <v>83</v>
      </c>
      <c r="FY12" s="422" t="str">
        <f t="shared" si="106"/>
        <v>D</v>
      </c>
      <c r="FZ12" s="422">
        <f t="shared" si="107"/>
        <v>200</v>
      </c>
      <c r="GA12" s="142">
        <f t="shared" si="108"/>
        <v>107</v>
      </c>
      <c r="GB12" s="142" t="str">
        <f t="shared" si="109"/>
        <v>C</v>
      </c>
      <c r="GC12" s="422" t="str">
        <f t="shared" si="110"/>
        <v>C</v>
      </c>
      <c r="GD12" s="422" t="str">
        <f t="shared" si="111"/>
        <v/>
      </c>
      <c r="GE12" s="422" t="str">
        <f t="shared" si="112"/>
        <v/>
      </c>
      <c r="GF12" s="422" t="str">
        <f t="shared" si="113"/>
        <v/>
      </c>
      <c r="GG12" s="422" t="str">
        <f t="shared" si="114"/>
        <v/>
      </c>
      <c r="GH12" s="422">
        <f t="shared" si="115"/>
        <v>200</v>
      </c>
      <c r="GI12" s="422">
        <f t="shared" si="116"/>
        <v>106</v>
      </c>
      <c r="GJ12" s="422" t="str">
        <f t="shared" si="117"/>
        <v>C</v>
      </c>
      <c r="GK12" s="422">
        <f t="shared" si="118"/>
        <v>200</v>
      </c>
      <c r="GL12" s="422">
        <f t="shared" si="119"/>
        <v>77</v>
      </c>
      <c r="GM12" s="422" t="str">
        <f t="shared" si="120"/>
        <v>D</v>
      </c>
      <c r="GN12" s="422">
        <f t="shared" si="121"/>
        <v>200</v>
      </c>
      <c r="GO12" s="422">
        <f t="shared" si="122"/>
        <v>71</v>
      </c>
      <c r="GP12" s="422" t="str">
        <f t="shared" si="123"/>
        <v>D</v>
      </c>
      <c r="GQ12" s="422">
        <f t="shared" si="124"/>
        <v>100</v>
      </c>
      <c r="GR12" s="422">
        <f t="shared" si="125"/>
        <v>64</v>
      </c>
      <c r="GS12" s="422" t="str">
        <f t="shared" si="126"/>
        <v>C</v>
      </c>
      <c r="GT12" s="143">
        <f t="shared" si="127"/>
        <v>100</v>
      </c>
      <c r="GU12" s="143">
        <f t="shared" si="128"/>
        <v>100</v>
      </c>
      <c r="GV12" s="143" t="str">
        <f t="shared" si="129"/>
        <v>A</v>
      </c>
      <c r="GW12" s="143">
        <f t="shared" si="130"/>
        <v>100</v>
      </c>
      <c r="GX12" s="143">
        <f t="shared" si="131"/>
        <v>68</v>
      </c>
      <c r="GY12" s="143" t="str">
        <f t="shared" si="132"/>
        <v>C</v>
      </c>
      <c r="GZ12" s="353">
        <f t="shared" si="133"/>
        <v>0</v>
      </c>
      <c r="HA12" s="353">
        <f t="shared" si="134"/>
        <v>0</v>
      </c>
      <c r="HB12" s="353">
        <f t="shared" si="135"/>
        <v>4</v>
      </c>
      <c r="HC12" s="353">
        <f t="shared" si="136"/>
        <v>0</v>
      </c>
      <c r="HD12" s="426" t="str">
        <f t="shared" si="137"/>
        <v>mRrh.kZ</v>
      </c>
      <c r="HE12" s="362">
        <f t="shared" si="138"/>
        <v>1200</v>
      </c>
      <c r="HF12" s="362">
        <f t="shared" si="139"/>
        <v>532</v>
      </c>
      <c r="HG12" s="363">
        <f t="shared" si="140"/>
        <v>44.333333333333336</v>
      </c>
      <c r="HH12" s="399">
        <f t="shared" si="141"/>
        <v>44.333333333333336</v>
      </c>
      <c r="HI12" s="400">
        <f t="shared" si="142"/>
        <v>7.9999999999999964</v>
      </c>
      <c r="HJ12" s="136" t="str">
        <f t="shared" si="143"/>
        <v>D</v>
      </c>
      <c r="HK12" s="358" t="str">
        <f>details!EP12</f>
        <v/>
      </c>
      <c r="HL12" s="227" t="str">
        <f>details!EQ12</f>
        <v/>
      </c>
      <c r="HM12" s="406" t="str">
        <f t="shared" si="144"/>
        <v/>
      </c>
      <c r="HN12" s="233" t="str">
        <f>IF(details!CP12="","",details!CP12)</f>
        <v/>
      </c>
      <c r="HS12" s="382" t="str">
        <f t="shared" si="145"/>
        <v>grade 'E'</v>
      </c>
      <c r="HT12" s="147">
        <f t="shared" si="15"/>
        <v>0</v>
      </c>
      <c r="HU12" s="147">
        <f t="shared" si="15"/>
        <v>0</v>
      </c>
      <c r="HV12" s="147">
        <f t="shared" si="16"/>
        <v>0</v>
      </c>
      <c r="HW12" s="147">
        <f t="shared" si="17"/>
        <v>0</v>
      </c>
      <c r="HX12" s="147">
        <f t="shared" si="17"/>
        <v>0</v>
      </c>
      <c r="HY12" s="147">
        <f t="shared" si="17"/>
        <v>0</v>
      </c>
      <c r="HZ12" s="147">
        <f t="shared" si="17"/>
        <v>0</v>
      </c>
      <c r="IA12" s="147">
        <f t="shared" si="17"/>
        <v>0</v>
      </c>
      <c r="IB12" s="147">
        <f t="shared" si="17"/>
        <v>0</v>
      </c>
      <c r="IC12" s="147">
        <f t="shared" si="18"/>
        <v>0</v>
      </c>
      <c r="ID12" s="147">
        <f t="shared" si="19"/>
        <v>0</v>
      </c>
      <c r="IE12" s="147">
        <f t="shared" si="20"/>
        <v>0</v>
      </c>
      <c r="IF12" s="147">
        <f t="shared" si="21"/>
        <v>0</v>
      </c>
      <c r="IG12" s="189">
        <f t="shared" si="22"/>
        <v>0</v>
      </c>
      <c r="IK12" s="180"/>
      <c r="IL12" s="180"/>
      <c r="IN12" s="180"/>
      <c r="IO12" s="180"/>
      <c r="IQ12" s="180"/>
      <c r="IR12" s="180"/>
      <c r="IS12" s="180"/>
      <c r="IT12" s="180"/>
      <c r="IY12" s="180"/>
      <c r="IZ12" s="180"/>
      <c r="JB12" s="180"/>
      <c r="JC12" s="180"/>
    </row>
    <row r="13" spans="1:263" s="20" customFormat="1" ht="14" customHeight="1">
      <c r="A13" s="231">
        <f>IF(details!A13="","",details!A13)</f>
        <v>7</v>
      </c>
      <c r="B13" s="425" t="str">
        <f>IF(details!B13="","",details!B13)</f>
        <v>OBC</v>
      </c>
      <c r="C13" s="425" t="str">
        <f>IF(details!C13="","",details!C13)</f>
        <v>B</v>
      </c>
      <c r="D13" s="136">
        <f>IF(details!D13="","",details!D13)</f>
        <v>807</v>
      </c>
      <c r="E13" s="136" t="str">
        <f>IF(details!E13="","",details!E13)</f>
        <v/>
      </c>
      <c r="F13" s="425">
        <f>IF(details!F13="","",details!F13)</f>
        <v>912</v>
      </c>
      <c r="G13" s="698">
        <f>IF(details!G13="","",details!G13)</f>
        <v>41099</v>
      </c>
      <c r="H13" s="698">
        <f>IF(details!H13="","",details!H13)</f>
        <v>37408</v>
      </c>
      <c r="I13" s="220" t="str">
        <f>IF(details!CQ13="","",details!CQ13)</f>
        <v>,d twu] nks gtkj nks</v>
      </c>
      <c r="J13" s="137" t="str">
        <f>IF(details!J13="","",details!J13)</f>
        <v>v 007</v>
      </c>
      <c r="K13" s="137" t="str">
        <f>IF(details!K13="","",details!K13)</f>
        <v>c 007</v>
      </c>
      <c r="L13" s="137" t="str">
        <f>IF(details!L13="","",details!L13)</f>
        <v>l 007</v>
      </c>
      <c r="M13" s="425">
        <f>IF(details!R13="","",details!R13)</f>
        <v>5</v>
      </c>
      <c r="N13" s="425">
        <f>IF(details!S13="","",details!S13)</f>
        <v>5</v>
      </c>
      <c r="O13" s="425">
        <f t="shared" si="23"/>
        <v>10</v>
      </c>
      <c r="P13" s="425">
        <f>IF(details!T13="","",details!T13)</f>
        <v>5</v>
      </c>
      <c r="Q13" s="425">
        <f>IF(details!U13="","",details!U13)</f>
        <v>5</v>
      </c>
      <c r="R13" s="425">
        <f t="shared" si="24"/>
        <v>10</v>
      </c>
      <c r="S13" s="425">
        <f>IF(details!V13="","",details!V13)</f>
        <v>5</v>
      </c>
      <c r="T13" s="425">
        <f>IF(details!W13="","",details!W13)</f>
        <v>5</v>
      </c>
      <c r="U13" s="425">
        <f t="shared" si="25"/>
        <v>10</v>
      </c>
      <c r="V13" s="138">
        <f t="shared" si="26"/>
        <v>30</v>
      </c>
      <c r="W13" s="425">
        <f>IF(details!X13="","",details!X13)</f>
        <v>16</v>
      </c>
      <c r="X13" s="425">
        <f>IF(details!Y13="","",details!Y13)</f>
        <v>15</v>
      </c>
      <c r="Y13" s="138">
        <f t="shared" si="27"/>
        <v>31</v>
      </c>
      <c r="Z13" s="139">
        <f t="shared" si="28"/>
        <v>61</v>
      </c>
      <c r="AA13" s="425">
        <f>IF(details!Z13="","",details!Z13)</f>
        <v>33</v>
      </c>
      <c r="AB13" s="425" t="str">
        <f>IF(details!AA13="","",details!AA13)</f>
        <v>ab</v>
      </c>
      <c r="AC13" s="428" t="str">
        <f t="shared" si="29"/>
        <v>AB</v>
      </c>
      <c r="AD13" s="136">
        <f t="shared" si="30"/>
        <v>61</v>
      </c>
      <c r="AE13" s="140">
        <f t="shared" si="31"/>
        <v>31</v>
      </c>
      <c r="AF13" s="429" t="str">
        <f t="shared" si="32"/>
        <v>AB</v>
      </c>
      <c r="AG13" s="141">
        <f t="shared" si="0"/>
        <v>200</v>
      </c>
      <c r="AH13" s="141">
        <f t="shared" si="33"/>
        <v>0</v>
      </c>
      <c r="AI13" s="425">
        <f>IF(details!AB13="","",details!AB13)</f>
        <v>4</v>
      </c>
      <c r="AJ13" s="425">
        <f>IF(details!AC13="","",details!AC13)</f>
        <v>4</v>
      </c>
      <c r="AK13" s="425">
        <f t="shared" si="34"/>
        <v>8</v>
      </c>
      <c r="AL13" s="425">
        <f>IF(details!AD13="","",details!AD13)</f>
        <v>5</v>
      </c>
      <c r="AM13" s="425">
        <f>IF(details!AE13="","",details!AE13)</f>
        <v>4</v>
      </c>
      <c r="AN13" s="425">
        <f t="shared" si="35"/>
        <v>9</v>
      </c>
      <c r="AO13" s="425">
        <f>IF(details!AF13="","",details!AF13)</f>
        <v>4</v>
      </c>
      <c r="AP13" s="425">
        <f>IF(details!AG13="","",details!AG13)</f>
        <v>5</v>
      </c>
      <c r="AQ13" s="425">
        <f t="shared" si="36"/>
        <v>9</v>
      </c>
      <c r="AR13" s="138">
        <f t="shared" si="37"/>
        <v>26</v>
      </c>
      <c r="AS13" s="425">
        <f>IF(details!AH13="","",details!AH13)</f>
        <v>20</v>
      </c>
      <c r="AT13" s="425">
        <f>IF(details!AI13="","",details!AI13)</f>
        <v>16</v>
      </c>
      <c r="AU13" s="138">
        <f t="shared" si="38"/>
        <v>36</v>
      </c>
      <c r="AV13" s="139">
        <f t="shared" si="39"/>
        <v>62</v>
      </c>
      <c r="AW13" s="425">
        <f>IF(details!AJ13="","",details!AJ13)</f>
        <v>25</v>
      </c>
      <c r="AX13" s="425" t="str">
        <f>IF(details!AK13="","",details!AK13)</f>
        <v>ab</v>
      </c>
      <c r="AY13" s="428" t="str">
        <f t="shared" si="40"/>
        <v>AB</v>
      </c>
      <c r="AZ13" s="136">
        <f t="shared" si="41"/>
        <v>62</v>
      </c>
      <c r="BA13" s="140">
        <f t="shared" si="42"/>
        <v>31</v>
      </c>
      <c r="BB13" s="429" t="str">
        <f t="shared" si="43"/>
        <v>AB</v>
      </c>
      <c r="BC13" s="141">
        <f t="shared" si="1"/>
        <v>200</v>
      </c>
      <c r="BD13" s="141">
        <f t="shared" si="44"/>
        <v>0</v>
      </c>
      <c r="BE13" s="123" t="str">
        <f>IF(D13="","",details!AL13)</f>
        <v>s</v>
      </c>
      <c r="BF13" s="425">
        <f>IF(details!AM13="","",details!AM13)</f>
        <v>3</v>
      </c>
      <c r="BG13" s="425">
        <f>IF(details!AN13="","",details!AN13)</f>
        <v>4</v>
      </c>
      <c r="BH13" s="425">
        <f t="shared" si="45"/>
        <v>7</v>
      </c>
      <c r="BI13" s="425">
        <f>IF(details!AO13="","",details!AO13)</f>
        <v>2</v>
      </c>
      <c r="BJ13" s="425">
        <f>IF(details!AP13="","",details!AP13)</f>
        <v>3</v>
      </c>
      <c r="BK13" s="425">
        <f t="shared" si="46"/>
        <v>5</v>
      </c>
      <c r="BL13" s="425">
        <f>IF(details!AQ13="","",details!AQ13)</f>
        <v>4</v>
      </c>
      <c r="BM13" s="425">
        <f>IF(details!AR13="","",details!AR13)</f>
        <v>4</v>
      </c>
      <c r="BN13" s="425">
        <f t="shared" si="47"/>
        <v>8</v>
      </c>
      <c r="BO13" s="138">
        <f t="shared" si="48"/>
        <v>20</v>
      </c>
      <c r="BP13" s="425">
        <f>IF(details!AS13="","",details!AS13)</f>
        <v>15</v>
      </c>
      <c r="BQ13" s="425">
        <f>IF(details!AT13="","",details!AT13)</f>
        <v>12</v>
      </c>
      <c r="BR13" s="138">
        <f t="shared" si="49"/>
        <v>27</v>
      </c>
      <c r="BS13" s="139">
        <f t="shared" si="50"/>
        <v>47</v>
      </c>
      <c r="BT13" s="425">
        <f>IF(details!AU13="","",details!AU13)</f>
        <v>27</v>
      </c>
      <c r="BU13" s="425" t="str">
        <f>IF(details!AV13="","",details!AV13)</f>
        <v>ab</v>
      </c>
      <c r="BV13" s="428" t="str">
        <f t="shared" si="51"/>
        <v>AB</v>
      </c>
      <c r="BW13" s="136">
        <f t="shared" si="52"/>
        <v>47</v>
      </c>
      <c r="BX13" s="140">
        <f t="shared" si="53"/>
        <v>24</v>
      </c>
      <c r="BY13" s="429" t="str">
        <f t="shared" si="54"/>
        <v>AB</v>
      </c>
      <c r="BZ13" s="141">
        <f t="shared" si="2"/>
        <v>200</v>
      </c>
      <c r="CA13" s="141">
        <f t="shared" si="55"/>
        <v>0</v>
      </c>
      <c r="CB13" s="425">
        <f>IF(details!AW13="","",details!AW13)</f>
        <v>5</v>
      </c>
      <c r="CC13" s="425">
        <f>IF(details!AX13="","",details!AX13)</f>
        <v>4</v>
      </c>
      <c r="CD13" s="425">
        <f t="shared" si="56"/>
        <v>9</v>
      </c>
      <c r="CE13" s="425">
        <f>IF(details!AY13="","",details!AY13)</f>
        <v>2</v>
      </c>
      <c r="CF13" s="425">
        <f>IF(details!AZ13="","",details!AZ13)</f>
        <v>4</v>
      </c>
      <c r="CG13" s="425">
        <f t="shared" si="57"/>
        <v>6</v>
      </c>
      <c r="CH13" s="425">
        <f>IF(details!BA13="","",details!BA13)</f>
        <v>5</v>
      </c>
      <c r="CI13" s="425">
        <f>IF(details!BB13="","",details!BB13)</f>
        <v>4</v>
      </c>
      <c r="CJ13" s="425">
        <f t="shared" si="58"/>
        <v>9</v>
      </c>
      <c r="CK13" s="138">
        <f t="shared" si="59"/>
        <v>24</v>
      </c>
      <c r="CL13" s="425">
        <f>IF(details!BC13="","",details!BC13)</f>
        <v>22</v>
      </c>
      <c r="CM13" s="425">
        <f>IF(details!BD13="","",details!BD13)</f>
        <v>18</v>
      </c>
      <c r="CN13" s="138">
        <f t="shared" si="60"/>
        <v>40</v>
      </c>
      <c r="CO13" s="139">
        <f t="shared" si="61"/>
        <v>64</v>
      </c>
      <c r="CP13" s="425">
        <f>IF(details!BE13="","",details!BE13)</f>
        <v>32</v>
      </c>
      <c r="CQ13" s="425" t="str">
        <f>IF(details!BF13="","",details!BF13)</f>
        <v>ab</v>
      </c>
      <c r="CR13" s="428" t="str">
        <f t="shared" si="62"/>
        <v>AB</v>
      </c>
      <c r="CS13" s="136">
        <f t="shared" si="63"/>
        <v>64</v>
      </c>
      <c r="CT13" s="140">
        <f t="shared" si="64"/>
        <v>32</v>
      </c>
      <c r="CU13" s="429" t="str">
        <f t="shared" si="65"/>
        <v>AB</v>
      </c>
      <c r="CV13" s="141">
        <f t="shared" si="3"/>
        <v>200</v>
      </c>
      <c r="CW13" s="141">
        <f t="shared" si="66"/>
        <v>0</v>
      </c>
      <c r="CX13" s="425">
        <f>IF(details!BG13="","",details!BG13)</f>
        <v>3</v>
      </c>
      <c r="CY13" s="425">
        <f>IF(details!BH13="","",details!BH13)</f>
        <v>2</v>
      </c>
      <c r="CZ13" s="425">
        <f t="shared" si="67"/>
        <v>5</v>
      </c>
      <c r="DA13" s="425">
        <f>IF(details!BI13="","",details!BI13)</f>
        <v>5</v>
      </c>
      <c r="DB13" s="425">
        <f>IF(details!BJ13="","",details!BJ13)</f>
        <v>5</v>
      </c>
      <c r="DC13" s="425">
        <f t="shared" si="68"/>
        <v>10</v>
      </c>
      <c r="DD13" s="425">
        <f>IF(details!BK13="","",details!BK13)</f>
        <v>4</v>
      </c>
      <c r="DE13" s="425">
        <f>IF(details!BL13="","",details!BL13)</f>
        <v>4</v>
      </c>
      <c r="DF13" s="425">
        <f t="shared" si="69"/>
        <v>8</v>
      </c>
      <c r="DG13" s="138">
        <f t="shared" si="70"/>
        <v>23</v>
      </c>
      <c r="DH13" s="425">
        <f>IF(details!BM13="","",details!BM13)</f>
        <v>12</v>
      </c>
      <c r="DI13" s="425">
        <f>IF(details!BN13="","",details!BN13)</f>
        <v>14</v>
      </c>
      <c r="DJ13" s="138">
        <f t="shared" si="71"/>
        <v>26</v>
      </c>
      <c r="DK13" s="139">
        <f t="shared" si="72"/>
        <v>49</v>
      </c>
      <c r="DL13" s="425">
        <f>IF(details!BO13="","",details!BO13)</f>
        <v>25</v>
      </c>
      <c r="DM13" s="425" t="str">
        <f>IF(details!BP13="","",details!BP13)</f>
        <v>ab</v>
      </c>
      <c r="DN13" s="428" t="str">
        <f t="shared" si="73"/>
        <v>AB</v>
      </c>
      <c r="DO13" s="136">
        <f t="shared" si="74"/>
        <v>49</v>
      </c>
      <c r="DP13" s="140">
        <f t="shared" si="75"/>
        <v>25</v>
      </c>
      <c r="DQ13" s="429" t="str">
        <f t="shared" si="76"/>
        <v>AB</v>
      </c>
      <c r="DR13" s="141">
        <f t="shared" si="4"/>
        <v>200</v>
      </c>
      <c r="DS13" s="141">
        <f t="shared" si="77"/>
        <v>0</v>
      </c>
      <c r="DT13" s="425">
        <f>IF(details!BQ13="","",details!BQ13)</f>
        <v>0</v>
      </c>
      <c r="DU13" s="425">
        <f>IF(details!BR13="","",details!BR13)</f>
        <v>3</v>
      </c>
      <c r="DV13" s="425">
        <f t="shared" si="78"/>
        <v>3</v>
      </c>
      <c r="DW13" s="425">
        <f>IF(details!BS13="","",details!BS13)</f>
        <v>4</v>
      </c>
      <c r="DX13" s="425">
        <f>IF(details!BT13="","",details!BT13)</f>
        <v>5</v>
      </c>
      <c r="DY13" s="425">
        <f t="shared" si="79"/>
        <v>9</v>
      </c>
      <c r="DZ13" s="425">
        <f>IF(details!BU13="","",details!BU13)</f>
        <v>5</v>
      </c>
      <c r="EA13" s="425">
        <f>IF(details!BV13="","",details!BV13)</f>
        <v>4</v>
      </c>
      <c r="EB13" s="425">
        <f t="shared" si="80"/>
        <v>9</v>
      </c>
      <c r="EC13" s="138">
        <f t="shared" si="81"/>
        <v>21</v>
      </c>
      <c r="ED13" s="425">
        <f>IF(details!BW13="","",details!BW13)</f>
        <v>16</v>
      </c>
      <c r="EE13" s="425">
        <f>IF(details!BX13="","",details!BX13)</f>
        <v>14</v>
      </c>
      <c r="EF13" s="138">
        <f t="shared" si="82"/>
        <v>30</v>
      </c>
      <c r="EG13" s="139">
        <f t="shared" si="83"/>
        <v>51</v>
      </c>
      <c r="EH13" s="425">
        <f>IF(details!BY13="","",details!BY13)</f>
        <v>32</v>
      </c>
      <c r="EI13" s="425" t="str">
        <f>IF(details!BZ13="","",details!BZ13)</f>
        <v>ab</v>
      </c>
      <c r="EJ13" s="428" t="str">
        <f t="shared" si="84"/>
        <v>AB</v>
      </c>
      <c r="EK13" s="136">
        <f t="shared" si="85"/>
        <v>51</v>
      </c>
      <c r="EL13" s="140">
        <f t="shared" si="86"/>
        <v>26</v>
      </c>
      <c r="EM13" s="429" t="str">
        <f t="shared" si="87"/>
        <v>AB</v>
      </c>
      <c r="EN13" s="141">
        <f t="shared" si="5"/>
        <v>200</v>
      </c>
      <c r="EO13" s="141">
        <f t="shared" si="88"/>
        <v>0</v>
      </c>
      <c r="EP13" s="425">
        <f>IF(details!CA13="","",details!CA13)</f>
        <v>15</v>
      </c>
      <c r="EQ13" s="425">
        <f>IF(details!CB13="","",details!CB13)</f>
        <v>15</v>
      </c>
      <c r="ER13" s="425">
        <f>IF(details!CC13="","",details!CC13)</f>
        <v>15</v>
      </c>
      <c r="ES13" s="425">
        <f>IF(details!CD13="","",details!CD13)</f>
        <v>15</v>
      </c>
      <c r="ET13" s="425">
        <f>IF(details!CE13="","",details!CE13)</f>
        <v>15</v>
      </c>
      <c r="EU13" s="429">
        <f t="shared" si="89"/>
        <v>75</v>
      </c>
      <c r="EV13" s="429">
        <f t="shared" si="90"/>
        <v>75</v>
      </c>
      <c r="EW13" s="429" t="str">
        <f t="shared" si="91"/>
        <v>B</v>
      </c>
      <c r="EX13" s="141">
        <f t="shared" si="7"/>
        <v>100</v>
      </c>
      <c r="EY13" s="141">
        <f t="shared" si="92"/>
        <v>0</v>
      </c>
      <c r="EZ13" s="425">
        <f>IF(details!CF13="","",details!CF13)</f>
        <v>20</v>
      </c>
      <c r="FA13" s="425">
        <f>IF(details!CG13="","",details!CG13)</f>
        <v>20</v>
      </c>
      <c r="FB13" s="425">
        <f>IF(details!CH13="","",details!CH13)</f>
        <v>20</v>
      </c>
      <c r="FC13" s="425">
        <f>IF(details!CI13="","",details!CI13)</f>
        <v>20</v>
      </c>
      <c r="FD13" s="425">
        <f>IF(details!CJ13="","",details!CJ13)</f>
        <v>20</v>
      </c>
      <c r="FE13" s="429">
        <f t="shared" si="93"/>
        <v>100</v>
      </c>
      <c r="FF13" s="429">
        <f t="shared" si="94"/>
        <v>100</v>
      </c>
      <c r="FG13" s="429" t="str">
        <f t="shared" si="95"/>
        <v>A</v>
      </c>
      <c r="FH13" s="141">
        <f t="shared" si="10"/>
        <v>100</v>
      </c>
      <c r="FI13" s="141">
        <f t="shared" si="96"/>
        <v>0</v>
      </c>
      <c r="FJ13" s="425">
        <f>IF(details!CK13="","",details!CK13)</f>
        <v>15</v>
      </c>
      <c r="FK13" s="425">
        <f>IF(details!CL13="","",details!CL13)</f>
        <v>15</v>
      </c>
      <c r="FL13" s="425">
        <f>IF(details!CM13="","",details!CM13)</f>
        <v>16</v>
      </c>
      <c r="FM13" s="425">
        <f>IF(details!CN13="","",details!CN13)</f>
        <v>15</v>
      </c>
      <c r="FN13" s="425">
        <f>IF(details!CO13="","",details!CO13)</f>
        <v>15</v>
      </c>
      <c r="FO13" s="429">
        <f t="shared" si="97"/>
        <v>76</v>
      </c>
      <c r="FP13" s="429">
        <f t="shared" si="98"/>
        <v>76</v>
      </c>
      <c r="FQ13" s="429" t="str">
        <f t="shared" si="99"/>
        <v>B</v>
      </c>
      <c r="FR13" s="141">
        <f t="shared" si="13"/>
        <v>100</v>
      </c>
      <c r="FS13" s="354">
        <f t="shared" si="100"/>
        <v>0</v>
      </c>
      <c r="FT13" s="361">
        <f t="shared" si="101"/>
        <v>200</v>
      </c>
      <c r="FU13" s="422">
        <f t="shared" si="102"/>
        <v>61</v>
      </c>
      <c r="FV13" s="422" t="str">
        <f t="shared" si="103"/>
        <v>AB</v>
      </c>
      <c r="FW13" s="422">
        <f t="shared" si="104"/>
        <v>200</v>
      </c>
      <c r="FX13" s="422">
        <f t="shared" si="105"/>
        <v>62</v>
      </c>
      <c r="FY13" s="422" t="str">
        <f t="shared" si="106"/>
        <v>AB</v>
      </c>
      <c r="FZ13" s="422">
        <f t="shared" si="107"/>
        <v>200</v>
      </c>
      <c r="GA13" s="142">
        <f t="shared" si="108"/>
        <v>47</v>
      </c>
      <c r="GB13" s="142" t="str">
        <f t="shared" si="109"/>
        <v>AB</v>
      </c>
      <c r="GC13" s="422" t="str">
        <f t="shared" si="110"/>
        <v>AB</v>
      </c>
      <c r="GD13" s="422" t="str">
        <f t="shared" si="111"/>
        <v/>
      </c>
      <c r="GE13" s="422" t="str">
        <f t="shared" si="112"/>
        <v/>
      </c>
      <c r="GF13" s="422" t="str">
        <f t="shared" si="113"/>
        <v/>
      </c>
      <c r="GG13" s="422" t="str">
        <f t="shared" si="114"/>
        <v/>
      </c>
      <c r="GH13" s="422">
        <f t="shared" si="115"/>
        <v>200</v>
      </c>
      <c r="GI13" s="422">
        <f t="shared" si="116"/>
        <v>64</v>
      </c>
      <c r="GJ13" s="422" t="str">
        <f t="shared" si="117"/>
        <v>AB</v>
      </c>
      <c r="GK13" s="422">
        <f t="shared" si="118"/>
        <v>200</v>
      </c>
      <c r="GL13" s="422">
        <f t="shared" si="119"/>
        <v>49</v>
      </c>
      <c r="GM13" s="422" t="str">
        <f t="shared" si="120"/>
        <v>AB</v>
      </c>
      <c r="GN13" s="422">
        <f t="shared" si="121"/>
        <v>200</v>
      </c>
      <c r="GO13" s="422">
        <f t="shared" si="122"/>
        <v>51</v>
      </c>
      <c r="GP13" s="422" t="str">
        <f t="shared" si="123"/>
        <v>AB</v>
      </c>
      <c r="GQ13" s="422">
        <f t="shared" si="124"/>
        <v>100</v>
      </c>
      <c r="GR13" s="422">
        <f t="shared" si="125"/>
        <v>75</v>
      </c>
      <c r="GS13" s="422" t="str">
        <f t="shared" si="126"/>
        <v>B</v>
      </c>
      <c r="GT13" s="143">
        <f t="shared" si="127"/>
        <v>100</v>
      </c>
      <c r="GU13" s="143">
        <f t="shared" si="128"/>
        <v>100</v>
      </c>
      <c r="GV13" s="143" t="str">
        <f t="shared" si="129"/>
        <v>A</v>
      </c>
      <c r="GW13" s="143">
        <f t="shared" si="130"/>
        <v>100</v>
      </c>
      <c r="GX13" s="143">
        <f t="shared" si="131"/>
        <v>76</v>
      </c>
      <c r="GY13" s="143" t="str">
        <f t="shared" si="132"/>
        <v>B</v>
      </c>
      <c r="GZ13" s="353">
        <f t="shared" si="133"/>
        <v>7</v>
      </c>
      <c r="HA13" s="353">
        <f t="shared" si="134"/>
        <v>0</v>
      </c>
      <c r="HB13" s="353">
        <f t="shared" si="135"/>
        <v>4</v>
      </c>
      <c r="HC13" s="353">
        <f t="shared" si="136"/>
        <v>0</v>
      </c>
      <c r="HD13" s="426" t="str">
        <f t="shared" si="137"/>
        <v>vuqifLFkr</v>
      </c>
      <c r="HE13" s="362">
        <f t="shared" si="138"/>
        <v>1200</v>
      </c>
      <c r="HF13" s="362">
        <f t="shared" si="139"/>
        <v>334</v>
      </c>
      <c r="HG13" s="363">
        <f t="shared" si="140"/>
        <v>27.833333333333332</v>
      </c>
      <c r="HH13" s="399" t="str">
        <f t="shared" si="141"/>
        <v/>
      </c>
      <c r="HI13" s="400" t="str">
        <f t="shared" si="142"/>
        <v/>
      </c>
      <c r="HJ13" s="136" t="str">
        <f t="shared" si="143"/>
        <v/>
      </c>
      <c r="HK13" s="358" t="str">
        <f>details!EP13</f>
        <v/>
      </c>
      <c r="HL13" s="227" t="str">
        <f>details!EQ13</f>
        <v/>
      </c>
      <c r="HM13" s="406" t="str">
        <f t="shared" si="144"/>
        <v/>
      </c>
      <c r="HN13" s="233" t="str">
        <f>IF(details!CP13="","",details!CP13)</f>
        <v/>
      </c>
      <c r="HS13" s="177" t="s">
        <v>67</v>
      </c>
      <c r="HT13" s="147">
        <f>SUM(HT8:HT11)</f>
        <v>9</v>
      </c>
      <c r="HU13" s="147">
        <f t="shared" ref="HU13:IA13" si="146">SUM(HU8:HU11)</f>
        <v>9</v>
      </c>
      <c r="HV13" s="147">
        <f t="shared" si="146"/>
        <v>9</v>
      </c>
      <c r="HW13" s="147">
        <f t="shared" si="146"/>
        <v>5</v>
      </c>
      <c r="HX13" s="147">
        <f t="shared" si="146"/>
        <v>4</v>
      </c>
      <c r="HY13" s="147">
        <f t="shared" si="146"/>
        <v>0</v>
      </c>
      <c r="HZ13" s="147">
        <f t="shared" si="146"/>
        <v>0</v>
      </c>
      <c r="IA13" s="147">
        <f t="shared" si="146"/>
        <v>0</v>
      </c>
      <c r="IB13" s="147">
        <f>SUM(IB8:IB11)</f>
        <v>9</v>
      </c>
      <c r="IC13" s="147">
        <f t="shared" ref="IC13:IG13" si="147">SUM(IC8:IC11)</f>
        <v>9</v>
      </c>
      <c r="ID13" s="147">
        <f t="shared" si="147"/>
        <v>9</v>
      </c>
      <c r="IE13" s="147">
        <f t="shared" si="147"/>
        <v>14</v>
      </c>
      <c r="IF13" s="147">
        <f t="shared" si="147"/>
        <v>14</v>
      </c>
      <c r="IG13" s="189">
        <f t="shared" si="147"/>
        <v>14</v>
      </c>
      <c r="IK13" s="180"/>
      <c r="IL13" s="180"/>
      <c r="IN13" s="180"/>
      <c r="IO13" s="180"/>
      <c r="IQ13" s="180"/>
      <c r="IR13" s="180"/>
      <c r="IS13" s="180"/>
      <c r="IT13" s="180"/>
      <c r="IY13" s="180"/>
      <c r="IZ13" s="180"/>
      <c r="JB13" s="180"/>
      <c r="JC13" s="180"/>
    </row>
    <row r="14" spans="1:263" s="20" customFormat="1" ht="14" customHeight="1" thickBot="1">
      <c r="A14" s="231">
        <f>IF(details!A14="","",details!A14)</f>
        <v>8</v>
      </c>
      <c r="B14" s="425" t="str">
        <f>IF(details!B14="","",details!B14)</f>
        <v>OBC</v>
      </c>
      <c r="C14" s="425" t="str">
        <f>IF(details!C14="","",details!C14)</f>
        <v>B</v>
      </c>
      <c r="D14" s="136">
        <f>IF(details!D14="","",details!D14)</f>
        <v>808</v>
      </c>
      <c r="E14" s="136" t="str">
        <f>IF(details!E14="","",details!E14)</f>
        <v/>
      </c>
      <c r="F14" s="425">
        <f>IF(details!F14="","",details!F14)</f>
        <v>1056</v>
      </c>
      <c r="G14" s="698">
        <f>IF(details!G14="","",details!G14)</f>
        <v>41467</v>
      </c>
      <c r="H14" s="698">
        <f>IF(details!H14="","",details!H14)</f>
        <v>37067</v>
      </c>
      <c r="I14" s="220" t="str">
        <f>IF(details!CQ14="","",details!CQ14)</f>
        <v>iPphl twu] nks gtkj ,d</v>
      </c>
      <c r="J14" s="137" t="str">
        <f>IF(details!J14="","",details!J14)</f>
        <v>v 008</v>
      </c>
      <c r="K14" s="137" t="str">
        <f>IF(details!K14="","",details!K14)</f>
        <v>c 008</v>
      </c>
      <c r="L14" s="137" t="str">
        <f>IF(details!L14="","",details!L14)</f>
        <v>l 008</v>
      </c>
      <c r="M14" s="425">
        <f>IF(details!R14="","",details!R14)</f>
        <v>5</v>
      </c>
      <c r="N14" s="425">
        <f>IF(details!S14="","",details!S14)</f>
        <v>5</v>
      </c>
      <c r="O14" s="425">
        <f t="shared" si="23"/>
        <v>10</v>
      </c>
      <c r="P14" s="425">
        <f>IF(details!T14="","",details!T14)</f>
        <v>5</v>
      </c>
      <c r="Q14" s="425">
        <f>IF(details!U14="","",details!U14)</f>
        <v>5</v>
      </c>
      <c r="R14" s="425">
        <f t="shared" si="24"/>
        <v>10</v>
      </c>
      <c r="S14" s="425">
        <f>IF(details!V14="","",details!V14)</f>
        <v>5</v>
      </c>
      <c r="T14" s="425">
        <f>IF(details!W14="","",details!W14)</f>
        <v>5</v>
      </c>
      <c r="U14" s="425">
        <f t="shared" si="25"/>
        <v>10</v>
      </c>
      <c r="V14" s="138">
        <f t="shared" si="26"/>
        <v>30</v>
      </c>
      <c r="W14" s="425">
        <f>IF(details!X14="","",details!X14)</f>
        <v>9</v>
      </c>
      <c r="X14" s="425">
        <f>IF(details!Y14="","",details!Y14)</f>
        <v>14</v>
      </c>
      <c r="Y14" s="138">
        <f t="shared" si="27"/>
        <v>23</v>
      </c>
      <c r="Z14" s="139">
        <f t="shared" si="28"/>
        <v>53</v>
      </c>
      <c r="AA14" s="425">
        <f>IF(details!Z14="","",details!Z14)</f>
        <v>33</v>
      </c>
      <c r="AB14" s="425">
        <f>IF(details!AA14="","",details!AA14)</f>
        <v>24</v>
      </c>
      <c r="AC14" s="428">
        <f t="shared" si="29"/>
        <v>57</v>
      </c>
      <c r="AD14" s="136">
        <f t="shared" si="30"/>
        <v>110</v>
      </c>
      <c r="AE14" s="140">
        <f t="shared" si="31"/>
        <v>55</v>
      </c>
      <c r="AF14" s="429" t="str">
        <f t="shared" si="32"/>
        <v>C</v>
      </c>
      <c r="AG14" s="141">
        <f t="shared" si="0"/>
        <v>200</v>
      </c>
      <c r="AH14" s="141">
        <f t="shared" si="33"/>
        <v>0</v>
      </c>
      <c r="AI14" s="425">
        <f>IF(details!AB14="","",details!AB14)</f>
        <v>3</v>
      </c>
      <c r="AJ14" s="425">
        <f>IF(details!AC14="","",details!AC14)</f>
        <v>3</v>
      </c>
      <c r="AK14" s="425">
        <f t="shared" si="34"/>
        <v>6</v>
      </c>
      <c r="AL14" s="425">
        <f>IF(details!AD14="","",details!AD14)</f>
        <v>3</v>
      </c>
      <c r="AM14" s="425">
        <f>IF(details!AE14="","",details!AE14)</f>
        <v>3</v>
      </c>
      <c r="AN14" s="425">
        <f t="shared" si="35"/>
        <v>6</v>
      </c>
      <c r="AO14" s="425">
        <f>IF(details!AF14="","",details!AF14)</f>
        <v>4</v>
      </c>
      <c r="AP14" s="425">
        <f>IF(details!AG14="","",details!AG14)</f>
        <v>4</v>
      </c>
      <c r="AQ14" s="425">
        <f t="shared" si="36"/>
        <v>8</v>
      </c>
      <c r="AR14" s="138">
        <f t="shared" si="37"/>
        <v>20</v>
      </c>
      <c r="AS14" s="425">
        <f>IF(details!AH14="","",details!AH14)</f>
        <v>13</v>
      </c>
      <c r="AT14" s="425">
        <f>IF(details!AI14="","",details!AI14)</f>
        <v>14</v>
      </c>
      <c r="AU14" s="138">
        <f t="shared" si="38"/>
        <v>27</v>
      </c>
      <c r="AV14" s="139">
        <f t="shared" si="39"/>
        <v>47</v>
      </c>
      <c r="AW14" s="425">
        <f>IF(details!AJ14="","",details!AJ14)</f>
        <v>20</v>
      </c>
      <c r="AX14" s="425">
        <f>IF(details!AK14="","",details!AK14)</f>
        <v>24</v>
      </c>
      <c r="AY14" s="428">
        <f t="shared" si="40"/>
        <v>44</v>
      </c>
      <c r="AZ14" s="136">
        <f t="shared" si="41"/>
        <v>91</v>
      </c>
      <c r="BA14" s="140">
        <f t="shared" si="42"/>
        <v>46</v>
      </c>
      <c r="BB14" s="429" t="str">
        <f t="shared" si="43"/>
        <v>D</v>
      </c>
      <c r="BC14" s="141">
        <f t="shared" si="1"/>
        <v>200</v>
      </c>
      <c r="BD14" s="141">
        <f t="shared" si="44"/>
        <v>0</v>
      </c>
      <c r="BE14" s="123" t="str">
        <f>IF(D14="","",details!AL14)</f>
        <v>u</v>
      </c>
      <c r="BF14" s="425">
        <f>IF(details!AM14="","",details!AM14)</f>
        <v>2</v>
      </c>
      <c r="BG14" s="425">
        <f>IF(details!AN14="","",details!AN14)</f>
        <v>4</v>
      </c>
      <c r="BH14" s="425">
        <f t="shared" si="45"/>
        <v>6</v>
      </c>
      <c r="BI14" s="425">
        <f>IF(details!AO14="","",details!AO14)</f>
        <v>4</v>
      </c>
      <c r="BJ14" s="425">
        <f>IF(details!AP14="","",details!AP14)</f>
        <v>3</v>
      </c>
      <c r="BK14" s="425">
        <f t="shared" si="46"/>
        <v>7</v>
      </c>
      <c r="BL14" s="425">
        <f>IF(details!AQ14="","",details!AQ14)</f>
        <v>4</v>
      </c>
      <c r="BM14" s="425">
        <f>IF(details!AR14="","",details!AR14)</f>
        <v>4</v>
      </c>
      <c r="BN14" s="425">
        <f t="shared" si="47"/>
        <v>8</v>
      </c>
      <c r="BO14" s="138">
        <f t="shared" si="48"/>
        <v>21</v>
      </c>
      <c r="BP14" s="425">
        <f>IF(details!AS14="","",details!AS14)</f>
        <v>19</v>
      </c>
      <c r="BQ14" s="425">
        <f>IF(details!AT14="","",details!AT14)</f>
        <v>12</v>
      </c>
      <c r="BR14" s="138">
        <f t="shared" si="49"/>
        <v>31</v>
      </c>
      <c r="BS14" s="139">
        <f t="shared" si="50"/>
        <v>52</v>
      </c>
      <c r="BT14" s="425">
        <f>IF(details!AU14="","",details!AU14)</f>
        <v>23</v>
      </c>
      <c r="BU14" s="425">
        <f>IF(details!AV14="","",details!AV14)</f>
        <v>24</v>
      </c>
      <c r="BV14" s="428">
        <f t="shared" si="51"/>
        <v>47</v>
      </c>
      <c r="BW14" s="136">
        <f t="shared" si="52"/>
        <v>99</v>
      </c>
      <c r="BX14" s="140">
        <f t="shared" si="53"/>
        <v>50</v>
      </c>
      <c r="BY14" s="429" t="str">
        <f t="shared" si="54"/>
        <v>D</v>
      </c>
      <c r="BZ14" s="141">
        <f t="shared" si="2"/>
        <v>200</v>
      </c>
      <c r="CA14" s="141">
        <f t="shared" si="55"/>
        <v>0</v>
      </c>
      <c r="CB14" s="425">
        <f>IF(details!AW14="","",details!AW14)</f>
        <v>5</v>
      </c>
      <c r="CC14" s="425">
        <f>IF(details!AX14="","",details!AX14)</f>
        <v>4</v>
      </c>
      <c r="CD14" s="425">
        <f t="shared" si="56"/>
        <v>9</v>
      </c>
      <c r="CE14" s="425">
        <f>IF(details!AY14="","",details!AY14)</f>
        <v>1</v>
      </c>
      <c r="CF14" s="425">
        <f>IF(details!AZ14="","",details!AZ14)</f>
        <v>3</v>
      </c>
      <c r="CG14" s="425">
        <f t="shared" si="57"/>
        <v>4</v>
      </c>
      <c r="CH14" s="425">
        <f>IF(details!BA14="","",details!BA14)</f>
        <v>4</v>
      </c>
      <c r="CI14" s="425">
        <f>IF(details!BB14="","",details!BB14)</f>
        <v>3</v>
      </c>
      <c r="CJ14" s="425">
        <f t="shared" si="58"/>
        <v>7</v>
      </c>
      <c r="CK14" s="138">
        <f t="shared" si="59"/>
        <v>20</v>
      </c>
      <c r="CL14" s="425">
        <f>IF(details!BC14="","",details!BC14)</f>
        <v>17</v>
      </c>
      <c r="CM14" s="425">
        <f>IF(details!BD14="","",details!BD14)</f>
        <v>15</v>
      </c>
      <c r="CN14" s="138">
        <f t="shared" si="60"/>
        <v>32</v>
      </c>
      <c r="CO14" s="139">
        <f t="shared" si="61"/>
        <v>52</v>
      </c>
      <c r="CP14" s="425">
        <f>IF(details!BE14="","",details!BE14)</f>
        <v>28</v>
      </c>
      <c r="CQ14" s="425">
        <f>IF(details!BF14="","",details!BF14)</f>
        <v>24</v>
      </c>
      <c r="CR14" s="428">
        <f t="shared" si="62"/>
        <v>52</v>
      </c>
      <c r="CS14" s="136">
        <f t="shared" si="63"/>
        <v>104</v>
      </c>
      <c r="CT14" s="140">
        <f t="shared" si="64"/>
        <v>52</v>
      </c>
      <c r="CU14" s="429" t="str">
        <f t="shared" si="65"/>
        <v>C</v>
      </c>
      <c r="CV14" s="141">
        <f t="shared" si="3"/>
        <v>200</v>
      </c>
      <c r="CW14" s="141">
        <f t="shared" si="66"/>
        <v>0</v>
      </c>
      <c r="CX14" s="425">
        <f>IF(details!BG14="","",details!BG14)</f>
        <v>2</v>
      </c>
      <c r="CY14" s="425">
        <f>IF(details!BH14="","",details!BH14)</f>
        <v>2</v>
      </c>
      <c r="CZ14" s="425">
        <f t="shared" si="67"/>
        <v>4</v>
      </c>
      <c r="DA14" s="425">
        <f>IF(details!BI14="","",details!BI14)</f>
        <v>5</v>
      </c>
      <c r="DB14" s="425">
        <f>IF(details!BJ14="","",details!BJ14)</f>
        <v>5</v>
      </c>
      <c r="DC14" s="425">
        <f t="shared" si="68"/>
        <v>10</v>
      </c>
      <c r="DD14" s="425">
        <f>IF(details!BK14="","",details!BK14)</f>
        <v>3</v>
      </c>
      <c r="DE14" s="425">
        <f>IF(details!BL14="","",details!BL14)</f>
        <v>3</v>
      </c>
      <c r="DF14" s="425">
        <f t="shared" si="69"/>
        <v>6</v>
      </c>
      <c r="DG14" s="138">
        <f t="shared" si="70"/>
        <v>20</v>
      </c>
      <c r="DH14" s="425">
        <f>IF(details!BM14="","",details!BM14)</f>
        <v>15</v>
      </c>
      <c r="DI14" s="425">
        <f>IF(details!BN14="","",details!BN14)</f>
        <v>14</v>
      </c>
      <c r="DJ14" s="138">
        <f t="shared" si="71"/>
        <v>29</v>
      </c>
      <c r="DK14" s="139">
        <f t="shared" si="72"/>
        <v>49</v>
      </c>
      <c r="DL14" s="425">
        <f>IF(details!BO14="","",details!BO14)</f>
        <v>24</v>
      </c>
      <c r="DM14" s="425">
        <f>IF(details!BP14="","",details!BP14)</f>
        <v>24</v>
      </c>
      <c r="DN14" s="428">
        <f t="shared" si="73"/>
        <v>48</v>
      </c>
      <c r="DO14" s="136">
        <f t="shared" si="74"/>
        <v>97</v>
      </c>
      <c r="DP14" s="140">
        <f t="shared" si="75"/>
        <v>49</v>
      </c>
      <c r="DQ14" s="429" t="str">
        <f t="shared" si="76"/>
        <v>D</v>
      </c>
      <c r="DR14" s="141">
        <f t="shared" si="4"/>
        <v>200</v>
      </c>
      <c r="DS14" s="141">
        <f t="shared" si="77"/>
        <v>0</v>
      </c>
      <c r="DT14" s="425">
        <f>IF(details!BQ14="","",details!BQ14)</f>
        <v>0</v>
      </c>
      <c r="DU14" s="425">
        <f>IF(details!BR14="","",details!BR14)</f>
        <v>3</v>
      </c>
      <c r="DV14" s="425">
        <f t="shared" si="78"/>
        <v>3</v>
      </c>
      <c r="DW14" s="425">
        <f>IF(details!BS14="","",details!BS14)</f>
        <v>3</v>
      </c>
      <c r="DX14" s="425">
        <f>IF(details!BT14="","",details!BT14)</f>
        <v>4</v>
      </c>
      <c r="DY14" s="425">
        <f t="shared" si="79"/>
        <v>7</v>
      </c>
      <c r="DZ14" s="425">
        <f>IF(details!BU14="","",details!BU14)</f>
        <v>4</v>
      </c>
      <c r="EA14" s="425">
        <f>IF(details!BV14="","",details!BV14)</f>
        <v>4</v>
      </c>
      <c r="EB14" s="425">
        <f t="shared" si="80"/>
        <v>8</v>
      </c>
      <c r="EC14" s="138">
        <f t="shared" si="81"/>
        <v>18</v>
      </c>
      <c r="ED14" s="425">
        <f>IF(details!BW14="","",details!BW14)</f>
        <v>14</v>
      </c>
      <c r="EE14" s="425">
        <f>IF(details!BX14="","",details!BX14)</f>
        <v>14</v>
      </c>
      <c r="EF14" s="138">
        <f t="shared" si="82"/>
        <v>28</v>
      </c>
      <c r="EG14" s="139">
        <f t="shared" si="83"/>
        <v>46</v>
      </c>
      <c r="EH14" s="425">
        <f>IF(details!BY14="","",details!BY14)</f>
        <v>20</v>
      </c>
      <c r="EI14" s="425">
        <f>IF(details!BZ14="","",details!BZ14)</f>
        <v>24</v>
      </c>
      <c r="EJ14" s="428">
        <f t="shared" si="84"/>
        <v>44</v>
      </c>
      <c r="EK14" s="136">
        <f t="shared" si="85"/>
        <v>90</v>
      </c>
      <c r="EL14" s="140">
        <f t="shared" si="86"/>
        <v>45</v>
      </c>
      <c r="EM14" s="429" t="str">
        <f t="shared" si="87"/>
        <v>D</v>
      </c>
      <c r="EN14" s="141">
        <f t="shared" si="5"/>
        <v>200</v>
      </c>
      <c r="EO14" s="141">
        <f t="shared" si="88"/>
        <v>0</v>
      </c>
      <c r="EP14" s="425">
        <f>IF(details!CA14="","",details!CA14)</f>
        <v>16</v>
      </c>
      <c r="EQ14" s="425">
        <f>IF(details!CB14="","",details!CB14)</f>
        <v>15</v>
      </c>
      <c r="ER14" s="425">
        <f>IF(details!CC14="","",details!CC14)</f>
        <v>16</v>
      </c>
      <c r="ES14" s="425">
        <f>IF(details!CD14="","",details!CD14)</f>
        <v>15</v>
      </c>
      <c r="ET14" s="425">
        <f>IF(details!CE14="","",details!CE14)</f>
        <v>15</v>
      </c>
      <c r="EU14" s="429">
        <f t="shared" si="89"/>
        <v>77</v>
      </c>
      <c r="EV14" s="429">
        <f t="shared" si="90"/>
        <v>77</v>
      </c>
      <c r="EW14" s="429" t="str">
        <f t="shared" si="91"/>
        <v>B</v>
      </c>
      <c r="EX14" s="141">
        <f t="shared" si="7"/>
        <v>100</v>
      </c>
      <c r="EY14" s="141">
        <f t="shared" si="92"/>
        <v>0</v>
      </c>
      <c r="EZ14" s="425">
        <f>IF(details!CF14="","",details!CF14)</f>
        <v>20</v>
      </c>
      <c r="FA14" s="425">
        <f>IF(details!CG14="","",details!CG14)</f>
        <v>20</v>
      </c>
      <c r="FB14" s="425">
        <f>IF(details!CH14="","",details!CH14)</f>
        <v>20</v>
      </c>
      <c r="FC14" s="425">
        <f>IF(details!CI14="","",details!CI14)</f>
        <v>20</v>
      </c>
      <c r="FD14" s="425">
        <f>IF(details!CJ14="","",details!CJ14)</f>
        <v>20</v>
      </c>
      <c r="FE14" s="429">
        <f t="shared" si="93"/>
        <v>100</v>
      </c>
      <c r="FF14" s="429">
        <f t="shared" si="94"/>
        <v>100</v>
      </c>
      <c r="FG14" s="429" t="str">
        <f t="shared" si="95"/>
        <v>A</v>
      </c>
      <c r="FH14" s="141">
        <f t="shared" si="10"/>
        <v>100</v>
      </c>
      <c r="FI14" s="141">
        <f t="shared" si="96"/>
        <v>0</v>
      </c>
      <c r="FJ14" s="425">
        <f>IF(details!CK14="","",details!CK14)</f>
        <v>16</v>
      </c>
      <c r="FK14" s="425">
        <f>IF(details!CL14="","",details!CL14)</f>
        <v>15</v>
      </c>
      <c r="FL14" s="425">
        <f>IF(details!CM14="","",details!CM14)</f>
        <v>15</v>
      </c>
      <c r="FM14" s="425">
        <f>IF(details!CN14="","",details!CN14)</f>
        <v>15</v>
      </c>
      <c r="FN14" s="425">
        <f>IF(details!CO14="","",details!CO14)</f>
        <v>15</v>
      </c>
      <c r="FO14" s="429">
        <f t="shared" si="97"/>
        <v>76</v>
      </c>
      <c r="FP14" s="429">
        <f t="shared" si="98"/>
        <v>76</v>
      </c>
      <c r="FQ14" s="429" t="str">
        <f t="shared" si="99"/>
        <v>B</v>
      </c>
      <c r="FR14" s="141">
        <f t="shared" si="13"/>
        <v>100</v>
      </c>
      <c r="FS14" s="354">
        <f t="shared" si="100"/>
        <v>0</v>
      </c>
      <c r="FT14" s="361">
        <f t="shared" si="101"/>
        <v>200</v>
      </c>
      <c r="FU14" s="422">
        <f t="shared" si="102"/>
        <v>110</v>
      </c>
      <c r="FV14" s="422" t="str">
        <f t="shared" si="103"/>
        <v>C</v>
      </c>
      <c r="FW14" s="422">
        <f t="shared" si="104"/>
        <v>200</v>
      </c>
      <c r="FX14" s="422">
        <f t="shared" si="105"/>
        <v>91</v>
      </c>
      <c r="FY14" s="422" t="str">
        <f t="shared" si="106"/>
        <v>D</v>
      </c>
      <c r="FZ14" s="422">
        <f t="shared" si="107"/>
        <v>200</v>
      </c>
      <c r="GA14" s="142">
        <f t="shared" si="108"/>
        <v>99</v>
      </c>
      <c r="GB14" s="142" t="str">
        <f t="shared" si="109"/>
        <v>D</v>
      </c>
      <c r="GC14" s="422" t="str">
        <f t="shared" si="110"/>
        <v/>
      </c>
      <c r="GD14" s="422" t="str">
        <f t="shared" si="111"/>
        <v>D</v>
      </c>
      <c r="GE14" s="422" t="str">
        <f t="shared" si="112"/>
        <v/>
      </c>
      <c r="GF14" s="422" t="str">
        <f t="shared" si="113"/>
        <v/>
      </c>
      <c r="GG14" s="422" t="str">
        <f t="shared" si="114"/>
        <v/>
      </c>
      <c r="GH14" s="422">
        <f t="shared" si="115"/>
        <v>200</v>
      </c>
      <c r="GI14" s="422">
        <f t="shared" si="116"/>
        <v>104</v>
      </c>
      <c r="GJ14" s="422" t="str">
        <f t="shared" si="117"/>
        <v>C</v>
      </c>
      <c r="GK14" s="422">
        <f t="shared" si="118"/>
        <v>200</v>
      </c>
      <c r="GL14" s="422">
        <f t="shared" si="119"/>
        <v>97</v>
      </c>
      <c r="GM14" s="422" t="str">
        <f t="shared" si="120"/>
        <v>D</v>
      </c>
      <c r="GN14" s="422">
        <f t="shared" si="121"/>
        <v>200</v>
      </c>
      <c r="GO14" s="422">
        <f t="shared" si="122"/>
        <v>90</v>
      </c>
      <c r="GP14" s="422" t="str">
        <f t="shared" si="123"/>
        <v>D</v>
      </c>
      <c r="GQ14" s="422">
        <f t="shared" si="124"/>
        <v>100</v>
      </c>
      <c r="GR14" s="422">
        <f t="shared" si="125"/>
        <v>77</v>
      </c>
      <c r="GS14" s="422" t="str">
        <f t="shared" si="126"/>
        <v>B</v>
      </c>
      <c r="GT14" s="143">
        <f t="shared" si="127"/>
        <v>100</v>
      </c>
      <c r="GU14" s="143">
        <f t="shared" si="128"/>
        <v>100</v>
      </c>
      <c r="GV14" s="143" t="str">
        <f t="shared" si="129"/>
        <v>A</v>
      </c>
      <c r="GW14" s="143">
        <f t="shared" si="130"/>
        <v>100</v>
      </c>
      <c r="GX14" s="143">
        <f t="shared" si="131"/>
        <v>76</v>
      </c>
      <c r="GY14" s="143" t="str">
        <f t="shared" si="132"/>
        <v>B</v>
      </c>
      <c r="GZ14" s="353">
        <f t="shared" si="133"/>
        <v>0</v>
      </c>
      <c r="HA14" s="353">
        <f t="shared" si="134"/>
        <v>0</v>
      </c>
      <c r="HB14" s="353">
        <f t="shared" si="135"/>
        <v>4</v>
      </c>
      <c r="HC14" s="353">
        <f t="shared" si="136"/>
        <v>0</v>
      </c>
      <c r="HD14" s="426" t="str">
        <f t="shared" si="137"/>
        <v>mRrh.kZ</v>
      </c>
      <c r="HE14" s="362">
        <f t="shared" si="138"/>
        <v>1200</v>
      </c>
      <c r="HF14" s="362">
        <f t="shared" si="139"/>
        <v>591</v>
      </c>
      <c r="HG14" s="363">
        <f t="shared" si="140"/>
        <v>49.25</v>
      </c>
      <c r="HH14" s="399">
        <f t="shared" si="141"/>
        <v>49.25</v>
      </c>
      <c r="HI14" s="400">
        <f t="shared" si="142"/>
        <v>4.9999999999999964</v>
      </c>
      <c r="HJ14" s="136" t="str">
        <f t="shared" si="143"/>
        <v>D</v>
      </c>
      <c r="HK14" s="358" t="str">
        <f>details!EP14</f>
        <v/>
      </c>
      <c r="HL14" s="227" t="str">
        <f>details!EQ14</f>
        <v/>
      </c>
      <c r="HM14" s="406" t="str">
        <f t="shared" si="144"/>
        <v/>
      </c>
      <c r="HN14" s="233" t="str">
        <f>IF(details!CP14="","",details!CP14)</f>
        <v/>
      </c>
      <c r="HS14" s="178" t="s">
        <v>5</v>
      </c>
      <c r="HT14" s="175">
        <f t="shared" ref="HT14" si="148">HT13/HT7*100</f>
        <v>100</v>
      </c>
      <c r="HU14" s="175" t="e">
        <f t="shared" ref="HU14:IB14" si="149">HU13/HU7*100</f>
        <v>#REF!</v>
      </c>
      <c r="HV14" s="175">
        <f t="shared" si="149"/>
        <v>100</v>
      </c>
      <c r="HW14" s="175">
        <f t="shared" si="149"/>
        <v>100</v>
      </c>
      <c r="HX14" s="175">
        <f t="shared" si="149"/>
        <v>100</v>
      </c>
      <c r="HY14" s="175" t="e">
        <f t="shared" si="149"/>
        <v>#DIV/0!</v>
      </c>
      <c r="HZ14" s="175" t="e">
        <f t="shared" si="149"/>
        <v>#DIV/0!</v>
      </c>
      <c r="IA14" s="175" t="e">
        <f t="shared" si="149"/>
        <v>#DIV/0!</v>
      </c>
      <c r="IB14" s="175">
        <f t="shared" si="149"/>
        <v>100</v>
      </c>
      <c r="IC14" s="175">
        <f t="shared" ref="IC14:IG14" si="150">IC13/IC7*100</f>
        <v>100</v>
      </c>
      <c r="ID14" s="175">
        <f t="shared" si="150"/>
        <v>100</v>
      </c>
      <c r="IE14" s="175">
        <f t="shared" si="150"/>
        <v>100</v>
      </c>
      <c r="IF14" s="175">
        <f t="shared" si="150"/>
        <v>100</v>
      </c>
      <c r="IG14" s="297">
        <f t="shared" si="150"/>
        <v>100</v>
      </c>
      <c r="IK14" s="180"/>
      <c r="IL14" s="180"/>
      <c r="IN14" s="180"/>
      <c r="IO14" s="180"/>
      <c r="IQ14" s="180"/>
      <c r="IR14" s="180"/>
      <c r="IS14" s="180"/>
      <c r="IT14" s="180"/>
      <c r="IY14" s="180"/>
      <c r="IZ14" s="180"/>
      <c r="JB14" s="180"/>
      <c r="JC14" s="180"/>
    </row>
    <row r="15" spans="1:263" s="20" customFormat="1" ht="14" customHeight="1">
      <c r="A15" s="231">
        <f>IF(details!A15="","",details!A15)</f>
        <v>9</v>
      </c>
      <c r="B15" s="425" t="str">
        <f>IF(details!B15="","",details!B15)</f>
        <v>GEN</v>
      </c>
      <c r="C15" s="425" t="str">
        <f>IF(details!C15="","",details!C15)</f>
        <v>G</v>
      </c>
      <c r="D15" s="136">
        <f>IF(details!D15="","",details!D15)</f>
        <v>809</v>
      </c>
      <c r="E15" s="136" t="str">
        <f>IF(details!E15="","",details!E15)</f>
        <v/>
      </c>
      <c r="F15" s="425">
        <f>IF(details!F15="","",details!F15)</f>
        <v>973</v>
      </c>
      <c r="G15" s="698">
        <f>IF(details!G15="","",details!G15)</f>
        <v>41114</v>
      </c>
      <c r="H15" s="698">
        <f>IF(details!H15="","",details!H15)</f>
        <v>36693</v>
      </c>
      <c r="I15" s="220" t="str">
        <f>IF(details!CQ15="","",details!CQ15)</f>
        <v xml:space="preserve">lksyg twu] nks gtkj </v>
      </c>
      <c r="J15" s="137" t="str">
        <f>IF(details!J15="","",details!J15)</f>
        <v>v 009</v>
      </c>
      <c r="K15" s="137" t="str">
        <f>IF(details!K15="","",details!K15)</f>
        <v>c 009</v>
      </c>
      <c r="L15" s="137" t="str">
        <f>IF(details!L15="","",details!L15)</f>
        <v>l 009</v>
      </c>
      <c r="M15" s="425">
        <f>IF(details!R15="","",details!R15)</f>
        <v>5</v>
      </c>
      <c r="N15" s="425">
        <f>IF(details!S15="","",details!S15)</f>
        <v>5</v>
      </c>
      <c r="O15" s="425">
        <f t="shared" si="23"/>
        <v>10</v>
      </c>
      <c r="P15" s="425">
        <f>IF(details!T15="","",details!T15)</f>
        <v>5</v>
      </c>
      <c r="Q15" s="425">
        <f>IF(details!U15="","",details!U15)</f>
        <v>5</v>
      </c>
      <c r="R15" s="425">
        <f t="shared" si="24"/>
        <v>10</v>
      </c>
      <c r="S15" s="425">
        <f>IF(details!V15="","",details!V15)</f>
        <v>5</v>
      </c>
      <c r="T15" s="425">
        <f>IF(details!W15="","",details!W15)</f>
        <v>5</v>
      </c>
      <c r="U15" s="425">
        <f t="shared" si="25"/>
        <v>10</v>
      </c>
      <c r="V15" s="138">
        <f t="shared" si="26"/>
        <v>30</v>
      </c>
      <c r="W15" s="425">
        <f>IF(details!X15="","",details!X15)</f>
        <v>44</v>
      </c>
      <c r="X15" s="425">
        <f>IF(details!Y15="","",details!Y15)</f>
        <v>17</v>
      </c>
      <c r="Y15" s="138">
        <f t="shared" si="27"/>
        <v>61</v>
      </c>
      <c r="Z15" s="139">
        <f t="shared" si="28"/>
        <v>91</v>
      </c>
      <c r="AA15" s="425">
        <f>IF(details!Z15="","",details!Z15)</f>
        <v>58</v>
      </c>
      <c r="AB15" s="425">
        <f>IF(details!AA15="","",details!AA15)</f>
        <v>25</v>
      </c>
      <c r="AC15" s="428">
        <f t="shared" si="29"/>
        <v>83</v>
      </c>
      <c r="AD15" s="136">
        <f t="shared" si="30"/>
        <v>174</v>
      </c>
      <c r="AE15" s="140">
        <f t="shared" si="31"/>
        <v>87</v>
      </c>
      <c r="AF15" s="429" t="str">
        <f t="shared" si="32"/>
        <v>A</v>
      </c>
      <c r="AG15" s="141">
        <f t="shared" si="0"/>
        <v>200</v>
      </c>
      <c r="AH15" s="141">
        <f t="shared" si="33"/>
        <v>0</v>
      </c>
      <c r="AI15" s="425">
        <f>IF(details!AB15="","",details!AB15)</f>
        <v>3</v>
      </c>
      <c r="AJ15" s="425">
        <f>IF(details!AC15="","",details!AC15)</f>
        <v>3</v>
      </c>
      <c r="AK15" s="425">
        <f t="shared" si="34"/>
        <v>6</v>
      </c>
      <c r="AL15" s="425">
        <f>IF(details!AD15="","",details!AD15)</f>
        <v>3</v>
      </c>
      <c r="AM15" s="425">
        <f>IF(details!AE15="","",details!AE15)</f>
        <v>3</v>
      </c>
      <c r="AN15" s="425">
        <f t="shared" si="35"/>
        <v>6</v>
      </c>
      <c r="AO15" s="425">
        <f>IF(details!AF15="","",details!AF15)</f>
        <v>5</v>
      </c>
      <c r="AP15" s="425">
        <f>IF(details!AG15="","",details!AG15)</f>
        <v>5</v>
      </c>
      <c r="AQ15" s="425">
        <f t="shared" si="36"/>
        <v>10</v>
      </c>
      <c r="AR15" s="138">
        <f t="shared" si="37"/>
        <v>22</v>
      </c>
      <c r="AS15" s="425">
        <f>IF(details!AH15="","",details!AH15)</f>
        <v>12</v>
      </c>
      <c r="AT15" s="425">
        <f>IF(details!AI15="","",details!AI15)</f>
        <v>18</v>
      </c>
      <c r="AU15" s="138">
        <f t="shared" si="38"/>
        <v>30</v>
      </c>
      <c r="AV15" s="139">
        <f t="shared" si="39"/>
        <v>52</v>
      </c>
      <c r="AW15" s="425">
        <f>IF(details!AJ15="","",details!AJ15)</f>
        <v>45</v>
      </c>
      <c r="AX15" s="425">
        <f>IF(details!AK15="","",details!AK15)</f>
        <v>25</v>
      </c>
      <c r="AY15" s="428">
        <f t="shared" si="40"/>
        <v>70</v>
      </c>
      <c r="AZ15" s="136">
        <f t="shared" si="41"/>
        <v>122</v>
      </c>
      <c r="BA15" s="140">
        <f t="shared" si="42"/>
        <v>61</v>
      </c>
      <c r="BB15" s="429" t="str">
        <f t="shared" si="43"/>
        <v>C</v>
      </c>
      <c r="BC15" s="141">
        <f t="shared" si="1"/>
        <v>200</v>
      </c>
      <c r="BD15" s="141">
        <f t="shared" si="44"/>
        <v>0</v>
      </c>
      <c r="BE15" s="123" t="str">
        <f>IF(D15="","",details!AL15)</f>
        <v>u</v>
      </c>
      <c r="BF15" s="425">
        <f>IF(details!AM15="","",details!AM15)</f>
        <v>4</v>
      </c>
      <c r="BG15" s="425">
        <f>IF(details!AN15="","",details!AN15)</f>
        <v>4</v>
      </c>
      <c r="BH15" s="425">
        <f t="shared" si="45"/>
        <v>8</v>
      </c>
      <c r="BI15" s="425">
        <f>IF(details!AO15="","",details!AO15)</f>
        <v>5</v>
      </c>
      <c r="BJ15" s="425">
        <f>IF(details!AP15="","",details!AP15)</f>
        <v>5</v>
      </c>
      <c r="BK15" s="425">
        <f t="shared" si="46"/>
        <v>10</v>
      </c>
      <c r="BL15" s="425">
        <f>IF(details!AQ15="","",details!AQ15)</f>
        <v>5</v>
      </c>
      <c r="BM15" s="425">
        <f>IF(details!AR15="","",details!AR15)</f>
        <v>5</v>
      </c>
      <c r="BN15" s="425">
        <f t="shared" si="47"/>
        <v>10</v>
      </c>
      <c r="BO15" s="138">
        <f t="shared" si="48"/>
        <v>28</v>
      </c>
      <c r="BP15" s="425">
        <f>IF(details!AS15="","",details!AS15)</f>
        <v>35</v>
      </c>
      <c r="BQ15" s="425">
        <f>IF(details!AT15="","",details!AT15)</f>
        <v>16</v>
      </c>
      <c r="BR15" s="138">
        <f t="shared" si="49"/>
        <v>51</v>
      </c>
      <c r="BS15" s="139">
        <f t="shared" si="50"/>
        <v>79</v>
      </c>
      <c r="BT15" s="425">
        <f>IF(details!AU15="","",details!AU15)</f>
        <v>43</v>
      </c>
      <c r="BU15" s="425">
        <f>IF(details!AV15="","",details!AV15)</f>
        <v>25</v>
      </c>
      <c r="BV15" s="428">
        <f t="shared" si="51"/>
        <v>68</v>
      </c>
      <c r="BW15" s="136">
        <f t="shared" si="52"/>
        <v>147</v>
      </c>
      <c r="BX15" s="140">
        <f t="shared" si="53"/>
        <v>74</v>
      </c>
      <c r="BY15" s="429" t="str">
        <f t="shared" si="54"/>
        <v>B</v>
      </c>
      <c r="BZ15" s="141">
        <f t="shared" si="2"/>
        <v>200</v>
      </c>
      <c r="CA15" s="141">
        <f t="shared" si="55"/>
        <v>0</v>
      </c>
      <c r="CB15" s="425">
        <f>IF(details!AW15="","",details!AW15)</f>
        <v>5</v>
      </c>
      <c r="CC15" s="425">
        <f>IF(details!AX15="","",details!AX15)</f>
        <v>4</v>
      </c>
      <c r="CD15" s="425">
        <f t="shared" si="56"/>
        <v>9</v>
      </c>
      <c r="CE15" s="425">
        <f>IF(details!AY15="","",details!AY15)</f>
        <v>2</v>
      </c>
      <c r="CF15" s="425">
        <f>IF(details!AZ15="","",details!AZ15)</f>
        <v>4</v>
      </c>
      <c r="CG15" s="425">
        <f t="shared" si="57"/>
        <v>6</v>
      </c>
      <c r="CH15" s="425">
        <f>IF(details!BA15="","",details!BA15)</f>
        <v>4</v>
      </c>
      <c r="CI15" s="425">
        <f>IF(details!BB15="","",details!BB15)</f>
        <v>4</v>
      </c>
      <c r="CJ15" s="425">
        <f t="shared" si="58"/>
        <v>8</v>
      </c>
      <c r="CK15" s="138">
        <f t="shared" si="59"/>
        <v>23</v>
      </c>
      <c r="CL15" s="425">
        <f>IF(details!BC15="","",details!BC15)</f>
        <v>20</v>
      </c>
      <c r="CM15" s="425">
        <f>IF(details!BD15="","",details!BD15)</f>
        <v>16</v>
      </c>
      <c r="CN15" s="138">
        <f t="shared" si="60"/>
        <v>36</v>
      </c>
      <c r="CO15" s="139">
        <f t="shared" si="61"/>
        <v>59</v>
      </c>
      <c r="CP15" s="425">
        <f>IF(details!BE15="","",details!BE15)</f>
        <v>38</v>
      </c>
      <c r="CQ15" s="425">
        <f>IF(details!BF15="","",details!BF15)</f>
        <v>25</v>
      </c>
      <c r="CR15" s="428">
        <f t="shared" si="62"/>
        <v>63</v>
      </c>
      <c r="CS15" s="136">
        <f t="shared" si="63"/>
        <v>122</v>
      </c>
      <c r="CT15" s="140">
        <f t="shared" si="64"/>
        <v>61</v>
      </c>
      <c r="CU15" s="429" t="str">
        <f t="shared" si="65"/>
        <v>C</v>
      </c>
      <c r="CV15" s="141">
        <f t="shared" si="3"/>
        <v>200</v>
      </c>
      <c r="CW15" s="141">
        <f t="shared" si="66"/>
        <v>0</v>
      </c>
      <c r="CX15" s="425">
        <f>IF(details!BG15="","",details!BG15)</f>
        <v>3</v>
      </c>
      <c r="CY15" s="425">
        <f>IF(details!BH15="","",details!BH15)</f>
        <v>2</v>
      </c>
      <c r="CZ15" s="425">
        <f t="shared" si="67"/>
        <v>5</v>
      </c>
      <c r="DA15" s="425">
        <f>IF(details!BI15="","",details!BI15)</f>
        <v>4</v>
      </c>
      <c r="DB15" s="425">
        <f>IF(details!BJ15="","",details!BJ15)</f>
        <v>5</v>
      </c>
      <c r="DC15" s="425">
        <f t="shared" si="68"/>
        <v>9</v>
      </c>
      <c r="DD15" s="425">
        <f>IF(details!BK15="","",details!BK15)</f>
        <v>4</v>
      </c>
      <c r="DE15" s="425">
        <f>IF(details!BL15="","",details!BL15)</f>
        <v>4</v>
      </c>
      <c r="DF15" s="425">
        <f t="shared" si="69"/>
        <v>8</v>
      </c>
      <c r="DG15" s="138">
        <f t="shared" si="70"/>
        <v>22</v>
      </c>
      <c r="DH15" s="425">
        <f>IF(details!BM15="","",details!BM15)</f>
        <v>27</v>
      </c>
      <c r="DI15" s="425">
        <f>IF(details!BN15="","",details!BN15)</f>
        <v>16</v>
      </c>
      <c r="DJ15" s="138">
        <f t="shared" si="71"/>
        <v>43</v>
      </c>
      <c r="DK15" s="139">
        <f t="shared" si="72"/>
        <v>65</v>
      </c>
      <c r="DL15" s="425">
        <f>IF(details!BO15="","",details!BO15)</f>
        <v>39</v>
      </c>
      <c r="DM15" s="425">
        <f>IF(details!BP15="","",details!BP15)</f>
        <v>25</v>
      </c>
      <c r="DN15" s="428">
        <f t="shared" si="73"/>
        <v>64</v>
      </c>
      <c r="DO15" s="136">
        <f t="shared" si="74"/>
        <v>129</v>
      </c>
      <c r="DP15" s="140">
        <f t="shared" si="75"/>
        <v>65</v>
      </c>
      <c r="DQ15" s="429" t="str">
        <f t="shared" si="76"/>
        <v>C</v>
      </c>
      <c r="DR15" s="141">
        <f t="shared" si="4"/>
        <v>200</v>
      </c>
      <c r="DS15" s="141">
        <f t="shared" si="77"/>
        <v>0</v>
      </c>
      <c r="DT15" s="425">
        <f>IF(details!BQ15="","",details!BQ15)</f>
        <v>1</v>
      </c>
      <c r="DU15" s="425">
        <f>IF(details!BR15="","",details!BR15)</f>
        <v>3</v>
      </c>
      <c r="DV15" s="425">
        <f t="shared" si="78"/>
        <v>4</v>
      </c>
      <c r="DW15" s="425">
        <f>IF(details!BS15="","",details!BS15)</f>
        <v>3</v>
      </c>
      <c r="DX15" s="425">
        <f>IF(details!BT15="","",details!BT15)</f>
        <v>4</v>
      </c>
      <c r="DY15" s="425">
        <f t="shared" si="79"/>
        <v>7</v>
      </c>
      <c r="DZ15" s="425">
        <f>IF(details!BU15="","",details!BU15)</f>
        <v>5</v>
      </c>
      <c r="EA15" s="425">
        <f>IF(details!BV15="","",details!BV15)</f>
        <v>5</v>
      </c>
      <c r="EB15" s="425">
        <f t="shared" si="80"/>
        <v>10</v>
      </c>
      <c r="EC15" s="138">
        <f t="shared" si="81"/>
        <v>21</v>
      </c>
      <c r="ED15" s="425">
        <f>IF(details!BW15="","",details!BW15)</f>
        <v>30</v>
      </c>
      <c r="EE15" s="425">
        <f>IF(details!BX15="","",details!BX15)</f>
        <v>15</v>
      </c>
      <c r="EF15" s="138">
        <f t="shared" si="82"/>
        <v>45</v>
      </c>
      <c r="EG15" s="139">
        <f t="shared" si="83"/>
        <v>66</v>
      </c>
      <c r="EH15" s="425">
        <f>IF(details!BY15="","",details!BY15)</f>
        <v>44</v>
      </c>
      <c r="EI15" s="425">
        <f>IF(details!BZ15="","",details!BZ15)</f>
        <v>25</v>
      </c>
      <c r="EJ15" s="428">
        <f t="shared" si="84"/>
        <v>69</v>
      </c>
      <c r="EK15" s="136">
        <f t="shared" si="85"/>
        <v>135</v>
      </c>
      <c r="EL15" s="140">
        <f t="shared" si="86"/>
        <v>68</v>
      </c>
      <c r="EM15" s="429" t="str">
        <f t="shared" si="87"/>
        <v>C</v>
      </c>
      <c r="EN15" s="141">
        <f t="shared" si="5"/>
        <v>200</v>
      </c>
      <c r="EO15" s="141">
        <f t="shared" si="88"/>
        <v>0</v>
      </c>
      <c r="EP15" s="425">
        <f>IF(details!CA15="","",details!CA15)</f>
        <v>17</v>
      </c>
      <c r="EQ15" s="425">
        <f>IF(details!CB15="","",details!CB15)</f>
        <v>15</v>
      </c>
      <c r="ER15" s="425">
        <f>IF(details!CC15="","",details!CC15)</f>
        <v>17</v>
      </c>
      <c r="ES15" s="425">
        <f>IF(details!CD15="","",details!CD15)</f>
        <v>15</v>
      </c>
      <c r="ET15" s="425">
        <f>IF(details!CE15="","",details!CE15)</f>
        <v>15</v>
      </c>
      <c r="EU15" s="429">
        <f t="shared" si="89"/>
        <v>79</v>
      </c>
      <c r="EV15" s="429">
        <f t="shared" si="90"/>
        <v>79</v>
      </c>
      <c r="EW15" s="429" t="str">
        <f t="shared" si="91"/>
        <v>B</v>
      </c>
      <c r="EX15" s="141">
        <f t="shared" si="7"/>
        <v>100</v>
      </c>
      <c r="EY15" s="141">
        <f t="shared" si="92"/>
        <v>0</v>
      </c>
      <c r="EZ15" s="425">
        <f>IF(details!CF15="","",details!CF15)</f>
        <v>20</v>
      </c>
      <c r="FA15" s="425">
        <f>IF(details!CG15="","",details!CG15)</f>
        <v>20</v>
      </c>
      <c r="FB15" s="425">
        <f>IF(details!CH15="","",details!CH15)</f>
        <v>20</v>
      </c>
      <c r="FC15" s="425">
        <f>IF(details!CI15="","",details!CI15)</f>
        <v>20</v>
      </c>
      <c r="FD15" s="425">
        <f>IF(details!CJ15="","",details!CJ15)</f>
        <v>20</v>
      </c>
      <c r="FE15" s="429">
        <f t="shared" si="93"/>
        <v>100</v>
      </c>
      <c r="FF15" s="429">
        <f t="shared" si="94"/>
        <v>100</v>
      </c>
      <c r="FG15" s="429" t="str">
        <f t="shared" si="95"/>
        <v>A</v>
      </c>
      <c r="FH15" s="141">
        <f t="shared" si="10"/>
        <v>100</v>
      </c>
      <c r="FI15" s="141">
        <f t="shared" si="96"/>
        <v>0</v>
      </c>
      <c r="FJ15" s="425">
        <f>IF(details!CK15="","",details!CK15)</f>
        <v>15</v>
      </c>
      <c r="FK15" s="425">
        <f>IF(details!CL15="","",details!CL15)</f>
        <v>15</v>
      </c>
      <c r="FL15" s="425">
        <f>IF(details!CM15="","",details!CM15)</f>
        <v>14</v>
      </c>
      <c r="FM15" s="425">
        <f>IF(details!CN15="","",details!CN15)</f>
        <v>14</v>
      </c>
      <c r="FN15" s="425">
        <f>IF(details!CO15="","",details!CO15)</f>
        <v>15</v>
      </c>
      <c r="FO15" s="429">
        <f t="shared" si="97"/>
        <v>73</v>
      </c>
      <c r="FP15" s="429">
        <f t="shared" si="98"/>
        <v>73</v>
      </c>
      <c r="FQ15" s="429" t="str">
        <f t="shared" si="99"/>
        <v>B</v>
      </c>
      <c r="FR15" s="141">
        <f t="shared" si="13"/>
        <v>100</v>
      </c>
      <c r="FS15" s="354">
        <f t="shared" si="100"/>
        <v>0</v>
      </c>
      <c r="FT15" s="361">
        <f t="shared" si="101"/>
        <v>200</v>
      </c>
      <c r="FU15" s="422">
        <f t="shared" si="102"/>
        <v>174</v>
      </c>
      <c r="FV15" s="422" t="str">
        <f t="shared" si="103"/>
        <v>A</v>
      </c>
      <c r="FW15" s="422">
        <f t="shared" si="104"/>
        <v>200</v>
      </c>
      <c r="FX15" s="422">
        <f t="shared" si="105"/>
        <v>122</v>
      </c>
      <c r="FY15" s="422" t="str">
        <f t="shared" si="106"/>
        <v>C</v>
      </c>
      <c r="FZ15" s="422">
        <f t="shared" si="107"/>
        <v>200</v>
      </c>
      <c r="GA15" s="142">
        <f t="shared" si="108"/>
        <v>147</v>
      </c>
      <c r="GB15" s="142" t="str">
        <f t="shared" si="109"/>
        <v>B</v>
      </c>
      <c r="GC15" s="422" t="str">
        <f t="shared" si="110"/>
        <v/>
      </c>
      <c r="GD15" s="422" t="str">
        <f t="shared" si="111"/>
        <v>B</v>
      </c>
      <c r="GE15" s="422" t="str">
        <f t="shared" si="112"/>
        <v/>
      </c>
      <c r="GF15" s="422" t="str">
        <f t="shared" si="113"/>
        <v/>
      </c>
      <c r="GG15" s="422" t="str">
        <f t="shared" si="114"/>
        <v/>
      </c>
      <c r="GH15" s="422">
        <f t="shared" si="115"/>
        <v>200</v>
      </c>
      <c r="GI15" s="422">
        <f t="shared" si="116"/>
        <v>122</v>
      </c>
      <c r="GJ15" s="422" t="str">
        <f t="shared" si="117"/>
        <v>C</v>
      </c>
      <c r="GK15" s="422">
        <f t="shared" si="118"/>
        <v>200</v>
      </c>
      <c r="GL15" s="422">
        <f t="shared" si="119"/>
        <v>129</v>
      </c>
      <c r="GM15" s="422" t="str">
        <f t="shared" si="120"/>
        <v>C</v>
      </c>
      <c r="GN15" s="422">
        <f t="shared" si="121"/>
        <v>200</v>
      </c>
      <c r="GO15" s="422">
        <f t="shared" si="122"/>
        <v>135</v>
      </c>
      <c r="GP15" s="422" t="str">
        <f t="shared" si="123"/>
        <v>C</v>
      </c>
      <c r="GQ15" s="422">
        <f t="shared" si="124"/>
        <v>100</v>
      </c>
      <c r="GR15" s="422">
        <f t="shared" si="125"/>
        <v>79</v>
      </c>
      <c r="GS15" s="422" t="str">
        <f t="shared" si="126"/>
        <v>B</v>
      </c>
      <c r="GT15" s="143">
        <f t="shared" si="127"/>
        <v>100</v>
      </c>
      <c r="GU15" s="143">
        <f t="shared" si="128"/>
        <v>100</v>
      </c>
      <c r="GV15" s="143" t="str">
        <f t="shared" si="129"/>
        <v>A</v>
      </c>
      <c r="GW15" s="143">
        <f t="shared" si="130"/>
        <v>100</v>
      </c>
      <c r="GX15" s="143">
        <f t="shared" si="131"/>
        <v>73</v>
      </c>
      <c r="GY15" s="143" t="str">
        <f t="shared" si="132"/>
        <v>B</v>
      </c>
      <c r="GZ15" s="353">
        <f t="shared" si="133"/>
        <v>0</v>
      </c>
      <c r="HA15" s="353">
        <f t="shared" si="134"/>
        <v>0</v>
      </c>
      <c r="HB15" s="353">
        <f t="shared" si="135"/>
        <v>4</v>
      </c>
      <c r="HC15" s="353">
        <f t="shared" si="136"/>
        <v>0</v>
      </c>
      <c r="HD15" s="426" t="str">
        <f t="shared" si="137"/>
        <v>mRrh.kZ</v>
      </c>
      <c r="HE15" s="362">
        <f t="shared" si="138"/>
        <v>1200</v>
      </c>
      <c r="HF15" s="362">
        <f t="shared" si="139"/>
        <v>829</v>
      </c>
      <c r="HG15" s="363">
        <f t="shared" si="140"/>
        <v>69.083333333333329</v>
      </c>
      <c r="HH15" s="399">
        <f t="shared" si="141"/>
        <v>69.083333333333329</v>
      </c>
      <c r="HI15" s="400">
        <f t="shared" si="142"/>
        <v>2.9999999999999964</v>
      </c>
      <c r="HJ15" s="136" t="str">
        <f t="shared" si="143"/>
        <v>C</v>
      </c>
      <c r="HK15" s="358" t="str">
        <f>details!EP15</f>
        <v/>
      </c>
      <c r="HL15" s="227" t="str">
        <f>details!EQ15</f>
        <v/>
      </c>
      <c r="HM15" s="406" t="str">
        <f t="shared" si="144"/>
        <v/>
      </c>
      <c r="HN15" s="233" t="str">
        <f>IF(details!CP15="","",details!CP15)</f>
        <v/>
      </c>
      <c r="HS15" s="1012"/>
      <c r="HT15" s="1012"/>
      <c r="HU15" s="1012"/>
      <c r="HV15" s="1012"/>
      <c r="HW15" s="1012"/>
      <c r="HX15" s="1012"/>
      <c r="HY15" s="1012"/>
      <c r="HZ15" s="1012"/>
      <c r="IA15" s="1012"/>
      <c r="IB15" s="1012"/>
      <c r="IC15" s="1012"/>
      <c r="ID15" s="1012"/>
      <c r="IE15" s="1012"/>
      <c r="IF15" s="1012"/>
      <c r="IG15" s="1012"/>
      <c r="IH15" s="190"/>
      <c r="II15" s="190"/>
      <c r="IJ15" s="190"/>
      <c r="IK15" s="190"/>
      <c r="IL15" s="190"/>
      <c r="IM15" s="190"/>
      <c r="IN15" s="190"/>
      <c r="IO15" s="190"/>
      <c r="IP15" s="190"/>
      <c r="IQ15" s="190"/>
      <c r="IR15" s="190"/>
      <c r="IS15" s="190"/>
      <c r="IT15" s="190"/>
      <c r="IU15" s="190"/>
      <c r="IV15" s="190"/>
      <c r="IW15" s="190"/>
      <c r="IX15" s="190"/>
      <c r="IY15" s="190"/>
      <c r="IZ15" s="190"/>
      <c r="JA15" s="190"/>
      <c r="JB15" s="190"/>
      <c r="JC15" s="190"/>
    </row>
    <row r="16" spans="1:263" s="20" customFormat="1" ht="14" customHeight="1" thickBot="1">
      <c r="A16" s="231">
        <f>IF(details!A16="","",details!A16)</f>
        <v>10</v>
      </c>
      <c r="B16" s="425" t="str">
        <f>IF(details!B16="","",details!B16)</f>
        <v>GEN</v>
      </c>
      <c r="C16" s="425" t="str">
        <f>IF(details!C16="","",details!C16)</f>
        <v>B</v>
      </c>
      <c r="D16" s="136">
        <f>IF(details!D16="","",details!D16)</f>
        <v>810</v>
      </c>
      <c r="E16" s="136" t="str">
        <f>IF(details!E16="","",details!E16)</f>
        <v/>
      </c>
      <c r="F16" s="425">
        <f>IF(details!F16="","",details!F16)</f>
        <v>909</v>
      </c>
      <c r="G16" s="698">
        <f>IF(details!G16="","",details!G16)</f>
        <v>41099</v>
      </c>
      <c r="H16" s="698">
        <f>IF(details!H16="","",details!H16)</f>
        <v>36712</v>
      </c>
      <c r="I16" s="220" t="str">
        <f>IF(details!CQ16="","",details!CQ16)</f>
        <v xml:space="preserve">ikap tqykbZ] nks gtkj </v>
      </c>
      <c r="J16" s="137" t="str">
        <f>IF(details!J16="","",details!J16)</f>
        <v>v 010</v>
      </c>
      <c r="K16" s="137" t="str">
        <f>IF(details!K16="","",details!K16)</f>
        <v>c 010</v>
      </c>
      <c r="L16" s="137" t="str">
        <f>IF(details!L16="","",details!L16)</f>
        <v>l 010</v>
      </c>
      <c r="M16" s="425">
        <f>IF(details!R16="","",details!R16)</f>
        <v>5</v>
      </c>
      <c r="N16" s="425">
        <f>IF(details!S16="","",details!S16)</f>
        <v>5</v>
      </c>
      <c r="O16" s="425">
        <f t="shared" si="23"/>
        <v>10</v>
      </c>
      <c r="P16" s="425">
        <f>IF(details!T16="","",details!T16)</f>
        <v>5</v>
      </c>
      <c r="Q16" s="425">
        <f>IF(details!U16="","",details!U16)</f>
        <v>5</v>
      </c>
      <c r="R16" s="425">
        <f t="shared" si="24"/>
        <v>10</v>
      </c>
      <c r="S16" s="425">
        <f>IF(details!V16="","",details!V16)</f>
        <v>5</v>
      </c>
      <c r="T16" s="425">
        <f>IF(details!W16="","",details!W16)</f>
        <v>5</v>
      </c>
      <c r="U16" s="425">
        <f t="shared" si="25"/>
        <v>10</v>
      </c>
      <c r="V16" s="138">
        <f t="shared" si="26"/>
        <v>30</v>
      </c>
      <c r="W16" s="425">
        <f>IF(details!X16="","",details!X16)</f>
        <v>4</v>
      </c>
      <c r="X16" s="425">
        <f>IF(details!Y16="","",details!Y16)</f>
        <v>13</v>
      </c>
      <c r="Y16" s="138">
        <f t="shared" si="27"/>
        <v>17</v>
      </c>
      <c r="Z16" s="139">
        <f t="shared" si="28"/>
        <v>47</v>
      </c>
      <c r="AA16" s="425">
        <f>IF(details!Z16="","",details!Z16)</f>
        <v>35</v>
      </c>
      <c r="AB16" s="425">
        <f>IF(details!AA16="","",details!AA16)</f>
        <v>22</v>
      </c>
      <c r="AC16" s="428">
        <f t="shared" si="29"/>
        <v>57</v>
      </c>
      <c r="AD16" s="136">
        <f t="shared" si="30"/>
        <v>104</v>
      </c>
      <c r="AE16" s="140">
        <f t="shared" si="31"/>
        <v>52</v>
      </c>
      <c r="AF16" s="429" t="str">
        <f t="shared" si="32"/>
        <v>C</v>
      </c>
      <c r="AG16" s="141">
        <f t="shared" si="0"/>
        <v>200</v>
      </c>
      <c r="AH16" s="141">
        <f t="shared" si="33"/>
        <v>0</v>
      </c>
      <c r="AI16" s="425">
        <f>IF(details!AB16="","",details!AB16)</f>
        <v>4</v>
      </c>
      <c r="AJ16" s="425">
        <f>IF(details!AC16="","",details!AC16)</f>
        <v>4</v>
      </c>
      <c r="AK16" s="425">
        <f t="shared" si="34"/>
        <v>8</v>
      </c>
      <c r="AL16" s="425">
        <f>IF(details!AD16="","",details!AD16)</f>
        <v>5</v>
      </c>
      <c r="AM16" s="425">
        <f>IF(details!AE16="","",details!AE16)</f>
        <v>4</v>
      </c>
      <c r="AN16" s="425">
        <f t="shared" si="35"/>
        <v>9</v>
      </c>
      <c r="AO16" s="425">
        <f>IF(details!AF16="","",details!AF16)</f>
        <v>5</v>
      </c>
      <c r="AP16" s="425">
        <f>IF(details!AG16="","",details!AG16)</f>
        <v>5</v>
      </c>
      <c r="AQ16" s="425">
        <f t="shared" si="36"/>
        <v>10</v>
      </c>
      <c r="AR16" s="138">
        <f t="shared" si="37"/>
        <v>27</v>
      </c>
      <c r="AS16" s="425">
        <f>IF(details!AH16="","",details!AH16)</f>
        <v>9</v>
      </c>
      <c r="AT16" s="425">
        <f>IF(details!AI16="","",details!AI16)</f>
        <v>14</v>
      </c>
      <c r="AU16" s="138">
        <f t="shared" si="38"/>
        <v>23</v>
      </c>
      <c r="AV16" s="139">
        <f t="shared" si="39"/>
        <v>50</v>
      </c>
      <c r="AW16" s="425">
        <f>IF(details!AJ16="","",details!AJ16)</f>
        <v>24</v>
      </c>
      <c r="AX16" s="425">
        <f>IF(details!AK16="","",details!AK16)</f>
        <v>22</v>
      </c>
      <c r="AY16" s="428">
        <f t="shared" si="40"/>
        <v>46</v>
      </c>
      <c r="AZ16" s="136">
        <f t="shared" si="41"/>
        <v>96</v>
      </c>
      <c r="BA16" s="140">
        <f t="shared" si="42"/>
        <v>48</v>
      </c>
      <c r="BB16" s="429" t="str">
        <f t="shared" si="43"/>
        <v>D</v>
      </c>
      <c r="BC16" s="141">
        <f t="shared" si="1"/>
        <v>200</v>
      </c>
      <c r="BD16" s="141">
        <f t="shared" si="44"/>
        <v>0</v>
      </c>
      <c r="BE16" s="123" t="str">
        <f>IF(D16="","",details!AL16)</f>
        <v>u</v>
      </c>
      <c r="BF16" s="425">
        <f>IF(details!AM16="","",details!AM16)</f>
        <v>2</v>
      </c>
      <c r="BG16" s="425">
        <f>IF(details!AN16="","",details!AN16)</f>
        <v>3</v>
      </c>
      <c r="BH16" s="425">
        <f t="shared" si="45"/>
        <v>5</v>
      </c>
      <c r="BI16" s="425">
        <f>IF(details!AO16="","",details!AO16)</f>
        <v>5</v>
      </c>
      <c r="BJ16" s="425">
        <f>IF(details!AP16="","",details!AP16)</f>
        <v>4</v>
      </c>
      <c r="BK16" s="425">
        <f t="shared" si="46"/>
        <v>9</v>
      </c>
      <c r="BL16" s="425">
        <f>IF(details!AQ16="","",details!AQ16)</f>
        <v>4</v>
      </c>
      <c r="BM16" s="425">
        <f>IF(details!AR16="","",details!AR16)</f>
        <v>4</v>
      </c>
      <c r="BN16" s="425">
        <f t="shared" si="47"/>
        <v>8</v>
      </c>
      <c r="BO16" s="138">
        <f t="shared" si="48"/>
        <v>22</v>
      </c>
      <c r="BP16" s="425">
        <f>IF(details!AS16="","",details!AS16)</f>
        <v>21</v>
      </c>
      <c r="BQ16" s="425">
        <f>IF(details!AT16="","",details!AT16)</f>
        <v>12</v>
      </c>
      <c r="BR16" s="138">
        <f t="shared" si="49"/>
        <v>33</v>
      </c>
      <c r="BS16" s="139">
        <f t="shared" si="50"/>
        <v>55</v>
      </c>
      <c r="BT16" s="425">
        <f>IF(details!AU16="","",details!AU16)</f>
        <v>27</v>
      </c>
      <c r="BU16" s="425">
        <f>IF(details!AV16="","",details!AV16)</f>
        <v>22</v>
      </c>
      <c r="BV16" s="428">
        <f t="shared" si="51"/>
        <v>49</v>
      </c>
      <c r="BW16" s="136">
        <f t="shared" si="52"/>
        <v>104</v>
      </c>
      <c r="BX16" s="140">
        <f t="shared" si="53"/>
        <v>52</v>
      </c>
      <c r="BY16" s="429" t="str">
        <f t="shared" si="54"/>
        <v>C</v>
      </c>
      <c r="BZ16" s="141">
        <f t="shared" si="2"/>
        <v>200</v>
      </c>
      <c r="CA16" s="141">
        <f t="shared" si="55"/>
        <v>0</v>
      </c>
      <c r="CB16" s="425">
        <f>IF(details!AW16="","",details!AW16)</f>
        <v>5</v>
      </c>
      <c r="CC16" s="425">
        <f>IF(details!AX16="","",details!AX16)</f>
        <v>4</v>
      </c>
      <c r="CD16" s="425">
        <f t="shared" si="56"/>
        <v>9</v>
      </c>
      <c r="CE16" s="425">
        <f>IF(details!AY16="","",details!AY16)</f>
        <v>2</v>
      </c>
      <c r="CF16" s="425">
        <f>IF(details!AZ16="","",details!AZ16)</f>
        <v>4</v>
      </c>
      <c r="CG16" s="425">
        <f t="shared" si="57"/>
        <v>6</v>
      </c>
      <c r="CH16" s="425">
        <f>IF(details!BA16="","",details!BA16)</f>
        <v>4</v>
      </c>
      <c r="CI16" s="425">
        <f>IF(details!BB16="","",details!BB16)</f>
        <v>3</v>
      </c>
      <c r="CJ16" s="425">
        <f t="shared" si="58"/>
        <v>7</v>
      </c>
      <c r="CK16" s="138">
        <f t="shared" si="59"/>
        <v>22</v>
      </c>
      <c r="CL16" s="425">
        <f>IF(details!BC16="","",details!BC16)</f>
        <v>17</v>
      </c>
      <c r="CM16" s="425">
        <f>IF(details!BD16="","",details!BD16)</f>
        <v>18</v>
      </c>
      <c r="CN16" s="138">
        <f t="shared" si="60"/>
        <v>35</v>
      </c>
      <c r="CO16" s="139">
        <f t="shared" si="61"/>
        <v>57</v>
      </c>
      <c r="CP16" s="425">
        <f>IF(details!BE16="","",details!BE16)</f>
        <v>22</v>
      </c>
      <c r="CQ16" s="425">
        <f>IF(details!BF16="","",details!BF16)</f>
        <v>22</v>
      </c>
      <c r="CR16" s="428">
        <f t="shared" si="62"/>
        <v>44</v>
      </c>
      <c r="CS16" s="136">
        <f t="shared" si="63"/>
        <v>101</v>
      </c>
      <c r="CT16" s="140">
        <f t="shared" si="64"/>
        <v>51</v>
      </c>
      <c r="CU16" s="429" t="str">
        <f t="shared" si="65"/>
        <v>C</v>
      </c>
      <c r="CV16" s="141">
        <f t="shared" si="3"/>
        <v>200</v>
      </c>
      <c r="CW16" s="141">
        <f t="shared" si="66"/>
        <v>0</v>
      </c>
      <c r="CX16" s="425">
        <f>IF(details!BG16="","",details!BG16)</f>
        <v>2</v>
      </c>
      <c r="CY16" s="425">
        <f>IF(details!BH16="","",details!BH16)</f>
        <v>2</v>
      </c>
      <c r="CZ16" s="425">
        <f t="shared" si="67"/>
        <v>4</v>
      </c>
      <c r="DA16" s="425">
        <f>IF(details!BI16="","",details!BI16)</f>
        <v>5</v>
      </c>
      <c r="DB16" s="425">
        <f>IF(details!BJ16="","",details!BJ16)</f>
        <v>5</v>
      </c>
      <c r="DC16" s="425">
        <f t="shared" si="68"/>
        <v>10</v>
      </c>
      <c r="DD16" s="425">
        <f>IF(details!BK16="","",details!BK16)</f>
        <v>3</v>
      </c>
      <c r="DE16" s="425">
        <f>IF(details!BL16="","",details!BL16)</f>
        <v>3</v>
      </c>
      <c r="DF16" s="425">
        <f t="shared" si="69"/>
        <v>6</v>
      </c>
      <c r="DG16" s="138">
        <f t="shared" si="70"/>
        <v>20</v>
      </c>
      <c r="DH16" s="425">
        <f>IF(details!BM16="","",details!BM16)</f>
        <v>17</v>
      </c>
      <c r="DI16" s="425">
        <f>IF(details!BN16="","",details!BN16)</f>
        <v>15</v>
      </c>
      <c r="DJ16" s="138">
        <f t="shared" si="71"/>
        <v>32</v>
      </c>
      <c r="DK16" s="139">
        <f t="shared" si="72"/>
        <v>52</v>
      </c>
      <c r="DL16" s="425">
        <f>IF(details!BO16="","",details!BO16)</f>
        <v>20</v>
      </c>
      <c r="DM16" s="425">
        <f>IF(details!BP16="","",details!BP16)</f>
        <v>22</v>
      </c>
      <c r="DN16" s="428">
        <f t="shared" si="73"/>
        <v>42</v>
      </c>
      <c r="DO16" s="136">
        <f t="shared" si="74"/>
        <v>94</v>
      </c>
      <c r="DP16" s="140">
        <f t="shared" si="75"/>
        <v>47</v>
      </c>
      <c r="DQ16" s="429" t="str">
        <f t="shared" si="76"/>
        <v>D</v>
      </c>
      <c r="DR16" s="141">
        <f t="shared" si="4"/>
        <v>200</v>
      </c>
      <c r="DS16" s="141">
        <f t="shared" si="77"/>
        <v>0</v>
      </c>
      <c r="DT16" s="425">
        <f>IF(details!BQ16="","",details!BQ16)</f>
        <v>1</v>
      </c>
      <c r="DU16" s="425">
        <f>IF(details!BR16="","",details!BR16)</f>
        <v>3</v>
      </c>
      <c r="DV16" s="425">
        <f t="shared" si="78"/>
        <v>4</v>
      </c>
      <c r="DW16" s="425">
        <f>IF(details!BS16="","",details!BS16)</f>
        <v>2</v>
      </c>
      <c r="DX16" s="425">
        <f>IF(details!BT16="","",details!BT16)</f>
        <v>4</v>
      </c>
      <c r="DY16" s="425">
        <f t="shared" si="79"/>
        <v>6</v>
      </c>
      <c r="DZ16" s="425">
        <f>IF(details!BU16="","",details!BU16)</f>
        <v>4</v>
      </c>
      <c r="EA16" s="425">
        <f>IF(details!BV16="","",details!BV16)</f>
        <v>4</v>
      </c>
      <c r="EB16" s="425">
        <f t="shared" si="80"/>
        <v>8</v>
      </c>
      <c r="EC16" s="138">
        <f t="shared" si="81"/>
        <v>18</v>
      </c>
      <c r="ED16" s="425">
        <f>IF(details!BW16="","",details!BW16)</f>
        <v>9</v>
      </c>
      <c r="EE16" s="425">
        <f>IF(details!BX16="","",details!BX16)</f>
        <v>14</v>
      </c>
      <c r="EF16" s="138">
        <f t="shared" si="82"/>
        <v>23</v>
      </c>
      <c r="EG16" s="139">
        <f t="shared" si="83"/>
        <v>41</v>
      </c>
      <c r="EH16" s="425">
        <f>IF(details!BY16="","",details!BY16)</f>
        <v>21</v>
      </c>
      <c r="EI16" s="425">
        <f>IF(details!BZ16="","",details!BZ16)</f>
        <v>22</v>
      </c>
      <c r="EJ16" s="428">
        <f t="shared" si="84"/>
        <v>43</v>
      </c>
      <c r="EK16" s="136">
        <f t="shared" si="85"/>
        <v>84</v>
      </c>
      <c r="EL16" s="140">
        <f t="shared" si="86"/>
        <v>42</v>
      </c>
      <c r="EM16" s="429" t="str">
        <f t="shared" si="87"/>
        <v>D</v>
      </c>
      <c r="EN16" s="141">
        <f t="shared" si="5"/>
        <v>200</v>
      </c>
      <c r="EO16" s="141">
        <f t="shared" si="88"/>
        <v>0</v>
      </c>
      <c r="EP16" s="425">
        <f>IF(details!CA16="","",details!CA16)</f>
        <v>18</v>
      </c>
      <c r="EQ16" s="425">
        <f>IF(details!CB16="","",details!CB16)</f>
        <v>14</v>
      </c>
      <c r="ER16" s="425">
        <f>IF(details!CC16="","",details!CC16)</f>
        <v>18</v>
      </c>
      <c r="ES16" s="425">
        <f>IF(details!CD16="","",details!CD16)</f>
        <v>14</v>
      </c>
      <c r="ET16" s="425">
        <f>IF(details!CE16="","",details!CE16)</f>
        <v>14</v>
      </c>
      <c r="EU16" s="429">
        <f t="shared" si="89"/>
        <v>78</v>
      </c>
      <c r="EV16" s="429">
        <f t="shared" si="90"/>
        <v>78</v>
      </c>
      <c r="EW16" s="429" t="str">
        <f t="shared" si="91"/>
        <v>B</v>
      </c>
      <c r="EX16" s="141">
        <f t="shared" si="7"/>
        <v>100</v>
      </c>
      <c r="EY16" s="141">
        <f t="shared" si="92"/>
        <v>0</v>
      </c>
      <c r="EZ16" s="425">
        <f>IF(details!CF16="","",details!CF16)</f>
        <v>20</v>
      </c>
      <c r="FA16" s="425">
        <f>IF(details!CG16="","",details!CG16)</f>
        <v>20</v>
      </c>
      <c r="FB16" s="425">
        <f>IF(details!CH16="","",details!CH16)</f>
        <v>20</v>
      </c>
      <c r="FC16" s="425">
        <f>IF(details!CI16="","",details!CI16)</f>
        <v>20</v>
      </c>
      <c r="FD16" s="425">
        <f>IF(details!CJ16="","",details!CJ16)</f>
        <v>20</v>
      </c>
      <c r="FE16" s="429">
        <f t="shared" si="93"/>
        <v>100</v>
      </c>
      <c r="FF16" s="429">
        <f t="shared" si="94"/>
        <v>100</v>
      </c>
      <c r="FG16" s="429" t="str">
        <f t="shared" si="95"/>
        <v>A</v>
      </c>
      <c r="FH16" s="141">
        <f t="shared" si="10"/>
        <v>100</v>
      </c>
      <c r="FI16" s="141">
        <f t="shared" si="96"/>
        <v>0</v>
      </c>
      <c r="FJ16" s="425">
        <f>IF(details!CK16="","",details!CK16)</f>
        <v>15</v>
      </c>
      <c r="FK16" s="425">
        <f>IF(details!CL16="","",details!CL16)</f>
        <v>14</v>
      </c>
      <c r="FL16" s="425">
        <f>IF(details!CM16="","",details!CM16)</f>
        <v>18</v>
      </c>
      <c r="FM16" s="425">
        <f>IF(details!CN16="","",details!CN16)</f>
        <v>15</v>
      </c>
      <c r="FN16" s="425">
        <f>IF(details!CO16="","",details!CO16)</f>
        <v>14</v>
      </c>
      <c r="FO16" s="429">
        <f t="shared" si="97"/>
        <v>76</v>
      </c>
      <c r="FP16" s="429">
        <f t="shared" si="98"/>
        <v>76</v>
      </c>
      <c r="FQ16" s="429" t="str">
        <f t="shared" si="99"/>
        <v>B</v>
      </c>
      <c r="FR16" s="141">
        <f t="shared" si="13"/>
        <v>100</v>
      </c>
      <c r="FS16" s="354">
        <f t="shared" si="100"/>
        <v>0</v>
      </c>
      <c r="FT16" s="361">
        <f t="shared" si="101"/>
        <v>200</v>
      </c>
      <c r="FU16" s="422">
        <f t="shared" si="102"/>
        <v>104</v>
      </c>
      <c r="FV16" s="422" t="str">
        <f t="shared" si="103"/>
        <v>C</v>
      </c>
      <c r="FW16" s="422">
        <f t="shared" si="104"/>
        <v>200</v>
      </c>
      <c r="FX16" s="422">
        <f t="shared" si="105"/>
        <v>96</v>
      </c>
      <c r="FY16" s="422" t="str">
        <f t="shared" si="106"/>
        <v>D</v>
      </c>
      <c r="FZ16" s="422">
        <f t="shared" si="107"/>
        <v>200</v>
      </c>
      <c r="GA16" s="142">
        <f t="shared" si="108"/>
        <v>104</v>
      </c>
      <c r="GB16" s="142" t="str">
        <f t="shared" si="109"/>
        <v>C</v>
      </c>
      <c r="GC16" s="422" t="str">
        <f t="shared" si="110"/>
        <v/>
      </c>
      <c r="GD16" s="422" t="str">
        <f t="shared" si="111"/>
        <v>C</v>
      </c>
      <c r="GE16" s="422" t="str">
        <f t="shared" si="112"/>
        <v/>
      </c>
      <c r="GF16" s="422" t="str">
        <f t="shared" si="113"/>
        <v/>
      </c>
      <c r="GG16" s="422" t="str">
        <f t="shared" si="114"/>
        <v/>
      </c>
      <c r="GH16" s="422">
        <f t="shared" si="115"/>
        <v>200</v>
      </c>
      <c r="GI16" s="422">
        <f t="shared" si="116"/>
        <v>101</v>
      </c>
      <c r="GJ16" s="422" t="str">
        <f t="shared" si="117"/>
        <v>C</v>
      </c>
      <c r="GK16" s="422">
        <f t="shared" si="118"/>
        <v>200</v>
      </c>
      <c r="GL16" s="422">
        <f t="shared" si="119"/>
        <v>94</v>
      </c>
      <c r="GM16" s="422" t="str">
        <f t="shared" si="120"/>
        <v>D</v>
      </c>
      <c r="GN16" s="422">
        <f t="shared" si="121"/>
        <v>200</v>
      </c>
      <c r="GO16" s="422">
        <f t="shared" si="122"/>
        <v>84</v>
      </c>
      <c r="GP16" s="422" t="str">
        <f t="shared" si="123"/>
        <v>D</v>
      </c>
      <c r="GQ16" s="422">
        <f t="shared" si="124"/>
        <v>100</v>
      </c>
      <c r="GR16" s="422">
        <f t="shared" si="125"/>
        <v>78</v>
      </c>
      <c r="GS16" s="422" t="str">
        <f t="shared" si="126"/>
        <v>B</v>
      </c>
      <c r="GT16" s="143">
        <f t="shared" si="127"/>
        <v>100</v>
      </c>
      <c r="GU16" s="143">
        <f t="shared" si="128"/>
        <v>100</v>
      </c>
      <c r="GV16" s="143" t="str">
        <f t="shared" si="129"/>
        <v>A</v>
      </c>
      <c r="GW16" s="143">
        <f t="shared" si="130"/>
        <v>100</v>
      </c>
      <c r="GX16" s="143">
        <f t="shared" si="131"/>
        <v>76</v>
      </c>
      <c r="GY16" s="143" t="str">
        <f t="shared" si="132"/>
        <v>B</v>
      </c>
      <c r="GZ16" s="353">
        <f t="shared" si="133"/>
        <v>0</v>
      </c>
      <c r="HA16" s="353">
        <f t="shared" si="134"/>
        <v>0</v>
      </c>
      <c r="HB16" s="353">
        <f t="shared" si="135"/>
        <v>4</v>
      </c>
      <c r="HC16" s="353">
        <f t="shared" si="136"/>
        <v>0</v>
      </c>
      <c r="HD16" s="426" t="str">
        <f t="shared" si="137"/>
        <v>mRrh.kZ</v>
      </c>
      <c r="HE16" s="362">
        <f t="shared" si="138"/>
        <v>1200</v>
      </c>
      <c r="HF16" s="362">
        <f t="shared" si="139"/>
        <v>583</v>
      </c>
      <c r="HG16" s="363">
        <f t="shared" si="140"/>
        <v>48.583333333333336</v>
      </c>
      <c r="HH16" s="399">
        <f t="shared" si="141"/>
        <v>48.583333333333336</v>
      </c>
      <c r="HI16" s="400">
        <f t="shared" si="142"/>
        <v>6.9999999999999964</v>
      </c>
      <c r="HJ16" s="136" t="str">
        <f t="shared" si="143"/>
        <v>D</v>
      </c>
      <c r="HK16" s="358" t="str">
        <f>details!EP16</f>
        <v/>
      </c>
      <c r="HL16" s="227" t="str">
        <f>details!EQ16</f>
        <v/>
      </c>
      <c r="HM16" s="406" t="str">
        <f t="shared" si="144"/>
        <v/>
      </c>
      <c r="HN16" s="233" t="str">
        <f>IF(details!CP16="","",details!CP16)</f>
        <v/>
      </c>
      <c r="HS16" s="1011"/>
      <c r="HT16" s="1011"/>
      <c r="HU16" s="1011"/>
      <c r="HV16" s="1011"/>
      <c r="HW16" s="1011"/>
      <c r="HX16" s="1011"/>
      <c r="HY16" s="1011"/>
      <c r="HZ16" s="1011"/>
      <c r="IA16" s="1011"/>
      <c r="IB16" s="1011"/>
      <c r="IC16" s="1011"/>
      <c r="ID16" s="1011"/>
      <c r="IE16" s="1011"/>
      <c r="IF16" s="1011"/>
      <c r="IG16" s="1011"/>
      <c r="II16" s="184"/>
      <c r="IJ16" s="184"/>
      <c r="IL16" s="184"/>
      <c r="IM16" s="184"/>
      <c r="IO16" s="185"/>
      <c r="IP16" s="185"/>
      <c r="IQ16" s="185"/>
      <c r="IR16" s="150"/>
      <c r="IS16" s="150"/>
      <c r="IT16" s="150"/>
      <c r="IU16" s="150"/>
      <c r="IV16" s="2"/>
      <c r="IW16" s="2"/>
      <c r="IX16" s="2"/>
      <c r="IY16" s="2"/>
      <c r="IZ16" s="172"/>
      <c r="JA16" s="172"/>
      <c r="JB16" s="172"/>
      <c r="JC16" s="172"/>
    </row>
    <row r="17" spans="1:263" s="20" customFormat="1" ht="14" customHeight="1" thickTop="1">
      <c r="A17" s="231">
        <f>IF(details!A17="","",details!A17)</f>
        <v>11</v>
      </c>
      <c r="B17" s="425" t="str">
        <f>IF(details!B17="","",details!B17)</f>
        <v>OBC</v>
      </c>
      <c r="C17" s="425" t="str">
        <f>IF(details!C17="","",details!C17)</f>
        <v>B</v>
      </c>
      <c r="D17" s="136">
        <f>IF(details!D17="","",details!D17)</f>
        <v>811</v>
      </c>
      <c r="E17" s="136" t="str">
        <f>IF(details!E17="","",details!E17)</f>
        <v/>
      </c>
      <c r="F17" s="425">
        <f>IF(details!F17="","",details!F17)</f>
        <v>1027</v>
      </c>
      <c r="G17" s="698">
        <f>IF(details!G17="","",details!G17)</f>
        <v>41463</v>
      </c>
      <c r="H17" s="698">
        <f>IF(details!H17="","",details!H17)</f>
        <v>37104</v>
      </c>
      <c r="I17" s="220" t="str">
        <f>IF(details!CQ17="","",details!CQ17)</f>
        <v>,d vxLr] nks gtkj ,d</v>
      </c>
      <c r="J17" s="137" t="str">
        <f>IF(details!J17="","",details!J17)</f>
        <v>v 011</v>
      </c>
      <c r="K17" s="137" t="str">
        <f>IF(details!K17="","",details!K17)</f>
        <v>c 011</v>
      </c>
      <c r="L17" s="137" t="str">
        <f>IF(details!L17="","",details!L17)</f>
        <v>l 011</v>
      </c>
      <c r="M17" s="425">
        <f>IF(details!R17="","",details!R17)</f>
        <v>5</v>
      </c>
      <c r="N17" s="425">
        <f>IF(details!S17="","",details!S17)</f>
        <v>5</v>
      </c>
      <c r="O17" s="425">
        <f t="shared" si="23"/>
        <v>10</v>
      </c>
      <c r="P17" s="425">
        <f>IF(details!T17="","",details!T17)</f>
        <v>5</v>
      </c>
      <c r="Q17" s="425">
        <f>IF(details!U17="","",details!U17)</f>
        <v>5</v>
      </c>
      <c r="R17" s="425">
        <f t="shared" si="24"/>
        <v>10</v>
      </c>
      <c r="S17" s="425">
        <f>IF(details!V17="","",details!V17)</f>
        <v>5</v>
      </c>
      <c r="T17" s="425">
        <f>IF(details!W17="","",details!W17)</f>
        <v>5</v>
      </c>
      <c r="U17" s="425">
        <f t="shared" si="25"/>
        <v>10</v>
      </c>
      <c r="V17" s="138">
        <f t="shared" si="26"/>
        <v>30</v>
      </c>
      <c r="W17" s="425">
        <f>IF(details!X17="","",details!X17)</f>
        <v>11</v>
      </c>
      <c r="X17" s="425">
        <f>IF(details!Y17="","",details!Y17)</f>
        <v>16</v>
      </c>
      <c r="Y17" s="138">
        <f t="shared" si="27"/>
        <v>27</v>
      </c>
      <c r="Z17" s="139">
        <f t="shared" si="28"/>
        <v>57</v>
      </c>
      <c r="AA17" s="425">
        <f>IF(details!Z17="","",details!Z17)</f>
        <v>29</v>
      </c>
      <c r="AB17" s="425">
        <f>IF(details!AA17="","",details!AA17)</f>
        <v>20</v>
      </c>
      <c r="AC17" s="428">
        <f t="shared" si="29"/>
        <v>49</v>
      </c>
      <c r="AD17" s="136">
        <f t="shared" si="30"/>
        <v>106</v>
      </c>
      <c r="AE17" s="140">
        <f t="shared" si="31"/>
        <v>53</v>
      </c>
      <c r="AF17" s="429" t="str">
        <f t="shared" si="32"/>
        <v>C</v>
      </c>
      <c r="AG17" s="141">
        <f t="shared" si="0"/>
        <v>200</v>
      </c>
      <c r="AH17" s="141">
        <f t="shared" si="33"/>
        <v>0</v>
      </c>
      <c r="AI17" s="425">
        <f>IF(details!AB17="","",details!AB17)</f>
        <v>4</v>
      </c>
      <c r="AJ17" s="425">
        <f>IF(details!AC17="","",details!AC17)</f>
        <v>4</v>
      </c>
      <c r="AK17" s="425">
        <f t="shared" si="34"/>
        <v>8</v>
      </c>
      <c r="AL17" s="425">
        <f>IF(details!AD17="","",details!AD17)</f>
        <v>4</v>
      </c>
      <c r="AM17" s="425">
        <f>IF(details!AE17="","",details!AE17)</f>
        <v>4</v>
      </c>
      <c r="AN17" s="425">
        <f t="shared" si="35"/>
        <v>8</v>
      </c>
      <c r="AO17" s="425">
        <f>IF(details!AF17="","",details!AF17)</f>
        <v>5</v>
      </c>
      <c r="AP17" s="425">
        <f>IF(details!AG17="","",details!AG17)</f>
        <v>5</v>
      </c>
      <c r="AQ17" s="425">
        <f t="shared" si="36"/>
        <v>10</v>
      </c>
      <c r="AR17" s="138">
        <f t="shared" si="37"/>
        <v>26</v>
      </c>
      <c r="AS17" s="425">
        <f>IF(details!AH17="","",details!AH17)</f>
        <v>15</v>
      </c>
      <c r="AT17" s="425">
        <f>IF(details!AI17="","",details!AI17)</f>
        <v>16</v>
      </c>
      <c r="AU17" s="138">
        <f t="shared" si="38"/>
        <v>31</v>
      </c>
      <c r="AV17" s="139">
        <f t="shared" si="39"/>
        <v>57</v>
      </c>
      <c r="AW17" s="425">
        <f>IF(details!AJ17="","",details!AJ17)</f>
        <v>18</v>
      </c>
      <c r="AX17" s="425">
        <f>IF(details!AK17="","",details!AK17)</f>
        <v>20</v>
      </c>
      <c r="AY17" s="428">
        <f t="shared" si="40"/>
        <v>38</v>
      </c>
      <c r="AZ17" s="136">
        <f t="shared" si="41"/>
        <v>95</v>
      </c>
      <c r="BA17" s="140">
        <f t="shared" si="42"/>
        <v>48</v>
      </c>
      <c r="BB17" s="429" t="str">
        <f t="shared" si="43"/>
        <v>D</v>
      </c>
      <c r="BC17" s="141">
        <f t="shared" si="1"/>
        <v>200</v>
      </c>
      <c r="BD17" s="141">
        <f t="shared" si="44"/>
        <v>0</v>
      </c>
      <c r="BE17" s="123" t="str">
        <f>IF(D17="","",details!AL17)</f>
        <v>u</v>
      </c>
      <c r="BF17" s="425">
        <f>IF(details!AM17="","",details!AM17)</f>
        <v>2</v>
      </c>
      <c r="BG17" s="425">
        <f>IF(details!AN17="","",details!AN17)</f>
        <v>5</v>
      </c>
      <c r="BH17" s="425">
        <f t="shared" si="45"/>
        <v>7</v>
      </c>
      <c r="BI17" s="425">
        <f>IF(details!AO17="","",details!AO17)</f>
        <v>3</v>
      </c>
      <c r="BJ17" s="425">
        <f>IF(details!AP17="","",details!AP17)</f>
        <v>3</v>
      </c>
      <c r="BK17" s="425">
        <f t="shared" si="46"/>
        <v>6</v>
      </c>
      <c r="BL17" s="425">
        <f>IF(details!AQ17="","",details!AQ17)</f>
        <v>5</v>
      </c>
      <c r="BM17" s="425">
        <f>IF(details!AR17="","",details!AR17)</f>
        <v>5</v>
      </c>
      <c r="BN17" s="425">
        <f t="shared" si="47"/>
        <v>10</v>
      </c>
      <c r="BO17" s="138">
        <f t="shared" si="48"/>
        <v>23</v>
      </c>
      <c r="BP17" s="425">
        <f>IF(details!AS17="","",details!AS17)</f>
        <v>14</v>
      </c>
      <c r="BQ17" s="425">
        <f>IF(details!AT17="","",details!AT17)</f>
        <v>14</v>
      </c>
      <c r="BR17" s="138">
        <f t="shared" si="49"/>
        <v>28</v>
      </c>
      <c r="BS17" s="139">
        <f t="shared" si="50"/>
        <v>51</v>
      </c>
      <c r="BT17" s="425">
        <f>IF(details!AU17="","",details!AU17)</f>
        <v>31</v>
      </c>
      <c r="BU17" s="425">
        <f>IF(details!AV17="","",details!AV17)</f>
        <v>20</v>
      </c>
      <c r="BV17" s="428">
        <f t="shared" si="51"/>
        <v>51</v>
      </c>
      <c r="BW17" s="136">
        <f t="shared" si="52"/>
        <v>102</v>
      </c>
      <c r="BX17" s="140">
        <f t="shared" si="53"/>
        <v>51</v>
      </c>
      <c r="BY17" s="429" t="str">
        <f t="shared" si="54"/>
        <v>C</v>
      </c>
      <c r="BZ17" s="141">
        <f t="shared" si="2"/>
        <v>200</v>
      </c>
      <c r="CA17" s="141">
        <f t="shared" si="55"/>
        <v>0</v>
      </c>
      <c r="CB17" s="425">
        <f>IF(details!AW17="","",details!AW17)</f>
        <v>5</v>
      </c>
      <c r="CC17" s="425">
        <f>IF(details!AX17="","",details!AX17)</f>
        <v>4</v>
      </c>
      <c r="CD17" s="425">
        <f t="shared" si="56"/>
        <v>9</v>
      </c>
      <c r="CE17" s="425">
        <f>IF(details!AY17="","",details!AY17)</f>
        <v>1</v>
      </c>
      <c r="CF17" s="425">
        <f>IF(details!AZ17="","",details!AZ17)</f>
        <v>3</v>
      </c>
      <c r="CG17" s="425">
        <f t="shared" si="57"/>
        <v>4</v>
      </c>
      <c r="CH17" s="425">
        <f>IF(details!BA17="","",details!BA17)</f>
        <v>3</v>
      </c>
      <c r="CI17" s="425">
        <f>IF(details!BB17="","",details!BB17)</f>
        <v>4</v>
      </c>
      <c r="CJ17" s="425">
        <f t="shared" si="58"/>
        <v>7</v>
      </c>
      <c r="CK17" s="138">
        <f t="shared" si="59"/>
        <v>20</v>
      </c>
      <c r="CL17" s="425">
        <f>IF(details!BC17="","",details!BC17)</f>
        <v>17</v>
      </c>
      <c r="CM17" s="425">
        <f>IF(details!BD17="","",details!BD17)</f>
        <v>18</v>
      </c>
      <c r="CN17" s="138">
        <f t="shared" si="60"/>
        <v>35</v>
      </c>
      <c r="CO17" s="139">
        <f t="shared" si="61"/>
        <v>55</v>
      </c>
      <c r="CP17" s="425">
        <f>IF(details!BE17="","",details!BE17)</f>
        <v>26</v>
      </c>
      <c r="CQ17" s="425">
        <f>IF(details!BF17="","",details!BF17)</f>
        <v>20</v>
      </c>
      <c r="CR17" s="428">
        <f t="shared" si="62"/>
        <v>46</v>
      </c>
      <c r="CS17" s="136">
        <f t="shared" si="63"/>
        <v>101</v>
      </c>
      <c r="CT17" s="140">
        <f t="shared" si="64"/>
        <v>51</v>
      </c>
      <c r="CU17" s="429" t="str">
        <f t="shared" si="65"/>
        <v>C</v>
      </c>
      <c r="CV17" s="141">
        <f t="shared" si="3"/>
        <v>200</v>
      </c>
      <c r="CW17" s="141">
        <f t="shared" si="66"/>
        <v>0</v>
      </c>
      <c r="CX17" s="425">
        <f>IF(details!BG17="","",details!BG17)</f>
        <v>2</v>
      </c>
      <c r="CY17" s="425">
        <f>IF(details!BH17="","",details!BH17)</f>
        <v>3</v>
      </c>
      <c r="CZ17" s="425">
        <f t="shared" si="67"/>
        <v>5</v>
      </c>
      <c r="DA17" s="425">
        <f>IF(details!BI17="","",details!BI17)</f>
        <v>5</v>
      </c>
      <c r="DB17" s="425">
        <f>IF(details!BJ17="","",details!BJ17)</f>
        <v>5</v>
      </c>
      <c r="DC17" s="425">
        <f t="shared" si="68"/>
        <v>10</v>
      </c>
      <c r="DD17" s="425">
        <f>IF(details!BK17="","",details!BK17)</f>
        <v>2</v>
      </c>
      <c r="DE17" s="425">
        <f>IF(details!BL17="","",details!BL17)</f>
        <v>3</v>
      </c>
      <c r="DF17" s="425">
        <f t="shared" si="69"/>
        <v>5</v>
      </c>
      <c r="DG17" s="138">
        <f t="shared" si="70"/>
        <v>20</v>
      </c>
      <c r="DH17" s="425">
        <f>IF(details!BM17="","",details!BM17)</f>
        <v>20</v>
      </c>
      <c r="DI17" s="425">
        <f>IF(details!BN17="","",details!BN17)</f>
        <v>12</v>
      </c>
      <c r="DJ17" s="138">
        <f t="shared" si="71"/>
        <v>32</v>
      </c>
      <c r="DK17" s="139">
        <f t="shared" si="72"/>
        <v>52</v>
      </c>
      <c r="DL17" s="425">
        <f>IF(details!BO17="","",details!BO17)</f>
        <v>22</v>
      </c>
      <c r="DM17" s="425">
        <f>IF(details!BP17="","",details!BP17)</f>
        <v>20</v>
      </c>
      <c r="DN17" s="428">
        <f t="shared" si="73"/>
        <v>42</v>
      </c>
      <c r="DO17" s="136">
        <f t="shared" si="74"/>
        <v>94</v>
      </c>
      <c r="DP17" s="140">
        <f t="shared" si="75"/>
        <v>47</v>
      </c>
      <c r="DQ17" s="429" t="str">
        <f t="shared" si="76"/>
        <v>D</v>
      </c>
      <c r="DR17" s="141">
        <f t="shared" si="4"/>
        <v>200</v>
      </c>
      <c r="DS17" s="141">
        <f t="shared" si="77"/>
        <v>0</v>
      </c>
      <c r="DT17" s="425">
        <f>IF(details!BQ17="","",details!BQ17)</f>
        <v>0</v>
      </c>
      <c r="DU17" s="425">
        <f>IF(details!BR17="","",details!BR17)</f>
        <v>3</v>
      </c>
      <c r="DV17" s="425">
        <f t="shared" si="78"/>
        <v>3</v>
      </c>
      <c r="DW17" s="425">
        <f>IF(details!BS17="","",details!BS17)</f>
        <v>1</v>
      </c>
      <c r="DX17" s="425">
        <f>IF(details!BT17="","",details!BT17)</f>
        <v>3</v>
      </c>
      <c r="DY17" s="425">
        <f t="shared" si="79"/>
        <v>4</v>
      </c>
      <c r="DZ17" s="425">
        <f>IF(details!BU17="","",details!BU17)</f>
        <v>4</v>
      </c>
      <c r="EA17" s="425">
        <f>IF(details!BV17="","",details!BV17)</f>
        <v>5</v>
      </c>
      <c r="EB17" s="425">
        <f t="shared" si="80"/>
        <v>9</v>
      </c>
      <c r="EC17" s="138">
        <f t="shared" si="81"/>
        <v>16</v>
      </c>
      <c r="ED17" s="425">
        <f>IF(details!BW17="","",details!BW17)</f>
        <v>14</v>
      </c>
      <c r="EE17" s="425">
        <f>IF(details!BX17="","",details!BX17)</f>
        <v>16</v>
      </c>
      <c r="EF17" s="138">
        <f t="shared" si="82"/>
        <v>30</v>
      </c>
      <c r="EG17" s="139">
        <f t="shared" si="83"/>
        <v>46</v>
      </c>
      <c r="EH17" s="425">
        <f>IF(details!BY17="","",details!BY17)</f>
        <v>23</v>
      </c>
      <c r="EI17" s="425">
        <f>IF(details!BZ17="","",details!BZ17)</f>
        <v>20</v>
      </c>
      <c r="EJ17" s="428">
        <f t="shared" si="84"/>
        <v>43</v>
      </c>
      <c r="EK17" s="136">
        <f t="shared" si="85"/>
        <v>89</v>
      </c>
      <c r="EL17" s="140">
        <f t="shared" si="86"/>
        <v>45</v>
      </c>
      <c r="EM17" s="429" t="str">
        <f t="shared" si="87"/>
        <v>D</v>
      </c>
      <c r="EN17" s="141">
        <f t="shared" si="5"/>
        <v>200</v>
      </c>
      <c r="EO17" s="141">
        <f t="shared" si="88"/>
        <v>0</v>
      </c>
      <c r="EP17" s="425">
        <f>IF(details!CA17="","",details!CA17)</f>
        <v>15</v>
      </c>
      <c r="EQ17" s="425">
        <f>IF(details!CB17="","",details!CB17)</f>
        <v>16</v>
      </c>
      <c r="ER17" s="425">
        <f>IF(details!CC17="","",details!CC17)</f>
        <v>15</v>
      </c>
      <c r="ES17" s="425">
        <f>IF(details!CD17="","",details!CD17)</f>
        <v>16</v>
      </c>
      <c r="ET17" s="425">
        <f>IF(details!CE17="","",details!CE17)</f>
        <v>16</v>
      </c>
      <c r="EU17" s="429">
        <f t="shared" si="89"/>
        <v>78</v>
      </c>
      <c r="EV17" s="429">
        <f t="shared" si="90"/>
        <v>78</v>
      </c>
      <c r="EW17" s="429" t="str">
        <f t="shared" si="91"/>
        <v>B</v>
      </c>
      <c r="EX17" s="141">
        <f t="shared" si="7"/>
        <v>100</v>
      </c>
      <c r="EY17" s="141">
        <f t="shared" si="92"/>
        <v>0</v>
      </c>
      <c r="EZ17" s="425">
        <f>IF(details!CF17="","",details!CF17)</f>
        <v>20</v>
      </c>
      <c r="FA17" s="425">
        <f>IF(details!CG17="","",details!CG17)</f>
        <v>20</v>
      </c>
      <c r="FB17" s="425">
        <f>IF(details!CH17="","",details!CH17)</f>
        <v>20</v>
      </c>
      <c r="FC17" s="425">
        <f>IF(details!CI17="","",details!CI17)</f>
        <v>20</v>
      </c>
      <c r="FD17" s="425">
        <f>IF(details!CJ17="","",details!CJ17)</f>
        <v>20</v>
      </c>
      <c r="FE17" s="429">
        <f t="shared" si="93"/>
        <v>100</v>
      </c>
      <c r="FF17" s="429">
        <f t="shared" si="94"/>
        <v>100</v>
      </c>
      <c r="FG17" s="429" t="str">
        <f t="shared" si="95"/>
        <v>A</v>
      </c>
      <c r="FH17" s="141">
        <f t="shared" si="10"/>
        <v>100</v>
      </c>
      <c r="FI17" s="141">
        <f t="shared" si="96"/>
        <v>0</v>
      </c>
      <c r="FJ17" s="425">
        <f>IF(details!CK17="","",details!CK17)</f>
        <v>15</v>
      </c>
      <c r="FK17" s="425">
        <f>IF(details!CL17="","",details!CL17)</f>
        <v>16</v>
      </c>
      <c r="FL17" s="425">
        <f>IF(details!CM17="","",details!CM17)</f>
        <v>15</v>
      </c>
      <c r="FM17" s="425">
        <f>IF(details!CN17="","",details!CN17)</f>
        <v>16</v>
      </c>
      <c r="FN17" s="425">
        <f>IF(details!CO17="","",details!CO17)</f>
        <v>16</v>
      </c>
      <c r="FO17" s="429">
        <f t="shared" si="97"/>
        <v>78</v>
      </c>
      <c r="FP17" s="429">
        <f t="shared" si="98"/>
        <v>78</v>
      </c>
      <c r="FQ17" s="429" t="str">
        <f t="shared" si="99"/>
        <v>B</v>
      </c>
      <c r="FR17" s="141">
        <f t="shared" si="13"/>
        <v>100</v>
      </c>
      <c r="FS17" s="354">
        <f t="shared" si="100"/>
        <v>0</v>
      </c>
      <c r="FT17" s="361">
        <f t="shared" si="101"/>
        <v>200</v>
      </c>
      <c r="FU17" s="422">
        <f t="shared" si="102"/>
        <v>106</v>
      </c>
      <c r="FV17" s="422" t="str">
        <f t="shared" si="103"/>
        <v>C</v>
      </c>
      <c r="FW17" s="422">
        <f t="shared" si="104"/>
        <v>200</v>
      </c>
      <c r="FX17" s="422">
        <f t="shared" si="105"/>
        <v>95</v>
      </c>
      <c r="FY17" s="422" t="str">
        <f t="shared" si="106"/>
        <v>D</v>
      </c>
      <c r="FZ17" s="422">
        <f t="shared" si="107"/>
        <v>200</v>
      </c>
      <c r="GA17" s="142">
        <f t="shared" si="108"/>
        <v>102</v>
      </c>
      <c r="GB17" s="142" t="str">
        <f t="shared" si="109"/>
        <v>C</v>
      </c>
      <c r="GC17" s="422" t="str">
        <f t="shared" si="110"/>
        <v/>
      </c>
      <c r="GD17" s="422" t="str">
        <f t="shared" si="111"/>
        <v>C</v>
      </c>
      <c r="GE17" s="422" t="str">
        <f t="shared" si="112"/>
        <v/>
      </c>
      <c r="GF17" s="422" t="str">
        <f t="shared" si="113"/>
        <v/>
      </c>
      <c r="GG17" s="422" t="str">
        <f t="shared" si="114"/>
        <v/>
      </c>
      <c r="GH17" s="422">
        <f t="shared" si="115"/>
        <v>200</v>
      </c>
      <c r="GI17" s="422">
        <f t="shared" si="116"/>
        <v>101</v>
      </c>
      <c r="GJ17" s="422" t="str">
        <f t="shared" si="117"/>
        <v>C</v>
      </c>
      <c r="GK17" s="422">
        <f t="shared" si="118"/>
        <v>200</v>
      </c>
      <c r="GL17" s="422">
        <f t="shared" si="119"/>
        <v>94</v>
      </c>
      <c r="GM17" s="422" t="str">
        <f t="shared" si="120"/>
        <v>D</v>
      </c>
      <c r="GN17" s="422">
        <f t="shared" si="121"/>
        <v>200</v>
      </c>
      <c r="GO17" s="422">
        <f t="shared" si="122"/>
        <v>89</v>
      </c>
      <c r="GP17" s="422" t="str">
        <f t="shared" si="123"/>
        <v>D</v>
      </c>
      <c r="GQ17" s="422">
        <f t="shared" si="124"/>
        <v>100</v>
      </c>
      <c r="GR17" s="422">
        <f t="shared" si="125"/>
        <v>78</v>
      </c>
      <c r="GS17" s="422" t="str">
        <f t="shared" si="126"/>
        <v>B</v>
      </c>
      <c r="GT17" s="143">
        <f t="shared" si="127"/>
        <v>100</v>
      </c>
      <c r="GU17" s="143">
        <f t="shared" si="128"/>
        <v>100</v>
      </c>
      <c r="GV17" s="143" t="str">
        <f t="shared" si="129"/>
        <v>A</v>
      </c>
      <c r="GW17" s="143">
        <f t="shared" si="130"/>
        <v>100</v>
      </c>
      <c r="GX17" s="143">
        <f t="shared" si="131"/>
        <v>78</v>
      </c>
      <c r="GY17" s="143" t="str">
        <f t="shared" si="132"/>
        <v>B</v>
      </c>
      <c r="GZ17" s="353">
        <f t="shared" si="133"/>
        <v>0</v>
      </c>
      <c r="HA17" s="353">
        <f t="shared" si="134"/>
        <v>0</v>
      </c>
      <c r="HB17" s="353">
        <f t="shared" si="135"/>
        <v>4</v>
      </c>
      <c r="HC17" s="353">
        <f t="shared" si="136"/>
        <v>0</v>
      </c>
      <c r="HD17" s="426" t="str">
        <f t="shared" si="137"/>
        <v>mRrh.kZ</v>
      </c>
      <c r="HE17" s="362">
        <f t="shared" si="138"/>
        <v>1200</v>
      </c>
      <c r="HF17" s="362">
        <f t="shared" si="139"/>
        <v>587</v>
      </c>
      <c r="HG17" s="363">
        <f t="shared" si="140"/>
        <v>48.916666666666671</v>
      </c>
      <c r="HH17" s="399">
        <f t="shared" si="141"/>
        <v>48.916666666666671</v>
      </c>
      <c r="HI17" s="400">
        <f t="shared" si="142"/>
        <v>5.9999999999999964</v>
      </c>
      <c r="HJ17" s="136" t="str">
        <f t="shared" si="143"/>
        <v>D</v>
      </c>
      <c r="HK17" s="358" t="str">
        <f>details!EP17</f>
        <v/>
      </c>
      <c r="HL17" s="227" t="str">
        <f>details!EQ17</f>
        <v/>
      </c>
      <c r="HM17" s="406" t="str">
        <f t="shared" si="144"/>
        <v/>
      </c>
      <c r="HN17" s="233" t="str">
        <f>IF(details!CP17="","",details!CP17)</f>
        <v/>
      </c>
      <c r="HS17" s="1003" t="str">
        <f>A1</f>
        <v>jk- ck- ek/;fed fo|ky; uohu] fuEckgsM+k</v>
      </c>
      <c r="HT17" s="1004"/>
      <c r="HU17" s="1004"/>
      <c r="HV17" s="1004"/>
      <c r="HW17" s="1004"/>
      <c r="HX17" s="1004"/>
      <c r="HY17" s="1004"/>
      <c r="HZ17" s="1004" t="str">
        <f>'result aggregate'!U107</f>
        <v>tkfrokj ifj.kke</v>
      </c>
      <c r="IA17" s="1004"/>
      <c r="IB17" s="1004"/>
      <c r="IC17" s="1004"/>
      <c r="ID17" s="1004" t="s">
        <v>81</v>
      </c>
      <c r="IE17" s="1007" t="str">
        <f>H3</f>
        <v>2015-16</v>
      </c>
      <c r="IF17" s="1008"/>
      <c r="IQ17" s="186"/>
      <c r="IR17" s="173"/>
      <c r="IT17" s="173"/>
      <c r="IU17" s="173"/>
      <c r="IV17" s="2"/>
      <c r="IW17" s="173"/>
      <c r="IX17" s="173"/>
      <c r="IY17" s="2"/>
      <c r="IZ17" s="173"/>
      <c r="JA17" s="173"/>
      <c r="JB17" s="2"/>
      <c r="JC17" s="151"/>
    </row>
    <row r="18" spans="1:263" s="20" customFormat="1" ht="14" customHeight="1">
      <c r="A18" s="231">
        <f>IF(details!A18="","",details!A18)</f>
        <v>12</v>
      </c>
      <c r="B18" s="425" t="str">
        <f>IF(details!B18="","",details!B18)</f>
        <v>ST</v>
      </c>
      <c r="C18" s="425" t="str">
        <f>IF(details!C18="","",details!C18)</f>
        <v>B</v>
      </c>
      <c r="D18" s="136">
        <f>IF(details!D18="","",details!D18)</f>
        <v>812</v>
      </c>
      <c r="E18" s="136" t="str">
        <f>IF(details!E18="","",details!E18)</f>
        <v/>
      </c>
      <c r="F18" s="425">
        <f>IF(details!F18="","",details!F18)</f>
        <v>922</v>
      </c>
      <c r="G18" s="698">
        <f>IF(details!G18="","",details!G18)</f>
        <v>41101</v>
      </c>
      <c r="H18" s="698">
        <f>IF(details!H18="","",details!H18)</f>
        <v>36674</v>
      </c>
      <c r="I18" s="220" t="str">
        <f>IF(details!CQ18="","",details!CQ18)</f>
        <v xml:space="preserve">vBkbZl ebZ] nks gtkj </v>
      </c>
      <c r="J18" s="137" t="str">
        <f>IF(details!J18="","",details!J18)</f>
        <v>v 012</v>
      </c>
      <c r="K18" s="137" t="str">
        <f>IF(details!K18="","",details!K18)</f>
        <v>c 012</v>
      </c>
      <c r="L18" s="137" t="str">
        <f>IF(details!L18="","",details!L18)</f>
        <v>l 012</v>
      </c>
      <c r="M18" s="425">
        <f>IF(details!R18="","",details!R18)</f>
        <v>5</v>
      </c>
      <c r="N18" s="425">
        <f>IF(details!S18="","",details!S18)</f>
        <v>5</v>
      </c>
      <c r="O18" s="425">
        <f t="shared" si="23"/>
        <v>10</v>
      </c>
      <c r="P18" s="425">
        <f>IF(details!T18="","",details!T18)</f>
        <v>5</v>
      </c>
      <c r="Q18" s="425">
        <f>IF(details!U18="","",details!U18)</f>
        <v>5</v>
      </c>
      <c r="R18" s="425">
        <f t="shared" si="24"/>
        <v>10</v>
      </c>
      <c r="S18" s="425">
        <f>IF(details!V18="","",details!V18)</f>
        <v>5</v>
      </c>
      <c r="T18" s="425">
        <f>IF(details!W18="","",details!W18)</f>
        <v>5</v>
      </c>
      <c r="U18" s="425">
        <f t="shared" si="25"/>
        <v>10</v>
      </c>
      <c r="V18" s="138">
        <f t="shared" si="26"/>
        <v>30</v>
      </c>
      <c r="W18" s="425">
        <f>IF(details!X18="","",details!X18)</f>
        <v>32</v>
      </c>
      <c r="X18" s="425">
        <f>IF(details!Y18="","",details!Y18)</f>
        <v>18</v>
      </c>
      <c r="Y18" s="138">
        <f t="shared" si="27"/>
        <v>50</v>
      </c>
      <c r="Z18" s="139">
        <f t="shared" si="28"/>
        <v>80</v>
      </c>
      <c r="AA18" s="425">
        <f>IF(details!Z18="","",details!Z18)</f>
        <v>51</v>
      </c>
      <c r="AB18" s="425">
        <f>IF(details!AA18="","",details!AA18)</f>
        <v>25</v>
      </c>
      <c r="AC18" s="428">
        <f t="shared" si="29"/>
        <v>76</v>
      </c>
      <c r="AD18" s="136">
        <f t="shared" si="30"/>
        <v>156</v>
      </c>
      <c r="AE18" s="140">
        <f t="shared" si="31"/>
        <v>78</v>
      </c>
      <c r="AF18" s="429" t="str">
        <f t="shared" si="32"/>
        <v>B</v>
      </c>
      <c r="AG18" s="141">
        <f t="shared" si="0"/>
        <v>200</v>
      </c>
      <c r="AH18" s="141">
        <f t="shared" si="33"/>
        <v>0</v>
      </c>
      <c r="AI18" s="425">
        <f>IF(details!AB18="","",details!AB18)</f>
        <v>4</v>
      </c>
      <c r="AJ18" s="425">
        <f>IF(details!AC18="","",details!AC18)</f>
        <v>3</v>
      </c>
      <c r="AK18" s="425">
        <f t="shared" si="34"/>
        <v>7</v>
      </c>
      <c r="AL18" s="425">
        <f>IF(details!AD18="","",details!AD18)</f>
        <v>5</v>
      </c>
      <c r="AM18" s="425">
        <f>IF(details!AE18="","",details!AE18)</f>
        <v>5</v>
      </c>
      <c r="AN18" s="425">
        <f t="shared" si="35"/>
        <v>10</v>
      </c>
      <c r="AO18" s="425">
        <f>IF(details!AF18="","",details!AF18)</f>
        <v>4</v>
      </c>
      <c r="AP18" s="425">
        <f>IF(details!AG18="","",details!AG18)</f>
        <v>4</v>
      </c>
      <c r="AQ18" s="425">
        <f t="shared" si="36"/>
        <v>8</v>
      </c>
      <c r="AR18" s="138">
        <f t="shared" si="37"/>
        <v>25</v>
      </c>
      <c r="AS18" s="425">
        <f>IF(details!AH18="","",details!AH18)</f>
        <v>38</v>
      </c>
      <c r="AT18" s="425">
        <f>IF(details!AI18="","",details!AI18)</f>
        <v>18</v>
      </c>
      <c r="AU18" s="138">
        <f t="shared" si="38"/>
        <v>56</v>
      </c>
      <c r="AV18" s="139">
        <f t="shared" si="39"/>
        <v>81</v>
      </c>
      <c r="AW18" s="425">
        <f>IF(details!AJ18="","",details!AJ18)</f>
        <v>60</v>
      </c>
      <c r="AX18" s="425">
        <f>IF(details!AK18="","",details!AK18)</f>
        <v>25</v>
      </c>
      <c r="AY18" s="428">
        <f t="shared" si="40"/>
        <v>85</v>
      </c>
      <c r="AZ18" s="136">
        <f t="shared" si="41"/>
        <v>166</v>
      </c>
      <c r="BA18" s="140">
        <f t="shared" si="42"/>
        <v>83</v>
      </c>
      <c r="BB18" s="429" t="str">
        <f t="shared" si="43"/>
        <v>B</v>
      </c>
      <c r="BC18" s="141">
        <f t="shared" si="1"/>
        <v>200</v>
      </c>
      <c r="BD18" s="141">
        <f t="shared" si="44"/>
        <v>0</v>
      </c>
      <c r="BE18" s="123" t="str">
        <f>IF(D18="","",details!AL18)</f>
        <v>s</v>
      </c>
      <c r="BF18" s="425">
        <f>IF(details!AM18="","",details!AM18)</f>
        <v>5</v>
      </c>
      <c r="BG18" s="425">
        <f>IF(details!AN18="","",details!AN18)</f>
        <v>5</v>
      </c>
      <c r="BH18" s="425">
        <f t="shared" si="45"/>
        <v>10</v>
      </c>
      <c r="BI18" s="425">
        <f>IF(details!AO18="","",details!AO18)</f>
        <v>5</v>
      </c>
      <c r="BJ18" s="425">
        <f>IF(details!AP18="","",details!AP18)</f>
        <v>5</v>
      </c>
      <c r="BK18" s="425">
        <f t="shared" si="46"/>
        <v>10</v>
      </c>
      <c r="BL18" s="425">
        <f>IF(details!AQ18="","",details!AQ18)</f>
        <v>5</v>
      </c>
      <c r="BM18" s="425">
        <f>IF(details!AR18="","",details!AR18)</f>
        <v>5</v>
      </c>
      <c r="BN18" s="425">
        <f t="shared" si="47"/>
        <v>10</v>
      </c>
      <c r="BO18" s="138">
        <f t="shared" si="48"/>
        <v>30</v>
      </c>
      <c r="BP18" s="425">
        <f>IF(details!AS18="","",details!AS18)</f>
        <v>39</v>
      </c>
      <c r="BQ18" s="425">
        <f>IF(details!AT18="","",details!AT18)</f>
        <v>16</v>
      </c>
      <c r="BR18" s="138">
        <f t="shared" si="49"/>
        <v>55</v>
      </c>
      <c r="BS18" s="139">
        <f t="shared" si="50"/>
        <v>85</v>
      </c>
      <c r="BT18" s="425">
        <f>IF(details!AU18="","",details!AU18)</f>
        <v>65</v>
      </c>
      <c r="BU18" s="425">
        <f>IF(details!AV18="","",details!AV18)</f>
        <v>25</v>
      </c>
      <c r="BV18" s="428">
        <f t="shared" si="51"/>
        <v>90</v>
      </c>
      <c r="BW18" s="136">
        <f t="shared" si="52"/>
        <v>175</v>
      </c>
      <c r="BX18" s="140">
        <f t="shared" si="53"/>
        <v>88</v>
      </c>
      <c r="BY18" s="429" t="str">
        <f t="shared" si="54"/>
        <v>A</v>
      </c>
      <c r="BZ18" s="141">
        <f t="shared" si="2"/>
        <v>200</v>
      </c>
      <c r="CA18" s="141">
        <f t="shared" si="55"/>
        <v>0</v>
      </c>
      <c r="CB18" s="425">
        <f>IF(details!AW18="","",details!AW18)</f>
        <v>5</v>
      </c>
      <c r="CC18" s="425">
        <f>IF(details!AX18="","",details!AX18)</f>
        <v>5</v>
      </c>
      <c r="CD18" s="425">
        <f t="shared" si="56"/>
        <v>10</v>
      </c>
      <c r="CE18" s="425">
        <f>IF(details!AY18="","",details!AY18)</f>
        <v>5</v>
      </c>
      <c r="CF18" s="425">
        <f>IF(details!AZ18="","",details!AZ18)</f>
        <v>5</v>
      </c>
      <c r="CG18" s="425">
        <f t="shared" si="57"/>
        <v>10</v>
      </c>
      <c r="CH18" s="425">
        <f>IF(details!BA18="","",details!BA18)</f>
        <v>5</v>
      </c>
      <c r="CI18" s="425">
        <f>IF(details!BB18="","",details!BB18)</f>
        <v>5</v>
      </c>
      <c r="CJ18" s="425">
        <f t="shared" si="58"/>
        <v>10</v>
      </c>
      <c r="CK18" s="138">
        <f t="shared" si="59"/>
        <v>30</v>
      </c>
      <c r="CL18" s="425">
        <f>IF(details!BC18="","",details!BC18)</f>
        <v>32</v>
      </c>
      <c r="CM18" s="425">
        <f>IF(details!BD18="","",details!BD18)</f>
        <v>19</v>
      </c>
      <c r="CN18" s="138">
        <f t="shared" si="60"/>
        <v>51</v>
      </c>
      <c r="CO18" s="139">
        <f t="shared" si="61"/>
        <v>81</v>
      </c>
      <c r="CP18" s="425">
        <f>IF(details!BE18="","",details!BE18)</f>
        <v>49</v>
      </c>
      <c r="CQ18" s="425">
        <f>IF(details!BF18="","",details!BF18)</f>
        <v>25</v>
      </c>
      <c r="CR18" s="428">
        <f t="shared" si="62"/>
        <v>74</v>
      </c>
      <c r="CS18" s="136">
        <f t="shared" si="63"/>
        <v>155</v>
      </c>
      <c r="CT18" s="140">
        <f t="shared" si="64"/>
        <v>78</v>
      </c>
      <c r="CU18" s="429" t="str">
        <f t="shared" si="65"/>
        <v>B</v>
      </c>
      <c r="CV18" s="141">
        <f t="shared" si="3"/>
        <v>200</v>
      </c>
      <c r="CW18" s="141">
        <f t="shared" si="66"/>
        <v>0</v>
      </c>
      <c r="CX18" s="425">
        <f>IF(details!BG18="","",details!BG18)</f>
        <v>3</v>
      </c>
      <c r="CY18" s="425">
        <f>IF(details!BH18="","",details!BH18)</f>
        <v>3</v>
      </c>
      <c r="CZ18" s="425">
        <f t="shared" si="67"/>
        <v>6</v>
      </c>
      <c r="DA18" s="425">
        <f>IF(details!BI18="","",details!BI18)</f>
        <v>2</v>
      </c>
      <c r="DB18" s="425">
        <f>IF(details!BJ18="","",details!BJ18)</f>
        <v>3</v>
      </c>
      <c r="DC18" s="425">
        <f t="shared" si="68"/>
        <v>5</v>
      </c>
      <c r="DD18" s="425">
        <f>IF(details!BK18="","",details!BK18)</f>
        <v>4</v>
      </c>
      <c r="DE18" s="425">
        <f>IF(details!BL18="","",details!BL18)</f>
        <v>4</v>
      </c>
      <c r="DF18" s="425">
        <f t="shared" si="69"/>
        <v>8</v>
      </c>
      <c r="DG18" s="138">
        <f t="shared" si="70"/>
        <v>19</v>
      </c>
      <c r="DH18" s="425">
        <f>IF(details!BM18="","",details!BM18)</f>
        <v>36</v>
      </c>
      <c r="DI18" s="425">
        <f>IF(details!BN18="","",details!BN18)</f>
        <v>18</v>
      </c>
      <c r="DJ18" s="138">
        <f t="shared" si="71"/>
        <v>54</v>
      </c>
      <c r="DK18" s="139">
        <f t="shared" si="72"/>
        <v>73</v>
      </c>
      <c r="DL18" s="425">
        <f>IF(details!BO18="","",details!BO18)</f>
        <v>35</v>
      </c>
      <c r="DM18" s="425">
        <f>IF(details!BP18="","",details!BP18)</f>
        <v>25</v>
      </c>
      <c r="DN18" s="428">
        <f t="shared" si="73"/>
        <v>60</v>
      </c>
      <c r="DO18" s="136">
        <f t="shared" si="74"/>
        <v>133</v>
      </c>
      <c r="DP18" s="140">
        <f t="shared" si="75"/>
        <v>67</v>
      </c>
      <c r="DQ18" s="429" t="str">
        <f t="shared" si="76"/>
        <v>C</v>
      </c>
      <c r="DR18" s="141">
        <f t="shared" si="4"/>
        <v>200</v>
      </c>
      <c r="DS18" s="141">
        <f t="shared" si="77"/>
        <v>0</v>
      </c>
      <c r="DT18" s="425">
        <f>IF(details!BQ18="","",details!BQ18)</f>
        <v>5</v>
      </c>
      <c r="DU18" s="425">
        <f>IF(details!BR18="","",details!BR18)</f>
        <v>5</v>
      </c>
      <c r="DV18" s="425">
        <f t="shared" si="78"/>
        <v>10</v>
      </c>
      <c r="DW18" s="425">
        <f>IF(details!BS18="","",details!BS18)</f>
        <v>2</v>
      </c>
      <c r="DX18" s="425">
        <f>IF(details!BT18="","",details!BT18)</f>
        <v>3</v>
      </c>
      <c r="DY18" s="425">
        <f t="shared" si="79"/>
        <v>5</v>
      </c>
      <c r="DZ18" s="425">
        <f>IF(details!BU18="","",details!BU18)</f>
        <v>5</v>
      </c>
      <c r="EA18" s="425">
        <f>IF(details!BV18="","",details!BV18)</f>
        <v>5</v>
      </c>
      <c r="EB18" s="425">
        <f t="shared" si="80"/>
        <v>10</v>
      </c>
      <c r="EC18" s="138">
        <f t="shared" si="81"/>
        <v>25</v>
      </c>
      <c r="ED18" s="425">
        <f>IF(details!BW18="","",details!BW18)</f>
        <v>26</v>
      </c>
      <c r="EE18" s="425">
        <f>IF(details!BX18="","",details!BX18)</f>
        <v>17</v>
      </c>
      <c r="EF18" s="138">
        <f t="shared" si="82"/>
        <v>43</v>
      </c>
      <c r="EG18" s="139">
        <f t="shared" si="83"/>
        <v>68</v>
      </c>
      <c r="EH18" s="425">
        <f>IF(details!BY18="","",details!BY18)</f>
        <v>52</v>
      </c>
      <c r="EI18" s="425">
        <f>IF(details!BZ18="","",details!BZ18)</f>
        <v>25</v>
      </c>
      <c r="EJ18" s="428">
        <f t="shared" si="84"/>
        <v>77</v>
      </c>
      <c r="EK18" s="136">
        <f t="shared" si="85"/>
        <v>145</v>
      </c>
      <c r="EL18" s="140">
        <f t="shared" si="86"/>
        <v>73</v>
      </c>
      <c r="EM18" s="429" t="str">
        <f t="shared" si="87"/>
        <v>B</v>
      </c>
      <c r="EN18" s="141">
        <f t="shared" si="5"/>
        <v>200</v>
      </c>
      <c r="EO18" s="141">
        <f t="shared" si="88"/>
        <v>0</v>
      </c>
      <c r="EP18" s="425">
        <f>IF(details!CA18="","",details!CA18)</f>
        <v>15</v>
      </c>
      <c r="EQ18" s="425">
        <f>IF(details!CB18="","",details!CB18)</f>
        <v>16</v>
      </c>
      <c r="ER18" s="425">
        <f>IF(details!CC18="","",details!CC18)</f>
        <v>15</v>
      </c>
      <c r="ES18" s="425">
        <f>IF(details!CD18="","",details!CD18)</f>
        <v>16</v>
      </c>
      <c r="ET18" s="425">
        <f>IF(details!CE18="","",details!CE18)</f>
        <v>16</v>
      </c>
      <c r="EU18" s="429">
        <f t="shared" si="89"/>
        <v>78</v>
      </c>
      <c r="EV18" s="429">
        <f t="shared" si="90"/>
        <v>78</v>
      </c>
      <c r="EW18" s="429" t="str">
        <f t="shared" si="91"/>
        <v>B</v>
      </c>
      <c r="EX18" s="141">
        <f t="shared" si="7"/>
        <v>100</v>
      </c>
      <c r="EY18" s="141">
        <f t="shared" si="92"/>
        <v>0</v>
      </c>
      <c r="EZ18" s="425">
        <f>IF(details!CF18="","",details!CF18)</f>
        <v>20</v>
      </c>
      <c r="FA18" s="425">
        <f>IF(details!CG18="","",details!CG18)</f>
        <v>20</v>
      </c>
      <c r="FB18" s="425">
        <f>IF(details!CH18="","",details!CH18)</f>
        <v>20</v>
      </c>
      <c r="FC18" s="425">
        <f>IF(details!CI18="","",details!CI18)</f>
        <v>20</v>
      </c>
      <c r="FD18" s="425">
        <f>IF(details!CJ18="","",details!CJ18)</f>
        <v>20</v>
      </c>
      <c r="FE18" s="429">
        <f t="shared" si="93"/>
        <v>100</v>
      </c>
      <c r="FF18" s="429">
        <f t="shared" si="94"/>
        <v>100</v>
      </c>
      <c r="FG18" s="429" t="str">
        <f t="shared" si="95"/>
        <v>A</v>
      </c>
      <c r="FH18" s="141">
        <f t="shared" si="10"/>
        <v>100</v>
      </c>
      <c r="FI18" s="141">
        <f t="shared" si="96"/>
        <v>0</v>
      </c>
      <c r="FJ18" s="425">
        <f>IF(details!CK18="","",details!CK18)</f>
        <v>15</v>
      </c>
      <c r="FK18" s="425">
        <f>IF(details!CL18="","",details!CL18)</f>
        <v>16</v>
      </c>
      <c r="FL18" s="425">
        <f>IF(details!CM18="","",details!CM18)</f>
        <v>15</v>
      </c>
      <c r="FM18" s="425">
        <f>IF(details!CN18="","",details!CN18)</f>
        <v>16</v>
      </c>
      <c r="FN18" s="425">
        <f>IF(details!CO18="","",details!CO18)</f>
        <v>16</v>
      </c>
      <c r="FO18" s="429">
        <f t="shared" si="97"/>
        <v>78</v>
      </c>
      <c r="FP18" s="429">
        <f t="shared" si="98"/>
        <v>78</v>
      </c>
      <c r="FQ18" s="429" t="str">
        <f t="shared" si="99"/>
        <v>B</v>
      </c>
      <c r="FR18" s="141">
        <f t="shared" si="13"/>
        <v>100</v>
      </c>
      <c r="FS18" s="354">
        <f t="shared" si="100"/>
        <v>0</v>
      </c>
      <c r="FT18" s="361">
        <f t="shared" si="101"/>
        <v>200</v>
      </c>
      <c r="FU18" s="422">
        <f t="shared" si="102"/>
        <v>156</v>
      </c>
      <c r="FV18" s="422" t="str">
        <f t="shared" si="103"/>
        <v>B</v>
      </c>
      <c r="FW18" s="422">
        <f t="shared" si="104"/>
        <v>200</v>
      </c>
      <c r="FX18" s="422">
        <f t="shared" si="105"/>
        <v>166</v>
      </c>
      <c r="FY18" s="422" t="str">
        <f t="shared" si="106"/>
        <v>B</v>
      </c>
      <c r="FZ18" s="422">
        <f t="shared" si="107"/>
        <v>200</v>
      </c>
      <c r="GA18" s="142">
        <f t="shared" si="108"/>
        <v>175</v>
      </c>
      <c r="GB18" s="142" t="str">
        <f t="shared" si="109"/>
        <v>A</v>
      </c>
      <c r="GC18" s="422" t="str">
        <f t="shared" si="110"/>
        <v>A</v>
      </c>
      <c r="GD18" s="422" t="str">
        <f t="shared" si="111"/>
        <v/>
      </c>
      <c r="GE18" s="422" t="str">
        <f t="shared" si="112"/>
        <v/>
      </c>
      <c r="GF18" s="422" t="str">
        <f t="shared" si="113"/>
        <v/>
      </c>
      <c r="GG18" s="422" t="str">
        <f t="shared" si="114"/>
        <v/>
      </c>
      <c r="GH18" s="422">
        <f t="shared" si="115"/>
        <v>200</v>
      </c>
      <c r="GI18" s="422">
        <f t="shared" si="116"/>
        <v>155</v>
      </c>
      <c r="GJ18" s="422" t="str">
        <f t="shared" si="117"/>
        <v>B</v>
      </c>
      <c r="GK18" s="422">
        <f t="shared" si="118"/>
        <v>200</v>
      </c>
      <c r="GL18" s="422">
        <f t="shared" si="119"/>
        <v>133</v>
      </c>
      <c r="GM18" s="422" t="str">
        <f t="shared" si="120"/>
        <v>C</v>
      </c>
      <c r="GN18" s="422">
        <f t="shared" si="121"/>
        <v>200</v>
      </c>
      <c r="GO18" s="422">
        <f t="shared" si="122"/>
        <v>145</v>
      </c>
      <c r="GP18" s="422" t="str">
        <f t="shared" si="123"/>
        <v>B</v>
      </c>
      <c r="GQ18" s="422">
        <f t="shared" si="124"/>
        <v>100</v>
      </c>
      <c r="GR18" s="422">
        <f t="shared" si="125"/>
        <v>78</v>
      </c>
      <c r="GS18" s="422" t="str">
        <f t="shared" si="126"/>
        <v>B</v>
      </c>
      <c r="GT18" s="143">
        <f t="shared" si="127"/>
        <v>100</v>
      </c>
      <c r="GU18" s="143">
        <f t="shared" si="128"/>
        <v>100</v>
      </c>
      <c r="GV18" s="143" t="str">
        <f t="shared" si="129"/>
        <v>A</v>
      </c>
      <c r="GW18" s="143">
        <f t="shared" si="130"/>
        <v>100</v>
      </c>
      <c r="GX18" s="143">
        <f t="shared" si="131"/>
        <v>78</v>
      </c>
      <c r="GY18" s="143" t="str">
        <f t="shared" si="132"/>
        <v>B</v>
      </c>
      <c r="GZ18" s="353">
        <f t="shared" si="133"/>
        <v>0</v>
      </c>
      <c r="HA18" s="353">
        <f t="shared" si="134"/>
        <v>0</v>
      </c>
      <c r="HB18" s="353">
        <f t="shared" si="135"/>
        <v>4</v>
      </c>
      <c r="HC18" s="353">
        <f t="shared" si="136"/>
        <v>0</v>
      </c>
      <c r="HD18" s="426" t="str">
        <f t="shared" si="137"/>
        <v>mRrh.kZ</v>
      </c>
      <c r="HE18" s="362">
        <f t="shared" si="138"/>
        <v>1200</v>
      </c>
      <c r="HF18" s="362">
        <f t="shared" si="139"/>
        <v>930</v>
      </c>
      <c r="HG18" s="363">
        <f t="shared" si="140"/>
        <v>77.5</v>
      </c>
      <c r="HH18" s="399">
        <f t="shared" si="141"/>
        <v>77.5</v>
      </c>
      <c r="HI18" s="400">
        <f t="shared" si="142"/>
        <v>1.9999999999999967</v>
      </c>
      <c r="HJ18" s="136" t="str">
        <f t="shared" si="143"/>
        <v>B</v>
      </c>
      <c r="HK18" s="358" t="str">
        <f>details!EP18</f>
        <v/>
      </c>
      <c r="HL18" s="227" t="str">
        <f>details!EQ18</f>
        <v/>
      </c>
      <c r="HM18" s="406" t="str">
        <f t="shared" si="144"/>
        <v/>
      </c>
      <c r="HN18" s="233" t="str">
        <f>IF(details!CP18="","",details!CP18)</f>
        <v/>
      </c>
      <c r="HS18" s="1005"/>
      <c r="HT18" s="1006"/>
      <c r="HU18" s="1006"/>
      <c r="HV18" s="1006"/>
      <c r="HW18" s="1006"/>
      <c r="HX18" s="1006"/>
      <c r="HY18" s="1006"/>
      <c r="HZ18" s="1006"/>
      <c r="IA18" s="1006"/>
      <c r="IB18" s="1006"/>
      <c r="IC18" s="1006"/>
      <c r="ID18" s="1006"/>
      <c r="IE18" s="1009"/>
      <c r="IF18" s="1010"/>
      <c r="IQ18" s="187"/>
      <c r="IR18" s="174"/>
      <c r="IT18" s="174"/>
      <c r="IU18" s="174"/>
      <c r="IV18" s="2"/>
      <c r="IW18" s="174"/>
      <c r="IX18" s="174"/>
      <c r="IY18" s="2"/>
      <c r="IZ18" s="174"/>
      <c r="JA18" s="174"/>
      <c r="JB18" s="2"/>
      <c r="JC18" s="174"/>
    </row>
    <row r="19" spans="1:263" s="20" customFormat="1" ht="14" customHeight="1">
      <c r="A19" s="231">
        <f>IF(details!A19="","",details!A19)</f>
        <v>13</v>
      </c>
      <c r="B19" s="425" t="str">
        <f>IF(details!B19="","",details!B19)</f>
        <v>SC</v>
      </c>
      <c r="C19" s="425" t="str">
        <f>IF(details!C19="","",details!C19)</f>
        <v>B</v>
      </c>
      <c r="D19" s="136">
        <f>IF(details!D19="","",details!D19)</f>
        <v>813</v>
      </c>
      <c r="E19" s="136" t="str">
        <f>IF(details!E19="","",details!E19)</f>
        <v/>
      </c>
      <c r="F19" s="425">
        <f>IF(details!F19="","",details!F19)</f>
        <v>948</v>
      </c>
      <c r="G19" s="698">
        <f>IF(details!G19="","",details!G19)</f>
        <v>41103</v>
      </c>
      <c r="H19" s="698">
        <f>IF(details!H19="","",details!H19)</f>
        <v>36526</v>
      </c>
      <c r="I19" s="220" t="str">
        <f>IF(details!CQ19="","",details!CQ19)</f>
        <v xml:space="preserve">,d tuojh] nks gtkj </v>
      </c>
      <c r="J19" s="137" t="str">
        <f>IF(details!J19="","",details!J19)</f>
        <v>v 013</v>
      </c>
      <c r="K19" s="137" t="str">
        <f>IF(details!K19="","",details!K19)</f>
        <v>c 013</v>
      </c>
      <c r="L19" s="137" t="str">
        <f>IF(details!L19="","",details!L19)</f>
        <v>l 013</v>
      </c>
      <c r="M19" s="425">
        <f>IF(details!R19="","",details!R19)</f>
        <v>5</v>
      </c>
      <c r="N19" s="425">
        <f>IF(details!S19="","",details!S19)</f>
        <v>5</v>
      </c>
      <c r="O19" s="425">
        <f t="shared" si="23"/>
        <v>10</v>
      </c>
      <c r="P19" s="425">
        <f>IF(details!T19="","",details!T19)</f>
        <v>5</v>
      </c>
      <c r="Q19" s="425">
        <f>IF(details!U19="","",details!U19)</f>
        <v>5</v>
      </c>
      <c r="R19" s="425">
        <f t="shared" si="24"/>
        <v>10</v>
      </c>
      <c r="S19" s="425">
        <f>IF(details!V19="","",details!V19)</f>
        <v>5</v>
      </c>
      <c r="T19" s="425">
        <f>IF(details!W19="","",details!W19)</f>
        <v>5</v>
      </c>
      <c r="U19" s="425">
        <f t="shared" si="25"/>
        <v>10</v>
      </c>
      <c r="V19" s="138">
        <f t="shared" si="26"/>
        <v>30</v>
      </c>
      <c r="W19" s="425">
        <f>IF(details!X19="","",details!X19)</f>
        <v>5</v>
      </c>
      <c r="X19" s="425">
        <f>IF(details!Y19="","",details!Y19)</f>
        <v>13</v>
      </c>
      <c r="Y19" s="138">
        <f t="shared" si="27"/>
        <v>18</v>
      </c>
      <c r="Z19" s="139">
        <f t="shared" si="28"/>
        <v>48</v>
      </c>
      <c r="AA19" s="425">
        <f>IF(details!Z19="","",details!Z19)</f>
        <v>22</v>
      </c>
      <c r="AB19" s="425">
        <f>IF(details!AA19="","",details!AA19)</f>
        <v>20</v>
      </c>
      <c r="AC19" s="428">
        <f t="shared" si="29"/>
        <v>42</v>
      </c>
      <c r="AD19" s="136">
        <f t="shared" si="30"/>
        <v>90</v>
      </c>
      <c r="AE19" s="140">
        <f t="shared" si="31"/>
        <v>45</v>
      </c>
      <c r="AF19" s="429" t="str">
        <f t="shared" si="32"/>
        <v>D</v>
      </c>
      <c r="AG19" s="141">
        <f t="shared" si="0"/>
        <v>200</v>
      </c>
      <c r="AH19" s="141">
        <f t="shared" si="33"/>
        <v>0</v>
      </c>
      <c r="AI19" s="425">
        <f>IF(details!AB19="","",details!AB19)</f>
        <v>3</v>
      </c>
      <c r="AJ19" s="425">
        <f>IF(details!AC19="","",details!AC19)</f>
        <v>3</v>
      </c>
      <c r="AK19" s="425">
        <f t="shared" si="34"/>
        <v>6</v>
      </c>
      <c r="AL19" s="425">
        <f>IF(details!AD19="","",details!AD19)</f>
        <v>1</v>
      </c>
      <c r="AM19" s="425">
        <f>IF(details!AE19="","",details!AE19)</f>
        <v>3</v>
      </c>
      <c r="AN19" s="425">
        <f t="shared" si="35"/>
        <v>4</v>
      </c>
      <c r="AO19" s="425">
        <f>IF(details!AF19="","",details!AF19)</f>
        <v>4</v>
      </c>
      <c r="AP19" s="425">
        <f>IF(details!AG19="","",details!AG19)</f>
        <v>4</v>
      </c>
      <c r="AQ19" s="425">
        <f t="shared" si="36"/>
        <v>8</v>
      </c>
      <c r="AR19" s="138">
        <f t="shared" si="37"/>
        <v>18</v>
      </c>
      <c r="AS19" s="425">
        <f>IF(details!AH19="","",details!AH19)</f>
        <v>14</v>
      </c>
      <c r="AT19" s="425">
        <f>IF(details!AI19="","",details!AI19)</f>
        <v>14</v>
      </c>
      <c r="AU19" s="138">
        <f t="shared" si="38"/>
        <v>28</v>
      </c>
      <c r="AV19" s="139">
        <f t="shared" si="39"/>
        <v>46</v>
      </c>
      <c r="AW19" s="425">
        <f>IF(details!AJ19="","",details!AJ19)</f>
        <v>12</v>
      </c>
      <c r="AX19" s="425">
        <f>IF(details!AK19="","",details!AK19)</f>
        <v>20</v>
      </c>
      <c r="AY19" s="428">
        <f t="shared" si="40"/>
        <v>32</v>
      </c>
      <c r="AZ19" s="136">
        <f t="shared" si="41"/>
        <v>78</v>
      </c>
      <c r="BA19" s="140">
        <f t="shared" si="42"/>
        <v>39</v>
      </c>
      <c r="BB19" s="429" t="str">
        <f t="shared" si="43"/>
        <v>D</v>
      </c>
      <c r="BC19" s="141">
        <f t="shared" si="1"/>
        <v>200</v>
      </c>
      <c r="BD19" s="141">
        <f t="shared" si="44"/>
        <v>0</v>
      </c>
      <c r="BE19" s="123" t="str">
        <f>IF(D19="","",details!AL19)</f>
        <v>s</v>
      </c>
      <c r="BF19" s="425">
        <f>IF(details!AM19="","",details!AM19)</f>
        <v>2</v>
      </c>
      <c r="BG19" s="425">
        <f>IF(details!AN19="","",details!AN19)</f>
        <v>2</v>
      </c>
      <c r="BH19" s="425">
        <f t="shared" si="45"/>
        <v>4</v>
      </c>
      <c r="BI19" s="425">
        <f>IF(details!AO19="","",details!AO19)</f>
        <v>2</v>
      </c>
      <c r="BJ19" s="425">
        <f>IF(details!AP19="","",details!AP19)</f>
        <v>3</v>
      </c>
      <c r="BK19" s="425">
        <f t="shared" si="46"/>
        <v>5</v>
      </c>
      <c r="BL19" s="425">
        <f>IF(details!AQ19="","",details!AQ19)</f>
        <v>4</v>
      </c>
      <c r="BM19" s="425">
        <f>IF(details!AR19="","",details!AR19)</f>
        <v>4</v>
      </c>
      <c r="BN19" s="425">
        <f t="shared" si="47"/>
        <v>8</v>
      </c>
      <c r="BO19" s="138">
        <f t="shared" si="48"/>
        <v>17</v>
      </c>
      <c r="BP19" s="425">
        <f>IF(details!AS19="","",details!AS19)</f>
        <v>17</v>
      </c>
      <c r="BQ19" s="425">
        <f>IF(details!AT19="","",details!AT19)</f>
        <v>12</v>
      </c>
      <c r="BR19" s="138">
        <f t="shared" si="49"/>
        <v>29</v>
      </c>
      <c r="BS19" s="139">
        <f t="shared" si="50"/>
        <v>46</v>
      </c>
      <c r="BT19" s="425">
        <f>IF(details!AU19="","",details!AU19)</f>
        <v>16</v>
      </c>
      <c r="BU19" s="425">
        <f>IF(details!AV19="","",details!AV19)</f>
        <v>20</v>
      </c>
      <c r="BV19" s="428">
        <f t="shared" si="51"/>
        <v>36</v>
      </c>
      <c r="BW19" s="136">
        <f t="shared" si="52"/>
        <v>82</v>
      </c>
      <c r="BX19" s="140">
        <f t="shared" si="53"/>
        <v>41</v>
      </c>
      <c r="BY19" s="429" t="str">
        <f t="shared" si="54"/>
        <v>D</v>
      </c>
      <c r="BZ19" s="141">
        <f t="shared" si="2"/>
        <v>200</v>
      </c>
      <c r="CA19" s="141">
        <f t="shared" si="55"/>
        <v>0</v>
      </c>
      <c r="CB19" s="425">
        <f>IF(details!AW19="","",details!AW19)</f>
        <v>2</v>
      </c>
      <c r="CC19" s="425">
        <f>IF(details!AX19="","",details!AX19)</f>
        <v>3</v>
      </c>
      <c r="CD19" s="425">
        <f t="shared" si="56"/>
        <v>5</v>
      </c>
      <c r="CE19" s="425">
        <f>IF(details!AY19="","",details!AY19)</f>
        <v>1</v>
      </c>
      <c r="CF19" s="425">
        <f>IF(details!AZ19="","",details!AZ19)</f>
        <v>3</v>
      </c>
      <c r="CG19" s="425">
        <f t="shared" si="57"/>
        <v>4</v>
      </c>
      <c r="CH19" s="425">
        <f>IF(details!BA19="","",details!BA19)</f>
        <v>3</v>
      </c>
      <c r="CI19" s="425">
        <f>IF(details!BB19="","",details!BB19)</f>
        <v>3</v>
      </c>
      <c r="CJ19" s="425">
        <f t="shared" si="58"/>
        <v>6</v>
      </c>
      <c r="CK19" s="138">
        <f t="shared" si="59"/>
        <v>15</v>
      </c>
      <c r="CL19" s="425">
        <f>IF(details!BC19="","",details!BC19)</f>
        <v>17</v>
      </c>
      <c r="CM19" s="425">
        <f>IF(details!BD19="","",details!BD19)</f>
        <v>16</v>
      </c>
      <c r="CN19" s="138">
        <f t="shared" si="60"/>
        <v>33</v>
      </c>
      <c r="CO19" s="139">
        <f t="shared" si="61"/>
        <v>48</v>
      </c>
      <c r="CP19" s="425">
        <f>IF(details!BE19="","",details!BE19)</f>
        <v>28</v>
      </c>
      <c r="CQ19" s="425">
        <f>IF(details!BF19="","",details!BF19)</f>
        <v>20</v>
      </c>
      <c r="CR19" s="428">
        <f t="shared" si="62"/>
        <v>48</v>
      </c>
      <c r="CS19" s="136">
        <f t="shared" si="63"/>
        <v>96</v>
      </c>
      <c r="CT19" s="140">
        <f t="shared" si="64"/>
        <v>48</v>
      </c>
      <c r="CU19" s="429" t="str">
        <f t="shared" si="65"/>
        <v>D</v>
      </c>
      <c r="CV19" s="141">
        <f t="shared" si="3"/>
        <v>200</v>
      </c>
      <c r="CW19" s="141">
        <f t="shared" si="66"/>
        <v>0</v>
      </c>
      <c r="CX19" s="425">
        <f>IF(details!BG19="","",details!BG19)</f>
        <v>2</v>
      </c>
      <c r="CY19" s="425">
        <f>IF(details!BH19="","",details!BH19)</f>
        <v>2</v>
      </c>
      <c r="CZ19" s="425">
        <f t="shared" si="67"/>
        <v>4</v>
      </c>
      <c r="DA19" s="425">
        <f>IF(details!BI19="","",details!BI19)</f>
        <v>3</v>
      </c>
      <c r="DB19" s="425">
        <f>IF(details!BJ19="","",details!BJ19)</f>
        <v>3</v>
      </c>
      <c r="DC19" s="425">
        <f t="shared" si="68"/>
        <v>6</v>
      </c>
      <c r="DD19" s="425">
        <f>IF(details!BK19="","",details!BK19)</f>
        <v>3</v>
      </c>
      <c r="DE19" s="425">
        <f>IF(details!BL19="","",details!BL19)</f>
        <v>3</v>
      </c>
      <c r="DF19" s="425">
        <f t="shared" si="69"/>
        <v>6</v>
      </c>
      <c r="DG19" s="138">
        <f t="shared" si="70"/>
        <v>16</v>
      </c>
      <c r="DH19" s="425">
        <f>IF(details!BM19="","",details!BM19)</f>
        <v>8</v>
      </c>
      <c r="DI19" s="425">
        <f>IF(details!BN19="","",details!BN19)</f>
        <v>12</v>
      </c>
      <c r="DJ19" s="138">
        <f t="shared" si="71"/>
        <v>20</v>
      </c>
      <c r="DK19" s="139">
        <f t="shared" si="72"/>
        <v>36</v>
      </c>
      <c r="DL19" s="425">
        <f>IF(details!BO19="","",details!BO19)</f>
        <v>24</v>
      </c>
      <c r="DM19" s="425">
        <f>IF(details!BP19="","",details!BP19)</f>
        <v>20</v>
      </c>
      <c r="DN19" s="428">
        <f t="shared" si="73"/>
        <v>44</v>
      </c>
      <c r="DO19" s="136">
        <f t="shared" si="74"/>
        <v>80</v>
      </c>
      <c r="DP19" s="140">
        <f t="shared" si="75"/>
        <v>40</v>
      </c>
      <c r="DQ19" s="429" t="str">
        <f t="shared" si="76"/>
        <v>D</v>
      </c>
      <c r="DR19" s="141">
        <f t="shared" si="4"/>
        <v>200</v>
      </c>
      <c r="DS19" s="141">
        <f t="shared" si="77"/>
        <v>0</v>
      </c>
      <c r="DT19" s="425">
        <f>IF(details!BQ19="","",details!BQ19)</f>
        <v>0</v>
      </c>
      <c r="DU19" s="425">
        <f>IF(details!BR19="","",details!BR19)</f>
        <v>3</v>
      </c>
      <c r="DV19" s="425">
        <f t="shared" si="78"/>
        <v>3</v>
      </c>
      <c r="DW19" s="425">
        <f>IF(details!BS19="","",details!BS19)</f>
        <v>1</v>
      </c>
      <c r="DX19" s="425">
        <f>IF(details!BT19="","",details!BT19)</f>
        <v>3</v>
      </c>
      <c r="DY19" s="425">
        <f t="shared" si="79"/>
        <v>4</v>
      </c>
      <c r="DZ19" s="425">
        <f>IF(details!BU19="","",details!BU19)</f>
        <v>4</v>
      </c>
      <c r="EA19" s="425">
        <f>IF(details!BV19="","",details!BV19)</f>
        <v>4</v>
      </c>
      <c r="EB19" s="425">
        <f t="shared" si="80"/>
        <v>8</v>
      </c>
      <c r="EC19" s="138">
        <f t="shared" si="81"/>
        <v>15</v>
      </c>
      <c r="ED19" s="425">
        <f>IF(details!BW19="","",details!BW19)</f>
        <v>7</v>
      </c>
      <c r="EE19" s="425">
        <f>IF(details!BX19="","",details!BX19)</f>
        <v>14</v>
      </c>
      <c r="EF19" s="138">
        <f t="shared" si="82"/>
        <v>21</v>
      </c>
      <c r="EG19" s="139">
        <f t="shared" si="83"/>
        <v>36</v>
      </c>
      <c r="EH19" s="425">
        <f>IF(details!BY19="","",details!BY19)</f>
        <v>19</v>
      </c>
      <c r="EI19" s="425">
        <f>IF(details!BZ19="","",details!BZ19)</f>
        <v>20</v>
      </c>
      <c r="EJ19" s="428">
        <f t="shared" si="84"/>
        <v>39</v>
      </c>
      <c r="EK19" s="136">
        <f t="shared" si="85"/>
        <v>75</v>
      </c>
      <c r="EL19" s="140">
        <f t="shared" si="86"/>
        <v>38</v>
      </c>
      <c r="EM19" s="429" t="str">
        <f t="shared" si="87"/>
        <v>D</v>
      </c>
      <c r="EN19" s="141">
        <f t="shared" si="5"/>
        <v>200</v>
      </c>
      <c r="EO19" s="141">
        <f t="shared" si="88"/>
        <v>0</v>
      </c>
      <c r="EP19" s="425">
        <f>IF(details!CA19="","",details!CA19)</f>
        <v>15</v>
      </c>
      <c r="EQ19" s="425">
        <f>IF(details!CB19="","",details!CB19)</f>
        <v>16</v>
      </c>
      <c r="ER19" s="425">
        <f>IF(details!CC19="","",details!CC19)</f>
        <v>15</v>
      </c>
      <c r="ES19" s="425">
        <f>IF(details!CD19="","",details!CD19)</f>
        <v>16</v>
      </c>
      <c r="ET19" s="425">
        <f>IF(details!CE19="","",details!CE19)</f>
        <v>16</v>
      </c>
      <c r="EU19" s="429">
        <f t="shared" si="89"/>
        <v>78</v>
      </c>
      <c r="EV19" s="429">
        <f t="shared" si="90"/>
        <v>78</v>
      </c>
      <c r="EW19" s="429" t="str">
        <f t="shared" si="91"/>
        <v>B</v>
      </c>
      <c r="EX19" s="141">
        <f t="shared" si="7"/>
        <v>100</v>
      </c>
      <c r="EY19" s="141">
        <f t="shared" si="92"/>
        <v>0</v>
      </c>
      <c r="EZ19" s="425">
        <f>IF(details!CF19="","",details!CF19)</f>
        <v>20</v>
      </c>
      <c r="FA19" s="425">
        <f>IF(details!CG19="","",details!CG19)</f>
        <v>20</v>
      </c>
      <c r="FB19" s="425">
        <f>IF(details!CH19="","",details!CH19)</f>
        <v>20</v>
      </c>
      <c r="FC19" s="425">
        <f>IF(details!CI19="","",details!CI19)</f>
        <v>20</v>
      </c>
      <c r="FD19" s="425">
        <f>IF(details!CJ19="","",details!CJ19)</f>
        <v>20</v>
      </c>
      <c r="FE19" s="429">
        <f t="shared" si="93"/>
        <v>100</v>
      </c>
      <c r="FF19" s="429">
        <f t="shared" si="94"/>
        <v>100</v>
      </c>
      <c r="FG19" s="429" t="str">
        <f t="shared" si="95"/>
        <v>A</v>
      </c>
      <c r="FH19" s="141">
        <f t="shared" si="10"/>
        <v>100</v>
      </c>
      <c r="FI19" s="141">
        <f t="shared" si="96"/>
        <v>0</v>
      </c>
      <c r="FJ19" s="425">
        <f>IF(details!CK19="","",details!CK19)</f>
        <v>15</v>
      </c>
      <c r="FK19" s="425">
        <f>IF(details!CL19="","",details!CL19)</f>
        <v>16</v>
      </c>
      <c r="FL19" s="425">
        <f>IF(details!CM19="","",details!CM19)</f>
        <v>15</v>
      </c>
      <c r="FM19" s="425">
        <f>IF(details!CN19="","",details!CN19)</f>
        <v>16</v>
      </c>
      <c r="FN19" s="425">
        <f>IF(details!CO19="","",details!CO19)</f>
        <v>16</v>
      </c>
      <c r="FO19" s="429">
        <f t="shared" si="97"/>
        <v>78</v>
      </c>
      <c r="FP19" s="429">
        <f t="shared" si="98"/>
        <v>78</v>
      </c>
      <c r="FQ19" s="429" t="str">
        <f t="shared" si="99"/>
        <v>B</v>
      </c>
      <c r="FR19" s="141">
        <f t="shared" si="13"/>
        <v>100</v>
      </c>
      <c r="FS19" s="354">
        <f t="shared" si="100"/>
        <v>0</v>
      </c>
      <c r="FT19" s="361">
        <f t="shared" si="101"/>
        <v>200</v>
      </c>
      <c r="FU19" s="422">
        <f t="shared" si="102"/>
        <v>90</v>
      </c>
      <c r="FV19" s="422" t="str">
        <f t="shared" si="103"/>
        <v>D</v>
      </c>
      <c r="FW19" s="422">
        <f t="shared" si="104"/>
        <v>200</v>
      </c>
      <c r="FX19" s="422">
        <f t="shared" si="105"/>
        <v>78</v>
      </c>
      <c r="FY19" s="422" t="str">
        <f t="shared" si="106"/>
        <v>D</v>
      </c>
      <c r="FZ19" s="422">
        <f t="shared" si="107"/>
        <v>200</v>
      </c>
      <c r="GA19" s="142">
        <f t="shared" si="108"/>
        <v>82</v>
      </c>
      <c r="GB19" s="142" t="str">
        <f t="shared" si="109"/>
        <v>D</v>
      </c>
      <c r="GC19" s="422" t="str">
        <f t="shared" si="110"/>
        <v>D</v>
      </c>
      <c r="GD19" s="422" t="str">
        <f t="shared" si="111"/>
        <v/>
      </c>
      <c r="GE19" s="422" t="str">
        <f t="shared" si="112"/>
        <v/>
      </c>
      <c r="GF19" s="422" t="str">
        <f t="shared" si="113"/>
        <v/>
      </c>
      <c r="GG19" s="422" t="str">
        <f t="shared" si="114"/>
        <v/>
      </c>
      <c r="GH19" s="422">
        <f t="shared" si="115"/>
        <v>200</v>
      </c>
      <c r="GI19" s="422">
        <f t="shared" si="116"/>
        <v>96</v>
      </c>
      <c r="GJ19" s="422" t="str">
        <f t="shared" si="117"/>
        <v>D</v>
      </c>
      <c r="GK19" s="422">
        <f t="shared" si="118"/>
        <v>200</v>
      </c>
      <c r="GL19" s="422">
        <f t="shared" si="119"/>
        <v>80</v>
      </c>
      <c r="GM19" s="422" t="str">
        <f t="shared" si="120"/>
        <v>D</v>
      </c>
      <c r="GN19" s="422">
        <f t="shared" si="121"/>
        <v>200</v>
      </c>
      <c r="GO19" s="422">
        <f t="shared" si="122"/>
        <v>75</v>
      </c>
      <c r="GP19" s="422" t="str">
        <f t="shared" si="123"/>
        <v>D</v>
      </c>
      <c r="GQ19" s="422">
        <f t="shared" si="124"/>
        <v>100</v>
      </c>
      <c r="GR19" s="422">
        <f t="shared" si="125"/>
        <v>78</v>
      </c>
      <c r="GS19" s="422" t="str">
        <f t="shared" si="126"/>
        <v>B</v>
      </c>
      <c r="GT19" s="143">
        <f t="shared" si="127"/>
        <v>100</v>
      </c>
      <c r="GU19" s="143">
        <f t="shared" si="128"/>
        <v>100</v>
      </c>
      <c r="GV19" s="143" t="str">
        <f t="shared" si="129"/>
        <v>A</v>
      </c>
      <c r="GW19" s="143">
        <f t="shared" si="130"/>
        <v>100</v>
      </c>
      <c r="GX19" s="143">
        <f t="shared" si="131"/>
        <v>78</v>
      </c>
      <c r="GY19" s="143" t="str">
        <f t="shared" si="132"/>
        <v>B</v>
      </c>
      <c r="GZ19" s="353">
        <f t="shared" si="133"/>
        <v>0</v>
      </c>
      <c r="HA19" s="353">
        <f t="shared" si="134"/>
        <v>0</v>
      </c>
      <c r="HB19" s="353">
        <f t="shared" si="135"/>
        <v>4</v>
      </c>
      <c r="HC19" s="353">
        <f t="shared" si="136"/>
        <v>0</v>
      </c>
      <c r="HD19" s="426" t="str">
        <f t="shared" si="137"/>
        <v>mRrh.kZ</v>
      </c>
      <c r="HE19" s="362">
        <f t="shared" si="138"/>
        <v>1200</v>
      </c>
      <c r="HF19" s="362">
        <f t="shared" si="139"/>
        <v>501</v>
      </c>
      <c r="HG19" s="363">
        <f t="shared" si="140"/>
        <v>41.75</v>
      </c>
      <c r="HH19" s="399">
        <f t="shared" si="141"/>
        <v>41.75</v>
      </c>
      <c r="HI19" s="400">
        <f t="shared" si="142"/>
        <v>8.9999999999999964</v>
      </c>
      <c r="HJ19" s="136" t="str">
        <f t="shared" si="143"/>
        <v>D</v>
      </c>
      <c r="HK19" s="358" t="str">
        <f>details!EP19</f>
        <v/>
      </c>
      <c r="HL19" s="227" t="str">
        <f>details!EQ19</f>
        <v/>
      </c>
      <c r="HM19" s="406" t="str">
        <f t="shared" si="144"/>
        <v/>
      </c>
      <c r="HN19" s="233" t="str">
        <f>IF(details!CP19="","",details!CP19)</f>
        <v/>
      </c>
      <c r="HS19" s="939"/>
      <c r="HT19" s="935" t="str">
        <f>'result aggregate'!P108</f>
        <v>SC BOYS</v>
      </c>
      <c r="HU19" s="935" t="str">
        <f>'result aggregate'!Q108</f>
        <v>SC GIRLS</v>
      </c>
      <c r="HV19" s="935" t="str">
        <f>'result aggregate'!R108</f>
        <v>ST BOYS</v>
      </c>
      <c r="HW19" s="935" t="str">
        <f>'result aggregate'!S108</f>
        <v>ST GIRLS</v>
      </c>
      <c r="HX19" s="935" t="str">
        <f>'result aggregate'!T108</f>
        <v>OBC BOYS</v>
      </c>
      <c r="HY19" s="935" t="str">
        <f>'result aggregate'!U108</f>
        <v>OBC GIRLS</v>
      </c>
      <c r="HZ19" s="935" t="str">
        <f>'result aggregate'!V108</f>
        <v>GEN BOYS</v>
      </c>
      <c r="IA19" s="935" t="str">
        <f>'result aggregate'!W108</f>
        <v>GEN GIRLS</v>
      </c>
      <c r="IB19" s="935" t="str">
        <f>'result aggregate'!X108</f>
        <v>MIN BOYS</v>
      </c>
      <c r="IC19" s="935" t="str">
        <f>'result aggregate'!Y108</f>
        <v>MIN GIRLS</v>
      </c>
      <c r="ID19" s="935" t="str">
        <f>'result aggregate'!Z108</f>
        <v>SBC BYS</v>
      </c>
      <c r="IE19" s="935" t="str">
        <f>'result aggregate'!AA108</f>
        <v>SBC GRL</v>
      </c>
      <c r="IF19" s="937" t="str">
        <f>'result aggregate'!AB108</f>
        <v>TOTAL</v>
      </c>
      <c r="IQ19" s="187"/>
      <c r="IR19" s="174"/>
      <c r="IT19" s="174"/>
      <c r="IU19" s="174"/>
      <c r="IV19" s="2"/>
      <c r="IW19" s="174"/>
      <c r="IX19" s="174"/>
      <c r="IY19" s="2"/>
      <c r="IZ19" s="174"/>
      <c r="JA19" s="174"/>
      <c r="JB19" s="2"/>
      <c r="JC19" s="174"/>
    </row>
    <row r="20" spans="1:263" s="20" customFormat="1" ht="14" customHeight="1">
      <c r="A20" s="231">
        <f>IF(details!A20="","",details!A20)</f>
        <v>14</v>
      </c>
      <c r="B20" s="425" t="str">
        <f>IF(details!B20="","",details!B20)</f>
        <v>OBC</v>
      </c>
      <c r="C20" s="425" t="str">
        <f>IF(details!C20="","",details!C20)</f>
        <v>B</v>
      </c>
      <c r="D20" s="136">
        <f>IF(details!D20="","",details!D20)</f>
        <v>814</v>
      </c>
      <c r="E20" s="136" t="str">
        <f>IF(details!E20="","",details!E20)</f>
        <v/>
      </c>
      <c r="F20" s="425">
        <f>IF(details!F20="","",details!F20)</f>
        <v>921</v>
      </c>
      <c r="G20" s="698">
        <f>IF(details!G20="","",details!G20)</f>
        <v>41101</v>
      </c>
      <c r="H20" s="698">
        <f>IF(details!H20="","",details!H20)</f>
        <v>37139</v>
      </c>
      <c r="I20" s="220" t="str">
        <f>IF(details!CQ20="","",details!CQ20)</f>
        <v>ikap flrEcj] nks gtkj ,d</v>
      </c>
      <c r="J20" s="137" t="str">
        <f>IF(details!J20="","",details!J20)</f>
        <v>v 014</v>
      </c>
      <c r="K20" s="137" t="str">
        <f>IF(details!K20="","",details!K20)</f>
        <v>c 014</v>
      </c>
      <c r="L20" s="137" t="str">
        <f>IF(details!L20="","",details!L20)</f>
        <v>l 014</v>
      </c>
      <c r="M20" s="425">
        <f>IF(details!R20="","",details!R20)</f>
        <v>5</v>
      </c>
      <c r="N20" s="425">
        <f>IF(details!S20="","",details!S20)</f>
        <v>5</v>
      </c>
      <c r="O20" s="425">
        <f t="shared" si="23"/>
        <v>10</v>
      </c>
      <c r="P20" s="425">
        <f>IF(details!T20="","",details!T20)</f>
        <v>5</v>
      </c>
      <c r="Q20" s="425">
        <f>IF(details!U20="","",details!U20)</f>
        <v>5</v>
      </c>
      <c r="R20" s="425">
        <f t="shared" si="24"/>
        <v>10</v>
      </c>
      <c r="S20" s="425">
        <f>IF(details!V20="","",details!V20)</f>
        <v>5</v>
      </c>
      <c r="T20" s="425">
        <f>IF(details!W20="","",details!W20)</f>
        <v>5</v>
      </c>
      <c r="U20" s="425">
        <f t="shared" si="25"/>
        <v>10</v>
      </c>
      <c r="V20" s="138">
        <f t="shared" si="26"/>
        <v>30</v>
      </c>
      <c r="W20" s="425">
        <f>IF(details!X20="","",details!X20)</f>
        <v>18</v>
      </c>
      <c r="X20" s="425">
        <f>IF(details!Y20="","",details!Y20)</f>
        <v>14</v>
      </c>
      <c r="Y20" s="138">
        <f t="shared" si="27"/>
        <v>32</v>
      </c>
      <c r="Z20" s="139">
        <f t="shared" si="28"/>
        <v>62</v>
      </c>
      <c r="AA20" s="425">
        <f>IF(details!Z20="","",details!Z20)</f>
        <v>45</v>
      </c>
      <c r="AB20" s="425">
        <f>IF(details!AA20="","",details!AA20)</f>
        <v>20</v>
      </c>
      <c r="AC20" s="428">
        <f t="shared" si="29"/>
        <v>65</v>
      </c>
      <c r="AD20" s="136">
        <f t="shared" si="30"/>
        <v>127</v>
      </c>
      <c r="AE20" s="140">
        <f t="shared" si="31"/>
        <v>64</v>
      </c>
      <c r="AF20" s="429" t="str">
        <f t="shared" si="32"/>
        <v>C</v>
      </c>
      <c r="AG20" s="141">
        <f t="shared" si="0"/>
        <v>200</v>
      </c>
      <c r="AH20" s="141">
        <f t="shared" si="33"/>
        <v>0</v>
      </c>
      <c r="AI20" s="425">
        <f>IF(details!AB20="","",details!AB20)</f>
        <v>3</v>
      </c>
      <c r="AJ20" s="425">
        <f>IF(details!AC20="","",details!AC20)</f>
        <v>2</v>
      </c>
      <c r="AK20" s="425">
        <f t="shared" si="34"/>
        <v>5</v>
      </c>
      <c r="AL20" s="425">
        <f>IF(details!AD20="","",details!AD20)</f>
        <v>4</v>
      </c>
      <c r="AM20" s="425">
        <f>IF(details!AE20="","",details!AE20)</f>
        <v>3</v>
      </c>
      <c r="AN20" s="425">
        <f t="shared" si="35"/>
        <v>7</v>
      </c>
      <c r="AO20" s="425">
        <f>IF(details!AF20="","",details!AF20)</f>
        <v>4</v>
      </c>
      <c r="AP20" s="425">
        <f>IF(details!AG20="","",details!AG20)</f>
        <v>5</v>
      </c>
      <c r="AQ20" s="425">
        <f t="shared" si="36"/>
        <v>9</v>
      </c>
      <c r="AR20" s="138">
        <f t="shared" si="37"/>
        <v>21</v>
      </c>
      <c r="AS20" s="425">
        <f>IF(details!AH20="","",details!AH20)</f>
        <v>13</v>
      </c>
      <c r="AT20" s="425">
        <f>IF(details!AI20="","",details!AI20)</f>
        <v>16</v>
      </c>
      <c r="AU20" s="138">
        <f t="shared" si="38"/>
        <v>29</v>
      </c>
      <c r="AV20" s="139">
        <f t="shared" si="39"/>
        <v>50</v>
      </c>
      <c r="AW20" s="425">
        <f>IF(details!AJ20="","",details!AJ20)</f>
        <v>31</v>
      </c>
      <c r="AX20" s="425">
        <f>IF(details!AK20="","",details!AK20)</f>
        <v>20</v>
      </c>
      <c r="AY20" s="428">
        <f t="shared" si="40"/>
        <v>51</v>
      </c>
      <c r="AZ20" s="136">
        <f t="shared" si="41"/>
        <v>101</v>
      </c>
      <c r="BA20" s="140">
        <f t="shared" si="42"/>
        <v>51</v>
      </c>
      <c r="BB20" s="429" t="str">
        <f t="shared" si="43"/>
        <v>C</v>
      </c>
      <c r="BC20" s="141">
        <f t="shared" si="1"/>
        <v>200</v>
      </c>
      <c r="BD20" s="141">
        <f t="shared" si="44"/>
        <v>0</v>
      </c>
      <c r="BE20" s="123" t="str">
        <f>IF(D20="","",details!AL20)</f>
        <v>s</v>
      </c>
      <c r="BF20" s="425">
        <f>IF(details!AM20="","",details!AM20)</f>
        <v>2</v>
      </c>
      <c r="BG20" s="425">
        <f>IF(details!AN20="","",details!AN20)</f>
        <v>4</v>
      </c>
      <c r="BH20" s="425">
        <f t="shared" si="45"/>
        <v>6</v>
      </c>
      <c r="BI20" s="425">
        <f>IF(details!AO20="","",details!AO20)</f>
        <v>4</v>
      </c>
      <c r="BJ20" s="425">
        <f>IF(details!AP20="","",details!AP20)</f>
        <v>3</v>
      </c>
      <c r="BK20" s="425">
        <f t="shared" si="46"/>
        <v>7</v>
      </c>
      <c r="BL20" s="425">
        <f>IF(details!AQ20="","",details!AQ20)</f>
        <v>4</v>
      </c>
      <c r="BM20" s="425">
        <f>IF(details!AR20="","",details!AR20)</f>
        <v>4</v>
      </c>
      <c r="BN20" s="425">
        <f t="shared" si="47"/>
        <v>8</v>
      </c>
      <c r="BO20" s="138">
        <f t="shared" si="48"/>
        <v>21</v>
      </c>
      <c r="BP20" s="425">
        <f>IF(details!AS20="","",details!AS20)</f>
        <v>20</v>
      </c>
      <c r="BQ20" s="425">
        <f>IF(details!AT20="","",details!AT20)</f>
        <v>14</v>
      </c>
      <c r="BR20" s="138">
        <f t="shared" si="49"/>
        <v>34</v>
      </c>
      <c r="BS20" s="139">
        <f t="shared" si="50"/>
        <v>55</v>
      </c>
      <c r="BT20" s="425">
        <f>IF(details!AU20="","",details!AU20)</f>
        <v>36</v>
      </c>
      <c r="BU20" s="425">
        <f>IF(details!AV20="","",details!AV20)</f>
        <v>20</v>
      </c>
      <c r="BV20" s="428">
        <f t="shared" si="51"/>
        <v>56</v>
      </c>
      <c r="BW20" s="136">
        <f t="shared" si="52"/>
        <v>111</v>
      </c>
      <c r="BX20" s="140">
        <f t="shared" si="53"/>
        <v>56</v>
      </c>
      <c r="BY20" s="429" t="str">
        <f t="shared" si="54"/>
        <v>C</v>
      </c>
      <c r="BZ20" s="141">
        <f t="shared" si="2"/>
        <v>200</v>
      </c>
      <c r="CA20" s="141">
        <f t="shared" si="55"/>
        <v>0</v>
      </c>
      <c r="CB20" s="425">
        <f>IF(details!AW20="","",details!AW20)</f>
        <v>5</v>
      </c>
      <c r="CC20" s="425">
        <f>IF(details!AX20="","",details!AX20)</f>
        <v>5</v>
      </c>
      <c r="CD20" s="425">
        <f t="shared" si="56"/>
        <v>10</v>
      </c>
      <c r="CE20" s="425">
        <f>IF(details!AY20="","",details!AY20)</f>
        <v>4</v>
      </c>
      <c r="CF20" s="425">
        <f>IF(details!AZ20="","",details!AZ20)</f>
        <v>5</v>
      </c>
      <c r="CG20" s="425">
        <f t="shared" si="57"/>
        <v>9</v>
      </c>
      <c r="CH20" s="425">
        <f>IF(details!BA20="","",details!BA20)</f>
        <v>3</v>
      </c>
      <c r="CI20" s="425">
        <f>IF(details!BB20="","",details!BB20)</f>
        <v>4</v>
      </c>
      <c r="CJ20" s="425">
        <f t="shared" si="58"/>
        <v>7</v>
      </c>
      <c r="CK20" s="138">
        <f t="shared" si="59"/>
        <v>26</v>
      </c>
      <c r="CL20" s="425">
        <f>IF(details!BC20="","",details!BC20)</f>
        <v>17</v>
      </c>
      <c r="CM20" s="425">
        <f>IF(details!BD20="","",details!BD20)</f>
        <v>16</v>
      </c>
      <c r="CN20" s="138">
        <f t="shared" si="60"/>
        <v>33</v>
      </c>
      <c r="CO20" s="139">
        <f t="shared" si="61"/>
        <v>59</v>
      </c>
      <c r="CP20" s="425">
        <f>IF(details!BE20="","",details!BE20)</f>
        <v>32</v>
      </c>
      <c r="CQ20" s="425">
        <f>IF(details!BF20="","",details!BF20)</f>
        <v>20</v>
      </c>
      <c r="CR20" s="428">
        <f t="shared" si="62"/>
        <v>52</v>
      </c>
      <c r="CS20" s="136">
        <f t="shared" si="63"/>
        <v>111</v>
      </c>
      <c r="CT20" s="140">
        <f t="shared" si="64"/>
        <v>56</v>
      </c>
      <c r="CU20" s="429" t="str">
        <f t="shared" si="65"/>
        <v>C</v>
      </c>
      <c r="CV20" s="141">
        <f t="shared" si="3"/>
        <v>200</v>
      </c>
      <c r="CW20" s="141">
        <f t="shared" si="66"/>
        <v>0</v>
      </c>
      <c r="CX20" s="425">
        <f>IF(details!BG20="","",details!BG20)</f>
        <v>2</v>
      </c>
      <c r="CY20" s="425">
        <f>IF(details!BH20="","",details!BH20)</f>
        <v>3</v>
      </c>
      <c r="CZ20" s="425">
        <f t="shared" si="67"/>
        <v>5</v>
      </c>
      <c r="DA20" s="425">
        <f>IF(details!BI20="","",details!BI20)</f>
        <v>2</v>
      </c>
      <c r="DB20" s="425">
        <f>IF(details!BJ20="","",details!BJ20)</f>
        <v>3</v>
      </c>
      <c r="DC20" s="425">
        <f t="shared" si="68"/>
        <v>5</v>
      </c>
      <c r="DD20" s="425">
        <f>IF(details!BK20="","",details!BK20)</f>
        <v>3</v>
      </c>
      <c r="DE20" s="425">
        <f>IF(details!BL20="","",details!BL20)</f>
        <v>3</v>
      </c>
      <c r="DF20" s="425">
        <f t="shared" si="69"/>
        <v>6</v>
      </c>
      <c r="DG20" s="138">
        <f t="shared" si="70"/>
        <v>16</v>
      </c>
      <c r="DH20" s="425">
        <f>IF(details!BM20="","",details!BM20)</f>
        <v>21</v>
      </c>
      <c r="DI20" s="425">
        <f>IF(details!BN20="","",details!BN20)</f>
        <v>15</v>
      </c>
      <c r="DJ20" s="138">
        <f t="shared" si="71"/>
        <v>36</v>
      </c>
      <c r="DK20" s="139">
        <f t="shared" si="72"/>
        <v>52</v>
      </c>
      <c r="DL20" s="425">
        <f>IF(details!BO20="","",details!BO20)</f>
        <v>24</v>
      </c>
      <c r="DM20" s="425">
        <f>IF(details!BP20="","",details!BP20)</f>
        <v>20</v>
      </c>
      <c r="DN20" s="428">
        <f t="shared" si="73"/>
        <v>44</v>
      </c>
      <c r="DO20" s="136">
        <f t="shared" si="74"/>
        <v>96</v>
      </c>
      <c r="DP20" s="140">
        <f t="shared" si="75"/>
        <v>48</v>
      </c>
      <c r="DQ20" s="429" t="str">
        <f t="shared" si="76"/>
        <v>D</v>
      </c>
      <c r="DR20" s="141">
        <f t="shared" si="4"/>
        <v>200</v>
      </c>
      <c r="DS20" s="141">
        <f t="shared" si="77"/>
        <v>0</v>
      </c>
      <c r="DT20" s="425">
        <f>IF(details!BQ20="","",details!BQ20)</f>
        <v>2</v>
      </c>
      <c r="DU20" s="425">
        <f>IF(details!BR20="","",details!BR20)</f>
        <v>3</v>
      </c>
      <c r="DV20" s="425">
        <f t="shared" si="78"/>
        <v>5</v>
      </c>
      <c r="DW20" s="425">
        <f>IF(details!BS20="","",details!BS20)</f>
        <v>4</v>
      </c>
      <c r="DX20" s="425">
        <f>IF(details!BT20="","",details!BT20)</f>
        <v>5</v>
      </c>
      <c r="DY20" s="425">
        <f t="shared" si="79"/>
        <v>9</v>
      </c>
      <c r="DZ20" s="425">
        <f>IF(details!BU20="","",details!BU20)</f>
        <v>4</v>
      </c>
      <c r="EA20" s="425">
        <f>IF(details!BV20="","",details!BV20)</f>
        <v>4</v>
      </c>
      <c r="EB20" s="425">
        <f t="shared" si="80"/>
        <v>8</v>
      </c>
      <c r="EC20" s="138">
        <f t="shared" si="81"/>
        <v>22</v>
      </c>
      <c r="ED20" s="425">
        <f>IF(details!BW20="","",details!BW20)</f>
        <v>13</v>
      </c>
      <c r="EE20" s="425">
        <f>IF(details!BX20="","",details!BX20)</f>
        <v>15</v>
      </c>
      <c r="EF20" s="138">
        <f t="shared" si="82"/>
        <v>28</v>
      </c>
      <c r="EG20" s="139">
        <f t="shared" si="83"/>
        <v>50</v>
      </c>
      <c r="EH20" s="425">
        <f>IF(details!BY20="","",details!BY20)</f>
        <v>29</v>
      </c>
      <c r="EI20" s="425">
        <f>IF(details!BZ20="","",details!BZ20)</f>
        <v>20</v>
      </c>
      <c r="EJ20" s="428">
        <f t="shared" si="84"/>
        <v>49</v>
      </c>
      <c r="EK20" s="136">
        <f t="shared" si="85"/>
        <v>99</v>
      </c>
      <c r="EL20" s="140">
        <f t="shared" si="86"/>
        <v>50</v>
      </c>
      <c r="EM20" s="429" t="str">
        <f t="shared" si="87"/>
        <v>D</v>
      </c>
      <c r="EN20" s="141">
        <f t="shared" si="5"/>
        <v>200</v>
      </c>
      <c r="EO20" s="141">
        <f t="shared" si="88"/>
        <v>0</v>
      </c>
      <c r="EP20" s="425">
        <f>IF(details!CA20="","",details!CA20)</f>
        <v>14</v>
      </c>
      <c r="EQ20" s="425">
        <f>IF(details!CB20="","",details!CB20)</f>
        <v>14</v>
      </c>
      <c r="ER20" s="425">
        <f>IF(details!CC20="","",details!CC20)</f>
        <v>14</v>
      </c>
      <c r="ES20" s="425">
        <f>IF(details!CD20="","",details!CD20)</f>
        <v>14</v>
      </c>
      <c r="ET20" s="425">
        <f>IF(details!CE20="","",details!CE20)</f>
        <v>14</v>
      </c>
      <c r="EU20" s="429">
        <f t="shared" si="89"/>
        <v>70</v>
      </c>
      <c r="EV20" s="429">
        <f t="shared" si="90"/>
        <v>70</v>
      </c>
      <c r="EW20" s="429" t="str">
        <f t="shared" si="91"/>
        <v>C</v>
      </c>
      <c r="EX20" s="141">
        <f t="shared" si="7"/>
        <v>100</v>
      </c>
      <c r="EY20" s="141">
        <f t="shared" si="92"/>
        <v>0</v>
      </c>
      <c r="EZ20" s="425">
        <f>IF(details!CF20="","",details!CF20)</f>
        <v>20</v>
      </c>
      <c r="FA20" s="425">
        <f>IF(details!CG20="","",details!CG20)</f>
        <v>20</v>
      </c>
      <c r="FB20" s="425">
        <f>IF(details!CH20="","",details!CH20)</f>
        <v>20</v>
      </c>
      <c r="FC20" s="425">
        <f>IF(details!CI20="","",details!CI20)</f>
        <v>20</v>
      </c>
      <c r="FD20" s="425">
        <f>IF(details!CJ20="","",details!CJ20)</f>
        <v>20</v>
      </c>
      <c r="FE20" s="429">
        <f t="shared" si="93"/>
        <v>100</v>
      </c>
      <c r="FF20" s="429">
        <f t="shared" si="94"/>
        <v>100</v>
      </c>
      <c r="FG20" s="429" t="str">
        <f t="shared" si="95"/>
        <v>A</v>
      </c>
      <c r="FH20" s="141">
        <f t="shared" si="10"/>
        <v>100</v>
      </c>
      <c r="FI20" s="141">
        <f t="shared" si="96"/>
        <v>0</v>
      </c>
      <c r="FJ20" s="425">
        <f>IF(details!CK20="","",details!CK20)</f>
        <v>14</v>
      </c>
      <c r="FK20" s="425">
        <f>IF(details!CL20="","",details!CL20)</f>
        <v>14</v>
      </c>
      <c r="FL20" s="425">
        <f>IF(details!CM20="","",details!CM20)</f>
        <v>14</v>
      </c>
      <c r="FM20" s="425">
        <f>IF(details!CN20="","",details!CN20)</f>
        <v>14</v>
      </c>
      <c r="FN20" s="425">
        <f>IF(details!CO20="","",details!CO20)</f>
        <v>14</v>
      </c>
      <c r="FO20" s="429">
        <f t="shared" si="97"/>
        <v>70</v>
      </c>
      <c r="FP20" s="429">
        <f t="shared" si="98"/>
        <v>70</v>
      </c>
      <c r="FQ20" s="429" t="str">
        <f t="shared" si="99"/>
        <v>C</v>
      </c>
      <c r="FR20" s="141">
        <f t="shared" si="13"/>
        <v>100</v>
      </c>
      <c r="FS20" s="354">
        <f t="shared" si="100"/>
        <v>0</v>
      </c>
      <c r="FT20" s="361">
        <f t="shared" si="101"/>
        <v>200</v>
      </c>
      <c r="FU20" s="422">
        <f t="shared" si="102"/>
        <v>127</v>
      </c>
      <c r="FV20" s="422" t="str">
        <f t="shared" si="103"/>
        <v>C</v>
      </c>
      <c r="FW20" s="422">
        <f t="shared" si="104"/>
        <v>200</v>
      </c>
      <c r="FX20" s="422">
        <f t="shared" si="105"/>
        <v>101</v>
      </c>
      <c r="FY20" s="422" t="str">
        <f t="shared" si="106"/>
        <v>C</v>
      </c>
      <c r="FZ20" s="422">
        <f t="shared" si="107"/>
        <v>200</v>
      </c>
      <c r="GA20" s="142">
        <f t="shared" si="108"/>
        <v>111</v>
      </c>
      <c r="GB20" s="142" t="str">
        <f t="shared" si="109"/>
        <v>C</v>
      </c>
      <c r="GC20" s="422" t="str">
        <f t="shared" si="110"/>
        <v>C</v>
      </c>
      <c r="GD20" s="422" t="str">
        <f t="shared" si="111"/>
        <v/>
      </c>
      <c r="GE20" s="422" t="str">
        <f t="shared" si="112"/>
        <v/>
      </c>
      <c r="GF20" s="422" t="str">
        <f t="shared" si="113"/>
        <v/>
      </c>
      <c r="GG20" s="422" t="str">
        <f t="shared" si="114"/>
        <v/>
      </c>
      <c r="GH20" s="422">
        <f t="shared" si="115"/>
        <v>200</v>
      </c>
      <c r="GI20" s="422">
        <f t="shared" si="116"/>
        <v>111</v>
      </c>
      <c r="GJ20" s="422" t="str">
        <f t="shared" si="117"/>
        <v>C</v>
      </c>
      <c r="GK20" s="422">
        <f t="shared" si="118"/>
        <v>200</v>
      </c>
      <c r="GL20" s="422">
        <f t="shared" si="119"/>
        <v>96</v>
      </c>
      <c r="GM20" s="422" t="str">
        <f t="shared" si="120"/>
        <v>D</v>
      </c>
      <c r="GN20" s="422">
        <f t="shared" si="121"/>
        <v>200</v>
      </c>
      <c r="GO20" s="422">
        <f t="shared" si="122"/>
        <v>99</v>
      </c>
      <c r="GP20" s="422" t="str">
        <f t="shared" si="123"/>
        <v>D</v>
      </c>
      <c r="GQ20" s="422">
        <f t="shared" si="124"/>
        <v>100</v>
      </c>
      <c r="GR20" s="422">
        <f t="shared" si="125"/>
        <v>70</v>
      </c>
      <c r="GS20" s="422" t="str">
        <f t="shared" si="126"/>
        <v>C</v>
      </c>
      <c r="GT20" s="143">
        <f t="shared" si="127"/>
        <v>100</v>
      </c>
      <c r="GU20" s="143">
        <f t="shared" si="128"/>
        <v>100</v>
      </c>
      <c r="GV20" s="143" t="str">
        <f t="shared" si="129"/>
        <v>A</v>
      </c>
      <c r="GW20" s="143">
        <f t="shared" si="130"/>
        <v>100</v>
      </c>
      <c r="GX20" s="143">
        <f t="shared" si="131"/>
        <v>70</v>
      </c>
      <c r="GY20" s="143" t="str">
        <f t="shared" si="132"/>
        <v>C</v>
      </c>
      <c r="GZ20" s="353">
        <f t="shared" si="133"/>
        <v>0</v>
      </c>
      <c r="HA20" s="353">
        <f t="shared" si="134"/>
        <v>0</v>
      </c>
      <c r="HB20" s="353">
        <f t="shared" si="135"/>
        <v>4</v>
      </c>
      <c r="HC20" s="353">
        <f t="shared" si="136"/>
        <v>0</v>
      </c>
      <c r="HD20" s="426" t="str">
        <f t="shared" si="137"/>
        <v>mRrh.kZ</v>
      </c>
      <c r="HE20" s="362">
        <f t="shared" si="138"/>
        <v>1200</v>
      </c>
      <c r="HF20" s="362">
        <f t="shared" si="139"/>
        <v>645</v>
      </c>
      <c r="HG20" s="363">
        <f t="shared" si="140"/>
        <v>53.75</v>
      </c>
      <c r="HH20" s="399">
        <f t="shared" si="141"/>
        <v>53.75</v>
      </c>
      <c r="HI20" s="400">
        <f t="shared" si="142"/>
        <v>3.9999999999999964</v>
      </c>
      <c r="HJ20" s="136" t="str">
        <f t="shared" si="143"/>
        <v>C</v>
      </c>
      <c r="HK20" s="358" t="str">
        <f>details!EP20</f>
        <v/>
      </c>
      <c r="HL20" s="227" t="str">
        <f>details!EQ20</f>
        <v/>
      </c>
      <c r="HM20" s="406" t="str">
        <f t="shared" si="144"/>
        <v/>
      </c>
      <c r="HN20" s="233" t="str">
        <f>IF(details!CP20="","",details!CP20)</f>
        <v/>
      </c>
      <c r="HS20" s="940"/>
      <c r="HT20" s="936"/>
      <c r="HU20" s="936"/>
      <c r="HV20" s="936"/>
      <c r="HW20" s="936"/>
      <c r="HX20" s="936"/>
      <c r="HY20" s="936"/>
      <c r="HZ20" s="936"/>
      <c r="IA20" s="936"/>
      <c r="IB20" s="936"/>
      <c r="IC20" s="936"/>
      <c r="ID20" s="936"/>
      <c r="IE20" s="936"/>
      <c r="IF20" s="938"/>
      <c r="IQ20" s="187"/>
      <c r="IR20" s="174"/>
      <c r="IT20" s="174"/>
      <c r="IU20" s="174"/>
      <c r="IV20" s="2"/>
      <c r="IW20" s="174"/>
      <c r="IX20" s="174"/>
      <c r="IY20" s="2"/>
      <c r="IZ20" s="174"/>
      <c r="JA20" s="174"/>
      <c r="JB20" s="2"/>
      <c r="JC20" s="174"/>
    </row>
    <row r="21" spans="1:263" s="20" customFormat="1" ht="14" customHeight="1">
      <c r="A21" s="231">
        <f>IF(details!A21="","",details!A21)</f>
        <v>15</v>
      </c>
      <c r="B21" s="425" t="str">
        <f>IF(details!B21="","",details!B21)</f>
        <v>GEN</v>
      </c>
      <c r="C21" s="425" t="str">
        <f>IF(details!C21="","",details!C21)</f>
        <v>B</v>
      </c>
      <c r="D21" s="136">
        <f>IF(details!D21="","",details!D21)</f>
        <v>815</v>
      </c>
      <c r="E21" s="136" t="str">
        <f>IF(details!E21="","",details!E21)</f>
        <v/>
      </c>
      <c r="F21" s="425">
        <f>IF(details!F21="","",details!F21)</f>
        <v>970</v>
      </c>
      <c r="G21" s="698">
        <f>IF(details!G21="","",details!G21)</f>
        <v>41110</v>
      </c>
      <c r="H21" s="698">
        <f>IF(details!H21="","",details!H21)</f>
        <v>36387</v>
      </c>
      <c r="I21" s="220" t="str">
        <f>IF(details!CQ21="","",details!CQ21)</f>
        <v>iUnzg vxLr] mUuhl lkS fuUukuoS</v>
      </c>
      <c r="J21" s="137" t="str">
        <f>IF(details!J21="","",details!J21)</f>
        <v>v 015</v>
      </c>
      <c r="K21" s="137" t="str">
        <f>IF(details!K21="","",details!K21)</f>
        <v>c 015</v>
      </c>
      <c r="L21" s="137" t="str">
        <f>IF(details!L21="","",details!L21)</f>
        <v>l 015</v>
      </c>
      <c r="M21" s="425">
        <f>IF(details!R21="","",details!R21)</f>
        <v>5</v>
      </c>
      <c r="N21" s="425">
        <f>IF(details!S21="","",details!S21)</f>
        <v>5</v>
      </c>
      <c r="O21" s="425">
        <f t="shared" si="23"/>
        <v>10</v>
      </c>
      <c r="P21" s="425">
        <f>IF(details!T21="","",details!T21)</f>
        <v>5</v>
      </c>
      <c r="Q21" s="425">
        <f>IF(details!U21="","",details!U21)</f>
        <v>5</v>
      </c>
      <c r="R21" s="425">
        <f t="shared" si="24"/>
        <v>10</v>
      </c>
      <c r="S21" s="425">
        <f>IF(details!V21="","",details!V21)</f>
        <v>5</v>
      </c>
      <c r="T21" s="425">
        <f>IF(details!W21="","",details!W21)</f>
        <v>5</v>
      </c>
      <c r="U21" s="425">
        <f t="shared" si="25"/>
        <v>10</v>
      </c>
      <c r="V21" s="138">
        <f t="shared" si="26"/>
        <v>30</v>
      </c>
      <c r="W21" s="425">
        <f>IF(details!X21="","",details!X21)</f>
        <v>44</v>
      </c>
      <c r="X21" s="425">
        <f>IF(details!Y21="","",details!Y21)</f>
        <v>19</v>
      </c>
      <c r="Y21" s="138">
        <f t="shared" si="27"/>
        <v>63</v>
      </c>
      <c r="Z21" s="139">
        <f t="shared" si="28"/>
        <v>93</v>
      </c>
      <c r="AA21" s="425">
        <f>IF(details!Z21="","",details!Z21)</f>
        <v>56</v>
      </c>
      <c r="AB21" s="425">
        <f>IF(details!AA21="","",details!AA21)</f>
        <v>25</v>
      </c>
      <c r="AC21" s="428">
        <f t="shared" si="29"/>
        <v>81</v>
      </c>
      <c r="AD21" s="136">
        <f t="shared" si="30"/>
        <v>174</v>
      </c>
      <c r="AE21" s="140">
        <f t="shared" si="31"/>
        <v>87</v>
      </c>
      <c r="AF21" s="429" t="str">
        <f t="shared" si="32"/>
        <v>A</v>
      </c>
      <c r="AG21" s="141">
        <f t="shared" si="0"/>
        <v>200</v>
      </c>
      <c r="AH21" s="141">
        <f t="shared" si="33"/>
        <v>0</v>
      </c>
      <c r="AI21" s="425">
        <f>IF(details!AB21="","",details!AB21)</f>
        <v>4</v>
      </c>
      <c r="AJ21" s="425">
        <f>IF(details!AC21="","",details!AC21)</f>
        <v>5</v>
      </c>
      <c r="AK21" s="425">
        <f t="shared" si="34"/>
        <v>9</v>
      </c>
      <c r="AL21" s="425">
        <f>IF(details!AD21="","",details!AD21)</f>
        <v>5</v>
      </c>
      <c r="AM21" s="425">
        <f>IF(details!AE21="","",details!AE21)</f>
        <v>5</v>
      </c>
      <c r="AN21" s="425">
        <f t="shared" si="35"/>
        <v>10</v>
      </c>
      <c r="AO21" s="425">
        <f>IF(details!AF21="","",details!AF21)</f>
        <v>5</v>
      </c>
      <c r="AP21" s="425">
        <f>IF(details!AG21="","",details!AG21)</f>
        <v>5</v>
      </c>
      <c r="AQ21" s="425">
        <f t="shared" si="36"/>
        <v>10</v>
      </c>
      <c r="AR21" s="138">
        <f t="shared" si="37"/>
        <v>29</v>
      </c>
      <c r="AS21" s="425">
        <f>IF(details!AH21="","",details!AH21)</f>
        <v>46</v>
      </c>
      <c r="AT21" s="425">
        <f>IF(details!AI21="","",details!AI21)</f>
        <v>20</v>
      </c>
      <c r="AU21" s="138">
        <f t="shared" si="38"/>
        <v>66</v>
      </c>
      <c r="AV21" s="139">
        <f t="shared" si="39"/>
        <v>95</v>
      </c>
      <c r="AW21" s="425">
        <f>IF(details!AJ21="","",details!AJ21)</f>
        <v>66</v>
      </c>
      <c r="AX21" s="425">
        <f>IF(details!AK21="","",details!AK21)</f>
        <v>25</v>
      </c>
      <c r="AY21" s="428">
        <f t="shared" si="40"/>
        <v>91</v>
      </c>
      <c r="AZ21" s="136">
        <f t="shared" si="41"/>
        <v>186</v>
      </c>
      <c r="BA21" s="140">
        <f t="shared" si="42"/>
        <v>93</v>
      </c>
      <c r="BB21" s="429" t="str">
        <f t="shared" si="43"/>
        <v>A</v>
      </c>
      <c r="BC21" s="141">
        <f t="shared" si="1"/>
        <v>200</v>
      </c>
      <c r="BD21" s="141">
        <f t="shared" si="44"/>
        <v>0</v>
      </c>
      <c r="BE21" s="123" t="str">
        <f>IF(D21="","",details!AL21)</f>
        <v>s</v>
      </c>
      <c r="BF21" s="425">
        <f>IF(details!AM21="","",details!AM21)</f>
        <v>5</v>
      </c>
      <c r="BG21" s="425">
        <f>IF(details!AN21="","",details!AN21)</f>
        <v>4</v>
      </c>
      <c r="BH21" s="425">
        <f t="shared" si="45"/>
        <v>9</v>
      </c>
      <c r="BI21" s="425">
        <f>IF(details!AO21="","",details!AO21)</f>
        <v>5</v>
      </c>
      <c r="BJ21" s="425">
        <f>IF(details!AP21="","",details!AP21)</f>
        <v>5</v>
      </c>
      <c r="BK21" s="425">
        <f t="shared" si="46"/>
        <v>10</v>
      </c>
      <c r="BL21" s="425">
        <f>IF(details!AQ21="","",details!AQ21)</f>
        <v>5</v>
      </c>
      <c r="BM21" s="425">
        <f>IF(details!AR21="","",details!AR21)</f>
        <v>5</v>
      </c>
      <c r="BN21" s="425">
        <f t="shared" si="47"/>
        <v>10</v>
      </c>
      <c r="BO21" s="138">
        <f t="shared" si="48"/>
        <v>29</v>
      </c>
      <c r="BP21" s="425">
        <f>IF(details!AS21="","",details!AS21)</f>
        <v>43</v>
      </c>
      <c r="BQ21" s="425">
        <f>IF(details!AT21="","",details!AT21)</f>
        <v>16</v>
      </c>
      <c r="BR21" s="138">
        <f t="shared" si="49"/>
        <v>59</v>
      </c>
      <c r="BS21" s="139">
        <f t="shared" si="50"/>
        <v>88</v>
      </c>
      <c r="BT21" s="425">
        <f>IF(details!AU21="","",details!AU21)</f>
        <v>60</v>
      </c>
      <c r="BU21" s="425">
        <f>IF(details!AV21="","",details!AV21)</f>
        <v>25</v>
      </c>
      <c r="BV21" s="428">
        <f t="shared" si="51"/>
        <v>85</v>
      </c>
      <c r="BW21" s="136">
        <f t="shared" si="52"/>
        <v>173</v>
      </c>
      <c r="BX21" s="140">
        <f t="shared" si="53"/>
        <v>87</v>
      </c>
      <c r="BY21" s="429" t="str">
        <f t="shared" si="54"/>
        <v>A</v>
      </c>
      <c r="BZ21" s="141">
        <f t="shared" si="2"/>
        <v>200</v>
      </c>
      <c r="CA21" s="141">
        <f t="shared" si="55"/>
        <v>0</v>
      </c>
      <c r="CB21" s="425">
        <f>IF(details!AW21="","",details!AW21)</f>
        <v>5</v>
      </c>
      <c r="CC21" s="425">
        <f>IF(details!AX21="","",details!AX21)</f>
        <v>5</v>
      </c>
      <c r="CD21" s="425">
        <f t="shared" si="56"/>
        <v>10</v>
      </c>
      <c r="CE21" s="425">
        <f>IF(details!AY21="","",details!AY21)</f>
        <v>5</v>
      </c>
      <c r="CF21" s="425">
        <f>IF(details!AZ21="","",details!AZ21)</f>
        <v>5</v>
      </c>
      <c r="CG21" s="425">
        <f t="shared" si="57"/>
        <v>10</v>
      </c>
      <c r="CH21" s="425">
        <f>IF(details!BA21="","",details!BA21)</f>
        <v>5</v>
      </c>
      <c r="CI21" s="425">
        <f>IF(details!BB21="","",details!BB21)</f>
        <v>5</v>
      </c>
      <c r="CJ21" s="425">
        <f t="shared" si="58"/>
        <v>10</v>
      </c>
      <c r="CK21" s="138">
        <f t="shared" si="59"/>
        <v>30</v>
      </c>
      <c r="CL21" s="425">
        <f>IF(details!BC21="","",details!BC21)</f>
        <v>42</v>
      </c>
      <c r="CM21" s="425">
        <f>IF(details!BD21="","",details!BD21)</f>
        <v>19</v>
      </c>
      <c r="CN21" s="138">
        <f t="shared" si="60"/>
        <v>61</v>
      </c>
      <c r="CO21" s="139">
        <f t="shared" si="61"/>
        <v>91</v>
      </c>
      <c r="CP21" s="425">
        <f>IF(details!BE21="","",details!BE21)</f>
        <v>68</v>
      </c>
      <c r="CQ21" s="425">
        <f>IF(details!BF21="","",details!BF21)</f>
        <v>25</v>
      </c>
      <c r="CR21" s="428">
        <f t="shared" si="62"/>
        <v>93</v>
      </c>
      <c r="CS21" s="136">
        <f t="shared" si="63"/>
        <v>184</v>
      </c>
      <c r="CT21" s="140">
        <f t="shared" si="64"/>
        <v>92</v>
      </c>
      <c r="CU21" s="429" t="str">
        <f t="shared" si="65"/>
        <v>A</v>
      </c>
      <c r="CV21" s="141">
        <f t="shared" si="3"/>
        <v>200</v>
      </c>
      <c r="CW21" s="141">
        <f t="shared" si="66"/>
        <v>0</v>
      </c>
      <c r="CX21" s="425">
        <f>IF(details!BG21="","",details!BG21)</f>
        <v>3</v>
      </c>
      <c r="CY21" s="425">
        <f>IF(details!BH21="","",details!BH21)</f>
        <v>2</v>
      </c>
      <c r="CZ21" s="425">
        <f t="shared" si="67"/>
        <v>5</v>
      </c>
      <c r="DA21" s="425">
        <f>IF(details!BI21="","",details!BI21)</f>
        <v>5</v>
      </c>
      <c r="DB21" s="425">
        <f>IF(details!BJ21="","",details!BJ21)</f>
        <v>5</v>
      </c>
      <c r="DC21" s="425">
        <f t="shared" si="68"/>
        <v>10</v>
      </c>
      <c r="DD21" s="425">
        <f>IF(details!BK21="","",details!BK21)</f>
        <v>4</v>
      </c>
      <c r="DE21" s="425">
        <f>IF(details!BL21="","",details!BL21)</f>
        <v>4</v>
      </c>
      <c r="DF21" s="425">
        <f t="shared" si="69"/>
        <v>8</v>
      </c>
      <c r="DG21" s="138">
        <f t="shared" si="70"/>
        <v>23</v>
      </c>
      <c r="DH21" s="425">
        <f>IF(details!BM21="","",details!BM21)</f>
        <v>25</v>
      </c>
      <c r="DI21" s="425">
        <f>IF(details!BN21="","",details!BN21)</f>
        <v>14</v>
      </c>
      <c r="DJ21" s="138">
        <f t="shared" si="71"/>
        <v>39</v>
      </c>
      <c r="DK21" s="139">
        <f t="shared" si="72"/>
        <v>62</v>
      </c>
      <c r="DL21" s="425">
        <f>IF(details!BO21="","",details!BO21)</f>
        <v>43</v>
      </c>
      <c r="DM21" s="425">
        <f>IF(details!BP21="","",details!BP21)</f>
        <v>25</v>
      </c>
      <c r="DN21" s="428">
        <f t="shared" si="73"/>
        <v>68</v>
      </c>
      <c r="DO21" s="136">
        <f t="shared" si="74"/>
        <v>130</v>
      </c>
      <c r="DP21" s="140">
        <f t="shared" si="75"/>
        <v>65</v>
      </c>
      <c r="DQ21" s="429" t="str">
        <f t="shared" si="76"/>
        <v>C</v>
      </c>
      <c r="DR21" s="141">
        <f t="shared" si="4"/>
        <v>200</v>
      </c>
      <c r="DS21" s="141">
        <f t="shared" si="77"/>
        <v>0</v>
      </c>
      <c r="DT21" s="425">
        <f>IF(details!BQ21="","",details!BQ21)</f>
        <v>5</v>
      </c>
      <c r="DU21" s="425">
        <f>IF(details!BR21="","",details!BR21)</f>
        <v>5</v>
      </c>
      <c r="DV21" s="425">
        <f t="shared" si="78"/>
        <v>10</v>
      </c>
      <c r="DW21" s="425">
        <f>IF(details!BS21="","",details!BS21)</f>
        <v>5</v>
      </c>
      <c r="DX21" s="425">
        <f>IF(details!BT21="","",details!BT21)</f>
        <v>5</v>
      </c>
      <c r="DY21" s="425">
        <f t="shared" si="79"/>
        <v>10</v>
      </c>
      <c r="DZ21" s="425">
        <f>IF(details!BU21="","",details!BU21)</f>
        <v>5</v>
      </c>
      <c r="EA21" s="425">
        <f>IF(details!BV21="","",details!BV21)</f>
        <v>5</v>
      </c>
      <c r="EB21" s="425">
        <f t="shared" si="80"/>
        <v>10</v>
      </c>
      <c r="EC21" s="138">
        <f t="shared" si="81"/>
        <v>30</v>
      </c>
      <c r="ED21" s="425">
        <f>IF(details!BW21="","",details!BW21)</f>
        <v>35</v>
      </c>
      <c r="EE21" s="425">
        <f>IF(details!BX21="","",details!BX21)</f>
        <v>19</v>
      </c>
      <c r="EF21" s="138">
        <f t="shared" si="82"/>
        <v>54</v>
      </c>
      <c r="EG21" s="139">
        <f t="shared" si="83"/>
        <v>84</v>
      </c>
      <c r="EH21" s="425">
        <f>IF(details!BY21="","",details!BY21)</f>
        <v>66</v>
      </c>
      <c r="EI21" s="425">
        <f>IF(details!BZ21="","",details!BZ21)</f>
        <v>25</v>
      </c>
      <c r="EJ21" s="428">
        <f t="shared" si="84"/>
        <v>91</v>
      </c>
      <c r="EK21" s="136">
        <f t="shared" si="85"/>
        <v>175</v>
      </c>
      <c r="EL21" s="140">
        <f t="shared" si="86"/>
        <v>88</v>
      </c>
      <c r="EM21" s="429" t="str">
        <f t="shared" si="87"/>
        <v>A</v>
      </c>
      <c r="EN21" s="141">
        <f t="shared" si="5"/>
        <v>200</v>
      </c>
      <c r="EO21" s="141">
        <f t="shared" si="88"/>
        <v>0</v>
      </c>
      <c r="EP21" s="425">
        <f>IF(details!CA21="","",details!CA21)</f>
        <v>15</v>
      </c>
      <c r="EQ21" s="425">
        <f>IF(details!CB21="","",details!CB21)</f>
        <v>15</v>
      </c>
      <c r="ER21" s="425">
        <f>IF(details!CC21="","",details!CC21)</f>
        <v>15</v>
      </c>
      <c r="ES21" s="425">
        <f>IF(details!CD21="","",details!CD21)</f>
        <v>15</v>
      </c>
      <c r="ET21" s="425">
        <f>IF(details!CE21="","",details!CE21)</f>
        <v>15</v>
      </c>
      <c r="EU21" s="429">
        <f t="shared" si="89"/>
        <v>75</v>
      </c>
      <c r="EV21" s="429">
        <f t="shared" si="90"/>
        <v>75</v>
      </c>
      <c r="EW21" s="429" t="str">
        <f t="shared" si="91"/>
        <v>B</v>
      </c>
      <c r="EX21" s="141">
        <f t="shared" si="7"/>
        <v>100</v>
      </c>
      <c r="EY21" s="141">
        <f t="shared" si="92"/>
        <v>0</v>
      </c>
      <c r="EZ21" s="425">
        <f>IF(details!CF21="","",details!CF21)</f>
        <v>20</v>
      </c>
      <c r="FA21" s="425">
        <f>IF(details!CG21="","",details!CG21)</f>
        <v>20</v>
      </c>
      <c r="FB21" s="425">
        <f>IF(details!CH21="","",details!CH21)</f>
        <v>20</v>
      </c>
      <c r="FC21" s="425">
        <f>IF(details!CI21="","",details!CI21)</f>
        <v>20</v>
      </c>
      <c r="FD21" s="425">
        <f>IF(details!CJ21="","",details!CJ21)</f>
        <v>20</v>
      </c>
      <c r="FE21" s="429">
        <f t="shared" si="93"/>
        <v>100</v>
      </c>
      <c r="FF21" s="429">
        <f t="shared" si="94"/>
        <v>100</v>
      </c>
      <c r="FG21" s="429" t="str">
        <f t="shared" si="95"/>
        <v>A</v>
      </c>
      <c r="FH21" s="141">
        <f t="shared" si="10"/>
        <v>100</v>
      </c>
      <c r="FI21" s="141">
        <f t="shared" si="96"/>
        <v>0</v>
      </c>
      <c r="FJ21" s="425">
        <f>IF(details!CK21="","",details!CK21)</f>
        <v>15</v>
      </c>
      <c r="FK21" s="425">
        <f>IF(details!CL21="","",details!CL21)</f>
        <v>15</v>
      </c>
      <c r="FL21" s="425">
        <f>IF(details!CM21="","",details!CM21)</f>
        <v>15</v>
      </c>
      <c r="FM21" s="425">
        <f>IF(details!CN21="","",details!CN21)</f>
        <v>15</v>
      </c>
      <c r="FN21" s="425">
        <f>IF(details!CO21="","",details!CO21)</f>
        <v>15</v>
      </c>
      <c r="FO21" s="429">
        <f t="shared" si="97"/>
        <v>75</v>
      </c>
      <c r="FP21" s="429">
        <f t="shared" si="98"/>
        <v>75</v>
      </c>
      <c r="FQ21" s="429" t="str">
        <f t="shared" si="99"/>
        <v>B</v>
      </c>
      <c r="FR21" s="141">
        <f t="shared" si="13"/>
        <v>100</v>
      </c>
      <c r="FS21" s="354">
        <f t="shared" si="100"/>
        <v>0</v>
      </c>
      <c r="FT21" s="361">
        <f t="shared" si="101"/>
        <v>200</v>
      </c>
      <c r="FU21" s="422">
        <f t="shared" si="102"/>
        <v>174</v>
      </c>
      <c r="FV21" s="422" t="str">
        <f t="shared" si="103"/>
        <v>A</v>
      </c>
      <c r="FW21" s="422">
        <f t="shared" si="104"/>
        <v>200</v>
      </c>
      <c r="FX21" s="422">
        <f t="shared" si="105"/>
        <v>186</v>
      </c>
      <c r="FY21" s="422" t="str">
        <f t="shared" si="106"/>
        <v>A</v>
      </c>
      <c r="FZ21" s="422">
        <f t="shared" si="107"/>
        <v>200</v>
      </c>
      <c r="GA21" s="142">
        <f t="shared" si="108"/>
        <v>173</v>
      </c>
      <c r="GB21" s="142" t="str">
        <f t="shared" si="109"/>
        <v>A</v>
      </c>
      <c r="GC21" s="422" t="str">
        <f t="shared" si="110"/>
        <v>A</v>
      </c>
      <c r="GD21" s="422" t="str">
        <f t="shared" si="111"/>
        <v/>
      </c>
      <c r="GE21" s="422" t="str">
        <f t="shared" si="112"/>
        <v/>
      </c>
      <c r="GF21" s="422" t="str">
        <f t="shared" si="113"/>
        <v/>
      </c>
      <c r="GG21" s="422" t="str">
        <f t="shared" si="114"/>
        <v/>
      </c>
      <c r="GH21" s="422">
        <f t="shared" si="115"/>
        <v>200</v>
      </c>
      <c r="GI21" s="422">
        <f t="shared" si="116"/>
        <v>184</v>
      </c>
      <c r="GJ21" s="422" t="str">
        <f t="shared" si="117"/>
        <v>A</v>
      </c>
      <c r="GK21" s="422">
        <f t="shared" si="118"/>
        <v>200</v>
      </c>
      <c r="GL21" s="422">
        <f t="shared" si="119"/>
        <v>130</v>
      </c>
      <c r="GM21" s="422" t="str">
        <f t="shared" si="120"/>
        <v>C</v>
      </c>
      <c r="GN21" s="422">
        <f t="shared" si="121"/>
        <v>200</v>
      </c>
      <c r="GO21" s="422">
        <f t="shared" si="122"/>
        <v>175</v>
      </c>
      <c r="GP21" s="422" t="str">
        <f t="shared" si="123"/>
        <v>A</v>
      </c>
      <c r="GQ21" s="422">
        <f t="shared" si="124"/>
        <v>100</v>
      </c>
      <c r="GR21" s="422">
        <f t="shared" si="125"/>
        <v>75</v>
      </c>
      <c r="GS21" s="422" t="str">
        <f t="shared" si="126"/>
        <v>B</v>
      </c>
      <c r="GT21" s="143">
        <f t="shared" si="127"/>
        <v>100</v>
      </c>
      <c r="GU21" s="143">
        <f t="shared" si="128"/>
        <v>100</v>
      </c>
      <c r="GV21" s="143" t="str">
        <f t="shared" si="129"/>
        <v>A</v>
      </c>
      <c r="GW21" s="143">
        <f t="shared" si="130"/>
        <v>100</v>
      </c>
      <c r="GX21" s="143">
        <f t="shared" si="131"/>
        <v>75</v>
      </c>
      <c r="GY21" s="143" t="str">
        <f t="shared" si="132"/>
        <v>B</v>
      </c>
      <c r="GZ21" s="353">
        <f t="shared" si="133"/>
        <v>0</v>
      </c>
      <c r="HA21" s="353">
        <f t="shared" si="134"/>
        <v>0</v>
      </c>
      <c r="HB21" s="353">
        <f t="shared" si="135"/>
        <v>4</v>
      </c>
      <c r="HC21" s="353">
        <f t="shared" si="136"/>
        <v>0</v>
      </c>
      <c r="HD21" s="426" t="str">
        <f t="shared" si="137"/>
        <v>mRrh.kZ</v>
      </c>
      <c r="HE21" s="362">
        <f t="shared" si="138"/>
        <v>1200</v>
      </c>
      <c r="HF21" s="362">
        <f t="shared" si="139"/>
        <v>1022</v>
      </c>
      <c r="HG21" s="363">
        <f t="shared" si="140"/>
        <v>85.166666666666671</v>
      </c>
      <c r="HH21" s="399">
        <f t="shared" si="141"/>
        <v>85.166666666666671</v>
      </c>
      <c r="HI21" s="400">
        <f t="shared" si="142"/>
        <v>0.99999999999999845</v>
      </c>
      <c r="HJ21" s="136" t="str">
        <f t="shared" si="143"/>
        <v>A</v>
      </c>
      <c r="HK21" s="358" t="str">
        <f>details!EP21</f>
        <v/>
      </c>
      <c r="HL21" s="227" t="str">
        <f>details!EQ21</f>
        <v/>
      </c>
      <c r="HM21" s="406" t="str">
        <f t="shared" si="144"/>
        <v/>
      </c>
      <c r="HN21" s="233" t="str">
        <f>IF(details!CP21="","",details!CP21)</f>
        <v/>
      </c>
      <c r="HS21" s="686" t="str">
        <f>'result aggregate'!O109</f>
        <v>izfo"V Nk= la[;k</v>
      </c>
      <c r="HT21" s="193">
        <f>'result aggregate'!P109</f>
        <v>1</v>
      </c>
      <c r="HU21" s="193">
        <f>'result aggregate'!Q109</f>
        <v>0</v>
      </c>
      <c r="HV21" s="193">
        <f>'result aggregate'!R109</f>
        <v>1</v>
      </c>
      <c r="HW21" s="193">
        <f>'result aggregate'!S109</f>
        <v>0</v>
      </c>
      <c r="HX21" s="193">
        <f>'result aggregate'!T109</f>
        <v>7</v>
      </c>
      <c r="HY21" s="193">
        <f>'result aggregate'!U109</f>
        <v>0</v>
      </c>
      <c r="HZ21" s="193">
        <f>'result aggregate'!V109</f>
        <v>4</v>
      </c>
      <c r="IA21" s="193">
        <f>'result aggregate'!W109</f>
        <v>2</v>
      </c>
      <c r="IB21" s="193">
        <f>'result aggregate'!X109</f>
        <v>0</v>
      </c>
      <c r="IC21" s="193">
        <f>'result aggregate'!Y109</f>
        <v>0</v>
      </c>
      <c r="ID21" s="193">
        <f>'result aggregate'!Z109</f>
        <v>0</v>
      </c>
      <c r="IE21" s="193">
        <f>'result aggregate'!AA109</f>
        <v>0</v>
      </c>
      <c r="IF21" s="687">
        <f>'result aggregate'!AB109</f>
        <v>15</v>
      </c>
      <c r="IQ21" s="187"/>
      <c r="IR21" s="174"/>
      <c r="IT21" s="174"/>
      <c r="IU21" s="174"/>
      <c r="IV21" s="2"/>
      <c r="IW21" s="174"/>
      <c r="IX21" s="174"/>
      <c r="IY21" s="2"/>
      <c r="IZ21" s="174"/>
      <c r="JA21" s="174"/>
      <c r="JB21" s="2"/>
      <c r="JC21" s="174"/>
    </row>
    <row r="22" spans="1:263" s="20" customFormat="1" ht="14" customHeight="1">
      <c r="A22" s="231">
        <f>IF(details!A22="","",details!A22)</f>
        <v>16</v>
      </c>
      <c r="B22" s="425" t="str">
        <f>IF(details!B22="","",details!B22)</f>
        <v/>
      </c>
      <c r="C22" s="425" t="str">
        <f>IF(details!C22="","",details!C22)</f>
        <v/>
      </c>
      <c r="D22" s="136" t="str">
        <f>IF(details!D22="","",details!D22)</f>
        <v/>
      </c>
      <c r="E22" s="136" t="str">
        <f>IF(details!E22="","",details!E22)</f>
        <v/>
      </c>
      <c r="F22" s="425" t="str">
        <f>IF(details!F22="","",details!F22)</f>
        <v/>
      </c>
      <c r="G22" s="698" t="str">
        <f>IF(details!G22="","",details!G22)</f>
        <v/>
      </c>
      <c r="H22" s="698" t="str">
        <f>IF(details!H22="","",details!H22)</f>
        <v/>
      </c>
      <c r="I22" s="220" t="str">
        <f>IF(details!CQ22="","",details!CQ22)</f>
        <v/>
      </c>
      <c r="J22" s="137" t="str">
        <f>IF(details!J22="","",details!J22)</f>
        <v/>
      </c>
      <c r="K22" s="137" t="str">
        <f>IF(details!K22="","",details!K22)</f>
        <v/>
      </c>
      <c r="L22" s="137" t="str">
        <f>IF(details!L22="","",details!L22)</f>
        <v/>
      </c>
      <c r="M22" s="425" t="str">
        <f>IF(details!R22="","",details!R22)</f>
        <v/>
      </c>
      <c r="N22" s="425" t="str">
        <f>IF(details!S22="","",details!S22)</f>
        <v/>
      </c>
      <c r="O22" s="425" t="str">
        <f t="shared" ref="O22:O85" si="151">IF(AND(M22="",N22=""),"",IF(AND(M22="NA",N22="NA"),"NA",SUM(M22:N22)))</f>
        <v/>
      </c>
      <c r="P22" s="425" t="str">
        <f>IF(details!T22="","",details!T22)</f>
        <v/>
      </c>
      <c r="Q22" s="425" t="str">
        <f>IF(details!U22="","",details!U22)</f>
        <v/>
      </c>
      <c r="R22" s="425" t="str">
        <f t="shared" ref="R22:R85" si="152">IF(AND(P22="",Q22=""),"",IF(AND(P22="NA",Q22="NA"),"NA",SUM(P22:Q22)))</f>
        <v/>
      </c>
      <c r="S22" s="425" t="str">
        <f>IF(details!V22="","",details!V22)</f>
        <v/>
      </c>
      <c r="T22" s="425" t="str">
        <f>IF(details!W22="","",details!W22)</f>
        <v/>
      </c>
      <c r="U22" s="425" t="str">
        <f t="shared" ref="U22:U85" si="153">IF(AND(S22="",T22=""),"",IF(AND(S22="NA",T22="NA"),"NA",SUM(S22:T22)))</f>
        <v/>
      </c>
      <c r="V22" s="138" t="str">
        <f t="shared" ref="V22:V85" si="154">IF(AND(O22="",R22="",U22=""),"",IF(AND(O22="NA",R22="NA",U22="NA"),"NA",SUM(O22,R22,U22)))</f>
        <v/>
      </c>
      <c r="W22" s="425" t="str">
        <f>IF(details!X22="","",details!X22)</f>
        <v/>
      </c>
      <c r="X22" s="425" t="str">
        <f>IF(details!Y22="","",details!Y22)</f>
        <v/>
      </c>
      <c r="Y22" s="138" t="str">
        <f t="shared" ref="Y22:Y85" si="155">IF(AND(W22="",X22=""),"",IF(AND(W22="NA",X22="NA"),"NA",SUM(W22:X22)))</f>
        <v/>
      </c>
      <c r="Z22" s="139" t="str">
        <f t="shared" si="28"/>
        <v/>
      </c>
      <c r="AA22" s="425" t="str">
        <f>IF(details!Z22="","",details!Z22)</f>
        <v/>
      </c>
      <c r="AB22" s="425" t="str">
        <f>IF(details!AA22="","",details!AA22)</f>
        <v/>
      </c>
      <c r="AC22" s="428" t="str">
        <f t="shared" ref="AC22:AC85" si="156">IF(AND(AA22="",AB22=""),"",IF(OR(AA22="AB",AB22="AB"),"AB",IF(OR(AA22="ML",AB22="ML"),"ML",SUM(AA22:AB22))))</f>
        <v/>
      </c>
      <c r="AD22" s="136" t="str">
        <f t="shared" ref="AD22:AD85" si="157">IF(AC22="","",SUM(Z22,AC22))</f>
        <v/>
      </c>
      <c r="AE22" s="140" t="str">
        <f t="shared" ref="AE22:AE85" si="158">IF(OR(AD22="",AG22=""),"",ROUNDUP(AD22/AG22*100,0))</f>
        <v/>
      </c>
      <c r="AF22" s="429" t="str">
        <f t="shared" ref="AF22:AF85" si="159">IF(AE22="","",IF(AC22="ab",AC22,IF(AC22="ML",AC22,IF(AE22&gt;85,"A",IF(AE22&gt;70,"B",IF(AE22&gt;50,"C",IF(AE22&gt;30,"D","E")))))))</f>
        <v/>
      </c>
      <c r="AG22" s="141" t="str">
        <f t="shared" si="0"/>
        <v/>
      </c>
      <c r="AH22" s="141">
        <f t="shared" ref="AH22:AH85" si="160">COUNTIF(O22,"NA")*10+COUNTIF(R22,"NA")*10+COUNTIF(U22,"NA")*10+(COUNTIF(Y22,"NA")*70)</f>
        <v>0</v>
      </c>
      <c r="AI22" s="425" t="str">
        <f>IF(details!AB22="","",details!AB22)</f>
        <v/>
      </c>
      <c r="AJ22" s="425" t="str">
        <f>IF(details!AC22="","",details!AC22)</f>
        <v/>
      </c>
      <c r="AK22" s="425" t="str">
        <f t="shared" ref="AK22:AK85" si="161">IF(AND(AI22="",AJ22=""),"",IF(AND(AI22="NA",AJ22="NA"),"NA",SUM(AI22:AJ22)))</f>
        <v/>
      </c>
      <c r="AL22" s="425" t="str">
        <f>IF(details!AD22="","",details!AD22)</f>
        <v/>
      </c>
      <c r="AM22" s="425" t="str">
        <f>IF(details!AE22="","",details!AE22)</f>
        <v/>
      </c>
      <c r="AN22" s="425" t="str">
        <f t="shared" ref="AN22:AN85" si="162">IF(AND(AL22="",AM22=""),"",IF(AND(AL22="NA",AM22="NA"),"NA",SUM(AL22:AM22)))</f>
        <v/>
      </c>
      <c r="AO22" s="425" t="str">
        <f>IF(details!AF22="","",details!AF22)</f>
        <v/>
      </c>
      <c r="AP22" s="425" t="str">
        <f>IF(details!AG22="","",details!AG22)</f>
        <v/>
      </c>
      <c r="AQ22" s="425" t="str">
        <f t="shared" ref="AQ22:AQ85" si="163">IF(AND(AO22="",AP22=""),"",IF(AND(AO22="NA",AP22="NA"),"NA",SUM(AO22:AP22)))</f>
        <v/>
      </c>
      <c r="AR22" s="138" t="str">
        <f t="shared" ref="AR22:AR85" si="164">IF(AND(AK22="",AN22="",AQ22=""),"",IF(AND(AK22="NA",AN22="NA",AQ22="NA"),"NA",SUM(AK22,AN22,AQ22)))</f>
        <v/>
      </c>
      <c r="AS22" s="425" t="str">
        <f>IF(details!AH22="","",details!AH22)</f>
        <v/>
      </c>
      <c r="AT22" s="425" t="str">
        <f>IF(details!AI22="","",details!AI22)</f>
        <v/>
      </c>
      <c r="AU22" s="138" t="str">
        <f t="shared" ref="AU22:AU85" si="165">IF(AND(AS22="",AT22=""),"",IF(AND(AS22="NA",AT22="NA"),"NA",SUM(AS22:AT22)))</f>
        <v/>
      </c>
      <c r="AV22" s="139" t="str">
        <f t="shared" si="39"/>
        <v/>
      </c>
      <c r="AW22" s="425" t="str">
        <f>IF(details!AJ22="","",details!AJ22)</f>
        <v/>
      </c>
      <c r="AX22" s="425" t="str">
        <f>IF(details!AK22="","",details!AK22)</f>
        <v/>
      </c>
      <c r="AY22" s="428" t="str">
        <f t="shared" ref="AY22:AY85" si="166">IF(AND(AW22="",AX22=""),"",IF(OR(AW22="AB",AX22="AB"),"AB",IF(OR(AW22="ML",AX22="ML"),"ML",SUM(AW22:AX22))))</f>
        <v/>
      </c>
      <c r="AZ22" s="136" t="str">
        <f t="shared" ref="AZ22:AZ85" si="167">IF(AY22="","",SUM(AV22,AY22))</f>
        <v/>
      </c>
      <c r="BA22" s="140" t="str">
        <f t="shared" ref="BA22:BA85" si="168">IF(OR(AZ22="",BC22=""),"",ROUNDUP(AZ22/BC22*100,0))</f>
        <v/>
      </c>
      <c r="BB22" s="429" t="str">
        <f t="shared" ref="BB22:BB85" si="169">IF(BA22="","",IF(AY22="ab",AY22,IF(AY22="ML",AY22,IF(BA22&gt;85,"A",IF(BA22&gt;70,"B",IF(BA22&gt;50,"C",IF(BA22&gt;30,"D","E")))))))</f>
        <v/>
      </c>
      <c r="BC22" s="141" t="str">
        <f t="shared" si="1"/>
        <v/>
      </c>
      <c r="BD22" s="141">
        <f t="shared" ref="BD22:BD85" si="170">COUNTIF(AK22,"NA")*10+COUNTIF(AN22,"NA")*10+COUNTIF(AQ22,"NA")*10+(COUNTIF(AU22,"NA")*70)</f>
        <v>0</v>
      </c>
      <c r="BE22" s="123" t="str">
        <f>IF(D22="","",details!AL22)</f>
        <v/>
      </c>
      <c r="BF22" s="425" t="str">
        <f>IF(details!AM22="","",details!AM22)</f>
        <v/>
      </c>
      <c r="BG22" s="425" t="str">
        <f>IF(details!AN22="","",details!AN22)</f>
        <v/>
      </c>
      <c r="BH22" s="425" t="str">
        <f t="shared" ref="BH22:BH85" si="171">IF(AND(BF22="",BG22=""),"",IF(AND(BF22="NA",BG22="NA"),"NA",SUM(BF22:BG22)))</f>
        <v/>
      </c>
      <c r="BI22" s="425" t="str">
        <f>IF(details!AO22="","",details!AO22)</f>
        <v/>
      </c>
      <c r="BJ22" s="425" t="str">
        <f>IF(details!AP22="","",details!AP22)</f>
        <v/>
      </c>
      <c r="BK22" s="425" t="str">
        <f t="shared" ref="BK22:BK85" si="172">IF(AND(BI22="",BJ22=""),"",IF(AND(BI22="NA",BJ22="NA"),"NA",SUM(BI22:BJ22)))</f>
        <v/>
      </c>
      <c r="BL22" s="425" t="str">
        <f>IF(details!AQ22="","",details!AQ22)</f>
        <v/>
      </c>
      <c r="BM22" s="425" t="str">
        <f>IF(details!AR22="","",details!AR22)</f>
        <v/>
      </c>
      <c r="BN22" s="425" t="str">
        <f t="shared" ref="BN22:BN85" si="173">IF(AND(BL22="",BM22=""),"",IF(AND(BL22="NA",BM22="NA"),"NA",SUM(BL22:BM22)))</f>
        <v/>
      </c>
      <c r="BO22" s="138" t="str">
        <f t="shared" ref="BO22:BO85" si="174">IF(AND(BH22="",BK22="",BN22=""),"",IF(AND(BH22="NA",BK22="NA",BN22="NA"),"NA",SUM(BH22,BK22,BN22)))</f>
        <v/>
      </c>
      <c r="BP22" s="425" t="str">
        <f>IF(details!AS22="","",details!AS22)</f>
        <v/>
      </c>
      <c r="BQ22" s="425" t="str">
        <f>IF(details!AT22="","",details!AT22)</f>
        <v/>
      </c>
      <c r="BR22" s="138" t="str">
        <f t="shared" ref="BR22:BR85" si="175">IF(AND(BP22="",BQ22=""),"",IF(AND(BP22="NA",BQ22="NA"),"NA",SUM(BP22:BQ22)))</f>
        <v/>
      </c>
      <c r="BS22" s="139" t="str">
        <f t="shared" si="50"/>
        <v/>
      </c>
      <c r="BT22" s="425" t="str">
        <f>IF(details!AU22="","",details!AU22)</f>
        <v/>
      </c>
      <c r="BU22" s="425" t="str">
        <f>IF(details!AV22="","",details!AV22)</f>
        <v/>
      </c>
      <c r="BV22" s="428" t="str">
        <f t="shared" ref="BV22:BV85" si="176">IF(AND(BT22="",BU22=""),"",IF(OR(BT22="AB",BU22="AB"),"AB",IF(OR(BT22="ML",BU22="ML"),"ML",SUM(BT22:BU22))))</f>
        <v/>
      </c>
      <c r="BW22" s="136" t="str">
        <f t="shared" ref="BW22:BW85" si="177">IF(BV22="","",SUM(BS22,BV22))</f>
        <v/>
      </c>
      <c r="BX22" s="140" t="str">
        <f t="shared" ref="BX22:BX85" si="178">IF(OR(BW22="",BZ22=""),"",ROUNDUP(BW22/BZ22*100,0))</f>
        <v/>
      </c>
      <c r="BY22" s="429" t="str">
        <f t="shared" ref="BY22:BY85" si="179">IF(BX22="","",IF(BV22="ab",BV22,IF(BV22="ML",BV22,IF(BX22&gt;85,"A",IF(BX22&gt;70,"B",IF(BX22&gt;50,"C",IF(BX22&gt;30,"D","E")))))))</f>
        <v/>
      </c>
      <c r="BZ22" s="141" t="str">
        <f t="shared" si="2"/>
        <v/>
      </c>
      <c r="CA22" s="141">
        <f t="shared" ref="CA22:CA85" si="180">COUNTIF(BH22,"NA")*10+COUNTIF(BK22,"NA")*10+COUNTIF(BN22,"NA")*10+(COUNTIF(BR22,"NA")*70)</f>
        <v>0</v>
      </c>
      <c r="CB22" s="425" t="str">
        <f>IF(details!AW22="","",details!AW22)</f>
        <v/>
      </c>
      <c r="CC22" s="425" t="str">
        <f>IF(details!AX22="","",details!AX22)</f>
        <v/>
      </c>
      <c r="CD22" s="425" t="str">
        <f t="shared" ref="CD22:CD85" si="181">IF(AND(CB22="",CC22=""),"",IF(AND(CB22="NA",CC22="NA"),"NA",SUM(CB22:CC22)))</f>
        <v/>
      </c>
      <c r="CE22" s="425" t="str">
        <f>IF(details!AY22="","",details!AY22)</f>
        <v/>
      </c>
      <c r="CF22" s="425" t="str">
        <f>IF(details!AZ22="","",details!AZ22)</f>
        <v/>
      </c>
      <c r="CG22" s="425" t="str">
        <f t="shared" ref="CG22:CG85" si="182">IF(AND(CE22="",CF22=""),"",IF(AND(CE22="NA",CF22="NA"),"NA",SUM(CE22:CF22)))</f>
        <v/>
      </c>
      <c r="CH22" s="425" t="str">
        <f>IF(details!BA22="","",details!BA22)</f>
        <v/>
      </c>
      <c r="CI22" s="425" t="str">
        <f>IF(details!BB22="","",details!BB22)</f>
        <v/>
      </c>
      <c r="CJ22" s="425" t="str">
        <f t="shared" ref="CJ22:CJ85" si="183">IF(AND(CH22="",CI22=""),"",IF(AND(CH22="NA",CI22="NA"),"NA",SUM(CH22:CI22)))</f>
        <v/>
      </c>
      <c r="CK22" s="138" t="str">
        <f t="shared" ref="CK22:CK85" si="184">IF(AND(CD22="",CG22="",CJ22=""),"",IF(AND(CD22="NA",CG22="NA",CJ22="NA"),"NA",SUM(CD22,CG22,CJ22)))</f>
        <v/>
      </c>
      <c r="CL22" s="425" t="str">
        <f>IF(details!BC22="","",details!BC22)</f>
        <v/>
      </c>
      <c r="CM22" s="425" t="str">
        <f>IF(details!BD22="","",details!BD22)</f>
        <v/>
      </c>
      <c r="CN22" s="138" t="str">
        <f t="shared" ref="CN22:CN85" si="185">IF(AND(CL22="",CM22=""),"",IF(AND(CL22="NA",CM22="NA"),"NA",SUM(CL22:CM22)))</f>
        <v/>
      </c>
      <c r="CO22" s="139" t="str">
        <f t="shared" si="61"/>
        <v/>
      </c>
      <c r="CP22" s="425" t="str">
        <f>IF(details!BE22="","",details!BE22)</f>
        <v/>
      </c>
      <c r="CQ22" s="425" t="str">
        <f>IF(details!BF22="","",details!BF22)</f>
        <v/>
      </c>
      <c r="CR22" s="428" t="str">
        <f t="shared" ref="CR22:CR85" si="186">IF(AND(CP22="",CQ22=""),"",IF(OR(CP22="AB",CQ22="AB"),"AB",IF(OR(CP22="ML",CQ22="ML"),"ML",SUM(CP22:CQ22))))</f>
        <v/>
      </c>
      <c r="CS22" s="136" t="str">
        <f t="shared" ref="CS22:CS85" si="187">IF(CR22="","",SUM(CO22,CR22))</f>
        <v/>
      </c>
      <c r="CT22" s="140" t="str">
        <f t="shared" ref="CT22:CT85" si="188">IF(OR(CS22="",CV22=""),"",ROUNDUP(CS22/CV22*100,0))</f>
        <v/>
      </c>
      <c r="CU22" s="429" t="str">
        <f t="shared" ref="CU22:CU85" si="189">IF(CT22="","",IF(CR22="ab",CR22,IF(CR22="ML",CR22,IF(CT22&gt;85,"A",IF(CT22&gt;70,"B",IF(CT22&gt;50,"C",IF(CT22&gt;30,"D","E")))))))</f>
        <v/>
      </c>
      <c r="CV22" s="141" t="str">
        <f t="shared" si="3"/>
        <v/>
      </c>
      <c r="CW22" s="141">
        <f t="shared" ref="CW22:CW85" si="190">COUNTIF(CD22,"NA")*10+COUNTIF(CG22,"NA")*10+COUNTIF(CJ22,"NA")*10+(COUNTIF(CN22,"NA")*70)</f>
        <v>0</v>
      </c>
      <c r="CX22" s="425" t="str">
        <f>IF(details!BG22="","",details!BG22)</f>
        <v/>
      </c>
      <c r="CY22" s="425" t="str">
        <f>IF(details!BH22="","",details!BH22)</f>
        <v/>
      </c>
      <c r="CZ22" s="425" t="str">
        <f t="shared" ref="CZ22:CZ85" si="191">IF(AND(CX22="",CY22=""),"",IF(AND(CX22="NA",CY22="NA"),"NA",SUM(CX22:CY22)))</f>
        <v/>
      </c>
      <c r="DA22" s="425" t="str">
        <f>IF(details!BI22="","",details!BI22)</f>
        <v/>
      </c>
      <c r="DB22" s="425" t="str">
        <f>IF(details!BJ22="","",details!BJ22)</f>
        <v/>
      </c>
      <c r="DC22" s="425" t="str">
        <f t="shared" ref="DC22:DC85" si="192">IF(AND(DA22="",DB22=""),"",IF(AND(DA22="NA",DB22="NA"),"NA",SUM(DA22:DB22)))</f>
        <v/>
      </c>
      <c r="DD22" s="425" t="str">
        <f>IF(details!BK22="","",details!BK22)</f>
        <v/>
      </c>
      <c r="DE22" s="425" t="str">
        <f>IF(details!BL22="","",details!BL22)</f>
        <v/>
      </c>
      <c r="DF22" s="425" t="str">
        <f t="shared" ref="DF22:DF85" si="193">IF(AND(DD22="",DE22=""),"",IF(AND(DD22="NA",DE22="NA"),"NA",SUM(DD22:DE22)))</f>
        <v/>
      </c>
      <c r="DG22" s="138" t="str">
        <f t="shared" ref="DG22:DG85" si="194">IF(AND(CZ22="",DC22="",DF22=""),"",IF(AND(CZ22="NA",DC22="NA",DF22="NA"),"NA",SUM(CZ22,DC22,DF22)))</f>
        <v/>
      </c>
      <c r="DH22" s="425" t="str">
        <f>IF(details!BM22="","",details!BM22)</f>
        <v/>
      </c>
      <c r="DI22" s="425" t="str">
        <f>IF(details!BN22="","",details!BN22)</f>
        <v/>
      </c>
      <c r="DJ22" s="138" t="str">
        <f t="shared" ref="DJ22:DJ85" si="195">IF(AND(DH22="",DI22=""),"",IF(AND(DH22="NA",DI22="NA"),"NA",SUM(DH22:DI22)))</f>
        <v/>
      </c>
      <c r="DK22" s="139" t="str">
        <f t="shared" si="72"/>
        <v/>
      </c>
      <c r="DL22" s="425" t="str">
        <f>IF(details!BO22="","",details!BO22)</f>
        <v/>
      </c>
      <c r="DM22" s="425" t="str">
        <f>IF(details!BP22="","",details!BP22)</f>
        <v/>
      </c>
      <c r="DN22" s="428" t="str">
        <f t="shared" ref="DN22:DN85" si="196">IF(AND(DL22="",DM22=""),"",IF(OR(DL22="AB",DM22="AB"),"AB",IF(OR(DL22="ML",DM22="ML"),"ML",SUM(DL22:DM22))))</f>
        <v/>
      </c>
      <c r="DO22" s="136" t="str">
        <f t="shared" ref="DO22:DO85" si="197">IF(DN22="","",SUM(DK22,DN22))</f>
        <v/>
      </c>
      <c r="DP22" s="140" t="str">
        <f t="shared" ref="DP22:DP85" si="198">IF(OR(DO22="",DR22=""),"",ROUNDUP(DO22/DR22*100,0))</f>
        <v/>
      </c>
      <c r="DQ22" s="429" t="str">
        <f t="shared" ref="DQ22:DQ85" si="199">IF(DP22="","",IF(DN22="ab",DN22,IF(DN22="ML",DN22,IF(DP22&gt;85,"A",IF(DP22&gt;70,"B",IF(DP22&gt;50,"C",IF(DP22&gt;30,"D","E")))))))</f>
        <v/>
      </c>
      <c r="DR22" s="141" t="str">
        <f t="shared" si="4"/>
        <v/>
      </c>
      <c r="DS22" s="141">
        <f t="shared" ref="DS22:DS85" si="200">COUNTIF(CZ22,"NA")*10+COUNTIF(DC22,"NA")*10+COUNTIF(DF22,"NA")*10+(COUNTIF(DJ22,"NA")*70)</f>
        <v>0</v>
      </c>
      <c r="DT22" s="425" t="str">
        <f>IF(details!BQ22="","",details!BQ22)</f>
        <v/>
      </c>
      <c r="DU22" s="425" t="str">
        <f>IF(details!BR22="","",details!BR22)</f>
        <v/>
      </c>
      <c r="DV22" s="425" t="str">
        <f t="shared" ref="DV22:DV85" si="201">IF(AND(DT22="",DU22=""),"",IF(AND(DT22="NA",DU22="NA"),"NA",SUM(DT22:DU22)))</f>
        <v/>
      </c>
      <c r="DW22" s="425" t="str">
        <f>IF(details!BS22="","",details!BS22)</f>
        <v/>
      </c>
      <c r="DX22" s="425" t="str">
        <f>IF(details!BT22="","",details!BT22)</f>
        <v/>
      </c>
      <c r="DY22" s="425" t="str">
        <f t="shared" ref="DY22:DY85" si="202">IF(AND(DW22="",DX22=""),"",IF(AND(DW22="NA",DX22="NA"),"NA",SUM(DW22:DX22)))</f>
        <v/>
      </c>
      <c r="DZ22" s="425" t="str">
        <f>IF(details!BU22="","",details!BU22)</f>
        <v/>
      </c>
      <c r="EA22" s="425" t="str">
        <f>IF(details!BV22="","",details!BV22)</f>
        <v/>
      </c>
      <c r="EB22" s="425" t="str">
        <f t="shared" ref="EB22:EB85" si="203">IF(AND(DZ22="",EA22=""),"",IF(AND(DZ22="NA",EA22="NA"),"NA",SUM(DZ22:EA22)))</f>
        <v/>
      </c>
      <c r="EC22" s="138" t="str">
        <f t="shared" ref="EC22:EC85" si="204">IF(AND(DV22="",DY22="",EB22=""),"",IF(AND(DV22="NA",DY22="NA",EB22="NA"),"NA",SUM(DV22,DY22,EB22)))</f>
        <v/>
      </c>
      <c r="ED22" s="425" t="str">
        <f>IF(details!BW22="","",details!BW22)</f>
        <v/>
      </c>
      <c r="EE22" s="425" t="str">
        <f>IF(details!BX22="","",details!BX22)</f>
        <v/>
      </c>
      <c r="EF22" s="138" t="str">
        <f t="shared" ref="EF22:EF85" si="205">IF(AND(ED22="",EE22=""),"",IF(AND(ED22="NA",EE22="NA"),"NA",SUM(ED22:EE22)))</f>
        <v/>
      </c>
      <c r="EG22" s="139" t="str">
        <f t="shared" si="83"/>
        <v/>
      </c>
      <c r="EH22" s="425" t="str">
        <f>IF(details!BY22="","",details!BY22)</f>
        <v/>
      </c>
      <c r="EI22" s="425" t="str">
        <f>IF(details!BZ22="","",details!BZ22)</f>
        <v/>
      </c>
      <c r="EJ22" s="428" t="str">
        <f t="shared" ref="EJ22:EJ85" si="206">IF(AND(EH22="",EI22=""),"",IF(OR(EH22="AB",EI22="AB"),"AB",IF(OR(EH22="ML",EI22="ML"),"ML",SUM(EH22:EI22))))</f>
        <v/>
      </c>
      <c r="EK22" s="136" t="str">
        <f t="shared" ref="EK22:EK85" si="207">IF(EJ22="","",SUM(EG22,EJ22))</f>
        <v/>
      </c>
      <c r="EL22" s="140" t="str">
        <f t="shared" ref="EL22:EL85" si="208">IF(OR(EK22="",EN22=""),"",ROUNDUP(EK22/EN22*100,0))</f>
        <v/>
      </c>
      <c r="EM22" s="429" t="str">
        <f t="shared" ref="EM22:EM85" si="209">IF(EL22="","",IF(EJ22="ab",EJ22,IF(EJ22="ML",EJ22,IF(EL22&gt;85,"A",IF(EL22&gt;70,"B",IF(EL22&gt;50,"C",IF(EL22&gt;30,"D","E")))))))</f>
        <v/>
      </c>
      <c r="EN22" s="141" t="str">
        <f t="shared" si="5"/>
        <v/>
      </c>
      <c r="EO22" s="141">
        <f t="shared" ref="EO22:EO85" si="210">COUNTIF(DV22,"NA")*10+COUNTIF(DY22,"NA")*10+COUNTIF(EB22,"NA")*10+(COUNTIF(EF22,"NA")*70)</f>
        <v>0</v>
      </c>
      <c r="EP22" s="425" t="str">
        <f>IF(details!CA22="","",details!CA22)</f>
        <v/>
      </c>
      <c r="EQ22" s="425" t="str">
        <f>IF(details!CB22="","",details!CB22)</f>
        <v/>
      </c>
      <c r="ER22" s="425" t="str">
        <f>IF(details!CC22="","",details!CC22)</f>
        <v/>
      </c>
      <c r="ES22" s="425" t="str">
        <f>IF(details!CD22="","",details!CD22)</f>
        <v/>
      </c>
      <c r="ET22" s="425" t="str">
        <f>IF(details!CE22="","",details!CE22)</f>
        <v/>
      </c>
      <c r="EU22" s="429" t="str">
        <f t="shared" ref="EU22:EU85" si="211">IF(EX22="","",IF(AND(EP22="",EQ22="",ER22="",ES22="",ET22=""),"",IF(AND(EP22="AB",EQ22="AB",ER22="AB",ES22="AB",ET22="AB"),"AB",IF(AND(EP22="NA",EQ22="NA",ER22="NA",ES22="NA",ET22="NA"),"NA",SUM(EP22:ET22)))))</f>
        <v/>
      </c>
      <c r="EV22" s="429" t="str">
        <f t="shared" ref="EV22:EV85" si="212">IF(OR(EU22="",EX22=""),"",IF(EU22="AB","",ROUNDUP(EU22/EX22*100,0)))</f>
        <v/>
      </c>
      <c r="EW22" s="429" t="str">
        <f t="shared" ref="EW22:EW85" si="213">IF(EV22="","",IF(EV22&gt;85,"A",IF(EV22&gt;70,"B",IF(EV22&gt;50,"C",IF(EV22&gt;30,"D","E")))))</f>
        <v/>
      </c>
      <c r="EX22" s="141" t="str">
        <f t="shared" si="7"/>
        <v/>
      </c>
      <c r="EY22" s="141">
        <f t="shared" ref="EY22:EY85" si="214">COUNTIF(EP22:ES22,"NA")*20</f>
        <v>0</v>
      </c>
      <c r="EZ22" s="425" t="str">
        <f>IF(details!CF22="","",details!CF22)</f>
        <v/>
      </c>
      <c r="FA22" s="425" t="str">
        <f>IF(details!CG22="","",details!CG22)</f>
        <v/>
      </c>
      <c r="FB22" s="425" t="str">
        <f>IF(details!CH22="","",details!CH22)</f>
        <v/>
      </c>
      <c r="FC22" s="425" t="str">
        <f>IF(details!CI22="","",details!CI22)</f>
        <v/>
      </c>
      <c r="FD22" s="425" t="str">
        <f>IF(details!CJ22="","",details!CJ22)</f>
        <v/>
      </c>
      <c r="FE22" s="429" t="str">
        <f t="shared" ref="FE22:FE85" si="215">IF(FH22="","",IF(AND(EZ22="",FA22="",FB22="",FC22="",FD22=""),"",IF(AND(EZ22="AB",FA22="AB",FB22="AB",FC22="AB",FD22="AB"),"AB",IF(AND(EZ22="NA",FA22="NA",FB22="NA",FC22="NA",FD22="NA"),"NA",SUM(EZ22:FD22)))))</f>
        <v/>
      </c>
      <c r="FF22" s="429" t="str">
        <f t="shared" ref="FF22:FF85" si="216">IF(OR(FE22="",FH22=""),"",IF(FE22="AB","",ROUNDUP(FE22/FH22*100,0)))</f>
        <v/>
      </c>
      <c r="FG22" s="429" t="str">
        <f t="shared" ref="FG22:FG85" si="217">IF(FF22="","",IF(FF22&gt;85,"A",IF(FF22&gt;70,"B",IF(FF22&gt;50,"C",IF(FF22&gt;30,"D","E")))))</f>
        <v/>
      </c>
      <c r="FH22" s="141" t="str">
        <f t="shared" si="10"/>
        <v/>
      </c>
      <c r="FI22" s="141">
        <f t="shared" ref="FI22:FI85" si="218">COUNTIF(EZ22:FC22,"NA")*20</f>
        <v>0</v>
      </c>
      <c r="FJ22" s="425" t="str">
        <f>IF(details!CK22="","",details!CK22)</f>
        <v/>
      </c>
      <c r="FK22" s="425" t="str">
        <f>IF(details!CL22="","",details!CL22)</f>
        <v/>
      </c>
      <c r="FL22" s="425" t="str">
        <f>IF(details!CM22="","",details!CM22)</f>
        <v/>
      </c>
      <c r="FM22" s="425" t="str">
        <f>IF(details!CN22="","",details!CN22)</f>
        <v/>
      </c>
      <c r="FN22" s="425" t="str">
        <f>IF(details!CO22="","",details!CO22)</f>
        <v/>
      </c>
      <c r="FO22" s="429" t="str">
        <f t="shared" ref="FO22:FO85" si="219">IF(FR22="","",IF(AND(FJ22="",FK22="",FL22="",FM22="",FN22=""),"",IF(AND(FJ22="AB",FK22="AB",FL22="AB",FM22="AB",FN22="AB"),"AB",IF(AND(FJ22="NA",FK22="NA",FL22="NA",FM22="NA",FN22="NA"),"NA",SUM(FJ22:FN22)))))</f>
        <v/>
      </c>
      <c r="FP22" s="429" t="str">
        <f t="shared" ref="FP22:FP85" si="220">IF(OR(FO22="",FR22=""),"",IF(FO22="AB","",ROUNDUP(FO22/FR22*100,0)))</f>
        <v/>
      </c>
      <c r="FQ22" s="429" t="str">
        <f t="shared" ref="FQ22:FQ85" si="221">IF(FP22="","",IF(FP22&gt;85,"A",IF(FP22&gt;70,"B",IF(FP22&gt;50,"C",IF(FP22&gt;30,"D","E")))))</f>
        <v/>
      </c>
      <c r="FR22" s="141" t="str">
        <f t="shared" si="13"/>
        <v/>
      </c>
      <c r="FS22" s="354">
        <f t="shared" ref="FS22:FS85" si="222">COUNTIF(FJ22:FM22,"NA")*20</f>
        <v>0</v>
      </c>
      <c r="FT22" s="361" t="str">
        <f t="shared" ref="FT22:FT85" si="223">AG22</f>
        <v/>
      </c>
      <c r="FU22" s="422" t="str">
        <f t="shared" ref="FU22:FU85" si="224">AD22</f>
        <v/>
      </c>
      <c r="FV22" s="422" t="str">
        <f t="shared" ref="FV22:FV85" si="225">AF22</f>
        <v/>
      </c>
      <c r="FW22" s="422" t="str">
        <f t="shared" ref="FW22:FW85" si="226">BC22</f>
        <v/>
      </c>
      <c r="FX22" s="422" t="str">
        <f t="shared" ref="FX22:FX85" si="227">AZ22</f>
        <v/>
      </c>
      <c r="FY22" s="422" t="str">
        <f t="shared" ref="FY22:FY85" si="228">BB22</f>
        <v/>
      </c>
      <c r="FZ22" s="422" t="str">
        <f t="shared" ref="FZ22:FZ85" si="229">BZ22</f>
        <v/>
      </c>
      <c r="GA22" s="142" t="str">
        <f t="shared" ref="GA22:GA85" si="230">BW22</f>
        <v/>
      </c>
      <c r="GB22" s="142" t="str">
        <f t="shared" ref="GB22:GB85" si="231">BY22</f>
        <v/>
      </c>
      <c r="GC22" s="422" t="str">
        <f t="shared" si="110"/>
        <v/>
      </c>
      <c r="GD22" s="422" t="str">
        <f t="shared" ref="GD22:GD85" si="232">IF($BE22="u",GB22,"")</f>
        <v/>
      </c>
      <c r="GE22" s="422" t="str">
        <f t="shared" ref="GE22:GE85" si="233">IF($BE22="g",GB22,"")</f>
        <v/>
      </c>
      <c r="GF22" s="422" t="str">
        <f t="shared" ref="GF22:GF85" si="234">IF($BE22="p",GB22,"")</f>
        <v/>
      </c>
      <c r="GG22" s="422" t="str">
        <f t="shared" ref="GG22:GG85" si="235">IF($BE22="sd",GB22,"")</f>
        <v/>
      </c>
      <c r="GH22" s="422" t="str">
        <f t="shared" ref="GH22:GH85" si="236">CV22</f>
        <v/>
      </c>
      <c r="GI22" s="422" t="str">
        <f t="shared" ref="GI22:GI85" si="237">CS22</f>
        <v/>
      </c>
      <c r="GJ22" s="422" t="str">
        <f t="shared" ref="GJ22:GJ85" si="238">CU22</f>
        <v/>
      </c>
      <c r="GK22" s="422" t="str">
        <f t="shared" ref="GK22:GK85" si="239">DR22</f>
        <v/>
      </c>
      <c r="GL22" s="422" t="str">
        <f t="shared" ref="GL22:GL85" si="240">DO22</f>
        <v/>
      </c>
      <c r="GM22" s="422" t="str">
        <f t="shared" ref="GM22:GM85" si="241">DQ22</f>
        <v/>
      </c>
      <c r="GN22" s="422" t="str">
        <f t="shared" ref="GN22:GN85" si="242">EN22</f>
        <v/>
      </c>
      <c r="GO22" s="422" t="str">
        <f t="shared" ref="GO22:GO85" si="243">EK22</f>
        <v/>
      </c>
      <c r="GP22" s="422" t="str">
        <f t="shared" ref="GP22:GP85" si="244">EM22</f>
        <v/>
      </c>
      <c r="GQ22" s="422" t="str">
        <f t="shared" ref="GQ22:GQ85" si="245">EX22</f>
        <v/>
      </c>
      <c r="GR22" s="422" t="str">
        <f t="shared" ref="GR22:GR85" si="246">EU22</f>
        <v/>
      </c>
      <c r="GS22" s="422" t="str">
        <f t="shared" ref="GS22:GS85" si="247">EW22</f>
        <v/>
      </c>
      <c r="GT22" s="143" t="str">
        <f t="shared" ref="GT22:GT85" si="248">FH22</f>
        <v/>
      </c>
      <c r="GU22" s="143" t="str">
        <f t="shared" ref="GU22:GU85" si="249">FE22</f>
        <v/>
      </c>
      <c r="GV22" s="143" t="str">
        <f t="shared" ref="GV22:GV85" si="250">FG22</f>
        <v/>
      </c>
      <c r="GW22" s="143" t="str">
        <f t="shared" ref="GW22:GW85" si="251">FR22</f>
        <v/>
      </c>
      <c r="GX22" s="143" t="str">
        <f t="shared" ref="GX22:GX85" si="252">FO22</f>
        <v/>
      </c>
      <c r="GY22" s="143" t="str">
        <f t="shared" ref="GY22:GY85" si="253">FQ22</f>
        <v/>
      </c>
      <c r="GZ22" s="353">
        <f t="shared" ref="GZ22:GZ85" si="254">COUNTIF(FV22:GY22,"AB")</f>
        <v>0</v>
      </c>
      <c r="HA22" s="353">
        <f t="shared" ref="HA22:HA85" si="255">COUNTIF(FV22:GY22,"ML")</f>
        <v>0</v>
      </c>
      <c r="HB22" s="353">
        <f t="shared" ref="HB22:HB85" si="256">COUNTBLANK(FT22:GY22)</f>
        <v>32</v>
      </c>
      <c r="HC22" s="353">
        <f t="shared" ref="HC22:HC85" si="257">COUNTIF(FV22:GY22,"E")</f>
        <v>0</v>
      </c>
      <c r="HD22" s="426" t="str">
        <f t="shared" si="137"/>
        <v/>
      </c>
      <c r="HE22" s="362" t="str">
        <f t="shared" ref="HE22:HE85" si="258">IF(OR(FT22="",FW22="",FZ22="",GH22="",GK22="",GN22=""),"",SUM(FT22,FW22,FZ22,GH22,GK22,GN22))</f>
        <v/>
      </c>
      <c r="HF22" s="362" t="str">
        <f t="shared" ref="HF22:HF85" si="259">IF(OR(FU22="",FX22="",GA22="",GI22="",GL22="",GO22=""),"",SUM(FU22,FX22,GA22,GI22,GL22,GO22))</f>
        <v/>
      </c>
      <c r="HG22" s="363" t="str">
        <f t="shared" ref="HG22:HG85" si="260">IF(OR(HF22="",HE22=""),"",HF22/HE22*100)</f>
        <v/>
      </c>
      <c r="HH22" s="399" t="str">
        <f t="shared" ref="HH22:HH85" si="261">IF(HD22="mRrh.kZ",HG22,"")</f>
        <v/>
      </c>
      <c r="HI22" s="400" t="str">
        <f t="shared" si="142"/>
        <v/>
      </c>
      <c r="HJ22" s="136" t="str">
        <f t="shared" si="143"/>
        <v/>
      </c>
      <c r="HK22" s="358" t="str">
        <f>details!EP22</f>
        <v/>
      </c>
      <c r="HL22" s="227" t="str">
        <f>details!EQ22</f>
        <v/>
      </c>
      <c r="HM22" s="406" t="str">
        <f t="shared" ref="HM22:HM85" si="262">IF(OR(HK22="",HL22=""),"",HL22/HK22*100)</f>
        <v/>
      </c>
      <c r="HN22" s="233" t="str">
        <f>IF(details!CP22="","",details!CP22)</f>
        <v/>
      </c>
      <c r="HS22" s="686" t="str">
        <f>'result aggregate'!O110</f>
        <v>mRrh.kZ Nk= la[;k</v>
      </c>
      <c r="HT22" s="193">
        <f>'result aggregate'!P110</f>
        <v>1</v>
      </c>
      <c r="HU22" s="193">
        <f>'result aggregate'!Q110</f>
        <v>0</v>
      </c>
      <c r="HV22" s="193">
        <f>'result aggregate'!R110</f>
        <v>1</v>
      </c>
      <c r="HW22" s="193">
        <f>'result aggregate'!S110</f>
        <v>0</v>
      </c>
      <c r="HX22" s="193">
        <f>'result aggregate'!T110</f>
        <v>4</v>
      </c>
      <c r="HY22" s="193">
        <f>'result aggregate'!U110</f>
        <v>0</v>
      </c>
      <c r="HZ22" s="193">
        <f>'result aggregate'!V110</f>
        <v>2</v>
      </c>
      <c r="IA22" s="193">
        <f>'result aggregate'!W110</f>
        <v>1</v>
      </c>
      <c r="IB22" s="193">
        <f>'result aggregate'!X110</f>
        <v>0</v>
      </c>
      <c r="IC22" s="193">
        <f>'result aggregate'!Y110</f>
        <v>0</v>
      </c>
      <c r="ID22" s="193">
        <f>'result aggregate'!Z110</f>
        <v>0</v>
      </c>
      <c r="IE22" s="193">
        <f>'result aggregate'!AA110</f>
        <v>0</v>
      </c>
      <c r="IF22" s="687">
        <f>'result aggregate'!AB110</f>
        <v>9</v>
      </c>
      <c r="IQ22" s="187"/>
      <c r="IR22" s="174"/>
      <c r="IT22" s="174"/>
      <c r="IU22" s="174"/>
      <c r="IV22" s="2"/>
      <c r="IW22" s="174"/>
      <c r="IX22" s="174"/>
      <c r="IY22" s="2"/>
      <c r="IZ22" s="174"/>
      <c r="JA22" s="174"/>
      <c r="JB22" s="2"/>
      <c r="JC22" s="174"/>
    </row>
    <row r="23" spans="1:263" s="20" customFormat="1" ht="14" customHeight="1">
      <c r="A23" s="231">
        <f>IF(details!A23="","",details!A23)</f>
        <v>17</v>
      </c>
      <c r="B23" s="425" t="str">
        <f>IF(details!B23="","",details!B23)</f>
        <v/>
      </c>
      <c r="C23" s="425" t="str">
        <f>IF(details!C23="","",details!C23)</f>
        <v/>
      </c>
      <c r="D23" s="136" t="str">
        <f>IF(details!D23="","",details!D23)</f>
        <v/>
      </c>
      <c r="E23" s="136" t="str">
        <f>IF(details!E23="","",details!E23)</f>
        <v/>
      </c>
      <c r="F23" s="425" t="str">
        <f>IF(details!F23="","",details!F23)</f>
        <v/>
      </c>
      <c r="G23" s="698" t="str">
        <f>IF(details!G23="","",details!G23)</f>
        <v/>
      </c>
      <c r="H23" s="698" t="str">
        <f>IF(details!H23="","",details!H23)</f>
        <v/>
      </c>
      <c r="I23" s="220" t="str">
        <f>IF(details!CQ23="","",details!CQ23)</f>
        <v/>
      </c>
      <c r="J23" s="137" t="str">
        <f>IF(details!J23="","",details!J23)</f>
        <v/>
      </c>
      <c r="K23" s="137" t="str">
        <f>IF(details!K23="","",details!K23)</f>
        <v/>
      </c>
      <c r="L23" s="137" t="str">
        <f>IF(details!L23="","",details!L23)</f>
        <v/>
      </c>
      <c r="M23" s="425" t="str">
        <f>IF(details!R23="","",details!R23)</f>
        <v/>
      </c>
      <c r="N23" s="425" t="str">
        <f>IF(details!S23="","",details!S23)</f>
        <v/>
      </c>
      <c r="O23" s="425" t="str">
        <f t="shared" si="151"/>
        <v/>
      </c>
      <c r="P23" s="425" t="str">
        <f>IF(details!T23="","",details!T23)</f>
        <v/>
      </c>
      <c r="Q23" s="425" t="str">
        <f>IF(details!U23="","",details!U23)</f>
        <v/>
      </c>
      <c r="R23" s="425" t="str">
        <f t="shared" si="152"/>
        <v/>
      </c>
      <c r="S23" s="425" t="str">
        <f>IF(details!V23="","",details!V23)</f>
        <v/>
      </c>
      <c r="T23" s="425" t="str">
        <f>IF(details!W23="","",details!W23)</f>
        <v/>
      </c>
      <c r="U23" s="425" t="str">
        <f t="shared" si="153"/>
        <v/>
      </c>
      <c r="V23" s="138" t="str">
        <f t="shared" si="154"/>
        <v/>
      </c>
      <c r="W23" s="425" t="str">
        <f>IF(details!X23="","",details!X23)</f>
        <v/>
      </c>
      <c r="X23" s="425" t="str">
        <f>IF(details!Y23="","",details!Y23)</f>
        <v/>
      </c>
      <c r="Y23" s="138" t="str">
        <f t="shared" si="155"/>
        <v/>
      </c>
      <c r="Z23" s="139" t="str">
        <f t="shared" si="28"/>
        <v/>
      </c>
      <c r="AA23" s="425" t="str">
        <f>IF(details!Z23="","",details!Z23)</f>
        <v/>
      </c>
      <c r="AB23" s="425" t="str">
        <f>IF(details!AA23="","",details!AA23)</f>
        <v/>
      </c>
      <c r="AC23" s="428" t="str">
        <f t="shared" si="156"/>
        <v/>
      </c>
      <c r="AD23" s="136" t="str">
        <f t="shared" si="157"/>
        <v/>
      </c>
      <c r="AE23" s="140" t="str">
        <f t="shared" si="158"/>
        <v/>
      </c>
      <c r="AF23" s="429" t="str">
        <f t="shared" si="159"/>
        <v/>
      </c>
      <c r="AG23" s="141" t="str">
        <f t="shared" si="0"/>
        <v/>
      </c>
      <c r="AH23" s="141">
        <f t="shared" si="160"/>
        <v>0</v>
      </c>
      <c r="AI23" s="425" t="str">
        <f>IF(details!AB23="","",details!AB23)</f>
        <v/>
      </c>
      <c r="AJ23" s="425" t="str">
        <f>IF(details!AC23="","",details!AC23)</f>
        <v/>
      </c>
      <c r="AK23" s="425" t="str">
        <f t="shared" si="161"/>
        <v/>
      </c>
      <c r="AL23" s="425" t="str">
        <f>IF(details!AD23="","",details!AD23)</f>
        <v/>
      </c>
      <c r="AM23" s="425" t="str">
        <f>IF(details!AE23="","",details!AE23)</f>
        <v/>
      </c>
      <c r="AN23" s="425" t="str">
        <f t="shared" si="162"/>
        <v/>
      </c>
      <c r="AO23" s="425" t="str">
        <f>IF(details!AF23="","",details!AF23)</f>
        <v/>
      </c>
      <c r="AP23" s="425" t="str">
        <f>IF(details!AG23="","",details!AG23)</f>
        <v/>
      </c>
      <c r="AQ23" s="425" t="str">
        <f t="shared" si="163"/>
        <v/>
      </c>
      <c r="AR23" s="138" t="str">
        <f t="shared" si="164"/>
        <v/>
      </c>
      <c r="AS23" s="425" t="str">
        <f>IF(details!AH23="","",details!AH23)</f>
        <v/>
      </c>
      <c r="AT23" s="425" t="str">
        <f>IF(details!AI23="","",details!AI23)</f>
        <v/>
      </c>
      <c r="AU23" s="138" t="str">
        <f t="shared" si="165"/>
        <v/>
      </c>
      <c r="AV23" s="139" t="str">
        <f t="shared" si="39"/>
        <v/>
      </c>
      <c r="AW23" s="425" t="str">
        <f>IF(details!AJ23="","",details!AJ23)</f>
        <v/>
      </c>
      <c r="AX23" s="425" t="str">
        <f>IF(details!AK23="","",details!AK23)</f>
        <v/>
      </c>
      <c r="AY23" s="428" t="str">
        <f t="shared" si="166"/>
        <v/>
      </c>
      <c r="AZ23" s="136" t="str">
        <f t="shared" si="167"/>
        <v/>
      </c>
      <c r="BA23" s="140" t="str">
        <f t="shared" si="168"/>
        <v/>
      </c>
      <c r="BB23" s="429" t="str">
        <f t="shared" si="169"/>
        <v/>
      </c>
      <c r="BC23" s="141" t="str">
        <f t="shared" si="1"/>
        <v/>
      </c>
      <c r="BD23" s="141">
        <f t="shared" si="170"/>
        <v>0</v>
      </c>
      <c r="BE23" s="123" t="str">
        <f>IF(D23="","",details!AL23)</f>
        <v/>
      </c>
      <c r="BF23" s="425" t="str">
        <f>IF(details!AM23="","",details!AM23)</f>
        <v/>
      </c>
      <c r="BG23" s="425" t="str">
        <f>IF(details!AN23="","",details!AN23)</f>
        <v/>
      </c>
      <c r="BH23" s="425" t="str">
        <f t="shared" si="171"/>
        <v/>
      </c>
      <c r="BI23" s="425" t="str">
        <f>IF(details!AO23="","",details!AO23)</f>
        <v/>
      </c>
      <c r="BJ23" s="425" t="str">
        <f>IF(details!AP23="","",details!AP23)</f>
        <v/>
      </c>
      <c r="BK23" s="425" t="str">
        <f t="shared" si="172"/>
        <v/>
      </c>
      <c r="BL23" s="425" t="str">
        <f>IF(details!AQ23="","",details!AQ23)</f>
        <v/>
      </c>
      <c r="BM23" s="425" t="str">
        <f>IF(details!AR23="","",details!AR23)</f>
        <v/>
      </c>
      <c r="BN23" s="425" t="str">
        <f t="shared" si="173"/>
        <v/>
      </c>
      <c r="BO23" s="138" t="str">
        <f t="shared" si="174"/>
        <v/>
      </c>
      <c r="BP23" s="425" t="str">
        <f>IF(details!AS23="","",details!AS23)</f>
        <v/>
      </c>
      <c r="BQ23" s="425" t="str">
        <f>IF(details!AT23="","",details!AT23)</f>
        <v/>
      </c>
      <c r="BR23" s="138" t="str">
        <f t="shared" si="175"/>
        <v/>
      </c>
      <c r="BS23" s="139" t="str">
        <f t="shared" si="50"/>
        <v/>
      </c>
      <c r="BT23" s="425" t="str">
        <f>IF(details!AU23="","",details!AU23)</f>
        <v/>
      </c>
      <c r="BU23" s="425" t="str">
        <f>IF(details!AV23="","",details!AV23)</f>
        <v/>
      </c>
      <c r="BV23" s="428" t="str">
        <f t="shared" si="176"/>
        <v/>
      </c>
      <c r="BW23" s="136" t="str">
        <f t="shared" si="177"/>
        <v/>
      </c>
      <c r="BX23" s="140" t="str">
        <f t="shared" si="178"/>
        <v/>
      </c>
      <c r="BY23" s="429" t="str">
        <f t="shared" si="179"/>
        <v/>
      </c>
      <c r="BZ23" s="141" t="str">
        <f t="shared" si="2"/>
        <v/>
      </c>
      <c r="CA23" s="141">
        <f t="shared" si="180"/>
        <v>0</v>
      </c>
      <c r="CB23" s="425" t="str">
        <f>IF(details!AW23="","",details!AW23)</f>
        <v/>
      </c>
      <c r="CC23" s="425" t="str">
        <f>IF(details!AX23="","",details!AX23)</f>
        <v/>
      </c>
      <c r="CD23" s="425" t="str">
        <f t="shared" si="181"/>
        <v/>
      </c>
      <c r="CE23" s="425" t="str">
        <f>IF(details!AY23="","",details!AY23)</f>
        <v/>
      </c>
      <c r="CF23" s="425" t="str">
        <f>IF(details!AZ23="","",details!AZ23)</f>
        <v/>
      </c>
      <c r="CG23" s="425" t="str">
        <f t="shared" si="182"/>
        <v/>
      </c>
      <c r="CH23" s="425" t="str">
        <f>IF(details!BA23="","",details!BA23)</f>
        <v/>
      </c>
      <c r="CI23" s="425" t="str">
        <f>IF(details!BB23="","",details!BB23)</f>
        <v/>
      </c>
      <c r="CJ23" s="425" t="str">
        <f t="shared" si="183"/>
        <v/>
      </c>
      <c r="CK23" s="138" t="str">
        <f t="shared" si="184"/>
        <v/>
      </c>
      <c r="CL23" s="425" t="str">
        <f>IF(details!BC23="","",details!BC23)</f>
        <v/>
      </c>
      <c r="CM23" s="425" t="str">
        <f>IF(details!BD23="","",details!BD23)</f>
        <v/>
      </c>
      <c r="CN23" s="138" t="str">
        <f t="shared" si="185"/>
        <v/>
      </c>
      <c r="CO23" s="139" t="str">
        <f t="shared" si="61"/>
        <v/>
      </c>
      <c r="CP23" s="425" t="str">
        <f>IF(details!BE23="","",details!BE23)</f>
        <v/>
      </c>
      <c r="CQ23" s="425" t="str">
        <f>IF(details!BF23="","",details!BF23)</f>
        <v/>
      </c>
      <c r="CR23" s="428" t="str">
        <f t="shared" si="186"/>
        <v/>
      </c>
      <c r="CS23" s="136" t="str">
        <f t="shared" si="187"/>
        <v/>
      </c>
      <c r="CT23" s="140" t="str">
        <f t="shared" si="188"/>
        <v/>
      </c>
      <c r="CU23" s="429" t="str">
        <f t="shared" si="189"/>
        <v/>
      </c>
      <c r="CV23" s="141" t="str">
        <f t="shared" si="3"/>
        <v/>
      </c>
      <c r="CW23" s="141">
        <f t="shared" si="190"/>
        <v>0</v>
      </c>
      <c r="CX23" s="425" t="str">
        <f>IF(details!BG23="","",details!BG23)</f>
        <v/>
      </c>
      <c r="CY23" s="425" t="str">
        <f>IF(details!BH23="","",details!BH23)</f>
        <v/>
      </c>
      <c r="CZ23" s="425" t="str">
        <f t="shared" si="191"/>
        <v/>
      </c>
      <c r="DA23" s="425" t="str">
        <f>IF(details!BI23="","",details!BI23)</f>
        <v/>
      </c>
      <c r="DB23" s="425" t="str">
        <f>IF(details!BJ23="","",details!BJ23)</f>
        <v/>
      </c>
      <c r="DC23" s="425" t="str">
        <f t="shared" si="192"/>
        <v/>
      </c>
      <c r="DD23" s="425" t="str">
        <f>IF(details!BK23="","",details!BK23)</f>
        <v/>
      </c>
      <c r="DE23" s="425" t="str">
        <f>IF(details!BL23="","",details!BL23)</f>
        <v/>
      </c>
      <c r="DF23" s="425" t="str">
        <f t="shared" si="193"/>
        <v/>
      </c>
      <c r="DG23" s="138" t="str">
        <f t="shared" si="194"/>
        <v/>
      </c>
      <c r="DH23" s="425" t="str">
        <f>IF(details!BM23="","",details!BM23)</f>
        <v/>
      </c>
      <c r="DI23" s="425" t="str">
        <f>IF(details!BN23="","",details!BN23)</f>
        <v/>
      </c>
      <c r="DJ23" s="138" t="str">
        <f t="shared" si="195"/>
        <v/>
      </c>
      <c r="DK23" s="139" t="str">
        <f t="shared" si="72"/>
        <v/>
      </c>
      <c r="DL23" s="425" t="str">
        <f>IF(details!BO23="","",details!BO23)</f>
        <v/>
      </c>
      <c r="DM23" s="425" t="str">
        <f>IF(details!BP23="","",details!BP23)</f>
        <v/>
      </c>
      <c r="DN23" s="428" t="str">
        <f t="shared" si="196"/>
        <v/>
      </c>
      <c r="DO23" s="136" t="str">
        <f t="shared" si="197"/>
        <v/>
      </c>
      <c r="DP23" s="140" t="str">
        <f t="shared" si="198"/>
        <v/>
      </c>
      <c r="DQ23" s="429" t="str">
        <f t="shared" si="199"/>
        <v/>
      </c>
      <c r="DR23" s="141" t="str">
        <f t="shared" si="4"/>
        <v/>
      </c>
      <c r="DS23" s="141">
        <f t="shared" si="200"/>
        <v>0</v>
      </c>
      <c r="DT23" s="425" t="str">
        <f>IF(details!BQ23="","",details!BQ23)</f>
        <v/>
      </c>
      <c r="DU23" s="425" t="str">
        <f>IF(details!BR23="","",details!BR23)</f>
        <v/>
      </c>
      <c r="DV23" s="425" t="str">
        <f t="shared" si="201"/>
        <v/>
      </c>
      <c r="DW23" s="425" t="str">
        <f>IF(details!BS23="","",details!BS23)</f>
        <v/>
      </c>
      <c r="DX23" s="425" t="str">
        <f>IF(details!BT23="","",details!BT23)</f>
        <v/>
      </c>
      <c r="DY23" s="425" t="str">
        <f t="shared" si="202"/>
        <v/>
      </c>
      <c r="DZ23" s="425" t="str">
        <f>IF(details!BU23="","",details!BU23)</f>
        <v/>
      </c>
      <c r="EA23" s="425" t="str">
        <f>IF(details!BV23="","",details!BV23)</f>
        <v/>
      </c>
      <c r="EB23" s="425" t="str">
        <f t="shared" si="203"/>
        <v/>
      </c>
      <c r="EC23" s="138" t="str">
        <f t="shared" si="204"/>
        <v/>
      </c>
      <c r="ED23" s="425" t="str">
        <f>IF(details!BW23="","",details!BW23)</f>
        <v/>
      </c>
      <c r="EE23" s="425" t="str">
        <f>IF(details!BX23="","",details!BX23)</f>
        <v/>
      </c>
      <c r="EF23" s="138" t="str">
        <f t="shared" si="205"/>
        <v/>
      </c>
      <c r="EG23" s="139" t="str">
        <f t="shared" si="83"/>
        <v/>
      </c>
      <c r="EH23" s="425" t="str">
        <f>IF(details!BY23="","",details!BY23)</f>
        <v/>
      </c>
      <c r="EI23" s="425" t="str">
        <f>IF(details!BZ23="","",details!BZ23)</f>
        <v/>
      </c>
      <c r="EJ23" s="428" t="str">
        <f t="shared" si="206"/>
        <v/>
      </c>
      <c r="EK23" s="136" t="str">
        <f t="shared" si="207"/>
        <v/>
      </c>
      <c r="EL23" s="140" t="str">
        <f t="shared" si="208"/>
        <v/>
      </c>
      <c r="EM23" s="429" t="str">
        <f t="shared" si="209"/>
        <v/>
      </c>
      <c r="EN23" s="141" t="str">
        <f t="shared" si="5"/>
        <v/>
      </c>
      <c r="EO23" s="141">
        <f t="shared" si="210"/>
        <v>0</v>
      </c>
      <c r="EP23" s="425" t="str">
        <f>IF(details!CA23="","",details!CA23)</f>
        <v/>
      </c>
      <c r="EQ23" s="425" t="str">
        <f>IF(details!CB23="","",details!CB23)</f>
        <v/>
      </c>
      <c r="ER23" s="425" t="str">
        <f>IF(details!CC23="","",details!CC23)</f>
        <v/>
      </c>
      <c r="ES23" s="425" t="str">
        <f>IF(details!CD23="","",details!CD23)</f>
        <v/>
      </c>
      <c r="ET23" s="425" t="str">
        <f>IF(details!CE23="","",details!CE23)</f>
        <v/>
      </c>
      <c r="EU23" s="429" t="str">
        <f t="shared" si="211"/>
        <v/>
      </c>
      <c r="EV23" s="429" t="str">
        <f t="shared" si="212"/>
        <v/>
      </c>
      <c r="EW23" s="429" t="str">
        <f t="shared" si="213"/>
        <v/>
      </c>
      <c r="EX23" s="141" t="str">
        <f t="shared" si="7"/>
        <v/>
      </c>
      <c r="EY23" s="141">
        <f t="shared" si="214"/>
        <v>0</v>
      </c>
      <c r="EZ23" s="425" t="str">
        <f>IF(details!CF23="","",details!CF23)</f>
        <v/>
      </c>
      <c r="FA23" s="425" t="str">
        <f>IF(details!CG23="","",details!CG23)</f>
        <v/>
      </c>
      <c r="FB23" s="425" t="str">
        <f>IF(details!CH23="","",details!CH23)</f>
        <v/>
      </c>
      <c r="FC23" s="425" t="str">
        <f>IF(details!CI23="","",details!CI23)</f>
        <v/>
      </c>
      <c r="FD23" s="425" t="str">
        <f>IF(details!CJ23="","",details!CJ23)</f>
        <v/>
      </c>
      <c r="FE23" s="429" t="str">
        <f t="shared" si="215"/>
        <v/>
      </c>
      <c r="FF23" s="429" t="str">
        <f t="shared" si="216"/>
        <v/>
      </c>
      <c r="FG23" s="429" t="str">
        <f t="shared" si="217"/>
        <v/>
      </c>
      <c r="FH23" s="141" t="str">
        <f t="shared" si="10"/>
        <v/>
      </c>
      <c r="FI23" s="141">
        <f t="shared" si="218"/>
        <v>0</v>
      </c>
      <c r="FJ23" s="425" t="str">
        <f>IF(details!CK23="","",details!CK23)</f>
        <v/>
      </c>
      <c r="FK23" s="425" t="str">
        <f>IF(details!CL23="","",details!CL23)</f>
        <v/>
      </c>
      <c r="FL23" s="425" t="str">
        <f>IF(details!CM23="","",details!CM23)</f>
        <v/>
      </c>
      <c r="FM23" s="425" t="str">
        <f>IF(details!CN23="","",details!CN23)</f>
        <v/>
      </c>
      <c r="FN23" s="425" t="str">
        <f>IF(details!CO23="","",details!CO23)</f>
        <v/>
      </c>
      <c r="FO23" s="429" t="str">
        <f t="shared" si="219"/>
        <v/>
      </c>
      <c r="FP23" s="429" t="str">
        <f t="shared" si="220"/>
        <v/>
      </c>
      <c r="FQ23" s="429" t="str">
        <f t="shared" si="221"/>
        <v/>
      </c>
      <c r="FR23" s="141" t="str">
        <f t="shared" si="13"/>
        <v/>
      </c>
      <c r="FS23" s="354">
        <f t="shared" si="222"/>
        <v>0</v>
      </c>
      <c r="FT23" s="361" t="str">
        <f t="shared" si="223"/>
        <v/>
      </c>
      <c r="FU23" s="422" t="str">
        <f t="shared" si="224"/>
        <v/>
      </c>
      <c r="FV23" s="422" t="str">
        <f t="shared" si="225"/>
        <v/>
      </c>
      <c r="FW23" s="422" t="str">
        <f t="shared" si="226"/>
        <v/>
      </c>
      <c r="FX23" s="422" t="str">
        <f t="shared" si="227"/>
        <v/>
      </c>
      <c r="FY23" s="422" t="str">
        <f t="shared" si="228"/>
        <v/>
      </c>
      <c r="FZ23" s="422" t="str">
        <f t="shared" si="229"/>
        <v/>
      </c>
      <c r="GA23" s="142" t="str">
        <f t="shared" si="230"/>
        <v/>
      </c>
      <c r="GB23" s="142" t="str">
        <f t="shared" si="231"/>
        <v/>
      </c>
      <c r="GC23" s="422" t="str">
        <f t="shared" si="110"/>
        <v/>
      </c>
      <c r="GD23" s="422" t="str">
        <f t="shared" si="232"/>
        <v/>
      </c>
      <c r="GE23" s="422" t="str">
        <f t="shared" si="233"/>
        <v/>
      </c>
      <c r="GF23" s="422" t="str">
        <f t="shared" si="234"/>
        <v/>
      </c>
      <c r="GG23" s="422" t="str">
        <f t="shared" si="235"/>
        <v/>
      </c>
      <c r="GH23" s="422" t="str">
        <f t="shared" si="236"/>
        <v/>
      </c>
      <c r="GI23" s="422" t="str">
        <f t="shared" si="237"/>
        <v/>
      </c>
      <c r="GJ23" s="422" t="str">
        <f t="shared" si="238"/>
        <v/>
      </c>
      <c r="GK23" s="422" t="str">
        <f t="shared" si="239"/>
        <v/>
      </c>
      <c r="GL23" s="422" t="str">
        <f t="shared" si="240"/>
        <v/>
      </c>
      <c r="GM23" s="422" t="str">
        <f t="shared" si="241"/>
        <v/>
      </c>
      <c r="GN23" s="422" t="str">
        <f t="shared" si="242"/>
        <v/>
      </c>
      <c r="GO23" s="422" t="str">
        <f t="shared" si="243"/>
        <v/>
      </c>
      <c r="GP23" s="422" t="str">
        <f t="shared" si="244"/>
        <v/>
      </c>
      <c r="GQ23" s="422" t="str">
        <f t="shared" si="245"/>
        <v/>
      </c>
      <c r="GR23" s="422" t="str">
        <f t="shared" si="246"/>
        <v/>
      </c>
      <c r="GS23" s="422" t="str">
        <f t="shared" si="247"/>
        <v/>
      </c>
      <c r="GT23" s="143" t="str">
        <f t="shared" si="248"/>
        <v/>
      </c>
      <c r="GU23" s="143" t="str">
        <f t="shared" si="249"/>
        <v/>
      </c>
      <c r="GV23" s="143" t="str">
        <f t="shared" si="250"/>
        <v/>
      </c>
      <c r="GW23" s="143" t="str">
        <f t="shared" si="251"/>
        <v/>
      </c>
      <c r="GX23" s="143" t="str">
        <f t="shared" si="252"/>
        <v/>
      </c>
      <c r="GY23" s="143" t="str">
        <f t="shared" si="253"/>
        <v/>
      </c>
      <c r="GZ23" s="353">
        <f t="shared" si="254"/>
        <v>0</v>
      </c>
      <c r="HA23" s="353">
        <f t="shared" si="255"/>
        <v>0</v>
      </c>
      <c r="HB23" s="353">
        <f t="shared" si="256"/>
        <v>32</v>
      </c>
      <c r="HC23" s="353">
        <f t="shared" si="257"/>
        <v>0</v>
      </c>
      <c r="HD23" s="426" t="str">
        <f t="shared" si="137"/>
        <v/>
      </c>
      <c r="HE23" s="362" t="str">
        <f t="shared" si="258"/>
        <v/>
      </c>
      <c r="HF23" s="362" t="str">
        <f t="shared" si="259"/>
        <v/>
      </c>
      <c r="HG23" s="363" t="str">
        <f t="shared" si="260"/>
        <v/>
      </c>
      <c r="HH23" s="399" t="str">
        <f t="shared" si="261"/>
        <v/>
      </c>
      <c r="HI23" s="400" t="str">
        <f t="shared" si="142"/>
        <v/>
      </c>
      <c r="HJ23" s="136" t="str">
        <f t="shared" si="143"/>
        <v/>
      </c>
      <c r="HK23" s="358" t="str">
        <f>details!EP23</f>
        <v/>
      </c>
      <c r="HL23" s="227" t="str">
        <f>details!EQ23</f>
        <v/>
      </c>
      <c r="HM23" s="406" t="str">
        <f t="shared" si="262"/>
        <v/>
      </c>
      <c r="HN23" s="233" t="str">
        <f>IF(details!CP23="","",details!CP23)</f>
        <v/>
      </c>
      <c r="HS23" s="686" t="str">
        <f>'result aggregate'!O111</f>
        <v>d{kksUur</v>
      </c>
      <c r="HT23" s="193">
        <f>'result aggregate'!P111</f>
        <v>0</v>
      </c>
      <c r="HU23" s="193">
        <f>'result aggregate'!Q111</f>
        <v>0</v>
      </c>
      <c r="HV23" s="193">
        <f>'result aggregate'!R111</f>
        <v>0</v>
      </c>
      <c r="HW23" s="193">
        <f>'result aggregate'!S111</f>
        <v>0</v>
      </c>
      <c r="HX23" s="193">
        <f>'result aggregate'!T111</f>
        <v>0</v>
      </c>
      <c r="HY23" s="193">
        <f>'result aggregate'!U111</f>
        <v>0</v>
      </c>
      <c r="HZ23" s="193">
        <f>'result aggregate'!V111</f>
        <v>0</v>
      </c>
      <c r="IA23" s="193">
        <f>'result aggregate'!W111</f>
        <v>0</v>
      </c>
      <c r="IB23" s="193">
        <f>'result aggregate'!X111</f>
        <v>0</v>
      </c>
      <c r="IC23" s="193">
        <f>'result aggregate'!Y111</f>
        <v>0</v>
      </c>
      <c r="ID23" s="193">
        <f>'result aggregate'!Z111</f>
        <v>0</v>
      </c>
      <c r="IE23" s="193">
        <f>'result aggregate'!AA111</f>
        <v>0</v>
      </c>
      <c r="IF23" s="687">
        <f>'result aggregate'!AB111</f>
        <v>0</v>
      </c>
    </row>
    <row r="24" spans="1:263" s="20" customFormat="1" ht="14" customHeight="1">
      <c r="A24" s="231">
        <f>IF(details!A24="","",details!A24)</f>
        <v>18</v>
      </c>
      <c r="B24" s="425" t="str">
        <f>IF(details!B24="","",details!B24)</f>
        <v/>
      </c>
      <c r="C24" s="425" t="str">
        <f>IF(details!C24="","",details!C24)</f>
        <v/>
      </c>
      <c r="D24" s="136" t="str">
        <f>IF(details!D24="","",details!D24)</f>
        <v/>
      </c>
      <c r="E24" s="136" t="str">
        <f>IF(details!E24="","",details!E24)</f>
        <v/>
      </c>
      <c r="F24" s="425" t="str">
        <f>IF(details!F24="","",details!F24)</f>
        <v/>
      </c>
      <c r="G24" s="698" t="str">
        <f>IF(details!G24="","",details!G24)</f>
        <v/>
      </c>
      <c r="H24" s="698" t="str">
        <f>IF(details!H24="","",details!H24)</f>
        <v/>
      </c>
      <c r="I24" s="220" t="str">
        <f>IF(details!CQ24="","",details!CQ24)</f>
        <v/>
      </c>
      <c r="J24" s="137" t="str">
        <f>IF(details!J24="","",details!J24)</f>
        <v/>
      </c>
      <c r="K24" s="137" t="str">
        <f>IF(details!K24="","",details!K24)</f>
        <v/>
      </c>
      <c r="L24" s="137" t="str">
        <f>IF(details!L24="","",details!L24)</f>
        <v/>
      </c>
      <c r="M24" s="425" t="str">
        <f>IF(details!R24="","",details!R24)</f>
        <v/>
      </c>
      <c r="N24" s="425" t="str">
        <f>IF(details!S24="","",details!S24)</f>
        <v/>
      </c>
      <c r="O24" s="425" t="str">
        <f t="shared" si="151"/>
        <v/>
      </c>
      <c r="P24" s="425" t="str">
        <f>IF(details!T24="","",details!T24)</f>
        <v/>
      </c>
      <c r="Q24" s="425" t="str">
        <f>IF(details!U24="","",details!U24)</f>
        <v/>
      </c>
      <c r="R24" s="425" t="str">
        <f t="shared" si="152"/>
        <v/>
      </c>
      <c r="S24" s="425" t="str">
        <f>IF(details!V24="","",details!V24)</f>
        <v/>
      </c>
      <c r="T24" s="425" t="str">
        <f>IF(details!W24="","",details!W24)</f>
        <v/>
      </c>
      <c r="U24" s="425" t="str">
        <f t="shared" si="153"/>
        <v/>
      </c>
      <c r="V24" s="138" t="str">
        <f t="shared" si="154"/>
        <v/>
      </c>
      <c r="W24" s="425" t="str">
        <f>IF(details!X24="","",details!X24)</f>
        <v/>
      </c>
      <c r="X24" s="425" t="str">
        <f>IF(details!Y24="","",details!Y24)</f>
        <v/>
      </c>
      <c r="Y24" s="138" t="str">
        <f t="shared" si="155"/>
        <v/>
      </c>
      <c r="Z24" s="139" t="str">
        <f t="shared" si="28"/>
        <v/>
      </c>
      <c r="AA24" s="425" t="str">
        <f>IF(details!Z24="","",details!Z24)</f>
        <v/>
      </c>
      <c r="AB24" s="425" t="str">
        <f>IF(details!AA24="","",details!AA24)</f>
        <v/>
      </c>
      <c r="AC24" s="428" t="str">
        <f t="shared" si="156"/>
        <v/>
      </c>
      <c r="AD24" s="136" t="str">
        <f t="shared" si="157"/>
        <v/>
      </c>
      <c r="AE24" s="140" t="str">
        <f t="shared" si="158"/>
        <v/>
      </c>
      <c r="AF24" s="429" t="str">
        <f t="shared" si="159"/>
        <v/>
      </c>
      <c r="AG24" s="141" t="str">
        <f t="shared" si="0"/>
        <v/>
      </c>
      <c r="AH24" s="141">
        <f t="shared" si="160"/>
        <v>0</v>
      </c>
      <c r="AI24" s="425" t="str">
        <f>IF(details!AB24="","",details!AB24)</f>
        <v/>
      </c>
      <c r="AJ24" s="425" t="str">
        <f>IF(details!AC24="","",details!AC24)</f>
        <v/>
      </c>
      <c r="AK24" s="425" t="str">
        <f t="shared" si="161"/>
        <v/>
      </c>
      <c r="AL24" s="425" t="str">
        <f>IF(details!AD24="","",details!AD24)</f>
        <v/>
      </c>
      <c r="AM24" s="425" t="str">
        <f>IF(details!AE24="","",details!AE24)</f>
        <v/>
      </c>
      <c r="AN24" s="425" t="str">
        <f t="shared" si="162"/>
        <v/>
      </c>
      <c r="AO24" s="425" t="str">
        <f>IF(details!AF24="","",details!AF24)</f>
        <v/>
      </c>
      <c r="AP24" s="425" t="str">
        <f>IF(details!AG24="","",details!AG24)</f>
        <v/>
      </c>
      <c r="AQ24" s="425" t="str">
        <f t="shared" si="163"/>
        <v/>
      </c>
      <c r="AR24" s="138" t="str">
        <f t="shared" si="164"/>
        <v/>
      </c>
      <c r="AS24" s="425" t="str">
        <f>IF(details!AH24="","",details!AH24)</f>
        <v/>
      </c>
      <c r="AT24" s="425" t="str">
        <f>IF(details!AI24="","",details!AI24)</f>
        <v/>
      </c>
      <c r="AU24" s="138" t="str">
        <f t="shared" si="165"/>
        <v/>
      </c>
      <c r="AV24" s="139" t="str">
        <f t="shared" si="39"/>
        <v/>
      </c>
      <c r="AW24" s="425" t="str">
        <f>IF(details!AJ24="","",details!AJ24)</f>
        <v/>
      </c>
      <c r="AX24" s="425" t="str">
        <f>IF(details!AK24="","",details!AK24)</f>
        <v/>
      </c>
      <c r="AY24" s="428" t="str">
        <f t="shared" si="166"/>
        <v/>
      </c>
      <c r="AZ24" s="136" t="str">
        <f t="shared" si="167"/>
        <v/>
      </c>
      <c r="BA24" s="140" t="str">
        <f t="shared" si="168"/>
        <v/>
      </c>
      <c r="BB24" s="429" t="str">
        <f t="shared" si="169"/>
        <v/>
      </c>
      <c r="BC24" s="141" t="str">
        <f t="shared" si="1"/>
        <v/>
      </c>
      <c r="BD24" s="141">
        <f t="shared" si="170"/>
        <v>0</v>
      </c>
      <c r="BE24" s="123" t="str">
        <f>IF(D24="","",details!AL24)</f>
        <v/>
      </c>
      <c r="BF24" s="425" t="str">
        <f>IF(details!AM24="","",details!AM24)</f>
        <v/>
      </c>
      <c r="BG24" s="425" t="str">
        <f>IF(details!AN24="","",details!AN24)</f>
        <v/>
      </c>
      <c r="BH24" s="425" t="str">
        <f t="shared" si="171"/>
        <v/>
      </c>
      <c r="BI24" s="425" t="str">
        <f>IF(details!AO24="","",details!AO24)</f>
        <v/>
      </c>
      <c r="BJ24" s="425" t="str">
        <f>IF(details!AP24="","",details!AP24)</f>
        <v/>
      </c>
      <c r="BK24" s="425" t="str">
        <f t="shared" si="172"/>
        <v/>
      </c>
      <c r="BL24" s="425" t="str">
        <f>IF(details!AQ24="","",details!AQ24)</f>
        <v/>
      </c>
      <c r="BM24" s="425" t="str">
        <f>IF(details!AR24="","",details!AR24)</f>
        <v/>
      </c>
      <c r="BN24" s="425" t="str">
        <f t="shared" si="173"/>
        <v/>
      </c>
      <c r="BO24" s="138" t="str">
        <f t="shared" si="174"/>
        <v/>
      </c>
      <c r="BP24" s="425" t="str">
        <f>IF(details!AS24="","",details!AS24)</f>
        <v/>
      </c>
      <c r="BQ24" s="425" t="str">
        <f>IF(details!AT24="","",details!AT24)</f>
        <v/>
      </c>
      <c r="BR24" s="138" t="str">
        <f t="shared" si="175"/>
        <v/>
      </c>
      <c r="BS24" s="139" t="str">
        <f t="shared" si="50"/>
        <v/>
      </c>
      <c r="BT24" s="425" t="str">
        <f>IF(details!AU24="","",details!AU24)</f>
        <v/>
      </c>
      <c r="BU24" s="425" t="str">
        <f>IF(details!AV24="","",details!AV24)</f>
        <v/>
      </c>
      <c r="BV24" s="428" t="str">
        <f t="shared" si="176"/>
        <v/>
      </c>
      <c r="BW24" s="136" t="str">
        <f t="shared" si="177"/>
        <v/>
      </c>
      <c r="BX24" s="140" t="str">
        <f t="shared" si="178"/>
        <v/>
      </c>
      <c r="BY24" s="429" t="str">
        <f t="shared" si="179"/>
        <v/>
      </c>
      <c r="BZ24" s="141" t="str">
        <f t="shared" si="2"/>
        <v/>
      </c>
      <c r="CA24" s="141">
        <f t="shared" si="180"/>
        <v>0</v>
      </c>
      <c r="CB24" s="425" t="str">
        <f>IF(details!AW24="","",details!AW24)</f>
        <v/>
      </c>
      <c r="CC24" s="425" t="str">
        <f>IF(details!AX24="","",details!AX24)</f>
        <v/>
      </c>
      <c r="CD24" s="425" t="str">
        <f t="shared" si="181"/>
        <v/>
      </c>
      <c r="CE24" s="425" t="str">
        <f>IF(details!AY24="","",details!AY24)</f>
        <v/>
      </c>
      <c r="CF24" s="425" t="str">
        <f>IF(details!AZ24="","",details!AZ24)</f>
        <v/>
      </c>
      <c r="CG24" s="425" t="str">
        <f t="shared" si="182"/>
        <v/>
      </c>
      <c r="CH24" s="425" t="str">
        <f>IF(details!BA24="","",details!BA24)</f>
        <v/>
      </c>
      <c r="CI24" s="425" t="str">
        <f>IF(details!BB24="","",details!BB24)</f>
        <v/>
      </c>
      <c r="CJ24" s="425" t="str">
        <f t="shared" si="183"/>
        <v/>
      </c>
      <c r="CK24" s="138" t="str">
        <f t="shared" si="184"/>
        <v/>
      </c>
      <c r="CL24" s="425" t="str">
        <f>IF(details!BC24="","",details!BC24)</f>
        <v/>
      </c>
      <c r="CM24" s="425" t="str">
        <f>IF(details!BD24="","",details!BD24)</f>
        <v/>
      </c>
      <c r="CN24" s="138" t="str">
        <f t="shared" si="185"/>
        <v/>
      </c>
      <c r="CO24" s="139" t="str">
        <f t="shared" si="61"/>
        <v/>
      </c>
      <c r="CP24" s="425" t="str">
        <f>IF(details!BE24="","",details!BE24)</f>
        <v/>
      </c>
      <c r="CQ24" s="425" t="str">
        <f>IF(details!BF24="","",details!BF24)</f>
        <v/>
      </c>
      <c r="CR24" s="428" t="str">
        <f t="shared" si="186"/>
        <v/>
      </c>
      <c r="CS24" s="136" t="str">
        <f t="shared" si="187"/>
        <v/>
      </c>
      <c r="CT24" s="140" t="str">
        <f t="shared" si="188"/>
        <v/>
      </c>
      <c r="CU24" s="429" t="str">
        <f t="shared" si="189"/>
        <v/>
      </c>
      <c r="CV24" s="141" t="str">
        <f t="shared" si="3"/>
        <v/>
      </c>
      <c r="CW24" s="141">
        <f t="shared" si="190"/>
        <v>0</v>
      </c>
      <c r="CX24" s="425" t="str">
        <f>IF(details!BG24="","",details!BG24)</f>
        <v/>
      </c>
      <c r="CY24" s="425" t="str">
        <f>IF(details!BH24="","",details!BH24)</f>
        <v/>
      </c>
      <c r="CZ24" s="425" t="str">
        <f t="shared" si="191"/>
        <v/>
      </c>
      <c r="DA24" s="425" t="str">
        <f>IF(details!BI24="","",details!BI24)</f>
        <v/>
      </c>
      <c r="DB24" s="425" t="str">
        <f>IF(details!BJ24="","",details!BJ24)</f>
        <v/>
      </c>
      <c r="DC24" s="425" t="str">
        <f t="shared" si="192"/>
        <v/>
      </c>
      <c r="DD24" s="425" t="str">
        <f>IF(details!BK24="","",details!BK24)</f>
        <v/>
      </c>
      <c r="DE24" s="425" t="str">
        <f>IF(details!BL24="","",details!BL24)</f>
        <v/>
      </c>
      <c r="DF24" s="425" t="str">
        <f t="shared" si="193"/>
        <v/>
      </c>
      <c r="DG24" s="138" t="str">
        <f t="shared" si="194"/>
        <v/>
      </c>
      <c r="DH24" s="425" t="str">
        <f>IF(details!BM24="","",details!BM24)</f>
        <v/>
      </c>
      <c r="DI24" s="425" t="str">
        <f>IF(details!BN24="","",details!BN24)</f>
        <v/>
      </c>
      <c r="DJ24" s="138" t="str">
        <f t="shared" si="195"/>
        <v/>
      </c>
      <c r="DK24" s="139" t="str">
        <f t="shared" si="72"/>
        <v/>
      </c>
      <c r="DL24" s="425" t="str">
        <f>IF(details!BO24="","",details!BO24)</f>
        <v/>
      </c>
      <c r="DM24" s="425" t="str">
        <f>IF(details!BP24="","",details!BP24)</f>
        <v/>
      </c>
      <c r="DN24" s="428" t="str">
        <f t="shared" si="196"/>
        <v/>
      </c>
      <c r="DO24" s="136" t="str">
        <f t="shared" si="197"/>
        <v/>
      </c>
      <c r="DP24" s="140" t="str">
        <f t="shared" si="198"/>
        <v/>
      </c>
      <c r="DQ24" s="429" t="str">
        <f t="shared" si="199"/>
        <v/>
      </c>
      <c r="DR24" s="141" t="str">
        <f t="shared" si="4"/>
        <v/>
      </c>
      <c r="DS24" s="141">
        <f t="shared" si="200"/>
        <v>0</v>
      </c>
      <c r="DT24" s="425" t="str">
        <f>IF(details!BQ24="","",details!BQ24)</f>
        <v/>
      </c>
      <c r="DU24" s="425" t="str">
        <f>IF(details!BR24="","",details!BR24)</f>
        <v/>
      </c>
      <c r="DV24" s="425" t="str">
        <f t="shared" si="201"/>
        <v/>
      </c>
      <c r="DW24" s="425" t="str">
        <f>IF(details!BS24="","",details!BS24)</f>
        <v/>
      </c>
      <c r="DX24" s="425" t="str">
        <f>IF(details!BT24="","",details!BT24)</f>
        <v/>
      </c>
      <c r="DY24" s="425" t="str">
        <f t="shared" si="202"/>
        <v/>
      </c>
      <c r="DZ24" s="425" t="str">
        <f>IF(details!BU24="","",details!BU24)</f>
        <v/>
      </c>
      <c r="EA24" s="425" t="str">
        <f>IF(details!BV24="","",details!BV24)</f>
        <v/>
      </c>
      <c r="EB24" s="425" t="str">
        <f t="shared" si="203"/>
        <v/>
      </c>
      <c r="EC24" s="138" t="str">
        <f t="shared" si="204"/>
        <v/>
      </c>
      <c r="ED24" s="425" t="str">
        <f>IF(details!BW24="","",details!BW24)</f>
        <v/>
      </c>
      <c r="EE24" s="425" t="str">
        <f>IF(details!BX24="","",details!BX24)</f>
        <v/>
      </c>
      <c r="EF24" s="138" t="str">
        <f t="shared" si="205"/>
        <v/>
      </c>
      <c r="EG24" s="139" t="str">
        <f t="shared" si="83"/>
        <v/>
      </c>
      <c r="EH24" s="425" t="str">
        <f>IF(details!BY24="","",details!BY24)</f>
        <v/>
      </c>
      <c r="EI24" s="425" t="str">
        <f>IF(details!BZ24="","",details!BZ24)</f>
        <v/>
      </c>
      <c r="EJ24" s="428" t="str">
        <f t="shared" si="206"/>
        <v/>
      </c>
      <c r="EK24" s="136" t="str">
        <f t="shared" si="207"/>
        <v/>
      </c>
      <c r="EL24" s="140" t="str">
        <f t="shared" si="208"/>
        <v/>
      </c>
      <c r="EM24" s="429" t="str">
        <f t="shared" si="209"/>
        <v/>
      </c>
      <c r="EN24" s="141" t="str">
        <f t="shared" si="5"/>
        <v/>
      </c>
      <c r="EO24" s="141">
        <f t="shared" si="210"/>
        <v>0</v>
      </c>
      <c r="EP24" s="425" t="str">
        <f>IF(details!CA24="","",details!CA24)</f>
        <v/>
      </c>
      <c r="EQ24" s="425" t="str">
        <f>IF(details!CB24="","",details!CB24)</f>
        <v/>
      </c>
      <c r="ER24" s="425" t="str">
        <f>IF(details!CC24="","",details!CC24)</f>
        <v/>
      </c>
      <c r="ES24" s="425" t="str">
        <f>IF(details!CD24="","",details!CD24)</f>
        <v/>
      </c>
      <c r="ET24" s="425" t="str">
        <f>IF(details!CE24="","",details!CE24)</f>
        <v/>
      </c>
      <c r="EU24" s="429" t="str">
        <f t="shared" si="211"/>
        <v/>
      </c>
      <c r="EV24" s="429" t="str">
        <f t="shared" si="212"/>
        <v/>
      </c>
      <c r="EW24" s="429" t="str">
        <f t="shared" si="213"/>
        <v/>
      </c>
      <c r="EX24" s="141" t="str">
        <f t="shared" si="7"/>
        <v/>
      </c>
      <c r="EY24" s="141">
        <f t="shared" si="214"/>
        <v>0</v>
      </c>
      <c r="EZ24" s="425" t="str">
        <f>IF(details!CF24="","",details!CF24)</f>
        <v/>
      </c>
      <c r="FA24" s="425" t="str">
        <f>IF(details!CG24="","",details!CG24)</f>
        <v/>
      </c>
      <c r="FB24" s="425" t="str">
        <f>IF(details!CH24="","",details!CH24)</f>
        <v/>
      </c>
      <c r="FC24" s="425" t="str">
        <f>IF(details!CI24="","",details!CI24)</f>
        <v/>
      </c>
      <c r="FD24" s="425" t="str">
        <f>IF(details!CJ24="","",details!CJ24)</f>
        <v/>
      </c>
      <c r="FE24" s="429" t="str">
        <f t="shared" si="215"/>
        <v/>
      </c>
      <c r="FF24" s="429" t="str">
        <f t="shared" si="216"/>
        <v/>
      </c>
      <c r="FG24" s="429" t="str">
        <f t="shared" si="217"/>
        <v/>
      </c>
      <c r="FH24" s="141" t="str">
        <f t="shared" si="10"/>
        <v/>
      </c>
      <c r="FI24" s="141">
        <f t="shared" si="218"/>
        <v>0</v>
      </c>
      <c r="FJ24" s="425" t="str">
        <f>IF(details!CK24="","",details!CK24)</f>
        <v/>
      </c>
      <c r="FK24" s="425" t="str">
        <f>IF(details!CL24="","",details!CL24)</f>
        <v/>
      </c>
      <c r="FL24" s="425" t="str">
        <f>IF(details!CM24="","",details!CM24)</f>
        <v/>
      </c>
      <c r="FM24" s="425" t="str">
        <f>IF(details!CN24="","",details!CN24)</f>
        <v/>
      </c>
      <c r="FN24" s="425" t="str">
        <f>IF(details!CO24="","",details!CO24)</f>
        <v/>
      </c>
      <c r="FO24" s="429" t="str">
        <f t="shared" si="219"/>
        <v/>
      </c>
      <c r="FP24" s="429" t="str">
        <f t="shared" si="220"/>
        <v/>
      </c>
      <c r="FQ24" s="429" t="str">
        <f t="shared" si="221"/>
        <v/>
      </c>
      <c r="FR24" s="141" t="str">
        <f t="shared" si="13"/>
        <v/>
      </c>
      <c r="FS24" s="354">
        <f t="shared" si="222"/>
        <v>0</v>
      </c>
      <c r="FT24" s="361" t="str">
        <f t="shared" si="223"/>
        <v/>
      </c>
      <c r="FU24" s="422" t="str">
        <f t="shared" si="224"/>
        <v/>
      </c>
      <c r="FV24" s="422" t="str">
        <f t="shared" si="225"/>
        <v/>
      </c>
      <c r="FW24" s="422" t="str">
        <f t="shared" si="226"/>
        <v/>
      </c>
      <c r="FX24" s="422" t="str">
        <f t="shared" si="227"/>
        <v/>
      </c>
      <c r="FY24" s="422" t="str">
        <f t="shared" si="228"/>
        <v/>
      </c>
      <c r="FZ24" s="422" t="str">
        <f t="shared" si="229"/>
        <v/>
      </c>
      <c r="GA24" s="142" t="str">
        <f t="shared" si="230"/>
        <v/>
      </c>
      <c r="GB24" s="142" t="str">
        <f t="shared" si="231"/>
        <v/>
      </c>
      <c r="GC24" s="422" t="str">
        <f t="shared" si="110"/>
        <v/>
      </c>
      <c r="GD24" s="422" t="str">
        <f t="shared" si="232"/>
        <v/>
      </c>
      <c r="GE24" s="422" t="str">
        <f t="shared" si="233"/>
        <v/>
      </c>
      <c r="GF24" s="422" t="str">
        <f t="shared" si="234"/>
        <v/>
      </c>
      <c r="GG24" s="422" t="str">
        <f t="shared" si="235"/>
        <v/>
      </c>
      <c r="GH24" s="422" t="str">
        <f t="shared" si="236"/>
        <v/>
      </c>
      <c r="GI24" s="422" t="str">
        <f t="shared" si="237"/>
        <v/>
      </c>
      <c r="GJ24" s="422" t="str">
        <f t="shared" si="238"/>
        <v/>
      </c>
      <c r="GK24" s="422" t="str">
        <f t="shared" si="239"/>
        <v/>
      </c>
      <c r="GL24" s="422" t="str">
        <f t="shared" si="240"/>
        <v/>
      </c>
      <c r="GM24" s="422" t="str">
        <f t="shared" si="241"/>
        <v/>
      </c>
      <c r="GN24" s="422" t="str">
        <f t="shared" si="242"/>
        <v/>
      </c>
      <c r="GO24" s="422" t="str">
        <f t="shared" si="243"/>
        <v/>
      </c>
      <c r="GP24" s="422" t="str">
        <f t="shared" si="244"/>
        <v/>
      </c>
      <c r="GQ24" s="422" t="str">
        <f t="shared" si="245"/>
        <v/>
      </c>
      <c r="GR24" s="422" t="str">
        <f t="shared" si="246"/>
        <v/>
      </c>
      <c r="GS24" s="422" t="str">
        <f t="shared" si="247"/>
        <v/>
      </c>
      <c r="GT24" s="143" t="str">
        <f t="shared" si="248"/>
        <v/>
      </c>
      <c r="GU24" s="143" t="str">
        <f t="shared" si="249"/>
        <v/>
      </c>
      <c r="GV24" s="143" t="str">
        <f t="shared" si="250"/>
        <v/>
      </c>
      <c r="GW24" s="143" t="str">
        <f t="shared" si="251"/>
        <v/>
      </c>
      <c r="GX24" s="143" t="str">
        <f t="shared" si="252"/>
        <v/>
      </c>
      <c r="GY24" s="143" t="str">
        <f t="shared" si="253"/>
        <v/>
      </c>
      <c r="GZ24" s="353">
        <f t="shared" si="254"/>
        <v>0</v>
      </c>
      <c r="HA24" s="353">
        <f t="shared" si="255"/>
        <v>0</v>
      </c>
      <c r="HB24" s="353">
        <f t="shared" si="256"/>
        <v>32</v>
      </c>
      <c r="HC24" s="353">
        <f t="shared" si="257"/>
        <v>0</v>
      </c>
      <c r="HD24" s="426" t="str">
        <f t="shared" si="137"/>
        <v/>
      </c>
      <c r="HE24" s="362" t="str">
        <f t="shared" si="258"/>
        <v/>
      </c>
      <c r="HF24" s="362" t="str">
        <f t="shared" si="259"/>
        <v/>
      </c>
      <c r="HG24" s="363" t="str">
        <f t="shared" si="260"/>
        <v/>
      </c>
      <c r="HH24" s="399" t="str">
        <f t="shared" si="261"/>
        <v/>
      </c>
      <c r="HI24" s="400" t="str">
        <f t="shared" si="142"/>
        <v/>
      </c>
      <c r="HJ24" s="136" t="str">
        <f t="shared" si="143"/>
        <v/>
      </c>
      <c r="HK24" s="358" t="str">
        <f>details!EP24</f>
        <v/>
      </c>
      <c r="HL24" s="227" t="str">
        <f>details!EQ24</f>
        <v/>
      </c>
      <c r="HM24" s="406" t="str">
        <f t="shared" si="262"/>
        <v/>
      </c>
      <c r="HN24" s="233" t="str">
        <f>IF(details!CP24="","",details!CP24)</f>
        <v/>
      </c>
      <c r="HS24" s="686" t="str">
        <f>'result aggregate'!O112</f>
        <v>Mzki</v>
      </c>
      <c r="HT24" s="193">
        <f>'result aggregate'!P112</f>
        <v>0</v>
      </c>
      <c r="HU24" s="193">
        <f>'result aggregate'!Q112</f>
        <v>0</v>
      </c>
      <c r="HV24" s="193">
        <f>'result aggregate'!R112</f>
        <v>0</v>
      </c>
      <c r="HW24" s="193">
        <f>'result aggregate'!S112</f>
        <v>0</v>
      </c>
      <c r="HX24" s="193">
        <f>'result aggregate'!T112</f>
        <v>0</v>
      </c>
      <c r="HY24" s="193">
        <f>'result aggregate'!U112</f>
        <v>0</v>
      </c>
      <c r="HZ24" s="193">
        <f>'result aggregate'!V112</f>
        <v>1</v>
      </c>
      <c r="IA24" s="193">
        <f>'result aggregate'!W112</f>
        <v>0</v>
      </c>
      <c r="IB24" s="193">
        <f>'result aggregate'!X112</f>
        <v>0</v>
      </c>
      <c r="IC24" s="193">
        <f>'result aggregate'!Y112</f>
        <v>0</v>
      </c>
      <c r="ID24" s="193">
        <f>'result aggregate'!Z112</f>
        <v>0</v>
      </c>
      <c r="IE24" s="193">
        <f>'result aggregate'!AA112</f>
        <v>0</v>
      </c>
      <c r="IF24" s="687">
        <f>'result aggregate'!AB112</f>
        <v>1</v>
      </c>
    </row>
    <row r="25" spans="1:263" s="20" customFormat="1" ht="14" customHeight="1">
      <c r="A25" s="231">
        <f>IF(details!A25="","",details!A25)</f>
        <v>19</v>
      </c>
      <c r="B25" s="425" t="str">
        <f>IF(details!B25="","",details!B25)</f>
        <v/>
      </c>
      <c r="C25" s="425" t="str">
        <f>IF(details!C25="","",details!C25)</f>
        <v/>
      </c>
      <c r="D25" s="136" t="str">
        <f>IF(details!D25="","",details!D25)</f>
        <v/>
      </c>
      <c r="E25" s="136" t="str">
        <f>IF(details!E25="","",details!E25)</f>
        <v/>
      </c>
      <c r="F25" s="425" t="str">
        <f>IF(details!F25="","",details!F25)</f>
        <v/>
      </c>
      <c r="G25" s="698" t="str">
        <f>IF(details!G25="","",details!G25)</f>
        <v/>
      </c>
      <c r="H25" s="698" t="str">
        <f>IF(details!H25="","",details!H25)</f>
        <v/>
      </c>
      <c r="I25" s="220" t="str">
        <f>IF(details!CQ25="","",details!CQ25)</f>
        <v/>
      </c>
      <c r="J25" s="137" t="str">
        <f>IF(details!J25="","",details!J25)</f>
        <v/>
      </c>
      <c r="K25" s="137" t="str">
        <f>IF(details!K25="","",details!K25)</f>
        <v/>
      </c>
      <c r="L25" s="137" t="str">
        <f>IF(details!L25="","",details!L25)</f>
        <v/>
      </c>
      <c r="M25" s="425" t="str">
        <f>IF(details!R25="","",details!R25)</f>
        <v/>
      </c>
      <c r="N25" s="425" t="str">
        <f>IF(details!S25="","",details!S25)</f>
        <v/>
      </c>
      <c r="O25" s="425" t="str">
        <f t="shared" si="151"/>
        <v/>
      </c>
      <c r="P25" s="425" t="str">
        <f>IF(details!T25="","",details!T25)</f>
        <v/>
      </c>
      <c r="Q25" s="425" t="str">
        <f>IF(details!U25="","",details!U25)</f>
        <v/>
      </c>
      <c r="R25" s="425" t="str">
        <f t="shared" si="152"/>
        <v/>
      </c>
      <c r="S25" s="425" t="str">
        <f>IF(details!V25="","",details!V25)</f>
        <v/>
      </c>
      <c r="T25" s="425" t="str">
        <f>IF(details!W25="","",details!W25)</f>
        <v/>
      </c>
      <c r="U25" s="425" t="str">
        <f t="shared" si="153"/>
        <v/>
      </c>
      <c r="V25" s="138" t="str">
        <f t="shared" si="154"/>
        <v/>
      </c>
      <c r="W25" s="425" t="str">
        <f>IF(details!X25="","",details!X25)</f>
        <v/>
      </c>
      <c r="X25" s="425" t="str">
        <f>IF(details!Y25="","",details!Y25)</f>
        <v/>
      </c>
      <c r="Y25" s="138" t="str">
        <f t="shared" si="155"/>
        <v/>
      </c>
      <c r="Z25" s="139" t="str">
        <f t="shared" si="28"/>
        <v/>
      </c>
      <c r="AA25" s="425" t="str">
        <f>IF(details!Z25="","",details!Z25)</f>
        <v/>
      </c>
      <c r="AB25" s="425" t="str">
        <f>IF(details!AA25="","",details!AA25)</f>
        <v/>
      </c>
      <c r="AC25" s="428" t="str">
        <f t="shared" si="156"/>
        <v/>
      </c>
      <c r="AD25" s="136" t="str">
        <f t="shared" si="157"/>
        <v/>
      </c>
      <c r="AE25" s="140" t="str">
        <f t="shared" si="158"/>
        <v/>
      </c>
      <c r="AF25" s="429" t="str">
        <f t="shared" si="159"/>
        <v/>
      </c>
      <c r="AG25" s="141" t="str">
        <f t="shared" si="0"/>
        <v/>
      </c>
      <c r="AH25" s="141">
        <f t="shared" si="160"/>
        <v>0</v>
      </c>
      <c r="AI25" s="425" t="str">
        <f>IF(details!AB25="","",details!AB25)</f>
        <v/>
      </c>
      <c r="AJ25" s="425" t="str">
        <f>IF(details!AC25="","",details!AC25)</f>
        <v/>
      </c>
      <c r="AK25" s="425" t="str">
        <f t="shared" si="161"/>
        <v/>
      </c>
      <c r="AL25" s="425" t="str">
        <f>IF(details!AD25="","",details!AD25)</f>
        <v/>
      </c>
      <c r="AM25" s="425" t="str">
        <f>IF(details!AE25="","",details!AE25)</f>
        <v/>
      </c>
      <c r="AN25" s="425" t="str">
        <f t="shared" si="162"/>
        <v/>
      </c>
      <c r="AO25" s="425" t="str">
        <f>IF(details!AF25="","",details!AF25)</f>
        <v/>
      </c>
      <c r="AP25" s="425" t="str">
        <f>IF(details!AG25="","",details!AG25)</f>
        <v/>
      </c>
      <c r="AQ25" s="425" t="str">
        <f t="shared" si="163"/>
        <v/>
      </c>
      <c r="AR25" s="138" t="str">
        <f t="shared" si="164"/>
        <v/>
      </c>
      <c r="AS25" s="425" t="str">
        <f>IF(details!AH25="","",details!AH25)</f>
        <v/>
      </c>
      <c r="AT25" s="425" t="str">
        <f>IF(details!AI25="","",details!AI25)</f>
        <v/>
      </c>
      <c r="AU25" s="138" t="str">
        <f t="shared" si="165"/>
        <v/>
      </c>
      <c r="AV25" s="139" t="str">
        <f t="shared" si="39"/>
        <v/>
      </c>
      <c r="AW25" s="425" t="str">
        <f>IF(details!AJ25="","",details!AJ25)</f>
        <v/>
      </c>
      <c r="AX25" s="425" t="str">
        <f>IF(details!AK25="","",details!AK25)</f>
        <v/>
      </c>
      <c r="AY25" s="428" t="str">
        <f t="shared" si="166"/>
        <v/>
      </c>
      <c r="AZ25" s="136" t="str">
        <f t="shared" si="167"/>
        <v/>
      </c>
      <c r="BA25" s="140" t="str">
        <f t="shared" si="168"/>
        <v/>
      </c>
      <c r="BB25" s="429" t="str">
        <f t="shared" si="169"/>
        <v/>
      </c>
      <c r="BC25" s="141" t="str">
        <f t="shared" si="1"/>
        <v/>
      </c>
      <c r="BD25" s="141">
        <f t="shared" si="170"/>
        <v>0</v>
      </c>
      <c r="BE25" s="123" t="str">
        <f>IF(D25="","",details!AL25)</f>
        <v/>
      </c>
      <c r="BF25" s="425" t="str">
        <f>IF(details!AM25="","",details!AM25)</f>
        <v/>
      </c>
      <c r="BG25" s="425" t="str">
        <f>IF(details!AN25="","",details!AN25)</f>
        <v/>
      </c>
      <c r="BH25" s="425" t="str">
        <f t="shared" si="171"/>
        <v/>
      </c>
      <c r="BI25" s="425" t="str">
        <f>IF(details!AO25="","",details!AO25)</f>
        <v/>
      </c>
      <c r="BJ25" s="425" t="str">
        <f>IF(details!AP25="","",details!AP25)</f>
        <v/>
      </c>
      <c r="BK25" s="425" t="str">
        <f t="shared" si="172"/>
        <v/>
      </c>
      <c r="BL25" s="425" t="str">
        <f>IF(details!AQ25="","",details!AQ25)</f>
        <v/>
      </c>
      <c r="BM25" s="425" t="str">
        <f>IF(details!AR25="","",details!AR25)</f>
        <v/>
      </c>
      <c r="BN25" s="425" t="str">
        <f t="shared" si="173"/>
        <v/>
      </c>
      <c r="BO25" s="138" t="str">
        <f t="shared" si="174"/>
        <v/>
      </c>
      <c r="BP25" s="425" t="str">
        <f>IF(details!AS25="","",details!AS25)</f>
        <v/>
      </c>
      <c r="BQ25" s="425" t="str">
        <f>IF(details!AT25="","",details!AT25)</f>
        <v/>
      </c>
      <c r="BR25" s="138" t="str">
        <f t="shared" si="175"/>
        <v/>
      </c>
      <c r="BS25" s="139" t="str">
        <f t="shared" si="50"/>
        <v/>
      </c>
      <c r="BT25" s="425" t="str">
        <f>IF(details!AU25="","",details!AU25)</f>
        <v/>
      </c>
      <c r="BU25" s="425" t="str">
        <f>IF(details!AV25="","",details!AV25)</f>
        <v/>
      </c>
      <c r="BV25" s="428" t="str">
        <f t="shared" si="176"/>
        <v/>
      </c>
      <c r="BW25" s="136" t="str">
        <f t="shared" si="177"/>
        <v/>
      </c>
      <c r="BX25" s="140" t="str">
        <f t="shared" si="178"/>
        <v/>
      </c>
      <c r="BY25" s="429" t="str">
        <f t="shared" si="179"/>
        <v/>
      </c>
      <c r="BZ25" s="141" t="str">
        <f t="shared" si="2"/>
        <v/>
      </c>
      <c r="CA25" s="141">
        <f t="shared" si="180"/>
        <v>0</v>
      </c>
      <c r="CB25" s="425" t="str">
        <f>IF(details!AW25="","",details!AW25)</f>
        <v/>
      </c>
      <c r="CC25" s="425" t="str">
        <f>IF(details!AX25="","",details!AX25)</f>
        <v/>
      </c>
      <c r="CD25" s="425" t="str">
        <f t="shared" si="181"/>
        <v/>
      </c>
      <c r="CE25" s="425" t="str">
        <f>IF(details!AY25="","",details!AY25)</f>
        <v/>
      </c>
      <c r="CF25" s="425" t="str">
        <f>IF(details!AZ25="","",details!AZ25)</f>
        <v/>
      </c>
      <c r="CG25" s="425" t="str">
        <f t="shared" si="182"/>
        <v/>
      </c>
      <c r="CH25" s="425" t="str">
        <f>IF(details!BA25="","",details!BA25)</f>
        <v/>
      </c>
      <c r="CI25" s="425" t="str">
        <f>IF(details!BB25="","",details!BB25)</f>
        <v/>
      </c>
      <c r="CJ25" s="425" t="str">
        <f t="shared" si="183"/>
        <v/>
      </c>
      <c r="CK25" s="138" t="str">
        <f t="shared" si="184"/>
        <v/>
      </c>
      <c r="CL25" s="425" t="str">
        <f>IF(details!BC25="","",details!BC25)</f>
        <v/>
      </c>
      <c r="CM25" s="425" t="str">
        <f>IF(details!BD25="","",details!BD25)</f>
        <v/>
      </c>
      <c r="CN25" s="138" t="str">
        <f t="shared" si="185"/>
        <v/>
      </c>
      <c r="CO25" s="139" t="str">
        <f t="shared" si="61"/>
        <v/>
      </c>
      <c r="CP25" s="425" t="str">
        <f>IF(details!BE25="","",details!BE25)</f>
        <v/>
      </c>
      <c r="CQ25" s="425" t="str">
        <f>IF(details!BF25="","",details!BF25)</f>
        <v/>
      </c>
      <c r="CR25" s="428" t="str">
        <f t="shared" si="186"/>
        <v/>
      </c>
      <c r="CS25" s="136" t="str">
        <f t="shared" si="187"/>
        <v/>
      </c>
      <c r="CT25" s="140" t="str">
        <f t="shared" si="188"/>
        <v/>
      </c>
      <c r="CU25" s="429" t="str">
        <f t="shared" si="189"/>
        <v/>
      </c>
      <c r="CV25" s="141" t="str">
        <f t="shared" si="3"/>
        <v/>
      </c>
      <c r="CW25" s="141">
        <f t="shared" si="190"/>
        <v>0</v>
      </c>
      <c r="CX25" s="425" t="str">
        <f>IF(details!BG25="","",details!BG25)</f>
        <v/>
      </c>
      <c r="CY25" s="425" t="str">
        <f>IF(details!BH25="","",details!BH25)</f>
        <v/>
      </c>
      <c r="CZ25" s="425" t="str">
        <f t="shared" si="191"/>
        <v/>
      </c>
      <c r="DA25" s="425" t="str">
        <f>IF(details!BI25="","",details!BI25)</f>
        <v/>
      </c>
      <c r="DB25" s="425" t="str">
        <f>IF(details!BJ25="","",details!BJ25)</f>
        <v/>
      </c>
      <c r="DC25" s="425" t="str">
        <f t="shared" si="192"/>
        <v/>
      </c>
      <c r="DD25" s="425" t="str">
        <f>IF(details!BK25="","",details!BK25)</f>
        <v/>
      </c>
      <c r="DE25" s="425" t="str">
        <f>IF(details!BL25="","",details!BL25)</f>
        <v/>
      </c>
      <c r="DF25" s="425" t="str">
        <f t="shared" si="193"/>
        <v/>
      </c>
      <c r="DG25" s="138" t="str">
        <f t="shared" si="194"/>
        <v/>
      </c>
      <c r="DH25" s="425" t="str">
        <f>IF(details!BM25="","",details!BM25)</f>
        <v/>
      </c>
      <c r="DI25" s="425" t="str">
        <f>IF(details!BN25="","",details!BN25)</f>
        <v/>
      </c>
      <c r="DJ25" s="138" t="str">
        <f t="shared" si="195"/>
        <v/>
      </c>
      <c r="DK25" s="139" t="str">
        <f t="shared" si="72"/>
        <v/>
      </c>
      <c r="DL25" s="425" t="str">
        <f>IF(details!BO25="","",details!BO25)</f>
        <v/>
      </c>
      <c r="DM25" s="425" t="str">
        <f>IF(details!BP25="","",details!BP25)</f>
        <v/>
      </c>
      <c r="DN25" s="428" t="str">
        <f t="shared" si="196"/>
        <v/>
      </c>
      <c r="DO25" s="136" t="str">
        <f t="shared" si="197"/>
        <v/>
      </c>
      <c r="DP25" s="140" t="str">
        <f t="shared" si="198"/>
        <v/>
      </c>
      <c r="DQ25" s="429" t="str">
        <f t="shared" si="199"/>
        <v/>
      </c>
      <c r="DR25" s="141" t="str">
        <f t="shared" si="4"/>
        <v/>
      </c>
      <c r="DS25" s="141">
        <f t="shared" si="200"/>
        <v>0</v>
      </c>
      <c r="DT25" s="425" t="str">
        <f>IF(details!BQ25="","",details!BQ25)</f>
        <v/>
      </c>
      <c r="DU25" s="425" t="str">
        <f>IF(details!BR25="","",details!BR25)</f>
        <v/>
      </c>
      <c r="DV25" s="425" t="str">
        <f t="shared" si="201"/>
        <v/>
      </c>
      <c r="DW25" s="425" t="str">
        <f>IF(details!BS25="","",details!BS25)</f>
        <v/>
      </c>
      <c r="DX25" s="425" t="str">
        <f>IF(details!BT25="","",details!BT25)</f>
        <v/>
      </c>
      <c r="DY25" s="425" t="str">
        <f t="shared" si="202"/>
        <v/>
      </c>
      <c r="DZ25" s="425" t="str">
        <f>IF(details!BU25="","",details!BU25)</f>
        <v/>
      </c>
      <c r="EA25" s="425" t="str">
        <f>IF(details!BV25="","",details!BV25)</f>
        <v/>
      </c>
      <c r="EB25" s="425" t="str">
        <f t="shared" si="203"/>
        <v/>
      </c>
      <c r="EC25" s="138" t="str">
        <f t="shared" si="204"/>
        <v/>
      </c>
      <c r="ED25" s="425" t="str">
        <f>IF(details!BW25="","",details!BW25)</f>
        <v/>
      </c>
      <c r="EE25" s="425" t="str">
        <f>IF(details!BX25="","",details!BX25)</f>
        <v/>
      </c>
      <c r="EF25" s="138" t="str">
        <f t="shared" si="205"/>
        <v/>
      </c>
      <c r="EG25" s="139" t="str">
        <f t="shared" si="83"/>
        <v/>
      </c>
      <c r="EH25" s="425" t="str">
        <f>IF(details!BY25="","",details!BY25)</f>
        <v/>
      </c>
      <c r="EI25" s="425" t="str">
        <f>IF(details!BZ25="","",details!BZ25)</f>
        <v/>
      </c>
      <c r="EJ25" s="428" t="str">
        <f t="shared" si="206"/>
        <v/>
      </c>
      <c r="EK25" s="136" t="str">
        <f t="shared" si="207"/>
        <v/>
      </c>
      <c r="EL25" s="140" t="str">
        <f t="shared" si="208"/>
        <v/>
      </c>
      <c r="EM25" s="429" t="str">
        <f t="shared" si="209"/>
        <v/>
      </c>
      <c r="EN25" s="141" t="str">
        <f t="shared" si="5"/>
        <v/>
      </c>
      <c r="EO25" s="141">
        <f t="shared" si="210"/>
        <v>0</v>
      </c>
      <c r="EP25" s="425" t="str">
        <f>IF(details!CA25="","",details!CA25)</f>
        <v/>
      </c>
      <c r="EQ25" s="425" t="str">
        <f>IF(details!CB25="","",details!CB25)</f>
        <v/>
      </c>
      <c r="ER25" s="425" t="str">
        <f>IF(details!CC25="","",details!CC25)</f>
        <v/>
      </c>
      <c r="ES25" s="425" t="str">
        <f>IF(details!CD25="","",details!CD25)</f>
        <v/>
      </c>
      <c r="ET25" s="425" t="str">
        <f>IF(details!CE25="","",details!CE25)</f>
        <v/>
      </c>
      <c r="EU25" s="429" t="str">
        <f t="shared" si="211"/>
        <v/>
      </c>
      <c r="EV25" s="429" t="str">
        <f t="shared" si="212"/>
        <v/>
      </c>
      <c r="EW25" s="429" t="str">
        <f t="shared" si="213"/>
        <v/>
      </c>
      <c r="EX25" s="141" t="str">
        <f t="shared" si="7"/>
        <v/>
      </c>
      <c r="EY25" s="141">
        <f t="shared" si="214"/>
        <v>0</v>
      </c>
      <c r="EZ25" s="425" t="str">
        <f>IF(details!CF25="","",details!CF25)</f>
        <v/>
      </c>
      <c r="FA25" s="425" t="str">
        <f>IF(details!CG25="","",details!CG25)</f>
        <v/>
      </c>
      <c r="FB25" s="425" t="str">
        <f>IF(details!CH25="","",details!CH25)</f>
        <v/>
      </c>
      <c r="FC25" s="425" t="str">
        <f>IF(details!CI25="","",details!CI25)</f>
        <v/>
      </c>
      <c r="FD25" s="425" t="str">
        <f>IF(details!CJ25="","",details!CJ25)</f>
        <v/>
      </c>
      <c r="FE25" s="429" t="str">
        <f t="shared" si="215"/>
        <v/>
      </c>
      <c r="FF25" s="429" t="str">
        <f t="shared" si="216"/>
        <v/>
      </c>
      <c r="FG25" s="429" t="str">
        <f t="shared" si="217"/>
        <v/>
      </c>
      <c r="FH25" s="141" t="str">
        <f t="shared" si="10"/>
        <v/>
      </c>
      <c r="FI25" s="141">
        <f t="shared" si="218"/>
        <v>0</v>
      </c>
      <c r="FJ25" s="425" t="str">
        <f>IF(details!CK25="","",details!CK25)</f>
        <v/>
      </c>
      <c r="FK25" s="425" t="str">
        <f>IF(details!CL25="","",details!CL25)</f>
        <v/>
      </c>
      <c r="FL25" s="425" t="str">
        <f>IF(details!CM25="","",details!CM25)</f>
        <v/>
      </c>
      <c r="FM25" s="425" t="str">
        <f>IF(details!CN25="","",details!CN25)</f>
        <v/>
      </c>
      <c r="FN25" s="425" t="str">
        <f>IF(details!CO25="","",details!CO25)</f>
        <v/>
      </c>
      <c r="FO25" s="429" t="str">
        <f t="shared" si="219"/>
        <v/>
      </c>
      <c r="FP25" s="429" t="str">
        <f t="shared" si="220"/>
        <v/>
      </c>
      <c r="FQ25" s="429" t="str">
        <f t="shared" si="221"/>
        <v/>
      </c>
      <c r="FR25" s="141" t="str">
        <f t="shared" si="13"/>
        <v/>
      </c>
      <c r="FS25" s="354">
        <f t="shared" si="222"/>
        <v>0</v>
      </c>
      <c r="FT25" s="361" t="str">
        <f t="shared" si="223"/>
        <v/>
      </c>
      <c r="FU25" s="422" t="str">
        <f t="shared" si="224"/>
        <v/>
      </c>
      <c r="FV25" s="422" t="str">
        <f t="shared" si="225"/>
        <v/>
      </c>
      <c r="FW25" s="422" t="str">
        <f t="shared" si="226"/>
        <v/>
      </c>
      <c r="FX25" s="422" t="str">
        <f t="shared" si="227"/>
        <v/>
      </c>
      <c r="FY25" s="422" t="str">
        <f t="shared" si="228"/>
        <v/>
      </c>
      <c r="FZ25" s="422" t="str">
        <f t="shared" si="229"/>
        <v/>
      </c>
      <c r="GA25" s="142" t="str">
        <f t="shared" si="230"/>
        <v/>
      </c>
      <c r="GB25" s="142" t="str">
        <f t="shared" si="231"/>
        <v/>
      </c>
      <c r="GC25" s="422" t="str">
        <f t="shared" si="110"/>
        <v/>
      </c>
      <c r="GD25" s="422" t="str">
        <f t="shared" si="232"/>
        <v/>
      </c>
      <c r="GE25" s="422" t="str">
        <f t="shared" si="233"/>
        <v/>
      </c>
      <c r="GF25" s="422" t="str">
        <f t="shared" si="234"/>
        <v/>
      </c>
      <c r="GG25" s="422" t="str">
        <f t="shared" si="235"/>
        <v/>
      </c>
      <c r="GH25" s="422" t="str">
        <f t="shared" si="236"/>
        <v/>
      </c>
      <c r="GI25" s="422" t="str">
        <f t="shared" si="237"/>
        <v/>
      </c>
      <c r="GJ25" s="422" t="str">
        <f t="shared" si="238"/>
        <v/>
      </c>
      <c r="GK25" s="422" t="str">
        <f t="shared" si="239"/>
        <v/>
      </c>
      <c r="GL25" s="422" t="str">
        <f t="shared" si="240"/>
        <v/>
      </c>
      <c r="GM25" s="422" t="str">
        <f t="shared" si="241"/>
        <v/>
      </c>
      <c r="GN25" s="422" t="str">
        <f t="shared" si="242"/>
        <v/>
      </c>
      <c r="GO25" s="422" t="str">
        <f t="shared" si="243"/>
        <v/>
      </c>
      <c r="GP25" s="422" t="str">
        <f t="shared" si="244"/>
        <v/>
      </c>
      <c r="GQ25" s="422" t="str">
        <f t="shared" si="245"/>
        <v/>
      </c>
      <c r="GR25" s="422" t="str">
        <f t="shared" si="246"/>
        <v/>
      </c>
      <c r="GS25" s="422" t="str">
        <f t="shared" si="247"/>
        <v/>
      </c>
      <c r="GT25" s="143" t="str">
        <f t="shared" si="248"/>
        <v/>
      </c>
      <c r="GU25" s="143" t="str">
        <f t="shared" si="249"/>
        <v/>
      </c>
      <c r="GV25" s="143" t="str">
        <f t="shared" si="250"/>
        <v/>
      </c>
      <c r="GW25" s="143" t="str">
        <f t="shared" si="251"/>
        <v/>
      </c>
      <c r="GX25" s="143" t="str">
        <f t="shared" si="252"/>
        <v/>
      </c>
      <c r="GY25" s="143" t="str">
        <f t="shared" si="253"/>
        <v/>
      </c>
      <c r="GZ25" s="353">
        <f t="shared" si="254"/>
        <v>0</v>
      </c>
      <c r="HA25" s="353">
        <f t="shared" si="255"/>
        <v>0</v>
      </c>
      <c r="HB25" s="353">
        <f t="shared" si="256"/>
        <v>32</v>
      </c>
      <c r="HC25" s="353">
        <f t="shared" si="257"/>
        <v>0</v>
      </c>
      <c r="HD25" s="426" t="str">
        <f t="shared" si="137"/>
        <v/>
      </c>
      <c r="HE25" s="362" t="str">
        <f t="shared" si="258"/>
        <v/>
      </c>
      <c r="HF25" s="362" t="str">
        <f t="shared" si="259"/>
        <v/>
      </c>
      <c r="HG25" s="363" t="str">
        <f t="shared" si="260"/>
        <v/>
      </c>
      <c r="HH25" s="399" t="str">
        <f t="shared" si="261"/>
        <v/>
      </c>
      <c r="HI25" s="400" t="str">
        <f t="shared" si="142"/>
        <v/>
      </c>
      <c r="HJ25" s="136" t="str">
        <f t="shared" si="143"/>
        <v/>
      </c>
      <c r="HK25" s="358" t="str">
        <f>details!EP25</f>
        <v/>
      </c>
      <c r="HL25" s="227" t="str">
        <f>details!EQ25</f>
        <v/>
      </c>
      <c r="HM25" s="406" t="str">
        <f t="shared" si="262"/>
        <v/>
      </c>
      <c r="HN25" s="233" t="str">
        <f>IF(details!CP25="","",details!CP25)</f>
        <v/>
      </c>
      <c r="HS25" s="686" t="str">
        <f>'result aggregate'!O113</f>
        <v>vuqifLFkr</v>
      </c>
      <c r="HT25" s="193">
        <f>'result aggregate'!P113</f>
        <v>0</v>
      </c>
      <c r="HU25" s="193">
        <f>'result aggregate'!Q113</f>
        <v>0</v>
      </c>
      <c r="HV25" s="193">
        <f>'result aggregate'!R113</f>
        <v>0</v>
      </c>
      <c r="HW25" s="193">
        <f>'result aggregate'!S113</f>
        <v>0</v>
      </c>
      <c r="HX25" s="193">
        <f>'result aggregate'!T113</f>
        <v>3</v>
      </c>
      <c r="HY25" s="193">
        <f>'result aggregate'!U113</f>
        <v>0</v>
      </c>
      <c r="HZ25" s="193">
        <f>'result aggregate'!V113</f>
        <v>1</v>
      </c>
      <c r="IA25" s="193">
        <f>'result aggregate'!W113</f>
        <v>0</v>
      </c>
      <c r="IB25" s="193">
        <f>'result aggregate'!X113</f>
        <v>0</v>
      </c>
      <c r="IC25" s="193">
        <f>'result aggregate'!Y113</f>
        <v>0</v>
      </c>
      <c r="ID25" s="193">
        <f>'result aggregate'!Z113</f>
        <v>0</v>
      </c>
      <c r="IE25" s="193">
        <f>'result aggregate'!AA113</f>
        <v>0</v>
      </c>
      <c r="IF25" s="687">
        <f>'result aggregate'!AB113</f>
        <v>4</v>
      </c>
    </row>
    <row r="26" spans="1:263" s="20" customFormat="1" ht="14" customHeight="1">
      <c r="A26" s="231">
        <f>IF(details!A26="","",details!A26)</f>
        <v>20</v>
      </c>
      <c r="B26" s="425" t="str">
        <f>IF(details!B26="","",details!B26)</f>
        <v/>
      </c>
      <c r="C26" s="425" t="str">
        <f>IF(details!C26="","",details!C26)</f>
        <v/>
      </c>
      <c r="D26" s="136" t="str">
        <f>IF(details!D26="","",details!D26)</f>
        <v/>
      </c>
      <c r="E26" s="136" t="str">
        <f>IF(details!E26="","",details!E26)</f>
        <v/>
      </c>
      <c r="F26" s="425" t="str">
        <f>IF(details!F26="","",details!F26)</f>
        <v/>
      </c>
      <c r="G26" s="698" t="str">
        <f>IF(details!G26="","",details!G26)</f>
        <v/>
      </c>
      <c r="H26" s="698" t="str">
        <f>IF(details!H26="","",details!H26)</f>
        <v/>
      </c>
      <c r="I26" s="220" t="str">
        <f>IF(details!CQ26="","",details!CQ26)</f>
        <v/>
      </c>
      <c r="J26" s="137" t="str">
        <f>IF(details!J26="","",details!J26)</f>
        <v/>
      </c>
      <c r="K26" s="137" t="str">
        <f>IF(details!K26="","",details!K26)</f>
        <v/>
      </c>
      <c r="L26" s="137" t="str">
        <f>IF(details!L26="","",details!L26)</f>
        <v/>
      </c>
      <c r="M26" s="425" t="str">
        <f>IF(details!R26="","",details!R26)</f>
        <v/>
      </c>
      <c r="N26" s="425" t="str">
        <f>IF(details!S26="","",details!S26)</f>
        <v/>
      </c>
      <c r="O26" s="425" t="str">
        <f t="shared" si="151"/>
        <v/>
      </c>
      <c r="P26" s="425" t="str">
        <f>IF(details!T26="","",details!T26)</f>
        <v/>
      </c>
      <c r="Q26" s="425" t="str">
        <f>IF(details!U26="","",details!U26)</f>
        <v/>
      </c>
      <c r="R26" s="425" t="str">
        <f t="shared" si="152"/>
        <v/>
      </c>
      <c r="S26" s="425" t="str">
        <f>IF(details!V26="","",details!V26)</f>
        <v/>
      </c>
      <c r="T26" s="425" t="str">
        <f>IF(details!W26="","",details!W26)</f>
        <v/>
      </c>
      <c r="U26" s="425" t="str">
        <f t="shared" si="153"/>
        <v/>
      </c>
      <c r="V26" s="138" t="str">
        <f t="shared" si="154"/>
        <v/>
      </c>
      <c r="W26" s="425" t="str">
        <f>IF(details!X26="","",details!X26)</f>
        <v/>
      </c>
      <c r="X26" s="425" t="str">
        <f>IF(details!Y26="","",details!Y26)</f>
        <v/>
      </c>
      <c r="Y26" s="138" t="str">
        <f t="shared" si="155"/>
        <v/>
      </c>
      <c r="Z26" s="139" t="str">
        <f t="shared" si="28"/>
        <v/>
      </c>
      <c r="AA26" s="425" t="str">
        <f>IF(details!Z26="","",details!Z26)</f>
        <v/>
      </c>
      <c r="AB26" s="425" t="str">
        <f>IF(details!AA26="","",details!AA26)</f>
        <v/>
      </c>
      <c r="AC26" s="428" t="str">
        <f t="shared" si="156"/>
        <v/>
      </c>
      <c r="AD26" s="136" t="str">
        <f t="shared" si="157"/>
        <v/>
      </c>
      <c r="AE26" s="140" t="str">
        <f t="shared" si="158"/>
        <v/>
      </c>
      <c r="AF26" s="429" t="str">
        <f t="shared" si="159"/>
        <v/>
      </c>
      <c r="AG26" s="141" t="str">
        <f t="shared" si="0"/>
        <v/>
      </c>
      <c r="AH26" s="141">
        <f t="shared" si="160"/>
        <v>0</v>
      </c>
      <c r="AI26" s="425" t="str">
        <f>IF(details!AB26="","",details!AB26)</f>
        <v/>
      </c>
      <c r="AJ26" s="425" t="str">
        <f>IF(details!AC26="","",details!AC26)</f>
        <v/>
      </c>
      <c r="AK26" s="425" t="str">
        <f t="shared" si="161"/>
        <v/>
      </c>
      <c r="AL26" s="425" t="str">
        <f>IF(details!AD26="","",details!AD26)</f>
        <v/>
      </c>
      <c r="AM26" s="425" t="str">
        <f>IF(details!AE26="","",details!AE26)</f>
        <v/>
      </c>
      <c r="AN26" s="425" t="str">
        <f t="shared" si="162"/>
        <v/>
      </c>
      <c r="AO26" s="425" t="str">
        <f>IF(details!AF26="","",details!AF26)</f>
        <v/>
      </c>
      <c r="AP26" s="425" t="str">
        <f>IF(details!AG26="","",details!AG26)</f>
        <v/>
      </c>
      <c r="AQ26" s="425" t="str">
        <f t="shared" si="163"/>
        <v/>
      </c>
      <c r="AR26" s="138" t="str">
        <f t="shared" si="164"/>
        <v/>
      </c>
      <c r="AS26" s="425" t="str">
        <f>IF(details!AH26="","",details!AH26)</f>
        <v/>
      </c>
      <c r="AT26" s="425" t="str">
        <f>IF(details!AI26="","",details!AI26)</f>
        <v/>
      </c>
      <c r="AU26" s="138" t="str">
        <f t="shared" si="165"/>
        <v/>
      </c>
      <c r="AV26" s="139" t="str">
        <f t="shared" si="39"/>
        <v/>
      </c>
      <c r="AW26" s="425" t="str">
        <f>IF(details!AJ26="","",details!AJ26)</f>
        <v/>
      </c>
      <c r="AX26" s="425" t="str">
        <f>IF(details!AK26="","",details!AK26)</f>
        <v/>
      </c>
      <c r="AY26" s="428" t="str">
        <f t="shared" si="166"/>
        <v/>
      </c>
      <c r="AZ26" s="136" t="str">
        <f t="shared" si="167"/>
        <v/>
      </c>
      <c r="BA26" s="140" t="str">
        <f t="shared" si="168"/>
        <v/>
      </c>
      <c r="BB26" s="429" t="str">
        <f t="shared" si="169"/>
        <v/>
      </c>
      <c r="BC26" s="141" t="str">
        <f t="shared" si="1"/>
        <v/>
      </c>
      <c r="BD26" s="141">
        <f t="shared" si="170"/>
        <v>0</v>
      </c>
      <c r="BE26" s="123" t="str">
        <f>IF(D26="","",details!AL26)</f>
        <v/>
      </c>
      <c r="BF26" s="425" t="str">
        <f>IF(details!AM26="","",details!AM26)</f>
        <v/>
      </c>
      <c r="BG26" s="425" t="str">
        <f>IF(details!AN26="","",details!AN26)</f>
        <v/>
      </c>
      <c r="BH26" s="425" t="str">
        <f t="shared" si="171"/>
        <v/>
      </c>
      <c r="BI26" s="425" t="str">
        <f>IF(details!AO26="","",details!AO26)</f>
        <v/>
      </c>
      <c r="BJ26" s="425" t="str">
        <f>IF(details!AP26="","",details!AP26)</f>
        <v/>
      </c>
      <c r="BK26" s="425" t="str">
        <f t="shared" si="172"/>
        <v/>
      </c>
      <c r="BL26" s="425" t="str">
        <f>IF(details!AQ26="","",details!AQ26)</f>
        <v/>
      </c>
      <c r="BM26" s="425" t="str">
        <f>IF(details!AR26="","",details!AR26)</f>
        <v/>
      </c>
      <c r="BN26" s="425" t="str">
        <f t="shared" si="173"/>
        <v/>
      </c>
      <c r="BO26" s="138" t="str">
        <f t="shared" si="174"/>
        <v/>
      </c>
      <c r="BP26" s="425" t="str">
        <f>IF(details!AS26="","",details!AS26)</f>
        <v/>
      </c>
      <c r="BQ26" s="425" t="str">
        <f>IF(details!AT26="","",details!AT26)</f>
        <v/>
      </c>
      <c r="BR26" s="138" t="str">
        <f t="shared" si="175"/>
        <v/>
      </c>
      <c r="BS26" s="139" t="str">
        <f t="shared" si="50"/>
        <v/>
      </c>
      <c r="BT26" s="425" t="str">
        <f>IF(details!AU26="","",details!AU26)</f>
        <v/>
      </c>
      <c r="BU26" s="425" t="str">
        <f>IF(details!AV26="","",details!AV26)</f>
        <v/>
      </c>
      <c r="BV26" s="428" t="str">
        <f t="shared" si="176"/>
        <v/>
      </c>
      <c r="BW26" s="136" t="str">
        <f t="shared" si="177"/>
        <v/>
      </c>
      <c r="BX26" s="140" t="str">
        <f t="shared" si="178"/>
        <v/>
      </c>
      <c r="BY26" s="429" t="str">
        <f t="shared" si="179"/>
        <v/>
      </c>
      <c r="BZ26" s="141" t="str">
        <f t="shared" si="2"/>
        <v/>
      </c>
      <c r="CA26" s="141">
        <f t="shared" si="180"/>
        <v>0</v>
      </c>
      <c r="CB26" s="425" t="str">
        <f>IF(details!AW26="","",details!AW26)</f>
        <v/>
      </c>
      <c r="CC26" s="425" t="str">
        <f>IF(details!AX26="","",details!AX26)</f>
        <v/>
      </c>
      <c r="CD26" s="425" t="str">
        <f t="shared" si="181"/>
        <v/>
      </c>
      <c r="CE26" s="425" t="str">
        <f>IF(details!AY26="","",details!AY26)</f>
        <v/>
      </c>
      <c r="CF26" s="425" t="str">
        <f>IF(details!AZ26="","",details!AZ26)</f>
        <v/>
      </c>
      <c r="CG26" s="425" t="str">
        <f t="shared" si="182"/>
        <v/>
      </c>
      <c r="CH26" s="425" t="str">
        <f>IF(details!BA26="","",details!BA26)</f>
        <v/>
      </c>
      <c r="CI26" s="425" t="str">
        <f>IF(details!BB26="","",details!BB26)</f>
        <v/>
      </c>
      <c r="CJ26" s="425" t="str">
        <f t="shared" si="183"/>
        <v/>
      </c>
      <c r="CK26" s="138" t="str">
        <f t="shared" si="184"/>
        <v/>
      </c>
      <c r="CL26" s="425" t="str">
        <f>IF(details!BC26="","",details!BC26)</f>
        <v/>
      </c>
      <c r="CM26" s="425" t="str">
        <f>IF(details!BD26="","",details!BD26)</f>
        <v/>
      </c>
      <c r="CN26" s="138" t="str">
        <f t="shared" si="185"/>
        <v/>
      </c>
      <c r="CO26" s="139" t="str">
        <f t="shared" si="61"/>
        <v/>
      </c>
      <c r="CP26" s="425" t="str">
        <f>IF(details!BE26="","",details!BE26)</f>
        <v/>
      </c>
      <c r="CQ26" s="425" t="str">
        <f>IF(details!BF26="","",details!BF26)</f>
        <v/>
      </c>
      <c r="CR26" s="428" t="str">
        <f t="shared" si="186"/>
        <v/>
      </c>
      <c r="CS26" s="136" t="str">
        <f t="shared" si="187"/>
        <v/>
      </c>
      <c r="CT26" s="140" t="str">
        <f t="shared" si="188"/>
        <v/>
      </c>
      <c r="CU26" s="429" t="str">
        <f t="shared" si="189"/>
        <v/>
      </c>
      <c r="CV26" s="141" t="str">
        <f t="shared" si="3"/>
        <v/>
      </c>
      <c r="CW26" s="141">
        <f t="shared" si="190"/>
        <v>0</v>
      </c>
      <c r="CX26" s="425" t="str">
        <f>IF(details!BG26="","",details!BG26)</f>
        <v/>
      </c>
      <c r="CY26" s="425" t="str">
        <f>IF(details!BH26="","",details!BH26)</f>
        <v/>
      </c>
      <c r="CZ26" s="425" t="str">
        <f t="shared" si="191"/>
        <v/>
      </c>
      <c r="DA26" s="425" t="str">
        <f>IF(details!BI26="","",details!BI26)</f>
        <v/>
      </c>
      <c r="DB26" s="425" t="str">
        <f>IF(details!BJ26="","",details!BJ26)</f>
        <v/>
      </c>
      <c r="DC26" s="425" t="str">
        <f t="shared" si="192"/>
        <v/>
      </c>
      <c r="DD26" s="425" t="str">
        <f>IF(details!BK26="","",details!BK26)</f>
        <v/>
      </c>
      <c r="DE26" s="425" t="str">
        <f>IF(details!BL26="","",details!BL26)</f>
        <v/>
      </c>
      <c r="DF26" s="425" t="str">
        <f t="shared" si="193"/>
        <v/>
      </c>
      <c r="DG26" s="138" t="str">
        <f t="shared" si="194"/>
        <v/>
      </c>
      <c r="DH26" s="425" t="str">
        <f>IF(details!BM26="","",details!BM26)</f>
        <v/>
      </c>
      <c r="DI26" s="425" t="str">
        <f>IF(details!BN26="","",details!BN26)</f>
        <v/>
      </c>
      <c r="DJ26" s="138" t="str">
        <f t="shared" si="195"/>
        <v/>
      </c>
      <c r="DK26" s="139" t="str">
        <f t="shared" si="72"/>
        <v/>
      </c>
      <c r="DL26" s="425" t="str">
        <f>IF(details!BO26="","",details!BO26)</f>
        <v/>
      </c>
      <c r="DM26" s="425" t="str">
        <f>IF(details!BP26="","",details!BP26)</f>
        <v/>
      </c>
      <c r="DN26" s="428" t="str">
        <f t="shared" si="196"/>
        <v/>
      </c>
      <c r="DO26" s="136" t="str">
        <f t="shared" si="197"/>
        <v/>
      </c>
      <c r="DP26" s="140" t="str">
        <f t="shared" si="198"/>
        <v/>
      </c>
      <c r="DQ26" s="429" t="str">
        <f t="shared" si="199"/>
        <v/>
      </c>
      <c r="DR26" s="141" t="str">
        <f t="shared" si="4"/>
        <v/>
      </c>
      <c r="DS26" s="141">
        <f t="shared" si="200"/>
        <v>0</v>
      </c>
      <c r="DT26" s="425" t="str">
        <f>IF(details!BQ26="","",details!BQ26)</f>
        <v/>
      </c>
      <c r="DU26" s="425" t="str">
        <f>IF(details!BR26="","",details!BR26)</f>
        <v/>
      </c>
      <c r="DV26" s="425" t="str">
        <f t="shared" si="201"/>
        <v/>
      </c>
      <c r="DW26" s="425" t="str">
        <f>IF(details!BS26="","",details!BS26)</f>
        <v/>
      </c>
      <c r="DX26" s="425" t="str">
        <f>IF(details!BT26="","",details!BT26)</f>
        <v/>
      </c>
      <c r="DY26" s="425" t="str">
        <f t="shared" si="202"/>
        <v/>
      </c>
      <c r="DZ26" s="425" t="str">
        <f>IF(details!BU26="","",details!BU26)</f>
        <v/>
      </c>
      <c r="EA26" s="425" t="str">
        <f>IF(details!BV26="","",details!BV26)</f>
        <v/>
      </c>
      <c r="EB26" s="425" t="str">
        <f t="shared" si="203"/>
        <v/>
      </c>
      <c r="EC26" s="138" t="str">
        <f t="shared" si="204"/>
        <v/>
      </c>
      <c r="ED26" s="425" t="str">
        <f>IF(details!BW26="","",details!BW26)</f>
        <v/>
      </c>
      <c r="EE26" s="425" t="str">
        <f>IF(details!BX26="","",details!BX26)</f>
        <v/>
      </c>
      <c r="EF26" s="138" t="str">
        <f t="shared" si="205"/>
        <v/>
      </c>
      <c r="EG26" s="139" t="str">
        <f t="shared" si="83"/>
        <v/>
      </c>
      <c r="EH26" s="425" t="str">
        <f>IF(details!BY26="","",details!BY26)</f>
        <v/>
      </c>
      <c r="EI26" s="425" t="str">
        <f>IF(details!BZ26="","",details!BZ26)</f>
        <v/>
      </c>
      <c r="EJ26" s="428" t="str">
        <f t="shared" si="206"/>
        <v/>
      </c>
      <c r="EK26" s="136" t="str">
        <f t="shared" si="207"/>
        <v/>
      </c>
      <c r="EL26" s="140" t="str">
        <f t="shared" si="208"/>
        <v/>
      </c>
      <c r="EM26" s="429" t="str">
        <f t="shared" si="209"/>
        <v/>
      </c>
      <c r="EN26" s="141" t="str">
        <f t="shared" si="5"/>
        <v/>
      </c>
      <c r="EO26" s="141">
        <f t="shared" si="210"/>
        <v>0</v>
      </c>
      <c r="EP26" s="425" t="str">
        <f>IF(details!CA26="","",details!CA26)</f>
        <v/>
      </c>
      <c r="EQ26" s="425" t="str">
        <f>IF(details!CB26="","",details!CB26)</f>
        <v/>
      </c>
      <c r="ER26" s="425" t="str">
        <f>IF(details!CC26="","",details!CC26)</f>
        <v/>
      </c>
      <c r="ES26" s="425" t="str">
        <f>IF(details!CD26="","",details!CD26)</f>
        <v/>
      </c>
      <c r="ET26" s="425" t="str">
        <f>IF(details!CE26="","",details!CE26)</f>
        <v/>
      </c>
      <c r="EU26" s="429" t="str">
        <f t="shared" si="211"/>
        <v/>
      </c>
      <c r="EV26" s="429" t="str">
        <f t="shared" si="212"/>
        <v/>
      </c>
      <c r="EW26" s="429" t="str">
        <f t="shared" si="213"/>
        <v/>
      </c>
      <c r="EX26" s="141" t="str">
        <f t="shared" si="7"/>
        <v/>
      </c>
      <c r="EY26" s="141">
        <f t="shared" si="214"/>
        <v>0</v>
      </c>
      <c r="EZ26" s="425" t="str">
        <f>IF(details!CF26="","",details!CF26)</f>
        <v/>
      </c>
      <c r="FA26" s="425" t="str">
        <f>IF(details!CG26="","",details!CG26)</f>
        <v/>
      </c>
      <c r="FB26" s="425" t="str">
        <f>IF(details!CH26="","",details!CH26)</f>
        <v/>
      </c>
      <c r="FC26" s="425" t="str">
        <f>IF(details!CI26="","",details!CI26)</f>
        <v/>
      </c>
      <c r="FD26" s="425" t="str">
        <f>IF(details!CJ26="","",details!CJ26)</f>
        <v/>
      </c>
      <c r="FE26" s="429" t="str">
        <f t="shared" si="215"/>
        <v/>
      </c>
      <c r="FF26" s="429" t="str">
        <f t="shared" si="216"/>
        <v/>
      </c>
      <c r="FG26" s="429" t="str">
        <f t="shared" si="217"/>
        <v/>
      </c>
      <c r="FH26" s="141" t="str">
        <f t="shared" si="10"/>
        <v/>
      </c>
      <c r="FI26" s="141">
        <f t="shared" si="218"/>
        <v>0</v>
      </c>
      <c r="FJ26" s="425" t="str">
        <f>IF(details!CK26="","",details!CK26)</f>
        <v/>
      </c>
      <c r="FK26" s="425" t="str">
        <f>IF(details!CL26="","",details!CL26)</f>
        <v/>
      </c>
      <c r="FL26" s="425" t="str">
        <f>IF(details!CM26="","",details!CM26)</f>
        <v/>
      </c>
      <c r="FM26" s="425" t="str">
        <f>IF(details!CN26="","",details!CN26)</f>
        <v/>
      </c>
      <c r="FN26" s="425" t="str">
        <f>IF(details!CO26="","",details!CO26)</f>
        <v/>
      </c>
      <c r="FO26" s="429" t="str">
        <f t="shared" si="219"/>
        <v/>
      </c>
      <c r="FP26" s="429" t="str">
        <f t="shared" si="220"/>
        <v/>
      </c>
      <c r="FQ26" s="429" t="str">
        <f t="shared" si="221"/>
        <v/>
      </c>
      <c r="FR26" s="141" t="str">
        <f t="shared" si="13"/>
        <v/>
      </c>
      <c r="FS26" s="354">
        <f t="shared" si="222"/>
        <v>0</v>
      </c>
      <c r="FT26" s="361" t="str">
        <f t="shared" si="223"/>
        <v/>
      </c>
      <c r="FU26" s="422" t="str">
        <f t="shared" si="224"/>
        <v/>
      </c>
      <c r="FV26" s="422" t="str">
        <f t="shared" si="225"/>
        <v/>
      </c>
      <c r="FW26" s="422" t="str">
        <f t="shared" si="226"/>
        <v/>
      </c>
      <c r="FX26" s="422" t="str">
        <f t="shared" si="227"/>
        <v/>
      </c>
      <c r="FY26" s="422" t="str">
        <f t="shared" si="228"/>
        <v/>
      </c>
      <c r="FZ26" s="422" t="str">
        <f t="shared" si="229"/>
        <v/>
      </c>
      <c r="GA26" s="142" t="str">
        <f t="shared" si="230"/>
        <v/>
      </c>
      <c r="GB26" s="142" t="str">
        <f t="shared" si="231"/>
        <v/>
      </c>
      <c r="GC26" s="422" t="str">
        <f t="shared" si="110"/>
        <v/>
      </c>
      <c r="GD26" s="422" t="str">
        <f t="shared" si="232"/>
        <v/>
      </c>
      <c r="GE26" s="422" t="str">
        <f t="shared" si="233"/>
        <v/>
      </c>
      <c r="GF26" s="422" t="str">
        <f t="shared" si="234"/>
        <v/>
      </c>
      <c r="GG26" s="422" t="str">
        <f t="shared" si="235"/>
        <v/>
      </c>
      <c r="GH26" s="422" t="str">
        <f t="shared" si="236"/>
        <v/>
      </c>
      <c r="GI26" s="422" t="str">
        <f t="shared" si="237"/>
        <v/>
      </c>
      <c r="GJ26" s="422" t="str">
        <f t="shared" si="238"/>
        <v/>
      </c>
      <c r="GK26" s="422" t="str">
        <f t="shared" si="239"/>
        <v/>
      </c>
      <c r="GL26" s="422" t="str">
        <f t="shared" si="240"/>
        <v/>
      </c>
      <c r="GM26" s="422" t="str">
        <f t="shared" si="241"/>
        <v/>
      </c>
      <c r="GN26" s="422" t="str">
        <f t="shared" si="242"/>
        <v/>
      </c>
      <c r="GO26" s="422" t="str">
        <f t="shared" si="243"/>
        <v/>
      </c>
      <c r="GP26" s="422" t="str">
        <f t="shared" si="244"/>
        <v/>
      </c>
      <c r="GQ26" s="422" t="str">
        <f t="shared" si="245"/>
        <v/>
      </c>
      <c r="GR26" s="422" t="str">
        <f t="shared" si="246"/>
        <v/>
      </c>
      <c r="GS26" s="422" t="str">
        <f t="shared" si="247"/>
        <v/>
      </c>
      <c r="GT26" s="143" t="str">
        <f t="shared" si="248"/>
        <v/>
      </c>
      <c r="GU26" s="143" t="str">
        <f t="shared" si="249"/>
        <v/>
      </c>
      <c r="GV26" s="143" t="str">
        <f t="shared" si="250"/>
        <v/>
      </c>
      <c r="GW26" s="143" t="str">
        <f t="shared" si="251"/>
        <v/>
      </c>
      <c r="GX26" s="143" t="str">
        <f t="shared" si="252"/>
        <v/>
      </c>
      <c r="GY26" s="143" t="str">
        <f t="shared" si="253"/>
        <v/>
      </c>
      <c r="GZ26" s="353">
        <f t="shared" si="254"/>
        <v>0</v>
      </c>
      <c r="HA26" s="353">
        <f t="shared" si="255"/>
        <v>0</v>
      </c>
      <c r="HB26" s="353">
        <f t="shared" si="256"/>
        <v>32</v>
      </c>
      <c r="HC26" s="353">
        <f t="shared" si="257"/>
        <v>0</v>
      </c>
      <c r="HD26" s="426" t="str">
        <f t="shared" si="137"/>
        <v/>
      </c>
      <c r="HE26" s="362" t="str">
        <f t="shared" si="258"/>
        <v/>
      </c>
      <c r="HF26" s="362" t="str">
        <f t="shared" si="259"/>
        <v/>
      </c>
      <c r="HG26" s="363" t="str">
        <f t="shared" si="260"/>
        <v/>
      </c>
      <c r="HH26" s="399" t="str">
        <f t="shared" si="261"/>
        <v/>
      </c>
      <c r="HI26" s="400" t="str">
        <f t="shared" si="142"/>
        <v/>
      </c>
      <c r="HJ26" s="136" t="str">
        <f t="shared" si="143"/>
        <v/>
      </c>
      <c r="HK26" s="358" t="str">
        <f>details!EP26</f>
        <v/>
      </c>
      <c r="HL26" s="227" t="str">
        <f>details!EQ26</f>
        <v/>
      </c>
      <c r="HM26" s="406" t="str">
        <f t="shared" si="262"/>
        <v/>
      </c>
      <c r="HN26" s="233" t="str">
        <f>IF(details!CP26="","",details!CP26)</f>
        <v/>
      </c>
      <c r="HS26" s="686" t="str">
        <f>'result aggregate'!O114</f>
        <v>LFkkukarfjr</v>
      </c>
      <c r="HT26" s="193">
        <f>'result aggregate'!P114</f>
        <v>0</v>
      </c>
      <c r="HU26" s="193">
        <f>'result aggregate'!Q114</f>
        <v>0</v>
      </c>
      <c r="HV26" s="193">
        <f>'result aggregate'!R114</f>
        <v>0</v>
      </c>
      <c r="HW26" s="193">
        <f>'result aggregate'!S114</f>
        <v>0</v>
      </c>
      <c r="HX26" s="193">
        <f>'result aggregate'!T114</f>
        <v>0</v>
      </c>
      <c r="HY26" s="193">
        <f>'result aggregate'!U114</f>
        <v>0</v>
      </c>
      <c r="HZ26" s="193">
        <f>'result aggregate'!V114</f>
        <v>0</v>
      </c>
      <c r="IA26" s="193">
        <f>'result aggregate'!W114</f>
        <v>0</v>
      </c>
      <c r="IB26" s="193">
        <f>'result aggregate'!X114</f>
        <v>0</v>
      </c>
      <c r="IC26" s="193">
        <f>'result aggregate'!Y114</f>
        <v>0</v>
      </c>
      <c r="ID26" s="193">
        <f>'result aggregate'!Z114</f>
        <v>0</v>
      </c>
      <c r="IE26" s="193">
        <f>'result aggregate'!AA114</f>
        <v>0</v>
      </c>
      <c r="IF26" s="687">
        <f>'result aggregate'!AB114</f>
        <v>0</v>
      </c>
    </row>
    <row r="27" spans="1:263" s="20" customFormat="1" ht="14" customHeight="1" thickBot="1">
      <c r="A27" s="231">
        <f>IF(details!A27="","",details!A27)</f>
        <v>21</v>
      </c>
      <c r="B27" s="425" t="str">
        <f>IF(details!B27="","",details!B27)</f>
        <v/>
      </c>
      <c r="C27" s="425" t="str">
        <f>IF(details!C27="","",details!C27)</f>
        <v/>
      </c>
      <c r="D27" s="136" t="str">
        <f>IF(details!D27="","",details!D27)</f>
        <v/>
      </c>
      <c r="E27" s="136" t="str">
        <f>IF(details!E27="","",details!E27)</f>
        <v/>
      </c>
      <c r="F27" s="425" t="str">
        <f>IF(details!F27="","",details!F27)</f>
        <v/>
      </c>
      <c r="G27" s="698" t="str">
        <f>IF(details!G27="","",details!G27)</f>
        <v/>
      </c>
      <c r="H27" s="698" t="str">
        <f>IF(details!H27="","",details!H27)</f>
        <v/>
      </c>
      <c r="I27" s="220" t="str">
        <f>IF(details!CQ27="","",details!CQ27)</f>
        <v/>
      </c>
      <c r="J27" s="137" t="str">
        <f>IF(details!J27="","",details!J27)</f>
        <v/>
      </c>
      <c r="K27" s="137" t="str">
        <f>IF(details!K27="","",details!K27)</f>
        <v/>
      </c>
      <c r="L27" s="137" t="str">
        <f>IF(details!L27="","",details!L27)</f>
        <v/>
      </c>
      <c r="M27" s="425" t="str">
        <f>IF(details!R27="","",details!R27)</f>
        <v/>
      </c>
      <c r="N27" s="425" t="str">
        <f>IF(details!S27="","",details!S27)</f>
        <v/>
      </c>
      <c r="O27" s="425" t="str">
        <f t="shared" si="151"/>
        <v/>
      </c>
      <c r="P27" s="425" t="str">
        <f>IF(details!T27="","",details!T27)</f>
        <v/>
      </c>
      <c r="Q27" s="425" t="str">
        <f>IF(details!U27="","",details!U27)</f>
        <v/>
      </c>
      <c r="R27" s="425" t="str">
        <f t="shared" si="152"/>
        <v/>
      </c>
      <c r="S27" s="425" t="str">
        <f>IF(details!V27="","",details!V27)</f>
        <v/>
      </c>
      <c r="T27" s="425" t="str">
        <f>IF(details!W27="","",details!W27)</f>
        <v/>
      </c>
      <c r="U27" s="425" t="str">
        <f t="shared" si="153"/>
        <v/>
      </c>
      <c r="V27" s="138" t="str">
        <f t="shared" si="154"/>
        <v/>
      </c>
      <c r="W27" s="425" t="str">
        <f>IF(details!X27="","",details!X27)</f>
        <v/>
      </c>
      <c r="X27" s="425" t="str">
        <f>IF(details!Y27="","",details!Y27)</f>
        <v/>
      </c>
      <c r="Y27" s="138" t="str">
        <f t="shared" si="155"/>
        <v/>
      </c>
      <c r="Z27" s="139" t="str">
        <f t="shared" si="28"/>
        <v/>
      </c>
      <c r="AA27" s="425" t="str">
        <f>IF(details!Z27="","",details!Z27)</f>
        <v/>
      </c>
      <c r="AB27" s="425" t="str">
        <f>IF(details!AA27="","",details!AA27)</f>
        <v/>
      </c>
      <c r="AC27" s="428" t="str">
        <f t="shared" si="156"/>
        <v/>
      </c>
      <c r="AD27" s="136" t="str">
        <f t="shared" si="157"/>
        <v/>
      </c>
      <c r="AE27" s="140" t="str">
        <f t="shared" si="158"/>
        <v/>
      </c>
      <c r="AF27" s="429" t="str">
        <f t="shared" si="159"/>
        <v/>
      </c>
      <c r="AG27" s="141" t="str">
        <f t="shared" si="0"/>
        <v/>
      </c>
      <c r="AH27" s="141">
        <f t="shared" si="160"/>
        <v>0</v>
      </c>
      <c r="AI27" s="425" t="str">
        <f>IF(details!AB27="","",details!AB27)</f>
        <v/>
      </c>
      <c r="AJ27" s="425" t="str">
        <f>IF(details!AC27="","",details!AC27)</f>
        <v/>
      </c>
      <c r="AK27" s="425" t="str">
        <f t="shared" si="161"/>
        <v/>
      </c>
      <c r="AL27" s="425" t="str">
        <f>IF(details!AD27="","",details!AD27)</f>
        <v/>
      </c>
      <c r="AM27" s="425" t="str">
        <f>IF(details!AE27="","",details!AE27)</f>
        <v/>
      </c>
      <c r="AN27" s="425" t="str">
        <f t="shared" si="162"/>
        <v/>
      </c>
      <c r="AO27" s="425" t="str">
        <f>IF(details!AF27="","",details!AF27)</f>
        <v/>
      </c>
      <c r="AP27" s="425" t="str">
        <f>IF(details!AG27="","",details!AG27)</f>
        <v/>
      </c>
      <c r="AQ27" s="425" t="str">
        <f t="shared" si="163"/>
        <v/>
      </c>
      <c r="AR27" s="138" t="str">
        <f t="shared" si="164"/>
        <v/>
      </c>
      <c r="AS27" s="425" t="str">
        <f>IF(details!AH27="","",details!AH27)</f>
        <v/>
      </c>
      <c r="AT27" s="425" t="str">
        <f>IF(details!AI27="","",details!AI27)</f>
        <v/>
      </c>
      <c r="AU27" s="138" t="str">
        <f t="shared" si="165"/>
        <v/>
      </c>
      <c r="AV27" s="139" t="str">
        <f t="shared" si="39"/>
        <v/>
      </c>
      <c r="AW27" s="425" t="str">
        <f>IF(details!AJ27="","",details!AJ27)</f>
        <v/>
      </c>
      <c r="AX27" s="425" t="str">
        <f>IF(details!AK27="","",details!AK27)</f>
        <v/>
      </c>
      <c r="AY27" s="428" t="str">
        <f t="shared" si="166"/>
        <v/>
      </c>
      <c r="AZ27" s="136" t="str">
        <f t="shared" si="167"/>
        <v/>
      </c>
      <c r="BA27" s="140" t="str">
        <f t="shared" si="168"/>
        <v/>
      </c>
      <c r="BB27" s="429" t="str">
        <f t="shared" si="169"/>
        <v/>
      </c>
      <c r="BC27" s="141" t="str">
        <f t="shared" si="1"/>
        <v/>
      </c>
      <c r="BD27" s="141">
        <f t="shared" si="170"/>
        <v>0</v>
      </c>
      <c r="BE27" s="123" t="str">
        <f>IF(D27="","",details!AL27)</f>
        <v/>
      </c>
      <c r="BF27" s="425" t="str">
        <f>IF(details!AM27="","",details!AM27)</f>
        <v/>
      </c>
      <c r="BG27" s="425" t="str">
        <f>IF(details!AN27="","",details!AN27)</f>
        <v/>
      </c>
      <c r="BH27" s="425" t="str">
        <f t="shared" si="171"/>
        <v/>
      </c>
      <c r="BI27" s="425" t="str">
        <f>IF(details!AO27="","",details!AO27)</f>
        <v/>
      </c>
      <c r="BJ27" s="425" t="str">
        <f>IF(details!AP27="","",details!AP27)</f>
        <v/>
      </c>
      <c r="BK27" s="425" t="str">
        <f t="shared" si="172"/>
        <v/>
      </c>
      <c r="BL27" s="425" t="str">
        <f>IF(details!AQ27="","",details!AQ27)</f>
        <v/>
      </c>
      <c r="BM27" s="425" t="str">
        <f>IF(details!AR27="","",details!AR27)</f>
        <v/>
      </c>
      <c r="BN27" s="425" t="str">
        <f t="shared" si="173"/>
        <v/>
      </c>
      <c r="BO27" s="138" t="str">
        <f t="shared" si="174"/>
        <v/>
      </c>
      <c r="BP27" s="425" t="str">
        <f>IF(details!AS27="","",details!AS27)</f>
        <v/>
      </c>
      <c r="BQ27" s="425" t="str">
        <f>IF(details!AT27="","",details!AT27)</f>
        <v/>
      </c>
      <c r="BR27" s="138" t="str">
        <f t="shared" si="175"/>
        <v/>
      </c>
      <c r="BS27" s="139" t="str">
        <f t="shared" si="50"/>
        <v/>
      </c>
      <c r="BT27" s="425" t="str">
        <f>IF(details!AU27="","",details!AU27)</f>
        <v/>
      </c>
      <c r="BU27" s="425" t="str">
        <f>IF(details!AV27="","",details!AV27)</f>
        <v/>
      </c>
      <c r="BV27" s="428" t="str">
        <f t="shared" si="176"/>
        <v/>
      </c>
      <c r="BW27" s="136" t="str">
        <f t="shared" si="177"/>
        <v/>
      </c>
      <c r="BX27" s="140" t="str">
        <f t="shared" si="178"/>
        <v/>
      </c>
      <c r="BY27" s="429" t="str">
        <f t="shared" si="179"/>
        <v/>
      </c>
      <c r="BZ27" s="141" t="str">
        <f t="shared" si="2"/>
        <v/>
      </c>
      <c r="CA27" s="141">
        <f t="shared" si="180"/>
        <v>0</v>
      </c>
      <c r="CB27" s="425" t="str">
        <f>IF(details!AW27="","",details!AW27)</f>
        <v/>
      </c>
      <c r="CC27" s="425" t="str">
        <f>IF(details!AX27="","",details!AX27)</f>
        <v/>
      </c>
      <c r="CD27" s="425" t="str">
        <f t="shared" si="181"/>
        <v/>
      </c>
      <c r="CE27" s="425" t="str">
        <f>IF(details!AY27="","",details!AY27)</f>
        <v/>
      </c>
      <c r="CF27" s="425" t="str">
        <f>IF(details!AZ27="","",details!AZ27)</f>
        <v/>
      </c>
      <c r="CG27" s="425" t="str">
        <f t="shared" si="182"/>
        <v/>
      </c>
      <c r="CH27" s="425" t="str">
        <f>IF(details!BA27="","",details!BA27)</f>
        <v/>
      </c>
      <c r="CI27" s="425" t="str">
        <f>IF(details!BB27="","",details!BB27)</f>
        <v/>
      </c>
      <c r="CJ27" s="425" t="str">
        <f t="shared" si="183"/>
        <v/>
      </c>
      <c r="CK27" s="138" t="str">
        <f t="shared" si="184"/>
        <v/>
      </c>
      <c r="CL27" s="425" t="str">
        <f>IF(details!BC27="","",details!BC27)</f>
        <v/>
      </c>
      <c r="CM27" s="425" t="str">
        <f>IF(details!BD27="","",details!BD27)</f>
        <v/>
      </c>
      <c r="CN27" s="138" t="str">
        <f t="shared" si="185"/>
        <v/>
      </c>
      <c r="CO27" s="139" t="str">
        <f t="shared" si="61"/>
        <v/>
      </c>
      <c r="CP27" s="425" t="str">
        <f>IF(details!BE27="","",details!BE27)</f>
        <v/>
      </c>
      <c r="CQ27" s="425" t="str">
        <f>IF(details!BF27="","",details!BF27)</f>
        <v/>
      </c>
      <c r="CR27" s="428" t="str">
        <f t="shared" si="186"/>
        <v/>
      </c>
      <c r="CS27" s="136" t="str">
        <f t="shared" si="187"/>
        <v/>
      </c>
      <c r="CT27" s="140" t="str">
        <f t="shared" si="188"/>
        <v/>
      </c>
      <c r="CU27" s="429" t="str">
        <f t="shared" si="189"/>
        <v/>
      </c>
      <c r="CV27" s="141" t="str">
        <f t="shared" si="3"/>
        <v/>
      </c>
      <c r="CW27" s="141">
        <f t="shared" si="190"/>
        <v>0</v>
      </c>
      <c r="CX27" s="425" t="str">
        <f>IF(details!BG27="","",details!BG27)</f>
        <v/>
      </c>
      <c r="CY27" s="425" t="str">
        <f>IF(details!BH27="","",details!BH27)</f>
        <v/>
      </c>
      <c r="CZ27" s="425" t="str">
        <f t="shared" si="191"/>
        <v/>
      </c>
      <c r="DA27" s="425" t="str">
        <f>IF(details!BI27="","",details!BI27)</f>
        <v/>
      </c>
      <c r="DB27" s="425" t="str">
        <f>IF(details!BJ27="","",details!BJ27)</f>
        <v/>
      </c>
      <c r="DC27" s="425" t="str">
        <f t="shared" si="192"/>
        <v/>
      </c>
      <c r="DD27" s="425" t="str">
        <f>IF(details!BK27="","",details!BK27)</f>
        <v/>
      </c>
      <c r="DE27" s="425" t="str">
        <f>IF(details!BL27="","",details!BL27)</f>
        <v/>
      </c>
      <c r="DF27" s="425" t="str">
        <f t="shared" si="193"/>
        <v/>
      </c>
      <c r="DG27" s="138" t="str">
        <f t="shared" si="194"/>
        <v/>
      </c>
      <c r="DH27" s="425" t="str">
        <f>IF(details!BM27="","",details!BM27)</f>
        <v/>
      </c>
      <c r="DI27" s="425" t="str">
        <f>IF(details!BN27="","",details!BN27)</f>
        <v/>
      </c>
      <c r="DJ27" s="138" t="str">
        <f t="shared" si="195"/>
        <v/>
      </c>
      <c r="DK27" s="139" t="str">
        <f t="shared" si="72"/>
        <v/>
      </c>
      <c r="DL27" s="425" t="str">
        <f>IF(details!BO27="","",details!BO27)</f>
        <v/>
      </c>
      <c r="DM27" s="425" t="str">
        <f>IF(details!BP27="","",details!BP27)</f>
        <v/>
      </c>
      <c r="DN27" s="428" t="str">
        <f t="shared" si="196"/>
        <v/>
      </c>
      <c r="DO27" s="136" t="str">
        <f t="shared" si="197"/>
        <v/>
      </c>
      <c r="DP27" s="140" t="str">
        <f t="shared" si="198"/>
        <v/>
      </c>
      <c r="DQ27" s="429" t="str">
        <f t="shared" si="199"/>
        <v/>
      </c>
      <c r="DR27" s="141" t="str">
        <f t="shared" si="4"/>
        <v/>
      </c>
      <c r="DS27" s="141">
        <f t="shared" si="200"/>
        <v>0</v>
      </c>
      <c r="DT27" s="425" t="str">
        <f>IF(details!BQ27="","",details!BQ27)</f>
        <v/>
      </c>
      <c r="DU27" s="425" t="str">
        <f>IF(details!BR27="","",details!BR27)</f>
        <v/>
      </c>
      <c r="DV27" s="425" t="str">
        <f t="shared" si="201"/>
        <v/>
      </c>
      <c r="DW27" s="425" t="str">
        <f>IF(details!BS27="","",details!BS27)</f>
        <v/>
      </c>
      <c r="DX27" s="425" t="str">
        <f>IF(details!BT27="","",details!BT27)</f>
        <v/>
      </c>
      <c r="DY27" s="425" t="str">
        <f t="shared" si="202"/>
        <v/>
      </c>
      <c r="DZ27" s="425" t="str">
        <f>IF(details!BU27="","",details!BU27)</f>
        <v/>
      </c>
      <c r="EA27" s="425" t="str">
        <f>IF(details!BV27="","",details!BV27)</f>
        <v/>
      </c>
      <c r="EB27" s="425" t="str">
        <f t="shared" si="203"/>
        <v/>
      </c>
      <c r="EC27" s="138" t="str">
        <f t="shared" si="204"/>
        <v/>
      </c>
      <c r="ED27" s="425" t="str">
        <f>IF(details!BW27="","",details!BW27)</f>
        <v/>
      </c>
      <c r="EE27" s="425" t="str">
        <f>IF(details!BX27="","",details!BX27)</f>
        <v/>
      </c>
      <c r="EF27" s="138" t="str">
        <f t="shared" si="205"/>
        <v/>
      </c>
      <c r="EG27" s="139" t="str">
        <f t="shared" si="83"/>
        <v/>
      </c>
      <c r="EH27" s="425" t="str">
        <f>IF(details!BY27="","",details!BY27)</f>
        <v/>
      </c>
      <c r="EI27" s="425" t="str">
        <f>IF(details!BZ27="","",details!BZ27)</f>
        <v/>
      </c>
      <c r="EJ27" s="428" t="str">
        <f t="shared" si="206"/>
        <v/>
      </c>
      <c r="EK27" s="136" t="str">
        <f t="shared" si="207"/>
        <v/>
      </c>
      <c r="EL27" s="140" t="str">
        <f t="shared" si="208"/>
        <v/>
      </c>
      <c r="EM27" s="429" t="str">
        <f t="shared" si="209"/>
        <v/>
      </c>
      <c r="EN27" s="141" t="str">
        <f t="shared" si="5"/>
        <v/>
      </c>
      <c r="EO27" s="141">
        <f t="shared" si="210"/>
        <v>0</v>
      </c>
      <c r="EP27" s="425" t="str">
        <f>IF(details!CA27="","",details!CA27)</f>
        <v/>
      </c>
      <c r="EQ27" s="425" t="str">
        <f>IF(details!CB27="","",details!CB27)</f>
        <v/>
      </c>
      <c r="ER27" s="425" t="str">
        <f>IF(details!CC27="","",details!CC27)</f>
        <v/>
      </c>
      <c r="ES27" s="425" t="str">
        <f>IF(details!CD27="","",details!CD27)</f>
        <v/>
      </c>
      <c r="ET27" s="425" t="str">
        <f>IF(details!CE27="","",details!CE27)</f>
        <v/>
      </c>
      <c r="EU27" s="429" t="str">
        <f t="shared" si="211"/>
        <v/>
      </c>
      <c r="EV27" s="429" t="str">
        <f t="shared" si="212"/>
        <v/>
      </c>
      <c r="EW27" s="429" t="str">
        <f t="shared" si="213"/>
        <v/>
      </c>
      <c r="EX27" s="141" t="str">
        <f t="shared" si="7"/>
        <v/>
      </c>
      <c r="EY27" s="141">
        <f t="shared" si="214"/>
        <v>0</v>
      </c>
      <c r="EZ27" s="425" t="str">
        <f>IF(details!CF27="","",details!CF27)</f>
        <v/>
      </c>
      <c r="FA27" s="425" t="str">
        <f>IF(details!CG27="","",details!CG27)</f>
        <v/>
      </c>
      <c r="FB27" s="425" t="str">
        <f>IF(details!CH27="","",details!CH27)</f>
        <v/>
      </c>
      <c r="FC27" s="425" t="str">
        <f>IF(details!CI27="","",details!CI27)</f>
        <v/>
      </c>
      <c r="FD27" s="425" t="str">
        <f>IF(details!CJ27="","",details!CJ27)</f>
        <v/>
      </c>
      <c r="FE27" s="429" t="str">
        <f t="shared" si="215"/>
        <v/>
      </c>
      <c r="FF27" s="429" t="str">
        <f t="shared" si="216"/>
        <v/>
      </c>
      <c r="FG27" s="429" t="str">
        <f t="shared" si="217"/>
        <v/>
      </c>
      <c r="FH27" s="141" t="str">
        <f t="shared" si="10"/>
        <v/>
      </c>
      <c r="FI27" s="141">
        <f t="shared" si="218"/>
        <v>0</v>
      </c>
      <c r="FJ27" s="425" t="str">
        <f>IF(details!CK27="","",details!CK27)</f>
        <v/>
      </c>
      <c r="FK27" s="425" t="str">
        <f>IF(details!CL27="","",details!CL27)</f>
        <v/>
      </c>
      <c r="FL27" s="425" t="str">
        <f>IF(details!CM27="","",details!CM27)</f>
        <v/>
      </c>
      <c r="FM27" s="425" t="str">
        <f>IF(details!CN27="","",details!CN27)</f>
        <v/>
      </c>
      <c r="FN27" s="425" t="str">
        <f>IF(details!CO27="","",details!CO27)</f>
        <v/>
      </c>
      <c r="FO27" s="429" t="str">
        <f t="shared" si="219"/>
        <v/>
      </c>
      <c r="FP27" s="429" t="str">
        <f t="shared" si="220"/>
        <v/>
      </c>
      <c r="FQ27" s="429" t="str">
        <f t="shared" si="221"/>
        <v/>
      </c>
      <c r="FR27" s="141" t="str">
        <f t="shared" si="13"/>
        <v/>
      </c>
      <c r="FS27" s="354">
        <f t="shared" si="222"/>
        <v>0</v>
      </c>
      <c r="FT27" s="361" t="str">
        <f t="shared" si="223"/>
        <v/>
      </c>
      <c r="FU27" s="422" t="str">
        <f t="shared" si="224"/>
        <v/>
      </c>
      <c r="FV27" s="422" t="str">
        <f t="shared" si="225"/>
        <v/>
      </c>
      <c r="FW27" s="422" t="str">
        <f t="shared" si="226"/>
        <v/>
      </c>
      <c r="FX27" s="422" t="str">
        <f t="shared" si="227"/>
        <v/>
      </c>
      <c r="FY27" s="422" t="str">
        <f t="shared" si="228"/>
        <v/>
      </c>
      <c r="FZ27" s="422" t="str">
        <f t="shared" si="229"/>
        <v/>
      </c>
      <c r="GA27" s="142" t="str">
        <f t="shared" si="230"/>
        <v/>
      </c>
      <c r="GB27" s="142" t="str">
        <f t="shared" si="231"/>
        <v/>
      </c>
      <c r="GC27" s="422" t="str">
        <f t="shared" si="110"/>
        <v/>
      </c>
      <c r="GD27" s="422" t="str">
        <f t="shared" si="232"/>
        <v/>
      </c>
      <c r="GE27" s="422" t="str">
        <f t="shared" si="233"/>
        <v/>
      </c>
      <c r="GF27" s="422" t="str">
        <f t="shared" si="234"/>
        <v/>
      </c>
      <c r="GG27" s="422" t="str">
        <f t="shared" si="235"/>
        <v/>
      </c>
      <c r="GH27" s="422" t="str">
        <f t="shared" si="236"/>
        <v/>
      </c>
      <c r="GI27" s="422" t="str">
        <f t="shared" si="237"/>
        <v/>
      </c>
      <c r="GJ27" s="422" t="str">
        <f t="shared" si="238"/>
        <v/>
      </c>
      <c r="GK27" s="422" t="str">
        <f t="shared" si="239"/>
        <v/>
      </c>
      <c r="GL27" s="422" t="str">
        <f t="shared" si="240"/>
        <v/>
      </c>
      <c r="GM27" s="422" t="str">
        <f t="shared" si="241"/>
        <v/>
      </c>
      <c r="GN27" s="422" t="str">
        <f t="shared" si="242"/>
        <v/>
      </c>
      <c r="GO27" s="422" t="str">
        <f t="shared" si="243"/>
        <v/>
      </c>
      <c r="GP27" s="422" t="str">
        <f t="shared" si="244"/>
        <v/>
      </c>
      <c r="GQ27" s="422" t="str">
        <f t="shared" si="245"/>
        <v/>
      </c>
      <c r="GR27" s="422" t="str">
        <f t="shared" si="246"/>
        <v/>
      </c>
      <c r="GS27" s="422" t="str">
        <f t="shared" si="247"/>
        <v/>
      </c>
      <c r="GT27" s="143" t="str">
        <f t="shared" si="248"/>
        <v/>
      </c>
      <c r="GU27" s="143" t="str">
        <f t="shared" si="249"/>
        <v/>
      </c>
      <c r="GV27" s="143" t="str">
        <f t="shared" si="250"/>
        <v/>
      </c>
      <c r="GW27" s="143" t="str">
        <f t="shared" si="251"/>
        <v/>
      </c>
      <c r="GX27" s="143" t="str">
        <f t="shared" si="252"/>
        <v/>
      </c>
      <c r="GY27" s="143" t="str">
        <f t="shared" si="253"/>
        <v/>
      </c>
      <c r="GZ27" s="353">
        <f t="shared" si="254"/>
        <v>0</v>
      </c>
      <c r="HA27" s="353">
        <f t="shared" si="255"/>
        <v>0</v>
      </c>
      <c r="HB27" s="353">
        <f t="shared" si="256"/>
        <v>32</v>
      </c>
      <c r="HC27" s="353">
        <f t="shared" si="257"/>
        <v>0</v>
      </c>
      <c r="HD27" s="426" t="str">
        <f t="shared" si="137"/>
        <v/>
      </c>
      <c r="HE27" s="362" t="str">
        <f t="shared" si="258"/>
        <v/>
      </c>
      <c r="HF27" s="362" t="str">
        <f t="shared" si="259"/>
        <v/>
      </c>
      <c r="HG27" s="363" t="str">
        <f t="shared" si="260"/>
        <v/>
      </c>
      <c r="HH27" s="399" t="str">
        <f t="shared" si="261"/>
        <v/>
      </c>
      <c r="HI27" s="400" t="str">
        <f t="shared" si="142"/>
        <v/>
      </c>
      <c r="HJ27" s="136" t="str">
        <f t="shared" si="143"/>
        <v/>
      </c>
      <c r="HK27" s="358" t="str">
        <f>details!EP27</f>
        <v/>
      </c>
      <c r="HL27" s="227" t="str">
        <f>details!EQ27</f>
        <v/>
      </c>
      <c r="HM27" s="406" t="str">
        <f t="shared" si="262"/>
        <v/>
      </c>
      <c r="HN27" s="233" t="str">
        <f>IF(details!CP27="","",details!CP27)</f>
        <v/>
      </c>
      <c r="HS27" s="688" t="str">
        <f>'result aggregate'!O115</f>
        <v>mRrh.kZrk izfr'kr</v>
      </c>
      <c r="HT27" s="689">
        <f>'result aggregate'!P115</f>
        <v>100</v>
      </c>
      <c r="HU27" s="689" t="str">
        <f>'result aggregate'!Q115</f>
        <v/>
      </c>
      <c r="HV27" s="689">
        <f>'result aggregate'!R115</f>
        <v>100</v>
      </c>
      <c r="HW27" s="689" t="str">
        <f>'result aggregate'!S115</f>
        <v/>
      </c>
      <c r="HX27" s="689">
        <f>'result aggregate'!T115</f>
        <v>57.142857142857139</v>
      </c>
      <c r="HY27" s="689" t="str">
        <f>'result aggregate'!U115</f>
        <v/>
      </c>
      <c r="HZ27" s="689">
        <f>'result aggregate'!V115</f>
        <v>50</v>
      </c>
      <c r="IA27" s="689">
        <f>'result aggregate'!W115</f>
        <v>50</v>
      </c>
      <c r="IB27" s="689" t="str">
        <f>'result aggregate'!X115</f>
        <v/>
      </c>
      <c r="IC27" s="689" t="str">
        <f>'result aggregate'!Y115</f>
        <v/>
      </c>
      <c r="ID27" s="689" t="str">
        <f>'result aggregate'!Z115</f>
        <v/>
      </c>
      <c r="IE27" s="689" t="str">
        <f>'result aggregate'!AA115</f>
        <v/>
      </c>
      <c r="IF27" s="690">
        <f>'result aggregate'!AB115</f>
        <v>60</v>
      </c>
    </row>
    <row r="28" spans="1:263" s="20" customFormat="1" ht="14" customHeight="1" thickTop="1">
      <c r="A28" s="231">
        <f>IF(details!A28="","",details!A28)</f>
        <v>22</v>
      </c>
      <c r="B28" s="425" t="str">
        <f>IF(details!B28="","",details!B28)</f>
        <v/>
      </c>
      <c r="C28" s="425" t="str">
        <f>IF(details!C28="","",details!C28)</f>
        <v/>
      </c>
      <c r="D28" s="136" t="str">
        <f>IF(details!D28="","",details!D28)</f>
        <v/>
      </c>
      <c r="E28" s="136" t="str">
        <f>IF(details!E28="","",details!E28)</f>
        <v/>
      </c>
      <c r="F28" s="425" t="str">
        <f>IF(details!F28="","",details!F28)</f>
        <v/>
      </c>
      <c r="G28" s="698" t="str">
        <f>IF(details!G28="","",details!G28)</f>
        <v/>
      </c>
      <c r="H28" s="698" t="str">
        <f>IF(details!H28="","",details!H28)</f>
        <v/>
      </c>
      <c r="I28" s="220" t="str">
        <f>IF(details!CQ28="","",details!CQ28)</f>
        <v/>
      </c>
      <c r="J28" s="137" t="str">
        <f>IF(details!J28="","",details!J28)</f>
        <v/>
      </c>
      <c r="K28" s="137" t="str">
        <f>IF(details!K28="","",details!K28)</f>
        <v/>
      </c>
      <c r="L28" s="137" t="str">
        <f>IF(details!L28="","",details!L28)</f>
        <v/>
      </c>
      <c r="M28" s="425" t="str">
        <f>IF(details!R28="","",details!R28)</f>
        <v/>
      </c>
      <c r="N28" s="425" t="str">
        <f>IF(details!S28="","",details!S28)</f>
        <v/>
      </c>
      <c r="O28" s="425" t="str">
        <f t="shared" si="151"/>
        <v/>
      </c>
      <c r="P28" s="425" t="str">
        <f>IF(details!T28="","",details!T28)</f>
        <v/>
      </c>
      <c r="Q28" s="425" t="str">
        <f>IF(details!U28="","",details!U28)</f>
        <v/>
      </c>
      <c r="R28" s="425" t="str">
        <f t="shared" si="152"/>
        <v/>
      </c>
      <c r="S28" s="425" t="str">
        <f>IF(details!V28="","",details!V28)</f>
        <v/>
      </c>
      <c r="T28" s="425" t="str">
        <f>IF(details!W28="","",details!W28)</f>
        <v/>
      </c>
      <c r="U28" s="425" t="str">
        <f t="shared" si="153"/>
        <v/>
      </c>
      <c r="V28" s="138" t="str">
        <f t="shared" si="154"/>
        <v/>
      </c>
      <c r="W28" s="425" t="str">
        <f>IF(details!X28="","",details!X28)</f>
        <v/>
      </c>
      <c r="X28" s="425" t="str">
        <f>IF(details!Y28="","",details!Y28)</f>
        <v/>
      </c>
      <c r="Y28" s="138" t="str">
        <f t="shared" si="155"/>
        <v/>
      </c>
      <c r="Z28" s="139" t="str">
        <f t="shared" si="28"/>
        <v/>
      </c>
      <c r="AA28" s="425" t="str">
        <f>IF(details!Z28="","",details!Z28)</f>
        <v/>
      </c>
      <c r="AB28" s="425" t="str">
        <f>IF(details!AA28="","",details!AA28)</f>
        <v/>
      </c>
      <c r="AC28" s="428" t="str">
        <f t="shared" si="156"/>
        <v/>
      </c>
      <c r="AD28" s="136" t="str">
        <f t="shared" si="157"/>
        <v/>
      </c>
      <c r="AE28" s="140" t="str">
        <f t="shared" si="158"/>
        <v/>
      </c>
      <c r="AF28" s="429" t="str">
        <f t="shared" si="159"/>
        <v/>
      </c>
      <c r="AG28" s="141" t="str">
        <f t="shared" si="0"/>
        <v/>
      </c>
      <c r="AH28" s="141">
        <f t="shared" si="160"/>
        <v>0</v>
      </c>
      <c r="AI28" s="425" t="str">
        <f>IF(details!AB28="","",details!AB28)</f>
        <v/>
      </c>
      <c r="AJ28" s="425" t="str">
        <f>IF(details!AC28="","",details!AC28)</f>
        <v/>
      </c>
      <c r="AK28" s="425" t="str">
        <f t="shared" si="161"/>
        <v/>
      </c>
      <c r="AL28" s="425" t="str">
        <f>IF(details!AD28="","",details!AD28)</f>
        <v/>
      </c>
      <c r="AM28" s="425" t="str">
        <f>IF(details!AE28="","",details!AE28)</f>
        <v/>
      </c>
      <c r="AN28" s="425" t="str">
        <f t="shared" si="162"/>
        <v/>
      </c>
      <c r="AO28" s="425" t="str">
        <f>IF(details!AF28="","",details!AF28)</f>
        <v/>
      </c>
      <c r="AP28" s="425" t="str">
        <f>IF(details!AG28="","",details!AG28)</f>
        <v/>
      </c>
      <c r="AQ28" s="425" t="str">
        <f t="shared" si="163"/>
        <v/>
      </c>
      <c r="AR28" s="138" t="str">
        <f t="shared" si="164"/>
        <v/>
      </c>
      <c r="AS28" s="425" t="str">
        <f>IF(details!AH28="","",details!AH28)</f>
        <v/>
      </c>
      <c r="AT28" s="425" t="str">
        <f>IF(details!AI28="","",details!AI28)</f>
        <v/>
      </c>
      <c r="AU28" s="138" t="str">
        <f t="shared" si="165"/>
        <v/>
      </c>
      <c r="AV28" s="139" t="str">
        <f t="shared" si="39"/>
        <v/>
      </c>
      <c r="AW28" s="425" t="str">
        <f>IF(details!AJ28="","",details!AJ28)</f>
        <v/>
      </c>
      <c r="AX28" s="425" t="str">
        <f>IF(details!AK28="","",details!AK28)</f>
        <v/>
      </c>
      <c r="AY28" s="428" t="str">
        <f t="shared" si="166"/>
        <v/>
      </c>
      <c r="AZ28" s="136" t="str">
        <f t="shared" si="167"/>
        <v/>
      </c>
      <c r="BA28" s="140" t="str">
        <f t="shared" si="168"/>
        <v/>
      </c>
      <c r="BB28" s="429" t="str">
        <f t="shared" si="169"/>
        <v/>
      </c>
      <c r="BC28" s="141" t="str">
        <f t="shared" si="1"/>
        <v/>
      </c>
      <c r="BD28" s="141">
        <f t="shared" si="170"/>
        <v>0</v>
      </c>
      <c r="BE28" s="123" t="str">
        <f>IF(D28="","",details!AL28)</f>
        <v/>
      </c>
      <c r="BF28" s="425" t="str">
        <f>IF(details!AM28="","",details!AM28)</f>
        <v/>
      </c>
      <c r="BG28" s="425" t="str">
        <f>IF(details!AN28="","",details!AN28)</f>
        <v/>
      </c>
      <c r="BH28" s="425" t="str">
        <f t="shared" si="171"/>
        <v/>
      </c>
      <c r="BI28" s="425" t="str">
        <f>IF(details!AO28="","",details!AO28)</f>
        <v/>
      </c>
      <c r="BJ28" s="425" t="str">
        <f>IF(details!AP28="","",details!AP28)</f>
        <v/>
      </c>
      <c r="BK28" s="425" t="str">
        <f t="shared" si="172"/>
        <v/>
      </c>
      <c r="BL28" s="425" t="str">
        <f>IF(details!AQ28="","",details!AQ28)</f>
        <v/>
      </c>
      <c r="BM28" s="425" t="str">
        <f>IF(details!AR28="","",details!AR28)</f>
        <v/>
      </c>
      <c r="BN28" s="425" t="str">
        <f t="shared" si="173"/>
        <v/>
      </c>
      <c r="BO28" s="138" t="str">
        <f t="shared" si="174"/>
        <v/>
      </c>
      <c r="BP28" s="425" t="str">
        <f>IF(details!AS28="","",details!AS28)</f>
        <v/>
      </c>
      <c r="BQ28" s="425" t="str">
        <f>IF(details!AT28="","",details!AT28)</f>
        <v/>
      </c>
      <c r="BR28" s="138" t="str">
        <f t="shared" si="175"/>
        <v/>
      </c>
      <c r="BS28" s="139" t="str">
        <f t="shared" si="50"/>
        <v/>
      </c>
      <c r="BT28" s="425" t="str">
        <f>IF(details!AU28="","",details!AU28)</f>
        <v/>
      </c>
      <c r="BU28" s="425" t="str">
        <f>IF(details!AV28="","",details!AV28)</f>
        <v/>
      </c>
      <c r="BV28" s="428" t="str">
        <f t="shared" si="176"/>
        <v/>
      </c>
      <c r="BW28" s="136" t="str">
        <f t="shared" si="177"/>
        <v/>
      </c>
      <c r="BX28" s="140" t="str">
        <f t="shared" si="178"/>
        <v/>
      </c>
      <c r="BY28" s="429" t="str">
        <f t="shared" si="179"/>
        <v/>
      </c>
      <c r="BZ28" s="141" t="str">
        <f t="shared" si="2"/>
        <v/>
      </c>
      <c r="CA28" s="141">
        <f t="shared" si="180"/>
        <v>0</v>
      </c>
      <c r="CB28" s="425" t="str">
        <f>IF(details!AW28="","",details!AW28)</f>
        <v/>
      </c>
      <c r="CC28" s="425" t="str">
        <f>IF(details!AX28="","",details!AX28)</f>
        <v/>
      </c>
      <c r="CD28" s="425" t="str">
        <f t="shared" si="181"/>
        <v/>
      </c>
      <c r="CE28" s="425" t="str">
        <f>IF(details!AY28="","",details!AY28)</f>
        <v/>
      </c>
      <c r="CF28" s="425" t="str">
        <f>IF(details!AZ28="","",details!AZ28)</f>
        <v/>
      </c>
      <c r="CG28" s="425" t="str">
        <f t="shared" si="182"/>
        <v/>
      </c>
      <c r="CH28" s="425" t="str">
        <f>IF(details!BA28="","",details!BA28)</f>
        <v/>
      </c>
      <c r="CI28" s="425" t="str">
        <f>IF(details!BB28="","",details!BB28)</f>
        <v/>
      </c>
      <c r="CJ28" s="425" t="str">
        <f t="shared" si="183"/>
        <v/>
      </c>
      <c r="CK28" s="138" t="str">
        <f t="shared" si="184"/>
        <v/>
      </c>
      <c r="CL28" s="425" t="str">
        <f>IF(details!BC28="","",details!BC28)</f>
        <v/>
      </c>
      <c r="CM28" s="425" t="str">
        <f>IF(details!BD28="","",details!BD28)</f>
        <v/>
      </c>
      <c r="CN28" s="138" t="str">
        <f t="shared" si="185"/>
        <v/>
      </c>
      <c r="CO28" s="139" t="str">
        <f t="shared" si="61"/>
        <v/>
      </c>
      <c r="CP28" s="425" t="str">
        <f>IF(details!BE28="","",details!BE28)</f>
        <v/>
      </c>
      <c r="CQ28" s="425" t="str">
        <f>IF(details!BF28="","",details!BF28)</f>
        <v/>
      </c>
      <c r="CR28" s="428" t="str">
        <f t="shared" si="186"/>
        <v/>
      </c>
      <c r="CS28" s="136" t="str">
        <f t="shared" si="187"/>
        <v/>
      </c>
      <c r="CT28" s="140" t="str">
        <f t="shared" si="188"/>
        <v/>
      </c>
      <c r="CU28" s="429" t="str">
        <f t="shared" si="189"/>
        <v/>
      </c>
      <c r="CV28" s="141" t="str">
        <f t="shared" si="3"/>
        <v/>
      </c>
      <c r="CW28" s="141">
        <f t="shared" si="190"/>
        <v>0</v>
      </c>
      <c r="CX28" s="425" t="str">
        <f>IF(details!BG28="","",details!BG28)</f>
        <v/>
      </c>
      <c r="CY28" s="425" t="str">
        <f>IF(details!BH28="","",details!BH28)</f>
        <v/>
      </c>
      <c r="CZ28" s="425" t="str">
        <f t="shared" si="191"/>
        <v/>
      </c>
      <c r="DA28" s="425" t="str">
        <f>IF(details!BI28="","",details!BI28)</f>
        <v/>
      </c>
      <c r="DB28" s="425" t="str">
        <f>IF(details!BJ28="","",details!BJ28)</f>
        <v/>
      </c>
      <c r="DC28" s="425" t="str">
        <f t="shared" si="192"/>
        <v/>
      </c>
      <c r="DD28" s="425" t="str">
        <f>IF(details!BK28="","",details!BK28)</f>
        <v/>
      </c>
      <c r="DE28" s="425" t="str">
        <f>IF(details!BL28="","",details!BL28)</f>
        <v/>
      </c>
      <c r="DF28" s="425" t="str">
        <f t="shared" si="193"/>
        <v/>
      </c>
      <c r="DG28" s="138" t="str">
        <f t="shared" si="194"/>
        <v/>
      </c>
      <c r="DH28" s="425" t="str">
        <f>IF(details!BM28="","",details!BM28)</f>
        <v/>
      </c>
      <c r="DI28" s="425" t="str">
        <f>IF(details!BN28="","",details!BN28)</f>
        <v/>
      </c>
      <c r="DJ28" s="138" t="str">
        <f t="shared" si="195"/>
        <v/>
      </c>
      <c r="DK28" s="139" t="str">
        <f t="shared" si="72"/>
        <v/>
      </c>
      <c r="DL28" s="425" t="str">
        <f>IF(details!BO28="","",details!BO28)</f>
        <v/>
      </c>
      <c r="DM28" s="425" t="str">
        <f>IF(details!BP28="","",details!BP28)</f>
        <v/>
      </c>
      <c r="DN28" s="428" t="str">
        <f t="shared" si="196"/>
        <v/>
      </c>
      <c r="DO28" s="136" t="str">
        <f t="shared" si="197"/>
        <v/>
      </c>
      <c r="DP28" s="140" t="str">
        <f t="shared" si="198"/>
        <v/>
      </c>
      <c r="DQ28" s="429" t="str">
        <f t="shared" si="199"/>
        <v/>
      </c>
      <c r="DR28" s="141" t="str">
        <f t="shared" si="4"/>
        <v/>
      </c>
      <c r="DS28" s="141">
        <f t="shared" si="200"/>
        <v>0</v>
      </c>
      <c r="DT28" s="425" t="str">
        <f>IF(details!BQ28="","",details!BQ28)</f>
        <v/>
      </c>
      <c r="DU28" s="425" t="str">
        <f>IF(details!BR28="","",details!BR28)</f>
        <v/>
      </c>
      <c r="DV28" s="425" t="str">
        <f t="shared" si="201"/>
        <v/>
      </c>
      <c r="DW28" s="425" t="str">
        <f>IF(details!BS28="","",details!BS28)</f>
        <v/>
      </c>
      <c r="DX28" s="425" t="str">
        <f>IF(details!BT28="","",details!BT28)</f>
        <v/>
      </c>
      <c r="DY28" s="425" t="str">
        <f t="shared" si="202"/>
        <v/>
      </c>
      <c r="DZ28" s="425" t="str">
        <f>IF(details!BU28="","",details!BU28)</f>
        <v/>
      </c>
      <c r="EA28" s="425" t="str">
        <f>IF(details!BV28="","",details!BV28)</f>
        <v/>
      </c>
      <c r="EB28" s="425" t="str">
        <f t="shared" si="203"/>
        <v/>
      </c>
      <c r="EC28" s="138" t="str">
        <f t="shared" si="204"/>
        <v/>
      </c>
      <c r="ED28" s="425" t="str">
        <f>IF(details!BW28="","",details!BW28)</f>
        <v/>
      </c>
      <c r="EE28" s="425" t="str">
        <f>IF(details!BX28="","",details!BX28)</f>
        <v/>
      </c>
      <c r="EF28" s="138" t="str">
        <f t="shared" si="205"/>
        <v/>
      </c>
      <c r="EG28" s="139" t="str">
        <f t="shared" si="83"/>
        <v/>
      </c>
      <c r="EH28" s="425" t="str">
        <f>IF(details!BY28="","",details!BY28)</f>
        <v/>
      </c>
      <c r="EI28" s="425" t="str">
        <f>IF(details!BZ28="","",details!BZ28)</f>
        <v/>
      </c>
      <c r="EJ28" s="428" t="str">
        <f t="shared" si="206"/>
        <v/>
      </c>
      <c r="EK28" s="136" t="str">
        <f t="shared" si="207"/>
        <v/>
      </c>
      <c r="EL28" s="140" t="str">
        <f t="shared" si="208"/>
        <v/>
      </c>
      <c r="EM28" s="429" t="str">
        <f t="shared" si="209"/>
        <v/>
      </c>
      <c r="EN28" s="141" t="str">
        <f t="shared" si="5"/>
        <v/>
      </c>
      <c r="EO28" s="141">
        <f t="shared" si="210"/>
        <v>0</v>
      </c>
      <c r="EP28" s="425" t="str">
        <f>IF(details!CA28="","",details!CA28)</f>
        <v/>
      </c>
      <c r="EQ28" s="425" t="str">
        <f>IF(details!CB28="","",details!CB28)</f>
        <v/>
      </c>
      <c r="ER28" s="425" t="str">
        <f>IF(details!CC28="","",details!CC28)</f>
        <v/>
      </c>
      <c r="ES28" s="425" t="str">
        <f>IF(details!CD28="","",details!CD28)</f>
        <v/>
      </c>
      <c r="ET28" s="425" t="str">
        <f>IF(details!CE28="","",details!CE28)</f>
        <v/>
      </c>
      <c r="EU28" s="429" t="str">
        <f t="shared" si="211"/>
        <v/>
      </c>
      <c r="EV28" s="429" t="str">
        <f t="shared" si="212"/>
        <v/>
      </c>
      <c r="EW28" s="429" t="str">
        <f t="shared" si="213"/>
        <v/>
      </c>
      <c r="EX28" s="141" t="str">
        <f t="shared" si="7"/>
        <v/>
      </c>
      <c r="EY28" s="141">
        <f t="shared" si="214"/>
        <v>0</v>
      </c>
      <c r="EZ28" s="425" t="str">
        <f>IF(details!CF28="","",details!CF28)</f>
        <v/>
      </c>
      <c r="FA28" s="425" t="str">
        <f>IF(details!CG28="","",details!CG28)</f>
        <v/>
      </c>
      <c r="FB28" s="425" t="str">
        <f>IF(details!CH28="","",details!CH28)</f>
        <v/>
      </c>
      <c r="FC28" s="425" t="str">
        <f>IF(details!CI28="","",details!CI28)</f>
        <v/>
      </c>
      <c r="FD28" s="425" t="str">
        <f>IF(details!CJ28="","",details!CJ28)</f>
        <v/>
      </c>
      <c r="FE28" s="429" t="str">
        <f t="shared" si="215"/>
        <v/>
      </c>
      <c r="FF28" s="429" t="str">
        <f t="shared" si="216"/>
        <v/>
      </c>
      <c r="FG28" s="429" t="str">
        <f t="shared" si="217"/>
        <v/>
      </c>
      <c r="FH28" s="141" t="str">
        <f t="shared" si="10"/>
        <v/>
      </c>
      <c r="FI28" s="141">
        <f t="shared" si="218"/>
        <v>0</v>
      </c>
      <c r="FJ28" s="425" t="str">
        <f>IF(details!CK28="","",details!CK28)</f>
        <v/>
      </c>
      <c r="FK28" s="425" t="str">
        <f>IF(details!CL28="","",details!CL28)</f>
        <v/>
      </c>
      <c r="FL28" s="425" t="str">
        <f>IF(details!CM28="","",details!CM28)</f>
        <v/>
      </c>
      <c r="FM28" s="425" t="str">
        <f>IF(details!CN28="","",details!CN28)</f>
        <v/>
      </c>
      <c r="FN28" s="425" t="str">
        <f>IF(details!CO28="","",details!CO28)</f>
        <v/>
      </c>
      <c r="FO28" s="429" t="str">
        <f t="shared" si="219"/>
        <v/>
      </c>
      <c r="FP28" s="429" t="str">
        <f t="shared" si="220"/>
        <v/>
      </c>
      <c r="FQ28" s="429" t="str">
        <f t="shared" si="221"/>
        <v/>
      </c>
      <c r="FR28" s="141" t="str">
        <f t="shared" si="13"/>
        <v/>
      </c>
      <c r="FS28" s="354">
        <f t="shared" si="222"/>
        <v>0</v>
      </c>
      <c r="FT28" s="361" t="str">
        <f t="shared" si="223"/>
        <v/>
      </c>
      <c r="FU28" s="422" t="str">
        <f t="shared" si="224"/>
        <v/>
      </c>
      <c r="FV28" s="422" t="str">
        <f t="shared" si="225"/>
        <v/>
      </c>
      <c r="FW28" s="422" t="str">
        <f t="shared" si="226"/>
        <v/>
      </c>
      <c r="FX28" s="422" t="str">
        <f t="shared" si="227"/>
        <v/>
      </c>
      <c r="FY28" s="422" t="str">
        <f t="shared" si="228"/>
        <v/>
      </c>
      <c r="FZ28" s="422" t="str">
        <f t="shared" si="229"/>
        <v/>
      </c>
      <c r="GA28" s="142" t="str">
        <f t="shared" si="230"/>
        <v/>
      </c>
      <c r="GB28" s="142" t="str">
        <f t="shared" si="231"/>
        <v/>
      </c>
      <c r="GC28" s="422" t="str">
        <f t="shared" si="110"/>
        <v/>
      </c>
      <c r="GD28" s="422" t="str">
        <f t="shared" si="232"/>
        <v/>
      </c>
      <c r="GE28" s="422" t="str">
        <f t="shared" si="233"/>
        <v/>
      </c>
      <c r="GF28" s="422" t="str">
        <f t="shared" si="234"/>
        <v/>
      </c>
      <c r="GG28" s="422" t="str">
        <f t="shared" si="235"/>
        <v/>
      </c>
      <c r="GH28" s="422" t="str">
        <f t="shared" si="236"/>
        <v/>
      </c>
      <c r="GI28" s="422" t="str">
        <f t="shared" si="237"/>
        <v/>
      </c>
      <c r="GJ28" s="422" t="str">
        <f t="shared" si="238"/>
        <v/>
      </c>
      <c r="GK28" s="422" t="str">
        <f t="shared" si="239"/>
        <v/>
      </c>
      <c r="GL28" s="422" t="str">
        <f t="shared" si="240"/>
        <v/>
      </c>
      <c r="GM28" s="422" t="str">
        <f t="shared" si="241"/>
        <v/>
      </c>
      <c r="GN28" s="422" t="str">
        <f t="shared" si="242"/>
        <v/>
      </c>
      <c r="GO28" s="422" t="str">
        <f t="shared" si="243"/>
        <v/>
      </c>
      <c r="GP28" s="422" t="str">
        <f t="shared" si="244"/>
        <v/>
      </c>
      <c r="GQ28" s="422" t="str">
        <f t="shared" si="245"/>
        <v/>
      </c>
      <c r="GR28" s="422" t="str">
        <f t="shared" si="246"/>
        <v/>
      </c>
      <c r="GS28" s="422" t="str">
        <f t="shared" si="247"/>
        <v/>
      </c>
      <c r="GT28" s="143" t="str">
        <f t="shared" si="248"/>
        <v/>
      </c>
      <c r="GU28" s="143" t="str">
        <f t="shared" si="249"/>
        <v/>
      </c>
      <c r="GV28" s="143" t="str">
        <f t="shared" si="250"/>
        <v/>
      </c>
      <c r="GW28" s="143" t="str">
        <f t="shared" si="251"/>
        <v/>
      </c>
      <c r="GX28" s="143" t="str">
        <f t="shared" si="252"/>
        <v/>
      </c>
      <c r="GY28" s="143" t="str">
        <f t="shared" si="253"/>
        <v/>
      </c>
      <c r="GZ28" s="353">
        <f t="shared" si="254"/>
        <v>0</v>
      </c>
      <c r="HA28" s="353">
        <f t="shared" si="255"/>
        <v>0</v>
      </c>
      <c r="HB28" s="353">
        <f t="shared" si="256"/>
        <v>32</v>
      </c>
      <c r="HC28" s="353">
        <f t="shared" si="257"/>
        <v>0</v>
      </c>
      <c r="HD28" s="426" t="str">
        <f t="shared" si="137"/>
        <v/>
      </c>
      <c r="HE28" s="362" t="str">
        <f t="shared" si="258"/>
        <v/>
      </c>
      <c r="HF28" s="362" t="str">
        <f t="shared" si="259"/>
        <v/>
      </c>
      <c r="HG28" s="363" t="str">
        <f t="shared" si="260"/>
        <v/>
      </c>
      <c r="HH28" s="399" t="str">
        <f t="shared" si="261"/>
        <v/>
      </c>
      <c r="HI28" s="400" t="str">
        <f t="shared" si="142"/>
        <v/>
      </c>
      <c r="HJ28" s="136" t="str">
        <f t="shared" si="143"/>
        <v/>
      </c>
      <c r="HK28" s="358" t="str">
        <f>details!EP28</f>
        <v/>
      </c>
      <c r="HL28" s="227" t="str">
        <f>details!EQ28</f>
        <v/>
      </c>
      <c r="HM28" s="406" t="str">
        <f t="shared" si="262"/>
        <v/>
      </c>
      <c r="HN28" s="233" t="str">
        <f>IF(details!CP28="","",details!CP28)</f>
        <v/>
      </c>
      <c r="HS28" s="679"/>
      <c r="HT28" s="679"/>
    </row>
    <row r="29" spans="1:263" s="20" customFormat="1" ht="14" customHeight="1">
      <c r="A29" s="231">
        <f>IF(details!A29="","",details!A29)</f>
        <v>23</v>
      </c>
      <c r="B29" s="425" t="str">
        <f>IF(details!B29="","",details!B29)</f>
        <v/>
      </c>
      <c r="C29" s="425" t="str">
        <f>IF(details!C29="","",details!C29)</f>
        <v/>
      </c>
      <c r="D29" s="136" t="str">
        <f>IF(details!D29="","",details!D29)</f>
        <v/>
      </c>
      <c r="E29" s="136" t="str">
        <f>IF(details!E29="","",details!E29)</f>
        <v/>
      </c>
      <c r="F29" s="425" t="str">
        <f>IF(details!F29="","",details!F29)</f>
        <v/>
      </c>
      <c r="G29" s="698" t="str">
        <f>IF(details!G29="","",details!G29)</f>
        <v/>
      </c>
      <c r="H29" s="698" t="str">
        <f>IF(details!H29="","",details!H29)</f>
        <v/>
      </c>
      <c r="I29" s="220" t="str">
        <f>IF(details!CQ29="","",details!CQ29)</f>
        <v/>
      </c>
      <c r="J29" s="137" t="str">
        <f>IF(details!J29="","",details!J29)</f>
        <v/>
      </c>
      <c r="K29" s="137" t="str">
        <f>IF(details!K29="","",details!K29)</f>
        <v/>
      </c>
      <c r="L29" s="137" t="str">
        <f>IF(details!L29="","",details!L29)</f>
        <v/>
      </c>
      <c r="M29" s="425" t="str">
        <f>IF(details!R29="","",details!R29)</f>
        <v/>
      </c>
      <c r="N29" s="425" t="str">
        <f>IF(details!S29="","",details!S29)</f>
        <v/>
      </c>
      <c r="O29" s="425" t="str">
        <f t="shared" si="151"/>
        <v/>
      </c>
      <c r="P29" s="425" t="str">
        <f>IF(details!T29="","",details!T29)</f>
        <v/>
      </c>
      <c r="Q29" s="425" t="str">
        <f>IF(details!U29="","",details!U29)</f>
        <v/>
      </c>
      <c r="R29" s="425" t="str">
        <f t="shared" si="152"/>
        <v/>
      </c>
      <c r="S29" s="425" t="str">
        <f>IF(details!V29="","",details!V29)</f>
        <v/>
      </c>
      <c r="T29" s="425" t="str">
        <f>IF(details!W29="","",details!W29)</f>
        <v/>
      </c>
      <c r="U29" s="425" t="str">
        <f t="shared" si="153"/>
        <v/>
      </c>
      <c r="V29" s="138" t="str">
        <f t="shared" si="154"/>
        <v/>
      </c>
      <c r="W29" s="425" t="str">
        <f>IF(details!X29="","",details!X29)</f>
        <v/>
      </c>
      <c r="X29" s="425" t="str">
        <f>IF(details!Y29="","",details!Y29)</f>
        <v/>
      </c>
      <c r="Y29" s="138" t="str">
        <f t="shared" si="155"/>
        <v/>
      </c>
      <c r="Z29" s="139" t="str">
        <f t="shared" si="28"/>
        <v/>
      </c>
      <c r="AA29" s="425" t="str">
        <f>IF(details!Z29="","",details!Z29)</f>
        <v/>
      </c>
      <c r="AB29" s="425" t="str">
        <f>IF(details!AA29="","",details!AA29)</f>
        <v/>
      </c>
      <c r="AC29" s="428" t="str">
        <f t="shared" si="156"/>
        <v/>
      </c>
      <c r="AD29" s="136" t="str">
        <f t="shared" si="157"/>
        <v/>
      </c>
      <c r="AE29" s="140" t="str">
        <f t="shared" si="158"/>
        <v/>
      </c>
      <c r="AF29" s="429" t="str">
        <f t="shared" si="159"/>
        <v/>
      </c>
      <c r="AG29" s="141" t="str">
        <f t="shared" si="0"/>
        <v/>
      </c>
      <c r="AH29" s="141">
        <f t="shared" si="160"/>
        <v>0</v>
      </c>
      <c r="AI29" s="425" t="str">
        <f>IF(details!AB29="","",details!AB29)</f>
        <v/>
      </c>
      <c r="AJ29" s="425" t="str">
        <f>IF(details!AC29="","",details!AC29)</f>
        <v/>
      </c>
      <c r="AK29" s="425" t="str">
        <f t="shared" si="161"/>
        <v/>
      </c>
      <c r="AL29" s="425" t="str">
        <f>IF(details!AD29="","",details!AD29)</f>
        <v/>
      </c>
      <c r="AM29" s="425" t="str">
        <f>IF(details!AE29="","",details!AE29)</f>
        <v/>
      </c>
      <c r="AN29" s="425" t="str">
        <f t="shared" si="162"/>
        <v/>
      </c>
      <c r="AO29" s="425" t="str">
        <f>IF(details!AF29="","",details!AF29)</f>
        <v/>
      </c>
      <c r="AP29" s="425" t="str">
        <f>IF(details!AG29="","",details!AG29)</f>
        <v/>
      </c>
      <c r="AQ29" s="425" t="str">
        <f t="shared" si="163"/>
        <v/>
      </c>
      <c r="AR29" s="138" t="str">
        <f t="shared" si="164"/>
        <v/>
      </c>
      <c r="AS29" s="425" t="str">
        <f>IF(details!AH29="","",details!AH29)</f>
        <v/>
      </c>
      <c r="AT29" s="425" t="str">
        <f>IF(details!AI29="","",details!AI29)</f>
        <v/>
      </c>
      <c r="AU29" s="138" t="str">
        <f t="shared" si="165"/>
        <v/>
      </c>
      <c r="AV29" s="139" t="str">
        <f t="shared" si="39"/>
        <v/>
      </c>
      <c r="AW29" s="425" t="str">
        <f>IF(details!AJ29="","",details!AJ29)</f>
        <v/>
      </c>
      <c r="AX29" s="425" t="str">
        <f>IF(details!AK29="","",details!AK29)</f>
        <v/>
      </c>
      <c r="AY29" s="428" t="str">
        <f t="shared" si="166"/>
        <v/>
      </c>
      <c r="AZ29" s="136" t="str">
        <f t="shared" si="167"/>
        <v/>
      </c>
      <c r="BA29" s="140" t="str">
        <f t="shared" si="168"/>
        <v/>
      </c>
      <c r="BB29" s="429" t="str">
        <f t="shared" si="169"/>
        <v/>
      </c>
      <c r="BC29" s="141" t="str">
        <f t="shared" si="1"/>
        <v/>
      </c>
      <c r="BD29" s="141">
        <f t="shared" si="170"/>
        <v>0</v>
      </c>
      <c r="BE29" s="123" t="str">
        <f>IF(D29="","",details!AL29)</f>
        <v/>
      </c>
      <c r="BF29" s="425" t="str">
        <f>IF(details!AM29="","",details!AM29)</f>
        <v/>
      </c>
      <c r="BG29" s="425" t="str">
        <f>IF(details!AN29="","",details!AN29)</f>
        <v/>
      </c>
      <c r="BH29" s="425" t="str">
        <f t="shared" si="171"/>
        <v/>
      </c>
      <c r="BI29" s="425" t="str">
        <f>IF(details!AO29="","",details!AO29)</f>
        <v/>
      </c>
      <c r="BJ29" s="425" t="str">
        <f>IF(details!AP29="","",details!AP29)</f>
        <v/>
      </c>
      <c r="BK29" s="425" t="str">
        <f t="shared" si="172"/>
        <v/>
      </c>
      <c r="BL29" s="425" t="str">
        <f>IF(details!AQ29="","",details!AQ29)</f>
        <v/>
      </c>
      <c r="BM29" s="425" t="str">
        <f>IF(details!AR29="","",details!AR29)</f>
        <v/>
      </c>
      <c r="BN29" s="425" t="str">
        <f t="shared" si="173"/>
        <v/>
      </c>
      <c r="BO29" s="138" t="str">
        <f t="shared" si="174"/>
        <v/>
      </c>
      <c r="BP29" s="425" t="str">
        <f>IF(details!AS29="","",details!AS29)</f>
        <v/>
      </c>
      <c r="BQ29" s="425" t="str">
        <f>IF(details!AT29="","",details!AT29)</f>
        <v/>
      </c>
      <c r="BR29" s="138" t="str">
        <f t="shared" si="175"/>
        <v/>
      </c>
      <c r="BS29" s="139" t="str">
        <f t="shared" si="50"/>
        <v/>
      </c>
      <c r="BT29" s="425" t="str">
        <f>IF(details!AU29="","",details!AU29)</f>
        <v/>
      </c>
      <c r="BU29" s="425" t="str">
        <f>IF(details!AV29="","",details!AV29)</f>
        <v/>
      </c>
      <c r="BV29" s="428" t="str">
        <f t="shared" si="176"/>
        <v/>
      </c>
      <c r="BW29" s="136" t="str">
        <f t="shared" si="177"/>
        <v/>
      </c>
      <c r="BX29" s="140" t="str">
        <f t="shared" si="178"/>
        <v/>
      </c>
      <c r="BY29" s="429" t="str">
        <f t="shared" si="179"/>
        <v/>
      </c>
      <c r="BZ29" s="141" t="str">
        <f t="shared" si="2"/>
        <v/>
      </c>
      <c r="CA29" s="141">
        <f t="shared" si="180"/>
        <v>0</v>
      </c>
      <c r="CB29" s="425" t="str">
        <f>IF(details!AW29="","",details!AW29)</f>
        <v/>
      </c>
      <c r="CC29" s="425" t="str">
        <f>IF(details!AX29="","",details!AX29)</f>
        <v/>
      </c>
      <c r="CD29" s="425" t="str">
        <f t="shared" si="181"/>
        <v/>
      </c>
      <c r="CE29" s="425" t="str">
        <f>IF(details!AY29="","",details!AY29)</f>
        <v/>
      </c>
      <c r="CF29" s="425" t="str">
        <f>IF(details!AZ29="","",details!AZ29)</f>
        <v/>
      </c>
      <c r="CG29" s="425" t="str">
        <f t="shared" si="182"/>
        <v/>
      </c>
      <c r="CH29" s="425" t="str">
        <f>IF(details!BA29="","",details!BA29)</f>
        <v/>
      </c>
      <c r="CI29" s="425" t="str">
        <f>IF(details!BB29="","",details!BB29)</f>
        <v/>
      </c>
      <c r="CJ29" s="425" t="str">
        <f t="shared" si="183"/>
        <v/>
      </c>
      <c r="CK29" s="138" t="str">
        <f t="shared" si="184"/>
        <v/>
      </c>
      <c r="CL29" s="425" t="str">
        <f>IF(details!BC29="","",details!BC29)</f>
        <v/>
      </c>
      <c r="CM29" s="425" t="str">
        <f>IF(details!BD29="","",details!BD29)</f>
        <v/>
      </c>
      <c r="CN29" s="138" t="str">
        <f t="shared" si="185"/>
        <v/>
      </c>
      <c r="CO29" s="139" t="str">
        <f t="shared" si="61"/>
        <v/>
      </c>
      <c r="CP29" s="425" t="str">
        <f>IF(details!BE29="","",details!BE29)</f>
        <v/>
      </c>
      <c r="CQ29" s="425" t="str">
        <f>IF(details!BF29="","",details!BF29)</f>
        <v/>
      </c>
      <c r="CR29" s="428" t="str">
        <f t="shared" si="186"/>
        <v/>
      </c>
      <c r="CS29" s="136" t="str">
        <f t="shared" si="187"/>
        <v/>
      </c>
      <c r="CT29" s="140" t="str">
        <f t="shared" si="188"/>
        <v/>
      </c>
      <c r="CU29" s="429" t="str">
        <f t="shared" si="189"/>
        <v/>
      </c>
      <c r="CV29" s="141" t="str">
        <f t="shared" si="3"/>
        <v/>
      </c>
      <c r="CW29" s="141">
        <f t="shared" si="190"/>
        <v>0</v>
      </c>
      <c r="CX29" s="425" t="str">
        <f>IF(details!BG29="","",details!BG29)</f>
        <v/>
      </c>
      <c r="CY29" s="425" t="str">
        <f>IF(details!BH29="","",details!BH29)</f>
        <v/>
      </c>
      <c r="CZ29" s="425" t="str">
        <f t="shared" si="191"/>
        <v/>
      </c>
      <c r="DA29" s="425" t="str">
        <f>IF(details!BI29="","",details!BI29)</f>
        <v/>
      </c>
      <c r="DB29" s="425" t="str">
        <f>IF(details!BJ29="","",details!BJ29)</f>
        <v/>
      </c>
      <c r="DC29" s="425" t="str">
        <f t="shared" si="192"/>
        <v/>
      </c>
      <c r="DD29" s="425" t="str">
        <f>IF(details!BK29="","",details!BK29)</f>
        <v/>
      </c>
      <c r="DE29" s="425" t="str">
        <f>IF(details!BL29="","",details!BL29)</f>
        <v/>
      </c>
      <c r="DF29" s="425" t="str">
        <f t="shared" si="193"/>
        <v/>
      </c>
      <c r="DG29" s="138" t="str">
        <f t="shared" si="194"/>
        <v/>
      </c>
      <c r="DH29" s="425" t="str">
        <f>IF(details!BM29="","",details!BM29)</f>
        <v/>
      </c>
      <c r="DI29" s="425" t="str">
        <f>IF(details!BN29="","",details!BN29)</f>
        <v/>
      </c>
      <c r="DJ29" s="138" t="str">
        <f t="shared" si="195"/>
        <v/>
      </c>
      <c r="DK29" s="139" t="str">
        <f t="shared" si="72"/>
        <v/>
      </c>
      <c r="DL29" s="425" t="str">
        <f>IF(details!BO29="","",details!BO29)</f>
        <v/>
      </c>
      <c r="DM29" s="425" t="str">
        <f>IF(details!BP29="","",details!BP29)</f>
        <v/>
      </c>
      <c r="DN29" s="428" t="str">
        <f t="shared" si="196"/>
        <v/>
      </c>
      <c r="DO29" s="136" t="str">
        <f t="shared" si="197"/>
        <v/>
      </c>
      <c r="DP29" s="140" t="str">
        <f t="shared" si="198"/>
        <v/>
      </c>
      <c r="DQ29" s="429" t="str">
        <f t="shared" si="199"/>
        <v/>
      </c>
      <c r="DR29" s="141" t="str">
        <f t="shared" si="4"/>
        <v/>
      </c>
      <c r="DS29" s="141">
        <f t="shared" si="200"/>
        <v>0</v>
      </c>
      <c r="DT29" s="425" t="str">
        <f>IF(details!BQ29="","",details!BQ29)</f>
        <v/>
      </c>
      <c r="DU29" s="425" t="str">
        <f>IF(details!BR29="","",details!BR29)</f>
        <v/>
      </c>
      <c r="DV29" s="425" t="str">
        <f t="shared" si="201"/>
        <v/>
      </c>
      <c r="DW29" s="425" t="str">
        <f>IF(details!BS29="","",details!BS29)</f>
        <v/>
      </c>
      <c r="DX29" s="425" t="str">
        <f>IF(details!BT29="","",details!BT29)</f>
        <v/>
      </c>
      <c r="DY29" s="425" t="str">
        <f t="shared" si="202"/>
        <v/>
      </c>
      <c r="DZ29" s="425" t="str">
        <f>IF(details!BU29="","",details!BU29)</f>
        <v/>
      </c>
      <c r="EA29" s="425" t="str">
        <f>IF(details!BV29="","",details!BV29)</f>
        <v/>
      </c>
      <c r="EB29" s="425" t="str">
        <f t="shared" si="203"/>
        <v/>
      </c>
      <c r="EC29" s="138" t="str">
        <f t="shared" si="204"/>
        <v/>
      </c>
      <c r="ED29" s="425" t="str">
        <f>IF(details!BW29="","",details!BW29)</f>
        <v/>
      </c>
      <c r="EE29" s="425" t="str">
        <f>IF(details!BX29="","",details!BX29)</f>
        <v/>
      </c>
      <c r="EF29" s="138" t="str">
        <f t="shared" si="205"/>
        <v/>
      </c>
      <c r="EG29" s="139" t="str">
        <f t="shared" si="83"/>
        <v/>
      </c>
      <c r="EH29" s="425" t="str">
        <f>IF(details!BY29="","",details!BY29)</f>
        <v/>
      </c>
      <c r="EI29" s="425" t="str">
        <f>IF(details!BZ29="","",details!BZ29)</f>
        <v/>
      </c>
      <c r="EJ29" s="428" t="str">
        <f t="shared" si="206"/>
        <v/>
      </c>
      <c r="EK29" s="136" t="str">
        <f t="shared" si="207"/>
        <v/>
      </c>
      <c r="EL29" s="140" t="str">
        <f t="shared" si="208"/>
        <v/>
      </c>
      <c r="EM29" s="429" t="str">
        <f t="shared" si="209"/>
        <v/>
      </c>
      <c r="EN29" s="141" t="str">
        <f t="shared" si="5"/>
        <v/>
      </c>
      <c r="EO29" s="141">
        <f t="shared" si="210"/>
        <v>0</v>
      </c>
      <c r="EP29" s="425" t="str">
        <f>IF(details!CA29="","",details!CA29)</f>
        <v/>
      </c>
      <c r="EQ29" s="425" t="str">
        <f>IF(details!CB29="","",details!CB29)</f>
        <v/>
      </c>
      <c r="ER29" s="425" t="str">
        <f>IF(details!CC29="","",details!CC29)</f>
        <v/>
      </c>
      <c r="ES29" s="425" t="str">
        <f>IF(details!CD29="","",details!CD29)</f>
        <v/>
      </c>
      <c r="ET29" s="425" t="str">
        <f>IF(details!CE29="","",details!CE29)</f>
        <v/>
      </c>
      <c r="EU29" s="429" t="str">
        <f t="shared" si="211"/>
        <v/>
      </c>
      <c r="EV29" s="429" t="str">
        <f t="shared" si="212"/>
        <v/>
      </c>
      <c r="EW29" s="429" t="str">
        <f t="shared" si="213"/>
        <v/>
      </c>
      <c r="EX29" s="141" t="str">
        <f t="shared" si="7"/>
        <v/>
      </c>
      <c r="EY29" s="141">
        <f t="shared" si="214"/>
        <v>0</v>
      </c>
      <c r="EZ29" s="425" t="str">
        <f>IF(details!CF29="","",details!CF29)</f>
        <v/>
      </c>
      <c r="FA29" s="425" t="str">
        <f>IF(details!CG29="","",details!CG29)</f>
        <v/>
      </c>
      <c r="FB29" s="425" t="str">
        <f>IF(details!CH29="","",details!CH29)</f>
        <v/>
      </c>
      <c r="FC29" s="425" t="str">
        <f>IF(details!CI29="","",details!CI29)</f>
        <v/>
      </c>
      <c r="FD29" s="425" t="str">
        <f>IF(details!CJ29="","",details!CJ29)</f>
        <v/>
      </c>
      <c r="FE29" s="429" t="str">
        <f t="shared" si="215"/>
        <v/>
      </c>
      <c r="FF29" s="429" t="str">
        <f t="shared" si="216"/>
        <v/>
      </c>
      <c r="FG29" s="429" t="str">
        <f t="shared" si="217"/>
        <v/>
      </c>
      <c r="FH29" s="141" t="str">
        <f t="shared" si="10"/>
        <v/>
      </c>
      <c r="FI29" s="141">
        <f t="shared" si="218"/>
        <v>0</v>
      </c>
      <c r="FJ29" s="425" t="str">
        <f>IF(details!CK29="","",details!CK29)</f>
        <v/>
      </c>
      <c r="FK29" s="425" t="str">
        <f>IF(details!CL29="","",details!CL29)</f>
        <v/>
      </c>
      <c r="FL29" s="425" t="str">
        <f>IF(details!CM29="","",details!CM29)</f>
        <v/>
      </c>
      <c r="FM29" s="425" t="str">
        <f>IF(details!CN29="","",details!CN29)</f>
        <v/>
      </c>
      <c r="FN29" s="425" t="str">
        <f>IF(details!CO29="","",details!CO29)</f>
        <v/>
      </c>
      <c r="FO29" s="429" t="str">
        <f t="shared" si="219"/>
        <v/>
      </c>
      <c r="FP29" s="429" t="str">
        <f t="shared" si="220"/>
        <v/>
      </c>
      <c r="FQ29" s="429" t="str">
        <f t="shared" si="221"/>
        <v/>
      </c>
      <c r="FR29" s="141" t="str">
        <f t="shared" si="13"/>
        <v/>
      </c>
      <c r="FS29" s="354">
        <f t="shared" si="222"/>
        <v>0</v>
      </c>
      <c r="FT29" s="361" t="str">
        <f t="shared" si="223"/>
        <v/>
      </c>
      <c r="FU29" s="422" t="str">
        <f t="shared" si="224"/>
        <v/>
      </c>
      <c r="FV29" s="422" t="str">
        <f t="shared" si="225"/>
        <v/>
      </c>
      <c r="FW29" s="422" t="str">
        <f t="shared" si="226"/>
        <v/>
      </c>
      <c r="FX29" s="422" t="str">
        <f t="shared" si="227"/>
        <v/>
      </c>
      <c r="FY29" s="422" t="str">
        <f t="shared" si="228"/>
        <v/>
      </c>
      <c r="FZ29" s="422" t="str">
        <f t="shared" si="229"/>
        <v/>
      </c>
      <c r="GA29" s="142" t="str">
        <f t="shared" si="230"/>
        <v/>
      </c>
      <c r="GB29" s="142" t="str">
        <f t="shared" si="231"/>
        <v/>
      </c>
      <c r="GC29" s="422" t="str">
        <f t="shared" si="110"/>
        <v/>
      </c>
      <c r="GD29" s="422" t="str">
        <f t="shared" si="232"/>
        <v/>
      </c>
      <c r="GE29" s="422" t="str">
        <f t="shared" si="233"/>
        <v/>
      </c>
      <c r="GF29" s="422" t="str">
        <f t="shared" si="234"/>
        <v/>
      </c>
      <c r="GG29" s="422" t="str">
        <f t="shared" si="235"/>
        <v/>
      </c>
      <c r="GH29" s="422" t="str">
        <f t="shared" si="236"/>
        <v/>
      </c>
      <c r="GI29" s="422" t="str">
        <f t="shared" si="237"/>
        <v/>
      </c>
      <c r="GJ29" s="422" t="str">
        <f t="shared" si="238"/>
        <v/>
      </c>
      <c r="GK29" s="422" t="str">
        <f t="shared" si="239"/>
        <v/>
      </c>
      <c r="GL29" s="422" t="str">
        <f t="shared" si="240"/>
        <v/>
      </c>
      <c r="GM29" s="422" t="str">
        <f t="shared" si="241"/>
        <v/>
      </c>
      <c r="GN29" s="422" t="str">
        <f t="shared" si="242"/>
        <v/>
      </c>
      <c r="GO29" s="422" t="str">
        <f t="shared" si="243"/>
        <v/>
      </c>
      <c r="GP29" s="422" t="str">
        <f t="shared" si="244"/>
        <v/>
      </c>
      <c r="GQ29" s="422" t="str">
        <f t="shared" si="245"/>
        <v/>
      </c>
      <c r="GR29" s="422" t="str">
        <f t="shared" si="246"/>
        <v/>
      </c>
      <c r="GS29" s="422" t="str">
        <f t="shared" si="247"/>
        <v/>
      </c>
      <c r="GT29" s="143" t="str">
        <f t="shared" si="248"/>
        <v/>
      </c>
      <c r="GU29" s="143" t="str">
        <f t="shared" si="249"/>
        <v/>
      </c>
      <c r="GV29" s="143" t="str">
        <f t="shared" si="250"/>
        <v/>
      </c>
      <c r="GW29" s="143" t="str">
        <f t="shared" si="251"/>
        <v/>
      </c>
      <c r="GX29" s="143" t="str">
        <f t="shared" si="252"/>
        <v/>
      </c>
      <c r="GY29" s="143" t="str">
        <f t="shared" si="253"/>
        <v/>
      </c>
      <c r="GZ29" s="353">
        <f t="shared" si="254"/>
        <v>0</v>
      </c>
      <c r="HA29" s="353">
        <f t="shared" si="255"/>
        <v>0</v>
      </c>
      <c r="HB29" s="353">
        <f t="shared" si="256"/>
        <v>32</v>
      </c>
      <c r="HC29" s="353">
        <f t="shared" si="257"/>
        <v>0</v>
      </c>
      <c r="HD29" s="426" t="str">
        <f t="shared" si="137"/>
        <v/>
      </c>
      <c r="HE29" s="362" t="str">
        <f t="shared" si="258"/>
        <v/>
      </c>
      <c r="HF29" s="362" t="str">
        <f t="shared" si="259"/>
        <v/>
      </c>
      <c r="HG29" s="363" t="str">
        <f t="shared" si="260"/>
        <v/>
      </c>
      <c r="HH29" s="399" t="str">
        <f t="shared" si="261"/>
        <v/>
      </c>
      <c r="HI29" s="400" t="str">
        <f t="shared" si="142"/>
        <v/>
      </c>
      <c r="HJ29" s="136" t="str">
        <f t="shared" si="143"/>
        <v/>
      </c>
      <c r="HK29" s="358" t="str">
        <f>details!EP29</f>
        <v/>
      </c>
      <c r="HL29" s="227" t="str">
        <f>details!EQ29</f>
        <v/>
      </c>
      <c r="HM29" s="406" t="str">
        <f t="shared" si="262"/>
        <v/>
      </c>
      <c r="HN29" s="233" t="str">
        <f>IF(details!CP29="","",details!CP29)</f>
        <v/>
      </c>
    </row>
    <row r="30" spans="1:263" s="20" customFormat="1" ht="14" customHeight="1">
      <c r="A30" s="231">
        <f>IF(details!A30="","",details!A30)</f>
        <v>24</v>
      </c>
      <c r="B30" s="425" t="str">
        <f>IF(details!B30="","",details!B30)</f>
        <v/>
      </c>
      <c r="C30" s="425" t="str">
        <f>IF(details!C30="","",details!C30)</f>
        <v/>
      </c>
      <c r="D30" s="136" t="str">
        <f>IF(details!D30="","",details!D30)</f>
        <v/>
      </c>
      <c r="E30" s="136" t="str">
        <f>IF(details!E30="","",details!E30)</f>
        <v/>
      </c>
      <c r="F30" s="425" t="str">
        <f>IF(details!F30="","",details!F30)</f>
        <v/>
      </c>
      <c r="G30" s="698" t="str">
        <f>IF(details!G30="","",details!G30)</f>
        <v/>
      </c>
      <c r="H30" s="698" t="str">
        <f>IF(details!H30="","",details!H30)</f>
        <v/>
      </c>
      <c r="I30" s="220" t="str">
        <f>IF(details!CQ30="","",details!CQ30)</f>
        <v/>
      </c>
      <c r="J30" s="137" t="str">
        <f>IF(details!J30="","",details!J30)</f>
        <v/>
      </c>
      <c r="K30" s="137" t="str">
        <f>IF(details!K30="","",details!K30)</f>
        <v/>
      </c>
      <c r="L30" s="137" t="str">
        <f>IF(details!L30="","",details!L30)</f>
        <v/>
      </c>
      <c r="M30" s="425" t="str">
        <f>IF(details!R30="","",details!R30)</f>
        <v/>
      </c>
      <c r="N30" s="425" t="str">
        <f>IF(details!S30="","",details!S30)</f>
        <v/>
      </c>
      <c r="O30" s="425" t="str">
        <f t="shared" si="151"/>
        <v/>
      </c>
      <c r="P30" s="425" t="str">
        <f>IF(details!T30="","",details!T30)</f>
        <v/>
      </c>
      <c r="Q30" s="425" t="str">
        <f>IF(details!U30="","",details!U30)</f>
        <v/>
      </c>
      <c r="R30" s="425" t="str">
        <f t="shared" si="152"/>
        <v/>
      </c>
      <c r="S30" s="425" t="str">
        <f>IF(details!V30="","",details!V30)</f>
        <v/>
      </c>
      <c r="T30" s="425" t="str">
        <f>IF(details!W30="","",details!W30)</f>
        <v/>
      </c>
      <c r="U30" s="425" t="str">
        <f t="shared" si="153"/>
        <v/>
      </c>
      <c r="V30" s="138" t="str">
        <f t="shared" si="154"/>
        <v/>
      </c>
      <c r="W30" s="425" t="str">
        <f>IF(details!X30="","",details!X30)</f>
        <v/>
      </c>
      <c r="X30" s="425" t="str">
        <f>IF(details!Y30="","",details!Y30)</f>
        <v/>
      </c>
      <c r="Y30" s="138" t="str">
        <f t="shared" si="155"/>
        <v/>
      </c>
      <c r="Z30" s="139" t="str">
        <f t="shared" si="28"/>
        <v/>
      </c>
      <c r="AA30" s="425" t="str">
        <f>IF(details!Z30="","",details!Z30)</f>
        <v/>
      </c>
      <c r="AB30" s="425" t="str">
        <f>IF(details!AA30="","",details!AA30)</f>
        <v/>
      </c>
      <c r="AC30" s="428" t="str">
        <f t="shared" si="156"/>
        <v/>
      </c>
      <c r="AD30" s="136" t="str">
        <f t="shared" si="157"/>
        <v/>
      </c>
      <c r="AE30" s="140" t="str">
        <f t="shared" si="158"/>
        <v/>
      </c>
      <c r="AF30" s="429" t="str">
        <f t="shared" si="159"/>
        <v/>
      </c>
      <c r="AG30" s="141" t="str">
        <f t="shared" si="0"/>
        <v/>
      </c>
      <c r="AH30" s="141">
        <f t="shared" si="160"/>
        <v>0</v>
      </c>
      <c r="AI30" s="425" t="str">
        <f>IF(details!AB30="","",details!AB30)</f>
        <v/>
      </c>
      <c r="AJ30" s="425" t="str">
        <f>IF(details!AC30="","",details!AC30)</f>
        <v/>
      </c>
      <c r="AK30" s="425" t="str">
        <f t="shared" si="161"/>
        <v/>
      </c>
      <c r="AL30" s="425" t="str">
        <f>IF(details!AD30="","",details!AD30)</f>
        <v/>
      </c>
      <c r="AM30" s="425" t="str">
        <f>IF(details!AE30="","",details!AE30)</f>
        <v/>
      </c>
      <c r="AN30" s="425" t="str">
        <f t="shared" si="162"/>
        <v/>
      </c>
      <c r="AO30" s="425" t="str">
        <f>IF(details!AF30="","",details!AF30)</f>
        <v/>
      </c>
      <c r="AP30" s="425" t="str">
        <f>IF(details!AG30="","",details!AG30)</f>
        <v/>
      </c>
      <c r="AQ30" s="425" t="str">
        <f t="shared" si="163"/>
        <v/>
      </c>
      <c r="AR30" s="138" t="str">
        <f t="shared" si="164"/>
        <v/>
      </c>
      <c r="AS30" s="425" t="str">
        <f>IF(details!AH30="","",details!AH30)</f>
        <v/>
      </c>
      <c r="AT30" s="425" t="str">
        <f>IF(details!AI30="","",details!AI30)</f>
        <v/>
      </c>
      <c r="AU30" s="138" t="str">
        <f t="shared" si="165"/>
        <v/>
      </c>
      <c r="AV30" s="139" t="str">
        <f t="shared" si="39"/>
        <v/>
      </c>
      <c r="AW30" s="425" t="str">
        <f>IF(details!AJ30="","",details!AJ30)</f>
        <v/>
      </c>
      <c r="AX30" s="425" t="str">
        <f>IF(details!AK30="","",details!AK30)</f>
        <v/>
      </c>
      <c r="AY30" s="428" t="str">
        <f t="shared" si="166"/>
        <v/>
      </c>
      <c r="AZ30" s="136" t="str">
        <f t="shared" si="167"/>
        <v/>
      </c>
      <c r="BA30" s="140" t="str">
        <f t="shared" si="168"/>
        <v/>
      </c>
      <c r="BB30" s="429" t="str">
        <f t="shared" si="169"/>
        <v/>
      </c>
      <c r="BC30" s="141" t="str">
        <f t="shared" si="1"/>
        <v/>
      </c>
      <c r="BD30" s="141">
        <f t="shared" si="170"/>
        <v>0</v>
      </c>
      <c r="BE30" s="123" t="str">
        <f>IF(D30="","",details!AL30)</f>
        <v/>
      </c>
      <c r="BF30" s="425" t="str">
        <f>IF(details!AM30="","",details!AM30)</f>
        <v/>
      </c>
      <c r="BG30" s="425" t="str">
        <f>IF(details!AN30="","",details!AN30)</f>
        <v/>
      </c>
      <c r="BH30" s="425" t="str">
        <f t="shared" si="171"/>
        <v/>
      </c>
      <c r="BI30" s="425" t="str">
        <f>IF(details!AO30="","",details!AO30)</f>
        <v/>
      </c>
      <c r="BJ30" s="425" t="str">
        <f>IF(details!AP30="","",details!AP30)</f>
        <v/>
      </c>
      <c r="BK30" s="425" t="str">
        <f t="shared" si="172"/>
        <v/>
      </c>
      <c r="BL30" s="425" t="str">
        <f>IF(details!AQ30="","",details!AQ30)</f>
        <v/>
      </c>
      <c r="BM30" s="425" t="str">
        <f>IF(details!AR30="","",details!AR30)</f>
        <v/>
      </c>
      <c r="BN30" s="425" t="str">
        <f t="shared" si="173"/>
        <v/>
      </c>
      <c r="BO30" s="138" t="str">
        <f t="shared" si="174"/>
        <v/>
      </c>
      <c r="BP30" s="425" t="str">
        <f>IF(details!AS30="","",details!AS30)</f>
        <v/>
      </c>
      <c r="BQ30" s="425" t="str">
        <f>IF(details!AT30="","",details!AT30)</f>
        <v/>
      </c>
      <c r="BR30" s="138" t="str">
        <f t="shared" si="175"/>
        <v/>
      </c>
      <c r="BS30" s="139" t="str">
        <f t="shared" si="50"/>
        <v/>
      </c>
      <c r="BT30" s="425" t="str">
        <f>IF(details!AU30="","",details!AU30)</f>
        <v/>
      </c>
      <c r="BU30" s="425" t="str">
        <f>IF(details!AV30="","",details!AV30)</f>
        <v/>
      </c>
      <c r="BV30" s="428" t="str">
        <f t="shared" si="176"/>
        <v/>
      </c>
      <c r="BW30" s="136" t="str">
        <f t="shared" si="177"/>
        <v/>
      </c>
      <c r="BX30" s="140" t="str">
        <f t="shared" si="178"/>
        <v/>
      </c>
      <c r="BY30" s="429" t="str">
        <f t="shared" si="179"/>
        <v/>
      </c>
      <c r="BZ30" s="141" t="str">
        <f t="shared" si="2"/>
        <v/>
      </c>
      <c r="CA30" s="141">
        <f t="shared" si="180"/>
        <v>0</v>
      </c>
      <c r="CB30" s="425" t="str">
        <f>IF(details!AW30="","",details!AW30)</f>
        <v/>
      </c>
      <c r="CC30" s="425" t="str">
        <f>IF(details!AX30="","",details!AX30)</f>
        <v/>
      </c>
      <c r="CD30" s="425" t="str">
        <f t="shared" si="181"/>
        <v/>
      </c>
      <c r="CE30" s="425" t="str">
        <f>IF(details!AY30="","",details!AY30)</f>
        <v/>
      </c>
      <c r="CF30" s="425" t="str">
        <f>IF(details!AZ30="","",details!AZ30)</f>
        <v/>
      </c>
      <c r="CG30" s="425" t="str">
        <f t="shared" si="182"/>
        <v/>
      </c>
      <c r="CH30" s="425" t="str">
        <f>IF(details!BA30="","",details!BA30)</f>
        <v/>
      </c>
      <c r="CI30" s="425" t="str">
        <f>IF(details!BB30="","",details!BB30)</f>
        <v/>
      </c>
      <c r="CJ30" s="425" t="str">
        <f t="shared" si="183"/>
        <v/>
      </c>
      <c r="CK30" s="138" t="str">
        <f t="shared" si="184"/>
        <v/>
      </c>
      <c r="CL30" s="425" t="str">
        <f>IF(details!BC30="","",details!BC30)</f>
        <v/>
      </c>
      <c r="CM30" s="425" t="str">
        <f>IF(details!BD30="","",details!BD30)</f>
        <v/>
      </c>
      <c r="CN30" s="138" t="str">
        <f t="shared" si="185"/>
        <v/>
      </c>
      <c r="CO30" s="139" t="str">
        <f t="shared" si="61"/>
        <v/>
      </c>
      <c r="CP30" s="425" t="str">
        <f>IF(details!BE30="","",details!BE30)</f>
        <v/>
      </c>
      <c r="CQ30" s="425" t="str">
        <f>IF(details!BF30="","",details!BF30)</f>
        <v/>
      </c>
      <c r="CR30" s="428" t="str">
        <f t="shared" si="186"/>
        <v/>
      </c>
      <c r="CS30" s="136" t="str">
        <f t="shared" si="187"/>
        <v/>
      </c>
      <c r="CT30" s="140" t="str">
        <f t="shared" si="188"/>
        <v/>
      </c>
      <c r="CU30" s="429" t="str">
        <f t="shared" si="189"/>
        <v/>
      </c>
      <c r="CV30" s="141" t="str">
        <f t="shared" si="3"/>
        <v/>
      </c>
      <c r="CW30" s="141">
        <f t="shared" si="190"/>
        <v>0</v>
      </c>
      <c r="CX30" s="425" t="str">
        <f>IF(details!BG30="","",details!BG30)</f>
        <v/>
      </c>
      <c r="CY30" s="425" t="str">
        <f>IF(details!BH30="","",details!BH30)</f>
        <v/>
      </c>
      <c r="CZ30" s="425" t="str">
        <f t="shared" si="191"/>
        <v/>
      </c>
      <c r="DA30" s="425" t="str">
        <f>IF(details!BI30="","",details!BI30)</f>
        <v/>
      </c>
      <c r="DB30" s="425" t="str">
        <f>IF(details!BJ30="","",details!BJ30)</f>
        <v/>
      </c>
      <c r="DC30" s="425" t="str">
        <f t="shared" si="192"/>
        <v/>
      </c>
      <c r="DD30" s="425" t="str">
        <f>IF(details!BK30="","",details!BK30)</f>
        <v/>
      </c>
      <c r="DE30" s="425" t="str">
        <f>IF(details!BL30="","",details!BL30)</f>
        <v/>
      </c>
      <c r="DF30" s="425" t="str">
        <f t="shared" si="193"/>
        <v/>
      </c>
      <c r="DG30" s="138" t="str">
        <f t="shared" si="194"/>
        <v/>
      </c>
      <c r="DH30" s="425" t="str">
        <f>IF(details!BM30="","",details!BM30)</f>
        <v/>
      </c>
      <c r="DI30" s="425" t="str">
        <f>IF(details!BN30="","",details!BN30)</f>
        <v/>
      </c>
      <c r="DJ30" s="138" t="str">
        <f t="shared" si="195"/>
        <v/>
      </c>
      <c r="DK30" s="139" t="str">
        <f t="shared" si="72"/>
        <v/>
      </c>
      <c r="DL30" s="425" t="str">
        <f>IF(details!BO30="","",details!BO30)</f>
        <v/>
      </c>
      <c r="DM30" s="425" t="str">
        <f>IF(details!BP30="","",details!BP30)</f>
        <v/>
      </c>
      <c r="DN30" s="428" t="str">
        <f t="shared" si="196"/>
        <v/>
      </c>
      <c r="DO30" s="136" t="str">
        <f t="shared" si="197"/>
        <v/>
      </c>
      <c r="DP30" s="140" t="str">
        <f t="shared" si="198"/>
        <v/>
      </c>
      <c r="DQ30" s="429" t="str">
        <f t="shared" si="199"/>
        <v/>
      </c>
      <c r="DR30" s="141" t="str">
        <f t="shared" si="4"/>
        <v/>
      </c>
      <c r="DS30" s="141">
        <f t="shared" si="200"/>
        <v>0</v>
      </c>
      <c r="DT30" s="425" t="str">
        <f>IF(details!BQ30="","",details!BQ30)</f>
        <v/>
      </c>
      <c r="DU30" s="425" t="str">
        <f>IF(details!BR30="","",details!BR30)</f>
        <v/>
      </c>
      <c r="DV30" s="425" t="str">
        <f t="shared" si="201"/>
        <v/>
      </c>
      <c r="DW30" s="425" t="str">
        <f>IF(details!BS30="","",details!BS30)</f>
        <v/>
      </c>
      <c r="DX30" s="425" t="str">
        <f>IF(details!BT30="","",details!BT30)</f>
        <v/>
      </c>
      <c r="DY30" s="425" t="str">
        <f t="shared" si="202"/>
        <v/>
      </c>
      <c r="DZ30" s="425" t="str">
        <f>IF(details!BU30="","",details!BU30)</f>
        <v/>
      </c>
      <c r="EA30" s="425" t="str">
        <f>IF(details!BV30="","",details!BV30)</f>
        <v/>
      </c>
      <c r="EB30" s="425" t="str">
        <f t="shared" si="203"/>
        <v/>
      </c>
      <c r="EC30" s="138" t="str">
        <f t="shared" si="204"/>
        <v/>
      </c>
      <c r="ED30" s="425" t="str">
        <f>IF(details!BW30="","",details!BW30)</f>
        <v/>
      </c>
      <c r="EE30" s="425" t="str">
        <f>IF(details!BX30="","",details!BX30)</f>
        <v/>
      </c>
      <c r="EF30" s="138" t="str">
        <f t="shared" si="205"/>
        <v/>
      </c>
      <c r="EG30" s="139" t="str">
        <f t="shared" si="83"/>
        <v/>
      </c>
      <c r="EH30" s="425" t="str">
        <f>IF(details!BY30="","",details!BY30)</f>
        <v/>
      </c>
      <c r="EI30" s="425" t="str">
        <f>IF(details!BZ30="","",details!BZ30)</f>
        <v/>
      </c>
      <c r="EJ30" s="428" t="str">
        <f t="shared" si="206"/>
        <v/>
      </c>
      <c r="EK30" s="136" t="str">
        <f t="shared" si="207"/>
        <v/>
      </c>
      <c r="EL30" s="140" t="str">
        <f t="shared" si="208"/>
        <v/>
      </c>
      <c r="EM30" s="429" t="str">
        <f t="shared" si="209"/>
        <v/>
      </c>
      <c r="EN30" s="141" t="str">
        <f t="shared" si="5"/>
        <v/>
      </c>
      <c r="EO30" s="141">
        <f t="shared" si="210"/>
        <v>0</v>
      </c>
      <c r="EP30" s="425" t="str">
        <f>IF(details!CA30="","",details!CA30)</f>
        <v/>
      </c>
      <c r="EQ30" s="425" t="str">
        <f>IF(details!CB30="","",details!CB30)</f>
        <v/>
      </c>
      <c r="ER30" s="425" t="str">
        <f>IF(details!CC30="","",details!CC30)</f>
        <v/>
      </c>
      <c r="ES30" s="425" t="str">
        <f>IF(details!CD30="","",details!CD30)</f>
        <v/>
      </c>
      <c r="ET30" s="425" t="str">
        <f>IF(details!CE30="","",details!CE30)</f>
        <v/>
      </c>
      <c r="EU30" s="429" t="str">
        <f t="shared" si="211"/>
        <v/>
      </c>
      <c r="EV30" s="429" t="str">
        <f t="shared" si="212"/>
        <v/>
      </c>
      <c r="EW30" s="429" t="str">
        <f t="shared" si="213"/>
        <v/>
      </c>
      <c r="EX30" s="141" t="str">
        <f t="shared" si="7"/>
        <v/>
      </c>
      <c r="EY30" s="141">
        <f t="shared" si="214"/>
        <v>0</v>
      </c>
      <c r="EZ30" s="425" t="str">
        <f>IF(details!CF30="","",details!CF30)</f>
        <v/>
      </c>
      <c r="FA30" s="425" t="str">
        <f>IF(details!CG30="","",details!CG30)</f>
        <v/>
      </c>
      <c r="FB30" s="425" t="str">
        <f>IF(details!CH30="","",details!CH30)</f>
        <v/>
      </c>
      <c r="FC30" s="425" t="str">
        <f>IF(details!CI30="","",details!CI30)</f>
        <v/>
      </c>
      <c r="FD30" s="425" t="str">
        <f>IF(details!CJ30="","",details!CJ30)</f>
        <v/>
      </c>
      <c r="FE30" s="429" t="str">
        <f t="shared" si="215"/>
        <v/>
      </c>
      <c r="FF30" s="429" t="str">
        <f t="shared" si="216"/>
        <v/>
      </c>
      <c r="FG30" s="429" t="str">
        <f t="shared" si="217"/>
        <v/>
      </c>
      <c r="FH30" s="141" t="str">
        <f t="shared" si="10"/>
        <v/>
      </c>
      <c r="FI30" s="141">
        <f t="shared" si="218"/>
        <v>0</v>
      </c>
      <c r="FJ30" s="425" t="str">
        <f>IF(details!CK30="","",details!CK30)</f>
        <v/>
      </c>
      <c r="FK30" s="425" t="str">
        <f>IF(details!CL30="","",details!CL30)</f>
        <v/>
      </c>
      <c r="FL30" s="425" t="str">
        <f>IF(details!CM30="","",details!CM30)</f>
        <v/>
      </c>
      <c r="FM30" s="425" t="str">
        <f>IF(details!CN30="","",details!CN30)</f>
        <v/>
      </c>
      <c r="FN30" s="425" t="str">
        <f>IF(details!CO30="","",details!CO30)</f>
        <v/>
      </c>
      <c r="FO30" s="429" t="str">
        <f t="shared" si="219"/>
        <v/>
      </c>
      <c r="FP30" s="429" t="str">
        <f t="shared" si="220"/>
        <v/>
      </c>
      <c r="FQ30" s="429" t="str">
        <f t="shared" si="221"/>
        <v/>
      </c>
      <c r="FR30" s="141" t="str">
        <f t="shared" si="13"/>
        <v/>
      </c>
      <c r="FS30" s="354">
        <f t="shared" si="222"/>
        <v>0</v>
      </c>
      <c r="FT30" s="361" t="str">
        <f t="shared" si="223"/>
        <v/>
      </c>
      <c r="FU30" s="422" t="str">
        <f t="shared" si="224"/>
        <v/>
      </c>
      <c r="FV30" s="422" t="str">
        <f t="shared" si="225"/>
        <v/>
      </c>
      <c r="FW30" s="422" t="str">
        <f t="shared" si="226"/>
        <v/>
      </c>
      <c r="FX30" s="422" t="str">
        <f t="shared" si="227"/>
        <v/>
      </c>
      <c r="FY30" s="422" t="str">
        <f t="shared" si="228"/>
        <v/>
      </c>
      <c r="FZ30" s="422" t="str">
        <f t="shared" si="229"/>
        <v/>
      </c>
      <c r="GA30" s="142" t="str">
        <f t="shared" si="230"/>
        <v/>
      </c>
      <c r="GB30" s="142" t="str">
        <f t="shared" si="231"/>
        <v/>
      </c>
      <c r="GC30" s="422" t="str">
        <f t="shared" si="110"/>
        <v/>
      </c>
      <c r="GD30" s="422" t="str">
        <f t="shared" si="232"/>
        <v/>
      </c>
      <c r="GE30" s="422" t="str">
        <f t="shared" si="233"/>
        <v/>
      </c>
      <c r="GF30" s="422" t="str">
        <f t="shared" si="234"/>
        <v/>
      </c>
      <c r="GG30" s="422" t="str">
        <f t="shared" si="235"/>
        <v/>
      </c>
      <c r="GH30" s="422" t="str">
        <f t="shared" si="236"/>
        <v/>
      </c>
      <c r="GI30" s="422" t="str">
        <f t="shared" si="237"/>
        <v/>
      </c>
      <c r="GJ30" s="422" t="str">
        <f t="shared" si="238"/>
        <v/>
      </c>
      <c r="GK30" s="422" t="str">
        <f t="shared" si="239"/>
        <v/>
      </c>
      <c r="GL30" s="422" t="str">
        <f t="shared" si="240"/>
        <v/>
      </c>
      <c r="GM30" s="422" t="str">
        <f t="shared" si="241"/>
        <v/>
      </c>
      <c r="GN30" s="422" t="str">
        <f t="shared" si="242"/>
        <v/>
      </c>
      <c r="GO30" s="422" t="str">
        <f t="shared" si="243"/>
        <v/>
      </c>
      <c r="GP30" s="422" t="str">
        <f t="shared" si="244"/>
        <v/>
      </c>
      <c r="GQ30" s="422" t="str">
        <f t="shared" si="245"/>
        <v/>
      </c>
      <c r="GR30" s="422" t="str">
        <f t="shared" si="246"/>
        <v/>
      </c>
      <c r="GS30" s="422" t="str">
        <f t="shared" si="247"/>
        <v/>
      </c>
      <c r="GT30" s="143" t="str">
        <f t="shared" si="248"/>
        <v/>
      </c>
      <c r="GU30" s="143" t="str">
        <f t="shared" si="249"/>
        <v/>
      </c>
      <c r="GV30" s="143" t="str">
        <f t="shared" si="250"/>
        <v/>
      </c>
      <c r="GW30" s="143" t="str">
        <f t="shared" si="251"/>
        <v/>
      </c>
      <c r="GX30" s="143" t="str">
        <f t="shared" si="252"/>
        <v/>
      </c>
      <c r="GY30" s="143" t="str">
        <f t="shared" si="253"/>
        <v/>
      </c>
      <c r="GZ30" s="353">
        <f t="shared" si="254"/>
        <v>0</v>
      </c>
      <c r="HA30" s="353">
        <f t="shared" si="255"/>
        <v>0</v>
      </c>
      <c r="HB30" s="353">
        <f t="shared" si="256"/>
        <v>32</v>
      </c>
      <c r="HC30" s="353">
        <f t="shared" si="257"/>
        <v>0</v>
      </c>
      <c r="HD30" s="426" t="str">
        <f t="shared" si="137"/>
        <v/>
      </c>
      <c r="HE30" s="362" t="str">
        <f t="shared" si="258"/>
        <v/>
      </c>
      <c r="HF30" s="362" t="str">
        <f t="shared" si="259"/>
        <v/>
      </c>
      <c r="HG30" s="363" t="str">
        <f t="shared" si="260"/>
        <v/>
      </c>
      <c r="HH30" s="399" t="str">
        <f t="shared" si="261"/>
        <v/>
      </c>
      <c r="HI30" s="400" t="str">
        <f t="shared" si="142"/>
        <v/>
      </c>
      <c r="HJ30" s="136" t="str">
        <f t="shared" si="143"/>
        <v/>
      </c>
      <c r="HK30" s="358" t="str">
        <f>details!EP30</f>
        <v/>
      </c>
      <c r="HL30" s="227" t="str">
        <f>details!EQ30</f>
        <v/>
      </c>
      <c r="HM30" s="406" t="str">
        <f t="shared" si="262"/>
        <v/>
      </c>
      <c r="HN30" s="233" t="str">
        <f>IF(details!CP30="","",details!CP30)</f>
        <v/>
      </c>
    </row>
    <row r="31" spans="1:263" s="20" customFormat="1" ht="14" customHeight="1">
      <c r="A31" s="231">
        <f>IF(details!A31="","",details!A31)</f>
        <v>25</v>
      </c>
      <c r="B31" s="425" t="str">
        <f>IF(details!B31="","",details!B31)</f>
        <v/>
      </c>
      <c r="C31" s="425" t="str">
        <f>IF(details!C31="","",details!C31)</f>
        <v/>
      </c>
      <c r="D31" s="136" t="str">
        <f>IF(details!D31="","",details!D31)</f>
        <v/>
      </c>
      <c r="E31" s="136" t="str">
        <f>IF(details!E31="","",details!E31)</f>
        <v/>
      </c>
      <c r="F31" s="425" t="str">
        <f>IF(details!F31="","",details!F31)</f>
        <v/>
      </c>
      <c r="G31" s="698" t="str">
        <f>IF(details!G31="","",details!G31)</f>
        <v/>
      </c>
      <c r="H31" s="698" t="str">
        <f>IF(details!H31="","",details!H31)</f>
        <v/>
      </c>
      <c r="I31" s="220" t="str">
        <f>IF(details!CQ31="","",details!CQ31)</f>
        <v/>
      </c>
      <c r="J31" s="137" t="str">
        <f>IF(details!J31="","",details!J31)</f>
        <v/>
      </c>
      <c r="K31" s="137" t="str">
        <f>IF(details!K31="","",details!K31)</f>
        <v/>
      </c>
      <c r="L31" s="137" t="str">
        <f>IF(details!L31="","",details!L31)</f>
        <v/>
      </c>
      <c r="M31" s="425" t="str">
        <f>IF(details!R31="","",details!R31)</f>
        <v/>
      </c>
      <c r="N31" s="425" t="str">
        <f>IF(details!S31="","",details!S31)</f>
        <v/>
      </c>
      <c r="O31" s="425" t="str">
        <f t="shared" si="151"/>
        <v/>
      </c>
      <c r="P31" s="425" t="str">
        <f>IF(details!T31="","",details!T31)</f>
        <v/>
      </c>
      <c r="Q31" s="425" t="str">
        <f>IF(details!U31="","",details!U31)</f>
        <v/>
      </c>
      <c r="R31" s="425" t="str">
        <f t="shared" si="152"/>
        <v/>
      </c>
      <c r="S31" s="425" t="str">
        <f>IF(details!V31="","",details!V31)</f>
        <v/>
      </c>
      <c r="T31" s="425" t="str">
        <f>IF(details!W31="","",details!W31)</f>
        <v/>
      </c>
      <c r="U31" s="425" t="str">
        <f t="shared" si="153"/>
        <v/>
      </c>
      <c r="V31" s="138" t="str">
        <f t="shared" si="154"/>
        <v/>
      </c>
      <c r="W31" s="425" t="str">
        <f>IF(details!X31="","",details!X31)</f>
        <v/>
      </c>
      <c r="X31" s="425" t="str">
        <f>IF(details!Y31="","",details!Y31)</f>
        <v/>
      </c>
      <c r="Y31" s="138" t="str">
        <f t="shared" si="155"/>
        <v/>
      </c>
      <c r="Z31" s="139" t="str">
        <f t="shared" si="28"/>
        <v/>
      </c>
      <c r="AA31" s="425" t="str">
        <f>IF(details!Z31="","",details!Z31)</f>
        <v/>
      </c>
      <c r="AB31" s="425" t="str">
        <f>IF(details!AA31="","",details!AA31)</f>
        <v/>
      </c>
      <c r="AC31" s="428" t="str">
        <f t="shared" si="156"/>
        <v/>
      </c>
      <c r="AD31" s="136" t="str">
        <f t="shared" si="157"/>
        <v/>
      </c>
      <c r="AE31" s="140" t="str">
        <f t="shared" si="158"/>
        <v/>
      </c>
      <c r="AF31" s="429" t="str">
        <f t="shared" si="159"/>
        <v/>
      </c>
      <c r="AG31" s="141" t="str">
        <f t="shared" si="0"/>
        <v/>
      </c>
      <c r="AH31" s="141">
        <f t="shared" si="160"/>
        <v>0</v>
      </c>
      <c r="AI31" s="425" t="str">
        <f>IF(details!AB31="","",details!AB31)</f>
        <v/>
      </c>
      <c r="AJ31" s="425" t="str">
        <f>IF(details!AC31="","",details!AC31)</f>
        <v/>
      </c>
      <c r="AK31" s="425" t="str">
        <f t="shared" si="161"/>
        <v/>
      </c>
      <c r="AL31" s="425" t="str">
        <f>IF(details!AD31="","",details!AD31)</f>
        <v/>
      </c>
      <c r="AM31" s="425" t="str">
        <f>IF(details!AE31="","",details!AE31)</f>
        <v/>
      </c>
      <c r="AN31" s="425" t="str">
        <f t="shared" si="162"/>
        <v/>
      </c>
      <c r="AO31" s="425" t="str">
        <f>IF(details!AF31="","",details!AF31)</f>
        <v/>
      </c>
      <c r="AP31" s="425" t="str">
        <f>IF(details!AG31="","",details!AG31)</f>
        <v/>
      </c>
      <c r="AQ31" s="425" t="str">
        <f t="shared" si="163"/>
        <v/>
      </c>
      <c r="AR31" s="138" t="str">
        <f t="shared" si="164"/>
        <v/>
      </c>
      <c r="AS31" s="425" t="str">
        <f>IF(details!AH31="","",details!AH31)</f>
        <v/>
      </c>
      <c r="AT31" s="425" t="str">
        <f>IF(details!AI31="","",details!AI31)</f>
        <v/>
      </c>
      <c r="AU31" s="138" t="str">
        <f t="shared" si="165"/>
        <v/>
      </c>
      <c r="AV31" s="139" t="str">
        <f t="shared" si="39"/>
        <v/>
      </c>
      <c r="AW31" s="425" t="str">
        <f>IF(details!AJ31="","",details!AJ31)</f>
        <v/>
      </c>
      <c r="AX31" s="425" t="str">
        <f>IF(details!AK31="","",details!AK31)</f>
        <v/>
      </c>
      <c r="AY31" s="428" t="str">
        <f t="shared" si="166"/>
        <v/>
      </c>
      <c r="AZ31" s="136" t="str">
        <f t="shared" si="167"/>
        <v/>
      </c>
      <c r="BA31" s="140" t="str">
        <f t="shared" si="168"/>
        <v/>
      </c>
      <c r="BB31" s="429" t="str">
        <f t="shared" si="169"/>
        <v/>
      </c>
      <c r="BC31" s="141" t="str">
        <f t="shared" si="1"/>
        <v/>
      </c>
      <c r="BD31" s="141">
        <f t="shared" si="170"/>
        <v>0</v>
      </c>
      <c r="BE31" s="123" t="str">
        <f>IF(D31="","",details!AL31)</f>
        <v/>
      </c>
      <c r="BF31" s="425" t="str">
        <f>IF(details!AM31="","",details!AM31)</f>
        <v/>
      </c>
      <c r="BG31" s="425" t="str">
        <f>IF(details!AN31="","",details!AN31)</f>
        <v/>
      </c>
      <c r="BH31" s="425" t="str">
        <f t="shared" si="171"/>
        <v/>
      </c>
      <c r="BI31" s="425" t="str">
        <f>IF(details!AO31="","",details!AO31)</f>
        <v/>
      </c>
      <c r="BJ31" s="425" t="str">
        <f>IF(details!AP31="","",details!AP31)</f>
        <v/>
      </c>
      <c r="BK31" s="425" t="str">
        <f t="shared" si="172"/>
        <v/>
      </c>
      <c r="BL31" s="425" t="str">
        <f>IF(details!AQ31="","",details!AQ31)</f>
        <v/>
      </c>
      <c r="BM31" s="425" t="str">
        <f>IF(details!AR31="","",details!AR31)</f>
        <v/>
      </c>
      <c r="BN31" s="425" t="str">
        <f t="shared" si="173"/>
        <v/>
      </c>
      <c r="BO31" s="138" t="str">
        <f t="shared" si="174"/>
        <v/>
      </c>
      <c r="BP31" s="425" t="str">
        <f>IF(details!AS31="","",details!AS31)</f>
        <v/>
      </c>
      <c r="BQ31" s="425" t="str">
        <f>IF(details!AT31="","",details!AT31)</f>
        <v/>
      </c>
      <c r="BR31" s="138" t="str">
        <f t="shared" si="175"/>
        <v/>
      </c>
      <c r="BS31" s="139" t="str">
        <f t="shared" si="50"/>
        <v/>
      </c>
      <c r="BT31" s="425" t="str">
        <f>IF(details!AU31="","",details!AU31)</f>
        <v/>
      </c>
      <c r="BU31" s="425" t="str">
        <f>IF(details!AV31="","",details!AV31)</f>
        <v/>
      </c>
      <c r="BV31" s="428" t="str">
        <f t="shared" si="176"/>
        <v/>
      </c>
      <c r="BW31" s="136" t="str">
        <f t="shared" si="177"/>
        <v/>
      </c>
      <c r="BX31" s="140" t="str">
        <f t="shared" si="178"/>
        <v/>
      </c>
      <c r="BY31" s="429" t="str">
        <f t="shared" si="179"/>
        <v/>
      </c>
      <c r="BZ31" s="141" t="str">
        <f t="shared" si="2"/>
        <v/>
      </c>
      <c r="CA31" s="141">
        <f t="shared" si="180"/>
        <v>0</v>
      </c>
      <c r="CB31" s="425" t="str">
        <f>IF(details!AW31="","",details!AW31)</f>
        <v/>
      </c>
      <c r="CC31" s="425" t="str">
        <f>IF(details!AX31="","",details!AX31)</f>
        <v/>
      </c>
      <c r="CD31" s="425" t="str">
        <f t="shared" si="181"/>
        <v/>
      </c>
      <c r="CE31" s="425" t="str">
        <f>IF(details!AY31="","",details!AY31)</f>
        <v/>
      </c>
      <c r="CF31" s="425" t="str">
        <f>IF(details!AZ31="","",details!AZ31)</f>
        <v/>
      </c>
      <c r="CG31" s="425" t="str">
        <f t="shared" si="182"/>
        <v/>
      </c>
      <c r="CH31" s="425" t="str">
        <f>IF(details!BA31="","",details!BA31)</f>
        <v/>
      </c>
      <c r="CI31" s="425" t="str">
        <f>IF(details!BB31="","",details!BB31)</f>
        <v/>
      </c>
      <c r="CJ31" s="425" t="str">
        <f t="shared" si="183"/>
        <v/>
      </c>
      <c r="CK31" s="138" t="str">
        <f t="shared" si="184"/>
        <v/>
      </c>
      <c r="CL31" s="425" t="str">
        <f>IF(details!BC31="","",details!BC31)</f>
        <v/>
      </c>
      <c r="CM31" s="425" t="str">
        <f>IF(details!BD31="","",details!BD31)</f>
        <v/>
      </c>
      <c r="CN31" s="138" t="str">
        <f t="shared" si="185"/>
        <v/>
      </c>
      <c r="CO31" s="139" t="str">
        <f t="shared" si="61"/>
        <v/>
      </c>
      <c r="CP31" s="425" t="str">
        <f>IF(details!BE31="","",details!BE31)</f>
        <v/>
      </c>
      <c r="CQ31" s="425" t="str">
        <f>IF(details!BF31="","",details!BF31)</f>
        <v/>
      </c>
      <c r="CR31" s="428" t="str">
        <f t="shared" si="186"/>
        <v/>
      </c>
      <c r="CS31" s="136" t="str">
        <f t="shared" si="187"/>
        <v/>
      </c>
      <c r="CT31" s="140" t="str">
        <f t="shared" si="188"/>
        <v/>
      </c>
      <c r="CU31" s="429" t="str">
        <f t="shared" si="189"/>
        <v/>
      </c>
      <c r="CV31" s="141" t="str">
        <f t="shared" si="3"/>
        <v/>
      </c>
      <c r="CW31" s="141">
        <f t="shared" si="190"/>
        <v>0</v>
      </c>
      <c r="CX31" s="425" t="str">
        <f>IF(details!BG31="","",details!BG31)</f>
        <v/>
      </c>
      <c r="CY31" s="425" t="str">
        <f>IF(details!BH31="","",details!BH31)</f>
        <v/>
      </c>
      <c r="CZ31" s="425" t="str">
        <f t="shared" si="191"/>
        <v/>
      </c>
      <c r="DA31" s="425" t="str">
        <f>IF(details!BI31="","",details!BI31)</f>
        <v/>
      </c>
      <c r="DB31" s="425" t="str">
        <f>IF(details!BJ31="","",details!BJ31)</f>
        <v/>
      </c>
      <c r="DC31" s="425" t="str">
        <f t="shared" si="192"/>
        <v/>
      </c>
      <c r="DD31" s="425" t="str">
        <f>IF(details!BK31="","",details!BK31)</f>
        <v/>
      </c>
      <c r="DE31" s="425" t="str">
        <f>IF(details!BL31="","",details!BL31)</f>
        <v/>
      </c>
      <c r="DF31" s="425" t="str">
        <f t="shared" si="193"/>
        <v/>
      </c>
      <c r="DG31" s="138" t="str">
        <f t="shared" si="194"/>
        <v/>
      </c>
      <c r="DH31" s="425" t="str">
        <f>IF(details!BM31="","",details!BM31)</f>
        <v/>
      </c>
      <c r="DI31" s="425" t="str">
        <f>IF(details!BN31="","",details!BN31)</f>
        <v/>
      </c>
      <c r="DJ31" s="138" t="str">
        <f t="shared" si="195"/>
        <v/>
      </c>
      <c r="DK31" s="139" t="str">
        <f t="shared" si="72"/>
        <v/>
      </c>
      <c r="DL31" s="425" t="str">
        <f>IF(details!BO31="","",details!BO31)</f>
        <v/>
      </c>
      <c r="DM31" s="425" t="str">
        <f>IF(details!BP31="","",details!BP31)</f>
        <v/>
      </c>
      <c r="DN31" s="428" t="str">
        <f t="shared" si="196"/>
        <v/>
      </c>
      <c r="DO31" s="136" t="str">
        <f t="shared" si="197"/>
        <v/>
      </c>
      <c r="DP31" s="140" t="str">
        <f t="shared" si="198"/>
        <v/>
      </c>
      <c r="DQ31" s="429" t="str">
        <f t="shared" si="199"/>
        <v/>
      </c>
      <c r="DR31" s="141" t="str">
        <f t="shared" si="4"/>
        <v/>
      </c>
      <c r="DS31" s="141">
        <f t="shared" si="200"/>
        <v>0</v>
      </c>
      <c r="DT31" s="425" t="str">
        <f>IF(details!BQ31="","",details!BQ31)</f>
        <v/>
      </c>
      <c r="DU31" s="425" t="str">
        <f>IF(details!BR31="","",details!BR31)</f>
        <v/>
      </c>
      <c r="DV31" s="425" t="str">
        <f t="shared" si="201"/>
        <v/>
      </c>
      <c r="DW31" s="425" t="str">
        <f>IF(details!BS31="","",details!BS31)</f>
        <v/>
      </c>
      <c r="DX31" s="425" t="str">
        <f>IF(details!BT31="","",details!BT31)</f>
        <v/>
      </c>
      <c r="DY31" s="425" t="str">
        <f t="shared" si="202"/>
        <v/>
      </c>
      <c r="DZ31" s="425" t="str">
        <f>IF(details!BU31="","",details!BU31)</f>
        <v/>
      </c>
      <c r="EA31" s="425" t="str">
        <f>IF(details!BV31="","",details!BV31)</f>
        <v/>
      </c>
      <c r="EB31" s="425" t="str">
        <f t="shared" si="203"/>
        <v/>
      </c>
      <c r="EC31" s="138" t="str">
        <f t="shared" si="204"/>
        <v/>
      </c>
      <c r="ED31" s="425" t="str">
        <f>IF(details!BW31="","",details!BW31)</f>
        <v/>
      </c>
      <c r="EE31" s="425" t="str">
        <f>IF(details!BX31="","",details!BX31)</f>
        <v/>
      </c>
      <c r="EF31" s="138" t="str">
        <f t="shared" si="205"/>
        <v/>
      </c>
      <c r="EG31" s="139" t="str">
        <f t="shared" si="83"/>
        <v/>
      </c>
      <c r="EH31" s="425" t="str">
        <f>IF(details!BY31="","",details!BY31)</f>
        <v/>
      </c>
      <c r="EI31" s="425" t="str">
        <f>IF(details!BZ31="","",details!BZ31)</f>
        <v/>
      </c>
      <c r="EJ31" s="428" t="str">
        <f t="shared" si="206"/>
        <v/>
      </c>
      <c r="EK31" s="136" t="str">
        <f t="shared" si="207"/>
        <v/>
      </c>
      <c r="EL31" s="140" t="str">
        <f t="shared" si="208"/>
        <v/>
      </c>
      <c r="EM31" s="429" t="str">
        <f t="shared" si="209"/>
        <v/>
      </c>
      <c r="EN31" s="141" t="str">
        <f t="shared" si="5"/>
        <v/>
      </c>
      <c r="EO31" s="141">
        <f t="shared" si="210"/>
        <v>0</v>
      </c>
      <c r="EP31" s="425" t="str">
        <f>IF(details!CA31="","",details!CA31)</f>
        <v/>
      </c>
      <c r="EQ31" s="425" t="str">
        <f>IF(details!CB31="","",details!CB31)</f>
        <v/>
      </c>
      <c r="ER31" s="425" t="str">
        <f>IF(details!CC31="","",details!CC31)</f>
        <v/>
      </c>
      <c r="ES31" s="425" t="str">
        <f>IF(details!CD31="","",details!CD31)</f>
        <v/>
      </c>
      <c r="ET31" s="425" t="str">
        <f>IF(details!CE31="","",details!CE31)</f>
        <v/>
      </c>
      <c r="EU31" s="429" t="str">
        <f t="shared" si="211"/>
        <v/>
      </c>
      <c r="EV31" s="429" t="str">
        <f t="shared" si="212"/>
        <v/>
      </c>
      <c r="EW31" s="429" t="str">
        <f t="shared" si="213"/>
        <v/>
      </c>
      <c r="EX31" s="141" t="str">
        <f t="shared" si="7"/>
        <v/>
      </c>
      <c r="EY31" s="141">
        <f t="shared" si="214"/>
        <v>0</v>
      </c>
      <c r="EZ31" s="425" t="str">
        <f>IF(details!CF31="","",details!CF31)</f>
        <v/>
      </c>
      <c r="FA31" s="425" t="str">
        <f>IF(details!CG31="","",details!CG31)</f>
        <v/>
      </c>
      <c r="FB31" s="425" t="str">
        <f>IF(details!CH31="","",details!CH31)</f>
        <v/>
      </c>
      <c r="FC31" s="425" t="str">
        <f>IF(details!CI31="","",details!CI31)</f>
        <v/>
      </c>
      <c r="FD31" s="425" t="str">
        <f>IF(details!CJ31="","",details!CJ31)</f>
        <v/>
      </c>
      <c r="FE31" s="429" t="str">
        <f t="shared" si="215"/>
        <v/>
      </c>
      <c r="FF31" s="429" t="str">
        <f t="shared" si="216"/>
        <v/>
      </c>
      <c r="FG31" s="429" t="str">
        <f t="shared" si="217"/>
        <v/>
      </c>
      <c r="FH31" s="141" t="str">
        <f t="shared" si="10"/>
        <v/>
      </c>
      <c r="FI31" s="141">
        <f t="shared" si="218"/>
        <v>0</v>
      </c>
      <c r="FJ31" s="425" t="str">
        <f>IF(details!CK31="","",details!CK31)</f>
        <v/>
      </c>
      <c r="FK31" s="425" t="str">
        <f>IF(details!CL31="","",details!CL31)</f>
        <v/>
      </c>
      <c r="FL31" s="425" t="str">
        <f>IF(details!CM31="","",details!CM31)</f>
        <v/>
      </c>
      <c r="FM31" s="425" t="str">
        <f>IF(details!CN31="","",details!CN31)</f>
        <v/>
      </c>
      <c r="FN31" s="425" t="str">
        <f>IF(details!CO31="","",details!CO31)</f>
        <v/>
      </c>
      <c r="FO31" s="429" t="str">
        <f t="shared" si="219"/>
        <v/>
      </c>
      <c r="FP31" s="429" t="str">
        <f t="shared" si="220"/>
        <v/>
      </c>
      <c r="FQ31" s="429" t="str">
        <f t="shared" si="221"/>
        <v/>
      </c>
      <c r="FR31" s="141" t="str">
        <f t="shared" si="13"/>
        <v/>
      </c>
      <c r="FS31" s="354">
        <f t="shared" si="222"/>
        <v>0</v>
      </c>
      <c r="FT31" s="361" t="str">
        <f t="shared" si="223"/>
        <v/>
      </c>
      <c r="FU31" s="422" t="str">
        <f t="shared" si="224"/>
        <v/>
      </c>
      <c r="FV31" s="422" t="str">
        <f t="shared" si="225"/>
        <v/>
      </c>
      <c r="FW31" s="422" t="str">
        <f t="shared" si="226"/>
        <v/>
      </c>
      <c r="FX31" s="422" t="str">
        <f t="shared" si="227"/>
        <v/>
      </c>
      <c r="FY31" s="422" t="str">
        <f t="shared" si="228"/>
        <v/>
      </c>
      <c r="FZ31" s="422" t="str">
        <f t="shared" si="229"/>
        <v/>
      </c>
      <c r="GA31" s="142" t="str">
        <f t="shared" si="230"/>
        <v/>
      </c>
      <c r="GB31" s="142" t="str">
        <f t="shared" si="231"/>
        <v/>
      </c>
      <c r="GC31" s="422" t="str">
        <f t="shared" si="110"/>
        <v/>
      </c>
      <c r="GD31" s="422" t="str">
        <f t="shared" si="232"/>
        <v/>
      </c>
      <c r="GE31" s="422" t="str">
        <f t="shared" si="233"/>
        <v/>
      </c>
      <c r="GF31" s="422" t="str">
        <f t="shared" si="234"/>
        <v/>
      </c>
      <c r="GG31" s="422" t="str">
        <f t="shared" si="235"/>
        <v/>
      </c>
      <c r="GH31" s="422" t="str">
        <f t="shared" si="236"/>
        <v/>
      </c>
      <c r="GI31" s="422" t="str">
        <f t="shared" si="237"/>
        <v/>
      </c>
      <c r="GJ31" s="422" t="str">
        <f t="shared" si="238"/>
        <v/>
      </c>
      <c r="GK31" s="422" t="str">
        <f t="shared" si="239"/>
        <v/>
      </c>
      <c r="GL31" s="422" t="str">
        <f t="shared" si="240"/>
        <v/>
      </c>
      <c r="GM31" s="422" t="str">
        <f t="shared" si="241"/>
        <v/>
      </c>
      <c r="GN31" s="422" t="str">
        <f t="shared" si="242"/>
        <v/>
      </c>
      <c r="GO31" s="422" t="str">
        <f t="shared" si="243"/>
        <v/>
      </c>
      <c r="GP31" s="422" t="str">
        <f t="shared" si="244"/>
        <v/>
      </c>
      <c r="GQ31" s="422" t="str">
        <f t="shared" si="245"/>
        <v/>
      </c>
      <c r="GR31" s="422" t="str">
        <f t="shared" si="246"/>
        <v/>
      </c>
      <c r="GS31" s="422" t="str">
        <f t="shared" si="247"/>
        <v/>
      </c>
      <c r="GT31" s="143" t="str">
        <f t="shared" si="248"/>
        <v/>
      </c>
      <c r="GU31" s="143" t="str">
        <f t="shared" si="249"/>
        <v/>
      </c>
      <c r="GV31" s="143" t="str">
        <f t="shared" si="250"/>
        <v/>
      </c>
      <c r="GW31" s="143" t="str">
        <f t="shared" si="251"/>
        <v/>
      </c>
      <c r="GX31" s="143" t="str">
        <f t="shared" si="252"/>
        <v/>
      </c>
      <c r="GY31" s="143" t="str">
        <f t="shared" si="253"/>
        <v/>
      </c>
      <c r="GZ31" s="353">
        <f t="shared" si="254"/>
        <v>0</v>
      </c>
      <c r="HA31" s="353">
        <f t="shared" si="255"/>
        <v>0</v>
      </c>
      <c r="HB31" s="353">
        <f t="shared" si="256"/>
        <v>32</v>
      </c>
      <c r="HC31" s="353">
        <f t="shared" si="257"/>
        <v>0</v>
      </c>
      <c r="HD31" s="426" t="str">
        <f t="shared" si="137"/>
        <v/>
      </c>
      <c r="HE31" s="362" t="str">
        <f t="shared" si="258"/>
        <v/>
      </c>
      <c r="HF31" s="362" t="str">
        <f t="shared" si="259"/>
        <v/>
      </c>
      <c r="HG31" s="363" t="str">
        <f t="shared" si="260"/>
        <v/>
      </c>
      <c r="HH31" s="399" t="str">
        <f t="shared" si="261"/>
        <v/>
      </c>
      <c r="HI31" s="400" t="str">
        <f t="shared" si="142"/>
        <v/>
      </c>
      <c r="HJ31" s="136" t="str">
        <f t="shared" si="143"/>
        <v/>
      </c>
      <c r="HK31" s="358" t="str">
        <f>details!EP31</f>
        <v/>
      </c>
      <c r="HL31" s="227" t="str">
        <f>details!EQ31</f>
        <v/>
      </c>
      <c r="HM31" s="406" t="str">
        <f t="shared" si="262"/>
        <v/>
      </c>
      <c r="HN31" s="233" t="str">
        <f>IF(details!CP31="","",details!CP31)</f>
        <v/>
      </c>
    </row>
    <row r="32" spans="1:263" s="20" customFormat="1" ht="14" customHeight="1">
      <c r="A32" s="231">
        <f>IF(details!A32="","",details!A32)</f>
        <v>26</v>
      </c>
      <c r="B32" s="425" t="str">
        <f>IF(details!B32="","",details!B32)</f>
        <v/>
      </c>
      <c r="C32" s="425" t="str">
        <f>IF(details!C32="","",details!C32)</f>
        <v/>
      </c>
      <c r="D32" s="136" t="str">
        <f>IF(details!D32="","",details!D32)</f>
        <v/>
      </c>
      <c r="E32" s="136" t="str">
        <f>IF(details!E32="","",details!E32)</f>
        <v/>
      </c>
      <c r="F32" s="425" t="str">
        <f>IF(details!F32="","",details!F32)</f>
        <v/>
      </c>
      <c r="G32" s="698" t="str">
        <f>IF(details!G32="","",details!G32)</f>
        <v/>
      </c>
      <c r="H32" s="698" t="str">
        <f>IF(details!H32="","",details!H32)</f>
        <v/>
      </c>
      <c r="I32" s="220" t="str">
        <f>IF(details!CQ32="","",details!CQ32)</f>
        <v/>
      </c>
      <c r="J32" s="137" t="str">
        <f>IF(details!J32="","",details!J32)</f>
        <v/>
      </c>
      <c r="K32" s="137" t="str">
        <f>IF(details!K32="","",details!K32)</f>
        <v/>
      </c>
      <c r="L32" s="137" t="str">
        <f>IF(details!L32="","",details!L32)</f>
        <v/>
      </c>
      <c r="M32" s="425" t="str">
        <f>IF(details!R32="","",details!R32)</f>
        <v/>
      </c>
      <c r="N32" s="425" t="str">
        <f>IF(details!S32="","",details!S32)</f>
        <v/>
      </c>
      <c r="O32" s="425" t="str">
        <f t="shared" si="151"/>
        <v/>
      </c>
      <c r="P32" s="425" t="str">
        <f>IF(details!T32="","",details!T32)</f>
        <v/>
      </c>
      <c r="Q32" s="425" t="str">
        <f>IF(details!U32="","",details!U32)</f>
        <v/>
      </c>
      <c r="R32" s="425" t="str">
        <f t="shared" si="152"/>
        <v/>
      </c>
      <c r="S32" s="425" t="str">
        <f>IF(details!V32="","",details!V32)</f>
        <v/>
      </c>
      <c r="T32" s="425" t="str">
        <f>IF(details!W32="","",details!W32)</f>
        <v/>
      </c>
      <c r="U32" s="425" t="str">
        <f t="shared" si="153"/>
        <v/>
      </c>
      <c r="V32" s="138" t="str">
        <f t="shared" si="154"/>
        <v/>
      </c>
      <c r="W32" s="425" t="str">
        <f>IF(details!X32="","",details!X32)</f>
        <v/>
      </c>
      <c r="X32" s="425" t="str">
        <f>IF(details!Y32="","",details!Y32)</f>
        <v/>
      </c>
      <c r="Y32" s="138" t="str">
        <f t="shared" si="155"/>
        <v/>
      </c>
      <c r="Z32" s="139" t="str">
        <f t="shared" si="28"/>
        <v/>
      </c>
      <c r="AA32" s="425" t="str">
        <f>IF(details!Z32="","",details!Z32)</f>
        <v/>
      </c>
      <c r="AB32" s="425" t="str">
        <f>IF(details!AA32="","",details!AA32)</f>
        <v/>
      </c>
      <c r="AC32" s="428" t="str">
        <f t="shared" si="156"/>
        <v/>
      </c>
      <c r="AD32" s="136" t="str">
        <f t="shared" si="157"/>
        <v/>
      </c>
      <c r="AE32" s="140" t="str">
        <f t="shared" si="158"/>
        <v/>
      </c>
      <c r="AF32" s="429" t="str">
        <f t="shared" si="159"/>
        <v/>
      </c>
      <c r="AG32" s="141" t="str">
        <f t="shared" si="0"/>
        <v/>
      </c>
      <c r="AH32" s="141">
        <f t="shared" si="160"/>
        <v>0</v>
      </c>
      <c r="AI32" s="425" t="str">
        <f>IF(details!AB32="","",details!AB32)</f>
        <v/>
      </c>
      <c r="AJ32" s="425" t="str">
        <f>IF(details!AC32="","",details!AC32)</f>
        <v/>
      </c>
      <c r="AK32" s="425" t="str">
        <f t="shared" si="161"/>
        <v/>
      </c>
      <c r="AL32" s="425" t="str">
        <f>IF(details!AD32="","",details!AD32)</f>
        <v/>
      </c>
      <c r="AM32" s="425" t="str">
        <f>IF(details!AE32="","",details!AE32)</f>
        <v/>
      </c>
      <c r="AN32" s="425" t="str">
        <f t="shared" si="162"/>
        <v/>
      </c>
      <c r="AO32" s="425" t="str">
        <f>IF(details!AF32="","",details!AF32)</f>
        <v/>
      </c>
      <c r="AP32" s="425" t="str">
        <f>IF(details!AG32="","",details!AG32)</f>
        <v/>
      </c>
      <c r="AQ32" s="425" t="str">
        <f t="shared" si="163"/>
        <v/>
      </c>
      <c r="AR32" s="138" t="str">
        <f t="shared" si="164"/>
        <v/>
      </c>
      <c r="AS32" s="425" t="str">
        <f>IF(details!AH32="","",details!AH32)</f>
        <v/>
      </c>
      <c r="AT32" s="425" t="str">
        <f>IF(details!AI32="","",details!AI32)</f>
        <v/>
      </c>
      <c r="AU32" s="138" t="str">
        <f t="shared" si="165"/>
        <v/>
      </c>
      <c r="AV32" s="139" t="str">
        <f t="shared" si="39"/>
        <v/>
      </c>
      <c r="AW32" s="425" t="str">
        <f>IF(details!AJ32="","",details!AJ32)</f>
        <v/>
      </c>
      <c r="AX32" s="425" t="str">
        <f>IF(details!AK32="","",details!AK32)</f>
        <v/>
      </c>
      <c r="AY32" s="428" t="str">
        <f t="shared" si="166"/>
        <v/>
      </c>
      <c r="AZ32" s="136" t="str">
        <f t="shared" si="167"/>
        <v/>
      </c>
      <c r="BA32" s="140" t="str">
        <f t="shared" si="168"/>
        <v/>
      </c>
      <c r="BB32" s="429" t="str">
        <f t="shared" si="169"/>
        <v/>
      </c>
      <c r="BC32" s="141" t="str">
        <f t="shared" si="1"/>
        <v/>
      </c>
      <c r="BD32" s="141">
        <f t="shared" si="170"/>
        <v>0</v>
      </c>
      <c r="BE32" s="123" t="str">
        <f>IF(D32="","",details!AL32)</f>
        <v/>
      </c>
      <c r="BF32" s="425" t="str">
        <f>IF(details!AM32="","",details!AM32)</f>
        <v/>
      </c>
      <c r="BG32" s="425" t="str">
        <f>IF(details!AN32="","",details!AN32)</f>
        <v/>
      </c>
      <c r="BH32" s="425" t="str">
        <f t="shared" si="171"/>
        <v/>
      </c>
      <c r="BI32" s="425" t="str">
        <f>IF(details!AO32="","",details!AO32)</f>
        <v/>
      </c>
      <c r="BJ32" s="425" t="str">
        <f>IF(details!AP32="","",details!AP32)</f>
        <v/>
      </c>
      <c r="BK32" s="425" t="str">
        <f t="shared" si="172"/>
        <v/>
      </c>
      <c r="BL32" s="425" t="str">
        <f>IF(details!AQ32="","",details!AQ32)</f>
        <v/>
      </c>
      <c r="BM32" s="425" t="str">
        <f>IF(details!AR32="","",details!AR32)</f>
        <v/>
      </c>
      <c r="BN32" s="425" t="str">
        <f t="shared" si="173"/>
        <v/>
      </c>
      <c r="BO32" s="138" t="str">
        <f t="shared" si="174"/>
        <v/>
      </c>
      <c r="BP32" s="425" t="str">
        <f>IF(details!AS32="","",details!AS32)</f>
        <v/>
      </c>
      <c r="BQ32" s="425" t="str">
        <f>IF(details!AT32="","",details!AT32)</f>
        <v/>
      </c>
      <c r="BR32" s="138" t="str">
        <f t="shared" si="175"/>
        <v/>
      </c>
      <c r="BS32" s="139" t="str">
        <f t="shared" si="50"/>
        <v/>
      </c>
      <c r="BT32" s="425" t="str">
        <f>IF(details!AU32="","",details!AU32)</f>
        <v/>
      </c>
      <c r="BU32" s="425" t="str">
        <f>IF(details!AV32="","",details!AV32)</f>
        <v/>
      </c>
      <c r="BV32" s="428" t="str">
        <f t="shared" si="176"/>
        <v/>
      </c>
      <c r="BW32" s="136" t="str">
        <f t="shared" si="177"/>
        <v/>
      </c>
      <c r="BX32" s="140" t="str">
        <f t="shared" si="178"/>
        <v/>
      </c>
      <c r="BY32" s="429" t="str">
        <f t="shared" si="179"/>
        <v/>
      </c>
      <c r="BZ32" s="141" t="str">
        <f t="shared" si="2"/>
        <v/>
      </c>
      <c r="CA32" s="141">
        <f t="shared" si="180"/>
        <v>0</v>
      </c>
      <c r="CB32" s="425" t="str">
        <f>IF(details!AW32="","",details!AW32)</f>
        <v/>
      </c>
      <c r="CC32" s="425" t="str">
        <f>IF(details!AX32="","",details!AX32)</f>
        <v/>
      </c>
      <c r="CD32" s="425" t="str">
        <f t="shared" si="181"/>
        <v/>
      </c>
      <c r="CE32" s="425" t="str">
        <f>IF(details!AY32="","",details!AY32)</f>
        <v/>
      </c>
      <c r="CF32" s="425" t="str">
        <f>IF(details!AZ32="","",details!AZ32)</f>
        <v/>
      </c>
      <c r="CG32" s="425" t="str">
        <f t="shared" si="182"/>
        <v/>
      </c>
      <c r="CH32" s="425" t="str">
        <f>IF(details!BA32="","",details!BA32)</f>
        <v/>
      </c>
      <c r="CI32" s="425" t="str">
        <f>IF(details!BB32="","",details!BB32)</f>
        <v/>
      </c>
      <c r="CJ32" s="425" t="str">
        <f t="shared" si="183"/>
        <v/>
      </c>
      <c r="CK32" s="138" t="str">
        <f t="shared" si="184"/>
        <v/>
      </c>
      <c r="CL32" s="425" t="str">
        <f>IF(details!BC32="","",details!BC32)</f>
        <v/>
      </c>
      <c r="CM32" s="425" t="str">
        <f>IF(details!BD32="","",details!BD32)</f>
        <v/>
      </c>
      <c r="CN32" s="138" t="str">
        <f t="shared" si="185"/>
        <v/>
      </c>
      <c r="CO32" s="139" t="str">
        <f t="shared" si="61"/>
        <v/>
      </c>
      <c r="CP32" s="425" t="str">
        <f>IF(details!BE32="","",details!BE32)</f>
        <v/>
      </c>
      <c r="CQ32" s="425" t="str">
        <f>IF(details!BF32="","",details!BF32)</f>
        <v/>
      </c>
      <c r="CR32" s="428" t="str">
        <f t="shared" si="186"/>
        <v/>
      </c>
      <c r="CS32" s="136" t="str">
        <f t="shared" si="187"/>
        <v/>
      </c>
      <c r="CT32" s="140" t="str">
        <f t="shared" si="188"/>
        <v/>
      </c>
      <c r="CU32" s="429" t="str">
        <f t="shared" si="189"/>
        <v/>
      </c>
      <c r="CV32" s="141" t="str">
        <f t="shared" si="3"/>
        <v/>
      </c>
      <c r="CW32" s="141">
        <f t="shared" si="190"/>
        <v>0</v>
      </c>
      <c r="CX32" s="425" t="str">
        <f>IF(details!BG32="","",details!BG32)</f>
        <v/>
      </c>
      <c r="CY32" s="425" t="str">
        <f>IF(details!BH32="","",details!BH32)</f>
        <v/>
      </c>
      <c r="CZ32" s="425" t="str">
        <f t="shared" si="191"/>
        <v/>
      </c>
      <c r="DA32" s="425" t="str">
        <f>IF(details!BI32="","",details!BI32)</f>
        <v/>
      </c>
      <c r="DB32" s="425" t="str">
        <f>IF(details!BJ32="","",details!BJ32)</f>
        <v/>
      </c>
      <c r="DC32" s="425" t="str">
        <f t="shared" si="192"/>
        <v/>
      </c>
      <c r="DD32" s="425" t="str">
        <f>IF(details!BK32="","",details!BK32)</f>
        <v/>
      </c>
      <c r="DE32" s="425" t="str">
        <f>IF(details!BL32="","",details!BL32)</f>
        <v/>
      </c>
      <c r="DF32" s="425" t="str">
        <f t="shared" si="193"/>
        <v/>
      </c>
      <c r="DG32" s="138" t="str">
        <f t="shared" si="194"/>
        <v/>
      </c>
      <c r="DH32" s="425" t="str">
        <f>IF(details!BM32="","",details!BM32)</f>
        <v/>
      </c>
      <c r="DI32" s="425" t="str">
        <f>IF(details!BN32="","",details!BN32)</f>
        <v/>
      </c>
      <c r="DJ32" s="138" t="str">
        <f t="shared" si="195"/>
        <v/>
      </c>
      <c r="DK32" s="139" t="str">
        <f t="shared" si="72"/>
        <v/>
      </c>
      <c r="DL32" s="425" t="str">
        <f>IF(details!BO32="","",details!BO32)</f>
        <v/>
      </c>
      <c r="DM32" s="425" t="str">
        <f>IF(details!BP32="","",details!BP32)</f>
        <v/>
      </c>
      <c r="DN32" s="428" t="str">
        <f t="shared" si="196"/>
        <v/>
      </c>
      <c r="DO32" s="136" t="str">
        <f t="shared" si="197"/>
        <v/>
      </c>
      <c r="DP32" s="140" t="str">
        <f t="shared" si="198"/>
        <v/>
      </c>
      <c r="DQ32" s="429" t="str">
        <f t="shared" si="199"/>
        <v/>
      </c>
      <c r="DR32" s="141" t="str">
        <f t="shared" si="4"/>
        <v/>
      </c>
      <c r="DS32" s="141">
        <f t="shared" si="200"/>
        <v>0</v>
      </c>
      <c r="DT32" s="425" t="str">
        <f>IF(details!BQ32="","",details!BQ32)</f>
        <v/>
      </c>
      <c r="DU32" s="425" t="str">
        <f>IF(details!BR32="","",details!BR32)</f>
        <v/>
      </c>
      <c r="DV32" s="425" t="str">
        <f t="shared" si="201"/>
        <v/>
      </c>
      <c r="DW32" s="425" t="str">
        <f>IF(details!BS32="","",details!BS32)</f>
        <v/>
      </c>
      <c r="DX32" s="425" t="str">
        <f>IF(details!BT32="","",details!BT32)</f>
        <v/>
      </c>
      <c r="DY32" s="425" t="str">
        <f t="shared" si="202"/>
        <v/>
      </c>
      <c r="DZ32" s="425" t="str">
        <f>IF(details!BU32="","",details!BU32)</f>
        <v/>
      </c>
      <c r="EA32" s="425" t="str">
        <f>IF(details!BV32="","",details!BV32)</f>
        <v/>
      </c>
      <c r="EB32" s="425" t="str">
        <f t="shared" si="203"/>
        <v/>
      </c>
      <c r="EC32" s="138" t="str">
        <f t="shared" si="204"/>
        <v/>
      </c>
      <c r="ED32" s="425" t="str">
        <f>IF(details!BW32="","",details!BW32)</f>
        <v/>
      </c>
      <c r="EE32" s="425" t="str">
        <f>IF(details!BX32="","",details!BX32)</f>
        <v/>
      </c>
      <c r="EF32" s="138" t="str">
        <f t="shared" si="205"/>
        <v/>
      </c>
      <c r="EG32" s="139" t="str">
        <f t="shared" si="83"/>
        <v/>
      </c>
      <c r="EH32" s="425" t="str">
        <f>IF(details!BY32="","",details!BY32)</f>
        <v/>
      </c>
      <c r="EI32" s="425" t="str">
        <f>IF(details!BZ32="","",details!BZ32)</f>
        <v/>
      </c>
      <c r="EJ32" s="428" t="str">
        <f t="shared" si="206"/>
        <v/>
      </c>
      <c r="EK32" s="136" t="str">
        <f t="shared" si="207"/>
        <v/>
      </c>
      <c r="EL32" s="140" t="str">
        <f t="shared" si="208"/>
        <v/>
      </c>
      <c r="EM32" s="429" t="str">
        <f t="shared" si="209"/>
        <v/>
      </c>
      <c r="EN32" s="141" t="str">
        <f t="shared" si="5"/>
        <v/>
      </c>
      <c r="EO32" s="141">
        <f t="shared" si="210"/>
        <v>0</v>
      </c>
      <c r="EP32" s="425" t="str">
        <f>IF(details!CA32="","",details!CA32)</f>
        <v/>
      </c>
      <c r="EQ32" s="425" t="str">
        <f>IF(details!CB32="","",details!CB32)</f>
        <v/>
      </c>
      <c r="ER32" s="425" t="str">
        <f>IF(details!CC32="","",details!CC32)</f>
        <v/>
      </c>
      <c r="ES32" s="425" t="str">
        <f>IF(details!CD32="","",details!CD32)</f>
        <v/>
      </c>
      <c r="ET32" s="425" t="str">
        <f>IF(details!CE32="","",details!CE32)</f>
        <v/>
      </c>
      <c r="EU32" s="429" t="str">
        <f t="shared" si="211"/>
        <v/>
      </c>
      <c r="EV32" s="429" t="str">
        <f t="shared" si="212"/>
        <v/>
      </c>
      <c r="EW32" s="429" t="str">
        <f t="shared" si="213"/>
        <v/>
      </c>
      <c r="EX32" s="141" t="str">
        <f t="shared" si="7"/>
        <v/>
      </c>
      <c r="EY32" s="141">
        <f t="shared" si="214"/>
        <v>0</v>
      </c>
      <c r="EZ32" s="425" t="str">
        <f>IF(details!CF32="","",details!CF32)</f>
        <v/>
      </c>
      <c r="FA32" s="425" t="str">
        <f>IF(details!CG32="","",details!CG32)</f>
        <v/>
      </c>
      <c r="FB32" s="425" t="str">
        <f>IF(details!CH32="","",details!CH32)</f>
        <v/>
      </c>
      <c r="FC32" s="425" t="str">
        <f>IF(details!CI32="","",details!CI32)</f>
        <v/>
      </c>
      <c r="FD32" s="425" t="str">
        <f>IF(details!CJ32="","",details!CJ32)</f>
        <v/>
      </c>
      <c r="FE32" s="429" t="str">
        <f t="shared" si="215"/>
        <v/>
      </c>
      <c r="FF32" s="429" t="str">
        <f t="shared" si="216"/>
        <v/>
      </c>
      <c r="FG32" s="429" t="str">
        <f t="shared" si="217"/>
        <v/>
      </c>
      <c r="FH32" s="141" t="str">
        <f t="shared" si="10"/>
        <v/>
      </c>
      <c r="FI32" s="141">
        <f t="shared" si="218"/>
        <v>0</v>
      </c>
      <c r="FJ32" s="425" t="str">
        <f>IF(details!CK32="","",details!CK32)</f>
        <v/>
      </c>
      <c r="FK32" s="425" t="str">
        <f>IF(details!CL32="","",details!CL32)</f>
        <v/>
      </c>
      <c r="FL32" s="425" t="str">
        <f>IF(details!CM32="","",details!CM32)</f>
        <v/>
      </c>
      <c r="FM32" s="425" t="str">
        <f>IF(details!CN32="","",details!CN32)</f>
        <v/>
      </c>
      <c r="FN32" s="425" t="str">
        <f>IF(details!CO32="","",details!CO32)</f>
        <v/>
      </c>
      <c r="FO32" s="429" t="str">
        <f t="shared" si="219"/>
        <v/>
      </c>
      <c r="FP32" s="429" t="str">
        <f t="shared" si="220"/>
        <v/>
      </c>
      <c r="FQ32" s="429" t="str">
        <f t="shared" si="221"/>
        <v/>
      </c>
      <c r="FR32" s="141" t="str">
        <f t="shared" si="13"/>
        <v/>
      </c>
      <c r="FS32" s="354">
        <f t="shared" si="222"/>
        <v>0</v>
      </c>
      <c r="FT32" s="361" t="str">
        <f t="shared" si="223"/>
        <v/>
      </c>
      <c r="FU32" s="422" t="str">
        <f t="shared" si="224"/>
        <v/>
      </c>
      <c r="FV32" s="422" t="str">
        <f t="shared" si="225"/>
        <v/>
      </c>
      <c r="FW32" s="422" t="str">
        <f t="shared" si="226"/>
        <v/>
      </c>
      <c r="FX32" s="422" t="str">
        <f t="shared" si="227"/>
        <v/>
      </c>
      <c r="FY32" s="422" t="str">
        <f t="shared" si="228"/>
        <v/>
      </c>
      <c r="FZ32" s="422" t="str">
        <f t="shared" si="229"/>
        <v/>
      </c>
      <c r="GA32" s="142" t="str">
        <f t="shared" si="230"/>
        <v/>
      </c>
      <c r="GB32" s="142" t="str">
        <f t="shared" si="231"/>
        <v/>
      </c>
      <c r="GC32" s="422" t="str">
        <f t="shared" si="110"/>
        <v/>
      </c>
      <c r="GD32" s="422" t="str">
        <f t="shared" si="232"/>
        <v/>
      </c>
      <c r="GE32" s="422" t="str">
        <f t="shared" si="233"/>
        <v/>
      </c>
      <c r="GF32" s="422" t="str">
        <f t="shared" si="234"/>
        <v/>
      </c>
      <c r="GG32" s="422" t="str">
        <f t="shared" si="235"/>
        <v/>
      </c>
      <c r="GH32" s="422" t="str">
        <f t="shared" si="236"/>
        <v/>
      </c>
      <c r="GI32" s="422" t="str">
        <f t="shared" si="237"/>
        <v/>
      </c>
      <c r="GJ32" s="422" t="str">
        <f t="shared" si="238"/>
        <v/>
      </c>
      <c r="GK32" s="422" t="str">
        <f t="shared" si="239"/>
        <v/>
      </c>
      <c r="GL32" s="422" t="str">
        <f t="shared" si="240"/>
        <v/>
      </c>
      <c r="GM32" s="422" t="str">
        <f t="shared" si="241"/>
        <v/>
      </c>
      <c r="GN32" s="422" t="str">
        <f t="shared" si="242"/>
        <v/>
      </c>
      <c r="GO32" s="422" t="str">
        <f t="shared" si="243"/>
        <v/>
      </c>
      <c r="GP32" s="422" t="str">
        <f t="shared" si="244"/>
        <v/>
      </c>
      <c r="GQ32" s="422" t="str">
        <f t="shared" si="245"/>
        <v/>
      </c>
      <c r="GR32" s="422" t="str">
        <f t="shared" si="246"/>
        <v/>
      </c>
      <c r="GS32" s="422" t="str">
        <f t="shared" si="247"/>
        <v/>
      </c>
      <c r="GT32" s="143" t="str">
        <f t="shared" si="248"/>
        <v/>
      </c>
      <c r="GU32" s="143" t="str">
        <f t="shared" si="249"/>
        <v/>
      </c>
      <c r="GV32" s="143" t="str">
        <f t="shared" si="250"/>
        <v/>
      </c>
      <c r="GW32" s="143" t="str">
        <f t="shared" si="251"/>
        <v/>
      </c>
      <c r="GX32" s="143" t="str">
        <f t="shared" si="252"/>
        <v/>
      </c>
      <c r="GY32" s="143" t="str">
        <f t="shared" si="253"/>
        <v/>
      </c>
      <c r="GZ32" s="353">
        <f t="shared" si="254"/>
        <v>0</v>
      </c>
      <c r="HA32" s="353">
        <f t="shared" si="255"/>
        <v>0</v>
      </c>
      <c r="HB32" s="353">
        <f t="shared" si="256"/>
        <v>32</v>
      </c>
      <c r="HC32" s="353">
        <f t="shared" si="257"/>
        <v>0</v>
      </c>
      <c r="HD32" s="426" t="str">
        <f t="shared" si="137"/>
        <v/>
      </c>
      <c r="HE32" s="362" t="str">
        <f t="shared" si="258"/>
        <v/>
      </c>
      <c r="HF32" s="362" t="str">
        <f t="shared" si="259"/>
        <v/>
      </c>
      <c r="HG32" s="363" t="str">
        <f t="shared" si="260"/>
        <v/>
      </c>
      <c r="HH32" s="399" t="str">
        <f t="shared" si="261"/>
        <v/>
      </c>
      <c r="HI32" s="400" t="str">
        <f t="shared" si="142"/>
        <v/>
      </c>
      <c r="HJ32" s="136" t="str">
        <f t="shared" si="143"/>
        <v/>
      </c>
      <c r="HK32" s="358" t="str">
        <f>details!EP32</f>
        <v/>
      </c>
      <c r="HL32" s="227" t="str">
        <f>details!EQ32</f>
        <v/>
      </c>
      <c r="HM32" s="406" t="str">
        <f t="shared" si="262"/>
        <v/>
      </c>
      <c r="HN32" s="233" t="str">
        <f>IF(details!CP32="","",details!CP32)</f>
        <v/>
      </c>
    </row>
    <row r="33" spans="1:222" s="20" customFormat="1" ht="14" customHeight="1">
      <c r="A33" s="231">
        <f>IF(details!A33="","",details!A33)</f>
        <v>27</v>
      </c>
      <c r="B33" s="425" t="str">
        <f>IF(details!B33="","",details!B33)</f>
        <v/>
      </c>
      <c r="C33" s="425" t="str">
        <f>IF(details!C33="","",details!C33)</f>
        <v/>
      </c>
      <c r="D33" s="136" t="str">
        <f>IF(details!D33="","",details!D33)</f>
        <v/>
      </c>
      <c r="E33" s="136" t="str">
        <f>IF(details!E33="","",details!E33)</f>
        <v/>
      </c>
      <c r="F33" s="425" t="str">
        <f>IF(details!F33="","",details!F33)</f>
        <v/>
      </c>
      <c r="G33" s="698" t="str">
        <f>IF(details!G33="","",details!G33)</f>
        <v/>
      </c>
      <c r="H33" s="698" t="str">
        <f>IF(details!H33="","",details!H33)</f>
        <v/>
      </c>
      <c r="I33" s="220" t="str">
        <f>IF(details!CQ33="","",details!CQ33)</f>
        <v/>
      </c>
      <c r="J33" s="137" t="str">
        <f>IF(details!J33="","",details!J33)</f>
        <v/>
      </c>
      <c r="K33" s="137" t="str">
        <f>IF(details!K33="","",details!K33)</f>
        <v/>
      </c>
      <c r="L33" s="137" t="str">
        <f>IF(details!L33="","",details!L33)</f>
        <v/>
      </c>
      <c r="M33" s="425" t="str">
        <f>IF(details!R33="","",details!R33)</f>
        <v/>
      </c>
      <c r="N33" s="425" t="str">
        <f>IF(details!S33="","",details!S33)</f>
        <v/>
      </c>
      <c r="O33" s="425" t="str">
        <f t="shared" si="151"/>
        <v/>
      </c>
      <c r="P33" s="425" t="str">
        <f>IF(details!T33="","",details!T33)</f>
        <v/>
      </c>
      <c r="Q33" s="425" t="str">
        <f>IF(details!U33="","",details!U33)</f>
        <v/>
      </c>
      <c r="R33" s="425" t="str">
        <f t="shared" si="152"/>
        <v/>
      </c>
      <c r="S33" s="425" t="str">
        <f>IF(details!V33="","",details!V33)</f>
        <v/>
      </c>
      <c r="T33" s="425" t="str">
        <f>IF(details!W33="","",details!W33)</f>
        <v/>
      </c>
      <c r="U33" s="425" t="str">
        <f t="shared" si="153"/>
        <v/>
      </c>
      <c r="V33" s="138" t="str">
        <f t="shared" si="154"/>
        <v/>
      </c>
      <c r="W33" s="425" t="str">
        <f>IF(details!X33="","",details!X33)</f>
        <v/>
      </c>
      <c r="X33" s="425" t="str">
        <f>IF(details!Y33="","",details!Y33)</f>
        <v/>
      </c>
      <c r="Y33" s="138" t="str">
        <f t="shared" si="155"/>
        <v/>
      </c>
      <c r="Z33" s="139" t="str">
        <f t="shared" si="28"/>
        <v/>
      </c>
      <c r="AA33" s="425" t="str">
        <f>IF(details!Z33="","",details!Z33)</f>
        <v/>
      </c>
      <c r="AB33" s="425" t="str">
        <f>IF(details!AA33="","",details!AA33)</f>
        <v/>
      </c>
      <c r="AC33" s="428" t="str">
        <f t="shared" si="156"/>
        <v/>
      </c>
      <c r="AD33" s="136" t="str">
        <f t="shared" si="157"/>
        <v/>
      </c>
      <c r="AE33" s="140" t="str">
        <f t="shared" si="158"/>
        <v/>
      </c>
      <c r="AF33" s="429" t="str">
        <f t="shared" si="159"/>
        <v/>
      </c>
      <c r="AG33" s="141" t="str">
        <f t="shared" si="0"/>
        <v/>
      </c>
      <c r="AH33" s="141">
        <f t="shared" si="160"/>
        <v>0</v>
      </c>
      <c r="AI33" s="425" t="str">
        <f>IF(details!AB33="","",details!AB33)</f>
        <v/>
      </c>
      <c r="AJ33" s="425" t="str">
        <f>IF(details!AC33="","",details!AC33)</f>
        <v/>
      </c>
      <c r="AK33" s="425" t="str">
        <f t="shared" si="161"/>
        <v/>
      </c>
      <c r="AL33" s="425" t="str">
        <f>IF(details!AD33="","",details!AD33)</f>
        <v/>
      </c>
      <c r="AM33" s="425" t="str">
        <f>IF(details!AE33="","",details!AE33)</f>
        <v/>
      </c>
      <c r="AN33" s="425" t="str">
        <f t="shared" si="162"/>
        <v/>
      </c>
      <c r="AO33" s="425" t="str">
        <f>IF(details!AF33="","",details!AF33)</f>
        <v/>
      </c>
      <c r="AP33" s="425" t="str">
        <f>IF(details!AG33="","",details!AG33)</f>
        <v/>
      </c>
      <c r="AQ33" s="425" t="str">
        <f t="shared" si="163"/>
        <v/>
      </c>
      <c r="AR33" s="138" t="str">
        <f t="shared" si="164"/>
        <v/>
      </c>
      <c r="AS33" s="425" t="str">
        <f>IF(details!AH33="","",details!AH33)</f>
        <v/>
      </c>
      <c r="AT33" s="425" t="str">
        <f>IF(details!AI33="","",details!AI33)</f>
        <v/>
      </c>
      <c r="AU33" s="138" t="str">
        <f t="shared" si="165"/>
        <v/>
      </c>
      <c r="AV33" s="139" t="str">
        <f t="shared" si="39"/>
        <v/>
      </c>
      <c r="AW33" s="425" t="str">
        <f>IF(details!AJ33="","",details!AJ33)</f>
        <v/>
      </c>
      <c r="AX33" s="425" t="str">
        <f>IF(details!AK33="","",details!AK33)</f>
        <v/>
      </c>
      <c r="AY33" s="428" t="str">
        <f t="shared" si="166"/>
        <v/>
      </c>
      <c r="AZ33" s="136" t="str">
        <f t="shared" si="167"/>
        <v/>
      </c>
      <c r="BA33" s="140" t="str">
        <f t="shared" si="168"/>
        <v/>
      </c>
      <c r="BB33" s="429" t="str">
        <f t="shared" si="169"/>
        <v/>
      </c>
      <c r="BC33" s="141" t="str">
        <f t="shared" si="1"/>
        <v/>
      </c>
      <c r="BD33" s="141">
        <f t="shared" si="170"/>
        <v>0</v>
      </c>
      <c r="BE33" s="123" t="str">
        <f>IF(D33="","",details!AL33)</f>
        <v/>
      </c>
      <c r="BF33" s="425" t="str">
        <f>IF(details!AM33="","",details!AM33)</f>
        <v/>
      </c>
      <c r="BG33" s="425" t="str">
        <f>IF(details!AN33="","",details!AN33)</f>
        <v/>
      </c>
      <c r="BH33" s="425" t="str">
        <f t="shared" si="171"/>
        <v/>
      </c>
      <c r="BI33" s="425" t="str">
        <f>IF(details!AO33="","",details!AO33)</f>
        <v/>
      </c>
      <c r="BJ33" s="425" t="str">
        <f>IF(details!AP33="","",details!AP33)</f>
        <v/>
      </c>
      <c r="BK33" s="425" t="str">
        <f t="shared" si="172"/>
        <v/>
      </c>
      <c r="BL33" s="425" t="str">
        <f>IF(details!AQ33="","",details!AQ33)</f>
        <v/>
      </c>
      <c r="BM33" s="425" t="str">
        <f>IF(details!AR33="","",details!AR33)</f>
        <v/>
      </c>
      <c r="BN33" s="425" t="str">
        <f t="shared" si="173"/>
        <v/>
      </c>
      <c r="BO33" s="138" t="str">
        <f t="shared" si="174"/>
        <v/>
      </c>
      <c r="BP33" s="425" t="str">
        <f>IF(details!AS33="","",details!AS33)</f>
        <v/>
      </c>
      <c r="BQ33" s="425" t="str">
        <f>IF(details!AT33="","",details!AT33)</f>
        <v/>
      </c>
      <c r="BR33" s="138" t="str">
        <f t="shared" si="175"/>
        <v/>
      </c>
      <c r="BS33" s="139" t="str">
        <f t="shared" si="50"/>
        <v/>
      </c>
      <c r="BT33" s="425" t="str">
        <f>IF(details!AU33="","",details!AU33)</f>
        <v/>
      </c>
      <c r="BU33" s="425" t="str">
        <f>IF(details!AV33="","",details!AV33)</f>
        <v/>
      </c>
      <c r="BV33" s="428" t="str">
        <f t="shared" si="176"/>
        <v/>
      </c>
      <c r="BW33" s="136" t="str">
        <f t="shared" si="177"/>
        <v/>
      </c>
      <c r="BX33" s="140" t="str">
        <f t="shared" si="178"/>
        <v/>
      </c>
      <c r="BY33" s="429" t="str">
        <f t="shared" si="179"/>
        <v/>
      </c>
      <c r="BZ33" s="141" t="str">
        <f t="shared" si="2"/>
        <v/>
      </c>
      <c r="CA33" s="141">
        <f t="shared" si="180"/>
        <v>0</v>
      </c>
      <c r="CB33" s="425" t="str">
        <f>IF(details!AW33="","",details!AW33)</f>
        <v/>
      </c>
      <c r="CC33" s="425" t="str">
        <f>IF(details!AX33="","",details!AX33)</f>
        <v/>
      </c>
      <c r="CD33" s="425" t="str">
        <f t="shared" si="181"/>
        <v/>
      </c>
      <c r="CE33" s="425" t="str">
        <f>IF(details!AY33="","",details!AY33)</f>
        <v/>
      </c>
      <c r="CF33" s="425" t="str">
        <f>IF(details!AZ33="","",details!AZ33)</f>
        <v/>
      </c>
      <c r="CG33" s="425" t="str">
        <f t="shared" si="182"/>
        <v/>
      </c>
      <c r="CH33" s="425" t="str">
        <f>IF(details!BA33="","",details!BA33)</f>
        <v/>
      </c>
      <c r="CI33" s="425" t="str">
        <f>IF(details!BB33="","",details!BB33)</f>
        <v/>
      </c>
      <c r="CJ33" s="425" t="str">
        <f t="shared" si="183"/>
        <v/>
      </c>
      <c r="CK33" s="138" t="str">
        <f t="shared" si="184"/>
        <v/>
      </c>
      <c r="CL33" s="425" t="str">
        <f>IF(details!BC33="","",details!BC33)</f>
        <v/>
      </c>
      <c r="CM33" s="425" t="str">
        <f>IF(details!BD33="","",details!BD33)</f>
        <v/>
      </c>
      <c r="CN33" s="138" t="str">
        <f t="shared" si="185"/>
        <v/>
      </c>
      <c r="CO33" s="139" t="str">
        <f t="shared" si="61"/>
        <v/>
      </c>
      <c r="CP33" s="425" t="str">
        <f>IF(details!BE33="","",details!BE33)</f>
        <v/>
      </c>
      <c r="CQ33" s="425" t="str">
        <f>IF(details!BF33="","",details!BF33)</f>
        <v/>
      </c>
      <c r="CR33" s="428" t="str">
        <f t="shared" si="186"/>
        <v/>
      </c>
      <c r="CS33" s="136" t="str">
        <f t="shared" si="187"/>
        <v/>
      </c>
      <c r="CT33" s="140" t="str">
        <f t="shared" si="188"/>
        <v/>
      </c>
      <c r="CU33" s="429" t="str">
        <f t="shared" si="189"/>
        <v/>
      </c>
      <c r="CV33" s="141" t="str">
        <f t="shared" si="3"/>
        <v/>
      </c>
      <c r="CW33" s="141">
        <f t="shared" si="190"/>
        <v>0</v>
      </c>
      <c r="CX33" s="425" t="str">
        <f>IF(details!BG33="","",details!BG33)</f>
        <v/>
      </c>
      <c r="CY33" s="425" t="str">
        <f>IF(details!BH33="","",details!BH33)</f>
        <v/>
      </c>
      <c r="CZ33" s="425" t="str">
        <f t="shared" si="191"/>
        <v/>
      </c>
      <c r="DA33" s="425" t="str">
        <f>IF(details!BI33="","",details!BI33)</f>
        <v/>
      </c>
      <c r="DB33" s="425" t="str">
        <f>IF(details!BJ33="","",details!BJ33)</f>
        <v/>
      </c>
      <c r="DC33" s="425" t="str">
        <f t="shared" si="192"/>
        <v/>
      </c>
      <c r="DD33" s="425" t="str">
        <f>IF(details!BK33="","",details!BK33)</f>
        <v/>
      </c>
      <c r="DE33" s="425" t="str">
        <f>IF(details!BL33="","",details!BL33)</f>
        <v/>
      </c>
      <c r="DF33" s="425" t="str">
        <f t="shared" si="193"/>
        <v/>
      </c>
      <c r="DG33" s="138" t="str">
        <f t="shared" si="194"/>
        <v/>
      </c>
      <c r="DH33" s="425" t="str">
        <f>IF(details!BM33="","",details!BM33)</f>
        <v/>
      </c>
      <c r="DI33" s="425" t="str">
        <f>IF(details!BN33="","",details!BN33)</f>
        <v/>
      </c>
      <c r="DJ33" s="138" t="str">
        <f t="shared" si="195"/>
        <v/>
      </c>
      <c r="DK33" s="139" t="str">
        <f t="shared" si="72"/>
        <v/>
      </c>
      <c r="DL33" s="425" t="str">
        <f>IF(details!BO33="","",details!BO33)</f>
        <v/>
      </c>
      <c r="DM33" s="425" t="str">
        <f>IF(details!BP33="","",details!BP33)</f>
        <v/>
      </c>
      <c r="DN33" s="428" t="str">
        <f t="shared" si="196"/>
        <v/>
      </c>
      <c r="DO33" s="136" t="str">
        <f t="shared" si="197"/>
        <v/>
      </c>
      <c r="DP33" s="140" t="str">
        <f t="shared" si="198"/>
        <v/>
      </c>
      <c r="DQ33" s="429" t="str">
        <f t="shared" si="199"/>
        <v/>
      </c>
      <c r="DR33" s="141" t="str">
        <f t="shared" si="4"/>
        <v/>
      </c>
      <c r="DS33" s="141">
        <f t="shared" si="200"/>
        <v>0</v>
      </c>
      <c r="DT33" s="425" t="str">
        <f>IF(details!BQ33="","",details!BQ33)</f>
        <v/>
      </c>
      <c r="DU33" s="425" t="str">
        <f>IF(details!BR33="","",details!BR33)</f>
        <v/>
      </c>
      <c r="DV33" s="425" t="str">
        <f t="shared" si="201"/>
        <v/>
      </c>
      <c r="DW33" s="425" t="str">
        <f>IF(details!BS33="","",details!BS33)</f>
        <v/>
      </c>
      <c r="DX33" s="425" t="str">
        <f>IF(details!BT33="","",details!BT33)</f>
        <v/>
      </c>
      <c r="DY33" s="425" t="str">
        <f t="shared" si="202"/>
        <v/>
      </c>
      <c r="DZ33" s="425" t="str">
        <f>IF(details!BU33="","",details!BU33)</f>
        <v/>
      </c>
      <c r="EA33" s="425" t="str">
        <f>IF(details!BV33="","",details!BV33)</f>
        <v/>
      </c>
      <c r="EB33" s="425" t="str">
        <f t="shared" si="203"/>
        <v/>
      </c>
      <c r="EC33" s="138" t="str">
        <f t="shared" si="204"/>
        <v/>
      </c>
      <c r="ED33" s="425" t="str">
        <f>IF(details!BW33="","",details!BW33)</f>
        <v/>
      </c>
      <c r="EE33" s="425" t="str">
        <f>IF(details!BX33="","",details!BX33)</f>
        <v/>
      </c>
      <c r="EF33" s="138" t="str">
        <f t="shared" si="205"/>
        <v/>
      </c>
      <c r="EG33" s="139" t="str">
        <f t="shared" si="83"/>
        <v/>
      </c>
      <c r="EH33" s="425" t="str">
        <f>IF(details!BY33="","",details!BY33)</f>
        <v/>
      </c>
      <c r="EI33" s="425" t="str">
        <f>IF(details!BZ33="","",details!BZ33)</f>
        <v/>
      </c>
      <c r="EJ33" s="428" t="str">
        <f t="shared" si="206"/>
        <v/>
      </c>
      <c r="EK33" s="136" t="str">
        <f t="shared" si="207"/>
        <v/>
      </c>
      <c r="EL33" s="140" t="str">
        <f t="shared" si="208"/>
        <v/>
      </c>
      <c r="EM33" s="429" t="str">
        <f t="shared" si="209"/>
        <v/>
      </c>
      <c r="EN33" s="141" t="str">
        <f t="shared" si="5"/>
        <v/>
      </c>
      <c r="EO33" s="141">
        <f t="shared" si="210"/>
        <v>0</v>
      </c>
      <c r="EP33" s="425" t="str">
        <f>IF(details!CA33="","",details!CA33)</f>
        <v/>
      </c>
      <c r="EQ33" s="425" t="str">
        <f>IF(details!CB33="","",details!CB33)</f>
        <v/>
      </c>
      <c r="ER33" s="425" t="str">
        <f>IF(details!CC33="","",details!CC33)</f>
        <v/>
      </c>
      <c r="ES33" s="425" t="str">
        <f>IF(details!CD33="","",details!CD33)</f>
        <v/>
      </c>
      <c r="ET33" s="425" t="str">
        <f>IF(details!CE33="","",details!CE33)</f>
        <v/>
      </c>
      <c r="EU33" s="429" t="str">
        <f t="shared" si="211"/>
        <v/>
      </c>
      <c r="EV33" s="429" t="str">
        <f t="shared" si="212"/>
        <v/>
      </c>
      <c r="EW33" s="429" t="str">
        <f t="shared" si="213"/>
        <v/>
      </c>
      <c r="EX33" s="141" t="str">
        <f t="shared" si="7"/>
        <v/>
      </c>
      <c r="EY33" s="141">
        <f t="shared" si="214"/>
        <v>0</v>
      </c>
      <c r="EZ33" s="425" t="str">
        <f>IF(details!CF33="","",details!CF33)</f>
        <v/>
      </c>
      <c r="FA33" s="425" t="str">
        <f>IF(details!CG33="","",details!CG33)</f>
        <v/>
      </c>
      <c r="FB33" s="425" t="str">
        <f>IF(details!CH33="","",details!CH33)</f>
        <v/>
      </c>
      <c r="FC33" s="425" t="str">
        <f>IF(details!CI33="","",details!CI33)</f>
        <v/>
      </c>
      <c r="FD33" s="425" t="str">
        <f>IF(details!CJ33="","",details!CJ33)</f>
        <v/>
      </c>
      <c r="FE33" s="429" t="str">
        <f t="shared" si="215"/>
        <v/>
      </c>
      <c r="FF33" s="429" t="str">
        <f t="shared" si="216"/>
        <v/>
      </c>
      <c r="FG33" s="429" t="str">
        <f t="shared" si="217"/>
        <v/>
      </c>
      <c r="FH33" s="141" t="str">
        <f t="shared" si="10"/>
        <v/>
      </c>
      <c r="FI33" s="141">
        <f t="shared" si="218"/>
        <v>0</v>
      </c>
      <c r="FJ33" s="425" t="str">
        <f>IF(details!CK33="","",details!CK33)</f>
        <v/>
      </c>
      <c r="FK33" s="425" t="str">
        <f>IF(details!CL33="","",details!CL33)</f>
        <v/>
      </c>
      <c r="FL33" s="425" t="str">
        <f>IF(details!CM33="","",details!CM33)</f>
        <v/>
      </c>
      <c r="FM33" s="425" t="str">
        <f>IF(details!CN33="","",details!CN33)</f>
        <v/>
      </c>
      <c r="FN33" s="425" t="str">
        <f>IF(details!CO33="","",details!CO33)</f>
        <v/>
      </c>
      <c r="FO33" s="429" t="str">
        <f t="shared" si="219"/>
        <v/>
      </c>
      <c r="FP33" s="429" t="str">
        <f t="shared" si="220"/>
        <v/>
      </c>
      <c r="FQ33" s="429" t="str">
        <f t="shared" si="221"/>
        <v/>
      </c>
      <c r="FR33" s="141" t="str">
        <f t="shared" si="13"/>
        <v/>
      </c>
      <c r="FS33" s="354">
        <f t="shared" si="222"/>
        <v>0</v>
      </c>
      <c r="FT33" s="361" t="str">
        <f t="shared" si="223"/>
        <v/>
      </c>
      <c r="FU33" s="422" t="str">
        <f t="shared" si="224"/>
        <v/>
      </c>
      <c r="FV33" s="422" t="str">
        <f t="shared" si="225"/>
        <v/>
      </c>
      <c r="FW33" s="422" t="str">
        <f t="shared" si="226"/>
        <v/>
      </c>
      <c r="FX33" s="422" t="str">
        <f t="shared" si="227"/>
        <v/>
      </c>
      <c r="FY33" s="422" t="str">
        <f t="shared" si="228"/>
        <v/>
      </c>
      <c r="FZ33" s="422" t="str">
        <f t="shared" si="229"/>
        <v/>
      </c>
      <c r="GA33" s="142" t="str">
        <f t="shared" si="230"/>
        <v/>
      </c>
      <c r="GB33" s="142" t="str">
        <f t="shared" si="231"/>
        <v/>
      </c>
      <c r="GC33" s="422" t="str">
        <f t="shared" si="110"/>
        <v/>
      </c>
      <c r="GD33" s="422" t="str">
        <f t="shared" si="232"/>
        <v/>
      </c>
      <c r="GE33" s="422" t="str">
        <f t="shared" si="233"/>
        <v/>
      </c>
      <c r="GF33" s="422" t="str">
        <f t="shared" si="234"/>
        <v/>
      </c>
      <c r="GG33" s="422" t="str">
        <f t="shared" si="235"/>
        <v/>
      </c>
      <c r="GH33" s="422" t="str">
        <f t="shared" si="236"/>
        <v/>
      </c>
      <c r="GI33" s="422" t="str">
        <f t="shared" si="237"/>
        <v/>
      </c>
      <c r="GJ33" s="422" t="str">
        <f t="shared" si="238"/>
        <v/>
      </c>
      <c r="GK33" s="422" t="str">
        <f t="shared" si="239"/>
        <v/>
      </c>
      <c r="GL33" s="422" t="str">
        <f t="shared" si="240"/>
        <v/>
      </c>
      <c r="GM33" s="422" t="str">
        <f t="shared" si="241"/>
        <v/>
      </c>
      <c r="GN33" s="422" t="str">
        <f t="shared" si="242"/>
        <v/>
      </c>
      <c r="GO33" s="422" t="str">
        <f t="shared" si="243"/>
        <v/>
      </c>
      <c r="GP33" s="422" t="str">
        <f t="shared" si="244"/>
        <v/>
      </c>
      <c r="GQ33" s="422" t="str">
        <f t="shared" si="245"/>
        <v/>
      </c>
      <c r="GR33" s="422" t="str">
        <f t="shared" si="246"/>
        <v/>
      </c>
      <c r="GS33" s="422" t="str">
        <f t="shared" si="247"/>
        <v/>
      </c>
      <c r="GT33" s="143" t="str">
        <f t="shared" si="248"/>
        <v/>
      </c>
      <c r="GU33" s="143" t="str">
        <f t="shared" si="249"/>
        <v/>
      </c>
      <c r="GV33" s="143" t="str">
        <f t="shared" si="250"/>
        <v/>
      </c>
      <c r="GW33" s="143" t="str">
        <f t="shared" si="251"/>
        <v/>
      </c>
      <c r="GX33" s="143" t="str">
        <f t="shared" si="252"/>
        <v/>
      </c>
      <c r="GY33" s="143" t="str">
        <f t="shared" si="253"/>
        <v/>
      </c>
      <c r="GZ33" s="353">
        <f t="shared" si="254"/>
        <v>0</v>
      </c>
      <c r="HA33" s="353">
        <f t="shared" si="255"/>
        <v>0</v>
      </c>
      <c r="HB33" s="353">
        <f t="shared" si="256"/>
        <v>32</v>
      </c>
      <c r="HC33" s="353">
        <f t="shared" si="257"/>
        <v>0</v>
      </c>
      <c r="HD33" s="426" t="str">
        <f t="shared" si="137"/>
        <v/>
      </c>
      <c r="HE33" s="362" t="str">
        <f t="shared" si="258"/>
        <v/>
      </c>
      <c r="HF33" s="362" t="str">
        <f t="shared" si="259"/>
        <v/>
      </c>
      <c r="HG33" s="363" t="str">
        <f t="shared" si="260"/>
        <v/>
      </c>
      <c r="HH33" s="399" t="str">
        <f t="shared" si="261"/>
        <v/>
      </c>
      <c r="HI33" s="400" t="str">
        <f t="shared" si="142"/>
        <v/>
      </c>
      <c r="HJ33" s="136" t="str">
        <f t="shared" si="143"/>
        <v/>
      </c>
      <c r="HK33" s="358" t="str">
        <f>details!EP33</f>
        <v/>
      </c>
      <c r="HL33" s="227" t="str">
        <f>details!EQ33</f>
        <v/>
      </c>
      <c r="HM33" s="406" t="str">
        <f t="shared" si="262"/>
        <v/>
      </c>
      <c r="HN33" s="233" t="str">
        <f>IF(details!CP33="","",details!CP33)</f>
        <v/>
      </c>
    </row>
    <row r="34" spans="1:222" s="20" customFormat="1" ht="14" customHeight="1">
      <c r="A34" s="231">
        <f>IF(details!A34="","",details!A34)</f>
        <v>28</v>
      </c>
      <c r="B34" s="425" t="str">
        <f>IF(details!B34="","",details!B34)</f>
        <v/>
      </c>
      <c r="C34" s="425" t="str">
        <f>IF(details!C34="","",details!C34)</f>
        <v/>
      </c>
      <c r="D34" s="136" t="str">
        <f>IF(details!D34="","",details!D34)</f>
        <v/>
      </c>
      <c r="E34" s="136" t="str">
        <f>IF(details!E34="","",details!E34)</f>
        <v/>
      </c>
      <c r="F34" s="425" t="str">
        <f>IF(details!F34="","",details!F34)</f>
        <v/>
      </c>
      <c r="G34" s="698" t="str">
        <f>IF(details!G34="","",details!G34)</f>
        <v/>
      </c>
      <c r="H34" s="698" t="str">
        <f>IF(details!H34="","",details!H34)</f>
        <v/>
      </c>
      <c r="I34" s="220" t="str">
        <f>IF(details!CQ34="","",details!CQ34)</f>
        <v/>
      </c>
      <c r="J34" s="137" t="str">
        <f>IF(details!J34="","",details!J34)</f>
        <v/>
      </c>
      <c r="K34" s="137" t="str">
        <f>IF(details!K34="","",details!K34)</f>
        <v/>
      </c>
      <c r="L34" s="137" t="str">
        <f>IF(details!L34="","",details!L34)</f>
        <v/>
      </c>
      <c r="M34" s="425" t="str">
        <f>IF(details!R34="","",details!R34)</f>
        <v/>
      </c>
      <c r="N34" s="425" t="str">
        <f>IF(details!S34="","",details!S34)</f>
        <v/>
      </c>
      <c r="O34" s="425" t="str">
        <f t="shared" si="151"/>
        <v/>
      </c>
      <c r="P34" s="425" t="str">
        <f>IF(details!T34="","",details!T34)</f>
        <v/>
      </c>
      <c r="Q34" s="425" t="str">
        <f>IF(details!U34="","",details!U34)</f>
        <v/>
      </c>
      <c r="R34" s="425" t="str">
        <f t="shared" si="152"/>
        <v/>
      </c>
      <c r="S34" s="425" t="str">
        <f>IF(details!V34="","",details!V34)</f>
        <v/>
      </c>
      <c r="T34" s="425" t="str">
        <f>IF(details!W34="","",details!W34)</f>
        <v/>
      </c>
      <c r="U34" s="425" t="str">
        <f t="shared" si="153"/>
        <v/>
      </c>
      <c r="V34" s="138" t="str">
        <f t="shared" si="154"/>
        <v/>
      </c>
      <c r="W34" s="425" t="str">
        <f>IF(details!X34="","",details!X34)</f>
        <v/>
      </c>
      <c r="X34" s="425" t="str">
        <f>IF(details!Y34="","",details!Y34)</f>
        <v/>
      </c>
      <c r="Y34" s="138" t="str">
        <f t="shared" si="155"/>
        <v/>
      </c>
      <c r="Z34" s="139" t="str">
        <f t="shared" si="28"/>
        <v/>
      </c>
      <c r="AA34" s="425" t="str">
        <f>IF(details!Z34="","",details!Z34)</f>
        <v/>
      </c>
      <c r="AB34" s="425" t="str">
        <f>IF(details!AA34="","",details!AA34)</f>
        <v/>
      </c>
      <c r="AC34" s="428" t="str">
        <f t="shared" si="156"/>
        <v/>
      </c>
      <c r="AD34" s="136" t="str">
        <f t="shared" si="157"/>
        <v/>
      </c>
      <c r="AE34" s="140" t="str">
        <f t="shared" si="158"/>
        <v/>
      </c>
      <c r="AF34" s="429" t="str">
        <f t="shared" si="159"/>
        <v/>
      </c>
      <c r="AG34" s="141" t="str">
        <f t="shared" si="0"/>
        <v/>
      </c>
      <c r="AH34" s="141">
        <f t="shared" si="160"/>
        <v>0</v>
      </c>
      <c r="AI34" s="425" t="str">
        <f>IF(details!AB34="","",details!AB34)</f>
        <v/>
      </c>
      <c r="AJ34" s="425" t="str">
        <f>IF(details!AC34="","",details!AC34)</f>
        <v/>
      </c>
      <c r="AK34" s="425" t="str">
        <f t="shared" si="161"/>
        <v/>
      </c>
      <c r="AL34" s="425" t="str">
        <f>IF(details!AD34="","",details!AD34)</f>
        <v/>
      </c>
      <c r="AM34" s="425" t="str">
        <f>IF(details!AE34="","",details!AE34)</f>
        <v/>
      </c>
      <c r="AN34" s="425" t="str">
        <f t="shared" si="162"/>
        <v/>
      </c>
      <c r="AO34" s="425" t="str">
        <f>IF(details!AF34="","",details!AF34)</f>
        <v/>
      </c>
      <c r="AP34" s="425" t="str">
        <f>IF(details!AG34="","",details!AG34)</f>
        <v/>
      </c>
      <c r="AQ34" s="425" t="str">
        <f t="shared" si="163"/>
        <v/>
      </c>
      <c r="AR34" s="138" t="str">
        <f t="shared" si="164"/>
        <v/>
      </c>
      <c r="AS34" s="425" t="str">
        <f>IF(details!AH34="","",details!AH34)</f>
        <v/>
      </c>
      <c r="AT34" s="425" t="str">
        <f>IF(details!AI34="","",details!AI34)</f>
        <v/>
      </c>
      <c r="AU34" s="138" t="str">
        <f t="shared" si="165"/>
        <v/>
      </c>
      <c r="AV34" s="139" t="str">
        <f t="shared" si="39"/>
        <v/>
      </c>
      <c r="AW34" s="425" t="str">
        <f>IF(details!AJ34="","",details!AJ34)</f>
        <v/>
      </c>
      <c r="AX34" s="425" t="str">
        <f>IF(details!AK34="","",details!AK34)</f>
        <v/>
      </c>
      <c r="AY34" s="428" t="str">
        <f t="shared" si="166"/>
        <v/>
      </c>
      <c r="AZ34" s="136" t="str">
        <f t="shared" si="167"/>
        <v/>
      </c>
      <c r="BA34" s="140" t="str">
        <f t="shared" si="168"/>
        <v/>
      </c>
      <c r="BB34" s="429" t="str">
        <f t="shared" si="169"/>
        <v/>
      </c>
      <c r="BC34" s="141" t="str">
        <f t="shared" si="1"/>
        <v/>
      </c>
      <c r="BD34" s="141">
        <f t="shared" si="170"/>
        <v>0</v>
      </c>
      <c r="BE34" s="123" t="str">
        <f>IF(D34="","",details!AL34)</f>
        <v/>
      </c>
      <c r="BF34" s="425" t="str">
        <f>IF(details!AM34="","",details!AM34)</f>
        <v/>
      </c>
      <c r="BG34" s="425" t="str">
        <f>IF(details!AN34="","",details!AN34)</f>
        <v/>
      </c>
      <c r="BH34" s="425" t="str">
        <f t="shared" si="171"/>
        <v/>
      </c>
      <c r="BI34" s="425" t="str">
        <f>IF(details!AO34="","",details!AO34)</f>
        <v/>
      </c>
      <c r="BJ34" s="425" t="str">
        <f>IF(details!AP34="","",details!AP34)</f>
        <v/>
      </c>
      <c r="BK34" s="425" t="str">
        <f t="shared" si="172"/>
        <v/>
      </c>
      <c r="BL34" s="425" t="str">
        <f>IF(details!AQ34="","",details!AQ34)</f>
        <v/>
      </c>
      <c r="BM34" s="425" t="str">
        <f>IF(details!AR34="","",details!AR34)</f>
        <v/>
      </c>
      <c r="BN34" s="425" t="str">
        <f t="shared" si="173"/>
        <v/>
      </c>
      <c r="BO34" s="138" t="str">
        <f t="shared" si="174"/>
        <v/>
      </c>
      <c r="BP34" s="425" t="str">
        <f>IF(details!AS34="","",details!AS34)</f>
        <v/>
      </c>
      <c r="BQ34" s="425" t="str">
        <f>IF(details!AT34="","",details!AT34)</f>
        <v/>
      </c>
      <c r="BR34" s="138" t="str">
        <f t="shared" si="175"/>
        <v/>
      </c>
      <c r="BS34" s="139" t="str">
        <f t="shared" si="50"/>
        <v/>
      </c>
      <c r="BT34" s="425" t="str">
        <f>IF(details!AU34="","",details!AU34)</f>
        <v/>
      </c>
      <c r="BU34" s="425" t="str">
        <f>IF(details!AV34="","",details!AV34)</f>
        <v/>
      </c>
      <c r="BV34" s="428" t="str">
        <f t="shared" si="176"/>
        <v/>
      </c>
      <c r="BW34" s="136" t="str">
        <f t="shared" si="177"/>
        <v/>
      </c>
      <c r="BX34" s="140" t="str">
        <f t="shared" si="178"/>
        <v/>
      </c>
      <c r="BY34" s="429" t="str">
        <f t="shared" si="179"/>
        <v/>
      </c>
      <c r="BZ34" s="141" t="str">
        <f t="shared" si="2"/>
        <v/>
      </c>
      <c r="CA34" s="141">
        <f t="shared" si="180"/>
        <v>0</v>
      </c>
      <c r="CB34" s="425" t="str">
        <f>IF(details!AW34="","",details!AW34)</f>
        <v/>
      </c>
      <c r="CC34" s="425" t="str">
        <f>IF(details!AX34="","",details!AX34)</f>
        <v/>
      </c>
      <c r="CD34" s="425" t="str">
        <f t="shared" si="181"/>
        <v/>
      </c>
      <c r="CE34" s="425" t="str">
        <f>IF(details!AY34="","",details!AY34)</f>
        <v/>
      </c>
      <c r="CF34" s="425" t="str">
        <f>IF(details!AZ34="","",details!AZ34)</f>
        <v/>
      </c>
      <c r="CG34" s="425" t="str">
        <f t="shared" si="182"/>
        <v/>
      </c>
      <c r="CH34" s="425" t="str">
        <f>IF(details!BA34="","",details!BA34)</f>
        <v/>
      </c>
      <c r="CI34" s="425" t="str">
        <f>IF(details!BB34="","",details!BB34)</f>
        <v/>
      </c>
      <c r="CJ34" s="425" t="str">
        <f t="shared" si="183"/>
        <v/>
      </c>
      <c r="CK34" s="138" t="str">
        <f t="shared" si="184"/>
        <v/>
      </c>
      <c r="CL34" s="425" t="str">
        <f>IF(details!BC34="","",details!BC34)</f>
        <v/>
      </c>
      <c r="CM34" s="425" t="str">
        <f>IF(details!BD34="","",details!BD34)</f>
        <v/>
      </c>
      <c r="CN34" s="138" t="str">
        <f t="shared" si="185"/>
        <v/>
      </c>
      <c r="CO34" s="139" t="str">
        <f t="shared" si="61"/>
        <v/>
      </c>
      <c r="CP34" s="425" t="str">
        <f>IF(details!BE34="","",details!BE34)</f>
        <v/>
      </c>
      <c r="CQ34" s="425" t="str">
        <f>IF(details!BF34="","",details!BF34)</f>
        <v/>
      </c>
      <c r="CR34" s="428" t="str">
        <f t="shared" si="186"/>
        <v/>
      </c>
      <c r="CS34" s="136" t="str">
        <f t="shared" si="187"/>
        <v/>
      </c>
      <c r="CT34" s="140" t="str">
        <f t="shared" si="188"/>
        <v/>
      </c>
      <c r="CU34" s="429" t="str">
        <f t="shared" si="189"/>
        <v/>
      </c>
      <c r="CV34" s="141" t="str">
        <f t="shared" si="3"/>
        <v/>
      </c>
      <c r="CW34" s="141">
        <f t="shared" si="190"/>
        <v>0</v>
      </c>
      <c r="CX34" s="425" t="str">
        <f>IF(details!BG34="","",details!BG34)</f>
        <v/>
      </c>
      <c r="CY34" s="425" t="str">
        <f>IF(details!BH34="","",details!BH34)</f>
        <v/>
      </c>
      <c r="CZ34" s="425" t="str">
        <f t="shared" si="191"/>
        <v/>
      </c>
      <c r="DA34" s="425" t="str">
        <f>IF(details!BI34="","",details!BI34)</f>
        <v/>
      </c>
      <c r="DB34" s="425" t="str">
        <f>IF(details!BJ34="","",details!BJ34)</f>
        <v/>
      </c>
      <c r="DC34" s="425" t="str">
        <f t="shared" si="192"/>
        <v/>
      </c>
      <c r="DD34" s="425" t="str">
        <f>IF(details!BK34="","",details!BK34)</f>
        <v/>
      </c>
      <c r="DE34" s="425" t="str">
        <f>IF(details!BL34="","",details!BL34)</f>
        <v/>
      </c>
      <c r="DF34" s="425" t="str">
        <f t="shared" si="193"/>
        <v/>
      </c>
      <c r="DG34" s="138" t="str">
        <f t="shared" si="194"/>
        <v/>
      </c>
      <c r="DH34" s="425" t="str">
        <f>IF(details!BM34="","",details!BM34)</f>
        <v/>
      </c>
      <c r="DI34" s="425" t="str">
        <f>IF(details!BN34="","",details!BN34)</f>
        <v/>
      </c>
      <c r="DJ34" s="138" t="str">
        <f t="shared" si="195"/>
        <v/>
      </c>
      <c r="DK34" s="139" t="str">
        <f t="shared" si="72"/>
        <v/>
      </c>
      <c r="DL34" s="425" t="str">
        <f>IF(details!BO34="","",details!BO34)</f>
        <v/>
      </c>
      <c r="DM34" s="425" t="str">
        <f>IF(details!BP34="","",details!BP34)</f>
        <v/>
      </c>
      <c r="DN34" s="428" t="str">
        <f t="shared" si="196"/>
        <v/>
      </c>
      <c r="DO34" s="136" t="str">
        <f t="shared" si="197"/>
        <v/>
      </c>
      <c r="DP34" s="140" t="str">
        <f t="shared" si="198"/>
        <v/>
      </c>
      <c r="DQ34" s="429" t="str">
        <f t="shared" si="199"/>
        <v/>
      </c>
      <c r="DR34" s="141" t="str">
        <f t="shared" si="4"/>
        <v/>
      </c>
      <c r="DS34" s="141">
        <f t="shared" si="200"/>
        <v>0</v>
      </c>
      <c r="DT34" s="425" t="str">
        <f>IF(details!BQ34="","",details!BQ34)</f>
        <v/>
      </c>
      <c r="DU34" s="425" t="str">
        <f>IF(details!BR34="","",details!BR34)</f>
        <v/>
      </c>
      <c r="DV34" s="425" t="str">
        <f t="shared" si="201"/>
        <v/>
      </c>
      <c r="DW34" s="425" t="str">
        <f>IF(details!BS34="","",details!BS34)</f>
        <v/>
      </c>
      <c r="DX34" s="425" t="str">
        <f>IF(details!BT34="","",details!BT34)</f>
        <v/>
      </c>
      <c r="DY34" s="425" t="str">
        <f t="shared" si="202"/>
        <v/>
      </c>
      <c r="DZ34" s="425" t="str">
        <f>IF(details!BU34="","",details!BU34)</f>
        <v/>
      </c>
      <c r="EA34" s="425" t="str">
        <f>IF(details!BV34="","",details!BV34)</f>
        <v/>
      </c>
      <c r="EB34" s="425" t="str">
        <f t="shared" si="203"/>
        <v/>
      </c>
      <c r="EC34" s="138" t="str">
        <f t="shared" si="204"/>
        <v/>
      </c>
      <c r="ED34" s="425" t="str">
        <f>IF(details!BW34="","",details!BW34)</f>
        <v/>
      </c>
      <c r="EE34" s="425" t="str">
        <f>IF(details!BX34="","",details!BX34)</f>
        <v/>
      </c>
      <c r="EF34" s="138" t="str">
        <f t="shared" si="205"/>
        <v/>
      </c>
      <c r="EG34" s="139" t="str">
        <f t="shared" si="83"/>
        <v/>
      </c>
      <c r="EH34" s="425" t="str">
        <f>IF(details!BY34="","",details!BY34)</f>
        <v/>
      </c>
      <c r="EI34" s="425" t="str">
        <f>IF(details!BZ34="","",details!BZ34)</f>
        <v/>
      </c>
      <c r="EJ34" s="428" t="str">
        <f t="shared" si="206"/>
        <v/>
      </c>
      <c r="EK34" s="136" t="str">
        <f t="shared" si="207"/>
        <v/>
      </c>
      <c r="EL34" s="140" t="str">
        <f t="shared" si="208"/>
        <v/>
      </c>
      <c r="EM34" s="429" t="str">
        <f t="shared" si="209"/>
        <v/>
      </c>
      <c r="EN34" s="141" t="str">
        <f t="shared" si="5"/>
        <v/>
      </c>
      <c r="EO34" s="141">
        <f t="shared" si="210"/>
        <v>0</v>
      </c>
      <c r="EP34" s="425" t="str">
        <f>IF(details!CA34="","",details!CA34)</f>
        <v/>
      </c>
      <c r="EQ34" s="425" t="str">
        <f>IF(details!CB34="","",details!CB34)</f>
        <v/>
      </c>
      <c r="ER34" s="425" t="str">
        <f>IF(details!CC34="","",details!CC34)</f>
        <v/>
      </c>
      <c r="ES34" s="425" t="str">
        <f>IF(details!CD34="","",details!CD34)</f>
        <v/>
      </c>
      <c r="ET34" s="425" t="str">
        <f>IF(details!CE34="","",details!CE34)</f>
        <v/>
      </c>
      <c r="EU34" s="429" t="str">
        <f t="shared" si="211"/>
        <v/>
      </c>
      <c r="EV34" s="429" t="str">
        <f t="shared" si="212"/>
        <v/>
      </c>
      <c r="EW34" s="429" t="str">
        <f t="shared" si="213"/>
        <v/>
      </c>
      <c r="EX34" s="141" t="str">
        <f t="shared" si="7"/>
        <v/>
      </c>
      <c r="EY34" s="141">
        <f t="shared" si="214"/>
        <v>0</v>
      </c>
      <c r="EZ34" s="425" t="str">
        <f>IF(details!CF34="","",details!CF34)</f>
        <v/>
      </c>
      <c r="FA34" s="425" t="str">
        <f>IF(details!CG34="","",details!CG34)</f>
        <v/>
      </c>
      <c r="FB34" s="425" t="str">
        <f>IF(details!CH34="","",details!CH34)</f>
        <v/>
      </c>
      <c r="FC34" s="425" t="str">
        <f>IF(details!CI34="","",details!CI34)</f>
        <v/>
      </c>
      <c r="FD34" s="425" t="str">
        <f>IF(details!CJ34="","",details!CJ34)</f>
        <v/>
      </c>
      <c r="FE34" s="429" t="str">
        <f t="shared" si="215"/>
        <v/>
      </c>
      <c r="FF34" s="429" t="str">
        <f t="shared" si="216"/>
        <v/>
      </c>
      <c r="FG34" s="429" t="str">
        <f t="shared" si="217"/>
        <v/>
      </c>
      <c r="FH34" s="141" t="str">
        <f t="shared" si="10"/>
        <v/>
      </c>
      <c r="FI34" s="141">
        <f t="shared" si="218"/>
        <v>0</v>
      </c>
      <c r="FJ34" s="425" t="str">
        <f>IF(details!CK34="","",details!CK34)</f>
        <v/>
      </c>
      <c r="FK34" s="425" t="str">
        <f>IF(details!CL34="","",details!CL34)</f>
        <v/>
      </c>
      <c r="FL34" s="425" t="str">
        <f>IF(details!CM34="","",details!CM34)</f>
        <v/>
      </c>
      <c r="FM34" s="425" t="str">
        <f>IF(details!CN34="","",details!CN34)</f>
        <v/>
      </c>
      <c r="FN34" s="425" t="str">
        <f>IF(details!CO34="","",details!CO34)</f>
        <v/>
      </c>
      <c r="FO34" s="429" t="str">
        <f t="shared" si="219"/>
        <v/>
      </c>
      <c r="FP34" s="429" t="str">
        <f t="shared" si="220"/>
        <v/>
      </c>
      <c r="FQ34" s="429" t="str">
        <f t="shared" si="221"/>
        <v/>
      </c>
      <c r="FR34" s="141" t="str">
        <f t="shared" si="13"/>
        <v/>
      </c>
      <c r="FS34" s="354">
        <f t="shared" si="222"/>
        <v>0</v>
      </c>
      <c r="FT34" s="361" t="str">
        <f t="shared" si="223"/>
        <v/>
      </c>
      <c r="FU34" s="422" t="str">
        <f t="shared" si="224"/>
        <v/>
      </c>
      <c r="FV34" s="422" t="str">
        <f t="shared" si="225"/>
        <v/>
      </c>
      <c r="FW34" s="422" t="str">
        <f t="shared" si="226"/>
        <v/>
      </c>
      <c r="FX34" s="422" t="str">
        <f t="shared" si="227"/>
        <v/>
      </c>
      <c r="FY34" s="422" t="str">
        <f t="shared" si="228"/>
        <v/>
      </c>
      <c r="FZ34" s="422" t="str">
        <f t="shared" si="229"/>
        <v/>
      </c>
      <c r="GA34" s="142" t="str">
        <f t="shared" si="230"/>
        <v/>
      </c>
      <c r="GB34" s="142" t="str">
        <f t="shared" si="231"/>
        <v/>
      </c>
      <c r="GC34" s="422" t="str">
        <f t="shared" si="110"/>
        <v/>
      </c>
      <c r="GD34" s="422" t="str">
        <f t="shared" si="232"/>
        <v/>
      </c>
      <c r="GE34" s="422" t="str">
        <f t="shared" si="233"/>
        <v/>
      </c>
      <c r="GF34" s="422" t="str">
        <f t="shared" si="234"/>
        <v/>
      </c>
      <c r="GG34" s="422" t="str">
        <f t="shared" si="235"/>
        <v/>
      </c>
      <c r="GH34" s="422" t="str">
        <f t="shared" si="236"/>
        <v/>
      </c>
      <c r="GI34" s="422" t="str">
        <f t="shared" si="237"/>
        <v/>
      </c>
      <c r="GJ34" s="422" t="str">
        <f t="shared" si="238"/>
        <v/>
      </c>
      <c r="GK34" s="422" t="str">
        <f t="shared" si="239"/>
        <v/>
      </c>
      <c r="GL34" s="422" t="str">
        <f t="shared" si="240"/>
        <v/>
      </c>
      <c r="GM34" s="422" t="str">
        <f t="shared" si="241"/>
        <v/>
      </c>
      <c r="GN34" s="422" t="str">
        <f t="shared" si="242"/>
        <v/>
      </c>
      <c r="GO34" s="422" t="str">
        <f t="shared" si="243"/>
        <v/>
      </c>
      <c r="GP34" s="422" t="str">
        <f t="shared" si="244"/>
        <v/>
      </c>
      <c r="GQ34" s="422" t="str">
        <f t="shared" si="245"/>
        <v/>
      </c>
      <c r="GR34" s="422" t="str">
        <f t="shared" si="246"/>
        <v/>
      </c>
      <c r="GS34" s="422" t="str">
        <f t="shared" si="247"/>
        <v/>
      </c>
      <c r="GT34" s="143" t="str">
        <f t="shared" si="248"/>
        <v/>
      </c>
      <c r="GU34" s="143" t="str">
        <f t="shared" si="249"/>
        <v/>
      </c>
      <c r="GV34" s="143" t="str">
        <f t="shared" si="250"/>
        <v/>
      </c>
      <c r="GW34" s="143" t="str">
        <f t="shared" si="251"/>
        <v/>
      </c>
      <c r="GX34" s="143" t="str">
        <f t="shared" si="252"/>
        <v/>
      </c>
      <c r="GY34" s="143" t="str">
        <f t="shared" si="253"/>
        <v/>
      </c>
      <c r="GZ34" s="353">
        <f t="shared" si="254"/>
        <v>0</v>
      </c>
      <c r="HA34" s="353">
        <f t="shared" si="255"/>
        <v>0</v>
      </c>
      <c r="HB34" s="353">
        <f t="shared" si="256"/>
        <v>32</v>
      </c>
      <c r="HC34" s="353">
        <f t="shared" si="257"/>
        <v>0</v>
      </c>
      <c r="HD34" s="426" t="str">
        <f t="shared" si="137"/>
        <v/>
      </c>
      <c r="HE34" s="362" t="str">
        <f t="shared" si="258"/>
        <v/>
      </c>
      <c r="HF34" s="362" t="str">
        <f t="shared" si="259"/>
        <v/>
      </c>
      <c r="HG34" s="363" t="str">
        <f t="shared" si="260"/>
        <v/>
      </c>
      <c r="HH34" s="399" t="str">
        <f t="shared" si="261"/>
        <v/>
      </c>
      <c r="HI34" s="400" t="str">
        <f t="shared" si="142"/>
        <v/>
      </c>
      <c r="HJ34" s="136" t="str">
        <f t="shared" si="143"/>
        <v/>
      </c>
      <c r="HK34" s="358" t="str">
        <f>details!EP34</f>
        <v/>
      </c>
      <c r="HL34" s="227" t="str">
        <f>details!EQ34</f>
        <v/>
      </c>
      <c r="HM34" s="406" t="str">
        <f t="shared" si="262"/>
        <v/>
      </c>
      <c r="HN34" s="233" t="str">
        <f>IF(details!CP34="","",details!CP34)</f>
        <v/>
      </c>
    </row>
    <row r="35" spans="1:222" s="20" customFormat="1" ht="14" customHeight="1">
      <c r="A35" s="231">
        <f>IF(details!A35="","",details!A35)</f>
        <v>29</v>
      </c>
      <c r="B35" s="425" t="str">
        <f>IF(details!B35="","",details!B35)</f>
        <v/>
      </c>
      <c r="C35" s="425" t="str">
        <f>IF(details!C35="","",details!C35)</f>
        <v/>
      </c>
      <c r="D35" s="136" t="str">
        <f>IF(details!D35="","",details!D35)</f>
        <v/>
      </c>
      <c r="E35" s="136" t="str">
        <f>IF(details!E35="","",details!E35)</f>
        <v/>
      </c>
      <c r="F35" s="425" t="str">
        <f>IF(details!F35="","",details!F35)</f>
        <v/>
      </c>
      <c r="G35" s="698" t="str">
        <f>IF(details!G35="","",details!G35)</f>
        <v/>
      </c>
      <c r="H35" s="698" t="str">
        <f>IF(details!H35="","",details!H35)</f>
        <v/>
      </c>
      <c r="I35" s="220" t="str">
        <f>IF(details!CQ35="","",details!CQ35)</f>
        <v/>
      </c>
      <c r="J35" s="137" t="str">
        <f>IF(details!J35="","",details!J35)</f>
        <v/>
      </c>
      <c r="K35" s="137" t="str">
        <f>IF(details!K35="","",details!K35)</f>
        <v/>
      </c>
      <c r="L35" s="137" t="str">
        <f>IF(details!L35="","",details!L35)</f>
        <v/>
      </c>
      <c r="M35" s="425" t="str">
        <f>IF(details!R35="","",details!R35)</f>
        <v/>
      </c>
      <c r="N35" s="425" t="str">
        <f>IF(details!S35="","",details!S35)</f>
        <v/>
      </c>
      <c r="O35" s="425" t="str">
        <f t="shared" si="151"/>
        <v/>
      </c>
      <c r="P35" s="425" t="str">
        <f>IF(details!T35="","",details!T35)</f>
        <v/>
      </c>
      <c r="Q35" s="425" t="str">
        <f>IF(details!U35="","",details!U35)</f>
        <v/>
      </c>
      <c r="R35" s="425" t="str">
        <f t="shared" si="152"/>
        <v/>
      </c>
      <c r="S35" s="425" t="str">
        <f>IF(details!V35="","",details!V35)</f>
        <v/>
      </c>
      <c r="T35" s="425" t="str">
        <f>IF(details!W35="","",details!W35)</f>
        <v/>
      </c>
      <c r="U35" s="425" t="str">
        <f t="shared" si="153"/>
        <v/>
      </c>
      <c r="V35" s="138" t="str">
        <f t="shared" si="154"/>
        <v/>
      </c>
      <c r="W35" s="425" t="str">
        <f>IF(details!X35="","",details!X35)</f>
        <v/>
      </c>
      <c r="X35" s="425" t="str">
        <f>IF(details!Y35="","",details!Y35)</f>
        <v/>
      </c>
      <c r="Y35" s="138" t="str">
        <f t="shared" si="155"/>
        <v/>
      </c>
      <c r="Z35" s="139" t="str">
        <f t="shared" si="28"/>
        <v/>
      </c>
      <c r="AA35" s="425" t="str">
        <f>IF(details!Z35="","",details!Z35)</f>
        <v/>
      </c>
      <c r="AB35" s="425" t="str">
        <f>IF(details!AA35="","",details!AA35)</f>
        <v/>
      </c>
      <c r="AC35" s="428" t="str">
        <f t="shared" si="156"/>
        <v/>
      </c>
      <c r="AD35" s="136" t="str">
        <f t="shared" si="157"/>
        <v/>
      </c>
      <c r="AE35" s="140" t="str">
        <f t="shared" si="158"/>
        <v/>
      </c>
      <c r="AF35" s="429" t="str">
        <f t="shared" si="159"/>
        <v/>
      </c>
      <c r="AG35" s="141" t="str">
        <f t="shared" si="0"/>
        <v/>
      </c>
      <c r="AH35" s="141">
        <f t="shared" si="160"/>
        <v>0</v>
      </c>
      <c r="AI35" s="425" t="str">
        <f>IF(details!AB35="","",details!AB35)</f>
        <v/>
      </c>
      <c r="AJ35" s="425" t="str">
        <f>IF(details!AC35="","",details!AC35)</f>
        <v/>
      </c>
      <c r="AK35" s="425" t="str">
        <f t="shared" si="161"/>
        <v/>
      </c>
      <c r="AL35" s="425" t="str">
        <f>IF(details!AD35="","",details!AD35)</f>
        <v/>
      </c>
      <c r="AM35" s="425" t="str">
        <f>IF(details!AE35="","",details!AE35)</f>
        <v/>
      </c>
      <c r="AN35" s="425" t="str">
        <f t="shared" si="162"/>
        <v/>
      </c>
      <c r="AO35" s="425" t="str">
        <f>IF(details!AF35="","",details!AF35)</f>
        <v/>
      </c>
      <c r="AP35" s="425" t="str">
        <f>IF(details!AG35="","",details!AG35)</f>
        <v/>
      </c>
      <c r="AQ35" s="425" t="str">
        <f t="shared" si="163"/>
        <v/>
      </c>
      <c r="AR35" s="138" t="str">
        <f t="shared" si="164"/>
        <v/>
      </c>
      <c r="AS35" s="425" t="str">
        <f>IF(details!AH35="","",details!AH35)</f>
        <v/>
      </c>
      <c r="AT35" s="425" t="str">
        <f>IF(details!AI35="","",details!AI35)</f>
        <v/>
      </c>
      <c r="AU35" s="138" t="str">
        <f t="shared" si="165"/>
        <v/>
      </c>
      <c r="AV35" s="139" t="str">
        <f t="shared" si="39"/>
        <v/>
      </c>
      <c r="AW35" s="425" t="str">
        <f>IF(details!AJ35="","",details!AJ35)</f>
        <v/>
      </c>
      <c r="AX35" s="425" t="str">
        <f>IF(details!AK35="","",details!AK35)</f>
        <v/>
      </c>
      <c r="AY35" s="428" t="str">
        <f t="shared" si="166"/>
        <v/>
      </c>
      <c r="AZ35" s="136" t="str">
        <f t="shared" si="167"/>
        <v/>
      </c>
      <c r="BA35" s="140" t="str">
        <f t="shared" si="168"/>
        <v/>
      </c>
      <c r="BB35" s="429" t="str">
        <f t="shared" si="169"/>
        <v/>
      </c>
      <c r="BC35" s="141" t="str">
        <f t="shared" si="1"/>
        <v/>
      </c>
      <c r="BD35" s="141">
        <f t="shared" si="170"/>
        <v>0</v>
      </c>
      <c r="BE35" s="123" t="str">
        <f>IF(D35="","",details!AL35)</f>
        <v/>
      </c>
      <c r="BF35" s="425" t="str">
        <f>IF(details!AM35="","",details!AM35)</f>
        <v/>
      </c>
      <c r="BG35" s="425" t="str">
        <f>IF(details!AN35="","",details!AN35)</f>
        <v/>
      </c>
      <c r="BH35" s="425" t="str">
        <f t="shared" si="171"/>
        <v/>
      </c>
      <c r="BI35" s="425" t="str">
        <f>IF(details!AO35="","",details!AO35)</f>
        <v/>
      </c>
      <c r="BJ35" s="425" t="str">
        <f>IF(details!AP35="","",details!AP35)</f>
        <v/>
      </c>
      <c r="BK35" s="425" t="str">
        <f t="shared" si="172"/>
        <v/>
      </c>
      <c r="BL35" s="425" t="str">
        <f>IF(details!AQ35="","",details!AQ35)</f>
        <v/>
      </c>
      <c r="BM35" s="425" t="str">
        <f>IF(details!AR35="","",details!AR35)</f>
        <v/>
      </c>
      <c r="BN35" s="425" t="str">
        <f t="shared" si="173"/>
        <v/>
      </c>
      <c r="BO35" s="138" t="str">
        <f t="shared" si="174"/>
        <v/>
      </c>
      <c r="BP35" s="425" t="str">
        <f>IF(details!AS35="","",details!AS35)</f>
        <v/>
      </c>
      <c r="BQ35" s="425" t="str">
        <f>IF(details!AT35="","",details!AT35)</f>
        <v/>
      </c>
      <c r="BR35" s="138" t="str">
        <f t="shared" si="175"/>
        <v/>
      </c>
      <c r="BS35" s="139" t="str">
        <f t="shared" si="50"/>
        <v/>
      </c>
      <c r="BT35" s="425" t="str">
        <f>IF(details!AU35="","",details!AU35)</f>
        <v/>
      </c>
      <c r="BU35" s="425" t="str">
        <f>IF(details!AV35="","",details!AV35)</f>
        <v/>
      </c>
      <c r="BV35" s="428" t="str">
        <f t="shared" si="176"/>
        <v/>
      </c>
      <c r="BW35" s="136" t="str">
        <f t="shared" si="177"/>
        <v/>
      </c>
      <c r="BX35" s="140" t="str">
        <f t="shared" si="178"/>
        <v/>
      </c>
      <c r="BY35" s="429" t="str">
        <f t="shared" si="179"/>
        <v/>
      </c>
      <c r="BZ35" s="141" t="str">
        <f t="shared" si="2"/>
        <v/>
      </c>
      <c r="CA35" s="141">
        <f t="shared" si="180"/>
        <v>0</v>
      </c>
      <c r="CB35" s="425" t="str">
        <f>IF(details!AW35="","",details!AW35)</f>
        <v/>
      </c>
      <c r="CC35" s="425" t="str">
        <f>IF(details!AX35="","",details!AX35)</f>
        <v/>
      </c>
      <c r="CD35" s="425" t="str">
        <f t="shared" si="181"/>
        <v/>
      </c>
      <c r="CE35" s="425" t="str">
        <f>IF(details!AY35="","",details!AY35)</f>
        <v/>
      </c>
      <c r="CF35" s="425" t="str">
        <f>IF(details!AZ35="","",details!AZ35)</f>
        <v/>
      </c>
      <c r="CG35" s="425" t="str">
        <f t="shared" si="182"/>
        <v/>
      </c>
      <c r="CH35" s="425" t="str">
        <f>IF(details!BA35="","",details!BA35)</f>
        <v/>
      </c>
      <c r="CI35" s="425" t="str">
        <f>IF(details!BB35="","",details!BB35)</f>
        <v/>
      </c>
      <c r="CJ35" s="425" t="str">
        <f t="shared" si="183"/>
        <v/>
      </c>
      <c r="CK35" s="138" t="str">
        <f t="shared" si="184"/>
        <v/>
      </c>
      <c r="CL35" s="425" t="str">
        <f>IF(details!BC35="","",details!BC35)</f>
        <v/>
      </c>
      <c r="CM35" s="425" t="str">
        <f>IF(details!BD35="","",details!BD35)</f>
        <v/>
      </c>
      <c r="CN35" s="138" t="str">
        <f t="shared" si="185"/>
        <v/>
      </c>
      <c r="CO35" s="139" t="str">
        <f t="shared" si="61"/>
        <v/>
      </c>
      <c r="CP35" s="425" t="str">
        <f>IF(details!BE35="","",details!BE35)</f>
        <v/>
      </c>
      <c r="CQ35" s="425" t="str">
        <f>IF(details!BF35="","",details!BF35)</f>
        <v/>
      </c>
      <c r="CR35" s="428" t="str">
        <f t="shared" si="186"/>
        <v/>
      </c>
      <c r="CS35" s="136" t="str">
        <f t="shared" si="187"/>
        <v/>
      </c>
      <c r="CT35" s="140" t="str">
        <f t="shared" si="188"/>
        <v/>
      </c>
      <c r="CU35" s="429" t="str">
        <f t="shared" si="189"/>
        <v/>
      </c>
      <c r="CV35" s="141" t="str">
        <f t="shared" si="3"/>
        <v/>
      </c>
      <c r="CW35" s="141">
        <f t="shared" si="190"/>
        <v>0</v>
      </c>
      <c r="CX35" s="425" t="str">
        <f>IF(details!BG35="","",details!BG35)</f>
        <v/>
      </c>
      <c r="CY35" s="425" t="str">
        <f>IF(details!BH35="","",details!BH35)</f>
        <v/>
      </c>
      <c r="CZ35" s="425" t="str">
        <f t="shared" si="191"/>
        <v/>
      </c>
      <c r="DA35" s="425" t="str">
        <f>IF(details!BI35="","",details!BI35)</f>
        <v/>
      </c>
      <c r="DB35" s="425" t="str">
        <f>IF(details!BJ35="","",details!BJ35)</f>
        <v/>
      </c>
      <c r="DC35" s="425" t="str">
        <f t="shared" si="192"/>
        <v/>
      </c>
      <c r="DD35" s="425" t="str">
        <f>IF(details!BK35="","",details!BK35)</f>
        <v/>
      </c>
      <c r="DE35" s="425" t="str">
        <f>IF(details!BL35="","",details!BL35)</f>
        <v/>
      </c>
      <c r="DF35" s="425" t="str">
        <f t="shared" si="193"/>
        <v/>
      </c>
      <c r="DG35" s="138" t="str">
        <f t="shared" si="194"/>
        <v/>
      </c>
      <c r="DH35" s="425" t="str">
        <f>IF(details!BM35="","",details!BM35)</f>
        <v/>
      </c>
      <c r="DI35" s="425" t="str">
        <f>IF(details!BN35="","",details!BN35)</f>
        <v/>
      </c>
      <c r="DJ35" s="138" t="str">
        <f t="shared" si="195"/>
        <v/>
      </c>
      <c r="DK35" s="139" t="str">
        <f t="shared" si="72"/>
        <v/>
      </c>
      <c r="DL35" s="425" t="str">
        <f>IF(details!BO35="","",details!BO35)</f>
        <v/>
      </c>
      <c r="DM35" s="425" t="str">
        <f>IF(details!BP35="","",details!BP35)</f>
        <v/>
      </c>
      <c r="DN35" s="428" t="str">
        <f t="shared" si="196"/>
        <v/>
      </c>
      <c r="DO35" s="136" t="str">
        <f t="shared" si="197"/>
        <v/>
      </c>
      <c r="DP35" s="140" t="str">
        <f t="shared" si="198"/>
        <v/>
      </c>
      <c r="DQ35" s="429" t="str">
        <f t="shared" si="199"/>
        <v/>
      </c>
      <c r="DR35" s="141" t="str">
        <f t="shared" si="4"/>
        <v/>
      </c>
      <c r="DS35" s="141">
        <f t="shared" si="200"/>
        <v>0</v>
      </c>
      <c r="DT35" s="425" t="str">
        <f>IF(details!BQ35="","",details!BQ35)</f>
        <v/>
      </c>
      <c r="DU35" s="425" t="str">
        <f>IF(details!BR35="","",details!BR35)</f>
        <v/>
      </c>
      <c r="DV35" s="425" t="str">
        <f t="shared" si="201"/>
        <v/>
      </c>
      <c r="DW35" s="425" t="str">
        <f>IF(details!BS35="","",details!BS35)</f>
        <v/>
      </c>
      <c r="DX35" s="425" t="str">
        <f>IF(details!BT35="","",details!BT35)</f>
        <v/>
      </c>
      <c r="DY35" s="425" t="str">
        <f t="shared" si="202"/>
        <v/>
      </c>
      <c r="DZ35" s="425" t="str">
        <f>IF(details!BU35="","",details!BU35)</f>
        <v/>
      </c>
      <c r="EA35" s="425" t="str">
        <f>IF(details!BV35="","",details!BV35)</f>
        <v/>
      </c>
      <c r="EB35" s="425" t="str">
        <f t="shared" si="203"/>
        <v/>
      </c>
      <c r="EC35" s="138" t="str">
        <f t="shared" si="204"/>
        <v/>
      </c>
      <c r="ED35" s="425" t="str">
        <f>IF(details!BW35="","",details!BW35)</f>
        <v/>
      </c>
      <c r="EE35" s="425" t="str">
        <f>IF(details!BX35="","",details!BX35)</f>
        <v/>
      </c>
      <c r="EF35" s="138" t="str">
        <f t="shared" si="205"/>
        <v/>
      </c>
      <c r="EG35" s="139" t="str">
        <f t="shared" si="83"/>
        <v/>
      </c>
      <c r="EH35" s="425" t="str">
        <f>IF(details!BY35="","",details!BY35)</f>
        <v/>
      </c>
      <c r="EI35" s="425" t="str">
        <f>IF(details!BZ35="","",details!BZ35)</f>
        <v/>
      </c>
      <c r="EJ35" s="428" t="str">
        <f t="shared" si="206"/>
        <v/>
      </c>
      <c r="EK35" s="136" t="str">
        <f t="shared" si="207"/>
        <v/>
      </c>
      <c r="EL35" s="140" t="str">
        <f t="shared" si="208"/>
        <v/>
      </c>
      <c r="EM35" s="429" t="str">
        <f t="shared" si="209"/>
        <v/>
      </c>
      <c r="EN35" s="141" t="str">
        <f t="shared" si="5"/>
        <v/>
      </c>
      <c r="EO35" s="141">
        <f t="shared" si="210"/>
        <v>0</v>
      </c>
      <c r="EP35" s="425" t="str">
        <f>IF(details!CA35="","",details!CA35)</f>
        <v/>
      </c>
      <c r="EQ35" s="425" t="str">
        <f>IF(details!CB35="","",details!CB35)</f>
        <v/>
      </c>
      <c r="ER35" s="425" t="str">
        <f>IF(details!CC35="","",details!CC35)</f>
        <v/>
      </c>
      <c r="ES35" s="425" t="str">
        <f>IF(details!CD35="","",details!CD35)</f>
        <v/>
      </c>
      <c r="ET35" s="425" t="str">
        <f>IF(details!CE35="","",details!CE35)</f>
        <v/>
      </c>
      <c r="EU35" s="429" t="str">
        <f t="shared" si="211"/>
        <v/>
      </c>
      <c r="EV35" s="429" t="str">
        <f t="shared" si="212"/>
        <v/>
      </c>
      <c r="EW35" s="429" t="str">
        <f t="shared" si="213"/>
        <v/>
      </c>
      <c r="EX35" s="141" t="str">
        <f t="shared" si="7"/>
        <v/>
      </c>
      <c r="EY35" s="141">
        <f t="shared" si="214"/>
        <v>0</v>
      </c>
      <c r="EZ35" s="425" t="str">
        <f>IF(details!CF35="","",details!CF35)</f>
        <v/>
      </c>
      <c r="FA35" s="425" t="str">
        <f>IF(details!CG35="","",details!CG35)</f>
        <v/>
      </c>
      <c r="FB35" s="425" t="str">
        <f>IF(details!CH35="","",details!CH35)</f>
        <v/>
      </c>
      <c r="FC35" s="425" t="str">
        <f>IF(details!CI35="","",details!CI35)</f>
        <v/>
      </c>
      <c r="FD35" s="425" t="str">
        <f>IF(details!CJ35="","",details!CJ35)</f>
        <v/>
      </c>
      <c r="FE35" s="429" t="str">
        <f t="shared" si="215"/>
        <v/>
      </c>
      <c r="FF35" s="429" t="str">
        <f t="shared" si="216"/>
        <v/>
      </c>
      <c r="FG35" s="429" t="str">
        <f t="shared" si="217"/>
        <v/>
      </c>
      <c r="FH35" s="141" t="str">
        <f t="shared" si="10"/>
        <v/>
      </c>
      <c r="FI35" s="141">
        <f t="shared" si="218"/>
        <v>0</v>
      </c>
      <c r="FJ35" s="425" t="str">
        <f>IF(details!CK35="","",details!CK35)</f>
        <v/>
      </c>
      <c r="FK35" s="425" t="str">
        <f>IF(details!CL35="","",details!CL35)</f>
        <v/>
      </c>
      <c r="FL35" s="425" t="str">
        <f>IF(details!CM35="","",details!CM35)</f>
        <v/>
      </c>
      <c r="FM35" s="425" t="str">
        <f>IF(details!CN35="","",details!CN35)</f>
        <v/>
      </c>
      <c r="FN35" s="425" t="str">
        <f>IF(details!CO35="","",details!CO35)</f>
        <v/>
      </c>
      <c r="FO35" s="429" t="str">
        <f t="shared" si="219"/>
        <v/>
      </c>
      <c r="FP35" s="429" t="str">
        <f t="shared" si="220"/>
        <v/>
      </c>
      <c r="FQ35" s="429" t="str">
        <f t="shared" si="221"/>
        <v/>
      </c>
      <c r="FR35" s="141" t="str">
        <f t="shared" si="13"/>
        <v/>
      </c>
      <c r="FS35" s="354">
        <f t="shared" si="222"/>
        <v>0</v>
      </c>
      <c r="FT35" s="361" t="str">
        <f t="shared" si="223"/>
        <v/>
      </c>
      <c r="FU35" s="422" t="str">
        <f t="shared" si="224"/>
        <v/>
      </c>
      <c r="FV35" s="422" t="str">
        <f t="shared" si="225"/>
        <v/>
      </c>
      <c r="FW35" s="422" t="str">
        <f t="shared" si="226"/>
        <v/>
      </c>
      <c r="FX35" s="422" t="str">
        <f t="shared" si="227"/>
        <v/>
      </c>
      <c r="FY35" s="422" t="str">
        <f t="shared" si="228"/>
        <v/>
      </c>
      <c r="FZ35" s="422" t="str">
        <f t="shared" si="229"/>
        <v/>
      </c>
      <c r="GA35" s="142" t="str">
        <f t="shared" si="230"/>
        <v/>
      </c>
      <c r="GB35" s="142" t="str">
        <f t="shared" si="231"/>
        <v/>
      </c>
      <c r="GC35" s="422" t="str">
        <f t="shared" si="110"/>
        <v/>
      </c>
      <c r="GD35" s="422" t="str">
        <f t="shared" si="232"/>
        <v/>
      </c>
      <c r="GE35" s="422" t="str">
        <f t="shared" si="233"/>
        <v/>
      </c>
      <c r="GF35" s="422" t="str">
        <f t="shared" si="234"/>
        <v/>
      </c>
      <c r="GG35" s="422" t="str">
        <f t="shared" si="235"/>
        <v/>
      </c>
      <c r="GH35" s="422" t="str">
        <f t="shared" si="236"/>
        <v/>
      </c>
      <c r="GI35" s="422" t="str">
        <f t="shared" si="237"/>
        <v/>
      </c>
      <c r="GJ35" s="422" t="str">
        <f t="shared" si="238"/>
        <v/>
      </c>
      <c r="GK35" s="422" t="str">
        <f t="shared" si="239"/>
        <v/>
      </c>
      <c r="GL35" s="422" t="str">
        <f t="shared" si="240"/>
        <v/>
      </c>
      <c r="GM35" s="422" t="str">
        <f t="shared" si="241"/>
        <v/>
      </c>
      <c r="GN35" s="422" t="str">
        <f t="shared" si="242"/>
        <v/>
      </c>
      <c r="GO35" s="422" t="str">
        <f t="shared" si="243"/>
        <v/>
      </c>
      <c r="GP35" s="422" t="str">
        <f t="shared" si="244"/>
        <v/>
      </c>
      <c r="GQ35" s="422" t="str">
        <f t="shared" si="245"/>
        <v/>
      </c>
      <c r="GR35" s="422" t="str">
        <f t="shared" si="246"/>
        <v/>
      </c>
      <c r="GS35" s="422" t="str">
        <f t="shared" si="247"/>
        <v/>
      </c>
      <c r="GT35" s="143" t="str">
        <f t="shared" si="248"/>
        <v/>
      </c>
      <c r="GU35" s="143" t="str">
        <f t="shared" si="249"/>
        <v/>
      </c>
      <c r="GV35" s="143" t="str">
        <f t="shared" si="250"/>
        <v/>
      </c>
      <c r="GW35" s="143" t="str">
        <f t="shared" si="251"/>
        <v/>
      </c>
      <c r="GX35" s="143" t="str">
        <f t="shared" si="252"/>
        <v/>
      </c>
      <c r="GY35" s="143" t="str">
        <f t="shared" si="253"/>
        <v/>
      </c>
      <c r="GZ35" s="353">
        <f t="shared" si="254"/>
        <v>0</v>
      </c>
      <c r="HA35" s="353">
        <f t="shared" si="255"/>
        <v>0</v>
      </c>
      <c r="HB35" s="353">
        <f t="shared" si="256"/>
        <v>32</v>
      </c>
      <c r="HC35" s="353">
        <f t="shared" si="257"/>
        <v>0</v>
      </c>
      <c r="HD35" s="426" t="str">
        <f t="shared" si="137"/>
        <v/>
      </c>
      <c r="HE35" s="362" t="str">
        <f t="shared" si="258"/>
        <v/>
      </c>
      <c r="HF35" s="362" t="str">
        <f t="shared" si="259"/>
        <v/>
      </c>
      <c r="HG35" s="363" t="str">
        <f t="shared" si="260"/>
        <v/>
      </c>
      <c r="HH35" s="399" t="str">
        <f t="shared" si="261"/>
        <v/>
      </c>
      <c r="HI35" s="400" t="str">
        <f t="shared" si="142"/>
        <v/>
      </c>
      <c r="HJ35" s="136" t="str">
        <f t="shared" si="143"/>
        <v/>
      </c>
      <c r="HK35" s="358" t="str">
        <f>details!EP35</f>
        <v/>
      </c>
      <c r="HL35" s="227" t="str">
        <f>details!EQ35</f>
        <v/>
      </c>
      <c r="HM35" s="406" t="str">
        <f t="shared" si="262"/>
        <v/>
      </c>
      <c r="HN35" s="233" t="str">
        <f>IF(details!CP35="","",details!CP35)</f>
        <v/>
      </c>
    </row>
    <row r="36" spans="1:222" s="20" customFormat="1" ht="14" customHeight="1">
      <c r="A36" s="231">
        <f>IF(details!A36="","",details!A36)</f>
        <v>30</v>
      </c>
      <c r="B36" s="425" t="str">
        <f>IF(details!B36="","",details!B36)</f>
        <v/>
      </c>
      <c r="C36" s="425" t="str">
        <f>IF(details!C36="","",details!C36)</f>
        <v/>
      </c>
      <c r="D36" s="136" t="str">
        <f>IF(details!D36="","",details!D36)</f>
        <v/>
      </c>
      <c r="E36" s="136" t="str">
        <f>IF(details!E36="","",details!E36)</f>
        <v/>
      </c>
      <c r="F36" s="425" t="str">
        <f>IF(details!F36="","",details!F36)</f>
        <v/>
      </c>
      <c r="G36" s="698" t="str">
        <f>IF(details!G36="","",details!G36)</f>
        <v/>
      </c>
      <c r="H36" s="698" t="str">
        <f>IF(details!H36="","",details!H36)</f>
        <v/>
      </c>
      <c r="I36" s="220" t="str">
        <f>IF(details!CQ36="","",details!CQ36)</f>
        <v/>
      </c>
      <c r="J36" s="137" t="str">
        <f>IF(details!J36="","",details!J36)</f>
        <v/>
      </c>
      <c r="K36" s="137" t="str">
        <f>IF(details!K36="","",details!K36)</f>
        <v/>
      </c>
      <c r="L36" s="137" t="str">
        <f>IF(details!L36="","",details!L36)</f>
        <v/>
      </c>
      <c r="M36" s="425" t="str">
        <f>IF(details!R36="","",details!R36)</f>
        <v/>
      </c>
      <c r="N36" s="425" t="str">
        <f>IF(details!S36="","",details!S36)</f>
        <v/>
      </c>
      <c r="O36" s="425" t="str">
        <f t="shared" si="151"/>
        <v/>
      </c>
      <c r="P36" s="425" t="str">
        <f>IF(details!T36="","",details!T36)</f>
        <v/>
      </c>
      <c r="Q36" s="425" t="str">
        <f>IF(details!U36="","",details!U36)</f>
        <v/>
      </c>
      <c r="R36" s="425" t="str">
        <f t="shared" si="152"/>
        <v/>
      </c>
      <c r="S36" s="425" t="str">
        <f>IF(details!V36="","",details!V36)</f>
        <v/>
      </c>
      <c r="T36" s="425" t="str">
        <f>IF(details!W36="","",details!W36)</f>
        <v/>
      </c>
      <c r="U36" s="425" t="str">
        <f t="shared" si="153"/>
        <v/>
      </c>
      <c r="V36" s="138" t="str">
        <f t="shared" si="154"/>
        <v/>
      </c>
      <c r="W36" s="425" t="str">
        <f>IF(details!X36="","",details!X36)</f>
        <v/>
      </c>
      <c r="X36" s="425" t="str">
        <f>IF(details!Y36="","",details!Y36)</f>
        <v/>
      </c>
      <c r="Y36" s="138" t="str">
        <f t="shared" si="155"/>
        <v/>
      </c>
      <c r="Z36" s="139" t="str">
        <f t="shared" si="28"/>
        <v/>
      </c>
      <c r="AA36" s="425" t="str">
        <f>IF(details!Z36="","",details!Z36)</f>
        <v/>
      </c>
      <c r="AB36" s="425" t="str">
        <f>IF(details!AA36="","",details!AA36)</f>
        <v/>
      </c>
      <c r="AC36" s="428" t="str">
        <f t="shared" si="156"/>
        <v/>
      </c>
      <c r="AD36" s="136" t="str">
        <f t="shared" si="157"/>
        <v/>
      </c>
      <c r="AE36" s="140" t="str">
        <f t="shared" si="158"/>
        <v/>
      </c>
      <c r="AF36" s="429" t="str">
        <f t="shared" si="159"/>
        <v/>
      </c>
      <c r="AG36" s="141" t="str">
        <f t="shared" si="0"/>
        <v/>
      </c>
      <c r="AH36" s="141">
        <f t="shared" si="160"/>
        <v>0</v>
      </c>
      <c r="AI36" s="425" t="str">
        <f>IF(details!AB36="","",details!AB36)</f>
        <v/>
      </c>
      <c r="AJ36" s="425" t="str">
        <f>IF(details!AC36="","",details!AC36)</f>
        <v/>
      </c>
      <c r="AK36" s="425" t="str">
        <f t="shared" si="161"/>
        <v/>
      </c>
      <c r="AL36" s="425" t="str">
        <f>IF(details!AD36="","",details!AD36)</f>
        <v/>
      </c>
      <c r="AM36" s="425" t="str">
        <f>IF(details!AE36="","",details!AE36)</f>
        <v/>
      </c>
      <c r="AN36" s="425" t="str">
        <f t="shared" si="162"/>
        <v/>
      </c>
      <c r="AO36" s="425" t="str">
        <f>IF(details!AF36="","",details!AF36)</f>
        <v/>
      </c>
      <c r="AP36" s="425" t="str">
        <f>IF(details!AG36="","",details!AG36)</f>
        <v/>
      </c>
      <c r="AQ36" s="425" t="str">
        <f t="shared" si="163"/>
        <v/>
      </c>
      <c r="AR36" s="138" t="str">
        <f t="shared" si="164"/>
        <v/>
      </c>
      <c r="AS36" s="425" t="str">
        <f>IF(details!AH36="","",details!AH36)</f>
        <v/>
      </c>
      <c r="AT36" s="425" t="str">
        <f>IF(details!AI36="","",details!AI36)</f>
        <v/>
      </c>
      <c r="AU36" s="138" t="str">
        <f t="shared" si="165"/>
        <v/>
      </c>
      <c r="AV36" s="139" t="str">
        <f t="shared" si="39"/>
        <v/>
      </c>
      <c r="AW36" s="425" t="str">
        <f>IF(details!AJ36="","",details!AJ36)</f>
        <v/>
      </c>
      <c r="AX36" s="425" t="str">
        <f>IF(details!AK36="","",details!AK36)</f>
        <v/>
      </c>
      <c r="AY36" s="428" t="str">
        <f t="shared" si="166"/>
        <v/>
      </c>
      <c r="AZ36" s="136" t="str">
        <f t="shared" si="167"/>
        <v/>
      </c>
      <c r="BA36" s="140" t="str">
        <f t="shared" si="168"/>
        <v/>
      </c>
      <c r="BB36" s="429" t="str">
        <f t="shared" si="169"/>
        <v/>
      </c>
      <c r="BC36" s="141" t="str">
        <f t="shared" si="1"/>
        <v/>
      </c>
      <c r="BD36" s="141">
        <f t="shared" si="170"/>
        <v>0</v>
      </c>
      <c r="BE36" s="123" t="str">
        <f>IF(D36="","",details!AL36)</f>
        <v/>
      </c>
      <c r="BF36" s="425" t="str">
        <f>IF(details!AM36="","",details!AM36)</f>
        <v/>
      </c>
      <c r="BG36" s="425" t="str">
        <f>IF(details!AN36="","",details!AN36)</f>
        <v/>
      </c>
      <c r="BH36" s="425" t="str">
        <f t="shared" si="171"/>
        <v/>
      </c>
      <c r="BI36" s="425" t="str">
        <f>IF(details!AO36="","",details!AO36)</f>
        <v/>
      </c>
      <c r="BJ36" s="425" t="str">
        <f>IF(details!AP36="","",details!AP36)</f>
        <v/>
      </c>
      <c r="BK36" s="425" t="str">
        <f t="shared" si="172"/>
        <v/>
      </c>
      <c r="BL36" s="425" t="str">
        <f>IF(details!AQ36="","",details!AQ36)</f>
        <v/>
      </c>
      <c r="BM36" s="425" t="str">
        <f>IF(details!AR36="","",details!AR36)</f>
        <v/>
      </c>
      <c r="BN36" s="425" t="str">
        <f t="shared" si="173"/>
        <v/>
      </c>
      <c r="BO36" s="138" t="str">
        <f t="shared" si="174"/>
        <v/>
      </c>
      <c r="BP36" s="425" t="str">
        <f>IF(details!AS36="","",details!AS36)</f>
        <v/>
      </c>
      <c r="BQ36" s="425" t="str">
        <f>IF(details!AT36="","",details!AT36)</f>
        <v/>
      </c>
      <c r="BR36" s="138" t="str">
        <f t="shared" si="175"/>
        <v/>
      </c>
      <c r="BS36" s="139" t="str">
        <f t="shared" si="50"/>
        <v/>
      </c>
      <c r="BT36" s="425" t="str">
        <f>IF(details!AU36="","",details!AU36)</f>
        <v/>
      </c>
      <c r="BU36" s="425" t="str">
        <f>IF(details!AV36="","",details!AV36)</f>
        <v/>
      </c>
      <c r="BV36" s="428" t="str">
        <f t="shared" si="176"/>
        <v/>
      </c>
      <c r="BW36" s="136" t="str">
        <f t="shared" si="177"/>
        <v/>
      </c>
      <c r="BX36" s="140" t="str">
        <f t="shared" si="178"/>
        <v/>
      </c>
      <c r="BY36" s="429" t="str">
        <f t="shared" si="179"/>
        <v/>
      </c>
      <c r="BZ36" s="141" t="str">
        <f t="shared" si="2"/>
        <v/>
      </c>
      <c r="CA36" s="141">
        <f t="shared" si="180"/>
        <v>0</v>
      </c>
      <c r="CB36" s="425" t="str">
        <f>IF(details!AW36="","",details!AW36)</f>
        <v/>
      </c>
      <c r="CC36" s="425" t="str">
        <f>IF(details!AX36="","",details!AX36)</f>
        <v/>
      </c>
      <c r="CD36" s="425" t="str">
        <f t="shared" si="181"/>
        <v/>
      </c>
      <c r="CE36" s="425" t="str">
        <f>IF(details!AY36="","",details!AY36)</f>
        <v/>
      </c>
      <c r="CF36" s="425" t="str">
        <f>IF(details!AZ36="","",details!AZ36)</f>
        <v/>
      </c>
      <c r="CG36" s="425" t="str">
        <f t="shared" si="182"/>
        <v/>
      </c>
      <c r="CH36" s="425" t="str">
        <f>IF(details!BA36="","",details!BA36)</f>
        <v/>
      </c>
      <c r="CI36" s="425" t="str">
        <f>IF(details!BB36="","",details!BB36)</f>
        <v/>
      </c>
      <c r="CJ36" s="425" t="str">
        <f t="shared" si="183"/>
        <v/>
      </c>
      <c r="CK36" s="138" t="str">
        <f t="shared" si="184"/>
        <v/>
      </c>
      <c r="CL36" s="425" t="str">
        <f>IF(details!BC36="","",details!BC36)</f>
        <v/>
      </c>
      <c r="CM36" s="425" t="str">
        <f>IF(details!BD36="","",details!BD36)</f>
        <v/>
      </c>
      <c r="CN36" s="138" t="str">
        <f t="shared" si="185"/>
        <v/>
      </c>
      <c r="CO36" s="139" t="str">
        <f t="shared" si="61"/>
        <v/>
      </c>
      <c r="CP36" s="425" t="str">
        <f>IF(details!BE36="","",details!BE36)</f>
        <v/>
      </c>
      <c r="CQ36" s="425" t="str">
        <f>IF(details!BF36="","",details!BF36)</f>
        <v/>
      </c>
      <c r="CR36" s="428" t="str">
        <f t="shared" si="186"/>
        <v/>
      </c>
      <c r="CS36" s="136" t="str">
        <f t="shared" si="187"/>
        <v/>
      </c>
      <c r="CT36" s="140" t="str">
        <f t="shared" si="188"/>
        <v/>
      </c>
      <c r="CU36" s="429" t="str">
        <f t="shared" si="189"/>
        <v/>
      </c>
      <c r="CV36" s="141" t="str">
        <f t="shared" si="3"/>
        <v/>
      </c>
      <c r="CW36" s="141">
        <f t="shared" si="190"/>
        <v>0</v>
      </c>
      <c r="CX36" s="425" t="str">
        <f>IF(details!BG36="","",details!BG36)</f>
        <v/>
      </c>
      <c r="CY36" s="425" t="str">
        <f>IF(details!BH36="","",details!BH36)</f>
        <v/>
      </c>
      <c r="CZ36" s="425" t="str">
        <f t="shared" si="191"/>
        <v/>
      </c>
      <c r="DA36" s="425" t="str">
        <f>IF(details!BI36="","",details!BI36)</f>
        <v/>
      </c>
      <c r="DB36" s="425" t="str">
        <f>IF(details!BJ36="","",details!BJ36)</f>
        <v/>
      </c>
      <c r="DC36" s="425" t="str">
        <f t="shared" si="192"/>
        <v/>
      </c>
      <c r="DD36" s="425" t="str">
        <f>IF(details!BK36="","",details!BK36)</f>
        <v/>
      </c>
      <c r="DE36" s="425" t="str">
        <f>IF(details!BL36="","",details!BL36)</f>
        <v/>
      </c>
      <c r="DF36" s="425" t="str">
        <f t="shared" si="193"/>
        <v/>
      </c>
      <c r="DG36" s="138" t="str">
        <f t="shared" si="194"/>
        <v/>
      </c>
      <c r="DH36" s="425" t="str">
        <f>IF(details!BM36="","",details!BM36)</f>
        <v/>
      </c>
      <c r="DI36" s="425" t="str">
        <f>IF(details!BN36="","",details!BN36)</f>
        <v/>
      </c>
      <c r="DJ36" s="138" t="str">
        <f t="shared" si="195"/>
        <v/>
      </c>
      <c r="DK36" s="139" t="str">
        <f t="shared" si="72"/>
        <v/>
      </c>
      <c r="DL36" s="425" t="str">
        <f>IF(details!BO36="","",details!BO36)</f>
        <v/>
      </c>
      <c r="DM36" s="425" t="str">
        <f>IF(details!BP36="","",details!BP36)</f>
        <v/>
      </c>
      <c r="DN36" s="428" t="str">
        <f t="shared" si="196"/>
        <v/>
      </c>
      <c r="DO36" s="136" t="str">
        <f t="shared" si="197"/>
        <v/>
      </c>
      <c r="DP36" s="140" t="str">
        <f t="shared" si="198"/>
        <v/>
      </c>
      <c r="DQ36" s="429" t="str">
        <f t="shared" si="199"/>
        <v/>
      </c>
      <c r="DR36" s="141" t="str">
        <f t="shared" si="4"/>
        <v/>
      </c>
      <c r="DS36" s="141">
        <f t="shared" si="200"/>
        <v>0</v>
      </c>
      <c r="DT36" s="425" t="str">
        <f>IF(details!BQ36="","",details!BQ36)</f>
        <v/>
      </c>
      <c r="DU36" s="425" t="str">
        <f>IF(details!BR36="","",details!BR36)</f>
        <v/>
      </c>
      <c r="DV36" s="425" t="str">
        <f t="shared" si="201"/>
        <v/>
      </c>
      <c r="DW36" s="425" t="str">
        <f>IF(details!BS36="","",details!BS36)</f>
        <v/>
      </c>
      <c r="DX36" s="425" t="str">
        <f>IF(details!BT36="","",details!BT36)</f>
        <v/>
      </c>
      <c r="DY36" s="425" t="str">
        <f t="shared" si="202"/>
        <v/>
      </c>
      <c r="DZ36" s="425" t="str">
        <f>IF(details!BU36="","",details!BU36)</f>
        <v/>
      </c>
      <c r="EA36" s="425" t="str">
        <f>IF(details!BV36="","",details!BV36)</f>
        <v/>
      </c>
      <c r="EB36" s="425" t="str">
        <f t="shared" si="203"/>
        <v/>
      </c>
      <c r="EC36" s="138" t="str">
        <f t="shared" si="204"/>
        <v/>
      </c>
      <c r="ED36" s="425" t="str">
        <f>IF(details!BW36="","",details!BW36)</f>
        <v/>
      </c>
      <c r="EE36" s="425" t="str">
        <f>IF(details!BX36="","",details!BX36)</f>
        <v/>
      </c>
      <c r="EF36" s="138" t="str">
        <f t="shared" si="205"/>
        <v/>
      </c>
      <c r="EG36" s="139" t="str">
        <f t="shared" si="83"/>
        <v/>
      </c>
      <c r="EH36" s="425" t="str">
        <f>IF(details!BY36="","",details!BY36)</f>
        <v/>
      </c>
      <c r="EI36" s="425" t="str">
        <f>IF(details!BZ36="","",details!BZ36)</f>
        <v/>
      </c>
      <c r="EJ36" s="428" t="str">
        <f t="shared" si="206"/>
        <v/>
      </c>
      <c r="EK36" s="136" t="str">
        <f t="shared" si="207"/>
        <v/>
      </c>
      <c r="EL36" s="140" t="str">
        <f t="shared" si="208"/>
        <v/>
      </c>
      <c r="EM36" s="429" t="str">
        <f t="shared" si="209"/>
        <v/>
      </c>
      <c r="EN36" s="141" t="str">
        <f t="shared" si="5"/>
        <v/>
      </c>
      <c r="EO36" s="141">
        <f t="shared" si="210"/>
        <v>0</v>
      </c>
      <c r="EP36" s="425" t="str">
        <f>IF(details!CA36="","",details!CA36)</f>
        <v/>
      </c>
      <c r="EQ36" s="425" t="str">
        <f>IF(details!CB36="","",details!CB36)</f>
        <v/>
      </c>
      <c r="ER36" s="425" t="str">
        <f>IF(details!CC36="","",details!CC36)</f>
        <v/>
      </c>
      <c r="ES36" s="425" t="str">
        <f>IF(details!CD36="","",details!CD36)</f>
        <v/>
      </c>
      <c r="ET36" s="425" t="str">
        <f>IF(details!CE36="","",details!CE36)</f>
        <v/>
      </c>
      <c r="EU36" s="429" t="str">
        <f t="shared" si="211"/>
        <v/>
      </c>
      <c r="EV36" s="429" t="str">
        <f t="shared" si="212"/>
        <v/>
      </c>
      <c r="EW36" s="429" t="str">
        <f t="shared" si="213"/>
        <v/>
      </c>
      <c r="EX36" s="141" t="str">
        <f t="shared" si="7"/>
        <v/>
      </c>
      <c r="EY36" s="141">
        <f t="shared" si="214"/>
        <v>0</v>
      </c>
      <c r="EZ36" s="425" t="str">
        <f>IF(details!CF36="","",details!CF36)</f>
        <v/>
      </c>
      <c r="FA36" s="425" t="str">
        <f>IF(details!CG36="","",details!CG36)</f>
        <v/>
      </c>
      <c r="FB36" s="425" t="str">
        <f>IF(details!CH36="","",details!CH36)</f>
        <v/>
      </c>
      <c r="FC36" s="425" t="str">
        <f>IF(details!CI36="","",details!CI36)</f>
        <v/>
      </c>
      <c r="FD36" s="425" t="str">
        <f>IF(details!CJ36="","",details!CJ36)</f>
        <v/>
      </c>
      <c r="FE36" s="429" t="str">
        <f t="shared" si="215"/>
        <v/>
      </c>
      <c r="FF36" s="429" t="str">
        <f t="shared" si="216"/>
        <v/>
      </c>
      <c r="FG36" s="429" t="str">
        <f t="shared" si="217"/>
        <v/>
      </c>
      <c r="FH36" s="141" t="str">
        <f t="shared" si="10"/>
        <v/>
      </c>
      <c r="FI36" s="141">
        <f t="shared" si="218"/>
        <v>0</v>
      </c>
      <c r="FJ36" s="425" t="str">
        <f>IF(details!CK36="","",details!CK36)</f>
        <v/>
      </c>
      <c r="FK36" s="425" t="str">
        <f>IF(details!CL36="","",details!CL36)</f>
        <v/>
      </c>
      <c r="FL36" s="425" t="str">
        <f>IF(details!CM36="","",details!CM36)</f>
        <v/>
      </c>
      <c r="FM36" s="425" t="str">
        <f>IF(details!CN36="","",details!CN36)</f>
        <v/>
      </c>
      <c r="FN36" s="425" t="str">
        <f>IF(details!CO36="","",details!CO36)</f>
        <v/>
      </c>
      <c r="FO36" s="429" t="str">
        <f t="shared" si="219"/>
        <v/>
      </c>
      <c r="FP36" s="429" t="str">
        <f t="shared" si="220"/>
        <v/>
      </c>
      <c r="FQ36" s="429" t="str">
        <f t="shared" si="221"/>
        <v/>
      </c>
      <c r="FR36" s="141" t="str">
        <f t="shared" si="13"/>
        <v/>
      </c>
      <c r="FS36" s="354">
        <f t="shared" si="222"/>
        <v>0</v>
      </c>
      <c r="FT36" s="361" t="str">
        <f t="shared" si="223"/>
        <v/>
      </c>
      <c r="FU36" s="422" t="str">
        <f t="shared" si="224"/>
        <v/>
      </c>
      <c r="FV36" s="422" t="str">
        <f t="shared" si="225"/>
        <v/>
      </c>
      <c r="FW36" s="422" t="str">
        <f t="shared" si="226"/>
        <v/>
      </c>
      <c r="FX36" s="422" t="str">
        <f t="shared" si="227"/>
        <v/>
      </c>
      <c r="FY36" s="422" t="str">
        <f t="shared" si="228"/>
        <v/>
      </c>
      <c r="FZ36" s="422" t="str">
        <f t="shared" si="229"/>
        <v/>
      </c>
      <c r="GA36" s="142" t="str">
        <f t="shared" si="230"/>
        <v/>
      </c>
      <c r="GB36" s="142" t="str">
        <f t="shared" si="231"/>
        <v/>
      </c>
      <c r="GC36" s="422" t="str">
        <f t="shared" si="110"/>
        <v/>
      </c>
      <c r="GD36" s="422" t="str">
        <f t="shared" si="232"/>
        <v/>
      </c>
      <c r="GE36" s="422" t="str">
        <f t="shared" si="233"/>
        <v/>
      </c>
      <c r="GF36" s="422" t="str">
        <f t="shared" si="234"/>
        <v/>
      </c>
      <c r="GG36" s="422" t="str">
        <f t="shared" si="235"/>
        <v/>
      </c>
      <c r="GH36" s="422" t="str">
        <f t="shared" si="236"/>
        <v/>
      </c>
      <c r="GI36" s="422" t="str">
        <f t="shared" si="237"/>
        <v/>
      </c>
      <c r="GJ36" s="422" t="str">
        <f t="shared" si="238"/>
        <v/>
      </c>
      <c r="GK36" s="422" t="str">
        <f t="shared" si="239"/>
        <v/>
      </c>
      <c r="GL36" s="422" t="str">
        <f t="shared" si="240"/>
        <v/>
      </c>
      <c r="GM36" s="422" t="str">
        <f t="shared" si="241"/>
        <v/>
      </c>
      <c r="GN36" s="422" t="str">
        <f t="shared" si="242"/>
        <v/>
      </c>
      <c r="GO36" s="422" t="str">
        <f t="shared" si="243"/>
        <v/>
      </c>
      <c r="GP36" s="422" t="str">
        <f t="shared" si="244"/>
        <v/>
      </c>
      <c r="GQ36" s="422" t="str">
        <f t="shared" si="245"/>
        <v/>
      </c>
      <c r="GR36" s="422" t="str">
        <f t="shared" si="246"/>
        <v/>
      </c>
      <c r="GS36" s="422" t="str">
        <f t="shared" si="247"/>
        <v/>
      </c>
      <c r="GT36" s="143" t="str">
        <f t="shared" si="248"/>
        <v/>
      </c>
      <c r="GU36" s="143" t="str">
        <f t="shared" si="249"/>
        <v/>
      </c>
      <c r="GV36" s="143" t="str">
        <f t="shared" si="250"/>
        <v/>
      </c>
      <c r="GW36" s="143" t="str">
        <f t="shared" si="251"/>
        <v/>
      </c>
      <c r="GX36" s="143" t="str">
        <f t="shared" si="252"/>
        <v/>
      </c>
      <c r="GY36" s="143" t="str">
        <f t="shared" si="253"/>
        <v/>
      </c>
      <c r="GZ36" s="353">
        <f t="shared" si="254"/>
        <v>0</v>
      </c>
      <c r="HA36" s="353">
        <f t="shared" si="255"/>
        <v>0</v>
      </c>
      <c r="HB36" s="353">
        <f t="shared" si="256"/>
        <v>32</v>
      </c>
      <c r="HC36" s="353">
        <f t="shared" si="257"/>
        <v>0</v>
      </c>
      <c r="HD36" s="426" t="str">
        <f t="shared" si="137"/>
        <v/>
      </c>
      <c r="HE36" s="362" t="str">
        <f t="shared" si="258"/>
        <v/>
      </c>
      <c r="HF36" s="362" t="str">
        <f t="shared" si="259"/>
        <v/>
      </c>
      <c r="HG36" s="363" t="str">
        <f t="shared" si="260"/>
        <v/>
      </c>
      <c r="HH36" s="399" t="str">
        <f t="shared" si="261"/>
        <v/>
      </c>
      <c r="HI36" s="400" t="str">
        <f t="shared" si="142"/>
        <v/>
      </c>
      <c r="HJ36" s="136" t="str">
        <f t="shared" si="143"/>
        <v/>
      </c>
      <c r="HK36" s="358" t="str">
        <f>details!EP36</f>
        <v/>
      </c>
      <c r="HL36" s="227" t="str">
        <f>details!EQ36</f>
        <v/>
      </c>
      <c r="HM36" s="406" t="str">
        <f t="shared" si="262"/>
        <v/>
      </c>
      <c r="HN36" s="233" t="str">
        <f>IF(details!CP36="","",details!CP36)</f>
        <v/>
      </c>
    </row>
    <row r="37" spans="1:222" s="20" customFormat="1" ht="14" customHeight="1">
      <c r="A37" s="231">
        <f>IF(details!A37="","",details!A37)</f>
        <v>31</v>
      </c>
      <c r="B37" s="425" t="str">
        <f>IF(details!B37="","",details!B37)</f>
        <v/>
      </c>
      <c r="C37" s="425" t="str">
        <f>IF(details!C37="","",details!C37)</f>
        <v/>
      </c>
      <c r="D37" s="136" t="str">
        <f>IF(details!D37="","",details!D37)</f>
        <v/>
      </c>
      <c r="E37" s="136" t="str">
        <f>IF(details!E37="","",details!E37)</f>
        <v/>
      </c>
      <c r="F37" s="425" t="str">
        <f>IF(details!F37="","",details!F37)</f>
        <v/>
      </c>
      <c r="G37" s="698" t="str">
        <f>IF(details!G37="","",details!G37)</f>
        <v/>
      </c>
      <c r="H37" s="698" t="str">
        <f>IF(details!H37="","",details!H37)</f>
        <v/>
      </c>
      <c r="I37" s="220" t="str">
        <f>IF(details!CQ37="","",details!CQ37)</f>
        <v/>
      </c>
      <c r="J37" s="137" t="str">
        <f>IF(details!J37="","",details!J37)</f>
        <v/>
      </c>
      <c r="K37" s="137" t="str">
        <f>IF(details!K37="","",details!K37)</f>
        <v/>
      </c>
      <c r="L37" s="137" t="str">
        <f>IF(details!L37="","",details!L37)</f>
        <v/>
      </c>
      <c r="M37" s="425" t="str">
        <f>IF(details!R37="","",details!R37)</f>
        <v/>
      </c>
      <c r="N37" s="425" t="str">
        <f>IF(details!S37="","",details!S37)</f>
        <v/>
      </c>
      <c r="O37" s="425" t="str">
        <f t="shared" si="151"/>
        <v/>
      </c>
      <c r="P37" s="425" t="str">
        <f>IF(details!T37="","",details!T37)</f>
        <v/>
      </c>
      <c r="Q37" s="425" t="str">
        <f>IF(details!U37="","",details!U37)</f>
        <v/>
      </c>
      <c r="R37" s="425" t="str">
        <f t="shared" si="152"/>
        <v/>
      </c>
      <c r="S37" s="425" t="str">
        <f>IF(details!V37="","",details!V37)</f>
        <v/>
      </c>
      <c r="T37" s="425" t="str">
        <f>IF(details!W37="","",details!W37)</f>
        <v/>
      </c>
      <c r="U37" s="425" t="str">
        <f t="shared" si="153"/>
        <v/>
      </c>
      <c r="V37" s="138" t="str">
        <f t="shared" si="154"/>
        <v/>
      </c>
      <c r="W37" s="425" t="str">
        <f>IF(details!X37="","",details!X37)</f>
        <v/>
      </c>
      <c r="X37" s="425" t="str">
        <f>IF(details!Y37="","",details!Y37)</f>
        <v/>
      </c>
      <c r="Y37" s="138" t="str">
        <f t="shared" si="155"/>
        <v/>
      </c>
      <c r="Z37" s="139" t="str">
        <f t="shared" si="28"/>
        <v/>
      </c>
      <c r="AA37" s="425" t="str">
        <f>IF(details!Z37="","",details!Z37)</f>
        <v/>
      </c>
      <c r="AB37" s="425" t="str">
        <f>IF(details!AA37="","",details!AA37)</f>
        <v/>
      </c>
      <c r="AC37" s="428" t="str">
        <f t="shared" si="156"/>
        <v/>
      </c>
      <c r="AD37" s="136" t="str">
        <f t="shared" si="157"/>
        <v/>
      </c>
      <c r="AE37" s="140" t="str">
        <f t="shared" si="158"/>
        <v/>
      </c>
      <c r="AF37" s="429" t="str">
        <f t="shared" si="159"/>
        <v/>
      </c>
      <c r="AG37" s="141" t="str">
        <f t="shared" si="0"/>
        <v/>
      </c>
      <c r="AH37" s="141">
        <f t="shared" si="160"/>
        <v>0</v>
      </c>
      <c r="AI37" s="425" t="str">
        <f>IF(details!AB37="","",details!AB37)</f>
        <v/>
      </c>
      <c r="AJ37" s="425" t="str">
        <f>IF(details!AC37="","",details!AC37)</f>
        <v/>
      </c>
      <c r="AK37" s="425" t="str">
        <f t="shared" si="161"/>
        <v/>
      </c>
      <c r="AL37" s="425" t="str">
        <f>IF(details!AD37="","",details!AD37)</f>
        <v/>
      </c>
      <c r="AM37" s="425" t="str">
        <f>IF(details!AE37="","",details!AE37)</f>
        <v/>
      </c>
      <c r="AN37" s="425" t="str">
        <f t="shared" si="162"/>
        <v/>
      </c>
      <c r="AO37" s="425" t="str">
        <f>IF(details!AF37="","",details!AF37)</f>
        <v/>
      </c>
      <c r="AP37" s="425" t="str">
        <f>IF(details!AG37="","",details!AG37)</f>
        <v/>
      </c>
      <c r="AQ37" s="425" t="str">
        <f t="shared" si="163"/>
        <v/>
      </c>
      <c r="AR37" s="138" t="str">
        <f t="shared" si="164"/>
        <v/>
      </c>
      <c r="AS37" s="425" t="str">
        <f>IF(details!AH37="","",details!AH37)</f>
        <v/>
      </c>
      <c r="AT37" s="425" t="str">
        <f>IF(details!AI37="","",details!AI37)</f>
        <v/>
      </c>
      <c r="AU37" s="138" t="str">
        <f t="shared" si="165"/>
        <v/>
      </c>
      <c r="AV37" s="139" t="str">
        <f t="shared" si="39"/>
        <v/>
      </c>
      <c r="AW37" s="425" t="str">
        <f>IF(details!AJ37="","",details!AJ37)</f>
        <v/>
      </c>
      <c r="AX37" s="425" t="str">
        <f>IF(details!AK37="","",details!AK37)</f>
        <v/>
      </c>
      <c r="AY37" s="428" t="str">
        <f t="shared" si="166"/>
        <v/>
      </c>
      <c r="AZ37" s="136" t="str">
        <f t="shared" si="167"/>
        <v/>
      </c>
      <c r="BA37" s="140" t="str">
        <f t="shared" si="168"/>
        <v/>
      </c>
      <c r="BB37" s="429" t="str">
        <f t="shared" si="169"/>
        <v/>
      </c>
      <c r="BC37" s="141" t="str">
        <f t="shared" si="1"/>
        <v/>
      </c>
      <c r="BD37" s="141">
        <f t="shared" si="170"/>
        <v>0</v>
      </c>
      <c r="BE37" s="123" t="str">
        <f>IF(D37="","",details!AL37)</f>
        <v/>
      </c>
      <c r="BF37" s="425" t="str">
        <f>IF(details!AM37="","",details!AM37)</f>
        <v/>
      </c>
      <c r="BG37" s="425" t="str">
        <f>IF(details!AN37="","",details!AN37)</f>
        <v/>
      </c>
      <c r="BH37" s="425" t="str">
        <f t="shared" si="171"/>
        <v/>
      </c>
      <c r="BI37" s="425" t="str">
        <f>IF(details!AO37="","",details!AO37)</f>
        <v/>
      </c>
      <c r="BJ37" s="425" t="str">
        <f>IF(details!AP37="","",details!AP37)</f>
        <v/>
      </c>
      <c r="BK37" s="425" t="str">
        <f t="shared" si="172"/>
        <v/>
      </c>
      <c r="BL37" s="425" t="str">
        <f>IF(details!AQ37="","",details!AQ37)</f>
        <v/>
      </c>
      <c r="BM37" s="425" t="str">
        <f>IF(details!AR37="","",details!AR37)</f>
        <v/>
      </c>
      <c r="BN37" s="425" t="str">
        <f t="shared" si="173"/>
        <v/>
      </c>
      <c r="BO37" s="138" t="str">
        <f t="shared" si="174"/>
        <v/>
      </c>
      <c r="BP37" s="425" t="str">
        <f>IF(details!AS37="","",details!AS37)</f>
        <v/>
      </c>
      <c r="BQ37" s="425" t="str">
        <f>IF(details!AT37="","",details!AT37)</f>
        <v/>
      </c>
      <c r="BR37" s="138" t="str">
        <f t="shared" si="175"/>
        <v/>
      </c>
      <c r="BS37" s="139" t="str">
        <f t="shared" si="50"/>
        <v/>
      </c>
      <c r="BT37" s="425" t="str">
        <f>IF(details!AU37="","",details!AU37)</f>
        <v/>
      </c>
      <c r="BU37" s="425" t="str">
        <f>IF(details!AV37="","",details!AV37)</f>
        <v/>
      </c>
      <c r="BV37" s="428" t="str">
        <f t="shared" si="176"/>
        <v/>
      </c>
      <c r="BW37" s="136" t="str">
        <f t="shared" si="177"/>
        <v/>
      </c>
      <c r="BX37" s="140" t="str">
        <f t="shared" si="178"/>
        <v/>
      </c>
      <c r="BY37" s="429" t="str">
        <f t="shared" si="179"/>
        <v/>
      </c>
      <c r="BZ37" s="141" t="str">
        <f t="shared" si="2"/>
        <v/>
      </c>
      <c r="CA37" s="141">
        <f t="shared" si="180"/>
        <v>0</v>
      </c>
      <c r="CB37" s="425" t="str">
        <f>IF(details!AW37="","",details!AW37)</f>
        <v/>
      </c>
      <c r="CC37" s="425" t="str">
        <f>IF(details!AX37="","",details!AX37)</f>
        <v/>
      </c>
      <c r="CD37" s="425" t="str">
        <f t="shared" si="181"/>
        <v/>
      </c>
      <c r="CE37" s="425" t="str">
        <f>IF(details!AY37="","",details!AY37)</f>
        <v/>
      </c>
      <c r="CF37" s="425" t="str">
        <f>IF(details!AZ37="","",details!AZ37)</f>
        <v/>
      </c>
      <c r="CG37" s="425" t="str">
        <f t="shared" si="182"/>
        <v/>
      </c>
      <c r="CH37" s="425" t="str">
        <f>IF(details!BA37="","",details!BA37)</f>
        <v/>
      </c>
      <c r="CI37" s="425" t="str">
        <f>IF(details!BB37="","",details!BB37)</f>
        <v/>
      </c>
      <c r="CJ37" s="425" t="str">
        <f t="shared" si="183"/>
        <v/>
      </c>
      <c r="CK37" s="138" t="str">
        <f t="shared" si="184"/>
        <v/>
      </c>
      <c r="CL37" s="425" t="str">
        <f>IF(details!BC37="","",details!BC37)</f>
        <v/>
      </c>
      <c r="CM37" s="425" t="str">
        <f>IF(details!BD37="","",details!BD37)</f>
        <v/>
      </c>
      <c r="CN37" s="138" t="str">
        <f t="shared" si="185"/>
        <v/>
      </c>
      <c r="CO37" s="139" t="str">
        <f t="shared" si="61"/>
        <v/>
      </c>
      <c r="CP37" s="425" t="str">
        <f>IF(details!BE37="","",details!BE37)</f>
        <v/>
      </c>
      <c r="CQ37" s="425" t="str">
        <f>IF(details!BF37="","",details!BF37)</f>
        <v/>
      </c>
      <c r="CR37" s="428" t="str">
        <f t="shared" si="186"/>
        <v/>
      </c>
      <c r="CS37" s="136" t="str">
        <f t="shared" si="187"/>
        <v/>
      </c>
      <c r="CT37" s="140" t="str">
        <f t="shared" si="188"/>
        <v/>
      </c>
      <c r="CU37" s="429" t="str">
        <f t="shared" si="189"/>
        <v/>
      </c>
      <c r="CV37" s="141" t="str">
        <f t="shared" si="3"/>
        <v/>
      </c>
      <c r="CW37" s="141">
        <f t="shared" si="190"/>
        <v>0</v>
      </c>
      <c r="CX37" s="425" t="str">
        <f>IF(details!BG37="","",details!BG37)</f>
        <v/>
      </c>
      <c r="CY37" s="425" t="str">
        <f>IF(details!BH37="","",details!BH37)</f>
        <v/>
      </c>
      <c r="CZ37" s="425" t="str">
        <f t="shared" si="191"/>
        <v/>
      </c>
      <c r="DA37" s="425" t="str">
        <f>IF(details!BI37="","",details!BI37)</f>
        <v/>
      </c>
      <c r="DB37" s="425" t="str">
        <f>IF(details!BJ37="","",details!BJ37)</f>
        <v/>
      </c>
      <c r="DC37" s="425" t="str">
        <f t="shared" si="192"/>
        <v/>
      </c>
      <c r="DD37" s="425" t="str">
        <f>IF(details!BK37="","",details!BK37)</f>
        <v/>
      </c>
      <c r="DE37" s="425" t="str">
        <f>IF(details!BL37="","",details!BL37)</f>
        <v/>
      </c>
      <c r="DF37" s="425" t="str">
        <f t="shared" si="193"/>
        <v/>
      </c>
      <c r="DG37" s="138" t="str">
        <f t="shared" si="194"/>
        <v/>
      </c>
      <c r="DH37" s="425" t="str">
        <f>IF(details!BM37="","",details!BM37)</f>
        <v/>
      </c>
      <c r="DI37" s="425" t="str">
        <f>IF(details!BN37="","",details!BN37)</f>
        <v/>
      </c>
      <c r="DJ37" s="138" t="str">
        <f t="shared" si="195"/>
        <v/>
      </c>
      <c r="DK37" s="139" t="str">
        <f t="shared" si="72"/>
        <v/>
      </c>
      <c r="DL37" s="425" t="str">
        <f>IF(details!BO37="","",details!BO37)</f>
        <v/>
      </c>
      <c r="DM37" s="425" t="str">
        <f>IF(details!BP37="","",details!BP37)</f>
        <v/>
      </c>
      <c r="DN37" s="428" t="str">
        <f t="shared" si="196"/>
        <v/>
      </c>
      <c r="DO37" s="136" t="str">
        <f t="shared" si="197"/>
        <v/>
      </c>
      <c r="DP37" s="140" t="str">
        <f t="shared" si="198"/>
        <v/>
      </c>
      <c r="DQ37" s="429" t="str">
        <f t="shared" si="199"/>
        <v/>
      </c>
      <c r="DR37" s="141" t="str">
        <f t="shared" si="4"/>
        <v/>
      </c>
      <c r="DS37" s="141">
        <f t="shared" si="200"/>
        <v>0</v>
      </c>
      <c r="DT37" s="425" t="str">
        <f>IF(details!BQ37="","",details!BQ37)</f>
        <v/>
      </c>
      <c r="DU37" s="425" t="str">
        <f>IF(details!BR37="","",details!BR37)</f>
        <v/>
      </c>
      <c r="DV37" s="425" t="str">
        <f t="shared" si="201"/>
        <v/>
      </c>
      <c r="DW37" s="425" t="str">
        <f>IF(details!BS37="","",details!BS37)</f>
        <v/>
      </c>
      <c r="DX37" s="425" t="str">
        <f>IF(details!BT37="","",details!BT37)</f>
        <v/>
      </c>
      <c r="DY37" s="425" t="str">
        <f t="shared" si="202"/>
        <v/>
      </c>
      <c r="DZ37" s="425" t="str">
        <f>IF(details!BU37="","",details!BU37)</f>
        <v/>
      </c>
      <c r="EA37" s="425" t="str">
        <f>IF(details!BV37="","",details!BV37)</f>
        <v/>
      </c>
      <c r="EB37" s="425" t="str">
        <f t="shared" si="203"/>
        <v/>
      </c>
      <c r="EC37" s="138" t="str">
        <f t="shared" si="204"/>
        <v/>
      </c>
      <c r="ED37" s="425" t="str">
        <f>IF(details!BW37="","",details!BW37)</f>
        <v/>
      </c>
      <c r="EE37" s="425" t="str">
        <f>IF(details!BX37="","",details!BX37)</f>
        <v/>
      </c>
      <c r="EF37" s="138" t="str">
        <f t="shared" si="205"/>
        <v/>
      </c>
      <c r="EG37" s="139" t="str">
        <f t="shared" si="83"/>
        <v/>
      </c>
      <c r="EH37" s="425" t="str">
        <f>IF(details!BY37="","",details!BY37)</f>
        <v/>
      </c>
      <c r="EI37" s="425" t="str">
        <f>IF(details!BZ37="","",details!BZ37)</f>
        <v/>
      </c>
      <c r="EJ37" s="428" t="str">
        <f t="shared" si="206"/>
        <v/>
      </c>
      <c r="EK37" s="136" t="str">
        <f t="shared" si="207"/>
        <v/>
      </c>
      <c r="EL37" s="140" t="str">
        <f t="shared" si="208"/>
        <v/>
      </c>
      <c r="EM37" s="429" t="str">
        <f t="shared" si="209"/>
        <v/>
      </c>
      <c r="EN37" s="141" t="str">
        <f t="shared" si="5"/>
        <v/>
      </c>
      <c r="EO37" s="141">
        <f t="shared" si="210"/>
        <v>0</v>
      </c>
      <c r="EP37" s="425" t="str">
        <f>IF(details!CA37="","",details!CA37)</f>
        <v/>
      </c>
      <c r="EQ37" s="425" t="str">
        <f>IF(details!CB37="","",details!CB37)</f>
        <v/>
      </c>
      <c r="ER37" s="425" t="str">
        <f>IF(details!CC37="","",details!CC37)</f>
        <v/>
      </c>
      <c r="ES37" s="425" t="str">
        <f>IF(details!CD37="","",details!CD37)</f>
        <v/>
      </c>
      <c r="ET37" s="425" t="str">
        <f>IF(details!CE37="","",details!CE37)</f>
        <v/>
      </c>
      <c r="EU37" s="429" t="str">
        <f t="shared" si="211"/>
        <v/>
      </c>
      <c r="EV37" s="429" t="str">
        <f t="shared" si="212"/>
        <v/>
      </c>
      <c r="EW37" s="429" t="str">
        <f t="shared" si="213"/>
        <v/>
      </c>
      <c r="EX37" s="141" t="str">
        <f t="shared" si="7"/>
        <v/>
      </c>
      <c r="EY37" s="141">
        <f t="shared" si="214"/>
        <v>0</v>
      </c>
      <c r="EZ37" s="425" t="str">
        <f>IF(details!CF37="","",details!CF37)</f>
        <v/>
      </c>
      <c r="FA37" s="425" t="str">
        <f>IF(details!CG37="","",details!CG37)</f>
        <v/>
      </c>
      <c r="FB37" s="425" t="str">
        <f>IF(details!CH37="","",details!CH37)</f>
        <v/>
      </c>
      <c r="FC37" s="425" t="str">
        <f>IF(details!CI37="","",details!CI37)</f>
        <v/>
      </c>
      <c r="FD37" s="425" t="str">
        <f>IF(details!CJ37="","",details!CJ37)</f>
        <v/>
      </c>
      <c r="FE37" s="429" t="str">
        <f t="shared" si="215"/>
        <v/>
      </c>
      <c r="FF37" s="429" t="str">
        <f t="shared" si="216"/>
        <v/>
      </c>
      <c r="FG37" s="429" t="str">
        <f t="shared" si="217"/>
        <v/>
      </c>
      <c r="FH37" s="141" t="str">
        <f t="shared" si="10"/>
        <v/>
      </c>
      <c r="FI37" s="141">
        <f t="shared" si="218"/>
        <v>0</v>
      </c>
      <c r="FJ37" s="425" t="str">
        <f>IF(details!CK37="","",details!CK37)</f>
        <v/>
      </c>
      <c r="FK37" s="425" t="str">
        <f>IF(details!CL37="","",details!CL37)</f>
        <v/>
      </c>
      <c r="FL37" s="425" t="str">
        <f>IF(details!CM37="","",details!CM37)</f>
        <v/>
      </c>
      <c r="FM37" s="425" t="str">
        <f>IF(details!CN37="","",details!CN37)</f>
        <v/>
      </c>
      <c r="FN37" s="425" t="str">
        <f>IF(details!CO37="","",details!CO37)</f>
        <v/>
      </c>
      <c r="FO37" s="429" t="str">
        <f t="shared" si="219"/>
        <v/>
      </c>
      <c r="FP37" s="429" t="str">
        <f t="shared" si="220"/>
        <v/>
      </c>
      <c r="FQ37" s="429" t="str">
        <f t="shared" si="221"/>
        <v/>
      </c>
      <c r="FR37" s="141" t="str">
        <f t="shared" si="13"/>
        <v/>
      </c>
      <c r="FS37" s="354">
        <f t="shared" si="222"/>
        <v>0</v>
      </c>
      <c r="FT37" s="361" t="str">
        <f t="shared" si="223"/>
        <v/>
      </c>
      <c r="FU37" s="422" t="str">
        <f t="shared" si="224"/>
        <v/>
      </c>
      <c r="FV37" s="422" t="str">
        <f t="shared" si="225"/>
        <v/>
      </c>
      <c r="FW37" s="422" t="str">
        <f t="shared" si="226"/>
        <v/>
      </c>
      <c r="FX37" s="422" t="str">
        <f t="shared" si="227"/>
        <v/>
      </c>
      <c r="FY37" s="422" t="str">
        <f t="shared" si="228"/>
        <v/>
      </c>
      <c r="FZ37" s="422" t="str">
        <f t="shared" si="229"/>
        <v/>
      </c>
      <c r="GA37" s="142" t="str">
        <f t="shared" si="230"/>
        <v/>
      </c>
      <c r="GB37" s="142" t="str">
        <f t="shared" si="231"/>
        <v/>
      </c>
      <c r="GC37" s="422" t="str">
        <f t="shared" si="110"/>
        <v/>
      </c>
      <c r="GD37" s="422" t="str">
        <f t="shared" si="232"/>
        <v/>
      </c>
      <c r="GE37" s="422" t="str">
        <f t="shared" si="233"/>
        <v/>
      </c>
      <c r="GF37" s="422" t="str">
        <f t="shared" si="234"/>
        <v/>
      </c>
      <c r="GG37" s="422" t="str">
        <f t="shared" si="235"/>
        <v/>
      </c>
      <c r="GH37" s="422" t="str">
        <f t="shared" si="236"/>
        <v/>
      </c>
      <c r="GI37" s="422" t="str">
        <f t="shared" si="237"/>
        <v/>
      </c>
      <c r="GJ37" s="422" t="str">
        <f t="shared" si="238"/>
        <v/>
      </c>
      <c r="GK37" s="422" t="str">
        <f t="shared" si="239"/>
        <v/>
      </c>
      <c r="GL37" s="422" t="str">
        <f t="shared" si="240"/>
        <v/>
      </c>
      <c r="GM37" s="422" t="str">
        <f t="shared" si="241"/>
        <v/>
      </c>
      <c r="GN37" s="422" t="str">
        <f t="shared" si="242"/>
        <v/>
      </c>
      <c r="GO37" s="422" t="str">
        <f t="shared" si="243"/>
        <v/>
      </c>
      <c r="GP37" s="422" t="str">
        <f t="shared" si="244"/>
        <v/>
      </c>
      <c r="GQ37" s="422" t="str">
        <f t="shared" si="245"/>
        <v/>
      </c>
      <c r="GR37" s="422" t="str">
        <f t="shared" si="246"/>
        <v/>
      </c>
      <c r="GS37" s="422" t="str">
        <f t="shared" si="247"/>
        <v/>
      </c>
      <c r="GT37" s="143" t="str">
        <f t="shared" si="248"/>
        <v/>
      </c>
      <c r="GU37" s="143" t="str">
        <f t="shared" si="249"/>
        <v/>
      </c>
      <c r="GV37" s="143" t="str">
        <f t="shared" si="250"/>
        <v/>
      </c>
      <c r="GW37" s="143" t="str">
        <f t="shared" si="251"/>
        <v/>
      </c>
      <c r="GX37" s="143" t="str">
        <f t="shared" si="252"/>
        <v/>
      </c>
      <c r="GY37" s="143" t="str">
        <f t="shared" si="253"/>
        <v/>
      </c>
      <c r="GZ37" s="353">
        <f t="shared" si="254"/>
        <v>0</v>
      </c>
      <c r="HA37" s="353">
        <f t="shared" si="255"/>
        <v>0</v>
      </c>
      <c r="HB37" s="353">
        <f t="shared" si="256"/>
        <v>32</v>
      </c>
      <c r="HC37" s="353">
        <f t="shared" si="257"/>
        <v>0</v>
      </c>
      <c r="HD37" s="426" t="str">
        <f t="shared" si="137"/>
        <v/>
      </c>
      <c r="HE37" s="362" t="str">
        <f t="shared" si="258"/>
        <v/>
      </c>
      <c r="HF37" s="362" t="str">
        <f t="shared" si="259"/>
        <v/>
      </c>
      <c r="HG37" s="363" t="str">
        <f t="shared" si="260"/>
        <v/>
      </c>
      <c r="HH37" s="399" t="str">
        <f t="shared" si="261"/>
        <v/>
      </c>
      <c r="HI37" s="400" t="str">
        <f t="shared" si="142"/>
        <v/>
      </c>
      <c r="HJ37" s="136" t="str">
        <f t="shared" si="143"/>
        <v/>
      </c>
      <c r="HK37" s="358" t="str">
        <f>details!EP37</f>
        <v/>
      </c>
      <c r="HL37" s="227" t="str">
        <f>details!EQ37</f>
        <v/>
      </c>
      <c r="HM37" s="406" t="str">
        <f t="shared" si="262"/>
        <v/>
      </c>
      <c r="HN37" s="233" t="str">
        <f>IF(details!CP37="","",details!CP37)</f>
        <v/>
      </c>
    </row>
    <row r="38" spans="1:222" s="20" customFormat="1" ht="14" customHeight="1">
      <c r="A38" s="231">
        <f>IF(details!A38="","",details!A38)</f>
        <v>32</v>
      </c>
      <c r="B38" s="425" t="str">
        <f>IF(details!B38="","",details!B38)</f>
        <v/>
      </c>
      <c r="C38" s="425" t="str">
        <f>IF(details!C38="","",details!C38)</f>
        <v/>
      </c>
      <c r="D38" s="136" t="str">
        <f>IF(details!D38="","",details!D38)</f>
        <v/>
      </c>
      <c r="E38" s="136" t="str">
        <f>IF(details!E38="","",details!E38)</f>
        <v/>
      </c>
      <c r="F38" s="425" t="str">
        <f>IF(details!F38="","",details!F38)</f>
        <v/>
      </c>
      <c r="G38" s="698" t="str">
        <f>IF(details!G38="","",details!G38)</f>
        <v/>
      </c>
      <c r="H38" s="698" t="str">
        <f>IF(details!H38="","",details!H38)</f>
        <v/>
      </c>
      <c r="I38" s="220" t="str">
        <f>IF(details!CQ38="","",details!CQ38)</f>
        <v/>
      </c>
      <c r="J38" s="137" t="str">
        <f>IF(details!J38="","",details!J38)</f>
        <v/>
      </c>
      <c r="K38" s="137" t="str">
        <f>IF(details!K38="","",details!K38)</f>
        <v/>
      </c>
      <c r="L38" s="137" t="str">
        <f>IF(details!L38="","",details!L38)</f>
        <v/>
      </c>
      <c r="M38" s="425" t="str">
        <f>IF(details!R38="","",details!R38)</f>
        <v/>
      </c>
      <c r="N38" s="425" t="str">
        <f>IF(details!S38="","",details!S38)</f>
        <v/>
      </c>
      <c r="O38" s="425" t="str">
        <f t="shared" si="151"/>
        <v/>
      </c>
      <c r="P38" s="425" t="str">
        <f>IF(details!T38="","",details!T38)</f>
        <v/>
      </c>
      <c r="Q38" s="425" t="str">
        <f>IF(details!U38="","",details!U38)</f>
        <v/>
      </c>
      <c r="R38" s="425" t="str">
        <f t="shared" si="152"/>
        <v/>
      </c>
      <c r="S38" s="425" t="str">
        <f>IF(details!V38="","",details!V38)</f>
        <v/>
      </c>
      <c r="T38" s="425" t="str">
        <f>IF(details!W38="","",details!W38)</f>
        <v/>
      </c>
      <c r="U38" s="425" t="str">
        <f t="shared" si="153"/>
        <v/>
      </c>
      <c r="V38" s="138" t="str">
        <f t="shared" si="154"/>
        <v/>
      </c>
      <c r="W38" s="425" t="str">
        <f>IF(details!X38="","",details!X38)</f>
        <v/>
      </c>
      <c r="X38" s="425" t="str">
        <f>IF(details!Y38="","",details!Y38)</f>
        <v/>
      </c>
      <c r="Y38" s="138" t="str">
        <f t="shared" si="155"/>
        <v/>
      </c>
      <c r="Z38" s="139" t="str">
        <f t="shared" si="28"/>
        <v/>
      </c>
      <c r="AA38" s="425" t="str">
        <f>IF(details!Z38="","",details!Z38)</f>
        <v/>
      </c>
      <c r="AB38" s="425" t="str">
        <f>IF(details!AA38="","",details!AA38)</f>
        <v/>
      </c>
      <c r="AC38" s="428" t="str">
        <f t="shared" si="156"/>
        <v/>
      </c>
      <c r="AD38" s="136" t="str">
        <f t="shared" si="157"/>
        <v/>
      </c>
      <c r="AE38" s="140" t="str">
        <f t="shared" si="158"/>
        <v/>
      </c>
      <c r="AF38" s="429" t="str">
        <f t="shared" si="159"/>
        <v/>
      </c>
      <c r="AG38" s="141" t="str">
        <f t="shared" si="0"/>
        <v/>
      </c>
      <c r="AH38" s="141">
        <f t="shared" si="160"/>
        <v>0</v>
      </c>
      <c r="AI38" s="425" t="str">
        <f>IF(details!AB38="","",details!AB38)</f>
        <v/>
      </c>
      <c r="AJ38" s="425" t="str">
        <f>IF(details!AC38="","",details!AC38)</f>
        <v/>
      </c>
      <c r="AK38" s="425" t="str">
        <f t="shared" si="161"/>
        <v/>
      </c>
      <c r="AL38" s="425" t="str">
        <f>IF(details!AD38="","",details!AD38)</f>
        <v/>
      </c>
      <c r="AM38" s="425" t="str">
        <f>IF(details!AE38="","",details!AE38)</f>
        <v/>
      </c>
      <c r="AN38" s="425" t="str">
        <f t="shared" si="162"/>
        <v/>
      </c>
      <c r="AO38" s="425" t="str">
        <f>IF(details!AF38="","",details!AF38)</f>
        <v/>
      </c>
      <c r="AP38" s="425" t="str">
        <f>IF(details!AG38="","",details!AG38)</f>
        <v/>
      </c>
      <c r="AQ38" s="425" t="str">
        <f t="shared" si="163"/>
        <v/>
      </c>
      <c r="AR38" s="138" t="str">
        <f t="shared" si="164"/>
        <v/>
      </c>
      <c r="AS38" s="425" t="str">
        <f>IF(details!AH38="","",details!AH38)</f>
        <v/>
      </c>
      <c r="AT38" s="425" t="str">
        <f>IF(details!AI38="","",details!AI38)</f>
        <v/>
      </c>
      <c r="AU38" s="138" t="str">
        <f t="shared" si="165"/>
        <v/>
      </c>
      <c r="AV38" s="139" t="str">
        <f t="shared" si="39"/>
        <v/>
      </c>
      <c r="AW38" s="425" t="str">
        <f>IF(details!AJ38="","",details!AJ38)</f>
        <v/>
      </c>
      <c r="AX38" s="425" t="str">
        <f>IF(details!AK38="","",details!AK38)</f>
        <v/>
      </c>
      <c r="AY38" s="428" t="str">
        <f t="shared" si="166"/>
        <v/>
      </c>
      <c r="AZ38" s="136" t="str">
        <f t="shared" si="167"/>
        <v/>
      </c>
      <c r="BA38" s="140" t="str">
        <f t="shared" si="168"/>
        <v/>
      </c>
      <c r="BB38" s="429" t="str">
        <f t="shared" si="169"/>
        <v/>
      </c>
      <c r="BC38" s="141" t="str">
        <f t="shared" si="1"/>
        <v/>
      </c>
      <c r="BD38" s="141">
        <f t="shared" si="170"/>
        <v>0</v>
      </c>
      <c r="BE38" s="123" t="str">
        <f>IF(D38="","",details!AL38)</f>
        <v/>
      </c>
      <c r="BF38" s="425" t="str">
        <f>IF(details!AM38="","",details!AM38)</f>
        <v/>
      </c>
      <c r="BG38" s="425" t="str">
        <f>IF(details!AN38="","",details!AN38)</f>
        <v/>
      </c>
      <c r="BH38" s="425" t="str">
        <f t="shared" si="171"/>
        <v/>
      </c>
      <c r="BI38" s="425" t="str">
        <f>IF(details!AO38="","",details!AO38)</f>
        <v/>
      </c>
      <c r="BJ38" s="425" t="str">
        <f>IF(details!AP38="","",details!AP38)</f>
        <v/>
      </c>
      <c r="BK38" s="425" t="str">
        <f t="shared" si="172"/>
        <v/>
      </c>
      <c r="BL38" s="425" t="str">
        <f>IF(details!AQ38="","",details!AQ38)</f>
        <v/>
      </c>
      <c r="BM38" s="425" t="str">
        <f>IF(details!AR38="","",details!AR38)</f>
        <v/>
      </c>
      <c r="BN38" s="425" t="str">
        <f t="shared" si="173"/>
        <v/>
      </c>
      <c r="BO38" s="138" t="str">
        <f t="shared" si="174"/>
        <v/>
      </c>
      <c r="BP38" s="425" t="str">
        <f>IF(details!AS38="","",details!AS38)</f>
        <v/>
      </c>
      <c r="BQ38" s="425" t="str">
        <f>IF(details!AT38="","",details!AT38)</f>
        <v/>
      </c>
      <c r="BR38" s="138" t="str">
        <f t="shared" si="175"/>
        <v/>
      </c>
      <c r="BS38" s="139" t="str">
        <f t="shared" si="50"/>
        <v/>
      </c>
      <c r="BT38" s="425" t="str">
        <f>IF(details!AU38="","",details!AU38)</f>
        <v/>
      </c>
      <c r="BU38" s="425" t="str">
        <f>IF(details!AV38="","",details!AV38)</f>
        <v/>
      </c>
      <c r="BV38" s="428" t="str">
        <f t="shared" si="176"/>
        <v/>
      </c>
      <c r="BW38" s="136" t="str">
        <f t="shared" si="177"/>
        <v/>
      </c>
      <c r="BX38" s="140" t="str">
        <f t="shared" si="178"/>
        <v/>
      </c>
      <c r="BY38" s="429" t="str">
        <f t="shared" si="179"/>
        <v/>
      </c>
      <c r="BZ38" s="141" t="str">
        <f t="shared" si="2"/>
        <v/>
      </c>
      <c r="CA38" s="141">
        <f t="shared" si="180"/>
        <v>0</v>
      </c>
      <c r="CB38" s="425" t="str">
        <f>IF(details!AW38="","",details!AW38)</f>
        <v/>
      </c>
      <c r="CC38" s="425" t="str">
        <f>IF(details!AX38="","",details!AX38)</f>
        <v/>
      </c>
      <c r="CD38" s="425" t="str">
        <f t="shared" si="181"/>
        <v/>
      </c>
      <c r="CE38" s="425" t="str">
        <f>IF(details!AY38="","",details!AY38)</f>
        <v/>
      </c>
      <c r="CF38" s="425" t="str">
        <f>IF(details!AZ38="","",details!AZ38)</f>
        <v/>
      </c>
      <c r="CG38" s="425" t="str">
        <f t="shared" si="182"/>
        <v/>
      </c>
      <c r="CH38" s="425" t="str">
        <f>IF(details!BA38="","",details!BA38)</f>
        <v/>
      </c>
      <c r="CI38" s="425" t="str">
        <f>IF(details!BB38="","",details!BB38)</f>
        <v/>
      </c>
      <c r="CJ38" s="425" t="str">
        <f t="shared" si="183"/>
        <v/>
      </c>
      <c r="CK38" s="138" t="str">
        <f t="shared" si="184"/>
        <v/>
      </c>
      <c r="CL38" s="425" t="str">
        <f>IF(details!BC38="","",details!BC38)</f>
        <v/>
      </c>
      <c r="CM38" s="425" t="str">
        <f>IF(details!BD38="","",details!BD38)</f>
        <v/>
      </c>
      <c r="CN38" s="138" t="str">
        <f t="shared" si="185"/>
        <v/>
      </c>
      <c r="CO38" s="139" t="str">
        <f t="shared" si="61"/>
        <v/>
      </c>
      <c r="CP38" s="425" t="str">
        <f>IF(details!BE38="","",details!BE38)</f>
        <v/>
      </c>
      <c r="CQ38" s="425" t="str">
        <f>IF(details!BF38="","",details!BF38)</f>
        <v/>
      </c>
      <c r="CR38" s="428" t="str">
        <f t="shared" si="186"/>
        <v/>
      </c>
      <c r="CS38" s="136" t="str">
        <f t="shared" si="187"/>
        <v/>
      </c>
      <c r="CT38" s="140" t="str">
        <f t="shared" si="188"/>
        <v/>
      </c>
      <c r="CU38" s="429" t="str">
        <f t="shared" si="189"/>
        <v/>
      </c>
      <c r="CV38" s="141" t="str">
        <f t="shared" si="3"/>
        <v/>
      </c>
      <c r="CW38" s="141">
        <f t="shared" si="190"/>
        <v>0</v>
      </c>
      <c r="CX38" s="425" t="str">
        <f>IF(details!BG38="","",details!BG38)</f>
        <v/>
      </c>
      <c r="CY38" s="425" t="str">
        <f>IF(details!BH38="","",details!BH38)</f>
        <v/>
      </c>
      <c r="CZ38" s="425" t="str">
        <f t="shared" si="191"/>
        <v/>
      </c>
      <c r="DA38" s="425" t="str">
        <f>IF(details!BI38="","",details!BI38)</f>
        <v/>
      </c>
      <c r="DB38" s="425" t="str">
        <f>IF(details!BJ38="","",details!BJ38)</f>
        <v/>
      </c>
      <c r="DC38" s="425" t="str">
        <f t="shared" si="192"/>
        <v/>
      </c>
      <c r="DD38" s="425" t="str">
        <f>IF(details!BK38="","",details!BK38)</f>
        <v/>
      </c>
      <c r="DE38" s="425" t="str">
        <f>IF(details!BL38="","",details!BL38)</f>
        <v/>
      </c>
      <c r="DF38" s="425" t="str">
        <f t="shared" si="193"/>
        <v/>
      </c>
      <c r="DG38" s="138" t="str">
        <f t="shared" si="194"/>
        <v/>
      </c>
      <c r="DH38" s="425" t="str">
        <f>IF(details!BM38="","",details!BM38)</f>
        <v/>
      </c>
      <c r="DI38" s="425" t="str">
        <f>IF(details!BN38="","",details!BN38)</f>
        <v/>
      </c>
      <c r="DJ38" s="138" t="str">
        <f t="shared" si="195"/>
        <v/>
      </c>
      <c r="DK38" s="139" t="str">
        <f t="shared" si="72"/>
        <v/>
      </c>
      <c r="DL38" s="425" t="str">
        <f>IF(details!BO38="","",details!BO38)</f>
        <v/>
      </c>
      <c r="DM38" s="425" t="str">
        <f>IF(details!BP38="","",details!BP38)</f>
        <v/>
      </c>
      <c r="DN38" s="428" t="str">
        <f t="shared" si="196"/>
        <v/>
      </c>
      <c r="DO38" s="136" t="str">
        <f t="shared" si="197"/>
        <v/>
      </c>
      <c r="DP38" s="140" t="str">
        <f t="shared" si="198"/>
        <v/>
      </c>
      <c r="DQ38" s="429" t="str">
        <f t="shared" si="199"/>
        <v/>
      </c>
      <c r="DR38" s="141" t="str">
        <f t="shared" si="4"/>
        <v/>
      </c>
      <c r="DS38" s="141">
        <f t="shared" si="200"/>
        <v>0</v>
      </c>
      <c r="DT38" s="425" t="str">
        <f>IF(details!BQ38="","",details!BQ38)</f>
        <v/>
      </c>
      <c r="DU38" s="425" t="str">
        <f>IF(details!BR38="","",details!BR38)</f>
        <v/>
      </c>
      <c r="DV38" s="425" t="str">
        <f t="shared" si="201"/>
        <v/>
      </c>
      <c r="DW38" s="425" t="str">
        <f>IF(details!BS38="","",details!BS38)</f>
        <v/>
      </c>
      <c r="DX38" s="425" t="str">
        <f>IF(details!BT38="","",details!BT38)</f>
        <v/>
      </c>
      <c r="DY38" s="425" t="str">
        <f t="shared" si="202"/>
        <v/>
      </c>
      <c r="DZ38" s="425" t="str">
        <f>IF(details!BU38="","",details!BU38)</f>
        <v/>
      </c>
      <c r="EA38" s="425" t="str">
        <f>IF(details!BV38="","",details!BV38)</f>
        <v/>
      </c>
      <c r="EB38" s="425" t="str">
        <f t="shared" si="203"/>
        <v/>
      </c>
      <c r="EC38" s="138" t="str">
        <f t="shared" si="204"/>
        <v/>
      </c>
      <c r="ED38" s="425" t="str">
        <f>IF(details!BW38="","",details!BW38)</f>
        <v/>
      </c>
      <c r="EE38" s="425" t="str">
        <f>IF(details!BX38="","",details!BX38)</f>
        <v/>
      </c>
      <c r="EF38" s="138" t="str">
        <f t="shared" si="205"/>
        <v/>
      </c>
      <c r="EG38" s="139" t="str">
        <f t="shared" si="83"/>
        <v/>
      </c>
      <c r="EH38" s="425" t="str">
        <f>IF(details!BY38="","",details!BY38)</f>
        <v/>
      </c>
      <c r="EI38" s="425" t="str">
        <f>IF(details!BZ38="","",details!BZ38)</f>
        <v/>
      </c>
      <c r="EJ38" s="428" t="str">
        <f t="shared" si="206"/>
        <v/>
      </c>
      <c r="EK38" s="136" t="str">
        <f t="shared" si="207"/>
        <v/>
      </c>
      <c r="EL38" s="140" t="str">
        <f t="shared" si="208"/>
        <v/>
      </c>
      <c r="EM38" s="429" t="str">
        <f t="shared" si="209"/>
        <v/>
      </c>
      <c r="EN38" s="141" t="str">
        <f t="shared" si="5"/>
        <v/>
      </c>
      <c r="EO38" s="141">
        <f t="shared" si="210"/>
        <v>0</v>
      </c>
      <c r="EP38" s="425" t="str">
        <f>IF(details!CA38="","",details!CA38)</f>
        <v/>
      </c>
      <c r="EQ38" s="425" t="str">
        <f>IF(details!CB38="","",details!CB38)</f>
        <v/>
      </c>
      <c r="ER38" s="425" t="str">
        <f>IF(details!CC38="","",details!CC38)</f>
        <v/>
      </c>
      <c r="ES38" s="425" t="str">
        <f>IF(details!CD38="","",details!CD38)</f>
        <v/>
      </c>
      <c r="ET38" s="425" t="str">
        <f>IF(details!CE38="","",details!CE38)</f>
        <v/>
      </c>
      <c r="EU38" s="429" t="str">
        <f t="shared" si="211"/>
        <v/>
      </c>
      <c r="EV38" s="429" t="str">
        <f t="shared" si="212"/>
        <v/>
      </c>
      <c r="EW38" s="429" t="str">
        <f t="shared" si="213"/>
        <v/>
      </c>
      <c r="EX38" s="141" t="str">
        <f t="shared" si="7"/>
        <v/>
      </c>
      <c r="EY38" s="141">
        <f t="shared" si="214"/>
        <v>0</v>
      </c>
      <c r="EZ38" s="425" t="str">
        <f>IF(details!CF38="","",details!CF38)</f>
        <v/>
      </c>
      <c r="FA38" s="425" t="str">
        <f>IF(details!CG38="","",details!CG38)</f>
        <v/>
      </c>
      <c r="FB38" s="425" t="str">
        <f>IF(details!CH38="","",details!CH38)</f>
        <v/>
      </c>
      <c r="FC38" s="425" t="str">
        <f>IF(details!CI38="","",details!CI38)</f>
        <v/>
      </c>
      <c r="FD38" s="425" t="str">
        <f>IF(details!CJ38="","",details!CJ38)</f>
        <v/>
      </c>
      <c r="FE38" s="429" t="str">
        <f t="shared" si="215"/>
        <v/>
      </c>
      <c r="FF38" s="429" t="str">
        <f t="shared" si="216"/>
        <v/>
      </c>
      <c r="FG38" s="429" t="str">
        <f t="shared" si="217"/>
        <v/>
      </c>
      <c r="FH38" s="141" t="str">
        <f t="shared" si="10"/>
        <v/>
      </c>
      <c r="FI38" s="141">
        <f t="shared" si="218"/>
        <v>0</v>
      </c>
      <c r="FJ38" s="425" t="str">
        <f>IF(details!CK38="","",details!CK38)</f>
        <v/>
      </c>
      <c r="FK38" s="425" t="str">
        <f>IF(details!CL38="","",details!CL38)</f>
        <v/>
      </c>
      <c r="FL38" s="425" t="str">
        <f>IF(details!CM38="","",details!CM38)</f>
        <v/>
      </c>
      <c r="FM38" s="425" t="str">
        <f>IF(details!CN38="","",details!CN38)</f>
        <v/>
      </c>
      <c r="FN38" s="425" t="str">
        <f>IF(details!CO38="","",details!CO38)</f>
        <v/>
      </c>
      <c r="FO38" s="429" t="str">
        <f t="shared" si="219"/>
        <v/>
      </c>
      <c r="FP38" s="429" t="str">
        <f t="shared" si="220"/>
        <v/>
      </c>
      <c r="FQ38" s="429" t="str">
        <f t="shared" si="221"/>
        <v/>
      </c>
      <c r="FR38" s="141" t="str">
        <f t="shared" si="13"/>
        <v/>
      </c>
      <c r="FS38" s="354">
        <f t="shared" si="222"/>
        <v>0</v>
      </c>
      <c r="FT38" s="361" t="str">
        <f t="shared" si="223"/>
        <v/>
      </c>
      <c r="FU38" s="422" t="str">
        <f t="shared" si="224"/>
        <v/>
      </c>
      <c r="FV38" s="422" t="str">
        <f t="shared" si="225"/>
        <v/>
      </c>
      <c r="FW38" s="422" t="str">
        <f t="shared" si="226"/>
        <v/>
      </c>
      <c r="FX38" s="422" t="str">
        <f t="shared" si="227"/>
        <v/>
      </c>
      <c r="FY38" s="422" t="str">
        <f t="shared" si="228"/>
        <v/>
      </c>
      <c r="FZ38" s="422" t="str">
        <f t="shared" si="229"/>
        <v/>
      </c>
      <c r="GA38" s="142" t="str">
        <f t="shared" si="230"/>
        <v/>
      </c>
      <c r="GB38" s="142" t="str">
        <f t="shared" si="231"/>
        <v/>
      </c>
      <c r="GC38" s="422" t="str">
        <f t="shared" si="110"/>
        <v/>
      </c>
      <c r="GD38" s="422" t="str">
        <f t="shared" si="232"/>
        <v/>
      </c>
      <c r="GE38" s="422" t="str">
        <f t="shared" si="233"/>
        <v/>
      </c>
      <c r="GF38" s="422" t="str">
        <f t="shared" si="234"/>
        <v/>
      </c>
      <c r="GG38" s="422" t="str">
        <f t="shared" si="235"/>
        <v/>
      </c>
      <c r="GH38" s="422" t="str">
        <f t="shared" si="236"/>
        <v/>
      </c>
      <c r="GI38" s="422" t="str">
        <f t="shared" si="237"/>
        <v/>
      </c>
      <c r="GJ38" s="422" t="str">
        <f t="shared" si="238"/>
        <v/>
      </c>
      <c r="GK38" s="422" t="str">
        <f t="shared" si="239"/>
        <v/>
      </c>
      <c r="GL38" s="422" t="str">
        <f t="shared" si="240"/>
        <v/>
      </c>
      <c r="GM38" s="422" t="str">
        <f t="shared" si="241"/>
        <v/>
      </c>
      <c r="GN38" s="422" t="str">
        <f t="shared" si="242"/>
        <v/>
      </c>
      <c r="GO38" s="422" t="str">
        <f t="shared" si="243"/>
        <v/>
      </c>
      <c r="GP38" s="422" t="str">
        <f t="shared" si="244"/>
        <v/>
      </c>
      <c r="GQ38" s="422" t="str">
        <f t="shared" si="245"/>
        <v/>
      </c>
      <c r="GR38" s="422" t="str">
        <f t="shared" si="246"/>
        <v/>
      </c>
      <c r="GS38" s="422" t="str">
        <f t="shared" si="247"/>
        <v/>
      </c>
      <c r="GT38" s="143" t="str">
        <f t="shared" si="248"/>
        <v/>
      </c>
      <c r="GU38" s="143" t="str">
        <f t="shared" si="249"/>
        <v/>
      </c>
      <c r="GV38" s="143" t="str">
        <f t="shared" si="250"/>
        <v/>
      </c>
      <c r="GW38" s="143" t="str">
        <f t="shared" si="251"/>
        <v/>
      </c>
      <c r="GX38" s="143" t="str">
        <f t="shared" si="252"/>
        <v/>
      </c>
      <c r="GY38" s="143" t="str">
        <f t="shared" si="253"/>
        <v/>
      </c>
      <c r="GZ38" s="353">
        <f t="shared" si="254"/>
        <v>0</v>
      </c>
      <c r="HA38" s="353">
        <f t="shared" si="255"/>
        <v>0</v>
      </c>
      <c r="HB38" s="353">
        <f t="shared" si="256"/>
        <v>32</v>
      </c>
      <c r="HC38" s="353">
        <f t="shared" si="257"/>
        <v>0</v>
      </c>
      <c r="HD38" s="426" t="str">
        <f t="shared" si="137"/>
        <v/>
      </c>
      <c r="HE38" s="362" t="str">
        <f t="shared" si="258"/>
        <v/>
      </c>
      <c r="HF38" s="362" t="str">
        <f t="shared" si="259"/>
        <v/>
      </c>
      <c r="HG38" s="363" t="str">
        <f t="shared" si="260"/>
        <v/>
      </c>
      <c r="HH38" s="399" t="str">
        <f t="shared" si="261"/>
        <v/>
      </c>
      <c r="HI38" s="400" t="str">
        <f t="shared" si="142"/>
        <v/>
      </c>
      <c r="HJ38" s="136" t="str">
        <f t="shared" si="143"/>
        <v/>
      </c>
      <c r="HK38" s="358" t="str">
        <f>details!EP38</f>
        <v/>
      </c>
      <c r="HL38" s="227" t="str">
        <f>details!EQ38</f>
        <v/>
      </c>
      <c r="HM38" s="406" t="str">
        <f t="shared" si="262"/>
        <v/>
      </c>
      <c r="HN38" s="233" t="str">
        <f>IF(details!CP38="","",details!CP38)</f>
        <v/>
      </c>
    </row>
    <row r="39" spans="1:222" s="20" customFormat="1" ht="14" customHeight="1">
      <c r="A39" s="231">
        <f>IF(details!A39="","",details!A39)</f>
        <v>33</v>
      </c>
      <c r="B39" s="425" t="str">
        <f>IF(details!B39="","",details!B39)</f>
        <v/>
      </c>
      <c r="C39" s="425" t="str">
        <f>IF(details!C39="","",details!C39)</f>
        <v/>
      </c>
      <c r="D39" s="136" t="str">
        <f>IF(details!D39="","",details!D39)</f>
        <v/>
      </c>
      <c r="E39" s="136" t="str">
        <f>IF(details!E39="","",details!E39)</f>
        <v/>
      </c>
      <c r="F39" s="425" t="str">
        <f>IF(details!F39="","",details!F39)</f>
        <v/>
      </c>
      <c r="G39" s="698" t="str">
        <f>IF(details!G39="","",details!G39)</f>
        <v/>
      </c>
      <c r="H39" s="698" t="str">
        <f>IF(details!H39="","",details!H39)</f>
        <v/>
      </c>
      <c r="I39" s="220" t="str">
        <f>IF(details!CQ39="","",details!CQ39)</f>
        <v/>
      </c>
      <c r="J39" s="137" t="str">
        <f>IF(details!J39="","",details!J39)</f>
        <v/>
      </c>
      <c r="K39" s="137" t="str">
        <f>IF(details!K39="","",details!K39)</f>
        <v/>
      </c>
      <c r="L39" s="137" t="str">
        <f>IF(details!L39="","",details!L39)</f>
        <v/>
      </c>
      <c r="M39" s="425" t="str">
        <f>IF(details!R39="","",details!R39)</f>
        <v/>
      </c>
      <c r="N39" s="425" t="str">
        <f>IF(details!S39="","",details!S39)</f>
        <v/>
      </c>
      <c r="O39" s="425" t="str">
        <f t="shared" si="151"/>
        <v/>
      </c>
      <c r="P39" s="425" t="str">
        <f>IF(details!T39="","",details!T39)</f>
        <v/>
      </c>
      <c r="Q39" s="425" t="str">
        <f>IF(details!U39="","",details!U39)</f>
        <v/>
      </c>
      <c r="R39" s="425" t="str">
        <f t="shared" si="152"/>
        <v/>
      </c>
      <c r="S39" s="425" t="str">
        <f>IF(details!V39="","",details!V39)</f>
        <v/>
      </c>
      <c r="T39" s="425" t="str">
        <f>IF(details!W39="","",details!W39)</f>
        <v/>
      </c>
      <c r="U39" s="425" t="str">
        <f t="shared" si="153"/>
        <v/>
      </c>
      <c r="V39" s="138" t="str">
        <f t="shared" si="154"/>
        <v/>
      </c>
      <c r="W39" s="425" t="str">
        <f>IF(details!X39="","",details!X39)</f>
        <v/>
      </c>
      <c r="X39" s="425" t="str">
        <f>IF(details!Y39="","",details!Y39)</f>
        <v/>
      </c>
      <c r="Y39" s="138" t="str">
        <f t="shared" si="155"/>
        <v/>
      </c>
      <c r="Z39" s="139" t="str">
        <f t="shared" si="28"/>
        <v/>
      </c>
      <c r="AA39" s="425" t="str">
        <f>IF(details!Z39="","",details!Z39)</f>
        <v/>
      </c>
      <c r="AB39" s="425" t="str">
        <f>IF(details!AA39="","",details!AA39)</f>
        <v/>
      </c>
      <c r="AC39" s="428" t="str">
        <f t="shared" si="156"/>
        <v/>
      </c>
      <c r="AD39" s="136" t="str">
        <f t="shared" si="157"/>
        <v/>
      </c>
      <c r="AE39" s="140" t="str">
        <f t="shared" si="158"/>
        <v/>
      </c>
      <c r="AF39" s="429" t="str">
        <f t="shared" si="159"/>
        <v/>
      </c>
      <c r="AG39" s="141" t="str">
        <f t="shared" si="0"/>
        <v/>
      </c>
      <c r="AH39" s="141">
        <f t="shared" si="160"/>
        <v>0</v>
      </c>
      <c r="AI39" s="425" t="str">
        <f>IF(details!AB39="","",details!AB39)</f>
        <v/>
      </c>
      <c r="AJ39" s="425" t="str">
        <f>IF(details!AC39="","",details!AC39)</f>
        <v/>
      </c>
      <c r="AK39" s="425" t="str">
        <f t="shared" si="161"/>
        <v/>
      </c>
      <c r="AL39" s="425" t="str">
        <f>IF(details!AD39="","",details!AD39)</f>
        <v/>
      </c>
      <c r="AM39" s="425" t="str">
        <f>IF(details!AE39="","",details!AE39)</f>
        <v/>
      </c>
      <c r="AN39" s="425" t="str">
        <f t="shared" si="162"/>
        <v/>
      </c>
      <c r="AO39" s="425" t="str">
        <f>IF(details!AF39="","",details!AF39)</f>
        <v/>
      </c>
      <c r="AP39" s="425" t="str">
        <f>IF(details!AG39="","",details!AG39)</f>
        <v/>
      </c>
      <c r="AQ39" s="425" t="str">
        <f t="shared" si="163"/>
        <v/>
      </c>
      <c r="AR39" s="138" t="str">
        <f t="shared" si="164"/>
        <v/>
      </c>
      <c r="AS39" s="425" t="str">
        <f>IF(details!AH39="","",details!AH39)</f>
        <v/>
      </c>
      <c r="AT39" s="425" t="str">
        <f>IF(details!AI39="","",details!AI39)</f>
        <v/>
      </c>
      <c r="AU39" s="138" t="str">
        <f t="shared" si="165"/>
        <v/>
      </c>
      <c r="AV39" s="139" t="str">
        <f t="shared" si="39"/>
        <v/>
      </c>
      <c r="AW39" s="425" t="str">
        <f>IF(details!AJ39="","",details!AJ39)</f>
        <v/>
      </c>
      <c r="AX39" s="425" t="str">
        <f>IF(details!AK39="","",details!AK39)</f>
        <v/>
      </c>
      <c r="AY39" s="428" t="str">
        <f t="shared" si="166"/>
        <v/>
      </c>
      <c r="AZ39" s="136" t="str">
        <f t="shared" si="167"/>
        <v/>
      </c>
      <c r="BA39" s="140" t="str">
        <f t="shared" si="168"/>
        <v/>
      </c>
      <c r="BB39" s="429" t="str">
        <f t="shared" si="169"/>
        <v/>
      </c>
      <c r="BC39" s="141" t="str">
        <f t="shared" si="1"/>
        <v/>
      </c>
      <c r="BD39" s="141">
        <f t="shared" si="170"/>
        <v>0</v>
      </c>
      <c r="BE39" s="123" t="str">
        <f>IF(D39="","",details!AL39)</f>
        <v/>
      </c>
      <c r="BF39" s="425" t="str">
        <f>IF(details!AM39="","",details!AM39)</f>
        <v/>
      </c>
      <c r="BG39" s="425" t="str">
        <f>IF(details!AN39="","",details!AN39)</f>
        <v/>
      </c>
      <c r="BH39" s="425" t="str">
        <f t="shared" si="171"/>
        <v/>
      </c>
      <c r="BI39" s="425" t="str">
        <f>IF(details!AO39="","",details!AO39)</f>
        <v/>
      </c>
      <c r="BJ39" s="425" t="str">
        <f>IF(details!AP39="","",details!AP39)</f>
        <v/>
      </c>
      <c r="BK39" s="425" t="str">
        <f t="shared" si="172"/>
        <v/>
      </c>
      <c r="BL39" s="425" t="str">
        <f>IF(details!AQ39="","",details!AQ39)</f>
        <v/>
      </c>
      <c r="BM39" s="425" t="str">
        <f>IF(details!AR39="","",details!AR39)</f>
        <v/>
      </c>
      <c r="BN39" s="425" t="str">
        <f t="shared" si="173"/>
        <v/>
      </c>
      <c r="BO39" s="138" t="str">
        <f t="shared" si="174"/>
        <v/>
      </c>
      <c r="BP39" s="425" t="str">
        <f>IF(details!AS39="","",details!AS39)</f>
        <v/>
      </c>
      <c r="BQ39" s="425" t="str">
        <f>IF(details!AT39="","",details!AT39)</f>
        <v/>
      </c>
      <c r="BR39" s="138" t="str">
        <f t="shared" si="175"/>
        <v/>
      </c>
      <c r="BS39" s="139" t="str">
        <f t="shared" si="50"/>
        <v/>
      </c>
      <c r="BT39" s="425" t="str">
        <f>IF(details!AU39="","",details!AU39)</f>
        <v/>
      </c>
      <c r="BU39" s="425" t="str">
        <f>IF(details!AV39="","",details!AV39)</f>
        <v/>
      </c>
      <c r="BV39" s="428" t="str">
        <f t="shared" si="176"/>
        <v/>
      </c>
      <c r="BW39" s="136" t="str">
        <f t="shared" si="177"/>
        <v/>
      </c>
      <c r="BX39" s="140" t="str">
        <f t="shared" si="178"/>
        <v/>
      </c>
      <c r="BY39" s="429" t="str">
        <f t="shared" si="179"/>
        <v/>
      </c>
      <c r="BZ39" s="141" t="str">
        <f t="shared" si="2"/>
        <v/>
      </c>
      <c r="CA39" s="141">
        <f t="shared" si="180"/>
        <v>0</v>
      </c>
      <c r="CB39" s="425" t="str">
        <f>IF(details!AW39="","",details!AW39)</f>
        <v/>
      </c>
      <c r="CC39" s="425" t="str">
        <f>IF(details!AX39="","",details!AX39)</f>
        <v/>
      </c>
      <c r="CD39" s="425" t="str">
        <f t="shared" si="181"/>
        <v/>
      </c>
      <c r="CE39" s="425" t="str">
        <f>IF(details!AY39="","",details!AY39)</f>
        <v/>
      </c>
      <c r="CF39" s="425" t="str">
        <f>IF(details!AZ39="","",details!AZ39)</f>
        <v/>
      </c>
      <c r="CG39" s="425" t="str">
        <f t="shared" si="182"/>
        <v/>
      </c>
      <c r="CH39" s="425" t="str">
        <f>IF(details!BA39="","",details!BA39)</f>
        <v/>
      </c>
      <c r="CI39" s="425" t="str">
        <f>IF(details!BB39="","",details!BB39)</f>
        <v/>
      </c>
      <c r="CJ39" s="425" t="str">
        <f t="shared" si="183"/>
        <v/>
      </c>
      <c r="CK39" s="138" t="str">
        <f t="shared" si="184"/>
        <v/>
      </c>
      <c r="CL39" s="425" t="str">
        <f>IF(details!BC39="","",details!BC39)</f>
        <v/>
      </c>
      <c r="CM39" s="425" t="str">
        <f>IF(details!BD39="","",details!BD39)</f>
        <v/>
      </c>
      <c r="CN39" s="138" t="str">
        <f t="shared" si="185"/>
        <v/>
      </c>
      <c r="CO39" s="139" t="str">
        <f t="shared" si="61"/>
        <v/>
      </c>
      <c r="CP39" s="425" t="str">
        <f>IF(details!BE39="","",details!BE39)</f>
        <v/>
      </c>
      <c r="CQ39" s="425" t="str">
        <f>IF(details!BF39="","",details!BF39)</f>
        <v/>
      </c>
      <c r="CR39" s="428" t="str">
        <f t="shared" si="186"/>
        <v/>
      </c>
      <c r="CS39" s="136" t="str">
        <f t="shared" si="187"/>
        <v/>
      </c>
      <c r="CT39" s="140" t="str">
        <f t="shared" si="188"/>
        <v/>
      </c>
      <c r="CU39" s="429" t="str">
        <f t="shared" si="189"/>
        <v/>
      </c>
      <c r="CV39" s="141" t="str">
        <f t="shared" si="3"/>
        <v/>
      </c>
      <c r="CW39" s="141">
        <f t="shared" si="190"/>
        <v>0</v>
      </c>
      <c r="CX39" s="425" t="str">
        <f>IF(details!BG39="","",details!BG39)</f>
        <v/>
      </c>
      <c r="CY39" s="425" t="str">
        <f>IF(details!BH39="","",details!BH39)</f>
        <v/>
      </c>
      <c r="CZ39" s="425" t="str">
        <f t="shared" si="191"/>
        <v/>
      </c>
      <c r="DA39" s="425" t="str">
        <f>IF(details!BI39="","",details!BI39)</f>
        <v/>
      </c>
      <c r="DB39" s="425" t="str">
        <f>IF(details!BJ39="","",details!BJ39)</f>
        <v/>
      </c>
      <c r="DC39" s="425" t="str">
        <f t="shared" si="192"/>
        <v/>
      </c>
      <c r="DD39" s="425" t="str">
        <f>IF(details!BK39="","",details!BK39)</f>
        <v/>
      </c>
      <c r="DE39" s="425" t="str">
        <f>IF(details!BL39="","",details!BL39)</f>
        <v/>
      </c>
      <c r="DF39" s="425" t="str">
        <f t="shared" si="193"/>
        <v/>
      </c>
      <c r="DG39" s="138" t="str">
        <f t="shared" si="194"/>
        <v/>
      </c>
      <c r="DH39" s="425" t="str">
        <f>IF(details!BM39="","",details!BM39)</f>
        <v/>
      </c>
      <c r="DI39" s="425" t="str">
        <f>IF(details!BN39="","",details!BN39)</f>
        <v/>
      </c>
      <c r="DJ39" s="138" t="str">
        <f t="shared" si="195"/>
        <v/>
      </c>
      <c r="DK39" s="139" t="str">
        <f t="shared" si="72"/>
        <v/>
      </c>
      <c r="DL39" s="425" t="str">
        <f>IF(details!BO39="","",details!BO39)</f>
        <v/>
      </c>
      <c r="DM39" s="425" t="str">
        <f>IF(details!BP39="","",details!BP39)</f>
        <v/>
      </c>
      <c r="DN39" s="428" t="str">
        <f t="shared" si="196"/>
        <v/>
      </c>
      <c r="DO39" s="136" t="str">
        <f t="shared" si="197"/>
        <v/>
      </c>
      <c r="DP39" s="140" t="str">
        <f t="shared" si="198"/>
        <v/>
      </c>
      <c r="DQ39" s="429" t="str">
        <f t="shared" si="199"/>
        <v/>
      </c>
      <c r="DR39" s="141" t="str">
        <f t="shared" si="4"/>
        <v/>
      </c>
      <c r="DS39" s="141">
        <f t="shared" si="200"/>
        <v>0</v>
      </c>
      <c r="DT39" s="425" t="str">
        <f>IF(details!BQ39="","",details!BQ39)</f>
        <v/>
      </c>
      <c r="DU39" s="425" t="str">
        <f>IF(details!BR39="","",details!BR39)</f>
        <v/>
      </c>
      <c r="DV39" s="425" t="str">
        <f t="shared" si="201"/>
        <v/>
      </c>
      <c r="DW39" s="425" t="str">
        <f>IF(details!BS39="","",details!BS39)</f>
        <v/>
      </c>
      <c r="DX39" s="425" t="str">
        <f>IF(details!BT39="","",details!BT39)</f>
        <v/>
      </c>
      <c r="DY39" s="425" t="str">
        <f t="shared" si="202"/>
        <v/>
      </c>
      <c r="DZ39" s="425" t="str">
        <f>IF(details!BU39="","",details!BU39)</f>
        <v/>
      </c>
      <c r="EA39" s="425" t="str">
        <f>IF(details!BV39="","",details!BV39)</f>
        <v/>
      </c>
      <c r="EB39" s="425" t="str">
        <f t="shared" si="203"/>
        <v/>
      </c>
      <c r="EC39" s="138" t="str">
        <f t="shared" si="204"/>
        <v/>
      </c>
      <c r="ED39" s="425" t="str">
        <f>IF(details!BW39="","",details!BW39)</f>
        <v/>
      </c>
      <c r="EE39" s="425" t="str">
        <f>IF(details!BX39="","",details!BX39)</f>
        <v/>
      </c>
      <c r="EF39" s="138" t="str">
        <f t="shared" si="205"/>
        <v/>
      </c>
      <c r="EG39" s="139" t="str">
        <f t="shared" si="83"/>
        <v/>
      </c>
      <c r="EH39" s="425" t="str">
        <f>IF(details!BY39="","",details!BY39)</f>
        <v/>
      </c>
      <c r="EI39" s="425" t="str">
        <f>IF(details!BZ39="","",details!BZ39)</f>
        <v/>
      </c>
      <c r="EJ39" s="428" t="str">
        <f t="shared" si="206"/>
        <v/>
      </c>
      <c r="EK39" s="136" t="str">
        <f t="shared" si="207"/>
        <v/>
      </c>
      <c r="EL39" s="140" t="str">
        <f t="shared" si="208"/>
        <v/>
      </c>
      <c r="EM39" s="429" t="str">
        <f t="shared" si="209"/>
        <v/>
      </c>
      <c r="EN39" s="141" t="str">
        <f t="shared" si="5"/>
        <v/>
      </c>
      <c r="EO39" s="141">
        <f t="shared" si="210"/>
        <v>0</v>
      </c>
      <c r="EP39" s="425" t="str">
        <f>IF(details!CA39="","",details!CA39)</f>
        <v/>
      </c>
      <c r="EQ39" s="425" t="str">
        <f>IF(details!CB39="","",details!CB39)</f>
        <v/>
      </c>
      <c r="ER39" s="425" t="str">
        <f>IF(details!CC39="","",details!CC39)</f>
        <v/>
      </c>
      <c r="ES39" s="425" t="str">
        <f>IF(details!CD39="","",details!CD39)</f>
        <v/>
      </c>
      <c r="ET39" s="425" t="str">
        <f>IF(details!CE39="","",details!CE39)</f>
        <v/>
      </c>
      <c r="EU39" s="429" t="str">
        <f t="shared" si="211"/>
        <v/>
      </c>
      <c r="EV39" s="429" t="str">
        <f t="shared" si="212"/>
        <v/>
      </c>
      <c r="EW39" s="429" t="str">
        <f t="shared" si="213"/>
        <v/>
      </c>
      <c r="EX39" s="141" t="str">
        <f t="shared" si="7"/>
        <v/>
      </c>
      <c r="EY39" s="141">
        <f t="shared" si="214"/>
        <v>0</v>
      </c>
      <c r="EZ39" s="425" t="str">
        <f>IF(details!CF39="","",details!CF39)</f>
        <v/>
      </c>
      <c r="FA39" s="425" t="str">
        <f>IF(details!CG39="","",details!CG39)</f>
        <v/>
      </c>
      <c r="FB39" s="425" t="str">
        <f>IF(details!CH39="","",details!CH39)</f>
        <v/>
      </c>
      <c r="FC39" s="425" t="str">
        <f>IF(details!CI39="","",details!CI39)</f>
        <v/>
      </c>
      <c r="FD39" s="425" t="str">
        <f>IF(details!CJ39="","",details!CJ39)</f>
        <v/>
      </c>
      <c r="FE39" s="429" t="str">
        <f t="shared" si="215"/>
        <v/>
      </c>
      <c r="FF39" s="429" t="str">
        <f t="shared" si="216"/>
        <v/>
      </c>
      <c r="FG39" s="429" t="str">
        <f t="shared" si="217"/>
        <v/>
      </c>
      <c r="FH39" s="141" t="str">
        <f t="shared" si="10"/>
        <v/>
      </c>
      <c r="FI39" s="141">
        <f t="shared" si="218"/>
        <v>0</v>
      </c>
      <c r="FJ39" s="425" t="str">
        <f>IF(details!CK39="","",details!CK39)</f>
        <v/>
      </c>
      <c r="FK39" s="425" t="str">
        <f>IF(details!CL39="","",details!CL39)</f>
        <v/>
      </c>
      <c r="FL39" s="425" t="str">
        <f>IF(details!CM39="","",details!CM39)</f>
        <v/>
      </c>
      <c r="FM39" s="425" t="str">
        <f>IF(details!CN39="","",details!CN39)</f>
        <v/>
      </c>
      <c r="FN39" s="425" t="str">
        <f>IF(details!CO39="","",details!CO39)</f>
        <v/>
      </c>
      <c r="FO39" s="429" t="str">
        <f t="shared" si="219"/>
        <v/>
      </c>
      <c r="FP39" s="429" t="str">
        <f t="shared" si="220"/>
        <v/>
      </c>
      <c r="FQ39" s="429" t="str">
        <f t="shared" si="221"/>
        <v/>
      </c>
      <c r="FR39" s="141" t="str">
        <f t="shared" si="13"/>
        <v/>
      </c>
      <c r="FS39" s="354">
        <f t="shared" si="222"/>
        <v>0</v>
      </c>
      <c r="FT39" s="361" t="str">
        <f t="shared" si="223"/>
        <v/>
      </c>
      <c r="FU39" s="422" t="str">
        <f t="shared" si="224"/>
        <v/>
      </c>
      <c r="FV39" s="422" t="str">
        <f t="shared" si="225"/>
        <v/>
      </c>
      <c r="FW39" s="422" t="str">
        <f t="shared" si="226"/>
        <v/>
      </c>
      <c r="FX39" s="422" t="str">
        <f t="shared" si="227"/>
        <v/>
      </c>
      <c r="FY39" s="422" t="str">
        <f t="shared" si="228"/>
        <v/>
      </c>
      <c r="FZ39" s="422" t="str">
        <f t="shared" si="229"/>
        <v/>
      </c>
      <c r="GA39" s="142" t="str">
        <f t="shared" si="230"/>
        <v/>
      </c>
      <c r="GB39" s="142" t="str">
        <f t="shared" si="231"/>
        <v/>
      </c>
      <c r="GC39" s="422" t="str">
        <f t="shared" si="110"/>
        <v/>
      </c>
      <c r="GD39" s="422" t="str">
        <f t="shared" si="232"/>
        <v/>
      </c>
      <c r="GE39" s="422" t="str">
        <f t="shared" si="233"/>
        <v/>
      </c>
      <c r="GF39" s="422" t="str">
        <f t="shared" si="234"/>
        <v/>
      </c>
      <c r="GG39" s="422" t="str">
        <f t="shared" si="235"/>
        <v/>
      </c>
      <c r="GH39" s="422" t="str">
        <f t="shared" si="236"/>
        <v/>
      </c>
      <c r="GI39" s="422" t="str">
        <f t="shared" si="237"/>
        <v/>
      </c>
      <c r="GJ39" s="422" t="str">
        <f t="shared" si="238"/>
        <v/>
      </c>
      <c r="GK39" s="422" t="str">
        <f t="shared" si="239"/>
        <v/>
      </c>
      <c r="GL39" s="422" t="str">
        <f t="shared" si="240"/>
        <v/>
      </c>
      <c r="GM39" s="422" t="str">
        <f t="shared" si="241"/>
        <v/>
      </c>
      <c r="GN39" s="422" t="str">
        <f t="shared" si="242"/>
        <v/>
      </c>
      <c r="GO39" s="422" t="str">
        <f t="shared" si="243"/>
        <v/>
      </c>
      <c r="GP39" s="422" t="str">
        <f t="shared" si="244"/>
        <v/>
      </c>
      <c r="GQ39" s="422" t="str">
        <f t="shared" si="245"/>
        <v/>
      </c>
      <c r="GR39" s="422" t="str">
        <f t="shared" si="246"/>
        <v/>
      </c>
      <c r="GS39" s="422" t="str">
        <f t="shared" si="247"/>
        <v/>
      </c>
      <c r="GT39" s="143" t="str">
        <f t="shared" si="248"/>
        <v/>
      </c>
      <c r="GU39" s="143" t="str">
        <f t="shared" si="249"/>
        <v/>
      </c>
      <c r="GV39" s="143" t="str">
        <f t="shared" si="250"/>
        <v/>
      </c>
      <c r="GW39" s="143" t="str">
        <f t="shared" si="251"/>
        <v/>
      </c>
      <c r="GX39" s="143" t="str">
        <f t="shared" si="252"/>
        <v/>
      </c>
      <c r="GY39" s="143" t="str">
        <f t="shared" si="253"/>
        <v/>
      </c>
      <c r="GZ39" s="353">
        <f t="shared" si="254"/>
        <v>0</v>
      </c>
      <c r="HA39" s="353">
        <f t="shared" si="255"/>
        <v>0</v>
      </c>
      <c r="HB39" s="353">
        <f t="shared" si="256"/>
        <v>32</v>
      </c>
      <c r="HC39" s="353">
        <f t="shared" si="257"/>
        <v>0</v>
      </c>
      <c r="HD39" s="426" t="str">
        <f t="shared" si="137"/>
        <v/>
      </c>
      <c r="HE39" s="362" t="str">
        <f t="shared" si="258"/>
        <v/>
      </c>
      <c r="HF39" s="362" t="str">
        <f t="shared" si="259"/>
        <v/>
      </c>
      <c r="HG39" s="363" t="str">
        <f t="shared" si="260"/>
        <v/>
      </c>
      <c r="HH39" s="399" t="str">
        <f t="shared" si="261"/>
        <v/>
      </c>
      <c r="HI39" s="400" t="str">
        <f t="shared" si="142"/>
        <v/>
      </c>
      <c r="HJ39" s="136" t="str">
        <f t="shared" si="143"/>
        <v/>
      </c>
      <c r="HK39" s="358" t="str">
        <f>details!EP39</f>
        <v/>
      </c>
      <c r="HL39" s="227" t="str">
        <f>details!EQ39</f>
        <v/>
      </c>
      <c r="HM39" s="406" t="str">
        <f t="shared" si="262"/>
        <v/>
      </c>
      <c r="HN39" s="233" t="str">
        <f>IF(details!CP39="","",details!CP39)</f>
        <v/>
      </c>
    </row>
    <row r="40" spans="1:222" s="20" customFormat="1" ht="14" customHeight="1">
      <c r="A40" s="231">
        <f>IF(details!A40="","",details!A40)</f>
        <v>34</v>
      </c>
      <c r="B40" s="425" t="str">
        <f>IF(details!B40="","",details!B40)</f>
        <v/>
      </c>
      <c r="C40" s="425" t="str">
        <f>IF(details!C40="","",details!C40)</f>
        <v/>
      </c>
      <c r="D40" s="136" t="str">
        <f>IF(details!D40="","",details!D40)</f>
        <v/>
      </c>
      <c r="E40" s="136" t="str">
        <f>IF(details!E40="","",details!E40)</f>
        <v/>
      </c>
      <c r="F40" s="425" t="str">
        <f>IF(details!F40="","",details!F40)</f>
        <v/>
      </c>
      <c r="G40" s="698" t="str">
        <f>IF(details!G40="","",details!G40)</f>
        <v/>
      </c>
      <c r="H40" s="698" t="str">
        <f>IF(details!H40="","",details!H40)</f>
        <v/>
      </c>
      <c r="I40" s="220" t="str">
        <f>IF(details!CQ40="","",details!CQ40)</f>
        <v/>
      </c>
      <c r="J40" s="137" t="str">
        <f>IF(details!J40="","",details!J40)</f>
        <v/>
      </c>
      <c r="K40" s="137" t="str">
        <f>IF(details!K40="","",details!K40)</f>
        <v/>
      </c>
      <c r="L40" s="137" t="str">
        <f>IF(details!L40="","",details!L40)</f>
        <v/>
      </c>
      <c r="M40" s="425" t="str">
        <f>IF(details!R40="","",details!R40)</f>
        <v/>
      </c>
      <c r="N40" s="425" t="str">
        <f>IF(details!S40="","",details!S40)</f>
        <v/>
      </c>
      <c r="O40" s="425" t="str">
        <f t="shared" si="151"/>
        <v/>
      </c>
      <c r="P40" s="425" t="str">
        <f>IF(details!T40="","",details!T40)</f>
        <v/>
      </c>
      <c r="Q40" s="425" t="str">
        <f>IF(details!U40="","",details!U40)</f>
        <v/>
      </c>
      <c r="R40" s="425" t="str">
        <f t="shared" si="152"/>
        <v/>
      </c>
      <c r="S40" s="425" t="str">
        <f>IF(details!V40="","",details!V40)</f>
        <v/>
      </c>
      <c r="T40" s="425" t="str">
        <f>IF(details!W40="","",details!W40)</f>
        <v/>
      </c>
      <c r="U40" s="425" t="str">
        <f t="shared" si="153"/>
        <v/>
      </c>
      <c r="V40" s="138" t="str">
        <f t="shared" si="154"/>
        <v/>
      </c>
      <c r="W40" s="425" t="str">
        <f>IF(details!X40="","",details!X40)</f>
        <v/>
      </c>
      <c r="X40" s="425" t="str">
        <f>IF(details!Y40="","",details!Y40)</f>
        <v/>
      </c>
      <c r="Y40" s="138" t="str">
        <f t="shared" si="155"/>
        <v/>
      </c>
      <c r="Z40" s="139" t="str">
        <f t="shared" si="28"/>
        <v/>
      </c>
      <c r="AA40" s="425" t="str">
        <f>IF(details!Z40="","",details!Z40)</f>
        <v/>
      </c>
      <c r="AB40" s="425" t="str">
        <f>IF(details!AA40="","",details!AA40)</f>
        <v/>
      </c>
      <c r="AC40" s="428" t="str">
        <f t="shared" si="156"/>
        <v/>
      </c>
      <c r="AD40" s="136" t="str">
        <f t="shared" si="157"/>
        <v/>
      </c>
      <c r="AE40" s="140" t="str">
        <f t="shared" si="158"/>
        <v/>
      </c>
      <c r="AF40" s="429" t="str">
        <f t="shared" si="159"/>
        <v/>
      </c>
      <c r="AG40" s="141" t="str">
        <f t="shared" si="0"/>
        <v/>
      </c>
      <c r="AH40" s="141">
        <f t="shared" si="160"/>
        <v>0</v>
      </c>
      <c r="AI40" s="425" t="str">
        <f>IF(details!AB40="","",details!AB40)</f>
        <v/>
      </c>
      <c r="AJ40" s="425" t="str">
        <f>IF(details!AC40="","",details!AC40)</f>
        <v/>
      </c>
      <c r="AK40" s="425" t="str">
        <f t="shared" si="161"/>
        <v/>
      </c>
      <c r="AL40" s="425" t="str">
        <f>IF(details!AD40="","",details!AD40)</f>
        <v/>
      </c>
      <c r="AM40" s="425" t="str">
        <f>IF(details!AE40="","",details!AE40)</f>
        <v/>
      </c>
      <c r="AN40" s="425" t="str">
        <f t="shared" si="162"/>
        <v/>
      </c>
      <c r="AO40" s="425" t="str">
        <f>IF(details!AF40="","",details!AF40)</f>
        <v/>
      </c>
      <c r="AP40" s="425" t="str">
        <f>IF(details!AG40="","",details!AG40)</f>
        <v/>
      </c>
      <c r="AQ40" s="425" t="str">
        <f t="shared" si="163"/>
        <v/>
      </c>
      <c r="AR40" s="138" t="str">
        <f t="shared" si="164"/>
        <v/>
      </c>
      <c r="AS40" s="425" t="str">
        <f>IF(details!AH40="","",details!AH40)</f>
        <v/>
      </c>
      <c r="AT40" s="425" t="str">
        <f>IF(details!AI40="","",details!AI40)</f>
        <v/>
      </c>
      <c r="AU40" s="138" t="str">
        <f t="shared" si="165"/>
        <v/>
      </c>
      <c r="AV40" s="139" t="str">
        <f t="shared" si="39"/>
        <v/>
      </c>
      <c r="AW40" s="425" t="str">
        <f>IF(details!AJ40="","",details!AJ40)</f>
        <v/>
      </c>
      <c r="AX40" s="425" t="str">
        <f>IF(details!AK40="","",details!AK40)</f>
        <v/>
      </c>
      <c r="AY40" s="428" t="str">
        <f t="shared" si="166"/>
        <v/>
      </c>
      <c r="AZ40" s="136" t="str">
        <f t="shared" si="167"/>
        <v/>
      </c>
      <c r="BA40" s="140" t="str">
        <f t="shared" si="168"/>
        <v/>
      </c>
      <c r="BB40" s="429" t="str">
        <f t="shared" si="169"/>
        <v/>
      </c>
      <c r="BC40" s="141" t="str">
        <f t="shared" si="1"/>
        <v/>
      </c>
      <c r="BD40" s="141">
        <f t="shared" si="170"/>
        <v>0</v>
      </c>
      <c r="BE40" s="123" t="str">
        <f>IF(D40="","",details!AL40)</f>
        <v/>
      </c>
      <c r="BF40" s="425" t="str">
        <f>IF(details!AM40="","",details!AM40)</f>
        <v/>
      </c>
      <c r="BG40" s="425" t="str">
        <f>IF(details!AN40="","",details!AN40)</f>
        <v/>
      </c>
      <c r="BH40" s="425" t="str">
        <f t="shared" si="171"/>
        <v/>
      </c>
      <c r="BI40" s="425" t="str">
        <f>IF(details!AO40="","",details!AO40)</f>
        <v/>
      </c>
      <c r="BJ40" s="425" t="str">
        <f>IF(details!AP40="","",details!AP40)</f>
        <v/>
      </c>
      <c r="BK40" s="425" t="str">
        <f t="shared" si="172"/>
        <v/>
      </c>
      <c r="BL40" s="425" t="str">
        <f>IF(details!AQ40="","",details!AQ40)</f>
        <v/>
      </c>
      <c r="BM40" s="425" t="str">
        <f>IF(details!AR40="","",details!AR40)</f>
        <v/>
      </c>
      <c r="BN40" s="425" t="str">
        <f t="shared" si="173"/>
        <v/>
      </c>
      <c r="BO40" s="138" t="str">
        <f t="shared" si="174"/>
        <v/>
      </c>
      <c r="BP40" s="425" t="str">
        <f>IF(details!AS40="","",details!AS40)</f>
        <v/>
      </c>
      <c r="BQ40" s="425" t="str">
        <f>IF(details!AT40="","",details!AT40)</f>
        <v/>
      </c>
      <c r="BR40" s="138" t="str">
        <f t="shared" si="175"/>
        <v/>
      </c>
      <c r="BS40" s="139" t="str">
        <f t="shared" si="50"/>
        <v/>
      </c>
      <c r="BT40" s="425" t="str">
        <f>IF(details!AU40="","",details!AU40)</f>
        <v/>
      </c>
      <c r="BU40" s="425" t="str">
        <f>IF(details!AV40="","",details!AV40)</f>
        <v/>
      </c>
      <c r="BV40" s="428" t="str">
        <f t="shared" si="176"/>
        <v/>
      </c>
      <c r="BW40" s="136" t="str">
        <f t="shared" si="177"/>
        <v/>
      </c>
      <c r="BX40" s="140" t="str">
        <f t="shared" si="178"/>
        <v/>
      </c>
      <c r="BY40" s="429" t="str">
        <f t="shared" si="179"/>
        <v/>
      </c>
      <c r="BZ40" s="141" t="str">
        <f t="shared" si="2"/>
        <v/>
      </c>
      <c r="CA40" s="141">
        <f t="shared" si="180"/>
        <v>0</v>
      </c>
      <c r="CB40" s="425" t="str">
        <f>IF(details!AW40="","",details!AW40)</f>
        <v/>
      </c>
      <c r="CC40" s="425" t="str">
        <f>IF(details!AX40="","",details!AX40)</f>
        <v/>
      </c>
      <c r="CD40" s="425" t="str">
        <f t="shared" si="181"/>
        <v/>
      </c>
      <c r="CE40" s="425" t="str">
        <f>IF(details!AY40="","",details!AY40)</f>
        <v/>
      </c>
      <c r="CF40" s="425" t="str">
        <f>IF(details!AZ40="","",details!AZ40)</f>
        <v/>
      </c>
      <c r="CG40" s="425" t="str">
        <f t="shared" si="182"/>
        <v/>
      </c>
      <c r="CH40" s="425" t="str">
        <f>IF(details!BA40="","",details!BA40)</f>
        <v/>
      </c>
      <c r="CI40" s="425" t="str">
        <f>IF(details!BB40="","",details!BB40)</f>
        <v/>
      </c>
      <c r="CJ40" s="425" t="str">
        <f t="shared" si="183"/>
        <v/>
      </c>
      <c r="CK40" s="138" t="str">
        <f t="shared" si="184"/>
        <v/>
      </c>
      <c r="CL40" s="425" t="str">
        <f>IF(details!BC40="","",details!BC40)</f>
        <v/>
      </c>
      <c r="CM40" s="425" t="str">
        <f>IF(details!BD40="","",details!BD40)</f>
        <v/>
      </c>
      <c r="CN40" s="138" t="str">
        <f t="shared" si="185"/>
        <v/>
      </c>
      <c r="CO40" s="139" t="str">
        <f t="shared" si="61"/>
        <v/>
      </c>
      <c r="CP40" s="425" t="str">
        <f>IF(details!BE40="","",details!BE40)</f>
        <v/>
      </c>
      <c r="CQ40" s="425" t="str">
        <f>IF(details!BF40="","",details!BF40)</f>
        <v/>
      </c>
      <c r="CR40" s="428" t="str">
        <f t="shared" si="186"/>
        <v/>
      </c>
      <c r="CS40" s="136" t="str">
        <f t="shared" si="187"/>
        <v/>
      </c>
      <c r="CT40" s="140" t="str">
        <f t="shared" si="188"/>
        <v/>
      </c>
      <c r="CU40" s="429" t="str">
        <f t="shared" si="189"/>
        <v/>
      </c>
      <c r="CV40" s="141" t="str">
        <f t="shared" si="3"/>
        <v/>
      </c>
      <c r="CW40" s="141">
        <f t="shared" si="190"/>
        <v>0</v>
      </c>
      <c r="CX40" s="425" t="str">
        <f>IF(details!BG40="","",details!BG40)</f>
        <v/>
      </c>
      <c r="CY40" s="425" t="str">
        <f>IF(details!BH40="","",details!BH40)</f>
        <v/>
      </c>
      <c r="CZ40" s="425" t="str">
        <f t="shared" si="191"/>
        <v/>
      </c>
      <c r="DA40" s="425" t="str">
        <f>IF(details!BI40="","",details!BI40)</f>
        <v/>
      </c>
      <c r="DB40" s="425" t="str">
        <f>IF(details!BJ40="","",details!BJ40)</f>
        <v/>
      </c>
      <c r="DC40" s="425" t="str">
        <f t="shared" si="192"/>
        <v/>
      </c>
      <c r="DD40" s="425" t="str">
        <f>IF(details!BK40="","",details!BK40)</f>
        <v/>
      </c>
      <c r="DE40" s="425" t="str">
        <f>IF(details!BL40="","",details!BL40)</f>
        <v/>
      </c>
      <c r="DF40" s="425" t="str">
        <f t="shared" si="193"/>
        <v/>
      </c>
      <c r="DG40" s="138" t="str">
        <f t="shared" si="194"/>
        <v/>
      </c>
      <c r="DH40" s="425" t="str">
        <f>IF(details!BM40="","",details!BM40)</f>
        <v/>
      </c>
      <c r="DI40" s="425" t="str">
        <f>IF(details!BN40="","",details!BN40)</f>
        <v/>
      </c>
      <c r="DJ40" s="138" t="str">
        <f t="shared" si="195"/>
        <v/>
      </c>
      <c r="DK40" s="139" t="str">
        <f t="shared" si="72"/>
        <v/>
      </c>
      <c r="DL40" s="425" t="str">
        <f>IF(details!BO40="","",details!BO40)</f>
        <v/>
      </c>
      <c r="DM40" s="425" t="str">
        <f>IF(details!BP40="","",details!BP40)</f>
        <v/>
      </c>
      <c r="DN40" s="428" t="str">
        <f t="shared" si="196"/>
        <v/>
      </c>
      <c r="DO40" s="136" t="str">
        <f t="shared" si="197"/>
        <v/>
      </c>
      <c r="DP40" s="140" t="str">
        <f t="shared" si="198"/>
        <v/>
      </c>
      <c r="DQ40" s="429" t="str">
        <f t="shared" si="199"/>
        <v/>
      </c>
      <c r="DR40" s="141" t="str">
        <f t="shared" si="4"/>
        <v/>
      </c>
      <c r="DS40" s="141">
        <f t="shared" si="200"/>
        <v>0</v>
      </c>
      <c r="DT40" s="425" t="str">
        <f>IF(details!BQ40="","",details!BQ40)</f>
        <v/>
      </c>
      <c r="DU40" s="425" t="str">
        <f>IF(details!BR40="","",details!BR40)</f>
        <v/>
      </c>
      <c r="DV40" s="425" t="str">
        <f t="shared" si="201"/>
        <v/>
      </c>
      <c r="DW40" s="425" t="str">
        <f>IF(details!BS40="","",details!BS40)</f>
        <v/>
      </c>
      <c r="DX40" s="425" t="str">
        <f>IF(details!BT40="","",details!BT40)</f>
        <v/>
      </c>
      <c r="DY40" s="425" t="str">
        <f t="shared" si="202"/>
        <v/>
      </c>
      <c r="DZ40" s="425" t="str">
        <f>IF(details!BU40="","",details!BU40)</f>
        <v/>
      </c>
      <c r="EA40" s="425" t="str">
        <f>IF(details!BV40="","",details!BV40)</f>
        <v/>
      </c>
      <c r="EB40" s="425" t="str">
        <f t="shared" si="203"/>
        <v/>
      </c>
      <c r="EC40" s="138" t="str">
        <f t="shared" si="204"/>
        <v/>
      </c>
      <c r="ED40" s="425" t="str">
        <f>IF(details!BW40="","",details!BW40)</f>
        <v/>
      </c>
      <c r="EE40" s="425" t="str">
        <f>IF(details!BX40="","",details!BX40)</f>
        <v/>
      </c>
      <c r="EF40" s="138" t="str">
        <f t="shared" si="205"/>
        <v/>
      </c>
      <c r="EG40" s="139" t="str">
        <f t="shared" si="83"/>
        <v/>
      </c>
      <c r="EH40" s="425" t="str">
        <f>IF(details!BY40="","",details!BY40)</f>
        <v/>
      </c>
      <c r="EI40" s="425" t="str">
        <f>IF(details!BZ40="","",details!BZ40)</f>
        <v/>
      </c>
      <c r="EJ40" s="428" t="str">
        <f t="shared" si="206"/>
        <v/>
      </c>
      <c r="EK40" s="136" t="str">
        <f t="shared" si="207"/>
        <v/>
      </c>
      <c r="EL40" s="140" t="str">
        <f t="shared" si="208"/>
        <v/>
      </c>
      <c r="EM40" s="429" t="str">
        <f t="shared" si="209"/>
        <v/>
      </c>
      <c r="EN40" s="141" t="str">
        <f t="shared" si="5"/>
        <v/>
      </c>
      <c r="EO40" s="141">
        <f t="shared" si="210"/>
        <v>0</v>
      </c>
      <c r="EP40" s="425" t="str">
        <f>IF(details!CA40="","",details!CA40)</f>
        <v/>
      </c>
      <c r="EQ40" s="425" t="str">
        <f>IF(details!CB40="","",details!CB40)</f>
        <v/>
      </c>
      <c r="ER40" s="425" t="str">
        <f>IF(details!CC40="","",details!CC40)</f>
        <v/>
      </c>
      <c r="ES40" s="425" t="str">
        <f>IF(details!CD40="","",details!CD40)</f>
        <v/>
      </c>
      <c r="ET40" s="425" t="str">
        <f>IF(details!CE40="","",details!CE40)</f>
        <v/>
      </c>
      <c r="EU40" s="429" t="str">
        <f t="shared" si="211"/>
        <v/>
      </c>
      <c r="EV40" s="429" t="str">
        <f t="shared" si="212"/>
        <v/>
      </c>
      <c r="EW40" s="429" t="str">
        <f t="shared" si="213"/>
        <v/>
      </c>
      <c r="EX40" s="141" t="str">
        <f t="shared" si="7"/>
        <v/>
      </c>
      <c r="EY40" s="141">
        <f t="shared" si="214"/>
        <v>0</v>
      </c>
      <c r="EZ40" s="425" t="str">
        <f>IF(details!CF40="","",details!CF40)</f>
        <v/>
      </c>
      <c r="FA40" s="425" t="str">
        <f>IF(details!CG40="","",details!CG40)</f>
        <v/>
      </c>
      <c r="FB40" s="425" t="str">
        <f>IF(details!CH40="","",details!CH40)</f>
        <v/>
      </c>
      <c r="FC40" s="425" t="str">
        <f>IF(details!CI40="","",details!CI40)</f>
        <v/>
      </c>
      <c r="FD40" s="425" t="str">
        <f>IF(details!CJ40="","",details!CJ40)</f>
        <v/>
      </c>
      <c r="FE40" s="429" t="str">
        <f t="shared" si="215"/>
        <v/>
      </c>
      <c r="FF40" s="429" t="str">
        <f t="shared" si="216"/>
        <v/>
      </c>
      <c r="FG40" s="429" t="str">
        <f t="shared" si="217"/>
        <v/>
      </c>
      <c r="FH40" s="141" t="str">
        <f t="shared" si="10"/>
        <v/>
      </c>
      <c r="FI40" s="141">
        <f t="shared" si="218"/>
        <v>0</v>
      </c>
      <c r="FJ40" s="425" t="str">
        <f>IF(details!CK40="","",details!CK40)</f>
        <v/>
      </c>
      <c r="FK40" s="425" t="str">
        <f>IF(details!CL40="","",details!CL40)</f>
        <v/>
      </c>
      <c r="FL40" s="425" t="str">
        <f>IF(details!CM40="","",details!CM40)</f>
        <v/>
      </c>
      <c r="FM40" s="425" t="str">
        <f>IF(details!CN40="","",details!CN40)</f>
        <v/>
      </c>
      <c r="FN40" s="425" t="str">
        <f>IF(details!CO40="","",details!CO40)</f>
        <v/>
      </c>
      <c r="FO40" s="429" t="str">
        <f t="shared" si="219"/>
        <v/>
      </c>
      <c r="FP40" s="429" t="str">
        <f t="shared" si="220"/>
        <v/>
      </c>
      <c r="FQ40" s="429" t="str">
        <f t="shared" si="221"/>
        <v/>
      </c>
      <c r="FR40" s="141" t="str">
        <f t="shared" si="13"/>
        <v/>
      </c>
      <c r="FS40" s="354">
        <f t="shared" si="222"/>
        <v>0</v>
      </c>
      <c r="FT40" s="361" t="str">
        <f t="shared" si="223"/>
        <v/>
      </c>
      <c r="FU40" s="422" t="str">
        <f t="shared" si="224"/>
        <v/>
      </c>
      <c r="FV40" s="422" t="str">
        <f t="shared" si="225"/>
        <v/>
      </c>
      <c r="FW40" s="422" t="str">
        <f t="shared" si="226"/>
        <v/>
      </c>
      <c r="FX40" s="422" t="str">
        <f t="shared" si="227"/>
        <v/>
      </c>
      <c r="FY40" s="422" t="str">
        <f t="shared" si="228"/>
        <v/>
      </c>
      <c r="FZ40" s="422" t="str">
        <f t="shared" si="229"/>
        <v/>
      </c>
      <c r="GA40" s="142" t="str">
        <f t="shared" si="230"/>
        <v/>
      </c>
      <c r="GB40" s="142" t="str">
        <f t="shared" si="231"/>
        <v/>
      </c>
      <c r="GC40" s="422" t="str">
        <f t="shared" si="110"/>
        <v/>
      </c>
      <c r="GD40" s="422" t="str">
        <f t="shared" si="232"/>
        <v/>
      </c>
      <c r="GE40" s="422" t="str">
        <f t="shared" si="233"/>
        <v/>
      </c>
      <c r="GF40" s="422" t="str">
        <f t="shared" si="234"/>
        <v/>
      </c>
      <c r="GG40" s="422" t="str">
        <f t="shared" si="235"/>
        <v/>
      </c>
      <c r="GH40" s="422" t="str">
        <f t="shared" si="236"/>
        <v/>
      </c>
      <c r="GI40" s="422" t="str">
        <f t="shared" si="237"/>
        <v/>
      </c>
      <c r="GJ40" s="422" t="str">
        <f t="shared" si="238"/>
        <v/>
      </c>
      <c r="GK40" s="422" t="str">
        <f t="shared" si="239"/>
        <v/>
      </c>
      <c r="GL40" s="422" t="str">
        <f t="shared" si="240"/>
        <v/>
      </c>
      <c r="GM40" s="422" t="str">
        <f t="shared" si="241"/>
        <v/>
      </c>
      <c r="GN40" s="422" t="str">
        <f t="shared" si="242"/>
        <v/>
      </c>
      <c r="GO40" s="422" t="str">
        <f t="shared" si="243"/>
        <v/>
      </c>
      <c r="GP40" s="422" t="str">
        <f t="shared" si="244"/>
        <v/>
      </c>
      <c r="GQ40" s="422" t="str">
        <f t="shared" si="245"/>
        <v/>
      </c>
      <c r="GR40" s="422" t="str">
        <f t="shared" si="246"/>
        <v/>
      </c>
      <c r="GS40" s="422" t="str">
        <f t="shared" si="247"/>
        <v/>
      </c>
      <c r="GT40" s="143" t="str">
        <f t="shared" si="248"/>
        <v/>
      </c>
      <c r="GU40" s="143" t="str">
        <f t="shared" si="249"/>
        <v/>
      </c>
      <c r="GV40" s="143" t="str">
        <f t="shared" si="250"/>
        <v/>
      </c>
      <c r="GW40" s="143" t="str">
        <f t="shared" si="251"/>
        <v/>
      </c>
      <c r="GX40" s="143" t="str">
        <f t="shared" si="252"/>
        <v/>
      </c>
      <c r="GY40" s="143" t="str">
        <f t="shared" si="253"/>
        <v/>
      </c>
      <c r="GZ40" s="353">
        <f t="shared" si="254"/>
        <v>0</v>
      </c>
      <c r="HA40" s="353">
        <f t="shared" si="255"/>
        <v>0</v>
      </c>
      <c r="HB40" s="353">
        <f t="shared" si="256"/>
        <v>32</v>
      </c>
      <c r="HC40" s="353">
        <f t="shared" si="257"/>
        <v>0</v>
      </c>
      <c r="HD40" s="426" t="str">
        <f t="shared" si="137"/>
        <v/>
      </c>
      <c r="HE40" s="362" t="str">
        <f t="shared" si="258"/>
        <v/>
      </c>
      <c r="HF40" s="362" t="str">
        <f t="shared" si="259"/>
        <v/>
      </c>
      <c r="HG40" s="363" t="str">
        <f t="shared" si="260"/>
        <v/>
      </c>
      <c r="HH40" s="399" t="str">
        <f t="shared" si="261"/>
        <v/>
      </c>
      <c r="HI40" s="400" t="str">
        <f t="shared" si="142"/>
        <v/>
      </c>
      <c r="HJ40" s="136" t="str">
        <f t="shared" si="143"/>
        <v/>
      </c>
      <c r="HK40" s="358" t="str">
        <f>details!EP40</f>
        <v/>
      </c>
      <c r="HL40" s="227" t="str">
        <f>details!EQ40</f>
        <v/>
      </c>
      <c r="HM40" s="406" t="str">
        <f t="shared" si="262"/>
        <v/>
      </c>
      <c r="HN40" s="233" t="str">
        <f>IF(details!CP40="","",details!CP40)</f>
        <v/>
      </c>
    </row>
    <row r="41" spans="1:222" s="20" customFormat="1" ht="14" customHeight="1">
      <c r="A41" s="231">
        <f>IF(details!A41="","",details!A41)</f>
        <v>35</v>
      </c>
      <c r="B41" s="425" t="str">
        <f>IF(details!B41="","",details!B41)</f>
        <v/>
      </c>
      <c r="C41" s="425" t="str">
        <f>IF(details!C41="","",details!C41)</f>
        <v/>
      </c>
      <c r="D41" s="136" t="str">
        <f>IF(details!D41="","",details!D41)</f>
        <v/>
      </c>
      <c r="E41" s="136" t="str">
        <f>IF(details!E41="","",details!E41)</f>
        <v/>
      </c>
      <c r="F41" s="425" t="str">
        <f>IF(details!F41="","",details!F41)</f>
        <v/>
      </c>
      <c r="G41" s="698" t="str">
        <f>IF(details!G41="","",details!G41)</f>
        <v/>
      </c>
      <c r="H41" s="698" t="str">
        <f>IF(details!H41="","",details!H41)</f>
        <v/>
      </c>
      <c r="I41" s="220" t="str">
        <f>IF(details!CQ41="","",details!CQ41)</f>
        <v/>
      </c>
      <c r="J41" s="137" t="str">
        <f>IF(details!J41="","",details!J41)</f>
        <v/>
      </c>
      <c r="K41" s="137" t="str">
        <f>IF(details!K41="","",details!K41)</f>
        <v/>
      </c>
      <c r="L41" s="137" t="str">
        <f>IF(details!L41="","",details!L41)</f>
        <v/>
      </c>
      <c r="M41" s="425" t="str">
        <f>IF(details!R41="","",details!R41)</f>
        <v/>
      </c>
      <c r="N41" s="425" t="str">
        <f>IF(details!S41="","",details!S41)</f>
        <v/>
      </c>
      <c r="O41" s="425" t="str">
        <f t="shared" si="151"/>
        <v/>
      </c>
      <c r="P41" s="425" t="str">
        <f>IF(details!T41="","",details!T41)</f>
        <v/>
      </c>
      <c r="Q41" s="425" t="str">
        <f>IF(details!U41="","",details!U41)</f>
        <v/>
      </c>
      <c r="R41" s="425" t="str">
        <f t="shared" si="152"/>
        <v/>
      </c>
      <c r="S41" s="425" t="str">
        <f>IF(details!V41="","",details!V41)</f>
        <v/>
      </c>
      <c r="T41" s="425" t="str">
        <f>IF(details!W41="","",details!W41)</f>
        <v/>
      </c>
      <c r="U41" s="425" t="str">
        <f t="shared" si="153"/>
        <v/>
      </c>
      <c r="V41" s="138" t="str">
        <f t="shared" si="154"/>
        <v/>
      </c>
      <c r="W41" s="425" t="str">
        <f>IF(details!X41="","",details!X41)</f>
        <v/>
      </c>
      <c r="X41" s="425" t="str">
        <f>IF(details!Y41="","",details!Y41)</f>
        <v/>
      </c>
      <c r="Y41" s="138" t="str">
        <f t="shared" si="155"/>
        <v/>
      </c>
      <c r="Z41" s="139" t="str">
        <f t="shared" si="28"/>
        <v/>
      </c>
      <c r="AA41" s="425" t="str">
        <f>IF(details!Z41="","",details!Z41)</f>
        <v/>
      </c>
      <c r="AB41" s="425" t="str">
        <f>IF(details!AA41="","",details!AA41)</f>
        <v/>
      </c>
      <c r="AC41" s="428" t="str">
        <f t="shared" si="156"/>
        <v/>
      </c>
      <c r="AD41" s="136" t="str">
        <f t="shared" si="157"/>
        <v/>
      </c>
      <c r="AE41" s="140" t="str">
        <f t="shared" si="158"/>
        <v/>
      </c>
      <c r="AF41" s="429" t="str">
        <f t="shared" si="159"/>
        <v/>
      </c>
      <c r="AG41" s="141" t="str">
        <f t="shared" si="0"/>
        <v/>
      </c>
      <c r="AH41" s="141">
        <f t="shared" si="160"/>
        <v>0</v>
      </c>
      <c r="AI41" s="425" t="str">
        <f>IF(details!AB41="","",details!AB41)</f>
        <v/>
      </c>
      <c r="AJ41" s="425" t="str">
        <f>IF(details!AC41="","",details!AC41)</f>
        <v/>
      </c>
      <c r="AK41" s="425" t="str">
        <f t="shared" si="161"/>
        <v/>
      </c>
      <c r="AL41" s="425" t="str">
        <f>IF(details!AD41="","",details!AD41)</f>
        <v/>
      </c>
      <c r="AM41" s="425" t="str">
        <f>IF(details!AE41="","",details!AE41)</f>
        <v/>
      </c>
      <c r="AN41" s="425" t="str">
        <f t="shared" si="162"/>
        <v/>
      </c>
      <c r="AO41" s="425" t="str">
        <f>IF(details!AF41="","",details!AF41)</f>
        <v/>
      </c>
      <c r="AP41" s="425" t="str">
        <f>IF(details!AG41="","",details!AG41)</f>
        <v/>
      </c>
      <c r="AQ41" s="425" t="str">
        <f t="shared" si="163"/>
        <v/>
      </c>
      <c r="AR41" s="138" t="str">
        <f t="shared" si="164"/>
        <v/>
      </c>
      <c r="AS41" s="425" t="str">
        <f>IF(details!AH41="","",details!AH41)</f>
        <v/>
      </c>
      <c r="AT41" s="425" t="str">
        <f>IF(details!AI41="","",details!AI41)</f>
        <v/>
      </c>
      <c r="AU41" s="138" t="str">
        <f t="shared" si="165"/>
        <v/>
      </c>
      <c r="AV41" s="139" t="str">
        <f t="shared" si="39"/>
        <v/>
      </c>
      <c r="AW41" s="425" t="str">
        <f>IF(details!AJ41="","",details!AJ41)</f>
        <v/>
      </c>
      <c r="AX41" s="425" t="str">
        <f>IF(details!AK41="","",details!AK41)</f>
        <v/>
      </c>
      <c r="AY41" s="428" t="str">
        <f t="shared" si="166"/>
        <v/>
      </c>
      <c r="AZ41" s="136" t="str">
        <f t="shared" si="167"/>
        <v/>
      </c>
      <c r="BA41" s="140" t="str">
        <f t="shared" si="168"/>
        <v/>
      </c>
      <c r="BB41" s="429" t="str">
        <f t="shared" si="169"/>
        <v/>
      </c>
      <c r="BC41" s="141" t="str">
        <f t="shared" si="1"/>
        <v/>
      </c>
      <c r="BD41" s="141">
        <f t="shared" si="170"/>
        <v>0</v>
      </c>
      <c r="BE41" s="123" t="str">
        <f>IF(D41="","",details!AL41)</f>
        <v/>
      </c>
      <c r="BF41" s="425" t="str">
        <f>IF(details!AM41="","",details!AM41)</f>
        <v/>
      </c>
      <c r="BG41" s="425" t="str">
        <f>IF(details!AN41="","",details!AN41)</f>
        <v/>
      </c>
      <c r="BH41" s="425" t="str">
        <f t="shared" si="171"/>
        <v/>
      </c>
      <c r="BI41" s="425" t="str">
        <f>IF(details!AO41="","",details!AO41)</f>
        <v/>
      </c>
      <c r="BJ41" s="425" t="str">
        <f>IF(details!AP41="","",details!AP41)</f>
        <v/>
      </c>
      <c r="BK41" s="425" t="str">
        <f t="shared" si="172"/>
        <v/>
      </c>
      <c r="BL41" s="425" t="str">
        <f>IF(details!AQ41="","",details!AQ41)</f>
        <v/>
      </c>
      <c r="BM41" s="425" t="str">
        <f>IF(details!AR41="","",details!AR41)</f>
        <v/>
      </c>
      <c r="BN41" s="425" t="str">
        <f t="shared" si="173"/>
        <v/>
      </c>
      <c r="BO41" s="138" t="str">
        <f t="shared" si="174"/>
        <v/>
      </c>
      <c r="BP41" s="425" t="str">
        <f>IF(details!AS41="","",details!AS41)</f>
        <v/>
      </c>
      <c r="BQ41" s="425" t="str">
        <f>IF(details!AT41="","",details!AT41)</f>
        <v/>
      </c>
      <c r="BR41" s="138" t="str">
        <f t="shared" si="175"/>
        <v/>
      </c>
      <c r="BS41" s="139" t="str">
        <f t="shared" si="50"/>
        <v/>
      </c>
      <c r="BT41" s="425" t="str">
        <f>IF(details!AU41="","",details!AU41)</f>
        <v/>
      </c>
      <c r="BU41" s="425" t="str">
        <f>IF(details!AV41="","",details!AV41)</f>
        <v/>
      </c>
      <c r="BV41" s="428" t="str">
        <f t="shared" si="176"/>
        <v/>
      </c>
      <c r="BW41" s="136" t="str">
        <f t="shared" si="177"/>
        <v/>
      </c>
      <c r="BX41" s="140" t="str">
        <f t="shared" si="178"/>
        <v/>
      </c>
      <c r="BY41" s="429" t="str">
        <f t="shared" si="179"/>
        <v/>
      </c>
      <c r="BZ41" s="141" t="str">
        <f t="shared" si="2"/>
        <v/>
      </c>
      <c r="CA41" s="141">
        <f t="shared" si="180"/>
        <v>0</v>
      </c>
      <c r="CB41" s="425" t="str">
        <f>IF(details!AW41="","",details!AW41)</f>
        <v/>
      </c>
      <c r="CC41" s="425" t="str">
        <f>IF(details!AX41="","",details!AX41)</f>
        <v/>
      </c>
      <c r="CD41" s="425" t="str">
        <f t="shared" si="181"/>
        <v/>
      </c>
      <c r="CE41" s="425" t="str">
        <f>IF(details!AY41="","",details!AY41)</f>
        <v/>
      </c>
      <c r="CF41" s="425" t="str">
        <f>IF(details!AZ41="","",details!AZ41)</f>
        <v/>
      </c>
      <c r="CG41" s="425" t="str">
        <f t="shared" si="182"/>
        <v/>
      </c>
      <c r="CH41" s="425" t="str">
        <f>IF(details!BA41="","",details!BA41)</f>
        <v/>
      </c>
      <c r="CI41" s="425" t="str">
        <f>IF(details!BB41="","",details!BB41)</f>
        <v/>
      </c>
      <c r="CJ41" s="425" t="str">
        <f t="shared" si="183"/>
        <v/>
      </c>
      <c r="CK41" s="138" t="str">
        <f t="shared" si="184"/>
        <v/>
      </c>
      <c r="CL41" s="425" t="str">
        <f>IF(details!BC41="","",details!BC41)</f>
        <v/>
      </c>
      <c r="CM41" s="425" t="str">
        <f>IF(details!BD41="","",details!BD41)</f>
        <v/>
      </c>
      <c r="CN41" s="138" t="str">
        <f t="shared" si="185"/>
        <v/>
      </c>
      <c r="CO41" s="139" t="str">
        <f t="shared" si="61"/>
        <v/>
      </c>
      <c r="CP41" s="425" t="str">
        <f>IF(details!BE41="","",details!BE41)</f>
        <v/>
      </c>
      <c r="CQ41" s="425" t="str">
        <f>IF(details!BF41="","",details!BF41)</f>
        <v/>
      </c>
      <c r="CR41" s="428" t="str">
        <f t="shared" si="186"/>
        <v/>
      </c>
      <c r="CS41" s="136" t="str">
        <f t="shared" si="187"/>
        <v/>
      </c>
      <c r="CT41" s="140" t="str">
        <f t="shared" si="188"/>
        <v/>
      </c>
      <c r="CU41" s="429" t="str">
        <f t="shared" si="189"/>
        <v/>
      </c>
      <c r="CV41" s="141" t="str">
        <f t="shared" si="3"/>
        <v/>
      </c>
      <c r="CW41" s="141">
        <f t="shared" si="190"/>
        <v>0</v>
      </c>
      <c r="CX41" s="425" t="str">
        <f>IF(details!BG41="","",details!BG41)</f>
        <v/>
      </c>
      <c r="CY41" s="425" t="str">
        <f>IF(details!BH41="","",details!BH41)</f>
        <v/>
      </c>
      <c r="CZ41" s="425" t="str">
        <f t="shared" si="191"/>
        <v/>
      </c>
      <c r="DA41" s="425" t="str">
        <f>IF(details!BI41="","",details!BI41)</f>
        <v/>
      </c>
      <c r="DB41" s="425" t="str">
        <f>IF(details!BJ41="","",details!BJ41)</f>
        <v/>
      </c>
      <c r="DC41" s="425" t="str">
        <f t="shared" si="192"/>
        <v/>
      </c>
      <c r="DD41" s="425" t="str">
        <f>IF(details!BK41="","",details!BK41)</f>
        <v/>
      </c>
      <c r="DE41" s="425" t="str">
        <f>IF(details!BL41="","",details!BL41)</f>
        <v/>
      </c>
      <c r="DF41" s="425" t="str">
        <f t="shared" si="193"/>
        <v/>
      </c>
      <c r="DG41" s="138" t="str">
        <f t="shared" si="194"/>
        <v/>
      </c>
      <c r="DH41" s="425" t="str">
        <f>IF(details!BM41="","",details!BM41)</f>
        <v/>
      </c>
      <c r="DI41" s="425" t="str">
        <f>IF(details!BN41="","",details!BN41)</f>
        <v/>
      </c>
      <c r="DJ41" s="138" t="str">
        <f t="shared" si="195"/>
        <v/>
      </c>
      <c r="DK41" s="139" t="str">
        <f t="shared" si="72"/>
        <v/>
      </c>
      <c r="DL41" s="425" t="str">
        <f>IF(details!BO41="","",details!BO41)</f>
        <v/>
      </c>
      <c r="DM41" s="425" t="str">
        <f>IF(details!BP41="","",details!BP41)</f>
        <v/>
      </c>
      <c r="DN41" s="428" t="str">
        <f t="shared" si="196"/>
        <v/>
      </c>
      <c r="DO41" s="136" t="str">
        <f t="shared" si="197"/>
        <v/>
      </c>
      <c r="DP41" s="140" t="str">
        <f t="shared" si="198"/>
        <v/>
      </c>
      <c r="DQ41" s="429" t="str">
        <f t="shared" si="199"/>
        <v/>
      </c>
      <c r="DR41" s="141" t="str">
        <f t="shared" si="4"/>
        <v/>
      </c>
      <c r="DS41" s="141">
        <f t="shared" si="200"/>
        <v>0</v>
      </c>
      <c r="DT41" s="425" t="str">
        <f>IF(details!BQ41="","",details!BQ41)</f>
        <v/>
      </c>
      <c r="DU41" s="425" t="str">
        <f>IF(details!BR41="","",details!BR41)</f>
        <v/>
      </c>
      <c r="DV41" s="425" t="str">
        <f t="shared" si="201"/>
        <v/>
      </c>
      <c r="DW41" s="425" t="str">
        <f>IF(details!BS41="","",details!BS41)</f>
        <v/>
      </c>
      <c r="DX41" s="425" t="str">
        <f>IF(details!BT41="","",details!BT41)</f>
        <v/>
      </c>
      <c r="DY41" s="425" t="str">
        <f t="shared" si="202"/>
        <v/>
      </c>
      <c r="DZ41" s="425" t="str">
        <f>IF(details!BU41="","",details!BU41)</f>
        <v/>
      </c>
      <c r="EA41" s="425" t="str">
        <f>IF(details!BV41="","",details!BV41)</f>
        <v/>
      </c>
      <c r="EB41" s="425" t="str">
        <f t="shared" si="203"/>
        <v/>
      </c>
      <c r="EC41" s="138" t="str">
        <f t="shared" si="204"/>
        <v/>
      </c>
      <c r="ED41" s="425" t="str">
        <f>IF(details!BW41="","",details!BW41)</f>
        <v/>
      </c>
      <c r="EE41" s="425" t="str">
        <f>IF(details!BX41="","",details!BX41)</f>
        <v/>
      </c>
      <c r="EF41" s="138" t="str">
        <f t="shared" si="205"/>
        <v/>
      </c>
      <c r="EG41" s="139" t="str">
        <f t="shared" si="83"/>
        <v/>
      </c>
      <c r="EH41" s="425" t="str">
        <f>IF(details!BY41="","",details!BY41)</f>
        <v/>
      </c>
      <c r="EI41" s="425" t="str">
        <f>IF(details!BZ41="","",details!BZ41)</f>
        <v/>
      </c>
      <c r="EJ41" s="428" t="str">
        <f t="shared" si="206"/>
        <v/>
      </c>
      <c r="EK41" s="136" t="str">
        <f t="shared" si="207"/>
        <v/>
      </c>
      <c r="EL41" s="140" t="str">
        <f t="shared" si="208"/>
        <v/>
      </c>
      <c r="EM41" s="429" t="str">
        <f t="shared" si="209"/>
        <v/>
      </c>
      <c r="EN41" s="141" t="str">
        <f t="shared" si="5"/>
        <v/>
      </c>
      <c r="EO41" s="141">
        <f t="shared" si="210"/>
        <v>0</v>
      </c>
      <c r="EP41" s="425" t="str">
        <f>IF(details!CA41="","",details!CA41)</f>
        <v/>
      </c>
      <c r="EQ41" s="425" t="str">
        <f>IF(details!CB41="","",details!CB41)</f>
        <v/>
      </c>
      <c r="ER41" s="425" t="str">
        <f>IF(details!CC41="","",details!CC41)</f>
        <v/>
      </c>
      <c r="ES41" s="425" t="str">
        <f>IF(details!CD41="","",details!CD41)</f>
        <v/>
      </c>
      <c r="ET41" s="425" t="str">
        <f>IF(details!CE41="","",details!CE41)</f>
        <v/>
      </c>
      <c r="EU41" s="429" t="str">
        <f t="shared" si="211"/>
        <v/>
      </c>
      <c r="EV41" s="429" t="str">
        <f t="shared" si="212"/>
        <v/>
      </c>
      <c r="EW41" s="429" t="str">
        <f t="shared" si="213"/>
        <v/>
      </c>
      <c r="EX41" s="141" t="str">
        <f t="shared" si="7"/>
        <v/>
      </c>
      <c r="EY41" s="141">
        <f t="shared" si="214"/>
        <v>0</v>
      </c>
      <c r="EZ41" s="425" t="str">
        <f>IF(details!CF41="","",details!CF41)</f>
        <v/>
      </c>
      <c r="FA41" s="425" t="str">
        <f>IF(details!CG41="","",details!CG41)</f>
        <v/>
      </c>
      <c r="FB41" s="425" t="str">
        <f>IF(details!CH41="","",details!CH41)</f>
        <v/>
      </c>
      <c r="FC41" s="425" t="str">
        <f>IF(details!CI41="","",details!CI41)</f>
        <v/>
      </c>
      <c r="FD41" s="425" t="str">
        <f>IF(details!CJ41="","",details!CJ41)</f>
        <v/>
      </c>
      <c r="FE41" s="429" t="str">
        <f t="shared" si="215"/>
        <v/>
      </c>
      <c r="FF41" s="429" t="str">
        <f t="shared" si="216"/>
        <v/>
      </c>
      <c r="FG41" s="429" t="str">
        <f t="shared" si="217"/>
        <v/>
      </c>
      <c r="FH41" s="141" t="str">
        <f t="shared" si="10"/>
        <v/>
      </c>
      <c r="FI41" s="141">
        <f t="shared" si="218"/>
        <v>0</v>
      </c>
      <c r="FJ41" s="425" t="str">
        <f>IF(details!CK41="","",details!CK41)</f>
        <v/>
      </c>
      <c r="FK41" s="425" t="str">
        <f>IF(details!CL41="","",details!CL41)</f>
        <v/>
      </c>
      <c r="FL41" s="425" t="str">
        <f>IF(details!CM41="","",details!CM41)</f>
        <v/>
      </c>
      <c r="FM41" s="425" t="str">
        <f>IF(details!CN41="","",details!CN41)</f>
        <v/>
      </c>
      <c r="FN41" s="425" t="str">
        <f>IF(details!CO41="","",details!CO41)</f>
        <v/>
      </c>
      <c r="FO41" s="429" t="str">
        <f t="shared" si="219"/>
        <v/>
      </c>
      <c r="FP41" s="429" t="str">
        <f t="shared" si="220"/>
        <v/>
      </c>
      <c r="FQ41" s="429" t="str">
        <f t="shared" si="221"/>
        <v/>
      </c>
      <c r="FR41" s="141" t="str">
        <f t="shared" si="13"/>
        <v/>
      </c>
      <c r="FS41" s="354">
        <f t="shared" si="222"/>
        <v>0</v>
      </c>
      <c r="FT41" s="361" t="str">
        <f t="shared" si="223"/>
        <v/>
      </c>
      <c r="FU41" s="422" t="str">
        <f t="shared" si="224"/>
        <v/>
      </c>
      <c r="FV41" s="422" t="str">
        <f t="shared" si="225"/>
        <v/>
      </c>
      <c r="FW41" s="422" t="str">
        <f t="shared" si="226"/>
        <v/>
      </c>
      <c r="FX41" s="422" t="str">
        <f t="shared" si="227"/>
        <v/>
      </c>
      <c r="FY41" s="422" t="str">
        <f t="shared" si="228"/>
        <v/>
      </c>
      <c r="FZ41" s="422" t="str">
        <f t="shared" si="229"/>
        <v/>
      </c>
      <c r="GA41" s="142" t="str">
        <f t="shared" si="230"/>
        <v/>
      </c>
      <c r="GB41" s="142" t="str">
        <f t="shared" si="231"/>
        <v/>
      </c>
      <c r="GC41" s="422" t="str">
        <f t="shared" si="110"/>
        <v/>
      </c>
      <c r="GD41" s="422" t="str">
        <f t="shared" si="232"/>
        <v/>
      </c>
      <c r="GE41" s="422" t="str">
        <f t="shared" si="233"/>
        <v/>
      </c>
      <c r="GF41" s="422" t="str">
        <f t="shared" si="234"/>
        <v/>
      </c>
      <c r="GG41" s="422" t="str">
        <f t="shared" si="235"/>
        <v/>
      </c>
      <c r="GH41" s="422" t="str">
        <f t="shared" si="236"/>
        <v/>
      </c>
      <c r="GI41" s="422" t="str">
        <f t="shared" si="237"/>
        <v/>
      </c>
      <c r="GJ41" s="422" t="str">
        <f t="shared" si="238"/>
        <v/>
      </c>
      <c r="GK41" s="422" t="str">
        <f t="shared" si="239"/>
        <v/>
      </c>
      <c r="GL41" s="422" t="str">
        <f t="shared" si="240"/>
        <v/>
      </c>
      <c r="GM41" s="422" t="str">
        <f t="shared" si="241"/>
        <v/>
      </c>
      <c r="GN41" s="422" t="str">
        <f t="shared" si="242"/>
        <v/>
      </c>
      <c r="GO41" s="422" t="str">
        <f t="shared" si="243"/>
        <v/>
      </c>
      <c r="GP41" s="422" t="str">
        <f t="shared" si="244"/>
        <v/>
      </c>
      <c r="GQ41" s="422" t="str">
        <f t="shared" si="245"/>
        <v/>
      </c>
      <c r="GR41" s="422" t="str">
        <f t="shared" si="246"/>
        <v/>
      </c>
      <c r="GS41" s="422" t="str">
        <f t="shared" si="247"/>
        <v/>
      </c>
      <c r="GT41" s="143" t="str">
        <f t="shared" si="248"/>
        <v/>
      </c>
      <c r="GU41" s="143" t="str">
        <f t="shared" si="249"/>
        <v/>
      </c>
      <c r="GV41" s="143" t="str">
        <f t="shared" si="250"/>
        <v/>
      </c>
      <c r="GW41" s="143" t="str">
        <f t="shared" si="251"/>
        <v/>
      </c>
      <c r="GX41" s="143" t="str">
        <f t="shared" si="252"/>
        <v/>
      </c>
      <c r="GY41" s="143" t="str">
        <f t="shared" si="253"/>
        <v/>
      </c>
      <c r="GZ41" s="353">
        <f t="shared" si="254"/>
        <v>0</v>
      </c>
      <c r="HA41" s="353">
        <f t="shared" si="255"/>
        <v>0</v>
      </c>
      <c r="HB41" s="353">
        <f t="shared" si="256"/>
        <v>32</v>
      </c>
      <c r="HC41" s="353">
        <f t="shared" si="257"/>
        <v>0</v>
      </c>
      <c r="HD41" s="426" t="str">
        <f t="shared" si="137"/>
        <v/>
      </c>
      <c r="HE41" s="362" t="str">
        <f t="shared" si="258"/>
        <v/>
      </c>
      <c r="HF41" s="362" t="str">
        <f t="shared" si="259"/>
        <v/>
      </c>
      <c r="HG41" s="363" t="str">
        <f t="shared" si="260"/>
        <v/>
      </c>
      <c r="HH41" s="399" t="str">
        <f t="shared" si="261"/>
        <v/>
      </c>
      <c r="HI41" s="400" t="str">
        <f t="shared" si="142"/>
        <v/>
      </c>
      <c r="HJ41" s="136" t="str">
        <f t="shared" si="143"/>
        <v/>
      </c>
      <c r="HK41" s="358" t="str">
        <f>details!EP41</f>
        <v/>
      </c>
      <c r="HL41" s="227" t="str">
        <f>details!EQ41</f>
        <v/>
      </c>
      <c r="HM41" s="406" t="str">
        <f t="shared" si="262"/>
        <v/>
      </c>
      <c r="HN41" s="233" t="str">
        <f>IF(details!CP41="","",details!CP41)</f>
        <v/>
      </c>
    </row>
    <row r="42" spans="1:222" s="20" customFormat="1" ht="14" customHeight="1">
      <c r="A42" s="231">
        <f>IF(details!A42="","",details!A42)</f>
        <v>36</v>
      </c>
      <c r="B42" s="425" t="str">
        <f>IF(details!B42="","",details!B42)</f>
        <v/>
      </c>
      <c r="C42" s="425" t="str">
        <f>IF(details!C42="","",details!C42)</f>
        <v/>
      </c>
      <c r="D42" s="136" t="str">
        <f>IF(details!D42="","",details!D42)</f>
        <v/>
      </c>
      <c r="E42" s="136" t="str">
        <f>IF(details!E42="","",details!E42)</f>
        <v/>
      </c>
      <c r="F42" s="425" t="str">
        <f>IF(details!F42="","",details!F42)</f>
        <v/>
      </c>
      <c r="G42" s="698" t="str">
        <f>IF(details!G42="","",details!G42)</f>
        <v/>
      </c>
      <c r="H42" s="698" t="str">
        <f>IF(details!H42="","",details!H42)</f>
        <v/>
      </c>
      <c r="I42" s="220" t="str">
        <f>IF(details!CQ42="","",details!CQ42)</f>
        <v/>
      </c>
      <c r="J42" s="137" t="str">
        <f>IF(details!J42="","",details!J42)</f>
        <v/>
      </c>
      <c r="K42" s="137" t="str">
        <f>IF(details!K42="","",details!K42)</f>
        <v/>
      </c>
      <c r="L42" s="137" t="str">
        <f>IF(details!L42="","",details!L42)</f>
        <v/>
      </c>
      <c r="M42" s="425" t="str">
        <f>IF(details!R42="","",details!R42)</f>
        <v/>
      </c>
      <c r="N42" s="425" t="str">
        <f>IF(details!S42="","",details!S42)</f>
        <v/>
      </c>
      <c r="O42" s="425" t="str">
        <f t="shared" si="151"/>
        <v/>
      </c>
      <c r="P42" s="425" t="str">
        <f>IF(details!T42="","",details!T42)</f>
        <v/>
      </c>
      <c r="Q42" s="425" t="str">
        <f>IF(details!U42="","",details!U42)</f>
        <v/>
      </c>
      <c r="R42" s="425" t="str">
        <f t="shared" si="152"/>
        <v/>
      </c>
      <c r="S42" s="425" t="str">
        <f>IF(details!V42="","",details!V42)</f>
        <v/>
      </c>
      <c r="T42" s="425" t="str">
        <f>IF(details!W42="","",details!W42)</f>
        <v/>
      </c>
      <c r="U42" s="425" t="str">
        <f t="shared" si="153"/>
        <v/>
      </c>
      <c r="V42" s="138" t="str">
        <f t="shared" si="154"/>
        <v/>
      </c>
      <c r="W42" s="425" t="str">
        <f>IF(details!X42="","",details!X42)</f>
        <v/>
      </c>
      <c r="X42" s="425" t="str">
        <f>IF(details!Y42="","",details!Y42)</f>
        <v/>
      </c>
      <c r="Y42" s="138" t="str">
        <f t="shared" si="155"/>
        <v/>
      </c>
      <c r="Z42" s="139" t="str">
        <f t="shared" si="28"/>
        <v/>
      </c>
      <c r="AA42" s="425" t="str">
        <f>IF(details!Z42="","",details!Z42)</f>
        <v/>
      </c>
      <c r="AB42" s="425" t="str">
        <f>IF(details!AA42="","",details!AA42)</f>
        <v/>
      </c>
      <c r="AC42" s="428" t="str">
        <f t="shared" si="156"/>
        <v/>
      </c>
      <c r="AD42" s="136" t="str">
        <f t="shared" si="157"/>
        <v/>
      </c>
      <c r="AE42" s="140" t="str">
        <f t="shared" si="158"/>
        <v/>
      </c>
      <c r="AF42" s="429" t="str">
        <f t="shared" si="159"/>
        <v/>
      </c>
      <c r="AG42" s="141" t="str">
        <f t="shared" si="0"/>
        <v/>
      </c>
      <c r="AH42" s="141">
        <f t="shared" si="160"/>
        <v>0</v>
      </c>
      <c r="AI42" s="425" t="str">
        <f>IF(details!AB42="","",details!AB42)</f>
        <v/>
      </c>
      <c r="AJ42" s="425" t="str">
        <f>IF(details!AC42="","",details!AC42)</f>
        <v/>
      </c>
      <c r="AK42" s="425" t="str">
        <f t="shared" si="161"/>
        <v/>
      </c>
      <c r="AL42" s="425" t="str">
        <f>IF(details!AD42="","",details!AD42)</f>
        <v/>
      </c>
      <c r="AM42" s="425" t="str">
        <f>IF(details!AE42="","",details!AE42)</f>
        <v/>
      </c>
      <c r="AN42" s="425" t="str">
        <f t="shared" si="162"/>
        <v/>
      </c>
      <c r="AO42" s="425" t="str">
        <f>IF(details!AF42="","",details!AF42)</f>
        <v/>
      </c>
      <c r="AP42" s="425" t="str">
        <f>IF(details!AG42="","",details!AG42)</f>
        <v/>
      </c>
      <c r="AQ42" s="425" t="str">
        <f t="shared" si="163"/>
        <v/>
      </c>
      <c r="AR42" s="138" t="str">
        <f t="shared" si="164"/>
        <v/>
      </c>
      <c r="AS42" s="425" t="str">
        <f>IF(details!AH42="","",details!AH42)</f>
        <v/>
      </c>
      <c r="AT42" s="425" t="str">
        <f>IF(details!AI42="","",details!AI42)</f>
        <v/>
      </c>
      <c r="AU42" s="138" t="str">
        <f t="shared" si="165"/>
        <v/>
      </c>
      <c r="AV42" s="139" t="str">
        <f t="shared" si="39"/>
        <v/>
      </c>
      <c r="AW42" s="425" t="str">
        <f>IF(details!AJ42="","",details!AJ42)</f>
        <v/>
      </c>
      <c r="AX42" s="425" t="str">
        <f>IF(details!AK42="","",details!AK42)</f>
        <v/>
      </c>
      <c r="AY42" s="428" t="str">
        <f t="shared" si="166"/>
        <v/>
      </c>
      <c r="AZ42" s="136" t="str">
        <f t="shared" si="167"/>
        <v/>
      </c>
      <c r="BA42" s="140" t="str">
        <f t="shared" si="168"/>
        <v/>
      </c>
      <c r="BB42" s="429" t="str">
        <f t="shared" si="169"/>
        <v/>
      </c>
      <c r="BC42" s="141" t="str">
        <f t="shared" si="1"/>
        <v/>
      </c>
      <c r="BD42" s="141">
        <f t="shared" si="170"/>
        <v>0</v>
      </c>
      <c r="BE42" s="123" t="str">
        <f>IF(D42="","",details!AL42)</f>
        <v/>
      </c>
      <c r="BF42" s="425" t="str">
        <f>IF(details!AM42="","",details!AM42)</f>
        <v/>
      </c>
      <c r="BG42" s="425" t="str">
        <f>IF(details!AN42="","",details!AN42)</f>
        <v/>
      </c>
      <c r="BH42" s="425" t="str">
        <f t="shared" si="171"/>
        <v/>
      </c>
      <c r="BI42" s="425" t="str">
        <f>IF(details!AO42="","",details!AO42)</f>
        <v/>
      </c>
      <c r="BJ42" s="425" t="str">
        <f>IF(details!AP42="","",details!AP42)</f>
        <v/>
      </c>
      <c r="BK42" s="425" t="str">
        <f t="shared" si="172"/>
        <v/>
      </c>
      <c r="BL42" s="425" t="str">
        <f>IF(details!AQ42="","",details!AQ42)</f>
        <v/>
      </c>
      <c r="BM42" s="425" t="str">
        <f>IF(details!AR42="","",details!AR42)</f>
        <v/>
      </c>
      <c r="BN42" s="425" t="str">
        <f t="shared" si="173"/>
        <v/>
      </c>
      <c r="BO42" s="138" t="str">
        <f t="shared" si="174"/>
        <v/>
      </c>
      <c r="BP42" s="425" t="str">
        <f>IF(details!AS42="","",details!AS42)</f>
        <v/>
      </c>
      <c r="BQ42" s="425" t="str">
        <f>IF(details!AT42="","",details!AT42)</f>
        <v/>
      </c>
      <c r="BR42" s="138" t="str">
        <f t="shared" si="175"/>
        <v/>
      </c>
      <c r="BS42" s="139" t="str">
        <f t="shared" si="50"/>
        <v/>
      </c>
      <c r="BT42" s="425" t="str">
        <f>IF(details!AU42="","",details!AU42)</f>
        <v/>
      </c>
      <c r="BU42" s="425" t="str">
        <f>IF(details!AV42="","",details!AV42)</f>
        <v/>
      </c>
      <c r="BV42" s="428" t="str">
        <f t="shared" si="176"/>
        <v/>
      </c>
      <c r="BW42" s="136" t="str">
        <f t="shared" si="177"/>
        <v/>
      </c>
      <c r="BX42" s="140" t="str">
        <f t="shared" si="178"/>
        <v/>
      </c>
      <c r="BY42" s="429" t="str">
        <f t="shared" si="179"/>
        <v/>
      </c>
      <c r="BZ42" s="141" t="str">
        <f t="shared" si="2"/>
        <v/>
      </c>
      <c r="CA42" s="141">
        <f t="shared" si="180"/>
        <v>0</v>
      </c>
      <c r="CB42" s="425" t="str">
        <f>IF(details!AW42="","",details!AW42)</f>
        <v/>
      </c>
      <c r="CC42" s="425" t="str">
        <f>IF(details!AX42="","",details!AX42)</f>
        <v/>
      </c>
      <c r="CD42" s="425" t="str">
        <f t="shared" si="181"/>
        <v/>
      </c>
      <c r="CE42" s="425" t="str">
        <f>IF(details!AY42="","",details!AY42)</f>
        <v/>
      </c>
      <c r="CF42" s="425" t="str">
        <f>IF(details!AZ42="","",details!AZ42)</f>
        <v/>
      </c>
      <c r="CG42" s="425" t="str">
        <f t="shared" si="182"/>
        <v/>
      </c>
      <c r="CH42" s="425" t="str">
        <f>IF(details!BA42="","",details!BA42)</f>
        <v/>
      </c>
      <c r="CI42" s="425" t="str">
        <f>IF(details!BB42="","",details!BB42)</f>
        <v/>
      </c>
      <c r="CJ42" s="425" t="str">
        <f t="shared" si="183"/>
        <v/>
      </c>
      <c r="CK42" s="138" t="str">
        <f t="shared" si="184"/>
        <v/>
      </c>
      <c r="CL42" s="425" t="str">
        <f>IF(details!BC42="","",details!BC42)</f>
        <v/>
      </c>
      <c r="CM42" s="425" t="str">
        <f>IF(details!BD42="","",details!BD42)</f>
        <v/>
      </c>
      <c r="CN42" s="138" t="str">
        <f t="shared" si="185"/>
        <v/>
      </c>
      <c r="CO42" s="139" t="str">
        <f t="shared" si="61"/>
        <v/>
      </c>
      <c r="CP42" s="425" t="str">
        <f>IF(details!BE42="","",details!BE42)</f>
        <v/>
      </c>
      <c r="CQ42" s="425" t="str">
        <f>IF(details!BF42="","",details!BF42)</f>
        <v/>
      </c>
      <c r="CR42" s="428" t="str">
        <f t="shared" si="186"/>
        <v/>
      </c>
      <c r="CS42" s="136" t="str">
        <f t="shared" si="187"/>
        <v/>
      </c>
      <c r="CT42" s="140" t="str">
        <f t="shared" si="188"/>
        <v/>
      </c>
      <c r="CU42" s="429" t="str">
        <f t="shared" si="189"/>
        <v/>
      </c>
      <c r="CV42" s="141" t="str">
        <f t="shared" si="3"/>
        <v/>
      </c>
      <c r="CW42" s="141">
        <f t="shared" si="190"/>
        <v>0</v>
      </c>
      <c r="CX42" s="425" t="str">
        <f>IF(details!BG42="","",details!BG42)</f>
        <v/>
      </c>
      <c r="CY42" s="425" t="str">
        <f>IF(details!BH42="","",details!BH42)</f>
        <v/>
      </c>
      <c r="CZ42" s="425" t="str">
        <f t="shared" si="191"/>
        <v/>
      </c>
      <c r="DA42" s="425" t="str">
        <f>IF(details!BI42="","",details!BI42)</f>
        <v/>
      </c>
      <c r="DB42" s="425" t="str">
        <f>IF(details!BJ42="","",details!BJ42)</f>
        <v/>
      </c>
      <c r="DC42" s="425" t="str">
        <f t="shared" si="192"/>
        <v/>
      </c>
      <c r="DD42" s="425" t="str">
        <f>IF(details!BK42="","",details!BK42)</f>
        <v/>
      </c>
      <c r="DE42" s="425" t="str">
        <f>IF(details!BL42="","",details!BL42)</f>
        <v/>
      </c>
      <c r="DF42" s="425" t="str">
        <f t="shared" si="193"/>
        <v/>
      </c>
      <c r="DG42" s="138" t="str">
        <f t="shared" si="194"/>
        <v/>
      </c>
      <c r="DH42" s="425" t="str">
        <f>IF(details!BM42="","",details!BM42)</f>
        <v/>
      </c>
      <c r="DI42" s="425" t="str">
        <f>IF(details!BN42="","",details!BN42)</f>
        <v/>
      </c>
      <c r="DJ42" s="138" t="str">
        <f t="shared" si="195"/>
        <v/>
      </c>
      <c r="DK42" s="139" t="str">
        <f t="shared" si="72"/>
        <v/>
      </c>
      <c r="DL42" s="425" t="str">
        <f>IF(details!BO42="","",details!BO42)</f>
        <v/>
      </c>
      <c r="DM42" s="425" t="str">
        <f>IF(details!BP42="","",details!BP42)</f>
        <v/>
      </c>
      <c r="DN42" s="428" t="str">
        <f t="shared" si="196"/>
        <v/>
      </c>
      <c r="DO42" s="136" t="str">
        <f t="shared" si="197"/>
        <v/>
      </c>
      <c r="DP42" s="140" t="str">
        <f t="shared" si="198"/>
        <v/>
      </c>
      <c r="DQ42" s="429" t="str">
        <f t="shared" si="199"/>
        <v/>
      </c>
      <c r="DR42" s="141" t="str">
        <f t="shared" si="4"/>
        <v/>
      </c>
      <c r="DS42" s="141">
        <f t="shared" si="200"/>
        <v>0</v>
      </c>
      <c r="DT42" s="425" t="str">
        <f>IF(details!BQ42="","",details!BQ42)</f>
        <v/>
      </c>
      <c r="DU42" s="425" t="str">
        <f>IF(details!BR42="","",details!BR42)</f>
        <v/>
      </c>
      <c r="DV42" s="425" t="str">
        <f t="shared" si="201"/>
        <v/>
      </c>
      <c r="DW42" s="425" t="str">
        <f>IF(details!BS42="","",details!BS42)</f>
        <v/>
      </c>
      <c r="DX42" s="425" t="str">
        <f>IF(details!BT42="","",details!BT42)</f>
        <v/>
      </c>
      <c r="DY42" s="425" t="str">
        <f t="shared" si="202"/>
        <v/>
      </c>
      <c r="DZ42" s="425" t="str">
        <f>IF(details!BU42="","",details!BU42)</f>
        <v/>
      </c>
      <c r="EA42" s="425" t="str">
        <f>IF(details!BV42="","",details!BV42)</f>
        <v/>
      </c>
      <c r="EB42" s="425" t="str">
        <f t="shared" si="203"/>
        <v/>
      </c>
      <c r="EC42" s="138" t="str">
        <f t="shared" si="204"/>
        <v/>
      </c>
      <c r="ED42" s="425" t="str">
        <f>IF(details!BW42="","",details!BW42)</f>
        <v/>
      </c>
      <c r="EE42" s="425" t="str">
        <f>IF(details!BX42="","",details!BX42)</f>
        <v/>
      </c>
      <c r="EF42" s="138" t="str">
        <f t="shared" si="205"/>
        <v/>
      </c>
      <c r="EG42" s="139" t="str">
        <f t="shared" si="83"/>
        <v/>
      </c>
      <c r="EH42" s="425" t="str">
        <f>IF(details!BY42="","",details!BY42)</f>
        <v/>
      </c>
      <c r="EI42" s="425" t="str">
        <f>IF(details!BZ42="","",details!BZ42)</f>
        <v/>
      </c>
      <c r="EJ42" s="428" t="str">
        <f t="shared" si="206"/>
        <v/>
      </c>
      <c r="EK42" s="136" t="str">
        <f t="shared" si="207"/>
        <v/>
      </c>
      <c r="EL42" s="140" t="str">
        <f t="shared" si="208"/>
        <v/>
      </c>
      <c r="EM42" s="429" t="str">
        <f t="shared" si="209"/>
        <v/>
      </c>
      <c r="EN42" s="141" t="str">
        <f t="shared" si="5"/>
        <v/>
      </c>
      <c r="EO42" s="141">
        <f t="shared" si="210"/>
        <v>0</v>
      </c>
      <c r="EP42" s="425" t="str">
        <f>IF(details!CA42="","",details!CA42)</f>
        <v/>
      </c>
      <c r="EQ42" s="425" t="str">
        <f>IF(details!CB42="","",details!CB42)</f>
        <v/>
      </c>
      <c r="ER42" s="425" t="str">
        <f>IF(details!CC42="","",details!CC42)</f>
        <v/>
      </c>
      <c r="ES42" s="425" t="str">
        <f>IF(details!CD42="","",details!CD42)</f>
        <v/>
      </c>
      <c r="ET42" s="425" t="str">
        <f>IF(details!CE42="","",details!CE42)</f>
        <v/>
      </c>
      <c r="EU42" s="429" t="str">
        <f t="shared" si="211"/>
        <v/>
      </c>
      <c r="EV42" s="429" t="str">
        <f t="shared" si="212"/>
        <v/>
      </c>
      <c r="EW42" s="429" t="str">
        <f t="shared" si="213"/>
        <v/>
      </c>
      <c r="EX42" s="141" t="str">
        <f t="shared" si="7"/>
        <v/>
      </c>
      <c r="EY42" s="141">
        <f t="shared" si="214"/>
        <v>0</v>
      </c>
      <c r="EZ42" s="425" t="str">
        <f>IF(details!CF42="","",details!CF42)</f>
        <v/>
      </c>
      <c r="FA42" s="425" t="str">
        <f>IF(details!CG42="","",details!CG42)</f>
        <v/>
      </c>
      <c r="FB42" s="425" t="str">
        <f>IF(details!CH42="","",details!CH42)</f>
        <v/>
      </c>
      <c r="FC42" s="425" t="str">
        <f>IF(details!CI42="","",details!CI42)</f>
        <v/>
      </c>
      <c r="FD42" s="425" t="str">
        <f>IF(details!CJ42="","",details!CJ42)</f>
        <v/>
      </c>
      <c r="FE42" s="429" t="str">
        <f t="shared" si="215"/>
        <v/>
      </c>
      <c r="FF42" s="429" t="str">
        <f t="shared" si="216"/>
        <v/>
      </c>
      <c r="FG42" s="429" t="str">
        <f t="shared" si="217"/>
        <v/>
      </c>
      <c r="FH42" s="141" t="str">
        <f t="shared" si="10"/>
        <v/>
      </c>
      <c r="FI42" s="141">
        <f t="shared" si="218"/>
        <v>0</v>
      </c>
      <c r="FJ42" s="425" t="str">
        <f>IF(details!CK42="","",details!CK42)</f>
        <v/>
      </c>
      <c r="FK42" s="425" t="str">
        <f>IF(details!CL42="","",details!CL42)</f>
        <v/>
      </c>
      <c r="FL42" s="425" t="str">
        <f>IF(details!CM42="","",details!CM42)</f>
        <v/>
      </c>
      <c r="FM42" s="425" t="str">
        <f>IF(details!CN42="","",details!CN42)</f>
        <v/>
      </c>
      <c r="FN42" s="425" t="str">
        <f>IF(details!CO42="","",details!CO42)</f>
        <v/>
      </c>
      <c r="FO42" s="429" t="str">
        <f t="shared" si="219"/>
        <v/>
      </c>
      <c r="FP42" s="429" t="str">
        <f t="shared" si="220"/>
        <v/>
      </c>
      <c r="FQ42" s="429" t="str">
        <f t="shared" si="221"/>
        <v/>
      </c>
      <c r="FR42" s="141" t="str">
        <f t="shared" si="13"/>
        <v/>
      </c>
      <c r="FS42" s="354">
        <f t="shared" si="222"/>
        <v>0</v>
      </c>
      <c r="FT42" s="361" t="str">
        <f t="shared" si="223"/>
        <v/>
      </c>
      <c r="FU42" s="422" t="str">
        <f t="shared" si="224"/>
        <v/>
      </c>
      <c r="FV42" s="422" t="str">
        <f t="shared" si="225"/>
        <v/>
      </c>
      <c r="FW42" s="422" t="str">
        <f t="shared" si="226"/>
        <v/>
      </c>
      <c r="FX42" s="422" t="str">
        <f t="shared" si="227"/>
        <v/>
      </c>
      <c r="FY42" s="422" t="str">
        <f t="shared" si="228"/>
        <v/>
      </c>
      <c r="FZ42" s="422" t="str">
        <f t="shared" si="229"/>
        <v/>
      </c>
      <c r="GA42" s="142" t="str">
        <f t="shared" si="230"/>
        <v/>
      </c>
      <c r="GB42" s="142" t="str">
        <f t="shared" si="231"/>
        <v/>
      </c>
      <c r="GC42" s="422" t="str">
        <f t="shared" si="110"/>
        <v/>
      </c>
      <c r="GD42" s="422" t="str">
        <f t="shared" si="232"/>
        <v/>
      </c>
      <c r="GE42" s="422" t="str">
        <f t="shared" si="233"/>
        <v/>
      </c>
      <c r="GF42" s="422" t="str">
        <f t="shared" si="234"/>
        <v/>
      </c>
      <c r="GG42" s="422" t="str">
        <f t="shared" si="235"/>
        <v/>
      </c>
      <c r="GH42" s="422" t="str">
        <f t="shared" si="236"/>
        <v/>
      </c>
      <c r="GI42" s="422" t="str">
        <f t="shared" si="237"/>
        <v/>
      </c>
      <c r="GJ42" s="422" t="str">
        <f t="shared" si="238"/>
        <v/>
      </c>
      <c r="GK42" s="422" t="str">
        <f t="shared" si="239"/>
        <v/>
      </c>
      <c r="GL42" s="422" t="str">
        <f t="shared" si="240"/>
        <v/>
      </c>
      <c r="GM42" s="422" t="str">
        <f t="shared" si="241"/>
        <v/>
      </c>
      <c r="GN42" s="422" t="str">
        <f t="shared" si="242"/>
        <v/>
      </c>
      <c r="GO42" s="422" t="str">
        <f t="shared" si="243"/>
        <v/>
      </c>
      <c r="GP42" s="422" t="str">
        <f t="shared" si="244"/>
        <v/>
      </c>
      <c r="GQ42" s="422" t="str">
        <f t="shared" si="245"/>
        <v/>
      </c>
      <c r="GR42" s="422" t="str">
        <f t="shared" si="246"/>
        <v/>
      </c>
      <c r="GS42" s="422" t="str">
        <f t="shared" si="247"/>
        <v/>
      </c>
      <c r="GT42" s="143" t="str">
        <f t="shared" si="248"/>
        <v/>
      </c>
      <c r="GU42" s="143" t="str">
        <f t="shared" si="249"/>
        <v/>
      </c>
      <c r="GV42" s="143" t="str">
        <f t="shared" si="250"/>
        <v/>
      </c>
      <c r="GW42" s="143" t="str">
        <f t="shared" si="251"/>
        <v/>
      </c>
      <c r="GX42" s="143" t="str">
        <f t="shared" si="252"/>
        <v/>
      </c>
      <c r="GY42" s="143" t="str">
        <f t="shared" si="253"/>
        <v/>
      </c>
      <c r="GZ42" s="353">
        <f t="shared" si="254"/>
        <v>0</v>
      </c>
      <c r="HA42" s="353">
        <f t="shared" si="255"/>
        <v>0</v>
      </c>
      <c r="HB42" s="353">
        <f t="shared" si="256"/>
        <v>32</v>
      </c>
      <c r="HC42" s="353">
        <f t="shared" si="257"/>
        <v>0</v>
      </c>
      <c r="HD42" s="426" t="str">
        <f t="shared" si="137"/>
        <v/>
      </c>
      <c r="HE42" s="362" t="str">
        <f t="shared" si="258"/>
        <v/>
      </c>
      <c r="HF42" s="362" t="str">
        <f t="shared" si="259"/>
        <v/>
      </c>
      <c r="HG42" s="363" t="str">
        <f t="shared" si="260"/>
        <v/>
      </c>
      <c r="HH42" s="399" t="str">
        <f t="shared" si="261"/>
        <v/>
      </c>
      <c r="HI42" s="400" t="str">
        <f t="shared" si="142"/>
        <v/>
      </c>
      <c r="HJ42" s="136" t="str">
        <f t="shared" si="143"/>
        <v/>
      </c>
      <c r="HK42" s="358" t="str">
        <f>details!EP42</f>
        <v/>
      </c>
      <c r="HL42" s="227" t="str">
        <f>details!EQ42</f>
        <v/>
      </c>
      <c r="HM42" s="406" t="str">
        <f t="shared" si="262"/>
        <v/>
      </c>
      <c r="HN42" s="233" t="str">
        <f>IF(details!CP42="","",details!CP42)</f>
        <v/>
      </c>
    </row>
    <row r="43" spans="1:222" s="20" customFormat="1" ht="14" customHeight="1">
      <c r="A43" s="231">
        <f>IF(details!A43="","",details!A43)</f>
        <v>37</v>
      </c>
      <c r="B43" s="425" t="str">
        <f>IF(details!B43="","",details!B43)</f>
        <v/>
      </c>
      <c r="C43" s="425" t="str">
        <f>IF(details!C43="","",details!C43)</f>
        <v/>
      </c>
      <c r="D43" s="136" t="str">
        <f>IF(details!D43="","",details!D43)</f>
        <v/>
      </c>
      <c r="E43" s="136" t="str">
        <f>IF(details!E43="","",details!E43)</f>
        <v/>
      </c>
      <c r="F43" s="425" t="str">
        <f>IF(details!F43="","",details!F43)</f>
        <v/>
      </c>
      <c r="G43" s="698" t="str">
        <f>IF(details!G43="","",details!G43)</f>
        <v/>
      </c>
      <c r="H43" s="698" t="str">
        <f>IF(details!H43="","",details!H43)</f>
        <v/>
      </c>
      <c r="I43" s="220" t="str">
        <f>IF(details!CQ43="","",details!CQ43)</f>
        <v/>
      </c>
      <c r="J43" s="137" t="str">
        <f>IF(details!J43="","",details!J43)</f>
        <v/>
      </c>
      <c r="K43" s="137" t="str">
        <f>IF(details!K43="","",details!K43)</f>
        <v/>
      </c>
      <c r="L43" s="137" t="str">
        <f>IF(details!L43="","",details!L43)</f>
        <v/>
      </c>
      <c r="M43" s="425" t="str">
        <f>IF(details!R43="","",details!R43)</f>
        <v/>
      </c>
      <c r="N43" s="425" t="str">
        <f>IF(details!S43="","",details!S43)</f>
        <v/>
      </c>
      <c r="O43" s="425" t="str">
        <f t="shared" si="151"/>
        <v/>
      </c>
      <c r="P43" s="425" t="str">
        <f>IF(details!T43="","",details!T43)</f>
        <v/>
      </c>
      <c r="Q43" s="425" t="str">
        <f>IF(details!U43="","",details!U43)</f>
        <v/>
      </c>
      <c r="R43" s="425" t="str">
        <f t="shared" si="152"/>
        <v/>
      </c>
      <c r="S43" s="425" t="str">
        <f>IF(details!V43="","",details!V43)</f>
        <v/>
      </c>
      <c r="T43" s="425" t="str">
        <f>IF(details!W43="","",details!W43)</f>
        <v/>
      </c>
      <c r="U43" s="425" t="str">
        <f t="shared" si="153"/>
        <v/>
      </c>
      <c r="V43" s="138" t="str">
        <f t="shared" si="154"/>
        <v/>
      </c>
      <c r="W43" s="425" t="str">
        <f>IF(details!X43="","",details!X43)</f>
        <v/>
      </c>
      <c r="X43" s="425" t="str">
        <f>IF(details!Y43="","",details!Y43)</f>
        <v/>
      </c>
      <c r="Y43" s="138" t="str">
        <f t="shared" si="155"/>
        <v/>
      </c>
      <c r="Z43" s="139" t="str">
        <f t="shared" si="28"/>
        <v/>
      </c>
      <c r="AA43" s="425" t="str">
        <f>IF(details!Z43="","",details!Z43)</f>
        <v/>
      </c>
      <c r="AB43" s="425" t="str">
        <f>IF(details!AA43="","",details!AA43)</f>
        <v/>
      </c>
      <c r="AC43" s="428" t="str">
        <f t="shared" si="156"/>
        <v/>
      </c>
      <c r="AD43" s="136" t="str">
        <f t="shared" si="157"/>
        <v/>
      </c>
      <c r="AE43" s="140" t="str">
        <f t="shared" si="158"/>
        <v/>
      </c>
      <c r="AF43" s="429" t="str">
        <f t="shared" si="159"/>
        <v/>
      </c>
      <c r="AG43" s="141" t="str">
        <f t="shared" si="0"/>
        <v/>
      </c>
      <c r="AH43" s="141">
        <f t="shared" si="160"/>
        <v>0</v>
      </c>
      <c r="AI43" s="425" t="str">
        <f>IF(details!AB43="","",details!AB43)</f>
        <v/>
      </c>
      <c r="AJ43" s="425" t="str">
        <f>IF(details!AC43="","",details!AC43)</f>
        <v/>
      </c>
      <c r="AK43" s="425" t="str">
        <f t="shared" si="161"/>
        <v/>
      </c>
      <c r="AL43" s="425" t="str">
        <f>IF(details!AD43="","",details!AD43)</f>
        <v/>
      </c>
      <c r="AM43" s="425" t="str">
        <f>IF(details!AE43="","",details!AE43)</f>
        <v/>
      </c>
      <c r="AN43" s="425" t="str">
        <f t="shared" si="162"/>
        <v/>
      </c>
      <c r="AO43" s="425" t="str">
        <f>IF(details!AF43="","",details!AF43)</f>
        <v/>
      </c>
      <c r="AP43" s="425" t="str">
        <f>IF(details!AG43="","",details!AG43)</f>
        <v/>
      </c>
      <c r="AQ43" s="425" t="str">
        <f t="shared" si="163"/>
        <v/>
      </c>
      <c r="AR43" s="138" t="str">
        <f t="shared" si="164"/>
        <v/>
      </c>
      <c r="AS43" s="425" t="str">
        <f>IF(details!AH43="","",details!AH43)</f>
        <v/>
      </c>
      <c r="AT43" s="425" t="str">
        <f>IF(details!AI43="","",details!AI43)</f>
        <v/>
      </c>
      <c r="AU43" s="138" t="str">
        <f t="shared" si="165"/>
        <v/>
      </c>
      <c r="AV43" s="139" t="str">
        <f t="shared" si="39"/>
        <v/>
      </c>
      <c r="AW43" s="425" t="str">
        <f>IF(details!AJ43="","",details!AJ43)</f>
        <v/>
      </c>
      <c r="AX43" s="425" t="str">
        <f>IF(details!AK43="","",details!AK43)</f>
        <v/>
      </c>
      <c r="AY43" s="428" t="str">
        <f t="shared" si="166"/>
        <v/>
      </c>
      <c r="AZ43" s="136" t="str">
        <f t="shared" si="167"/>
        <v/>
      </c>
      <c r="BA43" s="140" t="str">
        <f t="shared" si="168"/>
        <v/>
      </c>
      <c r="BB43" s="429" t="str">
        <f t="shared" si="169"/>
        <v/>
      </c>
      <c r="BC43" s="141" t="str">
        <f t="shared" si="1"/>
        <v/>
      </c>
      <c r="BD43" s="141">
        <f t="shared" si="170"/>
        <v>0</v>
      </c>
      <c r="BE43" s="123" t="str">
        <f>IF(D43="","",details!AL43)</f>
        <v/>
      </c>
      <c r="BF43" s="425" t="str">
        <f>IF(details!AM43="","",details!AM43)</f>
        <v/>
      </c>
      <c r="BG43" s="425" t="str">
        <f>IF(details!AN43="","",details!AN43)</f>
        <v/>
      </c>
      <c r="BH43" s="425" t="str">
        <f t="shared" si="171"/>
        <v/>
      </c>
      <c r="BI43" s="425" t="str">
        <f>IF(details!AO43="","",details!AO43)</f>
        <v/>
      </c>
      <c r="BJ43" s="425" t="str">
        <f>IF(details!AP43="","",details!AP43)</f>
        <v/>
      </c>
      <c r="BK43" s="425" t="str">
        <f t="shared" si="172"/>
        <v/>
      </c>
      <c r="BL43" s="425" t="str">
        <f>IF(details!AQ43="","",details!AQ43)</f>
        <v/>
      </c>
      <c r="BM43" s="425" t="str">
        <f>IF(details!AR43="","",details!AR43)</f>
        <v/>
      </c>
      <c r="BN43" s="425" t="str">
        <f t="shared" si="173"/>
        <v/>
      </c>
      <c r="BO43" s="138" t="str">
        <f t="shared" si="174"/>
        <v/>
      </c>
      <c r="BP43" s="425" t="str">
        <f>IF(details!AS43="","",details!AS43)</f>
        <v/>
      </c>
      <c r="BQ43" s="425" t="str">
        <f>IF(details!AT43="","",details!AT43)</f>
        <v/>
      </c>
      <c r="BR43" s="138" t="str">
        <f t="shared" si="175"/>
        <v/>
      </c>
      <c r="BS43" s="139" t="str">
        <f t="shared" si="50"/>
        <v/>
      </c>
      <c r="BT43" s="425" t="str">
        <f>IF(details!AU43="","",details!AU43)</f>
        <v/>
      </c>
      <c r="BU43" s="425" t="str">
        <f>IF(details!AV43="","",details!AV43)</f>
        <v/>
      </c>
      <c r="BV43" s="428" t="str">
        <f t="shared" si="176"/>
        <v/>
      </c>
      <c r="BW43" s="136" t="str">
        <f t="shared" si="177"/>
        <v/>
      </c>
      <c r="BX43" s="140" t="str">
        <f t="shared" si="178"/>
        <v/>
      </c>
      <c r="BY43" s="429" t="str">
        <f t="shared" si="179"/>
        <v/>
      </c>
      <c r="BZ43" s="141" t="str">
        <f t="shared" si="2"/>
        <v/>
      </c>
      <c r="CA43" s="141">
        <f t="shared" si="180"/>
        <v>0</v>
      </c>
      <c r="CB43" s="425" t="str">
        <f>IF(details!AW43="","",details!AW43)</f>
        <v/>
      </c>
      <c r="CC43" s="425" t="str">
        <f>IF(details!AX43="","",details!AX43)</f>
        <v/>
      </c>
      <c r="CD43" s="425" t="str">
        <f t="shared" si="181"/>
        <v/>
      </c>
      <c r="CE43" s="425" t="str">
        <f>IF(details!AY43="","",details!AY43)</f>
        <v/>
      </c>
      <c r="CF43" s="425" t="str">
        <f>IF(details!AZ43="","",details!AZ43)</f>
        <v/>
      </c>
      <c r="CG43" s="425" t="str">
        <f t="shared" si="182"/>
        <v/>
      </c>
      <c r="CH43" s="425" t="str">
        <f>IF(details!BA43="","",details!BA43)</f>
        <v/>
      </c>
      <c r="CI43" s="425" t="str">
        <f>IF(details!BB43="","",details!BB43)</f>
        <v/>
      </c>
      <c r="CJ43" s="425" t="str">
        <f t="shared" si="183"/>
        <v/>
      </c>
      <c r="CK43" s="138" t="str">
        <f t="shared" si="184"/>
        <v/>
      </c>
      <c r="CL43" s="425" t="str">
        <f>IF(details!BC43="","",details!BC43)</f>
        <v/>
      </c>
      <c r="CM43" s="425" t="str">
        <f>IF(details!BD43="","",details!BD43)</f>
        <v/>
      </c>
      <c r="CN43" s="138" t="str">
        <f t="shared" si="185"/>
        <v/>
      </c>
      <c r="CO43" s="139" t="str">
        <f t="shared" si="61"/>
        <v/>
      </c>
      <c r="CP43" s="425" t="str">
        <f>IF(details!BE43="","",details!BE43)</f>
        <v/>
      </c>
      <c r="CQ43" s="425" t="str">
        <f>IF(details!BF43="","",details!BF43)</f>
        <v/>
      </c>
      <c r="CR43" s="428" t="str">
        <f t="shared" si="186"/>
        <v/>
      </c>
      <c r="CS43" s="136" t="str">
        <f t="shared" si="187"/>
        <v/>
      </c>
      <c r="CT43" s="140" t="str">
        <f t="shared" si="188"/>
        <v/>
      </c>
      <c r="CU43" s="429" t="str">
        <f t="shared" si="189"/>
        <v/>
      </c>
      <c r="CV43" s="141" t="str">
        <f t="shared" si="3"/>
        <v/>
      </c>
      <c r="CW43" s="141">
        <f t="shared" si="190"/>
        <v>0</v>
      </c>
      <c r="CX43" s="425" t="str">
        <f>IF(details!BG43="","",details!BG43)</f>
        <v/>
      </c>
      <c r="CY43" s="425" t="str">
        <f>IF(details!BH43="","",details!BH43)</f>
        <v/>
      </c>
      <c r="CZ43" s="425" t="str">
        <f t="shared" si="191"/>
        <v/>
      </c>
      <c r="DA43" s="425" t="str">
        <f>IF(details!BI43="","",details!BI43)</f>
        <v/>
      </c>
      <c r="DB43" s="425" t="str">
        <f>IF(details!BJ43="","",details!BJ43)</f>
        <v/>
      </c>
      <c r="DC43" s="425" t="str">
        <f t="shared" si="192"/>
        <v/>
      </c>
      <c r="DD43" s="425" t="str">
        <f>IF(details!BK43="","",details!BK43)</f>
        <v/>
      </c>
      <c r="DE43" s="425" t="str">
        <f>IF(details!BL43="","",details!BL43)</f>
        <v/>
      </c>
      <c r="DF43" s="425" t="str">
        <f t="shared" si="193"/>
        <v/>
      </c>
      <c r="DG43" s="138" t="str">
        <f t="shared" si="194"/>
        <v/>
      </c>
      <c r="DH43" s="425" t="str">
        <f>IF(details!BM43="","",details!BM43)</f>
        <v/>
      </c>
      <c r="DI43" s="425" t="str">
        <f>IF(details!BN43="","",details!BN43)</f>
        <v/>
      </c>
      <c r="DJ43" s="138" t="str">
        <f t="shared" si="195"/>
        <v/>
      </c>
      <c r="DK43" s="139" t="str">
        <f t="shared" si="72"/>
        <v/>
      </c>
      <c r="DL43" s="425" t="str">
        <f>IF(details!BO43="","",details!BO43)</f>
        <v/>
      </c>
      <c r="DM43" s="425" t="str">
        <f>IF(details!BP43="","",details!BP43)</f>
        <v/>
      </c>
      <c r="DN43" s="428" t="str">
        <f t="shared" si="196"/>
        <v/>
      </c>
      <c r="DO43" s="136" t="str">
        <f t="shared" si="197"/>
        <v/>
      </c>
      <c r="DP43" s="140" t="str">
        <f t="shared" si="198"/>
        <v/>
      </c>
      <c r="DQ43" s="429" t="str">
        <f t="shared" si="199"/>
        <v/>
      </c>
      <c r="DR43" s="141" t="str">
        <f t="shared" si="4"/>
        <v/>
      </c>
      <c r="DS43" s="141">
        <f t="shared" si="200"/>
        <v>0</v>
      </c>
      <c r="DT43" s="425" t="str">
        <f>IF(details!BQ43="","",details!BQ43)</f>
        <v/>
      </c>
      <c r="DU43" s="425" t="str">
        <f>IF(details!BR43="","",details!BR43)</f>
        <v/>
      </c>
      <c r="DV43" s="425" t="str">
        <f t="shared" si="201"/>
        <v/>
      </c>
      <c r="DW43" s="425" t="str">
        <f>IF(details!BS43="","",details!BS43)</f>
        <v/>
      </c>
      <c r="DX43" s="425" t="str">
        <f>IF(details!BT43="","",details!BT43)</f>
        <v/>
      </c>
      <c r="DY43" s="425" t="str">
        <f t="shared" si="202"/>
        <v/>
      </c>
      <c r="DZ43" s="425" t="str">
        <f>IF(details!BU43="","",details!BU43)</f>
        <v/>
      </c>
      <c r="EA43" s="425" t="str">
        <f>IF(details!BV43="","",details!BV43)</f>
        <v/>
      </c>
      <c r="EB43" s="425" t="str">
        <f t="shared" si="203"/>
        <v/>
      </c>
      <c r="EC43" s="138" t="str">
        <f t="shared" si="204"/>
        <v/>
      </c>
      <c r="ED43" s="425" t="str">
        <f>IF(details!BW43="","",details!BW43)</f>
        <v/>
      </c>
      <c r="EE43" s="425" t="str">
        <f>IF(details!BX43="","",details!BX43)</f>
        <v/>
      </c>
      <c r="EF43" s="138" t="str">
        <f t="shared" si="205"/>
        <v/>
      </c>
      <c r="EG43" s="139" t="str">
        <f t="shared" si="83"/>
        <v/>
      </c>
      <c r="EH43" s="425" t="str">
        <f>IF(details!BY43="","",details!BY43)</f>
        <v/>
      </c>
      <c r="EI43" s="425" t="str">
        <f>IF(details!BZ43="","",details!BZ43)</f>
        <v/>
      </c>
      <c r="EJ43" s="428" t="str">
        <f t="shared" si="206"/>
        <v/>
      </c>
      <c r="EK43" s="136" t="str">
        <f t="shared" si="207"/>
        <v/>
      </c>
      <c r="EL43" s="140" t="str">
        <f t="shared" si="208"/>
        <v/>
      </c>
      <c r="EM43" s="429" t="str">
        <f t="shared" si="209"/>
        <v/>
      </c>
      <c r="EN43" s="141" t="str">
        <f t="shared" si="5"/>
        <v/>
      </c>
      <c r="EO43" s="141">
        <f t="shared" si="210"/>
        <v>0</v>
      </c>
      <c r="EP43" s="425" t="str">
        <f>IF(details!CA43="","",details!CA43)</f>
        <v/>
      </c>
      <c r="EQ43" s="425" t="str">
        <f>IF(details!CB43="","",details!CB43)</f>
        <v/>
      </c>
      <c r="ER43" s="425" t="str">
        <f>IF(details!CC43="","",details!CC43)</f>
        <v/>
      </c>
      <c r="ES43" s="425" t="str">
        <f>IF(details!CD43="","",details!CD43)</f>
        <v/>
      </c>
      <c r="ET43" s="425" t="str">
        <f>IF(details!CE43="","",details!CE43)</f>
        <v/>
      </c>
      <c r="EU43" s="429" t="str">
        <f t="shared" si="211"/>
        <v/>
      </c>
      <c r="EV43" s="429" t="str">
        <f t="shared" si="212"/>
        <v/>
      </c>
      <c r="EW43" s="429" t="str">
        <f t="shared" si="213"/>
        <v/>
      </c>
      <c r="EX43" s="141" t="str">
        <f t="shared" si="7"/>
        <v/>
      </c>
      <c r="EY43" s="141">
        <f t="shared" si="214"/>
        <v>0</v>
      </c>
      <c r="EZ43" s="425" t="str">
        <f>IF(details!CF43="","",details!CF43)</f>
        <v/>
      </c>
      <c r="FA43" s="425" t="str">
        <f>IF(details!CG43="","",details!CG43)</f>
        <v/>
      </c>
      <c r="FB43" s="425" t="str">
        <f>IF(details!CH43="","",details!CH43)</f>
        <v/>
      </c>
      <c r="FC43" s="425" t="str">
        <f>IF(details!CI43="","",details!CI43)</f>
        <v/>
      </c>
      <c r="FD43" s="425" t="str">
        <f>IF(details!CJ43="","",details!CJ43)</f>
        <v/>
      </c>
      <c r="FE43" s="429" t="str">
        <f t="shared" si="215"/>
        <v/>
      </c>
      <c r="FF43" s="429" t="str">
        <f t="shared" si="216"/>
        <v/>
      </c>
      <c r="FG43" s="429" t="str">
        <f t="shared" si="217"/>
        <v/>
      </c>
      <c r="FH43" s="141" t="str">
        <f t="shared" si="10"/>
        <v/>
      </c>
      <c r="FI43" s="141">
        <f t="shared" si="218"/>
        <v>0</v>
      </c>
      <c r="FJ43" s="425" t="str">
        <f>IF(details!CK43="","",details!CK43)</f>
        <v/>
      </c>
      <c r="FK43" s="425" t="str">
        <f>IF(details!CL43="","",details!CL43)</f>
        <v/>
      </c>
      <c r="FL43" s="425" t="str">
        <f>IF(details!CM43="","",details!CM43)</f>
        <v/>
      </c>
      <c r="FM43" s="425" t="str">
        <f>IF(details!CN43="","",details!CN43)</f>
        <v/>
      </c>
      <c r="FN43" s="425" t="str">
        <f>IF(details!CO43="","",details!CO43)</f>
        <v/>
      </c>
      <c r="FO43" s="429" t="str">
        <f t="shared" si="219"/>
        <v/>
      </c>
      <c r="FP43" s="429" t="str">
        <f t="shared" si="220"/>
        <v/>
      </c>
      <c r="FQ43" s="429" t="str">
        <f t="shared" si="221"/>
        <v/>
      </c>
      <c r="FR43" s="141" t="str">
        <f t="shared" si="13"/>
        <v/>
      </c>
      <c r="FS43" s="354">
        <f t="shared" si="222"/>
        <v>0</v>
      </c>
      <c r="FT43" s="361" t="str">
        <f t="shared" si="223"/>
        <v/>
      </c>
      <c r="FU43" s="422" t="str">
        <f t="shared" si="224"/>
        <v/>
      </c>
      <c r="FV43" s="422" t="str">
        <f t="shared" si="225"/>
        <v/>
      </c>
      <c r="FW43" s="422" t="str">
        <f t="shared" si="226"/>
        <v/>
      </c>
      <c r="FX43" s="422" t="str">
        <f t="shared" si="227"/>
        <v/>
      </c>
      <c r="FY43" s="422" t="str">
        <f t="shared" si="228"/>
        <v/>
      </c>
      <c r="FZ43" s="422" t="str">
        <f t="shared" si="229"/>
        <v/>
      </c>
      <c r="GA43" s="142" t="str">
        <f t="shared" si="230"/>
        <v/>
      </c>
      <c r="GB43" s="142" t="str">
        <f t="shared" si="231"/>
        <v/>
      </c>
      <c r="GC43" s="422" t="str">
        <f t="shared" si="110"/>
        <v/>
      </c>
      <c r="GD43" s="422" t="str">
        <f t="shared" si="232"/>
        <v/>
      </c>
      <c r="GE43" s="422" t="str">
        <f t="shared" si="233"/>
        <v/>
      </c>
      <c r="GF43" s="422" t="str">
        <f t="shared" si="234"/>
        <v/>
      </c>
      <c r="GG43" s="422" t="str">
        <f t="shared" si="235"/>
        <v/>
      </c>
      <c r="GH43" s="422" t="str">
        <f t="shared" si="236"/>
        <v/>
      </c>
      <c r="GI43" s="422" t="str">
        <f t="shared" si="237"/>
        <v/>
      </c>
      <c r="GJ43" s="422" t="str">
        <f t="shared" si="238"/>
        <v/>
      </c>
      <c r="GK43" s="422" t="str">
        <f t="shared" si="239"/>
        <v/>
      </c>
      <c r="GL43" s="422" t="str">
        <f t="shared" si="240"/>
        <v/>
      </c>
      <c r="GM43" s="422" t="str">
        <f t="shared" si="241"/>
        <v/>
      </c>
      <c r="GN43" s="422" t="str">
        <f t="shared" si="242"/>
        <v/>
      </c>
      <c r="GO43" s="422" t="str">
        <f t="shared" si="243"/>
        <v/>
      </c>
      <c r="GP43" s="422" t="str">
        <f t="shared" si="244"/>
        <v/>
      </c>
      <c r="GQ43" s="422" t="str">
        <f t="shared" si="245"/>
        <v/>
      </c>
      <c r="GR43" s="422" t="str">
        <f t="shared" si="246"/>
        <v/>
      </c>
      <c r="GS43" s="422" t="str">
        <f t="shared" si="247"/>
        <v/>
      </c>
      <c r="GT43" s="143" t="str">
        <f t="shared" si="248"/>
        <v/>
      </c>
      <c r="GU43" s="143" t="str">
        <f t="shared" si="249"/>
        <v/>
      </c>
      <c r="GV43" s="143" t="str">
        <f t="shared" si="250"/>
        <v/>
      </c>
      <c r="GW43" s="143" t="str">
        <f t="shared" si="251"/>
        <v/>
      </c>
      <c r="GX43" s="143" t="str">
        <f t="shared" si="252"/>
        <v/>
      </c>
      <c r="GY43" s="143" t="str">
        <f t="shared" si="253"/>
        <v/>
      </c>
      <c r="GZ43" s="353">
        <f t="shared" si="254"/>
        <v>0</v>
      </c>
      <c r="HA43" s="353">
        <f t="shared" si="255"/>
        <v>0</v>
      </c>
      <c r="HB43" s="353">
        <f t="shared" si="256"/>
        <v>32</v>
      </c>
      <c r="HC43" s="353">
        <f t="shared" si="257"/>
        <v>0</v>
      </c>
      <c r="HD43" s="426" t="str">
        <f t="shared" si="137"/>
        <v/>
      </c>
      <c r="HE43" s="362" t="str">
        <f t="shared" si="258"/>
        <v/>
      </c>
      <c r="HF43" s="362" t="str">
        <f t="shared" si="259"/>
        <v/>
      </c>
      <c r="HG43" s="363" t="str">
        <f t="shared" si="260"/>
        <v/>
      </c>
      <c r="HH43" s="399" t="str">
        <f t="shared" si="261"/>
        <v/>
      </c>
      <c r="HI43" s="400" t="str">
        <f t="shared" si="142"/>
        <v/>
      </c>
      <c r="HJ43" s="136" t="str">
        <f t="shared" si="143"/>
        <v/>
      </c>
      <c r="HK43" s="358" t="str">
        <f>details!EP43</f>
        <v/>
      </c>
      <c r="HL43" s="227" t="str">
        <f>details!EQ43</f>
        <v/>
      </c>
      <c r="HM43" s="406" t="str">
        <f t="shared" si="262"/>
        <v/>
      </c>
      <c r="HN43" s="233" t="str">
        <f>IF(details!CP43="","",details!CP43)</f>
        <v/>
      </c>
    </row>
    <row r="44" spans="1:222" s="20" customFormat="1" ht="14" customHeight="1">
      <c r="A44" s="231">
        <f>IF(details!A44="","",details!A44)</f>
        <v>38</v>
      </c>
      <c r="B44" s="425" t="str">
        <f>IF(details!B44="","",details!B44)</f>
        <v/>
      </c>
      <c r="C44" s="425" t="str">
        <f>IF(details!C44="","",details!C44)</f>
        <v/>
      </c>
      <c r="D44" s="136" t="str">
        <f>IF(details!D44="","",details!D44)</f>
        <v/>
      </c>
      <c r="E44" s="136" t="str">
        <f>IF(details!E44="","",details!E44)</f>
        <v/>
      </c>
      <c r="F44" s="425" t="str">
        <f>IF(details!F44="","",details!F44)</f>
        <v/>
      </c>
      <c r="G44" s="698" t="str">
        <f>IF(details!G44="","",details!G44)</f>
        <v/>
      </c>
      <c r="H44" s="698" t="str">
        <f>IF(details!H44="","",details!H44)</f>
        <v/>
      </c>
      <c r="I44" s="220" t="str">
        <f>IF(details!CQ44="","",details!CQ44)</f>
        <v/>
      </c>
      <c r="J44" s="137" t="str">
        <f>IF(details!J44="","",details!J44)</f>
        <v/>
      </c>
      <c r="K44" s="137" t="str">
        <f>IF(details!K44="","",details!K44)</f>
        <v/>
      </c>
      <c r="L44" s="137" t="str">
        <f>IF(details!L44="","",details!L44)</f>
        <v/>
      </c>
      <c r="M44" s="425" t="str">
        <f>IF(details!R44="","",details!R44)</f>
        <v/>
      </c>
      <c r="N44" s="425" t="str">
        <f>IF(details!S44="","",details!S44)</f>
        <v/>
      </c>
      <c r="O44" s="425" t="str">
        <f t="shared" si="151"/>
        <v/>
      </c>
      <c r="P44" s="425" t="str">
        <f>IF(details!T44="","",details!T44)</f>
        <v/>
      </c>
      <c r="Q44" s="425" t="str">
        <f>IF(details!U44="","",details!U44)</f>
        <v/>
      </c>
      <c r="R44" s="425" t="str">
        <f t="shared" si="152"/>
        <v/>
      </c>
      <c r="S44" s="425" t="str">
        <f>IF(details!V44="","",details!V44)</f>
        <v/>
      </c>
      <c r="T44" s="425" t="str">
        <f>IF(details!W44="","",details!W44)</f>
        <v/>
      </c>
      <c r="U44" s="425" t="str">
        <f t="shared" si="153"/>
        <v/>
      </c>
      <c r="V44" s="138" t="str">
        <f t="shared" si="154"/>
        <v/>
      </c>
      <c r="W44" s="425" t="str">
        <f>IF(details!X44="","",details!X44)</f>
        <v/>
      </c>
      <c r="X44" s="425" t="str">
        <f>IF(details!Y44="","",details!Y44)</f>
        <v/>
      </c>
      <c r="Y44" s="138" t="str">
        <f t="shared" si="155"/>
        <v/>
      </c>
      <c r="Z44" s="139" t="str">
        <f t="shared" si="28"/>
        <v/>
      </c>
      <c r="AA44" s="425" t="str">
        <f>IF(details!Z44="","",details!Z44)</f>
        <v/>
      </c>
      <c r="AB44" s="425" t="str">
        <f>IF(details!AA44="","",details!AA44)</f>
        <v/>
      </c>
      <c r="AC44" s="428" t="str">
        <f t="shared" si="156"/>
        <v/>
      </c>
      <c r="AD44" s="136" t="str">
        <f t="shared" si="157"/>
        <v/>
      </c>
      <c r="AE44" s="140" t="str">
        <f t="shared" si="158"/>
        <v/>
      </c>
      <c r="AF44" s="429" t="str">
        <f t="shared" si="159"/>
        <v/>
      </c>
      <c r="AG44" s="141" t="str">
        <f t="shared" si="0"/>
        <v/>
      </c>
      <c r="AH44" s="141">
        <f t="shared" si="160"/>
        <v>0</v>
      </c>
      <c r="AI44" s="425" t="str">
        <f>IF(details!AB44="","",details!AB44)</f>
        <v/>
      </c>
      <c r="AJ44" s="425" t="str">
        <f>IF(details!AC44="","",details!AC44)</f>
        <v/>
      </c>
      <c r="AK44" s="425" t="str">
        <f t="shared" si="161"/>
        <v/>
      </c>
      <c r="AL44" s="425" t="str">
        <f>IF(details!AD44="","",details!AD44)</f>
        <v/>
      </c>
      <c r="AM44" s="425" t="str">
        <f>IF(details!AE44="","",details!AE44)</f>
        <v/>
      </c>
      <c r="AN44" s="425" t="str">
        <f t="shared" si="162"/>
        <v/>
      </c>
      <c r="AO44" s="425" t="str">
        <f>IF(details!AF44="","",details!AF44)</f>
        <v/>
      </c>
      <c r="AP44" s="425" t="str">
        <f>IF(details!AG44="","",details!AG44)</f>
        <v/>
      </c>
      <c r="AQ44" s="425" t="str">
        <f t="shared" si="163"/>
        <v/>
      </c>
      <c r="AR44" s="138" t="str">
        <f t="shared" si="164"/>
        <v/>
      </c>
      <c r="AS44" s="425" t="str">
        <f>IF(details!AH44="","",details!AH44)</f>
        <v/>
      </c>
      <c r="AT44" s="425" t="str">
        <f>IF(details!AI44="","",details!AI44)</f>
        <v/>
      </c>
      <c r="AU44" s="138" t="str">
        <f t="shared" si="165"/>
        <v/>
      </c>
      <c r="AV44" s="139" t="str">
        <f t="shared" si="39"/>
        <v/>
      </c>
      <c r="AW44" s="425" t="str">
        <f>IF(details!AJ44="","",details!AJ44)</f>
        <v/>
      </c>
      <c r="AX44" s="425" t="str">
        <f>IF(details!AK44="","",details!AK44)</f>
        <v/>
      </c>
      <c r="AY44" s="428" t="str">
        <f t="shared" si="166"/>
        <v/>
      </c>
      <c r="AZ44" s="136" t="str">
        <f t="shared" si="167"/>
        <v/>
      </c>
      <c r="BA44" s="140" t="str">
        <f t="shared" si="168"/>
        <v/>
      </c>
      <c r="BB44" s="429" t="str">
        <f t="shared" si="169"/>
        <v/>
      </c>
      <c r="BC44" s="141" t="str">
        <f t="shared" si="1"/>
        <v/>
      </c>
      <c r="BD44" s="141">
        <f t="shared" si="170"/>
        <v>0</v>
      </c>
      <c r="BE44" s="123" t="str">
        <f>IF(D44="","",details!AL44)</f>
        <v/>
      </c>
      <c r="BF44" s="425" t="str">
        <f>IF(details!AM44="","",details!AM44)</f>
        <v/>
      </c>
      <c r="BG44" s="425" t="str">
        <f>IF(details!AN44="","",details!AN44)</f>
        <v/>
      </c>
      <c r="BH44" s="425" t="str">
        <f t="shared" si="171"/>
        <v/>
      </c>
      <c r="BI44" s="425" t="str">
        <f>IF(details!AO44="","",details!AO44)</f>
        <v/>
      </c>
      <c r="BJ44" s="425" t="str">
        <f>IF(details!AP44="","",details!AP44)</f>
        <v/>
      </c>
      <c r="BK44" s="425" t="str">
        <f t="shared" si="172"/>
        <v/>
      </c>
      <c r="BL44" s="425" t="str">
        <f>IF(details!AQ44="","",details!AQ44)</f>
        <v/>
      </c>
      <c r="BM44" s="425" t="str">
        <f>IF(details!AR44="","",details!AR44)</f>
        <v/>
      </c>
      <c r="BN44" s="425" t="str">
        <f t="shared" si="173"/>
        <v/>
      </c>
      <c r="BO44" s="138" t="str">
        <f t="shared" si="174"/>
        <v/>
      </c>
      <c r="BP44" s="425" t="str">
        <f>IF(details!AS44="","",details!AS44)</f>
        <v/>
      </c>
      <c r="BQ44" s="425" t="str">
        <f>IF(details!AT44="","",details!AT44)</f>
        <v/>
      </c>
      <c r="BR44" s="138" t="str">
        <f t="shared" si="175"/>
        <v/>
      </c>
      <c r="BS44" s="139" t="str">
        <f t="shared" si="50"/>
        <v/>
      </c>
      <c r="BT44" s="425" t="str">
        <f>IF(details!AU44="","",details!AU44)</f>
        <v/>
      </c>
      <c r="BU44" s="425" t="str">
        <f>IF(details!AV44="","",details!AV44)</f>
        <v/>
      </c>
      <c r="BV44" s="428" t="str">
        <f t="shared" si="176"/>
        <v/>
      </c>
      <c r="BW44" s="136" t="str">
        <f t="shared" si="177"/>
        <v/>
      </c>
      <c r="BX44" s="140" t="str">
        <f t="shared" si="178"/>
        <v/>
      </c>
      <c r="BY44" s="429" t="str">
        <f t="shared" si="179"/>
        <v/>
      </c>
      <c r="BZ44" s="141" t="str">
        <f t="shared" si="2"/>
        <v/>
      </c>
      <c r="CA44" s="141">
        <f t="shared" si="180"/>
        <v>0</v>
      </c>
      <c r="CB44" s="425" t="str">
        <f>IF(details!AW44="","",details!AW44)</f>
        <v/>
      </c>
      <c r="CC44" s="425" t="str">
        <f>IF(details!AX44="","",details!AX44)</f>
        <v/>
      </c>
      <c r="CD44" s="425" t="str">
        <f t="shared" si="181"/>
        <v/>
      </c>
      <c r="CE44" s="425" t="str">
        <f>IF(details!AY44="","",details!AY44)</f>
        <v/>
      </c>
      <c r="CF44" s="425" t="str">
        <f>IF(details!AZ44="","",details!AZ44)</f>
        <v/>
      </c>
      <c r="CG44" s="425" t="str">
        <f t="shared" si="182"/>
        <v/>
      </c>
      <c r="CH44" s="425" t="str">
        <f>IF(details!BA44="","",details!BA44)</f>
        <v/>
      </c>
      <c r="CI44" s="425" t="str">
        <f>IF(details!BB44="","",details!BB44)</f>
        <v/>
      </c>
      <c r="CJ44" s="425" t="str">
        <f t="shared" si="183"/>
        <v/>
      </c>
      <c r="CK44" s="138" t="str">
        <f t="shared" si="184"/>
        <v/>
      </c>
      <c r="CL44" s="425" t="str">
        <f>IF(details!BC44="","",details!BC44)</f>
        <v/>
      </c>
      <c r="CM44" s="425" t="str">
        <f>IF(details!BD44="","",details!BD44)</f>
        <v/>
      </c>
      <c r="CN44" s="138" t="str">
        <f t="shared" si="185"/>
        <v/>
      </c>
      <c r="CO44" s="139" t="str">
        <f t="shared" si="61"/>
        <v/>
      </c>
      <c r="CP44" s="425" t="str">
        <f>IF(details!BE44="","",details!BE44)</f>
        <v/>
      </c>
      <c r="CQ44" s="425" t="str">
        <f>IF(details!BF44="","",details!BF44)</f>
        <v/>
      </c>
      <c r="CR44" s="428" t="str">
        <f t="shared" si="186"/>
        <v/>
      </c>
      <c r="CS44" s="136" t="str">
        <f t="shared" si="187"/>
        <v/>
      </c>
      <c r="CT44" s="140" t="str">
        <f t="shared" si="188"/>
        <v/>
      </c>
      <c r="CU44" s="429" t="str">
        <f t="shared" si="189"/>
        <v/>
      </c>
      <c r="CV44" s="141" t="str">
        <f t="shared" si="3"/>
        <v/>
      </c>
      <c r="CW44" s="141">
        <f t="shared" si="190"/>
        <v>0</v>
      </c>
      <c r="CX44" s="425" t="str">
        <f>IF(details!BG44="","",details!BG44)</f>
        <v/>
      </c>
      <c r="CY44" s="425" t="str">
        <f>IF(details!BH44="","",details!BH44)</f>
        <v/>
      </c>
      <c r="CZ44" s="425" t="str">
        <f t="shared" si="191"/>
        <v/>
      </c>
      <c r="DA44" s="425" t="str">
        <f>IF(details!BI44="","",details!BI44)</f>
        <v/>
      </c>
      <c r="DB44" s="425" t="str">
        <f>IF(details!BJ44="","",details!BJ44)</f>
        <v/>
      </c>
      <c r="DC44" s="425" t="str">
        <f t="shared" si="192"/>
        <v/>
      </c>
      <c r="DD44" s="425" t="str">
        <f>IF(details!BK44="","",details!BK44)</f>
        <v/>
      </c>
      <c r="DE44" s="425" t="str">
        <f>IF(details!BL44="","",details!BL44)</f>
        <v/>
      </c>
      <c r="DF44" s="425" t="str">
        <f t="shared" si="193"/>
        <v/>
      </c>
      <c r="DG44" s="138" t="str">
        <f t="shared" si="194"/>
        <v/>
      </c>
      <c r="DH44" s="425" t="str">
        <f>IF(details!BM44="","",details!BM44)</f>
        <v/>
      </c>
      <c r="DI44" s="425" t="str">
        <f>IF(details!BN44="","",details!BN44)</f>
        <v/>
      </c>
      <c r="DJ44" s="138" t="str">
        <f t="shared" si="195"/>
        <v/>
      </c>
      <c r="DK44" s="139" t="str">
        <f t="shared" si="72"/>
        <v/>
      </c>
      <c r="DL44" s="425" t="str">
        <f>IF(details!BO44="","",details!BO44)</f>
        <v/>
      </c>
      <c r="DM44" s="425" t="str">
        <f>IF(details!BP44="","",details!BP44)</f>
        <v/>
      </c>
      <c r="DN44" s="428" t="str">
        <f t="shared" si="196"/>
        <v/>
      </c>
      <c r="DO44" s="136" t="str">
        <f t="shared" si="197"/>
        <v/>
      </c>
      <c r="DP44" s="140" t="str">
        <f t="shared" si="198"/>
        <v/>
      </c>
      <c r="DQ44" s="429" t="str">
        <f t="shared" si="199"/>
        <v/>
      </c>
      <c r="DR44" s="141" t="str">
        <f t="shared" si="4"/>
        <v/>
      </c>
      <c r="DS44" s="141">
        <f t="shared" si="200"/>
        <v>0</v>
      </c>
      <c r="DT44" s="425" t="str">
        <f>IF(details!BQ44="","",details!BQ44)</f>
        <v/>
      </c>
      <c r="DU44" s="425" t="str">
        <f>IF(details!BR44="","",details!BR44)</f>
        <v/>
      </c>
      <c r="DV44" s="425" t="str">
        <f t="shared" si="201"/>
        <v/>
      </c>
      <c r="DW44" s="425" t="str">
        <f>IF(details!BS44="","",details!BS44)</f>
        <v/>
      </c>
      <c r="DX44" s="425" t="str">
        <f>IF(details!BT44="","",details!BT44)</f>
        <v/>
      </c>
      <c r="DY44" s="425" t="str">
        <f t="shared" si="202"/>
        <v/>
      </c>
      <c r="DZ44" s="425" t="str">
        <f>IF(details!BU44="","",details!BU44)</f>
        <v/>
      </c>
      <c r="EA44" s="425" t="str">
        <f>IF(details!BV44="","",details!BV44)</f>
        <v/>
      </c>
      <c r="EB44" s="425" t="str">
        <f t="shared" si="203"/>
        <v/>
      </c>
      <c r="EC44" s="138" t="str">
        <f t="shared" si="204"/>
        <v/>
      </c>
      <c r="ED44" s="425" t="str">
        <f>IF(details!BW44="","",details!BW44)</f>
        <v/>
      </c>
      <c r="EE44" s="425" t="str">
        <f>IF(details!BX44="","",details!BX44)</f>
        <v/>
      </c>
      <c r="EF44" s="138" t="str">
        <f t="shared" si="205"/>
        <v/>
      </c>
      <c r="EG44" s="139" t="str">
        <f t="shared" si="83"/>
        <v/>
      </c>
      <c r="EH44" s="425" t="str">
        <f>IF(details!BY44="","",details!BY44)</f>
        <v/>
      </c>
      <c r="EI44" s="425" t="str">
        <f>IF(details!BZ44="","",details!BZ44)</f>
        <v/>
      </c>
      <c r="EJ44" s="428" t="str">
        <f t="shared" si="206"/>
        <v/>
      </c>
      <c r="EK44" s="136" t="str">
        <f t="shared" si="207"/>
        <v/>
      </c>
      <c r="EL44" s="140" t="str">
        <f t="shared" si="208"/>
        <v/>
      </c>
      <c r="EM44" s="429" t="str">
        <f t="shared" si="209"/>
        <v/>
      </c>
      <c r="EN44" s="141" t="str">
        <f t="shared" si="5"/>
        <v/>
      </c>
      <c r="EO44" s="141">
        <f t="shared" si="210"/>
        <v>0</v>
      </c>
      <c r="EP44" s="425" t="str">
        <f>IF(details!CA44="","",details!CA44)</f>
        <v/>
      </c>
      <c r="EQ44" s="425" t="str">
        <f>IF(details!CB44="","",details!CB44)</f>
        <v/>
      </c>
      <c r="ER44" s="425" t="str">
        <f>IF(details!CC44="","",details!CC44)</f>
        <v/>
      </c>
      <c r="ES44" s="425" t="str">
        <f>IF(details!CD44="","",details!CD44)</f>
        <v/>
      </c>
      <c r="ET44" s="425" t="str">
        <f>IF(details!CE44="","",details!CE44)</f>
        <v/>
      </c>
      <c r="EU44" s="429" t="str">
        <f t="shared" si="211"/>
        <v/>
      </c>
      <c r="EV44" s="429" t="str">
        <f t="shared" si="212"/>
        <v/>
      </c>
      <c r="EW44" s="429" t="str">
        <f t="shared" si="213"/>
        <v/>
      </c>
      <c r="EX44" s="141" t="str">
        <f t="shared" si="7"/>
        <v/>
      </c>
      <c r="EY44" s="141">
        <f t="shared" si="214"/>
        <v>0</v>
      </c>
      <c r="EZ44" s="425" t="str">
        <f>IF(details!CF44="","",details!CF44)</f>
        <v/>
      </c>
      <c r="FA44" s="425" t="str">
        <f>IF(details!CG44="","",details!CG44)</f>
        <v/>
      </c>
      <c r="FB44" s="425" t="str">
        <f>IF(details!CH44="","",details!CH44)</f>
        <v/>
      </c>
      <c r="FC44" s="425" t="str">
        <f>IF(details!CI44="","",details!CI44)</f>
        <v/>
      </c>
      <c r="FD44" s="425" t="str">
        <f>IF(details!CJ44="","",details!CJ44)</f>
        <v/>
      </c>
      <c r="FE44" s="429" t="str">
        <f t="shared" si="215"/>
        <v/>
      </c>
      <c r="FF44" s="429" t="str">
        <f t="shared" si="216"/>
        <v/>
      </c>
      <c r="FG44" s="429" t="str">
        <f t="shared" si="217"/>
        <v/>
      </c>
      <c r="FH44" s="141" t="str">
        <f t="shared" si="10"/>
        <v/>
      </c>
      <c r="FI44" s="141">
        <f t="shared" si="218"/>
        <v>0</v>
      </c>
      <c r="FJ44" s="425" t="str">
        <f>IF(details!CK44="","",details!CK44)</f>
        <v/>
      </c>
      <c r="FK44" s="425" t="str">
        <f>IF(details!CL44="","",details!CL44)</f>
        <v/>
      </c>
      <c r="FL44" s="425" t="str">
        <f>IF(details!CM44="","",details!CM44)</f>
        <v/>
      </c>
      <c r="FM44" s="425" t="str">
        <f>IF(details!CN44="","",details!CN44)</f>
        <v/>
      </c>
      <c r="FN44" s="425" t="str">
        <f>IF(details!CO44="","",details!CO44)</f>
        <v/>
      </c>
      <c r="FO44" s="429" t="str">
        <f t="shared" si="219"/>
        <v/>
      </c>
      <c r="FP44" s="429" t="str">
        <f t="shared" si="220"/>
        <v/>
      </c>
      <c r="FQ44" s="429" t="str">
        <f t="shared" si="221"/>
        <v/>
      </c>
      <c r="FR44" s="141" t="str">
        <f t="shared" si="13"/>
        <v/>
      </c>
      <c r="FS44" s="354">
        <f t="shared" si="222"/>
        <v>0</v>
      </c>
      <c r="FT44" s="361" t="str">
        <f t="shared" si="223"/>
        <v/>
      </c>
      <c r="FU44" s="422" t="str">
        <f t="shared" si="224"/>
        <v/>
      </c>
      <c r="FV44" s="422" t="str">
        <f t="shared" si="225"/>
        <v/>
      </c>
      <c r="FW44" s="422" t="str">
        <f t="shared" si="226"/>
        <v/>
      </c>
      <c r="FX44" s="422" t="str">
        <f t="shared" si="227"/>
        <v/>
      </c>
      <c r="FY44" s="422" t="str">
        <f t="shared" si="228"/>
        <v/>
      </c>
      <c r="FZ44" s="422" t="str">
        <f t="shared" si="229"/>
        <v/>
      </c>
      <c r="GA44" s="142" t="str">
        <f t="shared" si="230"/>
        <v/>
      </c>
      <c r="GB44" s="142" t="str">
        <f t="shared" si="231"/>
        <v/>
      </c>
      <c r="GC44" s="422" t="str">
        <f t="shared" si="110"/>
        <v/>
      </c>
      <c r="GD44" s="422" t="str">
        <f t="shared" si="232"/>
        <v/>
      </c>
      <c r="GE44" s="422" t="str">
        <f t="shared" si="233"/>
        <v/>
      </c>
      <c r="GF44" s="422" t="str">
        <f t="shared" si="234"/>
        <v/>
      </c>
      <c r="GG44" s="422" t="str">
        <f t="shared" si="235"/>
        <v/>
      </c>
      <c r="GH44" s="422" t="str">
        <f t="shared" si="236"/>
        <v/>
      </c>
      <c r="GI44" s="422" t="str">
        <f t="shared" si="237"/>
        <v/>
      </c>
      <c r="GJ44" s="422" t="str">
        <f t="shared" si="238"/>
        <v/>
      </c>
      <c r="GK44" s="422" t="str">
        <f t="shared" si="239"/>
        <v/>
      </c>
      <c r="GL44" s="422" t="str">
        <f t="shared" si="240"/>
        <v/>
      </c>
      <c r="GM44" s="422" t="str">
        <f t="shared" si="241"/>
        <v/>
      </c>
      <c r="GN44" s="422" t="str">
        <f t="shared" si="242"/>
        <v/>
      </c>
      <c r="GO44" s="422" t="str">
        <f t="shared" si="243"/>
        <v/>
      </c>
      <c r="GP44" s="422" t="str">
        <f t="shared" si="244"/>
        <v/>
      </c>
      <c r="GQ44" s="422" t="str">
        <f t="shared" si="245"/>
        <v/>
      </c>
      <c r="GR44" s="422" t="str">
        <f t="shared" si="246"/>
        <v/>
      </c>
      <c r="GS44" s="422" t="str">
        <f t="shared" si="247"/>
        <v/>
      </c>
      <c r="GT44" s="143" t="str">
        <f t="shared" si="248"/>
        <v/>
      </c>
      <c r="GU44" s="143" t="str">
        <f t="shared" si="249"/>
        <v/>
      </c>
      <c r="GV44" s="143" t="str">
        <f t="shared" si="250"/>
        <v/>
      </c>
      <c r="GW44" s="143" t="str">
        <f t="shared" si="251"/>
        <v/>
      </c>
      <c r="GX44" s="143" t="str">
        <f t="shared" si="252"/>
        <v/>
      </c>
      <c r="GY44" s="143" t="str">
        <f t="shared" si="253"/>
        <v/>
      </c>
      <c r="GZ44" s="353">
        <f t="shared" si="254"/>
        <v>0</v>
      </c>
      <c r="HA44" s="353">
        <f t="shared" si="255"/>
        <v>0</v>
      </c>
      <c r="HB44" s="353">
        <f t="shared" si="256"/>
        <v>32</v>
      </c>
      <c r="HC44" s="353">
        <f t="shared" si="257"/>
        <v>0</v>
      </c>
      <c r="HD44" s="426" t="str">
        <f t="shared" si="137"/>
        <v/>
      </c>
      <c r="HE44" s="362" t="str">
        <f t="shared" si="258"/>
        <v/>
      </c>
      <c r="HF44" s="362" t="str">
        <f t="shared" si="259"/>
        <v/>
      </c>
      <c r="HG44" s="363" t="str">
        <f t="shared" si="260"/>
        <v/>
      </c>
      <c r="HH44" s="399" t="str">
        <f t="shared" si="261"/>
        <v/>
      </c>
      <c r="HI44" s="400" t="str">
        <f t="shared" si="142"/>
        <v/>
      </c>
      <c r="HJ44" s="136" t="str">
        <f t="shared" si="143"/>
        <v/>
      </c>
      <c r="HK44" s="358" t="str">
        <f>details!EP44</f>
        <v/>
      </c>
      <c r="HL44" s="227" t="str">
        <f>details!EQ44</f>
        <v/>
      </c>
      <c r="HM44" s="406" t="str">
        <f t="shared" si="262"/>
        <v/>
      </c>
      <c r="HN44" s="233" t="str">
        <f>IF(details!CP44="","",details!CP44)</f>
        <v/>
      </c>
    </row>
    <row r="45" spans="1:222" s="20" customFormat="1" ht="14" customHeight="1">
      <c r="A45" s="231">
        <f>IF(details!A45="","",details!A45)</f>
        <v>39</v>
      </c>
      <c r="B45" s="425" t="str">
        <f>IF(details!B45="","",details!B45)</f>
        <v/>
      </c>
      <c r="C45" s="425" t="str">
        <f>IF(details!C45="","",details!C45)</f>
        <v/>
      </c>
      <c r="D45" s="136" t="str">
        <f>IF(details!D45="","",details!D45)</f>
        <v/>
      </c>
      <c r="E45" s="136" t="str">
        <f>IF(details!E45="","",details!E45)</f>
        <v/>
      </c>
      <c r="F45" s="425" t="str">
        <f>IF(details!F45="","",details!F45)</f>
        <v/>
      </c>
      <c r="G45" s="698" t="str">
        <f>IF(details!G45="","",details!G45)</f>
        <v/>
      </c>
      <c r="H45" s="698" t="str">
        <f>IF(details!H45="","",details!H45)</f>
        <v/>
      </c>
      <c r="I45" s="220" t="str">
        <f>IF(details!CQ45="","",details!CQ45)</f>
        <v/>
      </c>
      <c r="J45" s="137" t="str">
        <f>IF(details!J45="","",details!J45)</f>
        <v/>
      </c>
      <c r="K45" s="137" t="str">
        <f>IF(details!K45="","",details!K45)</f>
        <v/>
      </c>
      <c r="L45" s="137" t="str">
        <f>IF(details!L45="","",details!L45)</f>
        <v/>
      </c>
      <c r="M45" s="425" t="str">
        <f>IF(details!R45="","",details!R45)</f>
        <v/>
      </c>
      <c r="N45" s="425" t="str">
        <f>IF(details!S45="","",details!S45)</f>
        <v/>
      </c>
      <c r="O45" s="425" t="str">
        <f t="shared" si="151"/>
        <v/>
      </c>
      <c r="P45" s="425" t="str">
        <f>IF(details!T45="","",details!T45)</f>
        <v/>
      </c>
      <c r="Q45" s="425" t="str">
        <f>IF(details!U45="","",details!U45)</f>
        <v/>
      </c>
      <c r="R45" s="425" t="str">
        <f t="shared" si="152"/>
        <v/>
      </c>
      <c r="S45" s="425" t="str">
        <f>IF(details!V45="","",details!V45)</f>
        <v/>
      </c>
      <c r="T45" s="425" t="str">
        <f>IF(details!W45="","",details!W45)</f>
        <v/>
      </c>
      <c r="U45" s="425" t="str">
        <f t="shared" si="153"/>
        <v/>
      </c>
      <c r="V45" s="138" t="str">
        <f t="shared" si="154"/>
        <v/>
      </c>
      <c r="W45" s="425" t="str">
        <f>IF(details!X45="","",details!X45)</f>
        <v/>
      </c>
      <c r="X45" s="425" t="str">
        <f>IF(details!Y45="","",details!Y45)</f>
        <v/>
      </c>
      <c r="Y45" s="138" t="str">
        <f t="shared" si="155"/>
        <v/>
      </c>
      <c r="Z45" s="139" t="str">
        <f t="shared" si="28"/>
        <v/>
      </c>
      <c r="AA45" s="425" t="str">
        <f>IF(details!Z45="","",details!Z45)</f>
        <v/>
      </c>
      <c r="AB45" s="425" t="str">
        <f>IF(details!AA45="","",details!AA45)</f>
        <v/>
      </c>
      <c r="AC45" s="428" t="str">
        <f t="shared" si="156"/>
        <v/>
      </c>
      <c r="AD45" s="136" t="str">
        <f t="shared" si="157"/>
        <v/>
      </c>
      <c r="AE45" s="140" t="str">
        <f t="shared" si="158"/>
        <v/>
      </c>
      <c r="AF45" s="429" t="str">
        <f t="shared" si="159"/>
        <v/>
      </c>
      <c r="AG45" s="141" t="str">
        <f t="shared" si="0"/>
        <v/>
      </c>
      <c r="AH45" s="141">
        <f t="shared" si="160"/>
        <v>0</v>
      </c>
      <c r="AI45" s="425" t="str">
        <f>IF(details!AB45="","",details!AB45)</f>
        <v/>
      </c>
      <c r="AJ45" s="425" t="str">
        <f>IF(details!AC45="","",details!AC45)</f>
        <v/>
      </c>
      <c r="AK45" s="425" t="str">
        <f t="shared" si="161"/>
        <v/>
      </c>
      <c r="AL45" s="425" t="str">
        <f>IF(details!AD45="","",details!AD45)</f>
        <v/>
      </c>
      <c r="AM45" s="425" t="str">
        <f>IF(details!AE45="","",details!AE45)</f>
        <v/>
      </c>
      <c r="AN45" s="425" t="str">
        <f t="shared" si="162"/>
        <v/>
      </c>
      <c r="AO45" s="425" t="str">
        <f>IF(details!AF45="","",details!AF45)</f>
        <v/>
      </c>
      <c r="AP45" s="425" t="str">
        <f>IF(details!AG45="","",details!AG45)</f>
        <v/>
      </c>
      <c r="AQ45" s="425" t="str">
        <f t="shared" si="163"/>
        <v/>
      </c>
      <c r="AR45" s="138" t="str">
        <f t="shared" si="164"/>
        <v/>
      </c>
      <c r="AS45" s="425" t="str">
        <f>IF(details!AH45="","",details!AH45)</f>
        <v/>
      </c>
      <c r="AT45" s="425" t="str">
        <f>IF(details!AI45="","",details!AI45)</f>
        <v/>
      </c>
      <c r="AU45" s="138" t="str">
        <f t="shared" si="165"/>
        <v/>
      </c>
      <c r="AV45" s="139" t="str">
        <f t="shared" si="39"/>
        <v/>
      </c>
      <c r="AW45" s="425" t="str">
        <f>IF(details!AJ45="","",details!AJ45)</f>
        <v/>
      </c>
      <c r="AX45" s="425" t="str">
        <f>IF(details!AK45="","",details!AK45)</f>
        <v/>
      </c>
      <c r="AY45" s="428" t="str">
        <f t="shared" si="166"/>
        <v/>
      </c>
      <c r="AZ45" s="136" t="str">
        <f t="shared" si="167"/>
        <v/>
      </c>
      <c r="BA45" s="140" t="str">
        <f t="shared" si="168"/>
        <v/>
      </c>
      <c r="BB45" s="429" t="str">
        <f t="shared" si="169"/>
        <v/>
      </c>
      <c r="BC45" s="141" t="str">
        <f t="shared" si="1"/>
        <v/>
      </c>
      <c r="BD45" s="141">
        <f t="shared" si="170"/>
        <v>0</v>
      </c>
      <c r="BE45" s="123" t="str">
        <f>IF(D45="","",details!AL45)</f>
        <v/>
      </c>
      <c r="BF45" s="425" t="str">
        <f>IF(details!AM45="","",details!AM45)</f>
        <v/>
      </c>
      <c r="BG45" s="425" t="str">
        <f>IF(details!AN45="","",details!AN45)</f>
        <v/>
      </c>
      <c r="BH45" s="425" t="str">
        <f t="shared" si="171"/>
        <v/>
      </c>
      <c r="BI45" s="425" t="str">
        <f>IF(details!AO45="","",details!AO45)</f>
        <v/>
      </c>
      <c r="BJ45" s="425" t="str">
        <f>IF(details!AP45="","",details!AP45)</f>
        <v/>
      </c>
      <c r="BK45" s="425" t="str">
        <f t="shared" si="172"/>
        <v/>
      </c>
      <c r="BL45" s="425" t="str">
        <f>IF(details!AQ45="","",details!AQ45)</f>
        <v/>
      </c>
      <c r="BM45" s="425" t="str">
        <f>IF(details!AR45="","",details!AR45)</f>
        <v/>
      </c>
      <c r="BN45" s="425" t="str">
        <f t="shared" si="173"/>
        <v/>
      </c>
      <c r="BO45" s="138" t="str">
        <f t="shared" si="174"/>
        <v/>
      </c>
      <c r="BP45" s="425" t="str">
        <f>IF(details!AS45="","",details!AS45)</f>
        <v/>
      </c>
      <c r="BQ45" s="425" t="str">
        <f>IF(details!AT45="","",details!AT45)</f>
        <v/>
      </c>
      <c r="BR45" s="138" t="str">
        <f t="shared" si="175"/>
        <v/>
      </c>
      <c r="BS45" s="139" t="str">
        <f t="shared" si="50"/>
        <v/>
      </c>
      <c r="BT45" s="425" t="str">
        <f>IF(details!AU45="","",details!AU45)</f>
        <v/>
      </c>
      <c r="BU45" s="425" t="str">
        <f>IF(details!AV45="","",details!AV45)</f>
        <v/>
      </c>
      <c r="BV45" s="428" t="str">
        <f t="shared" si="176"/>
        <v/>
      </c>
      <c r="BW45" s="136" t="str">
        <f t="shared" si="177"/>
        <v/>
      </c>
      <c r="BX45" s="140" t="str">
        <f t="shared" si="178"/>
        <v/>
      </c>
      <c r="BY45" s="429" t="str">
        <f t="shared" si="179"/>
        <v/>
      </c>
      <c r="BZ45" s="141" t="str">
        <f t="shared" si="2"/>
        <v/>
      </c>
      <c r="CA45" s="141">
        <f t="shared" si="180"/>
        <v>0</v>
      </c>
      <c r="CB45" s="425" t="str">
        <f>IF(details!AW45="","",details!AW45)</f>
        <v/>
      </c>
      <c r="CC45" s="425" t="str">
        <f>IF(details!AX45="","",details!AX45)</f>
        <v/>
      </c>
      <c r="CD45" s="425" t="str">
        <f t="shared" si="181"/>
        <v/>
      </c>
      <c r="CE45" s="425" t="str">
        <f>IF(details!AY45="","",details!AY45)</f>
        <v/>
      </c>
      <c r="CF45" s="425" t="str">
        <f>IF(details!AZ45="","",details!AZ45)</f>
        <v/>
      </c>
      <c r="CG45" s="425" t="str">
        <f t="shared" si="182"/>
        <v/>
      </c>
      <c r="CH45" s="425" t="str">
        <f>IF(details!BA45="","",details!BA45)</f>
        <v/>
      </c>
      <c r="CI45" s="425" t="str">
        <f>IF(details!BB45="","",details!BB45)</f>
        <v/>
      </c>
      <c r="CJ45" s="425" t="str">
        <f t="shared" si="183"/>
        <v/>
      </c>
      <c r="CK45" s="138" t="str">
        <f t="shared" si="184"/>
        <v/>
      </c>
      <c r="CL45" s="425" t="str">
        <f>IF(details!BC45="","",details!BC45)</f>
        <v/>
      </c>
      <c r="CM45" s="425" t="str">
        <f>IF(details!BD45="","",details!BD45)</f>
        <v/>
      </c>
      <c r="CN45" s="138" t="str">
        <f t="shared" si="185"/>
        <v/>
      </c>
      <c r="CO45" s="139" t="str">
        <f t="shared" si="61"/>
        <v/>
      </c>
      <c r="CP45" s="425" t="str">
        <f>IF(details!BE45="","",details!BE45)</f>
        <v/>
      </c>
      <c r="CQ45" s="425" t="str">
        <f>IF(details!BF45="","",details!BF45)</f>
        <v/>
      </c>
      <c r="CR45" s="428" t="str">
        <f t="shared" si="186"/>
        <v/>
      </c>
      <c r="CS45" s="136" t="str">
        <f t="shared" si="187"/>
        <v/>
      </c>
      <c r="CT45" s="140" t="str">
        <f t="shared" si="188"/>
        <v/>
      </c>
      <c r="CU45" s="429" t="str">
        <f t="shared" si="189"/>
        <v/>
      </c>
      <c r="CV45" s="141" t="str">
        <f t="shared" si="3"/>
        <v/>
      </c>
      <c r="CW45" s="141">
        <f t="shared" si="190"/>
        <v>0</v>
      </c>
      <c r="CX45" s="425" t="str">
        <f>IF(details!BG45="","",details!BG45)</f>
        <v/>
      </c>
      <c r="CY45" s="425" t="str">
        <f>IF(details!BH45="","",details!BH45)</f>
        <v/>
      </c>
      <c r="CZ45" s="425" t="str">
        <f t="shared" si="191"/>
        <v/>
      </c>
      <c r="DA45" s="425" t="str">
        <f>IF(details!BI45="","",details!BI45)</f>
        <v/>
      </c>
      <c r="DB45" s="425" t="str">
        <f>IF(details!BJ45="","",details!BJ45)</f>
        <v/>
      </c>
      <c r="DC45" s="425" t="str">
        <f t="shared" si="192"/>
        <v/>
      </c>
      <c r="DD45" s="425" t="str">
        <f>IF(details!BK45="","",details!BK45)</f>
        <v/>
      </c>
      <c r="DE45" s="425" t="str">
        <f>IF(details!BL45="","",details!BL45)</f>
        <v/>
      </c>
      <c r="DF45" s="425" t="str">
        <f t="shared" si="193"/>
        <v/>
      </c>
      <c r="DG45" s="138" t="str">
        <f t="shared" si="194"/>
        <v/>
      </c>
      <c r="DH45" s="425" t="str">
        <f>IF(details!BM45="","",details!BM45)</f>
        <v/>
      </c>
      <c r="DI45" s="425" t="str">
        <f>IF(details!BN45="","",details!BN45)</f>
        <v/>
      </c>
      <c r="DJ45" s="138" t="str">
        <f t="shared" si="195"/>
        <v/>
      </c>
      <c r="DK45" s="139" t="str">
        <f t="shared" si="72"/>
        <v/>
      </c>
      <c r="DL45" s="425" t="str">
        <f>IF(details!BO45="","",details!BO45)</f>
        <v/>
      </c>
      <c r="DM45" s="425" t="str">
        <f>IF(details!BP45="","",details!BP45)</f>
        <v/>
      </c>
      <c r="DN45" s="428" t="str">
        <f t="shared" si="196"/>
        <v/>
      </c>
      <c r="DO45" s="136" t="str">
        <f t="shared" si="197"/>
        <v/>
      </c>
      <c r="DP45" s="140" t="str">
        <f t="shared" si="198"/>
        <v/>
      </c>
      <c r="DQ45" s="429" t="str">
        <f t="shared" si="199"/>
        <v/>
      </c>
      <c r="DR45" s="141" t="str">
        <f t="shared" si="4"/>
        <v/>
      </c>
      <c r="DS45" s="141">
        <f t="shared" si="200"/>
        <v>0</v>
      </c>
      <c r="DT45" s="425" t="str">
        <f>IF(details!BQ45="","",details!BQ45)</f>
        <v/>
      </c>
      <c r="DU45" s="425" t="str">
        <f>IF(details!BR45="","",details!BR45)</f>
        <v/>
      </c>
      <c r="DV45" s="425" t="str">
        <f t="shared" si="201"/>
        <v/>
      </c>
      <c r="DW45" s="425" t="str">
        <f>IF(details!BS45="","",details!BS45)</f>
        <v/>
      </c>
      <c r="DX45" s="425" t="str">
        <f>IF(details!BT45="","",details!BT45)</f>
        <v/>
      </c>
      <c r="DY45" s="425" t="str">
        <f t="shared" si="202"/>
        <v/>
      </c>
      <c r="DZ45" s="425" t="str">
        <f>IF(details!BU45="","",details!BU45)</f>
        <v/>
      </c>
      <c r="EA45" s="425" t="str">
        <f>IF(details!BV45="","",details!BV45)</f>
        <v/>
      </c>
      <c r="EB45" s="425" t="str">
        <f t="shared" si="203"/>
        <v/>
      </c>
      <c r="EC45" s="138" t="str">
        <f t="shared" si="204"/>
        <v/>
      </c>
      <c r="ED45" s="425" t="str">
        <f>IF(details!BW45="","",details!BW45)</f>
        <v/>
      </c>
      <c r="EE45" s="425" t="str">
        <f>IF(details!BX45="","",details!BX45)</f>
        <v/>
      </c>
      <c r="EF45" s="138" t="str">
        <f t="shared" si="205"/>
        <v/>
      </c>
      <c r="EG45" s="139" t="str">
        <f t="shared" si="83"/>
        <v/>
      </c>
      <c r="EH45" s="425" t="str">
        <f>IF(details!BY45="","",details!BY45)</f>
        <v/>
      </c>
      <c r="EI45" s="425" t="str">
        <f>IF(details!BZ45="","",details!BZ45)</f>
        <v/>
      </c>
      <c r="EJ45" s="428" t="str">
        <f t="shared" si="206"/>
        <v/>
      </c>
      <c r="EK45" s="136" t="str">
        <f t="shared" si="207"/>
        <v/>
      </c>
      <c r="EL45" s="140" t="str">
        <f t="shared" si="208"/>
        <v/>
      </c>
      <c r="EM45" s="429" t="str">
        <f t="shared" si="209"/>
        <v/>
      </c>
      <c r="EN45" s="141" t="str">
        <f t="shared" si="5"/>
        <v/>
      </c>
      <c r="EO45" s="141">
        <f t="shared" si="210"/>
        <v>0</v>
      </c>
      <c r="EP45" s="425" t="str">
        <f>IF(details!CA45="","",details!CA45)</f>
        <v/>
      </c>
      <c r="EQ45" s="425" t="str">
        <f>IF(details!CB45="","",details!CB45)</f>
        <v/>
      </c>
      <c r="ER45" s="425" t="str">
        <f>IF(details!CC45="","",details!CC45)</f>
        <v/>
      </c>
      <c r="ES45" s="425" t="str">
        <f>IF(details!CD45="","",details!CD45)</f>
        <v/>
      </c>
      <c r="ET45" s="425" t="str">
        <f>IF(details!CE45="","",details!CE45)</f>
        <v/>
      </c>
      <c r="EU45" s="429" t="str">
        <f t="shared" si="211"/>
        <v/>
      </c>
      <c r="EV45" s="429" t="str">
        <f t="shared" si="212"/>
        <v/>
      </c>
      <c r="EW45" s="429" t="str">
        <f t="shared" si="213"/>
        <v/>
      </c>
      <c r="EX45" s="141" t="str">
        <f t="shared" si="7"/>
        <v/>
      </c>
      <c r="EY45" s="141">
        <f t="shared" si="214"/>
        <v>0</v>
      </c>
      <c r="EZ45" s="425" t="str">
        <f>IF(details!CF45="","",details!CF45)</f>
        <v/>
      </c>
      <c r="FA45" s="425" t="str">
        <f>IF(details!CG45="","",details!CG45)</f>
        <v/>
      </c>
      <c r="FB45" s="425" t="str">
        <f>IF(details!CH45="","",details!CH45)</f>
        <v/>
      </c>
      <c r="FC45" s="425" t="str">
        <f>IF(details!CI45="","",details!CI45)</f>
        <v/>
      </c>
      <c r="FD45" s="425" t="str">
        <f>IF(details!CJ45="","",details!CJ45)</f>
        <v/>
      </c>
      <c r="FE45" s="429" t="str">
        <f t="shared" si="215"/>
        <v/>
      </c>
      <c r="FF45" s="429" t="str">
        <f t="shared" si="216"/>
        <v/>
      </c>
      <c r="FG45" s="429" t="str">
        <f t="shared" si="217"/>
        <v/>
      </c>
      <c r="FH45" s="141" t="str">
        <f t="shared" si="10"/>
        <v/>
      </c>
      <c r="FI45" s="141">
        <f t="shared" si="218"/>
        <v>0</v>
      </c>
      <c r="FJ45" s="425" t="str">
        <f>IF(details!CK45="","",details!CK45)</f>
        <v/>
      </c>
      <c r="FK45" s="425" t="str">
        <f>IF(details!CL45="","",details!CL45)</f>
        <v/>
      </c>
      <c r="FL45" s="425" t="str">
        <f>IF(details!CM45="","",details!CM45)</f>
        <v/>
      </c>
      <c r="FM45" s="425" t="str">
        <f>IF(details!CN45="","",details!CN45)</f>
        <v/>
      </c>
      <c r="FN45" s="425" t="str">
        <f>IF(details!CO45="","",details!CO45)</f>
        <v/>
      </c>
      <c r="FO45" s="429" t="str">
        <f t="shared" si="219"/>
        <v/>
      </c>
      <c r="FP45" s="429" t="str">
        <f t="shared" si="220"/>
        <v/>
      </c>
      <c r="FQ45" s="429" t="str">
        <f t="shared" si="221"/>
        <v/>
      </c>
      <c r="FR45" s="141" t="str">
        <f t="shared" si="13"/>
        <v/>
      </c>
      <c r="FS45" s="354">
        <f t="shared" si="222"/>
        <v>0</v>
      </c>
      <c r="FT45" s="361" t="str">
        <f t="shared" si="223"/>
        <v/>
      </c>
      <c r="FU45" s="422" t="str">
        <f t="shared" si="224"/>
        <v/>
      </c>
      <c r="FV45" s="422" t="str">
        <f t="shared" si="225"/>
        <v/>
      </c>
      <c r="FW45" s="422" t="str">
        <f t="shared" si="226"/>
        <v/>
      </c>
      <c r="FX45" s="422" t="str">
        <f t="shared" si="227"/>
        <v/>
      </c>
      <c r="FY45" s="422" t="str">
        <f t="shared" si="228"/>
        <v/>
      </c>
      <c r="FZ45" s="422" t="str">
        <f t="shared" si="229"/>
        <v/>
      </c>
      <c r="GA45" s="142" t="str">
        <f t="shared" si="230"/>
        <v/>
      </c>
      <c r="GB45" s="142" t="str">
        <f t="shared" si="231"/>
        <v/>
      </c>
      <c r="GC45" s="422" t="str">
        <f t="shared" si="110"/>
        <v/>
      </c>
      <c r="GD45" s="422" t="str">
        <f t="shared" si="232"/>
        <v/>
      </c>
      <c r="GE45" s="422" t="str">
        <f t="shared" si="233"/>
        <v/>
      </c>
      <c r="GF45" s="422" t="str">
        <f t="shared" si="234"/>
        <v/>
      </c>
      <c r="GG45" s="422" t="str">
        <f t="shared" si="235"/>
        <v/>
      </c>
      <c r="GH45" s="422" t="str">
        <f t="shared" si="236"/>
        <v/>
      </c>
      <c r="GI45" s="422" t="str">
        <f t="shared" si="237"/>
        <v/>
      </c>
      <c r="GJ45" s="422" t="str">
        <f t="shared" si="238"/>
        <v/>
      </c>
      <c r="GK45" s="422" t="str">
        <f t="shared" si="239"/>
        <v/>
      </c>
      <c r="GL45" s="422" t="str">
        <f t="shared" si="240"/>
        <v/>
      </c>
      <c r="GM45" s="422" t="str">
        <f t="shared" si="241"/>
        <v/>
      </c>
      <c r="GN45" s="422" t="str">
        <f t="shared" si="242"/>
        <v/>
      </c>
      <c r="GO45" s="422" t="str">
        <f t="shared" si="243"/>
        <v/>
      </c>
      <c r="GP45" s="422" t="str">
        <f t="shared" si="244"/>
        <v/>
      </c>
      <c r="GQ45" s="422" t="str">
        <f t="shared" si="245"/>
        <v/>
      </c>
      <c r="GR45" s="422" t="str">
        <f t="shared" si="246"/>
        <v/>
      </c>
      <c r="GS45" s="422" t="str">
        <f t="shared" si="247"/>
        <v/>
      </c>
      <c r="GT45" s="143" t="str">
        <f t="shared" si="248"/>
        <v/>
      </c>
      <c r="GU45" s="143" t="str">
        <f t="shared" si="249"/>
        <v/>
      </c>
      <c r="GV45" s="143" t="str">
        <f t="shared" si="250"/>
        <v/>
      </c>
      <c r="GW45" s="143" t="str">
        <f t="shared" si="251"/>
        <v/>
      </c>
      <c r="GX45" s="143" t="str">
        <f t="shared" si="252"/>
        <v/>
      </c>
      <c r="GY45" s="143" t="str">
        <f t="shared" si="253"/>
        <v/>
      </c>
      <c r="GZ45" s="353">
        <f t="shared" si="254"/>
        <v>0</v>
      </c>
      <c r="HA45" s="353">
        <f t="shared" si="255"/>
        <v>0</v>
      </c>
      <c r="HB45" s="353">
        <f t="shared" si="256"/>
        <v>32</v>
      </c>
      <c r="HC45" s="353">
        <f t="shared" si="257"/>
        <v>0</v>
      </c>
      <c r="HD45" s="426" t="str">
        <f t="shared" si="137"/>
        <v/>
      </c>
      <c r="HE45" s="362" t="str">
        <f t="shared" si="258"/>
        <v/>
      </c>
      <c r="HF45" s="362" t="str">
        <f t="shared" si="259"/>
        <v/>
      </c>
      <c r="HG45" s="363" t="str">
        <f t="shared" si="260"/>
        <v/>
      </c>
      <c r="HH45" s="399" t="str">
        <f t="shared" si="261"/>
        <v/>
      </c>
      <c r="HI45" s="400" t="str">
        <f t="shared" si="142"/>
        <v/>
      </c>
      <c r="HJ45" s="136" t="str">
        <f t="shared" si="143"/>
        <v/>
      </c>
      <c r="HK45" s="358" t="str">
        <f>details!EP45</f>
        <v/>
      </c>
      <c r="HL45" s="227" t="str">
        <f>details!EQ45</f>
        <v/>
      </c>
      <c r="HM45" s="406" t="str">
        <f t="shared" si="262"/>
        <v/>
      </c>
      <c r="HN45" s="233" t="str">
        <f>IF(details!CP45="","",details!CP45)</f>
        <v/>
      </c>
    </row>
    <row r="46" spans="1:222" s="20" customFormat="1" ht="14" customHeight="1">
      <c r="A46" s="231">
        <f>IF(details!A46="","",details!A46)</f>
        <v>40</v>
      </c>
      <c r="B46" s="425" t="str">
        <f>IF(details!B46="","",details!B46)</f>
        <v/>
      </c>
      <c r="C46" s="425" t="str">
        <f>IF(details!C46="","",details!C46)</f>
        <v/>
      </c>
      <c r="D46" s="136" t="str">
        <f>IF(details!D46="","",details!D46)</f>
        <v/>
      </c>
      <c r="E46" s="136" t="str">
        <f>IF(details!E46="","",details!E46)</f>
        <v/>
      </c>
      <c r="F46" s="425" t="str">
        <f>IF(details!F46="","",details!F46)</f>
        <v/>
      </c>
      <c r="G46" s="698" t="str">
        <f>IF(details!G46="","",details!G46)</f>
        <v/>
      </c>
      <c r="H46" s="698" t="str">
        <f>IF(details!H46="","",details!H46)</f>
        <v/>
      </c>
      <c r="I46" s="220" t="str">
        <f>IF(details!CQ46="","",details!CQ46)</f>
        <v/>
      </c>
      <c r="J46" s="137" t="str">
        <f>IF(details!J46="","",details!J46)</f>
        <v/>
      </c>
      <c r="K46" s="137" t="str">
        <f>IF(details!K46="","",details!K46)</f>
        <v/>
      </c>
      <c r="L46" s="137" t="str">
        <f>IF(details!L46="","",details!L46)</f>
        <v/>
      </c>
      <c r="M46" s="425" t="str">
        <f>IF(details!R46="","",details!R46)</f>
        <v/>
      </c>
      <c r="N46" s="425" t="str">
        <f>IF(details!S46="","",details!S46)</f>
        <v/>
      </c>
      <c r="O46" s="425" t="str">
        <f t="shared" si="151"/>
        <v/>
      </c>
      <c r="P46" s="425" t="str">
        <f>IF(details!T46="","",details!T46)</f>
        <v/>
      </c>
      <c r="Q46" s="425" t="str">
        <f>IF(details!U46="","",details!U46)</f>
        <v/>
      </c>
      <c r="R46" s="425" t="str">
        <f t="shared" si="152"/>
        <v/>
      </c>
      <c r="S46" s="425" t="str">
        <f>IF(details!V46="","",details!V46)</f>
        <v/>
      </c>
      <c r="T46" s="425" t="str">
        <f>IF(details!W46="","",details!W46)</f>
        <v/>
      </c>
      <c r="U46" s="425" t="str">
        <f t="shared" si="153"/>
        <v/>
      </c>
      <c r="V46" s="138" t="str">
        <f t="shared" si="154"/>
        <v/>
      </c>
      <c r="W46" s="425" t="str">
        <f>IF(details!X46="","",details!X46)</f>
        <v/>
      </c>
      <c r="X46" s="425" t="str">
        <f>IF(details!Y46="","",details!Y46)</f>
        <v/>
      </c>
      <c r="Y46" s="138" t="str">
        <f t="shared" si="155"/>
        <v/>
      </c>
      <c r="Z46" s="139" t="str">
        <f t="shared" si="28"/>
        <v/>
      </c>
      <c r="AA46" s="425" t="str">
        <f>IF(details!Z46="","",details!Z46)</f>
        <v/>
      </c>
      <c r="AB46" s="425" t="str">
        <f>IF(details!AA46="","",details!AA46)</f>
        <v/>
      </c>
      <c r="AC46" s="428" t="str">
        <f t="shared" si="156"/>
        <v/>
      </c>
      <c r="AD46" s="136" t="str">
        <f t="shared" si="157"/>
        <v/>
      </c>
      <c r="AE46" s="140" t="str">
        <f t="shared" si="158"/>
        <v/>
      </c>
      <c r="AF46" s="429" t="str">
        <f t="shared" si="159"/>
        <v/>
      </c>
      <c r="AG46" s="141" t="str">
        <f t="shared" si="0"/>
        <v/>
      </c>
      <c r="AH46" s="141">
        <f t="shared" si="160"/>
        <v>0</v>
      </c>
      <c r="AI46" s="425" t="str">
        <f>IF(details!AB46="","",details!AB46)</f>
        <v/>
      </c>
      <c r="AJ46" s="425" t="str">
        <f>IF(details!AC46="","",details!AC46)</f>
        <v/>
      </c>
      <c r="AK46" s="425" t="str">
        <f t="shared" si="161"/>
        <v/>
      </c>
      <c r="AL46" s="425" t="str">
        <f>IF(details!AD46="","",details!AD46)</f>
        <v/>
      </c>
      <c r="AM46" s="425" t="str">
        <f>IF(details!AE46="","",details!AE46)</f>
        <v/>
      </c>
      <c r="AN46" s="425" t="str">
        <f t="shared" si="162"/>
        <v/>
      </c>
      <c r="AO46" s="425" t="str">
        <f>IF(details!AF46="","",details!AF46)</f>
        <v/>
      </c>
      <c r="AP46" s="425" t="str">
        <f>IF(details!AG46="","",details!AG46)</f>
        <v/>
      </c>
      <c r="AQ46" s="425" t="str">
        <f t="shared" si="163"/>
        <v/>
      </c>
      <c r="AR46" s="138" t="str">
        <f t="shared" si="164"/>
        <v/>
      </c>
      <c r="AS46" s="425" t="str">
        <f>IF(details!AH46="","",details!AH46)</f>
        <v/>
      </c>
      <c r="AT46" s="425" t="str">
        <f>IF(details!AI46="","",details!AI46)</f>
        <v/>
      </c>
      <c r="AU46" s="138" t="str">
        <f t="shared" si="165"/>
        <v/>
      </c>
      <c r="AV46" s="139" t="str">
        <f t="shared" si="39"/>
        <v/>
      </c>
      <c r="AW46" s="425" t="str">
        <f>IF(details!AJ46="","",details!AJ46)</f>
        <v/>
      </c>
      <c r="AX46" s="425" t="str">
        <f>IF(details!AK46="","",details!AK46)</f>
        <v/>
      </c>
      <c r="AY46" s="428" t="str">
        <f t="shared" si="166"/>
        <v/>
      </c>
      <c r="AZ46" s="136" t="str">
        <f t="shared" si="167"/>
        <v/>
      </c>
      <c r="BA46" s="140" t="str">
        <f t="shared" si="168"/>
        <v/>
      </c>
      <c r="BB46" s="429" t="str">
        <f t="shared" si="169"/>
        <v/>
      </c>
      <c r="BC46" s="141" t="str">
        <f t="shared" si="1"/>
        <v/>
      </c>
      <c r="BD46" s="141">
        <f t="shared" si="170"/>
        <v>0</v>
      </c>
      <c r="BE46" s="123" t="str">
        <f>IF(D46="","",details!AL46)</f>
        <v/>
      </c>
      <c r="BF46" s="425" t="str">
        <f>IF(details!AM46="","",details!AM46)</f>
        <v/>
      </c>
      <c r="BG46" s="425" t="str">
        <f>IF(details!AN46="","",details!AN46)</f>
        <v/>
      </c>
      <c r="BH46" s="425" t="str">
        <f t="shared" si="171"/>
        <v/>
      </c>
      <c r="BI46" s="425" t="str">
        <f>IF(details!AO46="","",details!AO46)</f>
        <v/>
      </c>
      <c r="BJ46" s="425" t="str">
        <f>IF(details!AP46="","",details!AP46)</f>
        <v/>
      </c>
      <c r="BK46" s="425" t="str">
        <f t="shared" si="172"/>
        <v/>
      </c>
      <c r="BL46" s="425" t="str">
        <f>IF(details!AQ46="","",details!AQ46)</f>
        <v/>
      </c>
      <c r="BM46" s="425" t="str">
        <f>IF(details!AR46="","",details!AR46)</f>
        <v/>
      </c>
      <c r="BN46" s="425" t="str">
        <f t="shared" si="173"/>
        <v/>
      </c>
      <c r="BO46" s="138" t="str">
        <f t="shared" si="174"/>
        <v/>
      </c>
      <c r="BP46" s="425" t="str">
        <f>IF(details!AS46="","",details!AS46)</f>
        <v/>
      </c>
      <c r="BQ46" s="425" t="str">
        <f>IF(details!AT46="","",details!AT46)</f>
        <v/>
      </c>
      <c r="BR46" s="138" t="str">
        <f t="shared" si="175"/>
        <v/>
      </c>
      <c r="BS46" s="139" t="str">
        <f t="shared" si="50"/>
        <v/>
      </c>
      <c r="BT46" s="425" t="str">
        <f>IF(details!AU46="","",details!AU46)</f>
        <v/>
      </c>
      <c r="BU46" s="425" t="str">
        <f>IF(details!AV46="","",details!AV46)</f>
        <v/>
      </c>
      <c r="BV46" s="428" t="str">
        <f t="shared" si="176"/>
        <v/>
      </c>
      <c r="BW46" s="136" t="str">
        <f t="shared" si="177"/>
        <v/>
      </c>
      <c r="BX46" s="140" t="str">
        <f t="shared" si="178"/>
        <v/>
      </c>
      <c r="BY46" s="429" t="str">
        <f t="shared" si="179"/>
        <v/>
      </c>
      <c r="BZ46" s="141" t="str">
        <f t="shared" si="2"/>
        <v/>
      </c>
      <c r="CA46" s="141">
        <f t="shared" si="180"/>
        <v>0</v>
      </c>
      <c r="CB46" s="425" t="str">
        <f>IF(details!AW46="","",details!AW46)</f>
        <v/>
      </c>
      <c r="CC46" s="425" t="str">
        <f>IF(details!AX46="","",details!AX46)</f>
        <v/>
      </c>
      <c r="CD46" s="425" t="str">
        <f t="shared" si="181"/>
        <v/>
      </c>
      <c r="CE46" s="425" t="str">
        <f>IF(details!AY46="","",details!AY46)</f>
        <v/>
      </c>
      <c r="CF46" s="425" t="str">
        <f>IF(details!AZ46="","",details!AZ46)</f>
        <v/>
      </c>
      <c r="CG46" s="425" t="str">
        <f t="shared" si="182"/>
        <v/>
      </c>
      <c r="CH46" s="425" t="str">
        <f>IF(details!BA46="","",details!BA46)</f>
        <v/>
      </c>
      <c r="CI46" s="425" t="str">
        <f>IF(details!BB46="","",details!BB46)</f>
        <v/>
      </c>
      <c r="CJ46" s="425" t="str">
        <f t="shared" si="183"/>
        <v/>
      </c>
      <c r="CK46" s="138" t="str">
        <f t="shared" si="184"/>
        <v/>
      </c>
      <c r="CL46" s="425" t="str">
        <f>IF(details!BC46="","",details!BC46)</f>
        <v/>
      </c>
      <c r="CM46" s="425" t="str">
        <f>IF(details!BD46="","",details!BD46)</f>
        <v/>
      </c>
      <c r="CN46" s="138" t="str">
        <f t="shared" si="185"/>
        <v/>
      </c>
      <c r="CO46" s="139" t="str">
        <f t="shared" si="61"/>
        <v/>
      </c>
      <c r="CP46" s="425" t="str">
        <f>IF(details!BE46="","",details!BE46)</f>
        <v/>
      </c>
      <c r="CQ46" s="425" t="str">
        <f>IF(details!BF46="","",details!BF46)</f>
        <v/>
      </c>
      <c r="CR46" s="428" t="str">
        <f t="shared" si="186"/>
        <v/>
      </c>
      <c r="CS46" s="136" t="str">
        <f t="shared" si="187"/>
        <v/>
      </c>
      <c r="CT46" s="140" t="str">
        <f t="shared" si="188"/>
        <v/>
      </c>
      <c r="CU46" s="429" t="str">
        <f t="shared" si="189"/>
        <v/>
      </c>
      <c r="CV46" s="141" t="str">
        <f t="shared" si="3"/>
        <v/>
      </c>
      <c r="CW46" s="141">
        <f t="shared" si="190"/>
        <v>0</v>
      </c>
      <c r="CX46" s="425" t="str">
        <f>IF(details!BG46="","",details!BG46)</f>
        <v/>
      </c>
      <c r="CY46" s="425" t="str">
        <f>IF(details!BH46="","",details!BH46)</f>
        <v/>
      </c>
      <c r="CZ46" s="425" t="str">
        <f t="shared" si="191"/>
        <v/>
      </c>
      <c r="DA46" s="425" t="str">
        <f>IF(details!BI46="","",details!BI46)</f>
        <v/>
      </c>
      <c r="DB46" s="425" t="str">
        <f>IF(details!BJ46="","",details!BJ46)</f>
        <v/>
      </c>
      <c r="DC46" s="425" t="str">
        <f t="shared" si="192"/>
        <v/>
      </c>
      <c r="DD46" s="425" t="str">
        <f>IF(details!BK46="","",details!BK46)</f>
        <v/>
      </c>
      <c r="DE46" s="425" t="str">
        <f>IF(details!BL46="","",details!BL46)</f>
        <v/>
      </c>
      <c r="DF46" s="425" t="str">
        <f t="shared" si="193"/>
        <v/>
      </c>
      <c r="DG46" s="138" t="str">
        <f t="shared" si="194"/>
        <v/>
      </c>
      <c r="DH46" s="425" t="str">
        <f>IF(details!BM46="","",details!BM46)</f>
        <v/>
      </c>
      <c r="DI46" s="425" t="str">
        <f>IF(details!BN46="","",details!BN46)</f>
        <v/>
      </c>
      <c r="DJ46" s="138" t="str">
        <f t="shared" si="195"/>
        <v/>
      </c>
      <c r="DK46" s="139" t="str">
        <f t="shared" si="72"/>
        <v/>
      </c>
      <c r="DL46" s="425" t="str">
        <f>IF(details!BO46="","",details!BO46)</f>
        <v/>
      </c>
      <c r="DM46" s="425" t="str">
        <f>IF(details!BP46="","",details!BP46)</f>
        <v/>
      </c>
      <c r="DN46" s="428" t="str">
        <f t="shared" si="196"/>
        <v/>
      </c>
      <c r="DO46" s="136" t="str">
        <f t="shared" si="197"/>
        <v/>
      </c>
      <c r="DP46" s="140" t="str">
        <f t="shared" si="198"/>
        <v/>
      </c>
      <c r="DQ46" s="429" t="str">
        <f t="shared" si="199"/>
        <v/>
      </c>
      <c r="DR46" s="141" t="str">
        <f t="shared" si="4"/>
        <v/>
      </c>
      <c r="DS46" s="141">
        <f t="shared" si="200"/>
        <v>0</v>
      </c>
      <c r="DT46" s="425" t="str">
        <f>IF(details!BQ46="","",details!BQ46)</f>
        <v/>
      </c>
      <c r="DU46" s="425" t="str">
        <f>IF(details!BR46="","",details!BR46)</f>
        <v/>
      </c>
      <c r="DV46" s="425" t="str">
        <f t="shared" si="201"/>
        <v/>
      </c>
      <c r="DW46" s="425" t="str">
        <f>IF(details!BS46="","",details!BS46)</f>
        <v/>
      </c>
      <c r="DX46" s="425" t="str">
        <f>IF(details!BT46="","",details!BT46)</f>
        <v/>
      </c>
      <c r="DY46" s="425" t="str">
        <f t="shared" si="202"/>
        <v/>
      </c>
      <c r="DZ46" s="425" t="str">
        <f>IF(details!BU46="","",details!BU46)</f>
        <v/>
      </c>
      <c r="EA46" s="425" t="str">
        <f>IF(details!BV46="","",details!BV46)</f>
        <v/>
      </c>
      <c r="EB46" s="425" t="str">
        <f t="shared" si="203"/>
        <v/>
      </c>
      <c r="EC46" s="138" t="str">
        <f t="shared" si="204"/>
        <v/>
      </c>
      <c r="ED46" s="425" t="str">
        <f>IF(details!BW46="","",details!BW46)</f>
        <v/>
      </c>
      <c r="EE46" s="425" t="str">
        <f>IF(details!BX46="","",details!BX46)</f>
        <v/>
      </c>
      <c r="EF46" s="138" t="str">
        <f t="shared" si="205"/>
        <v/>
      </c>
      <c r="EG46" s="139" t="str">
        <f t="shared" si="83"/>
        <v/>
      </c>
      <c r="EH46" s="425" t="str">
        <f>IF(details!BY46="","",details!BY46)</f>
        <v/>
      </c>
      <c r="EI46" s="425" t="str">
        <f>IF(details!BZ46="","",details!BZ46)</f>
        <v/>
      </c>
      <c r="EJ46" s="428" t="str">
        <f t="shared" si="206"/>
        <v/>
      </c>
      <c r="EK46" s="136" t="str">
        <f t="shared" si="207"/>
        <v/>
      </c>
      <c r="EL46" s="140" t="str">
        <f t="shared" si="208"/>
        <v/>
      </c>
      <c r="EM46" s="429" t="str">
        <f t="shared" si="209"/>
        <v/>
      </c>
      <c r="EN46" s="141" t="str">
        <f t="shared" si="5"/>
        <v/>
      </c>
      <c r="EO46" s="141">
        <f t="shared" si="210"/>
        <v>0</v>
      </c>
      <c r="EP46" s="425" t="str">
        <f>IF(details!CA46="","",details!CA46)</f>
        <v/>
      </c>
      <c r="EQ46" s="425" t="str">
        <f>IF(details!CB46="","",details!CB46)</f>
        <v/>
      </c>
      <c r="ER46" s="425" t="str">
        <f>IF(details!CC46="","",details!CC46)</f>
        <v/>
      </c>
      <c r="ES46" s="425" t="str">
        <f>IF(details!CD46="","",details!CD46)</f>
        <v/>
      </c>
      <c r="ET46" s="425" t="str">
        <f>IF(details!CE46="","",details!CE46)</f>
        <v/>
      </c>
      <c r="EU46" s="429" t="str">
        <f t="shared" si="211"/>
        <v/>
      </c>
      <c r="EV46" s="429" t="str">
        <f t="shared" si="212"/>
        <v/>
      </c>
      <c r="EW46" s="429" t="str">
        <f t="shared" si="213"/>
        <v/>
      </c>
      <c r="EX46" s="141" t="str">
        <f t="shared" si="7"/>
        <v/>
      </c>
      <c r="EY46" s="141">
        <f t="shared" si="214"/>
        <v>0</v>
      </c>
      <c r="EZ46" s="425" t="str">
        <f>IF(details!CF46="","",details!CF46)</f>
        <v/>
      </c>
      <c r="FA46" s="425" t="str">
        <f>IF(details!CG46="","",details!CG46)</f>
        <v/>
      </c>
      <c r="FB46" s="425" t="str">
        <f>IF(details!CH46="","",details!CH46)</f>
        <v/>
      </c>
      <c r="FC46" s="425" t="str">
        <f>IF(details!CI46="","",details!CI46)</f>
        <v/>
      </c>
      <c r="FD46" s="425" t="str">
        <f>IF(details!CJ46="","",details!CJ46)</f>
        <v/>
      </c>
      <c r="FE46" s="429" t="str">
        <f t="shared" si="215"/>
        <v/>
      </c>
      <c r="FF46" s="429" t="str">
        <f t="shared" si="216"/>
        <v/>
      </c>
      <c r="FG46" s="429" t="str">
        <f t="shared" si="217"/>
        <v/>
      </c>
      <c r="FH46" s="141" t="str">
        <f t="shared" si="10"/>
        <v/>
      </c>
      <c r="FI46" s="141">
        <f t="shared" si="218"/>
        <v>0</v>
      </c>
      <c r="FJ46" s="425" t="str">
        <f>IF(details!CK46="","",details!CK46)</f>
        <v/>
      </c>
      <c r="FK46" s="425" t="str">
        <f>IF(details!CL46="","",details!CL46)</f>
        <v/>
      </c>
      <c r="FL46" s="425" t="str">
        <f>IF(details!CM46="","",details!CM46)</f>
        <v/>
      </c>
      <c r="FM46" s="425" t="str">
        <f>IF(details!CN46="","",details!CN46)</f>
        <v/>
      </c>
      <c r="FN46" s="425" t="str">
        <f>IF(details!CO46="","",details!CO46)</f>
        <v/>
      </c>
      <c r="FO46" s="429" t="str">
        <f t="shared" si="219"/>
        <v/>
      </c>
      <c r="FP46" s="429" t="str">
        <f t="shared" si="220"/>
        <v/>
      </c>
      <c r="FQ46" s="429" t="str">
        <f t="shared" si="221"/>
        <v/>
      </c>
      <c r="FR46" s="141" t="str">
        <f t="shared" si="13"/>
        <v/>
      </c>
      <c r="FS46" s="354">
        <f t="shared" si="222"/>
        <v>0</v>
      </c>
      <c r="FT46" s="361" t="str">
        <f t="shared" si="223"/>
        <v/>
      </c>
      <c r="FU46" s="422" t="str">
        <f t="shared" si="224"/>
        <v/>
      </c>
      <c r="FV46" s="422" t="str">
        <f t="shared" si="225"/>
        <v/>
      </c>
      <c r="FW46" s="422" t="str">
        <f t="shared" si="226"/>
        <v/>
      </c>
      <c r="FX46" s="422" t="str">
        <f t="shared" si="227"/>
        <v/>
      </c>
      <c r="FY46" s="422" t="str">
        <f t="shared" si="228"/>
        <v/>
      </c>
      <c r="FZ46" s="422" t="str">
        <f t="shared" si="229"/>
        <v/>
      </c>
      <c r="GA46" s="142" t="str">
        <f t="shared" si="230"/>
        <v/>
      </c>
      <c r="GB46" s="142" t="str">
        <f t="shared" si="231"/>
        <v/>
      </c>
      <c r="GC46" s="422" t="str">
        <f t="shared" si="110"/>
        <v/>
      </c>
      <c r="GD46" s="422" t="str">
        <f t="shared" si="232"/>
        <v/>
      </c>
      <c r="GE46" s="422" t="str">
        <f t="shared" si="233"/>
        <v/>
      </c>
      <c r="GF46" s="422" t="str">
        <f t="shared" si="234"/>
        <v/>
      </c>
      <c r="GG46" s="422" t="str">
        <f t="shared" si="235"/>
        <v/>
      </c>
      <c r="GH46" s="422" t="str">
        <f t="shared" si="236"/>
        <v/>
      </c>
      <c r="GI46" s="422" t="str">
        <f t="shared" si="237"/>
        <v/>
      </c>
      <c r="GJ46" s="422" t="str">
        <f t="shared" si="238"/>
        <v/>
      </c>
      <c r="GK46" s="422" t="str">
        <f t="shared" si="239"/>
        <v/>
      </c>
      <c r="GL46" s="422" t="str">
        <f t="shared" si="240"/>
        <v/>
      </c>
      <c r="GM46" s="422" t="str">
        <f t="shared" si="241"/>
        <v/>
      </c>
      <c r="GN46" s="422" t="str">
        <f t="shared" si="242"/>
        <v/>
      </c>
      <c r="GO46" s="422" t="str">
        <f t="shared" si="243"/>
        <v/>
      </c>
      <c r="GP46" s="422" t="str">
        <f t="shared" si="244"/>
        <v/>
      </c>
      <c r="GQ46" s="422" t="str">
        <f t="shared" si="245"/>
        <v/>
      </c>
      <c r="GR46" s="422" t="str">
        <f t="shared" si="246"/>
        <v/>
      </c>
      <c r="GS46" s="422" t="str">
        <f t="shared" si="247"/>
        <v/>
      </c>
      <c r="GT46" s="143" t="str">
        <f t="shared" si="248"/>
        <v/>
      </c>
      <c r="GU46" s="143" t="str">
        <f t="shared" si="249"/>
        <v/>
      </c>
      <c r="GV46" s="143" t="str">
        <f t="shared" si="250"/>
        <v/>
      </c>
      <c r="GW46" s="143" t="str">
        <f t="shared" si="251"/>
        <v/>
      </c>
      <c r="GX46" s="143" t="str">
        <f t="shared" si="252"/>
        <v/>
      </c>
      <c r="GY46" s="143" t="str">
        <f t="shared" si="253"/>
        <v/>
      </c>
      <c r="GZ46" s="353">
        <f t="shared" si="254"/>
        <v>0</v>
      </c>
      <c r="HA46" s="353">
        <f t="shared" si="255"/>
        <v>0</v>
      </c>
      <c r="HB46" s="353">
        <f t="shared" si="256"/>
        <v>32</v>
      </c>
      <c r="HC46" s="353">
        <f t="shared" si="257"/>
        <v>0</v>
      </c>
      <c r="HD46" s="426" t="str">
        <f t="shared" si="137"/>
        <v/>
      </c>
      <c r="HE46" s="362" t="str">
        <f t="shared" si="258"/>
        <v/>
      </c>
      <c r="HF46" s="362" t="str">
        <f t="shared" si="259"/>
        <v/>
      </c>
      <c r="HG46" s="363" t="str">
        <f t="shared" si="260"/>
        <v/>
      </c>
      <c r="HH46" s="399" t="str">
        <f t="shared" si="261"/>
        <v/>
      </c>
      <c r="HI46" s="400" t="str">
        <f t="shared" si="142"/>
        <v/>
      </c>
      <c r="HJ46" s="136" t="str">
        <f t="shared" si="143"/>
        <v/>
      </c>
      <c r="HK46" s="358" t="str">
        <f>details!EP46</f>
        <v/>
      </c>
      <c r="HL46" s="227" t="str">
        <f>details!EQ46</f>
        <v/>
      </c>
      <c r="HM46" s="406" t="str">
        <f t="shared" si="262"/>
        <v/>
      </c>
      <c r="HN46" s="233" t="str">
        <f>IF(details!CP46="","",details!CP46)</f>
        <v/>
      </c>
    </row>
    <row r="47" spans="1:222" s="20" customFormat="1" ht="14" customHeight="1">
      <c r="A47" s="231">
        <f>IF(details!A47="","",details!A47)</f>
        <v>41</v>
      </c>
      <c r="B47" s="425" t="str">
        <f>IF(details!B47="","",details!B47)</f>
        <v/>
      </c>
      <c r="C47" s="425" t="str">
        <f>IF(details!C47="","",details!C47)</f>
        <v/>
      </c>
      <c r="D47" s="136" t="str">
        <f>IF(details!D47="","",details!D47)</f>
        <v/>
      </c>
      <c r="E47" s="136" t="str">
        <f>IF(details!E47="","",details!E47)</f>
        <v/>
      </c>
      <c r="F47" s="425" t="str">
        <f>IF(details!F47="","",details!F47)</f>
        <v/>
      </c>
      <c r="G47" s="698" t="str">
        <f>IF(details!G47="","",details!G47)</f>
        <v/>
      </c>
      <c r="H47" s="698" t="str">
        <f>IF(details!H47="","",details!H47)</f>
        <v/>
      </c>
      <c r="I47" s="220" t="str">
        <f>IF(details!CQ47="","",details!CQ47)</f>
        <v/>
      </c>
      <c r="J47" s="137" t="str">
        <f>IF(details!J47="","",details!J47)</f>
        <v/>
      </c>
      <c r="K47" s="137" t="str">
        <f>IF(details!K47="","",details!K47)</f>
        <v/>
      </c>
      <c r="L47" s="137" t="str">
        <f>IF(details!L47="","",details!L47)</f>
        <v/>
      </c>
      <c r="M47" s="425" t="str">
        <f>IF(details!R47="","",details!R47)</f>
        <v/>
      </c>
      <c r="N47" s="425" t="str">
        <f>IF(details!S47="","",details!S47)</f>
        <v/>
      </c>
      <c r="O47" s="425" t="str">
        <f t="shared" si="151"/>
        <v/>
      </c>
      <c r="P47" s="425" t="str">
        <f>IF(details!T47="","",details!T47)</f>
        <v/>
      </c>
      <c r="Q47" s="425" t="str">
        <f>IF(details!U47="","",details!U47)</f>
        <v/>
      </c>
      <c r="R47" s="425" t="str">
        <f t="shared" si="152"/>
        <v/>
      </c>
      <c r="S47" s="425" t="str">
        <f>IF(details!V47="","",details!V47)</f>
        <v/>
      </c>
      <c r="T47" s="425" t="str">
        <f>IF(details!W47="","",details!W47)</f>
        <v/>
      </c>
      <c r="U47" s="425" t="str">
        <f t="shared" si="153"/>
        <v/>
      </c>
      <c r="V47" s="138" t="str">
        <f t="shared" si="154"/>
        <v/>
      </c>
      <c r="W47" s="425" t="str">
        <f>IF(details!X47="","",details!X47)</f>
        <v/>
      </c>
      <c r="X47" s="425" t="str">
        <f>IF(details!Y47="","",details!Y47)</f>
        <v/>
      </c>
      <c r="Y47" s="138" t="str">
        <f t="shared" si="155"/>
        <v/>
      </c>
      <c r="Z47" s="139" t="str">
        <f t="shared" si="28"/>
        <v/>
      </c>
      <c r="AA47" s="425" t="str">
        <f>IF(details!Z47="","",details!Z47)</f>
        <v/>
      </c>
      <c r="AB47" s="425" t="str">
        <f>IF(details!AA47="","",details!AA47)</f>
        <v/>
      </c>
      <c r="AC47" s="428" t="str">
        <f t="shared" si="156"/>
        <v/>
      </c>
      <c r="AD47" s="136" t="str">
        <f t="shared" si="157"/>
        <v/>
      </c>
      <c r="AE47" s="140" t="str">
        <f t="shared" si="158"/>
        <v/>
      </c>
      <c r="AF47" s="429" t="str">
        <f t="shared" si="159"/>
        <v/>
      </c>
      <c r="AG47" s="141" t="str">
        <f t="shared" si="0"/>
        <v/>
      </c>
      <c r="AH47" s="141">
        <f t="shared" si="160"/>
        <v>0</v>
      </c>
      <c r="AI47" s="425" t="str">
        <f>IF(details!AB47="","",details!AB47)</f>
        <v/>
      </c>
      <c r="AJ47" s="425" t="str">
        <f>IF(details!AC47="","",details!AC47)</f>
        <v/>
      </c>
      <c r="AK47" s="425" t="str">
        <f t="shared" si="161"/>
        <v/>
      </c>
      <c r="AL47" s="425" t="str">
        <f>IF(details!AD47="","",details!AD47)</f>
        <v/>
      </c>
      <c r="AM47" s="425" t="str">
        <f>IF(details!AE47="","",details!AE47)</f>
        <v/>
      </c>
      <c r="AN47" s="425" t="str">
        <f t="shared" si="162"/>
        <v/>
      </c>
      <c r="AO47" s="425" t="str">
        <f>IF(details!AF47="","",details!AF47)</f>
        <v/>
      </c>
      <c r="AP47" s="425" t="str">
        <f>IF(details!AG47="","",details!AG47)</f>
        <v/>
      </c>
      <c r="AQ47" s="425" t="str">
        <f t="shared" si="163"/>
        <v/>
      </c>
      <c r="AR47" s="138" t="str">
        <f t="shared" si="164"/>
        <v/>
      </c>
      <c r="AS47" s="425" t="str">
        <f>IF(details!AH47="","",details!AH47)</f>
        <v/>
      </c>
      <c r="AT47" s="425" t="str">
        <f>IF(details!AI47="","",details!AI47)</f>
        <v/>
      </c>
      <c r="AU47" s="138" t="str">
        <f t="shared" si="165"/>
        <v/>
      </c>
      <c r="AV47" s="139" t="str">
        <f t="shared" si="39"/>
        <v/>
      </c>
      <c r="AW47" s="425" t="str">
        <f>IF(details!AJ47="","",details!AJ47)</f>
        <v/>
      </c>
      <c r="AX47" s="425" t="str">
        <f>IF(details!AK47="","",details!AK47)</f>
        <v/>
      </c>
      <c r="AY47" s="428" t="str">
        <f t="shared" si="166"/>
        <v/>
      </c>
      <c r="AZ47" s="136" t="str">
        <f t="shared" si="167"/>
        <v/>
      </c>
      <c r="BA47" s="140" t="str">
        <f t="shared" si="168"/>
        <v/>
      </c>
      <c r="BB47" s="429" t="str">
        <f t="shared" si="169"/>
        <v/>
      </c>
      <c r="BC47" s="141" t="str">
        <f t="shared" si="1"/>
        <v/>
      </c>
      <c r="BD47" s="141">
        <f t="shared" si="170"/>
        <v>0</v>
      </c>
      <c r="BE47" s="123" t="str">
        <f>IF(D47="","",details!AL47)</f>
        <v/>
      </c>
      <c r="BF47" s="425" t="str">
        <f>IF(details!AM47="","",details!AM47)</f>
        <v/>
      </c>
      <c r="BG47" s="425" t="str">
        <f>IF(details!AN47="","",details!AN47)</f>
        <v/>
      </c>
      <c r="BH47" s="425" t="str">
        <f t="shared" si="171"/>
        <v/>
      </c>
      <c r="BI47" s="425" t="str">
        <f>IF(details!AO47="","",details!AO47)</f>
        <v/>
      </c>
      <c r="BJ47" s="425" t="str">
        <f>IF(details!AP47="","",details!AP47)</f>
        <v/>
      </c>
      <c r="BK47" s="425" t="str">
        <f t="shared" si="172"/>
        <v/>
      </c>
      <c r="BL47" s="425" t="str">
        <f>IF(details!AQ47="","",details!AQ47)</f>
        <v/>
      </c>
      <c r="BM47" s="425" t="str">
        <f>IF(details!AR47="","",details!AR47)</f>
        <v/>
      </c>
      <c r="BN47" s="425" t="str">
        <f t="shared" si="173"/>
        <v/>
      </c>
      <c r="BO47" s="138" t="str">
        <f t="shared" si="174"/>
        <v/>
      </c>
      <c r="BP47" s="425" t="str">
        <f>IF(details!AS47="","",details!AS47)</f>
        <v/>
      </c>
      <c r="BQ47" s="425" t="str">
        <f>IF(details!AT47="","",details!AT47)</f>
        <v/>
      </c>
      <c r="BR47" s="138" t="str">
        <f t="shared" si="175"/>
        <v/>
      </c>
      <c r="BS47" s="139" t="str">
        <f t="shared" si="50"/>
        <v/>
      </c>
      <c r="BT47" s="425" t="str">
        <f>IF(details!AU47="","",details!AU47)</f>
        <v/>
      </c>
      <c r="BU47" s="425" t="str">
        <f>IF(details!AV47="","",details!AV47)</f>
        <v/>
      </c>
      <c r="BV47" s="428" t="str">
        <f t="shared" si="176"/>
        <v/>
      </c>
      <c r="BW47" s="136" t="str">
        <f t="shared" si="177"/>
        <v/>
      </c>
      <c r="BX47" s="140" t="str">
        <f t="shared" si="178"/>
        <v/>
      </c>
      <c r="BY47" s="429" t="str">
        <f t="shared" si="179"/>
        <v/>
      </c>
      <c r="BZ47" s="141" t="str">
        <f t="shared" si="2"/>
        <v/>
      </c>
      <c r="CA47" s="141">
        <f t="shared" si="180"/>
        <v>0</v>
      </c>
      <c r="CB47" s="425" t="str">
        <f>IF(details!AW47="","",details!AW47)</f>
        <v/>
      </c>
      <c r="CC47" s="425" t="str">
        <f>IF(details!AX47="","",details!AX47)</f>
        <v/>
      </c>
      <c r="CD47" s="425" t="str">
        <f t="shared" si="181"/>
        <v/>
      </c>
      <c r="CE47" s="425" t="str">
        <f>IF(details!AY47="","",details!AY47)</f>
        <v/>
      </c>
      <c r="CF47" s="425" t="str">
        <f>IF(details!AZ47="","",details!AZ47)</f>
        <v/>
      </c>
      <c r="CG47" s="425" t="str">
        <f t="shared" si="182"/>
        <v/>
      </c>
      <c r="CH47" s="425" t="str">
        <f>IF(details!BA47="","",details!BA47)</f>
        <v/>
      </c>
      <c r="CI47" s="425" t="str">
        <f>IF(details!BB47="","",details!BB47)</f>
        <v/>
      </c>
      <c r="CJ47" s="425" t="str">
        <f t="shared" si="183"/>
        <v/>
      </c>
      <c r="CK47" s="138" t="str">
        <f t="shared" si="184"/>
        <v/>
      </c>
      <c r="CL47" s="425" t="str">
        <f>IF(details!BC47="","",details!BC47)</f>
        <v/>
      </c>
      <c r="CM47" s="425" t="str">
        <f>IF(details!BD47="","",details!BD47)</f>
        <v/>
      </c>
      <c r="CN47" s="138" t="str">
        <f t="shared" si="185"/>
        <v/>
      </c>
      <c r="CO47" s="139" t="str">
        <f t="shared" si="61"/>
        <v/>
      </c>
      <c r="CP47" s="425" t="str">
        <f>IF(details!BE47="","",details!BE47)</f>
        <v/>
      </c>
      <c r="CQ47" s="425" t="str">
        <f>IF(details!BF47="","",details!BF47)</f>
        <v/>
      </c>
      <c r="CR47" s="428" t="str">
        <f t="shared" si="186"/>
        <v/>
      </c>
      <c r="CS47" s="136" t="str">
        <f t="shared" si="187"/>
        <v/>
      </c>
      <c r="CT47" s="140" t="str">
        <f t="shared" si="188"/>
        <v/>
      </c>
      <c r="CU47" s="429" t="str">
        <f t="shared" si="189"/>
        <v/>
      </c>
      <c r="CV47" s="141" t="str">
        <f t="shared" si="3"/>
        <v/>
      </c>
      <c r="CW47" s="141">
        <f t="shared" si="190"/>
        <v>0</v>
      </c>
      <c r="CX47" s="425" t="str">
        <f>IF(details!BG47="","",details!BG47)</f>
        <v/>
      </c>
      <c r="CY47" s="425" t="str">
        <f>IF(details!BH47="","",details!BH47)</f>
        <v/>
      </c>
      <c r="CZ47" s="425" t="str">
        <f t="shared" si="191"/>
        <v/>
      </c>
      <c r="DA47" s="425" t="str">
        <f>IF(details!BI47="","",details!BI47)</f>
        <v/>
      </c>
      <c r="DB47" s="425" t="str">
        <f>IF(details!BJ47="","",details!BJ47)</f>
        <v/>
      </c>
      <c r="DC47" s="425" t="str">
        <f t="shared" si="192"/>
        <v/>
      </c>
      <c r="DD47" s="425" t="str">
        <f>IF(details!BK47="","",details!BK47)</f>
        <v/>
      </c>
      <c r="DE47" s="425" t="str">
        <f>IF(details!BL47="","",details!BL47)</f>
        <v/>
      </c>
      <c r="DF47" s="425" t="str">
        <f t="shared" si="193"/>
        <v/>
      </c>
      <c r="DG47" s="138" t="str">
        <f t="shared" si="194"/>
        <v/>
      </c>
      <c r="DH47" s="425" t="str">
        <f>IF(details!BM47="","",details!BM47)</f>
        <v/>
      </c>
      <c r="DI47" s="425" t="str">
        <f>IF(details!BN47="","",details!BN47)</f>
        <v/>
      </c>
      <c r="DJ47" s="138" t="str">
        <f t="shared" si="195"/>
        <v/>
      </c>
      <c r="DK47" s="139" t="str">
        <f t="shared" si="72"/>
        <v/>
      </c>
      <c r="DL47" s="425" t="str">
        <f>IF(details!BO47="","",details!BO47)</f>
        <v/>
      </c>
      <c r="DM47" s="425" t="str">
        <f>IF(details!BP47="","",details!BP47)</f>
        <v/>
      </c>
      <c r="DN47" s="428" t="str">
        <f t="shared" si="196"/>
        <v/>
      </c>
      <c r="DO47" s="136" t="str">
        <f t="shared" si="197"/>
        <v/>
      </c>
      <c r="DP47" s="140" t="str">
        <f t="shared" si="198"/>
        <v/>
      </c>
      <c r="DQ47" s="429" t="str">
        <f t="shared" si="199"/>
        <v/>
      </c>
      <c r="DR47" s="141" t="str">
        <f t="shared" si="4"/>
        <v/>
      </c>
      <c r="DS47" s="141">
        <f t="shared" si="200"/>
        <v>0</v>
      </c>
      <c r="DT47" s="425" t="str">
        <f>IF(details!BQ47="","",details!BQ47)</f>
        <v/>
      </c>
      <c r="DU47" s="425" t="str">
        <f>IF(details!BR47="","",details!BR47)</f>
        <v/>
      </c>
      <c r="DV47" s="425" t="str">
        <f t="shared" si="201"/>
        <v/>
      </c>
      <c r="DW47" s="425" t="str">
        <f>IF(details!BS47="","",details!BS47)</f>
        <v/>
      </c>
      <c r="DX47" s="425" t="str">
        <f>IF(details!BT47="","",details!BT47)</f>
        <v/>
      </c>
      <c r="DY47" s="425" t="str">
        <f t="shared" si="202"/>
        <v/>
      </c>
      <c r="DZ47" s="425" t="str">
        <f>IF(details!BU47="","",details!BU47)</f>
        <v/>
      </c>
      <c r="EA47" s="425" t="str">
        <f>IF(details!BV47="","",details!BV47)</f>
        <v/>
      </c>
      <c r="EB47" s="425" t="str">
        <f t="shared" si="203"/>
        <v/>
      </c>
      <c r="EC47" s="138" t="str">
        <f t="shared" si="204"/>
        <v/>
      </c>
      <c r="ED47" s="425" t="str">
        <f>IF(details!BW47="","",details!BW47)</f>
        <v/>
      </c>
      <c r="EE47" s="425" t="str">
        <f>IF(details!BX47="","",details!BX47)</f>
        <v/>
      </c>
      <c r="EF47" s="138" t="str">
        <f t="shared" si="205"/>
        <v/>
      </c>
      <c r="EG47" s="139" t="str">
        <f t="shared" si="83"/>
        <v/>
      </c>
      <c r="EH47" s="425" t="str">
        <f>IF(details!BY47="","",details!BY47)</f>
        <v/>
      </c>
      <c r="EI47" s="425" t="str">
        <f>IF(details!BZ47="","",details!BZ47)</f>
        <v/>
      </c>
      <c r="EJ47" s="428" t="str">
        <f t="shared" si="206"/>
        <v/>
      </c>
      <c r="EK47" s="136" t="str">
        <f t="shared" si="207"/>
        <v/>
      </c>
      <c r="EL47" s="140" t="str">
        <f t="shared" si="208"/>
        <v/>
      </c>
      <c r="EM47" s="429" t="str">
        <f t="shared" si="209"/>
        <v/>
      </c>
      <c r="EN47" s="141" t="str">
        <f t="shared" si="5"/>
        <v/>
      </c>
      <c r="EO47" s="141">
        <f t="shared" si="210"/>
        <v>0</v>
      </c>
      <c r="EP47" s="425" t="str">
        <f>IF(details!CA47="","",details!CA47)</f>
        <v/>
      </c>
      <c r="EQ47" s="425" t="str">
        <f>IF(details!CB47="","",details!CB47)</f>
        <v/>
      </c>
      <c r="ER47" s="425" t="str">
        <f>IF(details!CC47="","",details!CC47)</f>
        <v/>
      </c>
      <c r="ES47" s="425" t="str">
        <f>IF(details!CD47="","",details!CD47)</f>
        <v/>
      </c>
      <c r="ET47" s="425" t="str">
        <f>IF(details!CE47="","",details!CE47)</f>
        <v/>
      </c>
      <c r="EU47" s="429" t="str">
        <f t="shared" si="211"/>
        <v/>
      </c>
      <c r="EV47" s="429" t="str">
        <f t="shared" si="212"/>
        <v/>
      </c>
      <c r="EW47" s="429" t="str">
        <f t="shared" si="213"/>
        <v/>
      </c>
      <c r="EX47" s="141" t="str">
        <f t="shared" si="7"/>
        <v/>
      </c>
      <c r="EY47" s="141">
        <f t="shared" si="214"/>
        <v>0</v>
      </c>
      <c r="EZ47" s="425" t="str">
        <f>IF(details!CF47="","",details!CF47)</f>
        <v/>
      </c>
      <c r="FA47" s="425" t="str">
        <f>IF(details!CG47="","",details!CG47)</f>
        <v/>
      </c>
      <c r="FB47" s="425" t="str">
        <f>IF(details!CH47="","",details!CH47)</f>
        <v/>
      </c>
      <c r="FC47" s="425" t="str">
        <f>IF(details!CI47="","",details!CI47)</f>
        <v/>
      </c>
      <c r="FD47" s="425" t="str">
        <f>IF(details!CJ47="","",details!CJ47)</f>
        <v/>
      </c>
      <c r="FE47" s="429" t="str">
        <f t="shared" si="215"/>
        <v/>
      </c>
      <c r="FF47" s="429" t="str">
        <f t="shared" si="216"/>
        <v/>
      </c>
      <c r="FG47" s="429" t="str">
        <f t="shared" si="217"/>
        <v/>
      </c>
      <c r="FH47" s="141" t="str">
        <f t="shared" si="10"/>
        <v/>
      </c>
      <c r="FI47" s="141">
        <f t="shared" si="218"/>
        <v>0</v>
      </c>
      <c r="FJ47" s="425" t="str">
        <f>IF(details!CK47="","",details!CK47)</f>
        <v/>
      </c>
      <c r="FK47" s="425" t="str">
        <f>IF(details!CL47="","",details!CL47)</f>
        <v/>
      </c>
      <c r="FL47" s="425" t="str">
        <f>IF(details!CM47="","",details!CM47)</f>
        <v/>
      </c>
      <c r="FM47" s="425" t="str">
        <f>IF(details!CN47="","",details!CN47)</f>
        <v/>
      </c>
      <c r="FN47" s="425" t="str">
        <f>IF(details!CO47="","",details!CO47)</f>
        <v/>
      </c>
      <c r="FO47" s="429" t="str">
        <f t="shared" si="219"/>
        <v/>
      </c>
      <c r="FP47" s="429" t="str">
        <f t="shared" si="220"/>
        <v/>
      </c>
      <c r="FQ47" s="429" t="str">
        <f t="shared" si="221"/>
        <v/>
      </c>
      <c r="FR47" s="141" t="str">
        <f t="shared" si="13"/>
        <v/>
      </c>
      <c r="FS47" s="354">
        <f t="shared" si="222"/>
        <v>0</v>
      </c>
      <c r="FT47" s="361" t="str">
        <f t="shared" si="223"/>
        <v/>
      </c>
      <c r="FU47" s="422" t="str">
        <f t="shared" si="224"/>
        <v/>
      </c>
      <c r="FV47" s="422" t="str">
        <f t="shared" si="225"/>
        <v/>
      </c>
      <c r="FW47" s="422" t="str">
        <f t="shared" si="226"/>
        <v/>
      </c>
      <c r="FX47" s="422" t="str">
        <f t="shared" si="227"/>
        <v/>
      </c>
      <c r="FY47" s="422" t="str">
        <f t="shared" si="228"/>
        <v/>
      </c>
      <c r="FZ47" s="422" t="str">
        <f t="shared" si="229"/>
        <v/>
      </c>
      <c r="GA47" s="142" t="str">
        <f t="shared" si="230"/>
        <v/>
      </c>
      <c r="GB47" s="142" t="str">
        <f t="shared" si="231"/>
        <v/>
      </c>
      <c r="GC47" s="422" t="str">
        <f t="shared" si="110"/>
        <v/>
      </c>
      <c r="GD47" s="422" t="str">
        <f t="shared" si="232"/>
        <v/>
      </c>
      <c r="GE47" s="422" t="str">
        <f t="shared" si="233"/>
        <v/>
      </c>
      <c r="GF47" s="422" t="str">
        <f t="shared" si="234"/>
        <v/>
      </c>
      <c r="GG47" s="422" t="str">
        <f t="shared" si="235"/>
        <v/>
      </c>
      <c r="GH47" s="422" t="str">
        <f t="shared" si="236"/>
        <v/>
      </c>
      <c r="GI47" s="422" t="str">
        <f t="shared" si="237"/>
        <v/>
      </c>
      <c r="GJ47" s="422" t="str">
        <f t="shared" si="238"/>
        <v/>
      </c>
      <c r="GK47" s="422" t="str">
        <f t="shared" si="239"/>
        <v/>
      </c>
      <c r="GL47" s="422" t="str">
        <f t="shared" si="240"/>
        <v/>
      </c>
      <c r="GM47" s="422" t="str">
        <f t="shared" si="241"/>
        <v/>
      </c>
      <c r="GN47" s="422" t="str">
        <f t="shared" si="242"/>
        <v/>
      </c>
      <c r="GO47" s="422" t="str">
        <f t="shared" si="243"/>
        <v/>
      </c>
      <c r="GP47" s="422" t="str">
        <f t="shared" si="244"/>
        <v/>
      </c>
      <c r="GQ47" s="422" t="str">
        <f t="shared" si="245"/>
        <v/>
      </c>
      <c r="GR47" s="422" t="str">
        <f t="shared" si="246"/>
        <v/>
      </c>
      <c r="GS47" s="422" t="str">
        <f t="shared" si="247"/>
        <v/>
      </c>
      <c r="GT47" s="143" t="str">
        <f t="shared" si="248"/>
        <v/>
      </c>
      <c r="GU47" s="143" t="str">
        <f t="shared" si="249"/>
        <v/>
      </c>
      <c r="GV47" s="143" t="str">
        <f t="shared" si="250"/>
        <v/>
      </c>
      <c r="GW47" s="143" t="str">
        <f t="shared" si="251"/>
        <v/>
      </c>
      <c r="GX47" s="143" t="str">
        <f t="shared" si="252"/>
        <v/>
      </c>
      <c r="GY47" s="143" t="str">
        <f t="shared" si="253"/>
        <v/>
      </c>
      <c r="GZ47" s="353">
        <f t="shared" si="254"/>
        <v>0</v>
      </c>
      <c r="HA47" s="353">
        <f t="shared" si="255"/>
        <v>0</v>
      </c>
      <c r="HB47" s="353">
        <f t="shared" si="256"/>
        <v>32</v>
      </c>
      <c r="HC47" s="353">
        <f t="shared" si="257"/>
        <v>0</v>
      </c>
      <c r="HD47" s="426" t="str">
        <f t="shared" si="137"/>
        <v/>
      </c>
      <c r="HE47" s="362" t="str">
        <f t="shared" si="258"/>
        <v/>
      </c>
      <c r="HF47" s="362" t="str">
        <f t="shared" si="259"/>
        <v/>
      </c>
      <c r="HG47" s="363" t="str">
        <f t="shared" si="260"/>
        <v/>
      </c>
      <c r="HH47" s="399" t="str">
        <f t="shared" si="261"/>
        <v/>
      </c>
      <c r="HI47" s="400" t="str">
        <f t="shared" si="142"/>
        <v/>
      </c>
      <c r="HJ47" s="136" t="str">
        <f t="shared" si="143"/>
        <v/>
      </c>
      <c r="HK47" s="358" t="str">
        <f>details!EP47</f>
        <v/>
      </c>
      <c r="HL47" s="227" t="str">
        <f>details!EQ47</f>
        <v/>
      </c>
      <c r="HM47" s="406" t="str">
        <f t="shared" si="262"/>
        <v/>
      </c>
      <c r="HN47" s="233" t="str">
        <f>IF(details!CP47="","",details!CP47)</f>
        <v/>
      </c>
    </row>
    <row r="48" spans="1:222" s="20" customFormat="1" ht="14" customHeight="1">
      <c r="A48" s="231">
        <f>IF(details!A48="","",details!A48)</f>
        <v>42</v>
      </c>
      <c r="B48" s="425" t="str">
        <f>IF(details!B48="","",details!B48)</f>
        <v/>
      </c>
      <c r="C48" s="425" t="str">
        <f>IF(details!C48="","",details!C48)</f>
        <v/>
      </c>
      <c r="D48" s="136" t="str">
        <f>IF(details!D48="","",details!D48)</f>
        <v/>
      </c>
      <c r="E48" s="136" t="str">
        <f>IF(details!E48="","",details!E48)</f>
        <v/>
      </c>
      <c r="F48" s="425" t="str">
        <f>IF(details!F48="","",details!F48)</f>
        <v/>
      </c>
      <c r="G48" s="698" t="str">
        <f>IF(details!G48="","",details!G48)</f>
        <v/>
      </c>
      <c r="H48" s="698" t="str">
        <f>IF(details!H48="","",details!H48)</f>
        <v/>
      </c>
      <c r="I48" s="220" t="str">
        <f>IF(details!CQ48="","",details!CQ48)</f>
        <v/>
      </c>
      <c r="J48" s="137" t="str">
        <f>IF(details!J48="","",details!J48)</f>
        <v/>
      </c>
      <c r="K48" s="137" t="str">
        <f>IF(details!K48="","",details!K48)</f>
        <v/>
      </c>
      <c r="L48" s="137" t="str">
        <f>IF(details!L48="","",details!L48)</f>
        <v/>
      </c>
      <c r="M48" s="425" t="str">
        <f>IF(details!R48="","",details!R48)</f>
        <v/>
      </c>
      <c r="N48" s="425" t="str">
        <f>IF(details!S48="","",details!S48)</f>
        <v/>
      </c>
      <c r="O48" s="425" t="str">
        <f t="shared" si="151"/>
        <v/>
      </c>
      <c r="P48" s="425" t="str">
        <f>IF(details!T48="","",details!T48)</f>
        <v/>
      </c>
      <c r="Q48" s="425" t="str">
        <f>IF(details!U48="","",details!U48)</f>
        <v/>
      </c>
      <c r="R48" s="425" t="str">
        <f t="shared" si="152"/>
        <v/>
      </c>
      <c r="S48" s="425" t="str">
        <f>IF(details!V48="","",details!V48)</f>
        <v/>
      </c>
      <c r="T48" s="425" t="str">
        <f>IF(details!W48="","",details!W48)</f>
        <v/>
      </c>
      <c r="U48" s="425" t="str">
        <f t="shared" si="153"/>
        <v/>
      </c>
      <c r="V48" s="138" t="str">
        <f t="shared" si="154"/>
        <v/>
      </c>
      <c r="W48" s="425" t="str">
        <f>IF(details!X48="","",details!X48)</f>
        <v/>
      </c>
      <c r="X48" s="425" t="str">
        <f>IF(details!Y48="","",details!Y48)</f>
        <v/>
      </c>
      <c r="Y48" s="138" t="str">
        <f t="shared" si="155"/>
        <v/>
      </c>
      <c r="Z48" s="139" t="str">
        <f t="shared" si="28"/>
        <v/>
      </c>
      <c r="AA48" s="425" t="str">
        <f>IF(details!Z48="","",details!Z48)</f>
        <v/>
      </c>
      <c r="AB48" s="425" t="str">
        <f>IF(details!AA48="","",details!AA48)</f>
        <v/>
      </c>
      <c r="AC48" s="428" t="str">
        <f t="shared" si="156"/>
        <v/>
      </c>
      <c r="AD48" s="136" t="str">
        <f t="shared" si="157"/>
        <v/>
      </c>
      <c r="AE48" s="140" t="str">
        <f t="shared" si="158"/>
        <v/>
      </c>
      <c r="AF48" s="429" t="str">
        <f t="shared" si="159"/>
        <v/>
      </c>
      <c r="AG48" s="141" t="str">
        <f t="shared" si="0"/>
        <v/>
      </c>
      <c r="AH48" s="141">
        <f t="shared" si="160"/>
        <v>0</v>
      </c>
      <c r="AI48" s="425" t="str">
        <f>IF(details!AB48="","",details!AB48)</f>
        <v/>
      </c>
      <c r="AJ48" s="425" t="str">
        <f>IF(details!AC48="","",details!AC48)</f>
        <v/>
      </c>
      <c r="AK48" s="425" t="str">
        <f t="shared" si="161"/>
        <v/>
      </c>
      <c r="AL48" s="425" t="str">
        <f>IF(details!AD48="","",details!AD48)</f>
        <v/>
      </c>
      <c r="AM48" s="425" t="str">
        <f>IF(details!AE48="","",details!AE48)</f>
        <v/>
      </c>
      <c r="AN48" s="425" t="str">
        <f t="shared" si="162"/>
        <v/>
      </c>
      <c r="AO48" s="425" t="str">
        <f>IF(details!AF48="","",details!AF48)</f>
        <v/>
      </c>
      <c r="AP48" s="425" t="str">
        <f>IF(details!AG48="","",details!AG48)</f>
        <v/>
      </c>
      <c r="AQ48" s="425" t="str">
        <f t="shared" si="163"/>
        <v/>
      </c>
      <c r="AR48" s="138" t="str">
        <f t="shared" si="164"/>
        <v/>
      </c>
      <c r="AS48" s="425" t="str">
        <f>IF(details!AH48="","",details!AH48)</f>
        <v/>
      </c>
      <c r="AT48" s="425" t="str">
        <f>IF(details!AI48="","",details!AI48)</f>
        <v/>
      </c>
      <c r="AU48" s="138" t="str">
        <f t="shared" si="165"/>
        <v/>
      </c>
      <c r="AV48" s="139" t="str">
        <f t="shared" si="39"/>
        <v/>
      </c>
      <c r="AW48" s="425" t="str">
        <f>IF(details!AJ48="","",details!AJ48)</f>
        <v/>
      </c>
      <c r="AX48" s="425" t="str">
        <f>IF(details!AK48="","",details!AK48)</f>
        <v/>
      </c>
      <c r="AY48" s="428" t="str">
        <f t="shared" si="166"/>
        <v/>
      </c>
      <c r="AZ48" s="136" t="str">
        <f t="shared" si="167"/>
        <v/>
      </c>
      <c r="BA48" s="140" t="str">
        <f t="shared" si="168"/>
        <v/>
      </c>
      <c r="BB48" s="429" t="str">
        <f t="shared" si="169"/>
        <v/>
      </c>
      <c r="BC48" s="141" t="str">
        <f t="shared" si="1"/>
        <v/>
      </c>
      <c r="BD48" s="141">
        <f t="shared" si="170"/>
        <v>0</v>
      </c>
      <c r="BE48" s="123" t="str">
        <f>IF(D48="","",details!AL48)</f>
        <v/>
      </c>
      <c r="BF48" s="425" t="str">
        <f>IF(details!AM48="","",details!AM48)</f>
        <v/>
      </c>
      <c r="BG48" s="425" t="str">
        <f>IF(details!AN48="","",details!AN48)</f>
        <v/>
      </c>
      <c r="BH48" s="425" t="str">
        <f t="shared" si="171"/>
        <v/>
      </c>
      <c r="BI48" s="425" t="str">
        <f>IF(details!AO48="","",details!AO48)</f>
        <v/>
      </c>
      <c r="BJ48" s="425" t="str">
        <f>IF(details!AP48="","",details!AP48)</f>
        <v/>
      </c>
      <c r="BK48" s="425" t="str">
        <f t="shared" si="172"/>
        <v/>
      </c>
      <c r="BL48" s="425" t="str">
        <f>IF(details!AQ48="","",details!AQ48)</f>
        <v/>
      </c>
      <c r="BM48" s="425" t="str">
        <f>IF(details!AR48="","",details!AR48)</f>
        <v/>
      </c>
      <c r="BN48" s="425" t="str">
        <f t="shared" si="173"/>
        <v/>
      </c>
      <c r="BO48" s="138" t="str">
        <f t="shared" si="174"/>
        <v/>
      </c>
      <c r="BP48" s="425" t="str">
        <f>IF(details!AS48="","",details!AS48)</f>
        <v/>
      </c>
      <c r="BQ48" s="425" t="str">
        <f>IF(details!AT48="","",details!AT48)</f>
        <v/>
      </c>
      <c r="BR48" s="138" t="str">
        <f t="shared" si="175"/>
        <v/>
      </c>
      <c r="BS48" s="139" t="str">
        <f t="shared" si="50"/>
        <v/>
      </c>
      <c r="BT48" s="425" t="str">
        <f>IF(details!AU48="","",details!AU48)</f>
        <v/>
      </c>
      <c r="BU48" s="425" t="str">
        <f>IF(details!AV48="","",details!AV48)</f>
        <v/>
      </c>
      <c r="BV48" s="428" t="str">
        <f t="shared" si="176"/>
        <v/>
      </c>
      <c r="BW48" s="136" t="str">
        <f t="shared" si="177"/>
        <v/>
      </c>
      <c r="BX48" s="140" t="str">
        <f t="shared" si="178"/>
        <v/>
      </c>
      <c r="BY48" s="429" t="str">
        <f t="shared" si="179"/>
        <v/>
      </c>
      <c r="BZ48" s="141" t="str">
        <f t="shared" si="2"/>
        <v/>
      </c>
      <c r="CA48" s="141">
        <f t="shared" si="180"/>
        <v>0</v>
      </c>
      <c r="CB48" s="425" t="str">
        <f>IF(details!AW48="","",details!AW48)</f>
        <v/>
      </c>
      <c r="CC48" s="425" t="str">
        <f>IF(details!AX48="","",details!AX48)</f>
        <v/>
      </c>
      <c r="CD48" s="425" t="str">
        <f t="shared" si="181"/>
        <v/>
      </c>
      <c r="CE48" s="425" t="str">
        <f>IF(details!AY48="","",details!AY48)</f>
        <v/>
      </c>
      <c r="CF48" s="425" t="str">
        <f>IF(details!AZ48="","",details!AZ48)</f>
        <v/>
      </c>
      <c r="CG48" s="425" t="str">
        <f t="shared" si="182"/>
        <v/>
      </c>
      <c r="CH48" s="425" t="str">
        <f>IF(details!BA48="","",details!BA48)</f>
        <v/>
      </c>
      <c r="CI48" s="425" t="str">
        <f>IF(details!BB48="","",details!BB48)</f>
        <v/>
      </c>
      <c r="CJ48" s="425" t="str">
        <f t="shared" si="183"/>
        <v/>
      </c>
      <c r="CK48" s="138" t="str">
        <f t="shared" si="184"/>
        <v/>
      </c>
      <c r="CL48" s="425" t="str">
        <f>IF(details!BC48="","",details!BC48)</f>
        <v/>
      </c>
      <c r="CM48" s="425" t="str">
        <f>IF(details!BD48="","",details!BD48)</f>
        <v/>
      </c>
      <c r="CN48" s="138" t="str">
        <f t="shared" si="185"/>
        <v/>
      </c>
      <c r="CO48" s="139" t="str">
        <f t="shared" si="61"/>
        <v/>
      </c>
      <c r="CP48" s="425" t="str">
        <f>IF(details!BE48="","",details!BE48)</f>
        <v/>
      </c>
      <c r="CQ48" s="425" t="str">
        <f>IF(details!BF48="","",details!BF48)</f>
        <v/>
      </c>
      <c r="CR48" s="428" t="str">
        <f t="shared" si="186"/>
        <v/>
      </c>
      <c r="CS48" s="136" t="str">
        <f t="shared" si="187"/>
        <v/>
      </c>
      <c r="CT48" s="140" t="str">
        <f t="shared" si="188"/>
        <v/>
      </c>
      <c r="CU48" s="429" t="str">
        <f t="shared" si="189"/>
        <v/>
      </c>
      <c r="CV48" s="141" t="str">
        <f t="shared" si="3"/>
        <v/>
      </c>
      <c r="CW48" s="141">
        <f t="shared" si="190"/>
        <v>0</v>
      </c>
      <c r="CX48" s="425" t="str">
        <f>IF(details!BG48="","",details!BG48)</f>
        <v/>
      </c>
      <c r="CY48" s="425" t="str">
        <f>IF(details!BH48="","",details!BH48)</f>
        <v/>
      </c>
      <c r="CZ48" s="425" t="str">
        <f t="shared" si="191"/>
        <v/>
      </c>
      <c r="DA48" s="425" t="str">
        <f>IF(details!BI48="","",details!BI48)</f>
        <v/>
      </c>
      <c r="DB48" s="425" t="str">
        <f>IF(details!BJ48="","",details!BJ48)</f>
        <v/>
      </c>
      <c r="DC48" s="425" t="str">
        <f t="shared" si="192"/>
        <v/>
      </c>
      <c r="DD48" s="425" t="str">
        <f>IF(details!BK48="","",details!BK48)</f>
        <v/>
      </c>
      <c r="DE48" s="425" t="str">
        <f>IF(details!BL48="","",details!BL48)</f>
        <v/>
      </c>
      <c r="DF48" s="425" t="str">
        <f t="shared" si="193"/>
        <v/>
      </c>
      <c r="DG48" s="138" t="str">
        <f t="shared" si="194"/>
        <v/>
      </c>
      <c r="DH48" s="425" t="str">
        <f>IF(details!BM48="","",details!BM48)</f>
        <v/>
      </c>
      <c r="DI48" s="425" t="str">
        <f>IF(details!BN48="","",details!BN48)</f>
        <v/>
      </c>
      <c r="DJ48" s="138" t="str">
        <f t="shared" si="195"/>
        <v/>
      </c>
      <c r="DK48" s="139" t="str">
        <f t="shared" si="72"/>
        <v/>
      </c>
      <c r="DL48" s="425" t="str">
        <f>IF(details!BO48="","",details!BO48)</f>
        <v/>
      </c>
      <c r="DM48" s="425" t="str">
        <f>IF(details!BP48="","",details!BP48)</f>
        <v/>
      </c>
      <c r="DN48" s="428" t="str">
        <f t="shared" si="196"/>
        <v/>
      </c>
      <c r="DO48" s="136" t="str">
        <f t="shared" si="197"/>
        <v/>
      </c>
      <c r="DP48" s="140" t="str">
        <f t="shared" si="198"/>
        <v/>
      </c>
      <c r="DQ48" s="429" t="str">
        <f t="shared" si="199"/>
        <v/>
      </c>
      <c r="DR48" s="141" t="str">
        <f t="shared" si="4"/>
        <v/>
      </c>
      <c r="DS48" s="141">
        <f t="shared" si="200"/>
        <v>0</v>
      </c>
      <c r="DT48" s="425" t="str">
        <f>IF(details!BQ48="","",details!BQ48)</f>
        <v/>
      </c>
      <c r="DU48" s="425" t="str">
        <f>IF(details!BR48="","",details!BR48)</f>
        <v/>
      </c>
      <c r="DV48" s="425" t="str">
        <f t="shared" si="201"/>
        <v/>
      </c>
      <c r="DW48" s="425" t="str">
        <f>IF(details!BS48="","",details!BS48)</f>
        <v/>
      </c>
      <c r="DX48" s="425" t="str">
        <f>IF(details!BT48="","",details!BT48)</f>
        <v/>
      </c>
      <c r="DY48" s="425" t="str">
        <f t="shared" si="202"/>
        <v/>
      </c>
      <c r="DZ48" s="425" t="str">
        <f>IF(details!BU48="","",details!BU48)</f>
        <v/>
      </c>
      <c r="EA48" s="425" t="str">
        <f>IF(details!BV48="","",details!BV48)</f>
        <v/>
      </c>
      <c r="EB48" s="425" t="str">
        <f t="shared" si="203"/>
        <v/>
      </c>
      <c r="EC48" s="138" t="str">
        <f t="shared" si="204"/>
        <v/>
      </c>
      <c r="ED48" s="425" t="str">
        <f>IF(details!BW48="","",details!BW48)</f>
        <v/>
      </c>
      <c r="EE48" s="425" t="str">
        <f>IF(details!BX48="","",details!BX48)</f>
        <v/>
      </c>
      <c r="EF48" s="138" t="str">
        <f t="shared" si="205"/>
        <v/>
      </c>
      <c r="EG48" s="139" t="str">
        <f t="shared" si="83"/>
        <v/>
      </c>
      <c r="EH48" s="425" t="str">
        <f>IF(details!BY48="","",details!BY48)</f>
        <v/>
      </c>
      <c r="EI48" s="425" t="str">
        <f>IF(details!BZ48="","",details!BZ48)</f>
        <v/>
      </c>
      <c r="EJ48" s="428" t="str">
        <f t="shared" si="206"/>
        <v/>
      </c>
      <c r="EK48" s="136" t="str">
        <f t="shared" si="207"/>
        <v/>
      </c>
      <c r="EL48" s="140" t="str">
        <f t="shared" si="208"/>
        <v/>
      </c>
      <c r="EM48" s="429" t="str">
        <f t="shared" si="209"/>
        <v/>
      </c>
      <c r="EN48" s="141" t="str">
        <f t="shared" si="5"/>
        <v/>
      </c>
      <c r="EO48" s="141">
        <f t="shared" si="210"/>
        <v>0</v>
      </c>
      <c r="EP48" s="425" t="str">
        <f>IF(details!CA48="","",details!CA48)</f>
        <v/>
      </c>
      <c r="EQ48" s="425" t="str">
        <f>IF(details!CB48="","",details!CB48)</f>
        <v/>
      </c>
      <c r="ER48" s="425" t="str">
        <f>IF(details!CC48="","",details!CC48)</f>
        <v/>
      </c>
      <c r="ES48" s="425" t="str">
        <f>IF(details!CD48="","",details!CD48)</f>
        <v/>
      </c>
      <c r="ET48" s="425" t="str">
        <f>IF(details!CE48="","",details!CE48)</f>
        <v/>
      </c>
      <c r="EU48" s="429" t="str">
        <f t="shared" si="211"/>
        <v/>
      </c>
      <c r="EV48" s="429" t="str">
        <f t="shared" si="212"/>
        <v/>
      </c>
      <c r="EW48" s="429" t="str">
        <f t="shared" si="213"/>
        <v/>
      </c>
      <c r="EX48" s="141" t="str">
        <f t="shared" si="7"/>
        <v/>
      </c>
      <c r="EY48" s="141">
        <f t="shared" si="214"/>
        <v>0</v>
      </c>
      <c r="EZ48" s="425" t="str">
        <f>IF(details!CF48="","",details!CF48)</f>
        <v/>
      </c>
      <c r="FA48" s="425" t="str">
        <f>IF(details!CG48="","",details!CG48)</f>
        <v/>
      </c>
      <c r="FB48" s="425" t="str">
        <f>IF(details!CH48="","",details!CH48)</f>
        <v/>
      </c>
      <c r="FC48" s="425" t="str">
        <f>IF(details!CI48="","",details!CI48)</f>
        <v/>
      </c>
      <c r="FD48" s="425" t="str">
        <f>IF(details!CJ48="","",details!CJ48)</f>
        <v/>
      </c>
      <c r="FE48" s="429" t="str">
        <f t="shared" si="215"/>
        <v/>
      </c>
      <c r="FF48" s="429" t="str">
        <f t="shared" si="216"/>
        <v/>
      </c>
      <c r="FG48" s="429" t="str">
        <f t="shared" si="217"/>
        <v/>
      </c>
      <c r="FH48" s="141" t="str">
        <f t="shared" si="10"/>
        <v/>
      </c>
      <c r="FI48" s="141">
        <f t="shared" si="218"/>
        <v>0</v>
      </c>
      <c r="FJ48" s="425" t="str">
        <f>IF(details!CK48="","",details!CK48)</f>
        <v/>
      </c>
      <c r="FK48" s="425" t="str">
        <f>IF(details!CL48="","",details!CL48)</f>
        <v/>
      </c>
      <c r="FL48" s="425" t="str">
        <f>IF(details!CM48="","",details!CM48)</f>
        <v/>
      </c>
      <c r="FM48" s="425" t="str">
        <f>IF(details!CN48="","",details!CN48)</f>
        <v/>
      </c>
      <c r="FN48" s="425" t="str">
        <f>IF(details!CO48="","",details!CO48)</f>
        <v/>
      </c>
      <c r="FO48" s="429" t="str">
        <f t="shared" si="219"/>
        <v/>
      </c>
      <c r="FP48" s="429" t="str">
        <f t="shared" si="220"/>
        <v/>
      </c>
      <c r="FQ48" s="429" t="str">
        <f t="shared" si="221"/>
        <v/>
      </c>
      <c r="FR48" s="141" t="str">
        <f t="shared" si="13"/>
        <v/>
      </c>
      <c r="FS48" s="354">
        <f t="shared" si="222"/>
        <v>0</v>
      </c>
      <c r="FT48" s="361" t="str">
        <f t="shared" si="223"/>
        <v/>
      </c>
      <c r="FU48" s="422" t="str">
        <f t="shared" si="224"/>
        <v/>
      </c>
      <c r="FV48" s="422" t="str">
        <f t="shared" si="225"/>
        <v/>
      </c>
      <c r="FW48" s="422" t="str">
        <f t="shared" si="226"/>
        <v/>
      </c>
      <c r="FX48" s="422" t="str">
        <f t="shared" si="227"/>
        <v/>
      </c>
      <c r="FY48" s="422" t="str">
        <f t="shared" si="228"/>
        <v/>
      </c>
      <c r="FZ48" s="422" t="str">
        <f t="shared" si="229"/>
        <v/>
      </c>
      <c r="GA48" s="142" t="str">
        <f t="shared" si="230"/>
        <v/>
      </c>
      <c r="GB48" s="142" t="str">
        <f t="shared" si="231"/>
        <v/>
      </c>
      <c r="GC48" s="422" t="str">
        <f t="shared" si="110"/>
        <v/>
      </c>
      <c r="GD48" s="422" t="str">
        <f t="shared" si="232"/>
        <v/>
      </c>
      <c r="GE48" s="422" t="str">
        <f t="shared" si="233"/>
        <v/>
      </c>
      <c r="GF48" s="422" t="str">
        <f t="shared" si="234"/>
        <v/>
      </c>
      <c r="GG48" s="422" t="str">
        <f t="shared" si="235"/>
        <v/>
      </c>
      <c r="GH48" s="422" t="str">
        <f t="shared" si="236"/>
        <v/>
      </c>
      <c r="GI48" s="422" t="str">
        <f t="shared" si="237"/>
        <v/>
      </c>
      <c r="GJ48" s="422" t="str">
        <f t="shared" si="238"/>
        <v/>
      </c>
      <c r="GK48" s="422" t="str">
        <f t="shared" si="239"/>
        <v/>
      </c>
      <c r="GL48" s="422" t="str">
        <f t="shared" si="240"/>
        <v/>
      </c>
      <c r="GM48" s="422" t="str">
        <f t="shared" si="241"/>
        <v/>
      </c>
      <c r="GN48" s="422" t="str">
        <f t="shared" si="242"/>
        <v/>
      </c>
      <c r="GO48" s="422" t="str">
        <f t="shared" si="243"/>
        <v/>
      </c>
      <c r="GP48" s="422" t="str">
        <f t="shared" si="244"/>
        <v/>
      </c>
      <c r="GQ48" s="422" t="str">
        <f t="shared" si="245"/>
        <v/>
      </c>
      <c r="GR48" s="422" t="str">
        <f t="shared" si="246"/>
        <v/>
      </c>
      <c r="GS48" s="422" t="str">
        <f t="shared" si="247"/>
        <v/>
      </c>
      <c r="GT48" s="143" t="str">
        <f t="shared" si="248"/>
        <v/>
      </c>
      <c r="GU48" s="143" t="str">
        <f t="shared" si="249"/>
        <v/>
      </c>
      <c r="GV48" s="143" t="str">
        <f t="shared" si="250"/>
        <v/>
      </c>
      <c r="GW48" s="143" t="str">
        <f t="shared" si="251"/>
        <v/>
      </c>
      <c r="GX48" s="143" t="str">
        <f t="shared" si="252"/>
        <v/>
      </c>
      <c r="GY48" s="143" t="str">
        <f t="shared" si="253"/>
        <v/>
      </c>
      <c r="GZ48" s="353">
        <f t="shared" si="254"/>
        <v>0</v>
      </c>
      <c r="HA48" s="353">
        <f t="shared" si="255"/>
        <v>0</v>
      </c>
      <c r="HB48" s="353">
        <f t="shared" si="256"/>
        <v>32</v>
      </c>
      <c r="HC48" s="353">
        <f t="shared" si="257"/>
        <v>0</v>
      </c>
      <c r="HD48" s="426" t="str">
        <f t="shared" si="137"/>
        <v/>
      </c>
      <c r="HE48" s="362" t="str">
        <f t="shared" si="258"/>
        <v/>
      </c>
      <c r="HF48" s="362" t="str">
        <f t="shared" si="259"/>
        <v/>
      </c>
      <c r="HG48" s="363" t="str">
        <f t="shared" si="260"/>
        <v/>
      </c>
      <c r="HH48" s="399" t="str">
        <f t="shared" si="261"/>
        <v/>
      </c>
      <c r="HI48" s="400" t="str">
        <f t="shared" si="142"/>
        <v/>
      </c>
      <c r="HJ48" s="136" t="str">
        <f t="shared" si="143"/>
        <v/>
      </c>
      <c r="HK48" s="358" t="str">
        <f>details!EP48</f>
        <v/>
      </c>
      <c r="HL48" s="227" t="str">
        <f>details!EQ48</f>
        <v/>
      </c>
      <c r="HM48" s="406" t="str">
        <f t="shared" si="262"/>
        <v/>
      </c>
      <c r="HN48" s="233" t="str">
        <f>IF(details!CP48="","",details!CP48)</f>
        <v/>
      </c>
    </row>
    <row r="49" spans="1:222" s="20" customFormat="1" ht="14" customHeight="1">
      <c r="A49" s="231">
        <f>IF(details!A49="","",details!A49)</f>
        <v>43</v>
      </c>
      <c r="B49" s="425" t="str">
        <f>IF(details!B49="","",details!B49)</f>
        <v/>
      </c>
      <c r="C49" s="425" t="str">
        <f>IF(details!C49="","",details!C49)</f>
        <v/>
      </c>
      <c r="D49" s="136" t="str">
        <f>IF(details!D49="","",details!D49)</f>
        <v/>
      </c>
      <c r="E49" s="136" t="str">
        <f>IF(details!E49="","",details!E49)</f>
        <v/>
      </c>
      <c r="F49" s="425" t="str">
        <f>IF(details!F49="","",details!F49)</f>
        <v/>
      </c>
      <c r="G49" s="698" t="str">
        <f>IF(details!G49="","",details!G49)</f>
        <v/>
      </c>
      <c r="H49" s="698" t="str">
        <f>IF(details!H49="","",details!H49)</f>
        <v/>
      </c>
      <c r="I49" s="220" t="str">
        <f>IF(details!CQ49="","",details!CQ49)</f>
        <v/>
      </c>
      <c r="J49" s="137" t="str">
        <f>IF(details!J49="","",details!J49)</f>
        <v/>
      </c>
      <c r="K49" s="137" t="str">
        <f>IF(details!K49="","",details!K49)</f>
        <v/>
      </c>
      <c r="L49" s="137" t="str">
        <f>IF(details!L49="","",details!L49)</f>
        <v/>
      </c>
      <c r="M49" s="425" t="str">
        <f>IF(details!R49="","",details!R49)</f>
        <v/>
      </c>
      <c r="N49" s="425" t="str">
        <f>IF(details!S49="","",details!S49)</f>
        <v/>
      </c>
      <c r="O49" s="425" t="str">
        <f t="shared" si="151"/>
        <v/>
      </c>
      <c r="P49" s="425" t="str">
        <f>IF(details!T49="","",details!T49)</f>
        <v/>
      </c>
      <c r="Q49" s="425" t="str">
        <f>IF(details!U49="","",details!U49)</f>
        <v/>
      </c>
      <c r="R49" s="425" t="str">
        <f t="shared" si="152"/>
        <v/>
      </c>
      <c r="S49" s="425" t="str">
        <f>IF(details!V49="","",details!V49)</f>
        <v/>
      </c>
      <c r="T49" s="425" t="str">
        <f>IF(details!W49="","",details!W49)</f>
        <v/>
      </c>
      <c r="U49" s="425" t="str">
        <f t="shared" si="153"/>
        <v/>
      </c>
      <c r="V49" s="138" t="str">
        <f t="shared" si="154"/>
        <v/>
      </c>
      <c r="W49" s="425" t="str">
        <f>IF(details!X49="","",details!X49)</f>
        <v/>
      </c>
      <c r="X49" s="425" t="str">
        <f>IF(details!Y49="","",details!Y49)</f>
        <v/>
      </c>
      <c r="Y49" s="138" t="str">
        <f t="shared" si="155"/>
        <v/>
      </c>
      <c r="Z49" s="139" t="str">
        <f t="shared" si="28"/>
        <v/>
      </c>
      <c r="AA49" s="425" t="str">
        <f>IF(details!Z49="","",details!Z49)</f>
        <v/>
      </c>
      <c r="AB49" s="425" t="str">
        <f>IF(details!AA49="","",details!AA49)</f>
        <v/>
      </c>
      <c r="AC49" s="428" t="str">
        <f t="shared" si="156"/>
        <v/>
      </c>
      <c r="AD49" s="136" t="str">
        <f t="shared" si="157"/>
        <v/>
      </c>
      <c r="AE49" s="140" t="str">
        <f t="shared" si="158"/>
        <v/>
      </c>
      <c r="AF49" s="429" t="str">
        <f t="shared" si="159"/>
        <v/>
      </c>
      <c r="AG49" s="141" t="str">
        <f t="shared" si="0"/>
        <v/>
      </c>
      <c r="AH49" s="141">
        <f t="shared" si="160"/>
        <v>0</v>
      </c>
      <c r="AI49" s="425" t="str">
        <f>IF(details!AB49="","",details!AB49)</f>
        <v/>
      </c>
      <c r="AJ49" s="425" t="str">
        <f>IF(details!AC49="","",details!AC49)</f>
        <v/>
      </c>
      <c r="AK49" s="425" t="str">
        <f t="shared" si="161"/>
        <v/>
      </c>
      <c r="AL49" s="425" t="str">
        <f>IF(details!AD49="","",details!AD49)</f>
        <v/>
      </c>
      <c r="AM49" s="425" t="str">
        <f>IF(details!AE49="","",details!AE49)</f>
        <v/>
      </c>
      <c r="AN49" s="425" t="str">
        <f t="shared" si="162"/>
        <v/>
      </c>
      <c r="AO49" s="425" t="str">
        <f>IF(details!AF49="","",details!AF49)</f>
        <v/>
      </c>
      <c r="AP49" s="425" t="str">
        <f>IF(details!AG49="","",details!AG49)</f>
        <v/>
      </c>
      <c r="AQ49" s="425" t="str">
        <f t="shared" si="163"/>
        <v/>
      </c>
      <c r="AR49" s="138" t="str">
        <f t="shared" si="164"/>
        <v/>
      </c>
      <c r="AS49" s="425" t="str">
        <f>IF(details!AH49="","",details!AH49)</f>
        <v/>
      </c>
      <c r="AT49" s="425" t="str">
        <f>IF(details!AI49="","",details!AI49)</f>
        <v/>
      </c>
      <c r="AU49" s="138" t="str">
        <f t="shared" si="165"/>
        <v/>
      </c>
      <c r="AV49" s="139" t="str">
        <f t="shared" si="39"/>
        <v/>
      </c>
      <c r="AW49" s="425" t="str">
        <f>IF(details!AJ49="","",details!AJ49)</f>
        <v/>
      </c>
      <c r="AX49" s="425" t="str">
        <f>IF(details!AK49="","",details!AK49)</f>
        <v/>
      </c>
      <c r="AY49" s="428" t="str">
        <f t="shared" si="166"/>
        <v/>
      </c>
      <c r="AZ49" s="136" t="str">
        <f t="shared" si="167"/>
        <v/>
      </c>
      <c r="BA49" s="140" t="str">
        <f t="shared" si="168"/>
        <v/>
      </c>
      <c r="BB49" s="429" t="str">
        <f t="shared" si="169"/>
        <v/>
      </c>
      <c r="BC49" s="141" t="str">
        <f t="shared" si="1"/>
        <v/>
      </c>
      <c r="BD49" s="141">
        <f t="shared" si="170"/>
        <v>0</v>
      </c>
      <c r="BE49" s="123" t="str">
        <f>IF(D49="","",details!AL49)</f>
        <v/>
      </c>
      <c r="BF49" s="425" t="str">
        <f>IF(details!AM49="","",details!AM49)</f>
        <v/>
      </c>
      <c r="BG49" s="425" t="str">
        <f>IF(details!AN49="","",details!AN49)</f>
        <v/>
      </c>
      <c r="BH49" s="425" t="str">
        <f t="shared" si="171"/>
        <v/>
      </c>
      <c r="BI49" s="425" t="str">
        <f>IF(details!AO49="","",details!AO49)</f>
        <v/>
      </c>
      <c r="BJ49" s="425" t="str">
        <f>IF(details!AP49="","",details!AP49)</f>
        <v/>
      </c>
      <c r="BK49" s="425" t="str">
        <f t="shared" si="172"/>
        <v/>
      </c>
      <c r="BL49" s="425" t="str">
        <f>IF(details!AQ49="","",details!AQ49)</f>
        <v/>
      </c>
      <c r="BM49" s="425" t="str">
        <f>IF(details!AR49="","",details!AR49)</f>
        <v/>
      </c>
      <c r="BN49" s="425" t="str">
        <f t="shared" si="173"/>
        <v/>
      </c>
      <c r="BO49" s="138" t="str">
        <f t="shared" si="174"/>
        <v/>
      </c>
      <c r="BP49" s="425" t="str">
        <f>IF(details!AS49="","",details!AS49)</f>
        <v/>
      </c>
      <c r="BQ49" s="425" t="str">
        <f>IF(details!AT49="","",details!AT49)</f>
        <v/>
      </c>
      <c r="BR49" s="138" t="str">
        <f t="shared" si="175"/>
        <v/>
      </c>
      <c r="BS49" s="139" t="str">
        <f t="shared" si="50"/>
        <v/>
      </c>
      <c r="BT49" s="425" t="str">
        <f>IF(details!AU49="","",details!AU49)</f>
        <v/>
      </c>
      <c r="BU49" s="425" t="str">
        <f>IF(details!AV49="","",details!AV49)</f>
        <v/>
      </c>
      <c r="BV49" s="428" t="str">
        <f t="shared" si="176"/>
        <v/>
      </c>
      <c r="BW49" s="136" t="str">
        <f t="shared" si="177"/>
        <v/>
      </c>
      <c r="BX49" s="140" t="str">
        <f t="shared" si="178"/>
        <v/>
      </c>
      <c r="BY49" s="429" t="str">
        <f t="shared" si="179"/>
        <v/>
      </c>
      <c r="BZ49" s="141" t="str">
        <f t="shared" si="2"/>
        <v/>
      </c>
      <c r="CA49" s="141">
        <f t="shared" si="180"/>
        <v>0</v>
      </c>
      <c r="CB49" s="425" t="str">
        <f>IF(details!AW49="","",details!AW49)</f>
        <v/>
      </c>
      <c r="CC49" s="425" t="str">
        <f>IF(details!AX49="","",details!AX49)</f>
        <v/>
      </c>
      <c r="CD49" s="425" t="str">
        <f t="shared" si="181"/>
        <v/>
      </c>
      <c r="CE49" s="425" t="str">
        <f>IF(details!AY49="","",details!AY49)</f>
        <v/>
      </c>
      <c r="CF49" s="425" t="str">
        <f>IF(details!AZ49="","",details!AZ49)</f>
        <v/>
      </c>
      <c r="CG49" s="425" t="str">
        <f t="shared" si="182"/>
        <v/>
      </c>
      <c r="CH49" s="425" t="str">
        <f>IF(details!BA49="","",details!BA49)</f>
        <v/>
      </c>
      <c r="CI49" s="425" t="str">
        <f>IF(details!BB49="","",details!BB49)</f>
        <v/>
      </c>
      <c r="CJ49" s="425" t="str">
        <f t="shared" si="183"/>
        <v/>
      </c>
      <c r="CK49" s="138" t="str">
        <f t="shared" si="184"/>
        <v/>
      </c>
      <c r="CL49" s="425" t="str">
        <f>IF(details!BC49="","",details!BC49)</f>
        <v/>
      </c>
      <c r="CM49" s="425" t="str">
        <f>IF(details!BD49="","",details!BD49)</f>
        <v/>
      </c>
      <c r="CN49" s="138" t="str">
        <f t="shared" si="185"/>
        <v/>
      </c>
      <c r="CO49" s="139" t="str">
        <f t="shared" si="61"/>
        <v/>
      </c>
      <c r="CP49" s="425" t="str">
        <f>IF(details!BE49="","",details!BE49)</f>
        <v/>
      </c>
      <c r="CQ49" s="425" t="str">
        <f>IF(details!BF49="","",details!BF49)</f>
        <v/>
      </c>
      <c r="CR49" s="428" t="str">
        <f t="shared" si="186"/>
        <v/>
      </c>
      <c r="CS49" s="136" t="str">
        <f t="shared" si="187"/>
        <v/>
      </c>
      <c r="CT49" s="140" t="str">
        <f t="shared" si="188"/>
        <v/>
      </c>
      <c r="CU49" s="429" t="str">
        <f t="shared" si="189"/>
        <v/>
      </c>
      <c r="CV49" s="141" t="str">
        <f t="shared" si="3"/>
        <v/>
      </c>
      <c r="CW49" s="141">
        <f t="shared" si="190"/>
        <v>0</v>
      </c>
      <c r="CX49" s="425" t="str">
        <f>IF(details!BG49="","",details!BG49)</f>
        <v/>
      </c>
      <c r="CY49" s="425" t="str">
        <f>IF(details!BH49="","",details!BH49)</f>
        <v/>
      </c>
      <c r="CZ49" s="425" t="str">
        <f t="shared" si="191"/>
        <v/>
      </c>
      <c r="DA49" s="425" t="str">
        <f>IF(details!BI49="","",details!BI49)</f>
        <v/>
      </c>
      <c r="DB49" s="425" t="str">
        <f>IF(details!BJ49="","",details!BJ49)</f>
        <v/>
      </c>
      <c r="DC49" s="425" t="str">
        <f t="shared" si="192"/>
        <v/>
      </c>
      <c r="DD49" s="425" t="str">
        <f>IF(details!BK49="","",details!BK49)</f>
        <v/>
      </c>
      <c r="DE49" s="425" t="str">
        <f>IF(details!BL49="","",details!BL49)</f>
        <v/>
      </c>
      <c r="DF49" s="425" t="str">
        <f t="shared" si="193"/>
        <v/>
      </c>
      <c r="DG49" s="138" t="str">
        <f t="shared" si="194"/>
        <v/>
      </c>
      <c r="DH49" s="425" t="str">
        <f>IF(details!BM49="","",details!BM49)</f>
        <v/>
      </c>
      <c r="DI49" s="425" t="str">
        <f>IF(details!BN49="","",details!BN49)</f>
        <v/>
      </c>
      <c r="DJ49" s="138" t="str">
        <f t="shared" si="195"/>
        <v/>
      </c>
      <c r="DK49" s="139" t="str">
        <f t="shared" si="72"/>
        <v/>
      </c>
      <c r="DL49" s="425" t="str">
        <f>IF(details!BO49="","",details!BO49)</f>
        <v/>
      </c>
      <c r="DM49" s="425" t="str">
        <f>IF(details!BP49="","",details!BP49)</f>
        <v/>
      </c>
      <c r="DN49" s="428" t="str">
        <f t="shared" si="196"/>
        <v/>
      </c>
      <c r="DO49" s="136" t="str">
        <f t="shared" si="197"/>
        <v/>
      </c>
      <c r="DP49" s="140" t="str">
        <f t="shared" si="198"/>
        <v/>
      </c>
      <c r="DQ49" s="429" t="str">
        <f t="shared" si="199"/>
        <v/>
      </c>
      <c r="DR49" s="141" t="str">
        <f t="shared" si="4"/>
        <v/>
      </c>
      <c r="DS49" s="141">
        <f t="shared" si="200"/>
        <v>0</v>
      </c>
      <c r="DT49" s="425" t="str">
        <f>IF(details!BQ49="","",details!BQ49)</f>
        <v/>
      </c>
      <c r="DU49" s="425" t="str">
        <f>IF(details!BR49="","",details!BR49)</f>
        <v/>
      </c>
      <c r="DV49" s="425" t="str">
        <f t="shared" si="201"/>
        <v/>
      </c>
      <c r="DW49" s="425" t="str">
        <f>IF(details!BS49="","",details!BS49)</f>
        <v/>
      </c>
      <c r="DX49" s="425" t="str">
        <f>IF(details!BT49="","",details!BT49)</f>
        <v/>
      </c>
      <c r="DY49" s="425" t="str">
        <f t="shared" si="202"/>
        <v/>
      </c>
      <c r="DZ49" s="425" t="str">
        <f>IF(details!BU49="","",details!BU49)</f>
        <v/>
      </c>
      <c r="EA49" s="425" t="str">
        <f>IF(details!BV49="","",details!BV49)</f>
        <v/>
      </c>
      <c r="EB49" s="425" t="str">
        <f t="shared" si="203"/>
        <v/>
      </c>
      <c r="EC49" s="138" t="str">
        <f t="shared" si="204"/>
        <v/>
      </c>
      <c r="ED49" s="425" t="str">
        <f>IF(details!BW49="","",details!BW49)</f>
        <v/>
      </c>
      <c r="EE49" s="425" t="str">
        <f>IF(details!BX49="","",details!BX49)</f>
        <v/>
      </c>
      <c r="EF49" s="138" t="str">
        <f t="shared" si="205"/>
        <v/>
      </c>
      <c r="EG49" s="139" t="str">
        <f t="shared" si="83"/>
        <v/>
      </c>
      <c r="EH49" s="425" t="str">
        <f>IF(details!BY49="","",details!BY49)</f>
        <v/>
      </c>
      <c r="EI49" s="425" t="str">
        <f>IF(details!BZ49="","",details!BZ49)</f>
        <v/>
      </c>
      <c r="EJ49" s="428" t="str">
        <f t="shared" si="206"/>
        <v/>
      </c>
      <c r="EK49" s="136" t="str">
        <f t="shared" si="207"/>
        <v/>
      </c>
      <c r="EL49" s="140" t="str">
        <f t="shared" si="208"/>
        <v/>
      </c>
      <c r="EM49" s="429" t="str">
        <f t="shared" si="209"/>
        <v/>
      </c>
      <c r="EN49" s="141" t="str">
        <f t="shared" si="5"/>
        <v/>
      </c>
      <c r="EO49" s="141">
        <f t="shared" si="210"/>
        <v>0</v>
      </c>
      <c r="EP49" s="425" t="str">
        <f>IF(details!CA49="","",details!CA49)</f>
        <v/>
      </c>
      <c r="EQ49" s="425" t="str">
        <f>IF(details!CB49="","",details!CB49)</f>
        <v/>
      </c>
      <c r="ER49" s="425" t="str">
        <f>IF(details!CC49="","",details!CC49)</f>
        <v/>
      </c>
      <c r="ES49" s="425" t="str">
        <f>IF(details!CD49="","",details!CD49)</f>
        <v/>
      </c>
      <c r="ET49" s="425" t="str">
        <f>IF(details!CE49="","",details!CE49)</f>
        <v/>
      </c>
      <c r="EU49" s="429" t="str">
        <f t="shared" si="211"/>
        <v/>
      </c>
      <c r="EV49" s="429" t="str">
        <f t="shared" si="212"/>
        <v/>
      </c>
      <c r="EW49" s="429" t="str">
        <f t="shared" si="213"/>
        <v/>
      </c>
      <c r="EX49" s="141" t="str">
        <f t="shared" si="7"/>
        <v/>
      </c>
      <c r="EY49" s="141">
        <f t="shared" si="214"/>
        <v>0</v>
      </c>
      <c r="EZ49" s="425" t="str">
        <f>IF(details!CF49="","",details!CF49)</f>
        <v/>
      </c>
      <c r="FA49" s="425" t="str">
        <f>IF(details!CG49="","",details!CG49)</f>
        <v/>
      </c>
      <c r="FB49" s="425" t="str">
        <f>IF(details!CH49="","",details!CH49)</f>
        <v/>
      </c>
      <c r="FC49" s="425" t="str">
        <f>IF(details!CI49="","",details!CI49)</f>
        <v/>
      </c>
      <c r="FD49" s="425" t="str">
        <f>IF(details!CJ49="","",details!CJ49)</f>
        <v/>
      </c>
      <c r="FE49" s="429" t="str">
        <f t="shared" si="215"/>
        <v/>
      </c>
      <c r="FF49" s="429" t="str">
        <f t="shared" si="216"/>
        <v/>
      </c>
      <c r="FG49" s="429" t="str">
        <f t="shared" si="217"/>
        <v/>
      </c>
      <c r="FH49" s="141" t="str">
        <f t="shared" si="10"/>
        <v/>
      </c>
      <c r="FI49" s="141">
        <f t="shared" si="218"/>
        <v>0</v>
      </c>
      <c r="FJ49" s="425" t="str">
        <f>IF(details!CK49="","",details!CK49)</f>
        <v/>
      </c>
      <c r="FK49" s="425" t="str">
        <f>IF(details!CL49="","",details!CL49)</f>
        <v/>
      </c>
      <c r="FL49" s="425" t="str">
        <f>IF(details!CM49="","",details!CM49)</f>
        <v/>
      </c>
      <c r="FM49" s="425" t="str">
        <f>IF(details!CN49="","",details!CN49)</f>
        <v/>
      </c>
      <c r="FN49" s="425" t="str">
        <f>IF(details!CO49="","",details!CO49)</f>
        <v/>
      </c>
      <c r="FO49" s="429" t="str">
        <f t="shared" si="219"/>
        <v/>
      </c>
      <c r="FP49" s="429" t="str">
        <f t="shared" si="220"/>
        <v/>
      </c>
      <c r="FQ49" s="429" t="str">
        <f t="shared" si="221"/>
        <v/>
      </c>
      <c r="FR49" s="141" t="str">
        <f t="shared" si="13"/>
        <v/>
      </c>
      <c r="FS49" s="354">
        <f t="shared" si="222"/>
        <v>0</v>
      </c>
      <c r="FT49" s="361" t="str">
        <f t="shared" si="223"/>
        <v/>
      </c>
      <c r="FU49" s="422" t="str">
        <f t="shared" si="224"/>
        <v/>
      </c>
      <c r="FV49" s="422" t="str">
        <f t="shared" si="225"/>
        <v/>
      </c>
      <c r="FW49" s="422" t="str">
        <f t="shared" si="226"/>
        <v/>
      </c>
      <c r="FX49" s="422" t="str">
        <f t="shared" si="227"/>
        <v/>
      </c>
      <c r="FY49" s="422" t="str">
        <f t="shared" si="228"/>
        <v/>
      </c>
      <c r="FZ49" s="422" t="str">
        <f t="shared" si="229"/>
        <v/>
      </c>
      <c r="GA49" s="142" t="str">
        <f t="shared" si="230"/>
        <v/>
      </c>
      <c r="GB49" s="142" t="str">
        <f t="shared" si="231"/>
        <v/>
      </c>
      <c r="GC49" s="422" t="str">
        <f t="shared" si="110"/>
        <v/>
      </c>
      <c r="GD49" s="422" t="str">
        <f t="shared" si="232"/>
        <v/>
      </c>
      <c r="GE49" s="422" t="str">
        <f t="shared" si="233"/>
        <v/>
      </c>
      <c r="GF49" s="422" t="str">
        <f t="shared" si="234"/>
        <v/>
      </c>
      <c r="GG49" s="422" t="str">
        <f t="shared" si="235"/>
        <v/>
      </c>
      <c r="GH49" s="422" t="str">
        <f t="shared" si="236"/>
        <v/>
      </c>
      <c r="GI49" s="422" t="str">
        <f t="shared" si="237"/>
        <v/>
      </c>
      <c r="GJ49" s="422" t="str">
        <f t="shared" si="238"/>
        <v/>
      </c>
      <c r="GK49" s="422" t="str">
        <f t="shared" si="239"/>
        <v/>
      </c>
      <c r="GL49" s="422" t="str">
        <f t="shared" si="240"/>
        <v/>
      </c>
      <c r="GM49" s="422" t="str">
        <f t="shared" si="241"/>
        <v/>
      </c>
      <c r="GN49" s="422" t="str">
        <f t="shared" si="242"/>
        <v/>
      </c>
      <c r="GO49" s="422" t="str">
        <f t="shared" si="243"/>
        <v/>
      </c>
      <c r="GP49" s="422" t="str">
        <f t="shared" si="244"/>
        <v/>
      </c>
      <c r="GQ49" s="422" t="str">
        <f t="shared" si="245"/>
        <v/>
      </c>
      <c r="GR49" s="422" t="str">
        <f t="shared" si="246"/>
        <v/>
      </c>
      <c r="GS49" s="422" t="str">
        <f t="shared" si="247"/>
        <v/>
      </c>
      <c r="GT49" s="143" t="str">
        <f t="shared" si="248"/>
        <v/>
      </c>
      <c r="GU49" s="143" t="str">
        <f t="shared" si="249"/>
        <v/>
      </c>
      <c r="GV49" s="143" t="str">
        <f t="shared" si="250"/>
        <v/>
      </c>
      <c r="GW49" s="143" t="str">
        <f t="shared" si="251"/>
        <v/>
      </c>
      <c r="GX49" s="143" t="str">
        <f t="shared" si="252"/>
        <v/>
      </c>
      <c r="GY49" s="143" t="str">
        <f t="shared" si="253"/>
        <v/>
      </c>
      <c r="GZ49" s="353">
        <f t="shared" si="254"/>
        <v>0</v>
      </c>
      <c r="HA49" s="353">
        <f t="shared" si="255"/>
        <v>0</v>
      </c>
      <c r="HB49" s="353">
        <f t="shared" si="256"/>
        <v>32</v>
      </c>
      <c r="HC49" s="353">
        <f t="shared" si="257"/>
        <v>0</v>
      </c>
      <c r="HD49" s="426" t="str">
        <f t="shared" si="137"/>
        <v/>
      </c>
      <c r="HE49" s="362" t="str">
        <f t="shared" si="258"/>
        <v/>
      </c>
      <c r="HF49" s="362" t="str">
        <f t="shared" si="259"/>
        <v/>
      </c>
      <c r="HG49" s="363" t="str">
        <f t="shared" si="260"/>
        <v/>
      </c>
      <c r="HH49" s="399" t="str">
        <f t="shared" si="261"/>
        <v/>
      </c>
      <c r="HI49" s="400" t="str">
        <f t="shared" si="142"/>
        <v/>
      </c>
      <c r="HJ49" s="136" t="str">
        <f t="shared" si="143"/>
        <v/>
      </c>
      <c r="HK49" s="358" t="str">
        <f>details!EP49</f>
        <v/>
      </c>
      <c r="HL49" s="227" t="str">
        <f>details!EQ49</f>
        <v/>
      </c>
      <c r="HM49" s="406" t="str">
        <f t="shared" si="262"/>
        <v/>
      </c>
      <c r="HN49" s="233" t="str">
        <f>IF(details!CP49="","",details!CP49)</f>
        <v/>
      </c>
    </row>
    <row r="50" spans="1:222" s="20" customFormat="1" ht="14" customHeight="1">
      <c r="A50" s="231">
        <f>IF(details!A50="","",details!A50)</f>
        <v>44</v>
      </c>
      <c r="B50" s="425" t="str">
        <f>IF(details!B50="","",details!B50)</f>
        <v/>
      </c>
      <c r="C50" s="425" t="str">
        <f>IF(details!C50="","",details!C50)</f>
        <v/>
      </c>
      <c r="D50" s="136" t="str">
        <f>IF(details!D50="","",details!D50)</f>
        <v/>
      </c>
      <c r="E50" s="136" t="str">
        <f>IF(details!E50="","",details!E50)</f>
        <v/>
      </c>
      <c r="F50" s="425" t="str">
        <f>IF(details!F50="","",details!F50)</f>
        <v/>
      </c>
      <c r="G50" s="698" t="str">
        <f>IF(details!G50="","",details!G50)</f>
        <v/>
      </c>
      <c r="H50" s="698" t="str">
        <f>IF(details!H50="","",details!H50)</f>
        <v/>
      </c>
      <c r="I50" s="220" t="str">
        <f>IF(details!CQ50="","",details!CQ50)</f>
        <v/>
      </c>
      <c r="J50" s="137" t="str">
        <f>IF(details!J50="","",details!J50)</f>
        <v/>
      </c>
      <c r="K50" s="137" t="str">
        <f>IF(details!K50="","",details!K50)</f>
        <v/>
      </c>
      <c r="L50" s="137" t="str">
        <f>IF(details!L50="","",details!L50)</f>
        <v/>
      </c>
      <c r="M50" s="425" t="str">
        <f>IF(details!R50="","",details!R50)</f>
        <v/>
      </c>
      <c r="N50" s="425" t="str">
        <f>IF(details!S50="","",details!S50)</f>
        <v/>
      </c>
      <c r="O50" s="425" t="str">
        <f t="shared" si="151"/>
        <v/>
      </c>
      <c r="P50" s="425" t="str">
        <f>IF(details!T50="","",details!T50)</f>
        <v/>
      </c>
      <c r="Q50" s="425" t="str">
        <f>IF(details!U50="","",details!U50)</f>
        <v/>
      </c>
      <c r="R50" s="425" t="str">
        <f t="shared" si="152"/>
        <v/>
      </c>
      <c r="S50" s="425" t="str">
        <f>IF(details!V50="","",details!V50)</f>
        <v/>
      </c>
      <c r="T50" s="425" t="str">
        <f>IF(details!W50="","",details!W50)</f>
        <v/>
      </c>
      <c r="U50" s="425" t="str">
        <f t="shared" si="153"/>
        <v/>
      </c>
      <c r="V50" s="138" t="str">
        <f t="shared" si="154"/>
        <v/>
      </c>
      <c r="W50" s="425" t="str">
        <f>IF(details!X50="","",details!X50)</f>
        <v/>
      </c>
      <c r="X50" s="425" t="str">
        <f>IF(details!Y50="","",details!Y50)</f>
        <v/>
      </c>
      <c r="Y50" s="138" t="str">
        <f t="shared" si="155"/>
        <v/>
      </c>
      <c r="Z50" s="139" t="str">
        <f t="shared" si="28"/>
        <v/>
      </c>
      <c r="AA50" s="425" t="str">
        <f>IF(details!Z50="","",details!Z50)</f>
        <v/>
      </c>
      <c r="AB50" s="425" t="str">
        <f>IF(details!AA50="","",details!AA50)</f>
        <v/>
      </c>
      <c r="AC50" s="428" t="str">
        <f t="shared" si="156"/>
        <v/>
      </c>
      <c r="AD50" s="136" t="str">
        <f t="shared" si="157"/>
        <v/>
      </c>
      <c r="AE50" s="140" t="str">
        <f t="shared" si="158"/>
        <v/>
      </c>
      <c r="AF50" s="429" t="str">
        <f t="shared" si="159"/>
        <v/>
      </c>
      <c r="AG50" s="141" t="str">
        <f t="shared" si="0"/>
        <v/>
      </c>
      <c r="AH50" s="141">
        <f t="shared" si="160"/>
        <v>0</v>
      </c>
      <c r="AI50" s="425" t="str">
        <f>IF(details!AB50="","",details!AB50)</f>
        <v/>
      </c>
      <c r="AJ50" s="425" t="str">
        <f>IF(details!AC50="","",details!AC50)</f>
        <v/>
      </c>
      <c r="AK50" s="425" t="str">
        <f t="shared" si="161"/>
        <v/>
      </c>
      <c r="AL50" s="425" t="str">
        <f>IF(details!AD50="","",details!AD50)</f>
        <v/>
      </c>
      <c r="AM50" s="425" t="str">
        <f>IF(details!AE50="","",details!AE50)</f>
        <v/>
      </c>
      <c r="AN50" s="425" t="str">
        <f t="shared" si="162"/>
        <v/>
      </c>
      <c r="AO50" s="425" t="str">
        <f>IF(details!AF50="","",details!AF50)</f>
        <v/>
      </c>
      <c r="AP50" s="425" t="str">
        <f>IF(details!AG50="","",details!AG50)</f>
        <v/>
      </c>
      <c r="AQ50" s="425" t="str">
        <f t="shared" si="163"/>
        <v/>
      </c>
      <c r="AR50" s="138" t="str">
        <f t="shared" si="164"/>
        <v/>
      </c>
      <c r="AS50" s="425" t="str">
        <f>IF(details!AH50="","",details!AH50)</f>
        <v/>
      </c>
      <c r="AT50" s="425" t="str">
        <f>IF(details!AI50="","",details!AI50)</f>
        <v/>
      </c>
      <c r="AU50" s="138" t="str">
        <f t="shared" si="165"/>
        <v/>
      </c>
      <c r="AV50" s="139" t="str">
        <f t="shared" si="39"/>
        <v/>
      </c>
      <c r="AW50" s="425" t="str">
        <f>IF(details!AJ50="","",details!AJ50)</f>
        <v/>
      </c>
      <c r="AX50" s="425" t="str">
        <f>IF(details!AK50="","",details!AK50)</f>
        <v/>
      </c>
      <c r="AY50" s="428" t="str">
        <f t="shared" si="166"/>
        <v/>
      </c>
      <c r="AZ50" s="136" t="str">
        <f t="shared" si="167"/>
        <v/>
      </c>
      <c r="BA50" s="140" t="str">
        <f t="shared" si="168"/>
        <v/>
      </c>
      <c r="BB50" s="429" t="str">
        <f t="shared" si="169"/>
        <v/>
      </c>
      <c r="BC50" s="141" t="str">
        <f t="shared" si="1"/>
        <v/>
      </c>
      <c r="BD50" s="141">
        <f t="shared" si="170"/>
        <v>0</v>
      </c>
      <c r="BE50" s="123" t="str">
        <f>IF(D50="","",details!AL50)</f>
        <v/>
      </c>
      <c r="BF50" s="425" t="str">
        <f>IF(details!AM50="","",details!AM50)</f>
        <v/>
      </c>
      <c r="BG50" s="425" t="str">
        <f>IF(details!AN50="","",details!AN50)</f>
        <v/>
      </c>
      <c r="BH50" s="425" t="str">
        <f t="shared" si="171"/>
        <v/>
      </c>
      <c r="BI50" s="425" t="str">
        <f>IF(details!AO50="","",details!AO50)</f>
        <v/>
      </c>
      <c r="BJ50" s="425" t="str">
        <f>IF(details!AP50="","",details!AP50)</f>
        <v/>
      </c>
      <c r="BK50" s="425" t="str">
        <f t="shared" si="172"/>
        <v/>
      </c>
      <c r="BL50" s="425" t="str">
        <f>IF(details!AQ50="","",details!AQ50)</f>
        <v/>
      </c>
      <c r="BM50" s="425" t="str">
        <f>IF(details!AR50="","",details!AR50)</f>
        <v/>
      </c>
      <c r="BN50" s="425" t="str">
        <f t="shared" si="173"/>
        <v/>
      </c>
      <c r="BO50" s="138" t="str">
        <f t="shared" si="174"/>
        <v/>
      </c>
      <c r="BP50" s="425" t="str">
        <f>IF(details!AS50="","",details!AS50)</f>
        <v/>
      </c>
      <c r="BQ50" s="425" t="str">
        <f>IF(details!AT50="","",details!AT50)</f>
        <v/>
      </c>
      <c r="BR50" s="138" t="str">
        <f t="shared" si="175"/>
        <v/>
      </c>
      <c r="BS50" s="139" t="str">
        <f t="shared" si="50"/>
        <v/>
      </c>
      <c r="BT50" s="425" t="str">
        <f>IF(details!AU50="","",details!AU50)</f>
        <v/>
      </c>
      <c r="BU50" s="425" t="str">
        <f>IF(details!AV50="","",details!AV50)</f>
        <v/>
      </c>
      <c r="BV50" s="428" t="str">
        <f t="shared" si="176"/>
        <v/>
      </c>
      <c r="BW50" s="136" t="str">
        <f t="shared" si="177"/>
        <v/>
      </c>
      <c r="BX50" s="140" t="str">
        <f t="shared" si="178"/>
        <v/>
      </c>
      <c r="BY50" s="429" t="str">
        <f t="shared" si="179"/>
        <v/>
      </c>
      <c r="BZ50" s="141" t="str">
        <f t="shared" si="2"/>
        <v/>
      </c>
      <c r="CA50" s="141">
        <f t="shared" si="180"/>
        <v>0</v>
      </c>
      <c r="CB50" s="425" t="str">
        <f>IF(details!AW50="","",details!AW50)</f>
        <v/>
      </c>
      <c r="CC50" s="425" t="str">
        <f>IF(details!AX50="","",details!AX50)</f>
        <v/>
      </c>
      <c r="CD50" s="425" t="str">
        <f t="shared" si="181"/>
        <v/>
      </c>
      <c r="CE50" s="425" t="str">
        <f>IF(details!AY50="","",details!AY50)</f>
        <v/>
      </c>
      <c r="CF50" s="425" t="str">
        <f>IF(details!AZ50="","",details!AZ50)</f>
        <v/>
      </c>
      <c r="CG50" s="425" t="str">
        <f t="shared" si="182"/>
        <v/>
      </c>
      <c r="CH50" s="425" t="str">
        <f>IF(details!BA50="","",details!BA50)</f>
        <v/>
      </c>
      <c r="CI50" s="425" t="str">
        <f>IF(details!BB50="","",details!BB50)</f>
        <v/>
      </c>
      <c r="CJ50" s="425" t="str">
        <f t="shared" si="183"/>
        <v/>
      </c>
      <c r="CK50" s="138" t="str">
        <f t="shared" si="184"/>
        <v/>
      </c>
      <c r="CL50" s="425" t="str">
        <f>IF(details!BC50="","",details!BC50)</f>
        <v/>
      </c>
      <c r="CM50" s="425" t="str">
        <f>IF(details!BD50="","",details!BD50)</f>
        <v/>
      </c>
      <c r="CN50" s="138" t="str">
        <f t="shared" si="185"/>
        <v/>
      </c>
      <c r="CO50" s="139" t="str">
        <f t="shared" si="61"/>
        <v/>
      </c>
      <c r="CP50" s="425" t="str">
        <f>IF(details!BE50="","",details!BE50)</f>
        <v/>
      </c>
      <c r="CQ50" s="425" t="str">
        <f>IF(details!BF50="","",details!BF50)</f>
        <v/>
      </c>
      <c r="CR50" s="428" t="str">
        <f t="shared" si="186"/>
        <v/>
      </c>
      <c r="CS50" s="136" t="str">
        <f t="shared" si="187"/>
        <v/>
      </c>
      <c r="CT50" s="140" t="str">
        <f t="shared" si="188"/>
        <v/>
      </c>
      <c r="CU50" s="429" t="str">
        <f t="shared" si="189"/>
        <v/>
      </c>
      <c r="CV50" s="141" t="str">
        <f t="shared" si="3"/>
        <v/>
      </c>
      <c r="CW50" s="141">
        <f t="shared" si="190"/>
        <v>0</v>
      </c>
      <c r="CX50" s="425" t="str">
        <f>IF(details!BG50="","",details!BG50)</f>
        <v/>
      </c>
      <c r="CY50" s="425" t="str">
        <f>IF(details!BH50="","",details!BH50)</f>
        <v/>
      </c>
      <c r="CZ50" s="425" t="str">
        <f t="shared" si="191"/>
        <v/>
      </c>
      <c r="DA50" s="425" t="str">
        <f>IF(details!BI50="","",details!BI50)</f>
        <v/>
      </c>
      <c r="DB50" s="425" t="str">
        <f>IF(details!BJ50="","",details!BJ50)</f>
        <v/>
      </c>
      <c r="DC50" s="425" t="str">
        <f t="shared" si="192"/>
        <v/>
      </c>
      <c r="DD50" s="425" t="str">
        <f>IF(details!BK50="","",details!BK50)</f>
        <v/>
      </c>
      <c r="DE50" s="425" t="str">
        <f>IF(details!BL50="","",details!BL50)</f>
        <v/>
      </c>
      <c r="DF50" s="425" t="str">
        <f t="shared" si="193"/>
        <v/>
      </c>
      <c r="DG50" s="138" t="str">
        <f t="shared" si="194"/>
        <v/>
      </c>
      <c r="DH50" s="425" t="str">
        <f>IF(details!BM50="","",details!BM50)</f>
        <v/>
      </c>
      <c r="DI50" s="425" t="str">
        <f>IF(details!BN50="","",details!BN50)</f>
        <v/>
      </c>
      <c r="DJ50" s="138" t="str">
        <f t="shared" si="195"/>
        <v/>
      </c>
      <c r="DK50" s="139" t="str">
        <f t="shared" si="72"/>
        <v/>
      </c>
      <c r="DL50" s="425" t="str">
        <f>IF(details!BO50="","",details!BO50)</f>
        <v/>
      </c>
      <c r="DM50" s="425" t="str">
        <f>IF(details!BP50="","",details!BP50)</f>
        <v/>
      </c>
      <c r="DN50" s="428" t="str">
        <f t="shared" si="196"/>
        <v/>
      </c>
      <c r="DO50" s="136" t="str">
        <f t="shared" si="197"/>
        <v/>
      </c>
      <c r="DP50" s="140" t="str">
        <f t="shared" si="198"/>
        <v/>
      </c>
      <c r="DQ50" s="429" t="str">
        <f t="shared" si="199"/>
        <v/>
      </c>
      <c r="DR50" s="141" t="str">
        <f t="shared" si="4"/>
        <v/>
      </c>
      <c r="DS50" s="141">
        <f t="shared" si="200"/>
        <v>0</v>
      </c>
      <c r="DT50" s="425" t="str">
        <f>IF(details!BQ50="","",details!BQ50)</f>
        <v/>
      </c>
      <c r="DU50" s="425" t="str">
        <f>IF(details!BR50="","",details!BR50)</f>
        <v/>
      </c>
      <c r="DV50" s="425" t="str">
        <f t="shared" si="201"/>
        <v/>
      </c>
      <c r="DW50" s="425" t="str">
        <f>IF(details!BS50="","",details!BS50)</f>
        <v/>
      </c>
      <c r="DX50" s="425" t="str">
        <f>IF(details!BT50="","",details!BT50)</f>
        <v/>
      </c>
      <c r="DY50" s="425" t="str">
        <f t="shared" si="202"/>
        <v/>
      </c>
      <c r="DZ50" s="425" t="str">
        <f>IF(details!BU50="","",details!BU50)</f>
        <v/>
      </c>
      <c r="EA50" s="425" t="str">
        <f>IF(details!BV50="","",details!BV50)</f>
        <v/>
      </c>
      <c r="EB50" s="425" t="str">
        <f t="shared" si="203"/>
        <v/>
      </c>
      <c r="EC50" s="138" t="str">
        <f t="shared" si="204"/>
        <v/>
      </c>
      <c r="ED50" s="425" t="str">
        <f>IF(details!BW50="","",details!BW50)</f>
        <v/>
      </c>
      <c r="EE50" s="425" t="str">
        <f>IF(details!BX50="","",details!BX50)</f>
        <v/>
      </c>
      <c r="EF50" s="138" t="str">
        <f t="shared" si="205"/>
        <v/>
      </c>
      <c r="EG50" s="139" t="str">
        <f t="shared" si="83"/>
        <v/>
      </c>
      <c r="EH50" s="425" t="str">
        <f>IF(details!BY50="","",details!BY50)</f>
        <v/>
      </c>
      <c r="EI50" s="425" t="str">
        <f>IF(details!BZ50="","",details!BZ50)</f>
        <v/>
      </c>
      <c r="EJ50" s="428" t="str">
        <f t="shared" si="206"/>
        <v/>
      </c>
      <c r="EK50" s="136" t="str">
        <f t="shared" si="207"/>
        <v/>
      </c>
      <c r="EL50" s="140" t="str">
        <f t="shared" si="208"/>
        <v/>
      </c>
      <c r="EM50" s="429" t="str">
        <f t="shared" si="209"/>
        <v/>
      </c>
      <c r="EN50" s="141" t="str">
        <f t="shared" si="5"/>
        <v/>
      </c>
      <c r="EO50" s="141">
        <f t="shared" si="210"/>
        <v>0</v>
      </c>
      <c r="EP50" s="425" t="str">
        <f>IF(details!CA50="","",details!CA50)</f>
        <v/>
      </c>
      <c r="EQ50" s="425" t="str">
        <f>IF(details!CB50="","",details!CB50)</f>
        <v/>
      </c>
      <c r="ER50" s="425" t="str">
        <f>IF(details!CC50="","",details!CC50)</f>
        <v/>
      </c>
      <c r="ES50" s="425" t="str">
        <f>IF(details!CD50="","",details!CD50)</f>
        <v/>
      </c>
      <c r="ET50" s="425" t="str">
        <f>IF(details!CE50="","",details!CE50)</f>
        <v/>
      </c>
      <c r="EU50" s="429" t="str">
        <f t="shared" si="211"/>
        <v/>
      </c>
      <c r="EV50" s="429" t="str">
        <f t="shared" si="212"/>
        <v/>
      </c>
      <c r="EW50" s="429" t="str">
        <f t="shared" si="213"/>
        <v/>
      </c>
      <c r="EX50" s="141" t="str">
        <f t="shared" si="7"/>
        <v/>
      </c>
      <c r="EY50" s="141">
        <f t="shared" si="214"/>
        <v>0</v>
      </c>
      <c r="EZ50" s="425" t="str">
        <f>IF(details!CF50="","",details!CF50)</f>
        <v/>
      </c>
      <c r="FA50" s="425" t="str">
        <f>IF(details!CG50="","",details!CG50)</f>
        <v/>
      </c>
      <c r="FB50" s="425" t="str">
        <f>IF(details!CH50="","",details!CH50)</f>
        <v/>
      </c>
      <c r="FC50" s="425" t="str">
        <f>IF(details!CI50="","",details!CI50)</f>
        <v/>
      </c>
      <c r="FD50" s="425" t="str">
        <f>IF(details!CJ50="","",details!CJ50)</f>
        <v/>
      </c>
      <c r="FE50" s="429" t="str">
        <f t="shared" si="215"/>
        <v/>
      </c>
      <c r="FF50" s="429" t="str">
        <f t="shared" si="216"/>
        <v/>
      </c>
      <c r="FG50" s="429" t="str">
        <f t="shared" si="217"/>
        <v/>
      </c>
      <c r="FH50" s="141" t="str">
        <f t="shared" si="10"/>
        <v/>
      </c>
      <c r="FI50" s="141">
        <f t="shared" si="218"/>
        <v>0</v>
      </c>
      <c r="FJ50" s="425" t="str">
        <f>IF(details!CK50="","",details!CK50)</f>
        <v/>
      </c>
      <c r="FK50" s="425" t="str">
        <f>IF(details!CL50="","",details!CL50)</f>
        <v/>
      </c>
      <c r="FL50" s="425" t="str">
        <f>IF(details!CM50="","",details!CM50)</f>
        <v/>
      </c>
      <c r="FM50" s="425" t="str">
        <f>IF(details!CN50="","",details!CN50)</f>
        <v/>
      </c>
      <c r="FN50" s="425" t="str">
        <f>IF(details!CO50="","",details!CO50)</f>
        <v/>
      </c>
      <c r="FO50" s="429" t="str">
        <f t="shared" si="219"/>
        <v/>
      </c>
      <c r="FP50" s="429" t="str">
        <f t="shared" si="220"/>
        <v/>
      </c>
      <c r="FQ50" s="429" t="str">
        <f t="shared" si="221"/>
        <v/>
      </c>
      <c r="FR50" s="141" t="str">
        <f t="shared" si="13"/>
        <v/>
      </c>
      <c r="FS50" s="354">
        <f t="shared" si="222"/>
        <v>0</v>
      </c>
      <c r="FT50" s="361" t="str">
        <f t="shared" si="223"/>
        <v/>
      </c>
      <c r="FU50" s="422" t="str">
        <f t="shared" si="224"/>
        <v/>
      </c>
      <c r="FV50" s="422" t="str">
        <f t="shared" si="225"/>
        <v/>
      </c>
      <c r="FW50" s="422" t="str">
        <f t="shared" si="226"/>
        <v/>
      </c>
      <c r="FX50" s="422" t="str">
        <f t="shared" si="227"/>
        <v/>
      </c>
      <c r="FY50" s="422" t="str">
        <f t="shared" si="228"/>
        <v/>
      </c>
      <c r="FZ50" s="422" t="str">
        <f t="shared" si="229"/>
        <v/>
      </c>
      <c r="GA50" s="142" t="str">
        <f t="shared" si="230"/>
        <v/>
      </c>
      <c r="GB50" s="142" t="str">
        <f t="shared" si="231"/>
        <v/>
      </c>
      <c r="GC50" s="422" t="str">
        <f t="shared" si="110"/>
        <v/>
      </c>
      <c r="GD50" s="422" t="str">
        <f t="shared" si="232"/>
        <v/>
      </c>
      <c r="GE50" s="422" t="str">
        <f t="shared" si="233"/>
        <v/>
      </c>
      <c r="GF50" s="422" t="str">
        <f t="shared" si="234"/>
        <v/>
      </c>
      <c r="GG50" s="422" t="str">
        <f t="shared" si="235"/>
        <v/>
      </c>
      <c r="GH50" s="422" t="str">
        <f t="shared" si="236"/>
        <v/>
      </c>
      <c r="GI50" s="422" t="str">
        <f t="shared" si="237"/>
        <v/>
      </c>
      <c r="GJ50" s="422" t="str">
        <f t="shared" si="238"/>
        <v/>
      </c>
      <c r="GK50" s="422" t="str">
        <f t="shared" si="239"/>
        <v/>
      </c>
      <c r="GL50" s="422" t="str">
        <f t="shared" si="240"/>
        <v/>
      </c>
      <c r="GM50" s="422" t="str">
        <f t="shared" si="241"/>
        <v/>
      </c>
      <c r="GN50" s="422" t="str">
        <f t="shared" si="242"/>
        <v/>
      </c>
      <c r="GO50" s="422" t="str">
        <f t="shared" si="243"/>
        <v/>
      </c>
      <c r="GP50" s="422" t="str">
        <f t="shared" si="244"/>
        <v/>
      </c>
      <c r="GQ50" s="422" t="str">
        <f t="shared" si="245"/>
        <v/>
      </c>
      <c r="GR50" s="422" t="str">
        <f t="shared" si="246"/>
        <v/>
      </c>
      <c r="GS50" s="422" t="str">
        <f t="shared" si="247"/>
        <v/>
      </c>
      <c r="GT50" s="143" t="str">
        <f t="shared" si="248"/>
        <v/>
      </c>
      <c r="GU50" s="143" t="str">
        <f t="shared" si="249"/>
        <v/>
      </c>
      <c r="GV50" s="143" t="str">
        <f t="shared" si="250"/>
        <v/>
      </c>
      <c r="GW50" s="143" t="str">
        <f t="shared" si="251"/>
        <v/>
      </c>
      <c r="GX50" s="143" t="str">
        <f t="shared" si="252"/>
        <v/>
      </c>
      <c r="GY50" s="143" t="str">
        <f t="shared" si="253"/>
        <v/>
      </c>
      <c r="GZ50" s="353">
        <f t="shared" si="254"/>
        <v>0</v>
      </c>
      <c r="HA50" s="353">
        <f t="shared" si="255"/>
        <v>0</v>
      </c>
      <c r="HB50" s="353">
        <f t="shared" si="256"/>
        <v>32</v>
      </c>
      <c r="HC50" s="353">
        <f t="shared" si="257"/>
        <v>0</v>
      </c>
      <c r="HD50" s="426" t="str">
        <f t="shared" si="137"/>
        <v/>
      </c>
      <c r="HE50" s="362" t="str">
        <f t="shared" si="258"/>
        <v/>
      </c>
      <c r="HF50" s="362" t="str">
        <f t="shared" si="259"/>
        <v/>
      </c>
      <c r="HG50" s="363" t="str">
        <f t="shared" si="260"/>
        <v/>
      </c>
      <c r="HH50" s="399" t="str">
        <f t="shared" si="261"/>
        <v/>
      </c>
      <c r="HI50" s="400" t="str">
        <f t="shared" si="142"/>
        <v/>
      </c>
      <c r="HJ50" s="136" t="str">
        <f t="shared" si="143"/>
        <v/>
      </c>
      <c r="HK50" s="358" t="str">
        <f>details!EP50</f>
        <v/>
      </c>
      <c r="HL50" s="227" t="str">
        <f>details!EQ50</f>
        <v/>
      </c>
      <c r="HM50" s="406" t="str">
        <f t="shared" si="262"/>
        <v/>
      </c>
      <c r="HN50" s="233" t="str">
        <f>IF(details!CP50="","",details!CP50)</f>
        <v/>
      </c>
    </row>
    <row r="51" spans="1:222" s="20" customFormat="1" ht="14" customHeight="1">
      <c r="A51" s="231">
        <f>IF(details!A51="","",details!A51)</f>
        <v>45</v>
      </c>
      <c r="B51" s="425" t="str">
        <f>IF(details!B51="","",details!B51)</f>
        <v/>
      </c>
      <c r="C51" s="425" t="str">
        <f>IF(details!C51="","",details!C51)</f>
        <v/>
      </c>
      <c r="D51" s="136" t="str">
        <f>IF(details!D51="","",details!D51)</f>
        <v/>
      </c>
      <c r="E51" s="136" t="str">
        <f>IF(details!E51="","",details!E51)</f>
        <v/>
      </c>
      <c r="F51" s="425" t="str">
        <f>IF(details!F51="","",details!F51)</f>
        <v/>
      </c>
      <c r="G51" s="698" t="str">
        <f>IF(details!G51="","",details!G51)</f>
        <v/>
      </c>
      <c r="H51" s="698" t="str">
        <f>IF(details!H51="","",details!H51)</f>
        <v/>
      </c>
      <c r="I51" s="220" t="str">
        <f>IF(details!CQ51="","",details!CQ51)</f>
        <v/>
      </c>
      <c r="J51" s="137" t="str">
        <f>IF(details!J51="","",details!J51)</f>
        <v/>
      </c>
      <c r="K51" s="137" t="str">
        <f>IF(details!K51="","",details!K51)</f>
        <v/>
      </c>
      <c r="L51" s="137" t="str">
        <f>IF(details!L51="","",details!L51)</f>
        <v/>
      </c>
      <c r="M51" s="425" t="str">
        <f>IF(details!R51="","",details!R51)</f>
        <v/>
      </c>
      <c r="N51" s="425" t="str">
        <f>IF(details!S51="","",details!S51)</f>
        <v/>
      </c>
      <c r="O51" s="425" t="str">
        <f t="shared" si="151"/>
        <v/>
      </c>
      <c r="P51" s="425" t="str">
        <f>IF(details!T51="","",details!T51)</f>
        <v/>
      </c>
      <c r="Q51" s="425" t="str">
        <f>IF(details!U51="","",details!U51)</f>
        <v/>
      </c>
      <c r="R51" s="425" t="str">
        <f t="shared" si="152"/>
        <v/>
      </c>
      <c r="S51" s="425" t="str">
        <f>IF(details!V51="","",details!V51)</f>
        <v/>
      </c>
      <c r="T51" s="425" t="str">
        <f>IF(details!W51="","",details!W51)</f>
        <v/>
      </c>
      <c r="U51" s="425" t="str">
        <f t="shared" si="153"/>
        <v/>
      </c>
      <c r="V51" s="138" t="str">
        <f t="shared" si="154"/>
        <v/>
      </c>
      <c r="W51" s="425" t="str">
        <f>IF(details!X51="","",details!X51)</f>
        <v/>
      </c>
      <c r="X51" s="425" t="str">
        <f>IF(details!Y51="","",details!Y51)</f>
        <v/>
      </c>
      <c r="Y51" s="138" t="str">
        <f t="shared" si="155"/>
        <v/>
      </c>
      <c r="Z51" s="139" t="str">
        <f t="shared" si="28"/>
        <v/>
      </c>
      <c r="AA51" s="425" t="str">
        <f>IF(details!Z51="","",details!Z51)</f>
        <v/>
      </c>
      <c r="AB51" s="425" t="str">
        <f>IF(details!AA51="","",details!AA51)</f>
        <v/>
      </c>
      <c r="AC51" s="428" t="str">
        <f t="shared" si="156"/>
        <v/>
      </c>
      <c r="AD51" s="136" t="str">
        <f t="shared" si="157"/>
        <v/>
      </c>
      <c r="AE51" s="140" t="str">
        <f t="shared" si="158"/>
        <v/>
      </c>
      <c r="AF51" s="429" t="str">
        <f t="shared" si="159"/>
        <v/>
      </c>
      <c r="AG51" s="141" t="str">
        <f t="shared" si="0"/>
        <v/>
      </c>
      <c r="AH51" s="141">
        <f t="shared" si="160"/>
        <v>0</v>
      </c>
      <c r="AI51" s="425" t="str">
        <f>IF(details!AB51="","",details!AB51)</f>
        <v/>
      </c>
      <c r="AJ51" s="425" t="str">
        <f>IF(details!AC51="","",details!AC51)</f>
        <v/>
      </c>
      <c r="AK51" s="425" t="str">
        <f t="shared" si="161"/>
        <v/>
      </c>
      <c r="AL51" s="425" t="str">
        <f>IF(details!AD51="","",details!AD51)</f>
        <v/>
      </c>
      <c r="AM51" s="425" t="str">
        <f>IF(details!AE51="","",details!AE51)</f>
        <v/>
      </c>
      <c r="AN51" s="425" t="str">
        <f t="shared" si="162"/>
        <v/>
      </c>
      <c r="AO51" s="425" t="str">
        <f>IF(details!AF51="","",details!AF51)</f>
        <v/>
      </c>
      <c r="AP51" s="425" t="str">
        <f>IF(details!AG51="","",details!AG51)</f>
        <v/>
      </c>
      <c r="AQ51" s="425" t="str">
        <f t="shared" si="163"/>
        <v/>
      </c>
      <c r="AR51" s="138" t="str">
        <f t="shared" si="164"/>
        <v/>
      </c>
      <c r="AS51" s="425" t="str">
        <f>IF(details!AH51="","",details!AH51)</f>
        <v/>
      </c>
      <c r="AT51" s="425" t="str">
        <f>IF(details!AI51="","",details!AI51)</f>
        <v/>
      </c>
      <c r="AU51" s="138" t="str">
        <f t="shared" si="165"/>
        <v/>
      </c>
      <c r="AV51" s="139" t="str">
        <f t="shared" si="39"/>
        <v/>
      </c>
      <c r="AW51" s="425" t="str">
        <f>IF(details!AJ51="","",details!AJ51)</f>
        <v/>
      </c>
      <c r="AX51" s="425" t="str">
        <f>IF(details!AK51="","",details!AK51)</f>
        <v/>
      </c>
      <c r="AY51" s="428" t="str">
        <f t="shared" si="166"/>
        <v/>
      </c>
      <c r="AZ51" s="136" t="str">
        <f t="shared" si="167"/>
        <v/>
      </c>
      <c r="BA51" s="140" t="str">
        <f t="shared" si="168"/>
        <v/>
      </c>
      <c r="BB51" s="429" t="str">
        <f t="shared" si="169"/>
        <v/>
      </c>
      <c r="BC51" s="141" t="str">
        <f t="shared" si="1"/>
        <v/>
      </c>
      <c r="BD51" s="141">
        <f t="shared" si="170"/>
        <v>0</v>
      </c>
      <c r="BE51" s="123" t="str">
        <f>IF(D51="","",details!AL51)</f>
        <v/>
      </c>
      <c r="BF51" s="425" t="str">
        <f>IF(details!AM51="","",details!AM51)</f>
        <v/>
      </c>
      <c r="BG51" s="425" t="str">
        <f>IF(details!AN51="","",details!AN51)</f>
        <v/>
      </c>
      <c r="BH51" s="425" t="str">
        <f t="shared" si="171"/>
        <v/>
      </c>
      <c r="BI51" s="425" t="str">
        <f>IF(details!AO51="","",details!AO51)</f>
        <v/>
      </c>
      <c r="BJ51" s="425" t="str">
        <f>IF(details!AP51="","",details!AP51)</f>
        <v/>
      </c>
      <c r="BK51" s="425" t="str">
        <f t="shared" si="172"/>
        <v/>
      </c>
      <c r="BL51" s="425" t="str">
        <f>IF(details!AQ51="","",details!AQ51)</f>
        <v/>
      </c>
      <c r="BM51" s="425" t="str">
        <f>IF(details!AR51="","",details!AR51)</f>
        <v/>
      </c>
      <c r="BN51" s="425" t="str">
        <f t="shared" si="173"/>
        <v/>
      </c>
      <c r="BO51" s="138" t="str">
        <f t="shared" si="174"/>
        <v/>
      </c>
      <c r="BP51" s="425" t="str">
        <f>IF(details!AS51="","",details!AS51)</f>
        <v/>
      </c>
      <c r="BQ51" s="425" t="str">
        <f>IF(details!AT51="","",details!AT51)</f>
        <v/>
      </c>
      <c r="BR51" s="138" t="str">
        <f t="shared" si="175"/>
        <v/>
      </c>
      <c r="BS51" s="139" t="str">
        <f t="shared" si="50"/>
        <v/>
      </c>
      <c r="BT51" s="425" t="str">
        <f>IF(details!AU51="","",details!AU51)</f>
        <v/>
      </c>
      <c r="BU51" s="425" t="str">
        <f>IF(details!AV51="","",details!AV51)</f>
        <v/>
      </c>
      <c r="BV51" s="428" t="str">
        <f t="shared" si="176"/>
        <v/>
      </c>
      <c r="BW51" s="136" t="str">
        <f t="shared" si="177"/>
        <v/>
      </c>
      <c r="BX51" s="140" t="str">
        <f t="shared" si="178"/>
        <v/>
      </c>
      <c r="BY51" s="429" t="str">
        <f t="shared" si="179"/>
        <v/>
      </c>
      <c r="BZ51" s="141" t="str">
        <f t="shared" si="2"/>
        <v/>
      </c>
      <c r="CA51" s="141">
        <f t="shared" si="180"/>
        <v>0</v>
      </c>
      <c r="CB51" s="425" t="str">
        <f>IF(details!AW51="","",details!AW51)</f>
        <v/>
      </c>
      <c r="CC51" s="425" t="str">
        <f>IF(details!AX51="","",details!AX51)</f>
        <v/>
      </c>
      <c r="CD51" s="425" t="str">
        <f t="shared" si="181"/>
        <v/>
      </c>
      <c r="CE51" s="425" t="str">
        <f>IF(details!AY51="","",details!AY51)</f>
        <v/>
      </c>
      <c r="CF51" s="425" t="str">
        <f>IF(details!AZ51="","",details!AZ51)</f>
        <v/>
      </c>
      <c r="CG51" s="425" t="str">
        <f t="shared" si="182"/>
        <v/>
      </c>
      <c r="CH51" s="425" t="str">
        <f>IF(details!BA51="","",details!BA51)</f>
        <v/>
      </c>
      <c r="CI51" s="425" t="str">
        <f>IF(details!BB51="","",details!BB51)</f>
        <v/>
      </c>
      <c r="CJ51" s="425" t="str">
        <f t="shared" si="183"/>
        <v/>
      </c>
      <c r="CK51" s="138" t="str">
        <f t="shared" si="184"/>
        <v/>
      </c>
      <c r="CL51" s="425" t="str">
        <f>IF(details!BC51="","",details!BC51)</f>
        <v/>
      </c>
      <c r="CM51" s="425" t="str">
        <f>IF(details!BD51="","",details!BD51)</f>
        <v/>
      </c>
      <c r="CN51" s="138" t="str">
        <f t="shared" si="185"/>
        <v/>
      </c>
      <c r="CO51" s="139" t="str">
        <f t="shared" si="61"/>
        <v/>
      </c>
      <c r="CP51" s="425" t="str">
        <f>IF(details!BE51="","",details!BE51)</f>
        <v/>
      </c>
      <c r="CQ51" s="425" t="str">
        <f>IF(details!BF51="","",details!BF51)</f>
        <v/>
      </c>
      <c r="CR51" s="428" t="str">
        <f t="shared" si="186"/>
        <v/>
      </c>
      <c r="CS51" s="136" t="str">
        <f t="shared" si="187"/>
        <v/>
      </c>
      <c r="CT51" s="140" t="str">
        <f t="shared" si="188"/>
        <v/>
      </c>
      <c r="CU51" s="429" t="str">
        <f t="shared" si="189"/>
        <v/>
      </c>
      <c r="CV51" s="141" t="str">
        <f t="shared" si="3"/>
        <v/>
      </c>
      <c r="CW51" s="141">
        <f t="shared" si="190"/>
        <v>0</v>
      </c>
      <c r="CX51" s="425" t="str">
        <f>IF(details!BG51="","",details!BG51)</f>
        <v/>
      </c>
      <c r="CY51" s="425" t="str">
        <f>IF(details!BH51="","",details!BH51)</f>
        <v/>
      </c>
      <c r="CZ51" s="425" t="str">
        <f t="shared" si="191"/>
        <v/>
      </c>
      <c r="DA51" s="425" t="str">
        <f>IF(details!BI51="","",details!BI51)</f>
        <v/>
      </c>
      <c r="DB51" s="425" t="str">
        <f>IF(details!BJ51="","",details!BJ51)</f>
        <v/>
      </c>
      <c r="DC51" s="425" t="str">
        <f t="shared" si="192"/>
        <v/>
      </c>
      <c r="DD51" s="425" t="str">
        <f>IF(details!BK51="","",details!BK51)</f>
        <v/>
      </c>
      <c r="DE51" s="425" t="str">
        <f>IF(details!BL51="","",details!BL51)</f>
        <v/>
      </c>
      <c r="DF51" s="425" t="str">
        <f t="shared" si="193"/>
        <v/>
      </c>
      <c r="DG51" s="138" t="str">
        <f t="shared" si="194"/>
        <v/>
      </c>
      <c r="DH51" s="425" t="str">
        <f>IF(details!BM51="","",details!BM51)</f>
        <v/>
      </c>
      <c r="DI51" s="425" t="str">
        <f>IF(details!BN51="","",details!BN51)</f>
        <v/>
      </c>
      <c r="DJ51" s="138" t="str">
        <f t="shared" si="195"/>
        <v/>
      </c>
      <c r="DK51" s="139" t="str">
        <f t="shared" si="72"/>
        <v/>
      </c>
      <c r="DL51" s="425" t="str">
        <f>IF(details!BO51="","",details!BO51)</f>
        <v/>
      </c>
      <c r="DM51" s="425" t="str">
        <f>IF(details!BP51="","",details!BP51)</f>
        <v/>
      </c>
      <c r="DN51" s="428" t="str">
        <f t="shared" si="196"/>
        <v/>
      </c>
      <c r="DO51" s="136" t="str">
        <f t="shared" si="197"/>
        <v/>
      </c>
      <c r="DP51" s="140" t="str">
        <f t="shared" si="198"/>
        <v/>
      </c>
      <c r="DQ51" s="429" t="str">
        <f t="shared" si="199"/>
        <v/>
      </c>
      <c r="DR51" s="141" t="str">
        <f t="shared" si="4"/>
        <v/>
      </c>
      <c r="DS51" s="141">
        <f t="shared" si="200"/>
        <v>0</v>
      </c>
      <c r="DT51" s="425" t="str">
        <f>IF(details!BQ51="","",details!BQ51)</f>
        <v/>
      </c>
      <c r="DU51" s="425" t="str">
        <f>IF(details!BR51="","",details!BR51)</f>
        <v/>
      </c>
      <c r="DV51" s="425" t="str">
        <f t="shared" si="201"/>
        <v/>
      </c>
      <c r="DW51" s="425" t="str">
        <f>IF(details!BS51="","",details!BS51)</f>
        <v/>
      </c>
      <c r="DX51" s="425" t="str">
        <f>IF(details!BT51="","",details!BT51)</f>
        <v/>
      </c>
      <c r="DY51" s="425" t="str">
        <f t="shared" si="202"/>
        <v/>
      </c>
      <c r="DZ51" s="425" t="str">
        <f>IF(details!BU51="","",details!BU51)</f>
        <v/>
      </c>
      <c r="EA51" s="425" t="str">
        <f>IF(details!BV51="","",details!BV51)</f>
        <v/>
      </c>
      <c r="EB51" s="425" t="str">
        <f t="shared" si="203"/>
        <v/>
      </c>
      <c r="EC51" s="138" t="str">
        <f t="shared" si="204"/>
        <v/>
      </c>
      <c r="ED51" s="425" t="str">
        <f>IF(details!BW51="","",details!BW51)</f>
        <v/>
      </c>
      <c r="EE51" s="425" t="str">
        <f>IF(details!BX51="","",details!BX51)</f>
        <v/>
      </c>
      <c r="EF51" s="138" t="str">
        <f t="shared" si="205"/>
        <v/>
      </c>
      <c r="EG51" s="139" t="str">
        <f t="shared" si="83"/>
        <v/>
      </c>
      <c r="EH51" s="425" t="str">
        <f>IF(details!BY51="","",details!BY51)</f>
        <v/>
      </c>
      <c r="EI51" s="425" t="str">
        <f>IF(details!BZ51="","",details!BZ51)</f>
        <v/>
      </c>
      <c r="EJ51" s="428" t="str">
        <f t="shared" si="206"/>
        <v/>
      </c>
      <c r="EK51" s="136" t="str">
        <f t="shared" si="207"/>
        <v/>
      </c>
      <c r="EL51" s="140" t="str">
        <f t="shared" si="208"/>
        <v/>
      </c>
      <c r="EM51" s="429" t="str">
        <f t="shared" si="209"/>
        <v/>
      </c>
      <c r="EN51" s="141" t="str">
        <f t="shared" si="5"/>
        <v/>
      </c>
      <c r="EO51" s="141">
        <f t="shared" si="210"/>
        <v>0</v>
      </c>
      <c r="EP51" s="425" t="str">
        <f>IF(details!CA51="","",details!CA51)</f>
        <v/>
      </c>
      <c r="EQ51" s="425" t="str">
        <f>IF(details!CB51="","",details!CB51)</f>
        <v/>
      </c>
      <c r="ER51" s="425" t="str">
        <f>IF(details!CC51="","",details!CC51)</f>
        <v/>
      </c>
      <c r="ES51" s="425" t="str">
        <f>IF(details!CD51="","",details!CD51)</f>
        <v/>
      </c>
      <c r="ET51" s="425" t="str">
        <f>IF(details!CE51="","",details!CE51)</f>
        <v/>
      </c>
      <c r="EU51" s="429" t="str">
        <f t="shared" si="211"/>
        <v/>
      </c>
      <c r="EV51" s="429" t="str">
        <f t="shared" si="212"/>
        <v/>
      </c>
      <c r="EW51" s="429" t="str">
        <f t="shared" si="213"/>
        <v/>
      </c>
      <c r="EX51" s="141" t="str">
        <f t="shared" si="7"/>
        <v/>
      </c>
      <c r="EY51" s="141">
        <f t="shared" si="214"/>
        <v>0</v>
      </c>
      <c r="EZ51" s="425" t="str">
        <f>IF(details!CF51="","",details!CF51)</f>
        <v/>
      </c>
      <c r="FA51" s="425" t="str">
        <f>IF(details!CG51="","",details!CG51)</f>
        <v/>
      </c>
      <c r="FB51" s="425" t="str">
        <f>IF(details!CH51="","",details!CH51)</f>
        <v/>
      </c>
      <c r="FC51" s="425" t="str">
        <f>IF(details!CI51="","",details!CI51)</f>
        <v/>
      </c>
      <c r="FD51" s="425" t="str">
        <f>IF(details!CJ51="","",details!CJ51)</f>
        <v/>
      </c>
      <c r="FE51" s="429" t="str">
        <f t="shared" si="215"/>
        <v/>
      </c>
      <c r="FF51" s="429" t="str">
        <f t="shared" si="216"/>
        <v/>
      </c>
      <c r="FG51" s="429" t="str">
        <f t="shared" si="217"/>
        <v/>
      </c>
      <c r="FH51" s="141" t="str">
        <f t="shared" si="10"/>
        <v/>
      </c>
      <c r="FI51" s="141">
        <f t="shared" si="218"/>
        <v>0</v>
      </c>
      <c r="FJ51" s="425" t="str">
        <f>IF(details!CK51="","",details!CK51)</f>
        <v/>
      </c>
      <c r="FK51" s="425" t="str">
        <f>IF(details!CL51="","",details!CL51)</f>
        <v/>
      </c>
      <c r="FL51" s="425" t="str">
        <f>IF(details!CM51="","",details!CM51)</f>
        <v/>
      </c>
      <c r="FM51" s="425" t="str">
        <f>IF(details!CN51="","",details!CN51)</f>
        <v/>
      </c>
      <c r="FN51" s="425" t="str">
        <f>IF(details!CO51="","",details!CO51)</f>
        <v/>
      </c>
      <c r="FO51" s="429" t="str">
        <f t="shared" si="219"/>
        <v/>
      </c>
      <c r="FP51" s="429" t="str">
        <f t="shared" si="220"/>
        <v/>
      </c>
      <c r="FQ51" s="429" t="str">
        <f t="shared" si="221"/>
        <v/>
      </c>
      <c r="FR51" s="141" t="str">
        <f t="shared" si="13"/>
        <v/>
      </c>
      <c r="FS51" s="354">
        <f t="shared" si="222"/>
        <v>0</v>
      </c>
      <c r="FT51" s="361" t="str">
        <f t="shared" si="223"/>
        <v/>
      </c>
      <c r="FU51" s="422" t="str">
        <f t="shared" si="224"/>
        <v/>
      </c>
      <c r="FV51" s="422" t="str">
        <f t="shared" si="225"/>
        <v/>
      </c>
      <c r="FW51" s="422" t="str">
        <f t="shared" si="226"/>
        <v/>
      </c>
      <c r="FX51" s="422" t="str">
        <f t="shared" si="227"/>
        <v/>
      </c>
      <c r="FY51" s="422" t="str">
        <f t="shared" si="228"/>
        <v/>
      </c>
      <c r="FZ51" s="422" t="str">
        <f t="shared" si="229"/>
        <v/>
      </c>
      <c r="GA51" s="142" t="str">
        <f t="shared" si="230"/>
        <v/>
      </c>
      <c r="GB51" s="142" t="str">
        <f t="shared" si="231"/>
        <v/>
      </c>
      <c r="GC51" s="422" t="str">
        <f t="shared" si="110"/>
        <v/>
      </c>
      <c r="GD51" s="422" t="str">
        <f t="shared" si="232"/>
        <v/>
      </c>
      <c r="GE51" s="422" t="str">
        <f t="shared" si="233"/>
        <v/>
      </c>
      <c r="GF51" s="422" t="str">
        <f t="shared" si="234"/>
        <v/>
      </c>
      <c r="GG51" s="422" t="str">
        <f t="shared" si="235"/>
        <v/>
      </c>
      <c r="GH51" s="422" t="str">
        <f t="shared" si="236"/>
        <v/>
      </c>
      <c r="GI51" s="422" t="str">
        <f t="shared" si="237"/>
        <v/>
      </c>
      <c r="GJ51" s="422" t="str">
        <f t="shared" si="238"/>
        <v/>
      </c>
      <c r="GK51" s="422" t="str">
        <f t="shared" si="239"/>
        <v/>
      </c>
      <c r="GL51" s="422" t="str">
        <f t="shared" si="240"/>
        <v/>
      </c>
      <c r="GM51" s="422" t="str">
        <f t="shared" si="241"/>
        <v/>
      </c>
      <c r="GN51" s="422" t="str">
        <f t="shared" si="242"/>
        <v/>
      </c>
      <c r="GO51" s="422" t="str">
        <f t="shared" si="243"/>
        <v/>
      </c>
      <c r="GP51" s="422" t="str">
        <f t="shared" si="244"/>
        <v/>
      </c>
      <c r="GQ51" s="422" t="str">
        <f t="shared" si="245"/>
        <v/>
      </c>
      <c r="GR51" s="422" t="str">
        <f t="shared" si="246"/>
        <v/>
      </c>
      <c r="GS51" s="422" t="str">
        <f t="shared" si="247"/>
        <v/>
      </c>
      <c r="GT51" s="143" t="str">
        <f t="shared" si="248"/>
        <v/>
      </c>
      <c r="GU51" s="143" t="str">
        <f t="shared" si="249"/>
        <v/>
      </c>
      <c r="GV51" s="143" t="str">
        <f t="shared" si="250"/>
        <v/>
      </c>
      <c r="GW51" s="143" t="str">
        <f t="shared" si="251"/>
        <v/>
      </c>
      <c r="GX51" s="143" t="str">
        <f t="shared" si="252"/>
        <v/>
      </c>
      <c r="GY51" s="143" t="str">
        <f t="shared" si="253"/>
        <v/>
      </c>
      <c r="GZ51" s="353">
        <f t="shared" si="254"/>
        <v>0</v>
      </c>
      <c r="HA51" s="353">
        <f t="shared" si="255"/>
        <v>0</v>
      </c>
      <c r="HB51" s="353">
        <f t="shared" si="256"/>
        <v>32</v>
      </c>
      <c r="HC51" s="353">
        <f t="shared" si="257"/>
        <v>0</v>
      </c>
      <c r="HD51" s="426" t="str">
        <f t="shared" si="137"/>
        <v/>
      </c>
      <c r="HE51" s="362" t="str">
        <f t="shared" si="258"/>
        <v/>
      </c>
      <c r="HF51" s="362" t="str">
        <f t="shared" si="259"/>
        <v/>
      </c>
      <c r="HG51" s="363" t="str">
        <f t="shared" si="260"/>
        <v/>
      </c>
      <c r="HH51" s="399" t="str">
        <f t="shared" si="261"/>
        <v/>
      </c>
      <c r="HI51" s="400" t="str">
        <f t="shared" si="142"/>
        <v/>
      </c>
      <c r="HJ51" s="136" t="str">
        <f t="shared" si="143"/>
        <v/>
      </c>
      <c r="HK51" s="358" t="str">
        <f>details!EP51</f>
        <v/>
      </c>
      <c r="HL51" s="227" t="str">
        <f>details!EQ51</f>
        <v/>
      </c>
      <c r="HM51" s="406" t="str">
        <f t="shared" si="262"/>
        <v/>
      </c>
      <c r="HN51" s="233" t="str">
        <f>IF(details!CP51="","",details!CP51)</f>
        <v/>
      </c>
    </row>
    <row r="52" spans="1:222" s="20" customFormat="1" ht="14" customHeight="1">
      <c r="A52" s="231">
        <f>IF(details!A52="","",details!A52)</f>
        <v>46</v>
      </c>
      <c r="B52" s="425" t="str">
        <f>IF(details!B52="","",details!B52)</f>
        <v/>
      </c>
      <c r="C52" s="425" t="str">
        <f>IF(details!C52="","",details!C52)</f>
        <v/>
      </c>
      <c r="D52" s="136" t="str">
        <f>IF(details!D52="","",details!D52)</f>
        <v/>
      </c>
      <c r="E52" s="136" t="str">
        <f>IF(details!E52="","",details!E52)</f>
        <v/>
      </c>
      <c r="F52" s="425" t="str">
        <f>IF(details!F52="","",details!F52)</f>
        <v/>
      </c>
      <c r="G52" s="698" t="str">
        <f>IF(details!G52="","",details!G52)</f>
        <v/>
      </c>
      <c r="H52" s="698" t="str">
        <f>IF(details!H52="","",details!H52)</f>
        <v/>
      </c>
      <c r="I52" s="220" t="str">
        <f>IF(details!CQ52="","",details!CQ52)</f>
        <v/>
      </c>
      <c r="J52" s="137" t="str">
        <f>IF(details!J52="","",details!J52)</f>
        <v/>
      </c>
      <c r="K52" s="137" t="str">
        <f>IF(details!K52="","",details!K52)</f>
        <v/>
      </c>
      <c r="L52" s="137" t="str">
        <f>IF(details!L52="","",details!L52)</f>
        <v/>
      </c>
      <c r="M52" s="425" t="str">
        <f>IF(details!R52="","",details!R52)</f>
        <v/>
      </c>
      <c r="N52" s="425" t="str">
        <f>IF(details!S52="","",details!S52)</f>
        <v/>
      </c>
      <c r="O52" s="425" t="str">
        <f t="shared" si="151"/>
        <v/>
      </c>
      <c r="P52" s="425" t="str">
        <f>IF(details!T52="","",details!T52)</f>
        <v/>
      </c>
      <c r="Q52" s="425" t="str">
        <f>IF(details!U52="","",details!U52)</f>
        <v/>
      </c>
      <c r="R52" s="425" t="str">
        <f t="shared" si="152"/>
        <v/>
      </c>
      <c r="S52" s="425" t="str">
        <f>IF(details!V52="","",details!V52)</f>
        <v/>
      </c>
      <c r="T52" s="425" t="str">
        <f>IF(details!W52="","",details!W52)</f>
        <v/>
      </c>
      <c r="U52" s="425" t="str">
        <f t="shared" si="153"/>
        <v/>
      </c>
      <c r="V52" s="138" t="str">
        <f t="shared" si="154"/>
        <v/>
      </c>
      <c r="W52" s="425" t="str">
        <f>IF(details!X52="","",details!X52)</f>
        <v/>
      </c>
      <c r="X52" s="425" t="str">
        <f>IF(details!Y52="","",details!Y52)</f>
        <v/>
      </c>
      <c r="Y52" s="138" t="str">
        <f t="shared" si="155"/>
        <v/>
      </c>
      <c r="Z52" s="139" t="str">
        <f t="shared" si="28"/>
        <v/>
      </c>
      <c r="AA52" s="425" t="str">
        <f>IF(details!Z52="","",details!Z52)</f>
        <v/>
      </c>
      <c r="AB52" s="425" t="str">
        <f>IF(details!AA52="","",details!AA52)</f>
        <v/>
      </c>
      <c r="AC52" s="428" t="str">
        <f t="shared" si="156"/>
        <v/>
      </c>
      <c r="AD52" s="136" t="str">
        <f t="shared" si="157"/>
        <v/>
      </c>
      <c r="AE52" s="140" t="str">
        <f t="shared" si="158"/>
        <v/>
      </c>
      <c r="AF52" s="429" t="str">
        <f t="shared" si="159"/>
        <v/>
      </c>
      <c r="AG52" s="141" t="str">
        <f t="shared" si="0"/>
        <v/>
      </c>
      <c r="AH52" s="141">
        <f t="shared" si="160"/>
        <v>0</v>
      </c>
      <c r="AI52" s="425" t="str">
        <f>IF(details!AB52="","",details!AB52)</f>
        <v/>
      </c>
      <c r="AJ52" s="425" t="str">
        <f>IF(details!AC52="","",details!AC52)</f>
        <v/>
      </c>
      <c r="AK52" s="425" t="str">
        <f t="shared" si="161"/>
        <v/>
      </c>
      <c r="AL52" s="425" t="str">
        <f>IF(details!AD52="","",details!AD52)</f>
        <v/>
      </c>
      <c r="AM52" s="425" t="str">
        <f>IF(details!AE52="","",details!AE52)</f>
        <v/>
      </c>
      <c r="AN52" s="425" t="str">
        <f t="shared" si="162"/>
        <v/>
      </c>
      <c r="AO52" s="425" t="str">
        <f>IF(details!AF52="","",details!AF52)</f>
        <v/>
      </c>
      <c r="AP52" s="425" t="str">
        <f>IF(details!AG52="","",details!AG52)</f>
        <v/>
      </c>
      <c r="AQ52" s="425" t="str">
        <f t="shared" si="163"/>
        <v/>
      </c>
      <c r="AR52" s="138" t="str">
        <f t="shared" si="164"/>
        <v/>
      </c>
      <c r="AS52" s="425" t="str">
        <f>IF(details!AH52="","",details!AH52)</f>
        <v/>
      </c>
      <c r="AT52" s="425" t="str">
        <f>IF(details!AI52="","",details!AI52)</f>
        <v/>
      </c>
      <c r="AU52" s="138" t="str">
        <f t="shared" si="165"/>
        <v/>
      </c>
      <c r="AV52" s="139" t="str">
        <f t="shared" si="39"/>
        <v/>
      </c>
      <c r="AW52" s="425" t="str">
        <f>IF(details!AJ52="","",details!AJ52)</f>
        <v/>
      </c>
      <c r="AX52" s="425" t="str">
        <f>IF(details!AK52="","",details!AK52)</f>
        <v/>
      </c>
      <c r="AY52" s="428" t="str">
        <f t="shared" si="166"/>
        <v/>
      </c>
      <c r="AZ52" s="136" t="str">
        <f t="shared" si="167"/>
        <v/>
      </c>
      <c r="BA52" s="140" t="str">
        <f t="shared" si="168"/>
        <v/>
      </c>
      <c r="BB52" s="429" t="str">
        <f t="shared" si="169"/>
        <v/>
      </c>
      <c r="BC52" s="141" t="str">
        <f t="shared" si="1"/>
        <v/>
      </c>
      <c r="BD52" s="141">
        <f t="shared" si="170"/>
        <v>0</v>
      </c>
      <c r="BE52" s="123" t="str">
        <f>IF(D52="","",details!AL52)</f>
        <v/>
      </c>
      <c r="BF52" s="425" t="str">
        <f>IF(details!AM52="","",details!AM52)</f>
        <v/>
      </c>
      <c r="BG52" s="425" t="str">
        <f>IF(details!AN52="","",details!AN52)</f>
        <v/>
      </c>
      <c r="BH52" s="425" t="str">
        <f t="shared" si="171"/>
        <v/>
      </c>
      <c r="BI52" s="425" t="str">
        <f>IF(details!AO52="","",details!AO52)</f>
        <v/>
      </c>
      <c r="BJ52" s="425" t="str">
        <f>IF(details!AP52="","",details!AP52)</f>
        <v/>
      </c>
      <c r="BK52" s="425" t="str">
        <f t="shared" si="172"/>
        <v/>
      </c>
      <c r="BL52" s="425" t="str">
        <f>IF(details!AQ52="","",details!AQ52)</f>
        <v/>
      </c>
      <c r="BM52" s="425" t="str">
        <f>IF(details!AR52="","",details!AR52)</f>
        <v/>
      </c>
      <c r="BN52" s="425" t="str">
        <f t="shared" si="173"/>
        <v/>
      </c>
      <c r="BO52" s="138" t="str">
        <f t="shared" si="174"/>
        <v/>
      </c>
      <c r="BP52" s="425" t="str">
        <f>IF(details!AS52="","",details!AS52)</f>
        <v/>
      </c>
      <c r="BQ52" s="425" t="str">
        <f>IF(details!AT52="","",details!AT52)</f>
        <v/>
      </c>
      <c r="BR52" s="138" t="str">
        <f t="shared" si="175"/>
        <v/>
      </c>
      <c r="BS52" s="139" t="str">
        <f t="shared" si="50"/>
        <v/>
      </c>
      <c r="BT52" s="425" t="str">
        <f>IF(details!AU52="","",details!AU52)</f>
        <v/>
      </c>
      <c r="BU52" s="425" t="str">
        <f>IF(details!AV52="","",details!AV52)</f>
        <v/>
      </c>
      <c r="BV52" s="428" t="str">
        <f t="shared" si="176"/>
        <v/>
      </c>
      <c r="BW52" s="136" t="str">
        <f t="shared" si="177"/>
        <v/>
      </c>
      <c r="BX52" s="140" t="str">
        <f t="shared" si="178"/>
        <v/>
      </c>
      <c r="BY52" s="429" t="str">
        <f t="shared" si="179"/>
        <v/>
      </c>
      <c r="BZ52" s="141" t="str">
        <f t="shared" si="2"/>
        <v/>
      </c>
      <c r="CA52" s="141">
        <f t="shared" si="180"/>
        <v>0</v>
      </c>
      <c r="CB52" s="425" t="str">
        <f>IF(details!AW52="","",details!AW52)</f>
        <v/>
      </c>
      <c r="CC52" s="425" t="str">
        <f>IF(details!AX52="","",details!AX52)</f>
        <v/>
      </c>
      <c r="CD52" s="425" t="str">
        <f t="shared" si="181"/>
        <v/>
      </c>
      <c r="CE52" s="425" t="str">
        <f>IF(details!AY52="","",details!AY52)</f>
        <v/>
      </c>
      <c r="CF52" s="425" t="str">
        <f>IF(details!AZ52="","",details!AZ52)</f>
        <v/>
      </c>
      <c r="CG52" s="425" t="str">
        <f t="shared" si="182"/>
        <v/>
      </c>
      <c r="CH52" s="425" t="str">
        <f>IF(details!BA52="","",details!BA52)</f>
        <v/>
      </c>
      <c r="CI52" s="425" t="str">
        <f>IF(details!BB52="","",details!BB52)</f>
        <v/>
      </c>
      <c r="CJ52" s="425" t="str">
        <f t="shared" si="183"/>
        <v/>
      </c>
      <c r="CK52" s="138" t="str">
        <f t="shared" si="184"/>
        <v/>
      </c>
      <c r="CL52" s="425" t="str">
        <f>IF(details!BC52="","",details!BC52)</f>
        <v/>
      </c>
      <c r="CM52" s="425" t="str">
        <f>IF(details!BD52="","",details!BD52)</f>
        <v/>
      </c>
      <c r="CN52" s="138" t="str">
        <f t="shared" si="185"/>
        <v/>
      </c>
      <c r="CO52" s="139" t="str">
        <f t="shared" si="61"/>
        <v/>
      </c>
      <c r="CP52" s="425" t="str">
        <f>IF(details!BE52="","",details!BE52)</f>
        <v/>
      </c>
      <c r="CQ52" s="425" t="str">
        <f>IF(details!BF52="","",details!BF52)</f>
        <v/>
      </c>
      <c r="CR52" s="428" t="str">
        <f t="shared" si="186"/>
        <v/>
      </c>
      <c r="CS52" s="136" t="str">
        <f t="shared" si="187"/>
        <v/>
      </c>
      <c r="CT52" s="140" t="str">
        <f t="shared" si="188"/>
        <v/>
      </c>
      <c r="CU52" s="429" t="str">
        <f t="shared" si="189"/>
        <v/>
      </c>
      <c r="CV52" s="141" t="str">
        <f t="shared" si="3"/>
        <v/>
      </c>
      <c r="CW52" s="141">
        <f t="shared" si="190"/>
        <v>0</v>
      </c>
      <c r="CX52" s="425" t="str">
        <f>IF(details!BG52="","",details!BG52)</f>
        <v/>
      </c>
      <c r="CY52" s="425" t="str">
        <f>IF(details!BH52="","",details!BH52)</f>
        <v/>
      </c>
      <c r="CZ52" s="425" t="str">
        <f t="shared" si="191"/>
        <v/>
      </c>
      <c r="DA52" s="425" t="str">
        <f>IF(details!BI52="","",details!BI52)</f>
        <v/>
      </c>
      <c r="DB52" s="425" t="str">
        <f>IF(details!BJ52="","",details!BJ52)</f>
        <v/>
      </c>
      <c r="DC52" s="425" t="str">
        <f t="shared" si="192"/>
        <v/>
      </c>
      <c r="DD52" s="425" t="str">
        <f>IF(details!BK52="","",details!BK52)</f>
        <v/>
      </c>
      <c r="DE52" s="425" t="str">
        <f>IF(details!BL52="","",details!BL52)</f>
        <v/>
      </c>
      <c r="DF52" s="425" t="str">
        <f t="shared" si="193"/>
        <v/>
      </c>
      <c r="DG52" s="138" t="str">
        <f t="shared" si="194"/>
        <v/>
      </c>
      <c r="DH52" s="425" t="str">
        <f>IF(details!BM52="","",details!BM52)</f>
        <v/>
      </c>
      <c r="DI52" s="425" t="str">
        <f>IF(details!BN52="","",details!BN52)</f>
        <v/>
      </c>
      <c r="DJ52" s="138" t="str">
        <f t="shared" si="195"/>
        <v/>
      </c>
      <c r="DK52" s="139" t="str">
        <f t="shared" si="72"/>
        <v/>
      </c>
      <c r="DL52" s="425" t="str">
        <f>IF(details!BO52="","",details!BO52)</f>
        <v/>
      </c>
      <c r="DM52" s="425" t="str">
        <f>IF(details!BP52="","",details!BP52)</f>
        <v/>
      </c>
      <c r="DN52" s="428" t="str">
        <f t="shared" si="196"/>
        <v/>
      </c>
      <c r="DO52" s="136" t="str">
        <f t="shared" si="197"/>
        <v/>
      </c>
      <c r="DP52" s="140" t="str">
        <f t="shared" si="198"/>
        <v/>
      </c>
      <c r="DQ52" s="429" t="str">
        <f t="shared" si="199"/>
        <v/>
      </c>
      <c r="DR52" s="141" t="str">
        <f t="shared" si="4"/>
        <v/>
      </c>
      <c r="DS52" s="141">
        <f t="shared" si="200"/>
        <v>0</v>
      </c>
      <c r="DT52" s="425" t="str">
        <f>IF(details!BQ52="","",details!BQ52)</f>
        <v/>
      </c>
      <c r="DU52" s="425" t="str">
        <f>IF(details!BR52="","",details!BR52)</f>
        <v/>
      </c>
      <c r="DV52" s="425" t="str">
        <f t="shared" si="201"/>
        <v/>
      </c>
      <c r="DW52" s="425" t="str">
        <f>IF(details!BS52="","",details!BS52)</f>
        <v/>
      </c>
      <c r="DX52" s="425" t="str">
        <f>IF(details!BT52="","",details!BT52)</f>
        <v/>
      </c>
      <c r="DY52" s="425" t="str">
        <f t="shared" si="202"/>
        <v/>
      </c>
      <c r="DZ52" s="425" t="str">
        <f>IF(details!BU52="","",details!BU52)</f>
        <v/>
      </c>
      <c r="EA52" s="425" t="str">
        <f>IF(details!BV52="","",details!BV52)</f>
        <v/>
      </c>
      <c r="EB52" s="425" t="str">
        <f t="shared" si="203"/>
        <v/>
      </c>
      <c r="EC52" s="138" t="str">
        <f t="shared" si="204"/>
        <v/>
      </c>
      <c r="ED52" s="425" t="str">
        <f>IF(details!BW52="","",details!BW52)</f>
        <v/>
      </c>
      <c r="EE52" s="425" t="str">
        <f>IF(details!BX52="","",details!BX52)</f>
        <v/>
      </c>
      <c r="EF52" s="138" t="str">
        <f t="shared" si="205"/>
        <v/>
      </c>
      <c r="EG52" s="139" t="str">
        <f t="shared" si="83"/>
        <v/>
      </c>
      <c r="EH52" s="425" t="str">
        <f>IF(details!BY52="","",details!BY52)</f>
        <v/>
      </c>
      <c r="EI52" s="425" t="str">
        <f>IF(details!BZ52="","",details!BZ52)</f>
        <v/>
      </c>
      <c r="EJ52" s="428" t="str">
        <f t="shared" si="206"/>
        <v/>
      </c>
      <c r="EK52" s="136" t="str">
        <f t="shared" si="207"/>
        <v/>
      </c>
      <c r="EL52" s="140" t="str">
        <f t="shared" si="208"/>
        <v/>
      </c>
      <c r="EM52" s="429" t="str">
        <f t="shared" si="209"/>
        <v/>
      </c>
      <c r="EN52" s="141" t="str">
        <f t="shared" si="5"/>
        <v/>
      </c>
      <c r="EO52" s="141">
        <f t="shared" si="210"/>
        <v>0</v>
      </c>
      <c r="EP52" s="425" t="str">
        <f>IF(details!CA52="","",details!CA52)</f>
        <v/>
      </c>
      <c r="EQ52" s="425" t="str">
        <f>IF(details!CB52="","",details!CB52)</f>
        <v/>
      </c>
      <c r="ER52" s="425" t="str">
        <f>IF(details!CC52="","",details!CC52)</f>
        <v/>
      </c>
      <c r="ES52" s="425" t="str">
        <f>IF(details!CD52="","",details!CD52)</f>
        <v/>
      </c>
      <c r="ET52" s="425" t="str">
        <f>IF(details!CE52="","",details!CE52)</f>
        <v/>
      </c>
      <c r="EU52" s="429" t="str">
        <f t="shared" si="211"/>
        <v/>
      </c>
      <c r="EV52" s="429" t="str">
        <f t="shared" si="212"/>
        <v/>
      </c>
      <c r="EW52" s="429" t="str">
        <f t="shared" si="213"/>
        <v/>
      </c>
      <c r="EX52" s="141" t="str">
        <f t="shared" si="7"/>
        <v/>
      </c>
      <c r="EY52" s="141">
        <f t="shared" si="214"/>
        <v>0</v>
      </c>
      <c r="EZ52" s="425" t="str">
        <f>IF(details!CF52="","",details!CF52)</f>
        <v/>
      </c>
      <c r="FA52" s="425" t="str">
        <f>IF(details!CG52="","",details!CG52)</f>
        <v/>
      </c>
      <c r="FB52" s="425" t="str">
        <f>IF(details!CH52="","",details!CH52)</f>
        <v/>
      </c>
      <c r="FC52" s="425" t="str">
        <f>IF(details!CI52="","",details!CI52)</f>
        <v/>
      </c>
      <c r="FD52" s="425" t="str">
        <f>IF(details!CJ52="","",details!CJ52)</f>
        <v/>
      </c>
      <c r="FE52" s="429" t="str">
        <f t="shared" si="215"/>
        <v/>
      </c>
      <c r="FF52" s="429" t="str">
        <f t="shared" si="216"/>
        <v/>
      </c>
      <c r="FG52" s="429" t="str">
        <f t="shared" si="217"/>
        <v/>
      </c>
      <c r="FH52" s="141" t="str">
        <f t="shared" si="10"/>
        <v/>
      </c>
      <c r="FI52" s="141">
        <f t="shared" si="218"/>
        <v>0</v>
      </c>
      <c r="FJ52" s="425" t="str">
        <f>IF(details!CK52="","",details!CK52)</f>
        <v/>
      </c>
      <c r="FK52" s="425" t="str">
        <f>IF(details!CL52="","",details!CL52)</f>
        <v/>
      </c>
      <c r="FL52" s="425" t="str">
        <f>IF(details!CM52="","",details!CM52)</f>
        <v/>
      </c>
      <c r="FM52" s="425" t="str">
        <f>IF(details!CN52="","",details!CN52)</f>
        <v/>
      </c>
      <c r="FN52" s="425" t="str">
        <f>IF(details!CO52="","",details!CO52)</f>
        <v/>
      </c>
      <c r="FO52" s="429" t="str">
        <f t="shared" si="219"/>
        <v/>
      </c>
      <c r="FP52" s="429" t="str">
        <f t="shared" si="220"/>
        <v/>
      </c>
      <c r="FQ52" s="429" t="str">
        <f t="shared" si="221"/>
        <v/>
      </c>
      <c r="FR52" s="141" t="str">
        <f t="shared" si="13"/>
        <v/>
      </c>
      <c r="FS52" s="354">
        <f t="shared" si="222"/>
        <v>0</v>
      </c>
      <c r="FT52" s="361" t="str">
        <f t="shared" si="223"/>
        <v/>
      </c>
      <c r="FU52" s="422" t="str">
        <f t="shared" si="224"/>
        <v/>
      </c>
      <c r="FV52" s="422" t="str">
        <f t="shared" si="225"/>
        <v/>
      </c>
      <c r="FW52" s="422" t="str">
        <f t="shared" si="226"/>
        <v/>
      </c>
      <c r="FX52" s="422" t="str">
        <f t="shared" si="227"/>
        <v/>
      </c>
      <c r="FY52" s="422" t="str">
        <f t="shared" si="228"/>
        <v/>
      </c>
      <c r="FZ52" s="422" t="str">
        <f t="shared" si="229"/>
        <v/>
      </c>
      <c r="GA52" s="142" t="str">
        <f t="shared" si="230"/>
        <v/>
      </c>
      <c r="GB52" s="142" t="str">
        <f t="shared" si="231"/>
        <v/>
      </c>
      <c r="GC52" s="422" t="str">
        <f t="shared" si="110"/>
        <v/>
      </c>
      <c r="GD52" s="422" t="str">
        <f t="shared" si="232"/>
        <v/>
      </c>
      <c r="GE52" s="422" t="str">
        <f t="shared" si="233"/>
        <v/>
      </c>
      <c r="GF52" s="422" t="str">
        <f t="shared" si="234"/>
        <v/>
      </c>
      <c r="GG52" s="422" t="str">
        <f t="shared" si="235"/>
        <v/>
      </c>
      <c r="GH52" s="422" t="str">
        <f t="shared" si="236"/>
        <v/>
      </c>
      <c r="GI52" s="422" t="str">
        <f t="shared" si="237"/>
        <v/>
      </c>
      <c r="GJ52" s="422" t="str">
        <f t="shared" si="238"/>
        <v/>
      </c>
      <c r="GK52" s="422" t="str">
        <f t="shared" si="239"/>
        <v/>
      </c>
      <c r="GL52" s="422" t="str">
        <f t="shared" si="240"/>
        <v/>
      </c>
      <c r="GM52" s="422" t="str">
        <f t="shared" si="241"/>
        <v/>
      </c>
      <c r="GN52" s="422" t="str">
        <f t="shared" si="242"/>
        <v/>
      </c>
      <c r="GO52" s="422" t="str">
        <f t="shared" si="243"/>
        <v/>
      </c>
      <c r="GP52" s="422" t="str">
        <f t="shared" si="244"/>
        <v/>
      </c>
      <c r="GQ52" s="422" t="str">
        <f t="shared" si="245"/>
        <v/>
      </c>
      <c r="GR52" s="422" t="str">
        <f t="shared" si="246"/>
        <v/>
      </c>
      <c r="GS52" s="422" t="str">
        <f t="shared" si="247"/>
        <v/>
      </c>
      <c r="GT52" s="143" t="str">
        <f t="shared" si="248"/>
        <v/>
      </c>
      <c r="GU52" s="143" t="str">
        <f t="shared" si="249"/>
        <v/>
      </c>
      <c r="GV52" s="143" t="str">
        <f t="shared" si="250"/>
        <v/>
      </c>
      <c r="GW52" s="143" t="str">
        <f t="shared" si="251"/>
        <v/>
      </c>
      <c r="GX52" s="143" t="str">
        <f t="shared" si="252"/>
        <v/>
      </c>
      <c r="GY52" s="143" t="str">
        <f t="shared" si="253"/>
        <v/>
      </c>
      <c r="GZ52" s="353">
        <f t="shared" si="254"/>
        <v>0</v>
      </c>
      <c r="HA52" s="353">
        <f t="shared" si="255"/>
        <v>0</v>
      </c>
      <c r="HB52" s="353">
        <f t="shared" si="256"/>
        <v>32</v>
      </c>
      <c r="HC52" s="353">
        <f t="shared" si="257"/>
        <v>0</v>
      </c>
      <c r="HD52" s="426" t="str">
        <f t="shared" si="137"/>
        <v/>
      </c>
      <c r="HE52" s="362" t="str">
        <f t="shared" si="258"/>
        <v/>
      </c>
      <c r="HF52" s="362" t="str">
        <f t="shared" si="259"/>
        <v/>
      </c>
      <c r="HG52" s="363" t="str">
        <f t="shared" si="260"/>
        <v/>
      </c>
      <c r="HH52" s="399" t="str">
        <f t="shared" si="261"/>
        <v/>
      </c>
      <c r="HI52" s="400" t="str">
        <f t="shared" si="142"/>
        <v/>
      </c>
      <c r="HJ52" s="136" t="str">
        <f t="shared" si="143"/>
        <v/>
      </c>
      <c r="HK52" s="358" t="str">
        <f>details!EP52</f>
        <v/>
      </c>
      <c r="HL52" s="227" t="str">
        <f>details!EQ52</f>
        <v/>
      </c>
      <c r="HM52" s="406" t="str">
        <f t="shared" si="262"/>
        <v/>
      </c>
      <c r="HN52" s="233" t="str">
        <f>IF(details!CP52="","",details!CP52)</f>
        <v/>
      </c>
    </row>
    <row r="53" spans="1:222" s="20" customFormat="1" ht="14" customHeight="1">
      <c r="A53" s="231">
        <f>IF(details!A53="","",details!A53)</f>
        <v>47</v>
      </c>
      <c r="B53" s="425" t="str">
        <f>IF(details!B53="","",details!B53)</f>
        <v/>
      </c>
      <c r="C53" s="425" t="str">
        <f>IF(details!C53="","",details!C53)</f>
        <v/>
      </c>
      <c r="D53" s="136" t="str">
        <f>IF(details!D53="","",details!D53)</f>
        <v/>
      </c>
      <c r="E53" s="136" t="str">
        <f>IF(details!E53="","",details!E53)</f>
        <v/>
      </c>
      <c r="F53" s="425" t="str">
        <f>IF(details!F53="","",details!F53)</f>
        <v/>
      </c>
      <c r="G53" s="698" t="str">
        <f>IF(details!G53="","",details!G53)</f>
        <v/>
      </c>
      <c r="H53" s="698" t="str">
        <f>IF(details!H53="","",details!H53)</f>
        <v/>
      </c>
      <c r="I53" s="220" t="str">
        <f>IF(details!CQ53="","",details!CQ53)</f>
        <v/>
      </c>
      <c r="J53" s="137" t="str">
        <f>IF(details!J53="","",details!J53)</f>
        <v/>
      </c>
      <c r="K53" s="137" t="str">
        <f>IF(details!K53="","",details!K53)</f>
        <v/>
      </c>
      <c r="L53" s="137" t="str">
        <f>IF(details!L53="","",details!L53)</f>
        <v/>
      </c>
      <c r="M53" s="425" t="str">
        <f>IF(details!R53="","",details!R53)</f>
        <v/>
      </c>
      <c r="N53" s="425" t="str">
        <f>IF(details!S53="","",details!S53)</f>
        <v/>
      </c>
      <c r="O53" s="425" t="str">
        <f t="shared" si="151"/>
        <v/>
      </c>
      <c r="P53" s="425" t="str">
        <f>IF(details!T53="","",details!T53)</f>
        <v/>
      </c>
      <c r="Q53" s="425" t="str">
        <f>IF(details!U53="","",details!U53)</f>
        <v/>
      </c>
      <c r="R53" s="425" t="str">
        <f t="shared" si="152"/>
        <v/>
      </c>
      <c r="S53" s="425" t="str">
        <f>IF(details!V53="","",details!V53)</f>
        <v/>
      </c>
      <c r="T53" s="425" t="str">
        <f>IF(details!W53="","",details!W53)</f>
        <v/>
      </c>
      <c r="U53" s="425" t="str">
        <f t="shared" si="153"/>
        <v/>
      </c>
      <c r="V53" s="138" t="str">
        <f t="shared" si="154"/>
        <v/>
      </c>
      <c r="W53" s="425" t="str">
        <f>IF(details!X53="","",details!X53)</f>
        <v/>
      </c>
      <c r="X53" s="425" t="str">
        <f>IF(details!Y53="","",details!Y53)</f>
        <v/>
      </c>
      <c r="Y53" s="138" t="str">
        <f t="shared" si="155"/>
        <v/>
      </c>
      <c r="Z53" s="139" t="str">
        <f t="shared" si="28"/>
        <v/>
      </c>
      <c r="AA53" s="425" t="str">
        <f>IF(details!Z53="","",details!Z53)</f>
        <v/>
      </c>
      <c r="AB53" s="425" t="str">
        <f>IF(details!AA53="","",details!AA53)</f>
        <v/>
      </c>
      <c r="AC53" s="428" t="str">
        <f t="shared" si="156"/>
        <v/>
      </c>
      <c r="AD53" s="136" t="str">
        <f t="shared" si="157"/>
        <v/>
      </c>
      <c r="AE53" s="140" t="str">
        <f t="shared" si="158"/>
        <v/>
      </c>
      <c r="AF53" s="429" t="str">
        <f t="shared" si="159"/>
        <v/>
      </c>
      <c r="AG53" s="141" t="str">
        <f t="shared" si="0"/>
        <v/>
      </c>
      <c r="AH53" s="141">
        <f t="shared" si="160"/>
        <v>0</v>
      </c>
      <c r="AI53" s="425" t="str">
        <f>IF(details!AB53="","",details!AB53)</f>
        <v/>
      </c>
      <c r="AJ53" s="425" t="str">
        <f>IF(details!AC53="","",details!AC53)</f>
        <v/>
      </c>
      <c r="AK53" s="425" t="str">
        <f t="shared" si="161"/>
        <v/>
      </c>
      <c r="AL53" s="425" t="str">
        <f>IF(details!AD53="","",details!AD53)</f>
        <v/>
      </c>
      <c r="AM53" s="425" t="str">
        <f>IF(details!AE53="","",details!AE53)</f>
        <v/>
      </c>
      <c r="AN53" s="425" t="str">
        <f t="shared" si="162"/>
        <v/>
      </c>
      <c r="AO53" s="425" t="str">
        <f>IF(details!AF53="","",details!AF53)</f>
        <v/>
      </c>
      <c r="AP53" s="425" t="str">
        <f>IF(details!AG53="","",details!AG53)</f>
        <v/>
      </c>
      <c r="AQ53" s="425" t="str">
        <f t="shared" si="163"/>
        <v/>
      </c>
      <c r="AR53" s="138" t="str">
        <f t="shared" si="164"/>
        <v/>
      </c>
      <c r="AS53" s="425" t="str">
        <f>IF(details!AH53="","",details!AH53)</f>
        <v/>
      </c>
      <c r="AT53" s="425" t="str">
        <f>IF(details!AI53="","",details!AI53)</f>
        <v/>
      </c>
      <c r="AU53" s="138" t="str">
        <f t="shared" si="165"/>
        <v/>
      </c>
      <c r="AV53" s="139" t="str">
        <f t="shared" si="39"/>
        <v/>
      </c>
      <c r="AW53" s="425" t="str">
        <f>IF(details!AJ53="","",details!AJ53)</f>
        <v/>
      </c>
      <c r="AX53" s="425" t="str">
        <f>IF(details!AK53="","",details!AK53)</f>
        <v/>
      </c>
      <c r="AY53" s="428" t="str">
        <f t="shared" si="166"/>
        <v/>
      </c>
      <c r="AZ53" s="136" t="str">
        <f t="shared" si="167"/>
        <v/>
      </c>
      <c r="BA53" s="140" t="str">
        <f t="shared" si="168"/>
        <v/>
      </c>
      <c r="BB53" s="429" t="str">
        <f t="shared" si="169"/>
        <v/>
      </c>
      <c r="BC53" s="141" t="str">
        <f t="shared" si="1"/>
        <v/>
      </c>
      <c r="BD53" s="141">
        <f t="shared" si="170"/>
        <v>0</v>
      </c>
      <c r="BE53" s="123" t="str">
        <f>IF(D53="","",details!AL53)</f>
        <v/>
      </c>
      <c r="BF53" s="425" t="str">
        <f>IF(details!AM53="","",details!AM53)</f>
        <v/>
      </c>
      <c r="BG53" s="425" t="str">
        <f>IF(details!AN53="","",details!AN53)</f>
        <v/>
      </c>
      <c r="BH53" s="425" t="str">
        <f t="shared" si="171"/>
        <v/>
      </c>
      <c r="BI53" s="425" t="str">
        <f>IF(details!AO53="","",details!AO53)</f>
        <v/>
      </c>
      <c r="BJ53" s="425" t="str">
        <f>IF(details!AP53="","",details!AP53)</f>
        <v/>
      </c>
      <c r="BK53" s="425" t="str">
        <f t="shared" si="172"/>
        <v/>
      </c>
      <c r="BL53" s="425" t="str">
        <f>IF(details!AQ53="","",details!AQ53)</f>
        <v/>
      </c>
      <c r="BM53" s="425" t="str">
        <f>IF(details!AR53="","",details!AR53)</f>
        <v/>
      </c>
      <c r="BN53" s="425" t="str">
        <f t="shared" si="173"/>
        <v/>
      </c>
      <c r="BO53" s="138" t="str">
        <f t="shared" si="174"/>
        <v/>
      </c>
      <c r="BP53" s="425" t="str">
        <f>IF(details!AS53="","",details!AS53)</f>
        <v/>
      </c>
      <c r="BQ53" s="425" t="str">
        <f>IF(details!AT53="","",details!AT53)</f>
        <v/>
      </c>
      <c r="BR53" s="138" t="str">
        <f t="shared" si="175"/>
        <v/>
      </c>
      <c r="BS53" s="139" t="str">
        <f t="shared" si="50"/>
        <v/>
      </c>
      <c r="BT53" s="425" t="str">
        <f>IF(details!AU53="","",details!AU53)</f>
        <v/>
      </c>
      <c r="BU53" s="425" t="str">
        <f>IF(details!AV53="","",details!AV53)</f>
        <v/>
      </c>
      <c r="BV53" s="428" t="str">
        <f t="shared" si="176"/>
        <v/>
      </c>
      <c r="BW53" s="136" t="str">
        <f t="shared" si="177"/>
        <v/>
      </c>
      <c r="BX53" s="140" t="str">
        <f t="shared" si="178"/>
        <v/>
      </c>
      <c r="BY53" s="429" t="str">
        <f t="shared" si="179"/>
        <v/>
      </c>
      <c r="BZ53" s="141" t="str">
        <f t="shared" si="2"/>
        <v/>
      </c>
      <c r="CA53" s="141">
        <f t="shared" si="180"/>
        <v>0</v>
      </c>
      <c r="CB53" s="425" t="str">
        <f>IF(details!AW53="","",details!AW53)</f>
        <v/>
      </c>
      <c r="CC53" s="425" t="str">
        <f>IF(details!AX53="","",details!AX53)</f>
        <v/>
      </c>
      <c r="CD53" s="425" t="str">
        <f t="shared" si="181"/>
        <v/>
      </c>
      <c r="CE53" s="425" t="str">
        <f>IF(details!AY53="","",details!AY53)</f>
        <v/>
      </c>
      <c r="CF53" s="425" t="str">
        <f>IF(details!AZ53="","",details!AZ53)</f>
        <v/>
      </c>
      <c r="CG53" s="425" t="str">
        <f t="shared" si="182"/>
        <v/>
      </c>
      <c r="CH53" s="425" t="str">
        <f>IF(details!BA53="","",details!BA53)</f>
        <v/>
      </c>
      <c r="CI53" s="425" t="str">
        <f>IF(details!BB53="","",details!BB53)</f>
        <v/>
      </c>
      <c r="CJ53" s="425" t="str">
        <f t="shared" si="183"/>
        <v/>
      </c>
      <c r="CK53" s="138" t="str">
        <f t="shared" si="184"/>
        <v/>
      </c>
      <c r="CL53" s="425" t="str">
        <f>IF(details!BC53="","",details!BC53)</f>
        <v/>
      </c>
      <c r="CM53" s="425" t="str">
        <f>IF(details!BD53="","",details!BD53)</f>
        <v/>
      </c>
      <c r="CN53" s="138" t="str">
        <f t="shared" si="185"/>
        <v/>
      </c>
      <c r="CO53" s="139" t="str">
        <f t="shared" si="61"/>
        <v/>
      </c>
      <c r="CP53" s="425" t="str">
        <f>IF(details!BE53="","",details!BE53)</f>
        <v/>
      </c>
      <c r="CQ53" s="425" t="str">
        <f>IF(details!BF53="","",details!BF53)</f>
        <v/>
      </c>
      <c r="CR53" s="428" t="str">
        <f t="shared" si="186"/>
        <v/>
      </c>
      <c r="CS53" s="136" t="str">
        <f t="shared" si="187"/>
        <v/>
      </c>
      <c r="CT53" s="140" t="str">
        <f t="shared" si="188"/>
        <v/>
      </c>
      <c r="CU53" s="429" t="str">
        <f t="shared" si="189"/>
        <v/>
      </c>
      <c r="CV53" s="141" t="str">
        <f t="shared" si="3"/>
        <v/>
      </c>
      <c r="CW53" s="141">
        <f t="shared" si="190"/>
        <v>0</v>
      </c>
      <c r="CX53" s="425" t="str">
        <f>IF(details!BG53="","",details!BG53)</f>
        <v/>
      </c>
      <c r="CY53" s="425" t="str">
        <f>IF(details!BH53="","",details!BH53)</f>
        <v/>
      </c>
      <c r="CZ53" s="425" t="str">
        <f t="shared" si="191"/>
        <v/>
      </c>
      <c r="DA53" s="425" t="str">
        <f>IF(details!BI53="","",details!BI53)</f>
        <v/>
      </c>
      <c r="DB53" s="425" t="str">
        <f>IF(details!BJ53="","",details!BJ53)</f>
        <v/>
      </c>
      <c r="DC53" s="425" t="str">
        <f t="shared" si="192"/>
        <v/>
      </c>
      <c r="DD53" s="425" t="str">
        <f>IF(details!BK53="","",details!BK53)</f>
        <v/>
      </c>
      <c r="DE53" s="425" t="str">
        <f>IF(details!BL53="","",details!BL53)</f>
        <v/>
      </c>
      <c r="DF53" s="425" t="str">
        <f t="shared" si="193"/>
        <v/>
      </c>
      <c r="DG53" s="138" t="str">
        <f t="shared" si="194"/>
        <v/>
      </c>
      <c r="DH53" s="425" t="str">
        <f>IF(details!BM53="","",details!BM53)</f>
        <v/>
      </c>
      <c r="DI53" s="425" t="str">
        <f>IF(details!BN53="","",details!BN53)</f>
        <v/>
      </c>
      <c r="DJ53" s="138" t="str">
        <f t="shared" si="195"/>
        <v/>
      </c>
      <c r="DK53" s="139" t="str">
        <f t="shared" si="72"/>
        <v/>
      </c>
      <c r="DL53" s="425" t="str">
        <f>IF(details!BO53="","",details!BO53)</f>
        <v/>
      </c>
      <c r="DM53" s="425" t="str">
        <f>IF(details!BP53="","",details!BP53)</f>
        <v/>
      </c>
      <c r="DN53" s="428" t="str">
        <f t="shared" si="196"/>
        <v/>
      </c>
      <c r="DO53" s="136" t="str">
        <f t="shared" si="197"/>
        <v/>
      </c>
      <c r="DP53" s="140" t="str">
        <f t="shared" si="198"/>
        <v/>
      </c>
      <c r="DQ53" s="429" t="str">
        <f t="shared" si="199"/>
        <v/>
      </c>
      <c r="DR53" s="141" t="str">
        <f t="shared" si="4"/>
        <v/>
      </c>
      <c r="DS53" s="141">
        <f t="shared" si="200"/>
        <v>0</v>
      </c>
      <c r="DT53" s="425" t="str">
        <f>IF(details!BQ53="","",details!BQ53)</f>
        <v/>
      </c>
      <c r="DU53" s="425" t="str">
        <f>IF(details!BR53="","",details!BR53)</f>
        <v/>
      </c>
      <c r="DV53" s="425" t="str">
        <f t="shared" si="201"/>
        <v/>
      </c>
      <c r="DW53" s="425" t="str">
        <f>IF(details!BS53="","",details!BS53)</f>
        <v/>
      </c>
      <c r="DX53" s="425" t="str">
        <f>IF(details!BT53="","",details!BT53)</f>
        <v/>
      </c>
      <c r="DY53" s="425" t="str">
        <f t="shared" si="202"/>
        <v/>
      </c>
      <c r="DZ53" s="425" t="str">
        <f>IF(details!BU53="","",details!BU53)</f>
        <v/>
      </c>
      <c r="EA53" s="425" t="str">
        <f>IF(details!BV53="","",details!BV53)</f>
        <v/>
      </c>
      <c r="EB53" s="425" t="str">
        <f t="shared" si="203"/>
        <v/>
      </c>
      <c r="EC53" s="138" t="str">
        <f t="shared" si="204"/>
        <v/>
      </c>
      <c r="ED53" s="425" t="str">
        <f>IF(details!BW53="","",details!BW53)</f>
        <v/>
      </c>
      <c r="EE53" s="425" t="str">
        <f>IF(details!BX53="","",details!BX53)</f>
        <v/>
      </c>
      <c r="EF53" s="138" t="str">
        <f t="shared" si="205"/>
        <v/>
      </c>
      <c r="EG53" s="139" t="str">
        <f t="shared" si="83"/>
        <v/>
      </c>
      <c r="EH53" s="425" t="str">
        <f>IF(details!BY53="","",details!BY53)</f>
        <v/>
      </c>
      <c r="EI53" s="425" t="str">
        <f>IF(details!BZ53="","",details!BZ53)</f>
        <v/>
      </c>
      <c r="EJ53" s="428" t="str">
        <f t="shared" si="206"/>
        <v/>
      </c>
      <c r="EK53" s="136" t="str">
        <f t="shared" si="207"/>
        <v/>
      </c>
      <c r="EL53" s="140" t="str">
        <f t="shared" si="208"/>
        <v/>
      </c>
      <c r="EM53" s="429" t="str">
        <f t="shared" si="209"/>
        <v/>
      </c>
      <c r="EN53" s="141" t="str">
        <f t="shared" si="5"/>
        <v/>
      </c>
      <c r="EO53" s="141">
        <f t="shared" si="210"/>
        <v>0</v>
      </c>
      <c r="EP53" s="425" t="str">
        <f>IF(details!CA53="","",details!CA53)</f>
        <v/>
      </c>
      <c r="EQ53" s="425" t="str">
        <f>IF(details!CB53="","",details!CB53)</f>
        <v/>
      </c>
      <c r="ER53" s="425" t="str">
        <f>IF(details!CC53="","",details!CC53)</f>
        <v/>
      </c>
      <c r="ES53" s="425" t="str">
        <f>IF(details!CD53="","",details!CD53)</f>
        <v/>
      </c>
      <c r="ET53" s="425" t="str">
        <f>IF(details!CE53="","",details!CE53)</f>
        <v/>
      </c>
      <c r="EU53" s="429" t="str">
        <f t="shared" si="211"/>
        <v/>
      </c>
      <c r="EV53" s="429" t="str">
        <f t="shared" si="212"/>
        <v/>
      </c>
      <c r="EW53" s="429" t="str">
        <f t="shared" si="213"/>
        <v/>
      </c>
      <c r="EX53" s="141" t="str">
        <f t="shared" si="7"/>
        <v/>
      </c>
      <c r="EY53" s="141">
        <f t="shared" si="214"/>
        <v>0</v>
      </c>
      <c r="EZ53" s="425" t="str">
        <f>IF(details!CF53="","",details!CF53)</f>
        <v/>
      </c>
      <c r="FA53" s="425" t="str">
        <f>IF(details!CG53="","",details!CG53)</f>
        <v/>
      </c>
      <c r="FB53" s="425" t="str">
        <f>IF(details!CH53="","",details!CH53)</f>
        <v/>
      </c>
      <c r="FC53" s="425" t="str">
        <f>IF(details!CI53="","",details!CI53)</f>
        <v/>
      </c>
      <c r="FD53" s="425" t="str">
        <f>IF(details!CJ53="","",details!CJ53)</f>
        <v/>
      </c>
      <c r="FE53" s="429" t="str">
        <f t="shared" si="215"/>
        <v/>
      </c>
      <c r="FF53" s="429" t="str">
        <f t="shared" si="216"/>
        <v/>
      </c>
      <c r="FG53" s="429" t="str">
        <f t="shared" si="217"/>
        <v/>
      </c>
      <c r="FH53" s="141" t="str">
        <f t="shared" si="10"/>
        <v/>
      </c>
      <c r="FI53" s="141">
        <f t="shared" si="218"/>
        <v>0</v>
      </c>
      <c r="FJ53" s="425" t="str">
        <f>IF(details!CK53="","",details!CK53)</f>
        <v/>
      </c>
      <c r="FK53" s="425" t="str">
        <f>IF(details!CL53="","",details!CL53)</f>
        <v/>
      </c>
      <c r="FL53" s="425" t="str">
        <f>IF(details!CM53="","",details!CM53)</f>
        <v/>
      </c>
      <c r="FM53" s="425" t="str">
        <f>IF(details!CN53="","",details!CN53)</f>
        <v/>
      </c>
      <c r="FN53" s="425" t="str">
        <f>IF(details!CO53="","",details!CO53)</f>
        <v/>
      </c>
      <c r="FO53" s="429" t="str">
        <f t="shared" si="219"/>
        <v/>
      </c>
      <c r="FP53" s="429" t="str">
        <f t="shared" si="220"/>
        <v/>
      </c>
      <c r="FQ53" s="429" t="str">
        <f t="shared" si="221"/>
        <v/>
      </c>
      <c r="FR53" s="141" t="str">
        <f t="shared" si="13"/>
        <v/>
      </c>
      <c r="FS53" s="354">
        <f t="shared" si="222"/>
        <v>0</v>
      </c>
      <c r="FT53" s="361" t="str">
        <f t="shared" si="223"/>
        <v/>
      </c>
      <c r="FU53" s="422" t="str">
        <f t="shared" si="224"/>
        <v/>
      </c>
      <c r="FV53" s="422" t="str">
        <f t="shared" si="225"/>
        <v/>
      </c>
      <c r="FW53" s="422" t="str">
        <f t="shared" si="226"/>
        <v/>
      </c>
      <c r="FX53" s="422" t="str">
        <f t="shared" si="227"/>
        <v/>
      </c>
      <c r="FY53" s="422" t="str">
        <f t="shared" si="228"/>
        <v/>
      </c>
      <c r="FZ53" s="422" t="str">
        <f t="shared" si="229"/>
        <v/>
      </c>
      <c r="GA53" s="142" t="str">
        <f t="shared" si="230"/>
        <v/>
      </c>
      <c r="GB53" s="142" t="str">
        <f t="shared" si="231"/>
        <v/>
      </c>
      <c r="GC53" s="422" t="str">
        <f t="shared" si="110"/>
        <v/>
      </c>
      <c r="GD53" s="422" t="str">
        <f t="shared" si="232"/>
        <v/>
      </c>
      <c r="GE53" s="422" t="str">
        <f t="shared" si="233"/>
        <v/>
      </c>
      <c r="GF53" s="422" t="str">
        <f t="shared" si="234"/>
        <v/>
      </c>
      <c r="GG53" s="422" t="str">
        <f t="shared" si="235"/>
        <v/>
      </c>
      <c r="GH53" s="422" t="str">
        <f t="shared" si="236"/>
        <v/>
      </c>
      <c r="GI53" s="422" t="str">
        <f t="shared" si="237"/>
        <v/>
      </c>
      <c r="GJ53" s="422" t="str">
        <f t="shared" si="238"/>
        <v/>
      </c>
      <c r="GK53" s="422" t="str">
        <f t="shared" si="239"/>
        <v/>
      </c>
      <c r="GL53" s="422" t="str">
        <f t="shared" si="240"/>
        <v/>
      </c>
      <c r="GM53" s="422" t="str">
        <f t="shared" si="241"/>
        <v/>
      </c>
      <c r="GN53" s="422" t="str">
        <f t="shared" si="242"/>
        <v/>
      </c>
      <c r="GO53" s="422" t="str">
        <f t="shared" si="243"/>
        <v/>
      </c>
      <c r="GP53" s="422" t="str">
        <f t="shared" si="244"/>
        <v/>
      </c>
      <c r="GQ53" s="422" t="str">
        <f t="shared" si="245"/>
        <v/>
      </c>
      <c r="GR53" s="422" t="str">
        <f t="shared" si="246"/>
        <v/>
      </c>
      <c r="GS53" s="422" t="str">
        <f t="shared" si="247"/>
        <v/>
      </c>
      <c r="GT53" s="143" t="str">
        <f t="shared" si="248"/>
        <v/>
      </c>
      <c r="GU53" s="143" t="str">
        <f t="shared" si="249"/>
        <v/>
      </c>
      <c r="GV53" s="143" t="str">
        <f t="shared" si="250"/>
        <v/>
      </c>
      <c r="GW53" s="143" t="str">
        <f t="shared" si="251"/>
        <v/>
      </c>
      <c r="GX53" s="143" t="str">
        <f t="shared" si="252"/>
        <v/>
      </c>
      <c r="GY53" s="143" t="str">
        <f t="shared" si="253"/>
        <v/>
      </c>
      <c r="GZ53" s="353">
        <f t="shared" si="254"/>
        <v>0</v>
      </c>
      <c r="HA53" s="353">
        <f t="shared" si="255"/>
        <v>0</v>
      </c>
      <c r="HB53" s="353">
        <f t="shared" si="256"/>
        <v>32</v>
      </c>
      <c r="HC53" s="353">
        <f t="shared" si="257"/>
        <v>0</v>
      </c>
      <c r="HD53" s="426" t="str">
        <f t="shared" si="137"/>
        <v/>
      </c>
      <c r="HE53" s="362" t="str">
        <f t="shared" si="258"/>
        <v/>
      </c>
      <c r="HF53" s="362" t="str">
        <f t="shared" si="259"/>
        <v/>
      </c>
      <c r="HG53" s="363" t="str">
        <f t="shared" si="260"/>
        <v/>
      </c>
      <c r="HH53" s="399" t="str">
        <f t="shared" si="261"/>
        <v/>
      </c>
      <c r="HI53" s="400" t="str">
        <f t="shared" si="142"/>
        <v/>
      </c>
      <c r="HJ53" s="136" t="str">
        <f t="shared" si="143"/>
        <v/>
      </c>
      <c r="HK53" s="358" t="str">
        <f>details!EP53</f>
        <v/>
      </c>
      <c r="HL53" s="227" t="str">
        <f>details!EQ53</f>
        <v/>
      </c>
      <c r="HM53" s="406" t="str">
        <f t="shared" si="262"/>
        <v/>
      </c>
      <c r="HN53" s="233" t="str">
        <f>IF(details!CP53="","",details!CP53)</f>
        <v/>
      </c>
    </row>
    <row r="54" spans="1:222" s="20" customFormat="1" ht="14" customHeight="1">
      <c r="A54" s="231">
        <f>IF(details!A54="","",details!A54)</f>
        <v>48</v>
      </c>
      <c r="B54" s="425" t="str">
        <f>IF(details!B54="","",details!B54)</f>
        <v/>
      </c>
      <c r="C54" s="425" t="str">
        <f>IF(details!C54="","",details!C54)</f>
        <v/>
      </c>
      <c r="D54" s="136" t="str">
        <f>IF(details!D54="","",details!D54)</f>
        <v/>
      </c>
      <c r="E54" s="136" t="str">
        <f>IF(details!E54="","",details!E54)</f>
        <v/>
      </c>
      <c r="F54" s="425" t="str">
        <f>IF(details!F54="","",details!F54)</f>
        <v/>
      </c>
      <c r="G54" s="698" t="str">
        <f>IF(details!G54="","",details!G54)</f>
        <v/>
      </c>
      <c r="H54" s="698" t="str">
        <f>IF(details!H54="","",details!H54)</f>
        <v/>
      </c>
      <c r="I54" s="220" t="str">
        <f>IF(details!CQ54="","",details!CQ54)</f>
        <v/>
      </c>
      <c r="J54" s="137" t="str">
        <f>IF(details!J54="","",details!J54)</f>
        <v/>
      </c>
      <c r="K54" s="137" t="str">
        <f>IF(details!K54="","",details!K54)</f>
        <v/>
      </c>
      <c r="L54" s="137" t="str">
        <f>IF(details!L54="","",details!L54)</f>
        <v/>
      </c>
      <c r="M54" s="425" t="str">
        <f>IF(details!R54="","",details!R54)</f>
        <v/>
      </c>
      <c r="N54" s="425" t="str">
        <f>IF(details!S54="","",details!S54)</f>
        <v/>
      </c>
      <c r="O54" s="425" t="str">
        <f t="shared" si="151"/>
        <v/>
      </c>
      <c r="P54" s="425" t="str">
        <f>IF(details!T54="","",details!T54)</f>
        <v/>
      </c>
      <c r="Q54" s="425" t="str">
        <f>IF(details!U54="","",details!U54)</f>
        <v/>
      </c>
      <c r="R54" s="425" t="str">
        <f t="shared" si="152"/>
        <v/>
      </c>
      <c r="S54" s="425" t="str">
        <f>IF(details!V54="","",details!V54)</f>
        <v/>
      </c>
      <c r="T54" s="425" t="str">
        <f>IF(details!W54="","",details!W54)</f>
        <v/>
      </c>
      <c r="U54" s="425" t="str">
        <f t="shared" si="153"/>
        <v/>
      </c>
      <c r="V54" s="138" t="str">
        <f t="shared" si="154"/>
        <v/>
      </c>
      <c r="W54" s="425" t="str">
        <f>IF(details!X54="","",details!X54)</f>
        <v/>
      </c>
      <c r="X54" s="425" t="str">
        <f>IF(details!Y54="","",details!Y54)</f>
        <v/>
      </c>
      <c r="Y54" s="138" t="str">
        <f t="shared" si="155"/>
        <v/>
      </c>
      <c r="Z54" s="139" t="str">
        <f t="shared" si="28"/>
        <v/>
      </c>
      <c r="AA54" s="425" t="str">
        <f>IF(details!Z54="","",details!Z54)</f>
        <v/>
      </c>
      <c r="AB54" s="425" t="str">
        <f>IF(details!AA54="","",details!AA54)</f>
        <v/>
      </c>
      <c r="AC54" s="428" t="str">
        <f t="shared" si="156"/>
        <v/>
      </c>
      <c r="AD54" s="136" t="str">
        <f t="shared" si="157"/>
        <v/>
      </c>
      <c r="AE54" s="140" t="str">
        <f t="shared" si="158"/>
        <v/>
      </c>
      <c r="AF54" s="429" t="str">
        <f t="shared" si="159"/>
        <v/>
      </c>
      <c r="AG54" s="141" t="str">
        <f t="shared" si="0"/>
        <v/>
      </c>
      <c r="AH54" s="141">
        <f t="shared" si="160"/>
        <v>0</v>
      </c>
      <c r="AI54" s="425" t="str">
        <f>IF(details!AB54="","",details!AB54)</f>
        <v/>
      </c>
      <c r="AJ54" s="425" t="str">
        <f>IF(details!AC54="","",details!AC54)</f>
        <v/>
      </c>
      <c r="AK54" s="425" t="str">
        <f t="shared" si="161"/>
        <v/>
      </c>
      <c r="AL54" s="425" t="str">
        <f>IF(details!AD54="","",details!AD54)</f>
        <v/>
      </c>
      <c r="AM54" s="425" t="str">
        <f>IF(details!AE54="","",details!AE54)</f>
        <v/>
      </c>
      <c r="AN54" s="425" t="str">
        <f t="shared" si="162"/>
        <v/>
      </c>
      <c r="AO54" s="425" t="str">
        <f>IF(details!AF54="","",details!AF54)</f>
        <v/>
      </c>
      <c r="AP54" s="425" t="str">
        <f>IF(details!AG54="","",details!AG54)</f>
        <v/>
      </c>
      <c r="AQ54" s="425" t="str">
        <f t="shared" si="163"/>
        <v/>
      </c>
      <c r="AR54" s="138" t="str">
        <f t="shared" si="164"/>
        <v/>
      </c>
      <c r="AS54" s="425" t="str">
        <f>IF(details!AH54="","",details!AH54)</f>
        <v/>
      </c>
      <c r="AT54" s="425" t="str">
        <f>IF(details!AI54="","",details!AI54)</f>
        <v/>
      </c>
      <c r="AU54" s="138" t="str">
        <f t="shared" si="165"/>
        <v/>
      </c>
      <c r="AV54" s="139" t="str">
        <f t="shared" si="39"/>
        <v/>
      </c>
      <c r="AW54" s="425" t="str">
        <f>IF(details!AJ54="","",details!AJ54)</f>
        <v/>
      </c>
      <c r="AX54" s="425" t="str">
        <f>IF(details!AK54="","",details!AK54)</f>
        <v/>
      </c>
      <c r="AY54" s="428" t="str">
        <f t="shared" si="166"/>
        <v/>
      </c>
      <c r="AZ54" s="136" t="str">
        <f t="shared" si="167"/>
        <v/>
      </c>
      <c r="BA54" s="140" t="str">
        <f t="shared" si="168"/>
        <v/>
      </c>
      <c r="BB54" s="429" t="str">
        <f t="shared" si="169"/>
        <v/>
      </c>
      <c r="BC54" s="141" t="str">
        <f t="shared" si="1"/>
        <v/>
      </c>
      <c r="BD54" s="141">
        <f t="shared" si="170"/>
        <v>0</v>
      </c>
      <c r="BE54" s="123" t="str">
        <f>IF(D54="","",details!AL54)</f>
        <v/>
      </c>
      <c r="BF54" s="425" t="str">
        <f>IF(details!AM54="","",details!AM54)</f>
        <v/>
      </c>
      <c r="BG54" s="425" t="str">
        <f>IF(details!AN54="","",details!AN54)</f>
        <v/>
      </c>
      <c r="BH54" s="425" t="str">
        <f t="shared" si="171"/>
        <v/>
      </c>
      <c r="BI54" s="425" t="str">
        <f>IF(details!AO54="","",details!AO54)</f>
        <v/>
      </c>
      <c r="BJ54" s="425" t="str">
        <f>IF(details!AP54="","",details!AP54)</f>
        <v/>
      </c>
      <c r="BK54" s="425" t="str">
        <f t="shared" si="172"/>
        <v/>
      </c>
      <c r="BL54" s="425" t="str">
        <f>IF(details!AQ54="","",details!AQ54)</f>
        <v/>
      </c>
      <c r="BM54" s="425" t="str">
        <f>IF(details!AR54="","",details!AR54)</f>
        <v/>
      </c>
      <c r="BN54" s="425" t="str">
        <f t="shared" si="173"/>
        <v/>
      </c>
      <c r="BO54" s="138" t="str">
        <f t="shared" si="174"/>
        <v/>
      </c>
      <c r="BP54" s="425" t="str">
        <f>IF(details!AS54="","",details!AS54)</f>
        <v/>
      </c>
      <c r="BQ54" s="425" t="str">
        <f>IF(details!AT54="","",details!AT54)</f>
        <v/>
      </c>
      <c r="BR54" s="138" t="str">
        <f t="shared" si="175"/>
        <v/>
      </c>
      <c r="BS54" s="139" t="str">
        <f t="shared" si="50"/>
        <v/>
      </c>
      <c r="BT54" s="425" t="str">
        <f>IF(details!AU54="","",details!AU54)</f>
        <v/>
      </c>
      <c r="BU54" s="425" t="str">
        <f>IF(details!AV54="","",details!AV54)</f>
        <v/>
      </c>
      <c r="BV54" s="428" t="str">
        <f t="shared" si="176"/>
        <v/>
      </c>
      <c r="BW54" s="136" t="str">
        <f t="shared" si="177"/>
        <v/>
      </c>
      <c r="BX54" s="140" t="str">
        <f t="shared" si="178"/>
        <v/>
      </c>
      <c r="BY54" s="429" t="str">
        <f t="shared" si="179"/>
        <v/>
      </c>
      <c r="BZ54" s="141" t="str">
        <f t="shared" si="2"/>
        <v/>
      </c>
      <c r="CA54" s="141">
        <f t="shared" si="180"/>
        <v>0</v>
      </c>
      <c r="CB54" s="425" t="str">
        <f>IF(details!AW54="","",details!AW54)</f>
        <v/>
      </c>
      <c r="CC54" s="425" t="str">
        <f>IF(details!AX54="","",details!AX54)</f>
        <v/>
      </c>
      <c r="CD54" s="425" t="str">
        <f t="shared" si="181"/>
        <v/>
      </c>
      <c r="CE54" s="425" t="str">
        <f>IF(details!AY54="","",details!AY54)</f>
        <v/>
      </c>
      <c r="CF54" s="425" t="str">
        <f>IF(details!AZ54="","",details!AZ54)</f>
        <v/>
      </c>
      <c r="CG54" s="425" t="str">
        <f t="shared" si="182"/>
        <v/>
      </c>
      <c r="CH54" s="425" t="str">
        <f>IF(details!BA54="","",details!BA54)</f>
        <v/>
      </c>
      <c r="CI54" s="425" t="str">
        <f>IF(details!BB54="","",details!BB54)</f>
        <v/>
      </c>
      <c r="CJ54" s="425" t="str">
        <f t="shared" si="183"/>
        <v/>
      </c>
      <c r="CK54" s="138" t="str">
        <f t="shared" si="184"/>
        <v/>
      </c>
      <c r="CL54" s="425" t="str">
        <f>IF(details!BC54="","",details!BC54)</f>
        <v/>
      </c>
      <c r="CM54" s="425" t="str">
        <f>IF(details!BD54="","",details!BD54)</f>
        <v/>
      </c>
      <c r="CN54" s="138" t="str">
        <f t="shared" si="185"/>
        <v/>
      </c>
      <c r="CO54" s="139" t="str">
        <f t="shared" si="61"/>
        <v/>
      </c>
      <c r="CP54" s="425" t="str">
        <f>IF(details!BE54="","",details!BE54)</f>
        <v/>
      </c>
      <c r="CQ54" s="425" t="str">
        <f>IF(details!BF54="","",details!BF54)</f>
        <v/>
      </c>
      <c r="CR54" s="428" t="str">
        <f t="shared" si="186"/>
        <v/>
      </c>
      <c r="CS54" s="136" t="str">
        <f t="shared" si="187"/>
        <v/>
      </c>
      <c r="CT54" s="140" t="str">
        <f t="shared" si="188"/>
        <v/>
      </c>
      <c r="CU54" s="429" t="str">
        <f t="shared" si="189"/>
        <v/>
      </c>
      <c r="CV54" s="141" t="str">
        <f t="shared" si="3"/>
        <v/>
      </c>
      <c r="CW54" s="141">
        <f t="shared" si="190"/>
        <v>0</v>
      </c>
      <c r="CX54" s="425" t="str">
        <f>IF(details!BG54="","",details!BG54)</f>
        <v/>
      </c>
      <c r="CY54" s="425" t="str">
        <f>IF(details!BH54="","",details!BH54)</f>
        <v/>
      </c>
      <c r="CZ54" s="425" t="str">
        <f t="shared" si="191"/>
        <v/>
      </c>
      <c r="DA54" s="425" t="str">
        <f>IF(details!BI54="","",details!BI54)</f>
        <v/>
      </c>
      <c r="DB54" s="425" t="str">
        <f>IF(details!BJ54="","",details!BJ54)</f>
        <v/>
      </c>
      <c r="DC54" s="425" t="str">
        <f t="shared" si="192"/>
        <v/>
      </c>
      <c r="DD54" s="425" t="str">
        <f>IF(details!BK54="","",details!BK54)</f>
        <v/>
      </c>
      <c r="DE54" s="425" t="str">
        <f>IF(details!BL54="","",details!BL54)</f>
        <v/>
      </c>
      <c r="DF54" s="425" t="str">
        <f t="shared" si="193"/>
        <v/>
      </c>
      <c r="DG54" s="138" t="str">
        <f t="shared" si="194"/>
        <v/>
      </c>
      <c r="DH54" s="425" t="str">
        <f>IF(details!BM54="","",details!BM54)</f>
        <v/>
      </c>
      <c r="DI54" s="425" t="str">
        <f>IF(details!BN54="","",details!BN54)</f>
        <v/>
      </c>
      <c r="DJ54" s="138" t="str">
        <f t="shared" si="195"/>
        <v/>
      </c>
      <c r="DK54" s="139" t="str">
        <f t="shared" si="72"/>
        <v/>
      </c>
      <c r="DL54" s="425" t="str">
        <f>IF(details!BO54="","",details!BO54)</f>
        <v/>
      </c>
      <c r="DM54" s="425" t="str">
        <f>IF(details!BP54="","",details!BP54)</f>
        <v/>
      </c>
      <c r="DN54" s="428" t="str">
        <f t="shared" si="196"/>
        <v/>
      </c>
      <c r="DO54" s="136" t="str">
        <f t="shared" si="197"/>
        <v/>
      </c>
      <c r="DP54" s="140" t="str">
        <f t="shared" si="198"/>
        <v/>
      </c>
      <c r="DQ54" s="429" t="str">
        <f t="shared" si="199"/>
        <v/>
      </c>
      <c r="DR54" s="141" t="str">
        <f t="shared" si="4"/>
        <v/>
      </c>
      <c r="DS54" s="141">
        <f t="shared" si="200"/>
        <v>0</v>
      </c>
      <c r="DT54" s="425" t="str">
        <f>IF(details!BQ54="","",details!BQ54)</f>
        <v/>
      </c>
      <c r="DU54" s="425" t="str">
        <f>IF(details!BR54="","",details!BR54)</f>
        <v/>
      </c>
      <c r="DV54" s="425" t="str">
        <f t="shared" si="201"/>
        <v/>
      </c>
      <c r="DW54" s="425" t="str">
        <f>IF(details!BS54="","",details!BS54)</f>
        <v/>
      </c>
      <c r="DX54" s="425" t="str">
        <f>IF(details!BT54="","",details!BT54)</f>
        <v/>
      </c>
      <c r="DY54" s="425" t="str">
        <f t="shared" si="202"/>
        <v/>
      </c>
      <c r="DZ54" s="425" t="str">
        <f>IF(details!BU54="","",details!BU54)</f>
        <v/>
      </c>
      <c r="EA54" s="425" t="str">
        <f>IF(details!BV54="","",details!BV54)</f>
        <v/>
      </c>
      <c r="EB54" s="425" t="str">
        <f t="shared" si="203"/>
        <v/>
      </c>
      <c r="EC54" s="138" t="str">
        <f t="shared" si="204"/>
        <v/>
      </c>
      <c r="ED54" s="425" t="str">
        <f>IF(details!BW54="","",details!BW54)</f>
        <v/>
      </c>
      <c r="EE54" s="425" t="str">
        <f>IF(details!BX54="","",details!BX54)</f>
        <v/>
      </c>
      <c r="EF54" s="138" t="str">
        <f t="shared" si="205"/>
        <v/>
      </c>
      <c r="EG54" s="139" t="str">
        <f t="shared" si="83"/>
        <v/>
      </c>
      <c r="EH54" s="425" t="str">
        <f>IF(details!BY54="","",details!BY54)</f>
        <v/>
      </c>
      <c r="EI54" s="425" t="str">
        <f>IF(details!BZ54="","",details!BZ54)</f>
        <v/>
      </c>
      <c r="EJ54" s="428" t="str">
        <f t="shared" si="206"/>
        <v/>
      </c>
      <c r="EK54" s="136" t="str">
        <f t="shared" si="207"/>
        <v/>
      </c>
      <c r="EL54" s="140" t="str">
        <f t="shared" si="208"/>
        <v/>
      </c>
      <c r="EM54" s="429" t="str">
        <f t="shared" si="209"/>
        <v/>
      </c>
      <c r="EN54" s="141" t="str">
        <f t="shared" si="5"/>
        <v/>
      </c>
      <c r="EO54" s="141">
        <f t="shared" si="210"/>
        <v>0</v>
      </c>
      <c r="EP54" s="425" t="str">
        <f>IF(details!CA54="","",details!CA54)</f>
        <v/>
      </c>
      <c r="EQ54" s="425" t="str">
        <f>IF(details!CB54="","",details!CB54)</f>
        <v/>
      </c>
      <c r="ER54" s="425" t="str">
        <f>IF(details!CC54="","",details!CC54)</f>
        <v/>
      </c>
      <c r="ES54" s="425" t="str">
        <f>IF(details!CD54="","",details!CD54)</f>
        <v/>
      </c>
      <c r="ET54" s="425" t="str">
        <f>IF(details!CE54="","",details!CE54)</f>
        <v/>
      </c>
      <c r="EU54" s="429" t="str">
        <f t="shared" si="211"/>
        <v/>
      </c>
      <c r="EV54" s="429" t="str">
        <f t="shared" si="212"/>
        <v/>
      </c>
      <c r="EW54" s="429" t="str">
        <f t="shared" si="213"/>
        <v/>
      </c>
      <c r="EX54" s="141" t="str">
        <f t="shared" si="7"/>
        <v/>
      </c>
      <c r="EY54" s="141">
        <f t="shared" si="214"/>
        <v>0</v>
      </c>
      <c r="EZ54" s="425" t="str">
        <f>IF(details!CF54="","",details!CF54)</f>
        <v/>
      </c>
      <c r="FA54" s="425" t="str">
        <f>IF(details!CG54="","",details!CG54)</f>
        <v/>
      </c>
      <c r="FB54" s="425" t="str">
        <f>IF(details!CH54="","",details!CH54)</f>
        <v/>
      </c>
      <c r="FC54" s="425" t="str">
        <f>IF(details!CI54="","",details!CI54)</f>
        <v/>
      </c>
      <c r="FD54" s="425" t="str">
        <f>IF(details!CJ54="","",details!CJ54)</f>
        <v/>
      </c>
      <c r="FE54" s="429" t="str">
        <f t="shared" si="215"/>
        <v/>
      </c>
      <c r="FF54" s="429" t="str">
        <f t="shared" si="216"/>
        <v/>
      </c>
      <c r="FG54" s="429" t="str">
        <f t="shared" si="217"/>
        <v/>
      </c>
      <c r="FH54" s="141" t="str">
        <f t="shared" si="10"/>
        <v/>
      </c>
      <c r="FI54" s="141">
        <f t="shared" si="218"/>
        <v>0</v>
      </c>
      <c r="FJ54" s="425" t="str">
        <f>IF(details!CK54="","",details!CK54)</f>
        <v/>
      </c>
      <c r="FK54" s="425" t="str">
        <f>IF(details!CL54="","",details!CL54)</f>
        <v/>
      </c>
      <c r="FL54" s="425" t="str">
        <f>IF(details!CM54="","",details!CM54)</f>
        <v/>
      </c>
      <c r="FM54" s="425" t="str">
        <f>IF(details!CN54="","",details!CN54)</f>
        <v/>
      </c>
      <c r="FN54" s="425" t="str">
        <f>IF(details!CO54="","",details!CO54)</f>
        <v/>
      </c>
      <c r="FO54" s="429" t="str">
        <f t="shared" si="219"/>
        <v/>
      </c>
      <c r="FP54" s="429" t="str">
        <f t="shared" si="220"/>
        <v/>
      </c>
      <c r="FQ54" s="429" t="str">
        <f t="shared" si="221"/>
        <v/>
      </c>
      <c r="FR54" s="141" t="str">
        <f t="shared" si="13"/>
        <v/>
      </c>
      <c r="FS54" s="354">
        <f t="shared" si="222"/>
        <v>0</v>
      </c>
      <c r="FT54" s="361" t="str">
        <f t="shared" si="223"/>
        <v/>
      </c>
      <c r="FU54" s="422" t="str">
        <f t="shared" si="224"/>
        <v/>
      </c>
      <c r="FV54" s="422" t="str">
        <f t="shared" si="225"/>
        <v/>
      </c>
      <c r="FW54" s="422" t="str">
        <f t="shared" si="226"/>
        <v/>
      </c>
      <c r="FX54" s="422" t="str">
        <f t="shared" si="227"/>
        <v/>
      </c>
      <c r="FY54" s="422" t="str">
        <f t="shared" si="228"/>
        <v/>
      </c>
      <c r="FZ54" s="422" t="str">
        <f t="shared" si="229"/>
        <v/>
      </c>
      <c r="GA54" s="142" t="str">
        <f t="shared" si="230"/>
        <v/>
      </c>
      <c r="GB54" s="142" t="str">
        <f t="shared" si="231"/>
        <v/>
      </c>
      <c r="GC54" s="422" t="str">
        <f t="shared" si="110"/>
        <v/>
      </c>
      <c r="GD54" s="422" t="str">
        <f t="shared" si="232"/>
        <v/>
      </c>
      <c r="GE54" s="422" t="str">
        <f t="shared" si="233"/>
        <v/>
      </c>
      <c r="GF54" s="422" t="str">
        <f t="shared" si="234"/>
        <v/>
      </c>
      <c r="GG54" s="422" t="str">
        <f t="shared" si="235"/>
        <v/>
      </c>
      <c r="GH54" s="422" t="str">
        <f t="shared" si="236"/>
        <v/>
      </c>
      <c r="GI54" s="422" t="str">
        <f t="shared" si="237"/>
        <v/>
      </c>
      <c r="GJ54" s="422" t="str">
        <f t="shared" si="238"/>
        <v/>
      </c>
      <c r="GK54" s="422" t="str">
        <f t="shared" si="239"/>
        <v/>
      </c>
      <c r="GL54" s="422" t="str">
        <f t="shared" si="240"/>
        <v/>
      </c>
      <c r="GM54" s="422" t="str">
        <f t="shared" si="241"/>
        <v/>
      </c>
      <c r="GN54" s="422" t="str">
        <f t="shared" si="242"/>
        <v/>
      </c>
      <c r="GO54" s="422" t="str">
        <f t="shared" si="243"/>
        <v/>
      </c>
      <c r="GP54" s="422" t="str">
        <f t="shared" si="244"/>
        <v/>
      </c>
      <c r="GQ54" s="422" t="str">
        <f t="shared" si="245"/>
        <v/>
      </c>
      <c r="GR54" s="422" t="str">
        <f t="shared" si="246"/>
        <v/>
      </c>
      <c r="GS54" s="422" t="str">
        <f t="shared" si="247"/>
        <v/>
      </c>
      <c r="GT54" s="143" t="str">
        <f t="shared" si="248"/>
        <v/>
      </c>
      <c r="GU54" s="143" t="str">
        <f t="shared" si="249"/>
        <v/>
      </c>
      <c r="GV54" s="143" t="str">
        <f t="shared" si="250"/>
        <v/>
      </c>
      <c r="GW54" s="143" t="str">
        <f t="shared" si="251"/>
        <v/>
      </c>
      <c r="GX54" s="143" t="str">
        <f t="shared" si="252"/>
        <v/>
      </c>
      <c r="GY54" s="143" t="str">
        <f t="shared" si="253"/>
        <v/>
      </c>
      <c r="GZ54" s="353">
        <f t="shared" si="254"/>
        <v>0</v>
      </c>
      <c r="HA54" s="353">
        <f t="shared" si="255"/>
        <v>0</v>
      </c>
      <c r="HB54" s="353">
        <f t="shared" si="256"/>
        <v>32</v>
      </c>
      <c r="HC54" s="353">
        <f t="shared" si="257"/>
        <v>0</v>
      </c>
      <c r="HD54" s="426" t="str">
        <f t="shared" si="137"/>
        <v/>
      </c>
      <c r="HE54" s="362" t="str">
        <f t="shared" si="258"/>
        <v/>
      </c>
      <c r="HF54" s="362" t="str">
        <f t="shared" si="259"/>
        <v/>
      </c>
      <c r="HG54" s="363" t="str">
        <f t="shared" si="260"/>
        <v/>
      </c>
      <c r="HH54" s="399" t="str">
        <f t="shared" si="261"/>
        <v/>
      </c>
      <c r="HI54" s="400" t="str">
        <f t="shared" si="142"/>
        <v/>
      </c>
      <c r="HJ54" s="136" t="str">
        <f t="shared" si="143"/>
        <v/>
      </c>
      <c r="HK54" s="358" t="str">
        <f>details!EP54</f>
        <v/>
      </c>
      <c r="HL54" s="227" t="str">
        <f>details!EQ54</f>
        <v/>
      </c>
      <c r="HM54" s="406" t="str">
        <f t="shared" si="262"/>
        <v/>
      </c>
      <c r="HN54" s="233" t="str">
        <f>IF(details!CP54="","",details!CP54)</f>
        <v/>
      </c>
    </row>
    <row r="55" spans="1:222" s="20" customFormat="1" ht="14" customHeight="1">
      <c r="A55" s="231">
        <f>IF(details!A55="","",details!A55)</f>
        <v>49</v>
      </c>
      <c r="B55" s="425" t="str">
        <f>IF(details!B55="","",details!B55)</f>
        <v/>
      </c>
      <c r="C55" s="425" t="str">
        <f>IF(details!C55="","",details!C55)</f>
        <v/>
      </c>
      <c r="D55" s="136" t="str">
        <f>IF(details!D55="","",details!D55)</f>
        <v/>
      </c>
      <c r="E55" s="136" t="str">
        <f>IF(details!E55="","",details!E55)</f>
        <v/>
      </c>
      <c r="F55" s="425" t="str">
        <f>IF(details!F55="","",details!F55)</f>
        <v/>
      </c>
      <c r="G55" s="698" t="str">
        <f>IF(details!G55="","",details!G55)</f>
        <v/>
      </c>
      <c r="H55" s="698" t="str">
        <f>IF(details!H55="","",details!H55)</f>
        <v/>
      </c>
      <c r="I55" s="220" t="str">
        <f>IF(details!CQ55="","",details!CQ55)</f>
        <v/>
      </c>
      <c r="J55" s="137" t="str">
        <f>IF(details!J55="","",details!J55)</f>
        <v/>
      </c>
      <c r="K55" s="137" t="str">
        <f>IF(details!K55="","",details!K55)</f>
        <v/>
      </c>
      <c r="L55" s="137" t="str">
        <f>IF(details!L55="","",details!L55)</f>
        <v/>
      </c>
      <c r="M55" s="425" t="str">
        <f>IF(details!R55="","",details!R55)</f>
        <v/>
      </c>
      <c r="N55" s="425" t="str">
        <f>IF(details!S55="","",details!S55)</f>
        <v/>
      </c>
      <c r="O55" s="425" t="str">
        <f t="shared" si="151"/>
        <v/>
      </c>
      <c r="P55" s="425" t="str">
        <f>IF(details!T55="","",details!T55)</f>
        <v/>
      </c>
      <c r="Q55" s="425" t="str">
        <f>IF(details!U55="","",details!U55)</f>
        <v/>
      </c>
      <c r="R55" s="425" t="str">
        <f t="shared" si="152"/>
        <v/>
      </c>
      <c r="S55" s="425" t="str">
        <f>IF(details!V55="","",details!V55)</f>
        <v/>
      </c>
      <c r="T55" s="425" t="str">
        <f>IF(details!W55="","",details!W55)</f>
        <v/>
      </c>
      <c r="U55" s="425" t="str">
        <f t="shared" si="153"/>
        <v/>
      </c>
      <c r="V55" s="138" t="str">
        <f t="shared" si="154"/>
        <v/>
      </c>
      <c r="W55" s="425" t="str">
        <f>IF(details!X55="","",details!X55)</f>
        <v/>
      </c>
      <c r="X55" s="425" t="str">
        <f>IF(details!Y55="","",details!Y55)</f>
        <v/>
      </c>
      <c r="Y55" s="138" t="str">
        <f t="shared" si="155"/>
        <v/>
      </c>
      <c r="Z55" s="139" t="str">
        <f t="shared" si="28"/>
        <v/>
      </c>
      <c r="AA55" s="425" t="str">
        <f>IF(details!Z55="","",details!Z55)</f>
        <v/>
      </c>
      <c r="AB55" s="425" t="str">
        <f>IF(details!AA55="","",details!AA55)</f>
        <v/>
      </c>
      <c r="AC55" s="428" t="str">
        <f t="shared" si="156"/>
        <v/>
      </c>
      <c r="AD55" s="136" t="str">
        <f t="shared" si="157"/>
        <v/>
      </c>
      <c r="AE55" s="140" t="str">
        <f t="shared" si="158"/>
        <v/>
      </c>
      <c r="AF55" s="429" t="str">
        <f t="shared" si="159"/>
        <v/>
      </c>
      <c r="AG55" s="141" t="str">
        <f t="shared" si="0"/>
        <v/>
      </c>
      <c r="AH55" s="141">
        <f t="shared" si="160"/>
        <v>0</v>
      </c>
      <c r="AI55" s="425" t="str">
        <f>IF(details!AB55="","",details!AB55)</f>
        <v/>
      </c>
      <c r="AJ55" s="425" t="str">
        <f>IF(details!AC55="","",details!AC55)</f>
        <v/>
      </c>
      <c r="AK55" s="425" t="str">
        <f t="shared" si="161"/>
        <v/>
      </c>
      <c r="AL55" s="425" t="str">
        <f>IF(details!AD55="","",details!AD55)</f>
        <v/>
      </c>
      <c r="AM55" s="425" t="str">
        <f>IF(details!AE55="","",details!AE55)</f>
        <v/>
      </c>
      <c r="AN55" s="425" t="str">
        <f t="shared" si="162"/>
        <v/>
      </c>
      <c r="AO55" s="425" t="str">
        <f>IF(details!AF55="","",details!AF55)</f>
        <v/>
      </c>
      <c r="AP55" s="425" t="str">
        <f>IF(details!AG55="","",details!AG55)</f>
        <v/>
      </c>
      <c r="AQ55" s="425" t="str">
        <f t="shared" si="163"/>
        <v/>
      </c>
      <c r="AR55" s="138" t="str">
        <f t="shared" si="164"/>
        <v/>
      </c>
      <c r="AS55" s="425" t="str">
        <f>IF(details!AH55="","",details!AH55)</f>
        <v/>
      </c>
      <c r="AT55" s="425" t="str">
        <f>IF(details!AI55="","",details!AI55)</f>
        <v/>
      </c>
      <c r="AU55" s="138" t="str">
        <f t="shared" si="165"/>
        <v/>
      </c>
      <c r="AV55" s="139" t="str">
        <f t="shared" si="39"/>
        <v/>
      </c>
      <c r="AW55" s="425" t="str">
        <f>IF(details!AJ55="","",details!AJ55)</f>
        <v/>
      </c>
      <c r="AX55" s="425" t="str">
        <f>IF(details!AK55="","",details!AK55)</f>
        <v/>
      </c>
      <c r="AY55" s="428" t="str">
        <f t="shared" si="166"/>
        <v/>
      </c>
      <c r="AZ55" s="136" t="str">
        <f t="shared" si="167"/>
        <v/>
      </c>
      <c r="BA55" s="140" t="str">
        <f t="shared" si="168"/>
        <v/>
      </c>
      <c r="BB55" s="429" t="str">
        <f t="shared" si="169"/>
        <v/>
      </c>
      <c r="BC55" s="141" t="str">
        <f t="shared" si="1"/>
        <v/>
      </c>
      <c r="BD55" s="141">
        <f t="shared" si="170"/>
        <v>0</v>
      </c>
      <c r="BE55" s="123" t="str">
        <f>IF(D55="","",details!AL55)</f>
        <v/>
      </c>
      <c r="BF55" s="425" t="str">
        <f>IF(details!AM55="","",details!AM55)</f>
        <v/>
      </c>
      <c r="BG55" s="425" t="str">
        <f>IF(details!AN55="","",details!AN55)</f>
        <v/>
      </c>
      <c r="BH55" s="425" t="str">
        <f t="shared" si="171"/>
        <v/>
      </c>
      <c r="BI55" s="425" t="str">
        <f>IF(details!AO55="","",details!AO55)</f>
        <v/>
      </c>
      <c r="BJ55" s="425" t="str">
        <f>IF(details!AP55="","",details!AP55)</f>
        <v/>
      </c>
      <c r="BK55" s="425" t="str">
        <f t="shared" si="172"/>
        <v/>
      </c>
      <c r="BL55" s="425" t="str">
        <f>IF(details!AQ55="","",details!AQ55)</f>
        <v/>
      </c>
      <c r="BM55" s="425" t="str">
        <f>IF(details!AR55="","",details!AR55)</f>
        <v/>
      </c>
      <c r="BN55" s="425" t="str">
        <f t="shared" si="173"/>
        <v/>
      </c>
      <c r="BO55" s="138" t="str">
        <f t="shared" si="174"/>
        <v/>
      </c>
      <c r="BP55" s="425" t="str">
        <f>IF(details!AS55="","",details!AS55)</f>
        <v/>
      </c>
      <c r="BQ55" s="425" t="str">
        <f>IF(details!AT55="","",details!AT55)</f>
        <v/>
      </c>
      <c r="BR55" s="138" t="str">
        <f t="shared" si="175"/>
        <v/>
      </c>
      <c r="BS55" s="139" t="str">
        <f t="shared" si="50"/>
        <v/>
      </c>
      <c r="BT55" s="425" t="str">
        <f>IF(details!AU55="","",details!AU55)</f>
        <v/>
      </c>
      <c r="BU55" s="425" t="str">
        <f>IF(details!AV55="","",details!AV55)</f>
        <v/>
      </c>
      <c r="BV55" s="428" t="str">
        <f t="shared" si="176"/>
        <v/>
      </c>
      <c r="BW55" s="136" t="str">
        <f t="shared" si="177"/>
        <v/>
      </c>
      <c r="BX55" s="140" t="str">
        <f t="shared" si="178"/>
        <v/>
      </c>
      <c r="BY55" s="429" t="str">
        <f t="shared" si="179"/>
        <v/>
      </c>
      <c r="BZ55" s="141" t="str">
        <f t="shared" si="2"/>
        <v/>
      </c>
      <c r="CA55" s="141">
        <f t="shared" si="180"/>
        <v>0</v>
      </c>
      <c r="CB55" s="425" t="str">
        <f>IF(details!AW55="","",details!AW55)</f>
        <v/>
      </c>
      <c r="CC55" s="425" t="str">
        <f>IF(details!AX55="","",details!AX55)</f>
        <v/>
      </c>
      <c r="CD55" s="425" t="str">
        <f t="shared" si="181"/>
        <v/>
      </c>
      <c r="CE55" s="425" t="str">
        <f>IF(details!AY55="","",details!AY55)</f>
        <v/>
      </c>
      <c r="CF55" s="425" t="str">
        <f>IF(details!AZ55="","",details!AZ55)</f>
        <v/>
      </c>
      <c r="CG55" s="425" t="str">
        <f t="shared" si="182"/>
        <v/>
      </c>
      <c r="CH55" s="425" t="str">
        <f>IF(details!BA55="","",details!BA55)</f>
        <v/>
      </c>
      <c r="CI55" s="425" t="str">
        <f>IF(details!BB55="","",details!BB55)</f>
        <v/>
      </c>
      <c r="CJ55" s="425" t="str">
        <f t="shared" si="183"/>
        <v/>
      </c>
      <c r="CK55" s="138" t="str">
        <f t="shared" si="184"/>
        <v/>
      </c>
      <c r="CL55" s="425" t="str">
        <f>IF(details!BC55="","",details!BC55)</f>
        <v/>
      </c>
      <c r="CM55" s="425" t="str">
        <f>IF(details!BD55="","",details!BD55)</f>
        <v/>
      </c>
      <c r="CN55" s="138" t="str">
        <f t="shared" si="185"/>
        <v/>
      </c>
      <c r="CO55" s="139" t="str">
        <f t="shared" si="61"/>
        <v/>
      </c>
      <c r="CP55" s="425" t="str">
        <f>IF(details!BE55="","",details!BE55)</f>
        <v/>
      </c>
      <c r="CQ55" s="425" t="str">
        <f>IF(details!BF55="","",details!BF55)</f>
        <v/>
      </c>
      <c r="CR55" s="428" t="str">
        <f t="shared" si="186"/>
        <v/>
      </c>
      <c r="CS55" s="136" t="str">
        <f t="shared" si="187"/>
        <v/>
      </c>
      <c r="CT55" s="140" t="str">
        <f t="shared" si="188"/>
        <v/>
      </c>
      <c r="CU55" s="429" t="str">
        <f t="shared" si="189"/>
        <v/>
      </c>
      <c r="CV55" s="141" t="str">
        <f t="shared" si="3"/>
        <v/>
      </c>
      <c r="CW55" s="141">
        <f t="shared" si="190"/>
        <v>0</v>
      </c>
      <c r="CX55" s="425" t="str">
        <f>IF(details!BG55="","",details!BG55)</f>
        <v/>
      </c>
      <c r="CY55" s="425" t="str">
        <f>IF(details!BH55="","",details!BH55)</f>
        <v/>
      </c>
      <c r="CZ55" s="425" t="str">
        <f t="shared" si="191"/>
        <v/>
      </c>
      <c r="DA55" s="425" t="str">
        <f>IF(details!BI55="","",details!BI55)</f>
        <v/>
      </c>
      <c r="DB55" s="425" t="str">
        <f>IF(details!BJ55="","",details!BJ55)</f>
        <v/>
      </c>
      <c r="DC55" s="425" t="str">
        <f t="shared" si="192"/>
        <v/>
      </c>
      <c r="DD55" s="425" t="str">
        <f>IF(details!BK55="","",details!BK55)</f>
        <v/>
      </c>
      <c r="DE55" s="425" t="str">
        <f>IF(details!BL55="","",details!BL55)</f>
        <v/>
      </c>
      <c r="DF55" s="425" t="str">
        <f t="shared" si="193"/>
        <v/>
      </c>
      <c r="DG55" s="138" t="str">
        <f t="shared" si="194"/>
        <v/>
      </c>
      <c r="DH55" s="425" t="str">
        <f>IF(details!BM55="","",details!BM55)</f>
        <v/>
      </c>
      <c r="DI55" s="425" t="str">
        <f>IF(details!BN55="","",details!BN55)</f>
        <v/>
      </c>
      <c r="DJ55" s="138" t="str">
        <f t="shared" si="195"/>
        <v/>
      </c>
      <c r="DK55" s="139" t="str">
        <f t="shared" si="72"/>
        <v/>
      </c>
      <c r="DL55" s="425" t="str">
        <f>IF(details!BO55="","",details!BO55)</f>
        <v/>
      </c>
      <c r="DM55" s="425" t="str">
        <f>IF(details!BP55="","",details!BP55)</f>
        <v/>
      </c>
      <c r="DN55" s="428" t="str">
        <f t="shared" si="196"/>
        <v/>
      </c>
      <c r="DO55" s="136" t="str">
        <f t="shared" si="197"/>
        <v/>
      </c>
      <c r="DP55" s="140" t="str">
        <f t="shared" si="198"/>
        <v/>
      </c>
      <c r="DQ55" s="429" t="str">
        <f t="shared" si="199"/>
        <v/>
      </c>
      <c r="DR55" s="141" t="str">
        <f t="shared" si="4"/>
        <v/>
      </c>
      <c r="DS55" s="141">
        <f t="shared" si="200"/>
        <v>0</v>
      </c>
      <c r="DT55" s="425" t="str">
        <f>IF(details!BQ55="","",details!BQ55)</f>
        <v/>
      </c>
      <c r="DU55" s="425" t="str">
        <f>IF(details!BR55="","",details!BR55)</f>
        <v/>
      </c>
      <c r="DV55" s="425" t="str">
        <f t="shared" si="201"/>
        <v/>
      </c>
      <c r="DW55" s="425" t="str">
        <f>IF(details!BS55="","",details!BS55)</f>
        <v/>
      </c>
      <c r="DX55" s="425" t="str">
        <f>IF(details!BT55="","",details!BT55)</f>
        <v/>
      </c>
      <c r="DY55" s="425" t="str">
        <f t="shared" si="202"/>
        <v/>
      </c>
      <c r="DZ55" s="425" t="str">
        <f>IF(details!BU55="","",details!BU55)</f>
        <v/>
      </c>
      <c r="EA55" s="425" t="str">
        <f>IF(details!BV55="","",details!BV55)</f>
        <v/>
      </c>
      <c r="EB55" s="425" t="str">
        <f t="shared" si="203"/>
        <v/>
      </c>
      <c r="EC55" s="138" t="str">
        <f t="shared" si="204"/>
        <v/>
      </c>
      <c r="ED55" s="425" t="str">
        <f>IF(details!BW55="","",details!BW55)</f>
        <v/>
      </c>
      <c r="EE55" s="425" t="str">
        <f>IF(details!BX55="","",details!BX55)</f>
        <v/>
      </c>
      <c r="EF55" s="138" t="str">
        <f t="shared" si="205"/>
        <v/>
      </c>
      <c r="EG55" s="139" t="str">
        <f t="shared" si="83"/>
        <v/>
      </c>
      <c r="EH55" s="425" t="str">
        <f>IF(details!BY55="","",details!BY55)</f>
        <v/>
      </c>
      <c r="EI55" s="425" t="str">
        <f>IF(details!BZ55="","",details!BZ55)</f>
        <v/>
      </c>
      <c r="EJ55" s="428" t="str">
        <f t="shared" si="206"/>
        <v/>
      </c>
      <c r="EK55" s="136" t="str">
        <f t="shared" si="207"/>
        <v/>
      </c>
      <c r="EL55" s="140" t="str">
        <f t="shared" si="208"/>
        <v/>
      </c>
      <c r="EM55" s="429" t="str">
        <f t="shared" si="209"/>
        <v/>
      </c>
      <c r="EN55" s="141" t="str">
        <f t="shared" si="5"/>
        <v/>
      </c>
      <c r="EO55" s="141">
        <f t="shared" si="210"/>
        <v>0</v>
      </c>
      <c r="EP55" s="425" t="str">
        <f>IF(details!CA55="","",details!CA55)</f>
        <v/>
      </c>
      <c r="EQ55" s="425" t="str">
        <f>IF(details!CB55="","",details!CB55)</f>
        <v/>
      </c>
      <c r="ER55" s="425" t="str">
        <f>IF(details!CC55="","",details!CC55)</f>
        <v/>
      </c>
      <c r="ES55" s="425" t="str">
        <f>IF(details!CD55="","",details!CD55)</f>
        <v/>
      </c>
      <c r="ET55" s="425" t="str">
        <f>IF(details!CE55="","",details!CE55)</f>
        <v/>
      </c>
      <c r="EU55" s="429" t="str">
        <f t="shared" si="211"/>
        <v/>
      </c>
      <c r="EV55" s="429" t="str">
        <f t="shared" si="212"/>
        <v/>
      </c>
      <c r="EW55" s="429" t="str">
        <f t="shared" si="213"/>
        <v/>
      </c>
      <c r="EX55" s="141" t="str">
        <f t="shared" si="7"/>
        <v/>
      </c>
      <c r="EY55" s="141">
        <f t="shared" si="214"/>
        <v>0</v>
      </c>
      <c r="EZ55" s="425" t="str">
        <f>IF(details!CF55="","",details!CF55)</f>
        <v/>
      </c>
      <c r="FA55" s="425" t="str">
        <f>IF(details!CG55="","",details!CG55)</f>
        <v/>
      </c>
      <c r="FB55" s="425" t="str">
        <f>IF(details!CH55="","",details!CH55)</f>
        <v/>
      </c>
      <c r="FC55" s="425" t="str">
        <f>IF(details!CI55="","",details!CI55)</f>
        <v/>
      </c>
      <c r="FD55" s="425" t="str">
        <f>IF(details!CJ55="","",details!CJ55)</f>
        <v/>
      </c>
      <c r="FE55" s="429" t="str">
        <f t="shared" si="215"/>
        <v/>
      </c>
      <c r="FF55" s="429" t="str">
        <f t="shared" si="216"/>
        <v/>
      </c>
      <c r="FG55" s="429" t="str">
        <f t="shared" si="217"/>
        <v/>
      </c>
      <c r="FH55" s="141" t="str">
        <f t="shared" si="10"/>
        <v/>
      </c>
      <c r="FI55" s="141">
        <f t="shared" si="218"/>
        <v>0</v>
      </c>
      <c r="FJ55" s="425" t="str">
        <f>IF(details!CK55="","",details!CK55)</f>
        <v/>
      </c>
      <c r="FK55" s="425" t="str">
        <f>IF(details!CL55="","",details!CL55)</f>
        <v/>
      </c>
      <c r="FL55" s="425" t="str">
        <f>IF(details!CM55="","",details!CM55)</f>
        <v/>
      </c>
      <c r="FM55" s="425" t="str">
        <f>IF(details!CN55="","",details!CN55)</f>
        <v/>
      </c>
      <c r="FN55" s="425" t="str">
        <f>IF(details!CO55="","",details!CO55)</f>
        <v/>
      </c>
      <c r="FO55" s="429" t="str">
        <f t="shared" si="219"/>
        <v/>
      </c>
      <c r="FP55" s="429" t="str">
        <f t="shared" si="220"/>
        <v/>
      </c>
      <c r="FQ55" s="429" t="str">
        <f t="shared" si="221"/>
        <v/>
      </c>
      <c r="FR55" s="141" t="str">
        <f t="shared" si="13"/>
        <v/>
      </c>
      <c r="FS55" s="354">
        <f t="shared" si="222"/>
        <v>0</v>
      </c>
      <c r="FT55" s="361" t="str">
        <f t="shared" si="223"/>
        <v/>
      </c>
      <c r="FU55" s="422" t="str">
        <f t="shared" si="224"/>
        <v/>
      </c>
      <c r="FV55" s="422" t="str">
        <f t="shared" si="225"/>
        <v/>
      </c>
      <c r="FW55" s="422" t="str">
        <f t="shared" si="226"/>
        <v/>
      </c>
      <c r="FX55" s="422" t="str">
        <f t="shared" si="227"/>
        <v/>
      </c>
      <c r="FY55" s="422" t="str">
        <f t="shared" si="228"/>
        <v/>
      </c>
      <c r="FZ55" s="422" t="str">
        <f t="shared" si="229"/>
        <v/>
      </c>
      <c r="GA55" s="142" t="str">
        <f t="shared" si="230"/>
        <v/>
      </c>
      <c r="GB55" s="142" t="str">
        <f t="shared" si="231"/>
        <v/>
      </c>
      <c r="GC55" s="422" t="str">
        <f t="shared" si="110"/>
        <v/>
      </c>
      <c r="GD55" s="422" t="str">
        <f t="shared" si="232"/>
        <v/>
      </c>
      <c r="GE55" s="422" t="str">
        <f t="shared" si="233"/>
        <v/>
      </c>
      <c r="GF55" s="422" t="str">
        <f t="shared" si="234"/>
        <v/>
      </c>
      <c r="GG55" s="422" t="str">
        <f t="shared" si="235"/>
        <v/>
      </c>
      <c r="GH55" s="422" t="str">
        <f t="shared" si="236"/>
        <v/>
      </c>
      <c r="GI55" s="422" t="str">
        <f t="shared" si="237"/>
        <v/>
      </c>
      <c r="GJ55" s="422" t="str">
        <f t="shared" si="238"/>
        <v/>
      </c>
      <c r="GK55" s="422" t="str">
        <f t="shared" si="239"/>
        <v/>
      </c>
      <c r="GL55" s="422" t="str">
        <f t="shared" si="240"/>
        <v/>
      </c>
      <c r="GM55" s="422" t="str">
        <f t="shared" si="241"/>
        <v/>
      </c>
      <c r="GN55" s="422" t="str">
        <f t="shared" si="242"/>
        <v/>
      </c>
      <c r="GO55" s="422" t="str">
        <f t="shared" si="243"/>
        <v/>
      </c>
      <c r="GP55" s="422" t="str">
        <f t="shared" si="244"/>
        <v/>
      </c>
      <c r="GQ55" s="422" t="str">
        <f t="shared" si="245"/>
        <v/>
      </c>
      <c r="GR55" s="422" t="str">
        <f t="shared" si="246"/>
        <v/>
      </c>
      <c r="GS55" s="422" t="str">
        <f t="shared" si="247"/>
        <v/>
      </c>
      <c r="GT55" s="143" t="str">
        <f t="shared" si="248"/>
        <v/>
      </c>
      <c r="GU55" s="143" t="str">
        <f t="shared" si="249"/>
        <v/>
      </c>
      <c r="GV55" s="143" t="str">
        <f t="shared" si="250"/>
        <v/>
      </c>
      <c r="GW55" s="143" t="str">
        <f t="shared" si="251"/>
        <v/>
      </c>
      <c r="GX55" s="143" t="str">
        <f t="shared" si="252"/>
        <v/>
      </c>
      <c r="GY55" s="143" t="str">
        <f t="shared" si="253"/>
        <v/>
      </c>
      <c r="GZ55" s="353">
        <f t="shared" si="254"/>
        <v>0</v>
      </c>
      <c r="HA55" s="353">
        <f t="shared" si="255"/>
        <v>0</v>
      </c>
      <c r="HB55" s="353">
        <f t="shared" si="256"/>
        <v>32</v>
      </c>
      <c r="HC55" s="353">
        <f t="shared" si="257"/>
        <v>0</v>
      </c>
      <c r="HD55" s="426" t="str">
        <f t="shared" si="137"/>
        <v/>
      </c>
      <c r="HE55" s="362" t="str">
        <f t="shared" si="258"/>
        <v/>
      </c>
      <c r="HF55" s="362" t="str">
        <f t="shared" si="259"/>
        <v/>
      </c>
      <c r="HG55" s="363" t="str">
        <f t="shared" si="260"/>
        <v/>
      </c>
      <c r="HH55" s="399" t="str">
        <f t="shared" si="261"/>
        <v/>
      </c>
      <c r="HI55" s="400" t="str">
        <f t="shared" si="142"/>
        <v/>
      </c>
      <c r="HJ55" s="136" t="str">
        <f t="shared" si="143"/>
        <v/>
      </c>
      <c r="HK55" s="358" t="str">
        <f>details!EP55</f>
        <v/>
      </c>
      <c r="HL55" s="227" t="str">
        <f>details!EQ55</f>
        <v/>
      </c>
      <c r="HM55" s="406" t="str">
        <f t="shared" si="262"/>
        <v/>
      </c>
      <c r="HN55" s="233" t="str">
        <f>IF(details!CP55="","",details!CP55)</f>
        <v/>
      </c>
    </row>
    <row r="56" spans="1:222" s="20" customFormat="1" ht="14" customHeight="1">
      <c r="A56" s="231">
        <f>IF(details!A56="","",details!A56)</f>
        <v>50</v>
      </c>
      <c r="B56" s="425" t="str">
        <f>IF(details!B56="","",details!B56)</f>
        <v/>
      </c>
      <c r="C56" s="425" t="str">
        <f>IF(details!C56="","",details!C56)</f>
        <v/>
      </c>
      <c r="D56" s="136" t="str">
        <f>IF(details!D56="","",details!D56)</f>
        <v/>
      </c>
      <c r="E56" s="136" t="str">
        <f>IF(details!E56="","",details!E56)</f>
        <v/>
      </c>
      <c r="F56" s="425" t="str">
        <f>IF(details!F56="","",details!F56)</f>
        <v/>
      </c>
      <c r="G56" s="698" t="str">
        <f>IF(details!G56="","",details!G56)</f>
        <v/>
      </c>
      <c r="H56" s="698" t="str">
        <f>IF(details!H56="","",details!H56)</f>
        <v/>
      </c>
      <c r="I56" s="220" t="str">
        <f>IF(details!CQ56="","",details!CQ56)</f>
        <v/>
      </c>
      <c r="J56" s="137" t="str">
        <f>IF(details!J56="","",details!J56)</f>
        <v/>
      </c>
      <c r="K56" s="137" t="str">
        <f>IF(details!K56="","",details!K56)</f>
        <v/>
      </c>
      <c r="L56" s="137" t="str">
        <f>IF(details!L56="","",details!L56)</f>
        <v/>
      </c>
      <c r="M56" s="425" t="str">
        <f>IF(details!R56="","",details!R56)</f>
        <v/>
      </c>
      <c r="N56" s="425" t="str">
        <f>IF(details!S56="","",details!S56)</f>
        <v/>
      </c>
      <c r="O56" s="425" t="str">
        <f t="shared" si="151"/>
        <v/>
      </c>
      <c r="P56" s="425" t="str">
        <f>IF(details!T56="","",details!T56)</f>
        <v/>
      </c>
      <c r="Q56" s="425" t="str">
        <f>IF(details!U56="","",details!U56)</f>
        <v/>
      </c>
      <c r="R56" s="425" t="str">
        <f t="shared" si="152"/>
        <v/>
      </c>
      <c r="S56" s="425" t="str">
        <f>IF(details!V56="","",details!V56)</f>
        <v/>
      </c>
      <c r="T56" s="425" t="str">
        <f>IF(details!W56="","",details!W56)</f>
        <v/>
      </c>
      <c r="U56" s="425" t="str">
        <f t="shared" si="153"/>
        <v/>
      </c>
      <c r="V56" s="138" t="str">
        <f t="shared" si="154"/>
        <v/>
      </c>
      <c r="W56" s="425" t="str">
        <f>IF(details!X56="","",details!X56)</f>
        <v/>
      </c>
      <c r="X56" s="425" t="str">
        <f>IF(details!Y56="","",details!Y56)</f>
        <v/>
      </c>
      <c r="Y56" s="138" t="str">
        <f t="shared" si="155"/>
        <v/>
      </c>
      <c r="Z56" s="139" t="str">
        <f t="shared" si="28"/>
        <v/>
      </c>
      <c r="AA56" s="425" t="str">
        <f>IF(details!Z56="","",details!Z56)</f>
        <v/>
      </c>
      <c r="AB56" s="425" t="str">
        <f>IF(details!AA56="","",details!AA56)</f>
        <v/>
      </c>
      <c r="AC56" s="428" t="str">
        <f t="shared" si="156"/>
        <v/>
      </c>
      <c r="AD56" s="136" t="str">
        <f t="shared" si="157"/>
        <v/>
      </c>
      <c r="AE56" s="140" t="str">
        <f t="shared" si="158"/>
        <v/>
      </c>
      <c r="AF56" s="429" t="str">
        <f t="shared" si="159"/>
        <v/>
      </c>
      <c r="AG56" s="141" t="str">
        <f t="shared" si="0"/>
        <v/>
      </c>
      <c r="AH56" s="141">
        <f t="shared" si="160"/>
        <v>0</v>
      </c>
      <c r="AI56" s="425" t="str">
        <f>IF(details!AB56="","",details!AB56)</f>
        <v/>
      </c>
      <c r="AJ56" s="425" t="str">
        <f>IF(details!AC56="","",details!AC56)</f>
        <v/>
      </c>
      <c r="AK56" s="425" t="str">
        <f t="shared" si="161"/>
        <v/>
      </c>
      <c r="AL56" s="425" t="str">
        <f>IF(details!AD56="","",details!AD56)</f>
        <v/>
      </c>
      <c r="AM56" s="425" t="str">
        <f>IF(details!AE56="","",details!AE56)</f>
        <v/>
      </c>
      <c r="AN56" s="425" t="str">
        <f t="shared" si="162"/>
        <v/>
      </c>
      <c r="AO56" s="425" t="str">
        <f>IF(details!AF56="","",details!AF56)</f>
        <v/>
      </c>
      <c r="AP56" s="425" t="str">
        <f>IF(details!AG56="","",details!AG56)</f>
        <v/>
      </c>
      <c r="AQ56" s="425" t="str">
        <f t="shared" si="163"/>
        <v/>
      </c>
      <c r="AR56" s="138" t="str">
        <f t="shared" si="164"/>
        <v/>
      </c>
      <c r="AS56" s="425" t="str">
        <f>IF(details!AH56="","",details!AH56)</f>
        <v/>
      </c>
      <c r="AT56" s="425" t="str">
        <f>IF(details!AI56="","",details!AI56)</f>
        <v/>
      </c>
      <c r="AU56" s="138" t="str">
        <f t="shared" si="165"/>
        <v/>
      </c>
      <c r="AV56" s="139" t="str">
        <f t="shared" si="39"/>
        <v/>
      </c>
      <c r="AW56" s="425" t="str">
        <f>IF(details!AJ56="","",details!AJ56)</f>
        <v/>
      </c>
      <c r="AX56" s="425" t="str">
        <f>IF(details!AK56="","",details!AK56)</f>
        <v/>
      </c>
      <c r="AY56" s="428" t="str">
        <f t="shared" si="166"/>
        <v/>
      </c>
      <c r="AZ56" s="136" t="str">
        <f t="shared" si="167"/>
        <v/>
      </c>
      <c r="BA56" s="140" t="str">
        <f t="shared" si="168"/>
        <v/>
      </c>
      <c r="BB56" s="429" t="str">
        <f t="shared" si="169"/>
        <v/>
      </c>
      <c r="BC56" s="141" t="str">
        <f t="shared" si="1"/>
        <v/>
      </c>
      <c r="BD56" s="141">
        <f t="shared" si="170"/>
        <v>0</v>
      </c>
      <c r="BE56" s="123" t="str">
        <f>IF(D56="","",details!AL56)</f>
        <v/>
      </c>
      <c r="BF56" s="425" t="str">
        <f>IF(details!AM56="","",details!AM56)</f>
        <v/>
      </c>
      <c r="BG56" s="425" t="str">
        <f>IF(details!AN56="","",details!AN56)</f>
        <v/>
      </c>
      <c r="BH56" s="425" t="str">
        <f t="shared" si="171"/>
        <v/>
      </c>
      <c r="BI56" s="425" t="str">
        <f>IF(details!AO56="","",details!AO56)</f>
        <v/>
      </c>
      <c r="BJ56" s="425" t="str">
        <f>IF(details!AP56="","",details!AP56)</f>
        <v/>
      </c>
      <c r="BK56" s="425" t="str">
        <f t="shared" si="172"/>
        <v/>
      </c>
      <c r="BL56" s="425" t="str">
        <f>IF(details!AQ56="","",details!AQ56)</f>
        <v/>
      </c>
      <c r="BM56" s="425" t="str">
        <f>IF(details!AR56="","",details!AR56)</f>
        <v/>
      </c>
      <c r="BN56" s="425" t="str">
        <f t="shared" si="173"/>
        <v/>
      </c>
      <c r="BO56" s="138" t="str">
        <f t="shared" si="174"/>
        <v/>
      </c>
      <c r="BP56" s="425" t="str">
        <f>IF(details!AS56="","",details!AS56)</f>
        <v/>
      </c>
      <c r="BQ56" s="425" t="str">
        <f>IF(details!AT56="","",details!AT56)</f>
        <v/>
      </c>
      <c r="BR56" s="138" t="str">
        <f t="shared" si="175"/>
        <v/>
      </c>
      <c r="BS56" s="139" t="str">
        <f t="shared" si="50"/>
        <v/>
      </c>
      <c r="BT56" s="425" t="str">
        <f>IF(details!AU56="","",details!AU56)</f>
        <v/>
      </c>
      <c r="BU56" s="425" t="str">
        <f>IF(details!AV56="","",details!AV56)</f>
        <v/>
      </c>
      <c r="BV56" s="428" t="str">
        <f t="shared" si="176"/>
        <v/>
      </c>
      <c r="BW56" s="136" t="str">
        <f t="shared" si="177"/>
        <v/>
      </c>
      <c r="BX56" s="140" t="str">
        <f t="shared" si="178"/>
        <v/>
      </c>
      <c r="BY56" s="429" t="str">
        <f t="shared" si="179"/>
        <v/>
      </c>
      <c r="BZ56" s="141" t="str">
        <f t="shared" si="2"/>
        <v/>
      </c>
      <c r="CA56" s="141">
        <f t="shared" si="180"/>
        <v>0</v>
      </c>
      <c r="CB56" s="425" t="str">
        <f>IF(details!AW56="","",details!AW56)</f>
        <v/>
      </c>
      <c r="CC56" s="425" t="str">
        <f>IF(details!AX56="","",details!AX56)</f>
        <v/>
      </c>
      <c r="CD56" s="425" t="str">
        <f t="shared" si="181"/>
        <v/>
      </c>
      <c r="CE56" s="425" t="str">
        <f>IF(details!AY56="","",details!AY56)</f>
        <v/>
      </c>
      <c r="CF56" s="425" t="str">
        <f>IF(details!AZ56="","",details!AZ56)</f>
        <v/>
      </c>
      <c r="CG56" s="425" t="str">
        <f t="shared" si="182"/>
        <v/>
      </c>
      <c r="CH56" s="425" t="str">
        <f>IF(details!BA56="","",details!BA56)</f>
        <v/>
      </c>
      <c r="CI56" s="425" t="str">
        <f>IF(details!BB56="","",details!BB56)</f>
        <v/>
      </c>
      <c r="CJ56" s="425" t="str">
        <f t="shared" si="183"/>
        <v/>
      </c>
      <c r="CK56" s="138" t="str">
        <f t="shared" si="184"/>
        <v/>
      </c>
      <c r="CL56" s="425" t="str">
        <f>IF(details!BC56="","",details!BC56)</f>
        <v/>
      </c>
      <c r="CM56" s="425" t="str">
        <f>IF(details!BD56="","",details!BD56)</f>
        <v/>
      </c>
      <c r="CN56" s="138" t="str">
        <f t="shared" si="185"/>
        <v/>
      </c>
      <c r="CO56" s="139" t="str">
        <f t="shared" si="61"/>
        <v/>
      </c>
      <c r="CP56" s="425" t="str">
        <f>IF(details!BE56="","",details!BE56)</f>
        <v/>
      </c>
      <c r="CQ56" s="425" t="str">
        <f>IF(details!BF56="","",details!BF56)</f>
        <v/>
      </c>
      <c r="CR56" s="428" t="str">
        <f t="shared" si="186"/>
        <v/>
      </c>
      <c r="CS56" s="136" t="str">
        <f t="shared" si="187"/>
        <v/>
      </c>
      <c r="CT56" s="140" t="str">
        <f t="shared" si="188"/>
        <v/>
      </c>
      <c r="CU56" s="429" t="str">
        <f t="shared" si="189"/>
        <v/>
      </c>
      <c r="CV56" s="141" t="str">
        <f t="shared" si="3"/>
        <v/>
      </c>
      <c r="CW56" s="141">
        <f t="shared" si="190"/>
        <v>0</v>
      </c>
      <c r="CX56" s="425" t="str">
        <f>IF(details!BG56="","",details!BG56)</f>
        <v/>
      </c>
      <c r="CY56" s="425" t="str">
        <f>IF(details!BH56="","",details!BH56)</f>
        <v/>
      </c>
      <c r="CZ56" s="425" t="str">
        <f t="shared" si="191"/>
        <v/>
      </c>
      <c r="DA56" s="425" t="str">
        <f>IF(details!BI56="","",details!BI56)</f>
        <v/>
      </c>
      <c r="DB56" s="425" t="str">
        <f>IF(details!BJ56="","",details!BJ56)</f>
        <v/>
      </c>
      <c r="DC56" s="425" t="str">
        <f t="shared" si="192"/>
        <v/>
      </c>
      <c r="DD56" s="425" t="str">
        <f>IF(details!BK56="","",details!BK56)</f>
        <v/>
      </c>
      <c r="DE56" s="425" t="str">
        <f>IF(details!BL56="","",details!BL56)</f>
        <v/>
      </c>
      <c r="DF56" s="425" t="str">
        <f t="shared" si="193"/>
        <v/>
      </c>
      <c r="DG56" s="138" t="str">
        <f t="shared" si="194"/>
        <v/>
      </c>
      <c r="DH56" s="425" t="str">
        <f>IF(details!BM56="","",details!BM56)</f>
        <v/>
      </c>
      <c r="DI56" s="425" t="str">
        <f>IF(details!BN56="","",details!BN56)</f>
        <v/>
      </c>
      <c r="DJ56" s="138" t="str">
        <f t="shared" si="195"/>
        <v/>
      </c>
      <c r="DK56" s="139" t="str">
        <f t="shared" si="72"/>
        <v/>
      </c>
      <c r="DL56" s="425" t="str">
        <f>IF(details!BO56="","",details!BO56)</f>
        <v/>
      </c>
      <c r="DM56" s="425" t="str">
        <f>IF(details!BP56="","",details!BP56)</f>
        <v/>
      </c>
      <c r="DN56" s="428" t="str">
        <f t="shared" si="196"/>
        <v/>
      </c>
      <c r="DO56" s="136" t="str">
        <f t="shared" si="197"/>
        <v/>
      </c>
      <c r="DP56" s="140" t="str">
        <f t="shared" si="198"/>
        <v/>
      </c>
      <c r="DQ56" s="429" t="str">
        <f t="shared" si="199"/>
        <v/>
      </c>
      <c r="DR56" s="141" t="str">
        <f t="shared" si="4"/>
        <v/>
      </c>
      <c r="DS56" s="141">
        <f t="shared" si="200"/>
        <v>0</v>
      </c>
      <c r="DT56" s="425" t="str">
        <f>IF(details!BQ56="","",details!BQ56)</f>
        <v/>
      </c>
      <c r="DU56" s="425" t="str">
        <f>IF(details!BR56="","",details!BR56)</f>
        <v/>
      </c>
      <c r="DV56" s="425" t="str">
        <f t="shared" si="201"/>
        <v/>
      </c>
      <c r="DW56" s="425" t="str">
        <f>IF(details!BS56="","",details!BS56)</f>
        <v/>
      </c>
      <c r="DX56" s="425" t="str">
        <f>IF(details!BT56="","",details!BT56)</f>
        <v/>
      </c>
      <c r="DY56" s="425" t="str">
        <f t="shared" si="202"/>
        <v/>
      </c>
      <c r="DZ56" s="425" t="str">
        <f>IF(details!BU56="","",details!BU56)</f>
        <v/>
      </c>
      <c r="EA56" s="425" t="str">
        <f>IF(details!BV56="","",details!BV56)</f>
        <v/>
      </c>
      <c r="EB56" s="425" t="str">
        <f t="shared" si="203"/>
        <v/>
      </c>
      <c r="EC56" s="138" t="str">
        <f t="shared" si="204"/>
        <v/>
      </c>
      <c r="ED56" s="425" t="str">
        <f>IF(details!BW56="","",details!BW56)</f>
        <v/>
      </c>
      <c r="EE56" s="425" t="str">
        <f>IF(details!BX56="","",details!BX56)</f>
        <v/>
      </c>
      <c r="EF56" s="138" t="str">
        <f t="shared" si="205"/>
        <v/>
      </c>
      <c r="EG56" s="139" t="str">
        <f t="shared" si="83"/>
        <v/>
      </c>
      <c r="EH56" s="425" t="str">
        <f>IF(details!BY56="","",details!BY56)</f>
        <v/>
      </c>
      <c r="EI56" s="425" t="str">
        <f>IF(details!BZ56="","",details!BZ56)</f>
        <v/>
      </c>
      <c r="EJ56" s="428" t="str">
        <f t="shared" si="206"/>
        <v/>
      </c>
      <c r="EK56" s="136" t="str">
        <f t="shared" si="207"/>
        <v/>
      </c>
      <c r="EL56" s="140" t="str">
        <f t="shared" si="208"/>
        <v/>
      </c>
      <c r="EM56" s="429" t="str">
        <f t="shared" si="209"/>
        <v/>
      </c>
      <c r="EN56" s="141" t="str">
        <f t="shared" si="5"/>
        <v/>
      </c>
      <c r="EO56" s="141">
        <f t="shared" si="210"/>
        <v>0</v>
      </c>
      <c r="EP56" s="425" t="str">
        <f>IF(details!CA56="","",details!CA56)</f>
        <v/>
      </c>
      <c r="EQ56" s="425" t="str">
        <f>IF(details!CB56="","",details!CB56)</f>
        <v/>
      </c>
      <c r="ER56" s="425" t="str">
        <f>IF(details!CC56="","",details!CC56)</f>
        <v/>
      </c>
      <c r="ES56" s="425" t="str">
        <f>IF(details!CD56="","",details!CD56)</f>
        <v/>
      </c>
      <c r="ET56" s="425" t="str">
        <f>IF(details!CE56="","",details!CE56)</f>
        <v/>
      </c>
      <c r="EU56" s="429" t="str">
        <f t="shared" si="211"/>
        <v/>
      </c>
      <c r="EV56" s="429" t="str">
        <f t="shared" si="212"/>
        <v/>
      </c>
      <c r="EW56" s="429" t="str">
        <f t="shared" si="213"/>
        <v/>
      </c>
      <c r="EX56" s="141" t="str">
        <f t="shared" si="7"/>
        <v/>
      </c>
      <c r="EY56" s="141">
        <f t="shared" si="214"/>
        <v>0</v>
      </c>
      <c r="EZ56" s="425" t="str">
        <f>IF(details!CF56="","",details!CF56)</f>
        <v/>
      </c>
      <c r="FA56" s="425" t="str">
        <f>IF(details!CG56="","",details!CG56)</f>
        <v/>
      </c>
      <c r="FB56" s="425" t="str">
        <f>IF(details!CH56="","",details!CH56)</f>
        <v/>
      </c>
      <c r="FC56" s="425" t="str">
        <f>IF(details!CI56="","",details!CI56)</f>
        <v/>
      </c>
      <c r="FD56" s="425" t="str">
        <f>IF(details!CJ56="","",details!CJ56)</f>
        <v/>
      </c>
      <c r="FE56" s="429" t="str">
        <f t="shared" si="215"/>
        <v/>
      </c>
      <c r="FF56" s="429" t="str">
        <f t="shared" si="216"/>
        <v/>
      </c>
      <c r="FG56" s="429" t="str">
        <f t="shared" si="217"/>
        <v/>
      </c>
      <c r="FH56" s="141" t="str">
        <f t="shared" si="10"/>
        <v/>
      </c>
      <c r="FI56" s="141">
        <f t="shared" si="218"/>
        <v>0</v>
      </c>
      <c r="FJ56" s="425" t="str">
        <f>IF(details!CK56="","",details!CK56)</f>
        <v/>
      </c>
      <c r="FK56" s="425" t="str">
        <f>IF(details!CL56="","",details!CL56)</f>
        <v/>
      </c>
      <c r="FL56" s="425" t="str">
        <f>IF(details!CM56="","",details!CM56)</f>
        <v/>
      </c>
      <c r="FM56" s="425" t="str">
        <f>IF(details!CN56="","",details!CN56)</f>
        <v/>
      </c>
      <c r="FN56" s="425" t="str">
        <f>IF(details!CO56="","",details!CO56)</f>
        <v/>
      </c>
      <c r="FO56" s="429" t="str">
        <f t="shared" si="219"/>
        <v/>
      </c>
      <c r="FP56" s="429" t="str">
        <f t="shared" si="220"/>
        <v/>
      </c>
      <c r="FQ56" s="429" t="str">
        <f t="shared" si="221"/>
        <v/>
      </c>
      <c r="FR56" s="141" t="str">
        <f t="shared" si="13"/>
        <v/>
      </c>
      <c r="FS56" s="354">
        <f t="shared" si="222"/>
        <v>0</v>
      </c>
      <c r="FT56" s="361" t="str">
        <f t="shared" si="223"/>
        <v/>
      </c>
      <c r="FU56" s="422" t="str">
        <f t="shared" si="224"/>
        <v/>
      </c>
      <c r="FV56" s="422" t="str">
        <f t="shared" si="225"/>
        <v/>
      </c>
      <c r="FW56" s="422" t="str">
        <f t="shared" si="226"/>
        <v/>
      </c>
      <c r="FX56" s="422" t="str">
        <f t="shared" si="227"/>
        <v/>
      </c>
      <c r="FY56" s="422" t="str">
        <f t="shared" si="228"/>
        <v/>
      </c>
      <c r="FZ56" s="422" t="str">
        <f t="shared" si="229"/>
        <v/>
      </c>
      <c r="GA56" s="142" t="str">
        <f t="shared" si="230"/>
        <v/>
      </c>
      <c r="GB56" s="142" t="str">
        <f t="shared" si="231"/>
        <v/>
      </c>
      <c r="GC56" s="422" t="str">
        <f t="shared" si="110"/>
        <v/>
      </c>
      <c r="GD56" s="422" t="str">
        <f t="shared" si="232"/>
        <v/>
      </c>
      <c r="GE56" s="422" t="str">
        <f t="shared" si="233"/>
        <v/>
      </c>
      <c r="GF56" s="422" t="str">
        <f t="shared" si="234"/>
        <v/>
      </c>
      <c r="GG56" s="422" t="str">
        <f t="shared" si="235"/>
        <v/>
      </c>
      <c r="GH56" s="422" t="str">
        <f t="shared" si="236"/>
        <v/>
      </c>
      <c r="GI56" s="422" t="str">
        <f t="shared" si="237"/>
        <v/>
      </c>
      <c r="GJ56" s="422" t="str">
        <f t="shared" si="238"/>
        <v/>
      </c>
      <c r="GK56" s="422" t="str">
        <f t="shared" si="239"/>
        <v/>
      </c>
      <c r="GL56" s="422" t="str">
        <f t="shared" si="240"/>
        <v/>
      </c>
      <c r="GM56" s="422" t="str">
        <f t="shared" si="241"/>
        <v/>
      </c>
      <c r="GN56" s="422" t="str">
        <f t="shared" si="242"/>
        <v/>
      </c>
      <c r="GO56" s="422" t="str">
        <f t="shared" si="243"/>
        <v/>
      </c>
      <c r="GP56" s="422" t="str">
        <f t="shared" si="244"/>
        <v/>
      </c>
      <c r="GQ56" s="422" t="str">
        <f t="shared" si="245"/>
        <v/>
      </c>
      <c r="GR56" s="422" t="str">
        <f t="shared" si="246"/>
        <v/>
      </c>
      <c r="GS56" s="422" t="str">
        <f t="shared" si="247"/>
        <v/>
      </c>
      <c r="GT56" s="143" t="str">
        <f t="shared" si="248"/>
        <v/>
      </c>
      <c r="GU56" s="143" t="str">
        <f t="shared" si="249"/>
        <v/>
      </c>
      <c r="GV56" s="143" t="str">
        <f t="shared" si="250"/>
        <v/>
      </c>
      <c r="GW56" s="143" t="str">
        <f t="shared" si="251"/>
        <v/>
      </c>
      <c r="GX56" s="143" t="str">
        <f t="shared" si="252"/>
        <v/>
      </c>
      <c r="GY56" s="143" t="str">
        <f t="shared" si="253"/>
        <v/>
      </c>
      <c r="GZ56" s="353">
        <f t="shared" si="254"/>
        <v>0</v>
      </c>
      <c r="HA56" s="353">
        <f t="shared" si="255"/>
        <v>0</v>
      </c>
      <c r="HB56" s="353">
        <f t="shared" si="256"/>
        <v>32</v>
      </c>
      <c r="HC56" s="353">
        <f t="shared" si="257"/>
        <v>0</v>
      </c>
      <c r="HD56" s="426" t="str">
        <f t="shared" si="137"/>
        <v/>
      </c>
      <c r="HE56" s="362" t="str">
        <f t="shared" si="258"/>
        <v/>
      </c>
      <c r="HF56" s="362" t="str">
        <f t="shared" si="259"/>
        <v/>
      </c>
      <c r="HG56" s="363" t="str">
        <f t="shared" si="260"/>
        <v/>
      </c>
      <c r="HH56" s="399" t="str">
        <f t="shared" si="261"/>
        <v/>
      </c>
      <c r="HI56" s="400" t="str">
        <f t="shared" si="142"/>
        <v/>
      </c>
      <c r="HJ56" s="136" t="str">
        <f t="shared" si="143"/>
        <v/>
      </c>
      <c r="HK56" s="358" t="str">
        <f>details!EP56</f>
        <v/>
      </c>
      <c r="HL56" s="227" t="str">
        <f>details!EQ56</f>
        <v/>
      </c>
      <c r="HM56" s="406" t="str">
        <f t="shared" si="262"/>
        <v/>
      </c>
      <c r="HN56" s="233" t="str">
        <f>IF(details!CP56="","",details!CP56)</f>
        <v/>
      </c>
    </row>
    <row r="57" spans="1:222" s="20" customFormat="1" ht="14" customHeight="1">
      <c r="A57" s="231">
        <f>IF(details!A57="","",details!A57)</f>
        <v>51</v>
      </c>
      <c r="B57" s="425" t="str">
        <f>IF(details!B57="","",details!B57)</f>
        <v/>
      </c>
      <c r="C57" s="425" t="str">
        <f>IF(details!C57="","",details!C57)</f>
        <v/>
      </c>
      <c r="D57" s="136" t="str">
        <f>IF(details!D57="","",details!D57)</f>
        <v/>
      </c>
      <c r="E57" s="136" t="str">
        <f>IF(details!E57="","",details!E57)</f>
        <v/>
      </c>
      <c r="F57" s="425" t="str">
        <f>IF(details!F57="","",details!F57)</f>
        <v/>
      </c>
      <c r="G57" s="698" t="str">
        <f>IF(details!G57="","",details!G57)</f>
        <v/>
      </c>
      <c r="H57" s="698" t="str">
        <f>IF(details!H57="","",details!H57)</f>
        <v/>
      </c>
      <c r="I57" s="220" t="str">
        <f>IF(details!CQ57="","",details!CQ57)</f>
        <v/>
      </c>
      <c r="J57" s="137" t="str">
        <f>IF(details!J57="","",details!J57)</f>
        <v/>
      </c>
      <c r="K57" s="137" t="str">
        <f>IF(details!K57="","",details!K57)</f>
        <v/>
      </c>
      <c r="L57" s="137" t="str">
        <f>IF(details!L57="","",details!L57)</f>
        <v/>
      </c>
      <c r="M57" s="425" t="str">
        <f>IF(details!R57="","",details!R57)</f>
        <v/>
      </c>
      <c r="N57" s="425" t="str">
        <f>IF(details!S57="","",details!S57)</f>
        <v/>
      </c>
      <c r="O57" s="425" t="str">
        <f t="shared" si="151"/>
        <v/>
      </c>
      <c r="P57" s="425" t="str">
        <f>IF(details!T57="","",details!T57)</f>
        <v/>
      </c>
      <c r="Q57" s="425" t="str">
        <f>IF(details!U57="","",details!U57)</f>
        <v/>
      </c>
      <c r="R57" s="425" t="str">
        <f t="shared" si="152"/>
        <v/>
      </c>
      <c r="S57" s="425" t="str">
        <f>IF(details!V57="","",details!V57)</f>
        <v/>
      </c>
      <c r="T57" s="425" t="str">
        <f>IF(details!W57="","",details!W57)</f>
        <v/>
      </c>
      <c r="U57" s="425" t="str">
        <f t="shared" si="153"/>
        <v/>
      </c>
      <c r="V57" s="138" t="str">
        <f t="shared" si="154"/>
        <v/>
      </c>
      <c r="W57" s="425" t="str">
        <f>IF(details!X57="","",details!X57)</f>
        <v/>
      </c>
      <c r="X57" s="425" t="str">
        <f>IF(details!Y57="","",details!Y57)</f>
        <v/>
      </c>
      <c r="Y57" s="138" t="str">
        <f t="shared" si="155"/>
        <v/>
      </c>
      <c r="Z57" s="139" t="str">
        <f t="shared" si="28"/>
        <v/>
      </c>
      <c r="AA57" s="425" t="str">
        <f>IF(details!Z57="","",details!Z57)</f>
        <v/>
      </c>
      <c r="AB57" s="425" t="str">
        <f>IF(details!AA57="","",details!AA57)</f>
        <v/>
      </c>
      <c r="AC57" s="428" t="str">
        <f t="shared" si="156"/>
        <v/>
      </c>
      <c r="AD57" s="136" t="str">
        <f t="shared" si="157"/>
        <v/>
      </c>
      <c r="AE57" s="140" t="str">
        <f t="shared" si="158"/>
        <v/>
      </c>
      <c r="AF57" s="429" t="str">
        <f t="shared" si="159"/>
        <v/>
      </c>
      <c r="AG57" s="141" t="str">
        <f t="shared" si="0"/>
        <v/>
      </c>
      <c r="AH57" s="141">
        <f t="shared" si="160"/>
        <v>0</v>
      </c>
      <c r="AI57" s="425" t="str">
        <f>IF(details!AB57="","",details!AB57)</f>
        <v/>
      </c>
      <c r="AJ57" s="425" t="str">
        <f>IF(details!AC57="","",details!AC57)</f>
        <v/>
      </c>
      <c r="AK57" s="425" t="str">
        <f t="shared" si="161"/>
        <v/>
      </c>
      <c r="AL57" s="425" t="str">
        <f>IF(details!AD57="","",details!AD57)</f>
        <v/>
      </c>
      <c r="AM57" s="425" t="str">
        <f>IF(details!AE57="","",details!AE57)</f>
        <v/>
      </c>
      <c r="AN57" s="425" t="str">
        <f t="shared" si="162"/>
        <v/>
      </c>
      <c r="AO57" s="425" t="str">
        <f>IF(details!AF57="","",details!AF57)</f>
        <v/>
      </c>
      <c r="AP57" s="425" t="str">
        <f>IF(details!AG57="","",details!AG57)</f>
        <v/>
      </c>
      <c r="AQ57" s="425" t="str">
        <f t="shared" si="163"/>
        <v/>
      </c>
      <c r="AR57" s="138" t="str">
        <f t="shared" si="164"/>
        <v/>
      </c>
      <c r="AS57" s="425" t="str">
        <f>IF(details!AH57="","",details!AH57)</f>
        <v/>
      </c>
      <c r="AT57" s="425" t="str">
        <f>IF(details!AI57="","",details!AI57)</f>
        <v/>
      </c>
      <c r="AU57" s="138" t="str">
        <f t="shared" si="165"/>
        <v/>
      </c>
      <c r="AV57" s="139" t="str">
        <f t="shared" si="39"/>
        <v/>
      </c>
      <c r="AW57" s="425" t="str">
        <f>IF(details!AJ57="","",details!AJ57)</f>
        <v/>
      </c>
      <c r="AX57" s="425" t="str">
        <f>IF(details!AK57="","",details!AK57)</f>
        <v/>
      </c>
      <c r="AY57" s="428" t="str">
        <f t="shared" si="166"/>
        <v/>
      </c>
      <c r="AZ57" s="136" t="str">
        <f t="shared" si="167"/>
        <v/>
      </c>
      <c r="BA57" s="140" t="str">
        <f t="shared" si="168"/>
        <v/>
      </c>
      <c r="BB57" s="429" t="str">
        <f t="shared" si="169"/>
        <v/>
      </c>
      <c r="BC57" s="141" t="str">
        <f t="shared" si="1"/>
        <v/>
      </c>
      <c r="BD57" s="141">
        <f t="shared" si="170"/>
        <v>0</v>
      </c>
      <c r="BE57" s="123" t="str">
        <f>IF(D57="","",details!AL57)</f>
        <v/>
      </c>
      <c r="BF57" s="425" t="str">
        <f>IF(details!AM57="","",details!AM57)</f>
        <v/>
      </c>
      <c r="BG57" s="425" t="str">
        <f>IF(details!AN57="","",details!AN57)</f>
        <v/>
      </c>
      <c r="BH57" s="425" t="str">
        <f t="shared" si="171"/>
        <v/>
      </c>
      <c r="BI57" s="425" t="str">
        <f>IF(details!AO57="","",details!AO57)</f>
        <v/>
      </c>
      <c r="BJ57" s="425" t="str">
        <f>IF(details!AP57="","",details!AP57)</f>
        <v/>
      </c>
      <c r="BK57" s="425" t="str">
        <f t="shared" si="172"/>
        <v/>
      </c>
      <c r="BL57" s="425" t="str">
        <f>IF(details!AQ57="","",details!AQ57)</f>
        <v/>
      </c>
      <c r="BM57" s="425" t="str">
        <f>IF(details!AR57="","",details!AR57)</f>
        <v/>
      </c>
      <c r="BN57" s="425" t="str">
        <f t="shared" si="173"/>
        <v/>
      </c>
      <c r="BO57" s="138" t="str">
        <f t="shared" si="174"/>
        <v/>
      </c>
      <c r="BP57" s="425" t="str">
        <f>IF(details!AS57="","",details!AS57)</f>
        <v/>
      </c>
      <c r="BQ57" s="425" t="str">
        <f>IF(details!AT57="","",details!AT57)</f>
        <v/>
      </c>
      <c r="BR57" s="138" t="str">
        <f t="shared" si="175"/>
        <v/>
      </c>
      <c r="BS57" s="139" t="str">
        <f t="shared" si="50"/>
        <v/>
      </c>
      <c r="BT57" s="425" t="str">
        <f>IF(details!AU57="","",details!AU57)</f>
        <v/>
      </c>
      <c r="BU57" s="425" t="str">
        <f>IF(details!AV57="","",details!AV57)</f>
        <v/>
      </c>
      <c r="BV57" s="428" t="str">
        <f t="shared" si="176"/>
        <v/>
      </c>
      <c r="BW57" s="136" t="str">
        <f t="shared" si="177"/>
        <v/>
      </c>
      <c r="BX57" s="140" t="str">
        <f t="shared" si="178"/>
        <v/>
      </c>
      <c r="BY57" s="429" t="str">
        <f t="shared" si="179"/>
        <v/>
      </c>
      <c r="BZ57" s="141" t="str">
        <f t="shared" si="2"/>
        <v/>
      </c>
      <c r="CA57" s="141">
        <f t="shared" si="180"/>
        <v>0</v>
      </c>
      <c r="CB57" s="425" t="str">
        <f>IF(details!AW57="","",details!AW57)</f>
        <v/>
      </c>
      <c r="CC57" s="425" t="str">
        <f>IF(details!AX57="","",details!AX57)</f>
        <v/>
      </c>
      <c r="CD57" s="425" t="str">
        <f t="shared" si="181"/>
        <v/>
      </c>
      <c r="CE57" s="425" t="str">
        <f>IF(details!AY57="","",details!AY57)</f>
        <v/>
      </c>
      <c r="CF57" s="425" t="str">
        <f>IF(details!AZ57="","",details!AZ57)</f>
        <v/>
      </c>
      <c r="CG57" s="425" t="str">
        <f t="shared" si="182"/>
        <v/>
      </c>
      <c r="CH57" s="425" t="str">
        <f>IF(details!BA57="","",details!BA57)</f>
        <v/>
      </c>
      <c r="CI57" s="425" t="str">
        <f>IF(details!BB57="","",details!BB57)</f>
        <v/>
      </c>
      <c r="CJ57" s="425" t="str">
        <f t="shared" si="183"/>
        <v/>
      </c>
      <c r="CK57" s="138" t="str">
        <f t="shared" si="184"/>
        <v/>
      </c>
      <c r="CL57" s="425" t="str">
        <f>IF(details!BC57="","",details!BC57)</f>
        <v/>
      </c>
      <c r="CM57" s="425" t="str">
        <f>IF(details!BD57="","",details!BD57)</f>
        <v/>
      </c>
      <c r="CN57" s="138" t="str">
        <f t="shared" si="185"/>
        <v/>
      </c>
      <c r="CO57" s="139" t="str">
        <f t="shared" si="61"/>
        <v/>
      </c>
      <c r="CP57" s="425" t="str">
        <f>IF(details!BE57="","",details!BE57)</f>
        <v/>
      </c>
      <c r="CQ57" s="425" t="str">
        <f>IF(details!BF57="","",details!BF57)</f>
        <v/>
      </c>
      <c r="CR57" s="428" t="str">
        <f t="shared" si="186"/>
        <v/>
      </c>
      <c r="CS57" s="136" t="str">
        <f t="shared" si="187"/>
        <v/>
      </c>
      <c r="CT57" s="140" t="str">
        <f t="shared" si="188"/>
        <v/>
      </c>
      <c r="CU57" s="429" t="str">
        <f t="shared" si="189"/>
        <v/>
      </c>
      <c r="CV57" s="141" t="str">
        <f t="shared" si="3"/>
        <v/>
      </c>
      <c r="CW57" s="141">
        <f t="shared" si="190"/>
        <v>0</v>
      </c>
      <c r="CX57" s="425" t="str">
        <f>IF(details!BG57="","",details!BG57)</f>
        <v/>
      </c>
      <c r="CY57" s="425" t="str">
        <f>IF(details!BH57="","",details!BH57)</f>
        <v/>
      </c>
      <c r="CZ57" s="425" t="str">
        <f t="shared" si="191"/>
        <v/>
      </c>
      <c r="DA57" s="425" t="str">
        <f>IF(details!BI57="","",details!BI57)</f>
        <v/>
      </c>
      <c r="DB57" s="425" t="str">
        <f>IF(details!BJ57="","",details!BJ57)</f>
        <v/>
      </c>
      <c r="DC57" s="425" t="str">
        <f t="shared" si="192"/>
        <v/>
      </c>
      <c r="DD57" s="425" t="str">
        <f>IF(details!BK57="","",details!BK57)</f>
        <v/>
      </c>
      <c r="DE57" s="425" t="str">
        <f>IF(details!BL57="","",details!BL57)</f>
        <v/>
      </c>
      <c r="DF57" s="425" t="str">
        <f t="shared" si="193"/>
        <v/>
      </c>
      <c r="DG57" s="138" t="str">
        <f t="shared" si="194"/>
        <v/>
      </c>
      <c r="DH57" s="425" t="str">
        <f>IF(details!BM57="","",details!BM57)</f>
        <v/>
      </c>
      <c r="DI57" s="425" t="str">
        <f>IF(details!BN57="","",details!BN57)</f>
        <v/>
      </c>
      <c r="DJ57" s="138" t="str">
        <f t="shared" si="195"/>
        <v/>
      </c>
      <c r="DK57" s="139" t="str">
        <f t="shared" si="72"/>
        <v/>
      </c>
      <c r="DL57" s="425" t="str">
        <f>IF(details!BO57="","",details!BO57)</f>
        <v/>
      </c>
      <c r="DM57" s="425" t="str">
        <f>IF(details!BP57="","",details!BP57)</f>
        <v/>
      </c>
      <c r="DN57" s="428" t="str">
        <f t="shared" si="196"/>
        <v/>
      </c>
      <c r="DO57" s="136" t="str">
        <f t="shared" si="197"/>
        <v/>
      </c>
      <c r="DP57" s="140" t="str">
        <f t="shared" si="198"/>
        <v/>
      </c>
      <c r="DQ57" s="429" t="str">
        <f t="shared" si="199"/>
        <v/>
      </c>
      <c r="DR57" s="141" t="str">
        <f t="shared" si="4"/>
        <v/>
      </c>
      <c r="DS57" s="141">
        <f t="shared" si="200"/>
        <v>0</v>
      </c>
      <c r="DT57" s="425" t="str">
        <f>IF(details!BQ57="","",details!BQ57)</f>
        <v/>
      </c>
      <c r="DU57" s="425" t="str">
        <f>IF(details!BR57="","",details!BR57)</f>
        <v/>
      </c>
      <c r="DV57" s="425" t="str">
        <f t="shared" si="201"/>
        <v/>
      </c>
      <c r="DW57" s="425" t="str">
        <f>IF(details!BS57="","",details!BS57)</f>
        <v/>
      </c>
      <c r="DX57" s="425" t="str">
        <f>IF(details!BT57="","",details!BT57)</f>
        <v/>
      </c>
      <c r="DY57" s="425" t="str">
        <f t="shared" si="202"/>
        <v/>
      </c>
      <c r="DZ57" s="425" t="str">
        <f>IF(details!BU57="","",details!BU57)</f>
        <v/>
      </c>
      <c r="EA57" s="425" t="str">
        <f>IF(details!BV57="","",details!BV57)</f>
        <v/>
      </c>
      <c r="EB57" s="425" t="str">
        <f t="shared" si="203"/>
        <v/>
      </c>
      <c r="EC57" s="138" t="str">
        <f t="shared" si="204"/>
        <v/>
      </c>
      <c r="ED57" s="425" t="str">
        <f>IF(details!BW57="","",details!BW57)</f>
        <v/>
      </c>
      <c r="EE57" s="425" t="str">
        <f>IF(details!BX57="","",details!BX57)</f>
        <v/>
      </c>
      <c r="EF57" s="138" t="str">
        <f t="shared" si="205"/>
        <v/>
      </c>
      <c r="EG57" s="139" t="str">
        <f t="shared" si="83"/>
        <v/>
      </c>
      <c r="EH57" s="425" t="str">
        <f>IF(details!BY57="","",details!BY57)</f>
        <v/>
      </c>
      <c r="EI57" s="425" t="str">
        <f>IF(details!BZ57="","",details!BZ57)</f>
        <v/>
      </c>
      <c r="EJ57" s="428" t="str">
        <f t="shared" si="206"/>
        <v/>
      </c>
      <c r="EK57" s="136" t="str">
        <f t="shared" si="207"/>
        <v/>
      </c>
      <c r="EL57" s="140" t="str">
        <f t="shared" si="208"/>
        <v/>
      </c>
      <c r="EM57" s="429" t="str">
        <f t="shared" si="209"/>
        <v/>
      </c>
      <c r="EN57" s="141" t="str">
        <f t="shared" si="5"/>
        <v/>
      </c>
      <c r="EO57" s="141">
        <f t="shared" si="210"/>
        <v>0</v>
      </c>
      <c r="EP57" s="425" t="str">
        <f>IF(details!CA57="","",details!CA57)</f>
        <v/>
      </c>
      <c r="EQ57" s="425" t="str">
        <f>IF(details!CB57="","",details!CB57)</f>
        <v/>
      </c>
      <c r="ER57" s="425" t="str">
        <f>IF(details!CC57="","",details!CC57)</f>
        <v/>
      </c>
      <c r="ES57" s="425" t="str">
        <f>IF(details!CD57="","",details!CD57)</f>
        <v/>
      </c>
      <c r="ET57" s="425" t="str">
        <f>IF(details!CE57="","",details!CE57)</f>
        <v/>
      </c>
      <c r="EU57" s="429" t="str">
        <f t="shared" si="211"/>
        <v/>
      </c>
      <c r="EV57" s="429" t="str">
        <f t="shared" si="212"/>
        <v/>
      </c>
      <c r="EW57" s="429" t="str">
        <f t="shared" si="213"/>
        <v/>
      </c>
      <c r="EX57" s="141" t="str">
        <f t="shared" si="7"/>
        <v/>
      </c>
      <c r="EY57" s="141">
        <f t="shared" si="214"/>
        <v>0</v>
      </c>
      <c r="EZ57" s="425" t="str">
        <f>IF(details!CF57="","",details!CF57)</f>
        <v/>
      </c>
      <c r="FA57" s="425" t="str">
        <f>IF(details!CG57="","",details!CG57)</f>
        <v/>
      </c>
      <c r="FB57" s="425" t="str">
        <f>IF(details!CH57="","",details!CH57)</f>
        <v/>
      </c>
      <c r="FC57" s="425" t="str">
        <f>IF(details!CI57="","",details!CI57)</f>
        <v/>
      </c>
      <c r="FD57" s="425" t="str">
        <f>IF(details!CJ57="","",details!CJ57)</f>
        <v/>
      </c>
      <c r="FE57" s="429" t="str">
        <f t="shared" si="215"/>
        <v/>
      </c>
      <c r="FF57" s="429" t="str">
        <f t="shared" si="216"/>
        <v/>
      </c>
      <c r="FG57" s="429" t="str">
        <f t="shared" si="217"/>
        <v/>
      </c>
      <c r="FH57" s="141" t="str">
        <f t="shared" si="10"/>
        <v/>
      </c>
      <c r="FI57" s="141">
        <f t="shared" si="218"/>
        <v>0</v>
      </c>
      <c r="FJ57" s="425" t="str">
        <f>IF(details!CK57="","",details!CK57)</f>
        <v/>
      </c>
      <c r="FK57" s="425" t="str">
        <f>IF(details!CL57="","",details!CL57)</f>
        <v/>
      </c>
      <c r="FL57" s="425" t="str">
        <f>IF(details!CM57="","",details!CM57)</f>
        <v/>
      </c>
      <c r="FM57" s="425" t="str">
        <f>IF(details!CN57="","",details!CN57)</f>
        <v/>
      </c>
      <c r="FN57" s="425" t="str">
        <f>IF(details!CO57="","",details!CO57)</f>
        <v/>
      </c>
      <c r="FO57" s="429" t="str">
        <f t="shared" si="219"/>
        <v/>
      </c>
      <c r="FP57" s="429" t="str">
        <f t="shared" si="220"/>
        <v/>
      </c>
      <c r="FQ57" s="429" t="str">
        <f t="shared" si="221"/>
        <v/>
      </c>
      <c r="FR57" s="141" t="str">
        <f t="shared" si="13"/>
        <v/>
      </c>
      <c r="FS57" s="354">
        <f t="shared" si="222"/>
        <v>0</v>
      </c>
      <c r="FT57" s="361" t="str">
        <f t="shared" si="223"/>
        <v/>
      </c>
      <c r="FU57" s="422" t="str">
        <f t="shared" si="224"/>
        <v/>
      </c>
      <c r="FV57" s="422" t="str">
        <f t="shared" si="225"/>
        <v/>
      </c>
      <c r="FW57" s="422" t="str">
        <f t="shared" si="226"/>
        <v/>
      </c>
      <c r="FX57" s="422" t="str">
        <f t="shared" si="227"/>
        <v/>
      </c>
      <c r="FY57" s="422" t="str">
        <f t="shared" si="228"/>
        <v/>
      </c>
      <c r="FZ57" s="422" t="str">
        <f t="shared" si="229"/>
        <v/>
      </c>
      <c r="GA57" s="142" t="str">
        <f t="shared" si="230"/>
        <v/>
      </c>
      <c r="GB57" s="142" t="str">
        <f t="shared" si="231"/>
        <v/>
      </c>
      <c r="GC57" s="422" t="str">
        <f t="shared" si="110"/>
        <v/>
      </c>
      <c r="GD57" s="422" t="str">
        <f t="shared" si="232"/>
        <v/>
      </c>
      <c r="GE57" s="422" t="str">
        <f t="shared" si="233"/>
        <v/>
      </c>
      <c r="GF57" s="422" t="str">
        <f t="shared" si="234"/>
        <v/>
      </c>
      <c r="GG57" s="422" t="str">
        <f t="shared" si="235"/>
        <v/>
      </c>
      <c r="GH57" s="422" t="str">
        <f t="shared" si="236"/>
        <v/>
      </c>
      <c r="GI57" s="422" t="str">
        <f t="shared" si="237"/>
        <v/>
      </c>
      <c r="GJ57" s="422" t="str">
        <f t="shared" si="238"/>
        <v/>
      </c>
      <c r="GK57" s="422" t="str">
        <f t="shared" si="239"/>
        <v/>
      </c>
      <c r="GL57" s="422" t="str">
        <f t="shared" si="240"/>
        <v/>
      </c>
      <c r="GM57" s="422" t="str">
        <f t="shared" si="241"/>
        <v/>
      </c>
      <c r="GN57" s="422" t="str">
        <f t="shared" si="242"/>
        <v/>
      </c>
      <c r="GO57" s="422" t="str">
        <f t="shared" si="243"/>
        <v/>
      </c>
      <c r="GP57" s="422" t="str">
        <f t="shared" si="244"/>
        <v/>
      </c>
      <c r="GQ57" s="422" t="str">
        <f t="shared" si="245"/>
        <v/>
      </c>
      <c r="GR57" s="422" t="str">
        <f t="shared" si="246"/>
        <v/>
      </c>
      <c r="GS57" s="422" t="str">
        <f t="shared" si="247"/>
        <v/>
      </c>
      <c r="GT57" s="143" t="str">
        <f t="shared" si="248"/>
        <v/>
      </c>
      <c r="GU57" s="143" t="str">
        <f t="shared" si="249"/>
        <v/>
      </c>
      <c r="GV57" s="143" t="str">
        <f t="shared" si="250"/>
        <v/>
      </c>
      <c r="GW57" s="143" t="str">
        <f t="shared" si="251"/>
        <v/>
      </c>
      <c r="GX57" s="143" t="str">
        <f t="shared" si="252"/>
        <v/>
      </c>
      <c r="GY57" s="143" t="str">
        <f t="shared" si="253"/>
        <v/>
      </c>
      <c r="GZ57" s="353">
        <f t="shared" si="254"/>
        <v>0</v>
      </c>
      <c r="HA57" s="353">
        <f t="shared" si="255"/>
        <v>0</v>
      </c>
      <c r="HB57" s="353">
        <f t="shared" si="256"/>
        <v>32</v>
      </c>
      <c r="HC57" s="353">
        <f t="shared" si="257"/>
        <v>0</v>
      </c>
      <c r="HD57" s="426" t="str">
        <f t="shared" si="137"/>
        <v/>
      </c>
      <c r="HE57" s="362" t="str">
        <f t="shared" si="258"/>
        <v/>
      </c>
      <c r="HF57" s="362" t="str">
        <f t="shared" si="259"/>
        <v/>
      </c>
      <c r="HG57" s="363" t="str">
        <f t="shared" si="260"/>
        <v/>
      </c>
      <c r="HH57" s="399" t="str">
        <f t="shared" si="261"/>
        <v/>
      </c>
      <c r="HI57" s="400" t="str">
        <f t="shared" si="142"/>
        <v/>
      </c>
      <c r="HJ57" s="136" t="str">
        <f t="shared" si="143"/>
        <v/>
      </c>
      <c r="HK57" s="358" t="str">
        <f>details!EP57</f>
        <v/>
      </c>
      <c r="HL57" s="227" t="str">
        <f>details!EQ57</f>
        <v/>
      </c>
      <c r="HM57" s="406" t="str">
        <f t="shared" si="262"/>
        <v/>
      </c>
      <c r="HN57" s="233" t="str">
        <f>IF(details!CP57="","",details!CP57)</f>
        <v/>
      </c>
    </row>
    <row r="58" spans="1:222" s="20" customFormat="1" ht="14" customHeight="1">
      <c r="A58" s="231">
        <f>IF(details!A58="","",details!A58)</f>
        <v>52</v>
      </c>
      <c r="B58" s="425" t="str">
        <f>IF(details!B58="","",details!B58)</f>
        <v/>
      </c>
      <c r="C58" s="425" t="str">
        <f>IF(details!C58="","",details!C58)</f>
        <v/>
      </c>
      <c r="D58" s="136" t="str">
        <f>IF(details!D58="","",details!D58)</f>
        <v/>
      </c>
      <c r="E58" s="136" t="str">
        <f>IF(details!E58="","",details!E58)</f>
        <v/>
      </c>
      <c r="F58" s="425" t="str">
        <f>IF(details!F58="","",details!F58)</f>
        <v/>
      </c>
      <c r="G58" s="698" t="str">
        <f>IF(details!G58="","",details!G58)</f>
        <v/>
      </c>
      <c r="H58" s="698" t="str">
        <f>IF(details!H58="","",details!H58)</f>
        <v/>
      </c>
      <c r="I58" s="220" t="str">
        <f>IF(details!CQ58="","",details!CQ58)</f>
        <v/>
      </c>
      <c r="J58" s="137" t="str">
        <f>IF(details!J58="","",details!J58)</f>
        <v/>
      </c>
      <c r="K58" s="137" t="str">
        <f>IF(details!K58="","",details!K58)</f>
        <v/>
      </c>
      <c r="L58" s="137" t="str">
        <f>IF(details!L58="","",details!L58)</f>
        <v/>
      </c>
      <c r="M58" s="425" t="str">
        <f>IF(details!R58="","",details!R58)</f>
        <v/>
      </c>
      <c r="N58" s="425" t="str">
        <f>IF(details!S58="","",details!S58)</f>
        <v/>
      </c>
      <c r="O58" s="425" t="str">
        <f t="shared" si="151"/>
        <v/>
      </c>
      <c r="P58" s="425" t="str">
        <f>IF(details!T58="","",details!T58)</f>
        <v/>
      </c>
      <c r="Q58" s="425" t="str">
        <f>IF(details!U58="","",details!U58)</f>
        <v/>
      </c>
      <c r="R58" s="425" t="str">
        <f t="shared" si="152"/>
        <v/>
      </c>
      <c r="S58" s="425" t="str">
        <f>IF(details!V58="","",details!V58)</f>
        <v/>
      </c>
      <c r="T58" s="425" t="str">
        <f>IF(details!W58="","",details!W58)</f>
        <v/>
      </c>
      <c r="U58" s="425" t="str">
        <f t="shared" si="153"/>
        <v/>
      </c>
      <c r="V58" s="138" t="str">
        <f t="shared" si="154"/>
        <v/>
      </c>
      <c r="W58" s="425" t="str">
        <f>IF(details!X58="","",details!X58)</f>
        <v/>
      </c>
      <c r="X58" s="425" t="str">
        <f>IF(details!Y58="","",details!Y58)</f>
        <v/>
      </c>
      <c r="Y58" s="138" t="str">
        <f t="shared" si="155"/>
        <v/>
      </c>
      <c r="Z58" s="139" t="str">
        <f t="shared" si="28"/>
        <v/>
      </c>
      <c r="AA58" s="425" t="str">
        <f>IF(details!Z58="","",details!Z58)</f>
        <v/>
      </c>
      <c r="AB58" s="425" t="str">
        <f>IF(details!AA58="","",details!AA58)</f>
        <v/>
      </c>
      <c r="AC58" s="428" t="str">
        <f t="shared" si="156"/>
        <v/>
      </c>
      <c r="AD58" s="136" t="str">
        <f t="shared" si="157"/>
        <v/>
      </c>
      <c r="AE58" s="140" t="str">
        <f t="shared" si="158"/>
        <v/>
      </c>
      <c r="AF58" s="429" t="str">
        <f t="shared" si="159"/>
        <v/>
      </c>
      <c r="AG58" s="141" t="str">
        <f t="shared" si="0"/>
        <v/>
      </c>
      <c r="AH58" s="141">
        <f t="shared" si="160"/>
        <v>0</v>
      </c>
      <c r="AI58" s="425" t="str">
        <f>IF(details!AB58="","",details!AB58)</f>
        <v/>
      </c>
      <c r="AJ58" s="425" t="str">
        <f>IF(details!AC58="","",details!AC58)</f>
        <v/>
      </c>
      <c r="AK58" s="425" t="str">
        <f t="shared" si="161"/>
        <v/>
      </c>
      <c r="AL58" s="425" t="str">
        <f>IF(details!AD58="","",details!AD58)</f>
        <v/>
      </c>
      <c r="AM58" s="425" t="str">
        <f>IF(details!AE58="","",details!AE58)</f>
        <v/>
      </c>
      <c r="AN58" s="425" t="str">
        <f t="shared" si="162"/>
        <v/>
      </c>
      <c r="AO58" s="425" t="str">
        <f>IF(details!AF58="","",details!AF58)</f>
        <v/>
      </c>
      <c r="AP58" s="425" t="str">
        <f>IF(details!AG58="","",details!AG58)</f>
        <v/>
      </c>
      <c r="AQ58" s="425" t="str">
        <f t="shared" si="163"/>
        <v/>
      </c>
      <c r="AR58" s="138" t="str">
        <f t="shared" si="164"/>
        <v/>
      </c>
      <c r="AS58" s="425" t="str">
        <f>IF(details!AH58="","",details!AH58)</f>
        <v/>
      </c>
      <c r="AT58" s="425" t="str">
        <f>IF(details!AI58="","",details!AI58)</f>
        <v/>
      </c>
      <c r="AU58" s="138" t="str">
        <f t="shared" si="165"/>
        <v/>
      </c>
      <c r="AV58" s="139" t="str">
        <f t="shared" si="39"/>
        <v/>
      </c>
      <c r="AW58" s="425" t="str">
        <f>IF(details!AJ58="","",details!AJ58)</f>
        <v/>
      </c>
      <c r="AX58" s="425" t="str">
        <f>IF(details!AK58="","",details!AK58)</f>
        <v/>
      </c>
      <c r="AY58" s="428" t="str">
        <f t="shared" si="166"/>
        <v/>
      </c>
      <c r="AZ58" s="136" t="str">
        <f t="shared" si="167"/>
        <v/>
      </c>
      <c r="BA58" s="140" t="str">
        <f t="shared" si="168"/>
        <v/>
      </c>
      <c r="BB58" s="429" t="str">
        <f t="shared" si="169"/>
        <v/>
      </c>
      <c r="BC58" s="141" t="str">
        <f t="shared" si="1"/>
        <v/>
      </c>
      <c r="BD58" s="141">
        <f t="shared" si="170"/>
        <v>0</v>
      </c>
      <c r="BE58" s="123" t="str">
        <f>IF(D58="","",details!AL58)</f>
        <v/>
      </c>
      <c r="BF58" s="425" t="str">
        <f>IF(details!AM58="","",details!AM58)</f>
        <v/>
      </c>
      <c r="BG58" s="425" t="str">
        <f>IF(details!AN58="","",details!AN58)</f>
        <v/>
      </c>
      <c r="BH58" s="425" t="str">
        <f t="shared" si="171"/>
        <v/>
      </c>
      <c r="BI58" s="425" t="str">
        <f>IF(details!AO58="","",details!AO58)</f>
        <v/>
      </c>
      <c r="BJ58" s="425" t="str">
        <f>IF(details!AP58="","",details!AP58)</f>
        <v/>
      </c>
      <c r="BK58" s="425" t="str">
        <f t="shared" si="172"/>
        <v/>
      </c>
      <c r="BL58" s="425" t="str">
        <f>IF(details!AQ58="","",details!AQ58)</f>
        <v/>
      </c>
      <c r="BM58" s="425" t="str">
        <f>IF(details!AR58="","",details!AR58)</f>
        <v/>
      </c>
      <c r="BN58" s="425" t="str">
        <f t="shared" si="173"/>
        <v/>
      </c>
      <c r="BO58" s="138" t="str">
        <f t="shared" si="174"/>
        <v/>
      </c>
      <c r="BP58" s="425" t="str">
        <f>IF(details!AS58="","",details!AS58)</f>
        <v/>
      </c>
      <c r="BQ58" s="425" t="str">
        <f>IF(details!AT58="","",details!AT58)</f>
        <v/>
      </c>
      <c r="BR58" s="138" t="str">
        <f t="shared" si="175"/>
        <v/>
      </c>
      <c r="BS58" s="139" t="str">
        <f t="shared" si="50"/>
        <v/>
      </c>
      <c r="BT58" s="425" t="str">
        <f>IF(details!AU58="","",details!AU58)</f>
        <v/>
      </c>
      <c r="BU58" s="425" t="str">
        <f>IF(details!AV58="","",details!AV58)</f>
        <v/>
      </c>
      <c r="BV58" s="428" t="str">
        <f t="shared" si="176"/>
        <v/>
      </c>
      <c r="BW58" s="136" t="str">
        <f t="shared" si="177"/>
        <v/>
      </c>
      <c r="BX58" s="140" t="str">
        <f t="shared" si="178"/>
        <v/>
      </c>
      <c r="BY58" s="429" t="str">
        <f t="shared" si="179"/>
        <v/>
      </c>
      <c r="BZ58" s="141" t="str">
        <f t="shared" si="2"/>
        <v/>
      </c>
      <c r="CA58" s="141">
        <f t="shared" si="180"/>
        <v>0</v>
      </c>
      <c r="CB58" s="425" t="str">
        <f>IF(details!AW58="","",details!AW58)</f>
        <v/>
      </c>
      <c r="CC58" s="425" t="str">
        <f>IF(details!AX58="","",details!AX58)</f>
        <v/>
      </c>
      <c r="CD58" s="425" t="str">
        <f t="shared" si="181"/>
        <v/>
      </c>
      <c r="CE58" s="425" t="str">
        <f>IF(details!AY58="","",details!AY58)</f>
        <v/>
      </c>
      <c r="CF58" s="425" t="str">
        <f>IF(details!AZ58="","",details!AZ58)</f>
        <v/>
      </c>
      <c r="CG58" s="425" t="str">
        <f t="shared" si="182"/>
        <v/>
      </c>
      <c r="CH58" s="425" t="str">
        <f>IF(details!BA58="","",details!BA58)</f>
        <v/>
      </c>
      <c r="CI58" s="425" t="str">
        <f>IF(details!BB58="","",details!BB58)</f>
        <v/>
      </c>
      <c r="CJ58" s="425" t="str">
        <f t="shared" si="183"/>
        <v/>
      </c>
      <c r="CK58" s="138" t="str">
        <f t="shared" si="184"/>
        <v/>
      </c>
      <c r="CL58" s="425" t="str">
        <f>IF(details!BC58="","",details!BC58)</f>
        <v/>
      </c>
      <c r="CM58" s="425" t="str">
        <f>IF(details!BD58="","",details!BD58)</f>
        <v/>
      </c>
      <c r="CN58" s="138" t="str">
        <f t="shared" si="185"/>
        <v/>
      </c>
      <c r="CO58" s="139" t="str">
        <f t="shared" si="61"/>
        <v/>
      </c>
      <c r="CP58" s="425" t="str">
        <f>IF(details!BE58="","",details!BE58)</f>
        <v/>
      </c>
      <c r="CQ58" s="425" t="str">
        <f>IF(details!BF58="","",details!BF58)</f>
        <v/>
      </c>
      <c r="CR58" s="428" t="str">
        <f t="shared" si="186"/>
        <v/>
      </c>
      <c r="CS58" s="136" t="str">
        <f t="shared" si="187"/>
        <v/>
      </c>
      <c r="CT58" s="140" t="str">
        <f t="shared" si="188"/>
        <v/>
      </c>
      <c r="CU58" s="429" t="str">
        <f t="shared" si="189"/>
        <v/>
      </c>
      <c r="CV58" s="141" t="str">
        <f t="shared" si="3"/>
        <v/>
      </c>
      <c r="CW58" s="141">
        <f t="shared" si="190"/>
        <v>0</v>
      </c>
      <c r="CX58" s="425" t="str">
        <f>IF(details!BG58="","",details!BG58)</f>
        <v/>
      </c>
      <c r="CY58" s="425" t="str">
        <f>IF(details!BH58="","",details!BH58)</f>
        <v/>
      </c>
      <c r="CZ58" s="425" t="str">
        <f t="shared" si="191"/>
        <v/>
      </c>
      <c r="DA58" s="425" t="str">
        <f>IF(details!BI58="","",details!BI58)</f>
        <v/>
      </c>
      <c r="DB58" s="425" t="str">
        <f>IF(details!BJ58="","",details!BJ58)</f>
        <v/>
      </c>
      <c r="DC58" s="425" t="str">
        <f t="shared" si="192"/>
        <v/>
      </c>
      <c r="DD58" s="425" t="str">
        <f>IF(details!BK58="","",details!BK58)</f>
        <v/>
      </c>
      <c r="DE58" s="425" t="str">
        <f>IF(details!BL58="","",details!BL58)</f>
        <v/>
      </c>
      <c r="DF58" s="425" t="str">
        <f t="shared" si="193"/>
        <v/>
      </c>
      <c r="DG58" s="138" t="str">
        <f t="shared" si="194"/>
        <v/>
      </c>
      <c r="DH58" s="425" t="str">
        <f>IF(details!BM58="","",details!BM58)</f>
        <v/>
      </c>
      <c r="DI58" s="425" t="str">
        <f>IF(details!BN58="","",details!BN58)</f>
        <v/>
      </c>
      <c r="DJ58" s="138" t="str">
        <f t="shared" si="195"/>
        <v/>
      </c>
      <c r="DK58" s="139" t="str">
        <f t="shared" si="72"/>
        <v/>
      </c>
      <c r="DL58" s="425" t="str">
        <f>IF(details!BO58="","",details!BO58)</f>
        <v/>
      </c>
      <c r="DM58" s="425" t="str">
        <f>IF(details!BP58="","",details!BP58)</f>
        <v/>
      </c>
      <c r="DN58" s="428" t="str">
        <f t="shared" si="196"/>
        <v/>
      </c>
      <c r="DO58" s="136" t="str">
        <f t="shared" si="197"/>
        <v/>
      </c>
      <c r="DP58" s="140" t="str">
        <f t="shared" si="198"/>
        <v/>
      </c>
      <c r="DQ58" s="429" t="str">
        <f t="shared" si="199"/>
        <v/>
      </c>
      <c r="DR58" s="141" t="str">
        <f t="shared" si="4"/>
        <v/>
      </c>
      <c r="DS58" s="141">
        <f t="shared" si="200"/>
        <v>0</v>
      </c>
      <c r="DT58" s="425" t="str">
        <f>IF(details!BQ58="","",details!BQ58)</f>
        <v/>
      </c>
      <c r="DU58" s="425" t="str">
        <f>IF(details!BR58="","",details!BR58)</f>
        <v/>
      </c>
      <c r="DV58" s="425" t="str">
        <f t="shared" si="201"/>
        <v/>
      </c>
      <c r="DW58" s="425" t="str">
        <f>IF(details!BS58="","",details!BS58)</f>
        <v/>
      </c>
      <c r="DX58" s="425" t="str">
        <f>IF(details!BT58="","",details!BT58)</f>
        <v/>
      </c>
      <c r="DY58" s="425" t="str">
        <f t="shared" si="202"/>
        <v/>
      </c>
      <c r="DZ58" s="425" t="str">
        <f>IF(details!BU58="","",details!BU58)</f>
        <v/>
      </c>
      <c r="EA58" s="425" t="str">
        <f>IF(details!BV58="","",details!BV58)</f>
        <v/>
      </c>
      <c r="EB58" s="425" t="str">
        <f t="shared" si="203"/>
        <v/>
      </c>
      <c r="EC58" s="138" t="str">
        <f t="shared" si="204"/>
        <v/>
      </c>
      <c r="ED58" s="425" t="str">
        <f>IF(details!BW58="","",details!BW58)</f>
        <v/>
      </c>
      <c r="EE58" s="425" t="str">
        <f>IF(details!BX58="","",details!BX58)</f>
        <v/>
      </c>
      <c r="EF58" s="138" t="str">
        <f t="shared" si="205"/>
        <v/>
      </c>
      <c r="EG58" s="139" t="str">
        <f t="shared" si="83"/>
        <v/>
      </c>
      <c r="EH58" s="425" t="str">
        <f>IF(details!BY58="","",details!BY58)</f>
        <v/>
      </c>
      <c r="EI58" s="425" t="str">
        <f>IF(details!BZ58="","",details!BZ58)</f>
        <v/>
      </c>
      <c r="EJ58" s="428" t="str">
        <f t="shared" si="206"/>
        <v/>
      </c>
      <c r="EK58" s="136" t="str">
        <f t="shared" si="207"/>
        <v/>
      </c>
      <c r="EL58" s="140" t="str">
        <f t="shared" si="208"/>
        <v/>
      </c>
      <c r="EM58" s="429" t="str">
        <f t="shared" si="209"/>
        <v/>
      </c>
      <c r="EN58" s="141" t="str">
        <f t="shared" si="5"/>
        <v/>
      </c>
      <c r="EO58" s="141">
        <f t="shared" si="210"/>
        <v>0</v>
      </c>
      <c r="EP58" s="425" t="str">
        <f>IF(details!CA58="","",details!CA58)</f>
        <v/>
      </c>
      <c r="EQ58" s="425" t="str">
        <f>IF(details!CB58="","",details!CB58)</f>
        <v/>
      </c>
      <c r="ER58" s="425" t="str">
        <f>IF(details!CC58="","",details!CC58)</f>
        <v/>
      </c>
      <c r="ES58" s="425" t="str">
        <f>IF(details!CD58="","",details!CD58)</f>
        <v/>
      </c>
      <c r="ET58" s="425" t="str">
        <f>IF(details!CE58="","",details!CE58)</f>
        <v/>
      </c>
      <c r="EU58" s="429" t="str">
        <f t="shared" si="211"/>
        <v/>
      </c>
      <c r="EV58" s="429" t="str">
        <f t="shared" si="212"/>
        <v/>
      </c>
      <c r="EW58" s="429" t="str">
        <f t="shared" si="213"/>
        <v/>
      </c>
      <c r="EX58" s="141" t="str">
        <f t="shared" si="7"/>
        <v/>
      </c>
      <c r="EY58" s="141">
        <f t="shared" si="214"/>
        <v>0</v>
      </c>
      <c r="EZ58" s="425" t="str">
        <f>IF(details!CF58="","",details!CF58)</f>
        <v/>
      </c>
      <c r="FA58" s="425" t="str">
        <f>IF(details!CG58="","",details!CG58)</f>
        <v/>
      </c>
      <c r="FB58" s="425" t="str">
        <f>IF(details!CH58="","",details!CH58)</f>
        <v/>
      </c>
      <c r="FC58" s="425" t="str">
        <f>IF(details!CI58="","",details!CI58)</f>
        <v/>
      </c>
      <c r="FD58" s="425" t="str">
        <f>IF(details!CJ58="","",details!CJ58)</f>
        <v/>
      </c>
      <c r="FE58" s="429" t="str">
        <f t="shared" si="215"/>
        <v/>
      </c>
      <c r="FF58" s="429" t="str">
        <f t="shared" si="216"/>
        <v/>
      </c>
      <c r="FG58" s="429" t="str">
        <f t="shared" si="217"/>
        <v/>
      </c>
      <c r="FH58" s="141" t="str">
        <f t="shared" si="10"/>
        <v/>
      </c>
      <c r="FI58" s="141">
        <f t="shared" si="218"/>
        <v>0</v>
      </c>
      <c r="FJ58" s="425" t="str">
        <f>IF(details!CK58="","",details!CK58)</f>
        <v/>
      </c>
      <c r="FK58" s="425" t="str">
        <f>IF(details!CL58="","",details!CL58)</f>
        <v/>
      </c>
      <c r="FL58" s="425" t="str">
        <f>IF(details!CM58="","",details!CM58)</f>
        <v/>
      </c>
      <c r="FM58" s="425" t="str">
        <f>IF(details!CN58="","",details!CN58)</f>
        <v/>
      </c>
      <c r="FN58" s="425" t="str">
        <f>IF(details!CO58="","",details!CO58)</f>
        <v/>
      </c>
      <c r="FO58" s="429" t="str">
        <f t="shared" si="219"/>
        <v/>
      </c>
      <c r="FP58" s="429" t="str">
        <f t="shared" si="220"/>
        <v/>
      </c>
      <c r="FQ58" s="429" t="str">
        <f t="shared" si="221"/>
        <v/>
      </c>
      <c r="FR58" s="141" t="str">
        <f t="shared" si="13"/>
        <v/>
      </c>
      <c r="FS58" s="354">
        <f t="shared" si="222"/>
        <v>0</v>
      </c>
      <c r="FT58" s="361" t="str">
        <f t="shared" si="223"/>
        <v/>
      </c>
      <c r="FU58" s="422" t="str">
        <f t="shared" si="224"/>
        <v/>
      </c>
      <c r="FV58" s="422" t="str">
        <f t="shared" si="225"/>
        <v/>
      </c>
      <c r="FW58" s="422" t="str">
        <f t="shared" si="226"/>
        <v/>
      </c>
      <c r="FX58" s="422" t="str">
        <f t="shared" si="227"/>
        <v/>
      </c>
      <c r="FY58" s="422" t="str">
        <f t="shared" si="228"/>
        <v/>
      </c>
      <c r="FZ58" s="422" t="str">
        <f t="shared" si="229"/>
        <v/>
      </c>
      <c r="GA58" s="142" t="str">
        <f t="shared" si="230"/>
        <v/>
      </c>
      <c r="GB58" s="142" t="str">
        <f t="shared" si="231"/>
        <v/>
      </c>
      <c r="GC58" s="422" t="str">
        <f t="shared" si="110"/>
        <v/>
      </c>
      <c r="GD58" s="422" t="str">
        <f t="shared" si="232"/>
        <v/>
      </c>
      <c r="GE58" s="422" t="str">
        <f t="shared" si="233"/>
        <v/>
      </c>
      <c r="GF58" s="422" t="str">
        <f t="shared" si="234"/>
        <v/>
      </c>
      <c r="GG58" s="422" t="str">
        <f t="shared" si="235"/>
        <v/>
      </c>
      <c r="GH58" s="422" t="str">
        <f t="shared" si="236"/>
        <v/>
      </c>
      <c r="GI58" s="422" t="str">
        <f t="shared" si="237"/>
        <v/>
      </c>
      <c r="GJ58" s="422" t="str">
        <f t="shared" si="238"/>
        <v/>
      </c>
      <c r="GK58" s="422" t="str">
        <f t="shared" si="239"/>
        <v/>
      </c>
      <c r="GL58" s="422" t="str">
        <f t="shared" si="240"/>
        <v/>
      </c>
      <c r="GM58" s="422" t="str">
        <f t="shared" si="241"/>
        <v/>
      </c>
      <c r="GN58" s="422" t="str">
        <f t="shared" si="242"/>
        <v/>
      </c>
      <c r="GO58" s="422" t="str">
        <f t="shared" si="243"/>
        <v/>
      </c>
      <c r="GP58" s="422" t="str">
        <f t="shared" si="244"/>
        <v/>
      </c>
      <c r="GQ58" s="422" t="str">
        <f t="shared" si="245"/>
        <v/>
      </c>
      <c r="GR58" s="422" t="str">
        <f t="shared" si="246"/>
        <v/>
      </c>
      <c r="GS58" s="422" t="str">
        <f t="shared" si="247"/>
        <v/>
      </c>
      <c r="GT58" s="143" t="str">
        <f t="shared" si="248"/>
        <v/>
      </c>
      <c r="GU58" s="143" t="str">
        <f t="shared" si="249"/>
        <v/>
      </c>
      <c r="GV58" s="143" t="str">
        <f t="shared" si="250"/>
        <v/>
      </c>
      <c r="GW58" s="143" t="str">
        <f t="shared" si="251"/>
        <v/>
      </c>
      <c r="GX58" s="143" t="str">
        <f t="shared" si="252"/>
        <v/>
      </c>
      <c r="GY58" s="143" t="str">
        <f t="shared" si="253"/>
        <v/>
      </c>
      <c r="GZ58" s="353">
        <f t="shared" si="254"/>
        <v>0</v>
      </c>
      <c r="HA58" s="353">
        <f t="shared" si="255"/>
        <v>0</v>
      </c>
      <c r="HB58" s="353">
        <f t="shared" si="256"/>
        <v>32</v>
      </c>
      <c r="HC58" s="353">
        <f t="shared" si="257"/>
        <v>0</v>
      </c>
      <c r="HD58" s="426" t="str">
        <f t="shared" si="137"/>
        <v/>
      </c>
      <c r="HE58" s="362" t="str">
        <f t="shared" si="258"/>
        <v/>
      </c>
      <c r="HF58" s="362" t="str">
        <f t="shared" si="259"/>
        <v/>
      </c>
      <c r="HG58" s="363" t="str">
        <f t="shared" si="260"/>
        <v/>
      </c>
      <c r="HH58" s="399" t="str">
        <f t="shared" si="261"/>
        <v/>
      </c>
      <c r="HI58" s="400" t="str">
        <f t="shared" si="142"/>
        <v/>
      </c>
      <c r="HJ58" s="136" t="str">
        <f t="shared" si="143"/>
        <v/>
      </c>
      <c r="HK58" s="358" t="str">
        <f>details!EP58</f>
        <v/>
      </c>
      <c r="HL58" s="227" t="str">
        <f>details!EQ58</f>
        <v/>
      </c>
      <c r="HM58" s="406" t="str">
        <f t="shared" si="262"/>
        <v/>
      </c>
      <c r="HN58" s="233" t="str">
        <f>IF(details!CP58="","",details!CP58)</f>
        <v/>
      </c>
    </row>
    <row r="59" spans="1:222" s="20" customFormat="1" ht="14" customHeight="1">
      <c r="A59" s="231">
        <f>IF(details!A59="","",details!A59)</f>
        <v>53</v>
      </c>
      <c r="B59" s="425" t="str">
        <f>IF(details!B59="","",details!B59)</f>
        <v/>
      </c>
      <c r="C59" s="425" t="str">
        <f>IF(details!C59="","",details!C59)</f>
        <v/>
      </c>
      <c r="D59" s="136" t="str">
        <f>IF(details!D59="","",details!D59)</f>
        <v/>
      </c>
      <c r="E59" s="136" t="str">
        <f>IF(details!E59="","",details!E59)</f>
        <v/>
      </c>
      <c r="F59" s="425" t="str">
        <f>IF(details!F59="","",details!F59)</f>
        <v/>
      </c>
      <c r="G59" s="698" t="str">
        <f>IF(details!G59="","",details!G59)</f>
        <v/>
      </c>
      <c r="H59" s="698" t="str">
        <f>IF(details!H59="","",details!H59)</f>
        <v/>
      </c>
      <c r="I59" s="220" t="str">
        <f>IF(details!CQ59="","",details!CQ59)</f>
        <v/>
      </c>
      <c r="J59" s="137" t="str">
        <f>IF(details!J59="","",details!J59)</f>
        <v/>
      </c>
      <c r="K59" s="137" t="str">
        <f>IF(details!K59="","",details!K59)</f>
        <v/>
      </c>
      <c r="L59" s="137" t="str">
        <f>IF(details!L59="","",details!L59)</f>
        <v/>
      </c>
      <c r="M59" s="425" t="str">
        <f>IF(details!R59="","",details!R59)</f>
        <v/>
      </c>
      <c r="N59" s="425" t="str">
        <f>IF(details!S59="","",details!S59)</f>
        <v/>
      </c>
      <c r="O59" s="425" t="str">
        <f t="shared" si="151"/>
        <v/>
      </c>
      <c r="P59" s="425" t="str">
        <f>IF(details!T59="","",details!T59)</f>
        <v/>
      </c>
      <c r="Q59" s="425" t="str">
        <f>IF(details!U59="","",details!U59)</f>
        <v/>
      </c>
      <c r="R59" s="425" t="str">
        <f t="shared" si="152"/>
        <v/>
      </c>
      <c r="S59" s="425" t="str">
        <f>IF(details!V59="","",details!V59)</f>
        <v/>
      </c>
      <c r="T59" s="425" t="str">
        <f>IF(details!W59="","",details!W59)</f>
        <v/>
      </c>
      <c r="U59" s="425" t="str">
        <f t="shared" si="153"/>
        <v/>
      </c>
      <c r="V59" s="138" t="str">
        <f t="shared" si="154"/>
        <v/>
      </c>
      <c r="W59" s="425" t="str">
        <f>IF(details!X59="","",details!X59)</f>
        <v/>
      </c>
      <c r="X59" s="425" t="str">
        <f>IF(details!Y59="","",details!Y59)</f>
        <v/>
      </c>
      <c r="Y59" s="138" t="str">
        <f t="shared" si="155"/>
        <v/>
      </c>
      <c r="Z59" s="139" t="str">
        <f t="shared" si="28"/>
        <v/>
      </c>
      <c r="AA59" s="425" t="str">
        <f>IF(details!Z59="","",details!Z59)</f>
        <v/>
      </c>
      <c r="AB59" s="425" t="str">
        <f>IF(details!AA59="","",details!AA59)</f>
        <v/>
      </c>
      <c r="AC59" s="428" t="str">
        <f t="shared" si="156"/>
        <v/>
      </c>
      <c r="AD59" s="136" t="str">
        <f t="shared" si="157"/>
        <v/>
      </c>
      <c r="AE59" s="140" t="str">
        <f t="shared" si="158"/>
        <v/>
      </c>
      <c r="AF59" s="429" t="str">
        <f t="shared" si="159"/>
        <v/>
      </c>
      <c r="AG59" s="141" t="str">
        <f t="shared" si="0"/>
        <v/>
      </c>
      <c r="AH59" s="141">
        <f t="shared" si="160"/>
        <v>0</v>
      </c>
      <c r="AI59" s="425" t="str">
        <f>IF(details!AB59="","",details!AB59)</f>
        <v/>
      </c>
      <c r="AJ59" s="425" t="str">
        <f>IF(details!AC59="","",details!AC59)</f>
        <v/>
      </c>
      <c r="AK59" s="425" t="str">
        <f t="shared" si="161"/>
        <v/>
      </c>
      <c r="AL59" s="425" t="str">
        <f>IF(details!AD59="","",details!AD59)</f>
        <v/>
      </c>
      <c r="AM59" s="425" t="str">
        <f>IF(details!AE59="","",details!AE59)</f>
        <v/>
      </c>
      <c r="AN59" s="425" t="str">
        <f t="shared" si="162"/>
        <v/>
      </c>
      <c r="AO59" s="425" t="str">
        <f>IF(details!AF59="","",details!AF59)</f>
        <v/>
      </c>
      <c r="AP59" s="425" t="str">
        <f>IF(details!AG59="","",details!AG59)</f>
        <v/>
      </c>
      <c r="AQ59" s="425" t="str">
        <f t="shared" si="163"/>
        <v/>
      </c>
      <c r="AR59" s="138" t="str">
        <f t="shared" si="164"/>
        <v/>
      </c>
      <c r="AS59" s="425" t="str">
        <f>IF(details!AH59="","",details!AH59)</f>
        <v/>
      </c>
      <c r="AT59" s="425" t="str">
        <f>IF(details!AI59="","",details!AI59)</f>
        <v/>
      </c>
      <c r="AU59" s="138" t="str">
        <f t="shared" si="165"/>
        <v/>
      </c>
      <c r="AV59" s="139" t="str">
        <f t="shared" si="39"/>
        <v/>
      </c>
      <c r="AW59" s="425" t="str">
        <f>IF(details!AJ59="","",details!AJ59)</f>
        <v/>
      </c>
      <c r="AX59" s="425" t="str">
        <f>IF(details!AK59="","",details!AK59)</f>
        <v/>
      </c>
      <c r="AY59" s="428" t="str">
        <f t="shared" si="166"/>
        <v/>
      </c>
      <c r="AZ59" s="136" t="str">
        <f t="shared" si="167"/>
        <v/>
      </c>
      <c r="BA59" s="140" t="str">
        <f t="shared" si="168"/>
        <v/>
      </c>
      <c r="BB59" s="429" t="str">
        <f t="shared" si="169"/>
        <v/>
      </c>
      <c r="BC59" s="141" t="str">
        <f t="shared" si="1"/>
        <v/>
      </c>
      <c r="BD59" s="141">
        <f t="shared" si="170"/>
        <v>0</v>
      </c>
      <c r="BE59" s="123" t="str">
        <f>IF(D59="","",details!AL59)</f>
        <v/>
      </c>
      <c r="BF59" s="425" t="str">
        <f>IF(details!AM59="","",details!AM59)</f>
        <v/>
      </c>
      <c r="BG59" s="425" t="str">
        <f>IF(details!AN59="","",details!AN59)</f>
        <v/>
      </c>
      <c r="BH59" s="425" t="str">
        <f t="shared" si="171"/>
        <v/>
      </c>
      <c r="BI59" s="425" t="str">
        <f>IF(details!AO59="","",details!AO59)</f>
        <v/>
      </c>
      <c r="BJ59" s="425" t="str">
        <f>IF(details!AP59="","",details!AP59)</f>
        <v/>
      </c>
      <c r="BK59" s="425" t="str">
        <f t="shared" si="172"/>
        <v/>
      </c>
      <c r="BL59" s="425" t="str">
        <f>IF(details!AQ59="","",details!AQ59)</f>
        <v/>
      </c>
      <c r="BM59" s="425" t="str">
        <f>IF(details!AR59="","",details!AR59)</f>
        <v/>
      </c>
      <c r="BN59" s="425" t="str">
        <f t="shared" si="173"/>
        <v/>
      </c>
      <c r="BO59" s="138" t="str">
        <f t="shared" si="174"/>
        <v/>
      </c>
      <c r="BP59" s="425" t="str">
        <f>IF(details!AS59="","",details!AS59)</f>
        <v/>
      </c>
      <c r="BQ59" s="425" t="str">
        <f>IF(details!AT59="","",details!AT59)</f>
        <v/>
      </c>
      <c r="BR59" s="138" t="str">
        <f t="shared" si="175"/>
        <v/>
      </c>
      <c r="BS59" s="139" t="str">
        <f t="shared" si="50"/>
        <v/>
      </c>
      <c r="BT59" s="425" t="str">
        <f>IF(details!AU59="","",details!AU59)</f>
        <v/>
      </c>
      <c r="BU59" s="425" t="str">
        <f>IF(details!AV59="","",details!AV59)</f>
        <v/>
      </c>
      <c r="BV59" s="428" t="str">
        <f t="shared" si="176"/>
        <v/>
      </c>
      <c r="BW59" s="136" t="str">
        <f t="shared" si="177"/>
        <v/>
      </c>
      <c r="BX59" s="140" t="str">
        <f t="shared" si="178"/>
        <v/>
      </c>
      <c r="BY59" s="429" t="str">
        <f t="shared" si="179"/>
        <v/>
      </c>
      <c r="BZ59" s="141" t="str">
        <f t="shared" si="2"/>
        <v/>
      </c>
      <c r="CA59" s="141">
        <f t="shared" si="180"/>
        <v>0</v>
      </c>
      <c r="CB59" s="425" t="str">
        <f>IF(details!AW59="","",details!AW59)</f>
        <v/>
      </c>
      <c r="CC59" s="425" t="str">
        <f>IF(details!AX59="","",details!AX59)</f>
        <v/>
      </c>
      <c r="CD59" s="425" t="str">
        <f t="shared" si="181"/>
        <v/>
      </c>
      <c r="CE59" s="425" t="str">
        <f>IF(details!AY59="","",details!AY59)</f>
        <v/>
      </c>
      <c r="CF59" s="425" t="str">
        <f>IF(details!AZ59="","",details!AZ59)</f>
        <v/>
      </c>
      <c r="CG59" s="425" t="str">
        <f t="shared" si="182"/>
        <v/>
      </c>
      <c r="CH59" s="425" t="str">
        <f>IF(details!BA59="","",details!BA59)</f>
        <v/>
      </c>
      <c r="CI59" s="425" t="str">
        <f>IF(details!BB59="","",details!BB59)</f>
        <v/>
      </c>
      <c r="CJ59" s="425" t="str">
        <f t="shared" si="183"/>
        <v/>
      </c>
      <c r="CK59" s="138" t="str">
        <f t="shared" si="184"/>
        <v/>
      </c>
      <c r="CL59" s="425" t="str">
        <f>IF(details!BC59="","",details!BC59)</f>
        <v/>
      </c>
      <c r="CM59" s="425" t="str">
        <f>IF(details!BD59="","",details!BD59)</f>
        <v/>
      </c>
      <c r="CN59" s="138" t="str">
        <f t="shared" si="185"/>
        <v/>
      </c>
      <c r="CO59" s="139" t="str">
        <f t="shared" si="61"/>
        <v/>
      </c>
      <c r="CP59" s="425" t="str">
        <f>IF(details!BE59="","",details!BE59)</f>
        <v/>
      </c>
      <c r="CQ59" s="425" t="str">
        <f>IF(details!BF59="","",details!BF59)</f>
        <v/>
      </c>
      <c r="CR59" s="428" t="str">
        <f t="shared" si="186"/>
        <v/>
      </c>
      <c r="CS59" s="136" t="str">
        <f t="shared" si="187"/>
        <v/>
      </c>
      <c r="CT59" s="140" t="str">
        <f t="shared" si="188"/>
        <v/>
      </c>
      <c r="CU59" s="429" t="str">
        <f t="shared" si="189"/>
        <v/>
      </c>
      <c r="CV59" s="141" t="str">
        <f t="shared" si="3"/>
        <v/>
      </c>
      <c r="CW59" s="141">
        <f t="shared" si="190"/>
        <v>0</v>
      </c>
      <c r="CX59" s="425" t="str">
        <f>IF(details!BG59="","",details!BG59)</f>
        <v/>
      </c>
      <c r="CY59" s="425" t="str">
        <f>IF(details!BH59="","",details!BH59)</f>
        <v/>
      </c>
      <c r="CZ59" s="425" t="str">
        <f t="shared" si="191"/>
        <v/>
      </c>
      <c r="DA59" s="425" t="str">
        <f>IF(details!BI59="","",details!BI59)</f>
        <v/>
      </c>
      <c r="DB59" s="425" t="str">
        <f>IF(details!BJ59="","",details!BJ59)</f>
        <v/>
      </c>
      <c r="DC59" s="425" t="str">
        <f t="shared" si="192"/>
        <v/>
      </c>
      <c r="DD59" s="425" t="str">
        <f>IF(details!BK59="","",details!BK59)</f>
        <v/>
      </c>
      <c r="DE59" s="425" t="str">
        <f>IF(details!BL59="","",details!BL59)</f>
        <v/>
      </c>
      <c r="DF59" s="425" t="str">
        <f t="shared" si="193"/>
        <v/>
      </c>
      <c r="DG59" s="138" t="str">
        <f t="shared" si="194"/>
        <v/>
      </c>
      <c r="DH59" s="425" t="str">
        <f>IF(details!BM59="","",details!BM59)</f>
        <v/>
      </c>
      <c r="DI59" s="425" t="str">
        <f>IF(details!BN59="","",details!BN59)</f>
        <v/>
      </c>
      <c r="DJ59" s="138" t="str">
        <f t="shared" si="195"/>
        <v/>
      </c>
      <c r="DK59" s="139" t="str">
        <f t="shared" si="72"/>
        <v/>
      </c>
      <c r="DL59" s="425" t="str">
        <f>IF(details!BO59="","",details!BO59)</f>
        <v/>
      </c>
      <c r="DM59" s="425" t="str">
        <f>IF(details!BP59="","",details!BP59)</f>
        <v/>
      </c>
      <c r="DN59" s="428" t="str">
        <f t="shared" si="196"/>
        <v/>
      </c>
      <c r="DO59" s="136" t="str">
        <f t="shared" si="197"/>
        <v/>
      </c>
      <c r="DP59" s="140" t="str">
        <f t="shared" si="198"/>
        <v/>
      </c>
      <c r="DQ59" s="429" t="str">
        <f t="shared" si="199"/>
        <v/>
      </c>
      <c r="DR59" s="141" t="str">
        <f t="shared" si="4"/>
        <v/>
      </c>
      <c r="DS59" s="141">
        <f t="shared" si="200"/>
        <v>0</v>
      </c>
      <c r="DT59" s="425" t="str">
        <f>IF(details!BQ59="","",details!BQ59)</f>
        <v/>
      </c>
      <c r="DU59" s="425" t="str">
        <f>IF(details!BR59="","",details!BR59)</f>
        <v/>
      </c>
      <c r="DV59" s="425" t="str">
        <f t="shared" si="201"/>
        <v/>
      </c>
      <c r="DW59" s="425" t="str">
        <f>IF(details!BS59="","",details!BS59)</f>
        <v/>
      </c>
      <c r="DX59" s="425" t="str">
        <f>IF(details!BT59="","",details!BT59)</f>
        <v/>
      </c>
      <c r="DY59" s="425" t="str">
        <f t="shared" si="202"/>
        <v/>
      </c>
      <c r="DZ59" s="425" t="str">
        <f>IF(details!BU59="","",details!BU59)</f>
        <v/>
      </c>
      <c r="EA59" s="425" t="str">
        <f>IF(details!BV59="","",details!BV59)</f>
        <v/>
      </c>
      <c r="EB59" s="425" t="str">
        <f t="shared" si="203"/>
        <v/>
      </c>
      <c r="EC59" s="138" t="str">
        <f t="shared" si="204"/>
        <v/>
      </c>
      <c r="ED59" s="425" t="str">
        <f>IF(details!BW59="","",details!BW59)</f>
        <v/>
      </c>
      <c r="EE59" s="425" t="str">
        <f>IF(details!BX59="","",details!BX59)</f>
        <v/>
      </c>
      <c r="EF59" s="138" t="str">
        <f t="shared" si="205"/>
        <v/>
      </c>
      <c r="EG59" s="139" t="str">
        <f t="shared" si="83"/>
        <v/>
      </c>
      <c r="EH59" s="425" t="str">
        <f>IF(details!BY59="","",details!BY59)</f>
        <v/>
      </c>
      <c r="EI59" s="425" t="str">
        <f>IF(details!BZ59="","",details!BZ59)</f>
        <v/>
      </c>
      <c r="EJ59" s="428" t="str">
        <f t="shared" si="206"/>
        <v/>
      </c>
      <c r="EK59" s="136" t="str">
        <f t="shared" si="207"/>
        <v/>
      </c>
      <c r="EL59" s="140" t="str">
        <f t="shared" si="208"/>
        <v/>
      </c>
      <c r="EM59" s="429" t="str">
        <f t="shared" si="209"/>
        <v/>
      </c>
      <c r="EN59" s="141" t="str">
        <f t="shared" si="5"/>
        <v/>
      </c>
      <c r="EO59" s="141">
        <f t="shared" si="210"/>
        <v>0</v>
      </c>
      <c r="EP59" s="425" t="str">
        <f>IF(details!CA59="","",details!CA59)</f>
        <v/>
      </c>
      <c r="EQ59" s="425" t="str">
        <f>IF(details!CB59="","",details!CB59)</f>
        <v/>
      </c>
      <c r="ER59" s="425" t="str">
        <f>IF(details!CC59="","",details!CC59)</f>
        <v/>
      </c>
      <c r="ES59" s="425" t="str">
        <f>IF(details!CD59="","",details!CD59)</f>
        <v/>
      </c>
      <c r="ET59" s="425" t="str">
        <f>IF(details!CE59="","",details!CE59)</f>
        <v/>
      </c>
      <c r="EU59" s="429" t="str">
        <f t="shared" si="211"/>
        <v/>
      </c>
      <c r="EV59" s="429" t="str">
        <f t="shared" si="212"/>
        <v/>
      </c>
      <c r="EW59" s="429" t="str">
        <f t="shared" si="213"/>
        <v/>
      </c>
      <c r="EX59" s="141" t="str">
        <f t="shared" si="7"/>
        <v/>
      </c>
      <c r="EY59" s="141">
        <f t="shared" si="214"/>
        <v>0</v>
      </c>
      <c r="EZ59" s="425" t="str">
        <f>IF(details!CF59="","",details!CF59)</f>
        <v/>
      </c>
      <c r="FA59" s="425" t="str">
        <f>IF(details!CG59="","",details!CG59)</f>
        <v/>
      </c>
      <c r="FB59" s="425" t="str">
        <f>IF(details!CH59="","",details!CH59)</f>
        <v/>
      </c>
      <c r="FC59" s="425" t="str">
        <f>IF(details!CI59="","",details!CI59)</f>
        <v/>
      </c>
      <c r="FD59" s="425" t="str">
        <f>IF(details!CJ59="","",details!CJ59)</f>
        <v/>
      </c>
      <c r="FE59" s="429" t="str">
        <f t="shared" si="215"/>
        <v/>
      </c>
      <c r="FF59" s="429" t="str">
        <f t="shared" si="216"/>
        <v/>
      </c>
      <c r="FG59" s="429" t="str">
        <f t="shared" si="217"/>
        <v/>
      </c>
      <c r="FH59" s="141" t="str">
        <f t="shared" si="10"/>
        <v/>
      </c>
      <c r="FI59" s="141">
        <f t="shared" si="218"/>
        <v>0</v>
      </c>
      <c r="FJ59" s="425" t="str">
        <f>IF(details!CK59="","",details!CK59)</f>
        <v/>
      </c>
      <c r="FK59" s="425" t="str">
        <f>IF(details!CL59="","",details!CL59)</f>
        <v/>
      </c>
      <c r="FL59" s="425" t="str">
        <f>IF(details!CM59="","",details!CM59)</f>
        <v/>
      </c>
      <c r="FM59" s="425" t="str">
        <f>IF(details!CN59="","",details!CN59)</f>
        <v/>
      </c>
      <c r="FN59" s="425" t="str">
        <f>IF(details!CO59="","",details!CO59)</f>
        <v/>
      </c>
      <c r="FO59" s="429" t="str">
        <f t="shared" si="219"/>
        <v/>
      </c>
      <c r="FP59" s="429" t="str">
        <f t="shared" si="220"/>
        <v/>
      </c>
      <c r="FQ59" s="429" t="str">
        <f t="shared" si="221"/>
        <v/>
      </c>
      <c r="FR59" s="141" t="str">
        <f t="shared" si="13"/>
        <v/>
      </c>
      <c r="FS59" s="354">
        <f t="shared" si="222"/>
        <v>0</v>
      </c>
      <c r="FT59" s="361" t="str">
        <f t="shared" si="223"/>
        <v/>
      </c>
      <c r="FU59" s="422" t="str">
        <f t="shared" si="224"/>
        <v/>
      </c>
      <c r="FV59" s="422" t="str">
        <f t="shared" si="225"/>
        <v/>
      </c>
      <c r="FW59" s="422" t="str">
        <f t="shared" si="226"/>
        <v/>
      </c>
      <c r="FX59" s="422" t="str">
        <f t="shared" si="227"/>
        <v/>
      </c>
      <c r="FY59" s="422" t="str">
        <f t="shared" si="228"/>
        <v/>
      </c>
      <c r="FZ59" s="422" t="str">
        <f t="shared" si="229"/>
        <v/>
      </c>
      <c r="GA59" s="142" t="str">
        <f t="shared" si="230"/>
        <v/>
      </c>
      <c r="GB59" s="142" t="str">
        <f t="shared" si="231"/>
        <v/>
      </c>
      <c r="GC59" s="422" t="str">
        <f t="shared" si="110"/>
        <v/>
      </c>
      <c r="GD59" s="422" t="str">
        <f t="shared" si="232"/>
        <v/>
      </c>
      <c r="GE59" s="422" t="str">
        <f t="shared" si="233"/>
        <v/>
      </c>
      <c r="GF59" s="422" t="str">
        <f t="shared" si="234"/>
        <v/>
      </c>
      <c r="GG59" s="422" t="str">
        <f t="shared" si="235"/>
        <v/>
      </c>
      <c r="GH59" s="422" t="str">
        <f t="shared" si="236"/>
        <v/>
      </c>
      <c r="GI59" s="422" t="str">
        <f t="shared" si="237"/>
        <v/>
      </c>
      <c r="GJ59" s="422" t="str">
        <f t="shared" si="238"/>
        <v/>
      </c>
      <c r="GK59" s="422" t="str">
        <f t="shared" si="239"/>
        <v/>
      </c>
      <c r="GL59" s="422" t="str">
        <f t="shared" si="240"/>
        <v/>
      </c>
      <c r="GM59" s="422" t="str">
        <f t="shared" si="241"/>
        <v/>
      </c>
      <c r="GN59" s="422" t="str">
        <f t="shared" si="242"/>
        <v/>
      </c>
      <c r="GO59" s="422" t="str">
        <f t="shared" si="243"/>
        <v/>
      </c>
      <c r="GP59" s="422" t="str">
        <f t="shared" si="244"/>
        <v/>
      </c>
      <c r="GQ59" s="422" t="str">
        <f t="shared" si="245"/>
        <v/>
      </c>
      <c r="GR59" s="422" t="str">
        <f t="shared" si="246"/>
        <v/>
      </c>
      <c r="GS59" s="422" t="str">
        <f t="shared" si="247"/>
        <v/>
      </c>
      <c r="GT59" s="143" t="str">
        <f t="shared" si="248"/>
        <v/>
      </c>
      <c r="GU59" s="143" t="str">
        <f t="shared" si="249"/>
        <v/>
      </c>
      <c r="GV59" s="143" t="str">
        <f t="shared" si="250"/>
        <v/>
      </c>
      <c r="GW59" s="143" t="str">
        <f t="shared" si="251"/>
        <v/>
      </c>
      <c r="GX59" s="143" t="str">
        <f t="shared" si="252"/>
        <v/>
      </c>
      <c r="GY59" s="143" t="str">
        <f t="shared" si="253"/>
        <v/>
      </c>
      <c r="GZ59" s="353">
        <f t="shared" si="254"/>
        <v>0</v>
      </c>
      <c r="HA59" s="353">
        <f t="shared" si="255"/>
        <v>0</v>
      </c>
      <c r="HB59" s="353">
        <f t="shared" si="256"/>
        <v>32</v>
      </c>
      <c r="HC59" s="353">
        <f t="shared" si="257"/>
        <v>0</v>
      </c>
      <c r="HD59" s="426" t="str">
        <f t="shared" si="137"/>
        <v/>
      </c>
      <c r="HE59" s="362" t="str">
        <f t="shared" si="258"/>
        <v/>
      </c>
      <c r="HF59" s="362" t="str">
        <f t="shared" si="259"/>
        <v/>
      </c>
      <c r="HG59" s="363" t="str">
        <f t="shared" si="260"/>
        <v/>
      </c>
      <c r="HH59" s="399" t="str">
        <f t="shared" si="261"/>
        <v/>
      </c>
      <c r="HI59" s="400" t="str">
        <f t="shared" si="142"/>
        <v/>
      </c>
      <c r="HJ59" s="136" t="str">
        <f t="shared" si="143"/>
        <v/>
      </c>
      <c r="HK59" s="358" t="str">
        <f>details!EP59</f>
        <v/>
      </c>
      <c r="HL59" s="227" t="str">
        <f>details!EQ59</f>
        <v/>
      </c>
      <c r="HM59" s="406" t="str">
        <f t="shared" si="262"/>
        <v/>
      </c>
      <c r="HN59" s="233" t="str">
        <f>IF(details!CP59="","",details!CP59)</f>
        <v/>
      </c>
    </row>
    <row r="60" spans="1:222" s="20" customFormat="1" ht="14" customHeight="1">
      <c r="A60" s="231">
        <f>IF(details!A60="","",details!A60)</f>
        <v>54</v>
      </c>
      <c r="B60" s="425" t="str">
        <f>IF(details!B60="","",details!B60)</f>
        <v/>
      </c>
      <c r="C60" s="425" t="str">
        <f>IF(details!C60="","",details!C60)</f>
        <v/>
      </c>
      <c r="D60" s="136" t="str">
        <f>IF(details!D60="","",details!D60)</f>
        <v/>
      </c>
      <c r="E60" s="136" t="str">
        <f>IF(details!E60="","",details!E60)</f>
        <v/>
      </c>
      <c r="F60" s="425" t="str">
        <f>IF(details!F60="","",details!F60)</f>
        <v/>
      </c>
      <c r="G60" s="698" t="str">
        <f>IF(details!G60="","",details!G60)</f>
        <v/>
      </c>
      <c r="H60" s="698" t="str">
        <f>IF(details!H60="","",details!H60)</f>
        <v/>
      </c>
      <c r="I60" s="220" t="str">
        <f>IF(details!CQ60="","",details!CQ60)</f>
        <v/>
      </c>
      <c r="J60" s="137" t="str">
        <f>IF(details!J60="","",details!J60)</f>
        <v/>
      </c>
      <c r="K60" s="137" t="str">
        <f>IF(details!K60="","",details!K60)</f>
        <v/>
      </c>
      <c r="L60" s="137" t="str">
        <f>IF(details!L60="","",details!L60)</f>
        <v/>
      </c>
      <c r="M60" s="425" t="str">
        <f>IF(details!R60="","",details!R60)</f>
        <v/>
      </c>
      <c r="N60" s="425" t="str">
        <f>IF(details!S60="","",details!S60)</f>
        <v/>
      </c>
      <c r="O60" s="425" t="str">
        <f t="shared" si="151"/>
        <v/>
      </c>
      <c r="P60" s="425" t="str">
        <f>IF(details!T60="","",details!T60)</f>
        <v/>
      </c>
      <c r="Q60" s="425" t="str">
        <f>IF(details!U60="","",details!U60)</f>
        <v/>
      </c>
      <c r="R60" s="425" t="str">
        <f t="shared" si="152"/>
        <v/>
      </c>
      <c r="S60" s="425" t="str">
        <f>IF(details!V60="","",details!V60)</f>
        <v/>
      </c>
      <c r="T60" s="425" t="str">
        <f>IF(details!W60="","",details!W60)</f>
        <v/>
      </c>
      <c r="U60" s="425" t="str">
        <f t="shared" si="153"/>
        <v/>
      </c>
      <c r="V60" s="138" t="str">
        <f t="shared" si="154"/>
        <v/>
      </c>
      <c r="W60" s="425" t="str">
        <f>IF(details!X60="","",details!X60)</f>
        <v/>
      </c>
      <c r="X60" s="425" t="str">
        <f>IF(details!Y60="","",details!Y60)</f>
        <v/>
      </c>
      <c r="Y60" s="138" t="str">
        <f t="shared" si="155"/>
        <v/>
      </c>
      <c r="Z60" s="139" t="str">
        <f t="shared" si="28"/>
        <v/>
      </c>
      <c r="AA60" s="425" t="str">
        <f>IF(details!Z60="","",details!Z60)</f>
        <v/>
      </c>
      <c r="AB60" s="425" t="str">
        <f>IF(details!AA60="","",details!AA60)</f>
        <v/>
      </c>
      <c r="AC60" s="428" t="str">
        <f t="shared" si="156"/>
        <v/>
      </c>
      <c r="AD60" s="136" t="str">
        <f t="shared" si="157"/>
        <v/>
      </c>
      <c r="AE60" s="140" t="str">
        <f t="shared" si="158"/>
        <v/>
      </c>
      <c r="AF60" s="429" t="str">
        <f t="shared" si="159"/>
        <v/>
      </c>
      <c r="AG60" s="141" t="str">
        <f t="shared" si="0"/>
        <v/>
      </c>
      <c r="AH60" s="141">
        <f t="shared" si="160"/>
        <v>0</v>
      </c>
      <c r="AI60" s="425" t="str">
        <f>IF(details!AB60="","",details!AB60)</f>
        <v/>
      </c>
      <c r="AJ60" s="425" t="str">
        <f>IF(details!AC60="","",details!AC60)</f>
        <v/>
      </c>
      <c r="AK60" s="425" t="str">
        <f t="shared" si="161"/>
        <v/>
      </c>
      <c r="AL60" s="425" t="str">
        <f>IF(details!AD60="","",details!AD60)</f>
        <v/>
      </c>
      <c r="AM60" s="425" t="str">
        <f>IF(details!AE60="","",details!AE60)</f>
        <v/>
      </c>
      <c r="AN60" s="425" t="str">
        <f t="shared" si="162"/>
        <v/>
      </c>
      <c r="AO60" s="425" t="str">
        <f>IF(details!AF60="","",details!AF60)</f>
        <v/>
      </c>
      <c r="AP60" s="425" t="str">
        <f>IF(details!AG60="","",details!AG60)</f>
        <v/>
      </c>
      <c r="AQ60" s="425" t="str">
        <f t="shared" si="163"/>
        <v/>
      </c>
      <c r="AR60" s="138" t="str">
        <f t="shared" si="164"/>
        <v/>
      </c>
      <c r="AS60" s="425" t="str">
        <f>IF(details!AH60="","",details!AH60)</f>
        <v/>
      </c>
      <c r="AT60" s="425" t="str">
        <f>IF(details!AI60="","",details!AI60)</f>
        <v/>
      </c>
      <c r="AU60" s="138" t="str">
        <f t="shared" si="165"/>
        <v/>
      </c>
      <c r="AV60" s="139" t="str">
        <f t="shared" si="39"/>
        <v/>
      </c>
      <c r="AW60" s="425" t="str">
        <f>IF(details!AJ60="","",details!AJ60)</f>
        <v/>
      </c>
      <c r="AX60" s="425" t="str">
        <f>IF(details!AK60="","",details!AK60)</f>
        <v/>
      </c>
      <c r="AY60" s="428" t="str">
        <f t="shared" si="166"/>
        <v/>
      </c>
      <c r="AZ60" s="136" t="str">
        <f t="shared" si="167"/>
        <v/>
      </c>
      <c r="BA60" s="140" t="str">
        <f t="shared" si="168"/>
        <v/>
      </c>
      <c r="BB60" s="429" t="str">
        <f t="shared" si="169"/>
        <v/>
      </c>
      <c r="BC60" s="141" t="str">
        <f t="shared" si="1"/>
        <v/>
      </c>
      <c r="BD60" s="141">
        <f t="shared" si="170"/>
        <v>0</v>
      </c>
      <c r="BE60" s="123" t="str">
        <f>IF(D60="","",details!AL60)</f>
        <v/>
      </c>
      <c r="BF60" s="425" t="str">
        <f>IF(details!AM60="","",details!AM60)</f>
        <v/>
      </c>
      <c r="BG60" s="425" t="str">
        <f>IF(details!AN60="","",details!AN60)</f>
        <v/>
      </c>
      <c r="BH60" s="425" t="str">
        <f t="shared" si="171"/>
        <v/>
      </c>
      <c r="BI60" s="425" t="str">
        <f>IF(details!AO60="","",details!AO60)</f>
        <v/>
      </c>
      <c r="BJ60" s="425" t="str">
        <f>IF(details!AP60="","",details!AP60)</f>
        <v/>
      </c>
      <c r="BK60" s="425" t="str">
        <f t="shared" si="172"/>
        <v/>
      </c>
      <c r="BL60" s="425" t="str">
        <f>IF(details!AQ60="","",details!AQ60)</f>
        <v/>
      </c>
      <c r="BM60" s="425" t="str">
        <f>IF(details!AR60="","",details!AR60)</f>
        <v/>
      </c>
      <c r="BN60" s="425" t="str">
        <f t="shared" si="173"/>
        <v/>
      </c>
      <c r="BO60" s="138" t="str">
        <f t="shared" si="174"/>
        <v/>
      </c>
      <c r="BP60" s="425" t="str">
        <f>IF(details!AS60="","",details!AS60)</f>
        <v/>
      </c>
      <c r="BQ60" s="425" t="str">
        <f>IF(details!AT60="","",details!AT60)</f>
        <v/>
      </c>
      <c r="BR60" s="138" t="str">
        <f t="shared" si="175"/>
        <v/>
      </c>
      <c r="BS60" s="139" t="str">
        <f t="shared" si="50"/>
        <v/>
      </c>
      <c r="BT60" s="425" t="str">
        <f>IF(details!AU60="","",details!AU60)</f>
        <v/>
      </c>
      <c r="BU60" s="425" t="str">
        <f>IF(details!AV60="","",details!AV60)</f>
        <v/>
      </c>
      <c r="BV60" s="428" t="str">
        <f t="shared" si="176"/>
        <v/>
      </c>
      <c r="BW60" s="136" t="str">
        <f t="shared" si="177"/>
        <v/>
      </c>
      <c r="BX60" s="140" t="str">
        <f t="shared" si="178"/>
        <v/>
      </c>
      <c r="BY60" s="429" t="str">
        <f t="shared" si="179"/>
        <v/>
      </c>
      <c r="BZ60" s="141" t="str">
        <f t="shared" si="2"/>
        <v/>
      </c>
      <c r="CA60" s="141">
        <f t="shared" si="180"/>
        <v>0</v>
      </c>
      <c r="CB60" s="425" t="str">
        <f>IF(details!AW60="","",details!AW60)</f>
        <v/>
      </c>
      <c r="CC60" s="425" t="str">
        <f>IF(details!AX60="","",details!AX60)</f>
        <v/>
      </c>
      <c r="CD60" s="425" t="str">
        <f t="shared" si="181"/>
        <v/>
      </c>
      <c r="CE60" s="425" t="str">
        <f>IF(details!AY60="","",details!AY60)</f>
        <v/>
      </c>
      <c r="CF60" s="425" t="str">
        <f>IF(details!AZ60="","",details!AZ60)</f>
        <v/>
      </c>
      <c r="CG60" s="425" t="str">
        <f t="shared" si="182"/>
        <v/>
      </c>
      <c r="CH60" s="425" t="str">
        <f>IF(details!BA60="","",details!BA60)</f>
        <v/>
      </c>
      <c r="CI60" s="425" t="str">
        <f>IF(details!BB60="","",details!BB60)</f>
        <v/>
      </c>
      <c r="CJ60" s="425" t="str">
        <f t="shared" si="183"/>
        <v/>
      </c>
      <c r="CK60" s="138" t="str">
        <f t="shared" si="184"/>
        <v/>
      </c>
      <c r="CL60" s="425" t="str">
        <f>IF(details!BC60="","",details!BC60)</f>
        <v/>
      </c>
      <c r="CM60" s="425" t="str">
        <f>IF(details!BD60="","",details!BD60)</f>
        <v/>
      </c>
      <c r="CN60" s="138" t="str">
        <f t="shared" si="185"/>
        <v/>
      </c>
      <c r="CO60" s="139" t="str">
        <f t="shared" si="61"/>
        <v/>
      </c>
      <c r="CP60" s="425" t="str">
        <f>IF(details!BE60="","",details!BE60)</f>
        <v/>
      </c>
      <c r="CQ60" s="425" t="str">
        <f>IF(details!BF60="","",details!BF60)</f>
        <v/>
      </c>
      <c r="CR60" s="428" t="str">
        <f t="shared" si="186"/>
        <v/>
      </c>
      <c r="CS60" s="136" t="str">
        <f t="shared" si="187"/>
        <v/>
      </c>
      <c r="CT60" s="140" t="str">
        <f t="shared" si="188"/>
        <v/>
      </c>
      <c r="CU60" s="429" t="str">
        <f t="shared" si="189"/>
        <v/>
      </c>
      <c r="CV60" s="141" t="str">
        <f t="shared" si="3"/>
        <v/>
      </c>
      <c r="CW60" s="141">
        <f t="shared" si="190"/>
        <v>0</v>
      </c>
      <c r="CX60" s="425" t="str">
        <f>IF(details!BG60="","",details!BG60)</f>
        <v/>
      </c>
      <c r="CY60" s="425" t="str">
        <f>IF(details!BH60="","",details!BH60)</f>
        <v/>
      </c>
      <c r="CZ60" s="425" t="str">
        <f t="shared" si="191"/>
        <v/>
      </c>
      <c r="DA60" s="425" t="str">
        <f>IF(details!BI60="","",details!BI60)</f>
        <v/>
      </c>
      <c r="DB60" s="425" t="str">
        <f>IF(details!BJ60="","",details!BJ60)</f>
        <v/>
      </c>
      <c r="DC60" s="425" t="str">
        <f t="shared" si="192"/>
        <v/>
      </c>
      <c r="DD60" s="425" t="str">
        <f>IF(details!BK60="","",details!BK60)</f>
        <v/>
      </c>
      <c r="DE60" s="425" t="str">
        <f>IF(details!BL60="","",details!BL60)</f>
        <v/>
      </c>
      <c r="DF60" s="425" t="str">
        <f t="shared" si="193"/>
        <v/>
      </c>
      <c r="DG60" s="138" t="str">
        <f t="shared" si="194"/>
        <v/>
      </c>
      <c r="DH60" s="425" t="str">
        <f>IF(details!BM60="","",details!BM60)</f>
        <v/>
      </c>
      <c r="DI60" s="425" t="str">
        <f>IF(details!BN60="","",details!BN60)</f>
        <v/>
      </c>
      <c r="DJ60" s="138" t="str">
        <f t="shared" si="195"/>
        <v/>
      </c>
      <c r="DK60" s="139" t="str">
        <f t="shared" si="72"/>
        <v/>
      </c>
      <c r="DL60" s="425" t="str">
        <f>IF(details!BO60="","",details!BO60)</f>
        <v/>
      </c>
      <c r="DM60" s="425" t="str">
        <f>IF(details!BP60="","",details!BP60)</f>
        <v/>
      </c>
      <c r="DN60" s="428" t="str">
        <f t="shared" si="196"/>
        <v/>
      </c>
      <c r="DO60" s="136" t="str">
        <f t="shared" si="197"/>
        <v/>
      </c>
      <c r="DP60" s="140" t="str">
        <f t="shared" si="198"/>
        <v/>
      </c>
      <c r="DQ60" s="429" t="str">
        <f t="shared" si="199"/>
        <v/>
      </c>
      <c r="DR60" s="141" t="str">
        <f t="shared" si="4"/>
        <v/>
      </c>
      <c r="DS60" s="141">
        <f t="shared" si="200"/>
        <v>0</v>
      </c>
      <c r="DT60" s="425" t="str">
        <f>IF(details!BQ60="","",details!BQ60)</f>
        <v/>
      </c>
      <c r="DU60" s="425" t="str">
        <f>IF(details!BR60="","",details!BR60)</f>
        <v/>
      </c>
      <c r="DV60" s="425" t="str">
        <f t="shared" si="201"/>
        <v/>
      </c>
      <c r="DW60" s="425" t="str">
        <f>IF(details!BS60="","",details!BS60)</f>
        <v/>
      </c>
      <c r="DX60" s="425" t="str">
        <f>IF(details!BT60="","",details!BT60)</f>
        <v/>
      </c>
      <c r="DY60" s="425" t="str">
        <f t="shared" si="202"/>
        <v/>
      </c>
      <c r="DZ60" s="425" t="str">
        <f>IF(details!BU60="","",details!BU60)</f>
        <v/>
      </c>
      <c r="EA60" s="425" t="str">
        <f>IF(details!BV60="","",details!BV60)</f>
        <v/>
      </c>
      <c r="EB60" s="425" t="str">
        <f t="shared" si="203"/>
        <v/>
      </c>
      <c r="EC60" s="138" t="str">
        <f t="shared" si="204"/>
        <v/>
      </c>
      <c r="ED60" s="425" t="str">
        <f>IF(details!BW60="","",details!BW60)</f>
        <v/>
      </c>
      <c r="EE60" s="425" t="str">
        <f>IF(details!BX60="","",details!BX60)</f>
        <v/>
      </c>
      <c r="EF60" s="138" t="str">
        <f t="shared" si="205"/>
        <v/>
      </c>
      <c r="EG60" s="139" t="str">
        <f t="shared" si="83"/>
        <v/>
      </c>
      <c r="EH60" s="425" t="str">
        <f>IF(details!BY60="","",details!BY60)</f>
        <v/>
      </c>
      <c r="EI60" s="425" t="str">
        <f>IF(details!BZ60="","",details!BZ60)</f>
        <v/>
      </c>
      <c r="EJ60" s="428" t="str">
        <f t="shared" si="206"/>
        <v/>
      </c>
      <c r="EK60" s="136" t="str">
        <f t="shared" si="207"/>
        <v/>
      </c>
      <c r="EL60" s="140" t="str">
        <f t="shared" si="208"/>
        <v/>
      </c>
      <c r="EM60" s="429" t="str">
        <f t="shared" si="209"/>
        <v/>
      </c>
      <c r="EN60" s="141" t="str">
        <f t="shared" si="5"/>
        <v/>
      </c>
      <c r="EO60" s="141">
        <f t="shared" si="210"/>
        <v>0</v>
      </c>
      <c r="EP60" s="425" t="str">
        <f>IF(details!CA60="","",details!CA60)</f>
        <v/>
      </c>
      <c r="EQ60" s="425" t="str">
        <f>IF(details!CB60="","",details!CB60)</f>
        <v/>
      </c>
      <c r="ER60" s="425" t="str">
        <f>IF(details!CC60="","",details!CC60)</f>
        <v/>
      </c>
      <c r="ES60" s="425" t="str">
        <f>IF(details!CD60="","",details!CD60)</f>
        <v/>
      </c>
      <c r="ET60" s="425" t="str">
        <f>IF(details!CE60="","",details!CE60)</f>
        <v/>
      </c>
      <c r="EU60" s="429" t="str">
        <f t="shared" si="211"/>
        <v/>
      </c>
      <c r="EV60" s="429" t="str">
        <f t="shared" si="212"/>
        <v/>
      </c>
      <c r="EW60" s="429" t="str">
        <f t="shared" si="213"/>
        <v/>
      </c>
      <c r="EX60" s="141" t="str">
        <f t="shared" si="7"/>
        <v/>
      </c>
      <c r="EY60" s="141">
        <f t="shared" si="214"/>
        <v>0</v>
      </c>
      <c r="EZ60" s="425" t="str">
        <f>IF(details!CF60="","",details!CF60)</f>
        <v/>
      </c>
      <c r="FA60" s="425" t="str">
        <f>IF(details!CG60="","",details!CG60)</f>
        <v/>
      </c>
      <c r="FB60" s="425" t="str">
        <f>IF(details!CH60="","",details!CH60)</f>
        <v/>
      </c>
      <c r="FC60" s="425" t="str">
        <f>IF(details!CI60="","",details!CI60)</f>
        <v/>
      </c>
      <c r="FD60" s="425" t="str">
        <f>IF(details!CJ60="","",details!CJ60)</f>
        <v/>
      </c>
      <c r="FE60" s="429" t="str">
        <f t="shared" si="215"/>
        <v/>
      </c>
      <c r="FF60" s="429" t="str">
        <f t="shared" si="216"/>
        <v/>
      </c>
      <c r="FG60" s="429" t="str">
        <f t="shared" si="217"/>
        <v/>
      </c>
      <c r="FH60" s="141" t="str">
        <f t="shared" si="10"/>
        <v/>
      </c>
      <c r="FI60" s="141">
        <f t="shared" si="218"/>
        <v>0</v>
      </c>
      <c r="FJ60" s="425" t="str">
        <f>IF(details!CK60="","",details!CK60)</f>
        <v/>
      </c>
      <c r="FK60" s="425" t="str">
        <f>IF(details!CL60="","",details!CL60)</f>
        <v/>
      </c>
      <c r="FL60" s="425" t="str">
        <f>IF(details!CM60="","",details!CM60)</f>
        <v/>
      </c>
      <c r="FM60" s="425" t="str">
        <f>IF(details!CN60="","",details!CN60)</f>
        <v/>
      </c>
      <c r="FN60" s="425" t="str">
        <f>IF(details!CO60="","",details!CO60)</f>
        <v/>
      </c>
      <c r="FO60" s="429" t="str">
        <f t="shared" si="219"/>
        <v/>
      </c>
      <c r="FP60" s="429" t="str">
        <f t="shared" si="220"/>
        <v/>
      </c>
      <c r="FQ60" s="429" t="str">
        <f t="shared" si="221"/>
        <v/>
      </c>
      <c r="FR60" s="141" t="str">
        <f t="shared" si="13"/>
        <v/>
      </c>
      <c r="FS60" s="354">
        <f t="shared" si="222"/>
        <v>0</v>
      </c>
      <c r="FT60" s="361" t="str">
        <f t="shared" si="223"/>
        <v/>
      </c>
      <c r="FU60" s="422" t="str">
        <f t="shared" si="224"/>
        <v/>
      </c>
      <c r="FV60" s="422" t="str">
        <f t="shared" si="225"/>
        <v/>
      </c>
      <c r="FW60" s="422" t="str">
        <f t="shared" si="226"/>
        <v/>
      </c>
      <c r="FX60" s="422" t="str">
        <f t="shared" si="227"/>
        <v/>
      </c>
      <c r="FY60" s="422" t="str">
        <f t="shared" si="228"/>
        <v/>
      </c>
      <c r="FZ60" s="422" t="str">
        <f t="shared" si="229"/>
        <v/>
      </c>
      <c r="GA60" s="142" t="str">
        <f t="shared" si="230"/>
        <v/>
      </c>
      <c r="GB60" s="142" t="str">
        <f t="shared" si="231"/>
        <v/>
      </c>
      <c r="GC60" s="422" t="str">
        <f t="shared" si="110"/>
        <v/>
      </c>
      <c r="GD60" s="422" t="str">
        <f t="shared" si="232"/>
        <v/>
      </c>
      <c r="GE60" s="422" t="str">
        <f t="shared" si="233"/>
        <v/>
      </c>
      <c r="GF60" s="422" t="str">
        <f t="shared" si="234"/>
        <v/>
      </c>
      <c r="GG60" s="422" t="str">
        <f t="shared" si="235"/>
        <v/>
      </c>
      <c r="GH60" s="422" t="str">
        <f t="shared" si="236"/>
        <v/>
      </c>
      <c r="GI60" s="422" t="str">
        <f t="shared" si="237"/>
        <v/>
      </c>
      <c r="GJ60" s="422" t="str">
        <f t="shared" si="238"/>
        <v/>
      </c>
      <c r="GK60" s="422" t="str">
        <f t="shared" si="239"/>
        <v/>
      </c>
      <c r="GL60" s="422" t="str">
        <f t="shared" si="240"/>
        <v/>
      </c>
      <c r="GM60" s="422" t="str">
        <f t="shared" si="241"/>
        <v/>
      </c>
      <c r="GN60" s="422" t="str">
        <f t="shared" si="242"/>
        <v/>
      </c>
      <c r="GO60" s="422" t="str">
        <f t="shared" si="243"/>
        <v/>
      </c>
      <c r="GP60" s="422" t="str">
        <f t="shared" si="244"/>
        <v/>
      </c>
      <c r="GQ60" s="422" t="str">
        <f t="shared" si="245"/>
        <v/>
      </c>
      <c r="GR60" s="422" t="str">
        <f t="shared" si="246"/>
        <v/>
      </c>
      <c r="GS60" s="422" t="str">
        <f t="shared" si="247"/>
        <v/>
      </c>
      <c r="GT60" s="143" t="str">
        <f t="shared" si="248"/>
        <v/>
      </c>
      <c r="GU60" s="143" t="str">
        <f t="shared" si="249"/>
        <v/>
      </c>
      <c r="GV60" s="143" t="str">
        <f t="shared" si="250"/>
        <v/>
      </c>
      <c r="GW60" s="143" t="str">
        <f t="shared" si="251"/>
        <v/>
      </c>
      <c r="GX60" s="143" t="str">
        <f t="shared" si="252"/>
        <v/>
      </c>
      <c r="GY60" s="143" t="str">
        <f t="shared" si="253"/>
        <v/>
      </c>
      <c r="GZ60" s="353">
        <f t="shared" si="254"/>
        <v>0</v>
      </c>
      <c r="HA60" s="353">
        <f t="shared" si="255"/>
        <v>0</v>
      </c>
      <c r="HB60" s="353">
        <f t="shared" si="256"/>
        <v>32</v>
      </c>
      <c r="HC60" s="353">
        <f t="shared" si="257"/>
        <v>0</v>
      </c>
      <c r="HD60" s="426" t="str">
        <f t="shared" si="137"/>
        <v/>
      </c>
      <c r="HE60" s="362" t="str">
        <f t="shared" si="258"/>
        <v/>
      </c>
      <c r="HF60" s="362" t="str">
        <f t="shared" si="259"/>
        <v/>
      </c>
      <c r="HG60" s="363" t="str">
        <f t="shared" si="260"/>
        <v/>
      </c>
      <c r="HH60" s="399" t="str">
        <f t="shared" si="261"/>
        <v/>
      </c>
      <c r="HI60" s="400" t="str">
        <f t="shared" si="142"/>
        <v/>
      </c>
      <c r="HJ60" s="136" t="str">
        <f t="shared" si="143"/>
        <v/>
      </c>
      <c r="HK60" s="358" t="str">
        <f>details!EP60</f>
        <v/>
      </c>
      <c r="HL60" s="227" t="str">
        <f>details!EQ60</f>
        <v/>
      </c>
      <c r="HM60" s="406" t="str">
        <f t="shared" si="262"/>
        <v/>
      </c>
      <c r="HN60" s="233" t="str">
        <f>IF(details!CP60="","",details!CP60)</f>
        <v/>
      </c>
    </row>
    <row r="61" spans="1:222" s="20" customFormat="1" ht="14" customHeight="1">
      <c r="A61" s="231">
        <f>IF(details!A61="","",details!A61)</f>
        <v>55</v>
      </c>
      <c r="B61" s="425" t="str">
        <f>IF(details!B61="","",details!B61)</f>
        <v/>
      </c>
      <c r="C61" s="425" t="str">
        <f>IF(details!C61="","",details!C61)</f>
        <v/>
      </c>
      <c r="D61" s="136" t="str">
        <f>IF(details!D61="","",details!D61)</f>
        <v/>
      </c>
      <c r="E61" s="136" t="str">
        <f>IF(details!E61="","",details!E61)</f>
        <v/>
      </c>
      <c r="F61" s="425" t="str">
        <f>IF(details!F61="","",details!F61)</f>
        <v/>
      </c>
      <c r="G61" s="698" t="str">
        <f>IF(details!G61="","",details!G61)</f>
        <v/>
      </c>
      <c r="H61" s="698" t="str">
        <f>IF(details!H61="","",details!H61)</f>
        <v/>
      </c>
      <c r="I61" s="220" t="str">
        <f>IF(details!CQ61="","",details!CQ61)</f>
        <v/>
      </c>
      <c r="J61" s="137" t="str">
        <f>IF(details!J61="","",details!J61)</f>
        <v/>
      </c>
      <c r="K61" s="137" t="str">
        <f>IF(details!K61="","",details!K61)</f>
        <v/>
      </c>
      <c r="L61" s="137" t="str">
        <f>IF(details!L61="","",details!L61)</f>
        <v/>
      </c>
      <c r="M61" s="425" t="str">
        <f>IF(details!R61="","",details!R61)</f>
        <v/>
      </c>
      <c r="N61" s="425" t="str">
        <f>IF(details!S61="","",details!S61)</f>
        <v/>
      </c>
      <c r="O61" s="425" t="str">
        <f t="shared" si="151"/>
        <v/>
      </c>
      <c r="P61" s="425" t="str">
        <f>IF(details!T61="","",details!T61)</f>
        <v/>
      </c>
      <c r="Q61" s="425" t="str">
        <f>IF(details!U61="","",details!U61)</f>
        <v/>
      </c>
      <c r="R61" s="425" t="str">
        <f t="shared" si="152"/>
        <v/>
      </c>
      <c r="S61" s="425" t="str">
        <f>IF(details!V61="","",details!V61)</f>
        <v/>
      </c>
      <c r="T61" s="425" t="str">
        <f>IF(details!W61="","",details!W61)</f>
        <v/>
      </c>
      <c r="U61" s="425" t="str">
        <f t="shared" si="153"/>
        <v/>
      </c>
      <c r="V61" s="138" t="str">
        <f t="shared" si="154"/>
        <v/>
      </c>
      <c r="W61" s="425" t="str">
        <f>IF(details!X61="","",details!X61)</f>
        <v/>
      </c>
      <c r="X61" s="425" t="str">
        <f>IF(details!Y61="","",details!Y61)</f>
        <v/>
      </c>
      <c r="Y61" s="138" t="str">
        <f t="shared" si="155"/>
        <v/>
      </c>
      <c r="Z61" s="139" t="str">
        <f t="shared" si="28"/>
        <v/>
      </c>
      <c r="AA61" s="425" t="str">
        <f>IF(details!Z61="","",details!Z61)</f>
        <v/>
      </c>
      <c r="AB61" s="425" t="str">
        <f>IF(details!AA61="","",details!AA61)</f>
        <v/>
      </c>
      <c r="AC61" s="428" t="str">
        <f t="shared" si="156"/>
        <v/>
      </c>
      <c r="AD61" s="136" t="str">
        <f t="shared" si="157"/>
        <v/>
      </c>
      <c r="AE61" s="140" t="str">
        <f t="shared" si="158"/>
        <v/>
      </c>
      <c r="AF61" s="429" t="str">
        <f t="shared" si="159"/>
        <v/>
      </c>
      <c r="AG61" s="141" t="str">
        <f t="shared" si="0"/>
        <v/>
      </c>
      <c r="AH61" s="141">
        <f t="shared" si="160"/>
        <v>0</v>
      </c>
      <c r="AI61" s="425" t="str">
        <f>IF(details!AB61="","",details!AB61)</f>
        <v/>
      </c>
      <c r="AJ61" s="425" t="str">
        <f>IF(details!AC61="","",details!AC61)</f>
        <v/>
      </c>
      <c r="AK61" s="425" t="str">
        <f t="shared" si="161"/>
        <v/>
      </c>
      <c r="AL61" s="425" t="str">
        <f>IF(details!AD61="","",details!AD61)</f>
        <v/>
      </c>
      <c r="AM61" s="425" t="str">
        <f>IF(details!AE61="","",details!AE61)</f>
        <v/>
      </c>
      <c r="AN61" s="425" t="str">
        <f t="shared" si="162"/>
        <v/>
      </c>
      <c r="AO61" s="425" t="str">
        <f>IF(details!AF61="","",details!AF61)</f>
        <v/>
      </c>
      <c r="AP61" s="425" t="str">
        <f>IF(details!AG61="","",details!AG61)</f>
        <v/>
      </c>
      <c r="AQ61" s="425" t="str">
        <f t="shared" si="163"/>
        <v/>
      </c>
      <c r="AR61" s="138" t="str">
        <f t="shared" si="164"/>
        <v/>
      </c>
      <c r="AS61" s="425" t="str">
        <f>IF(details!AH61="","",details!AH61)</f>
        <v/>
      </c>
      <c r="AT61" s="425" t="str">
        <f>IF(details!AI61="","",details!AI61)</f>
        <v/>
      </c>
      <c r="AU61" s="138" t="str">
        <f t="shared" si="165"/>
        <v/>
      </c>
      <c r="AV61" s="139" t="str">
        <f t="shared" si="39"/>
        <v/>
      </c>
      <c r="AW61" s="425" t="str">
        <f>IF(details!AJ61="","",details!AJ61)</f>
        <v/>
      </c>
      <c r="AX61" s="425" t="str">
        <f>IF(details!AK61="","",details!AK61)</f>
        <v/>
      </c>
      <c r="AY61" s="428" t="str">
        <f t="shared" si="166"/>
        <v/>
      </c>
      <c r="AZ61" s="136" t="str">
        <f t="shared" si="167"/>
        <v/>
      </c>
      <c r="BA61" s="140" t="str">
        <f t="shared" si="168"/>
        <v/>
      </c>
      <c r="BB61" s="429" t="str">
        <f t="shared" si="169"/>
        <v/>
      </c>
      <c r="BC61" s="141" t="str">
        <f t="shared" si="1"/>
        <v/>
      </c>
      <c r="BD61" s="141">
        <f t="shared" si="170"/>
        <v>0</v>
      </c>
      <c r="BE61" s="123" t="str">
        <f>IF(D61="","",details!AL61)</f>
        <v/>
      </c>
      <c r="BF61" s="425" t="str">
        <f>IF(details!AM61="","",details!AM61)</f>
        <v/>
      </c>
      <c r="BG61" s="425" t="str">
        <f>IF(details!AN61="","",details!AN61)</f>
        <v/>
      </c>
      <c r="BH61" s="425" t="str">
        <f t="shared" si="171"/>
        <v/>
      </c>
      <c r="BI61" s="425" t="str">
        <f>IF(details!AO61="","",details!AO61)</f>
        <v/>
      </c>
      <c r="BJ61" s="425" t="str">
        <f>IF(details!AP61="","",details!AP61)</f>
        <v/>
      </c>
      <c r="BK61" s="425" t="str">
        <f t="shared" si="172"/>
        <v/>
      </c>
      <c r="BL61" s="425" t="str">
        <f>IF(details!AQ61="","",details!AQ61)</f>
        <v/>
      </c>
      <c r="BM61" s="425" t="str">
        <f>IF(details!AR61="","",details!AR61)</f>
        <v/>
      </c>
      <c r="BN61" s="425" t="str">
        <f t="shared" si="173"/>
        <v/>
      </c>
      <c r="BO61" s="138" t="str">
        <f t="shared" si="174"/>
        <v/>
      </c>
      <c r="BP61" s="425" t="str">
        <f>IF(details!AS61="","",details!AS61)</f>
        <v/>
      </c>
      <c r="BQ61" s="425" t="str">
        <f>IF(details!AT61="","",details!AT61)</f>
        <v/>
      </c>
      <c r="BR61" s="138" t="str">
        <f t="shared" si="175"/>
        <v/>
      </c>
      <c r="BS61" s="139" t="str">
        <f t="shared" si="50"/>
        <v/>
      </c>
      <c r="BT61" s="425" t="str">
        <f>IF(details!AU61="","",details!AU61)</f>
        <v/>
      </c>
      <c r="BU61" s="425" t="str">
        <f>IF(details!AV61="","",details!AV61)</f>
        <v/>
      </c>
      <c r="BV61" s="428" t="str">
        <f t="shared" si="176"/>
        <v/>
      </c>
      <c r="BW61" s="136" t="str">
        <f t="shared" si="177"/>
        <v/>
      </c>
      <c r="BX61" s="140" t="str">
        <f t="shared" si="178"/>
        <v/>
      </c>
      <c r="BY61" s="429" t="str">
        <f t="shared" si="179"/>
        <v/>
      </c>
      <c r="BZ61" s="141" t="str">
        <f t="shared" si="2"/>
        <v/>
      </c>
      <c r="CA61" s="141">
        <f t="shared" si="180"/>
        <v>0</v>
      </c>
      <c r="CB61" s="425" t="str">
        <f>IF(details!AW61="","",details!AW61)</f>
        <v/>
      </c>
      <c r="CC61" s="425" t="str">
        <f>IF(details!AX61="","",details!AX61)</f>
        <v/>
      </c>
      <c r="CD61" s="425" t="str">
        <f t="shared" si="181"/>
        <v/>
      </c>
      <c r="CE61" s="425" t="str">
        <f>IF(details!AY61="","",details!AY61)</f>
        <v/>
      </c>
      <c r="CF61" s="425" t="str">
        <f>IF(details!AZ61="","",details!AZ61)</f>
        <v/>
      </c>
      <c r="CG61" s="425" t="str">
        <f t="shared" si="182"/>
        <v/>
      </c>
      <c r="CH61" s="425" t="str">
        <f>IF(details!BA61="","",details!BA61)</f>
        <v/>
      </c>
      <c r="CI61" s="425" t="str">
        <f>IF(details!BB61="","",details!BB61)</f>
        <v/>
      </c>
      <c r="CJ61" s="425" t="str">
        <f t="shared" si="183"/>
        <v/>
      </c>
      <c r="CK61" s="138" t="str">
        <f t="shared" si="184"/>
        <v/>
      </c>
      <c r="CL61" s="425" t="str">
        <f>IF(details!BC61="","",details!BC61)</f>
        <v/>
      </c>
      <c r="CM61" s="425" t="str">
        <f>IF(details!BD61="","",details!BD61)</f>
        <v/>
      </c>
      <c r="CN61" s="138" t="str">
        <f t="shared" si="185"/>
        <v/>
      </c>
      <c r="CO61" s="139" t="str">
        <f t="shared" si="61"/>
        <v/>
      </c>
      <c r="CP61" s="425" t="str">
        <f>IF(details!BE61="","",details!BE61)</f>
        <v/>
      </c>
      <c r="CQ61" s="425" t="str">
        <f>IF(details!BF61="","",details!BF61)</f>
        <v/>
      </c>
      <c r="CR61" s="428" t="str">
        <f t="shared" si="186"/>
        <v/>
      </c>
      <c r="CS61" s="136" t="str">
        <f t="shared" si="187"/>
        <v/>
      </c>
      <c r="CT61" s="140" t="str">
        <f t="shared" si="188"/>
        <v/>
      </c>
      <c r="CU61" s="429" t="str">
        <f t="shared" si="189"/>
        <v/>
      </c>
      <c r="CV61" s="141" t="str">
        <f t="shared" si="3"/>
        <v/>
      </c>
      <c r="CW61" s="141">
        <f t="shared" si="190"/>
        <v>0</v>
      </c>
      <c r="CX61" s="425" t="str">
        <f>IF(details!BG61="","",details!BG61)</f>
        <v/>
      </c>
      <c r="CY61" s="425" t="str">
        <f>IF(details!BH61="","",details!BH61)</f>
        <v/>
      </c>
      <c r="CZ61" s="425" t="str">
        <f t="shared" si="191"/>
        <v/>
      </c>
      <c r="DA61" s="425" t="str">
        <f>IF(details!BI61="","",details!BI61)</f>
        <v/>
      </c>
      <c r="DB61" s="425" t="str">
        <f>IF(details!BJ61="","",details!BJ61)</f>
        <v/>
      </c>
      <c r="DC61" s="425" t="str">
        <f t="shared" si="192"/>
        <v/>
      </c>
      <c r="DD61" s="425" t="str">
        <f>IF(details!BK61="","",details!BK61)</f>
        <v/>
      </c>
      <c r="DE61" s="425" t="str">
        <f>IF(details!BL61="","",details!BL61)</f>
        <v/>
      </c>
      <c r="DF61" s="425" t="str">
        <f t="shared" si="193"/>
        <v/>
      </c>
      <c r="DG61" s="138" t="str">
        <f t="shared" si="194"/>
        <v/>
      </c>
      <c r="DH61" s="425" t="str">
        <f>IF(details!BM61="","",details!BM61)</f>
        <v/>
      </c>
      <c r="DI61" s="425" t="str">
        <f>IF(details!BN61="","",details!BN61)</f>
        <v/>
      </c>
      <c r="DJ61" s="138" t="str">
        <f t="shared" si="195"/>
        <v/>
      </c>
      <c r="DK61" s="139" t="str">
        <f t="shared" si="72"/>
        <v/>
      </c>
      <c r="DL61" s="425" t="str">
        <f>IF(details!BO61="","",details!BO61)</f>
        <v/>
      </c>
      <c r="DM61" s="425" t="str">
        <f>IF(details!BP61="","",details!BP61)</f>
        <v/>
      </c>
      <c r="DN61" s="428" t="str">
        <f t="shared" si="196"/>
        <v/>
      </c>
      <c r="DO61" s="136" t="str">
        <f t="shared" si="197"/>
        <v/>
      </c>
      <c r="DP61" s="140" t="str">
        <f t="shared" si="198"/>
        <v/>
      </c>
      <c r="DQ61" s="429" t="str">
        <f t="shared" si="199"/>
        <v/>
      </c>
      <c r="DR61" s="141" t="str">
        <f t="shared" si="4"/>
        <v/>
      </c>
      <c r="DS61" s="141">
        <f t="shared" si="200"/>
        <v>0</v>
      </c>
      <c r="DT61" s="425" t="str">
        <f>IF(details!BQ61="","",details!BQ61)</f>
        <v/>
      </c>
      <c r="DU61" s="425" t="str">
        <f>IF(details!BR61="","",details!BR61)</f>
        <v/>
      </c>
      <c r="DV61" s="425" t="str">
        <f t="shared" si="201"/>
        <v/>
      </c>
      <c r="DW61" s="425" t="str">
        <f>IF(details!BS61="","",details!BS61)</f>
        <v/>
      </c>
      <c r="DX61" s="425" t="str">
        <f>IF(details!BT61="","",details!BT61)</f>
        <v/>
      </c>
      <c r="DY61" s="425" t="str">
        <f t="shared" si="202"/>
        <v/>
      </c>
      <c r="DZ61" s="425" t="str">
        <f>IF(details!BU61="","",details!BU61)</f>
        <v/>
      </c>
      <c r="EA61" s="425" t="str">
        <f>IF(details!BV61="","",details!BV61)</f>
        <v/>
      </c>
      <c r="EB61" s="425" t="str">
        <f t="shared" si="203"/>
        <v/>
      </c>
      <c r="EC61" s="138" t="str">
        <f t="shared" si="204"/>
        <v/>
      </c>
      <c r="ED61" s="425" t="str">
        <f>IF(details!BW61="","",details!BW61)</f>
        <v/>
      </c>
      <c r="EE61" s="425" t="str">
        <f>IF(details!BX61="","",details!BX61)</f>
        <v/>
      </c>
      <c r="EF61" s="138" t="str">
        <f t="shared" si="205"/>
        <v/>
      </c>
      <c r="EG61" s="139" t="str">
        <f t="shared" si="83"/>
        <v/>
      </c>
      <c r="EH61" s="425" t="str">
        <f>IF(details!BY61="","",details!BY61)</f>
        <v/>
      </c>
      <c r="EI61" s="425" t="str">
        <f>IF(details!BZ61="","",details!BZ61)</f>
        <v/>
      </c>
      <c r="EJ61" s="428" t="str">
        <f t="shared" si="206"/>
        <v/>
      </c>
      <c r="EK61" s="136" t="str">
        <f t="shared" si="207"/>
        <v/>
      </c>
      <c r="EL61" s="140" t="str">
        <f t="shared" si="208"/>
        <v/>
      </c>
      <c r="EM61" s="429" t="str">
        <f t="shared" si="209"/>
        <v/>
      </c>
      <c r="EN61" s="141" t="str">
        <f t="shared" si="5"/>
        <v/>
      </c>
      <c r="EO61" s="141">
        <f t="shared" si="210"/>
        <v>0</v>
      </c>
      <c r="EP61" s="425" t="str">
        <f>IF(details!CA61="","",details!CA61)</f>
        <v/>
      </c>
      <c r="EQ61" s="425" t="str">
        <f>IF(details!CB61="","",details!CB61)</f>
        <v/>
      </c>
      <c r="ER61" s="425" t="str">
        <f>IF(details!CC61="","",details!CC61)</f>
        <v/>
      </c>
      <c r="ES61" s="425" t="str">
        <f>IF(details!CD61="","",details!CD61)</f>
        <v/>
      </c>
      <c r="ET61" s="425" t="str">
        <f>IF(details!CE61="","",details!CE61)</f>
        <v/>
      </c>
      <c r="EU61" s="429" t="str">
        <f t="shared" si="211"/>
        <v/>
      </c>
      <c r="EV61" s="429" t="str">
        <f t="shared" si="212"/>
        <v/>
      </c>
      <c r="EW61" s="429" t="str">
        <f t="shared" si="213"/>
        <v/>
      </c>
      <c r="EX61" s="141" t="str">
        <f t="shared" si="7"/>
        <v/>
      </c>
      <c r="EY61" s="141">
        <f t="shared" si="214"/>
        <v>0</v>
      </c>
      <c r="EZ61" s="425" t="str">
        <f>IF(details!CF61="","",details!CF61)</f>
        <v/>
      </c>
      <c r="FA61" s="425" t="str">
        <f>IF(details!CG61="","",details!CG61)</f>
        <v/>
      </c>
      <c r="FB61" s="425" t="str">
        <f>IF(details!CH61="","",details!CH61)</f>
        <v/>
      </c>
      <c r="FC61" s="425" t="str">
        <f>IF(details!CI61="","",details!CI61)</f>
        <v/>
      </c>
      <c r="FD61" s="425" t="str">
        <f>IF(details!CJ61="","",details!CJ61)</f>
        <v/>
      </c>
      <c r="FE61" s="429" t="str">
        <f t="shared" si="215"/>
        <v/>
      </c>
      <c r="FF61" s="429" t="str">
        <f t="shared" si="216"/>
        <v/>
      </c>
      <c r="FG61" s="429" t="str">
        <f t="shared" si="217"/>
        <v/>
      </c>
      <c r="FH61" s="141" t="str">
        <f t="shared" si="10"/>
        <v/>
      </c>
      <c r="FI61" s="141">
        <f t="shared" si="218"/>
        <v>0</v>
      </c>
      <c r="FJ61" s="425" t="str">
        <f>IF(details!CK61="","",details!CK61)</f>
        <v/>
      </c>
      <c r="FK61" s="425" t="str">
        <f>IF(details!CL61="","",details!CL61)</f>
        <v/>
      </c>
      <c r="FL61" s="425" t="str">
        <f>IF(details!CM61="","",details!CM61)</f>
        <v/>
      </c>
      <c r="FM61" s="425" t="str">
        <f>IF(details!CN61="","",details!CN61)</f>
        <v/>
      </c>
      <c r="FN61" s="425" t="str">
        <f>IF(details!CO61="","",details!CO61)</f>
        <v/>
      </c>
      <c r="FO61" s="429" t="str">
        <f t="shared" si="219"/>
        <v/>
      </c>
      <c r="FP61" s="429" t="str">
        <f t="shared" si="220"/>
        <v/>
      </c>
      <c r="FQ61" s="429" t="str">
        <f t="shared" si="221"/>
        <v/>
      </c>
      <c r="FR61" s="141" t="str">
        <f t="shared" si="13"/>
        <v/>
      </c>
      <c r="FS61" s="354">
        <f t="shared" si="222"/>
        <v>0</v>
      </c>
      <c r="FT61" s="361" t="str">
        <f t="shared" si="223"/>
        <v/>
      </c>
      <c r="FU61" s="422" t="str">
        <f t="shared" si="224"/>
        <v/>
      </c>
      <c r="FV61" s="422" t="str">
        <f t="shared" si="225"/>
        <v/>
      </c>
      <c r="FW61" s="422" t="str">
        <f t="shared" si="226"/>
        <v/>
      </c>
      <c r="FX61" s="422" t="str">
        <f t="shared" si="227"/>
        <v/>
      </c>
      <c r="FY61" s="422" t="str">
        <f t="shared" si="228"/>
        <v/>
      </c>
      <c r="FZ61" s="422" t="str">
        <f t="shared" si="229"/>
        <v/>
      </c>
      <c r="GA61" s="142" t="str">
        <f t="shared" si="230"/>
        <v/>
      </c>
      <c r="GB61" s="142" t="str">
        <f t="shared" si="231"/>
        <v/>
      </c>
      <c r="GC61" s="422" t="str">
        <f t="shared" si="110"/>
        <v/>
      </c>
      <c r="GD61" s="422" t="str">
        <f t="shared" si="232"/>
        <v/>
      </c>
      <c r="GE61" s="422" t="str">
        <f t="shared" si="233"/>
        <v/>
      </c>
      <c r="GF61" s="422" t="str">
        <f t="shared" si="234"/>
        <v/>
      </c>
      <c r="GG61" s="422" t="str">
        <f t="shared" si="235"/>
        <v/>
      </c>
      <c r="GH61" s="422" t="str">
        <f t="shared" si="236"/>
        <v/>
      </c>
      <c r="GI61" s="422" t="str">
        <f t="shared" si="237"/>
        <v/>
      </c>
      <c r="GJ61" s="422" t="str">
        <f t="shared" si="238"/>
        <v/>
      </c>
      <c r="GK61" s="422" t="str">
        <f t="shared" si="239"/>
        <v/>
      </c>
      <c r="GL61" s="422" t="str">
        <f t="shared" si="240"/>
        <v/>
      </c>
      <c r="GM61" s="422" t="str">
        <f t="shared" si="241"/>
        <v/>
      </c>
      <c r="GN61" s="422" t="str">
        <f t="shared" si="242"/>
        <v/>
      </c>
      <c r="GO61" s="422" t="str">
        <f t="shared" si="243"/>
        <v/>
      </c>
      <c r="GP61" s="422" t="str">
        <f t="shared" si="244"/>
        <v/>
      </c>
      <c r="GQ61" s="422" t="str">
        <f t="shared" si="245"/>
        <v/>
      </c>
      <c r="GR61" s="422" t="str">
        <f t="shared" si="246"/>
        <v/>
      </c>
      <c r="GS61" s="422" t="str">
        <f t="shared" si="247"/>
        <v/>
      </c>
      <c r="GT61" s="143" t="str">
        <f t="shared" si="248"/>
        <v/>
      </c>
      <c r="GU61" s="143" t="str">
        <f t="shared" si="249"/>
        <v/>
      </c>
      <c r="GV61" s="143" t="str">
        <f t="shared" si="250"/>
        <v/>
      </c>
      <c r="GW61" s="143" t="str">
        <f t="shared" si="251"/>
        <v/>
      </c>
      <c r="GX61" s="143" t="str">
        <f t="shared" si="252"/>
        <v/>
      </c>
      <c r="GY61" s="143" t="str">
        <f t="shared" si="253"/>
        <v/>
      </c>
      <c r="GZ61" s="353">
        <f t="shared" si="254"/>
        <v>0</v>
      </c>
      <c r="HA61" s="353">
        <f t="shared" si="255"/>
        <v>0</v>
      </c>
      <c r="HB61" s="353">
        <f t="shared" si="256"/>
        <v>32</v>
      </c>
      <c r="HC61" s="353">
        <f t="shared" si="257"/>
        <v>0</v>
      </c>
      <c r="HD61" s="426" t="str">
        <f t="shared" si="137"/>
        <v/>
      </c>
      <c r="HE61" s="362" t="str">
        <f t="shared" si="258"/>
        <v/>
      </c>
      <c r="HF61" s="362" t="str">
        <f t="shared" si="259"/>
        <v/>
      </c>
      <c r="HG61" s="363" t="str">
        <f t="shared" si="260"/>
        <v/>
      </c>
      <c r="HH61" s="399" t="str">
        <f t="shared" si="261"/>
        <v/>
      </c>
      <c r="HI61" s="400" t="str">
        <f t="shared" si="142"/>
        <v/>
      </c>
      <c r="HJ61" s="136" t="str">
        <f t="shared" si="143"/>
        <v/>
      </c>
      <c r="HK61" s="358" t="str">
        <f>details!EP61</f>
        <v/>
      </c>
      <c r="HL61" s="227" t="str">
        <f>details!EQ61</f>
        <v/>
      </c>
      <c r="HM61" s="406" t="str">
        <f t="shared" si="262"/>
        <v/>
      </c>
      <c r="HN61" s="233" t="str">
        <f>IF(details!CP61="","",details!CP61)</f>
        <v/>
      </c>
    </row>
    <row r="62" spans="1:222" s="20" customFormat="1" ht="14" customHeight="1">
      <c r="A62" s="231">
        <f>IF(details!A62="","",details!A62)</f>
        <v>56</v>
      </c>
      <c r="B62" s="425" t="str">
        <f>IF(details!B62="","",details!B62)</f>
        <v/>
      </c>
      <c r="C62" s="425" t="str">
        <f>IF(details!C62="","",details!C62)</f>
        <v/>
      </c>
      <c r="D62" s="136" t="str">
        <f>IF(details!D62="","",details!D62)</f>
        <v/>
      </c>
      <c r="E62" s="136" t="str">
        <f>IF(details!E62="","",details!E62)</f>
        <v/>
      </c>
      <c r="F62" s="425" t="str">
        <f>IF(details!F62="","",details!F62)</f>
        <v/>
      </c>
      <c r="G62" s="698" t="str">
        <f>IF(details!G62="","",details!G62)</f>
        <v/>
      </c>
      <c r="H62" s="698" t="str">
        <f>IF(details!H62="","",details!H62)</f>
        <v/>
      </c>
      <c r="I62" s="220" t="str">
        <f>IF(details!CQ62="","",details!CQ62)</f>
        <v/>
      </c>
      <c r="J62" s="137" t="str">
        <f>IF(details!J62="","",details!J62)</f>
        <v/>
      </c>
      <c r="K62" s="137" t="str">
        <f>IF(details!K62="","",details!K62)</f>
        <v/>
      </c>
      <c r="L62" s="137" t="str">
        <f>IF(details!L62="","",details!L62)</f>
        <v/>
      </c>
      <c r="M62" s="425" t="str">
        <f>IF(details!R62="","",details!R62)</f>
        <v/>
      </c>
      <c r="N62" s="425" t="str">
        <f>IF(details!S62="","",details!S62)</f>
        <v/>
      </c>
      <c r="O62" s="425" t="str">
        <f t="shared" si="151"/>
        <v/>
      </c>
      <c r="P62" s="425" t="str">
        <f>IF(details!T62="","",details!T62)</f>
        <v/>
      </c>
      <c r="Q62" s="425" t="str">
        <f>IF(details!U62="","",details!U62)</f>
        <v/>
      </c>
      <c r="R62" s="425" t="str">
        <f t="shared" si="152"/>
        <v/>
      </c>
      <c r="S62" s="425" t="str">
        <f>IF(details!V62="","",details!V62)</f>
        <v/>
      </c>
      <c r="T62" s="425" t="str">
        <f>IF(details!W62="","",details!W62)</f>
        <v/>
      </c>
      <c r="U62" s="425" t="str">
        <f t="shared" si="153"/>
        <v/>
      </c>
      <c r="V62" s="138" t="str">
        <f t="shared" si="154"/>
        <v/>
      </c>
      <c r="W62" s="425" t="str">
        <f>IF(details!X62="","",details!X62)</f>
        <v/>
      </c>
      <c r="X62" s="425" t="str">
        <f>IF(details!Y62="","",details!Y62)</f>
        <v/>
      </c>
      <c r="Y62" s="138" t="str">
        <f t="shared" si="155"/>
        <v/>
      </c>
      <c r="Z62" s="139" t="str">
        <f t="shared" si="28"/>
        <v/>
      </c>
      <c r="AA62" s="425" t="str">
        <f>IF(details!Z62="","",details!Z62)</f>
        <v/>
      </c>
      <c r="AB62" s="425" t="str">
        <f>IF(details!AA62="","",details!AA62)</f>
        <v/>
      </c>
      <c r="AC62" s="428" t="str">
        <f t="shared" si="156"/>
        <v/>
      </c>
      <c r="AD62" s="136" t="str">
        <f t="shared" si="157"/>
        <v/>
      </c>
      <c r="AE62" s="140" t="str">
        <f t="shared" si="158"/>
        <v/>
      </c>
      <c r="AF62" s="429" t="str">
        <f t="shared" si="159"/>
        <v/>
      </c>
      <c r="AG62" s="141" t="str">
        <f t="shared" si="0"/>
        <v/>
      </c>
      <c r="AH62" s="141">
        <f t="shared" si="160"/>
        <v>0</v>
      </c>
      <c r="AI62" s="425" t="str">
        <f>IF(details!AB62="","",details!AB62)</f>
        <v/>
      </c>
      <c r="AJ62" s="425" t="str">
        <f>IF(details!AC62="","",details!AC62)</f>
        <v/>
      </c>
      <c r="AK62" s="425" t="str">
        <f t="shared" si="161"/>
        <v/>
      </c>
      <c r="AL62" s="425" t="str">
        <f>IF(details!AD62="","",details!AD62)</f>
        <v/>
      </c>
      <c r="AM62" s="425" t="str">
        <f>IF(details!AE62="","",details!AE62)</f>
        <v/>
      </c>
      <c r="AN62" s="425" t="str">
        <f t="shared" si="162"/>
        <v/>
      </c>
      <c r="AO62" s="425" t="str">
        <f>IF(details!AF62="","",details!AF62)</f>
        <v/>
      </c>
      <c r="AP62" s="425" t="str">
        <f>IF(details!AG62="","",details!AG62)</f>
        <v/>
      </c>
      <c r="AQ62" s="425" t="str">
        <f t="shared" si="163"/>
        <v/>
      </c>
      <c r="AR62" s="138" t="str">
        <f t="shared" si="164"/>
        <v/>
      </c>
      <c r="AS62" s="425" t="str">
        <f>IF(details!AH62="","",details!AH62)</f>
        <v/>
      </c>
      <c r="AT62" s="425" t="str">
        <f>IF(details!AI62="","",details!AI62)</f>
        <v/>
      </c>
      <c r="AU62" s="138" t="str">
        <f t="shared" si="165"/>
        <v/>
      </c>
      <c r="AV62" s="139" t="str">
        <f t="shared" si="39"/>
        <v/>
      </c>
      <c r="AW62" s="425" t="str">
        <f>IF(details!AJ62="","",details!AJ62)</f>
        <v/>
      </c>
      <c r="AX62" s="425" t="str">
        <f>IF(details!AK62="","",details!AK62)</f>
        <v/>
      </c>
      <c r="AY62" s="428" t="str">
        <f t="shared" si="166"/>
        <v/>
      </c>
      <c r="AZ62" s="136" t="str">
        <f t="shared" si="167"/>
        <v/>
      </c>
      <c r="BA62" s="140" t="str">
        <f t="shared" si="168"/>
        <v/>
      </c>
      <c r="BB62" s="429" t="str">
        <f t="shared" si="169"/>
        <v/>
      </c>
      <c r="BC62" s="141" t="str">
        <f t="shared" si="1"/>
        <v/>
      </c>
      <c r="BD62" s="141">
        <f t="shared" si="170"/>
        <v>0</v>
      </c>
      <c r="BE62" s="123" t="str">
        <f>IF(D62="","",details!AL62)</f>
        <v/>
      </c>
      <c r="BF62" s="425" t="str">
        <f>IF(details!AM62="","",details!AM62)</f>
        <v/>
      </c>
      <c r="BG62" s="425" t="str">
        <f>IF(details!AN62="","",details!AN62)</f>
        <v/>
      </c>
      <c r="BH62" s="425" t="str">
        <f t="shared" si="171"/>
        <v/>
      </c>
      <c r="BI62" s="425" t="str">
        <f>IF(details!AO62="","",details!AO62)</f>
        <v/>
      </c>
      <c r="BJ62" s="425" t="str">
        <f>IF(details!AP62="","",details!AP62)</f>
        <v/>
      </c>
      <c r="BK62" s="425" t="str">
        <f t="shared" si="172"/>
        <v/>
      </c>
      <c r="BL62" s="425" t="str">
        <f>IF(details!AQ62="","",details!AQ62)</f>
        <v/>
      </c>
      <c r="BM62" s="425" t="str">
        <f>IF(details!AR62="","",details!AR62)</f>
        <v/>
      </c>
      <c r="BN62" s="425" t="str">
        <f t="shared" si="173"/>
        <v/>
      </c>
      <c r="BO62" s="138" t="str">
        <f t="shared" si="174"/>
        <v/>
      </c>
      <c r="BP62" s="425" t="str">
        <f>IF(details!AS62="","",details!AS62)</f>
        <v/>
      </c>
      <c r="BQ62" s="425" t="str">
        <f>IF(details!AT62="","",details!AT62)</f>
        <v/>
      </c>
      <c r="BR62" s="138" t="str">
        <f t="shared" si="175"/>
        <v/>
      </c>
      <c r="BS62" s="139" t="str">
        <f t="shared" si="50"/>
        <v/>
      </c>
      <c r="BT62" s="425" t="str">
        <f>IF(details!AU62="","",details!AU62)</f>
        <v/>
      </c>
      <c r="BU62" s="425" t="str">
        <f>IF(details!AV62="","",details!AV62)</f>
        <v/>
      </c>
      <c r="BV62" s="428" t="str">
        <f t="shared" si="176"/>
        <v/>
      </c>
      <c r="BW62" s="136" t="str">
        <f t="shared" si="177"/>
        <v/>
      </c>
      <c r="BX62" s="140" t="str">
        <f t="shared" si="178"/>
        <v/>
      </c>
      <c r="BY62" s="429" t="str">
        <f t="shared" si="179"/>
        <v/>
      </c>
      <c r="BZ62" s="141" t="str">
        <f t="shared" si="2"/>
        <v/>
      </c>
      <c r="CA62" s="141">
        <f t="shared" si="180"/>
        <v>0</v>
      </c>
      <c r="CB62" s="425" t="str">
        <f>IF(details!AW62="","",details!AW62)</f>
        <v/>
      </c>
      <c r="CC62" s="425" t="str">
        <f>IF(details!AX62="","",details!AX62)</f>
        <v/>
      </c>
      <c r="CD62" s="425" t="str">
        <f t="shared" si="181"/>
        <v/>
      </c>
      <c r="CE62" s="425" t="str">
        <f>IF(details!AY62="","",details!AY62)</f>
        <v/>
      </c>
      <c r="CF62" s="425" t="str">
        <f>IF(details!AZ62="","",details!AZ62)</f>
        <v/>
      </c>
      <c r="CG62" s="425" t="str">
        <f t="shared" si="182"/>
        <v/>
      </c>
      <c r="CH62" s="425" t="str">
        <f>IF(details!BA62="","",details!BA62)</f>
        <v/>
      </c>
      <c r="CI62" s="425" t="str">
        <f>IF(details!BB62="","",details!BB62)</f>
        <v/>
      </c>
      <c r="CJ62" s="425" t="str">
        <f t="shared" si="183"/>
        <v/>
      </c>
      <c r="CK62" s="138" t="str">
        <f t="shared" si="184"/>
        <v/>
      </c>
      <c r="CL62" s="425" t="str">
        <f>IF(details!BC62="","",details!BC62)</f>
        <v/>
      </c>
      <c r="CM62" s="425" t="str">
        <f>IF(details!BD62="","",details!BD62)</f>
        <v/>
      </c>
      <c r="CN62" s="138" t="str">
        <f t="shared" si="185"/>
        <v/>
      </c>
      <c r="CO62" s="139" t="str">
        <f t="shared" si="61"/>
        <v/>
      </c>
      <c r="CP62" s="425" t="str">
        <f>IF(details!BE62="","",details!BE62)</f>
        <v/>
      </c>
      <c r="CQ62" s="425" t="str">
        <f>IF(details!BF62="","",details!BF62)</f>
        <v/>
      </c>
      <c r="CR62" s="428" t="str">
        <f t="shared" si="186"/>
        <v/>
      </c>
      <c r="CS62" s="136" t="str">
        <f t="shared" si="187"/>
        <v/>
      </c>
      <c r="CT62" s="140" t="str">
        <f t="shared" si="188"/>
        <v/>
      </c>
      <c r="CU62" s="429" t="str">
        <f t="shared" si="189"/>
        <v/>
      </c>
      <c r="CV62" s="141" t="str">
        <f t="shared" si="3"/>
        <v/>
      </c>
      <c r="CW62" s="141">
        <f t="shared" si="190"/>
        <v>0</v>
      </c>
      <c r="CX62" s="425" t="str">
        <f>IF(details!BG62="","",details!BG62)</f>
        <v/>
      </c>
      <c r="CY62" s="425" t="str">
        <f>IF(details!BH62="","",details!BH62)</f>
        <v/>
      </c>
      <c r="CZ62" s="425" t="str">
        <f t="shared" si="191"/>
        <v/>
      </c>
      <c r="DA62" s="425" t="str">
        <f>IF(details!BI62="","",details!BI62)</f>
        <v/>
      </c>
      <c r="DB62" s="425" t="str">
        <f>IF(details!BJ62="","",details!BJ62)</f>
        <v/>
      </c>
      <c r="DC62" s="425" t="str">
        <f t="shared" si="192"/>
        <v/>
      </c>
      <c r="DD62" s="425" t="str">
        <f>IF(details!BK62="","",details!BK62)</f>
        <v/>
      </c>
      <c r="DE62" s="425" t="str">
        <f>IF(details!BL62="","",details!BL62)</f>
        <v/>
      </c>
      <c r="DF62" s="425" t="str">
        <f t="shared" si="193"/>
        <v/>
      </c>
      <c r="DG62" s="138" t="str">
        <f t="shared" si="194"/>
        <v/>
      </c>
      <c r="DH62" s="425" t="str">
        <f>IF(details!BM62="","",details!BM62)</f>
        <v/>
      </c>
      <c r="DI62" s="425" t="str">
        <f>IF(details!BN62="","",details!BN62)</f>
        <v/>
      </c>
      <c r="DJ62" s="138" t="str">
        <f t="shared" si="195"/>
        <v/>
      </c>
      <c r="DK62" s="139" t="str">
        <f t="shared" si="72"/>
        <v/>
      </c>
      <c r="DL62" s="425" t="str">
        <f>IF(details!BO62="","",details!BO62)</f>
        <v/>
      </c>
      <c r="DM62" s="425" t="str">
        <f>IF(details!BP62="","",details!BP62)</f>
        <v/>
      </c>
      <c r="DN62" s="428" t="str">
        <f t="shared" si="196"/>
        <v/>
      </c>
      <c r="DO62" s="136" t="str">
        <f t="shared" si="197"/>
        <v/>
      </c>
      <c r="DP62" s="140" t="str">
        <f t="shared" si="198"/>
        <v/>
      </c>
      <c r="DQ62" s="429" t="str">
        <f t="shared" si="199"/>
        <v/>
      </c>
      <c r="DR62" s="141" t="str">
        <f t="shared" si="4"/>
        <v/>
      </c>
      <c r="DS62" s="141">
        <f t="shared" si="200"/>
        <v>0</v>
      </c>
      <c r="DT62" s="425" t="str">
        <f>IF(details!BQ62="","",details!BQ62)</f>
        <v/>
      </c>
      <c r="DU62" s="425" t="str">
        <f>IF(details!BR62="","",details!BR62)</f>
        <v/>
      </c>
      <c r="DV62" s="425" t="str">
        <f t="shared" si="201"/>
        <v/>
      </c>
      <c r="DW62" s="425" t="str">
        <f>IF(details!BS62="","",details!BS62)</f>
        <v/>
      </c>
      <c r="DX62" s="425" t="str">
        <f>IF(details!BT62="","",details!BT62)</f>
        <v/>
      </c>
      <c r="DY62" s="425" t="str">
        <f t="shared" si="202"/>
        <v/>
      </c>
      <c r="DZ62" s="425" t="str">
        <f>IF(details!BU62="","",details!BU62)</f>
        <v/>
      </c>
      <c r="EA62" s="425" t="str">
        <f>IF(details!BV62="","",details!BV62)</f>
        <v/>
      </c>
      <c r="EB62" s="425" t="str">
        <f t="shared" si="203"/>
        <v/>
      </c>
      <c r="EC62" s="138" t="str">
        <f t="shared" si="204"/>
        <v/>
      </c>
      <c r="ED62" s="425" t="str">
        <f>IF(details!BW62="","",details!BW62)</f>
        <v/>
      </c>
      <c r="EE62" s="425" t="str">
        <f>IF(details!BX62="","",details!BX62)</f>
        <v/>
      </c>
      <c r="EF62" s="138" t="str">
        <f t="shared" si="205"/>
        <v/>
      </c>
      <c r="EG62" s="139" t="str">
        <f t="shared" si="83"/>
        <v/>
      </c>
      <c r="EH62" s="425" t="str">
        <f>IF(details!BY62="","",details!BY62)</f>
        <v/>
      </c>
      <c r="EI62" s="425" t="str">
        <f>IF(details!BZ62="","",details!BZ62)</f>
        <v/>
      </c>
      <c r="EJ62" s="428" t="str">
        <f t="shared" si="206"/>
        <v/>
      </c>
      <c r="EK62" s="136" t="str">
        <f t="shared" si="207"/>
        <v/>
      </c>
      <c r="EL62" s="140" t="str">
        <f t="shared" si="208"/>
        <v/>
      </c>
      <c r="EM62" s="429" t="str">
        <f t="shared" si="209"/>
        <v/>
      </c>
      <c r="EN62" s="141" t="str">
        <f t="shared" si="5"/>
        <v/>
      </c>
      <c r="EO62" s="141">
        <f t="shared" si="210"/>
        <v>0</v>
      </c>
      <c r="EP62" s="425" t="str">
        <f>IF(details!CA62="","",details!CA62)</f>
        <v/>
      </c>
      <c r="EQ62" s="425" t="str">
        <f>IF(details!CB62="","",details!CB62)</f>
        <v/>
      </c>
      <c r="ER62" s="425" t="str">
        <f>IF(details!CC62="","",details!CC62)</f>
        <v/>
      </c>
      <c r="ES62" s="425" t="str">
        <f>IF(details!CD62="","",details!CD62)</f>
        <v/>
      </c>
      <c r="ET62" s="425" t="str">
        <f>IF(details!CE62="","",details!CE62)</f>
        <v/>
      </c>
      <c r="EU62" s="429" t="str">
        <f t="shared" si="211"/>
        <v/>
      </c>
      <c r="EV62" s="429" t="str">
        <f t="shared" si="212"/>
        <v/>
      </c>
      <c r="EW62" s="429" t="str">
        <f t="shared" si="213"/>
        <v/>
      </c>
      <c r="EX62" s="141" t="str">
        <f t="shared" si="7"/>
        <v/>
      </c>
      <c r="EY62" s="141">
        <f t="shared" si="214"/>
        <v>0</v>
      </c>
      <c r="EZ62" s="425" t="str">
        <f>IF(details!CF62="","",details!CF62)</f>
        <v/>
      </c>
      <c r="FA62" s="425" t="str">
        <f>IF(details!CG62="","",details!CG62)</f>
        <v/>
      </c>
      <c r="FB62" s="425" t="str">
        <f>IF(details!CH62="","",details!CH62)</f>
        <v/>
      </c>
      <c r="FC62" s="425" t="str">
        <f>IF(details!CI62="","",details!CI62)</f>
        <v/>
      </c>
      <c r="FD62" s="425" t="str">
        <f>IF(details!CJ62="","",details!CJ62)</f>
        <v/>
      </c>
      <c r="FE62" s="429" t="str">
        <f t="shared" si="215"/>
        <v/>
      </c>
      <c r="FF62" s="429" t="str">
        <f t="shared" si="216"/>
        <v/>
      </c>
      <c r="FG62" s="429" t="str">
        <f t="shared" si="217"/>
        <v/>
      </c>
      <c r="FH62" s="141" t="str">
        <f t="shared" si="10"/>
        <v/>
      </c>
      <c r="FI62" s="141">
        <f t="shared" si="218"/>
        <v>0</v>
      </c>
      <c r="FJ62" s="425" t="str">
        <f>IF(details!CK62="","",details!CK62)</f>
        <v/>
      </c>
      <c r="FK62" s="425" t="str">
        <f>IF(details!CL62="","",details!CL62)</f>
        <v/>
      </c>
      <c r="FL62" s="425" t="str">
        <f>IF(details!CM62="","",details!CM62)</f>
        <v/>
      </c>
      <c r="FM62" s="425" t="str">
        <f>IF(details!CN62="","",details!CN62)</f>
        <v/>
      </c>
      <c r="FN62" s="425" t="str">
        <f>IF(details!CO62="","",details!CO62)</f>
        <v/>
      </c>
      <c r="FO62" s="429" t="str">
        <f t="shared" si="219"/>
        <v/>
      </c>
      <c r="FP62" s="429" t="str">
        <f t="shared" si="220"/>
        <v/>
      </c>
      <c r="FQ62" s="429" t="str">
        <f t="shared" si="221"/>
        <v/>
      </c>
      <c r="FR62" s="141" t="str">
        <f t="shared" si="13"/>
        <v/>
      </c>
      <c r="FS62" s="354">
        <f t="shared" si="222"/>
        <v>0</v>
      </c>
      <c r="FT62" s="361" t="str">
        <f t="shared" si="223"/>
        <v/>
      </c>
      <c r="FU62" s="422" t="str">
        <f t="shared" si="224"/>
        <v/>
      </c>
      <c r="FV62" s="422" t="str">
        <f t="shared" si="225"/>
        <v/>
      </c>
      <c r="FW62" s="422" t="str">
        <f t="shared" si="226"/>
        <v/>
      </c>
      <c r="FX62" s="422" t="str">
        <f t="shared" si="227"/>
        <v/>
      </c>
      <c r="FY62" s="422" t="str">
        <f t="shared" si="228"/>
        <v/>
      </c>
      <c r="FZ62" s="422" t="str">
        <f t="shared" si="229"/>
        <v/>
      </c>
      <c r="GA62" s="142" t="str">
        <f t="shared" si="230"/>
        <v/>
      </c>
      <c r="GB62" s="142" t="str">
        <f t="shared" si="231"/>
        <v/>
      </c>
      <c r="GC62" s="422" t="str">
        <f t="shared" si="110"/>
        <v/>
      </c>
      <c r="GD62" s="422" t="str">
        <f t="shared" si="232"/>
        <v/>
      </c>
      <c r="GE62" s="422" t="str">
        <f t="shared" si="233"/>
        <v/>
      </c>
      <c r="GF62" s="422" t="str">
        <f t="shared" si="234"/>
        <v/>
      </c>
      <c r="GG62" s="422" t="str">
        <f t="shared" si="235"/>
        <v/>
      </c>
      <c r="GH62" s="422" t="str">
        <f t="shared" si="236"/>
        <v/>
      </c>
      <c r="GI62" s="422" t="str">
        <f t="shared" si="237"/>
        <v/>
      </c>
      <c r="GJ62" s="422" t="str">
        <f t="shared" si="238"/>
        <v/>
      </c>
      <c r="GK62" s="422" t="str">
        <f t="shared" si="239"/>
        <v/>
      </c>
      <c r="GL62" s="422" t="str">
        <f t="shared" si="240"/>
        <v/>
      </c>
      <c r="GM62" s="422" t="str">
        <f t="shared" si="241"/>
        <v/>
      </c>
      <c r="GN62" s="422" t="str">
        <f t="shared" si="242"/>
        <v/>
      </c>
      <c r="GO62" s="422" t="str">
        <f t="shared" si="243"/>
        <v/>
      </c>
      <c r="GP62" s="422" t="str">
        <f t="shared" si="244"/>
        <v/>
      </c>
      <c r="GQ62" s="422" t="str">
        <f t="shared" si="245"/>
        <v/>
      </c>
      <c r="GR62" s="422" t="str">
        <f t="shared" si="246"/>
        <v/>
      </c>
      <c r="GS62" s="422" t="str">
        <f t="shared" si="247"/>
        <v/>
      </c>
      <c r="GT62" s="143" t="str">
        <f t="shared" si="248"/>
        <v/>
      </c>
      <c r="GU62" s="143" t="str">
        <f t="shared" si="249"/>
        <v/>
      </c>
      <c r="GV62" s="143" t="str">
        <f t="shared" si="250"/>
        <v/>
      </c>
      <c r="GW62" s="143" t="str">
        <f t="shared" si="251"/>
        <v/>
      </c>
      <c r="GX62" s="143" t="str">
        <f t="shared" si="252"/>
        <v/>
      </c>
      <c r="GY62" s="143" t="str">
        <f t="shared" si="253"/>
        <v/>
      </c>
      <c r="GZ62" s="353">
        <f t="shared" si="254"/>
        <v>0</v>
      </c>
      <c r="HA62" s="353">
        <f t="shared" si="255"/>
        <v>0</v>
      </c>
      <c r="HB62" s="353">
        <f t="shared" si="256"/>
        <v>32</v>
      </c>
      <c r="HC62" s="353">
        <f t="shared" si="257"/>
        <v>0</v>
      </c>
      <c r="HD62" s="426" t="str">
        <f t="shared" si="137"/>
        <v/>
      </c>
      <c r="HE62" s="362" t="str">
        <f t="shared" si="258"/>
        <v/>
      </c>
      <c r="HF62" s="362" t="str">
        <f t="shared" si="259"/>
        <v/>
      </c>
      <c r="HG62" s="363" t="str">
        <f t="shared" si="260"/>
        <v/>
      </c>
      <c r="HH62" s="399" t="str">
        <f t="shared" si="261"/>
        <v/>
      </c>
      <c r="HI62" s="400" t="str">
        <f t="shared" si="142"/>
        <v/>
      </c>
      <c r="HJ62" s="136" t="str">
        <f t="shared" si="143"/>
        <v/>
      </c>
      <c r="HK62" s="358" t="str">
        <f>details!EP62</f>
        <v/>
      </c>
      <c r="HL62" s="227" t="str">
        <f>details!EQ62</f>
        <v/>
      </c>
      <c r="HM62" s="406" t="str">
        <f t="shared" si="262"/>
        <v/>
      </c>
      <c r="HN62" s="233" t="str">
        <f>IF(details!CP62="","",details!CP62)</f>
        <v/>
      </c>
    </row>
    <row r="63" spans="1:222" s="20" customFormat="1" ht="14" customHeight="1">
      <c r="A63" s="231">
        <f>IF(details!A63="","",details!A63)</f>
        <v>57</v>
      </c>
      <c r="B63" s="425" t="str">
        <f>IF(details!B63="","",details!B63)</f>
        <v/>
      </c>
      <c r="C63" s="425" t="str">
        <f>IF(details!C63="","",details!C63)</f>
        <v/>
      </c>
      <c r="D63" s="136" t="str">
        <f>IF(details!D63="","",details!D63)</f>
        <v/>
      </c>
      <c r="E63" s="136" t="str">
        <f>IF(details!E63="","",details!E63)</f>
        <v/>
      </c>
      <c r="F63" s="425" t="str">
        <f>IF(details!F63="","",details!F63)</f>
        <v/>
      </c>
      <c r="G63" s="698" t="str">
        <f>IF(details!G63="","",details!G63)</f>
        <v/>
      </c>
      <c r="H63" s="698" t="str">
        <f>IF(details!H63="","",details!H63)</f>
        <v/>
      </c>
      <c r="I63" s="220" t="str">
        <f>IF(details!CQ63="","",details!CQ63)</f>
        <v/>
      </c>
      <c r="J63" s="137" t="str">
        <f>IF(details!J63="","",details!J63)</f>
        <v/>
      </c>
      <c r="K63" s="137" t="str">
        <f>IF(details!K63="","",details!K63)</f>
        <v/>
      </c>
      <c r="L63" s="137" t="str">
        <f>IF(details!L63="","",details!L63)</f>
        <v/>
      </c>
      <c r="M63" s="425" t="str">
        <f>IF(details!R63="","",details!R63)</f>
        <v/>
      </c>
      <c r="N63" s="425" t="str">
        <f>IF(details!S63="","",details!S63)</f>
        <v/>
      </c>
      <c r="O63" s="425" t="str">
        <f t="shared" si="151"/>
        <v/>
      </c>
      <c r="P63" s="425" t="str">
        <f>IF(details!T63="","",details!T63)</f>
        <v/>
      </c>
      <c r="Q63" s="425" t="str">
        <f>IF(details!U63="","",details!U63)</f>
        <v/>
      </c>
      <c r="R63" s="425" t="str">
        <f t="shared" si="152"/>
        <v/>
      </c>
      <c r="S63" s="425" t="str">
        <f>IF(details!V63="","",details!V63)</f>
        <v/>
      </c>
      <c r="T63" s="425" t="str">
        <f>IF(details!W63="","",details!W63)</f>
        <v/>
      </c>
      <c r="U63" s="425" t="str">
        <f t="shared" si="153"/>
        <v/>
      </c>
      <c r="V63" s="138" t="str">
        <f t="shared" si="154"/>
        <v/>
      </c>
      <c r="W63" s="425" t="str">
        <f>IF(details!X63="","",details!X63)</f>
        <v/>
      </c>
      <c r="X63" s="425" t="str">
        <f>IF(details!Y63="","",details!Y63)</f>
        <v/>
      </c>
      <c r="Y63" s="138" t="str">
        <f t="shared" si="155"/>
        <v/>
      </c>
      <c r="Z63" s="139" t="str">
        <f t="shared" si="28"/>
        <v/>
      </c>
      <c r="AA63" s="425" t="str">
        <f>IF(details!Z63="","",details!Z63)</f>
        <v/>
      </c>
      <c r="AB63" s="425" t="str">
        <f>IF(details!AA63="","",details!AA63)</f>
        <v/>
      </c>
      <c r="AC63" s="428" t="str">
        <f t="shared" si="156"/>
        <v/>
      </c>
      <c r="AD63" s="136" t="str">
        <f t="shared" si="157"/>
        <v/>
      </c>
      <c r="AE63" s="140" t="str">
        <f t="shared" si="158"/>
        <v/>
      </c>
      <c r="AF63" s="429" t="str">
        <f t="shared" si="159"/>
        <v/>
      </c>
      <c r="AG63" s="141" t="str">
        <f t="shared" si="0"/>
        <v/>
      </c>
      <c r="AH63" s="141">
        <f t="shared" si="160"/>
        <v>0</v>
      </c>
      <c r="AI63" s="425" t="str">
        <f>IF(details!AB63="","",details!AB63)</f>
        <v/>
      </c>
      <c r="AJ63" s="425" t="str">
        <f>IF(details!AC63="","",details!AC63)</f>
        <v/>
      </c>
      <c r="AK63" s="425" t="str">
        <f t="shared" si="161"/>
        <v/>
      </c>
      <c r="AL63" s="425" t="str">
        <f>IF(details!AD63="","",details!AD63)</f>
        <v/>
      </c>
      <c r="AM63" s="425" t="str">
        <f>IF(details!AE63="","",details!AE63)</f>
        <v/>
      </c>
      <c r="AN63" s="425" t="str">
        <f t="shared" si="162"/>
        <v/>
      </c>
      <c r="AO63" s="425" t="str">
        <f>IF(details!AF63="","",details!AF63)</f>
        <v/>
      </c>
      <c r="AP63" s="425" t="str">
        <f>IF(details!AG63="","",details!AG63)</f>
        <v/>
      </c>
      <c r="AQ63" s="425" t="str">
        <f t="shared" si="163"/>
        <v/>
      </c>
      <c r="AR63" s="138" t="str">
        <f t="shared" si="164"/>
        <v/>
      </c>
      <c r="AS63" s="425" t="str">
        <f>IF(details!AH63="","",details!AH63)</f>
        <v/>
      </c>
      <c r="AT63" s="425" t="str">
        <f>IF(details!AI63="","",details!AI63)</f>
        <v/>
      </c>
      <c r="AU63" s="138" t="str">
        <f t="shared" si="165"/>
        <v/>
      </c>
      <c r="AV63" s="139" t="str">
        <f t="shared" si="39"/>
        <v/>
      </c>
      <c r="AW63" s="425" t="str">
        <f>IF(details!AJ63="","",details!AJ63)</f>
        <v/>
      </c>
      <c r="AX63" s="425" t="str">
        <f>IF(details!AK63="","",details!AK63)</f>
        <v/>
      </c>
      <c r="AY63" s="428" t="str">
        <f t="shared" si="166"/>
        <v/>
      </c>
      <c r="AZ63" s="136" t="str">
        <f t="shared" si="167"/>
        <v/>
      </c>
      <c r="BA63" s="140" t="str">
        <f t="shared" si="168"/>
        <v/>
      </c>
      <c r="BB63" s="429" t="str">
        <f t="shared" si="169"/>
        <v/>
      </c>
      <c r="BC63" s="141" t="str">
        <f t="shared" si="1"/>
        <v/>
      </c>
      <c r="BD63" s="141">
        <f t="shared" si="170"/>
        <v>0</v>
      </c>
      <c r="BE63" s="123" t="str">
        <f>IF(D63="","",details!AL63)</f>
        <v/>
      </c>
      <c r="BF63" s="425" t="str">
        <f>IF(details!AM63="","",details!AM63)</f>
        <v/>
      </c>
      <c r="BG63" s="425" t="str">
        <f>IF(details!AN63="","",details!AN63)</f>
        <v/>
      </c>
      <c r="BH63" s="425" t="str">
        <f t="shared" si="171"/>
        <v/>
      </c>
      <c r="BI63" s="425" t="str">
        <f>IF(details!AO63="","",details!AO63)</f>
        <v/>
      </c>
      <c r="BJ63" s="425" t="str">
        <f>IF(details!AP63="","",details!AP63)</f>
        <v/>
      </c>
      <c r="BK63" s="425" t="str">
        <f t="shared" si="172"/>
        <v/>
      </c>
      <c r="BL63" s="425" t="str">
        <f>IF(details!AQ63="","",details!AQ63)</f>
        <v/>
      </c>
      <c r="BM63" s="425" t="str">
        <f>IF(details!AR63="","",details!AR63)</f>
        <v/>
      </c>
      <c r="BN63" s="425" t="str">
        <f t="shared" si="173"/>
        <v/>
      </c>
      <c r="BO63" s="138" t="str">
        <f t="shared" si="174"/>
        <v/>
      </c>
      <c r="BP63" s="425" t="str">
        <f>IF(details!AS63="","",details!AS63)</f>
        <v/>
      </c>
      <c r="BQ63" s="425" t="str">
        <f>IF(details!AT63="","",details!AT63)</f>
        <v/>
      </c>
      <c r="BR63" s="138" t="str">
        <f t="shared" si="175"/>
        <v/>
      </c>
      <c r="BS63" s="139" t="str">
        <f t="shared" si="50"/>
        <v/>
      </c>
      <c r="BT63" s="425" t="str">
        <f>IF(details!AU63="","",details!AU63)</f>
        <v/>
      </c>
      <c r="BU63" s="425" t="str">
        <f>IF(details!AV63="","",details!AV63)</f>
        <v/>
      </c>
      <c r="BV63" s="428" t="str">
        <f t="shared" si="176"/>
        <v/>
      </c>
      <c r="BW63" s="136" t="str">
        <f t="shared" si="177"/>
        <v/>
      </c>
      <c r="BX63" s="140" t="str">
        <f t="shared" si="178"/>
        <v/>
      </c>
      <c r="BY63" s="429" t="str">
        <f t="shared" si="179"/>
        <v/>
      </c>
      <c r="BZ63" s="141" t="str">
        <f t="shared" si="2"/>
        <v/>
      </c>
      <c r="CA63" s="141">
        <f t="shared" si="180"/>
        <v>0</v>
      </c>
      <c r="CB63" s="425" t="str">
        <f>IF(details!AW63="","",details!AW63)</f>
        <v/>
      </c>
      <c r="CC63" s="425" t="str">
        <f>IF(details!AX63="","",details!AX63)</f>
        <v/>
      </c>
      <c r="CD63" s="425" t="str">
        <f t="shared" si="181"/>
        <v/>
      </c>
      <c r="CE63" s="425" t="str">
        <f>IF(details!AY63="","",details!AY63)</f>
        <v/>
      </c>
      <c r="CF63" s="425" t="str">
        <f>IF(details!AZ63="","",details!AZ63)</f>
        <v/>
      </c>
      <c r="CG63" s="425" t="str">
        <f t="shared" si="182"/>
        <v/>
      </c>
      <c r="CH63" s="425" t="str">
        <f>IF(details!BA63="","",details!BA63)</f>
        <v/>
      </c>
      <c r="CI63" s="425" t="str">
        <f>IF(details!BB63="","",details!BB63)</f>
        <v/>
      </c>
      <c r="CJ63" s="425" t="str">
        <f t="shared" si="183"/>
        <v/>
      </c>
      <c r="CK63" s="138" t="str">
        <f t="shared" si="184"/>
        <v/>
      </c>
      <c r="CL63" s="425" t="str">
        <f>IF(details!BC63="","",details!BC63)</f>
        <v/>
      </c>
      <c r="CM63" s="425" t="str">
        <f>IF(details!BD63="","",details!BD63)</f>
        <v/>
      </c>
      <c r="CN63" s="138" t="str">
        <f t="shared" si="185"/>
        <v/>
      </c>
      <c r="CO63" s="139" t="str">
        <f t="shared" si="61"/>
        <v/>
      </c>
      <c r="CP63" s="425" t="str">
        <f>IF(details!BE63="","",details!BE63)</f>
        <v/>
      </c>
      <c r="CQ63" s="425" t="str">
        <f>IF(details!BF63="","",details!BF63)</f>
        <v/>
      </c>
      <c r="CR63" s="428" t="str">
        <f t="shared" si="186"/>
        <v/>
      </c>
      <c r="CS63" s="136" t="str">
        <f t="shared" si="187"/>
        <v/>
      </c>
      <c r="CT63" s="140" t="str">
        <f t="shared" si="188"/>
        <v/>
      </c>
      <c r="CU63" s="429" t="str">
        <f t="shared" si="189"/>
        <v/>
      </c>
      <c r="CV63" s="141" t="str">
        <f t="shared" si="3"/>
        <v/>
      </c>
      <c r="CW63" s="141">
        <f t="shared" si="190"/>
        <v>0</v>
      </c>
      <c r="CX63" s="425" t="str">
        <f>IF(details!BG63="","",details!BG63)</f>
        <v/>
      </c>
      <c r="CY63" s="425" t="str">
        <f>IF(details!BH63="","",details!BH63)</f>
        <v/>
      </c>
      <c r="CZ63" s="425" t="str">
        <f t="shared" si="191"/>
        <v/>
      </c>
      <c r="DA63" s="425" t="str">
        <f>IF(details!BI63="","",details!BI63)</f>
        <v/>
      </c>
      <c r="DB63" s="425" t="str">
        <f>IF(details!BJ63="","",details!BJ63)</f>
        <v/>
      </c>
      <c r="DC63" s="425" t="str">
        <f t="shared" si="192"/>
        <v/>
      </c>
      <c r="DD63" s="425" t="str">
        <f>IF(details!BK63="","",details!BK63)</f>
        <v/>
      </c>
      <c r="DE63" s="425" t="str">
        <f>IF(details!BL63="","",details!BL63)</f>
        <v/>
      </c>
      <c r="DF63" s="425" t="str">
        <f t="shared" si="193"/>
        <v/>
      </c>
      <c r="DG63" s="138" t="str">
        <f t="shared" si="194"/>
        <v/>
      </c>
      <c r="DH63" s="425" t="str">
        <f>IF(details!BM63="","",details!BM63)</f>
        <v/>
      </c>
      <c r="DI63" s="425" t="str">
        <f>IF(details!BN63="","",details!BN63)</f>
        <v/>
      </c>
      <c r="DJ63" s="138" t="str">
        <f t="shared" si="195"/>
        <v/>
      </c>
      <c r="DK63" s="139" t="str">
        <f t="shared" si="72"/>
        <v/>
      </c>
      <c r="DL63" s="425" t="str">
        <f>IF(details!BO63="","",details!BO63)</f>
        <v/>
      </c>
      <c r="DM63" s="425" t="str">
        <f>IF(details!BP63="","",details!BP63)</f>
        <v/>
      </c>
      <c r="DN63" s="428" t="str">
        <f t="shared" si="196"/>
        <v/>
      </c>
      <c r="DO63" s="136" t="str">
        <f t="shared" si="197"/>
        <v/>
      </c>
      <c r="DP63" s="140" t="str">
        <f t="shared" si="198"/>
        <v/>
      </c>
      <c r="DQ63" s="429" t="str">
        <f t="shared" si="199"/>
        <v/>
      </c>
      <c r="DR63" s="141" t="str">
        <f t="shared" si="4"/>
        <v/>
      </c>
      <c r="DS63" s="141">
        <f t="shared" si="200"/>
        <v>0</v>
      </c>
      <c r="DT63" s="425" t="str">
        <f>IF(details!BQ63="","",details!BQ63)</f>
        <v/>
      </c>
      <c r="DU63" s="425" t="str">
        <f>IF(details!BR63="","",details!BR63)</f>
        <v/>
      </c>
      <c r="DV63" s="425" t="str">
        <f t="shared" si="201"/>
        <v/>
      </c>
      <c r="DW63" s="425" t="str">
        <f>IF(details!BS63="","",details!BS63)</f>
        <v/>
      </c>
      <c r="DX63" s="425" t="str">
        <f>IF(details!BT63="","",details!BT63)</f>
        <v/>
      </c>
      <c r="DY63" s="425" t="str">
        <f t="shared" si="202"/>
        <v/>
      </c>
      <c r="DZ63" s="425" t="str">
        <f>IF(details!BU63="","",details!BU63)</f>
        <v/>
      </c>
      <c r="EA63" s="425" t="str">
        <f>IF(details!BV63="","",details!BV63)</f>
        <v/>
      </c>
      <c r="EB63" s="425" t="str">
        <f t="shared" si="203"/>
        <v/>
      </c>
      <c r="EC63" s="138" t="str">
        <f t="shared" si="204"/>
        <v/>
      </c>
      <c r="ED63" s="425" t="str">
        <f>IF(details!BW63="","",details!BW63)</f>
        <v/>
      </c>
      <c r="EE63" s="425" t="str">
        <f>IF(details!BX63="","",details!BX63)</f>
        <v/>
      </c>
      <c r="EF63" s="138" t="str">
        <f t="shared" si="205"/>
        <v/>
      </c>
      <c r="EG63" s="139" t="str">
        <f t="shared" si="83"/>
        <v/>
      </c>
      <c r="EH63" s="425" t="str">
        <f>IF(details!BY63="","",details!BY63)</f>
        <v/>
      </c>
      <c r="EI63" s="425" t="str">
        <f>IF(details!BZ63="","",details!BZ63)</f>
        <v/>
      </c>
      <c r="EJ63" s="428" t="str">
        <f t="shared" si="206"/>
        <v/>
      </c>
      <c r="EK63" s="136" t="str">
        <f t="shared" si="207"/>
        <v/>
      </c>
      <c r="EL63" s="140" t="str">
        <f t="shared" si="208"/>
        <v/>
      </c>
      <c r="EM63" s="429" t="str">
        <f t="shared" si="209"/>
        <v/>
      </c>
      <c r="EN63" s="141" t="str">
        <f t="shared" si="5"/>
        <v/>
      </c>
      <c r="EO63" s="141">
        <f t="shared" si="210"/>
        <v>0</v>
      </c>
      <c r="EP63" s="425" t="str">
        <f>IF(details!CA63="","",details!CA63)</f>
        <v/>
      </c>
      <c r="EQ63" s="425" t="str">
        <f>IF(details!CB63="","",details!CB63)</f>
        <v/>
      </c>
      <c r="ER63" s="425" t="str">
        <f>IF(details!CC63="","",details!CC63)</f>
        <v/>
      </c>
      <c r="ES63" s="425" t="str">
        <f>IF(details!CD63="","",details!CD63)</f>
        <v/>
      </c>
      <c r="ET63" s="425" t="str">
        <f>IF(details!CE63="","",details!CE63)</f>
        <v/>
      </c>
      <c r="EU63" s="429" t="str">
        <f t="shared" si="211"/>
        <v/>
      </c>
      <c r="EV63" s="429" t="str">
        <f t="shared" si="212"/>
        <v/>
      </c>
      <c r="EW63" s="429" t="str">
        <f t="shared" si="213"/>
        <v/>
      </c>
      <c r="EX63" s="141" t="str">
        <f t="shared" si="7"/>
        <v/>
      </c>
      <c r="EY63" s="141">
        <f t="shared" si="214"/>
        <v>0</v>
      </c>
      <c r="EZ63" s="425" t="str">
        <f>IF(details!CF63="","",details!CF63)</f>
        <v/>
      </c>
      <c r="FA63" s="425" t="str">
        <f>IF(details!CG63="","",details!CG63)</f>
        <v/>
      </c>
      <c r="FB63" s="425" t="str">
        <f>IF(details!CH63="","",details!CH63)</f>
        <v/>
      </c>
      <c r="FC63" s="425" t="str">
        <f>IF(details!CI63="","",details!CI63)</f>
        <v/>
      </c>
      <c r="FD63" s="425" t="str">
        <f>IF(details!CJ63="","",details!CJ63)</f>
        <v/>
      </c>
      <c r="FE63" s="429" t="str">
        <f t="shared" si="215"/>
        <v/>
      </c>
      <c r="FF63" s="429" t="str">
        <f t="shared" si="216"/>
        <v/>
      </c>
      <c r="FG63" s="429" t="str">
        <f t="shared" si="217"/>
        <v/>
      </c>
      <c r="FH63" s="141" t="str">
        <f t="shared" si="10"/>
        <v/>
      </c>
      <c r="FI63" s="141">
        <f t="shared" si="218"/>
        <v>0</v>
      </c>
      <c r="FJ63" s="425" t="str">
        <f>IF(details!CK63="","",details!CK63)</f>
        <v/>
      </c>
      <c r="FK63" s="425" t="str">
        <f>IF(details!CL63="","",details!CL63)</f>
        <v/>
      </c>
      <c r="FL63" s="425" t="str">
        <f>IF(details!CM63="","",details!CM63)</f>
        <v/>
      </c>
      <c r="FM63" s="425" t="str">
        <f>IF(details!CN63="","",details!CN63)</f>
        <v/>
      </c>
      <c r="FN63" s="425" t="str">
        <f>IF(details!CO63="","",details!CO63)</f>
        <v/>
      </c>
      <c r="FO63" s="429" t="str">
        <f t="shared" si="219"/>
        <v/>
      </c>
      <c r="FP63" s="429" t="str">
        <f t="shared" si="220"/>
        <v/>
      </c>
      <c r="FQ63" s="429" t="str">
        <f t="shared" si="221"/>
        <v/>
      </c>
      <c r="FR63" s="141" t="str">
        <f t="shared" si="13"/>
        <v/>
      </c>
      <c r="FS63" s="354">
        <f t="shared" si="222"/>
        <v>0</v>
      </c>
      <c r="FT63" s="361" t="str">
        <f t="shared" si="223"/>
        <v/>
      </c>
      <c r="FU63" s="422" t="str">
        <f t="shared" si="224"/>
        <v/>
      </c>
      <c r="FV63" s="422" t="str">
        <f t="shared" si="225"/>
        <v/>
      </c>
      <c r="FW63" s="422" t="str">
        <f t="shared" si="226"/>
        <v/>
      </c>
      <c r="FX63" s="422" t="str">
        <f t="shared" si="227"/>
        <v/>
      </c>
      <c r="FY63" s="422" t="str">
        <f t="shared" si="228"/>
        <v/>
      </c>
      <c r="FZ63" s="422" t="str">
        <f t="shared" si="229"/>
        <v/>
      </c>
      <c r="GA63" s="142" t="str">
        <f t="shared" si="230"/>
        <v/>
      </c>
      <c r="GB63" s="142" t="str">
        <f t="shared" si="231"/>
        <v/>
      </c>
      <c r="GC63" s="422" t="str">
        <f t="shared" si="110"/>
        <v/>
      </c>
      <c r="GD63" s="422" t="str">
        <f t="shared" si="232"/>
        <v/>
      </c>
      <c r="GE63" s="422" t="str">
        <f t="shared" si="233"/>
        <v/>
      </c>
      <c r="GF63" s="422" t="str">
        <f t="shared" si="234"/>
        <v/>
      </c>
      <c r="GG63" s="422" t="str">
        <f t="shared" si="235"/>
        <v/>
      </c>
      <c r="GH63" s="422" t="str">
        <f t="shared" si="236"/>
        <v/>
      </c>
      <c r="GI63" s="422" t="str">
        <f t="shared" si="237"/>
        <v/>
      </c>
      <c r="GJ63" s="422" t="str">
        <f t="shared" si="238"/>
        <v/>
      </c>
      <c r="GK63" s="422" t="str">
        <f t="shared" si="239"/>
        <v/>
      </c>
      <c r="GL63" s="422" t="str">
        <f t="shared" si="240"/>
        <v/>
      </c>
      <c r="GM63" s="422" t="str">
        <f t="shared" si="241"/>
        <v/>
      </c>
      <c r="GN63" s="422" t="str">
        <f t="shared" si="242"/>
        <v/>
      </c>
      <c r="GO63" s="422" t="str">
        <f t="shared" si="243"/>
        <v/>
      </c>
      <c r="GP63" s="422" t="str">
        <f t="shared" si="244"/>
        <v/>
      </c>
      <c r="GQ63" s="422" t="str">
        <f t="shared" si="245"/>
        <v/>
      </c>
      <c r="GR63" s="422" t="str">
        <f t="shared" si="246"/>
        <v/>
      </c>
      <c r="GS63" s="422" t="str">
        <f t="shared" si="247"/>
        <v/>
      </c>
      <c r="GT63" s="143" t="str">
        <f t="shared" si="248"/>
        <v/>
      </c>
      <c r="GU63" s="143" t="str">
        <f t="shared" si="249"/>
        <v/>
      </c>
      <c r="GV63" s="143" t="str">
        <f t="shared" si="250"/>
        <v/>
      </c>
      <c r="GW63" s="143" t="str">
        <f t="shared" si="251"/>
        <v/>
      </c>
      <c r="GX63" s="143" t="str">
        <f t="shared" si="252"/>
        <v/>
      </c>
      <c r="GY63" s="143" t="str">
        <f t="shared" si="253"/>
        <v/>
      </c>
      <c r="GZ63" s="353">
        <f t="shared" si="254"/>
        <v>0</v>
      </c>
      <c r="HA63" s="353">
        <f t="shared" si="255"/>
        <v>0</v>
      </c>
      <c r="HB63" s="353">
        <f t="shared" si="256"/>
        <v>32</v>
      </c>
      <c r="HC63" s="353">
        <f t="shared" si="257"/>
        <v>0</v>
      </c>
      <c r="HD63" s="426" t="str">
        <f t="shared" si="137"/>
        <v/>
      </c>
      <c r="HE63" s="362" t="str">
        <f t="shared" si="258"/>
        <v/>
      </c>
      <c r="HF63" s="362" t="str">
        <f t="shared" si="259"/>
        <v/>
      </c>
      <c r="HG63" s="363" t="str">
        <f t="shared" si="260"/>
        <v/>
      </c>
      <c r="HH63" s="399" t="str">
        <f t="shared" si="261"/>
        <v/>
      </c>
      <c r="HI63" s="400" t="str">
        <f t="shared" si="142"/>
        <v/>
      </c>
      <c r="HJ63" s="136" t="str">
        <f t="shared" si="143"/>
        <v/>
      </c>
      <c r="HK63" s="358" t="str">
        <f>details!EP63</f>
        <v/>
      </c>
      <c r="HL63" s="227" t="str">
        <f>details!EQ63</f>
        <v/>
      </c>
      <c r="HM63" s="406" t="str">
        <f t="shared" si="262"/>
        <v/>
      </c>
      <c r="HN63" s="233" t="str">
        <f>IF(details!CP63="","",details!CP63)</f>
        <v/>
      </c>
    </row>
    <row r="64" spans="1:222" s="20" customFormat="1" ht="14" customHeight="1">
      <c r="A64" s="231">
        <f>IF(details!A64="","",details!A64)</f>
        <v>58</v>
      </c>
      <c r="B64" s="425" t="str">
        <f>IF(details!B64="","",details!B64)</f>
        <v/>
      </c>
      <c r="C64" s="425" t="str">
        <f>IF(details!C64="","",details!C64)</f>
        <v/>
      </c>
      <c r="D64" s="136" t="str">
        <f>IF(details!D64="","",details!D64)</f>
        <v/>
      </c>
      <c r="E64" s="136" t="str">
        <f>IF(details!E64="","",details!E64)</f>
        <v/>
      </c>
      <c r="F64" s="425" t="str">
        <f>IF(details!F64="","",details!F64)</f>
        <v/>
      </c>
      <c r="G64" s="698" t="str">
        <f>IF(details!G64="","",details!G64)</f>
        <v/>
      </c>
      <c r="H64" s="698" t="str">
        <f>IF(details!H64="","",details!H64)</f>
        <v/>
      </c>
      <c r="I64" s="220" t="str">
        <f>IF(details!CQ64="","",details!CQ64)</f>
        <v/>
      </c>
      <c r="J64" s="137" t="str">
        <f>IF(details!J64="","",details!J64)</f>
        <v/>
      </c>
      <c r="K64" s="137" t="str">
        <f>IF(details!K64="","",details!K64)</f>
        <v/>
      </c>
      <c r="L64" s="137" t="str">
        <f>IF(details!L64="","",details!L64)</f>
        <v/>
      </c>
      <c r="M64" s="425" t="str">
        <f>IF(details!R64="","",details!R64)</f>
        <v/>
      </c>
      <c r="N64" s="425" t="str">
        <f>IF(details!S64="","",details!S64)</f>
        <v/>
      </c>
      <c r="O64" s="425" t="str">
        <f t="shared" si="151"/>
        <v/>
      </c>
      <c r="P64" s="425" t="str">
        <f>IF(details!T64="","",details!T64)</f>
        <v/>
      </c>
      <c r="Q64" s="425" t="str">
        <f>IF(details!U64="","",details!U64)</f>
        <v/>
      </c>
      <c r="R64" s="425" t="str">
        <f t="shared" si="152"/>
        <v/>
      </c>
      <c r="S64" s="425" t="str">
        <f>IF(details!V64="","",details!V64)</f>
        <v/>
      </c>
      <c r="T64" s="425" t="str">
        <f>IF(details!W64="","",details!W64)</f>
        <v/>
      </c>
      <c r="U64" s="425" t="str">
        <f t="shared" si="153"/>
        <v/>
      </c>
      <c r="V64" s="138" t="str">
        <f t="shared" si="154"/>
        <v/>
      </c>
      <c r="W64" s="425" t="str">
        <f>IF(details!X64="","",details!X64)</f>
        <v/>
      </c>
      <c r="X64" s="425" t="str">
        <f>IF(details!Y64="","",details!Y64)</f>
        <v/>
      </c>
      <c r="Y64" s="138" t="str">
        <f t="shared" si="155"/>
        <v/>
      </c>
      <c r="Z64" s="139" t="str">
        <f t="shared" si="28"/>
        <v/>
      </c>
      <c r="AA64" s="425" t="str">
        <f>IF(details!Z64="","",details!Z64)</f>
        <v/>
      </c>
      <c r="AB64" s="425" t="str">
        <f>IF(details!AA64="","",details!AA64)</f>
        <v/>
      </c>
      <c r="AC64" s="428" t="str">
        <f t="shared" si="156"/>
        <v/>
      </c>
      <c r="AD64" s="136" t="str">
        <f t="shared" si="157"/>
        <v/>
      </c>
      <c r="AE64" s="140" t="str">
        <f t="shared" si="158"/>
        <v/>
      </c>
      <c r="AF64" s="429" t="str">
        <f t="shared" si="159"/>
        <v/>
      </c>
      <c r="AG64" s="141" t="str">
        <f t="shared" si="0"/>
        <v/>
      </c>
      <c r="AH64" s="141">
        <f t="shared" si="160"/>
        <v>0</v>
      </c>
      <c r="AI64" s="425" t="str">
        <f>IF(details!AB64="","",details!AB64)</f>
        <v/>
      </c>
      <c r="AJ64" s="425" t="str">
        <f>IF(details!AC64="","",details!AC64)</f>
        <v/>
      </c>
      <c r="AK64" s="425" t="str">
        <f t="shared" si="161"/>
        <v/>
      </c>
      <c r="AL64" s="425" t="str">
        <f>IF(details!AD64="","",details!AD64)</f>
        <v/>
      </c>
      <c r="AM64" s="425" t="str">
        <f>IF(details!AE64="","",details!AE64)</f>
        <v/>
      </c>
      <c r="AN64" s="425" t="str">
        <f t="shared" si="162"/>
        <v/>
      </c>
      <c r="AO64" s="425" t="str">
        <f>IF(details!AF64="","",details!AF64)</f>
        <v/>
      </c>
      <c r="AP64" s="425" t="str">
        <f>IF(details!AG64="","",details!AG64)</f>
        <v/>
      </c>
      <c r="AQ64" s="425" t="str">
        <f t="shared" si="163"/>
        <v/>
      </c>
      <c r="AR64" s="138" t="str">
        <f t="shared" si="164"/>
        <v/>
      </c>
      <c r="AS64" s="425" t="str">
        <f>IF(details!AH64="","",details!AH64)</f>
        <v/>
      </c>
      <c r="AT64" s="425" t="str">
        <f>IF(details!AI64="","",details!AI64)</f>
        <v/>
      </c>
      <c r="AU64" s="138" t="str">
        <f t="shared" si="165"/>
        <v/>
      </c>
      <c r="AV64" s="139" t="str">
        <f t="shared" si="39"/>
        <v/>
      </c>
      <c r="AW64" s="425" t="str">
        <f>IF(details!AJ64="","",details!AJ64)</f>
        <v/>
      </c>
      <c r="AX64" s="425" t="str">
        <f>IF(details!AK64="","",details!AK64)</f>
        <v/>
      </c>
      <c r="AY64" s="428" t="str">
        <f t="shared" si="166"/>
        <v/>
      </c>
      <c r="AZ64" s="136" t="str">
        <f t="shared" si="167"/>
        <v/>
      </c>
      <c r="BA64" s="140" t="str">
        <f t="shared" si="168"/>
        <v/>
      </c>
      <c r="BB64" s="429" t="str">
        <f t="shared" si="169"/>
        <v/>
      </c>
      <c r="BC64" s="141" t="str">
        <f t="shared" si="1"/>
        <v/>
      </c>
      <c r="BD64" s="141">
        <f t="shared" si="170"/>
        <v>0</v>
      </c>
      <c r="BE64" s="123" t="str">
        <f>IF(D64="","",details!AL64)</f>
        <v/>
      </c>
      <c r="BF64" s="425" t="str">
        <f>IF(details!AM64="","",details!AM64)</f>
        <v/>
      </c>
      <c r="BG64" s="425" t="str">
        <f>IF(details!AN64="","",details!AN64)</f>
        <v/>
      </c>
      <c r="BH64" s="425" t="str">
        <f t="shared" si="171"/>
        <v/>
      </c>
      <c r="BI64" s="425" t="str">
        <f>IF(details!AO64="","",details!AO64)</f>
        <v/>
      </c>
      <c r="BJ64" s="425" t="str">
        <f>IF(details!AP64="","",details!AP64)</f>
        <v/>
      </c>
      <c r="BK64" s="425" t="str">
        <f t="shared" si="172"/>
        <v/>
      </c>
      <c r="BL64" s="425" t="str">
        <f>IF(details!AQ64="","",details!AQ64)</f>
        <v/>
      </c>
      <c r="BM64" s="425" t="str">
        <f>IF(details!AR64="","",details!AR64)</f>
        <v/>
      </c>
      <c r="BN64" s="425" t="str">
        <f t="shared" si="173"/>
        <v/>
      </c>
      <c r="BO64" s="138" t="str">
        <f t="shared" si="174"/>
        <v/>
      </c>
      <c r="BP64" s="425" t="str">
        <f>IF(details!AS64="","",details!AS64)</f>
        <v/>
      </c>
      <c r="BQ64" s="425" t="str">
        <f>IF(details!AT64="","",details!AT64)</f>
        <v/>
      </c>
      <c r="BR64" s="138" t="str">
        <f t="shared" si="175"/>
        <v/>
      </c>
      <c r="BS64" s="139" t="str">
        <f t="shared" si="50"/>
        <v/>
      </c>
      <c r="BT64" s="425" t="str">
        <f>IF(details!AU64="","",details!AU64)</f>
        <v/>
      </c>
      <c r="BU64" s="425" t="str">
        <f>IF(details!AV64="","",details!AV64)</f>
        <v/>
      </c>
      <c r="BV64" s="428" t="str">
        <f t="shared" si="176"/>
        <v/>
      </c>
      <c r="BW64" s="136" t="str">
        <f t="shared" si="177"/>
        <v/>
      </c>
      <c r="BX64" s="140" t="str">
        <f t="shared" si="178"/>
        <v/>
      </c>
      <c r="BY64" s="429" t="str">
        <f t="shared" si="179"/>
        <v/>
      </c>
      <c r="BZ64" s="141" t="str">
        <f t="shared" si="2"/>
        <v/>
      </c>
      <c r="CA64" s="141">
        <f t="shared" si="180"/>
        <v>0</v>
      </c>
      <c r="CB64" s="425" t="str">
        <f>IF(details!AW64="","",details!AW64)</f>
        <v/>
      </c>
      <c r="CC64" s="425" t="str">
        <f>IF(details!AX64="","",details!AX64)</f>
        <v/>
      </c>
      <c r="CD64" s="425" t="str">
        <f t="shared" si="181"/>
        <v/>
      </c>
      <c r="CE64" s="425" t="str">
        <f>IF(details!AY64="","",details!AY64)</f>
        <v/>
      </c>
      <c r="CF64" s="425" t="str">
        <f>IF(details!AZ64="","",details!AZ64)</f>
        <v/>
      </c>
      <c r="CG64" s="425" t="str">
        <f t="shared" si="182"/>
        <v/>
      </c>
      <c r="CH64" s="425" t="str">
        <f>IF(details!BA64="","",details!BA64)</f>
        <v/>
      </c>
      <c r="CI64" s="425" t="str">
        <f>IF(details!BB64="","",details!BB64)</f>
        <v/>
      </c>
      <c r="CJ64" s="425" t="str">
        <f t="shared" si="183"/>
        <v/>
      </c>
      <c r="CK64" s="138" t="str">
        <f t="shared" si="184"/>
        <v/>
      </c>
      <c r="CL64" s="425" t="str">
        <f>IF(details!BC64="","",details!BC64)</f>
        <v/>
      </c>
      <c r="CM64" s="425" t="str">
        <f>IF(details!BD64="","",details!BD64)</f>
        <v/>
      </c>
      <c r="CN64" s="138" t="str">
        <f t="shared" si="185"/>
        <v/>
      </c>
      <c r="CO64" s="139" t="str">
        <f t="shared" si="61"/>
        <v/>
      </c>
      <c r="CP64" s="425" t="str">
        <f>IF(details!BE64="","",details!BE64)</f>
        <v/>
      </c>
      <c r="CQ64" s="425" t="str">
        <f>IF(details!BF64="","",details!BF64)</f>
        <v/>
      </c>
      <c r="CR64" s="428" t="str">
        <f t="shared" si="186"/>
        <v/>
      </c>
      <c r="CS64" s="136" t="str">
        <f t="shared" si="187"/>
        <v/>
      </c>
      <c r="CT64" s="140" t="str">
        <f t="shared" si="188"/>
        <v/>
      </c>
      <c r="CU64" s="429" t="str">
        <f t="shared" si="189"/>
        <v/>
      </c>
      <c r="CV64" s="141" t="str">
        <f t="shared" si="3"/>
        <v/>
      </c>
      <c r="CW64" s="141">
        <f t="shared" si="190"/>
        <v>0</v>
      </c>
      <c r="CX64" s="425" t="str">
        <f>IF(details!BG64="","",details!BG64)</f>
        <v/>
      </c>
      <c r="CY64" s="425" t="str">
        <f>IF(details!BH64="","",details!BH64)</f>
        <v/>
      </c>
      <c r="CZ64" s="425" t="str">
        <f t="shared" si="191"/>
        <v/>
      </c>
      <c r="DA64" s="425" t="str">
        <f>IF(details!BI64="","",details!BI64)</f>
        <v/>
      </c>
      <c r="DB64" s="425" t="str">
        <f>IF(details!BJ64="","",details!BJ64)</f>
        <v/>
      </c>
      <c r="DC64" s="425" t="str">
        <f t="shared" si="192"/>
        <v/>
      </c>
      <c r="DD64" s="425" t="str">
        <f>IF(details!BK64="","",details!BK64)</f>
        <v/>
      </c>
      <c r="DE64" s="425" t="str">
        <f>IF(details!BL64="","",details!BL64)</f>
        <v/>
      </c>
      <c r="DF64" s="425" t="str">
        <f t="shared" si="193"/>
        <v/>
      </c>
      <c r="DG64" s="138" t="str">
        <f t="shared" si="194"/>
        <v/>
      </c>
      <c r="DH64" s="425" t="str">
        <f>IF(details!BM64="","",details!BM64)</f>
        <v/>
      </c>
      <c r="DI64" s="425" t="str">
        <f>IF(details!BN64="","",details!BN64)</f>
        <v/>
      </c>
      <c r="DJ64" s="138" t="str">
        <f t="shared" si="195"/>
        <v/>
      </c>
      <c r="DK64" s="139" t="str">
        <f t="shared" si="72"/>
        <v/>
      </c>
      <c r="DL64" s="425" t="str">
        <f>IF(details!BO64="","",details!BO64)</f>
        <v/>
      </c>
      <c r="DM64" s="425" t="str">
        <f>IF(details!BP64="","",details!BP64)</f>
        <v/>
      </c>
      <c r="DN64" s="428" t="str">
        <f t="shared" si="196"/>
        <v/>
      </c>
      <c r="DO64" s="136" t="str">
        <f t="shared" si="197"/>
        <v/>
      </c>
      <c r="DP64" s="140" t="str">
        <f t="shared" si="198"/>
        <v/>
      </c>
      <c r="DQ64" s="429" t="str">
        <f t="shared" si="199"/>
        <v/>
      </c>
      <c r="DR64" s="141" t="str">
        <f t="shared" si="4"/>
        <v/>
      </c>
      <c r="DS64" s="141">
        <f t="shared" si="200"/>
        <v>0</v>
      </c>
      <c r="DT64" s="425" t="str">
        <f>IF(details!BQ64="","",details!BQ64)</f>
        <v/>
      </c>
      <c r="DU64" s="425" t="str">
        <f>IF(details!BR64="","",details!BR64)</f>
        <v/>
      </c>
      <c r="DV64" s="425" t="str">
        <f t="shared" si="201"/>
        <v/>
      </c>
      <c r="DW64" s="425" t="str">
        <f>IF(details!BS64="","",details!BS64)</f>
        <v/>
      </c>
      <c r="DX64" s="425" t="str">
        <f>IF(details!BT64="","",details!BT64)</f>
        <v/>
      </c>
      <c r="DY64" s="425" t="str">
        <f t="shared" si="202"/>
        <v/>
      </c>
      <c r="DZ64" s="425" t="str">
        <f>IF(details!BU64="","",details!BU64)</f>
        <v/>
      </c>
      <c r="EA64" s="425" t="str">
        <f>IF(details!BV64="","",details!BV64)</f>
        <v/>
      </c>
      <c r="EB64" s="425" t="str">
        <f t="shared" si="203"/>
        <v/>
      </c>
      <c r="EC64" s="138" t="str">
        <f t="shared" si="204"/>
        <v/>
      </c>
      <c r="ED64" s="425" t="str">
        <f>IF(details!BW64="","",details!BW64)</f>
        <v/>
      </c>
      <c r="EE64" s="425" t="str">
        <f>IF(details!BX64="","",details!BX64)</f>
        <v/>
      </c>
      <c r="EF64" s="138" t="str">
        <f t="shared" si="205"/>
        <v/>
      </c>
      <c r="EG64" s="139" t="str">
        <f t="shared" si="83"/>
        <v/>
      </c>
      <c r="EH64" s="425" t="str">
        <f>IF(details!BY64="","",details!BY64)</f>
        <v/>
      </c>
      <c r="EI64" s="425" t="str">
        <f>IF(details!BZ64="","",details!BZ64)</f>
        <v/>
      </c>
      <c r="EJ64" s="428" t="str">
        <f t="shared" si="206"/>
        <v/>
      </c>
      <c r="EK64" s="136" t="str">
        <f t="shared" si="207"/>
        <v/>
      </c>
      <c r="EL64" s="140" t="str">
        <f t="shared" si="208"/>
        <v/>
      </c>
      <c r="EM64" s="429" t="str">
        <f t="shared" si="209"/>
        <v/>
      </c>
      <c r="EN64" s="141" t="str">
        <f t="shared" si="5"/>
        <v/>
      </c>
      <c r="EO64" s="141">
        <f t="shared" si="210"/>
        <v>0</v>
      </c>
      <c r="EP64" s="425" t="str">
        <f>IF(details!CA64="","",details!CA64)</f>
        <v/>
      </c>
      <c r="EQ64" s="425" t="str">
        <f>IF(details!CB64="","",details!CB64)</f>
        <v/>
      </c>
      <c r="ER64" s="425" t="str">
        <f>IF(details!CC64="","",details!CC64)</f>
        <v/>
      </c>
      <c r="ES64" s="425" t="str">
        <f>IF(details!CD64="","",details!CD64)</f>
        <v/>
      </c>
      <c r="ET64" s="425" t="str">
        <f>IF(details!CE64="","",details!CE64)</f>
        <v/>
      </c>
      <c r="EU64" s="429" t="str">
        <f t="shared" si="211"/>
        <v/>
      </c>
      <c r="EV64" s="429" t="str">
        <f t="shared" si="212"/>
        <v/>
      </c>
      <c r="EW64" s="429" t="str">
        <f t="shared" si="213"/>
        <v/>
      </c>
      <c r="EX64" s="141" t="str">
        <f t="shared" si="7"/>
        <v/>
      </c>
      <c r="EY64" s="141">
        <f t="shared" si="214"/>
        <v>0</v>
      </c>
      <c r="EZ64" s="425" t="str">
        <f>IF(details!CF64="","",details!CF64)</f>
        <v/>
      </c>
      <c r="FA64" s="425" t="str">
        <f>IF(details!CG64="","",details!CG64)</f>
        <v/>
      </c>
      <c r="FB64" s="425" t="str">
        <f>IF(details!CH64="","",details!CH64)</f>
        <v/>
      </c>
      <c r="FC64" s="425" t="str">
        <f>IF(details!CI64="","",details!CI64)</f>
        <v/>
      </c>
      <c r="FD64" s="425" t="str">
        <f>IF(details!CJ64="","",details!CJ64)</f>
        <v/>
      </c>
      <c r="FE64" s="429" t="str">
        <f t="shared" si="215"/>
        <v/>
      </c>
      <c r="FF64" s="429" t="str">
        <f t="shared" si="216"/>
        <v/>
      </c>
      <c r="FG64" s="429" t="str">
        <f t="shared" si="217"/>
        <v/>
      </c>
      <c r="FH64" s="141" t="str">
        <f t="shared" si="10"/>
        <v/>
      </c>
      <c r="FI64" s="141">
        <f t="shared" si="218"/>
        <v>0</v>
      </c>
      <c r="FJ64" s="425" t="str">
        <f>IF(details!CK64="","",details!CK64)</f>
        <v/>
      </c>
      <c r="FK64" s="425" t="str">
        <f>IF(details!CL64="","",details!CL64)</f>
        <v/>
      </c>
      <c r="FL64" s="425" t="str">
        <f>IF(details!CM64="","",details!CM64)</f>
        <v/>
      </c>
      <c r="FM64" s="425" t="str">
        <f>IF(details!CN64="","",details!CN64)</f>
        <v/>
      </c>
      <c r="FN64" s="425" t="str">
        <f>IF(details!CO64="","",details!CO64)</f>
        <v/>
      </c>
      <c r="FO64" s="429" t="str">
        <f t="shared" si="219"/>
        <v/>
      </c>
      <c r="FP64" s="429" t="str">
        <f t="shared" si="220"/>
        <v/>
      </c>
      <c r="FQ64" s="429" t="str">
        <f t="shared" si="221"/>
        <v/>
      </c>
      <c r="FR64" s="141" t="str">
        <f t="shared" si="13"/>
        <v/>
      </c>
      <c r="FS64" s="354">
        <f t="shared" si="222"/>
        <v>0</v>
      </c>
      <c r="FT64" s="361" t="str">
        <f t="shared" si="223"/>
        <v/>
      </c>
      <c r="FU64" s="422" t="str">
        <f t="shared" si="224"/>
        <v/>
      </c>
      <c r="FV64" s="422" t="str">
        <f t="shared" si="225"/>
        <v/>
      </c>
      <c r="FW64" s="422" t="str">
        <f t="shared" si="226"/>
        <v/>
      </c>
      <c r="FX64" s="422" t="str">
        <f t="shared" si="227"/>
        <v/>
      </c>
      <c r="FY64" s="422" t="str">
        <f t="shared" si="228"/>
        <v/>
      </c>
      <c r="FZ64" s="422" t="str">
        <f t="shared" si="229"/>
        <v/>
      </c>
      <c r="GA64" s="142" t="str">
        <f t="shared" si="230"/>
        <v/>
      </c>
      <c r="GB64" s="142" t="str">
        <f t="shared" si="231"/>
        <v/>
      </c>
      <c r="GC64" s="422" t="str">
        <f t="shared" si="110"/>
        <v/>
      </c>
      <c r="GD64" s="422" t="str">
        <f t="shared" si="232"/>
        <v/>
      </c>
      <c r="GE64" s="422" t="str">
        <f t="shared" si="233"/>
        <v/>
      </c>
      <c r="GF64" s="422" t="str">
        <f t="shared" si="234"/>
        <v/>
      </c>
      <c r="GG64" s="422" t="str">
        <f t="shared" si="235"/>
        <v/>
      </c>
      <c r="GH64" s="422" t="str">
        <f t="shared" si="236"/>
        <v/>
      </c>
      <c r="GI64" s="422" t="str">
        <f t="shared" si="237"/>
        <v/>
      </c>
      <c r="GJ64" s="422" t="str">
        <f t="shared" si="238"/>
        <v/>
      </c>
      <c r="GK64" s="422" t="str">
        <f t="shared" si="239"/>
        <v/>
      </c>
      <c r="GL64" s="422" t="str">
        <f t="shared" si="240"/>
        <v/>
      </c>
      <c r="GM64" s="422" t="str">
        <f t="shared" si="241"/>
        <v/>
      </c>
      <c r="GN64" s="422" t="str">
        <f t="shared" si="242"/>
        <v/>
      </c>
      <c r="GO64" s="422" t="str">
        <f t="shared" si="243"/>
        <v/>
      </c>
      <c r="GP64" s="422" t="str">
        <f t="shared" si="244"/>
        <v/>
      </c>
      <c r="GQ64" s="422" t="str">
        <f t="shared" si="245"/>
        <v/>
      </c>
      <c r="GR64" s="422" t="str">
        <f t="shared" si="246"/>
        <v/>
      </c>
      <c r="GS64" s="422" t="str">
        <f t="shared" si="247"/>
        <v/>
      </c>
      <c r="GT64" s="143" t="str">
        <f t="shared" si="248"/>
        <v/>
      </c>
      <c r="GU64" s="143" t="str">
        <f t="shared" si="249"/>
        <v/>
      </c>
      <c r="GV64" s="143" t="str">
        <f t="shared" si="250"/>
        <v/>
      </c>
      <c r="GW64" s="143" t="str">
        <f t="shared" si="251"/>
        <v/>
      </c>
      <c r="GX64" s="143" t="str">
        <f t="shared" si="252"/>
        <v/>
      </c>
      <c r="GY64" s="143" t="str">
        <f t="shared" si="253"/>
        <v/>
      </c>
      <c r="GZ64" s="353">
        <f t="shared" si="254"/>
        <v>0</v>
      </c>
      <c r="HA64" s="353">
        <f t="shared" si="255"/>
        <v>0</v>
      </c>
      <c r="HB64" s="353">
        <f t="shared" si="256"/>
        <v>32</v>
      </c>
      <c r="HC64" s="353">
        <f t="shared" si="257"/>
        <v>0</v>
      </c>
      <c r="HD64" s="426" t="str">
        <f t="shared" si="137"/>
        <v/>
      </c>
      <c r="HE64" s="362" t="str">
        <f t="shared" si="258"/>
        <v/>
      </c>
      <c r="HF64" s="362" t="str">
        <f t="shared" si="259"/>
        <v/>
      </c>
      <c r="HG64" s="363" t="str">
        <f t="shared" si="260"/>
        <v/>
      </c>
      <c r="HH64" s="399" t="str">
        <f t="shared" si="261"/>
        <v/>
      </c>
      <c r="HI64" s="400" t="str">
        <f t="shared" si="142"/>
        <v/>
      </c>
      <c r="HJ64" s="136" t="str">
        <f t="shared" si="143"/>
        <v/>
      </c>
      <c r="HK64" s="358" t="str">
        <f>details!EP64</f>
        <v/>
      </c>
      <c r="HL64" s="227" t="str">
        <f>details!EQ64</f>
        <v/>
      </c>
      <c r="HM64" s="406" t="str">
        <f t="shared" si="262"/>
        <v/>
      </c>
      <c r="HN64" s="233" t="str">
        <f>IF(details!CP64="","",details!CP64)</f>
        <v/>
      </c>
    </row>
    <row r="65" spans="1:222" s="20" customFormat="1" ht="14" customHeight="1">
      <c r="A65" s="231">
        <f>IF(details!A65="","",details!A65)</f>
        <v>59</v>
      </c>
      <c r="B65" s="425" t="str">
        <f>IF(details!B65="","",details!B65)</f>
        <v/>
      </c>
      <c r="C65" s="425" t="str">
        <f>IF(details!C65="","",details!C65)</f>
        <v/>
      </c>
      <c r="D65" s="136" t="str">
        <f>IF(details!D65="","",details!D65)</f>
        <v/>
      </c>
      <c r="E65" s="136" t="str">
        <f>IF(details!E65="","",details!E65)</f>
        <v/>
      </c>
      <c r="F65" s="425" t="str">
        <f>IF(details!F65="","",details!F65)</f>
        <v/>
      </c>
      <c r="G65" s="698" t="str">
        <f>IF(details!G65="","",details!G65)</f>
        <v/>
      </c>
      <c r="H65" s="698" t="str">
        <f>IF(details!H65="","",details!H65)</f>
        <v/>
      </c>
      <c r="I65" s="220" t="str">
        <f>IF(details!CQ65="","",details!CQ65)</f>
        <v/>
      </c>
      <c r="J65" s="137" t="str">
        <f>IF(details!J65="","",details!J65)</f>
        <v/>
      </c>
      <c r="K65" s="137" t="str">
        <f>IF(details!K65="","",details!K65)</f>
        <v/>
      </c>
      <c r="L65" s="137" t="str">
        <f>IF(details!L65="","",details!L65)</f>
        <v/>
      </c>
      <c r="M65" s="425" t="str">
        <f>IF(details!R65="","",details!R65)</f>
        <v/>
      </c>
      <c r="N65" s="425" t="str">
        <f>IF(details!S65="","",details!S65)</f>
        <v/>
      </c>
      <c r="O65" s="425" t="str">
        <f t="shared" si="151"/>
        <v/>
      </c>
      <c r="P65" s="425" t="str">
        <f>IF(details!T65="","",details!T65)</f>
        <v/>
      </c>
      <c r="Q65" s="425" t="str">
        <f>IF(details!U65="","",details!U65)</f>
        <v/>
      </c>
      <c r="R65" s="425" t="str">
        <f t="shared" si="152"/>
        <v/>
      </c>
      <c r="S65" s="425" t="str">
        <f>IF(details!V65="","",details!V65)</f>
        <v/>
      </c>
      <c r="T65" s="425" t="str">
        <f>IF(details!W65="","",details!W65)</f>
        <v/>
      </c>
      <c r="U65" s="425" t="str">
        <f t="shared" si="153"/>
        <v/>
      </c>
      <c r="V65" s="138" t="str">
        <f t="shared" si="154"/>
        <v/>
      </c>
      <c r="W65" s="425" t="str">
        <f>IF(details!X65="","",details!X65)</f>
        <v/>
      </c>
      <c r="X65" s="425" t="str">
        <f>IF(details!Y65="","",details!Y65)</f>
        <v/>
      </c>
      <c r="Y65" s="138" t="str">
        <f t="shared" si="155"/>
        <v/>
      </c>
      <c r="Z65" s="139" t="str">
        <f t="shared" si="28"/>
        <v/>
      </c>
      <c r="AA65" s="425" t="str">
        <f>IF(details!Z65="","",details!Z65)</f>
        <v/>
      </c>
      <c r="AB65" s="425" t="str">
        <f>IF(details!AA65="","",details!AA65)</f>
        <v/>
      </c>
      <c r="AC65" s="428" t="str">
        <f t="shared" si="156"/>
        <v/>
      </c>
      <c r="AD65" s="136" t="str">
        <f t="shared" si="157"/>
        <v/>
      </c>
      <c r="AE65" s="140" t="str">
        <f t="shared" si="158"/>
        <v/>
      </c>
      <c r="AF65" s="429" t="str">
        <f t="shared" si="159"/>
        <v/>
      </c>
      <c r="AG65" s="141" t="str">
        <f t="shared" si="0"/>
        <v/>
      </c>
      <c r="AH65" s="141">
        <f t="shared" si="160"/>
        <v>0</v>
      </c>
      <c r="AI65" s="425" t="str">
        <f>IF(details!AB65="","",details!AB65)</f>
        <v/>
      </c>
      <c r="AJ65" s="425" t="str">
        <f>IF(details!AC65="","",details!AC65)</f>
        <v/>
      </c>
      <c r="AK65" s="425" t="str">
        <f t="shared" si="161"/>
        <v/>
      </c>
      <c r="AL65" s="425" t="str">
        <f>IF(details!AD65="","",details!AD65)</f>
        <v/>
      </c>
      <c r="AM65" s="425" t="str">
        <f>IF(details!AE65="","",details!AE65)</f>
        <v/>
      </c>
      <c r="AN65" s="425" t="str">
        <f t="shared" si="162"/>
        <v/>
      </c>
      <c r="AO65" s="425" t="str">
        <f>IF(details!AF65="","",details!AF65)</f>
        <v/>
      </c>
      <c r="AP65" s="425" t="str">
        <f>IF(details!AG65="","",details!AG65)</f>
        <v/>
      </c>
      <c r="AQ65" s="425" t="str">
        <f t="shared" si="163"/>
        <v/>
      </c>
      <c r="AR65" s="138" t="str">
        <f t="shared" si="164"/>
        <v/>
      </c>
      <c r="AS65" s="425" t="str">
        <f>IF(details!AH65="","",details!AH65)</f>
        <v/>
      </c>
      <c r="AT65" s="425" t="str">
        <f>IF(details!AI65="","",details!AI65)</f>
        <v/>
      </c>
      <c r="AU65" s="138" t="str">
        <f t="shared" si="165"/>
        <v/>
      </c>
      <c r="AV65" s="139" t="str">
        <f t="shared" si="39"/>
        <v/>
      </c>
      <c r="AW65" s="425" t="str">
        <f>IF(details!AJ65="","",details!AJ65)</f>
        <v/>
      </c>
      <c r="AX65" s="425" t="str">
        <f>IF(details!AK65="","",details!AK65)</f>
        <v/>
      </c>
      <c r="AY65" s="428" t="str">
        <f t="shared" si="166"/>
        <v/>
      </c>
      <c r="AZ65" s="136" t="str">
        <f t="shared" si="167"/>
        <v/>
      </c>
      <c r="BA65" s="140" t="str">
        <f t="shared" si="168"/>
        <v/>
      </c>
      <c r="BB65" s="429" t="str">
        <f t="shared" si="169"/>
        <v/>
      </c>
      <c r="BC65" s="141" t="str">
        <f t="shared" si="1"/>
        <v/>
      </c>
      <c r="BD65" s="141">
        <f t="shared" si="170"/>
        <v>0</v>
      </c>
      <c r="BE65" s="123" t="str">
        <f>IF(D65="","",details!AL65)</f>
        <v/>
      </c>
      <c r="BF65" s="425" t="str">
        <f>IF(details!AM65="","",details!AM65)</f>
        <v/>
      </c>
      <c r="BG65" s="425" t="str">
        <f>IF(details!AN65="","",details!AN65)</f>
        <v/>
      </c>
      <c r="BH65" s="425" t="str">
        <f t="shared" si="171"/>
        <v/>
      </c>
      <c r="BI65" s="425" t="str">
        <f>IF(details!AO65="","",details!AO65)</f>
        <v/>
      </c>
      <c r="BJ65" s="425" t="str">
        <f>IF(details!AP65="","",details!AP65)</f>
        <v/>
      </c>
      <c r="BK65" s="425" t="str">
        <f t="shared" si="172"/>
        <v/>
      </c>
      <c r="BL65" s="425" t="str">
        <f>IF(details!AQ65="","",details!AQ65)</f>
        <v/>
      </c>
      <c r="BM65" s="425" t="str">
        <f>IF(details!AR65="","",details!AR65)</f>
        <v/>
      </c>
      <c r="BN65" s="425" t="str">
        <f t="shared" si="173"/>
        <v/>
      </c>
      <c r="BO65" s="138" t="str">
        <f t="shared" si="174"/>
        <v/>
      </c>
      <c r="BP65" s="425" t="str">
        <f>IF(details!AS65="","",details!AS65)</f>
        <v/>
      </c>
      <c r="BQ65" s="425" t="str">
        <f>IF(details!AT65="","",details!AT65)</f>
        <v/>
      </c>
      <c r="BR65" s="138" t="str">
        <f t="shared" si="175"/>
        <v/>
      </c>
      <c r="BS65" s="139" t="str">
        <f t="shared" si="50"/>
        <v/>
      </c>
      <c r="BT65" s="425" t="str">
        <f>IF(details!AU65="","",details!AU65)</f>
        <v/>
      </c>
      <c r="BU65" s="425" t="str">
        <f>IF(details!AV65="","",details!AV65)</f>
        <v/>
      </c>
      <c r="BV65" s="428" t="str">
        <f t="shared" si="176"/>
        <v/>
      </c>
      <c r="BW65" s="136" t="str">
        <f t="shared" si="177"/>
        <v/>
      </c>
      <c r="BX65" s="140" t="str">
        <f t="shared" si="178"/>
        <v/>
      </c>
      <c r="BY65" s="429" t="str">
        <f t="shared" si="179"/>
        <v/>
      </c>
      <c r="BZ65" s="141" t="str">
        <f t="shared" si="2"/>
        <v/>
      </c>
      <c r="CA65" s="141">
        <f t="shared" si="180"/>
        <v>0</v>
      </c>
      <c r="CB65" s="425" t="str">
        <f>IF(details!AW65="","",details!AW65)</f>
        <v/>
      </c>
      <c r="CC65" s="425" t="str">
        <f>IF(details!AX65="","",details!AX65)</f>
        <v/>
      </c>
      <c r="CD65" s="425" t="str">
        <f t="shared" si="181"/>
        <v/>
      </c>
      <c r="CE65" s="425" t="str">
        <f>IF(details!AY65="","",details!AY65)</f>
        <v/>
      </c>
      <c r="CF65" s="425" t="str">
        <f>IF(details!AZ65="","",details!AZ65)</f>
        <v/>
      </c>
      <c r="CG65" s="425" t="str">
        <f t="shared" si="182"/>
        <v/>
      </c>
      <c r="CH65" s="425" t="str">
        <f>IF(details!BA65="","",details!BA65)</f>
        <v/>
      </c>
      <c r="CI65" s="425" t="str">
        <f>IF(details!BB65="","",details!BB65)</f>
        <v/>
      </c>
      <c r="CJ65" s="425" t="str">
        <f t="shared" si="183"/>
        <v/>
      </c>
      <c r="CK65" s="138" t="str">
        <f t="shared" si="184"/>
        <v/>
      </c>
      <c r="CL65" s="425" t="str">
        <f>IF(details!BC65="","",details!BC65)</f>
        <v/>
      </c>
      <c r="CM65" s="425" t="str">
        <f>IF(details!BD65="","",details!BD65)</f>
        <v/>
      </c>
      <c r="CN65" s="138" t="str">
        <f t="shared" si="185"/>
        <v/>
      </c>
      <c r="CO65" s="139" t="str">
        <f t="shared" si="61"/>
        <v/>
      </c>
      <c r="CP65" s="425" t="str">
        <f>IF(details!BE65="","",details!BE65)</f>
        <v/>
      </c>
      <c r="CQ65" s="425" t="str">
        <f>IF(details!BF65="","",details!BF65)</f>
        <v/>
      </c>
      <c r="CR65" s="428" t="str">
        <f t="shared" si="186"/>
        <v/>
      </c>
      <c r="CS65" s="136" t="str">
        <f t="shared" si="187"/>
        <v/>
      </c>
      <c r="CT65" s="140" t="str">
        <f t="shared" si="188"/>
        <v/>
      </c>
      <c r="CU65" s="429" t="str">
        <f t="shared" si="189"/>
        <v/>
      </c>
      <c r="CV65" s="141" t="str">
        <f t="shared" si="3"/>
        <v/>
      </c>
      <c r="CW65" s="141">
        <f t="shared" si="190"/>
        <v>0</v>
      </c>
      <c r="CX65" s="425" t="str">
        <f>IF(details!BG65="","",details!BG65)</f>
        <v/>
      </c>
      <c r="CY65" s="425" t="str">
        <f>IF(details!BH65="","",details!BH65)</f>
        <v/>
      </c>
      <c r="CZ65" s="425" t="str">
        <f t="shared" si="191"/>
        <v/>
      </c>
      <c r="DA65" s="425" t="str">
        <f>IF(details!BI65="","",details!BI65)</f>
        <v/>
      </c>
      <c r="DB65" s="425" t="str">
        <f>IF(details!BJ65="","",details!BJ65)</f>
        <v/>
      </c>
      <c r="DC65" s="425" t="str">
        <f t="shared" si="192"/>
        <v/>
      </c>
      <c r="DD65" s="425" t="str">
        <f>IF(details!BK65="","",details!BK65)</f>
        <v/>
      </c>
      <c r="DE65" s="425" t="str">
        <f>IF(details!BL65="","",details!BL65)</f>
        <v/>
      </c>
      <c r="DF65" s="425" t="str">
        <f t="shared" si="193"/>
        <v/>
      </c>
      <c r="DG65" s="138" t="str">
        <f t="shared" si="194"/>
        <v/>
      </c>
      <c r="DH65" s="425" t="str">
        <f>IF(details!BM65="","",details!BM65)</f>
        <v/>
      </c>
      <c r="DI65" s="425" t="str">
        <f>IF(details!BN65="","",details!BN65)</f>
        <v/>
      </c>
      <c r="DJ65" s="138" t="str">
        <f t="shared" si="195"/>
        <v/>
      </c>
      <c r="DK65" s="139" t="str">
        <f t="shared" si="72"/>
        <v/>
      </c>
      <c r="DL65" s="425" t="str">
        <f>IF(details!BO65="","",details!BO65)</f>
        <v/>
      </c>
      <c r="DM65" s="425" t="str">
        <f>IF(details!BP65="","",details!BP65)</f>
        <v/>
      </c>
      <c r="DN65" s="428" t="str">
        <f t="shared" si="196"/>
        <v/>
      </c>
      <c r="DO65" s="136" t="str">
        <f t="shared" si="197"/>
        <v/>
      </c>
      <c r="DP65" s="140" t="str">
        <f t="shared" si="198"/>
        <v/>
      </c>
      <c r="DQ65" s="429" t="str">
        <f t="shared" si="199"/>
        <v/>
      </c>
      <c r="DR65" s="141" t="str">
        <f t="shared" si="4"/>
        <v/>
      </c>
      <c r="DS65" s="141">
        <f t="shared" si="200"/>
        <v>0</v>
      </c>
      <c r="DT65" s="425" t="str">
        <f>IF(details!BQ65="","",details!BQ65)</f>
        <v/>
      </c>
      <c r="DU65" s="425" t="str">
        <f>IF(details!BR65="","",details!BR65)</f>
        <v/>
      </c>
      <c r="DV65" s="425" t="str">
        <f t="shared" si="201"/>
        <v/>
      </c>
      <c r="DW65" s="425" t="str">
        <f>IF(details!BS65="","",details!BS65)</f>
        <v/>
      </c>
      <c r="DX65" s="425" t="str">
        <f>IF(details!BT65="","",details!BT65)</f>
        <v/>
      </c>
      <c r="DY65" s="425" t="str">
        <f t="shared" si="202"/>
        <v/>
      </c>
      <c r="DZ65" s="425" t="str">
        <f>IF(details!BU65="","",details!BU65)</f>
        <v/>
      </c>
      <c r="EA65" s="425" t="str">
        <f>IF(details!BV65="","",details!BV65)</f>
        <v/>
      </c>
      <c r="EB65" s="425" t="str">
        <f t="shared" si="203"/>
        <v/>
      </c>
      <c r="EC65" s="138" t="str">
        <f t="shared" si="204"/>
        <v/>
      </c>
      <c r="ED65" s="425" t="str">
        <f>IF(details!BW65="","",details!BW65)</f>
        <v/>
      </c>
      <c r="EE65" s="425" t="str">
        <f>IF(details!BX65="","",details!BX65)</f>
        <v/>
      </c>
      <c r="EF65" s="138" t="str">
        <f t="shared" si="205"/>
        <v/>
      </c>
      <c r="EG65" s="139" t="str">
        <f t="shared" si="83"/>
        <v/>
      </c>
      <c r="EH65" s="425" t="str">
        <f>IF(details!BY65="","",details!BY65)</f>
        <v/>
      </c>
      <c r="EI65" s="425" t="str">
        <f>IF(details!BZ65="","",details!BZ65)</f>
        <v/>
      </c>
      <c r="EJ65" s="428" t="str">
        <f t="shared" si="206"/>
        <v/>
      </c>
      <c r="EK65" s="136" t="str">
        <f t="shared" si="207"/>
        <v/>
      </c>
      <c r="EL65" s="140" t="str">
        <f t="shared" si="208"/>
        <v/>
      </c>
      <c r="EM65" s="429" t="str">
        <f t="shared" si="209"/>
        <v/>
      </c>
      <c r="EN65" s="141" t="str">
        <f t="shared" si="5"/>
        <v/>
      </c>
      <c r="EO65" s="141">
        <f t="shared" si="210"/>
        <v>0</v>
      </c>
      <c r="EP65" s="425" t="str">
        <f>IF(details!CA65="","",details!CA65)</f>
        <v/>
      </c>
      <c r="EQ65" s="425" t="str">
        <f>IF(details!CB65="","",details!CB65)</f>
        <v/>
      </c>
      <c r="ER65" s="425" t="str">
        <f>IF(details!CC65="","",details!CC65)</f>
        <v/>
      </c>
      <c r="ES65" s="425" t="str">
        <f>IF(details!CD65="","",details!CD65)</f>
        <v/>
      </c>
      <c r="ET65" s="425" t="str">
        <f>IF(details!CE65="","",details!CE65)</f>
        <v/>
      </c>
      <c r="EU65" s="429" t="str">
        <f t="shared" si="211"/>
        <v/>
      </c>
      <c r="EV65" s="429" t="str">
        <f t="shared" si="212"/>
        <v/>
      </c>
      <c r="EW65" s="429" t="str">
        <f t="shared" si="213"/>
        <v/>
      </c>
      <c r="EX65" s="141" t="str">
        <f t="shared" si="7"/>
        <v/>
      </c>
      <c r="EY65" s="141">
        <f t="shared" si="214"/>
        <v>0</v>
      </c>
      <c r="EZ65" s="425" t="str">
        <f>IF(details!CF65="","",details!CF65)</f>
        <v/>
      </c>
      <c r="FA65" s="425" t="str">
        <f>IF(details!CG65="","",details!CG65)</f>
        <v/>
      </c>
      <c r="FB65" s="425" t="str">
        <f>IF(details!CH65="","",details!CH65)</f>
        <v/>
      </c>
      <c r="FC65" s="425" t="str">
        <f>IF(details!CI65="","",details!CI65)</f>
        <v/>
      </c>
      <c r="FD65" s="425" t="str">
        <f>IF(details!CJ65="","",details!CJ65)</f>
        <v/>
      </c>
      <c r="FE65" s="429" t="str">
        <f t="shared" si="215"/>
        <v/>
      </c>
      <c r="FF65" s="429" t="str">
        <f t="shared" si="216"/>
        <v/>
      </c>
      <c r="FG65" s="429" t="str">
        <f t="shared" si="217"/>
        <v/>
      </c>
      <c r="FH65" s="141" t="str">
        <f t="shared" si="10"/>
        <v/>
      </c>
      <c r="FI65" s="141">
        <f t="shared" si="218"/>
        <v>0</v>
      </c>
      <c r="FJ65" s="425" t="str">
        <f>IF(details!CK65="","",details!CK65)</f>
        <v/>
      </c>
      <c r="FK65" s="425" t="str">
        <f>IF(details!CL65="","",details!CL65)</f>
        <v/>
      </c>
      <c r="FL65" s="425" t="str">
        <f>IF(details!CM65="","",details!CM65)</f>
        <v/>
      </c>
      <c r="FM65" s="425" t="str">
        <f>IF(details!CN65="","",details!CN65)</f>
        <v/>
      </c>
      <c r="FN65" s="425" t="str">
        <f>IF(details!CO65="","",details!CO65)</f>
        <v/>
      </c>
      <c r="FO65" s="429" t="str">
        <f t="shared" si="219"/>
        <v/>
      </c>
      <c r="FP65" s="429" t="str">
        <f t="shared" si="220"/>
        <v/>
      </c>
      <c r="FQ65" s="429" t="str">
        <f t="shared" si="221"/>
        <v/>
      </c>
      <c r="FR65" s="141" t="str">
        <f t="shared" si="13"/>
        <v/>
      </c>
      <c r="FS65" s="354">
        <f t="shared" si="222"/>
        <v>0</v>
      </c>
      <c r="FT65" s="361" t="str">
        <f t="shared" si="223"/>
        <v/>
      </c>
      <c r="FU65" s="422" t="str">
        <f t="shared" si="224"/>
        <v/>
      </c>
      <c r="FV65" s="422" t="str">
        <f t="shared" si="225"/>
        <v/>
      </c>
      <c r="FW65" s="422" t="str">
        <f t="shared" si="226"/>
        <v/>
      </c>
      <c r="FX65" s="422" t="str">
        <f t="shared" si="227"/>
        <v/>
      </c>
      <c r="FY65" s="422" t="str">
        <f t="shared" si="228"/>
        <v/>
      </c>
      <c r="FZ65" s="422" t="str">
        <f t="shared" si="229"/>
        <v/>
      </c>
      <c r="GA65" s="142" t="str">
        <f t="shared" si="230"/>
        <v/>
      </c>
      <c r="GB65" s="142" t="str">
        <f t="shared" si="231"/>
        <v/>
      </c>
      <c r="GC65" s="422" t="str">
        <f t="shared" si="110"/>
        <v/>
      </c>
      <c r="GD65" s="422" t="str">
        <f t="shared" si="232"/>
        <v/>
      </c>
      <c r="GE65" s="422" t="str">
        <f t="shared" si="233"/>
        <v/>
      </c>
      <c r="GF65" s="422" t="str">
        <f t="shared" si="234"/>
        <v/>
      </c>
      <c r="GG65" s="422" t="str">
        <f t="shared" si="235"/>
        <v/>
      </c>
      <c r="GH65" s="422" t="str">
        <f t="shared" si="236"/>
        <v/>
      </c>
      <c r="GI65" s="422" t="str">
        <f t="shared" si="237"/>
        <v/>
      </c>
      <c r="GJ65" s="422" t="str">
        <f t="shared" si="238"/>
        <v/>
      </c>
      <c r="GK65" s="422" t="str">
        <f t="shared" si="239"/>
        <v/>
      </c>
      <c r="GL65" s="422" t="str">
        <f t="shared" si="240"/>
        <v/>
      </c>
      <c r="GM65" s="422" t="str">
        <f t="shared" si="241"/>
        <v/>
      </c>
      <c r="GN65" s="422" t="str">
        <f t="shared" si="242"/>
        <v/>
      </c>
      <c r="GO65" s="422" t="str">
        <f t="shared" si="243"/>
        <v/>
      </c>
      <c r="GP65" s="422" t="str">
        <f t="shared" si="244"/>
        <v/>
      </c>
      <c r="GQ65" s="422" t="str">
        <f t="shared" si="245"/>
        <v/>
      </c>
      <c r="GR65" s="422" t="str">
        <f t="shared" si="246"/>
        <v/>
      </c>
      <c r="GS65" s="422" t="str">
        <f t="shared" si="247"/>
        <v/>
      </c>
      <c r="GT65" s="143" t="str">
        <f t="shared" si="248"/>
        <v/>
      </c>
      <c r="GU65" s="143" t="str">
        <f t="shared" si="249"/>
        <v/>
      </c>
      <c r="GV65" s="143" t="str">
        <f t="shared" si="250"/>
        <v/>
      </c>
      <c r="GW65" s="143" t="str">
        <f t="shared" si="251"/>
        <v/>
      </c>
      <c r="GX65" s="143" t="str">
        <f t="shared" si="252"/>
        <v/>
      </c>
      <c r="GY65" s="143" t="str">
        <f t="shared" si="253"/>
        <v/>
      </c>
      <c r="GZ65" s="353">
        <f t="shared" si="254"/>
        <v>0</v>
      </c>
      <c r="HA65" s="353">
        <f t="shared" si="255"/>
        <v>0</v>
      </c>
      <c r="HB65" s="353">
        <f t="shared" si="256"/>
        <v>32</v>
      </c>
      <c r="HC65" s="353">
        <f t="shared" si="257"/>
        <v>0</v>
      </c>
      <c r="HD65" s="426" t="str">
        <f t="shared" si="137"/>
        <v/>
      </c>
      <c r="HE65" s="362" t="str">
        <f t="shared" si="258"/>
        <v/>
      </c>
      <c r="HF65" s="362" t="str">
        <f t="shared" si="259"/>
        <v/>
      </c>
      <c r="HG65" s="363" t="str">
        <f t="shared" si="260"/>
        <v/>
      </c>
      <c r="HH65" s="399" t="str">
        <f t="shared" si="261"/>
        <v/>
      </c>
      <c r="HI65" s="400" t="str">
        <f t="shared" si="142"/>
        <v/>
      </c>
      <c r="HJ65" s="136" t="str">
        <f t="shared" si="143"/>
        <v/>
      </c>
      <c r="HK65" s="358" t="str">
        <f>details!EP65</f>
        <v/>
      </c>
      <c r="HL65" s="227" t="str">
        <f>details!EQ65</f>
        <v/>
      </c>
      <c r="HM65" s="406" t="str">
        <f t="shared" si="262"/>
        <v/>
      </c>
      <c r="HN65" s="233" t="str">
        <f>IF(details!CP65="","",details!CP65)</f>
        <v/>
      </c>
    </row>
    <row r="66" spans="1:222" s="20" customFormat="1" ht="14" customHeight="1">
      <c r="A66" s="231">
        <f>IF(details!A66="","",details!A66)</f>
        <v>60</v>
      </c>
      <c r="B66" s="425" t="str">
        <f>IF(details!B66="","",details!B66)</f>
        <v/>
      </c>
      <c r="C66" s="425" t="str">
        <f>IF(details!C66="","",details!C66)</f>
        <v/>
      </c>
      <c r="D66" s="136" t="str">
        <f>IF(details!D66="","",details!D66)</f>
        <v/>
      </c>
      <c r="E66" s="136" t="str">
        <f>IF(details!E66="","",details!E66)</f>
        <v/>
      </c>
      <c r="F66" s="425" t="str">
        <f>IF(details!F66="","",details!F66)</f>
        <v/>
      </c>
      <c r="G66" s="698" t="str">
        <f>IF(details!G66="","",details!G66)</f>
        <v/>
      </c>
      <c r="H66" s="698" t="str">
        <f>IF(details!H66="","",details!H66)</f>
        <v/>
      </c>
      <c r="I66" s="220" t="str">
        <f>IF(details!CQ66="","",details!CQ66)</f>
        <v/>
      </c>
      <c r="J66" s="137" t="str">
        <f>IF(details!J66="","",details!J66)</f>
        <v/>
      </c>
      <c r="K66" s="137" t="str">
        <f>IF(details!K66="","",details!K66)</f>
        <v/>
      </c>
      <c r="L66" s="137" t="str">
        <f>IF(details!L66="","",details!L66)</f>
        <v/>
      </c>
      <c r="M66" s="425" t="str">
        <f>IF(details!R66="","",details!R66)</f>
        <v/>
      </c>
      <c r="N66" s="425" t="str">
        <f>IF(details!S66="","",details!S66)</f>
        <v/>
      </c>
      <c r="O66" s="425" t="str">
        <f t="shared" si="151"/>
        <v/>
      </c>
      <c r="P66" s="425" t="str">
        <f>IF(details!T66="","",details!T66)</f>
        <v/>
      </c>
      <c r="Q66" s="425" t="str">
        <f>IF(details!U66="","",details!U66)</f>
        <v/>
      </c>
      <c r="R66" s="425" t="str">
        <f t="shared" si="152"/>
        <v/>
      </c>
      <c r="S66" s="425" t="str">
        <f>IF(details!V66="","",details!V66)</f>
        <v/>
      </c>
      <c r="T66" s="425" t="str">
        <f>IF(details!W66="","",details!W66)</f>
        <v/>
      </c>
      <c r="U66" s="425" t="str">
        <f t="shared" si="153"/>
        <v/>
      </c>
      <c r="V66" s="138" t="str">
        <f t="shared" si="154"/>
        <v/>
      </c>
      <c r="W66" s="425" t="str">
        <f>IF(details!X66="","",details!X66)</f>
        <v/>
      </c>
      <c r="X66" s="425" t="str">
        <f>IF(details!Y66="","",details!Y66)</f>
        <v/>
      </c>
      <c r="Y66" s="138" t="str">
        <f t="shared" si="155"/>
        <v/>
      </c>
      <c r="Z66" s="139" t="str">
        <f t="shared" si="28"/>
        <v/>
      </c>
      <c r="AA66" s="425" t="str">
        <f>IF(details!Z66="","",details!Z66)</f>
        <v/>
      </c>
      <c r="AB66" s="425" t="str">
        <f>IF(details!AA66="","",details!AA66)</f>
        <v/>
      </c>
      <c r="AC66" s="428" t="str">
        <f t="shared" si="156"/>
        <v/>
      </c>
      <c r="AD66" s="136" t="str">
        <f t="shared" si="157"/>
        <v/>
      </c>
      <c r="AE66" s="140" t="str">
        <f t="shared" si="158"/>
        <v/>
      </c>
      <c r="AF66" s="429" t="str">
        <f t="shared" si="159"/>
        <v/>
      </c>
      <c r="AG66" s="141" t="str">
        <f t="shared" si="0"/>
        <v/>
      </c>
      <c r="AH66" s="141">
        <f t="shared" si="160"/>
        <v>0</v>
      </c>
      <c r="AI66" s="425" t="str">
        <f>IF(details!AB66="","",details!AB66)</f>
        <v/>
      </c>
      <c r="AJ66" s="425" t="str">
        <f>IF(details!AC66="","",details!AC66)</f>
        <v/>
      </c>
      <c r="AK66" s="425" t="str">
        <f t="shared" si="161"/>
        <v/>
      </c>
      <c r="AL66" s="425" t="str">
        <f>IF(details!AD66="","",details!AD66)</f>
        <v/>
      </c>
      <c r="AM66" s="425" t="str">
        <f>IF(details!AE66="","",details!AE66)</f>
        <v/>
      </c>
      <c r="AN66" s="425" t="str">
        <f t="shared" si="162"/>
        <v/>
      </c>
      <c r="AO66" s="425" t="str">
        <f>IF(details!AF66="","",details!AF66)</f>
        <v/>
      </c>
      <c r="AP66" s="425" t="str">
        <f>IF(details!AG66="","",details!AG66)</f>
        <v/>
      </c>
      <c r="AQ66" s="425" t="str">
        <f t="shared" si="163"/>
        <v/>
      </c>
      <c r="AR66" s="138" t="str">
        <f t="shared" si="164"/>
        <v/>
      </c>
      <c r="AS66" s="425" t="str">
        <f>IF(details!AH66="","",details!AH66)</f>
        <v/>
      </c>
      <c r="AT66" s="425" t="str">
        <f>IF(details!AI66="","",details!AI66)</f>
        <v/>
      </c>
      <c r="AU66" s="138" t="str">
        <f t="shared" si="165"/>
        <v/>
      </c>
      <c r="AV66" s="139" t="str">
        <f t="shared" si="39"/>
        <v/>
      </c>
      <c r="AW66" s="425" t="str">
        <f>IF(details!AJ66="","",details!AJ66)</f>
        <v/>
      </c>
      <c r="AX66" s="425" t="str">
        <f>IF(details!AK66="","",details!AK66)</f>
        <v/>
      </c>
      <c r="AY66" s="428" t="str">
        <f t="shared" si="166"/>
        <v/>
      </c>
      <c r="AZ66" s="136" t="str">
        <f t="shared" si="167"/>
        <v/>
      </c>
      <c r="BA66" s="140" t="str">
        <f t="shared" si="168"/>
        <v/>
      </c>
      <c r="BB66" s="429" t="str">
        <f t="shared" si="169"/>
        <v/>
      </c>
      <c r="BC66" s="141" t="str">
        <f t="shared" si="1"/>
        <v/>
      </c>
      <c r="BD66" s="141">
        <f t="shared" si="170"/>
        <v>0</v>
      </c>
      <c r="BE66" s="123" t="str">
        <f>IF(D66="","",details!AL66)</f>
        <v/>
      </c>
      <c r="BF66" s="425" t="str">
        <f>IF(details!AM66="","",details!AM66)</f>
        <v/>
      </c>
      <c r="BG66" s="425" t="str">
        <f>IF(details!AN66="","",details!AN66)</f>
        <v/>
      </c>
      <c r="BH66" s="425" t="str">
        <f t="shared" si="171"/>
        <v/>
      </c>
      <c r="BI66" s="425" t="str">
        <f>IF(details!AO66="","",details!AO66)</f>
        <v/>
      </c>
      <c r="BJ66" s="425" t="str">
        <f>IF(details!AP66="","",details!AP66)</f>
        <v/>
      </c>
      <c r="BK66" s="425" t="str">
        <f t="shared" si="172"/>
        <v/>
      </c>
      <c r="BL66" s="425" t="str">
        <f>IF(details!AQ66="","",details!AQ66)</f>
        <v/>
      </c>
      <c r="BM66" s="425" t="str">
        <f>IF(details!AR66="","",details!AR66)</f>
        <v/>
      </c>
      <c r="BN66" s="425" t="str">
        <f t="shared" si="173"/>
        <v/>
      </c>
      <c r="BO66" s="138" t="str">
        <f t="shared" si="174"/>
        <v/>
      </c>
      <c r="BP66" s="425" t="str">
        <f>IF(details!AS66="","",details!AS66)</f>
        <v/>
      </c>
      <c r="BQ66" s="425" t="str">
        <f>IF(details!AT66="","",details!AT66)</f>
        <v/>
      </c>
      <c r="BR66" s="138" t="str">
        <f t="shared" si="175"/>
        <v/>
      </c>
      <c r="BS66" s="139" t="str">
        <f t="shared" si="50"/>
        <v/>
      </c>
      <c r="BT66" s="425" t="str">
        <f>IF(details!AU66="","",details!AU66)</f>
        <v/>
      </c>
      <c r="BU66" s="425" t="str">
        <f>IF(details!AV66="","",details!AV66)</f>
        <v/>
      </c>
      <c r="BV66" s="428" t="str">
        <f t="shared" si="176"/>
        <v/>
      </c>
      <c r="BW66" s="136" t="str">
        <f t="shared" si="177"/>
        <v/>
      </c>
      <c r="BX66" s="140" t="str">
        <f t="shared" si="178"/>
        <v/>
      </c>
      <c r="BY66" s="429" t="str">
        <f t="shared" si="179"/>
        <v/>
      </c>
      <c r="BZ66" s="141" t="str">
        <f t="shared" si="2"/>
        <v/>
      </c>
      <c r="CA66" s="141">
        <f t="shared" si="180"/>
        <v>0</v>
      </c>
      <c r="CB66" s="425" t="str">
        <f>IF(details!AW66="","",details!AW66)</f>
        <v/>
      </c>
      <c r="CC66" s="425" t="str">
        <f>IF(details!AX66="","",details!AX66)</f>
        <v/>
      </c>
      <c r="CD66" s="425" t="str">
        <f t="shared" si="181"/>
        <v/>
      </c>
      <c r="CE66" s="425" t="str">
        <f>IF(details!AY66="","",details!AY66)</f>
        <v/>
      </c>
      <c r="CF66" s="425" t="str">
        <f>IF(details!AZ66="","",details!AZ66)</f>
        <v/>
      </c>
      <c r="CG66" s="425" t="str">
        <f t="shared" si="182"/>
        <v/>
      </c>
      <c r="CH66" s="425" t="str">
        <f>IF(details!BA66="","",details!BA66)</f>
        <v/>
      </c>
      <c r="CI66" s="425" t="str">
        <f>IF(details!BB66="","",details!BB66)</f>
        <v/>
      </c>
      <c r="CJ66" s="425" t="str">
        <f t="shared" si="183"/>
        <v/>
      </c>
      <c r="CK66" s="138" t="str">
        <f t="shared" si="184"/>
        <v/>
      </c>
      <c r="CL66" s="425" t="str">
        <f>IF(details!BC66="","",details!BC66)</f>
        <v/>
      </c>
      <c r="CM66" s="425" t="str">
        <f>IF(details!BD66="","",details!BD66)</f>
        <v/>
      </c>
      <c r="CN66" s="138" t="str">
        <f t="shared" si="185"/>
        <v/>
      </c>
      <c r="CO66" s="139" t="str">
        <f t="shared" si="61"/>
        <v/>
      </c>
      <c r="CP66" s="425" t="str">
        <f>IF(details!BE66="","",details!BE66)</f>
        <v/>
      </c>
      <c r="CQ66" s="425" t="str">
        <f>IF(details!BF66="","",details!BF66)</f>
        <v/>
      </c>
      <c r="CR66" s="428" t="str">
        <f t="shared" si="186"/>
        <v/>
      </c>
      <c r="CS66" s="136" t="str">
        <f t="shared" si="187"/>
        <v/>
      </c>
      <c r="CT66" s="140" t="str">
        <f t="shared" si="188"/>
        <v/>
      </c>
      <c r="CU66" s="429" t="str">
        <f t="shared" si="189"/>
        <v/>
      </c>
      <c r="CV66" s="141" t="str">
        <f t="shared" si="3"/>
        <v/>
      </c>
      <c r="CW66" s="141">
        <f t="shared" si="190"/>
        <v>0</v>
      </c>
      <c r="CX66" s="425" t="str">
        <f>IF(details!BG66="","",details!BG66)</f>
        <v/>
      </c>
      <c r="CY66" s="425" t="str">
        <f>IF(details!BH66="","",details!BH66)</f>
        <v/>
      </c>
      <c r="CZ66" s="425" t="str">
        <f t="shared" si="191"/>
        <v/>
      </c>
      <c r="DA66" s="425" t="str">
        <f>IF(details!BI66="","",details!BI66)</f>
        <v/>
      </c>
      <c r="DB66" s="425" t="str">
        <f>IF(details!BJ66="","",details!BJ66)</f>
        <v/>
      </c>
      <c r="DC66" s="425" t="str">
        <f t="shared" si="192"/>
        <v/>
      </c>
      <c r="DD66" s="425" t="str">
        <f>IF(details!BK66="","",details!BK66)</f>
        <v/>
      </c>
      <c r="DE66" s="425" t="str">
        <f>IF(details!BL66="","",details!BL66)</f>
        <v/>
      </c>
      <c r="DF66" s="425" t="str">
        <f t="shared" si="193"/>
        <v/>
      </c>
      <c r="DG66" s="138" t="str">
        <f t="shared" si="194"/>
        <v/>
      </c>
      <c r="DH66" s="425" t="str">
        <f>IF(details!BM66="","",details!BM66)</f>
        <v/>
      </c>
      <c r="DI66" s="425" t="str">
        <f>IF(details!BN66="","",details!BN66)</f>
        <v/>
      </c>
      <c r="DJ66" s="138" t="str">
        <f t="shared" si="195"/>
        <v/>
      </c>
      <c r="DK66" s="139" t="str">
        <f t="shared" si="72"/>
        <v/>
      </c>
      <c r="DL66" s="425" t="str">
        <f>IF(details!BO66="","",details!BO66)</f>
        <v/>
      </c>
      <c r="DM66" s="425" t="str">
        <f>IF(details!BP66="","",details!BP66)</f>
        <v/>
      </c>
      <c r="DN66" s="428" t="str">
        <f t="shared" si="196"/>
        <v/>
      </c>
      <c r="DO66" s="136" t="str">
        <f t="shared" si="197"/>
        <v/>
      </c>
      <c r="DP66" s="140" t="str">
        <f t="shared" si="198"/>
        <v/>
      </c>
      <c r="DQ66" s="429" t="str">
        <f t="shared" si="199"/>
        <v/>
      </c>
      <c r="DR66" s="141" t="str">
        <f t="shared" si="4"/>
        <v/>
      </c>
      <c r="DS66" s="141">
        <f t="shared" si="200"/>
        <v>0</v>
      </c>
      <c r="DT66" s="425" t="str">
        <f>IF(details!BQ66="","",details!BQ66)</f>
        <v/>
      </c>
      <c r="DU66" s="425" t="str">
        <f>IF(details!BR66="","",details!BR66)</f>
        <v/>
      </c>
      <c r="DV66" s="425" t="str">
        <f t="shared" si="201"/>
        <v/>
      </c>
      <c r="DW66" s="425" t="str">
        <f>IF(details!BS66="","",details!BS66)</f>
        <v/>
      </c>
      <c r="DX66" s="425" t="str">
        <f>IF(details!BT66="","",details!BT66)</f>
        <v/>
      </c>
      <c r="DY66" s="425" t="str">
        <f t="shared" si="202"/>
        <v/>
      </c>
      <c r="DZ66" s="425" t="str">
        <f>IF(details!BU66="","",details!BU66)</f>
        <v/>
      </c>
      <c r="EA66" s="425" t="str">
        <f>IF(details!BV66="","",details!BV66)</f>
        <v/>
      </c>
      <c r="EB66" s="425" t="str">
        <f t="shared" si="203"/>
        <v/>
      </c>
      <c r="EC66" s="138" t="str">
        <f t="shared" si="204"/>
        <v/>
      </c>
      <c r="ED66" s="425" t="str">
        <f>IF(details!BW66="","",details!BW66)</f>
        <v/>
      </c>
      <c r="EE66" s="425" t="str">
        <f>IF(details!BX66="","",details!BX66)</f>
        <v/>
      </c>
      <c r="EF66" s="138" t="str">
        <f t="shared" si="205"/>
        <v/>
      </c>
      <c r="EG66" s="139" t="str">
        <f t="shared" si="83"/>
        <v/>
      </c>
      <c r="EH66" s="425" t="str">
        <f>IF(details!BY66="","",details!BY66)</f>
        <v/>
      </c>
      <c r="EI66" s="425" t="str">
        <f>IF(details!BZ66="","",details!BZ66)</f>
        <v/>
      </c>
      <c r="EJ66" s="428" t="str">
        <f t="shared" si="206"/>
        <v/>
      </c>
      <c r="EK66" s="136" t="str">
        <f t="shared" si="207"/>
        <v/>
      </c>
      <c r="EL66" s="140" t="str">
        <f t="shared" si="208"/>
        <v/>
      </c>
      <c r="EM66" s="429" t="str">
        <f t="shared" si="209"/>
        <v/>
      </c>
      <c r="EN66" s="141" t="str">
        <f t="shared" si="5"/>
        <v/>
      </c>
      <c r="EO66" s="141">
        <f t="shared" si="210"/>
        <v>0</v>
      </c>
      <c r="EP66" s="425" t="str">
        <f>IF(details!CA66="","",details!CA66)</f>
        <v/>
      </c>
      <c r="EQ66" s="425" t="str">
        <f>IF(details!CB66="","",details!CB66)</f>
        <v/>
      </c>
      <c r="ER66" s="425" t="str">
        <f>IF(details!CC66="","",details!CC66)</f>
        <v/>
      </c>
      <c r="ES66" s="425" t="str">
        <f>IF(details!CD66="","",details!CD66)</f>
        <v/>
      </c>
      <c r="ET66" s="425" t="str">
        <f>IF(details!CE66="","",details!CE66)</f>
        <v/>
      </c>
      <c r="EU66" s="429" t="str">
        <f t="shared" si="211"/>
        <v/>
      </c>
      <c r="EV66" s="429" t="str">
        <f t="shared" si="212"/>
        <v/>
      </c>
      <c r="EW66" s="429" t="str">
        <f t="shared" si="213"/>
        <v/>
      </c>
      <c r="EX66" s="141" t="str">
        <f t="shared" si="7"/>
        <v/>
      </c>
      <c r="EY66" s="141">
        <f t="shared" si="214"/>
        <v>0</v>
      </c>
      <c r="EZ66" s="425" t="str">
        <f>IF(details!CF66="","",details!CF66)</f>
        <v/>
      </c>
      <c r="FA66" s="425" t="str">
        <f>IF(details!CG66="","",details!CG66)</f>
        <v/>
      </c>
      <c r="FB66" s="425" t="str">
        <f>IF(details!CH66="","",details!CH66)</f>
        <v/>
      </c>
      <c r="FC66" s="425" t="str">
        <f>IF(details!CI66="","",details!CI66)</f>
        <v/>
      </c>
      <c r="FD66" s="425" t="str">
        <f>IF(details!CJ66="","",details!CJ66)</f>
        <v/>
      </c>
      <c r="FE66" s="429" t="str">
        <f t="shared" si="215"/>
        <v/>
      </c>
      <c r="FF66" s="429" t="str">
        <f t="shared" si="216"/>
        <v/>
      </c>
      <c r="FG66" s="429" t="str">
        <f t="shared" si="217"/>
        <v/>
      </c>
      <c r="FH66" s="141" t="str">
        <f t="shared" si="10"/>
        <v/>
      </c>
      <c r="FI66" s="141">
        <f t="shared" si="218"/>
        <v>0</v>
      </c>
      <c r="FJ66" s="425" t="str">
        <f>IF(details!CK66="","",details!CK66)</f>
        <v/>
      </c>
      <c r="FK66" s="425" t="str">
        <f>IF(details!CL66="","",details!CL66)</f>
        <v/>
      </c>
      <c r="FL66" s="425" t="str">
        <f>IF(details!CM66="","",details!CM66)</f>
        <v/>
      </c>
      <c r="FM66" s="425" t="str">
        <f>IF(details!CN66="","",details!CN66)</f>
        <v/>
      </c>
      <c r="FN66" s="425" t="str">
        <f>IF(details!CO66="","",details!CO66)</f>
        <v/>
      </c>
      <c r="FO66" s="429" t="str">
        <f t="shared" si="219"/>
        <v/>
      </c>
      <c r="FP66" s="429" t="str">
        <f t="shared" si="220"/>
        <v/>
      </c>
      <c r="FQ66" s="429" t="str">
        <f t="shared" si="221"/>
        <v/>
      </c>
      <c r="FR66" s="141" t="str">
        <f t="shared" si="13"/>
        <v/>
      </c>
      <c r="FS66" s="354">
        <f t="shared" si="222"/>
        <v>0</v>
      </c>
      <c r="FT66" s="361" t="str">
        <f t="shared" si="223"/>
        <v/>
      </c>
      <c r="FU66" s="422" t="str">
        <f t="shared" si="224"/>
        <v/>
      </c>
      <c r="FV66" s="422" t="str">
        <f t="shared" si="225"/>
        <v/>
      </c>
      <c r="FW66" s="422" t="str">
        <f t="shared" si="226"/>
        <v/>
      </c>
      <c r="FX66" s="422" t="str">
        <f t="shared" si="227"/>
        <v/>
      </c>
      <c r="FY66" s="422" t="str">
        <f t="shared" si="228"/>
        <v/>
      </c>
      <c r="FZ66" s="422" t="str">
        <f t="shared" si="229"/>
        <v/>
      </c>
      <c r="GA66" s="142" t="str">
        <f t="shared" si="230"/>
        <v/>
      </c>
      <c r="GB66" s="142" t="str">
        <f t="shared" si="231"/>
        <v/>
      </c>
      <c r="GC66" s="422" t="str">
        <f t="shared" si="110"/>
        <v/>
      </c>
      <c r="GD66" s="422" t="str">
        <f t="shared" si="232"/>
        <v/>
      </c>
      <c r="GE66" s="422" t="str">
        <f t="shared" si="233"/>
        <v/>
      </c>
      <c r="GF66" s="422" t="str">
        <f t="shared" si="234"/>
        <v/>
      </c>
      <c r="GG66" s="422" t="str">
        <f t="shared" si="235"/>
        <v/>
      </c>
      <c r="GH66" s="422" t="str">
        <f t="shared" si="236"/>
        <v/>
      </c>
      <c r="GI66" s="422" t="str">
        <f t="shared" si="237"/>
        <v/>
      </c>
      <c r="GJ66" s="422" t="str">
        <f t="shared" si="238"/>
        <v/>
      </c>
      <c r="GK66" s="422" t="str">
        <f t="shared" si="239"/>
        <v/>
      </c>
      <c r="GL66" s="422" t="str">
        <f t="shared" si="240"/>
        <v/>
      </c>
      <c r="GM66" s="422" t="str">
        <f t="shared" si="241"/>
        <v/>
      </c>
      <c r="GN66" s="422" t="str">
        <f t="shared" si="242"/>
        <v/>
      </c>
      <c r="GO66" s="422" t="str">
        <f t="shared" si="243"/>
        <v/>
      </c>
      <c r="GP66" s="422" t="str">
        <f t="shared" si="244"/>
        <v/>
      </c>
      <c r="GQ66" s="422" t="str">
        <f t="shared" si="245"/>
        <v/>
      </c>
      <c r="GR66" s="422" t="str">
        <f t="shared" si="246"/>
        <v/>
      </c>
      <c r="GS66" s="422" t="str">
        <f t="shared" si="247"/>
        <v/>
      </c>
      <c r="GT66" s="143" t="str">
        <f t="shared" si="248"/>
        <v/>
      </c>
      <c r="GU66" s="143" t="str">
        <f t="shared" si="249"/>
        <v/>
      </c>
      <c r="GV66" s="143" t="str">
        <f t="shared" si="250"/>
        <v/>
      </c>
      <c r="GW66" s="143" t="str">
        <f t="shared" si="251"/>
        <v/>
      </c>
      <c r="GX66" s="143" t="str">
        <f t="shared" si="252"/>
        <v/>
      </c>
      <c r="GY66" s="143" t="str">
        <f t="shared" si="253"/>
        <v/>
      </c>
      <c r="GZ66" s="353">
        <f t="shared" si="254"/>
        <v>0</v>
      </c>
      <c r="HA66" s="353">
        <f t="shared" si="255"/>
        <v>0</v>
      </c>
      <c r="HB66" s="353">
        <f t="shared" si="256"/>
        <v>32</v>
      </c>
      <c r="HC66" s="353">
        <f t="shared" si="257"/>
        <v>0</v>
      </c>
      <c r="HD66" s="426" t="str">
        <f t="shared" si="137"/>
        <v/>
      </c>
      <c r="HE66" s="362" t="str">
        <f t="shared" si="258"/>
        <v/>
      </c>
      <c r="HF66" s="362" t="str">
        <f t="shared" si="259"/>
        <v/>
      </c>
      <c r="HG66" s="363" t="str">
        <f t="shared" si="260"/>
        <v/>
      </c>
      <c r="HH66" s="399" t="str">
        <f t="shared" si="261"/>
        <v/>
      </c>
      <c r="HI66" s="400" t="str">
        <f t="shared" si="142"/>
        <v/>
      </c>
      <c r="HJ66" s="136" t="str">
        <f t="shared" si="143"/>
        <v/>
      </c>
      <c r="HK66" s="358" t="str">
        <f>details!EP66</f>
        <v/>
      </c>
      <c r="HL66" s="227" t="str">
        <f>details!EQ66</f>
        <v/>
      </c>
      <c r="HM66" s="406" t="str">
        <f t="shared" si="262"/>
        <v/>
      </c>
      <c r="HN66" s="233" t="str">
        <f>IF(details!CP66="","",details!CP66)</f>
        <v/>
      </c>
    </row>
    <row r="67" spans="1:222" s="20" customFormat="1" ht="14" customHeight="1">
      <c r="A67" s="231">
        <f>IF(details!A67="","",details!A67)</f>
        <v>61</v>
      </c>
      <c r="B67" s="425" t="str">
        <f>IF(details!B67="","",details!B67)</f>
        <v/>
      </c>
      <c r="C67" s="425" t="str">
        <f>IF(details!C67="","",details!C67)</f>
        <v/>
      </c>
      <c r="D67" s="136" t="str">
        <f>IF(details!D67="","",details!D67)</f>
        <v/>
      </c>
      <c r="E67" s="136" t="str">
        <f>IF(details!E67="","",details!E67)</f>
        <v/>
      </c>
      <c r="F67" s="425" t="str">
        <f>IF(details!F67="","",details!F67)</f>
        <v/>
      </c>
      <c r="G67" s="698" t="str">
        <f>IF(details!G67="","",details!G67)</f>
        <v/>
      </c>
      <c r="H67" s="698" t="str">
        <f>IF(details!H67="","",details!H67)</f>
        <v/>
      </c>
      <c r="I67" s="220" t="str">
        <f>IF(details!CQ67="","",details!CQ67)</f>
        <v/>
      </c>
      <c r="J67" s="137" t="str">
        <f>IF(details!J67="","",details!J67)</f>
        <v/>
      </c>
      <c r="K67" s="137" t="str">
        <f>IF(details!K67="","",details!K67)</f>
        <v/>
      </c>
      <c r="L67" s="137" t="str">
        <f>IF(details!L67="","",details!L67)</f>
        <v/>
      </c>
      <c r="M67" s="425" t="str">
        <f>IF(details!R67="","",details!R67)</f>
        <v/>
      </c>
      <c r="N67" s="425" t="str">
        <f>IF(details!S67="","",details!S67)</f>
        <v/>
      </c>
      <c r="O67" s="425" t="str">
        <f t="shared" si="151"/>
        <v/>
      </c>
      <c r="P67" s="425" t="str">
        <f>IF(details!T67="","",details!T67)</f>
        <v/>
      </c>
      <c r="Q67" s="425" t="str">
        <f>IF(details!U67="","",details!U67)</f>
        <v/>
      </c>
      <c r="R67" s="425" t="str">
        <f t="shared" si="152"/>
        <v/>
      </c>
      <c r="S67" s="425" t="str">
        <f>IF(details!V67="","",details!V67)</f>
        <v/>
      </c>
      <c r="T67" s="425" t="str">
        <f>IF(details!W67="","",details!W67)</f>
        <v/>
      </c>
      <c r="U67" s="425" t="str">
        <f t="shared" si="153"/>
        <v/>
      </c>
      <c r="V67" s="138" t="str">
        <f t="shared" si="154"/>
        <v/>
      </c>
      <c r="W67" s="425" t="str">
        <f>IF(details!X67="","",details!X67)</f>
        <v/>
      </c>
      <c r="X67" s="425" t="str">
        <f>IF(details!Y67="","",details!Y67)</f>
        <v/>
      </c>
      <c r="Y67" s="138" t="str">
        <f t="shared" si="155"/>
        <v/>
      </c>
      <c r="Z67" s="139" t="str">
        <f t="shared" si="28"/>
        <v/>
      </c>
      <c r="AA67" s="425" t="str">
        <f>IF(details!Z67="","",details!Z67)</f>
        <v/>
      </c>
      <c r="AB67" s="425" t="str">
        <f>IF(details!AA67="","",details!AA67)</f>
        <v/>
      </c>
      <c r="AC67" s="428" t="str">
        <f t="shared" si="156"/>
        <v/>
      </c>
      <c r="AD67" s="136" t="str">
        <f t="shared" si="157"/>
        <v/>
      </c>
      <c r="AE67" s="140" t="str">
        <f t="shared" si="158"/>
        <v/>
      </c>
      <c r="AF67" s="429" t="str">
        <f t="shared" si="159"/>
        <v/>
      </c>
      <c r="AG67" s="141" t="str">
        <f t="shared" si="0"/>
        <v/>
      </c>
      <c r="AH67" s="141">
        <f t="shared" si="160"/>
        <v>0</v>
      </c>
      <c r="AI67" s="425" t="str">
        <f>IF(details!AB67="","",details!AB67)</f>
        <v/>
      </c>
      <c r="AJ67" s="425" t="str">
        <f>IF(details!AC67="","",details!AC67)</f>
        <v/>
      </c>
      <c r="AK67" s="425" t="str">
        <f t="shared" si="161"/>
        <v/>
      </c>
      <c r="AL67" s="425" t="str">
        <f>IF(details!AD67="","",details!AD67)</f>
        <v/>
      </c>
      <c r="AM67" s="425" t="str">
        <f>IF(details!AE67="","",details!AE67)</f>
        <v/>
      </c>
      <c r="AN67" s="425" t="str">
        <f t="shared" si="162"/>
        <v/>
      </c>
      <c r="AO67" s="425" t="str">
        <f>IF(details!AF67="","",details!AF67)</f>
        <v/>
      </c>
      <c r="AP67" s="425" t="str">
        <f>IF(details!AG67="","",details!AG67)</f>
        <v/>
      </c>
      <c r="AQ67" s="425" t="str">
        <f t="shared" si="163"/>
        <v/>
      </c>
      <c r="AR67" s="138" t="str">
        <f t="shared" si="164"/>
        <v/>
      </c>
      <c r="AS67" s="425" t="str">
        <f>IF(details!AH67="","",details!AH67)</f>
        <v/>
      </c>
      <c r="AT67" s="425" t="str">
        <f>IF(details!AI67="","",details!AI67)</f>
        <v/>
      </c>
      <c r="AU67" s="138" t="str">
        <f t="shared" si="165"/>
        <v/>
      </c>
      <c r="AV67" s="139" t="str">
        <f t="shared" si="39"/>
        <v/>
      </c>
      <c r="AW67" s="425" t="str">
        <f>IF(details!AJ67="","",details!AJ67)</f>
        <v/>
      </c>
      <c r="AX67" s="425" t="str">
        <f>IF(details!AK67="","",details!AK67)</f>
        <v/>
      </c>
      <c r="AY67" s="428" t="str">
        <f t="shared" si="166"/>
        <v/>
      </c>
      <c r="AZ67" s="136" t="str">
        <f t="shared" si="167"/>
        <v/>
      </c>
      <c r="BA67" s="140" t="str">
        <f t="shared" si="168"/>
        <v/>
      </c>
      <c r="BB67" s="429" t="str">
        <f t="shared" si="169"/>
        <v/>
      </c>
      <c r="BC67" s="141" t="str">
        <f t="shared" si="1"/>
        <v/>
      </c>
      <c r="BD67" s="141">
        <f t="shared" si="170"/>
        <v>0</v>
      </c>
      <c r="BE67" s="123" t="str">
        <f>IF(D67="","",details!AL67)</f>
        <v/>
      </c>
      <c r="BF67" s="425" t="str">
        <f>IF(details!AM67="","",details!AM67)</f>
        <v/>
      </c>
      <c r="BG67" s="425" t="str">
        <f>IF(details!AN67="","",details!AN67)</f>
        <v/>
      </c>
      <c r="BH67" s="425" t="str">
        <f t="shared" si="171"/>
        <v/>
      </c>
      <c r="BI67" s="425" t="str">
        <f>IF(details!AO67="","",details!AO67)</f>
        <v/>
      </c>
      <c r="BJ67" s="425" t="str">
        <f>IF(details!AP67="","",details!AP67)</f>
        <v/>
      </c>
      <c r="BK67" s="425" t="str">
        <f t="shared" si="172"/>
        <v/>
      </c>
      <c r="BL67" s="425" t="str">
        <f>IF(details!AQ67="","",details!AQ67)</f>
        <v/>
      </c>
      <c r="BM67" s="425" t="str">
        <f>IF(details!AR67="","",details!AR67)</f>
        <v/>
      </c>
      <c r="BN67" s="425" t="str">
        <f t="shared" si="173"/>
        <v/>
      </c>
      <c r="BO67" s="138" t="str">
        <f t="shared" si="174"/>
        <v/>
      </c>
      <c r="BP67" s="425" t="str">
        <f>IF(details!AS67="","",details!AS67)</f>
        <v/>
      </c>
      <c r="BQ67" s="425" t="str">
        <f>IF(details!AT67="","",details!AT67)</f>
        <v/>
      </c>
      <c r="BR67" s="138" t="str">
        <f t="shared" si="175"/>
        <v/>
      </c>
      <c r="BS67" s="139" t="str">
        <f t="shared" si="50"/>
        <v/>
      </c>
      <c r="BT67" s="425" t="str">
        <f>IF(details!AU67="","",details!AU67)</f>
        <v/>
      </c>
      <c r="BU67" s="425" t="str">
        <f>IF(details!AV67="","",details!AV67)</f>
        <v/>
      </c>
      <c r="BV67" s="428" t="str">
        <f t="shared" si="176"/>
        <v/>
      </c>
      <c r="BW67" s="136" t="str">
        <f t="shared" si="177"/>
        <v/>
      </c>
      <c r="BX67" s="140" t="str">
        <f t="shared" si="178"/>
        <v/>
      </c>
      <c r="BY67" s="429" t="str">
        <f t="shared" si="179"/>
        <v/>
      </c>
      <c r="BZ67" s="141" t="str">
        <f t="shared" si="2"/>
        <v/>
      </c>
      <c r="CA67" s="141">
        <f t="shared" si="180"/>
        <v>0</v>
      </c>
      <c r="CB67" s="425" t="str">
        <f>IF(details!AW67="","",details!AW67)</f>
        <v/>
      </c>
      <c r="CC67" s="425" t="str">
        <f>IF(details!AX67="","",details!AX67)</f>
        <v/>
      </c>
      <c r="CD67" s="425" t="str">
        <f t="shared" si="181"/>
        <v/>
      </c>
      <c r="CE67" s="425" t="str">
        <f>IF(details!AY67="","",details!AY67)</f>
        <v/>
      </c>
      <c r="CF67" s="425" t="str">
        <f>IF(details!AZ67="","",details!AZ67)</f>
        <v/>
      </c>
      <c r="CG67" s="425" t="str">
        <f t="shared" si="182"/>
        <v/>
      </c>
      <c r="CH67" s="425" t="str">
        <f>IF(details!BA67="","",details!BA67)</f>
        <v/>
      </c>
      <c r="CI67" s="425" t="str">
        <f>IF(details!BB67="","",details!BB67)</f>
        <v/>
      </c>
      <c r="CJ67" s="425" t="str">
        <f t="shared" si="183"/>
        <v/>
      </c>
      <c r="CK67" s="138" t="str">
        <f t="shared" si="184"/>
        <v/>
      </c>
      <c r="CL67" s="425" t="str">
        <f>IF(details!BC67="","",details!BC67)</f>
        <v/>
      </c>
      <c r="CM67" s="425" t="str">
        <f>IF(details!BD67="","",details!BD67)</f>
        <v/>
      </c>
      <c r="CN67" s="138" t="str">
        <f t="shared" si="185"/>
        <v/>
      </c>
      <c r="CO67" s="139" t="str">
        <f t="shared" si="61"/>
        <v/>
      </c>
      <c r="CP67" s="425" t="str">
        <f>IF(details!BE67="","",details!BE67)</f>
        <v/>
      </c>
      <c r="CQ67" s="425" t="str">
        <f>IF(details!BF67="","",details!BF67)</f>
        <v/>
      </c>
      <c r="CR67" s="428" t="str">
        <f t="shared" si="186"/>
        <v/>
      </c>
      <c r="CS67" s="136" t="str">
        <f t="shared" si="187"/>
        <v/>
      </c>
      <c r="CT67" s="140" t="str">
        <f t="shared" si="188"/>
        <v/>
      </c>
      <c r="CU67" s="429" t="str">
        <f t="shared" si="189"/>
        <v/>
      </c>
      <c r="CV67" s="141" t="str">
        <f t="shared" si="3"/>
        <v/>
      </c>
      <c r="CW67" s="141">
        <f t="shared" si="190"/>
        <v>0</v>
      </c>
      <c r="CX67" s="425" t="str">
        <f>IF(details!BG67="","",details!BG67)</f>
        <v/>
      </c>
      <c r="CY67" s="425" t="str">
        <f>IF(details!BH67="","",details!BH67)</f>
        <v/>
      </c>
      <c r="CZ67" s="425" t="str">
        <f t="shared" si="191"/>
        <v/>
      </c>
      <c r="DA67" s="425" t="str">
        <f>IF(details!BI67="","",details!BI67)</f>
        <v/>
      </c>
      <c r="DB67" s="425" t="str">
        <f>IF(details!BJ67="","",details!BJ67)</f>
        <v/>
      </c>
      <c r="DC67" s="425" t="str">
        <f t="shared" si="192"/>
        <v/>
      </c>
      <c r="DD67" s="425" t="str">
        <f>IF(details!BK67="","",details!BK67)</f>
        <v/>
      </c>
      <c r="DE67" s="425" t="str">
        <f>IF(details!BL67="","",details!BL67)</f>
        <v/>
      </c>
      <c r="DF67" s="425" t="str">
        <f t="shared" si="193"/>
        <v/>
      </c>
      <c r="DG67" s="138" t="str">
        <f t="shared" si="194"/>
        <v/>
      </c>
      <c r="DH67" s="425" t="str">
        <f>IF(details!BM67="","",details!BM67)</f>
        <v/>
      </c>
      <c r="DI67" s="425" t="str">
        <f>IF(details!BN67="","",details!BN67)</f>
        <v/>
      </c>
      <c r="DJ67" s="138" t="str">
        <f t="shared" si="195"/>
        <v/>
      </c>
      <c r="DK67" s="139" t="str">
        <f t="shared" si="72"/>
        <v/>
      </c>
      <c r="DL67" s="425" t="str">
        <f>IF(details!BO67="","",details!BO67)</f>
        <v/>
      </c>
      <c r="DM67" s="425" t="str">
        <f>IF(details!BP67="","",details!BP67)</f>
        <v/>
      </c>
      <c r="DN67" s="428" t="str">
        <f t="shared" si="196"/>
        <v/>
      </c>
      <c r="DO67" s="136" t="str">
        <f t="shared" si="197"/>
        <v/>
      </c>
      <c r="DP67" s="140" t="str">
        <f t="shared" si="198"/>
        <v/>
      </c>
      <c r="DQ67" s="429" t="str">
        <f t="shared" si="199"/>
        <v/>
      </c>
      <c r="DR67" s="141" t="str">
        <f t="shared" si="4"/>
        <v/>
      </c>
      <c r="DS67" s="141">
        <f t="shared" si="200"/>
        <v>0</v>
      </c>
      <c r="DT67" s="425" t="str">
        <f>IF(details!BQ67="","",details!BQ67)</f>
        <v/>
      </c>
      <c r="DU67" s="425" t="str">
        <f>IF(details!BR67="","",details!BR67)</f>
        <v/>
      </c>
      <c r="DV67" s="425" t="str">
        <f t="shared" si="201"/>
        <v/>
      </c>
      <c r="DW67" s="425" t="str">
        <f>IF(details!BS67="","",details!BS67)</f>
        <v/>
      </c>
      <c r="DX67" s="425" t="str">
        <f>IF(details!BT67="","",details!BT67)</f>
        <v/>
      </c>
      <c r="DY67" s="425" t="str">
        <f t="shared" si="202"/>
        <v/>
      </c>
      <c r="DZ67" s="425" t="str">
        <f>IF(details!BU67="","",details!BU67)</f>
        <v/>
      </c>
      <c r="EA67" s="425" t="str">
        <f>IF(details!BV67="","",details!BV67)</f>
        <v/>
      </c>
      <c r="EB67" s="425" t="str">
        <f t="shared" si="203"/>
        <v/>
      </c>
      <c r="EC67" s="138" t="str">
        <f t="shared" si="204"/>
        <v/>
      </c>
      <c r="ED67" s="425" t="str">
        <f>IF(details!BW67="","",details!BW67)</f>
        <v/>
      </c>
      <c r="EE67" s="425" t="str">
        <f>IF(details!BX67="","",details!BX67)</f>
        <v/>
      </c>
      <c r="EF67" s="138" t="str">
        <f t="shared" si="205"/>
        <v/>
      </c>
      <c r="EG67" s="139" t="str">
        <f t="shared" si="83"/>
        <v/>
      </c>
      <c r="EH67" s="425" t="str">
        <f>IF(details!BY67="","",details!BY67)</f>
        <v/>
      </c>
      <c r="EI67" s="425" t="str">
        <f>IF(details!BZ67="","",details!BZ67)</f>
        <v/>
      </c>
      <c r="EJ67" s="428" t="str">
        <f t="shared" si="206"/>
        <v/>
      </c>
      <c r="EK67" s="136" t="str">
        <f t="shared" si="207"/>
        <v/>
      </c>
      <c r="EL67" s="140" t="str">
        <f t="shared" si="208"/>
        <v/>
      </c>
      <c r="EM67" s="429" t="str">
        <f t="shared" si="209"/>
        <v/>
      </c>
      <c r="EN67" s="141" t="str">
        <f t="shared" si="5"/>
        <v/>
      </c>
      <c r="EO67" s="141">
        <f t="shared" si="210"/>
        <v>0</v>
      </c>
      <c r="EP67" s="425" t="str">
        <f>IF(details!CA67="","",details!CA67)</f>
        <v/>
      </c>
      <c r="EQ67" s="425" t="str">
        <f>IF(details!CB67="","",details!CB67)</f>
        <v/>
      </c>
      <c r="ER67" s="425" t="str">
        <f>IF(details!CC67="","",details!CC67)</f>
        <v/>
      </c>
      <c r="ES67" s="425" t="str">
        <f>IF(details!CD67="","",details!CD67)</f>
        <v/>
      </c>
      <c r="ET67" s="425" t="str">
        <f>IF(details!CE67="","",details!CE67)</f>
        <v/>
      </c>
      <c r="EU67" s="429" t="str">
        <f t="shared" si="211"/>
        <v/>
      </c>
      <c r="EV67" s="429" t="str">
        <f t="shared" si="212"/>
        <v/>
      </c>
      <c r="EW67" s="429" t="str">
        <f t="shared" si="213"/>
        <v/>
      </c>
      <c r="EX67" s="141" t="str">
        <f t="shared" si="7"/>
        <v/>
      </c>
      <c r="EY67" s="141">
        <f t="shared" si="214"/>
        <v>0</v>
      </c>
      <c r="EZ67" s="425" t="str">
        <f>IF(details!CF67="","",details!CF67)</f>
        <v/>
      </c>
      <c r="FA67" s="425" t="str">
        <f>IF(details!CG67="","",details!CG67)</f>
        <v/>
      </c>
      <c r="FB67" s="425" t="str">
        <f>IF(details!CH67="","",details!CH67)</f>
        <v/>
      </c>
      <c r="FC67" s="425" t="str">
        <f>IF(details!CI67="","",details!CI67)</f>
        <v/>
      </c>
      <c r="FD67" s="425" t="str">
        <f>IF(details!CJ67="","",details!CJ67)</f>
        <v/>
      </c>
      <c r="FE67" s="429" t="str">
        <f t="shared" si="215"/>
        <v/>
      </c>
      <c r="FF67" s="429" t="str">
        <f t="shared" si="216"/>
        <v/>
      </c>
      <c r="FG67" s="429" t="str">
        <f t="shared" si="217"/>
        <v/>
      </c>
      <c r="FH67" s="141" t="str">
        <f t="shared" si="10"/>
        <v/>
      </c>
      <c r="FI67" s="141">
        <f t="shared" si="218"/>
        <v>0</v>
      </c>
      <c r="FJ67" s="425" t="str">
        <f>IF(details!CK67="","",details!CK67)</f>
        <v/>
      </c>
      <c r="FK67" s="425" t="str">
        <f>IF(details!CL67="","",details!CL67)</f>
        <v/>
      </c>
      <c r="FL67" s="425" t="str">
        <f>IF(details!CM67="","",details!CM67)</f>
        <v/>
      </c>
      <c r="FM67" s="425" t="str">
        <f>IF(details!CN67="","",details!CN67)</f>
        <v/>
      </c>
      <c r="FN67" s="425" t="str">
        <f>IF(details!CO67="","",details!CO67)</f>
        <v/>
      </c>
      <c r="FO67" s="429" t="str">
        <f t="shared" si="219"/>
        <v/>
      </c>
      <c r="FP67" s="429" t="str">
        <f t="shared" si="220"/>
        <v/>
      </c>
      <c r="FQ67" s="429" t="str">
        <f t="shared" si="221"/>
        <v/>
      </c>
      <c r="FR67" s="141" t="str">
        <f t="shared" si="13"/>
        <v/>
      </c>
      <c r="FS67" s="354">
        <f t="shared" si="222"/>
        <v>0</v>
      </c>
      <c r="FT67" s="361" t="str">
        <f t="shared" si="223"/>
        <v/>
      </c>
      <c r="FU67" s="422" t="str">
        <f t="shared" si="224"/>
        <v/>
      </c>
      <c r="FV67" s="422" t="str">
        <f t="shared" si="225"/>
        <v/>
      </c>
      <c r="FW67" s="422" t="str">
        <f t="shared" si="226"/>
        <v/>
      </c>
      <c r="FX67" s="422" t="str">
        <f t="shared" si="227"/>
        <v/>
      </c>
      <c r="FY67" s="422" t="str">
        <f t="shared" si="228"/>
        <v/>
      </c>
      <c r="FZ67" s="422" t="str">
        <f t="shared" si="229"/>
        <v/>
      </c>
      <c r="GA67" s="142" t="str">
        <f t="shared" si="230"/>
        <v/>
      </c>
      <c r="GB67" s="142" t="str">
        <f t="shared" si="231"/>
        <v/>
      </c>
      <c r="GC67" s="422" t="str">
        <f t="shared" si="110"/>
        <v/>
      </c>
      <c r="GD67" s="422" t="str">
        <f t="shared" si="232"/>
        <v/>
      </c>
      <c r="GE67" s="422" t="str">
        <f t="shared" si="233"/>
        <v/>
      </c>
      <c r="GF67" s="422" t="str">
        <f t="shared" si="234"/>
        <v/>
      </c>
      <c r="GG67" s="422" t="str">
        <f t="shared" si="235"/>
        <v/>
      </c>
      <c r="GH67" s="422" t="str">
        <f t="shared" si="236"/>
        <v/>
      </c>
      <c r="GI67" s="422" t="str">
        <f t="shared" si="237"/>
        <v/>
      </c>
      <c r="GJ67" s="422" t="str">
        <f t="shared" si="238"/>
        <v/>
      </c>
      <c r="GK67" s="422" t="str">
        <f t="shared" si="239"/>
        <v/>
      </c>
      <c r="GL67" s="422" t="str">
        <f t="shared" si="240"/>
        <v/>
      </c>
      <c r="GM67" s="422" t="str">
        <f t="shared" si="241"/>
        <v/>
      </c>
      <c r="GN67" s="422" t="str">
        <f t="shared" si="242"/>
        <v/>
      </c>
      <c r="GO67" s="422" t="str">
        <f t="shared" si="243"/>
        <v/>
      </c>
      <c r="GP67" s="422" t="str">
        <f t="shared" si="244"/>
        <v/>
      </c>
      <c r="GQ67" s="422" t="str">
        <f t="shared" si="245"/>
        <v/>
      </c>
      <c r="GR67" s="422" t="str">
        <f t="shared" si="246"/>
        <v/>
      </c>
      <c r="GS67" s="422" t="str">
        <f t="shared" si="247"/>
        <v/>
      </c>
      <c r="GT67" s="143" t="str">
        <f t="shared" si="248"/>
        <v/>
      </c>
      <c r="GU67" s="143" t="str">
        <f t="shared" si="249"/>
        <v/>
      </c>
      <c r="GV67" s="143" t="str">
        <f t="shared" si="250"/>
        <v/>
      </c>
      <c r="GW67" s="143" t="str">
        <f t="shared" si="251"/>
        <v/>
      </c>
      <c r="GX67" s="143" t="str">
        <f t="shared" si="252"/>
        <v/>
      </c>
      <c r="GY67" s="143" t="str">
        <f t="shared" si="253"/>
        <v/>
      </c>
      <c r="GZ67" s="353">
        <f t="shared" si="254"/>
        <v>0</v>
      </c>
      <c r="HA67" s="353">
        <f t="shared" si="255"/>
        <v>0</v>
      </c>
      <c r="HB67" s="353">
        <f t="shared" si="256"/>
        <v>32</v>
      </c>
      <c r="HC67" s="353">
        <f t="shared" si="257"/>
        <v>0</v>
      </c>
      <c r="HD67" s="426" t="str">
        <f t="shared" si="137"/>
        <v/>
      </c>
      <c r="HE67" s="362" t="str">
        <f t="shared" si="258"/>
        <v/>
      </c>
      <c r="HF67" s="362" t="str">
        <f t="shared" si="259"/>
        <v/>
      </c>
      <c r="HG67" s="363" t="str">
        <f t="shared" si="260"/>
        <v/>
      </c>
      <c r="HH67" s="399" t="str">
        <f t="shared" si="261"/>
        <v/>
      </c>
      <c r="HI67" s="400" t="str">
        <f t="shared" si="142"/>
        <v/>
      </c>
      <c r="HJ67" s="136" t="str">
        <f t="shared" si="143"/>
        <v/>
      </c>
      <c r="HK67" s="358" t="str">
        <f>details!EP67</f>
        <v/>
      </c>
      <c r="HL67" s="227" t="str">
        <f>details!EQ67</f>
        <v/>
      </c>
      <c r="HM67" s="406" t="str">
        <f t="shared" si="262"/>
        <v/>
      </c>
      <c r="HN67" s="233" t="str">
        <f>IF(details!CP67="","",details!CP67)</f>
        <v/>
      </c>
    </row>
    <row r="68" spans="1:222" s="20" customFormat="1" ht="14" customHeight="1">
      <c r="A68" s="231">
        <f>IF(details!A68="","",details!A68)</f>
        <v>62</v>
      </c>
      <c r="B68" s="425" t="str">
        <f>IF(details!B68="","",details!B68)</f>
        <v/>
      </c>
      <c r="C68" s="425" t="str">
        <f>IF(details!C68="","",details!C68)</f>
        <v/>
      </c>
      <c r="D68" s="136" t="str">
        <f>IF(details!D68="","",details!D68)</f>
        <v/>
      </c>
      <c r="E68" s="136" t="str">
        <f>IF(details!E68="","",details!E68)</f>
        <v/>
      </c>
      <c r="F68" s="425" t="str">
        <f>IF(details!F68="","",details!F68)</f>
        <v/>
      </c>
      <c r="G68" s="698" t="str">
        <f>IF(details!G68="","",details!G68)</f>
        <v/>
      </c>
      <c r="H68" s="698" t="str">
        <f>IF(details!H68="","",details!H68)</f>
        <v/>
      </c>
      <c r="I68" s="220" t="str">
        <f>IF(details!CQ68="","",details!CQ68)</f>
        <v/>
      </c>
      <c r="J68" s="137" t="str">
        <f>IF(details!J68="","",details!J68)</f>
        <v/>
      </c>
      <c r="K68" s="137" t="str">
        <f>IF(details!K68="","",details!K68)</f>
        <v/>
      </c>
      <c r="L68" s="137" t="str">
        <f>IF(details!L68="","",details!L68)</f>
        <v/>
      </c>
      <c r="M68" s="425" t="str">
        <f>IF(details!R68="","",details!R68)</f>
        <v/>
      </c>
      <c r="N68" s="425" t="str">
        <f>IF(details!S68="","",details!S68)</f>
        <v/>
      </c>
      <c r="O68" s="425" t="str">
        <f t="shared" si="151"/>
        <v/>
      </c>
      <c r="P68" s="425" t="str">
        <f>IF(details!T68="","",details!T68)</f>
        <v/>
      </c>
      <c r="Q68" s="425" t="str">
        <f>IF(details!U68="","",details!U68)</f>
        <v/>
      </c>
      <c r="R68" s="425" t="str">
        <f t="shared" si="152"/>
        <v/>
      </c>
      <c r="S68" s="425" t="str">
        <f>IF(details!V68="","",details!V68)</f>
        <v/>
      </c>
      <c r="T68" s="425" t="str">
        <f>IF(details!W68="","",details!W68)</f>
        <v/>
      </c>
      <c r="U68" s="425" t="str">
        <f t="shared" si="153"/>
        <v/>
      </c>
      <c r="V68" s="138" t="str">
        <f t="shared" si="154"/>
        <v/>
      </c>
      <c r="W68" s="425" t="str">
        <f>IF(details!X68="","",details!X68)</f>
        <v/>
      </c>
      <c r="X68" s="425" t="str">
        <f>IF(details!Y68="","",details!Y68)</f>
        <v/>
      </c>
      <c r="Y68" s="138" t="str">
        <f t="shared" si="155"/>
        <v/>
      </c>
      <c r="Z68" s="139" t="str">
        <f t="shared" si="28"/>
        <v/>
      </c>
      <c r="AA68" s="425" t="str">
        <f>IF(details!Z68="","",details!Z68)</f>
        <v/>
      </c>
      <c r="AB68" s="425" t="str">
        <f>IF(details!AA68="","",details!AA68)</f>
        <v/>
      </c>
      <c r="AC68" s="428" t="str">
        <f t="shared" si="156"/>
        <v/>
      </c>
      <c r="AD68" s="136" t="str">
        <f t="shared" si="157"/>
        <v/>
      </c>
      <c r="AE68" s="140" t="str">
        <f t="shared" si="158"/>
        <v/>
      </c>
      <c r="AF68" s="429" t="str">
        <f t="shared" si="159"/>
        <v/>
      </c>
      <c r="AG68" s="141" t="str">
        <f t="shared" si="0"/>
        <v/>
      </c>
      <c r="AH68" s="141">
        <f t="shared" si="160"/>
        <v>0</v>
      </c>
      <c r="AI68" s="425" t="str">
        <f>IF(details!AB68="","",details!AB68)</f>
        <v/>
      </c>
      <c r="AJ68" s="425" t="str">
        <f>IF(details!AC68="","",details!AC68)</f>
        <v/>
      </c>
      <c r="AK68" s="425" t="str">
        <f t="shared" si="161"/>
        <v/>
      </c>
      <c r="AL68" s="425" t="str">
        <f>IF(details!AD68="","",details!AD68)</f>
        <v/>
      </c>
      <c r="AM68" s="425" t="str">
        <f>IF(details!AE68="","",details!AE68)</f>
        <v/>
      </c>
      <c r="AN68" s="425" t="str">
        <f t="shared" si="162"/>
        <v/>
      </c>
      <c r="AO68" s="425" t="str">
        <f>IF(details!AF68="","",details!AF68)</f>
        <v/>
      </c>
      <c r="AP68" s="425" t="str">
        <f>IF(details!AG68="","",details!AG68)</f>
        <v/>
      </c>
      <c r="AQ68" s="425" t="str">
        <f t="shared" si="163"/>
        <v/>
      </c>
      <c r="AR68" s="138" t="str">
        <f t="shared" si="164"/>
        <v/>
      </c>
      <c r="AS68" s="425" t="str">
        <f>IF(details!AH68="","",details!AH68)</f>
        <v/>
      </c>
      <c r="AT68" s="425" t="str">
        <f>IF(details!AI68="","",details!AI68)</f>
        <v/>
      </c>
      <c r="AU68" s="138" t="str">
        <f t="shared" si="165"/>
        <v/>
      </c>
      <c r="AV68" s="139" t="str">
        <f t="shared" si="39"/>
        <v/>
      </c>
      <c r="AW68" s="425" t="str">
        <f>IF(details!AJ68="","",details!AJ68)</f>
        <v/>
      </c>
      <c r="AX68" s="425" t="str">
        <f>IF(details!AK68="","",details!AK68)</f>
        <v/>
      </c>
      <c r="AY68" s="428" t="str">
        <f t="shared" si="166"/>
        <v/>
      </c>
      <c r="AZ68" s="136" t="str">
        <f t="shared" si="167"/>
        <v/>
      </c>
      <c r="BA68" s="140" t="str">
        <f t="shared" si="168"/>
        <v/>
      </c>
      <c r="BB68" s="429" t="str">
        <f t="shared" si="169"/>
        <v/>
      </c>
      <c r="BC68" s="141" t="str">
        <f t="shared" si="1"/>
        <v/>
      </c>
      <c r="BD68" s="141">
        <f t="shared" si="170"/>
        <v>0</v>
      </c>
      <c r="BE68" s="123" t="str">
        <f>IF(D68="","",details!AL68)</f>
        <v/>
      </c>
      <c r="BF68" s="425" t="str">
        <f>IF(details!AM68="","",details!AM68)</f>
        <v/>
      </c>
      <c r="BG68" s="425" t="str">
        <f>IF(details!AN68="","",details!AN68)</f>
        <v/>
      </c>
      <c r="BH68" s="425" t="str">
        <f t="shared" si="171"/>
        <v/>
      </c>
      <c r="BI68" s="425" t="str">
        <f>IF(details!AO68="","",details!AO68)</f>
        <v/>
      </c>
      <c r="BJ68" s="425" t="str">
        <f>IF(details!AP68="","",details!AP68)</f>
        <v/>
      </c>
      <c r="BK68" s="425" t="str">
        <f t="shared" si="172"/>
        <v/>
      </c>
      <c r="BL68" s="425" t="str">
        <f>IF(details!AQ68="","",details!AQ68)</f>
        <v/>
      </c>
      <c r="BM68" s="425" t="str">
        <f>IF(details!AR68="","",details!AR68)</f>
        <v/>
      </c>
      <c r="BN68" s="425" t="str">
        <f t="shared" si="173"/>
        <v/>
      </c>
      <c r="BO68" s="138" t="str">
        <f t="shared" si="174"/>
        <v/>
      </c>
      <c r="BP68" s="425" t="str">
        <f>IF(details!AS68="","",details!AS68)</f>
        <v/>
      </c>
      <c r="BQ68" s="425" t="str">
        <f>IF(details!AT68="","",details!AT68)</f>
        <v/>
      </c>
      <c r="BR68" s="138" t="str">
        <f t="shared" si="175"/>
        <v/>
      </c>
      <c r="BS68" s="139" t="str">
        <f t="shared" si="50"/>
        <v/>
      </c>
      <c r="BT68" s="425" t="str">
        <f>IF(details!AU68="","",details!AU68)</f>
        <v/>
      </c>
      <c r="BU68" s="425" t="str">
        <f>IF(details!AV68="","",details!AV68)</f>
        <v/>
      </c>
      <c r="BV68" s="428" t="str">
        <f t="shared" si="176"/>
        <v/>
      </c>
      <c r="BW68" s="136" t="str">
        <f t="shared" si="177"/>
        <v/>
      </c>
      <c r="BX68" s="140" t="str">
        <f t="shared" si="178"/>
        <v/>
      </c>
      <c r="BY68" s="429" t="str">
        <f t="shared" si="179"/>
        <v/>
      </c>
      <c r="BZ68" s="141" t="str">
        <f t="shared" si="2"/>
        <v/>
      </c>
      <c r="CA68" s="141">
        <f t="shared" si="180"/>
        <v>0</v>
      </c>
      <c r="CB68" s="425" t="str">
        <f>IF(details!AW68="","",details!AW68)</f>
        <v/>
      </c>
      <c r="CC68" s="425" t="str">
        <f>IF(details!AX68="","",details!AX68)</f>
        <v/>
      </c>
      <c r="CD68" s="425" t="str">
        <f t="shared" si="181"/>
        <v/>
      </c>
      <c r="CE68" s="425" t="str">
        <f>IF(details!AY68="","",details!AY68)</f>
        <v/>
      </c>
      <c r="CF68" s="425" t="str">
        <f>IF(details!AZ68="","",details!AZ68)</f>
        <v/>
      </c>
      <c r="CG68" s="425" t="str">
        <f t="shared" si="182"/>
        <v/>
      </c>
      <c r="CH68" s="425" t="str">
        <f>IF(details!BA68="","",details!BA68)</f>
        <v/>
      </c>
      <c r="CI68" s="425" t="str">
        <f>IF(details!BB68="","",details!BB68)</f>
        <v/>
      </c>
      <c r="CJ68" s="425" t="str">
        <f t="shared" si="183"/>
        <v/>
      </c>
      <c r="CK68" s="138" t="str">
        <f t="shared" si="184"/>
        <v/>
      </c>
      <c r="CL68" s="425" t="str">
        <f>IF(details!BC68="","",details!BC68)</f>
        <v/>
      </c>
      <c r="CM68" s="425" t="str">
        <f>IF(details!BD68="","",details!BD68)</f>
        <v/>
      </c>
      <c r="CN68" s="138" t="str">
        <f t="shared" si="185"/>
        <v/>
      </c>
      <c r="CO68" s="139" t="str">
        <f t="shared" si="61"/>
        <v/>
      </c>
      <c r="CP68" s="425" t="str">
        <f>IF(details!BE68="","",details!BE68)</f>
        <v/>
      </c>
      <c r="CQ68" s="425" t="str">
        <f>IF(details!BF68="","",details!BF68)</f>
        <v/>
      </c>
      <c r="CR68" s="428" t="str">
        <f t="shared" si="186"/>
        <v/>
      </c>
      <c r="CS68" s="136" t="str">
        <f t="shared" si="187"/>
        <v/>
      </c>
      <c r="CT68" s="140" t="str">
        <f t="shared" si="188"/>
        <v/>
      </c>
      <c r="CU68" s="429" t="str">
        <f t="shared" si="189"/>
        <v/>
      </c>
      <c r="CV68" s="141" t="str">
        <f t="shared" si="3"/>
        <v/>
      </c>
      <c r="CW68" s="141">
        <f t="shared" si="190"/>
        <v>0</v>
      </c>
      <c r="CX68" s="425" t="str">
        <f>IF(details!BG68="","",details!BG68)</f>
        <v/>
      </c>
      <c r="CY68" s="425" t="str">
        <f>IF(details!BH68="","",details!BH68)</f>
        <v/>
      </c>
      <c r="CZ68" s="425" t="str">
        <f t="shared" si="191"/>
        <v/>
      </c>
      <c r="DA68" s="425" t="str">
        <f>IF(details!BI68="","",details!BI68)</f>
        <v/>
      </c>
      <c r="DB68" s="425" t="str">
        <f>IF(details!BJ68="","",details!BJ68)</f>
        <v/>
      </c>
      <c r="DC68" s="425" t="str">
        <f t="shared" si="192"/>
        <v/>
      </c>
      <c r="DD68" s="425" t="str">
        <f>IF(details!BK68="","",details!BK68)</f>
        <v/>
      </c>
      <c r="DE68" s="425" t="str">
        <f>IF(details!BL68="","",details!BL68)</f>
        <v/>
      </c>
      <c r="DF68" s="425" t="str">
        <f t="shared" si="193"/>
        <v/>
      </c>
      <c r="DG68" s="138" t="str">
        <f t="shared" si="194"/>
        <v/>
      </c>
      <c r="DH68" s="425" t="str">
        <f>IF(details!BM68="","",details!BM68)</f>
        <v/>
      </c>
      <c r="DI68" s="425" t="str">
        <f>IF(details!BN68="","",details!BN68)</f>
        <v/>
      </c>
      <c r="DJ68" s="138" t="str">
        <f t="shared" si="195"/>
        <v/>
      </c>
      <c r="DK68" s="139" t="str">
        <f t="shared" si="72"/>
        <v/>
      </c>
      <c r="DL68" s="425" t="str">
        <f>IF(details!BO68="","",details!BO68)</f>
        <v/>
      </c>
      <c r="DM68" s="425" t="str">
        <f>IF(details!BP68="","",details!BP68)</f>
        <v/>
      </c>
      <c r="DN68" s="428" t="str">
        <f t="shared" si="196"/>
        <v/>
      </c>
      <c r="DO68" s="136" t="str">
        <f t="shared" si="197"/>
        <v/>
      </c>
      <c r="DP68" s="140" t="str">
        <f t="shared" si="198"/>
        <v/>
      </c>
      <c r="DQ68" s="429" t="str">
        <f t="shared" si="199"/>
        <v/>
      </c>
      <c r="DR68" s="141" t="str">
        <f t="shared" si="4"/>
        <v/>
      </c>
      <c r="DS68" s="141">
        <f t="shared" si="200"/>
        <v>0</v>
      </c>
      <c r="DT68" s="425" t="str">
        <f>IF(details!BQ68="","",details!BQ68)</f>
        <v/>
      </c>
      <c r="DU68" s="425" t="str">
        <f>IF(details!BR68="","",details!BR68)</f>
        <v/>
      </c>
      <c r="DV68" s="425" t="str">
        <f t="shared" si="201"/>
        <v/>
      </c>
      <c r="DW68" s="425" t="str">
        <f>IF(details!BS68="","",details!BS68)</f>
        <v/>
      </c>
      <c r="DX68" s="425" t="str">
        <f>IF(details!BT68="","",details!BT68)</f>
        <v/>
      </c>
      <c r="DY68" s="425" t="str">
        <f t="shared" si="202"/>
        <v/>
      </c>
      <c r="DZ68" s="425" t="str">
        <f>IF(details!BU68="","",details!BU68)</f>
        <v/>
      </c>
      <c r="EA68" s="425" t="str">
        <f>IF(details!BV68="","",details!BV68)</f>
        <v/>
      </c>
      <c r="EB68" s="425" t="str">
        <f t="shared" si="203"/>
        <v/>
      </c>
      <c r="EC68" s="138" t="str">
        <f t="shared" si="204"/>
        <v/>
      </c>
      <c r="ED68" s="425" t="str">
        <f>IF(details!BW68="","",details!BW68)</f>
        <v/>
      </c>
      <c r="EE68" s="425" t="str">
        <f>IF(details!BX68="","",details!BX68)</f>
        <v/>
      </c>
      <c r="EF68" s="138" t="str">
        <f t="shared" si="205"/>
        <v/>
      </c>
      <c r="EG68" s="139" t="str">
        <f t="shared" si="83"/>
        <v/>
      </c>
      <c r="EH68" s="425" t="str">
        <f>IF(details!BY68="","",details!BY68)</f>
        <v/>
      </c>
      <c r="EI68" s="425" t="str">
        <f>IF(details!BZ68="","",details!BZ68)</f>
        <v/>
      </c>
      <c r="EJ68" s="428" t="str">
        <f t="shared" si="206"/>
        <v/>
      </c>
      <c r="EK68" s="136" t="str">
        <f t="shared" si="207"/>
        <v/>
      </c>
      <c r="EL68" s="140" t="str">
        <f t="shared" si="208"/>
        <v/>
      </c>
      <c r="EM68" s="429" t="str">
        <f t="shared" si="209"/>
        <v/>
      </c>
      <c r="EN68" s="141" t="str">
        <f t="shared" si="5"/>
        <v/>
      </c>
      <c r="EO68" s="141">
        <f t="shared" si="210"/>
        <v>0</v>
      </c>
      <c r="EP68" s="425" t="str">
        <f>IF(details!CA68="","",details!CA68)</f>
        <v/>
      </c>
      <c r="EQ68" s="425" t="str">
        <f>IF(details!CB68="","",details!CB68)</f>
        <v/>
      </c>
      <c r="ER68" s="425" t="str">
        <f>IF(details!CC68="","",details!CC68)</f>
        <v/>
      </c>
      <c r="ES68" s="425" t="str">
        <f>IF(details!CD68="","",details!CD68)</f>
        <v/>
      </c>
      <c r="ET68" s="425" t="str">
        <f>IF(details!CE68="","",details!CE68)</f>
        <v/>
      </c>
      <c r="EU68" s="429" t="str">
        <f t="shared" si="211"/>
        <v/>
      </c>
      <c r="EV68" s="429" t="str">
        <f t="shared" si="212"/>
        <v/>
      </c>
      <c r="EW68" s="429" t="str">
        <f t="shared" si="213"/>
        <v/>
      </c>
      <c r="EX68" s="141" t="str">
        <f t="shared" si="7"/>
        <v/>
      </c>
      <c r="EY68" s="141">
        <f t="shared" si="214"/>
        <v>0</v>
      </c>
      <c r="EZ68" s="425" t="str">
        <f>IF(details!CF68="","",details!CF68)</f>
        <v/>
      </c>
      <c r="FA68" s="425" t="str">
        <f>IF(details!CG68="","",details!CG68)</f>
        <v/>
      </c>
      <c r="FB68" s="425" t="str">
        <f>IF(details!CH68="","",details!CH68)</f>
        <v/>
      </c>
      <c r="FC68" s="425" t="str">
        <f>IF(details!CI68="","",details!CI68)</f>
        <v/>
      </c>
      <c r="FD68" s="425" t="str">
        <f>IF(details!CJ68="","",details!CJ68)</f>
        <v/>
      </c>
      <c r="FE68" s="429" t="str">
        <f t="shared" si="215"/>
        <v/>
      </c>
      <c r="FF68" s="429" t="str">
        <f t="shared" si="216"/>
        <v/>
      </c>
      <c r="FG68" s="429" t="str">
        <f t="shared" si="217"/>
        <v/>
      </c>
      <c r="FH68" s="141" t="str">
        <f t="shared" si="10"/>
        <v/>
      </c>
      <c r="FI68" s="141">
        <f t="shared" si="218"/>
        <v>0</v>
      </c>
      <c r="FJ68" s="425" t="str">
        <f>IF(details!CK68="","",details!CK68)</f>
        <v/>
      </c>
      <c r="FK68" s="425" t="str">
        <f>IF(details!CL68="","",details!CL68)</f>
        <v/>
      </c>
      <c r="FL68" s="425" t="str">
        <f>IF(details!CM68="","",details!CM68)</f>
        <v/>
      </c>
      <c r="FM68" s="425" t="str">
        <f>IF(details!CN68="","",details!CN68)</f>
        <v/>
      </c>
      <c r="FN68" s="425" t="str">
        <f>IF(details!CO68="","",details!CO68)</f>
        <v/>
      </c>
      <c r="FO68" s="429" t="str">
        <f t="shared" si="219"/>
        <v/>
      </c>
      <c r="FP68" s="429" t="str">
        <f t="shared" si="220"/>
        <v/>
      </c>
      <c r="FQ68" s="429" t="str">
        <f t="shared" si="221"/>
        <v/>
      </c>
      <c r="FR68" s="141" t="str">
        <f t="shared" si="13"/>
        <v/>
      </c>
      <c r="FS68" s="354">
        <f t="shared" si="222"/>
        <v>0</v>
      </c>
      <c r="FT68" s="361" t="str">
        <f t="shared" si="223"/>
        <v/>
      </c>
      <c r="FU68" s="422" t="str">
        <f t="shared" si="224"/>
        <v/>
      </c>
      <c r="FV68" s="422" t="str">
        <f t="shared" si="225"/>
        <v/>
      </c>
      <c r="FW68" s="422" t="str">
        <f t="shared" si="226"/>
        <v/>
      </c>
      <c r="FX68" s="422" t="str">
        <f t="shared" si="227"/>
        <v/>
      </c>
      <c r="FY68" s="422" t="str">
        <f t="shared" si="228"/>
        <v/>
      </c>
      <c r="FZ68" s="422" t="str">
        <f t="shared" si="229"/>
        <v/>
      </c>
      <c r="GA68" s="142" t="str">
        <f t="shared" si="230"/>
        <v/>
      </c>
      <c r="GB68" s="142" t="str">
        <f t="shared" si="231"/>
        <v/>
      </c>
      <c r="GC68" s="422" t="str">
        <f t="shared" si="110"/>
        <v/>
      </c>
      <c r="GD68" s="422" t="str">
        <f t="shared" si="232"/>
        <v/>
      </c>
      <c r="GE68" s="422" t="str">
        <f t="shared" si="233"/>
        <v/>
      </c>
      <c r="GF68" s="422" t="str">
        <f t="shared" si="234"/>
        <v/>
      </c>
      <c r="GG68" s="422" t="str">
        <f t="shared" si="235"/>
        <v/>
      </c>
      <c r="GH68" s="422" t="str">
        <f t="shared" si="236"/>
        <v/>
      </c>
      <c r="GI68" s="422" t="str">
        <f t="shared" si="237"/>
        <v/>
      </c>
      <c r="GJ68" s="422" t="str">
        <f t="shared" si="238"/>
        <v/>
      </c>
      <c r="GK68" s="422" t="str">
        <f t="shared" si="239"/>
        <v/>
      </c>
      <c r="GL68" s="422" t="str">
        <f t="shared" si="240"/>
        <v/>
      </c>
      <c r="GM68" s="422" t="str">
        <f t="shared" si="241"/>
        <v/>
      </c>
      <c r="GN68" s="422" t="str">
        <f t="shared" si="242"/>
        <v/>
      </c>
      <c r="GO68" s="422" t="str">
        <f t="shared" si="243"/>
        <v/>
      </c>
      <c r="GP68" s="422" t="str">
        <f t="shared" si="244"/>
        <v/>
      </c>
      <c r="GQ68" s="422" t="str">
        <f t="shared" si="245"/>
        <v/>
      </c>
      <c r="GR68" s="422" t="str">
        <f t="shared" si="246"/>
        <v/>
      </c>
      <c r="GS68" s="422" t="str">
        <f t="shared" si="247"/>
        <v/>
      </c>
      <c r="GT68" s="143" t="str">
        <f t="shared" si="248"/>
        <v/>
      </c>
      <c r="GU68" s="143" t="str">
        <f t="shared" si="249"/>
        <v/>
      </c>
      <c r="GV68" s="143" t="str">
        <f t="shared" si="250"/>
        <v/>
      </c>
      <c r="GW68" s="143" t="str">
        <f t="shared" si="251"/>
        <v/>
      </c>
      <c r="GX68" s="143" t="str">
        <f t="shared" si="252"/>
        <v/>
      </c>
      <c r="GY68" s="143" t="str">
        <f t="shared" si="253"/>
        <v/>
      </c>
      <c r="GZ68" s="353">
        <f t="shared" si="254"/>
        <v>0</v>
      </c>
      <c r="HA68" s="353">
        <f t="shared" si="255"/>
        <v>0</v>
      </c>
      <c r="HB68" s="353">
        <f t="shared" si="256"/>
        <v>32</v>
      </c>
      <c r="HC68" s="353">
        <f t="shared" si="257"/>
        <v>0</v>
      </c>
      <c r="HD68" s="426" t="str">
        <f t="shared" si="137"/>
        <v/>
      </c>
      <c r="HE68" s="362" t="str">
        <f t="shared" si="258"/>
        <v/>
      </c>
      <c r="HF68" s="362" t="str">
        <f t="shared" si="259"/>
        <v/>
      </c>
      <c r="HG68" s="363" t="str">
        <f t="shared" si="260"/>
        <v/>
      </c>
      <c r="HH68" s="399" t="str">
        <f t="shared" si="261"/>
        <v/>
      </c>
      <c r="HI68" s="400" t="str">
        <f t="shared" si="142"/>
        <v/>
      </c>
      <c r="HJ68" s="136" t="str">
        <f t="shared" si="143"/>
        <v/>
      </c>
      <c r="HK68" s="358" t="str">
        <f>details!EP68</f>
        <v/>
      </c>
      <c r="HL68" s="227" t="str">
        <f>details!EQ68</f>
        <v/>
      </c>
      <c r="HM68" s="406" t="str">
        <f t="shared" si="262"/>
        <v/>
      </c>
      <c r="HN68" s="233" t="str">
        <f>IF(details!CP68="","",details!CP68)</f>
        <v/>
      </c>
    </row>
    <row r="69" spans="1:222" s="20" customFormat="1" ht="14" customHeight="1">
      <c r="A69" s="231">
        <f>IF(details!A69="","",details!A69)</f>
        <v>63</v>
      </c>
      <c r="B69" s="425" t="str">
        <f>IF(details!B69="","",details!B69)</f>
        <v/>
      </c>
      <c r="C69" s="425" t="str">
        <f>IF(details!C69="","",details!C69)</f>
        <v/>
      </c>
      <c r="D69" s="136" t="str">
        <f>IF(details!D69="","",details!D69)</f>
        <v/>
      </c>
      <c r="E69" s="136" t="str">
        <f>IF(details!E69="","",details!E69)</f>
        <v/>
      </c>
      <c r="F69" s="425" t="str">
        <f>IF(details!F69="","",details!F69)</f>
        <v/>
      </c>
      <c r="G69" s="698" t="str">
        <f>IF(details!G69="","",details!G69)</f>
        <v/>
      </c>
      <c r="H69" s="698" t="str">
        <f>IF(details!H69="","",details!H69)</f>
        <v/>
      </c>
      <c r="I69" s="220" t="str">
        <f>IF(details!CQ69="","",details!CQ69)</f>
        <v/>
      </c>
      <c r="J69" s="137" t="str">
        <f>IF(details!J69="","",details!J69)</f>
        <v/>
      </c>
      <c r="K69" s="137" t="str">
        <f>IF(details!K69="","",details!K69)</f>
        <v/>
      </c>
      <c r="L69" s="137" t="str">
        <f>IF(details!L69="","",details!L69)</f>
        <v/>
      </c>
      <c r="M69" s="425" t="str">
        <f>IF(details!R69="","",details!R69)</f>
        <v/>
      </c>
      <c r="N69" s="425" t="str">
        <f>IF(details!S69="","",details!S69)</f>
        <v/>
      </c>
      <c r="O69" s="425" t="str">
        <f t="shared" si="151"/>
        <v/>
      </c>
      <c r="P69" s="425" t="str">
        <f>IF(details!T69="","",details!T69)</f>
        <v/>
      </c>
      <c r="Q69" s="425" t="str">
        <f>IF(details!U69="","",details!U69)</f>
        <v/>
      </c>
      <c r="R69" s="425" t="str">
        <f t="shared" si="152"/>
        <v/>
      </c>
      <c r="S69" s="425" t="str">
        <f>IF(details!V69="","",details!V69)</f>
        <v/>
      </c>
      <c r="T69" s="425" t="str">
        <f>IF(details!W69="","",details!W69)</f>
        <v/>
      </c>
      <c r="U69" s="425" t="str">
        <f t="shared" si="153"/>
        <v/>
      </c>
      <c r="V69" s="138" t="str">
        <f t="shared" si="154"/>
        <v/>
      </c>
      <c r="W69" s="425" t="str">
        <f>IF(details!X69="","",details!X69)</f>
        <v/>
      </c>
      <c r="X69" s="425" t="str">
        <f>IF(details!Y69="","",details!Y69)</f>
        <v/>
      </c>
      <c r="Y69" s="138" t="str">
        <f t="shared" si="155"/>
        <v/>
      </c>
      <c r="Z69" s="139" t="str">
        <f t="shared" si="28"/>
        <v/>
      </c>
      <c r="AA69" s="425" t="str">
        <f>IF(details!Z69="","",details!Z69)</f>
        <v/>
      </c>
      <c r="AB69" s="425" t="str">
        <f>IF(details!AA69="","",details!AA69)</f>
        <v/>
      </c>
      <c r="AC69" s="428" t="str">
        <f t="shared" si="156"/>
        <v/>
      </c>
      <c r="AD69" s="136" t="str">
        <f t="shared" si="157"/>
        <v/>
      </c>
      <c r="AE69" s="140" t="str">
        <f t="shared" si="158"/>
        <v/>
      </c>
      <c r="AF69" s="429" t="str">
        <f t="shared" si="159"/>
        <v/>
      </c>
      <c r="AG69" s="141" t="str">
        <f t="shared" si="0"/>
        <v/>
      </c>
      <c r="AH69" s="141">
        <f t="shared" si="160"/>
        <v>0</v>
      </c>
      <c r="AI69" s="425" t="str">
        <f>IF(details!AB69="","",details!AB69)</f>
        <v/>
      </c>
      <c r="AJ69" s="425" t="str">
        <f>IF(details!AC69="","",details!AC69)</f>
        <v/>
      </c>
      <c r="AK69" s="425" t="str">
        <f t="shared" si="161"/>
        <v/>
      </c>
      <c r="AL69" s="425" t="str">
        <f>IF(details!AD69="","",details!AD69)</f>
        <v/>
      </c>
      <c r="AM69" s="425" t="str">
        <f>IF(details!AE69="","",details!AE69)</f>
        <v/>
      </c>
      <c r="AN69" s="425" t="str">
        <f t="shared" si="162"/>
        <v/>
      </c>
      <c r="AO69" s="425" t="str">
        <f>IF(details!AF69="","",details!AF69)</f>
        <v/>
      </c>
      <c r="AP69" s="425" t="str">
        <f>IF(details!AG69="","",details!AG69)</f>
        <v/>
      </c>
      <c r="AQ69" s="425" t="str">
        <f t="shared" si="163"/>
        <v/>
      </c>
      <c r="AR69" s="138" t="str">
        <f t="shared" si="164"/>
        <v/>
      </c>
      <c r="AS69" s="425" t="str">
        <f>IF(details!AH69="","",details!AH69)</f>
        <v/>
      </c>
      <c r="AT69" s="425" t="str">
        <f>IF(details!AI69="","",details!AI69)</f>
        <v/>
      </c>
      <c r="AU69" s="138" t="str">
        <f t="shared" si="165"/>
        <v/>
      </c>
      <c r="AV69" s="139" t="str">
        <f t="shared" si="39"/>
        <v/>
      </c>
      <c r="AW69" s="425" t="str">
        <f>IF(details!AJ69="","",details!AJ69)</f>
        <v/>
      </c>
      <c r="AX69" s="425" t="str">
        <f>IF(details!AK69="","",details!AK69)</f>
        <v/>
      </c>
      <c r="AY69" s="428" t="str">
        <f t="shared" si="166"/>
        <v/>
      </c>
      <c r="AZ69" s="136" t="str">
        <f t="shared" si="167"/>
        <v/>
      </c>
      <c r="BA69" s="140" t="str">
        <f t="shared" si="168"/>
        <v/>
      </c>
      <c r="BB69" s="429" t="str">
        <f t="shared" si="169"/>
        <v/>
      </c>
      <c r="BC69" s="141" t="str">
        <f t="shared" si="1"/>
        <v/>
      </c>
      <c r="BD69" s="141">
        <f t="shared" si="170"/>
        <v>0</v>
      </c>
      <c r="BE69" s="123" t="str">
        <f>IF(D69="","",details!AL69)</f>
        <v/>
      </c>
      <c r="BF69" s="425" t="str">
        <f>IF(details!AM69="","",details!AM69)</f>
        <v/>
      </c>
      <c r="BG69" s="425" t="str">
        <f>IF(details!AN69="","",details!AN69)</f>
        <v/>
      </c>
      <c r="BH69" s="425" t="str">
        <f t="shared" si="171"/>
        <v/>
      </c>
      <c r="BI69" s="425" t="str">
        <f>IF(details!AO69="","",details!AO69)</f>
        <v/>
      </c>
      <c r="BJ69" s="425" t="str">
        <f>IF(details!AP69="","",details!AP69)</f>
        <v/>
      </c>
      <c r="BK69" s="425" t="str">
        <f t="shared" si="172"/>
        <v/>
      </c>
      <c r="BL69" s="425" t="str">
        <f>IF(details!AQ69="","",details!AQ69)</f>
        <v/>
      </c>
      <c r="BM69" s="425" t="str">
        <f>IF(details!AR69="","",details!AR69)</f>
        <v/>
      </c>
      <c r="BN69" s="425" t="str">
        <f t="shared" si="173"/>
        <v/>
      </c>
      <c r="BO69" s="138" t="str">
        <f t="shared" si="174"/>
        <v/>
      </c>
      <c r="BP69" s="425" t="str">
        <f>IF(details!AS69="","",details!AS69)</f>
        <v/>
      </c>
      <c r="BQ69" s="425" t="str">
        <f>IF(details!AT69="","",details!AT69)</f>
        <v/>
      </c>
      <c r="BR69" s="138" t="str">
        <f t="shared" si="175"/>
        <v/>
      </c>
      <c r="BS69" s="139" t="str">
        <f t="shared" si="50"/>
        <v/>
      </c>
      <c r="BT69" s="425" t="str">
        <f>IF(details!AU69="","",details!AU69)</f>
        <v/>
      </c>
      <c r="BU69" s="425" t="str">
        <f>IF(details!AV69="","",details!AV69)</f>
        <v/>
      </c>
      <c r="BV69" s="428" t="str">
        <f t="shared" si="176"/>
        <v/>
      </c>
      <c r="BW69" s="136" t="str">
        <f t="shared" si="177"/>
        <v/>
      </c>
      <c r="BX69" s="140" t="str">
        <f t="shared" si="178"/>
        <v/>
      </c>
      <c r="BY69" s="429" t="str">
        <f t="shared" si="179"/>
        <v/>
      </c>
      <c r="BZ69" s="141" t="str">
        <f t="shared" si="2"/>
        <v/>
      </c>
      <c r="CA69" s="141">
        <f t="shared" si="180"/>
        <v>0</v>
      </c>
      <c r="CB69" s="425" t="str">
        <f>IF(details!AW69="","",details!AW69)</f>
        <v/>
      </c>
      <c r="CC69" s="425" t="str">
        <f>IF(details!AX69="","",details!AX69)</f>
        <v/>
      </c>
      <c r="CD69" s="425" t="str">
        <f t="shared" si="181"/>
        <v/>
      </c>
      <c r="CE69" s="425" t="str">
        <f>IF(details!AY69="","",details!AY69)</f>
        <v/>
      </c>
      <c r="CF69" s="425" t="str">
        <f>IF(details!AZ69="","",details!AZ69)</f>
        <v/>
      </c>
      <c r="CG69" s="425" t="str">
        <f t="shared" si="182"/>
        <v/>
      </c>
      <c r="CH69" s="425" t="str">
        <f>IF(details!BA69="","",details!BA69)</f>
        <v/>
      </c>
      <c r="CI69" s="425" t="str">
        <f>IF(details!BB69="","",details!BB69)</f>
        <v/>
      </c>
      <c r="CJ69" s="425" t="str">
        <f t="shared" si="183"/>
        <v/>
      </c>
      <c r="CK69" s="138" t="str">
        <f t="shared" si="184"/>
        <v/>
      </c>
      <c r="CL69" s="425" t="str">
        <f>IF(details!BC69="","",details!BC69)</f>
        <v/>
      </c>
      <c r="CM69" s="425" t="str">
        <f>IF(details!BD69="","",details!BD69)</f>
        <v/>
      </c>
      <c r="CN69" s="138" t="str">
        <f t="shared" si="185"/>
        <v/>
      </c>
      <c r="CO69" s="139" t="str">
        <f t="shared" si="61"/>
        <v/>
      </c>
      <c r="CP69" s="425" t="str">
        <f>IF(details!BE69="","",details!BE69)</f>
        <v/>
      </c>
      <c r="CQ69" s="425" t="str">
        <f>IF(details!BF69="","",details!BF69)</f>
        <v/>
      </c>
      <c r="CR69" s="428" t="str">
        <f t="shared" si="186"/>
        <v/>
      </c>
      <c r="CS69" s="136" t="str">
        <f t="shared" si="187"/>
        <v/>
      </c>
      <c r="CT69" s="140" t="str">
        <f t="shared" si="188"/>
        <v/>
      </c>
      <c r="CU69" s="429" t="str">
        <f t="shared" si="189"/>
        <v/>
      </c>
      <c r="CV69" s="141" t="str">
        <f t="shared" si="3"/>
        <v/>
      </c>
      <c r="CW69" s="141">
        <f t="shared" si="190"/>
        <v>0</v>
      </c>
      <c r="CX69" s="425" t="str">
        <f>IF(details!BG69="","",details!BG69)</f>
        <v/>
      </c>
      <c r="CY69" s="425" t="str">
        <f>IF(details!BH69="","",details!BH69)</f>
        <v/>
      </c>
      <c r="CZ69" s="425" t="str">
        <f t="shared" si="191"/>
        <v/>
      </c>
      <c r="DA69" s="425" t="str">
        <f>IF(details!BI69="","",details!BI69)</f>
        <v/>
      </c>
      <c r="DB69" s="425" t="str">
        <f>IF(details!BJ69="","",details!BJ69)</f>
        <v/>
      </c>
      <c r="DC69" s="425" t="str">
        <f t="shared" si="192"/>
        <v/>
      </c>
      <c r="DD69" s="425" t="str">
        <f>IF(details!BK69="","",details!BK69)</f>
        <v/>
      </c>
      <c r="DE69" s="425" t="str">
        <f>IF(details!BL69="","",details!BL69)</f>
        <v/>
      </c>
      <c r="DF69" s="425" t="str">
        <f t="shared" si="193"/>
        <v/>
      </c>
      <c r="DG69" s="138" t="str">
        <f t="shared" si="194"/>
        <v/>
      </c>
      <c r="DH69" s="425" t="str">
        <f>IF(details!BM69="","",details!BM69)</f>
        <v/>
      </c>
      <c r="DI69" s="425" t="str">
        <f>IF(details!BN69="","",details!BN69)</f>
        <v/>
      </c>
      <c r="DJ69" s="138" t="str">
        <f t="shared" si="195"/>
        <v/>
      </c>
      <c r="DK69" s="139" t="str">
        <f t="shared" si="72"/>
        <v/>
      </c>
      <c r="DL69" s="425" t="str">
        <f>IF(details!BO69="","",details!BO69)</f>
        <v/>
      </c>
      <c r="DM69" s="425" t="str">
        <f>IF(details!BP69="","",details!BP69)</f>
        <v/>
      </c>
      <c r="DN69" s="428" t="str">
        <f t="shared" si="196"/>
        <v/>
      </c>
      <c r="DO69" s="136" t="str">
        <f t="shared" si="197"/>
        <v/>
      </c>
      <c r="DP69" s="140" t="str">
        <f t="shared" si="198"/>
        <v/>
      </c>
      <c r="DQ69" s="429" t="str">
        <f t="shared" si="199"/>
        <v/>
      </c>
      <c r="DR69" s="141" t="str">
        <f t="shared" si="4"/>
        <v/>
      </c>
      <c r="DS69" s="141">
        <f t="shared" si="200"/>
        <v>0</v>
      </c>
      <c r="DT69" s="425" t="str">
        <f>IF(details!BQ69="","",details!BQ69)</f>
        <v/>
      </c>
      <c r="DU69" s="425" t="str">
        <f>IF(details!BR69="","",details!BR69)</f>
        <v/>
      </c>
      <c r="DV69" s="425" t="str">
        <f t="shared" si="201"/>
        <v/>
      </c>
      <c r="DW69" s="425" t="str">
        <f>IF(details!BS69="","",details!BS69)</f>
        <v/>
      </c>
      <c r="DX69" s="425" t="str">
        <f>IF(details!BT69="","",details!BT69)</f>
        <v/>
      </c>
      <c r="DY69" s="425" t="str">
        <f t="shared" si="202"/>
        <v/>
      </c>
      <c r="DZ69" s="425" t="str">
        <f>IF(details!BU69="","",details!BU69)</f>
        <v/>
      </c>
      <c r="EA69" s="425" t="str">
        <f>IF(details!BV69="","",details!BV69)</f>
        <v/>
      </c>
      <c r="EB69" s="425" t="str">
        <f t="shared" si="203"/>
        <v/>
      </c>
      <c r="EC69" s="138" t="str">
        <f t="shared" si="204"/>
        <v/>
      </c>
      <c r="ED69" s="425" t="str">
        <f>IF(details!BW69="","",details!BW69)</f>
        <v/>
      </c>
      <c r="EE69" s="425" t="str">
        <f>IF(details!BX69="","",details!BX69)</f>
        <v/>
      </c>
      <c r="EF69" s="138" t="str">
        <f t="shared" si="205"/>
        <v/>
      </c>
      <c r="EG69" s="139" t="str">
        <f t="shared" si="83"/>
        <v/>
      </c>
      <c r="EH69" s="425" t="str">
        <f>IF(details!BY69="","",details!BY69)</f>
        <v/>
      </c>
      <c r="EI69" s="425" t="str">
        <f>IF(details!BZ69="","",details!BZ69)</f>
        <v/>
      </c>
      <c r="EJ69" s="428" t="str">
        <f t="shared" si="206"/>
        <v/>
      </c>
      <c r="EK69" s="136" t="str">
        <f t="shared" si="207"/>
        <v/>
      </c>
      <c r="EL69" s="140" t="str">
        <f t="shared" si="208"/>
        <v/>
      </c>
      <c r="EM69" s="429" t="str">
        <f t="shared" si="209"/>
        <v/>
      </c>
      <c r="EN69" s="141" t="str">
        <f t="shared" si="5"/>
        <v/>
      </c>
      <c r="EO69" s="141">
        <f t="shared" si="210"/>
        <v>0</v>
      </c>
      <c r="EP69" s="425" t="str">
        <f>IF(details!CA69="","",details!CA69)</f>
        <v/>
      </c>
      <c r="EQ69" s="425" t="str">
        <f>IF(details!CB69="","",details!CB69)</f>
        <v/>
      </c>
      <c r="ER69" s="425" t="str">
        <f>IF(details!CC69="","",details!CC69)</f>
        <v/>
      </c>
      <c r="ES69" s="425" t="str">
        <f>IF(details!CD69="","",details!CD69)</f>
        <v/>
      </c>
      <c r="ET69" s="425" t="str">
        <f>IF(details!CE69="","",details!CE69)</f>
        <v/>
      </c>
      <c r="EU69" s="429" t="str">
        <f t="shared" si="211"/>
        <v/>
      </c>
      <c r="EV69" s="429" t="str">
        <f t="shared" si="212"/>
        <v/>
      </c>
      <c r="EW69" s="429" t="str">
        <f t="shared" si="213"/>
        <v/>
      </c>
      <c r="EX69" s="141" t="str">
        <f t="shared" si="7"/>
        <v/>
      </c>
      <c r="EY69" s="141">
        <f t="shared" si="214"/>
        <v>0</v>
      </c>
      <c r="EZ69" s="425" t="str">
        <f>IF(details!CF69="","",details!CF69)</f>
        <v/>
      </c>
      <c r="FA69" s="425" t="str">
        <f>IF(details!CG69="","",details!CG69)</f>
        <v/>
      </c>
      <c r="FB69" s="425" t="str">
        <f>IF(details!CH69="","",details!CH69)</f>
        <v/>
      </c>
      <c r="FC69" s="425" t="str">
        <f>IF(details!CI69="","",details!CI69)</f>
        <v/>
      </c>
      <c r="FD69" s="425" t="str">
        <f>IF(details!CJ69="","",details!CJ69)</f>
        <v/>
      </c>
      <c r="FE69" s="429" t="str">
        <f t="shared" si="215"/>
        <v/>
      </c>
      <c r="FF69" s="429" t="str">
        <f t="shared" si="216"/>
        <v/>
      </c>
      <c r="FG69" s="429" t="str">
        <f t="shared" si="217"/>
        <v/>
      </c>
      <c r="FH69" s="141" t="str">
        <f t="shared" si="10"/>
        <v/>
      </c>
      <c r="FI69" s="141">
        <f t="shared" si="218"/>
        <v>0</v>
      </c>
      <c r="FJ69" s="425" t="str">
        <f>IF(details!CK69="","",details!CK69)</f>
        <v/>
      </c>
      <c r="FK69" s="425" t="str">
        <f>IF(details!CL69="","",details!CL69)</f>
        <v/>
      </c>
      <c r="FL69" s="425" t="str">
        <f>IF(details!CM69="","",details!CM69)</f>
        <v/>
      </c>
      <c r="FM69" s="425" t="str">
        <f>IF(details!CN69="","",details!CN69)</f>
        <v/>
      </c>
      <c r="FN69" s="425" t="str">
        <f>IF(details!CO69="","",details!CO69)</f>
        <v/>
      </c>
      <c r="FO69" s="429" t="str">
        <f t="shared" si="219"/>
        <v/>
      </c>
      <c r="FP69" s="429" t="str">
        <f t="shared" si="220"/>
        <v/>
      </c>
      <c r="FQ69" s="429" t="str">
        <f t="shared" si="221"/>
        <v/>
      </c>
      <c r="FR69" s="141" t="str">
        <f t="shared" si="13"/>
        <v/>
      </c>
      <c r="FS69" s="354">
        <f t="shared" si="222"/>
        <v>0</v>
      </c>
      <c r="FT69" s="361" t="str">
        <f t="shared" si="223"/>
        <v/>
      </c>
      <c r="FU69" s="422" t="str">
        <f t="shared" si="224"/>
        <v/>
      </c>
      <c r="FV69" s="422" t="str">
        <f t="shared" si="225"/>
        <v/>
      </c>
      <c r="FW69" s="422" t="str">
        <f t="shared" si="226"/>
        <v/>
      </c>
      <c r="FX69" s="422" t="str">
        <f t="shared" si="227"/>
        <v/>
      </c>
      <c r="FY69" s="422" t="str">
        <f t="shared" si="228"/>
        <v/>
      </c>
      <c r="FZ69" s="422" t="str">
        <f t="shared" si="229"/>
        <v/>
      </c>
      <c r="GA69" s="142" t="str">
        <f t="shared" si="230"/>
        <v/>
      </c>
      <c r="GB69" s="142" t="str">
        <f t="shared" si="231"/>
        <v/>
      </c>
      <c r="GC69" s="422" t="str">
        <f t="shared" si="110"/>
        <v/>
      </c>
      <c r="GD69" s="422" t="str">
        <f t="shared" si="232"/>
        <v/>
      </c>
      <c r="GE69" s="422" t="str">
        <f t="shared" si="233"/>
        <v/>
      </c>
      <c r="GF69" s="422" t="str">
        <f t="shared" si="234"/>
        <v/>
      </c>
      <c r="GG69" s="422" t="str">
        <f t="shared" si="235"/>
        <v/>
      </c>
      <c r="GH69" s="422" t="str">
        <f t="shared" si="236"/>
        <v/>
      </c>
      <c r="GI69" s="422" t="str">
        <f t="shared" si="237"/>
        <v/>
      </c>
      <c r="GJ69" s="422" t="str">
        <f t="shared" si="238"/>
        <v/>
      </c>
      <c r="GK69" s="422" t="str">
        <f t="shared" si="239"/>
        <v/>
      </c>
      <c r="GL69" s="422" t="str">
        <f t="shared" si="240"/>
        <v/>
      </c>
      <c r="GM69" s="422" t="str">
        <f t="shared" si="241"/>
        <v/>
      </c>
      <c r="GN69" s="422" t="str">
        <f t="shared" si="242"/>
        <v/>
      </c>
      <c r="GO69" s="422" t="str">
        <f t="shared" si="243"/>
        <v/>
      </c>
      <c r="GP69" s="422" t="str">
        <f t="shared" si="244"/>
        <v/>
      </c>
      <c r="GQ69" s="422" t="str">
        <f t="shared" si="245"/>
        <v/>
      </c>
      <c r="GR69" s="422" t="str">
        <f t="shared" si="246"/>
        <v/>
      </c>
      <c r="GS69" s="422" t="str">
        <f t="shared" si="247"/>
        <v/>
      </c>
      <c r="GT69" s="143" t="str">
        <f t="shared" si="248"/>
        <v/>
      </c>
      <c r="GU69" s="143" t="str">
        <f t="shared" si="249"/>
        <v/>
      </c>
      <c r="GV69" s="143" t="str">
        <f t="shared" si="250"/>
        <v/>
      </c>
      <c r="GW69" s="143" t="str">
        <f t="shared" si="251"/>
        <v/>
      </c>
      <c r="GX69" s="143" t="str">
        <f t="shared" si="252"/>
        <v/>
      </c>
      <c r="GY69" s="143" t="str">
        <f t="shared" si="253"/>
        <v/>
      </c>
      <c r="GZ69" s="353">
        <f t="shared" si="254"/>
        <v>0</v>
      </c>
      <c r="HA69" s="353">
        <f t="shared" si="255"/>
        <v>0</v>
      </c>
      <c r="HB69" s="353">
        <f t="shared" si="256"/>
        <v>32</v>
      </c>
      <c r="HC69" s="353">
        <f t="shared" si="257"/>
        <v>0</v>
      </c>
      <c r="HD69" s="426" t="str">
        <f t="shared" si="137"/>
        <v/>
      </c>
      <c r="HE69" s="362" t="str">
        <f t="shared" si="258"/>
        <v/>
      </c>
      <c r="HF69" s="362" t="str">
        <f t="shared" si="259"/>
        <v/>
      </c>
      <c r="HG69" s="363" t="str">
        <f t="shared" si="260"/>
        <v/>
      </c>
      <c r="HH69" s="399" t="str">
        <f t="shared" si="261"/>
        <v/>
      </c>
      <c r="HI69" s="400" t="str">
        <f t="shared" si="142"/>
        <v/>
      </c>
      <c r="HJ69" s="136" t="str">
        <f t="shared" si="143"/>
        <v/>
      </c>
      <c r="HK69" s="358" t="str">
        <f>details!EP69</f>
        <v/>
      </c>
      <c r="HL69" s="227" t="str">
        <f>details!EQ69</f>
        <v/>
      </c>
      <c r="HM69" s="406" t="str">
        <f t="shared" si="262"/>
        <v/>
      </c>
      <c r="HN69" s="233" t="str">
        <f>IF(details!CP69="","",details!CP69)</f>
        <v/>
      </c>
    </row>
    <row r="70" spans="1:222" s="20" customFormat="1" ht="14" customHeight="1">
      <c r="A70" s="231">
        <f>IF(details!A70="","",details!A70)</f>
        <v>64</v>
      </c>
      <c r="B70" s="425" t="str">
        <f>IF(details!B70="","",details!B70)</f>
        <v/>
      </c>
      <c r="C70" s="425" t="str">
        <f>IF(details!C70="","",details!C70)</f>
        <v/>
      </c>
      <c r="D70" s="136" t="str">
        <f>IF(details!D70="","",details!D70)</f>
        <v/>
      </c>
      <c r="E70" s="136" t="str">
        <f>IF(details!E70="","",details!E70)</f>
        <v/>
      </c>
      <c r="F70" s="425" t="str">
        <f>IF(details!F70="","",details!F70)</f>
        <v/>
      </c>
      <c r="G70" s="698" t="str">
        <f>IF(details!G70="","",details!G70)</f>
        <v/>
      </c>
      <c r="H70" s="698" t="str">
        <f>IF(details!H70="","",details!H70)</f>
        <v/>
      </c>
      <c r="I70" s="220" t="str">
        <f>IF(details!CQ70="","",details!CQ70)</f>
        <v/>
      </c>
      <c r="J70" s="137" t="str">
        <f>IF(details!J70="","",details!J70)</f>
        <v/>
      </c>
      <c r="K70" s="137" t="str">
        <f>IF(details!K70="","",details!K70)</f>
        <v/>
      </c>
      <c r="L70" s="137" t="str">
        <f>IF(details!L70="","",details!L70)</f>
        <v/>
      </c>
      <c r="M70" s="425" t="str">
        <f>IF(details!R70="","",details!R70)</f>
        <v/>
      </c>
      <c r="N70" s="425" t="str">
        <f>IF(details!S70="","",details!S70)</f>
        <v/>
      </c>
      <c r="O70" s="425" t="str">
        <f t="shared" si="151"/>
        <v/>
      </c>
      <c r="P70" s="425" t="str">
        <f>IF(details!T70="","",details!T70)</f>
        <v/>
      </c>
      <c r="Q70" s="425" t="str">
        <f>IF(details!U70="","",details!U70)</f>
        <v/>
      </c>
      <c r="R70" s="425" t="str">
        <f t="shared" si="152"/>
        <v/>
      </c>
      <c r="S70" s="425" t="str">
        <f>IF(details!V70="","",details!V70)</f>
        <v/>
      </c>
      <c r="T70" s="425" t="str">
        <f>IF(details!W70="","",details!W70)</f>
        <v/>
      </c>
      <c r="U70" s="425" t="str">
        <f t="shared" si="153"/>
        <v/>
      </c>
      <c r="V70" s="138" t="str">
        <f t="shared" si="154"/>
        <v/>
      </c>
      <c r="W70" s="425" t="str">
        <f>IF(details!X70="","",details!X70)</f>
        <v/>
      </c>
      <c r="X70" s="425" t="str">
        <f>IF(details!Y70="","",details!Y70)</f>
        <v/>
      </c>
      <c r="Y70" s="138" t="str">
        <f t="shared" si="155"/>
        <v/>
      </c>
      <c r="Z70" s="139" t="str">
        <f t="shared" si="28"/>
        <v/>
      </c>
      <c r="AA70" s="425" t="str">
        <f>IF(details!Z70="","",details!Z70)</f>
        <v/>
      </c>
      <c r="AB70" s="425" t="str">
        <f>IF(details!AA70="","",details!AA70)</f>
        <v/>
      </c>
      <c r="AC70" s="428" t="str">
        <f t="shared" si="156"/>
        <v/>
      </c>
      <c r="AD70" s="136" t="str">
        <f t="shared" si="157"/>
        <v/>
      </c>
      <c r="AE70" s="140" t="str">
        <f t="shared" si="158"/>
        <v/>
      </c>
      <c r="AF70" s="429" t="str">
        <f t="shared" si="159"/>
        <v/>
      </c>
      <c r="AG70" s="141" t="str">
        <f t="shared" si="0"/>
        <v/>
      </c>
      <c r="AH70" s="141">
        <f t="shared" si="160"/>
        <v>0</v>
      </c>
      <c r="AI70" s="425" t="str">
        <f>IF(details!AB70="","",details!AB70)</f>
        <v/>
      </c>
      <c r="AJ70" s="425" t="str">
        <f>IF(details!AC70="","",details!AC70)</f>
        <v/>
      </c>
      <c r="AK70" s="425" t="str">
        <f t="shared" si="161"/>
        <v/>
      </c>
      <c r="AL70" s="425" t="str">
        <f>IF(details!AD70="","",details!AD70)</f>
        <v/>
      </c>
      <c r="AM70" s="425" t="str">
        <f>IF(details!AE70="","",details!AE70)</f>
        <v/>
      </c>
      <c r="AN70" s="425" t="str">
        <f t="shared" si="162"/>
        <v/>
      </c>
      <c r="AO70" s="425" t="str">
        <f>IF(details!AF70="","",details!AF70)</f>
        <v/>
      </c>
      <c r="AP70" s="425" t="str">
        <f>IF(details!AG70="","",details!AG70)</f>
        <v/>
      </c>
      <c r="AQ70" s="425" t="str">
        <f t="shared" si="163"/>
        <v/>
      </c>
      <c r="AR70" s="138" t="str">
        <f t="shared" si="164"/>
        <v/>
      </c>
      <c r="AS70" s="425" t="str">
        <f>IF(details!AH70="","",details!AH70)</f>
        <v/>
      </c>
      <c r="AT70" s="425" t="str">
        <f>IF(details!AI70="","",details!AI70)</f>
        <v/>
      </c>
      <c r="AU70" s="138" t="str">
        <f t="shared" si="165"/>
        <v/>
      </c>
      <c r="AV70" s="139" t="str">
        <f t="shared" si="39"/>
        <v/>
      </c>
      <c r="AW70" s="425" t="str">
        <f>IF(details!AJ70="","",details!AJ70)</f>
        <v/>
      </c>
      <c r="AX70" s="425" t="str">
        <f>IF(details!AK70="","",details!AK70)</f>
        <v/>
      </c>
      <c r="AY70" s="428" t="str">
        <f t="shared" si="166"/>
        <v/>
      </c>
      <c r="AZ70" s="136" t="str">
        <f t="shared" si="167"/>
        <v/>
      </c>
      <c r="BA70" s="140" t="str">
        <f t="shared" si="168"/>
        <v/>
      </c>
      <c r="BB70" s="429" t="str">
        <f t="shared" si="169"/>
        <v/>
      </c>
      <c r="BC70" s="141" t="str">
        <f t="shared" si="1"/>
        <v/>
      </c>
      <c r="BD70" s="141">
        <f t="shared" si="170"/>
        <v>0</v>
      </c>
      <c r="BE70" s="123" t="str">
        <f>IF(D70="","",details!AL70)</f>
        <v/>
      </c>
      <c r="BF70" s="425" t="str">
        <f>IF(details!AM70="","",details!AM70)</f>
        <v/>
      </c>
      <c r="BG70" s="425" t="str">
        <f>IF(details!AN70="","",details!AN70)</f>
        <v/>
      </c>
      <c r="BH70" s="425" t="str">
        <f t="shared" si="171"/>
        <v/>
      </c>
      <c r="BI70" s="425" t="str">
        <f>IF(details!AO70="","",details!AO70)</f>
        <v/>
      </c>
      <c r="BJ70" s="425" t="str">
        <f>IF(details!AP70="","",details!AP70)</f>
        <v/>
      </c>
      <c r="BK70" s="425" t="str">
        <f t="shared" si="172"/>
        <v/>
      </c>
      <c r="BL70" s="425" t="str">
        <f>IF(details!AQ70="","",details!AQ70)</f>
        <v/>
      </c>
      <c r="BM70" s="425" t="str">
        <f>IF(details!AR70="","",details!AR70)</f>
        <v/>
      </c>
      <c r="BN70" s="425" t="str">
        <f t="shared" si="173"/>
        <v/>
      </c>
      <c r="BO70" s="138" t="str">
        <f t="shared" si="174"/>
        <v/>
      </c>
      <c r="BP70" s="425" t="str">
        <f>IF(details!AS70="","",details!AS70)</f>
        <v/>
      </c>
      <c r="BQ70" s="425" t="str">
        <f>IF(details!AT70="","",details!AT70)</f>
        <v/>
      </c>
      <c r="BR70" s="138" t="str">
        <f t="shared" si="175"/>
        <v/>
      </c>
      <c r="BS70" s="139" t="str">
        <f t="shared" si="50"/>
        <v/>
      </c>
      <c r="BT70" s="425" t="str">
        <f>IF(details!AU70="","",details!AU70)</f>
        <v/>
      </c>
      <c r="BU70" s="425" t="str">
        <f>IF(details!AV70="","",details!AV70)</f>
        <v/>
      </c>
      <c r="BV70" s="428" t="str">
        <f t="shared" si="176"/>
        <v/>
      </c>
      <c r="BW70" s="136" t="str">
        <f t="shared" si="177"/>
        <v/>
      </c>
      <c r="BX70" s="140" t="str">
        <f t="shared" si="178"/>
        <v/>
      </c>
      <c r="BY70" s="429" t="str">
        <f t="shared" si="179"/>
        <v/>
      </c>
      <c r="BZ70" s="141" t="str">
        <f t="shared" si="2"/>
        <v/>
      </c>
      <c r="CA70" s="141">
        <f t="shared" si="180"/>
        <v>0</v>
      </c>
      <c r="CB70" s="425" t="str">
        <f>IF(details!AW70="","",details!AW70)</f>
        <v/>
      </c>
      <c r="CC70" s="425" t="str">
        <f>IF(details!AX70="","",details!AX70)</f>
        <v/>
      </c>
      <c r="CD70" s="425" t="str">
        <f t="shared" si="181"/>
        <v/>
      </c>
      <c r="CE70" s="425" t="str">
        <f>IF(details!AY70="","",details!AY70)</f>
        <v/>
      </c>
      <c r="CF70" s="425" t="str">
        <f>IF(details!AZ70="","",details!AZ70)</f>
        <v/>
      </c>
      <c r="CG70" s="425" t="str">
        <f t="shared" si="182"/>
        <v/>
      </c>
      <c r="CH70" s="425" t="str">
        <f>IF(details!BA70="","",details!BA70)</f>
        <v/>
      </c>
      <c r="CI70" s="425" t="str">
        <f>IF(details!BB70="","",details!BB70)</f>
        <v/>
      </c>
      <c r="CJ70" s="425" t="str">
        <f t="shared" si="183"/>
        <v/>
      </c>
      <c r="CK70" s="138" t="str">
        <f t="shared" si="184"/>
        <v/>
      </c>
      <c r="CL70" s="425" t="str">
        <f>IF(details!BC70="","",details!BC70)</f>
        <v/>
      </c>
      <c r="CM70" s="425" t="str">
        <f>IF(details!BD70="","",details!BD70)</f>
        <v/>
      </c>
      <c r="CN70" s="138" t="str">
        <f t="shared" si="185"/>
        <v/>
      </c>
      <c r="CO70" s="139" t="str">
        <f t="shared" si="61"/>
        <v/>
      </c>
      <c r="CP70" s="425" t="str">
        <f>IF(details!BE70="","",details!BE70)</f>
        <v/>
      </c>
      <c r="CQ70" s="425" t="str">
        <f>IF(details!BF70="","",details!BF70)</f>
        <v/>
      </c>
      <c r="CR70" s="428" t="str">
        <f t="shared" si="186"/>
        <v/>
      </c>
      <c r="CS70" s="136" t="str">
        <f t="shared" si="187"/>
        <v/>
      </c>
      <c r="CT70" s="140" t="str">
        <f t="shared" si="188"/>
        <v/>
      </c>
      <c r="CU70" s="429" t="str">
        <f t="shared" si="189"/>
        <v/>
      </c>
      <c r="CV70" s="141" t="str">
        <f t="shared" si="3"/>
        <v/>
      </c>
      <c r="CW70" s="141">
        <f t="shared" si="190"/>
        <v>0</v>
      </c>
      <c r="CX70" s="425" t="str">
        <f>IF(details!BG70="","",details!BG70)</f>
        <v/>
      </c>
      <c r="CY70" s="425" t="str">
        <f>IF(details!BH70="","",details!BH70)</f>
        <v/>
      </c>
      <c r="CZ70" s="425" t="str">
        <f t="shared" si="191"/>
        <v/>
      </c>
      <c r="DA70" s="425" t="str">
        <f>IF(details!BI70="","",details!BI70)</f>
        <v/>
      </c>
      <c r="DB70" s="425" t="str">
        <f>IF(details!BJ70="","",details!BJ70)</f>
        <v/>
      </c>
      <c r="DC70" s="425" t="str">
        <f t="shared" si="192"/>
        <v/>
      </c>
      <c r="DD70" s="425" t="str">
        <f>IF(details!BK70="","",details!BK70)</f>
        <v/>
      </c>
      <c r="DE70" s="425" t="str">
        <f>IF(details!BL70="","",details!BL70)</f>
        <v/>
      </c>
      <c r="DF70" s="425" t="str">
        <f t="shared" si="193"/>
        <v/>
      </c>
      <c r="DG70" s="138" t="str">
        <f t="shared" si="194"/>
        <v/>
      </c>
      <c r="DH70" s="425" t="str">
        <f>IF(details!BM70="","",details!BM70)</f>
        <v/>
      </c>
      <c r="DI70" s="425" t="str">
        <f>IF(details!BN70="","",details!BN70)</f>
        <v/>
      </c>
      <c r="DJ70" s="138" t="str">
        <f t="shared" si="195"/>
        <v/>
      </c>
      <c r="DK70" s="139" t="str">
        <f t="shared" si="72"/>
        <v/>
      </c>
      <c r="DL70" s="425" t="str">
        <f>IF(details!BO70="","",details!BO70)</f>
        <v/>
      </c>
      <c r="DM70" s="425" t="str">
        <f>IF(details!BP70="","",details!BP70)</f>
        <v/>
      </c>
      <c r="DN70" s="428" t="str">
        <f t="shared" si="196"/>
        <v/>
      </c>
      <c r="DO70" s="136" t="str">
        <f t="shared" si="197"/>
        <v/>
      </c>
      <c r="DP70" s="140" t="str">
        <f t="shared" si="198"/>
        <v/>
      </c>
      <c r="DQ70" s="429" t="str">
        <f t="shared" si="199"/>
        <v/>
      </c>
      <c r="DR70" s="141" t="str">
        <f t="shared" si="4"/>
        <v/>
      </c>
      <c r="DS70" s="141">
        <f t="shared" si="200"/>
        <v>0</v>
      </c>
      <c r="DT70" s="425" t="str">
        <f>IF(details!BQ70="","",details!BQ70)</f>
        <v/>
      </c>
      <c r="DU70" s="425" t="str">
        <f>IF(details!BR70="","",details!BR70)</f>
        <v/>
      </c>
      <c r="DV70" s="425" t="str">
        <f t="shared" si="201"/>
        <v/>
      </c>
      <c r="DW70" s="425" t="str">
        <f>IF(details!BS70="","",details!BS70)</f>
        <v/>
      </c>
      <c r="DX70" s="425" t="str">
        <f>IF(details!BT70="","",details!BT70)</f>
        <v/>
      </c>
      <c r="DY70" s="425" t="str">
        <f t="shared" si="202"/>
        <v/>
      </c>
      <c r="DZ70" s="425" t="str">
        <f>IF(details!BU70="","",details!BU70)</f>
        <v/>
      </c>
      <c r="EA70" s="425" t="str">
        <f>IF(details!BV70="","",details!BV70)</f>
        <v/>
      </c>
      <c r="EB70" s="425" t="str">
        <f t="shared" si="203"/>
        <v/>
      </c>
      <c r="EC70" s="138" t="str">
        <f t="shared" si="204"/>
        <v/>
      </c>
      <c r="ED70" s="425" t="str">
        <f>IF(details!BW70="","",details!BW70)</f>
        <v/>
      </c>
      <c r="EE70" s="425" t="str">
        <f>IF(details!BX70="","",details!BX70)</f>
        <v/>
      </c>
      <c r="EF70" s="138" t="str">
        <f t="shared" si="205"/>
        <v/>
      </c>
      <c r="EG70" s="139" t="str">
        <f t="shared" si="83"/>
        <v/>
      </c>
      <c r="EH70" s="425" t="str">
        <f>IF(details!BY70="","",details!BY70)</f>
        <v/>
      </c>
      <c r="EI70" s="425" t="str">
        <f>IF(details!BZ70="","",details!BZ70)</f>
        <v/>
      </c>
      <c r="EJ70" s="428" t="str">
        <f t="shared" si="206"/>
        <v/>
      </c>
      <c r="EK70" s="136" t="str">
        <f t="shared" si="207"/>
        <v/>
      </c>
      <c r="EL70" s="140" t="str">
        <f t="shared" si="208"/>
        <v/>
      </c>
      <c r="EM70" s="429" t="str">
        <f t="shared" si="209"/>
        <v/>
      </c>
      <c r="EN70" s="141" t="str">
        <f t="shared" si="5"/>
        <v/>
      </c>
      <c r="EO70" s="141">
        <f t="shared" si="210"/>
        <v>0</v>
      </c>
      <c r="EP70" s="425" t="str">
        <f>IF(details!CA70="","",details!CA70)</f>
        <v/>
      </c>
      <c r="EQ70" s="425" t="str">
        <f>IF(details!CB70="","",details!CB70)</f>
        <v/>
      </c>
      <c r="ER70" s="425" t="str">
        <f>IF(details!CC70="","",details!CC70)</f>
        <v/>
      </c>
      <c r="ES70" s="425" t="str">
        <f>IF(details!CD70="","",details!CD70)</f>
        <v/>
      </c>
      <c r="ET70" s="425" t="str">
        <f>IF(details!CE70="","",details!CE70)</f>
        <v/>
      </c>
      <c r="EU70" s="429" t="str">
        <f t="shared" si="211"/>
        <v/>
      </c>
      <c r="EV70" s="429" t="str">
        <f t="shared" si="212"/>
        <v/>
      </c>
      <c r="EW70" s="429" t="str">
        <f t="shared" si="213"/>
        <v/>
      </c>
      <c r="EX70" s="141" t="str">
        <f t="shared" si="7"/>
        <v/>
      </c>
      <c r="EY70" s="141">
        <f t="shared" si="214"/>
        <v>0</v>
      </c>
      <c r="EZ70" s="425" t="str">
        <f>IF(details!CF70="","",details!CF70)</f>
        <v/>
      </c>
      <c r="FA70" s="425" t="str">
        <f>IF(details!CG70="","",details!CG70)</f>
        <v/>
      </c>
      <c r="FB70" s="425" t="str">
        <f>IF(details!CH70="","",details!CH70)</f>
        <v/>
      </c>
      <c r="FC70" s="425" t="str">
        <f>IF(details!CI70="","",details!CI70)</f>
        <v/>
      </c>
      <c r="FD70" s="425" t="str">
        <f>IF(details!CJ70="","",details!CJ70)</f>
        <v/>
      </c>
      <c r="FE70" s="429" t="str">
        <f t="shared" si="215"/>
        <v/>
      </c>
      <c r="FF70" s="429" t="str">
        <f t="shared" si="216"/>
        <v/>
      </c>
      <c r="FG70" s="429" t="str">
        <f t="shared" si="217"/>
        <v/>
      </c>
      <c r="FH70" s="141" t="str">
        <f t="shared" si="10"/>
        <v/>
      </c>
      <c r="FI70" s="141">
        <f t="shared" si="218"/>
        <v>0</v>
      </c>
      <c r="FJ70" s="425" t="str">
        <f>IF(details!CK70="","",details!CK70)</f>
        <v/>
      </c>
      <c r="FK70" s="425" t="str">
        <f>IF(details!CL70="","",details!CL70)</f>
        <v/>
      </c>
      <c r="FL70" s="425" t="str">
        <f>IF(details!CM70="","",details!CM70)</f>
        <v/>
      </c>
      <c r="FM70" s="425" t="str">
        <f>IF(details!CN70="","",details!CN70)</f>
        <v/>
      </c>
      <c r="FN70" s="425" t="str">
        <f>IF(details!CO70="","",details!CO70)</f>
        <v/>
      </c>
      <c r="FO70" s="429" t="str">
        <f t="shared" si="219"/>
        <v/>
      </c>
      <c r="FP70" s="429" t="str">
        <f t="shared" si="220"/>
        <v/>
      </c>
      <c r="FQ70" s="429" t="str">
        <f t="shared" si="221"/>
        <v/>
      </c>
      <c r="FR70" s="141" t="str">
        <f t="shared" si="13"/>
        <v/>
      </c>
      <c r="FS70" s="354">
        <f t="shared" si="222"/>
        <v>0</v>
      </c>
      <c r="FT70" s="361" t="str">
        <f t="shared" si="223"/>
        <v/>
      </c>
      <c r="FU70" s="422" t="str">
        <f t="shared" si="224"/>
        <v/>
      </c>
      <c r="FV70" s="422" t="str">
        <f t="shared" si="225"/>
        <v/>
      </c>
      <c r="FW70" s="422" t="str">
        <f t="shared" si="226"/>
        <v/>
      </c>
      <c r="FX70" s="422" t="str">
        <f t="shared" si="227"/>
        <v/>
      </c>
      <c r="FY70" s="422" t="str">
        <f t="shared" si="228"/>
        <v/>
      </c>
      <c r="FZ70" s="422" t="str">
        <f t="shared" si="229"/>
        <v/>
      </c>
      <c r="GA70" s="142" t="str">
        <f t="shared" si="230"/>
        <v/>
      </c>
      <c r="GB70" s="142" t="str">
        <f t="shared" si="231"/>
        <v/>
      </c>
      <c r="GC70" s="422" t="str">
        <f t="shared" si="110"/>
        <v/>
      </c>
      <c r="GD70" s="422" t="str">
        <f t="shared" si="232"/>
        <v/>
      </c>
      <c r="GE70" s="422" t="str">
        <f t="shared" si="233"/>
        <v/>
      </c>
      <c r="GF70" s="422" t="str">
        <f t="shared" si="234"/>
        <v/>
      </c>
      <c r="GG70" s="422" t="str">
        <f t="shared" si="235"/>
        <v/>
      </c>
      <c r="GH70" s="422" t="str">
        <f t="shared" si="236"/>
        <v/>
      </c>
      <c r="GI70" s="422" t="str">
        <f t="shared" si="237"/>
        <v/>
      </c>
      <c r="GJ70" s="422" t="str">
        <f t="shared" si="238"/>
        <v/>
      </c>
      <c r="GK70" s="422" t="str">
        <f t="shared" si="239"/>
        <v/>
      </c>
      <c r="GL70" s="422" t="str">
        <f t="shared" si="240"/>
        <v/>
      </c>
      <c r="GM70" s="422" t="str">
        <f t="shared" si="241"/>
        <v/>
      </c>
      <c r="GN70" s="422" t="str">
        <f t="shared" si="242"/>
        <v/>
      </c>
      <c r="GO70" s="422" t="str">
        <f t="shared" si="243"/>
        <v/>
      </c>
      <c r="GP70" s="422" t="str">
        <f t="shared" si="244"/>
        <v/>
      </c>
      <c r="GQ70" s="422" t="str">
        <f t="shared" si="245"/>
        <v/>
      </c>
      <c r="GR70" s="422" t="str">
        <f t="shared" si="246"/>
        <v/>
      </c>
      <c r="GS70" s="422" t="str">
        <f t="shared" si="247"/>
        <v/>
      </c>
      <c r="GT70" s="143" t="str">
        <f t="shared" si="248"/>
        <v/>
      </c>
      <c r="GU70" s="143" t="str">
        <f t="shared" si="249"/>
        <v/>
      </c>
      <c r="GV70" s="143" t="str">
        <f t="shared" si="250"/>
        <v/>
      </c>
      <c r="GW70" s="143" t="str">
        <f t="shared" si="251"/>
        <v/>
      </c>
      <c r="GX70" s="143" t="str">
        <f t="shared" si="252"/>
        <v/>
      </c>
      <c r="GY70" s="143" t="str">
        <f t="shared" si="253"/>
        <v/>
      </c>
      <c r="GZ70" s="353">
        <f t="shared" si="254"/>
        <v>0</v>
      </c>
      <c r="HA70" s="353">
        <f t="shared" si="255"/>
        <v>0</v>
      </c>
      <c r="HB70" s="353">
        <f t="shared" si="256"/>
        <v>32</v>
      </c>
      <c r="HC70" s="353">
        <f t="shared" si="257"/>
        <v>0</v>
      </c>
      <c r="HD70" s="426" t="str">
        <f t="shared" si="137"/>
        <v/>
      </c>
      <c r="HE70" s="362" t="str">
        <f t="shared" si="258"/>
        <v/>
      </c>
      <c r="HF70" s="362" t="str">
        <f t="shared" si="259"/>
        <v/>
      </c>
      <c r="HG70" s="363" t="str">
        <f t="shared" si="260"/>
        <v/>
      </c>
      <c r="HH70" s="399" t="str">
        <f t="shared" si="261"/>
        <v/>
      </c>
      <c r="HI70" s="400" t="str">
        <f t="shared" si="142"/>
        <v/>
      </c>
      <c r="HJ70" s="136" t="str">
        <f t="shared" si="143"/>
        <v/>
      </c>
      <c r="HK70" s="358" t="str">
        <f>details!EP70</f>
        <v/>
      </c>
      <c r="HL70" s="227" t="str">
        <f>details!EQ70</f>
        <v/>
      </c>
      <c r="HM70" s="406" t="str">
        <f t="shared" si="262"/>
        <v/>
      </c>
      <c r="HN70" s="233" t="str">
        <f>IF(details!CP70="","",details!CP70)</f>
        <v/>
      </c>
    </row>
    <row r="71" spans="1:222" s="20" customFormat="1" ht="14" customHeight="1">
      <c r="A71" s="231">
        <f>IF(details!A71="","",details!A71)</f>
        <v>65</v>
      </c>
      <c r="B71" s="425" t="str">
        <f>IF(details!B71="","",details!B71)</f>
        <v/>
      </c>
      <c r="C71" s="425" t="str">
        <f>IF(details!C71="","",details!C71)</f>
        <v/>
      </c>
      <c r="D71" s="136" t="str">
        <f>IF(details!D71="","",details!D71)</f>
        <v/>
      </c>
      <c r="E71" s="136" t="str">
        <f>IF(details!E71="","",details!E71)</f>
        <v/>
      </c>
      <c r="F71" s="425" t="str">
        <f>IF(details!F71="","",details!F71)</f>
        <v/>
      </c>
      <c r="G71" s="698" t="str">
        <f>IF(details!G71="","",details!G71)</f>
        <v/>
      </c>
      <c r="H71" s="698" t="str">
        <f>IF(details!H71="","",details!H71)</f>
        <v/>
      </c>
      <c r="I71" s="220" t="str">
        <f>IF(details!CQ71="","",details!CQ71)</f>
        <v/>
      </c>
      <c r="J71" s="137" t="str">
        <f>IF(details!J71="","",details!J71)</f>
        <v/>
      </c>
      <c r="K71" s="137" t="str">
        <f>IF(details!K71="","",details!K71)</f>
        <v/>
      </c>
      <c r="L71" s="137" t="str">
        <f>IF(details!L71="","",details!L71)</f>
        <v/>
      </c>
      <c r="M71" s="425" t="str">
        <f>IF(details!R71="","",details!R71)</f>
        <v/>
      </c>
      <c r="N71" s="425" t="str">
        <f>IF(details!S71="","",details!S71)</f>
        <v/>
      </c>
      <c r="O71" s="425" t="str">
        <f t="shared" si="151"/>
        <v/>
      </c>
      <c r="P71" s="425" t="str">
        <f>IF(details!T71="","",details!T71)</f>
        <v/>
      </c>
      <c r="Q71" s="425" t="str">
        <f>IF(details!U71="","",details!U71)</f>
        <v/>
      </c>
      <c r="R71" s="425" t="str">
        <f t="shared" si="152"/>
        <v/>
      </c>
      <c r="S71" s="425" t="str">
        <f>IF(details!V71="","",details!V71)</f>
        <v/>
      </c>
      <c r="T71" s="425" t="str">
        <f>IF(details!W71="","",details!W71)</f>
        <v/>
      </c>
      <c r="U71" s="425" t="str">
        <f t="shared" si="153"/>
        <v/>
      </c>
      <c r="V71" s="138" t="str">
        <f t="shared" si="154"/>
        <v/>
      </c>
      <c r="W71" s="425" t="str">
        <f>IF(details!X71="","",details!X71)</f>
        <v/>
      </c>
      <c r="X71" s="425" t="str">
        <f>IF(details!Y71="","",details!Y71)</f>
        <v/>
      </c>
      <c r="Y71" s="138" t="str">
        <f t="shared" si="155"/>
        <v/>
      </c>
      <c r="Z71" s="139" t="str">
        <f t="shared" si="28"/>
        <v/>
      </c>
      <c r="AA71" s="425" t="str">
        <f>IF(details!Z71="","",details!Z71)</f>
        <v/>
      </c>
      <c r="AB71" s="425" t="str">
        <f>IF(details!AA71="","",details!AA71)</f>
        <v/>
      </c>
      <c r="AC71" s="428" t="str">
        <f t="shared" si="156"/>
        <v/>
      </c>
      <c r="AD71" s="136" t="str">
        <f t="shared" si="157"/>
        <v/>
      </c>
      <c r="AE71" s="140" t="str">
        <f t="shared" si="158"/>
        <v/>
      </c>
      <c r="AF71" s="429" t="str">
        <f t="shared" si="159"/>
        <v/>
      </c>
      <c r="AG71" s="141" t="str">
        <f t="shared" ref="AG71:AG106" si="263">IF(OR($D71="TC",$D71="drop",$D71=""),"",AD$6-AH71)</f>
        <v/>
      </c>
      <c r="AH71" s="141">
        <f t="shared" si="160"/>
        <v>0</v>
      </c>
      <c r="AI71" s="425" t="str">
        <f>IF(details!AB71="","",details!AB71)</f>
        <v/>
      </c>
      <c r="AJ71" s="425" t="str">
        <f>IF(details!AC71="","",details!AC71)</f>
        <v/>
      </c>
      <c r="AK71" s="425" t="str">
        <f t="shared" si="161"/>
        <v/>
      </c>
      <c r="AL71" s="425" t="str">
        <f>IF(details!AD71="","",details!AD71)</f>
        <v/>
      </c>
      <c r="AM71" s="425" t="str">
        <f>IF(details!AE71="","",details!AE71)</f>
        <v/>
      </c>
      <c r="AN71" s="425" t="str">
        <f t="shared" si="162"/>
        <v/>
      </c>
      <c r="AO71" s="425" t="str">
        <f>IF(details!AF71="","",details!AF71)</f>
        <v/>
      </c>
      <c r="AP71" s="425" t="str">
        <f>IF(details!AG71="","",details!AG71)</f>
        <v/>
      </c>
      <c r="AQ71" s="425" t="str">
        <f t="shared" si="163"/>
        <v/>
      </c>
      <c r="AR71" s="138" t="str">
        <f t="shared" si="164"/>
        <v/>
      </c>
      <c r="AS71" s="425" t="str">
        <f>IF(details!AH71="","",details!AH71)</f>
        <v/>
      </c>
      <c r="AT71" s="425" t="str">
        <f>IF(details!AI71="","",details!AI71)</f>
        <v/>
      </c>
      <c r="AU71" s="138" t="str">
        <f t="shared" si="165"/>
        <v/>
      </c>
      <c r="AV71" s="139" t="str">
        <f t="shared" si="39"/>
        <v/>
      </c>
      <c r="AW71" s="425" t="str">
        <f>IF(details!AJ71="","",details!AJ71)</f>
        <v/>
      </c>
      <c r="AX71" s="425" t="str">
        <f>IF(details!AK71="","",details!AK71)</f>
        <v/>
      </c>
      <c r="AY71" s="428" t="str">
        <f t="shared" si="166"/>
        <v/>
      </c>
      <c r="AZ71" s="136" t="str">
        <f t="shared" si="167"/>
        <v/>
      </c>
      <c r="BA71" s="140" t="str">
        <f t="shared" si="168"/>
        <v/>
      </c>
      <c r="BB71" s="429" t="str">
        <f t="shared" si="169"/>
        <v/>
      </c>
      <c r="BC71" s="141" t="str">
        <f t="shared" ref="BC71:BC106" si="264">IF(OR($D71="TC",$D71="drop",$D71=""),"",AZ$6-BD71)</f>
        <v/>
      </c>
      <c r="BD71" s="141">
        <f t="shared" si="170"/>
        <v>0</v>
      </c>
      <c r="BE71" s="123" t="str">
        <f>IF(D71="","",details!AL71)</f>
        <v/>
      </c>
      <c r="BF71" s="425" t="str">
        <f>IF(details!AM71="","",details!AM71)</f>
        <v/>
      </c>
      <c r="BG71" s="425" t="str">
        <f>IF(details!AN71="","",details!AN71)</f>
        <v/>
      </c>
      <c r="BH71" s="425" t="str">
        <f t="shared" si="171"/>
        <v/>
      </c>
      <c r="BI71" s="425" t="str">
        <f>IF(details!AO71="","",details!AO71)</f>
        <v/>
      </c>
      <c r="BJ71" s="425" t="str">
        <f>IF(details!AP71="","",details!AP71)</f>
        <v/>
      </c>
      <c r="BK71" s="425" t="str">
        <f t="shared" si="172"/>
        <v/>
      </c>
      <c r="BL71" s="425" t="str">
        <f>IF(details!AQ71="","",details!AQ71)</f>
        <v/>
      </c>
      <c r="BM71" s="425" t="str">
        <f>IF(details!AR71="","",details!AR71)</f>
        <v/>
      </c>
      <c r="BN71" s="425" t="str">
        <f t="shared" si="173"/>
        <v/>
      </c>
      <c r="BO71" s="138" t="str">
        <f t="shared" si="174"/>
        <v/>
      </c>
      <c r="BP71" s="425" t="str">
        <f>IF(details!AS71="","",details!AS71)</f>
        <v/>
      </c>
      <c r="BQ71" s="425" t="str">
        <f>IF(details!AT71="","",details!AT71)</f>
        <v/>
      </c>
      <c r="BR71" s="138" t="str">
        <f t="shared" si="175"/>
        <v/>
      </c>
      <c r="BS71" s="139" t="str">
        <f t="shared" si="50"/>
        <v/>
      </c>
      <c r="BT71" s="425" t="str">
        <f>IF(details!AU71="","",details!AU71)</f>
        <v/>
      </c>
      <c r="BU71" s="425" t="str">
        <f>IF(details!AV71="","",details!AV71)</f>
        <v/>
      </c>
      <c r="BV71" s="428" t="str">
        <f t="shared" si="176"/>
        <v/>
      </c>
      <c r="BW71" s="136" t="str">
        <f t="shared" si="177"/>
        <v/>
      </c>
      <c r="BX71" s="140" t="str">
        <f t="shared" si="178"/>
        <v/>
      </c>
      <c r="BY71" s="429" t="str">
        <f t="shared" si="179"/>
        <v/>
      </c>
      <c r="BZ71" s="141" t="str">
        <f t="shared" ref="BZ71:BZ106" si="265">IF(OR($D71="TC",$D71="drop",$D71=""),"",BW$6-CA71)</f>
        <v/>
      </c>
      <c r="CA71" s="141">
        <f t="shared" si="180"/>
        <v>0</v>
      </c>
      <c r="CB71" s="425" t="str">
        <f>IF(details!AW71="","",details!AW71)</f>
        <v/>
      </c>
      <c r="CC71" s="425" t="str">
        <f>IF(details!AX71="","",details!AX71)</f>
        <v/>
      </c>
      <c r="CD71" s="425" t="str">
        <f t="shared" si="181"/>
        <v/>
      </c>
      <c r="CE71" s="425" t="str">
        <f>IF(details!AY71="","",details!AY71)</f>
        <v/>
      </c>
      <c r="CF71" s="425" t="str">
        <f>IF(details!AZ71="","",details!AZ71)</f>
        <v/>
      </c>
      <c r="CG71" s="425" t="str">
        <f t="shared" si="182"/>
        <v/>
      </c>
      <c r="CH71" s="425" t="str">
        <f>IF(details!BA71="","",details!BA71)</f>
        <v/>
      </c>
      <c r="CI71" s="425" t="str">
        <f>IF(details!BB71="","",details!BB71)</f>
        <v/>
      </c>
      <c r="CJ71" s="425" t="str">
        <f t="shared" si="183"/>
        <v/>
      </c>
      <c r="CK71" s="138" t="str">
        <f t="shared" si="184"/>
        <v/>
      </c>
      <c r="CL71" s="425" t="str">
        <f>IF(details!BC71="","",details!BC71)</f>
        <v/>
      </c>
      <c r="CM71" s="425" t="str">
        <f>IF(details!BD71="","",details!BD71)</f>
        <v/>
      </c>
      <c r="CN71" s="138" t="str">
        <f t="shared" si="185"/>
        <v/>
      </c>
      <c r="CO71" s="139" t="str">
        <f t="shared" si="61"/>
        <v/>
      </c>
      <c r="CP71" s="425" t="str">
        <f>IF(details!BE71="","",details!BE71)</f>
        <v/>
      </c>
      <c r="CQ71" s="425" t="str">
        <f>IF(details!BF71="","",details!BF71)</f>
        <v/>
      </c>
      <c r="CR71" s="428" t="str">
        <f t="shared" si="186"/>
        <v/>
      </c>
      <c r="CS71" s="136" t="str">
        <f t="shared" si="187"/>
        <v/>
      </c>
      <c r="CT71" s="140" t="str">
        <f t="shared" si="188"/>
        <v/>
      </c>
      <c r="CU71" s="429" t="str">
        <f t="shared" si="189"/>
        <v/>
      </c>
      <c r="CV71" s="141" t="str">
        <f t="shared" ref="CV71:CV106" si="266">IF(OR($D71="TC",$D71="drop",$D71=""),"",CS$6-CW71)</f>
        <v/>
      </c>
      <c r="CW71" s="141">
        <f t="shared" si="190"/>
        <v>0</v>
      </c>
      <c r="CX71" s="425" t="str">
        <f>IF(details!BG71="","",details!BG71)</f>
        <v/>
      </c>
      <c r="CY71" s="425" t="str">
        <f>IF(details!BH71="","",details!BH71)</f>
        <v/>
      </c>
      <c r="CZ71" s="425" t="str">
        <f t="shared" si="191"/>
        <v/>
      </c>
      <c r="DA71" s="425" t="str">
        <f>IF(details!BI71="","",details!BI71)</f>
        <v/>
      </c>
      <c r="DB71" s="425" t="str">
        <f>IF(details!BJ71="","",details!BJ71)</f>
        <v/>
      </c>
      <c r="DC71" s="425" t="str">
        <f t="shared" si="192"/>
        <v/>
      </c>
      <c r="DD71" s="425" t="str">
        <f>IF(details!BK71="","",details!BK71)</f>
        <v/>
      </c>
      <c r="DE71" s="425" t="str">
        <f>IF(details!BL71="","",details!BL71)</f>
        <v/>
      </c>
      <c r="DF71" s="425" t="str">
        <f t="shared" si="193"/>
        <v/>
      </c>
      <c r="DG71" s="138" t="str">
        <f t="shared" si="194"/>
        <v/>
      </c>
      <c r="DH71" s="425" t="str">
        <f>IF(details!BM71="","",details!BM71)</f>
        <v/>
      </c>
      <c r="DI71" s="425" t="str">
        <f>IF(details!BN71="","",details!BN71)</f>
        <v/>
      </c>
      <c r="DJ71" s="138" t="str">
        <f t="shared" si="195"/>
        <v/>
      </c>
      <c r="DK71" s="139" t="str">
        <f t="shared" si="72"/>
        <v/>
      </c>
      <c r="DL71" s="425" t="str">
        <f>IF(details!BO71="","",details!BO71)</f>
        <v/>
      </c>
      <c r="DM71" s="425" t="str">
        <f>IF(details!BP71="","",details!BP71)</f>
        <v/>
      </c>
      <c r="DN71" s="428" t="str">
        <f t="shared" si="196"/>
        <v/>
      </c>
      <c r="DO71" s="136" t="str">
        <f t="shared" si="197"/>
        <v/>
      </c>
      <c r="DP71" s="140" t="str">
        <f t="shared" si="198"/>
        <v/>
      </c>
      <c r="DQ71" s="429" t="str">
        <f t="shared" si="199"/>
        <v/>
      </c>
      <c r="DR71" s="141" t="str">
        <f t="shared" ref="DR71:DR106" si="267">IF(OR($D71="TC",$D71="drop",$D71=""),"",DO$6-DS71)</f>
        <v/>
      </c>
      <c r="DS71" s="141">
        <f t="shared" si="200"/>
        <v>0</v>
      </c>
      <c r="DT71" s="425" t="str">
        <f>IF(details!BQ71="","",details!BQ71)</f>
        <v/>
      </c>
      <c r="DU71" s="425" t="str">
        <f>IF(details!BR71="","",details!BR71)</f>
        <v/>
      </c>
      <c r="DV71" s="425" t="str">
        <f t="shared" si="201"/>
        <v/>
      </c>
      <c r="DW71" s="425" t="str">
        <f>IF(details!BS71="","",details!BS71)</f>
        <v/>
      </c>
      <c r="DX71" s="425" t="str">
        <f>IF(details!BT71="","",details!BT71)</f>
        <v/>
      </c>
      <c r="DY71" s="425" t="str">
        <f t="shared" si="202"/>
        <v/>
      </c>
      <c r="DZ71" s="425" t="str">
        <f>IF(details!BU71="","",details!BU71)</f>
        <v/>
      </c>
      <c r="EA71" s="425" t="str">
        <f>IF(details!BV71="","",details!BV71)</f>
        <v/>
      </c>
      <c r="EB71" s="425" t="str">
        <f t="shared" si="203"/>
        <v/>
      </c>
      <c r="EC71" s="138" t="str">
        <f t="shared" si="204"/>
        <v/>
      </c>
      <c r="ED71" s="425" t="str">
        <f>IF(details!BW71="","",details!BW71)</f>
        <v/>
      </c>
      <c r="EE71" s="425" t="str">
        <f>IF(details!BX71="","",details!BX71)</f>
        <v/>
      </c>
      <c r="EF71" s="138" t="str">
        <f t="shared" si="205"/>
        <v/>
      </c>
      <c r="EG71" s="139" t="str">
        <f t="shared" si="83"/>
        <v/>
      </c>
      <c r="EH71" s="425" t="str">
        <f>IF(details!BY71="","",details!BY71)</f>
        <v/>
      </c>
      <c r="EI71" s="425" t="str">
        <f>IF(details!BZ71="","",details!BZ71)</f>
        <v/>
      </c>
      <c r="EJ71" s="428" t="str">
        <f t="shared" si="206"/>
        <v/>
      </c>
      <c r="EK71" s="136" t="str">
        <f t="shared" si="207"/>
        <v/>
      </c>
      <c r="EL71" s="140" t="str">
        <f t="shared" si="208"/>
        <v/>
      </c>
      <c r="EM71" s="429" t="str">
        <f t="shared" si="209"/>
        <v/>
      </c>
      <c r="EN71" s="141" t="str">
        <f t="shared" ref="EN71:EN106" si="268">IF(OR($D71="TC",$D71="drop",$D71=""),"",EK$6-EO71)</f>
        <v/>
      </c>
      <c r="EO71" s="141">
        <f t="shared" si="210"/>
        <v>0</v>
      </c>
      <c r="EP71" s="425" t="str">
        <f>IF(details!CA71="","",details!CA71)</f>
        <v/>
      </c>
      <c r="EQ71" s="425" t="str">
        <f>IF(details!CB71="","",details!CB71)</f>
        <v/>
      </c>
      <c r="ER71" s="425" t="str">
        <f>IF(details!CC71="","",details!CC71)</f>
        <v/>
      </c>
      <c r="ES71" s="425" t="str">
        <f>IF(details!CD71="","",details!CD71)</f>
        <v/>
      </c>
      <c r="ET71" s="425" t="str">
        <f>IF(details!CE71="","",details!CE71)</f>
        <v/>
      </c>
      <c r="EU71" s="429" t="str">
        <f t="shared" si="211"/>
        <v/>
      </c>
      <c r="EV71" s="429" t="str">
        <f t="shared" si="212"/>
        <v/>
      </c>
      <c r="EW71" s="429" t="str">
        <f t="shared" si="213"/>
        <v/>
      </c>
      <c r="EX71" s="141" t="str">
        <f t="shared" ref="EX71:EX106" si="269">IF(OR($D71="TC",$D71="drop",$D71=""),"",EU$6-EY71)</f>
        <v/>
      </c>
      <c r="EY71" s="141">
        <f t="shared" si="214"/>
        <v>0</v>
      </c>
      <c r="EZ71" s="425" t="str">
        <f>IF(details!CF71="","",details!CF71)</f>
        <v/>
      </c>
      <c r="FA71" s="425" t="str">
        <f>IF(details!CG71="","",details!CG71)</f>
        <v/>
      </c>
      <c r="FB71" s="425" t="str">
        <f>IF(details!CH71="","",details!CH71)</f>
        <v/>
      </c>
      <c r="FC71" s="425" t="str">
        <f>IF(details!CI71="","",details!CI71)</f>
        <v/>
      </c>
      <c r="FD71" s="425" t="str">
        <f>IF(details!CJ71="","",details!CJ71)</f>
        <v/>
      </c>
      <c r="FE71" s="429" t="str">
        <f t="shared" si="215"/>
        <v/>
      </c>
      <c r="FF71" s="429" t="str">
        <f t="shared" si="216"/>
        <v/>
      </c>
      <c r="FG71" s="429" t="str">
        <f t="shared" si="217"/>
        <v/>
      </c>
      <c r="FH71" s="141" t="str">
        <f t="shared" ref="FH71:FH106" si="270">IF(OR($D71="TC",$D71="drop",$D71=""),"",FE$6-FI71)</f>
        <v/>
      </c>
      <c r="FI71" s="141">
        <f t="shared" si="218"/>
        <v>0</v>
      </c>
      <c r="FJ71" s="425" t="str">
        <f>IF(details!CK71="","",details!CK71)</f>
        <v/>
      </c>
      <c r="FK71" s="425" t="str">
        <f>IF(details!CL71="","",details!CL71)</f>
        <v/>
      </c>
      <c r="FL71" s="425" t="str">
        <f>IF(details!CM71="","",details!CM71)</f>
        <v/>
      </c>
      <c r="FM71" s="425" t="str">
        <f>IF(details!CN71="","",details!CN71)</f>
        <v/>
      </c>
      <c r="FN71" s="425" t="str">
        <f>IF(details!CO71="","",details!CO71)</f>
        <v/>
      </c>
      <c r="FO71" s="429" t="str">
        <f t="shared" si="219"/>
        <v/>
      </c>
      <c r="FP71" s="429" t="str">
        <f t="shared" si="220"/>
        <v/>
      </c>
      <c r="FQ71" s="429" t="str">
        <f t="shared" si="221"/>
        <v/>
      </c>
      <c r="FR71" s="141" t="str">
        <f t="shared" ref="FR71:FR106" si="271">IF(OR($D71="TC",$D71="drop",$D71=""),"",FO$6-FS71)</f>
        <v/>
      </c>
      <c r="FS71" s="354">
        <f t="shared" si="222"/>
        <v>0</v>
      </c>
      <c r="FT71" s="361" t="str">
        <f t="shared" si="223"/>
        <v/>
      </c>
      <c r="FU71" s="422" t="str">
        <f t="shared" si="224"/>
        <v/>
      </c>
      <c r="FV71" s="422" t="str">
        <f t="shared" si="225"/>
        <v/>
      </c>
      <c r="FW71" s="422" t="str">
        <f t="shared" si="226"/>
        <v/>
      </c>
      <c r="FX71" s="422" t="str">
        <f t="shared" si="227"/>
        <v/>
      </c>
      <c r="FY71" s="422" t="str">
        <f t="shared" si="228"/>
        <v/>
      </c>
      <c r="FZ71" s="422" t="str">
        <f t="shared" si="229"/>
        <v/>
      </c>
      <c r="GA71" s="142" t="str">
        <f t="shared" si="230"/>
        <v/>
      </c>
      <c r="GB71" s="142" t="str">
        <f t="shared" si="231"/>
        <v/>
      </c>
      <c r="GC71" s="422" t="str">
        <f t="shared" si="110"/>
        <v/>
      </c>
      <c r="GD71" s="422" t="str">
        <f t="shared" si="232"/>
        <v/>
      </c>
      <c r="GE71" s="422" t="str">
        <f t="shared" si="233"/>
        <v/>
      </c>
      <c r="GF71" s="422" t="str">
        <f t="shared" si="234"/>
        <v/>
      </c>
      <c r="GG71" s="422" t="str">
        <f t="shared" si="235"/>
        <v/>
      </c>
      <c r="GH71" s="422" t="str">
        <f t="shared" si="236"/>
        <v/>
      </c>
      <c r="GI71" s="422" t="str">
        <f t="shared" si="237"/>
        <v/>
      </c>
      <c r="GJ71" s="422" t="str">
        <f t="shared" si="238"/>
        <v/>
      </c>
      <c r="GK71" s="422" t="str">
        <f t="shared" si="239"/>
        <v/>
      </c>
      <c r="GL71" s="422" t="str">
        <f t="shared" si="240"/>
        <v/>
      </c>
      <c r="GM71" s="422" t="str">
        <f t="shared" si="241"/>
        <v/>
      </c>
      <c r="GN71" s="422" t="str">
        <f t="shared" si="242"/>
        <v/>
      </c>
      <c r="GO71" s="422" t="str">
        <f t="shared" si="243"/>
        <v/>
      </c>
      <c r="GP71" s="422" t="str">
        <f t="shared" si="244"/>
        <v/>
      </c>
      <c r="GQ71" s="422" t="str">
        <f t="shared" si="245"/>
        <v/>
      </c>
      <c r="GR71" s="422" t="str">
        <f t="shared" si="246"/>
        <v/>
      </c>
      <c r="GS71" s="422" t="str">
        <f t="shared" si="247"/>
        <v/>
      </c>
      <c r="GT71" s="143" t="str">
        <f t="shared" si="248"/>
        <v/>
      </c>
      <c r="GU71" s="143" t="str">
        <f t="shared" si="249"/>
        <v/>
      </c>
      <c r="GV71" s="143" t="str">
        <f t="shared" si="250"/>
        <v/>
      </c>
      <c r="GW71" s="143" t="str">
        <f t="shared" si="251"/>
        <v/>
      </c>
      <c r="GX71" s="143" t="str">
        <f t="shared" si="252"/>
        <v/>
      </c>
      <c r="GY71" s="143" t="str">
        <f t="shared" si="253"/>
        <v/>
      </c>
      <c r="GZ71" s="353">
        <f t="shared" si="254"/>
        <v>0</v>
      </c>
      <c r="HA71" s="353">
        <f t="shared" si="255"/>
        <v>0</v>
      </c>
      <c r="HB71" s="353">
        <f t="shared" si="256"/>
        <v>32</v>
      </c>
      <c r="HC71" s="353">
        <f t="shared" si="257"/>
        <v>0</v>
      </c>
      <c r="HD71" s="426" t="str">
        <f t="shared" si="137"/>
        <v/>
      </c>
      <c r="HE71" s="362" t="str">
        <f t="shared" si="258"/>
        <v/>
      </c>
      <c r="HF71" s="362" t="str">
        <f t="shared" si="259"/>
        <v/>
      </c>
      <c r="HG71" s="363" t="str">
        <f t="shared" si="260"/>
        <v/>
      </c>
      <c r="HH71" s="399" t="str">
        <f t="shared" si="261"/>
        <v/>
      </c>
      <c r="HI71" s="400" t="str">
        <f t="shared" si="142"/>
        <v/>
      </c>
      <c r="HJ71" s="136" t="str">
        <f t="shared" si="143"/>
        <v/>
      </c>
      <c r="HK71" s="358" t="str">
        <f>details!EP71</f>
        <v/>
      </c>
      <c r="HL71" s="227" t="str">
        <f>details!EQ71</f>
        <v/>
      </c>
      <c r="HM71" s="406" t="str">
        <f t="shared" si="262"/>
        <v/>
      </c>
      <c r="HN71" s="233" t="str">
        <f>IF(details!CP71="","",details!CP71)</f>
        <v/>
      </c>
    </row>
    <row r="72" spans="1:222" s="20" customFormat="1" ht="14" customHeight="1">
      <c r="A72" s="231">
        <f>IF(details!A72="","",details!A72)</f>
        <v>66</v>
      </c>
      <c r="B72" s="425" t="str">
        <f>IF(details!B72="","",details!B72)</f>
        <v/>
      </c>
      <c r="C72" s="425" t="str">
        <f>IF(details!C72="","",details!C72)</f>
        <v/>
      </c>
      <c r="D72" s="136" t="str">
        <f>IF(details!D72="","",details!D72)</f>
        <v/>
      </c>
      <c r="E72" s="136" t="str">
        <f>IF(details!E72="","",details!E72)</f>
        <v/>
      </c>
      <c r="F72" s="425" t="str">
        <f>IF(details!F72="","",details!F72)</f>
        <v/>
      </c>
      <c r="G72" s="698" t="str">
        <f>IF(details!G72="","",details!G72)</f>
        <v/>
      </c>
      <c r="H72" s="698" t="str">
        <f>IF(details!H72="","",details!H72)</f>
        <v/>
      </c>
      <c r="I72" s="220" t="str">
        <f>IF(details!CQ72="","",details!CQ72)</f>
        <v/>
      </c>
      <c r="J72" s="137" t="str">
        <f>IF(details!J72="","",details!J72)</f>
        <v/>
      </c>
      <c r="K72" s="137" t="str">
        <f>IF(details!K72="","",details!K72)</f>
        <v/>
      </c>
      <c r="L72" s="137" t="str">
        <f>IF(details!L72="","",details!L72)</f>
        <v/>
      </c>
      <c r="M72" s="425" t="str">
        <f>IF(details!R72="","",details!R72)</f>
        <v/>
      </c>
      <c r="N72" s="425" t="str">
        <f>IF(details!S72="","",details!S72)</f>
        <v/>
      </c>
      <c r="O72" s="425" t="str">
        <f t="shared" si="151"/>
        <v/>
      </c>
      <c r="P72" s="425" t="str">
        <f>IF(details!T72="","",details!T72)</f>
        <v/>
      </c>
      <c r="Q72" s="425" t="str">
        <f>IF(details!U72="","",details!U72)</f>
        <v/>
      </c>
      <c r="R72" s="425" t="str">
        <f t="shared" si="152"/>
        <v/>
      </c>
      <c r="S72" s="425" t="str">
        <f>IF(details!V72="","",details!V72)</f>
        <v/>
      </c>
      <c r="T72" s="425" t="str">
        <f>IF(details!W72="","",details!W72)</f>
        <v/>
      </c>
      <c r="U72" s="425" t="str">
        <f t="shared" si="153"/>
        <v/>
      </c>
      <c r="V72" s="138" t="str">
        <f t="shared" si="154"/>
        <v/>
      </c>
      <c r="W72" s="425" t="str">
        <f>IF(details!X72="","",details!X72)</f>
        <v/>
      </c>
      <c r="X72" s="425" t="str">
        <f>IF(details!Y72="","",details!Y72)</f>
        <v/>
      </c>
      <c r="Y72" s="138" t="str">
        <f t="shared" si="155"/>
        <v/>
      </c>
      <c r="Z72" s="139" t="str">
        <f t="shared" ref="Z72:Z106" si="272">IF(AND(V72="NA",Y72="NA"),"NA",IF(Y72="","",SUM(V72,Y72)))</f>
        <v/>
      </c>
      <c r="AA72" s="425" t="str">
        <f>IF(details!Z72="","",details!Z72)</f>
        <v/>
      </c>
      <c r="AB72" s="425" t="str">
        <f>IF(details!AA72="","",details!AA72)</f>
        <v/>
      </c>
      <c r="AC72" s="428" t="str">
        <f t="shared" si="156"/>
        <v/>
      </c>
      <c r="AD72" s="136" t="str">
        <f t="shared" si="157"/>
        <v/>
      </c>
      <c r="AE72" s="140" t="str">
        <f t="shared" si="158"/>
        <v/>
      </c>
      <c r="AF72" s="429" t="str">
        <f t="shared" si="159"/>
        <v/>
      </c>
      <c r="AG72" s="141" t="str">
        <f t="shared" si="263"/>
        <v/>
      </c>
      <c r="AH72" s="141">
        <f t="shared" si="160"/>
        <v>0</v>
      </c>
      <c r="AI72" s="425" t="str">
        <f>IF(details!AB72="","",details!AB72)</f>
        <v/>
      </c>
      <c r="AJ72" s="425" t="str">
        <f>IF(details!AC72="","",details!AC72)</f>
        <v/>
      </c>
      <c r="AK72" s="425" t="str">
        <f t="shared" si="161"/>
        <v/>
      </c>
      <c r="AL72" s="425" t="str">
        <f>IF(details!AD72="","",details!AD72)</f>
        <v/>
      </c>
      <c r="AM72" s="425" t="str">
        <f>IF(details!AE72="","",details!AE72)</f>
        <v/>
      </c>
      <c r="AN72" s="425" t="str">
        <f t="shared" si="162"/>
        <v/>
      </c>
      <c r="AO72" s="425" t="str">
        <f>IF(details!AF72="","",details!AF72)</f>
        <v/>
      </c>
      <c r="AP72" s="425" t="str">
        <f>IF(details!AG72="","",details!AG72)</f>
        <v/>
      </c>
      <c r="AQ72" s="425" t="str">
        <f t="shared" si="163"/>
        <v/>
      </c>
      <c r="AR72" s="138" t="str">
        <f t="shared" si="164"/>
        <v/>
      </c>
      <c r="AS72" s="425" t="str">
        <f>IF(details!AH72="","",details!AH72)</f>
        <v/>
      </c>
      <c r="AT72" s="425" t="str">
        <f>IF(details!AI72="","",details!AI72)</f>
        <v/>
      </c>
      <c r="AU72" s="138" t="str">
        <f t="shared" si="165"/>
        <v/>
      </c>
      <c r="AV72" s="139" t="str">
        <f t="shared" ref="AV72:AV106" si="273">IF(AND(AR72="NA",AU72="NA"),"NA",IF(AU72="","",SUM(AR72,AU72)))</f>
        <v/>
      </c>
      <c r="AW72" s="425" t="str">
        <f>IF(details!AJ72="","",details!AJ72)</f>
        <v/>
      </c>
      <c r="AX72" s="425" t="str">
        <f>IF(details!AK72="","",details!AK72)</f>
        <v/>
      </c>
      <c r="AY72" s="428" t="str">
        <f t="shared" si="166"/>
        <v/>
      </c>
      <c r="AZ72" s="136" t="str">
        <f t="shared" si="167"/>
        <v/>
      </c>
      <c r="BA72" s="140" t="str">
        <f t="shared" si="168"/>
        <v/>
      </c>
      <c r="BB72" s="429" t="str">
        <f t="shared" si="169"/>
        <v/>
      </c>
      <c r="BC72" s="141" t="str">
        <f t="shared" si="264"/>
        <v/>
      </c>
      <c r="BD72" s="141">
        <f t="shared" si="170"/>
        <v>0</v>
      </c>
      <c r="BE72" s="123" t="str">
        <f>IF(D72="","",details!AL72)</f>
        <v/>
      </c>
      <c r="BF72" s="425" t="str">
        <f>IF(details!AM72="","",details!AM72)</f>
        <v/>
      </c>
      <c r="BG72" s="425" t="str">
        <f>IF(details!AN72="","",details!AN72)</f>
        <v/>
      </c>
      <c r="BH72" s="425" t="str">
        <f t="shared" si="171"/>
        <v/>
      </c>
      <c r="BI72" s="425" t="str">
        <f>IF(details!AO72="","",details!AO72)</f>
        <v/>
      </c>
      <c r="BJ72" s="425" t="str">
        <f>IF(details!AP72="","",details!AP72)</f>
        <v/>
      </c>
      <c r="BK72" s="425" t="str">
        <f t="shared" si="172"/>
        <v/>
      </c>
      <c r="BL72" s="425" t="str">
        <f>IF(details!AQ72="","",details!AQ72)</f>
        <v/>
      </c>
      <c r="BM72" s="425" t="str">
        <f>IF(details!AR72="","",details!AR72)</f>
        <v/>
      </c>
      <c r="BN72" s="425" t="str">
        <f t="shared" si="173"/>
        <v/>
      </c>
      <c r="BO72" s="138" t="str">
        <f t="shared" si="174"/>
        <v/>
      </c>
      <c r="BP72" s="425" t="str">
        <f>IF(details!AS72="","",details!AS72)</f>
        <v/>
      </c>
      <c r="BQ72" s="425" t="str">
        <f>IF(details!AT72="","",details!AT72)</f>
        <v/>
      </c>
      <c r="BR72" s="138" t="str">
        <f t="shared" si="175"/>
        <v/>
      </c>
      <c r="BS72" s="139" t="str">
        <f t="shared" ref="BS72:BS106" si="274">IF(AND(BO72="NA",BR72="NA"),"NA",IF(BR72="","",SUM(BO72,BR72)))</f>
        <v/>
      </c>
      <c r="BT72" s="425" t="str">
        <f>IF(details!AU72="","",details!AU72)</f>
        <v/>
      </c>
      <c r="BU72" s="425" t="str">
        <f>IF(details!AV72="","",details!AV72)</f>
        <v/>
      </c>
      <c r="BV72" s="428" t="str">
        <f t="shared" si="176"/>
        <v/>
      </c>
      <c r="BW72" s="136" t="str">
        <f t="shared" si="177"/>
        <v/>
      </c>
      <c r="BX72" s="140" t="str">
        <f t="shared" si="178"/>
        <v/>
      </c>
      <c r="BY72" s="429" t="str">
        <f t="shared" si="179"/>
        <v/>
      </c>
      <c r="BZ72" s="141" t="str">
        <f t="shared" si="265"/>
        <v/>
      </c>
      <c r="CA72" s="141">
        <f t="shared" si="180"/>
        <v>0</v>
      </c>
      <c r="CB72" s="425" t="str">
        <f>IF(details!AW72="","",details!AW72)</f>
        <v/>
      </c>
      <c r="CC72" s="425" t="str">
        <f>IF(details!AX72="","",details!AX72)</f>
        <v/>
      </c>
      <c r="CD72" s="425" t="str">
        <f t="shared" si="181"/>
        <v/>
      </c>
      <c r="CE72" s="425" t="str">
        <f>IF(details!AY72="","",details!AY72)</f>
        <v/>
      </c>
      <c r="CF72" s="425" t="str">
        <f>IF(details!AZ72="","",details!AZ72)</f>
        <v/>
      </c>
      <c r="CG72" s="425" t="str">
        <f t="shared" si="182"/>
        <v/>
      </c>
      <c r="CH72" s="425" t="str">
        <f>IF(details!BA72="","",details!BA72)</f>
        <v/>
      </c>
      <c r="CI72" s="425" t="str">
        <f>IF(details!BB72="","",details!BB72)</f>
        <v/>
      </c>
      <c r="CJ72" s="425" t="str">
        <f t="shared" si="183"/>
        <v/>
      </c>
      <c r="CK72" s="138" t="str">
        <f t="shared" si="184"/>
        <v/>
      </c>
      <c r="CL72" s="425" t="str">
        <f>IF(details!BC72="","",details!BC72)</f>
        <v/>
      </c>
      <c r="CM72" s="425" t="str">
        <f>IF(details!BD72="","",details!BD72)</f>
        <v/>
      </c>
      <c r="CN72" s="138" t="str">
        <f t="shared" si="185"/>
        <v/>
      </c>
      <c r="CO72" s="139" t="str">
        <f t="shared" ref="CO72:CO106" si="275">IF(AND(CK72="NA",CN72="NA"),"NA",IF(CN72="","",SUM(CK72,CN72)))</f>
        <v/>
      </c>
      <c r="CP72" s="425" t="str">
        <f>IF(details!BE72="","",details!BE72)</f>
        <v/>
      </c>
      <c r="CQ72" s="425" t="str">
        <f>IF(details!BF72="","",details!BF72)</f>
        <v/>
      </c>
      <c r="CR72" s="428" t="str">
        <f t="shared" si="186"/>
        <v/>
      </c>
      <c r="CS72" s="136" t="str">
        <f t="shared" si="187"/>
        <v/>
      </c>
      <c r="CT72" s="140" t="str">
        <f t="shared" si="188"/>
        <v/>
      </c>
      <c r="CU72" s="429" t="str">
        <f t="shared" si="189"/>
        <v/>
      </c>
      <c r="CV72" s="141" t="str">
        <f t="shared" si="266"/>
        <v/>
      </c>
      <c r="CW72" s="141">
        <f t="shared" si="190"/>
        <v>0</v>
      </c>
      <c r="CX72" s="425" t="str">
        <f>IF(details!BG72="","",details!BG72)</f>
        <v/>
      </c>
      <c r="CY72" s="425" t="str">
        <f>IF(details!BH72="","",details!BH72)</f>
        <v/>
      </c>
      <c r="CZ72" s="425" t="str">
        <f t="shared" si="191"/>
        <v/>
      </c>
      <c r="DA72" s="425" t="str">
        <f>IF(details!BI72="","",details!BI72)</f>
        <v/>
      </c>
      <c r="DB72" s="425" t="str">
        <f>IF(details!BJ72="","",details!BJ72)</f>
        <v/>
      </c>
      <c r="DC72" s="425" t="str">
        <f t="shared" si="192"/>
        <v/>
      </c>
      <c r="DD72" s="425" t="str">
        <f>IF(details!BK72="","",details!BK72)</f>
        <v/>
      </c>
      <c r="DE72" s="425" t="str">
        <f>IF(details!BL72="","",details!BL72)</f>
        <v/>
      </c>
      <c r="DF72" s="425" t="str">
        <f t="shared" si="193"/>
        <v/>
      </c>
      <c r="DG72" s="138" t="str">
        <f t="shared" si="194"/>
        <v/>
      </c>
      <c r="DH72" s="425" t="str">
        <f>IF(details!BM72="","",details!BM72)</f>
        <v/>
      </c>
      <c r="DI72" s="425" t="str">
        <f>IF(details!BN72="","",details!BN72)</f>
        <v/>
      </c>
      <c r="DJ72" s="138" t="str">
        <f t="shared" si="195"/>
        <v/>
      </c>
      <c r="DK72" s="139" t="str">
        <f t="shared" ref="DK72:DK106" si="276">IF(AND(DG72="NA",DJ72="NA"),"NA",IF(DJ72="","",SUM(DG72,DJ72)))</f>
        <v/>
      </c>
      <c r="DL72" s="425" t="str">
        <f>IF(details!BO72="","",details!BO72)</f>
        <v/>
      </c>
      <c r="DM72" s="425" t="str">
        <f>IF(details!BP72="","",details!BP72)</f>
        <v/>
      </c>
      <c r="DN72" s="428" t="str">
        <f t="shared" si="196"/>
        <v/>
      </c>
      <c r="DO72" s="136" t="str">
        <f t="shared" si="197"/>
        <v/>
      </c>
      <c r="DP72" s="140" t="str">
        <f t="shared" si="198"/>
        <v/>
      </c>
      <c r="DQ72" s="429" t="str">
        <f t="shared" si="199"/>
        <v/>
      </c>
      <c r="DR72" s="141" t="str">
        <f t="shared" si="267"/>
        <v/>
      </c>
      <c r="DS72" s="141">
        <f t="shared" si="200"/>
        <v>0</v>
      </c>
      <c r="DT72" s="425" t="str">
        <f>IF(details!BQ72="","",details!BQ72)</f>
        <v/>
      </c>
      <c r="DU72" s="425" t="str">
        <f>IF(details!BR72="","",details!BR72)</f>
        <v/>
      </c>
      <c r="DV72" s="425" t="str">
        <f t="shared" si="201"/>
        <v/>
      </c>
      <c r="DW72" s="425" t="str">
        <f>IF(details!BS72="","",details!BS72)</f>
        <v/>
      </c>
      <c r="DX72" s="425" t="str">
        <f>IF(details!BT72="","",details!BT72)</f>
        <v/>
      </c>
      <c r="DY72" s="425" t="str">
        <f t="shared" si="202"/>
        <v/>
      </c>
      <c r="DZ72" s="425" t="str">
        <f>IF(details!BU72="","",details!BU72)</f>
        <v/>
      </c>
      <c r="EA72" s="425" t="str">
        <f>IF(details!BV72="","",details!BV72)</f>
        <v/>
      </c>
      <c r="EB72" s="425" t="str">
        <f t="shared" si="203"/>
        <v/>
      </c>
      <c r="EC72" s="138" t="str">
        <f t="shared" si="204"/>
        <v/>
      </c>
      <c r="ED72" s="425" t="str">
        <f>IF(details!BW72="","",details!BW72)</f>
        <v/>
      </c>
      <c r="EE72" s="425" t="str">
        <f>IF(details!BX72="","",details!BX72)</f>
        <v/>
      </c>
      <c r="EF72" s="138" t="str">
        <f t="shared" si="205"/>
        <v/>
      </c>
      <c r="EG72" s="139" t="str">
        <f t="shared" ref="EG72:EG106" si="277">IF(AND(EC72="NA",EF72="NA"),"NA",IF(EF72="","",SUM(EC72,EF72)))</f>
        <v/>
      </c>
      <c r="EH72" s="425" t="str">
        <f>IF(details!BY72="","",details!BY72)</f>
        <v/>
      </c>
      <c r="EI72" s="425" t="str">
        <f>IF(details!BZ72="","",details!BZ72)</f>
        <v/>
      </c>
      <c r="EJ72" s="428" t="str">
        <f t="shared" si="206"/>
        <v/>
      </c>
      <c r="EK72" s="136" t="str">
        <f t="shared" si="207"/>
        <v/>
      </c>
      <c r="EL72" s="140" t="str">
        <f t="shared" si="208"/>
        <v/>
      </c>
      <c r="EM72" s="429" t="str">
        <f t="shared" si="209"/>
        <v/>
      </c>
      <c r="EN72" s="141" t="str">
        <f t="shared" si="268"/>
        <v/>
      </c>
      <c r="EO72" s="141">
        <f t="shared" si="210"/>
        <v>0</v>
      </c>
      <c r="EP72" s="425" t="str">
        <f>IF(details!CA72="","",details!CA72)</f>
        <v/>
      </c>
      <c r="EQ72" s="425" t="str">
        <f>IF(details!CB72="","",details!CB72)</f>
        <v/>
      </c>
      <c r="ER72" s="425" t="str">
        <f>IF(details!CC72="","",details!CC72)</f>
        <v/>
      </c>
      <c r="ES72" s="425" t="str">
        <f>IF(details!CD72="","",details!CD72)</f>
        <v/>
      </c>
      <c r="ET72" s="425" t="str">
        <f>IF(details!CE72="","",details!CE72)</f>
        <v/>
      </c>
      <c r="EU72" s="429" t="str">
        <f t="shared" si="211"/>
        <v/>
      </c>
      <c r="EV72" s="429" t="str">
        <f t="shared" si="212"/>
        <v/>
      </c>
      <c r="EW72" s="429" t="str">
        <f t="shared" si="213"/>
        <v/>
      </c>
      <c r="EX72" s="141" t="str">
        <f t="shared" si="269"/>
        <v/>
      </c>
      <c r="EY72" s="141">
        <f t="shared" si="214"/>
        <v>0</v>
      </c>
      <c r="EZ72" s="425" t="str">
        <f>IF(details!CF72="","",details!CF72)</f>
        <v/>
      </c>
      <c r="FA72" s="425" t="str">
        <f>IF(details!CG72="","",details!CG72)</f>
        <v/>
      </c>
      <c r="FB72" s="425" t="str">
        <f>IF(details!CH72="","",details!CH72)</f>
        <v/>
      </c>
      <c r="FC72" s="425" t="str">
        <f>IF(details!CI72="","",details!CI72)</f>
        <v/>
      </c>
      <c r="FD72" s="425" t="str">
        <f>IF(details!CJ72="","",details!CJ72)</f>
        <v/>
      </c>
      <c r="FE72" s="429" t="str">
        <f t="shared" si="215"/>
        <v/>
      </c>
      <c r="FF72" s="429" t="str">
        <f t="shared" si="216"/>
        <v/>
      </c>
      <c r="FG72" s="429" t="str">
        <f t="shared" si="217"/>
        <v/>
      </c>
      <c r="FH72" s="141" t="str">
        <f t="shared" si="270"/>
        <v/>
      </c>
      <c r="FI72" s="141">
        <f t="shared" si="218"/>
        <v>0</v>
      </c>
      <c r="FJ72" s="425" t="str">
        <f>IF(details!CK72="","",details!CK72)</f>
        <v/>
      </c>
      <c r="FK72" s="425" t="str">
        <f>IF(details!CL72="","",details!CL72)</f>
        <v/>
      </c>
      <c r="FL72" s="425" t="str">
        <f>IF(details!CM72="","",details!CM72)</f>
        <v/>
      </c>
      <c r="FM72" s="425" t="str">
        <f>IF(details!CN72="","",details!CN72)</f>
        <v/>
      </c>
      <c r="FN72" s="425" t="str">
        <f>IF(details!CO72="","",details!CO72)</f>
        <v/>
      </c>
      <c r="FO72" s="429" t="str">
        <f t="shared" si="219"/>
        <v/>
      </c>
      <c r="FP72" s="429" t="str">
        <f t="shared" si="220"/>
        <v/>
      </c>
      <c r="FQ72" s="429" t="str">
        <f t="shared" si="221"/>
        <v/>
      </c>
      <c r="FR72" s="141" t="str">
        <f t="shared" si="271"/>
        <v/>
      </c>
      <c r="FS72" s="354">
        <f t="shared" si="222"/>
        <v>0</v>
      </c>
      <c r="FT72" s="361" t="str">
        <f t="shared" si="223"/>
        <v/>
      </c>
      <c r="FU72" s="422" t="str">
        <f t="shared" si="224"/>
        <v/>
      </c>
      <c r="FV72" s="422" t="str">
        <f t="shared" si="225"/>
        <v/>
      </c>
      <c r="FW72" s="422" t="str">
        <f t="shared" si="226"/>
        <v/>
      </c>
      <c r="FX72" s="422" t="str">
        <f t="shared" si="227"/>
        <v/>
      </c>
      <c r="FY72" s="422" t="str">
        <f t="shared" si="228"/>
        <v/>
      </c>
      <c r="FZ72" s="422" t="str">
        <f t="shared" si="229"/>
        <v/>
      </c>
      <c r="GA72" s="142" t="str">
        <f t="shared" si="230"/>
        <v/>
      </c>
      <c r="GB72" s="142" t="str">
        <f t="shared" si="231"/>
        <v/>
      </c>
      <c r="GC72" s="422" t="str">
        <f t="shared" ref="GC72:GC106" si="278">IF($BE72="s",GB72,"")</f>
        <v/>
      </c>
      <c r="GD72" s="422" t="str">
        <f t="shared" si="232"/>
        <v/>
      </c>
      <c r="GE72" s="422" t="str">
        <f t="shared" si="233"/>
        <v/>
      </c>
      <c r="GF72" s="422" t="str">
        <f t="shared" si="234"/>
        <v/>
      </c>
      <c r="GG72" s="422" t="str">
        <f t="shared" si="235"/>
        <v/>
      </c>
      <c r="GH72" s="422" t="str">
        <f t="shared" si="236"/>
        <v/>
      </c>
      <c r="GI72" s="422" t="str">
        <f t="shared" si="237"/>
        <v/>
      </c>
      <c r="GJ72" s="422" t="str">
        <f t="shared" si="238"/>
        <v/>
      </c>
      <c r="GK72" s="422" t="str">
        <f t="shared" si="239"/>
        <v/>
      </c>
      <c r="GL72" s="422" t="str">
        <f t="shared" si="240"/>
        <v/>
      </c>
      <c r="GM72" s="422" t="str">
        <f t="shared" si="241"/>
        <v/>
      </c>
      <c r="GN72" s="422" t="str">
        <f t="shared" si="242"/>
        <v/>
      </c>
      <c r="GO72" s="422" t="str">
        <f t="shared" si="243"/>
        <v/>
      </c>
      <c r="GP72" s="422" t="str">
        <f t="shared" si="244"/>
        <v/>
      </c>
      <c r="GQ72" s="422" t="str">
        <f t="shared" si="245"/>
        <v/>
      </c>
      <c r="GR72" s="422" t="str">
        <f t="shared" si="246"/>
        <v/>
      </c>
      <c r="GS72" s="422" t="str">
        <f t="shared" si="247"/>
        <v/>
      </c>
      <c r="GT72" s="143" t="str">
        <f t="shared" si="248"/>
        <v/>
      </c>
      <c r="GU72" s="143" t="str">
        <f t="shared" si="249"/>
        <v/>
      </c>
      <c r="GV72" s="143" t="str">
        <f t="shared" si="250"/>
        <v/>
      </c>
      <c r="GW72" s="143" t="str">
        <f t="shared" si="251"/>
        <v/>
      </c>
      <c r="GX72" s="143" t="str">
        <f t="shared" si="252"/>
        <v/>
      </c>
      <c r="GY72" s="143" t="str">
        <f t="shared" si="253"/>
        <v/>
      </c>
      <c r="GZ72" s="353">
        <f t="shared" si="254"/>
        <v>0</v>
      </c>
      <c r="HA72" s="353">
        <f t="shared" si="255"/>
        <v>0</v>
      </c>
      <c r="HB72" s="353">
        <f t="shared" si="256"/>
        <v>32</v>
      </c>
      <c r="HC72" s="353">
        <f t="shared" si="257"/>
        <v>0</v>
      </c>
      <c r="HD72" s="426" t="str">
        <f t="shared" ref="HD72:HD106" si="279">IF(OR(D72=0,D72=""),"",IF(D72="TC","LFkkukarfjr",IF(D72="DROP","Mzki",IF(GZ72&gt;0,"vuqifLFkr",IF(HA72&gt;0,"vodk'k",IF(AND(HC72&gt;0,$C$3=8),"",IF(HB72&gt;4,"",IF(HC72&gt;0,"d{kksUur","mRrh.kZ"))))))))</f>
        <v/>
      </c>
      <c r="HE72" s="362" t="str">
        <f t="shared" si="258"/>
        <v/>
      </c>
      <c r="HF72" s="362" t="str">
        <f t="shared" si="259"/>
        <v/>
      </c>
      <c r="HG72" s="363" t="str">
        <f t="shared" si="260"/>
        <v/>
      </c>
      <c r="HH72" s="399" t="str">
        <f t="shared" si="261"/>
        <v/>
      </c>
      <c r="HI72" s="400" t="str">
        <f t="shared" ref="HI72:HI106" si="280">IF(HH72="","",SUMPRODUCT((HH72&lt;HH$7:HH$106)/COUNTIF(HH$7:HH$106,HH$7:HH$106)))</f>
        <v/>
      </c>
      <c r="HJ72" s="136" t="str">
        <f t="shared" ref="HJ72:HJ106" si="281">IF(OR(HG72="",HD72&lt;&gt;"MRrh.kZ"),"",IF(HG72&gt;85,"A",IF(HG72&gt;70,"B",IF(HG72&gt;50,"C",IF(HG72&gt;30,"D","E")))))</f>
        <v/>
      </c>
      <c r="HK72" s="358" t="str">
        <f>details!EP72</f>
        <v/>
      </c>
      <c r="HL72" s="227" t="str">
        <f>details!EQ72</f>
        <v/>
      </c>
      <c r="HM72" s="406" t="str">
        <f t="shared" si="262"/>
        <v/>
      </c>
      <c r="HN72" s="233" t="str">
        <f>IF(details!CP72="","",details!CP72)</f>
        <v/>
      </c>
    </row>
    <row r="73" spans="1:222" s="20" customFormat="1" ht="14" customHeight="1">
      <c r="A73" s="231">
        <f>IF(details!A73="","",details!A73)</f>
        <v>67</v>
      </c>
      <c r="B73" s="425" t="str">
        <f>IF(details!B73="","",details!B73)</f>
        <v/>
      </c>
      <c r="C73" s="425" t="str">
        <f>IF(details!C73="","",details!C73)</f>
        <v/>
      </c>
      <c r="D73" s="136" t="str">
        <f>IF(details!D73="","",details!D73)</f>
        <v/>
      </c>
      <c r="E73" s="136" t="str">
        <f>IF(details!E73="","",details!E73)</f>
        <v/>
      </c>
      <c r="F73" s="425" t="str">
        <f>IF(details!F73="","",details!F73)</f>
        <v/>
      </c>
      <c r="G73" s="698" t="str">
        <f>IF(details!G73="","",details!G73)</f>
        <v/>
      </c>
      <c r="H73" s="698" t="str">
        <f>IF(details!H73="","",details!H73)</f>
        <v/>
      </c>
      <c r="I73" s="220" t="str">
        <f>IF(details!CQ73="","",details!CQ73)</f>
        <v/>
      </c>
      <c r="J73" s="137" t="str">
        <f>IF(details!J73="","",details!J73)</f>
        <v/>
      </c>
      <c r="K73" s="137" t="str">
        <f>IF(details!K73="","",details!K73)</f>
        <v/>
      </c>
      <c r="L73" s="137" t="str">
        <f>IF(details!L73="","",details!L73)</f>
        <v/>
      </c>
      <c r="M73" s="425" t="str">
        <f>IF(details!R73="","",details!R73)</f>
        <v/>
      </c>
      <c r="N73" s="425" t="str">
        <f>IF(details!S73="","",details!S73)</f>
        <v/>
      </c>
      <c r="O73" s="425" t="str">
        <f t="shared" si="151"/>
        <v/>
      </c>
      <c r="P73" s="425" t="str">
        <f>IF(details!T73="","",details!T73)</f>
        <v/>
      </c>
      <c r="Q73" s="425" t="str">
        <f>IF(details!U73="","",details!U73)</f>
        <v/>
      </c>
      <c r="R73" s="425" t="str">
        <f t="shared" si="152"/>
        <v/>
      </c>
      <c r="S73" s="425" t="str">
        <f>IF(details!V73="","",details!V73)</f>
        <v/>
      </c>
      <c r="T73" s="425" t="str">
        <f>IF(details!W73="","",details!W73)</f>
        <v/>
      </c>
      <c r="U73" s="425" t="str">
        <f t="shared" si="153"/>
        <v/>
      </c>
      <c r="V73" s="138" t="str">
        <f t="shared" si="154"/>
        <v/>
      </c>
      <c r="W73" s="425" t="str">
        <f>IF(details!X73="","",details!X73)</f>
        <v/>
      </c>
      <c r="X73" s="425" t="str">
        <f>IF(details!Y73="","",details!Y73)</f>
        <v/>
      </c>
      <c r="Y73" s="138" t="str">
        <f t="shared" si="155"/>
        <v/>
      </c>
      <c r="Z73" s="139" t="str">
        <f t="shared" si="272"/>
        <v/>
      </c>
      <c r="AA73" s="425" t="str">
        <f>IF(details!Z73="","",details!Z73)</f>
        <v/>
      </c>
      <c r="AB73" s="425" t="str">
        <f>IF(details!AA73="","",details!AA73)</f>
        <v/>
      </c>
      <c r="AC73" s="428" t="str">
        <f t="shared" si="156"/>
        <v/>
      </c>
      <c r="AD73" s="136" t="str">
        <f t="shared" si="157"/>
        <v/>
      </c>
      <c r="AE73" s="140" t="str">
        <f t="shared" si="158"/>
        <v/>
      </c>
      <c r="AF73" s="429" t="str">
        <f t="shared" si="159"/>
        <v/>
      </c>
      <c r="AG73" s="141" t="str">
        <f t="shared" si="263"/>
        <v/>
      </c>
      <c r="AH73" s="141">
        <f t="shared" si="160"/>
        <v>0</v>
      </c>
      <c r="AI73" s="425" t="str">
        <f>IF(details!AB73="","",details!AB73)</f>
        <v/>
      </c>
      <c r="AJ73" s="425" t="str">
        <f>IF(details!AC73="","",details!AC73)</f>
        <v/>
      </c>
      <c r="AK73" s="425" t="str">
        <f t="shared" si="161"/>
        <v/>
      </c>
      <c r="AL73" s="425" t="str">
        <f>IF(details!AD73="","",details!AD73)</f>
        <v/>
      </c>
      <c r="AM73" s="425" t="str">
        <f>IF(details!AE73="","",details!AE73)</f>
        <v/>
      </c>
      <c r="AN73" s="425" t="str">
        <f t="shared" si="162"/>
        <v/>
      </c>
      <c r="AO73" s="425" t="str">
        <f>IF(details!AF73="","",details!AF73)</f>
        <v/>
      </c>
      <c r="AP73" s="425" t="str">
        <f>IF(details!AG73="","",details!AG73)</f>
        <v/>
      </c>
      <c r="AQ73" s="425" t="str">
        <f t="shared" si="163"/>
        <v/>
      </c>
      <c r="AR73" s="138" t="str">
        <f t="shared" si="164"/>
        <v/>
      </c>
      <c r="AS73" s="425" t="str">
        <f>IF(details!AH73="","",details!AH73)</f>
        <v/>
      </c>
      <c r="AT73" s="425" t="str">
        <f>IF(details!AI73="","",details!AI73)</f>
        <v/>
      </c>
      <c r="AU73" s="138" t="str">
        <f t="shared" si="165"/>
        <v/>
      </c>
      <c r="AV73" s="139" t="str">
        <f t="shared" si="273"/>
        <v/>
      </c>
      <c r="AW73" s="425" t="str">
        <f>IF(details!AJ73="","",details!AJ73)</f>
        <v/>
      </c>
      <c r="AX73" s="425" t="str">
        <f>IF(details!AK73="","",details!AK73)</f>
        <v/>
      </c>
      <c r="AY73" s="428" t="str">
        <f t="shared" si="166"/>
        <v/>
      </c>
      <c r="AZ73" s="136" t="str">
        <f t="shared" si="167"/>
        <v/>
      </c>
      <c r="BA73" s="140" t="str">
        <f t="shared" si="168"/>
        <v/>
      </c>
      <c r="BB73" s="429" t="str">
        <f t="shared" si="169"/>
        <v/>
      </c>
      <c r="BC73" s="141" t="str">
        <f t="shared" si="264"/>
        <v/>
      </c>
      <c r="BD73" s="141">
        <f t="shared" si="170"/>
        <v>0</v>
      </c>
      <c r="BE73" s="123" t="str">
        <f>IF(D73="","",details!AL73)</f>
        <v/>
      </c>
      <c r="BF73" s="425" t="str">
        <f>IF(details!AM73="","",details!AM73)</f>
        <v/>
      </c>
      <c r="BG73" s="425" t="str">
        <f>IF(details!AN73="","",details!AN73)</f>
        <v/>
      </c>
      <c r="BH73" s="425" t="str">
        <f t="shared" si="171"/>
        <v/>
      </c>
      <c r="BI73" s="425" t="str">
        <f>IF(details!AO73="","",details!AO73)</f>
        <v/>
      </c>
      <c r="BJ73" s="425" t="str">
        <f>IF(details!AP73="","",details!AP73)</f>
        <v/>
      </c>
      <c r="BK73" s="425" t="str">
        <f t="shared" si="172"/>
        <v/>
      </c>
      <c r="BL73" s="425" t="str">
        <f>IF(details!AQ73="","",details!AQ73)</f>
        <v/>
      </c>
      <c r="BM73" s="425" t="str">
        <f>IF(details!AR73="","",details!AR73)</f>
        <v/>
      </c>
      <c r="BN73" s="425" t="str">
        <f t="shared" si="173"/>
        <v/>
      </c>
      <c r="BO73" s="138" t="str">
        <f t="shared" si="174"/>
        <v/>
      </c>
      <c r="BP73" s="425" t="str">
        <f>IF(details!AS73="","",details!AS73)</f>
        <v/>
      </c>
      <c r="BQ73" s="425" t="str">
        <f>IF(details!AT73="","",details!AT73)</f>
        <v/>
      </c>
      <c r="BR73" s="138" t="str">
        <f t="shared" si="175"/>
        <v/>
      </c>
      <c r="BS73" s="139" t="str">
        <f t="shared" si="274"/>
        <v/>
      </c>
      <c r="BT73" s="425" t="str">
        <f>IF(details!AU73="","",details!AU73)</f>
        <v/>
      </c>
      <c r="BU73" s="425" t="str">
        <f>IF(details!AV73="","",details!AV73)</f>
        <v/>
      </c>
      <c r="BV73" s="428" t="str">
        <f t="shared" si="176"/>
        <v/>
      </c>
      <c r="BW73" s="136" t="str">
        <f t="shared" si="177"/>
        <v/>
      </c>
      <c r="BX73" s="140" t="str">
        <f t="shared" si="178"/>
        <v/>
      </c>
      <c r="BY73" s="429" t="str">
        <f t="shared" si="179"/>
        <v/>
      </c>
      <c r="BZ73" s="141" t="str">
        <f t="shared" si="265"/>
        <v/>
      </c>
      <c r="CA73" s="141">
        <f t="shared" si="180"/>
        <v>0</v>
      </c>
      <c r="CB73" s="425" t="str">
        <f>IF(details!AW73="","",details!AW73)</f>
        <v/>
      </c>
      <c r="CC73" s="425" t="str">
        <f>IF(details!AX73="","",details!AX73)</f>
        <v/>
      </c>
      <c r="CD73" s="425" t="str">
        <f t="shared" si="181"/>
        <v/>
      </c>
      <c r="CE73" s="425" t="str">
        <f>IF(details!AY73="","",details!AY73)</f>
        <v/>
      </c>
      <c r="CF73" s="425" t="str">
        <f>IF(details!AZ73="","",details!AZ73)</f>
        <v/>
      </c>
      <c r="CG73" s="425" t="str">
        <f t="shared" si="182"/>
        <v/>
      </c>
      <c r="CH73" s="425" t="str">
        <f>IF(details!BA73="","",details!BA73)</f>
        <v/>
      </c>
      <c r="CI73" s="425" t="str">
        <f>IF(details!BB73="","",details!BB73)</f>
        <v/>
      </c>
      <c r="CJ73" s="425" t="str">
        <f t="shared" si="183"/>
        <v/>
      </c>
      <c r="CK73" s="138" t="str">
        <f t="shared" si="184"/>
        <v/>
      </c>
      <c r="CL73" s="425" t="str">
        <f>IF(details!BC73="","",details!BC73)</f>
        <v/>
      </c>
      <c r="CM73" s="425" t="str">
        <f>IF(details!BD73="","",details!BD73)</f>
        <v/>
      </c>
      <c r="CN73" s="138" t="str">
        <f t="shared" si="185"/>
        <v/>
      </c>
      <c r="CO73" s="139" t="str">
        <f t="shared" si="275"/>
        <v/>
      </c>
      <c r="CP73" s="425" t="str">
        <f>IF(details!BE73="","",details!BE73)</f>
        <v/>
      </c>
      <c r="CQ73" s="425" t="str">
        <f>IF(details!BF73="","",details!BF73)</f>
        <v/>
      </c>
      <c r="CR73" s="428" t="str">
        <f t="shared" si="186"/>
        <v/>
      </c>
      <c r="CS73" s="136" t="str">
        <f t="shared" si="187"/>
        <v/>
      </c>
      <c r="CT73" s="140" t="str">
        <f t="shared" si="188"/>
        <v/>
      </c>
      <c r="CU73" s="429" t="str">
        <f t="shared" si="189"/>
        <v/>
      </c>
      <c r="CV73" s="141" t="str">
        <f t="shared" si="266"/>
        <v/>
      </c>
      <c r="CW73" s="141">
        <f t="shared" si="190"/>
        <v>0</v>
      </c>
      <c r="CX73" s="425" t="str">
        <f>IF(details!BG73="","",details!BG73)</f>
        <v/>
      </c>
      <c r="CY73" s="425" t="str">
        <f>IF(details!BH73="","",details!BH73)</f>
        <v/>
      </c>
      <c r="CZ73" s="425" t="str">
        <f t="shared" si="191"/>
        <v/>
      </c>
      <c r="DA73" s="425" t="str">
        <f>IF(details!BI73="","",details!BI73)</f>
        <v/>
      </c>
      <c r="DB73" s="425" t="str">
        <f>IF(details!BJ73="","",details!BJ73)</f>
        <v/>
      </c>
      <c r="DC73" s="425" t="str">
        <f t="shared" si="192"/>
        <v/>
      </c>
      <c r="DD73" s="425" t="str">
        <f>IF(details!BK73="","",details!BK73)</f>
        <v/>
      </c>
      <c r="DE73" s="425" t="str">
        <f>IF(details!BL73="","",details!BL73)</f>
        <v/>
      </c>
      <c r="DF73" s="425" t="str">
        <f t="shared" si="193"/>
        <v/>
      </c>
      <c r="DG73" s="138" t="str">
        <f t="shared" si="194"/>
        <v/>
      </c>
      <c r="DH73" s="425" t="str">
        <f>IF(details!BM73="","",details!BM73)</f>
        <v/>
      </c>
      <c r="DI73" s="425" t="str">
        <f>IF(details!BN73="","",details!BN73)</f>
        <v/>
      </c>
      <c r="DJ73" s="138" t="str">
        <f t="shared" si="195"/>
        <v/>
      </c>
      <c r="DK73" s="139" t="str">
        <f t="shared" si="276"/>
        <v/>
      </c>
      <c r="DL73" s="425" t="str">
        <f>IF(details!BO73="","",details!BO73)</f>
        <v/>
      </c>
      <c r="DM73" s="425" t="str">
        <f>IF(details!BP73="","",details!BP73)</f>
        <v/>
      </c>
      <c r="DN73" s="428" t="str">
        <f t="shared" si="196"/>
        <v/>
      </c>
      <c r="DO73" s="136" t="str">
        <f t="shared" si="197"/>
        <v/>
      </c>
      <c r="DP73" s="140" t="str">
        <f t="shared" si="198"/>
        <v/>
      </c>
      <c r="DQ73" s="429" t="str">
        <f t="shared" si="199"/>
        <v/>
      </c>
      <c r="DR73" s="141" t="str">
        <f t="shared" si="267"/>
        <v/>
      </c>
      <c r="DS73" s="141">
        <f t="shared" si="200"/>
        <v>0</v>
      </c>
      <c r="DT73" s="425" t="str">
        <f>IF(details!BQ73="","",details!BQ73)</f>
        <v/>
      </c>
      <c r="DU73" s="425" t="str">
        <f>IF(details!BR73="","",details!BR73)</f>
        <v/>
      </c>
      <c r="DV73" s="425" t="str">
        <f t="shared" si="201"/>
        <v/>
      </c>
      <c r="DW73" s="425" t="str">
        <f>IF(details!BS73="","",details!BS73)</f>
        <v/>
      </c>
      <c r="DX73" s="425" t="str">
        <f>IF(details!BT73="","",details!BT73)</f>
        <v/>
      </c>
      <c r="DY73" s="425" t="str">
        <f t="shared" si="202"/>
        <v/>
      </c>
      <c r="DZ73" s="425" t="str">
        <f>IF(details!BU73="","",details!BU73)</f>
        <v/>
      </c>
      <c r="EA73" s="425" t="str">
        <f>IF(details!BV73="","",details!BV73)</f>
        <v/>
      </c>
      <c r="EB73" s="425" t="str">
        <f t="shared" si="203"/>
        <v/>
      </c>
      <c r="EC73" s="138" t="str">
        <f t="shared" si="204"/>
        <v/>
      </c>
      <c r="ED73" s="425" t="str">
        <f>IF(details!BW73="","",details!BW73)</f>
        <v/>
      </c>
      <c r="EE73" s="425" t="str">
        <f>IF(details!BX73="","",details!BX73)</f>
        <v/>
      </c>
      <c r="EF73" s="138" t="str">
        <f t="shared" si="205"/>
        <v/>
      </c>
      <c r="EG73" s="139" t="str">
        <f t="shared" si="277"/>
        <v/>
      </c>
      <c r="EH73" s="425" t="str">
        <f>IF(details!BY73="","",details!BY73)</f>
        <v/>
      </c>
      <c r="EI73" s="425" t="str">
        <f>IF(details!BZ73="","",details!BZ73)</f>
        <v/>
      </c>
      <c r="EJ73" s="428" t="str">
        <f t="shared" si="206"/>
        <v/>
      </c>
      <c r="EK73" s="136" t="str">
        <f t="shared" si="207"/>
        <v/>
      </c>
      <c r="EL73" s="140" t="str">
        <f t="shared" si="208"/>
        <v/>
      </c>
      <c r="EM73" s="429" t="str">
        <f t="shared" si="209"/>
        <v/>
      </c>
      <c r="EN73" s="141" t="str">
        <f t="shared" si="268"/>
        <v/>
      </c>
      <c r="EO73" s="141">
        <f t="shared" si="210"/>
        <v>0</v>
      </c>
      <c r="EP73" s="425" t="str">
        <f>IF(details!CA73="","",details!CA73)</f>
        <v/>
      </c>
      <c r="EQ73" s="425" t="str">
        <f>IF(details!CB73="","",details!CB73)</f>
        <v/>
      </c>
      <c r="ER73" s="425" t="str">
        <f>IF(details!CC73="","",details!CC73)</f>
        <v/>
      </c>
      <c r="ES73" s="425" t="str">
        <f>IF(details!CD73="","",details!CD73)</f>
        <v/>
      </c>
      <c r="ET73" s="425" t="str">
        <f>IF(details!CE73="","",details!CE73)</f>
        <v/>
      </c>
      <c r="EU73" s="429" t="str">
        <f t="shared" si="211"/>
        <v/>
      </c>
      <c r="EV73" s="429" t="str">
        <f t="shared" si="212"/>
        <v/>
      </c>
      <c r="EW73" s="429" t="str">
        <f t="shared" si="213"/>
        <v/>
      </c>
      <c r="EX73" s="141" t="str">
        <f t="shared" si="269"/>
        <v/>
      </c>
      <c r="EY73" s="141">
        <f t="shared" si="214"/>
        <v>0</v>
      </c>
      <c r="EZ73" s="425" t="str">
        <f>IF(details!CF73="","",details!CF73)</f>
        <v/>
      </c>
      <c r="FA73" s="425" t="str">
        <f>IF(details!CG73="","",details!CG73)</f>
        <v/>
      </c>
      <c r="FB73" s="425" t="str">
        <f>IF(details!CH73="","",details!CH73)</f>
        <v/>
      </c>
      <c r="FC73" s="425" t="str">
        <f>IF(details!CI73="","",details!CI73)</f>
        <v/>
      </c>
      <c r="FD73" s="425" t="str">
        <f>IF(details!CJ73="","",details!CJ73)</f>
        <v/>
      </c>
      <c r="FE73" s="429" t="str">
        <f t="shared" si="215"/>
        <v/>
      </c>
      <c r="FF73" s="429" t="str">
        <f t="shared" si="216"/>
        <v/>
      </c>
      <c r="FG73" s="429" t="str">
        <f t="shared" si="217"/>
        <v/>
      </c>
      <c r="FH73" s="141" t="str">
        <f t="shared" si="270"/>
        <v/>
      </c>
      <c r="FI73" s="141">
        <f t="shared" si="218"/>
        <v>0</v>
      </c>
      <c r="FJ73" s="425" t="str">
        <f>IF(details!CK73="","",details!CK73)</f>
        <v/>
      </c>
      <c r="FK73" s="425" t="str">
        <f>IF(details!CL73="","",details!CL73)</f>
        <v/>
      </c>
      <c r="FL73" s="425" t="str">
        <f>IF(details!CM73="","",details!CM73)</f>
        <v/>
      </c>
      <c r="FM73" s="425" t="str">
        <f>IF(details!CN73="","",details!CN73)</f>
        <v/>
      </c>
      <c r="FN73" s="425" t="str">
        <f>IF(details!CO73="","",details!CO73)</f>
        <v/>
      </c>
      <c r="FO73" s="429" t="str">
        <f t="shared" si="219"/>
        <v/>
      </c>
      <c r="FP73" s="429" t="str">
        <f t="shared" si="220"/>
        <v/>
      </c>
      <c r="FQ73" s="429" t="str">
        <f t="shared" si="221"/>
        <v/>
      </c>
      <c r="FR73" s="141" t="str">
        <f t="shared" si="271"/>
        <v/>
      </c>
      <c r="FS73" s="354">
        <f t="shared" si="222"/>
        <v>0</v>
      </c>
      <c r="FT73" s="361" t="str">
        <f t="shared" si="223"/>
        <v/>
      </c>
      <c r="FU73" s="422" t="str">
        <f t="shared" si="224"/>
        <v/>
      </c>
      <c r="FV73" s="422" t="str">
        <f t="shared" si="225"/>
        <v/>
      </c>
      <c r="FW73" s="422" t="str">
        <f t="shared" si="226"/>
        <v/>
      </c>
      <c r="FX73" s="422" t="str">
        <f t="shared" si="227"/>
        <v/>
      </c>
      <c r="FY73" s="422" t="str">
        <f t="shared" si="228"/>
        <v/>
      </c>
      <c r="FZ73" s="422" t="str">
        <f t="shared" si="229"/>
        <v/>
      </c>
      <c r="GA73" s="142" t="str">
        <f t="shared" si="230"/>
        <v/>
      </c>
      <c r="GB73" s="142" t="str">
        <f t="shared" si="231"/>
        <v/>
      </c>
      <c r="GC73" s="422" t="str">
        <f t="shared" si="278"/>
        <v/>
      </c>
      <c r="GD73" s="422" t="str">
        <f t="shared" si="232"/>
        <v/>
      </c>
      <c r="GE73" s="422" t="str">
        <f t="shared" si="233"/>
        <v/>
      </c>
      <c r="GF73" s="422" t="str">
        <f t="shared" si="234"/>
        <v/>
      </c>
      <c r="GG73" s="422" t="str">
        <f t="shared" si="235"/>
        <v/>
      </c>
      <c r="GH73" s="422" t="str">
        <f t="shared" si="236"/>
        <v/>
      </c>
      <c r="GI73" s="422" t="str">
        <f t="shared" si="237"/>
        <v/>
      </c>
      <c r="GJ73" s="422" t="str">
        <f t="shared" si="238"/>
        <v/>
      </c>
      <c r="GK73" s="422" t="str">
        <f t="shared" si="239"/>
        <v/>
      </c>
      <c r="GL73" s="422" t="str">
        <f t="shared" si="240"/>
        <v/>
      </c>
      <c r="GM73" s="422" t="str">
        <f t="shared" si="241"/>
        <v/>
      </c>
      <c r="GN73" s="422" t="str">
        <f t="shared" si="242"/>
        <v/>
      </c>
      <c r="GO73" s="422" t="str">
        <f t="shared" si="243"/>
        <v/>
      </c>
      <c r="GP73" s="422" t="str">
        <f t="shared" si="244"/>
        <v/>
      </c>
      <c r="GQ73" s="422" t="str">
        <f t="shared" si="245"/>
        <v/>
      </c>
      <c r="GR73" s="422" t="str">
        <f t="shared" si="246"/>
        <v/>
      </c>
      <c r="GS73" s="422" t="str">
        <f t="shared" si="247"/>
        <v/>
      </c>
      <c r="GT73" s="143" t="str">
        <f t="shared" si="248"/>
        <v/>
      </c>
      <c r="GU73" s="143" t="str">
        <f t="shared" si="249"/>
        <v/>
      </c>
      <c r="GV73" s="143" t="str">
        <f t="shared" si="250"/>
        <v/>
      </c>
      <c r="GW73" s="143" t="str">
        <f t="shared" si="251"/>
        <v/>
      </c>
      <c r="GX73" s="143" t="str">
        <f t="shared" si="252"/>
        <v/>
      </c>
      <c r="GY73" s="143" t="str">
        <f t="shared" si="253"/>
        <v/>
      </c>
      <c r="GZ73" s="353">
        <f t="shared" si="254"/>
        <v>0</v>
      </c>
      <c r="HA73" s="353">
        <f t="shared" si="255"/>
        <v>0</v>
      </c>
      <c r="HB73" s="353">
        <f t="shared" si="256"/>
        <v>32</v>
      </c>
      <c r="HC73" s="353">
        <f t="shared" si="257"/>
        <v>0</v>
      </c>
      <c r="HD73" s="426" t="str">
        <f t="shared" si="279"/>
        <v/>
      </c>
      <c r="HE73" s="362" t="str">
        <f t="shared" si="258"/>
        <v/>
      </c>
      <c r="HF73" s="362" t="str">
        <f t="shared" si="259"/>
        <v/>
      </c>
      <c r="HG73" s="363" t="str">
        <f t="shared" si="260"/>
        <v/>
      </c>
      <c r="HH73" s="399" t="str">
        <f t="shared" si="261"/>
        <v/>
      </c>
      <c r="HI73" s="400" t="str">
        <f t="shared" si="280"/>
        <v/>
      </c>
      <c r="HJ73" s="136" t="str">
        <f t="shared" si="281"/>
        <v/>
      </c>
      <c r="HK73" s="358" t="str">
        <f>details!EP73</f>
        <v/>
      </c>
      <c r="HL73" s="227" t="str">
        <f>details!EQ73</f>
        <v/>
      </c>
      <c r="HM73" s="406" t="str">
        <f t="shared" si="262"/>
        <v/>
      </c>
      <c r="HN73" s="233" t="str">
        <f>IF(details!CP73="","",details!CP73)</f>
        <v/>
      </c>
    </row>
    <row r="74" spans="1:222" s="20" customFormat="1" ht="14" customHeight="1">
      <c r="A74" s="231">
        <f>IF(details!A74="","",details!A74)</f>
        <v>68</v>
      </c>
      <c r="B74" s="425" t="str">
        <f>IF(details!B74="","",details!B74)</f>
        <v/>
      </c>
      <c r="C74" s="425" t="str">
        <f>IF(details!C74="","",details!C74)</f>
        <v/>
      </c>
      <c r="D74" s="136" t="str">
        <f>IF(details!D74="","",details!D74)</f>
        <v/>
      </c>
      <c r="E74" s="136" t="str">
        <f>IF(details!E74="","",details!E74)</f>
        <v/>
      </c>
      <c r="F74" s="425" t="str">
        <f>IF(details!F74="","",details!F74)</f>
        <v/>
      </c>
      <c r="G74" s="698" t="str">
        <f>IF(details!G74="","",details!G74)</f>
        <v/>
      </c>
      <c r="H74" s="698" t="str">
        <f>IF(details!H74="","",details!H74)</f>
        <v/>
      </c>
      <c r="I74" s="220" t="str">
        <f>IF(details!CQ74="","",details!CQ74)</f>
        <v/>
      </c>
      <c r="J74" s="137" t="str">
        <f>IF(details!J74="","",details!J74)</f>
        <v/>
      </c>
      <c r="K74" s="137" t="str">
        <f>IF(details!K74="","",details!K74)</f>
        <v/>
      </c>
      <c r="L74" s="137" t="str">
        <f>IF(details!L74="","",details!L74)</f>
        <v/>
      </c>
      <c r="M74" s="425" t="str">
        <f>IF(details!R74="","",details!R74)</f>
        <v/>
      </c>
      <c r="N74" s="425" t="str">
        <f>IF(details!S74="","",details!S74)</f>
        <v/>
      </c>
      <c r="O74" s="425" t="str">
        <f t="shared" si="151"/>
        <v/>
      </c>
      <c r="P74" s="425" t="str">
        <f>IF(details!T74="","",details!T74)</f>
        <v/>
      </c>
      <c r="Q74" s="425" t="str">
        <f>IF(details!U74="","",details!U74)</f>
        <v/>
      </c>
      <c r="R74" s="425" t="str">
        <f t="shared" si="152"/>
        <v/>
      </c>
      <c r="S74" s="425" t="str">
        <f>IF(details!V74="","",details!V74)</f>
        <v/>
      </c>
      <c r="T74" s="425" t="str">
        <f>IF(details!W74="","",details!W74)</f>
        <v/>
      </c>
      <c r="U74" s="425" t="str">
        <f t="shared" si="153"/>
        <v/>
      </c>
      <c r="V74" s="138" t="str">
        <f t="shared" si="154"/>
        <v/>
      </c>
      <c r="W74" s="425" t="str">
        <f>IF(details!X74="","",details!X74)</f>
        <v/>
      </c>
      <c r="X74" s="425" t="str">
        <f>IF(details!Y74="","",details!Y74)</f>
        <v/>
      </c>
      <c r="Y74" s="138" t="str">
        <f t="shared" si="155"/>
        <v/>
      </c>
      <c r="Z74" s="139" t="str">
        <f t="shared" si="272"/>
        <v/>
      </c>
      <c r="AA74" s="425" t="str">
        <f>IF(details!Z74="","",details!Z74)</f>
        <v/>
      </c>
      <c r="AB74" s="425" t="str">
        <f>IF(details!AA74="","",details!AA74)</f>
        <v/>
      </c>
      <c r="AC74" s="428" t="str">
        <f t="shared" si="156"/>
        <v/>
      </c>
      <c r="AD74" s="136" t="str">
        <f t="shared" si="157"/>
        <v/>
      </c>
      <c r="AE74" s="140" t="str">
        <f t="shared" si="158"/>
        <v/>
      </c>
      <c r="AF74" s="429" t="str">
        <f t="shared" si="159"/>
        <v/>
      </c>
      <c r="AG74" s="141" t="str">
        <f t="shared" si="263"/>
        <v/>
      </c>
      <c r="AH74" s="141">
        <f t="shared" si="160"/>
        <v>0</v>
      </c>
      <c r="AI74" s="425" t="str">
        <f>IF(details!AB74="","",details!AB74)</f>
        <v/>
      </c>
      <c r="AJ74" s="425" t="str">
        <f>IF(details!AC74="","",details!AC74)</f>
        <v/>
      </c>
      <c r="AK74" s="425" t="str">
        <f t="shared" si="161"/>
        <v/>
      </c>
      <c r="AL74" s="425" t="str">
        <f>IF(details!AD74="","",details!AD74)</f>
        <v/>
      </c>
      <c r="AM74" s="425" t="str">
        <f>IF(details!AE74="","",details!AE74)</f>
        <v/>
      </c>
      <c r="AN74" s="425" t="str">
        <f t="shared" si="162"/>
        <v/>
      </c>
      <c r="AO74" s="425" t="str">
        <f>IF(details!AF74="","",details!AF74)</f>
        <v/>
      </c>
      <c r="AP74" s="425" t="str">
        <f>IF(details!AG74="","",details!AG74)</f>
        <v/>
      </c>
      <c r="AQ74" s="425" t="str">
        <f t="shared" si="163"/>
        <v/>
      </c>
      <c r="AR74" s="138" t="str">
        <f t="shared" si="164"/>
        <v/>
      </c>
      <c r="AS74" s="425" t="str">
        <f>IF(details!AH74="","",details!AH74)</f>
        <v/>
      </c>
      <c r="AT74" s="425" t="str">
        <f>IF(details!AI74="","",details!AI74)</f>
        <v/>
      </c>
      <c r="AU74" s="138" t="str">
        <f t="shared" si="165"/>
        <v/>
      </c>
      <c r="AV74" s="139" t="str">
        <f t="shared" si="273"/>
        <v/>
      </c>
      <c r="AW74" s="425" t="str">
        <f>IF(details!AJ74="","",details!AJ74)</f>
        <v/>
      </c>
      <c r="AX74" s="425" t="str">
        <f>IF(details!AK74="","",details!AK74)</f>
        <v/>
      </c>
      <c r="AY74" s="428" t="str">
        <f t="shared" si="166"/>
        <v/>
      </c>
      <c r="AZ74" s="136" t="str">
        <f t="shared" si="167"/>
        <v/>
      </c>
      <c r="BA74" s="140" t="str">
        <f t="shared" si="168"/>
        <v/>
      </c>
      <c r="BB74" s="429" t="str">
        <f t="shared" si="169"/>
        <v/>
      </c>
      <c r="BC74" s="141" t="str">
        <f t="shared" si="264"/>
        <v/>
      </c>
      <c r="BD74" s="141">
        <f t="shared" si="170"/>
        <v>0</v>
      </c>
      <c r="BE74" s="123" t="str">
        <f>IF(D74="","",details!AL74)</f>
        <v/>
      </c>
      <c r="BF74" s="425" t="str">
        <f>IF(details!AM74="","",details!AM74)</f>
        <v/>
      </c>
      <c r="BG74" s="425" t="str">
        <f>IF(details!AN74="","",details!AN74)</f>
        <v/>
      </c>
      <c r="BH74" s="425" t="str">
        <f t="shared" si="171"/>
        <v/>
      </c>
      <c r="BI74" s="425" t="str">
        <f>IF(details!AO74="","",details!AO74)</f>
        <v/>
      </c>
      <c r="BJ74" s="425" t="str">
        <f>IF(details!AP74="","",details!AP74)</f>
        <v/>
      </c>
      <c r="BK74" s="425" t="str">
        <f t="shared" si="172"/>
        <v/>
      </c>
      <c r="BL74" s="425" t="str">
        <f>IF(details!AQ74="","",details!AQ74)</f>
        <v/>
      </c>
      <c r="BM74" s="425" t="str">
        <f>IF(details!AR74="","",details!AR74)</f>
        <v/>
      </c>
      <c r="BN74" s="425" t="str">
        <f t="shared" si="173"/>
        <v/>
      </c>
      <c r="BO74" s="138" t="str">
        <f t="shared" si="174"/>
        <v/>
      </c>
      <c r="BP74" s="425" t="str">
        <f>IF(details!AS74="","",details!AS74)</f>
        <v/>
      </c>
      <c r="BQ74" s="425" t="str">
        <f>IF(details!AT74="","",details!AT74)</f>
        <v/>
      </c>
      <c r="BR74" s="138" t="str">
        <f t="shared" si="175"/>
        <v/>
      </c>
      <c r="BS74" s="139" t="str">
        <f t="shared" si="274"/>
        <v/>
      </c>
      <c r="BT74" s="425" t="str">
        <f>IF(details!AU74="","",details!AU74)</f>
        <v/>
      </c>
      <c r="BU74" s="425" t="str">
        <f>IF(details!AV74="","",details!AV74)</f>
        <v/>
      </c>
      <c r="BV74" s="428" t="str">
        <f t="shared" si="176"/>
        <v/>
      </c>
      <c r="BW74" s="136" t="str">
        <f t="shared" si="177"/>
        <v/>
      </c>
      <c r="BX74" s="140" t="str">
        <f t="shared" si="178"/>
        <v/>
      </c>
      <c r="BY74" s="429" t="str">
        <f t="shared" si="179"/>
        <v/>
      </c>
      <c r="BZ74" s="141" t="str">
        <f t="shared" si="265"/>
        <v/>
      </c>
      <c r="CA74" s="141">
        <f t="shared" si="180"/>
        <v>0</v>
      </c>
      <c r="CB74" s="425" t="str">
        <f>IF(details!AW74="","",details!AW74)</f>
        <v/>
      </c>
      <c r="CC74" s="425" t="str">
        <f>IF(details!AX74="","",details!AX74)</f>
        <v/>
      </c>
      <c r="CD74" s="425" t="str">
        <f t="shared" si="181"/>
        <v/>
      </c>
      <c r="CE74" s="425" t="str">
        <f>IF(details!AY74="","",details!AY74)</f>
        <v/>
      </c>
      <c r="CF74" s="425" t="str">
        <f>IF(details!AZ74="","",details!AZ74)</f>
        <v/>
      </c>
      <c r="CG74" s="425" t="str">
        <f t="shared" si="182"/>
        <v/>
      </c>
      <c r="CH74" s="425" t="str">
        <f>IF(details!BA74="","",details!BA74)</f>
        <v/>
      </c>
      <c r="CI74" s="425" t="str">
        <f>IF(details!BB74="","",details!BB74)</f>
        <v/>
      </c>
      <c r="CJ74" s="425" t="str">
        <f t="shared" si="183"/>
        <v/>
      </c>
      <c r="CK74" s="138" t="str">
        <f t="shared" si="184"/>
        <v/>
      </c>
      <c r="CL74" s="425" t="str">
        <f>IF(details!BC74="","",details!BC74)</f>
        <v/>
      </c>
      <c r="CM74" s="425" t="str">
        <f>IF(details!BD74="","",details!BD74)</f>
        <v/>
      </c>
      <c r="CN74" s="138" t="str">
        <f t="shared" si="185"/>
        <v/>
      </c>
      <c r="CO74" s="139" t="str">
        <f t="shared" si="275"/>
        <v/>
      </c>
      <c r="CP74" s="425" t="str">
        <f>IF(details!BE74="","",details!BE74)</f>
        <v/>
      </c>
      <c r="CQ74" s="425" t="str">
        <f>IF(details!BF74="","",details!BF74)</f>
        <v/>
      </c>
      <c r="CR74" s="428" t="str">
        <f t="shared" si="186"/>
        <v/>
      </c>
      <c r="CS74" s="136" t="str">
        <f t="shared" si="187"/>
        <v/>
      </c>
      <c r="CT74" s="140" t="str">
        <f t="shared" si="188"/>
        <v/>
      </c>
      <c r="CU74" s="429" t="str">
        <f t="shared" si="189"/>
        <v/>
      </c>
      <c r="CV74" s="141" t="str">
        <f t="shared" si="266"/>
        <v/>
      </c>
      <c r="CW74" s="141">
        <f t="shared" si="190"/>
        <v>0</v>
      </c>
      <c r="CX74" s="425" t="str">
        <f>IF(details!BG74="","",details!BG74)</f>
        <v/>
      </c>
      <c r="CY74" s="425" t="str">
        <f>IF(details!BH74="","",details!BH74)</f>
        <v/>
      </c>
      <c r="CZ74" s="425" t="str">
        <f t="shared" si="191"/>
        <v/>
      </c>
      <c r="DA74" s="425" t="str">
        <f>IF(details!BI74="","",details!BI74)</f>
        <v/>
      </c>
      <c r="DB74" s="425" t="str">
        <f>IF(details!BJ74="","",details!BJ74)</f>
        <v/>
      </c>
      <c r="DC74" s="425" t="str">
        <f t="shared" si="192"/>
        <v/>
      </c>
      <c r="DD74" s="425" t="str">
        <f>IF(details!BK74="","",details!BK74)</f>
        <v/>
      </c>
      <c r="DE74" s="425" t="str">
        <f>IF(details!BL74="","",details!BL74)</f>
        <v/>
      </c>
      <c r="DF74" s="425" t="str">
        <f t="shared" si="193"/>
        <v/>
      </c>
      <c r="DG74" s="138" t="str">
        <f t="shared" si="194"/>
        <v/>
      </c>
      <c r="DH74" s="425" t="str">
        <f>IF(details!BM74="","",details!BM74)</f>
        <v/>
      </c>
      <c r="DI74" s="425" t="str">
        <f>IF(details!BN74="","",details!BN74)</f>
        <v/>
      </c>
      <c r="DJ74" s="138" t="str">
        <f t="shared" si="195"/>
        <v/>
      </c>
      <c r="DK74" s="139" t="str">
        <f t="shared" si="276"/>
        <v/>
      </c>
      <c r="DL74" s="425" t="str">
        <f>IF(details!BO74="","",details!BO74)</f>
        <v/>
      </c>
      <c r="DM74" s="425" t="str">
        <f>IF(details!BP74="","",details!BP74)</f>
        <v/>
      </c>
      <c r="DN74" s="428" t="str">
        <f t="shared" si="196"/>
        <v/>
      </c>
      <c r="DO74" s="136" t="str">
        <f t="shared" si="197"/>
        <v/>
      </c>
      <c r="DP74" s="140" t="str">
        <f t="shared" si="198"/>
        <v/>
      </c>
      <c r="DQ74" s="429" t="str">
        <f t="shared" si="199"/>
        <v/>
      </c>
      <c r="DR74" s="141" t="str">
        <f t="shared" si="267"/>
        <v/>
      </c>
      <c r="DS74" s="141">
        <f t="shared" si="200"/>
        <v>0</v>
      </c>
      <c r="DT74" s="425" t="str">
        <f>IF(details!BQ74="","",details!BQ74)</f>
        <v/>
      </c>
      <c r="DU74" s="425" t="str">
        <f>IF(details!BR74="","",details!BR74)</f>
        <v/>
      </c>
      <c r="DV74" s="425" t="str">
        <f t="shared" si="201"/>
        <v/>
      </c>
      <c r="DW74" s="425" t="str">
        <f>IF(details!BS74="","",details!BS74)</f>
        <v/>
      </c>
      <c r="DX74" s="425" t="str">
        <f>IF(details!BT74="","",details!BT74)</f>
        <v/>
      </c>
      <c r="DY74" s="425" t="str">
        <f t="shared" si="202"/>
        <v/>
      </c>
      <c r="DZ74" s="425" t="str">
        <f>IF(details!BU74="","",details!BU74)</f>
        <v/>
      </c>
      <c r="EA74" s="425" t="str">
        <f>IF(details!BV74="","",details!BV74)</f>
        <v/>
      </c>
      <c r="EB74" s="425" t="str">
        <f t="shared" si="203"/>
        <v/>
      </c>
      <c r="EC74" s="138" t="str">
        <f t="shared" si="204"/>
        <v/>
      </c>
      <c r="ED74" s="425" t="str">
        <f>IF(details!BW74="","",details!BW74)</f>
        <v/>
      </c>
      <c r="EE74" s="425" t="str">
        <f>IF(details!BX74="","",details!BX74)</f>
        <v/>
      </c>
      <c r="EF74" s="138" t="str">
        <f t="shared" si="205"/>
        <v/>
      </c>
      <c r="EG74" s="139" t="str">
        <f t="shared" si="277"/>
        <v/>
      </c>
      <c r="EH74" s="425" t="str">
        <f>IF(details!BY74="","",details!BY74)</f>
        <v/>
      </c>
      <c r="EI74" s="425" t="str">
        <f>IF(details!BZ74="","",details!BZ74)</f>
        <v/>
      </c>
      <c r="EJ74" s="428" t="str">
        <f t="shared" si="206"/>
        <v/>
      </c>
      <c r="EK74" s="136" t="str">
        <f t="shared" si="207"/>
        <v/>
      </c>
      <c r="EL74" s="140" t="str">
        <f t="shared" si="208"/>
        <v/>
      </c>
      <c r="EM74" s="429" t="str">
        <f t="shared" si="209"/>
        <v/>
      </c>
      <c r="EN74" s="141" t="str">
        <f t="shared" si="268"/>
        <v/>
      </c>
      <c r="EO74" s="141">
        <f t="shared" si="210"/>
        <v>0</v>
      </c>
      <c r="EP74" s="425" t="str">
        <f>IF(details!CA74="","",details!CA74)</f>
        <v/>
      </c>
      <c r="EQ74" s="425" t="str">
        <f>IF(details!CB74="","",details!CB74)</f>
        <v/>
      </c>
      <c r="ER74" s="425" t="str">
        <f>IF(details!CC74="","",details!CC74)</f>
        <v/>
      </c>
      <c r="ES74" s="425" t="str">
        <f>IF(details!CD74="","",details!CD74)</f>
        <v/>
      </c>
      <c r="ET74" s="425" t="str">
        <f>IF(details!CE74="","",details!CE74)</f>
        <v/>
      </c>
      <c r="EU74" s="429" t="str">
        <f t="shared" si="211"/>
        <v/>
      </c>
      <c r="EV74" s="429" t="str">
        <f t="shared" si="212"/>
        <v/>
      </c>
      <c r="EW74" s="429" t="str">
        <f t="shared" si="213"/>
        <v/>
      </c>
      <c r="EX74" s="141" t="str">
        <f t="shared" si="269"/>
        <v/>
      </c>
      <c r="EY74" s="141">
        <f t="shared" si="214"/>
        <v>0</v>
      </c>
      <c r="EZ74" s="425" t="str">
        <f>IF(details!CF74="","",details!CF74)</f>
        <v/>
      </c>
      <c r="FA74" s="425" t="str">
        <f>IF(details!CG74="","",details!CG74)</f>
        <v/>
      </c>
      <c r="FB74" s="425" t="str">
        <f>IF(details!CH74="","",details!CH74)</f>
        <v/>
      </c>
      <c r="FC74" s="425" t="str">
        <f>IF(details!CI74="","",details!CI74)</f>
        <v/>
      </c>
      <c r="FD74" s="425" t="str">
        <f>IF(details!CJ74="","",details!CJ74)</f>
        <v/>
      </c>
      <c r="FE74" s="429" t="str">
        <f t="shared" si="215"/>
        <v/>
      </c>
      <c r="FF74" s="429" t="str">
        <f t="shared" si="216"/>
        <v/>
      </c>
      <c r="FG74" s="429" t="str">
        <f t="shared" si="217"/>
        <v/>
      </c>
      <c r="FH74" s="141" t="str">
        <f t="shared" si="270"/>
        <v/>
      </c>
      <c r="FI74" s="141">
        <f t="shared" si="218"/>
        <v>0</v>
      </c>
      <c r="FJ74" s="425" t="str">
        <f>IF(details!CK74="","",details!CK74)</f>
        <v/>
      </c>
      <c r="FK74" s="425" t="str">
        <f>IF(details!CL74="","",details!CL74)</f>
        <v/>
      </c>
      <c r="FL74" s="425" t="str">
        <f>IF(details!CM74="","",details!CM74)</f>
        <v/>
      </c>
      <c r="FM74" s="425" t="str">
        <f>IF(details!CN74="","",details!CN74)</f>
        <v/>
      </c>
      <c r="FN74" s="425" t="str">
        <f>IF(details!CO74="","",details!CO74)</f>
        <v/>
      </c>
      <c r="FO74" s="429" t="str">
        <f t="shared" si="219"/>
        <v/>
      </c>
      <c r="FP74" s="429" t="str">
        <f t="shared" si="220"/>
        <v/>
      </c>
      <c r="FQ74" s="429" t="str">
        <f t="shared" si="221"/>
        <v/>
      </c>
      <c r="FR74" s="141" t="str">
        <f t="shared" si="271"/>
        <v/>
      </c>
      <c r="FS74" s="354">
        <f t="shared" si="222"/>
        <v>0</v>
      </c>
      <c r="FT74" s="361" t="str">
        <f t="shared" si="223"/>
        <v/>
      </c>
      <c r="FU74" s="422" t="str">
        <f t="shared" si="224"/>
        <v/>
      </c>
      <c r="FV74" s="422" t="str">
        <f t="shared" si="225"/>
        <v/>
      </c>
      <c r="FW74" s="422" t="str">
        <f t="shared" si="226"/>
        <v/>
      </c>
      <c r="FX74" s="422" t="str">
        <f t="shared" si="227"/>
        <v/>
      </c>
      <c r="FY74" s="422" t="str">
        <f t="shared" si="228"/>
        <v/>
      </c>
      <c r="FZ74" s="422" t="str">
        <f t="shared" si="229"/>
        <v/>
      </c>
      <c r="GA74" s="142" t="str">
        <f t="shared" si="230"/>
        <v/>
      </c>
      <c r="GB74" s="142" t="str">
        <f t="shared" si="231"/>
        <v/>
      </c>
      <c r="GC74" s="422" t="str">
        <f t="shared" si="278"/>
        <v/>
      </c>
      <c r="GD74" s="422" t="str">
        <f t="shared" si="232"/>
        <v/>
      </c>
      <c r="GE74" s="422" t="str">
        <f t="shared" si="233"/>
        <v/>
      </c>
      <c r="GF74" s="422" t="str">
        <f t="shared" si="234"/>
        <v/>
      </c>
      <c r="GG74" s="422" t="str">
        <f t="shared" si="235"/>
        <v/>
      </c>
      <c r="GH74" s="422" t="str">
        <f t="shared" si="236"/>
        <v/>
      </c>
      <c r="GI74" s="422" t="str">
        <f t="shared" si="237"/>
        <v/>
      </c>
      <c r="GJ74" s="422" t="str">
        <f t="shared" si="238"/>
        <v/>
      </c>
      <c r="GK74" s="422" t="str">
        <f t="shared" si="239"/>
        <v/>
      </c>
      <c r="GL74" s="422" t="str">
        <f t="shared" si="240"/>
        <v/>
      </c>
      <c r="GM74" s="422" t="str">
        <f t="shared" si="241"/>
        <v/>
      </c>
      <c r="GN74" s="422" t="str">
        <f t="shared" si="242"/>
        <v/>
      </c>
      <c r="GO74" s="422" t="str">
        <f t="shared" si="243"/>
        <v/>
      </c>
      <c r="GP74" s="422" t="str">
        <f t="shared" si="244"/>
        <v/>
      </c>
      <c r="GQ74" s="422" t="str">
        <f t="shared" si="245"/>
        <v/>
      </c>
      <c r="GR74" s="422" t="str">
        <f t="shared" si="246"/>
        <v/>
      </c>
      <c r="GS74" s="422" t="str">
        <f t="shared" si="247"/>
        <v/>
      </c>
      <c r="GT74" s="143" t="str">
        <f t="shared" si="248"/>
        <v/>
      </c>
      <c r="GU74" s="143" t="str">
        <f t="shared" si="249"/>
        <v/>
      </c>
      <c r="GV74" s="143" t="str">
        <f t="shared" si="250"/>
        <v/>
      </c>
      <c r="GW74" s="143" t="str">
        <f t="shared" si="251"/>
        <v/>
      </c>
      <c r="GX74" s="143" t="str">
        <f t="shared" si="252"/>
        <v/>
      </c>
      <c r="GY74" s="143" t="str">
        <f t="shared" si="253"/>
        <v/>
      </c>
      <c r="GZ74" s="353">
        <f t="shared" si="254"/>
        <v>0</v>
      </c>
      <c r="HA74" s="353">
        <f t="shared" si="255"/>
        <v>0</v>
      </c>
      <c r="HB74" s="353">
        <f t="shared" si="256"/>
        <v>32</v>
      </c>
      <c r="HC74" s="353">
        <f t="shared" si="257"/>
        <v>0</v>
      </c>
      <c r="HD74" s="426" t="str">
        <f t="shared" si="279"/>
        <v/>
      </c>
      <c r="HE74" s="362" t="str">
        <f t="shared" si="258"/>
        <v/>
      </c>
      <c r="HF74" s="362" t="str">
        <f t="shared" si="259"/>
        <v/>
      </c>
      <c r="HG74" s="363" t="str">
        <f t="shared" si="260"/>
        <v/>
      </c>
      <c r="HH74" s="399" t="str">
        <f t="shared" si="261"/>
        <v/>
      </c>
      <c r="HI74" s="400" t="str">
        <f t="shared" si="280"/>
        <v/>
      </c>
      <c r="HJ74" s="136" t="str">
        <f t="shared" si="281"/>
        <v/>
      </c>
      <c r="HK74" s="358" t="str">
        <f>details!EP74</f>
        <v/>
      </c>
      <c r="HL74" s="227" t="str">
        <f>details!EQ74</f>
        <v/>
      </c>
      <c r="HM74" s="406" t="str">
        <f t="shared" si="262"/>
        <v/>
      </c>
      <c r="HN74" s="233" t="str">
        <f>IF(details!CP74="","",details!CP74)</f>
        <v/>
      </c>
    </row>
    <row r="75" spans="1:222" s="20" customFormat="1" ht="14" customHeight="1">
      <c r="A75" s="231">
        <f>IF(details!A75="","",details!A75)</f>
        <v>69</v>
      </c>
      <c r="B75" s="425" t="str">
        <f>IF(details!B75="","",details!B75)</f>
        <v/>
      </c>
      <c r="C75" s="425" t="str">
        <f>IF(details!C75="","",details!C75)</f>
        <v/>
      </c>
      <c r="D75" s="136" t="str">
        <f>IF(details!D75="","",details!D75)</f>
        <v/>
      </c>
      <c r="E75" s="136" t="str">
        <f>IF(details!E75="","",details!E75)</f>
        <v/>
      </c>
      <c r="F75" s="425" t="str">
        <f>IF(details!F75="","",details!F75)</f>
        <v/>
      </c>
      <c r="G75" s="698" t="str">
        <f>IF(details!G75="","",details!G75)</f>
        <v/>
      </c>
      <c r="H75" s="698" t="str">
        <f>IF(details!H75="","",details!H75)</f>
        <v/>
      </c>
      <c r="I75" s="220" t="str">
        <f>IF(details!CQ75="","",details!CQ75)</f>
        <v/>
      </c>
      <c r="J75" s="137" t="str">
        <f>IF(details!J75="","",details!J75)</f>
        <v/>
      </c>
      <c r="K75" s="137" t="str">
        <f>IF(details!K75="","",details!K75)</f>
        <v/>
      </c>
      <c r="L75" s="137" t="str">
        <f>IF(details!L75="","",details!L75)</f>
        <v/>
      </c>
      <c r="M75" s="425" t="str">
        <f>IF(details!R75="","",details!R75)</f>
        <v/>
      </c>
      <c r="N75" s="425" t="str">
        <f>IF(details!S75="","",details!S75)</f>
        <v/>
      </c>
      <c r="O75" s="425" t="str">
        <f t="shared" si="151"/>
        <v/>
      </c>
      <c r="P75" s="425" t="str">
        <f>IF(details!T75="","",details!T75)</f>
        <v/>
      </c>
      <c r="Q75" s="425" t="str">
        <f>IF(details!U75="","",details!U75)</f>
        <v/>
      </c>
      <c r="R75" s="425" t="str">
        <f t="shared" si="152"/>
        <v/>
      </c>
      <c r="S75" s="425" t="str">
        <f>IF(details!V75="","",details!V75)</f>
        <v/>
      </c>
      <c r="T75" s="425" t="str">
        <f>IF(details!W75="","",details!W75)</f>
        <v/>
      </c>
      <c r="U75" s="425" t="str">
        <f t="shared" si="153"/>
        <v/>
      </c>
      <c r="V75" s="138" t="str">
        <f t="shared" si="154"/>
        <v/>
      </c>
      <c r="W75" s="425" t="str">
        <f>IF(details!X75="","",details!X75)</f>
        <v/>
      </c>
      <c r="X75" s="425" t="str">
        <f>IF(details!Y75="","",details!Y75)</f>
        <v/>
      </c>
      <c r="Y75" s="138" t="str">
        <f t="shared" si="155"/>
        <v/>
      </c>
      <c r="Z75" s="139" t="str">
        <f t="shared" si="272"/>
        <v/>
      </c>
      <c r="AA75" s="425" t="str">
        <f>IF(details!Z75="","",details!Z75)</f>
        <v/>
      </c>
      <c r="AB75" s="425" t="str">
        <f>IF(details!AA75="","",details!AA75)</f>
        <v/>
      </c>
      <c r="AC75" s="428" t="str">
        <f t="shared" si="156"/>
        <v/>
      </c>
      <c r="AD75" s="136" t="str">
        <f t="shared" si="157"/>
        <v/>
      </c>
      <c r="AE75" s="140" t="str">
        <f t="shared" si="158"/>
        <v/>
      </c>
      <c r="AF75" s="429" t="str">
        <f t="shared" si="159"/>
        <v/>
      </c>
      <c r="AG75" s="141" t="str">
        <f t="shared" si="263"/>
        <v/>
      </c>
      <c r="AH75" s="141">
        <f t="shared" si="160"/>
        <v>0</v>
      </c>
      <c r="AI75" s="425" t="str">
        <f>IF(details!AB75="","",details!AB75)</f>
        <v/>
      </c>
      <c r="AJ75" s="425" t="str">
        <f>IF(details!AC75="","",details!AC75)</f>
        <v/>
      </c>
      <c r="AK75" s="425" t="str">
        <f t="shared" si="161"/>
        <v/>
      </c>
      <c r="AL75" s="425" t="str">
        <f>IF(details!AD75="","",details!AD75)</f>
        <v/>
      </c>
      <c r="AM75" s="425" t="str">
        <f>IF(details!AE75="","",details!AE75)</f>
        <v/>
      </c>
      <c r="AN75" s="425" t="str">
        <f t="shared" si="162"/>
        <v/>
      </c>
      <c r="AO75" s="425" t="str">
        <f>IF(details!AF75="","",details!AF75)</f>
        <v/>
      </c>
      <c r="AP75" s="425" t="str">
        <f>IF(details!AG75="","",details!AG75)</f>
        <v/>
      </c>
      <c r="AQ75" s="425" t="str">
        <f t="shared" si="163"/>
        <v/>
      </c>
      <c r="AR75" s="138" t="str">
        <f t="shared" si="164"/>
        <v/>
      </c>
      <c r="AS75" s="425" t="str">
        <f>IF(details!AH75="","",details!AH75)</f>
        <v/>
      </c>
      <c r="AT75" s="425" t="str">
        <f>IF(details!AI75="","",details!AI75)</f>
        <v/>
      </c>
      <c r="AU75" s="138" t="str">
        <f t="shared" si="165"/>
        <v/>
      </c>
      <c r="AV75" s="139" t="str">
        <f t="shared" si="273"/>
        <v/>
      </c>
      <c r="AW75" s="425" t="str">
        <f>IF(details!AJ75="","",details!AJ75)</f>
        <v/>
      </c>
      <c r="AX75" s="425" t="str">
        <f>IF(details!AK75="","",details!AK75)</f>
        <v/>
      </c>
      <c r="AY75" s="428" t="str">
        <f t="shared" si="166"/>
        <v/>
      </c>
      <c r="AZ75" s="136" t="str">
        <f t="shared" si="167"/>
        <v/>
      </c>
      <c r="BA75" s="140" t="str">
        <f t="shared" si="168"/>
        <v/>
      </c>
      <c r="BB75" s="429" t="str">
        <f t="shared" si="169"/>
        <v/>
      </c>
      <c r="BC75" s="141" t="str">
        <f t="shared" si="264"/>
        <v/>
      </c>
      <c r="BD75" s="141">
        <f t="shared" si="170"/>
        <v>0</v>
      </c>
      <c r="BE75" s="123" t="str">
        <f>IF(D75="","",details!AL75)</f>
        <v/>
      </c>
      <c r="BF75" s="425" t="str">
        <f>IF(details!AM75="","",details!AM75)</f>
        <v/>
      </c>
      <c r="BG75" s="425" t="str">
        <f>IF(details!AN75="","",details!AN75)</f>
        <v/>
      </c>
      <c r="BH75" s="425" t="str">
        <f t="shared" si="171"/>
        <v/>
      </c>
      <c r="BI75" s="425" t="str">
        <f>IF(details!AO75="","",details!AO75)</f>
        <v/>
      </c>
      <c r="BJ75" s="425" t="str">
        <f>IF(details!AP75="","",details!AP75)</f>
        <v/>
      </c>
      <c r="BK75" s="425" t="str">
        <f t="shared" si="172"/>
        <v/>
      </c>
      <c r="BL75" s="425" t="str">
        <f>IF(details!AQ75="","",details!AQ75)</f>
        <v/>
      </c>
      <c r="BM75" s="425" t="str">
        <f>IF(details!AR75="","",details!AR75)</f>
        <v/>
      </c>
      <c r="BN75" s="425" t="str">
        <f t="shared" si="173"/>
        <v/>
      </c>
      <c r="BO75" s="138" t="str">
        <f t="shared" si="174"/>
        <v/>
      </c>
      <c r="BP75" s="425" t="str">
        <f>IF(details!AS75="","",details!AS75)</f>
        <v/>
      </c>
      <c r="BQ75" s="425" t="str">
        <f>IF(details!AT75="","",details!AT75)</f>
        <v/>
      </c>
      <c r="BR75" s="138" t="str">
        <f t="shared" si="175"/>
        <v/>
      </c>
      <c r="BS75" s="139" t="str">
        <f t="shared" si="274"/>
        <v/>
      </c>
      <c r="BT75" s="425" t="str">
        <f>IF(details!AU75="","",details!AU75)</f>
        <v/>
      </c>
      <c r="BU75" s="425" t="str">
        <f>IF(details!AV75="","",details!AV75)</f>
        <v/>
      </c>
      <c r="BV75" s="428" t="str">
        <f t="shared" si="176"/>
        <v/>
      </c>
      <c r="BW75" s="136" t="str">
        <f t="shared" si="177"/>
        <v/>
      </c>
      <c r="BX75" s="140" t="str">
        <f t="shared" si="178"/>
        <v/>
      </c>
      <c r="BY75" s="429" t="str">
        <f t="shared" si="179"/>
        <v/>
      </c>
      <c r="BZ75" s="141" t="str">
        <f t="shared" si="265"/>
        <v/>
      </c>
      <c r="CA75" s="141">
        <f t="shared" si="180"/>
        <v>0</v>
      </c>
      <c r="CB75" s="425" t="str">
        <f>IF(details!AW75="","",details!AW75)</f>
        <v/>
      </c>
      <c r="CC75" s="425" t="str">
        <f>IF(details!AX75="","",details!AX75)</f>
        <v/>
      </c>
      <c r="CD75" s="425" t="str">
        <f t="shared" si="181"/>
        <v/>
      </c>
      <c r="CE75" s="425" t="str">
        <f>IF(details!AY75="","",details!AY75)</f>
        <v/>
      </c>
      <c r="CF75" s="425" t="str">
        <f>IF(details!AZ75="","",details!AZ75)</f>
        <v/>
      </c>
      <c r="CG75" s="425" t="str">
        <f t="shared" si="182"/>
        <v/>
      </c>
      <c r="CH75" s="425" t="str">
        <f>IF(details!BA75="","",details!BA75)</f>
        <v/>
      </c>
      <c r="CI75" s="425" t="str">
        <f>IF(details!BB75="","",details!BB75)</f>
        <v/>
      </c>
      <c r="CJ75" s="425" t="str">
        <f t="shared" si="183"/>
        <v/>
      </c>
      <c r="CK75" s="138" t="str">
        <f t="shared" si="184"/>
        <v/>
      </c>
      <c r="CL75" s="425" t="str">
        <f>IF(details!BC75="","",details!BC75)</f>
        <v/>
      </c>
      <c r="CM75" s="425" t="str">
        <f>IF(details!BD75="","",details!BD75)</f>
        <v/>
      </c>
      <c r="CN75" s="138" t="str">
        <f t="shared" si="185"/>
        <v/>
      </c>
      <c r="CO75" s="139" t="str">
        <f t="shared" si="275"/>
        <v/>
      </c>
      <c r="CP75" s="425" t="str">
        <f>IF(details!BE75="","",details!BE75)</f>
        <v/>
      </c>
      <c r="CQ75" s="425" t="str">
        <f>IF(details!BF75="","",details!BF75)</f>
        <v/>
      </c>
      <c r="CR75" s="428" t="str">
        <f t="shared" si="186"/>
        <v/>
      </c>
      <c r="CS75" s="136" t="str">
        <f t="shared" si="187"/>
        <v/>
      </c>
      <c r="CT75" s="140" t="str">
        <f t="shared" si="188"/>
        <v/>
      </c>
      <c r="CU75" s="429" t="str">
        <f t="shared" si="189"/>
        <v/>
      </c>
      <c r="CV75" s="141" t="str">
        <f t="shared" si="266"/>
        <v/>
      </c>
      <c r="CW75" s="141">
        <f t="shared" si="190"/>
        <v>0</v>
      </c>
      <c r="CX75" s="425" t="str">
        <f>IF(details!BG75="","",details!BG75)</f>
        <v/>
      </c>
      <c r="CY75" s="425" t="str">
        <f>IF(details!BH75="","",details!BH75)</f>
        <v/>
      </c>
      <c r="CZ75" s="425" t="str">
        <f t="shared" si="191"/>
        <v/>
      </c>
      <c r="DA75" s="425" t="str">
        <f>IF(details!BI75="","",details!BI75)</f>
        <v/>
      </c>
      <c r="DB75" s="425" t="str">
        <f>IF(details!BJ75="","",details!BJ75)</f>
        <v/>
      </c>
      <c r="DC75" s="425" t="str">
        <f t="shared" si="192"/>
        <v/>
      </c>
      <c r="DD75" s="425" t="str">
        <f>IF(details!BK75="","",details!BK75)</f>
        <v/>
      </c>
      <c r="DE75" s="425" t="str">
        <f>IF(details!BL75="","",details!BL75)</f>
        <v/>
      </c>
      <c r="DF75" s="425" t="str">
        <f t="shared" si="193"/>
        <v/>
      </c>
      <c r="DG75" s="138" t="str">
        <f t="shared" si="194"/>
        <v/>
      </c>
      <c r="DH75" s="425" t="str">
        <f>IF(details!BM75="","",details!BM75)</f>
        <v/>
      </c>
      <c r="DI75" s="425" t="str">
        <f>IF(details!BN75="","",details!BN75)</f>
        <v/>
      </c>
      <c r="DJ75" s="138" t="str">
        <f t="shared" si="195"/>
        <v/>
      </c>
      <c r="DK75" s="139" t="str">
        <f t="shared" si="276"/>
        <v/>
      </c>
      <c r="DL75" s="425" t="str">
        <f>IF(details!BO75="","",details!BO75)</f>
        <v/>
      </c>
      <c r="DM75" s="425" t="str">
        <f>IF(details!BP75="","",details!BP75)</f>
        <v/>
      </c>
      <c r="DN75" s="428" t="str">
        <f t="shared" si="196"/>
        <v/>
      </c>
      <c r="DO75" s="136" t="str">
        <f t="shared" si="197"/>
        <v/>
      </c>
      <c r="DP75" s="140" t="str">
        <f t="shared" si="198"/>
        <v/>
      </c>
      <c r="DQ75" s="429" t="str">
        <f t="shared" si="199"/>
        <v/>
      </c>
      <c r="DR75" s="141" t="str">
        <f t="shared" si="267"/>
        <v/>
      </c>
      <c r="DS75" s="141">
        <f t="shared" si="200"/>
        <v>0</v>
      </c>
      <c r="DT75" s="425" t="str">
        <f>IF(details!BQ75="","",details!BQ75)</f>
        <v/>
      </c>
      <c r="DU75" s="425" t="str">
        <f>IF(details!BR75="","",details!BR75)</f>
        <v/>
      </c>
      <c r="DV75" s="425" t="str">
        <f t="shared" si="201"/>
        <v/>
      </c>
      <c r="DW75" s="425" t="str">
        <f>IF(details!BS75="","",details!BS75)</f>
        <v/>
      </c>
      <c r="DX75" s="425" t="str">
        <f>IF(details!BT75="","",details!BT75)</f>
        <v/>
      </c>
      <c r="DY75" s="425" t="str">
        <f t="shared" si="202"/>
        <v/>
      </c>
      <c r="DZ75" s="425" t="str">
        <f>IF(details!BU75="","",details!BU75)</f>
        <v/>
      </c>
      <c r="EA75" s="425" t="str">
        <f>IF(details!BV75="","",details!BV75)</f>
        <v/>
      </c>
      <c r="EB75" s="425" t="str">
        <f t="shared" si="203"/>
        <v/>
      </c>
      <c r="EC75" s="138" t="str">
        <f t="shared" si="204"/>
        <v/>
      </c>
      <c r="ED75" s="425" t="str">
        <f>IF(details!BW75="","",details!BW75)</f>
        <v/>
      </c>
      <c r="EE75" s="425" t="str">
        <f>IF(details!BX75="","",details!BX75)</f>
        <v/>
      </c>
      <c r="EF75" s="138" t="str">
        <f t="shared" si="205"/>
        <v/>
      </c>
      <c r="EG75" s="139" t="str">
        <f t="shared" si="277"/>
        <v/>
      </c>
      <c r="EH75" s="425" t="str">
        <f>IF(details!BY75="","",details!BY75)</f>
        <v/>
      </c>
      <c r="EI75" s="425" t="str">
        <f>IF(details!BZ75="","",details!BZ75)</f>
        <v/>
      </c>
      <c r="EJ75" s="428" t="str">
        <f t="shared" si="206"/>
        <v/>
      </c>
      <c r="EK75" s="136" t="str">
        <f t="shared" si="207"/>
        <v/>
      </c>
      <c r="EL75" s="140" t="str">
        <f t="shared" si="208"/>
        <v/>
      </c>
      <c r="EM75" s="429" t="str">
        <f t="shared" si="209"/>
        <v/>
      </c>
      <c r="EN75" s="141" t="str">
        <f t="shared" si="268"/>
        <v/>
      </c>
      <c r="EO75" s="141">
        <f t="shared" si="210"/>
        <v>0</v>
      </c>
      <c r="EP75" s="425" t="str">
        <f>IF(details!CA75="","",details!CA75)</f>
        <v/>
      </c>
      <c r="EQ75" s="425" t="str">
        <f>IF(details!CB75="","",details!CB75)</f>
        <v/>
      </c>
      <c r="ER75" s="425" t="str">
        <f>IF(details!CC75="","",details!CC75)</f>
        <v/>
      </c>
      <c r="ES75" s="425" t="str">
        <f>IF(details!CD75="","",details!CD75)</f>
        <v/>
      </c>
      <c r="ET75" s="425" t="str">
        <f>IF(details!CE75="","",details!CE75)</f>
        <v/>
      </c>
      <c r="EU75" s="429" t="str">
        <f t="shared" si="211"/>
        <v/>
      </c>
      <c r="EV75" s="429" t="str">
        <f t="shared" si="212"/>
        <v/>
      </c>
      <c r="EW75" s="429" t="str">
        <f t="shared" si="213"/>
        <v/>
      </c>
      <c r="EX75" s="141" t="str">
        <f t="shared" si="269"/>
        <v/>
      </c>
      <c r="EY75" s="141">
        <f t="shared" si="214"/>
        <v>0</v>
      </c>
      <c r="EZ75" s="425" t="str">
        <f>IF(details!CF75="","",details!CF75)</f>
        <v/>
      </c>
      <c r="FA75" s="425" t="str">
        <f>IF(details!CG75="","",details!CG75)</f>
        <v/>
      </c>
      <c r="FB75" s="425" t="str">
        <f>IF(details!CH75="","",details!CH75)</f>
        <v/>
      </c>
      <c r="FC75" s="425" t="str">
        <f>IF(details!CI75="","",details!CI75)</f>
        <v/>
      </c>
      <c r="FD75" s="425" t="str">
        <f>IF(details!CJ75="","",details!CJ75)</f>
        <v/>
      </c>
      <c r="FE75" s="429" t="str">
        <f t="shared" si="215"/>
        <v/>
      </c>
      <c r="FF75" s="429" t="str">
        <f t="shared" si="216"/>
        <v/>
      </c>
      <c r="FG75" s="429" t="str">
        <f t="shared" si="217"/>
        <v/>
      </c>
      <c r="FH75" s="141" t="str">
        <f t="shared" si="270"/>
        <v/>
      </c>
      <c r="FI75" s="141">
        <f t="shared" si="218"/>
        <v>0</v>
      </c>
      <c r="FJ75" s="425" t="str">
        <f>IF(details!CK75="","",details!CK75)</f>
        <v/>
      </c>
      <c r="FK75" s="425" t="str">
        <f>IF(details!CL75="","",details!CL75)</f>
        <v/>
      </c>
      <c r="FL75" s="425" t="str">
        <f>IF(details!CM75="","",details!CM75)</f>
        <v/>
      </c>
      <c r="FM75" s="425" t="str">
        <f>IF(details!CN75="","",details!CN75)</f>
        <v/>
      </c>
      <c r="FN75" s="425" t="str">
        <f>IF(details!CO75="","",details!CO75)</f>
        <v/>
      </c>
      <c r="FO75" s="429" t="str">
        <f t="shared" si="219"/>
        <v/>
      </c>
      <c r="FP75" s="429" t="str">
        <f t="shared" si="220"/>
        <v/>
      </c>
      <c r="FQ75" s="429" t="str">
        <f t="shared" si="221"/>
        <v/>
      </c>
      <c r="FR75" s="141" t="str">
        <f t="shared" si="271"/>
        <v/>
      </c>
      <c r="FS75" s="354">
        <f t="shared" si="222"/>
        <v>0</v>
      </c>
      <c r="FT75" s="361" t="str">
        <f t="shared" si="223"/>
        <v/>
      </c>
      <c r="FU75" s="422" t="str">
        <f t="shared" si="224"/>
        <v/>
      </c>
      <c r="FV75" s="422" t="str">
        <f t="shared" si="225"/>
        <v/>
      </c>
      <c r="FW75" s="422" t="str">
        <f t="shared" si="226"/>
        <v/>
      </c>
      <c r="FX75" s="422" t="str">
        <f t="shared" si="227"/>
        <v/>
      </c>
      <c r="FY75" s="422" t="str">
        <f t="shared" si="228"/>
        <v/>
      </c>
      <c r="FZ75" s="422" t="str">
        <f t="shared" si="229"/>
        <v/>
      </c>
      <c r="GA75" s="142" t="str">
        <f t="shared" si="230"/>
        <v/>
      </c>
      <c r="GB75" s="142" t="str">
        <f t="shared" si="231"/>
        <v/>
      </c>
      <c r="GC75" s="422" t="str">
        <f t="shared" si="278"/>
        <v/>
      </c>
      <c r="GD75" s="422" t="str">
        <f t="shared" si="232"/>
        <v/>
      </c>
      <c r="GE75" s="422" t="str">
        <f t="shared" si="233"/>
        <v/>
      </c>
      <c r="GF75" s="422" t="str">
        <f t="shared" si="234"/>
        <v/>
      </c>
      <c r="GG75" s="422" t="str">
        <f t="shared" si="235"/>
        <v/>
      </c>
      <c r="GH75" s="422" t="str">
        <f t="shared" si="236"/>
        <v/>
      </c>
      <c r="GI75" s="422" t="str">
        <f t="shared" si="237"/>
        <v/>
      </c>
      <c r="GJ75" s="422" t="str">
        <f t="shared" si="238"/>
        <v/>
      </c>
      <c r="GK75" s="422" t="str">
        <f t="shared" si="239"/>
        <v/>
      </c>
      <c r="GL75" s="422" t="str">
        <f t="shared" si="240"/>
        <v/>
      </c>
      <c r="GM75" s="422" t="str">
        <f t="shared" si="241"/>
        <v/>
      </c>
      <c r="GN75" s="422" t="str">
        <f t="shared" si="242"/>
        <v/>
      </c>
      <c r="GO75" s="422" t="str">
        <f t="shared" si="243"/>
        <v/>
      </c>
      <c r="GP75" s="422" t="str">
        <f t="shared" si="244"/>
        <v/>
      </c>
      <c r="GQ75" s="422" t="str">
        <f t="shared" si="245"/>
        <v/>
      </c>
      <c r="GR75" s="422" t="str">
        <f t="shared" si="246"/>
        <v/>
      </c>
      <c r="GS75" s="422" t="str">
        <f t="shared" si="247"/>
        <v/>
      </c>
      <c r="GT75" s="143" t="str">
        <f t="shared" si="248"/>
        <v/>
      </c>
      <c r="GU75" s="143" t="str">
        <f t="shared" si="249"/>
        <v/>
      </c>
      <c r="GV75" s="143" t="str">
        <f t="shared" si="250"/>
        <v/>
      </c>
      <c r="GW75" s="143" t="str">
        <f t="shared" si="251"/>
        <v/>
      </c>
      <c r="GX75" s="143" t="str">
        <f t="shared" si="252"/>
        <v/>
      </c>
      <c r="GY75" s="143" t="str">
        <f t="shared" si="253"/>
        <v/>
      </c>
      <c r="GZ75" s="353">
        <f t="shared" si="254"/>
        <v>0</v>
      </c>
      <c r="HA75" s="353">
        <f t="shared" si="255"/>
        <v>0</v>
      </c>
      <c r="HB75" s="353">
        <f t="shared" si="256"/>
        <v>32</v>
      </c>
      <c r="HC75" s="353">
        <f t="shared" si="257"/>
        <v>0</v>
      </c>
      <c r="HD75" s="426" t="str">
        <f t="shared" si="279"/>
        <v/>
      </c>
      <c r="HE75" s="362" t="str">
        <f t="shared" si="258"/>
        <v/>
      </c>
      <c r="HF75" s="362" t="str">
        <f t="shared" si="259"/>
        <v/>
      </c>
      <c r="HG75" s="363" t="str">
        <f t="shared" si="260"/>
        <v/>
      </c>
      <c r="HH75" s="399" t="str">
        <f t="shared" si="261"/>
        <v/>
      </c>
      <c r="HI75" s="400" t="str">
        <f t="shared" si="280"/>
        <v/>
      </c>
      <c r="HJ75" s="136" t="str">
        <f t="shared" si="281"/>
        <v/>
      </c>
      <c r="HK75" s="358" t="str">
        <f>details!EP75</f>
        <v/>
      </c>
      <c r="HL75" s="227" t="str">
        <f>details!EQ75</f>
        <v/>
      </c>
      <c r="HM75" s="406" t="str">
        <f t="shared" si="262"/>
        <v/>
      </c>
      <c r="HN75" s="233" t="str">
        <f>IF(details!CP75="","",details!CP75)</f>
        <v/>
      </c>
    </row>
    <row r="76" spans="1:222" s="20" customFormat="1" ht="14" customHeight="1">
      <c r="A76" s="231">
        <f>IF(details!A76="","",details!A76)</f>
        <v>70</v>
      </c>
      <c r="B76" s="425" t="str">
        <f>IF(details!B76="","",details!B76)</f>
        <v/>
      </c>
      <c r="C76" s="425" t="str">
        <f>IF(details!C76="","",details!C76)</f>
        <v/>
      </c>
      <c r="D76" s="136" t="str">
        <f>IF(details!D76="","",details!D76)</f>
        <v/>
      </c>
      <c r="E76" s="136" t="str">
        <f>IF(details!E76="","",details!E76)</f>
        <v/>
      </c>
      <c r="F76" s="425" t="str">
        <f>IF(details!F76="","",details!F76)</f>
        <v/>
      </c>
      <c r="G76" s="698" t="str">
        <f>IF(details!G76="","",details!G76)</f>
        <v/>
      </c>
      <c r="H76" s="698" t="str">
        <f>IF(details!H76="","",details!H76)</f>
        <v/>
      </c>
      <c r="I76" s="220" t="str">
        <f>IF(details!CQ76="","",details!CQ76)</f>
        <v/>
      </c>
      <c r="J76" s="137" t="str">
        <f>IF(details!J76="","",details!J76)</f>
        <v/>
      </c>
      <c r="K76" s="137" t="str">
        <f>IF(details!K76="","",details!K76)</f>
        <v/>
      </c>
      <c r="L76" s="137" t="str">
        <f>IF(details!L76="","",details!L76)</f>
        <v/>
      </c>
      <c r="M76" s="425" t="str">
        <f>IF(details!R76="","",details!R76)</f>
        <v/>
      </c>
      <c r="N76" s="425" t="str">
        <f>IF(details!S76="","",details!S76)</f>
        <v/>
      </c>
      <c r="O76" s="425" t="str">
        <f t="shared" si="151"/>
        <v/>
      </c>
      <c r="P76" s="425" t="str">
        <f>IF(details!T76="","",details!T76)</f>
        <v/>
      </c>
      <c r="Q76" s="425" t="str">
        <f>IF(details!U76="","",details!U76)</f>
        <v/>
      </c>
      <c r="R76" s="425" t="str">
        <f t="shared" si="152"/>
        <v/>
      </c>
      <c r="S76" s="425" t="str">
        <f>IF(details!V76="","",details!V76)</f>
        <v/>
      </c>
      <c r="T76" s="425" t="str">
        <f>IF(details!W76="","",details!W76)</f>
        <v/>
      </c>
      <c r="U76" s="425" t="str">
        <f t="shared" si="153"/>
        <v/>
      </c>
      <c r="V76" s="138" t="str">
        <f t="shared" si="154"/>
        <v/>
      </c>
      <c r="W76" s="425" t="str">
        <f>IF(details!X76="","",details!X76)</f>
        <v/>
      </c>
      <c r="X76" s="425" t="str">
        <f>IF(details!Y76="","",details!Y76)</f>
        <v/>
      </c>
      <c r="Y76" s="138" t="str">
        <f t="shared" si="155"/>
        <v/>
      </c>
      <c r="Z76" s="139" t="str">
        <f t="shared" si="272"/>
        <v/>
      </c>
      <c r="AA76" s="425" t="str">
        <f>IF(details!Z76="","",details!Z76)</f>
        <v/>
      </c>
      <c r="AB76" s="425" t="str">
        <f>IF(details!AA76="","",details!AA76)</f>
        <v/>
      </c>
      <c r="AC76" s="428" t="str">
        <f t="shared" si="156"/>
        <v/>
      </c>
      <c r="AD76" s="136" t="str">
        <f t="shared" si="157"/>
        <v/>
      </c>
      <c r="AE76" s="140" t="str">
        <f t="shared" si="158"/>
        <v/>
      </c>
      <c r="AF76" s="429" t="str">
        <f t="shared" si="159"/>
        <v/>
      </c>
      <c r="AG76" s="141" t="str">
        <f t="shared" si="263"/>
        <v/>
      </c>
      <c r="AH76" s="141">
        <f t="shared" si="160"/>
        <v>0</v>
      </c>
      <c r="AI76" s="425" t="str">
        <f>IF(details!AB76="","",details!AB76)</f>
        <v/>
      </c>
      <c r="AJ76" s="425" t="str">
        <f>IF(details!AC76="","",details!AC76)</f>
        <v/>
      </c>
      <c r="AK76" s="425" t="str">
        <f t="shared" si="161"/>
        <v/>
      </c>
      <c r="AL76" s="425" t="str">
        <f>IF(details!AD76="","",details!AD76)</f>
        <v/>
      </c>
      <c r="AM76" s="425" t="str">
        <f>IF(details!AE76="","",details!AE76)</f>
        <v/>
      </c>
      <c r="AN76" s="425" t="str">
        <f t="shared" si="162"/>
        <v/>
      </c>
      <c r="AO76" s="425" t="str">
        <f>IF(details!AF76="","",details!AF76)</f>
        <v/>
      </c>
      <c r="AP76" s="425" t="str">
        <f>IF(details!AG76="","",details!AG76)</f>
        <v/>
      </c>
      <c r="AQ76" s="425" t="str">
        <f t="shared" si="163"/>
        <v/>
      </c>
      <c r="AR76" s="138" t="str">
        <f t="shared" si="164"/>
        <v/>
      </c>
      <c r="AS76" s="425" t="str">
        <f>IF(details!AH76="","",details!AH76)</f>
        <v/>
      </c>
      <c r="AT76" s="425" t="str">
        <f>IF(details!AI76="","",details!AI76)</f>
        <v/>
      </c>
      <c r="AU76" s="138" t="str">
        <f t="shared" si="165"/>
        <v/>
      </c>
      <c r="AV76" s="139" t="str">
        <f t="shared" si="273"/>
        <v/>
      </c>
      <c r="AW76" s="425" t="str">
        <f>IF(details!AJ76="","",details!AJ76)</f>
        <v/>
      </c>
      <c r="AX76" s="425" t="str">
        <f>IF(details!AK76="","",details!AK76)</f>
        <v/>
      </c>
      <c r="AY76" s="428" t="str">
        <f t="shared" si="166"/>
        <v/>
      </c>
      <c r="AZ76" s="136" t="str">
        <f t="shared" si="167"/>
        <v/>
      </c>
      <c r="BA76" s="140" t="str">
        <f t="shared" si="168"/>
        <v/>
      </c>
      <c r="BB76" s="429" t="str">
        <f t="shared" si="169"/>
        <v/>
      </c>
      <c r="BC76" s="141" t="str">
        <f t="shared" si="264"/>
        <v/>
      </c>
      <c r="BD76" s="141">
        <f t="shared" si="170"/>
        <v>0</v>
      </c>
      <c r="BE76" s="123" t="str">
        <f>IF(D76="","",details!AL76)</f>
        <v/>
      </c>
      <c r="BF76" s="425" t="str">
        <f>IF(details!AM76="","",details!AM76)</f>
        <v/>
      </c>
      <c r="BG76" s="425" t="str">
        <f>IF(details!AN76="","",details!AN76)</f>
        <v/>
      </c>
      <c r="BH76" s="425" t="str">
        <f t="shared" si="171"/>
        <v/>
      </c>
      <c r="BI76" s="425" t="str">
        <f>IF(details!AO76="","",details!AO76)</f>
        <v/>
      </c>
      <c r="BJ76" s="425" t="str">
        <f>IF(details!AP76="","",details!AP76)</f>
        <v/>
      </c>
      <c r="BK76" s="425" t="str">
        <f t="shared" si="172"/>
        <v/>
      </c>
      <c r="BL76" s="425" t="str">
        <f>IF(details!AQ76="","",details!AQ76)</f>
        <v/>
      </c>
      <c r="BM76" s="425" t="str">
        <f>IF(details!AR76="","",details!AR76)</f>
        <v/>
      </c>
      <c r="BN76" s="425" t="str">
        <f t="shared" si="173"/>
        <v/>
      </c>
      <c r="BO76" s="138" t="str">
        <f t="shared" si="174"/>
        <v/>
      </c>
      <c r="BP76" s="425" t="str">
        <f>IF(details!AS76="","",details!AS76)</f>
        <v/>
      </c>
      <c r="BQ76" s="425" t="str">
        <f>IF(details!AT76="","",details!AT76)</f>
        <v/>
      </c>
      <c r="BR76" s="138" t="str">
        <f t="shared" si="175"/>
        <v/>
      </c>
      <c r="BS76" s="139" t="str">
        <f t="shared" si="274"/>
        <v/>
      </c>
      <c r="BT76" s="425" t="str">
        <f>IF(details!AU76="","",details!AU76)</f>
        <v/>
      </c>
      <c r="BU76" s="425" t="str">
        <f>IF(details!AV76="","",details!AV76)</f>
        <v/>
      </c>
      <c r="BV76" s="428" t="str">
        <f t="shared" si="176"/>
        <v/>
      </c>
      <c r="BW76" s="136" t="str">
        <f t="shared" si="177"/>
        <v/>
      </c>
      <c r="BX76" s="140" t="str">
        <f t="shared" si="178"/>
        <v/>
      </c>
      <c r="BY76" s="429" t="str">
        <f t="shared" si="179"/>
        <v/>
      </c>
      <c r="BZ76" s="141" t="str">
        <f t="shared" si="265"/>
        <v/>
      </c>
      <c r="CA76" s="141">
        <f t="shared" si="180"/>
        <v>0</v>
      </c>
      <c r="CB76" s="425" t="str">
        <f>IF(details!AW76="","",details!AW76)</f>
        <v/>
      </c>
      <c r="CC76" s="425" t="str">
        <f>IF(details!AX76="","",details!AX76)</f>
        <v/>
      </c>
      <c r="CD76" s="425" t="str">
        <f t="shared" si="181"/>
        <v/>
      </c>
      <c r="CE76" s="425" t="str">
        <f>IF(details!AY76="","",details!AY76)</f>
        <v/>
      </c>
      <c r="CF76" s="425" t="str">
        <f>IF(details!AZ76="","",details!AZ76)</f>
        <v/>
      </c>
      <c r="CG76" s="425" t="str">
        <f t="shared" si="182"/>
        <v/>
      </c>
      <c r="CH76" s="425" t="str">
        <f>IF(details!BA76="","",details!BA76)</f>
        <v/>
      </c>
      <c r="CI76" s="425" t="str">
        <f>IF(details!BB76="","",details!BB76)</f>
        <v/>
      </c>
      <c r="CJ76" s="425" t="str">
        <f t="shared" si="183"/>
        <v/>
      </c>
      <c r="CK76" s="138" t="str">
        <f t="shared" si="184"/>
        <v/>
      </c>
      <c r="CL76" s="425" t="str">
        <f>IF(details!BC76="","",details!BC76)</f>
        <v/>
      </c>
      <c r="CM76" s="425" t="str">
        <f>IF(details!BD76="","",details!BD76)</f>
        <v/>
      </c>
      <c r="CN76" s="138" t="str">
        <f t="shared" si="185"/>
        <v/>
      </c>
      <c r="CO76" s="139" t="str">
        <f t="shared" si="275"/>
        <v/>
      </c>
      <c r="CP76" s="425" t="str">
        <f>IF(details!BE76="","",details!BE76)</f>
        <v/>
      </c>
      <c r="CQ76" s="425" t="str">
        <f>IF(details!BF76="","",details!BF76)</f>
        <v/>
      </c>
      <c r="CR76" s="428" t="str">
        <f t="shared" si="186"/>
        <v/>
      </c>
      <c r="CS76" s="136" t="str">
        <f t="shared" si="187"/>
        <v/>
      </c>
      <c r="CT76" s="140" t="str">
        <f t="shared" si="188"/>
        <v/>
      </c>
      <c r="CU76" s="429" t="str">
        <f t="shared" si="189"/>
        <v/>
      </c>
      <c r="CV76" s="141" t="str">
        <f t="shared" si="266"/>
        <v/>
      </c>
      <c r="CW76" s="141">
        <f t="shared" si="190"/>
        <v>0</v>
      </c>
      <c r="CX76" s="425" t="str">
        <f>IF(details!BG76="","",details!BG76)</f>
        <v/>
      </c>
      <c r="CY76" s="425" t="str">
        <f>IF(details!BH76="","",details!BH76)</f>
        <v/>
      </c>
      <c r="CZ76" s="425" t="str">
        <f t="shared" si="191"/>
        <v/>
      </c>
      <c r="DA76" s="425" t="str">
        <f>IF(details!BI76="","",details!BI76)</f>
        <v/>
      </c>
      <c r="DB76" s="425" t="str">
        <f>IF(details!BJ76="","",details!BJ76)</f>
        <v/>
      </c>
      <c r="DC76" s="425" t="str">
        <f t="shared" si="192"/>
        <v/>
      </c>
      <c r="DD76" s="425" t="str">
        <f>IF(details!BK76="","",details!BK76)</f>
        <v/>
      </c>
      <c r="DE76" s="425" t="str">
        <f>IF(details!BL76="","",details!BL76)</f>
        <v/>
      </c>
      <c r="DF76" s="425" t="str">
        <f t="shared" si="193"/>
        <v/>
      </c>
      <c r="DG76" s="138" t="str">
        <f t="shared" si="194"/>
        <v/>
      </c>
      <c r="DH76" s="425" t="str">
        <f>IF(details!BM76="","",details!BM76)</f>
        <v/>
      </c>
      <c r="DI76" s="425" t="str">
        <f>IF(details!BN76="","",details!BN76)</f>
        <v/>
      </c>
      <c r="DJ76" s="138" t="str">
        <f t="shared" si="195"/>
        <v/>
      </c>
      <c r="DK76" s="139" t="str">
        <f t="shared" si="276"/>
        <v/>
      </c>
      <c r="DL76" s="425" t="str">
        <f>IF(details!BO76="","",details!BO76)</f>
        <v/>
      </c>
      <c r="DM76" s="425" t="str">
        <f>IF(details!BP76="","",details!BP76)</f>
        <v/>
      </c>
      <c r="DN76" s="428" t="str">
        <f t="shared" si="196"/>
        <v/>
      </c>
      <c r="DO76" s="136" t="str">
        <f t="shared" si="197"/>
        <v/>
      </c>
      <c r="DP76" s="140" t="str">
        <f t="shared" si="198"/>
        <v/>
      </c>
      <c r="DQ76" s="429" t="str">
        <f t="shared" si="199"/>
        <v/>
      </c>
      <c r="DR76" s="141" t="str">
        <f t="shared" si="267"/>
        <v/>
      </c>
      <c r="DS76" s="141">
        <f t="shared" si="200"/>
        <v>0</v>
      </c>
      <c r="DT76" s="425" t="str">
        <f>IF(details!BQ76="","",details!BQ76)</f>
        <v/>
      </c>
      <c r="DU76" s="425" t="str">
        <f>IF(details!BR76="","",details!BR76)</f>
        <v/>
      </c>
      <c r="DV76" s="425" t="str">
        <f t="shared" si="201"/>
        <v/>
      </c>
      <c r="DW76" s="425" t="str">
        <f>IF(details!BS76="","",details!BS76)</f>
        <v/>
      </c>
      <c r="DX76" s="425" t="str">
        <f>IF(details!BT76="","",details!BT76)</f>
        <v/>
      </c>
      <c r="DY76" s="425" t="str">
        <f t="shared" si="202"/>
        <v/>
      </c>
      <c r="DZ76" s="425" t="str">
        <f>IF(details!BU76="","",details!BU76)</f>
        <v/>
      </c>
      <c r="EA76" s="425" t="str">
        <f>IF(details!BV76="","",details!BV76)</f>
        <v/>
      </c>
      <c r="EB76" s="425" t="str">
        <f t="shared" si="203"/>
        <v/>
      </c>
      <c r="EC76" s="138" t="str">
        <f t="shared" si="204"/>
        <v/>
      </c>
      <c r="ED76" s="425" t="str">
        <f>IF(details!BW76="","",details!BW76)</f>
        <v/>
      </c>
      <c r="EE76" s="425" t="str">
        <f>IF(details!BX76="","",details!BX76)</f>
        <v/>
      </c>
      <c r="EF76" s="138" t="str">
        <f t="shared" si="205"/>
        <v/>
      </c>
      <c r="EG76" s="139" t="str">
        <f t="shared" si="277"/>
        <v/>
      </c>
      <c r="EH76" s="425" t="str">
        <f>IF(details!BY76="","",details!BY76)</f>
        <v/>
      </c>
      <c r="EI76" s="425" t="str">
        <f>IF(details!BZ76="","",details!BZ76)</f>
        <v/>
      </c>
      <c r="EJ76" s="428" t="str">
        <f t="shared" si="206"/>
        <v/>
      </c>
      <c r="EK76" s="136" t="str">
        <f t="shared" si="207"/>
        <v/>
      </c>
      <c r="EL76" s="140" t="str">
        <f t="shared" si="208"/>
        <v/>
      </c>
      <c r="EM76" s="429" t="str">
        <f t="shared" si="209"/>
        <v/>
      </c>
      <c r="EN76" s="141" t="str">
        <f t="shared" si="268"/>
        <v/>
      </c>
      <c r="EO76" s="141">
        <f t="shared" si="210"/>
        <v>0</v>
      </c>
      <c r="EP76" s="425" t="str">
        <f>IF(details!CA76="","",details!CA76)</f>
        <v/>
      </c>
      <c r="EQ76" s="425" t="str">
        <f>IF(details!CB76="","",details!CB76)</f>
        <v/>
      </c>
      <c r="ER76" s="425" t="str">
        <f>IF(details!CC76="","",details!CC76)</f>
        <v/>
      </c>
      <c r="ES76" s="425" t="str">
        <f>IF(details!CD76="","",details!CD76)</f>
        <v/>
      </c>
      <c r="ET76" s="425" t="str">
        <f>IF(details!CE76="","",details!CE76)</f>
        <v/>
      </c>
      <c r="EU76" s="429" t="str">
        <f t="shared" si="211"/>
        <v/>
      </c>
      <c r="EV76" s="429" t="str">
        <f t="shared" si="212"/>
        <v/>
      </c>
      <c r="EW76" s="429" t="str">
        <f t="shared" si="213"/>
        <v/>
      </c>
      <c r="EX76" s="141" t="str">
        <f t="shared" si="269"/>
        <v/>
      </c>
      <c r="EY76" s="141">
        <f t="shared" si="214"/>
        <v>0</v>
      </c>
      <c r="EZ76" s="425" t="str">
        <f>IF(details!CF76="","",details!CF76)</f>
        <v/>
      </c>
      <c r="FA76" s="425" t="str">
        <f>IF(details!CG76="","",details!CG76)</f>
        <v/>
      </c>
      <c r="FB76" s="425" t="str">
        <f>IF(details!CH76="","",details!CH76)</f>
        <v/>
      </c>
      <c r="FC76" s="425" t="str">
        <f>IF(details!CI76="","",details!CI76)</f>
        <v/>
      </c>
      <c r="FD76" s="425" t="str">
        <f>IF(details!CJ76="","",details!CJ76)</f>
        <v/>
      </c>
      <c r="FE76" s="429" t="str">
        <f t="shared" si="215"/>
        <v/>
      </c>
      <c r="FF76" s="429" t="str">
        <f t="shared" si="216"/>
        <v/>
      </c>
      <c r="FG76" s="429" t="str">
        <f t="shared" si="217"/>
        <v/>
      </c>
      <c r="FH76" s="141" t="str">
        <f t="shared" si="270"/>
        <v/>
      </c>
      <c r="FI76" s="141">
        <f t="shared" si="218"/>
        <v>0</v>
      </c>
      <c r="FJ76" s="425" t="str">
        <f>IF(details!CK76="","",details!CK76)</f>
        <v/>
      </c>
      <c r="FK76" s="425" t="str">
        <f>IF(details!CL76="","",details!CL76)</f>
        <v/>
      </c>
      <c r="FL76" s="425" t="str">
        <f>IF(details!CM76="","",details!CM76)</f>
        <v/>
      </c>
      <c r="FM76" s="425" t="str">
        <f>IF(details!CN76="","",details!CN76)</f>
        <v/>
      </c>
      <c r="FN76" s="425" t="str">
        <f>IF(details!CO76="","",details!CO76)</f>
        <v/>
      </c>
      <c r="FO76" s="429" t="str">
        <f t="shared" si="219"/>
        <v/>
      </c>
      <c r="FP76" s="429" t="str">
        <f t="shared" si="220"/>
        <v/>
      </c>
      <c r="FQ76" s="429" t="str">
        <f t="shared" si="221"/>
        <v/>
      </c>
      <c r="FR76" s="141" t="str">
        <f t="shared" si="271"/>
        <v/>
      </c>
      <c r="FS76" s="354">
        <f t="shared" si="222"/>
        <v>0</v>
      </c>
      <c r="FT76" s="361" t="str">
        <f t="shared" si="223"/>
        <v/>
      </c>
      <c r="FU76" s="422" t="str">
        <f t="shared" si="224"/>
        <v/>
      </c>
      <c r="FV76" s="422" t="str">
        <f t="shared" si="225"/>
        <v/>
      </c>
      <c r="FW76" s="422" t="str">
        <f t="shared" si="226"/>
        <v/>
      </c>
      <c r="FX76" s="422" t="str">
        <f t="shared" si="227"/>
        <v/>
      </c>
      <c r="FY76" s="422" t="str">
        <f t="shared" si="228"/>
        <v/>
      </c>
      <c r="FZ76" s="422" t="str">
        <f t="shared" si="229"/>
        <v/>
      </c>
      <c r="GA76" s="142" t="str">
        <f t="shared" si="230"/>
        <v/>
      </c>
      <c r="GB76" s="142" t="str">
        <f t="shared" si="231"/>
        <v/>
      </c>
      <c r="GC76" s="422" t="str">
        <f t="shared" si="278"/>
        <v/>
      </c>
      <c r="GD76" s="422" t="str">
        <f t="shared" si="232"/>
        <v/>
      </c>
      <c r="GE76" s="422" t="str">
        <f t="shared" si="233"/>
        <v/>
      </c>
      <c r="GF76" s="422" t="str">
        <f t="shared" si="234"/>
        <v/>
      </c>
      <c r="GG76" s="422" t="str">
        <f t="shared" si="235"/>
        <v/>
      </c>
      <c r="GH76" s="422" t="str">
        <f t="shared" si="236"/>
        <v/>
      </c>
      <c r="GI76" s="422" t="str">
        <f t="shared" si="237"/>
        <v/>
      </c>
      <c r="GJ76" s="422" t="str">
        <f t="shared" si="238"/>
        <v/>
      </c>
      <c r="GK76" s="422" t="str">
        <f t="shared" si="239"/>
        <v/>
      </c>
      <c r="GL76" s="422" t="str">
        <f t="shared" si="240"/>
        <v/>
      </c>
      <c r="GM76" s="422" t="str">
        <f t="shared" si="241"/>
        <v/>
      </c>
      <c r="GN76" s="422" t="str">
        <f t="shared" si="242"/>
        <v/>
      </c>
      <c r="GO76" s="422" t="str">
        <f t="shared" si="243"/>
        <v/>
      </c>
      <c r="GP76" s="422" t="str">
        <f t="shared" si="244"/>
        <v/>
      </c>
      <c r="GQ76" s="422" t="str">
        <f t="shared" si="245"/>
        <v/>
      </c>
      <c r="GR76" s="422" t="str">
        <f t="shared" si="246"/>
        <v/>
      </c>
      <c r="GS76" s="422" t="str">
        <f t="shared" si="247"/>
        <v/>
      </c>
      <c r="GT76" s="143" t="str">
        <f t="shared" si="248"/>
        <v/>
      </c>
      <c r="GU76" s="143" t="str">
        <f t="shared" si="249"/>
        <v/>
      </c>
      <c r="GV76" s="143" t="str">
        <f t="shared" si="250"/>
        <v/>
      </c>
      <c r="GW76" s="143" t="str">
        <f t="shared" si="251"/>
        <v/>
      </c>
      <c r="GX76" s="143" t="str">
        <f t="shared" si="252"/>
        <v/>
      </c>
      <c r="GY76" s="143" t="str">
        <f t="shared" si="253"/>
        <v/>
      </c>
      <c r="GZ76" s="353">
        <f t="shared" si="254"/>
        <v>0</v>
      </c>
      <c r="HA76" s="353">
        <f t="shared" si="255"/>
        <v>0</v>
      </c>
      <c r="HB76" s="353">
        <f t="shared" si="256"/>
        <v>32</v>
      </c>
      <c r="HC76" s="353">
        <f t="shared" si="257"/>
        <v>0</v>
      </c>
      <c r="HD76" s="426" t="str">
        <f t="shared" si="279"/>
        <v/>
      </c>
      <c r="HE76" s="362" t="str">
        <f t="shared" si="258"/>
        <v/>
      </c>
      <c r="HF76" s="362" t="str">
        <f t="shared" si="259"/>
        <v/>
      </c>
      <c r="HG76" s="363" t="str">
        <f t="shared" si="260"/>
        <v/>
      </c>
      <c r="HH76" s="399" t="str">
        <f t="shared" si="261"/>
        <v/>
      </c>
      <c r="HI76" s="400" t="str">
        <f t="shared" si="280"/>
        <v/>
      </c>
      <c r="HJ76" s="136" t="str">
        <f t="shared" si="281"/>
        <v/>
      </c>
      <c r="HK76" s="358" t="str">
        <f>details!EP76</f>
        <v/>
      </c>
      <c r="HL76" s="227" t="str">
        <f>details!EQ76</f>
        <v/>
      </c>
      <c r="HM76" s="406" t="str">
        <f t="shared" si="262"/>
        <v/>
      </c>
      <c r="HN76" s="233" t="str">
        <f>IF(details!CP76="","",details!CP76)</f>
        <v/>
      </c>
    </row>
    <row r="77" spans="1:222" s="20" customFormat="1" ht="14" customHeight="1">
      <c r="A77" s="231">
        <f>IF(details!A77="","",details!A77)</f>
        <v>71</v>
      </c>
      <c r="B77" s="425" t="str">
        <f>IF(details!B77="","",details!B77)</f>
        <v/>
      </c>
      <c r="C77" s="425" t="str">
        <f>IF(details!C77="","",details!C77)</f>
        <v/>
      </c>
      <c r="D77" s="136" t="str">
        <f>IF(details!D77="","",details!D77)</f>
        <v/>
      </c>
      <c r="E77" s="136" t="str">
        <f>IF(details!E77="","",details!E77)</f>
        <v/>
      </c>
      <c r="F77" s="425" t="str">
        <f>IF(details!F77="","",details!F77)</f>
        <v/>
      </c>
      <c r="G77" s="698" t="str">
        <f>IF(details!G77="","",details!G77)</f>
        <v/>
      </c>
      <c r="H77" s="698" t="str">
        <f>IF(details!H77="","",details!H77)</f>
        <v/>
      </c>
      <c r="I77" s="220" t="str">
        <f>IF(details!CQ77="","",details!CQ77)</f>
        <v/>
      </c>
      <c r="J77" s="137" t="str">
        <f>IF(details!J77="","",details!J77)</f>
        <v/>
      </c>
      <c r="K77" s="137" t="str">
        <f>IF(details!K77="","",details!K77)</f>
        <v/>
      </c>
      <c r="L77" s="137" t="str">
        <f>IF(details!L77="","",details!L77)</f>
        <v/>
      </c>
      <c r="M77" s="425" t="str">
        <f>IF(details!R77="","",details!R77)</f>
        <v/>
      </c>
      <c r="N77" s="425" t="str">
        <f>IF(details!S77="","",details!S77)</f>
        <v/>
      </c>
      <c r="O77" s="425" t="str">
        <f t="shared" si="151"/>
        <v/>
      </c>
      <c r="P77" s="425" t="str">
        <f>IF(details!T77="","",details!T77)</f>
        <v/>
      </c>
      <c r="Q77" s="425" t="str">
        <f>IF(details!U77="","",details!U77)</f>
        <v/>
      </c>
      <c r="R77" s="425" t="str">
        <f t="shared" si="152"/>
        <v/>
      </c>
      <c r="S77" s="425" t="str">
        <f>IF(details!V77="","",details!V77)</f>
        <v/>
      </c>
      <c r="T77" s="425" t="str">
        <f>IF(details!W77="","",details!W77)</f>
        <v/>
      </c>
      <c r="U77" s="425" t="str">
        <f t="shared" si="153"/>
        <v/>
      </c>
      <c r="V77" s="138" t="str">
        <f t="shared" si="154"/>
        <v/>
      </c>
      <c r="W77" s="425" t="str">
        <f>IF(details!X77="","",details!X77)</f>
        <v/>
      </c>
      <c r="X77" s="425" t="str">
        <f>IF(details!Y77="","",details!Y77)</f>
        <v/>
      </c>
      <c r="Y77" s="138" t="str">
        <f t="shared" si="155"/>
        <v/>
      </c>
      <c r="Z77" s="139" t="str">
        <f t="shared" si="272"/>
        <v/>
      </c>
      <c r="AA77" s="425" t="str">
        <f>IF(details!Z77="","",details!Z77)</f>
        <v/>
      </c>
      <c r="AB77" s="425" t="str">
        <f>IF(details!AA77="","",details!AA77)</f>
        <v/>
      </c>
      <c r="AC77" s="428" t="str">
        <f t="shared" si="156"/>
        <v/>
      </c>
      <c r="AD77" s="136" t="str">
        <f t="shared" si="157"/>
        <v/>
      </c>
      <c r="AE77" s="140" t="str">
        <f t="shared" si="158"/>
        <v/>
      </c>
      <c r="AF77" s="429" t="str">
        <f t="shared" si="159"/>
        <v/>
      </c>
      <c r="AG77" s="141" t="str">
        <f t="shared" si="263"/>
        <v/>
      </c>
      <c r="AH77" s="141">
        <f t="shared" si="160"/>
        <v>0</v>
      </c>
      <c r="AI77" s="425" t="str">
        <f>IF(details!AB77="","",details!AB77)</f>
        <v/>
      </c>
      <c r="AJ77" s="425" t="str">
        <f>IF(details!AC77="","",details!AC77)</f>
        <v/>
      </c>
      <c r="AK77" s="425" t="str">
        <f t="shared" si="161"/>
        <v/>
      </c>
      <c r="AL77" s="425" t="str">
        <f>IF(details!AD77="","",details!AD77)</f>
        <v/>
      </c>
      <c r="AM77" s="425" t="str">
        <f>IF(details!AE77="","",details!AE77)</f>
        <v/>
      </c>
      <c r="AN77" s="425" t="str">
        <f t="shared" si="162"/>
        <v/>
      </c>
      <c r="AO77" s="425" t="str">
        <f>IF(details!AF77="","",details!AF77)</f>
        <v/>
      </c>
      <c r="AP77" s="425" t="str">
        <f>IF(details!AG77="","",details!AG77)</f>
        <v/>
      </c>
      <c r="AQ77" s="425" t="str">
        <f t="shared" si="163"/>
        <v/>
      </c>
      <c r="AR77" s="138" t="str">
        <f t="shared" si="164"/>
        <v/>
      </c>
      <c r="AS77" s="425" t="str">
        <f>IF(details!AH77="","",details!AH77)</f>
        <v/>
      </c>
      <c r="AT77" s="425" t="str">
        <f>IF(details!AI77="","",details!AI77)</f>
        <v/>
      </c>
      <c r="AU77" s="138" t="str">
        <f t="shared" si="165"/>
        <v/>
      </c>
      <c r="AV77" s="139" t="str">
        <f t="shared" si="273"/>
        <v/>
      </c>
      <c r="AW77" s="425" t="str">
        <f>IF(details!AJ77="","",details!AJ77)</f>
        <v/>
      </c>
      <c r="AX77" s="425" t="str">
        <f>IF(details!AK77="","",details!AK77)</f>
        <v/>
      </c>
      <c r="AY77" s="428" t="str">
        <f t="shared" si="166"/>
        <v/>
      </c>
      <c r="AZ77" s="136" t="str">
        <f t="shared" si="167"/>
        <v/>
      </c>
      <c r="BA77" s="140" t="str">
        <f t="shared" si="168"/>
        <v/>
      </c>
      <c r="BB77" s="429" t="str">
        <f t="shared" si="169"/>
        <v/>
      </c>
      <c r="BC77" s="141" t="str">
        <f t="shared" si="264"/>
        <v/>
      </c>
      <c r="BD77" s="141">
        <f t="shared" si="170"/>
        <v>0</v>
      </c>
      <c r="BE77" s="123" t="str">
        <f>IF(D77="","",details!AL77)</f>
        <v/>
      </c>
      <c r="BF77" s="425" t="str">
        <f>IF(details!AM77="","",details!AM77)</f>
        <v/>
      </c>
      <c r="BG77" s="425" t="str">
        <f>IF(details!AN77="","",details!AN77)</f>
        <v/>
      </c>
      <c r="BH77" s="425" t="str">
        <f t="shared" si="171"/>
        <v/>
      </c>
      <c r="BI77" s="425" t="str">
        <f>IF(details!AO77="","",details!AO77)</f>
        <v/>
      </c>
      <c r="BJ77" s="425" t="str">
        <f>IF(details!AP77="","",details!AP77)</f>
        <v/>
      </c>
      <c r="BK77" s="425" t="str">
        <f t="shared" si="172"/>
        <v/>
      </c>
      <c r="BL77" s="425" t="str">
        <f>IF(details!AQ77="","",details!AQ77)</f>
        <v/>
      </c>
      <c r="BM77" s="425" t="str">
        <f>IF(details!AR77="","",details!AR77)</f>
        <v/>
      </c>
      <c r="BN77" s="425" t="str">
        <f t="shared" si="173"/>
        <v/>
      </c>
      <c r="BO77" s="138" t="str">
        <f t="shared" si="174"/>
        <v/>
      </c>
      <c r="BP77" s="425" t="str">
        <f>IF(details!AS77="","",details!AS77)</f>
        <v/>
      </c>
      <c r="BQ77" s="425" t="str">
        <f>IF(details!AT77="","",details!AT77)</f>
        <v/>
      </c>
      <c r="BR77" s="138" t="str">
        <f t="shared" si="175"/>
        <v/>
      </c>
      <c r="BS77" s="139" t="str">
        <f t="shared" si="274"/>
        <v/>
      </c>
      <c r="BT77" s="425" t="str">
        <f>IF(details!AU77="","",details!AU77)</f>
        <v/>
      </c>
      <c r="BU77" s="425" t="str">
        <f>IF(details!AV77="","",details!AV77)</f>
        <v/>
      </c>
      <c r="BV77" s="428" t="str">
        <f t="shared" si="176"/>
        <v/>
      </c>
      <c r="BW77" s="136" t="str">
        <f t="shared" si="177"/>
        <v/>
      </c>
      <c r="BX77" s="140" t="str">
        <f t="shared" si="178"/>
        <v/>
      </c>
      <c r="BY77" s="429" t="str">
        <f t="shared" si="179"/>
        <v/>
      </c>
      <c r="BZ77" s="141" t="str">
        <f t="shared" si="265"/>
        <v/>
      </c>
      <c r="CA77" s="141">
        <f t="shared" si="180"/>
        <v>0</v>
      </c>
      <c r="CB77" s="425" t="str">
        <f>IF(details!AW77="","",details!AW77)</f>
        <v/>
      </c>
      <c r="CC77" s="425" t="str">
        <f>IF(details!AX77="","",details!AX77)</f>
        <v/>
      </c>
      <c r="CD77" s="425" t="str">
        <f t="shared" si="181"/>
        <v/>
      </c>
      <c r="CE77" s="425" t="str">
        <f>IF(details!AY77="","",details!AY77)</f>
        <v/>
      </c>
      <c r="CF77" s="425" t="str">
        <f>IF(details!AZ77="","",details!AZ77)</f>
        <v/>
      </c>
      <c r="CG77" s="425" t="str">
        <f t="shared" si="182"/>
        <v/>
      </c>
      <c r="CH77" s="425" t="str">
        <f>IF(details!BA77="","",details!BA77)</f>
        <v/>
      </c>
      <c r="CI77" s="425" t="str">
        <f>IF(details!BB77="","",details!BB77)</f>
        <v/>
      </c>
      <c r="CJ77" s="425" t="str">
        <f t="shared" si="183"/>
        <v/>
      </c>
      <c r="CK77" s="138" t="str">
        <f t="shared" si="184"/>
        <v/>
      </c>
      <c r="CL77" s="425" t="str">
        <f>IF(details!BC77="","",details!BC77)</f>
        <v/>
      </c>
      <c r="CM77" s="425" t="str">
        <f>IF(details!BD77="","",details!BD77)</f>
        <v/>
      </c>
      <c r="CN77" s="138" t="str">
        <f t="shared" si="185"/>
        <v/>
      </c>
      <c r="CO77" s="139" t="str">
        <f t="shared" si="275"/>
        <v/>
      </c>
      <c r="CP77" s="425" t="str">
        <f>IF(details!BE77="","",details!BE77)</f>
        <v/>
      </c>
      <c r="CQ77" s="425" t="str">
        <f>IF(details!BF77="","",details!BF77)</f>
        <v/>
      </c>
      <c r="CR77" s="428" t="str">
        <f t="shared" si="186"/>
        <v/>
      </c>
      <c r="CS77" s="136" t="str">
        <f t="shared" si="187"/>
        <v/>
      </c>
      <c r="CT77" s="140" t="str">
        <f t="shared" si="188"/>
        <v/>
      </c>
      <c r="CU77" s="429" t="str">
        <f t="shared" si="189"/>
        <v/>
      </c>
      <c r="CV77" s="141" t="str">
        <f t="shared" si="266"/>
        <v/>
      </c>
      <c r="CW77" s="141">
        <f t="shared" si="190"/>
        <v>0</v>
      </c>
      <c r="CX77" s="425" t="str">
        <f>IF(details!BG77="","",details!BG77)</f>
        <v/>
      </c>
      <c r="CY77" s="425" t="str">
        <f>IF(details!BH77="","",details!BH77)</f>
        <v/>
      </c>
      <c r="CZ77" s="425" t="str">
        <f t="shared" si="191"/>
        <v/>
      </c>
      <c r="DA77" s="425" t="str">
        <f>IF(details!BI77="","",details!BI77)</f>
        <v/>
      </c>
      <c r="DB77" s="425" t="str">
        <f>IF(details!BJ77="","",details!BJ77)</f>
        <v/>
      </c>
      <c r="DC77" s="425" t="str">
        <f t="shared" si="192"/>
        <v/>
      </c>
      <c r="DD77" s="425" t="str">
        <f>IF(details!BK77="","",details!BK77)</f>
        <v/>
      </c>
      <c r="DE77" s="425" t="str">
        <f>IF(details!BL77="","",details!BL77)</f>
        <v/>
      </c>
      <c r="DF77" s="425" t="str">
        <f t="shared" si="193"/>
        <v/>
      </c>
      <c r="DG77" s="138" t="str">
        <f t="shared" si="194"/>
        <v/>
      </c>
      <c r="DH77" s="425" t="str">
        <f>IF(details!BM77="","",details!BM77)</f>
        <v/>
      </c>
      <c r="DI77" s="425" t="str">
        <f>IF(details!BN77="","",details!BN77)</f>
        <v/>
      </c>
      <c r="DJ77" s="138" t="str">
        <f t="shared" si="195"/>
        <v/>
      </c>
      <c r="DK77" s="139" t="str">
        <f t="shared" si="276"/>
        <v/>
      </c>
      <c r="DL77" s="425" t="str">
        <f>IF(details!BO77="","",details!BO77)</f>
        <v/>
      </c>
      <c r="DM77" s="425" t="str">
        <f>IF(details!BP77="","",details!BP77)</f>
        <v/>
      </c>
      <c r="DN77" s="428" t="str">
        <f t="shared" si="196"/>
        <v/>
      </c>
      <c r="DO77" s="136" t="str">
        <f t="shared" si="197"/>
        <v/>
      </c>
      <c r="DP77" s="140" t="str">
        <f t="shared" si="198"/>
        <v/>
      </c>
      <c r="DQ77" s="429" t="str">
        <f t="shared" si="199"/>
        <v/>
      </c>
      <c r="DR77" s="141" t="str">
        <f t="shared" si="267"/>
        <v/>
      </c>
      <c r="DS77" s="141">
        <f t="shared" si="200"/>
        <v>0</v>
      </c>
      <c r="DT77" s="425" t="str">
        <f>IF(details!BQ77="","",details!BQ77)</f>
        <v/>
      </c>
      <c r="DU77" s="425" t="str">
        <f>IF(details!BR77="","",details!BR77)</f>
        <v/>
      </c>
      <c r="DV77" s="425" t="str">
        <f t="shared" si="201"/>
        <v/>
      </c>
      <c r="DW77" s="425" t="str">
        <f>IF(details!BS77="","",details!BS77)</f>
        <v/>
      </c>
      <c r="DX77" s="425" t="str">
        <f>IF(details!BT77="","",details!BT77)</f>
        <v/>
      </c>
      <c r="DY77" s="425" t="str">
        <f t="shared" si="202"/>
        <v/>
      </c>
      <c r="DZ77" s="425" t="str">
        <f>IF(details!BU77="","",details!BU77)</f>
        <v/>
      </c>
      <c r="EA77" s="425" t="str">
        <f>IF(details!BV77="","",details!BV77)</f>
        <v/>
      </c>
      <c r="EB77" s="425" t="str">
        <f t="shared" si="203"/>
        <v/>
      </c>
      <c r="EC77" s="138" t="str">
        <f t="shared" si="204"/>
        <v/>
      </c>
      <c r="ED77" s="425" t="str">
        <f>IF(details!BW77="","",details!BW77)</f>
        <v/>
      </c>
      <c r="EE77" s="425" t="str">
        <f>IF(details!BX77="","",details!BX77)</f>
        <v/>
      </c>
      <c r="EF77" s="138" t="str">
        <f t="shared" si="205"/>
        <v/>
      </c>
      <c r="EG77" s="139" t="str">
        <f t="shared" si="277"/>
        <v/>
      </c>
      <c r="EH77" s="425" t="str">
        <f>IF(details!BY77="","",details!BY77)</f>
        <v/>
      </c>
      <c r="EI77" s="425" t="str">
        <f>IF(details!BZ77="","",details!BZ77)</f>
        <v/>
      </c>
      <c r="EJ77" s="428" t="str">
        <f t="shared" si="206"/>
        <v/>
      </c>
      <c r="EK77" s="136" t="str">
        <f t="shared" si="207"/>
        <v/>
      </c>
      <c r="EL77" s="140" t="str">
        <f t="shared" si="208"/>
        <v/>
      </c>
      <c r="EM77" s="429" t="str">
        <f t="shared" si="209"/>
        <v/>
      </c>
      <c r="EN77" s="141" t="str">
        <f t="shared" si="268"/>
        <v/>
      </c>
      <c r="EO77" s="141">
        <f t="shared" si="210"/>
        <v>0</v>
      </c>
      <c r="EP77" s="425" t="str">
        <f>IF(details!CA77="","",details!CA77)</f>
        <v/>
      </c>
      <c r="EQ77" s="425" t="str">
        <f>IF(details!CB77="","",details!CB77)</f>
        <v/>
      </c>
      <c r="ER77" s="425" t="str">
        <f>IF(details!CC77="","",details!CC77)</f>
        <v/>
      </c>
      <c r="ES77" s="425" t="str">
        <f>IF(details!CD77="","",details!CD77)</f>
        <v/>
      </c>
      <c r="ET77" s="425" t="str">
        <f>IF(details!CE77="","",details!CE77)</f>
        <v/>
      </c>
      <c r="EU77" s="429" t="str">
        <f t="shared" si="211"/>
        <v/>
      </c>
      <c r="EV77" s="429" t="str">
        <f t="shared" si="212"/>
        <v/>
      </c>
      <c r="EW77" s="429" t="str">
        <f t="shared" si="213"/>
        <v/>
      </c>
      <c r="EX77" s="141" t="str">
        <f t="shared" si="269"/>
        <v/>
      </c>
      <c r="EY77" s="141">
        <f t="shared" si="214"/>
        <v>0</v>
      </c>
      <c r="EZ77" s="425" t="str">
        <f>IF(details!CF77="","",details!CF77)</f>
        <v/>
      </c>
      <c r="FA77" s="425" t="str">
        <f>IF(details!CG77="","",details!CG77)</f>
        <v/>
      </c>
      <c r="FB77" s="425" t="str">
        <f>IF(details!CH77="","",details!CH77)</f>
        <v/>
      </c>
      <c r="FC77" s="425" t="str">
        <f>IF(details!CI77="","",details!CI77)</f>
        <v/>
      </c>
      <c r="FD77" s="425" t="str">
        <f>IF(details!CJ77="","",details!CJ77)</f>
        <v/>
      </c>
      <c r="FE77" s="429" t="str">
        <f t="shared" si="215"/>
        <v/>
      </c>
      <c r="FF77" s="429" t="str">
        <f t="shared" si="216"/>
        <v/>
      </c>
      <c r="FG77" s="429" t="str">
        <f t="shared" si="217"/>
        <v/>
      </c>
      <c r="FH77" s="141" t="str">
        <f t="shared" si="270"/>
        <v/>
      </c>
      <c r="FI77" s="141">
        <f t="shared" si="218"/>
        <v>0</v>
      </c>
      <c r="FJ77" s="425" t="str">
        <f>IF(details!CK77="","",details!CK77)</f>
        <v/>
      </c>
      <c r="FK77" s="425" t="str">
        <f>IF(details!CL77="","",details!CL77)</f>
        <v/>
      </c>
      <c r="FL77" s="425" t="str">
        <f>IF(details!CM77="","",details!CM77)</f>
        <v/>
      </c>
      <c r="FM77" s="425" t="str">
        <f>IF(details!CN77="","",details!CN77)</f>
        <v/>
      </c>
      <c r="FN77" s="425" t="str">
        <f>IF(details!CO77="","",details!CO77)</f>
        <v/>
      </c>
      <c r="FO77" s="429" t="str">
        <f t="shared" si="219"/>
        <v/>
      </c>
      <c r="FP77" s="429" t="str">
        <f t="shared" si="220"/>
        <v/>
      </c>
      <c r="FQ77" s="429" t="str">
        <f t="shared" si="221"/>
        <v/>
      </c>
      <c r="FR77" s="141" t="str">
        <f t="shared" si="271"/>
        <v/>
      </c>
      <c r="FS77" s="354">
        <f t="shared" si="222"/>
        <v>0</v>
      </c>
      <c r="FT77" s="361" t="str">
        <f t="shared" si="223"/>
        <v/>
      </c>
      <c r="FU77" s="422" t="str">
        <f t="shared" si="224"/>
        <v/>
      </c>
      <c r="FV77" s="422" t="str">
        <f t="shared" si="225"/>
        <v/>
      </c>
      <c r="FW77" s="422" t="str">
        <f t="shared" si="226"/>
        <v/>
      </c>
      <c r="FX77" s="422" t="str">
        <f t="shared" si="227"/>
        <v/>
      </c>
      <c r="FY77" s="422" t="str">
        <f t="shared" si="228"/>
        <v/>
      </c>
      <c r="FZ77" s="422" t="str">
        <f t="shared" si="229"/>
        <v/>
      </c>
      <c r="GA77" s="142" t="str">
        <f t="shared" si="230"/>
        <v/>
      </c>
      <c r="GB77" s="142" t="str">
        <f t="shared" si="231"/>
        <v/>
      </c>
      <c r="GC77" s="422" t="str">
        <f t="shared" si="278"/>
        <v/>
      </c>
      <c r="GD77" s="422" t="str">
        <f t="shared" si="232"/>
        <v/>
      </c>
      <c r="GE77" s="422" t="str">
        <f t="shared" si="233"/>
        <v/>
      </c>
      <c r="GF77" s="422" t="str">
        <f t="shared" si="234"/>
        <v/>
      </c>
      <c r="GG77" s="422" t="str">
        <f t="shared" si="235"/>
        <v/>
      </c>
      <c r="GH77" s="422" t="str">
        <f t="shared" si="236"/>
        <v/>
      </c>
      <c r="GI77" s="422" t="str">
        <f t="shared" si="237"/>
        <v/>
      </c>
      <c r="GJ77" s="422" t="str">
        <f t="shared" si="238"/>
        <v/>
      </c>
      <c r="GK77" s="422" t="str">
        <f t="shared" si="239"/>
        <v/>
      </c>
      <c r="GL77" s="422" t="str">
        <f t="shared" si="240"/>
        <v/>
      </c>
      <c r="GM77" s="422" t="str">
        <f t="shared" si="241"/>
        <v/>
      </c>
      <c r="GN77" s="422" t="str">
        <f t="shared" si="242"/>
        <v/>
      </c>
      <c r="GO77" s="422" t="str">
        <f t="shared" si="243"/>
        <v/>
      </c>
      <c r="GP77" s="422" t="str">
        <f t="shared" si="244"/>
        <v/>
      </c>
      <c r="GQ77" s="422" t="str">
        <f t="shared" si="245"/>
        <v/>
      </c>
      <c r="GR77" s="422" t="str">
        <f t="shared" si="246"/>
        <v/>
      </c>
      <c r="GS77" s="422" t="str">
        <f t="shared" si="247"/>
        <v/>
      </c>
      <c r="GT77" s="143" t="str">
        <f t="shared" si="248"/>
        <v/>
      </c>
      <c r="GU77" s="143" t="str">
        <f t="shared" si="249"/>
        <v/>
      </c>
      <c r="GV77" s="143" t="str">
        <f t="shared" si="250"/>
        <v/>
      </c>
      <c r="GW77" s="143" t="str">
        <f t="shared" si="251"/>
        <v/>
      </c>
      <c r="GX77" s="143" t="str">
        <f t="shared" si="252"/>
        <v/>
      </c>
      <c r="GY77" s="143" t="str">
        <f t="shared" si="253"/>
        <v/>
      </c>
      <c r="GZ77" s="353">
        <f t="shared" si="254"/>
        <v>0</v>
      </c>
      <c r="HA77" s="353">
        <f t="shared" si="255"/>
        <v>0</v>
      </c>
      <c r="HB77" s="353">
        <f t="shared" si="256"/>
        <v>32</v>
      </c>
      <c r="HC77" s="353">
        <f t="shared" si="257"/>
        <v>0</v>
      </c>
      <c r="HD77" s="426" t="str">
        <f t="shared" si="279"/>
        <v/>
      </c>
      <c r="HE77" s="362" t="str">
        <f t="shared" si="258"/>
        <v/>
      </c>
      <c r="HF77" s="362" t="str">
        <f t="shared" si="259"/>
        <v/>
      </c>
      <c r="HG77" s="363" t="str">
        <f t="shared" si="260"/>
        <v/>
      </c>
      <c r="HH77" s="399" t="str">
        <f t="shared" si="261"/>
        <v/>
      </c>
      <c r="HI77" s="400" t="str">
        <f t="shared" si="280"/>
        <v/>
      </c>
      <c r="HJ77" s="136" t="str">
        <f t="shared" si="281"/>
        <v/>
      </c>
      <c r="HK77" s="358" t="str">
        <f>details!EP77</f>
        <v/>
      </c>
      <c r="HL77" s="227" t="str">
        <f>details!EQ77</f>
        <v/>
      </c>
      <c r="HM77" s="406" t="str">
        <f t="shared" si="262"/>
        <v/>
      </c>
      <c r="HN77" s="233" t="str">
        <f>IF(details!CP77="","",details!CP77)</f>
        <v/>
      </c>
    </row>
    <row r="78" spans="1:222" s="20" customFormat="1" ht="14" customHeight="1">
      <c r="A78" s="231">
        <f>IF(details!A78="","",details!A78)</f>
        <v>72</v>
      </c>
      <c r="B78" s="425" t="str">
        <f>IF(details!B78="","",details!B78)</f>
        <v/>
      </c>
      <c r="C78" s="425" t="str">
        <f>IF(details!C78="","",details!C78)</f>
        <v/>
      </c>
      <c r="D78" s="136" t="str">
        <f>IF(details!D78="","",details!D78)</f>
        <v/>
      </c>
      <c r="E78" s="136" t="str">
        <f>IF(details!E78="","",details!E78)</f>
        <v/>
      </c>
      <c r="F78" s="425" t="str">
        <f>IF(details!F78="","",details!F78)</f>
        <v/>
      </c>
      <c r="G78" s="698" t="str">
        <f>IF(details!G78="","",details!G78)</f>
        <v/>
      </c>
      <c r="H78" s="698" t="str">
        <f>IF(details!H78="","",details!H78)</f>
        <v/>
      </c>
      <c r="I78" s="220" t="str">
        <f>IF(details!CQ78="","",details!CQ78)</f>
        <v/>
      </c>
      <c r="J78" s="137" t="str">
        <f>IF(details!J78="","",details!J78)</f>
        <v/>
      </c>
      <c r="K78" s="137" t="str">
        <f>IF(details!K78="","",details!K78)</f>
        <v/>
      </c>
      <c r="L78" s="137" t="str">
        <f>IF(details!L78="","",details!L78)</f>
        <v/>
      </c>
      <c r="M78" s="425" t="str">
        <f>IF(details!R78="","",details!R78)</f>
        <v/>
      </c>
      <c r="N78" s="425" t="str">
        <f>IF(details!S78="","",details!S78)</f>
        <v/>
      </c>
      <c r="O78" s="425" t="str">
        <f t="shared" si="151"/>
        <v/>
      </c>
      <c r="P78" s="425" t="str">
        <f>IF(details!T78="","",details!T78)</f>
        <v/>
      </c>
      <c r="Q78" s="425" t="str">
        <f>IF(details!U78="","",details!U78)</f>
        <v/>
      </c>
      <c r="R78" s="425" t="str">
        <f t="shared" si="152"/>
        <v/>
      </c>
      <c r="S78" s="425" t="str">
        <f>IF(details!V78="","",details!V78)</f>
        <v/>
      </c>
      <c r="T78" s="425" t="str">
        <f>IF(details!W78="","",details!W78)</f>
        <v/>
      </c>
      <c r="U78" s="425" t="str">
        <f t="shared" si="153"/>
        <v/>
      </c>
      <c r="V78" s="138" t="str">
        <f t="shared" si="154"/>
        <v/>
      </c>
      <c r="W78" s="425" t="str">
        <f>IF(details!X78="","",details!X78)</f>
        <v/>
      </c>
      <c r="X78" s="425" t="str">
        <f>IF(details!Y78="","",details!Y78)</f>
        <v/>
      </c>
      <c r="Y78" s="138" t="str">
        <f t="shared" si="155"/>
        <v/>
      </c>
      <c r="Z78" s="139" t="str">
        <f t="shared" si="272"/>
        <v/>
      </c>
      <c r="AA78" s="425" t="str">
        <f>IF(details!Z78="","",details!Z78)</f>
        <v/>
      </c>
      <c r="AB78" s="425" t="str">
        <f>IF(details!AA78="","",details!AA78)</f>
        <v/>
      </c>
      <c r="AC78" s="428" t="str">
        <f t="shared" si="156"/>
        <v/>
      </c>
      <c r="AD78" s="136" t="str">
        <f t="shared" si="157"/>
        <v/>
      </c>
      <c r="AE78" s="140" t="str">
        <f t="shared" si="158"/>
        <v/>
      </c>
      <c r="AF78" s="429" t="str">
        <f t="shared" si="159"/>
        <v/>
      </c>
      <c r="AG78" s="141" t="str">
        <f t="shared" si="263"/>
        <v/>
      </c>
      <c r="AH78" s="141">
        <f t="shared" si="160"/>
        <v>0</v>
      </c>
      <c r="AI78" s="425" t="str">
        <f>IF(details!AB78="","",details!AB78)</f>
        <v/>
      </c>
      <c r="AJ78" s="425" t="str">
        <f>IF(details!AC78="","",details!AC78)</f>
        <v/>
      </c>
      <c r="AK78" s="425" t="str">
        <f t="shared" si="161"/>
        <v/>
      </c>
      <c r="AL78" s="425" t="str">
        <f>IF(details!AD78="","",details!AD78)</f>
        <v/>
      </c>
      <c r="AM78" s="425" t="str">
        <f>IF(details!AE78="","",details!AE78)</f>
        <v/>
      </c>
      <c r="AN78" s="425" t="str">
        <f t="shared" si="162"/>
        <v/>
      </c>
      <c r="AO78" s="425" t="str">
        <f>IF(details!AF78="","",details!AF78)</f>
        <v/>
      </c>
      <c r="AP78" s="425" t="str">
        <f>IF(details!AG78="","",details!AG78)</f>
        <v/>
      </c>
      <c r="AQ78" s="425" t="str">
        <f t="shared" si="163"/>
        <v/>
      </c>
      <c r="AR78" s="138" t="str">
        <f t="shared" si="164"/>
        <v/>
      </c>
      <c r="AS78" s="425" t="str">
        <f>IF(details!AH78="","",details!AH78)</f>
        <v/>
      </c>
      <c r="AT78" s="425" t="str">
        <f>IF(details!AI78="","",details!AI78)</f>
        <v/>
      </c>
      <c r="AU78" s="138" t="str">
        <f t="shared" si="165"/>
        <v/>
      </c>
      <c r="AV78" s="139" t="str">
        <f t="shared" si="273"/>
        <v/>
      </c>
      <c r="AW78" s="425" t="str">
        <f>IF(details!AJ78="","",details!AJ78)</f>
        <v/>
      </c>
      <c r="AX78" s="425" t="str">
        <f>IF(details!AK78="","",details!AK78)</f>
        <v/>
      </c>
      <c r="AY78" s="428" t="str">
        <f t="shared" si="166"/>
        <v/>
      </c>
      <c r="AZ78" s="136" t="str">
        <f t="shared" si="167"/>
        <v/>
      </c>
      <c r="BA78" s="140" t="str">
        <f t="shared" si="168"/>
        <v/>
      </c>
      <c r="BB78" s="429" t="str">
        <f t="shared" si="169"/>
        <v/>
      </c>
      <c r="BC78" s="141" t="str">
        <f t="shared" si="264"/>
        <v/>
      </c>
      <c r="BD78" s="141">
        <f t="shared" si="170"/>
        <v>0</v>
      </c>
      <c r="BE78" s="123" t="str">
        <f>IF(D78="","",details!AL78)</f>
        <v/>
      </c>
      <c r="BF78" s="425" t="str">
        <f>IF(details!AM78="","",details!AM78)</f>
        <v/>
      </c>
      <c r="BG78" s="425" t="str">
        <f>IF(details!AN78="","",details!AN78)</f>
        <v/>
      </c>
      <c r="BH78" s="425" t="str">
        <f t="shared" si="171"/>
        <v/>
      </c>
      <c r="BI78" s="425" t="str">
        <f>IF(details!AO78="","",details!AO78)</f>
        <v/>
      </c>
      <c r="BJ78" s="425" t="str">
        <f>IF(details!AP78="","",details!AP78)</f>
        <v/>
      </c>
      <c r="BK78" s="425" t="str">
        <f t="shared" si="172"/>
        <v/>
      </c>
      <c r="BL78" s="425" t="str">
        <f>IF(details!AQ78="","",details!AQ78)</f>
        <v/>
      </c>
      <c r="BM78" s="425" t="str">
        <f>IF(details!AR78="","",details!AR78)</f>
        <v/>
      </c>
      <c r="BN78" s="425" t="str">
        <f t="shared" si="173"/>
        <v/>
      </c>
      <c r="BO78" s="138" t="str">
        <f t="shared" si="174"/>
        <v/>
      </c>
      <c r="BP78" s="425" t="str">
        <f>IF(details!AS78="","",details!AS78)</f>
        <v/>
      </c>
      <c r="BQ78" s="425" t="str">
        <f>IF(details!AT78="","",details!AT78)</f>
        <v/>
      </c>
      <c r="BR78" s="138" t="str">
        <f t="shared" si="175"/>
        <v/>
      </c>
      <c r="BS78" s="139" t="str">
        <f t="shared" si="274"/>
        <v/>
      </c>
      <c r="BT78" s="425" t="str">
        <f>IF(details!AU78="","",details!AU78)</f>
        <v/>
      </c>
      <c r="BU78" s="425" t="str">
        <f>IF(details!AV78="","",details!AV78)</f>
        <v/>
      </c>
      <c r="BV78" s="428" t="str">
        <f t="shared" si="176"/>
        <v/>
      </c>
      <c r="BW78" s="136" t="str">
        <f t="shared" si="177"/>
        <v/>
      </c>
      <c r="BX78" s="140" t="str">
        <f t="shared" si="178"/>
        <v/>
      </c>
      <c r="BY78" s="429" t="str">
        <f t="shared" si="179"/>
        <v/>
      </c>
      <c r="BZ78" s="141" t="str">
        <f t="shared" si="265"/>
        <v/>
      </c>
      <c r="CA78" s="141">
        <f t="shared" si="180"/>
        <v>0</v>
      </c>
      <c r="CB78" s="425" t="str">
        <f>IF(details!AW78="","",details!AW78)</f>
        <v/>
      </c>
      <c r="CC78" s="425" t="str">
        <f>IF(details!AX78="","",details!AX78)</f>
        <v/>
      </c>
      <c r="CD78" s="425" t="str">
        <f t="shared" si="181"/>
        <v/>
      </c>
      <c r="CE78" s="425" t="str">
        <f>IF(details!AY78="","",details!AY78)</f>
        <v/>
      </c>
      <c r="CF78" s="425" t="str">
        <f>IF(details!AZ78="","",details!AZ78)</f>
        <v/>
      </c>
      <c r="CG78" s="425" t="str">
        <f t="shared" si="182"/>
        <v/>
      </c>
      <c r="CH78" s="425" t="str">
        <f>IF(details!BA78="","",details!BA78)</f>
        <v/>
      </c>
      <c r="CI78" s="425" t="str">
        <f>IF(details!BB78="","",details!BB78)</f>
        <v/>
      </c>
      <c r="CJ78" s="425" t="str">
        <f t="shared" si="183"/>
        <v/>
      </c>
      <c r="CK78" s="138" t="str">
        <f t="shared" si="184"/>
        <v/>
      </c>
      <c r="CL78" s="425" t="str">
        <f>IF(details!BC78="","",details!BC78)</f>
        <v/>
      </c>
      <c r="CM78" s="425" t="str">
        <f>IF(details!BD78="","",details!BD78)</f>
        <v/>
      </c>
      <c r="CN78" s="138" t="str">
        <f t="shared" si="185"/>
        <v/>
      </c>
      <c r="CO78" s="139" t="str">
        <f t="shared" si="275"/>
        <v/>
      </c>
      <c r="CP78" s="425" t="str">
        <f>IF(details!BE78="","",details!BE78)</f>
        <v/>
      </c>
      <c r="CQ78" s="425" t="str">
        <f>IF(details!BF78="","",details!BF78)</f>
        <v/>
      </c>
      <c r="CR78" s="428" t="str">
        <f t="shared" si="186"/>
        <v/>
      </c>
      <c r="CS78" s="136" t="str">
        <f t="shared" si="187"/>
        <v/>
      </c>
      <c r="CT78" s="140" t="str">
        <f t="shared" si="188"/>
        <v/>
      </c>
      <c r="CU78" s="429" t="str">
        <f t="shared" si="189"/>
        <v/>
      </c>
      <c r="CV78" s="141" t="str">
        <f t="shared" si="266"/>
        <v/>
      </c>
      <c r="CW78" s="141">
        <f t="shared" si="190"/>
        <v>0</v>
      </c>
      <c r="CX78" s="425" t="str">
        <f>IF(details!BG78="","",details!BG78)</f>
        <v/>
      </c>
      <c r="CY78" s="425" t="str">
        <f>IF(details!BH78="","",details!BH78)</f>
        <v/>
      </c>
      <c r="CZ78" s="425" t="str">
        <f t="shared" si="191"/>
        <v/>
      </c>
      <c r="DA78" s="425" t="str">
        <f>IF(details!BI78="","",details!BI78)</f>
        <v/>
      </c>
      <c r="DB78" s="425" t="str">
        <f>IF(details!BJ78="","",details!BJ78)</f>
        <v/>
      </c>
      <c r="DC78" s="425" t="str">
        <f t="shared" si="192"/>
        <v/>
      </c>
      <c r="DD78" s="425" t="str">
        <f>IF(details!BK78="","",details!BK78)</f>
        <v/>
      </c>
      <c r="DE78" s="425" t="str">
        <f>IF(details!BL78="","",details!BL78)</f>
        <v/>
      </c>
      <c r="DF78" s="425" t="str">
        <f t="shared" si="193"/>
        <v/>
      </c>
      <c r="DG78" s="138" t="str">
        <f t="shared" si="194"/>
        <v/>
      </c>
      <c r="DH78" s="425" t="str">
        <f>IF(details!BM78="","",details!BM78)</f>
        <v/>
      </c>
      <c r="DI78" s="425" t="str">
        <f>IF(details!BN78="","",details!BN78)</f>
        <v/>
      </c>
      <c r="DJ78" s="138" t="str">
        <f t="shared" si="195"/>
        <v/>
      </c>
      <c r="DK78" s="139" t="str">
        <f t="shared" si="276"/>
        <v/>
      </c>
      <c r="DL78" s="425" t="str">
        <f>IF(details!BO78="","",details!BO78)</f>
        <v/>
      </c>
      <c r="DM78" s="425" t="str">
        <f>IF(details!BP78="","",details!BP78)</f>
        <v/>
      </c>
      <c r="DN78" s="428" t="str">
        <f t="shared" si="196"/>
        <v/>
      </c>
      <c r="DO78" s="136" t="str">
        <f t="shared" si="197"/>
        <v/>
      </c>
      <c r="DP78" s="140" t="str">
        <f t="shared" si="198"/>
        <v/>
      </c>
      <c r="DQ78" s="429" t="str">
        <f t="shared" si="199"/>
        <v/>
      </c>
      <c r="DR78" s="141" t="str">
        <f t="shared" si="267"/>
        <v/>
      </c>
      <c r="DS78" s="141">
        <f t="shared" si="200"/>
        <v>0</v>
      </c>
      <c r="DT78" s="425" t="str">
        <f>IF(details!BQ78="","",details!BQ78)</f>
        <v/>
      </c>
      <c r="DU78" s="425" t="str">
        <f>IF(details!BR78="","",details!BR78)</f>
        <v/>
      </c>
      <c r="DV78" s="425" t="str">
        <f t="shared" si="201"/>
        <v/>
      </c>
      <c r="DW78" s="425" t="str">
        <f>IF(details!BS78="","",details!BS78)</f>
        <v/>
      </c>
      <c r="DX78" s="425" t="str">
        <f>IF(details!BT78="","",details!BT78)</f>
        <v/>
      </c>
      <c r="DY78" s="425" t="str">
        <f t="shared" si="202"/>
        <v/>
      </c>
      <c r="DZ78" s="425" t="str">
        <f>IF(details!BU78="","",details!BU78)</f>
        <v/>
      </c>
      <c r="EA78" s="425" t="str">
        <f>IF(details!BV78="","",details!BV78)</f>
        <v/>
      </c>
      <c r="EB78" s="425" t="str">
        <f t="shared" si="203"/>
        <v/>
      </c>
      <c r="EC78" s="138" t="str">
        <f t="shared" si="204"/>
        <v/>
      </c>
      <c r="ED78" s="425" t="str">
        <f>IF(details!BW78="","",details!BW78)</f>
        <v/>
      </c>
      <c r="EE78" s="425" t="str">
        <f>IF(details!BX78="","",details!BX78)</f>
        <v/>
      </c>
      <c r="EF78" s="138" t="str">
        <f t="shared" si="205"/>
        <v/>
      </c>
      <c r="EG78" s="139" t="str">
        <f t="shared" si="277"/>
        <v/>
      </c>
      <c r="EH78" s="425" t="str">
        <f>IF(details!BY78="","",details!BY78)</f>
        <v/>
      </c>
      <c r="EI78" s="425" t="str">
        <f>IF(details!BZ78="","",details!BZ78)</f>
        <v/>
      </c>
      <c r="EJ78" s="428" t="str">
        <f t="shared" si="206"/>
        <v/>
      </c>
      <c r="EK78" s="136" t="str">
        <f t="shared" si="207"/>
        <v/>
      </c>
      <c r="EL78" s="140" t="str">
        <f t="shared" si="208"/>
        <v/>
      </c>
      <c r="EM78" s="429" t="str">
        <f t="shared" si="209"/>
        <v/>
      </c>
      <c r="EN78" s="141" t="str">
        <f t="shared" si="268"/>
        <v/>
      </c>
      <c r="EO78" s="141">
        <f t="shared" si="210"/>
        <v>0</v>
      </c>
      <c r="EP78" s="425" t="str">
        <f>IF(details!CA78="","",details!CA78)</f>
        <v/>
      </c>
      <c r="EQ78" s="425" t="str">
        <f>IF(details!CB78="","",details!CB78)</f>
        <v/>
      </c>
      <c r="ER78" s="425" t="str">
        <f>IF(details!CC78="","",details!CC78)</f>
        <v/>
      </c>
      <c r="ES78" s="425" t="str">
        <f>IF(details!CD78="","",details!CD78)</f>
        <v/>
      </c>
      <c r="ET78" s="425" t="str">
        <f>IF(details!CE78="","",details!CE78)</f>
        <v/>
      </c>
      <c r="EU78" s="429" t="str">
        <f t="shared" si="211"/>
        <v/>
      </c>
      <c r="EV78" s="429" t="str">
        <f t="shared" si="212"/>
        <v/>
      </c>
      <c r="EW78" s="429" t="str">
        <f t="shared" si="213"/>
        <v/>
      </c>
      <c r="EX78" s="141" t="str">
        <f t="shared" si="269"/>
        <v/>
      </c>
      <c r="EY78" s="141">
        <f t="shared" si="214"/>
        <v>0</v>
      </c>
      <c r="EZ78" s="425" t="str">
        <f>IF(details!CF78="","",details!CF78)</f>
        <v/>
      </c>
      <c r="FA78" s="425" t="str">
        <f>IF(details!CG78="","",details!CG78)</f>
        <v/>
      </c>
      <c r="FB78" s="425" t="str">
        <f>IF(details!CH78="","",details!CH78)</f>
        <v/>
      </c>
      <c r="FC78" s="425" t="str">
        <f>IF(details!CI78="","",details!CI78)</f>
        <v/>
      </c>
      <c r="FD78" s="425" t="str">
        <f>IF(details!CJ78="","",details!CJ78)</f>
        <v/>
      </c>
      <c r="FE78" s="429" t="str">
        <f t="shared" si="215"/>
        <v/>
      </c>
      <c r="FF78" s="429" t="str">
        <f t="shared" si="216"/>
        <v/>
      </c>
      <c r="FG78" s="429" t="str">
        <f t="shared" si="217"/>
        <v/>
      </c>
      <c r="FH78" s="141" t="str">
        <f t="shared" si="270"/>
        <v/>
      </c>
      <c r="FI78" s="141">
        <f t="shared" si="218"/>
        <v>0</v>
      </c>
      <c r="FJ78" s="425" t="str">
        <f>IF(details!CK78="","",details!CK78)</f>
        <v/>
      </c>
      <c r="FK78" s="425" t="str">
        <f>IF(details!CL78="","",details!CL78)</f>
        <v/>
      </c>
      <c r="FL78" s="425" t="str">
        <f>IF(details!CM78="","",details!CM78)</f>
        <v/>
      </c>
      <c r="FM78" s="425" t="str">
        <f>IF(details!CN78="","",details!CN78)</f>
        <v/>
      </c>
      <c r="FN78" s="425" t="str">
        <f>IF(details!CO78="","",details!CO78)</f>
        <v/>
      </c>
      <c r="FO78" s="429" t="str">
        <f t="shared" si="219"/>
        <v/>
      </c>
      <c r="FP78" s="429" t="str">
        <f t="shared" si="220"/>
        <v/>
      </c>
      <c r="FQ78" s="429" t="str">
        <f t="shared" si="221"/>
        <v/>
      </c>
      <c r="FR78" s="141" t="str">
        <f t="shared" si="271"/>
        <v/>
      </c>
      <c r="FS78" s="354">
        <f t="shared" si="222"/>
        <v>0</v>
      </c>
      <c r="FT78" s="361" t="str">
        <f t="shared" si="223"/>
        <v/>
      </c>
      <c r="FU78" s="422" t="str">
        <f t="shared" si="224"/>
        <v/>
      </c>
      <c r="FV78" s="422" t="str">
        <f t="shared" si="225"/>
        <v/>
      </c>
      <c r="FW78" s="422" t="str">
        <f t="shared" si="226"/>
        <v/>
      </c>
      <c r="FX78" s="422" t="str">
        <f t="shared" si="227"/>
        <v/>
      </c>
      <c r="FY78" s="422" t="str">
        <f t="shared" si="228"/>
        <v/>
      </c>
      <c r="FZ78" s="422" t="str">
        <f t="shared" si="229"/>
        <v/>
      </c>
      <c r="GA78" s="142" t="str">
        <f t="shared" si="230"/>
        <v/>
      </c>
      <c r="GB78" s="142" t="str">
        <f t="shared" si="231"/>
        <v/>
      </c>
      <c r="GC78" s="422" t="str">
        <f t="shared" si="278"/>
        <v/>
      </c>
      <c r="GD78" s="422" t="str">
        <f t="shared" si="232"/>
        <v/>
      </c>
      <c r="GE78" s="422" t="str">
        <f t="shared" si="233"/>
        <v/>
      </c>
      <c r="GF78" s="422" t="str">
        <f t="shared" si="234"/>
        <v/>
      </c>
      <c r="GG78" s="422" t="str">
        <f t="shared" si="235"/>
        <v/>
      </c>
      <c r="GH78" s="422" t="str">
        <f t="shared" si="236"/>
        <v/>
      </c>
      <c r="GI78" s="422" t="str">
        <f t="shared" si="237"/>
        <v/>
      </c>
      <c r="GJ78" s="422" t="str">
        <f t="shared" si="238"/>
        <v/>
      </c>
      <c r="GK78" s="422" t="str">
        <f t="shared" si="239"/>
        <v/>
      </c>
      <c r="GL78" s="422" t="str">
        <f t="shared" si="240"/>
        <v/>
      </c>
      <c r="GM78" s="422" t="str">
        <f t="shared" si="241"/>
        <v/>
      </c>
      <c r="GN78" s="422" t="str">
        <f t="shared" si="242"/>
        <v/>
      </c>
      <c r="GO78" s="422" t="str">
        <f t="shared" si="243"/>
        <v/>
      </c>
      <c r="GP78" s="422" t="str">
        <f t="shared" si="244"/>
        <v/>
      </c>
      <c r="GQ78" s="422" t="str">
        <f t="shared" si="245"/>
        <v/>
      </c>
      <c r="GR78" s="422" t="str">
        <f t="shared" si="246"/>
        <v/>
      </c>
      <c r="GS78" s="422" t="str">
        <f t="shared" si="247"/>
        <v/>
      </c>
      <c r="GT78" s="143" t="str">
        <f t="shared" si="248"/>
        <v/>
      </c>
      <c r="GU78" s="143" t="str">
        <f t="shared" si="249"/>
        <v/>
      </c>
      <c r="GV78" s="143" t="str">
        <f t="shared" si="250"/>
        <v/>
      </c>
      <c r="GW78" s="143" t="str">
        <f t="shared" si="251"/>
        <v/>
      </c>
      <c r="GX78" s="143" t="str">
        <f t="shared" si="252"/>
        <v/>
      </c>
      <c r="GY78" s="143" t="str">
        <f t="shared" si="253"/>
        <v/>
      </c>
      <c r="GZ78" s="353">
        <f t="shared" si="254"/>
        <v>0</v>
      </c>
      <c r="HA78" s="353">
        <f t="shared" si="255"/>
        <v>0</v>
      </c>
      <c r="HB78" s="353">
        <f t="shared" si="256"/>
        <v>32</v>
      </c>
      <c r="HC78" s="353">
        <f t="shared" si="257"/>
        <v>0</v>
      </c>
      <c r="HD78" s="426" t="str">
        <f t="shared" si="279"/>
        <v/>
      </c>
      <c r="HE78" s="362" t="str">
        <f t="shared" si="258"/>
        <v/>
      </c>
      <c r="HF78" s="362" t="str">
        <f t="shared" si="259"/>
        <v/>
      </c>
      <c r="HG78" s="363" t="str">
        <f t="shared" si="260"/>
        <v/>
      </c>
      <c r="HH78" s="399" t="str">
        <f t="shared" si="261"/>
        <v/>
      </c>
      <c r="HI78" s="400" t="str">
        <f t="shared" si="280"/>
        <v/>
      </c>
      <c r="HJ78" s="136" t="str">
        <f t="shared" si="281"/>
        <v/>
      </c>
      <c r="HK78" s="358" t="str">
        <f>details!EP78</f>
        <v/>
      </c>
      <c r="HL78" s="227" t="str">
        <f>details!EQ78</f>
        <v/>
      </c>
      <c r="HM78" s="406" t="str">
        <f t="shared" si="262"/>
        <v/>
      </c>
      <c r="HN78" s="233" t="str">
        <f>IF(details!CP78="","",details!CP78)</f>
        <v/>
      </c>
    </row>
    <row r="79" spans="1:222" s="20" customFormat="1" ht="14" customHeight="1">
      <c r="A79" s="231">
        <f>IF(details!A79="","",details!A79)</f>
        <v>73</v>
      </c>
      <c r="B79" s="425" t="str">
        <f>IF(details!B79="","",details!B79)</f>
        <v/>
      </c>
      <c r="C79" s="425" t="str">
        <f>IF(details!C79="","",details!C79)</f>
        <v/>
      </c>
      <c r="D79" s="136" t="str">
        <f>IF(details!D79="","",details!D79)</f>
        <v/>
      </c>
      <c r="E79" s="136" t="str">
        <f>IF(details!E79="","",details!E79)</f>
        <v/>
      </c>
      <c r="F79" s="425" t="str">
        <f>IF(details!F79="","",details!F79)</f>
        <v/>
      </c>
      <c r="G79" s="698" t="str">
        <f>IF(details!G79="","",details!G79)</f>
        <v/>
      </c>
      <c r="H79" s="698" t="str">
        <f>IF(details!H79="","",details!H79)</f>
        <v/>
      </c>
      <c r="I79" s="220" t="str">
        <f>IF(details!CQ79="","",details!CQ79)</f>
        <v/>
      </c>
      <c r="J79" s="137" t="str">
        <f>IF(details!J79="","",details!J79)</f>
        <v/>
      </c>
      <c r="K79" s="137" t="str">
        <f>IF(details!K79="","",details!K79)</f>
        <v/>
      </c>
      <c r="L79" s="137" t="str">
        <f>IF(details!L79="","",details!L79)</f>
        <v/>
      </c>
      <c r="M79" s="425" t="str">
        <f>IF(details!R79="","",details!R79)</f>
        <v/>
      </c>
      <c r="N79" s="425" t="str">
        <f>IF(details!S79="","",details!S79)</f>
        <v/>
      </c>
      <c r="O79" s="425" t="str">
        <f t="shared" si="151"/>
        <v/>
      </c>
      <c r="P79" s="425" t="str">
        <f>IF(details!T79="","",details!T79)</f>
        <v/>
      </c>
      <c r="Q79" s="425" t="str">
        <f>IF(details!U79="","",details!U79)</f>
        <v/>
      </c>
      <c r="R79" s="425" t="str">
        <f t="shared" si="152"/>
        <v/>
      </c>
      <c r="S79" s="425" t="str">
        <f>IF(details!V79="","",details!V79)</f>
        <v/>
      </c>
      <c r="T79" s="425" t="str">
        <f>IF(details!W79="","",details!W79)</f>
        <v/>
      </c>
      <c r="U79" s="425" t="str">
        <f t="shared" si="153"/>
        <v/>
      </c>
      <c r="V79" s="138" t="str">
        <f t="shared" si="154"/>
        <v/>
      </c>
      <c r="W79" s="425" t="str">
        <f>IF(details!X79="","",details!X79)</f>
        <v/>
      </c>
      <c r="X79" s="425" t="str">
        <f>IF(details!Y79="","",details!Y79)</f>
        <v/>
      </c>
      <c r="Y79" s="138" t="str">
        <f t="shared" si="155"/>
        <v/>
      </c>
      <c r="Z79" s="139" t="str">
        <f t="shared" si="272"/>
        <v/>
      </c>
      <c r="AA79" s="425" t="str">
        <f>IF(details!Z79="","",details!Z79)</f>
        <v/>
      </c>
      <c r="AB79" s="425" t="str">
        <f>IF(details!AA79="","",details!AA79)</f>
        <v/>
      </c>
      <c r="AC79" s="428" t="str">
        <f t="shared" si="156"/>
        <v/>
      </c>
      <c r="AD79" s="136" t="str">
        <f t="shared" si="157"/>
        <v/>
      </c>
      <c r="AE79" s="140" t="str">
        <f t="shared" si="158"/>
        <v/>
      </c>
      <c r="AF79" s="429" t="str">
        <f t="shared" si="159"/>
        <v/>
      </c>
      <c r="AG79" s="141" t="str">
        <f t="shared" si="263"/>
        <v/>
      </c>
      <c r="AH79" s="141">
        <f t="shared" si="160"/>
        <v>0</v>
      </c>
      <c r="AI79" s="425" t="str">
        <f>IF(details!AB79="","",details!AB79)</f>
        <v/>
      </c>
      <c r="AJ79" s="425" t="str">
        <f>IF(details!AC79="","",details!AC79)</f>
        <v/>
      </c>
      <c r="AK79" s="425" t="str">
        <f t="shared" si="161"/>
        <v/>
      </c>
      <c r="AL79" s="425" t="str">
        <f>IF(details!AD79="","",details!AD79)</f>
        <v/>
      </c>
      <c r="AM79" s="425" t="str">
        <f>IF(details!AE79="","",details!AE79)</f>
        <v/>
      </c>
      <c r="AN79" s="425" t="str">
        <f t="shared" si="162"/>
        <v/>
      </c>
      <c r="AO79" s="425" t="str">
        <f>IF(details!AF79="","",details!AF79)</f>
        <v/>
      </c>
      <c r="AP79" s="425" t="str">
        <f>IF(details!AG79="","",details!AG79)</f>
        <v/>
      </c>
      <c r="AQ79" s="425" t="str">
        <f t="shared" si="163"/>
        <v/>
      </c>
      <c r="AR79" s="138" t="str">
        <f t="shared" si="164"/>
        <v/>
      </c>
      <c r="AS79" s="425" t="str">
        <f>IF(details!AH79="","",details!AH79)</f>
        <v/>
      </c>
      <c r="AT79" s="425" t="str">
        <f>IF(details!AI79="","",details!AI79)</f>
        <v/>
      </c>
      <c r="AU79" s="138" t="str">
        <f t="shared" si="165"/>
        <v/>
      </c>
      <c r="AV79" s="139" t="str">
        <f t="shared" si="273"/>
        <v/>
      </c>
      <c r="AW79" s="425" t="str">
        <f>IF(details!AJ79="","",details!AJ79)</f>
        <v/>
      </c>
      <c r="AX79" s="425" t="str">
        <f>IF(details!AK79="","",details!AK79)</f>
        <v/>
      </c>
      <c r="AY79" s="428" t="str">
        <f t="shared" si="166"/>
        <v/>
      </c>
      <c r="AZ79" s="136" t="str">
        <f t="shared" si="167"/>
        <v/>
      </c>
      <c r="BA79" s="140" t="str">
        <f t="shared" si="168"/>
        <v/>
      </c>
      <c r="BB79" s="429" t="str">
        <f t="shared" si="169"/>
        <v/>
      </c>
      <c r="BC79" s="141" t="str">
        <f t="shared" si="264"/>
        <v/>
      </c>
      <c r="BD79" s="141">
        <f t="shared" si="170"/>
        <v>0</v>
      </c>
      <c r="BE79" s="123" t="str">
        <f>IF(D79="","",details!AL79)</f>
        <v/>
      </c>
      <c r="BF79" s="425" t="str">
        <f>IF(details!AM79="","",details!AM79)</f>
        <v/>
      </c>
      <c r="BG79" s="425" t="str">
        <f>IF(details!AN79="","",details!AN79)</f>
        <v/>
      </c>
      <c r="BH79" s="425" t="str">
        <f t="shared" si="171"/>
        <v/>
      </c>
      <c r="BI79" s="425" t="str">
        <f>IF(details!AO79="","",details!AO79)</f>
        <v/>
      </c>
      <c r="BJ79" s="425" t="str">
        <f>IF(details!AP79="","",details!AP79)</f>
        <v/>
      </c>
      <c r="BK79" s="425" t="str">
        <f t="shared" si="172"/>
        <v/>
      </c>
      <c r="BL79" s="425" t="str">
        <f>IF(details!AQ79="","",details!AQ79)</f>
        <v/>
      </c>
      <c r="BM79" s="425" t="str">
        <f>IF(details!AR79="","",details!AR79)</f>
        <v/>
      </c>
      <c r="BN79" s="425" t="str">
        <f t="shared" si="173"/>
        <v/>
      </c>
      <c r="BO79" s="138" t="str">
        <f t="shared" si="174"/>
        <v/>
      </c>
      <c r="BP79" s="425" t="str">
        <f>IF(details!AS79="","",details!AS79)</f>
        <v/>
      </c>
      <c r="BQ79" s="425" t="str">
        <f>IF(details!AT79="","",details!AT79)</f>
        <v/>
      </c>
      <c r="BR79" s="138" t="str">
        <f t="shared" si="175"/>
        <v/>
      </c>
      <c r="BS79" s="139" t="str">
        <f t="shared" si="274"/>
        <v/>
      </c>
      <c r="BT79" s="425" t="str">
        <f>IF(details!AU79="","",details!AU79)</f>
        <v/>
      </c>
      <c r="BU79" s="425" t="str">
        <f>IF(details!AV79="","",details!AV79)</f>
        <v/>
      </c>
      <c r="BV79" s="428" t="str">
        <f t="shared" si="176"/>
        <v/>
      </c>
      <c r="BW79" s="136" t="str">
        <f t="shared" si="177"/>
        <v/>
      </c>
      <c r="BX79" s="140" t="str">
        <f t="shared" si="178"/>
        <v/>
      </c>
      <c r="BY79" s="429" t="str">
        <f t="shared" si="179"/>
        <v/>
      </c>
      <c r="BZ79" s="141" t="str">
        <f t="shared" si="265"/>
        <v/>
      </c>
      <c r="CA79" s="141">
        <f t="shared" si="180"/>
        <v>0</v>
      </c>
      <c r="CB79" s="425" t="str">
        <f>IF(details!AW79="","",details!AW79)</f>
        <v/>
      </c>
      <c r="CC79" s="425" t="str">
        <f>IF(details!AX79="","",details!AX79)</f>
        <v/>
      </c>
      <c r="CD79" s="425" t="str">
        <f t="shared" si="181"/>
        <v/>
      </c>
      <c r="CE79" s="425" t="str">
        <f>IF(details!AY79="","",details!AY79)</f>
        <v/>
      </c>
      <c r="CF79" s="425" t="str">
        <f>IF(details!AZ79="","",details!AZ79)</f>
        <v/>
      </c>
      <c r="CG79" s="425" t="str">
        <f t="shared" si="182"/>
        <v/>
      </c>
      <c r="CH79" s="425" t="str">
        <f>IF(details!BA79="","",details!BA79)</f>
        <v/>
      </c>
      <c r="CI79" s="425" t="str">
        <f>IF(details!BB79="","",details!BB79)</f>
        <v/>
      </c>
      <c r="CJ79" s="425" t="str">
        <f t="shared" si="183"/>
        <v/>
      </c>
      <c r="CK79" s="138" t="str">
        <f t="shared" si="184"/>
        <v/>
      </c>
      <c r="CL79" s="425" t="str">
        <f>IF(details!BC79="","",details!BC79)</f>
        <v/>
      </c>
      <c r="CM79" s="425" t="str">
        <f>IF(details!BD79="","",details!BD79)</f>
        <v/>
      </c>
      <c r="CN79" s="138" t="str">
        <f t="shared" si="185"/>
        <v/>
      </c>
      <c r="CO79" s="139" t="str">
        <f t="shared" si="275"/>
        <v/>
      </c>
      <c r="CP79" s="425" t="str">
        <f>IF(details!BE79="","",details!BE79)</f>
        <v/>
      </c>
      <c r="CQ79" s="425" t="str">
        <f>IF(details!BF79="","",details!BF79)</f>
        <v/>
      </c>
      <c r="CR79" s="428" t="str">
        <f t="shared" si="186"/>
        <v/>
      </c>
      <c r="CS79" s="136" t="str">
        <f t="shared" si="187"/>
        <v/>
      </c>
      <c r="CT79" s="140" t="str">
        <f t="shared" si="188"/>
        <v/>
      </c>
      <c r="CU79" s="429" t="str">
        <f t="shared" si="189"/>
        <v/>
      </c>
      <c r="CV79" s="141" t="str">
        <f t="shared" si="266"/>
        <v/>
      </c>
      <c r="CW79" s="141">
        <f t="shared" si="190"/>
        <v>0</v>
      </c>
      <c r="CX79" s="425" t="str">
        <f>IF(details!BG79="","",details!BG79)</f>
        <v/>
      </c>
      <c r="CY79" s="425" t="str">
        <f>IF(details!BH79="","",details!BH79)</f>
        <v/>
      </c>
      <c r="CZ79" s="425" t="str">
        <f t="shared" si="191"/>
        <v/>
      </c>
      <c r="DA79" s="425" t="str">
        <f>IF(details!BI79="","",details!BI79)</f>
        <v/>
      </c>
      <c r="DB79" s="425" t="str">
        <f>IF(details!BJ79="","",details!BJ79)</f>
        <v/>
      </c>
      <c r="DC79" s="425" t="str">
        <f t="shared" si="192"/>
        <v/>
      </c>
      <c r="DD79" s="425" t="str">
        <f>IF(details!BK79="","",details!BK79)</f>
        <v/>
      </c>
      <c r="DE79" s="425" t="str">
        <f>IF(details!BL79="","",details!BL79)</f>
        <v/>
      </c>
      <c r="DF79" s="425" t="str">
        <f t="shared" si="193"/>
        <v/>
      </c>
      <c r="DG79" s="138" t="str">
        <f t="shared" si="194"/>
        <v/>
      </c>
      <c r="DH79" s="425" t="str">
        <f>IF(details!BM79="","",details!BM79)</f>
        <v/>
      </c>
      <c r="DI79" s="425" t="str">
        <f>IF(details!BN79="","",details!BN79)</f>
        <v/>
      </c>
      <c r="DJ79" s="138" t="str">
        <f t="shared" si="195"/>
        <v/>
      </c>
      <c r="DK79" s="139" t="str">
        <f t="shared" si="276"/>
        <v/>
      </c>
      <c r="DL79" s="425" t="str">
        <f>IF(details!BO79="","",details!BO79)</f>
        <v/>
      </c>
      <c r="DM79" s="425" t="str">
        <f>IF(details!BP79="","",details!BP79)</f>
        <v/>
      </c>
      <c r="DN79" s="428" t="str">
        <f t="shared" si="196"/>
        <v/>
      </c>
      <c r="DO79" s="136" t="str">
        <f t="shared" si="197"/>
        <v/>
      </c>
      <c r="DP79" s="140" t="str">
        <f t="shared" si="198"/>
        <v/>
      </c>
      <c r="DQ79" s="429" t="str">
        <f t="shared" si="199"/>
        <v/>
      </c>
      <c r="DR79" s="141" t="str">
        <f t="shared" si="267"/>
        <v/>
      </c>
      <c r="DS79" s="141">
        <f t="shared" si="200"/>
        <v>0</v>
      </c>
      <c r="DT79" s="425" t="str">
        <f>IF(details!BQ79="","",details!BQ79)</f>
        <v/>
      </c>
      <c r="DU79" s="425" t="str">
        <f>IF(details!BR79="","",details!BR79)</f>
        <v/>
      </c>
      <c r="DV79" s="425" t="str">
        <f t="shared" si="201"/>
        <v/>
      </c>
      <c r="DW79" s="425" t="str">
        <f>IF(details!BS79="","",details!BS79)</f>
        <v/>
      </c>
      <c r="DX79" s="425" t="str">
        <f>IF(details!BT79="","",details!BT79)</f>
        <v/>
      </c>
      <c r="DY79" s="425" t="str">
        <f t="shared" si="202"/>
        <v/>
      </c>
      <c r="DZ79" s="425" t="str">
        <f>IF(details!BU79="","",details!BU79)</f>
        <v/>
      </c>
      <c r="EA79" s="425" t="str">
        <f>IF(details!BV79="","",details!BV79)</f>
        <v/>
      </c>
      <c r="EB79" s="425" t="str">
        <f t="shared" si="203"/>
        <v/>
      </c>
      <c r="EC79" s="138" t="str">
        <f t="shared" si="204"/>
        <v/>
      </c>
      <c r="ED79" s="425" t="str">
        <f>IF(details!BW79="","",details!BW79)</f>
        <v/>
      </c>
      <c r="EE79" s="425" t="str">
        <f>IF(details!BX79="","",details!BX79)</f>
        <v/>
      </c>
      <c r="EF79" s="138" t="str">
        <f t="shared" si="205"/>
        <v/>
      </c>
      <c r="EG79" s="139" t="str">
        <f t="shared" si="277"/>
        <v/>
      </c>
      <c r="EH79" s="425" t="str">
        <f>IF(details!BY79="","",details!BY79)</f>
        <v/>
      </c>
      <c r="EI79" s="425" t="str">
        <f>IF(details!BZ79="","",details!BZ79)</f>
        <v/>
      </c>
      <c r="EJ79" s="428" t="str">
        <f t="shared" si="206"/>
        <v/>
      </c>
      <c r="EK79" s="136" t="str">
        <f t="shared" si="207"/>
        <v/>
      </c>
      <c r="EL79" s="140" t="str">
        <f t="shared" si="208"/>
        <v/>
      </c>
      <c r="EM79" s="429" t="str">
        <f t="shared" si="209"/>
        <v/>
      </c>
      <c r="EN79" s="141" t="str">
        <f t="shared" si="268"/>
        <v/>
      </c>
      <c r="EO79" s="141">
        <f t="shared" si="210"/>
        <v>0</v>
      </c>
      <c r="EP79" s="425" t="str">
        <f>IF(details!CA79="","",details!CA79)</f>
        <v/>
      </c>
      <c r="EQ79" s="425" t="str">
        <f>IF(details!CB79="","",details!CB79)</f>
        <v/>
      </c>
      <c r="ER79" s="425" t="str">
        <f>IF(details!CC79="","",details!CC79)</f>
        <v/>
      </c>
      <c r="ES79" s="425" t="str">
        <f>IF(details!CD79="","",details!CD79)</f>
        <v/>
      </c>
      <c r="ET79" s="425" t="str">
        <f>IF(details!CE79="","",details!CE79)</f>
        <v/>
      </c>
      <c r="EU79" s="429" t="str">
        <f t="shared" si="211"/>
        <v/>
      </c>
      <c r="EV79" s="429" t="str">
        <f t="shared" si="212"/>
        <v/>
      </c>
      <c r="EW79" s="429" t="str">
        <f t="shared" si="213"/>
        <v/>
      </c>
      <c r="EX79" s="141" t="str">
        <f t="shared" si="269"/>
        <v/>
      </c>
      <c r="EY79" s="141">
        <f t="shared" si="214"/>
        <v>0</v>
      </c>
      <c r="EZ79" s="425" t="str">
        <f>IF(details!CF79="","",details!CF79)</f>
        <v/>
      </c>
      <c r="FA79" s="425" t="str">
        <f>IF(details!CG79="","",details!CG79)</f>
        <v/>
      </c>
      <c r="FB79" s="425" t="str">
        <f>IF(details!CH79="","",details!CH79)</f>
        <v/>
      </c>
      <c r="FC79" s="425" t="str">
        <f>IF(details!CI79="","",details!CI79)</f>
        <v/>
      </c>
      <c r="FD79" s="425" t="str">
        <f>IF(details!CJ79="","",details!CJ79)</f>
        <v/>
      </c>
      <c r="FE79" s="429" t="str">
        <f t="shared" si="215"/>
        <v/>
      </c>
      <c r="FF79" s="429" t="str">
        <f t="shared" si="216"/>
        <v/>
      </c>
      <c r="FG79" s="429" t="str">
        <f t="shared" si="217"/>
        <v/>
      </c>
      <c r="FH79" s="141" t="str">
        <f t="shared" si="270"/>
        <v/>
      </c>
      <c r="FI79" s="141">
        <f t="shared" si="218"/>
        <v>0</v>
      </c>
      <c r="FJ79" s="425" t="str">
        <f>IF(details!CK79="","",details!CK79)</f>
        <v/>
      </c>
      <c r="FK79" s="425" t="str">
        <f>IF(details!CL79="","",details!CL79)</f>
        <v/>
      </c>
      <c r="FL79" s="425" t="str">
        <f>IF(details!CM79="","",details!CM79)</f>
        <v/>
      </c>
      <c r="FM79" s="425" t="str">
        <f>IF(details!CN79="","",details!CN79)</f>
        <v/>
      </c>
      <c r="FN79" s="425" t="str">
        <f>IF(details!CO79="","",details!CO79)</f>
        <v/>
      </c>
      <c r="FO79" s="429" t="str">
        <f t="shared" si="219"/>
        <v/>
      </c>
      <c r="FP79" s="429" t="str">
        <f t="shared" si="220"/>
        <v/>
      </c>
      <c r="FQ79" s="429" t="str">
        <f t="shared" si="221"/>
        <v/>
      </c>
      <c r="FR79" s="141" t="str">
        <f t="shared" si="271"/>
        <v/>
      </c>
      <c r="FS79" s="354">
        <f t="shared" si="222"/>
        <v>0</v>
      </c>
      <c r="FT79" s="361" t="str">
        <f t="shared" si="223"/>
        <v/>
      </c>
      <c r="FU79" s="422" t="str">
        <f t="shared" si="224"/>
        <v/>
      </c>
      <c r="FV79" s="422" t="str">
        <f t="shared" si="225"/>
        <v/>
      </c>
      <c r="FW79" s="422" t="str">
        <f t="shared" si="226"/>
        <v/>
      </c>
      <c r="FX79" s="422" t="str">
        <f t="shared" si="227"/>
        <v/>
      </c>
      <c r="FY79" s="422" t="str">
        <f t="shared" si="228"/>
        <v/>
      </c>
      <c r="FZ79" s="422" t="str">
        <f t="shared" si="229"/>
        <v/>
      </c>
      <c r="GA79" s="142" t="str">
        <f t="shared" si="230"/>
        <v/>
      </c>
      <c r="GB79" s="142" t="str">
        <f t="shared" si="231"/>
        <v/>
      </c>
      <c r="GC79" s="422" t="str">
        <f t="shared" si="278"/>
        <v/>
      </c>
      <c r="GD79" s="422" t="str">
        <f t="shared" si="232"/>
        <v/>
      </c>
      <c r="GE79" s="422" t="str">
        <f t="shared" si="233"/>
        <v/>
      </c>
      <c r="GF79" s="422" t="str">
        <f t="shared" si="234"/>
        <v/>
      </c>
      <c r="GG79" s="422" t="str">
        <f t="shared" si="235"/>
        <v/>
      </c>
      <c r="GH79" s="422" t="str">
        <f t="shared" si="236"/>
        <v/>
      </c>
      <c r="GI79" s="422" t="str">
        <f t="shared" si="237"/>
        <v/>
      </c>
      <c r="GJ79" s="422" t="str">
        <f t="shared" si="238"/>
        <v/>
      </c>
      <c r="GK79" s="422" t="str">
        <f t="shared" si="239"/>
        <v/>
      </c>
      <c r="GL79" s="422" t="str">
        <f t="shared" si="240"/>
        <v/>
      </c>
      <c r="GM79" s="422" t="str">
        <f t="shared" si="241"/>
        <v/>
      </c>
      <c r="GN79" s="422" t="str">
        <f t="shared" si="242"/>
        <v/>
      </c>
      <c r="GO79" s="422" t="str">
        <f t="shared" si="243"/>
        <v/>
      </c>
      <c r="GP79" s="422" t="str">
        <f t="shared" si="244"/>
        <v/>
      </c>
      <c r="GQ79" s="422" t="str">
        <f t="shared" si="245"/>
        <v/>
      </c>
      <c r="GR79" s="422" t="str">
        <f t="shared" si="246"/>
        <v/>
      </c>
      <c r="GS79" s="422" t="str">
        <f t="shared" si="247"/>
        <v/>
      </c>
      <c r="GT79" s="143" t="str">
        <f t="shared" si="248"/>
        <v/>
      </c>
      <c r="GU79" s="143" t="str">
        <f t="shared" si="249"/>
        <v/>
      </c>
      <c r="GV79" s="143" t="str">
        <f t="shared" si="250"/>
        <v/>
      </c>
      <c r="GW79" s="143" t="str">
        <f t="shared" si="251"/>
        <v/>
      </c>
      <c r="GX79" s="143" t="str">
        <f t="shared" si="252"/>
        <v/>
      </c>
      <c r="GY79" s="143" t="str">
        <f t="shared" si="253"/>
        <v/>
      </c>
      <c r="GZ79" s="353">
        <f t="shared" si="254"/>
        <v>0</v>
      </c>
      <c r="HA79" s="353">
        <f t="shared" si="255"/>
        <v>0</v>
      </c>
      <c r="HB79" s="353">
        <f t="shared" si="256"/>
        <v>32</v>
      </c>
      <c r="HC79" s="353">
        <f t="shared" si="257"/>
        <v>0</v>
      </c>
      <c r="HD79" s="426" t="str">
        <f t="shared" si="279"/>
        <v/>
      </c>
      <c r="HE79" s="362" t="str">
        <f t="shared" si="258"/>
        <v/>
      </c>
      <c r="HF79" s="362" t="str">
        <f t="shared" si="259"/>
        <v/>
      </c>
      <c r="HG79" s="363" t="str">
        <f t="shared" si="260"/>
        <v/>
      </c>
      <c r="HH79" s="399" t="str">
        <f t="shared" si="261"/>
        <v/>
      </c>
      <c r="HI79" s="400" t="str">
        <f t="shared" si="280"/>
        <v/>
      </c>
      <c r="HJ79" s="136" t="str">
        <f t="shared" si="281"/>
        <v/>
      </c>
      <c r="HK79" s="358" t="str">
        <f>details!EP79</f>
        <v/>
      </c>
      <c r="HL79" s="227" t="str">
        <f>details!EQ79</f>
        <v/>
      </c>
      <c r="HM79" s="406" t="str">
        <f t="shared" si="262"/>
        <v/>
      </c>
      <c r="HN79" s="233" t="str">
        <f>IF(details!CP79="","",details!CP79)</f>
        <v/>
      </c>
    </row>
    <row r="80" spans="1:222" s="20" customFormat="1" ht="14" customHeight="1">
      <c r="A80" s="231">
        <f>IF(details!A80="","",details!A80)</f>
        <v>74</v>
      </c>
      <c r="B80" s="425" t="str">
        <f>IF(details!B80="","",details!B80)</f>
        <v/>
      </c>
      <c r="C80" s="425" t="str">
        <f>IF(details!C80="","",details!C80)</f>
        <v/>
      </c>
      <c r="D80" s="136" t="str">
        <f>IF(details!D80="","",details!D80)</f>
        <v/>
      </c>
      <c r="E80" s="136" t="str">
        <f>IF(details!E80="","",details!E80)</f>
        <v/>
      </c>
      <c r="F80" s="425" t="str">
        <f>IF(details!F80="","",details!F80)</f>
        <v/>
      </c>
      <c r="G80" s="698" t="str">
        <f>IF(details!G80="","",details!G80)</f>
        <v/>
      </c>
      <c r="H80" s="698" t="str">
        <f>IF(details!H80="","",details!H80)</f>
        <v/>
      </c>
      <c r="I80" s="220" t="str">
        <f>IF(details!CQ80="","",details!CQ80)</f>
        <v/>
      </c>
      <c r="J80" s="137" t="str">
        <f>IF(details!J80="","",details!J80)</f>
        <v/>
      </c>
      <c r="K80" s="137" t="str">
        <f>IF(details!K80="","",details!K80)</f>
        <v/>
      </c>
      <c r="L80" s="137" t="str">
        <f>IF(details!L80="","",details!L80)</f>
        <v/>
      </c>
      <c r="M80" s="425" t="str">
        <f>IF(details!R80="","",details!R80)</f>
        <v/>
      </c>
      <c r="N80" s="425" t="str">
        <f>IF(details!S80="","",details!S80)</f>
        <v/>
      </c>
      <c r="O80" s="425" t="str">
        <f t="shared" si="151"/>
        <v/>
      </c>
      <c r="P80" s="425" t="str">
        <f>IF(details!T80="","",details!T80)</f>
        <v/>
      </c>
      <c r="Q80" s="425" t="str">
        <f>IF(details!U80="","",details!U80)</f>
        <v/>
      </c>
      <c r="R80" s="425" t="str">
        <f t="shared" si="152"/>
        <v/>
      </c>
      <c r="S80" s="425" t="str">
        <f>IF(details!V80="","",details!V80)</f>
        <v/>
      </c>
      <c r="T80" s="425" t="str">
        <f>IF(details!W80="","",details!W80)</f>
        <v/>
      </c>
      <c r="U80" s="425" t="str">
        <f t="shared" si="153"/>
        <v/>
      </c>
      <c r="V80" s="138" t="str">
        <f t="shared" si="154"/>
        <v/>
      </c>
      <c r="W80" s="425" t="str">
        <f>IF(details!X80="","",details!X80)</f>
        <v/>
      </c>
      <c r="X80" s="425" t="str">
        <f>IF(details!Y80="","",details!Y80)</f>
        <v/>
      </c>
      <c r="Y80" s="138" t="str">
        <f t="shared" si="155"/>
        <v/>
      </c>
      <c r="Z80" s="139" t="str">
        <f t="shared" si="272"/>
        <v/>
      </c>
      <c r="AA80" s="425" t="str">
        <f>IF(details!Z80="","",details!Z80)</f>
        <v/>
      </c>
      <c r="AB80" s="425" t="str">
        <f>IF(details!AA80="","",details!AA80)</f>
        <v/>
      </c>
      <c r="AC80" s="428" t="str">
        <f t="shared" si="156"/>
        <v/>
      </c>
      <c r="AD80" s="136" t="str">
        <f t="shared" si="157"/>
        <v/>
      </c>
      <c r="AE80" s="140" t="str">
        <f t="shared" si="158"/>
        <v/>
      </c>
      <c r="AF80" s="429" t="str">
        <f t="shared" si="159"/>
        <v/>
      </c>
      <c r="AG80" s="141" t="str">
        <f t="shared" si="263"/>
        <v/>
      </c>
      <c r="AH80" s="141">
        <f t="shared" si="160"/>
        <v>0</v>
      </c>
      <c r="AI80" s="425" t="str">
        <f>IF(details!AB80="","",details!AB80)</f>
        <v/>
      </c>
      <c r="AJ80" s="425" t="str">
        <f>IF(details!AC80="","",details!AC80)</f>
        <v/>
      </c>
      <c r="AK80" s="425" t="str">
        <f t="shared" si="161"/>
        <v/>
      </c>
      <c r="AL80" s="425" t="str">
        <f>IF(details!AD80="","",details!AD80)</f>
        <v/>
      </c>
      <c r="AM80" s="425" t="str">
        <f>IF(details!AE80="","",details!AE80)</f>
        <v/>
      </c>
      <c r="AN80" s="425" t="str">
        <f t="shared" si="162"/>
        <v/>
      </c>
      <c r="AO80" s="425" t="str">
        <f>IF(details!AF80="","",details!AF80)</f>
        <v/>
      </c>
      <c r="AP80" s="425" t="str">
        <f>IF(details!AG80="","",details!AG80)</f>
        <v/>
      </c>
      <c r="AQ80" s="425" t="str">
        <f t="shared" si="163"/>
        <v/>
      </c>
      <c r="AR80" s="138" t="str">
        <f t="shared" si="164"/>
        <v/>
      </c>
      <c r="AS80" s="425" t="str">
        <f>IF(details!AH80="","",details!AH80)</f>
        <v/>
      </c>
      <c r="AT80" s="425" t="str">
        <f>IF(details!AI80="","",details!AI80)</f>
        <v/>
      </c>
      <c r="AU80" s="138" t="str">
        <f t="shared" si="165"/>
        <v/>
      </c>
      <c r="AV80" s="139" t="str">
        <f t="shared" si="273"/>
        <v/>
      </c>
      <c r="AW80" s="425" t="str">
        <f>IF(details!AJ80="","",details!AJ80)</f>
        <v/>
      </c>
      <c r="AX80" s="425" t="str">
        <f>IF(details!AK80="","",details!AK80)</f>
        <v/>
      </c>
      <c r="AY80" s="428" t="str">
        <f t="shared" si="166"/>
        <v/>
      </c>
      <c r="AZ80" s="136" t="str">
        <f t="shared" si="167"/>
        <v/>
      </c>
      <c r="BA80" s="140" t="str">
        <f t="shared" si="168"/>
        <v/>
      </c>
      <c r="BB80" s="429" t="str">
        <f t="shared" si="169"/>
        <v/>
      </c>
      <c r="BC80" s="141" t="str">
        <f t="shared" si="264"/>
        <v/>
      </c>
      <c r="BD80" s="141">
        <f t="shared" si="170"/>
        <v>0</v>
      </c>
      <c r="BE80" s="123" t="str">
        <f>IF(D80="","",details!AL80)</f>
        <v/>
      </c>
      <c r="BF80" s="425" t="str">
        <f>IF(details!AM80="","",details!AM80)</f>
        <v/>
      </c>
      <c r="BG80" s="425" t="str">
        <f>IF(details!AN80="","",details!AN80)</f>
        <v/>
      </c>
      <c r="BH80" s="425" t="str">
        <f t="shared" si="171"/>
        <v/>
      </c>
      <c r="BI80" s="425" t="str">
        <f>IF(details!AO80="","",details!AO80)</f>
        <v/>
      </c>
      <c r="BJ80" s="425" t="str">
        <f>IF(details!AP80="","",details!AP80)</f>
        <v/>
      </c>
      <c r="BK80" s="425" t="str">
        <f t="shared" si="172"/>
        <v/>
      </c>
      <c r="BL80" s="425" t="str">
        <f>IF(details!AQ80="","",details!AQ80)</f>
        <v/>
      </c>
      <c r="BM80" s="425" t="str">
        <f>IF(details!AR80="","",details!AR80)</f>
        <v/>
      </c>
      <c r="BN80" s="425" t="str">
        <f t="shared" si="173"/>
        <v/>
      </c>
      <c r="BO80" s="138" t="str">
        <f t="shared" si="174"/>
        <v/>
      </c>
      <c r="BP80" s="425" t="str">
        <f>IF(details!AS80="","",details!AS80)</f>
        <v/>
      </c>
      <c r="BQ80" s="425" t="str">
        <f>IF(details!AT80="","",details!AT80)</f>
        <v/>
      </c>
      <c r="BR80" s="138" t="str">
        <f t="shared" si="175"/>
        <v/>
      </c>
      <c r="BS80" s="139" t="str">
        <f t="shared" si="274"/>
        <v/>
      </c>
      <c r="BT80" s="425" t="str">
        <f>IF(details!AU80="","",details!AU80)</f>
        <v/>
      </c>
      <c r="BU80" s="425" t="str">
        <f>IF(details!AV80="","",details!AV80)</f>
        <v/>
      </c>
      <c r="BV80" s="428" t="str">
        <f t="shared" si="176"/>
        <v/>
      </c>
      <c r="BW80" s="136" t="str">
        <f t="shared" si="177"/>
        <v/>
      </c>
      <c r="BX80" s="140" t="str">
        <f t="shared" si="178"/>
        <v/>
      </c>
      <c r="BY80" s="429" t="str">
        <f t="shared" si="179"/>
        <v/>
      </c>
      <c r="BZ80" s="141" t="str">
        <f t="shared" si="265"/>
        <v/>
      </c>
      <c r="CA80" s="141">
        <f t="shared" si="180"/>
        <v>0</v>
      </c>
      <c r="CB80" s="425" t="str">
        <f>IF(details!AW80="","",details!AW80)</f>
        <v/>
      </c>
      <c r="CC80" s="425" t="str">
        <f>IF(details!AX80="","",details!AX80)</f>
        <v/>
      </c>
      <c r="CD80" s="425" t="str">
        <f t="shared" si="181"/>
        <v/>
      </c>
      <c r="CE80" s="425" t="str">
        <f>IF(details!AY80="","",details!AY80)</f>
        <v/>
      </c>
      <c r="CF80" s="425" t="str">
        <f>IF(details!AZ80="","",details!AZ80)</f>
        <v/>
      </c>
      <c r="CG80" s="425" t="str">
        <f t="shared" si="182"/>
        <v/>
      </c>
      <c r="CH80" s="425" t="str">
        <f>IF(details!BA80="","",details!BA80)</f>
        <v/>
      </c>
      <c r="CI80" s="425" t="str">
        <f>IF(details!BB80="","",details!BB80)</f>
        <v/>
      </c>
      <c r="CJ80" s="425" t="str">
        <f t="shared" si="183"/>
        <v/>
      </c>
      <c r="CK80" s="138" t="str">
        <f t="shared" si="184"/>
        <v/>
      </c>
      <c r="CL80" s="425" t="str">
        <f>IF(details!BC80="","",details!BC80)</f>
        <v/>
      </c>
      <c r="CM80" s="425" t="str">
        <f>IF(details!BD80="","",details!BD80)</f>
        <v/>
      </c>
      <c r="CN80" s="138" t="str">
        <f t="shared" si="185"/>
        <v/>
      </c>
      <c r="CO80" s="139" t="str">
        <f t="shared" si="275"/>
        <v/>
      </c>
      <c r="CP80" s="425" t="str">
        <f>IF(details!BE80="","",details!BE80)</f>
        <v/>
      </c>
      <c r="CQ80" s="425" t="str">
        <f>IF(details!BF80="","",details!BF80)</f>
        <v/>
      </c>
      <c r="CR80" s="428" t="str">
        <f t="shared" si="186"/>
        <v/>
      </c>
      <c r="CS80" s="136" t="str">
        <f t="shared" si="187"/>
        <v/>
      </c>
      <c r="CT80" s="140" t="str">
        <f t="shared" si="188"/>
        <v/>
      </c>
      <c r="CU80" s="429" t="str">
        <f t="shared" si="189"/>
        <v/>
      </c>
      <c r="CV80" s="141" t="str">
        <f t="shared" si="266"/>
        <v/>
      </c>
      <c r="CW80" s="141">
        <f t="shared" si="190"/>
        <v>0</v>
      </c>
      <c r="CX80" s="425" t="str">
        <f>IF(details!BG80="","",details!BG80)</f>
        <v/>
      </c>
      <c r="CY80" s="425" t="str">
        <f>IF(details!BH80="","",details!BH80)</f>
        <v/>
      </c>
      <c r="CZ80" s="425" t="str">
        <f t="shared" si="191"/>
        <v/>
      </c>
      <c r="DA80" s="425" t="str">
        <f>IF(details!BI80="","",details!BI80)</f>
        <v/>
      </c>
      <c r="DB80" s="425" t="str">
        <f>IF(details!BJ80="","",details!BJ80)</f>
        <v/>
      </c>
      <c r="DC80" s="425" t="str">
        <f t="shared" si="192"/>
        <v/>
      </c>
      <c r="DD80" s="425" t="str">
        <f>IF(details!BK80="","",details!BK80)</f>
        <v/>
      </c>
      <c r="DE80" s="425" t="str">
        <f>IF(details!BL80="","",details!BL80)</f>
        <v/>
      </c>
      <c r="DF80" s="425" t="str">
        <f t="shared" si="193"/>
        <v/>
      </c>
      <c r="DG80" s="138" t="str">
        <f t="shared" si="194"/>
        <v/>
      </c>
      <c r="DH80" s="425" t="str">
        <f>IF(details!BM80="","",details!BM80)</f>
        <v/>
      </c>
      <c r="DI80" s="425" t="str">
        <f>IF(details!BN80="","",details!BN80)</f>
        <v/>
      </c>
      <c r="DJ80" s="138" t="str">
        <f t="shared" si="195"/>
        <v/>
      </c>
      <c r="DK80" s="139" t="str">
        <f t="shared" si="276"/>
        <v/>
      </c>
      <c r="DL80" s="425" t="str">
        <f>IF(details!BO80="","",details!BO80)</f>
        <v/>
      </c>
      <c r="DM80" s="425" t="str">
        <f>IF(details!BP80="","",details!BP80)</f>
        <v/>
      </c>
      <c r="DN80" s="428" t="str">
        <f t="shared" si="196"/>
        <v/>
      </c>
      <c r="DO80" s="136" t="str">
        <f t="shared" si="197"/>
        <v/>
      </c>
      <c r="DP80" s="140" t="str">
        <f t="shared" si="198"/>
        <v/>
      </c>
      <c r="DQ80" s="429" t="str">
        <f t="shared" si="199"/>
        <v/>
      </c>
      <c r="DR80" s="141" t="str">
        <f t="shared" si="267"/>
        <v/>
      </c>
      <c r="DS80" s="141">
        <f t="shared" si="200"/>
        <v>0</v>
      </c>
      <c r="DT80" s="425" t="str">
        <f>IF(details!BQ80="","",details!BQ80)</f>
        <v/>
      </c>
      <c r="DU80" s="425" t="str">
        <f>IF(details!BR80="","",details!BR80)</f>
        <v/>
      </c>
      <c r="DV80" s="425" t="str">
        <f t="shared" si="201"/>
        <v/>
      </c>
      <c r="DW80" s="425" t="str">
        <f>IF(details!BS80="","",details!BS80)</f>
        <v/>
      </c>
      <c r="DX80" s="425" t="str">
        <f>IF(details!BT80="","",details!BT80)</f>
        <v/>
      </c>
      <c r="DY80" s="425" t="str">
        <f t="shared" si="202"/>
        <v/>
      </c>
      <c r="DZ80" s="425" t="str">
        <f>IF(details!BU80="","",details!BU80)</f>
        <v/>
      </c>
      <c r="EA80" s="425" t="str">
        <f>IF(details!BV80="","",details!BV80)</f>
        <v/>
      </c>
      <c r="EB80" s="425" t="str">
        <f t="shared" si="203"/>
        <v/>
      </c>
      <c r="EC80" s="138" t="str">
        <f t="shared" si="204"/>
        <v/>
      </c>
      <c r="ED80" s="425" t="str">
        <f>IF(details!BW80="","",details!BW80)</f>
        <v/>
      </c>
      <c r="EE80" s="425" t="str">
        <f>IF(details!BX80="","",details!BX80)</f>
        <v/>
      </c>
      <c r="EF80" s="138" t="str">
        <f t="shared" si="205"/>
        <v/>
      </c>
      <c r="EG80" s="139" t="str">
        <f t="shared" si="277"/>
        <v/>
      </c>
      <c r="EH80" s="425" t="str">
        <f>IF(details!BY80="","",details!BY80)</f>
        <v/>
      </c>
      <c r="EI80" s="425" t="str">
        <f>IF(details!BZ80="","",details!BZ80)</f>
        <v/>
      </c>
      <c r="EJ80" s="428" t="str">
        <f t="shared" si="206"/>
        <v/>
      </c>
      <c r="EK80" s="136" t="str">
        <f t="shared" si="207"/>
        <v/>
      </c>
      <c r="EL80" s="140" t="str">
        <f t="shared" si="208"/>
        <v/>
      </c>
      <c r="EM80" s="429" t="str">
        <f t="shared" si="209"/>
        <v/>
      </c>
      <c r="EN80" s="141" t="str">
        <f t="shared" si="268"/>
        <v/>
      </c>
      <c r="EO80" s="141">
        <f t="shared" si="210"/>
        <v>0</v>
      </c>
      <c r="EP80" s="425" t="str">
        <f>IF(details!CA80="","",details!CA80)</f>
        <v/>
      </c>
      <c r="EQ80" s="425" t="str">
        <f>IF(details!CB80="","",details!CB80)</f>
        <v/>
      </c>
      <c r="ER80" s="425" t="str">
        <f>IF(details!CC80="","",details!CC80)</f>
        <v/>
      </c>
      <c r="ES80" s="425" t="str">
        <f>IF(details!CD80="","",details!CD80)</f>
        <v/>
      </c>
      <c r="ET80" s="425" t="str">
        <f>IF(details!CE80="","",details!CE80)</f>
        <v/>
      </c>
      <c r="EU80" s="429" t="str">
        <f t="shared" si="211"/>
        <v/>
      </c>
      <c r="EV80" s="429" t="str">
        <f t="shared" si="212"/>
        <v/>
      </c>
      <c r="EW80" s="429" t="str">
        <f t="shared" si="213"/>
        <v/>
      </c>
      <c r="EX80" s="141" t="str">
        <f t="shared" si="269"/>
        <v/>
      </c>
      <c r="EY80" s="141">
        <f t="shared" si="214"/>
        <v>0</v>
      </c>
      <c r="EZ80" s="425" t="str">
        <f>IF(details!CF80="","",details!CF80)</f>
        <v/>
      </c>
      <c r="FA80" s="425" t="str">
        <f>IF(details!CG80="","",details!CG80)</f>
        <v/>
      </c>
      <c r="FB80" s="425" t="str">
        <f>IF(details!CH80="","",details!CH80)</f>
        <v/>
      </c>
      <c r="FC80" s="425" t="str">
        <f>IF(details!CI80="","",details!CI80)</f>
        <v/>
      </c>
      <c r="FD80" s="425" t="str">
        <f>IF(details!CJ80="","",details!CJ80)</f>
        <v/>
      </c>
      <c r="FE80" s="429" t="str">
        <f t="shared" si="215"/>
        <v/>
      </c>
      <c r="FF80" s="429" t="str">
        <f t="shared" si="216"/>
        <v/>
      </c>
      <c r="FG80" s="429" t="str">
        <f t="shared" si="217"/>
        <v/>
      </c>
      <c r="FH80" s="141" t="str">
        <f t="shared" si="270"/>
        <v/>
      </c>
      <c r="FI80" s="141">
        <f t="shared" si="218"/>
        <v>0</v>
      </c>
      <c r="FJ80" s="425" t="str">
        <f>IF(details!CK80="","",details!CK80)</f>
        <v/>
      </c>
      <c r="FK80" s="425" t="str">
        <f>IF(details!CL80="","",details!CL80)</f>
        <v/>
      </c>
      <c r="FL80" s="425" t="str">
        <f>IF(details!CM80="","",details!CM80)</f>
        <v/>
      </c>
      <c r="FM80" s="425" t="str">
        <f>IF(details!CN80="","",details!CN80)</f>
        <v/>
      </c>
      <c r="FN80" s="425" t="str">
        <f>IF(details!CO80="","",details!CO80)</f>
        <v/>
      </c>
      <c r="FO80" s="429" t="str">
        <f t="shared" si="219"/>
        <v/>
      </c>
      <c r="FP80" s="429" t="str">
        <f t="shared" si="220"/>
        <v/>
      </c>
      <c r="FQ80" s="429" t="str">
        <f t="shared" si="221"/>
        <v/>
      </c>
      <c r="FR80" s="141" t="str">
        <f t="shared" si="271"/>
        <v/>
      </c>
      <c r="FS80" s="354">
        <f t="shared" si="222"/>
        <v>0</v>
      </c>
      <c r="FT80" s="361" t="str">
        <f t="shared" si="223"/>
        <v/>
      </c>
      <c r="FU80" s="422" t="str">
        <f t="shared" si="224"/>
        <v/>
      </c>
      <c r="FV80" s="422" t="str">
        <f t="shared" si="225"/>
        <v/>
      </c>
      <c r="FW80" s="422" t="str">
        <f t="shared" si="226"/>
        <v/>
      </c>
      <c r="FX80" s="422" t="str">
        <f t="shared" si="227"/>
        <v/>
      </c>
      <c r="FY80" s="422" t="str">
        <f t="shared" si="228"/>
        <v/>
      </c>
      <c r="FZ80" s="422" t="str">
        <f t="shared" si="229"/>
        <v/>
      </c>
      <c r="GA80" s="142" t="str">
        <f t="shared" si="230"/>
        <v/>
      </c>
      <c r="GB80" s="142" t="str">
        <f t="shared" si="231"/>
        <v/>
      </c>
      <c r="GC80" s="422" t="str">
        <f t="shared" si="278"/>
        <v/>
      </c>
      <c r="GD80" s="422" t="str">
        <f t="shared" si="232"/>
        <v/>
      </c>
      <c r="GE80" s="422" t="str">
        <f t="shared" si="233"/>
        <v/>
      </c>
      <c r="GF80" s="422" t="str">
        <f t="shared" si="234"/>
        <v/>
      </c>
      <c r="GG80" s="422" t="str">
        <f t="shared" si="235"/>
        <v/>
      </c>
      <c r="GH80" s="422" t="str">
        <f t="shared" si="236"/>
        <v/>
      </c>
      <c r="GI80" s="422" t="str">
        <f t="shared" si="237"/>
        <v/>
      </c>
      <c r="GJ80" s="422" t="str">
        <f t="shared" si="238"/>
        <v/>
      </c>
      <c r="GK80" s="422" t="str">
        <f t="shared" si="239"/>
        <v/>
      </c>
      <c r="GL80" s="422" t="str">
        <f t="shared" si="240"/>
        <v/>
      </c>
      <c r="GM80" s="422" t="str">
        <f t="shared" si="241"/>
        <v/>
      </c>
      <c r="GN80" s="422" t="str">
        <f t="shared" si="242"/>
        <v/>
      </c>
      <c r="GO80" s="422" t="str">
        <f t="shared" si="243"/>
        <v/>
      </c>
      <c r="GP80" s="422" t="str">
        <f t="shared" si="244"/>
        <v/>
      </c>
      <c r="GQ80" s="422" t="str">
        <f t="shared" si="245"/>
        <v/>
      </c>
      <c r="GR80" s="422" t="str">
        <f t="shared" si="246"/>
        <v/>
      </c>
      <c r="GS80" s="422" t="str">
        <f t="shared" si="247"/>
        <v/>
      </c>
      <c r="GT80" s="143" t="str">
        <f t="shared" si="248"/>
        <v/>
      </c>
      <c r="GU80" s="143" t="str">
        <f t="shared" si="249"/>
        <v/>
      </c>
      <c r="GV80" s="143" t="str">
        <f t="shared" si="250"/>
        <v/>
      </c>
      <c r="GW80" s="143" t="str">
        <f t="shared" si="251"/>
        <v/>
      </c>
      <c r="GX80" s="143" t="str">
        <f t="shared" si="252"/>
        <v/>
      </c>
      <c r="GY80" s="143" t="str">
        <f t="shared" si="253"/>
        <v/>
      </c>
      <c r="GZ80" s="353">
        <f t="shared" si="254"/>
        <v>0</v>
      </c>
      <c r="HA80" s="353">
        <f t="shared" si="255"/>
        <v>0</v>
      </c>
      <c r="HB80" s="353">
        <f t="shared" si="256"/>
        <v>32</v>
      </c>
      <c r="HC80" s="353">
        <f t="shared" si="257"/>
        <v>0</v>
      </c>
      <c r="HD80" s="426" t="str">
        <f t="shared" si="279"/>
        <v/>
      </c>
      <c r="HE80" s="362" t="str">
        <f t="shared" si="258"/>
        <v/>
      </c>
      <c r="HF80" s="362" t="str">
        <f t="shared" si="259"/>
        <v/>
      </c>
      <c r="HG80" s="363" t="str">
        <f t="shared" si="260"/>
        <v/>
      </c>
      <c r="HH80" s="399" t="str">
        <f t="shared" si="261"/>
        <v/>
      </c>
      <c r="HI80" s="400" t="str">
        <f t="shared" si="280"/>
        <v/>
      </c>
      <c r="HJ80" s="136" t="str">
        <f t="shared" si="281"/>
        <v/>
      </c>
      <c r="HK80" s="358" t="str">
        <f>details!EP80</f>
        <v/>
      </c>
      <c r="HL80" s="227" t="str">
        <f>details!EQ80</f>
        <v/>
      </c>
      <c r="HM80" s="406" t="str">
        <f t="shared" si="262"/>
        <v/>
      </c>
      <c r="HN80" s="233" t="str">
        <f>IF(details!CP80="","",details!CP80)</f>
        <v/>
      </c>
    </row>
    <row r="81" spans="1:222" s="20" customFormat="1" ht="14" customHeight="1">
      <c r="A81" s="231">
        <f>IF(details!A81="","",details!A81)</f>
        <v>75</v>
      </c>
      <c r="B81" s="425" t="str">
        <f>IF(details!B81="","",details!B81)</f>
        <v/>
      </c>
      <c r="C81" s="425" t="str">
        <f>IF(details!C81="","",details!C81)</f>
        <v/>
      </c>
      <c r="D81" s="136" t="str">
        <f>IF(details!D81="","",details!D81)</f>
        <v/>
      </c>
      <c r="E81" s="136" t="str">
        <f>IF(details!E81="","",details!E81)</f>
        <v/>
      </c>
      <c r="F81" s="425" t="str">
        <f>IF(details!F81="","",details!F81)</f>
        <v/>
      </c>
      <c r="G81" s="698" t="str">
        <f>IF(details!G81="","",details!G81)</f>
        <v/>
      </c>
      <c r="H81" s="698" t="str">
        <f>IF(details!H81="","",details!H81)</f>
        <v/>
      </c>
      <c r="I81" s="220" t="str">
        <f>IF(details!CQ81="","",details!CQ81)</f>
        <v/>
      </c>
      <c r="J81" s="137" t="str">
        <f>IF(details!J81="","",details!J81)</f>
        <v/>
      </c>
      <c r="K81" s="137" t="str">
        <f>IF(details!K81="","",details!K81)</f>
        <v/>
      </c>
      <c r="L81" s="137" t="str">
        <f>IF(details!L81="","",details!L81)</f>
        <v/>
      </c>
      <c r="M81" s="425" t="str">
        <f>IF(details!R81="","",details!R81)</f>
        <v/>
      </c>
      <c r="N81" s="425" t="str">
        <f>IF(details!S81="","",details!S81)</f>
        <v/>
      </c>
      <c r="O81" s="425" t="str">
        <f t="shared" si="151"/>
        <v/>
      </c>
      <c r="P81" s="425" t="str">
        <f>IF(details!T81="","",details!T81)</f>
        <v/>
      </c>
      <c r="Q81" s="425" t="str">
        <f>IF(details!U81="","",details!U81)</f>
        <v/>
      </c>
      <c r="R81" s="425" t="str">
        <f t="shared" si="152"/>
        <v/>
      </c>
      <c r="S81" s="425" t="str">
        <f>IF(details!V81="","",details!V81)</f>
        <v/>
      </c>
      <c r="T81" s="425" t="str">
        <f>IF(details!W81="","",details!W81)</f>
        <v/>
      </c>
      <c r="U81" s="425" t="str">
        <f t="shared" si="153"/>
        <v/>
      </c>
      <c r="V81" s="138" t="str">
        <f t="shared" si="154"/>
        <v/>
      </c>
      <c r="W81" s="425" t="str">
        <f>IF(details!X81="","",details!X81)</f>
        <v/>
      </c>
      <c r="X81" s="425" t="str">
        <f>IF(details!Y81="","",details!Y81)</f>
        <v/>
      </c>
      <c r="Y81" s="138" t="str">
        <f t="shared" si="155"/>
        <v/>
      </c>
      <c r="Z81" s="139" t="str">
        <f t="shared" si="272"/>
        <v/>
      </c>
      <c r="AA81" s="425" t="str">
        <f>IF(details!Z81="","",details!Z81)</f>
        <v/>
      </c>
      <c r="AB81" s="425" t="str">
        <f>IF(details!AA81="","",details!AA81)</f>
        <v/>
      </c>
      <c r="AC81" s="428" t="str">
        <f t="shared" si="156"/>
        <v/>
      </c>
      <c r="AD81" s="136" t="str">
        <f t="shared" si="157"/>
        <v/>
      </c>
      <c r="AE81" s="140" t="str">
        <f t="shared" si="158"/>
        <v/>
      </c>
      <c r="AF81" s="429" t="str">
        <f t="shared" si="159"/>
        <v/>
      </c>
      <c r="AG81" s="141" t="str">
        <f t="shared" si="263"/>
        <v/>
      </c>
      <c r="AH81" s="141">
        <f t="shared" si="160"/>
        <v>0</v>
      </c>
      <c r="AI81" s="425" t="str">
        <f>IF(details!AB81="","",details!AB81)</f>
        <v/>
      </c>
      <c r="AJ81" s="425" t="str">
        <f>IF(details!AC81="","",details!AC81)</f>
        <v/>
      </c>
      <c r="AK81" s="425" t="str">
        <f t="shared" si="161"/>
        <v/>
      </c>
      <c r="AL81" s="425" t="str">
        <f>IF(details!AD81="","",details!AD81)</f>
        <v/>
      </c>
      <c r="AM81" s="425" t="str">
        <f>IF(details!AE81="","",details!AE81)</f>
        <v/>
      </c>
      <c r="AN81" s="425" t="str">
        <f t="shared" si="162"/>
        <v/>
      </c>
      <c r="AO81" s="425" t="str">
        <f>IF(details!AF81="","",details!AF81)</f>
        <v/>
      </c>
      <c r="AP81" s="425" t="str">
        <f>IF(details!AG81="","",details!AG81)</f>
        <v/>
      </c>
      <c r="AQ81" s="425" t="str">
        <f t="shared" si="163"/>
        <v/>
      </c>
      <c r="AR81" s="138" t="str">
        <f t="shared" si="164"/>
        <v/>
      </c>
      <c r="AS81" s="425" t="str">
        <f>IF(details!AH81="","",details!AH81)</f>
        <v/>
      </c>
      <c r="AT81" s="425" t="str">
        <f>IF(details!AI81="","",details!AI81)</f>
        <v/>
      </c>
      <c r="AU81" s="138" t="str">
        <f t="shared" si="165"/>
        <v/>
      </c>
      <c r="AV81" s="139" t="str">
        <f t="shared" si="273"/>
        <v/>
      </c>
      <c r="AW81" s="425" t="str">
        <f>IF(details!AJ81="","",details!AJ81)</f>
        <v/>
      </c>
      <c r="AX81" s="425" t="str">
        <f>IF(details!AK81="","",details!AK81)</f>
        <v/>
      </c>
      <c r="AY81" s="428" t="str">
        <f t="shared" si="166"/>
        <v/>
      </c>
      <c r="AZ81" s="136" t="str">
        <f t="shared" si="167"/>
        <v/>
      </c>
      <c r="BA81" s="140" t="str">
        <f t="shared" si="168"/>
        <v/>
      </c>
      <c r="BB81" s="429" t="str">
        <f t="shared" si="169"/>
        <v/>
      </c>
      <c r="BC81" s="141" t="str">
        <f t="shared" si="264"/>
        <v/>
      </c>
      <c r="BD81" s="141">
        <f t="shared" si="170"/>
        <v>0</v>
      </c>
      <c r="BE81" s="123" t="str">
        <f>IF(D81="","",details!AL81)</f>
        <v/>
      </c>
      <c r="BF81" s="425" t="str">
        <f>IF(details!AM81="","",details!AM81)</f>
        <v/>
      </c>
      <c r="BG81" s="425" t="str">
        <f>IF(details!AN81="","",details!AN81)</f>
        <v/>
      </c>
      <c r="BH81" s="425" t="str">
        <f t="shared" si="171"/>
        <v/>
      </c>
      <c r="BI81" s="425" t="str">
        <f>IF(details!AO81="","",details!AO81)</f>
        <v/>
      </c>
      <c r="BJ81" s="425" t="str">
        <f>IF(details!AP81="","",details!AP81)</f>
        <v/>
      </c>
      <c r="BK81" s="425" t="str">
        <f t="shared" si="172"/>
        <v/>
      </c>
      <c r="BL81" s="425" t="str">
        <f>IF(details!AQ81="","",details!AQ81)</f>
        <v/>
      </c>
      <c r="BM81" s="425" t="str">
        <f>IF(details!AR81="","",details!AR81)</f>
        <v/>
      </c>
      <c r="BN81" s="425" t="str">
        <f t="shared" si="173"/>
        <v/>
      </c>
      <c r="BO81" s="138" t="str">
        <f t="shared" si="174"/>
        <v/>
      </c>
      <c r="BP81" s="425" t="str">
        <f>IF(details!AS81="","",details!AS81)</f>
        <v/>
      </c>
      <c r="BQ81" s="425" t="str">
        <f>IF(details!AT81="","",details!AT81)</f>
        <v/>
      </c>
      <c r="BR81" s="138" t="str">
        <f t="shared" si="175"/>
        <v/>
      </c>
      <c r="BS81" s="139" t="str">
        <f t="shared" si="274"/>
        <v/>
      </c>
      <c r="BT81" s="425" t="str">
        <f>IF(details!AU81="","",details!AU81)</f>
        <v/>
      </c>
      <c r="BU81" s="425" t="str">
        <f>IF(details!AV81="","",details!AV81)</f>
        <v/>
      </c>
      <c r="BV81" s="428" t="str">
        <f t="shared" si="176"/>
        <v/>
      </c>
      <c r="BW81" s="136" t="str">
        <f t="shared" si="177"/>
        <v/>
      </c>
      <c r="BX81" s="140" t="str">
        <f t="shared" si="178"/>
        <v/>
      </c>
      <c r="BY81" s="429" t="str">
        <f t="shared" si="179"/>
        <v/>
      </c>
      <c r="BZ81" s="141" t="str">
        <f t="shared" si="265"/>
        <v/>
      </c>
      <c r="CA81" s="141">
        <f t="shared" si="180"/>
        <v>0</v>
      </c>
      <c r="CB81" s="425" t="str">
        <f>IF(details!AW81="","",details!AW81)</f>
        <v/>
      </c>
      <c r="CC81" s="425" t="str">
        <f>IF(details!AX81="","",details!AX81)</f>
        <v/>
      </c>
      <c r="CD81" s="425" t="str">
        <f t="shared" si="181"/>
        <v/>
      </c>
      <c r="CE81" s="425" t="str">
        <f>IF(details!AY81="","",details!AY81)</f>
        <v/>
      </c>
      <c r="CF81" s="425" t="str">
        <f>IF(details!AZ81="","",details!AZ81)</f>
        <v/>
      </c>
      <c r="CG81" s="425" t="str">
        <f t="shared" si="182"/>
        <v/>
      </c>
      <c r="CH81" s="425" t="str">
        <f>IF(details!BA81="","",details!BA81)</f>
        <v/>
      </c>
      <c r="CI81" s="425" t="str">
        <f>IF(details!BB81="","",details!BB81)</f>
        <v/>
      </c>
      <c r="CJ81" s="425" t="str">
        <f t="shared" si="183"/>
        <v/>
      </c>
      <c r="CK81" s="138" t="str">
        <f t="shared" si="184"/>
        <v/>
      </c>
      <c r="CL81" s="425" t="str">
        <f>IF(details!BC81="","",details!BC81)</f>
        <v/>
      </c>
      <c r="CM81" s="425" t="str">
        <f>IF(details!BD81="","",details!BD81)</f>
        <v/>
      </c>
      <c r="CN81" s="138" t="str">
        <f t="shared" si="185"/>
        <v/>
      </c>
      <c r="CO81" s="139" t="str">
        <f t="shared" si="275"/>
        <v/>
      </c>
      <c r="CP81" s="425" t="str">
        <f>IF(details!BE81="","",details!BE81)</f>
        <v/>
      </c>
      <c r="CQ81" s="425" t="str">
        <f>IF(details!BF81="","",details!BF81)</f>
        <v/>
      </c>
      <c r="CR81" s="428" t="str">
        <f t="shared" si="186"/>
        <v/>
      </c>
      <c r="CS81" s="136" t="str">
        <f t="shared" si="187"/>
        <v/>
      </c>
      <c r="CT81" s="140" t="str">
        <f t="shared" si="188"/>
        <v/>
      </c>
      <c r="CU81" s="429" t="str">
        <f t="shared" si="189"/>
        <v/>
      </c>
      <c r="CV81" s="141" t="str">
        <f t="shared" si="266"/>
        <v/>
      </c>
      <c r="CW81" s="141">
        <f t="shared" si="190"/>
        <v>0</v>
      </c>
      <c r="CX81" s="425" t="str">
        <f>IF(details!BG81="","",details!BG81)</f>
        <v/>
      </c>
      <c r="CY81" s="425" t="str">
        <f>IF(details!BH81="","",details!BH81)</f>
        <v/>
      </c>
      <c r="CZ81" s="425" t="str">
        <f t="shared" si="191"/>
        <v/>
      </c>
      <c r="DA81" s="425" t="str">
        <f>IF(details!BI81="","",details!BI81)</f>
        <v/>
      </c>
      <c r="DB81" s="425" t="str">
        <f>IF(details!BJ81="","",details!BJ81)</f>
        <v/>
      </c>
      <c r="DC81" s="425" t="str">
        <f t="shared" si="192"/>
        <v/>
      </c>
      <c r="DD81" s="425" t="str">
        <f>IF(details!BK81="","",details!BK81)</f>
        <v/>
      </c>
      <c r="DE81" s="425" t="str">
        <f>IF(details!BL81="","",details!BL81)</f>
        <v/>
      </c>
      <c r="DF81" s="425" t="str">
        <f t="shared" si="193"/>
        <v/>
      </c>
      <c r="DG81" s="138" t="str">
        <f t="shared" si="194"/>
        <v/>
      </c>
      <c r="DH81" s="425" t="str">
        <f>IF(details!BM81="","",details!BM81)</f>
        <v/>
      </c>
      <c r="DI81" s="425" t="str">
        <f>IF(details!BN81="","",details!BN81)</f>
        <v/>
      </c>
      <c r="DJ81" s="138" t="str">
        <f t="shared" si="195"/>
        <v/>
      </c>
      <c r="DK81" s="139" t="str">
        <f t="shared" si="276"/>
        <v/>
      </c>
      <c r="DL81" s="425" t="str">
        <f>IF(details!BO81="","",details!BO81)</f>
        <v/>
      </c>
      <c r="DM81" s="425" t="str">
        <f>IF(details!BP81="","",details!BP81)</f>
        <v/>
      </c>
      <c r="DN81" s="428" t="str">
        <f t="shared" si="196"/>
        <v/>
      </c>
      <c r="DO81" s="136" t="str">
        <f t="shared" si="197"/>
        <v/>
      </c>
      <c r="DP81" s="140" t="str">
        <f t="shared" si="198"/>
        <v/>
      </c>
      <c r="DQ81" s="429" t="str">
        <f t="shared" si="199"/>
        <v/>
      </c>
      <c r="DR81" s="141" t="str">
        <f t="shared" si="267"/>
        <v/>
      </c>
      <c r="DS81" s="141">
        <f t="shared" si="200"/>
        <v>0</v>
      </c>
      <c r="DT81" s="425" t="str">
        <f>IF(details!BQ81="","",details!BQ81)</f>
        <v/>
      </c>
      <c r="DU81" s="425" t="str">
        <f>IF(details!BR81="","",details!BR81)</f>
        <v/>
      </c>
      <c r="DV81" s="425" t="str">
        <f t="shared" si="201"/>
        <v/>
      </c>
      <c r="DW81" s="425" t="str">
        <f>IF(details!BS81="","",details!BS81)</f>
        <v/>
      </c>
      <c r="DX81" s="425" t="str">
        <f>IF(details!BT81="","",details!BT81)</f>
        <v/>
      </c>
      <c r="DY81" s="425" t="str">
        <f t="shared" si="202"/>
        <v/>
      </c>
      <c r="DZ81" s="425" t="str">
        <f>IF(details!BU81="","",details!BU81)</f>
        <v/>
      </c>
      <c r="EA81" s="425" t="str">
        <f>IF(details!BV81="","",details!BV81)</f>
        <v/>
      </c>
      <c r="EB81" s="425" t="str">
        <f t="shared" si="203"/>
        <v/>
      </c>
      <c r="EC81" s="138" t="str">
        <f t="shared" si="204"/>
        <v/>
      </c>
      <c r="ED81" s="425" t="str">
        <f>IF(details!BW81="","",details!BW81)</f>
        <v/>
      </c>
      <c r="EE81" s="425" t="str">
        <f>IF(details!BX81="","",details!BX81)</f>
        <v/>
      </c>
      <c r="EF81" s="138" t="str">
        <f t="shared" si="205"/>
        <v/>
      </c>
      <c r="EG81" s="139" t="str">
        <f t="shared" si="277"/>
        <v/>
      </c>
      <c r="EH81" s="425" t="str">
        <f>IF(details!BY81="","",details!BY81)</f>
        <v/>
      </c>
      <c r="EI81" s="425" t="str">
        <f>IF(details!BZ81="","",details!BZ81)</f>
        <v/>
      </c>
      <c r="EJ81" s="428" t="str">
        <f t="shared" si="206"/>
        <v/>
      </c>
      <c r="EK81" s="136" t="str">
        <f t="shared" si="207"/>
        <v/>
      </c>
      <c r="EL81" s="140" t="str">
        <f t="shared" si="208"/>
        <v/>
      </c>
      <c r="EM81" s="429" t="str">
        <f t="shared" si="209"/>
        <v/>
      </c>
      <c r="EN81" s="141" t="str">
        <f t="shared" si="268"/>
        <v/>
      </c>
      <c r="EO81" s="141">
        <f t="shared" si="210"/>
        <v>0</v>
      </c>
      <c r="EP81" s="425" t="str">
        <f>IF(details!CA81="","",details!CA81)</f>
        <v/>
      </c>
      <c r="EQ81" s="425" t="str">
        <f>IF(details!CB81="","",details!CB81)</f>
        <v/>
      </c>
      <c r="ER81" s="425" t="str">
        <f>IF(details!CC81="","",details!CC81)</f>
        <v/>
      </c>
      <c r="ES81" s="425" t="str">
        <f>IF(details!CD81="","",details!CD81)</f>
        <v/>
      </c>
      <c r="ET81" s="425" t="str">
        <f>IF(details!CE81="","",details!CE81)</f>
        <v/>
      </c>
      <c r="EU81" s="429" t="str">
        <f t="shared" si="211"/>
        <v/>
      </c>
      <c r="EV81" s="429" t="str">
        <f t="shared" si="212"/>
        <v/>
      </c>
      <c r="EW81" s="429" t="str">
        <f t="shared" si="213"/>
        <v/>
      </c>
      <c r="EX81" s="141" t="str">
        <f t="shared" si="269"/>
        <v/>
      </c>
      <c r="EY81" s="141">
        <f t="shared" si="214"/>
        <v>0</v>
      </c>
      <c r="EZ81" s="425" t="str">
        <f>IF(details!CF81="","",details!CF81)</f>
        <v/>
      </c>
      <c r="FA81" s="425" t="str">
        <f>IF(details!CG81="","",details!CG81)</f>
        <v/>
      </c>
      <c r="FB81" s="425" t="str">
        <f>IF(details!CH81="","",details!CH81)</f>
        <v/>
      </c>
      <c r="FC81" s="425" t="str">
        <f>IF(details!CI81="","",details!CI81)</f>
        <v/>
      </c>
      <c r="FD81" s="425" t="str">
        <f>IF(details!CJ81="","",details!CJ81)</f>
        <v/>
      </c>
      <c r="FE81" s="429" t="str">
        <f t="shared" si="215"/>
        <v/>
      </c>
      <c r="FF81" s="429" t="str">
        <f t="shared" si="216"/>
        <v/>
      </c>
      <c r="FG81" s="429" t="str">
        <f t="shared" si="217"/>
        <v/>
      </c>
      <c r="FH81" s="141" t="str">
        <f t="shared" si="270"/>
        <v/>
      </c>
      <c r="FI81" s="141">
        <f t="shared" si="218"/>
        <v>0</v>
      </c>
      <c r="FJ81" s="425" t="str">
        <f>IF(details!CK81="","",details!CK81)</f>
        <v/>
      </c>
      <c r="FK81" s="425" t="str">
        <f>IF(details!CL81="","",details!CL81)</f>
        <v/>
      </c>
      <c r="FL81" s="425" t="str">
        <f>IF(details!CM81="","",details!CM81)</f>
        <v/>
      </c>
      <c r="FM81" s="425" t="str">
        <f>IF(details!CN81="","",details!CN81)</f>
        <v/>
      </c>
      <c r="FN81" s="425" t="str">
        <f>IF(details!CO81="","",details!CO81)</f>
        <v/>
      </c>
      <c r="FO81" s="429" t="str">
        <f t="shared" si="219"/>
        <v/>
      </c>
      <c r="FP81" s="429" t="str">
        <f t="shared" si="220"/>
        <v/>
      </c>
      <c r="FQ81" s="429" t="str">
        <f t="shared" si="221"/>
        <v/>
      </c>
      <c r="FR81" s="141" t="str">
        <f t="shared" si="271"/>
        <v/>
      </c>
      <c r="FS81" s="354">
        <f t="shared" si="222"/>
        <v>0</v>
      </c>
      <c r="FT81" s="361" t="str">
        <f t="shared" si="223"/>
        <v/>
      </c>
      <c r="FU81" s="422" t="str">
        <f t="shared" si="224"/>
        <v/>
      </c>
      <c r="FV81" s="422" t="str">
        <f t="shared" si="225"/>
        <v/>
      </c>
      <c r="FW81" s="422" t="str">
        <f t="shared" si="226"/>
        <v/>
      </c>
      <c r="FX81" s="422" t="str">
        <f t="shared" si="227"/>
        <v/>
      </c>
      <c r="FY81" s="422" t="str">
        <f t="shared" si="228"/>
        <v/>
      </c>
      <c r="FZ81" s="422" t="str">
        <f t="shared" si="229"/>
        <v/>
      </c>
      <c r="GA81" s="142" t="str">
        <f t="shared" si="230"/>
        <v/>
      </c>
      <c r="GB81" s="142" t="str">
        <f t="shared" si="231"/>
        <v/>
      </c>
      <c r="GC81" s="422" t="str">
        <f t="shared" si="278"/>
        <v/>
      </c>
      <c r="GD81" s="422" t="str">
        <f t="shared" si="232"/>
        <v/>
      </c>
      <c r="GE81" s="422" t="str">
        <f t="shared" si="233"/>
        <v/>
      </c>
      <c r="GF81" s="422" t="str">
        <f t="shared" si="234"/>
        <v/>
      </c>
      <c r="GG81" s="422" t="str">
        <f t="shared" si="235"/>
        <v/>
      </c>
      <c r="GH81" s="422" t="str">
        <f t="shared" si="236"/>
        <v/>
      </c>
      <c r="GI81" s="422" t="str">
        <f t="shared" si="237"/>
        <v/>
      </c>
      <c r="GJ81" s="422" t="str">
        <f t="shared" si="238"/>
        <v/>
      </c>
      <c r="GK81" s="422" t="str">
        <f t="shared" si="239"/>
        <v/>
      </c>
      <c r="GL81" s="422" t="str">
        <f t="shared" si="240"/>
        <v/>
      </c>
      <c r="GM81" s="422" t="str">
        <f t="shared" si="241"/>
        <v/>
      </c>
      <c r="GN81" s="422" t="str">
        <f t="shared" si="242"/>
        <v/>
      </c>
      <c r="GO81" s="422" t="str">
        <f t="shared" si="243"/>
        <v/>
      </c>
      <c r="GP81" s="422" t="str">
        <f t="shared" si="244"/>
        <v/>
      </c>
      <c r="GQ81" s="422" t="str">
        <f t="shared" si="245"/>
        <v/>
      </c>
      <c r="GR81" s="422" t="str">
        <f t="shared" si="246"/>
        <v/>
      </c>
      <c r="GS81" s="422" t="str">
        <f t="shared" si="247"/>
        <v/>
      </c>
      <c r="GT81" s="143" t="str">
        <f t="shared" si="248"/>
        <v/>
      </c>
      <c r="GU81" s="143" t="str">
        <f t="shared" si="249"/>
        <v/>
      </c>
      <c r="GV81" s="143" t="str">
        <f t="shared" si="250"/>
        <v/>
      </c>
      <c r="GW81" s="143" t="str">
        <f t="shared" si="251"/>
        <v/>
      </c>
      <c r="GX81" s="143" t="str">
        <f t="shared" si="252"/>
        <v/>
      </c>
      <c r="GY81" s="143" t="str">
        <f t="shared" si="253"/>
        <v/>
      </c>
      <c r="GZ81" s="353">
        <f t="shared" si="254"/>
        <v>0</v>
      </c>
      <c r="HA81" s="353">
        <f t="shared" si="255"/>
        <v>0</v>
      </c>
      <c r="HB81" s="353">
        <f t="shared" si="256"/>
        <v>32</v>
      </c>
      <c r="HC81" s="353">
        <f t="shared" si="257"/>
        <v>0</v>
      </c>
      <c r="HD81" s="426" t="str">
        <f t="shared" si="279"/>
        <v/>
      </c>
      <c r="HE81" s="362" t="str">
        <f t="shared" si="258"/>
        <v/>
      </c>
      <c r="HF81" s="362" t="str">
        <f t="shared" si="259"/>
        <v/>
      </c>
      <c r="HG81" s="363" t="str">
        <f t="shared" si="260"/>
        <v/>
      </c>
      <c r="HH81" s="399" t="str">
        <f t="shared" si="261"/>
        <v/>
      </c>
      <c r="HI81" s="400" t="str">
        <f t="shared" si="280"/>
        <v/>
      </c>
      <c r="HJ81" s="136" t="str">
        <f t="shared" si="281"/>
        <v/>
      </c>
      <c r="HK81" s="358" t="str">
        <f>details!EP81</f>
        <v/>
      </c>
      <c r="HL81" s="227" t="str">
        <f>details!EQ81</f>
        <v/>
      </c>
      <c r="HM81" s="406" t="str">
        <f t="shared" si="262"/>
        <v/>
      </c>
      <c r="HN81" s="233" t="str">
        <f>IF(details!CP81="","",details!CP81)</f>
        <v/>
      </c>
    </row>
    <row r="82" spans="1:222" s="20" customFormat="1" ht="14" customHeight="1">
      <c r="A82" s="231">
        <f>IF(details!A82="","",details!A82)</f>
        <v>76</v>
      </c>
      <c r="B82" s="425" t="str">
        <f>IF(details!B82="","",details!B82)</f>
        <v/>
      </c>
      <c r="C82" s="425" t="str">
        <f>IF(details!C82="","",details!C82)</f>
        <v/>
      </c>
      <c r="D82" s="136" t="str">
        <f>IF(details!D82="","",details!D82)</f>
        <v/>
      </c>
      <c r="E82" s="136" t="str">
        <f>IF(details!E82="","",details!E82)</f>
        <v/>
      </c>
      <c r="F82" s="425" t="str">
        <f>IF(details!F82="","",details!F82)</f>
        <v/>
      </c>
      <c r="G82" s="698" t="str">
        <f>IF(details!G82="","",details!G82)</f>
        <v/>
      </c>
      <c r="H82" s="698" t="str">
        <f>IF(details!H82="","",details!H82)</f>
        <v/>
      </c>
      <c r="I82" s="220" t="str">
        <f>IF(details!CQ82="","",details!CQ82)</f>
        <v/>
      </c>
      <c r="J82" s="137" t="str">
        <f>IF(details!J82="","",details!J82)</f>
        <v/>
      </c>
      <c r="K82" s="137" t="str">
        <f>IF(details!K82="","",details!K82)</f>
        <v/>
      </c>
      <c r="L82" s="137" t="str">
        <f>IF(details!L82="","",details!L82)</f>
        <v/>
      </c>
      <c r="M82" s="425" t="str">
        <f>IF(details!R82="","",details!R82)</f>
        <v/>
      </c>
      <c r="N82" s="425" t="str">
        <f>IF(details!S82="","",details!S82)</f>
        <v/>
      </c>
      <c r="O82" s="425" t="str">
        <f t="shared" si="151"/>
        <v/>
      </c>
      <c r="P82" s="425" t="str">
        <f>IF(details!T82="","",details!T82)</f>
        <v/>
      </c>
      <c r="Q82" s="425" t="str">
        <f>IF(details!U82="","",details!U82)</f>
        <v/>
      </c>
      <c r="R82" s="425" t="str">
        <f t="shared" si="152"/>
        <v/>
      </c>
      <c r="S82" s="425" t="str">
        <f>IF(details!V82="","",details!V82)</f>
        <v/>
      </c>
      <c r="T82" s="425" t="str">
        <f>IF(details!W82="","",details!W82)</f>
        <v/>
      </c>
      <c r="U82" s="425" t="str">
        <f t="shared" si="153"/>
        <v/>
      </c>
      <c r="V82" s="138" t="str">
        <f t="shared" si="154"/>
        <v/>
      </c>
      <c r="W82" s="425" t="str">
        <f>IF(details!X82="","",details!X82)</f>
        <v/>
      </c>
      <c r="X82" s="425" t="str">
        <f>IF(details!Y82="","",details!Y82)</f>
        <v/>
      </c>
      <c r="Y82" s="138" t="str">
        <f t="shared" si="155"/>
        <v/>
      </c>
      <c r="Z82" s="139" t="str">
        <f t="shared" si="272"/>
        <v/>
      </c>
      <c r="AA82" s="425" t="str">
        <f>IF(details!Z82="","",details!Z82)</f>
        <v/>
      </c>
      <c r="AB82" s="425" t="str">
        <f>IF(details!AA82="","",details!AA82)</f>
        <v/>
      </c>
      <c r="AC82" s="428" t="str">
        <f t="shared" si="156"/>
        <v/>
      </c>
      <c r="AD82" s="136" t="str">
        <f t="shared" si="157"/>
        <v/>
      </c>
      <c r="AE82" s="140" t="str">
        <f t="shared" si="158"/>
        <v/>
      </c>
      <c r="AF82" s="429" t="str">
        <f t="shared" si="159"/>
        <v/>
      </c>
      <c r="AG82" s="141" t="str">
        <f t="shared" si="263"/>
        <v/>
      </c>
      <c r="AH82" s="141">
        <f t="shared" si="160"/>
        <v>0</v>
      </c>
      <c r="AI82" s="425" t="str">
        <f>IF(details!AB82="","",details!AB82)</f>
        <v/>
      </c>
      <c r="AJ82" s="425" t="str">
        <f>IF(details!AC82="","",details!AC82)</f>
        <v/>
      </c>
      <c r="AK82" s="425" t="str">
        <f t="shared" si="161"/>
        <v/>
      </c>
      <c r="AL82" s="425" t="str">
        <f>IF(details!AD82="","",details!AD82)</f>
        <v/>
      </c>
      <c r="AM82" s="425" t="str">
        <f>IF(details!AE82="","",details!AE82)</f>
        <v/>
      </c>
      <c r="AN82" s="425" t="str">
        <f t="shared" si="162"/>
        <v/>
      </c>
      <c r="AO82" s="425" t="str">
        <f>IF(details!AF82="","",details!AF82)</f>
        <v/>
      </c>
      <c r="AP82" s="425" t="str">
        <f>IF(details!AG82="","",details!AG82)</f>
        <v/>
      </c>
      <c r="AQ82" s="425" t="str">
        <f t="shared" si="163"/>
        <v/>
      </c>
      <c r="AR82" s="138" t="str">
        <f t="shared" si="164"/>
        <v/>
      </c>
      <c r="AS82" s="425" t="str">
        <f>IF(details!AH82="","",details!AH82)</f>
        <v/>
      </c>
      <c r="AT82" s="425" t="str">
        <f>IF(details!AI82="","",details!AI82)</f>
        <v/>
      </c>
      <c r="AU82" s="138" t="str">
        <f t="shared" si="165"/>
        <v/>
      </c>
      <c r="AV82" s="139" t="str">
        <f t="shared" si="273"/>
        <v/>
      </c>
      <c r="AW82" s="425" t="str">
        <f>IF(details!AJ82="","",details!AJ82)</f>
        <v/>
      </c>
      <c r="AX82" s="425" t="str">
        <f>IF(details!AK82="","",details!AK82)</f>
        <v/>
      </c>
      <c r="AY82" s="428" t="str">
        <f t="shared" si="166"/>
        <v/>
      </c>
      <c r="AZ82" s="136" t="str">
        <f t="shared" si="167"/>
        <v/>
      </c>
      <c r="BA82" s="140" t="str">
        <f t="shared" si="168"/>
        <v/>
      </c>
      <c r="BB82" s="429" t="str">
        <f t="shared" si="169"/>
        <v/>
      </c>
      <c r="BC82" s="141" t="str">
        <f t="shared" si="264"/>
        <v/>
      </c>
      <c r="BD82" s="141">
        <f t="shared" si="170"/>
        <v>0</v>
      </c>
      <c r="BE82" s="123" t="str">
        <f>IF(D82="","",details!AL82)</f>
        <v/>
      </c>
      <c r="BF82" s="425" t="str">
        <f>IF(details!AM82="","",details!AM82)</f>
        <v/>
      </c>
      <c r="BG82" s="425" t="str">
        <f>IF(details!AN82="","",details!AN82)</f>
        <v/>
      </c>
      <c r="BH82" s="425" t="str">
        <f t="shared" si="171"/>
        <v/>
      </c>
      <c r="BI82" s="425" t="str">
        <f>IF(details!AO82="","",details!AO82)</f>
        <v/>
      </c>
      <c r="BJ82" s="425" t="str">
        <f>IF(details!AP82="","",details!AP82)</f>
        <v/>
      </c>
      <c r="BK82" s="425" t="str">
        <f t="shared" si="172"/>
        <v/>
      </c>
      <c r="BL82" s="425" t="str">
        <f>IF(details!AQ82="","",details!AQ82)</f>
        <v/>
      </c>
      <c r="BM82" s="425" t="str">
        <f>IF(details!AR82="","",details!AR82)</f>
        <v/>
      </c>
      <c r="BN82" s="425" t="str">
        <f t="shared" si="173"/>
        <v/>
      </c>
      <c r="BO82" s="138" t="str">
        <f t="shared" si="174"/>
        <v/>
      </c>
      <c r="BP82" s="425" t="str">
        <f>IF(details!AS82="","",details!AS82)</f>
        <v/>
      </c>
      <c r="BQ82" s="425" t="str">
        <f>IF(details!AT82="","",details!AT82)</f>
        <v/>
      </c>
      <c r="BR82" s="138" t="str">
        <f t="shared" si="175"/>
        <v/>
      </c>
      <c r="BS82" s="139" t="str">
        <f t="shared" si="274"/>
        <v/>
      </c>
      <c r="BT82" s="425" t="str">
        <f>IF(details!AU82="","",details!AU82)</f>
        <v/>
      </c>
      <c r="BU82" s="425" t="str">
        <f>IF(details!AV82="","",details!AV82)</f>
        <v/>
      </c>
      <c r="BV82" s="428" t="str">
        <f t="shared" si="176"/>
        <v/>
      </c>
      <c r="BW82" s="136" t="str">
        <f t="shared" si="177"/>
        <v/>
      </c>
      <c r="BX82" s="140" t="str">
        <f t="shared" si="178"/>
        <v/>
      </c>
      <c r="BY82" s="429" t="str">
        <f t="shared" si="179"/>
        <v/>
      </c>
      <c r="BZ82" s="141" t="str">
        <f t="shared" si="265"/>
        <v/>
      </c>
      <c r="CA82" s="141">
        <f t="shared" si="180"/>
        <v>0</v>
      </c>
      <c r="CB82" s="425" t="str">
        <f>IF(details!AW82="","",details!AW82)</f>
        <v/>
      </c>
      <c r="CC82" s="425" t="str">
        <f>IF(details!AX82="","",details!AX82)</f>
        <v/>
      </c>
      <c r="CD82" s="425" t="str">
        <f t="shared" si="181"/>
        <v/>
      </c>
      <c r="CE82" s="425" t="str">
        <f>IF(details!AY82="","",details!AY82)</f>
        <v/>
      </c>
      <c r="CF82" s="425" t="str">
        <f>IF(details!AZ82="","",details!AZ82)</f>
        <v/>
      </c>
      <c r="CG82" s="425" t="str">
        <f t="shared" si="182"/>
        <v/>
      </c>
      <c r="CH82" s="425" t="str">
        <f>IF(details!BA82="","",details!BA82)</f>
        <v/>
      </c>
      <c r="CI82" s="425" t="str">
        <f>IF(details!BB82="","",details!BB82)</f>
        <v/>
      </c>
      <c r="CJ82" s="425" t="str">
        <f t="shared" si="183"/>
        <v/>
      </c>
      <c r="CK82" s="138" t="str">
        <f t="shared" si="184"/>
        <v/>
      </c>
      <c r="CL82" s="425" t="str">
        <f>IF(details!BC82="","",details!BC82)</f>
        <v/>
      </c>
      <c r="CM82" s="425" t="str">
        <f>IF(details!BD82="","",details!BD82)</f>
        <v/>
      </c>
      <c r="CN82" s="138" t="str">
        <f t="shared" si="185"/>
        <v/>
      </c>
      <c r="CO82" s="139" t="str">
        <f t="shared" si="275"/>
        <v/>
      </c>
      <c r="CP82" s="425" t="str">
        <f>IF(details!BE82="","",details!BE82)</f>
        <v/>
      </c>
      <c r="CQ82" s="425" t="str">
        <f>IF(details!BF82="","",details!BF82)</f>
        <v/>
      </c>
      <c r="CR82" s="428" t="str">
        <f t="shared" si="186"/>
        <v/>
      </c>
      <c r="CS82" s="136" t="str">
        <f t="shared" si="187"/>
        <v/>
      </c>
      <c r="CT82" s="140" t="str">
        <f t="shared" si="188"/>
        <v/>
      </c>
      <c r="CU82" s="429" t="str">
        <f t="shared" si="189"/>
        <v/>
      </c>
      <c r="CV82" s="141" t="str">
        <f t="shared" si="266"/>
        <v/>
      </c>
      <c r="CW82" s="141">
        <f t="shared" si="190"/>
        <v>0</v>
      </c>
      <c r="CX82" s="425" t="str">
        <f>IF(details!BG82="","",details!BG82)</f>
        <v/>
      </c>
      <c r="CY82" s="425" t="str">
        <f>IF(details!BH82="","",details!BH82)</f>
        <v/>
      </c>
      <c r="CZ82" s="425" t="str">
        <f t="shared" si="191"/>
        <v/>
      </c>
      <c r="DA82" s="425" t="str">
        <f>IF(details!BI82="","",details!BI82)</f>
        <v/>
      </c>
      <c r="DB82" s="425" t="str">
        <f>IF(details!BJ82="","",details!BJ82)</f>
        <v/>
      </c>
      <c r="DC82" s="425" t="str">
        <f t="shared" si="192"/>
        <v/>
      </c>
      <c r="DD82" s="425" t="str">
        <f>IF(details!BK82="","",details!BK82)</f>
        <v/>
      </c>
      <c r="DE82" s="425" t="str">
        <f>IF(details!BL82="","",details!BL82)</f>
        <v/>
      </c>
      <c r="DF82" s="425" t="str">
        <f t="shared" si="193"/>
        <v/>
      </c>
      <c r="DG82" s="138" t="str">
        <f t="shared" si="194"/>
        <v/>
      </c>
      <c r="DH82" s="425" t="str">
        <f>IF(details!BM82="","",details!BM82)</f>
        <v/>
      </c>
      <c r="DI82" s="425" t="str">
        <f>IF(details!BN82="","",details!BN82)</f>
        <v/>
      </c>
      <c r="DJ82" s="138" t="str">
        <f t="shared" si="195"/>
        <v/>
      </c>
      <c r="DK82" s="139" t="str">
        <f t="shared" si="276"/>
        <v/>
      </c>
      <c r="DL82" s="425" t="str">
        <f>IF(details!BO82="","",details!BO82)</f>
        <v/>
      </c>
      <c r="DM82" s="425" t="str">
        <f>IF(details!BP82="","",details!BP82)</f>
        <v/>
      </c>
      <c r="DN82" s="428" t="str">
        <f t="shared" si="196"/>
        <v/>
      </c>
      <c r="DO82" s="136" t="str">
        <f t="shared" si="197"/>
        <v/>
      </c>
      <c r="DP82" s="140" t="str">
        <f t="shared" si="198"/>
        <v/>
      </c>
      <c r="DQ82" s="429" t="str">
        <f t="shared" si="199"/>
        <v/>
      </c>
      <c r="DR82" s="141" t="str">
        <f t="shared" si="267"/>
        <v/>
      </c>
      <c r="DS82" s="141">
        <f t="shared" si="200"/>
        <v>0</v>
      </c>
      <c r="DT82" s="425" t="str">
        <f>IF(details!BQ82="","",details!BQ82)</f>
        <v/>
      </c>
      <c r="DU82" s="425" t="str">
        <f>IF(details!BR82="","",details!BR82)</f>
        <v/>
      </c>
      <c r="DV82" s="425" t="str">
        <f t="shared" si="201"/>
        <v/>
      </c>
      <c r="DW82" s="425" t="str">
        <f>IF(details!BS82="","",details!BS82)</f>
        <v/>
      </c>
      <c r="DX82" s="425" t="str">
        <f>IF(details!BT82="","",details!BT82)</f>
        <v/>
      </c>
      <c r="DY82" s="425" t="str">
        <f t="shared" si="202"/>
        <v/>
      </c>
      <c r="DZ82" s="425" t="str">
        <f>IF(details!BU82="","",details!BU82)</f>
        <v/>
      </c>
      <c r="EA82" s="425" t="str">
        <f>IF(details!BV82="","",details!BV82)</f>
        <v/>
      </c>
      <c r="EB82" s="425" t="str">
        <f t="shared" si="203"/>
        <v/>
      </c>
      <c r="EC82" s="138" t="str">
        <f t="shared" si="204"/>
        <v/>
      </c>
      <c r="ED82" s="425" t="str">
        <f>IF(details!BW82="","",details!BW82)</f>
        <v/>
      </c>
      <c r="EE82" s="425" t="str">
        <f>IF(details!BX82="","",details!BX82)</f>
        <v/>
      </c>
      <c r="EF82" s="138" t="str">
        <f t="shared" si="205"/>
        <v/>
      </c>
      <c r="EG82" s="139" t="str">
        <f t="shared" si="277"/>
        <v/>
      </c>
      <c r="EH82" s="425" t="str">
        <f>IF(details!BY82="","",details!BY82)</f>
        <v/>
      </c>
      <c r="EI82" s="425" t="str">
        <f>IF(details!BZ82="","",details!BZ82)</f>
        <v/>
      </c>
      <c r="EJ82" s="428" t="str">
        <f t="shared" si="206"/>
        <v/>
      </c>
      <c r="EK82" s="136" t="str">
        <f t="shared" si="207"/>
        <v/>
      </c>
      <c r="EL82" s="140" t="str">
        <f t="shared" si="208"/>
        <v/>
      </c>
      <c r="EM82" s="429" t="str">
        <f t="shared" si="209"/>
        <v/>
      </c>
      <c r="EN82" s="141" t="str">
        <f t="shared" si="268"/>
        <v/>
      </c>
      <c r="EO82" s="141">
        <f t="shared" si="210"/>
        <v>0</v>
      </c>
      <c r="EP82" s="425" t="str">
        <f>IF(details!CA82="","",details!CA82)</f>
        <v/>
      </c>
      <c r="EQ82" s="425" t="str">
        <f>IF(details!CB82="","",details!CB82)</f>
        <v/>
      </c>
      <c r="ER82" s="425" t="str">
        <f>IF(details!CC82="","",details!CC82)</f>
        <v/>
      </c>
      <c r="ES82" s="425" t="str">
        <f>IF(details!CD82="","",details!CD82)</f>
        <v/>
      </c>
      <c r="ET82" s="425" t="str">
        <f>IF(details!CE82="","",details!CE82)</f>
        <v/>
      </c>
      <c r="EU82" s="429" t="str">
        <f t="shared" si="211"/>
        <v/>
      </c>
      <c r="EV82" s="429" t="str">
        <f t="shared" si="212"/>
        <v/>
      </c>
      <c r="EW82" s="429" t="str">
        <f t="shared" si="213"/>
        <v/>
      </c>
      <c r="EX82" s="141" t="str">
        <f t="shared" si="269"/>
        <v/>
      </c>
      <c r="EY82" s="141">
        <f t="shared" si="214"/>
        <v>0</v>
      </c>
      <c r="EZ82" s="425" t="str">
        <f>IF(details!CF82="","",details!CF82)</f>
        <v/>
      </c>
      <c r="FA82" s="425" t="str">
        <f>IF(details!CG82="","",details!CG82)</f>
        <v/>
      </c>
      <c r="FB82" s="425" t="str">
        <f>IF(details!CH82="","",details!CH82)</f>
        <v/>
      </c>
      <c r="FC82" s="425" t="str">
        <f>IF(details!CI82="","",details!CI82)</f>
        <v/>
      </c>
      <c r="FD82" s="425" t="str">
        <f>IF(details!CJ82="","",details!CJ82)</f>
        <v/>
      </c>
      <c r="FE82" s="429" t="str">
        <f t="shared" si="215"/>
        <v/>
      </c>
      <c r="FF82" s="429" t="str">
        <f t="shared" si="216"/>
        <v/>
      </c>
      <c r="FG82" s="429" t="str">
        <f t="shared" si="217"/>
        <v/>
      </c>
      <c r="FH82" s="141" t="str">
        <f t="shared" si="270"/>
        <v/>
      </c>
      <c r="FI82" s="141">
        <f t="shared" si="218"/>
        <v>0</v>
      </c>
      <c r="FJ82" s="425" t="str">
        <f>IF(details!CK82="","",details!CK82)</f>
        <v/>
      </c>
      <c r="FK82" s="425" t="str">
        <f>IF(details!CL82="","",details!CL82)</f>
        <v/>
      </c>
      <c r="FL82" s="425" t="str">
        <f>IF(details!CM82="","",details!CM82)</f>
        <v/>
      </c>
      <c r="FM82" s="425" t="str">
        <f>IF(details!CN82="","",details!CN82)</f>
        <v/>
      </c>
      <c r="FN82" s="425" t="str">
        <f>IF(details!CO82="","",details!CO82)</f>
        <v/>
      </c>
      <c r="FO82" s="429" t="str">
        <f t="shared" si="219"/>
        <v/>
      </c>
      <c r="FP82" s="429" t="str">
        <f t="shared" si="220"/>
        <v/>
      </c>
      <c r="FQ82" s="429" t="str">
        <f t="shared" si="221"/>
        <v/>
      </c>
      <c r="FR82" s="141" t="str">
        <f t="shared" si="271"/>
        <v/>
      </c>
      <c r="FS82" s="354">
        <f t="shared" si="222"/>
        <v>0</v>
      </c>
      <c r="FT82" s="361" t="str">
        <f t="shared" si="223"/>
        <v/>
      </c>
      <c r="FU82" s="422" t="str">
        <f t="shared" si="224"/>
        <v/>
      </c>
      <c r="FV82" s="422" t="str">
        <f t="shared" si="225"/>
        <v/>
      </c>
      <c r="FW82" s="422" t="str">
        <f t="shared" si="226"/>
        <v/>
      </c>
      <c r="FX82" s="422" t="str">
        <f t="shared" si="227"/>
        <v/>
      </c>
      <c r="FY82" s="422" t="str">
        <f t="shared" si="228"/>
        <v/>
      </c>
      <c r="FZ82" s="422" t="str">
        <f t="shared" si="229"/>
        <v/>
      </c>
      <c r="GA82" s="142" t="str">
        <f t="shared" si="230"/>
        <v/>
      </c>
      <c r="GB82" s="142" t="str">
        <f t="shared" si="231"/>
        <v/>
      </c>
      <c r="GC82" s="422" t="str">
        <f t="shared" si="278"/>
        <v/>
      </c>
      <c r="GD82" s="422" t="str">
        <f t="shared" si="232"/>
        <v/>
      </c>
      <c r="GE82" s="422" t="str">
        <f t="shared" si="233"/>
        <v/>
      </c>
      <c r="GF82" s="422" t="str">
        <f t="shared" si="234"/>
        <v/>
      </c>
      <c r="GG82" s="422" t="str">
        <f t="shared" si="235"/>
        <v/>
      </c>
      <c r="GH82" s="422" t="str">
        <f t="shared" si="236"/>
        <v/>
      </c>
      <c r="GI82" s="422" t="str">
        <f t="shared" si="237"/>
        <v/>
      </c>
      <c r="GJ82" s="422" t="str">
        <f t="shared" si="238"/>
        <v/>
      </c>
      <c r="GK82" s="422" t="str">
        <f t="shared" si="239"/>
        <v/>
      </c>
      <c r="GL82" s="422" t="str">
        <f t="shared" si="240"/>
        <v/>
      </c>
      <c r="GM82" s="422" t="str">
        <f t="shared" si="241"/>
        <v/>
      </c>
      <c r="GN82" s="422" t="str">
        <f t="shared" si="242"/>
        <v/>
      </c>
      <c r="GO82" s="422" t="str">
        <f t="shared" si="243"/>
        <v/>
      </c>
      <c r="GP82" s="422" t="str">
        <f t="shared" si="244"/>
        <v/>
      </c>
      <c r="GQ82" s="422" t="str">
        <f t="shared" si="245"/>
        <v/>
      </c>
      <c r="GR82" s="422" t="str">
        <f t="shared" si="246"/>
        <v/>
      </c>
      <c r="GS82" s="422" t="str">
        <f t="shared" si="247"/>
        <v/>
      </c>
      <c r="GT82" s="143" t="str">
        <f t="shared" si="248"/>
        <v/>
      </c>
      <c r="GU82" s="143" t="str">
        <f t="shared" si="249"/>
        <v/>
      </c>
      <c r="GV82" s="143" t="str">
        <f t="shared" si="250"/>
        <v/>
      </c>
      <c r="GW82" s="143" t="str">
        <f t="shared" si="251"/>
        <v/>
      </c>
      <c r="GX82" s="143" t="str">
        <f t="shared" si="252"/>
        <v/>
      </c>
      <c r="GY82" s="143" t="str">
        <f t="shared" si="253"/>
        <v/>
      </c>
      <c r="GZ82" s="353">
        <f t="shared" si="254"/>
        <v>0</v>
      </c>
      <c r="HA82" s="353">
        <f t="shared" si="255"/>
        <v>0</v>
      </c>
      <c r="HB82" s="353">
        <f t="shared" si="256"/>
        <v>32</v>
      </c>
      <c r="HC82" s="353">
        <f t="shared" si="257"/>
        <v>0</v>
      </c>
      <c r="HD82" s="426" t="str">
        <f t="shared" si="279"/>
        <v/>
      </c>
      <c r="HE82" s="362" t="str">
        <f t="shared" si="258"/>
        <v/>
      </c>
      <c r="HF82" s="362" t="str">
        <f t="shared" si="259"/>
        <v/>
      </c>
      <c r="HG82" s="363" t="str">
        <f t="shared" si="260"/>
        <v/>
      </c>
      <c r="HH82" s="399" t="str">
        <f t="shared" si="261"/>
        <v/>
      </c>
      <c r="HI82" s="400" t="str">
        <f t="shared" si="280"/>
        <v/>
      </c>
      <c r="HJ82" s="136" t="str">
        <f t="shared" si="281"/>
        <v/>
      </c>
      <c r="HK82" s="358" t="str">
        <f>details!EP82</f>
        <v/>
      </c>
      <c r="HL82" s="227" t="str">
        <f>details!EQ82</f>
        <v/>
      </c>
      <c r="HM82" s="406" t="str">
        <f t="shared" si="262"/>
        <v/>
      </c>
      <c r="HN82" s="233" t="str">
        <f>IF(details!CP82="","",details!CP82)</f>
        <v/>
      </c>
    </row>
    <row r="83" spans="1:222" s="20" customFormat="1" ht="14" customHeight="1">
      <c r="A83" s="231">
        <f>IF(details!A83="","",details!A83)</f>
        <v>77</v>
      </c>
      <c r="B83" s="425" t="str">
        <f>IF(details!B83="","",details!B83)</f>
        <v/>
      </c>
      <c r="C83" s="425" t="str">
        <f>IF(details!C83="","",details!C83)</f>
        <v/>
      </c>
      <c r="D83" s="136" t="str">
        <f>IF(details!D83="","",details!D83)</f>
        <v/>
      </c>
      <c r="E83" s="136" t="str">
        <f>IF(details!E83="","",details!E83)</f>
        <v/>
      </c>
      <c r="F83" s="425" t="str">
        <f>IF(details!F83="","",details!F83)</f>
        <v/>
      </c>
      <c r="G83" s="698" t="str">
        <f>IF(details!G83="","",details!G83)</f>
        <v/>
      </c>
      <c r="H83" s="698" t="str">
        <f>IF(details!H83="","",details!H83)</f>
        <v/>
      </c>
      <c r="I83" s="220" t="str">
        <f>IF(details!CQ83="","",details!CQ83)</f>
        <v/>
      </c>
      <c r="J83" s="137" t="str">
        <f>IF(details!J83="","",details!J83)</f>
        <v/>
      </c>
      <c r="K83" s="137" t="str">
        <f>IF(details!K83="","",details!K83)</f>
        <v/>
      </c>
      <c r="L83" s="137" t="str">
        <f>IF(details!L83="","",details!L83)</f>
        <v/>
      </c>
      <c r="M83" s="425" t="str">
        <f>IF(details!R83="","",details!R83)</f>
        <v/>
      </c>
      <c r="N83" s="425" t="str">
        <f>IF(details!S83="","",details!S83)</f>
        <v/>
      </c>
      <c r="O83" s="425" t="str">
        <f t="shared" si="151"/>
        <v/>
      </c>
      <c r="P83" s="425" t="str">
        <f>IF(details!T83="","",details!T83)</f>
        <v/>
      </c>
      <c r="Q83" s="425" t="str">
        <f>IF(details!U83="","",details!U83)</f>
        <v/>
      </c>
      <c r="R83" s="425" t="str">
        <f t="shared" si="152"/>
        <v/>
      </c>
      <c r="S83" s="425" t="str">
        <f>IF(details!V83="","",details!V83)</f>
        <v/>
      </c>
      <c r="T83" s="425" t="str">
        <f>IF(details!W83="","",details!W83)</f>
        <v/>
      </c>
      <c r="U83" s="425" t="str">
        <f t="shared" si="153"/>
        <v/>
      </c>
      <c r="V83" s="138" t="str">
        <f t="shared" si="154"/>
        <v/>
      </c>
      <c r="W83" s="425" t="str">
        <f>IF(details!X83="","",details!X83)</f>
        <v/>
      </c>
      <c r="X83" s="425" t="str">
        <f>IF(details!Y83="","",details!Y83)</f>
        <v/>
      </c>
      <c r="Y83" s="138" t="str">
        <f t="shared" si="155"/>
        <v/>
      </c>
      <c r="Z83" s="139" t="str">
        <f t="shared" si="272"/>
        <v/>
      </c>
      <c r="AA83" s="425" t="str">
        <f>IF(details!Z83="","",details!Z83)</f>
        <v/>
      </c>
      <c r="AB83" s="425" t="str">
        <f>IF(details!AA83="","",details!AA83)</f>
        <v/>
      </c>
      <c r="AC83" s="428" t="str">
        <f t="shared" si="156"/>
        <v/>
      </c>
      <c r="AD83" s="136" t="str">
        <f t="shared" si="157"/>
        <v/>
      </c>
      <c r="AE83" s="140" t="str">
        <f t="shared" si="158"/>
        <v/>
      </c>
      <c r="AF83" s="429" t="str">
        <f t="shared" si="159"/>
        <v/>
      </c>
      <c r="AG83" s="141" t="str">
        <f t="shared" si="263"/>
        <v/>
      </c>
      <c r="AH83" s="141">
        <f t="shared" si="160"/>
        <v>0</v>
      </c>
      <c r="AI83" s="425" t="str">
        <f>IF(details!AB83="","",details!AB83)</f>
        <v/>
      </c>
      <c r="AJ83" s="425" t="str">
        <f>IF(details!AC83="","",details!AC83)</f>
        <v/>
      </c>
      <c r="AK83" s="425" t="str">
        <f t="shared" si="161"/>
        <v/>
      </c>
      <c r="AL83" s="425" t="str">
        <f>IF(details!AD83="","",details!AD83)</f>
        <v/>
      </c>
      <c r="AM83" s="425" t="str">
        <f>IF(details!AE83="","",details!AE83)</f>
        <v/>
      </c>
      <c r="AN83" s="425" t="str">
        <f t="shared" si="162"/>
        <v/>
      </c>
      <c r="AO83" s="425" t="str">
        <f>IF(details!AF83="","",details!AF83)</f>
        <v/>
      </c>
      <c r="AP83" s="425" t="str">
        <f>IF(details!AG83="","",details!AG83)</f>
        <v/>
      </c>
      <c r="AQ83" s="425" t="str">
        <f t="shared" si="163"/>
        <v/>
      </c>
      <c r="AR83" s="138" t="str">
        <f t="shared" si="164"/>
        <v/>
      </c>
      <c r="AS83" s="425" t="str">
        <f>IF(details!AH83="","",details!AH83)</f>
        <v/>
      </c>
      <c r="AT83" s="425" t="str">
        <f>IF(details!AI83="","",details!AI83)</f>
        <v/>
      </c>
      <c r="AU83" s="138" t="str">
        <f t="shared" si="165"/>
        <v/>
      </c>
      <c r="AV83" s="139" t="str">
        <f t="shared" si="273"/>
        <v/>
      </c>
      <c r="AW83" s="425" t="str">
        <f>IF(details!AJ83="","",details!AJ83)</f>
        <v/>
      </c>
      <c r="AX83" s="425" t="str">
        <f>IF(details!AK83="","",details!AK83)</f>
        <v/>
      </c>
      <c r="AY83" s="428" t="str">
        <f t="shared" si="166"/>
        <v/>
      </c>
      <c r="AZ83" s="136" t="str">
        <f t="shared" si="167"/>
        <v/>
      </c>
      <c r="BA83" s="140" t="str">
        <f t="shared" si="168"/>
        <v/>
      </c>
      <c r="BB83" s="429" t="str">
        <f t="shared" si="169"/>
        <v/>
      </c>
      <c r="BC83" s="141" t="str">
        <f t="shared" si="264"/>
        <v/>
      </c>
      <c r="BD83" s="141">
        <f t="shared" si="170"/>
        <v>0</v>
      </c>
      <c r="BE83" s="123" t="str">
        <f>IF(D83="","",details!AL83)</f>
        <v/>
      </c>
      <c r="BF83" s="425" t="str">
        <f>IF(details!AM83="","",details!AM83)</f>
        <v/>
      </c>
      <c r="BG83" s="425" t="str">
        <f>IF(details!AN83="","",details!AN83)</f>
        <v/>
      </c>
      <c r="BH83" s="425" t="str">
        <f t="shared" si="171"/>
        <v/>
      </c>
      <c r="BI83" s="425" t="str">
        <f>IF(details!AO83="","",details!AO83)</f>
        <v/>
      </c>
      <c r="BJ83" s="425" t="str">
        <f>IF(details!AP83="","",details!AP83)</f>
        <v/>
      </c>
      <c r="BK83" s="425" t="str">
        <f t="shared" si="172"/>
        <v/>
      </c>
      <c r="BL83" s="425" t="str">
        <f>IF(details!AQ83="","",details!AQ83)</f>
        <v/>
      </c>
      <c r="BM83" s="425" t="str">
        <f>IF(details!AR83="","",details!AR83)</f>
        <v/>
      </c>
      <c r="BN83" s="425" t="str">
        <f t="shared" si="173"/>
        <v/>
      </c>
      <c r="BO83" s="138" t="str">
        <f t="shared" si="174"/>
        <v/>
      </c>
      <c r="BP83" s="425" t="str">
        <f>IF(details!AS83="","",details!AS83)</f>
        <v/>
      </c>
      <c r="BQ83" s="425" t="str">
        <f>IF(details!AT83="","",details!AT83)</f>
        <v/>
      </c>
      <c r="BR83" s="138" t="str">
        <f t="shared" si="175"/>
        <v/>
      </c>
      <c r="BS83" s="139" t="str">
        <f t="shared" si="274"/>
        <v/>
      </c>
      <c r="BT83" s="425" t="str">
        <f>IF(details!AU83="","",details!AU83)</f>
        <v/>
      </c>
      <c r="BU83" s="425" t="str">
        <f>IF(details!AV83="","",details!AV83)</f>
        <v/>
      </c>
      <c r="BV83" s="428" t="str">
        <f t="shared" si="176"/>
        <v/>
      </c>
      <c r="BW83" s="136" t="str">
        <f t="shared" si="177"/>
        <v/>
      </c>
      <c r="BX83" s="140" t="str">
        <f t="shared" si="178"/>
        <v/>
      </c>
      <c r="BY83" s="429" t="str">
        <f t="shared" si="179"/>
        <v/>
      </c>
      <c r="BZ83" s="141" t="str">
        <f t="shared" si="265"/>
        <v/>
      </c>
      <c r="CA83" s="141">
        <f t="shared" si="180"/>
        <v>0</v>
      </c>
      <c r="CB83" s="425" t="str">
        <f>IF(details!AW83="","",details!AW83)</f>
        <v/>
      </c>
      <c r="CC83" s="425" t="str">
        <f>IF(details!AX83="","",details!AX83)</f>
        <v/>
      </c>
      <c r="CD83" s="425" t="str">
        <f t="shared" si="181"/>
        <v/>
      </c>
      <c r="CE83" s="425" t="str">
        <f>IF(details!AY83="","",details!AY83)</f>
        <v/>
      </c>
      <c r="CF83" s="425" t="str">
        <f>IF(details!AZ83="","",details!AZ83)</f>
        <v/>
      </c>
      <c r="CG83" s="425" t="str">
        <f t="shared" si="182"/>
        <v/>
      </c>
      <c r="CH83" s="425" t="str">
        <f>IF(details!BA83="","",details!BA83)</f>
        <v/>
      </c>
      <c r="CI83" s="425" t="str">
        <f>IF(details!BB83="","",details!BB83)</f>
        <v/>
      </c>
      <c r="CJ83" s="425" t="str">
        <f t="shared" si="183"/>
        <v/>
      </c>
      <c r="CK83" s="138" t="str">
        <f t="shared" si="184"/>
        <v/>
      </c>
      <c r="CL83" s="425" t="str">
        <f>IF(details!BC83="","",details!BC83)</f>
        <v/>
      </c>
      <c r="CM83" s="425" t="str">
        <f>IF(details!BD83="","",details!BD83)</f>
        <v/>
      </c>
      <c r="CN83" s="138" t="str">
        <f t="shared" si="185"/>
        <v/>
      </c>
      <c r="CO83" s="139" t="str">
        <f t="shared" si="275"/>
        <v/>
      </c>
      <c r="CP83" s="425" t="str">
        <f>IF(details!BE83="","",details!BE83)</f>
        <v/>
      </c>
      <c r="CQ83" s="425" t="str">
        <f>IF(details!BF83="","",details!BF83)</f>
        <v/>
      </c>
      <c r="CR83" s="428" t="str">
        <f t="shared" si="186"/>
        <v/>
      </c>
      <c r="CS83" s="136" t="str">
        <f t="shared" si="187"/>
        <v/>
      </c>
      <c r="CT83" s="140" t="str">
        <f t="shared" si="188"/>
        <v/>
      </c>
      <c r="CU83" s="429" t="str">
        <f t="shared" si="189"/>
        <v/>
      </c>
      <c r="CV83" s="141" t="str">
        <f t="shared" si="266"/>
        <v/>
      </c>
      <c r="CW83" s="141">
        <f t="shared" si="190"/>
        <v>0</v>
      </c>
      <c r="CX83" s="425" t="str">
        <f>IF(details!BG83="","",details!BG83)</f>
        <v/>
      </c>
      <c r="CY83" s="425" t="str">
        <f>IF(details!BH83="","",details!BH83)</f>
        <v/>
      </c>
      <c r="CZ83" s="425" t="str">
        <f t="shared" si="191"/>
        <v/>
      </c>
      <c r="DA83" s="425" t="str">
        <f>IF(details!BI83="","",details!BI83)</f>
        <v/>
      </c>
      <c r="DB83" s="425" t="str">
        <f>IF(details!BJ83="","",details!BJ83)</f>
        <v/>
      </c>
      <c r="DC83" s="425" t="str">
        <f t="shared" si="192"/>
        <v/>
      </c>
      <c r="DD83" s="425" t="str">
        <f>IF(details!BK83="","",details!BK83)</f>
        <v/>
      </c>
      <c r="DE83" s="425" t="str">
        <f>IF(details!BL83="","",details!BL83)</f>
        <v/>
      </c>
      <c r="DF83" s="425" t="str">
        <f t="shared" si="193"/>
        <v/>
      </c>
      <c r="DG83" s="138" t="str">
        <f t="shared" si="194"/>
        <v/>
      </c>
      <c r="DH83" s="425" t="str">
        <f>IF(details!BM83="","",details!BM83)</f>
        <v/>
      </c>
      <c r="DI83" s="425" t="str">
        <f>IF(details!BN83="","",details!BN83)</f>
        <v/>
      </c>
      <c r="DJ83" s="138" t="str">
        <f t="shared" si="195"/>
        <v/>
      </c>
      <c r="DK83" s="139" t="str">
        <f t="shared" si="276"/>
        <v/>
      </c>
      <c r="DL83" s="425" t="str">
        <f>IF(details!BO83="","",details!BO83)</f>
        <v/>
      </c>
      <c r="DM83" s="425" t="str">
        <f>IF(details!BP83="","",details!BP83)</f>
        <v/>
      </c>
      <c r="DN83" s="428" t="str">
        <f t="shared" si="196"/>
        <v/>
      </c>
      <c r="DO83" s="136" t="str">
        <f t="shared" si="197"/>
        <v/>
      </c>
      <c r="DP83" s="140" t="str">
        <f t="shared" si="198"/>
        <v/>
      </c>
      <c r="DQ83" s="429" t="str">
        <f t="shared" si="199"/>
        <v/>
      </c>
      <c r="DR83" s="141" t="str">
        <f t="shared" si="267"/>
        <v/>
      </c>
      <c r="DS83" s="141">
        <f t="shared" si="200"/>
        <v>0</v>
      </c>
      <c r="DT83" s="425" t="str">
        <f>IF(details!BQ83="","",details!BQ83)</f>
        <v/>
      </c>
      <c r="DU83" s="425" t="str">
        <f>IF(details!BR83="","",details!BR83)</f>
        <v/>
      </c>
      <c r="DV83" s="425" t="str">
        <f t="shared" si="201"/>
        <v/>
      </c>
      <c r="DW83" s="425" t="str">
        <f>IF(details!BS83="","",details!BS83)</f>
        <v/>
      </c>
      <c r="DX83" s="425" t="str">
        <f>IF(details!BT83="","",details!BT83)</f>
        <v/>
      </c>
      <c r="DY83" s="425" t="str">
        <f t="shared" si="202"/>
        <v/>
      </c>
      <c r="DZ83" s="425" t="str">
        <f>IF(details!BU83="","",details!BU83)</f>
        <v/>
      </c>
      <c r="EA83" s="425" t="str">
        <f>IF(details!BV83="","",details!BV83)</f>
        <v/>
      </c>
      <c r="EB83" s="425" t="str">
        <f t="shared" si="203"/>
        <v/>
      </c>
      <c r="EC83" s="138" t="str">
        <f t="shared" si="204"/>
        <v/>
      </c>
      <c r="ED83" s="425" t="str">
        <f>IF(details!BW83="","",details!BW83)</f>
        <v/>
      </c>
      <c r="EE83" s="425" t="str">
        <f>IF(details!BX83="","",details!BX83)</f>
        <v/>
      </c>
      <c r="EF83" s="138" t="str">
        <f t="shared" si="205"/>
        <v/>
      </c>
      <c r="EG83" s="139" t="str">
        <f t="shared" si="277"/>
        <v/>
      </c>
      <c r="EH83" s="425" t="str">
        <f>IF(details!BY83="","",details!BY83)</f>
        <v/>
      </c>
      <c r="EI83" s="425" t="str">
        <f>IF(details!BZ83="","",details!BZ83)</f>
        <v/>
      </c>
      <c r="EJ83" s="428" t="str">
        <f t="shared" si="206"/>
        <v/>
      </c>
      <c r="EK83" s="136" t="str">
        <f t="shared" si="207"/>
        <v/>
      </c>
      <c r="EL83" s="140" t="str">
        <f t="shared" si="208"/>
        <v/>
      </c>
      <c r="EM83" s="429" t="str">
        <f t="shared" si="209"/>
        <v/>
      </c>
      <c r="EN83" s="141" t="str">
        <f t="shared" si="268"/>
        <v/>
      </c>
      <c r="EO83" s="141">
        <f t="shared" si="210"/>
        <v>0</v>
      </c>
      <c r="EP83" s="425" t="str">
        <f>IF(details!CA83="","",details!CA83)</f>
        <v/>
      </c>
      <c r="EQ83" s="425" t="str">
        <f>IF(details!CB83="","",details!CB83)</f>
        <v/>
      </c>
      <c r="ER83" s="425" t="str">
        <f>IF(details!CC83="","",details!CC83)</f>
        <v/>
      </c>
      <c r="ES83" s="425" t="str">
        <f>IF(details!CD83="","",details!CD83)</f>
        <v/>
      </c>
      <c r="ET83" s="425" t="str">
        <f>IF(details!CE83="","",details!CE83)</f>
        <v/>
      </c>
      <c r="EU83" s="429" t="str">
        <f t="shared" si="211"/>
        <v/>
      </c>
      <c r="EV83" s="429" t="str">
        <f t="shared" si="212"/>
        <v/>
      </c>
      <c r="EW83" s="429" t="str">
        <f t="shared" si="213"/>
        <v/>
      </c>
      <c r="EX83" s="141" t="str">
        <f t="shared" si="269"/>
        <v/>
      </c>
      <c r="EY83" s="141">
        <f t="shared" si="214"/>
        <v>0</v>
      </c>
      <c r="EZ83" s="425" t="str">
        <f>IF(details!CF83="","",details!CF83)</f>
        <v/>
      </c>
      <c r="FA83" s="425" t="str">
        <f>IF(details!CG83="","",details!CG83)</f>
        <v/>
      </c>
      <c r="FB83" s="425" t="str">
        <f>IF(details!CH83="","",details!CH83)</f>
        <v/>
      </c>
      <c r="FC83" s="425" t="str">
        <f>IF(details!CI83="","",details!CI83)</f>
        <v/>
      </c>
      <c r="FD83" s="425" t="str">
        <f>IF(details!CJ83="","",details!CJ83)</f>
        <v/>
      </c>
      <c r="FE83" s="429" t="str">
        <f t="shared" si="215"/>
        <v/>
      </c>
      <c r="FF83" s="429" t="str">
        <f t="shared" si="216"/>
        <v/>
      </c>
      <c r="FG83" s="429" t="str">
        <f t="shared" si="217"/>
        <v/>
      </c>
      <c r="FH83" s="141" t="str">
        <f t="shared" si="270"/>
        <v/>
      </c>
      <c r="FI83" s="141">
        <f t="shared" si="218"/>
        <v>0</v>
      </c>
      <c r="FJ83" s="425" t="str">
        <f>IF(details!CK83="","",details!CK83)</f>
        <v/>
      </c>
      <c r="FK83" s="425" t="str">
        <f>IF(details!CL83="","",details!CL83)</f>
        <v/>
      </c>
      <c r="FL83" s="425" t="str">
        <f>IF(details!CM83="","",details!CM83)</f>
        <v/>
      </c>
      <c r="FM83" s="425" t="str">
        <f>IF(details!CN83="","",details!CN83)</f>
        <v/>
      </c>
      <c r="FN83" s="425" t="str">
        <f>IF(details!CO83="","",details!CO83)</f>
        <v/>
      </c>
      <c r="FO83" s="429" t="str">
        <f t="shared" si="219"/>
        <v/>
      </c>
      <c r="FP83" s="429" t="str">
        <f t="shared" si="220"/>
        <v/>
      </c>
      <c r="FQ83" s="429" t="str">
        <f t="shared" si="221"/>
        <v/>
      </c>
      <c r="FR83" s="141" t="str">
        <f t="shared" si="271"/>
        <v/>
      </c>
      <c r="FS83" s="354">
        <f t="shared" si="222"/>
        <v>0</v>
      </c>
      <c r="FT83" s="361" t="str">
        <f t="shared" si="223"/>
        <v/>
      </c>
      <c r="FU83" s="422" t="str">
        <f t="shared" si="224"/>
        <v/>
      </c>
      <c r="FV83" s="422" t="str">
        <f t="shared" si="225"/>
        <v/>
      </c>
      <c r="FW83" s="422" t="str">
        <f t="shared" si="226"/>
        <v/>
      </c>
      <c r="FX83" s="422" t="str">
        <f t="shared" si="227"/>
        <v/>
      </c>
      <c r="FY83" s="422" t="str">
        <f t="shared" si="228"/>
        <v/>
      </c>
      <c r="FZ83" s="422" t="str">
        <f t="shared" si="229"/>
        <v/>
      </c>
      <c r="GA83" s="142" t="str">
        <f t="shared" si="230"/>
        <v/>
      </c>
      <c r="GB83" s="142" t="str">
        <f t="shared" si="231"/>
        <v/>
      </c>
      <c r="GC83" s="422" t="str">
        <f t="shared" si="278"/>
        <v/>
      </c>
      <c r="GD83" s="422" t="str">
        <f t="shared" si="232"/>
        <v/>
      </c>
      <c r="GE83" s="422" t="str">
        <f t="shared" si="233"/>
        <v/>
      </c>
      <c r="GF83" s="422" t="str">
        <f t="shared" si="234"/>
        <v/>
      </c>
      <c r="GG83" s="422" t="str">
        <f t="shared" si="235"/>
        <v/>
      </c>
      <c r="GH83" s="422" t="str">
        <f t="shared" si="236"/>
        <v/>
      </c>
      <c r="GI83" s="422" t="str">
        <f t="shared" si="237"/>
        <v/>
      </c>
      <c r="GJ83" s="422" t="str">
        <f t="shared" si="238"/>
        <v/>
      </c>
      <c r="GK83" s="422" t="str">
        <f t="shared" si="239"/>
        <v/>
      </c>
      <c r="GL83" s="422" t="str">
        <f t="shared" si="240"/>
        <v/>
      </c>
      <c r="GM83" s="422" t="str">
        <f t="shared" si="241"/>
        <v/>
      </c>
      <c r="GN83" s="422" t="str">
        <f t="shared" si="242"/>
        <v/>
      </c>
      <c r="GO83" s="422" t="str">
        <f t="shared" si="243"/>
        <v/>
      </c>
      <c r="GP83" s="422" t="str">
        <f t="shared" si="244"/>
        <v/>
      </c>
      <c r="GQ83" s="422" t="str">
        <f t="shared" si="245"/>
        <v/>
      </c>
      <c r="GR83" s="422" t="str">
        <f t="shared" si="246"/>
        <v/>
      </c>
      <c r="GS83" s="422" t="str">
        <f t="shared" si="247"/>
        <v/>
      </c>
      <c r="GT83" s="143" t="str">
        <f t="shared" si="248"/>
        <v/>
      </c>
      <c r="GU83" s="143" t="str">
        <f t="shared" si="249"/>
        <v/>
      </c>
      <c r="GV83" s="143" t="str">
        <f t="shared" si="250"/>
        <v/>
      </c>
      <c r="GW83" s="143" t="str">
        <f t="shared" si="251"/>
        <v/>
      </c>
      <c r="GX83" s="143" t="str">
        <f t="shared" si="252"/>
        <v/>
      </c>
      <c r="GY83" s="143" t="str">
        <f t="shared" si="253"/>
        <v/>
      </c>
      <c r="GZ83" s="353">
        <f t="shared" si="254"/>
        <v>0</v>
      </c>
      <c r="HA83" s="353">
        <f t="shared" si="255"/>
        <v>0</v>
      </c>
      <c r="HB83" s="353">
        <f t="shared" si="256"/>
        <v>32</v>
      </c>
      <c r="HC83" s="353">
        <f t="shared" si="257"/>
        <v>0</v>
      </c>
      <c r="HD83" s="426" t="str">
        <f t="shared" si="279"/>
        <v/>
      </c>
      <c r="HE83" s="362" t="str">
        <f t="shared" si="258"/>
        <v/>
      </c>
      <c r="HF83" s="362" t="str">
        <f t="shared" si="259"/>
        <v/>
      </c>
      <c r="HG83" s="363" t="str">
        <f t="shared" si="260"/>
        <v/>
      </c>
      <c r="HH83" s="399" t="str">
        <f t="shared" si="261"/>
        <v/>
      </c>
      <c r="HI83" s="400" t="str">
        <f t="shared" si="280"/>
        <v/>
      </c>
      <c r="HJ83" s="136" t="str">
        <f t="shared" si="281"/>
        <v/>
      </c>
      <c r="HK83" s="358" t="str">
        <f>details!EP83</f>
        <v/>
      </c>
      <c r="HL83" s="227" t="str">
        <f>details!EQ83</f>
        <v/>
      </c>
      <c r="HM83" s="406" t="str">
        <f t="shared" si="262"/>
        <v/>
      </c>
      <c r="HN83" s="233" t="str">
        <f>IF(details!CP83="","",details!CP83)</f>
        <v/>
      </c>
    </row>
    <row r="84" spans="1:222" s="20" customFormat="1" ht="14" customHeight="1">
      <c r="A84" s="231">
        <f>IF(details!A84="","",details!A84)</f>
        <v>78</v>
      </c>
      <c r="B84" s="425" t="str">
        <f>IF(details!B84="","",details!B84)</f>
        <v/>
      </c>
      <c r="C84" s="425" t="str">
        <f>IF(details!C84="","",details!C84)</f>
        <v/>
      </c>
      <c r="D84" s="136" t="str">
        <f>IF(details!D84="","",details!D84)</f>
        <v/>
      </c>
      <c r="E84" s="136" t="str">
        <f>IF(details!E84="","",details!E84)</f>
        <v/>
      </c>
      <c r="F84" s="425" t="str">
        <f>IF(details!F84="","",details!F84)</f>
        <v/>
      </c>
      <c r="G84" s="698" t="str">
        <f>IF(details!G84="","",details!G84)</f>
        <v/>
      </c>
      <c r="H84" s="698" t="str">
        <f>IF(details!H84="","",details!H84)</f>
        <v/>
      </c>
      <c r="I84" s="220" t="str">
        <f>IF(details!CQ84="","",details!CQ84)</f>
        <v/>
      </c>
      <c r="J84" s="137" t="str">
        <f>IF(details!J84="","",details!J84)</f>
        <v/>
      </c>
      <c r="K84" s="137" t="str">
        <f>IF(details!K84="","",details!K84)</f>
        <v/>
      </c>
      <c r="L84" s="137" t="str">
        <f>IF(details!L84="","",details!L84)</f>
        <v/>
      </c>
      <c r="M84" s="425" t="str">
        <f>IF(details!R84="","",details!R84)</f>
        <v/>
      </c>
      <c r="N84" s="425" t="str">
        <f>IF(details!S84="","",details!S84)</f>
        <v/>
      </c>
      <c r="O84" s="425" t="str">
        <f t="shared" si="151"/>
        <v/>
      </c>
      <c r="P84" s="425" t="str">
        <f>IF(details!T84="","",details!T84)</f>
        <v/>
      </c>
      <c r="Q84" s="425" t="str">
        <f>IF(details!U84="","",details!U84)</f>
        <v/>
      </c>
      <c r="R84" s="425" t="str">
        <f t="shared" si="152"/>
        <v/>
      </c>
      <c r="S84" s="425" t="str">
        <f>IF(details!V84="","",details!V84)</f>
        <v/>
      </c>
      <c r="T84" s="425" t="str">
        <f>IF(details!W84="","",details!W84)</f>
        <v/>
      </c>
      <c r="U84" s="425" t="str">
        <f t="shared" si="153"/>
        <v/>
      </c>
      <c r="V84" s="138" t="str">
        <f t="shared" si="154"/>
        <v/>
      </c>
      <c r="W84" s="425" t="str">
        <f>IF(details!X84="","",details!X84)</f>
        <v/>
      </c>
      <c r="X84" s="425" t="str">
        <f>IF(details!Y84="","",details!Y84)</f>
        <v/>
      </c>
      <c r="Y84" s="138" t="str">
        <f t="shared" si="155"/>
        <v/>
      </c>
      <c r="Z84" s="139" t="str">
        <f t="shared" si="272"/>
        <v/>
      </c>
      <c r="AA84" s="425" t="str">
        <f>IF(details!Z84="","",details!Z84)</f>
        <v/>
      </c>
      <c r="AB84" s="425" t="str">
        <f>IF(details!AA84="","",details!AA84)</f>
        <v/>
      </c>
      <c r="AC84" s="428" t="str">
        <f t="shared" si="156"/>
        <v/>
      </c>
      <c r="AD84" s="136" t="str">
        <f t="shared" si="157"/>
        <v/>
      </c>
      <c r="AE84" s="140" t="str">
        <f t="shared" si="158"/>
        <v/>
      </c>
      <c r="AF84" s="429" t="str">
        <f t="shared" si="159"/>
        <v/>
      </c>
      <c r="AG84" s="141" t="str">
        <f t="shared" si="263"/>
        <v/>
      </c>
      <c r="AH84" s="141">
        <f t="shared" si="160"/>
        <v>0</v>
      </c>
      <c r="AI84" s="425" t="str">
        <f>IF(details!AB84="","",details!AB84)</f>
        <v/>
      </c>
      <c r="AJ84" s="425" t="str">
        <f>IF(details!AC84="","",details!AC84)</f>
        <v/>
      </c>
      <c r="AK84" s="425" t="str">
        <f t="shared" si="161"/>
        <v/>
      </c>
      <c r="AL84" s="425" t="str">
        <f>IF(details!AD84="","",details!AD84)</f>
        <v/>
      </c>
      <c r="AM84" s="425" t="str">
        <f>IF(details!AE84="","",details!AE84)</f>
        <v/>
      </c>
      <c r="AN84" s="425" t="str">
        <f t="shared" si="162"/>
        <v/>
      </c>
      <c r="AO84" s="425" t="str">
        <f>IF(details!AF84="","",details!AF84)</f>
        <v/>
      </c>
      <c r="AP84" s="425" t="str">
        <f>IF(details!AG84="","",details!AG84)</f>
        <v/>
      </c>
      <c r="AQ84" s="425" t="str">
        <f t="shared" si="163"/>
        <v/>
      </c>
      <c r="AR84" s="138" t="str">
        <f t="shared" si="164"/>
        <v/>
      </c>
      <c r="AS84" s="425" t="str">
        <f>IF(details!AH84="","",details!AH84)</f>
        <v/>
      </c>
      <c r="AT84" s="425" t="str">
        <f>IF(details!AI84="","",details!AI84)</f>
        <v/>
      </c>
      <c r="AU84" s="138" t="str">
        <f t="shared" si="165"/>
        <v/>
      </c>
      <c r="AV84" s="139" t="str">
        <f t="shared" si="273"/>
        <v/>
      </c>
      <c r="AW84" s="425" t="str">
        <f>IF(details!AJ84="","",details!AJ84)</f>
        <v/>
      </c>
      <c r="AX84" s="425" t="str">
        <f>IF(details!AK84="","",details!AK84)</f>
        <v/>
      </c>
      <c r="AY84" s="428" t="str">
        <f t="shared" si="166"/>
        <v/>
      </c>
      <c r="AZ84" s="136" t="str">
        <f t="shared" si="167"/>
        <v/>
      </c>
      <c r="BA84" s="140" t="str">
        <f t="shared" si="168"/>
        <v/>
      </c>
      <c r="BB84" s="429" t="str">
        <f t="shared" si="169"/>
        <v/>
      </c>
      <c r="BC84" s="141" t="str">
        <f t="shared" si="264"/>
        <v/>
      </c>
      <c r="BD84" s="141">
        <f t="shared" si="170"/>
        <v>0</v>
      </c>
      <c r="BE84" s="123" t="str">
        <f>IF(D84="","",details!AL84)</f>
        <v/>
      </c>
      <c r="BF84" s="425" t="str">
        <f>IF(details!AM84="","",details!AM84)</f>
        <v/>
      </c>
      <c r="BG84" s="425" t="str">
        <f>IF(details!AN84="","",details!AN84)</f>
        <v/>
      </c>
      <c r="BH84" s="425" t="str">
        <f t="shared" si="171"/>
        <v/>
      </c>
      <c r="BI84" s="425" t="str">
        <f>IF(details!AO84="","",details!AO84)</f>
        <v/>
      </c>
      <c r="BJ84" s="425" t="str">
        <f>IF(details!AP84="","",details!AP84)</f>
        <v/>
      </c>
      <c r="BK84" s="425" t="str">
        <f t="shared" si="172"/>
        <v/>
      </c>
      <c r="BL84" s="425" t="str">
        <f>IF(details!AQ84="","",details!AQ84)</f>
        <v/>
      </c>
      <c r="BM84" s="425" t="str">
        <f>IF(details!AR84="","",details!AR84)</f>
        <v/>
      </c>
      <c r="BN84" s="425" t="str">
        <f t="shared" si="173"/>
        <v/>
      </c>
      <c r="BO84" s="138" t="str">
        <f t="shared" si="174"/>
        <v/>
      </c>
      <c r="BP84" s="425" t="str">
        <f>IF(details!AS84="","",details!AS84)</f>
        <v/>
      </c>
      <c r="BQ84" s="425" t="str">
        <f>IF(details!AT84="","",details!AT84)</f>
        <v/>
      </c>
      <c r="BR84" s="138" t="str">
        <f t="shared" si="175"/>
        <v/>
      </c>
      <c r="BS84" s="139" t="str">
        <f t="shared" si="274"/>
        <v/>
      </c>
      <c r="BT84" s="425" t="str">
        <f>IF(details!AU84="","",details!AU84)</f>
        <v/>
      </c>
      <c r="BU84" s="425" t="str">
        <f>IF(details!AV84="","",details!AV84)</f>
        <v/>
      </c>
      <c r="BV84" s="428" t="str">
        <f t="shared" si="176"/>
        <v/>
      </c>
      <c r="BW84" s="136" t="str">
        <f t="shared" si="177"/>
        <v/>
      </c>
      <c r="BX84" s="140" t="str">
        <f t="shared" si="178"/>
        <v/>
      </c>
      <c r="BY84" s="429" t="str">
        <f t="shared" si="179"/>
        <v/>
      </c>
      <c r="BZ84" s="141" t="str">
        <f t="shared" si="265"/>
        <v/>
      </c>
      <c r="CA84" s="141">
        <f t="shared" si="180"/>
        <v>0</v>
      </c>
      <c r="CB84" s="425" t="str">
        <f>IF(details!AW84="","",details!AW84)</f>
        <v/>
      </c>
      <c r="CC84" s="425" t="str">
        <f>IF(details!AX84="","",details!AX84)</f>
        <v/>
      </c>
      <c r="CD84" s="425" t="str">
        <f t="shared" si="181"/>
        <v/>
      </c>
      <c r="CE84" s="425" t="str">
        <f>IF(details!AY84="","",details!AY84)</f>
        <v/>
      </c>
      <c r="CF84" s="425" t="str">
        <f>IF(details!AZ84="","",details!AZ84)</f>
        <v/>
      </c>
      <c r="CG84" s="425" t="str">
        <f t="shared" si="182"/>
        <v/>
      </c>
      <c r="CH84" s="425" t="str">
        <f>IF(details!BA84="","",details!BA84)</f>
        <v/>
      </c>
      <c r="CI84" s="425" t="str">
        <f>IF(details!BB84="","",details!BB84)</f>
        <v/>
      </c>
      <c r="CJ84" s="425" t="str">
        <f t="shared" si="183"/>
        <v/>
      </c>
      <c r="CK84" s="138" t="str">
        <f t="shared" si="184"/>
        <v/>
      </c>
      <c r="CL84" s="425" t="str">
        <f>IF(details!BC84="","",details!BC84)</f>
        <v/>
      </c>
      <c r="CM84" s="425" t="str">
        <f>IF(details!BD84="","",details!BD84)</f>
        <v/>
      </c>
      <c r="CN84" s="138" t="str">
        <f t="shared" si="185"/>
        <v/>
      </c>
      <c r="CO84" s="139" t="str">
        <f t="shared" si="275"/>
        <v/>
      </c>
      <c r="CP84" s="425" t="str">
        <f>IF(details!BE84="","",details!BE84)</f>
        <v/>
      </c>
      <c r="CQ84" s="425" t="str">
        <f>IF(details!BF84="","",details!BF84)</f>
        <v/>
      </c>
      <c r="CR84" s="428" t="str">
        <f t="shared" si="186"/>
        <v/>
      </c>
      <c r="CS84" s="136" t="str">
        <f t="shared" si="187"/>
        <v/>
      </c>
      <c r="CT84" s="140" t="str">
        <f t="shared" si="188"/>
        <v/>
      </c>
      <c r="CU84" s="429" t="str">
        <f t="shared" si="189"/>
        <v/>
      </c>
      <c r="CV84" s="141" t="str">
        <f t="shared" si="266"/>
        <v/>
      </c>
      <c r="CW84" s="141">
        <f t="shared" si="190"/>
        <v>0</v>
      </c>
      <c r="CX84" s="425" t="str">
        <f>IF(details!BG84="","",details!BG84)</f>
        <v/>
      </c>
      <c r="CY84" s="425" t="str">
        <f>IF(details!BH84="","",details!BH84)</f>
        <v/>
      </c>
      <c r="CZ84" s="425" t="str">
        <f t="shared" si="191"/>
        <v/>
      </c>
      <c r="DA84" s="425" t="str">
        <f>IF(details!BI84="","",details!BI84)</f>
        <v/>
      </c>
      <c r="DB84" s="425" t="str">
        <f>IF(details!BJ84="","",details!BJ84)</f>
        <v/>
      </c>
      <c r="DC84" s="425" t="str">
        <f t="shared" si="192"/>
        <v/>
      </c>
      <c r="DD84" s="425" t="str">
        <f>IF(details!BK84="","",details!BK84)</f>
        <v/>
      </c>
      <c r="DE84" s="425" t="str">
        <f>IF(details!BL84="","",details!BL84)</f>
        <v/>
      </c>
      <c r="DF84" s="425" t="str">
        <f t="shared" si="193"/>
        <v/>
      </c>
      <c r="DG84" s="138" t="str">
        <f t="shared" si="194"/>
        <v/>
      </c>
      <c r="DH84" s="425" t="str">
        <f>IF(details!BM84="","",details!BM84)</f>
        <v/>
      </c>
      <c r="DI84" s="425" t="str">
        <f>IF(details!BN84="","",details!BN84)</f>
        <v/>
      </c>
      <c r="DJ84" s="138" t="str">
        <f t="shared" si="195"/>
        <v/>
      </c>
      <c r="DK84" s="139" t="str">
        <f t="shared" si="276"/>
        <v/>
      </c>
      <c r="DL84" s="425" t="str">
        <f>IF(details!BO84="","",details!BO84)</f>
        <v/>
      </c>
      <c r="DM84" s="425" t="str">
        <f>IF(details!BP84="","",details!BP84)</f>
        <v/>
      </c>
      <c r="DN84" s="428" t="str">
        <f t="shared" si="196"/>
        <v/>
      </c>
      <c r="DO84" s="136" t="str">
        <f t="shared" si="197"/>
        <v/>
      </c>
      <c r="DP84" s="140" t="str">
        <f t="shared" si="198"/>
        <v/>
      </c>
      <c r="DQ84" s="429" t="str">
        <f t="shared" si="199"/>
        <v/>
      </c>
      <c r="DR84" s="141" t="str">
        <f t="shared" si="267"/>
        <v/>
      </c>
      <c r="DS84" s="141">
        <f t="shared" si="200"/>
        <v>0</v>
      </c>
      <c r="DT84" s="425" t="str">
        <f>IF(details!BQ84="","",details!BQ84)</f>
        <v/>
      </c>
      <c r="DU84" s="425" t="str">
        <f>IF(details!BR84="","",details!BR84)</f>
        <v/>
      </c>
      <c r="DV84" s="425" t="str">
        <f t="shared" si="201"/>
        <v/>
      </c>
      <c r="DW84" s="425" t="str">
        <f>IF(details!BS84="","",details!BS84)</f>
        <v/>
      </c>
      <c r="DX84" s="425" t="str">
        <f>IF(details!BT84="","",details!BT84)</f>
        <v/>
      </c>
      <c r="DY84" s="425" t="str">
        <f t="shared" si="202"/>
        <v/>
      </c>
      <c r="DZ84" s="425" t="str">
        <f>IF(details!BU84="","",details!BU84)</f>
        <v/>
      </c>
      <c r="EA84" s="425" t="str">
        <f>IF(details!BV84="","",details!BV84)</f>
        <v/>
      </c>
      <c r="EB84" s="425" t="str">
        <f t="shared" si="203"/>
        <v/>
      </c>
      <c r="EC84" s="138" t="str">
        <f t="shared" si="204"/>
        <v/>
      </c>
      <c r="ED84" s="425" t="str">
        <f>IF(details!BW84="","",details!BW84)</f>
        <v/>
      </c>
      <c r="EE84" s="425" t="str">
        <f>IF(details!BX84="","",details!BX84)</f>
        <v/>
      </c>
      <c r="EF84" s="138" t="str">
        <f t="shared" si="205"/>
        <v/>
      </c>
      <c r="EG84" s="139" t="str">
        <f t="shared" si="277"/>
        <v/>
      </c>
      <c r="EH84" s="425" t="str">
        <f>IF(details!BY84="","",details!BY84)</f>
        <v/>
      </c>
      <c r="EI84" s="425" t="str">
        <f>IF(details!BZ84="","",details!BZ84)</f>
        <v/>
      </c>
      <c r="EJ84" s="428" t="str">
        <f t="shared" si="206"/>
        <v/>
      </c>
      <c r="EK84" s="136" t="str">
        <f t="shared" si="207"/>
        <v/>
      </c>
      <c r="EL84" s="140" t="str">
        <f t="shared" si="208"/>
        <v/>
      </c>
      <c r="EM84" s="429" t="str">
        <f t="shared" si="209"/>
        <v/>
      </c>
      <c r="EN84" s="141" t="str">
        <f t="shared" si="268"/>
        <v/>
      </c>
      <c r="EO84" s="141">
        <f t="shared" si="210"/>
        <v>0</v>
      </c>
      <c r="EP84" s="425" t="str">
        <f>IF(details!CA84="","",details!CA84)</f>
        <v/>
      </c>
      <c r="EQ84" s="425" t="str">
        <f>IF(details!CB84="","",details!CB84)</f>
        <v/>
      </c>
      <c r="ER84" s="425" t="str">
        <f>IF(details!CC84="","",details!CC84)</f>
        <v/>
      </c>
      <c r="ES84" s="425" t="str">
        <f>IF(details!CD84="","",details!CD84)</f>
        <v/>
      </c>
      <c r="ET84" s="425" t="str">
        <f>IF(details!CE84="","",details!CE84)</f>
        <v/>
      </c>
      <c r="EU84" s="429" t="str">
        <f t="shared" si="211"/>
        <v/>
      </c>
      <c r="EV84" s="429" t="str">
        <f t="shared" si="212"/>
        <v/>
      </c>
      <c r="EW84" s="429" t="str">
        <f t="shared" si="213"/>
        <v/>
      </c>
      <c r="EX84" s="141" t="str">
        <f t="shared" si="269"/>
        <v/>
      </c>
      <c r="EY84" s="141">
        <f t="shared" si="214"/>
        <v>0</v>
      </c>
      <c r="EZ84" s="425" t="str">
        <f>IF(details!CF84="","",details!CF84)</f>
        <v/>
      </c>
      <c r="FA84" s="425" t="str">
        <f>IF(details!CG84="","",details!CG84)</f>
        <v/>
      </c>
      <c r="FB84" s="425" t="str">
        <f>IF(details!CH84="","",details!CH84)</f>
        <v/>
      </c>
      <c r="FC84" s="425" t="str">
        <f>IF(details!CI84="","",details!CI84)</f>
        <v/>
      </c>
      <c r="FD84" s="425" t="str">
        <f>IF(details!CJ84="","",details!CJ84)</f>
        <v/>
      </c>
      <c r="FE84" s="429" t="str">
        <f t="shared" si="215"/>
        <v/>
      </c>
      <c r="FF84" s="429" t="str">
        <f t="shared" si="216"/>
        <v/>
      </c>
      <c r="FG84" s="429" t="str">
        <f t="shared" si="217"/>
        <v/>
      </c>
      <c r="FH84" s="141" t="str">
        <f t="shared" si="270"/>
        <v/>
      </c>
      <c r="FI84" s="141">
        <f t="shared" si="218"/>
        <v>0</v>
      </c>
      <c r="FJ84" s="425" t="str">
        <f>IF(details!CK84="","",details!CK84)</f>
        <v/>
      </c>
      <c r="FK84" s="425" t="str">
        <f>IF(details!CL84="","",details!CL84)</f>
        <v/>
      </c>
      <c r="FL84" s="425" t="str">
        <f>IF(details!CM84="","",details!CM84)</f>
        <v/>
      </c>
      <c r="FM84" s="425" t="str">
        <f>IF(details!CN84="","",details!CN84)</f>
        <v/>
      </c>
      <c r="FN84" s="425" t="str">
        <f>IF(details!CO84="","",details!CO84)</f>
        <v/>
      </c>
      <c r="FO84" s="429" t="str">
        <f t="shared" si="219"/>
        <v/>
      </c>
      <c r="FP84" s="429" t="str">
        <f t="shared" si="220"/>
        <v/>
      </c>
      <c r="FQ84" s="429" t="str">
        <f t="shared" si="221"/>
        <v/>
      </c>
      <c r="FR84" s="141" t="str">
        <f t="shared" si="271"/>
        <v/>
      </c>
      <c r="FS84" s="354">
        <f t="shared" si="222"/>
        <v>0</v>
      </c>
      <c r="FT84" s="361" t="str">
        <f t="shared" si="223"/>
        <v/>
      </c>
      <c r="FU84" s="422" t="str">
        <f t="shared" si="224"/>
        <v/>
      </c>
      <c r="FV84" s="422" t="str">
        <f t="shared" si="225"/>
        <v/>
      </c>
      <c r="FW84" s="422" t="str">
        <f t="shared" si="226"/>
        <v/>
      </c>
      <c r="FX84" s="422" t="str">
        <f t="shared" si="227"/>
        <v/>
      </c>
      <c r="FY84" s="422" t="str">
        <f t="shared" si="228"/>
        <v/>
      </c>
      <c r="FZ84" s="422" t="str">
        <f t="shared" si="229"/>
        <v/>
      </c>
      <c r="GA84" s="142" t="str">
        <f t="shared" si="230"/>
        <v/>
      </c>
      <c r="GB84" s="142" t="str">
        <f t="shared" si="231"/>
        <v/>
      </c>
      <c r="GC84" s="422" t="str">
        <f t="shared" si="278"/>
        <v/>
      </c>
      <c r="GD84" s="422" t="str">
        <f t="shared" si="232"/>
        <v/>
      </c>
      <c r="GE84" s="422" t="str">
        <f t="shared" si="233"/>
        <v/>
      </c>
      <c r="GF84" s="422" t="str">
        <f t="shared" si="234"/>
        <v/>
      </c>
      <c r="GG84" s="422" t="str">
        <f t="shared" si="235"/>
        <v/>
      </c>
      <c r="GH84" s="422" t="str">
        <f t="shared" si="236"/>
        <v/>
      </c>
      <c r="GI84" s="422" t="str">
        <f t="shared" si="237"/>
        <v/>
      </c>
      <c r="GJ84" s="422" t="str">
        <f t="shared" si="238"/>
        <v/>
      </c>
      <c r="GK84" s="422" t="str">
        <f t="shared" si="239"/>
        <v/>
      </c>
      <c r="GL84" s="422" t="str">
        <f t="shared" si="240"/>
        <v/>
      </c>
      <c r="GM84" s="422" t="str">
        <f t="shared" si="241"/>
        <v/>
      </c>
      <c r="GN84" s="422" t="str">
        <f t="shared" si="242"/>
        <v/>
      </c>
      <c r="GO84" s="422" t="str">
        <f t="shared" si="243"/>
        <v/>
      </c>
      <c r="GP84" s="422" t="str">
        <f t="shared" si="244"/>
        <v/>
      </c>
      <c r="GQ84" s="422" t="str">
        <f t="shared" si="245"/>
        <v/>
      </c>
      <c r="GR84" s="422" t="str">
        <f t="shared" si="246"/>
        <v/>
      </c>
      <c r="GS84" s="422" t="str">
        <f t="shared" si="247"/>
        <v/>
      </c>
      <c r="GT84" s="143" t="str">
        <f t="shared" si="248"/>
        <v/>
      </c>
      <c r="GU84" s="143" t="str">
        <f t="shared" si="249"/>
        <v/>
      </c>
      <c r="GV84" s="143" t="str">
        <f t="shared" si="250"/>
        <v/>
      </c>
      <c r="GW84" s="143" t="str">
        <f t="shared" si="251"/>
        <v/>
      </c>
      <c r="GX84" s="143" t="str">
        <f t="shared" si="252"/>
        <v/>
      </c>
      <c r="GY84" s="143" t="str">
        <f t="shared" si="253"/>
        <v/>
      </c>
      <c r="GZ84" s="353">
        <f t="shared" si="254"/>
        <v>0</v>
      </c>
      <c r="HA84" s="353">
        <f t="shared" si="255"/>
        <v>0</v>
      </c>
      <c r="HB84" s="353">
        <f t="shared" si="256"/>
        <v>32</v>
      </c>
      <c r="HC84" s="353">
        <f t="shared" si="257"/>
        <v>0</v>
      </c>
      <c r="HD84" s="426" t="str">
        <f t="shared" si="279"/>
        <v/>
      </c>
      <c r="HE84" s="362" t="str">
        <f t="shared" si="258"/>
        <v/>
      </c>
      <c r="HF84" s="362" t="str">
        <f t="shared" si="259"/>
        <v/>
      </c>
      <c r="HG84" s="363" t="str">
        <f t="shared" si="260"/>
        <v/>
      </c>
      <c r="HH84" s="399" t="str">
        <f t="shared" si="261"/>
        <v/>
      </c>
      <c r="HI84" s="400" t="str">
        <f t="shared" si="280"/>
        <v/>
      </c>
      <c r="HJ84" s="136" t="str">
        <f t="shared" si="281"/>
        <v/>
      </c>
      <c r="HK84" s="358" t="str">
        <f>details!EP84</f>
        <v/>
      </c>
      <c r="HL84" s="227" t="str">
        <f>details!EQ84</f>
        <v/>
      </c>
      <c r="HM84" s="406" t="str">
        <f t="shared" si="262"/>
        <v/>
      </c>
      <c r="HN84" s="233" t="str">
        <f>IF(details!CP84="","",details!CP84)</f>
        <v/>
      </c>
    </row>
    <row r="85" spans="1:222" s="20" customFormat="1" ht="14" customHeight="1">
      <c r="A85" s="231">
        <f>IF(details!A85="","",details!A85)</f>
        <v>79</v>
      </c>
      <c r="B85" s="425" t="str">
        <f>IF(details!B85="","",details!B85)</f>
        <v/>
      </c>
      <c r="C85" s="425" t="str">
        <f>IF(details!C85="","",details!C85)</f>
        <v/>
      </c>
      <c r="D85" s="136" t="str">
        <f>IF(details!D85="","",details!D85)</f>
        <v/>
      </c>
      <c r="E85" s="136" t="str">
        <f>IF(details!E85="","",details!E85)</f>
        <v/>
      </c>
      <c r="F85" s="425" t="str">
        <f>IF(details!F85="","",details!F85)</f>
        <v/>
      </c>
      <c r="G85" s="698" t="str">
        <f>IF(details!G85="","",details!G85)</f>
        <v/>
      </c>
      <c r="H85" s="698" t="str">
        <f>IF(details!H85="","",details!H85)</f>
        <v/>
      </c>
      <c r="I85" s="220" t="str">
        <f>IF(details!CQ85="","",details!CQ85)</f>
        <v/>
      </c>
      <c r="J85" s="137" t="str">
        <f>IF(details!J85="","",details!J85)</f>
        <v/>
      </c>
      <c r="K85" s="137" t="str">
        <f>IF(details!K85="","",details!K85)</f>
        <v/>
      </c>
      <c r="L85" s="137" t="str">
        <f>IF(details!L85="","",details!L85)</f>
        <v/>
      </c>
      <c r="M85" s="425" t="str">
        <f>IF(details!R85="","",details!R85)</f>
        <v/>
      </c>
      <c r="N85" s="425" t="str">
        <f>IF(details!S85="","",details!S85)</f>
        <v/>
      </c>
      <c r="O85" s="425" t="str">
        <f t="shared" si="151"/>
        <v/>
      </c>
      <c r="P85" s="425" t="str">
        <f>IF(details!T85="","",details!T85)</f>
        <v/>
      </c>
      <c r="Q85" s="425" t="str">
        <f>IF(details!U85="","",details!U85)</f>
        <v/>
      </c>
      <c r="R85" s="425" t="str">
        <f t="shared" si="152"/>
        <v/>
      </c>
      <c r="S85" s="425" t="str">
        <f>IF(details!V85="","",details!V85)</f>
        <v/>
      </c>
      <c r="T85" s="425" t="str">
        <f>IF(details!W85="","",details!W85)</f>
        <v/>
      </c>
      <c r="U85" s="425" t="str">
        <f t="shared" si="153"/>
        <v/>
      </c>
      <c r="V85" s="138" t="str">
        <f t="shared" si="154"/>
        <v/>
      </c>
      <c r="W85" s="425" t="str">
        <f>IF(details!X85="","",details!X85)</f>
        <v/>
      </c>
      <c r="X85" s="425" t="str">
        <f>IF(details!Y85="","",details!Y85)</f>
        <v/>
      </c>
      <c r="Y85" s="138" t="str">
        <f t="shared" si="155"/>
        <v/>
      </c>
      <c r="Z85" s="139" t="str">
        <f t="shared" si="272"/>
        <v/>
      </c>
      <c r="AA85" s="425" t="str">
        <f>IF(details!Z85="","",details!Z85)</f>
        <v/>
      </c>
      <c r="AB85" s="425" t="str">
        <f>IF(details!AA85="","",details!AA85)</f>
        <v/>
      </c>
      <c r="AC85" s="428" t="str">
        <f t="shared" si="156"/>
        <v/>
      </c>
      <c r="AD85" s="136" t="str">
        <f t="shared" si="157"/>
        <v/>
      </c>
      <c r="AE85" s="140" t="str">
        <f t="shared" si="158"/>
        <v/>
      </c>
      <c r="AF85" s="429" t="str">
        <f t="shared" si="159"/>
        <v/>
      </c>
      <c r="AG85" s="141" t="str">
        <f t="shared" si="263"/>
        <v/>
      </c>
      <c r="AH85" s="141">
        <f t="shared" si="160"/>
        <v>0</v>
      </c>
      <c r="AI85" s="425" t="str">
        <f>IF(details!AB85="","",details!AB85)</f>
        <v/>
      </c>
      <c r="AJ85" s="425" t="str">
        <f>IF(details!AC85="","",details!AC85)</f>
        <v/>
      </c>
      <c r="AK85" s="425" t="str">
        <f t="shared" si="161"/>
        <v/>
      </c>
      <c r="AL85" s="425" t="str">
        <f>IF(details!AD85="","",details!AD85)</f>
        <v/>
      </c>
      <c r="AM85" s="425" t="str">
        <f>IF(details!AE85="","",details!AE85)</f>
        <v/>
      </c>
      <c r="AN85" s="425" t="str">
        <f t="shared" si="162"/>
        <v/>
      </c>
      <c r="AO85" s="425" t="str">
        <f>IF(details!AF85="","",details!AF85)</f>
        <v/>
      </c>
      <c r="AP85" s="425" t="str">
        <f>IF(details!AG85="","",details!AG85)</f>
        <v/>
      </c>
      <c r="AQ85" s="425" t="str">
        <f t="shared" si="163"/>
        <v/>
      </c>
      <c r="AR85" s="138" t="str">
        <f t="shared" si="164"/>
        <v/>
      </c>
      <c r="AS85" s="425" t="str">
        <f>IF(details!AH85="","",details!AH85)</f>
        <v/>
      </c>
      <c r="AT85" s="425" t="str">
        <f>IF(details!AI85="","",details!AI85)</f>
        <v/>
      </c>
      <c r="AU85" s="138" t="str">
        <f t="shared" si="165"/>
        <v/>
      </c>
      <c r="AV85" s="139" t="str">
        <f t="shared" si="273"/>
        <v/>
      </c>
      <c r="AW85" s="425" t="str">
        <f>IF(details!AJ85="","",details!AJ85)</f>
        <v/>
      </c>
      <c r="AX85" s="425" t="str">
        <f>IF(details!AK85="","",details!AK85)</f>
        <v/>
      </c>
      <c r="AY85" s="428" t="str">
        <f t="shared" si="166"/>
        <v/>
      </c>
      <c r="AZ85" s="136" t="str">
        <f t="shared" si="167"/>
        <v/>
      </c>
      <c r="BA85" s="140" t="str">
        <f t="shared" si="168"/>
        <v/>
      </c>
      <c r="BB85" s="429" t="str">
        <f t="shared" si="169"/>
        <v/>
      </c>
      <c r="BC85" s="141" t="str">
        <f t="shared" si="264"/>
        <v/>
      </c>
      <c r="BD85" s="141">
        <f t="shared" si="170"/>
        <v>0</v>
      </c>
      <c r="BE85" s="123" t="str">
        <f>IF(D85="","",details!AL85)</f>
        <v/>
      </c>
      <c r="BF85" s="425" t="str">
        <f>IF(details!AM85="","",details!AM85)</f>
        <v/>
      </c>
      <c r="BG85" s="425" t="str">
        <f>IF(details!AN85="","",details!AN85)</f>
        <v/>
      </c>
      <c r="BH85" s="425" t="str">
        <f t="shared" si="171"/>
        <v/>
      </c>
      <c r="BI85" s="425" t="str">
        <f>IF(details!AO85="","",details!AO85)</f>
        <v/>
      </c>
      <c r="BJ85" s="425" t="str">
        <f>IF(details!AP85="","",details!AP85)</f>
        <v/>
      </c>
      <c r="BK85" s="425" t="str">
        <f t="shared" si="172"/>
        <v/>
      </c>
      <c r="BL85" s="425" t="str">
        <f>IF(details!AQ85="","",details!AQ85)</f>
        <v/>
      </c>
      <c r="BM85" s="425" t="str">
        <f>IF(details!AR85="","",details!AR85)</f>
        <v/>
      </c>
      <c r="BN85" s="425" t="str">
        <f t="shared" si="173"/>
        <v/>
      </c>
      <c r="BO85" s="138" t="str">
        <f t="shared" si="174"/>
        <v/>
      </c>
      <c r="BP85" s="425" t="str">
        <f>IF(details!AS85="","",details!AS85)</f>
        <v/>
      </c>
      <c r="BQ85" s="425" t="str">
        <f>IF(details!AT85="","",details!AT85)</f>
        <v/>
      </c>
      <c r="BR85" s="138" t="str">
        <f t="shared" si="175"/>
        <v/>
      </c>
      <c r="BS85" s="139" t="str">
        <f t="shared" si="274"/>
        <v/>
      </c>
      <c r="BT85" s="425" t="str">
        <f>IF(details!AU85="","",details!AU85)</f>
        <v/>
      </c>
      <c r="BU85" s="425" t="str">
        <f>IF(details!AV85="","",details!AV85)</f>
        <v/>
      </c>
      <c r="BV85" s="428" t="str">
        <f t="shared" si="176"/>
        <v/>
      </c>
      <c r="BW85" s="136" t="str">
        <f t="shared" si="177"/>
        <v/>
      </c>
      <c r="BX85" s="140" t="str">
        <f t="shared" si="178"/>
        <v/>
      </c>
      <c r="BY85" s="429" t="str">
        <f t="shared" si="179"/>
        <v/>
      </c>
      <c r="BZ85" s="141" t="str">
        <f t="shared" si="265"/>
        <v/>
      </c>
      <c r="CA85" s="141">
        <f t="shared" si="180"/>
        <v>0</v>
      </c>
      <c r="CB85" s="425" t="str">
        <f>IF(details!AW85="","",details!AW85)</f>
        <v/>
      </c>
      <c r="CC85" s="425" t="str">
        <f>IF(details!AX85="","",details!AX85)</f>
        <v/>
      </c>
      <c r="CD85" s="425" t="str">
        <f t="shared" si="181"/>
        <v/>
      </c>
      <c r="CE85" s="425" t="str">
        <f>IF(details!AY85="","",details!AY85)</f>
        <v/>
      </c>
      <c r="CF85" s="425" t="str">
        <f>IF(details!AZ85="","",details!AZ85)</f>
        <v/>
      </c>
      <c r="CG85" s="425" t="str">
        <f t="shared" si="182"/>
        <v/>
      </c>
      <c r="CH85" s="425" t="str">
        <f>IF(details!BA85="","",details!BA85)</f>
        <v/>
      </c>
      <c r="CI85" s="425" t="str">
        <f>IF(details!BB85="","",details!BB85)</f>
        <v/>
      </c>
      <c r="CJ85" s="425" t="str">
        <f t="shared" si="183"/>
        <v/>
      </c>
      <c r="CK85" s="138" t="str">
        <f t="shared" si="184"/>
        <v/>
      </c>
      <c r="CL85" s="425" t="str">
        <f>IF(details!BC85="","",details!BC85)</f>
        <v/>
      </c>
      <c r="CM85" s="425" t="str">
        <f>IF(details!BD85="","",details!BD85)</f>
        <v/>
      </c>
      <c r="CN85" s="138" t="str">
        <f t="shared" si="185"/>
        <v/>
      </c>
      <c r="CO85" s="139" t="str">
        <f t="shared" si="275"/>
        <v/>
      </c>
      <c r="CP85" s="425" t="str">
        <f>IF(details!BE85="","",details!BE85)</f>
        <v/>
      </c>
      <c r="CQ85" s="425" t="str">
        <f>IF(details!BF85="","",details!BF85)</f>
        <v/>
      </c>
      <c r="CR85" s="428" t="str">
        <f t="shared" si="186"/>
        <v/>
      </c>
      <c r="CS85" s="136" t="str">
        <f t="shared" si="187"/>
        <v/>
      </c>
      <c r="CT85" s="140" t="str">
        <f t="shared" si="188"/>
        <v/>
      </c>
      <c r="CU85" s="429" t="str">
        <f t="shared" si="189"/>
        <v/>
      </c>
      <c r="CV85" s="141" t="str">
        <f t="shared" si="266"/>
        <v/>
      </c>
      <c r="CW85" s="141">
        <f t="shared" si="190"/>
        <v>0</v>
      </c>
      <c r="CX85" s="425" t="str">
        <f>IF(details!BG85="","",details!BG85)</f>
        <v/>
      </c>
      <c r="CY85" s="425" t="str">
        <f>IF(details!BH85="","",details!BH85)</f>
        <v/>
      </c>
      <c r="CZ85" s="425" t="str">
        <f t="shared" si="191"/>
        <v/>
      </c>
      <c r="DA85" s="425" t="str">
        <f>IF(details!BI85="","",details!BI85)</f>
        <v/>
      </c>
      <c r="DB85" s="425" t="str">
        <f>IF(details!BJ85="","",details!BJ85)</f>
        <v/>
      </c>
      <c r="DC85" s="425" t="str">
        <f t="shared" si="192"/>
        <v/>
      </c>
      <c r="DD85" s="425" t="str">
        <f>IF(details!BK85="","",details!BK85)</f>
        <v/>
      </c>
      <c r="DE85" s="425" t="str">
        <f>IF(details!BL85="","",details!BL85)</f>
        <v/>
      </c>
      <c r="DF85" s="425" t="str">
        <f t="shared" si="193"/>
        <v/>
      </c>
      <c r="DG85" s="138" t="str">
        <f t="shared" si="194"/>
        <v/>
      </c>
      <c r="DH85" s="425" t="str">
        <f>IF(details!BM85="","",details!BM85)</f>
        <v/>
      </c>
      <c r="DI85" s="425" t="str">
        <f>IF(details!BN85="","",details!BN85)</f>
        <v/>
      </c>
      <c r="DJ85" s="138" t="str">
        <f t="shared" si="195"/>
        <v/>
      </c>
      <c r="DK85" s="139" t="str">
        <f t="shared" si="276"/>
        <v/>
      </c>
      <c r="DL85" s="425" t="str">
        <f>IF(details!BO85="","",details!BO85)</f>
        <v/>
      </c>
      <c r="DM85" s="425" t="str">
        <f>IF(details!BP85="","",details!BP85)</f>
        <v/>
      </c>
      <c r="DN85" s="428" t="str">
        <f t="shared" si="196"/>
        <v/>
      </c>
      <c r="DO85" s="136" t="str">
        <f t="shared" si="197"/>
        <v/>
      </c>
      <c r="DP85" s="140" t="str">
        <f t="shared" si="198"/>
        <v/>
      </c>
      <c r="DQ85" s="429" t="str">
        <f t="shared" si="199"/>
        <v/>
      </c>
      <c r="DR85" s="141" t="str">
        <f t="shared" si="267"/>
        <v/>
      </c>
      <c r="DS85" s="141">
        <f t="shared" si="200"/>
        <v>0</v>
      </c>
      <c r="DT85" s="425" t="str">
        <f>IF(details!BQ85="","",details!BQ85)</f>
        <v/>
      </c>
      <c r="DU85" s="425" t="str">
        <f>IF(details!BR85="","",details!BR85)</f>
        <v/>
      </c>
      <c r="DV85" s="425" t="str">
        <f t="shared" si="201"/>
        <v/>
      </c>
      <c r="DW85" s="425" t="str">
        <f>IF(details!BS85="","",details!BS85)</f>
        <v/>
      </c>
      <c r="DX85" s="425" t="str">
        <f>IF(details!BT85="","",details!BT85)</f>
        <v/>
      </c>
      <c r="DY85" s="425" t="str">
        <f t="shared" si="202"/>
        <v/>
      </c>
      <c r="DZ85" s="425" t="str">
        <f>IF(details!BU85="","",details!BU85)</f>
        <v/>
      </c>
      <c r="EA85" s="425" t="str">
        <f>IF(details!BV85="","",details!BV85)</f>
        <v/>
      </c>
      <c r="EB85" s="425" t="str">
        <f t="shared" si="203"/>
        <v/>
      </c>
      <c r="EC85" s="138" t="str">
        <f t="shared" si="204"/>
        <v/>
      </c>
      <c r="ED85" s="425" t="str">
        <f>IF(details!BW85="","",details!BW85)</f>
        <v/>
      </c>
      <c r="EE85" s="425" t="str">
        <f>IF(details!BX85="","",details!BX85)</f>
        <v/>
      </c>
      <c r="EF85" s="138" t="str">
        <f t="shared" si="205"/>
        <v/>
      </c>
      <c r="EG85" s="139" t="str">
        <f t="shared" si="277"/>
        <v/>
      </c>
      <c r="EH85" s="425" t="str">
        <f>IF(details!BY85="","",details!BY85)</f>
        <v/>
      </c>
      <c r="EI85" s="425" t="str">
        <f>IF(details!BZ85="","",details!BZ85)</f>
        <v/>
      </c>
      <c r="EJ85" s="428" t="str">
        <f t="shared" si="206"/>
        <v/>
      </c>
      <c r="EK85" s="136" t="str">
        <f t="shared" si="207"/>
        <v/>
      </c>
      <c r="EL85" s="140" t="str">
        <f t="shared" si="208"/>
        <v/>
      </c>
      <c r="EM85" s="429" t="str">
        <f t="shared" si="209"/>
        <v/>
      </c>
      <c r="EN85" s="141" t="str">
        <f t="shared" si="268"/>
        <v/>
      </c>
      <c r="EO85" s="141">
        <f t="shared" si="210"/>
        <v>0</v>
      </c>
      <c r="EP85" s="425" t="str">
        <f>IF(details!CA85="","",details!CA85)</f>
        <v/>
      </c>
      <c r="EQ85" s="425" t="str">
        <f>IF(details!CB85="","",details!CB85)</f>
        <v/>
      </c>
      <c r="ER85" s="425" t="str">
        <f>IF(details!CC85="","",details!CC85)</f>
        <v/>
      </c>
      <c r="ES85" s="425" t="str">
        <f>IF(details!CD85="","",details!CD85)</f>
        <v/>
      </c>
      <c r="ET85" s="425" t="str">
        <f>IF(details!CE85="","",details!CE85)</f>
        <v/>
      </c>
      <c r="EU85" s="429" t="str">
        <f t="shared" si="211"/>
        <v/>
      </c>
      <c r="EV85" s="429" t="str">
        <f t="shared" si="212"/>
        <v/>
      </c>
      <c r="EW85" s="429" t="str">
        <f t="shared" si="213"/>
        <v/>
      </c>
      <c r="EX85" s="141" t="str">
        <f t="shared" si="269"/>
        <v/>
      </c>
      <c r="EY85" s="141">
        <f t="shared" si="214"/>
        <v>0</v>
      </c>
      <c r="EZ85" s="425" t="str">
        <f>IF(details!CF85="","",details!CF85)</f>
        <v/>
      </c>
      <c r="FA85" s="425" t="str">
        <f>IF(details!CG85="","",details!CG85)</f>
        <v/>
      </c>
      <c r="FB85" s="425" t="str">
        <f>IF(details!CH85="","",details!CH85)</f>
        <v/>
      </c>
      <c r="FC85" s="425" t="str">
        <f>IF(details!CI85="","",details!CI85)</f>
        <v/>
      </c>
      <c r="FD85" s="425" t="str">
        <f>IF(details!CJ85="","",details!CJ85)</f>
        <v/>
      </c>
      <c r="FE85" s="429" t="str">
        <f t="shared" si="215"/>
        <v/>
      </c>
      <c r="FF85" s="429" t="str">
        <f t="shared" si="216"/>
        <v/>
      </c>
      <c r="FG85" s="429" t="str">
        <f t="shared" si="217"/>
        <v/>
      </c>
      <c r="FH85" s="141" t="str">
        <f t="shared" si="270"/>
        <v/>
      </c>
      <c r="FI85" s="141">
        <f t="shared" si="218"/>
        <v>0</v>
      </c>
      <c r="FJ85" s="425" t="str">
        <f>IF(details!CK85="","",details!CK85)</f>
        <v/>
      </c>
      <c r="FK85" s="425" t="str">
        <f>IF(details!CL85="","",details!CL85)</f>
        <v/>
      </c>
      <c r="FL85" s="425" t="str">
        <f>IF(details!CM85="","",details!CM85)</f>
        <v/>
      </c>
      <c r="FM85" s="425" t="str">
        <f>IF(details!CN85="","",details!CN85)</f>
        <v/>
      </c>
      <c r="FN85" s="425" t="str">
        <f>IF(details!CO85="","",details!CO85)</f>
        <v/>
      </c>
      <c r="FO85" s="429" t="str">
        <f t="shared" si="219"/>
        <v/>
      </c>
      <c r="FP85" s="429" t="str">
        <f t="shared" si="220"/>
        <v/>
      </c>
      <c r="FQ85" s="429" t="str">
        <f t="shared" si="221"/>
        <v/>
      </c>
      <c r="FR85" s="141" t="str">
        <f t="shared" si="271"/>
        <v/>
      </c>
      <c r="FS85" s="354">
        <f t="shared" si="222"/>
        <v>0</v>
      </c>
      <c r="FT85" s="361" t="str">
        <f t="shared" si="223"/>
        <v/>
      </c>
      <c r="FU85" s="422" t="str">
        <f t="shared" si="224"/>
        <v/>
      </c>
      <c r="FV85" s="422" t="str">
        <f t="shared" si="225"/>
        <v/>
      </c>
      <c r="FW85" s="422" t="str">
        <f t="shared" si="226"/>
        <v/>
      </c>
      <c r="FX85" s="422" t="str">
        <f t="shared" si="227"/>
        <v/>
      </c>
      <c r="FY85" s="422" t="str">
        <f t="shared" si="228"/>
        <v/>
      </c>
      <c r="FZ85" s="422" t="str">
        <f t="shared" si="229"/>
        <v/>
      </c>
      <c r="GA85" s="142" t="str">
        <f t="shared" si="230"/>
        <v/>
      </c>
      <c r="GB85" s="142" t="str">
        <f t="shared" si="231"/>
        <v/>
      </c>
      <c r="GC85" s="422" t="str">
        <f t="shared" si="278"/>
        <v/>
      </c>
      <c r="GD85" s="422" t="str">
        <f t="shared" si="232"/>
        <v/>
      </c>
      <c r="GE85" s="422" t="str">
        <f t="shared" si="233"/>
        <v/>
      </c>
      <c r="GF85" s="422" t="str">
        <f t="shared" si="234"/>
        <v/>
      </c>
      <c r="GG85" s="422" t="str">
        <f t="shared" si="235"/>
        <v/>
      </c>
      <c r="GH85" s="422" t="str">
        <f t="shared" si="236"/>
        <v/>
      </c>
      <c r="GI85" s="422" t="str">
        <f t="shared" si="237"/>
        <v/>
      </c>
      <c r="GJ85" s="422" t="str">
        <f t="shared" si="238"/>
        <v/>
      </c>
      <c r="GK85" s="422" t="str">
        <f t="shared" si="239"/>
        <v/>
      </c>
      <c r="GL85" s="422" t="str">
        <f t="shared" si="240"/>
        <v/>
      </c>
      <c r="GM85" s="422" t="str">
        <f t="shared" si="241"/>
        <v/>
      </c>
      <c r="GN85" s="422" t="str">
        <f t="shared" si="242"/>
        <v/>
      </c>
      <c r="GO85" s="422" t="str">
        <f t="shared" si="243"/>
        <v/>
      </c>
      <c r="GP85" s="422" t="str">
        <f t="shared" si="244"/>
        <v/>
      </c>
      <c r="GQ85" s="422" t="str">
        <f t="shared" si="245"/>
        <v/>
      </c>
      <c r="GR85" s="422" t="str">
        <f t="shared" si="246"/>
        <v/>
      </c>
      <c r="GS85" s="422" t="str">
        <f t="shared" si="247"/>
        <v/>
      </c>
      <c r="GT85" s="143" t="str">
        <f t="shared" si="248"/>
        <v/>
      </c>
      <c r="GU85" s="143" t="str">
        <f t="shared" si="249"/>
        <v/>
      </c>
      <c r="GV85" s="143" t="str">
        <f t="shared" si="250"/>
        <v/>
      </c>
      <c r="GW85" s="143" t="str">
        <f t="shared" si="251"/>
        <v/>
      </c>
      <c r="GX85" s="143" t="str">
        <f t="shared" si="252"/>
        <v/>
      </c>
      <c r="GY85" s="143" t="str">
        <f t="shared" si="253"/>
        <v/>
      </c>
      <c r="GZ85" s="353">
        <f t="shared" si="254"/>
        <v>0</v>
      </c>
      <c r="HA85" s="353">
        <f t="shared" si="255"/>
        <v>0</v>
      </c>
      <c r="HB85" s="353">
        <f t="shared" si="256"/>
        <v>32</v>
      </c>
      <c r="HC85" s="353">
        <f t="shared" si="257"/>
        <v>0</v>
      </c>
      <c r="HD85" s="426" t="str">
        <f t="shared" si="279"/>
        <v/>
      </c>
      <c r="HE85" s="362" t="str">
        <f t="shared" si="258"/>
        <v/>
      </c>
      <c r="HF85" s="362" t="str">
        <f t="shared" si="259"/>
        <v/>
      </c>
      <c r="HG85" s="363" t="str">
        <f t="shared" si="260"/>
        <v/>
      </c>
      <c r="HH85" s="399" t="str">
        <f t="shared" si="261"/>
        <v/>
      </c>
      <c r="HI85" s="400" t="str">
        <f t="shared" si="280"/>
        <v/>
      </c>
      <c r="HJ85" s="136" t="str">
        <f t="shared" si="281"/>
        <v/>
      </c>
      <c r="HK85" s="358" t="str">
        <f>details!EP85</f>
        <v/>
      </c>
      <c r="HL85" s="227" t="str">
        <f>details!EQ85</f>
        <v/>
      </c>
      <c r="HM85" s="406" t="str">
        <f t="shared" si="262"/>
        <v/>
      </c>
      <c r="HN85" s="233" t="str">
        <f>IF(details!CP85="","",details!CP85)</f>
        <v/>
      </c>
    </row>
    <row r="86" spans="1:222" s="20" customFormat="1" ht="14" customHeight="1">
      <c r="A86" s="231">
        <f>IF(details!A86="","",details!A86)</f>
        <v>80</v>
      </c>
      <c r="B86" s="425" t="str">
        <f>IF(details!B86="","",details!B86)</f>
        <v/>
      </c>
      <c r="C86" s="425" t="str">
        <f>IF(details!C86="","",details!C86)</f>
        <v/>
      </c>
      <c r="D86" s="136" t="str">
        <f>IF(details!D86="","",details!D86)</f>
        <v/>
      </c>
      <c r="E86" s="136" t="str">
        <f>IF(details!E86="","",details!E86)</f>
        <v/>
      </c>
      <c r="F86" s="425" t="str">
        <f>IF(details!F86="","",details!F86)</f>
        <v/>
      </c>
      <c r="G86" s="698" t="str">
        <f>IF(details!G86="","",details!G86)</f>
        <v/>
      </c>
      <c r="H86" s="698" t="str">
        <f>IF(details!H86="","",details!H86)</f>
        <v/>
      </c>
      <c r="I86" s="220" t="str">
        <f>IF(details!CQ86="","",details!CQ86)</f>
        <v/>
      </c>
      <c r="J86" s="137" t="str">
        <f>IF(details!J86="","",details!J86)</f>
        <v/>
      </c>
      <c r="K86" s="137" t="str">
        <f>IF(details!K86="","",details!K86)</f>
        <v/>
      </c>
      <c r="L86" s="137" t="str">
        <f>IF(details!L86="","",details!L86)</f>
        <v/>
      </c>
      <c r="M86" s="425" t="str">
        <f>IF(details!R86="","",details!R86)</f>
        <v/>
      </c>
      <c r="N86" s="425" t="str">
        <f>IF(details!S86="","",details!S86)</f>
        <v/>
      </c>
      <c r="O86" s="425" t="str">
        <f t="shared" ref="O86:O106" si="282">IF(AND(M86="",N86=""),"",IF(AND(M86="NA",N86="NA"),"NA",SUM(M86:N86)))</f>
        <v/>
      </c>
      <c r="P86" s="425" t="str">
        <f>IF(details!T86="","",details!T86)</f>
        <v/>
      </c>
      <c r="Q86" s="425" t="str">
        <f>IF(details!U86="","",details!U86)</f>
        <v/>
      </c>
      <c r="R86" s="425" t="str">
        <f t="shared" ref="R86:R106" si="283">IF(AND(P86="",Q86=""),"",IF(AND(P86="NA",Q86="NA"),"NA",SUM(P86:Q86)))</f>
        <v/>
      </c>
      <c r="S86" s="425" t="str">
        <f>IF(details!V86="","",details!V86)</f>
        <v/>
      </c>
      <c r="T86" s="425" t="str">
        <f>IF(details!W86="","",details!W86)</f>
        <v/>
      </c>
      <c r="U86" s="425" t="str">
        <f t="shared" ref="U86:U106" si="284">IF(AND(S86="",T86=""),"",IF(AND(S86="NA",T86="NA"),"NA",SUM(S86:T86)))</f>
        <v/>
      </c>
      <c r="V86" s="138" t="str">
        <f t="shared" ref="V86:V106" si="285">IF(AND(O86="",R86="",U86=""),"",IF(AND(O86="NA",R86="NA",U86="NA"),"NA",SUM(O86,R86,U86)))</f>
        <v/>
      </c>
      <c r="W86" s="425" t="str">
        <f>IF(details!X86="","",details!X86)</f>
        <v/>
      </c>
      <c r="X86" s="425" t="str">
        <f>IF(details!Y86="","",details!Y86)</f>
        <v/>
      </c>
      <c r="Y86" s="138" t="str">
        <f t="shared" ref="Y86:Y106" si="286">IF(AND(W86="",X86=""),"",IF(AND(W86="NA",X86="NA"),"NA",SUM(W86:X86)))</f>
        <v/>
      </c>
      <c r="Z86" s="139" t="str">
        <f t="shared" si="272"/>
        <v/>
      </c>
      <c r="AA86" s="425" t="str">
        <f>IF(details!Z86="","",details!Z86)</f>
        <v/>
      </c>
      <c r="AB86" s="425" t="str">
        <f>IF(details!AA86="","",details!AA86)</f>
        <v/>
      </c>
      <c r="AC86" s="428" t="str">
        <f t="shared" ref="AC86:AC106" si="287">IF(AND(AA86="",AB86=""),"",IF(OR(AA86="AB",AB86="AB"),"AB",IF(OR(AA86="ML",AB86="ML"),"ML",SUM(AA86:AB86))))</f>
        <v/>
      </c>
      <c r="AD86" s="136" t="str">
        <f t="shared" ref="AD86:AD106" si="288">IF(AC86="","",SUM(Z86,AC86))</f>
        <v/>
      </c>
      <c r="AE86" s="140" t="str">
        <f t="shared" ref="AE86:AE106" si="289">IF(OR(AD86="",AG86=""),"",ROUNDUP(AD86/AG86*100,0))</f>
        <v/>
      </c>
      <c r="AF86" s="429" t="str">
        <f t="shared" ref="AF86:AF106" si="290">IF(AE86="","",IF(AC86="ab",AC86,IF(AC86="ML",AC86,IF(AE86&gt;85,"A",IF(AE86&gt;70,"B",IF(AE86&gt;50,"C",IF(AE86&gt;30,"D","E")))))))</f>
        <v/>
      </c>
      <c r="AG86" s="141" t="str">
        <f t="shared" si="263"/>
        <v/>
      </c>
      <c r="AH86" s="141">
        <f t="shared" ref="AH86:AH106" si="291">COUNTIF(O86,"NA")*10+COUNTIF(R86,"NA")*10+COUNTIF(U86,"NA")*10+(COUNTIF(Y86,"NA")*70)</f>
        <v>0</v>
      </c>
      <c r="AI86" s="425" t="str">
        <f>IF(details!AB86="","",details!AB86)</f>
        <v/>
      </c>
      <c r="AJ86" s="425" t="str">
        <f>IF(details!AC86="","",details!AC86)</f>
        <v/>
      </c>
      <c r="AK86" s="425" t="str">
        <f t="shared" ref="AK86:AK106" si="292">IF(AND(AI86="",AJ86=""),"",IF(AND(AI86="NA",AJ86="NA"),"NA",SUM(AI86:AJ86)))</f>
        <v/>
      </c>
      <c r="AL86" s="425" t="str">
        <f>IF(details!AD86="","",details!AD86)</f>
        <v/>
      </c>
      <c r="AM86" s="425" t="str">
        <f>IF(details!AE86="","",details!AE86)</f>
        <v/>
      </c>
      <c r="AN86" s="425" t="str">
        <f t="shared" ref="AN86:AN106" si="293">IF(AND(AL86="",AM86=""),"",IF(AND(AL86="NA",AM86="NA"),"NA",SUM(AL86:AM86)))</f>
        <v/>
      </c>
      <c r="AO86" s="425" t="str">
        <f>IF(details!AF86="","",details!AF86)</f>
        <v/>
      </c>
      <c r="AP86" s="425" t="str">
        <f>IF(details!AG86="","",details!AG86)</f>
        <v/>
      </c>
      <c r="AQ86" s="425" t="str">
        <f t="shared" ref="AQ86:AQ106" si="294">IF(AND(AO86="",AP86=""),"",IF(AND(AO86="NA",AP86="NA"),"NA",SUM(AO86:AP86)))</f>
        <v/>
      </c>
      <c r="AR86" s="138" t="str">
        <f t="shared" ref="AR86:AR106" si="295">IF(AND(AK86="",AN86="",AQ86=""),"",IF(AND(AK86="NA",AN86="NA",AQ86="NA"),"NA",SUM(AK86,AN86,AQ86)))</f>
        <v/>
      </c>
      <c r="AS86" s="425" t="str">
        <f>IF(details!AH86="","",details!AH86)</f>
        <v/>
      </c>
      <c r="AT86" s="425" t="str">
        <f>IF(details!AI86="","",details!AI86)</f>
        <v/>
      </c>
      <c r="AU86" s="138" t="str">
        <f t="shared" ref="AU86:AU106" si="296">IF(AND(AS86="",AT86=""),"",IF(AND(AS86="NA",AT86="NA"),"NA",SUM(AS86:AT86)))</f>
        <v/>
      </c>
      <c r="AV86" s="139" t="str">
        <f t="shared" si="273"/>
        <v/>
      </c>
      <c r="AW86" s="425" t="str">
        <f>IF(details!AJ86="","",details!AJ86)</f>
        <v/>
      </c>
      <c r="AX86" s="425" t="str">
        <f>IF(details!AK86="","",details!AK86)</f>
        <v/>
      </c>
      <c r="AY86" s="428" t="str">
        <f t="shared" ref="AY86:AY106" si="297">IF(AND(AW86="",AX86=""),"",IF(OR(AW86="AB",AX86="AB"),"AB",IF(OR(AW86="ML",AX86="ML"),"ML",SUM(AW86:AX86))))</f>
        <v/>
      </c>
      <c r="AZ86" s="136" t="str">
        <f t="shared" ref="AZ86:AZ106" si="298">IF(AY86="","",SUM(AV86,AY86))</f>
        <v/>
      </c>
      <c r="BA86" s="140" t="str">
        <f t="shared" ref="BA86:BA106" si="299">IF(OR(AZ86="",BC86=""),"",ROUNDUP(AZ86/BC86*100,0))</f>
        <v/>
      </c>
      <c r="BB86" s="429" t="str">
        <f t="shared" ref="BB86:BB106" si="300">IF(BA86="","",IF(AY86="ab",AY86,IF(AY86="ML",AY86,IF(BA86&gt;85,"A",IF(BA86&gt;70,"B",IF(BA86&gt;50,"C",IF(BA86&gt;30,"D","E")))))))</f>
        <v/>
      </c>
      <c r="BC86" s="141" t="str">
        <f t="shared" si="264"/>
        <v/>
      </c>
      <c r="BD86" s="141">
        <f t="shared" ref="BD86:BD106" si="301">COUNTIF(AK86,"NA")*10+COUNTIF(AN86,"NA")*10+COUNTIF(AQ86,"NA")*10+(COUNTIF(AU86,"NA")*70)</f>
        <v>0</v>
      </c>
      <c r="BE86" s="123" t="str">
        <f>IF(D86="","",details!AL86)</f>
        <v/>
      </c>
      <c r="BF86" s="425" t="str">
        <f>IF(details!AM86="","",details!AM86)</f>
        <v/>
      </c>
      <c r="BG86" s="425" t="str">
        <f>IF(details!AN86="","",details!AN86)</f>
        <v/>
      </c>
      <c r="BH86" s="425" t="str">
        <f t="shared" ref="BH86:BH106" si="302">IF(AND(BF86="",BG86=""),"",IF(AND(BF86="NA",BG86="NA"),"NA",SUM(BF86:BG86)))</f>
        <v/>
      </c>
      <c r="BI86" s="425" t="str">
        <f>IF(details!AO86="","",details!AO86)</f>
        <v/>
      </c>
      <c r="BJ86" s="425" t="str">
        <f>IF(details!AP86="","",details!AP86)</f>
        <v/>
      </c>
      <c r="BK86" s="425" t="str">
        <f t="shared" ref="BK86:BK106" si="303">IF(AND(BI86="",BJ86=""),"",IF(AND(BI86="NA",BJ86="NA"),"NA",SUM(BI86:BJ86)))</f>
        <v/>
      </c>
      <c r="BL86" s="425" t="str">
        <f>IF(details!AQ86="","",details!AQ86)</f>
        <v/>
      </c>
      <c r="BM86" s="425" t="str">
        <f>IF(details!AR86="","",details!AR86)</f>
        <v/>
      </c>
      <c r="BN86" s="425" t="str">
        <f t="shared" ref="BN86:BN106" si="304">IF(AND(BL86="",BM86=""),"",IF(AND(BL86="NA",BM86="NA"),"NA",SUM(BL86:BM86)))</f>
        <v/>
      </c>
      <c r="BO86" s="138" t="str">
        <f t="shared" ref="BO86:BO106" si="305">IF(AND(BH86="",BK86="",BN86=""),"",IF(AND(BH86="NA",BK86="NA",BN86="NA"),"NA",SUM(BH86,BK86,BN86)))</f>
        <v/>
      </c>
      <c r="BP86" s="425" t="str">
        <f>IF(details!AS86="","",details!AS86)</f>
        <v/>
      </c>
      <c r="BQ86" s="425" t="str">
        <f>IF(details!AT86="","",details!AT86)</f>
        <v/>
      </c>
      <c r="BR86" s="138" t="str">
        <f t="shared" ref="BR86:BR106" si="306">IF(AND(BP86="",BQ86=""),"",IF(AND(BP86="NA",BQ86="NA"),"NA",SUM(BP86:BQ86)))</f>
        <v/>
      </c>
      <c r="BS86" s="139" t="str">
        <f t="shared" si="274"/>
        <v/>
      </c>
      <c r="BT86" s="425" t="str">
        <f>IF(details!AU86="","",details!AU86)</f>
        <v/>
      </c>
      <c r="BU86" s="425" t="str">
        <f>IF(details!AV86="","",details!AV86)</f>
        <v/>
      </c>
      <c r="BV86" s="428" t="str">
        <f t="shared" ref="BV86:BV106" si="307">IF(AND(BT86="",BU86=""),"",IF(OR(BT86="AB",BU86="AB"),"AB",IF(OR(BT86="ML",BU86="ML"),"ML",SUM(BT86:BU86))))</f>
        <v/>
      </c>
      <c r="BW86" s="136" t="str">
        <f t="shared" ref="BW86:BW106" si="308">IF(BV86="","",SUM(BS86,BV86))</f>
        <v/>
      </c>
      <c r="BX86" s="140" t="str">
        <f t="shared" ref="BX86:BX106" si="309">IF(OR(BW86="",BZ86=""),"",ROUNDUP(BW86/BZ86*100,0))</f>
        <v/>
      </c>
      <c r="BY86" s="429" t="str">
        <f t="shared" ref="BY86:BY106" si="310">IF(BX86="","",IF(BV86="ab",BV86,IF(BV86="ML",BV86,IF(BX86&gt;85,"A",IF(BX86&gt;70,"B",IF(BX86&gt;50,"C",IF(BX86&gt;30,"D","E")))))))</f>
        <v/>
      </c>
      <c r="BZ86" s="141" t="str">
        <f t="shared" si="265"/>
        <v/>
      </c>
      <c r="CA86" s="141">
        <f t="shared" ref="CA86:CA106" si="311">COUNTIF(BH86,"NA")*10+COUNTIF(BK86,"NA")*10+COUNTIF(BN86,"NA")*10+(COUNTIF(BR86,"NA")*70)</f>
        <v>0</v>
      </c>
      <c r="CB86" s="425" t="str">
        <f>IF(details!AW86="","",details!AW86)</f>
        <v/>
      </c>
      <c r="CC86" s="425" t="str">
        <f>IF(details!AX86="","",details!AX86)</f>
        <v/>
      </c>
      <c r="CD86" s="425" t="str">
        <f t="shared" ref="CD86:CD106" si="312">IF(AND(CB86="",CC86=""),"",IF(AND(CB86="NA",CC86="NA"),"NA",SUM(CB86:CC86)))</f>
        <v/>
      </c>
      <c r="CE86" s="425" t="str">
        <f>IF(details!AY86="","",details!AY86)</f>
        <v/>
      </c>
      <c r="CF86" s="425" t="str">
        <f>IF(details!AZ86="","",details!AZ86)</f>
        <v/>
      </c>
      <c r="CG86" s="425" t="str">
        <f t="shared" ref="CG86:CG106" si="313">IF(AND(CE86="",CF86=""),"",IF(AND(CE86="NA",CF86="NA"),"NA",SUM(CE86:CF86)))</f>
        <v/>
      </c>
      <c r="CH86" s="425" t="str">
        <f>IF(details!BA86="","",details!BA86)</f>
        <v/>
      </c>
      <c r="CI86" s="425" t="str">
        <f>IF(details!BB86="","",details!BB86)</f>
        <v/>
      </c>
      <c r="CJ86" s="425" t="str">
        <f t="shared" ref="CJ86:CJ106" si="314">IF(AND(CH86="",CI86=""),"",IF(AND(CH86="NA",CI86="NA"),"NA",SUM(CH86:CI86)))</f>
        <v/>
      </c>
      <c r="CK86" s="138" t="str">
        <f t="shared" ref="CK86:CK106" si="315">IF(AND(CD86="",CG86="",CJ86=""),"",IF(AND(CD86="NA",CG86="NA",CJ86="NA"),"NA",SUM(CD86,CG86,CJ86)))</f>
        <v/>
      </c>
      <c r="CL86" s="425" t="str">
        <f>IF(details!BC86="","",details!BC86)</f>
        <v/>
      </c>
      <c r="CM86" s="425" t="str">
        <f>IF(details!BD86="","",details!BD86)</f>
        <v/>
      </c>
      <c r="CN86" s="138" t="str">
        <f t="shared" ref="CN86:CN106" si="316">IF(AND(CL86="",CM86=""),"",IF(AND(CL86="NA",CM86="NA"),"NA",SUM(CL86:CM86)))</f>
        <v/>
      </c>
      <c r="CO86" s="139" t="str">
        <f t="shared" si="275"/>
        <v/>
      </c>
      <c r="CP86" s="425" t="str">
        <f>IF(details!BE86="","",details!BE86)</f>
        <v/>
      </c>
      <c r="CQ86" s="425" t="str">
        <f>IF(details!BF86="","",details!BF86)</f>
        <v/>
      </c>
      <c r="CR86" s="428" t="str">
        <f t="shared" ref="CR86:CR106" si="317">IF(AND(CP86="",CQ86=""),"",IF(OR(CP86="AB",CQ86="AB"),"AB",IF(OR(CP86="ML",CQ86="ML"),"ML",SUM(CP86:CQ86))))</f>
        <v/>
      </c>
      <c r="CS86" s="136" t="str">
        <f t="shared" ref="CS86:CS106" si="318">IF(CR86="","",SUM(CO86,CR86))</f>
        <v/>
      </c>
      <c r="CT86" s="140" t="str">
        <f t="shared" ref="CT86:CT106" si="319">IF(OR(CS86="",CV86=""),"",ROUNDUP(CS86/CV86*100,0))</f>
        <v/>
      </c>
      <c r="CU86" s="429" t="str">
        <f t="shared" ref="CU86:CU106" si="320">IF(CT86="","",IF(CR86="ab",CR86,IF(CR86="ML",CR86,IF(CT86&gt;85,"A",IF(CT86&gt;70,"B",IF(CT86&gt;50,"C",IF(CT86&gt;30,"D","E")))))))</f>
        <v/>
      </c>
      <c r="CV86" s="141" t="str">
        <f t="shared" si="266"/>
        <v/>
      </c>
      <c r="CW86" s="141">
        <f t="shared" ref="CW86:CW106" si="321">COUNTIF(CD86,"NA")*10+COUNTIF(CG86,"NA")*10+COUNTIF(CJ86,"NA")*10+(COUNTIF(CN86,"NA")*70)</f>
        <v>0</v>
      </c>
      <c r="CX86" s="425" t="str">
        <f>IF(details!BG86="","",details!BG86)</f>
        <v/>
      </c>
      <c r="CY86" s="425" t="str">
        <f>IF(details!BH86="","",details!BH86)</f>
        <v/>
      </c>
      <c r="CZ86" s="425" t="str">
        <f t="shared" ref="CZ86:CZ106" si="322">IF(AND(CX86="",CY86=""),"",IF(AND(CX86="NA",CY86="NA"),"NA",SUM(CX86:CY86)))</f>
        <v/>
      </c>
      <c r="DA86" s="425" t="str">
        <f>IF(details!BI86="","",details!BI86)</f>
        <v/>
      </c>
      <c r="DB86" s="425" t="str">
        <f>IF(details!BJ86="","",details!BJ86)</f>
        <v/>
      </c>
      <c r="DC86" s="425" t="str">
        <f t="shared" ref="DC86:DC106" si="323">IF(AND(DA86="",DB86=""),"",IF(AND(DA86="NA",DB86="NA"),"NA",SUM(DA86:DB86)))</f>
        <v/>
      </c>
      <c r="DD86" s="425" t="str">
        <f>IF(details!BK86="","",details!BK86)</f>
        <v/>
      </c>
      <c r="DE86" s="425" t="str">
        <f>IF(details!BL86="","",details!BL86)</f>
        <v/>
      </c>
      <c r="DF86" s="425" t="str">
        <f t="shared" ref="DF86:DF106" si="324">IF(AND(DD86="",DE86=""),"",IF(AND(DD86="NA",DE86="NA"),"NA",SUM(DD86:DE86)))</f>
        <v/>
      </c>
      <c r="DG86" s="138" t="str">
        <f t="shared" ref="DG86:DG106" si="325">IF(AND(CZ86="",DC86="",DF86=""),"",IF(AND(CZ86="NA",DC86="NA",DF86="NA"),"NA",SUM(CZ86,DC86,DF86)))</f>
        <v/>
      </c>
      <c r="DH86" s="425" t="str">
        <f>IF(details!BM86="","",details!BM86)</f>
        <v/>
      </c>
      <c r="DI86" s="425" t="str">
        <f>IF(details!BN86="","",details!BN86)</f>
        <v/>
      </c>
      <c r="DJ86" s="138" t="str">
        <f t="shared" ref="DJ86:DJ106" si="326">IF(AND(DH86="",DI86=""),"",IF(AND(DH86="NA",DI86="NA"),"NA",SUM(DH86:DI86)))</f>
        <v/>
      </c>
      <c r="DK86" s="139" t="str">
        <f t="shared" si="276"/>
        <v/>
      </c>
      <c r="DL86" s="425" t="str">
        <f>IF(details!BO86="","",details!BO86)</f>
        <v/>
      </c>
      <c r="DM86" s="425" t="str">
        <f>IF(details!BP86="","",details!BP86)</f>
        <v/>
      </c>
      <c r="DN86" s="428" t="str">
        <f t="shared" ref="DN86:DN106" si="327">IF(AND(DL86="",DM86=""),"",IF(OR(DL86="AB",DM86="AB"),"AB",IF(OR(DL86="ML",DM86="ML"),"ML",SUM(DL86:DM86))))</f>
        <v/>
      </c>
      <c r="DO86" s="136" t="str">
        <f t="shared" ref="DO86:DO106" si="328">IF(DN86="","",SUM(DK86,DN86))</f>
        <v/>
      </c>
      <c r="DP86" s="140" t="str">
        <f t="shared" ref="DP86:DP106" si="329">IF(OR(DO86="",DR86=""),"",ROUNDUP(DO86/DR86*100,0))</f>
        <v/>
      </c>
      <c r="DQ86" s="429" t="str">
        <f t="shared" ref="DQ86:DQ106" si="330">IF(DP86="","",IF(DN86="ab",DN86,IF(DN86="ML",DN86,IF(DP86&gt;85,"A",IF(DP86&gt;70,"B",IF(DP86&gt;50,"C",IF(DP86&gt;30,"D","E")))))))</f>
        <v/>
      </c>
      <c r="DR86" s="141" t="str">
        <f t="shared" si="267"/>
        <v/>
      </c>
      <c r="DS86" s="141">
        <f t="shared" ref="DS86:DS106" si="331">COUNTIF(CZ86,"NA")*10+COUNTIF(DC86,"NA")*10+COUNTIF(DF86,"NA")*10+(COUNTIF(DJ86,"NA")*70)</f>
        <v>0</v>
      </c>
      <c r="DT86" s="425" t="str">
        <f>IF(details!BQ86="","",details!BQ86)</f>
        <v/>
      </c>
      <c r="DU86" s="425" t="str">
        <f>IF(details!BR86="","",details!BR86)</f>
        <v/>
      </c>
      <c r="DV86" s="425" t="str">
        <f t="shared" ref="DV86:DV106" si="332">IF(AND(DT86="",DU86=""),"",IF(AND(DT86="NA",DU86="NA"),"NA",SUM(DT86:DU86)))</f>
        <v/>
      </c>
      <c r="DW86" s="425" t="str">
        <f>IF(details!BS86="","",details!BS86)</f>
        <v/>
      </c>
      <c r="DX86" s="425" t="str">
        <f>IF(details!BT86="","",details!BT86)</f>
        <v/>
      </c>
      <c r="DY86" s="425" t="str">
        <f t="shared" ref="DY86:DY106" si="333">IF(AND(DW86="",DX86=""),"",IF(AND(DW86="NA",DX86="NA"),"NA",SUM(DW86:DX86)))</f>
        <v/>
      </c>
      <c r="DZ86" s="425" t="str">
        <f>IF(details!BU86="","",details!BU86)</f>
        <v/>
      </c>
      <c r="EA86" s="425" t="str">
        <f>IF(details!BV86="","",details!BV86)</f>
        <v/>
      </c>
      <c r="EB86" s="425" t="str">
        <f t="shared" ref="EB86:EB106" si="334">IF(AND(DZ86="",EA86=""),"",IF(AND(DZ86="NA",EA86="NA"),"NA",SUM(DZ86:EA86)))</f>
        <v/>
      </c>
      <c r="EC86" s="138" t="str">
        <f t="shared" ref="EC86:EC106" si="335">IF(AND(DV86="",DY86="",EB86=""),"",IF(AND(DV86="NA",DY86="NA",EB86="NA"),"NA",SUM(DV86,DY86,EB86)))</f>
        <v/>
      </c>
      <c r="ED86" s="425" t="str">
        <f>IF(details!BW86="","",details!BW86)</f>
        <v/>
      </c>
      <c r="EE86" s="425" t="str">
        <f>IF(details!BX86="","",details!BX86)</f>
        <v/>
      </c>
      <c r="EF86" s="138" t="str">
        <f t="shared" ref="EF86:EF106" si="336">IF(AND(ED86="",EE86=""),"",IF(AND(ED86="NA",EE86="NA"),"NA",SUM(ED86:EE86)))</f>
        <v/>
      </c>
      <c r="EG86" s="139" t="str">
        <f t="shared" si="277"/>
        <v/>
      </c>
      <c r="EH86" s="425" t="str">
        <f>IF(details!BY86="","",details!BY86)</f>
        <v/>
      </c>
      <c r="EI86" s="425" t="str">
        <f>IF(details!BZ86="","",details!BZ86)</f>
        <v/>
      </c>
      <c r="EJ86" s="428" t="str">
        <f t="shared" ref="EJ86:EJ106" si="337">IF(AND(EH86="",EI86=""),"",IF(OR(EH86="AB",EI86="AB"),"AB",IF(OR(EH86="ML",EI86="ML"),"ML",SUM(EH86:EI86))))</f>
        <v/>
      </c>
      <c r="EK86" s="136" t="str">
        <f t="shared" ref="EK86:EK106" si="338">IF(EJ86="","",SUM(EG86,EJ86))</f>
        <v/>
      </c>
      <c r="EL86" s="140" t="str">
        <f t="shared" ref="EL86:EL106" si="339">IF(OR(EK86="",EN86=""),"",ROUNDUP(EK86/EN86*100,0))</f>
        <v/>
      </c>
      <c r="EM86" s="429" t="str">
        <f t="shared" ref="EM86:EM106" si="340">IF(EL86="","",IF(EJ86="ab",EJ86,IF(EJ86="ML",EJ86,IF(EL86&gt;85,"A",IF(EL86&gt;70,"B",IF(EL86&gt;50,"C",IF(EL86&gt;30,"D","E")))))))</f>
        <v/>
      </c>
      <c r="EN86" s="141" t="str">
        <f t="shared" si="268"/>
        <v/>
      </c>
      <c r="EO86" s="141">
        <f t="shared" ref="EO86:EO106" si="341">COUNTIF(DV86,"NA")*10+COUNTIF(DY86,"NA")*10+COUNTIF(EB86,"NA")*10+(COUNTIF(EF86,"NA")*70)</f>
        <v>0</v>
      </c>
      <c r="EP86" s="425" t="str">
        <f>IF(details!CA86="","",details!CA86)</f>
        <v/>
      </c>
      <c r="EQ86" s="425" t="str">
        <f>IF(details!CB86="","",details!CB86)</f>
        <v/>
      </c>
      <c r="ER86" s="425" t="str">
        <f>IF(details!CC86="","",details!CC86)</f>
        <v/>
      </c>
      <c r="ES86" s="425" t="str">
        <f>IF(details!CD86="","",details!CD86)</f>
        <v/>
      </c>
      <c r="ET86" s="425" t="str">
        <f>IF(details!CE86="","",details!CE86)</f>
        <v/>
      </c>
      <c r="EU86" s="429" t="str">
        <f t="shared" ref="EU86:EU106" si="342">IF(EX86="","",IF(AND(EP86="",EQ86="",ER86="",ES86="",ET86=""),"",IF(AND(EP86="AB",EQ86="AB",ER86="AB",ES86="AB",ET86="AB"),"AB",IF(AND(EP86="NA",EQ86="NA",ER86="NA",ES86="NA",ET86="NA"),"NA",SUM(EP86:ET86)))))</f>
        <v/>
      </c>
      <c r="EV86" s="429" t="str">
        <f t="shared" ref="EV86:EV106" si="343">IF(OR(EU86="",EX86=""),"",IF(EU86="AB","",ROUNDUP(EU86/EX86*100,0)))</f>
        <v/>
      </c>
      <c r="EW86" s="429" t="str">
        <f t="shared" ref="EW86:EW106" si="344">IF(EV86="","",IF(EV86&gt;85,"A",IF(EV86&gt;70,"B",IF(EV86&gt;50,"C",IF(EV86&gt;30,"D","E")))))</f>
        <v/>
      </c>
      <c r="EX86" s="141" t="str">
        <f t="shared" si="269"/>
        <v/>
      </c>
      <c r="EY86" s="141">
        <f t="shared" ref="EY86:EY106" si="345">COUNTIF(EP86:ES86,"NA")*20</f>
        <v>0</v>
      </c>
      <c r="EZ86" s="425" t="str">
        <f>IF(details!CF86="","",details!CF86)</f>
        <v/>
      </c>
      <c r="FA86" s="425" t="str">
        <f>IF(details!CG86="","",details!CG86)</f>
        <v/>
      </c>
      <c r="FB86" s="425" t="str">
        <f>IF(details!CH86="","",details!CH86)</f>
        <v/>
      </c>
      <c r="FC86" s="425" t="str">
        <f>IF(details!CI86="","",details!CI86)</f>
        <v/>
      </c>
      <c r="FD86" s="425" t="str">
        <f>IF(details!CJ86="","",details!CJ86)</f>
        <v/>
      </c>
      <c r="FE86" s="429" t="str">
        <f t="shared" ref="FE86:FE106" si="346">IF(FH86="","",IF(AND(EZ86="",FA86="",FB86="",FC86="",FD86=""),"",IF(AND(EZ86="AB",FA86="AB",FB86="AB",FC86="AB",FD86="AB"),"AB",IF(AND(EZ86="NA",FA86="NA",FB86="NA",FC86="NA",FD86="NA"),"NA",SUM(EZ86:FD86)))))</f>
        <v/>
      </c>
      <c r="FF86" s="429" t="str">
        <f t="shared" ref="FF86:FF106" si="347">IF(OR(FE86="",FH86=""),"",IF(FE86="AB","",ROUNDUP(FE86/FH86*100,0)))</f>
        <v/>
      </c>
      <c r="FG86" s="429" t="str">
        <f t="shared" ref="FG86:FG106" si="348">IF(FF86="","",IF(FF86&gt;85,"A",IF(FF86&gt;70,"B",IF(FF86&gt;50,"C",IF(FF86&gt;30,"D","E")))))</f>
        <v/>
      </c>
      <c r="FH86" s="141" t="str">
        <f t="shared" si="270"/>
        <v/>
      </c>
      <c r="FI86" s="141">
        <f t="shared" ref="FI86:FI106" si="349">COUNTIF(EZ86:FC86,"NA")*20</f>
        <v>0</v>
      </c>
      <c r="FJ86" s="425" t="str">
        <f>IF(details!CK86="","",details!CK86)</f>
        <v/>
      </c>
      <c r="FK86" s="425" t="str">
        <f>IF(details!CL86="","",details!CL86)</f>
        <v/>
      </c>
      <c r="FL86" s="425" t="str">
        <f>IF(details!CM86="","",details!CM86)</f>
        <v/>
      </c>
      <c r="FM86" s="425" t="str">
        <f>IF(details!CN86="","",details!CN86)</f>
        <v/>
      </c>
      <c r="FN86" s="425" t="str">
        <f>IF(details!CO86="","",details!CO86)</f>
        <v/>
      </c>
      <c r="FO86" s="429" t="str">
        <f t="shared" ref="FO86:FO106" si="350">IF(FR86="","",IF(AND(FJ86="",FK86="",FL86="",FM86="",FN86=""),"",IF(AND(FJ86="AB",FK86="AB",FL86="AB",FM86="AB",FN86="AB"),"AB",IF(AND(FJ86="NA",FK86="NA",FL86="NA",FM86="NA",FN86="NA"),"NA",SUM(FJ86:FN86)))))</f>
        <v/>
      </c>
      <c r="FP86" s="429" t="str">
        <f t="shared" ref="FP86:FP106" si="351">IF(OR(FO86="",FR86=""),"",IF(FO86="AB","",ROUNDUP(FO86/FR86*100,0)))</f>
        <v/>
      </c>
      <c r="FQ86" s="429" t="str">
        <f t="shared" ref="FQ86:FQ106" si="352">IF(FP86="","",IF(FP86&gt;85,"A",IF(FP86&gt;70,"B",IF(FP86&gt;50,"C",IF(FP86&gt;30,"D","E")))))</f>
        <v/>
      </c>
      <c r="FR86" s="141" t="str">
        <f t="shared" si="271"/>
        <v/>
      </c>
      <c r="FS86" s="354">
        <f t="shared" ref="FS86:FS106" si="353">COUNTIF(FJ86:FM86,"NA")*20</f>
        <v>0</v>
      </c>
      <c r="FT86" s="361" t="str">
        <f t="shared" ref="FT86:FT106" si="354">AG86</f>
        <v/>
      </c>
      <c r="FU86" s="422" t="str">
        <f t="shared" ref="FU86:FU106" si="355">AD86</f>
        <v/>
      </c>
      <c r="FV86" s="422" t="str">
        <f t="shared" ref="FV86:FV106" si="356">AF86</f>
        <v/>
      </c>
      <c r="FW86" s="422" t="str">
        <f t="shared" ref="FW86:FW106" si="357">BC86</f>
        <v/>
      </c>
      <c r="FX86" s="422" t="str">
        <f t="shared" ref="FX86:FX106" si="358">AZ86</f>
        <v/>
      </c>
      <c r="FY86" s="422" t="str">
        <f t="shared" ref="FY86:FY106" si="359">BB86</f>
        <v/>
      </c>
      <c r="FZ86" s="422" t="str">
        <f t="shared" ref="FZ86:FZ106" si="360">BZ86</f>
        <v/>
      </c>
      <c r="GA86" s="142" t="str">
        <f t="shared" ref="GA86:GA106" si="361">BW86</f>
        <v/>
      </c>
      <c r="GB86" s="142" t="str">
        <f t="shared" ref="GB86:GB106" si="362">BY86</f>
        <v/>
      </c>
      <c r="GC86" s="422" t="str">
        <f t="shared" si="278"/>
        <v/>
      </c>
      <c r="GD86" s="422" t="str">
        <f t="shared" ref="GD86:GD106" si="363">IF($BE86="u",GB86,"")</f>
        <v/>
      </c>
      <c r="GE86" s="422" t="str">
        <f t="shared" ref="GE86:GE106" si="364">IF($BE86="g",GB86,"")</f>
        <v/>
      </c>
      <c r="GF86" s="422" t="str">
        <f t="shared" ref="GF86:GF106" si="365">IF($BE86="p",GB86,"")</f>
        <v/>
      </c>
      <c r="GG86" s="422" t="str">
        <f t="shared" ref="GG86:GG106" si="366">IF($BE86="sd",GB86,"")</f>
        <v/>
      </c>
      <c r="GH86" s="422" t="str">
        <f t="shared" ref="GH86:GH106" si="367">CV86</f>
        <v/>
      </c>
      <c r="GI86" s="422" t="str">
        <f t="shared" ref="GI86:GI106" si="368">CS86</f>
        <v/>
      </c>
      <c r="GJ86" s="422" t="str">
        <f t="shared" ref="GJ86:GJ106" si="369">CU86</f>
        <v/>
      </c>
      <c r="GK86" s="422" t="str">
        <f t="shared" ref="GK86:GK106" si="370">DR86</f>
        <v/>
      </c>
      <c r="GL86" s="422" t="str">
        <f t="shared" ref="GL86:GL106" si="371">DO86</f>
        <v/>
      </c>
      <c r="GM86" s="422" t="str">
        <f t="shared" ref="GM86:GM106" si="372">DQ86</f>
        <v/>
      </c>
      <c r="GN86" s="422" t="str">
        <f t="shared" ref="GN86:GN106" si="373">EN86</f>
        <v/>
      </c>
      <c r="GO86" s="422" t="str">
        <f t="shared" ref="GO86:GO106" si="374">EK86</f>
        <v/>
      </c>
      <c r="GP86" s="422" t="str">
        <f t="shared" ref="GP86:GP106" si="375">EM86</f>
        <v/>
      </c>
      <c r="GQ86" s="422" t="str">
        <f t="shared" ref="GQ86:GQ106" si="376">EX86</f>
        <v/>
      </c>
      <c r="GR86" s="422" t="str">
        <f t="shared" ref="GR86:GR106" si="377">EU86</f>
        <v/>
      </c>
      <c r="GS86" s="422" t="str">
        <f t="shared" ref="GS86:GS106" si="378">EW86</f>
        <v/>
      </c>
      <c r="GT86" s="143" t="str">
        <f t="shared" ref="GT86:GT106" si="379">FH86</f>
        <v/>
      </c>
      <c r="GU86" s="143" t="str">
        <f t="shared" ref="GU86:GU106" si="380">FE86</f>
        <v/>
      </c>
      <c r="GV86" s="143" t="str">
        <f t="shared" ref="GV86:GV106" si="381">FG86</f>
        <v/>
      </c>
      <c r="GW86" s="143" t="str">
        <f t="shared" ref="GW86:GW106" si="382">FR86</f>
        <v/>
      </c>
      <c r="GX86" s="143" t="str">
        <f t="shared" ref="GX86:GX106" si="383">FO86</f>
        <v/>
      </c>
      <c r="GY86" s="143" t="str">
        <f t="shared" ref="GY86:GY106" si="384">FQ86</f>
        <v/>
      </c>
      <c r="GZ86" s="353">
        <f t="shared" ref="GZ86:GZ106" si="385">COUNTIF(FV86:GY86,"AB")</f>
        <v>0</v>
      </c>
      <c r="HA86" s="353">
        <f t="shared" ref="HA86:HA106" si="386">COUNTIF(FV86:GY86,"ML")</f>
        <v>0</v>
      </c>
      <c r="HB86" s="353">
        <f t="shared" ref="HB86:HB106" si="387">COUNTBLANK(FT86:GY86)</f>
        <v>32</v>
      </c>
      <c r="HC86" s="353">
        <f t="shared" ref="HC86:HC106" si="388">COUNTIF(FV86:GY86,"E")</f>
        <v>0</v>
      </c>
      <c r="HD86" s="426" t="str">
        <f t="shared" si="279"/>
        <v/>
      </c>
      <c r="HE86" s="362" t="str">
        <f t="shared" ref="HE86:HE106" si="389">IF(OR(FT86="",FW86="",FZ86="",GH86="",GK86="",GN86=""),"",SUM(FT86,FW86,FZ86,GH86,GK86,GN86))</f>
        <v/>
      </c>
      <c r="HF86" s="362" t="str">
        <f t="shared" ref="HF86:HF106" si="390">IF(OR(FU86="",FX86="",GA86="",GI86="",GL86="",GO86=""),"",SUM(FU86,FX86,GA86,GI86,GL86,GO86))</f>
        <v/>
      </c>
      <c r="HG86" s="363" t="str">
        <f t="shared" ref="HG86:HG106" si="391">IF(OR(HF86="",HE86=""),"",HF86/HE86*100)</f>
        <v/>
      </c>
      <c r="HH86" s="399" t="str">
        <f t="shared" ref="HH86:HH106" si="392">IF(HD86="mRrh.kZ",HG86,"")</f>
        <v/>
      </c>
      <c r="HI86" s="400" t="str">
        <f t="shared" si="280"/>
        <v/>
      </c>
      <c r="HJ86" s="136" t="str">
        <f t="shared" si="281"/>
        <v/>
      </c>
      <c r="HK86" s="358" t="str">
        <f>details!EP86</f>
        <v/>
      </c>
      <c r="HL86" s="227" t="str">
        <f>details!EQ86</f>
        <v/>
      </c>
      <c r="HM86" s="406" t="str">
        <f t="shared" ref="HM86:HM106" si="393">IF(OR(HK86="",HL86=""),"",HL86/HK86*100)</f>
        <v/>
      </c>
      <c r="HN86" s="233" t="str">
        <f>IF(details!CP86="","",details!CP86)</f>
        <v/>
      </c>
    </row>
    <row r="87" spans="1:222" s="20" customFormat="1" ht="14" customHeight="1">
      <c r="A87" s="231">
        <f>IF(details!A87="","",details!A87)</f>
        <v>81</v>
      </c>
      <c r="B87" s="425" t="str">
        <f>IF(details!B87="","",details!B87)</f>
        <v/>
      </c>
      <c r="C87" s="425" t="str">
        <f>IF(details!C87="","",details!C87)</f>
        <v/>
      </c>
      <c r="D87" s="136" t="str">
        <f>IF(details!D87="","",details!D87)</f>
        <v/>
      </c>
      <c r="E87" s="136" t="str">
        <f>IF(details!E87="","",details!E87)</f>
        <v/>
      </c>
      <c r="F87" s="425" t="str">
        <f>IF(details!F87="","",details!F87)</f>
        <v/>
      </c>
      <c r="G87" s="698" t="str">
        <f>IF(details!G87="","",details!G87)</f>
        <v/>
      </c>
      <c r="H87" s="698" t="str">
        <f>IF(details!H87="","",details!H87)</f>
        <v/>
      </c>
      <c r="I87" s="220" t="str">
        <f>IF(details!CQ87="","",details!CQ87)</f>
        <v/>
      </c>
      <c r="J87" s="137" t="str">
        <f>IF(details!J87="","",details!J87)</f>
        <v/>
      </c>
      <c r="K87" s="137" t="str">
        <f>IF(details!K87="","",details!K87)</f>
        <v/>
      </c>
      <c r="L87" s="137" t="str">
        <f>IF(details!L87="","",details!L87)</f>
        <v/>
      </c>
      <c r="M87" s="425" t="str">
        <f>IF(details!R87="","",details!R87)</f>
        <v/>
      </c>
      <c r="N87" s="425" t="str">
        <f>IF(details!S87="","",details!S87)</f>
        <v/>
      </c>
      <c r="O87" s="425" t="str">
        <f t="shared" si="282"/>
        <v/>
      </c>
      <c r="P87" s="425" t="str">
        <f>IF(details!T87="","",details!T87)</f>
        <v/>
      </c>
      <c r="Q87" s="425" t="str">
        <f>IF(details!U87="","",details!U87)</f>
        <v/>
      </c>
      <c r="R87" s="425" t="str">
        <f t="shared" si="283"/>
        <v/>
      </c>
      <c r="S87" s="425" t="str">
        <f>IF(details!V87="","",details!V87)</f>
        <v/>
      </c>
      <c r="T87" s="425" t="str">
        <f>IF(details!W87="","",details!W87)</f>
        <v/>
      </c>
      <c r="U87" s="425" t="str">
        <f t="shared" si="284"/>
        <v/>
      </c>
      <c r="V87" s="138" t="str">
        <f t="shared" si="285"/>
        <v/>
      </c>
      <c r="W87" s="425" t="str">
        <f>IF(details!X87="","",details!X87)</f>
        <v/>
      </c>
      <c r="X87" s="425" t="str">
        <f>IF(details!Y87="","",details!Y87)</f>
        <v/>
      </c>
      <c r="Y87" s="138" t="str">
        <f t="shared" si="286"/>
        <v/>
      </c>
      <c r="Z87" s="139" t="str">
        <f t="shared" si="272"/>
        <v/>
      </c>
      <c r="AA87" s="425" t="str">
        <f>IF(details!Z87="","",details!Z87)</f>
        <v/>
      </c>
      <c r="AB87" s="425" t="str">
        <f>IF(details!AA87="","",details!AA87)</f>
        <v/>
      </c>
      <c r="AC87" s="428" t="str">
        <f t="shared" si="287"/>
        <v/>
      </c>
      <c r="AD87" s="136" t="str">
        <f t="shared" si="288"/>
        <v/>
      </c>
      <c r="AE87" s="140" t="str">
        <f t="shared" si="289"/>
        <v/>
      </c>
      <c r="AF87" s="429" t="str">
        <f t="shared" si="290"/>
        <v/>
      </c>
      <c r="AG87" s="141" t="str">
        <f t="shared" si="263"/>
        <v/>
      </c>
      <c r="AH87" s="141">
        <f t="shared" si="291"/>
        <v>0</v>
      </c>
      <c r="AI87" s="425" t="str">
        <f>IF(details!AB87="","",details!AB87)</f>
        <v/>
      </c>
      <c r="AJ87" s="425" t="str">
        <f>IF(details!AC87="","",details!AC87)</f>
        <v/>
      </c>
      <c r="AK87" s="425" t="str">
        <f t="shared" si="292"/>
        <v/>
      </c>
      <c r="AL87" s="425" t="str">
        <f>IF(details!AD87="","",details!AD87)</f>
        <v/>
      </c>
      <c r="AM87" s="425" t="str">
        <f>IF(details!AE87="","",details!AE87)</f>
        <v/>
      </c>
      <c r="AN87" s="425" t="str">
        <f t="shared" si="293"/>
        <v/>
      </c>
      <c r="AO87" s="425" t="str">
        <f>IF(details!AF87="","",details!AF87)</f>
        <v/>
      </c>
      <c r="AP87" s="425" t="str">
        <f>IF(details!AG87="","",details!AG87)</f>
        <v/>
      </c>
      <c r="AQ87" s="425" t="str">
        <f t="shared" si="294"/>
        <v/>
      </c>
      <c r="AR87" s="138" t="str">
        <f t="shared" si="295"/>
        <v/>
      </c>
      <c r="AS87" s="425" t="str">
        <f>IF(details!AH87="","",details!AH87)</f>
        <v/>
      </c>
      <c r="AT87" s="425" t="str">
        <f>IF(details!AI87="","",details!AI87)</f>
        <v/>
      </c>
      <c r="AU87" s="138" t="str">
        <f t="shared" si="296"/>
        <v/>
      </c>
      <c r="AV87" s="139" t="str">
        <f t="shared" si="273"/>
        <v/>
      </c>
      <c r="AW87" s="425" t="str">
        <f>IF(details!AJ87="","",details!AJ87)</f>
        <v/>
      </c>
      <c r="AX87" s="425" t="str">
        <f>IF(details!AK87="","",details!AK87)</f>
        <v/>
      </c>
      <c r="AY87" s="428" t="str">
        <f t="shared" si="297"/>
        <v/>
      </c>
      <c r="AZ87" s="136" t="str">
        <f t="shared" si="298"/>
        <v/>
      </c>
      <c r="BA87" s="140" t="str">
        <f t="shared" si="299"/>
        <v/>
      </c>
      <c r="BB87" s="429" t="str">
        <f t="shared" si="300"/>
        <v/>
      </c>
      <c r="BC87" s="141" t="str">
        <f t="shared" si="264"/>
        <v/>
      </c>
      <c r="BD87" s="141">
        <f t="shared" si="301"/>
        <v>0</v>
      </c>
      <c r="BE87" s="123" t="str">
        <f>IF(D87="","",details!AL87)</f>
        <v/>
      </c>
      <c r="BF87" s="425" t="str">
        <f>IF(details!AM87="","",details!AM87)</f>
        <v/>
      </c>
      <c r="BG87" s="425" t="str">
        <f>IF(details!AN87="","",details!AN87)</f>
        <v/>
      </c>
      <c r="BH87" s="425" t="str">
        <f t="shared" si="302"/>
        <v/>
      </c>
      <c r="BI87" s="425" t="str">
        <f>IF(details!AO87="","",details!AO87)</f>
        <v/>
      </c>
      <c r="BJ87" s="425" t="str">
        <f>IF(details!AP87="","",details!AP87)</f>
        <v/>
      </c>
      <c r="BK87" s="425" t="str">
        <f t="shared" si="303"/>
        <v/>
      </c>
      <c r="BL87" s="425" t="str">
        <f>IF(details!AQ87="","",details!AQ87)</f>
        <v/>
      </c>
      <c r="BM87" s="425" t="str">
        <f>IF(details!AR87="","",details!AR87)</f>
        <v/>
      </c>
      <c r="BN87" s="425" t="str">
        <f t="shared" si="304"/>
        <v/>
      </c>
      <c r="BO87" s="138" t="str">
        <f t="shared" si="305"/>
        <v/>
      </c>
      <c r="BP87" s="425" t="str">
        <f>IF(details!AS87="","",details!AS87)</f>
        <v/>
      </c>
      <c r="BQ87" s="425" t="str">
        <f>IF(details!AT87="","",details!AT87)</f>
        <v/>
      </c>
      <c r="BR87" s="138" t="str">
        <f t="shared" si="306"/>
        <v/>
      </c>
      <c r="BS87" s="139" t="str">
        <f t="shared" si="274"/>
        <v/>
      </c>
      <c r="BT87" s="425" t="str">
        <f>IF(details!AU87="","",details!AU87)</f>
        <v/>
      </c>
      <c r="BU87" s="425" t="str">
        <f>IF(details!AV87="","",details!AV87)</f>
        <v/>
      </c>
      <c r="BV87" s="428" t="str">
        <f t="shared" si="307"/>
        <v/>
      </c>
      <c r="BW87" s="136" t="str">
        <f t="shared" si="308"/>
        <v/>
      </c>
      <c r="BX87" s="140" t="str">
        <f t="shared" si="309"/>
        <v/>
      </c>
      <c r="BY87" s="429" t="str">
        <f t="shared" si="310"/>
        <v/>
      </c>
      <c r="BZ87" s="141" t="str">
        <f t="shared" si="265"/>
        <v/>
      </c>
      <c r="CA87" s="141">
        <f t="shared" si="311"/>
        <v>0</v>
      </c>
      <c r="CB87" s="425" t="str">
        <f>IF(details!AW87="","",details!AW87)</f>
        <v/>
      </c>
      <c r="CC87" s="425" t="str">
        <f>IF(details!AX87="","",details!AX87)</f>
        <v/>
      </c>
      <c r="CD87" s="425" t="str">
        <f t="shared" si="312"/>
        <v/>
      </c>
      <c r="CE87" s="425" t="str">
        <f>IF(details!AY87="","",details!AY87)</f>
        <v/>
      </c>
      <c r="CF87" s="425" t="str">
        <f>IF(details!AZ87="","",details!AZ87)</f>
        <v/>
      </c>
      <c r="CG87" s="425" t="str">
        <f t="shared" si="313"/>
        <v/>
      </c>
      <c r="CH87" s="425" t="str">
        <f>IF(details!BA87="","",details!BA87)</f>
        <v/>
      </c>
      <c r="CI87" s="425" t="str">
        <f>IF(details!BB87="","",details!BB87)</f>
        <v/>
      </c>
      <c r="CJ87" s="425" t="str">
        <f t="shared" si="314"/>
        <v/>
      </c>
      <c r="CK87" s="138" t="str">
        <f t="shared" si="315"/>
        <v/>
      </c>
      <c r="CL87" s="425" t="str">
        <f>IF(details!BC87="","",details!BC87)</f>
        <v/>
      </c>
      <c r="CM87" s="425" t="str">
        <f>IF(details!BD87="","",details!BD87)</f>
        <v/>
      </c>
      <c r="CN87" s="138" t="str">
        <f t="shared" si="316"/>
        <v/>
      </c>
      <c r="CO87" s="139" t="str">
        <f t="shared" si="275"/>
        <v/>
      </c>
      <c r="CP87" s="425" t="str">
        <f>IF(details!BE87="","",details!BE87)</f>
        <v/>
      </c>
      <c r="CQ87" s="425" t="str">
        <f>IF(details!BF87="","",details!BF87)</f>
        <v/>
      </c>
      <c r="CR87" s="428" t="str">
        <f t="shared" si="317"/>
        <v/>
      </c>
      <c r="CS87" s="136" t="str">
        <f t="shared" si="318"/>
        <v/>
      </c>
      <c r="CT87" s="140" t="str">
        <f t="shared" si="319"/>
        <v/>
      </c>
      <c r="CU87" s="429" t="str">
        <f t="shared" si="320"/>
        <v/>
      </c>
      <c r="CV87" s="141" t="str">
        <f t="shared" si="266"/>
        <v/>
      </c>
      <c r="CW87" s="141">
        <f t="shared" si="321"/>
        <v>0</v>
      </c>
      <c r="CX87" s="425" t="str">
        <f>IF(details!BG87="","",details!BG87)</f>
        <v/>
      </c>
      <c r="CY87" s="425" t="str">
        <f>IF(details!BH87="","",details!BH87)</f>
        <v/>
      </c>
      <c r="CZ87" s="425" t="str">
        <f t="shared" si="322"/>
        <v/>
      </c>
      <c r="DA87" s="425" t="str">
        <f>IF(details!BI87="","",details!BI87)</f>
        <v/>
      </c>
      <c r="DB87" s="425" t="str">
        <f>IF(details!BJ87="","",details!BJ87)</f>
        <v/>
      </c>
      <c r="DC87" s="425" t="str">
        <f t="shared" si="323"/>
        <v/>
      </c>
      <c r="DD87" s="425" t="str">
        <f>IF(details!BK87="","",details!BK87)</f>
        <v/>
      </c>
      <c r="DE87" s="425" t="str">
        <f>IF(details!BL87="","",details!BL87)</f>
        <v/>
      </c>
      <c r="DF87" s="425" t="str">
        <f t="shared" si="324"/>
        <v/>
      </c>
      <c r="DG87" s="138" t="str">
        <f t="shared" si="325"/>
        <v/>
      </c>
      <c r="DH87" s="425" t="str">
        <f>IF(details!BM87="","",details!BM87)</f>
        <v/>
      </c>
      <c r="DI87" s="425" t="str">
        <f>IF(details!BN87="","",details!BN87)</f>
        <v/>
      </c>
      <c r="DJ87" s="138" t="str">
        <f t="shared" si="326"/>
        <v/>
      </c>
      <c r="DK87" s="139" t="str">
        <f t="shared" si="276"/>
        <v/>
      </c>
      <c r="DL87" s="425" t="str">
        <f>IF(details!BO87="","",details!BO87)</f>
        <v/>
      </c>
      <c r="DM87" s="425" t="str">
        <f>IF(details!BP87="","",details!BP87)</f>
        <v/>
      </c>
      <c r="DN87" s="428" t="str">
        <f t="shared" si="327"/>
        <v/>
      </c>
      <c r="DO87" s="136" t="str">
        <f t="shared" si="328"/>
        <v/>
      </c>
      <c r="DP87" s="140" t="str">
        <f t="shared" si="329"/>
        <v/>
      </c>
      <c r="DQ87" s="429" t="str">
        <f t="shared" si="330"/>
        <v/>
      </c>
      <c r="DR87" s="141" t="str">
        <f t="shared" si="267"/>
        <v/>
      </c>
      <c r="DS87" s="141">
        <f t="shared" si="331"/>
        <v>0</v>
      </c>
      <c r="DT87" s="425" t="str">
        <f>IF(details!BQ87="","",details!BQ87)</f>
        <v/>
      </c>
      <c r="DU87" s="425" t="str">
        <f>IF(details!BR87="","",details!BR87)</f>
        <v/>
      </c>
      <c r="DV87" s="425" t="str">
        <f t="shared" si="332"/>
        <v/>
      </c>
      <c r="DW87" s="425" t="str">
        <f>IF(details!BS87="","",details!BS87)</f>
        <v/>
      </c>
      <c r="DX87" s="425" t="str">
        <f>IF(details!BT87="","",details!BT87)</f>
        <v/>
      </c>
      <c r="DY87" s="425" t="str">
        <f t="shared" si="333"/>
        <v/>
      </c>
      <c r="DZ87" s="425" t="str">
        <f>IF(details!BU87="","",details!BU87)</f>
        <v/>
      </c>
      <c r="EA87" s="425" t="str">
        <f>IF(details!BV87="","",details!BV87)</f>
        <v/>
      </c>
      <c r="EB87" s="425" t="str">
        <f t="shared" si="334"/>
        <v/>
      </c>
      <c r="EC87" s="138" t="str">
        <f t="shared" si="335"/>
        <v/>
      </c>
      <c r="ED87" s="425" t="str">
        <f>IF(details!BW87="","",details!BW87)</f>
        <v/>
      </c>
      <c r="EE87" s="425" t="str">
        <f>IF(details!BX87="","",details!BX87)</f>
        <v/>
      </c>
      <c r="EF87" s="138" t="str">
        <f t="shared" si="336"/>
        <v/>
      </c>
      <c r="EG87" s="139" t="str">
        <f t="shared" si="277"/>
        <v/>
      </c>
      <c r="EH87" s="425" t="str">
        <f>IF(details!BY87="","",details!BY87)</f>
        <v/>
      </c>
      <c r="EI87" s="425" t="str">
        <f>IF(details!BZ87="","",details!BZ87)</f>
        <v/>
      </c>
      <c r="EJ87" s="428" t="str">
        <f t="shared" si="337"/>
        <v/>
      </c>
      <c r="EK87" s="136" t="str">
        <f t="shared" si="338"/>
        <v/>
      </c>
      <c r="EL87" s="140" t="str">
        <f t="shared" si="339"/>
        <v/>
      </c>
      <c r="EM87" s="429" t="str">
        <f t="shared" si="340"/>
        <v/>
      </c>
      <c r="EN87" s="141" t="str">
        <f t="shared" si="268"/>
        <v/>
      </c>
      <c r="EO87" s="141">
        <f t="shared" si="341"/>
        <v>0</v>
      </c>
      <c r="EP87" s="425" t="str">
        <f>IF(details!CA87="","",details!CA87)</f>
        <v/>
      </c>
      <c r="EQ87" s="425" t="str">
        <f>IF(details!CB87="","",details!CB87)</f>
        <v/>
      </c>
      <c r="ER87" s="425" t="str">
        <f>IF(details!CC87="","",details!CC87)</f>
        <v/>
      </c>
      <c r="ES87" s="425" t="str">
        <f>IF(details!CD87="","",details!CD87)</f>
        <v/>
      </c>
      <c r="ET87" s="425" t="str">
        <f>IF(details!CE87="","",details!CE87)</f>
        <v/>
      </c>
      <c r="EU87" s="429" t="str">
        <f t="shared" si="342"/>
        <v/>
      </c>
      <c r="EV87" s="429" t="str">
        <f t="shared" si="343"/>
        <v/>
      </c>
      <c r="EW87" s="429" t="str">
        <f t="shared" si="344"/>
        <v/>
      </c>
      <c r="EX87" s="141" t="str">
        <f t="shared" si="269"/>
        <v/>
      </c>
      <c r="EY87" s="141">
        <f t="shared" si="345"/>
        <v>0</v>
      </c>
      <c r="EZ87" s="425" t="str">
        <f>IF(details!CF87="","",details!CF87)</f>
        <v/>
      </c>
      <c r="FA87" s="425" t="str">
        <f>IF(details!CG87="","",details!CG87)</f>
        <v/>
      </c>
      <c r="FB87" s="425" t="str">
        <f>IF(details!CH87="","",details!CH87)</f>
        <v/>
      </c>
      <c r="FC87" s="425" t="str">
        <f>IF(details!CI87="","",details!CI87)</f>
        <v/>
      </c>
      <c r="FD87" s="425" t="str">
        <f>IF(details!CJ87="","",details!CJ87)</f>
        <v/>
      </c>
      <c r="FE87" s="429" t="str">
        <f t="shared" si="346"/>
        <v/>
      </c>
      <c r="FF87" s="429" t="str">
        <f t="shared" si="347"/>
        <v/>
      </c>
      <c r="FG87" s="429" t="str">
        <f t="shared" si="348"/>
        <v/>
      </c>
      <c r="FH87" s="141" t="str">
        <f t="shared" si="270"/>
        <v/>
      </c>
      <c r="FI87" s="141">
        <f t="shared" si="349"/>
        <v>0</v>
      </c>
      <c r="FJ87" s="425" t="str">
        <f>IF(details!CK87="","",details!CK87)</f>
        <v/>
      </c>
      <c r="FK87" s="425" t="str">
        <f>IF(details!CL87="","",details!CL87)</f>
        <v/>
      </c>
      <c r="FL87" s="425" t="str">
        <f>IF(details!CM87="","",details!CM87)</f>
        <v/>
      </c>
      <c r="FM87" s="425" t="str">
        <f>IF(details!CN87="","",details!CN87)</f>
        <v/>
      </c>
      <c r="FN87" s="425" t="str">
        <f>IF(details!CO87="","",details!CO87)</f>
        <v/>
      </c>
      <c r="FO87" s="429" t="str">
        <f t="shared" si="350"/>
        <v/>
      </c>
      <c r="FP87" s="429" t="str">
        <f t="shared" si="351"/>
        <v/>
      </c>
      <c r="FQ87" s="429" t="str">
        <f t="shared" si="352"/>
        <v/>
      </c>
      <c r="FR87" s="141" t="str">
        <f t="shared" si="271"/>
        <v/>
      </c>
      <c r="FS87" s="354">
        <f t="shared" si="353"/>
        <v>0</v>
      </c>
      <c r="FT87" s="361" t="str">
        <f t="shared" si="354"/>
        <v/>
      </c>
      <c r="FU87" s="422" t="str">
        <f t="shared" si="355"/>
        <v/>
      </c>
      <c r="FV87" s="422" t="str">
        <f t="shared" si="356"/>
        <v/>
      </c>
      <c r="FW87" s="422" t="str">
        <f t="shared" si="357"/>
        <v/>
      </c>
      <c r="FX87" s="422" t="str">
        <f t="shared" si="358"/>
        <v/>
      </c>
      <c r="FY87" s="422" t="str">
        <f t="shared" si="359"/>
        <v/>
      </c>
      <c r="FZ87" s="422" t="str">
        <f t="shared" si="360"/>
        <v/>
      </c>
      <c r="GA87" s="142" t="str">
        <f t="shared" si="361"/>
        <v/>
      </c>
      <c r="GB87" s="142" t="str">
        <f t="shared" si="362"/>
        <v/>
      </c>
      <c r="GC87" s="422" t="str">
        <f t="shared" si="278"/>
        <v/>
      </c>
      <c r="GD87" s="422" t="str">
        <f t="shared" si="363"/>
        <v/>
      </c>
      <c r="GE87" s="422" t="str">
        <f t="shared" si="364"/>
        <v/>
      </c>
      <c r="GF87" s="422" t="str">
        <f t="shared" si="365"/>
        <v/>
      </c>
      <c r="GG87" s="422" t="str">
        <f t="shared" si="366"/>
        <v/>
      </c>
      <c r="GH87" s="422" t="str">
        <f t="shared" si="367"/>
        <v/>
      </c>
      <c r="GI87" s="422" t="str">
        <f t="shared" si="368"/>
        <v/>
      </c>
      <c r="GJ87" s="422" t="str">
        <f t="shared" si="369"/>
        <v/>
      </c>
      <c r="GK87" s="422" t="str">
        <f t="shared" si="370"/>
        <v/>
      </c>
      <c r="GL87" s="422" t="str">
        <f t="shared" si="371"/>
        <v/>
      </c>
      <c r="GM87" s="422" t="str">
        <f t="shared" si="372"/>
        <v/>
      </c>
      <c r="GN87" s="422" t="str">
        <f t="shared" si="373"/>
        <v/>
      </c>
      <c r="GO87" s="422" t="str">
        <f t="shared" si="374"/>
        <v/>
      </c>
      <c r="GP87" s="422" t="str">
        <f t="shared" si="375"/>
        <v/>
      </c>
      <c r="GQ87" s="422" t="str">
        <f t="shared" si="376"/>
        <v/>
      </c>
      <c r="GR87" s="422" t="str">
        <f t="shared" si="377"/>
        <v/>
      </c>
      <c r="GS87" s="422" t="str">
        <f t="shared" si="378"/>
        <v/>
      </c>
      <c r="GT87" s="143" t="str">
        <f t="shared" si="379"/>
        <v/>
      </c>
      <c r="GU87" s="143" t="str">
        <f t="shared" si="380"/>
        <v/>
      </c>
      <c r="GV87" s="143" t="str">
        <f t="shared" si="381"/>
        <v/>
      </c>
      <c r="GW87" s="143" t="str">
        <f t="shared" si="382"/>
        <v/>
      </c>
      <c r="GX87" s="143" t="str">
        <f t="shared" si="383"/>
        <v/>
      </c>
      <c r="GY87" s="143" t="str">
        <f t="shared" si="384"/>
        <v/>
      </c>
      <c r="GZ87" s="353">
        <f t="shared" si="385"/>
        <v>0</v>
      </c>
      <c r="HA87" s="353">
        <f t="shared" si="386"/>
        <v>0</v>
      </c>
      <c r="HB87" s="353">
        <f t="shared" si="387"/>
        <v>32</v>
      </c>
      <c r="HC87" s="353">
        <f t="shared" si="388"/>
        <v>0</v>
      </c>
      <c r="HD87" s="426" t="str">
        <f t="shared" si="279"/>
        <v/>
      </c>
      <c r="HE87" s="362" t="str">
        <f t="shared" si="389"/>
        <v/>
      </c>
      <c r="HF87" s="362" t="str">
        <f t="shared" si="390"/>
        <v/>
      </c>
      <c r="HG87" s="363" t="str">
        <f t="shared" si="391"/>
        <v/>
      </c>
      <c r="HH87" s="399" t="str">
        <f t="shared" si="392"/>
        <v/>
      </c>
      <c r="HI87" s="400" t="str">
        <f t="shared" si="280"/>
        <v/>
      </c>
      <c r="HJ87" s="136" t="str">
        <f t="shared" si="281"/>
        <v/>
      </c>
      <c r="HK87" s="358" t="str">
        <f>details!EP87</f>
        <v/>
      </c>
      <c r="HL87" s="227" t="str">
        <f>details!EQ87</f>
        <v/>
      </c>
      <c r="HM87" s="406" t="str">
        <f t="shared" si="393"/>
        <v/>
      </c>
      <c r="HN87" s="233" t="str">
        <f>IF(details!CP87="","",details!CP87)</f>
        <v/>
      </c>
    </row>
    <row r="88" spans="1:222" s="20" customFormat="1" ht="14" customHeight="1">
      <c r="A88" s="231">
        <f>IF(details!A88="","",details!A88)</f>
        <v>82</v>
      </c>
      <c r="B88" s="425" t="str">
        <f>IF(details!B88="","",details!B88)</f>
        <v/>
      </c>
      <c r="C88" s="425" t="str">
        <f>IF(details!C88="","",details!C88)</f>
        <v/>
      </c>
      <c r="D88" s="136" t="str">
        <f>IF(details!D88="","",details!D88)</f>
        <v/>
      </c>
      <c r="E88" s="136" t="str">
        <f>IF(details!E88="","",details!E88)</f>
        <v/>
      </c>
      <c r="F88" s="425" t="str">
        <f>IF(details!F88="","",details!F88)</f>
        <v/>
      </c>
      <c r="G88" s="698" t="str">
        <f>IF(details!G88="","",details!G88)</f>
        <v/>
      </c>
      <c r="H88" s="698" t="str">
        <f>IF(details!H88="","",details!H88)</f>
        <v/>
      </c>
      <c r="I88" s="220" t="str">
        <f>IF(details!CQ88="","",details!CQ88)</f>
        <v/>
      </c>
      <c r="J88" s="137" t="str">
        <f>IF(details!J88="","",details!J88)</f>
        <v/>
      </c>
      <c r="K88" s="137" t="str">
        <f>IF(details!K88="","",details!K88)</f>
        <v/>
      </c>
      <c r="L88" s="137" t="str">
        <f>IF(details!L88="","",details!L88)</f>
        <v/>
      </c>
      <c r="M88" s="425" t="str">
        <f>IF(details!R88="","",details!R88)</f>
        <v/>
      </c>
      <c r="N88" s="425" t="str">
        <f>IF(details!S88="","",details!S88)</f>
        <v/>
      </c>
      <c r="O88" s="425" t="str">
        <f t="shared" si="282"/>
        <v/>
      </c>
      <c r="P88" s="425" t="str">
        <f>IF(details!T88="","",details!T88)</f>
        <v/>
      </c>
      <c r="Q88" s="425" t="str">
        <f>IF(details!U88="","",details!U88)</f>
        <v/>
      </c>
      <c r="R88" s="425" t="str">
        <f t="shared" si="283"/>
        <v/>
      </c>
      <c r="S88" s="425" t="str">
        <f>IF(details!V88="","",details!V88)</f>
        <v/>
      </c>
      <c r="T88" s="425" t="str">
        <f>IF(details!W88="","",details!W88)</f>
        <v/>
      </c>
      <c r="U88" s="425" t="str">
        <f t="shared" si="284"/>
        <v/>
      </c>
      <c r="V88" s="138" t="str">
        <f t="shared" si="285"/>
        <v/>
      </c>
      <c r="W88" s="425" t="str">
        <f>IF(details!X88="","",details!X88)</f>
        <v/>
      </c>
      <c r="X88" s="425" t="str">
        <f>IF(details!Y88="","",details!Y88)</f>
        <v/>
      </c>
      <c r="Y88" s="138" t="str">
        <f t="shared" si="286"/>
        <v/>
      </c>
      <c r="Z88" s="139" t="str">
        <f t="shared" si="272"/>
        <v/>
      </c>
      <c r="AA88" s="425" t="str">
        <f>IF(details!Z88="","",details!Z88)</f>
        <v/>
      </c>
      <c r="AB88" s="425" t="str">
        <f>IF(details!AA88="","",details!AA88)</f>
        <v/>
      </c>
      <c r="AC88" s="428" t="str">
        <f t="shared" si="287"/>
        <v/>
      </c>
      <c r="AD88" s="136" t="str">
        <f t="shared" si="288"/>
        <v/>
      </c>
      <c r="AE88" s="140" t="str">
        <f t="shared" si="289"/>
        <v/>
      </c>
      <c r="AF88" s="429" t="str">
        <f t="shared" si="290"/>
        <v/>
      </c>
      <c r="AG88" s="141" t="str">
        <f t="shared" si="263"/>
        <v/>
      </c>
      <c r="AH88" s="141">
        <f t="shared" si="291"/>
        <v>0</v>
      </c>
      <c r="AI88" s="425" t="str">
        <f>IF(details!AB88="","",details!AB88)</f>
        <v/>
      </c>
      <c r="AJ88" s="425" t="str">
        <f>IF(details!AC88="","",details!AC88)</f>
        <v/>
      </c>
      <c r="AK88" s="425" t="str">
        <f t="shared" si="292"/>
        <v/>
      </c>
      <c r="AL88" s="425" t="str">
        <f>IF(details!AD88="","",details!AD88)</f>
        <v/>
      </c>
      <c r="AM88" s="425" t="str">
        <f>IF(details!AE88="","",details!AE88)</f>
        <v/>
      </c>
      <c r="AN88" s="425" t="str">
        <f t="shared" si="293"/>
        <v/>
      </c>
      <c r="AO88" s="425" t="str">
        <f>IF(details!AF88="","",details!AF88)</f>
        <v/>
      </c>
      <c r="AP88" s="425" t="str">
        <f>IF(details!AG88="","",details!AG88)</f>
        <v/>
      </c>
      <c r="AQ88" s="425" t="str">
        <f t="shared" si="294"/>
        <v/>
      </c>
      <c r="AR88" s="138" t="str">
        <f t="shared" si="295"/>
        <v/>
      </c>
      <c r="AS88" s="425" t="str">
        <f>IF(details!AH88="","",details!AH88)</f>
        <v/>
      </c>
      <c r="AT88" s="425" t="str">
        <f>IF(details!AI88="","",details!AI88)</f>
        <v/>
      </c>
      <c r="AU88" s="138" t="str">
        <f t="shared" si="296"/>
        <v/>
      </c>
      <c r="AV88" s="139" t="str">
        <f t="shared" si="273"/>
        <v/>
      </c>
      <c r="AW88" s="425" t="str">
        <f>IF(details!AJ88="","",details!AJ88)</f>
        <v/>
      </c>
      <c r="AX88" s="425" t="str">
        <f>IF(details!AK88="","",details!AK88)</f>
        <v/>
      </c>
      <c r="AY88" s="428" t="str">
        <f t="shared" si="297"/>
        <v/>
      </c>
      <c r="AZ88" s="136" t="str">
        <f t="shared" si="298"/>
        <v/>
      </c>
      <c r="BA88" s="140" t="str">
        <f t="shared" si="299"/>
        <v/>
      </c>
      <c r="BB88" s="429" t="str">
        <f t="shared" si="300"/>
        <v/>
      </c>
      <c r="BC88" s="141" t="str">
        <f t="shared" si="264"/>
        <v/>
      </c>
      <c r="BD88" s="141">
        <f t="shared" si="301"/>
        <v>0</v>
      </c>
      <c r="BE88" s="123" t="str">
        <f>IF(D88="","",details!AL88)</f>
        <v/>
      </c>
      <c r="BF88" s="425" t="str">
        <f>IF(details!AM88="","",details!AM88)</f>
        <v/>
      </c>
      <c r="BG88" s="425" t="str">
        <f>IF(details!AN88="","",details!AN88)</f>
        <v/>
      </c>
      <c r="BH88" s="425" t="str">
        <f t="shared" si="302"/>
        <v/>
      </c>
      <c r="BI88" s="425" t="str">
        <f>IF(details!AO88="","",details!AO88)</f>
        <v/>
      </c>
      <c r="BJ88" s="425" t="str">
        <f>IF(details!AP88="","",details!AP88)</f>
        <v/>
      </c>
      <c r="BK88" s="425" t="str">
        <f t="shared" si="303"/>
        <v/>
      </c>
      <c r="BL88" s="425" t="str">
        <f>IF(details!AQ88="","",details!AQ88)</f>
        <v/>
      </c>
      <c r="BM88" s="425" t="str">
        <f>IF(details!AR88="","",details!AR88)</f>
        <v/>
      </c>
      <c r="BN88" s="425" t="str">
        <f t="shared" si="304"/>
        <v/>
      </c>
      <c r="BO88" s="138" t="str">
        <f t="shared" si="305"/>
        <v/>
      </c>
      <c r="BP88" s="425" t="str">
        <f>IF(details!AS88="","",details!AS88)</f>
        <v/>
      </c>
      <c r="BQ88" s="425" t="str">
        <f>IF(details!AT88="","",details!AT88)</f>
        <v/>
      </c>
      <c r="BR88" s="138" t="str">
        <f t="shared" si="306"/>
        <v/>
      </c>
      <c r="BS88" s="139" t="str">
        <f t="shared" si="274"/>
        <v/>
      </c>
      <c r="BT88" s="425" t="str">
        <f>IF(details!AU88="","",details!AU88)</f>
        <v/>
      </c>
      <c r="BU88" s="425" t="str">
        <f>IF(details!AV88="","",details!AV88)</f>
        <v/>
      </c>
      <c r="BV88" s="428" t="str">
        <f t="shared" si="307"/>
        <v/>
      </c>
      <c r="BW88" s="136" t="str">
        <f t="shared" si="308"/>
        <v/>
      </c>
      <c r="BX88" s="140" t="str">
        <f t="shared" si="309"/>
        <v/>
      </c>
      <c r="BY88" s="429" t="str">
        <f t="shared" si="310"/>
        <v/>
      </c>
      <c r="BZ88" s="141" t="str">
        <f t="shared" si="265"/>
        <v/>
      </c>
      <c r="CA88" s="141">
        <f t="shared" si="311"/>
        <v>0</v>
      </c>
      <c r="CB88" s="425" t="str">
        <f>IF(details!AW88="","",details!AW88)</f>
        <v/>
      </c>
      <c r="CC88" s="425" t="str">
        <f>IF(details!AX88="","",details!AX88)</f>
        <v/>
      </c>
      <c r="CD88" s="425" t="str">
        <f t="shared" si="312"/>
        <v/>
      </c>
      <c r="CE88" s="425" t="str">
        <f>IF(details!AY88="","",details!AY88)</f>
        <v/>
      </c>
      <c r="CF88" s="425" t="str">
        <f>IF(details!AZ88="","",details!AZ88)</f>
        <v/>
      </c>
      <c r="CG88" s="425" t="str">
        <f t="shared" si="313"/>
        <v/>
      </c>
      <c r="CH88" s="425" t="str">
        <f>IF(details!BA88="","",details!BA88)</f>
        <v/>
      </c>
      <c r="CI88" s="425" t="str">
        <f>IF(details!BB88="","",details!BB88)</f>
        <v/>
      </c>
      <c r="CJ88" s="425" t="str">
        <f t="shared" si="314"/>
        <v/>
      </c>
      <c r="CK88" s="138" t="str">
        <f t="shared" si="315"/>
        <v/>
      </c>
      <c r="CL88" s="425" t="str">
        <f>IF(details!BC88="","",details!BC88)</f>
        <v/>
      </c>
      <c r="CM88" s="425" t="str">
        <f>IF(details!BD88="","",details!BD88)</f>
        <v/>
      </c>
      <c r="CN88" s="138" t="str">
        <f t="shared" si="316"/>
        <v/>
      </c>
      <c r="CO88" s="139" t="str">
        <f t="shared" si="275"/>
        <v/>
      </c>
      <c r="CP88" s="425" t="str">
        <f>IF(details!BE88="","",details!BE88)</f>
        <v/>
      </c>
      <c r="CQ88" s="425" t="str">
        <f>IF(details!BF88="","",details!BF88)</f>
        <v/>
      </c>
      <c r="CR88" s="428" t="str">
        <f t="shared" si="317"/>
        <v/>
      </c>
      <c r="CS88" s="136" t="str">
        <f t="shared" si="318"/>
        <v/>
      </c>
      <c r="CT88" s="140" t="str">
        <f t="shared" si="319"/>
        <v/>
      </c>
      <c r="CU88" s="429" t="str">
        <f t="shared" si="320"/>
        <v/>
      </c>
      <c r="CV88" s="141" t="str">
        <f t="shared" si="266"/>
        <v/>
      </c>
      <c r="CW88" s="141">
        <f t="shared" si="321"/>
        <v>0</v>
      </c>
      <c r="CX88" s="425" t="str">
        <f>IF(details!BG88="","",details!BG88)</f>
        <v/>
      </c>
      <c r="CY88" s="425" t="str">
        <f>IF(details!BH88="","",details!BH88)</f>
        <v/>
      </c>
      <c r="CZ88" s="425" t="str">
        <f t="shared" si="322"/>
        <v/>
      </c>
      <c r="DA88" s="425" t="str">
        <f>IF(details!BI88="","",details!BI88)</f>
        <v/>
      </c>
      <c r="DB88" s="425" t="str">
        <f>IF(details!BJ88="","",details!BJ88)</f>
        <v/>
      </c>
      <c r="DC88" s="425" t="str">
        <f t="shared" si="323"/>
        <v/>
      </c>
      <c r="DD88" s="425" t="str">
        <f>IF(details!BK88="","",details!BK88)</f>
        <v/>
      </c>
      <c r="DE88" s="425" t="str">
        <f>IF(details!BL88="","",details!BL88)</f>
        <v/>
      </c>
      <c r="DF88" s="425" t="str">
        <f t="shared" si="324"/>
        <v/>
      </c>
      <c r="DG88" s="138" t="str">
        <f t="shared" si="325"/>
        <v/>
      </c>
      <c r="DH88" s="425" t="str">
        <f>IF(details!BM88="","",details!BM88)</f>
        <v/>
      </c>
      <c r="DI88" s="425" t="str">
        <f>IF(details!BN88="","",details!BN88)</f>
        <v/>
      </c>
      <c r="DJ88" s="138" t="str">
        <f t="shared" si="326"/>
        <v/>
      </c>
      <c r="DK88" s="139" t="str">
        <f t="shared" si="276"/>
        <v/>
      </c>
      <c r="DL88" s="425" t="str">
        <f>IF(details!BO88="","",details!BO88)</f>
        <v/>
      </c>
      <c r="DM88" s="425" t="str">
        <f>IF(details!BP88="","",details!BP88)</f>
        <v/>
      </c>
      <c r="DN88" s="428" t="str">
        <f t="shared" si="327"/>
        <v/>
      </c>
      <c r="DO88" s="136" t="str">
        <f t="shared" si="328"/>
        <v/>
      </c>
      <c r="DP88" s="140" t="str">
        <f t="shared" si="329"/>
        <v/>
      </c>
      <c r="DQ88" s="429" t="str">
        <f t="shared" si="330"/>
        <v/>
      </c>
      <c r="DR88" s="141" t="str">
        <f t="shared" si="267"/>
        <v/>
      </c>
      <c r="DS88" s="141">
        <f t="shared" si="331"/>
        <v>0</v>
      </c>
      <c r="DT88" s="425" t="str">
        <f>IF(details!BQ88="","",details!BQ88)</f>
        <v/>
      </c>
      <c r="DU88" s="425" t="str">
        <f>IF(details!BR88="","",details!BR88)</f>
        <v/>
      </c>
      <c r="DV88" s="425" t="str">
        <f t="shared" si="332"/>
        <v/>
      </c>
      <c r="DW88" s="425" t="str">
        <f>IF(details!BS88="","",details!BS88)</f>
        <v/>
      </c>
      <c r="DX88" s="425" t="str">
        <f>IF(details!BT88="","",details!BT88)</f>
        <v/>
      </c>
      <c r="DY88" s="425" t="str">
        <f t="shared" si="333"/>
        <v/>
      </c>
      <c r="DZ88" s="425" t="str">
        <f>IF(details!BU88="","",details!BU88)</f>
        <v/>
      </c>
      <c r="EA88" s="425" t="str">
        <f>IF(details!BV88="","",details!BV88)</f>
        <v/>
      </c>
      <c r="EB88" s="425" t="str">
        <f t="shared" si="334"/>
        <v/>
      </c>
      <c r="EC88" s="138" t="str">
        <f t="shared" si="335"/>
        <v/>
      </c>
      <c r="ED88" s="425" t="str">
        <f>IF(details!BW88="","",details!BW88)</f>
        <v/>
      </c>
      <c r="EE88" s="425" t="str">
        <f>IF(details!BX88="","",details!BX88)</f>
        <v/>
      </c>
      <c r="EF88" s="138" t="str">
        <f t="shared" si="336"/>
        <v/>
      </c>
      <c r="EG88" s="139" t="str">
        <f t="shared" si="277"/>
        <v/>
      </c>
      <c r="EH88" s="425" t="str">
        <f>IF(details!BY88="","",details!BY88)</f>
        <v/>
      </c>
      <c r="EI88" s="425" t="str">
        <f>IF(details!BZ88="","",details!BZ88)</f>
        <v/>
      </c>
      <c r="EJ88" s="428" t="str">
        <f t="shared" si="337"/>
        <v/>
      </c>
      <c r="EK88" s="136" t="str">
        <f t="shared" si="338"/>
        <v/>
      </c>
      <c r="EL88" s="140" t="str">
        <f t="shared" si="339"/>
        <v/>
      </c>
      <c r="EM88" s="429" t="str">
        <f t="shared" si="340"/>
        <v/>
      </c>
      <c r="EN88" s="141" t="str">
        <f t="shared" si="268"/>
        <v/>
      </c>
      <c r="EO88" s="141">
        <f t="shared" si="341"/>
        <v>0</v>
      </c>
      <c r="EP88" s="425" t="str">
        <f>IF(details!CA88="","",details!CA88)</f>
        <v/>
      </c>
      <c r="EQ88" s="425" t="str">
        <f>IF(details!CB88="","",details!CB88)</f>
        <v/>
      </c>
      <c r="ER88" s="425" t="str">
        <f>IF(details!CC88="","",details!CC88)</f>
        <v/>
      </c>
      <c r="ES88" s="425" t="str">
        <f>IF(details!CD88="","",details!CD88)</f>
        <v/>
      </c>
      <c r="ET88" s="425" t="str">
        <f>IF(details!CE88="","",details!CE88)</f>
        <v/>
      </c>
      <c r="EU88" s="429" t="str">
        <f t="shared" si="342"/>
        <v/>
      </c>
      <c r="EV88" s="429" t="str">
        <f t="shared" si="343"/>
        <v/>
      </c>
      <c r="EW88" s="429" t="str">
        <f t="shared" si="344"/>
        <v/>
      </c>
      <c r="EX88" s="141" t="str">
        <f t="shared" si="269"/>
        <v/>
      </c>
      <c r="EY88" s="141">
        <f t="shared" si="345"/>
        <v>0</v>
      </c>
      <c r="EZ88" s="425" t="str">
        <f>IF(details!CF88="","",details!CF88)</f>
        <v/>
      </c>
      <c r="FA88" s="425" t="str">
        <f>IF(details!CG88="","",details!CG88)</f>
        <v/>
      </c>
      <c r="FB88" s="425" t="str">
        <f>IF(details!CH88="","",details!CH88)</f>
        <v/>
      </c>
      <c r="FC88" s="425" t="str">
        <f>IF(details!CI88="","",details!CI88)</f>
        <v/>
      </c>
      <c r="FD88" s="425" t="str">
        <f>IF(details!CJ88="","",details!CJ88)</f>
        <v/>
      </c>
      <c r="FE88" s="429" t="str">
        <f t="shared" si="346"/>
        <v/>
      </c>
      <c r="FF88" s="429" t="str">
        <f t="shared" si="347"/>
        <v/>
      </c>
      <c r="FG88" s="429" t="str">
        <f t="shared" si="348"/>
        <v/>
      </c>
      <c r="FH88" s="141" t="str">
        <f t="shared" si="270"/>
        <v/>
      </c>
      <c r="FI88" s="141">
        <f t="shared" si="349"/>
        <v>0</v>
      </c>
      <c r="FJ88" s="425" t="str">
        <f>IF(details!CK88="","",details!CK88)</f>
        <v/>
      </c>
      <c r="FK88" s="425" t="str">
        <f>IF(details!CL88="","",details!CL88)</f>
        <v/>
      </c>
      <c r="FL88" s="425" t="str">
        <f>IF(details!CM88="","",details!CM88)</f>
        <v/>
      </c>
      <c r="FM88" s="425" t="str">
        <f>IF(details!CN88="","",details!CN88)</f>
        <v/>
      </c>
      <c r="FN88" s="425" t="str">
        <f>IF(details!CO88="","",details!CO88)</f>
        <v/>
      </c>
      <c r="FO88" s="429" t="str">
        <f t="shared" si="350"/>
        <v/>
      </c>
      <c r="FP88" s="429" t="str">
        <f t="shared" si="351"/>
        <v/>
      </c>
      <c r="FQ88" s="429" t="str">
        <f t="shared" si="352"/>
        <v/>
      </c>
      <c r="FR88" s="141" t="str">
        <f t="shared" si="271"/>
        <v/>
      </c>
      <c r="FS88" s="354">
        <f t="shared" si="353"/>
        <v>0</v>
      </c>
      <c r="FT88" s="361" t="str">
        <f t="shared" si="354"/>
        <v/>
      </c>
      <c r="FU88" s="422" t="str">
        <f t="shared" si="355"/>
        <v/>
      </c>
      <c r="FV88" s="422" t="str">
        <f t="shared" si="356"/>
        <v/>
      </c>
      <c r="FW88" s="422" t="str">
        <f t="shared" si="357"/>
        <v/>
      </c>
      <c r="FX88" s="422" t="str">
        <f t="shared" si="358"/>
        <v/>
      </c>
      <c r="FY88" s="422" t="str">
        <f t="shared" si="359"/>
        <v/>
      </c>
      <c r="FZ88" s="422" t="str">
        <f t="shared" si="360"/>
        <v/>
      </c>
      <c r="GA88" s="142" t="str">
        <f t="shared" si="361"/>
        <v/>
      </c>
      <c r="GB88" s="142" t="str">
        <f t="shared" si="362"/>
        <v/>
      </c>
      <c r="GC88" s="422" t="str">
        <f t="shared" si="278"/>
        <v/>
      </c>
      <c r="GD88" s="422" t="str">
        <f t="shared" si="363"/>
        <v/>
      </c>
      <c r="GE88" s="422" t="str">
        <f t="shared" si="364"/>
        <v/>
      </c>
      <c r="GF88" s="422" t="str">
        <f t="shared" si="365"/>
        <v/>
      </c>
      <c r="GG88" s="422" t="str">
        <f t="shared" si="366"/>
        <v/>
      </c>
      <c r="GH88" s="422" t="str">
        <f t="shared" si="367"/>
        <v/>
      </c>
      <c r="GI88" s="422" t="str">
        <f t="shared" si="368"/>
        <v/>
      </c>
      <c r="GJ88" s="422" t="str">
        <f t="shared" si="369"/>
        <v/>
      </c>
      <c r="GK88" s="422" t="str">
        <f t="shared" si="370"/>
        <v/>
      </c>
      <c r="GL88" s="422" t="str">
        <f t="shared" si="371"/>
        <v/>
      </c>
      <c r="GM88" s="422" t="str">
        <f t="shared" si="372"/>
        <v/>
      </c>
      <c r="GN88" s="422" t="str">
        <f t="shared" si="373"/>
        <v/>
      </c>
      <c r="GO88" s="422" t="str">
        <f t="shared" si="374"/>
        <v/>
      </c>
      <c r="GP88" s="422" t="str">
        <f t="shared" si="375"/>
        <v/>
      </c>
      <c r="GQ88" s="422" t="str">
        <f t="shared" si="376"/>
        <v/>
      </c>
      <c r="GR88" s="422" t="str">
        <f t="shared" si="377"/>
        <v/>
      </c>
      <c r="GS88" s="422" t="str">
        <f t="shared" si="378"/>
        <v/>
      </c>
      <c r="GT88" s="143" t="str">
        <f t="shared" si="379"/>
        <v/>
      </c>
      <c r="GU88" s="143" t="str">
        <f t="shared" si="380"/>
        <v/>
      </c>
      <c r="GV88" s="143" t="str">
        <f t="shared" si="381"/>
        <v/>
      </c>
      <c r="GW88" s="143" t="str">
        <f t="shared" si="382"/>
        <v/>
      </c>
      <c r="GX88" s="143" t="str">
        <f t="shared" si="383"/>
        <v/>
      </c>
      <c r="GY88" s="143" t="str">
        <f t="shared" si="384"/>
        <v/>
      </c>
      <c r="GZ88" s="353">
        <f t="shared" si="385"/>
        <v>0</v>
      </c>
      <c r="HA88" s="353">
        <f t="shared" si="386"/>
        <v>0</v>
      </c>
      <c r="HB88" s="353">
        <f t="shared" si="387"/>
        <v>32</v>
      </c>
      <c r="HC88" s="353">
        <f t="shared" si="388"/>
        <v>0</v>
      </c>
      <c r="HD88" s="426" t="str">
        <f t="shared" si="279"/>
        <v/>
      </c>
      <c r="HE88" s="362" t="str">
        <f t="shared" si="389"/>
        <v/>
      </c>
      <c r="HF88" s="362" t="str">
        <f t="shared" si="390"/>
        <v/>
      </c>
      <c r="HG88" s="363" t="str">
        <f t="shared" si="391"/>
        <v/>
      </c>
      <c r="HH88" s="399" t="str">
        <f t="shared" si="392"/>
        <v/>
      </c>
      <c r="HI88" s="400" t="str">
        <f t="shared" si="280"/>
        <v/>
      </c>
      <c r="HJ88" s="136" t="str">
        <f t="shared" si="281"/>
        <v/>
      </c>
      <c r="HK88" s="358" t="str">
        <f>details!EP88</f>
        <v/>
      </c>
      <c r="HL88" s="227" t="str">
        <f>details!EQ88</f>
        <v/>
      </c>
      <c r="HM88" s="406" t="str">
        <f t="shared" si="393"/>
        <v/>
      </c>
      <c r="HN88" s="233" t="str">
        <f>IF(details!CP88="","",details!CP88)</f>
        <v/>
      </c>
    </row>
    <row r="89" spans="1:222" s="20" customFormat="1" ht="14" customHeight="1">
      <c r="A89" s="231">
        <f>IF(details!A89="","",details!A89)</f>
        <v>83</v>
      </c>
      <c r="B89" s="425" t="str">
        <f>IF(details!B89="","",details!B89)</f>
        <v/>
      </c>
      <c r="C89" s="425" t="str">
        <f>IF(details!C89="","",details!C89)</f>
        <v/>
      </c>
      <c r="D89" s="136" t="str">
        <f>IF(details!D89="","",details!D89)</f>
        <v/>
      </c>
      <c r="E89" s="136" t="str">
        <f>IF(details!E89="","",details!E89)</f>
        <v/>
      </c>
      <c r="F89" s="425" t="str">
        <f>IF(details!F89="","",details!F89)</f>
        <v/>
      </c>
      <c r="G89" s="698" t="str">
        <f>IF(details!G89="","",details!G89)</f>
        <v/>
      </c>
      <c r="H89" s="698" t="str">
        <f>IF(details!H89="","",details!H89)</f>
        <v/>
      </c>
      <c r="I89" s="220" t="str">
        <f>IF(details!CQ89="","",details!CQ89)</f>
        <v/>
      </c>
      <c r="J89" s="137" t="str">
        <f>IF(details!J89="","",details!J89)</f>
        <v/>
      </c>
      <c r="K89" s="137" t="str">
        <f>IF(details!K89="","",details!K89)</f>
        <v/>
      </c>
      <c r="L89" s="137" t="str">
        <f>IF(details!L89="","",details!L89)</f>
        <v/>
      </c>
      <c r="M89" s="425" t="str">
        <f>IF(details!R89="","",details!R89)</f>
        <v/>
      </c>
      <c r="N89" s="425" t="str">
        <f>IF(details!S89="","",details!S89)</f>
        <v/>
      </c>
      <c r="O89" s="425" t="str">
        <f t="shared" si="282"/>
        <v/>
      </c>
      <c r="P89" s="425" t="str">
        <f>IF(details!T89="","",details!T89)</f>
        <v/>
      </c>
      <c r="Q89" s="425" t="str">
        <f>IF(details!U89="","",details!U89)</f>
        <v/>
      </c>
      <c r="R89" s="425" t="str">
        <f t="shared" si="283"/>
        <v/>
      </c>
      <c r="S89" s="425" t="str">
        <f>IF(details!V89="","",details!V89)</f>
        <v/>
      </c>
      <c r="T89" s="425" t="str">
        <f>IF(details!W89="","",details!W89)</f>
        <v/>
      </c>
      <c r="U89" s="425" t="str">
        <f t="shared" si="284"/>
        <v/>
      </c>
      <c r="V89" s="138" t="str">
        <f t="shared" si="285"/>
        <v/>
      </c>
      <c r="W89" s="425" t="str">
        <f>IF(details!X89="","",details!X89)</f>
        <v/>
      </c>
      <c r="X89" s="425" t="str">
        <f>IF(details!Y89="","",details!Y89)</f>
        <v/>
      </c>
      <c r="Y89" s="138" t="str">
        <f t="shared" si="286"/>
        <v/>
      </c>
      <c r="Z89" s="139" t="str">
        <f t="shared" si="272"/>
        <v/>
      </c>
      <c r="AA89" s="425" t="str">
        <f>IF(details!Z89="","",details!Z89)</f>
        <v/>
      </c>
      <c r="AB89" s="425" t="str">
        <f>IF(details!AA89="","",details!AA89)</f>
        <v/>
      </c>
      <c r="AC89" s="428" t="str">
        <f t="shared" si="287"/>
        <v/>
      </c>
      <c r="AD89" s="136" t="str">
        <f t="shared" si="288"/>
        <v/>
      </c>
      <c r="AE89" s="140" t="str">
        <f t="shared" si="289"/>
        <v/>
      </c>
      <c r="AF89" s="429" t="str">
        <f t="shared" si="290"/>
        <v/>
      </c>
      <c r="AG89" s="141" t="str">
        <f t="shared" si="263"/>
        <v/>
      </c>
      <c r="AH89" s="141">
        <f t="shared" si="291"/>
        <v>0</v>
      </c>
      <c r="AI89" s="425" t="str">
        <f>IF(details!AB89="","",details!AB89)</f>
        <v/>
      </c>
      <c r="AJ89" s="425" t="str">
        <f>IF(details!AC89="","",details!AC89)</f>
        <v/>
      </c>
      <c r="AK89" s="425" t="str">
        <f t="shared" si="292"/>
        <v/>
      </c>
      <c r="AL89" s="425" t="str">
        <f>IF(details!AD89="","",details!AD89)</f>
        <v/>
      </c>
      <c r="AM89" s="425" t="str">
        <f>IF(details!AE89="","",details!AE89)</f>
        <v/>
      </c>
      <c r="AN89" s="425" t="str">
        <f t="shared" si="293"/>
        <v/>
      </c>
      <c r="AO89" s="425" t="str">
        <f>IF(details!AF89="","",details!AF89)</f>
        <v/>
      </c>
      <c r="AP89" s="425" t="str">
        <f>IF(details!AG89="","",details!AG89)</f>
        <v/>
      </c>
      <c r="AQ89" s="425" t="str">
        <f t="shared" si="294"/>
        <v/>
      </c>
      <c r="AR89" s="138" t="str">
        <f t="shared" si="295"/>
        <v/>
      </c>
      <c r="AS89" s="425" t="str">
        <f>IF(details!AH89="","",details!AH89)</f>
        <v/>
      </c>
      <c r="AT89" s="425" t="str">
        <f>IF(details!AI89="","",details!AI89)</f>
        <v/>
      </c>
      <c r="AU89" s="138" t="str">
        <f t="shared" si="296"/>
        <v/>
      </c>
      <c r="AV89" s="139" t="str">
        <f t="shared" si="273"/>
        <v/>
      </c>
      <c r="AW89" s="425" t="str">
        <f>IF(details!AJ89="","",details!AJ89)</f>
        <v/>
      </c>
      <c r="AX89" s="425" t="str">
        <f>IF(details!AK89="","",details!AK89)</f>
        <v/>
      </c>
      <c r="AY89" s="428" t="str">
        <f t="shared" si="297"/>
        <v/>
      </c>
      <c r="AZ89" s="136" t="str">
        <f t="shared" si="298"/>
        <v/>
      </c>
      <c r="BA89" s="140" t="str">
        <f t="shared" si="299"/>
        <v/>
      </c>
      <c r="BB89" s="429" t="str">
        <f t="shared" si="300"/>
        <v/>
      </c>
      <c r="BC89" s="141" t="str">
        <f t="shared" si="264"/>
        <v/>
      </c>
      <c r="BD89" s="141">
        <f t="shared" si="301"/>
        <v>0</v>
      </c>
      <c r="BE89" s="123" t="str">
        <f>IF(D89="","",details!AL89)</f>
        <v/>
      </c>
      <c r="BF89" s="425" t="str">
        <f>IF(details!AM89="","",details!AM89)</f>
        <v/>
      </c>
      <c r="BG89" s="425" t="str">
        <f>IF(details!AN89="","",details!AN89)</f>
        <v/>
      </c>
      <c r="BH89" s="425" t="str">
        <f t="shared" si="302"/>
        <v/>
      </c>
      <c r="BI89" s="425" t="str">
        <f>IF(details!AO89="","",details!AO89)</f>
        <v/>
      </c>
      <c r="BJ89" s="425" t="str">
        <f>IF(details!AP89="","",details!AP89)</f>
        <v/>
      </c>
      <c r="BK89" s="425" t="str">
        <f t="shared" si="303"/>
        <v/>
      </c>
      <c r="BL89" s="425" t="str">
        <f>IF(details!AQ89="","",details!AQ89)</f>
        <v/>
      </c>
      <c r="BM89" s="425" t="str">
        <f>IF(details!AR89="","",details!AR89)</f>
        <v/>
      </c>
      <c r="BN89" s="425" t="str">
        <f t="shared" si="304"/>
        <v/>
      </c>
      <c r="BO89" s="138" t="str">
        <f t="shared" si="305"/>
        <v/>
      </c>
      <c r="BP89" s="425" t="str">
        <f>IF(details!AS89="","",details!AS89)</f>
        <v/>
      </c>
      <c r="BQ89" s="425" t="str">
        <f>IF(details!AT89="","",details!AT89)</f>
        <v/>
      </c>
      <c r="BR89" s="138" t="str">
        <f t="shared" si="306"/>
        <v/>
      </c>
      <c r="BS89" s="139" t="str">
        <f t="shared" si="274"/>
        <v/>
      </c>
      <c r="BT89" s="425" t="str">
        <f>IF(details!AU89="","",details!AU89)</f>
        <v/>
      </c>
      <c r="BU89" s="425" t="str">
        <f>IF(details!AV89="","",details!AV89)</f>
        <v/>
      </c>
      <c r="BV89" s="428" t="str">
        <f t="shared" si="307"/>
        <v/>
      </c>
      <c r="BW89" s="136" t="str">
        <f t="shared" si="308"/>
        <v/>
      </c>
      <c r="BX89" s="140" t="str">
        <f t="shared" si="309"/>
        <v/>
      </c>
      <c r="BY89" s="429" t="str">
        <f t="shared" si="310"/>
        <v/>
      </c>
      <c r="BZ89" s="141" t="str">
        <f t="shared" si="265"/>
        <v/>
      </c>
      <c r="CA89" s="141">
        <f t="shared" si="311"/>
        <v>0</v>
      </c>
      <c r="CB89" s="425" t="str">
        <f>IF(details!AW89="","",details!AW89)</f>
        <v/>
      </c>
      <c r="CC89" s="425" t="str">
        <f>IF(details!AX89="","",details!AX89)</f>
        <v/>
      </c>
      <c r="CD89" s="425" t="str">
        <f t="shared" si="312"/>
        <v/>
      </c>
      <c r="CE89" s="425" t="str">
        <f>IF(details!AY89="","",details!AY89)</f>
        <v/>
      </c>
      <c r="CF89" s="425" t="str">
        <f>IF(details!AZ89="","",details!AZ89)</f>
        <v/>
      </c>
      <c r="CG89" s="425" t="str">
        <f t="shared" si="313"/>
        <v/>
      </c>
      <c r="CH89" s="425" t="str">
        <f>IF(details!BA89="","",details!BA89)</f>
        <v/>
      </c>
      <c r="CI89" s="425" t="str">
        <f>IF(details!BB89="","",details!BB89)</f>
        <v/>
      </c>
      <c r="CJ89" s="425" t="str">
        <f t="shared" si="314"/>
        <v/>
      </c>
      <c r="CK89" s="138" t="str">
        <f t="shared" si="315"/>
        <v/>
      </c>
      <c r="CL89" s="425" t="str">
        <f>IF(details!BC89="","",details!BC89)</f>
        <v/>
      </c>
      <c r="CM89" s="425" t="str">
        <f>IF(details!BD89="","",details!BD89)</f>
        <v/>
      </c>
      <c r="CN89" s="138" t="str">
        <f t="shared" si="316"/>
        <v/>
      </c>
      <c r="CO89" s="139" t="str">
        <f t="shared" si="275"/>
        <v/>
      </c>
      <c r="CP89" s="425" t="str">
        <f>IF(details!BE89="","",details!BE89)</f>
        <v/>
      </c>
      <c r="CQ89" s="425" t="str">
        <f>IF(details!BF89="","",details!BF89)</f>
        <v/>
      </c>
      <c r="CR89" s="428" t="str">
        <f t="shared" si="317"/>
        <v/>
      </c>
      <c r="CS89" s="136" t="str">
        <f t="shared" si="318"/>
        <v/>
      </c>
      <c r="CT89" s="140" t="str">
        <f t="shared" si="319"/>
        <v/>
      </c>
      <c r="CU89" s="429" t="str">
        <f t="shared" si="320"/>
        <v/>
      </c>
      <c r="CV89" s="141" t="str">
        <f t="shared" si="266"/>
        <v/>
      </c>
      <c r="CW89" s="141">
        <f t="shared" si="321"/>
        <v>0</v>
      </c>
      <c r="CX89" s="425" t="str">
        <f>IF(details!BG89="","",details!BG89)</f>
        <v/>
      </c>
      <c r="CY89" s="425" t="str">
        <f>IF(details!BH89="","",details!BH89)</f>
        <v/>
      </c>
      <c r="CZ89" s="425" t="str">
        <f t="shared" si="322"/>
        <v/>
      </c>
      <c r="DA89" s="425" t="str">
        <f>IF(details!BI89="","",details!BI89)</f>
        <v/>
      </c>
      <c r="DB89" s="425" t="str">
        <f>IF(details!BJ89="","",details!BJ89)</f>
        <v/>
      </c>
      <c r="DC89" s="425" t="str">
        <f t="shared" si="323"/>
        <v/>
      </c>
      <c r="DD89" s="425" t="str">
        <f>IF(details!BK89="","",details!BK89)</f>
        <v/>
      </c>
      <c r="DE89" s="425" t="str">
        <f>IF(details!BL89="","",details!BL89)</f>
        <v/>
      </c>
      <c r="DF89" s="425" t="str">
        <f t="shared" si="324"/>
        <v/>
      </c>
      <c r="DG89" s="138" t="str">
        <f t="shared" si="325"/>
        <v/>
      </c>
      <c r="DH89" s="425" t="str">
        <f>IF(details!BM89="","",details!BM89)</f>
        <v/>
      </c>
      <c r="DI89" s="425" t="str">
        <f>IF(details!BN89="","",details!BN89)</f>
        <v/>
      </c>
      <c r="DJ89" s="138" t="str">
        <f t="shared" si="326"/>
        <v/>
      </c>
      <c r="DK89" s="139" t="str">
        <f t="shared" si="276"/>
        <v/>
      </c>
      <c r="DL89" s="425" t="str">
        <f>IF(details!BO89="","",details!BO89)</f>
        <v/>
      </c>
      <c r="DM89" s="425" t="str">
        <f>IF(details!BP89="","",details!BP89)</f>
        <v/>
      </c>
      <c r="DN89" s="428" t="str">
        <f t="shared" si="327"/>
        <v/>
      </c>
      <c r="DO89" s="136" t="str">
        <f t="shared" si="328"/>
        <v/>
      </c>
      <c r="DP89" s="140" t="str">
        <f t="shared" si="329"/>
        <v/>
      </c>
      <c r="DQ89" s="429" t="str">
        <f t="shared" si="330"/>
        <v/>
      </c>
      <c r="DR89" s="141" t="str">
        <f t="shared" si="267"/>
        <v/>
      </c>
      <c r="DS89" s="141">
        <f t="shared" si="331"/>
        <v>0</v>
      </c>
      <c r="DT89" s="425" t="str">
        <f>IF(details!BQ89="","",details!BQ89)</f>
        <v/>
      </c>
      <c r="DU89" s="425" t="str">
        <f>IF(details!BR89="","",details!BR89)</f>
        <v/>
      </c>
      <c r="DV89" s="425" t="str">
        <f t="shared" si="332"/>
        <v/>
      </c>
      <c r="DW89" s="425" t="str">
        <f>IF(details!BS89="","",details!BS89)</f>
        <v/>
      </c>
      <c r="DX89" s="425" t="str">
        <f>IF(details!BT89="","",details!BT89)</f>
        <v/>
      </c>
      <c r="DY89" s="425" t="str">
        <f t="shared" si="333"/>
        <v/>
      </c>
      <c r="DZ89" s="425" t="str">
        <f>IF(details!BU89="","",details!BU89)</f>
        <v/>
      </c>
      <c r="EA89" s="425" t="str">
        <f>IF(details!BV89="","",details!BV89)</f>
        <v/>
      </c>
      <c r="EB89" s="425" t="str">
        <f t="shared" si="334"/>
        <v/>
      </c>
      <c r="EC89" s="138" t="str">
        <f t="shared" si="335"/>
        <v/>
      </c>
      <c r="ED89" s="425" t="str">
        <f>IF(details!BW89="","",details!BW89)</f>
        <v/>
      </c>
      <c r="EE89" s="425" t="str">
        <f>IF(details!BX89="","",details!BX89)</f>
        <v/>
      </c>
      <c r="EF89" s="138" t="str">
        <f t="shared" si="336"/>
        <v/>
      </c>
      <c r="EG89" s="139" t="str">
        <f t="shared" si="277"/>
        <v/>
      </c>
      <c r="EH89" s="425" t="str">
        <f>IF(details!BY89="","",details!BY89)</f>
        <v/>
      </c>
      <c r="EI89" s="425" t="str">
        <f>IF(details!BZ89="","",details!BZ89)</f>
        <v/>
      </c>
      <c r="EJ89" s="428" t="str">
        <f t="shared" si="337"/>
        <v/>
      </c>
      <c r="EK89" s="136" t="str">
        <f t="shared" si="338"/>
        <v/>
      </c>
      <c r="EL89" s="140" t="str">
        <f t="shared" si="339"/>
        <v/>
      </c>
      <c r="EM89" s="429" t="str">
        <f t="shared" si="340"/>
        <v/>
      </c>
      <c r="EN89" s="141" t="str">
        <f t="shared" si="268"/>
        <v/>
      </c>
      <c r="EO89" s="141">
        <f t="shared" si="341"/>
        <v>0</v>
      </c>
      <c r="EP89" s="425" t="str">
        <f>IF(details!CA89="","",details!CA89)</f>
        <v/>
      </c>
      <c r="EQ89" s="425" t="str">
        <f>IF(details!CB89="","",details!CB89)</f>
        <v/>
      </c>
      <c r="ER89" s="425" t="str">
        <f>IF(details!CC89="","",details!CC89)</f>
        <v/>
      </c>
      <c r="ES89" s="425" t="str">
        <f>IF(details!CD89="","",details!CD89)</f>
        <v/>
      </c>
      <c r="ET89" s="425" t="str">
        <f>IF(details!CE89="","",details!CE89)</f>
        <v/>
      </c>
      <c r="EU89" s="429" t="str">
        <f t="shared" si="342"/>
        <v/>
      </c>
      <c r="EV89" s="429" t="str">
        <f t="shared" si="343"/>
        <v/>
      </c>
      <c r="EW89" s="429" t="str">
        <f t="shared" si="344"/>
        <v/>
      </c>
      <c r="EX89" s="141" t="str">
        <f t="shared" si="269"/>
        <v/>
      </c>
      <c r="EY89" s="141">
        <f t="shared" si="345"/>
        <v>0</v>
      </c>
      <c r="EZ89" s="425" t="str">
        <f>IF(details!CF89="","",details!CF89)</f>
        <v/>
      </c>
      <c r="FA89" s="425" t="str">
        <f>IF(details!CG89="","",details!CG89)</f>
        <v/>
      </c>
      <c r="FB89" s="425" t="str">
        <f>IF(details!CH89="","",details!CH89)</f>
        <v/>
      </c>
      <c r="FC89" s="425" t="str">
        <f>IF(details!CI89="","",details!CI89)</f>
        <v/>
      </c>
      <c r="FD89" s="425" t="str">
        <f>IF(details!CJ89="","",details!CJ89)</f>
        <v/>
      </c>
      <c r="FE89" s="429" t="str">
        <f t="shared" si="346"/>
        <v/>
      </c>
      <c r="FF89" s="429" t="str">
        <f t="shared" si="347"/>
        <v/>
      </c>
      <c r="FG89" s="429" t="str">
        <f t="shared" si="348"/>
        <v/>
      </c>
      <c r="FH89" s="141" t="str">
        <f t="shared" si="270"/>
        <v/>
      </c>
      <c r="FI89" s="141">
        <f t="shared" si="349"/>
        <v>0</v>
      </c>
      <c r="FJ89" s="425" t="str">
        <f>IF(details!CK89="","",details!CK89)</f>
        <v/>
      </c>
      <c r="FK89" s="425" t="str">
        <f>IF(details!CL89="","",details!CL89)</f>
        <v/>
      </c>
      <c r="FL89" s="425" t="str">
        <f>IF(details!CM89="","",details!CM89)</f>
        <v/>
      </c>
      <c r="FM89" s="425" t="str">
        <f>IF(details!CN89="","",details!CN89)</f>
        <v/>
      </c>
      <c r="FN89" s="425" t="str">
        <f>IF(details!CO89="","",details!CO89)</f>
        <v/>
      </c>
      <c r="FO89" s="429" t="str">
        <f t="shared" si="350"/>
        <v/>
      </c>
      <c r="FP89" s="429" t="str">
        <f t="shared" si="351"/>
        <v/>
      </c>
      <c r="FQ89" s="429" t="str">
        <f t="shared" si="352"/>
        <v/>
      </c>
      <c r="FR89" s="141" t="str">
        <f t="shared" si="271"/>
        <v/>
      </c>
      <c r="FS89" s="354">
        <f t="shared" si="353"/>
        <v>0</v>
      </c>
      <c r="FT89" s="361" t="str">
        <f t="shared" si="354"/>
        <v/>
      </c>
      <c r="FU89" s="422" t="str">
        <f t="shared" si="355"/>
        <v/>
      </c>
      <c r="FV89" s="422" t="str">
        <f t="shared" si="356"/>
        <v/>
      </c>
      <c r="FW89" s="422" t="str">
        <f t="shared" si="357"/>
        <v/>
      </c>
      <c r="FX89" s="422" t="str">
        <f t="shared" si="358"/>
        <v/>
      </c>
      <c r="FY89" s="422" t="str">
        <f t="shared" si="359"/>
        <v/>
      </c>
      <c r="FZ89" s="422" t="str">
        <f t="shared" si="360"/>
        <v/>
      </c>
      <c r="GA89" s="142" t="str">
        <f t="shared" si="361"/>
        <v/>
      </c>
      <c r="GB89" s="142" t="str">
        <f t="shared" si="362"/>
        <v/>
      </c>
      <c r="GC89" s="422" t="str">
        <f t="shared" si="278"/>
        <v/>
      </c>
      <c r="GD89" s="422" t="str">
        <f t="shared" si="363"/>
        <v/>
      </c>
      <c r="GE89" s="422" t="str">
        <f t="shared" si="364"/>
        <v/>
      </c>
      <c r="GF89" s="422" t="str">
        <f t="shared" si="365"/>
        <v/>
      </c>
      <c r="GG89" s="422" t="str">
        <f t="shared" si="366"/>
        <v/>
      </c>
      <c r="GH89" s="422" t="str">
        <f t="shared" si="367"/>
        <v/>
      </c>
      <c r="GI89" s="422" t="str">
        <f t="shared" si="368"/>
        <v/>
      </c>
      <c r="GJ89" s="422" t="str">
        <f t="shared" si="369"/>
        <v/>
      </c>
      <c r="GK89" s="422" t="str">
        <f t="shared" si="370"/>
        <v/>
      </c>
      <c r="GL89" s="422" t="str">
        <f t="shared" si="371"/>
        <v/>
      </c>
      <c r="GM89" s="422" t="str">
        <f t="shared" si="372"/>
        <v/>
      </c>
      <c r="GN89" s="422" t="str">
        <f t="shared" si="373"/>
        <v/>
      </c>
      <c r="GO89" s="422" t="str">
        <f t="shared" si="374"/>
        <v/>
      </c>
      <c r="GP89" s="422" t="str">
        <f t="shared" si="375"/>
        <v/>
      </c>
      <c r="GQ89" s="422" t="str">
        <f t="shared" si="376"/>
        <v/>
      </c>
      <c r="GR89" s="422" t="str">
        <f t="shared" si="377"/>
        <v/>
      </c>
      <c r="GS89" s="422" t="str">
        <f t="shared" si="378"/>
        <v/>
      </c>
      <c r="GT89" s="143" t="str">
        <f t="shared" si="379"/>
        <v/>
      </c>
      <c r="GU89" s="143" t="str">
        <f t="shared" si="380"/>
        <v/>
      </c>
      <c r="GV89" s="143" t="str">
        <f t="shared" si="381"/>
        <v/>
      </c>
      <c r="GW89" s="143" t="str">
        <f t="shared" si="382"/>
        <v/>
      </c>
      <c r="GX89" s="143" t="str">
        <f t="shared" si="383"/>
        <v/>
      </c>
      <c r="GY89" s="143" t="str">
        <f t="shared" si="384"/>
        <v/>
      </c>
      <c r="GZ89" s="353">
        <f t="shared" si="385"/>
        <v>0</v>
      </c>
      <c r="HA89" s="353">
        <f t="shared" si="386"/>
        <v>0</v>
      </c>
      <c r="HB89" s="353">
        <f t="shared" si="387"/>
        <v>32</v>
      </c>
      <c r="HC89" s="353">
        <f t="shared" si="388"/>
        <v>0</v>
      </c>
      <c r="HD89" s="426" t="str">
        <f t="shared" si="279"/>
        <v/>
      </c>
      <c r="HE89" s="362" t="str">
        <f t="shared" si="389"/>
        <v/>
      </c>
      <c r="HF89" s="362" t="str">
        <f t="shared" si="390"/>
        <v/>
      </c>
      <c r="HG89" s="363" t="str">
        <f t="shared" si="391"/>
        <v/>
      </c>
      <c r="HH89" s="399" t="str">
        <f t="shared" si="392"/>
        <v/>
      </c>
      <c r="HI89" s="400" t="str">
        <f t="shared" si="280"/>
        <v/>
      </c>
      <c r="HJ89" s="136" t="str">
        <f t="shared" si="281"/>
        <v/>
      </c>
      <c r="HK89" s="358" t="str">
        <f>details!EP89</f>
        <v/>
      </c>
      <c r="HL89" s="227" t="str">
        <f>details!EQ89</f>
        <v/>
      </c>
      <c r="HM89" s="406" t="str">
        <f t="shared" si="393"/>
        <v/>
      </c>
      <c r="HN89" s="233" t="str">
        <f>IF(details!CP89="","",details!CP89)</f>
        <v/>
      </c>
    </row>
    <row r="90" spans="1:222" s="20" customFormat="1" ht="14" customHeight="1">
      <c r="A90" s="231">
        <f>IF(details!A90="","",details!A90)</f>
        <v>84</v>
      </c>
      <c r="B90" s="425" t="str">
        <f>IF(details!B90="","",details!B90)</f>
        <v/>
      </c>
      <c r="C90" s="425" t="str">
        <f>IF(details!C90="","",details!C90)</f>
        <v/>
      </c>
      <c r="D90" s="136" t="str">
        <f>IF(details!D90="","",details!D90)</f>
        <v/>
      </c>
      <c r="E90" s="136" t="str">
        <f>IF(details!E90="","",details!E90)</f>
        <v/>
      </c>
      <c r="F90" s="425" t="str">
        <f>IF(details!F90="","",details!F90)</f>
        <v/>
      </c>
      <c r="G90" s="698" t="str">
        <f>IF(details!G90="","",details!G90)</f>
        <v/>
      </c>
      <c r="H90" s="698" t="str">
        <f>IF(details!H90="","",details!H90)</f>
        <v/>
      </c>
      <c r="I90" s="220" t="str">
        <f>IF(details!CQ90="","",details!CQ90)</f>
        <v/>
      </c>
      <c r="J90" s="137" t="str">
        <f>IF(details!J90="","",details!J90)</f>
        <v/>
      </c>
      <c r="K90" s="137" t="str">
        <f>IF(details!K90="","",details!K90)</f>
        <v/>
      </c>
      <c r="L90" s="137" t="str">
        <f>IF(details!L90="","",details!L90)</f>
        <v/>
      </c>
      <c r="M90" s="425" t="str">
        <f>IF(details!R90="","",details!R90)</f>
        <v/>
      </c>
      <c r="N90" s="425" t="str">
        <f>IF(details!S90="","",details!S90)</f>
        <v/>
      </c>
      <c r="O90" s="425" t="str">
        <f t="shared" si="282"/>
        <v/>
      </c>
      <c r="P90" s="425" t="str">
        <f>IF(details!T90="","",details!T90)</f>
        <v/>
      </c>
      <c r="Q90" s="425" t="str">
        <f>IF(details!U90="","",details!U90)</f>
        <v/>
      </c>
      <c r="R90" s="425" t="str">
        <f t="shared" si="283"/>
        <v/>
      </c>
      <c r="S90" s="425" t="str">
        <f>IF(details!V90="","",details!V90)</f>
        <v/>
      </c>
      <c r="T90" s="425" t="str">
        <f>IF(details!W90="","",details!W90)</f>
        <v/>
      </c>
      <c r="U90" s="425" t="str">
        <f t="shared" si="284"/>
        <v/>
      </c>
      <c r="V90" s="138" t="str">
        <f t="shared" si="285"/>
        <v/>
      </c>
      <c r="W90" s="425" t="str">
        <f>IF(details!X90="","",details!X90)</f>
        <v/>
      </c>
      <c r="X90" s="425" t="str">
        <f>IF(details!Y90="","",details!Y90)</f>
        <v/>
      </c>
      <c r="Y90" s="138" t="str">
        <f t="shared" si="286"/>
        <v/>
      </c>
      <c r="Z90" s="139" t="str">
        <f t="shared" si="272"/>
        <v/>
      </c>
      <c r="AA90" s="425" t="str">
        <f>IF(details!Z90="","",details!Z90)</f>
        <v/>
      </c>
      <c r="AB90" s="425" t="str">
        <f>IF(details!AA90="","",details!AA90)</f>
        <v/>
      </c>
      <c r="AC90" s="428" t="str">
        <f t="shared" si="287"/>
        <v/>
      </c>
      <c r="AD90" s="136" t="str">
        <f t="shared" si="288"/>
        <v/>
      </c>
      <c r="AE90" s="140" t="str">
        <f t="shared" si="289"/>
        <v/>
      </c>
      <c r="AF90" s="429" t="str">
        <f t="shared" si="290"/>
        <v/>
      </c>
      <c r="AG90" s="141" t="str">
        <f t="shared" si="263"/>
        <v/>
      </c>
      <c r="AH90" s="141">
        <f t="shared" si="291"/>
        <v>0</v>
      </c>
      <c r="AI90" s="425" t="str">
        <f>IF(details!AB90="","",details!AB90)</f>
        <v/>
      </c>
      <c r="AJ90" s="425" t="str">
        <f>IF(details!AC90="","",details!AC90)</f>
        <v/>
      </c>
      <c r="AK90" s="425" t="str">
        <f t="shared" si="292"/>
        <v/>
      </c>
      <c r="AL90" s="425" t="str">
        <f>IF(details!AD90="","",details!AD90)</f>
        <v/>
      </c>
      <c r="AM90" s="425" t="str">
        <f>IF(details!AE90="","",details!AE90)</f>
        <v/>
      </c>
      <c r="AN90" s="425" t="str">
        <f t="shared" si="293"/>
        <v/>
      </c>
      <c r="AO90" s="425" t="str">
        <f>IF(details!AF90="","",details!AF90)</f>
        <v/>
      </c>
      <c r="AP90" s="425" t="str">
        <f>IF(details!AG90="","",details!AG90)</f>
        <v/>
      </c>
      <c r="AQ90" s="425" t="str">
        <f t="shared" si="294"/>
        <v/>
      </c>
      <c r="AR90" s="138" t="str">
        <f t="shared" si="295"/>
        <v/>
      </c>
      <c r="AS90" s="425" t="str">
        <f>IF(details!AH90="","",details!AH90)</f>
        <v/>
      </c>
      <c r="AT90" s="425" t="str">
        <f>IF(details!AI90="","",details!AI90)</f>
        <v/>
      </c>
      <c r="AU90" s="138" t="str">
        <f t="shared" si="296"/>
        <v/>
      </c>
      <c r="AV90" s="139" t="str">
        <f t="shared" si="273"/>
        <v/>
      </c>
      <c r="AW90" s="425" t="str">
        <f>IF(details!AJ90="","",details!AJ90)</f>
        <v/>
      </c>
      <c r="AX90" s="425" t="str">
        <f>IF(details!AK90="","",details!AK90)</f>
        <v/>
      </c>
      <c r="AY90" s="428" t="str">
        <f t="shared" si="297"/>
        <v/>
      </c>
      <c r="AZ90" s="136" t="str">
        <f t="shared" si="298"/>
        <v/>
      </c>
      <c r="BA90" s="140" t="str">
        <f t="shared" si="299"/>
        <v/>
      </c>
      <c r="BB90" s="429" t="str">
        <f t="shared" si="300"/>
        <v/>
      </c>
      <c r="BC90" s="141" t="str">
        <f t="shared" si="264"/>
        <v/>
      </c>
      <c r="BD90" s="141">
        <f t="shared" si="301"/>
        <v>0</v>
      </c>
      <c r="BE90" s="123" t="str">
        <f>IF(D90="","",details!AL90)</f>
        <v/>
      </c>
      <c r="BF90" s="425" t="str">
        <f>IF(details!AM90="","",details!AM90)</f>
        <v/>
      </c>
      <c r="BG90" s="425" t="str">
        <f>IF(details!AN90="","",details!AN90)</f>
        <v/>
      </c>
      <c r="BH90" s="425" t="str">
        <f t="shared" si="302"/>
        <v/>
      </c>
      <c r="BI90" s="425" t="str">
        <f>IF(details!AO90="","",details!AO90)</f>
        <v/>
      </c>
      <c r="BJ90" s="425" t="str">
        <f>IF(details!AP90="","",details!AP90)</f>
        <v/>
      </c>
      <c r="BK90" s="425" t="str">
        <f t="shared" si="303"/>
        <v/>
      </c>
      <c r="BL90" s="425" t="str">
        <f>IF(details!AQ90="","",details!AQ90)</f>
        <v/>
      </c>
      <c r="BM90" s="425" t="str">
        <f>IF(details!AR90="","",details!AR90)</f>
        <v/>
      </c>
      <c r="BN90" s="425" t="str">
        <f t="shared" si="304"/>
        <v/>
      </c>
      <c r="BO90" s="138" t="str">
        <f t="shared" si="305"/>
        <v/>
      </c>
      <c r="BP90" s="425" t="str">
        <f>IF(details!AS90="","",details!AS90)</f>
        <v/>
      </c>
      <c r="BQ90" s="425" t="str">
        <f>IF(details!AT90="","",details!AT90)</f>
        <v/>
      </c>
      <c r="BR90" s="138" t="str">
        <f t="shared" si="306"/>
        <v/>
      </c>
      <c r="BS90" s="139" t="str">
        <f t="shared" si="274"/>
        <v/>
      </c>
      <c r="BT90" s="425" t="str">
        <f>IF(details!AU90="","",details!AU90)</f>
        <v/>
      </c>
      <c r="BU90" s="425" t="str">
        <f>IF(details!AV90="","",details!AV90)</f>
        <v/>
      </c>
      <c r="BV90" s="428" t="str">
        <f t="shared" si="307"/>
        <v/>
      </c>
      <c r="BW90" s="136" t="str">
        <f t="shared" si="308"/>
        <v/>
      </c>
      <c r="BX90" s="140" t="str">
        <f t="shared" si="309"/>
        <v/>
      </c>
      <c r="BY90" s="429" t="str">
        <f t="shared" si="310"/>
        <v/>
      </c>
      <c r="BZ90" s="141" t="str">
        <f t="shared" si="265"/>
        <v/>
      </c>
      <c r="CA90" s="141">
        <f t="shared" si="311"/>
        <v>0</v>
      </c>
      <c r="CB90" s="425" t="str">
        <f>IF(details!AW90="","",details!AW90)</f>
        <v/>
      </c>
      <c r="CC90" s="425" t="str">
        <f>IF(details!AX90="","",details!AX90)</f>
        <v/>
      </c>
      <c r="CD90" s="425" t="str">
        <f t="shared" si="312"/>
        <v/>
      </c>
      <c r="CE90" s="425" t="str">
        <f>IF(details!AY90="","",details!AY90)</f>
        <v/>
      </c>
      <c r="CF90" s="425" t="str">
        <f>IF(details!AZ90="","",details!AZ90)</f>
        <v/>
      </c>
      <c r="CG90" s="425" t="str">
        <f t="shared" si="313"/>
        <v/>
      </c>
      <c r="CH90" s="425" t="str">
        <f>IF(details!BA90="","",details!BA90)</f>
        <v/>
      </c>
      <c r="CI90" s="425" t="str">
        <f>IF(details!BB90="","",details!BB90)</f>
        <v/>
      </c>
      <c r="CJ90" s="425" t="str">
        <f t="shared" si="314"/>
        <v/>
      </c>
      <c r="CK90" s="138" t="str">
        <f t="shared" si="315"/>
        <v/>
      </c>
      <c r="CL90" s="425" t="str">
        <f>IF(details!BC90="","",details!BC90)</f>
        <v/>
      </c>
      <c r="CM90" s="425" t="str">
        <f>IF(details!BD90="","",details!BD90)</f>
        <v/>
      </c>
      <c r="CN90" s="138" t="str">
        <f t="shared" si="316"/>
        <v/>
      </c>
      <c r="CO90" s="139" t="str">
        <f t="shared" si="275"/>
        <v/>
      </c>
      <c r="CP90" s="425" t="str">
        <f>IF(details!BE90="","",details!BE90)</f>
        <v/>
      </c>
      <c r="CQ90" s="425" t="str">
        <f>IF(details!BF90="","",details!BF90)</f>
        <v/>
      </c>
      <c r="CR90" s="428" t="str">
        <f t="shared" si="317"/>
        <v/>
      </c>
      <c r="CS90" s="136" t="str">
        <f t="shared" si="318"/>
        <v/>
      </c>
      <c r="CT90" s="140" t="str">
        <f t="shared" si="319"/>
        <v/>
      </c>
      <c r="CU90" s="429" t="str">
        <f t="shared" si="320"/>
        <v/>
      </c>
      <c r="CV90" s="141" t="str">
        <f t="shared" si="266"/>
        <v/>
      </c>
      <c r="CW90" s="141">
        <f t="shared" si="321"/>
        <v>0</v>
      </c>
      <c r="CX90" s="425" t="str">
        <f>IF(details!BG90="","",details!BG90)</f>
        <v/>
      </c>
      <c r="CY90" s="425" t="str">
        <f>IF(details!BH90="","",details!BH90)</f>
        <v/>
      </c>
      <c r="CZ90" s="425" t="str">
        <f t="shared" si="322"/>
        <v/>
      </c>
      <c r="DA90" s="425" t="str">
        <f>IF(details!BI90="","",details!BI90)</f>
        <v/>
      </c>
      <c r="DB90" s="425" t="str">
        <f>IF(details!BJ90="","",details!BJ90)</f>
        <v/>
      </c>
      <c r="DC90" s="425" t="str">
        <f t="shared" si="323"/>
        <v/>
      </c>
      <c r="DD90" s="425" t="str">
        <f>IF(details!BK90="","",details!BK90)</f>
        <v/>
      </c>
      <c r="DE90" s="425" t="str">
        <f>IF(details!BL90="","",details!BL90)</f>
        <v/>
      </c>
      <c r="DF90" s="425" t="str">
        <f t="shared" si="324"/>
        <v/>
      </c>
      <c r="DG90" s="138" t="str">
        <f t="shared" si="325"/>
        <v/>
      </c>
      <c r="DH90" s="425" t="str">
        <f>IF(details!BM90="","",details!BM90)</f>
        <v/>
      </c>
      <c r="DI90" s="425" t="str">
        <f>IF(details!BN90="","",details!BN90)</f>
        <v/>
      </c>
      <c r="DJ90" s="138" t="str">
        <f t="shared" si="326"/>
        <v/>
      </c>
      <c r="DK90" s="139" t="str">
        <f t="shared" si="276"/>
        <v/>
      </c>
      <c r="DL90" s="425" t="str">
        <f>IF(details!BO90="","",details!BO90)</f>
        <v/>
      </c>
      <c r="DM90" s="425" t="str">
        <f>IF(details!BP90="","",details!BP90)</f>
        <v/>
      </c>
      <c r="DN90" s="428" t="str">
        <f t="shared" si="327"/>
        <v/>
      </c>
      <c r="DO90" s="136" t="str">
        <f t="shared" si="328"/>
        <v/>
      </c>
      <c r="DP90" s="140" t="str">
        <f t="shared" si="329"/>
        <v/>
      </c>
      <c r="DQ90" s="429" t="str">
        <f t="shared" si="330"/>
        <v/>
      </c>
      <c r="DR90" s="141" t="str">
        <f t="shared" si="267"/>
        <v/>
      </c>
      <c r="DS90" s="141">
        <f t="shared" si="331"/>
        <v>0</v>
      </c>
      <c r="DT90" s="425" t="str">
        <f>IF(details!BQ90="","",details!BQ90)</f>
        <v/>
      </c>
      <c r="DU90" s="425" t="str">
        <f>IF(details!BR90="","",details!BR90)</f>
        <v/>
      </c>
      <c r="DV90" s="425" t="str">
        <f t="shared" si="332"/>
        <v/>
      </c>
      <c r="DW90" s="425" t="str">
        <f>IF(details!BS90="","",details!BS90)</f>
        <v/>
      </c>
      <c r="DX90" s="425" t="str">
        <f>IF(details!BT90="","",details!BT90)</f>
        <v/>
      </c>
      <c r="DY90" s="425" t="str">
        <f t="shared" si="333"/>
        <v/>
      </c>
      <c r="DZ90" s="425" t="str">
        <f>IF(details!BU90="","",details!BU90)</f>
        <v/>
      </c>
      <c r="EA90" s="425" t="str">
        <f>IF(details!BV90="","",details!BV90)</f>
        <v/>
      </c>
      <c r="EB90" s="425" t="str">
        <f t="shared" si="334"/>
        <v/>
      </c>
      <c r="EC90" s="138" t="str">
        <f t="shared" si="335"/>
        <v/>
      </c>
      <c r="ED90" s="425" t="str">
        <f>IF(details!BW90="","",details!BW90)</f>
        <v/>
      </c>
      <c r="EE90" s="425" t="str">
        <f>IF(details!BX90="","",details!BX90)</f>
        <v/>
      </c>
      <c r="EF90" s="138" t="str">
        <f t="shared" si="336"/>
        <v/>
      </c>
      <c r="EG90" s="139" t="str">
        <f t="shared" si="277"/>
        <v/>
      </c>
      <c r="EH90" s="425" t="str">
        <f>IF(details!BY90="","",details!BY90)</f>
        <v/>
      </c>
      <c r="EI90" s="425" t="str">
        <f>IF(details!BZ90="","",details!BZ90)</f>
        <v/>
      </c>
      <c r="EJ90" s="428" t="str">
        <f t="shared" si="337"/>
        <v/>
      </c>
      <c r="EK90" s="136" t="str">
        <f t="shared" si="338"/>
        <v/>
      </c>
      <c r="EL90" s="140" t="str">
        <f t="shared" si="339"/>
        <v/>
      </c>
      <c r="EM90" s="429" t="str">
        <f t="shared" si="340"/>
        <v/>
      </c>
      <c r="EN90" s="141" t="str">
        <f t="shared" si="268"/>
        <v/>
      </c>
      <c r="EO90" s="141">
        <f t="shared" si="341"/>
        <v>0</v>
      </c>
      <c r="EP90" s="425" t="str">
        <f>IF(details!CA90="","",details!CA90)</f>
        <v/>
      </c>
      <c r="EQ90" s="425" t="str">
        <f>IF(details!CB90="","",details!CB90)</f>
        <v/>
      </c>
      <c r="ER90" s="425" t="str">
        <f>IF(details!CC90="","",details!CC90)</f>
        <v/>
      </c>
      <c r="ES90" s="425" t="str">
        <f>IF(details!CD90="","",details!CD90)</f>
        <v/>
      </c>
      <c r="ET90" s="425" t="str">
        <f>IF(details!CE90="","",details!CE90)</f>
        <v/>
      </c>
      <c r="EU90" s="429" t="str">
        <f t="shared" si="342"/>
        <v/>
      </c>
      <c r="EV90" s="429" t="str">
        <f t="shared" si="343"/>
        <v/>
      </c>
      <c r="EW90" s="429" t="str">
        <f t="shared" si="344"/>
        <v/>
      </c>
      <c r="EX90" s="141" t="str">
        <f t="shared" si="269"/>
        <v/>
      </c>
      <c r="EY90" s="141">
        <f t="shared" si="345"/>
        <v>0</v>
      </c>
      <c r="EZ90" s="425" t="str">
        <f>IF(details!CF90="","",details!CF90)</f>
        <v/>
      </c>
      <c r="FA90" s="425" t="str">
        <f>IF(details!CG90="","",details!CG90)</f>
        <v/>
      </c>
      <c r="FB90" s="425" t="str">
        <f>IF(details!CH90="","",details!CH90)</f>
        <v/>
      </c>
      <c r="FC90" s="425" t="str">
        <f>IF(details!CI90="","",details!CI90)</f>
        <v/>
      </c>
      <c r="FD90" s="425" t="str">
        <f>IF(details!CJ90="","",details!CJ90)</f>
        <v/>
      </c>
      <c r="FE90" s="429" t="str">
        <f t="shared" si="346"/>
        <v/>
      </c>
      <c r="FF90" s="429" t="str">
        <f t="shared" si="347"/>
        <v/>
      </c>
      <c r="FG90" s="429" t="str">
        <f t="shared" si="348"/>
        <v/>
      </c>
      <c r="FH90" s="141" t="str">
        <f t="shared" si="270"/>
        <v/>
      </c>
      <c r="FI90" s="141">
        <f t="shared" si="349"/>
        <v>0</v>
      </c>
      <c r="FJ90" s="425" t="str">
        <f>IF(details!CK90="","",details!CK90)</f>
        <v/>
      </c>
      <c r="FK90" s="425" t="str">
        <f>IF(details!CL90="","",details!CL90)</f>
        <v/>
      </c>
      <c r="FL90" s="425" t="str">
        <f>IF(details!CM90="","",details!CM90)</f>
        <v/>
      </c>
      <c r="FM90" s="425" t="str">
        <f>IF(details!CN90="","",details!CN90)</f>
        <v/>
      </c>
      <c r="FN90" s="425" t="str">
        <f>IF(details!CO90="","",details!CO90)</f>
        <v/>
      </c>
      <c r="FO90" s="429" t="str">
        <f t="shared" si="350"/>
        <v/>
      </c>
      <c r="FP90" s="429" t="str">
        <f t="shared" si="351"/>
        <v/>
      </c>
      <c r="FQ90" s="429" t="str">
        <f t="shared" si="352"/>
        <v/>
      </c>
      <c r="FR90" s="141" t="str">
        <f t="shared" si="271"/>
        <v/>
      </c>
      <c r="FS90" s="354">
        <f t="shared" si="353"/>
        <v>0</v>
      </c>
      <c r="FT90" s="361" t="str">
        <f t="shared" si="354"/>
        <v/>
      </c>
      <c r="FU90" s="422" t="str">
        <f t="shared" si="355"/>
        <v/>
      </c>
      <c r="FV90" s="422" t="str">
        <f t="shared" si="356"/>
        <v/>
      </c>
      <c r="FW90" s="422" t="str">
        <f t="shared" si="357"/>
        <v/>
      </c>
      <c r="FX90" s="422" t="str">
        <f t="shared" si="358"/>
        <v/>
      </c>
      <c r="FY90" s="422" t="str">
        <f t="shared" si="359"/>
        <v/>
      </c>
      <c r="FZ90" s="422" t="str">
        <f t="shared" si="360"/>
        <v/>
      </c>
      <c r="GA90" s="142" t="str">
        <f t="shared" si="361"/>
        <v/>
      </c>
      <c r="GB90" s="142" t="str">
        <f t="shared" si="362"/>
        <v/>
      </c>
      <c r="GC90" s="422" t="str">
        <f t="shared" si="278"/>
        <v/>
      </c>
      <c r="GD90" s="422" t="str">
        <f t="shared" si="363"/>
        <v/>
      </c>
      <c r="GE90" s="422" t="str">
        <f t="shared" si="364"/>
        <v/>
      </c>
      <c r="GF90" s="422" t="str">
        <f t="shared" si="365"/>
        <v/>
      </c>
      <c r="GG90" s="422" t="str">
        <f t="shared" si="366"/>
        <v/>
      </c>
      <c r="GH90" s="422" t="str">
        <f t="shared" si="367"/>
        <v/>
      </c>
      <c r="GI90" s="422" t="str">
        <f t="shared" si="368"/>
        <v/>
      </c>
      <c r="GJ90" s="422" t="str">
        <f t="shared" si="369"/>
        <v/>
      </c>
      <c r="GK90" s="422" t="str">
        <f t="shared" si="370"/>
        <v/>
      </c>
      <c r="GL90" s="422" t="str">
        <f t="shared" si="371"/>
        <v/>
      </c>
      <c r="GM90" s="422" t="str">
        <f t="shared" si="372"/>
        <v/>
      </c>
      <c r="GN90" s="422" t="str">
        <f t="shared" si="373"/>
        <v/>
      </c>
      <c r="GO90" s="422" t="str">
        <f t="shared" si="374"/>
        <v/>
      </c>
      <c r="GP90" s="422" t="str">
        <f t="shared" si="375"/>
        <v/>
      </c>
      <c r="GQ90" s="422" t="str">
        <f t="shared" si="376"/>
        <v/>
      </c>
      <c r="GR90" s="422" t="str">
        <f t="shared" si="377"/>
        <v/>
      </c>
      <c r="GS90" s="422" t="str">
        <f t="shared" si="378"/>
        <v/>
      </c>
      <c r="GT90" s="143" t="str">
        <f t="shared" si="379"/>
        <v/>
      </c>
      <c r="GU90" s="143" t="str">
        <f t="shared" si="380"/>
        <v/>
      </c>
      <c r="GV90" s="143" t="str">
        <f t="shared" si="381"/>
        <v/>
      </c>
      <c r="GW90" s="143" t="str">
        <f t="shared" si="382"/>
        <v/>
      </c>
      <c r="GX90" s="143" t="str">
        <f t="shared" si="383"/>
        <v/>
      </c>
      <c r="GY90" s="143" t="str">
        <f t="shared" si="384"/>
        <v/>
      </c>
      <c r="GZ90" s="353">
        <f t="shared" si="385"/>
        <v>0</v>
      </c>
      <c r="HA90" s="353">
        <f t="shared" si="386"/>
        <v>0</v>
      </c>
      <c r="HB90" s="353">
        <f t="shared" si="387"/>
        <v>32</v>
      </c>
      <c r="HC90" s="353">
        <f t="shared" si="388"/>
        <v>0</v>
      </c>
      <c r="HD90" s="426" t="str">
        <f t="shared" si="279"/>
        <v/>
      </c>
      <c r="HE90" s="362" t="str">
        <f t="shared" si="389"/>
        <v/>
      </c>
      <c r="HF90" s="362" t="str">
        <f t="shared" si="390"/>
        <v/>
      </c>
      <c r="HG90" s="363" t="str">
        <f t="shared" si="391"/>
        <v/>
      </c>
      <c r="HH90" s="399" t="str">
        <f t="shared" si="392"/>
        <v/>
      </c>
      <c r="HI90" s="400" t="str">
        <f t="shared" si="280"/>
        <v/>
      </c>
      <c r="HJ90" s="136" t="str">
        <f t="shared" si="281"/>
        <v/>
      </c>
      <c r="HK90" s="358" t="str">
        <f>details!EP90</f>
        <v/>
      </c>
      <c r="HL90" s="227" t="str">
        <f>details!EQ90</f>
        <v/>
      </c>
      <c r="HM90" s="406" t="str">
        <f t="shared" si="393"/>
        <v/>
      </c>
      <c r="HN90" s="233" t="str">
        <f>IF(details!CP90="","",details!CP90)</f>
        <v/>
      </c>
    </row>
    <row r="91" spans="1:222" s="20" customFormat="1" ht="14" customHeight="1">
      <c r="A91" s="231">
        <f>IF(details!A91="","",details!A91)</f>
        <v>85</v>
      </c>
      <c r="B91" s="425" t="str">
        <f>IF(details!B91="","",details!B91)</f>
        <v/>
      </c>
      <c r="C91" s="425" t="str">
        <f>IF(details!C91="","",details!C91)</f>
        <v/>
      </c>
      <c r="D91" s="136" t="str">
        <f>IF(details!D91="","",details!D91)</f>
        <v/>
      </c>
      <c r="E91" s="136" t="str">
        <f>IF(details!E91="","",details!E91)</f>
        <v/>
      </c>
      <c r="F91" s="425" t="str">
        <f>IF(details!F91="","",details!F91)</f>
        <v/>
      </c>
      <c r="G91" s="698" t="str">
        <f>IF(details!G91="","",details!G91)</f>
        <v/>
      </c>
      <c r="H91" s="698" t="str">
        <f>IF(details!H91="","",details!H91)</f>
        <v/>
      </c>
      <c r="I91" s="220" t="str">
        <f>IF(details!CQ91="","",details!CQ91)</f>
        <v/>
      </c>
      <c r="J91" s="137" t="str">
        <f>IF(details!J91="","",details!J91)</f>
        <v/>
      </c>
      <c r="K91" s="137" t="str">
        <f>IF(details!K91="","",details!K91)</f>
        <v/>
      </c>
      <c r="L91" s="137" t="str">
        <f>IF(details!L91="","",details!L91)</f>
        <v/>
      </c>
      <c r="M91" s="425" t="str">
        <f>IF(details!R91="","",details!R91)</f>
        <v/>
      </c>
      <c r="N91" s="425" t="str">
        <f>IF(details!S91="","",details!S91)</f>
        <v/>
      </c>
      <c r="O91" s="425" t="str">
        <f t="shared" si="282"/>
        <v/>
      </c>
      <c r="P91" s="425" t="str">
        <f>IF(details!T91="","",details!T91)</f>
        <v/>
      </c>
      <c r="Q91" s="425" t="str">
        <f>IF(details!U91="","",details!U91)</f>
        <v/>
      </c>
      <c r="R91" s="425" t="str">
        <f t="shared" si="283"/>
        <v/>
      </c>
      <c r="S91" s="425" t="str">
        <f>IF(details!V91="","",details!V91)</f>
        <v/>
      </c>
      <c r="T91" s="425" t="str">
        <f>IF(details!W91="","",details!W91)</f>
        <v/>
      </c>
      <c r="U91" s="425" t="str">
        <f t="shared" si="284"/>
        <v/>
      </c>
      <c r="V91" s="138" t="str">
        <f t="shared" si="285"/>
        <v/>
      </c>
      <c r="W91" s="425" t="str">
        <f>IF(details!X91="","",details!X91)</f>
        <v/>
      </c>
      <c r="X91" s="425" t="str">
        <f>IF(details!Y91="","",details!Y91)</f>
        <v/>
      </c>
      <c r="Y91" s="138" t="str">
        <f t="shared" si="286"/>
        <v/>
      </c>
      <c r="Z91" s="139" t="str">
        <f t="shared" si="272"/>
        <v/>
      </c>
      <c r="AA91" s="425" t="str">
        <f>IF(details!Z91="","",details!Z91)</f>
        <v/>
      </c>
      <c r="AB91" s="425" t="str">
        <f>IF(details!AA91="","",details!AA91)</f>
        <v/>
      </c>
      <c r="AC91" s="428" t="str">
        <f t="shared" si="287"/>
        <v/>
      </c>
      <c r="AD91" s="136" t="str">
        <f t="shared" si="288"/>
        <v/>
      </c>
      <c r="AE91" s="140" t="str">
        <f t="shared" si="289"/>
        <v/>
      </c>
      <c r="AF91" s="429" t="str">
        <f t="shared" si="290"/>
        <v/>
      </c>
      <c r="AG91" s="141" t="str">
        <f t="shared" si="263"/>
        <v/>
      </c>
      <c r="AH91" s="141">
        <f t="shared" si="291"/>
        <v>0</v>
      </c>
      <c r="AI91" s="425" t="str">
        <f>IF(details!AB91="","",details!AB91)</f>
        <v/>
      </c>
      <c r="AJ91" s="425" t="str">
        <f>IF(details!AC91="","",details!AC91)</f>
        <v/>
      </c>
      <c r="AK91" s="425" t="str">
        <f t="shared" si="292"/>
        <v/>
      </c>
      <c r="AL91" s="425" t="str">
        <f>IF(details!AD91="","",details!AD91)</f>
        <v/>
      </c>
      <c r="AM91" s="425" t="str">
        <f>IF(details!AE91="","",details!AE91)</f>
        <v/>
      </c>
      <c r="AN91" s="425" t="str">
        <f t="shared" si="293"/>
        <v/>
      </c>
      <c r="AO91" s="425" t="str">
        <f>IF(details!AF91="","",details!AF91)</f>
        <v/>
      </c>
      <c r="AP91" s="425" t="str">
        <f>IF(details!AG91="","",details!AG91)</f>
        <v/>
      </c>
      <c r="AQ91" s="425" t="str">
        <f t="shared" si="294"/>
        <v/>
      </c>
      <c r="AR91" s="138" t="str">
        <f t="shared" si="295"/>
        <v/>
      </c>
      <c r="AS91" s="425" t="str">
        <f>IF(details!AH91="","",details!AH91)</f>
        <v/>
      </c>
      <c r="AT91" s="425" t="str">
        <f>IF(details!AI91="","",details!AI91)</f>
        <v/>
      </c>
      <c r="AU91" s="138" t="str">
        <f t="shared" si="296"/>
        <v/>
      </c>
      <c r="AV91" s="139" t="str">
        <f t="shared" si="273"/>
        <v/>
      </c>
      <c r="AW91" s="425" t="str">
        <f>IF(details!AJ91="","",details!AJ91)</f>
        <v/>
      </c>
      <c r="AX91" s="425" t="str">
        <f>IF(details!AK91="","",details!AK91)</f>
        <v/>
      </c>
      <c r="AY91" s="428" t="str">
        <f t="shared" si="297"/>
        <v/>
      </c>
      <c r="AZ91" s="136" t="str">
        <f t="shared" si="298"/>
        <v/>
      </c>
      <c r="BA91" s="140" t="str">
        <f t="shared" si="299"/>
        <v/>
      </c>
      <c r="BB91" s="429" t="str">
        <f t="shared" si="300"/>
        <v/>
      </c>
      <c r="BC91" s="141" t="str">
        <f t="shared" si="264"/>
        <v/>
      </c>
      <c r="BD91" s="141">
        <f t="shared" si="301"/>
        <v>0</v>
      </c>
      <c r="BE91" s="123" t="str">
        <f>IF(D91="","",details!AL91)</f>
        <v/>
      </c>
      <c r="BF91" s="425" t="str">
        <f>IF(details!AM91="","",details!AM91)</f>
        <v/>
      </c>
      <c r="BG91" s="425" t="str">
        <f>IF(details!AN91="","",details!AN91)</f>
        <v/>
      </c>
      <c r="BH91" s="425" t="str">
        <f t="shared" si="302"/>
        <v/>
      </c>
      <c r="BI91" s="425" t="str">
        <f>IF(details!AO91="","",details!AO91)</f>
        <v/>
      </c>
      <c r="BJ91" s="425" t="str">
        <f>IF(details!AP91="","",details!AP91)</f>
        <v/>
      </c>
      <c r="BK91" s="425" t="str">
        <f t="shared" si="303"/>
        <v/>
      </c>
      <c r="BL91" s="425" t="str">
        <f>IF(details!AQ91="","",details!AQ91)</f>
        <v/>
      </c>
      <c r="BM91" s="425" t="str">
        <f>IF(details!AR91="","",details!AR91)</f>
        <v/>
      </c>
      <c r="BN91" s="425" t="str">
        <f t="shared" si="304"/>
        <v/>
      </c>
      <c r="BO91" s="138" t="str">
        <f t="shared" si="305"/>
        <v/>
      </c>
      <c r="BP91" s="425" t="str">
        <f>IF(details!AS91="","",details!AS91)</f>
        <v/>
      </c>
      <c r="BQ91" s="425" t="str">
        <f>IF(details!AT91="","",details!AT91)</f>
        <v/>
      </c>
      <c r="BR91" s="138" t="str">
        <f t="shared" si="306"/>
        <v/>
      </c>
      <c r="BS91" s="139" t="str">
        <f t="shared" si="274"/>
        <v/>
      </c>
      <c r="BT91" s="425" t="str">
        <f>IF(details!AU91="","",details!AU91)</f>
        <v/>
      </c>
      <c r="BU91" s="425" t="str">
        <f>IF(details!AV91="","",details!AV91)</f>
        <v/>
      </c>
      <c r="BV91" s="428" t="str">
        <f t="shared" si="307"/>
        <v/>
      </c>
      <c r="BW91" s="136" t="str">
        <f t="shared" si="308"/>
        <v/>
      </c>
      <c r="BX91" s="140" t="str">
        <f t="shared" si="309"/>
        <v/>
      </c>
      <c r="BY91" s="429" t="str">
        <f t="shared" si="310"/>
        <v/>
      </c>
      <c r="BZ91" s="141" t="str">
        <f t="shared" si="265"/>
        <v/>
      </c>
      <c r="CA91" s="141">
        <f t="shared" si="311"/>
        <v>0</v>
      </c>
      <c r="CB91" s="425" t="str">
        <f>IF(details!AW91="","",details!AW91)</f>
        <v/>
      </c>
      <c r="CC91" s="425" t="str">
        <f>IF(details!AX91="","",details!AX91)</f>
        <v/>
      </c>
      <c r="CD91" s="425" t="str">
        <f t="shared" si="312"/>
        <v/>
      </c>
      <c r="CE91" s="425" t="str">
        <f>IF(details!AY91="","",details!AY91)</f>
        <v/>
      </c>
      <c r="CF91" s="425" t="str">
        <f>IF(details!AZ91="","",details!AZ91)</f>
        <v/>
      </c>
      <c r="CG91" s="425" t="str">
        <f t="shared" si="313"/>
        <v/>
      </c>
      <c r="CH91" s="425" t="str">
        <f>IF(details!BA91="","",details!BA91)</f>
        <v/>
      </c>
      <c r="CI91" s="425" t="str">
        <f>IF(details!BB91="","",details!BB91)</f>
        <v/>
      </c>
      <c r="CJ91" s="425" t="str">
        <f t="shared" si="314"/>
        <v/>
      </c>
      <c r="CK91" s="138" t="str">
        <f t="shared" si="315"/>
        <v/>
      </c>
      <c r="CL91" s="425" t="str">
        <f>IF(details!BC91="","",details!BC91)</f>
        <v/>
      </c>
      <c r="CM91" s="425" t="str">
        <f>IF(details!BD91="","",details!BD91)</f>
        <v/>
      </c>
      <c r="CN91" s="138" t="str">
        <f t="shared" si="316"/>
        <v/>
      </c>
      <c r="CO91" s="139" t="str">
        <f t="shared" si="275"/>
        <v/>
      </c>
      <c r="CP91" s="425" t="str">
        <f>IF(details!BE91="","",details!BE91)</f>
        <v/>
      </c>
      <c r="CQ91" s="425" t="str">
        <f>IF(details!BF91="","",details!BF91)</f>
        <v/>
      </c>
      <c r="CR91" s="428" t="str">
        <f t="shared" si="317"/>
        <v/>
      </c>
      <c r="CS91" s="136" t="str">
        <f t="shared" si="318"/>
        <v/>
      </c>
      <c r="CT91" s="140" t="str">
        <f t="shared" si="319"/>
        <v/>
      </c>
      <c r="CU91" s="429" t="str">
        <f t="shared" si="320"/>
        <v/>
      </c>
      <c r="CV91" s="141" t="str">
        <f t="shared" si="266"/>
        <v/>
      </c>
      <c r="CW91" s="141">
        <f t="shared" si="321"/>
        <v>0</v>
      </c>
      <c r="CX91" s="425" t="str">
        <f>IF(details!BG91="","",details!BG91)</f>
        <v/>
      </c>
      <c r="CY91" s="425" t="str">
        <f>IF(details!BH91="","",details!BH91)</f>
        <v/>
      </c>
      <c r="CZ91" s="425" t="str">
        <f t="shared" si="322"/>
        <v/>
      </c>
      <c r="DA91" s="425" t="str">
        <f>IF(details!BI91="","",details!BI91)</f>
        <v/>
      </c>
      <c r="DB91" s="425" t="str">
        <f>IF(details!BJ91="","",details!BJ91)</f>
        <v/>
      </c>
      <c r="DC91" s="425" t="str">
        <f t="shared" si="323"/>
        <v/>
      </c>
      <c r="DD91" s="425" t="str">
        <f>IF(details!BK91="","",details!BK91)</f>
        <v/>
      </c>
      <c r="DE91" s="425" t="str">
        <f>IF(details!BL91="","",details!BL91)</f>
        <v/>
      </c>
      <c r="DF91" s="425" t="str">
        <f t="shared" si="324"/>
        <v/>
      </c>
      <c r="DG91" s="138" t="str">
        <f t="shared" si="325"/>
        <v/>
      </c>
      <c r="DH91" s="425" t="str">
        <f>IF(details!BM91="","",details!BM91)</f>
        <v/>
      </c>
      <c r="DI91" s="425" t="str">
        <f>IF(details!BN91="","",details!BN91)</f>
        <v/>
      </c>
      <c r="DJ91" s="138" t="str">
        <f t="shared" si="326"/>
        <v/>
      </c>
      <c r="DK91" s="139" t="str">
        <f t="shared" si="276"/>
        <v/>
      </c>
      <c r="DL91" s="425" t="str">
        <f>IF(details!BO91="","",details!BO91)</f>
        <v/>
      </c>
      <c r="DM91" s="425" t="str">
        <f>IF(details!BP91="","",details!BP91)</f>
        <v/>
      </c>
      <c r="DN91" s="428" t="str">
        <f t="shared" si="327"/>
        <v/>
      </c>
      <c r="DO91" s="136" t="str">
        <f t="shared" si="328"/>
        <v/>
      </c>
      <c r="DP91" s="140" t="str">
        <f t="shared" si="329"/>
        <v/>
      </c>
      <c r="DQ91" s="429" t="str">
        <f t="shared" si="330"/>
        <v/>
      </c>
      <c r="DR91" s="141" t="str">
        <f t="shared" si="267"/>
        <v/>
      </c>
      <c r="DS91" s="141">
        <f t="shared" si="331"/>
        <v>0</v>
      </c>
      <c r="DT91" s="425" t="str">
        <f>IF(details!BQ91="","",details!BQ91)</f>
        <v/>
      </c>
      <c r="DU91" s="425" t="str">
        <f>IF(details!BR91="","",details!BR91)</f>
        <v/>
      </c>
      <c r="DV91" s="425" t="str">
        <f t="shared" si="332"/>
        <v/>
      </c>
      <c r="DW91" s="425" t="str">
        <f>IF(details!BS91="","",details!BS91)</f>
        <v/>
      </c>
      <c r="DX91" s="425" t="str">
        <f>IF(details!BT91="","",details!BT91)</f>
        <v/>
      </c>
      <c r="DY91" s="425" t="str">
        <f t="shared" si="333"/>
        <v/>
      </c>
      <c r="DZ91" s="425" t="str">
        <f>IF(details!BU91="","",details!BU91)</f>
        <v/>
      </c>
      <c r="EA91" s="425" t="str">
        <f>IF(details!BV91="","",details!BV91)</f>
        <v/>
      </c>
      <c r="EB91" s="425" t="str">
        <f t="shared" si="334"/>
        <v/>
      </c>
      <c r="EC91" s="138" t="str">
        <f t="shared" si="335"/>
        <v/>
      </c>
      <c r="ED91" s="425" t="str">
        <f>IF(details!BW91="","",details!BW91)</f>
        <v/>
      </c>
      <c r="EE91" s="425" t="str">
        <f>IF(details!BX91="","",details!BX91)</f>
        <v/>
      </c>
      <c r="EF91" s="138" t="str">
        <f t="shared" si="336"/>
        <v/>
      </c>
      <c r="EG91" s="139" t="str">
        <f t="shared" si="277"/>
        <v/>
      </c>
      <c r="EH91" s="425" t="str">
        <f>IF(details!BY91="","",details!BY91)</f>
        <v/>
      </c>
      <c r="EI91" s="425" t="str">
        <f>IF(details!BZ91="","",details!BZ91)</f>
        <v/>
      </c>
      <c r="EJ91" s="428" t="str">
        <f t="shared" si="337"/>
        <v/>
      </c>
      <c r="EK91" s="136" t="str">
        <f t="shared" si="338"/>
        <v/>
      </c>
      <c r="EL91" s="140" t="str">
        <f t="shared" si="339"/>
        <v/>
      </c>
      <c r="EM91" s="429" t="str">
        <f t="shared" si="340"/>
        <v/>
      </c>
      <c r="EN91" s="141" t="str">
        <f t="shared" si="268"/>
        <v/>
      </c>
      <c r="EO91" s="141">
        <f t="shared" si="341"/>
        <v>0</v>
      </c>
      <c r="EP91" s="425" t="str">
        <f>IF(details!CA91="","",details!CA91)</f>
        <v/>
      </c>
      <c r="EQ91" s="425" t="str">
        <f>IF(details!CB91="","",details!CB91)</f>
        <v/>
      </c>
      <c r="ER91" s="425" t="str">
        <f>IF(details!CC91="","",details!CC91)</f>
        <v/>
      </c>
      <c r="ES91" s="425" t="str">
        <f>IF(details!CD91="","",details!CD91)</f>
        <v/>
      </c>
      <c r="ET91" s="425" t="str">
        <f>IF(details!CE91="","",details!CE91)</f>
        <v/>
      </c>
      <c r="EU91" s="429" t="str">
        <f t="shared" si="342"/>
        <v/>
      </c>
      <c r="EV91" s="429" t="str">
        <f t="shared" si="343"/>
        <v/>
      </c>
      <c r="EW91" s="429" t="str">
        <f t="shared" si="344"/>
        <v/>
      </c>
      <c r="EX91" s="141" t="str">
        <f t="shared" si="269"/>
        <v/>
      </c>
      <c r="EY91" s="141">
        <f t="shared" si="345"/>
        <v>0</v>
      </c>
      <c r="EZ91" s="425" t="str">
        <f>IF(details!CF91="","",details!CF91)</f>
        <v/>
      </c>
      <c r="FA91" s="425" t="str">
        <f>IF(details!CG91="","",details!CG91)</f>
        <v/>
      </c>
      <c r="FB91" s="425" t="str">
        <f>IF(details!CH91="","",details!CH91)</f>
        <v/>
      </c>
      <c r="FC91" s="425" t="str">
        <f>IF(details!CI91="","",details!CI91)</f>
        <v/>
      </c>
      <c r="FD91" s="425" t="str">
        <f>IF(details!CJ91="","",details!CJ91)</f>
        <v/>
      </c>
      <c r="FE91" s="429" t="str">
        <f t="shared" si="346"/>
        <v/>
      </c>
      <c r="FF91" s="429" t="str">
        <f t="shared" si="347"/>
        <v/>
      </c>
      <c r="FG91" s="429" t="str">
        <f t="shared" si="348"/>
        <v/>
      </c>
      <c r="FH91" s="141" t="str">
        <f t="shared" si="270"/>
        <v/>
      </c>
      <c r="FI91" s="141">
        <f t="shared" si="349"/>
        <v>0</v>
      </c>
      <c r="FJ91" s="425" t="str">
        <f>IF(details!CK91="","",details!CK91)</f>
        <v/>
      </c>
      <c r="FK91" s="425" t="str">
        <f>IF(details!CL91="","",details!CL91)</f>
        <v/>
      </c>
      <c r="FL91" s="425" t="str">
        <f>IF(details!CM91="","",details!CM91)</f>
        <v/>
      </c>
      <c r="FM91" s="425" t="str">
        <f>IF(details!CN91="","",details!CN91)</f>
        <v/>
      </c>
      <c r="FN91" s="425" t="str">
        <f>IF(details!CO91="","",details!CO91)</f>
        <v/>
      </c>
      <c r="FO91" s="429" t="str">
        <f t="shared" si="350"/>
        <v/>
      </c>
      <c r="FP91" s="429" t="str">
        <f t="shared" si="351"/>
        <v/>
      </c>
      <c r="FQ91" s="429" t="str">
        <f t="shared" si="352"/>
        <v/>
      </c>
      <c r="FR91" s="141" t="str">
        <f t="shared" si="271"/>
        <v/>
      </c>
      <c r="FS91" s="354">
        <f t="shared" si="353"/>
        <v>0</v>
      </c>
      <c r="FT91" s="361" t="str">
        <f t="shared" si="354"/>
        <v/>
      </c>
      <c r="FU91" s="422" t="str">
        <f t="shared" si="355"/>
        <v/>
      </c>
      <c r="FV91" s="422" t="str">
        <f t="shared" si="356"/>
        <v/>
      </c>
      <c r="FW91" s="422" t="str">
        <f t="shared" si="357"/>
        <v/>
      </c>
      <c r="FX91" s="422" t="str">
        <f t="shared" si="358"/>
        <v/>
      </c>
      <c r="FY91" s="422" t="str">
        <f t="shared" si="359"/>
        <v/>
      </c>
      <c r="FZ91" s="422" t="str">
        <f t="shared" si="360"/>
        <v/>
      </c>
      <c r="GA91" s="142" t="str">
        <f t="shared" si="361"/>
        <v/>
      </c>
      <c r="GB91" s="142" t="str">
        <f t="shared" si="362"/>
        <v/>
      </c>
      <c r="GC91" s="422" t="str">
        <f t="shared" si="278"/>
        <v/>
      </c>
      <c r="GD91" s="422" t="str">
        <f t="shared" si="363"/>
        <v/>
      </c>
      <c r="GE91" s="422" t="str">
        <f t="shared" si="364"/>
        <v/>
      </c>
      <c r="GF91" s="422" t="str">
        <f t="shared" si="365"/>
        <v/>
      </c>
      <c r="GG91" s="422" t="str">
        <f t="shared" si="366"/>
        <v/>
      </c>
      <c r="GH91" s="422" t="str">
        <f t="shared" si="367"/>
        <v/>
      </c>
      <c r="GI91" s="422" t="str">
        <f t="shared" si="368"/>
        <v/>
      </c>
      <c r="GJ91" s="422" t="str">
        <f t="shared" si="369"/>
        <v/>
      </c>
      <c r="GK91" s="422" t="str">
        <f t="shared" si="370"/>
        <v/>
      </c>
      <c r="GL91" s="422" t="str">
        <f t="shared" si="371"/>
        <v/>
      </c>
      <c r="GM91" s="422" t="str">
        <f t="shared" si="372"/>
        <v/>
      </c>
      <c r="GN91" s="422" t="str">
        <f t="shared" si="373"/>
        <v/>
      </c>
      <c r="GO91" s="422" t="str">
        <f t="shared" si="374"/>
        <v/>
      </c>
      <c r="GP91" s="422" t="str">
        <f t="shared" si="375"/>
        <v/>
      </c>
      <c r="GQ91" s="422" t="str">
        <f t="shared" si="376"/>
        <v/>
      </c>
      <c r="GR91" s="422" t="str">
        <f t="shared" si="377"/>
        <v/>
      </c>
      <c r="GS91" s="422" t="str">
        <f t="shared" si="378"/>
        <v/>
      </c>
      <c r="GT91" s="143" t="str">
        <f t="shared" si="379"/>
        <v/>
      </c>
      <c r="GU91" s="143" t="str">
        <f t="shared" si="380"/>
        <v/>
      </c>
      <c r="GV91" s="143" t="str">
        <f t="shared" si="381"/>
        <v/>
      </c>
      <c r="GW91" s="143" t="str">
        <f t="shared" si="382"/>
        <v/>
      </c>
      <c r="GX91" s="143" t="str">
        <f t="shared" si="383"/>
        <v/>
      </c>
      <c r="GY91" s="143" t="str">
        <f t="shared" si="384"/>
        <v/>
      </c>
      <c r="GZ91" s="353">
        <f t="shared" si="385"/>
        <v>0</v>
      </c>
      <c r="HA91" s="353">
        <f t="shared" si="386"/>
        <v>0</v>
      </c>
      <c r="HB91" s="353">
        <f t="shared" si="387"/>
        <v>32</v>
      </c>
      <c r="HC91" s="353">
        <f t="shared" si="388"/>
        <v>0</v>
      </c>
      <c r="HD91" s="426" t="str">
        <f t="shared" si="279"/>
        <v/>
      </c>
      <c r="HE91" s="362" t="str">
        <f t="shared" si="389"/>
        <v/>
      </c>
      <c r="HF91" s="362" t="str">
        <f t="shared" si="390"/>
        <v/>
      </c>
      <c r="HG91" s="363" t="str">
        <f t="shared" si="391"/>
        <v/>
      </c>
      <c r="HH91" s="399" t="str">
        <f t="shared" si="392"/>
        <v/>
      </c>
      <c r="HI91" s="400" t="str">
        <f t="shared" si="280"/>
        <v/>
      </c>
      <c r="HJ91" s="136" t="str">
        <f t="shared" si="281"/>
        <v/>
      </c>
      <c r="HK91" s="358" t="str">
        <f>details!EP91</f>
        <v/>
      </c>
      <c r="HL91" s="227" t="str">
        <f>details!EQ91</f>
        <v/>
      </c>
      <c r="HM91" s="406" t="str">
        <f t="shared" si="393"/>
        <v/>
      </c>
      <c r="HN91" s="233" t="str">
        <f>IF(details!CP91="","",details!CP91)</f>
        <v/>
      </c>
    </row>
    <row r="92" spans="1:222" s="20" customFormat="1" ht="14" customHeight="1">
      <c r="A92" s="231">
        <f>IF(details!A92="","",details!A92)</f>
        <v>86</v>
      </c>
      <c r="B92" s="425" t="str">
        <f>IF(details!B92="","",details!B92)</f>
        <v/>
      </c>
      <c r="C92" s="425" t="str">
        <f>IF(details!C92="","",details!C92)</f>
        <v/>
      </c>
      <c r="D92" s="136" t="str">
        <f>IF(details!D92="","",details!D92)</f>
        <v/>
      </c>
      <c r="E92" s="136" t="str">
        <f>IF(details!E92="","",details!E92)</f>
        <v/>
      </c>
      <c r="F92" s="425" t="str">
        <f>IF(details!F92="","",details!F92)</f>
        <v/>
      </c>
      <c r="G92" s="698" t="str">
        <f>IF(details!G92="","",details!G92)</f>
        <v/>
      </c>
      <c r="H92" s="698" t="str">
        <f>IF(details!H92="","",details!H92)</f>
        <v/>
      </c>
      <c r="I92" s="220" t="str">
        <f>IF(details!CQ92="","",details!CQ92)</f>
        <v/>
      </c>
      <c r="J92" s="137" t="str">
        <f>IF(details!J92="","",details!J92)</f>
        <v/>
      </c>
      <c r="K92" s="137" t="str">
        <f>IF(details!K92="","",details!K92)</f>
        <v/>
      </c>
      <c r="L92" s="137" t="str">
        <f>IF(details!L92="","",details!L92)</f>
        <v/>
      </c>
      <c r="M92" s="425" t="str">
        <f>IF(details!R92="","",details!R92)</f>
        <v/>
      </c>
      <c r="N92" s="425" t="str">
        <f>IF(details!S92="","",details!S92)</f>
        <v/>
      </c>
      <c r="O92" s="425" t="str">
        <f t="shared" si="282"/>
        <v/>
      </c>
      <c r="P92" s="425" t="str">
        <f>IF(details!T92="","",details!T92)</f>
        <v/>
      </c>
      <c r="Q92" s="425" t="str">
        <f>IF(details!U92="","",details!U92)</f>
        <v/>
      </c>
      <c r="R92" s="425" t="str">
        <f t="shared" si="283"/>
        <v/>
      </c>
      <c r="S92" s="425" t="str">
        <f>IF(details!V92="","",details!V92)</f>
        <v/>
      </c>
      <c r="T92" s="425" t="str">
        <f>IF(details!W92="","",details!W92)</f>
        <v/>
      </c>
      <c r="U92" s="425" t="str">
        <f t="shared" si="284"/>
        <v/>
      </c>
      <c r="V92" s="138" t="str">
        <f t="shared" si="285"/>
        <v/>
      </c>
      <c r="W92" s="425" t="str">
        <f>IF(details!X92="","",details!X92)</f>
        <v/>
      </c>
      <c r="X92" s="425" t="str">
        <f>IF(details!Y92="","",details!Y92)</f>
        <v/>
      </c>
      <c r="Y92" s="138" t="str">
        <f t="shared" si="286"/>
        <v/>
      </c>
      <c r="Z92" s="139" t="str">
        <f t="shared" si="272"/>
        <v/>
      </c>
      <c r="AA92" s="425" t="str">
        <f>IF(details!Z92="","",details!Z92)</f>
        <v/>
      </c>
      <c r="AB92" s="425" t="str">
        <f>IF(details!AA92="","",details!AA92)</f>
        <v/>
      </c>
      <c r="AC92" s="428" t="str">
        <f t="shared" si="287"/>
        <v/>
      </c>
      <c r="AD92" s="136" t="str">
        <f t="shared" si="288"/>
        <v/>
      </c>
      <c r="AE92" s="140" t="str">
        <f t="shared" si="289"/>
        <v/>
      </c>
      <c r="AF92" s="429" t="str">
        <f t="shared" si="290"/>
        <v/>
      </c>
      <c r="AG92" s="141" t="str">
        <f t="shared" si="263"/>
        <v/>
      </c>
      <c r="AH92" s="141">
        <f t="shared" si="291"/>
        <v>0</v>
      </c>
      <c r="AI92" s="425" t="str">
        <f>IF(details!AB92="","",details!AB92)</f>
        <v/>
      </c>
      <c r="AJ92" s="425" t="str">
        <f>IF(details!AC92="","",details!AC92)</f>
        <v/>
      </c>
      <c r="AK92" s="425" t="str">
        <f t="shared" si="292"/>
        <v/>
      </c>
      <c r="AL92" s="425" t="str">
        <f>IF(details!AD92="","",details!AD92)</f>
        <v/>
      </c>
      <c r="AM92" s="425" t="str">
        <f>IF(details!AE92="","",details!AE92)</f>
        <v/>
      </c>
      <c r="AN92" s="425" t="str">
        <f t="shared" si="293"/>
        <v/>
      </c>
      <c r="AO92" s="425" t="str">
        <f>IF(details!AF92="","",details!AF92)</f>
        <v/>
      </c>
      <c r="AP92" s="425" t="str">
        <f>IF(details!AG92="","",details!AG92)</f>
        <v/>
      </c>
      <c r="AQ92" s="425" t="str">
        <f t="shared" si="294"/>
        <v/>
      </c>
      <c r="AR92" s="138" t="str">
        <f t="shared" si="295"/>
        <v/>
      </c>
      <c r="AS92" s="425" t="str">
        <f>IF(details!AH92="","",details!AH92)</f>
        <v/>
      </c>
      <c r="AT92" s="425" t="str">
        <f>IF(details!AI92="","",details!AI92)</f>
        <v/>
      </c>
      <c r="AU92" s="138" t="str">
        <f t="shared" si="296"/>
        <v/>
      </c>
      <c r="AV92" s="139" t="str">
        <f t="shared" si="273"/>
        <v/>
      </c>
      <c r="AW92" s="425" t="str">
        <f>IF(details!AJ92="","",details!AJ92)</f>
        <v/>
      </c>
      <c r="AX92" s="425" t="str">
        <f>IF(details!AK92="","",details!AK92)</f>
        <v/>
      </c>
      <c r="AY92" s="428" t="str">
        <f t="shared" si="297"/>
        <v/>
      </c>
      <c r="AZ92" s="136" t="str">
        <f t="shared" si="298"/>
        <v/>
      </c>
      <c r="BA92" s="140" t="str">
        <f t="shared" si="299"/>
        <v/>
      </c>
      <c r="BB92" s="429" t="str">
        <f t="shared" si="300"/>
        <v/>
      </c>
      <c r="BC92" s="141" t="str">
        <f t="shared" si="264"/>
        <v/>
      </c>
      <c r="BD92" s="141">
        <f t="shared" si="301"/>
        <v>0</v>
      </c>
      <c r="BE92" s="123" t="str">
        <f>IF(D92="","",details!AL92)</f>
        <v/>
      </c>
      <c r="BF92" s="425" t="str">
        <f>IF(details!AM92="","",details!AM92)</f>
        <v/>
      </c>
      <c r="BG92" s="425" t="str">
        <f>IF(details!AN92="","",details!AN92)</f>
        <v/>
      </c>
      <c r="BH92" s="425" t="str">
        <f t="shared" si="302"/>
        <v/>
      </c>
      <c r="BI92" s="425" t="str">
        <f>IF(details!AO92="","",details!AO92)</f>
        <v/>
      </c>
      <c r="BJ92" s="425" t="str">
        <f>IF(details!AP92="","",details!AP92)</f>
        <v/>
      </c>
      <c r="BK92" s="425" t="str">
        <f t="shared" si="303"/>
        <v/>
      </c>
      <c r="BL92" s="425" t="str">
        <f>IF(details!AQ92="","",details!AQ92)</f>
        <v/>
      </c>
      <c r="BM92" s="425" t="str">
        <f>IF(details!AR92="","",details!AR92)</f>
        <v/>
      </c>
      <c r="BN92" s="425" t="str">
        <f t="shared" si="304"/>
        <v/>
      </c>
      <c r="BO92" s="138" t="str">
        <f t="shared" si="305"/>
        <v/>
      </c>
      <c r="BP92" s="425" t="str">
        <f>IF(details!AS92="","",details!AS92)</f>
        <v/>
      </c>
      <c r="BQ92" s="425" t="str">
        <f>IF(details!AT92="","",details!AT92)</f>
        <v/>
      </c>
      <c r="BR92" s="138" t="str">
        <f t="shared" si="306"/>
        <v/>
      </c>
      <c r="BS92" s="139" t="str">
        <f t="shared" si="274"/>
        <v/>
      </c>
      <c r="BT92" s="425" t="str">
        <f>IF(details!AU92="","",details!AU92)</f>
        <v/>
      </c>
      <c r="BU92" s="425" t="str">
        <f>IF(details!AV92="","",details!AV92)</f>
        <v/>
      </c>
      <c r="BV92" s="428" t="str">
        <f t="shared" si="307"/>
        <v/>
      </c>
      <c r="BW92" s="136" t="str">
        <f t="shared" si="308"/>
        <v/>
      </c>
      <c r="BX92" s="140" t="str">
        <f t="shared" si="309"/>
        <v/>
      </c>
      <c r="BY92" s="429" t="str">
        <f t="shared" si="310"/>
        <v/>
      </c>
      <c r="BZ92" s="141" t="str">
        <f t="shared" si="265"/>
        <v/>
      </c>
      <c r="CA92" s="141">
        <f t="shared" si="311"/>
        <v>0</v>
      </c>
      <c r="CB92" s="425" t="str">
        <f>IF(details!AW92="","",details!AW92)</f>
        <v/>
      </c>
      <c r="CC92" s="425" t="str">
        <f>IF(details!AX92="","",details!AX92)</f>
        <v/>
      </c>
      <c r="CD92" s="425" t="str">
        <f t="shared" si="312"/>
        <v/>
      </c>
      <c r="CE92" s="425" t="str">
        <f>IF(details!AY92="","",details!AY92)</f>
        <v/>
      </c>
      <c r="CF92" s="425" t="str">
        <f>IF(details!AZ92="","",details!AZ92)</f>
        <v/>
      </c>
      <c r="CG92" s="425" t="str">
        <f t="shared" si="313"/>
        <v/>
      </c>
      <c r="CH92" s="425" t="str">
        <f>IF(details!BA92="","",details!BA92)</f>
        <v/>
      </c>
      <c r="CI92" s="425" t="str">
        <f>IF(details!BB92="","",details!BB92)</f>
        <v/>
      </c>
      <c r="CJ92" s="425" t="str">
        <f t="shared" si="314"/>
        <v/>
      </c>
      <c r="CK92" s="138" t="str">
        <f t="shared" si="315"/>
        <v/>
      </c>
      <c r="CL92" s="425" t="str">
        <f>IF(details!BC92="","",details!BC92)</f>
        <v/>
      </c>
      <c r="CM92" s="425" t="str">
        <f>IF(details!BD92="","",details!BD92)</f>
        <v/>
      </c>
      <c r="CN92" s="138" t="str">
        <f t="shared" si="316"/>
        <v/>
      </c>
      <c r="CO92" s="139" t="str">
        <f t="shared" si="275"/>
        <v/>
      </c>
      <c r="CP92" s="425" t="str">
        <f>IF(details!BE92="","",details!BE92)</f>
        <v/>
      </c>
      <c r="CQ92" s="425" t="str">
        <f>IF(details!BF92="","",details!BF92)</f>
        <v/>
      </c>
      <c r="CR92" s="428" t="str">
        <f t="shared" si="317"/>
        <v/>
      </c>
      <c r="CS92" s="136" t="str">
        <f t="shared" si="318"/>
        <v/>
      </c>
      <c r="CT92" s="140" t="str">
        <f t="shared" si="319"/>
        <v/>
      </c>
      <c r="CU92" s="429" t="str">
        <f t="shared" si="320"/>
        <v/>
      </c>
      <c r="CV92" s="141" t="str">
        <f t="shared" si="266"/>
        <v/>
      </c>
      <c r="CW92" s="141">
        <f t="shared" si="321"/>
        <v>0</v>
      </c>
      <c r="CX92" s="425" t="str">
        <f>IF(details!BG92="","",details!BG92)</f>
        <v/>
      </c>
      <c r="CY92" s="425" t="str">
        <f>IF(details!BH92="","",details!BH92)</f>
        <v/>
      </c>
      <c r="CZ92" s="425" t="str">
        <f t="shared" si="322"/>
        <v/>
      </c>
      <c r="DA92" s="425" t="str">
        <f>IF(details!BI92="","",details!BI92)</f>
        <v/>
      </c>
      <c r="DB92" s="425" t="str">
        <f>IF(details!BJ92="","",details!BJ92)</f>
        <v/>
      </c>
      <c r="DC92" s="425" t="str">
        <f t="shared" si="323"/>
        <v/>
      </c>
      <c r="DD92" s="425" t="str">
        <f>IF(details!BK92="","",details!BK92)</f>
        <v/>
      </c>
      <c r="DE92" s="425" t="str">
        <f>IF(details!BL92="","",details!BL92)</f>
        <v/>
      </c>
      <c r="DF92" s="425" t="str">
        <f t="shared" si="324"/>
        <v/>
      </c>
      <c r="DG92" s="138" t="str">
        <f t="shared" si="325"/>
        <v/>
      </c>
      <c r="DH92" s="425" t="str">
        <f>IF(details!BM92="","",details!BM92)</f>
        <v/>
      </c>
      <c r="DI92" s="425" t="str">
        <f>IF(details!BN92="","",details!BN92)</f>
        <v/>
      </c>
      <c r="DJ92" s="138" t="str">
        <f t="shared" si="326"/>
        <v/>
      </c>
      <c r="DK92" s="139" t="str">
        <f t="shared" si="276"/>
        <v/>
      </c>
      <c r="DL92" s="425" t="str">
        <f>IF(details!BO92="","",details!BO92)</f>
        <v/>
      </c>
      <c r="DM92" s="425" t="str">
        <f>IF(details!BP92="","",details!BP92)</f>
        <v/>
      </c>
      <c r="DN92" s="428" t="str">
        <f t="shared" si="327"/>
        <v/>
      </c>
      <c r="DO92" s="136" t="str">
        <f t="shared" si="328"/>
        <v/>
      </c>
      <c r="DP92" s="140" t="str">
        <f t="shared" si="329"/>
        <v/>
      </c>
      <c r="DQ92" s="429" t="str">
        <f t="shared" si="330"/>
        <v/>
      </c>
      <c r="DR92" s="141" t="str">
        <f t="shared" si="267"/>
        <v/>
      </c>
      <c r="DS92" s="141">
        <f t="shared" si="331"/>
        <v>0</v>
      </c>
      <c r="DT92" s="425" t="str">
        <f>IF(details!BQ92="","",details!BQ92)</f>
        <v/>
      </c>
      <c r="DU92" s="425" t="str">
        <f>IF(details!BR92="","",details!BR92)</f>
        <v/>
      </c>
      <c r="DV92" s="425" t="str">
        <f t="shared" si="332"/>
        <v/>
      </c>
      <c r="DW92" s="425" t="str">
        <f>IF(details!BS92="","",details!BS92)</f>
        <v/>
      </c>
      <c r="DX92" s="425" t="str">
        <f>IF(details!BT92="","",details!BT92)</f>
        <v/>
      </c>
      <c r="DY92" s="425" t="str">
        <f t="shared" si="333"/>
        <v/>
      </c>
      <c r="DZ92" s="425" t="str">
        <f>IF(details!BU92="","",details!BU92)</f>
        <v/>
      </c>
      <c r="EA92" s="425" t="str">
        <f>IF(details!BV92="","",details!BV92)</f>
        <v/>
      </c>
      <c r="EB92" s="425" t="str">
        <f t="shared" si="334"/>
        <v/>
      </c>
      <c r="EC92" s="138" t="str">
        <f t="shared" si="335"/>
        <v/>
      </c>
      <c r="ED92" s="425" t="str">
        <f>IF(details!BW92="","",details!BW92)</f>
        <v/>
      </c>
      <c r="EE92" s="425" t="str">
        <f>IF(details!BX92="","",details!BX92)</f>
        <v/>
      </c>
      <c r="EF92" s="138" t="str">
        <f t="shared" si="336"/>
        <v/>
      </c>
      <c r="EG92" s="139" t="str">
        <f t="shared" si="277"/>
        <v/>
      </c>
      <c r="EH92" s="425" t="str">
        <f>IF(details!BY92="","",details!BY92)</f>
        <v/>
      </c>
      <c r="EI92" s="425" t="str">
        <f>IF(details!BZ92="","",details!BZ92)</f>
        <v/>
      </c>
      <c r="EJ92" s="428" t="str">
        <f t="shared" si="337"/>
        <v/>
      </c>
      <c r="EK92" s="136" t="str">
        <f t="shared" si="338"/>
        <v/>
      </c>
      <c r="EL92" s="140" t="str">
        <f t="shared" si="339"/>
        <v/>
      </c>
      <c r="EM92" s="429" t="str">
        <f t="shared" si="340"/>
        <v/>
      </c>
      <c r="EN92" s="141" t="str">
        <f t="shared" si="268"/>
        <v/>
      </c>
      <c r="EO92" s="141">
        <f t="shared" si="341"/>
        <v>0</v>
      </c>
      <c r="EP92" s="425" t="str">
        <f>IF(details!CA92="","",details!CA92)</f>
        <v/>
      </c>
      <c r="EQ92" s="425" t="str">
        <f>IF(details!CB92="","",details!CB92)</f>
        <v/>
      </c>
      <c r="ER92" s="425" t="str">
        <f>IF(details!CC92="","",details!CC92)</f>
        <v/>
      </c>
      <c r="ES92" s="425" t="str">
        <f>IF(details!CD92="","",details!CD92)</f>
        <v/>
      </c>
      <c r="ET92" s="425" t="str">
        <f>IF(details!CE92="","",details!CE92)</f>
        <v/>
      </c>
      <c r="EU92" s="429" t="str">
        <f t="shared" si="342"/>
        <v/>
      </c>
      <c r="EV92" s="429" t="str">
        <f t="shared" si="343"/>
        <v/>
      </c>
      <c r="EW92" s="429" t="str">
        <f t="shared" si="344"/>
        <v/>
      </c>
      <c r="EX92" s="141" t="str">
        <f t="shared" si="269"/>
        <v/>
      </c>
      <c r="EY92" s="141">
        <f t="shared" si="345"/>
        <v>0</v>
      </c>
      <c r="EZ92" s="425" t="str">
        <f>IF(details!CF92="","",details!CF92)</f>
        <v/>
      </c>
      <c r="FA92" s="425" t="str">
        <f>IF(details!CG92="","",details!CG92)</f>
        <v/>
      </c>
      <c r="FB92" s="425" t="str">
        <f>IF(details!CH92="","",details!CH92)</f>
        <v/>
      </c>
      <c r="FC92" s="425" t="str">
        <f>IF(details!CI92="","",details!CI92)</f>
        <v/>
      </c>
      <c r="FD92" s="425" t="str">
        <f>IF(details!CJ92="","",details!CJ92)</f>
        <v/>
      </c>
      <c r="FE92" s="429" t="str">
        <f t="shared" si="346"/>
        <v/>
      </c>
      <c r="FF92" s="429" t="str">
        <f t="shared" si="347"/>
        <v/>
      </c>
      <c r="FG92" s="429" t="str">
        <f t="shared" si="348"/>
        <v/>
      </c>
      <c r="FH92" s="141" t="str">
        <f t="shared" si="270"/>
        <v/>
      </c>
      <c r="FI92" s="141">
        <f t="shared" si="349"/>
        <v>0</v>
      </c>
      <c r="FJ92" s="425" t="str">
        <f>IF(details!CK92="","",details!CK92)</f>
        <v/>
      </c>
      <c r="FK92" s="425" t="str">
        <f>IF(details!CL92="","",details!CL92)</f>
        <v/>
      </c>
      <c r="FL92" s="425" t="str">
        <f>IF(details!CM92="","",details!CM92)</f>
        <v/>
      </c>
      <c r="FM92" s="425" t="str">
        <f>IF(details!CN92="","",details!CN92)</f>
        <v/>
      </c>
      <c r="FN92" s="425" t="str">
        <f>IF(details!CO92="","",details!CO92)</f>
        <v/>
      </c>
      <c r="FO92" s="429" t="str">
        <f t="shared" si="350"/>
        <v/>
      </c>
      <c r="FP92" s="429" t="str">
        <f t="shared" si="351"/>
        <v/>
      </c>
      <c r="FQ92" s="429" t="str">
        <f t="shared" si="352"/>
        <v/>
      </c>
      <c r="FR92" s="141" t="str">
        <f t="shared" si="271"/>
        <v/>
      </c>
      <c r="FS92" s="354">
        <f t="shared" si="353"/>
        <v>0</v>
      </c>
      <c r="FT92" s="361" t="str">
        <f t="shared" si="354"/>
        <v/>
      </c>
      <c r="FU92" s="422" t="str">
        <f t="shared" si="355"/>
        <v/>
      </c>
      <c r="FV92" s="422" t="str">
        <f t="shared" si="356"/>
        <v/>
      </c>
      <c r="FW92" s="422" t="str">
        <f t="shared" si="357"/>
        <v/>
      </c>
      <c r="FX92" s="422" t="str">
        <f t="shared" si="358"/>
        <v/>
      </c>
      <c r="FY92" s="422" t="str">
        <f t="shared" si="359"/>
        <v/>
      </c>
      <c r="FZ92" s="422" t="str">
        <f t="shared" si="360"/>
        <v/>
      </c>
      <c r="GA92" s="142" t="str">
        <f t="shared" si="361"/>
        <v/>
      </c>
      <c r="GB92" s="142" t="str">
        <f t="shared" si="362"/>
        <v/>
      </c>
      <c r="GC92" s="422" t="str">
        <f t="shared" si="278"/>
        <v/>
      </c>
      <c r="GD92" s="422" t="str">
        <f t="shared" si="363"/>
        <v/>
      </c>
      <c r="GE92" s="422" t="str">
        <f t="shared" si="364"/>
        <v/>
      </c>
      <c r="GF92" s="422" t="str">
        <f t="shared" si="365"/>
        <v/>
      </c>
      <c r="GG92" s="422" t="str">
        <f t="shared" si="366"/>
        <v/>
      </c>
      <c r="GH92" s="422" t="str">
        <f t="shared" si="367"/>
        <v/>
      </c>
      <c r="GI92" s="422" t="str">
        <f t="shared" si="368"/>
        <v/>
      </c>
      <c r="GJ92" s="422" t="str">
        <f t="shared" si="369"/>
        <v/>
      </c>
      <c r="GK92" s="422" t="str">
        <f t="shared" si="370"/>
        <v/>
      </c>
      <c r="GL92" s="422" t="str">
        <f t="shared" si="371"/>
        <v/>
      </c>
      <c r="GM92" s="422" t="str">
        <f t="shared" si="372"/>
        <v/>
      </c>
      <c r="GN92" s="422" t="str">
        <f t="shared" si="373"/>
        <v/>
      </c>
      <c r="GO92" s="422" t="str">
        <f t="shared" si="374"/>
        <v/>
      </c>
      <c r="GP92" s="422" t="str">
        <f t="shared" si="375"/>
        <v/>
      </c>
      <c r="GQ92" s="422" t="str">
        <f t="shared" si="376"/>
        <v/>
      </c>
      <c r="GR92" s="422" t="str">
        <f t="shared" si="377"/>
        <v/>
      </c>
      <c r="GS92" s="422" t="str">
        <f t="shared" si="378"/>
        <v/>
      </c>
      <c r="GT92" s="143" t="str">
        <f t="shared" si="379"/>
        <v/>
      </c>
      <c r="GU92" s="143" t="str">
        <f t="shared" si="380"/>
        <v/>
      </c>
      <c r="GV92" s="143" t="str">
        <f t="shared" si="381"/>
        <v/>
      </c>
      <c r="GW92" s="143" t="str">
        <f t="shared" si="382"/>
        <v/>
      </c>
      <c r="GX92" s="143" t="str">
        <f t="shared" si="383"/>
        <v/>
      </c>
      <c r="GY92" s="143" t="str">
        <f t="shared" si="384"/>
        <v/>
      </c>
      <c r="GZ92" s="353">
        <f t="shared" si="385"/>
        <v>0</v>
      </c>
      <c r="HA92" s="353">
        <f t="shared" si="386"/>
        <v>0</v>
      </c>
      <c r="HB92" s="353">
        <f t="shared" si="387"/>
        <v>32</v>
      </c>
      <c r="HC92" s="353">
        <f t="shared" si="388"/>
        <v>0</v>
      </c>
      <c r="HD92" s="426" t="str">
        <f t="shared" si="279"/>
        <v/>
      </c>
      <c r="HE92" s="362" t="str">
        <f t="shared" si="389"/>
        <v/>
      </c>
      <c r="HF92" s="362" t="str">
        <f t="shared" si="390"/>
        <v/>
      </c>
      <c r="HG92" s="363" t="str">
        <f t="shared" si="391"/>
        <v/>
      </c>
      <c r="HH92" s="399" t="str">
        <f t="shared" si="392"/>
        <v/>
      </c>
      <c r="HI92" s="400" t="str">
        <f t="shared" si="280"/>
        <v/>
      </c>
      <c r="HJ92" s="136" t="str">
        <f t="shared" si="281"/>
        <v/>
      </c>
      <c r="HK92" s="358" t="str">
        <f>details!EP92</f>
        <v/>
      </c>
      <c r="HL92" s="227" t="str">
        <f>details!EQ92</f>
        <v/>
      </c>
      <c r="HM92" s="406" t="str">
        <f t="shared" si="393"/>
        <v/>
      </c>
      <c r="HN92" s="233" t="str">
        <f>IF(details!CP92="","",details!CP92)</f>
        <v/>
      </c>
    </row>
    <row r="93" spans="1:222" s="20" customFormat="1" ht="14" customHeight="1">
      <c r="A93" s="231">
        <f>IF(details!A93="","",details!A93)</f>
        <v>87</v>
      </c>
      <c r="B93" s="425" t="str">
        <f>IF(details!B93="","",details!B93)</f>
        <v/>
      </c>
      <c r="C93" s="425" t="str">
        <f>IF(details!C93="","",details!C93)</f>
        <v/>
      </c>
      <c r="D93" s="136" t="str">
        <f>IF(details!D93="","",details!D93)</f>
        <v/>
      </c>
      <c r="E93" s="136" t="str">
        <f>IF(details!E93="","",details!E93)</f>
        <v/>
      </c>
      <c r="F93" s="425" t="str">
        <f>IF(details!F93="","",details!F93)</f>
        <v/>
      </c>
      <c r="G93" s="698" t="str">
        <f>IF(details!G93="","",details!G93)</f>
        <v/>
      </c>
      <c r="H93" s="698" t="str">
        <f>IF(details!H93="","",details!H93)</f>
        <v/>
      </c>
      <c r="I93" s="220" t="str">
        <f>IF(details!CQ93="","",details!CQ93)</f>
        <v/>
      </c>
      <c r="J93" s="137" t="str">
        <f>IF(details!J93="","",details!J93)</f>
        <v/>
      </c>
      <c r="K93" s="137" t="str">
        <f>IF(details!K93="","",details!K93)</f>
        <v/>
      </c>
      <c r="L93" s="137" t="str">
        <f>IF(details!L93="","",details!L93)</f>
        <v/>
      </c>
      <c r="M93" s="425" t="str">
        <f>IF(details!R93="","",details!R93)</f>
        <v/>
      </c>
      <c r="N93" s="425" t="str">
        <f>IF(details!S93="","",details!S93)</f>
        <v/>
      </c>
      <c r="O93" s="425" t="str">
        <f t="shared" si="282"/>
        <v/>
      </c>
      <c r="P93" s="425" t="str">
        <f>IF(details!T93="","",details!T93)</f>
        <v/>
      </c>
      <c r="Q93" s="425" t="str">
        <f>IF(details!U93="","",details!U93)</f>
        <v/>
      </c>
      <c r="R93" s="425" t="str">
        <f t="shared" si="283"/>
        <v/>
      </c>
      <c r="S93" s="425" t="str">
        <f>IF(details!V93="","",details!V93)</f>
        <v/>
      </c>
      <c r="T93" s="425" t="str">
        <f>IF(details!W93="","",details!W93)</f>
        <v/>
      </c>
      <c r="U93" s="425" t="str">
        <f t="shared" si="284"/>
        <v/>
      </c>
      <c r="V93" s="138" t="str">
        <f t="shared" si="285"/>
        <v/>
      </c>
      <c r="W93" s="425" t="str">
        <f>IF(details!X93="","",details!X93)</f>
        <v/>
      </c>
      <c r="X93" s="425" t="str">
        <f>IF(details!Y93="","",details!Y93)</f>
        <v/>
      </c>
      <c r="Y93" s="138" t="str">
        <f t="shared" si="286"/>
        <v/>
      </c>
      <c r="Z93" s="139" t="str">
        <f t="shared" si="272"/>
        <v/>
      </c>
      <c r="AA93" s="425" t="str">
        <f>IF(details!Z93="","",details!Z93)</f>
        <v/>
      </c>
      <c r="AB93" s="425" t="str">
        <f>IF(details!AA93="","",details!AA93)</f>
        <v/>
      </c>
      <c r="AC93" s="428" t="str">
        <f t="shared" si="287"/>
        <v/>
      </c>
      <c r="AD93" s="136" t="str">
        <f t="shared" si="288"/>
        <v/>
      </c>
      <c r="AE93" s="140" t="str">
        <f t="shared" si="289"/>
        <v/>
      </c>
      <c r="AF93" s="429" t="str">
        <f t="shared" si="290"/>
        <v/>
      </c>
      <c r="AG93" s="141" t="str">
        <f t="shared" si="263"/>
        <v/>
      </c>
      <c r="AH93" s="141">
        <f t="shared" si="291"/>
        <v>0</v>
      </c>
      <c r="AI93" s="425" t="str">
        <f>IF(details!AB93="","",details!AB93)</f>
        <v/>
      </c>
      <c r="AJ93" s="425" t="str">
        <f>IF(details!AC93="","",details!AC93)</f>
        <v/>
      </c>
      <c r="AK93" s="425" t="str">
        <f t="shared" si="292"/>
        <v/>
      </c>
      <c r="AL93" s="425" t="str">
        <f>IF(details!AD93="","",details!AD93)</f>
        <v/>
      </c>
      <c r="AM93" s="425" t="str">
        <f>IF(details!AE93="","",details!AE93)</f>
        <v/>
      </c>
      <c r="AN93" s="425" t="str">
        <f t="shared" si="293"/>
        <v/>
      </c>
      <c r="AO93" s="425" t="str">
        <f>IF(details!AF93="","",details!AF93)</f>
        <v/>
      </c>
      <c r="AP93" s="425" t="str">
        <f>IF(details!AG93="","",details!AG93)</f>
        <v/>
      </c>
      <c r="AQ93" s="425" t="str">
        <f t="shared" si="294"/>
        <v/>
      </c>
      <c r="AR93" s="138" t="str">
        <f t="shared" si="295"/>
        <v/>
      </c>
      <c r="AS93" s="425" t="str">
        <f>IF(details!AH93="","",details!AH93)</f>
        <v/>
      </c>
      <c r="AT93" s="425" t="str">
        <f>IF(details!AI93="","",details!AI93)</f>
        <v/>
      </c>
      <c r="AU93" s="138" t="str">
        <f t="shared" si="296"/>
        <v/>
      </c>
      <c r="AV93" s="139" t="str">
        <f t="shared" si="273"/>
        <v/>
      </c>
      <c r="AW93" s="425" t="str">
        <f>IF(details!AJ93="","",details!AJ93)</f>
        <v/>
      </c>
      <c r="AX93" s="425" t="str">
        <f>IF(details!AK93="","",details!AK93)</f>
        <v/>
      </c>
      <c r="AY93" s="428" t="str">
        <f t="shared" si="297"/>
        <v/>
      </c>
      <c r="AZ93" s="136" t="str">
        <f t="shared" si="298"/>
        <v/>
      </c>
      <c r="BA93" s="140" t="str">
        <f t="shared" si="299"/>
        <v/>
      </c>
      <c r="BB93" s="429" t="str">
        <f t="shared" si="300"/>
        <v/>
      </c>
      <c r="BC93" s="141" t="str">
        <f t="shared" si="264"/>
        <v/>
      </c>
      <c r="BD93" s="141">
        <f t="shared" si="301"/>
        <v>0</v>
      </c>
      <c r="BE93" s="123" t="str">
        <f>IF(D93="","",details!AL93)</f>
        <v/>
      </c>
      <c r="BF93" s="425" t="str">
        <f>IF(details!AM93="","",details!AM93)</f>
        <v/>
      </c>
      <c r="BG93" s="425" t="str">
        <f>IF(details!AN93="","",details!AN93)</f>
        <v/>
      </c>
      <c r="BH93" s="425" t="str">
        <f t="shared" si="302"/>
        <v/>
      </c>
      <c r="BI93" s="425" t="str">
        <f>IF(details!AO93="","",details!AO93)</f>
        <v/>
      </c>
      <c r="BJ93" s="425" t="str">
        <f>IF(details!AP93="","",details!AP93)</f>
        <v/>
      </c>
      <c r="BK93" s="425" t="str">
        <f t="shared" si="303"/>
        <v/>
      </c>
      <c r="BL93" s="425" t="str">
        <f>IF(details!AQ93="","",details!AQ93)</f>
        <v/>
      </c>
      <c r="BM93" s="425" t="str">
        <f>IF(details!AR93="","",details!AR93)</f>
        <v/>
      </c>
      <c r="BN93" s="425" t="str">
        <f t="shared" si="304"/>
        <v/>
      </c>
      <c r="BO93" s="138" t="str">
        <f t="shared" si="305"/>
        <v/>
      </c>
      <c r="BP93" s="425" t="str">
        <f>IF(details!AS93="","",details!AS93)</f>
        <v/>
      </c>
      <c r="BQ93" s="425" t="str">
        <f>IF(details!AT93="","",details!AT93)</f>
        <v/>
      </c>
      <c r="BR93" s="138" t="str">
        <f t="shared" si="306"/>
        <v/>
      </c>
      <c r="BS93" s="139" t="str">
        <f t="shared" si="274"/>
        <v/>
      </c>
      <c r="BT93" s="425" t="str">
        <f>IF(details!AU93="","",details!AU93)</f>
        <v/>
      </c>
      <c r="BU93" s="425" t="str">
        <f>IF(details!AV93="","",details!AV93)</f>
        <v/>
      </c>
      <c r="BV93" s="428" t="str">
        <f t="shared" si="307"/>
        <v/>
      </c>
      <c r="BW93" s="136" t="str">
        <f t="shared" si="308"/>
        <v/>
      </c>
      <c r="BX93" s="140" t="str">
        <f t="shared" si="309"/>
        <v/>
      </c>
      <c r="BY93" s="429" t="str">
        <f t="shared" si="310"/>
        <v/>
      </c>
      <c r="BZ93" s="141" t="str">
        <f t="shared" si="265"/>
        <v/>
      </c>
      <c r="CA93" s="141">
        <f t="shared" si="311"/>
        <v>0</v>
      </c>
      <c r="CB93" s="425" t="str">
        <f>IF(details!AW93="","",details!AW93)</f>
        <v/>
      </c>
      <c r="CC93" s="425" t="str">
        <f>IF(details!AX93="","",details!AX93)</f>
        <v/>
      </c>
      <c r="CD93" s="425" t="str">
        <f t="shared" si="312"/>
        <v/>
      </c>
      <c r="CE93" s="425" t="str">
        <f>IF(details!AY93="","",details!AY93)</f>
        <v/>
      </c>
      <c r="CF93" s="425" t="str">
        <f>IF(details!AZ93="","",details!AZ93)</f>
        <v/>
      </c>
      <c r="CG93" s="425" t="str">
        <f t="shared" si="313"/>
        <v/>
      </c>
      <c r="CH93" s="425" t="str">
        <f>IF(details!BA93="","",details!BA93)</f>
        <v/>
      </c>
      <c r="CI93" s="425" t="str">
        <f>IF(details!BB93="","",details!BB93)</f>
        <v/>
      </c>
      <c r="CJ93" s="425" t="str">
        <f t="shared" si="314"/>
        <v/>
      </c>
      <c r="CK93" s="138" t="str">
        <f t="shared" si="315"/>
        <v/>
      </c>
      <c r="CL93" s="425" t="str">
        <f>IF(details!BC93="","",details!BC93)</f>
        <v/>
      </c>
      <c r="CM93" s="425" t="str">
        <f>IF(details!BD93="","",details!BD93)</f>
        <v/>
      </c>
      <c r="CN93" s="138" t="str">
        <f t="shared" si="316"/>
        <v/>
      </c>
      <c r="CO93" s="139" t="str">
        <f t="shared" si="275"/>
        <v/>
      </c>
      <c r="CP93" s="425" t="str">
        <f>IF(details!BE93="","",details!BE93)</f>
        <v/>
      </c>
      <c r="CQ93" s="425" t="str">
        <f>IF(details!BF93="","",details!BF93)</f>
        <v/>
      </c>
      <c r="CR93" s="428" t="str">
        <f t="shared" si="317"/>
        <v/>
      </c>
      <c r="CS93" s="136" t="str">
        <f t="shared" si="318"/>
        <v/>
      </c>
      <c r="CT93" s="140" t="str">
        <f t="shared" si="319"/>
        <v/>
      </c>
      <c r="CU93" s="429" t="str">
        <f t="shared" si="320"/>
        <v/>
      </c>
      <c r="CV93" s="141" t="str">
        <f t="shared" si="266"/>
        <v/>
      </c>
      <c r="CW93" s="141">
        <f t="shared" si="321"/>
        <v>0</v>
      </c>
      <c r="CX93" s="425" t="str">
        <f>IF(details!BG93="","",details!BG93)</f>
        <v/>
      </c>
      <c r="CY93" s="425" t="str">
        <f>IF(details!BH93="","",details!BH93)</f>
        <v/>
      </c>
      <c r="CZ93" s="425" t="str">
        <f t="shared" si="322"/>
        <v/>
      </c>
      <c r="DA93" s="425" t="str">
        <f>IF(details!BI93="","",details!BI93)</f>
        <v/>
      </c>
      <c r="DB93" s="425" t="str">
        <f>IF(details!BJ93="","",details!BJ93)</f>
        <v/>
      </c>
      <c r="DC93" s="425" t="str">
        <f t="shared" si="323"/>
        <v/>
      </c>
      <c r="DD93" s="425" t="str">
        <f>IF(details!BK93="","",details!BK93)</f>
        <v/>
      </c>
      <c r="DE93" s="425" t="str">
        <f>IF(details!BL93="","",details!BL93)</f>
        <v/>
      </c>
      <c r="DF93" s="425" t="str">
        <f t="shared" si="324"/>
        <v/>
      </c>
      <c r="DG93" s="138" t="str">
        <f t="shared" si="325"/>
        <v/>
      </c>
      <c r="DH93" s="425" t="str">
        <f>IF(details!BM93="","",details!BM93)</f>
        <v/>
      </c>
      <c r="DI93" s="425" t="str">
        <f>IF(details!BN93="","",details!BN93)</f>
        <v/>
      </c>
      <c r="DJ93" s="138" t="str">
        <f t="shared" si="326"/>
        <v/>
      </c>
      <c r="DK93" s="139" t="str">
        <f t="shared" si="276"/>
        <v/>
      </c>
      <c r="DL93" s="425" t="str">
        <f>IF(details!BO93="","",details!BO93)</f>
        <v/>
      </c>
      <c r="DM93" s="425" t="str">
        <f>IF(details!BP93="","",details!BP93)</f>
        <v/>
      </c>
      <c r="DN93" s="428" t="str">
        <f t="shared" si="327"/>
        <v/>
      </c>
      <c r="DO93" s="136" t="str">
        <f t="shared" si="328"/>
        <v/>
      </c>
      <c r="DP93" s="140" t="str">
        <f t="shared" si="329"/>
        <v/>
      </c>
      <c r="DQ93" s="429" t="str">
        <f t="shared" si="330"/>
        <v/>
      </c>
      <c r="DR93" s="141" t="str">
        <f t="shared" si="267"/>
        <v/>
      </c>
      <c r="DS93" s="141">
        <f t="shared" si="331"/>
        <v>0</v>
      </c>
      <c r="DT93" s="425" t="str">
        <f>IF(details!BQ93="","",details!BQ93)</f>
        <v/>
      </c>
      <c r="DU93" s="425" t="str">
        <f>IF(details!BR93="","",details!BR93)</f>
        <v/>
      </c>
      <c r="DV93" s="425" t="str">
        <f t="shared" si="332"/>
        <v/>
      </c>
      <c r="DW93" s="425" t="str">
        <f>IF(details!BS93="","",details!BS93)</f>
        <v/>
      </c>
      <c r="DX93" s="425" t="str">
        <f>IF(details!BT93="","",details!BT93)</f>
        <v/>
      </c>
      <c r="DY93" s="425" t="str">
        <f t="shared" si="333"/>
        <v/>
      </c>
      <c r="DZ93" s="425" t="str">
        <f>IF(details!BU93="","",details!BU93)</f>
        <v/>
      </c>
      <c r="EA93" s="425" t="str">
        <f>IF(details!BV93="","",details!BV93)</f>
        <v/>
      </c>
      <c r="EB93" s="425" t="str">
        <f t="shared" si="334"/>
        <v/>
      </c>
      <c r="EC93" s="138" t="str">
        <f t="shared" si="335"/>
        <v/>
      </c>
      <c r="ED93" s="425" t="str">
        <f>IF(details!BW93="","",details!BW93)</f>
        <v/>
      </c>
      <c r="EE93" s="425" t="str">
        <f>IF(details!BX93="","",details!BX93)</f>
        <v/>
      </c>
      <c r="EF93" s="138" t="str">
        <f t="shared" si="336"/>
        <v/>
      </c>
      <c r="EG93" s="139" t="str">
        <f t="shared" si="277"/>
        <v/>
      </c>
      <c r="EH93" s="425" t="str">
        <f>IF(details!BY93="","",details!BY93)</f>
        <v/>
      </c>
      <c r="EI93" s="425" t="str">
        <f>IF(details!BZ93="","",details!BZ93)</f>
        <v/>
      </c>
      <c r="EJ93" s="428" t="str">
        <f t="shared" si="337"/>
        <v/>
      </c>
      <c r="EK93" s="136" t="str">
        <f t="shared" si="338"/>
        <v/>
      </c>
      <c r="EL93" s="140" t="str">
        <f t="shared" si="339"/>
        <v/>
      </c>
      <c r="EM93" s="429" t="str">
        <f t="shared" si="340"/>
        <v/>
      </c>
      <c r="EN93" s="141" t="str">
        <f t="shared" si="268"/>
        <v/>
      </c>
      <c r="EO93" s="141">
        <f t="shared" si="341"/>
        <v>0</v>
      </c>
      <c r="EP93" s="425" t="str">
        <f>IF(details!CA93="","",details!CA93)</f>
        <v/>
      </c>
      <c r="EQ93" s="425" t="str">
        <f>IF(details!CB93="","",details!CB93)</f>
        <v/>
      </c>
      <c r="ER93" s="425" t="str">
        <f>IF(details!CC93="","",details!CC93)</f>
        <v/>
      </c>
      <c r="ES93" s="425" t="str">
        <f>IF(details!CD93="","",details!CD93)</f>
        <v/>
      </c>
      <c r="ET93" s="425" t="str">
        <f>IF(details!CE93="","",details!CE93)</f>
        <v/>
      </c>
      <c r="EU93" s="429" t="str">
        <f t="shared" si="342"/>
        <v/>
      </c>
      <c r="EV93" s="429" t="str">
        <f t="shared" si="343"/>
        <v/>
      </c>
      <c r="EW93" s="429" t="str">
        <f t="shared" si="344"/>
        <v/>
      </c>
      <c r="EX93" s="141" t="str">
        <f t="shared" si="269"/>
        <v/>
      </c>
      <c r="EY93" s="141">
        <f t="shared" si="345"/>
        <v>0</v>
      </c>
      <c r="EZ93" s="425" t="str">
        <f>IF(details!CF93="","",details!CF93)</f>
        <v/>
      </c>
      <c r="FA93" s="425" t="str">
        <f>IF(details!CG93="","",details!CG93)</f>
        <v/>
      </c>
      <c r="FB93" s="425" t="str">
        <f>IF(details!CH93="","",details!CH93)</f>
        <v/>
      </c>
      <c r="FC93" s="425" t="str">
        <f>IF(details!CI93="","",details!CI93)</f>
        <v/>
      </c>
      <c r="FD93" s="425" t="str">
        <f>IF(details!CJ93="","",details!CJ93)</f>
        <v/>
      </c>
      <c r="FE93" s="429" t="str">
        <f t="shared" si="346"/>
        <v/>
      </c>
      <c r="FF93" s="429" t="str">
        <f t="shared" si="347"/>
        <v/>
      </c>
      <c r="FG93" s="429" t="str">
        <f t="shared" si="348"/>
        <v/>
      </c>
      <c r="FH93" s="141" t="str">
        <f t="shared" si="270"/>
        <v/>
      </c>
      <c r="FI93" s="141">
        <f t="shared" si="349"/>
        <v>0</v>
      </c>
      <c r="FJ93" s="425" t="str">
        <f>IF(details!CK93="","",details!CK93)</f>
        <v/>
      </c>
      <c r="FK93" s="425" t="str">
        <f>IF(details!CL93="","",details!CL93)</f>
        <v/>
      </c>
      <c r="FL93" s="425" t="str">
        <f>IF(details!CM93="","",details!CM93)</f>
        <v/>
      </c>
      <c r="FM93" s="425" t="str">
        <f>IF(details!CN93="","",details!CN93)</f>
        <v/>
      </c>
      <c r="FN93" s="425" t="str">
        <f>IF(details!CO93="","",details!CO93)</f>
        <v/>
      </c>
      <c r="FO93" s="429" t="str">
        <f t="shared" si="350"/>
        <v/>
      </c>
      <c r="FP93" s="429" t="str">
        <f t="shared" si="351"/>
        <v/>
      </c>
      <c r="FQ93" s="429" t="str">
        <f t="shared" si="352"/>
        <v/>
      </c>
      <c r="FR93" s="141" t="str">
        <f t="shared" si="271"/>
        <v/>
      </c>
      <c r="FS93" s="354">
        <f t="shared" si="353"/>
        <v>0</v>
      </c>
      <c r="FT93" s="361" t="str">
        <f t="shared" si="354"/>
        <v/>
      </c>
      <c r="FU93" s="422" t="str">
        <f t="shared" si="355"/>
        <v/>
      </c>
      <c r="FV93" s="422" t="str">
        <f t="shared" si="356"/>
        <v/>
      </c>
      <c r="FW93" s="422" t="str">
        <f t="shared" si="357"/>
        <v/>
      </c>
      <c r="FX93" s="422" t="str">
        <f t="shared" si="358"/>
        <v/>
      </c>
      <c r="FY93" s="422" t="str">
        <f t="shared" si="359"/>
        <v/>
      </c>
      <c r="FZ93" s="422" t="str">
        <f t="shared" si="360"/>
        <v/>
      </c>
      <c r="GA93" s="142" t="str">
        <f t="shared" si="361"/>
        <v/>
      </c>
      <c r="GB93" s="142" t="str">
        <f t="shared" si="362"/>
        <v/>
      </c>
      <c r="GC93" s="422" t="str">
        <f t="shared" si="278"/>
        <v/>
      </c>
      <c r="GD93" s="422" t="str">
        <f t="shared" si="363"/>
        <v/>
      </c>
      <c r="GE93" s="422" t="str">
        <f t="shared" si="364"/>
        <v/>
      </c>
      <c r="GF93" s="422" t="str">
        <f t="shared" si="365"/>
        <v/>
      </c>
      <c r="GG93" s="422" t="str">
        <f t="shared" si="366"/>
        <v/>
      </c>
      <c r="GH93" s="422" t="str">
        <f t="shared" si="367"/>
        <v/>
      </c>
      <c r="GI93" s="422" t="str">
        <f t="shared" si="368"/>
        <v/>
      </c>
      <c r="GJ93" s="422" t="str">
        <f t="shared" si="369"/>
        <v/>
      </c>
      <c r="GK93" s="422" t="str">
        <f t="shared" si="370"/>
        <v/>
      </c>
      <c r="GL93" s="422" t="str">
        <f t="shared" si="371"/>
        <v/>
      </c>
      <c r="GM93" s="422" t="str">
        <f t="shared" si="372"/>
        <v/>
      </c>
      <c r="GN93" s="422" t="str">
        <f t="shared" si="373"/>
        <v/>
      </c>
      <c r="GO93" s="422" t="str">
        <f t="shared" si="374"/>
        <v/>
      </c>
      <c r="GP93" s="422" t="str">
        <f t="shared" si="375"/>
        <v/>
      </c>
      <c r="GQ93" s="422" t="str">
        <f t="shared" si="376"/>
        <v/>
      </c>
      <c r="GR93" s="422" t="str">
        <f t="shared" si="377"/>
        <v/>
      </c>
      <c r="GS93" s="422" t="str">
        <f t="shared" si="378"/>
        <v/>
      </c>
      <c r="GT93" s="143" t="str">
        <f t="shared" si="379"/>
        <v/>
      </c>
      <c r="GU93" s="143" t="str">
        <f t="shared" si="380"/>
        <v/>
      </c>
      <c r="GV93" s="143" t="str">
        <f t="shared" si="381"/>
        <v/>
      </c>
      <c r="GW93" s="143" t="str">
        <f t="shared" si="382"/>
        <v/>
      </c>
      <c r="GX93" s="143" t="str">
        <f t="shared" si="383"/>
        <v/>
      </c>
      <c r="GY93" s="143" t="str">
        <f t="shared" si="384"/>
        <v/>
      </c>
      <c r="GZ93" s="353">
        <f t="shared" si="385"/>
        <v>0</v>
      </c>
      <c r="HA93" s="353">
        <f t="shared" si="386"/>
        <v>0</v>
      </c>
      <c r="HB93" s="353">
        <f t="shared" si="387"/>
        <v>32</v>
      </c>
      <c r="HC93" s="353">
        <f t="shared" si="388"/>
        <v>0</v>
      </c>
      <c r="HD93" s="426" t="str">
        <f t="shared" si="279"/>
        <v/>
      </c>
      <c r="HE93" s="362" t="str">
        <f t="shared" si="389"/>
        <v/>
      </c>
      <c r="HF93" s="362" t="str">
        <f t="shared" si="390"/>
        <v/>
      </c>
      <c r="HG93" s="363" t="str">
        <f t="shared" si="391"/>
        <v/>
      </c>
      <c r="HH93" s="399" t="str">
        <f t="shared" si="392"/>
        <v/>
      </c>
      <c r="HI93" s="400" t="str">
        <f t="shared" si="280"/>
        <v/>
      </c>
      <c r="HJ93" s="136" t="str">
        <f t="shared" si="281"/>
        <v/>
      </c>
      <c r="HK93" s="358" t="str">
        <f>details!EP93</f>
        <v/>
      </c>
      <c r="HL93" s="227" t="str">
        <f>details!EQ93</f>
        <v/>
      </c>
      <c r="HM93" s="406" t="str">
        <f t="shared" si="393"/>
        <v/>
      </c>
      <c r="HN93" s="233" t="str">
        <f>IF(details!CP93="","",details!CP93)</f>
        <v/>
      </c>
    </row>
    <row r="94" spans="1:222" s="20" customFormat="1" ht="14" customHeight="1">
      <c r="A94" s="231">
        <f>IF(details!A94="","",details!A94)</f>
        <v>88</v>
      </c>
      <c r="B94" s="425" t="str">
        <f>IF(details!B94="","",details!B94)</f>
        <v/>
      </c>
      <c r="C94" s="425" t="str">
        <f>IF(details!C94="","",details!C94)</f>
        <v/>
      </c>
      <c r="D94" s="136" t="str">
        <f>IF(details!D94="","",details!D94)</f>
        <v/>
      </c>
      <c r="E94" s="136" t="str">
        <f>IF(details!E94="","",details!E94)</f>
        <v/>
      </c>
      <c r="F94" s="425" t="str">
        <f>IF(details!F94="","",details!F94)</f>
        <v/>
      </c>
      <c r="G94" s="698" t="str">
        <f>IF(details!G94="","",details!G94)</f>
        <v/>
      </c>
      <c r="H94" s="698" t="str">
        <f>IF(details!H94="","",details!H94)</f>
        <v/>
      </c>
      <c r="I94" s="220" t="str">
        <f>IF(details!CQ94="","",details!CQ94)</f>
        <v/>
      </c>
      <c r="J94" s="137" t="str">
        <f>IF(details!J94="","",details!J94)</f>
        <v/>
      </c>
      <c r="K94" s="137" t="str">
        <f>IF(details!K94="","",details!K94)</f>
        <v/>
      </c>
      <c r="L94" s="137" t="str">
        <f>IF(details!L94="","",details!L94)</f>
        <v/>
      </c>
      <c r="M94" s="425" t="str">
        <f>IF(details!R94="","",details!R94)</f>
        <v/>
      </c>
      <c r="N94" s="425" t="str">
        <f>IF(details!S94="","",details!S94)</f>
        <v/>
      </c>
      <c r="O94" s="425" t="str">
        <f t="shared" si="282"/>
        <v/>
      </c>
      <c r="P94" s="425" t="str">
        <f>IF(details!T94="","",details!T94)</f>
        <v/>
      </c>
      <c r="Q94" s="425" t="str">
        <f>IF(details!U94="","",details!U94)</f>
        <v/>
      </c>
      <c r="R94" s="425" t="str">
        <f t="shared" si="283"/>
        <v/>
      </c>
      <c r="S94" s="425" t="str">
        <f>IF(details!V94="","",details!V94)</f>
        <v/>
      </c>
      <c r="T94" s="425" t="str">
        <f>IF(details!W94="","",details!W94)</f>
        <v/>
      </c>
      <c r="U94" s="425" t="str">
        <f t="shared" si="284"/>
        <v/>
      </c>
      <c r="V94" s="138" t="str">
        <f t="shared" si="285"/>
        <v/>
      </c>
      <c r="W94" s="425" t="str">
        <f>IF(details!X94="","",details!X94)</f>
        <v/>
      </c>
      <c r="X94" s="425" t="str">
        <f>IF(details!Y94="","",details!Y94)</f>
        <v/>
      </c>
      <c r="Y94" s="138" t="str">
        <f t="shared" si="286"/>
        <v/>
      </c>
      <c r="Z94" s="139" t="str">
        <f t="shared" si="272"/>
        <v/>
      </c>
      <c r="AA94" s="425" t="str">
        <f>IF(details!Z94="","",details!Z94)</f>
        <v/>
      </c>
      <c r="AB94" s="425" t="str">
        <f>IF(details!AA94="","",details!AA94)</f>
        <v/>
      </c>
      <c r="AC94" s="428" t="str">
        <f t="shared" si="287"/>
        <v/>
      </c>
      <c r="AD94" s="136" t="str">
        <f t="shared" si="288"/>
        <v/>
      </c>
      <c r="AE94" s="140" t="str">
        <f t="shared" si="289"/>
        <v/>
      </c>
      <c r="AF94" s="429" t="str">
        <f t="shared" si="290"/>
        <v/>
      </c>
      <c r="AG94" s="141" t="str">
        <f t="shared" si="263"/>
        <v/>
      </c>
      <c r="AH94" s="141">
        <f t="shared" si="291"/>
        <v>0</v>
      </c>
      <c r="AI94" s="425" t="str">
        <f>IF(details!AB94="","",details!AB94)</f>
        <v/>
      </c>
      <c r="AJ94" s="425" t="str">
        <f>IF(details!AC94="","",details!AC94)</f>
        <v/>
      </c>
      <c r="AK94" s="425" t="str">
        <f t="shared" si="292"/>
        <v/>
      </c>
      <c r="AL94" s="425" t="str">
        <f>IF(details!AD94="","",details!AD94)</f>
        <v/>
      </c>
      <c r="AM94" s="425" t="str">
        <f>IF(details!AE94="","",details!AE94)</f>
        <v/>
      </c>
      <c r="AN94" s="425" t="str">
        <f t="shared" si="293"/>
        <v/>
      </c>
      <c r="AO94" s="425" t="str">
        <f>IF(details!AF94="","",details!AF94)</f>
        <v/>
      </c>
      <c r="AP94" s="425" t="str">
        <f>IF(details!AG94="","",details!AG94)</f>
        <v/>
      </c>
      <c r="AQ94" s="425" t="str">
        <f t="shared" si="294"/>
        <v/>
      </c>
      <c r="AR94" s="138" t="str">
        <f t="shared" si="295"/>
        <v/>
      </c>
      <c r="AS94" s="425" t="str">
        <f>IF(details!AH94="","",details!AH94)</f>
        <v/>
      </c>
      <c r="AT94" s="425" t="str">
        <f>IF(details!AI94="","",details!AI94)</f>
        <v/>
      </c>
      <c r="AU94" s="138" t="str">
        <f t="shared" si="296"/>
        <v/>
      </c>
      <c r="AV94" s="139" t="str">
        <f t="shared" si="273"/>
        <v/>
      </c>
      <c r="AW94" s="425" t="str">
        <f>IF(details!AJ94="","",details!AJ94)</f>
        <v/>
      </c>
      <c r="AX94" s="425" t="str">
        <f>IF(details!AK94="","",details!AK94)</f>
        <v/>
      </c>
      <c r="AY94" s="428" t="str">
        <f t="shared" si="297"/>
        <v/>
      </c>
      <c r="AZ94" s="136" t="str">
        <f t="shared" si="298"/>
        <v/>
      </c>
      <c r="BA94" s="140" t="str">
        <f t="shared" si="299"/>
        <v/>
      </c>
      <c r="BB94" s="429" t="str">
        <f t="shared" si="300"/>
        <v/>
      </c>
      <c r="BC94" s="141" t="str">
        <f t="shared" si="264"/>
        <v/>
      </c>
      <c r="BD94" s="141">
        <f t="shared" si="301"/>
        <v>0</v>
      </c>
      <c r="BE94" s="123" t="str">
        <f>IF(D94="","",details!AL94)</f>
        <v/>
      </c>
      <c r="BF94" s="425" t="str">
        <f>IF(details!AM94="","",details!AM94)</f>
        <v/>
      </c>
      <c r="BG94" s="425" t="str">
        <f>IF(details!AN94="","",details!AN94)</f>
        <v/>
      </c>
      <c r="BH94" s="425" t="str">
        <f t="shared" si="302"/>
        <v/>
      </c>
      <c r="BI94" s="425" t="str">
        <f>IF(details!AO94="","",details!AO94)</f>
        <v/>
      </c>
      <c r="BJ94" s="425" t="str">
        <f>IF(details!AP94="","",details!AP94)</f>
        <v/>
      </c>
      <c r="BK94" s="425" t="str">
        <f t="shared" si="303"/>
        <v/>
      </c>
      <c r="BL94" s="425" t="str">
        <f>IF(details!AQ94="","",details!AQ94)</f>
        <v/>
      </c>
      <c r="BM94" s="425" t="str">
        <f>IF(details!AR94="","",details!AR94)</f>
        <v/>
      </c>
      <c r="BN94" s="425" t="str">
        <f t="shared" si="304"/>
        <v/>
      </c>
      <c r="BO94" s="138" t="str">
        <f t="shared" si="305"/>
        <v/>
      </c>
      <c r="BP94" s="425" t="str">
        <f>IF(details!AS94="","",details!AS94)</f>
        <v/>
      </c>
      <c r="BQ94" s="425" t="str">
        <f>IF(details!AT94="","",details!AT94)</f>
        <v/>
      </c>
      <c r="BR94" s="138" t="str">
        <f t="shared" si="306"/>
        <v/>
      </c>
      <c r="BS94" s="139" t="str">
        <f t="shared" si="274"/>
        <v/>
      </c>
      <c r="BT94" s="425" t="str">
        <f>IF(details!AU94="","",details!AU94)</f>
        <v/>
      </c>
      <c r="BU94" s="425" t="str">
        <f>IF(details!AV94="","",details!AV94)</f>
        <v/>
      </c>
      <c r="BV94" s="428" t="str">
        <f t="shared" si="307"/>
        <v/>
      </c>
      <c r="BW94" s="136" t="str">
        <f t="shared" si="308"/>
        <v/>
      </c>
      <c r="BX94" s="140" t="str">
        <f t="shared" si="309"/>
        <v/>
      </c>
      <c r="BY94" s="429" t="str">
        <f t="shared" si="310"/>
        <v/>
      </c>
      <c r="BZ94" s="141" t="str">
        <f t="shared" si="265"/>
        <v/>
      </c>
      <c r="CA94" s="141">
        <f t="shared" si="311"/>
        <v>0</v>
      </c>
      <c r="CB94" s="425" t="str">
        <f>IF(details!AW94="","",details!AW94)</f>
        <v/>
      </c>
      <c r="CC94" s="425" t="str">
        <f>IF(details!AX94="","",details!AX94)</f>
        <v/>
      </c>
      <c r="CD94" s="425" t="str">
        <f t="shared" si="312"/>
        <v/>
      </c>
      <c r="CE94" s="425" t="str">
        <f>IF(details!AY94="","",details!AY94)</f>
        <v/>
      </c>
      <c r="CF94" s="425" t="str">
        <f>IF(details!AZ94="","",details!AZ94)</f>
        <v/>
      </c>
      <c r="CG94" s="425" t="str">
        <f t="shared" si="313"/>
        <v/>
      </c>
      <c r="CH94" s="425" t="str">
        <f>IF(details!BA94="","",details!BA94)</f>
        <v/>
      </c>
      <c r="CI94" s="425" t="str">
        <f>IF(details!BB94="","",details!BB94)</f>
        <v/>
      </c>
      <c r="CJ94" s="425" t="str">
        <f t="shared" si="314"/>
        <v/>
      </c>
      <c r="CK94" s="138" t="str">
        <f t="shared" si="315"/>
        <v/>
      </c>
      <c r="CL94" s="425" t="str">
        <f>IF(details!BC94="","",details!BC94)</f>
        <v/>
      </c>
      <c r="CM94" s="425" t="str">
        <f>IF(details!BD94="","",details!BD94)</f>
        <v/>
      </c>
      <c r="CN94" s="138" t="str">
        <f t="shared" si="316"/>
        <v/>
      </c>
      <c r="CO94" s="139" t="str">
        <f t="shared" si="275"/>
        <v/>
      </c>
      <c r="CP94" s="425" t="str">
        <f>IF(details!BE94="","",details!BE94)</f>
        <v/>
      </c>
      <c r="CQ94" s="425" t="str">
        <f>IF(details!BF94="","",details!BF94)</f>
        <v/>
      </c>
      <c r="CR94" s="428" t="str">
        <f t="shared" si="317"/>
        <v/>
      </c>
      <c r="CS94" s="136" t="str">
        <f t="shared" si="318"/>
        <v/>
      </c>
      <c r="CT94" s="140" t="str">
        <f t="shared" si="319"/>
        <v/>
      </c>
      <c r="CU94" s="429" t="str">
        <f t="shared" si="320"/>
        <v/>
      </c>
      <c r="CV94" s="141" t="str">
        <f t="shared" si="266"/>
        <v/>
      </c>
      <c r="CW94" s="141">
        <f t="shared" si="321"/>
        <v>0</v>
      </c>
      <c r="CX94" s="425" t="str">
        <f>IF(details!BG94="","",details!BG94)</f>
        <v/>
      </c>
      <c r="CY94" s="425" t="str">
        <f>IF(details!BH94="","",details!BH94)</f>
        <v/>
      </c>
      <c r="CZ94" s="425" t="str">
        <f t="shared" si="322"/>
        <v/>
      </c>
      <c r="DA94" s="425" t="str">
        <f>IF(details!BI94="","",details!BI94)</f>
        <v/>
      </c>
      <c r="DB94" s="425" t="str">
        <f>IF(details!BJ94="","",details!BJ94)</f>
        <v/>
      </c>
      <c r="DC94" s="425" t="str">
        <f t="shared" si="323"/>
        <v/>
      </c>
      <c r="DD94" s="425" t="str">
        <f>IF(details!BK94="","",details!BK94)</f>
        <v/>
      </c>
      <c r="DE94" s="425" t="str">
        <f>IF(details!BL94="","",details!BL94)</f>
        <v/>
      </c>
      <c r="DF94" s="425" t="str">
        <f t="shared" si="324"/>
        <v/>
      </c>
      <c r="DG94" s="138" t="str">
        <f t="shared" si="325"/>
        <v/>
      </c>
      <c r="DH94" s="425" t="str">
        <f>IF(details!BM94="","",details!BM94)</f>
        <v/>
      </c>
      <c r="DI94" s="425" t="str">
        <f>IF(details!BN94="","",details!BN94)</f>
        <v/>
      </c>
      <c r="DJ94" s="138" t="str">
        <f t="shared" si="326"/>
        <v/>
      </c>
      <c r="DK94" s="139" t="str">
        <f t="shared" si="276"/>
        <v/>
      </c>
      <c r="DL94" s="425" t="str">
        <f>IF(details!BO94="","",details!BO94)</f>
        <v/>
      </c>
      <c r="DM94" s="425" t="str">
        <f>IF(details!BP94="","",details!BP94)</f>
        <v/>
      </c>
      <c r="DN94" s="428" t="str">
        <f t="shared" si="327"/>
        <v/>
      </c>
      <c r="DO94" s="136" t="str">
        <f t="shared" si="328"/>
        <v/>
      </c>
      <c r="DP94" s="140" t="str">
        <f t="shared" si="329"/>
        <v/>
      </c>
      <c r="DQ94" s="429" t="str">
        <f t="shared" si="330"/>
        <v/>
      </c>
      <c r="DR94" s="141" t="str">
        <f t="shared" si="267"/>
        <v/>
      </c>
      <c r="DS94" s="141">
        <f t="shared" si="331"/>
        <v>0</v>
      </c>
      <c r="DT94" s="425" t="str">
        <f>IF(details!BQ94="","",details!BQ94)</f>
        <v/>
      </c>
      <c r="DU94" s="425" t="str">
        <f>IF(details!BR94="","",details!BR94)</f>
        <v/>
      </c>
      <c r="DV94" s="425" t="str">
        <f t="shared" si="332"/>
        <v/>
      </c>
      <c r="DW94" s="425" t="str">
        <f>IF(details!BS94="","",details!BS94)</f>
        <v/>
      </c>
      <c r="DX94" s="425" t="str">
        <f>IF(details!BT94="","",details!BT94)</f>
        <v/>
      </c>
      <c r="DY94" s="425" t="str">
        <f t="shared" si="333"/>
        <v/>
      </c>
      <c r="DZ94" s="425" t="str">
        <f>IF(details!BU94="","",details!BU94)</f>
        <v/>
      </c>
      <c r="EA94" s="425" t="str">
        <f>IF(details!BV94="","",details!BV94)</f>
        <v/>
      </c>
      <c r="EB94" s="425" t="str">
        <f t="shared" si="334"/>
        <v/>
      </c>
      <c r="EC94" s="138" t="str">
        <f t="shared" si="335"/>
        <v/>
      </c>
      <c r="ED94" s="425" t="str">
        <f>IF(details!BW94="","",details!BW94)</f>
        <v/>
      </c>
      <c r="EE94" s="425" t="str">
        <f>IF(details!BX94="","",details!BX94)</f>
        <v/>
      </c>
      <c r="EF94" s="138" t="str">
        <f t="shared" si="336"/>
        <v/>
      </c>
      <c r="EG94" s="139" t="str">
        <f t="shared" si="277"/>
        <v/>
      </c>
      <c r="EH94" s="425" t="str">
        <f>IF(details!BY94="","",details!BY94)</f>
        <v/>
      </c>
      <c r="EI94" s="425" t="str">
        <f>IF(details!BZ94="","",details!BZ94)</f>
        <v/>
      </c>
      <c r="EJ94" s="428" t="str">
        <f t="shared" si="337"/>
        <v/>
      </c>
      <c r="EK94" s="136" t="str">
        <f t="shared" si="338"/>
        <v/>
      </c>
      <c r="EL94" s="140" t="str">
        <f t="shared" si="339"/>
        <v/>
      </c>
      <c r="EM94" s="429" t="str">
        <f t="shared" si="340"/>
        <v/>
      </c>
      <c r="EN94" s="141" t="str">
        <f t="shared" si="268"/>
        <v/>
      </c>
      <c r="EO94" s="141">
        <f t="shared" si="341"/>
        <v>0</v>
      </c>
      <c r="EP94" s="425" t="str">
        <f>IF(details!CA94="","",details!CA94)</f>
        <v/>
      </c>
      <c r="EQ94" s="425" t="str">
        <f>IF(details!CB94="","",details!CB94)</f>
        <v/>
      </c>
      <c r="ER94" s="425" t="str">
        <f>IF(details!CC94="","",details!CC94)</f>
        <v/>
      </c>
      <c r="ES94" s="425" t="str">
        <f>IF(details!CD94="","",details!CD94)</f>
        <v/>
      </c>
      <c r="ET94" s="425" t="str">
        <f>IF(details!CE94="","",details!CE94)</f>
        <v/>
      </c>
      <c r="EU94" s="429" t="str">
        <f t="shared" si="342"/>
        <v/>
      </c>
      <c r="EV94" s="429" t="str">
        <f t="shared" si="343"/>
        <v/>
      </c>
      <c r="EW94" s="429" t="str">
        <f t="shared" si="344"/>
        <v/>
      </c>
      <c r="EX94" s="141" t="str">
        <f t="shared" si="269"/>
        <v/>
      </c>
      <c r="EY94" s="141">
        <f t="shared" si="345"/>
        <v>0</v>
      </c>
      <c r="EZ94" s="425" t="str">
        <f>IF(details!CF94="","",details!CF94)</f>
        <v/>
      </c>
      <c r="FA94" s="425" t="str">
        <f>IF(details!CG94="","",details!CG94)</f>
        <v/>
      </c>
      <c r="FB94" s="425" t="str">
        <f>IF(details!CH94="","",details!CH94)</f>
        <v/>
      </c>
      <c r="FC94" s="425" t="str">
        <f>IF(details!CI94="","",details!CI94)</f>
        <v/>
      </c>
      <c r="FD94" s="425" t="str">
        <f>IF(details!CJ94="","",details!CJ94)</f>
        <v/>
      </c>
      <c r="FE94" s="429" t="str">
        <f t="shared" si="346"/>
        <v/>
      </c>
      <c r="FF94" s="429" t="str">
        <f t="shared" si="347"/>
        <v/>
      </c>
      <c r="FG94" s="429" t="str">
        <f t="shared" si="348"/>
        <v/>
      </c>
      <c r="FH94" s="141" t="str">
        <f t="shared" si="270"/>
        <v/>
      </c>
      <c r="FI94" s="141">
        <f t="shared" si="349"/>
        <v>0</v>
      </c>
      <c r="FJ94" s="425" t="str">
        <f>IF(details!CK94="","",details!CK94)</f>
        <v/>
      </c>
      <c r="FK94" s="425" t="str">
        <f>IF(details!CL94="","",details!CL94)</f>
        <v/>
      </c>
      <c r="FL94" s="425" t="str">
        <f>IF(details!CM94="","",details!CM94)</f>
        <v/>
      </c>
      <c r="FM94" s="425" t="str">
        <f>IF(details!CN94="","",details!CN94)</f>
        <v/>
      </c>
      <c r="FN94" s="425" t="str">
        <f>IF(details!CO94="","",details!CO94)</f>
        <v/>
      </c>
      <c r="FO94" s="429" t="str">
        <f t="shared" si="350"/>
        <v/>
      </c>
      <c r="FP94" s="429" t="str">
        <f t="shared" si="351"/>
        <v/>
      </c>
      <c r="FQ94" s="429" t="str">
        <f t="shared" si="352"/>
        <v/>
      </c>
      <c r="FR94" s="141" t="str">
        <f t="shared" si="271"/>
        <v/>
      </c>
      <c r="FS94" s="354">
        <f t="shared" si="353"/>
        <v>0</v>
      </c>
      <c r="FT94" s="361" t="str">
        <f t="shared" si="354"/>
        <v/>
      </c>
      <c r="FU94" s="422" t="str">
        <f t="shared" si="355"/>
        <v/>
      </c>
      <c r="FV94" s="422" t="str">
        <f t="shared" si="356"/>
        <v/>
      </c>
      <c r="FW94" s="422" t="str">
        <f t="shared" si="357"/>
        <v/>
      </c>
      <c r="FX94" s="422" t="str">
        <f t="shared" si="358"/>
        <v/>
      </c>
      <c r="FY94" s="422" t="str">
        <f t="shared" si="359"/>
        <v/>
      </c>
      <c r="FZ94" s="422" t="str">
        <f t="shared" si="360"/>
        <v/>
      </c>
      <c r="GA94" s="142" t="str">
        <f t="shared" si="361"/>
        <v/>
      </c>
      <c r="GB94" s="142" t="str">
        <f t="shared" si="362"/>
        <v/>
      </c>
      <c r="GC94" s="422" t="str">
        <f t="shared" si="278"/>
        <v/>
      </c>
      <c r="GD94" s="422" t="str">
        <f t="shared" si="363"/>
        <v/>
      </c>
      <c r="GE94" s="422" t="str">
        <f t="shared" si="364"/>
        <v/>
      </c>
      <c r="GF94" s="422" t="str">
        <f t="shared" si="365"/>
        <v/>
      </c>
      <c r="GG94" s="422" t="str">
        <f t="shared" si="366"/>
        <v/>
      </c>
      <c r="GH94" s="422" t="str">
        <f t="shared" si="367"/>
        <v/>
      </c>
      <c r="GI94" s="422" t="str">
        <f t="shared" si="368"/>
        <v/>
      </c>
      <c r="GJ94" s="422" t="str">
        <f t="shared" si="369"/>
        <v/>
      </c>
      <c r="GK94" s="422" t="str">
        <f t="shared" si="370"/>
        <v/>
      </c>
      <c r="GL94" s="422" t="str">
        <f t="shared" si="371"/>
        <v/>
      </c>
      <c r="GM94" s="422" t="str">
        <f t="shared" si="372"/>
        <v/>
      </c>
      <c r="GN94" s="422" t="str">
        <f t="shared" si="373"/>
        <v/>
      </c>
      <c r="GO94" s="422" t="str">
        <f t="shared" si="374"/>
        <v/>
      </c>
      <c r="GP94" s="422" t="str">
        <f t="shared" si="375"/>
        <v/>
      </c>
      <c r="GQ94" s="422" t="str">
        <f t="shared" si="376"/>
        <v/>
      </c>
      <c r="GR94" s="422" t="str">
        <f t="shared" si="377"/>
        <v/>
      </c>
      <c r="GS94" s="422" t="str">
        <f t="shared" si="378"/>
        <v/>
      </c>
      <c r="GT94" s="143" t="str">
        <f t="shared" si="379"/>
        <v/>
      </c>
      <c r="GU94" s="143" t="str">
        <f t="shared" si="380"/>
        <v/>
      </c>
      <c r="GV94" s="143" t="str">
        <f t="shared" si="381"/>
        <v/>
      </c>
      <c r="GW94" s="143" t="str">
        <f t="shared" si="382"/>
        <v/>
      </c>
      <c r="GX94" s="143" t="str">
        <f t="shared" si="383"/>
        <v/>
      </c>
      <c r="GY94" s="143" t="str">
        <f t="shared" si="384"/>
        <v/>
      </c>
      <c r="GZ94" s="353">
        <f t="shared" si="385"/>
        <v>0</v>
      </c>
      <c r="HA94" s="353">
        <f t="shared" si="386"/>
        <v>0</v>
      </c>
      <c r="HB94" s="353">
        <f t="shared" si="387"/>
        <v>32</v>
      </c>
      <c r="HC94" s="353">
        <f t="shared" si="388"/>
        <v>0</v>
      </c>
      <c r="HD94" s="426" t="str">
        <f t="shared" si="279"/>
        <v/>
      </c>
      <c r="HE94" s="362" t="str">
        <f t="shared" si="389"/>
        <v/>
      </c>
      <c r="HF94" s="362" t="str">
        <f t="shared" si="390"/>
        <v/>
      </c>
      <c r="HG94" s="363" t="str">
        <f t="shared" si="391"/>
        <v/>
      </c>
      <c r="HH94" s="399" t="str">
        <f t="shared" si="392"/>
        <v/>
      </c>
      <c r="HI94" s="400" t="str">
        <f t="shared" si="280"/>
        <v/>
      </c>
      <c r="HJ94" s="136" t="str">
        <f t="shared" si="281"/>
        <v/>
      </c>
      <c r="HK94" s="358" t="str">
        <f>details!EP94</f>
        <v/>
      </c>
      <c r="HL94" s="227" t="str">
        <f>details!EQ94</f>
        <v/>
      </c>
      <c r="HM94" s="406" t="str">
        <f t="shared" si="393"/>
        <v/>
      </c>
      <c r="HN94" s="233" t="str">
        <f>IF(details!CP94="","",details!CP94)</f>
        <v/>
      </c>
    </row>
    <row r="95" spans="1:222" s="20" customFormat="1" ht="14" customHeight="1">
      <c r="A95" s="231">
        <f>IF(details!A95="","",details!A95)</f>
        <v>89</v>
      </c>
      <c r="B95" s="425" t="str">
        <f>IF(details!B95="","",details!B95)</f>
        <v/>
      </c>
      <c r="C95" s="425" t="str">
        <f>IF(details!C95="","",details!C95)</f>
        <v/>
      </c>
      <c r="D95" s="136" t="str">
        <f>IF(details!D95="","",details!D95)</f>
        <v/>
      </c>
      <c r="E95" s="136" t="str">
        <f>IF(details!E95="","",details!E95)</f>
        <v/>
      </c>
      <c r="F95" s="425" t="str">
        <f>IF(details!F95="","",details!F95)</f>
        <v/>
      </c>
      <c r="G95" s="698" t="str">
        <f>IF(details!G95="","",details!G95)</f>
        <v/>
      </c>
      <c r="H95" s="698" t="str">
        <f>IF(details!H95="","",details!H95)</f>
        <v/>
      </c>
      <c r="I95" s="220" t="str">
        <f>IF(details!CQ95="","",details!CQ95)</f>
        <v/>
      </c>
      <c r="J95" s="137" t="str">
        <f>IF(details!J95="","",details!J95)</f>
        <v/>
      </c>
      <c r="K95" s="137" t="str">
        <f>IF(details!K95="","",details!K95)</f>
        <v/>
      </c>
      <c r="L95" s="137" t="str">
        <f>IF(details!L95="","",details!L95)</f>
        <v/>
      </c>
      <c r="M95" s="425" t="str">
        <f>IF(details!R95="","",details!R95)</f>
        <v/>
      </c>
      <c r="N95" s="425" t="str">
        <f>IF(details!S95="","",details!S95)</f>
        <v/>
      </c>
      <c r="O95" s="425" t="str">
        <f t="shared" si="282"/>
        <v/>
      </c>
      <c r="P95" s="425" t="str">
        <f>IF(details!T95="","",details!T95)</f>
        <v/>
      </c>
      <c r="Q95" s="425" t="str">
        <f>IF(details!U95="","",details!U95)</f>
        <v/>
      </c>
      <c r="R95" s="425" t="str">
        <f t="shared" si="283"/>
        <v/>
      </c>
      <c r="S95" s="425" t="str">
        <f>IF(details!V95="","",details!V95)</f>
        <v/>
      </c>
      <c r="T95" s="425" t="str">
        <f>IF(details!W95="","",details!W95)</f>
        <v/>
      </c>
      <c r="U95" s="425" t="str">
        <f t="shared" si="284"/>
        <v/>
      </c>
      <c r="V95" s="138" t="str">
        <f t="shared" si="285"/>
        <v/>
      </c>
      <c r="W95" s="425" t="str">
        <f>IF(details!X95="","",details!X95)</f>
        <v/>
      </c>
      <c r="X95" s="425" t="str">
        <f>IF(details!Y95="","",details!Y95)</f>
        <v/>
      </c>
      <c r="Y95" s="138" t="str">
        <f t="shared" si="286"/>
        <v/>
      </c>
      <c r="Z95" s="139" t="str">
        <f t="shared" si="272"/>
        <v/>
      </c>
      <c r="AA95" s="425" t="str">
        <f>IF(details!Z95="","",details!Z95)</f>
        <v/>
      </c>
      <c r="AB95" s="425" t="str">
        <f>IF(details!AA95="","",details!AA95)</f>
        <v/>
      </c>
      <c r="AC95" s="428" t="str">
        <f t="shared" si="287"/>
        <v/>
      </c>
      <c r="AD95" s="136" t="str">
        <f t="shared" si="288"/>
        <v/>
      </c>
      <c r="AE95" s="140" t="str">
        <f t="shared" si="289"/>
        <v/>
      </c>
      <c r="AF95" s="429" t="str">
        <f t="shared" si="290"/>
        <v/>
      </c>
      <c r="AG95" s="141" t="str">
        <f t="shared" si="263"/>
        <v/>
      </c>
      <c r="AH95" s="141">
        <f t="shared" si="291"/>
        <v>0</v>
      </c>
      <c r="AI95" s="425" t="str">
        <f>IF(details!AB95="","",details!AB95)</f>
        <v/>
      </c>
      <c r="AJ95" s="425" t="str">
        <f>IF(details!AC95="","",details!AC95)</f>
        <v/>
      </c>
      <c r="AK95" s="425" t="str">
        <f t="shared" si="292"/>
        <v/>
      </c>
      <c r="AL95" s="425" t="str">
        <f>IF(details!AD95="","",details!AD95)</f>
        <v/>
      </c>
      <c r="AM95" s="425" t="str">
        <f>IF(details!AE95="","",details!AE95)</f>
        <v/>
      </c>
      <c r="AN95" s="425" t="str">
        <f t="shared" si="293"/>
        <v/>
      </c>
      <c r="AO95" s="425" t="str">
        <f>IF(details!AF95="","",details!AF95)</f>
        <v/>
      </c>
      <c r="AP95" s="425" t="str">
        <f>IF(details!AG95="","",details!AG95)</f>
        <v/>
      </c>
      <c r="AQ95" s="425" t="str">
        <f t="shared" si="294"/>
        <v/>
      </c>
      <c r="AR95" s="138" t="str">
        <f t="shared" si="295"/>
        <v/>
      </c>
      <c r="AS95" s="425" t="str">
        <f>IF(details!AH95="","",details!AH95)</f>
        <v/>
      </c>
      <c r="AT95" s="425" t="str">
        <f>IF(details!AI95="","",details!AI95)</f>
        <v/>
      </c>
      <c r="AU95" s="138" t="str">
        <f t="shared" si="296"/>
        <v/>
      </c>
      <c r="AV95" s="139" t="str">
        <f t="shared" si="273"/>
        <v/>
      </c>
      <c r="AW95" s="425" t="str">
        <f>IF(details!AJ95="","",details!AJ95)</f>
        <v/>
      </c>
      <c r="AX95" s="425" t="str">
        <f>IF(details!AK95="","",details!AK95)</f>
        <v/>
      </c>
      <c r="AY95" s="428" t="str">
        <f t="shared" si="297"/>
        <v/>
      </c>
      <c r="AZ95" s="136" t="str">
        <f t="shared" si="298"/>
        <v/>
      </c>
      <c r="BA95" s="140" t="str">
        <f t="shared" si="299"/>
        <v/>
      </c>
      <c r="BB95" s="429" t="str">
        <f t="shared" si="300"/>
        <v/>
      </c>
      <c r="BC95" s="141" t="str">
        <f t="shared" si="264"/>
        <v/>
      </c>
      <c r="BD95" s="141">
        <f t="shared" si="301"/>
        <v>0</v>
      </c>
      <c r="BE95" s="123" t="str">
        <f>IF(D95="","",details!AL95)</f>
        <v/>
      </c>
      <c r="BF95" s="425" t="str">
        <f>IF(details!AM95="","",details!AM95)</f>
        <v/>
      </c>
      <c r="BG95" s="425" t="str">
        <f>IF(details!AN95="","",details!AN95)</f>
        <v/>
      </c>
      <c r="BH95" s="425" t="str">
        <f t="shared" si="302"/>
        <v/>
      </c>
      <c r="BI95" s="425" t="str">
        <f>IF(details!AO95="","",details!AO95)</f>
        <v/>
      </c>
      <c r="BJ95" s="425" t="str">
        <f>IF(details!AP95="","",details!AP95)</f>
        <v/>
      </c>
      <c r="BK95" s="425" t="str">
        <f t="shared" si="303"/>
        <v/>
      </c>
      <c r="BL95" s="425" t="str">
        <f>IF(details!AQ95="","",details!AQ95)</f>
        <v/>
      </c>
      <c r="BM95" s="425" t="str">
        <f>IF(details!AR95="","",details!AR95)</f>
        <v/>
      </c>
      <c r="BN95" s="425" t="str">
        <f t="shared" si="304"/>
        <v/>
      </c>
      <c r="BO95" s="138" t="str">
        <f t="shared" si="305"/>
        <v/>
      </c>
      <c r="BP95" s="425" t="str">
        <f>IF(details!AS95="","",details!AS95)</f>
        <v/>
      </c>
      <c r="BQ95" s="425" t="str">
        <f>IF(details!AT95="","",details!AT95)</f>
        <v/>
      </c>
      <c r="BR95" s="138" t="str">
        <f t="shared" si="306"/>
        <v/>
      </c>
      <c r="BS95" s="139" t="str">
        <f t="shared" si="274"/>
        <v/>
      </c>
      <c r="BT95" s="425" t="str">
        <f>IF(details!AU95="","",details!AU95)</f>
        <v/>
      </c>
      <c r="BU95" s="425" t="str">
        <f>IF(details!AV95="","",details!AV95)</f>
        <v/>
      </c>
      <c r="BV95" s="428" t="str">
        <f t="shared" si="307"/>
        <v/>
      </c>
      <c r="BW95" s="136" t="str">
        <f t="shared" si="308"/>
        <v/>
      </c>
      <c r="BX95" s="140" t="str">
        <f t="shared" si="309"/>
        <v/>
      </c>
      <c r="BY95" s="429" t="str">
        <f t="shared" si="310"/>
        <v/>
      </c>
      <c r="BZ95" s="141" t="str">
        <f t="shared" si="265"/>
        <v/>
      </c>
      <c r="CA95" s="141">
        <f t="shared" si="311"/>
        <v>0</v>
      </c>
      <c r="CB95" s="425" t="str">
        <f>IF(details!AW95="","",details!AW95)</f>
        <v/>
      </c>
      <c r="CC95" s="425" t="str">
        <f>IF(details!AX95="","",details!AX95)</f>
        <v/>
      </c>
      <c r="CD95" s="425" t="str">
        <f t="shared" si="312"/>
        <v/>
      </c>
      <c r="CE95" s="425" t="str">
        <f>IF(details!AY95="","",details!AY95)</f>
        <v/>
      </c>
      <c r="CF95" s="425" t="str">
        <f>IF(details!AZ95="","",details!AZ95)</f>
        <v/>
      </c>
      <c r="CG95" s="425" t="str">
        <f t="shared" si="313"/>
        <v/>
      </c>
      <c r="CH95" s="425" t="str">
        <f>IF(details!BA95="","",details!BA95)</f>
        <v/>
      </c>
      <c r="CI95" s="425" t="str">
        <f>IF(details!BB95="","",details!BB95)</f>
        <v/>
      </c>
      <c r="CJ95" s="425" t="str">
        <f t="shared" si="314"/>
        <v/>
      </c>
      <c r="CK95" s="138" t="str">
        <f t="shared" si="315"/>
        <v/>
      </c>
      <c r="CL95" s="425" t="str">
        <f>IF(details!BC95="","",details!BC95)</f>
        <v/>
      </c>
      <c r="CM95" s="425" t="str">
        <f>IF(details!BD95="","",details!BD95)</f>
        <v/>
      </c>
      <c r="CN95" s="138" t="str">
        <f t="shared" si="316"/>
        <v/>
      </c>
      <c r="CO95" s="139" t="str">
        <f t="shared" si="275"/>
        <v/>
      </c>
      <c r="CP95" s="425" t="str">
        <f>IF(details!BE95="","",details!BE95)</f>
        <v/>
      </c>
      <c r="CQ95" s="425" t="str">
        <f>IF(details!BF95="","",details!BF95)</f>
        <v/>
      </c>
      <c r="CR95" s="428" t="str">
        <f t="shared" si="317"/>
        <v/>
      </c>
      <c r="CS95" s="136" t="str">
        <f t="shared" si="318"/>
        <v/>
      </c>
      <c r="CT95" s="140" t="str">
        <f t="shared" si="319"/>
        <v/>
      </c>
      <c r="CU95" s="429" t="str">
        <f t="shared" si="320"/>
        <v/>
      </c>
      <c r="CV95" s="141" t="str">
        <f t="shared" si="266"/>
        <v/>
      </c>
      <c r="CW95" s="141">
        <f t="shared" si="321"/>
        <v>0</v>
      </c>
      <c r="CX95" s="425" t="str">
        <f>IF(details!BG95="","",details!BG95)</f>
        <v/>
      </c>
      <c r="CY95" s="425" t="str">
        <f>IF(details!BH95="","",details!BH95)</f>
        <v/>
      </c>
      <c r="CZ95" s="425" t="str">
        <f t="shared" si="322"/>
        <v/>
      </c>
      <c r="DA95" s="425" t="str">
        <f>IF(details!BI95="","",details!BI95)</f>
        <v/>
      </c>
      <c r="DB95" s="425" t="str">
        <f>IF(details!BJ95="","",details!BJ95)</f>
        <v/>
      </c>
      <c r="DC95" s="425" t="str">
        <f t="shared" si="323"/>
        <v/>
      </c>
      <c r="DD95" s="425" t="str">
        <f>IF(details!BK95="","",details!BK95)</f>
        <v/>
      </c>
      <c r="DE95" s="425" t="str">
        <f>IF(details!BL95="","",details!BL95)</f>
        <v/>
      </c>
      <c r="DF95" s="425" t="str">
        <f t="shared" si="324"/>
        <v/>
      </c>
      <c r="DG95" s="138" t="str">
        <f t="shared" si="325"/>
        <v/>
      </c>
      <c r="DH95" s="425" t="str">
        <f>IF(details!BM95="","",details!BM95)</f>
        <v/>
      </c>
      <c r="DI95" s="425" t="str">
        <f>IF(details!BN95="","",details!BN95)</f>
        <v/>
      </c>
      <c r="DJ95" s="138" t="str">
        <f t="shared" si="326"/>
        <v/>
      </c>
      <c r="DK95" s="139" t="str">
        <f t="shared" si="276"/>
        <v/>
      </c>
      <c r="DL95" s="425" t="str">
        <f>IF(details!BO95="","",details!BO95)</f>
        <v/>
      </c>
      <c r="DM95" s="425" t="str">
        <f>IF(details!BP95="","",details!BP95)</f>
        <v/>
      </c>
      <c r="DN95" s="428" t="str">
        <f t="shared" si="327"/>
        <v/>
      </c>
      <c r="DO95" s="136" t="str">
        <f t="shared" si="328"/>
        <v/>
      </c>
      <c r="DP95" s="140" t="str">
        <f t="shared" si="329"/>
        <v/>
      </c>
      <c r="DQ95" s="429" t="str">
        <f t="shared" si="330"/>
        <v/>
      </c>
      <c r="DR95" s="141" t="str">
        <f t="shared" si="267"/>
        <v/>
      </c>
      <c r="DS95" s="141">
        <f t="shared" si="331"/>
        <v>0</v>
      </c>
      <c r="DT95" s="425" t="str">
        <f>IF(details!BQ95="","",details!BQ95)</f>
        <v/>
      </c>
      <c r="DU95" s="425" t="str">
        <f>IF(details!BR95="","",details!BR95)</f>
        <v/>
      </c>
      <c r="DV95" s="425" t="str">
        <f t="shared" si="332"/>
        <v/>
      </c>
      <c r="DW95" s="425" t="str">
        <f>IF(details!BS95="","",details!BS95)</f>
        <v/>
      </c>
      <c r="DX95" s="425" t="str">
        <f>IF(details!BT95="","",details!BT95)</f>
        <v/>
      </c>
      <c r="DY95" s="425" t="str">
        <f t="shared" si="333"/>
        <v/>
      </c>
      <c r="DZ95" s="425" t="str">
        <f>IF(details!BU95="","",details!BU95)</f>
        <v/>
      </c>
      <c r="EA95" s="425" t="str">
        <f>IF(details!BV95="","",details!BV95)</f>
        <v/>
      </c>
      <c r="EB95" s="425" t="str">
        <f t="shared" si="334"/>
        <v/>
      </c>
      <c r="EC95" s="138" t="str">
        <f t="shared" si="335"/>
        <v/>
      </c>
      <c r="ED95" s="425" t="str">
        <f>IF(details!BW95="","",details!BW95)</f>
        <v/>
      </c>
      <c r="EE95" s="425" t="str">
        <f>IF(details!BX95="","",details!BX95)</f>
        <v/>
      </c>
      <c r="EF95" s="138" t="str">
        <f t="shared" si="336"/>
        <v/>
      </c>
      <c r="EG95" s="139" t="str">
        <f t="shared" si="277"/>
        <v/>
      </c>
      <c r="EH95" s="425" t="str">
        <f>IF(details!BY95="","",details!BY95)</f>
        <v/>
      </c>
      <c r="EI95" s="425" t="str">
        <f>IF(details!BZ95="","",details!BZ95)</f>
        <v/>
      </c>
      <c r="EJ95" s="428" t="str">
        <f t="shared" si="337"/>
        <v/>
      </c>
      <c r="EK95" s="136" t="str">
        <f t="shared" si="338"/>
        <v/>
      </c>
      <c r="EL95" s="140" t="str">
        <f t="shared" si="339"/>
        <v/>
      </c>
      <c r="EM95" s="429" t="str">
        <f t="shared" si="340"/>
        <v/>
      </c>
      <c r="EN95" s="141" t="str">
        <f t="shared" si="268"/>
        <v/>
      </c>
      <c r="EO95" s="141">
        <f t="shared" si="341"/>
        <v>0</v>
      </c>
      <c r="EP95" s="425" t="str">
        <f>IF(details!CA95="","",details!CA95)</f>
        <v/>
      </c>
      <c r="EQ95" s="425" t="str">
        <f>IF(details!CB95="","",details!CB95)</f>
        <v/>
      </c>
      <c r="ER95" s="425" t="str">
        <f>IF(details!CC95="","",details!CC95)</f>
        <v/>
      </c>
      <c r="ES95" s="425" t="str">
        <f>IF(details!CD95="","",details!CD95)</f>
        <v/>
      </c>
      <c r="ET95" s="425" t="str">
        <f>IF(details!CE95="","",details!CE95)</f>
        <v/>
      </c>
      <c r="EU95" s="429" t="str">
        <f t="shared" si="342"/>
        <v/>
      </c>
      <c r="EV95" s="429" t="str">
        <f t="shared" si="343"/>
        <v/>
      </c>
      <c r="EW95" s="429" t="str">
        <f t="shared" si="344"/>
        <v/>
      </c>
      <c r="EX95" s="141" t="str">
        <f t="shared" si="269"/>
        <v/>
      </c>
      <c r="EY95" s="141">
        <f t="shared" si="345"/>
        <v>0</v>
      </c>
      <c r="EZ95" s="425" t="str">
        <f>IF(details!CF95="","",details!CF95)</f>
        <v/>
      </c>
      <c r="FA95" s="425" t="str">
        <f>IF(details!CG95="","",details!CG95)</f>
        <v/>
      </c>
      <c r="FB95" s="425" t="str">
        <f>IF(details!CH95="","",details!CH95)</f>
        <v/>
      </c>
      <c r="FC95" s="425" t="str">
        <f>IF(details!CI95="","",details!CI95)</f>
        <v/>
      </c>
      <c r="FD95" s="425" t="str">
        <f>IF(details!CJ95="","",details!CJ95)</f>
        <v/>
      </c>
      <c r="FE95" s="429" t="str">
        <f t="shared" si="346"/>
        <v/>
      </c>
      <c r="FF95" s="429" t="str">
        <f t="shared" si="347"/>
        <v/>
      </c>
      <c r="FG95" s="429" t="str">
        <f t="shared" si="348"/>
        <v/>
      </c>
      <c r="FH95" s="141" t="str">
        <f t="shared" si="270"/>
        <v/>
      </c>
      <c r="FI95" s="141">
        <f t="shared" si="349"/>
        <v>0</v>
      </c>
      <c r="FJ95" s="425" t="str">
        <f>IF(details!CK95="","",details!CK95)</f>
        <v/>
      </c>
      <c r="FK95" s="425" t="str">
        <f>IF(details!CL95="","",details!CL95)</f>
        <v/>
      </c>
      <c r="FL95" s="425" t="str">
        <f>IF(details!CM95="","",details!CM95)</f>
        <v/>
      </c>
      <c r="FM95" s="425" t="str">
        <f>IF(details!CN95="","",details!CN95)</f>
        <v/>
      </c>
      <c r="FN95" s="425" t="str">
        <f>IF(details!CO95="","",details!CO95)</f>
        <v/>
      </c>
      <c r="FO95" s="429" t="str">
        <f t="shared" si="350"/>
        <v/>
      </c>
      <c r="FP95" s="429" t="str">
        <f t="shared" si="351"/>
        <v/>
      </c>
      <c r="FQ95" s="429" t="str">
        <f t="shared" si="352"/>
        <v/>
      </c>
      <c r="FR95" s="141" t="str">
        <f t="shared" si="271"/>
        <v/>
      </c>
      <c r="FS95" s="354">
        <f t="shared" si="353"/>
        <v>0</v>
      </c>
      <c r="FT95" s="361" t="str">
        <f t="shared" si="354"/>
        <v/>
      </c>
      <c r="FU95" s="422" t="str">
        <f t="shared" si="355"/>
        <v/>
      </c>
      <c r="FV95" s="422" t="str">
        <f t="shared" si="356"/>
        <v/>
      </c>
      <c r="FW95" s="422" t="str">
        <f t="shared" si="357"/>
        <v/>
      </c>
      <c r="FX95" s="422" t="str">
        <f t="shared" si="358"/>
        <v/>
      </c>
      <c r="FY95" s="422" t="str">
        <f t="shared" si="359"/>
        <v/>
      </c>
      <c r="FZ95" s="422" t="str">
        <f t="shared" si="360"/>
        <v/>
      </c>
      <c r="GA95" s="142" t="str">
        <f t="shared" si="361"/>
        <v/>
      </c>
      <c r="GB95" s="142" t="str">
        <f t="shared" si="362"/>
        <v/>
      </c>
      <c r="GC95" s="422" t="str">
        <f t="shared" si="278"/>
        <v/>
      </c>
      <c r="GD95" s="422" t="str">
        <f t="shared" si="363"/>
        <v/>
      </c>
      <c r="GE95" s="422" t="str">
        <f t="shared" si="364"/>
        <v/>
      </c>
      <c r="GF95" s="422" t="str">
        <f t="shared" si="365"/>
        <v/>
      </c>
      <c r="GG95" s="422" t="str">
        <f t="shared" si="366"/>
        <v/>
      </c>
      <c r="GH95" s="422" t="str">
        <f t="shared" si="367"/>
        <v/>
      </c>
      <c r="GI95" s="422" t="str">
        <f t="shared" si="368"/>
        <v/>
      </c>
      <c r="GJ95" s="422" t="str">
        <f t="shared" si="369"/>
        <v/>
      </c>
      <c r="GK95" s="422" t="str">
        <f t="shared" si="370"/>
        <v/>
      </c>
      <c r="GL95" s="422" t="str">
        <f t="shared" si="371"/>
        <v/>
      </c>
      <c r="GM95" s="422" t="str">
        <f t="shared" si="372"/>
        <v/>
      </c>
      <c r="GN95" s="422" t="str">
        <f t="shared" si="373"/>
        <v/>
      </c>
      <c r="GO95" s="422" t="str">
        <f t="shared" si="374"/>
        <v/>
      </c>
      <c r="GP95" s="422" t="str">
        <f t="shared" si="375"/>
        <v/>
      </c>
      <c r="GQ95" s="422" t="str">
        <f t="shared" si="376"/>
        <v/>
      </c>
      <c r="GR95" s="422" t="str">
        <f t="shared" si="377"/>
        <v/>
      </c>
      <c r="GS95" s="422" t="str">
        <f t="shared" si="378"/>
        <v/>
      </c>
      <c r="GT95" s="143" t="str">
        <f t="shared" si="379"/>
        <v/>
      </c>
      <c r="GU95" s="143" t="str">
        <f t="shared" si="380"/>
        <v/>
      </c>
      <c r="GV95" s="143" t="str">
        <f t="shared" si="381"/>
        <v/>
      </c>
      <c r="GW95" s="143" t="str">
        <f t="shared" si="382"/>
        <v/>
      </c>
      <c r="GX95" s="143" t="str">
        <f t="shared" si="383"/>
        <v/>
      </c>
      <c r="GY95" s="143" t="str">
        <f t="shared" si="384"/>
        <v/>
      </c>
      <c r="GZ95" s="353">
        <f t="shared" si="385"/>
        <v>0</v>
      </c>
      <c r="HA95" s="353">
        <f t="shared" si="386"/>
        <v>0</v>
      </c>
      <c r="HB95" s="353">
        <f t="shared" si="387"/>
        <v>32</v>
      </c>
      <c r="HC95" s="353">
        <f t="shared" si="388"/>
        <v>0</v>
      </c>
      <c r="HD95" s="426" t="str">
        <f t="shared" si="279"/>
        <v/>
      </c>
      <c r="HE95" s="362" t="str">
        <f t="shared" si="389"/>
        <v/>
      </c>
      <c r="HF95" s="362" t="str">
        <f t="shared" si="390"/>
        <v/>
      </c>
      <c r="HG95" s="363" t="str">
        <f t="shared" si="391"/>
        <v/>
      </c>
      <c r="HH95" s="399" t="str">
        <f t="shared" si="392"/>
        <v/>
      </c>
      <c r="HI95" s="400" t="str">
        <f t="shared" si="280"/>
        <v/>
      </c>
      <c r="HJ95" s="136" t="str">
        <f t="shared" si="281"/>
        <v/>
      </c>
      <c r="HK95" s="358" t="str">
        <f>details!EP95</f>
        <v/>
      </c>
      <c r="HL95" s="227" t="str">
        <f>details!EQ95</f>
        <v/>
      </c>
      <c r="HM95" s="406" t="str">
        <f t="shared" si="393"/>
        <v/>
      </c>
      <c r="HN95" s="233" t="str">
        <f>IF(details!CP95="","",details!CP95)</f>
        <v/>
      </c>
    </row>
    <row r="96" spans="1:222" s="20" customFormat="1" ht="14" customHeight="1">
      <c r="A96" s="231">
        <f>IF(details!A96="","",details!A96)</f>
        <v>90</v>
      </c>
      <c r="B96" s="425" t="str">
        <f>IF(details!B96="","",details!B96)</f>
        <v/>
      </c>
      <c r="C96" s="425" t="str">
        <f>IF(details!C96="","",details!C96)</f>
        <v/>
      </c>
      <c r="D96" s="136" t="str">
        <f>IF(details!D96="","",details!D96)</f>
        <v/>
      </c>
      <c r="E96" s="136" t="str">
        <f>IF(details!E96="","",details!E96)</f>
        <v/>
      </c>
      <c r="F96" s="425" t="str">
        <f>IF(details!F96="","",details!F96)</f>
        <v/>
      </c>
      <c r="G96" s="698" t="str">
        <f>IF(details!G96="","",details!G96)</f>
        <v/>
      </c>
      <c r="H96" s="698" t="str">
        <f>IF(details!H96="","",details!H96)</f>
        <v/>
      </c>
      <c r="I96" s="220" t="str">
        <f>IF(details!CQ96="","",details!CQ96)</f>
        <v/>
      </c>
      <c r="J96" s="137" t="str">
        <f>IF(details!J96="","",details!J96)</f>
        <v/>
      </c>
      <c r="K96" s="137" t="str">
        <f>IF(details!K96="","",details!K96)</f>
        <v/>
      </c>
      <c r="L96" s="137" t="str">
        <f>IF(details!L96="","",details!L96)</f>
        <v/>
      </c>
      <c r="M96" s="425" t="str">
        <f>IF(details!R96="","",details!R96)</f>
        <v/>
      </c>
      <c r="N96" s="425" t="str">
        <f>IF(details!S96="","",details!S96)</f>
        <v/>
      </c>
      <c r="O96" s="425" t="str">
        <f t="shared" si="282"/>
        <v/>
      </c>
      <c r="P96" s="425" t="str">
        <f>IF(details!T96="","",details!T96)</f>
        <v/>
      </c>
      <c r="Q96" s="425" t="str">
        <f>IF(details!U96="","",details!U96)</f>
        <v/>
      </c>
      <c r="R96" s="425" t="str">
        <f t="shared" si="283"/>
        <v/>
      </c>
      <c r="S96" s="425" t="str">
        <f>IF(details!V96="","",details!V96)</f>
        <v/>
      </c>
      <c r="T96" s="425" t="str">
        <f>IF(details!W96="","",details!W96)</f>
        <v/>
      </c>
      <c r="U96" s="425" t="str">
        <f t="shared" si="284"/>
        <v/>
      </c>
      <c r="V96" s="138" t="str">
        <f t="shared" si="285"/>
        <v/>
      </c>
      <c r="W96" s="425" t="str">
        <f>IF(details!X96="","",details!X96)</f>
        <v/>
      </c>
      <c r="X96" s="425" t="str">
        <f>IF(details!Y96="","",details!Y96)</f>
        <v/>
      </c>
      <c r="Y96" s="138" t="str">
        <f t="shared" si="286"/>
        <v/>
      </c>
      <c r="Z96" s="139" t="str">
        <f t="shared" si="272"/>
        <v/>
      </c>
      <c r="AA96" s="425" t="str">
        <f>IF(details!Z96="","",details!Z96)</f>
        <v/>
      </c>
      <c r="AB96" s="425" t="str">
        <f>IF(details!AA96="","",details!AA96)</f>
        <v/>
      </c>
      <c r="AC96" s="428" t="str">
        <f t="shared" si="287"/>
        <v/>
      </c>
      <c r="AD96" s="136" t="str">
        <f t="shared" si="288"/>
        <v/>
      </c>
      <c r="AE96" s="140" t="str">
        <f t="shared" si="289"/>
        <v/>
      </c>
      <c r="AF96" s="429" t="str">
        <f t="shared" si="290"/>
        <v/>
      </c>
      <c r="AG96" s="141" t="str">
        <f t="shared" si="263"/>
        <v/>
      </c>
      <c r="AH96" s="141">
        <f t="shared" si="291"/>
        <v>0</v>
      </c>
      <c r="AI96" s="425" t="str">
        <f>IF(details!AB96="","",details!AB96)</f>
        <v/>
      </c>
      <c r="AJ96" s="425" t="str">
        <f>IF(details!AC96="","",details!AC96)</f>
        <v/>
      </c>
      <c r="AK96" s="425" t="str">
        <f t="shared" si="292"/>
        <v/>
      </c>
      <c r="AL96" s="425" t="str">
        <f>IF(details!AD96="","",details!AD96)</f>
        <v/>
      </c>
      <c r="AM96" s="425" t="str">
        <f>IF(details!AE96="","",details!AE96)</f>
        <v/>
      </c>
      <c r="AN96" s="425" t="str">
        <f t="shared" si="293"/>
        <v/>
      </c>
      <c r="AO96" s="425" t="str">
        <f>IF(details!AF96="","",details!AF96)</f>
        <v/>
      </c>
      <c r="AP96" s="425" t="str">
        <f>IF(details!AG96="","",details!AG96)</f>
        <v/>
      </c>
      <c r="AQ96" s="425" t="str">
        <f t="shared" si="294"/>
        <v/>
      </c>
      <c r="AR96" s="138" t="str">
        <f t="shared" si="295"/>
        <v/>
      </c>
      <c r="AS96" s="425" t="str">
        <f>IF(details!AH96="","",details!AH96)</f>
        <v/>
      </c>
      <c r="AT96" s="425" t="str">
        <f>IF(details!AI96="","",details!AI96)</f>
        <v/>
      </c>
      <c r="AU96" s="138" t="str">
        <f t="shared" si="296"/>
        <v/>
      </c>
      <c r="AV96" s="139" t="str">
        <f t="shared" si="273"/>
        <v/>
      </c>
      <c r="AW96" s="425" t="str">
        <f>IF(details!AJ96="","",details!AJ96)</f>
        <v/>
      </c>
      <c r="AX96" s="425" t="str">
        <f>IF(details!AK96="","",details!AK96)</f>
        <v/>
      </c>
      <c r="AY96" s="428" t="str">
        <f t="shared" si="297"/>
        <v/>
      </c>
      <c r="AZ96" s="136" t="str">
        <f t="shared" si="298"/>
        <v/>
      </c>
      <c r="BA96" s="140" t="str">
        <f t="shared" si="299"/>
        <v/>
      </c>
      <c r="BB96" s="429" t="str">
        <f t="shared" si="300"/>
        <v/>
      </c>
      <c r="BC96" s="141" t="str">
        <f t="shared" si="264"/>
        <v/>
      </c>
      <c r="BD96" s="141">
        <f t="shared" si="301"/>
        <v>0</v>
      </c>
      <c r="BE96" s="123" t="str">
        <f>IF(D96="","",details!AL96)</f>
        <v/>
      </c>
      <c r="BF96" s="425" t="str">
        <f>IF(details!AM96="","",details!AM96)</f>
        <v/>
      </c>
      <c r="BG96" s="425" t="str">
        <f>IF(details!AN96="","",details!AN96)</f>
        <v/>
      </c>
      <c r="BH96" s="425" t="str">
        <f t="shared" si="302"/>
        <v/>
      </c>
      <c r="BI96" s="425" t="str">
        <f>IF(details!AO96="","",details!AO96)</f>
        <v/>
      </c>
      <c r="BJ96" s="425" t="str">
        <f>IF(details!AP96="","",details!AP96)</f>
        <v/>
      </c>
      <c r="BK96" s="425" t="str">
        <f t="shared" si="303"/>
        <v/>
      </c>
      <c r="BL96" s="425" t="str">
        <f>IF(details!AQ96="","",details!AQ96)</f>
        <v/>
      </c>
      <c r="BM96" s="425" t="str">
        <f>IF(details!AR96="","",details!AR96)</f>
        <v/>
      </c>
      <c r="BN96" s="425" t="str">
        <f t="shared" si="304"/>
        <v/>
      </c>
      <c r="BO96" s="138" t="str">
        <f t="shared" si="305"/>
        <v/>
      </c>
      <c r="BP96" s="425" t="str">
        <f>IF(details!AS96="","",details!AS96)</f>
        <v/>
      </c>
      <c r="BQ96" s="425" t="str">
        <f>IF(details!AT96="","",details!AT96)</f>
        <v/>
      </c>
      <c r="BR96" s="138" t="str">
        <f t="shared" si="306"/>
        <v/>
      </c>
      <c r="BS96" s="139" t="str">
        <f t="shared" si="274"/>
        <v/>
      </c>
      <c r="BT96" s="425" t="str">
        <f>IF(details!AU96="","",details!AU96)</f>
        <v/>
      </c>
      <c r="BU96" s="425" t="str">
        <f>IF(details!AV96="","",details!AV96)</f>
        <v/>
      </c>
      <c r="BV96" s="428" t="str">
        <f t="shared" si="307"/>
        <v/>
      </c>
      <c r="BW96" s="136" t="str">
        <f t="shared" si="308"/>
        <v/>
      </c>
      <c r="BX96" s="140" t="str">
        <f t="shared" si="309"/>
        <v/>
      </c>
      <c r="BY96" s="429" t="str">
        <f t="shared" si="310"/>
        <v/>
      </c>
      <c r="BZ96" s="141" t="str">
        <f t="shared" si="265"/>
        <v/>
      </c>
      <c r="CA96" s="141">
        <f t="shared" si="311"/>
        <v>0</v>
      </c>
      <c r="CB96" s="425" t="str">
        <f>IF(details!AW96="","",details!AW96)</f>
        <v/>
      </c>
      <c r="CC96" s="425" t="str">
        <f>IF(details!AX96="","",details!AX96)</f>
        <v/>
      </c>
      <c r="CD96" s="425" t="str">
        <f t="shared" si="312"/>
        <v/>
      </c>
      <c r="CE96" s="425" t="str">
        <f>IF(details!AY96="","",details!AY96)</f>
        <v/>
      </c>
      <c r="CF96" s="425" t="str">
        <f>IF(details!AZ96="","",details!AZ96)</f>
        <v/>
      </c>
      <c r="CG96" s="425" t="str">
        <f t="shared" si="313"/>
        <v/>
      </c>
      <c r="CH96" s="425" t="str">
        <f>IF(details!BA96="","",details!BA96)</f>
        <v/>
      </c>
      <c r="CI96" s="425" t="str">
        <f>IF(details!BB96="","",details!BB96)</f>
        <v/>
      </c>
      <c r="CJ96" s="425" t="str">
        <f t="shared" si="314"/>
        <v/>
      </c>
      <c r="CK96" s="138" t="str">
        <f t="shared" si="315"/>
        <v/>
      </c>
      <c r="CL96" s="425" t="str">
        <f>IF(details!BC96="","",details!BC96)</f>
        <v/>
      </c>
      <c r="CM96" s="425" t="str">
        <f>IF(details!BD96="","",details!BD96)</f>
        <v/>
      </c>
      <c r="CN96" s="138" t="str">
        <f t="shared" si="316"/>
        <v/>
      </c>
      <c r="CO96" s="139" t="str">
        <f t="shared" si="275"/>
        <v/>
      </c>
      <c r="CP96" s="425" t="str">
        <f>IF(details!BE96="","",details!BE96)</f>
        <v/>
      </c>
      <c r="CQ96" s="425" t="str">
        <f>IF(details!BF96="","",details!BF96)</f>
        <v/>
      </c>
      <c r="CR96" s="428" t="str">
        <f t="shared" si="317"/>
        <v/>
      </c>
      <c r="CS96" s="136" t="str">
        <f t="shared" si="318"/>
        <v/>
      </c>
      <c r="CT96" s="140" t="str">
        <f t="shared" si="319"/>
        <v/>
      </c>
      <c r="CU96" s="429" t="str">
        <f t="shared" si="320"/>
        <v/>
      </c>
      <c r="CV96" s="141" t="str">
        <f t="shared" si="266"/>
        <v/>
      </c>
      <c r="CW96" s="141">
        <f t="shared" si="321"/>
        <v>0</v>
      </c>
      <c r="CX96" s="425" t="str">
        <f>IF(details!BG96="","",details!BG96)</f>
        <v/>
      </c>
      <c r="CY96" s="425" t="str">
        <f>IF(details!BH96="","",details!BH96)</f>
        <v/>
      </c>
      <c r="CZ96" s="425" t="str">
        <f t="shared" si="322"/>
        <v/>
      </c>
      <c r="DA96" s="425" t="str">
        <f>IF(details!BI96="","",details!BI96)</f>
        <v/>
      </c>
      <c r="DB96" s="425" t="str">
        <f>IF(details!BJ96="","",details!BJ96)</f>
        <v/>
      </c>
      <c r="DC96" s="425" t="str">
        <f t="shared" si="323"/>
        <v/>
      </c>
      <c r="DD96" s="425" t="str">
        <f>IF(details!BK96="","",details!BK96)</f>
        <v/>
      </c>
      <c r="DE96" s="425" t="str">
        <f>IF(details!BL96="","",details!BL96)</f>
        <v/>
      </c>
      <c r="DF96" s="425" t="str">
        <f t="shared" si="324"/>
        <v/>
      </c>
      <c r="DG96" s="138" t="str">
        <f t="shared" si="325"/>
        <v/>
      </c>
      <c r="DH96" s="425" t="str">
        <f>IF(details!BM96="","",details!BM96)</f>
        <v/>
      </c>
      <c r="DI96" s="425" t="str">
        <f>IF(details!BN96="","",details!BN96)</f>
        <v/>
      </c>
      <c r="DJ96" s="138" t="str">
        <f t="shared" si="326"/>
        <v/>
      </c>
      <c r="DK96" s="139" t="str">
        <f t="shared" si="276"/>
        <v/>
      </c>
      <c r="DL96" s="425" t="str">
        <f>IF(details!BO96="","",details!BO96)</f>
        <v/>
      </c>
      <c r="DM96" s="425" t="str">
        <f>IF(details!BP96="","",details!BP96)</f>
        <v/>
      </c>
      <c r="DN96" s="428" t="str">
        <f t="shared" si="327"/>
        <v/>
      </c>
      <c r="DO96" s="136" t="str">
        <f t="shared" si="328"/>
        <v/>
      </c>
      <c r="DP96" s="140" t="str">
        <f t="shared" si="329"/>
        <v/>
      </c>
      <c r="DQ96" s="429" t="str">
        <f t="shared" si="330"/>
        <v/>
      </c>
      <c r="DR96" s="141" t="str">
        <f t="shared" si="267"/>
        <v/>
      </c>
      <c r="DS96" s="141">
        <f t="shared" si="331"/>
        <v>0</v>
      </c>
      <c r="DT96" s="425" t="str">
        <f>IF(details!BQ96="","",details!BQ96)</f>
        <v/>
      </c>
      <c r="DU96" s="425" t="str">
        <f>IF(details!BR96="","",details!BR96)</f>
        <v/>
      </c>
      <c r="DV96" s="425" t="str">
        <f t="shared" si="332"/>
        <v/>
      </c>
      <c r="DW96" s="425" t="str">
        <f>IF(details!BS96="","",details!BS96)</f>
        <v/>
      </c>
      <c r="DX96" s="425" t="str">
        <f>IF(details!BT96="","",details!BT96)</f>
        <v/>
      </c>
      <c r="DY96" s="425" t="str">
        <f t="shared" si="333"/>
        <v/>
      </c>
      <c r="DZ96" s="425" t="str">
        <f>IF(details!BU96="","",details!BU96)</f>
        <v/>
      </c>
      <c r="EA96" s="425" t="str">
        <f>IF(details!BV96="","",details!BV96)</f>
        <v/>
      </c>
      <c r="EB96" s="425" t="str">
        <f t="shared" si="334"/>
        <v/>
      </c>
      <c r="EC96" s="138" t="str">
        <f t="shared" si="335"/>
        <v/>
      </c>
      <c r="ED96" s="425" t="str">
        <f>IF(details!BW96="","",details!BW96)</f>
        <v/>
      </c>
      <c r="EE96" s="425" t="str">
        <f>IF(details!BX96="","",details!BX96)</f>
        <v/>
      </c>
      <c r="EF96" s="138" t="str">
        <f t="shared" si="336"/>
        <v/>
      </c>
      <c r="EG96" s="139" t="str">
        <f t="shared" si="277"/>
        <v/>
      </c>
      <c r="EH96" s="425" t="str">
        <f>IF(details!BY96="","",details!BY96)</f>
        <v/>
      </c>
      <c r="EI96" s="425" t="str">
        <f>IF(details!BZ96="","",details!BZ96)</f>
        <v/>
      </c>
      <c r="EJ96" s="428" t="str">
        <f t="shared" si="337"/>
        <v/>
      </c>
      <c r="EK96" s="136" t="str">
        <f t="shared" si="338"/>
        <v/>
      </c>
      <c r="EL96" s="140" t="str">
        <f t="shared" si="339"/>
        <v/>
      </c>
      <c r="EM96" s="429" t="str">
        <f t="shared" si="340"/>
        <v/>
      </c>
      <c r="EN96" s="141" t="str">
        <f t="shared" si="268"/>
        <v/>
      </c>
      <c r="EO96" s="141">
        <f t="shared" si="341"/>
        <v>0</v>
      </c>
      <c r="EP96" s="425" t="str">
        <f>IF(details!CA96="","",details!CA96)</f>
        <v/>
      </c>
      <c r="EQ96" s="425" t="str">
        <f>IF(details!CB96="","",details!CB96)</f>
        <v/>
      </c>
      <c r="ER96" s="425" t="str">
        <f>IF(details!CC96="","",details!CC96)</f>
        <v/>
      </c>
      <c r="ES96" s="425" t="str">
        <f>IF(details!CD96="","",details!CD96)</f>
        <v/>
      </c>
      <c r="ET96" s="425" t="str">
        <f>IF(details!CE96="","",details!CE96)</f>
        <v/>
      </c>
      <c r="EU96" s="429" t="str">
        <f t="shared" si="342"/>
        <v/>
      </c>
      <c r="EV96" s="429" t="str">
        <f t="shared" si="343"/>
        <v/>
      </c>
      <c r="EW96" s="429" t="str">
        <f t="shared" si="344"/>
        <v/>
      </c>
      <c r="EX96" s="141" t="str">
        <f t="shared" si="269"/>
        <v/>
      </c>
      <c r="EY96" s="141">
        <f t="shared" si="345"/>
        <v>0</v>
      </c>
      <c r="EZ96" s="425" t="str">
        <f>IF(details!CF96="","",details!CF96)</f>
        <v/>
      </c>
      <c r="FA96" s="425" t="str">
        <f>IF(details!CG96="","",details!CG96)</f>
        <v/>
      </c>
      <c r="FB96" s="425" t="str">
        <f>IF(details!CH96="","",details!CH96)</f>
        <v/>
      </c>
      <c r="FC96" s="425" t="str">
        <f>IF(details!CI96="","",details!CI96)</f>
        <v/>
      </c>
      <c r="FD96" s="425" t="str">
        <f>IF(details!CJ96="","",details!CJ96)</f>
        <v/>
      </c>
      <c r="FE96" s="429" t="str">
        <f t="shared" si="346"/>
        <v/>
      </c>
      <c r="FF96" s="429" t="str">
        <f t="shared" si="347"/>
        <v/>
      </c>
      <c r="FG96" s="429" t="str">
        <f t="shared" si="348"/>
        <v/>
      </c>
      <c r="FH96" s="141" t="str">
        <f t="shared" si="270"/>
        <v/>
      </c>
      <c r="FI96" s="141">
        <f t="shared" si="349"/>
        <v>0</v>
      </c>
      <c r="FJ96" s="425" t="str">
        <f>IF(details!CK96="","",details!CK96)</f>
        <v/>
      </c>
      <c r="FK96" s="425" t="str">
        <f>IF(details!CL96="","",details!CL96)</f>
        <v/>
      </c>
      <c r="FL96" s="425" t="str">
        <f>IF(details!CM96="","",details!CM96)</f>
        <v/>
      </c>
      <c r="FM96" s="425" t="str">
        <f>IF(details!CN96="","",details!CN96)</f>
        <v/>
      </c>
      <c r="FN96" s="425" t="str">
        <f>IF(details!CO96="","",details!CO96)</f>
        <v/>
      </c>
      <c r="FO96" s="429" t="str">
        <f t="shared" si="350"/>
        <v/>
      </c>
      <c r="FP96" s="429" t="str">
        <f t="shared" si="351"/>
        <v/>
      </c>
      <c r="FQ96" s="429" t="str">
        <f t="shared" si="352"/>
        <v/>
      </c>
      <c r="FR96" s="141" t="str">
        <f t="shared" si="271"/>
        <v/>
      </c>
      <c r="FS96" s="354">
        <f t="shared" si="353"/>
        <v>0</v>
      </c>
      <c r="FT96" s="361" t="str">
        <f t="shared" si="354"/>
        <v/>
      </c>
      <c r="FU96" s="422" t="str">
        <f t="shared" si="355"/>
        <v/>
      </c>
      <c r="FV96" s="422" t="str">
        <f t="shared" si="356"/>
        <v/>
      </c>
      <c r="FW96" s="422" t="str">
        <f t="shared" si="357"/>
        <v/>
      </c>
      <c r="FX96" s="422" t="str">
        <f t="shared" si="358"/>
        <v/>
      </c>
      <c r="FY96" s="422" t="str">
        <f t="shared" si="359"/>
        <v/>
      </c>
      <c r="FZ96" s="422" t="str">
        <f t="shared" si="360"/>
        <v/>
      </c>
      <c r="GA96" s="142" t="str">
        <f t="shared" si="361"/>
        <v/>
      </c>
      <c r="GB96" s="142" t="str">
        <f t="shared" si="362"/>
        <v/>
      </c>
      <c r="GC96" s="422" t="str">
        <f t="shared" si="278"/>
        <v/>
      </c>
      <c r="GD96" s="422" t="str">
        <f t="shared" si="363"/>
        <v/>
      </c>
      <c r="GE96" s="422" t="str">
        <f t="shared" si="364"/>
        <v/>
      </c>
      <c r="GF96" s="422" t="str">
        <f t="shared" si="365"/>
        <v/>
      </c>
      <c r="GG96" s="422" t="str">
        <f t="shared" si="366"/>
        <v/>
      </c>
      <c r="GH96" s="422" t="str">
        <f t="shared" si="367"/>
        <v/>
      </c>
      <c r="GI96" s="422" t="str">
        <f t="shared" si="368"/>
        <v/>
      </c>
      <c r="GJ96" s="422" t="str">
        <f t="shared" si="369"/>
        <v/>
      </c>
      <c r="GK96" s="422" t="str">
        <f t="shared" si="370"/>
        <v/>
      </c>
      <c r="GL96" s="422" t="str">
        <f t="shared" si="371"/>
        <v/>
      </c>
      <c r="GM96" s="422" t="str">
        <f t="shared" si="372"/>
        <v/>
      </c>
      <c r="GN96" s="422" t="str">
        <f t="shared" si="373"/>
        <v/>
      </c>
      <c r="GO96" s="422" t="str">
        <f t="shared" si="374"/>
        <v/>
      </c>
      <c r="GP96" s="422" t="str">
        <f t="shared" si="375"/>
        <v/>
      </c>
      <c r="GQ96" s="422" t="str">
        <f t="shared" si="376"/>
        <v/>
      </c>
      <c r="GR96" s="422" t="str">
        <f t="shared" si="377"/>
        <v/>
      </c>
      <c r="GS96" s="422" t="str">
        <f t="shared" si="378"/>
        <v/>
      </c>
      <c r="GT96" s="143" t="str">
        <f t="shared" si="379"/>
        <v/>
      </c>
      <c r="GU96" s="143" t="str">
        <f t="shared" si="380"/>
        <v/>
      </c>
      <c r="GV96" s="143" t="str">
        <f t="shared" si="381"/>
        <v/>
      </c>
      <c r="GW96" s="143" t="str">
        <f t="shared" si="382"/>
        <v/>
      </c>
      <c r="GX96" s="143" t="str">
        <f t="shared" si="383"/>
        <v/>
      </c>
      <c r="GY96" s="143" t="str">
        <f t="shared" si="384"/>
        <v/>
      </c>
      <c r="GZ96" s="353">
        <f t="shared" si="385"/>
        <v>0</v>
      </c>
      <c r="HA96" s="353">
        <f t="shared" si="386"/>
        <v>0</v>
      </c>
      <c r="HB96" s="353">
        <f t="shared" si="387"/>
        <v>32</v>
      </c>
      <c r="HC96" s="353">
        <f t="shared" si="388"/>
        <v>0</v>
      </c>
      <c r="HD96" s="426" t="str">
        <f t="shared" si="279"/>
        <v/>
      </c>
      <c r="HE96" s="362" t="str">
        <f t="shared" si="389"/>
        <v/>
      </c>
      <c r="HF96" s="362" t="str">
        <f t="shared" si="390"/>
        <v/>
      </c>
      <c r="HG96" s="363" t="str">
        <f t="shared" si="391"/>
        <v/>
      </c>
      <c r="HH96" s="399" t="str">
        <f t="shared" si="392"/>
        <v/>
      </c>
      <c r="HI96" s="400" t="str">
        <f t="shared" si="280"/>
        <v/>
      </c>
      <c r="HJ96" s="136" t="str">
        <f t="shared" si="281"/>
        <v/>
      </c>
      <c r="HK96" s="358" t="str">
        <f>details!EP96</f>
        <v/>
      </c>
      <c r="HL96" s="227" t="str">
        <f>details!EQ96</f>
        <v/>
      </c>
      <c r="HM96" s="406" t="str">
        <f t="shared" si="393"/>
        <v/>
      </c>
      <c r="HN96" s="233" t="str">
        <f>IF(details!CP96="","",details!CP96)</f>
        <v/>
      </c>
    </row>
    <row r="97" spans="1:233" s="20" customFormat="1" ht="14" customHeight="1">
      <c r="A97" s="231">
        <f>IF(details!A97="","",details!A97)</f>
        <v>91</v>
      </c>
      <c r="B97" s="425" t="str">
        <f>IF(details!B97="","",details!B97)</f>
        <v/>
      </c>
      <c r="C97" s="425" t="str">
        <f>IF(details!C97="","",details!C97)</f>
        <v/>
      </c>
      <c r="D97" s="136" t="str">
        <f>IF(details!D97="","",details!D97)</f>
        <v/>
      </c>
      <c r="E97" s="136" t="str">
        <f>IF(details!E97="","",details!E97)</f>
        <v/>
      </c>
      <c r="F97" s="425" t="str">
        <f>IF(details!F97="","",details!F97)</f>
        <v/>
      </c>
      <c r="G97" s="698" t="str">
        <f>IF(details!G97="","",details!G97)</f>
        <v/>
      </c>
      <c r="H97" s="698" t="str">
        <f>IF(details!H97="","",details!H97)</f>
        <v/>
      </c>
      <c r="I97" s="220" t="str">
        <f>IF(details!CQ97="","",details!CQ97)</f>
        <v/>
      </c>
      <c r="J97" s="137" t="str">
        <f>IF(details!J97="","",details!J97)</f>
        <v/>
      </c>
      <c r="K97" s="137" t="str">
        <f>IF(details!K97="","",details!K97)</f>
        <v/>
      </c>
      <c r="L97" s="137" t="str">
        <f>IF(details!L97="","",details!L97)</f>
        <v/>
      </c>
      <c r="M97" s="425" t="str">
        <f>IF(details!R97="","",details!R97)</f>
        <v/>
      </c>
      <c r="N97" s="425" t="str">
        <f>IF(details!S97="","",details!S97)</f>
        <v/>
      </c>
      <c r="O97" s="425" t="str">
        <f t="shared" si="282"/>
        <v/>
      </c>
      <c r="P97" s="425" t="str">
        <f>IF(details!T97="","",details!T97)</f>
        <v/>
      </c>
      <c r="Q97" s="425" t="str">
        <f>IF(details!U97="","",details!U97)</f>
        <v/>
      </c>
      <c r="R97" s="425" t="str">
        <f t="shared" si="283"/>
        <v/>
      </c>
      <c r="S97" s="425" t="str">
        <f>IF(details!V97="","",details!V97)</f>
        <v/>
      </c>
      <c r="T97" s="425" t="str">
        <f>IF(details!W97="","",details!W97)</f>
        <v/>
      </c>
      <c r="U97" s="425" t="str">
        <f t="shared" si="284"/>
        <v/>
      </c>
      <c r="V97" s="138" t="str">
        <f t="shared" si="285"/>
        <v/>
      </c>
      <c r="W97" s="425" t="str">
        <f>IF(details!X97="","",details!X97)</f>
        <v/>
      </c>
      <c r="X97" s="425" t="str">
        <f>IF(details!Y97="","",details!Y97)</f>
        <v/>
      </c>
      <c r="Y97" s="138" t="str">
        <f t="shared" si="286"/>
        <v/>
      </c>
      <c r="Z97" s="139" t="str">
        <f t="shared" si="272"/>
        <v/>
      </c>
      <c r="AA97" s="425" t="str">
        <f>IF(details!Z97="","",details!Z97)</f>
        <v/>
      </c>
      <c r="AB97" s="425" t="str">
        <f>IF(details!AA97="","",details!AA97)</f>
        <v/>
      </c>
      <c r="AC97" s="428" t="str">
        <f t="shared" si="287"/>
        <v/>
      </c>
      <c r="AD97" s="136" t="str">
        <f t="shared" si="288"/>
        <v/>
      </c>
      <c r="AE97" s="140" t="str">
        <f t="shared" si="289"/>
        <v/>
      </c>
      <c r="AF97" s="429" t="str">
        <f t="shared" si="290"/>
        <v/>
      </c>
      <c r="AG97" s="141" t="str">
        <f t="shared" si="263"/>
        <v/>
      </c>
      <c r="AH97" s="141">
        <f t="shared" si="291"/>
        <v>0</v>
      </c>
      <c r="AI97" s="425" t="str">
        <f>IF(details!AB97="","",details!AB97)</f>
        <v/>
      </c>
      <c r="AJ97" s="425" t="str">
        <f>IF(details!AC97="","",details!AC97)</f>
        <v/>
      </c>
      <c r="AK97" s="425" t="str">
        <f t="shared" si="292"/>
        <v/>
      </c>
      <c r="AL97" s="425" t="str">
        <f>IF(details!AD97="","",details!AD97)</f>
        <v/>
      </c>
      <c r="AM97" s="425" t="str">
        <f>IF(details!AE97="","",details!AE97)</f>
        <v/>
      </c>
      <c r="AN97" s="425" t="str">
        <f t="shared" si="293"/>
        <v/>
      </c>
      <c r="AO97" s="425" t="str">
        <f>IF(details!AF97="","",details!AF97)</f>
        <v/>
      </c>
      <c r="AP97" s="425" t="str">
        <f>IF(details!AG97="","",details!AG97)</f>
        <v/>
      </c>
      <c r="AQ97" s="425" t="str">
        <f t="shared" si="294"/>
        <v/>
      </c>
      <c r="AR97" s="138" t="str">
        <f t="shared" si="295"/>
        <v/>
      </c>
      <c r="AS97" s="425" t="str">
        <f>IF(details!AH97="","",details!AH97)</f>
        <v/>
      </c>
      <c r="AT97" s="425" t="str">
        <f>IF(details!AI97="","",details!AI97)</f>
        <v/>
      </c>
      <c r="AU97" s="138" t="str">
        <f t="shared" si="296"/>
        <v/>
      </c>
      <c r="AV97" s="139" t="str">
        <f t="shared" si="273"/>
        <v/>
      </c>
      <c r="AW97" s="425" t="str">
        <f>IF(details!AJ97="","",details!AJ97)</f>
        <v/>
      </c>
      <c r="AX97" s="425" t="str">
        <f>IF(details!AK97="","",details!AK97)</f>
        <v/>
      </c>
      <c r="AY97" s="428" t="str">
        <f t="shared" si="297"/>
        <v/>
      </c>
      <c r="AZ97" s="136" t="str">
        <f t="shared" si="298"/>
        <v/>
      </c>
      <c r="BA97" s="140" t="str">
        <f t="shared" si="299"/>
        <v/>
      </c>
      <c r="BB97" s="429" t="str">
        <f t="shared" si="300"/>
        <v/>
      </c>
      <c r="BC97" s="141" t="str">
        <f t="shared" si="264"/>
        <v/>
      </c>
      <c r="BD97" s="141">
        <f t="shared" si="301"/>
        <v>0</v>
      </c>
      <c r="BE97" s="123" t="str">
        <f>IF(D97="","",details!AL97)</f>
        <v/>
      </c>
      <c r="BF97" s="425" t="str">
        <f>IF(details!AM97="","",details!AM97)</f>
        <v/>
      </c>
      <c r="BG97" s="425" t="str">
        <f>IF(details!AN97="","",details!AN97)</f>
        <v/>
      </c>
      <c r="BH97" s="425" t="str">
        <f t="shared" si="302"/>
        <v/>
      </c>
      <c r="BI97" s="425" t="str">
        <f>IF(details!AO97="","",details!AO97)</f>
        <v/>
      </c>
      <c r="BJ97" s="425" t="str">
        <f>IF(details!AP97="","",details!AP97)</f>
        <v/>
      </c>
      <c r="BK97" s="425" t="str">
        <f t="shared" si="303"/>
        <v/>
      </c>
      <c r="BL97" s="425" t="str">
        <f>IF(details!AQ97="","",details!AQ97)</f>
        <v/>
      </c>
      <c r="BM97" s="425" t="str">
        <f>IF(details!AR97="","",details!AR97)</f>
        <v/>
      </c>
      <c r="BN97" s="425" t="str">
        <f t="shared" si="304"/>
        <v/>
      </c>
      <c r="BO97" s="138" t="str">
        <f t="shared" si="305"/>
        <v/>
      </c>
      <c r="BP97" s="425" t="str">
        <f>IF(details!AS97="","",details!AS97)</f>
        <v/>
      </c>
      <c r="BQ97" s="425" t="str">
        <f>IF(details!AT97="","",details!AT97)</f>
        <v/>
      </c>
      <c r="BR97" s="138" t="str">
        <f t="shared" si="306"/>
        <v/>
      </c>
      <c r="BS97" s="139" t="str">
        <f t="shared" si="274"/>
        <v/>
      </c>
      <c r="BT97" s="425" t="str">
        <f>IF(details!AU97="","",details!AU97)</f>
        <v/>
      </c>
      <c r="BU97" s="425" t="str">
        <f>IF(details!AV97="","",details!AV97)</f>
        <v/>
      </c>
      <c r="BV97" s="428" t="str">
        <f t="shared" si="307"/>
        <v/>
      </c>
      <c r="BW97" s="136" t="str">
        <f t="shared" si="308"/>
        <v/>
      </c>
      <c r="BX97" s="140" t="str">
        <f t="shared" si="309"/>
        <v/>
      </c>
      <c r="BY97" s="429" t="str">
        <f t="shared" si="310"/>
        <v/>
      </c>
      <c r="BZ97" s="141" t="str">
        <f t="shared" si="265"/>
        <v/>
      </c>
      <c r="CA97" s="141">
        <f t="shared" si="311"/>
        <v>0</v>
      </c>
      <c r="CB97" s="425" t="str">
        <f>IF(details!AW97="","",details!AW97)</f>
        <v/>
      </c>
      <c r="CC97" s="425" t="str">
        <f>IF(details!AX97="","",details!AX97)</f>
        <v/>
      </c>
      <c r="CD97" s="425" t="str">
        <f t="shared" si="312"/>
        <v/>
      </c>
      <c r="CE97" s="425" t="str">
        <f>IF(details!AY97="","",details!AY97)</f>
        <v/>
      </c>
      <c r="CF97" s="425" t="str">
        <f>IF(details!AZ97="","",details!AZ97)</f>
        <v/>
      </c>
      <c r="CG97" s="425" t="str">
        <f t="shared" si="313"/>
        <v/>
      </c>
      <c r="CH97" s="425" t="str">
        <f>IF(details!BA97="","",details!BA97)</f>
        <v/>
      </c>
      <c r="CI97" s="425" t="str">
        <f>IF(details!BB97="","",details!BB97)</f>
        <v/>
      </c>
      <c r="CJ97" s="425" t="str">
        <f t="shared" si="314"/>
        <v/>
      </c>
      <c r="CK97" s="138" t="str">
        <f t="shared" si="315"/>
        <v/>
      </c>
      <c r="CL97" s="425" t="str">
        <f>IF(details!BC97="","",details!BC97)</f>
        <v/>
      </c>
      <c r="CM97" s="425" t="str">
        <f>IF(details!BD97="","",details!BD97)</f>
        <v/>
      </c>
      <c r="CN97" s="138" t="str">
        <f t="shared" si="316"/>
        <v/>
      </c>
      <c r="CO97" s="139" t="str">
        <f t="shared" si="275"/>
        <v/>
      </c>
      <c r="CP97" s="425" t="str">
        <f>IF(details!BE97="","",details!BE97)</f>
        <v/>
      </c>
      <c r="CQ97" s="425" t="str">
        <f>IF(details!BF97="","",details!BF97)</f>
        <v/>
      </c>
      <c r="CR97" s="428" t="str">
        <f t="shared" si="317"/>
        <v/>
      </c>
      <c r="CS97" s="136" t="str">
        <f t="shared" si="318"/>
        <v/>
      </c>
      <c r="CT97" s="140" t="str">
        <f t="shared" si="319"/>
        <v/>
      </c>
      <c r="CU97" s="429" t="str">
        <f t="shared" si="320"/>
        <v/>
      </c>
      <c r="CV97" s="141" t="str">
        <f t="shared" si="266"/>
        <v/>
      </c>
      <c r="CW97" s="141">
        <f t="shared" si="321"/>
        <v>0</v>
      </c>
      <c r="CX97" s="425" t="str">
        <f>IF(details!BG97="","",details!BG97)</f>
        <v/>
      </c>
      <c r="CY97" s="425" t="str">
        <f>IF(details!BH97="","",details!BH97)</f>
        <v/>
      </c>
      <c r="CZ97" s="425" t="str">
        <f t="shared" si="322"/>
        <v/>
      </c>
      <c r="DA97" s="425" t="str">
        <f>IF(details!BI97="","",details!BI97)</f>
        <v/>
      </c>
      <c r="DB97" s="425" t="str">
        <f>IF(details!BJ97="","",details!BJ97)</f>
        <v/>
      </c>
      <c r="DC97" s="425" t="str">
        <f t="shared" si="323"/>
        <v/>
      </c>
      <c r="DD97" s="425" t="str">
        <f>IF(details!BK97="","",details!BK97)</f>
        <v/>
      </c>
      <c r="DE97" s="425" t="str">
        <f>IF(details!BL97="","",details!BL97)</f>
        <v/>
      </c>
      <c r="DF97" s="425" t="str">
        <f t="shared" si="324"/>
        <v/>
      </c>
      <c r="DG97" s="138" t="str">
        <f t="shared" si="325"/>
        <v/>
      </c>
      <c r="DH97" s="425" t="str">
        <f>IF(details!BM97="","",details!BM97)</f>
        <v/>
      </c>
      <c r="DI97" s="425" t="str">
        <f>IF(details!BN97="","",details!BN97)</f>
        <v/>
      </c>
      <c r="DJ97" s="138" t="str">
        <f t="shared" si="326"/>
        <v/>
      </c>
      <c r="DK97" s="139" t="str">
        <f t="shared" si="276"/>
        <v/>
      </c>
      <c r="DL97" s="425" t="str">
        <f>IF(details!BO97="","",details!BO97)</f>
        <v/>
      </c>
      <c r="DM97" s="425" t="str">
        <f>IF(details!BP97="","",details!BP97)</f>
        <v/>
      </c>
      <c r="DN97" s="428" t="str">
        <f t="shared" si="327"/>
        <v/>
      </c>
      <c r="DO97" s="136" t="str">
        <f t="shared" si="328"/>
        <v/>
      </c>
      <c r="DP97" s="140" t="str">
        <f t="shared" si="329"/>
        <v/>
      </c>
      <c r="DQ97" s="429" t="str">
        <f t="shared" si="330"/>
        <v/>
      </c>
      <c r="DR97" s="141" t="str">
        <f t="shared" si="267"/>
        <v/>
      </c>
      <c r="DS97" s="141">
        <f t="shared" si="331"/>
        <v>0</v>
      </c>
      <c r="DT97" s="425" t="str">
        <f>IF(details!BQ97="","",details!BQ97)</f>
        <v/>
      </c>
      <c r="DU97" s="425" t="str">
        <f>IF(details!BR97="","",details!BR97)</f>
        <v/>
      </c>
      <c r="DV97" s="425" t="str">
        <f t="shared" si="332"/>
        <v/>
      </c>
      <c r="DW97" s="425" t="str">
        <f>IF(details!BS97="","",details!BS97)</f>
        <v/>
      </c>
      <c r="DX97" s="425" t="str">
        <f>IF(details!BT97="","",details!BT97)</f>
        <v/>
      </c>
      <c r="DY97" s="425" t="str">
        <f t="shared" si="333"/>
        <v/>
      </c>
      <c r="DZ97" s="425" t="str">
        <f>IF(details!BU97="","",details!BU97)</f>
        <v/>
      </c>
      <c r="EA97" s="425" t="str">
        <f>IF(details!BV97="","",details!BV97)</f>
        <v/>
      </c>
      <c r="EB97" s="425" t="str">
        <f t="shared" si="334"/>
        <v/>
      </c>
      <c r="EC97" s="138" t="str">
        <f t="shared" si="335"/>
        <v/>
      </c>
      <c r="ED97" s="425" t="str">
        <f>IF(details!BW97="","",details!BW97)</f>
        <v/>
      </c>
      <c r="EE97" s="425" t="str">
        <f>IF(details!BX97="","",details!BX97)</f>
        <v/>
      </c>
      <c r="EF97" s="138" t="str">
        <f t="shared" si="336"/>
        <v/>
      </c>
      <c r="EG97" s="139" t="str">
        <f t="shared" si="277"/>
        <v/>
      </c>
      <c r="EH97" s="425" t="str">
        <f>IF(details!BY97="","",details!BY97)</f>
        <v/>
      </c>
      <c r="EI97" s="425" t="str">
        <f>IF(details!BZ97="","",details!BZ97)</f>
        <v/>
      </c>
      <c r="EJ97" s="428" t="str">
        <f t="shared" si="337"/>
        <v/>
      </c>
      <c r="EK97" s="136" t="str">
        <f t="shared" si="338"/>
        <v/>
      </c>
      <c r="EL97" s="140" t="str">
        <f t="shared" si="339"/>
        <v/>
      </c>
      <c r="EM97" s="429" t="str">
        <f t="shared" si="340"/>
        <v/>
      </c>
      <c r="EN97" s="141" t="str">
        <f t="shared" si="268"/>
        <v/>
      </c>
      <c r="EO97" s="141">
        <f t="shared" si="341"/>
        <v>0</v>
      </c>
      <c r="EP97" s="425" t="str">
        <f>IF(details!CA97="","",details!CA97)</f>
        <v/>
      </c>
      <c r="EQ97" s="425" t="str">
        <f>IF(details!CB97="","",details!CB97)</f>
        <v/>
      </c>
      <c r="ER97" s="425" t="str">
        <f>IF(details!CC97="","",details!CC97)</f>
        <v/>
      </c>
      <c r="ES97" s="425" t="str">
        <f>IF(details!CD97="","",details!CD97)</f>
        <v/>
      </c>
      <c r="ET97" s="425" t="str">
        <f>IF(details!CE97="","",details!CE97)</f>
        <v/>
      </c>
      <c r="EU97" s="429" t="str">
        <f t="shared" si="342"/>
        <v/>
      </c>
      <c r="EV97" s="429" t="str">
        <f t="shared" si="343"/>
        <v/>
      </c>
      <c r="EW97" s="429" t="str">
        <f t="shared" si="344"/>
        <v/>
      </c>
      <c r="EX97" s="141" t="str">
        <f t="shared" si="269"/>
        <v/>
      </c>
      <c r="EY97" s="141">
        <f t="shared" si="345"/>
        <v>0</v>
      </c>
      <c r="EZ97" s="425" t="str">
        <f>IF(details!CF97="","",details!CF97)</f>
        <v/>
      </c>
      <c r="FA97" s="425" t="str">
        <f>IF(details!CG97="","",details!CG97)</f>
        <v/>
      </c>
      <c r="FB97" s="425" t="str">
        <f>IF(details!CH97="","",details!CH97)</f>
        <v/>
      </c>
      <c r="FC97" s="425" t="str">
        <f>IF(details!CI97="","",details!CI97)</f>
        <v/>
      </c>
      <c r="FD97" s="425" t="str">
        <f>IF(details!CJ97="","",details!CJ97)</f>
        <v/>
      </c>
      <c r="FE97" s="429" t="str">
        <f t="shared" si="346"/>
        <v/>
      </c>
      <c r="FF97" s="429" t="str">
        <f t="shared" si="347"/>
        <v/>
      </c>
      <c r="FG97" s="429" t="str">
        <f t="shared" si="348"/>
        <v/>
      </c>
      <c r="FH97" s="141" t="str">
        <f t="shared" si="270"/>
        <v/>
      </c>
      <c r="FI97" s="141">
        <f t="shared" si="349"/>
        <v>0</v>
      </c>
      <c r="FJ97" s="425" t="str">
        <f>IF(details!CK97="","",details!CK97)</f>
        <v/>
      </c>
      <c r="FK97" s="425" t="str">
        <f>IF(details!CL97="","",details!CL97)</f>
        <v/>
      </c>
      <c r="FL97" s="425" t="str">
        <f>IF(details!CM97="","",details!CM97)</f>
        <v/>
      </c>
      <c r="FM97" s="425" t="str">
        <f>IF(details!CN97="","",details!CN97)</f>
        <v/>
      </c>
      <c r="FN97" s="425" t="str">
        <f>IF(details!CO97="","",details!CO97)</f>
        <v/>
      </c>
      <c r="FO97" s="429" t="str">
        <f t="shared" si="350"/>
        <v/>
      </c>
      <c r="FP97" s="429" t="str">
        <f t="shared" si="351"/>
        <v/>
      </c>
      <c r="FQ97" s="429" t="str">
        <f t="shared" si="352"/>
        <v/>
      </c>
      <c r="FR97" s="141" t="str">
        <f t="shared" si="271"/>
        <v/>
      </c>
      <c r="FS97" s="354">
        <f t="shared" si="353"/>
        <v>0</v>
      </c>
      <c r="FT97" s="361" t="str">
        <f t="shared" si="354"/>
        <v/>
      </c>
      <c r="FU97" s="422" t="str">
        <f t="shared" si="355"/>
        <v/>
      </c>
      <c r="FV97" s="422" t="str">
        <f t="shared" si="356"/>
        <v/>
      </c>
      <c r="FW97" s="422" t="str">
        <f t="shared" si="357"/>
        <v/>
      </c>
      <c r="FX97" s="422" t="str">
        <f t="shared" si="358"/>
        <v/>
      </c>
      <c r="FY97" s="422" t="str">
        <f t="shared" si="359"/>
        <v/>
      </c>
      <c r="FZ97" s="422" t="str">
        <f t="shared" si="360"/>
        <v/>
      </c>
      <c r="GA97" s="142" t="str">
        <f t="shared" si="361"/>
        <v/>
      </c>
      <c r="GB97" s="142" t="str">
        <f t="shared" si="362"/>
        <v/>
      </c>
      <c r="GC97" s="422" t="str">
        <f t="shared" si="278"/>
        <v/>
      </c>
      <c r="GD97" s="422" t="str">
        <f t="shared" si="363"/>
        <v/>
      </c>
      <c r="GE97" s="422" t="str">
        <f t="shared" si="364"/>
        <v/>
      </c>
      <c r="GF97" s="422" t="str">
        <f t="shared" si="365"/>
        <v/>
      </c>
      <c r="GG97" s="422" t="str">
        <f t="shared" si="366"/>
        <v/>
      </c>
      <c r="GH97" s="422" t="str">
        <f t="shared" si="367"/>
        <v/>
      </c>
      <c r="GI97" s="422" t="str">
        <f t="shared" si="368"/>
        <v/>
      </c>
      <c r="GJ97" s="422" t="str">
        <f t="shared" si="369"/>
        <v/>
      </c>
      <c r="GK97" s="422" t="str">
        <f t="shared" si="370"/>
        <v/>
      </c>
      <c r="GL97" s="422" t="str">
        <f t="shared" si="371"/>
        <v/>
      </c>
      <c r="GM97" s="422" t="str">
        <f t="shared" si="372"/>
        <v/>
      </c>
      <c r="GN97" s="422" t="str">
        <f t="shared" si="373"/>
        <v/>
      </c>
      <c r="GO97" s="422" t="str">
        <f t="shared" si="374"/>
        <v/>
      </c>
      <c r="GP97" s="422" t="str">
        <f t="shared" si="375"/>
        <v/>
      </c>
      <c r="GQ97" s="422" t="str">
        <f t="shared" si="376"/>
        <v/>
      </c>
      <c r="GR97" s="422" t="str">
        <f t="shared" si="377"/>
        <v/>
      </c>
      <c r="GS97" s="422" t="str">
        <f t="shared" si="378"/>
        <v/>
      </c>
      <c r="GT97" s="143" t="str">
        <f t="shared" si="379"/>
        <v/>
      </c>
      <c r="GU97" s="143" t="str">
        <f t="shared" si="380"/>
        <v/>
      </c>
      <c r="GV97" s="143" t="str">
        <f t="shared" si="381"/>
        <v/>
      </c>
      <c r="GW97" s="143" t="str">
        <f t="shared" si="382"/>
        <v/>
      </c>
      <c r="GX97" s="143" t="str">
        <f t="shared" si="383"/>
        <v/>
      </c>
      <c r="GY97" s="143" t="str">
        <f t="shared" si="384"/>
        <v/>
      </c>
      <c r="GZ97" s="353">
        <f t="shared" si="385"/>
        <v>0</v>
      </c>
      <c r="HA97" s="353">
        <f t="shared" si="386"/>
        <v>0</v>
      </c>
      <c r="HB97" s="353">
        <f t="shared" si="387"/>
        <v>32</v>
      </c>
      <c r="HC97" s="353">
        <f t="shared" si="388"/>
        <v>0</v>
      </c>
      <c r="HD97" s="426" t="str">
        <f t="shared" si="279"/>
        <v/>
      </c>
      <c r="HE97" s="362" t="str">
        <f t="shared" si="389"/>
        <v/>
      </c>
      <c r="HF97" s="362" t="str">
        <f t="shared" si="390"/>
        <v/>
      </c>
      <c r="HG97" s="363" t="str">
        <f t="shared" si="391"/>
        <v/>
      </c>
      <c r="HH97" s="399" t="str">
        <f t="shared" si="392"/>
        <v/>
      </c>
      <c r="HI97" s="400" t="str">
        <f t="shared" si="280"/>
        <v/>
      </c>
      <c r="HJ97" s="136" t="str">
        <f t="shared" si="281"/>
        <v/>
      </c>
      <c r="HK97" s="358" t="str">
        <f>details!EP97</f>
        <v/>
      </c>
      <c r="HL97" s="227" t="str">
        <f>details!EQ97</f>
        <v/>
      </c>
      <c r="HM97" s="406" t="str">
        <f t="shared" si="393"/>
        <v/>
      </c>
      <c r="HN97" s="233" t="str">
        <f>IF(details!CP97="","",details!CP97)</f>
        <v/>
      </c>
    </row>
    <row r="98" spans="1:233" s="20" customFormat="1" ht="14" customHeight="1">
      <c r="A98" s="231">
        <f>IF(details!A98="","",details!A98)</f>
        <v>92</v>
      </c>
      <c r="B98" s="425" t="str">
        <f>IF(details!B98="","",details!B98)</f>
        <v/>
      </c>
      <c r="C98" s="425" t="str">
        <f>IF(details!C98="","",details!C98)</f>
        <v/>
      </c>
      <c r="D98" s="136" t="str">
        <f>IF(details!D98="","",details!D98)</f>
        <v/>
      </c>
      <c r="E98" s="136" t="str">
        <f>IF(details!E98="","",details!E98)</f>
        <v/>
      </c>
      <c r="F98" s="425" t="str">
        <f>IF(details!F98="","",details!F98)</f>
        <v/>
      </c>
      <c r="G98" s="698" t="str">
        <f>IF(details!G98="","",details!G98)</f>
        <v/>
      </c>
      <c r="H98" s="698" t="str">
        <f>IF(details!H98="","",details!H98)</f>
        <v/>
      </c>
      <c r="I98" s="220" t="str">
        <f>IF(details!CQ98="","",details!CQ98)</f>
        <v/>
      </c>
      <c r="J98" s="137" t="str">
        <f>IF(details!J98="","",details!J98)</f>
        <v/>
      </c>
      <c r="K98" s="137" t="str">
        <f>IF(details!K98="","",details!K98)</f>
        <v/>
      </c>
      <c r="L98" s="137" t="str">
        <f>IF(details!L98="","",details!L98)</f>
        <v/>
      </c>
      <c r="M98" s="425" t="str">
        <f>IF(details!R98="","",details!R98)</f>
        <v/>
      </c>
      <c r="N98" s="425" t="str">
        <f>IF(details!S98="","",details!S98)</f>
        <v/>
      </c>
      <c r="O98" s="425" t="str">
        <f t="shared" si="282"/>
        <v/>
      </c>
      <c r="P98" s="425" t="str">
        <f>IF(details!T98="","",details!T98)</f>
        <v/>
      </c>
      <c r="Q98" s="425" t="str">
        <f>IF(details!U98="","",details!U98)</f>
        <v/>
      </c>
      <c r="R98" s="425" t="str">
        <f t="shared" si="283"/>
        <v/>
      </c>
      <c r="S98" s="425" t="str">
        <f>IF(details!V98="","",details!V98)</f>
        <v/>
      </c>
      <c r="T98" s="425" t="str">
        <f>IF(details!W98="","",details!W98)</f>
        <v/>
      </c>
      <c r="U98" s="425" t="str">
        <f t="shared" si="284"/>
        <v/>
      </c>
      <c r="V98" s="138" t="str">
        <f t="shared" si="285"/>
        <v/>
      </c>
      <c r="W98" s="425" t="str">
        <f>IF(details!X98="","",details!X98)</f>
        <v/>
      </c>
      <c r="X98" s="425" t="str">
        <f>IF(details!Y98="","",details!Y98)</f>
        <v/>
      </c>
      <c r="Y98" s="138" t="str">
        <f t="shared" si="286"/>
        <v/>
      </c>
      <c r="Z98" s="139" t="str">
        <f t="shared" si="272"/>
        <v/>
      </c>
      <c r="AA98" s="425" t="str">
        <f>IF(details!Z98="","",details!Z98)</f>
        <v/>
      </c>
      <c r="AB98" s="425" t="str">
        <f>IF(details!AA98="","",details!AA98)</f>
        <v/>
      </c>
      <c r="AC98" s="428" t="str">
        <f t="shared" si="287"/>
        <v/>
      </c>
      <c r="AD98" s="136" t="str">
        <f t="shared" si="288"/>
        <v/>
      </c>
      <c r="AE98" s="140" t="str">
        <f t="shared" si="289"/>
        <v/>
      </c>
      <c r="AF98" s="429" t="str">
        <f t="shared" si="290"/>
        <v/>
      </c>
      <c r="AG98" s="141" t="str">
        <f t="shared" si="263"/>
        <v/>
      </c>
      <c r="AH98" s="141">
        <f t="shared" si="291"/>
        <v>0</v>
      </c>
      <c r="AI98" s="425" t="str">
        <f>IF(details!AB98="","",details!AB98)</f>
        <v/>
      </c>
      <c r="AJ98" s="425" t="str">
        <f>IF(details!AC98="","",details!AC98)</f>
        <v/>
      </c>
      <c r="AK98" s="425" t="str">
        <f t="shared" si="292"/>
        <v/>
      </c>
      <c r="AL98" s="425" t="str">
        <f>IF(details!AD98="","",details!AD98)</f>
        <v/>
      </c>
      <c r="AM98" s="425" t="str">
        <f>IF(details!AE98="","",details!AE98)</f>
        <v/>
      </c>
      <c r="AN98" s="425" t="str">
        <f t="shared" si="293"/>
        <v/>
      </c>
      <c r="AO98" s="425" t="str">
        <f>IF(details!AF98="","",details!AF98)</f>
        <v/>
      </c>
      <c r="AP98" s="425" t="str">
        <f>IF(details!AG98="","",details!AG98)</f>
        <v/>
      </c>
      <c r="AQ98" s="425" t="str">
        <f t="shared" si="294"/>
        <v/>
      </c>
      <c r="AR98" s="138" t="str">
        <f t="shared" si="295"/>
        <v/>
      </c>
      <c r="AS98" s="425" t="str">
        <f>IF(details!AH98="","",details!AH98)</f>
        <v/>
      </c>
      <c r="AT98" s="425" t="str">
        <f>IF(details!AI98="","",details!AI98)</f>
        <v/>
      </c>
      <c r="AU98" s="138" t="str">
        <f t="shared" si="296"/>
        <v/>
      </c>
      <c r="AV98" s="139" t="str">
        <f t="shared" si="273"/>
        <v/>
      </c>
      <c r="AW98" s="425" t="str">
        <f>IF(details!AJ98="","",details!AJ98)</f>
        <v/>
      </c>
      <c r="AX98" s="425" t="str">
        <f>IF(details!AK98="","",details!AK98)</f>
        <v/>
      </c>
      <c r="AY98" s="428" t="str">
        <f t="shared" si="297"/>
        <v/>
      </c>
      <c r="AZ98" s="136" t="str">
        <f t="shared" si="298"/>
        <v/>
      </c>
      <c r="BA98" s="140" t="str">
        <f t="shared" si="299"/>
        <v/>
      </c>
      <c r="BB98" s="429" t="str">
        <f t="shared" si="300"/>
        <v/>
      </c>
      <c r="BC98" s="141" t="str">
        <f t="shared" si="264"/>
        <v/>
      </c>
      <c r="BD98" s="141">
        <f t="shared" si="301"/>
        <v>0</v>
      </c>
      <c r="BE98" s="123" t="str">
        <f>IF(D98="","",details!AL98)</f>
        <v/>
      </c>
      <c r="BF98" s="425" t="str">
        <f>IF(details!AM98="","",details!AM98)</f>
        <v/>
      </c>
      <c r="BG98" s="425" t="str">
        <f>IF(details!AN98="","",details!AN98)</f>
        <v/>
      </c>
      <c r="BH98" s="425" t="str">
        <f t="shared" si="302"/>
        <v/>
      </c>
      <c r="BI98" s="425" t="str">
        <f>IF(details!AO98="","",details!AO98)</f>
        <v/>
      </c>
      <c r="BJ98" s="425" t="str">
        <f>IF(details!AP98="","",details!AP98)</f>
        <v/>
      </c>
      <c r="BK98" s="425" t="str">
        <f t="shared" si="303"/>
        <v/>
      </c>
      <c r="BL98" s="425" t="str">
        <f>IF(details!AQ98="","",details!AQ98)</f>
        <v/>
      </c>
      <c r="BM98" s="425" t="str">
        <f>IF(details!AR98="","",details!AR98)</f>
        <v/>
      </c>
      <c r="BN98" s="425" t="str">
        <f t="shared" si="304"/>
        <v/>
      </c>
      <c r="BO98" s="138" t="str">
        <f t="shared" si="305"/>
        <v/>
      </c>
      <c r="BP98" s="425" t="str">
        <f>IF(details!AS98="","",details!AS98)</f>
        <v/>
      </c>
      <c r="BQ98" s="425" t="str">
        <f>IF(details!AT98="","",details!AT98)</f>
        <v/>
      </c>
      <c r="BR98" s="138" t="str">
        <f t="shared" si="306"/>
        <v/>
      </c>
      <c r="BS98" s="139" t="str">
        <f t="shared" si="274"/>
        <v/>
      </c>
      <c r="BT98" s="425" t="str">
        <f>IF(details!AU98="","",details!AU98)</f>
        <v/>
      </c>
      <c r="BU98" s="425" t="str">
        <f>IF(details!AV98="","",details!AV98)</f>
        <v/>
      </c>
      <c r="BV98" s="428" t="str">
        <f t="shared" si="307"/>
        <v/>
      </c>
      <c r="BW98" s="136" t="str">
        <f t="shared" si="308"/>
        <v/>
      </c>
      <c r="BX98" s="140" t="str">
        <f t="shared" si="309"/>
        <v/>
      </c>
      <c r="BY98" s="429" t="str">
        <f t="shared" si="310"/>
        <v/>
      </c>
      <c r="BZ98" s="141" t="str">
        <f t="shared" si="265"/>
        <v/>
      </c>
      <c r="CA98" s="141">
        <f t="shared" si="311"/>
        <v>0</v>
      </c>
      <c r="CB98" s="425" t="str">
        <f>IF(details!AW98="","",details!AW98)</f>
        <v/>
      </c>
      <c r="CC98" s="425" t="str">
        <f>IF(details!AX98="","",details!AX98)</f>
        <v/>
      </c>
      <c r="CD98" s="425" t="str">
        <f t="shared" si="312"/>
        <v/>
      </c>
      <c r="CE98" s="425" t="str">
        <f>IF(details!AY98="","",details!AY98)</f>
        <v/>
      </c>
      <c r="CF98" s="425" t="str">
        <f>IF(details!AZ98="","",details!AZ98)</f>
        <v/>
      </c>
      <c r="CG98" s="425" t="str">
        <f t="shared" si="313"/>
        <v/>
      </c>
      <c r="CH98" s="425" t="str">
        <f>IF(details!BA98="","",details!BA98)</f>
        <v/>
      </c>
      <c r="CI98" s="425" t="str">
        <f>IF(details!BB98="","",details!BB98)</f>
        <v/>
      </c>
      <c r="CJ98" s="425" t="str">
        <f t="shared" si="314"/>
        <v/>
      </c>
      <c r="CK98" s="138" t="str">
        <f t="shared" si="315"/>
        <v/>
      </c>
      <c r="CL98" s="425" t="str">
        <f>IF(details!BC98="","",details!BC98)</f>
        <v/>
      </c>
      <c r="CM98" s="425" t="str">
        <f>IF(details!BD98="","",details!BD98)</f>
        <v/>
      </c>
      <c r="CN98" s="138" t="str">
        <f t="shared" si="316"/>
        <v/>
      </c>
      <c r="CO98" s="139" t="str">
        <f t="shared" si="275"/>
        <v/>
      </c>
      <c r="CP98" s="425" t="str">
        <f>IF(details!BE98="","",details!BE98)</f>
        <v/>
      </c>
      <c r="CQ98" s="425" t="str">
        <f>IF(details!BF98="","",details!BF98)</f>
        <v/>
      </c>
      <c r="CR98" s="428" t="str">
        <f t="shared" si="317"/>
        <v/>
      </c>
      <c r="CS98" s="136" t="str">
        <f t="shared" si="318"/>
        <v/>
      </c>
      <c r="CT98" s="140" t="str">
        <f t="shared" si="319"/>
        <v/>
      </c>
      <c r="CU98" s="429" t="str">
        <f t="shared" si="320"/>
        <v/>
      </c>
      <c r="CV98" s="141" t="str">
        <f t="shared" si="266"/>
        <v/>
      </c>
      <c r="CW98" s="141">
        <f t="shared" si="321"/>
        <v>0</v>
      </c>
      <c r="CX98" s="425" t="str">
        <f>IF(details!BG98="","",details!BG98)</f>
        <v/>
      </c>
      <c r="CY98" s="425" t="str">
        <f>IF(details!BH98="","",details!BH98)</f>
        <v/>
      </c>
      <c r="CZ98" s="425" t="str">
        <f t="shared" si="322"/>
        <v/>
      </c>
      <c r="DA98" s="425" t="str">
        <f>IF(details!BI98="","",details!BI98)</f>
        <v/>
      </c>
      <c r="DB98" s="425" t="str">
        <f>IF(details!BJ98="","",details!BJ98)</f>
        <v/>
      </c>
      <c r="DC98" s="425" t="str">
        <f t="shared" si="323"/>
        <v/>
      </c>
      <c r="DD98" s="425" t="str">
        <f>IF(details!BK98="","",details!BK98)</f>
        <v/>
      </c>
      <c r="DE98" s="425" t="str">
        <f>IF(details!BL98="","",details!BL98)</f>
        <v/>
      </c>
      <c r="DF98" s="425" t="str">
        <f t="shared" si="324"/>
        <v/>
      </c>
      <c r="DG98" s="138" t="str">
        <f t="shared" si="325"/>
        <v/>
      </c>
      <c r="DH98" s="425" t="str">
        <f>IF(details!BM98="","",details!BM98)</f>
        <v/>
      </c>
      <c r="DI98" s="425" t="str">
        <f>IF(details!BN98="","",details!BN98)</f>
        <v/>
      </c>
      <c r="DJ98" s="138" t="str">
        <f t="shared" si="326"/>
        <v/>
      </c>
      <c r="DK98" s="139" t="str">
        <f t="shared" si="276"/>
        <v/>
      </c>
      <c r="DL98" s="425" t="str">
        <f>IF(details!BO98="","",details!BO98)</f>
        <v/>
      </c>
      <c r="DM98" s="425" t="str">
        <f>IF(details!BP98="","",details!BP98)</f>
        <v/>
      </c>
      <c r="DN98" s="428" t="str">
        <f t="shared" si="327"/>
        <v/>
      </c>
      <c r="DO98" s="136" t="str">
        <f t="shared" si="328"/>
        <v/>
      </c>
      <c r="DP98" s="140" t="str">
        <f t="shared" si="329"/>
        <v/>
      </c>
      <c r="DQ98" s="429" t="str">
        <f t="shared" si="330"/>
        <v/>
      </c>
      <c r="DR98" s="141" t="str">
        <f t="shared" si="267"/>
        <v/>
      </c>
      <c r="DS98" s="141">
        <f t="shared" si="331"/>
        <v>0</v>
      </c>
      <c r="DT98" s="425" t="str">
        <f>IF(details!BQ98="","",details!BQ98)</f>
        <v/>
      </c>
      <c r="DU98" s="425" t="str">
        <f>IF(details!BR98="","",details!BR98)</f>
        <v/>
      </c>
      <c r="DV98" s="425" t="str">
        <f t="shared" si="332"/>
        <v/>
      </c>
      <c r="DW98" s="425" t="str">
        <f>IF(details!BS98="","",details!BS98)</f>
        <v/>
      </c>
      <c r="DX98" s="425" t="str">
        <f>IF(details!BT98="","",details!BT98)</f>
        <v/>
      </c>
      <c r="DY98" s="425" t="str">
        <f t="shared" si="333"/>
        <v/>
      </c>
      <c r="DZ98" s="425" t="str">
        <f>IF(details!BU98="","",details!BU98)</f>
        <v/>
      </c>
      <c r="EA98" s="425" t="str">
        <f>IF(details!BV98="","",details!BV98)</f>
        <v/>
      </c>
      <c r="EB98" s="425" t="str">
        <f t="shared" si="334"/>
        <v/>
      </c>
      <c r="EC98" s="138" t="str">
        <f t="shared" si="335"/>
        <v/>
      </c>
      <c r="ED98" s="425" t="str">
        <f>IF(details!BW98="","",details!BW98)</f>
        <v/>
      </c>
      <c r="EE98" s="425" t="str">
        <f>IF(details!BX98="","",details!BX98)</f>
        <v/>
      </c>
      <c r="EF98" s="138" t="str">
        <f t="shared" si="336"/>
        <v/>
      </c>
      <c r="EG98" s="139" t="str">
        <f t="shared" si="277"/>
        <v/>
      </c>
      <c r="EH98" s="425" t="str">
        <f>IF(details!BY98="","",details!BY98)</f>
        <v/>
      </c>
      <c r="EI98" s="425" t="str">
        <f>IF(details!BZ98="","",details!BZ98)</f>
        <v/>
      </c>
      <c r="EJ98" s="428" t="str">
        <f t="shared" si="337"/>
        <v/>
      </c>
      <c r="EK98" s="136" t="str">
        <f t="shared" si="338"/>
        <v/>
      </c>
      <c r="EL98" s="140" t="str">
        <f t="shared" si="339"/>
        <v/>
      </c>
      <c r="EM98" s="429" t="str">
        <f t="shared" si="340"/>
        <v/>
      </c>
      <c r="EN98" s="141" t="str">
        <f t="shared" si="268"/>
        <v/>
      </c>
      <c r="EO98" s="141">
        <f t="shared" si="341"/>
        <v>0</v>
      </c>
      <c r="EP98" s="425" t="str">
        <f>IF(details!CA98="","",details!CA98)</f>
        <v/>
      </c>
      <c r="EQ98" s="425" t="str">
        <f>IF(details!CB98="","",details!CB98)</f>
        <v/>
      </c>
      <c r="ER98" s="425" t="str">
        <f>IF(details!CC98="","",details!CC98)</f>
        <v/>
      </c>
      <c r="ES98" s="425" t="str">
        <f>IF(details!CD98="","",details!CD98)</f>
        <v/>
      </c>
      <c r="ET98" s="425" t="str">
        <f>IF(details!CE98="","",details!CE98)</f>
        <v/>
      </c>
      <c r="EU98" s="429" t="str">
        <f t="shared" si="342"/>
        <v/>
      </c>
      <c r="EV98" s="429" t="str">
        <f t="shared" si="343"/>
        <v/>
      </c>
      <c r="EW98" s="429" t="str">
        <f t="shared" si="344"/>
        <v/>
      </c>
      <c r="EX98" s="141" t="str">
        <f t="shared" si="269"/>
        <v/>
      </c>
      <c r="EY98" s="141">
        <f t="shared" si="345"/>
        <v>0</v>
      </c>
      <c r="EZ98" s="425" t="str">
        <f>IF(details!CF98="","",details!CF98)</f>
        <v/>
      </c>
      <c r="FA98" s="425" t="str">
        <f>IF(details!CG98="","",details!CG98)</f>
        <v/>
      </c>
      <c r="FB98" s="425" t="str">
        <f>IF(details!CH98="","",details!CH98)</f>
        <v/>
      </c>
      <c r="FC98" s="425" t="str">
        <f>IF(details!CI98="","",details!CI98)</f>
        <v/>
      </c>
      <c r="FD98" s="425" t="str">
        <f>IF(details!CJ98="","",details!CJ98)</f>
        <v/>
      </c>
      <c r="FE98" s="429" t="str">
        <f t="shared" si="346"/>
        <v/>
      </c>
      <c r="FF98" s="429" t="str">
        <f t="shared" si="347"/>
        <v/>
      </c>
      <c r="FG98" s="429" t="str">
        <f t="shared" si="348"/>
        <v/>
      </c>
      <c r="FH98" s="141" t="str">
        <f t="shared" si="270"/>
        <v/>
      </c>
      <c r="FI98" s="141">
        <f t="shared" si="349"/>
        <v>0</v>
      </c>
      <c r="FJ98" s="425" t="str">
        <f>IF(details!CK98="","",details!CK98)</f>
        <v/>
      </c>
      <c r="FK98" s="425" t="str">
        <f>IF(details!CL98="","",details!CL98)</f>
        <v/>
      </c>
      <c r="FL98" s="425" t="str">
        <f>IF(details!CM98="","",details!CM98)</f>
        <v/>
      </c>
      <c r="FM98" s="425" t="str">
        <f>IF(details!CN98="","",details!CN98)</f>
        <v/>
      </c>
      <c r="FN98" s="425" t="str">
        <f>IF(details!CO98="","",details!CO98)</f>
        <v/>
      </c>
      <c r="FO98" s="429" t="str">
        <f t="shared" si="350"/>
        <v/>
      </c>
      <c r="FP98" s="429" t="str">
        <f t="shared" si="351"/>
        <v/>
      </c>
      <c r="FQ98" s="429" t="str">
        <f t="shared" si="352"/>
        <v/>
      </c>
      <c r="FR98" s="141" t="str">
        <f t="shared" si="271"/>
        <v/>
      </c>
      <c r="FS98" s="354">
        <f t="shared" si="353"/>
        <v>0</v>
      </c>
      <c r="FT98" s="361" t="str">
        <f t="shared" si="354"/>
        <v/>
      </c>
      <c r="FU98" s="422" t="str">
        <f t="shared" si="355"/>
        <v/>
      </c>
      <c r="FV98" s="422" t="str">
        <f t="shared" si="356"/>
        <v/>
      </c>
      <c r="FW98" s="422" t="str">
        <f t="shared" si="357"/>
        <v/>
      </c>
      <c r="FX98" s="422" t="str">
        <f t="shared" si="358"/>
        <v/>
      </c>
      <c r="FY98" s="422" t="str">
        <f t="shared" si="359"/>
        <v/>
      </c>
      <c r="FZ98" s="422" t="str">
        <f t="shared" si="360"/>
        <v/>
      </c>
      <c r="GA98" s="142" t="str">
        <f t="shared" si="361"/>
        <v/>
      </c>
      <c r="GB98" s="142" t="str">
        <f t="shared" si="362"/>
        <v/>
      </c>
      <c r="GC98" s="422" t="str">
        <f t="shared" si="278"/>
        <v/>
      </c>
      <c r="GD98" s="422" t="str">
        <f t="shared" si="363"/>
        <v/>
      </c>
      <c r="GE98" s="422" t="str">
        <f t="shared" si="364"/>
        <v/>
      </c>
      <c r="GF98" s="422" t="str">
        <f t="shared" si="365"/>
        <v/>
      </c>
      <c r="GG98" s="422" t="str">
        <f t="shared" si="366"/>
        <v/>
      </c>
      <c r="GH98" s="422" t="str">
        <f t="shared" si="367"/>
        <v/>
      </c>
      <c r="GI98" s="422" t="str">
        <f t="shared" si="368"/>
        <v/>
      </c>
      <c r="GJ98" s="422" t="str">
        <f t="shared" si="369"/>
        <v/>
      </c>
      <c r="GK98" s="422" t="str">
        <f t="shared" si="370"/>
        <v/>
      </c>
      <c r="GL98" s="422" t="str">
        <f t="shared" si="371"/>
        <v/>
      </c>
      <c r="GM98" s="422" t="str">
        <f t="shared" si="372"/>
        <v/>
      </c>
      <c r="GN98" s="422" t="str">
        <f t="shared" si="373"/>
        <v/>
      </c>
      <c r="GO98" s="422" t="str">
        <f t="shared" si="374"/>
        <v/>
      </c>
      <c r="GP98" s="422" t="str">
        <f t="shared" si="375"/>
        <v/>
      </c>
      <c r="GQ98" s="422" t="str">
        <f t="shared" si="376"/>
        <v/>
      </c>
      <c r="GR98" s="422" t="str">
        <f t="shared" si="377"/>
        <v/>
      </c>
      <c r="GS98" s="422" t="str">
        <f t="shared" si="378"/>
        <v/>
      </c>
      <c r="GT98" s="143" t="str">
        <f t="shared" si="379"/>
        <v/>
      </c>
      <c r="GU98" s="143" t="str">
        <f t="shared" si="380"/>
        <v/>
      </c>
      <c r="GV98" s="143" t="str">
        <f t="shared" si="381"/>
        <v/>
      </c>
      <c r="GW98" s="143" t="str">
        <f t="shared" si="382"/>
        <v/>
      </c>
      <c r="GX98" s="143" t="str">
        <f t="shared" si="383"/>
        <v/>
      </c>
      <c r="GY98" s="143" t="str">
        <f t="shared" si="384"/>
        <v/>
      </c>
      <c r="GZ98" s="353">
        <f t="shared" si="385"/>
        <v>0</v>
      </c>
      <c r="HA98" s="353">
        <f t="shared" si="386"/>
        <v>0</v>
      </c>
      <c r="HB98" s="353">
        <f t="shared" si="387"/>
        <v>32</v>
      </c>
      <c r="HC98" s="353">
        <f t="shared" si="388"/>
        <v>0</v>
      </c>
      <c r="HD98" s="426" t="str">
        <f t="shared" si="279"/>
        <v/>
      </c>
      <c r="HE98" s="362" t="str">
        <f t="shared" si="389"/>
        <v/>
      </c>
      <c r="HF98" s="362" t="str">
        <f t="shared" si="390"/>
        <v/>
      </c>
      <c r="HG98" s="363" t="str">
        <f t="shared" si="391"/>
        <v/>
      </c>
      <c r="HH98" s="399" t="str">
        <f t="shared" si="392"/>
        <v/>
      </c>
      <c r="HI98" s="400" t="str">
        <f t="shared" si="280"/>
        <v/>
      </c>
      <c r="HJ98" s="136" t="str">
        <f t="shared" si="281"/>
        <v/>
      </c>
      <c r="HK98" s="358" t="str">
        <f>details!EP98</f>
        <v/>
      </c>
      <c r="HL98" s="227" t="str">
        <f>details!EQ98</f>
        <v/>
      </c>
      <c r="HM98" s="406" t="str">
        <f t="shared" si="393"/>
        <v/>
      </c>
      <c r="HN98" s="233" t="str">
        <f>IF(details!CP98="","",details!CP98)</f>
        <v/>
      </c>
    </row>
    <row r="99" spans="1:233" s="20" customFormat="1" ht="14" customHeight="1">
      <c r="A99" s="231">
        <f>IF(details!A99="","",details!A99)</f>
        <v>93</v>
      </c>
      <c r="B99" s="425" t="str">
        <f>IF(details!B99="","",details!B99)</f>
        <v/>
      </c>
      <c r="C99" s="425" t="str">
        <f>IF(details!C99="","",details!C99)</f>
        <v/>
      </c>
      <c r="D99" s="136" t="str">
        <f>IF(details!D99="","",details!D99)</f>
        <v/>
      </c>
      <c r="E99" s="136" t="str">
        <f>IF(details!E99="","",details!E99)</f>
        <v/>
      </c>
      <c r="F99" s="425" t="str">
        <f>IF(details!F99="","",details!F99)</f>
        <v/>
      </c>
      <c r="G99" s="698" t="str">
        <f>IF(details!G99="","",details!G99)</f>
        <v/>
      </c>
      <c r="H99" s="698" t="str">
        <f>IF(details!H99="","",details!H99)</f>
        <v/>
      </c>
      <c r="I99" s="220" t="str">
        <f>IF(details!CQ99="","",details!CQ99)</f>
        <v/>
      </c>
      <c r="J99" s="137" t="str">
        <f>IF(details!J99="","",details!J99)</f>
        <v/>
      </c>
      <c r="K99" s="137" t="str">
        <f>IF(details!K99="","",details!K99)</f>
        <v/>
      </c>
      <c r="L99" s="137" t="str">
        <f>IF(details!L99="","",details!L99)</f>
        <v/>
      </c>
      <c r="M99" s="425" t="str">
        <f>IF(details!R99="","",details!R99)</f>
        <v/>
      </c>
      <c r="N99" s="425" t="str">
        <f>IF(details!S99="","",details!S99)</f>
        <v/>
      </c>
      <c r="O99" s="425" t="str">
        <f t="shared" si="282"/>
        <v/>
      </c>
      <c r="P99" s="425" t="str">
        <f>IF(details!T99="","",details!T99)</f>
        <v/>
      </c>
      <c r="Q99" s="425" t="str">
        <f>IF(details!U99="","",details!U99)</f>
        <v/>
      </c>
      <c r="R99" s="425" t="str">
        <f t="shared" si="283"/>
        <v/>
      </c>
      <c r="S99" s="425" t="str">
        <f>IF(details!V99="","",details!V99)</f>
        <v/>
      </c>
      <c r="T99" s="425" t="str">
        <f>IF(details!W99="","",details!W99)</f>
        <v/>
      </c>
      <c r="U99" s="425" t="str">
        <f t="shared" si="284"/>
        <v/>
      </c>
      <c r="V99" s="138" t="str">
        <f t="shared" si="285"/>
        <v/>
      </c>
      <c r="W99" s="425" t="str">
        <f>IF(details!X99="","",details!X99)</f>
        <v/>
      </c>
      <c r="X99" s="425" t="str">
        <f>IF(details!Y99="","",details!Y99)</f>
        <v/>
      </c>
      <c r="Y99" s="138" t="str">
        <f t="shared" si="286"/>
        <v/>
      </c>
      <c r="Z99" s="139" t="str">
        <f t="shared" si="272"/>
        <v/>
      </c>
      <c r="AA99" s="425" t="str">
        <f>IF(details!Z99="","",details!Z99)</f>
        <v/>
      </c>
      <c r="AB99" s="425" t="str">
        <f>IF(details!AA99="","",details!AA99)</f>
        <v/>
      </c>
      <c r="AC99" s="428" t="str">
        <f t="shared" si="287"/>
        <v/>
      </c>
      <c r="AD99" s="136" t="str">
        <f t="shared" si="288"/>
        <v/>
      </c>
      <c r="AE99" s="140" t="str">
        <f t="shared" si="289"/>
        <v/>
      </c>
      <c r="AF99" s="429" t="str">
        <f t="shared" si="290"/>
        <v/>
      </c>
      <c r="AG99" s="141" t="str">
        <f t="shared" si="263"/>
        <v/>
      </c>
      <c r="AH99" s="141">
        <f t="shared" si="291"/>
        <v>0</v>
      </c>
      <c r="AI99" s="425" t="str">
        <f>IF(details!AB99="","",details!AB99)</f>
        <v/>
      </c>
      <c r="AJ99" s="425" t="str">
        <f>IF(details!AC99="","",details!AC99)</f>
        <v/>
      </c>
      <c r="AK99" s="425" t="str">
        <f t="shared" si="292"/>
        <v/>
      </c>
      <c r="AL99" s="425" t="str">
        <f>IF(details!AD99="","",details!AD99)</f>
        <v/>
      </c>
      <c r="AM99" s="425" t="str">
        <f>IF(details!AE99="","",details!AE99)</f>
        <v/>
      </c>
      <c r="AN99" s="425" t="str">
        <f t="shared" si="293"/>
        <v/>
      </c>
      <c r="AO99" s="425" t="str">
        <f>IF(details!AF99="","",details!AF99)</f>
        <v/>
      </c>
      <c r="AP99" s="425" t="str">
        <f>IF(details!AG99="","",details!AG99)</f>
        <v/>
      </c>
      <c r="AQ99" s="425" t="str">
        <f t="shared" si="294"/>
        <v/>
      </c>
      <c r="AR99" s="138" t="str">
        <f t="shared" si="295"/>
        <v/>
      </c>
      <c r="AS99" s="425" t="str">
        <f>IF(details!AH99="","",details!AH99)</f>
        <v/>
      </c>
      <c r="AT99" s="425" t="str">
        <f>IF(details!AI99="","",details!AI99)</f>
        <v/>
      </c>
      <c r="AU99" s="138" t="str">
        <f t="shared" si="296"/>
        <v/>
      </c>
      <c r="AV99" s="139" t="str">
        <f t="shared" si="273"/>
        <v/>
      </c>
      <c r="AW99" s="425" t="str">
        <f>IF(details!AJ99="","",details!AJ99)</f>
        <v/>
      </c>
      <c r="AX99" s="425" t="str">
        <f>IF(details!AK99="","",details!AK99)</f>
        <v/>
      </c>
      <c r="AY99" s="428" t="str">
        <f t="shared" si="297"/>
        <v/>
      </c>
      <c r="AZ99" s="136" t="str">
        <f t="shared" si="298"/>
        <v/>
      </c>
      <c r="BA99" s="140" t="str">
        <f t="shared" si="299"/>
        <v/>
      </c>
      <c r="BB99" s="429" t="str">
        <f t="shared" si="300"/>
        <v/>
      </c>
      <c r="BC99" s="141" t="str">
        <f t="shared" si="264"/>
        <v/>
      </c>
      <c r="BD99" s="141">
        <f t="shared" si="301"/>
        <v>0</v>
      </c>
      <c r="BE99" s="123" t="str">
        <f>IF(D99="","",details!AL99)</f>
        <v/>
      </c>
      <c r="BF99" s="425" t="str">
        <f>IF(details!AM99="","",details!AM99)</f>
        <v/>
      </c>
      <c r="BG99" s="425" t="str">
        <f>IF(details!AN99="","",details!AN99)</f>
        <v/>
      </c>
      <c r="BH99" s="425" t="str">
        <f t="shared" si="302"/>
        <v/>
      </c>
      <c r="BI99" s="425" t="str">
        <f>IF(details!AO99="","",details!AO99)</f>
        <v/>
      </c>
      <c r="BJ99" s="425" t="str">
        <f>IF(details!AP99="","",details!AP99)</f>
        <v/>
      </c>
      <c r="BK99" s="425" t="str">
        <f t="shared" si="303"/>
        <v/>
      </c>
      <c r="BL99" s="425" t="str">
        <f>IF(details!AQ99="","",details!AQ99)</f>
        <v/>
      </c>
      <c r="BM99" s="425" t="str">
        <f>IF(details!AR99="","",details!AR99)</f>
        <v/>
      </c>
      <c r="BN99" s="425" t="str">
        <f t="shared" si="304"/>
        <v/>
      </c>
      <c r="BO99" s="138" t="str">
        <f t="shared" si="305"/>
        <v/>
      </c>
      <c r="BP99" s="425" t="str">
        <f>IF(details!AS99="","",details!AS99)</f>
        <v/>
      </c>
      <c r="BQ99" s="425" t="str">
        <f>IF(details!AT99="","",details!AT99)</f>
        <v/>
      </c>
      <c r="BR99" s="138" t="str">
        <f t="shared" si="306"/>
        <v/>
      </c>
      <c r="BS99" s="139" t="str">
        <f t="shared" si="274"/>
        <v/>
      </c>
      <c r="BT99" s="425" t="str">
        <f>IF(details!AU99="","",details!AU99)</f>
        <v/>
      </c>
      <c r="BU99" s="425" t="str">
        <f>IF(details!AV99="","",details!AV99)</f>
        <v/>
      </c>
      <c r="BV99" s="428" t="str">
        <f t="shared" si="307"/>
        <v/>
      </c>
      <c r="BW99" s="136" t="str">
        <f t="shared" si="308"/>
        <v/>
      </c>
      <c r="BX99" s="140" t="str">
        <f t="shared" si="309"/>
        <v/>
      </c>
      <c r="BY99" s="429" t="str">
        <f t="shared" si="310"/>
        <v/>
      </c>
      <c r="BZ99" s="141" t="str">
        <f t="shared" si="265"/>
        <v/>
      </c>
      <c r="CA99" s="141">
        <f t="shared" si="311"/>
        <v>0</v>
      </c>
      <c r="CB99" s="425" t="str">
        <f>IF(details!AW99="","",details!AW99)</f>
        <v/>
      </c>
      <c r="CC99" s="425" t="str">
        <f>IF(details!AX99="","",details!AX99)</f>
        <v/>
      </c>
      <c r="CD99" s="425" t="str">
        <f t="shared" si="312"/>
        <v/>
      </c>
      <c r="CE99" s="425" t="str">
        <f>IF(details!AY99="","",details!AY99)</f>
        <v/>
      </c>
      <c r="CF99" s="425" t="str">
        <f>IF(details!AZ99="","",details!AZ99)</f>
        <v/>
      </c>
      <c r="CG99" s="425" t="str">
        <f t="shared" si="313"/>
        <v/>
      </c>
      <c r="CH99" s="425" t="str">
        <f>IF(details!BA99="","",details!BA99)</f>
        <v/>
      </c>
      <c r="CI99" s="425" t="str">
        <f>IF(details!BB99="","",details!BB99)</f>
        <v/>
      </c>
      <c r="CJ99" s="425" t="str">
        <f t="shared" si="314"/>
        <v/>
      </c>
      <c r="CK99" s="138" t="str">
        <f t="shared" si="315"/>
        <v/>
      </c>
      <c r="CL99" s="425" t="str">
        <f>IF(details!BC99="","",details!BC99)</f>
        <v/>
      </c>
      <c r="CM99" s="425" t="str">
        <f>IF(details!BD99="","",details!BD99)</f>
        <v/>
      </c>
      <c r="CN99" s="138" t="str">
        <f t="shared" si="316"/>
        <v/>
      </c>
      <c r="CO99" s="139" t="str">
        <f t="shared" si="275"/>
        <v/>
      </c>
      <c r="CP99" s="425" t="str">
        <f>IF(details!BE99="","",details!BE99)</f>
        <v/>
      </c>
      <c r="CQ99" s="425" t="str">
        <f>IF(details!BF99="","",details!BF99)</f>
        <v/>
      </c>
      <c r="CR99" s="428" t="str">
        <f t="shared" si="317"/>
        <v/>
      </c>
      <c r="CS99" s="136" t="str">
        <f t="shared" si="318"/>
        <v/>
      </c>
      <c r="CT99" s="140" t="str">
        <f t="shared" si="319"/>
        <v/>
      </c>
      <c r="CU99" s="429" t="str">
        <f t="shared" si="320"/>
        <v/>
      </c>
      <c r="CV99" s="141" t="str">
        <f t="shared" si="266"/>
        <v/>
      </c>
      <c r="CW99" s="141">
        <f t="shared" si="321"/>
        <v>0</v>
      </c>
      <c r="CX99" s="425" t="str">
        <f>IF(details!BG99="","",details!BG99)</f>
        <v/>
      </c>
      <c r="CY99" s="425" t="str">
        <f>IF(details!BH99="","",details!BH99)</f>
        <v/>
      </c>
      <c r="CZ99" s="425" t="str">
        <f t="shared" si="322"/>
        <v/>
      </c>
      <c r="DA99" s="425" t="str">
        <f>IF(details!BI99="","",details!BI99)</f>
        <v/>
      </c>
      <c r="DB99" s="425" t="str">
        <f>IF(details!BJ99="","",details!BJ99)</f>
        <v/>
      </c>
      <c r="DC99" s="425" t="str">
        <f t="shared" si="323"/>
        <v/>
      </c>
      <c r="DD99" s="425" t="str">
        <f>IF(details!BK99="","",details!BK99)</f>
        <v/>
      </c>
      <c r="DE99" s="425" t="str">
        <f>IF(details!BL99="","",details!BL99)</f>
        <v/>
      </c>
      <c r="DF99" s="425" t="str">
        <f t="shared" si="324"/>
        <v/>
      </c>
      <c r="DG99" s="138" t="str">
        <f t="shared" si="325"/>
        <v/>
      </c>
      <c r="DH99" s="425" t="str">
        <f>IF(details!BM99="","",details!BM99)</f>
        <v/>
      </c>
      <c r="DI99" s="425" t="str">
        <f>IF(details!BN99="","",details!BN99)</f>
        <v/>
      </c>
      <c r="DJ99" s="138" t="str">
        <f t="shared" si="326"/>
        <v/>
      </c>
      <c r="DK99" s="139" t="str">
        <f t="shared" si="276"/>
        <v/>
      </c>
      <c r="DL99" s="425" t="str">
        <f>IF(details!BO99="","",details!BO99)</f>
        <v/>
      </c>
      <c r="DM99" s="425" t="str">
        <f>IF(details!BP99="","",details!BP99)</f>
        <v/>
      </c>
      <c r="DN99" s="428" t="str">
        <f t="shared" si="327"/>
        <v/>
      </c>
      <c r="DO99" s="136" t="str">
        <f t="shared" si="328"/>
        <v/>
      </c>
      <c r="DP99" s="140" t="str">
        <f t="shared" si="329"/>
        <v/>
      </c>
      <c r="DQ99" s="429" t="str">
        <f t="shared" si="330"/>
        <v/>
      </c>
      <c r="DR99" s="141" t="str">
        <f t="shared" si="267"/>
        <v/>
      </c>
      <c r="DS99" s="141">
        <f t="shared" si="331"/>
        <v>0</v>
      </c>
      <c r="DT99" s="425" t="str">
        <f>IF(details!BQ99="","",details!BQ99)</f>
        <v/>
      </c>
      <c r="DU99" s="425" t="str">
        <f>IF(details!BR99="","",details!BR99)</f>
        <v/>
      </c>
      <c r="DV99" s="425" t="str">
        <f t="shared" si="332"/>
        <v/>
      </c>
      <c r="DW99" s="425" t="str">
        <f>IF(details!BS99="","",details!BS99)</f>
        <v/>
      </c>
      <c r="DX99" s="425" t="str">
        <f>IF(details!BT99="","",details!BT99)</f>
        <v/>
      </c>
      <c r="DY99" s="425" t="str">
        <f t="shared" si="333"/>
        <v/>
      </c>
      <c r="DZ99" s="425" t="str">
        <f>IF(details!BU99="","",details!BU99)</f>
        <v/>
      </c>
      <c r="EA99" s="425" t="str">
        <f>IF(details!BV99="","",details!BV99)</f>
        <v/>
      </c>
      <c r="EB99" s="425" t="str">
        <f t="shared" si="334"/>
        <v/>
      </c>
      <c r="EC99" s="138" t="str">
        <f t="shared" si="335"/>
        <v/>
      </c>
      <c r="ED99" s="425" t="str">
        <f>IF(details!BW99="","",details!BW99)</f>
        <v/>
      </c>
      <c r="EE99" s="425" t="str">
        <f>IF(details!BX99="","",details!BX99)</f>
        <v/>
      </c>
      <c r="EF99" s="138" t="str">
        <f t="shared" si="336"/>
        <v/>
      </c>
      <c r="EG99" s="139" t="str">
        <f t="shared" si="277"/>
        <v/>
      </c>
      <c r="EH99" s="425" t="str">
        <f>IF(details!BY99="","",details!BY99)</f>
        <v/>
      </c>
      <c r="EI99" s="425" t="str">
        <f>IF(details!BZ99="","",details!BZ99)</f>
        <v/>
      </c>
      <c r="EJ99" s="428" t="str">
        <f t="shared" si="337"/>
        <v/>
      </c>
      <c r="EK99" s="136" t="str">
        <f t="shared" si="338"/>
        <v/>
      </c>
      <c r="EL99" s="140" t="str">
        <f t="shared" si="339"/>
        <v/>
      </c>
      <c r="EM99" s="429" t="str">
        <f t="shared" si="340"/>
        <v/>
      </c>
      <c r="EN99" s="141" t="str">
        <f t="shared" si="268"/>
        <v/>
      </c>
      <c r="EO99" s="141">
        <f t="shared" si="341"/>
        <v>0</v>
      </c>
      <c r="EP99" s="425" t="str">
        <f>IF(details!CA99="","",details!CA99)</f>
        <v/>
      </c>
      <c r="EQ99" s="425" t="str">
        <f>IF(details!CB99="","",details!CB99)</f>
        <v/>
      </c>
      <c r="ER99" s="425" t="str">
        <f>IF(details!CC99="","",details!CC99)</f>
        <v/>
      </c>
      <c r="ES99" s="425" t="str">
        <f>IF(details!CD99="","",details!CD99)</f>
        <v/>
      </c>
      <c r="ET99" s="425" t="str">
        <f>IF(details!CE99="","",details!CE99)</f>
        <v/>
      </c>
      <c r="EU99" s="429" t="str">
        <f t="shared" si="342"/>
        <v/>
      </c>
      <c r="EV99" s="429" t="str">
        <f t="shared" si="343"/>
        <v/>
      </c>
      <c r="EW99" s="429" t="str">
        <f t="shared" si="344"/>
        <v/>
      </c>
      <c r="EX99" s="141" t="str">
        <f t="shared" si="269"/>
        <v/>
      </c>
      <c r="EY99" s="141">
        <f t="shared" si="345"/>
        <v>0</v>
      </c>
      <c r="EZ99" s="425" t="str">
        <f>IF(details!CF99="","",details!CF99)</f>
        <v/>
      </c>
      <c r="FA99" s="425" t="str">
        <f>IF(details!CG99="","",details!CG99)</f>
        <v/>
      </c>
      <c r="FB99" s="425" t="str">
        <f>IF(details!CH99="","",details!CH99)</f>
        <v/>
      </c>
      <c r="FC99" s="425" t="str">
        <f>IF(details!CI99="","",details!CI99)</f>
        <v/>
      </c>
      <c r="FD99" s="425" t="str">
        <f>IF(details!CJ99="","",details!CJ99)</f>
        <v/>
      </c>
      <c r="FE99" s="429" t="str">
        <f t="shared" si="346"/>
        <v/>
      </c>
      <c r="FF99" s="429" t="str">
        <f t="shared" si="347"/>
        <v/>
      </c>
      <c r="FG99" s="429" t="str">
        <f t="shared" si="348"/>
        <v/>
      </c>
      <c r="FH99" s="141" t="str">
        <f t="shared" si="270"/>
        <v/>
      </c>
      <c r="FI99" s="141">
        <f t="shared" si="349"/>
        <v>0</v>
      </c>
      <c r="FJ99" s="425" t="str">
        <f>IF(details!CK99="","",details!CK99)</f>
        <v/>
      </c>
      <c r="FK99" s="425" t="str">
        <f>IF(details!CL99="","",details!CL99)</f>
        <v/>
      </c>
      <c r="FL99" s="425" t="str">
        <f>IF(details!CM99="","",details!CM99)</f>
        <v/>
      </c>
      <c r="FM99" s="425" t="str">
        <f>IF(details!CN99="","",details!CN99)</f>
        <v/>
      </c>
      <c r="FN99" s="425" t="str">
        <f>IF(details!CO99="","",details!CO99)</f>
        <v/>
      </c>
      <c r="FO99" s="429" t="str">
        <f t="shared" si="350"/>
        <v/>
      </c>
      <c r="FP99" s="429" t="str">
        <f t="shared" si="351"/>
        <v/>
      </c>
      <c r="FQ99" s="429" t="str">
        <f t="shared" si="352"/>
        <v/>
      </c>
      <c r="FR99" s="141" t="str">
        <f t="shared" si="271"/>
        <v/>
      </c>
      <c r="FS99" s="354">
        <f t="shared" si="353"/>
        <v>0</v>
      </c>
      <c r="FT99" s="361" t="str">
        <f t="shared" si="354"/>
        <v/>
      </c>
      <c r="FU99" s="422" t="str">
        <f t="shared" si="355"/>
        <v/>
      </c>
      <c r="FV99" s="422" t="str">
        <f t="shared" si="356"/>
        <v/>
      </c>
      <c r="FW99" s="422" t="str">
        <f t="shared" si="357"/>
        <v/>
      </c>
      <c r="FX99" s="422" t="str">
        <f t="shared" si="358"/>
        <v/>
      </c>
      <c r="FY99" s="422" t="str">
        <f t="shared" si="359"/>
        <v/>
      </c>
      <c r="FZ99" s="422" t="str">
        <f t="shared" si="360"/>
        <v/>
      </c>
      <c r="GA99" s="142" t="str">
        <f t="shared" si="361"/>
        <v/>
      </c>
      <c r="GB99" s="142" t="str">
        <f t="shared" si="362"/>
        <v/>
      </c>
      <c r="GC99" s="422" t="str">
        <f t="shared" si="278"/>
        <v/>
      </c>
      <c r="GD99" s="422" t="str">
        <f t="shared" si="363"/>
        <v/>
      </c>
      <c r="GE99" s="422" t="str">
        <f t="shared" si="364"/>
        <v/>
      </c>
      <c r="GF99" s="422" t="str">
        <f t="shared" si="365"/>
        <v/>
      </c>
      <c r="GG99" s="422" t="str">
        <f t="shared" si="366"/>
        <v/>
      </c>
      <c r="GH99" s="422" t="str">
        <f t="shared" si="367"/>
        <v/>
      </c>
      <c r="GI99" s="422" t="str">
        <f t="shared" si="368"/>
        <v/>
      </c>
      <c r="GJ99" s="422" t="str">
        <f t="shared" si="369"/>
        <v/>
      </c>
      <c r="GK99" s="422" t="str">
        <f t="shared" si="370"/>
        <v/>
      </c>
      <c r="GL99" s="422" t="str">
        <f t="shared" si="371"/>
        <v/>
      </c>
      <c r="GM99" s="422" t="str">
        <f t="shared" si="372"/>
        <v/>
      </c>
      <c r="GN99" s="422" t="str">
        <f t="shared" si="373"/>
        <v/>
      </c>
      <c r="GO99" s="422" t="str">
        <f t="shared" si="374"/>
        <v/>
      </c>
      <c r="GP99" s="422" t="str">
        <f t="shared" si="375"/>
        <v/>
      </c>
      <c r="GQ99" s="422" t="str">
        <f t="shared" si="376"/>
        <v/>
      </c>
      <c r="GR99" s="422" t="str">
        <f t="shared" si="377"/>
        <v/>
      </c>
      <c r="GS99" s="422" t="str">
        <f t="shared" si="378"/>
        <v/>
      </c>
      <c r="GT99" s="143" t="str">
        <f t="shared" si="379"/>
        <v/>
      </c>
      <c r="GU99" s="143" t="str">
        <f t="shared" si="380"/>
        <v/>
      </c>
      <c r="GV99" s="143" t="str">
        <f t="shared" si="381"/>
        <v/>
      </c>
      <c r="GW99" s="143" t="str">
        <f t="shared" si="382"/>
        <v/>
      </c>
      <c r="GX99" s="143" t="str">
        <f t="shared" si="383"/>
        <v/>
      </c>
      <c r="GY99" s="143" t="str">
        <f t="shared" si="384"/>
        <v/>
      </c>
      <c r="GZ99" s="353">
        <f t="shared" si="385"/>
        <v>0</v>
      </c>
      <c r="HA99" s="353">
        <f t="shared" si="386"/>
        <v>0</v>
      </c>
      <c r="HB99" s="353">
        <f t="shared" si="387"/>
        <v>32</v>
      </c>
      <c r="HC99" s="353">
        <f t="shared" si="388"/>
        <v>0</v>
      </c>
      <c r="HD99" s="426" t="str">
        <f t="shared" si="279"/>
        <v/>
      </c>
      <c r="HE99" s="362" t="str">
        <f t="shared" si="389"/>
        <v/>
      </c>
      <c r="HF99" s="362" t="str">
        <f t="shared" si="390"/>
        <v/>
      </c>
      <c r="HG99" s="363" t="str">
        <f t="shared" si="391"/>
        <v/>
      </c>
      <c r="HH99" s="399" t="str">
        <f t="shared" si="392"/>
        <v/>
      </c>
      <c r="HI99" s="400" t="str">
        <f t="shared" si="280"/>
        <v/>
      </c>
      <c r="HJ99" s="136" t="str">
        <f t="shared" si="281"/>
        <v/>
      </c>
      <c r="HK99" s="358" t="str">
        <f>details!EP99</f>
        <v/>
      </c>
      <c r="HL99" s="227" t="str">
        <f>details!EQ99</f>
        <v/>
      </c>
      <c r="HM99" s="406" t="str">
        <f t="shared" si="393"/>
        <v/>
      </c>
      <c r="HN99" s="233" t="str">
        <f>IF(details!CP99="","",details!CP99)</f>
        <v/>
      </c>
    </row>
    <row r="100" spans="1:233" s="20" customFormat="1" ht="14" customHeight="1">
      <c r="A100" s="231">
        <f>IF(details!A100="","",details!A100)</f>
        <v>94</v>
      </c>
      <c r="B100" s="425" t="str">
        <f>IF(details!B100="","",details!B100)</f>
        <v/>
      </c>
      <c r="C100" s="425" t="str">
        <f>IF(details!C100="","",details!C100)</f>
        <v/>
      </c>
      <c r="D100" s="136" t="str">
        <f>IF(details!D100="","",details!D100)</f>
        <v/>
      </c>
      <c r="E100" s="136" t="str">
        <f>IF(details!E100="","",details!E100)</f>
        <v/>
      </c>
      <c r="F100" s="425" t="str">
        <f>IF(details!F100="","",details!F100)</f>
        <v/>
      </c>
      <c r="G100" s="698" t="str">
        <f>IF(details!G100="","",details!G100)</f>
        <v/>
      </c>
      <c r="H100" s="698" t="str">
        <f>IF(details!H100="","",details!H100)</f>
        <v/>
      </c>
      <c r="I100" s="220" t="str">
        <f>IF(details!CQ100="","",details!CQ100)</f>
        <v/>
      </c>
      <c r="J100" s="137" t="str">
        <f>IF(details!J100="","",details!J100)</f>
        <v/>
      </c>
      <c r="K100" s="137" t="str">
        <f>IF(details!K100="","",details!K100)</f>
        <v/>
      </c>
      <c r="L100" s="137" t="str">
        <f>IF(details!L100="","",details!L100)</f>
        <v/>
      </c>
      <c r="M100" s="425" t="str">
        <f>IF(details!R100="","",details!R100)</f>
        <v/>
      </c>
      <c r="N100" s="425" t="str">
        <f>IF(details!S100="","",details!S100)</f>
        <v/>
      </c>
      <c r="O100" s="425" t="str">
        <f t="shared" si="282"/>
        <v/>
      </c>
      <c r="P100" s="425" t="str">
        <f>IF(details!T100="","",details!T100)</f>
        <v/>
      </c>
      <c r="Q100" s="425" t="str">
        <f>IF(details!U100="","",details!U100)</f>
        <v/>
      </c>
      <c r="R100" s="425" t="str">
        <f t="shared" si="283"/>
        <v/>
      </c>
      <c r="S100" s="425" t="str">
        <f>IF(details!V100="","",details!V100)</f>
        <v/>
      </c>
      <c r="T100" s="425" t="str">
        <f>IF(details!W100="","",details!W100)</f>
        <v/>
      </c>
      <c r="U100" s="425" t="str">
        <f t="shared" si="284"/>
        <v/>
      </c>
      <c r="V100" s="138" t="str">
        <f t="shared" si="285"/>
        <v/>
      </c>
      <c r="W100" s="425" t="str">
        <f>IF(details!X100="","",details!X100)</f>
        <v/>
      </c>
      <c r="X100" s="425" t="str">
        <f>IF(details!Y100="","",details!Y100)</f>
        <v/>
      </c>
      <c r="Y100" s="138" t="str">
        <f t="shared" si="286"/>
        <v/>
      </c>
      <c r="Z100" s="139" t="str">
        <f t="shared" si="272"/>
        <v/>
      </c>
      <c r="AA100" s="425" t="str">
        <f>IF(details!Z100="","",details!Z100)</f>
        <v/>
      </c>
      <c r="AB100" s="425" t="str">
        <f>IF(details!AA100="","",details!AA100)</f>
        <v/>
      </c>
      <c r="AC100" s="428" t="str">
        <f t="shared" si="287"/>
        <v/>
      </c>
      <c r="AD100" s="136" t="str">
        <f t="shared" si="288"/>
        <v/>
      </c>
      <c r="AE100" s="140" t="str">
        <f t="shared" si="289"/>
        <v/>
      </c>
      <c r="AF100" s="429" t="str">
        <f t="shared" si="290"/>
        <v/>
      </c>
      <c r="AG100" s="141" t="str">
        <f t="shared" si="263"/>
        <v/>
      </c>
      <c r="AH100" s="141">
        <f t="shared" si="291"/>
        <v>0</v>
      </c>
      <c r="AI100" s="425" t="str">
        <f>IF(details!AB100="","",details!AB100)</f>
        <v/>
      </c>
      <c r="AJ100" s="425" t="str">
        <f>IF(details!AC100="","",details!AC100)</f>
        <v/>
      </c>
      <c r="AK100" s="425" t="str">
        <f t="shared" si="292"/>
        <v/>
      </c>
      <c r="AL100" s="425" t="str">
        <f>IF(details!AD100="","",details!AD100)</f>
        <v/>
      </c>
      <c r="AM100" s="425" t="str">
        <f>IF(details!AE100="","",details!AE100)</f>
        <v/>
      </c>
      <c r="AN100" s="425" t="str">
        <f t="shared" si="293"/>
        <v/>
      </c>
      <c r="AO100" s="425" t="str">
        <f>IF(details!AF100="","",details!AF100)</f>
        <v/>
      </c>
      <c r="AP100" s="425" t="str">
        <f>IF(details!AG100="","",details!AG100)</f>
        <v/>
      </c>
      <c r="AQ100" s="425" t="str">
        <f t="shared" si="294"/>
        <v/>
      </c>
      <c r="AR100" s="138" t="str">
        <f t="shared" si="295"/>
        <v/>
      </c>
      <c r="AS100" s="425" t="str">
        <f>IF(details!AH100="","",details!AH100)</f>
        <v/>
      </c>
      <c r="AT100" s="425" t="str">
        <f>IF(details!AI100="","",details!AI100)</f>
        <v/>
      </c>
      <c r="AU100" s="138" t="str">
        <f t="shared" si="296"/>
        <v/>
      </c>
      <c r="AV100" s="139" t="str">
        <f t="shared" si="273"/>
        <v/>
      </c>
      <c r="AW100" s="425" t="str">
        <f>IF(details!AJ100="","",details!AJ100)</f>
        <v/>
      </c>
      <c r="AX100" s="425" t="str">
        <f>IF(details!AK100="","",details!AK100)</f>
        <v/>
      </c>
      <c r="AY100" s="428" t="str">
        <f t="shared" si="297"/>
        <v/>
      </c>
      <c r="AZ100" s="136" t="str">
        <f t="shared" si="298"/>
        <v/>
      </c>
      <c r="BA100" s="140" t="str">
        <f t="shared" si="299"/>
        <v/>
      </c>
      <c r="BB100" s="429" t="str">
        <f t="shared" si="300"/>
        <v/>
      </c>
      <c r="BC100" s="141" t="str">
        <f t="shared" si="264"/>
        <v/>
      </c>
      <c r="BD100" s="141">
        <f t="shared" si="301"/>
        <v>0</v>
      </c>
      <c r="BE100" s="123" t="str">
        <f>IF(D100="","",details!AL100)</f>
        <v/>
      </c>
      <c r="BF100" s="425" t="str">
        <f>IF(details!AM100="","",details!AM100)</f>
        <v/>
      </c>
      <c r="BG100" s="425" t="str">
        <f>IF(details!AN100="","",details!AN100)</f>
        <v/>
      </c>
      <c r="BH100" s="425" t="str">
        <f t="shared" si="302"/>
        <v/>
      </c>
      <c r="BI100" s="425" t="str">
        <f>IF(details!AO100="","",details!AO100)</f>
        <v/>
      </c>
      <c r="BJ100" s="425" t="str">
        <f>IF(details!AP100="","",details!AP100)</f>
        <v/>
      </c>
      <c r="BK100" s="425" t="str">
        <f t="shared" si="303"/>
        <v/>
      </c>
      <c r="BL100" s="425" t="str">
        <f>IF(details!AQ100="","",details!AQ100)</f>
        <v/>
      </c>
      <c r="BM100" s="425" t="str">
        <f>IF(details!AR100="","",details!AR100)</f>
        <v/>
      </c>
      <c r="BN100" s="425" t="str">
        <f t="shared" si="304"/>
        <v/>
      </c>
      <c r="BO100" s="138" t="str">
        <f t="shared" si="305"/>
        <v/>
      </c>
      <c r="BP100" s="425" t="str">
        <f>IF(details!AS100="","",details!AS100)</f>
        <v/>
      </c>
      <c r="BQ100" s="425" t="str">
        <f>IF(details!AT100="","",details!AT100)</f>
        <v/>
      </c>
      <c r="BR100" s="138" t="str">
        <f t="shared" si="306"/>
        <v/>
      </c>
      <c r="BS100" s="139" t="str">
        <f t="shared" si="274"/>
        <v/>
      </c>
      <c r="BT100" s="425" t="str">
        <f>IF(details!AU100="","",details!AU100)</f>
        <v/>
      </c>
      <c r="BU100" s="425" t="str">
        <f>IF(details!AV100="","",details!AV100)</f>
        <v/>
      </c>
      <c r="BV100" s="428" t="str">
        <f t="shared" si="307"/>
        <v/>
      </c>
      <c r="BW100" s="136" t="str">
        <f t="shared" si="308"/>
        <v/>
      </c>
      <c r="BX100" s="140" t="str">
        <f t="shared" si="309"/>
        <v/>
      </c>
      <c r="BY100" s="429" t="str">
        <f t="shared" si="310"/>
        <v/>
      </c>
      <c r="BZ100" s="141" t="str">
        <f t="shared" si="265"/>
        <v/>
      </c>
      <c r="CA100" s="141">
        <f t="shared" si="311"/>
        <v>0</v>
      </c>
      <c r="CB100" s="425" t="str">
        <f>IF(details!AW100="","",details!AW100)</f>
        <v/>
      </c>
      <c r="CC100" s="425" t="str">
        <f>IF(details!AX100="","",details!AX100)</f>
        <v/>
      </c>
      <c r="CD100" s="425" t="str">
        <f t="shared" si="312"/>
        <v/>
      </c>
      <c r="CE100" s="425" t="str">
        <f>IF(details!AY100="","",details!AY100)</f>
        <v/>
      </c>
      <c r="CF100" s="425" t="str">
        <f>IF(details!AZ100="","",details!AZ100)</f>
        <v/>
      </c>
      <c r="CG100" s="425" t="str">
        <f t="shared" si="313"/>
        <v/>
      </c>
      <c r="CH100" s="425" t="str">
        <f>IF(details!BA100="","",details!BA100)</f>
        <v/>
      </c>
      <c r="CI100" s="425" t="str">
        <f>IF(details!BB100="","",details!BB100)</f>
        <v/>
      </c>
      <c r="CJ100" s="425" t="str">
        <f t="shared" si="314"/>
        <v/>
      </c>
      <c r="CK100" s="138" t="str">
        <f t="shared" si="315"/>
        <v/>
      </c>
      <c r="CL100" s="425" t="str">
        <f>IF(details!BC100="","",details!BC100)</f>
        <v/>
      </c>
      <c r="CM100" s="425" t="str">
        <f>IF(details!BD100="","",details!BD100)</f>
        <v/>
      </c>
      <c r="CN100" s="138" t="str">
        <f t="shared" si="316"/>
        <v/>
      </c>
      <c r="CO100" s="139" t="str">
        <f t="shared" si="275"/>
        <v/>
      </c>
      <c r="CP100" s="425" t="str">
        <f>IF(details!BE100="","",details!BE100)</f>
        <v/>
      </c>
      <c r="CQ100" s="425" t="str">
        <f>IF(details!BF100="","",details!BF100)</f>
        <v/>
      </c>
      <c r="CR100" s="428" t="str">
        <f t="shared" si="317"/>
        <v/>
      </c>
      <c r="CS100" s="136" t="str">
        <f t="shared" si="318"/>
        <v/>
      </c>
      <c r="CT100" s="140" t="str">
        <f t="shared" si="319"/>
        <v/>
      </c>
      <c r="CU100" s="429" t="str">
        <f t="shared" si="320"/>
        <v/>
      </c>
      <c r="CV100" s="141" t="str">
        <f t="shared" si="266"/>
        <v/>
      </c>
      <c r="CW100" s="141">
        <f t="shared" si="321"/>
        <v>0</v>
      </c>
      <c r="CX100" s="425" t="str">
        <f>IF(details!BG100="","",details!BG100)</f>
        <v/>
      </c>
      <c r="CY100" s="425" t="str">
        <f>IF(details!BH100="","",details!BH100)</f>
        <v/>
      </c>
      <c r="CZ100" s="425" t="str">
        <f t="shared" si="322"/>
        <v/>
      </c>
      <c r="DA100" s="425" t="str">
        <f>IF(details!BI100="","",details!BI100)</f>
        <v/>
      </c>
      <c r="DB100" s="425" t="str">
        <f>IF(details!BJ100="","",details!BJ100)</f>
        <v/>
      </c>
      <c r="DC100" s="425" t="str">
        <f t="shared" si="323"/>
        <v/>
      </c>
      <c r="DD100" s="425" t="str">
        <f>IF(details!BK100="","",details!BK100)</f>
        <v/>
      </c>
      <c r="DE100" s="425" t="str">
        <f>IF(details!BL100="","",details!BL100)</f>
        <v/>
      </c>
      <c r="DF100" s="425" t="str">
        <f t="shared" si="324"/>
        <v/>
      </c>
      <c r="DG100" s="138" t="str">
        <f t="shared" si="325"/>
        <v/>
      </c>
      <c r="DH100" s="425" t="str">
        <f>IF(details!BM100="","",details!BM100)</f>
        <v/>
      </c>
      <c r="DI100" s="425" t="str">
        <f>IF(details!BN100="","",details!BN100)</f>
        <v/>
      </c>
      <c r="DJ100" s="138" t="str">
        <f t="shared" si="326"/>
        <v/>
      </c>
      <c r="DK100" s="139" t="str">
        <f t="shared" si="276"/>
        <v/>
      </c>
      <c r="DL100" s="425" t="str">
        <f>IF(details!BO100="","",details!BO100)</f>
        <v/>
      </c>
      <c r="DM100" s="425" t="str">
        <f>IF(details!BP100="","",details!BP100)</f>
        <v/>
      </c>
      <c r="DN100" s="428" t="str">
        <f t="shared" si="327"/>
        <v/>
      </c>
      <c r="DO100" s="136" t="str">
        <f t="shared" si="328"/>
        <v/>
      </c>
      <c r="DP100" s="140" t="str">
        <f t="shared" si="329"/>
        <v/>
      </c>
      <c r="DQ100" s="429" t="str">
        <f t="shared" si="330"/>
        <v/>
      </c>
      <c r="DR100" s="141" t="str">
        <f t="shared" si="267"/>
        <v/>
      </c>
      <c r="DS100" s="141">
        <f t="shared" si="331"/>
        <v>0</v>
      </c>
      <c r="DT100" s="425" t="str">
        <f>IF(details!BQ100="","",details!BQ100)</f>
        <v/>
      </c>
      <c r="DU100" s="425" t="str">
        <f>IF(details!BR100="","",details!BR100)</f>
        <v/>
      </c>
      <c r="DV100" s="425" t="str">
        <f t="shared" si="332"/>
        <v/>
      </c>
      <c r="DW100" s="425" t="str">
        <f>IF(details!BS100="","",details!BS100)</f>
        <v/>
      </c>
      <c r="DX100" s="425" t="str">
        <f>IF(details!BT100="","",details!BT100)</f>
        <v/>
      </c>
      <c r="DY100" s="425" t="str">
        <f t="shared" si="333"/>
        <v/>
      </c>
      <c r="DZ100" s="425" t="str">
        <f>IF(details!BU100="","",details!BU100)</f>
        <v/>
      </c>
      <c r="EA100" s="425" t="str">
        <f>IF(details!BV100="","",details!BV100)</f>
        <v/>
      </c>
      <c r="EB100" s="425" t="str">
        <f t="shared" si="334"/>
        <v/>
      </c>
      <c r="EC100" s="138" t="str">
        <f t="shared" si="335"/>
        <v/>
      </c>
      <c r="ED100" s="425" t="str">
        <f>IF(details!BW100="","",details!BW100)</f>
        <v/>
      </c>
      <c r="EE100" s="425" t="str">
        <f>IF(details!BX100="","",details!BX100)</f>
        <v/>
      </c>
      <c r="EF100" s="138" t="str">
        <f t="shared" si="336"/>
        <v/>
      </c>
      <c r="EG100" s="139" t="str">
        <f t="shared" si="277"/>
        <v/>
      </c>
      <c r="EH100" s="425" t="str">
        <f>IF(details!BY100="","",details!BY100)</f>
        <v/>
      </c>
      <c r="EI100" s="425" t="str">
        <f>IF(details!BZ100="","",details!BZ100)</f>
        <v/>
      </c>
      <c r="EJ100" s="428" t="str">
        <f t="shared" si="337"/>
        <v/>
      </c>
      <c r="EK100" s="136" t="str">
        <f t="shared" si="338"/>
        <v/>
      </c>
      <c r="EL100" s="140" t="str">
        <f t="shared" si="339"/>
        <v/>
      </c>
      <c r="EM100" s="429" t="str">
        <f t="shared" si="340"/>
        <v/>
      </c>
      <c r="EN100" s="141" t="str">
        <f t="shared" si="268"/>
        <v/>
      </c>
      <c r="EO100" s="141">
        <f t="shared" si="341"/>
        <v>0</v>
      </c>
      <c r="EP100" s="425" t="str">
        <f>IF(details!CA100="","",details!CA100)</f>
        <v/>
      </c>
      <c r="EQ100" s="425" t="str">
        <f>IF(details!CB100="","",details!CB100)</f>
        <v/>
      </c>
      <c r="ER100" s="425" t="str">
        <f>IF(details!CC100="","",details!CC100)</f>
        <v/>
      </c>
      <c r="ES100" s="425" t="str">
        <f>IF(details!CD100="","",details!CD100)</f>
        <v/>
      </c>
      <c r="ET100" s="425" t="str">
        <f>IF(details!CE100="","",details!CE100)</f>
        <v/>
      </c>
      <c r="EU100" s="429" t="str">
        <f t="shared" si="342"/>
        <v/>
      </c>
      <c r="EV100" s="429" t="str">
        <f t="shared" si="343"/>
        <v/>
      </c>
      <c r="EW100" s="429" t="str">
        <f t="shared" si="344"/>
        <v/>
      </c>
      <c r="EX100" s="141" t="str">
        <f t="shared" si="269"/>
        <v/>
      </c>
      <c r="EY100" s="141">
        <f t="shared" si="345"/>
        <v>0</v>
      </c>
      <c r="EZ100" s="425" t="str">
        <f>IF(details!CF100="","",details!CF100)</f>
        <v/>
      </c>
      <c r="FA100" s="425" t="str">
        <f>IF(details!CG100="","",details!CG100)</f>
        <v/>
      </c>
      <c r="FB100" s="425" t="str">
        <f>IF(details!CH100="","",details!CH100)</f>
        <v/>
      </c>
      <c r="FC100" s="425" t="str">
        <f>IF(details!CI100="","",details!CI100)</f>
        <v/>
      </c>
      <c r="FD100" s="425" t="str">
        <f>IF(details!CJ100="","",details!CJ100)</f>
        <v/>
      </c>
      <c r="FE100" s="429" t="str">
        <f t="shared" si="346"/>
        <v/>
      </c>
      <c r="FF100" s="429" t="str">
        <f t="shared" si="347"/>
        <v/>
      </c>
      <c r="FG100" s="429" t="str">
        <f t="shared" si="348"/>
        <v/>
      </c>
      <c r="FH100" s="141" t="str">
        <f t="shared" si="270"/>
        <v/>
      </c>
      <c r="FI100" s="141">
        <f t="shared" si="349"/>
        <v>0</v>
      </c>
      <c r="FJ100" s="425" t="str">
        <f>IF(details!CK100="","",details!CK100)</f>
        <v/>
      </c>
      <c r="FK100" s="425" t="str">
        <f>IF(details!CL100="","",details!CL100)</f>
        <v/>
      </c>
      <c r="FL100" s="425" t="str">
        <f>IF(details!CM100="","",details!CM100)</f>
        <v/>
      </c>
      <c r="FM100" s="425" t="str">
        <f>IF(details!CN100="","",details!CN100)</f>
        <v/>
      </c>
      <c r="FN100" s="425" t="str">
        <f>IF(details!CO100="","",details!CO100)</f>
        <v/>
      </c>
      <c r="FO100" s="429" t="str">
        <f t="shared" si="350"/>
        <v/>
      </c>
      <c r="FP100" s="429" t="str">
        <f t="shared" si="351"/>
        <v/>
      </c>
      <c r="FQ100" s="429" t="str">
        <f t="shared" si="352"/>
        <v/>
      </c>
      <c r="FR100" s="141" t="str">
        <f t="shared" si="271"/>
        <v/>
      </c>
      <c r="FS100" s="354">
        <f t="shared" si="353"/>
        <v>0</v>
      </c>
      <c r="FT100" s="361" t="str">
        <f t="shared" si="354"/>
        <v/>
      </c>
      <c r="FU100" s="422" t="str">
        <f t="shared" si="355"/>
        <v/>
      </c>
      <c r="FV100" s="422" t="str">
        <f t="shared" si="356"/>
        <v/>
      </c>
      <c r="FW100" s="422" t="str">
        <f t="shared" si="357"/>
        <v/>
      </c>
      <c r="FX100" s="422" t="str">
        <f t="shared" si="358"/>
        <v/>
      </c>
      <c r="FY100" s="422" t="str">
        <f t="shared" si="359"/>
        <v/>
      </c>
      <c r="FZ100" s="422" t="str">
        <f t="shared" si="360"/>
        <v/>
      </c>
      <c r="GA100" s="142" t="str">
        <f t="shared" si="361"/>
        <v/>
      </c>
      <c r="GB100" s="142" t="str">
        <f t="shared" si="362"/>
        <v/>
      </c>
      <c r="GC100" s="422" t="str">
        <f t="shared" si="278"/>
        <v/>
      </c>
      <c r="GD100" s="422" t="str">
        <f t="shared" si="363"/>
        <v/>
      </c>
      <c r="GE100" s="422" t="str">
        <f t="shared" si="364"/>
        <v/>
      </c>
      <c r="GF100" s="422" t="str">
        <f t="shared" si="365"/>
        <v/>
      </c>
      <c r="GG100" s="422" t="str">
        <f t="shared" si="366"/>
        <v/>
      </c>
      <c r="GH100" s="422" t="str">
        <f t="shared" si="367"/>
        <v/>
      </c>
      <c r="GI100" s="422" t="str">
        <f t="shared" si="368"/>
        <v/>
      </c>
      <c r="GJ100" s="422" t="str">
        <f t="shared" si="369"/>
        <v/>
      </c>
      <c r="GK100" s="422" t="str">
        <f t="shared" si="370"/>
        <v/>
      </c>
      <c r="GL100" s="422" t="str">
        <f t="shared" si="371"/>
        <v/>
      </c>
      <c r="GM100" s="422" t="str">
        <f t="shared" si="372"/>
        <v/>
      </c>
      <c r="GN100" s="422" t="str">
        <f t="shared" si="373"/>
        <v/>
      </c>
      <c r="GO100" s="422" t="str">
        <f t="shared" si="374"/>
        <v/>
      </c>
      <c r="GP100" s="422" t="str">
        <f t="shared" si="375"/>
        <v/>
      </c>
      <c r="GQ100" s="422" t="str">
        <f t="shared" si="376"/>
        <v/>
      </c>
      <c r="GR100" s="422" t="str">
        <f t="shared" si="377"/>
        <v/>
      </c>
      <c r="GS100" s="422" t="str">
        <f t="shared" si="378"/>
        <v/>
      </c>
      <c r="GT100" s="143" t="str">
        <f t="shared" si="379"/>
        <v/>
      </c>
      <c r="GU100" s="143" t="str">
        <f t="shared" si="380"/>
        <v/>
      </c>
      <c r="GV100" s="143" t="str">
        <f t="shared" si="381"/>
        <v/>
      </c>
      <c r="GW100" s="143" t="str">
        <f t="shared" si="382"/>
        <v/>
      </c>
      <c r="GX100" s="143" t="str">
        <f t="shared" si="383"/>
        <v/>
      </c>
      <c r="GY100" s="143" t="str">
        <f t="shared" si="384"/>
        <v/>
      </c>
      <c r="GZ100" s="353">
        <f t="shared" si="385"/>
        <v>0</v>
      </c>
      <c r="HA100" s="353">
        <f t="shared" si="386"/>
        <v>0</v>
      </c>
      <c r="HB100" s="353">
        <f t="shared" si="387"/>
        <v>32</v>
      </c>
      <c r="HC100" s="353">
        <f t="shared" si="388"/>
        <v>0</v>
      </c>
      <c r="HD100" s="426" t="str">
        <f t="shared" si="279"/>
        <v/>
      </c>
      <c r="HE100" s="362" t="str">
        <f t="shared" si="389"/>
        <v/>
      </c>
      <c r="HF100" s="362" t="str">
        <f t="shared" si="390"/>
        <v/>
      </c>
      <c r="HG100" s="363" t="str">
        <f t="shared" si="391"/>
        <v/>
      </c>
      <c r="HH100" s="399" t="str">
        <f t="shared" si="392"/>
        <v/>
      </c>
      <c r="HI100" s="400" t="str">
        <f t="shared" si="280"/>
        <v/>
      </c>
      <c r="HJ100" s="136" t="str">
        <f t="shared" si="281"/>
        <v/>
      </c>
      <c r="HK100" s="358" t="str">
        <f>details!EP100</f>
        <v/>
      </c>
      <c r="HL100" s="227" t="str">
        <f>details!EQ100</f>
        <v/>
      </c>
      <c r="HM100" s="406" t="str">
        <f t="shared" si="393"/>
        <v/>
      </c>
      <c r="HN100" s="233" t="str">
        <f>IF(details!CP100="","",details!CP100)</f>
        <v/>
      </c>
    </row>
    <row r="101" spans="1:233" s="20" customFormat="1" ht="14" customHeight="1">
      <c r="A101" s="231">
        <f>IF(details!A101="","",details!A101)</f>
        <v>95</v>
      </c>
      <c r="B101" s="425" t="str">
        <f>IF(details!B101="","",details!B101)</f>
        <v/>
      </c>
      <c r="C101" s="425" t="str">
        <f>IF(details!C101="","",details!C101)</f>
        <v/>
      </c>
      <c r="D101" s="136" t="str">
        <f>IF(details!D101="","",details!D101)</f>
        <v/>
      </c>
      <c r="E101" s="136" t="str">
        <f>IF(details!E101="","",details!E101)</f>
        <v/>
      </c>
      <c r="F101" s="425" t="str">
        <f>IF(details!F101="","",details!F101)</f>
        <v/>
      </c>
      <c r="G101" s="698" t="str">
        <f>IF(details!G101="","",details!G101)</f>
        <v/>
      </c>
      <c r="H101" s="698" t="str">
        <f>IF(details!H101="","",details!H101)</f>
        <v/>
      </c>
      <c r="I101" s="220" t="str">
        <f>IF(details!CQ101="","",details!CQ101)</f>
        <v/>
      </c>
      <c r="J101" s="137" t="str">
        <f>IF(details!J101="","",details!J101)</f>
        <v/>
      </c>
      <c r="K101" s="137" t="str">
        <f>IF(details!K101="","",details!K101)</f>
        <v/>
      </c>
      <c r="L101" s="137" t="str">
        <f>IF(details!L101="","",details!L101)</f>
        <v/>
      </c>
      <c r="M101" s="425" t="str">
        <f>IF(details!R101="","",details!R101)</f>
        <v/>
      </c>
      <c r="N101" s="425" t="str">
        <f>IF(details!S101="","",details!S101)</f>
        <v/>
      </c>
      <c r="O101" s="425" t="str">
        <f t="shared" si="282"/>
        <v/>
      </c>
      <c r="P101" s="425" t="str">
        <f>IF(details!T101="","",details!T101)</f>
        <v/>
      </c>
      <c r="Q101" s="425" t="str">
        <f>IF(details!U101="","",details!U101)</f>
        <v/>
      </c>
      <c r="R101" s="425" t="str">
        <f t="shared" si="283"/>
        <v/>
      </c>
      <c r="S101" s="425" t="str">
        <f>IF(details!V101="","",details!V101)</f>
        <v/>
      </c>
      <c r="T101" s="425" t="str">
        <f>IF(details!W101="","",details!W101)</f>
        <v/>
      </c>
      <c r="U101" s="425" t="str">
        <f t="shared" si="284"/>
        <v/>
      </c>
      <c r="V101" s="138" t="str">
        <f t="shared" si="285"/>
        <v/>
      </c>
      <c r="W101" s="425" t="str">
        <f>IF(details!X101="","",details!X101)</f>
        <v/>
      </c>
      <c r="X101" s="425" t="str">
        <f>IF(details!Y101="","",details!Y101)</f>
        <v/>
      </c>
      <c r="Y101" s="138" t="str">
        <f t="shared" si="286"/>
        <v/>
      </c>
      <c r="Z101" s="139" t="str">
        <f t="shared" si="272"/>
        <v/>
      </c>
      <c r="AA101" s="425" t="str">
        <f>IF(details!Z101="","",details!Z101)</f>
        <v/>
      </c>
      <c r="AB101" s="425" t="str">
        <f>IF(details!AA101="","",details!AA101)</f>
        <v/>
      </c>
      <c r="AC101" s="428" t="str">
        <f t="shared" si="287"/>
        <v/>
      </c>
      <c r="AD101" s="136" t="str">
        <f t="shared" si="288"/>
        <v/>
      </c>
      <c r="AE101" s="140" t="str">
        <f t="shared" si="289"/>
        <v/>
      </c>
      <c r="AF101" s="429" t="str">
        <f t="shared" si="290"/>
        <v/>
      </c>
      <c r="AG101" s="141" t="str">
        <f t="shared" si="263"/>
        <v/>
      </c>
      <c r="AH101" s="141">
        <f t="shared" si="291"/>
        <v>0</v>
      </c>
      <c r="AI101" s="425" t="str">
        <f>IF(details!AB101="","",details!AB101)</f>
        <v/>
      </c>
      <c r="AJ101" s="425" t="str">
        <f>IF(details!AC101="","",details!AC101)</f>
        <v/>
      </c>
      <c r="AK101" s="425" t="str">
        <f t="shared" si="292"/>
        <v/>
      </c>
      <c r="AL101" s="425" t="str">
        <f>IF(details!AD101="","",details!AD101)</f>
        <v/>
      </c>
      <c r="AM101" s="425" t="str">
        <f>IF(details!AE101="","",details!AE101)</f>
        <v/>
      </c>
      <c r="AN101" s="425" t="str">
        <f t="shared" si="293"/>
        <v/>
      </c>
      <c r="AO101" s="425" t="str">
        <f>IF(details!AF101="","",details!AF101)</f>
        <v/>
      </c>
      <c r="AP101" s="425" t="str">
        <f>IF(details!AG101="","",details!AG101)</f>
        <v/>
      </c>
      <c r="AQ101" s="425" t="str">
        <f t="shared" si="294"/>
        <v/>
      </c>
      <c r="AR101" s="138" t="str">
        <f t="shared" si="295"/>
        <v/>
      </c>
      <c r="AS101" s="425" t="str">
        <f>IF(details!AH101="","",details!AH101)</f>
        <v/>
      </c>
      <c r="AT101" s="425" t="str">
        <f>IF(details!AI101="","",details!AI101)</f>
        <v/>
      </c>
      <c r="AU101" s="138" t="str">
        <f t="shared" si="296"/>
        <v/>
      </c>
      <c r="AV101" s="139" t="str">
        <f t="shared" si="273"/>
        <v/>
      </c>
      <c r="AW101" s="425" t="str">
        <f>IF(details!AJ101="","",details!AJ101)</f>
        <v/>
      </c>
      <c r="AX101" s="425" t="str">
        <f>IF(details!AK101="","",details!AK101)</f>
        <v/>
      </c>
      <c r="AY101" s="428" t="str">
        <f t="shared" si="297"/>
        <v/>
      </c>
      <c r="AZ101" s="136" t="str">
        <f t="shared" si="298"/>
        <v/>
      </c>
      <c r="BA101" s="140" t="str">
        <f t="shared" si="299"/>
        <v/>
      </c>
      <c r="BB101" s="429" t="str">
        <f t="shared" si="300"/>
        <v/>
      </c>
      <c r="BC101" s="141" t="str">
        <f t="shared" si="264"/>
        <v/>
      </c>
      <c r="BD101" s="141">
        <f t="shared" si="301"/>
        <v>0</v>
      </c>
      <c r="BE101" s="123" t="str">
        <f>IF(D101="","",details!AL101)</f>
        <v/>
      </c>
      <c r="BF101" s="425" t="str">
        <f>IF(details!AM101="","",details!AM101)</f>
        <v/>
      </c>
      <c r="BG101" s="425" t="str">
        <f>IF(details!AN101="","",details!AN101)</f>
        <v/>
      </c>
      <c r="BH101" s="425" t="str">
        <f t="shared" si="302"/>
        <v/>
      </c>
      <c r="BI101" s="425" t="str">
        <f>IF(details!AO101="","",details!AO101)</f>
        <v/>
      </c>
      <c r="BJ101" s="425" t="str">
        <f>IF(details!AP101="","",details!AP101)</f>
        <v/>
      </c>
      <c r="BK101" s="425" t="str">
        <f t="shared" si="303"/>
        <v/>
      </c>
      <c r="BL101" s="425" t="str">
        <f>IF(details!AQ101="","",details!AQ101)</f>
        <v/>
      </c>
      <c r="BM101" s="425" t="str">
        <f>IF(details!AR101="","",details!AR101)</f>
        <v/>
      </c>
      <c r="BN101" s="425" t="str">
        <f t="shared" si="304"/>
        <v/>
      </c>
      <c r="BO101" s="138" t="str">
        <f t="shared" si="305"/>
        <v/>
      </c>
      <c r="BP101" s="425" t="str">
        <f>IF(details!AS101="","",details!AS101)</f>
        <v/>
      </c>
      <c r="BQ101" s="425" t="str">
        <f>IF(details!AT101="","",details!AT101)</f>
        <v/>
      </c>
      <c r="BR101" s="138" t="str">
        <f t="shared" si="306"/>
        <v/>
      </c>
      <c r="BS101" s="139" t="str">
        <f t="shared" si="274"/>
        <v/>
      </c>
      <c r="BT101" s="425" t="str">
        <f>IF(details!AU101="","",details!AU101)</f>
        <v/>
      </c>
      <c r="BU101" s="425" t="str">
        <f>IF(details!AV101="","",details!AV101)</f>
        <v/>
      </c>
      <c r="BV101" s="428" t="str">
        <f t="shared" si="307"/>
        <v/>
      </c>
      <c r="BW101" s="136" t="str">
        <f t="shared" si="308"/>
        <v/>
      </c>
      <c r="BX101" s="140" t="str">
        <f t="shared" si="309"/>
        <v/>
      </c>
      <c r="BY101" s="429" t="str">
        <f t="shared" si="310"/>
        <v/>
      </c>
      <c r="BZ101" s="141" t="str">
        <f t="shared" si="265"/>
        <v/>
      </c>
      <c r="CA101" s="141">
        <f t="shared" si="311"/>
        <v>0</v>
      </c>
      <c r="CB101" s="425" t="str">
        <f>IF(details!AW101="","",details!AW101)</f>
        <v/>
      </c>
      <c r="CC101" s="425" t="str">
        <f>IF(details!AX101="","",details!AX101)</f>
        <v/>
      </c>
      <c r="CD101" s="425" t="str">
        <f t="shared" si="312"/>
        <v/>
      </c>
      <c r="CE101" s="425" t="str">
        <f>IF(details!AY101="","",details!AY101)</f>
        <v/>
      </c>
      <c r="CF101" s="425" t="str">
        <f>IF(details!AZ101="","",details!AZ101)</f>
        <v/>
      </c>
      <c r="CG101" s="425" t="str">
        <f t="shared" si="313"/>
        <v/>
      </c>
      <c r="CH101" s="425" t="str">
        <f>IF(details!BA101="","",details!BA101)</f>
        <v/>
      </c>
      <c r="CI101" s="425" t="str">
        <f>IF(details!BB101="","",details!BB101)</f>
        <v/>
      </c>
      <c r="CJ101" s="425" t="str">
        <f t="shared" si="314"/>
        <v/>
      </c>
      <c r="CK101" s="138" t="str">
        <f t="shared" si="315"/>
        <v/>
      </c>
      <c r="CL101" s="425" t="str">
        <f>IF(details!BC101="","",details!BC101)</f>
        <v/>
      </c>
      <c r="CM101" s="425" t="str">
        <f>IF(details!BD101="","",details!BD101)</f>
        <v/>
      </c>
      <c r="CN101" s="138" t="str">
        <f t="shared" si="316"/>
        <v/>
      </c>
      <c r="CO101" s="139" t="str">
        <f t="shared" si="275"/>
        <v/>
      </c>
      <c r="CP101" s="425" t="str">
        <f>IF(details!BE101="","",details!BE101)</f>
        <v/>
      </c>
      <c r="CQ101" s="425" t="str">
        <f>IF(details!BF101="","",details!BF101)</f>
        <v/>
      </c>
      <c r="CR101" s="428" t="str">
        <f t="shared" si="317"/>
        <v/>
      </c>
      <c r="CS101" s="136" t="str">
        <f t="shared" si="318"/>
        <v/>
      </c>
      <c r="CT101" s="140" t="str">
        <f t="shared" si="319"/>
        <v/>
      </c>
      <c r="CU101" s="429" t="str">
        <f t="shared" si="320"/>
        <v/>
      </c>
      <c r="CV101" s="141" t="str">
        <f t="shared" si="266"/>
        <v/>
      </c>
      <c r="CW101" s="141">
        <f t="shared" si="321"/>
        <v>0</v>
      </c>
      <c r="CX101" s="425" t="str">
        <f>IF(details!BG101="","",details!BG101)</f>
        <v/>
      </c>
      <c r="CY101" s="425" t="str">
        <f>IF(details!BH101="","",details!BH101)</f>
        <v/>
      </c>
      <c r="CZ101" s="425" t="str">
        <f t="shared" si="322"/>
        <v/>
      </c>
      <c r="DA101" s="425" t="str">
        <f>IF(details!BI101="","",details!BI101)</f>
        <v/>
      </c>
      <c r="DB101" s="425" t="str">
        <f>IF(details!BJ101="","",details!BJ101)</f>
        <v/>
      </c>
      <c r="DC101" s="425" t="str">
        <f t="shared" si="323"/>
        <v/>
      </c>
      <c r="DD101" s="425" t="str">
        <f>IF(details!BK101="","",details!BK101)</f>
        <v/>
      </c>
      <c r="DE101" s="425" t="str">
        <f>IF(details!BL101="","",details!BL101)</f>
        <v/>
      </c>
      <c r="DF101" s="425" t="str">
        <f t="shared" si="324"/>
        <v/>
      </c>
      <c r="DG101" s="138" t="str">
        <f t="shared" si="325"/>
        <v/>
      </c>
      <c r="DH101" s="425" t="str">
        <f>IF(details!BM101="","",details!BM101)</f>
        <v/>
      </c>
      <c r="DI101" s="425" t="str">
        <f>IF(details!BN101="","",details!BN101)</f>
        <v/>
      </c>
      <c r="DJ101" s="138" t="str">
        <f t="shared" si="326"/>
        <v/>
      </c>
      <c r="DK101" s="139" t="str">
        <f t="shared" si="276"/>
        <v/>
      </c>
      <c r="DL101" s="425" t="str">
        <f>IF(details!BO101="","",details!BO101)</f>
        <v/>
      </c>
      <c r="DM101" s="425" t="str">
        <f>IF(details!BP101="","",details!BP101)</f>
        <v/>
      </c>
      <c r="DN101" s="428" t="str">
        <f t="shared" si="327"/>
        <v/>
      </c>
      <c r="DO101" s="136" t="str">
        <f t="shared" si="328"/>
        <v/>
      </c>
      <c r="DP101" s="140" t="str">
        <f t="shared" si="329"/>
        <v/>
      </c>
      <c r="DQ101" s="429" t="str">
        <f t="shared" si="330"/>
        <v/>
      </c>
      <c r="DR101" s="141" t="str">
        <f t="shared" si="267"/>
        <v/>
      </c>
      <c r="DS101" s="141">
        <f t="shared" si="331"/>
        <v>0</v>
      </c>
      <c r="DT101" s="425" t="str">
        <f>IF(details!BQ101="","",details!BQ101)</f>
        <v/>
      </c>
      <c r="DU101" s="425" t="str">
        <f>IF(details!BR101="","",details!BR101)</f>
        <v/>
      </c>
      <c r="DV101" s="425" t="str">
        <f t="shared" si="332"/>
        <v/>
      </c>
      <c r="DW101" s="425" t="str">
        <f>IF(details!BS101="","",details!BS101)</f>
        <v/>
      </c>
      <c r="DX101" s="425" t="str">
        <f>IF(details!BT101="","",details!BT101)</f>
        <v/>
      </c>
      <c r="DY101" s="425" t="str">
        <f t="shared" si="333"/>
        <v/>
      </c>
      <c r="DZ101" s="425" t="str">
        <f>IF(details!BU101="","",details!BU101)</f>
        <v/>
      </c>
      <c r="EA101" s="425" t="str">
        <f>IF(details!BV101="","",details!BV101)</f>
        <v/>
      </c>
      <c r="EB101" s="425" t="str">
        <f t="shared" si="334"/>
        <v/>
      </c>
      <c r="EC101" s="138" t="str">
        <f t="shared" si="335"/>
        <v/>
      </c>
      <c r="ED101" s="425" t="str">
        <f>IF(details!BW101="","",details!BW101)</f>
        <v/>
      </c>
      <c r="EE101" s="425" t="str">
        <f>IF(details!BX101="","",details!BX101)</f>
        <v/>
      </c>
      <c r="EF101" s="138" t="str">
        <f t="shared" si="336"/>
        <v/>
      </c>
      <c r="EG101" s="139" t="str">
        <f t="shared" si="277"/>
        <v/>
      </c>
      <c r="EH101" s="425" t="str">
        <f>IF(details!BY101="","",details!BY101)</f>
        <v/>
      </c>
      <c r="EI101" s="425" t="str">
        <f>IF(details!BZ101="","",details!BZ101)</f>
        <v/>
      </c>
      <c r="EJ101" s="428" t="str">
        <f t="shared" si="337"/>
        <v/>
      </c>
      <c r="EK101" s="136" t="str">
        <f t="shared" si="338"/>
        <v/>
      </c>
      <c r="EL101" s="140" t="str">
        <f t="shared" si="339"/>
        <v/>
      </c>
      <c r="EM101" s="429" t="str">
        <f t="shared" si="340"/>
        <v/>
      </c>
      <c r="EN101" s="141" t="str">
        <f t="shared" si="268"/>
        <v/>
      </c>
      <c r="EO101" s="141">
        <f t="shared" si="341"/>
        <v>0</v>
      </c>
      <c r="EP101" s="425" t="str">
        <f>IF(details!CA101="","",details!CA101)</f>
        <v/>
      </c>
      <c r="EQ101" s="425" t="str">
        <f>IF(details!CB101="","",details!CB101)</f>
        <v/>
      </c>
      <c r="ER101" s="425" t="str">
        <f>IF(details!CC101="","",details!CC101)</f>
        <v/>
      </c>
      <c r="ES101" s="425" t="str">
        <f>IF(details!CD101="","",details!CD101)</f>
        <v/>
      </c>
      <c r="ET101" s="425" t="str">
        <f>IF(details!CE101="","",details!CE101)</f>
        <v/>
      </c>
      <c r="EU101" s="429" t="str">
        <f t="shared" si="342"/>
        <v/>
      </c>
      <c r="EV101" s="429" t="str">
        <f t="shared" si="343"/>
        <v/>
      </c>
      <c r="EW101" s="429" t="str">
        <f t="shared" si="344"/>
        <v/>
      </c>
      <c r="EX101" s="141" t="str">
        <f t="shared" si="269"/>
        <v/>
      </c>
      <c r="EY101" s="141">
        <f t="shared" si="345"/>
        <v>0</v>
      </c>
      <c r="EZ101" s="425" t="str">
        <f>IF(details!CF101="","",details!CF101)</f>
        <v/>
      </c>
      <c r="FA101" s="425" t="str">
        <f>IF(details!CG101="","",details!CG101)</f>
        <v/>
      </c>
      <c r="FB101" s="425" t="str">
        <f>IF(details!CH101="","",details!CH101)</f>
        <v/>
      </c>
      <c r="FC101" s="425" t="str">
        <f>IF(details!CI101="","",details!CI101)</f>
        <v/>
      </c>
      <c r="FD101" s="425" t="str">
        <f>IF(details!CJ101="","",details!CJ101)</f>
        <v/>
      </c>
      <c r="FE101" s="429" t="str">
        <f t="shared" si="346"/>
        <v/>
      </c>
      <c r="FF101" s="429" t="str">
        <f t="shared" si="347"/>
        <v/>
      </c>
      <c r="FG101" s="429" t="str">
        <f t="shared" si="348"/>
        <v/>
      </c>
      <c r="FH101" s="141" t="str">
        <f t="shared" si="270"/>
        <v/>
      </c>
      <c r="FI101" s="141">
        <f t="shared" si="349"/>
        <v>0</v>
      </c>
      <c r="FJ101" s="425" t="str">
        <f>IF(details!CK101="","",details!CK101)</f>
        <v/>
      </c>
      <c r="FK101" s="425" t="str">
        <f>IF(details!CL101="","",details!CL101)</f>
        <v/>
      </c>
      <c r="FL101" s="425" t="str">
        <f>IF(details!CM101="","",details!CM101)</f>
        <v/>
      </c>
      <c r="FM101" s="425" t="str">
        <f>IF(details!CN101="","",details!CN101)</f>
        <v/>
      </c>
      <c r="FN101" s="425" t="str">
        <f>IF(details!CO101="","",details!CO101)</f>
        <v/>
      </c>
      <c r="FO101" s="429" t="str">
        <f t="shared" si="350"/>
        <v/>
      </c>
      <c r="FP101" s="429" t="str">
        <f t="shared" si="351"/>
        <v/>
      </c>
      <c r="FQ101" s="429" t="str">
        <f t="shared" si="352"/>
        <v/>
      </c>
      <c r="FR101" s="141" t="str">
        <f t="shared" si="271"/>
        <v/>
      </c>
      <c r="FS101" s="354">
        <f t="shared" si="353"/>
        <v>0</v>
      </c>
      <c r="FT101" s="361" t="str">
        <f t="shared" si="354"/>
        <v/>
      </c>
      <c r="FU101" s="422" t="str">
        <f t="shared" si="355"/>
        <v/>
      </c>
      <c r="FV101" s="422" t="str">
        <f t="shared" si="356"/>
        <v/>
      </c>
      <c r="FW101" s="422" t="str">
        <f t="shared" si="357"/>
        <v/>
      </c>
      <c r="FX101" s="422" t="str">
        <f t="shared" si="358"/>
        <v/>
      </c>
      <c r="FY101" s="422" t="str">
        <f t="shared" si="359"/>
        <v/>
      </c>
      <c r="FZ101" s="422" t="str">
        <f t="shared" si="360"/>
        <v/>
      </c>
      <c r="GA101" s="142" t="str">
        <f t="shared" si="361"/>
        <v/>
      </c>
      <c r="GB101" s="142" t="str">
        <f t="shared" si="362"/>
        <v/>
      </c>
      <c r="GC101" s="422" t="str">
        <f t="shared" si="278"/>
        <v/>
      </c>
      <c r="GD101" s="422" t="str">
        <f t="shared" si="363"/>
        <v/>
      </c>
      <c r="GE101" s="422" t="str">
        <f t="shared" si="364"/>
        <v/>
      </c>
      <c r="GF101" s="422" t="str">
        <f t="shared" si="365"/>
        <v/>
      </c>
      <c r="GG101" s="422" t="str">
        <f t="shared" si="366"/>
        <v/>
      </c>
      <c r="GH101" s="422" t="str">
        <f t="shared" si="367"/>
        <v/>
      </c>
      <c r="GI101" s="422" t="str">
        <f t="shared" si="368"/>
        <v/>
      </c>
      <c r="GJ101" s="422" t="str">
        <f t="shared" si="369"/>
        <v/>
      </c>
      <c r="GK101" s="422" t="str">
        <f t="shared" si="370"/>
        <v/>
      </c>
      <c r="GL101" s="422" t="str">
        <f t="shared" si="371"/>
        <v/>
      </c>
      <c r="GM101" s="422" t="str">
        <f t="shared" si="372"/>
        <v/>
      </c>
      <c r="GN101" s="422" t="str">
        <f t="shared" si="373"/>
        <v/>
      </c>
      <c r="GO101" s="422" t="str">
        <f t="shared" si="374"/>
        <v/>
      </c>
      <c r="GP101" s="422" t="str">
        <f t="shared" si="375"/>
        <v/>
      </c>
      <c r="GQ101" s="422" t="str">
        <f t="shared" si="376"/>
        <v/>
      </c>
      <c r="GR101" s="422" t="str">
        <f t="shared" si="377"/>
        <v/>
      </c>
      <c r="GS101" s="422" t="str">
        <f t="shared" si="378"/>
        <v/>
      </c>
      <c r="GT101" s="143" t="str">
        <f t="shared" si="379"/>
        <v/>
      </c>
      <c r="GU101" s="143" t="str">
        <f t="shared" si="380"/>
        <v/>
      </c>
      <c r="GV101" s="143" t="str">
        <f t="shared" si="381"/>
        <v/>
      </c>
      <c r="GW101" s="143" t="str">
        <f t="shared" si="382"/>
        <v/>
      </c>
      <c r="GX101" s="143" t="str">
        <f t="shared" si="383"/>
        <v/>
      </c>
      <c r="GY101" s="143" t="str">
        <f t="shared" si="384"/>
        <v/>
      </c>
      <c r="GZ101" s="353">
        <f t="shared" si="385"/>
        <v>0</v>
      </c>
      <c r="HA101" s="353">
        <f t="shared" si="386"/>
        <v>0</v>
      </c>
      <c r="HB101" s="353">
        <f t="shared" si="387"/>
        <v>32</v>
      </c>
      <c r="HC101" s="353">
        <f t="shared" si="388"/>
        <v>0</v>
      </c>
      <c r="HD101" s="426" t="str">
        <f t="shared" si="279"/>
        <v/>
      </c>
      <c r="HE101" s="362" t="str">
        <f t="shared" si="389"/>
        <v/>
      </c>
      <c r="HF101" s="362" t="str">
        <f t="shared" si="390"/>
        <v/>
      </c>
      <c r="HG101" s="363" t="str">
        <f t="shared" si="391"/>
        <v/>
      </c>
      <c r="HH101" s="399" t="str">
        <f t="shared" si="392"/>
        <v/>
      </c>
      <c r="HI101" s="400" t="str">
        <f t="shared" si="280"/>
        <v/>
      </c>
      <c r="HJ101" s="136" t="str">
        <f t="shared" si="281"/>
        <v/>
      </c>
      <c r="HK101" s="358" t="str">
        <f>details!EP101</f>
        <v/>
      </c>
      <c r="HL101" s="227" t="str">
        <f>details!EQ101</f>
        <v/>
      </c>
      <c r="HM101" s="406" t="str">
        <f t="shared" si="393"/>
        <v/>
      </c>
      <c r="HN101" s="233" t="str">
        <f>IF(details!CP101="","",details!CP101)</f>
        <v/>
      </c>
    </row>
    <row r="102" spans="1:233" s="20" customFormat="1" ht="14" customHeight="1">
      <c r="A102" s="231">
        <f>IF(details!A102="","",details!A102)</f>
        <v>96</v>
      </c>
      <c r="B102" s="425" t="str">
        <f>IF(details!B102="","",details!B102)</f>
        <v/>
      </c>
      <c r="C102" s="425" t="str">
        <f>IF(details!C102="","",details!C102)</f>
        <v/>
      </c>
      <c r="D102" s="136" t="str">
        <f>IF(details!D102="","",details!D102)</f>
        <v/>
      </c>
      <c r="E102" s="136" t="str">
        <f>IF(details!E102="","",details!E102)</f>
        <v/>
      </c>
      <c r="F102" s="425" t="str">
        <f>IF(details!F102="","",details!F102)</f>
        <v/>
      </c>
      <c r="G102" s="698" t="str">
        <f>IF(details!G102="","",details!G102)</f>
        <v/>
      </c>
      <c r="H102" s="698" t="str">
        <f>IF(details!H102="","",details!H102)</f>
        <v/>
      </c>
      <c r="I102" s="220" t="str">
        <f>IF(details!CQ102="","",details!CQ102)</f>
        <v/>
      </c>
      <c r="J102" s="137" t="str">
        <f>IF(details!J102="","",details!J102)</f>
        <v/>
      </c>
      <c r="K102" s="137" t="str">
        <f>IF(details!K102="","",details!K102)</f>
        <v/>
      </c>
      <c r="L102" s="137" t="str">
        <f>IF(details!L102="","",details!L102)</f>
        <v/>
      </c>
      <c r="M102" s="425" t="str">
        <f>IF(details!R102="","",details!R102)</f>
        <v/>
      </c>
      <c r="N102" s="425" t="str">
        <f>IF(details!S102="","",details!S102)</f>
        <v/>
      </c>
      <c r="O102" s="425" t="str">
        <f t="shared" si="282"/>
        <v/>
      </c>
      <c r="P102" s="425" t="str">
        <f>IF(details!T102="","",details!T102)</f>
        <v/>
      </c>
      <c r="Q102" s="425" t="str">
        <f>IF(details!U102="","",details!U102)</f>
        <v/>
      </c>
      <c r="R102" s="425" t="str">
        <f t="shared" si="283"/>
        <v/>
      </c>
      <c r="S102" s="425" t="str">
        <f>IF(details!V102="","",details!V102)</f>
        <v/>
      </c>
      <c r="T102" s="425" t="str">
        <f>IF(details!W102="","",details!W102)</f>
        <v/>
      </c>
      <c r="U102" s="425" t="str">
        <f t="shared" si="284"/>
        <v/>
      </c>
      <c r="V102" s="138" t="str">
        <f t="shared" si="285"/>
        <v/>
      </c>
      <c r="W102" s="425" t="str">
        <f>IF(details!X102="","",details!X102)</f>
        <v/>
      </c>
      <c r="X102" s="425" t="str">
        <f>IF(details!Y102="","",details!Y102)</f>
        <v/>
      </c>
      <c r="Y102" s="138" t="str">
        <f t="shared" si="286"/>
        <v/>
      </c>
      <c r="Z102" s="139" t="str">
        <f t="shared" si="272"/>
        <v/>
      </c>
      <c r="AA102" s="425" t="str">
        <f>IF(details!Z102="","",details!Z102)</f>
        <v/>
      </c>
      <c r="AB102" s="425" t="str">
        <f>IF(details!AA102="","",details!AA102)</f>
        <v/>
      </c>
      <c r="AC102" s="428" t="str">
        <f t="shared" si="287"/>
        <v/>
      </c>
      <c r="AD102" s="136" t="str">
        <f t="shared" si="288"/>
        <v/>
      </c>
      <c r="AE102" s="140" t="str">
        <f t="shared" si="289"/>
        <v/>
      </c>
      <c r="AF102" s="429" t="str">
        <f t="shared" si="290"/>
        <v/>
      </c>
      <c r="AG102" s="141" t="str">
        <f t="shared" si="263"/>
        <v/>
      </c>
      <c r="AH102" s="141">
        <f t="shared" si="291"/>
        <v>0</v>
      </c>
      <c r="AI102" s="425" t="str">
        <f>IF(details!AB102="","",details!AB102)</f>
        <v/>
      </c>
      <c r="AJ102" s="425" t="str">
        <f>IF(details!AC102="","",details!AC102)</f>
        <v/>
      </c>
      <c r="AK102" s="425" t="str">
        <f t="shared" si="292"/>
        <v/>
      </c>
      <c r="AL102" s="425" t="str">
        <f>IF(details!AD102="","",details!AD102)</f>
        <v/>
      </c>
      <c r="AM102" s="425" t="str">
        <f>IF(details!AE102="","",details!AE102)</f>
        <v/>
      </c>
      <c r="AN102" s="425" t="str">
        <f t="shared" si="293"/>
        <v/>
      </c>
      <c r="AO102" s="425" t="str">
        <f>IF(details!AF102="","",details!AF102)</f>
        <v/>
      </c>
      <c r="AP102" s="425" t="str">
        <f>IF(details!AG102="","",details!AG102)</f>
        <v/>
      </c>
      <c r="AQ102" s="425" t="str">
        <f t="shared" si="294"/>
        <v/>
      </c>
      <c r="AR102" s="138" t="str">
        <f t="shared" si="295"/>
        <v/>
      </c>
      <c r="AS102" s="425" t="str">
        <f>IF(details!AH102="","",details!AH102)</f>
        <v/>
      </c>
      <c r="AT102" s="425" t="str">
        <f>IF(details!AI102="","",details!AI102)</f>
        <v/>
      </c>
      <c r="AU102" s="138" t="str">
        <f t="shared" si="296"/>
        <v/>
      </c>
      <c r="AV102" s="139" t="str">
        <f t="shared" si="273"/>
        <v/>
      </c>
      <c r="AW102" s="425" t="str">
        <f>IF(details!AJ102="","",details!AJ102)</f>
        <v/>
      </c>
      <c r="AX102" s="425" t="str">
        <f>IF(details!AK102="","",details!AK102)</f>
        <v/>
      </c>
      <c r="AY102" s="428" t="str">
        <f t="shared" si="297"/>
        <v/>
      </c>
      <c r="AZ102" s="136" t="str">
        <f t="shared" si="298"/>
        <v/>
      </c>
      <c r="BA102" s="140" t="str">
        <f t="shared" si="299"/>
        <v/>
      </c>
      <c r="BB102" s="429" t="str">
        <f t="shared" si="300"/>
        <v/>
      </c>
      <c r="BC102" s="141" t="str">
        <f t="shared" si="264"/>
        <v/>
      </c>
      <c r="BD102" s="141">
        <f t="shared" si="301"/>
        <v>0</v>
      </c>
      <c r="BE102" s="123" t="str">
        <f>IF(D102="","",details!AL102)</f>
        <v/>
      </c>
      <c r="BF102" s="425" t="str">
        <f>IF(details!AM102="","",details!AM102)</f>
        <v/>
      </c>
      <c r="BG102" s="425" t="str">
        <f>IF(details!AN102="","",details!AN102)</f>
        <v/>
      </c>
      <c r="BH102" s="425" t="str">
        <f t="shared" si="302"/>
        <v/>
      </c>
      <c r="BI102" s="425" t="str">
        <f>IF(details!AO102="","",details!AO102)</f>
        <v/>
      </c>
      <c r="BJ102" s="425" t="str">
        <f>IF(details!AP102="","",details!AP102)</f>
        <v/>
      </c>
      <c r="BK102" s="425" t="str">
        <f t="shared" si="303"/>
        <v/>
      </c>
      <c r="BL102" s="425" t="str">
        <f>IF(details!AQ102="","",details!AQ102)</f>
        <v/>
      </c>
      <c r="BM102" s="425" t="str">
        <f>IF(details!AR102="","",details!AR102)</f>
        <v/>
      </c>
      <c r="BN102" s="425" t="str">
        <f t="shared" si="304"/>
        <v/>
      </c>
      <c r="BO102" s="138" t="str">
        <f t="shared" si="305"/>
        <v/>
      </c>
      <c r="BP102" s="425" t="str">
        <f>IF(details!AS102="","",details!AS102)</f>
        <v/>
      </c>
      <c r="BQ102" s="425" t="str">
        <f>IF(details!AT102="","",details!AT102)</f>
        <v/>
      </c>
      <c r="BR102" s="138" t="str">
        <f t="shared" si="306"/>
        <v/>
      </c>
      <c r="BS102" s="139" t="str">
        <f t="shared" si="274"/>
        <v/>
      </c>
      <c r="BT102" s="425" t="str">
        <f>IF(details!AU102="","",details!AU102)</f>
        <v/>
      </c>
      <c r="BU102" s="425" t="str">
        <f>IF(details!AV102="","",details!AV102)</f>
        <v/>
      </c>
      <c r="BV102" s="428" t="str">
        <f t="shared" si="307"/>
        <v/>
      </c>
      <c r="BW102" s="136" t="str">
        <f t="shared" si="308"/>
        <v/>
      </c>
      <c r="BX102" s="140" t="str">
        <f t="shared" si="309"/>
        <v/>
      </c>
      <c r="BY102" s="429" t="str">
        <f t="shared" si="310"/>
        <v/>
      </c>
      <c r="BZ102" s="141" t="str">
        <f t="shared" si="265"/>
        <v/>
      </c>
      <c r="CA102" s="141">
        <f t="shared" si="311"/>
        <v>0</v>
      </c>
      <c r="CB102" s="425" t="str">
        <f>IF(details!AW102="","",details!AW102)</f>
        <v/>
      </c>
      <c r="CC102" s="425" t="str">
        <f>IF(details!AX102="","",details!AX102)</f>
        <v/>
      </c>
      <c r="CD102" s="425" t="str">
        <f t="shared" si="312"/>
        <v/>
      </c>
      <c r="CE102" s="425" t="str">
        <f>IF(details!AY102="","",details!AY102)</f>
        <v/>
      </c>
      <c r="CF102" s="425" t="str">
        <f>IF(details!AZ102="","",details!AZ102)</f>
        <v/>
      </c>
      <c r="CG102" s="425" t="str">
        <f t="shared" si="313"/>
        <v/>
      </c>
      <c r="CH102" s="425" t="str">
        <f>IF(details!BA102="","",details!BA102)</f>
        <v/>
      </c>
      <c r="CI102" s="425" t="str">
        <f>IF(details!BB102="","",details!BB102)</f>
        <v/>
      </c>
      <c r="CJ102" s="425" t="str">
        <f t="shared" si="314"/>
        <v/>
      </c>
      <c r="CK102" s="138" t="str">
        <f t="shared" si="315"/>
        <v/>
      </c>
      <c r="CL102" s="425" t="str">
        <f>IF(details!BC102="","",details!BC102)</f>
        <v/>
      </c>
      <c r="CM102" s="425" t="str">
        <f>IF(details!BD102="","",details!BD102)</f>
        <v/>
      </c>
      <c r="CN102" s="138" t="str">
        <f t="shared" si="316"/>
        <v/>
      </c>
      <c r="CO102" s="139" t="str">
        <f t="shared" si="275"/>
        <v/>
      </c>
      <c r="CP102" s="425" t="str">
        <f>IF(details!BE102="","",details!BE102)</f>
        <v/>
      </c>
      <c r="CQ102" s="425" t="str">
        <f>IF(details!BF102="","",details!BF102)</f>
        <v/>
      </c>
      <c r="CR102" s="428" t="str">
        <f t="shared" si="317"/>
        <v/>
      </c>
      <c r="CS102" s="136" t="str">
        <f t="shared" si="318"/>
        <v/>
      </c>
      <c r="CT102" s="140" t="str">
        <f t="shared" si="319"/>
        <v/>
      </c>
      <c r="CU102" s="429" t="str">
        <f t="shared" si="320"/>
        <v/>
      </c>
      <c r="CV102" s="141" t="str">
        <f t="shared" si="266"/>
        <v/>
      </c>
      <c r="CW102" s="141">
        <f t="shared" si="321"/>
        <v>0</v>
      </c>
      <c r="CX102" s="425" t="str">
        <f>IF(details!BG102="","",details!BG102)</f>
        <v/>
      </c>
      <c r="CY102" s="425" t="str">
        <f>IF(details!BH102="","",details!BH102)</f>
        <v/>
      </c>
      <c r="CZ102" s="425" t="str">
        <f t="shared" si="322"/>
        <v/>
      </c>
      <c r="DA102" s="425" t="str">
        <f>IF(details!BI102="","",details!BI102)</f>
        <v/>
      </c>
      <c r="DB102" s="425" t="str">
        <f>IF(details!BJ102="","",details!BJ102)</f>
        <v/>
      </c>
      <c r="DC102" s="425" t="str">
        <f t="shared" si="323"/>
        <v/>
      </c>
      <c r="DD102" s="425" t="str">
        <f>IF(details!BK102="","",details!BK102)</f>
        <v/>
      </c>
      <c r="DE102" s="425" t="str">
        <f>IF(details!BL102="","",details!BL102)</f>
        <v/>
      </c>
      <c r="DF102" s="425" t="str">
        <f t="shared" si="324"/>
        <v/>
      </c>
      <c r="DG102" s="138" t="str">
        <f t="shared" si="325"/>
        <v/>
      </c>
      <c r="DH102" s="425" t="str">
        <f>IF(details!BM102="","",details!BM102)</f>
        <v/>
      </c>
      <c r="DI102" s="425" t="str">
        <f>IF(details!BN102="","",details!BN102)</f>
        <v/>
      </c>
      <c r="DJ102" s="138" t="str">
        <f t="shared" si="326"/>
        <v/>
      </c>
      <c r="DK102" s="139" t="str">
        <f t="shared" si="276"/>
        <v/>
      </c>
      <c r="DL102" s="425" t="str">
        <f>IF(details!BO102="","",details!BO102)</f>
        <v/>
      </c>
      <c r="DM102" s="425" t="str">
        <f>IF(details!BP102="","",details!BP102)</f>
        <v/>
      </c>
      <c r="DN102" s="428" t="str">
        <f t="shared" si="327"/>
        <v/>
      </c>
      <c r="DO102" s="136" t="str">
        <f t="shared" si="328"/>
        <v/>
      </c>
      <c r="DP102" s="140" t="str">
        <f t="shared" si="329"/>
        <v/>
      </c>
      <c r="DQ102" s="429" t="str">
        <f t="shared" si="330"/>
        <v/>
      </c>
      <c r="DR102" s="141" t="str">
        <f t="shared" si="267"/>
        <v/>
      </c>
      <c r="DS102" s="141">
        <f t="shared" si="331"/>
        <v>0</v>
      </c>
      <c r="DT102" s="425" t="str">
        <f>IF(details!BQ102="","",details!BQ102)</f>
        <v/>
      </c>
      <c r="DU102" s="425" t="str">
        <f>IF(details!BR102="","",details!BR102)</f>
        <v/>
      </c>
      <c r="DV102" s="425" t="str">
        <f t="shared" si="332"/>
        <v/>
      </c>
      <c r="DW102" s="425" t="str">
        <f>IF(details!BS102="","",details!BS102)</f>
        <v/>
      </c>
      <c r="DX102" s="425" t="str">
        <f>IF(details!BT102="","",details!BT102)</f>
        <v/>
      </c>
      <c r="DY102" s="425" t="str">
        <f t="shared" si="333"/>
        <v/>
      </c>
      <c r="DZ102" s="425" t="str">
        <f>IF(details!BU102="","",details!BU102)</f>
        <v/>
      </c>
      <c r="EA102" s="425" t="str">
        <f>IF(details!BV102="","",details!BV102)</f>
        <v/>
      </c>
      <c r="EB102" s="425" t="str">
        <f t="shared" si="334"/>
        <v/>
      </c>
      <c r="EC102" s="138" t="str">
        <f t="shared" si="335"/>
        <v/>
      </c>
      <c r="ED102" s="425" t="str">
        <f>IF(details!BW102="","",details!BW102)</f>
        <v/>
      </c>
      <c r="EE102" s="425" t="str">
        <f>IF(details!BX102="","",details!BX102)</f>
        <v/>
      </c>
      <c r="EF102" s="138" t="str">
        <f t="shared" si="336"/>
        <v/>
      </c>
      <c r="EG102" s="139" t="str">
        <f t="shared" si="277"/>
        <v/>
      </c>
      <c r="EH102" s="425" t="str">
        <f>IF(details!BY102="","",details!BY102)</f>
        <v/>
      </c>
      <c r="EI102" s="425" t="str">
        <f>IF(details!BZ102="","",details!BZ102)</f>
        <v/>
      </c>
      <c r="EJ102" s="428" t="str">
        <f t="shared" si="337"/>
        <v/>
      </c>
      <c r="EK102" s="136" t="str">
        <f t="shared" si="338"/>
        <v/>
      </c>
      <c r="EL102" s="140" t="str">
        <f t="shared" si="339"/>
        <v/>
      </c>
      <c r="EM102" s="429" t="str">
        <f t="shared" si="340"/>
        <v/>
      </c>
      <c r="EN102" s="141" t="str">
        <f t="shared" si="268"/>
        <v/>
      </c>
      <c r="EO102" s="141">
        <f t="shared" si="341"/>
        <v>0</v>
      </c>
      <c r="EP102" s="425" t="str">
        <f>IF(details!CA102="","",details!CA102)</f>
        <v/>
      </c>
      <c r="EQ102" s="425" t="str">
        <f>IF(details!CB102="","",details!CB102)</f>
        <v/>
      </c>
      <c r="ER102" s="425" t="str">
        <f>IF(details!CC102="","",details!CC102)</f>
        <v/>
      </c>
      <c r="ES102" s="425" t="str">
        <f>IF(details!CD102="","",details!CD102)</f>
        <v/>
      </c>
      <c r="ET102" s="425" t="str">
        <f>IF(details!CE102="","",details!CE102)</f>
        <v/>
      </c>
      <c r="EU102" s="429" t="str">
        <f t="shared" si="342"/>
        <v/>
      </c>
      <c r="EV102" s="429" t="str">
        <f t="shared" si="343"/>
        <v/>
      </c>
      <c r="EW102" s="429" t="str">
        <f t="shared" si="344"/>
        <v/>
      </c>
      <c r="EX102" s="141" t="str">
        <f t="shared" si="269"/>
        <v/>
      </c>
      <c r="EY102" s="141">
        <f t="shared" si="345"/>
        <v>0</v>
      </c>
      <c r="EZ102" s="425" t="str">
        <f>IF(details!CF102="","",details!CF102)</f>
        <v/>
      </c>
      <c r="FA102" s="425" t="str">
        <f>IF(details!CG102="","",details!CG102)</f>
        <v/>
      </c>
      <c r="FB102" s="425" t="str">
        <f>IF(details!CH102="","",details!CH102)</f>
        <v/>
      </c>
      <c r="FC102" s="425" t="str">
        <f>IF(details!CI102="","",details!CI102)</f>
        <v/>
      </c>
      <c r="FD102" s="425" t="str">
        <f>IF(details!CJ102="","",details!CJ102)</f>
        <v/>
      </c>
      <c r="FE102" s="429" t="str">
        <f t="shared" si="346"/>
        <v/>
      </c>
      <c r="FF102" s="429" t="str">
        <f t="shared" si="347"/>
        <v/>
      </c>
      <c r="FG102" s="429" t="str">
        <f t="shared" si="348"/>
        <v/>
      </c>
      <c r="FH102" s="141" t="str">
        <f t="shared" si="270"/>
        <v/>
      </c>
      <c r="FI102" s="141">
        <f t="shared" si="349"/>
        <v>0</v>
      </c>
      <c r="FJ102" s="425" t="str">
        <f>IF(details!CK102="","",details!CK102)</f>
        <v/>
      </c>
      <c r="FK102" s="425" t="str">
        <f>IF(details!CL102="","",details!CL102)</f>
        <v/>
      </c>
      <c r="FL102" s="425" t="str">
        <f>IF(details!CM102="","",details!CM102)</f>
        <v/>
      </c>
      <c r="FM102" s="425" t="str">
        <f>IF(details!CN102="","",details!CN102)</f>
        <v/>
      </c>
      <c r="FN102" s="425" t="str">
        <f>IF(details!CO102="","",details!CO102)</f>
        <v/>
      </c>
      <c r="FO102" s="429" t="str">
        <f t="shared" si="350"/>
        <v/>
      </c>
      <c r="FP102" s="429" t="str">
        <f t="shared" si="351"/>
        <v/>
      </c>
      <c r="FQ102" s="429" t="str">
        <f t="shared" si="352"/>
        <v/>
      </c>
      <c r="FR102" s="141" t="str">
        <f t="shared" si="271"/>
        <v/>
      </c>
      <c r="FS102" s="354">
        <f t="shared" si="353"/>
        <v>0</v>
      </c>
      <c r="FT102" s="361" t="str">
        <f t="shared" si="354"/>
        <v/>
      </c>
      <c r="FU102" s="422" t="str">
        <f t="shared" si="355"/>
        <v/>
      </c>
      <c r="FV102" s="422" t="str">
        <f t="shared" si="356"/>
        <v/>
      </c>
      <c r="FW102" s="422" t="str">
        <f t="shared" si="357"/>
        <v/>
      </c>
      <c r="FX102" s="422" t="str">
        <f t="shared" si="358"/>
        <v/>
      </c>
      <c r="FY102" s="422" t="str">
        <f t="shared" si="359"/>
        <v/>
      </c>
      <c r="FZ102" s="422" t="str">
        <f t="shared" si="360"/>
        <v/>
      </c>
      <c r="GA102" s="142" t="str">
        <f t="shared" si="361"/>
        <v/>
      </c>
      <c r="GB102" s="142" t="str">
        <f t="shared" si="362"/>
        <v/>
      </c>
      <c r="GC102" s="422" t="str">
        <f t="shared" si="278"/>
        <v/>
      </c>
      <c r="GD102" s="422" t="str">
        <f t="shared" si="363"/>
        <v/>
      </c>
      <c r="GE102" s="422" t="str">
        <f t="shared" si="364"/>
        <v/>
      </c>
      <c r="GF102" s="422" t="str">
        <f t="shared" si="365"/>
        <v/>
      </c>
      <c r="GG102" s="422" t="str">
        <f t="shared" si="366"/>
        <v/>
      </c>
      <c r="GH102" s="422" t="str">
        <f t="shared" si="367"/>
        <v/>
      </c>
      <c r="GI102" s="422" t="str">
        <f t="shared" si="368"/>
        <v/>
      </c>
      <c r="GJ102" s="422" t="str">
        <f t="shared" si="369"/>
        <v/>
      </c>
      <c r="GK102" s="422" t="str">
        <f t="shared" si="370"/>
        <v/>
      </c>
      <c r="GL102" s="422" t="str">
        <f t="shared" si="371"/>
        <v/>
      </c>
      <c r="GM102" s="422" t="str">
        <f t="shared" si="372"/>
        <v/>
      </c>
      <c r="GN102" s="422" t="str">
        <f t="shared" si="373"/>
        <v/>
      </c>
      <c r="GO102" s="422" t="str">
        <f t="shared" si="374"/>
        <v/>
      </c>
      <c r="GP102" s="422" t="str">
        <f t="shared" si="375"/>
        <v/>
      </c>
      <c r="GQ102" s="422" t="str">
        <f t="shared" si="376"/>
        <v/>
      </c>
      <c r="GR102" s="422" t="str">
        <f t="shared" si="377"/>
        <v/>
      </c>
      <c r="GS102" s="422" t="str">
        <f t="shared" si="378"/>
        <v/>
      </c>
      <c r="GT102" s="143" t="str">
        <f t="shared" si="379"/>
        <v/>
      </c>
      <c r="GU102" s="143" t="str">
        <f t="shared" si="380"/>
        <v/>
      </c>
      <c r="GV102" s="143" t="str">
        <f t="shared" si="381"/>
        <v/>
      </c>
      <c r="GW102" s="143" t="str">
        <f t="shared" si="382"/>
        <v/>
      </c>
      <c r="GX102" s="143" t="str">
        <f t="shared" si="383"/>
        <v/>
      </c>
      <c r="GY102" s="143" t="str">
        <f t="shared" si="384"/>
        <v/>
      </c>
      <c r="GZ102" s="353">
        <f t="shared" si="385"/>
        <v>0</v>
      </c>
      <c r="HA102" s="353">
        <f t="shared" si="386"/>
        <v>0</v>
      </c>
      <c r="HB102" s="353">
        <f t="shared" si="387"/>
        <v>32</v>
      </c>
      <c r="HC102" s="353">
        <f t="shared" si="388"/>
        <v>0</v>
      </c>
      <c r="HD102" s="426" t="str">
        <f t="shared" si="279"/>
        <v/>
      </c>
      <c r="HE102" s="362" t="str">
        <f t="shared" si="389"/>
        <v/>
      </c>
      <c r="HF102" s="362" t="str">
        <f t="shared" si="390"/>
        <v/>
      </c>
      <c r="HG102" s="363" t="str">
        <f t="shared" si="391"/>
        <v/>
      </c>
      <c r="HH102" s="399" t="str">
        <f t="shared" si="392"/>
        <v/>
      </c>
      <c r="HI102" s="400" t="str">
        <f t="shared" si="280"/>
        <v/>
      </c>
      <c r="HJ102" s="136" t="str">
        <f t="shared" si="281"/>
        <v/>
      </c>
      <c r="HK102" s="358" t="str">
        <f>details!EP102</f>
        <v/>
      </c>
      <c r="HL102" s="227" t="str">
        <f>details!EQ102</f>
        <v/>
      </c>
      <c r="HM102" s="406" t="str">
        <f t="shared" si="393"/>
        <v/>
      </c>
      <c r="HN102" s="233" t="str">
        <f>IF(details!CP102="","",details!CP102)</f>
        <v/>
      </c>
    </row>
    <row r="103" spans="1:233" s="20" customFormat="1" ht="14" customHeight="1">
      <c r="A103" s="231">
        <f>IF(details!A103="","",details!A103)</f>
        <v>97</v>
      </c>
      <c r="B103" s="425" t="str">
        <f>IF(details!B103="","",details!B103)</f>
        <v/>
      </c>
      <c r="C103" s="425" t="str">
        <f>IF(details!C103="","",details!C103)</f>
        <v/>
      </c>
      <c r="D103" s="136" t="str">
        <f>IF(details!D103="","",details!D103)</f>
        <v/>
      </c>
      <c r="E103" s="136" t="str">
        <f>IF(details!E103="","",details!E103)</f>
        <v/>
      </c>
      <c r="F103" s="425" t="str">
        <f>IF(details!F103="","",details!F103)</f>
        <v/>
      </c>
      <c r="G103" s="698" t="str">
        <f>IF(details!G103="","",details!G103)</f>
        <v/>
      </c>
      <c r="H103" s="698" t="str">
        <f>IF(details!H103="","",details!H103)</f>
        <v/>
      </c>
      <c r="I103" s="220" t="str">
        <f>IF(details!CQ103="","",details!CQ103)</f>
        <v/>
      </c>
      <c r="J103" s="137" t="str">
        <f>IF(details!J103="","",details!J103)</f>
        <v/>
      </c>
      <c r="K103" s="137" t="str">
        <f>IF(details!K103="","",details!K103)</f>
        <v/>
      </c>
      <c r="L103" s="137" t="str">
        <f>IF(details!L103="","",details!L103)</f>
        <v/>
      </c>
      <c r="M103" s="425" t="str">
        <f>IF(details!R103="","",details!R103)</f>
        <v/>
      </c>
      <c r="N103" s="425" t="str">
        <f>IF(details!S103="","",details!S103)</f>
        <v/>
      </c>
      <c r="O103" s="425" t="str">
        <f t="shared" si="282"/>
        <v/>
      </c>
      <c r="P103" s="425" t="str">
        <f>IF(details!T103="","",details!T103)</f>
        <v/>
      </c>
      <c r="Q103" s="425" t="str">
        <f>IF(details!U103="","",details!U103)</f>
        <v/>
      </c>
      <c r="R103" s="425" t="str">
        <f t="shared" si="283"/>
        <v/>
      </c>
      <c r="S103" s="425" t="str">
        <f>IF(details!V103="","",details!V103)</f>
        <v/>
      </c>
      <c r="T103" s="425" t="str">
        <f>IF(details!W103="","",details!W103)</f>
        <v/>
      </c>
      <c r="U103" s="425" t="str">
        <f t="shared" si="284"/>
        <v/>
      </c>
      <c r="V103" s="138" t="str">
        <f t="shared" si="285"/>
        <v/>
      </c>
      <c r="W103" s="425" t="str">
        <f>IF(details!X103="","",details!X103)</f>
        <v/>
      </c>
      <c r="X103" s="425" t="str">
        <f>IF(details!Y103="","",details!Y103)</f>
        <v/>
      </c>
      <c r="Y103" s="138" t="str">
        <f t="shared" si="286"/>
        <v/>
      </c>
      <c r="Z103" s="139" t="str">
        <f t="shared" si="272"/>
        <v/>
      </c>
      <c r="AA103" s="425" t="str">
        <f>IF(details!Z103="","",details!Z103)</f>
        <v/>
      </c>
      <c r="AB103" s="425" t="str">
        <f>IF(details!AA103="","",details!AA103)</f>
        <v/>
      </c>
      <c r="AC103" s="428" t="str">
        <f t="shared" si="287"/>
        <v/>
      </c>
      <c r="AD103" s="136" t="str">
        <f t="shared" si="288"/>
        <v/>
      </c>
      <c r="AE103" s="140" t="str">
        <f t="shared" si="289"/>
        <v/>
      </c>
      <c r="AF103" s="429" t="str">
        <f t="shared" si="290"/>
        <v/>
      </c>
      <c r="AG103" s="141" t="str">
        <f t="shared" si="263"/>
        <v/>
      </c>
      <c r="AH103" s="141">
        <f t="shared" si="291"/>
        <v>0</v>
      </c>
      <c r="AI103" s="425" t="str">
        <f>IF(details!AB103="","",details!AB103)</f>
        <v/>
      </c>
      <c r="AJ103" s="425" t="str">
        <f>IF(details!AC103="","",details!AC103)</f>
        <v/>
      </c>
      <c r="AK103" s="425" t="str">
        <f t="shared" si="292"/>
        <v/>
      </c>
      <c r="AL103" s="425" t="str">
        <f>IF(details!AD103="","",details!AD103)</f>
        <v/>
      </c>
      <c r="AM103" s="425" t="str">
        <f>IF(details!AE103="","",details!AE103)</f>
        <v/>
      </c>
      <c r="AN103" s="425" t="str">
        <f t="shared" si="293"/>
        <v/>
      </c>
      <c r="AO103" s="425" t="str">
        <f>IF(details!AF103="","",details!AF103)</f>
        <v/>
      </c>
      <c r="AP103" s="425" t="str">
        <f>IF(details!AG103="","",details!AG103)</f>
        <v/>
      </c>
      <c r="AQ103" s="425" t="str">
        <f t="shared" si="294"/>
        <v/>
      </c>
      <c r="AR103" s="138" t="str">
        <f t="shared" si="295"/>
        <v/>
      </c>
      <c r="AS103" s="425" t="str">
        <f>IF(details!AH103="","",details!AH103)</f>
        <v/>
      </c>
      <c r="AT103" s="425" t="str">
        <f>IF(details!AI103="","",details!AI103)</f>
        <v/>
      </c>
      <c r="AU103" s="138" t="str">
        <f t="shared" si="296"/>
        <v/>
      </c>
      <c r="AV103" s="139" t="str">
        <f t="shared" si="273"/>
        <v/>
      </c>
      <c r="AW103" s="425" t="str">
        <f>IF(details!AJ103="","",details!AJ103)</f>
        <v/>
      </c>
      <c r="AX103" s="425" t="str">
        <f>IF(details!AK103="","",details!AK103)</f>
        <v/>
      </c>
      <c r="AY103" s="428" t="str">
        <f t="shared" si="297"/>
        <v/>
      </c>
      <c r="AZ103" s="136" t="str">
        <f t="shared" si="298"/>
        <v/>
      </c>
      <c r="BA103" s="140" t="str">
        <f t="shared" si="299"/>
        <v/>
      </c>
      <c r="BB103" s="429" t="str">
        <f t="shared" si="300"/>
        <v/>
      </c>
      <c r="BC103" s="141" t="str">
        <f t="shared" si="264"/>
        <v/>
      </c>
      <c r="BD103" s="141">
        <f t="shared" si="301"/>
        <v>0</v>
      </c>
      <c r="BE103" s="123" t="str">
        <f>IF(D103="","",details!AL103)</f>
        <v/>
      </c>
      <c r="BF103" s="425" t="str">
        <f>IF(details!AM103="","",details!AM103)</f>
        <v/>
      </c>
      <c r="BG103" s="425" t="str">
        <f>IF(details!AN103="","",details!AN103)</f>
        <v/>
      </c>
      <c r="BH103" s="425" t="str">
        <f t="shared" si="302"/>
        <v/>
      </c>
      <c r="BI103" s="425" t="str">
        <f>IF(details!AO103="","",details!AO103)</f>
        <v/>
      </c>
      <c r="BJ103" s="425" t="str">
        <f>IF(details!AP103="","",details!AP103)</f>
        <v/>
      </c>
      <c r="BK103" s="425" t="str">
        <f t="shared" si="303"/>
        <v/>
      </c>
      <c r="BL103" s="425" t="str">
        <f>IF(details!AQ103="","",details!AQ103)</f>
        <v/>
      </c>
      <c r="BM103" s="425" t="str">
        <f>IF(details!AR103="","",details!AR103)</f>
        <v/>
      </c>
      <c r="BN103" s="425" t="str">
        <f t="shared" si="304"/>
        <v/>
      </c>
      <c r="BO103" s="138" t="str">
        <f t="shared" si="305"/>
        <v/>
      </c>
      <c r="BP103" s="425" t="str">
        <f>IF(details!AS103="","",details!AS103)</f>
        <v/>
      </c>
      <c r="BQ103" s="425" t="str">
        <f>IF(details!AT103="","",details!AT103)</f>
        <v/>
      </c>
      <c r="BR103" s="138" t="str">
        <f t="shared" si="306"/>
        <v/>
      </c>
      <c r="BS103" s="139" t="str">
        <f t="shared" si="274"/>
        <v/>
      </c>
      <c r="BT103" s="425" t="str">
        <f>IF(details!AU103="","",details!AU103)</f>
        <v/>
      </c>
      <c r="BU103" s="425" t="str">
        <f>IF(details!AV103="","",details!AV103)</f>
        <v/>
      </c>
      <c r="BV103" s="428" t="str">
        <f t="shared" si="307"/>
        <v/>
      </c>
      <c r="BW103" s="136" t="str">
        <f t="shared" si="308"/>
        <v/>
      </c>
      <c r="BX103" s="140" t="str">
        <f t="shared" si="309"/>
        <v/>
      </c>
      <c r="BY103" s="429" t="str">
        <f t="shared" si="310"/>
        <v/>
      </c>
      <c r="BZ103" s="141" t="str">
        <f t="shared" si="265"/>
        <v/>
      </c>
      <c r="CA103" s="141">
        <f t="shared" si="311"/>
        <v>0</v>
      </c>
      <c r="CB103" s="425" t="str">
        <f>IF(details!AW103="","",details!AW103)</f>
        <v/>
      </c>
      <c r="CC103" s="425" t="str">
        <f>IF(details!AX103="","",details!AX103)</f>
        <v/>
      </c>
      <c r="CD103" s="425" t="str">
        <f t="shared" si="312"/>
        <v/>
      </c>
      <c r="CE103" s="425" t="str">
        <f>IF(details!AY103="","",details!AY103)</f>
        <v/>
      </c>
      <c r="CF103" s="425" t="str">
        <f>IF(details!AZ103="","",details!AZ103)</f>
        <v/>
      </c>
      <c r="CG103" s="425" t="str">
        <f t="shared" si="313"/>
        <v/>
      </c>
      <c r="CH103" s="425" t="str">
        <f>IF(details!BA103="","",details!BA103)</f>
        <v/>
      </c>
      <c r="CI103" s="425" t="str">
        <f>IF(details!BB103="","",details!BB103)</f>
        <v/>
      </c>
      <c r="CJ103" s="425" t="str">
        <f t="shared" si="314"/>
        <v/>
      </c>
      <c r="CK103" s="138" t="str">
        <f t="shared" si="315"/>
        <v/>
      </c>
      <c r="CL103" s="425" t="str">
        <f>IF(details!BC103="","",details!BC103)</f>
        <v/>
      </c>
      <c r="CM103" s="425" t="str">
        <f>IF(details!BD103="","",details!BD103)</f>
        <v/>
      </c>
      <c r="CN103" s="138" t="str">
        <f t="shared" si="316"/>
        <v/>
      </c>
      <c r="CO103" s="139" t="str">
        <f t="shared" si="275"/>
        <v/>
      </c>
      <c r="CP103" s="425" t="str">
        <f>IF(details!BE103="","",details!BE103)</f>
        <v/>
      </c>
      <c r="CQ103" s="425" t="str">
        <f>IF(details!BF103="","",details!BF103)</f>
        <v/>
      </c>
      <c r="CR103" s="428" t="str">
        <f t="shared" si="317"/>
        <v/>
      </c>
      <c r="CS103" s="136" t="str">
        <f t="shared" si="318"/>
        <v/>
      </c>
      <c r="CT103" s="140" t="str">
        <f t="shared" si="319"/>
        <v/>
      </c>
      <c r="CU103" s="429" t="str">
        <f t="shared" si="320"/>
        <v/>
      </c>
      <c r="CV103" s="141" t="str">
        <f t="shared" si="266"/>
        <v/>
      </c>
      <c r="CW103" s="141">
        <f t="shared" si="321"/>
        <v>0</v>
      </c>
      <c r="CX103" s="425" t="str">
        <f>IF(details!BG103="","",details!BG103)</f>
        <v/>
      </c>
      <c r="CY103" s="425" t="str">
        <f>IF(details!BH103="","",details!BH103)</f>
        <v/>
      </c>
      <c r="CZ103" s="425" t="str">
        <f t="shared" si="322"/>
        <v/>
      </c>
      <c r="DA103" s="425" t="str">
        <f>IF(details!BI103="","",details!BI103)</f>
        <v/>
      </c>
      <c r="DB103" s="425" t="str">
        <f>IF(details!BJ103="","",details!BJ103)</f>
        <v/>
      </c>
      <c r="DC103" s="425" t="str">
        <f t="shared" si="323"/>
        <v/>
      </c>
      <c r="DD103" s="425" t="str">
        <f>IF(details!BK103="","",details!BK103)</f>
        <v/>
      </c>
      <c r="DE103" s="425" t="str">
        <f>IF(details!BL103="","",details!BL103)</f>
        <v/>
      </c>
      <c r="DF103" s="425" t="str">
        <f t="shared" si="324"/>
        <v/>
      </c>
      <c r="DG103" s="138" t="str">
        <f t="shared" si="325"/>
        <v/>
      </c>
      <c r="DH103" s="425" t="str">
        <f>IF(details!BM103="","",details!BM103)</f>
        <v/>
      </c>
      <c r="DI103" s="425" t="str">
        <f>IF(details!BN103="","",details!BN103)</f>
        <v/>
      </c>
      <c r="DJ103" s="138" t="str">
        <f t="shared" si="326"/>
        <v/>
      </c>
      <c r="DK103" s="139" t="str">
        <f t="shared" si="276"/>
        <v/>
      </c>
      <c r="DL103" s="425" t="str">
        <f>IF(details!BO103="","",details!BO103)</f>
        <v/>
      </c>
      <c r="DM103" s="425" t="str">
        <f>IF(details!BP103="","",details!BP103)</f>
        <v/>
      </c>
      <c r="DN103" s="428" t="str">
        <f t="shared" si="327"/>
        <v/>
      </c>
      <c r="DO103" s="136" t="str">
        <f t="shared" si="328"/>
        <v/>
      </c>
      <c r="DP103" s="140" t="str">
        <f t="shared" si="329"/>
        <v/>
      </c>
      <c r="DQ103" s="429" t="str">
        <f t="shared" si="330"/>
        <v/>
      </c>
      <c r="DR103" s="141" t="str">
        <f t="shared" si="267"/>
        <v/>
      </c>
      <c r="DS103" s="141">
        <f t="shared" si="331"/>
        <v>0</v>
      </c>
      <c r="DT103" s="425" t="str">
        <f>IF(details!BQ103="","",details!BQ103)</f>
        <v/>
      </c>
      <c r="DU103" s="425" t="str">
        <f>IF(details!BR103="","",details!BR103)</f>
        <v/>
      </c>
      <c r="DV103" s="425" t="str">
        <f t="shared" si="332"/>
        <v/>
      </c>
      <c r="DW103" s="425" t="str">
        <f>IF(details!BS103="","",details!BS103)</f>
        <v/>
      </c>
      <c r="DX103" s="425" t="str">
        <f>IF(details!BT103="","",details!BT103)</f>
        <v/>
      </c>
      <c r="DY103" s="425" t="str">
        <f t="shared" si="333"/>
        <v/>
      </c>
      <c r="DZ103" s="425" t="str">
        <f>IF(details!BU103="","",details!BU103)</f>
        <v/>
      </c>
      <c r="EA103" s="425" t="str">
        <f>IF(details!BV103="","",details!BV103)</f>
        <v/>
      </c>
      <c r="EB103" s="425" t="str">
        <f t="shared" si="334"/>
        <v/>
      </c>
      <c r="EC103" s="138" t="str">
        <f t="shared" si="335"/>
        <v/>
      </c>
      <c r="ED103" s="425" t="str">
        <f>IF(details!BW103="","",details!BW103)</f>
        <v/>
      </c>
      <c r="EE103" s="425" t="str">
        <f>IF(details!BX103="","",details!BX103)</f>
        <v/>
      </c>
      <c r="EF103" s="138" t="str">
        <f t="shared" si="336"/>
        <v/>
      </c>
      <c r="EG103" s="139" t="str">
        <f t="shared" si="277"/>
        <v/>
      </c>
      <c r="EH103" s="425" t="str">
        <f>IF(details!BY103="","",details!BY103)</f>
        <v/>
      </c>
      <c r="EI103" s="425" t="str">
        <f>IF(details!BZ103="","",details!BZ103)</f>
        <v/>
      </c>
      <c r="EJ103" s="428" t="str">
        <f t="shared" si="337"/>
        <v/>
      </c>
      <c r="EK103" s="136" t="str">
        <f t="shared" si="338"/>
        <v/>
      </c>
      <c r="EL103" s="140" t="str">
        <f t="shared" si="339"/>
        <v/>
      </c>
      <c r="EM103" s="429" t="str">
        <f t="shared" si="340"/>
        <v/>
      </c>
      <c r="EN103" s="141" t="str">
        <f t="shared" si="268"/>
        <v/>
      </c>
      <c r="EO103" s="141">
        <f t="shared" si="341"/>
        <v>0</v>
      </c>
      <c r="EP103" s="425" t="str">
        <f>IF(details!CA103="","",details!CA103)</f>
        <v/>
      </c>
      <c r="EQ103" s="425" t="str">
        <f>IF(details!CB103="","",details!CB103)</f>
        <v/>
      </c>
      <c r="ER103" s="425" t="str">
        <f>IF(details!CC103="","",details!CC103)</f>
        <v/>
      </c>
      <c r="ES103" s="425" t="str">
        <f>IF(details!CD103="","",details!CD103)</f>
        <v/>
      </c>
      <c r="ET103" s="425" t="str">
        <f>IF(details!CE103="","",details!CE103)</f>
        <v/>
      </c>
      <c r="EU103" s="429" t="str">
        <f t="shared" si="342"/>
        <v/>
      </c>
      <c r="EV103" s="429" t="str">
        <f t="shared" si="343"/>
        <v/>
      </c>
      <c r="EW103" s="429" t="str">
        <f t="shared" si="344"/>
        <v/>
      </c>
      <c r="EX103" s="141" t="str">
        <f t="shared" si="269"/>
        <v/>
      </c>
      <c r="EY103" s="141">
        <f t="shared" si="345"/>
        <v>0</v>
      </c>
      <c r="EZ103" s="425" t="str">
        <f>IF(details!CF103="","",details!CF103)</f>
        <v/>
      </c>
      <c r="FA103" s="425" t="str">
        <f>IF(details!CG103="","",details!CG103)</f>
        <v/>
      </c>
      <c r="FB103" s="425" t="str">
        <f>IF(details!CH103="","",details!CH103)</f>
        <v/>
      </c>
      <c r="FC103" s="425" t="str">
        <f>IF(details!CI103="","",details!CI103)</f>
        <v/>
      </c>
      <c r="FD103" s="425" t="str">
        <f>IF(details!CJ103="","",details!CJ103)</f>
        <v/>
      </c>
      <c r="FE103" s="429" t="str">
        <f t="shared" si="346"/>
        <v/>
      </c>
      <c r="FF103" s="429" t="str">
        <f t="shared" si="347"/>
        <v/>
      </c>
      <c r="FG103" s="429" t="str">
        <f t="shared" si="348"/>
        <v/>
      </c>
      <c r="FH103" s="141" t="str">
        <f t="shared" si="270"/>
        <v/>
      </c>
      <c r="FI103" s="141">
        <f t="shared" si="349"/>
        <v>0</v>
      </c>
      <c r="FJ103" s="425" t="str">
        <f>IF(details!CK103="","",details!CK103)</f>
        <v/>
      </c>
      <c r="FK103" s="425" t="str">
        <f>IF(details!CL103="","",details!CL103)</f>
        <v/>
      </c>
      <c r="FL103" s="425" t="str">
        <f>IF(details!CM103="","",details!CM103)</f>
        <v/>
      </c>
      <c r="FM103" s="425" t="str">
        <f>IF(details!CN103="","",details!CN103)</f>
        <v/>
      </c>
      <c r="FN103" s="425" t="str">
        <f>IF(details!CO103="","",details!CO103)</f>
        <v/>
      </c>
      <c r="FO103" s="429" t="str">
        <f t="shared" si="350"/>
        <v/>
      </c>
      <c r="FP103" s="429" t="str">
        <f t="shared" si="351"/>
        <v/>
      </c>
      <c r="FQ103" s="429" t="str">
        <f t="shared" si="352"/>
        <v/>
      </c>
      <c r="FR103" s="141" t="str">
        <f t="shared" si="271"/>
        <v/>
      </c>
      <c r="FS103" s="354">
        <f t="shared" si="353"/>
        <v>0</v>
      </c>
      <c r="FT103" s="361" t="str">
        <f t="shared" si="354"/>
        <v/>
      </c>
      <c r="FU103" s="422" t="str">
        <f t="shared" si="355"/>
        <v/>
      </c>
      <c r="FV103" s="422" t="str">
        <f t="shared" si="356"/>
        <v/>
      </c>
      <c r="FW103" s="422" t="str">
        <f t="shared" si="357"/>
        <v/>
      </c>
      <c r="FX103" s="422" t="str">
        <f t="shared" si="358"/>
        <v/>
      </c>
      <c r="FY103" s="422" t="str">
        <f t="shared" si="359"/>
        <v/>
      </c>
      <c r="FZ103" s="422" t="str">
        <f t="shared" si="360"/>
        <v/>
      </c>
      <c r="GA103" s="142" t="str">
        <f t="shared" si="361"/>
        <v/>
      </c>
      <c r="GB103" s="142" t="str">
        <f t="shared" si="362"/>
        <v/>
      </c>
      <c r="GC103" s="422" t="str">
        <f t="shared" si="278"/>
        <v/>
      </c>
      <c r="GD103" s="422" t="str">
        <f t="shared" si="363"/>
        <v/>
      </c>
      <c r="GE103" s="422" t="str">
        <f t="shared" si="364"/>
        <v/>
      </c>
      <c r="GF103" s="422" t="str">
        <f t="shared" si="365"/>
        <v/>
      </c>
      <c r="GG103" s="422" t="str">
        <f t="shared" si="366"/>
        <v/>
      </c>
      <c r="GH103" s="422" t="str">
        <f t="shared" si="367"/>
        <v/>
      </c>
      <c r="GI103" s="422" t="str">
        <f t="shared" si="368"/>
        <v/>
      </c>
      <c r="GJ103" s="422" t="str">
        <f t="shared" si="369"/>
        <v/>
      </c>
      <c r="GK103" s="422" t="str">
        <f t="shared" si="370"/>
        <v/>
      </c>
      <c r="GL103" s="422" t="str">
        <f t="shared" si="371"/>
        <v/>
      </c>
      <c r="GM103" s="422" t="str">
        <f t="shared" si="372"/>
        <v/>
      </c>
      <c r="GN103" s="422" t="str">
        <f t="shared" si="373"/>
        <v/>
      </c>
      <c r="GO103" s="422" t="str">
        <f t="shared" si="374"/>
        <v/>
      </c>
      <c r="GP103" s="422" t="str">
        <f t="shared" si="375"/>
        <v/>
      </c>
      <c r="GQ103" s="422" t="str">
        <f t="shared" si="376"/>
        <v/>
      </c>
      <c r="GR103" s="422" t="str">
        <f t="shared" si="377"/>
        <v/>
      </c>
      <c r="GS103" s="422" t="str">
        <f t="shared" si="378"/>
        <v/>
      </c>
      <c r="GT103" s="143" t="str">
        <f t="shared" si="379"/>
        <v/>
      </c>
      <c r="GU103" s="143" t="str">
        <f t="shared" si="380"/>
        <v/>
      </c>
      <c r="GV103" s="143" t="str">
        <f t="shared" si="381"/>
        <v/>
      </c>
      <c r="GW103" s="143" t="str">
        <f t="shared" si="382"/>
        <v/>
      </c>
      <c r="GX103" s="143" t="str">
        <f t="shared" si="383"/>
        <v/>
      </c>
      <c r="GY103" s="143" t="str">
        <f t="shared" si="384"/>
        <v/>
      </c>
      <c r="GZ103" s="353">
        <f t="shared" si="385"/>
        <v>0</v>
      </c>
      <c r="HA103" s="353">
        <f t="shared" si="386"/>
        <v>0</v>
      </c>
      <c r="HB103" s="353">
        <f t="shared" si="387"/>
        <v>32</v>
      </c>
      <c r="HC103" s="353">
        <f t="shared" si="388"/>
        <v>0</v>
      </c>
      <c r="HD103" s="426" t="str">
        <f t="shared" si="279"/>
        <v/>
      </c>
      <c r="HE103" s="362" t="str">
        <f t="shared" si="389"/>
        <v/>
      </c>
      <c r="HF103" s="362" t="str">
        <f t="shared" si="390"/>
        <v/>
      </c>
      <c r="HG103" s="363" t="str">
        <f t="shared" si="391"/>
        <v/>
      </c>
      <c r="HH103" s="399" t="str">
        <f t="shared" si="392"/>
        <v/>
      </c>
      <c r="HI103" s="400" t="str">
        <f t="shared" si="280"/>
        <v/>
      </c>
      <c r="HJ103" s="136" t="str">
        <f t="shared" si="281"/>
        <v/>
      </c>
      <c r="HK103" s="358" t="str">
        <f>details!EP103</f>
        <v/>
      </c>
      <c r="HL103" s="227" t="str">
        <f>details!EQ103</f>
        <v/>
      </c>
      <c r="HM103" s="406" t="str">
        <f t="shared" si="393"/>
        <v/>
      </c>
      <c r="HN103" s="233" t="str">
        <f>IF(details!CP103="","",details!CP103)</f>
        <v/>
      </c>
    </row>
    <row r="104" spans="1:233" s="20" customFormat="1" ht="14" customHeight="1">
      <c r="A104" s="231">
        <f>IF(details!A104="","",details!A104)</f>
        <v>98</v>
      </c>
      <c r="B104" s="425" t="str">
        <f>IF(details!B104="","",details!B104)</f>
        <v/>
      </c>
      <c r="C104" s="425" t="str">
        <f>IF(details!C104="","",details!C104)</f>
        <v/>
      </c>
      <c r="D104" s="136" t="str">
        <f>IF(details!D104="","",details!D104)</f>
        <v/>
      </c>
      <c r="E104" s="136" t="str">
        <f>IF(details!E104="","",details!E104)</f>
        <v/>
      </c>
      <c r="F104" s="425" t="str">
        <f>IF(details!F104="","",details!F104)</f>
        <v/>
      </c>
      <c r="G104" s="698" t="str">
        <f>IF(details!G104="","",details!G104)</f>
        <v/>
      </c>
      <c r="H104" s="698" t="str">
        <f>IF(details!H104="","",details!H104)</f>
        <v/>
      </c>
      <c r="I104" s="220" t="str">
        <f>IF(details!CQ104="","",details!CQ104)</f>
        <v/>
      </c>
      <c r="J104" s="137" t="str">
        <f>IF(details!J104="","",details!J104)</f>
        <v/>
      </c>
      <c r="K104" s="137" t="str">
        <f>IF(details!K104="","",details!K104)</f>
        <v/>
      </c>
      <c r="L104" s="137" t="str">
        <f>IF(details!L104="","",details!L104)</f>
        <v/>
      </c>
      <c r="M104" s="425" t="str">
        <f>IF(details!R104="","",details!R104)</f>
        <v/>
      </c>
      <c r="N104" s="425" t="str">
        <f>IF(details!S104="","",details!S104)</f>
        <v/>
      </c>
      <c r="O104" s="425" t="str">
        <f t="shared" si="282"/>
        <v/>
      </c>
      <c r="P104" s="425" t="str">
        <f>IF(details!T104="","",details!T104)</f>
        <v/>
      </c>
      <c r="Q104" s="425" t="str">
        <f>IF(details!U104="","",details!U104)</f>
        <v/>
      </c>
      <c r="R104" s="425" t="str">
        <f t="shared" si="283"/>
        <v/>
      </c>
      <c r="S104" s="425" t="str">
        <f>IF(details!V104="","",details!V104)</f>
        <v/>
      </c>
      <c r="T104" s="425" t="str">
        <f>IF(details!W104="","",details!W104)</f>
        <v/>
      </c>
      <c r="U104" s="425" t="str">
        <f t="shared" si="284"/>
        <v/>
      </c>
      <c r="V104" s="138" t="str">
        <f t="shared" si="285"/>
        <v/>
      </c>
      <c r="W104" s="425" t="str">
        <f>IF(details!X104="","",details!X104)</f>
        <v/>
      </c>
      <c r="X104" s="425" t="str">
        <f>IF(details!Y104="","",details!Y104)</f>
        <v/>
      </c>
      <c r="Y104" s="138" t="str">
        <f t="shared" si="286"/>
        <v/>
      </c>
      <c r="Z104" s="139" t="str">
        <f t="shared" si="272"/>
        <v/>
      </c>
      <c r="AA104" s="425" t="str">
        <f>IF(details!Z104="","",details!Z104)</f>
        <v/>
      </c>
      <c r="AB104" s="425" t="str">
        <f>IF(details!AA104="","",details!AA104)</f>
        <v/>
      </c>
      <c r="AC104" s="428" t="str">
        <f t="shared" si="287"/>
        <v/>
      </c>
      <c r="AD104" s="136" t="str">
        <f t="shared" si="288"/>
        <v/>
      </c>
      <c r="AE104" s="140" t="str">
        <f t="shared" si="289"/>
        <v/>
      </c>
      <c r="AF104" s="429" t="str">
        <f t="shared" si="290"/>
        <v/>
      </c>
      <c r="AG104" s="141" t="str">
        <f t="shared" si="263"/>
        <v/>
      </c>
      <c r="AH104" s="141">
        <f t="shared" si="291"/>
        <v>0</v>
      </c>
      <c r="AI104" s="425" t="str">
        <f>IF(details!AB104="","",details!AB104)</f>
        <v/>
      </c>
      <c r="AJ104" s="425" t="str">
        <f>IF(details!AC104="","",details!AC104)</f>
        <v/>
      </c>
      <c r="AK104" s="425" t="str">
        <f t="shared" si="292"/>
        <v/>
      </c>
      <c r="AL104" s="425" t="str">
        <f>IF(details!AD104="","",details!AD104)</f>
        <v/>
      </c>
      <c r="AM104" s="425" t="str">
        <f>IF(details!AE104="","",details!AE104)</f>
        <v/>
      </c>
      <c r="AN104" s="425" t="str">
        <f t="shared" si="293"/>
        <v/>
      </c>
      <c r="AO104" s="425" t="str">
        <f>IF(details!AF104="","",details!AF104)</f>
        <v/>
      </c>
      <c r="AP104" s="425" t="str">
        <f>IF(details!AG104="","",details!AG104)</f>
        <v/>
      </c>
      <c r="AQ104" s="425" t="str">
        <f t="shared" si="294"/>
        <v/>
      </c>
      <c r="AR104" s="138" t="str">
        <f t="shared" si="295"/>
        <v/>
      </c>
      <c r="AS104" s="425" t="str">
        <f>IF(details!AH104="","",details!AH104)</f>
        <v/>
      </c>
      <c r="AT104" s="425" t="str">
        <f>IF(details!AI104="","",details!AI104)</f>
        <v/>
      </c>
      <c r="AU104" s="138" t="str">
        <f t="shared" si="296"/>
        <v/>
      </c>
      <c r="AV104" s="139" t="str">
        <f t="shared" si="273"/>
        <v/>
      </c>
      <c r="AW104" s="425" t="str">
        <f>IF(details!AJ104="","",details!AJ104)</f>
        <v/>
      </c>
      <c r="AX104" s="425" t="str">
        <f>IF(details!AK104="","",details!AK104)</f>
        <v/>
      </c>
      <c r="AY104" s="428" t="str">
        <f t="shared" si="297"/>
        <v/>
      </c>
      <c r="AZ104" s="136" t="str">
        <f t="shared" si="298"/>
        <v/>
      </c>
      <c r="BA104" s="140" t="str">
        <f t="shared" si="299"/>
        <v/>
      </c>
      <c r="BB104" s="429" t="str">
        <f t="shared" si="300"/>
        <v/>
      </c>
      <c r="BC104" s="141" t="str">
        <f t="shared" si="264"/>
        <v/>
      </c>
      <c r="BD104" s="141">
        <f t="shared" si="301"/>
        <v>0</v>
      </c>
      <c r="BE104" s="123" t="str">
        <f>IF(D104="","",details!AL104)</f>
        <v/>
      </c>
      <c r="BF104" s="425" t="str">
        <f>IF(details!AM104="","",details!AM104)</f>
        <v/>
      </c>
      <c r="BG104" s="425" t="str">
        <f>IF(details!AN104="","",details!AN104)</f>
        <v/>
      </c>
      <c r="BH104" s="425" t="str">
        <f t="shared" si="302"/>
        <v/>
      </c>
      <c r="BI104" s="425" t="str">
        <f>IF(details!AO104="","",details!AO104)</f>
        <v/>
      </c>
      <c r="BJ104" s="425" t="str">
        <f>IF(details!AP104="","",details!AP104)</f>
        <v/>
      </c>
      <c r="BK104" s="425" t="str">
        <f t="shared" si="303"/>
        <v/>
      </c>
      <c r="BL104" s="425" t="str">
        <f>IF(details!AQ104="","",details!AQ104)</f>
        <v/>
      </c>
      <c r="BM104" s="425" t="str">
        <f>IF(details!AR104="","",details!AR104)</f>
        <v/>
      </c>
      <c r="BN104" s="425" t="str">
        <f t="shared" si="304"/>
        <v/>
      </c>
      <c r="BO104" s="138" t="str">
        <f t="shared" si="305"/>
        <v/>
      </c>
      <c r="BP104" s="425" t="str">
        <f>IF(details!AS104="","",details!AS104)</f>
        <v/>
      </c>
      <c r="BQ104" s="425" t="str">
        <f>IF(details!AT104="","",details!AT104)</f>
        <v/>
      </c>
      <c r="BR104" s="138" t="str">
        <f t="shared" si="306"/>
        <v/>
      </c>
      <c r="BS104" s="139" t="str">
        <f t="shared" si="274"/>
        <v/>
      </c>
      <c r="BT104" s="425" t="str">
        <f>IF(details!AU104="","",details!AU104)</f>
        <v/>
      </c>
      <c r="BU104" s="425" t="str">
        <f>IF(details!AV104="","",details!AV104)</f>
        <v/>
      </c>
      <c r="BV104" s="428" t="str">
        <f t="shared" si="307"/>
        <v/>
      </c>
      <c r="BW104" s="136" t="str">
        <f t="shared" si="308"/>
        <v/>
      </c>
      <c r="BX104" s="140" t="str">
        <f t="shared" si="309"/>
        <v/>
      </c>
      <c r="BY104" s="429" t="str">
        <f t="shared" si="310"/>
        <v/>
      </c>
      <c r="BZ104" s="141" t="str">
        <f t="shared" si="265"/>
        <v/>
      </c>
      <c r="CA104" s="141">
        <f t="shared" si="311"/>
        <v>0</v>
      </c>
      <c r="CB104" s="425" t="str">
        <f>IF(details!AW104="","",details!AW104)</f>
        <v/>
      </c>
      <c r="CC104" s="425" t="str">
        <f>IF(details!AX104="","",details!AX104)</f>
        <v/>
      </c>
      <c r="CD104" s="425" t="str">
        <f t="shared" si="312"/>
        <v/>
      </c>
      <c r="CE104" s="425" t="str">
        <f>IF(details!AY104="","",details!AY104)</f>
        <v/>
      </c>
      <c r="CF104" s="425" t="str">
        <f>IF(details!AZ104="","",details!AZ104)</f>
        <v/>
      </c>
      <c r="CG104" s="425" t="str">
        <f t="shared" si="313"/>
        <v/>
      </c>
      <c r="CH104" s="425" t="str">
        <f>IF(details!BA104="","",details!BA104)</f>
        <v/>
      </c>
      <c r="CI104" s="425" t="str">
        <f>IF(details!BB104="","",details!BB104)</f>
        <v/>
      </c>
      <c r="CJ104" s="425" t="str">
        <f t="shared" si="314"/>
        <v/>
      </c>
      <c r="CK104" s="138" t="str">
        <f t="shared" si="315"/>
        <v/>
      </c>
      <c r="CL104" s="425" t="str">
        <f>IF(details!BC104="","",details!BC104)</f>
        <v/>
      </c>
      <c r="CM104" s="425" t="str">
        <f>IF(details!BD104="","",details!BD104)</f>
        <v/>
      </c>
      <c r="CN104" s="138" t="str">
        <f t="shared" si="316"/>
        <v/>
      </c>
      <c r="CO104" s="139" t="str">
        <f t="shared" si="275"/>
        <v/>
      </c>
      <c r="CP104" s="425" t="str">
        <f>IF(details!BE104="","",details!BE104)</f>
        <v/>
      </c>
      <c r="CQ104" s="425" t="str">
        <f>IF(details!BF104="","",details!BF104)</f>
        <v/>
      </c>
      <c r="CR104" s="428" t="str">
        <f t="shared" si="317"/>
        <v/>
      </c>
      <c r="CS104" s="136" t="str">
        <f t="shared" si="318"/>
        <v/>
      </c>
      <c r="CT104" s="140" t="str">
        <f t="shared" si="319"/>
        <v/>
      </c>
      <c r="CU104" s="429" t="str">
        <f t="shared" si="320"/>
        <v/>
      </c>
      <c r="CV104" s="141" t="str">
        <f t="shared" si="266"/>
        <v/>
      </c>
      <c r="CW104" s="141">
        <f t="shared" si="321"/>
        <v>0</v>
      </c>
      <c r="CX104" s="425" t="str">
        <f>IF(details!BG104="","",details!BG104)</f>
        <v/>
      </c>
      <c r="CY104" s="425" t="str">
        <f>IF(details!BH104="","",details!BH104)</f>
        <v/>
      </c>
      <c r="CZ104" s="425" t="str">
        <f t="shared" si="322"/>
        <v/>
      </c>
      <c r="DA104" s="425" t="str">
        <f>IF(details!BI104="","",details!BI104)</f>
        <v/>
      </c>
      <c r="DB104" s="425" t="str">
        <f>IF(details!BJ104="","",details!BJ104)</f>
        <v/>
      </c>
      <c r="DC104" s="425" t="str">
        <f t="shared" si="323"/>
        <v/>
      </c>
      <c r="DD104" s="425" t="str">
        <f>IF(details!BK104="","",details!BK104)</f>
        <v/>
      </c>
      <c r="DE104" s="425" t="str">
        <f>IF(details!BL104="","",details!BL104)</f>
        <v/>
      </c>
      <c r="DF104" s="425" t="str">
        <f t="shared" si="324"/>
        <v/>
      </c>
      <c r="DG104" s="138" t="str">
        <f t="shared" si="325"/>
        <v/>
      </c>
      <c r="DH104" s="425" t="str">
        <f>IF(details!BM104="","",details!BM104)</f>
        <v/>
      </c>
      <c r="DI104" s="425" t="str">
        <f>IF(details!BN104="","",details!BN104)</f>
        <v/>
      </c>
      <c r="DJ104" s="138" t="str">
        <f t="shared" si="326"/>
        <v/>
      </c>
      <c r="DK104" s="139" t="str">
        <f t="shared" si="276"/>
        <v/>
      </c>
      <c r="DL104" s="425" t="str">
        <f>IF(details!BO104="","",details!BO104)</f>
        <v/>
      </c>
      <c r="DM104" s="425" t="str">
        <f>IF(details!BP104="","",details!BP104)</f>
        <v/>
      </c>
      <c r="DN104" s="428" t="str">
        <f t="shared" si="327"/>
        <v/>
      </c>
      <c r="DO104" s="136" t="str">
        <f t="shared" si="328"/>
        <v/>
      </c>
      <c r="DP104" s="140" t="str">
        <f t="shared" si="329"/>
        <v/>
      </c>
      <c r="DQ104" s="429" t="str">
        <f t="shared" si="330"/>
        <v/>
      </c>
      <c r="DR104" s="141" t="str">
        <f t="shared" si="267"/>
        <v/>
      </c>
      <c r="DS104" s="141">
        <f t="shared" si="331"/>
        <v>0</v>
      </c>
      <c r="DT104" s="425" t="str">
        <f>IF(details!BQ104="","",details!BQ104)</f>
        <v/>
      </c>
      <c r="DU104" s="425" t="str">
        <f>IF(details!BR104="","",details!BR104)</f>
        <v/>
      </c>
      <c r="DV104" s="425" t="str">
        <f t="shared" si="332"/>
        <v/>
      </c>
      <c r="DW104" s="425" t="str">
        <f>IF(details!BS104="","",details!BS104)</f>
        <v/>
      </c>
      <c r="DX104" s="425" t="str">
        <f>IF(details!BT104="","",details!BT104)</f>
        <v/>
      </c>
      <c r="DY104" s="425" t="str">
        <f t="shared" si="333"/>
        <v/>
      </c>
      <c r="DZ104" s="425" t="str">
        <f>IF(details!BU104="","",details!BU104)</f>
        <v/>
      </c>
      <c r="EA104" s="425" t="str">
        <f>IF(details!BV104="","",details!BV104)</f>
        <v/>
      </c>
      <c r="EB104" s="425" t="str">
        <f t="shared" si="334"/>
        <v/>
      </c>
      <c r="EC104" s="138" t="str">
        <f t="shared" si="335"/>
        <v/>
      </c>
      <c r="ED104" s="425" t="str">
        <f>IF(details!BW104="","",details!BW104)</f>
        <v/>
      </c>
      <c r="EE104" s="425" t="str">
        <f>IF(details!BX104="","",details!BX104)</f>
        <v/>
      </c>
      <c r="EF104" s="138" t="str">
        <f t="shared" si="336"/>
        <v/>
      </c>
      <c r="EG104" s="139" t="str">
        <f t="shared" si="277"/>
        <v/>
      </c>
      <c r="EH104" s="425" t="str">
        <f>IF(details!BY104="","",details!BY104)</f>
        <v/>
      </c>
      <c r="EI104" s="425" t="str">
        <f>IF(details!BZ104="","",details!BZ104)</f>
        <v/>
      </c>
      <c r="EJ104" s="428" t="str">
        <f t="shared" si="337"/>
        <v/>
      </c>
      <c r="EK104" s="136" t="str">
        <f t="shared" si="338"/>
        <v/>
      </c>
      <c r="EL104" s="140" t="str">
        <f t="shared" si="339"/>
        <v/>
      </c>
      <c r="EM104" s="429" t="str">
        <f t="shared" si="340"/>
        <v/>
      </c>
      <c r="EN104" s="141" t="str">
        <f t="shared" si="268"/>
        <v/>
      </c>
      <c r="EO104" s="141">
        <f t="shared" si="341"/>
        <v>0</v>
      </c>
      <c r="EP104" s="425" t="str">
        <f>IF(details!CA104="","",details!CA104)</f>
        <v/>
      </c>
      <c r="EQ104" s="425" t="str">
        <f>IF(details!CB104="","",details!CB104)</f>
        <v/>
      </c>
      <c r="ER104" s="425" t="str">
        <f>IF(details!CC104="","",details!CC104)</f>
        <v/>
      </c>
      <c r="ES104" s="425" t="str">
        <f>IF(details!CD104="","",details!CD104)</f>
        <v/>
      </c>
      <c r="ET104" s="425" t="str">
        <f>IF(details!CE104="","",details!CE104)</f>
        <v/>
      </c>
      <c r="EU104" s="429" t="str">
        <f t="shared" si="342"/>
        <v/>
      </c>
      <c r="EV104" s="429" t="str">
        <f t="shared" si="343"/>
        <v/>
      </c>
      <c r="EW104" s="429" t="str">
        <f t="shared" si="344"/>
        <v/>
      </c>
      <c r="EX104" s="141" t="str">
        <f t="shared" si="269"/>
        <v/>
      </c>
      <c r="EY104" s="141">
        <f t="shared" si="345"/>
        <v>0</v>
      </c>
      <c r="EZ104" s="425" t="str">
        <f>IF(details!CF104="","",details!CF104)</f>
        <v/>
      </c>
      <c r="FA104" s="425" t="str">
        <f>IF(details!CG104="","",details!CG104)</f>
        <v/>
      </c>
      <c r="FB104" s="425" t="str">
        <f>IF(details!CH104="","",details!CH104)</f>
        <v/>
      </c>
      <c r="FC104" s="425" t="str">
        <f>IF(details!CI104="","",details!CI104)</f>
        <v/>
      </c>
      <c r="FD104" s="425" t="str">
        <f>IF(details!CJ104="","",details!CJ104)</f>
        <v/>
      </c>
      <c r="FE104" s="429" t="str">
        <f t="shared" si="346"/>
        <v/>
      </c>
      <c r="FF104" s="429" t="str">
        <f t="shared" si="347"/>
        <v/>
      </c>
      <c r="FG104" s="429" t="str">
        <f t="shared" si="348"/>
        <v/>
      </c>
      <c r="FH104" s="141" t="str">
        <f t="shared" si="270"/>
        <v/>
      </c>
      <c r="FI104" s="141">
        <f t="shared" si="349"/>
        <v>0</v>
      </c>
      <c r="FJ104" s="425" t="str">
        <f>IF(details!CK104="","",details!CK104)</f>
        <v/>
      </c>
      <c r="FK104" s="425" t="str">
        <f>IF(details!CL104="","",details!CL104)</f>
        <v/>
      </c>
      <c r="FL104" s="425" t="str">
        <f>IF(details!CM104="","",details!CM104)</f>
        <v/>
      </c>
      <c r="FM104" s="425" t="str">
        <f>IF(details!CN104="","",details!CN104)</f>
        <v/>
      </c>
      <c r="FN104" s="425" t="str">
        <f>IF(details!CO104="","",details!CO104)</f>
        <v/>
      </c>
      <c r="FO104" s="429" t="str">
        <f t="shared" si="350"/>
        <v/>
      </c>
      <c r="FP104" s="429" t="str">
        <f t="shared" si="351"/>
        <v/>
      </c>
      <c r="FQ104" s="429" t="str">
        <f t="shared" si="352"/>
        <v/>
      </c>
      <c r="FR104" s="141" t="str">
        <f t="shared" si="271"/>
        <v/>
      </c>
      <c r="FS104" s="354">
        <f t="shared" si="353"/>
        <v>0</v>
      </c>
      <c r="FT104" s="361" t="str">
        <f t="shared" si="354"/>
        <v/>
      </c>
      <c r="FU104" s="422" t="str">
        <f t="shared" si="355"/>
        <v/>
      </c>
      <c r="FV104" s="422" t="str">
        <f t="shared" si="356"/>
        <v/>
      </c>
      <c r="FW104" s="422" t="str">
        <f t="shared" si="357"/>
        <v/>
      </c>
      <c r="FX104" s="422" t="str">
        <f t="shared" si="358"/>
        <v/>
      </c>
      <c r="FY104" s="422" t="str">
        <f t="shared" si="359"/>
        <v/>
      </c>
      <c r="FZ104" s="422" t="str">
        <f t="shared" si="360"/>
        <v/>
      </c>
      <c r="GA104" s="142" t="str">
        <f t="shared" si="361"/>
        <v/>
      </c>
      <c r="GB104" s="142" t="str">
        <f t="shared" si="362"/>
        <v/>
      </c>
      <c r="GC104" s="422" t="str">
        <f t="shared" si="278"/>
        <v/>
      </c>
      <c r="GD104" s="422" t="str">
        <f t="shared" si="363"/>
        <v/>
      </c>
      <c r="GE104" s="422" t="str">
        <f t="shared" si="364"/>
        <v/>
      </c>
      <c r="GF104" s="422" t="str">
        <f t="shared" si="365"/>
        <v/>
      </c>
      <c r="GG104" s="422" t="str">
        <f t="shared" si="366"/>
        <v/>
      </c>
      <c r="GH104" s="422" t="str">
        <f t="shared" si="367"/>
        <v/>
      </c>
      <c r="GI104" s="422" t="str">
        <f t="shared" si="368"/>
        <v/>
      </c>
      <c r="GJ104" s="422" t="str">
        <f t="shared" si="369"/>
        <v/>
      </c>
      <c r="GK104" s="422" t="str">
        <f t="shared" si="370"/>
        <v/>
      </c>
      <c r="GL104" s="422" t="str">
        <f t="shared" si="371"/>
        <v/>
      </c>
      <c r="GM104" s="422" t="str">
        <f t="shared" si="372"/>
        <v/>
      </c>
      <c r="GN104" s="422" t="str">
        <f t="shared" si="373"/>
        <v/>
      </c>
      <c r="GO104" s="422" t="str">
        <f t="shared" si="374"/>
        <v/>
      </c>
      <c r="GP104" s="422" t="str">
        <f t="shared" si="375"/>
        <v/>
      </c>
      <c r="GQ104" s="422" t="str">
        <f t="shared" si="376"/>
        <v/>
      </c>
      <c r="GR104" s="422" t="str">
        <f t="shared" si="377"/>
        <v/>
      </c>
      <c r="GS104" s="422" t="str">
        <f t="shared" si="378"/>
        <v/>
      </c>
      <c r="GT104" s="143" t="str">
        <f t="shared" si="379"/>
        <v/>
      </c>
      <c r="GU104" s="143" t="str">
        <f t="shared" si="380"/>
        <v/>
      </c>
      <c r="GV104" s="143" t="str">
        <f t="shared" si="381"/>
        <v/>
      </c>
      <c r="GW104" s="143" t="str">
        <f t="shared" si="382"/>
        <v/>
      </c>
      <c r="GX104" s="143" t="str">
        <f t="shared" si="383"/>
        <v/>
      </c>
      <c r="GY104" s="143" t="str">
        <f t="shared" si="384"/>
        <v/>
      </c>
      <c r="GZ104" s="353">
        <f t="shared" si="385"/>
        <v>0</v>
      </c>
      <c r="HA104" s="353">
        <f t="shared" si="386"/>
        <v>0</v>
      </c>
      <c r="HB104" s="353">
        <f t="shared" si="387"/>
        <v>32</v>
      </c>
      <c r="HC104" s="353">
        <f t="shared" si="388"/>
        <v>0</v>
      </c>
      <c r="HD104" s="426" t="str">
        <f t="shared" si="279"/>
        <v/>
      </c>
      <c r="HE104" s="362" t="str">
        <f t="shared" si="389"/>
        <v/>
      </c>
      <c r="HF104" s="362" t="str">
        <f t="shared" si="390"/>
        <v/>
      </c>
      <c r="HG104" s="363" t="str">
        <f t="shared" si="391"/>
        <v/>
      </c>
      <c r="HH104" s="399" t="str">
        <f t="shared" si="392"/>
        <v/>
      </c>
      <c r="HI104" s="400" t="str">
        <f t="shared" si="280"/>
        <v/>
      </c>
      <c r="HJ104" s="136" t="str">
        <f t="shared" si="281"/>
        <v/>
      </c>
      <c r="HK104" s="358" t="str">
        <f>details!EP104</f>
        <v/>
      </c>
      <c r="HL104" s="227" t="str">
        <f>details!EQ104</f>
        <v/>
      </c>
      <c r="HM104" s="406" t="str">
        <f t="shared" si="393"/>
        <v/>
      </c>
      <c r="HN104" s="233" t="str">
        <f>IF(details!CP104="","",details!CP104)</f>
        <v/>
      </c>
    </row>
    <row r="105" spans="1:233" s="20" customFormat="1" ht="14" customHeight="1">
      <c r="A105" s="231">
        <f>IF(details!A105="","",details!A105)</f>
        <v>99</v>
      </c>
      <c r="B105" s="425" t="str">
        <f>IF(details!B105="","",details!B105)</f>
        <v/>
      </c>
      <c r="C105" s="425" t="str">
        <f>IF(details!C105="","",details!C105)</f>
        <v/>
      </c>
      <c r="D105" s="136" t="str">
        <f>IF(details!D105="","",details!D105)</f>
        <v/>
      </c>
      <c r="E105" s="136" t="str">
        <f>IF(details!E105="","",details!E105)</f>
        <v/>
      </c>
      <c r="F105" s="425" t="str">
        <f>IF(details!F105="","",details!F105)</f>
        <v/>
      </c>
      <c r="G105" s="698" t="str">
        <f>IF(details!G105="","",details!G105)</f>
        <v/>
      </c>
      <c r="H105" s="698" t="str">
        <f>IF(details!H105="","",details!H105)</f>
        <v/>
      </c>
      <c r="I105" s="220" t="str">
        <f>IF(details!CQ105="","",details!CQ105)</f>
        <v/>
      </c>
      <c r="J105" s="137" t="str">
        <f>IF(details!J105="","",details!J105)</f>
        <v/>
      </c>
      <c r="K105" s="137" t="str">
        <f>IF(details!K105="","",details!K105)</f>
        <v/>
      </c>
      <c r="L105" s="137" t="str">
        <f>IF(details!L105="","",details!L105)</f>
        <v/>
      </c>
      <c r="M105" s="425" t="str">
        <f>IF(details!R105="","",details!R105)</f>
        <v/>
      </c>
      <c r="N105" s="425" t="str">
        <f>IF(details!S105="","",details!S105)</f>
        <v/>
      </c>
      <c r="O105" s="425" t="str">
        <f t="shared" si="282"/>
        <v/>
      </c>
      <c r="P105" s="425" t="str">
        <f>IF(details!T105="","",details!T105)</f>
        <v/>
      </c>
      <c r="Q105" s="425" t="str">
        <f>IF(details!U105="","",details!U105)</f>
        <v/>
      </c>
      <c r="R105" s="425" t="str">
        <f t="shared" si="283"/>
        <v/>
      </c>
      <c r="S105" s="425" t="str">
        <f>IF(details!V105="","",details!V105)</f>
        <v/>
      </c>
      <c r="T105" s="425" t="str">
        <f>IF(details!W105="","",details!W105)</f>
        <v/>
      </c>
      <c r="U105" s="425" t="str">
        <f t="shared" si="284"/>
        <v/>
      </c>
      <c r="V105" s="138" t="str">
        <f t="shared" si="285"/>
        <v/>
      </c>
      <c r="W105" s="425" t="str">
        <f>IF(details!X105="","",details!X105)</f>
        <v/>
      </c>
      <c r="X105" s="425" t="str">
        <f>IF(details!Y105="","",details!Y105)</f>
        <v/>
      </c>
      <c r="Y105" s="138" t="str">
        <f t="shared" si="286"/>
        <v/>
      </c>
      <c r="Z105" s="139" t="str">
        <f t="shared" si="272"/>
        <v/>
      </c>
      <c r="AA105" s="425" t="str">
        <f>IF(details!Z105="","",details!Z105)</f>
        <v/>
      </c>
      <c r="AB105" s="425" t="str">
        <f>IF(details!AA105="","",details!AA105)</f>
        <v/>
      </c>
      <c r="AC105" s="428" t="str">
        <f t="shared" si="287"/>
        <v/>
      </c>
      <c r="AD105" s="136" t="str">
        <f t="shared" si="288"/>
        <v/>
      </c>
      <c r="AE105" s="140" t="str">
        <f t="shared" si="289"/>
        <v/>
      </c>
      <c r="AF105" s="429" t="str">
        <f t="shared" si="290"/>
        <v/>
      </c>
      <c r="AG105" s="141" t="str">
        <f t="shared" si="263"/>
        <v/>
      </c>
      <c r="AH105" s="141">
        <f t="shared" si="291"/>
        <v>0</v>
      </c>
      <c r="AI105" s="425" t="str">
        <f>IF(details!AB105="","",details!AB105)</f>
        <v/>
      </c>
      <c r="AJ105" s="425" t="str">
        <f>IF(details!AC105="","",details!AC105)</f>
        <v/>
      </c>
      <c r="AK105" s="425" t="str">
        <f t="shared" si="292"/>
        <v/>
      </c>
      <c r="AL105" s="425" t="str">
        <f>IF(details!AD105="","",details!AD105)</f>
        <v/>
      </c>
      <c r="AM105" s="425" t="str">
        <f>IF(details!AE105="","",details!AE105)</f>
        <v/>
      </c>
      <c r="AN105" s="425" t="str">
        <f t="shared" si="293"/>
        <v/>
      </c>
      <c r="AO105" s="425" t="str">
        <f>IF(details!AF105="","",details!AF105)</f>
        <v/>
      </c>
      <c r="AP105" s="425" t="str">
        <f>IF(details!AG105="","",details!AG105)</f>
        <v/>
      </c>
      <c r="AQ105" s="425" t="str">
        <f t="shared" si="294"/>
        <v/>
      </c>
      <c r="AR105" s="138" t="str">
        <f t="shared" si="295"/>
        <v/>
      </c>
      <c r="AS105" s="425" t="str">
        <f>IF(details!AH105="","",details!AH105)</f>
        <v/>
      </c>
      <c r="AT105" s="425" t="str">
        <f>IF(details!AI105="","",details!AI105)</f>
        <v/>
      </c>
      <c r="AU105" s="138" t="str">
        <f t="shared" si="296"/>
        <v/>
      </c>
      <c r="AV105" s="139" t="str">
        <f t="shared" si="273"/>
        <v/>
      </c>
      <c r="AW105" s="425" t="str">
        <f>IF(details!AJ105="","",details!AJ105)</f>
        <v/>
      </c>
      <c r="AX105" s="425" t="str">
        <f>IF(details!AK105="","",details!AK105)</f>
        <v/>
      </c>
      <c r="AY105" s="428" t="str">
        <f t="shared" si="297"/>
        <v/>
      </c>
      <c r="AZ105" s="136" t="str">
        <f t="shared" si="298"/>
        <v/>
      </c>
      <c r="BA105" s="140" t="str">
        <f t="shared" si="299"/>
        <v/>
      </c>
      <c r="BB105" s="429" t="str">
        <f t="shared" si="300"/>
        <v/>
      </c>
      <c r="BC105" s="141" t="str">
        <f t="shared" si="264"/>
        <v/>
      </c>
      <c r="BD105" s="141">
        <f t="shared" si="301"/>
        <v>0</v>
      </c>
      <c r="BE105" s="123" t="str">
        <f>IF(D105="","",details!AL105)</f>
        <v/>
      </c>
      <c r="BF105" s="425" t="str">
        <f>IF(details!AM105="","",details!AM105)</f>
        <v/>
      </c>
      <c r="BG105" s="425" t="str">
        <f>IF(details!AN105="","",details!AN105)</f>
        <v/>
      </c>
      <c r="BH105" s="425" t="str">
        <f t="shared" si="302"/>
        <v/>
      </c>
      <c r="BI105" s="425" t="str">
        <f>IF(details!AO105="","",details!AO105)</f>
        <v/>
      </c>
      <c r="BJ105" s="425" t="str">
        <f>IF(details!AP105="","",details!AP105)</f>
        <v/>
      </c>
      <c r="BK105" s="425" t="str">
        <f t="shared" si="303"/>
        <v/>
      </c>
      <c r="BL105" s="425" t="str">
        <f>IF(details!AQ105="","",details!AQ105)</f>
        <v/>
      </c>
      <c r="BM105" s="425" t="str">
        <f>IF(details!AR105="","",details!AR105)</f>
        <v/>
      </c>
      <c r="BN105" s="425" t="str">
        <f t="shared" si="304"/>
        <v/>
      </c>
      <c r="BO105" s="138" t="str">
        <f t="shared" si="305"/>
        <v/>
      </c>
      <c r="BP105" s="425" t="str">
        <f>IF(details!AS105="","",details!AS105)</f>
        <v/>
      </c>
      <c r="BQ105" s="425" t="str">
        <f>IF(details!AT105="","",details!AT105)</f>
        <v/>
      </c>
      <c r="BR105" s="138" t="str">
        <f t="shared" si="306"/>
        <v/>
      </c>
      <c r="BS105" s="139" t="str">
        <f t="shared" si="274"/>
        <v/>
      </c>
      <c r="BT105" s="425" t="str">
        <f>IF(details!AU105="","",details!AU105)</f>
        <v/>
      </c>
      <c r="BU105" s="425" t="str">
        <f>IF(details!AV105="","",details!AV105)</f>
        <v/>
      </c>
      <c r="BV105" s="428" t="str">
        <f t="shared" si="307"/>
        <v/>
      </c>
      <c r="BW105" s="136" t="str">
        <f t="shared" si="308"/>
        <v/>
      </c>
      <c r="BX105" s="140" t="str">
        <f t="shared" si="309"/>
        <v/>
      </c>
      <c r="BY105" s="429" t="str">
        <f t="shared" si="310"/>
        <v/>
      </c>
      <c r="BZ105" s="141" t="str">
        <f t="shared" si="265"/>
        <v/>
      </c>
      <c r="CA105" s="141">
        <f t="shared" si="311"/>
        <v>0</v>
      </c>
      <c r="CB105" s="425" t="str">
        <f>IF(details!AW105="","",details!AW105)</f>
        <v/>
      </c>
      <c r="CC105" s="425" t="str">
        <f>IF(details!AX105="","",details!AX105)</f>
        <v/>
      </c>
      <c r="CD105" s="425" t="str">
        <f t="shared" si="312"/>
        <v/>
      </c>
      <c r="CE105" s="425" t="str">
        <f>IF(details!AY105="","",details!AY105)</f>
        <v/>
      </c>
      <c r="CF105" s="425" t="str">
        <f>IF(details!AZ105="","",details!AZ105)</f>
        <v/>
      </c>
      <c r="CG105" s="425" t="str">
        <f t="shared" si="313"/>
        <v/>
      </c>
      <c r="CH105" s="425" t="str">
        <f>IF(details!BA105="","",details!BA105)</f>
        <v/>
      </c>
      <c r="CI105" s="425" t="str">
        <f>IF(details!BB105="","",details!BB105)</f>
        <v/>
      </c>
      <c r="CJ105" s="425" t="str">
        <f t="shared" si="314"/>
        <v/>
      </c>
      <c r="CK105" s="138" t="str">
        <f t="shared" si="315"/>
        <v/>
      </c>
      <c r="CL105" s="425" t="str">
        <f>IF(details!BC105="","",details!BC105)</f>
        <v/>
      </c>
      <c r="CM105" s="425" t="str">
        <f>IF(details!BD105="","",details!BD105)</f>
        <v/>
      </c>
      <c r="CN105" s="138" t="str">
        <f t="shared" si="316"/>
        <v/>
      </c>
      <c r="CO105" s="139" t="str">
        <f t="shared" si="275"/>
        <v/>
      </c>
      <c r="CP105" s="425" t="str">
        <f>IF(details!BE105="","",details!BE105)</f>
        <v/>
      </c>
      <c r="CQ105" s="425" t="str">
        <f>IF(details!BF105="","",details!BF105)</f>
        <v/>
      </c>
      <c r="CR105" s="428" t="str">
        <f t="shared" si="317"/>
        <v/>
      </c>
      <c r="CS105" s="136" t="str">
        <f t="shared" si="318"/>
        <v/>
      </c>
      <c r="CT105" s="140" t="str">
        <f t="shared" si="319"/>
        <v/>
      </c>
      <c r="CU105" s="429" t="str">
        <f t="shared" si="320"/>
        <v/>
      </c>
      <c r="CV105" s="141" t="str">
        <f t="shared" si="266"/>
        <v/>
      </c>
      <c r="CW105" s="141">
        <f t="shared" si="321"/>
        <v>0</v>
      </c>
      <c r="CX105" s="425" t="str">
        <f>IF(details!BG105="","",details!BG105)</f>
        <v/>
      </c>
      <c r="CY105" s="425" t="str">
        <f>IF(details!BH105="","",details!BH105)</f>
        <v/>
      </c>
      <c r="CZ105" s="425" t="str">
        <f t="shared" si="322"/>
        <v/>
      </c>
      <c r="DA105" s="425" t="str">
        <f>IF(details!BI105="","",details!BI105)</f>
        <v/>
      </c>
      <c r="DB105" s="425" t="str">
        <f>IF(details!BJ105="","",details!BJ105)</f>
        <v/>
      </c>
      <c r="DC105" s="425" t="str">
        <f t="shared" si="323"/>
        <v/>
      </c>
      <c r="DD105" s="425" t="str">
        <f>IF(details!BK105="","",details!BK105)</f>
        <v/>
      </c>
      <c r="DE105" s="425" t="str">
        <f>IF(details!BL105="","",details!BL105)</f>
        <v/>
      </c>
      <c r="DF105" s="425" t="str">
        <f t="shared" si="324"/>
        <v/>
      </c>
      <c r="DG105" s="138" t="str">
        <f t="shared" si="325"/>
        <v/>
      </c>
      <c r="DH105" s="425" t="str">
        <f>IF(details!BM105="","",details!BM105)</f>
        <v/>
      </c>
      <c r="DI105" s="425" t="str">
        <f>IF(details!BN105="","",details!BN105)</f>
        <v/>
      </c>
      <c r="DJ105" s="138" t="str">
        <f t="shared" si="326"/>
        <v/>
      </c>
      <c r="DK105" s="139" t="str">
        <f t="shared" si="276"/>
        <v/>
      </c>
      <c r="DL105" s="425" t="str">
        <f>IF(details!BO105="","",details!BO105)</f>
        <v/>
      </c>
      <c r="DM105" s="425" t="str">
        <f>IF(details!BP105="","",details!BP105)</f>
        <v/>
      </c>
      <c r="DN105" s="428" t="str">
        <f t="shared" si="327"/>
        <v/>
      </c>
      <c r="DO105" s="136" t="str">
        <f t="shared" si="328"/>
        <v/>
      </c>
      <c r="DP105" s="140" t="str">
        <f t="shared" si="329"/>
        <v/>
      </c>
      <c r="DQ105" s="429" t="str">
        <f t="shared" si="330"/>
        <v/>
      </c>
      <c r="DR105" s="141" t="str">
        <f t="shared" si="267"/>
        <v/>
      </c>
      <c r="DS105" s="141">
        <f t="shared" si="331"/>
        <v>0</v>
      </c>
      <c r="DT105" s="425" t="str">
        <f>IF(details!BQ105="","",details!BQ105)</f>
        <v/>
      </c>
      <c r="DU105" s="425" t="str">
        <f>IF(details!BR105="","",details!BR105)</f>
        <v/>
      </c>
      <c r="DV105" s="425" t="str">
        <f t="shared" si="332"/>
        <v/>
      </c>
      <c r="DW105" s="425" t="str">
        <f>IF(details!BS105="","",details!BS105)</f>
        <v/>
      </c>
      <c r="DX105" s="425" t="str">
        <f>IF(details!BT105="","",details!BT105)</f>
        <v/>
      </c>
      <c r="DY105" s="425" t="str">
        <f t="shared" si="333"/>
        <v/>
      </c>
      <c r="DZ105" s="425" t="str">
        <f>IF(details!BU105="","",details!BU105)</f>
        <v/>
      </c>
      <c r="EA105" s="425" t="str">
        <f>IF(details!BV105="","",details!BV105)</f>
        <v/>
      </c>
      <c r="EB105" s="425" t="str">
        <f t="shared" si="334"/>
        <v/>
      </c>
      <c r="EC105" s="138" t="str">
        <f t="shared" si="335"/>
        <v/>
      </c>
      <c r="ED105" s="425" t="str">
        <f>IF(details!BW105="","",details!BW105)</f>
        <v/>
      </c>
      <c r="EE105" s="425" t="str">
        <f>IF(details!BX105="","",details!BX105)</f>
        <v/>
      </c>
      <c r="EF105" s="138" t="str">
        <f t="shared" si="336"/>
        <v/>
      </c>
      <c r="EG105" s="139" t="str">
        <f t="shared" si="277"/>
        <v/>
      </c>
      <c r="EH105" s="425" t="str">
        <f>IF(details!BY105="","",details!BY105)</f>
        <v/>
      </c>
      <c r="EI105" s="425" t="str">
        <f>IF(details!BZ105="","",details!BZ105)</f>
        <v/>
      </c>
      <c r="EJ105" s="428" t="str">
        <f t="shared" si="337"/>
        <v/>
      </c>
      <c r="EK105" s="136" t="str">
        <f t="shared" si="338"/>
        <v/>
      </c>
      <c r="EL105" s="140" t="str">
        <f t="shared" si="339"/>
        <v/>
      </c>
      <c r="EM105" s="429" t="str">
        <f t="shared" si="340"/>
        <v/>
      </c>
      <c r="EN105" s="141" t="str">
        <f t="shared" si="268"/>
        <v/>
      </c>
      <c r="EO105" s="141">
        <f t="shared" si="341"/>
        <v>0</v>
      </c>
      <c r="EP105" s="425" t="str">
        <f>IF(details!CA105="","",details!CA105)</f>
        <v/>
      </c>
      <c r="EQ105" s="425" t="str">
        <f>IF(details!CB105="","",details!CB105)</f>
        <v/>
      </c>
      <c r="ER105" s="425" t="str">
        <f>IF(details!CC105="","",details!CC105)</f>
        <v/>
      </c>
      <c r="ES105" s="425" t="str">
        <f>IF(details!CD105="","",details!CD105)</f>
        <v/>
      </c>
      <c r="ET105" s="425" t="str">
        <f>IF(details!CE105="","",details!CE105)</f>
        <v/>
      </c>
      <c r="EU105" s="429" t="str">
        <f t="shared" si="342"/>
        <v/>
      </c>
      <c r="EV105" s="429" t="str">
        <f t="shared" si="343"/>
        <v/>
      </c>
      <c r="EW105" s="429" t="str">
        <f t="shared" si="344"/>
        <v/>
      </c>
      <c r="EX105" s="141" t="str">
        <f t="shared" si="269"/>
        <v/>
      </c>
      <c r="EY105" s="141">
        <f t="shared" si="345"/>
        <v>0</v>
      </c>
      <c r="EZ105" s="425" t="str">
        <f>IF(details!CF105="","",details!CF105)</f>
        <v/>
      </c>
      <c r="FA105" s="425" t="str">
        <f>IF(details!CG105="","",details!CG105)</f>
        <v/>
      </c>
      <c r="FB105" s="425" t="str">
        <f>IF(details!CH105="","",details!CH105)</f>
        <v/>
      </c>
      <c r="FC105" s="425" t="str">
        <f>IF(details!CI105="","",details!CI105)</f>
        <v/>
      </c>
      <c r="FD105" s="425" t="str">
        <f>IF(details!CJ105="","",details!CJ105)</f>
        <v/>
      </c>
      <c r="FE105" s="429" t="str">
        <f t="shared" si="346"/>
        <v/>
      </c>
      <c r="FF105" s="429" t="str">
        <f t="shared" si="347"/>
        <v/>
      </c>
      <c r="FG105" s="429" t="str">
        <f t="shared" si="348"/>
        <v/>
      </c>
      <c r="FH105" s="141" t="str">
        <f t="shared" si="270"/>
        <v/>
      </c>
      <c r="FI105" s="141">
        <f t="shared" si="349"/>
        <v>0</v>
      </c>
      <c r="FJ105" s="425" t="str">
        <f>IF(details!CK105="","",details!CK105)</f>
        <v/>
      </c>
      <c r="FK105" s="425" t="str">
        <f>IF(details!CL105="","",details!CL105)</f>
        <v/>
      </c>
      <c r="FL105" s="425" t="str">
        <f>IF(details!CM105="","",details!CM105)</f>
        <v/>
      </c>
      <c r="FM105" s="425" t="str">
        <f>IF(details!CN105="","",details!CN105)</f>
        <v/>
      </c>
      <c r="FN105" s="425" t="str">
        <f>IF(details!CO105="","",details!CO105)</f>
        <v/>
      </c>
      <c r="FO105" s="429" t="str">
        <f t="shared" si="350"/>
        <v/>
      </c>
      <c r="FP105" s="429" t="str">
        <f t="shared" si="351"/>
        <v/>
      </c>
      <c r="FQ105" s="429" t="str">
        <f t="shared" si="352"/>
        <v/>
      </c>
      <c r="FR105" s="141" t="str">
        <f t="shared" si="271"/>
        <v/>
      </c>
      <c r="FS105" s="354">
        <f t="shared" si="353"/>
        <v>0</v>
      </c>
      <c r="FT105" s="361" t="str">
        <f t="shared" si="354"/>
        <v/>
      </c>
      <c r="FU105" s="422" t="str">
        <f t="shared" si="355"/>
        <v/>
      </c>
      <c r="FV105" s="422" t="str">
        <f t="shared" si="356"/>
        <v/>
      </c>
      <c r="FW105" s="422" t="str">
        <f t="shared" si="357"/>
        <v/>
      </c>
      <c r="FX105" s="422" t="str">
        <f t="shared" si="358"/>
        <v/>
      </c>
      <c r="FY105" s="422" t="str">
        <f t="shared" si="359"/>
        <v/>
      </c>
      <c r="FZ105" s="422" t="str">
        <f t="shared" si="360"/>
        <v/>
      </c>
      <c r="GA105" s="142" t="str">
        <f t="shared" si="361"/>
        <v/>
      </c>
      <c r="GB105" s="142" t="str">
        <f t="shared" si="362"/>
        <v/>
      </c>
      <c r="GC105" s="422" t="str">
        <f t="shared" si="278"/>
        <v/>
      </c>
      <c r="GD105" s="422" t="str">
        <f t="shared" si="363"/>
        <v/>
      </c>
      <c r="GE105" s="422" t="str">
        <f t="shared" si="364"/>
        <v/>
      </c>
      <c r="GF105" s="422" t="str">
        <f t="shared" si="365"/>
        <v/>
      </c>
      <c r="GG105" s="422" t="str">
        <f t="shared" si="366"/>
        <v/>
      </c>
      <c r="GH105" s="422" t="str">
        <f t="shared" si="367"/>
        <v/>
      </c>
      <c r="GI105" s="422" t="str">
        <f t="shared" si="368"/>
        <v/>
      </c>
      <c r="GJ105" s="422" t="str">
        <f t="shared" si="369"/>
        <v/>
      </c>
      <c r="GK105" s="422" t="str">
        <f t="shared" si="370"/>
        <v/>
      </c>
      <c r="GL105" s="422" t="str">
        <f t="shared" si="371"/>
        <v/>
      </c>
      <c r="GM105" s="422" t="str">
        <f t="shared" si="372"/>
        <v/>
      </c>
      <c r="GN105" s="422" t="str">
        <f t="shared" si="373"/>
        <v/>
      </c>
      <c r="GO105" s="422" t="str">
        <f t="shared" si="374"/>
        <v/>
      </c>
      <c r="GP105" s="422" t="str">
        <f t="shared" si="375"/>
        <v/>
      </c>
      <c r="GQ105" s="422" t="str">
        <f t="shared" si="376"/>
        <v/>
      </c>
      <c r="GR105" s="422" t="str">
        <f t="shared" si="377"/>
        <v/>
      </c>
      <c r="GS105" s="422" t="str">
        <f t="shared" si="378"/>
        <v/>
      </c>
      <c r="GT105" s="143" t="str">
        <f t="shared" si="379"/>
        <v/>
      </c>
      <c r="GU105" s="143" t="str">
        <f t="shared" si="380"/>
        <v/>
      </c>
      <c r="GV105" s="143" t="str">
        <f t="shared" si="381"/>
        <v/>
      </c>
      <c r="GW105" s="143" t="str">
        <f t="shared" si="382"/>
        <v/>
      </c>
      <c r="GX105" s="143" t="str">
        <f t="shared" si="383"/>
        <v/>
      </c>
      <c r="GY105" s="143" t="str">
        <f t="shared" si="384"/>
        <v/>
      </c>
      <c r="GZ105" s="353">
        <f t="shared" si="385"/>
        <v>0</v>
      </c>
      <c r="HA105" s="353">
        <f t="shared" si="386"/>
        <v>0</v>
      </c>
      <c r="HB105" s="353">
        <f t="shared" si="387"/>
        <v>32</v>
      </c>
      <c r="HC105" s="353">
        <f t="shared" si="388"/>
        <v>0</v>
      </c>
      <c r="HD105" s="426" t="str">
        <f t="shared" si="279"/>
        <v/>
      </c>
      <c r="HE105" s="362" t="str">
        <f t="shared" si="389"/>
        <v/>
      </c>
      <c r="HF105" s="362" t="str">
        <f t="shared" si="390"/>
        <v/>
      </c>
      <c r="HG105" s="363" t="str">
        <f t="shared" si="391"/>
        <v/>
      </c>
      <c r="HH105" s="399" t="str">
        <f t="shared" si="392"/>
        <v/>
      </c>
      <c r="HI105" s="400" t="str">
        <f t="shared" si="280"/>
        <v/>
      </c>
      <c r="HJ105" s="136" t="str">
        <f t="shared" si="281"/>
        <v/>
      </c>
      <c r="HK105" s="358" t="str">
        <f>details!EP105</f>
        <v/>
      </c>
      <c r="HL105" s="227" t="str">
        <f>details!EQ105</f>
        <v/>
      </c>
      <c r="HM105" s="406" t="str">
        <f t="shared" si="393"/>
        <v/>
      </c>
      <c r="HN105" s="233" t="str">
        <f>IF(details!CP105="","",details!CP105)</f>
        <v/>
      </c>
    </row>
    <row r="106" spans="1:233" s="20" customFormat="1" ht="14" customHeight="1" thickBot="1">
      <c r="A106" s="430">
        <f>IF(details!A106="","",details!A106)</f>
        <v>100</v>
      </c>
      <c r="B106" s="431" t="str">
        <f>IF(details!B106="","",details!B106)</f>
        <v/>
      </c>
      <c r="C106" s="431" t="str">
        <f>IF(details!C106="","",details!C106)</f>
        <v/>
      </c>
      <c r="D106" s="432" t="str">
        <f>IF(details!D106="","",details!D106)</f>
        <v/>
      </c>
      <c r="E106" s="432" t="str">
        <f>IF(details!E106="","",details!E106)</f>
        <v/>
      </c>
      <c r="F106" s="431" t="str">
        <f>IF(details!F106="","",details!F106)</f>
        <v/>
      </c>
      <c r="G106" s="699" t="str">
        <f>IF(details!G106="","",details!G106)</f>
        <v/>
      </c>
      <c r="H106" s="699" t="str">
        <f>IF(details!H106="","",details!H106)</f>
        <v/>
      </c>
      <c r="I106" s="433" t="str">
        <f>IF(details!CQ106="","",details!CQ106)</f>
        <v/>
      </c>
      <c r="J106" s="434" t="str">
        <f>IF(details!J106="","",details!J106)</f>
        <v/>
      </c>
      <c r="K106" s="434" t="str">
        <f>IF(details!K106="","",details!K106)</f>
        <v/>
      </c>
      <c r="L106" s="434" t="str">
        <f>IF(details!L106="","",details!L106)</f>
        <v/>
      </c>
      <c r="M106" s="431" t="str">
        <f>IF(details!R106="","",details!R106)</f>
        <v/>
      </c>
      <c r="N106" s="431" t="str">
        <f>IF(details!S106="","",details!S106)</f>
        <v/>
      </c>
      <c r="O106" s="431" t="str">
        <f t="shared" si="282"/>
        <v/>
      </c>
      <c r="P106" s="431" t="str">
        <f>IF(details!T106="","",details!T106)</f>
        <v/>
      </c>
      <c r="Q106" s="431" t="str">
        <f>IF(details!U106="","",details!U106)</f>
        <v/>
      </c>
      <c r="R106" s="431" t="str">
        <f t="shared" si="283"/>
        <v/>
      </c>
      <c r="S106" s="431" t="str">
        <f>IF(details!V106="","",details!V106)</f>
        <v/>
      </c>
      <c r="T106" s="431" t="str">
        <f>IF(details!W106="","",details!W106)</f>
        <v/>
      </c>
      <c r="U106" s="431" t="str">
        <f t="shared" si="284"/>
        <v/>
      </c>
      <c r="V106" s="435" t="str">
        <f t="shared" si="285"/>
        <v/>
      </c>
      <c r="W106" s="431" t="str">
        <f>IF(details!X106="","",details!X106)</f>
        <v/>
      </c>
      <c r="X106" s="431" t="str">
        <f>IF(details!Y106="","",details!Y106)</f>
        <v/>
      </c>
      <c r="Y106" s="435" t="str">
        <f t="shared" si="286"/>
        <v/>
      </c>
      <c r="Z106" s="436" t="str">
        <f t="shared" si="272"/>
        <v/>
      </c>
      <c r="AA106" s="431" t="str">
        <f>IF(details!Z106="","",details!Z106)</f>
        <v/>
      </c>
      <c r="AB106" s="431" t="str">
        <f>IF(details!AA106="","",details!AA106)</f>
        <v/>
      </c>
      <c r="AC106" s="437" t="str">
        <f t="shared" si="287"/>
        <v/>
      </c>
      <c r="AD106" s="432" t="str">
        <f t="shared" si="288"/>
        <v/>
      </c>
      <c r="AE106" s="438" t="str">
        <f t="shared" si="289"/>
        <v/>
      </c>
      <c r="AF106" s="439" t="str">
        <f t="shared" si="290"/>
        <v/>
      </c>
      <c r="AG106" s="440" t="str">
        <f t="shared" si="263"/>
        <v/>
      </c>
      <c r="AH106" s="440">
        <f t="shared" si="291"/>
        <v>0</v>
      </c>
      <c r="AI106" s="431" t="str">
        <f>IF(details!AB106="","",details!AB106)</f>
        <v/>
      </c>
      <c r="AJ106" s="431" t="str">
        <f>IF(details!AC106="","",details!AC106)</f>
        <v/>
      </c>
      <c r="AK106" s="431" t="str">
        <f t="shared" si="292"/>
        <v/>
      </c>
      <c r="AL106" s="431" t="str">
        <f>IF(details!AD106="","",details!AD106)</f>
        <v/>
      </c>
      <c r="AM106" s="431" t="str">
        <f>IF(details!AE106="","",details!AE106)</f>
        <v/>
      </c>
      <c r="AN106" s="431" t="str">
        <f t="shared" si="293"/>
        <v/>
      </c>
      <c r="AO106" s="431" t="str">
        <f>IF(details!AF106="","",details!AF106)</f>
        <v/>
      </c>
      <c r="AP106" s="431" t="str">
        <f>IF(details!AG106="","",details!AG106)</f>
        <v/>
      </c>
      <c r="AQ106" s="431" t="str">
        <f t="shared" si="294"/>
        <v/>
      </c>
      <c r="AR106" s="435" t="str">
        <f t="shared" si="295"/>
        <v/>
      </c>
      <c r="AS106" s="431" t="str">
        <f>IF(details!AH106="","",details!AH106)</f>
        <v/>
      </c>
      <c r="AT106" s="431" t="str">
        <f>IF(details!AI106="","",details!AI106)</f>
        <v/>
      </c>
      <c r="AU106" s="435" t="str">
        <f t="shared" si="296"/>
        <v/>
      </c>
      <c r="AV106" s="436" t="str">
        <f t="shared" si="273"/>
        <v/>
      </c>
      <c r="AW106" s="431" t="str">
        <f>IF(details!AJ106="","",details!AJ106)</f>
        <v/>
      </c>
      <c r="AX106" s="431" t="str">
        <f>IF(details!AK106="","",details!AK106)</f>
        <v/>
      </c>
      <c r="AY106" s="437" t="str">
        <f t="shared" si="297"/>
        <v/>
      </c>
      <c r="AZ106" s="432" t="str">
        <f t="shared" si="298"/>
        <v/>
      </c>
      <c r="BA106" s="438" t="str">
        <f t="shared" si="299"/>
        <v/>
      </c>
      <c r="BB106" s="439" t="str">
        <f t="shared" si="300"/>
        <v/>
      </c>
      <c r="BC106" s="440" t="str">
        <f t="shared" si="264"/>
        <v/>
      </c>
      <c r="BD106" s="440">
        <f t="shared" si="301"/>
        <v>0</v>
      </c>
      <c r="BE106" s="441" t="str">
        <f>IF(D106="","",details!AL106)</f>
        <v/>
      </c>
      <c r="BF106" s="431" t="str">
        <f>IF(details!AM106="","",details!AM106)</f>
        <v/>
      </c>
      <c r="BG106" s="431" t="str">
        <f>IF(details!AN106="","",details!AN106)</f>
        <v/>
      </c>
      <c r="BH106" s="431" t="str">
        <f t="shared" si="302"/>
        <v/>
      </c>
      <c r="BI106" s="431" t="str">
        <f>IF(details!AO106="","",details!AO106)</f>
        <v/>
      </c>
      <c r="BJ106" s="431" t="str">
        <f>IF(details!AP106="","",details!AP106)</f>
        <v/>
      </c>
      <c r="BK106" s="431" t="str">
        <f t="shared" si="303"/>
        <v/>
      </c>
      <c r="BL106" s="431" t="str">
        <f>IF(details!AQ106="","",details!AQ106)</f>
        <v/>
      </c>
      <c r="BM106" s="431" t="str">
        <f>IF(details!AR106="","",details!AR106)</f>
        <v/>
      </c>
      <c r="BN106" s="431" t="str">
        <f t="shared" si="304"/>
        <v/>
      </c>
      <c r="BO106" s="435" t="str">
        <f t="shared" si="305"/>
        <v/>
      </c>
      <c r="BP106" s="431" t="str">
        <f>IF(details!AS106="","",details!AS106)</f>
        <v/>
      </c>
      <c r="BQ106" s="431" t="str">
        <f>IF(details!AT106="","",details!AT106)</f>
        <v/>
      </c>
      <c r="BR106" s="435" t="str">
        <f t="shared" si="306"/>
        <v/>
      </c>
      <c r="BS106" s="436" t="str">
        <f t="shared" si="274"/>
        <v/>
      </c>
      <c r="BT106" s="431" t="str">
        <f>IF(details!AU106="","",details!AU106)</f>
        <v/>
      </c>
      <c r="BU106" s="431" t="str">
        <f>IF(details!AV106="","",details!AV106)</f>
        <v/>
      </c>
      <c r="BV106" s="437" t="str">
        <f t="shared" si="307"/>
        <v/>
      </c>
      <c r="BW106" s="432" t="str">
        <f t="shared" si="308"/>
        <v/>
      </c>
      <c r="BX106" s="438" t="str">
        <f t="shared" si="309"/>
        <v/>
      </c>
      <c r="BY106" s="439" t="str">
        <f t="shared" si="310"/>
        <v/>
      </c>
      <c r="BZ106" s="440" t="str">
        <f t="shared" si="265"/>
        <v/>
      </c>
      <c r="CA106" s="440">
        <f t="shared" si="311"/>
        <v>0</v>
      </c>
      <c r="CB106" s="431" t="str">
        <f>IF(details!AW106="","",details!AW106)</f>
        <v/>
      </c>
      <c r="CC106" s="431" t="str">
        <f>IF(details!AX106="","",details!AX106)</f>
        <v/>
      </c>
      <c r="CD106" s="431" t="str">
        <f t="shared" si="312"/>
        <v/>
      </c>
      <c r="CE106" s="431" t="str">
        <f>IF(details!AY106="","",details!AY106)</f>
        <v/>
      </c>
      <c r="CF106" s="431" t="str">
        <f>IF(details!AZ106="","",details!AZ106)</f>
        <v/>
      </c>
      <c r="CG106" s="431" t="str">
        <f t="shared" si="313"/>
        <v/>
      </c>
      <c r="CH106" s="431" t="str">
        <f>IF(details!BA106="","",details!BA106)</f>
        <v/>
      </c>
      <c r="CI106" s="431" t="str">
        <f>IF(details!BB106="","",details!BB106)</f>
        <v/>
      </c>
      <c r="CJ106" s="431" t="str">
        <f t="shared" si="314"/>
        <v/>
      </c>
      <c r="CK106" s="435" t="str">
        <f t="shared" si="315"/>
        <v/>
      </c>
      <c r="CL106" s="431" t="str">
        <f>IF(details!BC106="","",details!BC106)</f>
        <v/>
      </c>
      <c r="CM106" s="431" t="str">
        <f>IF(details!BD106="","",details!BD106)</f>
        <v/>
      </c>
      <c r="CN106" s="435" t="str">
        <f t="shared" si="316"/>
        <v/>
      </c>
      <c r="CO106" s="436" t="str">
        <f t="shared" si="275"/>
        <v/>
      </c>
      <c r="CP106" s="431" t="str">
        <f>IF(details!BE106="","",details!BE106)</f>
        <v/>
      </c>
      <c r="CQ106" s="431" t="str">
        <f>IF(details!BF106="","",details!BF106)</f>
        <v/>
      </c>
      <c r="CR106" s="437" t="str">
        <f t="shared" si="317"/>
        <v/>
      </c>
      <c r="CS106" s="432" t="str">
        <f t="shared" si="318"/>
        <v/>
      </c>
      <c r="CT106" s="438" t="str">
        <f t="shared" si="319"/>
        <v/>
      </c>
      <c r="CU106" s="439" t="str">
        <f t="shared" si="320"/>
        <v/>
      </c>
      <c r="CV106" s="440" t="str">
        <f t="shared" si="266"/>
        <v/>
      </c>
      <c r="CW106" s="440">
        <f t="shared" si="321"/>
        <v>0</v>
      </c>
      <c r="CX106" s="431" t="str">
        <f>IF(details!BG106="","",details!BG106)</f>
        <v/>
      </c>
      <c r="CY106" s="431" t="str">
        <f>IF(details!BH106="","",details!BH106)</f>
        <v/>
      </c>
      <c r="CZ106" s="431" t="str">
        <f t="shared" si="322"/>
        <v/>
      </c>
      <c r="DA106" s="431" t="str">
        <f>IF(details!BI106="","",details!BI106)</f>
        <v/>
      </c>
      <c r="DB106" s="431" t="str">
        <f>IF(details!BJ106="","",details!BJ106)</f>
        <v/>
      </c>
      <c r="DC106" s="431" t="str">
        <f t="shared" si="323"/>
        <v/>
      </c>
      <c r="DD106" s="431" t="str">
        <f>IF(details!BK106="","",details!BK106)</f>
        <v/>
      </c>
      <c r="DE106" s="431" t="str">
        <f>IF(details!BL106="","",details!BL106)</f>
        <v/>
      </c>
      <c r="DF106" s="431" t="str">
        <f t="shared" si="324"/>
        <v/>
      </c>
      <c r="DG106" s="435" t="str">
        <f t="shared" si="325"/>
        <v/>
      </c>
      <c r="DH106" s="431" t="str">
        <f>IF(details!BM106="","",details!BM106)</f>
        <v/>
      </c>
      <c r="DI106" s="431" t="str">
        <f>IF(details!BN106="","",details!BN106)</f>
        <v/>
      </c>
      <c r="DJ106" s="435" t="str">
        <f t="shared" si="326"/>
        <v/>
      </c>
      <c r="DK106" s="436" t="str">
        <f t="shared" si="276"/>
        <v/>
      </c>
      <c r="DL106" s="431" t="str">
        <f>IF(details!BO106="","",details!BO106)</f>
        <v/>
      </c>
      <c r="DM106" s="431" t="str">
        <f>IF(details!BP106="","",details!BP106)</f>
        <v/>
      </c>
      <c r="DN106" s="437" t="str">
        <f t="shared" si="327"/>
        <v/>
      </c>
      <c r="DO106" s="432" t="str">
        <f t="shared" si="328"/>
        <v/>
      </c>
      <c r="DP106" s="438" t="str">
        <f t="shared" si="329"/>
        <v/>
      </c>
      <c r="DQ106" s="439" t="str">
        <f t="shared" si="330"/>
        <v/>
      </c>
      <c r="DR106" s="440" t="str">
        <f t="shared" si="267"/>
        <v/>
      </c>
      <c r="DS106" s="440">
        <f t="shared" si="331"/>
        <v>0</v>
      </c>
      <c r="DT106" s="431" t="str">
        <f>IF(details!BQ106="","",details!BQ106)</f>
        <v/>
      </c>
      <c r="DU106" s="431" t="str">
        <f>IF(details!BR106="","",details!BR106)</f>
        <v/>
      </c>
      <c r="DV106" s="431" t="str">
        <f t="shared" si="332"/>
        <v/>
      </c>
      <c r="DW106" s="431" t="str">
        <f>IF(details!BS106="","",details!BS106)</f>
        <v/>
      </c>
      <c r="DX106" s="431" t="str">
        <f>IF(details!BT106="","",details!BT106)</f>
        <v/>
      </c>
      <c r="DY106" s="431" t="str">
        <f t="shared" si="333"/>
        <v/>
      </c>
      <c r="DZ106" s="431" t="str">
        <f>IF(details!BU106="","",details!BU106)</f>
        <v/>
      </c>
      <c r="EA106" s="431" t="str">
        <f>IF(details!BV106="","",details!BV106)</f>
        <v/>
      </c>
      <c r="EB106" s="431" t="str">
        <f t="shared" si="334"/>
        <v/>
      </c>
      <c r="EC106" s="435" t="str">
        <f t="shared" si="335"/>
        <v/>
      </c>
      <c r="ED106" s="431" t="str">
        <f>IF(details!BW106="","",details!BW106)</f>
        <v/>
      </c>
      <c r="EE106" s="431" t="str">
        <f>IF(details!BX106="","",details!BX106)</f>
        <v/>
      </c>
      <c r="EF106" s="435" t="str">
        <f t="shared" si="336"/>
        <v/>
      </c>
      <c r="EG106" s="436" t="str">
        <f t="shared" si="277"/>
        <v/>
      </c>
      <c r="EH106" s="431" t="str">
        <f>IF(details!BY106="","",details!BY106)</f>
        <v/>
      </c>
      <c r="EI106" s="431" t="str">
        <f>IF(details!BZ106="","",details!BZ106)</f>
        <v/>
      </c>
      <c r="EJ106" s="437" t="str">
        <f t="shared" si="337"/>
        <v/>
      </c>
      <c r="EK106" s="432" t="str">
        <f t="shared" si="338"/>
        <v/>
      </c>
      <c r="EL106" s="438" t="str">
        <f t="shared" si="339"/>
        <v/>
      </c>
      <c r="EM106" s="439" t="str">
        <f t="shared" si="340"/>
        <v/>
      </c>
      <c r="EN106" s="440" t="str">
        <f t="shared" si="268"/>
        <v/>
      </c>
      <c r="EO106" s="440">
        <f t="shared" si="341"/>
        <v>0</v>
      </c>
      <c r="EP106" s="431" t="str">
        <f>IF(details!CA106="","",details!CA106)</f>
        <v/>
      </c>
      <c r="EQ106" s="431" t="str">
        <f>IF(details!CB106="","",details!CB106)</f>
        <v/>
      </c>
      <c r="ER106" s="431" t="str">
        <f>IF(details!CC106="","",details!CC106)</f>
        <v/>
      </c>
      <c r="ES106" s="431" t="str">
        <f>IF(details!CD106="","",details!CD106)</f>
        <v/>
      </c>
      <c r="ET106" s="431" t="str">
        <f>IF(details!CE106="","",details!CE106)</f>
        <v/>
      </c>
      <c r="EU106" s="439" t="str">
        <f t="shared" si="342"/>
        <v/>
      </c>
      <c r="EV106" s="439" t="str">
        <f t="shared" si="343"/>
        <v/>
      </c>
      <c r="EW106" s="439" t="str">
        <f t="shared" si="344"/>
        <v/>
      </c>
      <c r="EX106" s="440" t="str">
        <f t="shared" si="269"/>
        <v/>
      </c>
      <c r="EY106" s="440">
        <f t="shared" si="345"/>
        <v>0</v>
      </c>
      <c r="EZ106" s="431" t="str">
        <f>IF(details!CF106="","",details!CF106)</f>
        <v/>
      </c>
      <c r="FA106" s="431" t="str">
        <f>IF(details!CG106="","",details!CG106)</f>
        <v/>
      </c>
      <c r="FB106" s="431" t="str">
        <f>IF(details!CH106="","",details!CH106)</f>
        <v/>
      </c>
      <c r="FC106" s="431" t="str">
        <f>IF(details!CI106="","",details!CI106)</f>
        <v/>
      </c>
      <c r="FD106" s="431" t="str">
        <f>IF(details!CJ106="","",details!CJ106)</f>
        <v/>
      </c>
      <c r="FE106" s="439" t="str">
        <f t="shared" si="346"/>
        <v/>
      </c>
      <c r="FF106" s="439" t="str">
        <f t="shared" si="347"/>
        <v/>
      </c>
      <c r="FG106" s="439" t="str">
        <f t="shared" si="348"/>
        <v/>
      </c>
      <c r="FH106" s="440" t="str">
        <f t="shared" si="270"/>
        <v/>
      </c>
      <c r="FI106" s="440">
        <f t="shared" si="349"/>
        <v>0</v>
      </c>
      <c r="FJ106" s="431" t="str">
        <f>IF(details!CK106="","",details!CK106)</f>
        <v/>
      </c>
      <c r="FK106" s="431" t="str">
        <f>IF(details!CL106="","",details!CL106)</f>
        <v/>
      </c>
      <c r="FL106" s="431" t="str">
        <f>IF(details!CM106="","",details!CM106)</f>
        <v/>
      </c>
      <c r="FM106" s="431" t="str">
        <f>IF(details!CN106="","",details!CN106)</f>
        <v/>
      </c>
      <c r="FN106" s="431" t="str">
        <f>IF(details!CO106="","",details!CO106)</f>
        <v/>
      </c>
      <c r="FO106" s="439" t="str">
        <f t="shared" si="350"/>
        <v/>
      </c>
      <c r="FP106" s="439" t="str">
        <f t="shared" si="351"/>
        <v/>
      </c>
      <c r="FQ106" s="439" t="str">
        <f t="shared" si="352"/>
        <v/>
      </c>
      <c r="FR106" s="440" t="str">
        <f t="shared" si="271"/>
        <v/>
      </c>
      <c r="FS106" s="442">
        <f t="shared" si="353"/>
        <v>0</v>
      </c>
      <c r="FT106" s="443" t="str">
        <f t="shared" si="354"/>
        <v/>
      </c>
      <c r="FU106" s="444" t="str">
        <f t="shared" si="355"/>
        <v/>
      </c>
      <c r="FV106" s="444" t="str">
        <f t="shared" si="356"/>
        <v/>
      </c>
      <c r="FW106" s="444" t="str">
        <f t="shared" si="357"/>
        <v/>
      </c>
      <c r="FX106" s="444" t="str">
        <f t="shared" si="358"/>
        <v/>
      </c>
      <c r="FY106" s="444" t="str">
        <f t="shared" si="359"/>
        <v/>
      </c>
      <c r="FZ106" s="444" t="str">
        <f t="shared" si="360"/>
        <v/>
      </c>
      <c r="GA106" s="445" t="str">
        <f t="shared" si="361"/>
        <v/>
      </c>
      <c r="GB106" s="445" t="str">
        <f t="shared" si="362"/>
        <v/>
      </c>
      <c r="GC106" s="444" t="str">
        <f t="shared" si="278"/>
        <v/>
      </c>
      <c r="GD106" s="444" t="str">
        <f t="shared" si="363"/>
        <v/>
      </c>
      <c r="GE106" s="444" t="str">
        <f t="shared" si="364"/>
        <v/>
      </c>
      <c r="GF106" s="444" t="str">
        <f t="shared" si="365"/>
        <v/>
      </c>
      <c r="GG106" s="444" t="str">
        <f t="shared" si="366"/>
        <v/>
      </c>
      <c r="GH106" s="444" t="str">
        <f t="shared" si="367"/>
        <v/>
      </c>
      <c r="GI106" s="444" t="str">
        <f t="shared" si="368"/>
        <v/>
      </c>
      <c r="GJ106" s="444" t="str">
        <f t="shared" si="369"/>
        <v/>
      </c>
      <c r="GK106" s="444" t="str">
        <f t="shared" si="370"/>
        <v/>
      </c>
      <c r="GL106" s="444" t="str">
        <f t="shared" si="371"/>
        <v/>
      </c>
      <c r="GM106" s="444" t="str">
        <f t="shared" si="372"/>
        <v/>
      </c>
      <c r="GN106" s="444" t="str">
        <f t="shared" si="373"/>
        <v/>
      </c>
      <c r="GO106" s="444" t="str">
        <f t="shared" si="374"/>
        <v/>
      </c>
      <c r="GP106" s="444" t="str">
        <f t="shared" si="375"/>
        <v/>
      </c>
      <c r="GQ106" s="444" t="str">
        <f t="shared" si="376"/>
        <v/>
      </c>
      <c r="GR106" s="444" t="str">
        <f t="shared" si="377"/>
        <v/>
      </c>
      <c r="GS106" s="444" t="str">
        <f t="shared" si="378"/>
        <v/>
      </c>
      <c r="GT106" s="446" t="str">
        <f t="shared" si="379"/>
        <v/>
      </c>
      <c r="GU106" s="446" t="str">
        <f t="shared" si="380"/>
        <v/>
      </c>
      <c r="GV106" s="446" t="str">
        <f t="shared" si="381"/>
        <v/>
      </c>
      <c r="GW106" s="446" t="str">
        <f t="shared" si="382"/>
        <v/>
      </c>
      <c r="GX106" s="446" t="str">
        <f t="shared" si="383"/>
        <v/>
      </c>
      <c r="GY106" s="446" t="str">
        <f t="shared" si="384"/>
        <v/>
      </c>
      <c r="GZ106" s="447">
        <f t="shared" si="385"/>
        <v>0</v>
      </c>
      <c r="HA106" s="447">
        <f t="shared" si="386"/>
        <v>0</v>
      </c>
      <c r="HB106" s="447">
        <f t="shared" si="387"/>
        <v>32</v>
      </c>
      <c r="HC106" s="447">
        <f t="shared" si="388"/>
        <v>0</v>
      </c>
      <c r="HD106" s="426" t="str">
        <f t="shared" si="279"/>
        <v/>
      </c>
      <c r="HE106" s="448" t="str">
        <f t="shared" si="389"/>
        <v/>
      </c>
      <c r="HF106" s="448" t="str">
        <f t="shared" si="390"/>
        <v/>
      </c>
      <c r="HG106" s="449" t="str">
        <f t="shared" si="391"/>
        <v/>
      </c>
      <c r="HH106" s="450" t="str">
        <f t="shared" si="392"/>
        <v/>
      </c>
      <c r="HI106" s="451" t="str">
        <f t="shared" si="280"/>
        <v/>
      </c>
      <c r="HJ106" s="623" t="str">
        <f t="shared" si="281"/>
        <v/>
      </c>
      <c r="HK106" s="452" t="str">
        <f>details!EP106</f>
        <v/>
      </c>
      <c r="HL106" s="453" t="str">
        <f>details!EQ106</f>
        <v/>
      </c>
      <c r="HM106" s="454" t="str">
        <f t="shared" si="393"/>
        <v/>
      </c>
      <c r="HN106" s="455" t="str">
        <f>IF(details!CP106="","",details!CP106)</f>
        <v/>
      </c>
    </row>
    <row r="107" spans="1:233" s="33" customFormat="1" ht="14" customHeight="1">
      <c r="A107" s="1033" t="s">
        <v>131</v>
      </c>
      <c r="B107" s="1034"/>
      <c r="C107" s="1034"/>
      <c r="D107" s="1034"/>
      <c r="E107" s="1034"/>
      <c r="F107" s="1034"/>
      <c r="G107" s="1034"/>
      <c r="H107" s="1034"/>
      <c r="I107" s="1034"/>
      <c r="J107" s="1034"/>
      <c r="K107" s="1034"/>
      <c r="L107" s="919" t="s">
        <v>45</v>
      </c>
      <c r="M107" s="920"/>
      <c r="N107" s="932" t="str">
        <f>M3</f>
        <v>fgUnh</v>
      </c>
      <c r="O107" s="932"/>
      <c r="P107" s="932"/>
      <c r="Q107" s="932"/>
      <c r="R107" s="932"/>
      <c r="S107" s="932"/>
      <c r="T107" s="932"/>
      <c r="U107" s="932"/>
      <c r="V107" s="932"/>
      <c r="W107" s="932"/>
      <c r="X107" s="932"/>
      <c r="Y107" s="932"/>
      <c r="Z107" s="932"/>
      <c r="AA107" s="932"/>
      <c r="AB107" s="932"/>
      <c r="AC107" s="932"/>
      <c r="AD107" s="932"/>
      <c r="AE107" s="932"/>
      <c r="AF107" s="932"/>
      <c r="AG107" s="932"/>
      <c r="AH107" s="932"/>
      <c r="AI107" s="932" t="str">
        <f>AI3</f>
        <v>vaxszth</v>
      </c>
      <c r="AJ107" s="932"/>
      <c r="AK107" s="932"/>
      <c r="AL107" s="932"/>
      <c r="AM107" s="932"/>
      <c r="AN107" s="932"/>
      <c r="AO107" s="932"/>
      <c r="AP107" s="932"/>
      <c r="AQ107" s="932"/>
      <c r="AR107" s="932"/>
      <c r="AS107" s="932"/>
      <c r="AT107" s="932"/>
      <c r="AU107" s="932"/>
      <c r="AV107" s="932"/>
      <c r="AW107" s="932"/>
      <c r="AX107" s="932"/>
      <c r="AY107" s="932"/>
      <c r="AZ107" s="932"/>
      <c r="BA107" s="932"/>
      <c r="BB107" s="932"/>
      <c r="BC107" s="932"/>
      <c r="BD107" s="932"/>
      <c r="BE107" s="983" t="s">
        <v>78</v>
      </c>
      <c r="BF107" s="983"/>
      <c r="BG107" s="983" t="s">
        <v>63</v>
      </c>
      <c r="BH107" s="983"/>
      <c r="BI107" s="983" t="s">
        <v>212</v>
      </c>
      <c r="BJ107" s="983"/>
      <c r="BK107" s="983"/>
      <c r="BL107" s="983"/>
      <c r="BM107" s="983"/>
      <c r="BN107" s="981" t="s">
        <v>69</v>
      </c>
      <c r="BO107" s="981"/>
      <c r="BP107" s="981" t="s">
        <v>62</v>
      </c>
      <c r="BQ107" s="981"/>
      <c r="BR107" s="981" t="s">
        <v>75</v>
      </c>
      <c r="BS107" s="981"/>
      <c r="BT107" s="981" t="s">
        <v>39</v>
      </c>
      <c r="BU107" s="981"/>
      <c r="BV107" s="981" t="s">
        <v>105</v>
      </c>
      <c r="BW107" s="981"/>
      <c r="BX107" s="932" t="s">
        <v>23</v>
      </c>
      <c r="BY107" s="932"/>
      <c r="BZ107" s="932" t="s">
        <v>5</v>
      </c>
      <c r="CA107" s="932"/>
      <c r="CB107" s="932" t="str">
        <f>CB3</f>
        <v>xf.kr</v>
      </c>
      <c r="CC107" s="932"/>
      <c r="CD107" s="932"/>
      <c r="CE107" s="932"/>
      <c r="CF107" s="932"/>
      <c r="CG107" s="932"/>
      <c r="CH107" s="932"/>
      <c r="CI107" s="932"/>
      <c r="CJ107" s="932"/>
      <c r="CK107" s="932"/>
      <c r="CL107" s="932"/>
      <c r="CM107" s="932"/>
      <c r="CN107" s="932"/>
      <c r="CO107" s="932"/>
      <c r="CP107" s="932"/>
      <c r="CQ107" s="932"/>
      <c r="CR107" s="932"/>
      <c r="CS107" s="932"/>
      <c r="CT107" s="932"/>
      <c r="CU107" s="932"/>
      <c r="CV107" s="932"/>
      <c r="CW107" s="932"/>
      <c r="CX107" s="932" t="str">
        <f>CX3</f>
        <v>foKku</v>
      </c>
      <c r="CY107" s="932"/>
      <c r="CZ107" s="932"/>
      <c r="DA107" s="932"/>
      <c r="DB107" s="932"/>
      <c r="DC107" s="932"/>
      <c r="DD107" s="932"/>
      <c r="DE107" s="932"/>
      <c r="DF107" s="932"/>
      <c r="DG107" s="932"/>
      <c r="DH107" s="932"/>
      <c r="DI107" s="932"/>
      <c r="DJ107" s="932"/>
      <c r="DK107" s="932"/>
      <c r="DL107" s="932"/>
      <c r="DM107" s="932"/>
      <c r="DN107" s="932"/>
      <c r="DO107" s="932"/>
      <c r="DP107" s="932"/>
      <c r="DQ107" s="932"/>
      <c r="DR107" s="932"/>
      <c r="DS107" s="932"/>
      <c r="DT107" s="932" t="str">
        <f>DT3</f>
        <v>lkekftd foKku</v>
      </c>
      <c r="DU107" s="932"/>
      <c r="DV107" s="932"/>
      <c r="DW107" s="932"/>
      <c r="DX107" s="932"/>
      <c r="DY107" s="932"/>
      <c r="DZ107" s="932"/>
      <c r="EA107" s="932"/>
      <c r="EB107" s="932"/>
      <c r="EC107" s="932"/>
      <c r="ED107" s="932"/>
      <c r="EE107" s="932"/>
      <c r="EF107" s="932"/>
      <c r="EG107" s="932"/>
      <c r="EH107" s="932"/>
      <c r="EI107" s="932"/>
      <c r="EJ107" s="932"/>
      <c r="EK107" s="932"/>
      <c r="EL107" s="932"/>
      <c r="EM107" s="932"/>
      <c r="EN107" s="932"/>
      <c r="EO107" s="932"/>
      <c r="EP107" s="932" t="str">
        <f>EP3</f>
        <v>dk;kZuqHko</v>
      </c>
      <c r="EQ107" s="932"/>
      <c r="ER107" s="932"/>
      <c r="ES107" s="932"/>
      <c r="ET107" s="932"/>
      <c r="EU107" s="932"/>
      <c r="EV107" s="932"/>
      <c r="EW107" s="932"/>
      <c r="EX107" s="932"/>
      <c r="EY107" s="932"/>
      <c r="EZ107" s="932" t="str">
        <f>EZ3</f>
        <v>dyk f'k{kk</v>
      </c>
      <c r="FA107" s="932"/>
      <c r="FB107" s="932"/>
      <c r="FC107" s="932"/>
      <c r="FD107" s="932"/>
      <c r="FE107" s="932"/>
      <c r="FF107" s="932"/>
      <c r="FG107" s="932"/>
      <c r="FH107" s="932"/>
      <c r="FI107" s="932"/>
      <c r="FJ107" s="932" t="str">
        <f>FJ3</f>
        <v>LokLF; ,oe~ 'kkjhfjd f'k{kk</v>
      </c>
      <c r="FK107" s="932"/>
      <c r="FL107" s="932"/>
      <c r="FM107" s="932"/>
      <c r="FN107" s="932"/>
      <c r="FO107" s="932"/>
      <c r="FP107" s="932"/>
      <c r="FQ107" s="932"/>
      <c r="FR107" s="932"/>
      <c r="FS107" s="933"/>
      <c r="FT107" s="1037" t="s">
        <v>298</v>
      </c>
      <c r="FU107" s="1038"/>
      <c r="FV107" s="681">
        <f>COUNTA(FV$7:FV$106)-COUNTIF(FV$7:FV$106,"")-((COUNTIF(FV$7:FV$106,"ML")+(COUNTIF(FV$7:FV$106,"AB"))))</f>
        <v>9</v>
      </c>
      <c r="FW107" s="929">
        <f>COUNTA(FY$7:FY$106)-COUNTIF(FY$7:FY$106,"")-((COUNTIF(FY$7:FY$106,"ML")+(COUNTIF(FY$7:FY$106,"AB"))))</f>
        <v>9</v>
      </c>
      <c r="FX107" s="930"/>
      <c r="FY107" s="931"/>
      <c r="FZ107" s="929">
        <f>COUNTA(GB$7:GB$106)-COUNTIF(GB$7:GB$106,"")-((COUNTIF(GB$7:GB$106,"ML")+(COUNTIF(GB$7:GB$106,"AB"))))</f>
        <v>9</v>
      </c>
      <c r="GA107" s="930"/>
      <c r="GB107" s="931"/>
      <c r="GC107" s="459">
        <f>COUNTA(GC$7:GC$106)-COUNTIF(GC$7:GC$106,"")-COUNTIF(GC$7:GC$106,"ml")-COUNTIF(GC$7:GC$106,"ab")</f>
        <v>5</v>
      </c>
      <c r="GD107" s="459">
        <f>COUNTA(GD$7:GD$106)-COUNTIF(GD$7:GD$106,"")-COUNTIF(GD$7:GD$106,"ml")-COUNTIF(GD$7:GD$106,"ab")</f>
        <v>4</v>
      </c>
      <c r="GE107" s="459">
        <f>COUNTA(GE$7:GE$106)-COUNTIF(GE$7:GE$106,"")-COUNTIF(GE$7:GE$106,"ml")-COUNTIF(GE$7:GE$106,"ab")</f>
        <v>0</v>
      </c>
      <c r="GF107" s="459">
        <f>COUNTA(GF$7:GF$106)-COUNTIF(GF$7:GF$106,"")-COUNTIF(GF$7:GF$106,"ml")-COUNTIF(GF$7:GF$106,"ab")</f>
        <v>0</v>
      </c>
      <c r="GG107" s="459">
        <f>COUNTA(GG$7:GG$106)-COUNTIF(GG$7:GG$106,"")-COUNTIF(GG$7:GG$106,"ml")-COUNTIF(GG$7:GG$106,"ab")</f>
        <v>0</v>
      </c>
      <c r="GH107" s="929">
        <f>COUNTA(GJ$7:GJ$106)-COUNTIF(GJ$7:GJ$106,"")-((COUNTIF(GJ$7:GJ$106,"ML")+(COUNTIF(GJ$7:GJ$106,"AB"))))</f>
        <v>9</v>
      </c>
      <c r="GI107" s="930"/>
      <c r="GJ107" s="931"/>
      <c r="GK107" s="929">
        <f>COUNTA(GM$7:GM$106)-COUNTIF(GM$7:GM$106,"")-((COUNTIF(GM$7:GM$106,"ML")+(COUNTIF(GM$7:GM$106,"AB"))))</f>
        <v>9</v>
      </c>
      <c r="GL107" s="930"/>
      <c r="GM107" s="931"/>
      <c r="GN107" s="929">
        <f>COUNTA(GP$7:GP$106)-COUNTIF(GP$7:GP$106,"")-((COUNTIF(GP$7:GP$106,"ML")+(COUNTIF(GP$7:GP$106,"AB"))))</f>
        <v>9</v>
      </c>
      <c r="GO107" s="930"/>
      <c r="GP107" s="931"/>
      <c r="GQ107" s="929">
        <f>COUNTA(GS$7:GS$106)-COUNTIF(GS$7:GS$106,"")-((COUNTIF(GS$7:GS$106,"ML")+(COUNTIF(GS$7:GS$106,"AB"))))</f>
        <v>14</v>
      </c>
      <c r="GR107" s="930"/>
      <c r="GS107" s="931"/>
      <c r="GT107" s="929">
        <f>COUNTA(GV$7:GV$106)-COUNTIF(GV$7:GV$106,"")-((COUNTIF(GV$7:GV$106,"ML")+(COUNTIF(GV$7:GV$106,"AB"))))</f>
        <v>14</v>
      </c>
      <c r="GU107" s="930"/>
      <c r="GV107" s="931"/>
      <c r="GW107" s="929">
        <f>COUNTA(GY$7:GY$106)-COUNTIF(GY$7:GY$106,"")-((COUNTIF(GY$7:GY$106,"ML")+(COUNTIF(GY$7:GY$106,"AB"))))</f>
        <v>14</v>
      </c>
      <c r="GX107" s="930"/>
      <c r="GY107" s="931"/>
      <c r="GZ107" s="421"/>
      <c r="HA107" s="421"/>
      <c r="HB107" s="460" t="s">
        <v>305</v>
      </c>
      <c r="HC107" s="461">
        <f>COUNTIF(D7:D106,"DROP")</f>
        <v>1</v>
      </c>
      <c r="HD107" s="394" t="s">
        <v>298</v>
      </c>
      <c r="HE107" s="459">
        <f>COUNTA(D7:D106)-HC112</f>
        <v>9</v>
      </c>
      <c r="HF107" s="393"/>
      <c r="HG107" s="1054" t="str">
        <f>IF(details!N4="","",details!N4)</f>
        <v>ifj.kke ?kks"k.kk fnukad</v>
      </c>
      <c r="HH107" s="1054"/>
      <c r="HI107" s="1054"/>
      <c r="HJ107" s="1054"/>
      <c r="HK107" s="1041"/>
      <c r="HL107" s="932"/>
      <c r="HM107" s="932"/>
      <c r="HN107" s="1042"/>
      <c r="HO107" s="127"/>
      <c r="HP107" s="127"/>
      <c r="HQ107" s="127"/>
      <c r="HR107" s="127"/>
    </row>
    <row r="108" spans="1:233" s="34" customFormat="1" ht="14" customHeight="1">
      <c r="A108" s="909" t="s">
        <v>215</v>
      </c>
      <c r="B108" s="910"/>
      <c r="C108" s="910"/>
      <c r="D108" s="910"/>
      <c r="E108" s="910"/>
      <c r="F108" s="910"/>
      <c r="G108" s="910"/>
      <c r="H108" s="457" t="s">
        <v>88</v>
      </c>
      <c r="I108" s="456">
        <f>COUNTA(D7:D106)</f>
        <v>100</v>
      </c>
      <c r="J108" s="153" t="s">
        <v>214</v>
      </c>
      <c r="K108" s="458">
        <f>I108-I109-I110-I111-I112</f>
        <v>9</v>
      </c>
      <c r="L108" s="921" t="s">
        <v>6</v>
      </c>
      <c r="M108" s="922"/>
      <c r="N108" s="966" t="str">
        <f>details!R3</f>
        <v>Jh jkefuokl /kkdM+</v>
      </c>
      <c r="O108" s="966"/>
      <c r="P108" s="966"/>
      <c r="Q108" s="966"/>
      <c r="R108" s="966"/>
      <c r="S108" s="966"/>
      <c r="T108" s="966"/>
      <c r="U108" s="966"/>
      <c r="V108" s="966"/>
      <c r="W108" s="966"/>
      <c r="X108" s="966"/>
      <c r="Y108" s="966"/>
      <c r="Z108" s="966"/>
      <c r="AA108" s="966"/>
      <c r="AB108" s="966"/>
      <c r="AC108" s="966"/>
      <c r="AD108" s="966"/>
      <c r="AE108" s="966"/>
      <c r="AF108" s="966"/>
      <c r="AG108" s="966"/>
      <c r="AH108" s="966"/>
      <c r="AI108" s="966" t="str">
        <f>details!AB3</f>
        <v>Jh dUgS;k yky jsxj</v>
      </c>
      <c r="AJ108" s="966"/>
      <c r="AK108" s="966"/>
      <c r="AL108" s="966"/>
      <c r="AM108" s="966"/>
      <c r="AN108" s="966"/>
      <c r="AO108" s="966"/>
      <c r="AP108" s="966"/>
      <c r="AQ108" s="966"/>
      <c r="AR108" s="966"/>
      <c r="AS108" s="966"/>
      <c r="AT108" s="966"/>
      <c r="AU108" s="966"/>
      <c r="AV108" s="966"/>
      <c r="AW108" s="966"/>
      <c r="AX108" s="966"/>
      <c r="AY108" s="966"/>
      <c r="AZ108" s="966"/>
      <c r="BA108" s="966"/>
      <c r="BB108" s="966"/>
      <c r="BC108" s="966"/>
      <c r="BD108" s="966"/>
      <c r="BE108" s="966" t="s">
        <v>40</v>
      </c>
      <c r="BF108" s="966"/>
      <c r="BG108" s="984">
        <f>COUNTA(GC7:GC106)-COUNTIF(GC7:GC106,"")-COUNTIF(GC7:GC106,"ML")-COUNTIF(GC7:GC106,"AB")</f>
        <v>5</v>
      </c>
      <c r="BH108" s="985"/>
      <c r="BI108" s="1052" t="str">
        <f>details!AM3</f>
        <v>jek</v>
      </c>
      <c r="BJ108" s="1052"/>
      <c r="BK108" s="1052"/>
      <c r="BL108" s="1052"/>
      <c r="BM108" s="1052"/>
      <c r="BN108" s="927">
        <f>$GC$108</f>
        <v>2</v>
      </c>
      <c r="BO108" s="927"/>
      <c r="BP108" s="927">
        <f>$GC$109</f>
        <v>0</v>
      </c>
      <c r="BQ108" s="927"/>
      <c r="BR108" s="927">
        <f>$GC$110</f>
        <v>2</v>
      </c>
      <c r="BS108" s="927"/>
      <c r="BT108" s="927">
        <f>$GC$111</f>
        <v>1</v>
      </c>
      <c r="BU108" s="927"/>
      <c r="BV108" s="927">
        <f>$GC$112</f>
        <v>0</v>
      </c>
      <c r="BW108" s="927"/>
      <c r="BX108" s="979">
        <f>SUM(BN108:BU108)</f>
        <v>5</v>
      </c>
      <c r="BY108" s="979"/>
      <c r="BZ108" s="996">
        <f>BX108/BG108*100</f>
        <v>100</v>
      </c>
      <c r="CA108" s="996"/>
      <c r="CB108" s="966" t="str">
        <f>details!AW3</f>
        <v>Jh fd'ku yky /kkdM+</v>
      </c>
      <c r="CC108" s="966"/>
      <c r="CD108" s="966"/>
      <c r="CE108" s="966"/>
      <c r="CF108" s="966"/>
      <c r="CG108" s="966"/>
      <c r="CH108" s="966"/>
      <c r="CI108" s="966"/>
      <c r="CJ108" s="966"/>
      <c r="CK108" s="966"/>
      <c r="CL108" s="966"/>
      <c r="CM108" s="966"/>
      <c r="CN108" s="966"/>
      <c r="CO108" s="966"/>
      <c r="CP108" s="966"/>
      <c r="CQ108" s="966"/>
      <c r="CR108" s="966"/>
      <c r="CS108" s="966"/>
      <c r="CT108" s="966"/>
      <c r="CU108" s="966"/>
      <c r="CV108" s="966"/>
      <c r="CW108" s="966"/>
      <c r="CX108" s="966" t="str">
        <f>details!BG3</f>
        <v>Jh dUgS;k yky /kkdM+</v>
      </c>
      <c r="CY108" s="966"/>
      <c r="CZ108" s="966"/>
      <c r="DA108" s="966"/>
      <c r="DB108" s="966"/>
      <c r="DC108" s="966"/>
      <c r="DD108" s="966"/>
      <c r="DE108" s="966"/>
      <c r="DF108" s="966"/>
      <c r="DG108" s="966"/>
      <c r="DH108" s="966"/>
      <c r="DI108" s="966"/>
      <c r="DJ108" s="966"/>
      <c r="DK108" s="966"/>
      <c r="DL108" s="966"/>
      <c r="DM108" s="966"/>
      <c r="DN108" s="966"/>
      <c r="DO108" s="966"/>
      <c r="DP108" s="966"/>
      <c r="DQ108" s="966"/>
      <c r="DR108" s="966"/>
      <c r="DS108" s="966"/>
      <c r="DT108" s="966" t="str">
        <f>details!BQ3</f>
        <v>Jh dUgS;k yky jsxj</v>
      </c>
      <c r="DU108" s="966"/>
      <c r="DV108" s="966"/>
      <c r="DW108" s="966"/>
      <c r="DX108" s="966"/>
      <c r="DY108" s="966"/>
      <c r="DZ108" s="966"/>
      <c r="EA108" s="966"/>
      <c r="EB108" s="966"/>
      <c r="EC108" s="966"/>
      <c r="ED108" s="966"/>
      <c r="EE108" s="966"/>
      <c r="EF108" s="966"/>
      <c r="EG108" s="966"/>
      <c r="EH108" s="966"/>
      <c r="EI108" s="966"/>
      <c r="EJ108" s="966"/>
      <c r="EK108" s="966"/>
      <c r="EL108" s="966"/>
      <c r="EM108" s="966"/>
      <c r="EN108" s="966"/>
      <c r="EO108" s="966"/>
      <c r="EP108" s="966" t="str">
        <f>details!CA3</f>
        <v>Jh fd'ku yky /kkdM+</v>
      </c>
      <c r="EQ108" s="966"/>
      <c r="ER108" s="966"/>
      <c r="ES108" s="966"/>
      <c r="ET108" s="966"/>
      <c r="EU108" s="966"/>
      <c r="EV108" s="966"/>
      <c r="EW108" s="966"/>
      <c r="EX108" s="966"/>
      <c r="EY108" s="966"/>
      <c r="EZ108" s="966" t="str">
        <f>details!CF3</f>
        <v>Jh jkgqy es?koky</v>
      </c>
      <c r="FA108" s="966"/>
      <c r="FB108" s="966"/>
      <c r="FC108" s="966"/>
      <c r="FD108" s="966"/>
      <c r="FE108" s="966"/>
      <c r="FF108" s="966"/>
      <c r="FG108" s="966"/>
      <c r="FH108" s="966"/>
      <c r="FI108" s="966"/>
      <c r="FJ108" s="966" t="str">
        <f>details!CK3</f>
        <v xml:space="preserve">Jh fo".kq'kadj O;kl </v>
      </c>
      <c r="FK108" s="966"/>
      <c r="FL108" s="966"/>
      <c r="FM108" s="966"/>
      <c r="FN108" s="966"/>
      <c r="FO108" s="966"/>
      <c r="FP108" s="966"/>
      <c r="FQ108" s="966"/>
      <c r="FR108" s="966"/>
      <c r="FS108" s="967"/>
      <c r="FT108" s="1039" t="s">
        <v>299</v>
      </c>
      <c r="FU108" s="1040"/>
      <c r="FV108" s="424">
        <f>COUNTIF(FV$7:FV$106,"A")</f>
        <v>2</v>
      </c>
      <c r="FW108" s="927">
        <f>COUNTIF(FY$7:FY$106,"A")</f>
        <v>1</v>
      </c>
      <c r="FX108" s="927"/>
      <c r="FY108" s="927"/>
      <c r="FZ108" s="927">
        <f>COUNTIF(GB$7:GB$106,"A")</f>
        <v>2</v>
      </c>
      <c r="GA108" s="927"/>
      <c r="GB108" s="927"/>
      <c r="GC108" s="424">
        <f t="shared" ref="GC108:GG108" si="394">COUNTIF(GC$7:GC$106,"A")</f>
        <v>2</v>
      </c>
      <c r="GD108" s="424">
        <f t="shared" si="394"/>
        <v>0</v>
      </c>
      <c r="GE108" s="424">
        <f t="shared" si="394"/>
        <v>0</v>
      </c>
      <c r="GF108" s="424">
        <f t="shared" si="394"/>
        <v>0</v>
      </c>
      <c r="GG108" s="424">
        <f t="shared" si="394"/>
        <v>0</v>
      </c>
      <c r="GH108" s="927">
        <f>COUNTIF(GJ$7:GJ$106,"A")</f>
        <v>1</v>
      </c>
      <c r="GI108" s="927"/>
      <c r="GJ108" s="927"/>
      <c r="GK108" s="927">
        <f>COUNTIF(GM$7:GM$106,"A")</f>
        <v>0</v>
      </c>
      <c r="GL108" s="927"/>
      <c r="GM108" s="927"/>
      <c r="GN108" s="927">
        <f>COUNTIF(GP$7:GP$106,"A")</f>
        <v>1</v>
      </c>
      <c r="GO108" s="927"/>
      <c r="GP108" s="927"/>
      <c r="GQ108" s="927">
        <f>COUNTIF(GS$7:GS$106,"A")</f>
        <v>0</v>
      </c>
      <c r="GR108" s="927"/>
      <c r="GS108" s="927"/>
      <c r="GT108" s="927">
        <f>COUNTIF(GV$7:GV$106,"A")</f>
        <v>14</v>
      </c>
      <c r="GU108" s="927"/>
      <c r="GV108" s="927"/>
      <c r="GW108" s="927">
        <f>COUNTIF(GY$7:GY$106,"A")</f>
        <v>0</v>
      </c>
      <c r="GX108" s="927"/>
      <c r="GY108" s="927"/>
      <c r="GZ108" s="422"/>
      <c r="HA108" s="422"/>
      <c r="HB108" s="462" t="s">
        <v>282</v>
      </c>
      <c r="HC108" s="462">
        <f>COUNTIF(D7:D106,"TC")</f>
        <v>0</v>
      </c>
      <c r="HD108" s="380" t="s">
        <v>299</v>
      </c>
      <c r="HE108" s="424">
        <f>COUNTIF(HJ$7:HJ$106,"A")</f>
        <v>1</v>
      </c>
      <c r="HF108" s="378"/>
      <c r="HG108" s="1055">
        <f>IF(details!O4="","",details!O4)</f>
        <v>42460</v>
      </c>
      <c r="HH108" s="1055"/>
      <c r="HI108" s="1055"/>
      <c r="HJ108" s="1055"/>
      <c r="HK108" s="1043"/>
      <c r="HL108" s="966"/>
      <c r="HM108" s="966"/>
      <c r="HN108" s="1044"/>
      <c r="HP108" s="122"/>
      <c r="HQ108" s="122"/>
      <c r="HR108" s="122"/>
    </row>
    <row r="109" spans="1:233" s="33" customFormat="1" ht="14" customHeight="1">
      <c r="A109" s="911" t="s">
        <v>114</v>
      </c>
      <c r="B109" s="912"/>
      <c r="C109" s="912"/>
      <c r="D109" s="912"/>
      <c r="E109" s="912"/>
      <c r="F109" s="912"/>
      <c r="G109" s="912"/>
      <c r="H109" s="457" t="s">
        <v>305</v>
      </c>
      <c r="I109" s="456">
        <f>COUNTIF(D7:D106,"DROP")</f>
        <v>1</v>
      </c>
      <c r="J109" s="153" t="s">
        <v>13</v>
      </c>
      <c r="K109" s="341">
        <f>COUNTIF(HD7:HD106,"mRrh.kZ")</f>
        <v>9</v>
      </c>
      <c r="L109" s="923" t="s">
        <v>12</v>
      </c>
      <c r="M109" s="924"/>
      <c r="N109" s="964">
        <f>COUNTA(FV7:FV106)-COUNTIF(FV7:FV106,"")-COUNTIF(FV7:FV106,"ML")-COUNTIF(FV7:FV106,"AB")</f>
        <v>9</v>
      </c>
      <c r="O109" s="964"/>
      <c r="P109" s="964"/>
      <c r="Q109" s="964"/>
      <c r="R109" s="964"/>
      <c r="S109" s="964"/>
      <c r="T109" s="964"/>
      <c r="U109" s="964"/>
      <c r="V109" s="964"/>
      <c r="W109" s="964"/>
      <c r="X109" s="964"/>
      <c r="Y109" s="964"/>
      <c r="Z109" s="964"/>
      <c r="AA109" s="964"/>
      <c r="AB109" s="964"/>
      <c r="AC109" s="964"/>
      <c r="AD109" s="964"/>
      <c r="AE109" s="964"/>
      <c r="AF109" s="964"/>
      <c r="AG109" s="964"/>
      <c r="AH109" s="964"/>
      <c r="AI109" s="964">
        <f>COUNTA(FY7:FY106)-COUNTIF(FY7:FY106,"")-COUNTIF(FY7:FY106,"ML")-COUNTIF(FY7:FY106,"AB")</f>
        <v>9</v>
      </c>
      <c r="AJ109" s="964"/>
      <c r="AK109" s="964"/>
      <c r="AL109" s="964"/>
      <c r="AM109" s="964"/>
      <c r="AN109" s="964"/>
      <c r="AO109" s="964"/>
      <c r="AP109" s="964"/>
      <c r="AQ109" s="964"/>
      <c r="AR109" s="964"/>
      <c r="AS109" s="964"/>
      <c r="AT109" s="964"/>
      <c r="AU109" s="964"/>
      <c r="AV109" s="964"/>
      <c r="AW109" s="964"/>
      <c r="AX109" s="964"/>
      <c r="AY109" s="964"/>
      <c r="AZ109" s="964"/>
      <c r="BA109" s="964"/>
      <c r="BB109" s="964"/>
      <c r="BC109" s="964"/>
      <c r="BD109" s="964"/>
      <c r="BE109" s="966" t="s">
        <v>65</v>
      </c>
      <c r="BF109" s="966"/>
      <c r="BG109" s="984">
        <f>COUNTA(GD7:GD106)-COUNTIF(GD7:GD106,"")</f>
        <v>4</v>
      </c>
      <c r="BH109" s="985"/>
      <c r="BI109" s="1052" t="str">
        <f>details!AO3</f>
        <v>xhrk</v>
      </c>
      <c r="BJ109" s="1052"/>
      <c r="BK109" s="1052"/>
      <c r="BL109" s="1052"/>
      <c r="BM109" s="1052"/>
      <c r="BN109" s="927">
        <f>$GD$108</f>
        <v>0</v>
      </c>
      <c r="BO109" s="927"/>
      <c r="BP109" s="927">
        <f>$GD$109</f>
        <v>1</v>
      </c>
      <c r="BQ109" s="927"/>
      <c r="BR109" s="927">
        <f>$GD$110</f>
        <v>2</v>
      </c>
      <c r="BS109" s="927"/>
      <c r="BT109" s="927">
        <f>$GD$111</f>
        <v>1</v>
      </c>
      <c r="BU109" s="927"/>
      <c r="BV109" s="927">
        <f>$GD$112</f>
        <v>0</v>
      </c>
      <c r="BW109" s="927"/>
      <c r="BX109" s="979">
        <f>SUM(BN109:BU109)</f>
        <v>4</v>
      </c>
      <c r="BY109" s="979"/>
      <c r="BZ109" s="996">
        <f>BX109/BG109*100</f>
        <v>100</v>
      </c>
      <c r="CA109" s="996"/>
      <c r="CB109" s="964">
        <f>COUNTA(GJ7:GJ106)-COUNTIF(GJ7:GJ106,"")-COUNTIF(GJ7:GJ106,"ML")-COUNTIF(GJ7:GJ106,"AB")</f>
        <v>9</v>
      </c>
      <c r="CC109" s="964"/>
      <c r="CD109" s="964"/>
      <c r="CE109" s="964"/>
      <c r="CF109" s="964"/>
      <c r="CG109" s="964"/>
      <c r="CH109" s="964"/>
      <c r="CI109" s="964"/>
      <c r="CJ109" s="964"/>
      <c r="CK109" s="964"/>
      <c r="CL109" s="964"/>
      <c r="CM109" s="964"/>
      <c r="CN109" s="964"/>
      <c r="CO109" s="964"/>
      <c r="CP109" s="964"/>
      <c r="CQ109" s="964"/>
      <c r="CR109" s="964"/>
      <c r="CS109" s="964"/>
      <c r="CT109" s="964"/>
      <c r="CU109" s="964"/>
      <c r="CV109" s="964"/>
      <c r="CW109" s="964"/>
      <c r="CX109" s="964">
        <f>COUNTA(GM7:GM106)-COUNTIF(GM7:GM106,"")-COUNTIF(GM7:GM106,"ML")-COUNTIF(GM7:GM106,"AB")</f>
        <v>9</v>
      </c>
      <c r="CY109" s="964"/>
      <c r="CZ109" s="964"/>
      <c r="DA109" s="964"/>
      <c r="DB109" s="964"/>
      <c r="DC109" s="964"/>
      <c r="DD109" s="964"/>
      <c r="DE109" s="964"/>
      <c r="DF109" s="964"/>
      <c r="DG109" s="964"/>
      <c r="DH109" s="964"/>
      <c r="DI109" s="964"/>
      <c r="DJ109" s="964"/>
      <c r="DK109" s="964"/>
      <c r="DL109" s="964"/>
      <c r="DM109" s="964"/>
      <c r="DN109" s="964"/>
      <c r="DO109" s="964"/>
      <c r="DP109" s="964"/>
      <c r="DQ109" s="964"/>
      <c r="DR109" s="964"/>
      <c r="DS109" s="964"/>
      <c r="DT109" s="964">
        <f>COUNTA(GP7:GP106)-COUNTIF(GP7:GP106,"")-COUNTIF(GP7:GP106,"ML")-COUNTIF(GP7:GP106,"AB")</f>
        <v>9</v>
      </c>
      <c r="DU109" s="964"/>
      <c r="DV109" s="964"/>
      <c r="DW109" s="964"/>
      <c r="DX109" s="964"/>
      <c r="DY109" s="964"/>
      <c r="DZ109" s="964"/>
      <c r="EA109" s="964"/>
      <c r="EB109" s="964"/>
      <c r="EC109" s="964"/>
      <c r="ED109" s="964"/>
      <c r="EE109" s="964"/>
      <c r="EF109" s="964"/>
      <c r="EG109" s="964"/>
      <c r="EH109" s="964"/>
      <c r="EI109" s="964"/>
      <c r="EJ109" s="964"/>
      <c r="EK109" s="964"/>
      <c r="EL109" s="964"/>
      <c r="EM109" s="964"/>
      <c r="EN109" s="964"/>
      <c r="EO109" s="964"/>
      <c r="EP109" s="964">
        <f>COUNTA(GS7:GS106)-COUNTIF(GS7:GS106,"")</f>
        <v>14</v>
      </c>
      <c r="EQ109" s="964"/>
      <c r="ER109" s="964"/>
      <c r="ES109" s="964"/>
      <c r="ET109" s="964"/>
      <c r="EU109" s="964"/>
      <c r="EV109" s="964"/>
      <c r="EW109" s="964"/>
      <c r="EX109" s="964"/>
      <c r="EY109" s="964"/>
      <c r="EZ109" s="968">
        <f>COUNTA(GV7:GV106)-COUNTIF(GV7:GV106,"")</f>
        <v>14</v>
      </c>
      <c r="FA109" s="964"/>
      <c r="FB109" s="964"/>
      <c r="FC109" s="964"/>
      <c r="FD109" s="964"/>
      <c r="FE109" s="964"/>
      <c r="FF109" s="964"/>
      <c r="FG109" s="964"/>
      <c r="FH109" s="964"/>
      <c r="FI109" s="964"/>
      <c r="FJ109" s="968">
        <f>COUNTA(GY7:GY106)-COUNTIF(GY7:GY106,"")</f>
        <v>14</v>
      </c>
      <c r="FK109" s="964"/>
      <c r="FL109" s="964"/>
      <c r="FM109" s="964"/>
      <c r="FN109" s="964"/>
      <c r="FO109" s="964"/>
      <c r="FP109" s="964"/>
      <c r="FQ109" s="964"/>
      <c r="FR109" s="964"/>
      <c r="FS109" s="964"/>
      <c r="FT109" s="1039" t="s">
        <v>300</v>
      </c>
      <c r="FU109" s="1040"/>
      <c r="FV109" s="424">
        <f>COUNTIF(FV$7:FV$106,"B")</f>
        <v>1</v>
      </c>
      <c r="FW109" s="927">
        <f>COUNTIF(FY$7:FY$106,"B")</f>
        <v>1</v>
      </c>
      <c r="FX109" s="927"/>
      <c r="FY109" s="927"/>
      <c r="FZ109" s="927">
        <f>COUNTIF(GB$7:GB$106,"B")</f>
        <v>1</v>
      </c>
      <c r="GA109" s="927"/>
      <c r="GB109" s="927"/>
      <c r="GC109" s="424">
        <f t="shared" ref="GC109:GG109" si="395">COUNTIF(GC$7:GC$106,"B")</f>
        <v>0</v>
      </c>
      <c r="GD109" s="424">
        <f t="shared" si="395"/>
        <v>1</v>
      </c>
      <c r="GE109" s="424">
        <f t="shared" si="395"/>
        <v>0</v>
      </c>
      <c r="GF109" s="424">
        <f t="shared" si="395"/>
        <v>0</v>
      </c>
      <c r="GG109" s="424">
        <f t="shared" si="395"/>
        <v>0</v>
      </c>
      <c r="GH109" s="927">
        <f>COUNTIF(GJ$7:GJ$106,"B")</f>
        <v>1</v>
      </c>
      <c r="GI109" s="927"/>
      <c r="GJ109" s="927"/>
      <c r="GK109" s="927">
        <f>COUNTIF(GM$7:GM$106,"B")</f>
        <v>0</v>
      </c>
      <c r="GL109" s="927"/>
      <c r="GM109" s="927"/>
      <c r="GN109" s="927">
        <f>COUNTIF(GP$7:GP$106,"B")</f>
        <v>1</v>
      </c>
      <c r="GO109" s="927"/>
      <c r="GP109" s="927"/>
      <c r="GQ109" s="927">
        <f>COUNTIF(GS$7:GS$106,"B")</f>
        <v>11</v>
      </c>
      <c r="GR109" s="927"/>
      <c r="GS109" s="927"/>
      <c r="GT109" s="927">
        <f>COUNTIF(GV$7:GV$106,"B")</f>
        <v>0</v>
      </c>
      <c r="GU109" s="927"/>
      <c r="GV109" s="927"/>
      <c r="GW109" s="927">
        <f>COUNTIF(GY$7:GY$106,"B")</f>
        <v>11</v>
      </c>
      <c r="GX109" s="927"/>
      <c r="GY109" s="927"/>
      <c r="GZ109" s="422"/>
      <c r="HA109" s="422"/>
      <c r="HB109" s="463" t="s">
        <v>313</v>
      </c>
      <c r="HC109" s="463">
        <f>COUNTIF(HD7:HD106,"vodk'k")</f>
        <v>1</v>
      </c>
      <c r="HD109" s="380" t="s">
        <v>300</v>
      </c>
      <c r="HE109" s="424">
        <f>COUNTIF(HJ$7:HJ$106,"B")</f>
        <v>1</v>
      </c>
      <c r="HF109" s="378"/>
      <c r="HG109" s="912" t="s">
        <v>79</v>
      </c>
      <c r="HH109" s="912"/>
      <c r="HI109" s="912"/>
      <c r="HJ109" s="912"/>
      <c r="HK109" s="1043"/>
      <c r="HL109" s="966"/>
      <c r="HM109" s="966"/>
      <c r="HN109" s="1044"/>
      <c r="HO109" s="122"/>
      <c r="HP109" s="122"/>
      <c r="HQ109" s="122"/>
      <c r="HR109" s="122"/>
    </row>
    <row r="110" spans="1:233" s="33" customFormat="1" ht="14" customHeight="1">
      <c r="A110" s="913" t="s">
        <v>19</v>
      </c>
      <c r="B110" s="914"/>
      <c r="C110" s="914"/>
      <c r="D110" s="914"/>
      <c r="E110" s="914"/>
      <c r="F110" s="914"/>
      <c r="G110" s="914"/>
      <c r="H110" s="457" t="s">
        <v>282</v>
      </c>
      <c r="I110" s="456">
        <f>COUNTIF(D7:D106,"TC")</f>
        <v>0</v>
      </c>
      <c r="J110" s="154" t="s">
        <v>108</v>
      </c>
      <c r="K110" s="341">
        <f>COUNTIF(HD7:HD106,"d{kksUur")</f>
        <v>0</v>
      </c>
      <c r="L110" s="923" t="s">
        <v>13</v>
      </c>
      <c r="M110" s="924"/>
      <c r="N110" s="970" t="s">
        <v>69</v>
      </c>
      <c r="O110" s="970"/>
      <c r="P110" s="965">
        <f>$FV$108</f>
        <v>2</v>
      </c>
      <c r="Q110" s="965"/>
      <c r="R110" s="970" t="s">
        <v>62</v>
      </c>
      <c r="S110" s="970"/>
      <c r="T110" s="965">
        <f>$FV$109</f>
        <v>1</v>
      </c>
      <c r="U110" s="965"/>
      <c r="V110" s="970" t="s">
        <v>75</v>
      </c>
      <c r="W110" s="970"/>
      <c r="X110" s="965">
        <f>$FV$110</f>
        <v>4</v>
      </c>
      <c r="Y110" s="965"/>
      <c r="Z110" s="965" t="s">
        <v>39</v>
      </c>
      <c r="AA110" s="965"/>
      <c r="AB110" s="965">
        <f>$FV$111</f>
        <v>2</v>
      </c>
      <c r="AC110" s="965"/>
      <c r="AD110" s="965" t="s">
        <v>105</v>
      </c>
      <c r="AE110" s="965"/>
      <c r="AF110" s="965">
        <f>$FV$112</f>
        <v>0</v>
      </c>
      <c r="AG110" s="965"/>
      <c r="AH110" s="144"/>
      <c r="AI110" s="970" t="s">
        <v>69</v>
      </c>
      <c r="AJ110" s="970"/>
      <c r="AK110" s="965">
        <f>$FW$108</f>
        <v>1</v>
      </c>
      <c r="AL110" s="965"/>
      <c r="AM110" s="970" t="s">
        <v>62</v>
      </c>
      <c r="AN110" s="970"/>
      <c r="AO110" s="965">
        <f>$FW$109</f>
        <v>1</v>
      </c>
      <c r="AP110" s="965"/>
      <c r="AQ110" s="970" t="s">
        <v>75</v>
      </c>
      <c r="AR110" s="970"/>
      <c r="AS110" s="965">
        <f>$FW$110</f>
        <v>2</v>
      </c>
      <c r="AT110" s="965"/>
      <c r="AU110" s="965" t="s">
        <v>39</v>
      </c>
      <c r="AV110" s="965"/>
      <c r="AW110" s="965">
        <f>$FW$111</f>
        <v>5</v>
      </c>
      <c r="AX110" s="965"/>
      <c r="AY110" s="965" t="s">
        <v>105</v>
      </c>
      <c r="AZ110" s="965"/>
      <c r="BA110" s="965">
        <f>$FW$112</f>
        <v>0</v>
      </c>
      <c r="BB110" s="965"/>
      <c r="BC110" s="965"/>
      <c r="BD110" s="965"/>
      <c r="BE110" s="966" t="s">
        <v>89</v>
      </c>
      <c r="BF110" s="966"/>
      <c r="BG110" s="984">
        <f>COUNTA(GE7:GE106)-COUNTIF(GE7:GE106,"")</f>
        <v>0</v>
      </c>
      <c r="BH110" s="985"/>
      <c r="BI110" s="1052" t="str">
        <f>details!AQ3</f>
        <v>Jh nqxkZs'kadj  eh.kk</v>
      </c>
      <c r="BJ110" s="1052"/>
      <c r="BK110" s="1052"/>
      <c r="BL110" s="1052"/>
      <c r="BM110" s="1052"/>
      <c r="BN110" s="927">
        <f>$GE$108</f>
        <v>0</v>
      </c>
      <c r="BO110" s="927"/>
      <c r="BP110" s="927">
        <f>$GE$109</f>
        <v>0</v>
      </c>
      <c r="BQ110" s="927"/>
      <c r="BR110" s="927">
        <f>$GE$110</f>
        <v>0</v>
      </c>
      <c r="BS110" s="927"/>
      <c r="BT110" s="927">
        <f>$GE$111</f>
        <v>0</v>
      </c>
      <c r="BU110" s="927"/>
      <c r="BV110" s="927">
        <f>$GE$112</f>
        <v>0</v>
      </c>
      <c r="BW110" s="927"/>
      <c r="BX110" s="979">
        <f>SUM(BN110:BU110)</f>
        <v>0</v>
      </c>
      <c r="BY110" s="979"/>
      <c r="BZ110" s="996" t="e">
        <f>BX110/BG110*100</f>
        <v>#DIV/0!</v>
      </c>
      <c r="CA110" s="996"/>
      <c r="CB110" s="970" t="s">
        <v>69</v>
      </c>
      <c r="CC110" s="970"/>
      <c r="CD110" s="965">
        <f>$GH$108</f>
        <v>1</v>
      </c>
      <c r="CE110" s="965"/>
      <c r="CF110" s="970" t="s">
        <v>62</v>
      </c>
      <c r="CG110" s="970"/>
      <c r="CH110" s="965">
        <f>$GH$109</f>
        <v>1</v>
      </c>
      <c r="CI110" s="965"/>
      <c r="CJ110" s="970" t="s">
        <v>75</v>
      </c>
      <c r="CK110" s="970"/>
      <c r="CL110" s="965">
        <f>$GH$110</f>
        <v>6</v>
      </c>
      <c r="CM110" s="965"/>
      <c r="CN110" s="965" t="s">
        <v>39</v>
      </c>
      <c r="CO110" s="965"/>
      <c r="CP110" s="965">
        <f>$GH$111</f>
        <v>1</v>
      </c>
      <c r="CQ110" s="965"/>
      <c r="CR110" s="965" t="s">
        <v>105</v>
      </c>
      <c r="CS110" s="965"/>
      <c r="CT110" s="965">
        <f>$GH$112</f>
        <v>0</v>
      </c>
      <c r="CU110" s="965"/>
      <c r="CV110" s="970"/>
      <c r="CW110" s="970"/>
      <c r="CX110" s="970" t="s">
        <v>69</v>
      </c>
      <c r="CY110" s="970"/>
      <c r="CZ110" s="965">
        <f>$GK$108</f>
        <v>0</v>
      </c>
      <c r="DA110" s="965"/>
      <c r="DB110" s="970" t="s">
        <v>62</v>
      </c>
      <c r="DC110" s="970"/>
      <c r="DD110" s="965">
        <f>$GK$109</f>
        <v>0</v>
      </c>
      <c r="DE110" s="965"/>
      <c r="DF110" s="970" t="s">
        <v>75</v>
      </c>
      <c r="DG110" s="970"/>
      <c r="DH110" s="965">
        <f>$GK$110</f>
        <v>3</v>
      </c>
      <c r="DI110" s="965"/>
      <c r="DJ110" s="965" t="s">
        <v>39</v>
      </c>
      <c r="DK110" s="965"/>
      <c r="DL110" s="965">
        <f>$GK$111</f>
        <v>6</v>
      </c>
      <c r="DM110" s="965"/>
      <c r="DN110" s="965" t="s">
        <v>105</v>
      </c>
      <c r="DO110" s="965"/>
      <c r="DP110" s="965">
        <f>$GK$112</f>
        <v>0</v>
      </c>
      <c r="DQ110" s="965"/>
      <c r="DR110" s="965"/>
      <c r="DS110" s="965"/>
      <c r="DT110" s="970" t="s">
        <v>69</v>
      </c>
      <c r="DU110" s="970"/>
      <c r="DV110" s="965">
        <f>$GN$108</f>
        <v>1</v>
      </c>
      <c r="DW110" s="965"/>
      <c r="DX110" s="970" t="s">
        <v>62</v>
      </c>
      <c r="DY110" s="970"/>
      <c r="DZ110" s="965">
        <f>$GN$109</f>
        <v>1</v>
      </c>
      <c r="EA110" s="965"/>
      <c r="EB110" s="970" t="s">
        <v>75</v>
      </c>
      <c r="EC110" s="970"/>
      <c r="ED110" s="965">
        <f>$GN$110</f>
        <v>1</v>
      </c>
      <c r="EE110" s="965"/>
      <c r="EF110" s="965" t="s">
        <v>39</v>
      </c>
      <c r="EG110" s="965"/>
      <c r="EH110" s="965">
        <f>$GN$111</f>
        <v>6</v>
      </c>
      <c r="EI110" s="965"/>
      <c r="EJ110" s="965" t="s">
        <v>105</v>
      </c>
      <c r="EK110" s="965"/>
      <c r="EL110" s="965">
        <f>$GN$112</f>
        <v>0</v>
      </c>
      <c r="EM110" s="965"/>
      <c r="EN110" s="969"/>
      <c r="EO110" s="969"/>
      <c r="EP110" s="343" t="s">
        <v>69</v>
      </c>
      <c r="EQ110" s="341">
        <f>$GQ$108</f>
        <v>0</v>
      </c>
      <c r="ER110" s="343" t="s">
        <v>62</v>
      </c>
      <c r="ES110" s="341">
        <f>$GQ$109</f>
        <v>11</v>
      </c>
      <c r="ET110" s="343" t="s">
        <v>75</v>
      </c>
      <c r="EU110" s="341">
        <f>$GQ$110</f>
        <v>3</v>
      </c>
      <c r="EV110" s="343" t="s">
        <v>39</v>
      </c>
      <c r="EW110" s="341">
        <f>$GQ$111</f>
        <v>0</v>
      </c>
      <c r="EX110" s="145" t="s">
        <v>105</v>
      </c>
      <c r="EY110" s="341">
        <f>$GQ$112</f>
        <v>0</v>
      </c>
      <c r="EZ110" s="343" t="s">
        <v>69</v>
      </c>
      <c r="FA110" s="341">
        <f>$GT$108</f>
        <v>14</v>
      </c>
      <c r="FB110" s="343" t="s">
        <v>62</v>
      </c>
      <c r="FC110" s="341">
        <f>$GT$109</f>
        <v>0</v>
      </c>
      <c r="FD110" s="343" t="s">
        <v>75</v>
      </c>
      <c r="FE110" s="341">
        <f>$GT$110</f>
        <v>0</v>
      </c>
      <c r="FF110" s="343" t="s">
        <v>39</v>
      </c>
      <c r="FG110" s="341">
        <f>$GT$111</f>
        <v>0</v>
      </c>
      <c r="FH110" s="145" t="s">
        <v>105</v>
      </c>
      <c r="FI110" s="341">
        <f>$GT$112</f>
        <v>0</v>
      </c>
      <c r="FJ110" s="343" t="s">
        <v>69</v>
      </c>
      <c r="FK110" s="341">
        <f>$GW$108</f>
        <v>0</v>
      </c>
      <c r="FL110" s="343" t="s">
        <v>62</v>
      </c>
      <c r="FM110" s="341">
        <f>$GW$109</f>
        <v>11</v>
      </c>
      <c r="FN110" s="343" t="s">
        <v>75</v>
      </c>
      <c r="FO110" s="341">
        <f>$GW$110</f>
        <v>3</v>
      </c>
      <c r="FP110" s="343" t="s">
        <v>39</v>
      </c>
      <c r="FQ110" s="341">
        <f>$GW$111</f>
        <v>0</v>
      </c>
      <c r="FR110" s="145" t="s">
        <v>105</v>
      </c>
      <c r="FS110" s="355">
        <f>$GW$112</f>
        <v>0</v>
      </c>
      <c r="FT110" s="1039" t="s">
        <v>301</v>
      </c>
      <c r="FU110" s="1040"/>
      <c r="FV110" s="424">
        <f>COUNTIF(FV$7:FV$106,"C")</f>
        <v>4</v>
      </c>
      <c r="FW110" s="927">
        <f>COUNTIF(FY$7:FY$106,"C")</f>
        <v>2</v>
      </c>
      <c r="FX110" s="927"/>
      <c r="FY110" s="927"/>
      <c r="FZ110" s="927">
        <f>COUNTIF(GB$7:GB$106,"C")</f>
        <v>4</v>
      </c>
      <c r="GA110" s="927"/>
      <c r="GB110" s="927"/>
      <c r="GC110" s="424">
        <f t="shared" ref="GC110:GG110" si="396">COUNTIF(GC$7:GC$106,"C")</f>
        <v>2</v>
      </c>
      <c r="GD110" s="424">
        <f t="shared" si="396"/>
        <v>2</v>
      </c>
      <c r="GE110" s="424">
        <f t="shared" si="396"/>
        <v>0</v>
      </c>
      <c r="GF110" s="424">
        <f t="shared" si="396"/>
        <v>0</v>
      </c>
      <c r="GG110" s="424">
        <f t="shared" si="396"/>
        <v>0</v>
      </c>
      <c r="GH110" s="927">
        <f>COUNTIF(GJ$7:GJ$106,"C")</f>
        <v>6</v>
      </c>
      <c r="GI110" s="927"/>
      <c r="GJ110" s="927"/>
      <c r="GK110" s="927">
        <f>COUNTIF(GM$7:GM$106,"C")</f>
        <v>3</v>
      </c>
      <c r="GL110" s="927"/>
      <c r="GM110" s="927"/>
      <c r="GN110" s="927">
        <f>COUNTIF(GP$7:GP$106,"C")</f>
        <v>1</v>
      </c>
      <c r="GO110" s="927"/>
      <c r="GP110" s="927"/>
      <c r="GQ110" s="927">
        <f>COUNTIF(GS$7:GS$106,"C")</f>
        <v>3</v>
      </c>
      <c r="GR110" s="927"/>
      <c r="GS110" s="927"/>
      <c r="GT110" s="927">
        <f>COUNTIF(GV$7:GV$106,"C")</f>
        <v>0</v>
      </c>
      <c r="GU110" s="927"/>
      <c r="GV110" s="927"/>
      <c r="GW110" s="927">
        <f>COUNTIF(GY$7:GY$106,"C")</f>
        <v>3</v>
      </c>
      <c r="GX110" s="927"/>
      <c r="GY110" s="927"/>
      <c r="GZ110" s="422"/>
      <c r="HA110" s="422"/>
      <c r="HB110" s="462" t="s">
        <v>312</v>
      </c>
      <c r="HC110" s="461">
        <f>COUNTIF(HD7:HD106,"vuqifLFkr")</f>
        <v>4</v>
      </c>
      <c r="HD110" s="380" t="s">
        <v>301</v>
      </c>
      <c r="HE110" s="424">
        <f>COUNTIF(HJ$7:HJ$106,"C")</f>
        <v>2</v>
      </c>
      <c r="HF110" s="378"/>
      <c r="HG110" s="912" t="s">
        <v>114</v>
      </c>
      <c r="HH110" s="912"/>
      <c r="HI110" s="912"/>
      <c r="HJ110" s="912"/>
      <c r="HK110" s="1043"/>
      <c r="HL110" s="966"/>
      <c r="HM110" s="966"/>
      <c r="HN110" s="1044"/>
      <c r="HP110" s="122"/>
      <c r="HQ110" s="122"/>
      <c r="HR110" s="122"/>
    </row>
    <row r="111" spans="1:233" s="33" customFormat="1" ht="14" customHeight="1">
      <c r="A111" s="915" t="s">
        <v>7</v>
      </c>
      <c r="B111" s="916"/>
      <c r="C111" s="916"/>
      <c r="D111" s="916"/>
      <c r="E111" s="916"/>
      <c r="F111" s="916"/>
      <c r="G111" s="916"/>
      <c r="H111" s="457" t="s">
        <v>374</v>
      </c>
      <c r="I111" s="456">
        <f>COUNTIF(HD7:HD106,"vuqifLFkr")+COUNTIF(HD7:HD106,"vodk'k")</f>
        <v>5</v>
      </c>
      <c r="J111" s="155" t="s">
        <v>115</v>
      </c>
      <c r="K111" s="146">
        <f>COUNTIF(HD7:HD106,"LFkkukarfjr")</f>
        <v>0</v>
      </c>
      <c r="L111" s="923" t="s">
        <v>14</v>
      </c>
      <c r="M111" s="924"/>
      <c r="N111" s="970">
        <f>SUM(P110,T110,X110,AB110)</f>
        <v>9</v>
      </c>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f>SUM(AK110,AO110,AS110,AW110)</f>
        <v>9</v>
      </c>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66" t="s">
        <v>90</v>
      </c>
      <c r="BF111" s="966"/>
      <c r="BG111" s="984">
        <f>COUNTA(GF7:GF106)-COUNTIF(GF7:GF106,"")</f>
        <v>0</v>
      </c>
      <c r="BH111" s="985"/>
      <c r="BI111" s="1052" t="str">
        <f>details!AS3</f>
        <v>iYYko</v>
      </c>
      <c r="BJ111" s="1052"/>
      <c r="BK111" s="1052"/>
      <c r="BL111" s="1052"/>
      <c r="BM111" s="1052"/>
      <c r="BN111" s="927">
        <f>$GF$108</f>
        <v>0</v>
      </c>
      <c r="BO111" s="927"/>
      <c r="BP111" s="927">
        <f>$GF$109</f>
        <v>0</v>
      </c>
      <c r="BQ111" s="927"/>
      <c r="BR111" s="927">
        <f>$GF$110</f>
        <v>0</v>
      </c>
      <c r="BS111" s="927"/>
      <c r="BT111" s="927">
        <f>$GF$111</f>
        <v>0</v>
      </c>
      <c r="BU111" s="927"/>
      <c r="BV111" s="927">
        <f>$GF$112</f>
        <v>0</v>
      </c>
      <c r="BW111" s="927"/>
      <c r="BX111" s="979">
        <f>SUM(BN111:BU111)</f>
        <v>0</v>
      </c>
      <c r="BY111" s="979"/>
      <c r="BZ111" s="996" t="e">
        <f>BX111/BG111*100</f>
        <v>#DIV/0!</v>
      </c>
      <c r="CA111" s="996"/>
      <c r="CB111" s="927">
        <f>SUM(CD110,CH110,CL110,CP110)</f>
        <v>9</v>
      </c>
      <c r="CC111" s="927"/>
      <c r="CD111" s="927"/>
      <c r="CE111" s="927"/>
      <c r="CF111" s="927"/>
      <c r="CG111" s="927"/>
      <c r="CH111" s="927"/>
      <c r="CI111" s="927"/>
      <c r="CJ111" s="927"/>
      <c r="CK111" s="927"/>
      <c r="CL111" s="927"/>
      <c r="CM111" s="927"/>
      <c r="CN111" s="927"/>
      <c r="CO111" s="927"/>
      <c r="CP111" s="927"/>
      <c r="CQ111" s="927"/>
      <c r="CR111" s="927"/>
      <c r="CS111" s="927"/>
      <c r="CT111" s="927"/>
      <c r="CU111" s="927"/>
      <c r="CV111" s="927"/>
      <c r="CW111" s="927"/>
      <c r="CX111" s="927">
        <f>SUM(CZ110,DD110,DH110,DL110)</f>
        <v>9</v>
      </c>
      <c r="CY111" s="927"/>
      <c r="CZ111" s="927"/>
      <c r="DA111" s="927"/>
      <c r="DB111" s="927"/>
      <c r="DC111" s="927"/>
      <c r="DD111" s="927"/>
      <c r="DE111" s="927"/>
      <c r="DF111" s="927"/>
      <c r="DG111" s="927"/>
      <c r="DH111" s="927"/>
      <c r="DI111" s="927"/>
      <c r="DJ111" s="927"/>
      <c r="DK111" s="927"/>
      <c r="DL111" s="927"/>
      <c r="DM111" s="927"/>
      <c r="DN111" s="927"/>
      <c r="DO111" s="927"/>
      <c r="DP111" s="927"/>
      <c r="DQ111" s="927"/>
      <c r="DR111" s="927"/>
      <c r="DS111" s="927"/>
      <c r="DT111" s="927">
        <f>SUM(DV110,DZ110,ED110,EH110)</f>
        <v>9</v>
      </c>
      <c r="DU111" s="927"/>
      <c r="DV111" s="927"/>
      <c r="DW111" s="927"/>
      <c r="DX111" s="927"/>
      <c r="DY111" s="927"/>
      <c r="DZ111" s="927"/>
      <c r="EA111" s="927"/>
      <c r="EB111" s="927"/>
      <c r="EC111" s="927"/>
      <c r="ED111" s="927"/>
      <c r="EE111" s="927"/>
      <c r="EF111" s="927"/>
      <c r="EG111" s="927"/>
      <c r="EH111" s="927"/>
      <c r="EI111" s="927"/>
      <c r="EJ111" s="927"/>
      <c r="EK111" s="927"/>
      <c r="EL111" s="927"/>
      <c r="EM111" s="927"/>
      <c r="EN111" s="927"/>
      <c r="EO111" s="927"/>
      <c r="EP111" s="970">
        <f>SUM(EQ110,ES110,EU110,EW110,EY110)</f>
        <v>14</v>
      </c>
      <c r="EQ111" s="970"/>
      <c r="ER111" s="970"/>
      <c r="ES111" s="970"/>
      <c r="ET111" s="970"/>
      <c r="EU111" s="970"/>
      <c r="EV111" s="970"/>
      <c r="EW111" s="970"/>
      <c r="EX111" s="970"/>
      <c r="EY111" s="970"/>
      <c r="EZ111" s="970">
        <f>SUM(FA110,FC110,FE110,FG110,FI110)</f>
        <v>14</v>
      </c>
      <c r="FA111" s="970"/>
      <c r="FB111" s="970"/>
      <c r="FC111" s="970"/>
      <c r="FD111" s="970"/>
      <c r="FE111" s="970"/>
      <c r="FF111" s="970"/>
      <c r="FG111" s="970"/>
      <c r="FH111" s="970"/>
      <c r="FI111" s="970"/>
      <c r="FJ111" s="970">
        <f>SUM(FK110,FM110,FO110,FQ110,FS110)</f>
        <v>14</v>
      </c>
      <c r="FK111" s="970"/>
      <c r="FL111" s="970"/>
      <c r="FM111" s="970"/>
      <c r="FN111" s="970"/>
      <c r="FO111" s="970"/>
      <c r="FP111" s="970"/>
      <c r="FQ111" s="970"/>
      <c r="FR111" s="970"/>
      <c r="FS111" s="994"/>
      <c r="FT111" s="1039" t="s">
        <v>302</v>
      </c>
      <c r="FU111" s="1040"/>
      <c r="FV111" s="424">
        <f>COUNTIF(FV$7:FV$106,"D")</f>
        <v>2</v>
      </c>
      <c r="FW111" s="927">
        <f>COUNTIF(FY$7:FY$106,"D")</f>
        <v>5</v>
      </c>
      <c r="FX111" s="927"/>
      <c r="FY111" s="927"/>
      <c r="FZ111" s="927">
        <f>COUNTIF(GB$7:GB$106,"D")</f>
        <v>2</v>
      </c>
      <c r="GA111" s="927"/>
      <c r="GB111" s="927"/>
      <c r="GC111" s="424">
        <f t="shared" ref="GC111:GG111" si="397">COUNTIF(GC$7:GC$106,"D")</f>
        <v>1</v>
      </c>
      <c r="GD111" s="424">
        <f t="shared" si="397"/>
        <v>1</v>
      </c>
      <c r="GE111" s="424">
        <f t="shared" si="397"/>
        <v>0</v>
      </c>
      <c r="GF111" s="424">
        <f t="shared" si="397"/>
        <v>0</v>
      </c>
      <c r="GG111" s="424">
        <f t="shared" si="397"/>
        <v>0</v>
      </c>
      <c r="GH111" s="927">
        <f>COUNTIF(GJ$7:GJ$106,"D")</f>
        <v>1</v>
      </c>
      <c r="GI111" s="927"/>
      <c r="GJ111" s="927"/>
      <c r="GK111" s="927">
        <f>COUNTIF(GM$7:GM$106,"D")</f>
        <v>6</v>
      </c>
      <c r="GL111" s="927"/>
      <c r="GM111" s="927"/>
      <c r="GN111" s="927">
        <f>COUNTIF(GP$7:GP$106,"D")</f>
        <v>6</v>
      </c>
      <c r="GO111" s="927"/>
      <c r="GP111" s="927"/>
      <c r="GQ111" s="927">
        <f>COUNTIF(GS$7:GS$106,"D")</f>
        <v>0</v>
      </c>
      <c r="GR111" s="927"/>
      <c r="GS111" s="927"/>
      <c r="GT111" s="927">
        <f>COUNTIF(GV$7:GV$106,"D")</f>
        <v>0</v>
      </c>
      <c r="GU111" s="927"/>
      <c r="GV111" s="927"/>
      <c r="GW111" s="927">
        <f>COUNTIF(GY$7:GY$106,"D")</f>
        <v>0</v>
      </c>
      <c r="GX111" s="927"/>
      <c r="GY111" s="927"/>
      <c r="GZ111" s="422"/>
      <c r="HA111" s="422"/>
      <c r="HB111" s="464" t="s">
        <v>311</v>
      </c>
      <c r="HC111" s="380">
        <f>COUNTBLANK(D7:D106)</f>
        <v>85</v>
      </c>
      <c r="HD111" s="380" t="s">
        <v>302</v>
      </c>
      <c r="HE111" s="424">
        <f>COUNTIF(HJ$7:HJ$106,"D")</f>
        <v>5</v>
      </c>
      <c r="HF111" s="378"/>
      <c r="HG111" s="1056" t="s">
        <v>19</v>
      </c>
      <c r="HH111" s="1056"/>
      <c r="HI111" s="1056"/>
      <c r="HJ111" s="1056"/>
      <c r="HK111" s="1043"/>
      <c r="HL111" s="966"/>
      <c r="HM111" s="966"/>
      <c r="HN111" s="1044"/>
      <c r="HP111" s="122"/>
      <c r="HQ111" s="122"/>
      <c r="HR111" s="122"/>
      <c r="HS111" s="125"/>
      <c r="HT111" s="125"/>
      <c r="HU111" s="125"/>
      <c r="HV111" s="125"/>
      <c r="HW111" s="125"/>
      <c r="HX111" s="125"/>
      <c r="HY111" s="125"/>
    </row>
    <row r="112" spans="1:233" s="33" customFormat="1" ht="14" customHeight="1" thickBot="1">
      <c r="A112" s="917"/>
      <c r="B112" s="918"/>
      <c r="C112" s="918"/>
      <c r="D112" s="918"/>
      <c r="E112" s="918"/>
      <c r="F112" s="918"/>
      <c r="G112" s="918"/>
      <c r="H112" s="470" t="s">
        <v>311</v>
      </c>
      <c r="I112" s="471">
        <f>COUNTBLANK(D7:D106)</f>
        <v>85</v>
      </c>
      <c r="J112" s="232" t="s">
        <v>213</v>
      </c>
      <c r="K112" s="298">
        <f>K109/K108*100</f>
        <v>100</v>
      </c>
      <c r="L112" s="925" t="s">
        <v>5</v>
      </c>
      <c r="M112" s="926"/>
      <c r="N112" s="977">
        <f>N111/N109*100</f>
        <v>100</v>
      </c>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f>AI111/AI109*100</f>
        <v>100</v>
      </c>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82" t="s">
        <v>91</v>
      </c>
      <c r="BF112" s="982"/>
      <c r="BG112" s="986">
        <f>COUNTA(GG7:GG106)-COUNTIF(GG7:GG106,"")</f>
        <v>0</v>
      </c>
      <c r="BH112" s="987"/>
      <c r="BI112" s="1053" t="str">
        <f>details!AU3</f>
        <v>vjfoUn</v>
      </c>
      <c r="BJ112" s="1053"/>
      <c r="BK112" s="1053"/>
      <c r="BL112" s="1053"/>
      <c r="BM112" s="1053"/>
      <c r="BN112" s="928">
        <f>$GG$108</f>
        <v>0</v>
      </c>
      <c r="BO112" s="928"/>
      <c r="BP112" s="928">
        <f>$GG$109</f>
        <v>0</v>
      </c>
      <c r="BQ112" s="928"/>
      <c r="BR112" s="928">
        <f>$GG$110</f>
        <v>0</v>
      </c>
      <c r="BS112" s="928"/>
      <c r="BT112" s="928">
        <f>$GG$111</f>
        <v>0</v>
      </c>
      <c r="BU112" s="928"/>
      <c r="BV112" s="928">
        <f>$GG$112</f>
        <v>0</v>
      </c>
      <c r="BW112" s="928"/>
      <c r="BX112" s="978">
        <f>SUM(BN112:BU112)</f>
        <v>0</v>
      </c>
      <c r="BY112" s="978"/>
      <c r="BZ112" s="980" t="e">
        <f>BX112/BG112*100</f>
        <v>#DIV/0!</v>
      </c>
      <c r="CA112" s="980"/>
      <c r="CB112" s="977">
        <f>IF(CB109=0,"",CB111/CB109*100)</f>
        <v>100</v>
      </c>
      <c r="CC112" s="977"/>
      <c r="CD112" s="977"/>
      <c r="CE112" s="977"/>
      <c r="CF112" s="977"/>
      <c r="CG112" s="977"/>
      <c r="CH112" s="977"/>
      <c r="CI112" s="977"/>
      <c r="CJ112" s="977"/>
      <c r="CK112" s="977"/>
      <c r="CL112" s="977"/>
      <c r="CM112" s="977"/>
      <c r="CN112" s="977"/>
      <c r="CO112" s="977"/>
      <c r="CP112" s="977"/>
      <c r="CQ112" s="977"/>
      <c r="CR112" s="977"/>
      <c r="CS112" s="977"/>
      <c r="CT112" s="977"/>
      <c r="CU112" s="977"/>
      <c r="CV112" s="977"/>
      <c r="CW112" s="977"/>
      <c r="CX112" s="977">
        <f>IF(CX109=0,"",CX111/CX109*100)</f>
        <v>100</v>
      </c>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f>IF(DT109=0,"",DT111/DT109*100)</f>
        <v>100</v>
      </c>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6">
        <f>EP111/EP109*100</f>
        <v>100</v>
      </c>
      <c r="EQ112" s="976"/>
      <c r="ER112" s="976"/>
      <c r="ES112" s="976"/>
      <c r="ET112" s="976"/>
      <c r="EU112" s="976"/>
      <c r="EV112" s="976"/>
      <c r="EW112" s="976"/>
      <c r="EX112" s="976"/>
      <c r="EY112" s="976"/>
      <c r="EZ112" s="976">
        <f>EZ111/EZ109*100</f>
        <v>100</v>
      </c>
      <c r="FA112" s="976"/>
      <c r="FB112" s="976"/>
      <c r="FC112" s="976"/>
      <c r="FD112" s="976"/>
      <c r="FE112" s="976"/>
      <c r="FF112" s="976"/>
      <c r="FG112" s="976"/>
      <c r="FH112" s="976"/>
      <c r="FI112" s="976"/>
      <c r="FJ112" s="976">
        <f>FJ111/FJ109*100</f>
        <v>100</v>
      </c>
      <c r="FK112" s="976"/>
      <c r="FL112" s="976"/>
      <c r="FM112" s="976"/>
      <c r="FN112" s="976"/>
      <c r="FO112" s="976"/>
      <c r="FP112" s="976"/>
      <c r="FQ112" s="976"/>
      <c r="FR112" s="976"/>
      <c r="FS112" s="995"/>
      <c r="FT112" s="1048" t="s">
        <v>303</v>
      </c>
      <c r="FU112" s="1049"/>
      <c r="FV112" s="427">
        <f>COUNTIF(FV$7:FV$106,"E")</f>
        <v>0</v>
      </c>
      <c r="FW112" s="928">
        <f>COUNTIF(FY$7:FY$106,"E")</f>
        <v>0</v>
      </c>
      <c r="FX112" s="928"/>
      <c r="FY112" s="928"/>
      <c r="FZ112" s="928">
        <f>COUNTIF(GB$7:GB$106,"E")</f>
        <v>0</v>
      </c>
      <c r="GA112" s="928"/>
      <c r="GB112" s="928"/>
      <c r="GC112" s="427">
        <f t="shared" ref="GC112:GG112" si="398">COUNTIF(GC$7:GC$106,"E")</f>
        <v>0</v>
      </c>
      <c r="GD112" s="427">
        <f t="shared" si="398"/>
        <v>0</v>
      </c>
      <c r="GE112" s="427">
        <f t="shared" si="398"/>
        <v>0</v>
      </c>
      <c r="GF112" s="427">
        <f t="shared" si="398"/>
        <v>0</v>
      </c>
      <c r="GG112" s="427">
        <f t="shared" si="398"/>
        <v>0</v>
      </c>
      <c r="GH112" s="928">
        <f>COUNTIF(GJ$7:GJ$106,"E")</f>
        <v>0</v>
      </c>
      <c r="GI112" s="928"/>
      <c r="GJ112" s="928"/>
      <c r="GK112" s="928">
        <f>COUNTIF(GM$7:GM$106,"E")</f>
        <v>0</v>
      </c>
      <c r="GL112" s="928"/>
      <c r="GM112" s="928"/>
      <c r="GN112" s="928">
        <f>COUNTIF(GP$7:GP$106,"E")</f>
        <v>0</v>
      </c>
      <c r="GO112" s="928"/>
      <c r="GP112" s="928"/>
      <c r="GQ112" s="928">
        <f>COUNTIF(GS$7:GS$106,"E")</f>
        <v>0</v>
      </c>
      <c r="GR112" s="928"/>
      <c r="GS112" s="928"/>
      <c r="GT112" s="928">
        <f>COUNTIF(GV$7:GV$106,"E")</f>
        <v>0</v>
      </c>
      <c r="GU112" s="928"/>
      <c r="GV112" s="928"/>
      <c r="GW112" s="928">
        <f>COUNTIF(GY$7:GY$106,"E")</f>
        <v>0</v>
      </c>
      <c r="GX112" s="928"/>
      <c r="GY112" s="928"/>
      <c r="GZ112" s="423"/>
      <c r="HA112" s="423"/>
      <c r="HB112" s="465" t="s">
        <v>88</v>
      </c>
      <c r="HC112" s="466">
        <f>SUM(HC107:HC111)</f>
        <v>91</v>
      </c>
      <c r="HD112" s="381" t="s">
        <v>303</v>
      </c>
      <c r="HE112" s="427">
        <f>COUNTIF(HJ$7:HJ$106,"E")</f>
        <v>0</v>
      </c>
      <c r="HF112" s="379"/>
      <c r="HG112" s="1057" t="s">
        <v>7</v>
      </c>
      <c r="HH112" s="1057"/>
      <c r="HI112" s="1057"/>
      <c r="HJ112" s="1057"/>
      <c r="HK112" s="1045"/>
      <c r="HL112" s="1046"/>
      <c r="HM112" s="1046"/>
      <c r="HN112" s="1047"/>
      <c r="HP112" s="122"/>
      <c r="HQ112" s="122"/>
      <c r="HR112" s="122"/>
      <c r="HS112" s="125"/>
      <c r="HT112" s="125"/>
      <c r="HU112" s="125"/>
      <c r="HV112" s="125"/>
      <c r="HW112" s="125"/>
      <c r="HX112" s="125"/>
      <c r="HY112" s="125"/>
    </row>
    <row r="113" spans="1:228" s="28" customFormat="1" ht="12" customHeight="1">
      <c r="A113" s="26"/>
      <c r="B113" s="26"/>
      <c r="C113" s="26"/>
      <c r="D113" s="26"/>
      <c r="E113" s="26"/>
      <c r="F113" s="26"/>
      <c r="G113" s="26"/>
      <c r="H113" s="35"/>
      <c r="I113" s="35"/>
      <c r="J113" s="26"/>
      <c r="L113" s="26"/>
      <c r="M113" s="26"/>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35"/>
      <c r="FK113" s="35"/>
      <c r="FL113" s="35"/>
      <c r="FM113" s="35"/>
      <c r="FN113" s="35"/>
      <c r="FO113" s="35"/>
      <c r="FP113" s="35"/>
      <c r="FQ113" s="35"/>
      <c r="FR113" s="35"/>
      <c r="FS113" s="35"/>
      <c r="FT113" s="29"/>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c r="HE113" s="57"/>
      <c r="HF113" s="57"/>
      <c r="HG113" s="57"/>
      <c r="HH113" s="57"/>
      <c r="HI113" s="57"/>
      <c r="HJ113" s="57"/>
      <c r="HL113" s="57"/>
      <c r="HM113" s="57"/>
      <c r="HP113" s="126"/>
      <c r="HQ113" s="126"/>
      <c r="HR113" s="126"/>
      <c r="HS113" s="126"/>
      <c r="HT113" s="126"/>
    </row>
    <row r="114" spans="1:228" s="52" customFormat="1" ht="12" customHeight="1">
      <c r="A114" s="49"/>
      <c r="B114" s="49"/>
      <c r="C114" s="49"/>
      <c r="D114" s="49"/>
      <c r="E114" s="49"/>
      <c r="F114" s="49"/>
      <c r="G114" s="49"/>
      <c r="H114" s="50"/>
      <c r="I114" s="50"/>
      <c r="J114" s="49"/>
      <c r="K114" s="49"/>
      <c r="L114" s="49"/>
      <c r="M114" s="49"/>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c r="EF114" s="50"/>
      <c r="EG114" s="50"/>
      <c r="EH114" s="50"/>
      <c r="EI114" s="50"/>
      <c r="EJ114" s="50"/>
      <c r="EK114" s="50"/>
      <c r="EL114" s="50"/>
      <c r="EM114" s="50"/>
      <c r="EN114" s="50"/>
      <c r="EO114" s="50"/>
      <c r="EP114" s="50"/>
      <c r="EQ114" s="50"/>
      <c r="ER114" s="50"/>
      <c r="ES114" s="50"/>
      <c r="ET114" s="50"/>
      <c r="EU114" s="50"/>
      <c r="EV114" s="50"/>
      <c r="EW114" s="50"/>
      <c r="EX114" s="50"/>
      <c r="EY114" s="50"/>
      <c r="EZ114" s="50"/>
      <c r="FA114" s="50"/>
      <c r="FB114" s="50"/>
      <c r="FC114" s="50"/>
      <c r="FD114" s="50"/>
      <c r="FE114" s="50"/>
      <c r="FF114" s="50"/>
      <c r="FG114" s="50"/>
      <c r="FH114" s="50"/>
      <c r="FI114" s="50"/>
      <c r="FJ114" s="50"/>
      <c r="FK114" s="50"/>
      <c r="FL114" s="50"/>
      <c r="FM114" s="50"/>
      <c r="FN114" s="50"/>
      <c r="FO114" s="50"/>
      <c r="FP114" s="50"/>
      <c r="FQ114" s="50"/>
      <c r="FR114" s="50"/>
      <c r="FS114" s="50"/>
      <c r="FT114" s="51"/>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O114" s="126"/>
      <c r="HP114" s="126"/>
      <c r="HQ114" s="126"/>
      <c r="HR114" s="126"/>
      <c r="HS114" s="126"/>
      <c r="HT114" s="126"/>
    </row>
    <row r="115" spans="1:228" s="52" customFormat="1" ht="20" customHeight="1">
      <c r="A115" s="49"/>
      <c r="B115" s="49"/>
      <c r="C115" s="49"/>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EW115" s="50"/>
      <c r="EX115" s="50"/>
      <c r="EY115" s="50"/>
      <c r="EZ115" s="50"/>
      <c r="FA115" s="50"/>
      <c r="FB115" s="50"/>
      <c r="FC115" s="50"/>
      <c r="FD115" s="50"/>
      <c r="FE115" s="50"/>
      <c r="FF115" s="50"/>
      <c r="FG115" s="50"/>
      <c r="FH115" s="50"/>
      <c r="FI115" s="50"/>
      <c r="FJ115" s="50"/>
      <c r="FK115" s="50"/>
      <c r="FL115" s="50"/>
      <c r="FM115" s="50"/>
      <c r="FN115" s="50"/>
      <c r="FO115" s="50"/>
      <c r="FP115" s="50"/>
      <c r="FQ115" s="50"/>
      <c r="FR115" s="50"/>
      <c r="FS115" s="50"/>
      <c r="FT115" s="51"/>
      <c r="FU115" s="59"/>
      <c r="FV115" s="59"/>
      <c r="FW115" s="59"/>
      <c r="FX115" s="59"/>
      <c r="FY115" s="59"/>
      <c r="FZ115" s="59"/>
      <c r="GA115" s="59"/>
      <c r="GB115" s="59"/>
      <c r="GC115" s="59"/>
      <c r="GD115" s="59"/>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M115" s="59"/>
      <c r="HO115" s="126"/>
      <c r="HP115" s="126"/>
      <c r="HQ115" s="126"/>
      <c r="HR115" s="126"/>
      <c r="HS115" s="126"/>
      <c r="HT115" s="126"/>
    </row>
    <row r="116" spans="1:228" s="52" customFormat="1" ht="20" customHeight="1">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EW116" s="50"/>
      <c r="EX116" s="50"/>
      <c r="EY116" s="50"/>
      <c r="EZ116" s="50"/>
      <c r="FA116" s="50"/>
      <c r="FB116" s="50"/>
      <c r="FC116" s="50"/>
      <c r="FD116" s="50"/>
      <c r="FE116" s="50"/>
      <c r="FF116" s="50"/>
      <c r="FG116" s="50"/>
      <c r="FH116" s="50"/>
      <c r="FI116" s="50"/>
      <c r="FJ116" s="50"/>
      <c r="FK116" s="50"/>
      <c r="FL116" s="50"/>
      <c r="FM116" s="50"/>
      <c r="FN116" s="50"/>
      <c r="FO116" s="50"/>
      <c r="FP116" s="50"/>
      <c r="FQ116" s="50"/>
      <c r="FR116" s="50"/>
      <c r="FS116" s="50"/>
      <c r="FT116" s="51"/>
      <c r="FU116" s="56"/>
      <c r="FV116" s="56"/>
      <c r="FW116" s="56"/>
      <c r="FX116" s="56"/>
      <c r="FY116" s="56"/>
      <c r="FZ116" s="56"/>
      <c r="GA116" s="56"/>
      <c r="GB116" s="56"/>
      <c r="GC116" s="56"/>
      <c r="GD116" s="56"/>
      <c r="GE116" s="56"/>
      <c r="GF116" s="56"/>
      <c r="GG116" s="56"/>
      <c r="GH116" s="56"/>
      <c r="GI116" s="56"/>
      <c r="GJ116" s="56"/>
      <c r="GK116" s="56"/>
      <c r="GL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row>
    <row r="117" spans="1:228" s="52" customFormat="1" ht="26" customHeight="1">
      <c r="CS117" s="53"/>
      <c r="CT117" s="53"/>
      <c r="CU117" s="53"/>
      <c r="CV117" s="53"/>
      <c r="CW117" s="53"/>
      <c r="EW117" s="50"/>
      <c r="EX117" s="50"/>
      <c r="EY117" s="50"/>
      <c r="EZ117" s="50"/>
      <c r="FA117" s="50"/>
      <c r="FB117" s="50"/>
      <c r="FC117" s="50"/>
      <c r="FD117" s="50"/>
      <c r="FE117" s="50"/>
      <c r="FF117" s="50"/>
      <c r="FG117" s="50"/>
      <c r="FH117" s="50"/>
      <c r="FI117" s="50"/>
      <c r="FJ117" s="50"/>
      <c r="FK117" s="50"/>
      <c r="FL117" s="50"/>
      <c r="FM117" s="50"/>
      <c r="FN117" s="50"/>
      <c r="FO117" s="50"/>
      <c r="FP117" s="50"/>
      <c r="FQ117" s="50"/>
      <c r="FR117" s="50"/>
      <c r="FS117" s="50"/>
      <c r="FT117" s="51"/>
      <c r="FU117" s="59"/>
      <c r="FV117" s="59"/>
      <c r="FW117" s="59"/>
      <c r="FX117" s="59"/>
      <c r="FY117" s="59"/>
      <c r="FZ117" s="59"/>
      <c r="GA117" s="59"/>
      <c r="GB117" s="59"/>
      <c r="GC117" s="59"/>
      <c r="GD117" s="59"/>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c r="HD117" s="59"/>
      <c r="HE117" s="59"/>
      <c r="HF117" s="59"/>
      <c r="HG117" s="59"/>
      <c r="HH117" s="59"/>
      <c r="HI117" s="59"/>
      <c r="HJ117" s="59"/>
      <c r="HK117" s="59"/>
      <c r="HL117" s="59"/>
      <c r="HM117" s="59"/>
    </row>
    <row r="118" spans="1:228" s="52" customFormat="1" ht="20" customHeight="1">
      <c r="EW118" s="50"/>
      <c r="EX118" s="50"/>
      <c r="EY118" s="50"/>
      <c r="EZ118" s="50"/>
      <c r="FA118" s="50"/>
      <c r="FB118" s="50"/>
      <c r="FC118" s="50"/>
      <c r="FD118" s="50"/>
      <c r="FI118" s="50"/>
      <c r="FJ118" s="50"/>
      <c r="FK118" s="50"/>
      <c r="FL118" s="50"/>
      <c r="FM118" s="50"/>
      <c r="FN118" s="50"/>
      <c r="FO118" s="50"/>
      <c r="FP118" s="50"/>
      <c r="FQ118" s="50"/>
      <c r="FR118" s="50"/>
      <c r="FS118" s="50"/>
      <c r="FT118" s="51"/>
      <c r="FU118" s="59"/>
      <c r="FV118" s="59"/>
      <c r="FW118" s="59"/>
      <c r="FX118" s="59"/>
      <c r="FY118" s="59"/>
      <c r="FZ118" s="59"/>
      <c r="GA118" s="59"/>
      <c r="GB118" s="59"/>
      <c r="GC118" s="59"/>
      <c r="GD118" s="59"/>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c r="HD118" s="59"/>
      <c r="HE118" s="59"/>
      <c r="HF118" s="59"/>
      <c r="HG118" s="59"/>
      <c r="HH118" s="59"/>
      <c r="HI118" s="59"/>
      <c r="HJ118" s="59"/>
      <c r="HK118" s="59"/>
      <c r="HL118" s="59"/>
      <c r="HM118" s="59"/>
    </row>
    <row r="119" spans="1:228" s="28" customFormat="1" ht="20" customHeight="1">
      <c r="EW119" s="35"/>
      <c r="EX119" s="35"/>
      <c r="EY119" s="35"/>
      <c r="EZ119" s="35"/>
      <c r="FA119" s="35"/>
      <c r="FB119" s="35"/>
      <c r="FC119" s="35"/>
      <c r="FD119" s="35"/>
      <c r="FI119" s="35"/>
      <c r="FJ119" s="35"/>
      <c r="FK119" s="35"/>
      <c r="FL119" s="35"/>
      <c r="FM119" s="35"/>
      <c r="FN119" s="35"/>
      <c r="FO119" s="35"/>
      <c r="FP119" s="35"/>
      <c r="FQ119" s="35"/>
      <c r="FR119" s="35"/>
      <c r="FS119" s="35"/>
      <c r="FT119" s="29"/>
      <c r="FU119" s="60"/>
      <c r="FV119" s="60"/>
      <c r="FW119" s="60"/>
      <c r="FX119" s="60"/>
      <c r="FY119" s="60"/>
      <c r="FZ119" s="60"/>
      <c r="GA119" s="60"/>
      <c r="GB119" s="60"/>
      <c r="GC119" s="60"/>
      <c r="GD119" s="60"/>
      <c r="GE119" s="60"/>
      <c r="GF119" s="60"/>
      <c r="GG119" s="60"/>
      <c r="GH119" s="60"/>
      <c r="GI119" s="60"/>
      <c r="GJ119" s="60"/>
      <c r="GK119" s="60"/>
      <c r="GL119" s="60"/>
      <c r="GM119" s="60"/>
      <c r="GN119" s="60"/>
      <c r="GO119" s="60"/>
      <c r="GP119" s="60"/>
      <c r="GQ119" s="60"/>
      <c r="GR119" s="60"/>
      <c r="GS119" s="60"/>
      <c r="GT119" s="60"/>
      <c r="GU119" s="60"/>
      <c r="GV119" s="60"/>
      <c r="GW119" s="60"/>
      <c r="GX119" s="60"/>
      <c r="GY119" s="60"/>
      <c r="GZ119" s="60"/>
      <c r="HA119" s="60"/>
      <c r="HB119" s="60"/>
      <c r="HC119" s="60"/>
      <c r="HD119" s="60"/>
      <c r="HE119" s="60"/>
      <c r="HF119" s="60"/>
      <c r="HG119" s="60"/>
      <c r="HH119" s="60"/>
      <c r="HI119" s="60"/>
      <c r="HJ119" s="60"/>
      <c r="HK119" s="60"/>
      <c r="HL119" s="60"/>
      <c r="HM119" s="60"/>
    </row>
    <row r="120" spans="1:228" s="28" customFormat="1" ht="20" customHeight="1">
      <c r="EW120" s="35"/>
      <c r="EX120" s="35"/>
      <c r="EY120" s="35"/>
      <c r="EZ120" s="35"/>
      <c r="FA120" s="35"/>
      <c r="FB120" s="35"/>
      <c r="FC120" s="35"/>
      <c r="FD120" s="35"/>
      <c r="FI120" s="35"/>
      <c r="FJ120" s="35"/>
      <c r="FK120" s="35"/>
      <c r="FL120" s="35"/>
      <c r="FM120" s="35"/>
      <c r="FN120" s="35"/>
      <c r="FO120" s="35"/>
      <c r="FP120" s="35"/>
      <c r="FQ120" s="35"/>
      <c r="FR120" s="35"/>
      <c r="FS120" s="35"/>
      <c r="FT120" s="29"/>
      <c r="FU120" s="60"/>
      <c r="FV120" s="60"/>
      <c r="FW120" s="60"/>
      <c r="FX120" s="60"/>
      <c r="FY120" s="60"/>
      <c r="FZ120" s="60"/>
      <c r="GA120" s="60"/>
      <c r="GB120" s="60"/>
      <c r="GC120" s="60"/>
      <c r="GD120" s="60"/>
      <c r="GE120" s="60"/>
      <c r="GF120" s="60"/>
      <c r="GG120" s="60"/>
      <c r="GH120" s="60"/>
      <c r="GI120" s="60"/>
      <c r="GJ120" s="60"/>
      <c r="GK120" s="60"/>
      <c r="GL120" s="60"/>
      <c r="GM120" s="60"/>
      <c r="GN120" s="60"/>
      <c r="GO120" s="60"/>
      <c r="GP120" s="60"/>
      <c r="GQ120" s="60"/>
      <c r="GR120" s="60"/>
      <c r="GS120" s="60"/>
      <c r="GT120" s="60"/>
      <c r="GU120" s="60"/>
      <c r="GV120" s="60"/>
      <c r="GW120" s="60"/>
      <c r="GX120" s="60"/>
      <c r="GY120" s="60"/>
      <c r="GZ120" s="60"/>
      <c r="HA120" s="60"/>
      <c r="HB120" s="60"/>
      <c r="HC120" s="60"/>
      <c r="HD120" s="60"/>
      <c r="HE120" s="60"/>
      <c r="HF120" s="60"/>
      <c r="HG120" s="60"/>
      <c r="HH120" s="60"/>
      <c r="HI120" s="60"/>
      <c r="HJ120" s="60"/>
      <c r="HK120" s="60"/>
      <c r="HL120" s="60"/>
      <c r="HM120" s="60"/>
    </row>
    <row r="121" spans="1:228" s="28" customFormat="1" ht="20" customHeight="1">
      <c r="EW121" s="35"/>
      <c r="EX121" s="35"/>
      <c r="EY121" s="35"/>
      <c r="EZ121" s="35"/>
      <c r="FA121" s="35"/>
      <c r="FB121" s="35"/>
      <c r="FC121" s="35"/>
      <c r="FD121" s="35"/>
      <c r="FI121" s="35"/>
      <c r="FJ121" s="35"/>
      <c r="FK121" s="35"/>
      <c r="FL121" s="35"/>
      <c r="FM121" s="35"/>
      <c r="FN121" s="35"/>
      <c r="FO121" s="35"/>
      <c r="FP121" s="35"/>
      <c r="FQ121" s="35"/>
      <c r="FR121" s="35"/>
      <c r="FS121" s="35"/>
      <c r="FT121" s="29"/>
      <c r="FU121" s="60"/>
      <c r="FV121" s="60"/>
      <c r="FW121" s="60"/>
      <c r="FX121" s="60"/>
      <c r="FY121" s="60"/>
      <c r="FZ121" s="60"/>
      <c r="GA121" s="60"/>
      <c r="GB121" s="60"/>
      <c r="GC121" s="60"/>
      <c r="GD121" s="60"/>
      <c r="GE121" s="60"/>
      <c r="GF121" s="60"/>
      <c r="GG121" s="60"/>
      <c r="GH121" s="60"/>
      <c r="GI121" s="60"/>
      <c r="GJ121" s="60"/>
      <c r="GK121" s="60"/>
      <c r="GL121" s="60"/>
      <c r="GM121" s="60"/>
      <c r="GN121" s="60"/>
      <c r="GO121" s="60"/>
      <c r="GP121" s="60"/>
      <c r="GQ121" s="60"/>
      <c r="GR121" s="60"/>
      <c r="GS121" s="60"/>
      <c r="GT121" s="60"/>
      <c r="GU121" s="60"/>
      <c r="GV121" s="60"/>
      <c r="GW121" s="60"/>
      <c r="GX121" s="60"/>
      <c r="GY121" s="60"/>
      <c r="GZ121" s="60"/>
      <c r="HA121" s="60"/>
      <c r="HB121" s="60"/>
      <c r="HC121" s="60"/>
      <c r="HD121" s="60"/>
      <c r="HE121" s="60"/>
      <c r="HF121" s="60"/>
      <c r="HG121" s="60"/>
      <c r="HH121" s="60"/>
      <c r="HI121" s="60"/>
      <c r="HJ121" s="60"/>
      <c r="HK121" s="60"/>
      <c r="HL121" s="60"/>
      <c r="HM121" s="60"/>
    </row>
    <row r="122" spans="1:228" s="28" customFormat="1" ht="20" customHeight="1">
      <c r="EW122" s="35"/>
      <c r="EX122" s="35"/>
      <c r="EY122" s="35"/>
      <c r="EZ122" s="35"/>
      <c r="FA122" s="35"/>
      <c r="FB122" s="35"/>
      <c r="FC122" s="35"/>
      <c r="FD122" s="35"/>
      <c r="FI122" s="35"/>
      <c r="FJ122" s="35"/>
      <c r="FK122" s="35"/>
      <c r="FL122" s="35"/>
      <c r="FM122" s="35"/>
      <c r="FN122" s="35"/>
      <c r="FO122" s="35"/>
      <c r="FP122" s="35"/>
      <c r="FQ122" s="35"/>
      <c r="FR122" s="35"/>
      <c r="FS122" s="35"/>
      <c r="FT122" s="29"/>
      <c r="FU122" s="60"/>
      <c r="FV122" s="60"/>
      <c r="FW122" s="60"/>
      <c r="FX122" s="60"/>
      <c r="FY122" s="60"/>
      <c r="FZ122" s="60"/>
      <c r="GA122" s="60"/>
      <c r="GB122" s="60"/>
      <c r="GC122" s="60"/>
      <c r="GD122" s="60"/>
      <c r="GE122" s="60"/>
      <c r="GF122" s="60"/>
      <c r="GG122" s="60"/>
      <c r="GH122" s="60"/>
      <c r="GI122" s="60"/>
      <c r="GJ122" s="60"/>
      <c r="GK122" s="60"/>
      <c r="GL122" s="60"/>
      <c r="GM122" s="60"/>
      <c r="GN122" s="60"/>
      <c r="GO122" s="60"/>
      <c r="GP122" s="60"/>
      <c r="GQ122" s="60"/>
      <c r="GR122" s="60"/>
      <c r="GS122" s="60"/>
      <c r="GT122" s="60"/>
      <c r="GU122" s="60"/>
      <c r="GV122" s="60"/>
      <c r="GW122" s="60"/>
      <c r="GX122" s="60"/>
      <c r="GY122" s="60"/>
      <c r="GZ122" s="60"/>
      <c r="HA122" s="60"/>
      <c r="HB122" s="60"/>
      <c r="HC122" s="60"/>
      <c r="HD122" s="60"/>
      <c r="HE122" s="60"/>
      <c r="HF122" s="60"/>
      <c r="HG122" s="60"/>
      <c r="HH122" s="60"/>
      <c r="HI122" s="60"/>
      <c r="HJ122" s="60"/>
      <c r="HK122" s="60"/>
      <c r="HL122" s="60"/>
      <c r="HM122" s="60"/>
    </row>
    <row r="123" spans="1:228" s="28" customFormat="1" ht="20" customHeight="1">
      <c r="CX123" s="35"/>
      <c r="CY123" s="35"/>
      <c r="CZ123" s="35"/>
      <c r="DA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I123" s="35"/>
      <c r="FJ123" s="35"/>
      <c r="FK123" s="35"/>
      <c r="FL123" s="35"/>
      <c r="FM123" s="35"/>
      <c r="FN123" s="35"/>
      <c r="FO123" s="35"/>
      <c r="FP123" s="35"/>
      <c r="FQ123" s="35"/>
      <c r="FR123" s="35"/>
      <c r="FS123" s="35"/>
      <c r="FT123" s="29"/>
      <c r="FU123" s="60"/>
      <c r="FV123" s="60"/>
      <c r="FW123" s="60"/>
      <c r="FX123" s="60"/>
      <c r="FY123" s="60"/>
      <c r="FZ123" s="60"/>
      <c r="GA123" s="60"/>
      <c r="GB123" s="60"/>
      <c r="GC123" s="60"/>
      <c r="GD123" s="60"/>
      <c r="GE123" s="60"/>
      <c r="GF123" s="60"/>
      <c r="GG123" s="60"/>
      <c r="GH123" s="60"/>
      <c r="GI123" s="60"/>
      <c r="GJ123" s="60"/>
      <c r="GK123" s="60"/>
      <c r="GL123" s="60"/>
      <c r="GM123" s="60"/>
      <c r="GN123" s="60"/>
      <c r="GO123" s="60"/>
      <c r="GP123" s="60"/>
      <c r="GQ123" s="60"/>
      <c r="GR123" s="60"/>
      <c r="GS123" s="60"/>
      <c r="GT123" s="60"/>
      <c r="GU123" s="60"/>
      <c r="GV123" s="60"/>
      <c r="GW123" s="60"/>
      <c r="GX123" s="60"/>
      <c r="GY123" s="60"/>
      <c r="GZ123" s="60"/>
      <c r="HA123" s="60"/>
      <c r="HB123" s="60"/>
      <c r="HC123" s="60"/>
      <c r="HD123" s="60"/>
      <c r="HE123" s="60"/>
      <c r="HF123" s="60"/>
      <c r="HG123" s="60"/>
      <c r="HH123" s="60"/>
      <c r="HI123" s="60"/>
      <c r="HJ123" s="60"/>
      <c r="HK123" s="60"/>
      <c r="HL123" s="60"/>
      <c r="HM123" s="60"/>
    </row>
    <row r="124" spans="1:228" s="28" customFormat="1" ht="20" customHeight="1">
      <c r="CX124" s="35"/>
      <c r="CY124" s="35"/>
      <c r="CZ124" s="35"/>
      <c r="DA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D124" s="35"/>
      <c r="FI124" s="35"/>
      <c r="FJ124" s="35"/>
      <c r="FK124" s="35"/>
      <c r="FL124" s="35"/>
      <c r="FM124" s="35"/>
      <c r="FN124" s="35"/>
      <c r="FO124" s="35"/>
      <c r="FP124" s="35"/>
      <c r="FQ124" s="35"/>
      <c r="FR124" s="35"/>
      <c r="FS124" s="35"/>
      <c r="FT124" s="29"/>
      <c r="FU124" s="60"/>
      <c r="FV124" s="60"/>
      <c r="FW124" s="60"/>
      <c r="FX124" s="60"/>
      <c r="FY124" s="60"/>
      <c r="FZ124" s="60"/>
      <c r="GA124" s="60"/>
      <c r="GB124" s="60"/>
      <c r="GC124" s="60"/>
      <c r="GD124" s="60"/>
      <c r="GE124" s="60"/>
      <c r="GF124" s="60"/>
      <c r="GG124" s="60"/>
      <c r="GH124" s="60"/>
      <c r="GI124" s="60"/>
      <c r="GJ124" s="60"/>
      <c r="GK124" s="60"/>
      <c r="GL124" s="60"/>
      <c r="GM124" s="60"/>
      <c r="GN124" s="60"/>
      <c r="GO124" s="60"/>
      <c r="GP124" s="60"/>
      <c r="GQ124" s="60"/>
      <c r="GR124" s="60"/>
      <c r="GS124" s="60"/>
      <c r="GT124" s="60"/>
      <c r="GU124" s="60"/>
      <c r="GV124" s="60"/>
      <c r="GW124" s="60"/>
      <c r="GX124" s="60"/>
      <c r="GY124" s="60"/>
      <c r="GZ124" s="60"/>
      <c r="HA124" s="60"/>
      <c r="HB124" s="60"/>
      <c r="HC124" s="60"/>
      <c r="HD124" s="60"/>
      <c r="HE124" s="60"/>
      <c r="HF124" s="60"/>
      <c r="HG124" s="60"/>
      <c r="HH124" s="60"/>
      <c r="HI124" s="60"/>
      <c r="HJ124" s="60"/>
      <c r="HK124" s="60"/>
      <c r="HL124" s="60"/>
      <c r="HM124" s="60"/>
    </row>
    <row r="125" spans="1:228" s="28" customFormat="1" ht="20" customHeight="1">
      <c r="BA125" s="43"/>
      <c r="BB125" s="43"/>
      <c r="BC125" s="2"/>
      <c r="BD125" s="2"/>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L125" s="35"/>
      <c r="CM125" s="35"/>
      <c r="CN125" s="35"/>
      <c r="CO125" s="35"/>
      <c r="CP125" s="35"/>
      <c r="CQ125" s="35"/>
      <c r="CR125" s="35"/>
      <c r="CS125" s="35"/>
      <c r="CT125" s="35"/>
      <c r="CU125" s="35"/>
      <c r="CV125" s="35"/>
      <c r="CW125" s="35"/>
      <c r="CX125" s="35"/>
      <c r="CY125" s="35"/>
      <c r="CZ125" s="35"/>
      <c r="DA125" s="27"/>
      <c r="DF125" s="35"/>
      <c r="DG125" s="35"/>
      <c r="DH125" s="35"/>
      <c r="DI125" s="35"/>
      <c r="DJ125" s="35"/>
      <c r="DK125" s="35"/>
      <c r="DL125" s="35"/>
      <c r="DM125" s="35"/>
      <c r="DN125" s="35"/>
      <c r="DO125" s="35"/>
      <c r="DP125" s="35"/>
      <c r="DQ125" s="35"/>
      <c r="DR125" s="35"/>
      <c r="DS125" s="35"/>
      <c r="DT125" s="35"/>
      <c r="DU125" s="35"/>
      <c r="DV125" s="35"/>
      <c r="DW125" s="35"/>
      <c r="DX125" s="35"/>
      <c r="DY125" s="35"/>
      <c r="DZ125" s="35"/>
      <c r="EA125" s="27"/>
      <c r="EE125" s="35"/>
      <c r="EF125" s="35"/>
      <c r="EG125" s="35"/>
      <c r="EH125" s="35"/>
      <c r="EI125" s="35"/>
      <c r="EJ125" s="35"/>
      <c r="EK125" s="35"/>
      <c r="EL125" s="35"/>
      <c r="EM125" s="35"/>
      <c r="EN125" s="35"/>
      <c r="EO125" s="35"/>
      <c r="EP125" s="35"/>
      <c r="EQ125" s="35"/>
      <c r="ER125" s="27"/>
      <c r="ES125" s="35"/>
      <c r="ET125" s="35"/>
      <c r="EU125" s="35"/>
      <c r="EV125" s="35"/>
      <c r="EW125" s="35"/>
      <c r="EX125" s="35"/>
      <c r="EY125" s="35"/>
      <c r="EZ125" s="35"/>
      <c r="FA125" s="35"/>
      <c r="FB125" s="35"/>
      <c r="FC125" s="35"/>
      <c r="FD125" s="35"/>
      <c r="FI125" s="35"/>
      <c r="FJ125" s="35"/>
      <c r="FK125" s="27"/>
      <c r="FL125" s="35"/>
      <c r="FM125" s="35"/>
      <c r="FN125" s="35"/>
      <c r="FO125" s="35"/>
      <c r="FP125" s="35"/>
      <c r="FQ125" s="35"/>
      <c r="FR125" s="35"/>
      <c r="FS125" s="35"/>
      <c r="FT125" s="29"/>
      <c r="FU125" s="60"/>
      <c r="FV125" s="60"/>
      <c r="FW125" s="60"/>
      <c r="FX125" s="60"/>
      <c r="FY125" s="60"/>
      <c r="FZ125" s="60"/>
      <c r="GA125" s="60"/>
      <c r="GB125" s="60"/>
      <c r="GC125" s="60"/>
      <c r="GD125" s="60"/>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c r="HM125" s="60"/>
    </row>
    <row r="126" spans="1:228" s="28" customFormat="1" ht="20" customHeight="1">
      <c r="BA126" s="43"/>
      <c r="BB126" s="43"/>
      <c r="BC126" s="2"/>
      <c r="BD126" s="2"/>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L126" s="35"/>
      <c r="CM126" s="35"/>
      <c r="CN126" s="35"/>
      <c r="CO126" s="35"/>
      <c r="CP126" s="35"/>
      <c r="CQ126" s="35"/>
      <c r="CR126" s="35"/>
      <c r="CS126" s="35"/>
      <c r="CT126" s="35"/>
      <c r="CU126" s="35"/>
      <c r="CV126" s="35"/>
      <c r="CW126" s="35"/>
      <c r="CX126" s="35"/>
      <c r="CY126" s="35"/>
      <c r="CZ126" s="35"/>
      <c r="DA126" s="2"/>
      <c r="DF126" s="35"/>
      <c r="DG126" s="35"/>
      <c r="EX126" s="35"/>
      <c r="EY126" s="35"/>
      <c r="EZ126" s="35"/>
      <c r="FA126" s="35"/>
      <c r="FB126" s="35"/>
      <c r="FC126" s="35"/>
      <c r="FD126" s="35"/>
      <c r="FI126" s="35"/>
      <c r="FJ126" s="35"/>
      <c r="FK126" s="2"/>
      <c r="FL126" s="35"/>
      <c r="FM126" s="35"/>
      <c r="FN126" s="35"/>
      <c r="FO126" s="35"/>
      <c r="FP126" s="35"/>
      <c r="FQ126" s="35"/>
      <c r="FR126" s="35"/>
      <c r="FS126" s="35"/>
      <c r="FT126" s="29"/>
      <c r="FU126" s="60"/>
      <c r="FV126" s="60"/>
      <c r="FW126" s="60"/>
      <c r="FX126" s="60"/>
      <c r="FY126" s="60"/>
      <c r="FZ126" s="60"/>
      <c r="GA126" s="60"/>
      <c r="GB126" s="60"/>
      <c r="GC126" s="60"/>
      <c r="GD126" s="60"/>
      <c r="GE126" s="60"/>
      <c r="GF126" s="60"/>
      <c r="GG126" s="60"/>
      <c r="GH126" s="60"/>
      <c r="GI126" s="60"/>
      <c r="GJ126" s="60"/>
      <c r="GK126" s="60"/>
      <c r="GL126" s="60"/>
      <c r="GM126" s="60"/>
      <c r="GN126" s="60"/>
      <c r="GO126" s="60"/>
      <c r="GP126" s="60"/>
      <c r="GQ126" s="60"/>
      <c r="GR126" s="60"/>
      <c r="GS126" s="60"/>
      <c r="GT126" s="60"/>
      <c r="GU126" s="60"/>
      <c r="GV126" s="60"/>
      <c r="GW126" s="60"/>
      <c r="GX126" s="60"/>
      <c r="GY126" s="60"/>
      <c r="GZ126" s="60"/>
      <c r="HA126" s="60"/>
      <c r="HB126" s="60"/>
      <c r="HC126" s="60"/>
      <c r="HD126" s="60"/>
      <c r="HE126" s="60"/>
      <c r="HF126" s="60"/>
      <c r="HG126" s="60"/>
      <c r="HH126" s="60"/>
      <c r="HI126" s="60"/>
      <c r="HJ126" s="60"/>
      <c r="HK126" s="60"/>
      <c r="HL126" s="60"/>
      <c r="HM126" s="60"/>
    </row>
    <row r="127" spans="1:228" s="28" customFormat="1" ht="20" customHeight="1">
      <c r="BA127" s="40"/>
      <c r="BB127" s="40"/>
      <c r="BC127" s="40"/>
      <c r="BD127" s="40"/>
      <c r="BE127" s="40"/>
      <c r="BF127" s="40"/>
      <c r="BG127" s="40"/>
      <c r="BH127" s="40"/>
      <c r="BI127" s="39"/>
      <c r="BJ127" s="39"/>
      <c r="EX127" s="27"/>
      <c r="EY127" s="27"/>
      <c r="EZ127" s="27"/>
      <c r="FA127" s="27"/>
      <c r="FB127" s="27"/>
      <c r="FC127" s="27"/>
      <c r="FD127" s="27"/>
      <c r="FI127" s="27"/>
      <c r="FJ127" s="27"/>
      <c r="FK127" s="39"/>
      <c r="FL127" s="27"/>
      <c r="FM127" s="27"/>
      <c r="FN127" s="27"/>
      <c r="FO127" s="27"/>
      <c r="FP127" s="27"/>
      <c r="FQ127" s="27"/>
      <c r="FR127" s="27"/>
      <c r="FS127" s="27"/>
      <c r="FT127" s="29"/>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row>
    <row r="128" spans="1:228" s="28" customFormat="1" ht="20" customHeight="1">
      <c r="AS128" s="40"/>
      <c r="AT128" s="40"/>
      <c r="AU128" s="40"/>
      <c r="AV128" s="40"/>
      <c r="AW128" s="40"/>
      <c r="AX128" s="40"/>
      <c r="AY128" s="40"/>
      <c r="AZ128" s="40"/>
      <c r="BA128" s="40"/>
      <c r="BB128" s="40"/>
      <c r="BC128" s="40"/>
      <c r="BD128" s="40"/>
      <c r="BE128" s="40"/>
      <c r="BF128" s="40"/>
      <c r="BG128" s="40"/>
      <c r="BH128" s="40"/>
      <c r="BI128" s="39"/>
      <c r="BJ128" s="39"/>
      <c r="EX128" s="27"/>
      <c r="EY128" s="27"/>
      <c r="EZ128" s="27"/>
      <c r="FA128" s="27"/>
      <c r="FB128" s="27"/>
      <c r="FC128" s="27"/>
      <c r="FD128" s="27"/>
      <c r="FI128" s="27"/>
      <c r="FJ128" s="27"/>
      <c r="FK128" s="39"/>
      <c r="FL128" s="27"/>
      <c r="FM128" s="27"/>
      <c r="FN128" s="27"/>
      <c r="FO128" s="27"/>
      <c r="FP128" s="27"/>
      <c r="FQ128" s="27"/>
      <c r="FR128" s="27"/>
      <c r="FS128" s="27"/>
      <c r="FT128" s="29"/>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row>
    <row r="129" spans="1:176" s="2" customFormat="1" ht="20" customHeight="1">
      <c r="AS129" s="172"/>
      <c r="FB129" s="3"/>
      <c r="FI129" s="3"/>
      <c r="FL129" s="3"/>
      <c r="FM129" s="3"/>
      <c r="FN129" s="3"/>
      <c r="FO129" s="3"/>
      <c r="FP129" s="3"/>
      <c r="FQ129" s="3"/>
      <c r="FR129" s="3"/>
      <c r="FS129" s="3"/>
      <c r="FT129" s="1"/>
    </row>
    <row r="130" spans="1:176" s="2" customFormat="1" ht="26" customHeight="1">
      <c r="AS130" s="151"/>
      <c r="BD130" s="151"/>
      <c r="BE130" s="151"/>
      <c r="FB130" s="3"/>
      <c r="FI130" s="3"/>
      <c r="FL130" s="3"/>
      <c r="FM130" s="3"/>
      <c r="FN130" s="3"/>
      <c r="FO130" s="3"/>
      <c r="FP130" s="3"/>
      <c r="FQ130" s="3"/>
      <c r="FR130" s="3"/>
      <c r="FS130" s="3"/>
      <c r="FT130" s="1"/>
    </row>
    <row r="131" spans="1:176" s="2" customFormat="1" ht="14" customHeight="1">
      <c r="AS131" s="174"/>
      <c r="BD131" s="152"/>
      <c r="BE131" s="152"/>
      <c r="FB131" s="3"/>
      <c r="FI131" s="3"/>
      <c r="FL131" s="3"/>
      <c r="FM131" s="3"/>
      <c r="FN131" s="3"/>
      <c r="FO131" s="3"/>
      <c r="FP131" s="3"/>
      <c r="FQ131" s="3"/>
      <c r="FR131" s="3"/>
      <c r="FS131" s="3"/>
      <c r="FT131" s="1"/>
    </row>
    <row r="132" spans="1:176" s="2" customFormat="1" ht="14" customHeight="1">
      <c r="AS132" s="174"/>
      <c r="BD132" s="152"/>
      <c r="BE132" s="152"/>
      <c r="FB132" s="3"/>
      <c r="FI132" s="3"/>
      <c r="FL132" s="3"/>
      <c r="FM132" s="3"/>
      <c r="FN132" s="3"/>
      <c r="FO132" s="3"/>
      <c r="FP132" s="3"/>
      <c r="FQ132" s="3"/>
      <c r="FR132" s="3"/>
      <c r="FS132" s="3"/>
      <c r="FT132" s="1"/>
    </row>
    <row r="133" spans="1:176" s="2" customFormat="1" ht="14" customHeight="1">
      <c r="AS133" s="174"/>
      <c r="BD133" s="152"/>
      <c r="BE133" s="152"/>
      <c r="FB133" s="3"/>
      <c r="FE133" s="3"/>
      <c r="FF133" s="3"/>
      <c r="FG133" s="3"/>
      <c r="FH133" s="3"/>
      <c r="FI133" s="3"/>
      <c r="FK133" s="3"/>
      <c r="FL133" s="3"/>
      <c r="FM133" s="3"/>
      <c r="FN133" s="3"/>
      <c r="FO133" s="3"/>
      <c r="FP133" s="3"/>
      <c r="FQ133" s="3"/>
      <c r="FR133" s="3"/>
      <c r="FS133" s="3"/>
      <c r="FT133" s="1"/>
    </row>
    <row r="134" spans="1:176" s="2" customFormat="1" ht="14" customHeight="1">
      <c r="AS134" s="174"/>
      <c r="BD134" s="152"/>
      <c r="BE134" s="152"/>
      <c r="FB134" s="3"/>
      <c r="FE134" s="3"/>
      <c r="FF134" s="3"/>
      <c r="FG134" s="3"/>
      <c r="FH134" s="3"/>
      <c r="FI134" s="3"/>
      <c r="FK134" s="3"/>
      <c r="FL134" s="3"/>
      <c r="FM134" s="3"/>
      <c r="FN134" s="3"/>
      <c r="FO134" s="3"/>
      <c r="FP134" s="3"/>
      <c r="FQ134" s="3"/>
      <c r="FR134" s="3"/>
      <c r="FS134" s="3"/>
      <c r="FT134" s="1"/>
    </row>
    <row r="135" spans="1:176" s="2" customFormat="1" ht="14" customHeight="1">
      <c r="AS135" s="174"/>
      <c r="BD135" s="152"/>
      <c r="BE135" s="152"/>
      <c r="FB135" s="3"/>
      <c r="FE135" s="3"/>
      <c r="FF135" s="3"/>
      <c r="FG135" s="3"/>
      <c r="FH135" s="3"/>
      <c r="FI135" s="3"/>
      <c r="FK135" s="3"/>
      <c r="FL135" s="3"/>
      <c r="FM135" s="3"/>
      <c r="FN135" s="3"/>
      <c r="FO135" s="3"/>
      <c r="FP135" s="3"/>
      <c r="FQ135" s="3"/>
      <c r="FR135" s="3"/>
      <c r="FS135" s="3"/>
      <c r="FT135" s="1"/>
    </row>
    <row r="136" spans="1:176" s="2" customFormat="1" ht="12" customHeight="1">
      <c r="A136" s="42"/>
      <c r="B136" s="42"/>
      <c r="C136" s="42"/>
      <c r="F136" s="41"/>
      <c r="G136" s="41"/>
      <c r="H136" s="41"/>
      <c r="I136" s="41"/>
      <c r="J136" s="41"/>
      <c r="K136" s="176"/>
      <c r="L136" s="176"/>
      <c r="M136" s="171"/>
      <c r="N136" s="171"/>
      <c r="O136" s="171"/>
      <c r="P136" s="171"/>
      <c r="Q136" s="171"/>
      <c r="R136" s="171"/>
      <c r="S136" s="171"/>
      <c r="T136" s="171"/>
      <c r="U136" s="171"/>
      <c r="V136" s="171"/>
      <c r="W136" s="171"/>
      <c r="X136" s="171"/>
      <c r="Y136" s="171"/>
      <c r="Z136" s="171"/>
      <c r="AA136" s="171"/>
      <c r="AB136" s="171"/>
      <c r="AC136" s="171"/>
      <c r="AD136" s="171"/>
      <c r="AE136" s="171"/>
      <c r="AF136" s="171"/>
      <c r="AG136" s="171"/>
      <c r="AH136" s="171"/>
      <c r="AI136" s="171"/>
      <c r="AJ136" s="171"/>
      <c r="AK136" s="171"/>
      <c r="AL136" s="171"/>
      <c r="AM136" s="171"/>
      <c r="AN136" s="171"/>
      <c r="AO136" s="171"/>
      <c r="AP136" s="171"/>
      <c r="AQ136" s="171"/>
      <c r="AR136" s="171"/>
      <c r="AS136" s="171"/>
      <c r="BD136" s="152"/>
      <c r="BE136" s="152"/>
      <c r="FB136" s="3"/>
      <c r="FE136" s="3"/>
      <c r="FF136" s="3"/>
      <c r="FG136" s="3"/>
      <c r="FH136" s="3"/>
      <c r="FI136" s="3"/>
      <c r="FK136" s="3"/>
      <c r="FL136" s="3"/>
      <c r="FM136" s="3"/>
      <c r="FN136" s="3"/>
      <c r="FO136" s="3"/>
      <c r="FP136" s="3"/>
      <c r="FQ136" s="3"/>
      <c r="FR136" s="3"/>
      <c r="FS136" s="3"/>
      <c r="FT136" s="1"/>
    </row>
    <row r="137" spans="1:176" s="2" customFormat="1" ht="12" customHeight="1">
      <c r="A137" s="42"/>
      <c r="B137" s="42"/>
      <c r="C137" s="42"/>
      <c r="D137" s="42"/>
      <c r="E137" s="42"/>
      <c r="F137" s="42"/>
      <c r="G137" s="42"/>
      <c r="H137" s="42"/>
      <c r="I137" s="42"/>
      <c r="J137" s="42"/>
      <c r="K137" s="42"/>
      <c r="L137" s="42"/>
      <c r="M137" s="42"/>
      <c r="N137" s="42"/>
      <c r="O137" s="42"/>
      <c r="P137" s="42"/>
      <c r="Q137" s="42"/>
      <c r="R137" s="42"/>
      <c r="S137" s="42"/>
      <c r="T137" s="42"/>
      <c r="FB137" s="3"/>
      <c r="FE137" s="3"/>
      <c r="FF137" s="3"/>
      <c r="FG137" s="3"/>
      <c r="FH137" s="3"/>
      <c r="FI137" s="3"/>
      <c r="FK137" s="3"/>
      <c r="FL137" s="3"/>
      <c r="FM137" s="3"/>
      <c r="FN137" s="3"/>
      <c r="FO137" s="3"/>
      <c r="FP137" s="3"/>
      <c r="FQ137" s="3"/>
      <c r="FR137" s="3"/>
      <c r="FS137" s="3"/>
      <c r="FT137" s="1"/>
    </row>
    <row r="138" spans="1:176" ht="20" customHeight="1"/>
    <row r="139" spans="1:176" ht="20" customHeight="1"/>
    <row r="140" spans="1:176" ht="20" customHeight="1"/>
  </sheetData>
  <sheetProtection password="CC1C" sheet="1" objects="1" scenarios="1" formatCells="0" formatColumns="0" formatRows="0" autoFilter="0"/>
  <protectedRanges>
    <protectedRange password="EA02" sqref="B6 A1:A6 HR113 HG108:HI112 FS110 EV107:FS109 HT111:HX111 C108:C109 AA111:BC112 AB110:AD110 CB111:EK112 AF110:AU110 AW110:AY110 BA110:BB110 CB110:CN110 CP110:CR110 CT110:DJ110 FZ108:GA112 GC108:GI112 GK108:GL112 GN108:GO112 GQ108:GR112 GT108:GU112 HK2:HK3 GW108:GX112 HL1:HM3 FV108:FW112 HE108:HE112 HB108:HC112" name="mark sheet"/>
  </protectedRanges>
  <mergeCells count="409">
    <mergeCell ref="GW107:GY107"/>
    <mergeCell ref="GW108:GY108"/>
    <mergeCell ref="GW109:GY109"/>
    <mergeCell ref="GW110:GY110"/>
    <mergeCell ref="GW111:GY111"/>
    <mergeCell ref="GW112:GY112"/>
    <mergeCell ref="HG107:HJ107"/>
    <mergeCell ref="HG108:HJ108"/>
    <mergeCell ref="HG109:HJ109"/>
    <mergeCell ref="HG110:HJ110"/>
    <mergeCell ref="HG111:HJ111"/>
    <mergeCell ref="HG112:HJ112"/>
    <mergeCell ref="HK107:HN107"/>
    <mergeCell ref="HK108:HN108"/>
    <mergeCell ref="HK109:HN109"/>
    <mergeCell ref="HK110:HN110"/>
    <mergeCell ref="HK111:HN111"/>
    <mergeCell ref="HK112:HN112"/>
    <mergeCell ref="FT111:FU111"/>
    <mergeCell ref="FT112:FU112"/>
    <mergeCell ref="A3:B3"/>
    <mergeCell ref="FZ109:GB109"/>
    <mergeCell ref="FZ110:GB110"/>
    <mergeCell ref="Z110:AA110"/>
    <mergeCell ref="AB110:AC110"/>
    <mergeCell ref="BE109:BF109"/>
    <mergeCell ref="BE110:BF110"/>
    <mergeCell ref="BE107:BF107"/>
    <mergeCell ref="BI107:BM107"/>
    <mergeCell ref="BI108:BM108"/>
    <mergeCell ref="BI109:BM109"/>
    <mergeCell ref="BI110:BM110"/>
    <mergeCell ref="BI111:BM111"/>
    <mergeCell ref="BI112:BM112"/>
    <mergeCell ref="AI110:AJ110"/>
    <mergeCell ref="AM110:AN110"/>
    <mergeCell ref="HZ1:HZ3"/>
    <mergeCell ref="BI4:BK4"/>
    <mergeCell ref="BO4:BO5"/>
    <mergeCell ref="BP4:BR4"/>
    <mergeCell ref="CH4:CJ4"/>
    <mergeCell ref="CV4:CV5"/>
    <mergeCell ref="BD4:BD5"/>
    <mergeCell ref="CB4:CD4"/>
    <mergeCell ref="GQ4:GS4"/>
    <mergeCell ref="GT4:GV4"/>
    <mergeCell ref="GW4:GY4"/>
    <mergeCell ref="DA4:DC4"/>
    <mergeCell ref="DD4:DF4"/>
    <mergeCell ref="CK4:CK5"/>
    <mergeCell ref="EP3:EY3"/>
    <mergeCell ref="EX4:EX5"/>
    <mergeCell ref="EP4:EP5"/>
    <mergeCell ref="EQ4:EQ5"/>
    <mergeCell ref="EZ3:FI3"/>
    <mergeCell ref="CX3:DS3"/>
    <mergeCell ref="CX4:CZ4"/>
    <mergeCell ref="FF4:FF5"/>
    <mergeCell ref="FG4:FG5"/>
    <mergeCell ref="DT4:DV4"/>
    <mergeCell ref="FT109:FU109"/>
    <mergeCell ref="FT110:FU110"/>
    <mergeCell ref="GH107:GJ107"/>
    <mergeCell ref="GH108:GJ108"/>
    <mergeCell ref="GH109:GJ109"/>
    <mergeCell ref="GH110:GJ110"/>
    <mergeCell ref="GD4:GD5"/>
    <mergeCell ref="GE4:GE5"/>
    <mergeCell ref="GF4:GF5"/>
    <mergeCell ref="GG4:GG5"/>
    <mergeCell ref="FZ107:GB107"/>
    <mergeCell ref="FZ108:GB108"/>
    <mergeCell ref="A1:AR1"/>
    <mergeCell ref="AS1:CZ1"/>
    <mergeCell ref="A4:A5"/>
    <mergeCell ref="B4:B5"/>
    <mergeCell ref="A107:K107"/>
    <mergeCell ref="GN4:GP4"/>
    <mergeCell ref="GC4:GC5"/>
    <mergeCell ref="FT107:FU107"/>
    <mergeCell ref="FT108:FU108"/>
    <mergeCell ref="BX107:BY107"/>
    <mergeCell ref="BX108:BY108"/>
    <mergeCell ref="BZ108:CA108"/>
    <mergeCell ref="BZ107:CA107"/>
    <mergeCell ref="DT107:EO107"/>
    <mergeCell ref="DT108:EO108"/>
    <mergeCell ref="CX108:DS108"/>
    <mergeCell ref="EZ107:FI107"/>
    <mergeCell ref="AA4:AC4"/>
    <mergeCell ref="V4:V5"/>
    <mergeCell ref="AG4:AG5"/>
    <mergeCell ref="AO4:AQ4"/>
    <mergeCell ref="ED4:EF4"/>
    <mergeCell ref="EH4:EJ4"/>
    <mergeCell ref="EN4:EN5"/>
    <mergeCell ref="IA1:IB3"/>
    <mergeCell ref="IC1:IG3"/>
    <mergeCell ref="HS17:HY18"/>
    <mergeCell ref="HZ17:IC18"/>
    <mergeCell ref="ID17:ID18"/>
    <mergeCell ref="IE17:IF18"/>
    <mergeCell ref="HS16:IG16"/>
    <mergeCell ref="HS15:IG15"/>
    <mergeCell ref="EL4:EL5"/>
    <mergeCell ref="EM4:EM5"/>
    <mergeCell ref="FT1:HC3"/>
    <mergeCell ref="ET4:ET5"/>
    <mergeCell ref="FJ3:FS3"/>
    <mergeCell ref="DA1:ES1"/>
    <mergeCell ref="FT4:FV4"/>
    <mergeCell ref="GH4:GJ4"/>
    <mergeCell ref="FW4:FY4"/>
    <mergeCell ref="FZ4:GB4"/>
    <mergeCell ref="GK4:GM4"/>
    <mergeCell ref="FE4:FE5"/>
    <mergeCell ref="FB4:FB5"/>
    <mergeCell ref="FC4:FC5"/>
    <mergeCell ref="FD4:FD5"/>
    <mergeCell ref="EZ4:EZ5"/>
    <mergeCell ref="CX111:DS111"/>
    <mergeCell ref="BX109:BY109"/>
    <mergeCell ref="BN111:BO111"/>
    <mergeCell ref="BP111:BQ111"/>
    <mergeCell ref="BR111:BS111"/>
    <mergeCell ref="BT111:BU111"/>
    <mergeCell ref="BZ111:CA111"/>
    <mergeCell ref="CL110:CM110"/>
    <mergeCell ref="CB109:CW109"/>
    <mergeCell ref="BX111:BY111"/>
    <mergeCell ref="BZ109:CA109"/>
    <mergeCell ref="CN110:CO110"/>
    <mergeCell ref="CT110:CU110"/>
    <mergeCell ref="CD110:CE110"/>
    <mergeCell ref="CF110:CG110"/>
    <mergeCell ref="CH110:CI110"/>
    <mergeCell ref="CJ110:CK110"/>
    <mergeCell ref="BZ110:CA110"/>
    <mergeCell ref="BR110:BS110"/>
    <mergeCell ref="BT110:BU110"/>
    <mergeCell ref="BV110:BW110"/>
    <mergeCell ref="BV111:BW111"/>
    <mergeCell ref="BN109:BO109"/>
    <mergeCell ref="BP109:BQ109"/>
    <mergeCell ref="DV110:DW110"/>
    <mergeCell ref="CX109:DS109"/>
    <mergeCell ref="EB110:EC110"/>
    <mergeCell ref="CV110:CW110"/>
    <mergeCell ref="DB110:DC110"/>
    <mergeCell ref="DD110:DE110"/>
    <mergeCell ref="DH110:DI110"/>
    <mergeCell ref="DJ110:DK110"/>
    <mergeCell ref="DL110:DM110"/>
    <mergeCell ref="DN110:DO110"/>
    <mergeCell ref="DP110:DQ110"/>
    <mergeCell ref="FJ111:FS111"/>
    <mergeCell ref="HD4:HD5"/>
    <mergeCell ref="FO4:FO5"/>
    <mergeCell ref="EL110:EM110"/>
    <mergeCell ref="FJ112:FS112"/>
    <mergeCell ref="FJ109:FS109"/>
    <mergeCell ref="AI108:BD108"/>
    <mergeCell ref="CB108:CW108"/>
    <mergeCell ref="CR110:CS110"/>
    <mergeCell ref="EP111:EY111"/>
    <mergeCell ref="CX112:DS112"/>
    <mergeCell ref="DT112:EO112"/>
    <mergeCell ref="AO110:AP110"/>
    <mergeCell ref="AQ110:AR110"/>
    <mergeCell ref="AS110:AT110"/>
    <mergeCell ref="AU110:AV110"/>
    <mergeCell ref="AW110:AX110"/>
    <mergeCell ref="AY110:AZ110"/>
    <mergeCell ref="BA110:BB110"/>
    <mergeCell ref="CB110:CC110"/>
    <mergeCell ref="FR4:FR5"/>
    <mergeCell ref="FI4:FI5"/>
    <mergeCell ref="FH4:FH5"/>
    <mergeCell ref="DX110:DY110"/>
    <mergeCell ref="DK4:DK5"/>
    <mergeCell ref="EG4:EG5"/>
    <mergeCell ref="CS4:CS5"/>
    <mergeCell ref="DH4:DJ4"/>
    <mergeCell ref="K4:K5"/>
    <mergeCell ref="L4:L5"/>
    <mergeCell ref="CP4:CR4"/>
    <mergeCell ref="BT4:BV4"/>
    <mergeCell ref="BW4:BW5"/>
    <mergeCell ref="CA4:CA5"/>
    <mergeCell ref="BZ4:BZ5"/>
    <mergeCell ref="AR4:AR5"/>
    <mergeCell ref="AI4:AK4"/>
    <mergeCell ref="AL4:AN4"/>
    <mergeCell ref="AS4:AU4"/>
    <mergeCell ref="BA4:BA5"/>
    <mergeCell ref="BB4:BB5"/>
    <mergeCell ref="AV4:AV5"/>
    <mergeCell ref="BY4:BY5"/>
    <mergeCell ref="CT4:CT5"/>
    <mergeCell ref="CU4:CU5"/>
    <mergeCell ref="C4:C5"/>
    <mergeCell ref="D4:D5"/>
    <mergeCell ref="H4:H5"/>
    <mergeCell ref="F4:F5"/>
    <mergeCell ref="M4:O4"/>
    <mergeCell ref="I4:I5"/>
    <mergeCell ref="G4:G5"/>
    <mergeCell ref="J4:J5"/>
    <mergeCell ref="M3:AH3"/>
    <mergeCell ref="S4:U4"/>
    <mergeCell ref="AD4:AD5"/>
    <mergeCell ref="AE4:AE5"/>
    <mergeCell ref="Z4:Z5"/>
    <mergeCell ref="E4:E5"/>
    <mergeCell ref="AI3:BD3"/>
    <mergeCell ref="BF4:BH4"/>
    <mergeCell ref="BC4:BC5"/>
    <mergeCell ref="AF4:AF5"/>
    <mergeCell ref="AH4:AH5"/>
    <mergeCell ref="AW4:AY4"/>
    <mergeCell ref="AZ4:AZ5"/>
    <mergeCell ref="P4:R4"/>
    <mergeCell ref="W4:Y4"/>
    <mergeCell ref="BE3:CA3"/>
    <mergeCell ref="BL4:BN4"/>
    <mergeCell ref="BE4:BE5"/>
    <mergeCell ref="BX4:BX5"/>
    <mergeCell ref="BS4:BS5"/>
    <mergeCell ref="B6:K6"/>
    <mergeCell ref="N112:AH112"/>
    <mergeCell ref="T110:U110"/>
    <mergeCell ref="N110:O110"/>
    <mergeCell ref="N107:AH107"/>
    <mergeCell ref="R110:S110"/>
    <mergeCell ref="AI107:BD107"/>
    <mergeCell ref="AI109:BD109"/>
    <mergeCell ref="X110:Y110"/>
    <mergeCell ref="P110:Q110"/>
    <mergeCell ref="N109:AH109"/>
    <mergeCell ref="N108:AH108"/>
    <mergeCell ref="V110:W110"/>
    <mergeCell ref="BC110:BD110"/>
    <mergeCell ref="N111:AH111"/>
    <mergeCell ref="AI111:BD111"/>
    <mergeCell ref="AD110:AE110"/>
    <mergeCell ref="AF110:AG110"/>
    <mergeCell ref="AK110:AL110"/>
    <mergeCell ref="AI112:BD112"/>
    <mergeCell ref="BE111:BF111"/>
    <mergeCell ref="BE112:BF112"/>
    <mergeCell ref="BG107:BH107"/>
    <mergeCell ref="BG108:BH108"/>
    <mergeCell ref="BG109:BH109"/>
    <mergeCell ref="BG110:BH110"/>
    <mergeCell ref="BG111:BH111"/>
    <mergeCell ref="BG112:BH112"/>
    <mergeCell ref="BE108:BF108"/>
    <mergeCell ref="BN107:BO107"/>
    <mergeCell ref="BP107:BQ107"/>
    <mergeCell ref="BR107:BS107"/>
    <mergeCell ref="BT107:BU107"/>
    <mergeCell ref="BV107:BW107"/>
    <mergeCell ref="BN108:BO108"/>
    <mergeCell ref="BP108:BQ108"/>
    <mergeCell ref="BR108:BS108"/>
    <mergeCell ref="BT108:BU108"/>
    <mergeCell ref="BV108:BW108"/>
    <mergeCell ref="BR109:BS109"/>
    <mergeCell ref="BT109:BU109"/>
    <mergeCell ref="BV109:BW109"/>
    <mergeCell ref="BN110:BO110"/>
    <mergeCell ref="EZ112:FI112"/>
    <mergeCell ref="EP112:EY112"/>
    <mergeCell ref="EZ111:FI111"/>
    <mergeCell ref="CZ110:DA110"/>
    <mergeCell ref="DT111:EO111"/>
    <mergeCell ref="DZ110:EA110"/>
    <mergeCell ref="CP110:CQ110"/>
    <mergeCell ref="CB112:CW112"/>
    <mergeCell ref="CB111:CW111"/>
    <mergeCell ref="DR110:DS110"/>
    <mergeCell ref="BX112:BY112"/>
    <mergeCell ref="BX110:BY110"/>
    <mergeCell ref="BN112:BO112"/>
    <mergeCell ref="BP112:BQ112"/>
    <mergeCell ref="BR112:BS112"/>
    <mergeCell ref="BT112:BU112"/>
    <mergeCell ref="BV112:BW112"/>
    <mergeCell ref="BZ112:CA112"/>
    <mergeCell ref="ED110:EE110"/>
    <mergeCell ref="DT110:DU110"/>
    <mergeCell ref="CB3:CW3"/>
    <mergeCell ref="EU4:EU5"/>
    <mergeCell ref="CL4:CN4"/>
    <mergeCell ref="DQ4:DQ5"/>
    <mergeCell ref="DG4:DG5"/>
    <mergeCell ref="DW4:DY4"/>
    <mergeCell ref="EY4:EY5"/>
    <mergeCell ref="EO4:EO5"/>
    <mergeCell ref="EK4:EK5"/>
    <mergeCell ref="DZ4:EB4"/>
    <mergeCell ref="ER4:ER5"/>
    <mergeCell ref="ES4:ES5"/>
    <mergeCell ref="CE4:CG4"/>
    <mergeCell ref="CW4:CW5"/>
    <mergeCell ref="DL4:DN4"/>
    <mergeCell ref="DT3:EO3"/>
    <mergeCell ref="DO4:DO5"/>
    <mergeCell ref="EC4:EC5"/>
    <mergeCell ref="EV4:EV5"/>
    <mergeCell ref="EW4:EW5"/>
    <mergeCell ref="DS4:DS5"/>
    <mergeCell ref="DR4:DR5"/>
    <mergeCell ref="DP4:DP5"/>
    <mergeCell ref="CO4:CO5"/>
    <mergeCell ref="FJ4:FJ5"/>
    <mergeCell ref="FK4:FK5"/>
    <mergeCell ref="FL4:FL5"/>
    <mergeCell ref="FM4:FM5"/>
    <mergeCell ref="FN4:FN5"/>
    <mergeCell ref="FP4:FP5"/>
    <mergeCell ref="FQ4:FQ5"/>
    <mergeCell ref="BP110:BQ110"/>
    <mergeCell ref="EP109:EY109"/>
    <mergeCell ref="EF110:EG110"/>
    <mergeCell ref="EH110:EI110"/>
    <mergeCell ref="EJ110:EK110"/>
    <mergeCell ref="DT109:EO109"/>
    <mergeCell ref="EP108:EY108"/>
    <mergeCell ref="CB107:CW107"/>
    <mergeCell ref="EP107:EY107"/>
    <mergeCell ref="FJ108:FS108"/>
    <mergeCell ref="EZ109:FI109"/>
    <mergeCell ref="EZ108:FI108"/>
    <mergeCell ref="EN110:EO110"/>
    <mergeCell ref="FA4:FA5"/>
    <mergeCell ref="CX107:DS107"/>
    <mergeCell ref="CX110:CY110"/>
    <mergeCell ref="DF110:DG110"/>
    <mergeCell ref="ET1:FS1"/>
    <mergeCell ref="GQ107:GS107"/>
    <mergeCell ref="GQ108:GS108"/>
    <mergeCell ref="GQ109:GS109"/>
    <mergeCell ref="GQ110:GS110"/>
    <mergeCell ref="GQ111:GS111"/>
    <mergeCell ref="GQ112:GS112"/>
    <mergeCell ref="GT107:GV107"/>
    <mergeCell ref="GT108:GV108"/>
    <mergeCell ref="GT109:GV109"/>
    <mergeCell ref="GT110:GV110"/>
    <mergeCell ref="FZ112:GB112"/>
    <mergeCell ref="FW108:FY108"/>
    <mergeCell ref="FW109:FY109"/>
    <mergeCell ref="FW110:FY110"/>
    <mergeCell ref="FW111:FY111"/>
    <mergeCell ref="FW112:FY112"/>
    <mergeCell ref="GT111:GV111"/>
    <mergeCell ref="GT112:GV112"/>
    <mergeCell ref="GK107:GM107"/>
    <mergeCell ref="GK108:GM108"/>
    <mergeCell ref="GK109:GM109"/>
    <mergeCell ref="FZ111:GB111"/>
    <mergeCell ref="FW107:FY107"/>
    <mergeCell ref="HD1:HJ3"/>
    <mergeCell ref="HE4:HE5"/>
    <mergeCell ref="HF4:HF5"/>
    <mergeCell ref="HG4:HG5"/>
    <mergeCell ref="HJ4:HJ5"/>
    <mergeCell ref="HN1:HN3"/>
    <mergeCell ref="HT19:HT20"/>
    <mergeCell ref="HU19:HU20"/>
    <mergeCell ref="HK1:HM4"/>
    <mergeCell ref="HS1:HY3"/>
    <mergeCell ref="IA19:IA20"/>
    <mergeCell ref="IB19:IB20"/>
    <mergeCell ref="IC19:IC20"/>
    <mergeCell ref="ID19:ID20"/>
    <mergeCell ref="IE19:IE20"/>
    <mergeCell ref="IF19:IF20"/>
    <mergeCell ref="HS19:HS20"/>
    <mergeCell ref="HV19:HV20"/>
    <mergeCell ref="HW19:HW20"/>
    <mergeCell ref="HX19:HX20"/>
    <mergeCell ref="HY19:HY20"/>
    <mergeCell ref="HZ19:HZ20"/>
    <mergeCell ref="GZ4:HC4"/>
    <mergeCell ref="A108:G108"/>
    <mergeCell ref="A109:G109"/>
    <mergeCell ref="A110:G110"/>
    <mergeCell ref="A111:G112"/>
    <mergeCell ref="L107:M107"/>
    <mergeCell ref="L108:M108"/>
    <mergeCell ref="L109:M109"/>
    <mergeCell ref="L110:M110"/>
    <mergeCell ref="L111:M111"/>
    <mergeCell ref="L112:M112"/>
    <mergeCell ref="GK110:GM110"/>
    <mergeCell ref="GK111:GM111"/>
    <mergeCell ref="GK112:GM112"/>
    <mergeCell ref="GN107:GP107"/>
    <mergeCell ref="GN108:GP108"/>
    <mergeCell ref="GN109:GP109"/>
    <mergeCell ref="GN110:GP110"/>
    <mergeCell ref="GN111:GP111"/>
    <mergeCell ref="GN112:GP112"/>
    <mergeCell ref="GH111:GJ111"/>
    <mergeCell ref="GH112:GJ112"/>
    <mergeCell ref="FJ107:FS107"/>
    <mergeCell ref="FS4:FS5"/>
  </mergeCells>
  <phoneticPr fontId="0" type="noConversion"/>
  <conditionalFormatting sqref="FT6 HF107 HJ6 HD6:HG106">
    <cfRule type="containsText" dxfId="5622" priority="456" operator="containsText" text="d{kksUur">
      <formula>NOT(ISERROR(SEARCH("d{kksUur",FT6)))</formula>
    </cfRule>
    <cfRule type="containsText" dxfId="5621" priority="458" operator="containsText" text="mRrh.kZ">
      <formula>NOT(ISERROR(SEARCH("mRrh.kZ",FT6)))</formula>
    </cfRule>
  </conditionalFormatting>
  <conditionalFormatting sqref="FW5 FY5:FZ5 GB5 GJ5 GH5 GQ5 GV5 GS5:GT5 FY7:FY106 FV7:FW106 GJ7:GJ106 GB7:GH106 GM7:GN106 GP7:GQ106 GV7:GV106 GS7:GT106 GY7:HC106">
    <cfRule type="containsText" dxfId="5620" priority="452" operator="containsText" text="D">
      <formula>NOT(ISERROR(SEARCH("D",FV5)))</formula>
    </cfRule>
    <cfRule type="containsText" dxfId="5619" priority="453" operator="containsText" text="G">
      <formula>NOT(ISERROR(SEARCH("G",FV5)))</formula>
    </cfRule>
    <cfRule type="containsText" dxfId="5618" priority="454" operator="containsText" text="PR">
      <formula>NOT(ISERROR(SEARCH("PR",FV5)))</formula>
    </cfRule>
  </conditionalFormatting>
  <conditionalFormatting sqref="M6:Y6 CD6 CG6 CJ6:CK6 CN6 EU6:EW6 CR6:CU6 BF6:BR6 DV6 DY6 EB6:EC6 EF6 EJ6:EM6 AK6 AN6 AQ6:AR6 AU6 AY6:BB6 CZ6 DC6 DF6:DG6 DJ6 DN6:DQ6 FE6:FG6 FO6:FQ6 AH6 BD6 CA6 CW6 DS6 EO6 EY6 FI6 FS6:FS106 AA6:AF6 BT6:BY6">
    <cfRule type="cellIs" dxfId="5617" priority="451" operator="equal">
      <formula>0</formula>
    </cfRule>
  </conditionalFormatting>
  <conditionalFormatting sqref="FT6 HF107 HJ6 HD6:HG106">
    <cfRule type="containsText" dxfId="5616" priority="386" operator="containsText" text="d{kksUur">
      <formula>NOT(ISERROR(SEARCH("d{kksUur",FT6)))</formula>
    </cfRule>
    <cfRule type="containsText" dxfId="5615" priority="387" operator="containsText" text="lk- mRrh.kZ">
      <formula>NOT(ISERROR(SEARCH("lk- mRrh.kZ",FT6)))</formula>
    </cfRule>
  </conditionalFormatting>
  <conditionalFormatting sqref="BE6">
    <cfRule type="containsText" dxfId="5614" priority="204" stopIfTrue="1" operator="containsText" text="u">
      <formula>NOT(ISERROR(SEARCH("u",BE6)))</formula>
    </cfRule>
    <cfRule type="containsText" dxfId="5613" priority="205" stopIfTrue="1" operator="containsText" text="s">
      <formula>NOT(ISERROR(SEARCH("s",BE6)))</formula>
    </cfRule>
  </conditionalFormatting>
  <conditionalFormatting sqref="BE6">
    <cfRule type="containsText" dxfId="5612" priority="202" stopIfTrue="1" operator="containsText" text="u">
      <formula>NOT(ISERROR(SEARCH("u",BE6)))</formula>
    </cfRule>
    <cfRule type="containsText" dxfId="5611" priority="203" stopIfTrue="1" operator="containsText" text="s">
      <formula>NOT(ISERROR(SEARCH("s",BE6)))</formula>
    </cfRule>
  </conditionalFormatting>
  <conditionalFormatting sqref="BE6">
    <cfRule type="containsText" dxfId="5610" priority="200" stopIfTrue="1" operator="containsText" text="u">
      <formula>NOT(ISERROR(SEARCH("u",BE6)))</formula>
    </cfRule>
    <cfRule type="containsText" dxfId="5609" priority="201" stopIfTrue="1" operator="containsText" text="s">
      <formula>NOT(ISERROR(SEARCH("s",BE6)))</formula>
    </cfRule>
  </conditionalFormatting>
  <conditionalFormatting sqref="BE6">
    <cfRule type="containsText" dxfId="5608" priority="197" stopIfTrue="1" operator="containsText" text="sd">
      <formula>NOT(ISERROR(SEARCH("sd",BE6)))</formula>
    </cfRule>
    <cfRule type="containsText" dxfId="5607" priority="198" stopIfTrue="1" operator="containsText" text="p">
      <formula>NOT(ISERROR(SEARCH("p",BE6)))</formula>
    </cfRule>
    <cfRule type="containsText" dxfId="5606" priority="199" stopIfTrue="1" operator="containsText" text="g">
      <formula>NOT(ISERROR(SEARCH("g",BE6)))</formula>
    </cfRule>
  </conditionalFormatting>
  <conditionalFormatting sqref="HD7:HG106">
    <cfRule type="containsText" dxfId="5605" priority="112" operator="containsText" text="vuqRrh.kZ">
      <formula>NOT(ISERROR(SEARCH("vuqRrh.kZ",HD7)))</formula>
    </cfRule>
  </conditionalFormatting>
  <conditionalFormatting sqref="FU7:FU106">
    <cfRule type="containsText" dxfId="5604" priority="109" operator="containsText" text="D">
      <formula>NOT(ISERROR(SEARCH("D",FU7)))</formula>
    </cfRule>
    <cfRule type="containsText" dxfId="5603" priority="110" operator="containsText" text="G">
      <formula>NOT(ISERROR(SEARCH("G",FU7)))</formula>
    </cfRule>
    <cfRule type="containsText" dxfId="5602" priority="111" operator="containsText" text="PR">
      <formula>NOT(ISERROR(SEARCH("PR",FU7)))</formula>
    </cfRule>
  </conditionalFormatting>
  <conditionalFormatting sqref="FX7:FX106">
    <cfRule type="containsText" dxfId="5601" priority="106" operator="containsText" text="D">
      <formula>NOT(ISERROR(SEARCH("D",FX7)))</formula>
    </cfRule>
    <cfRule type="containsText" dxfId="5600" priority="107" operator="containsText" text="G">
      <formula>NOT(ISERROR(SEARCH("G",FX7)))</formula>
    </cfRule>
    <cfRule type="containsText" dxfId="5599" priority="108" operator="containsText" text="PR">
      <formula>NOT(ISERROR(SEARCH("PR",FX7)))</formula>
    </cfRule>
  </conditionalFormatting>
  <conditionalFormatting sqref="GA7:GA106">
    <cfRule type="containsText" dxfId="5598" priority="103" operator="containsText" text="D">
      <formula>NOT(ISERROR(SEARCH("D",GA7)))</formula>
    </cfRule>
    <cfRule type="containsText" dxfId="5597" priority="104" operator="containsText" text="G">
      <formula>NOT(ISERROR(SEARCH("G",GA7)))</formula>
    </cfRule>
    <cfRule type="containsText" dxfId="5596" priority="105" operator="containsText" text="PR">
      <formula>NOT(ISERROR(SEARCH("PR",GA7)))</formula>
    </cfRule>
  </conditionalFormatting>
  <conditionalFormatting sqref="GI7:GI106">
    <cfRule type="containsText" dxfId="5595" priority="100" operator="containsText" text="D">
      <formula>NOT(ISERROR(SEARCH("D",GI7)))</formula>
    </cfRule>
    <cfRule type="containsText" dxfId="5594" priority="101" operator="containsText" text="G">
      <formula>NOT(ISERROR(SEARCH("G",GI7)))</formula>
    </cfRule>
    <cfRule type="containsText" dxfId="5593" priority="102" operator="containsText" text="PR">
      <formula>NOT(ISERROR(SEARCH("PR",GI7)))</formula>
    </cfRule>
  </conditionalFormatting>
  <conditionalFormatting sqref="GL7:GL106">
    <cfRule type="containsText" dxfId="5592" priority="97" operator="containsText" text="D">
      <formula>NOT(ISERROR(SEARCH("D",GL7)))</formula>
    </cfRule>
    <cfRule type="containsText" dxfId="5591" priority="98" operator="containsText" text="G">
      <formula>NOT(ISERROR(SEARCH("G",GL7)))</formula>
    </cfRule>
    <cfRule type="containsText" dxfId="5590" priority="99" operator="containsText" text="PR">
      <formula>NOT(ISERROR(SEARCH("PR",GL7)))</formula>
    </cfRule>
  </conditionalFormatting>
  <conditionalFormatting sqref="GO7:GO106">
    <cfRule type="containsText" dxfId="5589" priority="94" operator="containsText" text="D">
      <formula>NOT(ISERROR(SEARCH("D",GO7)))</formula>
    </cfRule>
    <cfRule type="containsText" dxfId="5588" priority="95" operator="containsText" text="G">
      <formula>NOT(ISERROR(SEARCH("G",GO7)))</formula>
    </cfRule>
    <cfRule type="containsText" dxfId="5587" priority="96" operator="containsText" text="PR">
      <formula>NOT(ISERROR(SEARCH("PR",GO7)))</formula>
    </cfRule>
  </conditionalFormatting>
  <conditionalFormatting sqref="GR7:GR106">
    <cfRule type="containsText" dxfId="5586" priority="91" operator="containsText" text="D">
      <formula>NOT(ISERROR(SEARCH("D",GR7)))</formula>
    </cfRule>
    <cfRule type="containsText" dxfId="5585" priority="92" operator="containsText" text="G">
      <formula>NOT(ISERROR(SEARCH("G",GR7)))</formula>
    </cfRule>
    <cfRule type="containsText" dxfId="5584" priority="93" operator="containsText" text="PR">
      <formula>NOT(ISERROR(SEARCH("PR",GR7)))</formula>
    </cfRule>
  </conditionalFormatting>
  <conditionalFormatting sqref="GU7:GU106">
    <cfRule type="containsText" dxfId="5583" priority="88" operator="containsText" text="D">
      <formula>NOT(ISERROR(SEARCH("D",GU7)))</formula>
    </cfRule>
    <cfRule type="containsText" dxfId="5582" priority="89" operator="containsText" text="G">
      <formula>NOT(ISERROR(SEARCH("G",GU7)))</formula>
    </cfRule>
    <cfRule type="containsText" dxfId="5581" priority="90" operator="containsText" text="PR">
      <formula>NOT(ISERROR(SEARCH("PR",GU7)))</formula>
    </cfRule>
  </conditionalFormatting>
  <conditionalFormatting sqref="GX7:GX106">
    <cfRule type="containsText" dxfId="5580" priority="85" operator="containsText" text="D">
      <formula>NOT(ISERROR(SEARCH("D",GX7)))</formula>
    </cfRule>
    <cfRule type="containsText" dxfId="5579" priority="86" operator="containsText" text="G">
      <formula>NOT(ISERROR(SEARCH("G",GX7)))</formula>
    </cfRule>
    <cfRule type="containsText" dxfId="5578" priority="87" operator="containsText" text="PR">
      <formula>NOT(ISERROR(SEARCH("PR",GX7)))</formula>
    </cfRule>
  </conditionalFormatting>
  <conditionalFormatting sqref="GX5">
    <cfRule type="containsText" dxfId="5577" priority="52" operator="containsText" text="D">
      <formula>NOT(ISERROR(SEARCH("D",GX5)))</formula>
    </cfRule>
    <cfRule type="containsText" dxfId="5576" priority="53" operator="containsText" text="G">
      <formula>NOT(ISERROR(SEARCH("G",GX5)))</formula>
    </cfRule>
    <cfRule type="containsText" dxfId="5575" priority="54" operator="containsText" text="PR">
      <formula>NOT(ISERROR(SEARCH("PR",GX5)))</formula>
    </cfRule>
  </conditionalFormatting>
  <conditionalFormatting sqref="FV5 GP5 GY5 GM5:GN5">
    <cfRule type="containsText" dxfId="5574" priority="79" operator="containsText" text="D">
      <formula>NOT(ISERROR(SEARCH("D",FV5)))</formula>
    </cfRule>
    <cfRule type="containsText" dxfId="5573" priority="80" operator="containsText" text="G">
      <formula>NOT(ISERROR(SEARCH("G",FV5)))</formula>
    </cfRule>
    <cfRule type="containsText" dxfId="5572" priority="81" operator="containsText" text="PR">
      <formula>NOT(ISERROR(SEARCH("PR",FV5)))</formula>
    </cfRule>
  </conditionalFormatting>
  <conditionalFormatting sqref="FU5">
    <cfRule type="containsText" dxfId="5571" priority="76" operator="containsText" text="D">
      <formula>NOT(ISERROR(SEARCH("D",FU5)))</formula>
    </cfRule>
    <cfRule type="containsText" dxfId="5570" priority="77" operator="containsText" text="G">
      <formula>NOT(ISERROR(SEARCH("G",FU5)))</formula>
    </cfRule>
    <cfRule type="containsText" dxfId="5569" priority="78" operator="containsText" text="PR">
      <formula>NOT(ISERROR(SEARCH("PR",FU5)))</formula>
    </cfRule>
  </conditionalFormatting>
  <conditionalFormatting sqref="FX5">
    <cfRule type="containsText" dxfId="5568" priority="73" operator="containsText" text="D">
      <formula>NOT(ISERROR(SEARCH("D",FX5)))</formula>
    </cfRule>
    <cfRule type="containsText" dxfId="5567" priority="74" operator="containsText" text="G">
      <formula>NOT(ISERROR(SEARCH("G",FX5)))</formula>
    </cfRule>
    <cfRule type="containsText" dxfId="5566" priority="75" operator="containsText" text="PR">
      <formula>NOT(ISERROR(SEARCH("PR",FX5)))</formula>
    </cfRule>
  </conditionalFormatting>
  <conditionalFormatting sqref="GA5">
    <cfRule type="containsText" dxfId="5565" priority="70" operator="containsText" text="D">
      <formula>NOT(ISERROR(SEARCH("D",GA5)))</formula>
    </cfRule>
    <cfRule type="containsText" dxfId="5564" priority="71" operator="containsText" text="G">
      <formula>NOT(ISERROR(SEARCH("G",GA5)))</formula>
    </cfRule>
    <cfRule type="containsText" dxfId="5563" priority="72" operator="containsText" text="PR">
      <formula>NOT(ISERROR(SEARCH("PR",GA5)))</formula>
    </cfRule>
  </conditionalFormatting>
  <conditionalFormatting sqref="GI5">
    <cfRule type="containsText" dxfId="5562" priority="67" operator="containsText" text="D">
      <formula>NOT(ISERROR(SEARCH("D",GI5)))</formula>
    </cfRule>
    <cfRule type="containsText" dxfId="5561" priority="68" operator="containsText" text="G">
      <formula>NOT(ISERROR(SEARCH("G",GI5)))</formula>
    </cfRule>
    <cfRule type="containsText" dxfId="5560" priority="69" operator="containsText" text="PR">
      <formula>NOT(ISERROR(SEARCH("PR",GI5)))</formula>
    </cfRule>
  </conditionalFormatting>
  <conditionalFormatting sqref="GL5">
    <cfRule type="containsText" dxfId="5559" priority="64" operator="containsText" text="D">
      <formula>NOT(ISERROR(SEARCH("D",GL5)))</formula>
    </cfRule>
    <cfRule type="containsText" dxfId="5558" priority="65" operator="containsText" text="G">
      <formula>NOT(ISERROR(SEARCH("G",GL5)))</formula>
    </cfRule>
    <cfRule type="containsText" dxfId="5557" priority="66" operator="containsText" text="PR">
      <formula>NOT(ISERROR(SEARCH("PR",GL5)))</formula>
    </cfRule>
  </conditionalFormatting>
  <conditionalFormatting sqref="GO5">
    <cfRule type="containsText" dxfId="5556" priority="61" operator="containsText" text="D">
      <formula>NOT(ISERROR(SEARCH("D",GO5)))</formula>
    </cfRule>
    <cfRule type="containsText" dxfId="5555" priority="62" operator="containsText" text="G">
      <formula>NOT(ISERROR(SEARCH("G",GO5)))</formula>
    </cfRule>
    <cfRule type="containsText" dxfId="5554" priority="63" operator="containsText" text="PR">
      <formula>NOT(ISERROR(SEARCH("PR",GO5)))</formula>
    </cfRule>
  </conditionalFormatting>
  <conditionalFormatting sqref="GR5">
    <cfRule type="containsText" dxfId="5553" priority="58" operator="containsText" text="D">
      <formula>NOT(ISERROR(SEARCH("D",GR5)))</formula>
    </cfRule>
    <cfRule type="containsText" dxfId="5552" priority="59" operator="containsText" text="G">
      <formula>NOT(ISERROR(SEARCH("G",GR5)))</formula>
    </cfRule>
    <cfRule type="containsText" dxfId="5551" priority="60" operator="containsText" text="PR">
      <formula>NOT(ISERROR(SEARCH("PR",GR5)))</formula>
    </cfRule>
  </conditionalFormatting>
  <conditionalFormatting sqref="GU5">
    <cfRule type="containsText" dxfId="5550" priority="55" operator="containsText" text="D">
      <formula>NOT(ISERROR(SEARCH("D",GU5)))</formula>
    </cfRule>
    <cfRule type="containsText" dxfId="5549" priority="56" operator="containsText" text="G">
      <formula>NOT(ISERROR(SEARCH("G",GU5)))</formula>
    </cfRule>
    <cfRule type="containsText" dxfId="5548" priority="57" operator="containsText" text="PR">
      <formula>NOT(ISERROR(SEARCH("PR",GU5)))</formula>
    </cfRule>
  </conditionalFormatting>
  <conditionalFormatting sqref="FT5">
    <cfRule type="containsText" dxfId="5547" priority="49" operator="containsText" text="D">
      <formula>NOT(ISERROR(SEARCH("D",FT5)))</formula>
    </cfRule>
    <cfRule type="containsText" dxfId="5546" priority="50" operator="containsText" text="G">
      <formula>NOT(ISERROR(SEARCH("G",FT5)))</formula>
    </cfRule>
    <cfRule type="containsText" dxfId="5545" priority="51" operator="containsText" text="PR">
      <formula>NOT(ISERROR(SEARCH("PR",FT5)))</formula>
    </cfRule>
  </conditionalFormatting>
  <conditionalFormatting sqref="FT7:FT106">
    <cfRule type="containsText" dxfId="5544" priority="46" operator="containsText" text="D">
      <formula>NOT(ISERROR(SEARCH("D",FT7)))</formula>
    </cfRule>
    <cfRule type="containsText" dxfId="5543" priority="47" operator="containsText" text="G">
      <formula>NOT(ISERROR(SEARCH("G",FT7)))</formula>
    </cfRule>
    <cfRule type="containsText" dxfId="5542" priority="48" operator="containsText" text="PR">
      <formula>NOT(ISERROR(SEARCH("PR",FT7)))</formula>
    </cfRule>
  </conditionalFormatting>
  <conditionalFormatting sqref="FZ7:FZ106">
    <cfRule type="containsText" dxfId="5541" priority="43" operator="containsText" text="D">
      <formula>NOT(ISERROR(SEARCH("D",FZ7)))</formula>
    </cfRule>
    <cfRule type="containsText" dxfId="5540" priority="44" operator="containsText" text="G">
      <formula>NOT(ISERROR(SEARCH("G",FZ7)))</formula>
    </cfRule>
    <cfRule type="containsText" dxfId="5539" priority="45" operator="containsText" text="PR">
      <formula>NOT(ISERROR(SEARCH("PR",FZ7)))</formula>
    </cfRule>
  </conditionalFormatting>
  <conditionalFormatting sqref="GW5">
    <cfRule type="containsText" dxfId="5538" priority="40" operator="containsText" text="D">
      <formula>NOT(ISERROR(SEARCH("D",GW5)))</formula>
    </cfRule>
    <cfRule type="containsText" dxfId="5537" priority="41" operator="containsText" text="G">
      <formula>NOT(ISERROR(SEARCH("G",GW5)))</formula>
    </cfRule>
    <cfRule type="containsText" dxfId="5536" priority="42" operator="containsText" text="PR">
      <formula>NOT(ISERROR(SEARCH("PR",GW5)))</formula>
    </cfRule>
  </conditionalFormatting>
  <conditionalFormatting sqref="GW7:GW106">
    <cfRule type="containsText" dxfId="5535" priority="37" operator="containsText" text="D">
      <formula>NOT(ISERROR(SEARCH("D",GW7)))</formula>
    </cfRule>
    <cfRule type="containsText" dxfId="5534" priority="38" operator="containsText" text="G">
      <formula>NOT(ISERROR(SEARCH("G",GW7)))</formula>
    </cfRule>
    <cfRule type="containsText" dxfId="5533" priority="39" operator="containsText" text="PR">
      <formula>NOT(ISERROR(SEARCH("PR",GW7)))</formula>
    </cfRule>
  </conditionalFormatting>
  <conditionalFormatting sqref="GK5">
    <cfRule type="containsText" dxfId="5532" priority="34" operator="containsText" text="D">
      <formula>NOT(ISERROR(SEARCH("D",GK5)))</formula>
    </cfRule>
    <cfRule type="containsText" dxfId="5531" priority="35" operator="containsText" text="G">
      <formula>NOT(ISERROR(SEARCH("G",GK5)))</formula>
    </cfRule>
    <cfRule type="containsText" dxfId="5530" priority="36" operator="containsText" text="PR">
      <formula>NOT(ISERROR(SEARCH("PR",GK5)))</formula>
    </cfRule>
  </conditionalFormatting>
  <conditionalFormatting sqref="GK7:GK106">
    <cfRule type="containsText" dxfId="5529" priority="31" operator="containsText" text="D">
      <formula>NOT(ISERROR(SEARCH("D",GK7)))</formula>
    </cfRule>
    <cfRule type="containsText" dxfId="5528" priority="32" operator="containsText" text="G">
      <formula>NOT(ISERROR(SEARCH("G",GK7)))</formula>
    </cfRule>
    <cfRule type="containsText" dxfId="5527" priority="33" operator="containsText" text="PR">
      <formula>NOT(ISERROR(SEARCH("PR",GK7)))</formula>
    </cfRule>
  </conditionalFormatting>
  <conditionalFormatting sqref="HF108:HF112">
    <cfRule type="containsText" dxfId="5526" priority="29" operator="containsText" text="d{kksUur">
      <formula>NOT(ISERROR(SEARCH("d{kksUur",HF108)))</formula>
    </cfRule>
    <cfRule type="containsText" dxfId="5525" priority="30" operator="containsText" text="mRrh.kZ">
      <formula>NOT(ISERROR(SEARCH("mRrh.kZ",HF108)))</formula>
    </cfRule>
  </conditionalFormatting>
  <conditionalFormatting sqref="HF108:HF112">
    <cfRule type="containsText" dxfId="5524" priority="27" operator="containsText" text="d{kksUur">
      <formula>NOT(ISERROR(SEARCH("d{kksUur",HF108)))</formula>
    </cfRule>
    <cfRule type="containsText" dxfId="5523" priority="28" operator="containsText" text="lk- mRrh.kZ">
      <formula>NOT(ISERROR(SEARCH("lk- mRrh.kZ",HF108)))</formula>
    </cfRule>
  </conditionalFormatting>
  <conditionalFormatting sqref="HD107:HD112">
    <cfRule type="expression" dxfId="5522" priority="26">
      <formula>ISERROR(HD107)</formula>
    </cfRule>
  </conditionalFormatting>
  <conditionalFormatting sqref="FT107:FT108">
    <cfRule type="expression" dxfId="5521" priority="25">
      <formula>ISERROR(FT107)</formula>
    </cfRule>
  </conditionalFormatting>
  <conditionalFormatting sqref="FT109:FT112">
    <cfRule type="expression" dxfId="5520" priority="24">
      <formula>ISERROR(FT109)</formula>
    </cfRule>
  </conditionalFormatting>
  <conditionalFormatting sqref="HH7:HH106">
    <cfRule type="containsText" dxfId="5519" priority="22" operator="containsText" text="d{kksUur">
      <formula>NOT(ISERROR(SEARCH("d{kksUur",HH7)))</formula>
    </cfRule>
    <cfRule type="containsText" dxfId="5518" priority="23" operator="containsText" text="mRrh.kZ">
      <formula>NOT(ISERROR(SEARCH("mRrh.kZ",HH7)))</formula>
    </cfRule>
  </conditionalFormatting>
  <conditionalFormatting sqref="HH7:HH106">
    <cfRule type="containsText" dxfId="5517" priority="20" operator="containsText" text="d{kksUur">
      <formula>NOT(ISERROR(SEARCH("d{kksUur",HH7)))</formula>
    </cfRule>
    <cfRule type="containsText" dxfId="5516" priority="21" operator="containsText" text="lk- mRrh.kZ">
      <formula>NOT(ISERROR(SEARCH("lk- mRrh.kZ",HH7)))</formula>
    </cfRule>
  </conditionalFormatting>
  <conditionalFormatting sqref="HH7:HH106">
    <cfRule type="containsText" dxfId="5515" priority="19" operator="containsText" text="vuqRrh.kZ">
      <formula>NOT(ISERROR(SEARCH("vuqRrh.kZ",HH7)))</formula>
    </cfRule>
  </conditionalFormatting>
  <conditionalFormatting sqref="HI7:HI106">
    <cfRule type="containsText" dxfId="5514" priority="18" stopIfTrue="1" operator="containsText" text="NA">
      <formula>NOT(ISERROR(SEARCH("NA",HI7)))</formula>
    </cfRule>
  </conditionalFormatting>
  <conditionalFormatting sqref="HI7:HI106">
    <cfRule type="containsText" dxfId="5513" priority="17" operator="containsText" text="D">
      <formula>NOT(ISERROR(SEARCH("D",HI7)))</formula>
    </cfRule>
  </conditionalFormatting>
  <conditionalFormatting sqref="HI7:HI106">
    <cfRule type="containsText" dxfId="5512" priority="16" operator="containsText" text="NA">
      <formula>NOT(ISERROR(SEARCH("NA",HI7)))</formula>
    </cfRule>
  </conditionalFormatting>
  <conditionalFormatting sqref="HI7:HI106">
    <cfRule type="cellIs" dxfId="5511" priority="15" stopIfTrue="1" operator="greaterThan">
      <formula>10</formula>
    </cfRule>
  </conditionalFormatting>
  <conditionalFormatting sqref="HI7:HI106">
    <cfRule type="cellIs" dxfId="5510" priority="14" operator="lessThan">
      <formula>11</formula>
    </cfRule>
  </conditionalFormatting>
  <conditionalFormatting sqref="HI7:HI106">
    <cfRule type="cellIs" dxfId="5509" priority="13" stopIfTrue="1" operator="greaterThan">
      <formula>0</formula>
    </cfRule>
  </conditionalFormatting>
  <conditionalFormatting sqref="HI7:HI106">
    <cfRule type="containsText" dxfId="5508" priority="10" stopIfTrue="1" operator="containsText" text="g">
      <formula>NOT(ISERROR(SEARCH("g",HI7)))</formula>
    </cfRule>
    <cfRule type="containsText" dxfId="5507" priority="11" stopIfTrue="1" operator="containsText" text="s">
      <formula>NOT(ISERROR(SEARCH("s",HI7)))</formula>
    </cfRule>
    <cfRule type="containsText" dxfId="5506" priority="12" stopIfTrue="1" operator="containsText" text="f">
      <formula>NOT(ISERROR(SEARCH("f",HI7)))</formula>
    </cfRule>
  </conditionalFormatting>
  <conditionalFormatting sqref="HM7:HM106">
    <cfRule type="cellIs" dxfId="5505" priority="8" operator="lessThan">
      <formula>75</formula>
    </cfRule>
    <cfRule type="expression" dxfId="5504" priority="9">
      <formula>ISERROR(K1)</formula>
    </cfRule>
  </conditionalFormatting>
  <conditionalFormatting sqref="HB7:HB106">
    <cfRule type="cellIs" dxfId="5503" priority="7" operator="greaterThan">
      <formula>4</formula>
    </cfRule>
  </conditionalFormatting>
  <conditionalFormatting sqref="Z6">
    <cfRule type="cellIs" dxfId="5502" priority="6" operator="equal">
      <formula>0</formula>
    </cfRule>
  </conditionalFormatting>
  <conditionalFormatting sqref="AV6">
    <cfRule type="cellIs" dxfId="5501" priority="5" operator="equal">
      <formula>0</formula>
    </cfRule>
  </conditionalFormatting>
  <conditionalFormatting sqref="BS6">
    <cfRule type="cellIs" dxfId="5500" priority="4" operator="equal">
      <formula>0</formula>
    </cfRule>
  </conditionalFormatting>
  <conditionalFormatting sqref="CO6">
    <cfRule type="cellIs" dxfId="5499" priority="3" operator="equal">
      <formula>0</formula>
    </cfRule>
  </conditionalFormatting>
  <conditionalFormatting sqref="DK6">
    <cfRule type="cellIs" dxfId="5498" priority="2" operator="equal">
      <formula>0</formula>
    </cfRule>
  </conditionalFormatting>
  <conditionalFormatting sqref="EG6">
    <cfRule type="cellIs" dxfId="5497" priority="1" operator="equal">
      <formula>0</formula>
    </cfRule>
  </conditionalFormatting>
  <hyperlinks>
    <hyperlink ref="B6:K6" location="'statement of marks'!D116:AA132" display="CICK HERE TO VIEW THE RESULT AT A GLANCE"/>
    <hyperlink ref="B6" location="'statement of marks'!HI1:HW25" display="CICK HERE TO VIEW THE RESULT AT A GLANCE"/>
    <hyperlink ref="C6" location="'statement of marks'!HI1:HW25" display="'statement of marks'!HI1:HW25"/>
    <hyperlink ref="D6" location="'statement of marks'!HI1:HW25" display="'statement of marks'!HI1:HW25"/>
    <hyperlink ref="F6" location="'statement of marks'!HI1:HW25" display="'statement of marks'!HI1:HW25"/>
    <hyperlink ref="G6" location="'statement of marks'!HI1:HW25" display="'statement of marks'!HI1:HW25"/>
    <hyperlink ref="H6" location="'statement of marks'!HI1:HW25" display="'statement of marks'!HI1:HW25"/>
    <hyperlink ref="I6" location="'statement of marks'!HI1:HW25" display="'statement of marks'!HI1:HW25"/>
    <hyperlink ref="J6" location="'statement of marks'!HI1:HW25" display="'statement of marks'!HI1:HW25"/>
    <hyperlink ref="K6" location="'statement of marks'!HI1:HW25" display="'statement of marks'!HI1:HW25"/>
  </hyperlinks>
  <pageMargins left="0.5" right="0.5" top="0.5" bottom="0.5" header="0" footer="0"/>
  <headerFooter alignWithMargins="0"/>
  <rowBreaks count="1" manualBreakCount="1">
    <brk id="113" max="16383" man="1"/>
  </rowBreaks>
  <colBreaks count="1" manualBreakCount="1">
    <brk id="223" max="1048575" man="1"/>
  </colBreaks>
  <ignoredErrors>
    <ignoredError sqref="EZ108" formula="1"/>
  </ignoredErrors>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DS150"/>
  <sheetViews>
    <sheetView zoomScale="150" zoomScaleNormal="150" zoomScalePageLayoutView="150" workbookViewId="0">
      <pane xSplit="2" ySplit="9" topLeftCell="C10" activePane="bottomRight" state="frozen"/>
      <selection pane="topRight" activeCell="C1" sqref="C1"/>
      <selection pane="bottomLeft" activeCell="A10" sqref="A10"/>
      <selection pane="bottomRight" activeCell="B7" sqref="B7"/>
    </sheetView>
  </sheetViews>
  <sheetFormatPr baseColWidth="10" defaultColWidth="10.83203125" defaultRowHeight="13" x14ac:dyDescent="0"/>
  <cols>
    <col min="1" max="1" width="3.83203125" style="12" customWidth="1"/>
    <col min="2" max="2" width="19.33203125" style="12" customWidth="1"/>
    <col min="3" max="3" width="1.83203125" style="493" customWidth="1"/>
    <col min="4" max="39" width="6.6640625" style="12" customWidth="1"/>
    <col min="40" max="16384" width="10.83203125" style="12"/>
  </cols>
  <sheetData>
    <row r="1" spans="1:39" ht="14">
      <c r="A1" s="482"/>
      <c r="B1" s="483"/>
      <c r="C1" s="1071"/>
      <c r="D1" s="1072"/>
      <c r="E1" s="1072"/>
      <c r="F1" s="1072"/>
      <c r="G1" s="1072"/>
      <c r="H1" s="1072"/>
      <c r="I1" s="1072"/>
      <c r="J1" s="1070"/>
      <c r="K1" s="1070"/>
      <c r="L1" s="1070"/>
      <c r="M1" s="1070"/>
      <c r="N1" s="1070"/>
      <c r="O1" s="1070"/>
      <c r="P1" s="1072"/>
      <c r="Q1" s="1072"/>
      <c r="R1" s="1072"/>
      <c r="S1" s="1072"/>
      <c r="T1" s="1072"/>
      <c r="U1" s="1072"/>
      <c r="V1" s="1070"/>
      <c r="W1" s="1070"/>
      <c r="X1" s="1070"/>
      <c r="Y1" s="1070"/>
      <c r="Z1" s="1070"/>
      <c r="AA1" s="1070"/>
      <c r="AB1" s="1072"/>
      <c r="AC1" s="1072"/>
      <c r="AD1" s="1072"/>
      <c r="AE1" s="1072"/>
      <c r="AF1" s="1072"/>
      <c r="AG1" s="1072"/>
      <c r="AH1" s="1070"/>
      <c r="AI1" s="1070"/>
      <c r="AJ1" s="1070"/>
      <c r="AK1" s="1070"/>
      <c r="AL1" s="1070"/>
      <c r="AM1" s="1070"/>
    </row>
    <row r="2" spans="1:39" ht="17" customHeight="1">
      <c r="A2" s="1074"/>
      <c r="B2" s="484"/>
      <c r="C2" s="1071"/>
      <c r="D2" s="1072" t="s">
        <v>377</v>
      </c>
      <c r="E2" s="1072"/>
      <c r="F2" s="1072"/>
      <c r="G2" s="1072"/>
      <c r="H2" s="1072"/>
      <c r="I2" s="1072"/>
      <c r="J2" s="1070" t="s">
        <v>378</v>
      </c>
      <c r="K2" s="1070"/>
      <c r="L2" s="1070"/>
      <c r="M2" s="1070"/>
      <c r="N2" s="1070"/>
      <c r="O2" s="1070"/>
      <c r="P2" s="1072" t="s">
        <v>379</v>
      </c>
      <c r="Q2" s="1072"/>
      <c r="R2" s="1072"/>
      <c r="S2" s="1072"/>
      <c r="T2" s="1072"/>
      <c r="U2" s="1072"/>
      <c r="V2" s="1070" t="s">
        <v>380</v>
      </c>
      <c r="W2" s="1070"/>
      <c r="X2" s="1070"/>
      <c r="Y2" s="1070"/>
      <c r="Z2" s="1070"/>
      <c r="AA2" s="1070"/>
      <c r="AB2" s="1072" t="s">
        <v>381</v>
      </c>
      <c r="AC2" s="1072"/>
      <c r="AD2" s="1072"/>
      <c r="AE2" s="1072"/>
      <c r="AF2" s="1072"/>
      <c r="AG2" s="1072"/>
      <c r="AH2" s="1070" t="s">
        <v>382</v>
      </c>
      <c r="AI2" s="1070"/>
      <c r="AJ2" s="1070"/>
      <c r="AK2" s="1070"/>
      <c r="AL2" s="1070"/>
      <c r="AM2" s="1070"/>
    </row>
    <row r="3" spans="1:39" ht="15" customHeight="1">
      <c r="A3" s="1074"/>
      <c r="B3" s="485" t="s">
        <v>45</v>
      </c>
      <c r="C3" s="1071"/>
      <c r="D3" s="1069" t="s">
        <v>24</v>
      </c>
      <c r="E3" s="1069" t="s">
        <v>383</v>
      </c>
      <c r="F3" s="1069" t="s">
        <v>20</v>
      </c>
      <c r="G3" s="1069" t="s">
        <v>384</v>
      </c>
      <c r="H3" s="1069" t="s">
        <v>26</v>
      </c>
      <c r="I3" s="1069" t="s">
        <v>41</v>
      </c>
      <c r="J3" s="1068" t="s">
        <v>24</v>
      </c>
      <c r="K3" s="1068" t="s">
        <v>383</v>
      </c>
      <c r="L3" s="1068" t="s">
        <v>20</v>
      </c>
      <c r="M3" s="1068" t="s">
        <v>384</v>
      </c>
      <c r="N3" s="1068" t="s">
        <v>26</v>
      </c>
      <c r="O3" s="1068" t="s">
        <v>41</v>
      </c>
      <c r="P3" s="1069" t="s">
        <v>24</v>
      </c>
      <c r="Q3" s="1069" t="s">
        <v>383</v>
      </c>
      <c r="R3" s="1069" t="s">
        <v>20</v>
      </c>
      <c r="S3" s="1069" t="s">
        <v>384</v>
      </c>
      <c r="T3" s="1069" t="s">
        <v>26</v>
      </c>
      <c r="U3" s="1069" t="s">
        <v>41</v>
      </c>
      <c r="V3" s="1068" t="s">
        <v>24</v>
      </c>
      <c r="W3" s="1068" t="s">
        <v>383</v>
      </c>
      <c r="X3" s="1068" t="s">
        <v>20</v>
      </c>
      <c r="Y3" s="1068" t="s">
        <v>384</v>
      </c>
      <c r="Z3" s="1068" t="s">
        <v>26</v>
      </c>
      <c r="AA3" s="1068" t="s">
        <v>41</v>
      </c>
      <c r="AB3" s="1069" t="s">
        <v>24</v>
      </c>
      <c r="AC3" s="1069" t="s">
        <v>383</v>
      </c>
      <c r="AD3" s="1069" t="s">
        <v>20</v>
      </c>
      <c r="AE3" s="1069" t="s">
        <v>384</v>
      </c>
      <c r="AF3" s="1069" t="s">
        <v>26</v>
      </c>
      <c r="AG3" s="1069" t="s">
        <v>41</v>
      </c>
      <c r="AH3" s="1068" t="s">
        <v>24</v>
      </c>
      <c r="AI3" s="1068" t="s">
        <v>383</v>
      </c>
      <c r="AJ3" s="1068" t="s">
        <v>20</v>
      </c>
      <c r="AK3" s="1068" t="s">
        <v>384</v>
      </c>
      <c r="AL3" s="1068" t="s">
        <v>26</v>
      </c>
      <c r="AM3" s="1068" t="s">
        <v>41</v>
      </c>
    </row>
    <row r="4" spans="1:39" ht="15" customHeight="1">
      <c r="A4" s="1074"/>
      <c r="B4" s="485"/>
      <c r="C4" s="1071"/>
      <c r="D4" s="1069"/>
      <c r="E4" s="1069"/>
      <c r="F4" s="1069"/>
      <c r="G4" s="1069"/>
      <c r="H4" s="1069"/>
      <c r="I4" s="1069"/>
      <c r="J4" s="1068"/>
      <c r="K4" s="1068"/>
      <c r="L4" s="1068"/>
      <c r="M4" s="1068"/>
      <c r="N4" s="1068"/>
      <c r="O4" s="1068"/>
      <c r="P4" s="1069"/>
      <c r="Q4" s="1069"/>
      <c r="R4" s="1069"/>
      <c r="S4" s="1069"/>
      <c r="T4" s="1069"/>
      <c r="U4" s="1069"/>
      <c r="V4" s="1068"/>
      <c r="W4" s="1068"/>
      <c r="X4" s="1068"/>
      <c r="Y4" s="1068"/>
      <c r="Z4" s="1068"/>
      <c r="AA4" s="1068"/>
      <c r="AB4" s="1069"/>
      <c r="AC4" s="1069"/>
      <c r="AD4" s="1069"/>
      <c r="AE4" s="1069"/>
      <c r="AF4" s="1069"/>
      <c r="AG4" s="1069"/>
      <c r="AH4" s="1068"/>
      <c r="AI4" s="1068"/>
      <c r="AJ4" s="1068"/>
      <c r="AK4" s="1068"/>
      <c r="AL4" s="1068"/>
      <c r="AM4" s="1068"/>
    </row>
    <row r="5" spans="1:39" ht="15" customHeight="1">
      <c r="A5" s="1074"/>
      <c r="B5" s="485" t="s">
        <v>229</v>
      </c>
      <c r="C5" s="1071"/>
      <c r="D5" s="1069"/>
      <c r="E5" s="1069"/>
      <c r="F5" s="1069"/>
      <c r="G5" s="1069"/>
      <c r="H5" s="1069"/>
      <c r="I5" s="1069"/>
      <c r="J5" s="1068"/>
      <c r="K5" s="1068"/>
      <c r="L5" s="1068"/>
      <c r="M5" s="1068"/>
      <c r="N5" s="1068"/>
      <c r="O5" s="1068"/>
      <c r="P5" s="1069"/>
      <c r="Q5" s="1069"/>
      <c r="R5" s="1069"/>
      <c r="S5" s="1069"/>
      <c r="T5" s="1069"/>
      <c r="U5" s="1069"/>
      <c r="V5" s="1068"/>
      <c r="W5" s="1068"/>
      <c r="X5" s="1068"/>
      <c r="Y5" s="1068"/>
      <c r="Z5" s="1068"/>
      <c r="AA5" s="1068"/>
      <c r="AB5" s="1069"/>
      <c r="AC5" s="1069"/>
      <c r="AD5" s="1069"/>
      <c r="AE5" s="1069"/>
      <c r="AF5" s="1069"/>
      <c r="AG5" s="1069"/>
      <c r="AH5" s="1068"/>
      <c r="AI5" s="1068"/>
      <c r="AJ5" s="1068"/>
      <c r="AK5" s="1068"/>
      <c r="AL5" s="1068"/>
      <c r="AM5" s="1068"/>
    </row>
    <row r="6" spans="1:39" ht="15" customHeight="1">
      <c r="A6" s="1074"/>
      <c r="B6" s="485" t="s">
        <v>385</v>
      </c>
      <c r="C6" s="1071"/>
      <c r="D6" s="1069"/>
      <c r="E6" s="1069"/>
      <c r="F6" s="1069"/>
      <c r="G6" s="1069"/>
      <c r="H6" s="1069"/>
      <c r="I6" s="1069"/>
      <c r="J6" s="1068"/>
      <c r="K6" s="1068"/>
      <c r="L6" s="1068"/>
      <c r="M6" s="1068"/>
      <c r="N6" s="1068"/>
      <c r="O6" s="1068"/>
      <c r="P6" s="1069"/>
      <c r="Q6" s="1069"/>
      <c r="R6" s="1069"/>
      <c r="S6" s="1069"/>
      <c r="T6" s="1069"/>
      <c r="U6" s="1069"/>
      <c r="V6" s="1068"/>
      <c r="W6" s="1068"/>
      <c r="X6" s="1068"/>
      <c r="Y6" s="1068"/>
      <c r="Z6" s="1068"/>
      <c r="AA6" s="1068"/>
      <c r="AB6" s="1069"/>
      <c r="AC6" s="1069"/>
      <c r="AD6" s="1069"/>
      <c r="AE6" s="1069"/>
      <c r="AF6" s="1069"/>
      <c r="AG6" s="1069"/>
      <c r="AH6" s="1068"/>
      <c r="AI6" s="1068"/>
      <c r="AJ6" s="1068"/>
      <c r="AK6" s="1068"/>
      <c r="AL6" s="1068"/>
      <c r="AM6" s="1068"/>
    </row>
    <row r="7" spans="1:39" s="560" customFormat="1" ht="49" customHeight="1">
      <c r="A7" s="1066" t="s">
        <v>386</v>
      </c>
      <c r="B7" s="557"/>
      <c r="C7" s="1071"/>
      <c r="D7" s="558" t="s">
        <v>388</v>
      </c>
      <c r="E7" s="558" t="s">
        <v>388</v>
      </c>
      <c r="F7" s="558" t="s">
        <v>388</v>
      </c>
      <c r="G7" s="558" t="s">
        <v>388</v>
      </c>
      <c r="H7" s="558" t="s">
        <v>388</v>
      </c>
      <c r="I7" s="558" t="s">
        <v>388</v>
      </c>
      <c r="J7" s="559" t="s">
        <v>389</v>
      </c>
      <c r="K7" s="559" t="s">
        <v>389</v>
      </c>
      <c r="L7" s="559" t="s">
        <v>389</v>
      </c>
      <c r="M7" s="559" t="s">
        <v>389</v>
      </c>
      <c r="N7" s="559" t="s">
        <v>389</v>
      </c>
      <c r="O7" s="559" t="s">
        <v>389</v>
      </c>
      <c r="P7" s="558" t="s">
        <v>389</v>
      </c>
      <c r="Q7" s="558" t="s">
        <v>389</v>
      </c>
      <c r="R7" s="558" t="s">
        <v>389</v>
      </c>
      <c r="S7" s="558" t="s">
        <v>389</v>
      </c>
      <c r="T7" s="558" t="s">
        <v>389</v>
      </c>
      <c r="U7" s="558" t="s">
        <v>389</v>
      </c>
      <c r="V7" s="559" t="s">
        <v>389</v>
      </c>
      <c r="W7" s="559" t="s">
        <v>389</v>
      </c>
      <c r="X7" s="559" t="s">
        <v>389</v>
      </c>
      <c r="Y7" s="559" t="s">
        <v>389</v>
      </c>
      <c r="Z7" s="559" t="s">
        <v>389</v>
      </c>
      <c r="AA7" s="559" t="s">
        <v>389</v>
      </c>
      <c r="AB7" s="558" t="s">
        <v>389</v>
      </c>
      <c r="AC7" s="558" t="s">
        <v>389</v>
      </c>
      <c r="AD7" s="558" t="s">
        <v>389</v>
      </c>
      <c r="AE7" s="558" t="s">
        <v>389</v>
      </c>
      <c r="AF7" s="558" t="s">
        <v>389</v>
      </c>
      <c r="AG7" s="558" t="s">
        <v>389</v>
      </c>
      <c r="AH7" s="559" t="s">
        <v>389</v>
      </c>
      <c r="AI7" s="559" t="s">
        <v>389</v>
      </c>
      <c r="AJ7" s="559" t="s">
        <v>389</v>
      </c>
      <c r="AK7" s="559" t="s">
        <v>389</v>
      </c>
      <c r="AL7" s="559" t="s">
        <v>389</v>
      </c>
      <c r="AM7" s="559" t="s">
        <v>389</v>
      </c>
    </row>
    <row r="8" spans="1:39" ht="29" customHeight="1">
      <c r="A8" s="1066"/>
      <c r="B8" s="545"/>
      <c r="C8" s="1071"/>
      <c r="D8" s="1067" t="s">
        <v>390</v>
      </c>
      <c r="E8" s="1067"/>
      <c r="F8" s="1067"/>
      <c r="G8" s="1067"/>
      <c r="H8" s="1067"/>
      <c r="I8" s="1067"/>
      <c r="J8" s="1065" t="s">
        <v>391</v>
      </c>
      <c r="K8" s="1065"/>
      <c r="L8" s="1065"/>
      <c r="M8" s="1065"/>
      <c r="N8" s="1065"/>
      <c r="O8" s="1065"/>
      <c r="P8" s="1064" t="s">
        <v>392</v>
      </c>
      <c r="Q8" s="1064"/>
      <c r="R8" s="1064"/>
      <c r="S8" s="1064"/>
      <c r="T8" s="1064"/>
      <c r="U8" s="1064"/>
      <c r="V8" s="1065" t="s">
        <v>393</v>
      </c>
      <c r="W8" s="1065"/>
      <c r="X8" s="1065"/>
      <c r="Y8" s="1065"/>
      <c r="Z8" s="1065"/>
      <c r="AA8" s="1065"/>
      <c r="AB8" s="1064" t="s">
        <v>394</v>
      </c>
      <c r="AC8" s="1064"/>
      <c r="AD8" s="1064"/>
      <c r="AE8" s="1064"/>
      <c r="AF8" s="1064"/>
      <c r="AG8" s="1064"/>
      <c r="AH8" s="1065" t="s">
        <v>395</v>
      </c>
      <c r="AI8" s="1065"/>
      <c r="AJ8" s="1065"/>
      <c r="AK8" s="1065"/>
      <c r="AL8" s="1065"/>
      <c r="AM8" s="1065"/>
    </row>
    <row r="9" spans="1:39" ht="12" customHeight="1">
      <c r="A9" s="1066"/>
      <c r="B9" s="546" t="s">
        <v>387</v>
      </c>
      <c r="C9" s="1071"/>
      <c r="D9" s="1067"/>
      <c r="E9" s="1067"/>
      <c r="F9" s="1067"/>
      <c r="G9" s="1067"/>
      <c r="H9" s="1067"/>
      <c r="I9" s="1067"/>
      <c r="J9" s="1065"/>
      <c r="K9" s="1065"/>
      <c r="L9" s="1065"/>
      <c r="M9" s="1065"/>
      <c r="N9" s="1065"/>
      <c r="O9" s="1065"/>
      <c r="P9" s="1064"/>
      <c r="Q9" s="1064"/>
      <c r="R9" s="1064"/>
      <c r="S9" s="1064"/>
      <c r="T9" s="1064"/>
      <c r="U9" s="1064"/>
      <c r="V9" s="1065"/>
      <c r="W9" s="1065"/>
      <c r="X9" s="1065"/>
      <c r="Y9" s="1065"/>
      <c r="Z9" s="1065"/>
      <c r="AA9" s="1065"/>
      <c r="AB9" s="1064"/>
      <c r="AC9" s="1064"/>
      <c r="AD9" s="1064"/>
      <c r="AE9" s="1064"/>
      <c r="AF9" s="1064"/>
      <c r="AG9" s="1064"/>
      <c r="AH9" s="1065"/>
      <c r="AI9" s="1065"/>
      <c r="AJ9" s="1065"/>
      <c r="AK9" s="1065"/>
      <c r="AL9" s="1065"/>
      <c r="AM9" s="1065"/>
    </row>
    <row r="10" spans="1:39" ht="15">
      <c r="A10" s="486">
        <v>1</v>
      </c>
      <c r="B10" s="487" t="str">
        <f>IF('statement of marks'!J7="","",'statement of marks'!J7)</f>
        <v>v 001</v>
      </c>
      <c r="C10" s="488" t="s">
        <v>69</v>
      </c>
      <c r="D10" s="489"/>
      <c r="E10" s="489"/>
      <c r="F10" s="489"/>
      <c r="G10" s="489"/>
      <c r="H10" s="489"/>
      <c r="I10" s="489"/>
      <c r="J10" s="490">
        <f>IF('statement of marks'!O7="","",'statement of marks'!O7)</f>
        <v>10</v>
      </c>
      <c r="K10" s="490">
        <f>IF('statement of marks'!AK7="","",'statement of marks'!AK7)</f>
        <v>9</v>
      </c>
      <c r="L10" s="490">
        <f>IF('statement of marks'!CD7="","",'statement of marks'!CD7)</f>
        <v>10</v>
      </c>
      <c r="M10" s="490"/>
      <c r="N10" s="490">
        <f>IF('statement of marks'!CZ7="","",'statement of marks'!CZ7)</f>
        <v>5</v>
      </c>
      <c r="O10" s="490">
        <f>IF('statement of marks'!DV7="","",'statement of marks'!DV7)</f>
        <v>10</v>
      </c>
      <c r="P10" s="489">
        <f>IF('statement of marks'!R7="","",'statement of marks'!R7)</f>
        <v>10</v>
      </c>
      <c r="Q10" s="489">
        <f>IF('statement of marks'!AN7="","",'statement of marks'!AN7)</f>
        <v>10</v>
      </c>
      <c r="R10" s="489">
        <f>IF('statement of marks'!CG7="","",'statement of marks'!CG7)</f>
        <v>10</v>
      </c>
      <c r="S10" s="489"/>
      <c r="T10" s="489">
        <f>IF('statement of marks'!DC7="","",'statement of marks'!DC7)</f>
        <v>10</v>
      </c>
      <c r="U10" s="489">
        <f>IF('statement of marks'!DY7="","",'statement of marks'!DY7)</f>
        <v>10</v>
      </c>
      <c r="V10" s="490">
        <f>IF('statement of marks'!Y7="","",'statement of marks'!Y7)</f>
        <v>53</v>
      </c>
      <c r="W10" s="490">
        <f>IF('statement of marks'!AU7="","",'statement of marks'!AU7)</f>
        <v>66</v>
      </c>
      <c r="X10" s="490">
        <f>IF('statement of marks'!CN7="","",'statement of marks'!CN7)</f>
        <v>61</v>
      </c>
      <c r="Y10" s="490"/>
      <c r="Z10" s="490">
        <f>IF('statement of marks'!DJ7="","",'statement of marks'!DJ7)</f>
        <v>39</v>
      </c>
      <c r="AA10" s="490">
        <f>IF('statement of marks'!EF7="","",'statement of marks'!EF7)</f>
        <v>54</v>
      </c>
      <c r="AB10" s="489">
        <f>IF('statement of marks'!U7="","",'statement of marks'!U7)</f>
        <v>10</v>
      </c>
      <c r="AC10" s="489">
        <f>IF('statement of marks'!AQ7="","",'statement of marks'!AQ7)</f>
        <v>10</v>
      </c>
      <c r="AD10" s="489">
        <f>IF('statement of marks'!CJ7="","",'statement of marks'!CJ7)</f>
        <v>10</v>
      </c>
      <c r="AE10" s="489"/>
      <c r="AF10" s="489">
        <f>IF('statement of marks'!DF7="","",'statement of marks'!DF7)</f>
        <v>8</v>
      </c>
      <c r="AG10" s="489">
        <f>IF('statement of marks'!EB7="","",'statement of marks'!EB7)</f>
        <v>10</v>
      </c>
      <c r="AH10" s="490">
        <f>IF('statement of marks'!AC7="","",'statement of marks'!AC7)</f>
        <v>60</v>
      </c>
      <c r="AI10" s="490" t="str">
        <f>IF('statement of marks'!AY7="","",'statement of marks'!AY7)</f>
        <v>ML</v>
      </c>
      <c r="AJ10" s="490" t="str">
        <f>IF('statement of marks'!CR7="","",'statement of marks'!CR7)</f>
        <v>ML</v>
      </c>
      <c r="AK10" s="490"/>
      <c r="AL10" s="490" t="str">
        <f>IF('statement of marks'!DN7="","",'statement of marks'!DN7)</f>
        <v>ML</v>
      </c>
      <c r="AM10" s="490" t="str">
        <f>IF('statement of marks'!EJ7="","",'statement of marks'!EJ7)</f>
        <v>ML</v>
      </c>
    </row>
    <row r="11" spans="1:39" ht="15">
      <c r="A11" s="486">
        <v>2</v>
      </c>
      <c r="B11" s="487" t="str">
        <f>IF('statement of marks'!J8="","",'statement of marks'!J8)</f>
        <v>v 002</v>
      </c>
      <c r="C11" s="488" t="s">
        <v>62</v>
      </c>
      <c r="D11" s="489"/>
      <c r="E11" s="489"/>
      <c r="F11" s="489"/>
      <c r="G11" s="489"/>
      <c r="H11" s="489"/>
      <c r="I11" s="489"/>
      <c r="J11" s="490">
        <f>IF('statement of marks'!O8="","",'statement of marks'!O8)</f>
        <v>10</v>
      </c>
      <c r="K11" s="490">
        <f>IF('statement of marks'!AK8="","",'statement of marks'!AK8)</f>
        <v>10</v>
      </c>
      <c r="L11" s="490">
        <f>IF('statement of marks'!CD8="","",'statement of marks'!CD8)</f>
        <v>6</v>
      </c>
      <c r="M11" s="490"/>
      <c r="N11" s="490">
        <f>IF('statement of marks'!CZ8="","",'statement of marks'!CZ8)</f>
        <v>4</v>
      </c>
      <c r="O11" s="490">
        <f>IF('statement of marks'!DV8="","",'statement of marks'!DV8)</f>
        <v>5</v>
      </c>
      <c r="P11" s="489">
        <f>IF('statement of marks'!R8="","",'statement of marks'!R8)</f>
        <v>10</v>
      </c>
      <c r="Q11" s="489">
        <f>IF('statement of marks'!AN8="","",'statement of marks'!AN8)</f>
        <v>10</v>
      </c>
      <c r="R11" s="489">
        <f>IF('statement of marks'!CG8="","",'statement of marks'!CG8)</f>
        <v>8</v>
      </c>
      <c r="S11" s="489"/>
      <c r="T11" s="489">
        <f>IF('statement of marks'!DC8="","",'statement of marks'!DC8)</f>
        <v>5</v>
      </c>
      <c r="U11" s="489">
        <f>IF('statement of marks'!DY8="","",'statement of marks'!DY8)</f>
        <v>9</v>
      </c>
      <c r="V11" s="490">
        <f>IF('statement of marks'!Y8="","",'statement of marks'!Y8)</f>
        <v>70</v>
      </c>
      <c r="W11" s="490">
        <f>IF('statement of marks'!AU8="","",'statement of marks'!AU8)</f>
        <v>70</v>
      </c>
      <c r="X11" s="490">
        <f>IF('statement of marks'!CN8="","",'statement of marks'!CN8)</f>
        <v>32</v>
      </c>
      <c r="Y11" s="490"/>
      <c r="Z11" s="490">
        <f>IF('statement of marks'!DJ8="","",'statement of marks'!DJ8)</f>
        <v>32</v>
      </c>
      <c r="AA11" s="490">
        <f>IF('statement of marks'!EF8="","",'statement of marks'!EF8)</f>
        <v>31</v>
      </c>
      <c r="AB11" s="489">
        <f>IF('statement of marks'!U8="","",'statement of marks'!U8)</f>
        <v>10</v>
      </c>
      <c r="AC11" s="489">
        <f>IF('statement of marks'!AQ8="","",'statement of marks'!AQ8)</f>
        <v>10</v>
      </c>
      <c r="AD11" s="489">
        <f>IF('statement of marks'!CJ8="","",'statement of marks'!CJ8)</f>
        <v>0</v>
      </c>
      <c r="AE11" s="489"/>
      <c r="AF11" s="489">
        <f>IF('statement of marks'!DF8="","",'statement of marks'!DF8)</f>
        <v>0</v>
      </c>
      <c r="AG11" s="489">
        <f>IF('statement of marks'!EB8="","",'statement of marks'!EB8)</f>
        <v>0</v>
      </c>
      <c r="AH11" s="490" t="str">
        <f>IF('statement of marks'!AC8="","",'statement of marks'!AC8)</f>
        <v>ML</v>
      </c>
      <c r="AI11" s="490" t="str">
        <f>IF('statement of marks'!AY8="","",'statement of marks'!AY8)</f>
        <v>ML</v>
      </c>
      <c r="AJ11" s="490" t="str">
        <f>IF('statement of marks'!CR8="","",'statement of marks'!CR8)</f>
        <v>AB</v>
      </c>
      <c r="AK11" s="490"/>
      <c r="AL11" s="490" t="str">
        <f>IF('statement of marks'!DN8="","",'statement of marks'!DN8)</f>
        <v>AB</v>
      </c>
      <c r="AM11" s="490" t="str">
        <f>IF('statement of marks'!EJ8="","",'statement of marks'!EJ8)</f>
        <v>AB</v>
      </c>
    </row>
    <row r="12" spans="1:39" ht="15">
      <c r="A12" s="486">
        <v>3</v>
      </c>
      <c r="B12" s="487" t="str">
        <f>IF('statement of marks'!J9="","",'statement of marks'!J9)</f>
        <v>v 003</v>
      </c>
      <c r="C12" s="488" t="s">
        <v>75</v>
      </c>
      <c r="D12" s="489"/>
      <c r="E12" s="489"/>
      <c r="F12" s="489"/>
      <c r="G12" s="489"/>
      <c r="H12" s="489"/>
      <c r="I12" s="489"/>
      <c r="J12" s="490">
        <f>IF('statement of marks'!O9="","",'statement of marks'!O9)</f>
        <v>10</v>
      </c>
      <c r="K12" s="490">
        <f>IF('statement of marks'!AK9="","",'statement of marks'!AK9)</f>
        <v>7</v>
      </c>
      <c r="L12" s="490">
        <f>IF('statement of marks'!CD9="","",'statement of marks'!CD9)</f>
        <v>4</v>
      </c>
      <c r="M12" s="490"/>
      <c r="N12" s="490">
        <f>IF('statement of marks'!CZ9="","",'statement of marks'!CZ9)</f>
        <v>6</v>
      </c>
      <c r="O12" s="490">
        <f>IF('statement of marks'!DV9="","",'statement of marks'!DV9)</f>
        <v>5</v>
      </c>
      <c r="P12" s="489">
        <f>IF('statement of marks'!R9="","",'statement of marks'!R9)</f>
        <v>10</v>
      </c>
      <c r="Q12" s="489">
        <f>IF('statement of marks'!AN9="","",'statement of marks'!AN9)</f>
        <v>5</v>
      </c>
      <c r="R12" s="489">
        <f>IF('statement of marks'!CG9="","",'statement of marks'!CG9)</f>
        <v>4</v>
      </c>
      <c r="S12" s="489"/>
      <c r="T12" s="489">
        <f>IF('statement of marks'!DC9="","",'statement of marks'!DC9)</f>
        <v>9</v>
      </c>
      <c r="U12" s="489">
        <f>IF('statement of marks'!DY9="","",'statement of marks'!DY9)</f>
        <v>7</v>
      </c>
      <c r="V12" s="490">
        <f>IF('statement of marks'!Y9="","",'statement of marks'!Y9)</f>
        <v>42</v>
      </c>
      <c r="W12" s="490">
        <f>IF('statement of marks'!AU9="","",'statement of marks'!AU9)</f>
        <v>38</v>
      </c>
      <c r="X12" s="490">
        <f>IF('statement of marks'!CN9="","",'statement of marks'!CN9)</f>
        <v>34</v>
      </c>
      <c r="Y12" s="490"/>
      <c r="Z12" s="490">
        <f>IF('statement of marks'!DJ9="","",'statement of marks'!DJ9)</f>
        <v>30</v>
      </c>
      <c r="AA12" s="490">
        <f>IF('statement of marks'!EF9="","",'statement of marks'!EF9)</f>
        <v>25</v>
      </c>
      <c r="AB12" s="489">
        <f>IF('statement of marks'!U9="","",'statement of marks'!U9)</f>
        <v>10</v>
      </c>
      <c r="AC12" s="489">
        <f>IF('statement of marks'!AQ9="","",'statement of marks'!AQ9)</f>
        <v>10</v>
      </c>
      <c r="AD12" s="489">
        <f>IF('statement of marks'!CJ9="","",'statement of marks'!CJ9)</f>
        <v>8</v>
      </c>
      <c r="AE12" s="489"/>
      <c r="AF12" s="489">
        <f>IF('statement of marks'!DF9="","",'statement of marks'!DF9)</f>
        <v>8</v>
      </c>
      <c r="AG12" s="489">
        <f>IF('statement of marks'!EB9="","",'statement of marks'!EB9)</f>
        <v>10</v>
      </c>
      <c r="AH12" s="490" t="str">
        <f>IF('statement of marks'!AC9="","",'statement of marks'!AC9)</f>
        <v>ML</v>
      </c>
      <c r="AI12" s="490" t="str">
        <f>IF('statement of marks'!AY9="","",'statement of marks'!AY9)</f>
        <v>ML</v>
      </c>
      <c r="AJ12" s="490" t="str">
        <f>IF('statement of marks'!CR9="","",'statement of marks'!CR9)</f>
        <v>ML</v>
      </c>
      <c r="AK12" s="490"/>
      <c r="AL12" s="490" t="str">
        <f>IF('statement of marks'!DN9="","",'statement of marks'!DN9)</f>
        <v>ML</v>
      </c>
      <c r="AM12" s="490" t="str">
        <f>IF('statement of marks'!EJ9="","",'statement of marks'!EJ9)</f>
        <v>ML</v>
      </c>
    </row>
    <row r="13" spans="1:39" ht="15">
      <c r="A13" s="486">
        <v>4</v>
      </c>
      <c r="B13" s="487" t="str">
        <f>IF('statement of marks'!J10="","",'statement of marks'!J10)</f>
        <v>v 004</v>
      </c>
      <c r="C13" s="488" t="s">
        <v>39</v>
      </c>
      <c r="D13" s="489"/>
      <c r="E13" s="489"/>
      <c r="F13" s="489"/>
      <c r="G13" s="489"/>
      <c r="H13" s="489"/>
      <c r="I13" s="489"/>
      <c r="J13" s="490">
        <f>IF('statement of marks'!O10="","",'statement of marks'!O10)</f>
        <v>10</v>
      </c>
      <c r="K13" s="490">
        <f>IF('statement of marks'!AK10="","",'statement of marks'!AK10)</f>
        <v>7</v>
      </c>
      <c r="L13" s="490">
        <f>IF('statement of marks'!CD10="","",'statement of marks'!CD10)</f>
        <v>10</v>
      </c>
      <c r="M13" s="490"/>
      <c r="N13" s="490">
        <f>IF('statement of marks'!CZ10="","",'statement of marks'!CZ10)</f>
        <v>4</v>
      </c>
      <c r="O13" s="490">
        <f>IF('statement of marks'!DV10="","",'statement of marks'!DV10)</f>
        <v>4</v>
      </c>
      <c r="P13" s="489">
        <f>IF('statement of marks'!R10="","",'statement of marks'!R10)</f>
        <v>10</v>
      </c>
      <c r="Q13" s="489">
        <f>IF('statement of marks'!AN10="","",'statement of marks'!AN10)</f>
        <v>8</v>
      </c>
      <c r="R13" s="489">
        <f>IF('statement of marks'!CG10="","",'statement of marks'!CG10)</f>
        <v>9</v>
      </c>
      <c r="S13" s="489"/>
      <c r="T13" s="489">
        <f>IF('statement of marks'!DC10="","",'statement of marks'!DC10)</f>
        <v>6</v>
      </c>
      <c r="U13" s="489">
        <f>IF('statement of marks'!DY10="","",'statement of marks'!DY10)</f>
        <v>10</v>
      </c>
      <c r="V13" s="490">
        <f>IF('statement of marks'!Y10="","",'statement of marks'!Y10)</f>
        <v>34</v>
      </c>
      <c r="W13" s="490">
        <f>IF('statement of marks'!AU10="","",'statement of marks'!AU10)</f>
        <v>40</v>
      </c>
      <c r="X13" s="490">
        <f>IF('statement of marks'!CN10="","",'statement of marks'!CN10)</f>
        <v>41</v>
      </c>
      <c r="Y13" s="490"/>
      <c r="Z13" s="490">
        <f>IF('statement of marks'!DJ10="","",'statement of marks'!DJ10)</f>
        <v>6</v>
      </c>
      <c r="AA13" s="490">
        <f>IF('statement of marks'!EF10="","",'statement of marks'!EF10)</f>
        <v>35</v>
      </c>
      <c r="AB13" s="489">
        <f>IF('statement of marks'!U10="","",'statement of marks'!U10)</f>
        <v>10</v>
      </c>
      <c r="AC13" s="489">
        <f>IF('statement of marks'!AQ10="","",'statement of marks'!AQ10)</f>
        <v>10</v>
      </c>
      <c r="AD13" s="489">
        <f>IF('statement of marks'!CJ10="","",'statement of marks'!CJ10)</f>
        <v>10</v>
      </c>
      <c r="AE13" s="489"/>
      <c r="AF13" s="489">
        <f>IF('statement of marks'!DF10="","",'statement of marks'!DF10)</f>
        <v>6</v>
      </c>
      <c r="AG13" s="489">
        <f>IF('statement of marks'!EB10="","",'statement of marks'!EB10)</f>
        <v>10</v>
      </c>
      <c r="AH13" s="490" t="str">
        <f>IF('statement of marks'!AC10="","",'statement of marks'!AC10)</f>
        <v>AB</v>
      </c>
      <c r="AI13" s="490" t="str">
        <f>IF('statement of marks'!AY10="","",'statement of marks'!AY10)</f>
        <v>AB</v>
      </c>
      <c r="AJ13" s="490" t="str">
        <f>IF('statement of marks'!CR10="","",'statement of marks'!CR10)</f>
        <v>AB</v>
      </c>
      <c r="AK13" s="490"/>
      <c r="AL13" s="490" t="str">
        <f>IF('statement of marks'!DN10="","",'statement of marks'!DN10)</f>
        <v>AB</v>
      </c>
      <c r="AM13" s="490" t="str">
        <f>IF('statement of marks'!EJ10="","",'statement of marks'!EJ10)</f>
        <v>AB</v>
      </c>
    </row>
    <row r="14" spans="1:39" ht="15">
      <c r="A14" s="486">
        <v>5</v>
      </c>
      <c r="B14" s="487" t="str">
        <f>IF('statement of marks'!J11="","",'statement of marks'!J11)</f>
        <v>v 005</v>
      </c>
      <c r="C14" s="488" t="s">
        <v>105</v>
      </c>
      <c r="D14" s="489"/>
      <c r="E14" s="489"/>
      <c r="F14" s="489"/>
      <c r="G14" s="489"/>
      <c r="H14" s="489"/>
      <c r="I14" s="489"/>
      <c r="J14" s="490">
        <f>IF('statement of marks'!O11="","",'statement of marks'!O11)</f>
        <v>10</v>
      </c>
      <c r="K14" s="490">
        <f>IF('statement of marks'!AK11="","",'statement of marks'!AK11)</f>
        <v>6</v>
      </c>
      <c r="L14" s="490">
        <f>IF('statement of marks'!CD11="","",'statement of marks'!CD11)</f>
        <v>7</v>
      </c>
      <c r="M14" s="490"/>
      <c r="N14" s="490">
        <f>IF('statement of marks'!CZ11="","",'statement of marks'!CZ11)</f>
        <v>4</v>
      </c>
      <c r="O14" s="490">
        <f>IF('statement of marks'!DV11="","",'statement of marks'!DV11)</f>
        <v>4</v>
      </c>
      <c r="P14" s="489">
        <f>IF('statement of marks'!R11="","",'statement of marks'!R11)</f>
        <v>10</v>
      </c>
      <c r="Q14" s="489">
        <f>IF('statement of marks'!AN11="","",'statement of marks'!AN11)</f>
        <v>7</v>
      </c>
      <c r="R14" s="489">
        <f>IF('statement of marks'!CG11="","",'statement of marks'!CG11)</f>
        <v>6</v>
      </c>
      <c r="S14" s="489"/>
      <c r="T14" s="489">
        <f>IF('statement of marks'!DC11="","",'statement of marks'!DC11)</f>
        <v>10</v>
      </c>
      <c r="U14" s="489">
        <f>IF('statement of marks'!DY11="","",'statement of marks'!DY11)</f>
        <v>9</v>
      </c>
      <c r="V14" s="490">
        <f>IF('statement of marks'!Y11="","",'statement of marks'!Y11)</f>
        <v>25</v>
      </c>
      <c r="W14" s="490">
        <f>IF('statement of marks'!AU11="","",'statement of marks'!AU11)</f>
        <v>30</v>
      </c>
      <c r="X14" s="490">
        <f>IF('statement of marks'!CN11="","",'statement of marks'!CN11)</f>
        <v>36</v>
      </c>
      <c r="Y14" s="490"/>
      <c r="Z14" s="490">
        <f>IF('statement of marks'!DJ11="","",'statement of marks'!DJ11)</f>
        <v>30</v>
      </c>
      <c r="AA14" s="490">
        <f>IF('statement of marks'!EF11="","",'statement of marks'!EF11)</f>
        <v>24</v>
      </c>
      <c r="AB14" s="489">
        <f>IF('statement of marks'!U11="","",'statement of marks'!U11)</f>
        <v>10</v>
      </c>
      <c r="AC14" s="489">
        <f>IF('statement of marks'!AQ11="","",'statement of marks'!AQ11)</f>
        <v>9</v>
      </c>
      <c r="AD14" s="489">
        <f>IF('statement of marks'!CJ11="","",'statement of marks'!CJ11)</f>
        <v>8</v>
      </c>
      <c r="AE14" s="489"/>
      <c r="AF14" s="489">
        <f>IF('statement of marks'!DF11="","",'statement of marks'!DF11)</f>
        <v>6</v>
      </c>
      <c r="AG14" s="489">
        <f>IF('statement of marks'!EB11="","",'statement of marks'!EB11)</f>
        <v>9</v>
      </c>
      <c r="AH14" s="490" t="str">
        <f>IF('statement of marks'!AC11="","",'statement of marks'!AC11)</f>
        <v>AB</v>
      </c>
      <c r="AI14" s="490" t="str">
        <f>IF('statement of marks'!AY11="","",'statement of marks'!AY11)</f>
        <v>AB</v>
      </c>
      <c r="AJ14" s="490" t="str">
        <f>IF('statement of marks'!CR11="","",'statement of marks'!CR11)</f>
        <v>AB</v>
      </c>
      <c r="AK14" s="490"/>
      <c r="AL14" s="490" t="str">
        <f>IF('statement of marks'!DN11="","",'statement of marks'!DN11)</f>
        <v>AB</v>
      </c>
      <c r="AM14" s="490" t="str">
        <f>IF('statement of marks'!EJ11="","",'statement of marks'!EJ11)</f>
        <v>AB</v>
      </c>
    </row>
    <row r="15" spans="1:39" ht="15">
      <c r="A15" s="486">
        <v>6</v>
      </c>
      <c r="B15" s="487" t="str">
        <f>IF('statement of marks'!J12="","",'statement of marks'!J12)</f>
        <v>v 006</v>
      </c>
      <c r="C15" s="491"/>
      <c r="D15" s="489"/>
      <c r="E15" s="489"/>
      <c r="F15" s="489"/>
      <c r="G15" s="489"/>
      <c r="H15" s="489"/>
      <c r="I15" s="489"/>
      <c r="J15" s="490">
        <f>IF('statement of marks'!O12="","",'statement of marks'!O12)</f>
        <v>10</v>
      </c>
      <c r="K15" s="490">
        <f>IF('statement of marks'!AK12="","",'statement of marks'!AK12)</f>
        <v>6</v>
      </c>
      <c r="L15" s="490">
        <f>IF('statement of marks'!CD12="","",'statement of marks'!CD12)</f>
        <v>7</v>
      </c>
      <c r="M15" s="490"/>
      <c r="N15" s="490">
        <f>IF('statement of marks'!CZ12="","",'statement of marks'!CZ12)</f>
        <v>4</v>
      </c>
      <c r="O15" s="490">
        <f>IF('statement of marks'!DV12="","",'statement of marks'!DV12)</f>
        <v>3</v>
      </c>
      <c r="P15" s="489">
        <f>IF('statement of marks'!R12="","",'statement of marks'!R12)</f>
        <v>10</v>
      </c>
      <c r="Q15" s="489">
        <f>IF('statement of marks'!AN12="","",'statement of marks'!AN12)</f>
        <v>6</v>
      </c>
      <c r="R15" s="489">
        <f>IF('statement of marks'!CG12="","",'statement of marks'!CG12)</f>
        <v>3</v>
      </c>
      <c r="S15" s="489"/>
      <c r="T15" s="489">
        <f>IF('statement of marks'!DC12="","",'statement of marks'!DC12)</f>
        <v>9</v>
      </c>
      <c r="U15" s="489">
        <f>IF('statement of marks'!DY12="","",'statement of marks'!DY12)</f>
        <v>4</v>
      </c>
      <c r="V15" s="490">
        <f>IF('statement of marks'!Y12="","",'statement of marks'!Y12)</f>
        <v>21</v>
      </c>
      <c r="W15" s="490">
        <f>IF('statement of marks'!AU12="","",'statement of marks'!AU12)</f>
        <v>26</v>
      </c>
      <c r="X15" s="490">
        <f>IF('statement of marks'!CN12="","",'statement of marks'!CN12)</f>
        <v>39</v>
      </c>
      <c r="Y15" s="490"/>
      <c r="Z15" s="490">
        <f>IF('statement of marks'!DJ12="","",'statement of marks'!DJ12)</f>
        <v>21</v>
      </c>
      <c r="AA15" s="490">
        <f>IF('statement of marks'!EF12="","",'statement of marks'!EF12)</f>
        <v>20</v>
      </c>
      <c r="AB15" s="489">
        <f>IF('statement of marks'!U12="","",'statement of marks'!U12)</f>
        <v>10</v>
      </c>
      <c r="AC15" s="489">
        <f>IF('statement of marks'!AQ12="","",'statement of marks'!AQ12)</f>
        <v>8</v>
      </c>
      <c r="AD15" s="489">
        <f>IF('statement of marks'!CJ12="","",'statement of marks'!CJ12)</f>
        <v>4</v>
      </c>
      <c r="AE15" s="489"/>
      <c r="AF15" s="489">
        <f>IF('statement of marks'!DF12="","",'statement of marks'!DF12)</f>
        <v>4</v>
      </c>
      <c r="AG15" s="489">
        <f>IF('statement of marks'!EB12="","",'statement of marks'!EB12)</f>
        <v>8</v>
      </c>
      <c r="AH15" s="490">
        <f>IF('statement of marks'!AC12="","",'statement of marks'!AC12)</f>
        <v>37</v>
      </c>
      <c r="AI15" s="490">
        <f>IF('statement of marks'!AY12="","",'statement of marks'!AY12)</f>
        <v>37</v>
      </c>
      <c r="AJ15" s="490">
        <f>IF('statement of marks'!CR12="","",'statement of marks'!CR12)</f>
        <v>53</v>
      </c>
      <c r="AK15" s="490"/>
      <c r="AL15" s="490">
        <f>IF('statement of marks'!DN12="","",'statement of marks'!DN12)</f>
        <v>39</v>
      </c>
      <c r="AM15" s="490">
        <f>IF('statement of marks'!EJ12="","",'statement of marks'!EJ12)</f>
        <v>36</v>
      </c>
    </row>
    <row r="16" spans="1:39" ht="15">
      <c r="A16" s="486">
        <v>7</v>
      </c>
      <c r="B16" s="487" t="str">
        <f>IF('statement of marks'!J13="","",'statement of marks'!J13)</f>
        <v>v 007</v>
      </c>
      <c r="C16" s="491"/>
      <c r="D16" s="489"/>
      <c r="E16" s="489"/>
      <c r="F16" s="489"/>
      <c r="G16" s="489"/>
      <c r="H16" s="489"/>
      <c r="I16" s="489"/>
      <c r="J16" s="490">
        <f>IF('statement of marks'!O13="","",'statement of marks'!O13)</f>
        <v>10</v>
      </c>
      <c r="K16" s="490">
        <f>IF('statement of marks'!AK13="","",'statement of marks'!AK13)</f>
        <v>8</v>
      </c>
      <c r="L16" s="490">
        <f>IF('statement of marks'!CD13="","",'statement of marks'!CD13)</f>
        <v>9</v>
      </c>
      <c r="M16" s="490"/>
      <c r="N16" s="490">
        <f>IF('statement of marks'!CZ13="","",'statement of marks'!CZ13)</f>
        <v>5</v>
      </c>
      <c r="O16" s="490">
        <f>IF('statement of marks'!DV13="","",'statement of marks'!DV13)</f>
        <v>3</v>
      </c>
      <c r="P16" s="489">
        <f>IF('statement of marks'!R13="","",'statement of marks'!R13)</f>
        <v>10</v>
      </c>
      <c r="Q16" s="489">
        <f>IF('statement of marks'!AN13="","",'statement of marks'!AN13)</f>
        <v>9</v>
      </c>
      <c r="R16" s="489">
        <f>IF('statement of marks'!CG13="","",'statement of marks'!CG13)</f>
        <v>6</v>
      </c>
      <c r="S16" s="489"/>
      <c r="T16" s="489">
        <f>IF('statement of marks'!DC13="","",'statement of marks'!DC13)</f>
        <v>10</v>
      </c>
      <c r="U16" s="489">
        <f>IF('statement of marks'!DY13="","",'statement of marks'!DY13)</f>
        <v>9</v>
      </c>
      <c r="V16" s="490">
        <f>IF('statement of marks'!Y13="","",'statement of marks'!Y13)</f>
        <v>31</v>
      </c>
      <c r="W16" s="490">
        <f>IF('statement of marks'!AU13="","",'statement of marks'!AU13)</f>
        <v>36</v>
      </c>
      <c r="X16" s="490">
        <f>IF('statement of marks'!CN13="","",'statement of marks'!CN13)</f>
        <v>40</v>
      </c>
      <c r="Y16" s="490"/>
      <c r="Z16" s="490">
        <f>IF('statement of marks'!DJ13="","",'statement of marks'!DJ13)</f>
        <v>26</v>
      </c>
      <c r="AA16" s="490">
        <f>IF('statement of marks'!EF13="","",'statement of marks'!EF13)</f>
        <v>30</v>
      </c>
      <c r="AB16" s="489">
        <f>IF('statement of marks'!U13="","",'statement of marks'!U13)</f>
        <v>10</v>
      </c>
      <c r="AC16" s="489">
        <f>IF('statement of marks'!AQ13="","",'statement of marks'!AQ13)</f>
        <v>9</v>
      </c>
      <c r="AD16" s="489">
        <f>IF('statement of marks'!CJ13="","",'statement of marks'!CJ13)</f>
        <v>9</v>
      </c>
      <c r="AE16" s="489"/>
      <c r="AF16" s="489">
        <f>IF('statement of marks'!DF13="","",'statement of marks'!DF13)</f>
        <v>8</v>
      </c>
      <c r="AG16" s="489">
        <f>IF('statement of marks'!EB13="","",'statement of marks'!EB13)</f>
        <v>9</v>
      </c>
      <c r="AH16" s="490" t="str">
        <f>IF('statement of marks'!AC13="","",'statement of marks'!AC13)</f>
        <v>AB</v>
      </c>
      <c r="AI16" s="490" t="str">
        <f>IF('statement of marks'!AY13="","",'statement of marks'!AY13)</f>
        <v>AB</v>
      </c>
      <c r="AJ16" s="490" t="str">
        <f>IF('statement of marks'!CR13="","",'statement of marks'!CR13)</f>
        <v>AB</v>
      </c>
      <c r="AK16" s="490"/>
      <c r="AL16" s="490" t="str">
        <f>IF('statement of marks'!DN13="","",'statement of marks'!DN13)</f>
        <v>AB</v>
      </c>
      <c r="AM16" s="490" t="str">
        <f>IF('statement of marks'!EJ13="","",'statement of marks'!EJ13)</f>
        <v>AB</v>
      </c>
    </row>
    <row r="17" spans="1:39" ht="15">
      <c r="A17" s="486">
        <v>8</v>
      </c>
      <c r="B17" s="487" t="str">
        <f>IF('statement of marks'!J14="","",'statement of marks'!J14)</f>
        <v>v 008</v>
      </c>
      <c r="C17" s="491"/>
      <c r="D17" s="489"/>
      <c r="E17" s="489"/>
      <c r="F17" s="489"/>
      <c r="G17" s="489"/>
      <c r="H17" s="489"/>
      <c r="I17" s="489"/>
      <c r="J17" s="490">
        <f>IF('statement of marks'!O14="","",'statement of marks'!O14)</f>
        <v>10</v>
      </c>
      <c r="K17" s="490">
        <f>IF('statement of marks'!AK14="","",'statement of marks'!AK14)</f>
        <v>6</v>
      </c>
      <c r="L17" s="490">
        <f>IF('statement of marks'!CD14="","",'statement of marks'!CD14)</f>
        <v>9</v>
      </c>
      <c r="M17" s="490"/>
      <c r="N17" s="490">
        <f>IF('statement of marks'!CZ14="","",'statement of marks'!CZ14)</f>
        <v>4</v>
      </c>
      <c r="O17" s="490">
        <f>IF('statement of marks'!DV14="","",'statement of marks'!DV14)</f>
        <v>3</v>
      </c>
      <c r="P17" s="489">
        <f>IF('statement of marks'!R14="","",'statement of marks'!R14)</f>
        <v>10</v>
      </c>
      <c r="Q17" s="489">
        <f>IF('statement of marks'!AN14="","",'statement of marks'!AN14)</f>
        <v>6</v>
      </c>
      <c r="R17" s="489">
        <f>IF('statement of marks'!CG14="","",'statement of marks'!CG14)</f>
        <v>4</v>
      </c>
      <c r="S17" s="489"/>
      <c r="T17" s="489">
        <f>IF('statement of marks'!DC14="","",'statement of marks'!DC14)</f>
        <v>10</v>
      </c>
      <c r="U17" s="489">
        <f>IF('statement of marks'!DY14="","",'statement of marks'!DY14)</f>
        <v>7</v>
      </c>
      <c r="V17" s="490">
        <f>IF('statement of marks'!Y14="","",'statement of marks'!Y14)</f>
        <v>23</v>
      </c>
      <c r="W17" s="490">
        <f>IF('statement of marks'!AU14="","",'statement of marks'!AU14)</f>
        <v>27</v>
      </c>
      <c r="X17" s="490">
        <f>IF('statement of marks'!CN14="","",'statement of marks'!CN14)</f>
        <v>32</v>
      </c>
      <c r="Y17" s="490"/>
      <c r="Z17" s="490">
        <f>IF('statement of marks'!DJ14="","",'statement of marks'!DJ14)</f>
        <v>29</v>
      </c>
      <c r="AA17" s="490">
        <f>IF('statement of marks'!EF14="","",'statement of marks'!EF14)</f>
        <v>28</v>
      </c>
      <c r="AB17" s="489">
        <f>IF('statement of marks'!U14="","",'statement of marks'!U14)</f>
        <v>10</v>
      </c>
      <c r="AC17" s="489">
        <f>IF('statement of marks'!AQ14="","",'statement of marks'!AQ14)</f>
        <v>8</v>
      </c>
      <c r="AD17" s="489">
        <f>IF('statement of marks'!CJ14="","",'statement of marks'!CJ14)</f>
        <v>7</v>
      </c>
      <c r="AE17" s="489"/>
      <c r="AF17" s="489">
        <f>IF('statement of marks'!DF14="","",'statement of marks'!DF14)</f>
        <v>6</v>
      </c>
      <c r="AG17" s="489">
        <f>IF('statement of marks'!EB14="","",'statement of marks'!EB14)</f>
        <v>8</v>
      </c>
      <c r="AH17" s="490">
        <f>IF('statement of marks'!AC14="","",'statement of marks'!AC14)</f>
        <v>57</v>
      </c>
      <c r="AI17" s="490">
        <f>IF('statement of marks'!AY14="","",'statement of marks'!AY14)</f>
        <v>44</v>
      </c>
      <c r="AJ17" s="490">
        <f>IF('statement of marks'!CR14="","",'statement of marks'!CR14)</f>
        <v>52</v>
      </c>
      <c r="AK17" s="490"/>
      <c r="AL17" s="490">
        <f>IF('statement of marks'!DN14="","",'statement of marks'!DN14)</f>
        <v>48</v>
      </c>
      <c r="AM17" s="490">
        <f>IF('statement of marks'!EJ14="","",'statement of marks'!EJ14)</f>
        <v>44</v>
      </c>
    </row>
    <row r="18" spans="1:39" ht="15">
      <c r="A18" s="486">
        <v>9</v>
      </c>
      <c r="B18" s="487" t="str">
        <f>IF('statement of marks'!J15="","",'statement of marks'!J15)</f>
        <v>v 009</v>
      </c>
      <c r="C18" s="491"/>
      <c r="D18" s="489"/>
      <c r="E18" s="489"/>
      <c r="F18" s="489"/>
      <c r="G18" s="489"/>
      <c r="H18" s="489"/>
      <c r="I18" s="489"/>
      <c r="J18" s="490">
        <f>IF('statement of marks'!O15="","",'statement of marks'!O15)</f>
        <v>10</v>
      </c>
      <c r="K18" s="490">
        <f>IF('statement of marks'!AK15="","",'statement of marks'!AK15)</f>
        <v>6</v>
      </c>
      <c r="L18" s="490">
        <f>IF('statement of marks'!CD15="","",'statement of marks'!CD15)</f>
        <v>9</v>
      </c>
      <c r="M18" s="490"/>
      <c r="N18" s="490">
        <f>IF('statement of marks'!CZ15="","",'statement of marks'!CZ15)</f>
        <v>5</v>
      </c>
      <c r="O18" s="490">
        <f>IF('statement of marks'!DV15="","",'statement of marks'!DV15)</f>
        <v>4</v>
      </c>
      <c r="P18" s="489">
        <f>IF('statement of marks'!R15="","",'statement of marks'!R15)</f>
        <v>10</v>
      </c>
      <c r="Q18" s="489">
        <f>IF('statement of marks'!AN15="","",'statement of marks'!AN15)</f>
        <v>6</v>
      </c>
      <c r="R18" s="489">
        <f>IF('statement of marks'!CG15="","",'statement of marks'!CG15)</f>
        <v>6</v>
      </c>
      <c r="S18" s="489"/>
      <c r="T18" s="489">
        <f>IF('statement of marks'!DC15="","",'statement of marks'!DC15)</f>
        <v>9</v>
      </c>
      <c r="U18" s="489">
        <f>IF('statement of marks'!DY15="","",'statement of marks'!DY15)</f>
        <v>7</v>
      </c>
      <c r="V18" s="490">
        <f>IF('statement of marks'!Y15="","",'statement of marks'!Y15)</f>
        <v>61</v>
      </c>
      <c r="W18" s="490">
        <f>IF('statement of marks'!AU15="","",'statement of marks'!AU15)</f>
        <v>30</v>
      </c>
      <c r="X18" s="490">
        <f>IF('statement of marks'!CN15="","",'statement of marks'!CN15)</f>
        <v>36</v>
      </c>
      <c r="Y18" s="490"/>
      <c r="Z18" s="490">
        <f>IF('statement of marks'!DJ15="","",'statement of marks'!DJ15)</f>
        <v>43</v>
      </c>
      <c r="AA18" s="490">
        <f>IF('statement of marks'!EF15="","",'statement of marks'!EF15)</f>
        <v>45</v>
      </c>
      <c r="AB18" s="489">
        <f>IF('statement of marks'!U15="","",'statement of marks'!U15)</f>
        <v>10</v>
      </c>
      <c r="AC18" s="489">
        <f>IF('statement of marks'!AQ15="","",'statement of marks'!AQ15)</f>
        <v>10</v>
      </c>
      <c r="AD18" s="489">
        <f>IF('statement of marks'!CJ15="","",'statement of marks'!CJ15)</f>
        <v>8</v>
      </c>
      <c r="AE18" s="489"/>
      <c r="AF18" s="489">
        <f>IF('statement of marks'!DF15="","",'statement of marks'!DF15)</f>
        <v>8</v>
      </c>
      <c r="AG18" s="489">
        <f>IF('statement of marks'!EB15="","",'statement of marks'!EB15)</f>
        <v>10</v>
      </c>
      <c r="AH18" s="490">
        <f>IF('statement of marks'!AC15="","",'statement of marks'!AC15)</f>
        <v>83</v>
      </c>
      <c r="AI18" s="490">
        <f>IF('statement of marks'!AY15="","",'statement of marks'!AY15)</f>
        <v>70</v>
      </c>
      <c r="AJ18" s="490">
        <f>IF('statement of marks'!CR15="","",'statement of marks'!CR15)</f>
        <v>63</v>
      </c>
      <c r="AK18" s="490"/>
      <c r="AL18" s="490">
        <f>IF('statement of marks'!DN15="","",'statement of marks'!DN15)</f>
        <v>64</v>
      </c>
      <c r="AM18" s="490">
        <f>IF('statement of marks'!EJ15="","",'statement of marks'!EJ15)</f>
        <v>69</v>
      </c>
    </row>
    <row r="19" spans="1:39" ht="15">
      <c r="A19" s="486">
        <v>10</v>
      </c>
      <c r="B19" s="487" t="str">
        <f>IF('statement of marks'!J16="","",'statement of marks'!J16)</f>
        <v>v 010</v>
      </c>
      <c r="C19" s="491"/>
      <c r="D19" s="489"/>
      <c r="E19" s="489"/>
      <c r="F19" s="489"/>
      <c r="G19" s="489"/>
      <c r="H19" s="489"/>
      <c r="I19" s="489"/>
      <c r="J19" s="490">
        <f>IF('statement of marks'!O16="","",'statement of marks'!O16)</f>
        <v>10</v>
      </c>
      <c r="K19" s="490">
        <f>IF('statement of marks'!AK16="","",'statement of marks'!AK16)</f>
        <v>8</v>
      </c>
      <c r="L19" s="490">
        <f>IF('statement of marks'!CD16="","",'statement of marks'!CD16)</f>
        <v>9</v>
      </c>
      <c r="M19" s="490"/>
      <c r="N19" s="490">
        <f>IF('statement of marks'!CZ16="","",'statement of marks'!CZ16)</f>
        <v>4</v>
      </c>
      <c r="O19" s="490">
        <f>IF('statement of marks'!DV16="","",'statement of marks'!DV16)</f>
        <v>4</v>
      </c>
      <c r="P19" s="489">
        <f>IF('statement of marks'!R16="","",'statement of marks'!R16)</f>
        <v>10</v>
      </c>
      <c r="Q19" s="489">
        <f>IF('statement of marks'!AN16="","",'statement of marks'!AN16)</f>
        <v>9</v>
      </c>
      <c r="R19" s="489">
        <f>IF('statement of marks'!CG16="","",'statement of marks'!CG16)</f>
        <v>6</v>
      </c>
      <c r="S19" s="489"/>
      <c r="T19" s="489">
        <f>IF('statement of marks'!DC16="","",'statement of marks'!DC16)</f>
        <v>10</v>
      </c>
      <c r="U19" s="489">
        <f>IF('statement of marks'!DY16="","",'statement of marks'!DY16)</f>
        <v>6</v>
      </c>
      <c r="V19" s="490">
        <f>IF('statement of marks'!Y16="","",'statement of marks'!Y16)</f>
        <v>17</v>
      </c>
      <c r="W19" s="490">
        <f>IF('statement of marks'!AU16="","",'statement of marks'!AU16)</f>
        <v>23</v>
      </c>
      <c r="X19" s="490">
        <f>IF('statement of marks'!CN16="","",'statement of marks'!CN16)</f>
        <v>35</v>
      </c>
      <c r="Y19" s="490"/>
      <c r="Z19" s="490">
        <f>IF('statement of marks'!DJ16="","",'statement of marks'!DJ16)</f>
        <v>32</v>
      </c>
      <c r="AA19" s="490">
        <f>IF('statement of marks'!EF16="","",'statement of marks'!EF16)</f>
        <v>23</v>
      </c>
      <c r="AB19" s="489">
        <f>IF('statement of marks'!U16="","",'statement of marks'!U16)</f>
        <v>10</v>
      </c>
      <c r="AC19" s="489">
        <f>IF('statement of marks'!AQ16="","",'statement of marks'!AQ16)</f>
        <v>10</v>
      </c>
      <c r="AD19" s="489">
        <f>IF('statement of marks'!CJ16="","",'statement of marks'!CJ16)</f>
        <v>7</v>
      </c>
      <c r="AE19" s="489"/>
      <c r="AF19" s="489">
        <f>IF('statement of marks'!DF16="","",'statement of marks'!DF16)</f>
        <v>6</v>
      </c>
      <c r="AG19" s="489">
        <f>IF('statement of marks'!EB16="","",'statement of marks'!EB16)</f>
        <v>8</v>
      </c>
      <c r="AH19" s="490">
        <f>IF('statement of marks'!AC16="","",'statement of marks'!AC16)</f>
        <v>57</v>
      </c>
      <c r="AI19" s="490">
        <f>IF('statement of marks'!AY16="","",'statement of marks'!AY16)</f>
        <v>46</v>
      </c>
      <c r="AJ19" s="490">
        <f>IF('statement of marks'!CR16="","",'statement of marks'!CR16)</f>
        <v>44</v>
      </c>
      <c r="AK19" s="490"/>
      <c r="AL19" s="490">
        <f>IF('statement of marks'!DN16="","",'statement of marks'!DN16)</f>
        <v>42</v>
      </c>
      <c r="AM19" s="490">
        <f>IF('statement of marks'!EJ16="","",'statement of marks'!EJ16)</f>
        <v>43</v>
      </c>
    </row>
    <row r="20" spans="1:39" ht="15">
      <c r="A20" s="486">
        <v>11</v>
      </c>
      <c r="B20" s="487" t="str">
        <f>IF('statement of marks'!J17="","",'statement of marks'!J17)</f>
        <v>v 011</v>
      </c>
      <c r="C20" s="491"/>
      <c r="D20" s="489"/>
      <c r="E20" s="489"/>
      <c r="F20" s="489"/>
      <c r="G20" s="489"/>
      <c r="H20" s="489"/>
      <c r="I20" s="489"/>
      <c r="J20" s="490">
        <f>IF('statement of marks'!O17="","",'statement of marks'!O17)</f>
        <v>10</v>
      </c>
      <c r="K20" s="490">
        <f>IF('statement of marks'!AK17="","",'statement of marks'!AK17)</f>
        <v>8</v>
      </c>
      <c r="L20" s="490">
        <f>IF('statement of marks'!CD17="","",'statement of marks'!CD17)</f>
        <v>9</v>
      </c>
      <c r="M20" s="490"/>
      <c r="N20" s="490">
        <f>IF('statement of marks'!CZ17="","",'statement of marks'!CZ17)</f>
        <v>5</v>
      </c>
      <c r="O20" s="490">
        <f>IF('statement of marks'!DV17="","",'statement of marks'!DV17)</f>
        <v>3</v>
      </c>
      <c r="P20" s="489">
        <f>IF('statement of marks'!R17="","",'statement of marks'!R17)</f>
        <v>10</v>
      </c>
      <c r="Q20" s="489">
        <f>IF('statement of marks'!AN17="","",'statement of marks'!AN17)</f>
        <v>8</v>
      </c>
      <c r="R20" s="489">
        <f>IF('statement of marks'!CG17="","",'statement of marks'!CG17)</f>
        <v>4</v>
      </c>
      <c r="S20" s="489"/>
      <c r="T20" s="489">
        <f>IF('statement of marks'!DC17="","",'statement of marks'!DC17)</f>
        <v>10</v>
      </c>
      <c r="U20" s="489">
        <f>IF('statement of marks'!DY17="","",'statement of marks'!DY17)</f>
        <v>4</v>
      </c>
      <c r="V20" s="490">
        <f>IF('statement of marks'!Y17="","",'statement of marks'!Y17)</f>
        <v>27</v>
      </c>
      <c r="W20" s="490">
        <f>IF('statement of marks'!AU17="","",'statement of marks'!AU17)</f>
        <v>31</v>
      </c>
      <c r="X20" s="490">
        <f>IF('statement of marks'!CN17="","",'statement of marks'!CN17)</f>
        <v>35</v>
      </c>
      <c r="Y20" s="490"/>
      <c r="Z20" s="490">
        <f>IF('statement of marks'!DJ17="","",'statement of marks'!DJ17)</f>
        <v>32</v>
      </c>
      <c r="AA20" s="490">
        <f>IF('statement of marks'!EF17="","",'statement of marks'!EF17)</f>
        <v>30</v>
      </c>
      <c r="AB20" s="489">
        <f>IF('statement of marks'!U17="","",'statement of marks'!U17)</f>
        <v>10</v>
      </c>
      <c r="AC20" s="489">
        <f>IF('statement of marks'!AQ17="","",'statement of marks'!AQ17)</f>
        <v>10</v>
      </c>
      <c r="AD20" s="489">
        <f>IF('statement of marks'!CJ17="","",'statement of marks'!CJ17)</f>
        <v>7</v>
      </c>
      <c r="AE20" s="489"/>
      <c r="AF20" s="489">
        <f>IF('statement of marks'!DF17="","",'statement of marks'!DF17)</f>
        <v>5</v>
      </c>
      <c r="AG20" s="489">
        <f>IF('statement of marks'!EB17="","",'statement of marks'!EB17)</f>
        <v>9</v>
      </c>
      <c r="AH20" s="490">
        <f>IF('statement of marks'!AC17="","",'statement of marks'!AC17)</f>
        <v>49</v>
      </c>
      <c r="AI20" s="490">
        <f>IF('statement of marks'!AY17="","",'statement of marks'!AY17)</f>
        <v>38</v>
      </c>
      <c r="AJ20" s="490">
        <f>IF('statement of marks'!CR17="","",'statement of marks'!CR17)</f>
        <v>46</v>
      </c>
      <c r="AK20" s="490"/>
      <c r="AL20" s="490">
        <f>IF('statement of marks'!DN17="","",'statement of marks'!DN17)</f>
        <v>42</v>
      </c>
      <c r="AM20" s="490">
        <f>IF('statement of marks'!EJ17="","",'statement of marks'!EJ17)</f>
        <v>43</v>
      </c>
    </row>
    <row r="21" spans="1:39" ht="15">
      <c r="A21" s="486">
        <v>12</v>
      </c>
      <c r="B21" s="487" t="str">
        <f>IF('statement of marks'!J18="","",'statement of marks'!J18)</f>
        <v>v 012</v>
      </c>
      <c r="C21" s="491"/>
      <c r="D21" s="489"/>
      <c r="E21" s="489"/>
      <c r="F21" s="489"/>
      <c r="G21" s="489"/>
      <c r="H21" s="489"/>
      <c r="I21" s="489"/>
      <c r="J21" s="490">
        <f>IF('statement of marks'!O18="","",'statement of marks'!O18)</f>
        <v>10</v>
      </c>
      <c r="K21" s="490">
        <f>IF('statement of marks'!AK18="","",'statement of marks'!AK18)</f>
        <v>7</v>
      </c>
      <c r="L21" s="490">
        <f>IF('statement of marks'!CD18="","",'statement of marks'!CD18)</f>
        <v>10</v>
      </c>
      <c r="M21" s="490"/>
      <c r="N21" s="490">
        <f>IF('statement of marks'!CZ18="","",'statement of marks'!CZ18)</f>
        <v>6</v>
      </c>
      <c r="O21" s="490">
        <f>IF('statement of marks'!DV18="","",'statement of marks'!DV18)</f>
        <v>10</v>
      </c>
      <c r="P21" s="489">
        <f>IF('statement of marks'!R18="","",'statement of marks'!R18)</f>
        <v>10</v>
      </c>
      <c r="Q21" s="489">
        <f>IF('statement of marks'!AN18="","",'statement of marks'!AN18)</f>
        <v>10</v>
      </c>
      <c r="R21" s="489">
        <f>IF('statement of marks'!CG18="","",'statement of marks'!CG18)</f>
        <v>10</v>
      </c>
      <c r="S21" s="489"/>
      <c r="T21" s="489">
        <f>IF('statement of marks'!DC18="","",'statement of marks'!DC18)</f>
        <v>5</v>
      </c>
      <c r="U21" s="489">
        <f>IF('statement of marks'!DY18="","",'statement of marks'!DY18)</f>
        <v>5</v>
      </c>
      <c r="V21" s="490">
        <f>IF('statement of marks'!Y18="","",'statement of marks'!Y18)</f>
        <v>50</v>
      </c>
      <c r="W21" s="490">
        <f>IF('statement of marks'!AU18="","",'statement of marks'!AU18)</f>
        <v>56</v>
      </c>
      <c r="X21" s="490">
        <f>IF('statement of marks'!CN18="","",'statement of marks'!CN18)</f>
        <v>51</v>
      </c>
      <c r="Y21" s="490"/>
      <c r="Z21" s="490">
        <f>IF('statement of marks'!DJ18="","",'statement of marks'!DJ18)</f>
        <v>54</v>
      </c>
      <c r="AA21" s="490">
        <f>IF('statement of marks'!EF18="","",'statement of marks'!EF18)</f>
        <v>43</v>
      </c>
      <c r="AB21" s="489">
        <f>IF('statement of marks'!U18="","",'statement of marks'!U18)</f>
        <v>10</v>
      </c>
      <c r="AC21" s="489">
        <f>IF('statement of marks'!AQ18="","",'statement of marks'!AQ18)</f>
        <v>8</v>
      </c>
      <c r="AD21" s="489">
        <f>IF('statement of marks'!CJ18="","",'statement of marks'!CJ18)</f>
        <v>10</v>
      </c>
      <c r="AE21" s="489"/>
      <c r="AF21" s="489">
        <f>IF('statement of marks'!DF18="","",'statement of marks'!DF18)</f>
        <v>8</v>
      </c>
      <c r="AG21" s="489">
        <f>IF('statement of marks'!EB18="","",'statement of marks'!EB18)</f>
        <v>10</v>
      </c>
      <c r="AH21" s="490">
        <f>IF('statement of marks'!AC18="","",'statement of marks'!AC18)</f>
        <v>76</v>
      </c>
      <c r="AI21" s="490">
        <f>IF('statement of marks'!AY18="","",'statement of marks'!AY18)</f>
        <v>85</v>
      </c>
      <c r="AJ21" s="490">
        <f>IF('statement of marks'!CR18="","",'statement of marks'!CR18)</f>
        <v>74</v>
      </c>
      <c r="AK21" s="490"/>
      <c r="AL21" s="490">
        <f>IF('statement of marks'!DN18="","",'statement of marks'!DN18)</f>
        <v>60</v>
      </c>
      <c r="AM21" s="490">
        <f>IF('statement of marks'!EJ18="","",'statement of marks'!EJ18)</f>
        <v>77</v>
      </c>
    </row>
    <row r="22" spans="1:39" ht="15">
      <c r="A22" s="486">
        <v>13</v>
      </c>
      <c r="B22" s="487" t="str">
        <f>IF('statement of marks'!J19="","",'statement of marks'!J19)</f>
        <v>v 013</v>
      </c>
      <c r="C22" s="491"/>
      <c r="D22" s="489"/>
      <c r="E22" s="489"/>
      <c r="F22" s="489"/>
      <c r="G22" s="489"/>
      <c r="H22" s="489"/>
      <c r="I22" s="489"/>
      <c r="J22" s="490">
        <f>IF('statement of marks'!O19="","",'statement of marks'!O19)</f>
        <v>10</v>
      </c>
      <c r="K22" s="490">
        <f>IF('statement of marks'!AK19="","",'statement of marks'!AK19)</f>
        <v>6</v>
      </c>
      <c r="L22" s="490">
        <f>IF('statement of marks'!CD19="","",'statement of marks'!CD19)</f>
        <v>5</v>
      </c>
      <c r="M22" s="490"/>
      <c r="N22" s="490">
        <f>IF('statement of marks'!CZ19="","",'statement of marks'!CZ19)</f>
        <v>4</v>
      </c>
      <c r="O22" s="490">
        <f>IF('statement of marks'!DV19="","",'statement of marks'!DV19)</f>
        <v>3</v>
      </c>
      <c r="P22" s="489">
        <f>IF('statement of marks'!R19="","",'statement of marks'!R19)</f>
        <v>10</v>
      </c>
      <c r="Q22" s="489">
        <f>IF('statement of marks'!AN19="","",'statement of marks'!AN19)</f>
        <v>4</v>
      </c>
      <c r="R22" s="489">
        <f>IF('statement of marks'!CG19="","",'statement of marks'!CG19)</f>
        <v>4</v>
      </c>
      <c r="S22" s="489"/>
      <c r="T22" s="489">
        <f>IF('statement of marks'!DC19="","",'statement of marks'!DC19)</f>
        <v>6</v>
      </c>
      <c r="U22" s="489">
        <f>IF('statement of marks'!DY19="","",'statement of marks'!DY19)</f>
        <v>4</v>
      </c>
      <c r="V22" s="490">
        <f>IF('statement of marks'!Y19="","",'statement of marks'!Y19)</f>
        <v>18</v>
      </c>
      <c r="W22" s="490">
        <f>IF('statement of marks'!AU19="","",'statement of marks'!AU19)</f>
        <v>28</v>
      </c>
      <c r="X22" s="490">
        <f>IF('statement of marks'!CN19="","",'statement of marks'!CN19)</f>
        <v>33</v>
      </c>
      <c r="Y22" s="490"/>
      <c r="Z22" s="490">
        <f>IF('statement of marks'!DJ19="","",'statement of marks'!DJ19)</f>
        <v>20</v>
      </c>
      <c r="AA22" s="490">
        <f>IF('statement of marks'!EF19="","",'statement of marks'!EF19)</f>
        <v>21</v>
      </c>
      <c r="AB22" s="489">
        <f>IF('statement of marks'!U19="","",'statement of marks'!U19)</f>
        <v>10</v>
      </c>
      <c r="AC22" s="489">
        <f>IF('statement of marks'!AQ19="","",'statement of marks'!AQ19)</f>
        <v>8</v>
      </c>
      <c r="AD22" s="489">
        <f>IF('statement of marks'!CJ19="","",'statement of marks'!CJ19)</f>
        <v>6</v>
      </c>
      <c r="AE22" s="489"/>
      <c r="AF22" s="489">
        <f>IF('statement of marks'!DF19="","",'statement of marks'!DF19)</f>
        <v>6</v>
      </c>
      <c r="AG22" s="489">
        <f>IF('statement of marks'!EB19="","",'statement of marks'!EB19)</f>
        <v>8</v>
      </c>
      <c r="AH22" s="490">
        <f>IF('statement of marks'!AC19="","",'statement of marks'!AC19)</f>
        <v>42</v>
      </c>
      <c r="AI22" s="490">
        <f>IF('statement of marks'!AY19="","",'statement of marks'!AY19)</f>
        <v>32</v>
      </c>
      <c r="AJ22" s="490">
        <f>IF('statement of marks'!CR19="","",'statement of marks'!CR19)</f>
        <v>48</v>
      </c>
      <c r="AK22" s="490"/>
      <c r="AL22" s="490">
        <f>IF('statement of marks'!DN19="","",'statement of marks'!DN19)</f>
        <v>44</v>
      </c>
      <c r="AM22" s="490">
        <f>IF('statement of marks'!EJ19="","",'statement of marks'!EJ19)</f>
        <v>39</v>
      </c>
    </row>
    <row r="23" spans="1:39" ht="15">
      <c r="A23" s="486">
        <v>14</v>
      </c>
      <c r="B23" s="487" t="str">
        <f>IF('statement of marks'!J20="","",'statement of marks'!J20)</f>
        <v>v 014</v>
      </c>
      <c r="C23" s="491"/>
      <c r="D23" s="489"/>
      <c r="E23" s="489"/>
      <c r="F23" s="489"/>
      <c r="G23" s="489"/>
      <c r="H23" s="489"/>
      <c r="I23" s="489"/>
      <c r="J23" s="490">
        <f>IF('statement of marks'!O20="","",'statement of marks'!O20)</f>
        <v>10</v>
      </c>
      <c r="K23" s="490">
        <f>IF('statement of marks'!AK20="","",'statement of marks'!AK20)</f>
        <v>5</v>
      </c>
      <c r="L23" s="490">
        <f>IF('statement of marks'!CD20="","",'statement of marks'!CD20)</f>
        <v>10</v>
      </c>
      <c r="M23" s="490"/>
      <c r="N23" s="490">
        <f>IF('statement of marks'!CZ20="","",'statement of marks'!CZ20)</f>
        <v>5</v>
      </c>
      <c r="O23" s="490">
        <f>IF('statement of marks'!DV20="","",'statement of marks'!DV20)</f>
        <v>5</v>
      </c>
      <c r="P23" s="489">
        <f>IF('statement of marks'!R20="","",'statement of marks'!R20)</f>
        <v>10</v>
      </c>
      <c r="Q23" s="489">
        <f>IF('statement of marks'!AN20="","",'statement of marks'!AN20)</f>
        <v>7</v>
      </c>
      <c r="R23" s="489">
        <f>IF('statement of marks'!CG20="","",'statement of marks'!CG20)</f>
        <v>9</v>
      </c>
      <c r="S23" s="489"/>
      <c r="T23" s="489">
        <f>IF('statement of marks'!DC20="","",'statement of marks'!DC20)</f>
        <v>5</v>
      </c>
      <c r="U23" s="489">
        <f>IF('statement of marks'!DY20="","",'statement of marks'!DY20)</f>
        <v>9</v>
      </c>
      <c r="V23" s="490">
        <f>IF('statement of marks'!Y20="","",'statement of marks'!Y20)</f>
        <v>32</v>
      </c>
      <c r="W23" s="490">
        <f>IF('statement of marks'!AU20="","",'statement of marks'!AU20)</f>
        <v>29</v>
      </c>
      <c r="X23" s="490">
        <f>IF('statement of marks'!CN20="","",'statement of marks'!CN20)</f>
        <v>33</v>
      </c>
      <c r="Y23" s="490"/>
      <c r="Z23" s="490">
        <f>IF('statement of marks'!DJ20="","",'statement of marks'!DJ20)</f>
        <v>36</v>
      </c>
      <c r="AA23" s="490">
        <f>IF('statement of marks'!EF20="","",'statement of marks'!EF20)</f>
        <v>28</v>
      </c>
      <c r="AB23" s="489">
        <f>IF('statement of marks'!U20="","",'statement of marks'!U20)</f>
        <v>10</v>
      </c>
      <c r="AC23" s="489">
        <f>IF('statement of marks'!AQ20="","",'statement of marks'!AQ20)</f>
        <v>9</v>
      </c>
      <c r="AD23" s="489">
        <f>IF('statement of marks'!CJ20="","",'statement of marks'!CJ20)</f>
        <v>7</v>
      </c>
      <c r="AE23" s="489"/>
      <c r="AF23" s="489">
        <f>IF('statement of marks'!DF20="","",'statement of marks'!DF20)</f>
        <v>6</v>
      </c>
      <c r="AG23" s="489">
        <f>IF('statement of marks'!EB20="","",'statement of marks'!EB20)</f>
        <v>8</v>
      </c>
      <c r="AH23" s="490">
        <f>IF('statement of marks'!AC20="","",'statement of marks'!AC20)</f>
        <v>65</v>
      </c>
      <c r="AI23" s="490">
        <f>IF('statement of marks'!AY20="","",'statement of marks'!AY20)</f>
        <v>51</v>
      </c>
      <c r="AJ23" s="490">
        <f>IF('statement of marks'!CR20="","",'statement of marks'!CR20)</f>
        <v>52</v>
      </c>
      <c r="AK23" s="490"/>
      <c r="AL23" s="490">
        <f>IF('statement of marks'!DN20="","",'statement of marks'!DN20)</f>
        <v>44</v>
      </c>
      <c r="AM23" s="490">
        <f>IF('statement of marks'!EJ20="","",'statement of marks'!EJ20)</f>
        <v>49</v>
      </c>
    </row>
    <row r="24" spans="1:39" ht="15">
      <c r="A24" s="486">
        <v>15</v>
      </c>
      <c r="B24" s="487" t="str">
        <f>IF('statement of marks'!J21="","",'statement of marks'!J21)</f>
        <v>v 015</v>
      </c>
      <c r="C24" s="491"/>
      <c r="D24" s="489"/>
      <c r="E24" s="489"/>
      <c r="F24" s="489"/>
      <c r="G24" s="489"/>
      <c r="H24" s="489"/>
      <c r="I24" s="489"/>
      <c r="J24" s="490">
        <f>IF('statement of marks'!O21="","",'statement of marks'!O21)</f>
        <v>10</v>
      </c>
      <c r="K24" s="490">
        <f>IF('statement of marks'!AK21="","",'statement of marks'!AK21)</f>
        <v>9</v>
      </c>
      <c r="L24" s="490">
        <f>IF('statement of marks'!CD21="","",'statement of marks'!CD21)</f>
        <v>10</v>
      </c>
      <c r="M24" s="490"/>
      <c r="N24" s="490">
        <f>IF('statement of marks'!CZ21="","",'statement of marks'!CZ21)</f>
        <v>5</v>
      </c>
      <c r="O24" s="490">
        <f>IF('statement of marks'!DV21="","",'statement of marks'!DV21)</f>
        <v>10</v>
      </c>
      <c r="P24" s="489">
        <f>IF('statement of marks'!R21="","",'statement of marks'!R21)</f>
        <v>10</v>
      </c>
      <c r="Q24" s="489">
        <f>IF('statement of marks'!AN21="","",'statement of marks'!AN21)</f>
        <v>10</v>
      </c>
      <c r="R24" s="489">
        <f>IF('statement of marks'!CG21="","",'statement of marks'!CG21)</f>
        <v>10</v>
      </c>
      <c r="S24" s="489"/>
      <c r="T24" s="489">
        <f>IF('statement of marks'!DC21="","",'statement of marks'!DC21)</f>
        <v>10</v>
      </c>
      <c r="U24" s="489">
        <f>IF('statement of marks'!DY21="","",'statement of marks'!DY21)</f>
        <v>10</v>
      </c>
      <c r="V24" s="490">
        <f>IF('statement of marks'!Y21="","",'statement of marks'!Y21)</f>
        <v>63</v>
      </c>
      <c r="W24" s="490">
        <f>IF('statement of marks'!AU21="","",'statement of marks'!AU21)</f>
        <v>66</v>
      </c>
      <c r="X24" s="490">
        <f>IF('statement of marks'!CN21="","",'statement of marks'!CN21)</f>
        <v>61</v>
      </c>
      <c r="Y24" s="490"/>
      <c r="Z24" s="490">
        <f>IF('statement of marks'!DJ21="","",'statement of marks'!DJ21)</f>
        <v>39</v>
      </c>
      <c r="AA24" s="490">
        <f>IF('statement of marks'!EF21="","",'statement of marks'!EF21)</f>
        <v>54</v>
      </c>
      <c r="AB24" s="489">
        <f>IF('statement of marks'!U21="","",'statement of marks'!U21)</f>
        <v>10</v>
      </c>
      <c r="AC24" s="489">
        <f>IF('statement of marks'!AQ21="","",'statement of marks'!AQ21)</f>
        <v>10</v>
      </c>
      <c r="AD24" s="489">
        <f>IF('statement of marks'!CJ21="","",'statement of marks'!CJ21)</f>
        <v>10</v>
      </c>
      <c r="AE24" s="489"/>
      <c r="AF24" s="489">
        <f>IF('statement of marks'!DF21="","",'statement of marks'!DF21)</f>
        <v>8</v>
      </c>
      <c r="AG24" s="489">
        <f>IF('statement of marks'!EB21="","",'statement of marks'!EB21)</f>
        <v>10</v>
      </c>
      <c r="AH24" s="490">
        <f>IF('statement of marks'!AC21="","",'statement of marks'!AC21)</f>
        <v>81</v>
      </c>
      <c r="AI24" s="490">
        <f>IF('statement of marks'!AY21="","",'statement of marks'!AY21)</f>
        <v>91</v>
      </c>
      <c r="AJ24" s="490">
        <f>IF('statement of marks'!CR21="","",'statement of marks'!CR21)</f>
        <v>93</v>
      </c>
      <c r="AK24" s="490"/>
      <c r="AL24" s="490">
        <f>IF('statement of marks'!DN21="","",'statement of marks'!DN21)</f>
        <v>68</v>
      </c>
      <c r="AM24" s="490">
        <f>IF('statement of marks'!EJ21="","",'statement of marks'!EJ21)</f>
        <v>91</v>
      </c>
    </row>
    <row r="25" spans="1:39" ht="15">
      <c r="A25" s="486">
        <v>16</v>
      </c>
      <c r="B25" s="487" t="str">
        <f>IF('statement of marks'!J22="","",'statement of marks'!J22)</f>
        <v/>
      </c>
      <c r="C25" s="491"/>
      <c r="D25" s="489"/>
      <c r="E25" s="489"/>
      <c r="F25" s="489"/>
      <c r="G25" s="489"/>
      <c r="H25" s="489"/>
      <c r="I25" s="489"/>
      <c r="J25" s="490" t="str">
        <f>IF('statement of marks'!O22="","",'statement of marks'!O22)</f>
        <v/>
      </c>
      <c r="K25" s="490" t="str">
        <f>IF('statement of marks'!AK22="","",'statement of marks'!AK22)</f>
        <v/>
      </c>
      <c r="L25" s="490" t="str">
        <f>IF('statement of marks'!CD22="","",'statement of marks'!CD22)</f>
        <v/>
      </c>
      <c r="M25" s="490"/>
      <c r="N25" s="490" t="str">
        <f>IF('statement of marks'!CZ22="","",'statement of marks'!CZ22)</f>
        <v/>
      </c>
      <c r="O25" s="490" t="str">
        <f>IF('statement of marks'!DV22="","",'statement of marks'!DV22)</f>
        <v/>
      </c>
      <c r="P25" s="489" t="str">
        <f>IF('statement of marks'!R22="","",'statement of marks'!R22)</f>
        <v/>
      </c>
      <c r="Q25" s="489" t="str">
        <f>IF('statement of marks'!AN22="","",'statement of marks'!AN22)</f>
        <v/>
      </c>
      <c r="R25" s="489" t="str">
        <f>IF('statement of marks'!CG22="","",'statement of marks'!CG22)</f>
        <v/>
      </c>
      <c r="S25" s="489"/>
      <c r="T25" s="489" t="str">
        <f>IF('statement of marks'!DC22="","",'statement of marks'!DC22)</f>
        <v/>
      </c>
      <c r="U25" s="489" t="str">
        <f>IF('statement of marks'!DY22="","",'statement of marks'!DY22)</f>
        <v/>
      </c>
      <c r="V25" s="490" t="str">
        <f>IF('statement of marks'!Y22="","",'statement of marks'!Y22)</f>
        <v/>
      </c>
      <c r="W25" s="490" t="str">
        <f>IF('statement of marks'!AU22="","",'statement of marks'!AU22)</f>
        <v/>
      </c>
      <c r="X25" s="490" t="str">
        <f>IF('statement of marks'!CN22="","",'statement of marks'!CN22)</f>
        <v/>
      </c>
      <c r="Y25" s="490"/>
      <c r="Z25" s="490" t="str">
        <f>IF('statement of marks'!DJ22="","",'statement of marks'!DJ22)</f>
        <v/>
      </c>
      <c r="AA25" s="490" t="str">
        <f>IF('statement of marks'!EF22="","",'statement of marks'!EF22)</f>
        <v/>
      </c>
      <c r="AB25" s="489" t="str">
        <f>IF('statement of marks'!U22="","",'statement of marks'!U22)</f>
        <v/>
      </c>
      <c r="AC25" s="489" t="str">
        <f>IF('statement of marks'!AQ22="","",'statement of marks'!AQ22)</f>
        <v/>
      </c>
      <c r="AD25" s="489" t="str">
        <f>IF('statement of marks'!CJ22="","",'statement of marks'!CJ22)</f>
        <v/>
      </c>
      <c r="AE25" s="489"/>
      <c r="AF25" s="489" t="str">
        <f>IF('statement of marks'!DF22="","",'statement of marks'!DF22)</f>
        <v/>
      </c>
      <c r="AG25" s="489" t="str">
        <f>IF('statement of marks'!EB22="","",'statement of marks'!EB22)</f>
        <v/>
      </c>
      <c r="AH25" s="490" t="str">
        <f>IF('statement of marks'!AC22="","",'statement of marks'!AC22)</f>
        <v/>
      </c>
      <c r="AI25" s="490" t="str">
        <f>IF('statement of marks'!AY22="","",'statement of marks'!AY22)</f>
        <v/>
      </c>
      <c r="AJ25" s="490" t="str">
        <f>IF('statement of marks'!CR22="","",'statement of marks'!CR22)</f>
        <v/>
      </c>
      <c r="AK25" s="490"/>
      <c r="AL25" s="490" t="str">
        <f>IF('statement of marks'!DN22="","",'statement of marks'!DN22)</f>
        <v/>
      </c>
      <c r="AM25" s="490" t="str">
        <f>IF('statement of marks'!EJ22="","",'statement of marks'!EJ22)</f>
        <v/>
      </c>
    </row>
    <row r="26" spans="1:39" ht="15">
      <c r="A26" s="486">
        <v>17</v>
      </c>
      <c r="B26" s="487" t="str">
        <f>IF('statement of marks'!J23="","",'statement of marks'!J23)</f>
        <v/>
      </c>
      <c r="C26" s="491"/>
      <c r="D26" s="489"/>
      <c r="E26" s="489"/>
      <c r="F26" s="489"/>
      <c r="G26" s="489"/>
      <c r="H26" s="489"/>
      <c r="I26" s="489"/>
      <c r="J26" s="490" t="str">
        <f>IF('statement of marks'!O23="","",'statement of marks'!O23)</f>
        <v/>
      </c>
      <c r="K26" s="490" t="str">
        <f>IF('statement of marks'!AK23="","",'statement of marks'!AK23)</f>
        <v/>
      </c>
      <c r="L26" s="490" t="str">
        <f>IF('statement of marks'!CD23="","",'statement of marks'!CD23)</f>
        <v/>
      </c>
      <c r="M26" s="490"/>
      <c r="N26" s="490" t="str">
        <f>IF('statement of marks'!CZ23="","",'statement of marks'!CZ23)</f>
        <v/>
      </c>
      <c r="O26" s="490" t="str">
        <f>IF('statement of marks'!DV23="","",'statement of marks'!DV23)</f>
        <v/>
      </c>
      <c r="P26" s="489" t="str">
        <f>IF('statement of marks'!R23="","",'statement of marks'!R23)</f>
        <v/>
      </c>
      <c r="Q26" s="489" t="str">
        <f>IF('statement of marks'!AN23="","",'statement of marks'!AN23)</f>
        <v/>
      </c>
      <c r="R26" s="489" t="str">
        <f>IF('statement of marks'!CG23="","",'statement of marks'!CG23)</f>
        <v/>
      </c>
      <c r="S26" s="489"/>
      <c r="T26" s="489" t="str">
        <f>IF('statement of marks'!DC23="","",'statement of marks'!DC23)</f>
        <v/>
      </c>
      <c r="U26" s="489" t="str">
        <f>IF('statement of marks'!DY23="","",'statement of marks'!DY23)</f>
        <v/>
      </c>
      <c r="V26" s="490" t="str">
        <f>IF('statement of marks'!Y23="","",'statement of marks'!Y23)</f>
        <v/>
      </c>
      <c r="W26" s="490" t="str">
        <f>IF('statement of marks'!AU23="","",'statement of marks'!AU23)</f>
        <v/>
      </c>
      <c r="X26" s="490" t="str">
        <f>IF('statement of marks'!CN23="","",'statement of marks'!CN23)</f>
        <v/>
      </c>
      <c r="Y26" s="490"/>
      <c r="Z26" s="490" t="str">
        <f>IF('statement of marks'!DJ23="","",'statement of marks'!DJ23)</f>
        <v/>
      </c>
      <c r="AA26" s="490" t="str">
        <f>IF('statement of marks'!EF23="","",'statement of marks'!EF23)</f>
        <v/>
      </c>
      <c r="AB26" s="489" t="str">
        <f>IF('statement of marks'!U23="","",'statement of marks'!U23)</f>
        <v/>
      </c>
      <c r="AC26" s="489" t="str">
        <f>IF('statement of marks'!AQ23="","",'statement of marks'!AQ23)</f>
        <v/>
      </c>
      <c r="AD26" s="489" t="str">
        <f>IF('statement of marks'!CJ23="","",'statement of marks'!CJ23)</f>
        <v/>
      </c>
      <c r="AE26" s="489"/>
      <c r="AF26" s="489" t="str">
        <f>IF('statement of marks'!DF23="","",'statement of marks'!DF23)</f>
        <v/>
      </c>
      <c r="AG26" s="489" t="str">
        <f>IF('statement of marks'!EB23="","",'statement of marks'!EB23)</f>
        <v/>
      </c>
      <c r="AH26" s="490" t="str">
        <f>IF('statement of marks'!AC23="","",'statement of marks'!AC23)</f>
        <v/>
      </c>
      <c r="AI26" s="490" t="str">
        <f>IF('statement of marks'!AY23="","",'statement of marks'!AY23)</f>
        <v/>
      </c>
      <c r="AJ26" s="490" t="str">
        <f>IF('statement of marks'!CR23="","",'statement of marks'!CR23)</f>
        <v/>
      </c>
      <c r="AK26" s="490"/>
      <c r="AL26" s="490" t="str">
        <f>IF('statement of marks'!DN23="","",'statement of marks'!DN23)</f>
        <v/>
      </c>
      <c r="AM26" s="490" t="str">
        <f>IF('statement of marks'!EJ23="","",'statement of marks'!EJ23)</f>
        <v/>
      </c>
    </row>
    <row r="27" spans="1:39" ht="15">
      <c r="A27" s="486">
        <v>18</v>
      </c>
      <c r="B27" s="487" t="str">
        <f>IF('statement of marks'!J24="","",'statement of marks'!J24)</f>
        <v/>
      </c>
      <c r="C27" s="491"/>
      <c r="D27" s="489"/>
      <c r="E27" s="489"/>
      <c r="F27" s="489"/>
      <c r="G27" s="489"/>
      <c r="H27" s="489"/>
      <c r="I27" s="489"/>
      <c r="J27" s="490" t="str">
        <f>IF('statement of marks'!O24="","",'statement of marks'!O24)</f>
        <v/>
      </c>
      <c r="K27" s="490" t="str">
        <f>IF('statement of marks'!AK24="","",'statement of marks'!AK24)</f>
        <v/>
      </c>
      <c r="L27" s="490" t="str">
        <f>IF('statement of marks'!CD24="","",'statement of marks'!CD24)</f>
        <v/>
      </c>
      <c r="M27" s="490"/>
      <c r="N27" s="490" t="str">
        <f>IF('statement of marks'!CZ24="","",'statement of marks'!CZ24)</f>
        <v/>
      </c>
      <c r="O27" s="490" t="str">
        <f>IF('statement of marks'!DV24="","",'statement of marks'!DV24)</f>
        <v/>
      </c>
      <c r="P27" s="489" t="str">
        <f>IF('statement of marks'!R24="","",'statement of marks'!R24)</f>
        <v/>
      </c>
      <c r="Q27" s="489" t="str">
        <f>IF('statement of marks'!AN24="","",'statement of marks'!AN24)</f>
        <v/>
      </c>
      <c r="R27" s="489" t="str">
        <f>IF('statement of marks'!CG24="","",'statement of marks'!CG24)</f>
        <v/>
      </c>
      <c r="S27" s="489"/>
      <c r="T27" s="489" t="str">
        <f>IF('statement of marks'!DC24="","",'statement of marks'!DC24)</f>
        <v/>
      </c>
      <c r="U27" s="489" t="str">
        <f>IF('statement of marks'!DY24="","",'statement of marks'!DY24)</f>
        <v/>
      </c>
      <c r="V27" s="490" t="str">
        <f>IF('statement of marks'!Y24="","",'statement of marks'!Y24)</f>
        <v/>
      </c>
      <c r="W27" s="490" t="str">
        <f>IF('statement of marks'!AU24="","",'statement of marks'!AU24)</f>
        <v/>
      </c>
      <c r="X27" s="490" t="str">
        <f>IF('statement of marks'!CN24="","",'statement of marks'!CN24)</f>
        <v/>
      </c>
      <c r="Y27" s="490"/>
      <c r="Z27" s="490" t="str">
        <f>IF('statement of marks'!DJ24="","",'statement of marks'!DJ24)</f>
        <v/>
      </c>
      <c r="AA27" s="490" t="str">
        <f>IF('statement of marks'!EF24="","",'statement of marks'!EF24)</f>
        <v/>
      </c>
      <c r="AB27" s="489" t="str">
        <f>IF('statement of marks'!U24="","",'statement of marks'!U24)</f>
        <v/>
      </c>
      <c r="AC27" s="489" t="str">
        <f>IF('statement of marks'!AQ24="","",'statement of marks'!AQ24)</f>
        <v/>
      </c>
      <c r="AD27" s="489" t="str">
        <f>IF('statement of marks'!CJ24="","",'statement of marks'!CJ24)</f>
        <v/>
      </c>
      <c r="AE27" s="489"/>
      <c r="AF27" s="489" t="str">
        <f>IF('statement of marks'!DF24="","",'statement of marks'!DF24)</f>
        <v/>
      </c>
      <c r="AG27" s="489" t="str">
        <f>IF('statement of marks'!EB24="","",'statement of marks'!EB24)</f>
        <v/>
      </c>
      <c r="AH27" s="490" t="str">
        <f>IF('statement of marks'!AC24="","",'statement of marks'!AC24)</f>
        <v/>
      </c>
      <c r="AI27" s="490" t="str">
        <f>IF('statement of marks'!AY24="","",'statement of marks'!AY24)</f>
        <v/>
      </c>
      <c r="AJ27" s="490" t="str">
        <f>IF('statement of marks'!CR24="","",'statement of marks'!CR24)</f>
        <v/>
      </c>
      <c r="AK27" s="490"/>
      <c r="AL27" s="490" t="str">
        <f>IF('statement of marks'!DN24="","",'statement of marks'!DN24)</f>
        <v/>
      </c>
      <c r="AM27" s="490" t="str">
        <f>IF('statement of marks'!EJ24="","",'statement of marks'!EJ24)</f>
        <v/>
      </c>
    </row>
    <row r="28" spans="1:39" ht="15">
      <c r="A28" s="486">
        <v>19</v>
      </c>
      <c r="B28" s="487" t="str">
        <f>IF('statement of marks'!J25="","",'statement of marks'!J25)</f>
        <v/>
      </c>
      <c r="C28" s="491"/>
      <c r="D28" s="489"/>
      <c r="E28" s="489"/>
      <c r="F28" s="489"/>
      <c r="G28" s="489"/>
      <c r="H28" s="489"/>
      <c r="I28" s="489"/>
      <c r="J28" s="490" t="str">
        <f>IF('statement of marks'!O25="","",'statement of marks'!O25)</f>
        <v/>
      </c>
      <c r="K28" s="490" t="str">
        <f>IF('statement of marks'!AK25="","",'statement of marks'!AK25)</f>
        <v/>
      </c>
      <c r="L28" s="490" t="str">
        <f>IF('statement of marks'!CD25="","",'statement of marks'!CD25)</f>
        <v/>
      </c>
      <c r="M28" s="490"/>
      <c r="N28" s="490" t="str">
        <f>IF('statement of marks'!CZ25="","",'statement of marks'!CZ25)</f>
        <v/>
      </c>
      <c r="O28" s="490" t="str">
        <f>IF('statement of marks'!DV25="","",'statement of marks'!DV25)</f>
        <v/>
      </c>
      <c r="P28" s="489" t="str">
        <f>IF('statement of marks'!R25="","",'statement of marks'!R25)</f>
        <v/>
      </c>
      <c r="Q28" s="489" t="str">
        <f>IF('statement of marks'!AN25="","",'statement of marks'!AN25)</f>
        <v/>
      </c>
      <c r="R28" s="489" t="str">
        <f>IF('statement of marks'!CG25="","",'statement of marks'!CG25)</f>
        <v/>
      </c>
      <c r="S28" s="489"/>
      <c r="T28" s="489" t="str">
        <f>IF('statement of marks'!DC25="","",'statement of marks'!DC25)</f>
        <v/>
      </c>
      <c r="U28" s="489" t="str">
        <f>IF('statement of marks'!DY25="","",'statement of marks'!DY25)</f>
        <v/>
      </c>
      <c r="V28" s="490" t="str">
        <f>IF('statement of marks'!Y25="","",'statement of marks'!Y25)</f>
        <v/>
      </c>
      <c r="W28" s="490" t="str">
        <f>IF('statement of marks'!AU25="","",'statement of marks'!AU25)</f>
        <v/>
      </c>
      <c r="X28" s="490" t="str">
        <f>IF('statement of marks'!CN25="","",'statement of marks'!CN25)</f>
        <v/>
      </c>
      <c r="Y28" s="490"/>
      <c r="Z28" s="490" t="str">
        <f>IF('statement of marks'!DJ25="","",'statement of marks'!DJ25)</f>
        <v/>
      </c>
      <c r="AA28" s="490" t="str">
        <f>IF('statement of marks'!EF25="","",'statement of marks'!EF25)</f>
        <v/>
      </c>
      <c r="AB28" s="489" t="str">
        <f>IF('statement of marks'!U25="","",'statement of marks'!U25)</f>
        <v/>
      </c>
      <c r="AC28" s="489" t="str">
        <f>IF('statement of marks'!AQ25="","",'statement of marks'!AQ25)</f>
        <v/>
      </c>
      <c r="AD28" s="489" t="str">
        <f>IF('statement of marks'!CJ25="","",'statement of marks'!CJ25)</f>
        <v/>
      </c>
      <c r="AE28" s="489"/>
      <c r="AF28" s="489" t="str">
        <f>IF('statement of marks'!DF25="","",'statement of marks'!DF25)</f>
        <v/>
      </c>
      <c r="AG28" s="489" t="str">
        <f>IF('statement of marks'!EB25="","",'statement of marks'!EB25)</f>
        <v/>
      </c>
      <c r="AH28" s="490" t="str">
        <f>IF('statement of marks'!AC25="","",'statement of marks'!AC25)</f>
        <v/>
      </c>
      <c r="AI28" s="490" t="str">
        <f>IF('statement of marks'!AY25="","",'statement of marks'!AY25)</f>
        <v/>
      </c>
      <c r="AJ28" s="490" t="str">
        <f>IF('statement of marks'!CR25="","",'statement of marks'!CR25)</f>
        <v/>
      </c>
      <c r="AK28" s="490"/>
      <c r="AL28" s="490" t="str">
        <f>IF('statement of marks'!DN25="","",'statement of marks'!DN25)</f>
        <v/>
      </c>
      <c r="AM28" s="490" t="str">
        <f>IF('statement of marks'!EJ25="","",'statement of marks'!EJ25)</f>
        <v/>
      </c>
    </row>
    <row r="29" spans="1:39" ht="15">
      <c r="A29" s="486">
        <v>20</v>
      </c>
      <c r="B29" s="487" t="str">
        <f>IF('statement of marks'!J26="","",'statement of marks'!J26)</f>
        <v/>
      </c>
      <c r="C29" s="491"/>
      <c r="D29" s="489"/>
      <c r="E29" s="489"/>
      <c r="F29" s="489"/>
      <c r="G29" s="489"/>
      <c r="H29" s="489"/>
      <c r="I29" s="489"/>
      <c r="J29" s="490" t="str">
        <f>IF('statement of marks'!O26="","",'statement of marks'!O26)</f>
        <v/>
      </c>
      <c r="K29" s="490" t="str">
        <f>IF('statement of marks'!AK26="","",'statement of marks'!AK26)</f>
        <v/>
      </c>
      <c r="L29" s="490" t="str">
        <f>IF('statement of marks'!CD26="","",'statement of marks'!CD26)</f>
        <v/>
      </c>
      <c r="M29" s="490"/>
      <c r="N29" s="490" t="str">
        <f>IF('statement of marks'!CZ26="","",'statement of marks'!CZ26)</f>
        <v/>
      </c>
      <c r="O29" s="490" t="str">
        <f>IF('statement of marks'!DV26="","",'statement of marks'!DV26)</f>
        <v/>
      </c>
      <c r="P29" s="489" t="str">
        <f>IF('statement of marks'!R26="","",'statement of marks'!R26)</f>
        <v/>
      </c>
      <c r="Q29" s="489" t="str">
        <f>IF('statement of marks'!AN26="","",'statement of marks'!AN26)</f>
        <v/>
      </c>
      <c r="R29" s="489" t="str">
        <f>IF('statement of marks'!CG26="","",'statement of marks'!CG26)</f>
        <v/>
      </c>
      <c r="S29" s="489"/>
      <c r="T29" s="489" t="str">
        <f>IF('statement of marks'!DC26="","",'statement of marks'!DC26)</f>
        <v/>
      </c>
      <c r="U29" s="489" t="str">
        <f>IF('statement of marks'!DY26="","",'statement of marks'!DY26)</f>
        <v/>
      </c>
      <c r="V29" s="490" t="str">
        <f>IF('statement of marks'!Y26="","",'statement of marks'!Y26)</f>
        <v/>
      </c>
      <c r="W29" s="490" t="str">
        <f>IF('statement of marks'!AU26="","",'statement of marks'!AU26)</f>
        <v/>
      </c>
      <c r="X29" s="490" t="str">
        <f>IF('statement of marks'!CN26="","",'statement of marks'!CN26)</f>
        <v/>
      </c>
      <c r="Y29" s="490"/>
      <c r="Z29" s="490" t="str">
        <f>IF('statement of marks'!DJ26="","",'statement of marks'!DJ26)</f>
        <v/>
      </c>
      <c r="AA29" s="490" t="str">
        <f>IF('statement of marks'!EF26="","",'statement of marks'!EF26)</f>
        <v/>
      </c>
      <c r="AB29" s="489" t="str">
        <f>IF('statement of marks'!U26="","",'statement of marks'!U26)</f>
        <v/>
      </c>
      <c r="AC29" s="489" t="str">
        <f>IF('statement of marks'!AQ26="","",'statement of marks'!AQ26)</f>
        <v/>
      </c>
      <c r="AD29" s="489" t="str">
        <f>IF('statement of marks'!CJ26="","",'statement of marks'!CJ26)</f>
        <v/>
      </c>
      <c r="AE29" s="489"/>
      <c r="AF29" s="489" t="str">
        <f>IF('statement of marks'!DF26="","",'statement of marks'!DF26)</f>
        <v/>
      </c>
      <c r="AG29" s="489" t="str">
        <f>IF('statement of marks'!EB26="","",'statement of marks'!EB26)</f>
        <v/>
      </c>
      <c r="AH29" s="490" t="str">
        <f>IF('statement of marks'!AC26="","",'statement of marks'!AC26)</f>
        <v/>
      </c>
      <c r="AI29" s="490" t="str">
        <f>IF('statement of marks'!AY26="","",'statement of marks'!AY26)</f>
        <v/>
      </c>
      <c r="AJ29" s="490" t="str">
        <f>IF('statement of marks'!CR26="","",'statement of marks'!CR26)</f>
        <v/>
      </c>
      <c r="AK29" s="490"/>
      <c r="AL29" s="490" t="str">
        <f>IF('statement of marks'!DN26="","",'statement of marks'!DN26)</f>
        <v/>
      </c>
      <c r="AM29" s="490" t="str">
        <f>IF('statement of marks'!EJ26="","",'statement of marks'!EJ26)</f>
        <v/>
      </c>
    </row>
    <row r="30" spans="1:39" ht="15">
      <c r="A30" s="486">
        <v>21</v>
      </c>
      <c r="B30" s="487" t="str">
        <f>IF('statement of marks'!J27="","",'statement of marks'!J27)</f>
        <v/>
      </c>
      <c r="C30" s="491"/>
      <c r="D30" s="489"/>
      <c r="E30" s="489"/>
      <c r="F30" s="489"/>
      <c r="G30" s="489"/>
      <c r="H30" s="489"/>
      <c r="I30" s="489"/>
      <c r="J30" s="490" t="str">
        <f>IF('statement of marks'!O27="","",'statement of marks'!O27)</f>
        <v/>
      </c>
      <c r="K30" s="490" t="str">
        <f>IF('statement of marks'!AK27="","",'statement of marks'!AK27)</f>
        <v/>
      </c>
      <c r="L30" s="490" t="str">
        <f>IF('statement of marks'!CD27="","",'statement of marks'!CD27)</f>
        <v/>
      </c>
      <c r="M30" s="490"/>
      <c r="N30" s="490" t="str">
        <f>IF('statement of marks'!CZ27="","",'statement of marks'!CZ27)</f>
        <v/>
      </c>
      <c r="O30" s="490" t="str">
        <f>IF('statement of marks'!DV27="","",'statement of marks'!DV27)</f>
        <v/>
      </c>
      <c r="P30" s="489" t="str">
        <f>IF('statement of marks'!R27="","",'statement of marks'!R27)</f>
        <v/>
      </c>
      <c r="Q30" s="489" t="str">
        <f>IF('statement of marks'!AN27="","",'statement of marks'!AN27)</f>
        <v/>
      </c>
      <c r="R30" s="489" t="str">
        <f>IF('statement of marks'!CG27="","",'statement of marks'!CG27)</f>
        <v/>
      </c>
      <c r="S30" s="489"/>
      <c r="T30" s="489" t="str">
        <f>IF('statement of marks'!DC27="","",'statement of marks'!DC27)</f>
        <v/>
      </c>
      <c r="U30" s="489" t="str">
        <f>IF('statement of marks'!DY27="","",'statement of marks'!DY27)</f>
        <v/>
      </c>
      <c r="V30" s="490" t="str">
        <f>IF('statement of marks'!Y27="","",'statement of marks'!Y27)</f>
        <v/>
      </c>
      <c r="W30" s="490" t="str">
        <f>IF('statement of marks'!AU27="","",'statement of marks'!AU27)</f>
        <v/>
      </c>
      <c r="X30" s="490" t="str">
        <f>IF('statement of marks'!CN27="","",'statement of marks'!CN27)</f>
        <v/>
      </c>
      <c r="Y30" s="490"/>
      <c r="Z30" s="490" t="str">
        <f>IF('statement of marks'!DJ27="","",'statement of marks'!DJ27)</f>
        <v/>
      </c>
      <c r="AA30" s="490" t="str">
        <f>IF('statement of marks'!EF27="","",'statement of marks'!EF27)</f>
        <v/>
      </c>
      <c r="AB30" s="489" t="str">
        <f>IF('statement of marks'!U27="","",'statement of marks'!U27)</f>
        <v/>
      </c>
      <c r="AC30" s="489" t="str">
        <f>IF('statement of marks'!AQ27="","",'statement of marks'!AQ27)</f>
        <v/>
      </c>
      <c r="AD30" s="489" t="str">
        <f>IF('statement of marks'!CJ27="","",'statement of marks'!CJ27)</f>
        <v/>
      </c>
      <c r="AE30" s="489"/>
      <c r="AF30" s="489" t="str">
        <f>IF('statement of marks'!DF27="","",'statement of marks'!DF27)</f>
        <v/>
      </c>
      <c r="AG30" s="489" t="str">
        <f>IF('statement of marks'!EB27="","",'statement of marks'!EB27)</f>
        <v/>
      </c>
      <c r="AH30" s="490" t="str">
        <f>IF('statement of marks'!AC27="","",'statement of marks'!AC27)</f>
        <v/>
      </c>
      <c r="AI30" s="490" t="str">
        <f>IF('statement of marks'!AY27="","",'statement of marks'!AY27)</f>
        <v/>
      </c>
      <c r="AJ30" s="490" t="str">
        <f>IF('statement of marks'!CR27="","",'statement of marks'!CR27)</f>
        <v/>
      </c>
      <c r="AK30" s="490"/>
      <c r="AL30" s="490" t="str">
        <f>IF('statement of marks'!DN27="","",'statement of marks'!DN27)</f>
        <v/>
      </c>
      <c r="AM30" s="490" t="str">
        <f>IF('statement of marks'!EJ27="","",'statement of marks'!EJ27)</f>
        <v/>
      </c>
    </row>
    <row r="31" spans="1:39" ht="15">
      <c r="A31" s="486">
        <v>22</v>
      </c>
      <c r="B31" s="487" t="str">
        <f>IF('statement of marks'!J28="","",'statement of marks'!J28)</f>
        <v/>
      </c>
      <c r="C31" s="491"/>
      <c r="D31" s="489"/>
      <c r="E31" s="489"/>
      <c r="F31" s="489"/>
      <c r="G31" s="489"/>
      <c r="H31" s="489"/>
      <c r="I31" s="489"/>
      <c r="J31" s="490" t="str">
        <f>IF('statement of marks'!O28="","",'statement of marks'!O28)</f>
        <v/>
      </c>
      <c r="K31" s="490" t="str">
        <f>IF('statement of marks'!AK28="","",'statement of marks'!AK28)</f>
        <v/>
      </c>
      <c r="L31" s="490" t="str">
        <f>IF('statement of marks'!CD28="","",'statement of marks'!CD28)</f>
        <v/>
      </c>
      <c r="M31" s="490"/>
      <c r="N31" s="490" t="str">
        <f>IF('statement of marks'!CZ28="","",'statement of marks'!CZ28)</f>
        <v/>
      </c>
      <c r="O31" s="490" t="str">
        <f>IF('statement of marks'!DV28="","",'statement of marks'!DV28)</f>
        <v/>
      </c>
      <c r="P31" s="489" t="str">
        <f>IF('statement of marks'!R28="","",'statement of marks'!R28)</f>
        <v/>
      </c>
      <c r="Q31" s="489" t="str">
        <f>IF('statement of marks'!AN28="","",'statement of marks'!AN28)</f>
        <v/>
      </c>
      <c r="R31" s="489" t="str">
        <f>IF('statement of marks'!CG28="","",'statement of marks'!CG28)</f>
        <v/>
      </c>
      <c r="S31" s="489"/>
      <c r="T31" s="489" t="str">
        <f>IF('statement of marks'!DC28="","",'statement of marks'!DC28)</f>
        <v/>
      </c>
      <c r="U31" s="489" t="str">
        <f>IF('statement of marks'!DY28="","",'statement of marks'!DY28)</f>
        <v/>
      </c>
      <c r="V31" s="490" t="str">
        <f>IF('statement of marks'!Y28="","",'statement of marks'!Y28)</f>
        <v/>
      </c>
      <c r="W31" s="490" t="str">
        <f>IF('statement of marks'!AU28="","",'statement of marks'!AU28)</f>
        <v/>
      </c>
      <c r="X31" s="490" t="str">
        <f>IF('statement of marks'!CN28="","",'statement of marks'!CN28)</f>
        <v/>
      </c>
      <c r="Y31" s="490"/>
      <c r="Z31" s="490" t="str">
        <f>IF('statement of marks'!DJ28="","",'statement of marks'!DJ28)</f>
        <v/>
      </c>
      <c r="AA31" s="490" t="str">
        <f>IF('statement of marks'!EF28="","",'statement of marks'!EF28)</f>
        <v/>
      </c>
      <c r="AB31" s="489" t="str">
        <f>IF('statement of marks'!U28="","",'statement of marks'!U28)</f>
        <v/>
      </c>
      <c r="AC31" s="489" t="str">
        <f>IF('statement of marks'!AQ28="","",'statement of marks'!AQ28)</f>
        <v/>
      </c>
      <c r="AD31" s="489" t="str">
        <f>IF('statement of marks'!CJ28="","",'statement of marks'!CJ28)</f>
        <v/>
      </c>
      <c r="AE31" s="489"/>
      <c r="AF31" s="489" t="str">
        <f>IF('statement of marks'!DF28="","",'statement of marks'!DF28)</f>
        <v/>
      </c>
      <c r="AG31" s="489" t="str">
        <f>IF('statement of marks'!EB28="","",'statement of marks'!EB28)</f>
        <v/>
      </c>
      <c r="AH31" s="490" t="str">
        <f>IF('statement of marks'!AC28="","",'statement of marks'!AC28)</f>
        <v/>
      </c>
      <c r="AI31" s="490" t="str">
        <f>IF('statement of marks'!AY28="","",'statement of marks'!AY28)</f>
        <v/>
      </c>
      <c r="AJ31" s="490" t="str">
        <f>IF('statement of marks'!CR28="","",'statement of marks'!CR28)</f>
        <v/>
      </c>
      <c r="AK31" s="490"/>
      <c r="AL31" s="490" t="str">
        <f>IF('statement of marks'!DN28="","",'statement of marks'!DN28)</f>
        <v/>
      </c>
      <c r="AM31" s="490" t="str">
        <f>IF('statement of marks'!EJ28="","",'statement of marks'!EJ28)</f>
        <v/>
      </c>
    </row>
    <row r="32" spans="1:39" ht="15">
      <c r="A32" s="486">
        <v>23</v>
      </c>
      <c r="B32" s="487" t="str">
        <f>IF('statement of marks'!J29="","",'statement of marks'!J29)</f>
        <v/>
      </c>
      <c r="C32" s="491"/>
      <c r="D32" s="489"/>
      <c r="E32" s="489"/>
      <c r="F32" s="489"/>
      <c r="G32" s="489"/>
      <c r="H32" s="489"/>
      <c r="I32" s="489"/>
      <c r="J32" s="490" t="str">
        <f>IF('statement of marks'!O29="","",'statement of marks'!O29)</f>
        <v/>
      </c>
      <c r="K32" s="490" t="str">
        <f>IF('statement of marks'!AK29="","",'statement of marks'!AK29)</f>
        <v/>
      </c>
      <c r="L32" s="490" t="str">
        <f>IF('statement of marks'!CD29="","",'statement of marks'!CD29)</f>
        <v/>
      </c>
      <c r="M32" s="490"/>
      <c r="N32" s="490" t="str">
        <f>IF('statement of marks'!CZ29="","",'statement of marks'!CZ29)</f>
        <v/>
      </c>
      <c r="O32" s="490" t="str">
        <f>IF('statement of marks'!DV29="","",'statement of marks'!DV29)</f>
        <v/>
      </c>
      <c r="P32" s="489" t="str">
        <f>IF('statement of marks'!R29="","",'statement of marks'!R29)</f>
        <v/>
      </c>
      <c r="Q32" s="489" t="str">
        <f>IF('statement of marks'!AN29="","",'statement of marks'!AN29)</f>
        <v/>
      </c>
      <c r="R32" s="489" t="str">
        <f>IF('statement of marks'!CG29="","",'statement of marks'!CG29)</f>
        <v/>
      </c>
      <c r="S32" s="489"/>
      <c r="T32" s="489" t="str">
        <f>IF('statement of marks'!DC29="","",'statement of marks'!DC29)</f>
        <v/>
      </c>
      <c r="U32" s="489" t="str">
        <f>IF('statement of marks'!DY29="","",'statement of marks'!DY29)</f>
        <v/>
      </c>
      <c r="V32" s="490" t="str">
        <f>IF('statement of marks'!Y29="","",'statement of marks'!Y29)</f>
        <v/>
      </c>
      <c r="W32" s="490" t="str">
        <f>IF('statement of marks'!AU29="","",'statement of marks'!AU29)</f>
        <v/>
      </c>
      <c r="X32" s="490" t="str">
        <f>IF('statement of marks'!CN29="","",'statement of marks'!CN29)</f>
        <v/>
      </c>
      <c r="Y32" s="490"/>
      <c r="Z32" s="490" t="str">
        <f>IF('statement of marks'!DJ29="","",'statement of marks'!DJ29)</f>
        <v/>
      </c>
      <c r="AA32" s="490" t="str">
        <f>IF('statement of marks'!EF29="","",'statement of marks'!EF29)</f>
        <v/>
      </c>
      <c r="AB32" s="489" t="str">
        <f>IF('statement of marks'!U29="","",'statement of marks'!U29)</f>
        <v/>
      </c>
      <c r="AC32" s="489" t="str">
        <f>IF('statement of marks'!AQ29="","",'statement of marks'!AQ29)</f>
        <v/>
      </c>
      <c r="AD32" s="489" t="str">
        <f>IF('statement of marks'!CJ29="","",'statement of marks'!CJ29)</f>
        <v/>
      </c>
      <c r="AE32" s="489"/>
      <c r="AF32" s="489" t="str">
        <f>IF('statement of marks'!DF29="","",'statement of marks'!DF29)</f>
        <v/>
      </c>
      <c r="AG32" s="489" t="str">
        <f>IF('statement of marks'!EB29="","",'statement of marks'!EB29)</f>
        <v/>
      </c>
      <c r="AH32" s="490" t="str">
        <f>IF('statement of marks'!AC29="","",'statement of marks'!AC29)</f>
        <v/>
      </c>
      <c r="AI32" s="490" t="str">
        <f>IF('statement of marks'!AY29="","",'statement of marks'!AY29)</f>
        <v/>
      </c>
      <c r="AJ32" s="490" t="str">
        <f>IF('statement of marks'!CR29="","",'statement of marks'!CR29)</f>
        <v/>
      </c>
      <c r="AK32" s="490"/>
      <c r="AL32" s="490" t="str">
        <f>IF('statement of marks'!DN29="","",'statement of marks'!DN29)</f>
        <v/>
      </c>
      <c r="AM32" s="490" t="str">
        <f>IF('statement of marks'!EJ29="","",'statement of marks'!EJ29)</f>
        <v/>
      </c>
    </row>
    <row r="33" spans="1:39" ht="15">
      <c r="A33" s="486">
        <v>24</v>
      </c>
      <c r="B33" s="487" t="str">
        <f>IF('statement of marks'!J30="","",'statement of marks'!J30)</f>
        <v/>
      </c>
      <c r="C33" s="491"/>
      <c r="D33" s="489"/>
      <c r="E33" s="489"/>
      <c r="F33" s="489"/>
      <c r="G33" s="489"/>
      <c r="H33" s="489"/>
      <c r="I33" s="489"/>
      <c r="J33" s="490" t="str">
        <f>IF('statement of marks'!O30="","",'statement of marks'!O30)</f>
        <v/>
      </c>
      <c r="K33" s="490" t="str">
        <f>IF('statement of marks'!AK30="","",'statement of marks'!AK30)</f>
        <v/>
      </c>
      <c r="L33" s="490" t="str">
        <f>IF('statement of marks'!CD30="","",'statement of marks'!CD30)</f>
        <v/>
      </c>
      <c r="M33" s="490"/>
      <c r="N33" s="490" t="str">
        <f>IF('statement of marks'!CZ30="","",'statement of marks'!CZ30)</f>
        <v/>
      </c>
      <c r="O33" s="490" t="str">
        <f>IF('statement of marks'!DV30="","",'statement of marks'!DV30)</f>
        <v/>
      </c>
      <c r="P33" s="489" t="str">
        <f>IF('statement of marks'!R30="","",'statement of marks'!R30)</f>
        <v/>
      </c>
      <c r="Q33" s="489" t="str">
        <f>IF('statement of marks'!AN30="","",'statement of marks'!AN30)</f>
        <v/>
      </c>
      <c r="R33" s="489" t="str">
        <f>IF('statement of marks'!CG30="","",'statement of marks'!CG30)</f>
        <v/>
      </c>
      <c r="S33" s="489"/>
      <c r="T33" s="489" t="str">
        <f>IF('statement of marks'!DC30="","",'statement of marks'!DC30)</f>
        <v/>
      </c>
      <c r="U33" s="489" t="str">
        <f>IF('statement of marks'!DY30="","",'statement of marks'!DY30)</f>
        <v/>
      </c>
      <c r="V33" s="490" t="str">
        <f>IF('statement of marks'!Y30="","",'statement of marks'!Y30)</f>
        <v/>
      </c>
      <c r="W33" s="490" t="str">
        <f>IF('statement of marks'!AU30="","",'statement of marks'!AU30)</f>
        <v/>
      </c>
      <c r="X33" s="490" t="str">
        <f>IF('statement of marks'!CN30="","",'statement of marks'!CN30)</f>
        <v/>
      </c>
      <c r="Y33" s="490"/>
      <c r="Z33" s="490" t="str">
        <f>IF('statement of marks'!DJ30="","",'statement of marks'!DJ30)</f>
        <v/>
      </c>
      <c r="AA33" s="490" t="str">
        <f>IF('statement of marks'!EF30="","",'statement of marks'!EF30)</f>
        <v/>
      </c>
      <c r="AB33" s="489" t="str">
        <f>IF('statement of marks'!U30="","",'statement of marks'!U30)</f>
        <v/>
      </c>
      <c r="AC33" s="489" t="str">
        <f>IF('statement of marks'!AQ30="","",'statement of marks'!AQ30)</f>
        <v/>
      </c>
      <c r="AD33" s="489" t="str">
        <f>IF('statement of marks'!CJ30="","",'statement of marks'!CJ30)</f>
        <v/>
      </c>
      <c r="AE33" s="489"/>
      <c r="AF33" s="489" t="str">
        <f>IF('statement of marks'!DF30="","",'statement of marks'!DF30)</f>
        <v/>
      </c>
      <c r="AG33" s="489" t="str">
        <f>IF('statement of marks'!EB30="","",'statement of marks'!EB30)</f>
        <v/>
      </c>
      <c r="AH33" s="490" t="str">
        <f>IF('statement of marks'!AC30="","",'statement of marks'!AC30)</f>
        <v/>
      </c>
      <c r="AI33" s="490" t="str">
        <f>IF('statement of marks'!AY30="","",'statement of marks'!AY30)</f>
        <v/>
      </c>
      <c r="AJ33" s="490" t="str">
        <f>IF('statement of marks'!CR30="","",'statement of marks'!CR30)</f>
        <v/>
      </c>
      <c r="AK33" s="490"/>
      <c r="AL33" s="490" t="str">
        <f>IF('statement of marks'!DN30="","",'statement of marks'!DN30)</f>
        <v/>
      </c>
      <c r="AM33" s="490" t="str">
        <f>IF('statement of marks'!EJ30="","",'statement of marks'!EJ30)</f>
        <v/>
      </c>
    </row>
    <row r="34" spans="1:39" ht="15">
      <c r="A34" s="486">
        <v>25</v>
      </c>
      <c r="B34" s="487" t="str">
        <f>IF('statement of marks'!J31="","",'statement of marks'!J31)</f>
        <v/>
      </c>
      <c r="C34" s="491"/>
      <c r="D34" s="489"/>
      <c r="E34" s="489"/>
      <c r="F34" s="489"/>
      <c r="G34" s="489"/>
      <c r="H34" s="489"/>
      <c r="I34" s="489"/>
      <c r="J34" s="490" t="str">
        <f>IF('statement of marks'!O31="","",'statement of marks'!O31)</f>
        <v/>
      </c>
      <c r="K34" s="490" t="str">
        <f>IF('statement of marks'!AK31="","",'statement of marks'!AK31)</f>
        <v/>
      </c>
      <c r="L34" s="490" t="str">
        <f>IF('statement of marks'!CD31="","",'statement of marks'!CD31)</f>
        <v/>
      </c>
      <c r="M34" s="490"/>
      <c r="N34" s="490" t="str">
        <f>IF('statement of marks'!CZ31="","",'statement of marks'!CZ31)</f>
        <v/>
      </c>
      <c r="O34" s="490" t="str">
        <f>IF('statement of marks'!DV31="","",'statement of marks'!DV31)</f>
        <v/>
      </c>
      <c r="P34" s="489" t="str">
        <f>IF('statement of marks'!R31="","",'statement of marks'!R31)</f>
        <v/>
      </c>
      <c r="Q34" s="489" t="str">
        <f>IF('statement of marks'!AN31="","",'statement of marks'!AN31)</f>
        <v/>
      </c>
      <c r="R34" s="489" t="str">
        <f>IF('statement of marks'!CG31="","",'statement of marks'!CG31)</f>
        <v/>
      </c>
      <c r="S34" s="489"/>
      <c r="T34" s="489" t="str">
        <f>IF('statement of marks'!DC31="","",'statement of marks'!DC31)</f>
        <v/>
      </c>
      <c r="U34" s="489" t="str">
        <f>IF('statement of marks'!DY31="","",'statement of marks'!DY31)</f>
        <v/>
      </c>
      <c r="V34" s="490" t="str">
        <f>IF('statement of marks'!Y31="","",'statement of marks'!Y31)</f>
        <v/>
      </c>
      <c r="W34" s="490" t="str">
        <f>IF('statement of marks'!AU31="","",'statement of marks'!AU31)</f>
        <v/>
      </c>
      <c r="X34" s="490" t="str">
        <f>IF('statement of marks'!CN31="","",'statement of marks'!CN31)</f>
        <v/>
      </c>
      <c r="Y34" s="490"/>
      <c r="Z34" s="490" t="str">
        <f>IF('statement of marks'!DJ31="","",'statement of marks'!DJ31)</f>
        <v/>
      </c>
      <c r="AA34" s="490" t="str">
        <f>IF('statement of marks'!EF31="","",'statement of marks'!EF31)</f>
        <v/>
      </c>
      <c r="AB34" s="489" t="str">
        <f>IF('statement of marks'!U31="","",'statement of marks'!U31)</f>
        <v/>
      </c>
      <c r="AC34" s="489" t="str">
        <f>IF('statement of marks'!AQ31="","",'statement of marks'!AQ31)</f>
        <v/>
      </c>
      <c r="AD34" s="489" t="str">
        <f>IF('statement of marks'!CJ31="","",'statement of marks'!CJ31)</f>
        <v/>
      </c>
      <c r="AE34" s="489"/>
      <c r="AF34" s="489" t="str">
        <f>IF('statement of marks'!DF31="","",'statement of marks'!DF31)</f>
        <v/>
      </c>
      <c r="AG34" s="489" t="str">
        <f>IF('statement of marks'!EB31="","",'statement of marks'!EB31)</f>
        <v/>
      </c>
      <c r="AH34" s="490" t="str">
        <f>IF('statement of marks'!AC31="","",'statement of marks'!AC31)</f>
        <v/>
      </c>
      <c r="AI34" s="490" t="str">
        <f>IF('statement of marks'!AY31="","",'statement of marks'!AY31)</f>
        <v/>
      </c>
      <c r="AJ34" s="490" t="str">
        <f>IF('statement of marks'!CR31="","",'statement of marks'!CR31)</f>
        <v/>
      </c>
      <c r="AK34" s="490"/>
      <c r="AL34" s="490" t="str">
        <f>IF('statement of marks'!DN31="","",'statement of marks'!DN31)</f>
        <v/>
      </c>
      <c r="AM34" s="490" t="str">
        <f>IF('statement of marks'!EJ31="","",'statement of marks'!EJ31)</f>
        <v/>
      </c>
    </row>
    <row r="35" spans="1:39" ht="15">
      <c r="A35" s="486">
        <v>26</v>
      </c>
      <c r="B35" s="487" t="str">
        <f>IF('statement of marks'!J32="","",'statement of marks'!J32)</f>
        <v/>
      </c>
      <c r="C35" s="491"/>
      <c r="D35" s="489"/>
      <c r="E35" s="489"/>
      <c r="F35" s="489"/>
      <c r="G35" s="489"/>
      <c r="H35" s="489"/>
      <c r="I35" s="489"/>
      <c r="J35" s="490" t="str">
        <f>IF('statement of marks'!O32="","",'statement of marks'!O32)</f>
        <v/>
      </c>
      <c r="K35" s="490" t="str">
        <f>IF('statement of marks'!AK32="","",'statement of marks'!AK32)</f>
        <v/>
      </c>
      <c r="L35" s="490" t="str">
        <f>IF('statement of marks'!CD32="","",'statement of marks'!CD32)</f>
        <v/>
      </c>
      <c r="M35" s="490"/>
      <c r="N35" s="490" t="str">
        <f>IF('statement of marks'!CZ32="","",'statement of marks'!CZ32)</f>
        <v/>
      </c>
      <c r="O35" s="490" t="str">
        <f>IF('statement of marks'!DV32="","",'statement of marks'!DV32)</f>
        <v/>
      </c>
      <c r="P35" s="489" t="str">
        <f>IF('statement of marks'!R32="","",'statement of marks'!R32)</f>
        <v/>
      </c>
      <c r="Q35" s="489" t="str">
        <f>IF('statement of marks'!AN32="","",'statement of marks'!AN32)</f>
        <v/>
      </c>
      <c r="R35" s="489" t="str">
        <f>IF('statement of marks'!CG32="","",'statement of marks'!CG32)</f>
        <v/>
      </c>
      <c r="S35" s="489"/>
      <c r="T35" s="489" t="str">
        <f>IF('statement of marks'!DC32="","",'statement of marks'!DC32)</f>
        <v/>
      </c>
      <c r="U35" s="489" t="str">
        <f>IF('statement of marks'!DY32="","",'statement of marks'!DY32)</f>
        <v/>
      </c>
      <c r="V35" s="490" t="str">
        <f>IF('statement of marks'!Y32="","",'statement of marks'!Y32)</f>
        <v/>
      </c>
      <c r="W35" s="490" t="str">
        <f>IF('statement of marks'!AU32="","",'statement of marks'!AU32)</f>
        <v/>
      </c>
      <c r="X35" s="490" t="str">
        <f>IF('statement of marks'!CN32="","",'statement of marks'!CN32)</f>
        <v/>
      </c>
      <c r="Y35" s="490"/>
      <c r="Z35" s="490" t="str">
        <f>IF('statement of marks'!DJ32="","",'statement of marks'!DJ32)</f>
        <v/>
      </c>
      <c r="AA35" s="490" t="str">
        <f>IF('statement of marks'!EF32="","",'statement of marks'!EF32)</f>
        <v/>
      </c>
      <c r="AB35" s="489" t="str">
        <f>IF('statement of marks'!U32="","",'statement of marks'!U32)</f>
        <v/>
      </c>
      <c r="AC35" s="489" t="str">
        <f>IF('statement of marks'!AQ32="","",'statement of marks'!AQ32)</f>
        <v/>
      </c>
      <c r="AD35" s="489" t="str">
        <f>IF('statement of marks'!CJ32="","",'statement of marks'!CJ32)</f>
        <v/>
      </c>
      <c r="AE35" s="489"/>
      <c r="AF35" s="489" t="str">
        <f>IF('statement of marks'!DF32="","",'statement of marks'!DF32)</f>
        <v/>
      </c>
      <c r="AG35" s="489" t="str">
        <f>IF('statement of marks'!EB32="","",'statement of marks'!EB32)</f>
        <v/>
      </c>
      <c r="AH35" s="490" t="str">
        <f>IF('statement of marks'!AC32="","",'statement of marks'!AC32)</f>
        <v/>
      </c>
      <c r="AI35" s="490" t="str">
        <f>IF('statement of marks'!AY32="","",'statement of marks'!AY32)</f>
        <v/>
      </c>
      <c r="AJ35" s="490" t="str">
        <f>IF('statement of marks'!CR32="","",'statement of marks'!CR32)</f>
        <v/>
      </c>
      <c r="AK35" s="490"/>
      <c r="AL35" s="490" t="str">
        <f>IF('statement of marks'!DN32="","",'statement of marks'!DN32)</f>
        <v/>
      </c>
      <c r="AM35" s="490" t="str">
        <f>IF('statement of marks'!EJ32="","",'statement of marks'!EJ32)</f>
        <v/>
      </c>
    </row>
    <row r="36" spans="1:39" ht="15">
      <c r="A36" s="486">
        <v>27</v>
      </c>
      <c r="B36" s="487" t="str">
        <f>IF('statement of marks'!J33="","",'statement of marks'!J33)</f>
        <v/>
      </c>
      <c r="C36" s="491"/>
      <c r="D36" s="489"/>
      <c r="E36" s="489"/>
      <c r="F36" s="489"/>
      <c r="G36" s="489"/>
      <c r="H36" s="489"/>
      <c r="I36" s="489"/>
      <c r="J36" s="490" t="str">
        <f>IF('statement of marks'!O33="","",'statement of marks'!O33)</f>
        <v/>
      </c>
      <c r="K36" s="490" t="str">
        <f>IF('statement of marks'!AK33="","",'statement of marks'!AK33)</f>
        <v/>
      </c>
      <c r="L36" s="490" t="str">
        <f>IF('statement of marks'!CD33="","",'statement of marks'!CD33)</f>
        <v/>
      </c>
      <c r="M36" s="490"/>
      <c r="N36" s="490" t="str">
        <f>IF('statement of marks'!CZ33="","",'statement of marks'!CZ33)</f>
        <v/>
      </c>
      <c r="O36" s="490" t="str">
        <f>IF('statement of marks'!DV33="","",'statement of marks'!DV33)</f>
        <v/>
      </c>
      <c r="P36" s="489" t="str">
        <f>IF('statement of marks'!R33="","",'statement of marks'!R33)</f>
        <v/>
      </c>
      <c r="Q36" s="489" t="str">
        <f>IF('statement of marks'!AN33="","",'statement of marks'!AN33)</f>
        <v/>
      </c>
      <c r="R36" s="489" t="str">
        <f>IF('statement of marks'!CG33="","",'statement of marks'!CG33)</f>
        <v/>
      </c>
      <c r="S36" s="489"/>
      <c r="T36" s="489" t="str">
        <f>IF('statement of marks'!DC33="","",'statement of marks'!DC33)</f>
        <v/>
      </c>
      <c r="U36" s="489" t="str">
        <f>IF('statement of marks'!DY33="","",'statement of marks'!DY33)</f>
        <v/>
      </c>
      <c r="V36" s="490" t="str">
        <f>IF('statement of marks'!Y33="","",'statement of marks'!Y33)</f>
        <v/>
      </c>
      <c r="W36" s="490" t="str">
        <f>IF('statement of marks'!AU33="","",'statement of marks'!AU33)</f>
        <v/>
      </c>
      <c r="X36" s="490" t="str">
        <f>IF('statement of marks'!CN33="","",'statement of marks'!CN33)</f>
        <v/>
      </c>
      <c r="Y36" s="490"/>
      <c r="Z36" s="490" t="str">
        <f>IF('statement of marks'!DJ33="","",'statement of marks'!DJ33)</f>
        <v/>
      </c>
      <c r="AA36" s="490" t="str">
        <f>IF('statement of marks'!EF33="","",'statement of marks'!EF33)</f>
        <v/>
      </c>
      <c r="AB36" s="489" t="str">
        <f>IF('statement of marks'!U33="","",'statement of marks'!U33)</f>
        <v/>
      </c>
      <c r="AC36" s="489" t="str">
        <f>IF('statement of marks'!AQ33="","",'statement of marks'!AQ33)</f>
        <v/>
      </c>
      <c r="AD36" s="489" t="str">
        <f>IF('statement of marks'!CJ33="","",'statement of marks'!CJ33)</f>
        <v/>
      </c>
      <c r="AE36" s="489"/>
      <c r="AF36" s="489" t="str">
        <f>IF('statement of marks'!DF33="","",'statement of marks'!DF33)</f>
        <v/>
      </c>
      <c r="AG36" s="489" t="str">
        <f>IF('statement of marks'!EB33="","",'statement of marks'!EB33)</f>
        <v/>
      </c>
      <c r="AH36" s="490" t="str">
        <f>IF('statement of marks'!AC33="","",'statement of marks'!AC33)</f>
        <v/>
      </c>
      <c r="AI36" s="490" t="str">
        <f>IF('statement of marks'!AY33="","",'statement of marks'!AY33)</f>
        <v/>
      </c>
      <c r="AJ36" s="490" t="str">
        <f>IF('statement of marks'!CR33="","",'statement of marks'!CR33)</f>
        <v/>
      </c>
      <c r="AK36" s="490"/>
      <c r="AL36" s="490" t="str">
        <f>IF('statement of marks'!DN33="","",'statement of marks'!DN33)</f>
        <v/>
      </c>
      <c r="AM36" s="490" t="str">
        <f>IF('statement of marks'!EJ33="","",'statement of marks'!EJ33)</f>
        <v/>
      </c>
    </row>
    <row r="37" spans="1:39" ht="15">
      <c r="A37" s="486">
        <v>28</v>
      </c>
      <c r="B37" s="487" t="str">
        <f>IF('statement of marks'!J34="","",'statement of marks'!J34)</f>
        <v/>
      </c>
      <c r="C37" s="491"/>
      <c r="D37" s="489"/>
      <c r="E37" s="489"/>
      <c r="F37" s="489"/>
      <c r="G37" s="489"/>
      <c r="H37" s="489"/>
      <c r="I37" s="489"/>
      <c r="J37" s="490" t="str">
        <f>IF('statement of marks'!O34="","",'statement of marks'!O34)</f>
        <v/>
      </c>
      <c r="K37" s="490" t="str">
        <f>IF('statement of marks'!AK34="","",'statement of marks'!AK34)</f>
        <v/>
      </c>
      <c r="L37" s="490" t="str">
        <f>IF('statement of marks'!CD34="","",'statement of marks'!CD34)</f>
        <v/>
      </c>
      <c r="M37" s="490"/>
      <c r="N37" s="490" t="str">
        <f>IF('statement of marks'!CZ34="","",'statement of marks'!CZ34)</f>
        <v/>
      </c>
      <c r="O37" s="490" t="str">
        <f>IF('statement of marks'!DV34="","",'statement of marks'!DV34)</f>
        <v/>
      </c>
      <c r="P37" s="489" t="str">
        <f>IF('statement of marks'!R34="","",'statement of marks'!R34)</f>
        <v/>
      </c>
      <c r="Q37" s="489" t="str">
        <f>IF('statement of marks'!AN34="","",'statement of marks'!AN34)</f>
        <v/>
      </c>
      <c r="R37" s="489" t="str">
        <f>IF('statement of marks'!CG34="","",'statement of marks'!CG34)</f>
        <v/>
      </c>
      <c r="S37" s="489"/>
      <c r="T37" s="489" t="str">
        <f>IF('statement of marks'!DC34="","",'statement of marks'!DC34)</f>
        <v/>
      </c>
      <c r="U37" s="489" t="str">
        <f>IF('statement of marks'!DY34="","",'statement of marks'!DY34)</f>
        <v/>
      </c>
      <c r="V37" s="490" t="str">
        <f>IF('statement of marks'!Y34="","",'statement of marks'!Y34)</f>
        <v/>
      </c>
      <c r="W37" s="490" t="str">
        <f>IF('statement of marks'!AU34="","",'statement of marks'!AU34)</f>
        <v/>
      </c>
      <c r="X37" s="490" t="str">
        <f>IF('statement of marks'!CN34="","",'statement of marks'!CN34)</f>
        <v/>
      </c>
      <c r="Y37" s="490"/>
      <c r="Z37" s="490" t="str">
        <f>IF('statement of marks'!DJ34="","",'statement of marks'!DJ34)</f>
        <v/>
      </c>
      <c r="AA37" s="490" t="str">
        <f>IF('statement of marks'!EF34="","",'statement of marks'!EF34)</f>
        <v/>
      </c>
      <c r="AB37" s="489" t="str">
        <f>IF('statement of marks'!U34="","",'statement of marks'!U34)</f>
        <v/>
      </c>
      <c r="AC37" s="489" t="str">
        <f>IF('statement of marks'!AQ34="","",'statement of marks'!AQ34)</f>
        <v/>
      </c>
      <c r="AD37" s="489" t="str">
        <f>IF('statement of marks'!CJ34="","",'statement of marks'!CJ34)</f>
        <v/>
      </c>
      <c r="AE37" s="489"/>
      <c r="AF37" s="489" t="str">
        <f>IF('statement of marks'!DF34="","",'statement of marks'!DF34)</f>
        <v/>
      </c>
      <c r="AG37" s="489" t="str">
        <f>IF('statement of marks'!EB34="","",'statement of marks'!EB34)</f>
        <v/>
      </c>
      <c r="AH37" s="490" t="str">
        <f>IF('statement of marks'!AC34="","",'statement of marks'!AC34)</f>
        <v/>
      </c>
      <c r="AI37" s="490" t="str">
        <f>IF('statement of marks'!AY34="","",'statement of marks'!AY34)</f>
        <v/>
      </c>
      <c r="AJ37" s="490" t="str">
        <f>IF('statement of marks'!CR34="","",'statement of marks'!CR34)</f>
        <v/>
      </c>
      <c r="AK37" s="490"/>
      <c r="AL37" s="490" t="str">
        <f>IF('statement of marks'!DN34="","",'statement of marks'!DN34)</f>
        <v/>
      </c>
      <c r="AM37" s="490" t="str">
        <f>IF('statement of marks'!EJ34="","",'statement of marks'!EJ34)</f>
        <v/>
      </c>
    </row>
    <row r="38" spans="1:39" ht="15">
      <c r="A38" s="486">
        <v>29</v>
      </c>
      <c r="B38" s="487" t="str">
        <f>IF('statement of marks'!J35="","",'statement of marks'!J35)</f>
        <v/>
      </c>
      <c r="C38" s="491"/>
      <c r="D38" s="489"/>
      <c r="E38" s="489"/>
      <c r="F38" s="489"/>
      <c r="G38" s="489"/>
      <c r="H38" s="489"/>
      <c r="I38" s="489"/>
      <c r="J38" s="490" t="str">
        <f>IF('statement of marks'!O35="","",'statement of marks'!O35)</f>
        <v/>
      </c>
      <c r="K38" s="490" t="str">
        <f>IF('statement of marks'!AK35="","",'statement of marks'!AK35)</f>
        <v/>
      </c>
      <c r="L38" s="490" t="str">
        <f>IF('statement of marks'!CD35="","",'statement of marks'!CD35)</f>
        <v/>
      </c>
      <c r="M38" s="490"/>
      <c r="N38" s="490" t="str">
        <f>IF('statement of marks'!CZ35="","",'statement of marks'!CZ35)</f>
        <v/>
      </c>
      <c r="O38" s="490" t="str">
        <f>IF('statement of marks'!DV35="","",'statement of marks'!DV35)</f>
        <v/>
      </c>
      <c r="P38" s="489" t="str">
        <f>IF('statement of marks'!R35="","",'statement of marks'!R35)</f>
        <v/>
      </c>
      <c r="Q38" s="489" t="str">
        <f>IF('statement of marks'!AN35="","",'statement of marks'!AN35)</f>
        <v/>
      </c>
      <c r="R38" s="489" t="str">
        <f>IF('statement of marks'!CG35="","",'statement of marks'!CG35)</f>
        <v/>
      </c>
      <c r="S38" s="489"/>
      <c r="T38" s="489" t="str">
        <f>IF('statement of marks'!DC35="","",'statement of marks'!DC35)</f>
        <v/>
      </c>
      <c r="U38" s="489" t="str">
        <f>IF('statement of marks'!DY35="","",'statement of marks'!DY35)</f>
        <v/>
      </c>
      <c r="V38" s="490" t="str">
        <f>IF('statement of marks'!Y35="","",'statement of marks'!Y35)</f>
        <v/>
      </c>
      <c r="W38" s="490" t="str">
        <f>IF('statement of marks'!AU35="","",'statement of marks'!AU35)</f>
        <v/>
      </c>
      <c r="X38" s="490" t="str">
        <f>IF('statement of marks'!CN35="","",'statement of marks'!CN35)</f>
        <v/>
      </c>
      <c r="Y38" s="490"/>
      <c r="Z38" s="490" t="str">
        <f>IF('statement of marks'!DJ35="","",'statement of marks'!DJ35)</f>
        <v/>
      </c>
      <c r="AA38" s="490" t="str">
        <f>IF('statement of marks'!EF35="","",'statement of marks'!EF35)</f>
        <v/>
      </c>
      <c r="AB38" s="489" t="str">
        <f>IF('statement of marks'!U35="","",'statement of marks'!U35)</f>
        <v/>
      </c>
      <c r="AC38" s="489" t="str">
        <f>IF('statement of marks'!AQ35="","",'statement of marks'!AQ35)</f>
        <v/>
      </c>
      <c r="AD38" s="489" t="str">
        <f>IF('statement of marks'!CJ35="","",'statement of marks'!CJ35)</f>
        <v/>
      </c>
      <c r="AE38" s="489"/>
      <c r="AF38" s="489" t="str">
        <f>IF('statement of marks'!DF35="","",'statement of marks'!DF35)</f>
        <v/>
      </c>
      <c r="AG38" s="489" t="str">
        <f>IF('statement of marks'!EB35="","",'statement of marks'!EB35)</f>
        <v/>
      </c>
      <c r="AH38" s="490" t="str">
        <f>IF('statement of marks'!AC35="","",'statement of marks'!AC35)</f>
        <v/>
      </c>
      <c r="AI38" s="490" t="str">
        <f>IF('statement of marks'!AY35="","",'statement of marks'!AY35)</f>
        <v/>
      </c>
      <c r="AJ38" s="490" t="str">
        <f>IF('statement of marks'!CR35="","",'statement of marks'!CR35)</f>
        <v/>
      </c>
      <c r="AK38" s="490"/>
      <c r="AL38" s="490" t="str">
        <f>IF('statement of marks'!DN35="","",'statement of marks'!DN35)</f>
        <v/>
      </c>
      <c r="AM38" s="490" t="str">
        <f>IF('statement of marks'!EJ35="","",'statement of marks'!EJ35)</f>
        <v/>
      </c>
    </row>
    <row r="39" spans="1:39" ht="15">
      <c r="A39" s="486">
        <v>30</v>
      </c>
      <c r="B39" s="487" t="str">
        <f>IF('statement of marks'!J36="","",'statement of marks'!J36)</f>
        <v/>
      </c>
      <c r="C39" s="491"/>
      <c r="D39" s="489"/>
      <c r="E39" s="489"/>
      <c r="F39" s="489"/>
      <c r="G39" s="489"/>
      <c r="H39" s="489"/>
      <c r="I39" s="489"/>
      <c r="J39" s="490" t="str">
        <f>IF('statement of marks'!O36="","",'statement of marks'!O36)</f>
        <v/>
      </c>
      <c r="K39" s="490" t="str">
        <f>IF('statement of marks'!AK36="","",'statement of marks'!AK36)</f>
        <v/>
      </c>
      <c r="L39" s="490" t="str">
        <f>IF('statement of marks'!CD36="","",'statement of marks'!CD36)</f>
        <v/>
      </c>
      <c r="M39" s="490"/>
      <c r="N39" s="490" t="str">
        <f>IF('statement of marks'!CZ36="","",'statement of marks'!CZ36)</f>
        <v/>
      </c>
      <c r="O39" s="490" t="str">
        <f>IF('statement of marks'!DV36="","",'statement of marks'!DV36)</f>
        <v/>
      </c>
      <c r="P39" s="489" t="str">
        <f>IF('statement of marks'!R36="","",'statement of marks'!R36)</f>
        <v/>
      </c>
      <c r="Q39" s="489" t="str">
        <f>IF('statement of marks'!AN36="","",'statement of marks'!AN36)</f>
        <v/>
      </c>
      <c r="R39" s="489" t="str">
        <f>IF('statement of marks'!CG36="","",'statement of marks'!CG36)</f>
        <v/>
      </c>
      <c r="S39" s="489"/>
      <c r="T39" s="489" t="str">
        <f>IF('statement of marks'!DC36="","",'statement of marks'!DC36)</f>
        <v/>
      </c>
      <c r="U39" s="489" t="str">
        <f>IF('statement of marks'!DY36="","",'statement of marks'!DY36)</f>
        <v/>
      </c>
      <c r="V39" s="490" t="str">
        <f>IF('statement of marks'!Y36="","",'statement of marks'!Y36)</f>
        <v/>
      </c>
      <c r="W39" s="490" t="str">
        <f>IF('statement of marks'!AU36="","",'statement of marks'!AU36)</f>
        <v/>
      </c>
      <c r="X39" s="490" t="str">
        <f>IF('statement of marks'!CN36="","",'statement of marks'!CN36)</f>
        <v/>
      </c>
      <c r="Y39" s="490"/>
      <c r="Z39" s="490" t="str">
        <f>IF('statement of marks'!DJ36="","",'statement of marks'!DJ36)</f>
        <v/>
      </c>
      <c r="AA39" s="490" t="str">
        <f>IF('statement of marks'!EF36="","",'statement of marks'!EF36)</f>
        <v/>
      </c>
      <c r="AB39" s="489" t="str">
        <f>IF('statement of marks'!U36="","",'statement of marks'!U36)</f>
        <v/>
      </c>
      <c r="AC39" s="489" t="str">
        <f>IF('statement of marks'!AQ36="","",'statement of marks'!AQ36)</f>
        <v/>
      </c>
      <c r="AD39" s="489" t="str">
        <f>IF('statement of marks'!CJ36="","",'statement of marks'!CJ36)</f>
        <v/>
      </c>
      <c r="AE39" s="489"/>
      <c r="AF39" s="489" t="str">
        <f>IF('statement of marks'!DF36="","",'statement of marks'!DF36)</f>
        <v/>
      </c>
      <c r="AG39" s="489" t="str">
        <f>IF('statement of marks'!EB36="","",'statement of marks'!EB36)</f>
        <v/>
      </c>
      <c r="AH39" s="490" t="str">
        <f>IF('statement of marks'!AC36="","",'statement of marks'!AC36)</f>
        <v/>
      </c>
      <c r="AI39" s="490" t="str">
        <f>IF('statement of marks'!AY36="","",'statement of marks'!AY36)</f>
        <v/>
      </c>
      <c r="AJ39" s="490" t="str">
        <f>IF('statement of marks'!CR36="","",'statement of marks'!CR36)</f>
        <v/>
      </c>
      <c r="AK39" s="490"/>
      <c r="AL39" s="490" t="str">
        <f>IF('statement of marks'!DN36="","",'statement of marks'!DN36)</f>
        <v/>
      </c>
      <c r="AM39" s="490" t="str">
        <f>IF('statement of marks'!EJ36="","",'statement of marks'!EJ36)</f>
        <v/>
      </c>
    </row>
    <row r="40" spans="1:39" ht="15">
      <c r="A40" s="486">
        <v>31</v>
      </c>
      <c r="B40" s="487" t="str">
        <f>IF('statement of marks'!J37="","",'statement of marks'!J37)</f>
        <v/>
      </c>
      <c r="C40" s="491"/>
      <c r="D40" s="489"/>
      <c r="E40" s="489"/>
      <c r="F40" s="489"/>
      <c r="G40" s="489"/>
      <c r="H40" s="489"/>
      <c r="I40" s="489"/>
      <c r="J40" s="490" t="str">
        <f>IF('statement of marks'!O37="","",'statement of marks'!O37)</f>
        <v/>
      </c>
      <c r="K40" s="490" t="str">
        <f>IF('statement of marks'!AK37="","",'statement of marks'!AK37)</f>
        <v/>
      </c>
      <c r="L40" s="490" t="str">
        <f>IF('statement of marks'!CD37="","",'statement of marks'!CD37)</f>
        <v/>
      </c>
      <c r="M40" s="490"/>
      <c r="N40" s="490" t="str">
        <f>IF('statement of marks'!CZ37="","",'statement of marks'!CZ37)</f>
        <v/>
      </c>
      <c r="O40" s="490" t="str">
        <f>IF('statement of marks'!DV37="","",'statement of marks'!DV37)</f>
        <v/>
      </c>
      <c r="P40" s="489" t="str">
        <f>IF('statement of marks'!R37="","",'statement of marks'!R37)</f>
        <v/>
      </c>
      <c r="Q40" s="489" t="str">
        <f>IF('statement of marks'!AN37="","",'statement of marks'!AN37)</f>
        <v/>
      </c>
      <c r="R40" s="489" t="str">
        <f>IF('statement of marks'!CG37="","",'statement of marks'!CG37)</f>
        <v/>
      </c>
      <c r="S40" s="489"/>
      <c r="T40" s="489" t="str">
        <f>IF('statement of marks'!DC37="","",'statement of marks'!DC37)</f>
        <v/>
      </c>
      <c r="U40" s="489" t="str">
        <f>IF('statement of marks'!DY37="","",'statement of marks'!DY37)</f>
        <v/>
      </c>
      <c r="V40" s="490" t="str">
        <f>IF('statement of marks'!Y37="","",'statement of marks'!Y37)</f>
        <v/>
      </c>
      <c r="W40" s="490" t="str">
        <f>IF('statement of marks'!AU37="","",'statement of marks'!AU37)</f>
        <v/>
      </c>
      <c r="X40" s="490" t="str">
        <f>IF('statement of marks'!CN37="","",'statement of marks'!CN37)</f>
        <v/>
      </c>
      <c r="Y40" s="490"/>
      <c r="Z40" s="490" t="str">
        <f>IF('statement of marks'!DJ37="","",'statement of marks'!DJ37)</f>
        <v/>
      </c>
      <c r="AA40" s="490" t="str">
        <f>IF('statement of marks'!EF37="","",'statement of marks'!EF37)</f>
        <v/>
      </c>
      <c r="AB40" s="489" t="str">
        <f>IF('statement of marks'!U37="","",'statement of marks'!U37)</f>
        <v/>
      </c>
      <c r="AC40" s="489" t="str">
        <f>IF('statement of marks'!AQ37="","",'statement of marks'!AQ37)</f>
        <v/>
      </c>
      <c r="AD40" s="489" t="str">
        <f>IF('statement of marks'!CJ37="","",'statement of marks'!CJ37)</f>
        <v/>
      </c>
      <c r="AE40" s="489"/>
      <c r="AF40" s="489" t="str">
        <f>IF('statement of marks'!DF37="","",'statement of marks'!DF37)</f>
        <v/>
      </c>
      <c r="AG40" s="489" t="str">
        <f>IF('statement of marks'!EB37="","",'statement of marks'!EB37)</f>
        <v/>
      </c>
      <c r="AH40" s="490" t="str">
        <f>IF('statement of marks'!AC37="","",'statement of marks'!AC37)</f>
        <v/>
      </c>
      <c r="AI40" s="490" t="str">
        <f>IF('statement of marks'!AY37="","",'statement of marks'!AY37)</f>
        <v/>
      </c>
      <c r="AJ40" s="490" t="str">
        <f>IF('statement of marks'!CR37="","",'statement of marks'!CR37)</f>
        <v/>
      </c>
      <c r="AK40" s="490"/>
      <c r="AL40" s="490" t="str">
        <f>IF('statement of marks'!DN37="","",'statement of marks'!DN37)</f>
        <v/>
      </c>
      <c r="AM40" s="490" t="str">
        <f>IF('statement of marks'!EJ37="","",'statement of marks'!EJ37)</f>
        <v/>
      </c>
    </row>
    <row r="41" spans="1:39" ht="15">
      <c r="A41" s="486">
        <v>32</v>
      </c>
      <c r="B41" s="487" t="str">
        <f>IF('statement of marks'!J38="","",'statement of marks'!J38)</f>
        <v/>
      </c>
      <c r="C41" s="491"/>
      <c r="D41" s="489"/>
      <c r="E41" s="489"/>
      <c r="F41" s="489"/>
      <c r="G41" s="489"/>
      <c r="H41" s="489"/>
      <c r="I41" s="489"/>
      <c r="J41" s="490" t="str">
        <f>IF('statement of marks'!O38="","",'statement of marks'!O38)</f>
        <v/>
      </c>
      <c r="K41" s="490" t="str">
        <f>IF('statement of marks'!AK38="","",'statement of marks'!AK38)</f>
        <v/>
      </c>
      <c r="L41" s="490" t="str">
        <f>IF('statement of marks'!CD38="","",'statement of marks'!CD38)</f>
        <v/>
      </c>
      <c r="M41" s="490"/>
      <c r="N41" s="490" t="str">
        <f>IF('statement of marks'!CZ38="","",'statement of marks'!CZ38)</f>
        <v/>
      </c>
      <c r="O41" s="490" t="str">
        <f>IF('statement of marks'!DV38="","",'statement of marks'!DV38)</f>
        <v/>
      </c>
      <c r="P41" s="489" t="str">
        <f>IF('statement of marks'!R38="","",'statement of marks'!R38)</f>
        <v/>
      </c>
      <c r="Q41" s="489" t="str">
        <f>IF('statement of marks'!AN38="","",'statement of marks'!AN38)</f>
        <v/>
      </c>
      <c r="R41" s="489" t="str">
        <f>IF('statement of marks'!CG38="","",'statement of marks'!CG38)</f>
        <v/>
      </c>
      <c r="S41" s="489"/>
      <c r="T41" s="489" t="str">
        <f>IF('statement of marks'!DC38="","",'statement of marks'!DC38)</f>
        <v/>
      </c>
      <c r="U41" s="489" t="str">
        <f>IF('statement of marks'!DY38="","",'statement of marks'!DY38)</f>
        <v/>
      </c>
      <c r="V41" s="490" t="str">
        <f>IF('statement of marks'!Y38="","",'statement of marks'!Y38)</f>
        <v/>
      </c>
      <c r="W41" s="490" t="str">
        <f>IF('statement of marks'!AU38="","",'statement of marks'!AU38)</f>
        <v/>
      </c>
      <c r="X41" s="490" t="str">
        <f>IF('statement of marks'!CN38="","",'statement of marks'!CN38)</f>
        <v/>
      </c>
      <c r="Y41" s="490"/>
      <c r="Z41" s="490" t="str">
        <f>IF('statement of marks'!DJ38="","",'statement of marks'!DJ38)</f>
        <v/>
      </c>
      <c r="AA41" s="490" t="str">
        <f>IF('statement of marks'!EF38="","",'statement of marks'!EF38)</f>
        <v/>
      </c>
      <c r="AB41" s="489" t="str">
        <f>IF('statement of marks'!U38="","",'statement of marks'!U38)</f>
        <v/>
      </c>
      <c r="AC41" s="489" t="str">
        <f>IF('statement of marks'!AQ38="","",'statement of marks'!AQ38)</f>
        <v/>
      </c>
      <c r="AD41" s="489" t="str">
        <f>IF('statement of marks'!CJ38="","",'statement of marks'!CJ38)</f>
        <v/>
      </c>
      <c r="AE41" s="489"/>
      <c r="AF41" s="489" t="str">
        <f>IF('statement of marks'!DF38="","",'statement of marks'!DF38)</f>
        <v/>
      </c>
      <c r="AG41" s="489" t="str">
        <f>IF('statement of marks'!EB38="","",'statement of marks'!EB38)</f>
        <v/>
      </c>
      <c r="AH41" s="490" t="str">
        <f>IF('statement of marks'!AC38="","",'statement of marks'!AC38)</f>
        <v/>
      </c>
      <c r="AI41" s="490" t="str">
        <f>IF('statement of marks'!AY38="","",'statement of marks'!AY38)</f>
        <v/>
      </c>
      <c r="AJ41" s="490" t="str">
        <f>IF('statement of marks'!CR38="","",'statement of marks'!CR38)</f>
        <v/>
      </c>
      <c r="AK41" s="490"/>
      <c r="AL41" s="490" t="str">
        <f>IF('statement of marks'!DN38="","",'statement of marks'!DN38)</f>
        <v/>
      </c>
      <c r="AM41" s="490" t="str">
        <f>IF('statement of marks'!EJ38="","",'statement of marks'!EJ38)</f>
        <v/>
      </c>
    </row>
    <row r="42" spans="1:39" ht="15">
      <c r="A42" s="486">
        <v>33</v>
      </c>
      <c r="B42" s="487" t="str">
        <f>IF('statement of marks'!J39="","",'statement of marks'!J39)</f>
        <v/>
      </c>
      <c r="C42" s="491"/>
      <c r="D42" s="489"/>
      <c r="E42" s="489"/>
      <c r="F42" s="489"/>
      <c r="G42" s="489"/>
      <c r="H42" s="489"/>
      <c r="I42" s="489"/>
      <c r="J42" s="490" t="str">
        <f>IF('statement of marks'!O39="","",'statement of marks'!O39)</f>
        <v/>
      </c>
      <c r="K42" s="490" t="str">
        <f>IF('statement of marks'!AK39="","",'statement of marks'!AK39)</f>
        <v/>
      </c>
      <c r="L42" s="490" t="str">
        <f>IF('statement of marks'!CD39="","",'statement of marks'!CD39)</f>
        <v/>
      </c>
      <c r="M42" s="490"/>
      <c r="N42" s="490" t="str">
        <f>IF('statement of marks'!CZ39="","",'statement of marks'!CZ39)</f>
        <v/>
      </c>
      <c r="O42" s="490" t="str">
        <f>IF('statement of marks'!DV39="","",'statement of marks'!DV39)</f>
        <v/>
      </c>
      <c r="P42" s="489" t="str">
        <f>IF('statement of marks'!R39="","",'statement of marks'!R39)</f>
        <v/>
      </c>
      <c r="Q42" s="489" t="str">
        <f>IF('statement of marks'!AN39="","",'statement of marks'!AN39)</f>
        <v/>
      </c>
      <c r="R42" s="489" t="str">
        <f>IF('statement of marks'!CG39="","",'statement of marks'!CG39)</f>
        <v/>
      </c>
      <c r="S42" s="489"/>
      <c r="T42" s="489" t="str">
        <f>IF('statement of marks'!DC39="","",'statement of marks'!DC39)</f>
        <v/>
      </c>
      <c r="U42" s="489" t="str">
        <f>IF('statement of marks'!DY39="","",'statement of marks'!DY39)</f>
        <v/>
      </c>
      <c r="V42" s="490" t="str">
        <f>IF('statement of marks'!Y39="","",'statement of marks'!Y39)</f>
        <v/>
      </c>
      <c r="W42" s="490" t="str">
        <f>IF('statement of marks'!AU39="","",'statement of marks'!AU39)</f>
        <v/>
      </c>
      <c r="X42" s="490" t="str">
        <f>IF('statement of marks'!CN39="","",'statement of marks'!CN39)</f>
        <v/>
      </c>
      <c r="Y42" s="490"/>
      <c r="Z42" s="490" t="str">
        <f>IF('statement of marks'!DJ39="","",'statement of marks'!DJ39)</f>
        <v/>
      </c>
      <c r="AA42" s="490" t="str">
        <f>IF('statement of marks'!EF39="","",'statement of marks'!EF39)</f>
        <v/>
      </c>
      <c r="AB42" s="489" t="str">
        <f>IF('statement of marks'!U39="","",'statement of marks'!U39)</f>
        <v/>
      </c>
      <c r="AC42" s="489" t="str">
        <f>IF('statement of marks'!AQ39="","",'statement of marks'!AQ39)</f>
        <v/>
      </c>
      <c r="AD42" s="489" t="str">
        <f>IF('statement of marks'!CJ39="","",'statement of marks'!CJ39)</f>
        <v/>
      </c>
      <c r="AE42" s="489"/>
      <c r="AF42" s="489" t="str">
        <f>IF('statement of marks'!DF39="","",'statement of marks'!DF39)</f>
        <v/>
      </c>
      <c r="AG42" s="489" t="str">
        <f>IF('statement of marks'!EB39="","",'statement of marks'!EB39)</f>
        <v/>
      </c>
      <c r="AH42" s="490" t="str">
        <f>IF('statement of marks'!AC39="","",'statement of marks'!AC39)</f>
        <v/>
      </c>
      <c r="AI42" s="490" t="str">
        <f>IF('statement of marks'!AY39="","",'statement of marks'!AY39)</f>
        <v/>
      </c>
      <c r="AJ42" s="490" t="str">
        <f>IF('statement of marks'!CR39="","",'statement of marks'!CR39)</f>
        <v/>
      </c>
      <c r="AK42" s="490"/>
      <c r="AL42" s="490" t="str">
        <f>IF('statement of marks'!DN39="","",'statement of marks'!DN39)</f>
        <v/>
      </c>
      <c r="AM42" s="490" t="str">
        <f>IF('statement of marks'!EJ39="","",'statement of marks'!EJ39)</f>
        <v/>
      </c>
    </row>
    <row r="43" spans="1:39" ht="15">
      <c r="A43" s="486">
        <v>34</v>
      </c>
      <c r="B43" s="487" t="str">
        <f>IF('statement of marks'!J40="","",'statement of marks'!J40)</f>
        <v/>
      </c>
      <c r="C43" s="491"/>
      <c r="D43" s="489"/>
      <c r="E43" s="489"/>
      <c r="F43" s="489"/>
      <c r="G43" s="489"/>
      <c r="H43" s="489"/>
      <c r="I43" s="489"/>
      <c r="J43" s="490" t="str">
        <f>IF('statement of marks'!O40="","",'statement of marks'!O40)</f>
        <v/>
      </c>
      <c r="K43" s="490" t="str">
        <f>IF('statement of marks'!AK40="","",'statement of marks'!AK40)</f>
        <v/>
      </c>
      <c r="L43" s="490" t="str">
        <f>IF('statement of marks'!CD40="","",'statement of marks'!CD40)</f>
        <v/>
      </c>
      <c r="M43" s="490"/>
      <c r="N43" s="490" t="str">
        <f>IF('statement of marks'!CZ40="","",'statement of marks'!CZ40)</f>
        <v/>
      </c>
      <c r="O43" s="490" t="str">
        <f>IF('statement of marks'!DV40="","",'statement of marks'!DV40)</f>
        <v/>
      </c>
      <c r="P43" s="489" t="str">
        <f>IF('statement of marks'!R40="","",'statement of marks'!R40)</f>
        <v/>
      </c>
      <c r="Q43" s="489" t="str">
        <f>IF('statement of marks'!AN40="","",'statement of marks'!AN40)</f>
        <v/>
      </c>
      <c r="R43" s="489" t="str">
        <f>IF('statement of marks'!CG40="","",'statement of marks'!CG40)</f>
        <v/>
      </c>
      <c r="S43" s="489"/>
      <c r="T43" s="489" t="str">
        <f>IF('statement of marks'!DC40="","",'statement of marks'!DC40)</f>
        <v/>
      </c>
      <c r="U43" s="489" t="str">
        <f>IF('statement of marks'!DY40="","",'statement of marks'!DY40)</f>
        <v/>
      </c>
      <c r="V43" s="490" t="str">
        <f>IF('statement of marks'!Y40="","",'statement of marks'!Y40)</f>
        <v/>
      </c>
      <c r="W43" s="490" t="str">
        <f>IF('statement of marks'!AU40="","",'statement of marks'!AU40)</f>
        <v/>
      </c>
      <c r="X43" s="490" t="str">
        <f>IF('statement of marks'!CN40="","",'statement of marks'!CN40)</f>
        <v/>
      </c>
      <c r="Y43" s="490"/>
      <c r="Z43" s="490" t="str">
        <f>IF('statement of marks'!DJ40="","",'statement of marks'!DJ40)</f>
        <v/>
      </c>
      <c r="AA43" s="490" t="str">
        <f>IF('statement of marks'!EF40="","",'statement of marks'!EF40)</f>
        <v/>
      </c>
      <c r="AB43" s="489" t="str">
        <f>IF('statement of marks'!U40="","",'statement of marks'!U40)</f>
        <v/>
      </c>
      <c r="AC43" s="489" t="str">
        <f>IF('statement of marks'!AQ40="","",'statement of marks'!AQ40)</f>
        <v/>
      </c>
      <c r="AD43" s="489" t="str">
        <f>IF('statement of marks'!CJ40="","",'statement of marks'!CJ40)</f>
        <v/>
      </c>
      <c r="AE43" s="489"/>
      <c r="AF43" s="489" t="str">
        <f>IF('statement of marks'!DF40="","",'statement of marks'!DF40)</f>
        <v/>
      </c>
      <c r="AG43" s="489" t="str">
        <f>IF('statement of marks'!EB40="","",'statement of marks'!EB40)</f>
        <v/>
      </c>
      <c r="AH43" s="490" t="str">
        <f>IF('statement of marks'!AC40="","",'statement of marks'!AC40)</f>
        <v/>
      </c>
      <c r="AI43" s="490" t="str">
        <f>IF('statement of marks'!AY40="","",'statement of marks'!AY40)</f>
        <v/>
      </c>
      <c r="AJ43" s="490" t="str">
        <f>IF('statement of marks'!CR40="","",'statement of marks'!CR40)</f>
        <v/>
      </c>
      <c r="AK43" s="490"/>
      <c r="AL43" s="490" t="str">
        <f>IF('statement of marks'!DN40="","",'statement of marks'!DN40)</f>
        <v/>
      </c>
      <c r="AM43" s="490" t="str">
        <f>IF('statement of marks'!EJ40="","",'statement of marks'!EJ40)</f>
        <v/>
      </c>
    </row>
    <row r="44" spans="1:39" ht="15">
      <c r="A44" s="486">
        <v>35</v>
      </c>
      <c r="B44" s="487" t="str">
        <f>IF('statement of marks'!J41="","",'statement of marks'!J41)</f>
        <v/>
      </c>
      <c r="C44" s="491"/>
      <c r="D44" s="489"/>
      <c r="E44" s="489"/>
      <c r="F44" s="489"/>
      <c r="G44" s="489"/>
      <c r="H44" s="489"/>
      <c r="I44" s="489"/>
      <c r="J44" s="490" t="str">
        <f>IF('statement of marks'!O41="","",'statement of marks'!O41)</f>
        <v/>
      </c>
      <c r="K44" s="490" t="str">
        <f>IF('statement of marks'!AK41="","",'statement of marks'!AK41)</f>
        <v/>
      </c>
      <c r="L44" s="490" t="str">
        <f>IF('statement of marks'!CD41="","",'statement of marks'!CD41)</f>
        <v/>
      </c>
      <c r="M44" s="490"/>
      <c r="N44" s="490" t="str">
        <f>IF('statement of marks'!CZ41="","",'statement of marks'!CZ41)</f>
        <v/>
      </c>
      <c r="O44" s="490" t="str">
        <f>IF('statement of marks'!DV41="","",'statement of marks'!DV41)</f>
        <v/>
      </c>
      <c r="P44" s="489" t="str">
        <f>IF('statement of marks'!R41="","",'statement of marks'!R41)</f>
        <v/>
      </c>
      <c r="Q44" s="489" t="str">
        <f>IF('statement of marks'!AN41="","",'statement of marks'!AN41)</f>
        <v/>
      </c>
      <c r="R44" s="489" t="str">
        <f>IF('statement of marks'!CG41="","",'statement of marks'!CG41)</f>
        <v/>
      </c>
      <c r="S44" s="489"/>
      <c r="T44" s="489" t="str">
        <f>IF('statement of marks'!DC41="","",'statement of marks'!DC41)</f>
        <v/>
      </c>
      <c r="U44" s="489" t="str">
        <f>IF('statement of marks'!DY41="","",'statement of marks'!DY41)</f>
        <v/>
      </c>
      <c r="V44" s="490" t="str">
        <f>IF('statement of marks'!Y41="","",'statement of marks'!Y41)</f>
        <v/>
      </c>
      <c r="W44" s="490" t="str">
        <f>IF('statement of marks'!AU41="","",'statement of marks'!AU41)</f>
        <v/>
      </c>
      <c r="X44" s="490" t="str">
        <f>IF('statement of marks'!CN41="","",'statement of marks'!CN41)</f>
        <v/>
      </c>
      <c r="Y44" s="490"/>
      <c r="Z44" s="490" t="str">
        <f>IF('statement of marks'!DJ41="","",'statement of marks'!DJ41)</f>
        <v/>
      </c>
      <c r="AA44" s="490" t="str">
        <f>IF('statement of marks'!EF41="","",'statement of marks'!EF41)</f>
        <v/>
      </c>
      <c r="AB44" s="489" t="str">
        <f>IF('statement of marks'!U41="","",'statement of marks'!U41)</f>
        <v/>
      </c>
      <c r="AC44" s="489" t="str">
        <f>IF('statement of marks'!AQ41="","",'statement of marks'!AQ41)</f>
        <v/>
      </c>
      <c r="AD44" s="489" t="str">
        <f>IF('statement of marks'!CJ41="","",'statement of marks'!CJ41)</f>
        <v/>
      </c>
      <c r="AE44" s="489"/>
      <c r="AF44" s="489" t="str">
        <f>IF('statement of marks'!DF41="","",'statement of marks'!DF41)</f>
        <v/>
      </c>
      <c r="AG44" s="489" t="str">
        <f>IF('statement of marks'!EB41="","",'statement of marks'!EB41)</f>
        <v/>
      </c>
      <c r="AH44" s="490" t="str">
        <f>IF('statement of marks'!AC41="","",'statement of marks'!AC41)</f>
        <v/>
      </c>
      <c r="AI44" s="490" t="str">
        <f>IF('statement of marks'!AY41="","",'statement of marks'!AY41)</f>
        <v/>
      </c>
      <c r="AJ44" s="490" t="str">
        <f>IF('statement of marks'!CR41="","",'statement of marks'!CR41)</f>
        <v/>
      </c>
      <c r="AK44" s="490"/>
      <c r="AL44" s="490" t="str">
        <f>IF('statement of marks'!DN41="","",'statement of marks'!DN41)</f>
        <v/>
      </c>
      <c r="AM44" s="490" t="str">
        <f>IF('statement of marks'!EJ41="","",'statement of marks'!EJ41)</f>
        <v/>
      </c>
    </row>
    <row r="45" spans="1:39" ht="15">
      <c r="A45" s="486">
        <v>36</v>
      </c>
      <c r="B45" s="487" t="str">
        <f>IF('statement of marks'!J42="","",'statement of marks'!J42)</f>
        <v/>
      </c>
      <c r="C45" s="491"/>
      <c r="D45" s="489"/>
      <c r="E45" s="489"/>
      <c r="F45" s="489"/>
      <c r="G45" s="489"/>
      <c r="H45" s="489"/>
      <c r="I45" s="489"/>
      <c r="J45" s="490" t="str">
        <f>IF('statement of marks'!O42="","",'statement of marks'!O42)</f>
        <v/>
      </c>
      <c r="K45" s="490" t="str">
        <f>IF('statement of marks'!AK42="","",'statement of marks'!AK42)</f>
        <v/>
      </c>
      <c r="L45" s="490" t="str">
        <f>IF('statement of marks'!CD42="","",'statement of marks'!CD42)</f>
        <v/>
      </c>
      <c r="M45" s="490"/>
      <c r="N45" s="490" t="str">
        <f>IF('statement of marks'!CZ42="","",'statement of marks'!CZ42)</f>
        <v/>
      </c>
      <c r="O45" s="490" t="str">
        <f>IF('statement of marks'!DV42="","",'statement of marks'!DV42)</f>
        <v/>
      </c>
      <c r="P45" s="489" t="str">
        <f>IF('statement of marks'!R42="","",'statement of marks'!R42)</f>
        <v/>
      </c>
      <c r="Q45" s="489" t="str">
        <f>IF('statement of marks'!AN42="","",'statement of marks'!AN42)</f>
        <v/>
      </c>
      <c r="R45" s="489" t="str">
        <f>IF('statement of marks'!CG42="","",'statement of marks'!CG42)</f>
        <v/>
      </c>
      <c r="S45" s="489"/>
      <c r="T45" s="489" t="str">
        <f>IF('statement of marks'!DC42="","",'statement of marks'!DC42)</f>
        <v/>
      </c>
      <c r="U45" s="489" t="str">
        <f>IF('statement of marks'!DY42="","",'statement of marks'!DY42)</f>
        <v/>
      </c>
      <c r="V45" s="490" t="str">
        <f>IF('statement of marks'!Y42="","",'statement of marks'!Y42)</f>
        <v/>
      </c>
      <c r="W45" s="490" t="str">
        <f>IF('statement of marks'!AU42="","",'statement of marks'!AU42)</f>
        <v/>
      </c>
      <c r="X45" s="490" t="str">
        <f>IF('statement of marks'!CN42="","",'statement of marks'!CN42)</f>
        <v/>
      </c>
      <c r="Y45" s="490"/>
      <c r="Z45" s="490" t="str">
        <f>IF('statement of marks'!DJ42="","",'statement of marks'!DJ42)</f>
        <v/>
      </c>
      <c r="AA45" s="490" t="str">
        <f>IF('statement of marks'!EF42="","",'statement of marks'!EF42)</f>
        <v/>
      </c>
      <c r="AB45" s="489" t="str">
        <f>IF('statement of marks'!U42="","",'statement of marks'!U42)</f>
        <v/>
      </c>
      <c r="AC45" s="489" t="str">
        <f>IF('statement of marks'!AQ42="","",'statement of marks'!AQ42)</f>
        <v/>
      </c>
      <c r="AD45" s="489" t="str">
        <f>IF('statement of marks'!CJ42="","",'statement of marks'!CJ42)</f>
        <v/>
      </c>
      <c r="AE45" s="489"/>
      <c r="AF45" s="489" t="str">
        <f>IF('statement of marks'!DF42="","",'statement of marks'!DF42)</f>
        <v/>
      </c>
      <c r="AG45" s="489" t="str">
        <f>IF('statement of marks'!EB42="","",'statement of marks'!EB42)</f>
        <v/>
      </c>
      <c r="AH45" s="490" t="str">
        <f>IF('statement of marks'!AC42="","",'statement of marks'!AC42)</f>
        <v/>
      </c>
      <c r="AI45" s="490" t="str">
        <f>IF('statement of marks'!AY42="","",'statement of marks'!AY42)</f>
        <v/>
      </c>
      <c r="AJ45" s="490" t="str">
        <f>IF('statement of marks'!CR42="","",'statement of marks'!CR42)</f>
        <v/>
      </c>
      <c r="AK45" s="490"/>
      <c r="AL45" s="490" t="str">
        <f>IF('statement of marks'!DN42="","",'statement of marks'!DN42)</f>
        <v/>
      </c>
      <c r="AM45" s="490" t="str">
        <f>IF('statement of marks'!EJ42="","",'statement of marks'!EJ42)</f>
        <v/>
      </c>
    </row>
    <row r="46" spans="1:39" ht="15">
      <c r="A46" s="486">
        <v>37</v>
      </c>
      <c r="B46" s="487" t="str">
        <f>IF('statement of marks'!J43="","",'statement of marks'!J43)</f>
        <v/>
      </c>
      <c r="C46" s="491"/>
      <c r="D46" s="489"/>
      <c r="E46" s="489"/>
      <c r="F46" s="489"/>
      <c r="G46" s="489"/>
      <c r="H46" s="489"/>
      <c r="I46" s="489"/>
      <c r="J46" s="490" t="str">
        <f>IF('statement of marks'!O43="","",'statement of marks'!O43)</f>
        <v/>
      </c>
      <c r="K46" s="490" t="str">
        <f>IF('statement of marks'!AK43="","",'statement of marks'!AK43)</f>
        <v/>
      </c>
      <c r="L46" s="490" t="str">
        <f>IF('statement of marks'!CD43="","",'statement of marks'!CD43)</f>
        <v/>
      </c>
      <c r="M46" s="490"/>
      <c r="N46" s="490" t="str">
        <f>IF('statement of marks'!CZ43="","",'statement of marks'!CZ43)</f>
        <v/>
      </c>
      <c r="O46" s="490" t="str">
        <f>IF('statement of marks'!DV43="","",'statement of marks'!DV43)</f>
        <v/>
      </c>
      <c r="P46" s="489" t="str">
        <f>IF('statement of marks'!R43="","",'statement of marks'!R43)</f>
        <v/>
      </c>
      <c r="Q46" s="489" t="str">
        <f>IF('statement of marks'!AN43="","",'statement of marks'!AN43)</f>
        <v/>
      </c>
      <c r="R46" s="489" t="str">
        <f>IF('statement of marks'!CG43="","",'statement of marks'!CG43)</f>
        <v/>
      </c>
      <c r="S46" s="489"/>
      <c r="T46" s="489" t="str">
        <f>IF('statement of marks'!DC43="","",'statement of marks'!DC43)</f>
        <v/>
      </c>
      <c r="U46" s="489" t="str">
        <f>IF('statement of marks'!DY43="","",'statement of marks'!DY43)</f>
        <v/>
      </c>
      <c r="V46" s="490" t="str">
        <f>IF('statement of marks'!Y43="","",'statement of marks'!Y43)</f>
        <v/>
      </c>
      <c r="W46" s="490" t="str">
        <f>IF('statement of marks'!AU43="","",'statement of marks'!AU43)</f>
        <v/>
      </c>
      <c r="X46" s="490" t="str">
        <f>IF('statement of marks'!CN43="","",'statement of marks'!CN43)</f>
        <v/>
      </c>
      <c r="Y46" s="490"/>
      <c r="Z46" s="490" t="str">
        <f>IF('statement of marks'!DJ43="","",'statement of marks'!DJ43)</f>
        <v/>
      </c>
      <c r="AA46" s="490" t="str">
        <f>IF('statement of marks'!EF43="","",'statement of marks'!EF43)</f>
        <v/>
      </c>
      <c r="AB46" s="489" t="str">
        <f>IF('statement of marks'!U43="","",'statement of marks'!U43)</f>
        <v/>
      </c>
      <c r="AC46" s="489" t="str">
        <f>IF('statement of marks'!AQ43="","",'statement of marks'!AQ43)</f>
        <v/>
      </c>
      <c r="AD46" s="489" t="str">
        <f>IF('statement of marks'!CJ43="","",'statement of marks'!CJ43)</f>
        <v/>
      </c>
      <c r="AE46" s="489"/>
      <c r="AF46" s="489" t="str">
        <f>IF('statement of marks'!DF43="","",'statement of marks'!DF43)</f>
        <v/>
      </c>
      <c r="AG46" s="489" t="str">
        <f>IF('statement of marks'!EB43="","",'statement of marks'!EB43)</f>
        <v/>
      </c>
      <c r="AH46" s="490" t="str">
        <f>IF('statement of marks'!AC43="","",'statement of marks'!AC43)</f>
        <v/>
      </c>
      <c r="AI46" s="490" t="str">
        <f>IF('statement of marks'!AY43="","",'statement of marks'!AY43)</f>
        <v/>
      </c>
      <c r="AJ46" s="490" t="str">
        <f>IF('statement of marks'!CR43="","",'statement of marks'!CR43)</f>
        <v/>
      </c>
      <c r="AK46" s="490"/>
      <c r="AL46" s="490" t="str">
        <f>IF('statement of marks'!DN43="","",'statement of marks'!DN43)</f>
        <v/>
      </c>
      <c r="AM46" s="490" t="str">
        <f>IF('statement of marks'!EJ43="","",'statement of marks'!EJ43)</f>
        <v/>
      </c>
    </row>
    <row r="47" spans="1:39" ht="15">
      <c r="A47" s="486">
        <v>38</v>
      </c>
      <c r="B47" s="487" t="str">
        <f>IF('statement of marks'!J44="","",'statement of marks'!J44)</f>
        <v/>
      </c>
      <c r="C47" s="491"/>
      <c r="D47" s="489"/>
      <c r="E47" s="489"/>
      <c r="F47" s="489"/>
      <c r="G47" s="489"/>
      <c r="H47" s="489"/>
      <c r="I47" s="489"/>
      <c r="J47" s="490" t="str">
        <f>IF('statement of marks'!O44="","",'statement of marks'!O44)</f>
        <v/>
      </c>
      <c r="K47" s="490" t="str">
        <f>IF('statement of marks'!AK44="","",'statement of marks'!AK44)</f>
        <v/>
      </c>
      <c r="L47" s="490" t="str">
        <f>IF('statement of marks'!CD44="","",'statement of marks'!CD44)</f>
        <v/>
      </c>
      <c r="M47" s="490"/>
      <c r="N47" s="490" t="str">
        <f>IF('statement of marks'!CZ44="","",'statement of marks'!CZ44)</f>
        <v/>
      </c>
      <c r="O47" s="490" t="str">
        <f>IF('statement of marks'!DV44="","",'statement of marks'!DV44)</f>
        <v/>
      </c>
      <c r="P47" s="489" t="str">
        <f>IF('statement of marks'!R44="","",'statement of marks'!R44)</f>
        <v/>
      </c>
      <c r="Q47" s="489" t="str">
        <f>IF('statement of marks'!AN44="","",'statement of marks'!AN44)</f>
        <v/>
      </c>
      <c r="R47" s="489" t="str">
        <f>IF('statement of marks'!CG44="","",'statement of marks'!CG44)</f>
        <v/>
      </c>
      <c r="S47" s="489"/>
      <c r="T47" s="489" t="str">
        <f>IF('statement of marks'!DC44="","",'statement of marks'!DC44)</f>
        <v/>
      </c>
      <c r="U47" s="489" t="str">
        <f>IF('statement of marks'!DY44="","",'statement of marks'!DY44)</f>
        <v/>
      </c>
      <c r="V47" s="490" t="str">
        <f>IF('statement of marks'!Y44="","",'statement of marks'!Y44)</f>
        <v/>
      </c>
      <c r="W47" s="490" t="str">
        <f>IF('statement of marks'!AU44="","",'statement of marks'!AU44)</f>
        <v/>
      </c>
      <c r="X47" s="490" t="str">
        <f>IF('statement of marks'!CN44="","",'statement of marks'!CN44)</f>
        <v/>
      </c>
      <c r="Y47" s="490"/>
      <c r="Z47" s="490" t="str">
        <f>IF('statement of marks'!DJ44="","",'statement of marks'!DJ44)</f>
        <v/>
      </c>
      <c r="AA47" s="490" t="str">
        <f>IF('statement of marks'!EF44="","",'statement of marks'!EF44)</f>
        <v/>
      </c>
      <c r="AB47" s="489" t="str">
        <f>IF('statement of marks'!U44="","",'statement of marks'!U44)</f>
        <v/>
      </c>
      <c r="AC47" s="489" t="str">
        <f>IF('statement of marks'!AQ44="","",'statement of marks'!AQ44)</f>
        <v/>
      </c>
      <c r="AD47" s="489" t="str">
        <f>IF('statement of marks'!CJ44="","",'statement of marks'!CJ44)</f>
        <v/>
      </c>
      <c r="AE47" s="489"/>
      <c r="AF47" s="489" t="str">
        <f>IF('statement of marks'!DF44="","",'statement of marks'!DF44)</f>
        <v/>
      </c>
      <c r="AG47" s="489" t="str">
        <f>IF('statement of marks'!EB44="","",'statement of marks'!EB44)</f>
        <v/>
      </c>
      <c r="AH47" s="490" t="str">
        <f>IF('statement of marks'!AC44="","",'statement of marks'!AC44)</f>
        <v/>
      </c>
      <c r="AI47" s="490" t="str">
        <f>IF('statement of marks'!AY44="","",'statement of marks'!AY44)</f>
        <v/>
      </c>
      <c r="AJ47" s="490" t="str">
        <f>IF('statement of marks'!CR44="","",'statement of marks'!CR44)</f>
        <v/>
      </c>
      <c r="AK47" s="490"/>
      <c r="AL47" s="490" t="str">
        <f>IF('statement of marks'!DN44="","",'statement of marks'!DN44)</f>
        <v/>
      </c>
      <c r="AM47" s="490" t="str">
        <f>IF('statement of marks'!EJ44="","",'statement of marks'!EJ44)</f>
        <v/>
      </c>
    </row>
    <row r="48" spans="1:39" ht="15">
      <c r="A48" s="486">
        <v>39</v>
      </c>
      <c r="B48" s="487" t="str">
        <f>IF('statement of marks'!J45="","",'statement of marks'!J45)</f>
        <v/>
      </c>
      <c r="C48" s="491"/>
      <c r="D48" s="489"/>
      <c r="E48" s="489"/>
      <c r="F48" s="489"/>
      <c r="G48" s="489"/>
      <c r="H48" s="489"/>
      <c r="I48" s="489"/>
      <c r="J48" s="490" t="str">
        <f>IF('statement of marks'!O45="","",'statement of marks'!O45)</f>
        <v/>
      </c>
      <c r="K48" s="490" t="str">
        <f>IF('statement of marks'!AK45="","",'statement of marks'!AK45)</f>
        <v/>
      </c>
      <c r="L48" s="490" t="str">
        <f>IF('statement of marks'!CD45="","",'statement of marks'!CD45)</f>
        <v/>
      </c>
      <c r="M48" s="490"/>
      <c r="N48" s="490" t="str">
        <f>IF('statement of marks'!CZ45="","",'statement of marks'!CZ45)</f>
        <v/>
      </c>
      <c r="O48" s="490" t="str">
        <f>IF('statement of marks'!DV45="","",'statement of marks'!DV45)</f>
        <v/>
      </c>
      <c r="P48" s="489" t="str">
        <f>IF('statement of marks'!R45="","",'statement of marks'!R45)</f>
        <v/>
      </c>
      <c r="Q48" s="489" t="str">
        <f>IF('statement of marks'!AN45="","",'statement of marks'!AN45)</f>
        <v/>
      </c>
      <c r="R48" s="489" t="str">
        <f>IF('statement of marks'!CG45="","",'statement of marks'!CG45)</f>
        <v/>
      </c>
      <c r="S48" s="489"/>
      <c r="T48" s="489" t="str">
        <f>IF('statement of marks'!DC45="","",'statement of marks'!DC45)</f>
        <v/>
      </c>
      <c r="U48" s="489" t="str">
        <f>IF('statement of marks'!DY45="","",'statement of marks'!DY45)</f>
        <v/>
      </c>
      <c r="V48" s="490" t="str">
        <f>IF('statement of marks'!Y45="","",'statement of marks'!Y45)</f>
        <v/>
      </c>
      <c r="W48" s="490" t="str">
        <f>IF('statement of marks'!AU45="","",'statement of marks'!AU45)</f>
        <v/>
      </c>
      <c r="X48" s="490" t="str">
        <f>IF('statement of marks'!CN45="","",'statement of marks'!CN45)</f>
        <v/>
      </c>
      <c r="Y48" s="490"/>
      <c r="Z48" s="490" t="str">
        <f>IF('statement of marks'!DJ45="","",'statement of marks'!DJ45)</f>
        <v/>
      </c>
      <c r="AA48" s="490" t="str">
        <f>IF('statement of marks'!EF45="","",'statement of marks'!EF45)</f>
        <v/>
      </c>
      <c r="AB48" s="489" t="str">
        <f>IF('statement of marks'!U45="","",'statement of marks'!U45)</f>
        <v/>
      </c>
      <c r="AC48" s="489" t="str">
        <f>IF('statement of marks'!AQ45="","",'statement of marks'!AQ45)</f>
        <v/>
      </c>
      <c r="AD48" s="489" t="str">
        <f>IF('statement of marks'!CJ45="","",'statement of marks'!CJ45)</f>
        <v/>
      </c>
      <c r="AE48" s="489"/>
      <c r="AF48" s="489" t="str">
        <f>IF('statement of marks'!DF45="","",'statement of marks'!DF45)</f>
        <v/>
      </c>
      <c r="AG48" s="489" t="str">
        <f>IF('statement of marks'!EB45="","",'statement of marks'!EB45)</f>
        <v/>
      </c>
      <c r="AH48" s="490" t="str">
        <f>IF('statement of marks'!AC45="","",'statement of marks'!AC45)</f>
        <v/>
      </c>
      <c r="AI48" s="490" t="str">
        <f>IF('statement of marks'!AY45="","",'statement of marks'!AY45)</f>
        <v/>
      </c>
      <c r="AJ48" s="490" t="str">
        <f>IF('statement of marks'!CR45="","",'statement of marks'!CR45)</f>
        <v/>
      </c>
      <c r="AK48" s="490"/>
      <c r="AL48" s="490" t="str">
        <f>IF('statement of marks'!DN45="","",'statement of marks'!DN45)</f>
        <v/>
      </c>
      <c r="AM48" s="490" t="str">
        <f>IF('statement of marks'!EJ45="","",'statement of marks'!EJ45)</f>
        <v/>
      </c>
    </row>
    <row r="49" spans="1:39" ht="15">
      <c r="A49" s="486">
        <v>40</v>
      </c>
      <c r="B49" s="487" t="str">
        <f>IF('statement of marks'!J46="","",'statement of marks'!J46)</f>
        <v/>
      </c>
      <c r="C49" s="491"/>
      <c r="D49" s="489"/>
      <c r="E49" s="489"/>
      <c r="F49" s="489"/>
      <c r="G49" s="489"/>
      <c r="H49" s="489"/>
      <c r="I49" s="489"/>
      <c r="J49" s="490" t="str">
        <f>IF('statement of marks'!O46="","",'statement of marks'!O46)</f>
        <v/>
      </c>
      <c r="K49" s="490" t="str">
        <f>IF('statement of marks'!AK46="","",'statement of marks'!AK46)</f>
        <v/>
      </c>
      <c r="L49" s="490" t="str">
        <f>IF('statement of marks'!CD46="","",'statement of marks'!CD46)</f>
        <v/>
      </c>
      <c r="M49" s="490"/>
      <c r="N49" s="490" t="str">
        <f>IF('statement of marks'!CZ46="","",'statement of marks'!CZ46)</f>
        <v/>
      </c>
      <c r="O49" s="490" t="str">
        <f>IF('statement of marks'!DV46="","",'statement of marks'!DV46)</f>
        <v/>
      </c>
      <c r="P49" s="489" t="str">
        <f>IF('statement of marks'!R46="","",'statement of marks'!R46)</f>
        <v/>
      </c>
      <c r="Q49" s="489" t="str">
        <f>IF('statement of marks'!AN46="","",'statement of marks'!AN46)</f>
        <v/>
      </c>
      <c r="R49" s="489" t="str">
        <f>IF('statement of marks'!CG46="","",'statement of marks'!CG46)</f>
        <v/>
      </c>
      <c r="S49" s="489"/>
      <c r="T49" s="489" t="str">
        <f>IF('statement of marks'!DC46="","",'statement of marks'!DC46)</f>
        <v/>
      </c>
      <c r="U49" s="489" t="str">
        <f>IF('statement of marks'!DY46="","",'statement of marks'!DY46)</f>
        <v/>
      </c>
      <c r="V49" s="490" t="str">
        <f>IF('statement of marks'!Y46="","",'statement of marks'!Y46)</f>
        <v/>
      </c>
      <c r="W49" s="490" t="str">
        <f>IF('statement of marks'!AU46="","",'statement of marks'!AU46)</f>
        <v/>
      </c>
      <c r="X49" s="490" t="str">
        <f>IF('statement of marks'!CN46="","",'statement of marks'!CN46)</f>
        <v/>
      </c>
      <c r="Y49" s="490"/>
      <c r="Z49" s="490" t="str">
        <f>IF('statement of marks'!DJ46="","",'statement of marks'!DJ46)</f>
        <v/>
      </c>
      <c r="AA49" s="490" t="str">
        <f>IF('statement of marks'!EF46="","",'statement of marks'!EF46)</f>
        <v/>
      </c>
      <c r="AB49" s="489" t="str">
        <f>IF('statement of marks'!U46="","",'statement of marks'!U46)</f>
        <v/>
      </c>
      <c r="AC49" s="489" t="str">
        <f>IF('statement of marks'!AQ46="","",'statement of marks'!AQ46)</f>
        <v/>
      </c>
      <c r="AD49" s="489" t="str">
        <f>IF('statement of marks'!CJ46="","",'statement of marks'!CJ46)</f>
        <v/>
      </c>
      <c r="AE49" s="489"/>
      <c r="AF49" s="489" t="str">
        <f>IF('statement of marks'!DF46="","",'statement of marks'!DF46)</f>
        <v/>
      </c>
      <c r="AG49" s="489" t="str">
        <f>IF('statement of marks'!EB46="","",'statement of marks'!EB46)</f>
        <v/>
      </c>
      <c r="AH49" s="490" t="str">
        <f>IF('statement of marks'!AC46="","",'statement of marks'!AC46)</f>
        <v/>
      </c>
      <c r="AI49" s="490" t="str">
        <f>IF('statement of marks'!AY46="","",'statement of marks'!AY46)</f>
        <v/>
      </c>
      <c r="AJ49" s="490" t="str">
        <f>IF('statement of marks'!CR46="","",'statement of marks'!CR46)</f>
        <v/>
      </c>
      <c r="AK49" s="490"/>
      <c r="AL49" s="490" t="str">
        <f>IF('statement of marks'!DN46="","",'statement of marks'!DN46)</f>
        <v/>
      </c>
      <c r="AM49" s="490" t="str">
        <f>IF('statement of marks'!EJ46="","",'statement of marks'!EJ46)</f>
        <v/>
      </c>
    </row>
    <row r="50" spans="1:39" ht="15">
      <c r="A50" s="486">
        <v>41</v>
      </c>
      <c r="B50" s="487" t="str">
        <f>IF('statement of marks'!J47="","",'statement of marks'!J47)</f>
        <v/>
      </c>
      <c r="C50" s="491"/>
      <c r="D50" s="489"/>
      <c r="E50" s="489"/>
      <c r="F50" s="489"/>
      <c r="G50" s="489"/>
      <c r="H50" s="489"/>
      <c r="I50" s="489"/>
      <c r="J50" s="490" t="str">
        <f>IF('statement of marks'!O47="","",'statement of marks'!O47)</f>
        <v/>
      </c>
      <c r="K50" s="490" t="str">
        <f>IF('statement of marks'!AK47="","",'statement of marks'!AK47)</f>
        <v/>
      </c>
      <c r="L50" s="490" t="str">
        <f>IF('statement of marks'!CD47="","",'statement of marks'!CD47)</f>
        <v/>
      </c>
      <c r="M50" s="490"/>
      <c r="N50" s="490" t="str">
        <f>IF('statement of marks'!CZ47="","",'statement of marks'!CZ47)</f>
        <v/>
      </c>
      <c r="O50" s="490" t="str">
        <f>IF('statement of marks'!DV47="","",'statement of marks'!DV47)</f>
        <v/>
      </c>
      <c r="P50" s="489" t="str">
        <f>IF('statement of marks'!R47="","",'statement of marks'!R47)</f>
        <v/>
      </c>
      <c r="Q50" s="489" t="str">
        <f>IF('statement of marks'!AN47="","",'statement of marks'!AN47)</f>
        <v/>
      </c>
      <c r="R50" s="489" t="str">
        <f>IF('statement of marks'!CG47="","",'statement of marks'!CG47)</f>
        <v/>
      </c>
      <c r="S50" s="489"/>
      <c r="T50" s="489" t="str">
        <f>IF('statement of marks'!DC47="","",'statement of marks'!DC47)</f>
        <v/>
      </c>
      <c r="U50" s="489" t="str">
        <f>IF('statement of marks'!DY47="","",'statement of marks'!DY47)</f>
        <v/>
      </c>
      <c r="V50" s="490" t="str">
        <f>IF('statement of marks'!Y47="","",'statement of marks'!Y47)</f>
        <v/>
      </c>
      <c r="W50" s="490" t="str">
        <f>IF('statement of marks'!AU47="","",'statement of marks'!AU47)</f>
        <v/>
      </c>
      <c r="X50" s="490" t="str">
        <f>IF('statement of marks'!CN47="","",'statement of marks'!CN47)</f>
        <v/>
      </c>
      <c r="Y50" s="490"/>
      <c r="Z50" s="490" t="str">
        <f>IF('statement of marks'!DJ47="","",'statement of marks'!DJ47)</f>
        <v/>
      </c>
      <c r="AA50" s="490" t="str">
        <f>IF('statement of marks'!EF47="","",'statement of marks'!EF47)</f>
        <v/>
      </c>
      <c r="AB50" s="489" t="str">
        <f>IF('statement of marks'!U47="","",'statement of marks'!U47)</f>
        <v/>
      </c>
      <c r="AC50" s="489" t="str">
        <f>IF('statement of marks'!AQ47="","",'statement of marks'!AQ47)</f>
        <v/>
      </c>
      <c r="AD50" s="489" t="str">
        <f>IF('statement of marks'!CJ47="","",'statement of marks'!CJ47)</f>
        <v/>
      </c>
      <c r="AE50" s="489"/>
      <c r="AF50" s="489" t="str">
        <f>IF('statement of marks'!DF47="","",'statement of marks'!DF47)</f>
        <v/>
      </c>
      <c r="AG50" s="489" t="str">
        <f>IF('statement of marks'!EB47="","",'statement of marks'!EB47)</f>
        <v/>
      </c>
      <c r="AH50" s="490" t="str">
        <f>IF('statement of marks'!AC47="","",'statement of marks'!AC47)</f>
        <v/>
      </c>
      <c r="AI50" s="490" t="str">
        <f>IF('statement of marks'!AY47="","",'statement of marks'!AY47)</f>
        <v/>
      </c>
      <c r="AJ50" s="490" t="str">
        <f>IF('statement of marks'!CR47="","",'statement of marks'!CR47)</f>
        <v/>
      </c>
      <c r="AK50" s="490"/>
      <c r="AL50" s="490" t="str">
        <f>IF('statement of marks'!DN47="","",'statement of marks'!DN47)</f>
        <v/>
      </c>
      <c r="AM50" s="490" t="str">
        <f>IF('statement of marks'!EJ47="","",'statement of marks'!EJ47)</f>
        <v/>
      </c>
    </row>
    <row r="51" spans="1:39" ht="15">
      <c r="A51" s="486">
        <v>42</v>
      </c>
      <c r="B51" s="487" t="str">
        <f>IF('statement of marks'!J48="","",'statement of marks'!J48)</f>
        <v/>
      </c>
      <c r="C51" s="491"/>
      <c r="D51" s="489"/>
      <c r="E51" s="489"/>
      <c r="F51" s="489"/>
      <c r="G51" s="489"/>
      <c r="H51" s="489"/>
      <c r="I51" s="489"/>
      <c r="J51" s="490" t="str">
        <f>IF('statement of marks'!O48="","",'statement of marks'!O48)</f>
        <v/>
      </c>
      <c r="K51" s="490" t="str">
        <f>IF('statement of marks'!AK48="","",'statement of marks'!AK48)</f>
        <v/>
      </c>
      <c r="L51" s="490" t="str">
        <f>IF('statement of marks'!CD48="","",'statement of marks'!CD48)</f>
        <v/>
      </c>
      <c r="M51" s="490"/>
      <c r="N51" s="490" t="str">
        <f>IF('statement of marks'!CZ48="","",'statement of marks'!CZ48)</f>
        <v/>
      </c>
      <c r="O51" s="490" t="str">
        <f>IF('statement of marks'!DV48="","",'statement of marks'!DV48)</f>
        <v/>
      </c>
      <c r="P51" s="489" t="str">
        <f>IF('statement of marks'!R48="","",'statement of marks'!R48)</f>
        <v/>
      </c>
      <c r="Q51" s="489" t="str">
        <f>IF('statement of marks'!AN48="","",'statement of marks'!AN48)</f>
        <v/>
      </c>
      <c r="R51" s="489" t="str">
        <f>IF('statement of marks'!CG48="","",'statement of marks'!CG48)</f>
        <v/>
      </c>
      <c r="S51" s="489"/>
      <c r="T51" s="489" t="str">
        <f>IF('statement of marks'!DC48="","",'statement of marks'!DC48)</f>
        <v/>
      </c>
      <c r="U51" s="489" t="str">
        <f>IF('statement of marks'!DY48="","",'statement of marks'!DY48)</f>
        <v/>
      </c>
      <c r="V51" s="490" t="str">
        <f>IF('statement of marks'!Y48="","",'statement of marks'!Y48)</f>
        <v/>
      </c>
      <c r="W51" s="490" t="str">
        <f>IF('statement of marks'!AU48="","",'statement of marks'!AU48)</f>
        <v/>
      </c>
      <c r="X51" s="490" t="str">
        <f>IF('statement of marks'!CN48="","",'statement of marks'!CN48)</f>
        <v/>
      </c>
      <c r="Y51" s="490"/>
      <c r="Z51" s="490" t="str">
        <f>IF('statement of marks'!DJ48="","",'statement of marks'!DJ48)</f>
        <v/>
      </c>
      <c r="AA51" s="490" t="str">
        <f>IF('statement of marks'!EF48="","",'statement of marks'!EF48)</f>
        <v/>
      </c>
      <c r="AB51" s="489" t="str">
        <f>IF('statement of marks'!U48="","",'statement of marks'!U48)</f>
        <v/>
      </c>
      <c r="AC51" s="489" t="str">
        <f>IF('statement of marks'!AQ48="","",'statement of marks'!AQ48)</f>
        <v/>
      </c>
      <c r="AD51" s="489" t="str">
        <f>IF('statement of marks'!CJ48="","",'statement of marks'!CJ48)</f>
        <v/>
      </c>
      <c r="AE51" s="489"/>
      <c r="AF51" s="489" t="str">
        <f>IF('statement of marks'!DF48="","",'statement of marks'!DF48)</f>
        <v/>
      </c>
      <c r="AG51" s="489" t="str">
        <f>IF('statement of marks'!EB48="","",'statement of marks'!EB48)</f>
        <v/>
      </c>
      <c r="AH51" s="490" t="str">
        <f>IF('statement of marks'!AC48="","",'statement of marks'!AC48)</f>
        <v/>
      </c>
      <c r="AI51" s="490" t="str">
        <f>IF('statement of marks'!AY48="","",'statement of marks'!AY48)</f>
        <v/>
      </c>
      <c r="AJ51" s="490" t="str">
        <f>IF('statement of marks'!CR48="","",'statement of marks'!CR48)</f>
        <v/>
      </c>
      <c r="AK51" s="490"/>
      <c r="AL51" s="490" t="str">
        <f>IF('statement of marks'!DN48="","",'statement of marks'!DN48)</f>
        <v/>
      </c>
      <c r="AM51" s="490" t="str">
        <f>IF('statement of marks'!EJ48="","",'statement of marks'!EJ48)</f>
        <v/>
      </c>
    </row>
    <row r="52" spans="1:39" ht="15">
      <c r="A52" s="486">
        <v>43</v>
      </c>
      <c r="B52" s="487" t="str">
        <f>IF('statement of marks'!J49="","",'statement of marks'!J49)</f>
        <v/>
      </c>
      <c r="C52" s="491"/>
      <c r="D52" s="489"/>
      <c r="E52" s="489"/>
      <c r="F52" s="489"/>
      <c r="G52" s="489"/>
      <c r="H52" s="489"/>
      <c r="I52" s="489"/>
      <c r="J52" s="490" t="str">
        <f>IF('statement of marks'!O49="","",'statement of marks'!O49)</f>
        <v/>
      </c>
      <c r="K52" s="490" t="str">
        <f>IF('statement of marks'!AK49="","",'statement of marks'!AK49)</f>
        <v/>
      </c>
      <c r="L52" s="490" t="str">
        <f>IF('statement of marks'!CD49="","",'statement of marks'!CD49)</f>
        <v/>
      </c>
      <c r="M52" s="490"/>
      <c r="N52" s="490" t="str">
        <f>IF('statement of marks'!CZ49="","",'statement of marks'!CZ49)</f>
        <v/>
      </c>
      <c r="O52" s="490" t="str">
        <f>IF('statement of marks'!DV49="","",'statement of marks'!DV49)</f>
        <v/>
      </c>
      <c r="P52" s="489" t="str">
        <f>IF('statement of marks'!R49="","",'statement of marks'!R49)</f>
        <v/>
      </c>
      <c r="Q52" s="489" t="str">
        <f>IF('statement of marks'!AN49="","",'statement of marks'!AN49)</f>
        <v/>
      </c>
      <c r="R52" s="489" t="str">
        <f>IF('statement of marks'!CG49="","",'statement of marks'!CG49)</f>
        <v/>
      </c>
      <c r="S52" s="489"/>
      <c r="T52" s="489" t="str">
        <f>IF('statement of marks'!DC49="","",'statement of marks'!DC49)</f>
        <v/>
      </c>
      <c r="U52" s="489" t="str">
        <f>IF('statement of marks'!DY49="","",'statement of marks'!DY49)</f>
        <v/>
      </c>
      <c r="V52" s="490" t="str">
        <f>IF('statement of marks'!Y49="","",'statement of marks'!Y49)</f>
        <v/>
      </c>
      <c r="W52" s="490" t="str">
        <f>IF('statement of marks'!AU49="","",'statement of marks'!AU49)</f>
        <v/>
      </c>
      <c r="X52" s="490" t="str">
        <f>IF('statement of marks'!CN49="","",'statement of marks'!CN49)</f>
        <v/>
      </c>
      <c r="Y52" s="490"/>
      <c r="Z52" s="490" t="str">
        <f>IF('statement of marks'!DJ49="","",'statement of marks'!DJ49)</f>
        <v/>
      </c>
      <c r="AA52" s="490" t="str">
        <f>IF('statement of marks'!EF49="","",'statement of marks'!EF49)</f>
        <v/>
      </c>
      <c r="AB52" s="489" t="str">
        <f>IF('statement of marks'!U49="","",'statement of marks'!U49)</f>
        <v/>
      </c>
      <c r="AC52" s="489" t="str">
        <f>IF('statement of marks'!AQ49="","",'statement of marks'!AQ49)</f>
        <v/>
      </c>
      <c r="AD52" s="489" t="str">
        <f>IF('statement of marks'!CJ49="","",'statement of marks'!CJ49)</f>
        <v/>
      </c>
      <c r="AE52" s="489"/>
      <c r="AF52" s="489" t="str">
        <f>IF('statement of marks'!DF49="","",'statement of marks'!DF49)</f>
        <v/>
      </c>
      <c r="AG52" s="489" t="str">
        <f>IF('statement of marks'!EB49="","",'statement of marks'!EB49)</f>
        <v/>
      </c>
      <c r="AH52" s="490" t="str">
        <f>IF('statement of marks'!AC49="","",'statement of marks'!AC49)</f>
        <v/>
      </c>
      <c r="AI52" s="490" t="str">
        <f>IF('statement of marks'!AY49="","",'statement of marks'!AY49)</f>
        <v/>
      </c>
      <c r="AJ52" s="490" t="str">
        <f>IF('statement of marks'!CR49="","",'statement of marks'!CR49)</f>
        <v/>
      </c>
      <c r="AK52" s="490"/>
      <c r="AL52" s="490" t="str">
        <f>IF('statement of marks'!DN49="","",'statement of marks'!DN49)</f>
        <v/>
      </c>
      <c r="AM52" s="490" t="str">
        <f>IF('statement of marks'!EJ49="","",'statement of marks'!EJ49)</f>
        <v/>
      </c>
    </row>
    <row r="53" spans="1:39" ht="15">
      <c r="A53" s="486">
        <v>44</v>
      </c>
      <c r="B53" s="487" t="str">
        <f>IF('statement of marks'!J50="","",'statement of marks'!J50)</f>
        <v/>
      </c>
      <c r="C53" s="491"/>
      <c r="D53" s="489"/>
      <c r="E53" s="489"/>
      <c r="F53" s="489"/>
      <c r="G53" s="489"/>
      <c r="H53" s="489"/>
      <c r="I53" s="489"/>
      <c r="J53" s="490" t="str">
        <f>IF('statement of marks'!O50="","",'statement of marks'!O50)</f>
        <v/>
      </c>
      <c r="K53" s="490" t="str">
        <f>IF('statement of marks'!AK50="","",'statement of marks'!AK50)</f>
        <v/>
      </c>
      <c r="L53" s="490" t="str">
        <f>IF('statement of marks'!CD50="","",'statement of marks'!CD50)</f>
        <v/>
      </c>
      <c r="M53" s="490"/>
      <c r="N53" s="490" t="str">
        <f>IF('statement of marks'!CZ50="","",'statement of marks'!CZ50)</f>
        <v/>
      </c>
      <c r="O53" s="490" t="str">
        <f>IF('statement of marks'!DV50="","",'statement of marks'!DV50)</f>
        <v/>
      </c>
      <c r="P53" s="489" t="str">
        <f>IF('statement of marks'!R50="","",'statement of marks'!R50)</f>
        <v/>
      </c>
      <c r="Q53" s="489" t="str">
        <f>IF('statement of marks'!AN50="","",'statement of marks'!AN50)</f>
        <v/>
      </c>
      <c r="R53" s="489" t="str">
        <f>IF('statement of marks'!CG50="","",'statement of marks'!CG50)</f>
        <v/>
      </c>
      <c r="S53" s="489"/>
      <c r="T53" s="489" t="str">
        <f>IF('statement of marks'!DC50="","",'statement of marks'!DC50)</f>
        <v/>
      </c>
      <c r="U53" s="489" t="str">
        <f>IF('statement of marks'!DY50="","",'statement of marks'!DY50)</f>
        <v/>
      </c>
      <c r="V53" s="490" t="str">
        <f>IF('statement of marks'!Y50="","",'statement of marks'!Y50)</f>
        <v/>
      </c>
      <c r="W53" s="490" t="str">
        <f>IF('statement of marks'!AU50="","",'statement of marks'!AU50)</f>
        <v/>
      </c>
      <c r="X53" s="490" t="str">
        <f>IF('statement of marks'!CN50="","",'statement of marks'!CN50)</f>
        <v/>
      </c>
      <c r="Y53" s="490"/>
      <c r="Z53" s="490" t="str">
        <f>IF('statement of marks'!DJ50="","",'statement of marks'!DJ50)</f>
        <v/>
      </c>
      <c r="AA53" s="490" t="str">
        <f>IF('statement of marks'!EF50="","",'statement of marks'!EF50)</f>
        <v/>
      </c>
      <c r="AB53" s="489" t="str">
        <f>IF('statement of marks'!U50="","",'statement of marks'!U50)</f>
        <v/>
      </c>
      <c r="AC53" s="489" t="str">
        <f>IF('statement of marks'!AQ50="","",'statement of marks'!AQ50)</f>
        <v/>
      </c>
      <c r="AD53" s="489" t="str">
        <f>IF('statement of marks'!CJ50="","",'statement of marks'!CJ50)</f>
        <v/>
      </c>
      <c r="AE53" s="489"/>
      <c r="AF53" s="489" t="str">
        <f>IF('statement of marks'!DF50="","",'statement of marks'!DF50)</f>
        <v/>
      </c>
      <c r="AG53" s="489" t="str">
        <f>IF('statement of marks'!EB50="","",'statement of marks'!EB50)</f>
        <v/>
      </c>
      <c r="AH53" s="490" t="str">
        <f>IF('statement of marks'!AC50="","",'statement of marks'!AC50)</f>
        <v/>
      </c>
      <c r="AI53" s="490" t="str">
        <f>IF('statement of marks'!AY50="","",'statement of marks'!AY50)</f>
        <v/>
      </c>
      <c r="AJ53" s="490" t="str">
        <f>IF('statement of marks'!CR50="","",'statement of marks'!CR50)</f>
        <v/>
      </c>
      <c r="AK53" s="490"/>
      <c r="AL53" s="490" t="str">
        <f>IF('statement of marks'!DN50="","",'statement of marks'!DN50)</f>
        <v/>
      </c>
      <c r="AM53" s="490" t="str">
        <f>IF('statement of marks'!EJ50="","",'statement of marks'!EJ50)</f>
        <v/>
      </c>
    </row>
    <row r="54" spans="1:39" ht="15">
      <c r="A54" s="486">
        <v>45</v>
      </c>
      <c r="B54" s="487" t="str">
        <f>IF('statement of marks'!J51="","",'statement of marks'!J51)</f>
        <v/>
      </c>
      <c r="C54" s="491"/>
      <c r="D54" s="489"/>
      <c r="E54" s="489"/>
      <c r="F54" s="489"/>
      <c r="G54" s="489"/>
      <c r="H54" s="489"/>
      <c r="I54" s="489"/>
      <c r="J54" s="490" t="str">
        <f>IF('statement of marks'!O51="","",'statement of marks'!O51)</f>
        <v/>
      </c>
      <c r="K54" s="490" t="str">
        <f>IF('statement of marks'!AK51="","",'statement of marks'!AK51)</f>
        <v/>
      </c>
      <c r="L54" s="490" t="str">
        <f>IF('statement of marks'!CD51="","",'statement of marks'!CD51)</f>
        <v/>
      </c>
      <c r="M54" s="490"/>
      <c r="N54" s="490" t="str">
        <f>IF('statement of marks'!CZ51="","",'statement of marks'!CZ51)</f>
        <v/>
      </c>
      <c r="O54" s="490" t="str">
        <f>IF('statement of marks'!DV51="","",'statement of marks'!DV51)</f>
        <v/>
      </c>
      <c r="P54" s="489" t="str">
        <f>IF('statement of marks'!R51="","",'statement of marks'!R51)</f>
        <v/>
      </c>
      <c r="Q54" s="489" t="str">
        <f>IF('statement of marks'!AN51="","",'statement of marks'!AN51)</f>
        <v/>
      </c>
      <c r="R54" s="489" t="str">
        <f>IF('statement of marks'!CG51="","",'statement of marks'!CG51)</f>
        <v/>
      </c>
      <c r="S54" s="489"/>
      <c r="T54" s="489" t="str">
        <f>IF('statement of marks'!DC51="","",'statement of marks'!DC51)</f>
        <v/>
      </c>
      <c r="U54" s="489" t="str">
        <f>IF('statement of marks'!DY51="","",'statement of marks'!DY51)</f>
        <v/>
      </c>
      <c r="V54" s="490" t="str">
        <f>IF('statement of marks'!Y51="","",'statement of marks'!Y51)</f>
        <v/>
      </c>
      <c r="W54" s="490" t="str">
        <f>IF('statement of marks'!AU51="","",'statement of marks'!AU51)</f>
        <v/>
      </c>
      <c r="X54" s="490" t="str">
        <f>IF('statement of marks'!CN51="","",'statement of marks'!CN51)</f>
        <v/>
      </c>
      <c r="Y54" s="490"/>
      <c r="Z54" s="490" t="str">
        <f>IF('statement of marks'!DJ51="","",'statement of marks'!DJ51)</f>
        <v/>
      </c>
      <c r="AA54" s="490" t="str">
        <f>IF('statement of marks'!EF51="","",'statement of marks'!EF51)</f>
        <v/>
      </c>
      <c r="AB54" s="489" t="str">
        <f>IF('statement of marks'!U51="","",'statement of marks'!U51)</f>
        <v/>
      </c>
      <c r="AC54" s="489" t="str">
        <f>IF('statement of marks'!AQ51="","",'statement of marks'!AQ51)</f>
        <v/>
      </c>
      <c r="AD54" s="489" t="str">
        <f>IF('statement of marks'!CJ51="","",'statement of marks'!CJ51)</f>
        <v/>
      </c>
      <c r="AE54" s="489"/>
      <c r="AF54" s="489" t="str">
        <f>IF('statement of marks'!DF51="","",'statement of marks'!DF51)</f>
        <v/>
      </c>
      <c r="AG54" s="489" t="str">
        <f>IF('statement of marks'!EB51="","",'statement of marks'!EB51)</f>
        <v/>
      </c>
      <c r="AH54" s="490" t="str">
        <f>IF('statement of marks'!AC51="","",'statement of marks'!AC51)</f>
        <v/>
      </c>
      <c r="AI54" s="490" t="str">
        <f>IF('statement of marks'!AY51="","",'statement of marks'!AY51)</f>
        <v/>
      </c>
      <c r="AJ54" s="490" t="str">
        <f>IF('statement of marks'!CR51="","",'statement of marks'!CR51)</f>
        <v/>
      </c>
      <c r="AK54" s="490"/>
      <c r="AL54" s="490" t="str">
        <f>IF('statement of marks'!DN51="","",'statement of marks'!DN51)</f>
        <v/>
      </c>
      <c r="AM54" s="490" t="str">
        <f>IF('statement of marks'!EJ51="","",'statement of marks'!EJ51)</f>
        <v/>
      </c>
    </row>
    <row r="55" spans="1:39" ht="15">
      <c r="A55" s="486">
        <v>46</v>
      </c>
      <c r="B55" s="487" t="str">
        <f>IF('statement of marks'!J52="","",'statement of marks'!J52)</f>
        <v/>
      </c>
      <c r="C55" s="491"/>
      <c r="D55" s="489"/>
      <c r="E55" s="489"/>
      <c r="F55" s="489"/>
      <c r="G55" s="489"/>
      <c r="H55" s="489"/>
      <c r="I55" s="489"/>
      <c r="J55" s="490" t="str">
        <f>IF('statement of marks'!O52="","",'statement of marks'!O52)</f>
        <v/>
      </c>
      <c r="K55" s="490" t="str">
        <f>IF('statement of marks'!AK52="","",'statement of marks'!AK52)</f>
        <v/>
      </c>
      <c r="L55" s="490" t="str">
        <f>IF('statement of marks'!CD52="","",'statement of marks'!CD52)</f>
        <v/>
      </c>
      <c r="M55" s="490"/>
      <c r="N55" s="490" t="str">
        <f>IF('statement of marks'!CZ52="","",'statement of marks'!CZ52)</f>
        <v/>
      </c>
      <c r="O55" s="490" t="str">
        <f>IF('statement of marks'!DV52="","",'statement of marks'!DV52)</f>
        <v/>
      </c>
      <c r="P55" s="489" t="str">
        <f>IF('statement of marks'!R52="","",'statement of marks'!R52)</f>
        <v/>
      </c>
      <c r="Q55" s="489" t="str">
        <f>IF('statement of marks'!AN52="","",'statement of marks'!AN52)</f>
        <v/>
      </c>
      <c r="R55" s="489" t="str">
        <f>IF('statement of marks'!CG52="","",'statement of marks'!CG52)</f>
        <v/>
      </c>
      <c r="S55" s="489"/>
      <c r="T55" s="489" t="str">
        <f>IF('statement of marks'!DC52="","",'statement of marks'!DC52)</f>
        <v/>
      </c>
      <c r="U55" s="489" t="str">
        <f>IF('statement of marks'!DY52="","",'statement of marks'!DY52)</f>
        <v/>
      </c>
      <c r="V55" s="490" t="str">
        <f>IF('statement of marks'!Y52="","",'statement of marks'!Y52)</f>
        <v/>
      </c>
      <c r="W55" s="490" t="str">
        <f>IF('statement of marks'!AU52="","",'statement of marks'!AU52)</f>
        <v/>
      </c>
      <c r="X55" s="490" t="str">
        <f>IF('statement of marks'!CN52="","",'statement of marks'!CN52)</f>
        <v/>
      </c>
      <c r="Y55" s="490"/>
      <c r="Z55" s="490" t="str">
        <f>IF('statement of marks'!DJ52="","",'statement of marks'!DJ52)</f>
        <v/>
      </c>
      <c r="AA55" s="490" t="str">
        <f>IF('statement of marks'!EF52="","",'statement of marks'!EF52)</f>
        <v/>
      </c>
      <c r="AB55" s="489" t="str">
        <f>IF('statement of marks'!U52="","",'statement of marks'!U52)</f>
        <v/>
      </c>
      <c r="AC55" s="489" t="str">
        <f>IF('statement of marks'!AQ52="","",'statement of marks'!AQ52)</f>
        <v/>
      </c>
      <c r="AD55" s="489" t="str">
        <f>IF('statement of marks'!CJ52="","",'statement of marks'!CJ52)</f>
        <v/>
      </c>
      <c r="AE55" s="489"/>
      <c r="AF55" s="489" t="str">
        <f>IF('statement of marks'!DF52="","",'statement of marks'!DF52)</f>
        <v/>
      </c>
      <c r="AG55" s="489" t="str">
        <f>IF('statement of marks'!EB52="","",'statement of marks'!EB52)</f>
        <v/>
      </c>
      <c r="AH55" s="490" t="str">
        <f>IF('statement of marks'!AC52="","",'statement of marks'!AC52)</f>
        <v/>
      </c>
      <c r="AI55" s="490" t="str">
        <f>IF('statement of marks'!AY52="","",'statement of marks'!AY52)</f>
        <v/>
      </c>
      <c r="AJ55" s="490" t="str">
        <f>IF('statement of marks'!CR52="","",'statement of marks'!CR52)</f>
        <v/>
      </c>
      <c r="AK55" s="490"/>
      <c r="AL55" s="490" t="str">
        <f>IF('statement of marks'!DN52="","",'statement of marks'!DN52)</f>
        <v/>
      </c>
      <c r="AM55" s="490" t="str">
        <f>IF('statement of marks'!EJ52="","",'statement of marks'!EJ52)</f>
        <v/>
      </c>
    </row>
    <row r="56" spans="1:39" ht="15">
      <c r="A56" s="486">
        <v>47</v>
      </c>
      <c r="B56" s="487" t="str">
        <f>IF('statement of marks'!J53="","",'statement of marks'!J53)</f>
        <v/>
      </c>
      <c r="C56" s="491"/>
      <c r="D56" s="489"/>
      <c r="E56" s="489"/>
      <c r="F56" s="489"/>
      <c r="G56" s="489"/>
      <c r="H56" s="489"/>
      <c r="I56" s="489"/>
      <c r="J56" s="490" t="str">
        <f>IF('statement of marks'!O53="","",'statement of marks'!O53)</f>
        <v/>
      </c>
      <c r="K56" s="490" t="str">
        <f>IF('statement of marks'!AK53="","",'statement of marks'!AK53)</f>
        <v/>
      </c>
      <c r="L56" s="490" t="str">
        <f>IF('statement of marks'!CD53="","",'statement of marks'!CD53)</f>
        <v/>
      </c>
      <c r="M56" s="490"/>
      <c r="N56" s="490" t="str">
        <f>IF('statement of marks'!CZ53="","",'statement of marks'!CZ53)</f>
        <v/>
      </c>
      <c r="O56" s="490" t="str">
        <f>IF('statement of marks'!DV53="","",'statement of marks'!DV53)</f>
        <v/>
      </c>
      <c r="P56" s="489" t="str">
        <f>IF('statement of marks'!R53="","",'statement of marks'!R53)</f>
        <v/>
      </c>
      <c r="Q56" s="489" t="str">
        <f>IF('statement of marks'!AN53="","",'statement of marks'!AN53)</f>
        <v/>
      </c>
      <c r="R56" s="489" t="str">
        <f>IF('statement of marks'!CG53="","",'statement of marks'!CG53)</f>
        <v/>
      </c>
      <c r="S56" s="489"/>
      <c r="T56" s="489" t="str">
        <f>IF('statement of marks'!DC53="","",'statement of marks'!DC53)</f>
        <v/>
      </c>
      <c r="U56" s="489" t="str">
        <f>IF('statement of marks'!DY53="","",'statement of marks'!DY53)</f>
        <v/>
      </c>
      <c r="V56" s="490" t="str">
        <f>IF('statement of marks'!Y53="","",'statement of marks'!Y53)</f>
        <v/>
      </c>
      <c r="W56" s="490" t="str">
        <f>IF('statement of marks'!AU53="","",'statement of marks'!AU53)</f>
        <v/>
      </c>
      <c r="X56" s="490" t="str">
        <f>IF('statement of marks'!CN53="","",'statement of marks'!CN53)</f>
        <v/>
      </c>
      <c r="Y56" s="490"/>
      <c r="Z56" s="490" t="str">
        <f>IF('statement of marks'!DJ53="","",'statement of marks'!DJ53)</f>
        <v/>
      </c>
      <c r="AA56" s="490" t="str">
        <f>IF('statement of marks'!EF53="","",'statement of marks'!EF53)</f>
        <v/>
      </c>
      <c r="AB56" s="489" t="str">
        <f>IF('statement of marks'!U53="","",'statement of marks'!U53)</f>
        <v/>
      </c>
      <c r="AC56" s="489" t="str">
        <f>IF('statement of marks'!AQ53="","",'statement of marks'!AQ53)</f>
        <v/>
      </c>
      <c r="AD56" s="489" t="str">
        <f>IF('statement of marks'!CJ53="","",'statement of marks'!CJ53)</f>
        <v/>
      </c>
      <c r="AE56" s="489"/>
      <c r="AF56" s="489" t="str">
        <f>IF('statement of marks'!DF53="","",'statement of marks'!DF53)</f>
        <v/>
      </c>
      <c r="AG56" s="489" t="str">
        <f>IF('statement of marks'!EB53="","",'statement of marks'!EB53)</f>
        <v/>
      </c>
      <c r="AH56" s="490" t="str">
        <f>IF('statement of marks'!AC53="","",'statement of marks'!AC53)</f>
        <v/>
      </c>
      <c r="AI56" s="490" t="str">
        <f>IF('statement of marks'!AY53="","",'statement of marks'!AY53)</f>
        <v/>
      </c>
      <c r="AJ56" s="490" t="str">
        <f>IF('statement of marks'!CR53="","",'statement of marks'!CR53)</f>
        <v/>
      </c>
      <c r="AK56" s="490"/>
      <c r="AL56" s="490" t="str">
        <f>IF('statement of marks'!DN53="","",'statement of marks'!DN53)</f>
        <v/>
      </c>
      <c r="AM56" s="490" t="str">
        <f>IF('statement of marks'!EJ53="","",'statement of marks'!EJ53)</f>
        <v/>
      </c>
    </row>
    <row r="57" spans="1:39" ht="15">
      <c r="A57" s="486">
        <v>48</v>
      </c>
      <c r="B57" s="487" t="str">
        <f>IF('statement of marks'!J54="","",'statement of marks'!J54)</f>
        <v/>
      </c>
      <c r="C57" s="491"/>
      <c r="D57" s="489"/>
      <c r="E57" s="489"/>
      <c r="F57" s="489"/>
      <c r="G57" s="489"/>
      <c r="H57" s="489"/>
      <c r="I57" s="489"/>
      <c r="J57" s="490" t="str">
        <f>IF('statement of marks'!O54="","",'statement of marks'!O54)</f>
        <v/>
      </c>
      <c r="K57" s="490" t="str">
        <f>IF('statement of marks'!AK54="","",'statement of marks'!AK54)</f>
        <v/>
      </c>
      <c r="L57" s="490" t="str">
        <f>IF('statement of marks'!CD54="","",'statement of marks'!CD54)</f>
        <v/>
      </c>
      <c r="M57" s="490"/>
      <c r="N57" s="490" t="str">
        <f>IF('statement of marks'!CZ54="","",'statement of marks'!CZ54)</f>
        <v/>
      </c>
      <c r="O57" s="490" t="str">
        <f>IF('statement of marks'!DV54="","",'statement of marks'!DV54)</f>
        <v/>
      </c>
      <c r="P57" s="489" t="str">
        <f>IF('statement of marks'!R54="","",'statement of marks'!R54)</f>
        <v/>
      </c>
      <c r="Q57" s="489" t="str">
        <f>IF('statement of marks'!AN54="","",'statement of marks'!AN54)</f>
        <v/>
      </c>
      <c r="R57" s="489" t="str">
        <f>IF('statement of marks'!CG54="","",'statement of marks'!CG54)</f>
        <v/>
      </c>
      <c r="S57" s="489"/>
      <c r="T57" s="489" t="str">
        <f>IF('statement of marks'!DC54="","",'statement of marks'!DC54)</f>
        <v/>
      </c>
      <c r="U57" s="489" t="str">
        <f>IF('statement of marks'!DY54="","",'statement of marks'!DY54)</f>
        <v/>
      </c>
      <c r="V57" s="490" t="str">
        <f>IF('statement of marks'!Y54="","",'statement of marks'!Y54)</f>
        <v/>
      </c>
      <c r="W57" s="490" t="str">
        <f>IF('statement of marks'!AU54="","",'statement of marks'!AU54)</f>
        <v/>
      </c>
      <c r="X57" s="490" t="str">
        <f>IF('statement of marks'!CN54="","",'statement of marks'!CN54)</f>
        <v/>
      </c>
      <c r="Y57" s="490"/>
      <c r="Z57" s="490" t="str">
        <f>IF('statement of marks'!DJ54="","",'statement of marks'!DJ54)</f>
        <v/>
      </c>
      <c r="AA57" s="490" t="str">
        <f>IF('statement of marks'!EF54="","",'statement of marks'!EF54)</f>
        <v/>
      </c>
      <c r="AB57" s="489" t="str">
        <f>IF('statement of marks'!U54="","",'statement of marks'!U54)</f>
        <v/>
      </c>
      <c r="AC57" s="489" t="str">
        <f>IF('statement of marks'!AQ54="","",'statement of marks'!AQ54)</f>
        <v/>
      </c>
      <c r="AD57" s="489" t="str">
        <f>IF('statement of marks'!CJ54="","",'statement of marks'!CJ54)</f>
        <v/>
      </c>
      <c r="AE57" s="489"/>
      <c r="AF57" s="489" t="str">
        <f>IF('statement of marks'!DF54="","",'statement of marks'!DF54)</f>
        <v/>
      </c>
      <c r="AG57" s="489" t="str">
        <f>IF('statement of marks'!EB54="","",'statement of marks'!EB54)</f>
        <v/>
      </c>
      <c r="AH57" s="490" t="str">
        <f>IF('statement of marks'!AC54="","",'statement of marks'!AC54)</f>
        <v/>
      </c>
      <c r="AI57" s="490" t="str">
        <f>IF('statement of marks'!AY54="","",'statement of marks'!AY54)</f>
        <v/>
      </c>
      <c r="AJ57" s="490" t="str">
        <f>IF('statement of marks'!CR54="","",'statement of marks'!CR54)</f>
        <v/>
      </c>
      <c r="AK57" s="490"/>
      <c r="AL57" s="490" t="str">
        <f>IF('statement of marks'!DN54="","",'statement of marks'!DN54)</f>
        <v/>
      </c>
      <c r="AM57" s="490" t="str">
        <f>IF('statement of marks'!EJ54="","",'statement of marks'!EJ54)</f>
        <v/>
      </c>
    </row>
    <row r="58" spans="1:39" ht="15">
      <c r="A58" s="486">
        <v>49</v>
      </c>
      <c r="B58" s="487" t="str">
        <f>IF('statement of marks'!J55="","",'statement of marks'!J55)</f>
        <v/>
      </c>
      <c r="C58" s="491"/>
      <c r="D58" s="489"/>
      <c r="E58" s="489"/>
      <c r="F58" s="489"/>
      <c r="G58" s="489"/>
      <c r="H58" s="489"/>
      <c r="I58" s="489"/>
      <c r="J58" s="490" t="str">
        <f>IF('statement of marks'!O55="","",'statement of marks'!O55)</f>
        <v/>
      </c>
      <c r="K58" s="490" t="str">
        <f>IF('statement of marks'!AK55="","",'statement of marks'!AK55)</f>
        <v/>
      </c>
      <c r="L58" s="490" t="str">
        <f>IF('statement of marks'!CD55="","",'statement of marks'!CD55)</f>
        <v/>
      </c>
      <c r="M58" s="490"/>
      <c r="N58" s="490" t="str">
        <f>IF('statement of marks'!CZ55="","",'statement of marks'!CZ55)</f>
        <v/>
      </c>
      <c r="O58" s="490" t="str">
        <f>IF('statement of marks'!DV55="","",'statement of marks'!DV55)</f>
        <v/>
      </c>
      <c r="P58" s="489" t="str">
        <f>IF('statement of marks'!R55="","",'statement of marks'!R55)</f>
        <v/>
      </c>
      <c r="Q58" s="489" t="str">
        <f>IF('statement of marks'!AN55="","",'statement of marks'!AN55)</f>
        <v/>
      </c>
      <c r="R58" s="489" t="str">
        <f>IF('statement of marks'!CG55="","",'statement of marks'!CG55)</f>
        <v/>
      </c>
      <c r="S58" s="489"/>
      <c r="T58" s="489" t="str">
        <f>IF('statement of marks'!DC55="","",'statement of marks'!DC55)</f>
        <v/>
      </c>
      <c r="U58" s="489" t="str">
        <f>IF('statement of marks'!DY55="","",'statement of marks'!DY55)</f>
        <v/>
      </c>
      <c r="V58" s="490" t="str">
        <f>IF('statement of marks'!Y55="","",'statement of marks'!Y55)</f>
        <v/>
      </c>
      <c r="W58" s="490" t="str">
        <f>IF('statement of marks'!AU55="","",'statement of marks'!AU55)</f>
        <v/>
      </c>
      <c r="X58" s="490" t="str">
        <f>IF('statement of marks'!CN55="","",'statement of marks'!CN55)</f>
        <v/>
      </c>
      <c r="Y58" s="490"/>
      <c r="Z58" s="490" t="str">
        <f>IF('statement of marks'!DJ55="","",'statement of marks'!DJ55)</f>
        <v/>
      </c>
      <c r="AA58" s="490" t="str">
        <f>IF('statement of marks'!EF55="","",'statement of marks'!EF55)</f>
        <v/>
      </c>
      <c r="AB58" s="489" t="str">
        <f>IF('statement of marks'!U55="","",'statement of marks'!U55)</f>
        <v/>
      </c>
      <c r="AC58" s="489" t="str">
        <f>IF('statement of marks'!AQ55="","",'statement of marks'!AQ55)</f>
        <v/>
      </c>
      <c r="AD58" s="489" t="str">
        <f>IF('statement of marks'!CJ55="","",'statement of marks'!CJ55)</f>
        <v/>
      </c>
      <c r="AE58" s="489"/>
      <c r="AF58" s="489" t="str">
        <f>IF('statement of marks'!DF55="","",'statement of marks'!DF55)</f>
        <v/>
      </c>
      <c r="AG58" s="489" t="str">
        <f>IF('statement of marks'!EB55="","",'statement of marks'!EB55)</f>
        <v/>
      </c>
      <c r="AH58" s="490" t="str">
        <f>IF('statement of marks'!AC55="","",'statement of marks'!AC55)</f>
        <v/>
      </c>
      <c r="AI58" s="490" t="str">
        <f>IF('statement of marks'!AY55="","",'statement of marks'!AY55)</f>
        <v/>
      </c>
      <c r="AJ58" s="490" t="str">
        <f>IF('statement of marks'!CR55="","",'statement of marks'!CR55)</f>
        <v/>
      </c>
      <c r="AK58" s="490"/>
      <c r="AL58" s="490" t="str">
        <f>IF('statement of marks'!DN55="","",'statement of marks'!DN55)</f>
        <v/>
      </c>
      <c r="AM58" s="490" t="str">
        <f>IF('statement of marks'!EJ55="","",'statement of marks'!EJ55)</f>
        <v/>
      </c>
    </row>
    <row r="59" spans="1:39" ht="15">
      <c r="A59" s="486">
        <v>50</v>
      </c>
      <c r="B59" s="487" t="str">
        <f>IF('statement of marks'!J56="","",'statement of marks'!J56)</f>
        <v/>
      </c>
      <c r="C59" s="491"/>
      <c r="D59" s="489"/>
      <c r="E59" s="489"/>
      <c r="F59" s="489"/>
      <c r="G59" s="489"/>
      <c r="H59" s="489"/>
      <c r="I59" s="489"/>
      <c r="J59" s="490" t="str">
        <f>IF('statement of marks'!O56="","",'statement of marks'!O56)</f>
        <v/>
      </c>
      <c r="K59" s="490" t="str">
        <f>IF('statement of marks'!AK56="","",'statement of marks'!AK56)</f>
        <v/>
      </c>
      <c r="L59" s="490" t="str">
        <f>IF('statement of marks'!CD56="","",'statement of marks'!CD56)</f>
        <v/>
      </c>
      <c r="M59" s="490"/>
      <c r="N59" s="490" t="str">
        <f>IF('statement of marks'!CZ56="","",'statement of marks'!CZ56)</f>
        <v/>
      </c>
      <c r="O59" s="490" t="str">
        <f>IF('statement of marks'!DV56="","",'statement of marks'!DV56)</f>
        <v/>
      </c>
      <c r="P59" s="489" t="str">
        <f>IF('statement of marks'!R56="","",'statement of marks'!R56)</f>
        <v/>
      </c>
      <c r="Q59" s="489" t="str">
        <f>IF('statement of marks'!AN56="","",'statement of marks'!AN56)</f>
        <v/>
      </c>
      <c r="R59" s="489" t="str">
        <f>IF('statement of marks'!CG56="","",'statement of marks'!CG56)</f>
        <v/>
      </c>
      <c r="S59" s="489"/>
      <c r="T59" s="489" t="str">
        <f>IF('statement of marks'!DC56="","",'statement of marks'!DC56)</f>
        <v/>
      </c>
      <c r="U59" s="489" t="str">
        <f>IF('statement of marks'!DY56="","",'statement of marks'!DY56)</f>
        <v/>
      </c>
      <c r="V59" s="490" t="str">
        <f>IF('statement of marks'!Y56="","",'statement of marks'!Y56)</f>
        <v/>
      </c>
      <c r="W59" s="490" t="str">
        <f>IF('statement of marks'!AU56="","",'statement of marks'!AU56)</f>
        <v/>
      </c>
      <c r="X59" s="490" t="str">
        <f>IF('statement of marks'!CN56="","",'statement of marks'!CN56)</f>
        <v/>
      </c>
      <c r="Y59" s="490"/>
      <c r="Z59" s="490" t="str">
        <f>IF('statement of marks'!DJ56="","",'statement of marks'!DJ56)</f>
        <v/>
      </c>
      <c r="AA59" s="490" t="str">
        <f>IF('statement of marks'!EF56="","",'statement of marks'!EF56)</f>
        <v/>
      </c>
      <c r="AB59" s="489" t="str">
        <f>IF('statement of marks'!U56="","",'statement of marks'!U56)</f>
        <v/>
      </c>
      <c r="AC59" s="489" t="str">
        <f>IF('statement of marks'!AQ56="","",'statement of marks'!AQ56)</f>
        <v/>
      </c>
      <c r="AD59" s="489" t="str">
        <f>IF('statement of marks'!CJ56="","",'statement of marks'!CJ56)</f>
        <v/>
      </c>
      <c r="AE59" s="489"/>
      <c r="AF59" s="489" t="str">
        <f>IF('statement of marks'!DF56="","",'statement of marks'!DF56)</f>
        <v/>
      </c>
      <c r="AG59" s="489" t="str">
        <f>IF('statement of marks'!EB56="","",'statement of marks'!EB56)</f>
        <v/>
      </c>
      <c r="AH59" s="490" t="str">
        <f>IF('statement of marks'!AC56="","",'statement of marks'!AC56)</f>
        <v/>
      </c>
      <c r="AI59" s="490" t="str">
        <f>IF('statement of marks'!AY56="","",'statement of marks'!AY56)</f>
        <v/>
      </c>
      <c r="AJ59" s="490" t="str">
        <f>IF('statement of marks'!CR56="","",'statement of marks'!CR56)</f>
        <v/>
      </c>
      <c r="AK59" s="490"/>
      <c r="AL59" s="490" t="str">
        <f>IF('statement of marks'!DN56="","",'statement of marks'!DN56)</f>
        <v/>
      </c>
      <c r="AM59" s="490" t="str">
        <f>IF('statement of marks'!EJ56="","",'statement of marks'!EJ56)</f>
        <v/>
      </c>
    </row>
    <row r="60" spans="1:39" ht="15">
      <c r="A60" s="486">
        <v>51</v>
      </c>
      <c r="B60" s="487" t="str">
        <f>IF('statement of marks'!J57="","",'statement of marks'!J57)</f>
        <v/>
      </c>
      <c r="C60" s="491"/>
      <c r="D60" s="489"/>
      <c r="E60" s="489"/>
      <c r="F60" s="489"/>
      <c r="G60" s="489"/>
      <c r="H60" s="489"/>
      <c r="I60" s="489"/>
      <c r="J60" s="490" t="str">
        <f>IF('statement of marks'!O57="","",'statement of marks'!O57)</f>
        <v/>
      </c>
      <c r="K60" s="490" t="str">
        <f>IF('statement of marks'!AK57="","",'statement of marks'!AK57)</f>
        <v/>
      </c>
      <c r="L60" s="490" t="str">
        <f>IF('statement of marks'!CD57="","",'statement of marks'!CD57)</f>
        <v/>
      </c>
      <c r="M60" s="490"/>
      <c r="N60" s="490" t="str">
        <f>IF('statement of marks'!CZ57="","",'statement of marks'!CZ57)</f>
        <v/>
      </c>
      <c r="O60" s="490" t="str">
        <f>IF('statement of marks'!DV57="","",'statement of marks'!DV57)</f>
        <v/>
      </c>
      <c r="P60" s="489" t="str">
        <f>IF('statement of marks'!R57="","",'statement of marks'!R57)</f>
        <v/>
      </c>
      <c r="Q60" s="489" t="str">
        <f>IF('statement of marks'!AN57="","",'statement of marks'!AN57)</f>
        <v/>
      </c>
      <c r="R60" s="489" t="str">
        <f>IF('statement of marks'!CG57="","",'statement of marks'!CG57)</f>
        <v/>
      </c>
      <c r="S60" s="489"/>
      <c r="T60" s="489" t="str">
        <f>IF('statement of marks'!DC57="","",'statement of marks'!DC57)</f>
        <v/>
      </c>
      <c r="U60" s="489" t="str">
        <f>IF('statement of marks'!DY57="","",'statement of marks'!DY57)</f>
        <v/>
      </c>
      <c r="V60" s="490" t="str">
        <f>IF('statement of marks'!Y57="","",'statement of marks'!Y57)</f>
        <v/>
      </c>
      <c r="W60" s="490" t="str">
        <f>IF('statement of marks'!AU57="","",'statement of marks'!AU57)</f>
        <v/>
      </c>
      <c r="X60" s="490" t="str">
        <f>IF('statement of marks'!CN57="","",'statement of marks'!CN57)</f>
        <v/>
      </c>
      <c r="Y60" s="490"/>
      <c r="Z60" s="490" t="str">
        <f>IF('statement of marks'!DJ57="","",'statement of marks'!DJ57)</f>
        <v/>
      </c>
      <c r="AA60" s="490" t="str">
        <f>IF('statement of marks'!EF57="","",'statement of marks'!EF57)</f>
        <v/>
      </c>
      <c r="AB60" s="489" t="str">
        <f>IF('statement of marks'!U57="","",'statement of marks'!U57)</f>
        <v/>
      </c>
      <c r="AC60" s="489" t="str">
        <f>IF('statement of marks'!AQ57="","",'statement of marks'!AQ57)</f>
        <v/>
      </c>
      <c r="AD60" s="489" t="str">
        <f>IF('statement of marks'!CJ57="","",'statement of marks'!CJ57)</f>
        <v/>
      </c>
      <c r="AE60" s="489"/>
      <c r="AF60" s="489" t="str">
        <f>IF('statement of marks'!DF57="","",'statement of marks'!DF57)</f>
        <v/>
      </c>
      <c r="AG60" s="489" t="str">
        <f>IF('statement of marks'!EB57="","",'statement of marks'!EB57)</f>
        <v/>
      </c>
      <c r="AH60" s="490" t="str">
        <f>IF('statement of marks'!AC57="","",'statement of marks'!AC57)</f>
        <v/>
      </c>
      <c r="AI60" s="490" t="str">
        <f>IF('statement of marks'!AY57="","",'statement of marks'!AY57)</f>
        <v/>
      </c>
      <c r="AJ60" s="490" t="str">
        <f>IF('statement of marks'!CR57="","",'statement of marks'!CR57)</f>
        <v/>
      </c>
      <c r="AK60" s="490"/>
      <c r="AL60" s="490" t="str">
        <f>IF('statement of marks'!DN57="","",'statement of marks'!DN57)</f>
        <v/>
      </c>
      <c r="AM60" s="490" t="str">
        <f>IF('statement of marks'!EJ57="","",'statement of marks'!EJ57)</f>
        <v/>
      </c>
    </row>
    <row r="61" spans="1:39" ht="15">
      <c r="A61" s="486">
        <v>52</v>
      </c>
      <c r="B61" s="487" t="str">
        <f>IF('statement of marks'!J58="","",'statement of marks'!J58)</f>
        <v/>
      </c>
      <c r="C61" s="491"/>
      <c r="D61" s="489"/>
      <c r="E61" s="489"/>
      <c r="F61" s="489"/>
      <c r="G61" s="489"/>
      <c r="H61" s="489"/>
      <c r="I61" s="489"/>
      <c r="J61" s="490" t="str">
        <f>IF('statement of marks'!O58="","",'statement of marks'!O58)</f>
        <v/>
      </c>
      <c r="K61" s="490" t="str">
        <f>IF('statement of marks'!AK58="","",'statement of marks'!AK58)</f>
        <v/>
      </c>
      <c r="L61" s="490" t="str">
        <f>IF('statement of marks'!CD58="","",'statement of marks'!CD58)</f>
        <v/>
      </c>
      <c r="M61" s="490"/>
      <c r="N61" s="490" t="str">
        <f>IF('statement of marks'!CZ58="","",'statement of marks'!CZ58)</f>
        <v/>
      </c>
      <c r="O61" s="490" t="str">
        <f>IF('statement of marks'!DV58="","",'statement of marks'!DV58)</f>
        <v/>
      </c>
      <c r="P61" s="489" t="str">
        <f>IF('statement of marks'!R58="","",'statement of marks'!R58)</f>
        <v/>
      </c>
      <c r="Q61" s="489" t="str">
        <f>IF('statement of marks'!AN58="","",'statement of marks'!AN58)</f>
        <v/>
      </c>
      <c r="R61" s="489" t="str">
        <f>IF('statement of marks'!CG58="","",'statement of marks'!CG58)</f>
        <v/>
      </c>
      <c r="S61" s="489"/>
      <c r="T61" s="489" t="str">
        <f>IF('statement of marks'!DC58="","",'statement of marks'!DC58)</f>
        <v/>
      </c>
      <c r="U61" s="489" t="str">
        <f>IF('statement of marks'!DY58="","",'statement of marks'!DY58)</f>
        <v/>
      </c>
      <c r="V61" s="490" t="str">
        <f>IF('statement of marks'!Y58="","",'statement of marks'!Y58)</f>
        <v/>
      </c>
      <c r="W61" s="490" t="str">
        <f>IF('statement of marks'!AU58="","",'statement of marks'!AU58)</f>
        <v/>
      </c>
      <c r="X61" s="490" t="str">
        <f>IF('statement of marks'!CN58="","",'statement of marks'!CN58)</f>
        <v/>
      </c>
      <c r="Y61" s="490"/>
      <c r="Z61" s="490" t="str">
        <f>IF('statement of marks'!DJ58="","",'statement of marks'!DJ58)</f>
        <v/>
      </c>
      <c r="AA61" s="490" t="str">
        <f>IF('statement of marks'!EF58="","",'statement of marks'!EF58)</f>
        <v/>
      </c>
      <c r="AB61" s="489" t="str">
        <f>IF('statement of marks'!U58="","",'statement of marks'!U58)</f>
        <v/>
      </c>
      <c r="AC61" s="489" t="str">
        <f>IF('statement of marks'!AQ58="","",'statement of marks'!AQ58)</f>
        <v/>
      </c>
      <c r="AD61" s="489" t="str">
        <f>IF('statement of marks'!CJ58="","",'statement of marks'!CJ58)</f>
        <v/>
      </c>
      <c r="AE61" s="489"/>
      <c r="AF61" s="489" t="str">
        <f>IF('statement of marks'!DF58="","",'statement of marks'!DF58)</f>
        <v/>
      </c>
      <c r="AG61" s="489" t="str">
        <f>IF('statement of marks'!EB58="","",'statement of marks'!EB58)</f>
        <v/>
      </c>
      <c r="AH61" s="490" t="str">
        <f>IF('statement of marks'!AC58="","",'statement of marks'!AC58)</f>
        <v/>
      </c>
      <c r="AI61" s="490" t="str">
        <f>IF('statement of marks'!AY58="","",'statement of marks'!AY58)</f>
        <v/>
      </c>
      <c r="AJ61" s="490" t="str">
        <f>IF('statement of marks'!CR58="","",'statement of marks'!CR58)</f>
        <v/>
      </c>
      <c r="AK61" s="490"/>
      <c r="AL61" s="490" t="str">
        <f>IF('statement of marks'!DN58="","",'statement of marks'!DN58)</f>
        <v/>
      </c>
      <c r="AM61" s="490" t="str">
        <f>IF('statement of marks'!EJ58="","",'statement of marks'!EJ58)</f>
        <v/>
      </c>
    </row>
    <row r="62" spans="1:39" ht="15">
      <c r="A62" s="486">
        <v>53</v>
      </c>
      <c r="B62" s="487" t="str">
        <f>IF('statement of marks'!J59="","",'statement of marks'!J59)</f>
        <v/>
      </c>
      <c r="C62" s="491"/>
      <c r="D62" s="489"/>
      <c r="E62" s="489"/>
      <c r="F62" s="489"/>
      <c r="G62" s="489"/>
      <c r="H62" s="489"/>
      <c r="I62" s="489"/>
      <c r="J62" s="490" t="str">
        <f>IF('statement of marks'!O59="","",'statement of marks'!O59)</f>
        <v/>
      </c>
      <c r="K62" s="490" t="str">
        <f>IF('statement of marks'!AK59="","",'statement of marks'!AK59)</f>
        <v/>
      </c>
      <c r="L62" s="490" t="str">
        <f>IF('statement of marks'!CD59="","",'statement of marks'!CD59)</f>
        <v/>
      </c>
      <c r="M62" s="490"/>
      <c r="N62" s="490" t="str">
        <f>IF('statement of marks'!CZ59="","",'statement of marks'!CZ59)</f>
        <v/>
      </c>
      <c r="O62" s="490" t="str">
        <f>IF('statement of marks'!DV59="","",'statement of marks'!DV59)</f>
        <v/>
      </c>
      <c r="P62" s="489" t="str">
        <f>IF('statement of marks'!R59="","",'statement of marks'!R59)</f>
        <v/>
      </c>
      <c r="Q62" s="489" t="str">
        <f>IF('statement of marks'!AN59="","",'statement of marks'!AN59)</f>
        <v/>
      </c>
      <c r="R62" s="489" t="str">
        <f>IF('statement of marks'!CG59="","",'statement of marks'!CG59)</f>
        <v/>
      </c>
      <c r="S62" s="489"/>
      <c r="T62" s="489" t="str">
        <f>IF('statement of marks'!DC59="","",'statement of marks'!DC59)</f>
        <v/>
      </c>
      <c r="U62" s="489" t="str">
        <f>IF('statement of marks'!DY59="","",'statement of marks'!DY59)</f>
        <v/>
      </c>
      <c r="V62" s="490" t="str">
        <f>IF('statement of marks'!Y59="","",'statement of marks'!Y59)</f>
        <v/>
      </c>
      <c r="W62" s="490" t="str">
        <f>IF('statement of marks'!AU59="","",'statement of marks'!AU59)</f>
        <v/>
      </c>
      <c r="X62" s="490" t="str">
        <f>IF('statement of marks'!CN59="","",'statement of marks'!CN59)</f>
        <v/>
      </c>
      <c r="Y62" s="490"/>
      <c r="Z62" s="490" t="str">
        <f>IF('statement of marks'!DJ59="","",'statement of marks'!DJ59)</f>
        <v/>
      </c>
      <c r="AA62" s="490" t="str">
        <f>IF('statement of marks'!EF59="","",'statement of marks'!EF59)</f>
        <v/>
      </c>
      <c r="AB62" s="489" t="str">
        <f>IF('statement of marks'!U59="","",'statement of marks'!U59)</f>
        <v/>
      </c>
      <c r="AC62" s="489" t="str">
        <f>IF('statement of marks'!AQ59="","",'statement of marks'!AQ59)</f>
        <v/>
      </c>
      <c r="AD62" s="489" t="str">
        <f>IF('statement of marks'!CJ59="","",'statement of marks'!CJ59)</f>
        <v/>
      </c>
      <c r="AE62" s="489"/>
      <c r="AF62" s="489" t="str">
        <f>IF('statement of marks'!DF59="","",'statement of marks'!DF59)</f>
        <v/>
      </c>
      <c r="AG62" s="489" t="str">
        <f>IF('statement of marks'!EB59="","",'statement of marks'!EB59)</f>
        <v/>
      </c>
      <c r="AH62" s="490" t="str">
        <f>IF('statement of marks'!AC59="","",'statement of marks'!AC59)</f>
        <v/>
      </c>
      <c r="AI62" s="490" t="str">
        <f>IF('statement of marks'!AY59="","",'statement of marks'!AY59)</f>
        <v/>
      </c>
      <c r="AJ62" s="490" t="str">
        <f>IF('statement of marks'!CR59="","",'statement of marks'!CR59)</f>
        <v/>
      </c>
      <c r="AK62" s="490"/>
      <c r="AL62" s="490" t="str">
        <f>IF('statement of marks'!DN59="","",'statement of marks'!DN59)</f>
        <v/>
      </c>
      <c r="AM62" s="490" t="str">
        <f>IF('statement of marks'!EJ59="","",'statement of marks'!EJ59)</f>
        <v/>
      </c>
    </row>
    <row r="63" spans="1:39" ht="15">
      <c r="A63" s="486">
        <v>54</v>
      </c>
      <c r="B63" s="487" t="str">
        <f>IF('statement of marks'!J60="","",'statement of marks'!J60)</f>
        <v/>
      </c>
      <c r="C63" s="491"/>
      <c r="D63" s="489"/>
      <c r="E63" s="489"/>
      <c r="F63" s="489"/>
      <c r="G63" s="489"/>
      <c r="H63" s="489"/>
      <c r="I63" s="489"/>
      <c r="J63" s="490" t="str">
        <f>IF('statement of marks'!O60="","",'statement of marks'!O60)</f>
        <v/>
      </c>
      <c r="K63" s="490" t="str">
        <f>IF('statement of marks'!AK60="","",'statement of marks'!AK60)</f>
        <v/>
      </c>
      <c r="L63" s="490" t="str">
        <f>IF('statement of marks'!CD60="","",'statement of marks'!CD60)</f>
        <v/>
      </c>
      <c r="M63" s="490"/>
      <c r="N63" s="490" t="str">
        <f>IF('statement of marks'!CZ60="","",'statement of marks'!CZ60)</f>
        <v/>
      </c>
      <c r="O63" s="490" t="str">
        <f>IF('statement of marks'!DV60="","",'statement of marks'!DV60)</f>
        <v/>
      </c>
      <c r="P63" s="489" t="str">
        <f>IF('statement of marks'!R60="","",'statement of marks'!R60)</f>
        <v/>
      </c>
      <c r="Q63" s="489" t="str">
        <f>IF('statement of marks'!AN60="","",'statement of marks'!AN60)</f>
        <v/>
      </c>
      <c r="R63" s="489" t="str">
        <f>IF('statement of marks'!CG60="","",'statement of marks'!CG60)</f>
        <v/>
      </c>
      <c r="S63" s="489"/>
      <c r="T63" s="489" t="str">
        <f>IF('statement of marks'!DC60="","",'statement of marks'!DC60)</f>
        <v/>
      </c>
      <c r="U63" s="489" t="str">
        <f>IF('statement of marks'!DY60="","",'statement of marks'!DY60)</f>
        <v/>
      </c>
      <c r="V63" s="490" t="str">
        <f>IF('statement of marks'!Y60="","",'statement of marks'!Y60)</f>
        <v/>
      </c>
      <c r="W63" s="490" t="str">
        <f>IF('statement of marks'!AU60="","",'statement of marks'!AU60)</f>
        <v/>
      </c>
      <c r="X63" s="490" t="str">
        <f>IF('statement of marks'!CN60="","",'statement of marks'!CN60)</f>
        <v/>
      </c>
      <c r="Y63" s="490"/>
      <c r="Z63" s="490" t="str">
        <f>IF('statement of marks'!DJ60="","",'statement of marks'!DJ60)</f>
        <v/>
      </c>
      <c r="AA63" s="490" t="str">
        <f>IF('statement of marks'!EF60="","",'statement of marks'!EF60)</f>
        <v/>
      </c>
      <c r="AB63" s="489" t="str">
        <f>IF('statement of marks'!U60="","",'statement of marks'!U60)</f>
        <v/>
      </c>
      <c r="AC63" s="489" t="str">
        <f>IF('statement of marks'!AQ60="","",'statement of marks'!AQ60)</f>
        <v/>
      </c>
      <c r="AD63" s="489" t="str">
        <f>IF('statement of marks'!CJ60="","",'statement of marks'!CJ60)</f>
        <v/>
      </c>
      <c r="AE63" s="489"/>
      <c r="AF63" s="489" t="str">
        <f>IF('statement of marks'!DF60="","",'statement of marks'!DF60)</f>
        <v/>
      </c>
      <c r="AG63" s="489" t="str">
        <f>IF('statement of marks'!EB60="","",'statement of marks'!EB60)</f>
        <v/>
      </c>
      <c r="AH63" s="490" t="str">
        <f>IF('statement of marks'!AC60="","",'statement of marks'!AC60)</f>
        <v/>
      </c>
      <c r="AI63" s="490" t="str">
        <f>IF('statement of marks'!AY60="","",'statement of marks'!AY60)</f>
        <v/>
      </c>
      <c r="AJ63" s="490" t="str">
        <f>IF('statement of marks'!CR60="","",'statement of marks'!CR60)</f>
        <v/>
      </c>
      <c r="AK63" s="490"/>
      <c r="AL63" s="490" t="str">
        <f>IF('statement of marks'!DN60="","",'statement of marks'!DN60)</f>
        <v/>
      </c>
      <c r="AM63" s="490" t="str">
        <f>IF('statement of marks'!EJ60="","",'statement of marks'!EJ60)</f>
        <v/>
      </c>
    </row>
    <row r="64" spans="1:39" ht="15">
      <c r="A64" s="486">
        <v>55</v>
      </c>
      <c r="B64" s="487" t="str">
        <f>IF('statement of marks'!J61="","",'statement of marks'!J61)</f>
        <v/>
      </c>
      <c r="C64" s="491"/>
      <c r="D64" s="489"/>
      <c r="E64" s="489"/>
      <c r="F64" s="489"/>
      <c r="G64" s="489"/>
      <c r="H64" s="489"/>
      <c r="I64" s="489"/>
      <c r="J64" s="490" t="str">
        <f>IF('statement of marks'!O61="","",'statement of marks'!O61)</f>
        <v/>
      </c>
      <c r="K64" s="490" t="str">
        <f>IF('statement of marks'!AK61="","",'statement of marks'!AK61)</f>
        <v/>
      </c>
      <c r="L64" s="490" t="str">
        <f>IF('statement of marks'!CD61="","",'statement of marks'!CD61)</f>
        <v/>
      </c>
      <c r="M64" s="490"/>
      <c r="N64" s="490" t="str">
        <f>IF('statement of marks'!CZ61="","",'statement of marks'!CZ61)</f>
        <v/>
      </c>
      <c r="O64" s="490" t="str">
        <f>IF('statement of marks'!DV61="","",'statement of marks'!DV61)</f>
        <v/>
      </c>
      <c r="P64" s="489" t="str">
        <f>IF('statement of marks'!R61="","",'statement of marks'!R61)</f>
        <v/>
      </c>
      <c r="Q64" s="489" t="str">
        <f>IF('statement of marks'!AN61="","",'statement of marks'!AN61)</f>
        <v/>
      </c>
      <c r="R64" s="489" t="str">
        <f>IF('statement of marks'!CG61="","",'statement of marks'!CG61)</f>
        <v/>
      </c>
      <c r="S64" s="489"/>
      <c r="T64" s="489" t="str">
        <f>IF('statement of marks'!DC61="","",'statement of marks'!DC61)</f>
        <v/>
      </c>
      <c r="U64" s="489" t="str">
        <f>IF('statement of marks'!DY61="","",'statement of marks'!DY61)</f>
        <v/>
      </c>
      <c r="V64" s="490" t="str">
        <f>IF('statement of marks'!Y61="","",'statement of marks'!Y61)</f>
        <v/>
      </c>
      <c r="W64" s="490" t="str">
        <f>IF('statement of marks'!AU61="","",'statement of marks'!AU61)</f>
        <v/>
      </c>
      <c r="X64" s="490" t="str">
        <f>IF('statement of marks'!CN61="","",'statement of marks'!CN61)</f>
        <v/>
      </c>
      <c r="Y64" s="490"/>
      <c r="Z64" s="490" t="str">
        <f>IF('statement of marks'!DJ61="","",'statement of marks'!DJ61)</f>
        <v/>
      </c>
      <c r="AA64" s="490" t="str">
        <f>IF('statement of marks'!EF61="","",'statement of marks'!EF61)</f>
        <v/>
      </c>
      <c r="AB64" s="489" t="str">
        <f>IF('statement of marks'!U61="","",'statement of marks'!U61)</f>
        <v/>
      </c>
      <c r="AC64" s="489" t="str">
        <f>IF('statement of marks'!AQ61="","",'statement of marks'!AQ61)</f>
        <v/>
      </c>
      <c r="AD64" s="489" t="str">
        <f>IF('statement of marks'!CJ61="","",'statement of marks'!CJ61)</f>
        <v/>
      </c>
      <c r="AE64" s="489"/>
      <c r="AF64" s="489" t="str">
        <f>IF('statement of marks'!DF61="","",'statement of marks'!DF61)</f>
        <v/>
      </c>
      <c r="AG64" s="489" t="str">
        <f>IF('statement of marks'!EB61="","",'statement of marks'!EB61)</f>
        <v/>
      </c>
      <c r="AH64" s="490" t="str">
        <f>IF('statement of marks'!AC61="","",'statement of marks'!AC61)</f>
        <v/>
      </c>
      <c r="AI64" s="490" t="str">
        <f>IF('statement of marks'!AY61="","",'statement of marks'!AY61)</f>
        <v/>
      </c>
      <c r="AJ64" s="490" t="str">
        <f>IF('statement of marks'!CR61="","",'statement of marks'!CR61)</f>
        <v/>
      </c>
      <c r="AK64" s="490"/>
      <c r="AL64" s="490" t="str">
        <f>IF('statement of marks'!DN61="","",'statement of marks'!DN61)</f>
        <v/>
      </c>
      <c r="AM64" s="490" t="str">
        <f>IF('statement of marks'!EJ61="","",'statement of marks'!EJ61)</f>
        <v/>
      </c>
    </row>
    <row r="65" spans="1:39" ht="15">
      <c r="A65" s="486">
        <v>56</v>
      </c>
      <c r="B65" s="487" t="str">
        <f>IF('statement of marks'!J62="","",'statement of marks'!J62)</f>
        <v/>
      </c>
      <c r="C65" s="491"/>
      <c r="D65" s="489"/>
      <c r="E65" s="489"/>
      <c r="F65" s="489"/>
      <c r="G65" s="489"/>
      <c r="H65" s="489"/>
      <c r="I65" s="489"/>
      <c r="J65" s="490" t="str">
        <f>IF('statement of marks'!O62="","",'statement of marks'!O62)</f>
        <v/>
      </c>
      <c r="K65" s="490" t="str">
        <f>IF('statement of marks'!AK62="","",'statement of marks'!AK62)</f>
        <v/>
      </c>
      <c r="L65" s="490" t="str">
        <f>IF('statement of marks'!CD62="","",'statement of marks'!CD62)</f>
        <v/>
      </c>
      <c r="M65" s="490"/>
      <c r="N65" s="490" t="str">
        <f>IF('statement of marks'!CZ62="","",'statement of marks'!CZ62)</f>
        <v/>
      </c>
      <c r="O65" s="490" t="str">
        <f>IF('statement of marks'!DV62="","",'statement of marks'!DV62)</f>
        <v/>
      </c>
      <c r="P65" s="489" t="str">
        <f>IF('statement of marks'!R62="","",'statement of marks'!R62)</f>
        <v/>
      </c>
      <c r="Q65" s="489" t="str">
        <f>IF('statement of marks'!AN62="","",'statement of marks'!AN62)</f>
        <v/>
      </c>
      <c r="R65" s="489" t="str">
        <f>IF('statement of marks'!CG62="","",'statement of marks'!CG62)</f>
        <v/>
      </c>
      <c r="S65" s="489"/>
      <c r="T65" s="489" t="str">
        <f>IF('statement of marks'!DC62="","",'statement of marks'!DC62)</f>
        <v/>
      </c>
      <c r="U65" s="489" t="str">
        <f>IF('statement of marks'!DY62="","",'statement of marks'!DY62)</f>
        <v/>
      </c>
      <c r="V65" s="490" t="str">
        <f>IF('statement of marks'!Y62="","",'statement of marks'!Y62)</f>
        <v/>
      </c>
      <c r="W65" s="490" t="str">
        <f>IF('statement of marks'!AU62="","",'statement of marks'!AU62)</f>
        <v/>
      </c>
      <c r="X65" s="490" t="str">
        <f>IF('statement of marks'!CN62="","",'statement of marks'!CN62)</f>
        <v/>
      </c>
      <c r="Y65" s="490"/>
      <c r="Z65" s="490" t="str">
        <f>IF('statement of marks'!DJ62="","",'statement of marks'!DJ62)</f>
        <v/>
      </c>
      <c r="AA65" s="490" t="str">
        <f>IF('statement of marks'!EF62="","",'statement of marks'!EF62)</f>
        <v/>
      </c>
      <c r="AB65" s="489" t="str">
        <f>IF('statement of marks'!U62="","",'statement of marks'!U62)</f>
        <v/>
      </c>
      <c r="AC65" s="489" t="str">
        <f>IF('statement of marks'!AQ62="","",'statement of marks'!AQ62)</f>
        <v/>
      </c>
      <c r="AD65" s="489" t="str">
        <f>IF('statement of marks'!CJ62="","",'statement of marks'!CJ62)</f>
        <v/>
      </c>
      <c r="AE65" s="489"/>
      <c r="AF65" s="489" t="str">
        <f>IF('statement of marks'!DF62="","",'statement of marks'!DF62)</f>
        <v/>
      </c>
      <c r="AG65" s="489" t="str">
        <f>IF('statement of marks'!EB62="","",'statement of marks'!EB62)</f>
        <v/>
      </c>
      <c r="AH65" s="490" t="str">
        <f>IF('statement of marks'!AC62="","",'statement of marks'!AC62)</f>
        <v/>
      </c>
      <c r="AI65" s="490" t="str">
        <f>IF('statement of marks'!AY62="","",'statement of marks'!AY62)</f>
        <v/>
      </c>
      <c r="AJ65" s="490" t="str">
        <f>IF('statement of marks'!CR62="","",'statement of marks'!CR62)</f>
        <v/>
      </c>
      <c r="AK65" s="490"/>
      <c r="AL65" s="490" t="str">
        <f>IF('statement of marks'!DN62="","",'statement of marks'!DN62)</f>
        <v/>
      </c>
      <c r="AM65" s="490" t="str">
        <f>IF('statement of marks'!EJ62="","",'statement of marks'!EJ62)</f>
        <v/>
      </c>
    </row>
    <row r="66" spans="1:39" ht="15">
      <c r="A66" s="486">
        <v>57</v>
      </c>
      <c r="B66" s="487" t="str">
        <f>IF('statement of marks'!J63="","",'statement of marks'!J63)</f>
        <v/>
      </c>
      <c r="C66" s="491"/>
      <c r="D66" s="489"/>
      <c r="E66" s="489"/>
      <c r="F66" s="489"/>
      <c r="G66" s="489"/>
      <c r="H66" s="489"/>
      <c r="I66" s="489"/>
      <c r="J66" s="490" t="str">
        <f>IF('statement of marks'!O63="","",'statement of marks'!O63)</f>
        <v/>
      </c>
      <c r="K66" s="490" t="str">
        <f>IF('statement of marks'!AK63="","",'statement of marks'!AK63)</f>
        <v/>
      </c>
      <c r="L66" s="490" t="str">
        <f>IF('statement of marks'!CD63="","",'statement of marks'!CD63)</f>
        <v/>
      </c>
      <c r="M66" s="490"/>
      <c r="N66" s="490" t="str">
        <f>IF('statement of marks'!CZ63="","",'statement of marks'!CZ63)</f>
        <v/>
      </c>
      <c r="O66" s="490" t="str">
        <f>IF('statement of marks'!DV63="","",'statement of marks'!DV63)</f>
        <v/>
      </c>
      <c r="P66" s="489" t="str">
        <f>IF('statement of marks'!R63="","",'statement of marks'!R63)</f>
        <v/>
      </c>
      <c r="Q66" s="489" t="str">
        <f>IF('statement of marks'!AN63="","",'statement of marks'!AN63)</f>
        <v/>
      </c>
      <c r="R66" s="489" t="str">
        <f>IF('statement of marks'!CG63="","",'statement of marks'!CG63)</f>
        <v/>
      </c>
      <c r="S66" s="489"/>
      <c r="T66" s="489" t="str">
        <f>IF('statement of marks'!DC63="","",'statement of marks'!DC63)</f>
        <v/>
      </c>
      <c r="U66" s="489" t="str">
        <f>IF('statement of marks'!DY63="","",'statement of marks'!DY63)</f>
        <v/>
      </c>
      <c r="V66" s="490" t="str">
        <f>IF('statement of marks'!Y63="","",'statement of marks'!Y63)</f>
        <v/>
      </c>
      <c r="W66" s="490" t="str">
        <f>IF('statement of marks'!AU63="","",'statement of marks'!AU63)</f>
        <v/>
      </c>
      <c r="X66" s="490" t="str">
        <f>IF('statement of marks'!CN63="","",'statement of marks'!CN63)</f>
        <v/>
      </c>
      <c r="Y66" s="490"/>
      <c r="Z66" s="490" t="str">
        <f>IF('statement of marks'!DJ63="","",'statement of marks'!DJ63)</f>
        <v/>
      </c>
      <c r="AA66" s="490" t="str">
        <f>IF('statement of marks'!EF63="","",'statement of marks'!EF63)</f>
        <v/>
      </c>
      <c r="AB66" s="489" t="str">
        <f>IF('statement of marks'!U63="","",'statement of marks'!U63)</f>
        <v/>
      </c>
      <c r="AC66" s="489" t="str">
        <f>IF('statement of marks'!AQ63="","",'statement of marks'!AQ63)</f>
        <v/>
      </c>
      <c r="AD66" s="489" t="str">
        <f>IF('statement of marks'!CJ63="","",'statement of marks'!CJ63)</f>
        <v/>
      </c>
      <c r="AE66" s="489"/>
      <c r="AF66" s="489" t="str">
        <f>IF('statement of marks'!DF63="","",'statement of marks'!DF63)</f>
        <v/>
      </c>
      <c r="AG66" s="489" t="str">
        <f>IF('statement of marks'!EB63="","",'statement of marks'!EB63)</f>
        <v/>
      </c>
      <c r="AH66" s="490" t="str">
        <f>IF('statement of marks'!AC63="","",'statement of marks'!AC63)</f>
        <v/>
      </c>
      <c r="AI66" s="490" t="str">
        <f>IF('statement of marks'!AY63="","",'statement of marks'!AY63)</f>
        <v/>
      </c>
      <c r="AJ66" s="490" t="str">
        <f>IF('statement of marks'!CR63="","",'statement of marks'!CR63)</f>
        <v/>
      </c>
      <c r="AK66" s="490"/>
      <c r="AL66" s="490" t="str">
        <f>IF('statement of marks'!DN63="","",'statement of marks'!DN63)</f>
        <v/>
      </c>
      <c r="AM66" s="490" t="str">
        <f>IF('statement of marks'!EJ63="","",'statement of marks'!EJ63)</f>
        <v/>
      </c>
    </row>
    <row r="67" spans="1:39" ht="15">
      <c r="A67" s="486">
        <v>58</v>
      </c>
      <c r="B67" s="487" t="str">
        <f>IF('statement of marks'!J64="","",'statement of marks'!J64)</f>
        <v/>
      </c>
      <c r="C67" s="491"/>
      <c r="D67" s="489"/>
      <c r="E67" s="489"/>
      <c r="F67" s="489"/>
      <c r="G67" s="489"/>
      <c r="H67" s="489"/>
      <c r="I67" s="489"/>
      <c r="J67" s="490" t="str">
        <f>IF('statement of marks'!O64="","",'statement of marks'!O64)</f>
        <v/>
      </c>
      <c r="K67" s="490" t="str">
        <f>IF('statement of marks'!AK64="","",'statement of marks'!AK64)</f>
        <v/>
      </c>
      <c r="L67" s="490" t="str">
        <f>IF('statement of marks'!CD64="","",'statement of marks'!CD64)</f>
        <v/>
      </c>
      <c r="M67" s="490"/>
      <c r="N67" s="490" t="str">
        <f>IF('statement of marks'!CZ64="","",'statement of marks'!CZ64)</f>
        <v/>
      </c>
      <c r="O67" s="490" t="str">
        <f>IF('statement of marks'!DV64="","",'statement of marks'!DV64)</f>
        <v/>
      </c>
      <c r="P67" s="489" t="str">
        <f>IF('statement of marks'!R64="","",'statement of marks'!R64)</f>
        <v/>
      </c>
      <c r="Q67" s="489" t="str">
        <f>IF('statement of marks'!AN64="","",'statement of marks'!AN64)</f>
        <v/>
      </c>
      <c r="R67" s="489" t="str">
        <f>IF('statement of marks'!CG64="","",'statement of marks'!CG64)</f>
        <v/>
      </c>
      <c r="S67" s="489"/>
      <c r="T67" s="489" t="str">
        <f>IF('statement of marks'!DC64="","",'statement of marks'!DC64)</f>
        <v/>
      </c>
      <c r="U67" s="489" t="str">
        <f>IF('statement of marks'!DY64="","",'statement of marks'!DY64)</f>
        <v/>
      </c>
      <c r="V67" s="490" t="str">
        <f>IF('statement of marks'!Y64="","",'statement of marks'!Y64)</f>
        <v/>
      </c>
      <c r="W67" s="490" t="str">
        <f>IF('statement of marks'!AU64="","",'statement of marks'!AU64)</f>
        <v/>
      </c>
      <c r="X67" s="490" t="str">
        <f>IF('statement of marks'!CN64="","",'statement of marks'!CN64)</f>
        <v/>
      </c>
      <c r="Y67" s="490"/>
      <c r="Z67" s="490" t="str">
        <f>IF('statement of marks'!DJ64="","",'statement of marks'!DJ64)</f>
        <v/>
      </c>
      <c r="AA67" s="490" t="str">
        <f>IF('statement of marks'!EF64="","",'statement of marks'!EF64)</f>
        <v/>
      </c>
      <c r="AB67" s="489" t="str">
        <f>IF('statement of marks'!U64="","",'statement of marks'!U64)</f>
        <v/>
      </c>
      <c r="AC67" s="489" t="str">
        <f>IF('statement of marks'!AQ64="","",'statement of marks'!AQ64)</f>
        <v/>
      </c>
      <c r="AD67" s="489" t="str">
        <f>IF('statement of marks'!CJ64="","",'statement of marks'!CJ64)</f>
        <v/>
      </c>
      <c r="AE67" s="489"/>
      <c r="AF67" s="489" t="str">
        <f>IF('statement of marks'!DF64="","",'statement of marks'!DF64)</f>
        <v/>
      </c>
      <c r="AG67" s="489" t="str">
        <f>IF('statement of marks'!EB64="","",'statement of marks'!EB64)</f>
        <v/>
      </c>
      <c r="AH67" s="490" t="str">
        <f>IF('statement of marks'!AC64="","",'statement of marks'!AC64)</f>
        <v/>
      </c>
      <c r="AI67" s="490" t="str">
        <f>IF('statement of marks'!AY64="","",'statement of marks'!AY64)</f>
        <v/>
      </c>
      <c r="AJ67" s="490" t="str">
        <f>IF('statement of marks'!CR64="","",'statement of marks'!CR64)</f>
        <v/>
      </c>
      <c r="AK67" s="490"/>
      <c r="AL67" s="490" t="str">
        <f>IF('statement of marks'!DN64="","",'statement of marks'!DN64)</f>
        <v/>
      </c>
      <c r="AM67" s="490" t="str">
        <f>IF('statement of marks'!EJ64="","",'statement of marks'!EJ64)</f>
        <v/>
      </c>
    </row>
    <row r="68" spans="1:39" ht="15">
      <c r="A68" s="486">
        <v>59</v>
      </c>
      <c r="B68" s="487" t="str">
        <f>IF('statement of marks'!J65="","",'statement of marks'!J65)</f>
        <v/>
      </c>
      <c r="C68" s="491"/>
      <c r="D68" s="489"/>
      <c r="E68" s="489"/>
      <c r="F68" s="489"/>
      <c r="G68" s="489"/>
      <c r="H68" s="489"/>
      <c r="I68" s="489"/>
      <c r="J68" s="490" t="str">
        <f>IF('statement of marks'!O65="","",'statement of marks'!O65)</f>
        <v/>
      </c>
      <c r="K68" s="490" t="str">
        <f>IF('statement of marks'!AK65="","",'statement of marks'!AK65)</f>
        <v/>
      </c>
      <c r="L68" s="490" t="str">
        <f>IF('statement of marks'!CD65="","",'statement of marks'!CD65)</f>
        <v/>
      </c>
      <c r="M68" s="490"/>
      <c r="N68" s="490" t="str">
        <f>IF('statement of marks'!CZ65="","",'statement of marks'!CZ65)</f>
        <v/>
      </c>
      <c r="O68" s="490" t="str">
        <f>IF('statement of marks'!DV65="","",'statement of marks'!DV65)</f>
        <v/>
      </c>
      <c r="P68" s="489" t="str">
        <f>IF('statement of marks'!R65="","",'statement of marks'!R65)</f>
        <v/>
      </c>
      <c r="Q68" s="489" t="str">
        <f>IF('statement of marks'!AN65="","",'statement of marks'!AN65)</f>
        <v/>
      </c>
      <c r="R68" s="489" t="str">
        <f>IF('statement of marks'!CG65="","",'statement of marks'!CG65)</f>
        <v/>
      </c>
      <c r="S68" s="489"/>
      <c r="T68" s="489" t="str">
        <f>IF('statement of marks'!DC65="","",'statement of marks'!DC65)</f>
        <v/>
      </c>
      <c r="U68" s="489" t="str">
        <f>IF('statement of marks'!DY65="","",'statement of marks'!DY65)</f>
        <v/>
      </c>
      <c r="V68" s="490" t="str">
        <f>IF('statement of marks'!Y65="","",'statement of marks'!Y65)</f>
        <v/>
      </c>
      <c r="W68" s="490" t="str">
        <f>IF('statement of marks'!AU65="","",'statement of marks'!AU65)</f>
        <v/>
      </c>
      <c r="X68" s="490" t="str">
        <f>IF('statement of marks'!CN65="","",'statement of marks'!CN65)</f>
        <v/>
      </c>
      <c r="Y68" s="490"/>
      <c r="Z68" s="490" t="str">
        <f>IF('statement of marks'!DJ65="","",'statement of marks'!DJ65)</f>
        <v/>
      </c>
      <c r="AA68" s="490" t="str">
        <f>IF('statement of marks'!EF65="","",'statement of marks'!EF65)</f>
        <v/>
      </c>
      <c r="AB68" s="489" t="str">
        <f>IF('statement of marks'!U65="","",'statement of marks'!U65)</f>
        <v/>
      </c>
      <c r="AC68" s="489" t="str">
        <f>IF('statement of marks'!AQ65="","",'statement of marks'!AQ65)</f>
        <v/>
      </c>
      <c r="AD68" s="489" t="str">
        <f>IF('statement of marks'!CJ65="","",'statement of marks'!CJ65)</f>
        <v/>
      </c>
      <c r="AE68" s="489"/>
      <c r="AF68" s="489" t="str">
        <f>IF('statement of marks'!DF65="","",'statement of marks'!DF65)</f>
        <v/>
      </c>
      <c r="AG68" s="489" t="str">
        <f>IF('statement of marks'!EB65="","",'statement of marks'!EB65)</f>
        <v/>
      </c>
      <c r="AH68" s="490" t="str">
        <f>IF('statement of marks'!AC65="","",'statement of marks'!AC65)</f>
        <v/>
      </c>
      <c r="AI68" s="490" t="str">
        <f>IF('statement of marks'!AY65="","",'statement of marks'!AY65)</f>
        <v/>
      </c>
      <c r="AJ68" s="490" t="str">
        <f>IF('statement of marks'!CR65="","",'statement of marks'!CR65)</f>
        <v/>
      </c>
      <c r="AK68" s="490"/>
      <c r="AL68" s="490" t="str">
        <f>IF('statement of marks'!DN65="","",'statement of marks'!DN65)</f>
        <v/>
      </c>
      <c r="AM68" s="490" t="str">
        <f>IF('statement of marks'!EJ65="","",'statement of marks'!EJ65)</f>
        <v/>
      </c>
    </row>
    <row r="69" spans="1:39" ht="15">
      <c r="A69" s="486">
        <v>60</v>
      </c>
      <c r="B69" s="487" t="str">
        <f>IF('statement of marks'!J66="","",'statement of marks'!J66)</f>
        <v/>
      </c>
      <c r="C69" s="491"/>
      <c r="D69" s="489"/>
      <c r="E69" s="489"/>
      <c r="F69" s="489"/>
      <c r="G69" s="489"/>
      <c r="H69" s="489"/>
      <c r="I69" s="489"/>
      <c r="J69" s="490" t="str">
        <f>IF('statement of marks'!O66="","",'statement of marks'!O66)</f>
        <v/>
      </c>
      <c r="K69" s="490" t="str">
        <f>IF('statement of marks'!AK66="","",'statement of marks'!AK66)</f>
        <v/>
      </c>
      <c r="L69" s="490" t="str">
        <f>IF('statement of marks'!CD66="","",'statement of marks'!CD66)</f>
        <v/>
      </c>
      <c r="M69" s="490"/>
      <c r="N69" s="490" t="str">
        <f>IF('statement of marks'!CZ66="","",'statement of marks'!CZ66)</f>
        <v/>
      </c>
      <c r="O69" s="490" t="str">
        <f>IF('statement of marks'!DV66="","",'statement of marks'!DV66)</f>
        <v/>
      </c>
      <c r="P69" s="489" t="str">
        <f>IF('statement of marks'!R66="","",'statement of marks'!R66)</f>
        <v/>
      </c>
      <c r="Q69" s="489" t="str">
        <f>IF('statement of marks'!AN66="","",'statement of marks'!AN66)</f>
        <v/>
      </c>
      <c r="R69" s="489" t="str">
        <f>IF('statement of marks'!CG66="","",'statement of marks'!CG66)</f>
        <v/>
      </c>
      <c r="S69" s="489"/>
      <c r="T69" s="489" t="str">
        <f>IF('statement of marks'!DC66="","",'statement of marks'!DC66)</f>
        <v/>
      </c>
      <c r="U69" s="489" t="str">
        <f>IF('statement of marks'!DY66="","",'statement of marks'!DY66)</f>
        <v/>
      </c>
      <c r="V69" s="490" t="str">
        <f>IF('statement of marks'!Y66="","",'statement of marks'!Y66)</f>
        <v/>
      </c>
      <c r="W69" s="490" t="str">
        <f>IF('statement of marks'!AU66="","",'statement of marks'!AU66)</f>
        <v/>
      </c>
      <c r="X69" s="490" t="str">
        <f>IF('statement of marks'!CN66="","",'statement of marks'!CN66)</f>
        <v/>
      </c>
      <c r="Y69" s="490"/>
      <c r="Z69" s="490" t="str">
        <f>IF('statement of marks'!DJ66="","",'statement of marks'!DJ66)</f>
        <v/>
      </c>
      <c r="AA69" s="490" t="str">
        <f>IF('statement of marks'!EF66="","",'statement of marks'!EF66)</f>
        <v/>
      </c>
      <c r="AB69" s="489" t="str">
        <f>IF('statement of marks'!U66="","",'statement of marks'!U66)</f>
        <v/>
      </c>
      <c r="AC69" s="489" t="str">
        <f>IF('statement of marks'!AQ66="","",'statement of marks'!AQ66)</f>
        <v/>
      </c>
      <c r="AD69" s="489" t="str">
        <f>IF('statement of marks'!CJ66="","",'statement of marks'!CJ66)</f>
        <v/>
      </c>
      <c r="AE69" s="489"/>
      <c r="AF69" s="489" t="str">
        <f>IF('statement of marks'!DF66="","",'statement of marks'!DF66)</f>
        <v/>
      </c>
      <c r="AG69" s="489" t="str">
        <f>IF('statement of marks'!EB66="","",'statement of marks'!EB66)</f>
        <v/>
      </c>
      <c r="AH69" s="490" t="str">
        <f>IF('statement of marks'!AC66="","",'statement of marks'!AC66)</f>
        <v/>
      </c>
      <c r="AI69" s="490" t="str">
        <f>IF('statement of marks'!AY66="","",'statement of marks'!AY66)</f>
        <v/>
      </c>
      <c r="AJ69" s="490" t="str">
        <f>IF('statement of marks'!CR66="","",'statement of marks'!CR66)</f>
        <v/>
      </c>
      <c r="AK69" s="490"/>
      <c r="AL69" s="490" t="str">
        <f>IF('statement of marks'!DN66="","",'statement of marks'!DN66)</f>
        <v/>
      </c>
      <c r="AM69" s="490" t="str">
        <f>IF('statement of marks'!EJ66="","",'statement of marks'!EJ66)</f>
        <v/>
      </c>
    </row>
    <row r="70" spans="1:39" ht="15">
      <c r="A70" s="486">
        <v>61</v>
      </c>
      <c r="B70" s="487" t="str">
        <f>IF('statement of marks'!J67="","",'statement of marks'!J67)</f>
        <v/>
      </c>
      <c r="C70" s="491"/>
      <c r="D70" s="489"/>
      <c r="E70" s="489"/>
      <c r="F70" s="489"/>
      <c r="G70" s="489"/>
      <c r="H70" s="489"/>
      <c r="I70" s="489"/>
      <c r="J70" s="490" t="str">
        <f>IF('statement of marks'!O67="","",'statement of marks'!O67)</f>
        <v/>
      </c>
      <c r="K70" s="490" t="str">
        <f>IF('statement of marks'!AK67="","",'statement of marks'!AK67)</f>
        <v/>
      </c>
      <c r="L70" s="490" t="str">
        <f>IF('statement of marks'!CD67="","",'statement of marks'!CD67)</f>
        <v/>
      </c>
      <c r="M70" s="490"/>
      <c r="N70" s="490" t="str">
        <f>IF('statement of marks'!CZ67="","",'statement of marks'!CZ67)</f>
        <v/>
      </c>
      <c r="O70" s="490" t="str">
        <f>IF('statement of marks'!DV67="","",'statement of marks'!DV67)</f>
        <v/>
      </c>
      <c r="P70" s="489" t="str">
        <f>IF('statement of marks'!R67="","",'statement of marks'!R67)</f>
        <v/>
      </c>
      <c r="Q70" s="489" t="str">
        <f>IF('statement of marks'!AN67="","",'statement of marks'!AN67)</f>
        <v/>
      </c>
      <c r="R70" s="489" t="str">
        <f>IF('statement of marks'!CG67="","",'statement of marks'!CG67)</f>
        <v/>
      </c>
      <c r="S70" s="489"/>
      <c r="T70" s="489" t="str">
        <f>IF('statement of marks'!DC67="","",'statement of marks'!DC67)</f>
        <v/>
      </c>
      <c r="U70" s="489" t="str">
        <f>IF('statement of marks'!DY67="","",'statement of marks'!DY67)</f>
        <v/>
      </c>
      <c r="V70" s="490" t="str">
        <f>IF('statement of marks'!Y67="","",'statement of marks'!Y67)</f>
        <v/>
      </c>
      <c r="W70" s="490" t="str">
        <f>IF('statement of marks'!AU67="","",'statement of marks'!AU67)</f>
        <v/>
      </c>
      <c r="X70" s="490" t="str">
        <f>IF('statement of marks'!CN67="","",'statement of marks'!CN67)</f>
        <v/>
      </c>
      <c r="Y70" s="490"/>
      <c r="Z70" s="490" t="str">
        <f>IF('statement of marks'!DJ67="","",'statement of marks'!DJ67)</f>
        <v/>
      </c>
      <c r="AA70" s="490" t="str">
        <f>IF('statement of marks'!EF67="","",'statement of marks'!EF67)</f>
        <v/>
      </c>
      <c r="AB70" s="489" t="str">
        <f>IF('statement of marks'!U67="","",'statement of marks'!U67)</f>
        <v/>
      </c>
      <c r="AC70" s="489" t="str">
        <f>IF('statement of marks'!AQ67="","",'statement of marks'!AQ67)</f>
        <v/>
      </c>
      <c r="AD70" s="489" t="str">
        <f>IF('statement of marks'!CJ67="","",'statement of marks'!CJ67)</f>
        <v/>
      </c>
      <c r="AE70" s="489"/>
      <c r="AF70" s="489" t="str">
        <f>IF('statement of marks'!DF67="","",'statement of marks'!DF67)</f>
        <v/>
      </c>
      <c r="AG70" s="489" t="str">
        <f>IF('statement of marks'!EB67="","",'statement of marks'!EB67)</f>
        <v/>
      </c>
      <c r="AH70" s="490" t="str">
        <f>IF('statement of marks'!AC67="","",'statement of marks'!AC67)</f>
        <v/>
      </c>
      <c r="AI70" s="490" t="str">
        <f>IF('statement of marks'!AY67="","",'statement of marks'!AY67)</f>
        <v/>
      </c>
      <c r="AJ70" s="490" t="str">
        <f>IF('statement of marks'!CR67="","",'statement of marks'!CR67)</f>
        <v/>
      </c>
      <c r="AK70" s="490"/>
      <c r="AL70" s="490" t="str">
        <f>IF('statement of marks'!DN67="","",'statement of marks'!DN67)</f>
        <v/>
      </c>
      <c r="AM70" s="490" t="str">
        <f>IF('statement of marks'!EJ67="","",'statement of marks'!EJ67)</f>
        <v/>
      </c>
    </row>
    <row r="71" spans="1:39" ht="15">
      <c r="A71" s="486">
        <v>62</v>
      </c>
      <c r="B71" s="487" t="str">
        <f>IF('statement of marks'!J68="","",'statement of marks'!J68)</f>
        <v/>
      </c>
      <c r="C71" s="491"/>
      <c r="D71" s="489"/>
      <c r="E71" s="489"/>
      <c r="F71" s="489"/>
      <c r="G71" s="489"/>
      <c r="H71" s="489"/>
      <c r="I71" s="489"/>
      <c r="J71" s="490" t="str">
        <f>IF('statement of marks'!O68="","",'statement of marks'!O68)</f>
        <v/>
      </c>
      <c r="K71" s="490" t="str">
        <f>IF('statement of marks'!AK68="","",'statement of marks'!AK68)</f>
        <v/>
      </c>
      <c r="L71" s="490" t="str">
        <f>IF('statement of marks'!CD68="","",'statement of marks'!CD68)</f>
        <v/>
      </c>
      <c r="M71" s="490"/>
      <c r="N71" s="490" t="str">
        <f>IF('statement of marks'!CZ68="","",'statement of marks'!CZ68)</f>
        <v/>
      </c>
      <c r="O71" s="490" t="str">
        <f>IF('statement of marks'!DV68="","",'statement of marks'!DV68)</f>
        <v/>
      </c>
      <c r="P71" s="489" t="str">
        <f>IF('statement of marks'!R68="","",'statement of marks'!R68)</f>
        <v/>
      </c>
      <c r="Q71" s="489" t="str">
        <f>IF('statement of marks'!AN68="","",'statement of marks'!AN68)</f>
        <v/>
      </c>
      <c r="R71" s="489" t="str">
        <f>IF('statement of marks'!CG68="","",'statement of marks'!CG68)</f>
        <v/>
      </c>
      <c r="S71" s="489"/>
      <c r="T71" s="489" t="str">
        <f>IF('statement of marks'!DC68="","",'statement of marks'!DC68)</f>
        <v/>
      </c>
      <c r="U71" s="489" t="str">
        <f>IF('statement of marks'!DY68="","",'statement of marks'!DY68)</f>
        <v/>
      </c>
      <c r="V71" s="490" t="str">
        <f>IF('statement of marks'!Y68="","",'statement of marks'!Y68)</f>
        <v/>
      </c>
      <c r="W71" s="490" t="str">
        <f>IF('statement of marks'!AU68="","",'statement of marks'!AU68)</f>
        <v/>
      </c>
      <c r="X71" s="490" t="str">
        <f>IF('statement of marks'!CN68="","",'statement of marks'!CN68)</f>
        <v/>
      </c>
      <c r="Y71" s="490"/>
      <c r="Z71" s="490" t="str">
        <f>IF('statement of marks'!DJ68="","",'statement of marks'!DJ68)</f>
        <v/>
      </c>
      <c r="AA71" s="490" t="str">
        <f>IF('statement of marks'!EF68="","",'statement of marks'!EF68)</f>
        <v/>
      </c>
      <c r="AB71" s="489" t="str">
        <f>IF('statement of marks'!U68="","",'statement of marks'!U68)</f>
        <v/>
      </c>
      <c r="AC71" s="489" t="str">
        <f>IF('statement of marks'!AQ68="","",'statement of marks'!AQ68)</f>
        <v/>
      </c>
      <c r="AD71" s="489" t="str">
        <f>IF('statement of marks'!CJ68="","",'statement of marks'!CJ68)</f>
        <v/>
      </c>
      <c r="AE71" s="489"/>
      <c r="AF71" s="489" t="str">
        <f>IF('statement of marks'!DF68="","",'statement of marks'!DF68)</f>
        <v/>
      </c>
      <c r="AG71" s="489" t="str">
        <f>IF('statement of marks'!EB68="","",'statement of marks'!EB68)</f>
        <v/>
      </c>
      <c r="AH71" s="490" t="str">
        <f>IF('statement of marks'!AC68="","",'statement of marks'!AC68)</f>
        <v/>
      </c>
      <c r="AI71" s="490" t="str">
        <f>IF('statement of marks'!AY68="","",'statement of marks'!AY68)</f>
        <v/>
      </c>
      <c r="AJ71" s="490" t="str">
        <f>IF('statement of marks'!CR68="","",'statement of marks'!CR68)</f>
        <v/>
      </c>
      <c r="AK71" s="490"/>
      <c r="AL71" s="490" t="str">
        <f>IF('statement of marks'!DN68="","",'statement of marks'!DN68)</f>
        <v/>
      </c>
      <c r="AM71" s="490" t="str">
        <f>IF('statement of marks'!EJ68="","",'statement of marks'!EJ68)</f>
        <v/>
      </c>
    </row>
    <row r="72" spans="1:39" ht="15">
      <c r="A72" s="486">
        <v>63</v>
      </c>
      <c r="B72" s="487" t="str">
        <f>IF('statement of marks'!J69="","",'statement of marks'!J69)</f>
        <v/>
      </c>
      <c r="C72" s="491"/>
      <c r="D72" s="489"/>
      <c r="E72" s="489"/>
      <c r="F72" s="489"/>
      <c r="G72" s="489"/>
      <c r="H72" s="489"/>
      <c r="I72" s="489"/>
      <c r="J72" s="490" t="str">
        <f>IF('statement of marks'!O69="","",'statement of marks'!O69)</f>
        <v/>
      </c>
      <c r="K72" s="490" t="str">
        <f>IF('statement of marks'!AK69="","",'statement of marks'!AK69)</f>
        <v/>
      </c>
      <c r="L72" s="490" t="str">
        <f>IF('statement of marks'!CD69="","",'statement of marks'!CD69)</f>
        <v/>
      </c>
      <c r="M72" s="490"/>
      <c r="N72" s="490" t="str">
        <f>IF('statement of marks'!CZ69="","",'statement of marks'!CZ69)</f>
        <v/>
      </c>
      <c r="O72" s="490" t="str">
        <f>IF('statement of marks'!DV69="","",'statement of marks'!DV69)</f>
        <v/>
      </c>
      <c r="P72" s="489" t="str">
        <f>IF('statement of marks'!R69="","",'statement of marks'!R69)</f>
        <v/>
      </c>
      <c r="Q72" s="489" t="str">
        <f>IF('statement of marks'!AN69="","",'statement of marks'!AN69)</f>
        <v/>
      </c>
      <c r="R72" s="489" t="str">
        <f>IF('statement of marks'!CG69="","",'statement of marks'!CG69)</f>
        <v/>
      </c>
      <c r="S72" s="489"/>
      <c r="T72" s="489" t="str">
        <f>IF('statement of marks'!DC69="","",'statement of marks'!DC69)</f>
        <v/>
      </c>
      <c r="U72" s="489" t="str">
        <f>IF('statement of marks'!DY69="","",'statement of marks'!DY69)</f>
        <v/>
      </c>
      <c r="V72" s="490" t="str">
        <f>IF('statement of marks'!Y69="","",'statement of marks'!Y69)</f>
        <v/>
      </c>
      <c r="W72" s="490" t="str">
        <f>IF('statement of marks'!AU69="","",'statement of marks'!AU69)</f>
        <v/>
      </c>
      <c r="X72" s="490" t="str">
        <f>IF('statement of marks'!CN69="","",'statement of marks'!CN69)</f>
        <v/>
      </c>
      <c r="Y72" s="490"/>
      <c r="Z72" s="490" t="str">
        <f>IF('statement of marks'!DJ69="","",'statement of marks'!DJ69)</f>
        <v/>
      </c>
      <c r="AA72" s="490" t="str">
        <f>IF('statement of marks'!EF69="","",'statement of marks'!EF69)</f>
        <v/>
      </c>
      <c r="AB72" s="489" t="str">
        <f>IF('statement of marks'!U69="","",'statement of marks'!U69)</f>
        <v/>
      </c>
      <c r="AC72" s="489" t="str">
        <f>IF('statement of marks'!AQ69="","",'statement of marks'!AQ69)</f>
        <v/>
      </c>
      <c r="AD72" s="489" t="str">
        <f>IF('statement of marks'!CJ69="","",'statement of marks'!CJ69)</f>
        <v/>
      </c>
      <c r="AE72" s="489"/>
      <c r="AF72" s="489" t="str">
        <f>IF('statement of marks'!DF69="","",'statement of marks'!DF69)</f>
        <v/>
      </c>
      <c r="AG72" s="489" t="str">
        <f>IF('statement of marks'!EB69="","",'statement of marks'!EB69)</f>
        <v/>
      </c>
      <c r="AH72" s="490" t="str">
        <f>IF('statement of marks'!AC69="","",'statement of marks'!AC69)</f>
        <v/>
      </c>
      <c r="AI72" s="490" t="str">
        <f>IF('statement of marks'!AY69="","",'statement of marks'!AY69)</f>
        <v/>
      </c>
      <c r="AJ72" s="490" t="str">
        <f>IF('statement of marks'!CR69="","",'statement of marks'!CR69)</f>
        <v/>
      </c>
      <c r="AK72" s="490"/>
      <c r="AL72" s="490" t="str">
        <f>IF('statement of marks'!DN69="","",'statement of marks'!DN69)</f>
        <v/>
      </c>
      <c r="AM72" s="490" t="str">
        <f>IF('statement of marks'!EJ69="","",'statement of marks'!EJ69)</f>
        <v/>
      </c>
    </row>
    <row r="73" spans="1:39" ht="15">
      <c r="A73" s="486">
        <v>64</v>
      </c>
      <c r="B73" s="487" t="str">
        <f>IF('statement of marks'!J70="","",'statement of marks'!J70)</f>
        <v/>
      </c>
      <c r="C73" s="491"/>
      <c r="D73" s="489"/>
      <c r="E73" s="489"/>
      <c r="F73" s="489"/>
      <c r="G73" s="489"/>
      <c r="H73" s="489"/>
      <c r="I73" s="489"/>
      <c r="J73" s="490" t="str">
        <f>IF('statement of marks'!O70="","",'statement of marks'!O70)</f>
        <v/>
      </c>
      <c r="K73" s="490" t="str">
        <f>IF('statement of marks'!AK70="","",'statement of marks'!AK70)</f>
        <v/>
      </c>
      <c r="L73" s="490" t="str">
        <f>IF('statement of marks'!CD70="","",'statement of marks'!CD70)</f>
        <v/>
      </c>
      <c r="M73" s="490"/>
      <c r="N73" s="490" t="str">
        <f>IF('statement of marks'!CZ70="","",'statement of marks'!CZ70)</f>
        <v/>
      </c>
      <c r="O73" s="490" t="str">
        <f>IF('statement of marks'!DV70="","",'statement of marks'!DV70)</f>
        <v/>
      </c>
      <c r="P73" s="489" t="str">
        <f>IF('statement of marks'!R70="","",'statement of marks'!R70)</f>
        <v/>
      </c>
      <c r="Q73" s="489" t="str">
        <f>IF('statement of marks'!AN70="","",'statement of marks'!AN70)</f>
        <v/>
      </c>
      <c r="R73" s="489" t="str">
        <f>IF('statement of marks'!CG70="","",'statement of marks'!CG70)</f>
        <v/>
      </c>
      <c r="S73" s="489"/>
      <c r="T73" s="489" t="str">
        <f>IF('statement of marks'!DC70="","",'statement of marks'!DC70)</f>
        <v/>
      </c>
      <c r="U73" s="489" t="str">
        <f>IF('statement of marks'!DY70="","",'statement of marks'!DY70)</f>
        <v/>
      </c>
      <c r="V73" s="490" t="str">
        <f>IF('statement of marks'!Y70="","",'statement of marks'!Y70)</f>
        <v/>
      </c>
      <c r="W73" s="490" t="str">
        <f>IF('statement of marks'!AU70="","",'statement of marks'!AU70)</f>
        <v/>
      </c>
      <c r="X73" s="490" t="str">
        <f>IF('statement of marks'!CN70="","",'statement of marks'!CN70)</f>
        <v/>
      </c>
      <c r="Y73" s="490"/>
      <c r="Z73" s="490" t="str">
        <f>IF('statement of marks'!DJ70="","",'statement of marks'!DJ70)</f>
        <v/>
      </c>
      <c r="AA73" s="490" t="str">
        <f>IF('statement of marks'!EF70="","",'statement of marks'!EF70)</f>
        <v/>
      </c>
      <c r="AB73" s="489" t="str">
        <f>IF('statement of marks'!U70="","",'statement of marks'!U70)</f>
        <v/>
      </c>
      <c r="AC73" s="489" t="str">
        <f>IF('statement of marks'!AQ70="","",'statement of marks'!AQ70)</f>
        <v/>
      </c>
      <c r="AD73" s="489" t="str">
        <f>IF('statement of marks'!CJ70="","",'statement of marks'!CJ70)</f>
        <v/>
      </c>
      <c r="AE73" s="489"/>
      <c r="AF73" s="489" t="str">
        <f>IF('statement of marks'!DF70="","",'statement of marks'!DF70)</f>
        <v/>
      </c>
      <c r="AG73" s="489" t="str">
        <f>IF('statement of marks'!EB70="","",'statement of marks'!EB70)</f>
        <v/>
      </c>
      <c r="AH73" s="490" t="str">
        <f>IF('statement of marks'!AC70="","",'statement of marks'!AC70)</f>
        <v/>
      </c>
      <c r="AI73" s="490" t="str">
        <f>IF('statement of marks'!AY70="","",'statement of marks'!AY70)</f>
        <v/>
      </c>
      <c r="AJ73" s="490" t="str">
        <f>IF('statement of marks'!CR70="","",'statement of marks'!CR70)</f>
        <v/>
      </c>
      <c r="AK73" s="490"/>
      <c r="AL73" s="490" t="str">
        <f>IF('statement of marks'!DN70="","",'statement of marks'!DN70)</f>
        <v/>
      </c>
      <c r="AM73" s="490" t="str">
        <f>IF('statement of marks'!EJ70="","",'statement of marks'!EJ70)</f>
        <v/>
      </c>
    </row>
    <row r="74" spans="1:39" ht="15">
      <c r="A74" s="486">
        <v>65</v>
      </c>
      <c r="B74" s="487" t="str">
        <f>IF('statement of marks'!J71="","",'statement of marks'!J71)</f>
        <v/>
      </c>
      <c r="C74" s="491"/>
      <c r="D74" s="489"/>
      <c r="E74" s="489"/>
      <c r="F74" s="489"/>
      <c r="G74" s="489"/>
      <c r="H74" s="489"/>
      <c r="I74" s="489"/>
      <c r="J74" s="490" t="str">
        <f>IF('statement of marks'!O71="","",'statement of marks'!O71)</f>
        <v/>
      </c>
      <c r="K74" s="490" t="str">
        <f>IF('statement of marks'!AK71="","",'statement of marks'!AK71)</f>
        <v/>
      </c>
      <c r="L74" s="490" t="str">
        <f>IF('statement of marks'!CD71="","",'statement of marks'!CD71)</f>
        <v/>
      </c>
      <c r="M74" s="490"/>
      <c r="N74" s="490" t="str">
        <f>IF('statement of marks'!CZ71="","",'statement of marks'!CZ71)</f>
        <v/>
      </c>
      <c r="O74" s="490" t="str">
        <f>IF('statement of marks'!DV71="","",'statement of marks'!DV71)</f>
        <v/>
      </c>
      <c r="P74" s="489" t="str">
        <f>IF('statement of marks'!R71="","",'statement of marks'!R71)</f>
        <v/>
      </c>
      <c r="Q74" s="489" t="str">
        <f>IF('statement of marks'!AN71="","",'statement of marks'!AN71)</f>
        <v/>
      </c>
      <c r="R74" s="489" t="str">
        <f>IF('statement of marks'!CG71="","",'statement of marks'!CG71)</f>
        <v/>
      </c>
      <c r="S74" s="489"/>
      <c r="T74" s="489" t="str">
        <f>IF('statement of marks'!DC71="","",'statement of marks'!DC71)</f>
        <v/>
      </c>
      <c r="U74" s="489" t="str">
        <f>IF('statement of marks'!DY71="","",'statement of marks'!DY71)</f>
        <v/>
      </c>
      <c r="V74" s="490" t="str">
        <f>IF('statement of marks'!Y71="","",'statement of marks'!Y71)</f>
        <v/>
      </c>
      <c r="W74" s="490" t="str">
        <f>IF('statement of marks'!AU71="","",'statement of marks'!AU71)</f>
        <v/>
      </c>
      <c r="X74" s="490" t="str">
        <f>IF('statement of marks'!CN71="","",'statement of marks'!CN71)</f>
        <v/>
      </c>
      <c r="Y74" s="490"/>
      <c r="Z74" s="490" t="str">
        <f>IF('statement of marks'!DJ71="","",'statement of marks'!DJ71)</f>
        <v/>
      </c>
      <c r="AA74" s="490" t="str">
        <f>IF('statement of marks'!EF71="","",'statement of marks'!EF71)</f>
        <v/>
      </c>
      <c r="AB74" s="489" t="str">
        <f>IF('statement of marks'!U71="","",'statement of marks'!U71)</f>
        <v/>
      </c>
      <c r="AC74" s="489" t="str">
        <f>IF('statement of marks'!AQ71="","",'statement of marks'!AQ71)</f>
        <v/>
      </c>
      <c r="AD74" s="489" t="str">
        <f>IF('statement of marks'!CJ71="","",'statement of marks'!CJ71)</f>
        <v/>
      </c>
      <c r="AE74" s="489"/>
      <c r="AF74" s="489" t="str">
        <f>IF('statement of marks'!DF71="","",'statement of marks'!DF71)</f>
        <v/>
      </c>
      <c r="AG74" s="489" t="str">
        <f>IF('statement of marks'!EB71="","",'statement of marks'!EB71)</f>
        <v/>
      </c>
      <c r="AH74" s="490" t="str">
        <f>IF('statement of marks'!AC71="","",'statement of marks'!AC71)</f>
        <v/>
      </c>
      <c r="AI74" s="490" t="str">
        <f>IF('statement of marks'!AY71="","",'statement of marks'!AY71)</f>
        <v/>
      </c>
      <c r="AJ74" s="490" t="str">
        <f>IF('statement of marks'!CR71="","",'statement of marks'!CR71)</f>
        <v/>
      </c>
      <c r="AK74" s="490"/>
      <c r="AL74" s="490" t="str">
        <f>IF('statement of marks'!DN71="","",'statement of marks'!DN71)</f>
        <v/>
      </c>
      <c r="AM74" s="490" t="str">
        <f>IF('statement of marks'!EJ71="","",'statement of marks'!EJ71)</f>
        <v/>
      </c>
    </row>
    <row r="75" spans="1:39" ht="15">
      <c r="A75" s="486">
        <v>66</v>
      </c>
      <c r="B75" s="487" t="str">
        <f>IF('statement of marks'!J72="","",'statement of marks'!J72)</f>
        <v/>
      </c>
      <c r="C75" s="491"/>
      <c r="D75" s="489"/>
      <c r="E75" s="489"/>
      <c r="F75" s="489"/>
      <c r="G75" s="489"/>
      <c r="H75" s="489"/>
      <c r="I75" s="489"/>
      <c r="J75" s="490" t="str">
        <f>IF('statement of marks'!O72="","",'statement of marks'!O72)</f>
        <v/>
      </c>
      <c r="K75" s="490" t="str">
        <f>IF('statement of marks'!AK72="","",'statement of marks'!AK72)</f>
        <v/>
      </c>
      <c r="L75" s="490" t="str">
        <f>IF('statement of marks'!CD72="","",'statement of marks'!CD72)</f>
        <v/>
      </c>
      <c r="M75" s="490"/>
      <c r="N75" s="490" t="str">
        <f>IF('statement of marks'!CZ72="","",'statement of marks'!CZ72)</f>
        <v/>
      </c>
      <c r="O75" s="490" t="str">
        <f>IF('statement of marks'!DV72="","",'statement of marks'!DV72)</f>
        <v/>
      </c>
      <c r="P75" s="489" t="str">
        <f>IF('statement of marks'!R72="","",'statement of marks'!R72)</f>
        <v/>
      </c>
      <c r="Q75" s="489" t="str">
        <f>IF('statement of marks'!AN72="","",'statement of marks'!AN72)</f>
        <v/>
      </c>
      <c r="R75" s="489" t="str">
        <f>IF('statement of marks'!CG72="","",'statement of marks'!CG72)</f>
        <v/>
      </c>
      <c r="S75" s="489"/>
      <c r="T75" s="489" t="str">
        <f>IF('statement of marks'!DC72="","",'statement of marks'!DC72)</f>
        <v/>
      </c>
      <c r="U75" s="489" t="str">
        <f>IF('statement of marks'!DY72="","",'statement of marks'!DY72)</f>
        <v/>
      </c>
      <c r="V75" s="490" t="str">
        <f>IF('statement of marks'!Y72="","",'statement of marks'!Y72)</f>
        <v/>
      </c>
      <c r="W75" s="490" t="str">
        <f>IF('statement of marks'!AU72="","",'statement of marks'!AU72)</f>
        <v/>
      </c>
      <c r="X75" s="490" t="str">
        <f>IF('statement of marks'!CN72="","",'statement of marks'!CN72)</f>
        <v/>
      </c>
      <c r="Y75" s="490"/>
      <c r="Z75" s="490" t="str">
        <f>IF('statement of marks'!DJ72="","",'statement of marks'!DJ72)</f>
        <v/>
      </c>
      <c r="AA75" s="490" t="str">
        <f>IF('statement of marks'!EF72="","",'statement of marks'!EF72)</f>
        <v/>
      </c>
      <c r="AB75" s="489" t="str">
        <f>IF('statement of marks'!U72="","",'statement of marks'!U72)</f>
        <v/>
      </c>
      <c r="AC75" s="489" t="str">
        <f>IF('statement of marks'!AQ72="","",'statement of marks'!AQ72)</f>
        <v/>
      </c>
      <c r="AD75" s="489" t="str">
        <f>IF('statement of marks'!CJ72="","",'statement of marks'!CJ72)</f>
        <v/>
      </c>
      <c r="AE75" s="489"/>
      <c r="AF75" s="489" t="str">
        <f>IF('statement of marks'!DF72="","",'statement of marks'!DF72)</f>
        <v/>
      </c>
      <c r="AG75" s="489" t="str">
        <f>IF('statement of marks'!EB72="","",'statement of marks'!EB72)</f>
        <v/>
      </c>
      <c r="AH75" s="490" t="str">
        <f>IF('statement of marks'!AC72="","",'statement of marks'!AC72)</f>
        <v/>
      </c>
      <c r="AI75" s="490" t="str">
        <f>IF('statement of marks'!AY72="","",'statement of marks'!AY72)</f>
        <v/>
      </c>
      <c r="AJ75" s="490" t="str">
        <f>IF('statement of marks'!CR72="","",'statement of marks'!CR72)</f>
        <v/>
      </c>
      <c r="AK75" s="490"/>
      <c r="AL75" s="490" t="str">
        <f>IF('statement of marks'!DN72="","",'statement of marks'!DN72)</f>
        <v/>
      </c>
      <c r="AM75" s="490" t="str">
        <f>IF('statement of marks'!EJ72="","",'statement of marks'!EJ72)</f>
        <v/>
      </c>
    </row>
    <row r="76" spans="1:39" ht="15">
      <c r="A76" s="486">
        <v>67</v>
      </c>
      <c r="B76" s="487" t="str">
        <f>IF('statement of marks'!J73="","",'statement of marks'!J73)</f>
        <v/>
      </c>
      <c r="C76" s="491"/>
      <c r="D76" s="489"/>
      <c r="E76" s="489"/>
      <c r="F76" s="489"/>
      <c r="G76" s="489"/>
      <c r="H76" s="489"/>
      <c r="I76" s="489"/>
      <c r="J76" s="490" t="str">
        <f>IF('statement of marks'!O73="","",'statement of marks'!O73)</f>
        <v/>
      </c>
      <c r="K76" s="490" t="str">
        <f>IF('statement of marks'!AK73="","",'statement of marks'!AK73)</f>
        <v/>
      </c>
      <c r="L76" s="490" t="str">
        <f>IF('statement of marks'!CD73="","",'statement of marks'!CD73)</f>
        <v/>
      </c>
      <c r="M76" s="490"/>
      <c r="N76" s="490" t="str">
        <f>IF('statement of marks'!CZ73="","",'statement of marks'!CZ73)</f>
        <v/>
      </c>
      <c r="O76" s="490" t="str">
        <f>IF('statement of marks'!DV73="","",'statement of marks'!DV73)</f>
        <v/>
      </c>
      <c r="P76" s="489" t="str">
        <f>IF('statement of marks'!R73="","",'statement of marks'!R73)</f>
        <v/>
      </c>
      <c r="Q76" s="489" t="str">
        <f>IF('statement of marks'!AN73="","",'statement of marks'!AN73)</f>
        <v/>
      </c>
      <c r="R76" s="489" t="str">
        <f>IF('statement of marks'!CG73="","",'statement of marks'!CG73)</f>
        <v/>
      </c>
      <c r="S76" s="489"/>
      <c r="T76" s="489" t="str">
        <f>IF('statement of marks'!DC73="","",'statement of marks'!DC73)</f>
        <v/>
      </c>
      <c r="U76" s="489" t="str">
        <f>IF('statement of marks'!DY73="","",'statement of marks'!DY73)</f>
        <v/>
      </c>
      <c r="V76" s="490" t="str">
        <f>IF('statement of marks'!Y73="","",'statement of marks'!Y73)</f>
        <v/>
      </c>
      <c r="W76" s="490" t="str">
        <f>IF('statement of marks'!AU73="","",'statement of marks'!AU73)</f>
        <v/>
      </c>
      <c r="X76" s="490" t="str">
        <f>IF('statement of marks'!CN73="","",'statement of marks'!CN73)</f>
        <v/>
      </c>
      <c r="Y76" s="490"/>
      <c r="Z76" s="490" t="str">
        <f>IF('statement of marks'!DJ73="","",'statement of marks'!DJ73)</f>
        <v/>
      </c>
      <c r="AA76" s="490" t="str">
        <f>IF('statement of marks'!EF73="","",'statement of marks'!EF73)</f>
        <v/>
      </c>
      <c r="AB76" s="489" t="str">
        <f>IF('statement of marks'!U73="","",'statement of marks'!U73)</f>
        <v/>
      </c>
      <c r="AC76" s="489" t="str">
        <f>IF('statement of marks'!AQ73="","",'statement of marks'!AQ73)</f>
        <v/>
      </c>
      <c r="AD76" s="489" t="str">
        <f>IF('statement of marks'!CJ73="","",'statement of marks'!CJ73)</f>
        <v/>
      </c>
      <c r="AE76" s="489"/>
      <c r="AF76" s="489" t="str">
        <f>IF('statement of marks'!DF73="","",'statement of marks'!DF73)</f>
        <v/>
      </c>
      <c r="AG76" s="489" t="str">
        <f>IF('statement of marks'!EB73="","",'statement of marks'!EB73)</f>
        <v/>
      </c>
      <c r="AH76" s="490" t="str">
        <f>IF('statement of marks'!AC73="","",'statement of marks'!AC73)</f>
        <v/>
      </c>
      <c r="AI76" s="490" t="str">
        <f>IF('statement of marks'!AY73="","",'statement of marks'!AY73)</f>
        <v/>
      </c>
      <c r="AJ76" s="490" t="str">
        <f>IF('statement of marks'!CR73="","",'statement of marks'!CR73)</f>
        <v/>
      </c>
      <c r="AK76" s="490"/>
      <c r="AL76" s="490" t="str">
        <f>IF('statement of marks'!DN73="","",'statement of marks'!DN73)</f>
        <v/>
      </c>
      <c r="AM76" s="490" t="str">
        <f>IF('statement of marks'!EJ73="","",'statement of marks'!EJ73)</f>
        <v/>
      </c>
    </row>
    <row r="77" spans="1:39" ht="15">
      <c r="A77" s="486">
        <v>68</v>
      </c>
      <c r="B77" s="487" t="str">
        <f>IF('statement of marks'!J74="","",'statement of marks'!J74)</f>
        <v/>
      </c>
      <c r="C77" s="491"/>
      <c r="D77" s="489"/>
      <c r="E77" s="489"/>
      <c r="F77" s="489"/>
      <c r="G77" s="489"/>
      <c r="H77" s="489"/>
      <c r="I77" s="489"/>
      <c r="J77" s="490" t="str">
        <f>IF('statement of marks'!O74="","",'statement of marks'!O74)</f>
        <v/>
      </c>
      <c r="K77" s="490" t="str">
        <f>IF('statement of marks'!AK74="","",'statement of marks'!AK74)</f>
        <v/>
      </c>
      <c r="L77" s="490" t="str">
        <f>IF('statement of marks'!CD74="","",'statement of marks'!CD74)</f>
        <v/>
      </c>
      <c r="M77" s="490"/>
      <c r="N77" s="490" t="str">
        <f>IF('statement of marks'!CZ74="","",'statement of marks'!CZ74)</f>
        <v/>
      </c>
      <c r="O77" s="490" t="str">
        <f>IF('statement of marks'!DV74="","",'statement of marks'!DV74)</f>
        <v/>
      </c>
      <c r="P77" s="489" t="str">
        <f>IF('statement of marks'!R74="","",'statement of marks'!R74)</f>
        <v/>
      </c>
      <c r="Q77" s="489" t="str">
        <f>IF('statement of marks'!AN74="","",'statement of marks'!AN74)</f>
        <v/>
      </c>
      <c r="R77" s="489" t="str">
        <f>IF('statement of marks'!CG74="","",'statement of marks'!CG74)</f>
        <v/>
      </c>
      <c r="S77" s="489"/>
      <c r="T77" s="489" t="str">
        <f>IF('statement of marks'!DC74="","",'statement of marks'!DC74)</f>
        <v/>
      </c>
      <c r="U77" s="489" t="str">
        <f>IF('statement of marks'!DY74="","",'statement of marks'!DY74)</f>
        <v/>
      </c>
      <c r="V77" s="490" t="str">
        <f>IF('statement of marks'!Y74="","",'statement of marks'!Y74)</f>
        <v/>
      </c>
      <c r="W77" s="490" t="str">
        <f>IF('statement of marks'!AU74="","",'statement of marks'!AU74)</f>
        <v/>
      </c>
      <c r="X77" s="490" t="str">
        <f>IF('statement of marks'!CN74="","",'statement of marks'!CN74)</f>
        <v/>
      </c>
      <c r="Y77" s="490"/>
      <c r="Z77" s="490" t="str">
        <f>IF('statement of marks'!DJ74="","",'statement of marks'!DJ74)</f>
        <v/>
      </c>
      <c r="AA77" s="490" t="str">
        <f>IF('statement of marks'!EF74="","",'statement of marks'!EF74)</f>
        <v/>
      </c>
      <c r="AB77" s="489" t="str">
        <f>IF('statement of marks'!U74="","",'statement of marks'!U74)</f>
        <v/>
      </c>
      <c r="AC77" s="489" t="str">
        <f>IF('statement of marks'!AQ74="","",'statement of marks'!AQ74)</f>
        <v/>
      </c>
      <c r="AD77" s="489" t="str">
        <f>IF('statement of marks'!CJ74="","",'statement of marks'!CJ74)</f>
        <v/>
      </c>
      <c r="AE77" s="489"/>
      <c r="AF77" s="489" t="str">
        <f>IF('statement of marks'!DF74="","",'statement of marks'!DF74)</f>
        <v/>
      </c>
      <c r="AG77" s="489" t="str">
        <f>IF('statement of marks'!EB74="","",'statement of marks'!EB74)</f>
        <v/>
      </c>
      <c r="AH77" s="490" t="str">
        <f>IF('statement of marks'!AC74="","",'statement of marks'!AC74)</f>
        <v/>
      </c>
      <c r="AI77" s="490" t="str">
        <f>IF('statement of marks'!AY74="","",'statement of marks'!AY74)</f>
        <v/>
      </c>
      <c r="AJ77" s="490" t="str">
        <f>IF('statement of marks'!CR74="","",'statement of marks'!CR74)</f>
        <v/>
      </c>
      <c r="AK77" s="490"/>
      <c r="AL77" s="490" t="str">
        <f>IF('statement of marks'!DN74="","",'statement of marks'!DN74)</f>
        <v/>
      </c>
      <c r="AM77" s="490" t="str">
        <f>IF('statement of marks'!EJ74="","",'statement of marks'!EJ74)</f>
        <v/>
      </c>
    </row>
    <row r="78" spans="1:39" ht="15">
      <c r="A78" s="486">
        <v>69</v>
      </c>
      <c r="B78" s="487" t="str">
        <f>IF('statement of marks'!J75="","",'statement of marks'!J75)</f>
        <v/>
      </c>
      <c r="C78" s="491"/>
      <c r="D78" s="489"/>
      <c r="E78" s="489"/>
      <c r="F78" s="489"/>
      <c r="G78" s="489"/>
      <c r="H78" s="489"/>
      <c r="I78" s="489"/>
      <c r="J78" s="490" t="str">
        <f>IF('statement of marks'!O75="","",'statement of marks'!O75)</f>
        <v/>
      </c>
      <c r="K78" s="490" t="str">
        <f>IF('statement of marks'!AK75="","",'statement of marks'!AK75)</f>
        <v/>
      </c>
      <c r="L78" s="490" t="str">
        <f>IF('statement of marks'!CD75="","",'statement of marks'!CD75)</f>
        <v/>
      </c>
      <c r="M78" s="490"/>
      <c r="N78" s="490" t="str">
        <f>IF('statement of marks'!CZ75="","",'statement of marks'!CZ75)</f>
        <v/>
      </c>
      <c r="O78" s="490" t="str">
        <f>IF('statement of marks'!DV75="","",'statement of marks'!DV75)</f>
        <v/>
      </c>
      <c r="P78" s="489" t="str">
        <f>IF('statement of marks'!R75="","",'statement of marks'!R75)</f>
        <v/>
      </c>
      <c r="Q78" s="489" t="str">
        <f>IF('statement of marks'!AN75="","",'statement of marks'!AN75)</f>
        <v/>
      </c>
      <c r="R78" s="489" t="str">
        <f>IF('statement of marks'!CG75="","",'statement of marks'!CG75)</f>
        <v/>
      </c>
      <c r="S78" s="489"/>
      <c r="T78" s="489" t="str">
        <f>IF('statement of marks'!DC75="","",'statement of marks'!DC75)</f>
        <v/>
      </c>
      <c r="U78" s="489" t="str">
        <f>IF('statement of marks'!DY75="","",'statement of marks'!DY75)</f>
        <v/>
      </c>
      <c r="V78" s="490" t="str">
        <f>IF('statement of marks'!Y75="","",'statement of marks'!Y75)</f>
        <v/>
      </c>
      <c r="W78" s="490" t="str">
        <f>IF('statement of marks'!AU75="","",'statement of marks'!AU75)</f>
        <v/>
      </c>
      <c r="X78" s="490" t="str">
        <f>IF('statement of marks'!CN75="","",'statement of marks'!CN75)</f>
        <v/>
      </c>
      <c r="Y78" s="490"/>
      <c r="Z78" s="490" t="str">
        <f>IF('statement of marks'!DJ75="","",'statement of marks'!DJ75)</f>
        <v/>
      </c>
      <c r="AA78" s="490" t="str">
        <f>IF('statement of marks'!EF75="","",'statement of marks'!EF75)</f>
        <v/>
      </c>
      <c r="AB78" s="489" t="str">
        <f>IF('statement of marks'!U75="","",'statement of marks'!U75)</f>
        <v/>
      </c>
      <c r="AC78" s="489" t="str">
        <f>IF('statement of marks'!AQ75="","",'statement of marks'!AQ75)</f>
        <v/>
      </c>
      <c r="AD78" s="489" t="str">
        <f>IF('statement of marks'!CJ75="","",'statement of marks'!CJ75)</f>
        <v/>
      </c>
      <c r="AE78" s="489"/>
      <c r="AF78" s="489" t="str">
        <f>IF('statement of marks'!DF75="","",'statement of marks'!DF75)</f>
        <v/>
      </c>
      <c r="AG78" s="489" t="str">
        <f>IF('statement of marks'!EB75="","",'statement of marks'!EB75)</f>
        <v/>
      </c>
      <c r="AH78" s="490" t="str">
        <f>IF('statement of marks'!AC75="","",'statement of marks'!AC75)</f>
        <v/>
      </c>
      <c r="AI78" s="490" t="str">
        <f>IF('statement of marks'!AY75="","",'statement of marks'!AY75)</f>
        <v/>
      </c>
      <c r="AJ78" s="490" t="str">
        <f>IF('statement of marks'!CR75="","",'statement of marks'!CR75)</f>
        <v/>
      </c>
      <c r="AK78" s="490"/>
      <c r="AL78" s="490" t="str">
        <f>IF('statement of marks'!DN75="","",'statement of marks'!DN75)</f>
        <v/>
      </c>
      <c r="AM78" s="490" t="str">
        <f>IF('statement of marks'!EJ75="","",'statement of marks'!EJ75)</f>
        <v/>
      </c>
    </row>
    <row r="79" spans="1:39" ht="15">
      <c r="A79" s="486">
        <v>70</v>
      </c>
      <c r="B79" s="487" t="str">
        <f>IF('statement of marks'!J76="","",'statement of marks'!J76)</f>
        <v/>
      </c>
      <c r="C79" s="491"/>
      <c r="D79" s="489"/>
      <c r="E79" s="489"/>
      <c r="F79" s="489"/>
      <c r="G79" s="489"/>
      <c r="H79" s="489"/>
      <c r="I79" s="489"/>
      <c r="J79" s="490" t="str">
        <f>IF('statement of marks'!O76="","",'statement of marks'!O76)</f>
        <v/>
      </c>
      <c r="K79" s="490" t="str">
        <f>IF('statement of marks'!AK76="","",'statement of marks'!AK76)</f>
        <v/>
      </c>
      <c r="L79" s="490" t="str">
        <f>IF('statement of marks'!CD76="","",'statement of marks'!CD76)</f>
        <v/>
      </c>
      <c r="M79" s="490"/>
      <c r="N79" s="490" t="str">
        <f>IF('statement of marks'!CZ76="","",'statement of marks'!CZ76)</f>
        <v/>
      </c>
      <c r="O79" s="490" t="str">
        <f>IF('statement of marks'!DV76="","",'statement of marks'!DV76)</f>
        <v/>
      </c>
      <c r="P79" s="489" t="str">
        <f>IF('statement of marks'!R76="","",'statement of marks'!R76)</f>
        <v/>
      </c>
      <c r="Q79" s="489" t="str">
        <f>IF('statement of marks'!AN76="","",'statement of marks'!AN76)</f>
        <v/>
      </c>
      <c r="R79" s="489" t="str">
        <f>IF('statement of marks'!CG76="","",'statement of marks'!CG76)</f>
        <v/>
      </c>
      <c r="S79" s="489"/>
      <c r="T79" s="489" t="str">
        <f>IF('statement of marks'!DC76="","",'statement of marks'!DC76)</f>
        <v/>
      </c>
      <c r="U79" s="489" t="str">
        <f>IF('statement of marks'!DY76="","",'statement of marks'!DY76)</f>
        <v/>
      </c>
      <c r="V79" s="490" t="str">
        <f>IF('statement of marks'!Y76="","",'statement of marks'!Y76)</f>
        <v/>
      </c>
      <c r="W79" s="490" t="str">
        <f>IF('statement of marks'!AU76="","",'statement of marks'!AU76)</f>
        <v/>
      </c>
      <c r="X79" s="490" t="str">
        <f>IF('statement of marks'!CN76="","",'statement of marks'!CN76)</f>
        <v/>
      </c>
      <c r="Y79" s="490"/>
      <c r="Z79" s="490" t="str">
        <f>IF('statement of marks'!DJ76="","",'statement of marks'!DJ76)</f>
        <v/>
      </c>
      <c r="AA79" s="490" t="str">
        <f>IF('statement of marks'!EF76="","",'statement of marks'!EF76)</f>
        <v/>
      </c>
      <c r="AB79" s="489" t="str">
        <f>IF('statement of marks'!U76="","",'statement of marks'!U76)</f>
        <v/>
      </c>
      <c r="AC79" s="489" t="str">
        <f>IF('statement of marks'!AQ76="","",'statement of marks'!AQ76)</f>
        <v/>
      </c>
      <c r="AD79" s="489" t="str">
        <f>IF('statement of marks'!CJ76="","",'statement of marks'!CJ76)</f>
        <v/>
      </c>
      <c r="AE79" s="489"/>
      <c r="AF79" s="489" t="str">
        <f>IF('statement of marks'!DF76="","",'statement of marks'!DF76)</f>
        <v/>
      </c>
      <c r="AG79" s="489" t="str">
        <f>IF('statement of marks'!EB76="","",'statement of marks'!EB76)</f>
        <v/>
      </c>
      <c r="AH79" s="490" t="str">
        <f>IF('statement of marks'!AC76="","",'statement of marks'!AC76)</f>
        <v/>
      </c>
      <c r="AI79" s="490" t="str">
        <f>IF('statement of marks'!AY76="","",'statement of marks'!AY76)</f>
        <v/>
      </c>
      <c r="AJ79" s="490" t="str">
        <f>IF('statement of marks'!CR76="","",'statement of marks'!CR76)</f>
        <v/>
      </c>
      <c r="AK79" s="490"/>
      <c r="AL79" s="490" t="str">
        <f>IF('statement of marks'!DN76="","",'statement of marks'!DN76)</f>
        <v/>
      </c>
      <c r="AM79" s="490" t="str">
        <f>IF('statement of marks'!EJ76="","",'statement of marks'!EJ76)</f>
        <v/>
      </c>
    </row>
    <row r="80" spans="1:39" ht="15">
      <c r="A80" s="486">
        <v>71</v>
      </c>
      <c r="B80" s="487" t="str">
        <f>IF('statement of marks'!J77="","",'statement of marks'!J77)</f>
        <v/>
      </c>
      <c r="C80" s="491"/>
      <c r="D80" s="489"/>
      <c r="E80" s="489"/>
      <c r="F80" s="489"/>
      <c r="G80" s="489"/>
      <c r="H80" s="489"/>
      <c r="I80" s="489"/>
      <c r="J80" s="490" t="str">
        <f>IF('statement of marks'!O77="","",'statement of marks'!O77)</f>
        <v/>
      </c>
      <c r="K80" s="490" t="str">
        <f>IF('statement of marks'!AK77="","",'statement of marks'!AK77)</f>
        <v/>
      </c>
      <c r="L80" s="490" t="str">
        <f>IF('statement of marks'!CD77="","",'statement of marks'!CD77)</f>
        <v/>
      </c>
      <c r="M80" s="490"/>
      <c r="N80" s="490" t="str">
        <f>IF('statement of marks'!CZ77="","",'statement of marks'!CZ77)</f>
        <v/>
      </c>
      <c r="O80" s="490" t="str">
        <f>IF('statement of marks'!DV77="","",'statement of marks'!DV77)</f>
        <v/>
      </c>
      <c r="P80" s="489" t="str">
        <f>IF('statement of marks'!R77="","",'statement of marks'!R77)</f>
        <v/>
      </c>
      <c r="Q80" s="489" t="str">
        <f>IF('statement of marks'!AN77="","",'statement of marks'!AN77)</f>
        <v/>
      </c>
      <c r="R80" s="489" t="str">
        <f>IF('statement of marks'!CG77="","",'statement of marks'!CG77)</f>
        <v/>
      </c>
      <c r="S80" s="489"/>
      <c r="T80" s="489" t="str">
        <f>IF('statement of marks'!DC77="","",'statement of marks'!DC77)</f>
        <v/>
      </c>
      <c r="U80" s="489" t="str">
        <f>IF('statement of marks'!DY77="","",'statement of marks'!DY77)</f>
        <v/>
      </c>
      <c r="V80" s="490" t="str">
        <f>IF('statement of marks'!Y77="","",'statement of marks'!Y77)</f>
        <v/>
      </c>
      <c r="W80" s="490" t="str">
        <f>IF('statement of marks'!AU77="","",'statement of marks'!AU77)</f>
        <v/>
      </c>
      <c r="X80" s="490" t="str">
        <f>IF('statement of marks'!CN77="","",'statement of marks'!CN77)</f>
        <v/>
      </c>
      <c r="Y80" s="490"/>
      <c r="Z80" s="490" t="str">
        <f>IF('statement of marks'!DJ77="","",'statement of marks'!DJ77)</f>
        <v/>
      </c>
      <c r="AA80" s="490" t="str">
        <f>IF('statement of marks'!EF77="","",'statement of marks'!EF77)</f>
        <v/>
      </c>
      <c r="AB80" s="489" t="str">
        <f>IF('statement of marks'!U77="","",'statement of marks'!U77)</f>
        <v/>
      </c>
      <c r="AC80" s="489" t="str">
        <f>IF('statement of marks'!AQ77="","",'statement of marks'!AQ77)</f>
        <v/>
      </c>
      <c r="AD80" s="489" t="str">
        <f>IF('statement of marks'!CJ77="","",'statement of marks'!CJ77)</f>
        <v/>
      </c>
      <c r="AE80" s="489"/>
      <c r="AF80" s="489" t="str">
        <f>IF('statement of marks'!DF77="","",'statement of marks'!DF77)</f>
        <v/>
      </c>
      <c r="AG80" s="489" t="str">
        <f>IF('statement of marks'!EB77="","",'statement of marks'!EB77)</f>
        <v/>
      </c>
      <c r="AH80" s="490" t="str">
        <f>IF('statement of marks'!AC77="","",'statement of marks'!AC77)</f>
        <v/>
      </c>
      <c r="AI80" s="490" t="str">
        <f>IF('statement of marks'!AY77="","",'statement of marks'!AY77)</f>
        <v/>
      </c>
      <c r="AJ80" s="490" t="str">
        <f>IF('statement of marks'!CR77="","",'statement of marks'!CR77)</f>
        <v/>
      </c>
      <c r="AK80" s="490"/>
      <c r="AL80" s="490" t="str">
        <f>IF('statement of marks'!DN77="","",'statement of marks'!DN77)</f>
        <v/>
      </c>
      <c r="AM80" s="490" t="str">
        <f>IF('statement of marks'!EJ77="","",'statement of marks'!EJ77)</f>
        <v/>
      </c>
    </row>
    <row r="81" spans="1:39" ht="15">
      <c r="A81" s="486">
        <v>72</v>
      </c>
      <c r="B81" s="487" t="str">
        <f>IF('statement of marks'!J78="","",'statement of marks'!J78)</f>
        <v/>
      </c>
      <c r="C81" s="491"/>
      <c r="D81" s="489"/>
      <c r="E81" s="489"/>
      <c r="F81" s="489"/>
      <c r="G81" s="489"/>
      <c r="H81" s="489"/>
      <c r="I81" s="489"/>
      <c r="J81" s="490" t="str">
        <f>IF('statement of marks'!O78="","",'statement of marks'!O78)</f>
        <v/>
      </c>
      <c r="K81" s="490" t="str">
        <f>IF('statement of marks'!AK78="","",'statement of marks'!AK78)</f>
        <v/>
      </c>
      <c r="L81" s="490" t="str">
        <f>IF('statement of marks'!CD78="","",'statement of marks'!CD78)</f>
        <v/>
      </c>
      <c r="M81" s="490"/>
      <c r="N81" s="490" t="str">
        <f>IF('statement of marks'!CZ78="","",'statement of marks'!CZ78)</f>
        <v/>
      </c>
      <c r="O81" s="490" t="str">
        <f>IF('statement of marks'!DV78="","",'statement of marks'!DV78)</f>
        <v/>
      </c>
      <c r="P81" s="489" t="str">
        <f>IF('statement of marks'!R78="","",'statement of marks'!R78)</f>
        <v/>
      </c>
      <c r="Q81" s="489" t="str">
        <f>IF('statement of marks'!AN78="","",'statement of marks'!AN78)</f>
        <v/>
      </c>
      <c r="R81" s="489" t="str">
        <f>IF('statement of marks'!CG78="","",'statement of marks'!CG78)</f>
        <v/>
      </c>
      <c r="S81" s="489"/>
      <c r="T81" s="489" t="str">
        <f>IF('statement of marks'!DC78="","",'statement of marks'!DC78)</f>
        <v/>
      </c>
      <c r="U81" s="489" t="str">
        <f>IF('statement of marks'!DY78="","",'statement of marks'!DY78)</f>
        <v/>
      </c>
      <c r="V81" s="490" t="str">
        <f>IF('statement of marks'!Y78="","",'statement of marks'!Y78)</f>
        <v/>
      </c>
      <c r="W81" s="490" t="str">
        <f>IF('statement of marks'!AU78="","",'statement of marks'!AU78)</f>
        <v/>
      </c>
      <c r="X81" s="490" t="str">
        <f>IF('statement of marks'!CN78="","",'statement of marks'!CN78)</f>
        <v/>
      </c>
      <c r="Y81" s="490"/>
      <c r="Z81" s="490" t="str">
        <f>IF('statement of marks'!DJ78="","",'statement of marks'!DJ78)</f>
        <v/>
      </c>
      <c r="AA81" s="490" t="str">
        <f>IF('statement of marks'!EF78="","",'statement of marks'!EF78)</f>
        <v/>
      </c>
      <c r="AB81" s="489" t="str">
        <f>IF('statement of marks'!U78="","",'statement of marks'!U78)</f>
        <v/>
      </c>
      <c r="AC81" s="489" t="str">
        <f>IF('statement of marks'!AQ78="","",'statement of marks'!AQ78)</f>
        <v/>
      </c>
      <c r="AD81" s="489" t="str">
        <f>IF('statement of marks'!CJ78="","",'statement of marks'!CJ78)</f>
        <v/>
      </c>
      <c r="AE81" s="489"/>
      <c r="AF81" s="489" t="str">
        <f>IF('statement of marks'!DF78="","",'statement of marks'!DF78)</f>
        <v/>
      </c>
      <c r="AG81" s="489" t="str">
        <f>IF('statement of marks'!EB78="","",'statement of marks'!EB78)</f>
        <v/>
      </c>
      <c r="AH81" s="490" t="str">
        <f>IF('statement of marks'!AC78="","",'statement of marks'!AC78)</f>
        <v/>
      </c>
      <c r="AI81" s="490" t="str">
        <f>IF('statement of marks'!AY78="","",'statement of marks'!AY78)</f>
        <v/>
      </c>
      <c r="AJ81" s="490" t="str">
        <f>IF('statement of marks'!CR78="","",'statement of marks'!CR78)</f>
        <v/>
      </c>
      <c r="AK81" s="490"/>
      <c r="AL81" s="490" t="str">
        <f>IF('statement of marks'!DN78="","",'statement of marks'!DN78)</f>
        <v/>
      </c>
      <c r="AM81" s="490" t="str">
        <f>IF('statement of marks'!EJ78="","",'statement of marks'!EJ78)</f>
        <v/>
      </c>
    </row>
    <row r="82" spans="1:39" ht="15">
      <c r="A82" s="486">
        <v>73</v>
      </c>
      <c r="B82" s="487" t="str">
        <f>IF('statement of marks'!J79="","",'statement of marks'!J79)</f>
        <v/>
      </c>
      <c r="C82" s="491"/>
      <c r="D82" s="489"/>
      <c r="E82" s="489"/>
      <c r="F82" s="489"/>
      <c r="G82" s="489"/>
      <c r="H82" s="489"/>
      <c r="I82" s="489"/>
      <c r="J82" s="490" t="str">
        <f>IF('statement of marks'!O79="","",'statement of marks'!O79)</f>
        <v/>
      </c>
      <c r="K82" s="490" t="str">
        <f>IF('statement of marks'!AK79="","",'statement of marks'!AK79)</f>
        <v/>
      </c>
      <c r="L82" s="490" t="str">
        <f>IF('statement of marks'!CD79="","",'statement of marks'!CD79)</f>
        <v/>
      </c>
      <c r="M82" s="490"/>
      <c r="N82" s="490" t="str">
        <f>IF('statement of marks'!CZ79="","",'statement of marks'!CZ79)</f>
        <v/>
      </c>
      <c r="O82" s="490" t="str">
        <f>IF('statement of marks'!DV79="","",'statement of marks'!DV79)</f>
        <v/>
      </c>
      <c r="P82" s="489" t="str">
        <f>IF('statement of marks'!R79="","",'statement of marks'!R79)</f>
        <v/>
      </c>
      <c r="Q82" s="489" t="str">
        <f>IF('statement of marks'!AN79="","",'statement of marks'!AN79)</f>
        <v/>
      </c>
      <c r="R82" s="489" t="str">
        <f>IF('statement of marks'!CG79="","",'statement of marks'!CG79)</f>
        <v/>
      </c>
      <c r="S82" s="489"/>
      <c r="T82" s="489" t="str">
        <f>IF('statement of marks'!DC79="","",'statement of marks'!DC79)</f>
        <v/>
      </c>
      <c r="U82" s="489" t="str">
        <f>IF('statement of marks'!DY79="","",'statement of marks'!DY79)</f>
        <v/>
      </c>
      <c r="V82" s="490" t="str">
        <f>IF('statement of marks'!Y79="","",'statement of marks'!Y79)</f>
        <v/>
      </c>
      <c r="W82" s="490" t="str">
        <f>IF('statement of marks'!AU79="","",'statement of marks'!AU79)</f>
        <v/>
      </c>
      <c r="X82" s="490" t="str">
        <f>IF('statement of marks'!CN79="","",'statement of marks'!CN79)</f>
        <v/>
      </c>
      <c r="Y82" s="490"/>
      <c r="Z82" s="490" t="str">
        <f>IF('statement of marks'!DJ79="","",'statement of marks'!DJ79)</f>
        <v/>
      </c>
      <c r="AA82" s="490" t="str">
        <f>IF('statement of marks'!EF79="","",'statement of marks'!EF79)</f>
        <v/>
      </c>
      <c r="AB82" s="489" t="str">
        <f>IF('statement of marks'!U79="","",'statement of marks'!U79)</f>
        <v/>
      </c>
      <c r="AC82" s="489" t="str">
        <f>IF('statement of marks'!AQ79="","",'statement of marks'!AQ79)</f>
        <v/>
      </c>
      <c r="AD82" s="489" t="str">
        <f>IF('statement of marks'!CJ79="","",'statement of marks'!CJ79)</f>
        <v/>
      </c>
      <c r="AE82" s="489"/>
      <c r="AF82" s="489" t="str">
        <f>IF('statement of marks'!DF79="","",'statement of marks'!DF79)</f>
        <v/>
      </c>
      <c r="AG82" s="489" t="str">
        <f>IF('statement of marks'!EB79="","",'statement of marks'!EB79)</f>
        <v/>
      </c>
      <c r="AH82" s="490" t="str">
        <f>IF('statement of marks'!AC79="","",'statement of marks'!AC79)</f>
        <v/>
      </c>
      <c r="AI82" s="490" t="str">
        <f>IF('statement of marks'!AY79="","",'statement of marks'!AY79)</f>
        <v/>
      </c>
      <c r="AJ82" s="490" t="str">
        <f>IF('statement of marks'!CR79="","",'statement of marks'!CR79)</f>
        <v/>
      </c>
      <c r="AK82" s="490"/>
      <c r="AL82" s="490" t="str">
        <f>IF('statement of marks'!DN79="","",'statement of marks'!DN79)</f>
        <v/>
      </c>
      <c r="AM82" s="490" t="str">
        <f>IF('statement of marks'!EJ79="","",'statement of marks'!EJ79)</f>
        <v/>
      </c>
    </row>
    <row r="83" spans="1:39" ht="15">
      <c r="A83" s="486">
        <v>74</v>
      </c>
      <c r="B83" s="487" t="str">
        <f>IF('statement of marks'!J80="","",'statement of marks'!J80)</f>
        <v/>
      </c>
      <c r="C83" s="491"/>
      <c r="D83" s="489"/>
      <c r="E83" s="489"/>
      <c r="F83" s="489"/>
      <c r="G83" s="489"/>
      <c r="H83" s="489"/>
      <c r="I83" s="489"/>
      <c r="J83" s="490" t="str">
        <f>IF('statement of marks'!O80="","",'statement of marks'!O80)</f>
        <v/>
      </c>
      <c r="K83" s="490" t="str">
        <f>IF('statement of marks'!AK80="","",'statement of marks'!AK80)</f>
        <v/>
      </c>
      <c r="L83" s="490" t="str">
        <f>IF('statement of marks'!CD80="","",'statement of marks'!CD80)</f>
        <v/>
      </c>
      <c r="M83" s="490"/>
      <c r="N83" s="490" t="str">
        <f>IF('statement of marks'!CZ80="","",'statement of marks'!CZ80)</f>
        <v/>
      </c>
      <c r="O83" s="490" t="str">
        <f>IF('statement of marks'!DV80="","",'statement of marks'!DV80)</f>
        <v/>
      </c>
      <c r="P83" s="489" t="str">
        <f>IF('statement of marks'!R80="","",'statement of marks'!R80)</f>
        <v/>
      </c>
      <c r="Q83" s="489" t="str">
        <f>IF('statement of marks'!AN80="","",'statement of marks'!AN80)</f>
        <v/>
      </c>
      <c r="R83" s="489" t="str">
        <f>IF('statement of marks'!CG80="","",'statement of marks'!CG80)</f>
        <v/>
      </c>
      <c r="S83" s="489"/>
      <c r="T83" s="489" t="str">
        <f>IF('statement of marks'!DC80="","",'statement of marks'!DC80)</f>
        <v/>
      </c>
      <c r="U83" s="489" t="str">
        <f>IF('statement of marks'!DY80="","",'statement of marks'!DY80)</f>
        <v/>
      </c>
      <c r="V83" s="490" t="str">
        <f>IF('statement of marks'!Y80="","",'statement of marks'!Y80)</f>
        <v/>
      </c>
      <c r="W83" s="490" t="str">
        <f>IF('statement of marks'!AU80="","",'statement of marks'!AU80)</f>
        <v/>
      </c>
      <c r="X83" s="490" t="str">
        <f>IF('statement of marks'!CN80="","",'statement of marks'!CN80)</f>
        <v/>
      </c>
      <c r="Y83" s="490"/>
      <c r="Z83" s="490" t="str">
        <f>IF('statement of marks'!DJ80="","",'statement of marks'!DJ80)</f>
        <v/>
      </c>
      <c r="AA83" s="490" t="str">
        <f>IF('statement of marks'!EF80="","",'statement of marks'!EF80)</f>
        <v/>
      </c>
      <c r="AB83" s="489" t="str">
        <f>IF('statement of marks'!U80="","",'statement of marks'!U80)</f>
        <v/>
      </c>
      <c r="AC83" s="489" t="str">
        <f>IF('statement of marks'!AQ80="","",'statement of marks'!AQ80)</f>
        <v/>
      </c>
      <c r="AD83" s="489" t="str">
        <f>IF('statement of marks'!CJ80="","",'statement of marks'!CJ80)</f>
        <v/>
      </c>
      <c r="AE83" s="489"/>
      <c r="AF83" s="489" t="str">
        <f>IF('statement of marks'!DF80="","",'statement of marks'!DF80)</f>
        <v/>
      </c>
      <c r="AG83" s="489" t="str">
        <f>IF('statement of marks'!EB80="","",'statement of marks'!EB80)</f>
        <v/>
      </c>
      <c r="AH83" s="490" t="str">
        <f>IF('statement of marks'!AC80="","",'statement of marks'!AC80)</f>
        <v/>
      </c>
      <c r="AI83" s="490" t="str">
        <f>IF('statement of marks'!AY80="","",'statement of marks'!AY80)</f>
        <v/>
      </c>
      <c r="AJ83" s="490" t="str">
        <f>IF('statement of marks'!CR80="","",'statement of marks'!CR80)</f>
        <v/>
      </c>
      <c r="AK83" s="490"/>
      <c r="AL83" s="490" t="str">
        <f>IF('statement of marks'!DN80="","",'statement of marks'!DN80)</f>
        <v/>
      </c>
      <c r="AM83" s="490" t="str">
        <f>IF('statement of marks'!EJ80="","",'statement of marks'!EJ80)</f>
        <v/>
      </c>
    </row>
    <row r="84" spans="1:39" ht="15">
      <c r="A84" s="486">
        <v>75</v>
      </c>
      <c r="B84" s="487" t="str">
        <f>IF('statement of marks'!J81="","",'statement of marks'!J81)</f>
        <v/>
      </c>
      <c r="C84" s="491"/>
      <c r="D84" s="489"/>
      <c r="E84" s="489"/>
      <c r="F84" s="489"/>
      <c r="G84" s="489"/>
      <c r="H84" s="489"/>
      <c r="I84" s="489"/>
      <c r="J84" s="490" t="str">
        <f>IF('statement of marks'!O81="","",'statement of marks'!O81)</f>
        <v/>
      </c>
      <c r="K84" s="490" t="str">
        <f>IF('statement of marks'!AK81="","",'statement of marks'!AK81)</f>
        <v/>
      </c>
      <c r="L84" s="490" t="str">
        <f>IF('statement of marks'!CD81="","",'statement of marks'!CD81)</f>
        <v/>
      </c>
      <c r="M84" s="490"/>
      <c r="N84" s="490" t="str">
        <f>IF('statement of marks'!CZ81="","",'statement of marks'!CZ81)</f>
        <v/>
      </c>
      <c r="O84" s="490" t="str">
        <f>IF('statement of marks'!DV81="","",'statement of marks'!DV81)</f>
        <v/>
      </c>
      <c r="P84" s="489" t="str">
        <f>IF('statement of marks'!R81="","",'statement of marks'!R81)</f>
        <v/>
      </c>
      <c r="Q84" s="489" t="str">
        <f>IF('statement of marks'!AN81="","",'statement of marks'!AN81)</f>
        <v/>
      </c>
      <c r="R84" s="489" t="str">
        <f>IF('statement of marks'!CG81="","",'statement of marks'!CG81)</f>
        <v/>
      </c>
      <c r="S84" s="489"/>
      <c r="T84" s="489" t="str">
        <f>IF('statement of marks'!DC81="","",'statement of marks'!DC81)</f>
        <v/>
      </c>
      <c r="U84" s="489" t="str">
        <f>IF('statement of marks'!DY81="","",'statement of marks'!DY81)</f>
        <v/>
      </c>
      <c r="V84" s="490" t="str">
        <f>IF('statement of marks'!Y81="","",'statement of marks'!Y81)</f>
        <v/>
      </c>
      <c r="W84" s="490" t="str">
        <f>IF('statement of marks'!AU81="","",'statement of marks'!AU81)</f>
        <v/>
      </c>
      <c r="X84" s="490" t="str">
        <f>IF('statement of marks'!CN81="","",'statement of marks'!CN81)</f>
        <v/>
      </c>
      <c r="Y84" s="490"/>
      <c r="Z84" s="490" t="str">
        <f>IF('statement of marks'!DJ81="","",'statement of marks'!DJ81)</f>
        <v/>
      </c>
      <c r="AA84" s="490" t="str">
        <f>IF('statement of marks'!EF81="","",'statement of marks'!EF81)</f>
        <v/>
      </c>
      <c r="AB84" s="489" t="str">
        <f>IF('statement of marks'!U81="","",'statement of marks'!U81)</f>
        <v/>
      </c>
      <c r="AC84" s="489" t="str">
        <f>IF('statement of marks'!AQ81="","",'statement of marks'!AQ81)</f>
        <v/>
      </c>
      <c r="AD84" s="489" t="str">
        <f>IF('statement of marks'!CJ81="","",'statement of marks'!CJ81)</f>
        <v/>
      </c>
      <c r="AE84" s="489"/>
      <c r="AF84" s="489" t="str">
        <f>IF('statement of marks'!DF81="","",'statement of marks'!DF81)</f>
        <v/>
      </c>
      <c r="AG84" s="489" t="str">
        <f>IF('statement of marks'!EB81="","",'statement of marks'!EB81)</f>
        <v/>
      </c>
      <c r="AH84" s="490" t="str">
        <f>IF('statement of marks'!AC81="","",'statement of marks'!AC81)</f>
        <v/>
      </c>
      <c r="AI84" s="490" t="str">
        <f>IF('statement of marks'!AY81="","",'statement of marks'!AY81)</f>
        <v/>
      </c>
      <c r="AJ84" s="490" t="str">
        <f>IF('statement of marks'!CR81="","",'statement of marks'!CR81)</f>
        <v/>
      </c>
      <c r="AK84" s="490"/>
      <c r="AL84" s="490" t="str">
        <f>IF('statement of marks'!DN81="","",'statement of marks'!DN81)</f>
        <v/>
      </c>
      <c r="AM84" s="490" t="str">
        <f>IF('statement of marks'!EJ81="","",'statement of marks'!EJ81)</f>
        <v/>
      </c>
    </row>
    <row r="85" spans="1:39" ht="15">
      <c r="A85" s="486">
        <v>76</v>
      </c>
      <c r="B85" s="487" t="str">
        <f>IF('statement of marks'!J82="","",'statement of marks'!J82)</f>
        <v/>
      </c>
      <c r="C85" s="491"/>
      <c r="D85" s="489"/>
      <c r="E85" s="489"/>
      <c r="F85" s="489"/>
      <c r="G85" s="489"/>
      <c r="H85" s="489"/>
      <c r="I85" s="489"/>
      <c r="J85" s="490" t="str">
        <f>IF('statement of marks'!O82="","",'statement of marks'!O82)</f>
        <v/>
      </c>
      <c r="K85" s="490" t="str">
        <f>IF('statement of marks'!AK82="","",'statement of marks'!AK82)</f>
        <v/>
      </c>
      <c r="L85" s="490" t="str">
        <f>IF('statement of marks'!CD82="","",'statement of marks'!CD82)</f>
        <v/>
      </c>
      <c r="M85" s="490"/>
      <c r="N85" s="490" t="str">
        <f>IF('statement of marks'!CZ82="","",'statement of marks'!CZ82)</f>
        <v/>
      </c>
      <c r="O85" s="490" t="str">
        <f>IF('statement of marks'!DV82="","",'statement of marks'!DV82)</f>
        <v/>
      </c>
      <c r="P85" s="489" t="str">
        <f>IF('statement of marks'!R82="","",'statement of marks'!R82)</f>
        <v/>
      </c>
      <c r="Q85" s="489" t="str">
        <f>IF('statement of marks'!AN82="","",'statement of marks'!AN82)</f>
        <v/>
      </c>
      <c r="R85" s="489" t="str">
        <f>IF('statement of marks'!CG82="","",'statement of marks'!CG82)</f>
        <v/>
      </c>
      <c r="S85" s="489"/>
      <c r="T85" s="489" t="str">
        <f>IF('statement of marks'!DC82="","",'statement of marks'!DC82)</f>
        <v/>
      </c>
      <c r="U85" s="489" t="str">
        <f>IF('statement of marks'!DY82="","",'statement of marks'!DY82)</f>
        <v/>
      </c>
      <c r="V85" s="490" t="str">
        <f>IF('statement of marks'!Y82="","",'statement of marks'!Y82)</f>
        <v/>
      </c>
      <c r="W85" s="490" t="str">
        <f>IF('statement of marks'!AU82="","",'statement of marks'!AU82)</f>
        <v/>
      </c>
      <c r="X85" s="490" t="str">
        <f>IF('statement of marks'!CN82="","",'statement of marks'!CN82)</f>
        <v/>
      </c>
      <c r="Y85" s="490"/>
      <c r="Z85" s="490" t="str">
        <f>IF('statement of marks'!DJ82="","",'statement of marks'!DJ82)</f>
        <v/>
      </c>
      <c r="AA85" s="490" t="str">
        <f>IF('statement of marks'!EF82="","",'statement of marks'!EF82)</f>
        <v/>
      </c>
      <c r="AB85" s="489" t="str">
        <f>IF('statement of marks'!U82="","",'statement of marks'!U82)</f>
        <v/>
      </c>
      <c r="AC85" s="489" t="str">
        <f>IF('statement of marks'!AQ82="","",'statement of marks'!AQ82)</f>
        <v/>
      </c>
      <c r="AD85" s="489" t="str">
        <f>IF('statement of marks'!CJ82="","",'statement of marks'!CJ82)</f>
        <v/>
      </c>
      <c r="AE85" s="489"/>
      <c r="AF85" s="489" t="str">
        <f>IF('statement of marks'!DF82="","",'statement of marks'!DF82)</f>
        <v/>
      </c>
      <c r="AG85" s="489" t="str">
        <f>IF('statement of marks'!EB82="","",'statement of marks'!EB82)</f>
        <v/>
      </c>
      <c r="AH85" s="490" t="str">
        <f>IF('statement of marks'!AC82="","",'statement of marks'!AC82)</f>
        <v/>
      </c>
      <c r="AI85" s="490" t="str">
        <f>IF('statement of marks'!AY82="","",'statement of marks'!AY82)</f>
        <v/>
      </c>
      <c r="AJ85" s="490" t="str">
        <f>IF('statement of marks'!CR82="","",'statement of marks'!CR82)</f>
        <v/>
      </c>
      <c r="AK85" s="490"/>
      <c r="AL85" s="490" t="str">
        <f>IF('statement of marks'!DN82="","",'statement of marks'!DN82)</f>
        <v/>
      </c>
      <c r="AM85" s="490" t="str">
        <f>IF('statement of marks'!EJ82="","",'statement of marks'!EJ82)</f>
        <v/>
      </c>
    </row>
    <row r="86" spans="1:39" ht="15">
      <c r="A86" s="486">
        <v>77</v>
      </c>
      <c r="B86" s="487" t="str">
        <f>IF('statement of marks'!J83="","",'statement of marks'!J83)</f>
        <v/>
      </c>
      <c r="C86" s="491"/>
      <c r="D86" s="489"/>
      <c r="E86" s="489"/>
      <c r="F86" s="489"/>
      <c r="G86" s="489"/>
      <c r="H86" s="489"/>
      <c r="I86" s="489"/>
      <c r="J86" s="490" t="str">
        <f>IF('statement of marks'!O83="","",'statement of marks'!O83)</f>
        <v/>
      </c>
      <c r="K86" s="490" t="str">
        <f>IF('statement of marks'!AK83="","",'statement of marks'!AK83)</f>
        <v/>
      </c>
      <c r="L86" s="490" t="str">
        <f>IF('statement of marks'!CD83="","",'statement of marks'!CD83)</f>
        <v/>
      </c>
      <c r="M86" s="490"/>
      <c r="N86" s="490" t="str">
        <f>IF('statement of marks'!CZ83="","",'statement of marks'!CZ83)</f>
        <v/>
      </c>
      <c r="O86" s="490" t="str">
        <f>IF('statement of marks'!DV83="","",'statement of marks'!DV83)</f>
        <v/>
      </c>
      <c r="P86" s="489" t="str">
        <f>IF('statement of marks'!R83="","",'statement of marks'!R83)</f>
        <v/>
      </c>
      <c r="Q86" s="489" t="str">
        <f>IF('statement of marks'!AN83="","",'statement of marks'!AN83)</f>
        <v/>
      </c>
      <c r="R86" s="489" t="str">
        <f>IF('statement of marks'!CG83="","",'statement of marks'!CG83)</f>
        <v/>
      </c>
      <c r="S86" s="489"/>
      <c r="T86" s="489" t="str">
        <f>IF('statement of marks'!DC83="","",'statement of marks'!DC83)</f>
        <v/>
      </c>
      <c r="U86" s="489" t="str">
        <f>IF('statement of marks'!DY83="","",'statement of marks'!DY83)</f>
        <v/>
      </c>
      <c r="V86" s="490" t="str">
        <f>IF('statement of marks'!Y83="","",'statement of marks'!Y83)</f>
        <v/>
      </c>
      <c r="W86" s="490" t="str">
        <f>IF('statement of marks'!AU83="","",'statement of marks'!AU83)</f>
        <v/>
      </c>
      <c r="X86" s="490" t="str">
        <f>IF('statement of marks'!CN83="","",'statement of marks'!CN83)</f>
        <v/>
      </c>
      <c r="Y86" s="490"/>
      <c r="Z86" s="490" t="str">
        <f>IF('statement of marks'!DJ83="","",'statement of marks'!DJ83)</f>
        <v/>
      </c>
      <c r="AA86" s="490" t="str">
        <f>IF('statement of marks'!EF83="","",'statement of marks'!EF83)</f>
        <v/>
      </c>
      <c r="AB86" s="489" t="str">
        <f>IF('statement of marks'!U83="","",'statement of marks'!U83)</f>
        <v/>
      </c>
      <c r="AC86" s="489" t="str">
        <f>IF('statement of marks'!AQ83="","",'statement of marks'!AQ83)</f>
        <v/>
      </c>
      <c r="AD86" s="489" t="str">
        <f>IF('statement of marks'!CJ83="","",'statement of marks'!CJ83)</f>
        <v/>
      </c>
      <c r="AE86" s="489"/>
      <c r="AF86" s="489" t="str">
        <f>IF('statement of marks'!DF83="","",'statement of marks'!DF83)</f>
        <v/>
      </c>
      <c r="AG86" s="489" t="str">
        <f>IF('statement of marks'!EB83="","",'statement of marks'!EB83)</f>
        <v/>
      </c>
      <c r="AH86" s="490" t="str">
        <f>IF('statement of marks'!AC83="","",'statement of marks'!AC83)</f>
        <v/>
      </c>
      <c r="AI86" s="490" t="str">
        <f>IF('statement of marks'!AY83="","",'statement of marks'!AY83)</f>
        <v/>
      </c>
      <c r="AJ86" s="490" t="str">
        <f>IF('statement of marks'!CR83="","",'statement of marks'!CR83)</f>
        <v/>
      </c>
      <c r="AK86" s="490"/>
      <c r="AL86" s="490" t="str">
        <f>IF('statement of marks'!DN83="","",'statement of marks'!DN83)</f>
        <v/>
      </c>
      <c r="AM86" s="490" t="str">
        <f>IF('statement of marks'!EJ83="","",'statement of marks'!EJ83)</f>
        <v/>
      </c>
    </row>
    <row r="87" spans="1:39" ht="15">
      <c r="A87" s="486">
        <v>78</v>
      </c>
      <c r="B87" s="487" t="str">
        <f>IF('statement of marks'!J84="","",'statement of marks'!J84)</f>
        <v/>
      </c>
      <c r="C87" s="491"/>
      <c r="D87" s="489"/>
      <c r="E87" s="489"/>
      <c r="F87" s="489"/>
      <c r="G87" s="489"/>
      <c r="H87" s="489"/>
      <c r="I87" s="489"/>
      <c r="J87" s="490" t="str">
        <f>IF('statement of marks'!O84="","",'statement of marks'!O84)</f>
        <v/>
      </c>
      <c r="K87" s="490" t="str">
        <f>IF('statement of marks'!AK84="","",'statement of marks'!AK84)</f>
        <v/>
      </c>
      <c r="L87" s="490" t="str">
        <f>IF('statement of marks'!CD84="","",'statement of marks'!CD84)</f>
        <v/>
      </c>
      <c r="M87" s="490"/>
      <c r="N87" s="490" t="str">
        <f>IF('statement of marks'!CZ84="","",'statement of marks'!CZ84)</f>
        <v/>
      </c>
      <c r="O87" s="490" t="str">
        <f>IF('statement of marks'!DV84="","",'statement of marks'!DV84)</f>
        <v/>
      </c>
      <c r="P87" s="489" t="str">
        <f>IF('statement of marks'!R84="","",'statement of marks'!R84)</f>
        <v/>
      </c>
      <c r="Q87" s="489" t="str">
        <f>IF('statement of marks'!AN84="","",'statement of marks'!AN84)</f>
        <v/>
      </c>
      <c r="R87" s="489" t="str">
        <f>IF('statement of marks'!CG84="","",'statement of marks'!CG84)</f>
        <v/>
      </c>
      <c r="S87" s="489"/>
      <c r="T87" s="489" t="str">
        <f>IF('statement of marks'!DC84="","",'statement of marks'!DC84)</f>
        <v/>
      </c>
      <c r="U87" s="489" t="str">
        <f>IF('statement of marks'!DY84="","",'statement of marks'!DY84)</f>
        <v/>
      </c>
      <c r="V87" s="490" t="str">
        <f>IF('statement of marks'!Y84="","",'statement of marks'!Y84)</f>
        <v/>
      </c>
      <c r="W87" s="490" t="str">
        <f>IF('statement of marks'!AU84="","",'statement of marks'!AU84)</f>
        <v/>
      </c>
      <c r="X87" s="490" t="str">
        <f>IF('statement of marks'!CN84="","",'statement of marks'!CN84)</f>
        <v/>
      </c>
      <c r="Y87" s="490"/>
      <c r="Z87" s="490" t="str">
        <f>IF('statement of marks'!DJ84="","",'statement of marks'!DJ84)</f>
        <v/>
      </c>
      <c r="AA87" s="490" t="str">
        <f>IF('statement of marks'!EF84="","",'statement of marks'!EF84)</f>
        <v/>
      </c>
      <c r="AB87" s="489" t="str">
        <f>IF('statement of marks'!U84="","",'statement of marks'!U84)</f>
        <v/>
      </c>
      <c r="AC87" s="489" t="str">
        <f>IF('statement of marks'!AQ84="","",'statement of marks'!AQ84)</f>
        <v/>
      </c>
      <c r="AD87" s="489" t="str">
        <f>IF('statement of marks'!CJ84="","",'statement of marks'!CJ84)</f>
        <v/>
      </c>
      <c r="AE87" s="489"/>
      <c r="AF87" s="489" t="str">
        <f>IF('statement of marks'!DF84="","",'statement of marks'!DF84)</f>
        <v/>
      </c>
      <c r="AG87" s="489" t="str">
        <f>IF('statement of marks'!EB84="","",'statement of marks'!EB84)</f>
        <v/>
      </c>
      <c r="AH87" s="490" t="str">
        <f>IF('statement of marks'!AC84="","",'statement of marks'!AC84)</f>
        <v/>
      </c>
      <c r="AI87" s="490" t="str">
        <f>IF('statement of marks'!AY84="","",'statement of marks'!AY84)</f>
        <v/>
      </c>
      <c r="AJ87" s="490" t="str">
        <f>IF('statement of marks'!CR84="","",'statement of marks'!CR84)</f>
        <v/>
      </c>
      <c r="AK87" s="490"/>
      <c r="AL87" s="490" t="str">
        <f>IF('statement of marks'!DN84="","",'statement of marks'!DN84)</f>
        <v/>
      </c>
      <c r="AM87" s="490" t="str">
        <f>IF('statement of marks'!EJ84="","",'statement of marks'!EJ84)</f>
        <v/>
      </c>
    </row>
    <row r="88" spans="1:39" ht="15">
      <c r="A88" s="486">
        <v>79</v>
      </c>
      <c r="B88" s="487" t="str">
        <f>IF('statement of marks'!J85="","",'statement of marks'!J85)</f>
        <v/>
      </c>
      <c r="C88" s="491"/>
      <c r="D88" s="489"/>
      <c r="E88" s="489"/>
      <c r="F88" s="489"/>
      <c r="G88" s="489"/>
      <c r="H88" s="489"/>
      <c r="I88" s="489"/>
      <c r="J88" s="490" t="str">
        <f>IF('statement of marks'!O85="","",'statement of marks'!O85)</f>
        <v/>
      </c>
      <c r="K88" s="490" t="str">
        <f>IF('statement of marks'!AK85="","",'statement of marks'!AK85)</f>
        <v/>
      </c>
      <c r="L88" s="490" t="str">
        <f>IF('statement of marks'!CD85="","",'statement of marks'!CD85)</f>
        <v/>
      </c>
      <c r="M88" s="490"/>
      <c r="N88" s="490" t="str">
        <f>IF('statement of marks'!CZ85="","",'statement of marks'!CZ85)</f>
        <v/>
      </c>
      <c r="O88" s="490" t="str">
        <f>IF('statement of marks'!DV85="","",'statement of marks'!DV85)</f>
        <v/>
      </c>
      <c r="P88" s="489" t="str">
        <f>IF('statement of marks'!R85="","",'statement of marks'!R85)</f>
        <v/>
      </c>
      <c r="Q88" s="489" t="str">
        <f>IF('statement of marks'!AN85="","",'statement of marks'!AN85)</f>
        <v/>
      </c>
      <c r="R88" s="489" t="str">
        <f>IF('statement of marks'!CG85="","",'statement of marks'!CG85)</f>
        <v/>
      </c>
      <c r="S88" s="489"/>
      <c r="T88" s="489" t="str">
        <f>IF('statement of marks'!DC85="","",'statement of marks'!DC85)</f>
        <v/>
      </c>
      <c r="U88" s="489" t="str">
        <f>IF('statement of marks'!DY85="","",'statement of marks'!DY85)</f>
        <v/>
      </c>
      <c r="V88" s="490" t="str">
        <f>IF('statement of marks'!Y85="","",'statement of marks'!Y85)</f>
        <v/>
      </c>
      <c r="W88" s="490" t="str">
        <f>IF('statement of marks'!AU85="","",'statement of marks'!AU85)</f>
        <v/>
      </c>
      <c r="X88" s="490" t="str">
        <f>IF('statement of marks'!CN85="","",'statement of marks'!CN85)</f>
        <v/>
      </c>
      <c r="Y88" s="490"/>
      <c r="Z88" s="490" t="str">
        <f>IF('statement of marks'!DJ85="","",'statement of marks'!DJ85)</f>
        <v/>
      </c>
      <c r="AA88" s="490" t="str">
        <f>IF('statement of marks'!EF85="","",'statement of marks'!EF85)</f>
        <v/>
      </c>
      <c r="AB88" s="489" t="str">
        <f>IF('statement of marks'!U85="","",'statement of marks'!U85)</f>
        <v/>
      </c>
      <c r="AC88" s="489" t="str">
        <f>IF('statement of marks'!AQ85="","",'statement of marks'!AQ85)</f>
        <v/>
      </c>
      <c r="AD88" s="489" t="str">
        <f>IF('statement of marks'!CJ85="","",'statement of marks'!CJ85)</f>
        <v/>
      </c>
      <c r="AE88" s="489"/>
      <c r="AF88" s="489" t="str">
        <f>IF('statement of marks'!DF85="","",'statement of marks'!DF85)</f>
        <v/>
      </c>
      <c r="AG88" s="489" t="str">
        <f>IF('statement of marks'!EB85="","",'statement of marks'!EB85)</f>
        <v/>
      </c>
      <c r="AH88" s="490" t="str">
        <f>IF('statement of marks'!AC85="","",'statement of marks'!AC85)</f>
        <v/>
      </c>
      <c r="AI88" s="490" t="str">
        <f>IF('statement of marks'!AY85="","",'statement of marks'!AY85)</f>
        <v/>
      </c>
      <c r="AJ88" s="490" t="str">
        <f>IF('statement of marks'!CR85="","",'statement of marks'!CR85)</f>
        <v/>
      </c>
      <c r="AK88" s="490"/>
      <c r="AL88" s="490" t="str">
        <f>IF('statement of marks'!DN85="","",'statement of marks'!DN85)</f>
        <v/>
      </c>
      <c r="AM88" s="490" t="str">
        <f>IF('statement of marks'!EJ85="","",'statement of marks'!EJ85)</f>
        <v/>
      </c>
    </row>
    <row r="89" spans="1:39" ht="15">
      <c r="A89" s="486">
        <v>80</v>
      </c>
      <c r="B89" s="487" t="str">
        <f>IF('statement of marks'!J86="","",'statement of marks'!J86)</f>
        <v/>
      </c>
      <c r="C89" s="491"/>
      <c r="D89" s="489"/>
      <c r="E89" s="489"/>
      <c r="F89" s="489"/>
      <c r="G89" s="489"/>
      <c r="H89" s="489"/>
      <c r="I89" s="489"/>
      <c r="J89" s="490" t="str">
        <f>IF('statement of marks'!O86="","",'statement of marks'!O86)</f>
        <v/>
      </c>
      <c r="K89" s="490" t="str">
        <f>IF('statement of marks'!AK86="","",'statement of marks'!AK86)</f>
        <v/>
      </c>
      <c r="L89" s="490" t="str">
        <f>IF('statement of marks'!CD86="","",'statement of marks'!CD86)</f>
        <v/>
      </c>
      <c r="M89" s="490"/>
      <c r="N89" s="490" t="str">
        <f>IF('statement of marks'!CZ86="","",'statement of marks'!CZ86)</f>
        <v/>
      </c>
      <c r="O89" s="490" t="str">
        <f>IF('statement of marks'!DV86="","",'statement of marks'!DV86)</f>
        <v/>
      </c>
      <c r="P89" s="489" t="str">
        <f>IF('statement of marks'!R86="","",'statement of marks'!R86)</f>
        <v/>
      </c>
      <c r="Q89" s="489" t="str">
        <f>IF('statement of marks'!AN86="","",'statement of marks'!AN86)</f>
        <v/>
      </c>
      <c r="R89" s="489" t="str">
        <f>IF('statement of marks'!CG86="","",'statement of marks'!CG86)</f>
        <v/>
      </c>
      <c r="S89" s="489"/>
      <c r="T89" s="489" t="str">
        <f>IF('statement of marks'!DC86="","",'statement of marks'!DC86)</f>
        <v/>
      </c>
      <c r="U89" s="489" t="str">
        <f>IF('statement of marks'!DY86="","",'statement of marks'!DY86)</f>
        <v/>
      </c>
      <c r="V89" s="490" t="str">
        <f>IF('statement of marks'!Y86="","",'statement of marks'!Y86)</f>
        <v/>
      </c>
      <c r="W89" s="490" t="str">
        <f>IF('statement of marks'!AU86="","",'statement of marks'!AU86)</f>
        <v/>
      </c>
      <c r="X89" s="490" t="str">
        <f>IF('statement of marks'!CN86="","",'statement of marks'!CN86)</f>
        <v/>
      </c>
      <c r="Y89" s="490"/>
      <c r="Z89" s="490" t="str">
        <f>IF('statement of marks'!DJ86="","",'statement of marks'!DJ86)</f>
        <v/>
      </c>
      <c r="AA89" s="490" t="str">
        <f>IF('statement of marks'!EF86="","",'statement of marks'!EF86)</f>
        <v/>
      </c>
      <c r="AB89" s="489" t="str">
        <f>IF('statement of marks'!U86="","",'statement of marks'!U86)</f>
        <v/>
      </c>
      <c r="AC89" s="489" t="str">
        <f>IF('statement of marks'!AQ86="","",'statement of marks'!AQ86)</f>
        <v/>
      </c>
      <c r="AD89" s="489" t="str">
        <f>IF('statement of marks'!CJ86="","",'statement of marks'!CJ86)</f>
        <v/>
      </c>
      <c r="AE89" s="489"/>
      <c r="AF89" s="489" t="str">
        <f>IF('statement of marks'!DF86="","",'statement of marks'!DF86)</f>
        <v/>
      </c>
      <c r="AG89" s="489" t="str">
        <f>IF('statement of marks'!EB86="","",'statement of marks'!EB86)</f>
        <v/>
      </c>
      <c r="AH89" s="490" t="str">
        <f>IF('statement of marks'!AC86="","",'statement of marks'!AC86)</f>
        <v/>
      </c>
      <c r="AI89" s="490" t="str">
        <f>IF('statement of marks'!AY86="","",'statement of marks'!AY86)</f>
        <v/>
      </c>
      <c r="AJ89" s="490" t="str">
        <f>IF('statement of marks'!CR86="","",'statement of marks'!CR86)</f>
        <v/>
      </c>
      <c r="AK89" s="490"/>
      <c r="AL89" s="490" t="str">
        <f>IF('statement of marks'!DN86="","",'statement of marks'!DN86)</f>
        <v/>
      </c>
      <c r="AM89" s="490" t="str">
        <f>IF('statement of marks'!EJ86="","",'statement of marks'!EJ86)</f>
        <v/>
      </c>
    </row>
    <row r="90" spans="1:39" ht="15">
      <c r="A90" s="486">
        <v>81</v>
      </c>
      <c r="B90" s="487" t="str">
        <f>IF('statement of marks'!J87="","",'statement of marks'!J87)</f>
        <v/>
      </c>
      <c r="C90" s="491"/>
      <c r="D90" s="489"/>
      <c r="E90" s="489"/>
      <c r="F90" s="489"/>
      <c r="G90" s="489"/>
      <c r="H90" s="489"/>
      <c r="I90" s="489"/>
      <c r="J90" s="490" t="str">
        <f>IF('statement of marks'!O87="","",'statement of marks'!O87)</f>
        <v/>
      </c>
      <c r="K90" s="490" t="str">
        <f>IF('statement of marks'!AK87="","",'statement of marks'!AK87)</f>
        <v/>
      </c>
      <c r="L90" s="490" t="str">
        <f>IF('statement of marks'!CD87="","",'statement of marks'!CD87)</f>
        <v/>
      </c>
      <c r="M90" s="490"/>
      <c r="N90" s="490" t="str">
        <f>IF('statement of marks'!CZ87="","",'statement of marks'!CZ87)</f>
        <v/>
      </c>
      <c r="O90" s="490" t="str">
        <f>IF('statement of marks'!DV87="","",'statement of marks'!DV87)</f>
        <v/>
      </c>
      <c r="P90" s="489" t="str">
        <f>IF('statement of marks'!R87="","",'statement of marks'!R87)</f>
        <v/>
      </c>
      <c r="Q90" s="489" t="str">
        <f>IF('statement of marks'!AN87="","",'statement of marks'!AN87)</f>
        <v/>
      </c>
      <c r="R90" s="489" t="str">
        <f>IF('statement of marks'!CG87="","",'statement of marks'!CG87)</f>
        <v/>
      </c>
      <c r="S90" s="489"/>
      <c r="T90" s="489" t="str">
        <f>IF('statement of marks'!DC87="","",'statement of marks'!DC87)</f>
        <v/>
      </c>
      <c r="U90" s="489" t="str">
        <f>IF('statement of marks'!DY87="","",'statement of marks'!DY87)</f>
        <v/>
      </c>
      <c r="V90" s="490" t="str">
        <f>IF('statement of marks'!Y87="","",'statement of marks'!Y87)</f>
        <v/>
      </c>
      <c r="W90" s="490" t="str">
        <f>IF('statement of marks'!AU87="","",'statement of marks'!AU87)</f>
        <v/>
      </c>
      <c r="X90" s="490" t="str">
        <f>IF('statement of marks'!CN87="","",'statement of marks'!CN87)</f>
        <v/>
      </c>
      <c r="Y90" s="490"/>
      <c r="Z90" s="490" t="str">
        <f>IF('statement of marks'!DJ87="","",'statement of marks'!DJ87)</f>
        <v/>
      </c>
      <c r="AA90" s="490" t="str">
        <f>IF('statement of marks'!EF87="","",'statement of marks'!EF87)</f>
        <v/>
      </c>
      <c r="AB90" s="489" t="str">
        <f>IF('statement of marks'!U87="","",'statement of marks'!U87)</f>
        <v/>
      </c>
      <c r="AC90" s="489" t="str">
        <f>IF('statement of marks'!AQ87="","",'statement of marks'!AQ87)</f>
        <v/>
      </c>
      <c r="AD90" s="489" t="str">
        <f>IF('statement of marks'!CJ87="","",'statement of marks'!CJ87)</f>
        <v/>
      </c>
      <c r="AE90" s="489"/>
      <c r="AF90" s="489" t="str">
        <f>IF('statement of marks'!DF87="","",'statement of marks'!DF87)</f>
        <v/>
      </c>
      <c r="AG90" s="489" t="str">
        <f>IF('statement of marks'!EB87="","",'statement of marks'!EB87)</f>
        <v/>
      </c>
      <c r="AH90" s="490" t="str">
        <f>IF('statement of marks'!AC87="","",'statement of marks'!AC87)</f>
        <v/>
      </c>
      <c r="AI90" s="490" t="str">
        <f>IF('statement of marks'!AY87="","",'statement of marks'!AY87)</f>
        <v/>
      </c>
      <c r="AJ90" s="490" t="str">
        <f>IF('statement of marks'!CR87="","",'statement of marks'!CR87)</f>
        <v/>
      </c>
      <c r="AK90" s="490"/>
      <c r="AL90" s="490" t="str">
        <f>IF('statement of marks'!DN87="","",'statement of marks'!DN87)</f>
        <v/>
      </c>
      <c r="AM90" s="490" t="str">
        <f>IF('statement of marks'!EJ87="","",'statement of marks'!EJ87)</f>
        <v/>
      </c>
    </row>
    <row r="91" spans="1:39" ht="15">
      <c r="A91" s="486">
        <v>82</v>
      </c>
      <c r="B91" s="487" t="str">
        <f>IF('statement of marks'!J88="","",'statement of marks'!J88)</f>
        <v/>
      </c>
      <c r="C91" s="491"/>
      <c r="D91" s="489"/>
      <c r="E91" s="489"/>
      <c r="F91" s="489"/>
      <c r="G91" s="489"/>
      <c r="H91" s="489"/>
      <c r="I91" s="489"/>
      <c r="J91" s="490" t="str">
        <f>IF('statement of marks'!O88="","",'statement of marks'!O88)</f>
        <v/>
      </c>
      <c r="K91" s="490" t="str">
        <f>IF('statement of marks'!AK88="","",'statement of marks'!AK88)</f>
        <v/>
      </c>
      <c r="L91" s="490" t="str">
        <f>IF('statement of marks'!CD88="","",'statement of marks'!CD88)</f>
        <v/>
      </c>
      <c r="M91" s="490"/>
      <c r="N91" s="490" t="str">
        <f>IF('statement of marks'!CZ88="","",'statement of marks'!CZ88)</f>
        <v/>
      </c>
      <c r="O91" s="490" t="str">
        <f>IF('statement of marks'!DV88="","",'statement of marks'!DV88)</f>
        <v/>
      </c>
      <c r="P91" s="489" t="str">
        <f>IF('statement of marks'!R88="","",'statement of marks'!R88)</f>
        <v/>
      </c>
      <c r="Q91" s="489" t="str">
        <f>IF('statement of marks'!AN88="","",'statement of marks'!AN88)</f>
        <v/>
      </c>
      <c r="R91" s="489" t="str">
        <f>IF('statement of marks'!CG88="","",'statement of marks'!CG88)</f>
        <v/>
      </c>
      <c r="S91" s="489"/>
      <c r="T91" s="489" t="str">
        <f>IF('statement of marks'!DC88="","",'statement of marks'!DC88)</f>
        <v/>
      </c>
      <c r="U91" s="489" t="str">
        <f>IF('statement of marks'!DY88="","",'statement of marks'!DY88)</f>
        <v/>
      </c>
      <c r="V91" s="490" t="str">
        <f>IF('statement of marks'!Y88="","",'statement of marks'!Y88)</f>
        <v/>
      </c>
      <c r="W91" s="490" t="str">
        <f>IF('statement of marks'!AU88="","",'statement of marks'!AU88)</f>
        <v/>
      </c>
      <c r="X91" s="490" t="str">
        <f>IF('statement of marks'!CN88="","",'statement of marks'!CN88)</f>
        <v/>
      </c>
      <c r="Y91" s="490"/>
      <c r="Z91" s="490" t="str">
        <f>IF('statement of marks'!DJ88="","",'statement of marks'!DJ88)</f>
        <v/>
      </c>
      <c r="AA91" s="490" t="str">
        <f>IF('statement of marks'!EF88="","",'statement of marks'!EF88)</f>
        <v/>
      </c>
      <c r="AB91" s="489" t="str">
        <f>IF('statement of marks'!U88="","",'statement of marks'!U88)</f>
        <v/>
      </c>
      <c r="AC91" s="489" t="str">
        <f>IF('statement of marks'!AQ88="","",'statement of marks'!AQ88)</f>
        <v/>
      </c>
      <c r="AD91" s="489" t="str">
        <f>IF('statement of marks'!CJ88="","",'statement of marks'!CJ88)</f>
        <v/>
      </c>
      <c r="AE91" s="489"/>
      <c r="AF91" s="489" t="str">
        <f>IF('statement of marks'!DF88="","",'statement of marks'!DF88)</f>
        <v/>
      </c>
      <c r="AG91" s="489" t="str">
        <f>IF('statement of marks'!EB88="","",'statement of marks'!EB88)</f>
        <v/>
      </c>
      <c r="AH91" s="490" t="str">
        <f>IF('statement of marks'!AC88="","",'statement of marks'!AC88)</f>
        <v/>
      </c>
      <c r="AI91" s="490" t="str">
        <f>IF('statement of marks'!AY88="","",'statement of marks'!AY88)</f>
        <v/>
      </c>
      <c r="AJ91" s="490" t="str">
        <f>IF('statement of marks'!CR88="","",'statement of marks'!CR88)</f>
        <v/>
      </c>
      <c r="AK91" s="490"/>
      <c r="AL91" s="490" t="str">
        <f>IF('statement of marks'!DN88="","",'statement of marks'!DN88)</f>
        <v/>
      </c>
      <c r="AM91" s="490" t="str">
        <f>IF('statement of marks'!EJ88="","",'statement of marks'!EJ88)</f>
        <v/>
      </c>
    </row>
    <row r="92" spans="1:39" ht="15">
      <c r="A92" s="486">
        <v>83</v>
      </c>
      <c r="B92" s="487" t="str">
        <f>IF('statement of marks'!J89="","",'statement of marks'!J89)</f>
        <v/>
      </c>
      <c r="C92" s="491"/>
      <c r="D92" s="489"/>
      <c r="E92" s="489"/>
      <c r="F92" s="489"/>
      <c r="G92" s="489"/>
      <c r="H92" s="489"/>
      <c r="I92" s="489"/>
      <c r="J92" s="490" t="str">
        <f>IF('statement of marks'!O89="","",'statement of marks'!O89)</f>
        <v/>
      </c>
      <c r="K92" s="490" t="str">
        <f>IF('statement of marks'!AK89="","",'statement of marks'!AK89)</f>
        <v/>
      </c>
      <c r="L92" s="490" t="str">
        <f>IF('statement of marks'!CD89="","",'statement of marks'!CD89)</f>
        <v/>
      </c>
      <c r="M92" s="490"/>
      <c r="N92" s="490" t="str">
        <f>IF('statement of marks'!CZ89="","",'statement of marks'!CZ89)</f>
        <v/>
      </c>
      <c r="O92" s="490" t="str">
        <f>IF('statement of marks'!DV89="","",'statement of marks'!DV89)</f>
        <v/>
      </c>
      <c r="P92" s="489" t="str">
        <f>IF('statement of marks'!R89="","",'statement of marks'!R89)</f>
        <v/>
      </c>
      <c r="Q92" s="489" t="str">
        <f>IF('statement of marks'!AN89="","",'statement of marks'!AN89)</f>
        <v/>
      </c>
      <c r="R92" s="489" t="str">
        <f>IF('statement of marks'!CG89="","",'statement of marks'!CG89)</f>
        <v/>
      </c>
      <c r="S92" s="489"/>
      <c r="T92" s="489" t="str">
        <f>IF('statement of marks'!DC89="","",'statement of marks'!DC89)</f>
        <v/>
      </c>
      <c r="U92" s="489" t="str">
        <f>IF('statement of marks'!DY89="","",'statement of marks'!DY89)</f>
        <v/>
      </c>
      <c r="V92" s="490" t="str">
        <f>IF('statement of marks'!Y89="","",'statement of marks'!Y89)</f>
        <v/>
      </c>
      <c r="W92" s="490" t="str">
        <f>IF('statement of marks'!AU89="","",'statement of marks'!AU89)</f>
        <v/>
      </c>
      <c r="X92" s="490" t="str">
        <f>IF('statement of marks'!CN89="","",'statement of marks'!CN89)</f>
        <v/>
      </c>
      <c r="Y92" s="490"/>
      <c r="Z92" s="490" t="str">
        <f>IF('statement of marks'!DJ89="","",'statement of marks'!DJ89)</f>
        <v/>
      </c>
      <c r="AA92" s="490" t="str">
        <f>IF('statement of marks'!EF89="","",'statement of marks'!EF89)</f>
        <v/>
      </c>
      <c r="AB92" s="489" t="str">
        <f>IF('statement of marks'!U89="","",'statement of marks'!U89)</f>
        <v/>
      </c>
      <c r="AC92" s="489" t="str">
        <f>IF('statement of marks'!AQ89="","",'statement of marks'!AQ89)</f>
        <v/>
      </c>
      <c r="AD92" s="489" t="str">
        <f>IF('statement of marks'!CJ89="","",'statement of marks'!CJ89)</f>
        <v/>
      </c>
      <c r="AE92" s="489"/>
      <c r="AF92" s="489" t="str">
        <f>IF('statement of marks'!DF89="","",'statement of marks'!DF89)</f>
        <v/>
      </c>
      <c r="AG92" s="489" t="str">
        <f>IF('statement of marks'!EB89="","",'statement of marks'!EB89)</f>
        <v/>
      </c>
      <c r="AH92" s="490" t="str">
        <f>IF('statement of marks'!AC89="","",'statement of marks'!AC89)</f>
        <v/>
      </c>
      <c r="AI92" s="490" t="str">
        <f>IF('statement of marks'!AY89="","",'statement of marks'!AY89)</f>
        <v/>
      </c>
      <c r="AJ92" s="490" t="str">
        <f>IF('statement of marks'!CR89="","",'statement of marks'!CR89)</f>
        <v/>
      </c>
      <c r="AK92" s="490"/>
      <c r="AL92" s="490" t="str">
        <f>IF('statement of marks'!DN89="","",'statement of marks'!DN89)</f>
        <v/>
      </c>
      <c r="AM92" s="490" t="str">
        <f>IF('statement of marks'!EJ89="","",'statement of marks'!EJ89)</f>
        <v/>
      </c>
    </row>
    <row r="93" spans="1:39" ht="15">
      <c r="A93" s="486">
        <v>84</v>
      </c>
      <c r="B93" s="487" t="str">
        <f>IF('statement of marks'!J90="","",'statement of marks'!J90)</f>
        <v/>
      </c>
      <c r="C93" s="492"/>
      <c r="D93" s="489"/>
      <c r="E93" s="489"/>
      <c r="F93" s="489"/>
      <c r="G93" s="489"/>
      <c r="H93" s="489"/>
      <c r="I93" s="489"/>
      <c r="J93" s="490" t="str">
        <f>IF('statement of marks'!O90="","",'statement of marks'!O90)</f>
        <v/>
      </c>
      <c r="K93" s="490" t="str">
        <f>IF('statement of marks'!AK90="","",'statement of marks'!AK90)</f>
        <v/>
      </c>
      <c r="L93" s="490" t="str">
        <f>IF('statement of marks'!CD90="","",'statement of marks'!CD90)</f>
        <v/>
      </c>
      <c r="M93" s="490"/>
      <c r="N93" s="490" t="str">
        <f>IF('statement of marks'!CZ90="","",'statement of marks'!CZ90)</f>
        <v/>
      </c>
      <c r="O93" s="490" t="str">
        <f>IF('statement of marks'!DV90="","",'statement of marks'!DV90)</f>
        <v/>
      </c>
      <c r="P93" s="489" t="str">
        <f>IF('statement of marks'!R90="","",'statement of marks'!R90)</f>
        <v/>
      </c>
      <c r="Q93" s="489" t="str">
        <f>IF('statement of marks'!AN90="","",'statement of marks'!AN90)</f>
        <v/>
      </c>
      <c r="R93" s="489" t="str">
        <f>IF('statement of marks'!CG90="","",'statement of marks'!CG90)</f>
        <v/>
      </c>
      <c r="S93" s="489"/>
      <c r="T93" s="489" t="str">
        <f>IF('statement of marks'!DC90="","",'statement of marks'!DC90)</f>
        <v/>
      </c>
      <c r="U93" s="489" t="str">
        <f>IF('statement of marks'!DY90="","",'statement of marks'!DY90)</f>
        <v/>
      </c>
      <c r="V93" s="490" t="str">
        <f>IF('statement of marks'!Y90="","",'statement of marks'!Y90)</f>
        <v/>
      </c>
      <c r="W93" s="490" t="str">
        <f>IF('statement of marks'!AU90="","",'statement of marks'!AU90)</f>
        <v/>
      </c>
      <c r="X93" s="490" t="str">
        <f>IF('statement of marks'!CN90="","",'statement of marks'!CN90)</f>
        <v/>
      </c>
      <c r="Y93" s="490"/>
      <c r="Z93" s="490" t="str">
        <f>IF('statement of marks'!DJ90="","",'statement of marks'!DJ90)</f>
        <v/>
      </c>
      <c r="AA93" s="490" t="str">
        <f>IF('statement of marks'!EF90="","",'statement of marks'!EF90)</f>
        <v/>
      </c>
      <c r="AB93" s="489" t="str">
        <f>IF('statement of marks'!U90="","",'statement of marks'!U90)</f>
        <v/>
      </c>
      <c r="AC93" s="489" t="str">
        <f>IF('statement of marks'!AQ90="","",'statement of marks'!AQ90)</f>
        <v/>
      </c>
      <c r="AD93" s="489" t="str">
        <f>IF('statement of marks'!CJ90="","",'statement of marks'!CJ90)</f>
        <v/>
      </c>
      <c r="AE93" s="489"/>
      <c r="AF93" s="489" t="str">
        <f>IF('statement of marks'!DF90="","",'statement of marks'!DF90)</f>
        <v/>
      </c>
      <c r="AG93" s="489" t="str">
        <f>IF('statement of marks'!EB90="","",'statement of marks'!EB90)</f>
        <v/>
      </c>
      <c r="AH93" s="490" t="str">
        <f>IF('statement of marks'!AC90="","",'statement of marks'!AC90)</f>
        <v/>
      </c>
      <c r="AI93" s="490" t="str">
        <f>IF('statement of marks'!AY90="","",'statement of marks'!AY90)</f>
        <v/>
      </c>
      <c r="AJ93" s="490" t="str">
        <f>IF('statement of marks'!CR90="","",'statement of marks'!CR90)</f>
        <v/>
      </c>
      <c r="AK93" s="490"/>
      <c r="AL93" s="490" t="str">
        <f>IF('statement of marks'!DN90="","",'statement of marks'!DN90)</f>
        <v/>
      </c>
      <c r="AM93" s="490" t="str">
        <f>IF('statement of marks'!EJ90="","",'statement of marks'!EJ90)</f>
        <v/>
      </c>
    </row>
    <row r="94" spans="1:39" ht="15">
      <c r="A94" s="486">
        <v>85</v>
      </c>
      <c r="B94" s="487" t="str">
        <f>IF('statement of marks'!J91="","",'statement of marks'!J91)</f>
        <v/>
      </c>
      <c r="C94" s="491"/>
      <c r="D94" s="489"/>
      <c r="E94" s="489"/>
      <c r="F94" s="489"/>
      <c r="G94" s="489"/>
      <c r="H94" s="489"/>
      <c r="I94" s="489"/>
      <c r="J94" s="490" t="str">
        <f>IF('statement of marks'!O91="","",'statement of marks'!O91)</f>
        <v/>
      </c>
      <c r="K94" s="490" t="str">
        <f>IF('statement of marks'!AK91="","",'statement of marks'!AK91)</f>
        <v/>
      </c>
      <c r="L94" s="490" t="str">
        <f>IF('statement of marks'!CD91="","",'statement of marks'!CD91)</f>
        <v/>
      </c>
      <c r="M94" s="490"/>
      <c r="N94" s="490" t="str">
        <f>IF('statement of marks'!CZ91="","",'statement of marks'!CZ91)</f>
        <v/>
      </c>
      <c r="O94" s="490" t="str">
        <f>IF('statement of marks'!DV91="","",'statement of marks'!DV91)</f>
        <v/>
      </c>
      <c r="P94" s="489" t="str">
        <f>IF('statement of marks'!R91="","",'statement of marks'!R91)</f>
        <v/>
      </c>
      <c r="Q94" s="489" t="str">
        <f>IF('statement of marks'!AN91="","",'statement of marks'!AN91)</f>
        <v/>
      </c>
      <c r="R94" s="489" t="str">
        <f>IF('statement of marks'!CG91="","",'statement of marks'!CG91)</f>
        <v/>
      </c>
      <c r="S94" s="489"/>
      <c r="T94" s="489" t="str">
        <f>IF('statement of marks'!DC91="","",'statement of marks'!DC91)</f>
        <v/>
      </c>
      <c r="U94" s="489" t="str">
        <f>IF('statement of marks'!DY91="","",'statement of marks'!DY91)</f>
        <v/>
      </c>
      <c r="V94" s="490" t="str">
        <f>IF('statement of marks'!Y91="","",'statement of marks'!Y91)</f>
        <v/>
      </c>
      <c r="W94" s="490" t="str">
        <f>IF('statement of marks'!AU91="","",'statement of marks'!AU91)</f>
        <v/>
      </c>
      <c r="X94" s="490" t="str">
        <f>IF('statement of marks'!CN91="","",'statement of marks'!CN91)</f>
        <v/>
      </c>
      <c r="Y94" s="490"/>
      <c r="Z94" s="490" t="str">
        <f>IF('statement of marks'!DJ91="","",'statement of marks'!DJ91)</f>
        <v/>
      </c>
      <c r="AA94" s="490" t="str">
        <f>IF('statement of marks'!EF91="","",'statement of marks'!EF91)</f>
        <v/>
      </c>
      <c r="AB94" s="489" t="str">
        <f>IF('statement of marks'!U91="","",'statement of marks'!U91)</f>
        <v/>
      </c>
      <c r="AC94" s="489" t="str">
        <f>IF('statement of marks'!AQ91="","",'statement of marks'!AQ91)</f>
        <v/>
      </c>
      <c r="AD94" s="489" t="str">
        <f>IF('statement of marks'!CJ91="","",'statement of marks'!CJ91)</f>
        <v/>
      </c>
      <c r="AE94" s="489"/>
      <c r="AF94" s="489" t="str">
        <f>IF('statement of marks'!DF91="","",'statement of marks'!DF91)</f>
        <v/>
      </c>
      <c r="AG94" s="489" t="str">
        <f>IF('statement of marks'!EB91="","",'statement of marks'!EB91)</f>
        <v/>
      </c>
      <c r="AH94" s="490" t="str">
        <f>IF('statement of marks'!AC91="","",'statement of marks'!AC91)</f>
        <v/>
      </c>
      <c r="AI94" s="490" t="str">
        <f>IF('statement of marks'!AY91="","",'statement of marks'!AY91)</f>
        <v/>
      </c>
      <c r="AJ94" s="490" t="str">
        <f>IF('statement of marks'!CR91="","",'statement of marks'!CR91)</f>
        <v/>
      </c>
      <c r="AK94" s="490"/>
      <c r="AL94" s="490" t="str">
        <f>IF('statement of marks'!DN91="","",'statement of marks'!DN91)</f>
        <v/>
      </c>
      <c r="AM94" s="490" t="str">
        <f>IF('statement of marks'!EJ91="","",'statement of marks'!EJ91)</f>
        <v/>
      </c>
    </row>
    <row r="95" spans="1:39" ht="15">
      <c r="A95" s="486">
        <v>86</v>
      </c>
      <c r="B95" s="487" t="str">
        <f>IF('statement of marks'!J92="","",'statement of marks'!J92)</f>
        <v/>
      </c>
      <c r="C95" s="491"/>
      <c r="D95" s="489"/>
      <c r="E95" s="489"/>
      <c r="F95" s="489"/>
      <c r="G95" s="489"/>
      <c r="H95" s="489"/>
      <c r="I95" s="489"/>
      <c r="J95" s="490" t="str">
        <f>IF('statement of marks'!O92="","",'statement of marks'!O92)</f>
        <v/>
      </c>
      <c r="K95" s="490" t="str">
        <f>IF('statement of marks'!AK92="","",'statement of marks'!AK92)</f>
        <v/>
      </c>
      <c r="L95" s="490" t="str">
        <f>IF('statement of marks'!CD92="","",'statement of marks'!CD92)</f>
        <v/>
      </c>
      <c r="M95" s="490"/>
      <c r="N95" s="490" t="str">
        <f>IF('statement of marks'!CZ92="","",'statement of marks'!CZ92)</f>
        <v/>
      </c>
      <c r="O95" s="490" t="str">
        <f>IF('statement of marks'!DV92="","",'statement of marks'!DV92)</f>
        <v/>
      </c>
      <c r="P95" s="489" t="str">
        <f>IF('statement of marks'!R92="","",'statement of marks'!R92)</f>
        <v/>
      </c>
      <c r="Q95" s="489" t="str">
        <f>IF('statement of marks'!AN92="","",'statement of marks'!AN92)</f>
        <v/>
      </c>
      <c r="R95" s="489" t="str">
        <f>IF('statement of marks'!CG92="","",'statement of marks'!CG92)</f>
        <v/>
      </c>
      <c r="S95" s="489"/>
      <c r="T95" s="489" t="str">
        <f>IF('statement of marks'!DC92="","",'statement of marks'!DC92)</f>
        <v/>
      </c>
      <c r="U95" s="489" t="str">
        <f>IF('statement of marks'!DY92="","",'statement of marks'!DY92)</f>
        <v/>
      </c>
      <c r="V95" s="490" t="str">
        <f>IF('statement of marks'!Y92="","",'statement of marks'!Y92)</f>
        <v/>
      </c>
      <c r="W95" s="490" t="str">
        <f>IF('statement of marks'!AU92="","",'statement of marks'!AU92)</f>
        <v/>
      </c>
      <c r="X95" s="490" t="str">
        <f>IF('statement of marks'!CN92="","",'statement of marks'!CN92)</f>
        <v/>
      </c>
      <c r="Y95" s="490"/>
      <c r="Z95" s="490" t="str">
        <f>IF('statement of marks'!DJ92="","",'statement of marks'!DJ92)</f>
        <v/>
      </c>
      <c r="AA95" s="490" t="str">
        <f>IF('statement of marks'!EF92="","",'statement of marks'!EF92)</f>
        <v/>
      </c>
      <c r="AB95" s="489" t="str">
        <f>IF('statement of marks'!U92="","",'statement of marks'!U92)</f>
        <v/>
      </c>
      <c r="AC95" s="489" t="str">
        <f>IF('statement of marks'!AQ92="","",'statement of marks'!AQ92)</f>
        <v/>
      </c>
      <c r="AD95" s="489" t="str">
        <f>IF('statement of marks'!CJ92="","",'statement of marks'!CJ92)</f>
        <v/>
      </c>
      <c r="AE95" s="489"/>
      <c r="AF95" s="489" t="str">
        <f>IF('statement of marks'!DF92="","",'statement of marks'!DF92)</f>
        <v/>
      </c>
      <c r="AG95" s="489" t="str">
        <f>IF('statement of marks'!EB92="","",'statement of marks'!EB92)</f>
        <v/>
      </c>
      <c r="AH95" s="490" t="str">
        <f>IF('statement of marks'!AC92="","",'statement of marks'!AC92)</f>
        <v/>
      </c>
      <c r="AI95" s="490" t="str">
        <f>IF('statement of marks'!AY92="","",'statement of marks'!AY92)</f>
        <v/>
      </c>
      <c r="AJ95" s="490" t="str">
        <f>IF('statement of marks'!CR92="","",'statement of marks'!CR92)</f>
        <v/>
      </c>
      <c r="AK95" s="490"/>
      <c r="AL95" s="490" t="str">
        <f>IF('statement of marks'!DN92="","",'statement of marks'!DN92)</f>
        <v/>
      </c>
      <c r="AM95" s="490" t="str">
        <f>IF('statement of marks'!EJ92="","",'statement of marks'!EJ92)</f>
        <v/>
      </c>
    </row>
    <row r="96" spans="1:39" ht="15">
      <c r="A96" s="486">
        <v>87</v>
      </c>
      <c r="B96" s="487" t="str">
        <f>IF('statement of marks'!J93="","",'statement of marks'!J93)</f>
        <v/>
      </c>
      <c r="C96" s="491"/>
      <c r="D96" s="489"/>
      <c r="E96" s="489"/>
      <c r="F96" s="489"/>
      <c r="G96" s="489"/>
      <c r="H96" s="489"/>
      <c r="I96" s="489"/>
      <c r="J96" s="490" t="str">
        <f>IF('statement of marks'!O93="","",'statement of marks'!O93)</f>
        <v/>
      </c>
      <c r="K96" s="490" t="str">
        <f>IF('statement of marks'!AK93="","",'statement of marks'!AK93)</f>
        <v/>
      </c>
      <c r="L96" s="490" t="str">
        <f>IF('statement of marks'!CD93="","",'statement of marks'!CD93)</f>
        <v/>
      </c>
      <c r="M96" s="490"/>
      <c r="N96" s="490" t="str">
        <f>IF('statement of marks'!CZ93="","",'statement of marks'!CZ93)</f>
        <v/>
      </c>
      <c r="O96" s="490" t="str">
        <f>IF('statement of marks'!DV93="","",'statement of marks'!DV93)</f>
        <v/>
      </c>
      <c r="P96" s="489" t="str">
        <f>IF('statement of marks'!R93="","",'statement of marks'!R93)</f>
        <v/>
      </c>
      <c r="Q96" s="489" t="str">
        <f>IF('statement of marks'!AN93="","",'statement of marks'!AN93)</f>
        <v/>
      </c>
      <c r="R96" s="489" t="str">
        <f>IF('statement of marks'!CG93="","",'statement of marks'!CG93)</f>
        <v/>
      </c>
      <c r="S96" s="489"/>
      <c r="T96" s="489" t="str">
        <f>IF('statement of marks'!DC93="","",'statement of marks'!DC93)</f>
        <v/>
      </c>
      <c r="U96" s="489" t="str">
        <f>IF('statement of marks'!DY93="","",'statement of marks'!DY93)</f>
        <v/>
      </c>
      <c r="V96" s="490" t="str">
        <f>IF('statement of marks'!Y93="","",'statement of marks'!Y93)</f>
        <v/>
      </c>
      <c r="W96" s="490" t="str">
        <f>IF('statement of marks'!AU93="","",'statement of marks'!AU93)</f>
        <v/>
      </c>
      <c r="X96" s="490" t="str">
        <f>IF('statement of marks'!CN93="","",'statement of marks'!CN93)</f>
        <v/>
      </c>
      <c r="Y96" s="490"/>
      <c r="Z96" s="490" t="str">
        <f>IF('statement of marks'!DJ93="","",'statement of marks'!DJ93)</f>
        <v/>
      </c>
      <c r="AA96" s="490" t="str">
        <f>IF('statement of marks'!EF93="","",'statement of marks'!EF93)</f>
        <v/>
      </c>
      <c r="AB96" s="489" t="str">
        <f>IF('statement of marks'!U93="","",'statement of marks'!U93)</f>
        <v/>
      </c>
      <c r="AC96" s="489" t="str">
        <f>IF('statement of marks'!AQ93="","",'statement of marks'!AQ93)</f>
        <v/>
      </c>
      <c r="AD96" s="489" t="str">
        <f>IF('statement of marks'!CJ93="","",'statement of marks'!CJ93)</f>
        <v/>
      </c>
      <c r="AE96" s="489"/>
      <c r="AF96" s="489" t="str">
        <f>IF('statement of marks'!DF93="","",'statement of marks'!DF93)</f>
        <v/>
      </c>
      <c r="AG96" s="489" t="str">
        <f>IF('statement of marks'!EB93="","",'statement of marks'!EB93)</f>
        <v/>
      </c>
      <c r="AH96" s="490" t="str">
        <f>IF('statement of marks'!AC93="","",'statement of marks'!AC93)</f>
        <v/>
      </c>
      <c r="AI96" s="490" t="str">
        <f>IF('statement of marks'!AY93="","",'statement of marks'!AY93)</f>
        <v/>
      </c>
      <c r="AJ96" s="490" t="str">
        <f>IF('statement of marks'!CR93="","",'statement of marks'!CR93)</f>
        <v/>
      </c>
      <c r="AK96" s="490"/>
      <c r="AL96" s="490" t="str">
        <f>IF('statement of marks'!DN93="","",'statement of marks'!DN93)</f>
        <v/>
      </c>
      <c r="AM96" s="490" t="str">
        <f>IF('statement of marks'!EJ93="","",'statement of marks'!EJ93)</f>
        <v/>
      </c>
    </row>
    <row r="97" spans="1:39" ht="15">
      <c r="A97" s="486">
        <v>88</v>
      </c>
      <c r="B97" s="487" t="str">
        <f>IF('statement of marks'!J94="","",'statement of marks'!J94)</f>
        <v/>
      </c>
      <c r="C97" s="491"/>
      <c r="D97" s="489"/>
      <c r="E97" s="489"/>
      <c r="F97" s="489"/>
      <c r="G97" s="489"/>
      <c r="H97" s="489"/>
      <c r="I97" s="489"/>
      <c r="J97" s="490" t="str">
        <f>IF('statement of marks'!O94="","",'statement of marks'!O94)</f>
        <v/>
      </c>
      <c r="K97" s="490" t="str">
        <f>IF('statement of marks'!AK94="","",'statement of marks'!AK94)</f>
        <v/>
      </c>
      <c r="L97" s="490" t="str">
        <f>IF('statement of marks'!CD94="","",'statement of marks'!CD94)</f>
        <v/>
      </c>
      <c r="M97" s="490"/>
      <c r="N97" s="490" t="str">
        <f>IF('statement of marks'!CZ94="","",'statement of marks'!CZ94)</f>
        <v/>
      </c>
      <c r="O97" s="490" t="str">
        <f>IF('statement of marks'!DV94="","",'statement of marks'!DV94)</f>
        <v/>
      </c>
      <c r="P97" s="489" t="str">
        <f>IF('statement of marks'!R94="","",'statement of marks'!R94)</f>
        <v/>
      </c>
      <c r="Q97" s="489" t="str">
        <f>IF('statement of marks'!AN94="","",'statement of marks'!AN94)</f>
        <v/>
      </c>
      <c r="R97" s="489" t="str">
        <f>IF('statement of marks'!CG94="","",'statement of marks'!CG94)</f>
        <v/>
      </c>
      <c r="S97" s="489"/>
      <c r="T97" s="489" t="str">
        <f>IF('statement of marks'!DC94="","",'statement of marks'!DC94)</f>
        <v/>
      </c>
      <c r="U97" s="489" t="str">
        <f>IF('statement of marks'!DY94="","",'statement of marks'!DY94)</f>
        <v/>
      </c>
      <c r="V97" s="490" t="str">
        <f>IF('statement of marks'!Y94="","",'statement of marks'!Y94)</f>
        <v/>
      </c>
      <c r="W97" s="490" t="str">
        <f>IF('statement of marks'!AU94="","",'statement of marks'!AU94)</f>
        <v/>
      </c>
      <c r="X97" s="490" t="str">
        <f>IF('statement of marks'!CN94="","",'statement of marks'!CN94)</f>
        <v/>
      </c>
      <c r="Y97" s="490"/>
      <c r="Z97" s="490" t="str">
        <f>IF('statement of marks'!DJ94="","",'statement of marks'!DJ94)</f>
        <v/>
      </c>
      <c r="AA97" s="490" t="str">
        <f>IF('statement of marks'!EF94="","",'statement of marks'!EF94)</f>
        <v/>
      </c>
      <c r="AB97" s="489" t="str">
        <f>IF('statement of marks'!U94="","",'statement of marks'!U94)</f>
        <v/>
      </c>
      <c r="AC97" s="489" t="str">
        <f>IF('statement of marks'!AQ94="","",'statement of marks'!AQ94)</f>
        <v/>
      </c>
      <c r="AD97" s="489" t="str">
        <f>IF('statement of marks'!CJ94="","",'statement of marks'!CJ94)</f>
        <v/>
      </c>
      <c r="AE97" s="489"/>
      <c r="AF97" s="489" t="str">
        <f>IF('statement of marks'!DF94="","",'statement of marks'!DF94)</f>
        <v/>
      </c>
      <c r="AG97" s="489" t="str">
        <f>IF('statement of marks'!EB94="","",'statement of marks'!EB94)</f>
        <v/>
      </c>
      <c r="AH97" s="490" t="str">
        <f>IF('statement of marks'!AC94="","",'statement of marks'!AC94)</f>
        <v/>
      </c>
      <c r="AI97" s="490" t="str">
        <f>IF('statement of marks'!AY94="","",'statement of marks'!AY94)</f>
        <v/>
      </c>
      <c r="AJ97" s="490" t="str">
        <f>IF('statement of marks'!CR94="","",'statement of marks'!CR94)</f>
        <v/>
      </c>
      <c r="AK97" s="490"/>
      <c r="AL97" s="490" t="str">
        <f>IF('statement of marks'!DN94="","",'statement of marks'!DN94)</f>
        <v/>
      </c>
      <c r="AM97" s="490" t="str">
        <f>IF('statement of marks'!EJ94="","",'statement of marks'!EJ94)</f>
        <v/>
      </c>
    </row>
    <row r="98" spans="1:39" ht="15">
      <c r="A98" s="486">
        <v>89</v>
      </c>
      <c r="B98" s="487" t="str">
        <f>IF('statement of marks'!J95="","",'statement of marks'!J95)</f>
        <v/>
      </c>
      <c r="C98" s="491"/>
      <c r="D98" s="489"/>
      <c r="E98" s="489"/>
      <c r="F98" s="489"/>
      <c r="G98" s="489"/>
      <c r="H98" s="489"/>
      <c r="I98" s="489"/>
      <c r="J98" s="490" t="str">
        <f>IF('statement of marks'!O95="","",'statement of marks'!O95)</f>
        <v/>
      </c>
      <c r="K98" s="490" t="str">
        <f>IF('statement of marks'!AK95="","",'statement of marks'!AK95)</f>
        <v/>
      </c>
      <c r="L98" s="490" t="str">
        <f>IF('statement of marks'!CD95="","",'statement of marks'!CD95)</f>
        <v/>
      </c>
      <c r="M98" s="490"/>
      <c r="N98" s="490" t="str">
        <f>IF('statement of marks'!CZ95="","",'statement of marks'!CZ95)</f>
        <v/>
      </c>
      <c r="O98" s="490" t="str">
        <f>IF('statement of marks'!DV95="","",'statement of marks'!DV95)</f>
        <v/>
      </c>
      <c r="P98" s="489" t="str">
        <f>IF('statement of marks'!R95="","",'statement of marks'!R95)</f>
        <v/>
      </c>
      <c r="Q98" s="489" t="str">
        <f>IF('statement of marks'!AN95="","",'statement of marks'!AN95)</f>
        <v/>
      </c>
      <c r="R98" s="489" t="str">
        <f>IF('statement of marks'!CG95="","",'statement of marks'!CG95)</f>
        <v/>
      </c>
      <c r="S98" s="489"/>
      <c r="T98" s="489" t="str">
        <f>IF('statement of marks'!DC95="","",'statement of marks'!DC95)</f>
        <v/>
      </c>
      <c r="U98" s="489" t="str">
        <f>IF('statement of marks'!DY95="","",'statement of marks'!DY95)</f>
        <v/>
      </c>
      <c r="V98" s="490" t="str">
        <f>IF('statement of marks'!Y95="","",'statement of marks'!Y95)</f>
        <v/>
      </c>
      <c r="W98" s="490" t="str">
        <f>IF('statement of marks'!AU95="","",'statement of marks'!AU95)</f>
        <v/>
      </c>
      <c r="X98" s="490" t="str">
        <f>IF('statement of marks'!CN95="","",'statement of marks'!CN95)</f>
        <v/>
      </c>
      <c r="Y98" s="490"/>
      <c r="Z98" s="490" t="str">
        <f>IF('statement of marks'!DJ95="","",'statement of marks'!DJ95)</f>
        <v/>
      </c>
      <c r="AA98" s="490" t="str">
        <f>IF('statement of marks'!EF95="","",'statement of marks'!EF95)</f>
        <v/>
      </c>
      <c r="AB98" s="489" t="str">
        <f>IF('statement of marks'!U95="","",'statement of marks'!U95)</f>
        <v/>
      </c>
      <c r="AC98" s="489" t="str">
        <f>IF('statement of marks'!AQ95="","",'statement of marks'!AQ95)</f>
        <v/>
      </c>
      <c r="AD98" s="489" t="str">
        <f>IF('statement of marks'!CJ95="","",'statement of marks'!CJ95)</f>
        <v/>
      </c>
      <c r="AE98" s="489"/>
      <c r="AF98" s="489" t="str">
        <f>IF('statement of marks'!DF95="","",'statement of marks'!DF95)</f>
        <v/>
      </c>
      <c r="AG98" s="489" t="str">
        <f>IF('statement of marks'!EB95="","",'statement of marks'!EB95)</f>
        <v/>
      </c>
      <c r="AH98" s="490" t="str">
        <f>IF('statement of marks'!AC95="","",'statement of marks'!AC95)</f>
        <v/>
      </c>
      <c r="AI98" s="490" t="str">
        <f>IF('statement of marks'!AY95="","",'statement of marks'!AY95)</f>
        <v/>
      </c>
      <c r="AJ98" s="490" t="str">
        <f>IF('statement of marks'!CR95="","",'statement of marks'!CR95)</f>
        <v/>
      </c>
      <c r="AK98" s="490"/>
      <c r="AL98" s="490" t="str">
        <f>IF('statement of marks'!DN95="","",'statement of marks'!DN95)</f>
        <v/>
      </c>
      <c r="AM98" s="490" t="str">
        <f>IF('statement of marks'!EJ95="","",'statement of marks'!EJ95)</f>
        <v/>
      </c>
    </row>
    <row r="99" spans="1:39" ht="15">
      <c r="A99" s="486">
        <v>90</v>
      </c>
      <c r="B99" s="487" t="str">
        <f>IF('statement of marks'!J96="","",'statement of marks'!J96)</f>
        <v/>
      </c>
      <c r="C99" s="491"/>
      <c r="D99" s="489"/>
      <c r="E99" s="489"/>
      <c r="F99" s="489"/>
      <c r="G99" s="489"/>
      <c r="H99" s="489"/>
      <c r="I99" s="489"/>
      <c r="J99" s="490" t="str">
        <f>IF('statement of marks'!O96="","",'statement of marks'!O96)</f>
        <v/>
      </c>
      <c r="K99" s="490" t="str">
        <f>IF('statement of marks'!AK96="","",'statement of marks'!AK96)</f>
        <v/>
      </c>
      <c r="L99" s="490" t="str">
        <f>IF('statement of marks'!CD96="","",'statement of marks'!CD96)</f>
        <v/>
      </c>
      <c r="M99" s="490"/>
      <c r="N99" s="490" t="str">
        <f>IF('statement of marks'!CZ96="","",'statement of marks'!CZ96)</f>
        <v/>
      </c>
      <c r="O99" s="490" t="str">
        <f>IF('statement of marks'!DV96="","",'statement of marks'!DV96)</f>
        <v/>
      </c>
      <c r="P99" s="489" t="str">
        <f>IF('statement of marks'!R96="","",'statement of marks'!R96)</f>
        <v/>
      </c>
      <c r="Q99" s="489" t="str">
        <f>IF('statement of marks'!AN96="","",'statement of marks'!AN96)</f>
        <v/>
      </c>
      <c r="R99" s="489" t="str">
        <f>IF('statement of marks'!CG96="","",'statement of marks'!CG96)</f>
        <v/>
      </c>
      <c r="S99" s="489"/>
      <c r="T99" s="489" t="str">
        <f>IF('statement of marks'!DC96="","",'statement of marks'!DC96)</f>
        <v/>
      </c>
      <c r="U99" s="489" t="str">
        <f>IF('statement of marks'!DY96="","",'statement of marks'!DY96)</f>
        <v/>
      </c>
      <c r="V99" s="490" t="str">
        <f>IF('statement of marks'!Y96="","",'statement of marks'!Y96)</f>
        <v/>
      </c>
      <c r="W99" s="490" t="str">
        <f>IF('statement of marks'!AU96="","",'statement of marks'!AU96)</f>
        <v/>
      </c>
      <c r="X99" s="490" t="str">
        <f>IF('statement of marks'!CN96="","",'statement of marks'!CN96)</f>
        <v/>
      </c>
      <c r="Y99" s="490"/>
      <c r="Z99" s="490" t="str">
        <f>IF('statement of marks'!DJ96="","",'statement of marks'!DJ96)</f>
        <v/>
      </c>
      <c r="AA99" s="490" t="str">
        <f>IF('statement of marks'!EF96="","",'statement of marks'!EF96)</f>
        <v/>
      </c>
      <c r="AB99" s="489" t="str">
        <f>IF('statement of marks'!U96="","",'statement of marks'!U96)</f>
        <v/>
      </c>
      <c r="AC99" s="489" t="str">
        <f>IF('statement of marks'!AQ96="","",'statement of marks'!AQ96)</f>
        <v/>
      </c>
      <c r="AD99" s="489" t="str">
        <f>IF('statement of marks'!CJ96="","",'statement of marks'!CJ96)</f>
        <v/>
      </c>
      <c r="AE99" s="489"/>
      <c r="AF99" s="489" t="str">
        <f>IF('statement of marks'!DF96="","",'statement of marks'!DF96)</f>
        <v/>
      </c>
      <c r="AG99" s="489" t="str">
        <f>IF('statement of marks'!EB96="","",'statement of marks'!EB96)</f>
        <v/>
      </c>
      <c r="AH99" s="490" t="str">
        <f>IF('statement of marks'!AC96="","",'statement of marks'!AC96)</f>
        <v/>
      </c>
      <c r="AI99" s="490" t="str">
        <f>IF('statement of marks'!AY96="","",'statement of marks'!AY96)</f>
        <v/>
      </c>
      <c r="AJ99" s="490" t="str">
        <f>IF('statement of marks'!CR96="","",'statement of marks'!CR96)</f>
        <v/>
      </c>
      <c r="AK99" s="490"/>
      <c r="AL99" s="490" t="str">
        <f>IF('statement of marks'!DN96="","",'statement of marks'!DN96)</f>
        <v/>
      </c>
      <c r="AM99" s="490" t="str">
        <f>IF('statement of marks'!EJ96="","",'statement of marks'!EJ96)</f>
        <v/>
      </c>
    </row>
    <row r="100" spans="1:39" ht="15">
      <c r="A100" s="486">
        <v>91</v>
      </c>
      <c r="B100" s="487" t="str">
        <f>IF('statement of marks'!J97="","",'statement of marks'!J97)</f>
        <v/>
      </c>
      <c r="C100" s="491"/>
      <c r="D100" s="489"/>
      <c r="E100" s="489"/>
      <c r="F100" s="489"/>
      <c r="G100" s="489"/>
      <c r="H100" s="489"/>
      <c r="I100" s="489"/>
      <c r="J100" s="490" t="str">
        <f>IF('statement of marks'!O97="","",'statement of marks'!O97)</f>
        <v/>
      </c>
      <c r="K100" s="490" t="str">
        <f>IF('statement of marks'!AK97="","",'statement of marks'!AK97)</f>
        <v/>
      </c>
      <c r="L100" s="490" t="str">
        <f>IF('statement of marks'!CD97="","",'statement of marks'!CD97)</f>
        <v/>
      </c>
      <c r="M100" s="490"/>
      <c r="N100" s="490" t="str">
        <f>IF('statement of marks'!CZ97="","",'statement of marks'!CZ97)</f>
        <v/>
      </c>
      <c r="O100" s="490" t="str">
        <f>IF('statement of marks'!DV97="","",'statement of marks'!DV97)</f>
        <v/>
      </c>
      <c r="P100" s="489" t="str">
        <f>IF('statement of marks'!R97="","",'statement of marks'!R97)</f>
        <v/>
      </c>
      <c r="Q100" s="489" t="str">
        <f>IF('statement of marks'!AN97="","",'statement of marks'!AN97)</f>
        <v/>
      </c>
      <c r="R100" s="489" t="str">
        <f>IF('statement of marks'!CG97="","",'statement of marks'!CG97)</f>
        <v/>
      </c>
      <c r="S100" s="489"/>
      <c r="T100" s="489" t="str">
        <f>IF('statement of marks'!DC97="","",'statement of marks'!DC97)</f>
        <v/>
      </c>
      <c r="U100" s="489" t="str">
        <f>IF('statement of marks'!DY97="","",'statement of marks'!DY97)</f>
        <v/>
      </c>
      <c r="V100" s="490" t="str">
        <f>IF('statement of marks'!Y97="","",'statement of marks'!Y97)</f>
        <v/>
      </c>
      <c r="W100" s="490" t="str">
        <f>IF('statement of marks'!AU97="","",'statement of marks'!AU97)</f>
        <v/>
      </c>
      <c r="X100" s="490" t="str">
        <f>IF('statement of marks'!CN97="","",'statement of marks'!CN97)</f>
        <v/>
      </c>
      <c r="Y100" s="490"/>
      <c r="Z100" s="490" t="str">
        <f>IF('statement of marks'!DJ97="","",'statement of marks'!DJ97)</f>
        <v/>
      </c>
      <c r="AA100" s="490" t="str">
        <f>IF('statement of marks'!EF97="","",'statement of marks'!EF97)</f>
        <v/>
      </c>
      <c r="AB100" s="489" t="str">
        <f>IF('statement of marks'!U97="","",'statement of marks'!U97)</f>
        <v/>
      </c>
      <c r="AC100" s="489" t="str">
        <f>IF('statement of marks'!AQ97="","",'statement of marks'!AQ97)</f>
        <v/>
      </c>
      <c r="AD100" s="489" t="str">
        <f>IF('statement of marks'!CJ97="","",'statement of marks'!CJ97)</f>
        <v/>
      </c>
      <c r="AE100" s="489"/>
      <c r="AF100" s="489" t="str">
        <f>IF('statement of marks'!DF97="","",'statement of marks'!DF97)</f>
        <v/>
      </c>
      <c r="AG100" s="489" t="str">
        <f>IF('statement of marks'!EB97="","",'statement of marks'!EB97)</f>
        <v/>
      </c>
      <c r="AH100" s="490" t="str">
        <f>IF('statement of marks'!AC97="","",'statement of marks'!AC97)</f>
        <v/>
      </c>
      <c r="AI100" s="490" t="str">
        <f>IF('statement of marks'!AY97="","",'statement of marks'!AY97)</f>
        <v/>
      </c>
      <c r="AJ100" s="490" t="str">
        <f>IF('statement of marks'!CR97="","",'statement of marks'!CR97)</f>
        <v/>
      </c>
      <c r="AK100" s="490"/>
      <c r="AL100" s="490" t="str">
        <f>IF('statement of marks'!DN97="","",'statement of marks'!DN97)</f>
        <v/>
      </c>
      <c r="AM100" s="490" t="str">
        <f>IF('statement of marks'!EJ97="","",'statement of marks'!EJ97)</f>
        <v/>
      </c>
    </row>
    <row r="101" spans="1:39" ht="15">
      <c r="A101" s="486">
        <v>92</v>
      </c>
      <c r="B101" s="487" t="str">
        <f>IF('statement of marks'!J98="","",'statement of marks'!J98)</f>
        <v/>
      </c>
      <c r="C101" s="491"/>
      <c r="D101" s="489"/>
      <c r="E101" s="489"/>
      <c r="F101" s="489"/>
      <c r="G101" s="489"/>
      <c r="H101" s="489"/>
      <c r="I101" s="489"/>
      <c r="J101" s="490" t="str">
        <f>IF('statement of marks'!O98="","",'statement of marks'!O98)</f>
        <v/>
      </c>
      <c r="K101" s="490" t="str">
        <f>IF('statement of marks'!AK98="","",'statement of marks'!AK98)</f>
        <v/>
      </c>
      <c r="L101" s="490" t="str">
        <f>IF('statement of marks'!CD98="","",'statement of marks'!CD98)</f>
        <v/>
      </c>
      <c r="M101" s="490"/>
      <c r="N101" s="490" t="str">
        <f>IF('statement of marks'!CZ98="","",'statement of marks'!CZ98)</f>
        <v/>
      </c>
      <c r="O101" s="490" t="str">
        <f>IF('statement of marks'!DV98="","",'statement of marks'!DV98)</f>
        <v/>
      </c>
      <c r="P101" s="489" t="str">
        <f>IF('statement of marks'!R98="","",'statement of marks'!R98)</f>
        <v/>
      </c>
      <c r="Q101" s="489" t="str">
        <f>IF('statement of marks'!AN98="","",'statement of marks'!AN98)</f>
        <v/>
      </c>
      <c r="R101" s="489" t="str">
        <f>IF('statement of marks'!CG98="","",'statement of marks'!CG98)</f>
        <v/>
      </c>
      <c r="S101" s="489"/>
      <c r="T101" s="489" t="str">
        <f>IF('statement of marks'!DC98="","",'statement of marks'!DC98)</f>
        <v/>
      </c>
      <c r="U101" s="489" t="str">
        <f>IF('statement of marks'!DY98="","",'statement of marks'!DY98)</f>
        <v/>
      </c>
      <c r="V101" s="490" t="str">
        <f>IF('statement of marks'!Y98="","",'statement of marks'!Y98)</f>
        <v/>
      </c>
      <c r="W101" s="490" t="str">
        <f>IF('statement of marks'!AU98="","",'statement of marks'!AU98)</f>
        <v/>
      </c>
      <c r="X101" s="490" t="str">
        <f>IF('statement of marks'!CN98="","",'statement of marks'!CN98)</f>
        <v/>
      </c>
      <c r="Y101" s="490"/>
      <c r="Z101" s="490" t="str">
        <f>IF('statement of marks'!DJ98="","",'statement of marks'!DJ98)</f>
        <v/>
      </c>
      <c r="AA101" s="490" t="str">
        <f>IF('statement of marks'!EF98="","",'statement of marks'!EF98)</f>
        <v/>
      </c>
      <c r="AB101" s="489" t="str">
        <f>IF('statement of marks'!U98="","",'statement of marks'!U98)</f>
        <v/>
      </c>
      <c r="AC101" s="489" t="str">
        <f>IF('statement of marks'!AQ98="","",'statement of marks'!AQ98)</f>
        <v/>
      </c>
      <c r="AD101" s="489" t="str">
        <f>IF('statement of marks'!CJ98="","",'statement of marks'!CJ98)</f>
        <v/>
      </c>
      <c r="AE101" s="489"/>
      <c r="AF101" s="489" t="str">
        <f>IF('statement of marks'!DF98="","",'statement of marks'!DF98)</f>
        <v/>
      </c>
      <c r="AG101" s="489" t="str">
        <f>IF('statement of marks'!EB98="","",'statement of marks'!EB98)</f>
        <v/>
      </c>
      <c r="AH101" s="490" t="str">
        <f>IF('statement of marks'!AC98="","",'statement of marks'!AC98)</f>
        <v/>
      </c>
      <c r="AI101" s="490" t="str">
        <f>IF('statement of marks'!AY98="","",'statement of marks'!AY98)</f>
        <v/>
      </c>
      <c r="AJ101" s="490" t="str">
        <f>IF('statement of marks'!CR98="","",'statement of marks'!CR98)</f>
        <v/>
      </c>
      <c r="AK101" s="490"/>
      <c r="AL101" s="490" t="str">
        <f>IF('statement of marks'!DN98="","",'statement of marks'!DN98)</f>
        <v/>
      </c>
      <c r="AM101" s="490" t="str">
        <f>IF('statement of marks'!EJ98="","",'statement of marks'!EJ98)</f>
        <v/>
      </c>
    </row>
    <row r="102" spans="1:39" ht="15">
      <c r="A102" s="486">
        <v>93</v>
      </c>
      <c r="B102" s="487" t="str">
        <f>IF('statement of marks'!J99="","",'statement of marks'!J99)</f>
        <v/>
      </c>
      <c r="C102" s="491"/>
      <c r="D102" s="489"/>
      <c r="E102" s="489"/>
      <c r="F102" s="489"/>
      <c r="G102" s="489"/>
      <c r="H102" s="489"/>
      <c r="I102" s="489"/>
      <c r="J102" s="490" t="str">
        <f>IF('statement of marks'!O99="","",'statement of marks'!O99)</f>
        <v/>
      </c>
      <c r="K102" s="490" t="str">
        <f>IF('statement of marks'!AK99="","",'statement of marks'!AK99)</f>
        <v/>
      </c>
      <c r="L102" s="490" t="str">
        <f>IF('statement of marks'!CD99="","",'statement of marks'!CD99)</f>
        <v/>
      </c>
      <c r="M102" s="490"/>
      <c r="N102" s="490" t="str">
        <f>IF('statement of marks'!CZ99="","",'statement of marks'!CZ99)</f>
        <v/>
      </c>
      <c r="O102" s="490" t="str">
        <f>IF('statement of marks'!DV99="","",'statement of marks'!DV99)</f>
        <v/>
      </c>
      <c r="P102" s="489" t="str">
        <f>IF('statement of marks'!R99="","",'statement of marks'!R99)</f>
        <v/>
      </c>
      <c r="Q102" s="489" t="str">
        <f>IF('statement of marks'!AN99="","",'statement of marks'!AN99)</f>
        <v/>
      </c>
      <c r="R102" s="489" t="str">
        <f>IF('statement of marks'!CG99="","",'statement of marks'!CG99)</f>
        <v/>
      </c>
      <c r="S102" s="489"/>
      <c r="T102" s="489" t="str">
        <f>IF('statement of marks'!DC99="","",'statement of marks'!DC99)</f>
        <v/>
      </c>
      <c r="U102" s="489" t="str">
        <f>IF('statement of marks'!DY99="","",'statement of marks'!DY99)</f>
        <v/>
      </c>
      <c r="V102" s="490" t="str">
        <f>IF('statement of marks'!Y99="","",'statement of marks'!Y99)</f>
        <v/>
      </c>
      <c r="W102" s="490" t="str">
        <f>IF('statement of marks'!AU99="","",'statement of marks'!AU99)</f>
        <v/>
      </c>
      <c r="X102" s="490" t="str">
        <f>IF('statement of marks'!CN99="","",'statement of marks'!CN99)</f>
        <v/>
      </c>
      <c r="Y102" s="490"/>
      <c r="Z102" s="490" t="str">
        <f>IF('statement of marks'!DJ99="","",'statement of marks'!DJ99)</f>
        <v/>
      </c>
      <c r="AA102" s="490" t="str">
        <f>IF('statement of marks'!EF99="","",'statement of marks'!EF99)</f>
        <v/>
      </c>
      <c r="AB102" s="489" t="str">
        <f>IF('statement of marks'!U99="","",'statement of marks'!U99)</f>
        <v/>
      </c>
      <c r="AC102" s="489" t="str">
        <f>IF('statement of marks'!AQ99="","",'statement of marks'!AQ99)</f>
        <v/>
      </c>
      <c r="AD102" s="489" t="str">
        <f>IF('statement of marks'!CJ99="","",'statement of marks'!CJ99)</f>
        <v/>
      </c>
      <c r="AE102" s="489"/>
      <c r="AF102" s="489" t="str">
        <f>IF('statement of marks'!DF99="","",'statement of marks'!DF99)</f>
        <v/>
      </c>
      <c r="AG102" s="489" t="str">
        <f>IF('statement of marks'!EB99="","",'statement of marks'!EB99)</f>
        <v/>
      </c>
      <c r="AH102" s="490" t="str">
        <f>IF('statement of marks'!AC99="","",'statement of marks'!AC99)</f>
        <v/>
      </c>
      <c r="AI102" s="490" t="str">
        <f>IF('statement of marks'!AY99="","",'statement of marks'!AY99)</f>
        <v/>
      </c>
      <c r="AJ102" s="490" t="str">
        <f>IF('statement of marks'!CR99="","",'statement of marks'!CR99)</f>
        <v/>
      </c>
      <c r="AK102" s="490"/>
      <c r="AL102" s="490" t="str">
        <f>IF('statement of marks'!DN99="","",'statement of marks'!DN99)</f>
        <v/>
      </c>
      <c r="AM102" s="490" t="str">
        <f>IF('statement of marks'!EJ99="","",'statement of marks'!EJ99)</f>
        <v/>
      </c>
    </row>
    <row r="103" spans="1:39" ht="15">
      <c r="A103" s="486">
        <v>94</v>
      </c>
      <c r="B103" s="487" t="str">
        <f>IF('statement of marks'!J100="","",'statement of marks'!J100)</f>
        <v/>
      </c>
      <c r="C103" s="491"/>
      <c r="D103" s="489"/>
      <c r="E103" s="489"/>
      <c r="F103" s="489"/>
      <c r="G103" s="489"/>
      <c r="H103" s="489"/>
      <c r="I103" s="489"/>
      <c r="J103" s="490" t="str">
        <f>IF('statement of marks'!O100="","",'statement of marks'!O100)</f>
        <v/>
      </c>
      <c r="K103" s="490" t="str">
        <f>IF('statement of marks'!AK100="","",'statement of marks'!AK100)</f>
        <v/>
      </c>
      <c r="L103" s="490" t="str">
        <f>IF('statement of marks'!CD100="","",'statement of marks'!CD100)</f>
        <v/>
      </c>
      <c r="M103" s="490"/>
      <c r="N103" s="490" t="str">
        <f>IF('statement of marks'!CZ100="","",'statement of marks'!CZ100)</f>
        <v/>
      </c>
      <c r="O103" s="490" t="str">
        <f>IF('statement of marks'!DV100="","",'statement of marks'!DV100)</f>
        <v/>
      </c>
      <c r="P103" s="489" t="str">
        <f>IF('statement of marks'!R100="","",'statement of marks'!R100)</f>
        <v/>
      </c>
      <c r="Q103" s="489" t="str">
        <f>IF('statement of marks'!AN100="","",'statement of marks'!AN100)</f>
        <v/>
      </c>
      <c r="R103" s="489" t="str">
        <f>IF('statement of marks'!CG100="","",'statement of marks'!CG100)</f>
        <v/>
      </c>
      <c r="S103" s="489"/>
      <c r="T103" s="489" t="str">
        <f>IF('statement of marks'!DC100="","",'statement of marks'!DC100)</f>
        <v/>
      </c>
      <c r="U103" s="489" t="str">
        <f>IF('statement of marks'!DY100="","",'statement of marks'!DY100)</f>
        <v/>
      </c>
      <c r="V103" s="490" t="str">
        <f>IF('statement of marks'!Y100="","",'statement of marks'!Y100)</f>
        <v/>
      </c>
      <c r="W103" s="490" t="str">
        <f>IF('statement of marks'!AU100="","",'statement of marks'!AU100)</f>
        <v/>
      </c>
      <c r="X103" s="490" t="str">
        <f>IF('statement of marks'!CN100="","",'statement of marks'!CN100)</f>
        <v/>
      </c>
      <c r="Y103" s="490"/>
      <c r="Z103" s="490" t="str">
        <f>IF('statement of marks'!DJ100="","",'statement of marks'!DJ100)</f>
        <v/>
      </c>
      <c r="AA103" s="490" t="str">
        <f>IF('statement of marks'!EF100="","",'statement of marks'!EF100)</f>
        <v/>
      </c>
      <c r="AB103" s="489" t="str">
        <f>IF('statement of marks'!U100="","",'statement of marks'!U100)</f>
        <v/>
      </c>
      <c r="AC103" s="489" t="str">
        <f>IF('statement of marks'!AQ100="","",'statement of marks'!AQ100)</f>
        <v/>
      </c>
      <c r="AD103" s="489" t="str">
        <f>IF('statement of marks'!CJ100="","",'statement of marks'!CJ100)</f>
        <v/>
      </c>
      <c r="AE103" s="489"/>
      <c r="AF103" s="489" t="str">
        <f>IF('statement of marks'!DF100="","",'statement of marks'!DF100)</f>
        <v/>
      </c>
      <c r="AG103" s="489" t="str">
        <f>IF('statement of marks'!EB100="","",'statement of marks'!EB100)</f>
        <v/>
      </c>
      <c r="AH103" s="490" t="str">
        <f>IF('statement of marks'!AC100="","",'statement of marks'!AC100)</f>
        <v/>
      </c>
      <c r="AI103" s="490" t="str">
        <f>IF('statement of marks'!AY100="","",'statement of marks'!AY100)</f>
        <v/>
      </c>
      <c r="AJ103" s="490" t="str">
        <f>IF('statement of marks'!CR100="","",'statement of marks'!CR100)</f>
        <v/>
      </c>
      <c r="AK103" s="490"/>
      <c r="AL103" s="490" t="str">
        <f>IF('statement of marks'!DN100="","",'statement of marks'!DN100)</f>
        <v/>
      </c>
      <c r="AM103" s="490" t="str">
        <f>IF('statement of marks'!EJ100="","",'statement of marks'!EJ100)</f>
        <v/>
      </c>
    </row>
    <row r="104" spans="1:39" ht="15">
      <c r="A104" s="486">
        <v>95</v>
      </c>
      <c r="B104" s="487" t="str">
        <f>IF('statement of marks'!J101="","",'statement of marks'!J101)</f>
        <v/>
      </c>
      <c r="C104" s="491"/>
      <c r="D104" s="489"/>
      <c r="E104" s="489"/>
      <c r="F104" s="489"/>
      <c r="G104" s="489"/>
      <c r="H104" s="489"/>
      <c r="I104" s="489"/>
      <c r="J104" s="490" t="str">
        <f>IF('statement of marks'!O101="","",'statement of marks'!O101)</f>
        <v/>
      </c>
      <c r="K104" s="490" t="str">
        <f>IF('statement of marks'!AK101="","",'statement of marks'!AK101)</f>
        <v/>
      </c>
      <c r="L104" s="490" t="str">
        <f>IF('statement of marks'!CD101="","",'statement of marks'!CD101)</f>
        <v/>
      </c>
      <c r="M104" s="490"/>
      <c r="N104" s="490" t="str">
        <f>IF('statement of marks'!CZ101="","",'statement of marks'!CZ101)</f>
        <v/>
      </c>
      <c r="O104" s="490" t="str">
        <f>IF('statement of marks'!DV101="","",'statement of marks'!DV101)</f>
        <v/>
      </c>
      <c r="P104" s="489" t="str">
        <f>IF('statement of marks'!R101="","",'statement of marks'!R101)</f>
        <v/>
      </c>
      <c r="Q104" s="489" t="str">
        <f>IF('statement of marks'!AN101="","",'statement of marks'!AN101)</f>
        <v/>
      </c>
      <c r="R104" s="489" t="str">
        <f>IF('statement of marks'!CG101="","",'statement of marks'!CG101)</f>
        <v/>
      </c>
      <c r="S104" s="489"/>
      <c r="T104" s="489" t="str">
        <f>IF('statement of marks'!DC101="","",'statement of marks'!DC101)</f>
        <v/>
      </c>
      <c r="U104" s="489" t="str">
        <f>IF('statement of marks'!DY101="","",'statement of marks'!DY101)</f>
        <v/>
      </c>
      <c r="V104" s="490" t="str">
        <f>IF('statement of marks'!Y101="","",'statement of marks'!Y101)</f>
        <v/>
      </c>
      <c r="W104" s="490" t="str">
        <f>IF('statement of marks'!AU101="","",'statement of marks'!AU101)</f>
        <v/>
      </c>
      <c r="X104" s="490" t="str">
        <f>IF('statement of marks'!CN101="","",'statement of marks'!CN101)</f>
        <v/>
      </c>
      <c r="Y104" s="490"/>
      <c r="Z104" s="490" t="str">
        <f>IF('statement of marks'!DJ101="","",'statement of marks'!DJ101)</f>
        <v/>
      </c>
      <c r="AA104" s="490" t="str">
        <f>IF('statement of marks'!EF101="","",'statement of marks'!EF101)</f>
        <v/>
      </c>
      <c r="AB104" s="489" t="str">
        <f>IF('statement of marks'!U101="","",'statement of marks'!U101)</f>
        <v/>
      </c>
      <c r="AC104" s="489" t="str">
        <f>IF('statement of marks'!AQ101="","",'statement of marks'!AQ101)</f>
        <v/>
      </c>
      <c r="AD104" s="489" t="str">
        <f>IF('statement of marks'!CJ101="","",'statement of marks'!CJ101)</f>
        <v/>
      </c>
      <c r="AE104" s="489"/>
      <c r="AF104" s="489" t="str">
        <f>IF('statement of marks'!DF101="","",'statement of marks'!DF101)</f>
        <v/>
      </c>
      <c r="AG104" s="489" t="str">
        <f>IF('statement of marks'!EB101="","",'statement of marks'!EB101)</f>
        <v/>
      </c>
      <c r="AH104" s="490" t="str">
        <f>IF('statement of marks'!AC101="","",'statement of marks'!AC101)</f>
        <v/>
      </c>
      <c r="AI104" s="490" t="str">
        <f>IF('statement of marks'!AY101="","",'statement of marks'!AY101)</f>
        <v/>
      </c>
      <c r="AJ104" s="490" t="str">
        <f>IF('statement of marks'!CR101="","",'statement of marks'!CR101)</f>
        <v/>
      </c>
      <c r="AK104" s="490"/>
      <c r="AL104" s="490" t="str">
        <f>IF('statement of marks'!DN101="","",'statement of marks'!DN101)</f>
        <v/>
      </c>
      <c r="AM104" s="490" t="str">
        <f>IF('statement of marks'!EJ101="","",'statement of marks'!EJ101)</f>
        <v/>
      </c>
    </row>
    <row r="105" spans="1:39" ht="15">
      <c r="A105" s="486">
        <v>96</v>
      </c>
      <c r="B105" s="487" t="str">
        <f>IF('statement of marks'!J102="","",'statement of marks'!J102)</f>
        <v/>
      </c>
      <c r="C105" s="491"/>
      <c r="D105" s="489"/>
      <c r="E105" s="489"/>
      <c r="F105" s="489"/>
      <c r="G105" s="489"/>
      <c r="H105" s="489"/>
      <c r="I105" s="489"/>
      <c r="J105" s="490" t="str">
        <f>IF('statement of marks'!O102="","",'statement of marks'!O102)</f>
        <v/>
      </c>
      <c r="K105" s="490" t="str">
        <f>IF('statement of marks'!AK102="","",'statement of marks'!AK102)</f>
        <v/>
      </c>
      <c r="L105" s="490" t="str">
        <f>IF('statement of marks'!CD102="","",'statement of marks'!CD102)</f>
        <v/>
      </c>
      <c r="M105" s="490"/>
      <c r="N105" s="490" t="str">
        <f>IF('statement of marks'!CZ102="","",'statement of marks'!CZ102)</f>
        <v/>
      </c>
      <c r="O105" s="490" t="str">
        <f>IF('statement of marks'!DV102="","",'statement of marks'!DV102)</f>
        <v/>
      </c>
      <c r="P105" s="489" t="str">
        <f>IF('statement of marks'!R102="","",'statement of marks'!R102)</f>
        <v/>
      </c>
      <c r="Q105" s="489" t="str">
        <f>IF('statement of marks'!AN102="","",'statement of marks'!AN102)</f>
        <v/>
      </c>
      <c r="R105" s="489" t="str">
        <f>IF('statement of marks'!CG102="","",'statement of marks'!CG102)</f>
        <v/>
      </c>
      <c r="S105" s="489"/>
      <c r="T105" s="489" t="str">
        <f>IF('statement of marks'!DC102="","",'statement of marks'!DC102)</f>
        <v/>
      </c>
      <c r="U105" s="489" t="str">
        <f>IF('statement of marks'!DY102="","",'statement of marks'!DY102)</f>
        <v/>
      </c>
      <c r="V105" s="490" t="str">
        <f>IF('statement of marks'!Y102="","",'statement of marks'!Y102)</f>
        <v/>
      </c>
      <c r="W105" s="490" t="str">
        <f>IF('statement of marks'!AU102="","",'statement of marks'!AU102)</f>
        <v/>
      </c>
      <c r="X105" s="490" t="str">
        <f>IF('statement of marks'!CN102="","",'statement of marks'!CN102)</f>
        <v/>
      </c>
      <c r="Y105" s="490"/>
      <c r="Z105" s="490" t="str">
        <f>IF('statement of marks'!DJ102="","",'statement of marks'!DJ102)</f>
        <v/>
      </c>
      <c r="AA105" s="490" t="str">
        <f>IF('statement of marks'!EF102="","",'statement of marks'!EF102)</f>
        <v/>
      </c>
      <c r="AB105" s="489" t="str">
        <f>IF('statement of marks'!U102="","",'statement of marks'!U102)</f>
        <v/>
      </c>
      <c r="AC105" s="489" t="str">
        <f>IF('statement of marks'!AQ102="","",'statement of marks'!AQ102)</f>
        <v/>
      </c>
      <c r="AD105" s="489" t="str">
        <f>IF('statement of marks'!CJ102="","",'statement of marks'!CJ102)</f>
        <v/>
      </c>
      <c r="AE105" s="489"/>
      <c r="AF105" s="489" t="str">
        <f>IF('statement of marks'!DF102="","",'statement of marks'!DF102)</f>
        <v/>
      </c>
      <c r="AG105" s="489" t="str">
        <f>IF('statement of marks'!EB102="","",'statement of marks'!EB102)</f>
        <v/>
      </c>
      <c r="AH105" s="490" t="str">
        <f>IF('statement of marks'!AC102="","",'statement of marks'!AC102)</f>
        <v/>
      </c>
      <c r="AI105" s="490" t="str">
        <f>IF('statement of marks'!AY102="","",'statement of marks'!AY102)</f>
        <v/>
      </c>
      <c r="AJ105" s="490" t="str">
        <f>IF('statement of marks'!CR102="","",'statement of marks'!CR102)</f>
        <v/>
      </c>
      <c r="AK105" s="490"/>
      <c r="AL105" s="490" t="str">
        <f>IF('statement of marks'!DN102="","",'statement of marks'!DN102)</f>
        <v/>
      </c>
      <c r="AM105" s="490" t="str">
        <f>IF('statement of marks'!EJ102="","",'statement of marks'!EJ102)</f>
        <v/>
      </c>
    </row>
    <row r="106" spans="1:39" ht="15">
      <c r="A106" s="486">
        <v>97</v>
      </c>
      <c r="B106" s="487" t="str">
        <f>IF('statement of marks'!J103="","",'statement of marks'!J103)</f>
        <v/>
      </c>
      <c r="C106" s="491"/>
      <c r="D106" s="489"/>
      <c r="E106" s="489"/>
      <c r="F106" s="489"/>
      <c r="G106" s="489"/>
      <c r="H106" s="489"/>
      <c r="I106" s="489"/>
      <c r="J106" s="490" t="str">
        <f>IF('statement of marks'!O103="","",'statement of marks'!O103)</f>
        <v/>
      </c>
      <c r="K106" s="490" t="str">
        <f>IF('statement of marks'!AK103="","",'statement of marks'!AK103)</f>
        <v/>
      </c>
      <c r="L106" s="490" t="str">
        <f>IF('statement of marks'!CD103="","",'statement of marks'!CD103)</f>
        <v/>
      </c>
      <c r="M106" s="490"/>
      <c r="N106" s="490" t="str">
        <f>IF('statement of marks'!CZ103="","",'statement of marks'!CZ103)</f>
        <v/>
      </c>
      <c r="O106" s="490" t="str">
        <f>IF('statement of marks'!DV103="","",'statement of marks'!DV103)</f>
        <v/>
      </c>
      <c r="P106" s="489" t="str">
        <f>IF('statement of marks'!R103="","",'statement of marks'!R103)</f>
        <v/>
      </c>
      <c r="Q106" s="489" t="str">
        <f>IF('statement of marks'!AN103="","",'statement of marks'!AN103)</f>
        <v/>
      </c>
      <c r="R106" s="489" t="str">
        <f>IF('statement of marks'!CG103="","",'statement of marks'!CG103)</f>
        <v/>
      </c>
      <c r="S106" s="489"/>
      <c r="T106" s="489" t="str">
        <f>IF('statement of marks'!DC103="","",'statement of marks'!DC103)</f>
        <v/>
      </c>
      <c r="U106" s="489" t="str">
        <f>IF('statement of marks'!DY103="","",'statement of marks'!DY103)</f>
        <v/>
      </c>
      <c r="V106" s="490" t="str">
        <f>IF('statement of marks'!Y103="","",'statement of marks'!Y103)</f>
        <v/>
      </c>
      <c r="W106" s="490" t="str">
        <f>IF('statement of marks'!AU103="","",'statement of marks'!AU103)</f>
        <v/>
      </c>
      <c r="X106" s="490" t="str">
        <f>IF('statement of marks'!CN103="","",'statement of marks'!CN103)</f>
        <v/>
      </c>
      <c r="Y106" s="490"/>
      <c r="Z106" s="490" t="str">
        <f>IF('statement of marks'!DJ103="","",'statement of marks'!DJ103)</f>
        <v/>
      </c>
      <c r="AA106" s="490" t="str">
        <f>IF('statement of marks'!EF103="","",'statement of marks'!EF103)</f>
        <v/>
      </c>
      <c r="AB106" s="489" t="str">
        <f>IF('statement of marks'!U103="","",'statement of marks'!U103)</f>
        <v/>
      </c>
      <c r="AC106" s="489" t="str">
        <f>IF('statement of marks'!AQ103="","",'statement of marks'!AQ103)</f>
        <v/>
      </c>
      <c r="AD106" s="489" t="str">
        <f>IF('statement of marks'!CJ103="","",'statement of marks'!CJ103)</f>
        <v/>
      </c>
      <c r="AE106" s="489"/>
      <c r="AF106" s="489" t="str">
        <f>IF('statement of marks'!DF103="","",'statement of marks'!DF103)</f>
        <v/>
      </c>
      <c r="AG106" s="489" t="str">
        <f>IF('statement of marks'!EB103="","",'statement of marks'!EB103)</f>
        <v/>
      </c>
      <c r="AH106" s="490" t="str">
        <f>IF('statement of marks'!AC103="","",'statement of marks'!AC103)</f>
        <v/>
      </c>
      <c r="AI106" s="490" t="str">
        <f>IF('statement of marks'!AY103="","",'statement of marks'!AY103)</f>
        <v/>
      </c>
      <c r="AJ106" s="490" t="str">
        <f>IF('statement of marks'!CR103="","",'statement of marks'!CR103)</f>
        <v/>
      </c>
      <c r="AK106" s="490"/>
      <c r="AL106" s="490" t="str">
        <f>IF('statement of marks'!DN103="","",'statement of marks'!DN103)</f>
        <v/>
      </c>
      <c r="AM106" s="490" t="str">
        <f>IF('statement of marks'!EJ103="","",'statement of marks'!EJ103)</f>
        <v/>
      </c>
    </row>
    <row r="107" spans="1:39" ht="15">
      <c r="A107" s="486">
        <v>98</v>
      </c>
      <c r="B107" s="487" t="str">
        <f>IF('statement of marks'!J104="","",'statement of marks'!J104)</f>
        <v/>
      </c>
      <c r="C107" s="491"/>
      <c r="D107" s="489"/>
      <c r="E107" s="489"/>
      <c r="F107" s="489"/>
      <c r="G107" s="489"/>
      <c r="H107" s="489"/>
      <c r="I107" s="489"/>
      <c r="J107" s="490" t="str">
        <f>IF('statement of marks'!O104="","",'statement of marks'!O104)</f>
        <v/>
      </c>
      <c r="K107" s="490" t="str">
        <f>IF('statement of marks'!AK104="","",'statement of marks'!AK104)</f>
        <v/>
      </c>
      <c r="L107" s="490" t="str">
        <f>IF('statement of marks'!CD104="","",'statement of marks'!CD104)</f>
        <v/>
      </c>
      <c r="M107" s="490"/>
      <c r="N107" s="490" t="str">
        <f>IF('statement of marks'!CZ104="","",'statement of marks'!CZ104)</f>
        <v/>
      </c>
      <c r="O107" s="490" t="str">
        <f>IF('statement of marks'!DV104="","",'statement of marks'!DV104)</f>
        <v/>
      </c>
      <c r="P107" s="489" t="str">
        <f>IF('statement of marks'!R104="","",'statement of marks'!R104)</f>
        <v/>
      </c>
      <c r="Q107" s="489" t="str">
        <f>IF('statement of marks'!AN104="","",'statement of marks'!AN104)</f>
        <v/>
      </c>
      <c r="R107" s="489" t="str">
        <f>IF('statement of marks'!CG104="","",'statement of marks'!CG104)</f>
        <v/>
      </c>
      <c r="S107" s="489"/>
      <c r="T107" s="489" t="str">
        <f>IF('statement of marks'!DC104="","",'statement of marks'!DC104)</f>
        <v/>
      </c>
      <c r="U107" s="489" t="str">
        <f>IF('statement of marks'!DY104="","",'statement of marks'!DY104)</f>
        <v/>
      </c>
      <c r="V107" s="490" t="str">
        <f>IF('statement of marks'!Y104="","",'statement of marks'!Y104)</f>
        <v/>
      </c>
      <c r="W107" s="490" t="str">
        <f>IF('statement of marks'!AU104="","",'statement of marks'!AU104)</f>
        <v/>
      </c>
      <c r="X107" s="490" t="str">
        <f>IF('statement of marks'!CN104="","",'statement of marks'!CN104)</f>
        <v/>
      </c>
      <c r="Y107" s="490"/>
      <c r="Z107" s="490" t="str">
        <f>IF('statement of marks'!DJ104="","",'statement of marks'!DJ104)</f>
        <v/>
      </c>
      <c r="AA107" s="490" t="str">
        <f>IF('statement of marks'!EF104="","",'statement of marks'!EF104)</f>
        <v/>
      </c>
      <c r="AB107" s="489" t="str">
        <f>IF('statement of marks'!U104="","",'statement of marks'!U104)</f>
        <v/>
      </c>
      <c r="AC107" s="489" t="str">
        <f>IF('statement of marks'!AQ104="","",'statement of marks'!AQ104)</f>
        <v/>
      </c>
      <c r="AD107" s="489" t="str">
        <f>IF('statement of marks'!CJ104="","",'statement of marks'!CJ104)</f>
        <v/>
      </c>
      <c r="AE107" s="489"/>
      <c r="AF107" s="489" t="str">
        <f>IF('statement of marks'!DF104="","",'statement of marks'!DF104)</f>
        <v/>
      </c>
      <c r="AG107" s="489" t="str">
        <f>IF('statement of marks'!EB104="","",'statement of marks'!EB104)</f>
        <v/>
      </c>
      <c r="AH107" s="490" t="str">
        <f>IF('statement of marks'!AC104="","",'statement of marks'!AC104)</f>
        <v/>
      </c>
      <c r="AI107" s="490" t="str">
        <f>IF('statement of marks'!AY104="","",'statement of marks'!AY104)</f>
        <v/>
      </c>
      <c r="AJ107" s="490" t="str">
        <f>IF('statement of marks'!CR104="","",'statement of marks'!CR104)</f>
        <v/>
      </c>
      <c r="AK107" s="490"/>
      <c r="AL107" s="490" t="str">
        <f>IF('statement of marks'!DN104="","",'statement of marks'!DN104)</f>
        <v/>
      </c>
      <c r="AM107" s="490" t="str">
        <f>IF('statement of marks'!EJ104="","",'statement of marks'!EJ104)</f>
        <v/>
      </c>
    </row>
    <row r="108" spans="1:39" ht="15">
      <c r="A108" s="486">
        <v>99</v>
      </c>
      <c r="B108" s="487" t="str">
        <f>IF('statement of marks'!J105="","",'statement of marks'!J105)</f>
        <v/>
      </c>
      <c r="C108" s="491"/>
      <c r="D108" s="489"/>
      <c r="E108" s="489"/>
      <c r="F108" s="489"/>
      <c r="G108" s="489"/>
      <c r="H108" s="489"/>
      <c r="I108" s="489"/>
      <c r="J108" s="490" t="str">
        <f>IF('statement of marks'!O105="","",'statement of marks'!O105)</f>
        <v/>
      </c>
      <c r="K108" s="490" t="str">
        <f>IF('statement of marks'!AK105="","",'statement of marks'!AK105)</f>
        <v/>
      </c>
      <c r="L108" s="490" t="str">
        <f>IF('statement of marks'!CD105="","",'statement of marks'!CD105)</f>
        <v/>
      </c>
      <c r="M108" s="490"/>
      <c r="N108" s="490" t="str">
        <f>IF('statement of marks'!CZ105="","",'statement of marks'!CZ105)</f>
        <v/>
      </c>
      <c r="O108" s="490" t="str">
        <f>IF('statement of marks'!DV105="","",'statement of marks'!DV105)</f>
        <v/>
      </c>
      <c r="P108" s="489" t="str">
        <f>IF('statement of marks'!R105="","",'statement of marks'!R105)</f>
        <v/>
      </c>
      <c r="Q108" s="489" t="str">
        <f>IF('statement of marks'!AN105="","",'statement of marks'!AN105)</f>
        <v/>
      </c>
      <c r="R108" s="489" t="str">
        <f>IF('statement of marks'!CG105="","",'statement of marks'!CG105)</f>
        <v/>
      </c>
      <c r="S108" s="489"/>
      <c r="T108" s="489" t="str">
        <f>IF('statement of marks'!DC105="","",'statement of marks'!DC105)</f>
        <v/>
      </c>
      <c r="U108" s="489" t="str">
        <f>IF('statement of marks'!DY105="","",'statement of marks'!DY105)</f>
        <v/>
      </c>
      <c r="V108" s="490" t="str">
        <f>IF('statement of marks'!Y105="","",'statement of marks'!Y105)</f>
        <v/>
      </c>
      <c r="W108" s="490" t="str">
        <f>IF('statement of marks'!AU105="","",'statement of marks'!AU105)</f>
        <v/>
      </c>
      <c r="X108" s="490" t="str">
        <f>IF('statement of marks'!CN105="","",'statement of marks'!CN105)</f>
        <v/>
      </c>
      <c r="Y108" s="490"/>
      <c r="Z108" s="490" t="str">
        <f>IF('statement of marks'!DJ105="","",'statement of marks'!DJ105)</f>
        <v/>
      </c>
      <c r="AA108" s="490" t="str">
        <f>IF('statement of marks'!EF105="","",'statement of marks'!EF105)</f>
        <v/>
      </c>
      <c r="AB108" s="489" t="str">
        <f>IF('statement of marks'!U105="","",'statement of marks'!U105)</f>
        <v/>
      </c>
      <c r="AC108" s="489" t="str">
        <f>IF('statement of marks'!AQ105="","",'statement of marks'!AQ105)</f>
        <v/>
      </c>
      <c r="AD108" s="489" t="str">
        <f>IF('statement of marks'!CJ105="","",'statement of marks'!CJ105)</f>
        <v/>
      </c>
      <c r="AE108" s="489"/>
      <c r="AF108" s="489" t="str">
        <f>IF('statement of marks'!DF105="","",'statement of marks'!DF105)</f>
        <v/>
      </c>
      <c r="AG108" s="489" t="str">
        <f>IF('statement of marks'!EB105="","",'statement of marks'!EB105)</f>
        <v/>
      </c>
      <c r="AH108" s="490" t="str">
        <f>IF('statement of marks'!AC105="","",'statement of marks'!AC105)</f>
        <v/>
      </c>
      <c r="AI108" s="490" t="str">
        <f>IF('statement of marks'!AY105="","",'statement of marks'!AY105)</f>
        <v/>
      </c>
      <c r="AJ108" s="490" t="str">
        <f>IF('statement of marks'!CR105="","",'statement of marks'!CR105)</f>
        <v/>
      </c>
      <c r="AK108" s="490"/>
      <c r="AL108" s="490" t="str">
        <f>IF('statement of marks'!DN105="","",'statement of marks'!DN105)</f>
        <v/>
      </c>
      <c r="AM108" s="490" t="str">
        <f>IF('statement of marks'!EJ105="","",'statement of marks'!EJ105)</f>
        <v/>
      </c>
    </row>
    <row r="109" spans="1:39" ht="15">
      <c r="A109" s="486">
        <v>100</v>
      </c>
      <c r="B109" s="487" t="str">
        <f>IF('statement of marks'!J106="","",'statement of marks'!J106)</f>
        <v/>
      </c>
      <c r="C109" s="491"/>
      <c r="D109" s="489"/>
      <c r="E109" s="489"/>
      <c r="F109" s="489"/>
      <c r="G109" s="489"/>
      <c r="H109" s="489"/>
      <c r="I109" s="489"/>
      <c r="J109" s="490" t="str">
        <f>IF('statement of marks'!O106="","",'statement of marks'!O106)</f>
        <v/>
      </c>
      <c r="K109" s="490" t="str">
        <f>IF('statement of marks'!AK106="","",'statement of marks'!AK106)</f>
        <v/>
      </c>
      <c r="L109" s="490" t="str">
        <f>IF('statement of marks'!CD106="","",'statement of marks'!CD106)</f>
        <v/>
      </c>
      <c r="M109" s="490"/>
      <c r="N109" s="490" t="str">
        <f>IF('statement of marks'!CZ106="","",'statement of marks'!CZ106)</f>
        <v/>
      </c>
      <c r="O109" s="490" t="str">
        <f>IF('statement of marks'!DV106="","",'statement of marks'!DV106)</f>
        <v/>
      </c>
      <c r="P109" s="489" t="str">
        <f>IF('statement of marks'!R106="","",'statement of marks'!R106)</f>
        <v/>
      </c>
      <c r="Q109" s="489" t="str">
        <f>IF('statement of marks'!AN106="","",'statement of marks'!AN106)</f>
        <v/>
      </c>
      <c r="R109" s="489" t="str">
        <f>IF('statement of marks'!CG106="","",'statement of marks'!CG106)</f>
        <v/>
      </c>
      <c r="S109" s="489"/>
      <c r="T109" s="489" t="str">
        <f>IF('statement of marks'!DC106="","",'statement of marks'!DC106)</f>
        <v/>
      </c>
      <c r="U109" s="489" t="str">
        <f>IF('statement of marks'!DY106="","",'statement of marks'!DY106)</f>
        <v/>
      </c>
      <c r="V109" s="490" t="str">
        <f>IF('statement of marks'!Y106="","",'statement of marks'!Y106)</f>
        <v/>
      </c>
      <c r="W109" s="490" t="str">
        <f>IF('statement of marks'!AU106="","",'statement of marks'!AU106)</f>
        <v/>
      </c>
      <c r="X109" s="490" t="str">
        <f>IF('statement of marks'!CN106="","",'statement of marks'!CN106)</f>
        <v/>
      </c>
      <c r="Y109" s="490"/>
      <c r="Z109" s="490" t="str">
        <f>IF('statement of marks'!DJ106="","",'statement of marks'!DJ106)</f>
        <v/>
      </c>
      <c r="AA109" s="490" t="str">
        <f>IF('statement of marks'!EF106="","",'statement of marks'!EF106)</f>
        <v/>
      </c>
      <c r="AB109" s="489" t="str">
        <f>IF('statement of marks'!U106="","",'statement of marks'!U106)</f>
        <v/>
      </c>
      <c r="AC109" s="489" t="str">
        <f>IF('statement of marks'!AQ106="","",'statement of marks'!AQ106)</f>
        <v/>
      </c>
      <c r="AD109" s="489" t="str">
        <f>IF('statement of marks'!CJ106="","",'statement of marks'!CJ106)</f>
        <v/>
      </c>
      <c r="AE109" s="489"/>
      <c r="AF109" s="489" t="str">
        <f>IF('statement of marks'!DF106="","",'statement of marks'!DF106)</f>
        <v/>
      </c>
      <c r="AG109" s="489" t="str">
        <f>IF('statement of marks'!EB106="","",'statement of marks'!EB106)</f>
        <v/>
      </c>
      <c r="AH109" s="490" t="str">
        <f>IF('statement of marks'!AC106="","",'statement of marks'!AC106)</f>
        <v/>
      </c>
      <c r="AI109" s="490" t="str">
        <f>IF('statement of marks'!AY106="","",'statement of marks'!AY106)</f>
        <v/>
      </c>
      <c r="AJ109" s="490" t="str">
        <f>IF('statement of marks'!CR106="","",'statement of marks'!CR106)</f>
        <v/>
      </c>
      <c r="AK109" s="490"/>
      <c r="AL109" s="490" t="str">
        <f>IF('statement of marks'!DN106="","",'statement of marks'!DN106)</f>
        <v/>
      </c>
      <c r="AM109" s="490" t="str">
        <f>IF('statement of marks'!EJ106="","",'statement of marks'!EJ106)</f>
        <v/>
      </c>
    </row>
    <row r="110" spans="1:39" ht="13" customHeight="1">
      <c r="A110" s="1073"/>
      <c r="B110" s="1073"/>
      <c r="C110" s="1073"/>
      <c r="D110" s="1073"/>
      <c r="E110" s="1073"/>
      <c r="F110" s="1073"/>
      <c r="G110" s="1073"/>
      <c r="H110" s="1073"/>
      <c r="I110" s="1073"/>
      <c r="J110" s="1073"/>
      <c r="K110" s="1073"/>
      <c r="L110" s="1073"/>
      <c r="M110" s="1073"/>
      <c r="N110" s="1073"/>
      <c r="O110" s="1073"/>
      <c r="P110" s="1073"/>
      <c r="Q110" s="1073"/>
      <c r="R110" s="1073"/>
      <c r="S110" s="1073"/>
      <c r="T110" s="1073"/>
      <c r="U110" s="1073"/>
      <c r="V110" s="1073"/>
      <c r="W110" s="1073"/>
      <c r="X110" s="1073"/>
      <c r="Y110" s="1073"/>
      <c r="Z110" s="1073"/>
      <c r="AA110" s="1073"/>
      <c r="AB110" s="1073"/>
      <c r="AC110" s="1073"/>
      <c r="AD110" s="1073"/>
      <c r="AE110" s="1073"/>
      <c r="AF110" s="1073"/>
      <c r="AG110" s="1073"/>
      <c r="AH110" s="1073"/>
      <c r="AI110" s="1073"/>
      <c r="AJ110" s="1073"/>
      <c r="AK110" s="1073"/>
      <c r="AL110" s="1073"/>
      <c r="AM110" s="1073"/>
    </row>
    <row r="111" spans="1:39" ht="17">
      <c r="A111" s="555"/>
      <c r="B111" s="555"/>
      <c r="C111" s="556"/>
      <c r="D111" s="1058"/>
      <c r="E111" s="1059"/>
      <c r="F111" s="1059"/>
      <c r="G111" s="1059"/>
      <c r="H111" s="1059"/>
      <c r="I111" s="1060"/>
      <c r="J111" s="1058" t="s">
        <v>457</v>
      </c>
      <c r="K111" s="1059"/>
      <c r="L111" s="1059"/>
      <c r="M111" s="1059"/>
      <c r="N111" s="1059"/>
      <c r="O111" s="1060"/>
      <c r="P111" s="1058" t="s">
        <v>457</v>
      </c>
      <c r="Q111" s="1059"/>
      <c r="R111" s="1059"/>
      <c r="S111" s="1059"/>
      <c r="T111" s="1059"/>
      <c r="U111" s="1060"/>
      <c r="V111" s="1058" t="s">
        <v>457</v>
      </c>
      <c r="W111" s="1059"/>
      <c r="X111" s="1059"/>
      <c r="Y111" s="1059"/>
      <c r="Z111" s="1059"/>
      <c r="AA111" s="1060"/>
      <c r="AB111" s="1058" t="s">
        <v>457</v>
      </c>
      <c r="AC111" s="1059"/>
      <c r="AD111" s="1059"/>
      <c r="AE111" s="1059"/>
      <c r="AF111" s="1059"/>
      <c r="AG111" s="1060"/>
      <c r="AH111" s="1058" t="s">
        <v>457</v>
      </c>
      <c r="AI111" s="1059"/>
      <c r="AJ111" s="1059"/>
      <c r="AK111" s="1059"/>
      <c r="AL111" s="1059"/>
      <c r="AM111" s="1060"/>
    </row>
    <row r="112" spans="1:39" ht="17">
      <c r="A112" s="555"/>
      <c r="B112" s="555"/>
      <c r="C112" s="556"/>
      <c r="D112" s="1061"/>
      <c r="E112" s="1062"/>
      <c r="F112" s="1062"/>
      <c r="G112" s="1062"/>
      <c r="H112" s="1062"/>
      <c r="I112" s="1063"/>
      <c r="J112" s="1061">
        <v>38</v>
      </c>
      <c r="K112" s="1062"/>
      <c r="L112" s="1062"/>
      <c r="M112" s="1062"/>
      <c r="N112" s="1062"/>
      <c r="O112" s="1063"/>
      <c r="P112" s="1061">
        <v>37</v>
      </c>
      <c r="Q112" s="1062"/>
      <c r="R112" s="1062"/>
      <c r="S112" s="1062"/>
      <c r="T112" s="1062"/>
      <c r="U112" s="1063"/>
      <c r="V112" s="1061">
        <v>36</v>
      </c>
      <c r="W112" s="1062"/>
      <c r="X112" s="1062"/>
      <c r="Y112" s="1062"/>
      <c r="Z112" s="1062"/>
      <c r="AA112" s="1063"/>
      <c r="AB112" s="1061">
        <v>35</v>
      </c>
      <c r="AC112" s="1062"/>
      <c r="AD112" s="1062"/>
      <c r="AE112" s="1062"/>
      <c r="AF112" s="1062"/>
      <c r="AG112" s="1063"/>
      <c r="AH112" s="1061">
        <v>34</v>
      </c>
      <c r="AI112" s="1062"/>
      <c r="AJ112" s="1062"/>
      <c r="AK112" s="1062"/>
      <c r="AL112" s="1062"/>
      <c r="AM112" s="1063"/>
    </row>
    <row r="118" spans="2:123" ht="17">
      <c r="B118" s="547"/>
      <c r="C118" s="548"/>
      <c r="D118" s="547"/>
      <c r="E118" s="547"/>
      <c r="F118" s="547"/>
      <c r="G118" s="547"/>
      <c r="H118" s="547"/>
      <c r="I118" s="547"/>
      <c r="J118" s="547"/>
      <c r="K118" s="547"/>
      <c r="L118" s="547"/>
      <c r="M118" s="547"/>
      <c r="N118" s="547"/>
      <c r="O118" s="547"/>
      <c r="P118" s="547"/>
      <c r="Q118" s="547"/>
      <c r="R118" s="547"/>
      <c r="S118" s="547"/>
      <c r="T118" s="547"/>
      <c r="U118" s="547"/>
      <c r="V118" s="547"/>
      <c r="W118" s="547"/>
      <c r="X118" s="547"/>
      <c r="Y118" s="547"/>
      <c r="Z118" s="547"/>
      <c r="AA118" s="547"/>
      <c r="AB118" s="547"/>
      <c r="AC118" s="547"/>
      <c r="AD118" s="547"/>
      <c r="AE118" s="547"/>
      <c r="AF118" s="547"/>
      <c r="AG118" s="547"/>
      <c r="AH118" s="547"/>
      <c r="AI118" s="547"/>
      <c r="AJ118" s="547"/>
      <c r="AK118" s="547"/>
      <c r="AL118" s="547"/>
      <c r="AM118" s="547"/>
      <c r="AN118" s="547"/>
      <c r="AO118" s="549"/>
      <c r="AP118" s="549"/>
      <c r="AQ118" s="549"/>
      <c r="AR118" s="549"/>
      <c r="AS118" s="549"/>
      <c r="AT118" s="549"/>
      <c r="AU118" s="549"/>
      <c r="AV118" s="549"/>
      <c r="AW118" s="549"/>
      <c r="AX118" s="549"/>
      <c r="AY118" s="549"/>
      <c r="AZ118" s="549"/>
      <c r="BA118" s="549"/>
      <c r="BB118" s="549"/>
      <c r="BC118" s="549"/>
      <c r="BD118" s="549"/>
      <c r="BE118" s="549"/>
      <c r="BF118" s="549"/>
      <c r="BG118" s="549"/>
      <c r="BH118" s="549"/>
      <c r="BI118" s="549"/>
      <c r="BJ118" s="549"/>
      <c r="BK118" s="549"/>
      <c r="BL118" s="549"/>
      <c r="BM118" s="549"/>
      <c r="BN118" s="549"/>
      <c r="BO118" s="549"/>
      <c r="BP118" s="549"/>
      <c r="BQ118" s="549"/>
      <c r="BR118" s="549"/>
      <c r="BS118" s="549"/>
      <c r="BT118" s="549"/>
      <c r="BU118" s="549"/>
      <c r="BV118" s="549"/>
      <c r="BW118" s="549"/>
      <c r="BX118" s="549"/>
      <c r="BY118" s="549"/>
      <c r="BZ118" s="549"/>
      <c r="CA118" s="549"/>
      <c r="CB118" s="549"/>
      <c r="CC118" s="549"/>
      <c r="CD118" s="549"/>
      <c r="CE118" s="549"/>
      <c r="CF118" s="549"/>
      <c r="CG118" s="549"/>
      <c r="CH118" s="549"/>
      <c r="CI118" s="549"/>
      <c r="CJ118" s="549"/>
      <c r="CK118" s="549"/>
      <c r="CL118" s="549"/>
      <c r="CM118" s="549"/>
      <c r="CN118" s="549"/>
      <c r="CO118" s="549"/>
      <c r="CP118" s="549"/>
      <c r="CQ118" s="549"/>
      <c r="CR118" s="549"/>
      <c r="CS118" s="549"/>
      <c r="CT118" s="549"/>
      <c r="CU118" s="549"/>
      <c r="CV118" s="549"/>
      <c r="CW118" s="549"/>
      <c r="CX118" s="549"/>
      <c r="CY118" s="549"/>
      <c r="CZ118" s="549"/>
      <c r="DA118" s="549"/>
      <c r="DB118" s="549"/>
      <c r="DC118" s="549"/>
      <c r="DD118" s="549"/>
      <c r="DE118" s="549"/>
      <c r="DF118" s="549"/>
      <c r="DG118" s="549"/>
      <c r="DH118" s="549"/>
      <c r="DI118" s="549"/>
      <c r="DJ118" s="549"/>
      <c r="DK118" s="549"/>
      <c r="DL118" s="549"/>
      <c r="DM118" s="549"/>
      <c r="DN118" s="549"/>
      <c r="DO118" s="549"/>
      <c r="DP118" s="549"/>
      <c r="DQ118" s="549"/>
      <c r="DR118" s="549"/>
      <c r="DS118" s="549"/>
    </row>
    <row r="119" spans="2:123" ht="17">
      <c r="B119" s="547"/>
      <c r="C119" s="548"/>
      <c r="D119" s="547"/>
      <c r="E119" s="547"/>
      <c r="F119" s="547"/>
      <c r="G119" s="547"/>
      <c r="H119" s="547"/>
      <c r="I119" s="547"/>
      <c r="J119" s="547"/>
      <c r="K119" s="547"/>
      <c r="L119" s="547"/>
      <c r="M119" s="547"/>
      <c r="N119" s="547"/>
      <c r="O119" s="547"/>
      <c r="P119" s="547"/>
      <c r="Q119" s="547"/>
      <c r="R119" s="547"/>
      <c r="S119" s="547"/>
      <c r="T119" s="547"/>
      <c r="U119" s="547"/>
      <c r="V119" s="547"/>
      <c r="W119" s="547"/>
      <c r="X119" s="547"/>
      <c r="Y119" s="547"/>
      <c r="Z119" s="547"/>
      <c r="AA119" s="547"/>
      <c r="AB119" s="547"/>
      <c r="AC119" s="547"/>
      <c r="AD119" s="547"/>
      <c r="AE119" s="547"/>
      <c r="AF119" s="547"/>
      <c r="AG119" s="547"/>
      <c r="AH119" s="547"/>
      <c r="AI119" s="547"/>
      <c r="AJ119" s="547"/>
      <c r="AK119" s="547"/>
      <c r="AL119" s="547"/>
      <c r="AM119" s="547"/>
      <c r="AN119" s="547"/>
      <c r="AO119" s="549"/>
      <c r="AP119" s="549"/>
      <c r="AQ119" s="549"/>
      <c r="AR119" s="549"/>
      <c r="AS119" s="549"/>
      <c r="AT119" s="549"/>
      <c r="AU119" s="549"/>
      <c r="AV119" s="549"/>
      <c r="AW119" s="549"/>
      <c r="AX119" s="549"/>
      <c r="AY119" s="549"/>
      <c r="AZ119" s="549"/>
      <c r="BA119" s="549"/>
      <c r="BB119" s="549"/>
      <c r="BC119" s="549"/>
      <c r="BD119" s="549"/>
      <c r="BE119" s="549"/>
      <c r="BF119" s="549"/>
      <c r="BG119" s="549"/>
      <c r="BH119" s="549"/>
      <c r="BI119" s="549"/>
      <c r="BJ119" s="549"/>
      <c r="BK119" s="549"/>
      <c r="BL119" s="549"/>
      <c r="BM119" s="549"/>
      <c r="BN119" s="549"/>
      <c r="BO119" s="549"/>
      <c r="BP119" s="549"/>
      <c r="BQ119" s="549"/>
      <c r="BR119" s="549"/>
      <c r="BS119" s="549"/>
      <c r="BT119" s="549"/>
      <c r="BU119" s="549"/>
      <c r="BV119" s="549"/>
      <c r="BW119" s="549"/>
      <c r="BX119" s="549"/>
      <c r="BY119" s="549"/>
      <c r="BZ119" s="549"/>
      <c r="CA119" s="549"/>
      <c r="CB119" s="549"/>
      <c r="CC119" s="549"/>
      <c r="CD119" s="549"/>
      <c r="CE119" s="549"/>
      <c r="CF119" s="549"/>
      <c r="CG119" s="549"/>
      <c r="CH119" s="549"/>
      <c r="CI119" s="549"/>
      <c r="CJ119" s="549"/>
      <c r="CK119" s="549"/>
      <c r="CL119" s="549"/>
      <c r="CM119" s="549"/>
      <c r="CN119" s="549"/>
      <c r="CO119" s="549"/>
      <c r="CP119" s="549"/>
      <c r="CQ119" s="549"/>
      <c r="CR119" s="549"/>
      <c r="CS119" s="549"/>
      <c r="CT119" s="549"/>
      <c r="CU119" s="549"/>
      <c r="CV119" s="549"/>
      <c r="CW119" s="549"/>
      <c r="CX119" s="549"/>
      <c r="CY119" s="549"/>
      <c r="CZ119" s="549"/>
      <c r="DA119" s="549"/>
      <c r="DB119" s="549"/>
      <c r="DC119" s="549"/>
      <c r="DD119" s="549"/>
      <c r="DE119" s="549"/>
      <c r="DF119" s="549"/>
      <c r="DG119" s="549"/>
      <c r="DH119" s="549"/>
      <c r="DI119" s="549"/>
      <c r="DJ119" s="549"/>
      <c r="DK119" s="549"/>
      <c r="DL119" s="549"/>
      <c r="DM119" s="549"/>
      <c r="DN119" s="549"/>
      <c r="DO119" s="549"/>
      <c r="DP119" s="549"/>
      <c r="DQ119" s="549"/>
      <c r="DR119" s="549"/>
      <c r="DS119" s="549"/>
    </row>
    <row r="120" spans="2:123" ht="17">
      <c r="B120" s="547"/>
      <c r="C120" s="548"/>
      <c r="D120" s="547"/>
      <c r="E120" s="547"/>
      <c r="F120" s="547"/>
      <c r="G120" s="547"/>
      <c r="H120" s="547"/>
      <c r="I120" s="547"/>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c r="AK120" s="547"/>
      <c r="AL120" s="547"/>
      <c r="AM120" s="547"/>
      <c r="AN120" s="547"/>
      <c r="AO120" s="549"/>
      <c r="AP120" s="549"/>
      <c r="AQ120" s="549"/>
      <c r="AR120" s="549"/>
      <c r="AS120" s="549"/>
      <c r="AT120" s="549"/>
      <c r="AU120" s="549"/>
      <c r="AV120" s="549"/>
      <c r="AW120" s="549"/>
      <c r="AX120" s="549"/>
      <c r="AY120" s="549"/>
      <c r="AZ120" s="549"/>
      <c r="BA120" s="549"/>
      <c r="BB120" s="549"/>
      <c r="BC120" s="549"/>
      <c r="BD120" s="549"/>
      <c r="BE120" s="549"/>
      <c r="BF120" s="549"/>
      <c r="BG120" s="549"/>
      <c r="BH120" s="549"/>
      <c r="BI120" s="549"/>
      <c r="BJ120" s="549"/>
      <c r="BK120" s="549"/>
      <c r="BL120" s="549"/>
      <c r="BM120" s="549"/>
      <c r="BN120" s="549"/>
      <c r="BO120" s="549"/>
      <c r="BP120" s="549"/>
      <c r="BQ120" s="549"/>
      <c r="BR120" s="549"/>
      <c r="BS120" s="549"/>
      <c r="BT120" s="549"/>
      <c r="BU120" s="549"/>
      <c r="BV120" s="549"/>
      <c r="BW120" s="549"/>
      <c r="BX120" s="549"/>
      <c r="BY120" s="549"/>
      <c r="BZ120" s="549"/>
      <c r="CA120" s="549"/>
      <c r="CB120" s="549"/>
      <c r="CC120" s="549"/>
      <c r="CD120" s="549"/>
      <c r="CE120" s="549"/>
      <c r="CF120" s="549"/>
      <c r="CG120" s="549"/>
      <c r="CH120" s="549"/>
      <c r="CI120" s="549"/>
      <c r="CJ120" s="549"/>
      <c r="CK120" s="549"/>
      <c r="CL120" s="549"/>
      <c r="CM120" s="549"/>
      <c r="CN120" s="549"/>
      <c r="CO120" s="549"/>
      <c r="CP120" s="549"/>
      <c r="CQ120" s="549"/>
      <c r="CR120" s="549"/>
      <c r="CS120" s="549"/>
      <c r="CT120" s="549"/>
      <c r="CU120" s="549"/>
      <c r="CV120" s="549"/>
      <c r="CW120" s="549"/>
      <c r="CX120" s="549"/>
      <c r="CY120" s="549"/>
      <c r="CZ120" s="549"/>
      <c r="DA120" s="549"/>
      <c r="DB120" s="549"/>
      <c r="DC120" s="549"/>
      <c r="DD120" s="549"/>
      <c r="DE120" s="549"/>
      <c r="DF120" s="549"/>
      <c r="DG120" s="549"/>
      <c r="DH120" s="549"/>
      <c r="DI120" s="549"/>
      <c r="DJ120" s="549"/>
      <c r="DK120" s="549"/>
      <c r="DL120" s="549"/>
      <c r="DM120" s="549"/>
      <c r="DN120" s="549"/>
      <c r="DO120" s="549"/>
      <c r="DP120" s="549"/>
      <c r="DQ120" s="549"/>
      <c r="DR120" s="549"/>
      <c r="DS120" s="549"/>
    </row>
    <row r="121" spans="2:123" ht="17">
      <c r="B121" s="547"/>
      <c r="C121" s="548"/>
      <c r="D121" s="547"/>
      <c r="E121" s="547"/>
      <c r="F121" s="547"/>
      <c r="G121" s="547"/>
      <c r="H121" s="547"/>
      <c r="I121" s="547"/>
      <c r="J121" s="547"/>
      <c r="K121" s="547"/>
      <c r="L121" s="547"/>
      <c r="M121" s="547"/>
      <c r="N121" s="547"/>
      <c r="O121" s="547"/>
      <c r="P121" s="547"/>
      <c r="Q121" s="547"/>
      <c r="R121" s="547"/>
      <c r="S121" s="547"/>
      <c r="T121" s="547"/>
      <c r="U121" s="547"/>
      <c r="V121" s="547"/>
      <c r="W121" s="547"/>
      <c r="X121" s="547"/>
      <c r="Y121" s="547"/>
      <c r="Z121" s="547"/>
      <c r="AA121" s="547"/>
      <c r="AB121" s="547"/>
      <c r="AC121" s="547"/>
      <c r="AD121" s="547"/>
      <c r="AE121" s="547"/>
      <c r="AF121" s="547"/>
      <c r="AG121" s="547"/>
      <c r="AH121" s="547"/>
      <c r="AI121" s="547"/>
      <c r="AJ121" s="547"/>
      <c r="AK121" s="547"/>
      <c r="AL121" s="547"/>
      <c r="AM121" s="547"/>
      <c r="AN121" s="547"/>
      <c r="AO121" s="549"/>
      <c r="AP121" s="549"/>
      <c r="AQ121" s="549"/>
      <c r="AR121" s="549"/>
      <c r="AS121" s="549"/>
      <c r="AT121" s="549"/>
      <c r="AU121" s="549"/>
      <c r="AV121" s="549"/>
      <c r="AW121" s="549"/>
      <c r="AX121" s="549"/>
      <c r="AY121" s="549"/>
      <c r="AZ121" s="549"/>
      <c r="BA121" s="549"/>
      <c r="BB121" s="549"/>
      <c r="BC121" s="549"/>
      <c r="BD121" s="549"/>
      <c r="BE121" s="549"/>
      <c r="BF121" s="549"/>
      <c r="BG121" s="549"/>
      <c r="BH121" s="549"/>
      <c r="BI121" s="549"/>
      <c r="BJ121" s="549"/>
      <c r="BK121" s="549"/>
      <c r="BL121" s="549"/>
      <c r="BM121" s="549"/>
      <c r="BN121" s="549"/>
      <c r="BO121" s="549"/>
      <c r="BP121" s="549"/>
      <c r="BQ121" s="549"/>
      <c r="BR121" s="549"/>
      <c r="BS121" s="549"/>
      <c r="BT121" s="549"/>
      <c r="BU121" s="549"/>
      <c r="BV121" s="549"/>
      <c r="BW121" s="549"/>
      <c r="BX121" s="549"/>
      <c r="BY121" s="549"/>
      <c r="BZ121" s="549"/>
      <c r="CA121" s="549"/>
      <c r="CB121" s="549"/>
      <c r="CC121" s="549"/>
      <c r="CD121" s="549"/>
      <c r="CE121" s="549"/>
      <c r="CF121" s="549"/>
      <c r="CG121" s="549"/>
      <c r="CH121" s="549"/>
      <c r="CI121" s="549"/>
      <c r="CJ121" s="549"/>
      <c r="CK121" s="549"/>
      <c r="CL121" s="549"/>
      <c r="CM121" s="549"/>
      <c r="CN121" s="549"/>
      <c r="CO121" s="549"/>
      <c r="CP121" s="549"/>
      <c r="CQ121" s="549"/>
      <c r="CR121" s="549"/>
      <c r="CS121" s="549"/>
      <c r="CT121" s="549"/>
      <c r="CU121" s="549"/>
      <c r="CV121" s="549"/>
      <c r="CW121" s="549"/>
      <c r="CX121" s="549"/>
      <c r="CY121" s="549"/>
      <c r="CZ121" s="549"/>
      <c r="DA121" s="549"/>
      <c r="DB121" s="549"/>
      <c r="DC121" s="549"/>
      <c r="DD121" s="549"/>
      <c r="DE121" s="549"/>
      <c r="DF121" s="549"/>
      <c r="DG121" s="549"/>
      <c r="DH121" s="549"/>
      <c r="DI121" s="549"/>
      <c r="DJ121" s="549"/>
      <c r="DK121" s="549"/>
      <c r="DL121" s="549"/>
      <c r="DM121" s="549"/>
      <c r="DN121" s="549"/>
      <c r="DO121" s="549"/>
      <c r="DP121" s="549"/>
      <c r="DQ121" s="549"/>
      <c r="DR121" s="549"/>
      <c r="DS121" s="549"/>
    </row>
    <row r="122" spans="2:123" ht="17">
      <c r="B122" s="547"/>
      <c r="C122" s="548"/>
      <c r="D122" s="547"/>
      <c r="E122" s="547"/>
      <c r="F122" s="547"/>
      <c r="G122" s="547"/>
      <c r="H122" s="547"/>
      <c r="I122" s="547"/>
      <c r="J122" s="547"/>
      <c r="K122" s="547"/>
      <c r="L122" s="547"/>
      <c r="M122" s="547"/>
      <c r="N122" s="547"/>
      <c r="O122" s="547"/>
      <c r="P122" s="547"/>
      <c r="Q122" s="547"/>
      <c r="R122" s="547"/>
      <c r="S122" s="547"/>
      <c r="T122" s="547"/>
      <c r="U122" s="547"/>
      <c r="V122" s="547"/>
      <c r="W122" s="547"/>
      <c r="X122" s="547"/>
      <c r="Y122" s="547"/>
      <c r="Z122" s="547"/>
      <c r="AA122" s="547"/>
      <c r="AB122" s="547"/>
      <c r="AC122" s="547"/>
      <c r="AD122" s="547"/>
      <c r="AE122" s="547"/>
      <c r="AF122" s="547"/>
      <c r="AG122" s="547"/>
      <c r="AH122" s="547"/>
      <c r="AI122" s="547"/>
      <c r="AJ122" s="547"/>
      <c r="AK122" s="547"/>
      <c r="AL122" s="547"/>
      <c r="AM122" s="547"/>
      <c r="AN122" s="547"/>
      <c r="AO122" s="549"/>
      <c r="AP122" s="549"/>
      <c r="AQ122" s="549"/>
      <c r="AR122" s="549"/>
      <c r="AS122" s="549"/>
      <c r="AT122" s="549"/>
      <c r="AU122" s="549"/>
      <c r="AV122" s="549"/>
      <c r="AW122" s="549"/>
      <c r="AX122" s="549"/>
      <c r="AY122" s="549"/>
      <c r="AZ122" s="549"/>
      <c r="BA122" s="549"/>
      <c r="BB122" s="549"/>
      <c r="BC122" s="549"/>
      <c r="BD122" s="549"/>
      <c r="BE122" s="549"/>
      <c r="BF122" s="549"/>
      <c r="BG122" s="549"/>
      <c r="BH122" s="549"/>
      <c r="BI122" s="549"/>
      <c r="BJ122" s="549"/>
      <c r="BK122" s="549"/>
      <c r="BL122" s="549"/>
      <c r="BM122" s="549"/>
      <c r="BN122" s="549"/>
      <c r="BO122" s="549"/>
      <c r="BP122" s="549"/>
      <c r="BQ122" s="549"/>
      <c r="BR122" s="549"/>
      <c r="BS122" s="549"/>
      <c r="BT122" s="549"/>
      <c r="BU122" s="549"/>
      <c r="BV122" s="549"/>
      <c r="BW122" s="549"/>
      <c r="BX122" s="549"/>
      <c r="BY122" s="549"/>
      <c r="BZ122" s="549"/>
      <c r="CA122" s="549"/>
      <c r="CB122" s="549"/>
      <c r="CC122" s="549"/>
      <c r="CD122" s="549"/>
      <c r="CE122" s="549"/>
      <c r="CF122" s="549"/>
      <c r="CG122" s="549"/>
      <c r="CH122" s="549"/>
      <c r="CI122" s="549"/>
      <c r="CJ122" s="549"/>
      <c r="CK122" s="549"/>
      <c r="CL122" s="549"/>
      <c r="CM122" s="549"/>
      <c r="CN122" s="549"/>
      <c r="CO122" s="549"/>
      <c r="CP122" s="549"/>
      <c r="CQ122" s="549"/>
      <c r="CR122" s="549"/>
      <c r="CS122" s="549"/>
      <c r="CT122" s="549"/>
      <c r="CU122" s="549"/>
      <c r="CV122" s="549"/>
      <c r="CW122" s="549"/>
      <c r="CX122" s="549"/>
      <c r="CY122" s="549"/>
      <c r="CZ122" s="549"/>
      <c r="DA122" s="549"/>
      <c r="DB122" s="549"/>
      <c r="DC122" s="549"/>
      <c r="DD122" s="549"/>
      <c r="DE122" s="549"/>
      <c r="DF122" s="549"/>
      <c r="DG122" s="549"/>
      <c r="DH122" s="549"/>
      <c r="DI122" s="549"/>
      <c r="DJ122" s="549"/>
      <c r="DK122" s="549"/>
      <c r="DL122" s="549"/>
      <c r="DM122" s="549"/>
      <c r="DN122" s="549"/>
      <c r="DO122" s="549"/>
      <c r="DP122" s="549"/>
      <c r="DQ122" s="549"/>
      <c r="DR122" s="549"/>
      <c r="DS122" s="549"/>
    </row>
    <row r="123" spans="2:123" ht="17">
      <c r="B123" s="547"/>
      <c r="C123" s="548"/>
      <c r="D123" s="547"/>
      <c r="E123" s="547"/>
      <c r="F123" s="547"/>
      <c r="G123" s="547"/>
      <c r="H123" s="547"/>
      <c r="I123" s="547"/>
      <c r="J123" s="547"/>
      <c r="K123" s="547"/>
      <c r="L123" s="547"/>
      <c r="M123" s="547"/>
      <c r="N123" s="547"/>
      <c r="O123" s="547"/>
      <c r="P123" s="547"/>
      <c r="Q123" s="547"/>
      <c r="R123" s="547"/>
      <c r="S123" s="547"/>
      <c r="T123" s="547"/>
      <c r="U123" s="547"/>
      <c r="V123" s="547"/>
      <c r="W123" s="547"/>
      <c r="X123" s="547"/>
      <c r="Y123" s="547"/>
      <c r="Z123" s="547"/>
      <c r="AA123" s="547"/>
      <c r="AB123" s="547"/>
      <c r="AC123" s="547"/>
      <c r="AD123" s="547"/>
      <c r="AE123" s="547"/>
      <c r="AF123" s="547"/>
      <c r="AG123" s="547"/>
      <c r="AH123" s="547"/>
      <c r="AI123" s="547"/>
      <c r="AJ123" s="547"/>
      <c r="AK123" s="547"/>
      <c r="AL123" s="547"/>
      <c r="AM123" s="547"/>
      <c r="AN123" s="547"/>
      <c r="AO123" s="549"/>
      <c r="AP123" s="549"/>
      <c r="AQ123" s="549"/>
      <c r="AR123" s="549"/>
      <c r="AS123" s="549"/>
      <c r="AT123" s="549"/>
      <c r="AU123" s="549"/>
      <c r="AV123" s="549"/>
      <c r="AW123" s="549"/>
      <c r="AX123" s="549"/>
      <c r="AY123" s="549"/>
      <c r="AZ123" s="549"/>
      <c r="BA123" s="549"/>
      <c r="BB123" s="549"/>
      <c r="BC123" s="549"/>
      <c r="BD123" s="549"/>
      <c r="BE123" s="549"/>
      <c r="BF123" s="549"/>
      <c r="BG123" s="549"/>
      <c r="BH123" s="549"/>
      <c r="BI123" s="549"/>
      <c r="BJ123" s="549"/>
      <c r="BK123" s="549"/>
      <c r="BL123" s="549"/>
      <c r="BM123" s="549"/>
      <c r="BN123" s="549"/>
      <c r="BO123" s="549"/>
      <c r="BP123" s="549"/>
      <c r="BQ123" s="549"/>
      <c r="BR123" s="549"/>
      <c r="BS123" s="549"/>
      <c r="BT123" s="549"/>
      <c r="BU123" s="549"/>
      <c r="BV123" s="549"/>
      <c r="BW123" s="549"/>
      <c r="BX123" s="549"/>
      <c r="BY123" s="549"/>
      <c r="BZ123" s="549"/>
      <c r="CA123" s="549"/>
      <c r="CB123" s="549"/>
      <c r="CC123" s="549"/>
      <c r="CD123" s="549"/>
      <c r="CE123" s="549"/>
      <c r="CF123" s="549"/>
      <c r="CG123" s="549"/>
      <c r="CH123" s="549"/>
      <c r="CI123" s="549"/>
      <c r="CJ123" s="549"/>
      <c r="CK123" s="549"/>
      <c r="CL123" s="549"/>
      <c r="CM123" s="549"/>
      <c r="CN123" s="549"/>
      <c r="CO123" s="549"/>
      <c r="CP123" s="549"/>
      <c r="CQ123" s="549"/>
      <c r="CR123" s="549"/>
      <c r="CS123" s="549"/>
      <c r="CT123" s="549"/>
      <c r="CU123" s="549"/>
      <c r="CV123" s="549"/>
      <c r="CW123" s="549"/>
      <c r="CX123" s="549"/>
      <c r="CY123" s="549"/>
      <c r="CZ123" s="549"/>
      <c r="DA123" s="549"/>
      <c r="DB123" s="549"/>
      <c r="DC123" s="549"/>
      <c r="DD123" s="549"/>
      <c r="DE123" s="549"/>
      <c r="DF123" s="549"/>
      <c r="DG123" s="549"/>
      <c r="DH123" s="549"/>
      <c r="DI123" s="549"/>
      <c r="DJ123" s="549"/>
      <c r="DK123" s="549"/>
      <c r="DL123" s="549"/>
      <c r="DM123" s="549"/>
      <c r="DN123" s="549"/>
      <c r="DO123" s="549"/>
      <c r="DP123" s="549"/>
      <c r="DQ123" s="549"/>
      <c r="DR123" s="549"/>
      <c r="DS123" s="549"/>
    </row>
    <row r="124" spans="2:123" ht="17">
      <c r="B124" s="547"/>
      <c r="C124" s="548"/>
      <c r="D124" s="547"/>
      <c r="E124" s="547"/>
      <c r="F124" s="547"/>
      <c r="G124" s="547"/>
      <c r="H124" s="547"/>
      <c r="I124" s="547"/>
      <c r="J124" s="547"/>
      <c r="K124" s="547"/>
      <c r="L124" s="547"/>
      <c r="M124" s="547"/>
      <c r="N124" s="547"/>
      <c r="O124" s="547"/>
      <c r="P124" s="547"/>
      <c r="Q124" s="547"/>
      <c r="R124" s="547"/>
      <c r="S124" s="547"/>
      <c r="T124" s="547"/>
      <c r="U124" s="547"/>
      <c r="V124" s="547"/>
      <c r="W124" s="547"/>
      <c r="X124" s="547"/>
      <c r="Y124" s="547"/>
      <c r="Z124" s="547"/>
      <c r="AA124" s="547"/>
      <c r="AB124" s="547"/>
      <c r="AC124" s="547"/>
      <c r="AD124" s="547"/>
      <c r="AE124" s="547"/>
      <c r="AF124" s="547"/>
      <c r="AG124" s="547"/>
      <c r="AH124" s="547"/>
      <c r="AI124" s="547"/>
      <c r="AJ124" s="547"/>
      <c r="AK124" s="547"/>
      <c r="AL124" s="547"/>
      <c r="AM124" s="547"/>
      <c r="AN124" s="547"/>
      <c r="AO124" s="549"/>
      <c r="AP124" s="549"/>
      <c r="AQ124" s="549"/>
      <c r="AR124" s="549"/>
      <c r="AS124" s="549"/>
      <c r="AT124" s="549"/>
      <c r="AU124" s="549"/>
      <c r="AV124" s="549"/>
      <c r="AW124" s="549"/>
      <c r="AX124" s="549"/>
      <c r="AY124" s="549"/>
      <c r="AZ124" s="549"/>
      <c r="BA124" s="549"/>
      <c r="BB124" s="549"/>
      <c r="BC124" s="549"/>
      <c r="BD124" s="549"/>
      <c r="BE124" s="549"/>
      <c r="BF124" s="549"/>
      <c r="BG124" s="549"/>
      <c r="BH124" s="549"/>
      <c r="BI124" s="549"/>
      <c r="BJ124" s="549"/>
      <c r="BK124" s="549"/>
      <c r="BL124" s="549"/>
      <c r="BM124" s="549"/>
      <c r="BN124" s="549"/>
      <c r="BO124" s="549"/>
      <c r="BP124" s="549"/>
      <c r="BQ124" s="549"/>
      <c r="BR124" s="549"/>
      <c r="BS124" s="549"/>
      <c r="BT124" s="549"/>
      <c r="BU124" s="549"/>
      <c r="BV124" s="549"/>
      <c r="BW124" s="549"/>
      <c r="BX124" s="549"/>
      <c r="BY124" s="549"/>
      <c r="BZ124" s="549"/>
      <c r="CA124" s="549"/>
      <c r="CB124" s="549"/>
      <c r="CC124" s="549"/>
      <c r="CD124" s="549"/>
      <c r="CE124" s="549"/>
      <c r="CF124" s="549"/>
      <c r="CG124" s="549"/>
      <c r="CH124" s="549"/>
      <c r="CI124" s="549"/>
      <c r="CJ124" s="549"/>
      <c r="CK124" s="549"/>
      <c r="CL124" s="549"/>
      <c r="CM124" s="549"/>
      <c r="CN124" s="549"/>
      <c r="CO124" s="549"/>
      <c r="CP124" s="549"/>
      <c r="CQ124" s="549"/>
      <c r="CR124" s="549"/>
      <c r="CS124" s="549"/>
      <c r="CT124" s="549"/>
      <c r="CU124" s="549"/>
      <c r="CV124" s="549"/>
      <c r="CW124" s="549"/>
      <c r="CX124" s="549"/>
      <c r="CY124" s="549"/>
      <c r="CZ124" s="549"/>
      <c r="DA124" s="549"/>
      <c r="DB124" s="549"/>
      <c r="DC124" s="549"/>
      <c r="DD124" s="549"/>
      <c r="DE124" s="549"/>
      <c r="DF124" s="549"/>
      <c r="DG124" s="549"/>
      <c r="DH124" s="549"/>
      <c r="DI124" s="549"/>
      <c r="DJ124" s="549"/>
      <c r="DK124" s="549"/>
      <c r="DL124" s="549"/>
      <c r="DM124" s="549"/>
      <c r="DN124" s="549"/>
      <c r="DO124" s="549"/>
      <c r="DP124" s="549"/>
      <c r="DQ124" s="549"/>
      <c r="DR124" s="549"/>
      <c r="DS124" s="549"/>
    </row>
    <row r="125" spans="2:123" ht="17">
      <c r="B125" s="547"/>
      <c r="C125" s="548"/>
      <c r="D125" s="547"/>
      <c r="E125" s="547"/>
      <c r="F125" s="547"/>
      <c r="G125" s="547"/>
      <c r="H125" s="547"/>
      <c r="I125" s="547"/>
      <c r="J125" s="547"/>
      <c r="K125" s="547"/>
      <c r="L125" s="547"/>
      <c r="M125" s="547"/>
      <c r="N125" s="547"/>
      <c r="O125" s="547"/>
      <c r="P125" s="547"/>
      <c r="Q125" s="547"/>
      <c r="R125" s="547"/>
      <c r="S125" s="547"/>
      <c r="T125" s="547"/>
      <c r="U125" s="547"/>
      <c r="V125" s="547"/>
      <c r="W125" s="547"/>
      <c r="X125" s="547"/>
      <c r="Y125" s="547"/>
      <c r="Z125" s="547"/>
      <c r="AA125" s="547"/>
      <c r="AB125" s="547"/>
      <c r="AC125" s="547"/>
      <c r="AD125" s="547"/>
      <c r="AE125" s="547"/>
      <c r="AF125" s="547"/>
      <c r="AG125" s="547"/>
      <c r="AH125" s="547"/>
      <c r="AI125" s="547"/>
      <c r="AJ125" s="547"/>
      <c r="AK125" s="547"/>
      <c r="AL125" s="547"/>
      <c r="AM125" s="547"/>
      <c r="AN125" s="547"/>
      <c r="AO125" s="549"/>
      <c r="AP125" s="549"/>
      <c r="AQ125" s="549"/>
      <c r="AR125" s="549"/>
      <c r="AS125" s="549"/>
      <c r="AT125" s="549"/>
      <c r="AU125" s="549"/>
      <c r="AV125" s="549"/>
      <c r="AW125" s="549"/>
      <c r="AX125" s="549"/>
      <c r="AY125" s="549"/>
      <c r="AZ125" s="549"/>
      <c r="BA125" s="549"/>
      <c r="BB125" s="549"/>
      <c r="BC125" s="549"/>
      <c r="BD125" s="549"/>
      <c r="BE125" s="549"/>
      <c r="BF125" s="549"/>
      <c r="BG125" s="549"/>
      <c r="BH125" s="549"/>
      <c r="BI125" s="549"/>
      <c r="BJ125" s="549"/>
      <c r="BK125" s="549"/>
      <c r="BL125" s="549"/>
      <c r="BM125" s="549"/>
      <c r="BN125" s="549"/>
      <c r="BO125" s="549"/>
      <c r="BP125" s="549"/>
      <c r="BQ125" s="549"/>
      <c r="BR125" s="549"/>
      <c r="BS125" s="549"/>
      <c r="BT125" s="549"/>
      <c r="BU125" s="549"/>
      <c r="BV125" s="549"/>
      <c r="BW125" s="549"/>
      <c r="BX125" s="549"/>
      <c r="BY125" s="549"/>
      <c r="BZ125" s="549"/>
      <c r="CA125" s="549"/>
      <c r="CB125" s="549"/>
      <c r="CC125" s="549"/>
      <c r="CD125" s="549"/>
      <c r="CE125" s="549"/>
      <c r="CF125" s="549"/>
      <c r="CG125" s="549"/>
      <c r="CH125" s="549"/>
      <c r="CI125" s="549"/>
      <c r="CJ125" s="549"/>
      <c r="CK125" s="549"/>
      <c r="CL125" s="549"/>
      <c r="CM125" s="549"/>
      <c r="CN125" s="549"/>
      <c r="CO125" s="549"/>
      <c r="CP125" s="549"/>
      <c r="CQ125" s="549"/>
      <c r="CR125" s="549"/>
      <c r="CS125" s="549"/>
      <c r="CT125" s="549"/>
      <c r="CU125" s="549"/>
      <c r="CV125" s="549"/>
      <c r="CW125" s="549"/>
      <c r="CX125" s="549"/>
      <c r="CY125" s="549"/>
      <c r="CZ125" s="549"/>
      <c r="DA125" s="549"/>
      <c r="DB125" s="549"/>
      <c r="DC125" s="549"/>
      <c r="DD125" s="549"/>
      <c r="DE125" s="549"/>
      <c r="DF125" s="549"/>
      <c r="DG125" s="549"/>
      <c r="DH125" s="549"/>
      <c r="DI125" s="549"/>
      <c r="DJ125" s="549"/>
      <c r="DK125" s="549"/>
      <c r="DL125" s="549"/>
      <c r="DM125" s="549"/>
      <c r="DN125" s="549"/>
      <c r="DO125" s="549"/>
      <c r="DP125" s="549"/>
      <c r="DQ125" s="549"/>
      <c r="DR125" s="549"/>
      <c r="DS125" s="549"/>
    </row>
    <row r="126" spans="2:123" ht="17">
      <c r="B126" s="547"/>
      <c r="C126" s="548"/>
      <c r="D126" s="547"/>
      <c r="E126" s="547"/>
      <c r="F126" s="547"/>
      <c r="G126" s="547"/>
      <c r="H126" s="547"/>
      <c r="I126" s="547"/>
      <c r="J126" s="547"/>
      <c r="K126" s="547"/>
      <c r="L126" s="547"/>
      <c r="M126" s="547"/>
      <c r="N126" s="547"/>
      <c r="O126" s="547"/>
      <c r="P126" s="547"/>
      <c r="Q126" s="547"/>
      <c r="R126" s="547"/>
      <c r="S126" s="547"/>
      <c r="T126" s="547"/>
      <c r="U126" s="547"/>
      <c r="V126" s="547"/>
      <c r="W126" s="547"/>
      <c r="X126" s="547"/>
      <c r="Y126" s="547"/>
      <c r="Z126" s="547"/>
      <c r="AA126" s="547"/>
      <c r="AB126" s="547"/>
      <c r="AC126" s="547"/>
      <c r="AD126" s="547"/>
      <c r="AE126" s="547"/>
      <c r="AF126" s="547"/>
      <c r="AG126" s="547"/>
      <c r="AH126" s="547"/>
      <c r="AI126" s="547"/>
      <c r="AJ126" s="547"/>
      <c r="AK126" s="547"/>
      <c r="AL126" s="547"/>
      <c r="AM126" s="547"/>
      <c r="AN126" s="547"/>
      <c r="AO126" s="549"/>
      <c r="AP126" s="549"/>
      <c r="AQ126" s="549"/>
      <c r="AR126" s="549"/>
      <c r="AS126" s="549"/>
      <c r="AT126" s="549"/>
      <c r="AU126" s="549"/>
      <c r="AV126" s="549"/>
      <c r="AW126" s="549"/>
      <c r="AX126" s="549"/>
      <c r="AY126" s="549"/>
      <c r="AZ126" s="549"/>
      <c r="BA126" s="549"/>
      <c r="BB126" s="549"/>
      <c r="BC126" s="549"/>
      <c r="BD126" s="549"/>
      <c r="BE126" s="549"/>
      <c r="BF126" s="549"/>
      <c r="BG126" s="549"/>
      <c r="BH126" s="549"/>
      <c r="BI126" s="549"/>
      <c r="BJ126" s="549"/>
      <c r="BK126" s="549"/>
      <c r="BL126" s="549"/>
      <c r="BM126" s="549"/>
      <c r="BN126" s="549"/>
      <c r="BO126" s="549"/>
      <c r="BP126" s="549"/>
      <c r="BQ126" s="549"/>
      <c r="BR126" s="549"/>
      <c r="BS126" s="549"/>
      <c r="BT126" s="549"/>
      <c r="BU126" s="549"/>
      <c r="BV126" s="549"/>
      <c r="BW126" s="549"/>
      <c r="BX126" s="549"/>
      <c r="BY126" s="549"/>
      <c r="BZ126" s="549"/>
      <c r="CA126" s="549"/>
      <c r="CB126" s="549"/>
      <c r="CC126" s="549"/>
      <c r="CD126" s="549"/>
      <c r="CE126" s="549"/>
      <c r="CF126" s="549"/>
      <c r="CG126" s="549"/>
      <c r="CH126" s="549"/>
      <c r="CI126" s="549"/>
      <c r="CJ126" s="549"/>
      <c r="CK126" s="549"/>
      <c r="CL126" s="549"/>
      <c r="CM126" s="549"/>
      <c r="CN126" s="549"/>
      <c r="CO126" s="549"/>
      <c r="CP126" s="549"/>
      <c r="CQ126" s="549"/>
      <c r="CR126" s="549"/>
      <c r="CS126" s="549"/>
      <c r="CT126" s="549"/>
      <c r="CU126" s="549"/>
      <c r="CV126" s="549"/>
      <c r="CW126" s="549"/>
      <c r="CX126" s="549"/>
      <c r="CY126" s="549"/>
      <c r="CZ126" s="549"/>
      <c r="DA126" s="549"/>
      <c r="DB126" s="549"/>
      <c r="DC126" s="549"/>
      <c r="DD126" s="549"/>
      <c r="DE126" s="549"/>
      <c r="DF126" s="549"/>
      <c r="DG126" s="549"/>
      <c r="DH126" s="549"/>
      <c r="DI126" s="549"/>
      <c r="DJ126" s="549"/>
      <c r="DK126" s="549"/>
      <c r="DL126" s="549"/>
      <c r="DM126" s="549"/>
      <c r="DN126" s="549"/>
      <c r="DO126" s="549"/>
      <c r="DP126" s="549"/>
      <c r="DQ126" s="549"/>
      <c r="DR126" s="549"/>
      <c r="DS126" s="549"/>
    </row>
    <row r="127" spans="2:123" ht="17">
      <c r="B127" s="547"/>
      <c r="C127" s="548"/>
      <c r="D127" s="547"/>
      <c r="E127" s="547"/>
      <c r="F127" s="547"/>
      <c r="G127" s="547"/>
      <c r="H127" s="547"/>
      <c r="I127" s="547"/>
      <c r="J127" s="547"/>
      <c r="K127" s="547"/>
      <c r="L127" s="547"/>
      <c r="M127" s="547"/>
      <c r="N127" s="547"/>
      <c r="O127" s="547"/>
      <c r="P127" s="547"/>
      <c r="Q127" s="547"/>
      <c r="R127" s="547"/>
      <c r="S127" s="547"/>
      <c r="T127" s="547"/>
      <c r="U127" s="547"/>
      <c r="V127" s="547"/>
      <c r="W127" s="547"/>
      <c r="X127" s="547"/>
      <c r="Y127" s="547"/>
      <c r="Z127" s="547"/>
      <c r="AA127" s="547"/>
      <c r="AB127" s="547"/>
      <c r="AC127" s="547"/>
      <c r="AD127" s="547"/>
      <c r="AE127" s="547"/>
      <c r="AF127" s="547"/>
      <c r="AG127" s="547"/>
      <c r="AH127" s="547"/>
      <c r="AI127" s="547"/>
      <c r="AJ127" s="547"/>
      <c r="AK127" s="547"/>
      <c r="AL127" s="547"/>
      <c r="AM127" s="547"/>
      <c r="AN127" s="547"/>
      <c r="AO127" s="549"/>
      <c r="AP127" s="549"/>
      <c r="AQ127" s="549"/>
      <c r="AR127" s="549"/>
      <c r="AS127" s="549"/>
      <c r="AT127" s="549"/>
      <c r="AU127" s="549"/>
      <c r="AV127" s="549"/>
      <c r="AW127" s="549"/>
      <c r="AX127" s="549"/>
      <c r="AY127" s="549"/>
      <c r="AZ127" s="549"/>
      <c r="BA127" s="549"/>
      <c r="BB127" s="549"/>
      <c r="BC127" s="549"/>
      <c r="BD127" s="549"/>
      <c r="BE127" s="549"/>
      <c r="BF127" s="549"/>
      <c r="BG127" s="549"/>
      <c r="BH127" s="549"/>
      <c r="BI127" s="549"/>
      <c r="BJ127" s="549"/>
      <c r="BK127" s="549"/>
      <c r="BL127" s="549"/>
      <c r="BM127" s="549"/>
      <c r="BN127" s="549"/>
      <c r="BO127" s="549"/>
      <c r="BP127" s="549"/>
      <c r="BQ127" s="549"/>
      <c r="BR127" s="549"/>
      <c r="BS127" s="549"/>
      <c r="BT127" s="549"/>
      <c r="BU127" s="549"/>
      <c r="BV127" s="549"/>
      <c r="BW127" s="549"/>
      <c r="BX127" s="549"/>
      <c r="BY127" s="549"/>
      <c r="BZ127" s="549"/>
      <c r="CA127" s="549"/>
      <c r="CB127" s="549"/>
      <c r="CC127" s="549"/>
      <c r="CD127" s="549"/>
      <c r="CE127" s="549"/>
      <c r="CF127" s="549"/>
      <c r="CG127" s="549"/>
      <c r="CH127" s="549"/>
      <c r="CI127" s="549"/>
      <c r="CJ127" s="549"/>
      <c r="CK127" s="549"/>
      <c r="CL127" s="549"/>
      <c r="CM127" s="549"/>
      <c r="CN127" s="549"/>
      <c r="CO127" s="549"/>
      <c r="CP127" s="549"/>
      <c r="CQ127" s="549"/>
      <c r="CR127" s="549"/>
      <c r="CS127" s="549"/>
      <c r="CT127" s="549"/>
      <c r="CU127" s="549"/>
      <c r="CV127" s="549"/>
      <c r="CW127" s="549"/>
      <c r="CX127" s="549"/>
      <c r="CY127" s="549"/>
      <c r="CZ127" s="549"/>
      <c r="DA127" s="549"/>
      <c r="DB127" s="549"/>
      <c r="DC127" s="549"/>
      <c r="DD127" s="549"/>
      <c r="DE127" s="549"/>
      <c r="DF127" s="549"/>
      <c r="DG127" s="549"/>
      <c r="DH127" s="549"/>
      <c r="DI127" s="549"/>
      <c r="DJ127" s="549"/>
      <c r="DK127" s="549"/>
      <c r="DL127" s="549"/>
      <c r="DM127" s="549"/>
      <c r="DN127" s="549"/>
      <c r="DO127" s="549"/>
      <c r="DP127" s="549"/>
      <c r="DQ127" s="549"/>
      <c r="DR127" s="549"/>
      <c r="DS127" s="549"/>
    </row>
    <row r="128" spans="2:123" ht="17">
      <c r="B128" s="547"/>
      <c r="C128" s="548"/>
      <c r="D128" s="547"/>
      <c r="E128" s="547"/>
      <c r="F128" s="547"/>
      <c r="G128" s="547"/>
      <c r="H128" s="547"/>
      <c r="I128" s="547"/>
      <c r="J128" s="547"/>
      <c r="K128" s="547"/>
      <c r="L128" s="547"/>
      <c r="M128" s="547"/>
      <c r="N128" s="547"/>
      <c r="O128" s="547"/>
      <c r="P128" s="547"/>
      <c r="Q128" s="547"/>
      <c r="R128" s="547"/>
      <c r="S128" s="547"/>
      <c r="T128" s="547"/>
      <c r="U128" s="547"/>
      <c r="V128" s="547"/>
      <c r="W128" s="547"/>
      <c r="X128" s="547"/>
      <c r="Y128" s="547"/>
      <c r="Z128" s="547"/>
      <c r="AA128" s="547"/>
      <c r="AB128" s="547"/>
      <c r="AC128" s="547"/>
      <c r="AD128" s="547"/>
      <c r="AE128" s="547"/>
      <c r="AF128" s="547"/>
      <c r="AG128" s="547"/>
      <c r="AH128" s="547"/>
      <c r="AI128" s="547"/>
      <c r="AJ128" s="547"/>
      <c r="AK128" s="547"/>
      <c r="AL128" s="547"/>
      <c r="AM128" s="547"/>
      <c r="AN128" s="547"/>
      <c r="AO128" s="549"/>
      <c r="AP128" s="549"/>
      <c r="AQ128" s="549"/>
      <c r="AR128" s="549"/>
      <c r="AS128" s="549"/>
      <c r="AT128" s="549"/>
      <c r="AU128" s="549"/>
      <c r="AV128" s="549"/>
      <c r="AW128" s="549"/>
      <c r="AX128" s="549"/>
      <c r="AY128" s="549"/>
      <c r="AZ128" s="549"/>
      <c r="BA128" s="549"/>
      <c r="BB128" s="549"/>
      <c r="BC128" s="549"/>
      <c r="BD128" s="549"/>
      <c r="BE128" s="549"/>
      <c r="BF128" s="549"/>
      <c r="BG128" s="549"/>
      <c r="BH128" s="549"/>
      <c r="BI128" s="549"/>
      <c r="BJ128" s="549"/>
      <c r="BK128" s="549"/>
      <c r="BL128" s="549"/>
      <c r="BM128" s="549"/>
      <c r="BN128" s="549"/>
      <c r="BO128" s="549"/>
      <c r="BP128" s="549"/>
      <c r="BQ128" s="549"/>
      <c r="BR128" s="549"/>
      <c r="BS128" s="549"/>
      <c r="BT128" s="549"/>
      <c r="BU128" s="549"/>
      <c r="BV128" s="549"/>
      <c r="BW128" s="549"/>
      <c r="BX128" s="549"/>
      <c r="BY128" s="549"/>
      <c r="BZ128" s="549"/>
      <c r="CA128" s="549"/>
      <c r="CB128" s="549"/>
      <c r="CC128" s="549"/>
      <c r="CD128" s="549"/>
      <c r="CE128" s="549"/>
      <c r="CF128" s="549"/>
      <c r="CG128" s="549"/>
      <c r="CH128" s="549"/>
      <c r="CI128" s="549"/>
      <c r="CJ128" s="549"/>
      <c r="CK128" s="549"/>
      <c r="CL128" s="549"/>
      <c r="CM128" s="549"/>
      <c r="CN128" s="549"/>
      <c r="CO128" s="549"/>
      <c r="CP128" s="549"/>
      <c r="CQ128" s="549"/>
      <c r="CR128" s="549"/>
      <c r="CS128" s="549"/>
      <c r="CT128" s="549"/>
      <c r="CU128" s="549"/>
      <c r="CV128" s="549"/>
      <c r="CW128" s="549"/>
      <c r="CX128" s="549"/>
      <c r="CY128" s="549"/>
      <c r="CZ128" s="549"/>
      <c r="DA128" s="549"/>
      <c r="DB128" s="549"/>
      <c r="DC128" s="549"/>
      <c r="DD128" s="549"/>
      <c r="DE128" s="549"/>
      <c r="DF128" s="549"/>
      <c r="DG128" s="549"/>
      <c r="DH128" s="549"/>
      <c r="DI128" s="549"/>
      <c r="DJ128" s="549"/>
      <c r="DK128" s="549"/>
      <c r="DL128" s="549"/>
      <c r="DM128" s="549"/>
      <c r="DN128" s="549"/>
      <c r="DO128" s="549"/>
      <c r="DP128" s="549"/>
      <c r="DQ128" s="549"/>
      <c r="DR128" s="549"/>
      <c r="DS128" s="549"/>
    </row>
    <row r="129" spans="2:123" ht="17">
      <c r="B129" s="547"/>
      <c r="C129" s="548"/>
      <c r="D129" s="547"/>
      <c r="E129" s="547"/>
      <c r="F129" s="547"/>
      <c r="G129" s="547"/>
      <c r="H129" s="547"/>
      <c r="I129" s="547"/>
      <c r="J129" s="547"/>
      <c r="K129" s="547"/>
      <c r="L129" s="547"/>
      <c r="M129" s="547"/>
      <c r="N129" s="547"/>
      <c r="O129" s="547"/>
      <c r="P129" s="547"/>
      <c r="Q129" s="547"/>
      <c r="R129" s="547"/>
      <c r="S129" s="547"/>
      <c r="T129" s="547"/>
      <c r="U129" s="547"/>
      <c r="V129" s="547"/>
      <c r="W129" s="547"/>
      <c r="X129" s="547"/>
      <c r="Y129" s="547"/>
      <c r="Z129" s="547"/>
      <c r="AA129" s="547"/>
      <c r="AB129" s="547"/>
      <c r="AC129" s="547"/>
      <c r="AD129" s="547"/>
      <c r="AE129" s="547"/>
      <c r="AF129" s="547"/>
      <c r="AG129" s="547"/>
      <c r="AH129" s="547"/>
      <c r="AI129" s="547"/>
      <c r="AJ129" s="547"/>
      <c r="AK129" s="547"/>
      <c r="AL129" s="547"/>
      <c r="AM129" s="547"/>
      <c r="AN129" s="547"/>
      <c r="AO129" s="549"/>
      <c r="AP129" s="549"/>
      <c r="AQ129" s="549"/>
      <c r="AR129" s="549"/>
      <c r="AS129" s="549"/>
      <c r="AT129" s="549"/>
      <c r="AU129" s="549"/>
      <c r="AV129" s="549"/>
      <c r="AW129" s="549"/>
      <c r="AX129" s="549"/>
      <c r="AY129" s="549"/>
      <c r="AZ129" s="549"/>
      <c r="BA129" s="549"/>
      <c r="BB129" s="549"/>
      <c r="BC129" s="549"/>
      <c r="BD129" s="549"/>
      <c r="BE129" s="549"/>
      <c r="BF129" s="549"/>
      <c r="BG129" s="549"/>
      <c r="BH129" s="549"/>
      <c r="BI129" s="549"/>
      <c r="BJ129" s="549"/>
      <c r="BK129" s="549"/>
      <c r="BL129" s="549"/>
      <c r="BM129" s="549"/>
      <c r="BN129" s="549"/>
      <c r="BO129" s="549"/>
      <c r="BP129" s="549"/>
      <c r="BQ129" s="549"/>
      <c r="BR129" s="549"/>
      <c r="BS129" s="549"/>
      <c r="BT129" s="549"/>
      <c r="BU129" s="549"/>
      <c r="BV129" s="549"/>
      <c r="BW129" s="549"/>
      <c r="BX129" s="549"/>
      <c r="BY129" s="549"/>
      <c r="BZ129" s="549"/>
      <c r="CA129" s="549"/>
      <c r="CB129" s="549"/>
      <c r="CC129" s="549"/>
      <c r="CD129" s="549"/>
      <c r="CE129" s="549"/>
      <c r="CF129" s="549"/>
      <c r="CG129" s="549"/>
      <c r="CH129" s="549"/>
      <c r="CI129" s="549"/>
      <c r="CJ129" s="549"/>
      <c r="CK129" s="549"/>
      <c r="CL129" s="549"/>
      <c r="CM129" s="549"/>
      <c r="CN129" s="549"/>
      <c r="CO129" s="549"/>
      <c r="CP129" s="549"/>
      <c r="CQ129" s="549"/>
      <c r="CR129" s="549"/>
      <c r="CS129" s="549"/>
      <c r="CT129" s="549"/>
      <c r="CU129" s="549"/>
      <c r="CV129" s="549"/>
      <c r="CW129" s="549"/>
      <c r="CX129" s="549"/>
      <c r="CY129" s="549"/>
      <c r="CZ129" s="549"/>
      <c r="DA129" s="549"/>
      <c r="DB129" s="549"/>
      <c r="DC129" s="549"/>
      <c r="DD129" s="549"/>
      <c r="DE129" s="549"/>
      <c r="DF129" s="549"/>
      <c r="DG129" s="549"/>
      <c r="DH129" s="549"/>
      <c r="DI129" s="549"/>
      <c r="DJ129" s="549"/>
      <c r="DK129" s="549"/>
      <c r="DL129" s="549"/>
      <c r="DM129" s="549"/>
      <c r="DN129" s="549"/>
      <c r="DO129" s="549"/>
      <c r="DP129" s="549"/>
      <c r="DQ129" s="549"/>
      <c r="DR129" s="549"/>
      <c r="DS129" s="549"/>
    </row>
    <row r="130" spans="2:123" ht="17">
      <c r="B130" s="547"/>
      <c r="C130" s="548"/>
      <c r="D130" s="547"/>
      <c r="E130" s="547"/>
      <c r="F130" s="547"/>
      <c r="G130" s="547"/>
      <c r="H130" s="547"/>
      <c r="I130" s="547"/>
      <c r="J130" s="547"/>
      <c r="K130" s="547"/>
      <c r="L130" s="547"/>
      <c r="M130" s="547"/>
      <c r="N130" s="547"/>
      <c r="O130" s="547"/>
      <c r="P130" s="547"/>
      <c r="Q130" s="547"/>
      <c r="R130" s="547"/>
      <c r="S130" s="547"/>
      <c r="T130" s="547"/>
      <c r="U130" s="547"/>
      <c r="V130" s="547"/>
      <c r="W130" s="547"/>
      <c r="X130" s="547"/>
      <c r="Y130" s="547"/>
      <c r="Z130" s="547"/>
      <c r="AA130" s="547"/>
      <c r="AB130" s="547"/>
      <c r="AC130" s="547"/>
      <c r="AD130" s="547"/>
      <c r="AE130" s="547"/>
      <c r="AF130" s="547"/>
      <c r="AG130" s="547"/>
      <c r="AH130" s="547"/>
      <c r="AI130" s="547"/>
      <c r="AJ130" s="547"/>
      <c r="AK130" s="547"/>
      <c r="AL130" s="547"/>
      <c r="AM130" s="547"/>
      <c r="AN130" s="547"/>
      <c r="AO130" s="549"/>
      <c r="AP130" s="549"/>
      <c r="AQ130" s="549"/>
      <c r="AR130" s="549"/>
      <c r="AS130" s="549"/>
      <c r="AT130" s="549"/>
      <c r="AU130" s="549"/>
      <c r="AV130" s="549"/>
      <c r="AW130" s="549"/>
      <c r="AX130" s="549"/>
      <c r="AY130" s="549"/>
      <c r="AZ130" s="549"/>
      <c r="BA130" s="549"/>
      <c r="BB130" s="549"/>
      <c r="BC130" s="549"/>
      <c r="BD130" s="549"/>
      <c r="BE130" s="549"/>
      <c r="BF130" s="549"/>
      <c r="BG130" s="549"/>
      <c r="BH130" s="549"/>
      <c r="BI130" s="549"/>
      <c r="BJ130" s="549"/>
      <c r="BK130" s="549"/>
      <c r="BL130" s="549"/>
      <c r="BM130" s="549"/>
      <c r="BN130" s="549"/>
      <c r="BO130" s="549"/>
      <c r="BP130" s="549"/>
      <c r="BQ130" s="549"/>
      <c r="BR130" s="549"/>
      <c r="BS130" s="549"/>
      <c r="BT130" s="549"/>
      <c r="BU130" s="549"/>
      <c r="BV130" s="549"/>
      <c r="BW130" s="549"/>
      <c r="BX130" s="549"/>
      <c r="BY130" s="549"/>
      <c r="BZ130" s="549"/>
      <c r="CA130" s="549"/>
      <c r="CB130" s="549"/>
      <c r="CC130" s="549"/>
      <c r="CD130" s="549"/>
      <c r="CE130" s="549"/>
      <c r="CF130" s="549"/>
      <c r="CG130" s="549"/>
      <c r="CH130" s="549"/>
      <c r="CI130" s="549"/>
      <c r="CJ130" s="549"/>
      <c r="CK130" s="549"/>
      <c r="CL130" s="549"/>
      <c r="CM130" s="549"/>
      <c r="CN130" s="549"/>
      <c r="CO130" s="549"/>
      <c r="CP130" s="549"/>
      <c r="CQ130" s="549"/>
      <c r="CR130" s="549"/>
      <c r="CS130" s="549"/>
      <c r="CT130" s="549"/>
      <c r="CU130" s="549"/>
      <c r="CV130" s="549"/>
      <c r="CW130" s="549"/>
      <c r="CX130" s="549"/>
      <c r="CY130" s="549"/>
      <c r="CZ130" s="549"/>
      <c r="DA130" s="549"/>
      <c r="DB130" s="549"/>
      <c r="DC130" s="549"/>
      <c r="DD130" s="549"/>
      <c r="DE130" s="549"/>
      <c r="DF130" s="549"/>
      <c r="DG130" s="549"/>
      <c r="DH130" s="549"/>
      <c r="DI130" s="549"/>
      <c r="DJ130" s="549"/>
      <c r="DK130" s="549"/>
      <c r="DL130" s="549"/>
      <c r="DM130" s="549"/>
      <c r="DN130" s="549"/>
      <c r="DO130" s="549"/>
      <c r="DP130" s="549"/>
      <c r="DQ130" s="549"/>
      <c r="DR130" s="549"/>
      <c r="DS130" s="549"/>
    </row>
    <row r="131" spans="2:123" ht="17">
      <c r="B131" s="547"/>
      <c r="C131" s="548"/>
      <c r="D131" s="547"/>
      <c r="E131" s="547"/>
      <c r="F131" s="547"/>
      <c r="G131" s="547"/>
      <c r="H131" s="547"/>
      <c r="I131" s="547"/>
      <c r="J131" s="547"/>
      <c r="K131" s="547"/>
      <c r="L131" s="547"/>
      <c r="M131" s="547"/>
      <c r="N131" s="547"/>
      <c r="O131" s="547"/>
      <c r="P131" s="547"/>
      <c r="Q131" s="547"/>
      <c r="R131" s="547"/>
      <c r="S131" s="547"/>
      <c r="T131" s="547"/>
      <c r="U131" s="547"/>
      <c r="V131" s="547"/>
      <c r="W131" s="547"/>
      <c r="X131" s="547"/>
      <c r="Y131" s="547"/>
      <c r="Z131" s="547"/>
      <c r="AA131" s="547"/>
      <c r="AB131" s="547"/>
      <c r="AC131" s="547"/>
      <c r="AD131" s="547"/>
      <c r="AE131" s="547"/>
      <c r="AF131" s="547"/>
      <c r="AG131" s="547"/>
      <c r="AH131" s="547"/>
      <c r="AI131" s="547"/>
      <c r="AJ131" s="547"/>
      <c r="AK131" s="547"/>
      <c r="AL131" s="547"/>
      <c r="AM131" s="547"/>
      <c r="AN131" s="547"/>
      <c r="AO131" s="549"/>
      <c r="AP131" s="549"/>
      <c r="AQ131" s="549"/>
      <c r="AR131" s="549"/>
      <c r="AS131" s="549"/>
      <c r="AT131" s="549"/>
      <c r="AU131" s="549"/>
      <c r="AV131" s="549"/>
      <c r="AW131" s="549"/>
      <c r="AX131" s="549"/>
      <c r="AY131" s="549"/>
      <c r="AZ131" s="549"/>
      <c r="BA131" s="549"/>
      <c r="BB131" s="549"/>
      <c r="BC131" s="549"/>
      <c r="BD131" s="549"/>
      <c r="BE131" s="549"/>
      <c r="BF131" s="549"/>
      <c r="BG131" s="549"/>
      <c r="BH131" s="549"/>
      <c r="BI131" s="549"/>
      <c r="BJ131" s="549"/>
      <c r="BK131" s="549"/>
      <c r="BL131" s="549"/>
      <c r="BM131" s="549"/>
      <c r="BN131" s="549"/>
      <c r="BO131" s="549"/>
      <c r="BP131" s="549"/>
      <c r="BQ131" s="549"/>
      <c r="BR131" s="549"/>
      <c r="BS131" s="549"/>
      <c r="BT131" s="549"/>
      <c r="BU131" s="549"/>
      <c r="BV131" s="549"/>
      <c r="BW131" s="549"/>
      <c r="BX131" s="549"/>
      <c r="BY131" s="549"/>
      <c r="BZ131" s="549"/>
      <c r="CA131" s="549"/>
      <c r="CB131" s="549"/>
      <c r="CC131" s="549"/>
      <c r="CD131" s="549"/>
      <c r="CE131" s="549"/>
      <c r="CF131" s="549"/>
      <c r="CG131" s="549"/>
      <c r="CH131" s="549"/>
      <c r="CI131" s="549"/>
      <c r="CJ131" s="549"/>
      <c r="CK131" s="549"/>
      <c r="CL131" s="549"/>
      <c r="CM131" s="549"/>
      <c r="CN131" s="549"/>
      <c r="CO131" s="549"/>
      <c r="CP131" s="549"/>
      <c r="CQ131" s="549"/>
      <c r="CR131" s="549"/>
      <c r="CS131" s="549"/>
      <c r="CT131" s="549"/>
      <c r="CU131" s="549"/>
      <c r="CV131" s="549"/>
      <c r="CW131" s="549"/>
      <c r="CX131" s="549"/>
      <c r="CY131" s="549"/>
      <c r="CZ131" s="549"/>
      <c r="DA131" s="549"/>
      <c r="DB131" s="549"/>
      <c r="DC131" s="549"/>
      <c r="DD131" s="549"/>
      <c r="DE131" s="549"/>
      <c r="DF131" s="549"/>
      <c r="DG131" s="549"/>
      <c r="DH131" s="549"/>
      <c r="DI131" s="549"/>
      <c r="DJ131" s="549"/>
      <c r="DK131" s="549"/>
      <c r="DL131" s="549"/>
      <c r="DM131" s="549"/>
      <c r="DN131" s="549"/>
      <c r="DO131" s="549"/>
      <c r="DP131" s="549"/>
      <c r="DQ131" s="549"/>
      <c r="DR131" s="549"/>
      <c r="DS131" s="549"/>
    </row>
    <row r="132" spans="2:123" ht="17">
      <c r="B132" s="547"/>
      <c r="C132" s="548"/>
      <c r="D132" s="547"/>
      <c r="E132" s="547"/>
      <c r="F132" s="547"/>
      <c r="G132" s="547"/>
      <c r="H132" s="547"/>
      <c r="I132" s="547"/>
      <c r="J132" s="547"/>
      <c r="K132" s="547"/>
      <c r="L132" s="547"/>
      <c r="M132" s="547"/>
      <c r="N132" s="547"/>
      <c r="O132" s="547"/>
      <c r="P132" s="547"/>
      <c r="Q132" s="547"/>
      <c r="R132" s="547"/>
      <c r="S132" s="547"/>
      <c r="T132" s="547"/>
      <c r="U132" s="547"/>
      <c r="V132" s="547"/>
      <c r="W132" s="547"/>
      <c r="X132" s="547"/>
      <c r="Y132" s="547"/>
      <c r="Z132" s="547"/>
      <c r="AA132" s="547"/>
      <c r="AB132" s="547"/>
      <c r="AC132" s="547"/>
      <c r="AD132" s="547"/>
      <c r="AE132" s="547"/>
      <c r="AF132" s="547"/>
      <c r="AG132" s="547"/>
      <c r="AH132" s="547"/>
      <c r="AI132" s="547"/>
      <c r="AJ132" s="547"/>
      <c r="AK132" s="547"/>
      <c r="AL132" s="547"/>
      <c r="AM132" s="547"/>
      <c r="AN132" s="547"/>
      <c r="AO132" s="549"/>
      <c r="AP132" s="549"/>
      <c r="AQ132" s="549"/>
      <c r="AR132" s="549"/>
      <c r="AS132" s="549"/>
      <c r="AT132" s="549"/>
      <c r="AU132" s="549"/>
      <c r="AV132" s="549"/>
      <c r="AW132" s="549"/>
      <c r="AX132" s="549"/>
      <c r="AY132" s="549"/>
      <c r="AZ132" s="549"/>
      <c r="BA132" s="549"/>
      <c r="BB132" s="549"/>
      <c r="BC132" s="549"/>
      <c r="BD132" s="549"/>
      <c r="BE132" s="549"/>
      <c r="BF132" s="549"/>
      <c r="BG132" s="549"/>
      <c r="BH132" s="549"/>
      <c r="BI132" s="549"/>
      <c r="BJ132" s="549"/>
      <c r="BK132" s="549"/>
      <c r="BL132" s="549"/>
      <c r="BM132" s="549"/>
      <c r="BN132" s="549"/>
      <c r="BO132" s="549"/>
      <c r="BP132" s="549"/>
      <c r="BQ132" s="549"/>
      <c r="BR132" s="549"/>
      <c r="BS132" s="549"/>
      <c r="BT132" s="549"/>
      <c r="BU132" s="549"/>
      <c r="BV132" s="549"/>
      <c r="BW132" s="549"/>
      <c r="BX132" s="549"/>
      <c r="BY132" s="549"/>
      <c r="BZ132" s="549"/>
      <c r="CA132" s="549"/>
      <c r="CB132" s="549"/>
      <c r="CC132" s="549"/>
      <c r="CD132" s="549"/>
      <c r="CE132" s="549"/>
      <c r="CF132" s="549"/>
      <c r="CG132" s="549"/>
      <c r="CH132" s="549"/>
      <c r="CI132" s="549"/>
      <c r="CJ132" s="549"/>
      <c r="CK132" s="549"/>
      <c r="CL132" s="549"/>
      <c r="CM132" s="549"/>
      <c r="CN132" s="549"/>
      <c r="CO132" s="549"/>
      <c r="CP132" s="549"/>
      <c r="CQ132" s="549"/>
      <c r="CR132" s="549"/>
      <c r="CS132" s="549"/>
      <c r="CT132" s="549"/>
      <c r="CU132" s="549"/>
      <c r="CV132" s="549"/>
      <c r="CW132" s="549"/>
      <c r="CX132" s="549"/>
      <c r="CY132" s="549"/>
      <c r="CZ132" s="549"/>
      <c r="DA132" s="549"/>
      <c r="DB132" s="549"/>
      <c r="DC132" s="549"/>
      <c r="DD132" s="549"/>
      <c r="DE132" s="549"/>
      <c r="DF132" s="549"/>
      <c r="DG132" s="549"/>
      <c r="DH132" s="549"/>
      <c r="DI132" s="549"/>
      <c r="DJ132" s="549"/>
      <c r="DK132" s="549"/>
      <c r="DL132" s="549"/>
      <c r="DM132" s="549"/>
      <c r="DN132" s="549"/>
      <c r="DO132" s="549"/>
      <c r="DP132" s="549"/>
      <c r="DQ132" s="549"/>
      <c r="DR132" s="549"/>
      <c r="DS132" s="549"/>
    </row>
    <row r="133" spans="2:123" ht="17">
      <c r="B133" s="547"/>
      <c r="C133" s="548"/>
      <c r="D133" s="547"/>
      <c r="E133" s="547"/>
      <c r="F133" s="547"/>
      <c r="G133" s="547"/>
      <c r="H133" s="547"/>
      <c r="I133" s="547"/>
      <c r="J133" s="547"/>
      <c r="K133" s="547"/>
      <c r="L133" s="547"/>
      <c r="M133" s="547"/>
      <c r="N133" s="547"/>
      <c r="O133" s="547"/>
      <c r="P133" s="547"/>
      <c r="Q133" s="547"/>
      <c r="R133" s="547"/>
      <c r="S133" s="547"/>
      <c r="T133" s="547"/>
      <c r="U133" s="547"/>
      <c r="V133" s="547"/>
      <c r="W133" s="547"/>
      <c r="X133" s="547"/>
      <c r="Y133" s="547"/>
      <c r="Z133" s="547"/>
      <c r="AA133" s="547"/>
      <c r="AB133" s="547"/>
      <c r="AC133" s="547"/>
      <c r="AD133" s="547"/>
      <c r="AE133" s="547"/>
      <c r="AF133" s="547"/>
      <c r="AG133" s="547"/>
      <c r="AH133" s="547"/>
      <c r="AI133" s="547"/>
      <c r="AJ133" s="547"/>
      <c r="AK133" s="547"/>
      <c r="AL133" s="547"/>
      <c r="AM133" s="547"/>
      <c r="AN133" s="547"/>
      <c r="AO133" s="549"/>
      <c r="AP133" s="549"/>
      <c r="AQ133" s="549"/>
      <c r="AR133" s="549"/>
      <c r="AS133" s="549"/>
      <c r="AT133" s="549"/>
      <c r="AU133" s="549"/>
      <c r="AV133" s="549"/>
      <c r="AW133" s="549"/>
      <c r="AX133" s="549"/>
      <c r="AY133" s="549"/>
      <c r="AZ133" s="549"/>
      <c r="BA133" s="549"/>
      <c r="BB133" s="549"/>
      <c r="BC133" s="549"/>
      <c r="BD133" s="549"/>
      <c r="BE133" s="549"/>
      <c r="BF133" s="549"/>
      <c r="BG133" s="549"/>
      <c r="BH133" s="549"/>
      <c r="BI133" s="549"/>
      <c r="BJ133" s="549"/>
      <c r="BK133" s="549"/>
      <c r="BL133" s="549"/>
      <c r="BM133" s="549"/>
      <c r="BN133" s="549"/>
      <c r="BO133" s="549"/>
      <c r="BP133" s="549"/>
      <c r="BQ133" s="549"/>
      <c r="BR133" s="549"/>
      <c r="BS133" s="549"/>
      <c r="BT133" s="549"/>
      <c r="BU133" s="549"/>
      <c r="BV133" s="549"/>
      <c r="BW133" s="549"/>
      <c r="BX133" s="549"/>
      <c r="BY133" s="549"/>
      <c r="BZ133" s="549"/>
      <c r="CA133" s="549"/>
      <c r="CB133" s="549"/>
      <c r="CC133" s="549"/>
      <c r="CD133" s="549"/>
      <c r="CE133" s="549"/>
      <c r="CF133" s="549"/>
      <c r="CG133" s="549"/>
      <c r="CH133" s="549"/>
      <c r="CI133" s="549"/>
      <c r="CJ133" s="549"/>
      <c r="CK133" s="549"/>
      <c r="CL133" s="549"/>
      <c r="CM133" s="549"/>
      <c r="CN133" s="549"/>
      <c r="CO133" s="549"/>
      <c r="CP133" s="549"/>
      <c r="CQ133" s="549"/>
      <c r="CR133" s="549"/>
      <c r="CS133" s="549"/>
      <c r="CT133" s="549"/>
      <c r="CU133" s="549"/>
      <c r="CV133" s="549"/>
      <c r="CW133" s="549"/>
      <c r="CX133" s="549"/>
      <c r="CY133" s="549"/>
      <c r="CZ133" s="549"/>
      <c r="DA133" s="549"/>
      <c r="DB133" s="549"/>
      <c r="DC133" s="549"/>
      <c r="DD133" s="549"/>
      <c r="DE133" s="549"/>
      <c r="DF133" s="549"/>
      <c r="DG133" s="549"/>
      <c r="DH133" s="549"/>
      <c r="DI133" s="549"/>
      <c r="DJ133" s="549"/>
      <c r="DK133" s="549"/>
      <c r="DL133" s="549"/>
      <c r="DM133" s="549"/>
      <c r="DN133" s="549"/>
      <c r="DO133" s="549"/>
      <c r="DP133" s="549"/>
      <c r="DQ133" s="549"/>
      <c r="DR133" s="549"/>
      <c r="DS133" s="549"/>
    </row>
    <row r="134" spans="2:123" ht="17">
      <c r="B134" s="547"/>
      <c r="C134" s="548"/>
      <c r="D134" s="547"/>
      <c r="E134" s="547"/>
      <c r="F134" s="547"/>
      <c r="G134" s="547"/>
      <c r="H134" s="547"/>
      <c r="I134" s="547"/>
      <c r="J134" s="547"/>
      <c r="K134" s="547"/>
      <c r="L134" s="547"/>
      <c r="M134" s="547"/>
      <c r="N134" s="547"/>
      <c r="O134" s="547"/>
      <c r="P134" s="547"/>
      <c r="Q134" s="547"/>
      <c r="R134" s="547"/>
      <c r="S134" s="547"/>
      <c r="T134" s="547"/>
      <c r="U134" s="547"/>
      <c r="V134" s="547"/>
      <c r="W134" s="547"/>
      <c r="X134" s="547"/>
      <c r="Y134" s="547"/>
      <c r="Z134" s="547"/>
      <c r="AA134" s="547"/>
      <c r="AB134" s="547"/>
      <c r="AC134" s="547"/>
      <c r="AD134" s="547"/>
      <c r="AE134" s="547"/>
      <c r="AF134" s="547"/>
      <c r="AG134" s="547"/>
      <c r="AH134" s="547"/>
      <c r="AI134" s="547"/>
      <c r="AJ134" s="547"/>
      <c r="AK134" s="547"/>
      <c r="AL134" s="547"/>
      <c r="AM134" s="547"/>
      <c r="AN134" s="547"/>
      <c r="AO134" s="549"/>
      <c r="AP134" s="549"/>
      <c r="AQ134" s="549"/>
      <c r="AR134" s="549"/>
      <c r="AS134" s="549"/>
      <c r="AT134" s="549"/>
      <c r="AU134" s="549"/>
      <c r="AV134" s="549"/>
      <c r="AW134" s="549"/>
      <c r="AX134" s="549"/>
      <c r="AY134" s="549"/>
      <c r="AZ134" s="549"/>
      <c r="BA134" s="549"/>
      <c r="BB134" s="549"/>
      <c r="BC134" s="549"/>
      <c r="BD134" s="549"/>
      <c r="BE134" s="549"/>
      <c r="BF134" s="549"/>
      <c r="BG134" s="549"/>
      <c r="BH134" s="549"/>
      <c r="BI134" s="549"/>
      <c r="BJ134" s="549"/>
      <c r="BK134" s="549"/>
      <c r="BL134" s="549"/>
      <c r="BM134" s="549"/>
      <c r="BN134" s="549"/>
      <c r="BO134" s="549"/>
      <c r="BP134" s="549"/>
      <c r="BQ134" s="549"/>
      <c r="BR134" s="549"/>
      <c r="BS134" s="549"/>
      <c r="BT134" s="549"/>
      <c r="BU134" s="549"/>
      <c r="BV134" s="549"/>
      <c r="BW134" s="549"/>
      <c r="BX134" s="549"/>
      <c r="BY134" s="549"/>
      <c r="BZ134" s="549"/>
      <c r="CA134" s="549"/>
      <c r="CB134" s="549"/>
      <c r="CC134" s="549"/>
      <c r="CD134" s="549"/>
      <c r="CE134" s="549"/>
      <c r="CF134" s="549"/>
      <c r="CG134" s="549"/>
      <c r="CH134" s="549"/>
      <c r="CI134" s="549"/>
      <c r="CJ134" s="549"/>
      <c r="CK134" s="549"/>
      <c r="CL134" s="549"/>
      <c r="CM134" s="549"/>
      <c r="CN134" s="549"/>
      <c r="CO134" s="549"/>
      <c r="CP134" s="549"/>
      <c r="CQ134" s="549"/>
      <c r="CR134" s="549"/>
      <c r="CS134" s="549"/>
      <c r="CT134" s="549"/>
      <c r="CU134" s="549"/>
      <c r="CV134" s="549"/>
      <c r="CW134" s="549"/>
      <c r="CX134" s="549"/>
      <c r="CY134" s="549"/>
      <c r="CZ134" s="549"/>
      <c r="DA134" s="549"/>
      <c r="DB134" s="549"/>
      <c r="DC134" s="549"/>
      <c r="DD134" s="549"/>
      <c r="DE134" s="549"/>
      <c r="DF134" s="549"/>
      <c r="DG134" s="549"/>
      <c r="DH134" s="549"/>
      <c r="DI134" s="549"/>
      <c r="DJ134" s="549"/>
      <c r="DK134" s="549"/>
      <c r="DL134" s="549"/>
      <c r="DM134" s="549"/>
      <c r="DN134" s="549"/>
      <c r="DO134" s="549"/>
      <c r="DP134" s="549"/>
      <c r="DQ134" s="549"/>
      <c r="DR134" s="549"/>
      <c r="DS134" s="549"/>
    </row>
    <row r="135" spans="2:123" ht="17">
      <c r="B135" s="547"/>
      <c r="C135" s="548"/>
      <c r="D135" s="547"/>
      <c r="E135" s="547"/>
      <c r="F135" s="547"/>
      <c r="G135" s="547"/>
      <c r="H135" s="547"/>
      <c r="I135" s="547"/>
      <c r="J135" s="547"/>
      <c r="K135" s="547"/>
      <c r="L135" s="547"/>
      <c r="M135" s="547"/>
      <c r="N135" s="547"/>
      <c r="O135" s="547"/>
      <c r="P135" s="547"/>
      <c r="Q135" s="547"/>
      <c r="R135" s="547"/>
      <c r="S135" s="547"/>
      <c r="T135" s="547"/>
      <c r="U135" s="547"/>
      <c r="V135" s="547"/>
      <c r="W135" s="547"/>
      <c r="X135" s="547"/>
      <c r="Y135" s="547"/>
      <c r="Z135" s="547"/>
      <c r="AA135" s="547"/>
      <c r="AB135" s="547"/>
      <c r="AC135" s="547"/>
      <c r="AD135" s="547"/>
      <c r="AE135" s="547"/>
      <c r="AF135" s="547"/>
      <c r="AG135" s="547"/>
      <c r="AH135" s="547"/>
      <c r="AI135" s="547"/>
      <c r="AJ135" s="547"/>
      <c r="AK135" s="547"/>
      <c r="AL135" s="547"/>
      <c r="AM135" s="547"/>
      <c r="AN135" s="547"/>
      <c r="AO135" s="549"/>
      <c r="AP135" s="549"/>
      <c r="AQ135" s="549"/>
      <c r="AR135" s="549"/>
      <c r="AS135" s="549"/>
      <c r="AT135" s="549"/>
      <c r="AU135" s="549"/>
      <c r="AV135" s="549"/>
      <c r="AW135" s="549"/>
      <c r="AX135" s="549"/>
      <c r="AY135" s="549"/>
      <c r="AZ135" s="549"/>
      <c r="BA135" s="549"/>
      <c r="BB135" s="549"/>
      <c r="BC135" s="549"/>
      <c r="BD135" s="549"/>
      <c r="BE135" s="549"/>
      <c r="BF135" s="549"/>
      <c r="BG135" s="549"/>
      <c r="BH135" s="549"/>
      <c r="BI135" s="549"/>
      <c r="BJ135" s="549"/>
      <c r="BK135" s="549"/>
      <c r="BL135" s="549"/>
      <c r="BM135" s="549"/>
      <c r="BN135" s="549"/>
      <c r="BO135" s="549"/>
      <c r="BP135" s="549"/>
      <c r="BQ135" s="549"/>
      <c r="BR135" s="549"/>
      <c r="BS135" s="549"/>
      <c r="BT135" s="549"/>
      <c r="BU135" s="549"/>
      <c r="BV135" s="549"/>
      <c r="BW135" s="549"/>
      <c r="BX135" s="549"/>
      <c r="BY135" s="549"/>
      <c r="BZ135" s="549"/>
      <c r="CA135" s="549"/>
      <c r="CB135" s="549"/>
      <c r="CC135" s="549"/>
      <c r="CD135" s="549"/>
      <c r="CE135" s="549"/>
      <c r="CF135" s="549"/>
      <c r="CG135" s="549"/>
      <c r="CH135" s="549"/>
      <c r="CI135" s="549"/>
      <c r="CJ135" s="549"/>
      <c r="CK135" s="549"/>
      <c r="CL135" s="549"/>
      <c r="CM135" s="549"/>
      <c r="CN135" s="549"/>
      <c r="CO135" s="549"/>
      <c r="CP135" s="549"/>
      <c r="CQ135" s="549"/>
      <c r="CR135" s="549"/>
      <c r="CS135" s="549"/>
      <c r="CT135" s="549"/>
      <c r="CU135" s="549"/>
      <c r="CV135" s="549"/>
      <c r="CW135" s="549"/>
      <c r="CX135" s="549"/>
      <c r="CY135" s="549"/>
      <c r="CZ135" s="549"/>
      <c r="DA135" s="549"/>
      <c r="DB135" s="549"/>
      <c r="DC135" s="549"/>
      <c r="DD135" s="549"/>
      <c r="DE135" s="549"/>
      <c r="DF135" s="549"/>
      <c r="DG135" s="549"/>
      <c r="DH135" s="549"/>
      <c r="DI135" s="549"/>
      <c r="DJ135" s="549"/>
      <c r="DK135" s="549"/>
      <c r="DL135" s="549"/>
      <c r="DM135" s="549"/>
      <c r="DN135" s="549"/>
      <c r="DO135" s="549"/>
      <c r="DP135" s="549"/>
      <c r="DQ135" s="549"/>
      <c r="DR135" s="549"/>
      <c r="DS135" s="549"/>
    </row>
    <row r="136" spans="2:123" ht="17">
      <c r="B136" s="547"/>
      <c r="C136" s="548"/>
      <c r="D136" s="547"/>
      <c r="E136" s="547"/>
      <c r="F136" s="547"/>
      <c r="G136" s="547"/>
      <c r="H136" s="547"/>
      <c r="I136" s="547"/>
      <c r="J136" s="547"/>
      <c r="K136" s="547"/>
      <c r="L136" s="547"/>
      <c r="M136" s="547"/>
      <c r="N136" s="547"/>
      <c r="O136" s="547"/>
      <c r="P136" s="547"/>
      <c r="Q136" s="547"/>
      <c r="R136" s="547"/>
      <c r="S136" s="547"/>
      <c r="T136" s="547"/>
      <c r="U136" s="547"/>
      <c r="V136" s="547"/>
      <c r="W136" s="547"/>
      <c r="X136" s="547"/>
      <c r="Y136" s="547"/>
      <c r="Z136" s="547"/>
      <c r="AA136" s="547"/>
      <c r="AB136" s="547"/>
      <c r="AC136" s="547"/>
      <c r="AD136" s="547"/>
      <c r="AE136" s="547"/>
      <c r="AF136" s="547"/>
      <c r="AG136" s="547"/>
      <c r="AH136" s="547"/>
      <c r="AI136" s="547"/>
      <c r="AJ136" s="547"/>
      <c r="AK136" s="547"/>
      <c r="AL136" s="547"/>
      <c r="AM136" s="547"/>
      <c r="AN136" s="547"/>
      <c r="AO136" s="549"/>
      <c r="AP136" s="549"/>
      <c r="AQ136" s="549"/>
      <c r="AR136" s="549"/>
      <c r="AS136" s="549"/>
      <c r="AT136" s="549"/>
      <c r="AU136" s="549"/>
      <c r="AV136" s="549"/>
      <c r="AW136" s="549"/>
      <c r="AX136" s="549"/>
      <c r="AY136" s="549"/>
      <c r="AZ136" s="549"/>
      <c r="BA136" s="549"/>
      <c r="BB136" s="549"/>
      <c r="BC136" s="549"/>
      <c r="BD136" s="549"/>
      <c r="BE136" s="549"/>
      <c r="BF136" s="549"/>
      <c r="BG136" s="549"/>
      <c r="BH136" s="549"/>
      <c r="BI136" s="549"/>
      <c r="BJ136" s="549"/>
      <c r="BK136" s="549"/>
      <c r="BL136" s="549"/>
      <c r="BM136" s="549"/>
      <c r="BN136" s="549"/>
      <c r="BO136" s="549"/>
      <c r="BP136" s="549"/>
      <c r="BQ136" s="549"/>
      <c r="BR136" s="549"/>
      <c r="BS136" s="549"/>
      <c r="BT136" s="549"/>
      <c r="BU136" s="549"/>
      <c r="BV136" s="549"/>
      <c r="BW136" s="549"/>
      <c r="BX136" s="549"/>
      <c r="BY136" s="549"/>
      <c r="BZ136" s="549"/>
      <c r="CA136" s="549"/>
      <c r="CB136" s="549"/>
      <c r="CC136" s="549"/>
      <c r="CD136" s="549"/>
      <c r="CE136" s="549"/>
      <c r="CF136" s="549"/>
      <c r="CG136" s="549"/>
      <c r="CH136" s="549"/>
      <c r="CI136" s="549"/>
      <c r="CJ136" s="549"/>
      <c r="CK136" s="549"/>
      <c r="CL136" s="549"/>
      <c r="CM136" s="549"/>
      <c r="CN136" s="549"/>
      <c r="CO136" s="549"/>
      <c r="CP136" s="549"/>
      <c r="CQ136" s="549"/>
      <c r="CR136" s="549"/>
      <c r="CS136" s="549"/>
      <c r="CT136" s="549"/>
      <c r="CU136" s="549"/>
      <c r="CV136" s="549"/>
      <c r="CW136" s="549"/>
      <c r="CX136" s="549"/>
      <c r="CY136" s="549"/>
      <c r="CZ136" s="549"/>
      <c r="DA136" s="549"/>
      <c r="DB136" s="549"/>
      <c r="DC136" s="549"/>
      <c r="DD136" s="549"/>
      <c r="DE136" s="549"/>
      <c r="DF136" s="549"/>
      <c r="DG136" s="549"/>
      <c r="DH136" s="549"/>
      <c r="DI136" s="549"/>
      <c r="DJ136" s="549"/>
      <c r="DK136" s="549"/>
      <c r="DL136" s="549"/>
      <c r="DM136" s="549"/>
      <c r="DN136" s="549"/>
      <c r="DO136" s="549"/>
      <c r="DP136" s="549"/>
      <c r="DQ136" s="549"/>
      <c r="DR136" s="549"/>
      <c r="DS136" s="549"/>
    </row>
    <row r="137" spans="2:123" ht="17">
      <c r="B137" s="547"/>
      <c r="C137" s="548"/>
      <c r="D137" s="547"/>
      <c r="E137" s="547"/>
      <c r="F137" s="547"/>
      <c r="G137" s="547"/>
      <c r="H137" s="547"/>
      <c r="I137" s="547"/>
      <c r="J137" s="547"/>
      <c r="K137" s="547"/>
      <c r="L137" s="547"/>
      <c r="M137" s="547"/>
      <c r="N137" s="547"/>
      <c r="O137" s="547"/>
      <c r="P137" s="547"/>
      <c r="Q137" s="547"/>
      <c r="R137" s="547"/>
      <c r="S137" s="547"/>
      <c r="T137" s="547"/>
      <c r="U137" s="547"/>
      <c r="V137" s="547"/>
      <c r="W137" s="547"/>
      <c r="X137" s="547"/>
      <c r="Y137" s="547"/>
      <c r="Z137" s="547"/>
      <c r="AA137" s="547"/>
      <c r="AB137" s="547"/>
      <c r="AC137" s="547"/>
      <c r="AD137" s="547"/>
      <c r="AE137" s="547"/>
      <c r="AF137" s="547"/>
      <c r="AG137" s="547"/>
      <c r="AH137" s="547"/>
      <c r="AI137" s="547"/>
      <c r="AJ137" s="547"/>
      <c r="AK137" s="547"/>
      <c r="AL137" s="547"/>
      <c r="AM137" s="547"/>
      <c r="AN137" s="547"/>
      <c r="AO137" s="549"/>
      <c r="AP137" s="549"/>
      <c r="AQ137" s="549"/>
      <c r="AR137" s="549"/>
      <c r="AS137" s="549"/>
      <c r="AT137" s="549"/>
      <c r="AU137" s="549"/>
      <c r="AV137" s="549"/>
      <c r="AW137" s="549"/>
      <c r="AX137" s="549"/>
      <c r="AY137" s="549"/>
      <c r="AZ137" s="549"/>
      <c r="BA137" s="549"/>
      <c r="BB137" s="549"/>
      <c r="BC137" s="549"/>
      <c r="BD137" s="549"/>
      <c r="BE137" s="549"/>
      <c r="BF137" s="549"/>
      <c r="BG137" s="549"/>
      <c r="BH137" s="549"/>
      <c r="BI137" s="549"/>
      <c r="BJ137" s="549"/>
      <c r="BK137" s="549"/>
      <c r="BL137" s="549"/>
      <c r="BM137" s="549"/>
      <c r="BN137" s="549"/>
      <c r="BO137" s="549"/>
      <c r="BP137" s="549"/>
      <c r="BQ137" s="549"/>
      <c r="BR137" s="549"/>
      <c r="BS137" s="549"/>
      <c r="BT137" s="549"/>
      <c r="BU137" s="549"/>
      <c r="BV137" s="549"/>
      <c r="BW137" s="549"/>
      <c r="BX137" s="549"/>
      <c r="BY137" s="549"/>
      <c r="BZ137" s="549"/>
      <c r="CA137" s="549"/>
      <c r="CB137" s="549"/>
      <c r="CC137" s="549"/>
      <c r="CD137" s="549"/>
      <c r="CE137" s="549"/>
      <c r="CF137" s="549"/>
      <c r="CG137" s="549"/>
      <c r="CH137" s="549"/>
      <c r="CI137" s="549"/>
      <c r="CJ137" s="549"/>
      <c r="CK137" s="549"/>
      <c r="CL137" s="549"/>
      <c r="CM137" s="549"/>
      <c r="CN137" s="549"/>
      <c r="CO137" s="549"/>
      <c r="CP137" s="549"/>
      <c r="CQ137" s="549"/>
      <c r="CR137" s="549"/>
      <c r="CS137" s="549"/>
      <c r="CT137" s="549"/>
      <c r="CU137" s="549"/>
      <c r="CV137" s="549"/>
      <c r="CW137" s="549"/>
      <c r="CX137" s="549"/>
      <c r="CY137" s="549"/>
      <c r="CZ137" s="549"/>
      <c r="DA137" s="549"/>
      <c r="DB137" s="549"/>
      <c r="DC137" s="549"/>
      <c r="DD137" s="549"/>
      <c r="DE137" s="549"/>
      <c r="DF137" s="549"/>
      <c r="DG137" s="549"/>
      <c r="DH137" s="549"/>
      <c r="DI137" s="549"/>
      <c r="DJ137" s="549"/>
      <c r="DK137" s="549"/>
      <c r="DL137" s="549"/>
      <c r="DM137" s="549"/>
      <c r="DN137" s="549"/>
      <c r="DO137" s="549"/>
      <c r="DP137" s="549"/>
      <c r="DQ137" s="549"/>
      <c r="DR137" s="549"/>
      <c r="DS137" s="549"/>
    </row>
    <row r="138" spans="2:123" ht="17">
      <c r="B138" s="547"/>
      <c r="C138" s="548"/>
      <c r="D138" s="547"/>
      <c r="E138" s="547"/>
      <c r="F138" s="547"/>
      <c r="G138" s="547"/>
      <c r="H138" s="547"/>
      <c r="I138" s="547"/>
      <c r="J138" s="547"/>
      <c r="K138" s="547"/>
      <c r="L138" s="547"/>
      <c r="M138" s="547"/>
      <c r="N138" s="547"/>
      <c r="O138" s="547"/>
      <c r="P138" s="547"/>
      <c r="Q138" s="547"/>
      <c r="R138" s="547"/>
      <c r="S138" s="547"/>
      <c r="T138" s="547"/>
      <c r="U138" s="547"/>
      <c r="V138" s="547"/>
      <c r="W138" s="547"/>
      <c r="X138" s="547"/>
      <c r="Y138" s="547"/>
      <c r="Z138" s="547"/>
      <c r="AA138" s="547"/>
      <c r="AB138" s="547"/>
      <c r="AC138" s="547"/>
      <c r="AD138" s="547"/>
      <c r="AE138" s="547"/>
      <c r="AF138" s="547"/>
      <c r="AG138" s="547"/>
      <c r="AH138" s="547"/>
      <c r="AI138" s="547"/>
      <c r="AJ138" s="547"/>
      <c r="AK138" s="547"/>
      <c r="AL138" s="547"/>
      <c r="AM138" s="547"/>
      <c r="AN138" s="547"/>
      <c r="AO138" s="549"/>
      <c r="AP138" s="549"/>
      <c r="AQ138" s="549"/>
      <c r="AR138" s="549"/>
      <c r="AS138" s="549"/>
      <c r="AT138" s="549"/>
      <c r="AU138" s="549"/>
      <c r="AV138" s="549"/>
      <c r="AW138" s="549"/>
      <c r="AX138" s="549"/>
      <c r="AY138" s="549"/>
      <c r="AZ138" s="549"/>
      <c r="BA138" s="549"/>
      <c r="BB138" s="549"/>
      <c r="BC138" s="549"/>
      <c r="BD138" s="549"/>
      <c r="BE138" s="549"/>
      <c r="BF138" s="549"/>
      <c r="BG138" s="549"/>
      <c r="BH138" s="549"/>
      <c r="BI138" s="549"/>
      <c r="BJ138" s="549"/>
      <c r="BK138" s="549"/>
      <c r="BL138" s="549"/>
      <c r="BM138" s="549"/>
      <c r="BN138" s="549"/>
      <c r="BO138" s="549"/>
      <c r="BP138" s="549"/>
      <c r="BQ138" s="549"/>
      <c r="BR138" s="549"/>
      <c r="BS138" s="549"/>
      <c r="BT138" s="549"/>
      <c r="BU138" s="549"/>
      <c r="BV138" s="549"/>
      <c r="BW138" s="549"/>
      <c r="BX138" s="549"/>
      <c r="BY138" s="549"/>
      <c r="BZ138" s="549"/>
      <c r="CA138" s="549"/>
      <c r="CB138" s="549"/>
      <c r="CC138" s="549"/>
      <c r="CD138" s="549"/>
      <c r="CE138" s="549"/>
      <c r="CF138" s="549"/>
      <c r="CG138" s="549"/>
      <c r="CH138" s="549"/>
      <c r="CI138" s="549"/>
      <c r="CJ138" s="549"/>
      <c r="CK138" s="549"/>
      <c r="CL138" s="549"/>
      <c r="CM138" s="549"/>
      <c r="CN138" s="549"/>
      <c r="CO138" s="549"/>
      <c r="CP138" s="549"/>
      <c r="CQ138" s="549"/>
      <c r="CR138" s="549"/>
      <c r="CS138" s="549"/>
      <c r="CT138" s="549"/>
      <c r="CU138" s="549"/>
      <c r="CV138" s="549"/>
      <c r="CW138" s="549"/>
      <c r="CX138" s="549"/>
      <c r="CY138" s="549"/>
      <c r="CZ138" s="549"/>
      <c r="DA138" s="549"/>
      <c r="DB138" s="549"/>
      <c r="DC138" s="549"/>
      <c r="DD138" s="549"/>
      <c r="DE138" s="549"/>
      <c r="DF138" s="549"/>
      <c r="DG138" s="549"/>
      <c r="DH138" s="549"/>
      <c r="DI138" s="549"/>
      <c r="DJ138" s="549"/>
      <c r="DK138" s="549"/>
      <c r="DL138" s="549"/>
      <c r="DM138" s="549"/>
      <c r="DN138" s="549"/>
      <c r="DO138" s="549"/>
      <c r="DP138" s="549"/>
      <c r="DQ138" s="549"/>
      <c r="DR138" s="549"/>
      <c r="DS138" s="549"/>
    </row>
    <row r="139" spans="2:123" ht="17">
      <c r="B139" s="547"/>
      <c r="C139" s="548"/>
      <c r="D139" s="547"/>
      <c r="E139" s="547"/>
      <c r="F139" s="547"/>
      <c r="G139" s="547"/>
      <c r="H139" s="547"/>
      <c r="I139" s="547"/>
      <c r="J139" s="547"/>
      <c r="K139" s="547"/>
      <c r="L139" s="547"/>
      <c r="M139" s="547"/>
      <c r="N139" s="547"/>
      <c r="O139" s="547"/>
      <c r="P139" s="547"/>
      <c r="Q139" s="547"/>
      <c r="R139" s="547"/>
      <c r="S139" s="547"/>
      <c r="T139" s="547"/>
      <c r="U139" s="547"/>
      <c r="V139" s="547"/>
      <c r="W139" s="547"/>
      <c r="X139" s="547"/>
      <c r="Y139" s="547"/>
      <c r="Z139" s="547"/>
      <c r="AA139" s="547"/>
      <c r="AB139" s="547"/>
      <c r="AC139" s="547"/>
      <c r="AD139" s="547"/>
      <c r="AE139" s="547"/>
      <c r="AF139" s="547"/>
      <c r="AG139" s="547"/>
      <c r="AH139" s="547"/>
      <c r="AI139" s="547"/>
      <c r="AJ139" s="547"/>
      <c r="AK139" s="547"/>
      <c r="AL139" s="547"/>
      <c r="AM139" s="547"/>
      <c r="AN139" s="547"/>
      <c r="AO139" s="549"/>
      <c r="AP139" s="549"/>
      <c r="AQ139" s="549"/>
      <c r="AR139" s="549"/>
      <c r="AS139" s="549"/>
      <c r="AT139" s="549"/>
      <c r="AU139" s="549"/>
      <c r="AV139" s="549"/>
      <c r="AW139" s="549"/>
      <c r="AX139" s="549"/>
      <c r="AY139" s="549"/>
      <c r="AZ139" s="549"/>
      <c r="BA139" s="549"/>
      <c r="BB139" s="549"/>
      <c r="BC139" s="549"/>
      <c r="BD139" s="549"/>
      <c r="BE139" s="549"/>
      <c r="BF139" s="549"/>
      <c r="BG139" s="549"/>
      <c r="BH139" s="549"/>
      <c r="BI139" s="549"/>
      <c r="BJ139" s="549"/>
      <c r="BK139" s="549"/>
      <c r="BL139" s="549"/>
      <c r="BM139" s="549"/>
      <c r="BN139" s="549"/>
      <c r="BO139" s="549"/>
      <c r="BP139" s="549"/>
      <c r="BQ139" s="549"/>
      <c r="BR139" s="549"/>
      <c r="BS139" s="549"/>
      <c r="BT139" s="549"/>
      <c r="BU139" s="549"/>
      <c r="BV139" s="549"/>
      <c r="BW139" s="549"/>
      <c r="BX139" s="549"/>
      <c r="BY139" s="549"/>
      <c r="BZ139" s="549"/>
      <c r="CA139" s="549"/>
      <c r="CB139" s="549"/>
      <c r="CC139" s="549"/>
      <c r="CD139" s="549"/>
      <c r="CE139" s="549"/>
      <c r="CF139" s="549"/>
      <c r="CG139" s="549"/>
      <c r="CH139" s="549"/>
      <c r="CI139" s="549"/>
      <c r="CJ139" s="549"/>
      <c r="CK139" s="549"/>
      <c r="CL139" s="549"/>
      <c r="CM139" s="549"/>
      <c r="CN139" s="549"/>
      <c r="CO139" s="549"/>
      <c r="CP139" s="549"/>
      <c r="CQ139" s="549"/>
      <c r="CR139" s="549"/>
      <c r="CS139" s="549"/>
      <c r="CT139" s="549"/>
      <c r="CU139" s="549"/>
      <c r="CV139" s="549"/>
      <c r="CW139" s="549"/>
      <c r="CX139" s="549"/>
      <c r="CY139" s="549"/>
      <c r="CZ139" s="549"/>
      <c r="DA139" s="549"/>
      <c r="DB139" s="549"/>
      <c r="DC139" s="549"/>
      <c r="DD139" s="549"/>
      <c r="DE139" s="549"/>
      <c r="DF139" s="549"/>
      <c r="DG139" s="549"/>
      <c r="DH139" s="549"/>
      <c r="DI139" s="549"/>
      <c r="DJ139" s="549"/>
      <c r="DK139" s="549"/>
      <c r="DL139" s="549"/>
      <c r="DM139" s="549"/>
      <c r="DN139" s="549"/>
      <c r="DO139" s="549"/>
      <c r="DP139" s="549"/>
      <c r="DQ139" s="549"/>
      <c r="DR139" s="549"/>
      <c r="DS139" s="549"/>
    </row>
    <row r="140" spans="2:123" ht="17">
      <c r="B140" s="550" t="s">
        <v>441</v>
      </c>
      <c r="C140" s="548"/>
      <c r="D140" s="550"/>
      <c r="E140" s="550"/>
      <c r="F140" s="550"/>
      <c r="G140" s="550"/>
      <c r="H140" s="550"/>
      <c r="I140" s="550"/>
      <c r="J140" s="550"/>
      <c r="K140" s="550"/>
      <c r="L140" s="550"/>
      <c r="M140" s="550"/>
      <c r="N140" s="550"/>
      <c r="O140" s="550"/>
      <c r="P140" s="550"/>
      <c r="Q140" s="550"/>
      <c r="R140" s="550"/>
      <c r="S140" s="550"/>
      <c r="T140" s="550"/>
      <c r="U140" s="550"/>
      <c r="V140" s="550"/>
      <c r="W140" s="550"/>
      <c r="X140" s="550"/>
      <c r="Y140" s="550"/>
      <c r="Z140" s="550"/>
      <c r="AA140" s="550"/>
      <c r="AB140" s="550"/>
      <c r="AC140" s="550"/>
      <c r="AD140" s="550"/>
      <c r="AE140" s="550"/>
      <c r="AF140" s="550"/>
      <c r="AG140" s="550"/>
      <c r="AH140" s="550"/>
      <c r="AI140" s="550"/>
      <c r="AJ140" s="550"/>
      <c r="AK140" s="550"/>
      <c r="AL140" s="550"/>
      <c r="AM140" s="550"/>
      <c r="AN140" s="550"/>
      <c r="AO140" s="551" t="s">
        <v>24</v>
      </c>
      <c r="AP140" s="550" t="s">
        <v>442</v>
      </c>
      <c r="AQ140" s="551" t="s">
        <v>443</v>
      </c>
      <c r="AR140" s="549">
        <v>1</v>
      </c>
      <c r="AS140" s="549"/>
      <c r="AT140" s="549"/>
      <c r="AU140" s="549"/>
      <c r="AV140" s="549"/>
      <c r="AW140" s="549"/>
      <c r="AX140" s="549"/>
      <c r="AY140" s="549"/>
      <c r="AZ140" s="549"/>
      <c r="BA140" s="549"/>
      <c r="BB140" s="549"/>
      <c r="BC140" s="549"/>
      <c r="BD140" s="549"/>
      <c r="BE140" s="549"/>
      <c r="BF140" s="549"/>
      <c r="BG140" s="549"/>
      <c r="BH140" s="549"/>
      <c r="BI140" s="549"/>
      <c r="BJ140" s="549"/>
      <c r="BK140" s="549"/>
      <c r="BL140" s="549"/>
      <c r="BM140" s="549"/>
      <c r="BN140" s="549"/>
      <c r="BO140" s="549"/>
      <c r="BP140" s="549"/>
      <c r="BQ140" s="549"/>
      <c r="BR140" s="549"/>
      <c r="BS140" s="549"/>
      <c r="BT140" s="549"/>
      <c r="BU140" s="549"/>
      <c r="BV140" s="549"/>
      <c r="BW140" s="549"/>
      <c r="BX140" s="549"/>
      <c r="BY140" s="549"/>
      <c r="BZ140" s="549"/>
      <c r="CA140" s="549"/>
      <c r="CB140" s="549"/>
      <c r="CC140" s="549"/>
      <c r="CD140" s="549"/>
      <c r="CE140" s="549"/>
      <c r="CF140" s="549"/>
      <c r="CG140" s="549"/>
      <c r="CH140" s="549"/>
      <c r="CI140" s="549"/>
      <c r="CJ140" s="549"/>
      <c r="CK140" s="549"/>
      <c r="CL140" s="549"/>
      <c r="CM140" s="549"/>
      <c r="CN140" s="549"/>
      <c r="CO140" s="549"/>
      <c r="CP140" s="549"/>
      <c r="CQ140" s="549"/>
      <c r="CR140" s="549"/>
      <c r="CS140" s="549"/>
      <c r="CT140" s="549"/>
      <c r="CU140" s="549"/>
      <c r="CV140" s="549"/>
      <c r="CW140" s="549"/>
      <c r="CX140" s="549"/>
      <c r="CY140" s="549"/>
      <c r="CZ140" s="549"/>
      <c r="DA140" s="549"/>
      <c r="DB140" s="549"/>
      <c r="DC140" s="549"/>
      <c r="DD140" s="549"/>
      <c r="DE140" s="549"/>
      <c r="DF140" s="549"/>
      <c r="DG140" s="549"/>
      <c r="DH140" s="549"/>
      <c r="DI140" s="549"/>
      <c r="DJ140" s="549"/>
      <c r="DK140" s="549"/>
      <c r="DL140" s="549"/>
      <c r="DM140" s="549"/>
      <c r="DN140" s="549"/>
      <c r="DO140" s="549"/>
      <c r="DP140" s="549"/>
      <c r="DQ140" s="549"/>
      <c r="DR140" s="549"/>
      <c r="DS140" s="549"/>
    </row>
    <row r="141" spans="2:123" ht="17">
      <c r="B141" s="550" t="s">
        <v>444</v>
      </c>
      <c r="C141" s="548"/>
      <c r="D141" s="550"/>
      <c r="E141" s="550"/>
      <c r="F141" s="550"/>
      <c r="G141" s="550"/>
      <c r="H141" s="550"/>
      <c r="I141" s="550"/>
      <c r="J141" s="550"/>
      <c r="K141" s="550"/>
      <c r="L141" s="550"/>
      <c r="M141" s="550"/>
      <c r="N141" s="550"/>
      <c r="O141" s="550"/>
      <c r="P141" s="550"/>
      <c r="Q141" s="550"/>
      <c r="R141" s="550"/>
      <c r="S141" s="550"/>
      <c r="T141" s="550"/>
      <c r="U141" s="550"/>
      <c r="V141" s="550"/>
      <c r="W141" s="550"/>
      <c r="X141" s="550"/>
      <c r="Y141" s="550"/>
      <c r="Z141" s="550"/>
      <c r="AA141" s="550"/>
      <c r="AB141" s="550"/>
      <c r="AC141" s="550"/>
      <c r="AD141" s="550"/>
      <c r="AE141" s="550"/>
      <c r="AF141" s="550"/>
      <c r="AG141" s="550"/>
      <c r="AH141" s="550"/>
      <c r="AI141" s="550"/>
      <c r="AJ141" s="550"/>
      <c r="AK141" s="550"/>
      <c r="AL141" s="550"/>
      <c r="AM141" s="550"/>
      <c r="AN141" s="550"/>
      <c r="AO141" s="551" t="s">
        <v>445</v>
      </c>
      <c r="AP141" s="550" t="s">
        <v>446</v>
      </c>
      <c r="AQ141" s="551" t="s">
        <v>447</v>
      </c>
      <c r="AR141" s="549">
        <v>2</v>
      </c>
      <c r="AS141" s="549"/>
      <c r="AT141" s="549"/>
      <c r="AU141" s="549"/>
      <c r="AV141" s="549"/>
      <c r="AW141" s="549"/>
      <c r="AX141" s="549"/>
      <c r="AY141" s="549"/>
      <c r="AZ141" s="549"/>
      <c r="BA141" s="549"/>
      <c r="BB141" s="549"/>
      <c r="BC141" s="549"/>
      <c r="BD141" s="549"/>
      <c r="BE141" s="549"/>
      <c r="BF141" s="549"/>
      <c r="BG141" s="549"/>
      <c r="BH141" s="549"/>
      <c r="BI141" s="549"/>
      <c r="BJ141" s="549"/>
      <c r="BK141" s="549"/>
      <c r="BL141" s="549"/>
      <c r="BM141" s="549"/>
      <c r="BN141" s="549"/>
      <c r="BO141" s="549"/>
      <c r="BP141" s="549"/>
      <c r="BQ141" s="549"/>
      <c r="BR141" s="549"/>
      <c r="BS141" s="549"/>
      <c r="BT141" s="549"/>
      <c r="BU141" s="549"/>
      <c r="BV141" s="549"/>
      <c r="BW141" s="549"/>
      <c r="BX141" s="549"/>
      <c r="BY141" s="549"/>
      <c r="BZ141" s="549"/>
      <c r="CA141" s="549"/>
      <c r="CB141" s="549"/>
      <c r="CC141" s="549"/>
      <c r="CD141" s="549"/>
      <c r="CE141" s="549"/>
      <c r="CF141" s="549"/>
      <c r="CG141" s="549"/>
      <c r="CH141" s="549"/>
      <c r="CI141" s="549"/>
      <c r="CJ141" s="549"/>
      <c r="CK141" s="549"/>
      <c r="CL141" s="549"/>
      <c r="CM141" s="549"/>
      <c r="CN141" s="549"/>
      <c r="CO141" s="549"/>
      <c r="CP141" s="549"/>
      <c r="CQ141" s="549"/>
      <c r="CR141" s="549"/>
      <c r="CS141" s="549"/>
      <c r="CT141" s="549"/>
      <c r="CU141" s="549"/>
      <c r="CV141" s="549"/>
      <c r="CW141" s="549"/>
      <c r="CX141" s="549"/>
      <c r="CY141" s="549"/>
      <c r="CZ141" s="549"/>
      <c r="DA141" s="549"/>
      <c r="DB141" s="549"/>
      <c r="DC141" s="549"/>
      <c r="DD141" s="549"/>
      <c r="DE141" s="549"/>
      <c r="DF141" s="549"/>
      <c r="DG141" s="549"/>
      <c r="DH141" s="549"/>
      <c r="DI141" s="549"/>
      <c r="DJ141" s="549"/>
      <c r="DK141" s="549"/>
      <c r="DL141" s="549"/>
      <c r="DM141" s="549"/>
      <c r="DN141" s="549"/>
      <c r="DO141" s="549"/>
      <c r="DP141" s="549"/>
      <c r="DQ141" s="549"/>
      <c r="DR141" s="549"/>
      <c r="DS141" s="549"/>
    </row>
    <row r="142" spans="2:123" ht="17">
      <c r="B142" s="550" t="s">
        <v>448</v>
      </c>
      <c r="C142" s="548"/>
      <c r="D142" s="550"/>
      <c r="E142" s="550"/>
      <c r="F142" s="550"/>
      <c r="G142" s="550"/>
      <c r="H142" s="550"/>
      <c r="I142" s="550"/>
      <c r="J142" s="550"/>
      <c r="K142" s="550"/>
      <c r="L142" s="550"/>
      <c r="M142" s="550"/>
      <c r="N142" s="550"/>
      <c r="O142" s="550"/>
      <c r="P142" s="550"/>
      <c r="Q142" s="550"/>
      <c r="R142" s="550"/>
      <c r="S142" s="550"/>
      <c r="T142" s="550"/>
      <c r="U142" s="550"/>
      <c r="V142" s="550"/>
      <c r="W142" s="550"/>
      <c r="X142" s="550"/>
      <c r="Y142" s="550"/>
      <c r="Z142" s="550"/>
      <c r="AA142" s="550"/>
      <c r="AB142" s="550"/>
      <c r="AC142" s="550"/>
      <c r="AD142" s="550"/>
      <c r="AE142" s="550"/>
      <c r="AF142" s="550"/>
      <c r="AG142" s="550"/>
      <c r="AH142" s="550"/>
      <c r="AI142" s="550"/>
      <c r="AJ142" s="550"/>
      <c r="AK142" s="550"/>
      <c r="AL142" s="550"/>
      <c r="AM142" s="550"/>
      <c r="AN142" s="550"/>
      <c r="AO142" s="551" t="s">
        <v>20</v>
      </c>
      <c r="AP142" s="550" t="s">
        <v>449</v>
      </c>
      <c r="AQ142" s="551" t="s">
        <v>450</v>
      </c>
      <c r="AR142" s="549">
        <v>3</v>
      </c>
      <c r="AS142" s="549"/>
      <c r="AT142" s="549"/>
      <c r="AU142" s="549"/>
      <c r="AV142" s="549"/>
      <c r="AW142" s="549"/>
      <c r="AX142" s="549"/>
      <c r="AY142" s="549"/>
      <c r="AZ142" s="549"/>
      <c r="BA142" s="549"/>
      <c r="BB142" s="549"/>
      <c r="BC142" s="549"/>
      <c r="BD142" s="549"/>
      <c r="BE142" s="549"/>
      <c r="BF142" s="549"/>
      <c r="BG142" s="549"/>
      <c r="BH142" s="549"/>
      <c r="BI142" s="549"/>
      <c r="BJ142" s="549"/>
      <c r="BK142" s="549"/>
      <c r="BL142" s="549"/>
      <c r="BM142" s="549"/>
      <c r="BN142" s="549"/>
      <c r="BO142" s="549"/>
      <c r="BP142" s="549"/>
      <c r="BQ142" s="549"/>
      <c r="BR142" s="549"/>
      <c r="BS142" s="549"/>
      <c r="BT142" s="549"/>
      <c r="BU142" s="549"/>
      <c r="BV142" s="549"/>
      <c r="BW142" s="549"/>
      <c r="BX142" s="549"/>
      <c r="BY142" s="549"/>
      <c r="BZ142" s="549"/>
      <c r="CA142" s="549"/>
      <c r="CB142" s="549"/>
      <c r="CC142" s="549"/>
      <c r="CD142" s="549"/>
      <c r="CE142" s="549"/>
      <c r="CF142" s="549"/>
      <c r="CG142" s="549"/>
      <c r="CH142" s="549"/>
      <c r="CI142" s="549"/>
      <c r="CJ142" s="549"/>
      <c r="CK142" s="549"/>
      <c r="CL142" s="549"/>
      <c r="CM142" s="549"/>
      <c r="CN142" s="549"/>
      <c r="CO142" s="549"/>
      <c r="CP142" s="549"/>
      <c r="CQ142" s="549"/>
      <c r="CR142" s="549"/>
      <c r="CS142" s="549"/>
      <c r="CT142" s="549"/>
      <c r="CU142" s="549"/>
      <c r="CV142" s="549"/>
      <c r="CW142" s="549"/>
      <c r="CX142" s="549"/>
      <c r="CY142" s="549"/>
      <c r="CZ142" s="549"/>
      <c r="DA142" s="549"/>
      <c r="DB142" s="549"/>
      <c r="DC142" s="549"/>
      <c r="DD142" s="549"/>
      <c r="DE142" s="549"/>
      <c r="DF142" s="549"/>
      <c r="DG142" s="549"/>
      <c r="DH142" s="549"/>
      <c r="DI142" s="549"/>
      <c r="DJ142" s="549"/>
      <c r="DK142" s="549"/>
      <c r="DL142" s="549"/>
      <c r="DM142" s="549"/>
      <c r="DN142" s="549"/>
      <c r="DO142" s="549"/>
      <c r="DP142" s="549"/>
      <c r="DQ142" s="549"/>
      <c r="DR142" s="549"/>
      <c r="DS142" s="549"/>
    </row>
    <row r="143" spans="2:123" ht="17">
      <c r="B143" s="550" t="s">
        <v>451</v>
      </c>
      <c r="C143" s="548"/>
      <c r="D143" s="550"/>
      <c r="E143" s="550"/>
      <c r="F143" s="550"/>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c r="AJ143" s="550"/>
      <c r="AK143" s="550"/>
      <c r="AL143" s="550"/>
      <c r="AM143" s="550"/>
      <c r="AN143" s="550"/>
      <c r="AO143" s="551" t="s">
        <v>384</v>
      </c>
      <c r="AP143" s="550" t="s">
        <v>452</v>
      </c>
      <c r="AQ143" s="551" t="s">
        <v>453</v>
      </c>
      <c r="AR143" s="549">
        <v>4</v>
      </c>
      <c r="AS143" s="549"/>
      <c r="AT143" s="549"/>
      <c r="AU143" s="549"/>
      <c r="AV143" s="549"/>
      <c r="AW143" s="549"/>
      <c r="AX143" s="549"/>
      <c r="AY143" s="549"/>
      <c r="AZ143" s="549"/>
      <c r="BA143" s="549"/>
      <c r="BB143" s="549"/>
      <c r="BC143" s="549"/>
      <c r="BD143" s="549"/>
      <c r="BE143" s="549"/>
      <c r="BF143" s="549"/>
      <c r="BG143" s="549"/>
      <c r="BH143" s="549"/>
      <c r="BI143" s="549"/>
      <c r="BJ143" s="549"/>
      <c r="BK143" s="549"/>
      <c r="BL143" s="549"/>
      <c r="BM143" s="549"/>
      <c r="BN143" s="549"/>
      <c r="BO143" s="549"/>
      <c r="BP143" s="549"/>
      <c r="BQ143" s="549"/>
      <c r="BR143" s="549"/>
      <c r="BS143" s="549"/>
      <c r="BT143" s="549"/>
      <c r="BU143" s="549"/>
      <c r="BV143" s="549"/>
      <c r="BW143" s="549"/>
      <c r="BX143" s="549"/>
      <c r="BY143" s="549"/>
      <c r="BZ143" s="549"/>
      <c r="CA143" s="549"/>
      <c r="CB143" s="549"/>
      <c r="CC143" s="549"/>
      <c r="CD143" s="549"/>
      <c r="CE143" s="549"/>
      <c r="CF143" s="549"/>
      <c r="CG143" s="549"/>
      <c r="CH143" s="549"/>
      <c r="CI143" s="549"/>
      <c r="CJ143" s="549"/>
      <c r="CK143" s="549"/>
      <c r="CL143" s="549"/>
      <c r="CM143" s="549"/>
      <c r="CN143" s="549"/>
      <c r="CO143" s="549"/>
      <c r="CP143" s="549"/>
      <c r="CQ143" s="549"/>
      <c r="CR143" s="549"/>
      <c r="CS143" s="549"/>
      <c r="CT143" s="549"/>
      <c r="CU143" s="549"/>
      <c r="CV143" s="549"/>
      <c r="CW143" s="549"/>
      <c r="CX143" s="549"/>
      <c r="CY143" s="549"/>
      <c r="CZ143" s="549"/>
      <c r="DA143" s="549"/>
      <c r="DB143" s="549"/>
      <c r="DC143" s="549"/>
      <c r="DD143" s="549"/>
      <c r="DE143" s="549"/>
      <c r="DF143" s="549"/>
      <c r="DG143" s="549"/>
      <c r="DH143" s="549"/>
      <c r="DI143" s="549"/>
      <c r="DJ143" s="549"/>
      <c r="DK143" s="549"/>
      <c r="DL143" s="549"/>
      <c r="DM143" s="549"/>
      <c r="DN143" s="549"/>
      <c r="DO143" s="549"/>
      <c r="DP143" s="549"/>
      <c r="DQ143" s="549"/>
      <c r="DR143" s="549"/>
      <c r="DS143" s="549"/>
    </row>
    <row r="144" spans="2:123" ht="17">
      <c r="B144" s="550" t="s">
        <v>454</v>
      </c>
      <c r="C144" s="548"/>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c r="AJ144" s="550"/>
      <c r="AK144" s="550"/>
      <c r="AL144" s="550"/>
      <c r="AM144" s="550"/>
      <c r="AN144" s="550"/>
      <c r="AO144" s="551" t="s">
        <v>26</v>
      </c>
      <c r="AP144" s="550" t="s">
        <v>455</v>
      </c>
      <c r="AQ144" s="551" t="s">
        <v>40</v>
      </c>
      <c r="AR144" s="549">
        <v>5</v>
      </c>
      <c r="AS144" s="549"/>
      <c r="AT144" s="549"/>
      <c r="AU144" s="549"/>
      <c r="AV144" s="549"/>
      <c r="AW144" s="549"/>
      <c r="AX144" s="549"/>
      <c r="AY144" s="549"/>
      <c r="AZ144" s="549"/>
      <c r="BA144" s="549"/>
      <c r="BB144" s="549"/>
      <c r="BC144" s="549"/>
      <c r="BD144" s="549"/>
      <c r="BE144" s="549"/>
      <c r="BF144" s="549"/>
      <c r="BG144" s="549"/>
      <c r="BH144" s="549"/>
      <c r="BI144" s="549"/>
      <c r="BJ144" s="549"/>
      <c r="BK144" s="549"/>
      <c r="BL144" s="549"/>
      <c r="BM144" s="549"/>
      <c r="BN144" s="549"/>
      <c r="BO144" s="549"/>
      <c r="BP144" s="549"/>
      <c r="BQ144" s="549"/>
      <c r="BR144" s="549"/>
      <c r="BS144" s="549"/>
      <c r="BT144" s="549"/>
      <c r="BU144" s="549"/>
      <c r="BV144" s="549"/>
      <c r="BW144" s="549"/>
      <c r="BX144" s="549"/>
      <c r="BY144" s="549"/>
      <c r="BZ144" s="549"/>
      <c r="CA144" s="549"/>
      <c r="CB144" s="549"/>
      <c r="CC144" s="549"/>
      <c r="CD144" s="549"/>
      <c r="CE144" s="549"/>
      <c r="CF144" s="549"/>
      <c r="CG144" s="549"/>
      <c r="CH144" s="549"/>
      <c r="CI144" s="549"/>
      <c r="CJ144" s="549"/>
      <c r="CK144" s="549"/>
      <c r="CL144" s="549"/>
      <c r="CM144" s="549"/>
      <c r="CN144" s="549"/>
      <c r="CO144" s="549"/>
      <c r="CP144" s="549"/>
      <c r="CQ144" s="549"/>
      <c r="CR144" s="549"/>
      <c r="CS144" s="549"/>
      <c r="CT144" s="549"/>
      <c r="CU144" s="549"/>
      <c r="CV144" s="549"/>
      <c r="CW144" s="549"/>
      <c r="CX144" s="549"/>
      <c r="CY144" s="549"/>
      <c r="CZ144" s="549"/>
      <c r="DA144" s="549"/>
      <c r="DB144" s="549"/>
      <c r="DC144" s="549"/>
      <c r="DD144" s="549"/>
      <c r="DE144" s="549"/>
      <c r="DF144" s="549"/>
      <c r="DG144" s="549"/>
      <c r="DH144" s="549"/>
      <c r="DI144" s="549"/>
      <c r="DJ144" s="549"/>
      <c r="DK144" s="549"/>
      <c r="DL144" s="549"/>
      <c r="DM144" s="549"/>
      <c r="DN144" s="549"/>
      <c r="DO144" s="549"/>
      <c r="DP144" s="549"/>
      <c r="DQ144" s="549"/>
      <c r="DR144" s="549"/>
      <c r="DS144" s="549"/>
    </row>
    <row r="145" spans="2:123" ht="17">
      <c r="B145" s="552" t="s">
        <v>456</v>
      </c>
      <c r="C145" s="553"/>
      <c r="D145" s="552"/>
      <c r="E145" s="552"/>
      <c r="F145" s="552"/>
      <c r="G145" s="552"/>
      <c r="H145" s="552"/>
      <c r="I145" s="552"/>
      <c r="J145" s="552"/>
      <c r="K145" s="552"/>
      <c r="L145" s="552"/>
      <c r="M145" s="552"/>
      <c r="N145" s="552"/>
      <c r="O145" s="552"/>
      <c r="P145" s="552"/>
      <c r="Q145" s="552"/>
      <c r="R145" s="552"/>
      <c r="S145" s="552"/>
      <c r="T145" s="552"/>
      <c r="U145" s="552"/>
      <c r="V145" s="552"/>
      <c r="W145" s="552"/>
      <c r="X145" s="552"/>
      <c r="Y145" s="552"/>
      <c r="Z145" s="552"/>
      <c r="AA145" s="552"/>
      <c r="AB145" s="552"/>
      <c r="AC145" s="552"/>
      <c r="AD145" s="552"/>
      <c r="AE145" s="552"/>
      <c r="AF145" s="552"/>
      <c r="AG145" s="552"/>
      <c r="AH145" s="552"/>
      <c r="AI145" s="552"/>
      <c r="AJ145" s="552"/>
      <c r="AK145" s="552"/>
      <c r="AL145" s="552"/>
      <c r="AM145" s="552"/>
      <c r="AN145" s="552"/>
      <c r="AO145" s="551" t="s">
        <v>41</v>
      </c>
      <c r="AP145" s="552"/>
      <c r="AQ145" s="551"/>
      <c r="AR145" s="554">
        <v>6</v>
      </c>
      <c r="AS145" s="549"/>
      <c r="AT145" s="549"/>
      <c r="AU145" s="549"/>
      <c r="AV145" s="549"/>
      <c r="AW145" s="549"/>
      <c r="AX145" s="549"/>
      <c r="AY145" s="549"/>
      <c r="AZ145" s="549"/>
      <c r="BA145" s="549"/>
      <c r="BB145" s="549"/>
      <c r="BC145" s="549"/>
      <c r="BD145" s="549"/>
      <c r="BE145" s="549"/>
      <c r="BF145" s="549"/>
      <c r="BG145" s="549"/>
      <c r="BH145" s="549"/>
      <c r="BI145" s="549"/>
      <c r="BJ145" s="549"/>
      <c r="BK145" s="549"/>
      <c r="BL145" s="549"/>
      <c r="BM145" s="549"/>
      <c r="BN145" s="549"/>
      <c r="BO145" s="549"/>
      <c r="BP145" s="549"/>
      <c r="BQ145" s="549"/>
      <c r="BR145" s="549"/>
      <c r="BS145" s="549"/>
      <c r="BT145" s="549"/>
      <c r="BU145" s="549"/>
      <c r="BV145" s="549"/>
      <c r="BW145" s="549"/>
      <c r="BX145" s="549"/>
      <c r="BY145" s="549"/>
      <c r="BZ145" s="549"/>
      <c r="CA145" s="549"/>
      <c r="CB145" s="549"/>
      <c r="CC145" s="549"/>
      <c r="CD145" s="549"/>
      <c r="CE145" s="549"/>
      <c r="CF145" s="549"/>
      <c r="CG145" s="549"/>
      <c r="CH145" s="549"/>
      <c r="CI145" s="549"/>
      <c r="CJ145" s="549"/>
      <c r="CK145" s="549"/>
      <c r="CL145" s="549"/>
      <c r="CM145" s="549"/>
      <c r="CN145" s="549"/>
      <c r="CO145" s="549"/>
      <c r="CP145" s="549"/>
      <c r="CQ145" s="549"/>
      <c r="CR145" s="549"/>
      <c r="CS145" s="549"/>
      <c r="CT145" s="549"/>
      <c r="CU145" s="549"/>
      <c r="CV145" s="549"/>
      <c r="CW145" s="549"/>
      <c r="CX145" s="549"/>
      <c r="CY145" s="549"/>
      <c r="CZ145" s="549"/>
      <c r="DA145" s="549"/>
      <c r="DB145" s="549"/>
      <c r="DC145" s="549"/>
      <c r="DD145" s="549"/>
      <c r="DE145" s="549"/>
      <c r="DF145" s="549"/>
      <c r="DG145" s="549"/>
      <c r="DH145" s="549"/>
      <c r="DI145" s="549"/>
      <c r="DJ145" s="549"/>
      <c r="DK145" s="549"/>
      <c r="DL145" s="549"/>
      <c r="DM145" s="549"/>
      <c r="DN145" s="549"/>
      <c r="DO145" s="549"/>
      <c r="DP145" s="549"/>
      <c r="DQ145" s="549"/>
      <c r="DR145" s="549"/>
      <c r="DS145" s="549"/>
    </row>
    <row r="146" spans="2:123" ht="17">
      <c r="B146" s="550"/>
      <c r="C146" s="548"/>
      <c r="D146" s="550"/>
      <c r="E146" s="550"/>
      <c r="F146" s="550"/>
      <c r="G146" s="550"/>
      <c r="H146" s="550"/>
      <c r="I146" s="550"/>
      <c r="J146" s="550"/>
      <c r="K146" s="550"/>
      <c r="L146" s="550"/>
      <c r="M146" s="550"/>
      <c r="N146" s="550"/>
      <c r="O146" s="550"/>
      <c r="P146" s="550"/>
      <c r="Q146" s="550"/>
      <c r="R146" s="550"/>
      <c r="S146" s="550"/>
      <c r="T146" s="550"/>
      <c r="U146" s="550"/>
      <c r="V146" s="550"/>
      <c r="W146" s="550"/>
      <c r="X146" s="550"/>
      <c r="Y146" s="550"/>
      <c r="Z146" s="550"/>
      <c r="AA146" s="550"/>
      <c r="AB146" s="550"/>
      <c r="AC146" s="550"/>
      <c r="AD146" s="550"/>
      <c r="AE146" s="550"/>
      <c r="AF146" s="550"/>
      <c r="AG146" s="550"/>
      <c r="AH146" s="550"/>
      <c r="AI146" s="550"/>
      <c r="AJ146" s="550"/>
      <c r="AK146" s="550"/>
      <c r="AL146" s="550"/>
      <c r="AM146" s="550"/>
      <c r="AN146" s="550"/>
      <c r="AO146" s="551"/>
      <c r="AP146" s="550"/>
      <c r="AQ146" s="551"/>
      <c r="AR146" s="549">
        <v>7</v>
      </c>
      <c r="AS146" s="549"/>
      <c r="AT146" s="549"/>
      <c r="AU146" s="549"/>
      <c r="AV146" s="549"/>
      <c r="AW146" s="549"/>
      <c r="AX146" s="549"/>
      <c r="AY146" s="549"/>
      <c r="AZ146" s="549"/>
      <c r="BA146" s="549"/>
      <c r="BB146" s="549"/>
      <c r="BC146" s="549"/>
      <c r="BD146" s="549"/>
      <c r="BE146" s="549"/>
      <c r="BF146" s="549"/>
      <c r="BG146" s="549"/>
      <c r="BH146" s="549"/>
      <c r="BI146" s="549"/>
      <c r="BJ146" s="549"/>
      <c r="BK146" s="549"/>
      <c r="BL146" s="549"/>
      <c r="BM146" s="549"/>
      <c r="BN146" s="549"/>
      <c r="BO146" s="549"/>
      <c r="BP146" s="549"/>
      <c r="BQ146" s="549"/>
      <c r="BR146" s="549"/>
      <c r="BS146" s="549"/>
      <c r="BT146" s="549"/>
      <c r="BU146" s="549"/>
      <c r="BV146" s="549"/>
      <c r="BW146" s="549"/>
      <c r="BX146" s="549"/>
      <c r="BY146" s="549"/>
      <c r="BZ146" s="549"/>
      <c r="CA146" s="549"/>
      <c r="CB146" s="549"/>
      <c r="CC146" s="549"/>
      <c r="CD146" s="549"/>
      <c r="CE146" s="549"/>
      <c r="CF146" s="549"/>
      <c r="CG146" s="549"/>
      <c r="CH146" s="549"/>
      <c r="CI146" s="549"/>
      <c r="CJ146" s="549"/>
      <c r="CK146" s="549"/>
      <c r="CL146" s="549"/>
      <c r="CM146" s="549"/>
      <c r="CN146" s="549"/>
      <c r="CO146" s="549"/>
      <c r="CP146" s="549"/>
      <c r="CQ146" s="549"/>
      <c r="CR146" s="549"/>
      <c r="CS146" s="549"/>
      <c r="CT146" s="549"/>
      <c r="CU146" s="549"/>
      <c r="CV146" s="549"/>
      <c r="CW146" s="549"/>
      <c r="CX146" s="549"/>
      <c r="CY146" s="549"/>
      <c r="CZ146" s="549"/>
      <c r="DA146" s="549"/>
      <c r="DB146" s="549"/>
      <c r="DC146" s="549"/>
      <c r="DD146" s="549"/>
      <c r="DE146" s="549"/>
      <c r="DF146" s="549"/>
      <c r="DG146" s="549"/>
      <c r="DH146" s="549"/>
      <c r="DI146" s="549"/>
      <c r="DJ146" s="549"/>
      <c r="DK146" s="549"/>
      <c r="DL146" s="549"/>
      <c r="DM146" s="549"/>
      <c r="DN146" s="549"/>
      <c r="DO146" s="549"/>
      <c r="DP146" s="549"/>
      <c r="DQ146" s="549"/>
      <c r="DR146" s="549"/>
      <c r="DS146" s="549"/>
    </row>
    <row r="147" spans="2:123" ht="17">
      <c r="B147" s="550"/>
      <c r="C147" s="548"/>
      <c r="D147" s="550"/>
      <c r="E147" s="550"/>
      <c r="F147" s="550"/>
      <c r="G147" s="550"/>
      <c r="H147" s="550"/>
      <c r="I147" s="550"/>
      <c r="J147" s="550"/>
      <c r="K147" s="550"/>
      <c r="L147" s="550"/>
      <c r="M147" s="550"/>
      <c r="N147" s="550"/>
      <c r="O147" s="550"/>
      <c r="P147" s="550"/>
      <c r="Q147" s="550"/>
      <c r="R147" s="550"/>
      <c r="S147" s="550"/>
      <c r="T147" s="550"/>
      <c r="U147" s="550"/>
      <c r="V147" s="550"/>
      <c r="W147" s="550"/>
      <c r="X147" s="550"/>
      <c r="Y147" s="550"/>
      <c r="Z147" s="550"/>
      <c r="AA147" s="550"/>
      <c r="AB147" s="550"/>
      <c r="AC147" s="550"/>
      <c r="AD147" s="550"/>
      <c r="AE147" s="550"/>
      <c r="AF147" s="550"/>
      <c r="AG147" s="550"/>
      <c r="AH147" s="550"/>
      <c r="AI147" s="550"/>
      <c r="AJ147" s="550"/>
      <c r="AK147" s="550"/>
      <c r="AL147" s="550"/>
      <c r="AM147" s="550"/>
      <c r="AN147" s="550"/>
      <c r="AO147" s="551"/>
      <c r="AP147" s="550"/>
      <c r="AQ147" s="551"/>
      <c r="AR147" s="549">
        <v>8</v>
      </c>
      <c r="AS147" s="549"/>
      <c r="AT147" s="549"/>
      <c r="AU147" s="549"/>
      <c r="AV147" s="549"/>
      <c r="AW147" s="549"/>
      <c r="AX147" s="549"/>
      <c r="AY147" s="549"/>
      <c r="AZ147" s="549"/>
      <c r="BA147" s="549"/>
      <c r="BB147" s="549"/>
      <c r="BC147" s="549"/>
      <c r="BD147" s="549"/>
      <c r="BE147" s="549"/>
      <c r="BF147" s="549"/>
      <c r="BG147" s="549"/>
      <c r="BH147" s="549"/>
      <c r="BI147" s="549"/>
      <c r="BJ147" s="549"/>
      <c r="BK147" s="549"/>
      <c r="BL147" s="549"/>
      <c r="BM147" s="549"/>
      <c r="BN147" s="549"/>
      <c r="BO147" s="549"/>
      <c r="BP147" s="549"/>
      <c r="BQ147" s="549"/>
      <c r="BR147" s="549"/>
      <c r="BS147" s="549"/>
      <c r="BT147" s="549"/>
      <c r="BU147" s="549"/>
      <c r="BV147" s="549"/>
      <c r="BW147" s="549"/>
      <c r="BX147" s="549"/>
      <c r="BY147" s="549"/>
      <c r="BZ147" s="549"/>
      <c r="CA147" s="549"/>
      <c r="CB147" s="549"/>
      <c r="CC147" s="549"/>
      <c r="CD147" s="549"/>
      <c r="CE147" s="549"/>
      <c r="CF147" s="549"/>
      <c r="CG147" s="549"/>
      <c r="CH147" s="549"/>
      <c r="CI147" s="549"/>
      <c r="CJ147" s="549"/>
      <c r="CK147" s="549"/>
      <c r="CL147" s="549"/>
      <c r="CM147" s="549"/>
      <c r="CN147" s="549"/>
      <c r="CO147" s="549"/>
      <c r="CP147" s="549"/>
      <c r="CQ147" s="549"/>
      <c r="CR147" s="549"/>
      <c r="CS147" s="549"/>
      <c r="CT147" s="549"/>
      <c r="CU147" s="549"/>
      <c r="CV147" s="549"/>
      <c r="CW147" s="549"/>
      <c r="CX147" s="549"/>
      <c r="CY147" s="549"/>
      <c r="CZ147" s="549"/>
      <c r="DA147" s="549"/>
      <c r="DB147" s="549"/>
      <c r="DC147" s="549"/>
      <c r="DD147" s="549"/>
      <c r="DE147" s="549"/>
      <c r="DF147" s="549"/>
      <c r="DG147" s="549"/>
      <c r="DH147" s="549"/>
      <c r="DI147" s="549"/>
      <c r="DJ147" s="549"/>
      <c r="DK147" s="549"/>
      <c r="DL147" s="549"/>
      <c r="DM147" s="549"/>
      <c r="DN147" s="549"/>
      <c r="DO147" s="549"/>
      <c r="DP147" s="549"/>
      <c r="DQ147" s="549"/>
      <c r="DR147" s="549"/>
      <c r="DS147" s="549"/>
    </row>
    <row r="148" spans="2:123" ht="17">
      <c r="B148" s="547"/>
      <c r="C148" s="548"/>
      <c r="D148" s="547"/>
      <c r="E148" s="547"/>
      <c r="F148" s="547"/>
      <c r="G148" s="547"/>
      <c r="H148" s="547"/>
      <c r="I148" s="547"/>
      <c r="J148" s="547"/>
      <c r="K148" s="547"/>
      <c r="L148" s="547"/>
      <c r="M148" s="547"/>
      <c r="N148" s="547"/>
      <c r="O148" s="547"/>
      <c r="P148" s="547"/>
      <c r="Q148" s="547"/>
      <c r="R148" s="547"/>
      <c r="S148" s="547"/>
      <c r="T148" s="547"/>
      <c r="U148" s="547"/>
      <c r="V148" s="547"/>
      <c r="W148" s="547"/>
      <c r="X148" s="547"/>
      <c r="Y148" s="547"/>
      <c r="Z148" s="547"/>
      <c r="AA148" s="547"/>
      <c r="AB148" s="547"/>
      <c r="AC148" s="547"/>
      <c r="AD148" s="547"/>
      <c r="AE148" s="547"/>
      <c r="AF148" s="547"/>
      <c r="AG148" s="547"/>
      <c r="AH148" s="547"/>
      <c r="AI148" s="547"/>
      <c r="AJ148" s="547"/>
      <c r="AK148" s="547"/>
      <c r="AL148" s="547"/>
      <c r="AM148" s="547"/>
      <c r="AN148" s="547"/>
      <c r="AO148" s="549"/>
      <c r="AP148" s="549"/>
      <c r="AQ148" s="549"/>
      <c r="AR148" s="549"/>
      <c r="AS148" s="549"/>
      <c r="AT148" s="549"/>
      <c r="AU148" s="549"/>
      <c r="AV148" s="549"/>
      <c r="AW148" s="549"/>
      <c r="AX148" s="549"/>
      <c r="AY148" s="549"/>
      <c r="AZ148" s="549"/>
      <c r="BA148" s="549"/>
      <c r="BB148" s="549"/>
      <c r="BC148" s="549"/>
      <c r="BD148" s="549"/>
      <c r="BE148" s="549"/>
      <c r="BF148" s="549"/>
      <c r="BG148" s="549"/>
      <c r="BH148" s="549"/>
      <c r="BI148" s="549"/>
      <c r="BJ148" s="549"/>
      <c r="BK148" s="549"/>
      <c r="BL148" s="549"/>
      <c r="BM148" s="549"/>
      <c r="BN148" s="549"/>
      <c r="BO148" s="549"/>
      <c r="BP148" s="549"/>
      <c r="BQ148" s="549"/>
      <c r="BR148" s="549"/>
      <c r="BS148" s="549"/>
      <c r="BT148" s="549"/>
      <c r="BU148" s="549"/>
      <c r="BV148" s="549"/>
      <c r="BW148" s="549"/>
      <c r="BX148" s="549"/>
      <c r="BY148" s="549"/>
      <c r="BZ148" s="549"/>
      <c r="CA148" s="549"/>
      <c r="CB148" s="549"/>
      <c r="CC148" s="549"/>
      <c r="CD148" s="549"/>
      <c r="CE148" s="549"/>
      <c r="CF148" s="549"/>
      <c r="CG148" s="549"/>
      <c r="CH148" s="549"/>
      <c r="CI148" s="549"/>
      <c r="CJ148" s="549"/>
      <c r="CK148" s="549"/>
      <c r="CL148" s="549"/>
      <c r="CM148" s="549"/>
      <c r="CN148" s="549"/>
      <c r="CO148" s="549"/>
      <c r="CP148" s="549"/>
      <c r="CQ148" s="549"/>
      <c r="CR148" s="549"/>
      <c r="CS148" s="549"/>
      <c r="CT148" s="549"/>
      <c r="CU148" s="549"/>
      <c r="CV148" s="549"/>
      <c r="CW148" s="549"/>
      <c r="CX148" s="549"/>
      <c r="CY148" s="549"/>
      <c r="CZ148" s="549"/>
      <c r="DA148" s="549"/>
      <c r="DB148" s="549"/>
      <c r="DC148" s="549"/>
      <c r="DD148" s="549"/>
      <c r="DE148" s="549"/>
      <c r="DF148" s="549"/>
      <c r="DG148" s="549"/>
      <c r="DH148" s="549"/>
      <c r="DI148" s="549"/>
      <c r="DJ148" s="549"/>
      <c r="DK148" s="549"/>
      <c r="DL148" s="549"/>
      <c r="DM148" s="549"/>
      <c r="DN148" s="549"/>
      <c r="DO148" s="549"/>
      <c r="DP148" s="549"/>
      <c r="DQ148" s="549"/>
      <c r="DR148" s="549"/>
      <c r="DS148" s="549"/>
    </row>
    <row r="149" spans="2:123" ht="17">
      <c r="B149" s="547"/>
      <c r="C149" s="548"/>
      <c r="D149" s="547"/>
      <c r="E149" s="547"/>
      <c r="F149" s="547"/>
      <c r="G149" s="547"/>
      <c r="H149" s="547"/>
      <c r="I149" s="547"/>
      <c r="J149" s="547"/>
      <c r="K149" s="547"/>
      <c r="L149" s="547"/>
      <c r="M149" s="547"/>
      <c r="N149" s="547"/>
      <c r="O149" s="547"/>
      <c r="P149" s="547"/>
      <c r="Q149" s="547"/>
      <c r="R149" s="547"/>
      <c r="S149" s="547"/>
      <c r="T149" s="547"/>
      <c r="U149" s="547"/>
      <c r="V149" s="547"/>
      <c r="W149" s="547"/>
      <c r="X149" s="547"/>
      <c r="Y149" s="547"/>
      <c r="Z149" s="547"/>
      <c r="AA149" s="547"/>
      <c r="AB149" s="547"/>
      <c r="AC149" s="547"/>
      <c r="AD149" s="547"/>
      <c r="AE149" s="547"/>
      <c r="AF149" s="547"/>
      <c r="AG149" s="547"/>
      <c r="AH149" s="547"/>
      <c r="AI149" s="547"/>
      <c r="AJ149" s="547"/>
      <c r="AK149" s="547"/>
      <c r="AL149" s="547"/>
      <c r="AM149" s="547"/>
      <c r="AN149" s="547"/>
      <c r="AO149" s="549"/>
      <c r="AP149" s="549"/>
      <c r="AQ149" s="549"/>
      <c r="AR149" s="549"/>
      <c r="AS149" s="549"/>
      <c r="AT149" s="549"/>
      <c r="AU149" s="549"/>
      <c r="AV149" s="549"/>
      <c r="AW149" s="549"/>
      <c r="AX149" s="549"/>
      <c r="AY149" s="549"/>
      <c r="AZ149" s="549"/>
      <c r="BA149" s="549"/>
      <c r="BB149" s="549"/>
      <c r="BC149" s="549"/>
      <c r="BD149" s="549"/>
      <c r="BE149" s="549"/>
      <c r="BF149" s="549"/>
      <c r="BG149" s="549"/>
      <c r="BH149" s="549"/>
      <c r="BI149" s="549"/>
      <c r="BJ149" s="549"/>
      <c r="BK149" s="549"/>
      <c r="BL149" s="549"/>
      <c r="BM149" s="549"/>
      <c r="BN149" s="549"/>
      <c r="BO149" s="549"/>
      <c r="BP149" s="549"/>
      <c r="BQ149" s="549"/>
      <c r="BR149" s="549"/>
      <c r="BS149" s="549"/>
      <c r="BT149" s="549"/>
      <c r="BU149" s="549"/>
      <c r="BV149" s="549"/>
      <c r="BW149" s="549"/>
      <c r="BX149" s="549"/>
      <c r="BY149" s="549"/>
      <c r="BZ149" s="549"/>
      <c r="CA149" s="549"/>
      <c r="CB149" s="549"/>
      <c r="CC149" s="549"/>
      <c r="CD149" s="549"/>
      <c r="CE149" s="549"/>
      <c r="CF149" s="549"/>
      <c r="CG149" s="549"/>
      <c r="CH149" s="549"/>
      <c r="CI149" s="549"/>
      <c r="CJ149" s="549"/>
      <c r="CK149" s="549"/>
      <c r="CL149" s="549"/>
      <c r="CM149" s="549"/>
      <c r="CN149" s="549"/>
      <c r="CO149" s="549"/>
      <c r="CP149" s="549"/>
      <c r="CQ149" s="549"/>
      <c r="CR149" s="549"/>
      <c r="CS149" s="549"/>
      <c r="CT149" s="549"/>
      <c r="CU149" s="549"/>
      <c r="CV149" s="549"/>
      <c r="CW149" s="549"/>
      <c r="CX149" s="549"/>
      <c r="CY149" s="549"/>
      <c r="CZ149" s="549"/>
      <c r="DA149" s="549"/>
      <c r="DB149" s="549"/>
      <c r="DC149" s="549"/>
      <c r="DD149" s="549"/>
      <c r="DE149" s="549"/>
      <c r="DF149" s="549"/>
      <c r="DG149" s="549"/>
      <c r="DH149" s="549"/>
      <c r="DI149" s="549"/>
      <c r="DJ149" s="549"/>
      <c r="DK149" s="549"/>
      <c r="DL149" s="549"/>
      <c r="DM149" s="549"/>
      <c r="DN149" s="549"/>
      <c r="DO149" s="549"/>
      <c r="DP149" s="549"/>
      <c r="DQ149" s="549"/>
      <c r="DR149" s="549"/>
      <c r="DS149" s="549"/>
    </row>
    <row r="150" spans="2:123" ht="17">
      <c r="B150" s="547"/>
      <c r="C150" s="548"/>
      <c r="D150" s="547"/>
      <c r="E150" s="547"/>
      <c r="F150" s="547"/>
      <c r="G150" s="547"/>
      <c r="H150" s="547"/>
      <c r="I150" s="547"/>
      <c r="J150" s="547"/>
      <c r="K150" s="547"/>
      <c r="L150" s="547"/>
      <c r="M150" s="547"/>
      <c r="N150" s="547"/>
      <c r="O150" s="547"/>
      <c r="P150" s="547"/>
      <c r="Q150" s="547"/>
      <c r="R150" s="547"/>
      <c r="S150" s="547"/>
      <c r="T150" s="547"/>
      <c r="U150" s="547"/>
      <c r="V150" s="547"/>
      <c r="W150" s="547"/>
      <c r="X150" s="547"/>
      <c r="Y150" s="547"/>
      <c r="Z150" s="547"/>
      <c r="AA150" s="547"/>
      <c r="AB150" s="547"/>
      <c r="AC150" s="547"/>
      <c r="AD150" s="547"/>
      <c r="AE150" s="547"/>
      <c r="AF150" s="547"/>
      <c r="AG150" s="547"/>
      <c r="AH150" s="547"/>
      <c r="AI150" s="547"/>
      <c r="AJ150" s="547"/>
      <c r="AK150" s="547"/>
      <c r="AL150" s="547"/>
      <c r="AM150" s="547"/>
      <c r="AN150" s="547"/>
      <c r="AO150" s="549"/>
      <c r="AP150" s="549"/>
      <c r="AQ150" s="549"/>
      <c r="AR150" s="549"/>
      <c r="AS150" s="549"/>
      <c r="AT150" s="549"/>
      <c r="AU150" s="549"/>
      <c r="AV150" s="549"/>
      <c r="AW150" s="549"/>
      <c r="AX150" s="549"/>
      <c r="AY150" s="549"/>
      <c r="AZ150" s="549"/>
      <c r="BA150" s="549"/>
      <c r="BB150" s="549"/>
      <c r="BC150" s="549"/>
      <c r="BD150" s="549"/>
      <c r="BE150" s="549"/>
      <c r="BF150" s="549"/>
      <c r="BG150" s="549"/>
      <c r="BH150" s="549"/>
      <c r="BI150" s="549"/>
      <c r="BJ150" s="549"/>
      <c r="BK150" s="549"/>
      <c r="BL150" s="549"/>
      <c r="BM150" s="549"/>
      <c r="BN150" s="549"/>
      <c r="BO150" s="549"/>
      <c r="BP150" s="549"/>
      <c r="BQ150" s="549"/>
      <c r="BR150" s="549"/>
      <c r="BS150" s="549"/>
      <c r="BT150" s="549"/>
      <c r="BU150" s="549"/>
      <c r="BV150" s="549"/>
      <c r="BW150" s="549"/>
      <c r="BX150" s="549"/>
      <c r="BY150" s="549"/>
      <c r="BZ150" s="549"/>
      <c r="CA150" s="549"/>
      <c r="CB150" s="549"/>
      <c r="CC150" s="549"/>
      <c r="CD150" s="549"/>
      <c r="CE150" s="549"/>
      <c r="CF150" s="549"/>
      <c r="CG150" s="549"/>
      <c r="CH150" s="549"/>
      <c r="CI150" s="549"/>
      <c r="CJ150" s="549"/>
      <c r="CK150" s="549"/>
      <c r="CL150" s="549"/>
      <c r="CM150" s="549"/>
      <c r="CN150" s="549"/>
      <c r="CO150" s="549"/>
      <c r="CP150" s="549"/>
      <c r="CQ150" s="549"/>
      <c r="CR150" s="549"/>
      <c r="CS150" s="549"/>
      <c r="CT150" s="549"/>
      <c r="CU150" s="549"/>
      <c r="CV150" s="549"/>
      <c r="CW150" s="549"/>
      <c r="CX150" s="549"/>
      <c r="CY150" s="549"/>
      <c r="CZ150" s="549"/>
      <c r="DA150" s="549"/>
      <c r="DB150" s="549"/>
      <c r="DC150" s="549"/>
      <c r="DD150" s="549"/>
      <c r="DE150" s="549"/>
      <c r="DF150" s="549"/>
      <c r="DG150" s="549"/>
      <c r="DH150" s="549"/>
      <c r="DI150" s="549"/>
      <c r="DJ150" s="549"/>
      <c r="DK150" s="549"/>
      <c r="DL150" s="549"/>
      <c r="DM150" s="549"/>
      <c r="DN150" s="549"/>
      <c r="DO150" s="549"/>
      <c r="DP150" s="549"/>
      <c r="DQ150" s="549"/>
      <c r="DR150" s="549"/>
      <c r="DS150" s="549"/>
    </row>
  </sheetData>
  <sheetProtection password="CC1C" sheet="1" objects="1" scenarios="1" formatCells="0" formatColumns="0" formatRows="0"/>
  <protectedRanges>
    <protectedRange password="EA02" sqref="A1:AM110" name="details"/>
  </protectedRanges>
  <mergeCells count="70">
    <mergeCell ref="A110:AM110"/>
    <mergeCell ref="AB1:AG1"/>
    <mergeCell ref="F3:F6"/>
    <mergeCell ref="G3:G6"/>
    <mergeCell ref="H3:H6"/>
    <mergeCell ref="I3:I6"/>
    <mergeCell ref="O3:O6"/>
    <mergeCell ref="AH1:AM1"/>
    <mergeCell ref="A2:A6"/>
    <mergeCell ref="D2:I2"/>
    <mergeCell ref="J2:O2"/>
    <mergeCell ref="P2:U2"/>
    <mergeCell ref="V2:AA2"/>
    <mergeCell ref="AB2:AG2"/>
    <mergeCell ref="AH2:AM2"/>
    <mergeCell ref="D3:D6"/>
    <mergeCell ref="E3:E6"/>
    <mergeCell ref="C1:C9"/>
    <mergeCell ref="D1:I1"/>
    <mergeCell ref="J1:O1"/>
    <mergeCell ref="P1:U1"/>
    <mergeCell ref="V1:AA1"/>
    <mergeCell ref="J3:J6"/>
    <mergeCell ref="K3:K6"/>
    <mergeCell ref="L3:L6"/>
    <mergeCell ref="M3:M6"/>
    <mergeCell ref="N3:N6"/>
    <mergeCell ref="AA3:AA6"/>
    <mergeCell ref="P3:P6"/>
    <mergeCell ref="Q3:Q6"/>
    <mergeCell ref="R3:R6"/>
    <mergeCell ref="S3:S6"/>
    <mergeCell ref="T3:T6"/>
    <mergeCell ref="U3:U6"/>
    <mergeCell ref="V3:V6"/>
    <mergeCell ref="W3:W6"/>
    <mergeCell ref="X3:X6"/>
    <mergeCell ref="Y3:Y6"/>
    <mergeCell ref="Z3:Z6"/>
    <mergeCell ref="AM3:AM6"/>
    <mergeCell ref="AB3:AB6"/>
    <mergeCell ref="AC3:AC6"/>
    <mergeCell ref="AD3:AD6"/>
    <mergeCell ref="AE3:AE6"/>
    <mergeCell ref="AF3:AF6"/>
    <mergeCell ref="AG3:AG6"/>
    <mergeCell ref="AH3:AH6"/>
    <mergeCell ref="AI3:AI6"/>
    <mergeCell ref="AJ3:AJ6"/>
    <mergeCell ref="AK3:AK6"/>
    <mergeCell ref="AL3:AL6"/>
    <mergeCell ref="AB8:AG9"/>
    <mergeCell ref="AH8:AM9"/>
    <mergeCell ref="A7:A9"/>
    <mergeCell ref="D8:I9"/>
    <mergeCell ref="J8:O9"/>
    <mergeCell ref="P8:U9"/>
    <mergeCell ref="V8:AA9"/>
    <mergeCell ref="AH111:AM111"/>
    <mergeCell ref="D112:I112"/>
    <mergeCell ref="J112:O112"/>
    <mergeCell ref="P112:U112"/>
    <mergeCell ref="V112:AA112"/>
    <mergeCell ref="AB112:AG112"/>
    <mergeCell ref="AH112:AM112"/>
    <mergeCell ref="D111:I111"/>
    <mergeCell ref="J111:O111"/>
    <mergeCell ref="P111:U111"/>
    <mergeCell ref="V111:AA111"/>
    <mergeCell ref="AB111:AG111"/>
  </mergeCells>
  <dataValidations count="1">
    <dataValidation type="list" allowBlank="1" showInputMessage="1" showErrorMessage="1" sqref="D10:I109">
      <formula1>$C$10:$C$14</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H106"/>
  <sheetViews>
    <sheetView zoomScale="150" zoomScaleNormal="150" zoomScalePageLayoutView="150" workbookViewId="0">
      <pane xSplit="5" ySplit="7" topLeftCell="F99" activePane="bottomRight" state="frozen"/>
      <selection pane="topRight" activeCell="F1" sqref="F1"/>
      <selection pane="bottomLeft" activeCell="A8" sqref="A8"/>
      <selection pane="bottomRight" activeCell="G3" sqref="G3"/>
    </sheetView>
  </sheetViews>
  <sheetFormatPr baseColWidth="10" defaultColWidth="8.83203125" defaultRowHeight="12" x14ac:dyDescent="0"/>
  <cols>
    <col min="1" max="1" width="3.6640625" customWidth="1"/>
    <col min="2" max="2" width="4.5" hidden="1" customWidth="1"/>
    <col min="3" max="3" width="2.6640625" hidden="1" customWidth="1"/>
    <col min="4" max="4" width="4.33203125" customWidth="1"/>
    <col min="5" max="5" width="4.6640625" customWidth="1"/>
    <col min="6" max="6" width="4.5" customWidth="1"/>
    <col min="7" max="8" width="8.1640625" customWidth="1"/>
    <col min="9" max="9" width="16.33203125" customWidth="1"/>
    <col min="10" max="10" width="18.1640625" bestFit="1" customWidth="1"/>
    <col min="11" max="11" width="11.5" hidden="1" customWidth="1"/>
    <col min="12" max="12" width="9.83203125" hidden="1" customWidth="1"/>
    <col min="13" max="34" width="4.6640625" customWidth="1"/>
    <col min="35" max="36" width="3.6640625" customWidth="1"/>
  </cols>
  <sheetData>
    <row r="1" spans="1:34" ht="20" customHeight="1">
      <c r="A1" s="1077" t="str">
        <f>IF('statement of marks'!A1="","",'statement of marks'!A1)</f>
        <v>jk- ck- ek/;fed fo|ky; uohu] fuEckgsM+k</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1078"/>
    </row>
    <row r="2" spans="1:34" ht="20" hidden="1" customHeight="1">
      <c r="A2" s="177" t="str">
        <f>IF('statement of marks'!A2="","",'statement of marks'!A2)</f>
        <v/>
      </c>
      <c r="B2" s="344" t="str">
        <f>IF('statement of marks'!B2="","",'statement of marks'!B2)</f>
        <v/>
      </c>
      <c r="C2" s="344" t="str">
        <f>IF('statement of marks'!C2="","",'statement of marks'!C2)</f>
        <v/>
      </c>
      <c r="D2" s="344" t="str">
        <f>IF('statement of marks'!D2="","",'statement of marks'!D2)</f>
        <v/>
      </c>
      <c r="E2" s="344"/>
      <c r="F2" s="344" t="str">
        <f>IF('statement of marks'!F2="","",'statement of marks'!F2)</f>
        <v/>
      </c>
      <c r="G2" s="344" t="str">
        <f>IF('statement of marks'!G2="","",'statement of marks'!G2)</f>
        <v/>
      </c>
      <c r="H2" s="344" t="str">
        <f>IF('statement of marks'!H2="","",'statement of marks'!H2)</f>
        <v/>
      </c>
      <c r="I2" s="344" t="str">
        <f>IF('statement of marks'!I2="","",'statement of marks'!I2)</f>
        <v/>
      </c>
      <c r="J2" s="344" t="str">
        <f>IF('statement of marks'!J2="","",'statement of marks'!J2)</f>
        <v/>
      </c>
      <c r="K2" s="344" t="str">
        <f>IF('statement of marks'!K2="","",'statement of marks'!K2)</f>
        <v/>
      </c>
      <c r="L2" s="344" t="str">
        <f>IF('statement of marks'!L2="","",'statement of marks'!L2)</f>
        <v/>
      </c>
      <c r="M2" s="344" t="str">
        <f>IF('statement of marks'!M2="","",'statement of marks'!M2)</f>
        <v/>
      </c>
      <c r="N2" s="344" t="str">
        <f>IF('statement of marks'!Z2="","",'statement of marks'!Z2)</f>
        <v/>
      </c>
      <c r="O2" s="344" t="str">
        <f>IF('statement of marks'!AI2="","",'statement of marks'!AI2)</f>
        <v/>
      </c>
      <c r="P2" s="344" t="str">
        <f>IF('statement of marks'!AV2="","",'statement of marks'!AV2)</f>
        <v/>
      </c>
      <c r="Q2" s="344" t="str">
        <f>IF('statement of marks'!BE2="","",'statement of marks'!BE2)</f>
        <v/>
      </c>
      <c r="R2" s="344" t="str">
        <f>IF('statement of marks'!BF2="","",'statement of marks'!BF2)</f>
        <v/>
      </c>
      <c r="S2" s="344" t="str">
        <f>IF('statement of marks'!BS2="","",'statement of marks'!BS2)</f>
        <v/>
      </c>
      <c r="T2" s="344" t="str">
        <f>IF('statement of marks'!CB2="","",'statement of marks'!CB2)</f>
        <v/>
      </c>
      <c r="U2" s="344" t="str">
        <f>IF('statement of marks'!CO2="","",'statement of marks'!CO2)</f>
        <v/>
      </c>
      <c r="V2" s="344" t="str">
        <f>IF('statement of marks'!CX2="","",'statement of marks'!CX2)</f>
        <v/>
      </c>
      <c r="W2" s="344" t="str">
        <f>IF('statement of marks'!DK2="","",'statement of marks'!DK2)</f>
        <v/>
      </c>
      <c r="X2" s="344" t="str">
        <f>IF('statement of marks'!DT2="","",'statement of marks'!DT2)</f>
        <v/>
      </c>
      <c r="Y2" s="344" t="str">
        <f>IF('statement of marks'!EG2="","",'statement of marks'!EG2)</f>
        <v/>
      </c>
      <c r="Z2" s="344" t="str">
        <f>IF('statement of marks'!EU2="","",'statement of marks'!EU2)</f>
        <v/>
      </c>
      <c r="AA2" s="344" t="str">
        <f>IF('statement of marks'!EV2="","",'statement of marks'!EV2)</f>
        <v/>
      </c>
      <c r="AB2" s="344" t="str">
        <f>IF('statement of marks'!EW2="","",'statement of marks'!EW2)</f>
        <v/>
      </c>
      <c r="AC2" s="344" t="str">
        <f>IF('statement of marks'!FE2="","",'statement of marks'!FE2)</f>
        <v/>
      </c>
      <c r="AD2" s="344" t="str">
        <f>IF('statement of marks'!FF2="","",'statement of marks'!FF2)</f>
        <v/>
      </c>
      <c r="AE2" s="344" t="str">
        <f>IF('statement of marks'!FG2="","",'statement of marks'!FG2)</f>
        <v/>
      </c>
      <c r="AF2" s="344" t="str">
        <f>IF('statement of marks'!FO2="","",'statement of marks'!FO2)</f>
        <v/>
      </c>
      <c r="AG2" s="344" t="str">
        <f>IF('statement of marks'!FP2="","",'statement of marks'!FP2)</f>
        <v/>
      </c>
      <c r="AH2" s="629" t="str">
        <f>IF('statement of marks'!FQ2="","",'statement of marks'!FQ2)</f>
        <v/>
      </c>
    </row>
    <row r="3" spans="1:34" ht="20" customHeight="1">
      <c r="A3" s="1050" t="str">
        <f>IF('statement of marks'!A3="","",'statement of marks'!A3)</f>
        <v>d{kk</v>
      </c>
      <c r="B3" s="1051" t="str">
        <f>IF('statement of marks'!B3="","",'statement of marks'!B3)</f>
        <v/>
      </c>
      <c r="C3" s="337">
        <f>IF('statement of marks'!C3="","",'statement of marks'!C3)</f>
        <v>6</v>
      </c>
      <c r="D3" s="338" t="str">
        <f>IF('statement of marks'!D3="","",'statement of marks'!D3)</f>
        <v>oxZ</v>
      </c>
      <c r="E3" s="338"/>
      <c r="F3" s="395" t="str">
        <f>IF('statement of marks'!F3="","",'statement of marks'!F3)</f>
        <v>A</v>
      </c>
      <c r="G3" s="339" t="str">
        <f>IF('statement of marks'!G3="","",'statement of marks'!G3)</f>
        <v>6 A</v>
      </c>
      <c r="H3" s="147" t="str">
        <f>IF('statement of marks'!H3="","",'statement of marks'!H3)</f>
        <v>2015-16</v>
      </c>
      <c r="I3" s="147" t="str">
        <f>IF('statement of marks'!I3="","",'statement of marks'!I3)</f>
        <v/>
      </c>
      <c r="J3" s="218" t="str">
        <f>IF('statement of marks'!J3="","",'statement of marks'!J3)</f>
        <v xml:space="preserve">fo|ky; dk Mk;l dksM+ </v>
      </c>
      <c r="K3" s="216" t="str">
        <f>IF('statement of marks'!K3="","",'statement of marks'!K3)</f>
        <v xml:space="preserve">08291009401   </v>
      </c>
      <c r="L3" s="217" t="str">
        <f>IF('statement of marks'!L3="","",'statement of marks'!L3)</f>
        <v/>
      </c>
      <c r="M3" s="942" t="str">
        <f>IF('statement of marks'!M3="","",'statement of marks'!M3)</f>
        <v>fgUnh</v>
      </c>
      <c r="N3" s="942" t="str">
        <f>IF('statement of marks'!Z3="","",'statement of marks'!Z3)</f>
        <v/>
      </c>
      <c r="O3" s="942" t="str">
        <f>IF('statement of marks'!AI3="","",'statement of marks'!AI3)</f>
        <v>vaxszth</v>
      </c>
      <c r="P3" s="942" t="str">
        <f>IF('statement of marks'!AV3="","",'statement of marks'!AV3)</f>
        <v/>
      </c>
      <c r="Q3" s="942" t="str">
        <f>IF('statement of marks'!BE3="","",'statement of marks'!BE3)</f>
        <v>r`rh; Hkk"kk</v>
      </c>
      <c r="R3" s="942" t="str">
        <f>IF('statement of marks'!BF3="","",'statement of marks'!BF3)</f>
        <v/>
      </c>
      <c r="S3" s="942" t="str">
        <f>IF('statement of marks'!BS3="","",'statement of marks'!BS3)</f>
        <v/>
      </c>
      <c r="T3" s="942" t="str">
        <f>IF('statement of marks'!CB3="","",'statement of marks'!CB3)</f>
        <v>xf.kr</v>
      </c>
      <c r="U3" s="942" t="str">
        <f>IF('statement of marks'!CO3="","",'statement of marks'!CO3)</f>
        <v/>
      </c>
      <c r="V3" s="942" t="str">
        <f>IF('statement of marks'!CX3="","",'statement of marks'!CX3)</f>
        <v>foKku</v>
      </c>
      <c r="W3" s="942" t="str">
        <f>IF('statement of marks'!DK3="","",'statement of marks'!DK3)</f>
        <v/>
      </c>
      <c r="X3" s="942" t="str">
        <f>IF('statement of marks'!DT3="","",'statement of marks'!DT3)</f>
        <v>lkekftd foKku</v>
      </c>
      <c r="Y3" s="942" t="str">
        <f>IF('statement of marks'!EG3="","",'statement of marks'!EG3)</f>
        <v/>
      </c>
      <c r="Z3" s="942" t="str">
        <f>IF('statement of marks'!EU3="","",'statement of marks'!EU3)</f>
        <v/>
      </c>
      <c r="AA3" s="942" t="str">
        <f>IF('statement of marks'!EV3="","",'statement of marks'!EV3)</f>
        <v/>
      </c>
      <c r="AB3" s="942" t="str">
        <f>IF('statement of marks'!EW3="","",'statement of marks'!EW3)</f>
        <v/>
      </c>
      <c r="AC3" s="942" t="str">
        <f>IF('statement of marks'!FE3="","",'statement of marks'!FE3)</f>
        <v/>
      </c>
      <c r="AD3" s="942" t="str">
        <f>IF('statement of marks'!FF3="","",'statement of marks'!FF3)</f>
        <v/>
      </c>
      <c r="AE3" s="942" t="str">
        <f>IF('statement of marks'!FG3="","",'statement of marks'!FG3)</f>
        <v/>
      </c>
      <c r="AF3" s="942" t="str">
        <f>IF('statement of marks'!FO3="","",'statement of marks'!FO3)</f>
        <v/>
      </c>
      <c r="AG3" s="942" t="str">
        <f>IF('statement of marks'!FP3="","",'statement of marks'!FP3)</f>
        <v/>
      </c>
      <c r="AH3" s="1075" t="str">
        <f>IF('statement of marks'!FQ3="","",'statement of marks'!FQ3)</f>
        <v/>
      </c>
    </row>
    <row r="4" spans="1:34" ht="33.75" customHeight="1">
      <c r="A4" s="1032" t="str">
        <f>IF('statement of marks'!A4="","",'statement of marks'!A4)</f>
        <v>Øzekad</v>
      </c>
      <c r="B4" s="989" t="str">
        <f>IF('statement of marks'!B4="","",'statement of marks'!B4)</f>
        <v>tkfr</v>
      </c>
      <c r="C4" s="989" t="str">
        <f>IF('statement of marks'!C4="","",'statement of marks'!C4)</f>
        <v xml:space="preserve">Nk= @ Nk=k </v>
      </c>
      <c r="D4" s="989" t="str">
        <f>IF('statement of marks'!D4="","",'statement of marks'!D4)</f>
        <v>ukekad LFkkuh;</v>
      </c>
      <c r="E4" s="989" t="str">
        <f>IF('statement of marks'!E4="","",'statement of marks'!E4)</f>
        <v>ukekad cksMZ</v>
      </c>
      <c r="F4" s="990" t="str">
        <f>IF('statement of marks'!F4="","",'statement of marks'!F4)</f>
        <v>izos'kkad</v>
      </c>
      <c r="G4" s="1076" t="str">
        <f>IF('statement of marks'!G4="","",'statement of marks'!G4)</f>
        <v>fo|ky; esa izFke izos'k fnukad</v>
      </c>
      <c r="H4" s="993" t="str">
        <f>IF('statement of marks'!H4="","",'statement of marks'!H4)</f>
        <v>tUe fnukad ¼vadksa esa½</v>
      </c>
      <c r="I4" s="991" t="str">
        <f>IF('statement of marks'!I4="","",'statement of marks'!I4)</f>
        <v>tUe fnukad ¼'kCnksa esa½</v>
      </c>
      <c r="J4" s="993" t="str">
        <f>IF('statement of marks'!J4="","",'statement of marks'!J4)</f>
        <v>Nk= @ Nk=k dk uke</v>
      </c>
      <c r="K4" s="626" t="str">
        <f>IF('statement of marks'!K4="","",'statement of marks'!K4)</f>
        <v>firk dk uke</v>
      </c>
      <c r="L4" s="626" t="str">
        <f>IF('statement of marks'!L4="","",'statement of marks'!L4)</f>
        <v>ekrk dk uke</v>
      </c>
      <c r="M4" s="975" t="str">
        <f>IF('statement of marks'!Z4="","",'statement of marks'!Z4)</f>
        <v>;ksx v/kZokf"kZd rd</v>
      </c>
      <c r="N4" s="975" t="s">
        <v>470</v>
      </c>
      <c r="O4" s="975" t="str">
        <f>IF('statement of marks'!AV4="","",'statement of marks'!AV4)</f>
        <v>;ksx v/kZokf"kZd rd</v>
      </c>
      <c r="P4" s="975" t="s">
        <v>470</v>
      </c>
      <c r="Q4" s="989" t="str">
        <f>IF('statement of marks'!BE4="","",'statement of marks'!BE4)</f>
        <v>fo"k; dksM+</v>
      </c>
      <c r="R4" s="975" t="str">
        <f>IF('statement of marks'!BS4="","",'statement of marks'!BS4)</f>
        <v>;ksx v/kZokf"kZd rd</v>
      </c>
      <c r="S4" s="975" t="s">
        <v>470</v>
      </c>
      <c r="T4" s="975" t="str">
        <f>IF('statement of marks'!CO4="","",'statement of marks'!CO4)</f>
        <v>;ksx v/kZokf"kZd rd</v>
      </c>
      <c r="U4" s="975" t="s">
        <v>470</v>
      </c>
      <c r="V4" s="975" t="str">
        <f>IF('statement of marks'!DK4="","",'statement of marks'!DK4)</f>
        <v>;ksx v/kZokf"kZd rd</v>
      </c>
      <c r="W4" s="975" t="s">
        <v>470</v>
      </c>
      <c r="X4" s="975" t="str">
        <f>IF('statement of marks'!EG4="","",'statement of marks'!EG4)</f>
        <v>;ksx v/kZokf"kZd rd</v>
      </c>
      <c r="Y4" s="975" t="s">
        <v>470</v>
      </c>
      <c r="Z4" s="963" t="str">
        <f>IF('statement of marks'!EU4="","",'statement of marks'!EU4)</f>
        <v>fo"k; izIrkad ;ksx</v>
      </c>
      <c r="AA4" s="963" t="str">
        <f>IF('statement of marks'!EV4="","",'statement of marks'!EV4)</f>
        <v>fo"k; izkIrkad izfr'kr</v>
      </c>
      <c r="AB4" s="963" t="str">
        <f>IF('statement of marks'!EW4="","",'statement of marks'!EW4)</f>
        <v>fo"k; xzsM</v>
      </c>
      <c r="AC4" s="963" t="str">
        <f>IF('statement of marks'!FE4="","",'statement of marks'!FE4)</f>
        <v>fo"k; izIrkad ;ksx</v>
      </c>
      <c r="AD4" s="963" t="str">
        <f>IF('statement of marks'!FF4="","",'statement of marks'!FF4)</f>
        <v>fo"k; izkIrkad izfr'kr</v>
      </c>
      <c r="AE4" s="963" t="str">
        <f>IF('statement of marks'!FG4="","",'statement of marks'!FG4)</f>
        <v>fo"k; xzsM</v>
      </c>
      <c r="AF4" s="963" t="str">
        <f>IF('statement of marks'!FO4="","",'statement of marks'!FO4)</f>
        <v>fo"k; izIrkad ;ksx</v>
      </c>
      <c r="AG4" s="963" t="str">
        <f>IF('statement of marks'!FP4="","",'statement of marks'!FP4)</f>
        <v>fo"k; izkIrkad izfr'kr</v>
      </c>
      <c r="AH4" s="1080" t="str">
        <f>IF('statement of marks'!FQ4="","",'statement of marks'!FQ4)</f>
        <v>fo"k; xzsM</v>
      </c>
    </row>
    <row r="5" spans="1:34" ht="38.25" customHeight="1">
      <c r="A5" s="1032" t="str">
        <f>IF('statement of marks'!A5="","",'statement of marks'!A5)</f>
        <v/>
      </c>
      <c r="B5" s="989" t="str">
        <f>IF('statement of marks'!B5="","",'statement of marks'!B5)</f>
        <v/>
      </c>
      <c r="C5" s="989" t="str">
        <f>IF('statement of marks'!C5="","",'statement of marks'!C5)</f>
        <v/>
      </c>
      <c r="D5" s="989" t="str">
        <f>IF('statement of marks'!D5="","",'statement of marks'!D5)</f>
        <v/>
      </c>
      <c r="E5" s="989" t="str">
        <f>IF('statement of marks'!E5="","",'statement of marks'!E5)</f>
        <v/>
      </c>
      <c r="F5" s="990" t="str">
        <f>IF('statement of marks'!F5="","",'statement of marks'!F5)</f>
        <v/>
      </c>
      <c r="G5" s="1076" t="str">
        <f>IF('statement of marks'!G5="","",'statement of marks'!G5)</f>
        <v/>
      </c>
      <c r="H5" s="993" t="str">
        <f>IF('statement of marks'!H5="","",'statement of marks'!H5)</f>
        <v/>
      </c>
      <c r="I5" s="992" t="str">
        <f>IF('statement of marks'!I5="","",'statement of marks'!I5)</f>
        <v/>
      </c>
      <c r="J5" s="993" t="str">
        <f>IF('statement of marks'!J5="","",'statement of marks'!J5)</f>
        <v/>
      </c>
      <c r="K5" s="626" t="str">
        <f>IF('statement of marks'!K5="","",'statement of marks'!K5)</f>
        <v/>
      </c>
      <c r="L5" s="626" t="str">
        <f>IF('statement of marks'!L5="","",'statement of marks'!L5)</f>
        <v/>
      </c>
      <c r="M5" s="975" t="str">
        <f>IF('statement of marks'!Z5="","",'statement of marks'!Z5)</f>
        <v/>
      </c>
      <c r="N5" s="975"/>
      <c r="O5" s="975" t="str">
        <f>IF('statement of marks'!AV5="","",'statement of marks'!AV5)</f>
        <v/>
      </c>
      <c r="P5" s="975"/>
      <c r="Q5" s="989" t="str">
        <f>IF('statement of marks'!BE5="","",'statement of marks'!BE5)</f>
        <v/>
      </c>
      <c r="R5" s="975" t="str">
        <f>IF('statement of marks'!BS5="","",'statement of marks'!BS5)</f>
        <v/>
      </c>
      <c r="S5" s="975"/>
      <c r="T5" s="975" t="str">
        <f>IF('statement of marks'!CO5="","",'statement of marks'!CO5)</f>
        <v/>
      </c>
      <c r="U5" s="975"/>
      <c r="V5" s="975" t="str">
        <f>IF('statement of marks'!DK5="","",'statement of marks'!DK5)</f>
        <v/>
      </c>
      <c r="W5" s="975"/>
      <c r="X5" s="975" t="str">
        <f>IF('statement of marks'!EG5="","",'statement of marks'!EG5)</f>
        <v/>
      </c>
      <c r="Y5" s="975"/>
      <c r="Z5" s="963" t="str">
        <f>IF('statement of marks'!EU5="","",'statement of marks'!EU5)</f>
        <v/>
      </c>
      <c r="AA5" s="963" t="str">
        <f>IF('statement of marks'!EV5="","",'statement of marks'!EV5)</f>
        <v/>
      </c>
      <c r="AB5" s="963" t="str">
        <f>IF('statement of marks'!EW5="","",'statement of marks'!EW5)</f>
        <v/>
      </c>
      <c r="AC5" s="963" t="str">
        <f>IF('statement of marks'!FE5="","",'statement of marks'!FE5)</f>
        <v/>
      </c>
      <c r="AD5" s="963" t="str">
        <f>IF('statement of marks'!FF5="","",'statement of marks'!FF5)</f>
        <v/>
      </c>
      <c r="AE5" s="963" t="str">
        <f>IF('statement of marks'!FG5="","",'statement of marks'!FG5)</f>
        <v/>
      </c>
      <c r="AF5" s="963" t="str">
        <f>IF('statement of marks'!FO5="","",'statement of marks'!FO5)</f>
        <v/>
      </c>
      <c r="AG5" s="963" t="str">
        <f>IF('statement of marks'!FP5="","",'statement of marks'!FP5)</f>
        <v/>
      </c>
      <c r="AH5" s="1080" t="str">
        <f>IF('statement of marks'!FQ5="","",'statement of marks'!FQ5)</f>
        <v/>
      </c>
    </row>
    <row r="6" spans="1:34" ht="20" customHeight="1">
      <c r="A6" s="230" t="str">
        <f>IF('statement of marks'!A6="","",'statement of marks'!A6)</f>
        <v/>
      </c>
      <c r="B6" s="1079" t="str">
        <f>IF('statement of marks'!B6="","",'statement of marks'!B6)</f>
        <v>CICK HERE TO VIEW THE RESULT AT A GLANCE</v>
      </c>
      <c r="C6" s="1079" t="str">
        <f>IF('statement of marks'!C6="","",'statement of marks'!C6)</f>
        <v/>
      </c>
      <c r="D6" s="1079" t="str">
        <f>IF('statement of marks'!D6="","",'statement of marks'!D6)</f>
        <v/>
      </c>
      <c r="E6" s="1079"/>
      <c r="F6" s="1079" t="str">
        <f>IF('statement of marks'!F6="","",'statement of marks'!F6)</f>
        <v/>
      </c>
      <c r="G6" s="1079" t="str">
        <f>IF('statement of marks'!G6="","",'statement of marks'!G6)</f>
        <v/>
      </c>
      <c r="H6" s="1079" t="str">
        <f>IF('statement of marks'!H6="","",'statement of marks'!H6)</f>
        <v/>
      </c>
      <c r="I6" s="1079" t="str">
        <f>IF('statement of marks'!I6="","",'statement of marks'!I6)</f>
        <v/>
      </c>
      <c r="J6" s="1079" t="str">
        <f>IF('statement of marks'!J6="","",'statement of marks'!J6)</f>
        <v/>
      </c>
      <c r="K6" s="1079" t="str">
        <f>IF('statement of marks'!K6="","",'statement of marks'!K6)</f>
        <v/>
      </c>
      <c r="L6" s="130" t="str">
        <f>IF('statement of marks'!L6="","",'statement of marks'!L6)</f>
        <v/>
      </c>
      <c r="M6" s="641">
        <f>IF('statement of marks'!Z6="","",'statement of marks'!Z6)</f>
        <v>100</v>
      </c>
      <c r="N6" s="134">
        <f>IF(M6="","",ROUNDUP(M6*20%,0))</f>
        <v>20</v>
      </c>
      <c r="O6" s="641">
        <f>IF('statement of marks'!AV6="","",'statement of marks'!AV6)</f>
        <v>100</v>
      </c>
      <c r="P6" s="134">
        <f>IF(O6="","",ROUNDUP(O6*20%,0))</f>
        <v>20</v>
      </c>
      <c r="Q6" s="124" t="str">
        <f>IF('statement of marks'!BE6="","",'statement of marks'!BE6)</f>
        <v/>
      </c>
      <c r="R6" s="641">
        <f>IF('statement of marks'!BS6="","",'statement of marks'!BS6)</f>
        <v>100</v>
      </c>
      <c r="S6" s="134">
        <f>IF(R6="","",ROUNDUP(R6*20%,0))</f>
        <v>20</v>
      </c>
      <c r="T6" s="641">
        <f>IF('statement of marks'!CO6="","",'statement of marks'!CO6)</f>
        <v>100</v>
      </c>
      <c r="U6" s="134">
        <f>IF(T6="","",ROUNDUP(T6*20%,0))</f>
        <v>20</v>
      </c>
      <c r="V6" s="641">
        <f>IF('statement of marks'!DK6="","",'statement of marks'!DK6)</f>
        <v>100</v>
      </c>
      <c r="W6" s="134">
        <f>IF(V6="","",ROUNDUP(V6*20%,0))</f>
        <v>20</v>
      </c>
      <c r="X6" s="641">
        <f>IF('statement of marks'!EG6="","",'statement of marks'!EG6)</f>
        <v>100</v>
      </c>
      <c r="Y6" s="134">
        <f>IF(X6="","",ROUNDUP(X6*20%,0))</f>
        <v>20</v>
      </c>
      <c r="Z6" s="131">
        <f>IF('statement of marks'!EU6="","",'statement of marks'!EU6)</f>
        <v>100</v>
      </c>
      <c r="AA6" s="133" t="str">
        <f>IF('statement of marks'!EV6="","",'statement of marks'!EV6)</f>
        <v/>
      </c>
      <c r="AB6" s="131" t="str">
        <f>IF('statement of marks'!EW6="","",'statement of marks'!EW6)</f>
        <v/>
      </c>
      <c r="AC6" s="131">
        <f>IF('statement of marks'!FE6="","",'statement of marks'!FE6)</f>
        <v>100</v>
      </c>
      <c r="AD6" s="133" t="str">
        <f>IF('statement of marks'!FF6="","",'statement of marks'!FF6)</f>
        <v/>
      </c>
      <c r="AE6" s="131" t="str">
        <f>IF('statement of marks'!FG6="","",'statement of marks'!FG6)</f>
        <v/>
      </c>
      <c r="AF6" s="131">
        <f>IF('statement of marks'!FO6="","",'statement of marks'!FO6)</f>
        <v>100</v>
      </c>
      <c r="AG6" s="133" t="str">
        <f>IF('statement of marks'!FP6="","",'statement of marks'!FP6)</f>
        <v/>
      </c>
      <c r="AH6" s="630" t="str">
        <f>IF('statement of marks'!FQ6="","",'statement of marks'!FQ6)</f>
        <v/>
      </c>
    </row>
    <row r="7" spans="1:34" ht="20" customHeight="1">
      <c r="A7" s="231">
        <f>IF('statement of marks'!A7="","",'statement of marks'!A7)</f>
        <v>1</v>
      </c>
      <c r="B7" s="425" t="str">
        <f>IF('statement of marks'!B7="","",'statement of marks'!B7)</f>
        <v>GEN</v>
      </c>
      <c r="C7" s="425" t="str">
        <f>IF('statement of marks'!C7="","",'statement of marks'!C7)</f>
        <v>B</v>
      </c>
      <c r="D7" s="136" t="str">
        <f>IF('statement of marks'!D7="","",'statement of marks'!D7)</f>
        <v>drop</v>
      </c>
      <c r="E7" s="136">
        <f>IF('statement of marks'!E7="","",'statement of marks'!E7)</f>
        <v>8001</v>
      </c>
      <c r="F7" s="425">
        <f>IF('statement of marks'!F7="","",'statement of marks'!F7)</f>
        <v>965</v>
      </c>
      <c r="G7" s="698">
        <f>IF('statement of marks'!G7="","",'statement of marks'!G7)</f>
        <v>41110</v>
      </c>
      <c r="H7" s="698">
        <f>IF('statement of marks'!H7="","",'statement of marks'!H7)</f>
        <v>36811</v>
      </c>
      <c r="I7" s="220" t="str">
        <f>IF('statement of marks'!I7="","",'statement of marks'!I7)</f>
        <v xml:space="preserve">ckjg vDVwcj] nks gtkj </v>
      </c>
      <c r="J7" s="137" t="str">
        <f>IF('statement of marks'!J7="","",'statement of marks'!J7)</f>
        <v>v 001</v>
      </c>
      <c r="K7" s="137" t="str">
        <f>IF('statement of marks'!K7="","",'statement of marks'!K7)</f>
        <v>c 001</v>
      </c>
      <c r="L7" s="137" t="str">
        <f>IF('statement of marks'!L7="","",'statement of marks'!L7)</f>
        <v>l 001</v>
      </c>
      <c r="M7" s="139">
        <f>IF('statement of marks'!Z7="","",'statement of marks'!Z7)</f>
        <v>83</v>
      </c>
      <c r="N7" s="425">
        <f t="shared" ref="N7:P70" si="0">IF(M7="","",ROUNDUP(M7*20%,0))</f>
        <v>17</v>
      </c>
      <c r="O7" s="139">
        <f>IF('statement of marks'!AV7="","",'statement of marks'!AV7)</f>
        <v>95</v>
      </c>
      <c r="P7" s="425">
        <f t="shared" si="0"/>
        <v>19</v>
      </c>
      <c r="Q7" s="123" t="str">
        <f>IF('statement of marks'!BE7="","",'statement of marks'!BE7)</f>
        <v>s</v>
      </c>
      <c r="R7" s="139">
        <f>IF('statement of marks'!BS7="","",'statement of marks'!BS7)</f>
        <v>88</v>
      </c>
      <c r="S7" s="425">
        <f t="shared" ref="S7" si="1">IF(R7="","",ROUNDUP(R7*20%,0))</f>
        <v>18</v>
      </c>
      <c r="T7" s="139">
        <f>IF('statement of marks'!CO7="","",'statement of marks'!CO7)</f>
        <v>91</v>
      </c>
      <c r="U7" s="425">
        <f t="shared" ref="U7" si="2">IF(T7="","",ROUNDUP(T7*20%,0))</f>
        <v>19</v>
      </c>
      <c r="V7" s="139">
        <f>IF('statement of marks'!DK7="","",'statement of marks'!DK7)</f>
        <v>62</v>
      </c>
      <c r="W7" s="425">
        <f t="shared" ref="W7" si="3">IF(V7="","",ROUNDUP(V7*20%,0))</f>
        <v>13</v>
      </c>
      <c r="X7" s="139">
        <f>IF('statement of marks'!EG7="","",'statement of marks'!EG7)</f>
        <v>84</v>
      </c>
      <c r="Y7" s="425">
        <f t="shared" ref="Y7" si="4">IF(X7="","",ROUNDUP(X7*20%,0))</f>
        <v>17</v>
      </c>
      <c r="Z7" s="429" t="str">
        <f>IF('statement of marks'!EU7="","",'statement of marks'!EU7)</f>
        <v/>
      </c>
      <c r="AA7" s="429" t="str">
        <f>IF('statement of marks'!EV7="","",'statement of marks'!EV7)</f>
        <v/>
      </c>
      <c r="AB7" s="429" t="str">
        <f>IF('statement of marks'!EW7="","",'statement of marks'!EW7)</f>
        <v/>
      </c>
      <c r="AC7" s="429" t="str">
        <f>IF('statement of marks'!FE7="","",'statement of marks'!FE7)</f>
        <v/>
      </c>
      <c r="AD7" s="429" t="str">
        <f>IF('statement of marks'!FF7="","",'statement of marks'!FF7)</f>
        <v/>
      </c>
      <c r="AE7" s="429" t="str">
        <f>IF('statement of marks'!FG7="","",'statement of marks'!FG7)</f>
        <v/>
      </c>
      <c r="AF7" s="429" t="str">
        <f>IF('statement of marks'!FO7="","",'statement of marks'!FO7)</f>
        <v/>
      </c>
      <c r="AG7" s="429" t="str">
        <f>IF('statement of marks'!FP7="","",'statement of marks'!FP7)</f>
        <v/>
      </c>
      <c r="AH7" s="631" t="str">
        <f>IF('statement of marks'!FQ7="","",'statement of marks'!FQ7)</f>
        <v/>
      </c>
    </row>
    <row r="8" spans="1:34" ht="20" customHeight="1">
      <c r="A8" s="231">
        <f>IF('statement of marks'!A8="","",'statement of marks'!A8)</f>
        <v>2</v>
      </c>
      <c r="B8" s="425" t="str">
        <f>IF('statement of marks'!B8="","",'statement of marks'!B8)</f>
        <v>GEN</v>
      </c>
      <c r="C8" s="425" t="str">
        <f>IF('statement of marks'!C8="","",'statement of marks'!C8)</f>
        <v>B</v>
      </c>
      <c r="D8" s="136">
        <f>IF('statement of marks'!D8="","",'statement of marks'!D8)</f>
        <v>802</v>
      </c>
      <c r="E8" s="136">
        <f>IF('statement of marks'!E8="","",'statement of marks'!E8)</f>
        <v>8002</v>
      </c>
      <c r="F8" s="425">
        <f>IF('statement of marks'!F8="","",'statement of marks'!F8)</f>
        <v>967</v>
      </c>
      <c r="G8" s="698">
        <f>IF('statement of marks'!G8="","",'statement of marks'!G8)</f>
        <v>41110</v>
      </c>
      <c r="H8" s="698">
        <f>IF('statement of marks'!H8="","",'statement of marks'!H8)</f>
        <v>37714</v>
      </c>
      <c r="I8" s="220" t="str">
        <f>IF('statement of marks'!I8="","",'statement of marks'!I8)</f>
        <v>rhu vizsy] nks gtkj rhu</v>
      </c>
      <c r="J8" s="137" t="str">
        <f>IF('statement of marks'!J8="","",'statement of marks'!J8)</f>
        <v>v 002</v>
      </c>
      <c r="K8" s="137" t="str">
        <f>IF('statement of marks'!K8="","",'statement of marks'!K8)</f>
        <v>c 002</v>
      </c>
      <c r="L8" s="137" t="str">
        <f>IF('statement of marks'!L8="","",'statement of marks'!L8)</f>
        <v>l 002</v>
      </c>
      <c r="M8" s="139">
        <f>IF('statement of marks'!Z8="","",'statement of marks'!Z8)</f>
        <v>100</v>
      </c>
      <c r="N8" s="425">
        <f t="shared" si="0"/>
        <v>20</v>
      </c>
      <c r="O8" s="139">
        <f>IF('statement of marks'!AV8="","",'statement of marks'!AV8)</f>
        <v>100</v>
      </c>
      <c r="P8" s="425">
        <f t="shared" si="0"/>
        <v>20</v>
      </c>
      <c r="Q8" s="123" t="str">
        <f>IF('statement of marks'!BE8="","",'statement of marks'!BE8)</f>
        <v>s</v>
      </c>
      <c r="R8" s="139">
        <f>IF('statement of marks'!BS8="","",'statement of marks'!BS8)</f>
        <v>53</v>
      </c>
      <c r="S8" s="425">
        <f t="shared" ref="S8" si="5">IF(R8="","",ROUNDUP(R8*20%,0))</f>
        <v>11</v>
      </c>
      <c r="T8" s="139">
        <f>IF('statement of marks'!CO8="","",'statement of marks'!CO8)</f>
        <v>46</v>
      </c>
      <c r="U8" s="425">
        <f t="shared" ref="U8" si="6">IF(T8="","",ROUNDUP(T8*20%,0))</f>
        <v>10</v>
      </c>
      <c r="V8" s="139">
        <f>IF('statement of marks'!DK8="","",'statement of marks'!DK8)</f>
        <v>41</v>
      </c>
      <c r="W8" s="425">
        <f t="shared" ref="W8" si="7">IF(V8="","",ROUNDUP(V8*20%,0))</f>
        <v>9</v>
      </c>
      <c r="X8" s="139">
        <f>IF('statement of marks'!EG8="","",'statement of marks'!EG8)</f>
        <v>45</v>
      </c>
      <c r="Y8" s="425">
        <f t="shared" ref="Y8" si="8">IF(X8="","",ROUNDUP(X8*20%,0))</f>
        <v>9</v>
      </c>
      <c r="Z8" s="429">
        <f>IF('statement of marks'!EU8="","",'statement of marks'!EU8)</f>
        <v>64</v>
      </c>
      <c r="AA8" s="429">
        <f>IF('statement of marks'!EV8="","",'statement of marks'!EV8)</f>
        <v>64</v>
      </c>
      <c r="AB8" s="429" t="str">
        <f>IF('statement of marks'!EW8="","",'statement of marks'!EW8)</f>
        <v>C</v>
      </c>
      <c r="AC8" s="429">
        <f>IF('statement of marks'!FE8="","",'statement of marks'!FE8)</f>
        <v>100</v>
      </c>
      <c r="AD8" s="429">
        <f>IF('statement of marks'!FF8="","",'statement of marks'!FF8)</f>
        <v>100</v>
      </c>
      <c r="AE8" s="429" t="str">
        <f>IF('statement of marks'!FG8="","",'statement of marks'!FG8)</f>
        <v>A</v>
      </c>
      <c r="AF8" s="429">
        <f>IF('statement of marks'!FO8="","",'statement of marks'!FO8)</f>
        <v>68</v>
      </c>
      <c r="AG8" s="429">
        <f>IF('statement of marks'!FP8="","",'statement of marks'!FP8)</f>
        <v>68</v>
      </c>
      <c r="AH8" s="631" t="str">
        <f>IF('statement of marks'!FQ8="","",'statement of marks'!FQ8)</f>
        <v>C</v>
      </c>
    </row>
    <row r="9" spans="1:34" ht="20" customHeight="1">
      <c r="A9" s="231">
        <f>IF('statement of marks'!A9="","",'statement of marks'!A9)</f>
        <v>3</v>
      </c>
      <c r="B9" s="425" t="str">
        <f>IF('statement of marks'!B9="","",'statement of marks'!B9)</f>
        <v>GEN</v>
      </c>
      <c r="C9" s="425" t="str">
        <f>IF('statement of marks'!C9="","",'statement of marks'!C9)</f>
        <v>G</v>
      </c>
      <c r="D9" s="136">
        <f>IF('statement of marks'!D9="","",'statement of marks'!D9)</f>
        <v>803</v>
      </c>
      <c r="E9" s="136" t="str">
        <f>IF('statement of marks'!E9="","",'statement of marks'!E9)</f>
        <v/>
      </c>
      <c r="F9" s="425">
        <f>IF('statement of marks'!F9="","",'statement of marks'!F9)</f>
        <v>946</v>
      </c>
      <c r="G9" s="698">
        <f>IF('statement of marks'!G9="","",'statement of marks'!G9)</f>
        <v>41103</v>
      </c>
      <c r="H9" s="698">
        <f>IF('statement of marks'!H9="","",'statement of marks'!H9)</f>
        <v>37433</v>
      </c>
      <c r="I9" s="220" t="str">
        <f>IF('statement of marks'!I9="","",'statement of marks'!I9)</f>
        <v>NCchl twu] nks gtkj nks</v>
      </c>
      <c r="J9" s="137" t="str">
        <f>IF('statement of marks'!J9="","",'statement of marks'!J9)</f>
        <v>v 003</v>
      </c>
      <c r="K9" s="137" t="str">
        <f>IF('statement of marks'!K9="","",'statement of marks'!K9)</f>
        <v>c 003</v>
      </c>
      <c r="L9" s="137" t="str">
        <f>IF('statement of marks'!L9="","",'statement of marks'!L9)</f>
        <v>l 003</v>
      </c>
      <c r="M9" s="139">
        <f>IF('statement of marks'!Z9="","",'statement of marks'!Z9)</f>
        <v>72</v>
      </c>
      <c r="N9" s="425">
        <f t="shared" si="0"/>
        <v>15</v>
      </c>
      <c r="O9" s="139">
        <f>IF('statement of marks'!AV9="","",'statement of marks'!AV9)</f>
        <v>60</v>
      </c>
      <c r="P9" s="425">
        <f t="shared" si="0"/>
        <v>12</v>
      </c>
      <c r="Q9" s="123" t="str">
        <f>IF('statement of marks'!BE9="","",'statement of marks'!BE9)</f>
        <v>s</v>
      </c>
      <c r="R9" s="139">
        <f>IF('statement of marks'!BS9="","",'statement of marks'!BS9)</f>
        <v>65</v>
      </c>
      <c r="S9" s="425">
        <f t="shared" ref="S9" si="9">IF(R9="","",ROUNDUP(R9*20%,0))</f>
        <v>13</v>
      </c>
      <c r="T9" s="139">
        <f>IF('statement of marks'!CO9="","",'statement of marks'!CO9)</f>
        <v>50</v>
      </c>
      <c r="U9" s="425">
        <f t="shared" ref="U9" si="10">IF(T9="","",ROUNDUP(T9*20%,0))</f>
        <v>10</v>
      </c>
      <c r="V9" s="139">
        <f>IF('statement of marks'!DK9="","",'statement of marks'!DK9)</f>
        <v>53</v>
      </c>
      <c r="W9" s="425">
        <f t="shared" ref="W9" si="11">IF(V9="","",ROUNDUP(V9*20%,0))</f>
        <v>11</v>
      </c>
      <c r="X9" s="139">
        <f>IF('statement of marks'!EG9="","",'statement of marks'!EG9)</f>
        <v>47</v>
      </c>
      <c r="Y9" s="425">
        <f t="shared" ref="Y9" si="12">IF(X9="","",ROUNDUP(X9*20%,0))</f>
        <v>10</v>
      </c>
      <c r="Z9" s="429">
        <f>IF('statement of marks'!EU9="","",'statement of marks'!EU9)</f>
        <v>74</v>
      </c>
      <c r="AA9" s="429">
        <f>IF('statement of marks'!EV9="","",'statement of marks'!EV9)</f>
        <v>74</v>
      </c>
      <c r="AB9" s="429" t="str">
        <f>IF('statement of marks'!EW9="","",'statement of marks'!EW9)</f>
        <v>B</v>
      </c>
      <c r="AC9" s="429">
        <f>IF('statement of marks'!FE9="","",'statement of marks'!FE9)</f>
        <v>100</v>
      </c>
      <c r="AD9" s="429">
        <f>IF('statement of marks'!FF9="","",'statement of marks'!FF9)</f>
        <v>100</v>
      </c>
      <c r="AE9" s="429" t="str">
        <f>IF('statement of marks'!FG9="","",'statement of marks'!FG9)</f>
        <v>A</v>
      </c>
      <c r="AF9" s="429">
        <f>IF('statement of marks'!FO9="","",'statement of marks'!FO9)</f>
        <v>71</v>
      </c>
      <c r="AG9" s="429">
        <f>IF('statement of marks'!FP9="","",'statement of marks'!FP9)</f>
        <v>71</v>
      </c>
      <c r="AH9" s="631" t="str">
        <f>IF('statement of marks'!FQ9="","",'statement of marks'!FQ9)</f>
        <v>B</v>
      </c>
    </row>
    <row r="10" spans="1:34" ht="20" customHeight="1">
      <c r="A10" s="231">
        <f>IF('statement of marks'!A10="","",'statement of marks'!A10)</f>
        <v>4</v>
      </c>
      <c r="B10" s="425" t="str">
        <f>IF('statement of marks'!B10="","",'statement of marks'!B10)</f>
        <v>OBC</v>
      </c>
      <c r="C10" s="425" t="str">
        <f>IF('statement of marks'!C10="","",'statement of marks'!C10)</f>
        <v>B</v>
      </c>
      <c r="D10" s="136">
        <f>IF('statement of marks'!D10="","",'statement of marks'!D10)</f>
        <v>804</v>
      </c>
      <c r="E10" s="136" t="str">
        <f>IF('statement of marks'!E10="","",'statement of marks'!E10)</f>
        <v/>
      </c>
      <c r="F10" s="425">
        <f>IF('statement of marks'!F10="","",'statement of marks'!F10)</f>
        <v>947</v>
      </c>
      <c r="G10" s="698">
        <f>IF('statement of marks'!G10="","",'statement of marks'!G10)</f>
        <v>41103</v>
      </c>
      <c r="H10" s="698">
        <f>IF('statement of marks'!H10="","",'statement of marks'!H10)</f>
        <v>36641</v>
      </c>
      <c r="I10" s="220" t="str">
        <f>IF('statement of marks'!I10="","",'statement of marks'!I10)</f>
        <v xml:space="preserve">iPphl vizsy] nks gtkj </v>
      </c>
      <c r="J10" s="137" t="str">
        <f>IF('statement of marks'!J10="","",'statement of marks'!J10)</f>
        <v>v 004</v>
      </c>
      <c r="K10" s="137" t="str">
        <f>IF('statement of marks'!K10="","",'statement of marks'!K10)</f>
        <v>c 004</v>
      </c>
      <c r="L10" s="137" t="str">
        <f>IF('statement of marks'!L10="","",'statement of marks'!L10)</f>
        <v>l 004</v>
      </c>
      <c r="M10" s="139">
        <f>IF('statement of marks'!Z10="","",'statement of marks'!Z10)</f>
        <v>64</v>
      </c>
      <c r="N10" s="425">
        <f t="shared" si="0"/>
        <v>13</v>
      </c>
      <c r="O10" s="139">
        <f>IF('statement of marks'!AV10="","",'statement of marks'!AV10)</f>
        <v>65</v>
      </c>
      <c r="P10" s="425">
        <f t="shared" si="0"/>
        <v>13</v>
      </c>
      <c r="Q10" s="123" t="str">
        <f>IF('statement of marks'!BE10="","",'statement of marks'!BE10)</f>
        <v>s</v>
      </c>
      <c r="R10" s="139">
        <f>IF('statement of marks'!BS10="","",'statement of marks'!BS10)</f>
        <v>52</v>
      </c>
      <c r="S10" s="425">
        <f t="shared" ref="S10" si="13">IF(R10="","",ROUNDUP(R10*20%,0))</f>
        <v>11</v>
      </c>
      <c r="T10" s="139">
        <f>IF('statement of marks'!CO10="","",'statement of marks'!CO10)</f>
        <v>70</v>
      </c>
      <c r="U10" s="425">
        <f t="shared" ref="U10" si="14">IF(T10="","",ROUNDUP(T10*20%,0))</f>
        <v>14</v>
      </c>
      <c r="V10" s="139">
        <f>IF('statement of marks'!DK10="","",'statement of marks'!DK10)</f>
        <v>22</v>
      </c>
      <c r="W10" s="425">
        <f t="shared" ref="W10" si="15">IF(V10="","",ROUNDUP(V10*20%,0))</f>
        <v>5</v>
      </c>
      <c r="X10" s="139">
        <f>IF('statement of marks'!EG10="","",'statement of marks'!EG10)</f>
        <v>59</v>
      </c>
      <c r="Y10" s="425">
        <f t="shared" ref="Y10" si="16">IF(X10="","",ROUNDUP(X10*20%,0))</f>
        <v>12</v>
      </c>
      <c r="Z10" s="429">
        <f>IF('statement of marks'!EU10="","",'statement of marks'!EU10)</f>
        <v>77</v>
      </c>
      <c r="AA10" s="429">
        <f>IF('statement of marks'!EV10="","",'statement of marks'!EV10)</f>
        <v>77</v>
      </c>
      <c r="AB10" s="429" t="str">
        <f>IF('statement of marks'!EW10="","",'statement of marks'!EW10)</f>
        <v>B</v>
      </c>
      <c r="AC10" s="429">
        <f>IF('statement of marks'!FE10="","",'statement of marks'!FE10)</f>
        <v>100</v>
      </c>
      <c r="AD10" s="429">
        <f>IF('statement of marks'!FF10="","",'statement of marks'!FF10)</f>
        <v>100</v>
      </c>
      <c r="AE10" s="429" t="str">
        <f>IF('statement of marks'!FG10="","",'statement of marks'!FG10)</f>
        <v>A</v>
      </c>
      <c r="AF10" s="429">
        <f>IF('statement of marks'!FO10="","",'statement of marks'!FO10)</f>
        <v>75</v>
      </c>
      <c r="AG10" s="429">
        <f>IF('statement of marks'!FP10="","",'statement of marks'!FP10)</f>
        <v>75</v>
      </c>
      <c r="AH10" s="631" t="str">
        <f>IF('statement of marks'!FQ10="","",'statement of marks'!FQ10)</f>
        <v>B</v>
      </c>
    </row>
    <row r="11" spans="1:34" ht="20" customHeight="1">
      <c r="A11" s="231">
        <f>IF('statement of marks'!A11="","",'statement of marks'!A11)</f>
        <v>5</v>
      </c>
      <c r="B11" s="425" t="str">
        <f>IF('statement of marks'!B11="","",'statement of marks'!B11)</f>
        <v>OBC</v>
      </c>
      <c r="C11" s="425" t="str">
        <f>IF('statement of marks'!C11="","",'statement of marks'!C11)</f>
        <v>B</v>
      </c>
      <c r="D11" s="136">
        <f>IF('statement of marks'!D11="","",'statement of marks'!D11)</f>
        <v>805</v>
      </c>
      <c r="E11" s="136" t="str">
        <f>IF('statement of marks'!E11="","",'statement of marks'!E11)</f>
        <v/>
      </c>
      <c r="F11" s="425">
        <f>IF('statement of marks'!F11="","",'statement of marks'!F11)</f>
        <v>910</v>
      </c>
      <c r="G11" s="698">
        <f>IF('statement of marks'!G11="","",'statement of marks'!G11)</f>
        <v>41099</v>
      </c>
      <c r="H11" s="698">
        <f>IF('statement of marks'!H11="","",'statement of marks'!H11)</f>
        <v>36844</v>
      </c>
      <c r="I11" s="220" t="str">
        <f>IF('statement of marks'!I11="","",'statement of marks'!I11)</f>
        <v xml:space="preserve">pkSng uoEcj] nks gtkj </v>
      </c>
      <c r="J11" s="137" t="str">
        <f>IF('statement of marks'!J11="","",'statement of marks'!J11)</f>
        <v>v 005</v>
      </c>
      <c r="K11" s="137" t="str">
        <f>IF('statement of marks'!K11="","",'statement of marks'!K11)</f>
        <v>c 005</v>
      </c>
      <c r="L11" s="137" t="str">
        <f>IF('statement of marks'!L11="","",'statement of marks'!L11)</f>
        <v>l 005</v>
      </c>
      <c r="M11" s="139">
        <f>IF('statement of marks'!Z11="","",'statement of marks'!Z11)</f>
        <v>55</v>
      </c>
      <c r="N11" s="425">
        <f t="shared" si="0"/>
        <v>11</v>
      </c>
      <c r="O11" s="139">
        <f>IF('statement of marks'!AV11="","",'statement of marks'!AV11)</f>
        <v>52</v>
      </c>
      <c r="P11" s="425">
        <f t="shared" si="0"/>
        <v>11</v>
      </c>
      <c r="Q11" s="123" t="str">
        <f>IF('statement of marks'!BE11="","",'statement of marks'!BE11)</f>
        <v>s</v>
      </c>
      <c r="R11" s="139">
        <f>IF('statement of marks'!BS11="","",'statement of marks'!BS11)</f>
        <v>54</v>
      </c>
      <c r="S11" s="425">
        <f t="shared" ref="S11" si="17">IF(R11="","",ROUNDUP(R11*20%,0))</f>
        <v>11</v>
      </c>
      <c r="T11" s="139">
        <f>IF('statement of marks'!CO11="","",'statement of marks'!CO11)</f>
        <v>57</v>
      </c>
      <c r="U11" s="425">
        <f t="shared" ref="U11" si="18">IF(T11="","",ROUNDUP(T11*20%,0))</f>
        <v>12</v>
      </c>
      <c r="V11" s="139">
        <f>IF('statement of marks'!DK11="","",'statement of marks'!DK11)</f>
        <v>50</v>
      </c>
      <c r="W11" s="425">
        <f t="shared" ref="W11" si="19">IF(V11="","",ROUNDUP(V11*20%,0))</f>
        <v>10</v>
      </c>
      <c r="X11" s="139">
        <f>IF('statement of marks'!EG11="","",'statement of marks'!EG11)</f>
        <v>46</v>
      </c>
      <c r="Y11" s="425">
        <f t="shared" ref="Y11" si="20">IF(X11="","",ROUNDUP(X11*20%,0))</f>
        <v>10</v>
      </c>
      <c r="Z11" s="429">
        <f>IF('statement of marks'!EU11="","",'statement of marks'!EU11)</f>
        <v>80</v>
      </c>
      <c r="AA11" s="429">
        <f>IF('statement of marks'!EV11="","",'statement of marks'!EV11)</f>
        <v>80</v>
      </c>
      <c r="AB11" s="429" t="str">
        <f>IF('statement of marks'!EW11="","",'statement of marks'!EW11)</f>
        <v>B</v>
      </c>
      <c r="AC11" s="429">
        <f>IF('statement of marks'!FE11="","",'statement of marks'!FE11)</f>
        <v>100</v>
      </c>
      <c r="AD11" s="429">
        <f>IF('statement of marks'!FF11="","",'statement of marks'!FF11)</f>
        <v>100</v>
      </c>
      <c r="AE11" s="429" t="str">
        <f>IF('statement of marks'!FG11="","",'statement of marks'!FG11)</f>
        <v>A</v>
      </c>
      <c r="AF11" s="429">
        <f>IF('statement of marks'!FO11="","",'statement of marks'!FO11)</f>
        <v>76</v>
      </c>
      <c r="AG11" s="429">
        <f>IF('statement of marks'!FP11="","",'statement of marks'!FP11)</f>
        <v>76</v>
      </c>
      <c r="AH11" s="631" t="str">
        <f>IF('statement of marks'!FQ11="","",'statement of marks'!FQ11)</f>
        <v>B</v>
      </c>
    </row>
    <row r="12" spans="1:34" ht="20" customHeight="1">
      <c r="A12" s="231">
        <f>IF('statement of marks'!A12="","",'statement of marks'!A12)</f>
        <v>6</v>
      </c>
      <c r="B12" s="425" t="str">
        <f>IF('statement of marks'!B12="","",'statement of marks'!B12)</f>
        <v>OBC</v>
      </c>
      <c r="C12" s="425" t="str">
        <f>IF('statement of marks'!C12="","",'statement of marks'!C12)</f>
        <v>B</v>
      </c>
      <c r="D12" s="136">
        <f>IF('statement of marks'!D12="","",'statement of marks'!D12)</f>
        <v>806</v>
      </c>
      <c r="E12" s="136" t="str">
        <f>IF('statement of marks'!E12="","",'statement of marks'!E12)</f>
        <v/>
      </c>
      <c r="F12" s="425">
        <f>IF('statement of marks'!F12="","",'statement of marks'!F12)</f>
        <v>911</v>
      </c>
      <c r="G12" s="698">
        <f>IF('statement of marks'!G12="","",'statement of marks'!G12)</f>
        <v>41099</v>
      </c>
      <c r="H12" s="698">
        <f>IF('statement of marks'!H12="","",'statement of marks'!H12)</f>
        <v>36504</v>
      </c>
      <c r="I12" s="220" t="str">
        <f>IF('statement of marks'!I12="","",'statement of marks'!I12)</f>
        <v>nl fnlEcj] mUuhl lkS fuUukuoS</v>
      </c>
      <c r="J12" s="137" t="str">
        <f>IF('statement of marks'!J12="","",'statement of marks'!J12)</f>
        <v>v 006</v>
      </c>
      <c r="K12" s="137" t="str">
        <f>IF('statement of marks'!K12="","",'statement of marks'!K12)</f>
        <v>c 006</v>
      </c>
      <c r="L12" s="137" t="str">
        <f>IF('statement of marks'!L12="","",'statement of marks'!L12)</f>
        <v>l 006</v>
      </c>
      <c r="M12" s="139">
        <f>IF('statement of marks'!Z12="","",'statement of marks'!Z12)</f>
        <v>51</v>
      </c>
      <c r="N12" s="425">
        <f t="shared" si="0"/>
        <v>11</v>
      </c>
      <c r="O12" s="139">
        <f>IF('statement of marks'!AV12="","",'statement of marks'!AV12)</f>
        <v>46</v>
      </c>
      <c r="P12" s="425">
        <f t="shared" si="0"/>
        <v>10</v>
      </c>
      <c r="Q12" s="123" t="str">
        <f>IF('statement of marks'!BE12="","",'statement of marks'!BE12)</f>
        <v>s</v>
      </c>
      <c r="R12" s="139">
        <f>IF('statement of marks'!BS12="","",'statement of marks'!BS12)</f>
        <v>49</v>
      </c>
      <c r="S12" s="425">
        <f t="shared" ref="S12" si="21">IF(R12="","",ROUNDUP(R12*20%,0))</f>
        <v>10</v>
      </c>
      <c r="T12" s="139">
        <f>IF('statement of marks'!CO12="","",'statement of marks'!CO12)</f>
        <v>53</v>
      </c>
      <c r="U12" s="425">
        <f t="shared" ref="U12" si="22">IF(T12="","",ROUNDUP(T12*20%,0))</f>
        <v>11</v>
      </c>
      <c r="V12" s="139">
        <f>IF('statement of marks'!DK12="","",'statement of marks'!DK12)</f>
        <v>38</v>
      </c>
      <c r="W12" s="425">
        <f t="shared" ref="W12" si="23">IF(V12="","",ROUNDUP(V12*20%,0))</f>
        <v>8</v>
      </c>
      <c r="X12" s="139">
        <f>IF('statement of marks'!EG12="","",'statement of marks'!EG12)</f>
        <v>35</v>
      </c>
      <c r="Y12" s="425">
        <f t="shared" ref="Y12" si="24">IF(X12="","",ROUNDUP(X12*20%,0))</f>
        <v>7</v>
      </c>
      <c r="Z12" s="429">
        <f>IF('statement of marks'!EU12="","",'statement of marks'!EU12)</f>
        <v>64</v>
      </c>
      <c r="AA12" s="429">
        <f>IF('statement of marks'!EV12="","",'statement of marks'!EV12)</f>
        <v>64</v>
      </c>
      <c r="AB12" s="429" t="str">
        <f>IF('statement of marks'!EW12="","",'statement of marks'!EW12)</f>
        <v>C</v>
      </c>
      <c r="AC12" s="429">
        <f>IF('statement of marks'!FE12="","",'statement of marks'!FE12)</f>
        <v>100</v>
      </c>
      <c r="AD12" s="429">
        <f>IF('statement of marks'!FF12="","",'statement of marks'!FF12)</f>
        <v>100</v>
      </c>
      <c r="AE12" s="429" t="str">
        <f>IF('statement of marks'!FG12="","",'statement of marks'!FG12)</f>
        <v>A</v>
      </c>
      <c r="AF12" s="429">
        <f>IF('statement of marks'!FO12="","",'statement of marks'!FO12)</f>
        <v>68</v>
      </c>
      <c r="AG12" s="429">
        <f>IF('statement of marks'!FP12="","",'statement of marks'!FP12)</f>
        <v>68</v>
      </c>
      <c r="AH12" s="631" t="str">
        <f>IF('statement of marks'!FQ12="","",'statement of marks'!FQ12)</f>
        <v>C</v>
      </c>
    </row>
    <row r="13" spans="1:34" ht="20" customHeight="1">
      <c r="A13" s="231">
        <f>IF('statement of marks'!A13="","",'statement of marks'!A13)</f>
        <v>7</v>
      </c>
      <c r="B13" s="425" t="str">
        <f>IF('statement of marks'!B13="","",'statement of marks'!B13)</f>
        <v>OBC</v>
      </c>
      <c r="C13" s="425" t="str">
        <f>IF('statement of marks'!C13="","",'statement of marks'!C13)</f>
        <v>B</v>
      </c>
      <c r="D13" s="136">
        <f>IF('statement of marks'!D13="","",'statement of marks'!D13)</f>
        <v>807</v>
      </c>
      <c r="E13" s="136" t="str">
        <f>IF('statement of marks'!E13="","",'statement of marks'!E13)</f>
        <v/>
      </c>
      <c r="F13" s="425">
        <f>IF('statement of marks'!F13="","",'statement of marks'!F13)</f>
        <v>912</v>
      </c>
      <c r="G13" s="698">
        <f>IF('statement of marks'!G13="","",'statement of marks'!G13)</f>
        <v>41099</v>
      </c>
      <c r="H13" s="698">
        <f>IF('statement of marks'!H13="","",'statement of marks'!H13)</f>
        <v>37408</v>
      </c>
      <c r="I13" s="220" t="str">
        <f>IF('statement of marks'!I13="","",'statement of marks'!I13)</f>
        <v>,d twu] nks gtkj nks</v>
      </c>
      <c r="J13" s="137" t="str">
        <f>IF('statement of marks'!J13="","",'statement of marks'!J13)</f>
        <v>v 007</v>
      </c>
      <c r="K13" s="137" t="str">
        <f>IF('statement of marks'!K13="","",'statement of marks'!K13)</f>
        <v>c 007</v>
      </c>
      <c r="L13" s="137" t="str">
        <f>IF('statement of marks'!L13="","",'statement of marks'!L13)</f>
        <v>l 007</v>
      </c>
      <c r="M13" s="139">
        <f>IF('statement of marks'!Z13="","",'statement of marks'!Z13)</f>
        <v>61</v>
      </c>
      <c r="N13" s="425">
        <f t="shared" si="0"/>
        <v>13</v>
      </c>
      <c r="O13" s="139">
        <f>IF('statement of marks'!AV13="","",'statement of marks'!AV13)</f>
        <v>62</v>
      </c>
      <c r="P13" s="425">
        <f t="shared" si="0"/>
        <v>13</v>
      </c>
      <c r="Q13" s="123" t="str">
        <f>IF('statement of marks'!BE13="","",'statement of marks'!BE13)</f>
        <v>s</v>
      </c>
      <c r="R13" s="139">
        <f>IF('statement of marks'!BS13="","",'statement of marks'!BS13)</f>
        <v>47</v>
      </c>
      <c r="S13" s="425">
        <f t="shared" ref="S13" si="25">IF(R13="","",ROUNDUP(R13*20%,0))</f>
        <v>10</v>
      </c>
      <c r="T13" s="139">
        <f>IF('statement of marks'!CO13="","",'statement of marks'!CO13)</f>
        <v>64</v>
      </c>
      <c r="U13" s="425">
        <f t="shared" ref="U13" si="26">IF(T13="","",ROUNDUP(T13*20%,0))</f>
        <v>13</v>
      </c>
      <c r="V13" s="139">
        <f>IF('statement of marks'!DK13="","",'statement of marks'!DK13)</f>
        <v>49</v>
      </c>
      <c r="W13" s="425">
        <f t="shared" ref="W13" si="27">IF(V13="","",ROUNDUP(V13*20%,0))</f>
        <v>10</v>
      </c>
      <c r="X13" s="139">
        <f>IF('statement of marks'!EG13="","",'statement of marks'!EG13)</f>
        <v>51</v>
      </c>
      <c r="Y13" s="425">
        <f t="shared" ref="Y13" si="28">IF(X13="","",ROUNDUP(X13*20%,0))</f>
        <v>11</v>
      </c>
      <c r="Z13" s="429">
        <f>IF('statement of marks'!EU13="","",'statement of marks'!EU13)</f>
        <v>75</v>
      </c>
      <c r="AA13" s="429">
        <f>IF('statement of marks'!EV13="","",'statement of marks'!EV13)</f>
        <v>75</v>
      </c>
      <c r="AB13" s="429" t="str">
        <f>IF('statement of marks'!EW13="","",'statement of marks'!EW13)</f>
        <v>B</v>
      </c>
      <c r="AC13" s="429">
        <f>IF('statement of marks'!FE13="","",'statement of marks'!FE13)</f>
        <v>100</v>
      </c>
      <c r="AD13" s="429">
        <f>IF('statement of marks'!FF13="","",'statement of marks'!FF13)</f>
        <v>100</v>
      </c>
      <c r="AE13" s="429" t="str">
        <f>IF('statement of marks'!FG13="","",'statement of marks'!FG13)</f>
        <v>A</v>
      </c>
      <c r="AF13" s="429">
        <f>IF('statement of marks'!FO13="","",'statement of marks'!FO13)</f>
        <v>76</v>
      </c>
      <c r="AG13" s="429">
        <f>IF('statement of marks'!FP13="","",'statement of marks'!FP13)</f>
        <v>76</v>
      </c>
      <c r="AH13" s="631" t="str">
        <f>IF('statement of marks'!FQ13="","",'statement of marks'!FQ13)</f>
        <v>B</v>
      </c>
    </row>
    <row r="14" spans="1:34" ht="20" customHeight="1">
      <c r="A14" s="231">
        <f>IF('statement of marks'!A14="","",'statement of marks'!A14)</f>
        <v>8</v>
      </c>
      <c r="B14" s="425" t="str">
        <f>IF('statement of marks'!B14="","",'statement of marks'!B14)</f>
        <v>OBC</v>
      </c>
      <c r="C14" s="425" t="str">
        <f>IF('statement of marks'!C14="","",'statement of marks'!C14)</f>
        <v>B</v>
      </c>
      <c r="D14" s="136">
        <f>IF('statement of marks'!D14="","",'statement of marks'!D14)</f>
        <v>808</v>
      </c>
      <c r="E14" s="136" t="str">
        <f>IF('statement of marks'!E14="","",'statement of marks'!E14)</f>
        <v/>
      </c>
      <c r="F14" s="425">
        <f>IF('statement of marks'!F14="","",'statement of marks'!F14)</f>
        <v>1056</v>
      </c>
      <c r="G14" s="698">
        <f>IF('statement of marks'!G14="","",'statement of marks'!G14)</f>
        <v>41467</v>
      </c>
      <c r="H14" s="698">
        <f>IF('statement of marks'!H14="","",'statement of marks'!H14)</f>
        <v>37067</v>
      </c>
      <c r="I14" s="220" t="str">
        <f>IF('statement of marks'!I14="","",'statement of marks'!I14)</f>
        <v>iPphl twu] nks gtkj ,d</v>
      </c>
      <c r="J14" s="137" t="str">
        <f>IF('statement of marks'!J14="","",'statement of marks'!J14)</f>
        <v>v 008</v>
      </c>
      <c r="K14" s="137" t="str">
        <f>IF('statement of marks'!K14="","",'statement of marks'!K14)</f>
        <v>c 008</v>
      </c>
      <c r="L14" s="137" t="str">
        <f>IF('statement of marks'!L14="","",'statement of marks'!L14)</f>
        <v>l 008</v>
      </c>
      <c r="M14" s="139">
        <f>IF('statement of marks'!Z14="","",'statement of marks'!Z14)</f>
        <v>53</v>
      </c>
      <c r="N14" s="425">
        <f t="shared" si="0"/>
        <v>11</v>
      </c>
      <c r="O14" s="139">
        <f>IF('statement of marks'!AV14="","",'statement of marks'!AV14)</f>
        <v>47</v>
      </c>
      <c r="P14" s="425">
        <f t="shared" si="0"/>
        <v>10</v>
      </c>
      <c r="Q14" s="123" t="str">
        <f>IF('statement of marks'!BE14="","",'statement of marks'!BE14)</f>
        <v>u</v>
      </c>
      <c r="R14" s="139">
        <f>IF('statement of marks'!BS14="","",'statement of marks'!BS14)</f>
        <v>52</v>
      </c>
      <c r="S14" s="425">
        <f t="shared" ref="S14" si="29">IF(R14="","",ROUNDUP(R14*20%,0))</f>
        <v>11</v>
      </c>
      <c r="T14" s="139">
        <f>IF('statement of marks'!CO14="","",'statement of marks'!CO14)</f>
        <v>52</v>
      </c>
      <c r="U14" s="425">
        <f t="shared" ref="U14" si="30">IF(T14="","",ROUNDUP(T14*20%,0))</f>
        <v>11</v>
      </c>
      <c r="V14" s="139">
        <f>IF('statement of marks'!DK14="","",'statement of marks'!DK14)</f>
        <v>49</v>
      </c>
      <c r="W14" s="425">
        <f t="shared" ref="W14" si="31">IF(V14="","",ROUNDUP(V14*20%,0))</f>
        <v>10</v>
      </c>
      <c r="X14" s="139">
        <f>IF('statement of marks'!EG14="","",'statement of marks'!EG14)</f>
        <v>46</v>
      </c>
      <c r="Y14" s="425">
        <f t="shared" ref="Y14" si="32">IF(X14="","",ROUNDUP(X14*20%,0))</f>
        <v>10</v>
      </c>
      <c r="Z14" s="429">
        <f>IF('statement of marks'!EU14="","",'statement of marks'!EU14)</f>
        <v>77</v>
      </c>
      <c r="AA14" s="429">
        <f>IF('statement of marks'!EV14="","",'statement of marks'!EV14)</f>
        <v>77</v>
      </c>
      <c r="AB14" s="429" t="str">
        <f>IF('statement of marks'!EW14="","",'statement of marks'!EW14)</f>
        <v>B</v>
      </c>
      <c r="AC14" s="429">
        <f>IF('statement of marks'!FE14="","",'statement of marks'!FE14)</f>
        <v>100</v>
      </c>
      <c r="AD14" s="429">
        <f>IF('statement of marks'!FF14="","",'statement of marks'!FF14)</f>
        <v>100</v>
      </c>
      <c r="AE14" s="429" t="str">
        <f>IF('statement of marks'!FG14="","",'statement of marks'!FG14)</f>
        <v>A</v>
      </c>
      <c r="AF14" s="429">
        <f>IF('statement of marks'!FO14="","",'statement of marks'!FO14)</f>
        <v>76</v>
      </c>
      <c r="AG14" s="429">
        <f>IF('statement of marks'!FP14="","",'statement of marks'!FP14)</f>
        <v>76</v>
      </c>
      <c r="AH14" s="631" t="str">
        <f>IF('statement of marks'!FQ14="","",'statement of marks'!FQ14)</f>
        <v>B</v>
      </c>
    </row>
    <row r="15" spans="1:34" ht="20" customHeight="1">
      <c r="A15" s="231">
        <f>IF('statement of marks'!A15="","",'statement of marks'!A15)</f>
        <v>9</v>
      </c>
      <c r="B15" s="425" t="str">
        <f>IF('statement of marks'!B15="","",'statement of marks'!B15)</f>
        <v>GEN</v>
      </c>
      <c r="C15" s="425" t="str">
        <f>IF('statement of marks'!C15="","",'statement of marks'!C15)</f>
        <v>G</v>
      </c>
      <c r="D15" s="136">
        <f>IF('statement of marks'!D15="","",'statement of marks'!D15)</f>
        <v>809</v>
      </c>
      <c r="E15" s="136" t="str">
        <f>IF('statement of marks'!E15="","",'statement of marks'!E15)</f>
        <v/>
      </c>
      <c r="F15" s="425">
        <f>IF('statement of marks'!F15="","",'statement of marks'!F15)</f>
        <v>973</v>
      </c>
      <c r="G15" s="698">
        <f>IF('statement of marks'!G15="","",'statement of marks'!G15)</f>
        <v>41114</v>
      </c>
      <c r="H15" s="698">
        <f>IF('statement of marks'!H15="","",'statement of marks'!H15)</f>
        <v>36693</v>
      </c>
      <c r="I15" s="220" t="str">
        <f>IF('statement of marks'!I15="","",'statement of marks'!I15)</f>
        <v xml:space="preserve">lksyg twu] nks gtkj </v>
      </c>
      <c r="J15" s="137" t="str">
        <f>IF('statement of marks'!J15="","",'statement of marks'!J15)</f>
        <v>v 009</v>
      </c>
      <c r="K15" s="137" t="str">
        <f>IF('statement of marks'!K15="","",'statement of marks'!K15)</f>
        <v>c 009</v>
      </c>
      <c r="L15" s="137" t="str">
        <f>IF('statement of marks'!L15="","",'statement of marks'!L15)</f>
        <v>l 009</v>
      </c>
      <c r="M15" s="139">
        <f>IF('statement of marks'!Z15="","",'statement of marks'!Z15)</f>
        <v>91</v>
      </c>
      <c r="N15" s="425">
        <f t="shared" si="0"/>
        <v>19</v>
      </c>
      <c r="O15" s="139">
        <f>IF('statement of marks'!AV15="","",'statement of marks'!AV15)</f>
        <v>52</v>
      </c>
      <c r="P15" s="425">
        <f t="shared" si="0"/>
        <v>11</v>
      </c>
      <c r="Q15" s="123" t="str">
        <f>IF('statement of marks'!BE15="","",'statement of marks'!BE15)</f>
        <v>u</v>
      </c>
      <c r="R15" s="139">
        <f>IF('statement of marks'!BS15="","",'statement of marks'!BS15)</f>
        <v>79</v>
      </c>
      <c r="S15" s="425">
        <f t="shared" ref="S15" si="33">IF(R15="","",ROUNDUP(R15*20%,0))</f>
        <v>16</v>
      </c>
      <c r="T15" s="139">
        <f>IF('statement of marks'!CO15="","",'statement of marks'!CO15)</f>
        <v>59</v>
      </c>
      <c r="U15" s="425">
        <f t="shared" ref="U15" si="34">IF(T15="","",ROUNDUP(T15*20%,0))</f>
        <v>12</v>
      </c>
      <c r="V15" s="139">
        <f>IF('statement of marks'!DK15="","",'statement of marks'!DK15)</f>
        <v>65</v>
      </c>
      <c r="W15" s="425">
        <f t="shared" ref="W15" si="35">IF(V15="","",ROUNDUP(V15*20%,0))</f>
        <v>13</v>
      </c>
      <c r="X15" s="139">
        <f>IF('statement of marks'!EG15="","",'statement of marks'!EG15)</f>
        <v>66</v>
      </c>
      <c r="Y15" s="425">
        <f t="shared" ref="Y15" si="36">IF(X15="","",ROUNDUP(X15*20%,0))</f>
        <v>14</v>
      </c>
      <c r="Z15" s="429">
        <f>IF('statement of marks'!EU15="","",'statement of marks'!EU15)</f>
        <v>79</v>
      </c>
      <c r="AA15" s="429">
        <f>IF('statement of marks'!EV15="","",'statement of marks'!EV15)</f>
        <v>79</v>
      </c>
      <c r="AB15" s="429" t="str">
        <f>IF('statement of marks'!EW15="","",'statement of marks'!EW15)</f>
        <v>B</v>
      </c>
      <c r="AC15" s="429">
        <f>IF('statement of marks'!FE15="","",'statement of marks'!FE15)</f>
        <v>100</v>
      </c>
      <c r="AD15" s="429">
        <f>IF('statement of marks'!FF15="","",'statement of marks'!FF15)</f>
        <v>100</v>
      </c>
      <c r="AE15" s="429" t="str">
        <f>IF('statement of marks'!FG15="","",'statement of marks'!FG15)</f>
        <v>A</v>
      </c>
      <c r="AF15" s="429">
        <f>IF('statement of marks'!FO15="","",'statement of marks'!FO15)</f>
        <v>73</v>
      </c>
      <c r="AG15" s="429">
        <f>IF('statement of marks'!FP15="","",'statement of marks'!FP15)</f>
        <v>73</v>
      </c>
      <c r="AH15" s="631" t="str">
        <f>IF('statement of marks'!FQ15="","",'statement of marks'!FQ15)</f>
        <v>B</v>
      </c>
    </row>
    <row r="16" spans="1:34" ht="20" customHeight="1">
      <c r="A16" s="231">
        <f>IF('statement of marks'!A16="","",'statement of marks'!A16)</f>
        <v>10</v>
      </c>
      <c r="B16" s="425" t="str">
        <f>IF('statement of marks'!B16="","",'statement of marks'!B16)</f>
        <v>GEN</v>
      </c>
      <c r="C16" s="425" t="str">
        <f>IF('statement of marks'!C16="","",'statement of marks'!C16)</f>
        <v>B</v>
      </c>
      <c r="D16" s="136">
        <f>IF('statement of marks'!D16="","",'statement of marks'!D16)</f>
        <v>810</v>
      </c>
      <c r="E16" s="136" t="str">
        <f>IF('statement of marks'!E16="","",'statement of marks'!E16)</f>
        <v/>
      </c>
      <c r="F16" s="425">
        <f>IF('statement of marks'!F16="","",'statement of marks'!F16)</f>
        <v>909</v>
      </c>
      <c r="G16" s="698">
        <f>IF('statement of marks'!G16="","",'statement of marks'!G16)</f>
        <v>41099</v>
      </c>
      <c r="H16" s="698">
        <f>IF('statement of marks'!H16="","",'statement of marks'!H16)</f>
        <v>36712</v>
      </c>
      <c r="I16" s="220" t="str">
        <f>IF('statement of marks'!I16="","",'statement of marks'!I16)</f>
        <v xml:space="preserve">ikap tqykbZ] nks gtkj </v>
      </c>
      <c r="J16" s="137" t="str">
        <f>IF('statement of marks'!J16="","",'statement of marks'!J16)</f>
        <v>v 010</v>
      </c>
      <c r="K16" s="137" t="str">
        <f>IF('statement of marks'!K16="","",'statement of marks'!K16)</f>
        <v>c 010</v>
      </c>
      <c r="L16" s="137" t="str">
        <f>IF('statement of marks'!L16="","",'statement of marks'!L16)</f>
        <v>l 010</v>
      </c>
      <c r="M16" s="139">
        <f>IF('statement of marks'!Z16="","",'statement of marks'!Z16)</f>
        <v>47</v>
      </c>
      <c r="N16" s="425">
        <f t="shared" si="0"/>
        <v>10</v>
      </c>
      <c r="O16" s="139">
        <f>IF('statement of marks'!AV16="","",'statement of marks'!AV16)</f>
        <v>50</v>
      </c>
      <c r="P16" s="425">
        <f t="shared" si="0"/>
        <v>10</v>
      </c>
      <c r="Q16" s="123" t="str">
        <f>IF('statement of marks'!BE16="","",'statement of marks'!BE16)</f>
        <v>u</v>
      </c>
      <c r="R16" s="139">
        <f>IF('statement of marks'!BS16="","",'statement of marks'!BS16)</f>
        <v>55</v>
      </c>
      <c r="S16" s="425">
        <f t="shared" ref="S16" si="37">IF(R16="","",ROUNDUP(R16*20%,0))</f>
        <v>11</v>
      </c>
      <c r="T16" s="139">
        <f>IF('statement of marks'!CO16="","",'statement of marks'!CO16)</f>
        <v>57</v>
      </c>
      <c r="U16" s="425">
        <f t="shared" ref="U16" si="38">IF(T16="","",ROUNDUP(T16*20%,0))</f>
        <v>12</v>
      </c>
      <c r="V16" s="139">
        <f>IF('statement of marks'!DK16="","",'statement of marks'!DK16)</f>
        <v>52</v>
      </c>
      <c r="W16" s="425">
        <f t="shared" ref="W16" si="39">IF(V16="","",ROUNDUP(V16*20%,0))</f>
        <v>11</v>
      </c>
      <c r="X16" s="139">
        <f>IF('statement of marks'!EG16="","",'statement of marks'!EG16)</f>
        <v>41</v>
      </c>
      <c r="Y16" s="425">
        <f t="shared" ref="Y16" si="40">IF(X16="","",ROUNDUP(X16*20%,0))</f>
        <v>9</v>
      </c>
      <c r="Z16" s="429">
        <f>IF('statement of marks'!EU16="","",'statement of marks'!EU16)</f>
        <v>78</v>
      </c>
      <c r="AA16" s="429">
        <f>IF('statement of marks'!EV16="","",'statement of marks'!EV16)</f>
        <v>78</v>
      </c>
      <c r="AB16" s="429" t="str">
        <f>IF('statement of marks'!EW16="","",'statement of marks'!EW16)</f>
        <v>B</v>
      </c>
      <c r="AC16" s="429">
        <f>IF('statement of marks'!FE16="","",'statement of marks'!FE16)</f>
        <v>100</v>
      </c>
      <c r="AD16" s="429">
        <f>IF('statement of marks'!FF16="","",'statement of marks'!FF16)</f>
        <v>100</v>
      </c>
      <c r="AE16" s="429" t="str">
        <f>IF('statement of marks'!FG16="","",'statement of marks'!FG16)</f>
        <v>A</v>
      </c>
      <c r="AF16" s="429">
        <f>IF('statement of marks'!FO16="","",'statement of marks'!FO16)</f>
        <v>76</v>
      </c>
      <c r="AG16" s="429">
        <f>IF('statement of marks'!FP16="","",'statement of marks'!FP16)</f>
        <v>76</v>
      </c>
      <c r="AH16" s="631" t="str">
        <f>IF('statement of marks'!FQ16="","",'statement of marks'!FQ16)</f>
        <v>B</v>
      </c>
    </row>
    <row r="17" spans="1:34" ht="20" customHeight="1">
      <c r="A17" s="231">
        <f>IF('statement of marks'!A17="","",'statement of marks'!A17)</f>
        <v>11</v>
      </c>
      <c r="B17" s="425" t="str">
        <f>IF('statement of marks'!B17="","",'statement of marks'!B17)</f>
        <v>OBC</v>
      </c>
      <c r="C17" s="425" t="str">
        <f>IF('statement of marks'!C17="","",'statement of marks'!C17)</f>
        <v>B</v>
      </c>
      <c r="D17" s="136">
        <f>IF('statement of marks'!D17="","",'statement of marks'!D17)</f>
        <v>811</v>
      </c>
      <c r="E17" s="136" t="str">
        <f>IF('statement of marks'!E17="","",'statement of marks'!E17)</f>
        <v/>
      </c>
      <c r="F17" s="425">
        <f>IF('statement of marks'!F17="","",'statement of marks'!F17)</f>
        <v>1027</v>
      </c>
      <c r="G17" s="698">
        <f>IF('statement of marks'!G17="","",'statement of marks'!G17)</f>
        <v>41463</v>
      </c>
      <c r="H17" s="698">
        <f>IF('statement of marks'!H17="","",'statement of marks'!H17)</f>
        <v>37104</v>
      </c>
      <c r="I17" s="220" t="str">
        <f>IF('statement of marks'!I17="","",'statement of marks'!I17)</f>
        <v>,d vxLr] nks gtkj ,d</v>
      </c>
      <c r="J17" s="137" t="str">
        <f>IF('statement of marks'!J17="","",'statement of marks'!J17)</f>
        <v>v 011</v>
      </c>
      <c r="K17" s="137" t="str">
        <f>IF('statement of marks'!K17="","",'statement of marks'!K17)</f>
        <v>c 011</v>
      </c>
      <c r="L17" s="137" t="str">
        <f>IF('statement of marks'!L17="","",'statement of marks'!L17)</f>
        <v>l 011</v>
      </c>
      <c r="M17" s="139">
        <f>IF('statement of marks'!Z17="","",'statement of marks'!Z17)</f>
        <v>57</v>
      </c>
      <c r="N17" s="425">
        <f t="shared" si="0"/>
        <v>12</v>
      </c>
      <c r="O17" s="139">
        <f>IF('statement of marks'!AV17="","",'statement of marks'!AV17)</f>
        <v>57</v>
      </c>
      <c r="P17" s="425">
        <f t="shared" si="0"/>
        <v>12</v>
      </c>
      <c r="Q17" s="123" t="str">
        <f>IF('statement of marks'!BE17="","",'statement of marks'!BE17)</f>
        <v>u</v>
      </c>
      <c r="R17" s="139">
        <f>IF('statement of marks'!BS17="","",'statement of marks'!BS17)</f>
        <v>51</v>
      </c>
      <c r="S17" s="425">
        <f t="shared" ref="S17" si="41">IF(R17="","",ROUNDUP(R17*20%,0))</f>
        <v>11</v>
      </c>
      <c r="T17" s="139">
        <f>IF('statement of marks'!CO17="","",'statement of marks'!CO17)</f>
        <v>55</v>
      </c>
      <c r="U17" s="425">
        <f t="shared" ref="U17" si="42">IF(T17="","",ROUNDUP(T17*20%,0))</f>
        <v>11</v>
      </c>
      <c r="V17" s="139">
        <f>IF('statement of marks'!DK17="","",'statement of marks'!DK17)</f>
        <v>52</v>
      </c>
      <c r="W17" s="425">
        <f t="shared" ref="W17" si="43">IF(V17="","",ROUNDUP(V17*20%,0))</f>
        <v>11</v>
      </c>
      <c r="X17" s="139">
        <f>IF('statement of marks'!EG17="","",'statement of marks'!EG17)</f>
        <v>46</v>
      </c>
      <c r="Y17" s="425">
        <f t="shared" ref="Y17" si="44">IF(X17="","",ROUNDUP(X17*20%,0))</f>
        <v>10</v>
      </c>
      <c r="Z17" s="429">
        <f>IF('statement of marks'!EU17="","",'statement of marks'!EU17)</f>
        <v>78</v>
      </c>
      <c r="AA17" s="429">
        <f>IF('statement of marks'!EV17="","",'statement of marks'!EV17)</f>
        <v>78</v>
      </c>
      <c r="AB17" s="429" t="str">
        <f>IF('statement of marks'!EW17="","",'statement of marks'!EW17)</f>
        <v>B</v>
      </c>
      <c r="AC17" s="429">
        <f>IF('statement of marks'!FE17="","",'statement of marks'!FE17)</f>
        <v>100</v>
      </c>
      <c r="AD17" s="429">
        <f>IF('statement of marks'!FF17="","",'statement of marks'!FF17)</f>
        <v>100</v>
      </c>
      <c r="AE17" s="429" t="str">
        <f>IF('statement of marks'!FG17="","",'statement of marks'!FG17)</f>
        <v>A</v>
      </c>
      <c r="AF17" s="429">
        <f>IF('statement of marks'!FO17="","",'statement of marks'!FO17)</f>
        <v>78</v>
      </c>
      <c r="AG17" s="429">
        <f>IF('statement of marks'!FP17="","",'statement of marks'!FP17)</f>
        <v>78</v>
      </c>
      <c r="AH17" s="631" t="str">
        <f>IF('statement of marks'!FQ17="","",'statement of marks'!FQ17)</f>
        <v>B</v>
      </c>
    </row>
    <row r="18" spans="1:34" ht="20" customHeight="1">
      <c r="A18" s="231">
        <f>IF('statement of marks'!A18="","",'statement of marks'!A18)</f>
        <v>12</v>
      </c>
      <c r="B18" s="425" t="str">
        <f>IF('statement of marks'!B18="","",'statement of marks'!B18)</f>
        <v>ST</v>
      </c>
      <c r="C18" s="425" t="str">
        <f>IF('statement of marks'!C18="","",'statement of marks'!C18)</f>
        <v>B</v>
      </c>
      <c r="D18" s="136">
        <f>IF('statement of marks'!D18="","",'statement of marks'!D18)</f>
        <v>812</v>
      </c>
      <c r="E18" s="136" t="str">
        <f>IF('statement of marks'!E18="","",'statement of marks'!E18)</f>
        <v/>
      </c>
      <c r="F18" s="425">
        <f>IF('statement of marks'!F18="","",'statement of marks'!F18)</f>
        <v>922</v>
      </c>
      <c r="G18" s="698">
        <f>IF('statement of marks'!G18="","",'statement of marks'!G18)</f>
        <v>41101</v>
      </c>
      <c r="H18" s="698">
        <f>IF('statement of marks'!H18="","",'statement of marks'!H18)</f>
        <v>36674</v>
      </c>
      <c r="I18" s="220" t="str">
        <f>IF('statement of marks'!I18="","",'statement of marks'!I18)</f>
        <v xml:space="preserve">vBkbZl ebZ] nks gtkj </v>
      </c>
      <c r="J18" s="137" t="str">
        <f>IF('statement of marks'!J18="","",'statement of marks'!J18)</f>
        <v>v 012</v>
      </c>
      <c r="K18" s="137" t="str">
        <f>IF('statement of marks'!K18="","",'statement of marks'!K18)</f>
        <v>c 012</v>
      </c>
      <c r="L18" s="137" t="str">
        <f>IF('statement of marks'!L18="","",'statement of marks'!L18)</f>
        <v>l 012</v>
      </c>
      <c r="M18" s="139">
        <f>IF('statement of marks'!Z18="","",'statement of marks'!Z18)</f>
        <v>80</v>
      </c>
      <c r="N18" s="425">
        <f t="shared" si="0"/>
        <v>16</v>
      </c>
      <c r="O18" s="139">
        <f>IF('statement of marks'!AV18="","",'statement of marks'!AV18)</f>
        <v>81</v>
      </c>
      <c r="P18" s="425">
        <f t="shared" si="0"/>
        <v>17</v>
      </c>
      <c r="Q18" s="123" t="str">
        <f>IF('statement of marks'!BE18="","",'statement of marks'!BE18)</f>
        <v>s</v>
      </c>
      <c r="R18" s="139">
        <f>IF('statement of marks'!BS18="","",'statement of marks'!BS18)</f>
        <v>85</v>
      </c>
      <c r="S18" s="425">
        <f t="shared" ref="S18" si="45">IF(R18="","",ROUNDUP(R18*20%,0))</f>
        <v>17</v>
      </c>
      <c r="T18" s="139">
        <f>IF('statement of marks'!CO18="","",'statement of marks'!CO18)</f>
        <v>81</v>
      </c>
      <c r="U18" s="425">
        <f t="shared" ref="U18" si="46">IF(T18="","",ROUNDUP(T18*20%,0))</f>
        <v>17</v>
      </c>
      <c r="V18" s="139">
        <f>IF('statement of marks'!DK18="","",'statement of marks'!DK18)</f>
        <v>73</v>
      </c>
      <c r="W18" s="425">
        <f t="shared" ref="W18" si="47">IF(V18="","",ROUNDUP(V18*20%,0))</f>
        <v>15</v>
      </c>
      <c r="X18" s="139">
        <f>IF('statement of marks'!EG18="","",'statement of marks'!EG18)</f>
        <v>68</v>
      </c>
      <c r="Y18" s="425">
        <f t="shared" ref="Y18" si="48">IF(X18="","",ROUNDUP(X18*20%,0))</f>
        <v>14</v>
      </c>
      <c r="Z18" s="429">
        <f>IF('statement of marks'!EU18="","",'statement of marks'!EU18)</f>
        <v>78</v>
      </c>
      <c r="AA18" s="429">
        <f>IF('statement of marks'!EV18="","",'statement of marks'!EV18)</f>
        <v>78</v>
      </c>
      <c r="AB18" s="429" t="str">
        <f>IF('statement of marks'!EW18="","",'statement of marks'!EW18)</f>
        <v>B</v>
      </c>
      <c r="AC18" s="429">
        <f>IF('statement of marks'!FE18="","",'statement of marks'!FE18)</f>
        <v>100</v>
      </c>
      <c r="AD18" s="429">
        <f>IF('statement of marks'!FF18="","",'statement of marks'!FF18)</f>
        <v>100</v>
      </c>
      <c r="AE18" s="429" t="str">
        <f>IF('statement of marks'!FG18="","",'statement of marks'!FG18)</f>
        <v>A</v>
      </c>
      <c r="AF18" s="429">
        <f>IF('statement of marks'!FO18="","",'statement of marks'!FO18)</f>
        <v>78</v>
      </c>
      <c r="AG18" s="429">
        <f>IF('statement of marks'!FP18="","",'statement of marks'!FP18)</f>
        <v>78</v>
      </c>
      <c r="AH18" s="631" t="str">
        <f>IF('statement of marks'!FQ18="","",'statement of marks'!FQ18)</f>
        <v>B</v>
      </c>
    </row>
    <row r="19" spans="1:34" ht="20" customHeight="1">
      <c r="A19" s="231">
        <f>IF('statement of marks'!A19="","",'statement of marks'!A19)</f>
        <v>13</v>
      </c>
      <c r="B19" s="425" t="str">
        <f>IF('statement of marks'!B19="","",'statement of marks'!B19)</f>
        <v>SC</v>
      </c>
      <c r="C19" s="425" t="str">
        <f>IF('statement of marks'!C19="","",'statement of marks'!C19)</f>
        <v>B</v>
      </c>
      <c r="D19" s="136">
        <f>IF('statement of marks'!D19="","",'statement of marks'!D19)</f>
        <v>813</v>
      </c>
      <c r="E19" s="136" t="str">
        <f>IF('statement of marks'!E19="","",'statement of marks'!E19)</f>
        <v/>
      </c>
      <c r="F19" s="425">
        <f>IF('statement of marks'!F19="","",'statement of marks'!F19)</f>
        <v>948</v>
      </c>
      <c r="G19" s="698">
        <f>IF('statement of marks'!G19="","",'statement of marks'!G19)</f>
        <v>41103</v>
      </c>
      <c r="H19" s="698">
        <f>IF('statement of marks'!H19="","",'statement of marks'!H19)</f>
        <v>36526</v>
      </c>
      <c r="I19" s="220" t="str">
        <f>IF('statement of marks'!I19="","",'statement of marks'!I19)</f>
        <v xml:space="preserve">,d tuojh] nks gtkj </v>
      </c>
      <c r="J19" s="137" t="str">
        <f>IF('statement of marks'!J19="","",'statement of marks'!J19)</f>
        <v>v 013</v>
      </c>
      <c r="K19" s="137" t="str">
        <f>IF('statement of marks'!K19="","",'statement of marks'!K19)</f>
        <v>c 013</v>
      </c>
      <c r="L19" s="137" t="str">
        <f>IF('statement of marks'!L19="","",'statement of marks'!L19)</f>
        <v>l 013</v>
      </c>
      <c r="M19" s="139">
        <f>IF('statement of marks'!Z19="","",'statement of marks'!Z19)</f>
        <v>48</v>
      </c>
      <c r="N19" s="425">
        <f t="shared" si="0"/>
        <v>10</v>
      </c>
      <c r="O19" s="139">
        <f>IF('statement of marks'!AV19="","",'statement of marks'!AV19)</f>
        <v>46</v>
      </c>
      <c r="P19" s="425">
        <f t="shared" si="0"/>
        <v>10</v>
      </c>
      <c r="Q19" s="123" t="str">
        <f>IF('statement of marks'!BE19="","",'statement of marks'!BE19)</f>
        <v>s</v>
      </c>
      <c r="R19" s="139">
        <f>IF('statement of marks'!BS19="","",'statement of marks'!BS19)</f>
        <v>46</v>
      </c>
      <c r="S19" s="425">
        <f t="shared" ref="S19" si="49">IF(R19="","",ROUNDUP(R19*20%,0))</f>
        <v>10</v>
      </c>
      <c r="T19" s="139">
        <f>IF('statement of marks'!CO19="","",'statement of marks'!CO19)</f>
        <v>48</v>
      </c>
      <c r="U19" s="425">
        <f t="shared" ref="U19" si="50">IF(T19="","",ROUNDUP(T19*20%,0))</f>
        <v>10</v>
      </c>
      <c r="V19" s="139">
        <f>IF('statement of marks'!DK19="","",'statement of marks'!DK19)</f>
        <v>36</v>
      </c>
      <c r="W19" s="425">
        <f t="shared" ref="W19" si="51">IF(V19="","",ROUNDUP(V19*20%,0))</f>
        <v>8</v>
      </c>
      <c r="X19" s="139">
        <f>IF('statement of marks'!EG19="","",'statement of marks'!EG19)</f>
        <v>36</v>
      </c>
      <c r="Y19" s="425">
        <f t="shared" ref="Y19" si="52">IF(X19="","",ROUNDUP(X19*20%,0))</f>
        <v>8</v>
      </c>
      <c r="Z19" s="429">
        <f>IF('statement of marks'!EU19="","",'statement of marks'!EU19)</f>
        <v>78</v>
      </c>
      <c r="AA19" s="429">
        <f>IF('statement of marks'!EV19="","",'statement of marks'!EV19)</f>
        <v>78</v>
      </c>
      <c r="AB19" s="429" t="str">
        <f>IF('statement of marks'!EW19="","",'statement of marks'!EW19)</f>
        <v>B</v>
      </c>
      <c r="AC19" s="429">
        <f>IF('statement of marks'!FE19="","",'statement of marks'!FE19)</f>
        <v>100</v>
      </c>
      <c r="AD19" s="429">
        <f>IF('statement of marks'!FF19="","",'statement of marks'!FF19)</f>
        <v>100</v>
      </c>
      <c r="AE19" s="429" t="str">
        <f>IF('statement of marks'!FG19="","",'statement of marks'!FG19)</f>
        <v>A</v>
      </c>
      <c r="AF19" s="429">
        <f>IF('statement of marks'!FO19="","",'statement of marks'!FO19)</f>
        <v>78</v>
      </c>
      <c r="AG19" s="429">
        <f>IF('statement of marks'!FP19="","",'statement of marks'!FP19)</f>
        <v>78</v>
      </c>
      <c r="AH19" s="631" t="str">
        <f>IF('statement of marks'!FQ19="","",'statement of marks'!FQ19)</f>
        <v>B</v>
      </c>
    </row>
    <row r="20" spans="1:34" ht="20" customHeight="1">
      <c r="A20" s="231">
        <f>IF('statement of marks'!A20="","",'statement of marks'!A20)</f>
        <v>14</v>
      </c>
      <c r="B20" s="425" t="str">
        <f>IF('statement of marks'!B20="","",'statement of marks'!B20)</f>
        <v>OBC</v>
      </c>
      <c r="C20" s="425" t="str">
        <f>IF('statement of marks'!C20="","",'statement of marks'!C20)</f>
        <v>B</v>
      </c>
      <c r="D20" s="136">
        <f>IF('statement of marks'!D20="","",'statement of marks'!D20)</f>
        <v>814</v>
      </c>
      <c r="E20" s="136" t="str">
        <f>IF('statement of marks'!E20="","",'statement of marks'!E20)</f>
        <v/>
      </c>
      <c r="F20" s="425">
        <f>IF('statement of marks'!F20="","",'statement of marks'!F20)</f>
        <v>921</v>
      </c>
      <c r="G20" s="698">
        <f>IF('statement of marks'!G20="","",'statement of marks'!G20)</f>
        <v>41101</v>
      </c>
      <c r="H20" s="698">
        <f>IF('statement of marks'!H20="","",'statement of marks'!H20)</f>
        <v>37139</v>
      </c>
      <c r="I20" s="220" t="str">
        <f>IF('statement of marks'!I20="","",'statement of marks'!I20)</f>
        <v>ikap flrEcj] nks gtkj ,d</v>
      </c>
      <c r="J20" s="137" t="str">
        <f>IF('statement of marks'!J20="","",'statement of marks'!J20)</f>
        <v>v 014</v>
      </c>
      <c r="K20" s="137" t="str">
        <f>IF('statement of marks'!K20="","",'statement of marks'!K20)</f>
        <v>c 014</v>
      </c>
      <c r="L20" s="137" t="str">
        <f>IF('statement of marks'!L20="","",'statement of marks'!L20)</f>
        <v>l 014</v>
      </c>
      <c r="M20" s="139">
        <f>IF('statement of marks'!Z20="","",'statement of marks'!Z20)</f>
        <v>62</v>
      </c>
      <c r="N20" s="425">
        <f t="shared" si="0"/>
        <v>13</v>
      </c>
      <c r="O20" s="139">
        <f>IF('statement of marks'!AV20="","",'statement of marks'!AV20)</f>
        <v>50</v>
      </c>
      <c r="P20" s="425">
        <f t="shared" si="0"/>
        <v>10</v>
      </c>
      <c r="Q20" s="123" t="str">
        <f>IF('statement of marks'!BE20="","",'statement of marks'!BE20)</f>
        <v>s</v>
      </c>
      <c r="R20" s="139">
        <f>IF('statement of marks'!BS20="","",'statement of marks'!BS20)</f>
        <v>55</v>
      </c>
      <c r="S20" s="425">
        <f t="shared" ref="S20" si="53">IF(R20="","",ROUNDUP(R20*20%,0))</f>
        <v>11</v>
      </c>
      <c r="T20" s="139">
        <f>IF('statement of marks'!CO20="","",'statement of marks'!CO20)</f>
        <v>59</v>
      </c>
      <c r="U20" s="425">
        <f t="shared" ref="U20" si="54">IF(T20="","",ROUNDUP(T20*20%,0))</f>
        <v>12</v>
      </c>
      <c r="V20" s="139">
        <f>IF('statement of marks'!DK20="","",'statement of marks'!DK20)</f>
        <v>52</v>
      </c>
      <c r="W20" s="425">
        <f t="shared" ref="W20" si="55">IF(V20="","",ROUNDUP(V20*20%,0))</f>
        <v>11</v>
      </c>
      <c r="X20" s="139">
        <f>IF('statement of marks'!EG20="","",'statement of marks'!EG20)</f>
        <v>50</v>
      </c>
      <c r="Y20" s="425">
        <f t="shared" ref="Y20" si="56">IF(X20="","",ROUNDUP(X20*20%,0))</f>
        <v>10</v>
      </c>
      <c r="Z20" s="429">
        <f>IF('statement of marks'!EU20="","",'statement of marks'!EU20)</f>
        <v>70</v>
      </c>
      <c r="AA20" s="429">
        <f>IF('statement of marks'!EV20="","",'statement of marks'!EV20)</f>
        <v>70</v>
      </c>
      <c r="AB20" s="429" t="str">
        <f>IF('statement of marks'!EW20="","",'statement of marks'!EW20)</f>
        <v>C</v>
      </c>
      <c r="AC20" s="429">
        <f>IF('statement of marks'!FE20="","",'statement of marks'!FE20)</f>
        <v>100</v>
      </c>
      <c r="AD20" s="429">
        <f>IF('statement of marks'!FF20="","",'statement of marks'!FF20)</f>
        <v>100</v>
      </c>
      <c r="AE20" s="429" t="str">
        <f>IF('statement of marks'!FG20="","",'statement of marks'!FG20)</f>
        <v>A</v>
      </c>
      <c r="AF20" s="429">
        <f>IF('statement of marks'!FO20="","",'statement of marks'!FO20)</f>
        <v>70</v>
      </c>
      <c r="AG20" s="429">
        <f>IF('statement of marks'!FP20="","",'statement of marks'!FP20)</f>
        <v>70</v>
      </c>
      <c r="AH20" s="631" t="str">
        <f>IF('statement of marks'!FQ20="","",'statement of marks'!FQ20)</f>
        <v>C</v>
      </c>
    </row>
    <row r="21" spans="1:34" ht="20" customHeight="1">
      <c r="A21" s="231">
        <f>IF('statement of marks'!A21="","",'statement of marks'!A21)</f>
        <v>15</v>
      </c>
      <c r="B21" s="425" t="str">
        <f>IF('statement of marks'!B21="","",'statement of marks'!B21)</f>
        <v>GEN</v>
      </c>
      <c r="C21" s="425" t="str">
        <f>IF('statement of marks'!C21="","",'statement of marks'!C21)</f>
        <v>B</v>
      </c>
      <c r="D21" s="136">
        <f>IF('statement of marks'!D21="","",'statement of marks'!D21)</f>
        <v>815</v>
      </c>
      <c r="E21" s="136" t="str">
        <f>IF('statement of marks'!E21="","",'statement of marks'!E21)</f>
        <v/>
      </c>
      <c r="F21" s="425">
        <f>IF('statement of marks'!F21="","",'statement of marks'!F21)</f>
        <v>970</v>
      </c>
      <c r="G21" s="698">
        <f>IF('statement of marks'!G21="","",'statement of marks'!G21)</f>
        <v>41110</v>
      </c>
      <c r="H21" s="698">
        <f>IF('statement of marks'!H21="","",'statement of marks'!H21)</f>
        <v>36387</v>
      </c>
      <c r="I21" s="220" t="str">
        <f>IF('statement of marks'!I21="","",'statement of marks'!I21)</f>
        <v>iUnzg vxLr] mUuhl lkS fuUukuoS</v>
      </c>
      <c r="J21" s="137" t="str">
        <f>IF('statement of marks'!J21="","",'statement of marks'!J21)</f>
        <v>v 015</v>
      </c>
      <c r="K21" s="137" t="str">
        <f>IF('statement of marks'!K21="","",'statement of marks'!K21)</f>
        <v>c 015</v>
      </c>
      <c r="L21" s="137" t="str">
        <f>IF('statement of marks'!L21="","",'statement of marks'!L21)</f>
        <v>l 015</v>
      </c>
      <c r="M21" s="139">
        <f>IF('statement of marks'!Z21="","",'statement of marks'!Z21)</f>
        <v>93</v>
      </c>
      <c r="N21" s="425">
        <f t="shared" si="0"/>
        <v>19</v>
      </c>
      <c r="O21" s="139">
        <f>IF('statement of marks'!AV21="","",'statement of marks'!AV21)</f>
        <v>95</v>
      </c>
      <c r="P21" s="425">
        <f t="shared" si="0"/>
        <v>19</v>
      </c>
      <c r="Q21" s="123" t="str">
        <f>IF('statement of marks'!BE21="","",'statement of marks'!BE21)</f>
        <v>s</v>
      </c>
      <c r="R21" s="139">
        <f>IF('statement of marks'!BS21="","",'statement of marks'!BS21)</f>
        <v>88</v>
      </c>
      <c r="S21" s="425">
        <f t="shared" ref="S21" si="57">IF(R21="","",ROUNDUP(R21*20%,0))</f>
        <v>18</v>
      </c>
      <c r="T21" s="139">
        <f>IF('statement of marks'!CO21="","",'statement of marks'!CO21)</f>
        <v>91</v>
      </c>
      <c r="U21" s="425">
        <f t="shared" ref="U21" si="58">IF(T21="","",ROUNDUP(T21*20%,0))</f>
        <v>19</v>
      </c>
      <c r="V21" s="139">
        <f>IF('statement of marks'!DK21="","",'statement of marks'!DK21)</f>
        <v>62</v>
      </c>
      <c r="W21" s="425">
        <f t="shared" ref="W21" si="59">IF(V21="","",ROUNDUP(V21*20%,0))</f>
        <v>13</v>
      </c>
      <c r="X21" s="139">
        <f>IF('statement of marks'!EG21="","",'statement of marks'!EG21)</f>
        <v>84</v>
      </c>
      <c r="Y21" s="425">
        <f t="shared" ref="Y21" si="60">IF(X21="","",ROUNDUP(X21*20%,0))</f>
        <v>17</v>
      </c>
      <c r="Z21" s="429">
        <f>IF('statement of marks'!EU21="","",'statement of marks'!EU21)</f>
        <v>75</v>
      </c>
      <c r="AA21" s="429">
        <f>IF('statement of marks'!EV21="","",'statement of marks'!EV21)</f>
        <v>75</v>
      </c>
      <c r="AB21" s="429" t="str">
        <f>IF('statement of marks'!EW21="","",'statement of marks'!EW21)</f>
        <v>B</v>
      </c>
      <c r="AC21" s="429">
        <f>IF('statement of marks'!FE21="","",'statement of marks'!FE21)</f>
        <v>100</v>
      </c>
      <c r="AD21" s="429">
        <f>IF('statement of marks'!FF21="","",'statement of marks'!FF21)</f>
        <v>100</v>
      </c>
      <c r="AE21" s="429" t="str">
        <f>IF('statement of marks'!FG21="","",'statement of marks'!FG21)</f>
        <v>A</v>
      </c>
      <c r="AF21" s="429">
        <f>IF('statement of marks'!FO21="","",'statement of marks'!FO21)</f>
        <v>75</v>
      </c>
      <c r="AG21" s="429">
        <f>IF('statement of marks'!FP21="","",'statement of marks'!FP21)</f>
        <v>75</v>
      </c>
      <c r="AH21" s="631" t="str">
        <f>IF('statement of marks'!FQ21="","",'statement of marks'!FQ21)</f>
        <v>B</v>
      </c>
    </row>
    <row r="22" spans="1:34" ht="20" customHeight="1">
      <c r="A22" s="231">
        <f>IF('statement of marks'!A22="","",'statement of marks'!A22)</f>
        <v>16</v>
      </c>
      <c r="B22" s="425" t="str">
        <f>IF('statement of marks'!B22="","",'statement of marks'!B22)</f>
        <v/>
      </c>
      <c r="C22" s="425" t="str">
        <f>IF('statement of marks'!C22="","",'statement of marks'!C22)</f>
        <v/>
      </c>
      <c r="D22" s="136" t="str">
        <f>IF('statement of marks'!D22="","",'statement of marks'!D22)</f>
        <v/>
      </c>
      <c r="E22" s="136" t="str">
        <f>IF('statement of marks'!E22="","",'statement of marks'!E22)</f>
        <v/>
      </c>
      <c r="F22" s="425" t="str">
        <f>IF('statement of marks'!F22="","",'statement of marks'!F22)</f>
        <v/>
      </c>
      <c r="G22" s="698" t="str">
        <f>IF('statement of marks'!G22="","",'statement of marks'!G22)</f>
        <v/>
      </c>
      <c r="H22" s="698" t="str">
        <f>IF('statement of marks'!H22="","",'statement of marks'!H22)</f>
        <v/>
      </c>
      <c r="I22" s="220" t="str">
        <f>IF('statement of marks'!I22="","",'statement of marks'!I22)</f>
        <v/>
      </c>
      <c r="J22" s="137" t="str">
        <f>IF('statement of marks'!J22="","",'statement of marks'!J22)</f>
        <v/>
      </c>
      <c r="K22" s="137" t="str">
        <f>IF('statement of marks'!K22="","",'statement of marks'!K22)</f>
        <v/>
      </c>
      <c r="L22" s="137" t="str">
        <f>IF('statement of marks'!L22="","",'statement of marks'!L22)</f>
        <v/>
      </c>
      <c r="M22" s="139" t="str">
        <f>IF('statement of marks'!Z22="","",'statement of marks'!Z22)</f>
        <v/>
      </c>
      <c r="N22" s="425" t="str">
        <f t="shared" si="0"/>
        <v/>
      </c>
      <c r="O22" s="139" t="str">
        <f>IF('statement of marks'!AV22="","",'statement of marks'!AV22)</f>
        <v/>
      </c>
      <c r="P22" s="425" t="str">
        <f t="shared" si="0"/>
        <v/>
      </c>
      <c r="Q22" s="123" t="str">
        <f>IF('statement of marks'!BE22="","",'statement of marks'!BE22)</f>
        <v/>
      </c>
      <c r="R22" s="139" t="str">
        <f>IF('statement of marks'!BS22="","",'statement of marks'!BS22)</f>
        <v/>
      </c>
      <c r="S22" s="425" t="str">
        <f t="shared" ref="S22" si="61">IF(R22="","",ROUNDUP(R22*20%,0))</f>
        <v/>
      </c>
      <c r="T22" s="139" t="str">
        <f>IF('statement of marks'!CO22="","",'statement of marks'!CO22)</f>
        <v/>
      </c>
      <c r="U22" s="425" t="str">
        <f t="shared" ref="U22" si="62">IF(T22="","",ROUNDUP(T22*20%,0))</f>
        <v/>
      </c>
      <c r="V22" s="139" t="str">
        <f>IF('statement of marks'!DK22="","",'statement of marks'!DK22)</f>
        <v/>
      </c>
      <c r="W22" s="425" t="str">
        <f t="shared" ref="W22" si="63">IF(V22="","",ROUNDUP(V22*20%,0))</f>
        <v/>
      </c>
      <c r="X22" s="139" t="str">
        <f>IF('statement of marks'!EG22="","",'statement of marks'!EG22)</f>
        <v/>
      </c>
      <c r="Y22" s="425" t="str">
        <f t="shared" ref="Y22" si="64">IF(X22="","",ROUNDUP(X22*20%,0))</f>
        <v/>
      </c>
      <c r="Z22" s="429" t="str">
        <f>IF('statement of marks'!EU22="","",'statement of marks'!EU22)</f>
        <v/>
      </c>
      <c r="AA22" s="429" t="str">
        <f>IF('statement of marks'!EV22="","",'statement of marks'!EV22)</f>
        <v/>
      </c>
      <c r="AB22" s="429" t="str">
        <f>IF('statement of marks'!EW22="","",'statement of marks'!EW22)</f>
        <v/>
      </c>
      <c r="AC22" s="429" t="str">
        <f>IF('statement of marks'!FE22="","",'statement of marks'!FE22)</f>
        <v/>
      </c>
      <c r="AD22" s="429" t="str">
        <f>IF('statement of marks'!FF22="","",'statement of marks'!FF22)</f>
        <v/>
      </c>
      <c r="AE22" s="429" t="str">
        <f>IF('statement of marks'!FG22="","",'statement of marks'!FG22)</f>
        <v/>
      </c>
      <c r="AF22" s="429" t="str">
        <f>IF('statement of marks'!FO22="","",'statement of marks'!FO22)</f>
        <v/>
      </c>
      <c r="AG22" s="429" t="str">
        <f>IF('statement of marks'!FP22="","",'statement of marks'!FP22)</f>
        <v/>
      </c>
      <c r="AH22" s="631" t="str">
        <f>IF('statement of marks'!FQ22="","",'statement of marks'!FQ22)</f>
        <v/>
      </c>
    </row>
    <row r="23" spans="1:34" ht="20" customHeight="1">
      <c r="A23" s="231">
        <f>IF('statement of marks'!A23="","",'statement of marks'!A23)</f>
        <v>17</v>
      </c>
      <c r="B23" s="425" t="str">
        <f>IF('statement of marks'!B23="","",'statement of marks'!B23)</f>
        <v/>
      </c>
      <c r="C23" s="425" t="str">
        <f>IF('statement of marks'!C23="","",'statement of marks'!C23)</f>
        <v/>
      </c>
      <c r="D23" s="136" t="str">
        <f>IF('statement of marks'!D23="","",'statement of marks'!D23)</f>
        <v/>
      </c>
      <c r="E23" s="136" t="str">
        <f>IF('statement of marks'!E23="","",'statement of marks'!E23)</f>
        <v/>
      </c>
      <c r="F23" s="425" t="str">
        <f>IF('statement of marks'!F23="","",'statement of marks'!F23)</f>
        <v/>
      </c>
      <c r="G23" s="698" t="str">
        <f>IF('statement of marks'!G23="","",'statement of marks'!G23)</f>
        <v/>
      </c>
      <c r="H23" s="698" t="str">
        <f>IF('statement of marks'!H23="","",'statement of marks'!H23)</f>
        <v/>
      </c>
      <c r="I23" s="220" t="str">
        <f>IF('statement of marks'!I23="","",'statement of marks'!I23)</f>
        <v/>
      </c>
      <c r="J23" s="137" t="str">
        <f>IF('statement of marks'!J23="","",'statement of marks'!J23)</f>
        <v/>
      </c>
      <c r="K23" s="137" t="str">
        <f>IF('statement of marks'!K23="","",'statement of marks'!K23)</f>
        <v/>
      </c>
      <c r="L23" s="137" t="str">
        <f>IF('statement of marks'!L23="","",'statement of marks'!L23)</f>
        <v/>
      </c>
      <c r="M23" s="139" t="str">
        <f>IF('statement of marks'!Z23="","",'statement of marks'!Z23)</f>
        <v/>
      </c>
      <c r="N23" s="425" t="str">
        <f t="shared" si="0"/>
        <v/>
      </c>
      <c r="O23" s="139" t="str">
        <f>IF('statement of marks'!AV23="","",'statement of marks'!AV23)</f>
        <v/>
      </c>
      <c r="P23" s="425" t="str">
        <f t="shared" si="0"/>
        <v/>
      </c>
      <c r="Q23" s="123" t="str">
        <f>IF('statement of marks'!BE23="","",'statement of marks'!BE23)</f>
        <v/>
      </c>
      <c r="R23" s="139" t="str">
        <f>IF('statement of marks'!BS23="","",'statement of marks'!BS23)</f>
        <v/>
      </c>
      <c r="S23" s="425" t="str">
        <f t="shared" ref="S23" si="65">IF(R23="","",ROUNDUP(R23*20%,0))</f>
        <v/>
      </c>
      <c r="T23" s="139" t="str">
        <f>IF('statement of marks'!CO23="","",'statement of marks'!CO23)</f>
        <v/>
      </c>
      <c r="U23" s="425" t="str">
        <f t="shared" ref="U23" si="66">IF(T23="","",ROUNDUP(T23*20%,0))</f>
        <v/>
      </c>
      <c r="V23" s="139" t="str">
        <f>IF('statement of marks'!DK23="","",'statement of marks'!DK23)</f>
        <v/>
      </c>
      <c r="W23" s="425" t="str">
        <f t="shared" ref="W23" si="67">IF(V23="","",ROUNDUP(V23*20%,0))</f>
        <v/>
      </c>
      <c r="X23" s="139" t="str">
        <f>IF('statement of marks'!EG23="","",'statement of marks'!EG23)</f>
        <v/>
      </c>
      <c r="Y23" s="425" t="str">
        <f t="shared" ref="Y23" si="68">IF(X23="","",ROUNDUP(X23*20%,0))</f>
        <v/>
      </c>
      <c r="Z23" s="429" t="str">
        <f>IF('statement of marks'!EU23="","",'statement of marks'!EU23)</f>
        <v/>
      </c>
      <c r="AA23" s="429" t="str">
        <f>IF('statement of marks'!EV23="","",'statement of marks'!EV23)</f>
        <v/>
      </c>
      <c r="AB23" s="429" t="str">
        <f>IF('statement of marks'!EW23="","",'statement of marks'!EW23)</f>
        <v/>
      </c>
      <c r="AC23" s="429" t="str">
        <f>IF('statement of marks'!FE23="","",'statement of marks'!FE23)</f>
        <v/>
      </c>
      <c r="AD23" s="429" t="str">
        <f>IF('statement of marks'!FF23="","",'statement of marks'!FF23)</f>
        <v/>
      </c>
      <c r="AE23" s="429" t="str">
        <f>IF('statement of marks'!FG23="","",'statement of marks'!FG23)</f>
        <v/>
      </c>
      <c r="AF23" s="429" t="str">
        <f>IF('statement of marks'!FO23="","",'statement of marks'!FO23)</f>
        <v/>
      </c>
      <c r="AG23" s="429" t="str">
        <f>IF('statement of marks'!FP23="","",'statement of marks'!FP23)</f>
        <v/>
      </c>
      <c r="AH23" s="631" t="str">
        <f>IF('statement of marks'!FQ23="","",'statement of marks'!FQ23)</f>
        <v/>
      </c>
    </row>
    <row r="24" spans="1:34" ht="20" customHeight="1">
      <c r="A24" s="231">
        <f>IF('statement of marks'!A24="","",'statement of marks'!A24)</f>
        <v>18</v>
      </c>
      <c r="B24" s="425" t="str">
        <f>IF('statement of marks'!B24="","",'statement of marks'!B24)</f>
        <v/>
      </c>
      <c r="C24" s="425" t="str">
        <f>IF('statement of marks'!C24="","",'statement of marks'!C24)</f>
        <v/>
      </c>
      <c r="D24" s="136" t="str">
        <f>IF('statement of marks'!D24="","",'statement of marks'!D24)</f>
        <v/>
      </c>
      <c r="E24" s="136" t="str">
        <f>IF('statement of marks'!E24="","",'statement of marks'!E24)</f>
        <v/>
      </c>
      <c r="F24" s="425" t="str">
        <f>IF('statement of marks'!F24="","",'statement of marks'!F24)</f>
        <v/>
      </c>
      <c r="G24" s="698" t="str">
        <f>IF('statement of marks'!G24="","",'statement of marks'!G24)</f>
        <v/>
      </c>
      <c r="H24" s="698" t="str">
        <f>IF('statement of marks'!H24="","",'statement of marks'!H24)</f>
        <v/>
      </c>
      <c r="I24" s="220" t="str">
        <f>IF('statement of marks'!I24="","",'statement of marks'!I24)</f>
        <v/>
      </c>
      <c r="J24" s="137" t="str">
        <f>IF('statement of marks'!J24="","",'statement of marks'!J24)</f>
        <v/>
      </c>
      <c r="K24" s="137" t="str">
        <f>IF('statement of marks'!K24="","",'statement of marks'!K24)</f>
        <v/>
      </c>
      <c r="L24" s="137" t="str">
        <f>IF('statement of marks'!L24="","",'statement of marks'!L24)</f>
        <v/>
      </c>
      <c r="M24" s="139" t="str">
        <f>IF('statement of marks'!Z24="","",'statement of marks'!Z24)</f>
        <v/>
      </c>
      <c r="N24" s="425" t="str">
        <f t="shared" si="0"/>
        <v/>
      </c>
      <c r="O24" s="139" t="str">
        <f>IF('statement of marks'!AV24="","",'statement of marks'!AV24)</f>
        <v/>
      </c>
      <c r="P24" s="425" t="str">
        <f t="shared" si="0"/>
        <v/>
      </c>
      <c r="Q24" s="123" t="str">
        <f>IF('statement of marks'!BE24="","",'statement of marks'!BE24)</f>
        <v/>
      </c>
      <c r="R24" s="139" t="str">
        <f>IF('statement of marks'!BS24="","",'statement of marks'!BS24)</f>
        <v/>
      </c>
      <c r="S24" s="425" t="str">
        <f t="shared" ref="S24" si="69">IF(R24="","",ROUNDUP(R24*20%,0))</f>
        <v/>
      </c>
      <c r="T24" s="139" t="str">
        <f>IF('statement of marks'!CO24="","",'statement of marks'!CO24)</f>
        <v/>
      </c>
      <c r="U24" s="425" t="str">
        <f t="shared" ref="U24" si="70">IF(T24="","",ROUNDUP(T24*20%,0))</f>
        <v/>
      </c>
      <c r="V24" s="139" t="str">
        <f>IF('statement of marks'!DK24="","",'statement of marks'!DK24)</f>
        <v/>
      </c>
      <c r="W24" s="425" t="str">
        <f t="shared" ref="W24" si="71">IF(V24="","",ROUNDUP(V24*20%,0))</f>
        <v/>
      </c>
      <c r="X24" s="139" t="str">
        <f>IF('statement of marks'!EG24="","",'statement of marks'!EG24)</f>
        <v/>
      </c>
      <c r="Y24" s="425" t="str">
        <f t="shared" ref="Y24" si="72">IF(X24="","",ROUNDUP(X24*20%,0))</f>
        <v/>
      </c>
      <c r="Z24" s="429" t="str">
        <f>IF('statement of marks'!EU24="","",'statement of marks'!EU24)</f>
        <v/>
      </c>
      <c r="AA24" s="429" t="str">
        <f>IF('statement of marks'!EV24="","",'statement of marks'!EV24)</f>
        <v/>
      </c>
      <c r="AB24" s="429" t="str">
        <f>IF('statement of marks'!EW24="","",'statement of marks'!EW24)</f>
        <v/>
      </c>
      <c r="AC24" s="429" t="str">
        <f>IF('statement of marks'!FE24="","",'statement of marks'!FE24)</f>
        <v/>
      </c>
      <c r="AD24" s="429" t="str">
        <f>IF('statement of marks'!FF24="","",'statement of marks'!FF24)</f>
        <v/>
      </c>
      <c r="AE24" s="429" t="str">
        <f>IF('statement of marks'!FG24="","",'statement of marks'!FG24)</f>
        <v/>
      </c>
      <c r="AF24" s="429" t="str">
        <f>IF('statement of marks'!FO24="","",'statement of marks'!FO24)</f>
        <v/>
      </c>
      <c r="AG24" s="429" t="str">
        <f>IF('statement of marks'!FP24="","",'statement of marks'!FP24)</f>
        <v/>
      </c>
      <c r="AH24" s="631" t="str">
        <f>IF('statement of marks'!FQ24="","",'statement of marks'!FQ24)</f>
        <v/>
      </c>
    </row>
    <row r="25" spans="1:34" ht="20" customHeight="1">
      <c r="A25" s="231">
        <f>IF('statement of marks'!A25="","",'statement of marks'!A25)</f>
        <v>19</v>
      </c>
      <c r="B25" s="425" t="str">
        <f>IF('statement of marks'!B25="","",'statement of marks'!B25)</f>
        <v/>
      </c>
      <c r="C25" s="425" t="str">
        <f>IF('statement of marks'!C25="","",'statement of marks'!C25)</f>
        <v/>
      </c>
      <c r="D25" s="136" t="str">
        <f>IF('statement of marks'!D25="","",'statement of marks'!D25)</f>
        <v/>
      </c>
      <c r="E25" s="136" t="str">
        <f>IF('statement of marks'!E25="","",'statement of marks'!E25)</f>
        <v/>
      </c>
      <c r="F25" s="425" t="str">
        <f>IF('statement of marks'!F25="","",'statement of marks'!F25)</f>
        <v/>
      </c>
      <c r="G25" s="698" t="str">
        <f>IF('statement of marks'!G25="","",'statement of marks'!G25)</f>
        <v/>
      </c>
      <c r="H25" s="698" t="str">
        <f>IF('statement of marks'!H25="","",'statement of marks'!H25)</f>
        <v/>
      </c>
      <c r="I25" s="220" t="str">
        <f>IF('statement of marks'!I25="","",'statement of marks'!I25)</f>
        <v/>
      </c>
      <c r="J25" s="137" t="str">
        <f>IF('statement of marks'!J25="","",'statement of marks'!J25)</f>
        <v/>
      </c>
      <c r="K25" s="137" t="str">
        <f>IF('statement of marks'!K25="","",'statement of marks'!K25)</f>
        <v/>
      </c>
      <c r="L25" s="137" t="str">
        <f>IF('statement of marks'!L25="","",'statement of marks'!L25)</f>
        <v/>
      </c>
      <c r="M25" s="139" t="str">
        <f>IF('statement of marks'!Z25="","",'statement of marks'!Z25)</f>
        <v/>
      </c>
      <c r="N25" s="425" t="str">
        <f t="shared" si="0"/>
        <v/>
      </c>
      <c r="O25" s="139" t="str">
        <f>IF('statement of marks'!AV25="","",'statement of marks'!AV25)</f>
        <v/>
      </c>
      <c r="P25" s="425" t="str">
        <f t="shared" si="0"/>
        <v/>
      </c>
      <c r="Q25" s="123" t="str">
        <f>IF('statement of marks'!BE25="","",'statement of marks'!BE25)</f>
        <v/>
      </c>
      <c r="R25" s="139" t="str">
        <f>IF('statement of marks'!BS25="","",'statement of marks'!BS25)</f>
        <v/>
      </c>
      <c r="S25" s="425" t="str">
        <f t="shared" ref="S25" si="73">IF(R25="","",ROUNDUP(R25*20%,0))</f>
        <v/>
      </c>
      <c r="T25" s="139" t="str">
        <f>IF('statement of marks'!CO25="","",'statement of marks'!CO25)</f>
        <v/>
      </c>
      <c r="U25" s="425" t="str">
        <f t="shared" ref="U25" si="74">IF(T25="","",ROUNDUP(T25*20%,0))</f>
        <v/>
      </c>
      <c r="V25" s="139" t="str">
        <f>IF('statement of marks'!DK25="","",'statement of marks'!DK25)</f>
        <v/>
      </c>
      <c r="W25" s="425" t="str">
        <f t="shared" ref="W25" si="75">IF(V25="","",ROUNDUP(V25*20%,0))</f>
        <v/>
      </c>
      <c r="X25" s="139" t="str">
        <f>IF('statement of marks'!EG25="","",'statement of marks'!EG25)</f>
        <v/>
      </c>
      <c r="Y25" s="425" t="str">
        <f t="shared" ref="Y25" si="76">IF(X25="","",ROUNDUP(X25*20%,0))</f>
        <v/>
      </c>
      <c r="Z25" s="429" t="str">
        <f>IF('statement of marks'!EU25="","",'statement of marks'!EU25)</f>
        <v/>
      </c>
      <c r="AA25" s="429" t="str">
        <f>IF('statement of marks'!EV25="","",'statement of marks'!EV25)</f>
        <v/>
      </c>
      <c r="AB25" s="429" t="str">
        <f>IF('statement of marks'!EW25="","",'statement of marks'!EW25)</f>
        <v/>
      </c>
      <c r="AC25" s="429" t="str">
        <f>IF('statement of marks'!FE25="","",'statement of marks'!FE25)</f>
        <v/>
      </c>
      <c r="AD25" s="429" t="str">
        <f>IF('statement of marks'!FF25="","",'statement of marks'!FF25)</f>
        <v/>
      </c>
      <c r="AE25" s="429" t="str">
        <f>IF('statement of marks'!FG25="","",'statement of marks'!FG25)</f>
        <v/>
      </c>
      <c r="AF25" s="429" t="str">
        <f>IF('statement of marks'!FO25="","",'statement of marks'!FO25)</f>
        <v/>
      </c>
      <c r="AG25" s="429" t="str">
        <f>IF('statement of marks'!FP25="","",'statement of marks'!FP25)</f>
        <v/>
      </c>
      <c r="AH25" s="631" t="str">
        <f>IF('statement of marks'!FQ25="","",'statement of marks'!FQ25)</f>
        <v/>
      </c>
    </row>
    <row r="26" spans="1:34" ht="20" customHeight="1">
      <c r="A26" s="231">
        <f>IF('statement of marks'!A26="","",'statement of marks'!A26)</f>
        <v>20</v>
      </c>
      <c r="B26" s="425" t="str">
        <f>IF('statement of marks'!B26="","",'statement of marks'!B26)</f>
        <v/>
      </c>
      <c r="C26" s="425" t="str">
        <f>IF('statement of marks'!C26="","",'statement of marks'!C26)</f>
        <v/>
      </c>
      <c r="D26" s="136" t="str">
        <f>IF('statement of marks'!D26="","",'statement of marks'!D26)</f>
        <v/>
      </c>
      <c r="E26" s="136" t="str">
        <f>IF('statement of marks'!E26="","",'statement of marks'!E26)</f>
        <v/>
      </c>
      <c r="F26" s="425" t="str">
        <f>IF('statement of marks'!F26="","",'statement of marks'!F26)</f>
        <v/>
      </c>
      <c r="G26" s="698" t="str">
        <f>IF('statement of marks'!G26="","",'statement of marks'!G26)</f>
        <v/>
      </c>
      <c r="H26" s="698" t="str">
        <f>IF('statement of marks'!H26="","",'statement of marks'!H26)</f>
        <v/>
      </c>
      <c r="I26" s="220" t="str">
        <f>IF('statement of marks'!I26="","",'statement of marks'!I26)</f>
        <v/>
      </c>
      <c r="J26" s="137" t="str">
        <f>IF('statement of marks'!J26="","",'statement of marks'!J26)</f>
        <v/>
      </c>
      <c r="K26" s="137" t="str">
        <f>IF('statement of marks'!K26="","",'statement of marks'!K26)</f>
        <v/>
      </c>
      <c r="L26" s="137" t="str">
        <f>IF('statement of marks'!L26="","",'statement of marks'!L26)</f>
        <v/>
      </c>
      <c r="M26" s="139" t="str">
        <f>IF('statement of marks'!Z26="","",'statement of marks'!Z26)</f>
        <v/>
      </c>
      <c r="N26" s="425" t="str">
        <f t="shared" si="0"/>
        <v/>
      </c>
      <c r="O26" s="139" t="str">
        <f>IF('statement of marks'!AV26="","",'statement of marks'!AV26)</f>
        <v/>
      </c>
      <c r="P26" s="425" t="str">
        <f t="shared" si="0"/>
        <v/>
      </c>
      <c r="Q26" s="123" t="str">
        <f>IF('statement of marks'!BE26="","",'statement of marks'!BE26)</f>
        <v/>
      </c>
      <c r="R26" s="139" t="str">
        <f>IF('statement of marks'!BS26="","",'statement of marks'!BS26)</f>
        <v/>
      </c>
      <c r="S26" s="425" t="str">
        <f t="shared" ref="S26" si="77">IF(R26="","",ROUNDUP(R26*20%,0))</f>
        <v/>
      </c>
      <c r="T26" s="139" t="str">
        <f>IF('statement of marks'!CO26="","",'statement of marks'!CO26)</f>
        <v/>
      </c>
      <c r="U26" s="425" t="str">
        <f t="shared" ref="U26" si="78">IF(T26="","",ROUNDUP(T26*20%,0))</f>
        <v/>
      </c>
      <c r="V26" s="139" t="str">
        <f>IF('statement of marks'!DK26="","",'statement of marks'!DK26)</f>
        <v/>
      </c>
      <c r="W26" s="425" t="str">
        <f t="shared" ref="W26" si="79">IF(V26="","",ROUNDUP(V26*20%,0))</f>
        <v/>
      </c>
      <c r="X26" s="139" t="str">
        <f>IF('statement of marks'!EG26="","",'statement of marks'!EG26)</f>
        <v/>
      </c>
      <c r="Y26" s="425" t="str">
        <f t="shared" ref="Y26" si="80">IF(X26="","",ROUNDUP(X26*20%,0))</f>
        <v/>
      </c>
      <c r="Z26" s="429" t="str">
        <f>IF('statement of marks'!EU26="","",'statement of marks'!EU26)</f>
        <v/>
      </c>
      <c r="AA26" s="429" t="str">
        <f>IF('statement of marks'!EV26="","",'statement of marks'!EV26)</f>
        <v/>
      </c>
      <c r="AB26" s="429" t="str">
        <f>IF('statement of marks'!EW26="","",'statement of marks'!EW26)</f>
        <v/>
      </c>
      <c r="AC26" s="429" t="str">
        <f>IF('statement of marks'!FE26="","",'statement of marks'!FE26)</f>
        <v/>
      </c>
      <c r="AD26" s="429" t="str">
        <f>IF('statement of marks'!FF26="","",'statement of marks'!FF26)</f>
        <v/>
      </c>
      <c r="AE26" s="429" t="str">
        <f>IF('statement of marks'!FG26="","",'statement of marks'!FG26)</f>
        <v/>
      </c>
      <c r="AF26" s="429" t="str">
        <f>IF('statement of marks'!FO26="","",'statement of marks'!FO26)</f>
        <v/>
      </c>
      <c r="AG26" s="429" t="str">
        <f>IF('statement of marks'!FP26="","",'statement of marks'!FP26)</f>
        <v/>
      </c>
      <c r="AH26" s="631" t="str">
        <f>IF('statement of marks'!FQ26="","",'statement of marks'!FQ26)</f>
        <v/>
      </c>
    </row>
    <row r="27" spans="1:34" ht="20" customHeight="1">
      <c r="A27" s="231">
        <f>IF('statement of marks'!A27="","",'statement of marks'!A27)</f>
        <v>21</v>
      </c>
      <c r="B27" s="425" t="str">
        <f>IF('statement of marks'!B27="","",'statement of marks'!B27)</f>
        <v/>
      </c>
      <c r="C27" s="425" t="str">
        <f>IF('statement of marks'!C27="","",'statement of marks'!C27)</f>
        <v/>
      </c>
      <c r="D27" s="136" t="str">
        <f>IF('statement of marks'!D27="","",'statement of marks'!D27)</f>
        <v/>
      </c>
      <c r="E27" s="136" t="str">
        <f>IF('statement of marks'!E27="","",'statement of marks'!E27)</f>
        <v/>
      </c>
      <c r="F27" s="425" t="str">
        <f>IF('statement of marks'!F27="","",'statement of marks'!F27)</f>
        <v/>
      </c>
      <c r="G27" s="698" t="str">
        <f>IF('statement of marks'!G27="","",'statement of marks'!G27)</f>
        <v/>
      </c>
      <c r="H27" s="698" t="str">
        <f>IF('statement of marks'!H27="","",'statement of marks'!H27)</f>
        <v/>
      </c>
      <c r="I27" s="220" t="str">
        <f>IF('statement of marks'!I27="","",'statement of marks'!I27)</f>
        <v/>
      </c>
      <c r="J27" s="137" t="str">
        <f>IF('statement of marks'!J27="","",'statement of marks'!J27)</f>
        <v/>
      </c>
      <c r="K27" s="137" t="str">
        <f>IF('statement of marks'!K27="","",'statement of marks'!K27)</f>
        <v/>
      </c>
      <c r="L27" s="137" t="str">
        <f>IF('statement of marks'!L27="","",'statement of marks'!L27)</f>
        <v/>
      </c>
      <c r="M27" s="139" t="str">
        <f>IF('statement of marks'!Z27="","",'statement of marks'!Z27)</f>
        <v/>
      </c>
      <c r="N27" s="425" t="str">
        <f t="shared" si="0"/>
        <v/>
      </c>
      <c r="O27" s="139" t="str">
        <f>IF('statement of marks'!AV27="","",'statement of marks'!AV27)</f>
        <v/>
      </c>
      <c r="P27" s="425" t="str">
        <f t="shared" si="0"/>
        <v/>
      </c>
      <c r="Q27" s="123" t="str">
        <f>IF('statement of marks'!BE27="","",'statement of marks'!BE27)</f>
        <v/>
      </c>
      <c r="R27" s="139" t="str">
        <f>IF('statement of marks'!BS27="","",'statement of marks'!BS27)</f>
        <v/>
      </c>
      <c r="S27" s="425" t="str">
        <f t="shared" ref="S27" si="81">IF(R27="","",ROUNDUP(R27*20%,0))</f>
        <v/>
      </c>
      <c r="T27" s="139" t="str">
        <f>IF('statement of marks'!CO27="","",'statement of marks'!CO27)</f>
        <v/>
      </c>
      <c r="U27" s="425" t="str">
        <f t="shared" ref="U27" si="82">IF(T27="","",ROUNDUP(T27*20%,0))</f>
        <v/>
      </c>
      <c r="V27" s="139" t="str">
        <f>IF('statement of marks'!DK27="","",'statement of marks'!DK27)</f>
        <v/>
      </c>
      <c r="W27" s="425" t="str">
        <f t="shared" ref="W27" si="83">IF(V27="","",ROUNDUP(V27*20%,0))</f>
        <v/>
      </c>
      <c r="X27" s="139" t="str">
        <f>IF('statement of marks'!EG27="","",'statement of marks'!EG27)</f>
        <v/>
      </c>
      <c r="Y27" s="425" t="str">
        <f t="shared" ref="Y27" si="84">IF(X27="","",ROUNDUP(X27*20%,0))</f>
        <v/>
      </c>
      <c r="Z27" s="429" t="str">
        <f>IF('statement of marks'!EU27="","",'statement of marks'!EU27)</f>
        <v/>
      </c>
      <c r="AA27" s="429" t="str">
        <f>IF('statement of marks'!EV27="","",'statement of marks'!EV27)</f>
        <v/>
      </c>
      <c r="AB27" s="429" t="str">
        <f>IF('statement of marks'!EW27="","",'statement of marks'!EW27)</f>
        <v/>
      </c>
      <c r="AC27" s="429" t="str">
        <f>IF('statement of marks'!FE27="","",'statement of marks'!FE27)</f>
        <v/>
      </c>
      <c r="AD27" s="429" t="str">
        <f>IF('statement of marks'!FF27="","",'statement of marks'!FF27)</f>
        <v/>
      </c>
      <c r="AE27" s="429" t="str">
        <f>IF('statement of marks'!FG27="","",'statement of marks'!FG27)</f>
        <v/>
      </c>
      <c r="AF27" s="429" t="str">
        <f>IF('statement of marks'!FO27="","",'statement of marks'!FO27)</f>
        <v/>
      </c>
      <c r="AG27" s="429" t="str">
        <f>IF('statement of marks'!FP27="","",'statement of marks'!FP27)</f>
        <v/>
      </c>
      <c r="AH27" s="631" t="str">
        <f>IF('statement of marks'!FQ27="","",'statement of marks'!FQ27)</f>
        <v/>
      </c>
    </row>
    <row r="28" spans="1:34" ht="20" customHeight="1">
      <c r="A28" s="231">
        <f>IF('statement of marks'!A28="","",'statement of marks'!A28)</f>
        <v>22</v>
      </c>
      <c r="B28" s="425" t="str">
        <f>IF('statement of marks'!B28="","",'statement of marks'!B28)</f>
        <v/>
      </c>
      <c r="C28" s="425" t="str">
        <f>IF('statement of marks'!C28="","",'statement of marks'!C28)</f>
        <v/>
      </c>
      <c r="D28" s="136" t="str">
        <f>IF('statement of marks'!D28="","",'statement of marks'!D28)</f>
        <v/>
      </c>
      <c r="E28" s="136" t="str">
        <f>IF('statement of marks'!E28="","",'statement of marks'!E28)</f>
        <v/>
      </c>
      <c r="F28" s="425" t="str">
        <f>IF('statement of marks'!F28="","",'statement of marks'!F28)</f>
        <v/>
      </c>
      <c r="G28" s="698" t="str">
        <f>IF('statement of marks'!G28="","",'statement of marks'!G28)</f>
        <v/>
      </c>
      <c r="H28" s="698" t="str">
        <f>IF('statement of marks'!H28="","",'statement of marks'!H28)</f>
        <v/>
      </c>
      <c r="I28" s="220" t="str">
        <f>IF('statement of marks'!I28="","",'statement of marks'!I28)</f>
        <v/>
      </c>
      <c r="J28" s="137" t="str">
        <f>IF('statement of marks'!J28="","",'statement of marks'!J28)</f>
        <v/>
      </c>
      <c r="K28" s="137" t="str">
        <f>IF('statement of marks'!K28="","",'statement of marks'!K28)</f>
        <v/>
      </c>
      <c r="L28" s="137" t="str">
        <f>IF('statement of marks'!L28="","",'statement of marks'!L28)</f>
        <v/>
      </c>
      <c r="M28" s="139" t="str">
        <f>IF('statement of marks'!Z28="","",'statement of marks'!Z28)</f>
        <v/>
      </c>
      <c r="N28" s="425" t="str">
        <f t="shared" si="0"/>
        <v/>
      </c>
      <c r="O28" s="139" t="str">
        <f>IF('statement of marks'!AV28="","",'statement of marks'!AV28)</f>
        <v/>
      </c>
      <c r="P28" s="425" t="str">
        <f t="shared" si="0"/>
        <v/>
      </c>
      <c r="Q28" s="123" t="str">
        <f>IF('statement of marks'!BE28="","",'statement of marks'!BE28)</f>
        <v/>
      </c>
      <c r="R28" s="139" t="str">
        <f>IF('statement of marks'!BS28="","",'statement of marks'!BS28)</f>
        <v/>
      </c>
      <c r="S28" s="425" t="str">
        <f t="shared" ref="S28" si="85">IF(R28="","",ROUNDUP(R28*20%,0))</f>
        <v/>
      </c>
      <c r="T28" s="139" t="str">
        <f>IF('statement of marks'!CO28="","",'statement of marks'!CO28)</f>
        <v/>
      </c>
      <c r="U28" s="425" t="str">
        <f t="shared" ref="U28" si="86">IF(T28="","",ROUNDUP(T28*20%,0))</f>
        <v/>
      </c>
      <c r="V28" s="139" t="str">
        <f>IF('statement of marks'!DK28="","",'statement of marks'!DK28)</f>
        <v/>
      </c>
      <c r="W28" s="425" t="str">
        <f t="shared" ref="W28" si="87">IF(V28="","",ROUNDUP(V28*20%,0))</f>
        <v/>
      </c>
      <c r="X28" s="139" t="str">
        <f>IF('statement of marks'!EG28="","",'statement of marks'!EG28)</f>
        <v/>
      </c>
      <c r="Y28" s="425" t="str">
        <f t="shared" ref="Y28" si="88">IF(X28="","",ROUNDUP(X28*20%,0))</f>
        <v/>
      </c>
      <c r="Z28" s="429" t="str">
        <f>IF('statement of marks'!EU28="","",'statement of marks'!EU28)</f>
        <v/>
      </c>
      <c r="AA28" s="429" t="str">
        <f>IF('statement of marks'!EV28="","",'statement of marks'!EV28)</f>
        <v/>
      </c>
      <c r="AB28" s="429" t="str">
        <f>IF('statement of marks'!EW28="","",'statement of marks'!EW28)</f>
        <v/>
      </c>
      <c r="AC28" s="429" t="str">
        <f>IF('statement of marks'!FE28="","",'statement of marks'!FE28)</f>
        <v/>
      </c>
      <c r="AD28" s="429" t="str">
        <f>IF('statement of marks'!FF28="","",'statement of marks'!FF28)</f>
        <v/>
      </c>
      <c r="AE28" s="429" t="str">
        <f>IF('statement of marks'!FG28="","",'statement of marks'!FG28)</f>
        <v/>
      </c>
      <c r="AF28" s="429" t="str">
        <f>IF('statement of marks'!FO28="","",'statement of marks'!FO28)</f>
        <v/>
      </c>
      <c r="AG28" s="429" t="str">
        <f>IF('statement of marks'!FP28="","",'statement of marks'!FP28)</f>
        <v/>
      </c>
      <c r="AH28" s="631" t="str">
        <f>IF('statement of marks'!FQ28="","",'statement of marks'!FQ28)</f>
        <v/>
      </c>
    </row>
    <row r="29" spans="1:34" ht="20" customHeight="1">
      <c r="A29" s="231">
        <f>IF('statement of marks'!A29="","",'statement of marks'!A29)</f>
        <v>23</v>
      </c>
      <c r="B29" s="425" t="str">
        <f>IF('statement of marks'!B29="","",'statement of marks'!B29)</f>
        <v/>
      </c>
      <c r="C29" s="425" t="str">
        <f>IF('statement of marks'!C29="","",'statement of marks'!C29)</f>
        <v/>
      </c>
      <c r="D29" s="136" t="str">
        <f>IF('statement of marks'!D29="","",'statement of marks'!D29)</f>
        <v/>
      </c>
      <c r="E29" s="136" t="str">
        <f>IF('statement of marks'!E29="","",'statement of marks'!E29)</f>
        <v/>
      </c>
      <c r="F29" s="425" t="str">
        <f>IF('statement of marks'!F29="","",'statement of marks'!F29)</f>
        <v/>
      </c>
      <c r="G29" s="698" t="str">
        <f>IF('statement of marks'!G29="","",'statement of marks'!G29)</f>
        <v/>
      </c>
      <c r="H29" s="698" t="str">
        <f>IF('statement of marks'!H29="","",'statement of marks'!H29)</f>
        <v/>
      </c>
      <c r="I29" s="220" t="str">
        <f>IF('statement of marks'!I29="","",'statement of marks'!I29)</f>
        <v/>
      </c>
      <c r="J29" s="137" t="str">
        <f>IF('statement of marks'!J29="","",'statement of marks'!J29)</f>
        <v/>
      </c>
      <c r="K29" s="137" t="str">
        <f>IF('statement of marks'!K29="","",'statement of marks'!K29)</f>
        <v/>
      </c>
      <c r="L29" s="137" t="str">
        <f>IF('statement of marks'!L29="","",'statement of marks'!L29)</f>
        <v/>
      </c>
      <c r="M29" s="139" t="str">
        <f>IF('statement of marks'!Z29="","",'statement of marks'!Z29)</f>
        <v/>
      </c>
      <c r="N29" s="425" t="str">
        <f t="shared" si="0"/>
        <v/>
      </c>
      <c r="O29" s="139" t="str">
        <f>IF('statement of marks'!AV29="","",'statement of marks'!AV29)</f>
        <v/>
      </c>
      <c r="P29" s="425" t="str">
        <f t="shared" si="0"/>
        <v/>
      </c>
      <c r="Q29" s="123" t="str">
        <f>IF('statement of marks'!BE29="","",'statement of marks'!BE29)</f>
        <v/>
      </c>
      <c r="R29" s="139" t="str">
        <f>IF('statement of marks'!BS29="","",'statement of marks'!BS29)</f>
        <v/>
      </c>
      <c r="S29" s="425" t="str">
        <f t="shared" ref="S29" si="89">IF(R29="","",ROUNDUP(R29*20%,0))</f>
        <v/>
      </c>
      <c r="T29" s="139" t="str">
        <f>IF('statement of marks'!CO29="","",'statement of marks'!CO29)</f>
        <v/>
      </c>
      <c r="U29" s="425" t="str">
        <f t="shared" ref="U29" si="90">IF(T29="","",ROUNDUP(T29*20%,0))</f>
        <v/>
      </c>
      <c r="V29" s="139" t="str">
        <f>IF('statement of marks'!DK29="","",'statement of marks'!DK29)</f>
        <v/>
      </c>
      <c r="W29" s="425" t="str">
        <f t="shared" ref="W29" si="91">IF(V29="","",ROUNDUP(V29*20%,0))</f>
        <v/>
      </c>
      <c r="X29" s="139" t="str">
        <f>IF('statement of marks'!EG29="","",'statement of marks'!EG29)</f>
        <v/>
      </c>
      <c r="Y29" s="425" t="str">
        <f t="shared" ref="Y29" si="92">IF(X29="","",ROUNDUP(X29*20%,0))</f>
        <v/>
      </c>
      <c r="Z29" s="429" t="str">
        <f>IF('statement of marks'!EU29="","",'statement of marks'!EU29)</f>
        <v/>
      </c>
      <c r="AA29" s="429" t="str">
        <f>IF('statement of marks'!EV29="","",'statement of marks'!EV29)</f>
        <v/>
      </c>
      <c r="AB29" s="429" t="str">
        <f>IF('statement of marks'!EW29="","",'statement of marks'!EW29)</f>
        <v/>
      </c>
      <c r="AC29" s="429" t="str">
        <f>IF('statement of marks'!FE29="","",'statement of marks'!FE29)</f>
        <v/>
      </c>
      <c r="AD29" s="429" t="str">
        <f>IF('statement of marks'!FF29="","",'statement of marks'!FF29)</f>
        <v/>
      </c>
      <c r="AE29" s="429" t="str">
        <f>IF('statement of marks'!FG29="","",'statement of marks'!FG29)</f>
        <v/>
      </c>
      <c r="AF29" s="429" t="str">
        <f>IF('statement of marks'!FO29="","",'statement of marks'!FO29)</f>
        <v/>
      </c>
      <c r="AG29" s="429" t="str">
        <f>IF('statement of marks'!FP29="","",'statement of marks'!FP29)</f>
        <v/>
      </c>
      <c r="AH29" s="631" t="str">
        <f>IF('statement of marks'!FQ29="","",'statement of marks'!FQ29)</f>
        <v/>
      </c>
    </row>
    <row r="30" spans="1:34" ht="20" customHeight="1">
      <c r="A30" s="231">
        <f>IF('statement of marks'!A30="","",'statement of marks'!A30)</f>
        <v>24</v>
      </c>
      <c r="B30" s="425" t="str">
        <f>IF('statement of marks'!B30="","",'statement of marks'!B30)</f>
        <v/>
      </c>
      <c r="C30" s="425" t="str">
        <f>IF('statement of marks'!C30="","",'statement of marks'!C30)</f>
        <v/>
      </c>
      <c r="D30" s="136" t="str">
        <f>IF('statement of marks'!D30="","",'statement of marks'!D30)</f>
        <v/>
      </c>
      <c r="E30" s="136" t="str">
        <f>IF('statement of marks'!E30="","",'statement of marks'!E30)</f>
        <v/>
      </c>
      <c r="F30" s="425" t="str">
        <f>IF('statement of marks'!F30="","",'statement of marks'!F30)</f>
        <v/>
      </c>
      <c r="G30" s="698" t="str">
        <f>IF('statement of marks'!G30="","",'statement of marks'!G30)</f>
        <v/>
      </c>
      <c r="H30" s="698" t="str">
        <f>IF('statement of marks'!H30="","",'statement of marks'!H30)</f>
        <v/>
      </c>
      <c r="I30" s="220" t="str">
        <f>IF('statement of marks'!I30="","",'statement of marks'!I30)</f>
        <v/>
      </c>
      <c r="J30" s="137" t="str">
        <f>IF('statement of marks'!J30="","",'statement of marks'!J30)</f>
        <v/>
      </c>
      <c r="K30" s="137" t="str">
        <f>IF('statement of marks'!K30="","",'statement of marks'!K30)</f>
        <v/>
      </c>
      <c r="L30" s="137" t="str">
        <f>IF('statement of marks'!L30="","",'statement of marks'!L30)</f>
        <v/>
      </c>
      <c r="M30" s="139" t="str">
        <f>IF('statement of marks'!Z30="","",'statement of marks'!Z30)</f>
        <v/>
      </c>
      <c r="N30" s="425" t="str">
        <f t="shared" si="0"/>
        <v/>
      </c>
      <c r="O30" s="139" t="str">
        <f>IF('statement of marks'!AV30="","",'statement of marks'!AV30)</f>
        <v/>
      </c>
      <c r="P30" s="425" t="str">
        <f t="shared" si="0"/>
        <v/>
      </c>
      <c r="Q30" s="123" t="str">
        <f>IF('statement of marks'!BE30="","",'statement of marks'!BE30)</f>
        <v/>
      </c>
      <c r="R30" s="139" t="str">
        <f>IF('statement of marks'!BS30="","",'statement of marks'!BS30)</f>
        <v/>
      </c>
      <c r="S30" s="425" t="str">
        <f t="shared" ref="S30" si="93">IF(R30="","",ROUNDUP(R30*20%,0))</f>
        <v/>
      </c>
      <c r="T30" s="139" t="str">
        <f>IF('statement of marks'!CO30="","",'statement of marks'!CO30)</f>
        <v/>
      </c>
      <c r="U30" s="425" t="str">
        <f t="shared" ref="U30" si="94">IF(T30="","",ROUNDUP(T30*20%,0))</f>
        <v/>
      </c>
      <c r="V30" s="139" t="str">
        <f>IF('statement of marks'!DK30="","",'statement of marks'!DK30)</f>
        <v/>
      </c>
      <c r="W30" s="425" t="str">
        <f t="shared" ref="W30" si="95">IF(V30="","",ROUNDUP(V30*20%,0))</f>
        <v/>
      </c>
      <c r="X30" s="139" t="str">
        <f>IF('statement of marks'!EG30="","",'statement of marks'!EG30)</f>
        <v/>
      </c>
      <c r="Y30" s="425" t="str">
        <f t="shared" ref="Y30" si="96">IF(X30="","",ROUNDUP(X30*20%,0))</f>
        <v/>
      </c>
      <c r="Z30" s="429" t="str">
        <f>IF('statement of marks'!EU30="","",'statement of marks'!EU30)</f>
        <v/>
      </c>
      <c r="AA30" s="429" t="str">
        <f>IF('statement of marks'!EV30="","",'statement of marks'!EV30)</f>
        <v/>
      </c>
      <c r="AB30" s="429" t="str">
        <f>IF('statement of marks'!EW30="","",'statement of marks'!EW30)</f>
        <v/>
      </c>
      <c r="AC30" s="429" t="str">
        <f>IF('statement of marks'!FE30="","",'statement of marks'!FE30)</f>
        <v/>
      </c>
      <c r="AD30" s="429" t="str">
        <f>IF('statement of marks'!FF30="","",'statement of marks'!FF30)</f>
        <v/>
      </c>
      <c r="AE30" s="429" t="str">
        <f>IF('statement of marks'!FG30="","",'statement of marks'!FG30)</f>
        <v/>
      </c>
      <c r="AF30" s="429" t="str">
        <f>IF('statement of marks'!FO30="","",'statement of marks'!FO30)</f>
        <v/>
      </c>
      <c r="AG30" s="429" t="str">
        <f>IF('statement of marks'!FP30="","",'statement of marks'!FP30)</f>
        <v/>
      </c>
      <c r="AH30" s="631" t="str">
        <f>IF('statement of marks'!FQ30="","",'statement of marks'!FQ30)</f>
        <v/>
      </c>
    </row>
    <row r="31" spans="1:34" ht="20" customHeight="1">
      <c r="A31" s="231">
        <f>IF('statement of marks'!A31="","",'statement of marks'!A31)</f>
        <v>25</v>
      </c>
      <c r="B31" s="425" t="str">
        <f>IF('statement of marks'!B31="","",'statement of marks'!B31)</f>
        <v/>
      </c>
      <c r="C31" s="425" t="str">
        <f>IF('statement of marks'!C31="","",'statement of marks'!C31)</f>
        <v/>
      </c>
      <c r="D31" s="136" t="str">
        <f>IF('statement of marks'!D31="","",'statement of marks'!D31)</f>
        <v/>
      </c>
      <c r="E31" s="136" t="str">
        <f>IF('statement of marks'!E31="","",'statement of marks'!E31)</f>
        <v/>
      </c>
      <c r="F31" s="425" t="str">
        <f>IF('statement of marks'!F31="","",'statement of marks'!F31)</f>
        <v/>
      </c>
      <c r="G31" s="698" t="str">
        <f>IF('statement of marks'!G31="","",'statement of marks'!G31)</f>
        <v/>
      </c>
      <c r="H31" s="698" t="str">
        <f>IF('statement of marks'!H31="","",'statement of marks'!H31)</f>
        <v/>
      </c>
      <c r="I31" s="220" t="str">
        <f>IF('statement of marks'!I31="","",'statement of marks'!I31)</f>
        <v/>
      </c>
      <c r="J31" s="137" t="str">
        <f>IF('statement of marks'!J31="","",'statement of marks'!J31)</f>
        <v/>
      </c>
      <c r="K31" s="137" t="str">
        <f>IF('statement of marks'!K31="","",'statement of marks'!K31)</f>
        <v/>
      </c>
      <c r="L31" s="137" t="str">
        <f>IF('statement of marks'!L31="","",'statement of marks'!L31)</f>
        <v/>
      </c>
      <c r="M31" s="139" t="str">
        <f>IF('statement of marks'!Z31="","",'statement of marks'!Z31)</f>
        <v/>
      </c>
      <c r="N31" s="425" t="str">
        <f t="shared" si="0"/>
        <v/>
      </c>
      <c r="O31" s="139" t="str">
        <f>IF('statement of marks'!AV31="","",'statement of marks'!AV31)</f>
        <v/>
      </c>
      <c r="P31" s="425" t="str">
        <f t="shared" si="0"/>
        <v/>
      </c>
      <c r="Q31" s="123" t="str">
        <f>IF('statement of marks'!BE31="","",'statement of marks'!BE31)</f>
        <v/>
      </c>
      <c r="R31" s="139" t="str">
        <f>IF('statement of marks'!BS31="","",'statement of marks'!BS31)</f>
        <v/>
      </c>
      <c r="S31" s="425" t="str">
        <f t="shared" ref="S31" si="97">IF(R31="","",ROUNDUP(R31*20%,0))</f>
        <v/>
      </c>
      <c r="T31" s="139" t="str">
        <f>IF('statement of marks'!CO31="","",'statement of marks'!CO31)</f>
        <v/>
      </c>
      <c r="U31" s="425" t="str">
        <f t="shared" ref="U31" si="98">IF(T31="","",ROUNDUP(T31*20%,0))</f>
        <v/>
      </c>
      <c r="V31" s="139" t="str">
        <f>IF('statement of marks'!DK31="","",'statement of marks'!DK31)</f>
        <v/>
      </c>
      <c r="W31" s="425" t="str">
        <f t="shared" ref="W31" si="99">IF(V31="","",ROUNDUP(V31*20%,0))</f>
        <v/>
      </c>
      <c r="X31" s="139" t="str">
        <f>IF('statement of marks'!EG31="","",'statement of marks'!EG31)</f>
        <v/>
      </c>
      <c r="Y31" s="425" t="str">
        <f t="shared" ref="Y31" si="100">IF(X31="","",ROUNDUP(X31*20%,0))</f>
        <v/>
      </c>
      <c r="Z31" s="429" t="str">
        <f>IF('statement of marks'!EU31="","",'statement of marks'!EU31)</f>
        <v/>
      </c>
      <c r="AA31" s="429" t="str">
        <f>IF('statement of marks'!EV31="","",'statement of marks'!EV31)</f>
        <v/>
      </c>
      <c r="AB31" s="429" t="str">
        <f>IF('statement of marks'!EW31="","",'statement of marks'!EW31)</f>
        <v/>
      </c>
      <c r="AC31" s="429" t="str">
        <f>IF('statement of marks'!FE31="","",'statement of marks'!FE31)</f>
        <v/>
      </c>
      <c r="AD31" s="429" t="str">
        <f>IF('statement of marks'!FF31="","",'statement of marks'!FF31)</f>
        <v/>
      </c>
      <c r="AE31" s="429" t="str">
        <f>IF('statement of marks'!FG31="","",'statement of marks'!FG31)</f>
        <v/>
      </c>
      <c r="AF31" s="429" t="str">
        <f>IF('statement of marks'!FO31="","",'statement of marks'!FO31)</f>
        <v/>
      </c>
      <c r="AG31" s="429" t="str">
        <f>IF('statement of marks'!FP31="","",'statement of marks'!FP31)</f>
        <v/>
      </c>
      <c r="AH31" s="631" t="str">
        <f>IF('statement of marks'!FQ31="","",'statement of marks'!FQ31)</f>
        <v/>
      </c>
    </row>
    <row r="32" spans="1:34" ht="20" customHeight="1">
      <c r="A32" s="231">
        <f>IF('statement of marks'!A32="","",'statement of marks'!A32)</f>
        <v>26</v>
      </c>
      <c r="B32" s="425" t="str">
        <f>IF('statement of marks'!B32="","",'statement of marks'!B32)</f>
        <v/>
      </c>
      <c r="C32" s="425" t="str">
        <f>IF('statement of marks'!C32="","",'statement of marks'!C32)</f>
        <v/>
      </c>
      <c r="D32" s="136" t="str">
        <f>IF('statement of marks'!D32="","",'statement of marks'!D32)</f>
        <v/>
      </c>
      <c r="E32" s="136" t="str">
        <f>IF('statement of marks'!E32="","",'statement of marks'!E32)</f>
        <v/>
      </c>
      <c r="F32" s="425" t="str">
        <f>IF('statement of marks'!F32="","",'statement of marks'!F32)</f>
        <v/>
      </c>
      <c r="G32" s="698" t="str">
        <f>IF('statement of marks'!G32="","",'statement of marks'!G32)</f>
        <v/>
      </c>
      <c r="H32" s="698" t="str">
        <f>IF('statement of marks'!H32="","",'statement of marks'!H32)</f>
        <v/>
      </c>
      <c r="I32" s="220" t="str">
        <f>IF('statement of marks'!I32="","",'statement of marks'!I32)</f>
        <v/>
      </c>
      <c r="J32" s="137" t="str">
        <f>IF('statement of marks'!J32="","",'statement of marks'!J32)</f>
        <v/>
      </c>
      <c r="K32" s="137" t="str">
        <f>IF('statement of marks'!K32="","",'statement of marks'!K32)</f>
        <v/>
      </c>
      <c r="L32" s="137" t="str">
        <f>IF('statement of marks'!L32="","",'statement of marks'!L32)</f>
        <v/>
      </c>
      <c r="M32" s="139" t="str">
        <f>IF('statement of marks'!Z32="","",'statement of marks'!Z32)</f>
        <v/>
      </c>
      <c r="N32" s="425" t="str">
        <f t="shared" si="0"/>
        <v/>
      </c>
      <c r="O32" s="139" t="str">
        <f>IF('statement of marks'!AV32="","",'statement of marks'!AV32)</f>
        <v/>
      </c>
      <c r="P32" s="425" t="str">
        <f t="shared" si="0"/>
        <v/>
      </c>
      <c r="Q32" s="123" t="str">
        <f>IF('statement of marks'!BE32="","",'statement of marks'!BE32)</f>
        <v/>
      </c>
      <c r="R32" s="139" t="str">
        <f>IF('statement of marks'!BS32="","",'statement of marks'!BS32)</f>
        <v/>
      </c>
      <c r="S32" s="425" t="str">
        <f t="shared" ref="S32" si="101">IF(R32="","",ROUNDUP(R32*20%,0))</f>
        <v/>
      </c>
      <c r="T32" s="139" t="str">
        <f>IF('statement of marks'!CO32="","",'statement of marks'!CO32)</f>
        <v/>
      </c>
      <c r="U32" s="425" t="str">
        <f t="shared" ref="U32" si="102">IF(T32="","",ROUNDUP(T32*20%,0))</f>
        <v/>
      </c>
      <c r="V32" s="139" t="str">
        <f>IF('statement of marks'!DK32="","",'statement of marks'!DK32)</f>
        <v/>
      </c>
      <c r="W32" s="425" t="str">
        <f t="shared" ref="W32" si="103">IF(V32="","",ROUNDUP(V32*20%,0))</f>
        <v/>
      </c>
      <c r="X32" s="139" t="str">
        <f>IF('statement of marks'!EG32="","",'statement of marks'!EG32)</f>
        <v/>
      </c>
      <c r="Y32" s="425" t="str">
        <f t="shared" ref="Y32" si="104">IF(X32="","",ROUNDUP(X32*20%,0))</f>
        <v/>
      </c>
      <c r="Z32" s="429" t="str">
        <f>IF('statement of marks'!EU32="","",'statement of marks'!EU32)</f>
        <v/>
      </c>
      <c r="AA32" s="429" t="str">
        <f>IF('statement of marks'!EV32="","",'statement of marks'!EV32)</f>
        <v/>
      </c>
      <c r="AB32" s="429" t="str">
        <f>IF('statement of marks'!EW32="","",'statement of marks'!EW32)</f>
        <v/>
      </c>
      <c r="AC32" s="429" t="str">
        <f>IF('statement of marks'!FE32="","",'statement of marks'!FE32)</f>
        <v/>
      </c>
      <c r="AD32" s="429" t="str">
        <f>IF('statement of marks'!FF32="","",'statement of marks'!FF32)</f>
        <v/>
      </c>
      <c r="AE32" s="429" t="str">
        <f>IF('statement of marks'!FG32="","",'statement of marks'!FG32)</f>
        <v/>
      </c>
      <c r="AF32" s="429" t="str">
        <f>IF('statement of marks'!FO32="","",'statement of marks'!FO32)</f>
        <v/>
      </c>
      <c r="AG32" s="429" t="str">
        <f>IF('statement of marks'!FP32="","",'statement of marks'!FP32)</f>
        <v/>
      </c>
      <c r="AH32" s="631" t="str">
        <f>IF('statement of marks'!FQ32="","",'statement of marks'!FQ32)</f>
        <v/>
      </c>
    </row>
    <row r="33" spans="1:34" ht="20" customHeight="1">
      <c r="A33" s="231">
        <f>IF('statement of marks'!A33="","",'statement of marks'!A33)</f>
        <v>27</v>
      </c>
      <c r="B33" s="425" t="str">
        <f>IF('statement of marks'!B33="","",'statement of marks'!B33)</f>
        <v/>
      </c>
      <c r="C33" s="425" t="str">
        <f>IF('statement of marks'!C33="","",'statement of marks'!C33)</f>
        <v/>
      </c>
      <c r="D33" s="136" t="str">
        <f>IF('statement of marks'!D33="","",'statement of marks'!D33)</f>
        <v/>
      </c>
      <c r="E33" s="136" t="str">
        <f>IF('statement of marks'!E33="","",'statement of marks'!E33)</f>
        <v/>
      </c>
      <c r="F33" s="425" t="str">
        <f>IF('statement of marks'!F33="","",'statement of marks'!F33)</f>
        <v/>
      </c>
      <c r="G33" s="698" t="str">
        <f>IF('statement of marks'!G33="","",'statement of marks'!G33)</f>
        <v/>
      </c>
      <c r="H33" s="698" t="str">
        <f>IF('statement of marks'!H33="","",'statement of marks'!H33)</f>
        <v/>
      </c>
      <c r="I33" s="220" t="str">
        <f>IF('statement of marks'!I33="","",'statement of marks'!I33)</f>
        <v/>
      </c>
      <c r="J33" s="137" t="str">
        <f>IF('statement of marks'!J33="","",'statement of marks'!J33)</f>
        <v/>
      </c>
      <c r="K33" s="137" t="str">
        <f>IF('statement of marks'!K33="","",'statement of marks'!K33)</f>
        <v/>
      </c>
      <c r="L33" s="137" t="str">
        <f>IF('statement of marks'!L33="","",'statement of marks'!L33)</f>
        <v/>
      </c>
      <c r="M33" s="139" t="str">
        <f>IF('statement of marks'!Z33="","",'statement of marks'!Z33)</f>
        <v/>
      </c>
      <c r="N33" s="425" t="str">
        <f t="shared" si="0"/>
        <v/>
      </c>
      <c r="O33" s="139" t="str">
        <f>IF('statement of marks'!AV33="","",'statement of marks'!AV33)</f>
        <v/>
      </c>
      <c r="P33" s="425" t="str">
        <f t="shared" si="0"/>
        <v/>
      </c>
      <c r="Q33" s="123" t="str">
        <f>IF('statement of marks'!BE33="","",'statement of marks'!BE33)</f>
        <v/>
      </c>
      <c r="R33" s="139" t="str">
        <f>IF('statement of marks'!BS33="","",'statement of marks'!BS33)</f>
        <v/>
      </c>
      <c r="S33" s="425" t="str">
        <f t="shared" ref="S33" si="105">IF(R33="","",ROUNDUP(R33*20%,0))</f>
        <v/>
      </c>
      <c r="T33" s="139" t="str">
        <f>IF('statement of marks'!CO33="","",'statement of marks'!CO33)</f>
        <v/>
      </c>
      <c r="U33" s="425" t="str">
        <f t="shared" ref="U33" si="106">IF(T33="","",ROUNDUP(T33*20%,0))</f>
        <v/>
      </c>
      <c r="V33" s="139" t="str">
        <f>IF('statement of marks'!DK33="","",'statement of marks'!DK33)</f>
        <v/>
      </c>
      <c r="W33" s="425" t="str">
        <f t="shared" ref="W33" si="107">IF(V33="","",ROUNDUP(V33*20%,0))</f>
        <v/>
      </c>
      <c r="X33" s="139" t="str">
        <f>IF('statement of marks'!EG33="","",'statement of marks'!EG33)</f>
        <v/>
      </c>
      <c r="Y33" s="425" t="str">
        <f t="shared" ref="Y33" si="108">IF(X33="","",ROUNDUP(X33*20%,0))</f>
        <v/>
      </c>
      <c r="Z33" s="429" t="str">
        <f>IF('statement of marks'!EU33="","",'statement of marks'!EU33)</f>
        <v/>
      </c>
      <c r="AA33" s="429" t="str">
        <f>IF('statement of marks'!EV33="","",'statement of marks'!EV33)</f>
        <v/>
      </c>
      <c r="AB33" s="429" t="str">
        <f>IF('statement of marks'!EW33="","",'statement of marks'!EW33)</f>
        <v/>
      </c>
      <c r="AC33" s="429" t="str">
        <f>IF('statement of marks'!FE33="","",'statement of marks'!FE33)</f>
        <v/>
      </c>
      <c r="AD33" s="429" t="str">
        <f>IF('statement of marks'!FF33="","",'statement of marks'!FF33)</f>
        <v/>
      </c>
      <c r="AE33" s="429" t="str">
        <f>IF('statement of marks'!FG33="","",'statement of marks'!FG33)</f>
        <v/>
      </c>
      <c r="AF33" s="429" t="str">
        <f>IF('statement of marks'!FO33="","",'statement of marks'!FO33)</f>
        <v/>
      </c>
      <c r="AG33" s="429" t="str">
        <f>IF('statement of marks'!FP33="","",'statement of marks'!FP33)</f>
        <v/>
      </c>
      <c r="AH33" s="631" t="str">
        <f>IF('statement of marks'!FQ33="","",'statement of marks'!FQ33)</f>
        <v/>
      </c>
    </row>
    <row r="34" spans="1:34" ht="20" customHeight="1">
      <c r="A34" s="231">
        <f>IF('statement of marks'!A34="","",'statement of marks'!A34)</f>
        <v>28</v>
      </c>
      <c r="B34" s="425" t="str">
        <f>IF('statement of marks'!B34="","",'statement of marks'!B34)</f>
        <v/>
      </c>
      <c r="C34" s="425" t="str">
        <f>IF('statement of marks'!C34="","",'statement of marks'!C34)</f>
        <v/>
      </c>
      <c r="D34" s="136" t="str">
        <f>IF('statement of marks'!D34="","",'statement of marks'!D34)</f>
        <v/>
      </c>
      <c r="E34" s="136" t="str">
        <f>IF('statement of marks'!E34="","",'statement of marks'!E34)</f>
        <v/>
      </c>
      <c r="F34" s="425" t="str">
        <f>IF('statement of marks'!F34="","",'statement of marks'!F34)</f>
        <v/>
      </c>
      <c r="G34" s="698" t="str">
        <f>IF('statement of marks'!G34="","",'statement of marks'!G34)</f>
        <v/>
      </c>
      <c r="H34" s="698" t="str">
        <f>IF('statement of marks'!H34="","",'statement of marks'!H34)</f>
        <v/>
      </c>
      <c r="I34" s="220" t="str">
        <f>IF('statement of marks'!I34="","",'statement of marks'!I34)</f>
        <v/>
      </c>
      <c r="J34" s="137" t="str">
        <f>IF('statement of marks'!J34="","",'statement of marks'!J34)</f>
        <v/>
      </c>
      <c r="K34" s="137" t="str">
        <f>IF('statement of marks'!K34="","",'statement of marks'!K34)</f>
        <v/>
      </c>
      <c r="L34" s="137" t="str">
        <f>IF('statement of marks'!L34="","",'statement of marks'!L34)</f>
        <v/>
      </c>
      <c r="M34" s="139" t="str">
        <f>IF('statement of marks'!Z34="","",'statement of marks'!Z34)</f>
        <v/>
      </c>
      <c r="N34" s="425" t="str">
        <f t="shared" si="0"/>
        <v/>
      </c>
      <c r="O34" s="139" t="str">
        <f>IF('statement of marks'!AV34="","",'statement of marks'!AV34)</f>
        <v/>
      </c>
      <c r="P34" s="425" t="str">
        <f t="shared" si="0"/>
        <v/>
      </c>
      <c r="Q34" s="123" t="str">
        <f>IF('statement of marks'!BE34="","",'statement of marks'!BE34)</f>
        <v/>
      </c>
      <c r="R34" s="139" t="str">
        <f>IF('statement of marks'!BS34="","",'statement of marks'!BS34)</f>
        <v/>
      </c>
      <c r="S34" s="425" t="str">
        <f t="shared" ref="S34" si="109">IF(R34="","",ROUNDUP(R34*20%,0))</f>
        <v/>
      </c>
      <c r="T34" s="139" t="str">
        <f>IF('statement of marks'!CO34="","",'statement of marks'!CO34)</f>
        <v/>
      </c>
      <c r="U34" s="425" t="str">
        <f t="shared" ref="U34" si="110">IF(T34="","",ROUNDUP(T34*20%,0))</f>
        <v/>
      </c>
      <c r="V34" s="139" t="str">
        <f>IF('statement of marks'!DK34="","",'statement of marks'!DK34)</f>
        <v/>
      </c>
      <c r="W34" s="425" t="str">
        <f t="shared" ref="W34" si="111">IF(V34="","",ROUNDUP(V34*20%,0))</f>
        <v/>
      </c>
      <c r="X34" s="139" t="str">
        <f>IF('statement of marks'!EG34="","",'statement of marks'!EG34)</f>
        <v/>
      </c>
      <c r="Y34" s="425" t="str">
        <f t="shared" ref="Y34" si="112">IF(X34="","",ROUNDUP(X34*20%,0))</f>
        <v/>
      </c>
      <c r="Z34" s="429" t="str">
        <f>IF('statement of marks'!EU34="","",'statement of marks'!EU34)</f>
        <v/>
      </c>
      <c r="AA34" s="429" t="str">
        <f>IF('statement of marks'!EV34="","",'statement of marks'!EV34)</f>
        <v/>
      </c>
      <c r="AB34" s="429" t="str">
        <f>IF('statement of marks'!EW34="","",'statement of marks'!EW34)</f>
        <v/>
      </c>
      <c r="AC34" s="429" t="str">
        <f>IF('statement of marks'!FE34="","",'statement of marks'!FE34)</f>
        <v/>
      </c>
      <c r="AD34" s="429" t="str">
        <f>IF('statement of marks'!FF34="","",'statement of marks'!FF34)</f>
        <v/>
      </c>
      <c r="AE34" s="429" t="str">
        <f>IF('statement of marks'!FG34="","",'statement of marks'!FG34)</f>
        <v/>
      </c>
      <c r="AF34" s="429" t="str">
        <f>IF('statement of marks'!FO34="","",'statement of marks'!FO34)</f>
        <v/>
      </c>
      <c r="AG34" s="429" t="str">
        <f>IF('statement of marks'!FP34="","",'statement of marks'!FP34)</f>
        <v/>
      </c>
      <c r="AH34" s="631" t="str">
        <f>IF('statement of marks'!FQ34="","",'statement of marks'!FQ34)</f>
        <v/>
      </c>
    </row>
    <row r="35" spans="1:34" ht="20" customHeight="1">
      <c r="A35" s="231">
        <f>IF('statement of marks'!A35="","",'statement of marks'!A35)</f>
        <v>29</v>
      </c>
      <c r="B35" s="425" t="str">
        <f>IF('statement of marks'!B35="","",'statement of marks'!B35)</f>
        <v/>
      </c>
      <c r="C35" s="425" t="str">
        <f>IF('statement of marks'!C35="","",'statement of marks'!C35)</f>
        <v/>
      </c>
      <c r="D35" s="136" t="str">
        <f>IF('statement of marks'!D35="","",'statement of marks'!D35)</f>
        <v/>
      </c>
      <c r="E35" s="136" t="str">
        <f>IF('statement of marks'!E35="","",'statement of marks'!E35)</f>
        <v/>
      </c>
      <c r="F35" s="425" t="str">
        <f>IF('statement of marks'!F35="","",'statement of marks'!F35)</f>
        <v/>
      </c>
      <c r="G35" s="698" t="str">
        <f>IF('statement of marks'!G35="","",'statement of marks'!G35)</f>
        <v/>
      </c>
      <c r="H35" s="698" t="str">
        <f>IF('statement of marks'!H35="","",'statement of marks'!H35)</f>
        <v/>
      </c>
      <c r="I35" s="220" t="str">
        <f>IF('statement of marks'!I35="","",'statement of marks'!I35)</f>
        <v/>
      </c>
      <c r="J35" s="137" t="str">
        <f>IF('statement of marks'!J35="","",'statement of marks'!J35)</f>
        <v/>
      </c>
      <c r="K35" s="137" t="str">
        <f>IF('statement of marks'!K35="","",'statement of marks'!K35)</f>
        <v/>
      </c>
      <c r="L35" s="137" t="str">
        <f>IF('statement of marks'!L35="","",'statement of marks'!L35)</f>
        <v/>
      </c>
      <c r="M35" s="139" t="str">
        <f>IF('statement of marks'!Z35="","",'statement of marks'!Z35)</f>
        <v/>
      </c>
      <c r="N35" s="425" t="str">
        <f t="shared" si="0"/>
        <v/>
      </c>
      <c r="O35" s="139" t="str">
        <f>IF('statement of marks'!AV35="","",'statement of marks'!AV35)</f>
        <v/>
      </c>
      <c r="P35" s="425" t="str">
        <f t="shared" si="0"/>
        <v/>
      </c>
      <c r="Q35" s="123" t="str">
        <f>IF('statement of marks'!BE35="","",'statement of marks'!BE35)</f>
        <v/>
      </c>
      <c r="R35" s="139" t="str">
        <f>IF('statement of marks'!BS35="","",'statement of marks'!BS35)</f>
        <v/>
      </c>
      <c r="S35" s="425" t="str">
        <f t="shared" ref="S35" si="113">IF(R35="","",ROUNDUP(R35*20%,0))</f>
        <v/>
      </c>
      <c r="T35" s="139" t="str">
        <f>IF('statement of marks'!CO35="","",'statement of marks'!CO35)</f>
        <v/>
      </c>
      <c r="U35" s="425" t="str">
        <f t="shared" ref="U35" si="114">IF(T35="","",ROUNDUP(T35*20%,0))</f>
        <v/>
      </c>
      <c r="V35" s="139" t="str">
        <f>IF('statement of marks'!DK35="","",'statement of marks'!DK35)</f>
        <v/>
      </c>
      <c r="W35" s="425" t="str">
        <f t="shared" ref="W35" si="115">IF(V35="","",ROUNDUP(V35*20%,0))</f>
        <v/>
      </c>
      <c r="X35" s="139" t="str">
        <f>IF('statement of marks'!EG35="","",'statement of marks'!EG35)</f>
        <v/>
      </c>
      <c r="Y35" s="425" t="str">
        <f t="shared" ref="Y35" si="116">IF(X35="","",ROUNDUP(X35*20%,0))</f>
        <v/>
      </c>
      <c r="Z35" s="429" t="str">
        <f>IF('statement of marks'!EU35="","",'statement of marks'!EU35)</f>
        <v/>
      </c>
      <c r="AA35" s="429" t="str">
        <f>IF('statement of marks'!EV35="","",'statement of marks'!EV35)</f>
        <v/>
      </c>
      <c r="AB35" s="429" t="str">
        <f>IF('statement of marks'!EW35="","",'statement of marks'!EW35)</f>
        <v/>
      </c>
      <c r="AC35" s="429" t="str">
        <f>IF('statement of marks'!FE35="","",'statement of marks'!FE35)</f>
        <v/>
      </c>
      <c r="AD35" s="429" t="str">
        <f>IF('statement of marks'!FF35="","",'statement of marks'!FF35)</f>
        <v/>
      </c>
      <c r="AE35" s="429" t="str">
        <f>IF('statement of marks'!FG35="","",'statement of marks'!FG35)</f>
        <v/>
      </c>
      <c r="AF35" s="429" t="str">
        <f>IF('statement of marks'!FO35="","",'statement of marks'!FO35)</f>
        <v/>
      </c>
      <c r="AG35" s="429" t="str">
        <f>IF('statement of marks'!FP35="","",'statement of marks'!FP35)</f>
        <v/>
      </c>
      <c r="AH35" s="631" t="str">
        <f>IF('statement of marks'!FQ35="","",'statement of marks'!FQ35)</f>
        <v/>
      </c>
    </row>
    <row r="36" spans="1:34" ht="20" customHeight="1">
      <c r="A36" s="231">
        <f>IF('statement of marks'!A36="","",'statement of marks'!A36)</f>
        <v>30</v>
      </c>
      <c r="B36" s="425" t="str">
        <f>IF('statement of marks'!B36="","",'statement of marks'!B36)</f>
        <v/>
      </c>
      <c r="C36" s="425" t="str">
        <f>IF('statement of marks'!C36="","",'statement of marks'!C36)</f>
        <v/>
      </c>
      <c r="D36" s="136" t="str">
        <f>IF('statement of marks'!D36="","",'statement of marks'!D36)</f>
        <v/>
      </c>
      <c r="E36" s="136" t="str">
        <f>IF('statement of marks'!E36="","",'statement of marks'!E36)</f>
        <v/>
      </c>
      <c r="F36" s="425" t="str">
        <f>IF('statement of marks'!F36="","",'statement of marks'!F36)</f>
        <v/>
      </c>
      <c r="G36" s="698" t="str">
        <f>IF('statement of marks'!G36="","",'statement of marks'!G36)</f>
        <v/>
      </c>
      <c r="H36" s="698" t="str">
        <f>IF('statement of marks'!H36="","",'statement of marks'!H36)</f>
        <v/>
      </c>
      <c r="I36" s="220" t="str">
        <f>IF('statement of marks'!I36="","",'statement of marks'!I36)</f>
        <v/>
      </c>
      <c r="J36" s="137" t="str">
        <f>IF('statement of marks'!J36="","",'statement of marks'!J36)</f>
        <v/>
      </c>
      <c r="K36" s="137" t="str">
        <f>IF('statement of marks'!K36="","",'statement of marks'!K36)</f>
        <v/>
      </c>
      <c r="L36" s="137" t="str">
        <f>IF('statement of marks'!L36="","",'statement of marks'!L36)</f>
        <v/>
      </c>
      <c r="M36" s="139" t="str">
        <f>IF('statement of marks'!Z36="","",'statement of marks'!Z36)</f>
        <v/>
      </c>
      <c r="N36" s="425" t="str">
        <f t="shared" si="0"/>
        <v/>
      </c>
      <c r="O36" s="139" t="str">
        <f>IF('statement of marks'!AV36="","",'statement of marks'!AV36)</f>
        <v/>
      </c>
      <c r="P36" s="425" t="str">
        <f t="shared" si="0"/>
        <v/>
      </c>
      <c r="Q36" s="123" t="str">
        <f>IF('statement of marks'!BE36="","",'statement of marks'!BE36)</f>
        <v/>
      </c>
      <c r="R36" s="139" t="str">
        <f>IF('statement of marks'!BS36="","",'statement of marks'!BS36)</f>
        <v/>
      </c>
      <c r="S36" s="425" t="str">
        <f t="shared" ref="S36" si="117">IF(R36="","",ROUNDUP(R36*20%,0))</f>
        <v/>
      </c>
      <c r="T36" s="139" t="str">
        <f>IF('statement of marks'!CO36="","",'statement of marks'!CO36)</f>
        <v/>
      </c>
      <c r="U36" s="425" t="str">
        <f t="shared" ref="U36" si="118">IF(T36="","",ROUNDUP(T36*20%,0))</f>
        <v/>
      </c>
      <c r="V36" s="139" t="str">
        <f>IF('statement of marks'!DK36="","",'statement of marks'!DK36)</f>
        <v/>
      </c>
      <c r="W36" s="425" t="str">
        <f t="shared" ref="W36" si="119">IF(V36="","",ROUNDUP(V36*20%,0))</f>
        <v/>
      </c>
      <c r="X36" s="139" t="str">
        <f>IF('statement of marks'!EG36="","",'statement of marks'!EG36)</f>
        <v/>
      </c>
      <c r="Y36" s="425" t="str">
        <f t="shared" ref="Y36" si="120">IF(X36="","",ROUNDUP(X36*20%,0))</f>
        <v/>
      </c>
      <c r="Z36" s="429" t="str">
        <f>IF('statement of marks'!EU36="","",'statement of marks'!EU36)</f>
        <v/>
      </c>
      <c r="AA36" s="429" t="str">
        <f>IF('statement of marks'!EV36="","",'statement of marks'!EV36)</f>
        <v/>
      </c>
      <c r="AB36" s="429" t="str">
        <f>IF('statement of marks'!EW36="","",'statement of marks'!EW36)</f>
        <v/>
      </c>
      <c r="AC36" s="429" t="str">
        <f>IF('statement of marks'!FE36="","",'statement of marks'!FE36)</f>
        <v/>
      </c>
      <c r="AD36" s="429" t="str">
        <f>IF('statement of marks'!FF36="","",'statement of marks'!FF36)</f>
        <v/>
      </c>
      <c r="AE36" s="429" t="str">
        <f>IF('statement of marks'!FG36="","",'statement of marks'!FG36)</f>
        <v/>
      </c>
      <c r="AF36" s="429" t="str">
        <f>IF('statement of marks'!FO36="","",'statement of marks'!FO36)</f>
        <v/>
      </c>
      <c r="AG36" s="429" t="str">
        <f>IF('statement of marks'!FP36="","",'statement of marks'!FP36)</f>
        <v/>
      </c>
      <c r="AH36" s="631" t="str">
        <f>IF('statement of marks'!FQ36="","",'statement of marks'!FQ36)</f>
        <v/>
      </c>
    </row>
    <row r="37" spans="1:34" ht="20" customHeight="1">
      <c r="A37" s="231">
        <f>IF('statement of marks'!A37="","",'statement of marks'!A37)</f>
        <v>31</v>
      </c>
      <c r="B37" s="425" t="str">
        <f>IF('statement of marks'!B37="","",'statement of marks'!B37)</f>
        <v/>
      </c>
      <c r="C37" s="425" t="str">
        <f>IF('statement of marks'!C37="","",'statement of marks'!C37)</f>
        <v/>
      </c>
      <c r="D37" s="136" t="str">
        <f>IF('statement of marks'!D37="","",'statement of marks'!D37)</f>
        <v/>
      </c>
      <c r="E37" s="136" t="str">
        <f>IF('statement of marks'!E37="","",'statement of marks'!E37)</f>
        <v/>
      </c>
      <c r="F37" s="425" t="str">
        <f>IF('statement of marks'!F37="","",'statement of marks'!F37)</f>
        <v/>
      </c>
      <c r="G37" s="698" t="str">
        <f>IF('statement of marks'!G37="","",'statement of marks'!G37)</f>
        <v/>
      </c>
      <c r="H37" s="698" t="str">
        <f>IF('statement of marks'!H37="","",'statement of marks'!H37)</f>
        <v/>
      </c>
      <c r="I37" s="220" t="str">
        <f>IF('statement of marks'!I37="","",'statement of marks'!I37)</f>
        <v/>
      </c>
      <c r="J37" s="137" t="str">
        <f>IF('statement of marks'!J37="","",'statement of marks'!J37)</f>
        <v/>
      </c>
      <c r="K37" s="137" t="str">
        <f>IF('statement of marks'!K37="","",'statement of marks'!K37)</f>
        <v/>
      </c>
      <c r="L37" s="137" t="str">
        <f>IF('statement of marks'!L37="","",'statement of marks'!L37)</f>
        <v/>
      </c>
      <c r="M37" s="139" t="str">
        <f>IF('statement of marks'!Z37="","",'statement of marks'!Z37)</f>
        <v/>
      </c>
      <c r="N37" s="425" t="str">
        <f t="shared" si="0"/>
        <v/>
      </c>
      <c r="O37" s="139" t="str">
        <f>IF('statement of marks'!AV37="","",'statement of marks'!AV37)</f>
        <v/>
      </c>
      <c r="P37" s="425" t="str">
        <f t="shared" si="0"/>
        <v/>
      </c>
      <c r="Q37" s="123" t="str">
        <f>IF('statement of marks'!BE37="","",'statement of marks'!BE37)</f>
        <v/>
      </c>
      <c r="R37" s="139" t="str">
        <f>IF('statement of marks'!BS37="","",'statement of marks'!BS37)</f>
        <v/>
      </c>
      <c r="S37" s="425" t="str">
        <f t="shared" ref="S37" si="121">IF(R37="","",ROUNDUP(R37*20%,0))</f>
        <v/>
      </c>
      <c r="T37" s="139" t="str">
        <f>IF('statement of marks'!CO37="","",'statement of marks'!CO37)</f>
        <v/>
      </c>
      <c r="U37" s="425" t="str">
        <f t="shared" ref="U37" si="122">IF(T37="","",ROUNDUP(T37*20%,0))</f>
        <v/>
      </c>
      <c r="V37" s="139" t="str">
        <f>IF('statement of marks'!DK37="","",'statement of marks'!DK37)</f>
        <v/>
      </c>
      <c r="W37" s="425" t="str">
        <f t="shared" ref="W37" si="123">IF(V37="","",ROUNDUP(V37*20%,0))</f>
        <v/>
      </c>
      <c r="X37" s="139" t="str">
        <f>IF('statement of marks'!EG37="","",'statement of marks'!EG37)</f>
        <v/>
      </c>
      <c r="Y37" s="425" t="str">
        <f t="shared" ref="Y37" si="124">IF(X37="","",ROUNDUP(X37*20%,0))</f>
        <v/>
      </c>
      <c r="Z37" s="429" t="str">
        <f>IF('statement of marks'!EU37="","",'statement of marks'!EU37)</f>
        <v/>
      </c>
      <c r="AA37" s="429" t="str">
        <f>IF('statement of marks'!EV37="","",'statement of marks'!EV37)</f>
        <v/>
      </c>
      <c r="AB37" s="429" t="str">
        <f>IF('statement of marks'!EW37="","",'statement of marks'!EW37)</f>
        <v/>
      </c>
      <c r="AC37" s="429" t="str">
        <f>IF('statement of marks'!FE37="","",'statement of marks'!FE37)</f>
        <v/>
      </c>
      <c r="AD37" s="429" t="str">
        <f>IF('statement of marks'!FF37="","",'statement of marks'!FF37)</f>
        <v/>
      </c>
      <c r="AE37" s="429" t="str">
        <f>IF('statement of marks'!FG37="","",'statement of marks'!FG37)</f>
        <v/>
      </c>
      <c r="AF37" s="429" t="str">
        <f>IF('statement of marks'!FO37="","",'statement of marks'!FO37)</f>
        <v/>
      </c>
      <c r="AG37" s="429" t="str">
        <f>IF('statement of marks'!FP37="","",'statement of marks'!FP37)</f>
        <v/>
      </c>
      <c r="AH37" s="631" t="str">
        <f>IF('statement of marks'!FQ37="","",'statement of marks'!FQ37)</f>
        <v/>
      </c>
    </row>
    <row r="38" spans="1:34" ht="20" customHeight="1">
      <c r="A38" s="231">
        <f>IF('statement of marks'!A38="","",'statement of marks'!A38)</f>
        <v>32</v>
      </c>
      <c r="B38" s="425" t="str">
        <f>IF('statement of marks'!B38="","",'statement of marks'!B38)</f>
        <v/>
      </c>
      <c r="C38" s="425" t="str">
        <f>IF('statement of marks'!C38="","",'statement of marks'!C38)</f>
        <v/>
      </c>
      <c r="D38" s="136" t="str">
        <f>IF('statement of marks'!D38="","",'statement of marks'!D38)</f>
        <v/>
      </c>
      <c r="E38" s="136" t="str">
        <f>IF('statement of marks'!E38="","",'statement of marks'!E38)</f>
        <v/>
      </c>
      <c r="F38" s="425" t="str">
        <f>IF('statement of marks'!F38="","",'statement of marks'!F38)</f>
        <v/>
      </c>
      <c r="G38" s="698" t="str">
        <f>IF('statement of marks'!G38="","",'statement of marks'!G38)</f>
        <v/>
      </c>
      <c r="H38" s="698" t="str">
        <f>IF('statement of marks'!H38="","",'statement of marks'!H38)</f>
        <v/>
      </c>
      <c r="I38" s="220" t="str">
        <f>IF('statement of marks'!I38="","",'statement of marks'!I38)</f>
        <v/>
      </c>
      <c r="J38" s="137" t="str">
        <f>IF('statement of marks'!J38="","",'statement of marks'!J38)</f>
        <v/>
      </c>
      <c r="K38" s="137" t="str">
        <f>IF('statement of marks'!K38="","",'statement of marks'!K38)</f>
        <v/>
      </c>
      <c r="L38" s="137" t="str">
        <f>IF('statement of marks'!L38="","",'statement of marks'!L38)</f>
        <v/>
      </c>
      <c r="M38" s="139" t="str">
        <f>IF('statement of marks'!Z38="","",'statement of marks'!Z38)</f>
        <v/>
      </c>
      <c r="N38" s="425" t="str">
        <f t="shared" si="0"/>
        <v/>
      </c>
      <c r="O38" s="139" t="str">
        <f>IF('statement of marks'!AV38="","",'statement of marks'!AV38)</f>
        <v/>
      </c>
      <c r="P38" s="425" t="str">
        <f t="shared" si="0"/>
        <v/>
      </c>
      <c r="Q38" s="123" t="str">
        <f>IF('statement of marks'!BE38="","",'statement of marks'!BE38)</f>
        <v/>
      </c>
      <c r="R38" s="139" t="str">
        <f>IF('statement of marks'!BS38="","",'statement of marks'!BS38)</f>
        <v/>
      </c>
      <c r="S38" s="425" t="str">
        <f t="shared" ref="S38" si="125">IF(R38="","",ROUNDUP(R38*20%,0))</f>
        <v/>
      </c>
      <c r="T38" s="139" t="str">
        <f>IF('statement of marks'!CO38="","",'statement of marks'!CO38)</f>
        <v/>
      </c>
      <c r="U38" s="425" t="str">
        <f t="shared" ref="U38" si="126">IF(T38="","",ROUNDUP(T38*20%,0))</f>
        <v/>
      </c>
      <c r="V38" s="139" t="str">
        <f>IF('statement of marks'!DK38="","",'statement of marks'!DK38)</f>
        <v/>
      </c>
      <c r="W38" s="425" t="str">
        <f t="shared" ref="W38" si="127">IF(V38="","",ROUNDUP(V38*20%,0))</f>
        <v/>
      </c>
      <c r="X38" s="139" t="str">
        <f>IF('statement of marks'!EG38="","",'statement of marks'!EG38)</f>
        <v/>
      </c>
      <c r="Y38" s="425" t="str">
        <f t="shared" ref="Y38" si="128">IF(X38="","",ROUNDUP(X38*20%,0))</f>
        <v/>
      </c>
      <c r="Z38" s="429" t="str">
        <f>IF('statement of marks'!EU38="","",'statement of marks'!EU38)</f>
        <v/>
      </c>
      <c r="AA38" s="429" t="str">
        <f>IF('statement of marks'!EV38="","",'statement of marks'!EV38)</f>
        <v/>
      </c>
      <c r="AB38" s="429" t="str">
        <f>IF('statement of marks'!EW38="","",'statement of marks'!EW38)</f>
        <v/>
      </c>
      <c r="AC38" s="429" t="str">
        <f>IF('statement of marks'!FE38="","",'statement of marks'!FE38)</f>
        <v/>
      </c>
      <c r="AD38" s="429" t="str">
        <f>IF('statement of marks'!FF38="","",'statement of marks'!FF38)</f>
        <v/>
      </c>
      <c r="AE38" s="429" t="str">
        <f>IF('statement of marks'!FG38="","",'statement of marks'!FG38)</f>
        <v/>
      </c>
      <c r="AF38" s="429" t="str">
        <f>IF('statement of marks'!FO38="","",'statement of marks'!FO38)</f>
        <v/>
      </c>
      <c r="AG38" s="429" t="str">
        <f>IF('statement of marks'!FP38="","",'statement of marks'!FP38)</f>
        <v/>
      </c>
      <c r="AH38" s="631" t="str">
        <f>IF('statement of marks'!FQ38="","",'statement of marks'!FQ38)</f>
        <v/>
      </c>
    </row>
    <row r="39" spans="1:34" ht="20" customHeight="1">
      <c r="A39" s="231">
        <f>IF('statement of marks'!A39="","",'statement of marks'!A39)</f>
        <v>33</v>
      </c>
      <c r="B39" s="425" t="str">
        <f>IF('statement of marks'!B39="","",'statement of marks'!B39)</f>
        <v/>
      </c>
      <c r="C39" s="425" t="str">
        <f>IF('statement of marks'!C39="","",'statement of marks'!C39)</f>
        <v/>
      </c>
      <c r="D39" s="136" t="str">
        <f>IF('statement of marks'!D39="","",'statement of marks'!D39)</f>
        <v/>
      </c>
      <c r="E39" s="136" t="str">
        <f>IF('statement of marks'!E39="","",'statement of marks'!E39)</f>
        <v/>
      </c>
      <c r="F39" s="425" t="str">
        <f>IF('statement of marks'!F39="","",'statement of marks'!F39)</f>
        <v/>
      </c>
      <c r="G39" s="698" t="str">
        <f>IF('statement of marks'!G39="","",'statement of marks'!G39)</f>
        <v/>
      </c>
      <c r="H39" s="698" t="str">
        <f>IF('statement of marks'!H39="","",'statement of marks'!H39)</f>
        <v/>
      </c>
      <c r="I39" s="220" t="str">
        <f>IF('statement of marks'!I39="","",'statement of marks'!I39)</f>
        <v/>
      </c>
      <c r="J39" s="137" t="str">
        <f>IF('statement of marks'!J39="","",'statement of marks'!J39)</f>
        <v/>
      </c>
      <c r="K39" s="137" t="str">
        <f>IF('statement of marks'!K39="","",'statement of marks'!K39)</f>
        <v/>
      </c>
      <c r="L39" s="137" t="str">
        <f>IF('statement of marks'!L39="","",'statement of marks'!L39)</f>
        <v/>
      </c>
      <c r="M39" s="139" t="str">
        <f>IF('statement of marks'!Z39="","",'statement of marks'!Z39)</f>
        <v/>
      </c>
      <c r="N39" s="425" t="str">
        <f t="shared" si="0"/>
        <v/>
      </c>
      <c r="O39" s="139" t="str">
        <f>IF('statement of marks'!AV39="","",'statement of marks'!AV39)</f>
        <v/>
      </c>
      <c r="P39" s="425" t="str">
        <f t="shared" si="0"/>
        <v/>
      </c>
      <c r="Q39" s="123" t="str">
        <f>IF('statement of marks'!BE39="","",'statement of marks'!BE39)</f>
        <v/>
      </c>
      <c r="R39" s="139" t="str">
        <f>IF('statement of marks'!BS39="","",'statement of marks'!BS39)</f>
        <v/>
      </c>
      <c r="S39" s="425" t="str">
        <f t="shared" ref="S39" si="129">IF(R39="","",ROUNDUP(R39*20%,0))</f>
        <v/>
      </c>
      <c r="T39" s="139" t="str">
        <f>IF('statement of marks'!CO39="","",'statement of marks'!CO39)</f>
        <v/>
      </c>
      <c r="U39" s="425" t="str">
        <f t="shared" ref="U39" si="130">IF(T39="","",ROUNDUP(T39*20%,0))</f>
        <v/>
      </c>
      <c r="V39" s="139" t="str">
        <f>IF('statement of marks'!DK39="","",'statement of marks'!DK39)</f>
        <v/>
      </c>
      <c r="W39" s="425" t="str">
        <f t="shared" ref="W39" si="131">IF(V39="","",ROUNDUP(V39*20%,0))</f>
        <v/>
      </c>
      <c r="X39" s="139" t="str">
        <f>IF('statement of marks'!EG39="","",'statement of marks'!EG39)</f>
        <v/>
      </c>
      <c r="Y39" s="425" t="str">
        <f t="shared" ref="Y39" si="132">IF(X39="","",ROUNDUP(X39*20%,0))</f>
        <v/>
      </c>
      <c r="Z39" s="429" t="str">
        <f>IF('statement of marks'!EU39="","",'statement of marks'!EU39)</f>
        <v/>
      </c>
      <c r="AA39" s="429" t="str">
        <f>IF('statement of marks'!EV39="","",'statement of marks'!EV39)</f>
        <v/>
      </c>
      <c r="AB39" s="429" t="str">
        <f>IF('statement of marks'!EW39="","",'statement of marks'!EW39)</f>
        <v/>
      </c>
      <c r="AC39" s="429" t="str">
        <f>IF('statement of marks'!FE39="","",'statement of marks'!FE39)</f>
        <v/>
      </c>
      <c r="AD39" s="429" t="str">
        <f>IF('statement of marks'!FF39="","",'statement of marks'!FF39)</f>
        <v/>
      </c>
      <c r="AE39" s="429" t="str">
        <f>IF('statement of marks'!FG39="","",'statement of marks'!FG39)</f>
        <v/>
      </c>
      <c r="AF39" s="429" t="str">
        <f>IF('statement of marks'!FO39="","",'statement of marks'!FO39)</f>
        <v/>
      </c>
      <c r="AG39" s="429" t="str">
        <f>IF('statement of marks'!FP39="","",'statement of marks'!FP39)</f>
        <v/>
      </c>
      <c r="AH39" s="631" t="str">
        <f>IF('statement of marks'!FQ39="","",'statement of marks'!FQ39)</f>
        <v/>
      </c>
    </row>
    <row r="40" spans="1:34" ht="20" customHeight="1">
      <c r="A40" s="231">
        <f>IF('statement of marks'!A40="","",'statement of marks'!A40)</f>
        <v>34</v>
      </c>
      <c r="B40" s="425" t="str">
        <f>IF('statement of marks'!B40="","",'statement of marks'!B40)</f>
        <v/>
      </c>
      <c r="C40" s="425" t="str">
        <f>IF('statement of marks'!C40="","",'statement of marks'!C40)</f>
        <v/>
      </c>
      <c r="D40" s="136" t="str">
        <f>IF('statement of marks'!D40="","",'statement of marks'!D40)</f>
        <v/>
      </c>
      <c r="E40" s="136" t="str">
        <f>IF('statement of marks'!E40="","",'statement of marks'!E40)</f>
        <v/>
      </c>
      <c r="F40" s="425" t="str">
        <f>IF('statement of marks'!F40="","",'statement of marks'!F40)</f>
        <v/>
      </c>
      <c r="G40" s="698" t="str">
        <f>IF('statement of marks'!G40="","",'statement of marks'!G40)</f>
        <v/>
      </c>
      <c r="H40" s="698" t="str">
        <f>IF('statement of marks'!H40="","",'statement of marks'!H40)</f>
        <v/>
      </c>
      <c r="I40" s="220" t="str">
        <f>IF('statement of marks'!I40="","",'statement of marks'!I40)</f>
        <v/>
      </c>
      <c r="J40" s="137" t="str">
        <f>IF('statement of marks'!J40="","",'statement of marks'!J40)</f>
        <v/>
      </c>
      <c r="K40" s="137" t="str">
        <f>IF('statement of marks'!K40="","",'statement of marks'!K40)</f>
        <v/>
      </c>
      <c r="L40" s="137" t="str">
        <f>IF('statement of marks'!L40="","",'statement of marks'!L40)</f>
        <v/>
      </c>
      <c r="M40" s="139" t="str">
        <f>IF('statement of marks'!Z40="","",'statement of marks'!Z40)</f>
        <v/>
      </c>
      <c r="N40" s="425" t="str">
        <f t="shared" si="0"/>
        <v/>
      </c>
      <c r="O40" s="139" t="str">
        <f>IF('statement of marks'!AV40="","",'statement of marks'!AV40)</f>
        <v/>
      </c>
      <c r="P40" s="425" t="str">
        <f t="shared" si="0"/>
        <v/>
      </c>
      <c r="Q40" s="123" t="str">
        <f>IF('statement of marks'!BE40="","",'statement of marks'!BE40)</f>
        <v/>
      </c>
      <c r="R40" s="139" t="str">
        <f>IF('statement of marks'!BS40="","",'statement of marks'!BS40)</f>
        <v/>
      </c>
      <c r="S40" s="425" t="str">
        <f t="shared" ref="S40" si="133">IF(R40="","",ROUNDUP(R40*20%,0))</f>
        <v/>
      </c>
      <c r="T40" s="139" t="str">
        <f>IF('statement of marks'!CO40="","",'statement of marks'!CO40)</f>
        <v/>
      </c>
      <c r="U40" s="425" t="str">
        <f t="shared" ref="U40" si="134">IF(T40="","",ROUNDUP(T40*20%,0))</f>
        <v/>
      </c>
      <c r="V40" s="139" t="str">
        <f>IF('statement of marks'!DK40="","",'statement of marks'!DK40)</f>
        <v/>
      </c>
      <c r="W40" s="425" t="str">
        <f t="shared" ref="W40" si="135">IF(V40="","",ROUNDUP(V40*20%,0))</f>
        <v/>
      </c>
      <c r="X40" s="139" t="str">
        <f>IF('statement of marks'!EG40="","",'statement of marks'!EG40)</f>
        <v/>
      </c>
      <c r="Y40" s="425" t="str">
        <f t="shared" ref="Y40" si="136">IF(X40="","",ROUNDUP(X40*20%,0))</f>
        <v/>
      </c>
      <c r="Z40" s="429" t="str">
        <f>IF('statement of marks'!EU40="","",'statement of marks'!EU40)</f>
        <v/>
      </c>
      <c r="AA40" s="429" t="str">
        <f>IF('statement of marks'!EV40="","",'statement of marks'!EV40)</f>
        <v/>
      </c>
      <c r="AB40" s="429" t="str">
        <f>IF('statement of marks'!EW40="","",'statement of marks'!EW40)</f>
        <v/>
      </c>
      <c r="AC40" s="429" t="str">
        <f>IF('statement of marks'!FE40="","",'statement of marks'!FE40)</f>
        <v/>
      </c>
      <c r="AD40" s="429" t="str">
        <f>IF('statement of marks'!FF40="","",'statement of marks'!FF40)</f>
        <v/>
      </c>
      <c r="AE40" s="429" t="str">
        <f>IF('statement of marks'!FG40="","",'statement of marks'!FG40)</f>
        <v/>
      </c>
      <c r="AF40" s="429" t="str">
        <f>IF('statement of marks'!FO40="","",'statement of marks'!FO40)</f>
        <v/>
      </c>
      <c r="AG40" s="429" t="str">
        <f>IF('statement of marks'!FP40="","",'statement of marks'!FP40)</f>
        <v/>
      </c>
      <c r="AH40" s="631" t="str">
        <f>IF('statement of marks'!FQ40="","",'statement of marks'!FQ40)</f>
        <v/>
      </c>
    </row>
    <row r="41" spans="1:34" ht="20" customHeight="1">
      <c r="A41" s="231">
        <f>IF('statement of marks'!A41="","",'statement of marks'!A41)</f>
        <v>35</v>
      </c>
      <c r="B41" s="425" t="str">
        <f>IF('statement of marks'!B41="","",'statement of marks'!B41)</f>
        <v/>
      </c>
      <c r="C41" s="425" t="str">
        <f>IF('statement of marks'!C41="","",'statement of marks'!C41)</f>
        <v/>
      </c>
      <c r="D41" s="136" t="str">
        <f>IF('statement of marks'!D41="","",'statement of marks'!D41)</f>
        <v/>
      </c>
      <c r="E41" s="136" t="str">
        <f>IF('statement of marks'!E41="","",'statement of marks'!E41)</f>
        <v/>
      </c>
      <c r="F41" s="425" t="str">
        <f>IF('statement of marks'!F41="","",'statement of marks'!F41)</f>
        <v/>
      </c>
      <c r="G41" s="698" t="str">
        <f>IF('statement of marks'!G41="","",'statement of marks'!G41)</f>
        <v/>
      </c>
      <c r="H41" s="698" t="str">
        <f>IF('statement of marks'!H41="","",'statement of marks'!H41)</f>
        <v/>
      </c>
      <c r="I41" s="220" t="str">
        <f>IF('statement of marks'!I41="","",'statement of marks'!I41)</f>
        <v/>
      </c>
      <c r="J41" s="137" t="str">
        <f>IF('statement of marks'!J41="","",'statement of marks'!J41)</f>
        <v/>
      </c>
      <c r="K41" s="137" t="str">
        <f>IF('statement of marks'!K41="","",'statement of marks'!K41)</f>
        <v/>
      </c>
      <c r="L41" s="137" t="str">
        <f>IF('statement of marks'!L41="","",'statement of marks'!L41)</f>
        <v/>
      </c>
      <c r="M41" s="139" t="str">
        <f>IF('statement of marks'!Z41="","",'statement of marks'!Z41)</f>
        <v/>
      </c>
      <c r="N41" s="425" t="str">
        <f t="shared" si="0"/>
        <v/>
      </c>
      <c r="O41" s="139" t="str">
        <f>IF('statement of marks'!AV41="","",'statement of marks'!AV41)</f>
        <v/>
      </c>
      <c r="P41" s="425" t="str">
        <f t="shared" si="0"/>
        <v/>
      </c>
      <c r="Q41" s="123" t="str">
        <f>IF('statement of marks'!BE41="","",'statement of marks'!BE41)</f>
        <v/>
      </c>
      <c r="R41" s="139" t="str">
        <f>IF('statement of marks'!BS41="","",'statement of marks'!BS41)</f>
        <v/>
      </c>
      <c r="S41" s="425" t="str">
        <f t="shared" ref="S41" si="137">IF(R41="","",ROUNDUP(R41*20%,0))</f>
        <v/>
      </c>
      <c r="T41" s="139" t="str">
        <f>IF('statement of marks'!CO41="","",'statement of marks'!CO41)</f>
        <v/>
      </c>
      <c r="U41" s="425" t="str">
        <f t="shared" ref="U41" si="138">IF(T41="","",ROUNDUP(T41*20%,0))</f>
        <v/>
      </c>
      <c r="V41" s="139" t="str">
        <f>IF('statement of marks'!DK41="","",'statement of marks'!DK41)</f>
        <v/>
      </c>
      <c r="W41" s="425" t="str">
        <f t="shared" ref="W41" si="139">IF(V41="","",ROUNDUP(V41*20%,0))</f>
        <v/>
      </c>
      <c r="X41" s="139" t="str">
        <f>IF('statement of marks'!EG41="","",'statement of marks'!EG41)</f>
        <v/>
      </c>
      <c r="Y41" s="425" t="str">
        <f t="shared" ref="Y41" si="140">IF(X41="","",ROUNDUP(X41*20%,0))</f>
        <v/>
      </c>
      <c r="Z41" s="429" t="str">
        <f>IF('statement of marks'!EU41="","",'statement of marks'!EU41)</f>
        <v/>
      </c>
      <c r="AA41" s="429" t="str">
        <f>IF('statement of marks'!EV41="","",'statement of marks'!EV41)</f>
        <v/>
      </c>
      <c r="AB41" s="429" t="str">
        <f>IF('statement of marks'!EW41="","",'statement of marks'!EW41)</f>
        <v/>
      </c>
      <c r="AC41" s="429" t="str">
        <f>IF('statement of marks'!FE41="","",'statement of marks'!FE41)</f>
        <v/>
      </c>
      <c r="AD41" s="429" t="str">
        <f>IF('statement of marks'!FF41="","",'statement of marks'!FF41)</f>
        <v/>
      </c>
      <c r="AE41" s="429" t="str">
        <f>IF('statement of marks'!FG41="","",'statement of marks'!FG41)</f>
        <v/>
      </c>
      <c r="AF41" s="429" t="str">
        <f>IF('statement of marks'!FO41="","",'statement of marks'!FO41)</f>
        <v/>
      </c>
      <c r="AG41" s="429" t="str">
        <f>IF('statement of marks'!FP41="","",'statement of marks'!FP41)</f>
        <v/>
      </c>
      <c r="AH41" s="631" t="str">
        <f>IF('statement of marks'!FQ41="","",'statement of marks'!FQ41)</f>
        <v/>
      </c>
    </row>
    <row r="42" spans="1:34" ht="20" customHeight="1">
      <c r="A42" s="231">
        <f>IF('statement of marks'!A42="","",'statement of marks'!A42)</f>
        <v>36</v>
      </c>
      <c r="B42" s="425" t="str">
        <f>IF('statement of marks'!B42="","",'statement of marks'!B42)</f>
        <v/>
      </c>
      <c r="C42" s="425" t="str">
        <f>IF('statement of marks'!C42="","",'statement of marks'!C42)</f>
        <v/>
      </c>
      <c r="D42" s="136" t="str">
        <f>IF('statement of marks'!D42="","",'statement of marks'!D42)</f>
        <v/>
      </c>
      <c r="E42" s="136" t="str">
        <f>IF('statement of marks'!E42="","",'statement of marks'!E42)</f>
        <v/>
      </c>
      <c r="F42" s="425" t="str">
        <f>IF('statement of marks'!F42="","",'statement of marks'!F42)</f>
        <v/>
      </c>
      <c r="G42" s="698" t="str">
        <f>IF('statement of marks'!G42="","",'statement of marks'!G42)</f>
        <v/>
      </c>
      <c r="H42" s="698" t="str">
        <f>IF('statement of marks'!H42="","",'statement of marks'!H42)</f>
        <v/>
      </c>
      <c r="I42" s="220" t="str">
        <f>IF('statement of marks'!I42="","",'statement of marks'!I42)</f>
        <v/>
      </c>
      <c r="J42" s="137" t="str">
        <f>IF('statement of marks'!J42="","",'statement of marks'!J42)</f>
        <v/>
      </c>
      <c r="K42" s="137" t="str">
        <f>IF('statement of marks'!K42="","",'statement of marks'!K42)</f>
        <v/>
      </c>
      <c r="L42" s="137" t="str">
        <f>IF('statement of marks'!L42="","",'statement of marks'!L42)</f>
        <v/>
      </c>
      <c r="M42" s="139" t="str">
        <f>IF('statement of marks'!Z42="","",'statement of marks'!Z42)</f>
        <v/>
      </c>
      <c r="N42" s="425" t="str">
        <f t="shared" si="0"/>
        <v/>
      </c>
      <c r="O42" s="139" t="str">
        <f>IF('statement of marks'!AV42="","",'statement of marks'!AV42)</f>
        <v/>
      </c>
      <c r="P42" s="425" t="str">
        <f t="shared" si="0"/>
        <v/>
      </c>
      <c r="Q42" s="123" t="str">
        <f>IF('statement of marks'!BE42="","",'statement of marks'!BE42)</f>
        <v/>
      </c>
      <c r="R42" s="139" t="str">
        <f>IF('statement of marks'!BS42="","",'statement of marks'!BS42)</f>
        <v/>
      </c>
      <c r="S42" s="425" t="str">
        <f t="shared" ref="S42" si="141">IF(R42="","",ROUNDUP(R42*20%,0))</f>
        <v/>
      </c>
      <c r="T42" s="139" t="str">
        <f>IF('statement of marks'!CO42="","",'statement of marks'!CO42)</f>
        <v/>
      </c>
      <c r="U42" s="425" t="str">
        <f t="shared" ref="U42" si="142">IF(T42="","",ROUNDUP(T42*20%,0))</f>
        <v/>
      </c>
      <c r="V42" s="139" t="str">
        <f>IF('statement of marks'!DK42="","",'statement of marks'!DK42)</f>
        <v/>
      </c>
      <c r="W42" s="425" t="str">
        <f t="shared" ref="W42" si="143">IF(V42="","",ROUNDUP(V42*20%,0))</f>
        <v/>
      </c>
      <c r="X42" s="139" t="str">
        <f>IF('statement of marks'!EG42="","",'statement of marks'!EG42)</f>
        <v/>
      </c>
      <c r="Y42" s="425" t="str">
        <f t="shared" ref="Y42" si="144">IF(X42="","",ROUNDUP(X42*20%,0))</f>
        <v/>
      </c>
      <c r="Z42" s="429" t="str">
        <f>IF('statement of marks'!EU42="","",'statement of marks'!EU42)</f>
        <v/>
      </c>
      <c r="AA42" s="429" t="str">
        <f>IF('statement of marks'!EV42="","",'statement of marks'!EV42)</f>
        <v/>
      </c>
      <c r="AB42" s="429" t="str">
        <f>IF('statement of marks'!EW42="","",'statement of marks'!EW42)</f>
        <v/>
      </c>
      <c r="AC42" s="429" t="str">
        <f>IF('statement of marks'!FE42="","",'statement of marks'!FE42)</f>
        <v/>
      </c>
      <c r="AD42" s="429" t="str">
        <f>IF('statement of marks'!FF42="","",'statement of marks'!FF42)</f>
        <v/>
      </c>
      <c r="AE42" s="429" t="str">
        <f>IF('statement of marks'!FG42="","",'statement of marks'!FG42)</f>
        <v/>
      </c>
      <c r="AF42" s="429" t="str">
        <f>IF('statement of marks'!FO42="","",'statement of marks'!FO42)</f>
        <v/>
      </c>
      <c r="AG42" s="429" t="str">
        <f>IF('statement of marks'!FP42="","",'statement of marks'!FP42)</f>
        <v/>
      </c>
      <c r="AH42" s="631" t="str">
        <f>IF('statement of marks'!FQ42="","",'statement of marks'!FQ42)</f>
        <v/>
      </c>
    </row>
    <row r="43" spans="1:34" ht="20" customHeight="1">
      <c r="A43" s="231">
        <f>IF('statement of marks'!A43="","",'statement of marks'!A43)</f>
        <v>37</v>
      </c>
      <c r="B43" s="425" t="str">
        <f>IF('statement of marks'!B43="","",'statement of marks'!B43)</f>
        <v/>
      </c>
      <c r="C43" s="425" t="str">
        <f>IF('statement of marks'!C43="","",'statement of marks'!C43)</f>
        <v/>
      </c>
      <c r="D43" s="136" t="str">
        <f>IF('statement of marks'!D43="","",'statement of marks'!D43)</f>
        <v/>
      </c>
      <c r="E43" s="136" t="str">
        <f>IF('statement of marks'!E43="","",'statement of marks'!E43)</f>
        <v/>
      </c>
      <c r="F43" s="425" t="str">
        <f>IF('statement of marks'!F43="","",'statement of marks'!F43)</f>
        <v/>
      </c>
      <c r="G43" s="698" t="str">
        <f>IF('statement of marks'!G43="","",'statement of marks'!G43)</f>
        <v/>
      </c>
      <c r="H43" s="698" t="str">
        <f>IF('statement of marks'!H43="","",'statement of marks'!H43)</f>
        <v/>
      </c>
      <c r="I43" s="220" t="str">
        <f>IF('statement of marks'!I43="","",'statement of marks'!I43)</f>
        <v/>
      </c>
      <c r="J43" s="137" t="str">
        <f>IF('statement of marks'!J43="","",'statement of marks'!J43)</f>
        <v/>
      </c>
      <c r="K43" s="137" t="str">
        <f>IF('statement of marks'!K43="","",'statement of marks'!K43)</f>
        <v/>
      </c>
      <c r="L43" s="137" t="str">
        <f>IF('statement of marks'!L43="","",'statement of marks'!L43)</f>
        <v/>
      </c>
      <c r="M43" s="139" t="str">
        <f>IF('statement of marks'!Z43="","",'statement of marks'!Z43)</f>
        <v/>
      </c>
      <c r="N43" s="425" t="str">
        <f t="shared" si="0"/>
        <v/>
      </c>
      <c r="O43" s="139" t="str">
        <f>IF('statement of marks'!AV43="","",'statement of marks'!AV43)</f>
        <v/>
      </c>
      <c r="P43" s="425" t="str">
        <f t="shared" si="0"/>
        <v/>
      </c>
      <c r="Q43" s="123" t="str">
        <f>IF('statement of marks'!BE43="","",'statement of marks'!BE43)</f>
        <v/>
      </c>
      <c r="R43" s="139" t="str">
        <f>IF('statement of marks'!BS43="","",'statement of marks'!BS43)</f>
        <v/>
      </c>
      <c r="S43" s="425" t="str">
        <f t="shared" ref="S43" si="145">IF(R43="","",ROUNDUP(R43*20%,0))</f>
        <v/>
      </c>
      <c r="T43" s="139" t="str">
        <f>IF('statement of marks'!CO43="","",'statement of marks'!CO43)</f>
        <v/>
      </c>
      <c r="U43" s="425" t="str">
        <f t="shared" ref="U43" si="146">IF(T43="","",ROUNDUP(T43*20%,0))</f>
        <v/>
      </c>
      <c r="V43" s="139" t="str">
        <f>IF('statement of marks'!DK43="","",'statement of marks'!DK43)</f>
        <v/>
      </c>
      <c r="W43" s="425" t="str">
        <f t="shared" ref="W43" si="147">IF(V43="","",ROUNDUP(V43*20%,0))</f>
        <v/>
      </c>
      <c r="X43" s="139" t="str">
        <f>IF('statement of marks'!EG43="","",'statement of marks'!EG43)</f>
        <v/>
      </c>
      <c r="Y43" s="425" t="str">
        <f t="shared" ref="Y43" si="148">IF(X43="","",ROUNDUP(X43*20%,0))</f>
        <v/>
      </c>
      <c r="Z43" s="429" t="str">
        <f>IF('statement of marks'!EU43="","",'statement of marks'!EU43)</f>
        <v/>
      </c>
      <c r="AA43" s="429" t="str">
        <f>IF('statement of marks'!EV43="","",'statement of marks'!EV43)</f>
        <v/>
      </c>
      <c r="AB43" s="429" t="str">
        <f>IF('statement of marks'!EW43="","",'statement of marks'!EW43)</f>
        <v/>
      </c>
      <c r="AC43" s="429" t="str">
        <f>IF('statement of marks'!FE43="","",'statement of marks'!FE43)</f>
        <v/>
      </c>
      <c r="AD43" s="429" t="str">
        <f>IF('statement of marks'!FF43="","",'statement of marks'!FF43)</f>
        <v/>
      </c>
      <c r="AE43" s="429" t="str">
        <f>IF('statement of marks'!FG43="","",'statement of marks'!FG43)</f>
        <v/>
      </c>
      <c r="AF43" s="429" t="str">
        <f>IF('statement of marks'!FO43="","",'statement of marks'!FO43)</f>
        <v/>
      </c>
      <c r="AG43" s="429" t="str">
        <f>IF('statement of marks'!FP43="","",'statement of marks'!FP43)</f>
        <v/>
      </c>
      <c r="AH43" s="631" t="str">
        <f>IF('statement of marks'!FQ43="","",'statement of marks'!FQ43)</f>
        <v/>
      </c>
    </row>
    <row r="44" spans="1:34" ht="20" customHeight="1">
      <c r="A44" s="231">
        <f>IF('statement of marks'!A44="","",'statement of marks'!A44)</f>
        <v>38</v>
      </c>
      <c r="B44" s="425" t="str">
        <f>IF('statement of marks'!B44="","",'statement of marks'!B44)</f>
        <v/>
      </c>
      <c r="C44" s="425" t="str">
        <f>IF('statement of marks'!C44="","",'statement of marks'!C44)</f>
        <v/>
      </c>
      <c r="D44" s="136" t="str">
        <f>IF('statement of marks'!D44="","",'statement of marks'!D44)</f>
        <v/>
      </c>
      <c r="E44" s="136" t="str">
        <f>IF('statement of marks'!E44="","",'statement of marks'!E44)</f>
        <v/>
      </c>
      <c r="F44" s="425" t="str">
        <f>IF('statement of marks'!F44="","",'statement of marks'!F44)</f>
        <v/>
      </c>
      <c r="G44" s="698" t="str">
        <f>IF('statement of marks'!G44="","",'statement of marks'!G44)</f>
        <v/>
      </c>
      <c r="H44" s="698" t="str">
        <f>IF('statement of marks'!H44="","",'statement of marks'!H44)</f>
        <v/>
      </c>
      <c r="I44" s="220" t="str">
        <f>IF('statement of marks'!I44="","",'statement of marks'!I44)</f>
        <v/>
      </c>
      <c r="J44" s="137" t="str">
        <f>IF('statement of marks'!J44="","",'statement of marks'!J44)</f>
        <v/>
      </c>
      <c r="K44" s="137" t="str">
        <f>IF('statement of marks'!K44="","",'statement of marks'!K44)</f>
        <v/>
      </c>
      <c r="L44" s="137" t="str">
        <f>IF('statement of marks'!L44="","",'statement of marks'!L44)</f>
        <v/>
      </c>
      <c r="M44" s="139" t="str">
        <f>IF('statement of marks'!Z44="","",'statement of marks'!Z44)</f>
        <v/>
      </c>
      <c r="N44" s="425" t="str">
        <f t="shared" si="0"/>
        <v/>
      </c>
      <c r="O44" s="139" t="str">
        <f>IF('statement of marks'!AV44="","",'statement of marks'!AV44)</f>
        <v/>
      </c>
      <c r="P44" s="425" t="str">
        <f t="shared" si="0"/>
        <v/>
      </c>
      <c r="Q44" s="123" t="str">
        <f>IF('statement of marks'!BE44="","",'statement of marks'!BE44)</f>
        <v/>
      </c>
      <c r="R44" s="139" t="str">
        <f>IF('statement of marks'!BS44="","",'statement of marks'!BS44)</f>
        <v/>
      </c>
      <c r="S44" s="425" t="str">
        <f t="shared" ref="S44" si="149">IF(R44="","",ROUNDUP(R44*20%,0))</f>
        <v/>
      </c>
      <c r="T44" s="139" t="str">
        <f>IF('statement of marks'!CO44="","",'statement of marks'!CO44)</f>
        <v/>
      </c>
      <c r="U44" s="425" t="str">
        <f t="shared" ref="U44" si="150">IF(T44="","",ROUNDUP(T44*20%,0))</f>
        <v/>
      </c>
      <c r="V44" s="139" t="str">
        <f>IF('statement of marks'!DK44="","",'statement of marks'!DK44)</f>
        <v/>
      </c>
      <c r="W44" s="425" t="str">
        <f t="shared" ref="W44" si="151">IF(V44="","",ROUNDUP(V44*20%,0))</f>
        <v/>
      </c>
      <c r="X44" s="139" t="str">
        <f>IF('statement of marks'!EG44="","",'statement of marks'!EG44)</f>
        <v/>
      </c>
      <c r="Y44" s="425" t="str">
        <f t="shared" ref="Y44" si="152">IF(X44="","",ROUNDUP(X44*20%,0))</f>
        <v/>
      </c>
      <c r="Z44" s="429" t="str">
        <f>IF('statement of marks'!EU44="","",'statement of marks'!EU44)</f>
        <v/>
      </c>
      <c r="AA44" s="429" t="str">
        <f>IF('statement of marks'!EV44="","",'statement of marks'!EV44)</f>
        <v/>
      </c>
      <c r="AB44" s="429" t="str">
        <f>IF('statement of marks'!EW44="","",'statement of marks'!EW44)</f>
        <v/>
      </c>
      <c r="AC44" s="429" t="str">
        <f>IF('statement of marks'!FE44="","",'statement of marks'!FE44)</f>
        <v/>
      </c>
      <c r="AD44" s="429" t="str">
        <f>IF('statement of marks'!FF44="","",'statement of marks'!FF44)</f>
        <v/>
      </c>
      <c r="AE44" s="429" t="str">
        <f>IF('statement of marks'!FG44="","",'statement of marks'!FG44)</f>
        <v/>
      </c>
      <c r="AF44" s="429" t="str">
        <f>IF('statement of marks'!FO44="","",'statement of marks'!FO44)</f>
        <v/>
      </c>
      <c r="AG44" s="429" t="str">
        <f>IF('statement of marks'!FP44="","",'statement of marks'!FP44)</f>
        <v/>
      </c>
      <c r="AH44" s="631" t="str">
        <f>IF('statement of marks'!FQ44="","",'statement of marks'!FQ44)</f>
        <v/>
      </c>
    </row>
    <row r="45" spans="1:34" ht="20" customHeight="1">
      <c r="A45" s="231">
        <f>IF('statement of marks'!A45="","",'statement of marks'!A45)</f>
        <v>39</v>
      </c>
      <c r="B45" s="425" t="str">
        <f>IF('statement of marks'!B45="","",'statement of marks'!B45)</f>
        <v/>
      </c>
      <c r="C45" s="425" t="str">
        <f>IF('statement of marks'!C45="","",'statement of marks'!C45)</f>
        <v/>
      </c>
      <c r="D45" s="136" t="str">
        <f>IF('statement of marks'!D45="","",'statement of marks'!D45)</f>
        <v/>
      </c>
      <c r="E45" s="136" t="str">
        <f>IF('statement of marks'!E45="","",'statement of marks'!E45)</f>
        <v/>
      </c>
      <c r="F45" s="425" t="str">
        <f>IF('statement of marks'!F45="","",'statement of marks'!F45)</f>
        <v/>
      </c>
      <c r="G45" s="698" t="str">
        <f>IF('statement of marks'!G45="","",'statement of marks'!G45)</f>
        <v/>
      </c>
      <c r="H45" s="698" t="str">
        <f>IF('statement of marks'!H45="","",'statement of marks'!H45)</f>
        <v/>
      </c>
      <c r="I45" s="220" t="str">
        <f>IF('statement of marks'!I45="","",'statement of marks'!I45)</f>
        <v/>
      </c>
      <c r="J45" s="137" t="str">
        <f>IF('statement of marks'!J45="","",'statement of marks'!J45)</f>
        <v/>
      </c>
      <c r="K45" s="137" t="str">
        <f>IF('statement of marks'!K45="","",'statement of marks'!K45)</f>
        <v/>
      </c>
      <c r="L45" s="137" t="str">
        <f>IF('statement of marks'!L45="","",'statement of marks'!L45)</f>
        <v/>
      </c>
      <c r="M45" s="139" t="str">
        <f>IF('statement of marks'!Z45="","",'statement of marks'!Z45)</f>
        <v/>
      </c>
      <c r="N45" s="425" t="str">
        <f t="shared" si="0"/>
        <v/>
      </c>
      <c r="O45" s="139" t="str">
        <f>IF('statement of marks'!AV45="","",'statement of marks'!AV45)</f>
        <v/>
      </c>
      <c r="P45" s="425" t="str">
        <f t="shared" si="0"/>
        <v/>
      </c>
      <c r="Q45" s="123" t="str">
        <f>IF('statement of marks'!BE45="","",'statement of marks'!BE45)</f>
        <v/>
      </c>
      <c r="R45" s="139" t="str">
        <f>IF('statement of marks'!BS45="","",'statement of marks'!BS45)</f>
        <v/>
      </c>
      <c r="S45" s="425" t="str">
        <f t="shared" ref="S45" si="153">IF(R45="","",ROUNDUP(R45*20%,0))</f>
        <v/>
      </c>
      <c r="T45" s="139" t="str">
        <f>IF('statement of marks'!CO45="","",'statement of marks'!CO45)</f>
        <v/>
      </c>
      <c r="U45" s="425" t="str">
        <f t="shared" ref="U45" si="154">IF(T45="","",ROUNDUP(T45*20%,0))</f>
        <v/>
      </c>
      <c r="V45" s="139" t="str">
        <f>IF('statement of marks'!DK45="","",'statement of marks'!DK45)</f>
        <v/>
      </c>
      <c r="W45" s="425" t="str">
        <f t="shared" ref="W45" si="155">IF(V45="","",ROUNDUP(V45*20%,0))</f>
        <v/>
      </c>
      <c r="X45" s="139" t="str">
        <f>IF('statement of marks'!EG45="","",'statement of marks'!EG45)</f>
        <v/>
      </c>
      <c r="Y45" s="425" t="str">
        <f t="shared" ref="Y45" si="156">IF(X45="","",ROUNDUP(X45*20%,0))</f>
        <v/>
      </c>
      <c r="Z45" s="429" t="str">
        <f>IF('statement of marks'!EU45="","",'statement of marks'!EU45)</f>
        <v/>
      </c>
      <c r="AA45" s="429" t="str">
        <f>IF('statement of marks'!EV45="","",'statement of marks'!EV45)</f>
        <v/>
      </c>
      <c r="AB45" s="429" t="str">
        <f>IF('statement of marks'!EW45="","",'statement of marks'!EW45)</f>
        <v/>
      </c>
      <c r="AC45" s="429" t="str">
        <f>IF('statement of marks'!FE45="","",'statement of marks'!FE45)</f>
        <v/>
      </c>
      <c r="AD45" s="429" t="str">
        <f>IF('statement of marks'!FF45="","",'statement of marks'!FF45)</f>
        <v/>
      </c>
      <c r="AE45" s="429" t="str">
        <f>IF('statement of marks'!FG45="","",'statement of marks'!FG45)</f>
        <v/>
      </c>
      <c r="AF45" s="429" t="str">
        <f>IF('statement of marks'!FO45="","",'statement of marks'!FO45)</f>
        <v/>
      </c>
      <c r="AG45" s="429" t="str">
        <f>IF('statement of marks'!FP45="","",'statement of marks'!FP45)</f>
        <v/>
      </c>
      <c r="AH45" s="631" t="str">
        <f>IF('statement of marks'!FQ45="","",'statement of marks'!FQ45)</f>
        <v/>
      </c>
    </row>
    <row r="46" spans="1:34" ht="20" customHeight="1">
      <c r="A46" s="231">
        <f>IF('statement of marks'!A46="","",'statement of marks'!A46)</f>
        <v>40</v>
      </c>
      <c r="B46" s="425" t="str">
        <f>IF('statement of marks'!B46="","",'statement of marks'!B46)</f>
        <v/>
      </c>
      <c r="C46" s="425" t="str">
        <f>IF('statement of marks'!C46="","",'statement of marks'!C46)</f>
        <v/>
      </c>
      <c r="D46" s="136" t="str">
        <f>IF('statement of marks'!D46="","",'statement of marks'!D46)</f>
        <v/>
      </c>
      <c r="E46" s="136" t="str">
        <f>IF('statement of marks'!E46="","",'statement of marks'!E46)</f>
        <v/>
      </c>
      <c r="F46" s="425" t="str">
        <f>IF('statement of marks'!F46="","",'statement of marks'!F46)</f>
        <v/>
      </c>
      <c r="G46" s="698" t="str">
        <f>IF('statement of marks'!G46="","",'statement of marks'!G46)</f>
        <v/>
      </c>
      <c r="H46" s="698" t="str">
        <f>IF('statement of marks'!H46="","",'statement of marks'!H46)</f>
        <v/>
      </c>
      <c r="I46" s="220" t="str">
        <f>IF('statement of marks'!I46="","",'statement of marks'!I46)</f>
        <v/>
      </c>
      <c r="J46" s="137" t="str">
        <f>IF('statement of marks'!J46="","",'statement of marks'!J46)</f>
        <v/>
      </c>
      <c r="K46" s="137" t="str">
        <f>IF('statement of marks'!K46="","",'statement of marks'!K46)</f>
        <v/>
      </c>
      <c r="L46" s="137" t="str">
        <f>IF('statement of marks'!L46="","",'statement of marks'!L46)</f>
        <v/>
      </c>
      <c r="M46" s="139" t="str">
        <f>IF('statement of marks'!Z46="","",'statement of marks'!Z46)</f>
        <v/>
      </c>
      <c r="N46" s="425" t="str">
        <f t="shared" si="0"/>
        <v/>
      </c>
      <c r="O46" s="139" t="str">
        <f>IF('statement of marks'!AV46="","",'statement of marks'!AV46)</f>
        <v/>
      </c>
      <c r="P46" s="425" t="str">
        <f t="shared" si="0"/>
        <v/>
      </c>
      <c r="Q46" s="123" t="str">
        <f>IF('statement of marks'!BE46="","",'statement of marks'!BE46)</f>
        <v/>
      </c>
      <c r="R46" s="139" t="str">
        <f>IF('statement of marks'!BS46="","",'statement of marks'!BS46)</f>
        <v/>
      </c>
      <c r="S46" s="425" t="str">
        <f t="shared" ref="S46" si="157">IF(R46="","",ROUNDUP(R46*20%,0))</f>
        <v/>
      </c>
      <c r="T46" s="139" t="str">
        <f>IF('statement of marks'!CO46="","",'statement of marks'!CO46)</f>
        <v/>
      </c>
      <c r="U46" s="425" t="str">
        <f t="shared" ref="U46" si="158">IF(T46="","",ROUNDUP(T46*20%,0))</f>
        <v/>
      </c>
      <c r="V46" s="139" t="str">
        <f>IF('statement of marks'!DK46="","",'statement of marks'!DK46)</f>
        <v/>
      </c>
      <c r="W46" s="425" t="str">
        <f t="shared" ref="W46" si="159">IF(V46="","",ROUNDUP(V46*20%,0))</f>
        <v/>
      </c>
      <c r="X46" s="139" t="str">
        <f>IF('statement of marks'!EG46="","",'statement of marks'!EG46)</f>
        <v/>
      </c>
      <c r="Y46" s="425" t="str">
        <f t="shared" ref="Y46" si="160">IF(X46="","",ROUNDUP(X46*20%,0))</f>
        <v/>
      </c>
      <c r="Z46" s="429" t="str">
        <f>IF('statement of marks'!EU46="","",'statement of marks'!EU46)</f>
        <v/>
      </c>
      <c r="AA46" s="429" t="str">
        <f>IF('statement of marks'!EV46="","",'statement of marks'!EV46)</f>
        <v/>
      </c>
      <c r="AB46" s="429" t="str">
        <f>IF('statement of marks'!EW46="","",'statement of marks'!EW46)</f>
        <v/>
      </c>
      <c r="AC46" s="429" t="str">
        <f>IF('statement of marks'!FE46="","",'statement of marks'!FE46)</f>
        <v/>
      </c>
      <c r="AD46" s="429" t="str">
        <f>IF('statement of marks'!FF46="","",'statement of marks'!FF46)</f>
        <v/>
      </c>
      <c r="AE46" s="429" t="str">
        <f>IF('statement of marks'!FG46="","",'statement of marks'!FG46)</f>
        <v/>
      </c>
      <c r="AF46" s="429" t="str">
        <f>IF('statement of marks'!FO46="","",'statement of marks'!FO46)</f>
        <v/>
      </c>
      <c r="AG46" s="429" t="str">
        <f>IF('statement of marks'!FP46="","",'statement of marks'!FP46)</f>
        <v/>
      </c>
      <c r="AH46" s="631" t="str">
        <f>IF('statement of marks'!FQ46="","",'statement of marks'!FQ46)</f>
        <v/>
      </c>
    </row>
    <row r="47" spans="1:34" ht="20" customHeight="1">
      <c r="A47" s="231">
        <f>IF('statement of marks'!A47="","",'statement of marks'!A47)</f>
        <v>41</v>
      </c>
      <c r="B47" s="425" t="str">
        <f>IF('statement of marks'!B47="","",'statement of marks'!B47)</f>
        <v/>
      </c>
      <c r="C47" s="425" t="str">
        <f>IF('statement of marks'!C47="","",'statement of marks'!C47)</f>
        <v/>
      </c>
      <c r="D47" s="136" t="str">
        <f>IF('statement of marks'!D47="","",'statement of marks'!D47)</f>
        <v/>
      </c>
      <c r="E47" s="136" t="str">
        <f>IF('statement of marks'!E47="","",'statement of marks'!E47)</f>
        <v/>
      </c>
      <c r="F47" s="425" t="str">
        <f>IF('statement of marks'!F47="","",'statement of marks'!F47)</f>
        <v/>
      </c>
      <c r="G47" s="698" t="str">
        <f>IF('statement of marks'!G47="","",'statement of marks'!G47)</f>
        <v/>
      </c>
      <c r="H47" s="698" t="str">
        <f>IF('statement of marks'!H47="","",'statement of marks'!H47)</f>
        <v/>
      </c>
      <c r="I47" s="220" t="str">
        <f>IF('statement of marks'!I47="","",'statement of marks'!I47)</f>
        <v/>
      </c>
      <c r="J47" s="137" t="str">
        <f>IF('statement of marks'!J47="","",'statement of marks'!J47)</f>
        <v/>
      </c>
      <c r="K47" s="137" t="str">
        <f>IF('statement of marks'!K47="","",'statement of marks'!K47)</f>
        <v/>
      </c>
      <c r="L47" s="137" t="str">
        <f>IF('statement of marks'!L47="","",'statement of marks'!L47)</f>
        <v/>
      </c>
      <c r="M47" s="139" t="str">
        <f>IF('statement of marks'!Z47="","",'statement of marks'!Z47)</f>
        <v/>
      </c>
      <c r="N47" s="425" t="str">
        <f t="shared" si="0"/>
        <v/>
      </c>
      <c r="O47" s="139" t="str">
        <f>IF('statement of marks'!AV47="","",'statement of marks'!AV47)</f>
        <v/>
      </c>
      <c r="P47" s="425" t="str">
        <f t="shared" si="0"/>
        <v/>
      </c>
      <c r="Q47" s="123" t="str">
        <f>IF('statement of marks'!BE47="","",'statement of marks'!BE47)</f>
        <v/>
      </c>
      <c r="R47" s="139" t="str">
        <f>IF('statement of marks'!BS47="","",'statement of marks'!BS47)</f>
        <v/>
      </c>
      <c r="S47" s="425" t="str">
        <f t="shared" ref="S47" si="161">IF(R47="","",ROUNDUP(R47*20%,0))</f>
        <v/>
      </c>
      <c r="T47" s="139" t="str">
        <f>IF('statement of marks'!CO47="","",'statement of marks'!CO47)</f>
        <v/>
      </c>
      <c r="U47" s="425" t="str">
        <f t="shared" ref="U47" si="162">IF(T47="","",ROUNDUP(T47*20%,0))</f>
        <v/>
      </c>
      <c r="V47" s="139" t="str">
        <f>IF('statement of marks'!DK47="","",'statement of marks'!DK47)</f>
        <v/>
      </c>
      <c r="W47" s="425" t="str">
        <f t="shared" ref="W47" si="163">IF(V47="","",ROUNDUP(V47*20%,0))</f>
        <v/>
      </c>
      <c r="X47" s="139" t="str">
        <f>IF('statement of marks'!EG47="","",'statement of marks'!EG47)</f>
        <v/>
      </c>
      <c r="Y47" s="425" t="str">
        <f t="shared" ref="Y47" si="164">IF(X47="","",ROUNDUP(X47*20%,0))</f>
        <v/>
      </c>
      <c r="Z47" s="429" t="str">
        <f>IF('statement of marks'!EU47="","",'statement of marks'!EU47)</f>
        <v/>
      </c>
      <c r="AA47" s="429" t="str">
        <f>IF('statement of marks'!EV47="","",'statement of marks'!EV47)</f>
        <v/>
      </c>
      <c r="AB47" s="429" t="str">
        <f>IF('statement of marks'!EW47="","",'statement of marks'!EW47)</f>
        <v/>
      </c>
      <c r="AC47" s="429" t="str">
        <f>IF('statement of marks'!FE47="","",'statement of marks'!FE47)</f>
        <v/>
      </c>
      <c r="AD47" s="429" t="str">
        <f>IF('statement of marks'!FF47="","",'statement of marks'!FF47)</f>
        <v/>
      </c>
      <c r="AE47" s="429" t="str">
        <f>IF('statement of marks'!FG47="","",'statement of marks'!FG47)</f>
        <v/>
      </c>
      <c r="AF47" s="429" t="str">
        <f>IF('statement of marks'!FO47="","",'statement of marks'!FO47)</f>
        <v/>
      </c>
      <c r="AG47" s="429" t="str">
        <f>IF('statement of marks'!FP47="","",'statement of marks'!FP47)</f>
        <v/>
      </c>
      <c r="AH47" s="631" t="str">
        <f>IF('statement of marks'!FQ47="","",'statement of marks'!FQ47)</f>
        <v/>
      </c>
    </row>
    <row r="48" spans="1:34" ht="20" customHeight="1">
      <c r="A48" s="231">
        <f>IF('statement of marks'!A48="","",'statement of marks'!A48)</f>
        <v>42</v>
      </c>
      <c r="B48" s="425" t="str">
        <f>IF('statement of marks'!B48="","",'statement of marks'!B48)</f>
        <v/>
      </c>
      <c r="C48" s="425" t="str">
        <f>IF('statement of marks'!C48="","",'statement of marks'!C48)</f>
        <v/>
      </c>
      <c r="D48" s="136" t="str">
        <f>IF('statement of marks'!D48="","",'statement of marks'!D48)</f>
        <v/>
      </c>
      <c r="E48" s="136" t="str">
        <f>IF('statement of marks'!E48="","",'statement of marks'!E48)</f>
        <v/>
      </c>
      <c r="F48" s="425" t="str">
        <f>IF('statement of marks'!F48="","",'statement of marks'!F48)</f>
        <v/>
      </c>
      <c r="G48" s="698" t="str">
        <f>IF('statement of marks'!G48="","",'statement of marks'!G48)</f>
        <v/>
      </c>
      <c r="H48" s="698" t="str">
        <f>IF('statement of marks'!H48="","",'statement of marks'!H48)</f>
        <v/>
      </c>
      <c r="I48" s="220" t="str">
        <f>IF('statement of marks'!I48="","",'statement of marks'!I48)</f>
        <v/>
      </c>
      <c r="J48" s="137" t="str">
        <f>IF('statement of marks'!J48="","",'statement of marks'!J48)</f>
        <v/>
      </c>
      <c r="K48" s="137" t="str">
        <f>IF('statement of marks'!K48="","",'statement of marks'!K48)</f>
        <v/>
      </c>
      <c r="L48" s="137" t="str">
        <f>IF('statement of marks'!L48="","",'statement of marks'!L48)</f>
        <v/>
      </c>
      <c r="M48" s="139" t="str">
        <f>IF('statement of marks'!Z48="","",'statement of marks'!Z48)</f>
        <v/>
      </c>
      <c r="N48" s="425" t="str">
        <f t="shared" si="0"/>
        <v/>
      </c>
      <c r="O48" s="139" t="str">
        <f>IF('statement of marks'!AV48="","",'statement of marks'!AV48)</f>
        <v/>
      </c>
      <c r="P48" s="425" t="str">
        <f t="shared" si="0"/>
        <v/>
      </c>
      <c r="Q48" s="123" t="str">
        <f>IF('statement of marks'!BE48="","",'statement of marks'!BE48)</f>
        <v/>
      </c>
      <c r="R48" s="139" t="str">
        <f>IF('statement of marks'!BS48="","",'statement of marks'!BS48)</f>
        <v/>
      </c>
      <c r="S48" s="425" t="str">
        <f t="shared" ref="S48" si="165">IF(R48="","",ROUNDUP(R48*20%,0))</f>
        <v/>
      </c>
      <c r="T48" s="139" t="str">
        <f>IF('statement of marks'!CO48="","",'statement of marks'!CO48)</f>
        <v/>
      </c>
      <c r="U48" s="425" t="str">
        <f t="shared" ref="U48" si="166">IF(T48="","",ROUNDUP(T48*20%,0))</f>
        <v/>
      </c>
      <c r="V48" s="139" t="str">
        <f>IF('statement of marks'!DK48="","",'statement of marks'!DK48)</f>
        <v/>
      </c>
      <c r="W48" s="425" t="str">
        <f t="shared" ref="W48" si="167">IF(V48="","",ROUNDUP(V48*20%,0))</f>
        <v/>
      </c>
      <c r="X48" s="139" t="str">
        <f>IF('statement of marks'!EG48="","",'statement of marks'!EG48)</f>
        <v/>
      </c>
      <c r="Y48" s="425" t="str">
        <f t="shared" ref="Y48" si="168">IF(X48="","",ROUNDUP(X48*20%,0))</f>
        <v/>
      </c>
      <c r="Z48" s="429" t="str">
        <f>IF('statement of marks'!EU48="","",'statement of marks'!EU48)</f>
        <v/>
      </c>
      <c r="AA48" s="429" t="str">
        <f>IF('statement of marks'!EV48="","",'statement of marks'!EV48)</f>
        <v/>
      </c>
      <c r="AB48" s="429" t="str">
        <f>IF('statement of marks'!EW48="","",'statement of marks'!EW48)</f>
        <v/>
      </c>
      <c r="AC48" s="429" t="str">
        <f>IF('statement of marks'!FE48="","",'statement of marks'!FE48)</f>
        <v/>
      </c>
      <c r="AD48" s="429" t="str">
        <f>IF('statement of marks'!FF48="","",'statement of marks'!FF48)</f>
        <v/>
      </c>
      <c r="AE48" s="429" t="str">
        <f>IF('statement of marks'!FG48="","",'statement of marks'!FG48)</f>
        <v/>
      </c>
      <c r="AF48" s="429" t="str">
        <f>IF('statement of marks'!FO48="","",'statement of marks'!FO48)</f>
        <v/>
      </c>
      <c r="AG48" s="429" t="str">
        <f>IF('statement of marks'!FP48="","",'statement of marks'!FP48)</f>
        <v/>
      </c>
      <c r="AH48" s="631" t="str">
        <f>IF('statement of marks'!FQ48="","",'statement of marks'!FQ48)</f>
        <v/>
      </c>
    </row>
    <row r="49" spans="1:34" ht="20" customHeight="1">
      <c r="A49" s="231">
        <f>IF('statement of marks'!A49="","",'statement of marks'!A49)</f>
        <v>43</v>
      </c>
      <c r="B49" s="425" t="str">
        <f>IF('statement of marks'!B49="","",'statement of marks'!B49)</f>
        <v/>
      </c>
      <c r="C49" s="425" t="str">
        <f>IF('statement of marks'!C49="","",'statement of marks'!C49)</f>
        <v/>
      </c>
      <c r="D49" s="136" t="str">
        <f>IF('statement of marks'!D49="","",'statement of marks'!D49)</f>
        <v/>
      </c>
      <c r="E49" s="136" t="str">
        <f>IF('statement of marks'!E49="","",'statement of marks'!E49)</f>
        <v/>
      </c>
      <c r="F49" s="425" t="str">
        <f>IF('statement of marks'!F49="","",'statement of marks'!F49)</f>
        <v/>
      </c>
      <c r="G49" s="698" t="str">
        <f>IF('statement of marks'!G49="","",'statement of marks'!G49)</f>
        <v/>
      </c>
      <c r="H49" s="698" t="str">
        <f>IF('statement of marks'!H49="","",'statement of marks'!H49)</f>
        <v/>
      </c>
      <c r="I49" s="220" t="str">
        <f>IF('statement of marks'!I49="","",'statement of marks'!I49)</f>
        <v/>
      </c>
      <c r="J49" s="137" t="str">
        <f>IF('statement of marks'!J49="","",'statement of marks'!J49)</f>
        <v/>
      </c>
      <c r="K49" s="137" t="str">
        <f>IF('statement of marks'!K49="","",'statement of marks'!K49)</f>
        <v/>
      </c>
      <c r="L49" s="137" t="str">
        <f>IF('statement of marks'!L49="","",'statement of marks'!L49)</f>
        <v/>
      </c>
      <c r="M49" s="139" t="str">
        <f>IF('statement of marks'!Z49="","",'statement of marks'!Z49)</f>
        <v/>
      </c>
      <c r="N49" s="425" t="str">
        <f t="shared" si="0"/>
        <v/>
      </c>
      <c r="O49" s="139" t="str">
        <f>IF('statement of marks'!AV49="","",'statement of marks'!AV49)</f>
        <v/>
      </c>
      <c r="P49" s="425" t="str">
        <f t="shared" si="0"/>
        <v/>
      </c>
      <c r="Q49" s="123" t="str">
        <f>IF('statement of marks'!BE49="","",'statement of marks'!BE49)</f>
        <v/>
      </c>
      <c r="R49" s="139" t="str">
        <f>IF('statement of marks'!BS49="","",'statement of marks'!BS49)</f>
        <v/>
      </c>
      <c r="S49" s="425" t="str">
        <f t="shared" ref="S49" si="169">IF(R49="","",ROUNDUP(R49*20%,0))</f>
        <v/>
      </c>
      <c r="T49" s="139" t="str">
        <f>IF('statement of marks'!CO49="","",'statement of marks'!CO49)</f>
        <v/>
      </c>
      <c r="U49" s="425" t="str">
        <f t="shared" ref="U49" si="170">IF(T49="","",ROUNDUP(T49*20%,0))</f>
        <v/>
      </c>
      <c r="V49" s="139" t="str">
        <f>IF('statement of marks'!DK49="","",'statement of marks'!DK49)</f>
        <v/>
      </c>
      <c r="W49" s="425" t="str">
        <f t="shared" ref="W49" si="171">IF(V49="","",ROUNDUP(V49*20%,0))</f>
        <v/>
      </c>
      <c r="X49" s="139" t="str">
        <f>IF('statement of marks'!EG49="","",'statement of marks'!EG49)</f>
        <v/>
      </c>
      <c r="Y49" s="425" t="str">
        <f t="shared" ref="Y49" si="172">IF(X49="","",ROUNDUP(X49*20%,0))</f>
        <v/>
      </c>
      <c r="Z49" s="429" t="str">
        <f>IF('statement of marks'!EU49="","",'statement of marks'!EU49)</f>
        <v/>
      </c>
      <c r="AA49" s="429" t="str">
        <f>IF('statement of marks'!EV49="","",'statement of marks'!EV49)</f>
        <v/>
      </c>
      <c r="AB49" s="429" t="str">
        <f>IF('statement of marks'!EW49="","",'statement of marks'!EW49)</f>
        <v/>
      </c>
      <c r="AC49" s="429" t="str">
        <f>IF('statement of marks'!FE49="","",'statement of marks'!FE49)</f>
        <v/>
      </c>
      <c r="AD49" s="429" t="str">
        <f>IF('statement of marks'!FF49="","",'statement of marks'!FF49)</f>
        <v/>
      </c>
      <c r="AE49" s="429" t="str">
        <f>IF('statement of marks'!FG49="","",'statement of marks'!FG49)</f>
        <v/>
      </c>
      <c r="AF49" s="429" t="str">
        <f>IF('statement of marks'!FO49="","",'statement of marks'!FO49)</f>
        <v/>
      </c>
      <c r="AG49" s="429" t="str">
        <f>IF('statement of marks'!FP49="","",'statement of marks'!FP49)</f>
        <v/>
      </c>
      <c r="AH49" s="631" t="str">
        <f>IF('statement of marks'!FQ49="","",'statement of marks'!FQ49)</f>
        <v/>
      </c>
    </row>
    <row r="50" spans="1:34" ht="20" customHeight="1">
      <c r="A50" s="231">
        <f>IF('statement of marks'!A50="","",'statement of marks'!A50)</f>
        <v>44</v>
      </c>
      <c r="B50" s="425" t="str">
        <f>IF('statement of marks'!B50="","",'statement of marks'!B50)</f>
        <v/>
      </c>
      <c r="C50" s="425" t="str">
        <f>IF('statement of marks'!C50="","",'statement of marks'!C50)</f>
        <v/>
      </c>
      <c r="D50" s="136" t="str">
        <f>IF('statement of marks'!D50="","",'statement of marks'!D50)</f>
        <v/>
      </c>
      <c r="E50" s="136" t="str">
        <f>IF('statement of marks'!E50="","",'statement of marks'!E50)</f>
        <v/>
      </c>
      <c r="F50" s="425" t="str">
        <f>IF('statement of marks'!F50="","",'statement of marks'!F50)</f>
        <v/>
      </c>
      <c r="G50" s="698" t="str">
        <f>IF('statement of marks'!G50="","",'statement of marks'!G50)</f>
        <v/>
      </c>
      <c r="H50" s="698" t="str">
        <f>IF('statement of marks'!H50="","",'statement of marks'!H50)</f>
        <v/>
      </c>
      <c r="I50" s="220" t="str">
        <f>IF('statement of marks'!I50="","",'statement of marks'!I50)</f>
        <v/>
      </c>
      <c r="J50" s="137" t="str">
        <f>IF('statement of marks'!J50="","",'statement of marks'!J50)</f>
        <v/>
      </c>
      <c r="K50" s="137" t="str">
        <f>IF('statement of marks'!K50="","",'statement of marks'!K50)</f>
        <v/>
      </c>
      <c r="L50" s="137" t="str">
        <f>IF('statement of marks'!L50="","",'statement of marks'!L50)</f>
        <v/>
      </c>
      <c r="M50" s="139" t="str">
        <f>IF('statement of marks'!Z50="","",'statement of marks'!Z50)</f>
        <v/>
      </c>
      <c r="N50" s="425" t="str">
        <f t="shared" si="0"/>
        <v/>
      </c>
      <c r="O50" s="139" t="str">
        <f>IF('statement of marks'!AV50="","",'statement of marks'!AV50)</f>
        <v/>
      </c>
      <c r="P50" s="425" t="str">
        <f t="shared" si="0"/>
        <v/>
      </c>
      <c r="Q50" s="123" t="str">
        <f>IF('statement of marks'!BE50="","",'statement of marks'!BE50)</f>
        <v/>
      </c>
      <c r="R50" s="139" t="str">
        <f>IF('statement of marks'!BS50="","",'statement of marks'!BS50)</f>
        <v/>
      </c>
      <c r="S50" s="425" t="str">
        <f t="shared" ref="S50" si="173">IF(R50="","",ROUNDUP(R50*20%,0))</f>
        <v/>
      </c>
      <c r="T50" s="139" t="str">
        <f>IF('statement of marks'!CO50="","",'statement of marks'!CO50)</f>
        <v/>
      </c>
      <c r="U50" s="425" t="str">
        <f t="shared" ref="U50" si="174">IF(T50="","",ROUNDUP(T50*20%,0))</f>
        <v/>
      </c>
      <c r="V50" s="139" t="str">
        <f>IF('statement of marks'!DK50="","",'statement of marks'!DK50)</f>
        <v/>
      </c>
      <c r="W50" s="425" t="str">
        <f t="shared" ref="W50" si="175">IF(V50="","",ROUNDUP(V50*20%,0))</f>
        <v/>
      </c>
      <c r="X50" s="139" t="str">
        <f>IF('statement of marks'!EG50="","",'statement of marks'!EG50)</f>
        <v/>
      </c>
      <c r="Y50" s="425" t="str">
        <f t="shared" ref="Y50" si="176">IF(X50="","",ROUNDUP(X50*20%,0))</f>
        <v/>
      </c>
      <c r="Z50" s="429" t="str">
        <f>IF('statement of marks'!EU50="","",'statement of marks'!EU50)</f>
        <v/>
      </c>
      <c r="AA50" s="429" t="str">
        <f>IF('statement of marks'!EV50="","",'statement of marks'!EV50)</f>
        <v/>
      </c>
      <c r="AB50" s="429" t="str">
        <f>IF('statement of marks'!EW50="","",'statement of marks'!EW50)</f>
        <v/>
      </c>
      <c r="AC50" s="429" t="str">
        <f>IF('statement of marks'!FE50="","",'statement of marks'!FE50)</f>
        <v/>
      </c>
      <c r="AD50" s="429" t="str">
        <f>IF('statement of marks'!FF50="","",'statement of marks'!FF50)</f>
        <v/>
      </c>
      <c r="AE50" s="429" t="str">
        <f>IF('statement of marks'!FG50="","",'statement of marks'!FG50)</f>
        <v/>
      </c>
      <c r="AF50" s="429" t="str">
        <f>IF('statement of marks'!FO50="","",'statement of marks'!FO50)</f>
        <v/>
      </c>
      <c r="AG50" s="429" t="str">
        <f>IF('statement of marks'!FP50="","",'statement of marks'!FP50)</f>
        <v/>
      </c>
      <c r="AH50" s="631" t="str">
        <f>IF('statement of marks'!FQ50="","",'statement of marks'!FQ50)</f>
        <v/>
      </c>
    </row>
    <row r="51" spans="1:34" ht="20" customHeight="1">
      <c r="A51" s="231">
        <f>IF('statement of marks'!A51="","",'statement of marks'!A51)</f>
        <v>45</v>
      </c>
      <c r="B51" s="425" t="str">
        <f>IF('statement of marks'!B51="","",'statement of marks'!B51)</f>
        <v/>
      </c>
      <c r="C51" s="425" t="str">
        <f>IF('statement of marks'!C51="","",'statement of marks'!C51)</f>
        <v/>
      </c>
      <c r="D51" s="136" t="str">
        <f>IF('statement of marks'!D51="","",'statement of marks'!D51)</f>
        <v/>
      </c>
      <c r="E51" s="136" t="str">
        <f>IF('statement of marks'!E51="","",'statement of marks'!E51)</f>
        <v/>
      </c>
      <c r="F51" s="425" t="str">
        <f>IF('statement of marks'!F51="","",'statement of marks'!F51)</f>
        <v/>
      </c>
      <c r="G51" s="698" t="str">
        <f>IF('statement of marks'!G51="","",'statement of marks'!G51)</f>
        <v/>
      </c>
      <c r="H51" s="698" t="str">
        <f>IF('statement of marks'!H51="","",'statement of marks'!H51)</f>
        <v/>
      </c>
      <c r="I51" s="220" t="str">
        <f>IF('statement of marks'!I51="","",'statement of marks'!I51)</f>
        <v/>
      </c>
      <c r="J51" s="137" t="str">
        <f>IF('statement of marks'!J51="","",'statement of marks'!J51)</f>
        <v/>
      </c>
      <c r="K51" s="137" t="str">
        <f>IF('statement of marks'!K51="","",'statement of marks'!K51)</f>
        <v/>
      </c>
      <c r="L51" s="137" t="str">
        <f>IF('statement of marks'!L51="","",'statement of marks'!L51)</f>
        <v/>
      </c>
      <c r="M51" s="139" t="str">
        <f>IF('statement of marks'!Z51="","",'statement of marks'!Z51)</f>
        <v/>
      </c>
      <c r="N51" s="425" t="str">
        <f t="shared" si="0"/>
        <v/>
      </c>
      <c r="O51" s="139" t="str">
        <f>IF('statement of marks'!AV51="","",'statement of marks'!AV51)</f>
        <v/>
      </c>
      <c r="P51" s="425" t="str">
        <f t="shared" si="0"/>
        <v/>
      </c>
      <c r="Q51" s="123" t="str">
        <f>IF('statement of marks'!BE51="","",'statement of marks'!BE51)</f>
        <v/>
      </c>
      <c r="R51" s="139" t="str">
        <f>IF('statement of marks'!BS51="","",'statement of marks'!BS51)</f>
        <v/>
      </c>
      <c r="S51" s="425" t="str">
        <f t="shared" ref="S51" si="177">IF(R51="","",ROUNDUP(R51*20%,0))</f>
        <v/>
      </c>
      <c r="T51" s="139" t="str">
        <f>IF('statement of marks'!CO51="","",'statement of marks'!CO51)</f>
        <v/>
      </c>
      <c r="U51" s="425" t="str">
        <f t="shared" ref="U51" si="178">IF(T51="","",ROUNDUP(T51*20%,0))</f>
        <v/>
      </c>
      <c r="V51" s="139" t="str">
        <f>IF('statement of marks'!DK51="","",'statement of marks'!DK51)</f>
        <v/>
      </c>
      <c r="W51" s="425" t="str">
        <f t="shared" ref="W51" si="179">IF(V51="","",ROUNDUP(V51*20%,0))</f>
        <v/>
      </c>
      <c r="X51" s="139" t="str">
        <f>IF('statement of marks'!EG51="","",'statement of marks'!EG51)</f>
        <v/>
      </c>
      <c r="Y51" s="425" t="str">
        <f t="shared" ref="Y51" si="180">IF(X51="","",ROUNDUP(X51*20%,0))</f>
        <v/>
      </c>
      <c r="Z51" s="429" t="str">
        <f>IF('statement of marks'!EU51="","",'statement of marks'!EU51)</f>
        <v/>
      </c>
      <c r="AA51" s="429" t="str">
        <f>IF('statement of marks'!EV51="","",'statement of marks'!EV51)</f>
        <v/>
      </c>
      <c r="AB51" s="429" t="str">
        <f>IF('statement of marks'!EW51="","",'statement of marks'!EW51)</f>
        <v/>
      </c>
      <c r="AC51" s="429" t="str">
        <f>IF('statement of marks'!FE51="","",'statement of marks'!FE51)</f>
        <v/>
      </c>
      <c r="AD51" s="429" t="str">
        <f>IF('statement of marks'!FF51="","",'statement of marks'!FF51)</f>
        <v/>
      </c>
      <c r="AE51" s="429" t="str">
        <f>IF('statement of marks'!FG51="","",'statement of marks'!FG51)</f>
        <v/>
      </c>
      <c r="AF51" s="429" t="str">
        <f>IF('statement of marks'!FO51="","",'statement of marks'!FO51)</f>
        <v/>
      </c>
      <c r="AG51" s="429" t="str">
        <f>IF('statement of marks'!FP51="","",'statement of marks'!FP51)</f>
        <v/>
      </c>
      <c r="AH51" s="631" t="str">
        <f>IF('statement of marks'!FQ51="","",'statement of marks'!FQ51)</f>
        <v/>
      </c>
    </row>
    <row r="52" spans="1:34" ht="20" customHeight="1">
      <c r="A52" s="231">
        <f>IF('statement of marks'!A52="","",'statement of marks'!A52)</f>
        <v>46</v>
      </c>
      <c r="B52" s="425" t="str">
        <f>IF('statement of marks'!B52="","",'statement of marks'!B52)</f>
        <v/>
      </c>
      <c r="C52" s="425" t="str">
        <f>IF('statement of marks'!C52="","",'statement of marks'!C52)</f>
        <v/>
      </c>
      <c r="D52" s="136" t="str">
        <f>IF('statement of marks'!D52="","",'statement of marks'!D52)</f>
        <v/>
      </c>
      <c r="E52" s="136" t="str">
        <f>IF('statement of marks'!E52="","",'statement of marks'!E52)</f>
        <v/>
      </c>
      <c r="F52" s="425" t="str">
        <f>IF('statement of marks'!F52="","",'statement of marks'!F52)</f>
        <v/>
      </c>
      <c r="G52" s="698" t="str">
        <f>IF('statement of marks'!G52="","",'statement of marks'!G52)</f>
        <v/>
      </c>
      <c r="H52" s="698" t="str">
        <f>IF('statement of marks'!H52="","",'statement of marks'!H52)</f>
        <v/>
      </c>
      <c r="I52" s="220" t="str">
        <f>IF('statement of marks'!I52="","",'statement of marks'!I52)</f>
        <v/>
      </c>
      <c r="J52" s="137" t="str">
        <f>IF('statement of marks'!J52="","",'statement of marks'!J52)</f>
        <v/>
      </c>
      <c r="K52" s="137" t="str">
        <f>IF('statement of marks'!K52="","",'statement of marks'!K52)</f>
        <v/>
      </c>
      <c r="L52" s="137" t="str">
        <f>IF('statement of marks'!L52="","",'statement of marks'!L52)</f>
        <v/>
      </c>
      <c r="M52" s="139" t="str">
        <f>IF('statement of marks'!Z52="","",'statement of marks'!Z52)</f>
        <v/>
      </c>
      <c r="N52" s="425" t="str">
        <f t="shared" si="0"/>
        <v/>
      </c>
      <c r="O52" s="139" t="str">
        <f>IF('statement of marks'!AV52="","",'statement of marks'!AV52)</f>
        <v/>
      </c>
      <c r="P52" s="425" t="str">
        <f t="shared" si="0"/>
        <v/>
      </c>
      <c r="Q52" s="123" t="str">
        <f>IF('statement of marks'!BE52="","",'statement of marks'!BE52)</f>
        <v/>
      </c>
      <c r="R52" s="139" t="str">
        <f>IF('statement of marks'!BS52="","",'statement of marks'!BS52)</f>
        <v/>
      </c>
      <c r="S52" s="425" t="str">
        <f t="shared" ref="S52" si="181">IF(R52="","",ROUNDUP(R52*20%,0))</f>
        <v/>
      </c>
      <c r="T52" s="139" t="str">
        <f>IF('statement of marks'!CO52="","",'statement of marks'!CO52)</f>
        <v/>
      </c>
      <c r="U52" s="425" t="str">
        <f t="shared" ref="U52" si="182">IF(T52="","",ROUNDUP(T52*20%,0))</f>
        <v/>
      </c>
      <c r="V52" s="139" t="str">
        <f>IF('statement of marks'!DK52="","",'statement of marks'!DK52)</f>
        <v/>
      </c>
      <c r="W52" s="425" t="str">
        <f t="shared" ref="W52" si="183">IF(V52="","",ROUNDUP(V52*20%,0))</f>
        <v/>
      </c>
      <c r="X52" s="139" t="str">
        <f>IF('statement of marks'!EG52="","",'statement of marks'!EG52)</f>
        <v/>
      </c>
      <c r="Y52" s="425" t="str">
        <f t="shared" ref="Y52" si="184">IF(X52="","",ROUNDUP(X52*20%,0))</f>
        <v/>
      </c>
      <c r="Z52" s="429" t="str">
        <f>IF('statement of marks'!EU52="","",'statement of marks'!EU52)</f>
        <v/>
      </c>
      <c r="AA52" s="429" t="str">
        <f>IF('statement of marks'!EV52="","",'statement of marks'!EV52)</f>
        <v/>
      </c>
      <c r="AB52" s="429" t="str">
        <f>IF('statement of marks'!EW52="","",'statement of marks'!EW52)</f>
        <v/>
      </c>
      <c r="AC52" s="429" t="str">
        <f>IF('statement of marks'!FE52="","",'statement of marks'!FE52)</f>
        <v/>
      </c>
      <c r="AD52" s="429" t="str">
        <f>IF('statement of marks'!FF52="","",'statement of marks'!FF52)</f>
        <v/>
      </c>
      <c r="AE52" s="429" t="str">
        <f>IF('statement of marks'!FG52="","",'statement of marks'!FG52)</f>
        <v/>
      </c>
      <c r="AF52" s="429" t="str">
        <f>IF('statement of marks'!FO52="","",'statement of marks'!FO52)</f>
        <v/>
      </c>
      <c r="AG52" s="429" t="str">
        <f>IF('statement of marks'!FP52="","",'statement of marks'!FP52)</f>
        <v/>
      </c>
      <c r="AH52" s="631" t="str">
        <f>IF('statement of marks'!FQ52="","",'statement of marks'!FQ52)</f>
        <v/>
      </c>
    </row>
    <row r="53" spans="1:34" ht="20" customHeight="1">
      <c r="A53" s="231">
        <f>IF('statement of marks'!A53="","",'statement of marks'!A53)</f>
        <v>47</v>
      </c>
      <c r="B53" s="425" t="str">
        <f>IF('statement of marks'!B53="","",'statement of marks'!B53)</f>
        <v/>
      </c>
      <c r="C53" s="425" t="str">
        <f>IF('statement of marks'!C53="","",'statement of marks'!C53)</f>
        <v/>
      </c>
      <c r="D53" s="136" t="str">
        <f>IF('statement of marks'!D53="","",'statement of marks'!D53)</f>
        <v/>
      </c>
      <c r="E53" s="136" t="str">
        <f>IF('statement of marks'!E53="","",'statement of marks'!E53)</f>
        <v/>
      </c>
      <c r="F53" s="425" t="str">
        <f>IF('statement of marks'!F53="","",'statement of marks'!F53)</f>
        <v/>
      </c>
      <c r="G53" s="698" t="str">
        <f>IF('statement of marks'!G53="","",'statement of marks'!G53)</f>
        <v/>
      </c>
      <c r="H53" s="698" t="str">
        <f>IF('statement of marks'!H53="","",'statement of marks'!H53)</f>
        <v/>
      </c>
      <c r="I53" s="220" t="str">
        <f>IF('statement of marks'!I53="","",'statement of marks'!I53)</f>
        <v/>
      </c>
      <c r="J53" s="137" t="str">
        <f>IF('statement of marks'!J53="","",'statement of marks'!J53)</f>
        <v/>
      </c>
      <c r="K53" s="137" t="str">
        <f>IF('statement of marks'!K53="","",'statement of marks'!K53)</f>
        <v/>
      </c>
      <c r="L53" s="137" t="str">
        <f>IF('statement of marks'!L53="","",'statement of marks'!L53)</f>
        <v/>
      </c>
      <c r="M53" s="139" t="str">
        <f>IF('statement of marks'!Z53="","",'statement of marks'!Z53)</f>
        <v/>
      </c>
      <c r="N53" s="425" t="str">
        <f t="shared" si="0"/>
        <v/>
      </c>
      <c r="O53" s="139" t="str">
        <f>IF('statement of marks'!AV53="","",'statement of marks'!AV53)</f>
        <v/>
      </c>
      <c r="P53" s="425" t="str">
        <f t="shared" si="0"/>
        <v/>
      </c>
      <c r="Q53" s="123" t="str">
        <f>IF('statement of marks'!BE53="","",'statement of marks'!BE53)</f>
        <v/>
      </c>
      <c r="R53" s="139" t="str">
        <f>IF('statement of marks'!BS53="","",'statement of marks'!BS53)</f>
        <v/>
      </c>
      <c r="S53" s="425" t="str">
        <f t="shared" ref="S53" si="185">IF(R53="","",ROUNDUP(R53*20%,0))</f>
        <v/>
      </c>
      <c r="T53" s="139" t="str">
        <f>IF('statement of marks'!CO53="","",'statement of marks'!CO53)</f>
        <v/>
      </c>
      <c r="U53" s="425" t="str">
        <f t="shared" ref="U53" si="186">IF(T53="","",ROUNDUP(T53*20%,0))</f>
        <v/>
      </c>
      <c r="V53" s="139" t="str">
        <f>IF('statement of marks'!DK53="","",'statement of marks'!DK53)</f>
        <v/>
      </c>
      <c r="W53" s="425" t="str">
        <f t="shared" ref="W53" si="187">IF(V53="","",ROUNDUP(V53*20%,0))</f>
        <v/>
      </c>
      <c r="X53" s="139" t="str">
        <f>IF('statement of marks'!EG53="","",'statement of marks'!EG53)</f>
        <v/>
      </c>
      <c r="Y53" s="425" t="str">
        <f t="shared" ref="Y53" si="188">IF(X53="","",ROUNDUP(X53*20%,0))</f>
        <v/>
      </c>
      <c r="Z53" s="429" t="str">
        <f>IF('statement of marks'!EU53="","",'statement of marks'!EU53)</f>
        <v/>
      </c>
      <c r="AA53" s="429" t="str">
        <f>IF('statement of marks'!EV53="","",'statement of marks'!EV53)</f>
        <v/>
      </c>
      <c r="AB53" s="429" t="str">
        <f>IF('statement of marks'!EW53="","",'statement of marks'!EW53)</f>
        <v/>
      </c>
      <c r="AC53" s="429" t="str">
        <f>IF('statement of marks'!FE53="","",'statement of marks'!FE53)</f>
        <v/>
      </c>
      <c r="AD53" s="429" t="str">
        <f>IF('statement of marks'!FF53="","",'statement of marks'!FF53)</f>
        <v/>
      </c>
      <c r="AE53" s="429" t="str">
        <f>IF('statement of marks'!FG53="","",'statement of marks'!FG53)</f>
        <v/>
      </c>
      <c r="AF53" s="429" t="str">
        <f>IF('statement of marks'!FO53="","",'statement of marks'!FO53)</f>
        <v/>
      </c>
      <c r="AG53" s="429" t="str">
        <f>IF('statement of marks'!FP53="","",'statement of marks'!FP53)</f>
        <v/>
      </c>
      <c r="AH53" s="631" t="str">
        <f>IF('statement of marks'!FQ53="","",'statement of marks'!FQ53)</f>
        <v/>
      </c>
    </row>
    <row r="54" spans="1:34" ht="20" customHeight="1">
      <c r="A54" s="231">
        <f>IF('statement of marks'!A54="","",'statement of marks'!A54)</f>
        <v>48</v>
      </c>
      <c r="B54" s="425" t="str">
        <f>IF('statement of marks'!B54="","",'statement of marks'!B54)</f>
        <v/>
      </c>
      <c r="C54" s="425" t="str">
        <f>IF('statement of marks'!C54="","",'statement of marks'!C54)</f>
        <v/>
      </c>
      <c r="D54" s="136" t="str">
        <f>IF('statement of marks'!D54="","",'statement of marks'!D54)</f>
        <v/>
      </c>
      <c r="E54" s="136" t="str">
        <f>IF('statement of marks'!E54="","",'statement of marks'!E54)</f>
        <v/>
      </c>
      <c r="F54" s="425" t="str">
        <f>IF('statement of marks'!F54="","",'statement of marks'!F54)</f>
        <v/>
      </c>
      <c r="G54" s="698" t="str">
        <f>IF('statement of marks'!G54="","",'statement of marks'!G54)</f>
        <v/>
      </c>
      <c r="H54" s="698" t="str">
        <f>IF('statement of marks'!H54="","",'statement of marks'!H54)</f>
        <v/>
      </c>
      <c r="I54" s="220" t="str">
        <f>IF('statement of marks'!I54="","",'statement of marks'!I54)</f>
        <v/>
      </c>
      <c r="J54" s="137" t="str">
        <f>IF('statement of marks'!J54="","",'statement of marks'!J54)</f>
        <v/>
      </c>
      <c r="K54" s="137" t="str">
        <f>IF('statement of marks'!K54="","",'statement of marks'!K54)</f>
        <v/>
      </c>
      <c r="L54" s="137" t="str">
        <f>IF('statement of marks'!L54="","",'statement of marks'!L54)</f>
        <v/>
      </c>
      <c r="M54" s="139" t="str">
        <f>IF('statement of marks'!Z54="","",'statement of marks'!Z54)</f>
        <v/>
      </c>
      <c r="N54" s="425" t="str">
        <f t="shared" si="0"/>
        <v/>
      </c>
      <c r="O54" s="139" t="str">
        <f>IF('statement of marks'!AV54="","",'statement of marks'!AV54)</f>
        <v/>
      </c>
      <c r="P54" s="425" t="str">
        <f t="shared" si="0"/>
        <v/>
      </c>
      <c r="Q54" s="123" t="str">
        <f>IF('statement of marks'!BE54="","",'statement of marks'!BE54)</f>
        <v/>
      </c>
      <c r="R54" s="139" t="str">
        <f>IF('statement of marks'!BS54="","",'statement of marks'!BS54)</f>
        <v/>
      </c>
      <c r="S54" s="425" t="str">
        <f t="shared" ref="S54" si="189">IF(R54="","",ROUNDUP(R54*20%,0))</f>
        <v/>
      </c>
      <c r="T54" s="139" t="str">
        <f>IF('statement of marks'!CO54="","",'statement of marks'!CO54)</f>
        <v/>
      </c>
      <c r="U54" s="425" t="str">
        <f t="shared" ref="U54" si="190">IF(T54="","",ROUNDUP(T54*20%,0))</f>
        <v/>
      </c>
      <c r="V54" s="139" t="str">
        <f>IF('statement of marks'!DK54="","",'statement of marks'!DK54)</f>
        <v/>
      </c>
      <c r="W54" s="425" t="str">
        <f t="shared" ref="W54" si="191">IF(V54="","",ROUNDUP(V54*20%,0))</f>
        <v/>
      </c>
      <c r="X54" s="139" t="str">
        <f>IF('statement of marks'!EG54="","",'statement of marks'!EG54)</f>
        <v/>
      </c>
      <c r="Y54" s="425" t="str">
        <f t="shared" ref="Y54" si="192">IF(X54="","",ROUNDUP(X54*20%,0))</f>
        <v/>
      </c>
      <c r="Z54" s="429" t="str">
        <f>IF('statement of marks'!EU54="","",'statement of marks'!EU54)</f>
        <v/>
      </c>
      <c r="AA54" s="429" t="str">
        <f>IF('statement of marks'!EV54="","",'statement of marks'!EV54)</f>
        <v/>
      </c>
      <c r="AB54" s="429" t="str">
        <f>IF('statement of marks'!EW54="","",'statement of marks'!EW54)</f>
        <v/>
      </c>
      <c r="AC54" s="429" t="str">
        <f>IF('statement of marks'!FE54="","",'statement of marks'!FE54)</f>
        <v/>
      </c>
      <c r="AD54" s="429" t="str">
        <f>IF('statement of marks'!FF54="","",'statement of marks'!FF54)</f>
        <v/>
      </c>
      <c r="AE54" s="429" t="str">
        <f>IF('statement of marks'!FG54="","",'statement of marks'!FG54)</f>
        <v/>
      </c>
      <c r="AF54" s="429" t="str">
        <f>IF('statement of marks'!FO54="","",'statement of marks'!FO54)</f>
        <v/>
      </c>
      <c r="AG54" s="429" t="str">
        <f>IF('statement of marks'!FP54="","",'statement of marks'!FP54)</f>
        <v/>
      </c>
      <c r="AH54" s="631" t="str">
        <f>IF('statement of marks'!FQ54="","",'statement of marks'!FQ54)</f>
        <v/>
      </c>
    </row>
    <row r="55" spans="1:34" ht="20" customHeight="1">
      <c r="A55" s="231">
        <f>IF('statement of marks'!A55="","",'statement of marks'!A55)</f>
        <v>49</v>
      </c>
      <c r="B55" s="425" t="str">
        <f>IF('statement of marks'!B55="","",'statement of marks'!B55)</f>
        <v/>
      </c>
      <c r="C55" s="425" t="str">
        <f>IF('statement of marks'!C55="","",'statement of marks'!C55)</f>
        <v/>
      </c>
      <c r="D55" s="136" t="str">
        <f>IF('statement of marks'!D55="","",'statement of marks'!D55)</f>
        <v/>
      </c>
      <c r="E55" s="136" t="str">
        <f>IF('statement of marks'!E55="","",'statement of marks'!E55)</f>
        <v/>
      </c>
      <c r="F55" s="425" t="str">
        <f>IF('statement of marks'!F55="","",'statement of marks'!F55)</f>
        <v/>
      </c>
      <c r="G55" s="698" t="str">
        <f>IF('statement of marks'!G55="","",'statement of marks'!G55)</f>
        <v/>
      </c>
      <c r="H55" s="698" t="str">
        <f>IF('statement of marks'!H55="","",'statement of marks'!H55)</f>
        <v/>
      </c>
      <c r="I55" s="220" t="str">
        <f>IF('statement of marks'!I55="","",'statement of marks'!I55)</f>
        <v/>
      </c>
      <c r="J55" s="137" t="str">
        <f>IF('statement of marks'!J55="","",'statement of marks'!J55)</f>
        <v/>
      </c>
      <c r="K55" s="137" t="str">
        <f>IF('statement of marks'!K55="","",'statement of marks'!K55)</f>
        <v/>
      </c>
      <c r="L55" s="137" t="str">
        <f>IF('statement of marks'!L55="","",'statement of marks'!L55)</f>
        <v/>
      </c>
      <c r="M55" s="139" t="str">
        <f>IF('statement of marks'!Z55="","",'statement of marks'!Z55)</f>
        <v/>
      </c>
      <c r="N55" s="425" t="str">
        <f t="shared" si="0"/>
        <v/>
      </c>
      <c r="O55" s="139" t="str">
        <f>IF('statement of marks'!AV55="","",'statement of marks'!AV55)</f>
        <v/>
      </c>
      <c r="P55" s="425" t="str">
        <f t="shared" si="0"/>
        <v/>
      </c>
      <c r="Q55" s="123" t="str">
        <f>IF('statement of marks'!BE55="","",'statement of marks'!BE55)</f>
        <v/>
      </c>
      <c r="R55" s="139" t="str">
        <f>IF('statement of marks'!BS55="","",'statement of marks'!BS55)</f>
        <v/>
      </c>
      <c r="S55" s="425" t="str">
        <f t="shared" ref="S55" si="193">IF(R55="","",ROUNDUP(R55*20%,0))</f>
        <v/>
      </c>
      <c r="T55" s="139" t="str">
        <f>IF('statement of marks'!CO55="","",'statement of marks'!CO55)</f>
        <v/>
      </c>
      <c r="U55" s="425" t="str">
        <f t="shared" ref="U55" si="194">IF(T55="","",ROUNDUP(T55*20%,0))</f>
        <v/>
      </c>
      <c r="V55" s="139" t="str">
        <f>IF('statement of marks'!DK55="","",'statement of marks'!DK55)</f>
        <v/>
      </c>
      <c r="W55" s="425" t="str">
        <f t="shared" ref="W55" si="195">IF(V55="","",ROUNDUP(V55*20%,0))</f>
        <v/>
      </c>
      <c r="X55" s="139" t="str">
        <f>IF('statement of marks'!EG55="","",'statement of marks'!EG55)</f>
        <v/>
      </c>
      <c r="Y55" s="425" t="str">
        <f t="shared" ref="Y55" si="196">IF(X55="","",ROUNDUP(X55*20%,0))</f>
        <v/>
      </c>
      <c r="Z55" s="429" t="str">
        <f>IF('statement of marks'!EU55="","",'statement of marks'!EU55)</f>
        <v/>
      </c>
      <c r="AA55" s="429" t="str">
        <f>IF('statement of marks'!EV55="","",'statement of marks'!EV55)</f>
        <v/>
      </c>
      <c r="AB55" s="429" t="str">
        <f>IF('statement of marks'!EW55="","",'statement of marks'!EW55)</f>
        <v/>
      </c>
      <c r="AC55" s="429" t="str">
        <f>IF('statement of marks'!FE55="","",'statement of marks'!FE55)</f>
        <v/>
      </c>
      <c r="AD55" s="429" t="str">
        <f>IF('statement of marks'!FF55="","",'statement of marks'!FF55)</f>
        <v/>
      </c>
      <c r="AE55" s="429" t="str">
        <f>IF('statement of marks'!FG55="","",'statement of marks'!FG55)</f>
        <v/>
      </c>
      <c r="AF55" s="429" t="str">
        <f>IF('statement of marks'!FO55="","",'statement of marks'!FO55)</f>
        <v/>
      </c>
      <c r="AG55" s="429" t="str">
        <f>IF('statement of marks'!FP55="","",'statement of marks'!FP55)</f>
        <v/>
      </c>
      <c r="AH55" s="631" t="str">
        <f>IF('statement of marks'!FQ55="","",'statement of marks'!FQ55)</f>
        <v/>
      </c>
    </row>
    <row r="56" spans="1:34" ht="20" customHeight="1">
      <c r="A56" s="231">
        <f>IF('statement of marks'!A56="","",'statement of marks'!A56)</f>
        <v>50</v>
      </c>
      <c r="B56" s="425" t="str">
        <f>IF('statement of marks'!B56="","",'statement of marks'!B56)</f>
        <v/>
      </c>
      <c r="C56" s="425" t="str">
        <f>IF('statement of marks'!C56="","",'statement of marks'!C56)</f>
        <v/>
      </c>
      <c r="D56" s="136" t="str">
        <f>IF('statement of marks'!D56="","",'statement of marks'!D56)</f>
        <v/>
      </c>
      <c r="E56" s="136" t="str">
        <f>IF('statement of marks'!E56="","",'statement of marks'!E56)</f>
        <v/>
      </c>
      <c r="F56" s="425" t="str">
        <f>IF('statement of marks'!F56="","",'statement of marks'!F56)</f>
        <v/>
      </c>
      <c r="G56" s="698" t="str">
        <f>IF('statement of marks'!G56="","",'statement of marks'!G56)</f>
        <v/>
      </c>
      <c r="H56" s="698" t="str">
        <f>IF('statement of marks'!H56="","",'statement of marks'!H56)</f>
        <v/>
      </c>
      <c r="I56" s="220" t="str">
        <f>IF('statement of marks'!I56="","",'statement of marks'!I56)</f>
        <v/>
      </c>
      <c r="J56" s="137" t="str">
        <f>IF('statement of marks'!J56="","",'statement of marks'!J56)</f>
        <v/>
      </c>
      <c r="K56" s="137" t="str">
        <f>IF('statement of marks'!K56="","",'statement of marks'!K56)</f>
        <v/>
      </c>
      <c r="L56" s="137" t="str">
        <f>IF('statement of marks'!L56="","",'statement of marks'!L56)</f>
        <v/>
      </c>
      <c r="M56" s="139" t="str">
        <f>IF('statement of marks'!Z56="","",'statement of marks'!Z56)</f>
        <v/>
      </c>
      <c r="N56" s="425" t="str">
        <f t="shared" si="0"/>
        <v/>
      </c>
      <c r="O56" s="139" t="str">
        <f>IF('statement of marks'!AV56="","",'statement of marks'!AV56)</f>
        <v/>
      </c>
      <c r="P56" s="425" t="str">
        <f t="shared" si="0"/>
        <v/>
      </c>
      <c r="Q56" s="123" t="str">
        <f>IF('statement of marks'!BE56="","",'statement of marks'!BE56)</f>
        <v/>
      </c>
      <c r="R56" s="139" t="str">
        <f>IF('statement of marks'!BS56="","",'statement of marks'!BS56)</f>
        <v/>
      </c>
      <c r="S56" s="425" t="str">
        <f t="shared" ref="S56" si="197">IF(R56="","",ROUNDUP(R56*20%,0))</f>
        <v/>
      </c>
      <c r="T56" s="139" t="str">
        <f>IF('statement of marks'!CO56="","",'statement of marks'!CO56)</f>
        <v/>
      </c>
      <c r="U56" s="425" t="str">
        <f t="shared" ref="U56" si="198">IF(T56="","",ROUNDUP(T56*20%,0))</f>
        <v/>
      </c>
      <c r="V56" s="139" t="str">
        <f>IF('statement of marks'!DK56="","",'statement of marks'!DK56)</f>
        <v/>
      </c>
      <c r="W56" s="425" t="str">
        <f t="shared" ref="W56" si="199">IF(V56="","",ROUNDUP(V56*20%,0))</f>
        <v/>
      </c>
      <c r="X56" s="139" t="str">
        <f>IF('statement of marks'!EG56="","",'statement of marks'!EG56)</f>
        <v/>
      </c>
      <c r="Y56" s="425" t="str">
        <f t="shared" ref="Y56" si="200">IF(X56="","",ROUNDUP(X56*20%,0))</f>
        <v/>
      </c>
      <c r="Z56" s="429" t="str">
        <f>IF('statement of marks'!EU56="","",'statement of marks'!EU56)</f>
        <v/>
      </c>
      <c r="AA56" s="429" t="str">
        <f>IF('statement of marks'!EV56="","",'statement of marks'!EV56)</f>
        <v/>
      </c>
      <c r="AB56" s="429" t="str">
        <f>IF('statement of marks'!EW56="","",'statement of marks'!EW56)</f>
        <v/>
      </c>
      <c r="AC56" s="429" t="str">
        <f>IF('statement of marks'!FE56="","",'statement of marks'!FE56)</f>
        <v/>
      </c>
      <c r="AD56" s="429" t="str">
        <f>IF('statement of marks'!FF56="","",'statement of marks'!FF56)</f>
        <v/>
      </c>
      <c r="AE56" s="429" t="str">
        <f>IF('statement of marks'!FG56="","",'statement of marks'!FG56)</f>
        <v/>
      </c>
      <c r="AF56" s="429" t="str">
        <f>IF('statement of marks'!FO56="","",'statement of marks'!FO56)</f>
        <v/>
      </c>
      <c r="AG56" s="429" t="str">
        <f>IF('statement of marks'!FP56="","",'statement of marks'!FP56)</f>
        <v/>
      </c>
      <c r="AH56" s="631" t="str">
        <f>IF('statement of marks'!FQ56="","",'statement of marks'!FQ56)</f>
        <v/>
      </c>
    </row>
    <row r="57" spans="1:34" ht="20" customHeight="1">
      <c r="A57" s="231">
        <f>IF('statement of marks'!A57="","",'statement of marks'!A57)</f>
        <v>51</v>
      </c>
      <c r="B57" s="425" t="str">
        <f>IF('statement of marks'!B57="","",'statement of marks'!B57)</f>
        <v/>
      </c>
      <c r="C57" s="425" t="str">
        <f>IF('statement of marks'!C57="","",'statement of marks'!C57)</f>
        <v/>
      </c>
      <c r="D57" s="136" t="str">
        <f>IF('statement of marks'!D57="","",'statement of marks'!D57)</f>
        <v/>
      </c>
      <c r="E57" s="136" t="str">
        <f>IF('statement of marks'!E57="","",'statement of marks'!E57)</f>
        <v/>
      </c>
      <c r="F57" s="425" t="str">
        <f>IF('statement of marks'!F57="","",'statement of marks'!F57)</f>
        <v/>
      </c>
      <c r="G57" s="698" t="str">
        <f>IF('statement of marks'!G57="","",'statement of marks'!G57)</f>
        <v/>
      </c>
      <c r="H57" s="698" t="str">
        <f>IF('statement of marks'!H57="","",'statement of marks'!H57)</f>
        <v/>
      </c>
      <c r="I57" s="220" t="str">
        <f>IF('statement of marks'!I57="","",'statement of marks'!I57)</f>
        <v/>
      </c>
      <c r="J57" s="137" t="str">
        <f>IF('statement of marks'!J57="","",'statement of marks'!J57)</f>
        <v/>
      </c>
      <c r="K57" s="137" t="str">
        <f>IF('statement of marks'!K57="","",'statement of marks'!K57)</f>
        <v/>
      </c>
      <c r="L57" s="137" t="str">
        <f>IF('statement of marks'!L57="","",'statement of marks'!L57)</f>
        <v/>
      </c>
      <c r="M57" s="139" t="str">
        <f>IF('statement of marks'!Z57="","",'statement of marks'!Z57)</f>
        <v/>
      </c>
      <c r="N57" s="425" t="str">
        <f t="shared" si="0"/>
        <v/>
      </c>
      <c r="O57" s="139" t="str">
        <f>IF('statement of marks'!AV57="","",'statement of marks'!AV57)</f>
        <v/>
      </c>
      <c r="P57" s="425" t="str">
        <f t="shared" si="0"/>
        <v/>
      </c>
      <c r="Q57" s="123" t="str">
        <f>IF('statement of marks'!BE57="","",'statement of marks'!BE57)</f>
        <v/>
      </c>
      <c r="R57" s="139" t="str">
        <f>IF('statement of marks'!BS57="","",'statement of marks'!BS57)</f>
        <v/>
      </c>
      <c r="S57" s="425" t="str">
        <f t="shared" ref="S57" si="201">IF(R57="","",ROUNDUP(R57*20%,0))</f>
        <v/>
      </c>
      <c r="T57" s="139" t="str">
        <f>IF('statement of marks'!CO57="","",'statement of marks'!CO57)</f>
        <v/>
      </c>
      <c r="U57" s="425" t="str">
        <f t="shared" ref="U57" si="202">IF(T57="","",ROUNDUP(T57*20%,0))</f>
        <v/>
      </c>
      <c r="V57" s="139" t="str">
        <f>IF('statement of marks'!DK57="","",'statement of marks'!DK57)</f>
        <v/>
      </c>
      <c r="W57" s="425" t="str">
        <f t="shared" ref="W57" si="203">IF(V57="","",ROUNDUP(V57*20%,0))</f>
        <v/>
      </c>
      <c r="X57" s="139" t="str">
        <f>IF('statement of marks'!EG57="","",'statement of marks'!EG57)</f>
        <v/>
      </c>
      <c r="Y57" s="425" t="str">
        <f t="shared" ref="Y57" si="204">IF(X57="","",ROUNDUP(X57*20%,0))</f>
        <v/>
      </c>
      <c r="Z57" s="429" t="str">
        <f>IF('statement of marks'!EU57="","",'statement of marks'!EU57)</f>
        <v/>
      </c>
      <c r="AA57" s="429" t="str">
        <f>IF('statement of marks'!EV57="","",'statement of marks'!EV57)</f>
        <v/>
      </c>
      <c r="AB57" s="429" t="str">
        <f>IF('statement of marks'!EW57="","",'statement of marks'!EW57)</f>
        <v/>
      </c>
      <c r="AC57" s="429" t="str">
        <f>IF('statement of marks'!FE57="","",'statement of marks'!FE57)</f>
        <v/>
      </c>
      <c r="AD57" s="429" t="str">
        <f>IF('statement of marks'!FF57="","",'statement of marks'!FF57)</f>
        <v/>
      </c>
      <c r="AE57" s="429" t="str">
        <f>IF('statement of marks'!FG57="","",'statement of marks'!FG57)</f>
        <v/>
      </c>
      <c r="AF57" s="429" t="str">
        <f>IF('statement of marks'!FO57="","",'statement of marks'!FO57)</f>
        <v/>
      </c>
      <c r="AG57" s="429" t="str">
        <f>IF('statement of marks'!FP57="","",'statement of marks'!FP57)</f>
        <v/>
      </c>
      <c r="AH57" s="631" t="str">
        <f>IF('statement of marks'!FQ57="","",'statement of marks'!FQ57)</f>
        <v/>
      </c>
    </row>
    <row r="58" spans="1:34" ht="20" customHeight="1">
      <c r="A58" s="231">
        <f>IF('statement of marks'!A58="","",'statement of marks'!A58)</f>
        <v>52</v>
      </c>
      <c r="B58" s="425" t="str">
        <f>IF('statement of marks'!B58="","",'statement of marks'!B58)</f>
        <v/>
      </c>
      <c r="C58" s="425" t="str">
        <f>IF('statement of marks'!C58="","",'statement of marks'!C58)</f>
        <v/>
      </c>
      <c r="D58" s="136" t="str">
        <f>IF('statement of marks'!D58="","",'statement of marks'!D58)</f>
        <v/>
      </c>
      <c r="E58" s="136" t="str">
        <f>IF('statement of marks'!E58="","",'statement of marks'!E58)</f>
        <v/>
      </c>
      <c r="F58" s="425" t="str">
        <f>IF('statement of marks'!F58="","",'statement of marks'!F58)</f>
        <v/>
      </c>
      <c r="G58" s="698" t="str">
        <f>IF('statement of marks'!G58="","",'statement of marks'!G58)</f>
        <v/>
      </c>
      <c r="H58" s="698" t="str">
        <f>IF('statement of marks'!H58="","",'statement of marks'!H58)</f>
        <v/>
      </c>
      <c r="I58" s="220" t="str">
        <f>IF('statement of marks'!I58="","",'statement of marks'!I58)</f>
        <v/>
      </c>
      <c r="J58" s="137" t="str">
        <f>IF('statement of marks'!J58="","",'statement of marks'!J58)</f>
        <v/>
      </c>
      <c r="K58" s="137" t="str">
        <f>IF('statement of marks'!K58="","",'statement of marks'!K58)</f>
        <v/>
      </c>
      <c r="L58" s="137" t="str">
        <f>IF('statement of marks'!L58="","",'statement of marks'!L58)</f>
        <v/>
      </c>
      <c r="M58" s="139" t="str">
        <f>IF('statement of marks'!Z58="","",'statement of marks'!Z58)</f>
        <v/>
      </c>
      <c r="N58" s="425" t="str">
        <f t="shared" si="0"/>
        <v/>
      </c>
      <c r="O58" s="139" t="str">
        <f>IF('statement of marks'!AV58="","",'statement of marks'!AV58)</f>
        <v/>
      </c>
      <c r="P58" s="425" t="str">
        <f t="shared" si="0"/>
        <v/>
      </c>
      <c r="Q58" s="123" t="str">
        <f>IF('statement of marks'!BE58="","",'statement of marks'!BE58)</f>
        <v/>
      </c>
      <c r="R58" s="139" t="str">
        <f>IF('statement of marks'!BS58="","",'statement of marks'!BS58)</f>
        <v/>
      </c>
      <c r="S58" s="425" t="str">
        <f t="shared" ref="S58" si="205">IF(R58="","",ROUNDUP(R58*20%,0))</f>
        <v/>
      </c>
      <c r="T58" s="139" t="str">
        <f>IF('statement of marks'!CO58="","",'statement of marks'!CO58)</f>
        <v/>
      </c>
      <c r="U58" s="425" t="str">
        <f t="shared" ref="U58" si="206">IF(T58="","",ROUNDUP(T58*20%,0))</f>
        <v/>
      </c>
      <c r="V58" s="139" t="str">
        <f>IF('statement of marks'!DK58="","",'statement of marks'!DK58)</f>
        <v/>
      </c>
      <c r="W58" s="425" t="str">
        <f t="shared" ref="W58" si="207">IF(V58="","",ROUNDUP(V58*20%,0))</f>
        <v/>
      </c>
      <c r="X58" s="139" t="str">
        <f>IF('statement of marks'!EG58="","",'statement of marks'!EG58)</f>
        <v/>
      </c>
      <c r="Y58" s="425" t="str">
        <f t="shared" ref="Y58" si="208">IF(X58="","",ROUNDUP(X58*20%,0))</f>
        <v/>
      </c>
      <c r="Z58" s="429" t="str">
        <f>IF('statement of marks'!EU58="","",'statement of marks'!EU58)</f>
        <v/>
      </c>
      <c r="AA58" s="429" t="str">
        <f>IF('statement of marks'!EV58="","",'statement of marks'!EV58)</f>
        <v/>
      </c>
      <c r="AB58" s="429" t="str">
        <f>IF('statement of marks'!EW58="","",'statement of marks'!EW58)</f>
        <v/>
      </c>
      <c r="AC58" s="429" t="str">
        <f>IF('statement of marks'!FE58="","",'statement of marks'!FE58)</f>
        <v/>
      </c>
      <c r="AD58" s="429" t="str">
        <f>IF('statement of marks'!FF58="","",'statement of marks'!FF58)</f>
        <v/>
      </c>
      <c r="AE58" s="429" t="str">
        <f>IF('statement of marks'!FG58="","",'statement of marks'!FG58)</f>
        <v/>
      </c>
      <c r="AF58" s="429" t="str">
        <f>IF('statement of marks'!FO58="","",'statement of marks'!FO58)</f>
        <v/>
      </c>
      <c r="AG58" s="429" t="str">
        <f>IF('statement of marks'!FP58="","",'statement of marks'!FP58)</f>
        <v/>
      </c>
      <c r="AH58" s="631" t="str">
        <f>IF('statement of marks'!FQ58="","",'statement of marks'!FQ58)</f>
        <v/>
      </c>
    </row>
    <row r="59" spans="1:34" ht="20" customHeight="1">
      <c r="A59" s="231">
        <f>IF('statement of marks'!A59="","",'statement of marks'!A59)</f>
        <v>53</v>
      </c>
      <c r="B59" s="425" t="str">
        <f>IF('statement of marks'!B59="","",'statement of marks'!B59)</f>
        <v/>
      </c>
      <c r="C59" s="425" t="str">
        <f>IF('statement of marks'!C59="","",'statement of marks'!C59)</f>
        <v/>
      </c>
      <c r="D59" s="136" t="str">
        <f>IF('statement of marks'!D59="","",'statement of marks'!D59)</f>
        <v/>
      </c>
      <c r="E59" s="136" t="str">
        <f>IF('statement of marks'!E59="","",'statement of marks'!E59)</f>
        <v/>
      </c>
      <c r="F59" s="425" t="str">
        <f>IF('statement of marks'!F59="","",'statement of marks'!F59)</f>
        <v/>
      </c>
      <c r="G59" s="698" t="str">
        <f>IF('statement of marks'!G59="","",'statement of marks'!G59)</f>
        <v/>
      </c>
      <c r="H59" s="698" t="str">
        <f>IF('statement of marks'!H59="","",'statement of marks'!H59)</f>
        <v/>
      </c>
      <c r="I59" s="220" t="str">
        <f>IF('statement of marks'!I59="","",'statement of marks'!I59)</f>
        <v/>
      </c>
      <c r="J59" s="137" t="str">
        <f>IF('statement of marks'!J59="","",'statement of marks'!J59)</f>
        <v/>
      </c>
      <c r="K59" s="137" t="str">
        <f>IF('statement of marks'!K59="","",'statement of marks'!K59)</f>
        <v/>
      </c>
      <c r="L59" s="137" t="str">
        <f>IF('statement of marks'!L59="","",'statement of marks'!L59)</f>
        <v/>
      </c>
      <c r="M59" s="139" t="str">
        <f>IF('statement of marks'!Z59="","",'statement of marks'!Z59)</f>
        <v/>
      </c>
      <c r="N59" s="425" t="str">
        <f t="shared" si="0"/>
        <v/>
      </c>
      <c r="O59" s="139" t="str">
        <f>IF('statement of marks'!AV59="","",'statement of marks'!AV59)</f>
        <v/>
      </c>
      <c r="P59" s="425" t="str">
        <f t="shared" si="0"/>
        <v/>
      </c>
      <c r="Q59" s="123" t="str">
        <f>IF('statement of marks'!BE59="","",'statement of marks'!BE59)</f>
        <v/>
      </c>
      <c r="R59" s="139" t="str">
        <f>IF('statement of marks'!BS59="","",'statement of marks'!BS59)</f>
        <v/>
      </c>
      <c r="S59" s="425" t="str">
        <f t="shared" ref="S59" si="209">IF(R59="","",ROUNDUP(R59*20%,0))</f>
        <v/>
      </c>
      <c r="T59" s="139" t="str">
        <f>IF('statement of marks'!CO59="","",'statement of marks'!CO59)</f>
        <v/>
      </c>
      <c r="U59" s="425" t="str">
        <f t="shared" ref="U59" si="210">IF(T59="","",ROUNDUP(T59*20%,0))</f>
        <v/>
      </c>
      <c r="V59" s="139" t="str">
        <f>IF('statement of marks'!DK59="","",'statement of marks'!DK59)</f>
        <v/>
      </c>
      <c r="W59" s="425" t="str">
        <f t="shared" ref="W59" si="211">IF(V59="","",ROUNDUP(V59*20%,0))</f>
        <v/>
      </c>
      <c r="X59" s="139" t="str">
        <f>IF('statement of marks'!EG59="","",'statement of marks'!EG59)</f>
        <v/>
      </c>
      <c r="Y59" s="425" t="str">
        <f t="shared" ref="Y59" si="212">IF(X59="","",ROUNDUP(X59*20%,0))</f>
        <v/>
      </c>
      <c r="Z59" s="429" t="str">
        <f>IF('statement of marks'!EU59="","",'statement of marks'!EU59)</f>
        <v/>
      </c>
      <c r="AA59" s="429" t="str">
        <f>IF('statement of marks'!EV59="","",'statement of marks'!EV59)</f>
        <v/>
      </c>
      <c r="AB59" s="429" t="str">
        <f>IF('statement of marks'!EW59="","",'statement of marks'!EW59)</f>
        <v/>
      </c>
      <c r="AC59" s="429" t="str">
        <f>IF('statement of marks'!FE59="","",'statement of marks'!FE59)</f>
        <v/>
      </c>
      <c r="AD59" s="429" t="str">
        <f>IF('statement of marks'!FF59="","",'statement of marks'!FF59)</f>
        <v/>
      </c>
      <c r="AE59" s="429" t="str">
        <f>IF('statement of marks'!FG59="","",'statement of marks'!FG59)</f>
        <v/>
      </c>
      <c r="AF59" s="429" t="str">
        <f>IF('statement of marks'!FO59="","",'statement of marks'!FO59)</f>
        <v/>
      </c>
      <c r="AG59" s="429" t="str">
        <f>IF('statement of marks'!FP59="","",'statement of marks'!FP59)</f>
        <v/>
      </c>
      <c r="AH59" s="631" t="str">
        <f>IF('statement of marks'!FQ59="","",'statement of marks'!FQ59)</f>
        <v/>
      </c>
    </row>
    <row r="60" spans="1:34" ht="20" customHeight="1">
      <c r="A60" s="231">
        <f>IF('statement of marks'!A60="","",'statement of marks'!A60)</f>
        <v>54</v>
      </c>
      <c r="B60" s="425" t="str">
        <f>IF('statement of marks'!B60="","",'statement of marks'!B60)</f>
        <v/>
      </c>
      <c r="C60" s="425" t="str">
        <f>IF('statement of marks'!C60="","",'statement of marks'!C60)</f>
        <v/>
      </c>
      <c r="D60" s="136" t="str">
        <f>IF('statement of marks'!D60="","",'statement of marks'!D60)</f>
        <v/>
      </c>
      <c r="E60" s="136" t="str">
        <f>IF('statement of marks'!E60="","",'statement of marks'!E60)</f>
        <v/>
      </c>
      <c r="F60" s="425" t="str">
        <f>IF('statement of marks'!F60="","",'statement of marks'!F60)</f>
        <v/>
      </c>
      <c r="G60" s="698" t="str">
        <f>IF('statement of marks'!G60="","",'statement of marks'!G60)</f>
        <v/>
      </c>
      <c r="H60" s="698" t="str">
        <f>IF('statement of marks'!H60="","",'statement of marks'!H60)</f>
        <v/>
      </c>
      <c r="I60" s="220" t="str">
        <f>IF('statement of marks'!I60="","",'statement of marks'!I60)</f>
        <v/>
      </c>
      <c r="J60" s="137" t="str">
        <f>IF('statement of marks'!J60="","",'statement of marks'!J60)</f>
        <v/>
      </c>
      <c r="K60" s="137" t="str">
        <f>IF('statement of marks'!K60="","",'statement of marks'!K60)</f>
        <v/>
      </c>
      <c r="L60" s="137" t="str">
        <f>IF('statement of marks'!L60="","",'statement of marks'!L60)</f>
        <v/>
      </c>
      <c r="M60" s="139" t="str">
        <f>IF('statement of marks'!Z60="","",'statement of marks'!Z60)</f>
        <v/>
      </c>
      <c r="N60" s="425" t="str">
        <f t="shared" si="0"/>
        <v/>
      </c>
      <c r="O60" s="139" t="str">
        <f>IF('statement of marks'!AV60="","",'statement of marks'!AV60)</f>
        <v/>
      </c>
      <c r="P60" s="425" t="str">
        <f t="shared" si="0"/>
        <v/>
      </c>
      <c r="Q60" s="123" t="str">
        <f>IF('statement of marks'!BE60="","",'statement of marks'!BE60)</f>
        <v/>
      </c>
      <c r="R60" s="139" t="str">
        <f>IF('statement of marks'!BS60="","",'statement of marks'!BS60)</f>
        <v/>
      </c>
      <c r="S60" s="425" t="str">
        <f t="shared" ref="S60" si="213">IF(R60="","",ROUNDUP(R60*20%,0))</f>
        <v/>
      </c>
      <c r="T60" s="139" t="str">
        <f>IF('statement of marks'!CO60="","",'statement of marks'!CO60)</f>
        <v/>
      </c>
      <c r="U60" s="425" t="str">
        <f t="shared" ref="U60" si="214">IF(T60="","",ROUNDUP(T60*20%,0))</f>
        <v/>
      </c>
      <c r="V60" s="139" t="str">
        <f>IF('statement of marks'!DK60="","",'statement of marks'!DK60)</f>
        <v/>
      </c>
      <c r="W60" s="425" t="str">
        <f t="shared" ref="W60" si="215">IF(V60="","",ROUNDUP(V60*20%,0))</f>
        <v/>
      </c>
      <c r="X60" s="139" t="str">
        <f>IF('statement of marks'!EG60="","",'statement of marks'!EG60)</f>
        <v/>
      </c>
      <c r="Y60" s="425" t="str">
        <f t="shared" ref="Y60" si="216">IF(X60="","",ROUNDUP(X60*20%,0))</f>
        <v/>
      </c>
      <c r="Z60" s="429" t="str">
        <f>IF('statement of marks'!EU60="","",'statement of marks'!EU60)</f>
        <v/>
      </c>
      <c r="AA60" s="429" t="str">
        <f>IF('statement of marks'!EV60="","",'statement of marks'!EV60)</f>
        <v/>
      </c>
      <c r="AB60" s="429" t="str">
        <f>IF('statement of marks'!EW60="","",'statement of marks'!EW60)</f>
        <v/>
      </c>
      <c r="AC60" s="429" t="str">
        <f>IF('statement of marks'!FE60="","",'statement of marks'!FE60)</f>
        <v/>
      </c>
      <c r="AD60" s="429" t="str">
        <f>IF('statement of marks'!FF60="","",'statement of marks'!FF60)</f>
        <v/>
      </c>
      <c r="AE60" s="429" t="str">
        <f>IF('statement of marks'!FG60="","",'statement of marks'!FG60)</f>
        <v/>
      </c>
      <c r="AF60" s="429" t="str">
        <f>IF('statement of marks'!FO60="","",'statement of marks'!FO60)</f>
        <v/>
      </c>
      <c r="AG60" s="429" t="str">
        <f>IF('statement of marks'!FP60="","",'statement of marks'!FP60)</f>
        <v/>
      </c>
      <c r="AH60" s="631" t="str">
        <f>IF('statement of marks'!FQ60="","",'statement of marks'!FQ60)</f>
        <v/>
      </c>
    </row>
    <row r="61" spans="1:34" ht="20" customHeight="1">
      <c r="A61" s="231">
        <f>IF('statement of marks'!A61="","",'statement of marks'!A61)</f>
        <v>55</v>
      </c>
      <c r="B61" s="425" t="str">
        <f>IF('statement of marks'!B61="","",'statement of marks'!B61)</f>
        <v/>
      </c>
      <c r="C61" s="425" t="str">
        <f>IF('statement of marks'!C61="","",'statement of marks'!C61)</f>
        <v/>
      </c>
      <c r="D61" s="136" t="str">
        <f>IF('statement of marks'!D61="","",'statement of marks'!D61)</f>
        <v/>
      </c>
      <c r="E61" s="136" t="str">
        <f>IF('statement of marks'!E61="","",'statement of marks'!E61)</f>
        <v/>
      </c>
      <c r="F61" s="425" t="str">
        <f>IF('statement of marks'!F61="","",'statement of marks'!F61)</f>
        <v/>
      </c>
      <c r="G61" s="698" t="str">
        <f>IF('statement of marks'!G61="","",'statement of marks'!G61)</f>
        <v/>
      </c>
      <c r="H61" s="698" t="str">
        <f>IF('statement of marks'!H61="","",'statement of marks'!H61)</f>
        <v/>
      </c>
      <c r="I61" s="220" t="str">
        <f>IF('statement of marks'!I61="","",'statement of marks'!I61)</f>
        <v/>
      </c>
      <c r="J61" s="137" t="str">
        <f>IF('statement of marks'!J61="","",'statement of marks'!J61)</f>
        <v/>
      </c>
      <c r="K61" s="137" t="str">
        <f>IF('statement of marks'!K61="","",'statement of marks'!K61)</f>
        <v/>
      </c>
      <c r="L61" s="137" t="str">
        <f>IF('statement of marks'!L61="","",'statement of marks'!L61)</f>
        <v/>
      </c>
      <c r="M61" s="139" t="str">
        <f>IF('statement of marks'!Z61="","",'statement of marks'!Z61)</f>
        <v/>
      </c>
      <c r="N61" s="425" t="str">
        <f t="shared" si="0"/>
        <v/>
      </c>
      <c r="O61" s="139" t="str">
        <f>IF('statement of marks'!AV61="","",'statement of marks'!AV61)</f>
        <v/>
      </c>
      <c r="P61" s="425" t="str">
        <f t="shared" si="0"/>
        <v/>
      </c>
      <c r="Q61" s="123" t="str">
        <f>IF('statement of marks'!BE61="","",'statement of marks'!BE61)</f>
        <v/>
      </c>
      <c r="R61" s="139" t="str">
        <f>IF('statement of marks'!BS61="","",'statement of marks'!BS61)</f>
        <v/>
      </c>
      <c r="S61" s="425" t="str">
        <f t="shared" ref="S61" si="217">IF(R61="","",ROUNDUP(R61*20%,0))</f>
        <v/>
      </c>
      <c r="T61" s="139" t="str">
        <f>IF('statement of marks'!CO61="","",'statement of marks'!CO61)</f>
        <v/>
      </c>
      <c r="U61" s="425" t="str">
        <f t="shared" ref="U61" si="218">IF(T61="","",ROUNDUP(T61*20%,0))</f>
        <v/>
      </c>
      <c r="V61" s="139" t="str">
        <f>IF('statement of marks'!DK61="","",'statement of marks'!DK61)</f>
        <v/>
      </c>
      <c r="W61" s="425" t="str">
        <f t="shared" ref="W61" si="219">IF(V61="","",ROUNDUP(V61*20%,0))</f>
        <v/>
      </c>
      <c r="X61" s="139" t="str">
        <f>IF('statement of marks'!EG61="","",'statement of marks'!EG61)</f>
        <v/>
      </c>
      <c r="Y61" s="425" t="str">
        <f t="shared" ref="Y61" si="220">IF(X61="","",ROUNDUP(X61*20%,0))</f>
        <v/>
      </c>
      <c r="Z61" s="429" t="str">
        <f>IF('statement of marks'!EU61="","",'statement of marks'!EU61)</f>
        <v/>
      </c>
      <c r="AA61" s="429" t="str">
        <f>IF('statement of marks'!EV61="","",'statement of marks'!EV61)</f>
        <v/>
      </c>
      <c r="AB61" s="429" t="str">
        <f>IF('statement of marks'!EW61="","",'statement of marks'!EW61)</f>
        <v/>
      </c>
      <c r="AC61" s="429" t="str">
        <f>IF('statement of marks'!FE61="","",'statement of marks'!FE61)</f>
        <v/>
      </c>
      <c r="AD61" s="429" t="str">
        <f>IF('statement of marks'!FF61="","",'statement of marks'!FF61)</f>
        <v/>
      </c>
      <c r="AE61" s="429" t="str">
        <f>IF('statement of marks'!FG61="","",'statement of marks'!FG61)</f>
        <v/>
      </c>
      <c r="AF61" s="429" t="str">
        <f>IF('statement of marks'!FO61="","",'statement of marks'!FO61)</f>
        <v/>
      </c>
      <c r="AG61" s="429" t="str">
        <f>IF('statement of marks'!FP61="","",'statement of marks'!FP61)</f>
        <v/>
      </c>
      <c r="AH61" s="631" t="str">
        <f>IF('statement of marks'!FQ61="","",'statement of marks'!FQ61)</f>
        <v/>
      </c>
    </row>
    <row r="62" spans="1:34" ht="20" customHeight="1">
      <c r="A62" s="231">
        <f>IF('statement of marks'!A62="","",'statement of marks'!A62)</f>
        <v>56</v>
      </c>
      <c r="B62" s="425" t="str">
        <f>IF('statement of marks'!B62="","",'statement of marks'!B62)</f>
        <v/>
      </c>
      <c r="C62" s="425" t="str">
        <f>IF('statement of marks'!C62="","",'statement of marks'!C62)</f>
        <v/>
      </c>
      <c r="D62" s="136" t="str">
        <f>IF('statement of marks'!D62="","",'statement of marks'!D62)</f>
        <v/>
      </c>
      <c r="E62" s="136" t="str">
        <f>IF('statement of marks'!E62="","",'statement of marks'!E62)</f>
        <v/>
      </c>
      <c r="F62" s="425" t="str">
        <f>IF('statement of marks'!F62="","",'statement of marks'!F62)</f>
        <v/>
      </c>
      <c r="G62" s="698" t="str">
        <f>IF('statement of marks'!G62="","",'statement of marks'!G62)</f>
        <v/>
      </c>
      <c r="H62" s="698" t="str">
        <f>IF('statement of marks'!H62="","",'statement of marks'!H62)</f>
        <v/>
      </c>
      <c r="I62" s="220" t="str">
        <f>IF('statement of marks'!I62="","",'statement of marks'!I62)</f>
        <v/>
      </c>
      <c r="J62" s="137" t="str">
        <f>IF('statement of marks'!J62="","",'statement of marks'!J62)</f>
        <v/>
      </c>
      <c r="K62" s="137" t="str">
        <f>IF('statement of marks'!K62="","",'statement of marks'!K62)</f>
        <v/>
      </c>
      <c r="L62" s="137" t="str">
        <f>IF('statement of marks'!L62="","",'statement of marks'!L62)</f>
        <v/>
      </c>
      <c r="M62" s="139" t="str">
        <f>IF('statement of marks'!Z62="","",'statement of marks'!Z62)</f>
        <v/>
      </c>
      <c r="N62" s="425" t="str">
        <f t="shared" si="0"/>
        <v/>
      </c>
      <c r="O62" s="139" t="str">
        <f>IF('statement of marks'!AV62="","",'statement of marks'!AV62)</f>
        <v/>
      </c>
      <c r="P62" s="425" t="str">
        <f t="shared" si="0"/>
        <v/>
      </c>
      <c r="Q62" s="123" t="str">
        <f>IF('statement of marks'!BE62="","",'statement of marks'!BE62)</f>
        <v/>
      </c>
      <c r="R62" s="139" t="str">
        <f>IF('statement of marks'!BS62="","",'statement of marks'!BS62)</f>
        <v/>
      </c>
      <c r="S62" s="425" t="str">
        <f t="shared" ref="S62" si="221">IF(R62="","",ROUNDUP(R62*20%,0))</f>
        <v/>
      </c>
      <c r="T62" s="139" t="str">
        <f>IF('statement of marks'!CO62="","",'statement of marks'!CO62)</f>
        <v/>
      </c>
      <c r="U62" s="425" t="str">
        <f t="shared" ref="U62" si="222">IF(T62="","",ROUNDUP(T62*20%,0))</f>
        <v/>
      </c>
      <c r="V62" s="139" t="str">
        <f>IF('statement of marks'!DK62="","",'statement of marks'!DK62)</f>
        <v/>
      </c>
      <c r="W62" s="425" t="str">
        <f t="shared" ref="W62" si="223">IF(V62="","",ROUNDUP(V62*20%,0))</f>
        <v/>
      </c>
      <c r="X62" s="139" t="str">
        <f>IF('statement of marks'!EG62="","",'statement of marks'!EG62)</f>
        <v/>
      </c>
      <c r="Y62" s="425" t="str">
        <f t="shared" ref="Y62" si="224">IF(X62="","",ROUNDUP(X62*20%,0))</f>
        <v/>
      </c>
      <c r="Z62" s="429" t="str">
        <f>IF('statement of marks'!EU62="","",'statement of marks'!EU62)</f>
        <v/>
      </c>
      <c r="AA62" s="429" t="str">
        <f>IF('statement of marks'!EV62="","",'statement of marks'!EV62)</f>
        <v/>
      </c>
      <c r="AB62" s="429" t="str">
        <f>IF('statement of marks'!EW62="","",'statement of marks'!EW62)</f>
        <v/>
      </c>
      <c r="AC62" s="429" t="str">
        <f>IF('statement of marks'!FE62="","",'statement of marks'!FE62)</f>
        <v/>
      </c>
      <c r="AD62" s="429" t="str">
        <f>IF('statement of marks'!FF62="","",'statement of marks'!FF62)</f>
        <v/>
      </c>
      <c r="AE62" s="429" t="str">
        <f>IF('statement of marks'!FG62="","",'statement of marks'!FG62)</f>
        <v/>
      </c>
      <c r="AF62" s="429" t="str">
        <f>IF('statement of marks'!FO62="","",'statement of marks'!FO62)</f>
        <v/>
      </c>
      <c r="AG62" s="429" t="str">
        <f>IF('statement of marks'!FP62="","",'statement of marks'!FP62)</f>
        <v/>
      </c>
      <c r="AH62" s="631" t="str">
        <f>IF('statement of marks'!FQ62="","",'statement of marks'!FQ62)</f>
        <v/>
      </c>
    </row>
    <row r="63" spans="1:34" ht="20" customHeight="1">
      <c r="A63" s="231">
        <f>IF('statement of marks'!A63="","",'statement of marks'!A63)</f>
        <v>57</v>
      </c>
      <c r="B63" s="425" t="str">
        <f>IF('statement of marks'!B63="","",'statement of marks'!B63)</f>
        <v/>
      </c>
      <c r="C63" s="425" t="str">
        <f>IF('statement of marks'!C63="","",'statement of marks'!C63)</f>
        <v/>
      </c>
      <c r="D63" s="136" t="str">
        <f>IF('statement of marks'!D63="","",'statement of marks'!D63)</f>
        <v/>
      </c>
      <c r="E63" s="136" t="str">
        <f>IF('statement of marks'!E63="","",'statement of marks'!E63)</f>
        <v/>
      </c>
      <c r="F63" s="425" t="str">
        <f>IF('statement of marks'!F63="","",'statement of marks'!F63)</f>
        <v/>
      </c>
      <c r="G63" s="698" t="str">
        <f>IF('statement of marks'!G63="","",'statement of marks'!G63)</f>
        <v/>
      </c>
      <c r="H63" s="698" t="str">
        <f>IF('statement of marks'!H63="","",'statement of marks'!H63)</f>
        <v/>
      </c>
      <c r="I63" s="220" t="str">
        <f>IF('statement of marks'!I63="","",'statement of marks'!I63)</f>
        <v/>
      </c>
      <c r="J63" s="137" t="str">
        <f>IF('statement of marks'!J63="","",'statement of marks'!J63)</f>
        <v/>
      </c>
      <c r="K63" s="137" t="str">
        <f>IF('statement of marks'!K63="","",'statement of marks'!K63)</f>
        <v/>
      </c>
      <c r="L63" s="137" t="str">
        <f>IF('statement of marks'!L63="","",'statement of marks'!L63)</f>
        <v/>
      </c>
      <c r="M63" s="139" t="str">
        <f>IF('statement of marks'!Z63="","",'statement of marks'!Z63)</f>
        <v/>
      </c>
      <c r="N63" s="425" t="str">
        <f t="shared" si="0"/>
        <v/>
      </c>
      <c r="O63" s="139" t="str">
        <f>IF('statement of marks'!AV63="","",'statement of marks'!AV63)</f>
        <v/>
      </c>
      <c r="P63" s="425" t="str">
        <f t="shared" si="0"/>
        <v/>
      </c>
      <c r="Q63" s="123" t="str">
        <f>IF('statement of marks'!BE63="","",'statement of marks'!BE63)</f>
        <v/>
      </c>
      <c r="R63" s="139" t="str">
        <f>IF('statement of marks'!BS63="","",'statement of marks'!BS63)</f>
        <v/>
      </c>
      <c r="S63" s="425" t="str">
        <f t="shared" ref="S63" si="225">IF(R63="","",ROUNDUP(R63*20%,0))</f>
        <v/>
      </c>
      <c r="T63" s="139" t="str">
        <f>IF('statement of marks'!CO63="","",'statement of marks'!CO63)</f>
        <v/>
      </c>
      <c r="U63" s="425" t="str">
        <f t="shared" ref="U63" si="226">IF(T63="","",ROUNDUP(T63*20%,0))</f>
        <v/>
      </c>
      <c r="V63" s="139" t="str">
        <f>IF('statement of marks'!DK63="","",'statement of marks'!DK63)</f>
        <v/>
      </c>
      <c r="W63" s="425" t="str">
        <f t="shared" ref="W63" si="227">IF(V63="","",ROUNDUP(V63*20%,0))</f>
        <v/>
      </c>
      <c r="X63" s="139" t="str">
        <f>IF('statement of marks'!EG63="","",'statement of marks'!EG63)</f>
        <v/>
      </c>
      <c r="Y63" s="425" t="str">
        <f t="shared" ref="Y63" si="228">IF(X63="","",ROUNDUP(X63*20%,0))</f>
        <v/>
      </c>
      <c r="Z63" s="429" t="str">
        <f>IF('statement of marks'!EU63="","",'statement of marks'!EU63)</f>
        <v/>
      </c>
      <c r="AA63" s="429" t="str">
        <f>IF('statement of marks'!EV63="","",'statement of marks'!EV63)</f>
        <v/>
      </c>
      <c r="AB63" s="429" t="str">
        <f>IF('statement of marks'!EW63="","",'statement of marks'!EW63)</f>
        <v/>
      </c>
      <c r="AC63" s="429" t="str">
        <f>IF('statement of marks'!FE63="","",'statement of marks'!FE63)</f>
        <v/>
      </c>
      <c r="AD63" s="429" t="str">
        <f>IF('statement of marks'!FF63="","",'statement of marks'!FF63)</f>
        <v/>
      </c>
      <c r="AE63" s="429" t="str">
        <f>IF('statement of marks'!FG63="","",'statement of marks'!FG63)</f>
        <v/>
      </c>
      <c r="AF63" s="429" t="str">
        <f>IF('statement of marks'!FO63="","",'statement of marks'!FO63)</f>
        <v/>
      </c>
      <c r="AG63" s="429" t="str">
        <f>IF('statement of marks'!FP63="","",'statement of marks'!FP63)</f>
        <v/>
      </c>
      <c r="AH63" s="631" t="str">
        <f>IF('statement of marks'!FQ63="","",'statement of marks'!FQ63)</f>
        <v/>
      </c>
    </row>
    <row r="64" spans="1:34" ht="20" customHeight="1">
      <c r="A64" s="231">
        <f>IF('statement of marks'!A64="","",'statement of marks'!A64)</f>
        <v>58</v>
      </c>
      <c r="B64" s="425" t="str">
        <f>IF('statement of marks'!B64="","",'statement of marks'!B64)</f>
        <v/>
      </c>
      <c r="C64" s="425" t="str">
        <f>IF('statement of marks'!C64="","",'statement of marks'!C64)</f>
        <v/>
      </c>
      <c r="D64" s="136" t="str">
        <f>IF('statement of marks'!D64="","",'statement of marks'!D64)</f>
        <v/>
      </c>
      <c r="E64" s="136" t="str">
        <f>IF('statement of marks'!E64="","",'statement of marks'!E64)</f>
        <v/>
      </c>
      <c r="F64" s="425" t="str">
        <f>IF('statement of marks'!F64="","",'statement of marks'!F64)</f>
        <v/>
      </c>
      <c r="G64" s="698" t="str">
        <f>IF('statement of marks'!G64="","",'statement of marks'!G64)</f>
        <v/>
      </c>
      <c r="H64" s="698" t="str">
        <f>IF('statement of marks'!H64="","",'statement of marks'!H64)</f>
        <v/>
      </c>
      <c r="I64" s="220" t="str">
        <f>IF('statement of marks'!I64="","",'statement of marks'!I64)</f>
        <v/>
      </c>
      <c r="J64" s="137" t="str">
        <f>IF('statement of marks'!J64="","",'statement of marks'!J64)</f>
        <v/>
      </c>
      <c r="K64" s="137" t="str">
        <f>IF('statement of marks'!K64="","",'statement of marks'!K64)</f>
        <v/>
      </c>
      <c r="L64" s="137" t="str">
        <f>IF('statement of marks'!L64="","",'statement of marks'!L64)</f>
        <v/>
      </c>
      <c r="M64" s="139" t="str">
        <f>IF('statement of marks'!Z64="","",'statement of marks'!Z64)</f>
        <v/>
      </c>
      <c r="N64" s="425" t="str">
        <f t="shared" si="0"/>
        <v/>
      </c>
      <c r="O64" s="139" t="str">
        <f>IF('statement of marks'!AV64="","",'statement of marks'!AV64)</f>
        <v/>
      </c>
      <c r="P64" s="425" t="str">
        <f t="shared" si="0"/>
        <v/>
      </c>
      <c r="Q64" s="123" t="str">
        <f>IF('statement of marks'!BE64="","",'statement of marks'!BE64)</f>
        <v/>
      </c>
      <c r="R64" s="139" t="str">
        <f>IF('statement of marks'!BS64="","",'statement of marks'!BS64)</f>
        <v/>
      </c>
      <c r="S64" s="425" t="str">
        <f t="shared" ref="S64" si="229">IF(R64="","",ROUNDUP(R64*20%,0))</f>
        <v/>
      </c>
      <c r="T64" s="139" t="str">
        <f>IF('statement of marks'!CO64="","",'statement of marks'!CO64)</f>
        <v/>
      </c>
      <c r="U64" s="425" t="str">
        <f t="shared" ref="U64" si="230">IF(T64="","",ROUNDUP(T64*20%,0))</f>
        <v/>
      </c>
      <c r="V64" s="139" t="str">
        <f>IF('statement of marks'!DK64="","",'statement of marks'!DK64)</f>
        <v/>
      </c>
      <c r="W64" s="425" t="str">
        <f t="shared" ref="W64" si="231">IF(V64="","",ROUNDUP(V64*20%,0))</f>
        <v/>
      </c>
      <c r="X64" s="139" t="str">
        <f>IF('statement of marks'!EG64="","",'statement of marks'!EG64)</f>
        <v/>
      </c>
      <c r="Y64" s="425" t="str">
        <f t="shared" ref="Y64" si="232">IF(X64="","",ROUNDUP(X64*20%,0))</f>
        <v/>
      </c>
      <c r="Z64" s="429" t="str">
        <f>IF('statement of marks'!EU64="","",'statement of marks'!EU64)</f>
        <v/>
      </c>
      <c r="AA64" s="429" t="str">
        <f>IF('statement of marks'!EV64="","",'statement of marks'!EV64)</f>
        <v/>
      </c>
      <c r="AB64" s="429" t="str">
        <f>IF('statement of marks'!EW64="","",'statement of marks'!EW64)</f>
        <v/>
      </c>
      <c r="AC64" s="429" t="str">
        <f>IF('statement of marks'!FE64="","",'statement of marks'!FE64)</f>
        <v/>
      </c>
      <c r="AD64" s="429" t="str">
        <f>IF('statement of marks'!FF64="","",'statement of marks'!FF64)</f>
        <v/>
      </c>
      <c r="AE64" s="429" t="str">
        <f>IF('statement of marks'!FG64="","",'statement of marks'!FG64)</f>
        <v/>
      </c>
      <c r="AF64" s="429" t="str">
        <f>IF('statement of marks'!FO64="","",'statement of marks'!FO64)</f>
        <v/>
      </c>
      <c r="AG64" s="429" t="str">
        <f>IF('statement of marks'!FP64="","",'statement of marks'!FP64)</f>
        <v/>
      </c>
      <c r="AH64" s="631" t="str">
        <f>IF('statement of marks'!FQ64="","",'statement of marks'!FQ64)</f>
        <v/>
      </c>
    </row>
    <row r="65" spans="1:34" ht="20" customHeight="1">
      <c r="A65" s="231">
        <f>IF('statement of marks'!A65="","",'statement of marks'!A65)</f>
        <v>59</v>
      </c>
      <c r="B65" s="425" t="str">
        <f>IF('statement of marks'!B65="","",'statement of marks'!B65)</f>
        <v/>
      </c>
      <c r="C65" s="425" t="str">
        <f>IF('statement of marks'!C65="","",'statement of marks'!C65)</f>
        <v/>
      </c>
      <c r="D65" s="136" t="str">
        <f>IF('statement of marks'!D65="","",'statement of marks'!D65)</f>
        <v/>
      </c>
      <c r="E65" s="136" t="str">
        <f>IF('statement of marks'!E65="","",'statement of marks'!E65)</f>
        <v/>
      </c>
      <c r="F65" s="425" t="str">
        <f>IF('statement of marks'!F65="","",'statement of marks'!F65)</f>
        <v/>
      </c>
      <c r="G65" s="698" t="str">
        <f>IF('statement of marks'!G65="","",'statement of marks'!G65)</f>
        <v/>
      </c>
      <c r="H65" s="698" t="str">
        <f>IF('statement of marks'!H65="","",'statement of marks'!H65)</f>
        <v/>
      </c>
      <c r="I65" s="220" t="str">
        <f>IF('statement of marks'!I65="","",'statement of marks'!I65)</f>
        <v/>
      </c>
      <c r="J65" s="137" t="str">
        <f>IF('statement of marks'!J65="","",'statement of marks'!J65)</f>
        <v/>
      </c>
      <c r="K65" s="137" t="str">
        <f>IF('statement of marks'!K65="","",'statement of marks'!K65)</f>
        <v/>
      </c>
      <c r="L65" s="137" t="str">
        <f>IF('statement of marks'!L65="","",'statement of marks'!L65)</f>
        <v/>
      </c>
      <c r="M65" s="139" t="str">
        <f>IF('statement of marks'!Z65="","",'statement of marks'!Z65)</f>
        <v/>
      </c>
      <c r="N65" s="425" t="str">
        <f t="shared" si="0"/>
        <v/>
      </c>
      <c r="O65" s="139" t="str">
        <f>IF('statement of marks'!AV65="","",'statement of marks'!AV65)</f>
        <v/>
      </c>
      <c r="P65" s="425" t="str">
        <f t="shared" si="0"/>
        <v/>
      </c>
      <c r="Q65" s="123" t="str">
        <f>IF('statement of marks'!BE65="","",'statement of marks'!BE65)</f>
        <v/>
      </c>
      <c r="R65" s="139" t="str">
        <f>IF('statement of marks'!BS65="","",'statement of marks'!BS65)</f>
        <v/>
      </c>
      <c r="S65" s="425" t="str">
        <f t="shared" ref="S65" si="233">IF(R65="","",ROUNDUP(R65*20%,0))</f>
        <v/>
      </c>
      <c r="T65" s="139" t="str">
        <f>IF('statement of marks'!CO65="","",'statement of marks'!CO65)</f>
        <v/>
      </c>
      <c r="U65" s="425" t="str">
        <f t="shared" ref="U65" si="234">IF(T65="","",ROUNDUP(T65*20%,0))</f>
        <v/>
      </c>
      <c r="V65" s="139" t="str">
        <f>IF('statement of marks'!DK65="","",'statement of marks'!DK65)</f>
        <v/>
      </c>
      <c r="W65" s="425" t="str">
        <f t="shared" ref="W65" si="235">IF(V65="","",ROUNDUP(V65*20%,0))</f>
        <v/>
      </c>
      <c r="X65" s="139" t="str">
        <f>IF('statement of marks'!EG65="","",'statement of marks'!EG65)</f>
        <v/>
      </c>
      <c r="Y65" s="425" t="str">
        <f t="shared" ref="Y65" si="236">IF(X65="","",ROUNDUP(X65*20%,0))</f>
        <v/>
      </c>
      <c r="Z65" s="429" t="str">
        <f>IF('statement of marks'!EU65="","",'statement of marks'!EU65)</f>
        <v/>
      </c>
      <c r="AA65" s="429" t="str">
        <f>IF('statement of marks'!EV65="","",'statement of marks'!EV65)</f>
        <v/>
      </c>
      <c r="AB65" s="429" t="str">
        <f>IF('statement of marks'!EW65="","",'statement of marks'!EW65)</f>
        <v/>
      </c>
      <c r="AC65" s="429" t="str">
        <f>IF('statement of marks'!FE65="","",'statement of marks'!FE65)</f>
        <v/>
      </c>
      <c r="AD65" s="429" t="str">
        <f>IF('statement of marks'!FF65="","",'statement of marks'!FF65)</f>
        <v/>
      </c>
      <c r="AE65" s="429" t="str">
        <f>IF('statement of marks'!FG65="","",'statement of marks'!FG65)</f>
        <v/>
      </c>
      <c r="AF65" s="429" t="str">
        <f>IF('statement of marks'!FO65="","",'statement of marks'!FO65)</f>
        <v/>
      </c>
      <c r="AG65" s="429" t="str">
        <f>IF('statement of marks'!FP65="","",'statement of marks'!FP65)</f>
        <v/>
      </c>
      <c r="AH65" s="631" t="str">
        <f>IF('statement of marks'!FQ65="","",'statement of marks'!FQ65)</f>
        <v/>
      </c>
    </row>
    <row r="66" spans="1:34" ht="20" customHeight="1">
      <c r="A66" s="231">
        <f>IF('statement of marks'!A66="","",'statement of marks'!A66)</f>
        <v>60</v>
      </c>
      <c r="B66" s="425" t="str">
        <f>IF('statement of marks'!B66="","",'statement of marks'!B66)</f>
        <v/>
      </c>
      <c r="C66" s="425" t="str">
        <f>IF('statement of marks'!C66="","",'statement of marks'!C66)</f>
        <v/>
      </c>
      <c r="D66" s="136" t="str">
        <f>IF('statement of marks'!D66="","",'statement of marks'!D66)</f>
        <v/>
      </c>
      <c r="E66" s="136" t="str">
        <f>IF('statement of marks'!E66="","",'statement of marks'!E66)</f>
        <v/>
      </c>
      <c r="F66" s="425" t="str">
        <f>IF('statement of marks'!F66="","",'statement of marks'!F66)</f>
        <v/>
      </c>
      <c r="G66" s="698" t="str">
        <f>IF('statement of marks'!G66="","",'statement of marks'!G66)</f>
        <v/>
      </c>
      <c r="H66" s="698" t="str">
        <f>IF('statement of marks'!H66="","",'statement of marks'!H66)</f>
        <v/>
      </c>
      <c r="I66" s="220" t="str">
        <f>IF('statement of marks'!I66="","",'statement of marks'!I66)</f>
        <v/>
      </c>
      <c r="J66" s="137" t="str">
        <f>IF('statement of marks'!J66="","",'statement of marks'!J66)</f>
        <v/>
      </c>
      <c r="K66" s="137" t="str">
        <f>IF('statement of marks'!K66="","",'statement of marks'!K66)</f>
        <v/>
      </c>
      <c r="L66" s="137" t="str">
        <f>IF('statement of marks'!L66="","",'statement of marks'!L66)</f>
        <v/>
      </c>
      <c r="M66" s="139" t="str">
        <f>IF('statement of marks'!Z66="","",'statement of marks'!Z66)</f>
        <v/>
      </c>
      <c r="N66" s="425" t="str">
        <f t="shared" si="0"/>
        <v/>
      </c>
      <c r="O66" s="139" t="str">
        <f>IF('statement of marks'!AV66="","",'statement of marks'!AV66)</f>
        <v/>
      </c>
      <c r="P66" s="425" t="str">
        <f t="shared" si="0"/>
        <v/>
      </c>
      <c r="Q66" s="123" t="str">
        <f>IF('statement of marks'!BE66="","",'statement of marks'!BE66)</f>
        <v/>
      </c>
      <c r="R66" s="139" t="str">
        <f>IF('statement of marks'!BS66="","",'statement of marks'!BS66)</f>
        <v/>
      </c>
      <c r="S66" s="425" t="str">
        <f t="shared" ref="S66" si="237">IF(R66="","",ROUNDUP(R66*20%,0))</f>
        <v/>
      </c>
      <c r="T66" s="139" t="str">
        <f>IF('statement of marks'!CO66="","",'statement of marks'!CO66)</f>
        <v/>
      </c>
      <c r="U66" s="425" t="str">
        <f t="shared" ref="U66" si="238">IF(T66="","",ROUNDUP(T66*20%,0))</f>
        <v/>
      </c>
      <c r="V66" s="139" t="str">
        <f>IF('statement of marks'!DK66="","",'statement of marks'!DK66)</f>
        <v/>
      </c>
      <c r="W66" s="425" t="str">
        <f t="shared" ref="W66" si="239">IF(V66="","",ROUNDUP(V66*20%,0))</f>
        <v/>
      </c>
      <c r="X66" s="139" t="str">
        <f>IF('statement of marks'!EG66="","",'statement of marks'!EG66)</f>
        <v/>
      </c>
      <c r="Y66" s="425" t="str">
        <f t="shared" ref="Y66" si="240">IF(X66="","",ROUNDUP(X66*20%,0))</f>
        <v/>
      </c>
      <c r="Z66" s="429" t="str">
        <f>IF('statement of marks'!EU66="","",'statement of marks'!EU66)</f>
        <v/>
      </c>
      <c r="AA66" s="429" t="str">
        <f>IF('statement of marks'!EV66="","",'statement of marks'!EV66)</f>
        <v/>
      </c>
      <c r="AB66" s="429" t="str">
        <f>IF('statement of marks'!EW66="","",'statement of marks'!EW66)</f>
        <v/>
      </c>
      <c r="AC66" s="429" t="str">
        <f>IF('statement of marks'!FE66="","",'statement of marks'!FE66)</f>
        <v/>
      </c>
      <c r="AD66" s="429" t="str">
        <f>IF('statement of marks'!FF66="","",'statement of marks'!FF66)</f>
        <v/>
      </c>
      <c r="AE66" s="429" t="str">
        <f>IF('statement of marks'!FG66="","",'statement of marks'!FG66)</f>
        <v/>
      </c>
      <c r="AF66" s="429" t="str">
        <f>IF('statement of marks'!FO66="","",'statement of marks'!FO66)</f>
        <v/>
      </c>
      <c r="AG66" s="429" t="str">
        <f>IF('statement of marks'!FP66="","",'statement of marks'!FP66)</f>
        <v/>
      </c>
      <c r="AH66" s="631" t="str">
        <f>IF('statement of marks'!FQ66="","",'statement of marks'!FQ66)</f>
        <v/>
      </c>
    </row>
    <row r="67" spans="1:34" ht="20" customHeight="1">
      <c r="A67" s="231">
        <f>IF('statement of marks'!A67="","",'statement of marks'!A67)</f>
        <v>61</v>
      </c>
      <c r="B67" s="425" t="str">
        <f>IF('statement of marks'!B67="","",'statement of marks'!B67)</f>
        <v/>
      </c>
      <c r="C67" s="425" t="str">
        <f>IF('statement of marks'!C67="","",'statement of marks'!C67)</f>
        <v/>
      </c>
      <c r="D67" s="136" t="str">
        <f>IF('statement of marks'!D67="","",'statement of marks'!D67)</f>
        <v/>
      </c>
      <c r="E67" s="136" t="str">
        <f>IF('statement of marks'!E67="","",'statement of marks'!E67)</f>
        <v/>
      </c>
      <c r="F67" s="425" t="str">
        <f>IF('statement of marks'!F67="","",'statement of marks'!F67)</f>
        <v/>
      </c>
      <c r="G67" s="698" t="str">
        <f>IF('statement of marks'!G67="","",'statement of marks'!G67)</f>
        <v/>
      </c>
      <c r="H67" s="698" t="str">
        <f>IF('statement of marks'!H67="","",'statement of marks'!H67)</f>
        <v/>
      </c>
      <c r="I67" s="220" t="str">
        <f>IF('statement of marks'!I67="","",'statement of marks'!I67)</f>
        <v/>
      </c>
      <c r="J67" s="137" t="str">
        <f>IF('statement of marks'!J67="","",'statement of marks'!J67)</f>
        <v/>
      </c>
      <c r="K67" s="137" t="str">
        <f>IF('statement of marks'!K67="","",'statement of marks'!K67)</f>
        <v/>
      </c>
      <c r="L67" s="137" t="str">
        <f>IF('statement of marks'!L67="","",'statement of marks'!L67)</f>
        <v/>
      </c>
      <c r="M67" s="139" t="str">
        <f>IF('statement of marks'!Z67="","",'statement of marks'!Z67)</f>
        <v/>
      </c>
      <c r="N67" s="425" t="str">
        <f t="shared" si="0"/>
        <v/>
      </c>
      <c r="O67" s="139" t="str">
        <f>IF('statement of marks'!AV67="","",'statement of marks'!AV67)</f>
        <v/>
      </c>
      <c r="P67" s="425" t="str">
        <f t="shared" si="0"/>
        <v/>
      </c>
      <c r="Q67" s="123" t="str">
        <f>IF('statement of marks'!BE67="","",'statement of marks'!BE67)</f>
        <v/>
      </c>
      <c r="R67" s="139" t="str">
        <f>IF('statement of marks'!BS67="","",'statement of marks'!BS67)</f>
        <v/>
      </c>
      <c r="S67" s="425" t="str">
        <f t="shared" ref="S67" si="241">IF(R67="","",ROUNDUP(R67*20%,0))</f>
        <v/>
      </c>
      <c r="T67" s="139" t="str">
        <f>IF('statement of marks'!CO67="","",'statement of marks'!CO67)</f>
        <v/>
      </c>
      <c r="U67" s="425" t="str">
        <f t="shared" ref="U67" si="242">IF(T67="","",ROUNDUP(T67*20%,0))</f>
        <v/>
      </c>
      <c r="V67" s="139" t="str">
        <f>IF('statement of marks'!DK67="","",'statement of marks'!DK67)</f>
        <v/>
      </c>
      <c r="W67" s="425" t="str">
        <f t="shared" ref="W67" si="243">IF(V67="","",ROUNDUP(V67*20%,0))</f>
        <v/>
      </c>
      <c r="X67" s="139" t="str">
        <f>IF('statement of marks'!EG67="","",'statement of marks'!EG67)</f>
        <v/>
      </c>
      <c r="Y67" s="425" t="str">
        <f t="shared" ref="Y67" si="244">IF(X67="","",ROUNDUP(X67*20%,0))</f>
        <v/>
      </c>
      <c r="Z67" s="429" t="str">
        <f>IF('statement of marks'!EU67="","",'statement of marks'!EU67)</f>
        <v/>
      </c>
      <c r="AA67" s="429" t="str">
        <f>IF('statement of marks'!EV67="","",'statement of marks'!EV67)</f>
        <v/>
      </c>
      <c r="AB67" s="429" t="str">
        <f>IF('statement of marks'!EW67="","",'statement of marks'!EW67)</f>
        <v/>
      </c>
      <c r="AC67" s="429" t="str">
        <f>IF('statement of marks'!FE67="","",'statement of marks'!FE67)</f>
        <v/>
      </c>
      <c r="AD67" s="429" t="str">
        <f>IF('statement of marks'!FF67="","",'statement of marks'!FF67)</f>
        <v/>
      </c>
      <c r="AE67" s="429" t="str">
        <f>IF('statement of marks'!FG67="","",'statement of marks'!FG67)</f>
        <v/>
      </c>
      <c r="AF67" s="429" t="str">
        <f>IF('statement of marks'!FO67="","",'statement of marks'!FO67)</f>
        <v/>
      </c>
      <c r="AG67" s="429" t="str">
        <f>IF('statement of marks'!FP67="","",'statement of marks'!FP67)</f>
        <v/>
      </c>
      <c r="AH67" s="631" t="str">
        <f>IF('statement of marks'!FQ67="","",'statement of marks'!FQ67)</f>
        <v/>
      </c>
    </row>
    <row r="68" spans="1:34" ht="20" customHeight="1">
      <c r="A68" s="231">
        <f>IF('statement of marks'!A68="","",'statement of marks'!A68)</f>
        <v>62</v>
      </c>
      <c r="B68" s="425" t="str">
        <f>IF('statement of marks'!B68="","",'statement of marks'!B68)</f>
        <v/>
      </c>
      <c r="C68" s="425" t="str">
        <f>IF('statement of marks'!C68="","",'statement of marks'!C68)</f>
        <v/>
      </c>
      <c r="D68" s="136" t="str">
        <f>IF('statement of marks'!D68="","",'statement of marks'!D68)</f>
        <v/>
      </c>
      <c r="E68" s="136" t="str">
        <f>IF('statement of marks'!E68="","",'statement of marks'!E68)</f>
        <v/>
      </c>
      <c r="F68" s="425" t="str">
        <f>IF('statement of marks'!F68="","",'statement of marks'!F68)</f>
        <v/>
      </c>
      <c r="G68" s="698" t="str">
        <f>IF('statement of marks'!G68="","",'statement of marks'!G68)</f>
        <v/>
      </c>
      <c r="H68" s="698" t="str">
        <f>IF('statement of marks'!H68="","",'statement of marks'!H68)</f>
        <v/>
      </c>
      <c r="I68" s="220" t="str">
        <f>IF('statement of marks'!I68="","",'statement of marks'!I68)</f>
        <v/>
      </c>
      <c r="J68" s="137" t="str">
        <f>IF('statement of marks'!J68="","",'statement of marks'!J68)</f>
        <v/>
      </c>
      <c r="K68" s="137" t="str">
        <f>IF('statement of marks'!K68="","",'statement of marks'!K68)</f>
        <v/>
      </c>
      <c r="L68" s="137" t="str">
        <f>IF('statement of marks'!L68="","",'statement of marks'!L68)</f>
        <v/>
      </c>
      <c r="M68" s="139" t="str">
        <f>IF('statement of marks'!Z68="","",'statement of marks'!Z68)</f>
        <v/>
      </c>
      <c r="N68" s="425" t="str">
        <f t="shared" si="0"/>
        <v/>
      </c>
      <c r="O68" s="139" t="str">
        <f>IF('statement of marks'!AV68="","",'statement of marks'!AV68)</f>
        <v/>
      </c>
      <c r="P68" s="425" t="str">
        <f t="shared" si="0"/>
        <v/>
      </c>
      <c r="Q68" s="123" t="str">
        <f>IF('statement of marks'!BE68="","",'statement of marks'!BE68)</f>
        <v/>
      </c>
      <c r="R68" s="139" t="str">
        <f>IF('statement of marks'!BS68="","",'statement of marks'!BS68)</f>
        <v/>
      </c>
      <c r="S68" s="425" t="str">
        <f t="shared" ref="S68" si="245">IF(R68="","",ROUNDUP(R68*20%,0))</f>
        <v/>
      </c>
      <c r="T68" s="139" t="str">
        <f>IF('statement of marks'!CO68="","",'statement of marks'!CO68)</f>
        <v/>
      </c>
      <c r="U68" s="425" t="str">
        <f t="shared" ref="U68" si="246">IF(T68="","",ROUNDUP(T68*20%,0))</f>
        <v/>
      </c>
      <c r="V68" s="139" t="str">
        <f>IF('statement of marks'!DK68="","",'statement of marks'!DK68)</f>
        <v/>
      </c>
      <c r="W68" s="425" t="str">
        <f t="shared" ref="W68" si="247">IF(V68="","",ROUNDUP(V68*20%,0))</f>
        <v/>
      </c>
      <c r="X68" s="139" t="str">
        <f>IF('statement of marks'!EG68="","",'statement of marks'!EG68)</f>
        <v/>
      </c>
      <c r="Y68" s="425" t="str">
        <f t="shared" ref="Y68" si="248">IF(X68="","",ROUNDUP(X68*20%,0))</f>
        <v/>
      </c>
      <c r="Z68" s="429" t="str">
        <f>IF('statement of marks'!EU68="","",'statement of marks'!EU68)</f>
        <v/>
      </c>
      <c r="AA68" s="429" t="str">
        <f>IF('statement of marks'!EV68="","",'statement of marks'!EV68)</f>
        <v/>
      </c>
      <c r="AB68" s="429" t="str">
        <f>IF('statement of marks'!EW68="","",'statement of marks'!EW68)</f>
        <v/>
      </c>
      <c r="AC68" s="429" t="str">
        <f>IF('statement of marks'!FE68="","",'statement of marks'!FE68)</f>
        <v/>
      </c>
      <c r="AD68" s="429" t="str">
        <f>IF('statement of marks'!FF68="","",'statement of marks'!FF68)</f>
        <v/>
      </c>
      <c r="AE68" s="429" t="str">
        <f>IF('statement of marks'!FG68="","",'statement of marks'!FG68)</f>
        <v/>
      </c>
      <c r="AF68" s="429" t="str">
        <f>IF('statement of marks'!FO68="","",'statement of marks'!FO68)</f>
        <v/>
      </c>
      <c r="AG68" s="429" t="str">
        <f>IF('statement of marks'!FP68="","",'statement of marks'!FP68)</f>
        <v/>
      </c>
      <c r="AH68" s="631" t="str">
        <f>IF('statement of marks'!FQ68="","",'statement of marks'!FQ68)</f>
        <v/>
      </c>
    </row>
    <row r="69" spans="1:34" ht="20" customHeight="1">
      <c r="A69" s="231">
        <f>IF('statement of marks'!A69="","",'statement of marks'!A69)</f>
        <v>63</v>
      </c>
      <c r="B69" s="425" t="str">
        <f>IF('statement of marks'!B69="","",'statement of marks'!B69)</f>
        <v/>
      </c>
      <c r="C69" s="425" t="str">
        <f>IF('statement of marks'!C69="","",'statement of marks'!C69)</f>
        <v/>
      </c>
      <c r="D69" s="136" t="str">
        <f>IF('statement of marks'!D69="","",'statement of marks'!D69)</f>
        <v/>
      </c>
      <c r="E69" s="136" t="str">
        <f>IF('statement of marks'!E69="","",'statement of marks'!E69)</f>
        <v/>
      </c>
      <c r="F69" s="425" t="str">
        <f>IF('statement of marks'!F69="","",'statement of marks'!F69)</f>
        <v/>
      </c>
      <c r="G69" s="698" t="str">
        <f>IF('statement of marks'!G69="","",'statement of marks'!G69)</f>
        <v/>
      </c>
      <c r="H69" s="698" t="str">
        <f>IF('statement of marks'!H69="","",'statement of marks'!H69)</f>
        <v/>
      </c>
      <c r="I69" s="220" t="str">
        <f>IF('statement of marks'!I69="","",'statement of marks'!I69)</f>
        <v/>
      </c>
      <c r="J69" s="137" t="str">
        <f>IF('statement of marks'!J69="","",'statement of marks'!J69)</f>
        <v/>
      </c>
      <c r="K69" s="137" t="str">
        <f>IF('statement of marks'!K69="","",'statement of marks'!K69)</f>
        <v/>
      </c>
      <c r="L69" s="137" t="str">
        <f>IF('statement of marks'!L69="","",'statement of marks'!L69)</f>
        <v/>
      </c>
      <c r="M69" s="139" t="str">
        <f>IF('statement of marks'!Z69="","",'statement of marks'!Z69)</f>
        <v/>
      </c>
      <c r="N69" s="425" t="str">
        <f t="shared" si="0"/>
        <v/>
      </c>
      <c r="O69" s="139" t="str">
        <f>IF('statement of marks'!AV69="","",'statement of marks'!AV69)</f>
        <v/>
      </c>
      <c r="P69" s="425" t="str">
        <f t="shared" si="0"/>
        <v/>
      </c>
      <c r="Q69" s="123" t="str">
        <f>IF('statement of marks'!BE69="","",'statement of marks'!BE69)</f>
        <v/>
      </c>
      <c r="R69" s="139" t="str">
        <f>IF('statement of marks'!BS69="","",'statement of marks'!BS69)</f>
        <v/>
      </c>
      <c r="S69" s="425" t="str">
        <f t="shared" ref="S69" si="249">IF(R69="","",ROUNDUP(R69*20%,0))</f>
        <v/>
      </c>
      <c r="T69" s="139" t="str">
        <f>IF('statement of marks'!CO69="","",'statement of marks'!CO69)</f>
        <v/>
      </c>
      <c r="U69" s="425" t="str">
        <f t="shared" ref="U69" si="250">IF(T69="","",ROUNDUP(T69*20%,0))</f>
        <v/>
      </c>
      <c r="V69" s="139" t="str">
        <f>IF('statement of marks'!DK69="","",'statement of marks'!DK69)</f>
        <v/>
      </c>
      <c r="W69" s="425" t="str">
        <f t="shared" ref="W69" si="251">IF(V69="","",ROUNDUP(V69*20%,0))</f>
        <v/>
      </c>
      <c r="X69" s="139" t="str">
        <f>IF('statement of marks'!EG69="","",'statement of marks'!EG69)</f>
        <v/>
      </c>
      <c r="Y69" s="425" t="str">
        <f t="shared" ref="Y69" si="252">IF(X69="","",ROUNDUP(X69*20%,0))</f>
        <v/>
      </c>
      <c r="Z69" s="429" t="str">
        <f>IF('statement of marks'!EU69="","",'statement of marks'!EU69)</f>
        <v/>
      </c>
      <c r="AA69" s="429" t="str">
        <f>IF('statement of marks'!EV69="","",'statement of marks'!EV69)</f>
        <v/>
      </c>
      <c r="AB69" s="429" t="str">
        <f>IF('statement of marks'!EW69="","",'statement of marks'!EW69)</f>
        <v/>
      </c>
      <c r="AC69" s="429" t="str">
        <f>IF('statement of marks'!FE69="","",'statement of marks'!FE69)</f>
        <v/>
      </c>
      <c r="AD69" s="429" t="str">
        <f>IF('statement of marks'!FF69="","",'statement of marks'!FF69)</f>
        <v/>
      </c>
      <c r="AE69" s="429" t="str">
        <f>IF('statement of marks'!FG69="","",'statement of marks'!FG69)</f>
        <v/>
      </c>
      <c r="AF69" s="429" t="str">
        <f>IF('statement of marks'!FO69="","",'statement of marks'!FO69)</f>
        <v/>
      </c>
      <c r="AG69" s="429" t="str">
        <f>IF('statement of marks'!FP69="","",'statement of marks'!FP69)</f>
        <v/>
      </c>
      <c r="AH69" s="631" t="str">
        <f>IF('statement of marks'!FQ69="","",'statement of marks'!FQ69)</f>
        <v/>
      </c>
    </row>
    <row r="70" spans="1:34" ht="20" customHeight="1">
      <c r="A70" s="231">
        <f>IF('statement of marks'!A70="","",'statement of marks'!A70)</f>
        <v>64</v>
      </c>
      <c r="B70" s="425" t="str">
        <f>IF('statement of marks'!B70="","",'statement of marks'!B70)</f>
        <v/>
      </c>
      <c r="C70" s="425" t="str">
        <f>IF('statement of marks'!C70="","",'statement of marks'!C70)</f>
        <v/>
      </c>
      <c r="D70" s="136" t="str">
        <f>IF('statement of marks'!D70="","",'statement of marks'!D70)</f>
        <v/>
      </c>
      <c r="E70" s="136" t="str">
        <f>IF('statement of marks'!E70="","",'statement of marks'!E70)</f>
        <v/>
      </c>
      <c r="F70" s="425" t="str">
        <f>IF('statement of marks'!F70="","",'statement of marks'!F70)</f>
        <v/>
      </c>
      <c r="G70" s="698" t="str">
        <f>IF('statement of marks'!G70="","",'statement of marks'!G70)</f>
        <v/>
      </c>
      <c r="H70" s="698" t="str">
        <f>IF('statement of marks'!H70="","",'statement of marks'!H70)</f>
        <v/>
      </c>
      <c r="I70" s="220" t="str">
        <f>IF('statement of marks'!I70="","",'statement of marks'!I70)</f>
        <v/>
      </c>
      <c r="J70" s="137" t="str">
        <f>IF('statement of marks'!J70="","",'statement of marks'!J70)</f>
        <v/>
      </c>
      <c r="K70" s="137" t="str">
        <f>IF('statement of marks'!K70="","",'statement of marks'!K70)</f>
        <v/>
      </c>
      <c r="L70" s="137" t="str">
        <f>IF('statement of marks'!L70="","",'statement of marks'!L70)</f>
        <v/>
      </c>
      <c r="M70" s="139" t="str">
        <f>IF('statement of marks'!Z70="","",'statement of marks'!Z70)</f>
        <v/>
      </c>
      <c r="N70" s="425" t="str">
        <f t="shared" si="0"/>
        <v/>
      </c>
      <c r="O70" s="139" t="str">
        <f>IF('statement of marks'!AV70="","",'statement of marks'!AV70)</f>
        <v/>
      </c>
      <c r="P70" s="425" t="str">
        <f t="shared" si="0"/>
        <v/>
      </c>
      <c r="Q70" s="123" t="str">
        <f>IF('statement of marks'!BE70="","",'statement of marks'!BE70)</f>
        <v/>
      </c>
      <c r="R70" s="139" t="str">
        <f>IF('statement of marks'!BS70="","",'statement of marks'!BS70)</f>
        <v/>
      </c>
      <c r="S70" s="425" t="str">
        <f t="shared" ref="S70" si="253">IF(R70="","",ROUNDUP(R70*20%,0))</f>
        <v/>
      </c>
      <c r="T70" s="139" t="str">
        <f>IF('statement of marks'!CO70="","",'statement of marks'!CO70)</f>
        <v/>
      </c>
      <c r="U70" s="425" t="str">
        <f t="shared" ref="U70" si="254">IF(T70="","",ROUNDUP(T70*20%,0))</f>
        <v/>
      </c>
      <c r="V70" s="139" t="str">
        <f>IF('statement of marks'!DK70="","",'statement of marks'!DK70)</f>
        <v/>
      </c>
      <c r="W70" s="425" t="str">
        <f t="shared" ref="W70" si="255">IF(V70="","",ROUNDUP(V70*20%,0))</f>
        <v/>
      </c>
      <c r="X70" s="139" t="str">
        <f>IF('statement of marks'!EG70="","",'statement of marks'!EG70)</f>
        <v/>
      </c>
      <c r="Y70" s="425" t="str">
        <f t="shared" ref="Y70" si="256">IF(X70="","",ROUNDUP(X70*20%,0))</f>
        <v/>
      </c>
      <c r="Z70" s="429" t="str">
        <f>IF('statement of marks'!EU70="","",'statement of marks'!EU70)</f>
        <v/>
      </c>
      <c r="AA70" s="429" t="str">
        <f>IF('statement of marks'!EV70="","",'statement of marks'!EV70)</f>
        <v/>
      </c>
      <c r="AB70" s="429" t="str">
        <f>IF('statement of marks'!EW70="","",'statement of marks'!EW70)</f>
        <v/>
      </c>
      <c r="AC70" s="429" t="str">
        <f>IF('statement of marks'!FE70="","",'statement of marks'!FE70)</f>
        <v/>
      </c>
      <c r="AD70" s="429" t="str">
        <f>IF('statement of marks'!FF70="","",'statement of marks'!FF70)</f>
        <v/>
      </c>
      <c r="AE70" s="429" t="str">
        <f>IF('statement of marks'!FG70="","",'statement of marks'!FG70)</f>
        <v/>
      </c>
      <c r="AF70" s="429" t="str">
        <f>IF('statement of marks'!FO70="","",'statement of marks'!FO70)</f>
        <v/>
      </c>
      <c r="AG70" s="429" t="str">
        <f>IF('statement of marks'!FP70="","",'statement of marks'!FP70)</f>
        <v/>
      </c>
      <c r="AH70" s="631" t="str">
        <f>IF('statement of marks'!FQ70="","",'statement of marks'!FQ70)</f>
        <v/>
      </c>
    </row>
    <row r="71" spans="1:34" ht="20" customHeight="1">
      <c r="A71" s="231">
        <f>IF('statement of marks'!A71="","",'statement of marks'!A71)</f>
        <v>65</v>
      </c>
      <c r="B71" s="425" t="str">
        <f>IF('statement of marks'!B71="","",'statement of marks'!B71)</f>
        <v/>
      </c>
      <c r="C71" s="425" t="str">
        <f>IF('statement of marks'!C71="","",'statement of marks'!C71)</f>
        <v/>
      </c>
      <c r="D71" s="136" t="str">
        <f>IF('statement of marks'!D71="","",'statement of marks'!D71)</f>
        <v/>
      </c>
      <c r="E71" s="136" t="str">
        <f>IF('statement of marks'!E71="","",'statement of marks'!E71)</f>
        <v/>
      </c>
      <c r="F71" s="425" t="str">
        <f>IF('statement of marks'!F71="","",'statement of marks'!F71)</f>
        <v/>
      </c>
      <c r="G71" s="698" t="str">
        <f>IF('statement of marks'!G71="","",'statement of marks'!G71)</f>
        <v/>
      </c>
      <c r="H71" s="698" t="str">
        <f>IF('statement of marks'!H71="","",'statement of marks'!H71)</f>
        <v/>
      </c>
      <c r="I71" s="220" t="str">
        <f>IF('statement of marks'!I71="","",'statement of marks'!I71)</f>
        <v/>
      </c>
      <c r="J71" s="137" t="str">
        <f>IF('statement of marks'!J71="","",'statement of marks'!J71)</f>
        <v/>
      </c>
      <c r="K71" s="137" t="str">
        <f>IF('statement of marks'!K71="","",'statement of marks'!K71)</f>
        <v/>
      </c>
      <c r="L71" s="137" t="str">
        <f>IF('statement of marks'!L71="","",'statement of marks'!L71)</f>
        <v/>
      </c>
      <c r="M71" s="139" t="str">
        <f>IF('statement of marks'!Z71="","",'statement of marks'!Z71)</f>
        <v/>
      </c>
      <c r="N71" s="425" t="str">
        <f t="shared" ref="N71:P106" si="257">IF(M71="","",ROUNDUP(M71*20%,0))</f>
        <v/>
      </c>
      <c r="O71" s="139" t="str">
        <f>IF('statement of marks'!AV71="","",'statement of marks'!AV71)</f>
        <v/>
      </c>
      <c r="P71" s="425" t="str">
        <f t="shared" si="257"/>
        <v/>
      </c>
      <c r="Q71" s="123" t="str">
        <f>IF('statement of marks'!BE71="","",'statement of marks'!BE71)</f>
        <v/>
      </c>
      <c r="R71" s="139" t="str">
        <f>IF('statement of marks'!BS71="","",'statement of marks'!BS71)</f>
        <v/>
      </c>
      <c r="S71" s="425" t="str">
        <f t="shared" ref="S71" si="258">IF(R71="","",ROUNDUP(R71*20%,0))</f>
        <v/>
      </c>
      <c r="T71" s="139" t="str">
        <f>IF('statement of marks'!CO71="","",'statement of marks'!CO71)</f>
        <v/>
      </c>
      <c r="U71" s="425" t="str">
        <f t="shared" ref="U71" si="259">IF(T71="","",ROUNDUP(T71*20%,0))</f>
        <v/>
      </c>
      <c r="V71" s="139" t="str">
        <f>IF('statement of marks'!DK71="","",'statement of marks'!DK71)</f>
        <v/>
      </c>
      <c r="W71" s="425" t="str">
        <f t="shared" ref="W71" si="260">IF(V71="","",ROUNDUP(V71*20%,0))</f>
        <v/>
      </c>
      <c r="X71" s="139" t="str">
        <f>IF('statement of marks'!EG71="","",'statement of marks'!EG71)</f>
        <v/>
      </c>
      <c r="Y71" s="425" t="str">
        <f t="shared" ref="Y71" si="261">IF(X71="","",ROUNDUP(X71*20%,0))</f>
        <v/>
      </c>
      <c r="Z71" s="429" t="str">
        <f>IF('statement of marks'!EU71="","",'statement of marks'!EU71)</f>
        <v/>
      </c>
      <c r="AA71" s="429" t="str">
        <f>IF('statement of marks'!EV71="","",'statement of marks'!EV71)</f>
        <v/>
      </c>
      <c r="AB71" s="429" t="str">
        <f>IF('statement of marks'!EW71="","",'statement of marks'!EW71)</f>
        <v/>
      </c>
      <c r="AC71" s="429" t="str">
        <f>IF('statement of marks'!FE71="","",'statement of marks'!FE71)</f>
        <v/>
      </c>
      <c r="AD71" s="429" t="str">
        <f>IF('statement of marks'!FF71="","",'statement of marks'!FF71)</f>
        <v/>
      </c>
      <c r="AE71" s="429" t="str">
        <f>IF('statement of marks'!FG71="","",'statement of marks'!FG71)</f>
        <v/>
      </c>
      <c r="AF71" s="429" t="str">
        <f>IF('statement of marks'!FO71="","",'statement of marks'!FO71)</f>
        <v/>
      </c>
      <c r="AG71" s="429" t="str">
        <f>IF('statement of marks'!FP71="","",'statement of marks'!FP71)</f>
        <v/>
      </c>
      <c r="AH71" s="631" t="str">
        <f>IF('statement of marks'!FQ71="","",'statement of marks'!FQ71)</f>
        <v/>
      </c>
    </row>
    <row r="72" spans="1:34" ht="20" customHeight="1">
      <c r="A72" s="231">
        <f>IF('statement of marks'!A72="","",'statement of marks'!A72)</f>
        <v>66</v>
      </c>
      <c r="B72" s="425" t="str">
        <f>IF('statement of marks'!B72="","",'statement of marks'!B72)</f>
        <v/>
      </c>
      <c r="C72" s="425" t="str">
        <f>IF('statement of marks'!C72="","",'statement of marks'!C72)</f>
        <v/>
      </c>
      <c r="D72" s="136" t="str">
        <f>IF('statement of marks'!D72="","",'statement of marks'!D72)</f>
        <v/>
      </c>
      <c r="E72" s="136" t="str">
        <f>IF('statement of marks'!E72="","",'statement of marks'!E72)</f>
        <v/>
      </c>
      <c r="F72" s="425" t="str">
        <f>IF('statement of marks'!F72="","",'statement of marks'!F72)</f>
        <v/>
      </c>
      <c r="G72" s="698" t="str">
        <f>IF('statement of marks'!G72="","",'statement of marks'!G72)</f>
        <v/>
      </c>
      <c r="H72" s="698" t="str">
        <f>IF('statement of marks'!H72="","",'statement of marks'!H72)</f>
        <v/>
      </c>
      <c r="I72" s="220" t="str">
        <f>IF('statement of marks'!I72="","",'statement of marks'!I72)</f>
        <v/>
      </c>
      <c r="J72" s="137" t="str">
        <f>IF('statement of marks'!J72="","",'statement of marks'!J72)</f>
        <v/>
      </c>
      <c r="K72" s="137" t="str">
        <f>IF('statement of marks'!K72="","",'statement of marks'!K72)</f>
        <v/>
      </c>
      <c r="L72" s="137" t="str">
        <f>IF('statement of marks'!L72="","",'statement of marks'!L72)</f>
        <v/>
      </c>
      <c r="M72" s="139" t="str">
        <f>IF('statement of marks'!Z72="","",'statement of marks'!Z72)</f>
        <v/>
      </c>
      <c r="N72" s="425" t="str">
        <f t="shared" si="257"/>
        <v/>
      </c>
      <c r="O72" s="139" t="str">
        <f>IF('statement of marks'!AV72="","",'statement of marks'!AV72)</f>
        <v/>
      </c>
      <c r="P72" s="425" t="str">
        <f t="shared" si="257"/>
        <v/>
      </c>
      <c r="Q72" s="123" t="str">
        <f>IF('statement of marks'!BE72="","",'statement of marks'!BE72)</f>
        <v/>
      </c>
      <c r="R72" s="139" t="str">
        <f>IF('statement of marks'!BS72="","",'statement of marks'!BS72)</f>
        <v/>
      </c>
      <c r="S72" s="425" t="str">
        <f t="shared" ref="S72" si="262">IF(R72="","",ROUNDUP(R72*20%,0))</f>
        <v/>
      </c>
      <c r="T72" s="139" t="str">
        <f>IF('statement of marks'!CO72="","",'statement of marks'!CO72)</f>
        <v/>
      </c>
      <c r="U72" s="425" t="str">
        <f t="shared" ref="U72" si="263">IF(T72="","",ROUNDUP(T72*20%,0))</f>
        <v/>
      </c>
      <c r="V72" s="139" t="str">
        <f>IF('statement of marks'!DK72="","",'statement of marks'!DK72)</f>
        <v/>
      </c>
      <c r="W72" s="425" t="str">
        <f t="shared" ref="W72" si="264">IF(V72="","",ROUNDUP(V72*20%,0))</f>
        <v/>
      </c>
      <c r="X72" s="139" t="str">
        <f>IF('statement of marks'!EG72="","",'statement of marks'!EG72)</f>
        <v/>
      </c>
      <c r="Y72" s="425" t="str">
        <f t="shared" ref="Y72" si="265">IF(X72="","",ROUNDUP(X72*20%,0))</f>
        <v/>
      </c>
      <c r="Z72" s="429" t="str">
        <f>IF('statement of marks'!EU72="","",'statement of marks'!EU72)</f>
        <v/>
      </c>
      <c r="AA72" s="429" t="str">
        <f>IF('statement of marks'!EV72="","",'statement of marks'!EV72)</f>
        <v/>
      </c>
      <c r="AB72" s="429" t="str">
        <f>IF('statement of marks'!EW72="","",'statement of marks'!EW72)</f>
        <v/>
      </c>
      <c r="AC72" s="429" t="str">
        <f>IF('statement of marks'!FE72="","",'statement of marks'!FE72)</f>
        <v/>
      </c>
      <c r="AD72" s="429" t="str">
        <f>IF('statement of marks'!FF72="","",'statement of marks'!FF72)</f>
        <v/>
      </c>
      <c r="AE72" s="429" t="str">
        <f>IF('statement of marks'!FG72="","",'statement of marks'!FG72)</f>
        <v/>
      </c>
      <c r="AF72" s="429" t="str">
        <f>IF('statement of marks'!FO72="","",'statement of marks'!FO72)</f>
        <v/>
      </c>
      <c r="AG72" s="429" t="str">
        <f>IF('statement of marks'!FP72="","",'statement of marks'!FP72)</f>
        <v/>
      </c>
      <c r="AH72" s="631" t="str">
        <f>IF('statement of marks'!FQ72="","",'statement of marks'!FQ72)</f>
        <v/>
      </c>
    </row>
    <row r="73" spans="1:34" ht="20" customHeight="1">
      <c r="A73" s="231">
        <f>IF('statement of marks'!A73="","",'statement of marks'!A73)</f>
        <v>67</v>
      </c>
      <c r="B73" s="425" t="str">
        <f>IF('statement of marks'!B73="","",'statement of marks'!B73)</f>
        <v/>
      </c>
      <c r="C73" s="425" t="str">
        <f>IF('statement of marks'!C73="","",'statement of marks'!C73)</f>
        <v/>
      </c>
      <c r="D73" s="136" t="str">
        <f>IF('statement of marks'!D73="","",'statement of marks'!D73)</f>
        <v/>
      </c>
      <c r="E73" s="136" t="str">
        <f>IF('statement of marks'!E73="","",'statement of marks'!E73)</f>
        <v/>
      </c>
      <c r="F73" s="425" t="str">
        <f>IF('statement of marks'!F73="","",'statement of marks'!F73)</f>
        <v/>
      </c>
      <c r="G73" s="698" t="str">
        <f>IF('statement of marks'!G73="","",'statement of marks'!G73)</f>
        <v/>
      </c>
      <c r="H73" s="698" t="str">
        <f>IF('statement of marks'!H73="","",'statement of marks'!H73)</f>
        <v/>
      </c>
      <c r="I73" s="220" t="str">
        <f>IF('statement of marks'!I73="","",'statement of marks'!I73)</f>
        <v/>
      </c>
      <c r="J73" s="137" t="str">
        <f>IF('statement of marks'!J73="","",'statement of marks'!J73)</f>
        <v/>
      </c>
      <c r="K73" s="137" t="str">
        <f>IF('statement of marks'!K73="","",'statement of marks'!K73)</f>
        <v/>
      </c>
      <c r="L73" s="137" t="str">
        <f>IF('statement of marks'!L73="","",'statement of marks'!L73)</f>
        <v/>
      </c>
      <c r="M73" s="139" t="str">
        <f>IF('statement of marks'!Z73="","",'statement of marks'!Z73)</f>
        <v/>
      </c>
      <c r="N73" s="425" t="str">
        <f t="shared" si="257"/>
        <v/>
      </c>
      <c r="O73" s="139" t="str">
        <f>IF('statement of marks'!AV73="","",'statement of marks'!AV73)</f>
        <v/>
      </c>
      <c r="P73" s="425" t="str">
        <f t="shared" si="257"/>
        <v/>
      </c>
      <c r="Q73" s="123" t="str">
        <f>IF('statement of marks'!BE73="","",'statement of marks'!BE73)</f>
        <v/>
      </c>
      <c r="R73" s="139" t="str">
        <f>IF('statement of marks'!BS73="","",'statement of marks'!BS73)</f>
        <v/>
      </c>
      <c r="S73" s="425" t="str">
        <f t="shared" ref="S73" si="266">IF(R73="","",ROUNDUP(R73*20%,0))</f>
        <v/>
      </c>
      <c r="T73" s="139" t="str">
        <f>IF('statement of marks'!CO73="","",'statement of marks'!CO73)</f>
        <v/>
      </c>
      <c r="U73" s="425" t="str">
        <f t="shared" ref="U73" si="267">IF(T73="","",ROUNDUP(T73*20%,0))</f>
        <v/>
      </c>
      <c r="V73" s="139" t="str">
        <f>IF('statement of marks'!DK73="","",'statement of marks'!DK73)</f>
        <v/>
      </c>
      <c r="W73" s="425" t="str">
        <f t="shared" ref="W73" si="268">IF(V73="","",ROUNDUP(V73*20%,0))</f>
        <v/>
      </c>
      <c r="X73" s="139" t="str">
        <f>IF('statement of marks'!EG73="","",'statement of marks'!EG73)</f>
        <v/>
      </c>
      <c r="Y73" s="425" t="str">
        <f t="shared" ref="Y73" si="269">IF(X73="","",ROUNDUP(X73*20%,0))</f>
        <v/>
      </c>
      <c r="Z73" s="429" t="str">
        <f>IF('statement of marks'!EU73="","",'statement of marks'!EU73)</f>
        <v/>
      </c>
      <c r="AA73" s="429" t="str">
        <f>IF('statement of marks'!EV73="","",'statement of marks'!EV73)</f>
        <v/>
      </c>
      <c r="AB73" s="429" t="str">
        <f>IF('statement of marks'!EW73="","",'statement of marks'!EW73)</f>
        <v/>
      </c>
      <c r="AC73" s="429" t="str">
        <f>IF('statement of marks'!FE73="","",'statement of marks'!FE73)</f>
        <v/>
      </c>
      <c r="AD73" s="429" t="str">
        <f>IF('statement of marks'!FF73="","",'statement of marks'!FF73)</f>
        <v/>
      </c>
      <c r="AE73" s="429" t="str">
        <f>IF('statement of marks'!FG73="","",'statement of marks'!FG73)</f>
        <v/>
      </c>
      <c r="AF73" s="429" t="str">
        <f>IF('statement of marks'!FO73="","",'statement of marks'!FO73)</f>
        <v/>
      </c>
      <c r="AG73" s="429" t="str">
        <f>IF('statement of marks'!FP73="","",'statement of marks'!FP73)</f>
        <v/>
      </c>
      <c r="AH73" s="631" t="str">
        <f>IF('statement of marks'!FQ73="","",'statement of marks'!FQ73)</f>
        <v/>
      </c>
    </row>
    <row r="74" spans="1:34" ht="20" customHeight="1">
      <c r="A74" s="231">
        <f>IF('statement of marks'!A74="","",'statement of marks'!A74)</f>
        <v>68</v>
      </c>
      <c r="B74" s="425" t="str">
        <f>IF('statement of marks'!B74="","",'statement of marks'!B74)</f>
        <v/>
      </c>
      <c r="C74" s="425" t="str">
        <f>IF('statement of marks'!C74="","",'statement of marks'!C74)</f>
        <v/>
      </c>
      <c r="D74" s="136" t="str">
        <f>IF('statement of marks'!D74="","",'statement of marks'!D74)</f>
        <v/>
      </c>
      <c r="E74" s="136" t="str">
        <f>IF('statement of marks'!E74="","",'statement of marks'!E74)</f>
        <v/>
      </c>
      <c r="F74" s="425" t="str">
        <f>IF('statement of marks'!F74="","",'statement of marks'!F74)</f>
        <v/>
      </c>
      <c r="G74" s="698" t="str">
        <f>IF('statement of marks'!G74="","",'statement of marks'!G74)</f>
        <v/>
      </c>
      <c r="H74" s="698" t="str">
        <f>IF('statement of marks'!H74="","",'statement of marks'!H74)</f>
        <v/>
      </c>
      <c r="I74" s="220" t="str">
        <f>IF('statement of marks'!I74="","",'statement of marks'!I74)</f>
        <v/>
      </c>
      <c r="J74" s="137" t="str">
        <f>IF('statement of marks'!J74="","",'statement of marks'!J74)</f>
        <v/>
      </c>
      <c r="K74" s="137" t="str">
        <f>IF('statement of marks'!K74="","",'statement of marks'!K74)</f>
        <v/>
      </c>
      <c r="L74" s="137" t="str">
        <f>IF('statement of marks'!L74="","",'statement of marks'!L74)</f>
        <v/>
      </c>
      <c r="M74" s="139" t="str">
        <f>IF('statement of marks'!Z74="","",'statement of marks'!Z74)</f>
        <v/>
      </c>
      <c r="N74" s="425" t="str">
        <f t="shared" si="257"/>
        <v/>
      </c>
      <c r="O74" s="139" t="str">
        <f>IF('statement of marks'!AV74="","",'statement of marks'!AV74)</f>
        <v/>
      </c>
      <c r="P74" s="425" t="str">
        <f t="shared" si="257"/>
        <v/>
      </c>
      <c r="Q74" s="123" t="str">
        <f>IF('statement of marks'!BE74="","",'statement of marks'!BE74)</f>
        <v/>
      </c>
      <c r="R74" s="139" t="str">
        <f>IF('statement of marks'!BS74="","",'statement of marks'!BS74)</f>
        <v/>
      </c>
      <c r="S74" s="425" t="str">
        <f t="shared" ref="S74" si="270">IF(R74="","",ROUNDUP(R74*20%,0))</f>
        <v/>
      </c>
      <c r="T74" s="139" t="str">
        <f>IF('statement of marks'!CO74="","",'statement of marks'!CO74)</f>
        <v/>
      </c>
      <c r="U74" s="425" t="str">
        <f t="shared" ref="U74" si="271">IF(T74="","",ROUNDUP(T74*20%,0))</f>
        <v/>
      </c>
      <c r="V74" s="139" t="str">
        <f>IF('statement of marks'!DK74="","",'statement of marks'!DK74)</f>
        <v/>
      </c>
      <c r="W74" s="425" t="str">
        <f t="shared" ref="W74" si="272">IF(V74="","",ROUNDUP(V74*20%,0))</f>
        <v/>
      </c>
      <c r="X74" s="139" t="str">
        <f>IF('statement of marks'!EG74="","",'statement of marks'!EG74)</f>
        <v/>
      </c>
      <c r="Y74" s="425" t="str">
        <f t="shared" ref="Y74" si="273">IF(X74="","",ROUNDUP(X74*20%,0))</f>
        <v/>
      </c>
      <c r="Z74" s="429" t="str">
        <f>IF('statement of marks'!EU74="","",'statement of marks'!EU74)</f>
        <v/>
      </c>
      <c r="AA74" s="429" t="str">
        <f>IF('statement of marks'!EV74="","",'statement of marks'!EV74)</f>
        <v/>
      </c>
      <c r="AB74" s="429" t="str">
        <f>IF('statement of marks'!EW74="","",'statement of marks'!EW74)</f>
        <v/>
      </c>
      <c r="AC74" s="429" t="str">
        <f>IF('statement of marks'!FE74="","",'statement of marks'!FE74)</f>
        <v/>
      </c>
      <c r="AD74" s="429" t="str">
        <f>IF('statement of marks'!FF74="","",'statement of marks'!FF74)</f>
        <v/>
      </c>
      <c r="AE74" s="429" t="str">
        <f>IF('statement of marks'!FG74="","",'statement of marks'!FG74)</f>
        <v/>
      </c>
      <c r="AF74" s="429" t="str">
        <f>IF('statement of marks'!FO74="","",'statement of marks'!FO74)</f>
        <v/>
      </c>
      <c r="AG74" s="429" t="str">
        <f>IF('statement of marks'!FP74="","",'statement of marks'!FP74)</f>
        <v/>
      </c>
      <c r="AH74" s="631" t="str">
        <f>IF('statement of marks'!FQ74="","",'statement of marks'!FQ74)</f>
        <v/>
      </c>
    </row>
    <row r="75" spans="1:34" ht="20" customHeight="1">
      <c r="A75" s="231">
        <f>IF('statement of marks'!A75="","",'statement of marks'!A75)</f>
        <v>69</v>
      </c>
      <c r="B75" s="425" t="str">
        <f>IF('statement of marks'!B75="","",'statement of marks'!B75)</f>
        <v/>
      </c>
      <c r="C75" s="425" t="str">
        <f>IF('statement of marks'!C75="","",'statement of marks'!C75)</f>
        <v/>
      </c>
      <c r="D75" s="136" t="str">
        <f>IF('statement of marks'!D75="","",'statement of marks'!D75)</f>
        <v/>
      </c>
      <c r="E75" s="136" t="str">
        <f>IF('statement of marks'!E75="","",'statement of marks'!E75)</f>
        <v/>
      </c>
      <c r="F75" s="425" t="str">
        <f>IF('statement of marks'!F75="","",'statement of marks'!F75)</f>
        <v/>
      </c>
      <c r="G75" s="698" t="str">
        <f>IF('statement of marks'!G75="","",'statement of marks'!G75)</f>
        <v/>
      </c>
      <c r="H75" s="698" t="str">
        <f>IF('statement of marks'!H75="","",'statement of marks'!H75)</f>
        <v/>
      </c>
      <c r="I75" s="220" t="str">
        <f>IF('statement of marks'!I75="","",'statement of marks'!I75)</f>
        <v/>
      </c>
      <c r="J75" s="137" t="str">
        <f>IF('statement of marks'!J75="","",'statement of marks'!J75)</f>
        <v/>
      </c>
      <c r="K75" s="137" t="str">
        <f>IF('statement of marks'!K75="","",'statement of marks'!K75)</f>
        <v/>
      </c>
      <c r="L75" s="137" t="str">
        <f>IF('statement of marks'!L75="","",'statement of marks'!L75)</f>
        <v/>
      </c>
      <c r="M75" s="139" t="str">
        <f>IF('statement of marks'!Z75="","",'statement of marks'!Z75)</f>
        <v/>
      </c>
      <c r="N75" s="425" t="str">
        <f t="shared" si="257"/>
        <v/>
      </c>
      <c r="O75" s="139" t="str">
        <f>IF('statement of marks'!AV75="","",'statement of marks'!AV75)</f>
        <v/>
      </c>
      <c r="P75" s="425" t="str">
        <f t="shared" si="257"/>
        <v/>
      </c>
      <c r="Q75" s="123" t="str">
        <f>IF('statement of marks'!BE75="","",'statement of marks'!BE75)</f>
        <v/>
      </c>
      <c r="R75" s="139" t="str">
        <f>IF('statement of marks'!BS75="","",'statement of marks'!BS75)</f>
        <v/>
      </c>
      <c r="S75" s="425" t="str">
        <f t="shared" ref="S75" si="274">IF(R75="","",ROUNDUP(R75*20%,0))</f>
        <v/>
      </c>
      <c r="T75" s="139" t="str">
        <f>IF('statement of marks'!CO75="","",'statement of marks'!CO75)</f>
        <v/>
      </c>
      <c r="U75" s="425" t="str">
        <f t="shared" ref="U75" si="275">IF(T75="","",ROUNDUP(T75*20%,0))</f>
        <v/>
      </c>
      <c r="V75" s="139" t="str">
        <f>IF('statement of marks'!DK75="","",'statement of marks'!DK75)</f>
        <v/>
      </c>
      <c r="W75" s="425" t="str">
        <f t="shared" ref="W75" si="276">IF(V75="","",ROUNDUP(V75*20%,0))</f>
        <v/>
      </c>
      <c r="X75" s="139" t="str">
        <f>IF('statement of marks'!EG75="","",'statement of marks'!EG75)</f>
        <v/>
      </c>
      <c r="Y75" s="425" t="str">
        <f t="shared" ref="Y75" si="277">IF(X75="","",ROUNDUP(X75*20%,0))</f>
        <v/>
      </c>
      <c r="Z75" s="429" t="str">
        <f>IF('statement of marks'!EU75="","",'statement of marks'!EU75)</f>
        <v/>
      </c>
      <c r="AA75" s="429" t="str">
        <f>IF('statement of marks'!EV75="","",'statement of marks'!EV75)</f>
        <v/>
      </c>
      <c r="AB75" s="429" t="str">
        <f>IF('statement of marks'!EW75="","",'statement of marks'!EW75)</f>
        <v/>
      </c>
      <c r="AC75" s="429" t="str">
        <f>IF('statement of marks'!FE75="","",'statement of marks'!FE75)</f>
        <v/>
      </c>
      <c r="AD75" s="429" t="str">
        <f>IF('statement of marks'!FF75="","",'statement of marks'!FF75)</f>
        <v/>
      </c>
      <c r="AE75" s="429" t="str">
        <f>IF('statement of marks'!FG75="","",'statement of marks'!FG75)</f>
        <v/>
      </c>
      <c r="AF75" s="429" t="str">
        <f>IF('statement of marks'!FO75="","",'statement of marks'!FO75)</f>
        <v/>
      </c>
      <c r="AG75" s="429" t="str">
        <f>IF('statement of marks'!FP75="","",'statement of marks'!FP75)</f>
        <v/>
      </c>
      <c r="AH75" s="631" t="str">
        <f>IF('statement of marks'!FQ75="","",'statement of marks'!FQ75)</f>
        <v/>
      </c>
    </row>
    <row r="76" spans="1:34" ht="20" customHeight="1">
      <c r="A76" s="231">
        <f>IF('statement of marks'!A76="","",'statement of marks'!A76)</f>
        <v>70</v>
      </c>
      <c r="B76" s="425" t="str">
        <f>IF('statement of marks'!B76="","",'statement of marks'!B76)</f>
        <v/>
      </c>
      <c r="C76" s="425" t="str">
        <f>IF('statement of marks'!C76="","",'statement of marks'!C76)</f>
        <v/>
      </c>
      <c r="D76" s="136" t="str">
        <f>IF('statement of marks'!D76="","",'statement of marks'!D76)</f>
        <v/>
      </c>
      <c r="E76" s="136" t="str">
        <f>IF('statement of marks'!E76="","",'statement of marks'!E76)</f>
        <v/>
      </c>
      <c r="F76" s="425" t="str">
        <f>IF('statement of marks'!F76="","",'statement of marks'!F76)</f>
        <v/>
      </c>
      <c r="G76" s="698" t="str">
        <f>IF('statement of marks'!G76="","",'statement of marks'!G76)</f>
        <v/>
      </c>
      <c r="H76" s="698" t="str">
        <f>IF('statement of marks'!H76="","",'statement of marks'!H76)</f>
        <v/>
      </c>
      <c r="I76" s="220" t="str">
        <f>IF('statement of marks'!I76="","",'statement of marks'!I76)</f>
        <v/>
      </c>
      <c r="J76" s="137" t="str">
        <f>IF('statement of marks'!J76="","",'statement of marks'!J76)</f>
        <v/>
      </c>
      <c r="K76" s="137" t="str">
        <f>IF('statement of marks'!K76="","",'statement of marks'!K76)</f>
        <v/>
      </c>
      <c r="L76" s="137" t="str">
        <f>IF('statement of marks'!L76="","",'statement of marks'!L76)</f>
        <v/>
      </c>
      <c r="M76" s="139" t="str">
        <f>IF('statement of marks'!Z76="","",'statement of marks'!Z76)</f>
        <v/>
      </c>
      <c r="N76" s="425" t="str">
        <f t="shared" si="257"/>
        <v/>
      </c>
      <c r="O76" s="139" t="str">
        <f>IF('statement of marks'!AV76="","",'statement of marks'!AV76)</f>
        <v/>
      </c>
      <c r="P76" s="425" t="str">
        <f t="shared" si="257"/>
        <v/>
      </c>
      <c r="Q76" s="123" t="str">
        <f>IF('statement of marks'!BE76="","",'statement of marks'!BE76)</f>
        <v/>
      </c>
      <c r="R76" s="139" t="str">
        <f>IF('statement of marks'!BS76="","",'statement of marks'!BS76)</f>
        <v/>
      </c>
      <c r="S76" s="425" t="str">
        <f t="shared" ref="S76" si="278">IF(R76="","",ROUNDUP(R76*20%,0))</f>
        <v/>
      </c>
      <c r="T76" s="139" t="str">
        <f>IF('statement of marks'!CO76="","",'statement of marks'!CO76)</f>
        <v/>
      </c>
      <c r="U76" s="425" t="str">
        <f t="shared" ref="U76" si="279">IF(T76="","",ROUNDUP(T76*20%,0))</f>
        <v/>
      </c>
      <c r="V76" s="139" t="str">
        <f>IF('statement of marks'!DK76="","",'statement of marks'!DK76)</f>
        <v/>
      </c>
      <c r="W76" s="425" t="str">
        <f t="shared" ref="W76" si="280">IF(V76="","",ROUNDUP(V76*20%,0))</f>
        <v/>
      </c>
      <c r="X76" s="139" t="str">
        <f>IF('statement of marks'!EG76="","",'statement of marks'!EG76)</f>
        <v/>
      </c>
      <c r="Y76" s="425" t="str">
        <f t="shared" ref="Y76" si="281">IF(X76="","",ROUNDUP(X76*20%,0))</f>
        <v/>
      </c>
      <c r="Z76" s="429" t="str">
        <f>IF('statement of marks'!EU76="","",'statement of marks'!EU76)</f>
        <v/>
      </c>
      <c r="AA76" s="429" t="str">
        <f>IF('statement of marks'!EV76="","",'statement of marks'!EV76)</f>
        <v/>
      </c>
      <c r="AB76" s="429" t="str">
        <f>IF('statement of marks'!EW76="","",'statement of marks'!EW76)</f>
        <v/>
      </c>
      <c r="AC76" s="429" t="str">
        <f>IF('statement of marks'!FE76="","",'statement of marks'!FE76)</f>
        <v/>
      </c>
      <c r="AD76" s="429" t="str">
        <f>IF('statement of marks'!FF76="","",'statement of marks'!FF76)</f>
        <v/>
      </c>
      <c r="AE76" s="429" t="str">
        <f>IF('statement of marks'!FG76="","",'statement of marks'!FG76)</f>
        <v/>
      </c>
      <c r="AF76" s="429" t="str">
        <f>IF('statement of marks'!FO76="","",'statement of marks'!FO76)</f>
        <v/>
      </c>
      <c r="AG76" s="429" t="str">
        <f>IF('statement of marks'!FP76="","",'statement of marks'!FP76)</f>
        <v/>
      </c>
      <c r="AH76" s="631" t="str">
        <f>IF('statement of marks'!FQ76="","",'statement of marks'!FQ76)</f>
        <v/>
      </c>
    </row>
    <row r="77" spans="1:34" ht="20" customHeight="1">
      <c r="A77" s="231">
        <f>IF('statement of marks'!A77="","",'statement of marks'!A77)</f>
        <v>71</v>
      </c>
      <c r="B77" s="425" t="str">
        <f>IF('statement of marks'!B77="","",'statement of marks'!B77)</f>
        <v/>
      </c>
      <c r="C77" s="425" t="str">
        <f>IF('statement of marks'!C77="","",'statement of marks'!C77)</f>
        <v/>
      </c>
      <c r="D77" s="136" t="str">
        <f>IF('statement of marks'!D77="","",'statement of marks'!D77)</f>
        <v/>
      </c>
      <c r="E77" s="136" t="str">
        <f>IF('statement of marks'!E77="","",'statement of marks'!E77)</f>
        <v/>
      </c>
      <c r="F77" s="425" t="str">
        <f>IF('statement of marks'!F77="","",'statement of marks'!F77)</f>
        <v/>
      </c>
      <c r="G77" s="698" t="str">
        <f>IF('statement of marks'!G77="","",'statement of marks'!G77)</f>
        <v/>
      </c>
      <c r="H77" s="698" t="str">
        <f>IF('statement of marks'!H77="","",'statement of marks'!H77)</f>
        <v/>
      </c>
      <c r="I77" s="220" t="str">
        <f>IF('statement of marks'!I77="","",'statement of marks'!I77)</f>
        <v/>
      </c>
      <c r="J77" s="137" t="str">
        <f>IF('statement of marks'!J77="","",'statement of marks'!J77)</f>
        <v/>
      </c>
      <c r="K77" s="137" t="str">
        <f>IF('statement of marks'!K77="","",'statement of marks'!K77)</f>
        <v/>
      </c>
      <c r="L77" s="137" t="str">
        <f>IF('statement of marks'!L77="","",'statement of marks'!L77)</f>
        <v/>
      </c>
      <c r="M77" s="139" t="str">
        <f>IF('statement of marks'!Z77="","",'statement of marks'!Z77)</f>
        <v/>
      </c>
      <c r="N77" s="425" t="str">
        <f t="shared" si="257"/>
        <v/>
      </c>
      <c r="O77" s="139" t="str">
        <f>IF('statement of marks'!AV77="","",'statement of marks'!AV77)</f>
        <v/>
      </c>
      <c r="P77" s="425" t="str">
        <f t="shared" si="257"/>
        <v/>
      </c>
      <c r="Q77" s="123" t="str">
        <f>IF('statement of marks'!BE77="","",'statement of marks'!BE77)</f>
        <v/>
      </c>
      <c r="R77" s="139" t="str">
        <f>IF('statement of marks'!BS77="","",'statement of marks'!BS77)</f>
        <v/>
      </c>
      <c r="S77" s="425" t="str">
        <f t="shared" ref="S77" si="282">IF(R77="","",ROUNDUP(R77*20%,0))</f>
        <v/>
      </c>
      <c r="T77" s="139" t="str">
        <f>IF('statement of marks'!CO77="","",'statement of marks'!CO77)</f>
        <v/>
      </c>
      <c r="U77" s="425" t="str">
        <f t="shared" ref="U77" si="283">IF(T77="","",ROUNDUP(T77*20%,0))</f>
        <v/>
      </c>
      <c r="V77" s="139" t="str">
        <f>IF('statement of marks'!DK77="","",'statement of marks'!DK77)</f>
        <v/>
      </c>
      <c r="W77" s="425" t="str">
        <f t="shared" ref="W77" si="284">IF(V77="","",ROUNDUP(V77*20%,0))</f>
        <v/>
      </c>
      <c r="X77" s="139" t="str">
        <f>IF('statement of marks'!EG77="","",'statement of marks'!EG77)</f>
        <v/>
      </c>
      <c r="Y77" s="425" t="str">
        <f t="shared" ref="Y77" si="285">IF(X77="","",ROUNDUP(X77*20%,0))</f>
        <v/>
      </c>
      <c r="Z77" s="429" t="str">
        <f>IF('statement of marks'!EU77="","",'statement of marks'!EU77)</f>
        <v/>
      </c>
      <c r="AA77" s="429" t="str">
        <f>IF('statement of marks'!EV77="","",'statement of marks'!EV77)</f>
        <v/>
      </c>
      <c r="AB77" s="429" t="str">
        <f>IF('statement of marks'!EW77="","",'statement of marks'!EW77)</f>
        <v/>
      </c>
      <c r="AC77" s="429" t="str">
        <f>IF('statement of marks'!FE77="","",'statement of marks'!FE77)</f>
        <v/>
      </c>
      <c r="AD77" s="429" t="str">
        <f>IF('statement of marks'!FF77="","",'statement of marks'!FF77)</f>
        <v/>
      </c>
      <c r="AE77" s="429" t="str">
        <f>IF('statement of marks'!FG77="","",'statement of marks'!FG77)</f>
        <v/>
      </c>
      <c r="AF77" s="429" t="str">
        <f>IF('statement of marks'!FO77="","",'statement of marks'!FO77)</f>
        <v/>
      </c>
      <c r="AG77" s="429" t="str">
        <f>IF('statement of marks'!FP77="","",'statement of marks'!FP77)</f>
        <v/>
      </c>
      <c r="AH77" s="631" t="str">
        <f>IF('statement of marks'!FQ77="","",'statement of marks'!FQ77)</f>
        <v/>
      </c>
    </row>
    <row r="78" spans="1:34" ht="20" customHeight="1">
      <c r="A78" s="231">
        <f>IF('statement of marks'!A78="","",'statement of marks'!A78)</f>
        <v>72</v>
      </c>
      <c r="B78" s="425" t="str">
        <f>IF('statement of marks'!B78="","",'statement of marks'!B78)</f>
        <v/>
      </c>
      <c r="C78" s="425" t="str">
        <f>IF('statement of marks'!C78="","",'statement of marks'!C78)</f>
        <v/>
      </c>
      <c r="D78" s="136" t="str">
        <f>IF('statement of marks'!D78="","",'statement of marks'!D78)</f>
        <v/>
      </c>
      <c r="E78" s="136" t="str">
        <f>IF('statement of marks'!E78="","",'statement of marks'!E78)</f>
        <v/>
      </c>
      <c r="F78" s="425" t="str">
        <f>IF('statement of marks'!F78="","",'statement of marks'!F78)</f>
        <v/>
      </c>
      <c r="G78" s="698" t="str">
        <f>IF('statement of marks'!G78="","",'statement of marks'!G78)</f>
        <v/>
      </c>
      <c r="H78" s="698" t="str">
        <f>IF('statement of marks'!H78="","",'statement of marks'!H78)</f>
        <v/>
      </c>
      <c r="I78" s="220" t="str">
        <f>IF('statement of marks'!I78="","",'statement of marks'!I78)</f>
        <v/>
      </c>
      <c r="J78" s="137" t="str">
        <f>IF('statement of marks'!J78="","",'statement of marks'!J78)</f>
        <v/>
      </c>
      <c r="K78" s="137" t="str">
        <f>IF('statement of marks'!K78="","",'statement of marks'!K78)</f>
        <v/>
      </c>
      <c r="L78" s="137" t="str">
        <f>IF('statement of marks'!L78="","",'statement of marks'!L78)</f>
        <v/>
      </c>
      <c r="M78" s="139" t="str">
        <f>IF('statement of marks'!Z78="","",'statement of marks'!Z78)</f>
        <v/>
      </c>
      <c r="N78" s="425" t="str">
        <f t="shared" si="257"/>
        <v/>
      </c>
      <c r="O78" s="139" t="str">
        <f>IF('statement of marks'!AV78="","",'statement of marks'!AV78)</f>
        <v/>
      </c>
      <c r="P78" s="425" t="str">
        <f t="shared" si="257"/>
        <v/>
      </c>
      <c r="Q78" s="123" t="str">
        <f>IF('statement of marks'!BE78="","",'statement of marks'!BE78)</f>
        <v/>
      </c>
      <c r="R78" s="139" t="str">
        <f>IF('statement of marks'!BS78="","",'statement of marks'!BS78)</f>
        <v/>
      </c>
      <c r="S78" s="425" t="str">
        <f t="shared" ref="S78" si="286">IF(R78="","",ROUNDUP(R78*20%,0))</f>
        <v/>
      </c>
      <c r="T78" s="139" t="str">
        <f>IF('statement of marks'!CO78="","",'statement of marks'!CO78)</f>
        <v/>
      </c>
      <c r="U78" s="425" t="str">
        <f t="shared" ref="U78" si="287">IF(T78="","",ROUNDUP(T78*20%,0))</f>
        <v/>
      </c>
      <c r="V78" s="139" t="str">
        <f>IF('statement of marks'!DK78="","",'statement of marks'!DK78)</f>
        <v/>
      </c>
      <c r="W78" s="425" t="str">
        <f t="shared" ref="W78" si="288">IF(V78="","",ROUNDUP(V78*20%,0))</f>
        <v/>
      </c>
      <c r="X78" s="139" t="str">
        <f>IF('statement of marks'!EG78="","",'statement of marks'!EG78)</f>
        <v/>
      </c>
      <c r="Y78" s="425" t="str">
        <f t="shared" ref="Y78" si="289">IF(X78="","",ROUNDUP(X78*20%,0))</f>
        <v/>
      </c>
      <c r="Z78" s="429" t="str">
        <f>IF('statement of marks'!EU78="","",'statement of marks'!EU78)</f>
        <v/>
      </c>
      <c r="AA78" s="429" t="str">
        <f>IF('statement of marks'!EV78="","",'statement of marks'!EV78)</f>
        <v/>
      </c>
      <c r="AB78" s="429" t="str">
        <f>IF('statement of marks'!EW78="","",'statement of marks'!EW78)</f>
        <v/>
      </c>
      <c r="AC78" s="429" t="str">
        <f>IF('statement of marks'!FE78="","",'statement of marks'!FE78)</f>
        <v/>
      </c>
      <c r="AD78" s="429" t="str">
        <f>IF('statement of marks'!FF78="","",'statement of marks'!FF78)</f>
        <v/>
      </c>
      <c r="AE78" s="429" t="str">
        <f>IF('statement of marks'!FG78="","",'statement of marks'!FG78)</f>
        <v/>
      </c>
      <c r="AF78" s="429" t="str">
        <f>IF('statement of marks'!FO78="","",'statement of marks'!FO78)</f>
        <v/>
      </c>
      <c r="AG78" s="429" t="str">
        <f>IF('statement of marks'!FP78="","",'statement of marks'!FP78)</f>
        <v/>
      </c>
      <c r="AH78" s="631" t="str">
        <f>IF('statement of marks'!FQ78="","",'statement of marks'!FQ78)</f>
        <v/>
      </c>
    </row>
    <row r="79" spans="1:34" ht="20" customHeight="1">
      <c r="A79" s="231">
        <f>IF('statement of marks'!A79="","",'statement of marks'!A79)</f>
        <v>73</v>
      </c>
      <c r="B79" s="425" t="str">
        <f>IF('statement of marks'!B79="","",'statement of marks'!B79)</f>
        <v/>
      </c>
      <c r="C79" s="425" t="str">
        <f>IF('statement of marks'!C79="","",'statement of marks'!C79)</f>
        <v/>
      </c>
      <c r="D79" s="136" t="str">
        <f>IF('statement of marks'!D79="","",'statement of marks'!D79)</f>
        <v/>
      </c>
      <c r="E79" s="136" t="str">
        <f>IF('statement of marks'!E79="","",'statement of marks'!E79)</f>
        <v/>
      </c>
      <c r="F79" s="425" t="str">
        <f>IF('statement of marks'!F79="","",'statement of marks'!F79)</f>
        <v/>
      </c>
      <c r="G79" s="698" t="str">
        <f>IF('statement of marks'!G79="","",'statement of marks'!G79)</f>
        <v/>
      </c>
      <c r="H79" s="698" t="str">
        <f>IF('statement of marks'!H79="","",'statement of marks'!H79)</f>
        <v/>
      </c>
      <c r="I79" s="220" t="str">
        <f>IF('statement of marks'!I79="","",'statement of marks'!I79)</f>
        <v/>
      </c>
      <c r="J79" s="137" t="str">
        <f>IF('statement of marks'!J79="","",'statement of marks'!J79)</f>
        <v/>
      </c>
      <c r="K79" s="137" t="str">
        <f>IF('statement of marks'!K79="","",'statement of marks'!K79)</f>
        <v/>
      </c>
      <c r="L79" s="137" t="str">
        <f>IF('statement of marks'!L79="","",'statement of marks'!L79)</f>
        <v/>
      </c>
      <c r="M79" s="139" t="str">
        <f>IF('statement of marks'!Z79="","",'statement of marks'!Z79)</f>
        <v/>
      </c>
      <c r="N79" s="425" t="str">
        <f t="shared" si="257"/>
        <v/>
      </c>
      <c r="O79" s="139" t="str">
        <f>IF('statement of marks'!AV79="","",'statement of marks'!AV79)</f>
        <v/>
      </c>
      <c r="P79" s="425" t="str">
        <f t="shared" si="257"/>
        <v/>
      </c>
      <c r="Q79" s="123" t="str">
        <f>IF('statement of marks'!BE79="","",'statement of marks'!BE79)</f>
        <v/>
      </c>
      <c r="R79" s="139" t="str">
        <f>IF('statement of marks'!BS79="","",'statement of marks'!BS79)</f>
        <v/>
      </c>
      <c r="S79" s="425" t="str">
        <f t="shared" ref="S79" si="290">IF(R79="","",ROUNDUP(R79*20%,0))</f>
        <v/>
      </c>
      <c r="T79" s="139" t="str">
        <f>IF('statement of marks'!CO79="","",'statement of marks'!CO79)</f>
        <v/>
      </c>
      <c r="U79" s="425" t="str">
        <f t="shared" ref="U79" si="291">IF(T79="","",ROUNDUP(T79*20%,0))</f>
        <v/>
      </c>
      <c r="V79" s="139" t="str">
        <f>IF('statement of marks'!DK79="","",'statement of marks'!DK79)</f>
        <v/>
      </c>
      <c r="W79" s="425" t="str">
        <f t="shared" ref="W79" si="292">IF(V79="","",ROUNDUP(V79*20%,0))</f>
        <v/>
      </c>
      <c r="X79" s="139" t="str">
        <f>IF('statement of marks'!EG79="","",'statement of marks'!EG79)</f>
        <v/>
      </c>
      <c r="Y79" s="425" t="str">
        <f t="shared" ref="Y79" si="293">IF(X79="","",ROUNDUP(X79*20%,0))</f>
        <v/>
      </c>
      <c r="Z79" s="429" t="str">
        <f>IF('statement of marks'!EU79="","",'statement of marks'!EU79)</f>
        <v/>
      </c>
      <c r="AA79" s="429" t="str">
        <f>IF('statement of marks'!EV79="","",'statement of marks'!EV79)</f>
        <v/>
      </c>
      <c r="AB79" s="429" t="str">
        <f>IF('statement of marks'!EW79="","",'statement of marks'!EW79)</f>
        <v/>
      </c>
      <c r="AC79" s="429" t="str">
        <f>IF('statement of marks'!FE79="","",'statement of marks'!FE79)</f>
        <v/>
      </c>
      <c r="AD79" s="429" t="str">
        <f>IF('statement of marks'!FF79="","",'statement of marks'!FF79)</f>
        <v/>
      </c>
      <c r="AE79" s="429" t="str">
        <f>IF('statement of marks'!FG79="","",'statement of marks'!FG79)</f>
        <v/>
      </c>
      <c r="AF79" s="429" t="str">
        <f>IF('statement of marks'!FO79="","",'statement of marks'!FO79)</f>
        <v/>
      </c>
      <c r="AG79" s="429" t="str">
        <f>IF('statement of marks'!FP79="","",'statement of marks'!FP79)</f>
        <v/>
      </c>
      <c r="AH79" s="631" t="str">
        <f>IF('statement of marks'!FQ79="","",'statement of marks'!FQ79)</f>
        <v/>
      </c>
    </row>
    <row r="80" spans="1:34" ht="20" customHeight="1">
      <c r="A80" s="231">
        <f>IF('statement of marks'!A80="","",'statement of marks'!A80)</f>
        <v>74</v>
      </c>
      <c r="B80" s="425" t="str">
        <f>IF('statement of marks'!B80="","",'statement of marks'!B80)</f>
        <v/>
      </c>
      <c r="C80" s="425" t="str">
        <f>IF('statement of marks'!C80="","",'statement of marks'!C80)</f>
        <v/>
      </c>
      <c r="D80" s="136" t="str">
        <f>IF('statement of marks'!D80="","",'statement of marks'!D80)</f>
        <v/>
      </c>
      <c r="E80" s="136" t="str">
        <f>IF('statement of marks'!E80="","",'statement of marks'!E80)</f>
        <v/>
      </c>
      <c r="F80" s="425" t="str">
        <f>IF('statement of marks'!F80="","",'statement of marks'!F80)</f>
        <v/>
      </c>
      <c r="G80" s="698" t="str">
        <f>IF('statement of marks'!G80="","",'statement of marks'!G80)</f>
        <v/>
      </c>
      <c r="H80" s="698" t="str">
        <f>IF('statement of marks'!H80="","",'statement of marks'!H80)</f>
        <v/>
      </c>
      <c r="I80" s="220" t="str">
        <f>IF('statement of marks'!I80="","",'statement of marks'!I80)</f>
        <v/>
      </c>
      <c r="J80" s="137" t="str">
        <f>IF('statement of marks'!J80="","",'statement of marks'!J80)</f>
        <v/>
      </c>
      <c r="K80" s="137" t="str">
        <f>IF('statement of marks'!K80="","",'statement of marks'!K80)</f>
        <v/>
      </c>
      <c r="L80" s="137" t="str">
        <f>IF('statement of marks'!L80="","",'statement of marks'!L80)</f>
        <v/>
      </c>
      <c r="M80" s="139" t="str">
        <f>IF('statement of marks'!Z80="","",'statement of marks'!Z80)</f>
        <v/>
      </c>
      <c r="N80" s="425" t="str">
        <f t="shared" si="257"/>
        <v/>
      </c>
      <c r="O80" s="139" t="str">
        <f>IF('statement of marks'!AV80="","",'statement of marks'!AV80)</f>
        <v/>
      </c>
      <c r="P80" s="425" t="str">
        <f t="shared" si="257"/>
        <v/>
      </c>
      <c r="Q80" s="123" t="str">
        <f>IF('statement of marks'!BE80="","",'statement of marks'!BE80)</f>
        <v/>
      </c>
      <c r="R80" s="139" t="str">
        <f>IF('statement of marks'!BS80="","",'statement of marks'!BS80)</f>
        <v/>
      </c>
      <c r="S80" s="425" t="str">
        <f t="shared" ref="S80" si="294">IF(R80="","",ROUNDUP(R80*20%,0))</f>
        <v/>
      </c>
      <c r="T80" s="139" t="str">
        <f>IF('statement of marks'!CO80="","",'statement of marks'!CO80)</f>
        <v/>
      </c>
      <c r="U80" s="425" t="str">
        <f t="shared" ref="U80" si="295">IF(T80="","",ROUNDUP(T80*20%,0))</f>
        <v/>
      </c>
      <c r="V80" s="139" t="str">
        <f>IF('statement of marks'!DK80="","",'statement of marks'!DK80)</f>
        <v/>
      </c>
      <c r="W80" s="425" t="str">
        <f t="shared" ref="W80" si="296">IF(V80="","",ROUNDUP(V80*20%,0))</f>
        <v/>
      </c>
      <c r="X80" s="139" t="str">
        <f>IF('statement of marks'!EG80="","",'statement of marks'!EG80)</f>
        <v/>
      </c>
      <c r="Y80" s="425" t="str">
        <f t="shared" ref="Y80" si="297">IF(X80="","",ROUNDUP(X80*20%,0))</f>
        <v/>
      </c>
      <c r="Z80" s="429" t="str">
        <f>IF('statement of marks'!EU80="","",'statement of marks'!EU80)</f>
        <v/>
      </c>
      <c r="AA80" s="429" t="str">
        <f>IF('statement of marks'!EV80="","",'statement of marks'!EV80)</f>
        <v/>
      </c>
      <c r="AB80" s="429" t="str">
        <f>IF('statement of marks'!EW80="","",'statement of marks'!EW80)</f>
        <v/>
      </c>
      <c r="AC80" s="429" t="str">
        <f>IF('statement of marks'!FE80="","",'statement of marks'!FE80)</f>
        <v/>
      </c>
      <c r="AD80" s="429" t="str">
        <f>IF('statement of marks'!FF80="","",'statement of marks'!FF80)</f>
        <v/>
      </c>
      <c r="AE80" s="429" t="str">
        <f>IF('statement of marks'!FG80="","",'statement of marks'!FG80)</f>
        <v/>
      </c>
      <c r="AF80" s="429" t="str">
        <f>IF('statement of marks'!FO80="","",'statement of marks'!FO80)</f>
        <v/>
      </c>
      <c r="AG80" s="429" t="str">
        <f>IF('statement of marks'!FP80="","",'statement of marks'!FP80)</f>
        <v/>
      </c>
      <c r="AH80" s="631" t="str">
        <f>IF('statement of marks'!FQ80="","",'statement of marks'!FQ80)</f>
        <v/>
      </c>
    </row>
    <row r="81" spans="1:34" ht="20" customHeight="1">
      <c r="A81" s="231">
        <f>IF('statement of marks'!A81="","",'statement of marks'!A81)</f>
        <v>75</v>
      </c>
      <c r="B81" s="425" t="str">
        <f>IF('statement of marks'!B81="","",'statement of marks'!B81)</f>
        <v/>
      </c>
      <c r="C81" s="425" t="str">
        <f>IF('statement of marks'!C81="","",'statement of marks'!C81)</f>
        <v/>
      </c>
      <c r="D81" s="136" t="str">
        <f>IF('statement of marks'!D81="","",'statement of marks'!D81)</f>
        <v/>
      </c>
      <c r="E81" s="136" t="str">
        <f>IF('statement of marks'!E81="","",'statement of marks'!E81)</f>
        <v/>
      </c>
      <c r="F81" s="425" t="str">
        <f>IF('statement of marks'!F81="","",'statement of marks'!F81)</f>
        <v/>
      </c>
      <c r="G81" s="698" t="str">
        <f>IF('statement of marks'!G81="","",'statement of marks'!G81)</f>
        <v/>
      </c>
      <c r="H81" s="698" t="str">
        <f>IF('statement of marks'!H81="","",'statement of marks'!H81)</f>
        <v/>
      </c>
      <c r="I81" s="220" t="str">
        <f>IF('statement of marks'!I81="","",'statement of marks'!I81)</f>
        <v/>
      </c>
      <c r="J81" s="137" t="str">
        <f>IF('statement of marks'!J81="","",'statement of marks'!J81)</f>
        <v/>
      </c>
      <c r="K81" s="137" t="str">
        <f>IF('statement of marks'!K81="","",'statement of marks'!K81)</f>
        <v/>
      </c>
      <c r="L81" s="137" t="str">
        <f>IF('statement of marks'!L81="","",'statement of marks'!L81)</f>
        <v/>
      </c>
      <c r="M81" s="139" t="str">
        <f>IF('statement of marks'!Z81="","",'statement of marks'!Z81)</f>
        <v/>
      </c>
      <c r="N81" s="425" t="str">
        <f t="shared" si="257"/>
        <v/>
      </c>
      <c r="O81" s="139" t="str">
        <f>IF('statement of marks'!AV81="","",'statement of marks'!AV81)</f>
        <v/>
      </c>
      <c r="P81" s="425" t="str">
        <f t="shared" si="257"/>
        <v/>
      </c>
      <c r="Q81" s="123" t="str">
        <f>IF('statement of marks'!BE81="","",'statement of marks'!BE81)</f>
        <v/>
      </c>
      <c r="R81" s="139" t="str">
        <f>IF('statement of marks'!BS81="","",'statement of marks'!BS81)</f>
        <v/>
      </c>
      <c r="S81" s="425" t="str">
        <f t="shared" ref="S81" si="298">IF(R81="","",ROUNDUP(R81*20%,0))</f>
        <v/>
      </c>
      <c r="T81" s="139" t="str">
        <f>IF('statement of marks'!CO81="","",'statement of marks'!CO81)</f>
        <v/>
      </c>
      <c r="U81" s="425" t="str">
        <f t="shared" ref="U81" si="299">IF(T81="","",ROUNDUP(T81*20%,0))</f>
        <v/>
      </c>
      <c r="V81" s="139" t="str">
        <f>IF('statement of marks'!DK81="","",'statement of marks'!DK81)</f>
        <v/>
      </c>
      <c r="W81" s="425" t="str">
        <f t="shared" ref="W81" si="300">IF(V81="","",ROUNDUP(V81*20%,0))</f>
        <v/>
      </c>
      <c r="X81" s="139" t="str">
        <f>IF('statement of marks'!EG81="","",'statement of marks'!EG81)</f>
        <v/>
      </c>
      <c r="Y81" s="425" t="str">
        <f t="shared" ref="Y81" si="301">IF(X81="","",ROUNDUP(X81*20%,0))</f>
        <v/>
      </c>
      <c r="Z81" s="429" t="str">
        <f>IF('statement of marks'!EU81="","",'statement of marks'!EU81)</f>
        <v/>
      </c>
      <c r="AA81" s="429" t="str">
        <f>IF('statement of marks'!EV81="","",'statement of marks'!EV81)</f>
        <v/>
      </c>
      <c r="AB81" s="429" t="str">
        <f>IF('statement of marks'!EW81="","",'statement of marks'!EW81)</f>
        <v/>
      </c>
      <c r="AC81" s="429" t="str">
        <f>IF('statement of marks'!FE81="","",'statement of marks'!FE81)</f>
        <v/>
      </c>
      <c r="AD81" s="429" t="str">
        <f>IF('statement of marks'!FF81="","",'statement of marks'!FF81)</f>
        <v/>
      </c>
      <c r="AE81" s="429" t="str">
        <f>IF('statement of marks'!FG81="","",'statement of marks'!FG81)</f>
        <v/>
      </c>
      <c r="AF81" s="429" t="str">
        <f>IF('statement of marks'!FO81="","",'statement of marks'!FO81)</f>
        <v/>
      </c>
      <c r="AG81" s="429" t="str">
        <f>IF('statement of marks'!FP81="","",'statement of marks'!FP81)</f>
        <v/>
      </c>
      <c r="AH81" s="631" t="str">
        <f>IF('statement of marks'!FQ81="","",'statement of marks'!FQ81)</f>
        <v/>
      </c>
    </row>
    <row r="82" spans="1:34" ht="20" customHeight="1">
      <c r="A82" s="231">
        <f>IF('statement of marks'!A82="","",'statement of marks'!A82)</f>
        <v>76</v>
      </c>
      <c r="B82" s="425" t="str">
        <f>IF('statement of marks'!B82="","",'statement of marks'!B82)</f>
        <v/>
      </c>
      <c r="C82" s="425" t="str">
        <f>IF('statement of marks'!C82="","",'statement of marks'!C82)</f>
        <v/>
      </c>
      <c r="D82" s="136" t="str">
        <f>IF('statement of marks'!D82="","",'statement of marks'!D82)</f>
        <v/>
      </c>
      <c r="E82" s="136" t="str">
        <f>IF('statement of marks'!E82="","",'statement of marks'!E82)</f>
        <v/>
      </c>
      <c r="F82" s="425" t="str">
        <f>IF('statement of marks'!F82="","",'statement of marks'!F82)</f>
        <v/>
      </c>
      <c r="G82" s="698" t="str">
        <f>IF('statement of marks'!G82="","",'statement of marks'!G82)</f>
        <v/>
      </c>
      <c r="H82" s="698" t="str">
        <f>IF('statement of marks'!H82="","",'statement of marks'!H82)</f>
        <v/>
      </c>
      <c r="I82" s="220" t="str">
        <f>IF('statement of marks'!I82="","",'statement of marks'!I82)</f>
        <v/>
      </c>
      <c r="J82" s="137" t="str">
        <f>IF('statement of marks'!J82="","",'statement of marks'!J82)</f>
        <v/>
      </c>
      <c r="K82" s="137" t="str">
        <f>IF('statement of marks'!K82="","",'statement of marks'!K82)</f>
        <v/>
      </c>
      <c r="L82" s="137" t="str">
        <f>IF('statement of marks'!L82="","",'statement of marks'!L82)</f>
        <v/>
      </c>
      <c r="M82" s="139" t="str">
        <f>IF('statement of marks'!Z82="","",'statement of marks'!Z82)</f>
        <v/>
      </c>
      <c r="N82" s="425" t="str">
        <f t="shared" si="257"/>
        <v/>
      </c>
      <c r="O82" s="139" t="str">
        <f>IF('statement of marks'!AV82="","",'statement of marks'!AV82)</f>
        <v/>
      </c>
      <c r="P82" s="425" t="str">
        <f t="shared" si="257"/>
        <v/>
      </c>
      <c r="Q82" s="123" t="str">
        <f>IF('statement of marks'!BE82="","",'statement of marks'!BE82)</f>
        <v/>
      </c>
      <c r="R82" s="139" t="str">
        <f>IF('statement of marks'!BS82="","",'statement of marks'!BS82)</f>
        <v/>
      </c>
      <c r="S82" s="425" t="str">
        <f t="shared" ref="S82" si="302">IF(R82="","",ROUNDUP(R82*20%,0))</f>
        <v/>
      </c>
      <c r="T82" s="139" t="str">
        <f>IF('statement of marks'!CO82="","",'statement of marks'!CO82)</f>
        <v/>
      </c>
      <c r="U82" s="425" t="str">
        <f t="shared" ref="U82" si="303">IF(T82="","",ROUNDUP(T82*20%,0))</f>
        <v/>
      </c>
      <c r="V82" s="139" t="str">
        <f>IF('statement of marks'!DK82="","",'statement of marks'!DK82)</f>
        <v/>
      </c>
      <c r="W82" s="425" t="str">
        <f t="shared" ref="W82" si="304">IF(V82="","",ROUNDUP(V82*20%,0))</f>
        <v/>
      </c>
      <c r="X82" s="139" t="str">
        <f>IF('statement of marks'!EG82="","",'statement of marks'!EG82)</f>
        <v/>
      </c>
      <c r="Y82" s="425" t="str">
        <f t="shared" ref="Y82" si="305">IF(X82="","",ROUNDUP(X82*20%,0))</f>
        <v/>
      </c>
      <c r="Z82" s="429" t="str">
        <f>IF('statement of marks'!EU82="","",'statement of marks'!EU82)</f>
        <v/>
      </c>
      <c r="AA82" s="429" t="str">
        <f>IF('statement of marks'!EV82="","",'statement of marks'!EV82)</f>
        <v/>
      </c>
      <c r="AB82" s="429" t="str">
        <f>IF('statement of marks'!EW82="","",'statement of marks'!EW82)</f>
        <v/>
      </c>
      <c r="AC82" s="429" t="str">
        <f>IF('statement of marks'!FE82="","",'statement of marks'!FE82)</f>
        <v/>
      </c>
      <c r="AD82" s="429" t="str">
        <f>IF('statement of marks'!FF82="","",'statement of marks'!FF82)</f>
        <v/>
      </c>
      <c r="AE82" s="429" t="str">
        <f>IF('statement of marks'!FG82="","",'statement of marks'!FG82)</f>
        <v/>
      </c>
      <c r="AF82" s="429" t="str">
        <f>IF('statement of marks'!FO82="","",'statement of marks'!FO82)</f>
        <v/>
      </c>
      <c r="AG82" s="429" t="str">
        <f>IF('statement of marks'!FP82="","",'statement of marks'!FP82)</f>
        <v/>
      </c>
      <c r="AH82" s="631" t="str">
        <f>IF('statement of marks'!FQ82="","",'statement of marks'!FQ82)</f>
        <v/>
      </c>
    </row>
    <row r="83" spans="1:34" ht="20" customHeight="1">
      <c r="A83" s="231">
        <f>IF('statement of marks'!A83="","",'statement of marks'!A83)</f>
        <v>77</v>
      </c>
      <c r="B83" s="425" t="str">
        <f>IF('statement of marks'!B83="","",'statement of marks'!B83)</f>
        <v/>
      </c>
      <c r="C83" s="425" t="str">
        <f>IF('statement of marks'!C83="","",'statement of marks'!C83)</f>
        <v/>
      </c>
      <c r="D83" s="136" t="str">
        <f>IF('statement of marks'!D83="","",'statement of marks'!D83)</f>
        <v/>
      </c>
      <c r="E83" s="136" t="str">
        <f>IF('statement of marks'!E83="","",'statement of marks'!E83)</f>
        <v/>
      </c>
      <c r="F83" s="425" t="str">
        <f>IF('statement of marks'!F83="","",'statement of marks'!F83)</f>
        <v/>
      </c>
      <c r="G83" s="698" t="str">
        <f>IF('statement of marks'!G83="","",'statement of marks'!G83)</f>
        <v/>
      </c>
      <c r="H83" s="698" t="str">
        <f>IF('statement of marks'!H83="","",'statement of marks'!H83)</f>
        <v/>
      </c>
      <c r="I83" s="220" t="str">
        <f>IF('statement of marks'!I83="","",'statement of marks'!I83)</f>
        <v/>
      </c>
      <c r="J83" s="137" t="str">
        <f>IF('statement of marks'!J83="","",'statement of marks'!J83)</f>
        <v/>
      </c>
      <c r="K83" s="137" t="str">
        <f>IF('statement of marks'!K83="","",'statement of marks'!K83)</f>
        <v/>
      </c>
      <c r="L83" s="137" t="str">
        <f>IF('statement of marks'!L83="","",'statement of marks'!L83)</f>
        <v/>
      </c>
      <c r="M83" s="139" t="str">
        <f>IF('statement of marks'!Z83="","",'statement of marks'!Z83)</f>
        <v/>
      </c>
      <c r="N83" s="425" t="str">
        <f t="shared" si="257"/>
        <v/>
      </c>
      <c r="O83" s="139" t="str">
        <f>IF('statement of marks'!AV83="","",'statement of marks'!AV83)</f>
        <v/>
      </c>
      <c r="P83" s="425" t="str">
        <f t="shared" si="257"/>
        <v/>
      </c>
      <c r="Q83" s="123" t="str">
        <f>IF('statement of marks'!BE83="","",'statement of marks'!BE83)</f>
        <v/>
      </c>
      <c r="R83" s="139" t="str">
        <f>IF('statement of marks'!BS83="","",'statement of marks'!BS83)</f>
        <v/>
      </c>
      <c r="S83" s="425" t="str">
        <f t="shared" ref="S83" si="306">IF(R83="","",ROUNDUP(R83*20%,0))</f>
        <v/>
      </c>
      <c r="T83" s="139" t="str">
        <f>IF('statement of marks'!CO83="","",'statement of marks'!CO83)</f>
        <v/>
      </c>
      <c r="U83" s="425" t="str">
        <f t="shared" ref="U83" si="307">IF(T83="","",ROUNDUP(T83*20%,0))</f>
        <v/>
      </c>
      <c r="V83" s="139" t="str">
        <f>IF('statement of marks'!DK83="","",'statement of marks'!DK83)</f>
        <v/>
      </c>
      <c r="W83" s="425" t="str">
        <f t="shared" ref="W83" si="308">IF(V83="","",ROUNDUP(V83*20%,0))</f>
        <v/>
      </c>
      <c r="X83" s="139" t="str">
        <f>IF('statement of marks'!EG83="","",'statement of marks'!EG83)</f>
        <v/>
      </c>
      <c r="Y83" s="425" t="str">
        <f t="shared" ref="Y83" si="309">IF(X83="","",ROUNDUP(X83*20%,0))</f>
        <v/>
      </c>
      <c r="Z83" s="429" t="str">
        <f>IF('statement of marks'!EU83="","",'statement of marks'!EU83)</f>
        <v/>
      </c>
      <c r="AA83" s="429" t="str">
        <f>IF('statement of marks'!EV83="","",'statement of marks'!EV83)</f>
        <v/>
      </c>
      <c r="AB83" s="429" t="str">
        <f>IF('statement of marks'!EW83="","",'statement of marks'!EW83)</f>
        <v/>
      </c>
      <c r="AC83" s="429" t="str">
        <f>IF('statement of marks'!FE83="","",'statement of marks'!FE83)</f>
        <v/>
      </c>
      <c r="AD83" s="429" t="str">
        <f>IF('statement of marks'!FF83="","",'statement of marks'!FF83)</f>
        <v/>
      </c>
      <c r="AE83" s="429" t="str">
        <f>IF('statement of marks'!FG83="","",'statement of marks'!FG83)</f>
        <v/>
      </c>
      <c r="AF83" s="429" t="str">
        <f>IF('statement of marks'!FO83="","",'statement of marks'!FO83)</f>
        <v/>
      </c>
      <c r="AG83" s="429" t="str">
        <f>IF('statement of marks'!FP83="","",'statement of marks'!FP83)</f>
        <v/>
      </c>
      <c r="AH83" s="631" t="str">
        <f>IF('statement of marks'!FQ83="","",'statement of marks'!FQ83)</f>
        <v/>
      </c>
    </row>
    <row r="84" spans="1:34" ht="20" customHeight="1">
      <c r="A84" s="231">
        <f>IF('statement of marks'!A84="","",'statement of marks'!A84)</f>
        <v>78</v>
      </c>
      <c r="B84" s="425" t="str">
        <f>IF('statement of marks'!B84="","",'statement of marks'!B84)</f>
        <v/>
      </c>
      <c r="C84" s="425" t="str">
        <f>IF('statement of marks'!C84="","",'statement of marks'!C84)</f>
        <v/>
      </c>
      <c r="D84" s="136" t="str">
        <f>IF('statement of marks'!D84="","",'statement of marks'!D84)</f>
        <v/>
      </c>
      <c r="E84" s="136" t="str">
        <f>IF('statement of marks'!E84="","",'statement of marks'!E84)</f>
        <v/>
      </c>
      <c r="F84" s="425" t="str">
        <f>IF('statement of marks'!F84="","",'statement of marks'!F84)</f>
        <v/>
      </c>
      <c r="G84" s="698" t="str">
        <f>IF('statement of marks'!G84="","",'statement of marks'!G84)</f>
        <v/>
      </c>
      <c r="H84" s="698" t="str">
        <f>IF('statement of marks'!H84="","",'statement of marks'!H84)</f>
        <v/>
      </c>
      <c r="I84" s="220" t="str">
        <f>IF('statement of marks'!I84="","",'statement of marks'!I84)</f>
        <v/>
      </c>
      <c r="J84" s="137" t="str">
        <f>IF('statement of marks'!J84="","",'statement of marks'!J84)</f>
        <v/>
      </c>
      <c r="K84" s="137" t="str">
        <f>IF('statement of marks'!K84="","",'statement of marks'!K84)</f>
        <v/>
      </c>
      <c r="L84" s="137" t="str">
        <f>IF('statement of marks'!L84="","",'statement of marks'!L84)</f>
        <v/>
      </c>
      <c r="M84" s="139" t="str">
        <f>IF('statement of marks'!Z84="","",'statement of marks'!Z84)</f>
        <v/>
      </c>
      <c r="N84" s="425" t="str">
        <f t="shared" si="257"/>
        <v/>
      </c>
      <c r="O84" s="139" t="str">
        <f>IF('statement of marks'!AV84="","",'statement of marks'!AV84)</f>
        <v/>
      </c>
      <c r="P84" s="425" t="str">
        <f t="shared" si="257"/>
        <v/>
      </c>
      <c r="Q84" s="123" t="str">
        <f>IF('statement of marks'!BE84="","",'statement of marks'!BE84)</f>
        <v/>
      </c>
      <c r="R84" s="139" t="str">
        <f>IF('statement of marks'!BS84="","",'statement of marks'!BS84)</f>
        <v/>
      </c>
      <c r="S84" s="425" t="str">
        <f t="shared" ref="S84" si="310">IF(R84="","",ROUNDUP(R84*20%,0))</f>
        <v/>
      </c>
      <c r="T84" s="139" t="str">
        <f>IF('statement of marks'!CO84="","",'statement of marks'!CO84)</f>
        <v/>
      </c>
      <c r="U84" s="425" t="str">
        <f t="shared" ref="U84" si="311">IF(T84="","",ROUNDUP(T84*20%,0))</f>
        <v/>
      </c>
      <c r="V84" s="139" t="str">
        <f>IF('statement of marks'!DK84="","",'statement of marks'!DK84)</f>
        <v/>
      </c>
      <c r="W84" s="425" t="str">
        <f t="shared" ref="W84" si="312">IF(V84="","",ROUNDUP(V84*20%,0))</f>
        <v/>
      </c>
      <c r="X84" s="139" t="str">
        <f>IF('statement of marks'!EG84="","",'statement of marks'!EG84)</f>
        <v/>
      </c>
      <c r="Y84" s="425" t="str">
        <f t="shared" ref="Y84" si="313">IF(X84="","",ROUNDUP(X84*20%,0))</f>
        <v/>
      </c>
      <c r="Z84" s="429" t="str">
        <f>IF('statement of marks'!EU84="","",'statement of marks'!EU84)</f>
        <v/>
      </c>
      <c r="AA84" s="429" t="str">
        <f>IF('statement of marks'!EV84="","",'statement of marks'!EV84)</f>
        <v/>
      </c>
      <c r="AB84" s="429" t="str">
        <f>IF('statement of marks'!EW84="","",'statement of marks'!EW84)</f>
        <v/>
      </c>
      <c r="AC84" s="429" t="str">
        <f>IF('statement of marks'!FE84="","",'statement of marks'!FE84)</f>
        <v/>
      </c>
      <c r="AD84" s="429" t="str">
        <f>IF('statement of marks'!FF84="","",'statement of marks'!FF84)</f>
        <v/>
      </c>
      <c r="AE84" s="429" t="str">
        <f>IF('statement of marks'!FG84="","",'statement of marks'!FG84)</f>
        <v/>
      </c>
      <c r="AF84" s="429" t="str">
        <f>IF('statement of marks'!FO84="","",'statement of marks'!FO84)</f>
        <v/>
      </c>
      <c r="AG84" s="429" t="str">
        <f>IF('statement of marks'!FP84="","",'statement of marks'!FP84)</f>
        <v/>
      </c>
      <c r="AH84" s="631" t="str">
        <f>IF('statement of marks'!FQ84="","",'statement of marks'!FQ84)</f>
        <v/>
      </c>
    </row>
    <row r="85" spans="1:34" ht="20" customHeight="1">
      <c r="A85" s="231">
        <f>IF('statement of marks'!A85="","",'statement of marks'!A85)</f>
        <v>79</v>
      </c>
      <c r="B85" s="425" t="str">
        <f>IF('statement of marks'!B85="","",'statement of marks'!B85)</f>
        <v/>
      </c>
      <c r="C85" s="425" t="str">
        <f>IF('statement of marks'!C85="","",'statement of marks'!C85)</f>
        <v/>
      </c>
      <c r="D85" s="136" t="str">
        <f>IF('statement of marks'!D85="","",'statement of marks'!D85)</f>
        <v/>
      </c>
      <c r="E85" s="136" t="str">
        <f>IF('statement of marks'!E85="","",'statement of marks'!E85)</f>
        <v/>
      </c>
      <c r="F85" s="425" t="str">
        <f>IF('statement of marks'!F85="","",'statement of marks'!F85)</f>
        <v/>
      </c>
      <c r="G85" s="698" t="str">
        <f>IF('statement of marks'!G85="","",'statement of marks'!G85)</f>
        <v/>
      </c>
      <c r="H85" s="698" t="str">
        <f>IF('statement of marks'!H85="","",'statement of marks'!H85)</f>
        <v/>
      </c>
      <c r="I85" s="220" t="str">
        <f>IF('statement of marks'!I85="","",'statement of marks'!I85)</f>
        <v/>
      </c>
      <c r="J85" s="137" t="str">
        <f>IF('statement of marks'!J85="","",'statement of marks'!J85)</f>
        <v/>
      </c>
      <c r="K85" s="137" t="str">
        <f>IF('statement of marks'!K85="","",'statement of marks'!K85)</f>
        <v/>
      </c>
      <c r="L85" s="137" t="str">
        <f>IF('statement of marks'!L85="","",'statement of marks'!L85)</f>
        <v/>
      </c>
      <c r="M85" s="139" t="str">
        <f>IF('statement of marks'!Z85="","",'statement of marks'!Z85)</f>
        <v/>
      </c>
      <c r="N85" s="425" t="str">
        <f t="shared" si="257"/>
        <v/>
      </c>
      <c r="O85" s="139" t="str">
        <f>IF('statement of marks'!AV85="","",'statement of marks'!AV85)</f>
        <v/>
      </c>
      <c r="P85" s="425" t="str">
        <f t="shared" si="257"/>
        <v/>
      </c>
      <c r="Q85" s="123" t="str">
        <f>IF('statement of marks'!BE85="","",'statement of marks'!BE85)</f>
        <v/>
      </c>
      <c r="R85" s="139" t="str">
        <f>IF('statement of marks'!BS85="","",'statement of marks'!BS85)</f>
        <v/>
      </c>
      <c r="S85" s="425" t="str">
        <f t="shared" ref="S85" si="314">IF(R85="","",ROUNDUP(R85*20%,0))</f>
        <v/>
      </c>
      <c r="T85" s="139" t="str">
        <f>IF('statement of marks'!CO85="","",'statement of marks'!CO85)</f>
        <v/>
      </c>
      <c r="U85" s="425" t="str">
        <f t="shared" ref="U85" si="315">IF(T85="","",ROUNDUP(T85*20%,0))</f>
        <v/>
      </c>
      <c r="V85" s="139" t="str">
        <f>IF('statement of marks'!DK85="","",'statement of marks'!DK85)</f>
        <v/>
      </c>
      <c r="W85" s="425" t="str">
        <f t="shared" ref="W85" si="316">IF(V85="","",ROUNDUP(V85*20%,0))</f>
        <v/>
      </c>
      <c r="X85" s="139" t="str">
        <f>IF('statement of marks'!EG85="","",'statement of marks'!EG85)</f>
        <v/>
      </c>
      <c r="Y85" s="425" t="str">
        <f t="shared" ref="Y85" si="317">IF(X85="","",ROUNDUP(X85*20%,0))</f>
        <v/>
      </c>
      <c r="Z85" s="429" t="str">
        <f>IF('statement of marks'!EU85="","",'statement of marks'!EU85)</f>
        <v/>
      </c>
      <c r="AA85" s="429" t="str">
        <f>IF('statement of marks'!EV85="","",'statement of marks'!EV85)</f>
        <v/>
      </c>
      <c r="AB85" s="429" t="str">
        <f>IF('statement of marks'!EW85="","",'statement of marks'!EW85)</f>
        <v/>
      </c>
      <c r="AC85" s="429" t="str">
        <f>IF('statement of marks'!FE85="","",'statement of marks'!FE85)</f>
        <v/>
      </c>
      <c r="AD85" s="429" t="str">
        <f>IF('statement of marks'!FF85="","",'statement of marks'!FF85)</f>
        <v/>
      </c>
      <c r="AE85" s="429" t="str">
        <f>IF('statement of marks'!FG85="","",'statement of marks'!FG85)</f>
        <v/>
      </c>
      <c r="AF85" s="429" t="str">
        <f>IF('statement of marks'!FO85="","",'statement of marks'!FO85)</f>
        <v/>
      </c>
      <c r="AG85" s="429" t="str">
        <f>IF('statement of marks'!FP85="","",'statement of marks'!FP85)</f>
        <v/>
      </c>
      <c r="AH85" s="631" t="str">
        <f>IF('statement of marks'!FQ85="","",'statement of marks'!FQ85)</f>
        <v/>
      </c>
    </row>
    <row r="86" spans="1:34" ht="20" customHeight="1">
      <c r="A86" s="231">
        <f>IF('statement of marks'!A86="","",'statement of marks'!A86)</f>
        <v>80</v>
      </c>
      <c r="B86" s="425" t="str">
        <f>IF('statement of marks'!B86="","",'statement of marks'!B86)</f>
        <v/>
      </c>
      <c r="C86" s="425" t="str">
        <f>IF('statement of marks'!C86="","",'statement of marks'!C86)</f>
        <v/>
      </c>
      <c r="D86" s="136" t="str">
        <f>IF('statement of marks'!D86="","",'statement of marks'!D86)</f>
        <v/>
      </c>
      <c r="E86" s="136" t="str">
        <f>IF('statement of marks'!E86="","",'statement of marks'!E86)</f>
        <v/>
      </c>
      <c r="F86" s="425" t="str">
        <f>IF('statement of marks'!F86="","",'statement of marks'!F86)</f>
        <v/>
      </c>
      <c r="G86" s="698" t="str">
        <f>IF('statement of marks'!G86="","",'statement of marks'!G86)</f>
        <v/>
      </c>
      <c r="H86" s="698" t="str">
        <f>IF('statement of marks'!H86="","",'statement of marks'!H86)</f>
        <v/>
      </c>
      <c r="I86" s="220" t="str">
        <f>IF('statement of marks'!I86="","",'statement of marks'!I86)</f>
        <v/>
      </c>
      <c r="J86" s="137" t="str">
        <f>IF('statement of marks'!J86="","",'statement of marks'!J86)</f>
        <v/>
      </c>
      <c r="K86" s="137" t="str">
        <f>IF('statement of marks'!K86="","",'statement of marks'!K86)</f>
        <v/>
      </c>
      <c r="L86" s="137" t="str">
        <f>IF('statement of marks'!L86="","",'statement of marks'!L86)</f>
        <v/>
      </c>
      <c r="M86" s="139" t="str">
        <f>IF('statement of marks'!Z86="","",'statement of marks'!Z86)</f>
        <v/>
      </c>
      <c r="N86" s="425" t="str">
        <f t="shared" si="257"/>
        <v/>
      </c>
      <c r="O86" s="139" t="str">
        <f>IF('statement of marks'!AV86="","",'statement of marks'!AV86)</f>
        <v/>
      </c>
      <c r="P86" s="425" t="str">
        <f t="shared" si="257"/>
        <v/>
      </c>
      <c r="Q86" s="123" t="str">
        <f>IF('statement of marks'!BE86="","",'statement of marks'!BE86)</f>
        <v/>
      </c>
      <c r="R86" s="139" t="str">
        <f>IF('statement of marks'!BS86="","",'statement of marks'!BS86)</f>
        <v/>
      </c>
      <c r="S86" s="425" t="str">
        <f t="shared" ref="S86" si="318">IF(R86="","",ROUNDUP(R86*20%,0))</f>
        <v/>
      </c>
      <c r="T86" s="139" t="str">
        <f>IF('statement of marks'!CO86="","",'statement of marks'!CO86)</f>
        <v/>
      </c>
      <c r="U86" s="425" t="str">
        <f t="shared" ref="U86" si="319">IF(T86="","",ROUNDUP(T86*20%,0))</f>
        <v/>
      </c>
      <c r="V86" s="139" t="str">
        <f>IF('statement of marks'!DK86="","",'statement of marks'!DK86)</f>
        <v/>
      </c>
      <c r="W86" s="425" t="str">
        <f t="shared" ref="W86" si="320">IF(V86="","",ROUNDUP(V86*20%,0))</f>
        <v/>
      </c>
      <c r="X86" s="139" t="str">
        <f>IF('statement of marks'!EG86="","",'statement of marks'!EG86)</f>
        <v/>
      </c>
      <c r="Y86" s="425" t="str">
        <f t="shared" ref="Y86" si="321">IF(X86="","",ROUNDUP(X86*20%,0))</f>
        <v/>
      </c>
      <c r="Z86" s="429" t="str">
        <f>IF('statement of marks'!EU86="","",'statement of marks'!EU86)</f>
        <v/>
      </c>
      <c r="AA86" s="429" t="str">
        <f>IF('statement of marks'!EV86="","",'statement of marks'!EV86)</f>
        <v/>
      </c>
      <c r="AB86" s="429" t="str">
        <f>IF('statement of marks'!EW86="","",'statement of marks'!EW86)</f>
        <v/>
      </c>
      <c r="AC86" s="429" t="str">
        <f>IF('statement of marks'!FE86="","",'statement of marks'!FE86)</f>
        <v/>
      </c>
      <c r="AD86" s="429" t="str">
        <f>IF('statement of marks'!FF86="","",'statement of marks'!FF86)</f>
        <v/>
      </c>
      <c r="AE86" s="429" t="str">
        <f>IF('statement of marks'!FG86="","",'statement of marks'!FG86)</f>
        <v/>
      </c>
      <c r="AF86" s="429" t="str">
        <f>IF('statement of marks'!FO86="","",'statement of marks'!FO86)</f>
        <v/>
      </c>
      <c r="AG86" s="429" t="str">
        <f>IF('statement of marks'!FP86="","",'statement of marks'!FP86)</f>
        <v/>
      </c>
      <c r="AH86" s="631" t="str">
        <f>IF('statement of marks'!FQ86="","",'statement of marks'!FQ86)</f>
        <v/>
      </c>
    </row>
    <row r="87" spans="1:34" ht="20" customHeight="1">
      <c r="A87" s="231">
        <f>IF('statement of marks'!A87="","",'statement of marks'!A87)</f>
        <v>81</v>
      </c>
      <c r="B87" s="425" t="str">
        <f>IF('statement of marks'!B87="","",'statement of marks'!B87)</f>
        <v/>
      </c>
      <c r="C87" s="425" t="str">
        <f>IF('statement of marks'!C87="","",'statement of marks'!C87)</f>
        <v/>
      </c>
      <c r="D87" s="136" t="str">
        <f>IF('statement of marks'!D87="","",'statement of marks'!D87)</f>
        <v/>
      </c>
      <c r="E87" s="136" t="str">
        <f>IF('statement of marks'!E87="","",'statement of marks'!E87)</f>
        <v/>
      </c>
      <c r="F87" s="425" t="str">
        <f>IF('statement of marks'!F87="","",'statement of marks'!F87)</f>
        <v/>
      </c>
      <c r="G87" s="698" t="str">
        <f>IF('statement of marks'!G87="","",'statement of marks'!G87)</f>
        <v/>
      </c>
      <c r="H87" s="698" t="str">
        <f>IF('statement of marks'!H87="","",'statement of marks'!H87)</f>
        <v/>
      </c>
      <c r="I87" s="220" t="str">
        <f>IF('statement of marks'!I87="","",'statement of marks'!I87)</f>
        <v/>
      </c>
      <c r="J87" s="137" t="str">
        <f>IF('statement of marks'!J87="","",'statement of marks'!J87)</f>
        <v/>
      </c>
      <c r="K87" s="137" t="str">
        <f>IF('statement of marks'!K87="","",'statement of marks'!K87)</f>
        <v/>
      </c>
      <c r="L87" s="137" t="str">
        <f>IF('statement of marks'!L87="","",'statement of marks'!L87)</f>
        <v/>
      </c>
      <c r="M87" s="139" t="str">
        <f>IF('statement of marks'!Z87="","",'statement of marks'!Z87)</f>
        <v/>
      </c>
      <c r="N87" s="425" t="str">
        <f t="shared" si="257"/>
        <v/>
      </c>
      <c r="O87" s="139" t="str">
        <f>IF('statement of marks'!AV87="","",'statement of marks'!AV87)</f>
        <v/>
      </c>
      <c r="P87" s="425" t="str">
        <f t="shared" si="257"/>
        <v/>
      </c>
      <c r="Q87" s="123" t="str">
        <f>IF('statement of marks'!BE87="","",'statement of marks'!BE87)</f>
        <v/>
      </c>
      <c r="R87" s="139" t="str">
        <f>IF('statement of marks'!BS87="","",'statement of marks'!BS87)</f>
        <v/>
      </c>
      <c r="S87" s="425" t="str">
        <f t="shared" ref="S87" si="322">IF(R87="","",ROUNDUP(R87*20%,0))</f>
        <v/>
      </c>
      <c r="T87" s="139" t="str">
        <f>IF('statement of marks'!CO87="","",'statement of marks'!CO87)</f>
        <v/>
      </c>
      <c r="U87" s="425" t="str">
        <f t="shared" ref="U87" si="323">IF(T87="","",ROUNDUP(T87*20%,0))</f>
        <v/>
      </c>
      <c r="V87" s="139" t="str">
        <f>IF('statement of marks'!DK87="","",'statement of marks'!DK87)</f>
        <v/>
      </c>
      <c r="W87" s="425" t="str">
        <f t="shared" ref="W87" si="324">IF(V87="","",ROUNDUP(V87*20%,0))</f>
        <v/>
      </c>
      <c r="X87" s="139" t="str">
        <f>IF('statement of marks'!EG87="","",'statement of marks'!EG87)</f>
        <v/>
      </c>
      <c r="Y87" s="425" t="str">
        <f t="shared" ref="Y87" si="325">IF(X87="","",ROUNDUP(X87*20%,0))</f>
        <v/>
      </c>
      <c r="Z87" s="429" t="str">
        <f>IF('statement of marks'!EU87="","",'statement of marks'!EU87)</f>
        <v/>
      </c>
      <c r="AA87" s="429" t="str">
        <f>IF('statement of marks'!EV87="","",'statement of marks'!EV87)</f>
        <v/>
      </c>
      <c r="AB87" s="429" t="str">
        <f>IF('statement of marks'!EW87="","",'statement of marks'!EW87)</f>
        <v/>
      </c>
      <c r="AC87" s="429" t="str">
        <f>IF('statement of marks'!FE87="","",'statement of marks'!FE87)</f>
        <v/>
      </c>
      <c r="AD87" s="429" t="str">
        <f>IF('statement of marks'!FF87="","",'statement of marks'!FF87)</f>
        <v/>
      </c>
      <c r="AE87" s="429" t="str">
        <f>IF('statement of marks'!FG87="","",'statement of marks'!FG87)</f>
        <v/>
      </c>
      <c r="AF87" s="429" t="str">
        <f>IF('statement of marks'!FO87="","",'statement of marks'!FO87)</f>
        <v/>
      </c>
      <c r="AG87" s="429" t="str">
        <f>IF('statement of marks'!FP87="","",'statement of marks'!FP87)</f>
        <v/>
      </c>
      <c r="AH87" s="631" t="str">
        <f>IF('statement of marks'!FQ87="","",'statement of marks'!FQ87)</f>
        <v/>
      </c>
    </row>
    <row r="88" spans="1:34" ht="20" customHeight="1">
      <c r="A88" s="231">
        <f>IF('statement of marks'!A88="","",'statement of marks'!A88)</f>
        <v>82</v>
      </c>
      <c r="B88" s="425" t="str">
        <f>IF('statement of marks'!B88="","",'statement of marks'!B88)</f>
        <v/>
      </c>
      <c r="C88" s="425" t="str">
        <f>IF('statement of marks'!C88="","",'statement of marks'!C88)</f>
        <v/>
      </c>
      <c r="D88" s="136" t="str">
        <f>IF('statement of marks'!D88="","",'statement of marks'!D88)</f>
        <v/>
      </c>
      <c r="E88" s="136" t="str">
        <f>IF('statement of marks'!E88="","",'statement of marks'!E88)</f>
        <v/>
      </c>
      <c r="F88" s="425" t="str">
        <f>IF('statement of marks'!F88="","",'statement of marks'!F88)</f>
        <v/>
      </c>
      <c r="G88" s="698" t="str">
        <f>IF('statement of marks'!G88="","",'statement of marks'!G88)</f>
        <v/>
      </c>
      <c r="H88" s="698" t="str">
        <f>IF('statement of marks'!H88="","",'statement of marks'!H88)</f>
        <v/>
      </c>
      <c r="I88" s="220" t="str">
        <f>IF('statement of marks'!I88="","",'statement of marks'!I88)</f>
        <v/>
      </c>
      <c r="J88" s="137" t="str">
        <f>IF('statement of marks'!J88="","",'statement of marks'!J88)</f>
        <v/>
      </c>
      <c r="K88" s="137" t="str">
        <f>IF('statement of marks'!K88="","",'statement of marks'!K88)</f>
        <v/>
      </c>
      <c r="L88" s="137" t="str">
        <f>IF('statement of marks'!L88="","",'statement of marks'!L88)</f>
        <v/>
      </c>
      <c r="M88" s="139" t="str">
        <f>IF('statement of marks'!Z88="","",'statement of marks'!Z88)</f>
        <v/>
      </c>
      <c r="N88" s="425" t="str">
        <f t="shared" si="257"/>
        <v/>
      </c>
      <c r="O88" s="139" t="str">
        <f>IF('statement of marks'!AV88="","",'statement of marks'!AV88)</f>
        <v/>
      </c>
      <c r="P88" s="425" t="str">
        <f t="shared" si="257"/>
        <v/>
      </c>
      <c r="Q88" s="123" t="str">
        <f>IF('statement of marks'!BE88="","",'statement of marks'!BE88)</f>
        <v/>
      </c>
      <c r="R88" s="139" t="str">
        <f>IF('statement of marks'!BS88="","",'statement of marks'!BS88)</f>
        <v/>
      </c>
      <c r="S88" s="425" t="str">
        <f t="shared" ref="S88" si="326">IF(R88="","",ROUNDUP(R88*20%,0))</f>
        <v/>
      </c>
      <c r="T88" s="139" t="str">
        <f>IF('statement of marks'!CO88="","",'statement of marks'!CO88)</f>
        <v/>
      </c>
      <c r="U88" s="425" t="str">
        <f t="shared" ref="U88" si="327">IF(T88="","",ROUNDUP(T88*20%,0))</f>
        <v/>
      </c>
      <c r="V88" s="139" t="str">
        <f>IF('statement of marks'!DK88="","",'statement of marks'!DK88)</f>
        <v/>
      </c>
      <c r="W88" s="425" t="str">
        <f t="shared" ref="W88" si="328">IF(V88="","",ROUNDUP(V88*20%,0))</f>
        <v/>
      </c>
      <c r="X88" s="139" t="str">
        <f>IF('statement of marks'!EG88="","",'statement of marks'!EG88)</f>
        <v/>
      </c>
      <c r="Y88" s="425" t="str">
        <f t="shared" ref="Y88" si="329">IF(X88="","",ROUNDUP(X88*20%,0))</f>
        <v/>
      </c>
      <c r="Z88" s="429" t="str">
        <f>IF('statement of marks'!EU88="","",'statement of marks'!EU88)</f>
        <v/>
      </c>
      <c r="AA88" s="429" t="str">
        <f>IF('statement of marks'!EV88="","",'statement of marks'!EV88)</f>
        <v/>
      </c>
      <c r="AB88" s="429" t="str">
        <f>IF('statement of marks'!EW88="","",'statement of marks'!EW88)</f>
        <v/>
      </c>
      <c r="AC88" s="429" t="str">
        <f>IF('statement of marks'!FE88="","",'statement of marks'!FE88)</f>
        <v/>
      </c>
      <c r="AD88" s="429" t="str">
        <f>IF('statement of marks'!FF88="","",'statement of marks'!FF88)</f>
        <v/>
      </c>
      <c r="AE88" s="429" t="str">
        <f>IF('statement of marks'!FG88="","",'statement of marks'!FG88)</f>
        <v/>
      </c>
      <c r="AF88" s="429" t="str">
        <f>IF('statement of marks'!FO88="","",'statement of marks'!FO88)</f>
        <v/>
      </c>
      <c r="AG88" s="429" t="str">
        <f>IF('statement of marks'!FP88="","",'statement of marks'!FP88)</f>
        <v/>
      </c>
      <c r="AH88" s="631" t="str">
        <f>IF('statement of marks'!FQ88="","",'statement of marks'!FQ88)</f>
        <v/>
      </c>
    </row>
    <row r="89" spans="1:34" ht="20" customHeight="1">
      <c r="A89" s="231">
        <f>IF('statement of marks'!A89="","",'statement of marks'!A89)</f>
        <v>83</v>
      </c>
      <c r="B89" s="425" t="str">
        <f>IF('statement of marks'!B89="","",'statement of marks'!B89)</f>
        <v/>
      </c>
      <c r="C89" s="425" t="str">
        <f>IF('statement of marks'!C89="","",'statement of marks'!C89)</f>
        <v/>
      </c>
      <c r="D89" s="136" t="str">
        <f>IF('statement of marks'!D89="","",'statement of marks'!D89)</f>
        <v/>
      </c>
      <c r="E89" s="136" t="str">
        <f>IF('statement of marks'!E89="","",'statement of marks'!E89)</f>
        <v/>
      </c>
      <c r="F89" s="425" t="str">
        <f>IF('statement of marks'!F89="","",'statement of marks'!F89)</f>
        <v/>
      </c>
      <c r="G89" s="698" t="str">
        <f>IF('statement of marks'!G89="","",'statement of marks'!G89)</f>
        <v/>
      </c>
      <c r="H89" s="698" t="str">
        <f>IF('statement of marks'!H89="","",'statement of marks'!H89)</f>
        <v/>
      </c>
      <c r="I89" s="220" t="str">
        <f>IF('statement of marks'!I89="","",'statement of marks'!I89)</f>
        <v/>
      </c>
      <c r="J89" s="137" t="str">
        <f>IF('statement of marks'!J89="","",'statement of marks'!J89)</f>
        <v/>
      </c>
      <c r="K89" s="137" t="str">
        <f>IF('statement of marks'!K89="","",'statement of marks'!K89)</f>
        <v/>
      </c>
      <c r="L89" s="137" t="str">
        <f>IF('statement of marks'!L89="","",'statement of marks'!L89)</f>
        <v/>
      </c>
      <c r="M89" s="139" t="str">
        <f>IF('statement of marks'!Z89="","",'statement of marks'!Z89)</f>
        <v/>
      </c>
      <c r="N89" s="425" t="str">
        <f t="shared" si="257"/>
        <v/>
      </c>
      <c r="O89" s="139" t="str">
        <f>IF('statement of marks'!AV89="","",'statement of marks'!AV89)</f>
        <v/>
      </c>
      <c r="P89" s="425" t="str">
        <f t="shared" si="257"/>
        <v/>
      </c>
      <c r="Q89" s="123" t="str">
        <f>IF('statement of marks'!BE89="","",'statement of marks'!BE89)</f>
        <v/>
      </c>
      <c r="R89" s="139" t="str">
        <f>IF('statement of marks'!BS89="","",'statement of marks'!BS89)</f>
        <v/>
      </c>
      <c r="S89" s="425" t="str">
        <f t="shared" ref="S89" si="330">IF(R89="","",ROUNDUP(R89*20%,0))</f>
        <v/>
      </c>
      <c r="T89" s="139" t="str">
        <f>IF('statement of marks'!CO89="","",'statement of marks'!CO89)</f>
        <v/>
      </c>
      <c r="U89" s="425" t="str">
        <f t="shared" ref="U89" si="331">IF(T89="","",ROUNDUP(T89*20%,0))</f>
        <v/>
      </c>
      <c r="V89" s="139" t="str">
        <f>IF('statement of marks'!DK89="","",'statement of marks'!DK89)</f>
        <v/>
      </c>
      <c r="W89" s="425" t="str">
        <f t="shared" ref="W89" si="332">IF(V89="","",ROUNDUP(V89*20%,0))</f>
        <v/>
      </c>
      <c r="X89" s="139" t="str">
        <f>IF('statement of marks'!EG89="","",'statement of marks'!EG89)</f>
        <v/>
      </c>
      <c r="Y89" s="425" t="str">
        <f t="shared" ref="Y89" si="333">IF(X89="","",ROUNDUP(X89*20%,0))</f>
        <v/>
      </c>
      <c r="Z89" s="429" t="str">
        <f>IF('statement of marks'!EU89="","",'statement of marks'!EU89)</f>
        <v/>
      </c>
      <c r="AA89" s="429" t="str">
        <f>IF('statement of marks'!EV89="","",'statement of marks'!EV89)</f>
        <v/>
      </c>
      <c r="AB89" s="429" t="str">
        <f>IF('statement of marks'!EW89="","",'statement of marks'!EW89)</f>
        <v/>
      </c>
      <c r="AC89" s="429" t="str">
        <f>IF('statement of marks'!FE89="","",'statement of marks'!FE89)</f>
        <v/>
      </c>
      <c r="AD89" s="429" t="str">
        <f>IF('statement of marks'!FF89="","",'statement of marks'!FF89)</f>
        <v/>
      </c>
      <c r="AE89" s="429" t="str">
        <f>IF('statement of marks'!FG89="","",'statement of marks'!FG89)</f>
        <v/>
      </c>
      <c r="AF89" s="429" t="str">
        <f>IF('statement of marks'!FO89="","",'statement of marks'!FO89)</f>
        <v/>
      </c>
      <c r="AG89" s="429" t="str">
        <f>IF('statement of marks'!FP89="","",'statement of marks'!FP89)</f>
        <v/>
      </c>
      <c r="AH89" s="631" t="str">
        <f>IF('statement of marks'!FQ89="","",'statement of marks'!FQ89)</f>
        <v/>
      </c>
    </row>
    <row r="90" spans="1:34" ht="20" customHeight="1">
      <c r="A90" s="231">
        <f>IF('statement of marks'!A90="","",'statement of marks'!A90)</f>
        <v>84</v>
      </c>
      <c r="B90" s="425" t="str">
        <f>IF('statement of marks'!B90="","",'statement of marks'!B90)</f>
        <v/>
      </c>
      <c r="C90" s="425" t="str">
        <f>IF('statement of marks'!C90="","",'statement of marks'!C90)</f>
        <v/>
      </c>
      <c r="D90" s="136" t="str">
        <f>IF('statement of marks'!D90="","",'statement of marks'!D90)</f>
        <v/>
      </c>
      <c r="E90" s="136" t="str">
        <f>IF('statement of marks'!E90="","",'statement of marks'!E90)</f>
        <v/>
      </c>
      <c r="F90" s="425" t="str">
        <f>IF('statement of marks'!F90="","",'statement of marks'!F90)</f>
        <v/>
      </c>
      <c r="G90" s="698" t="str">
        <f>IF('statement of marks'!G90="","",'statement of marks'!G90)</f>
        <v/>
      </c>
      <c r="H90" s="698" t="str">
        <f>IF('statement of marks'!H90="","",'statement of marks'!H90)</f>
        <v/>
      </c>
      <c r="I90" s="220" t="str">
        <f>IF('statement of marks'!I90="","",'statement of marks'!I90)</f>
        <v/>
      </c>
      <c r="J90" s="137" t="str">
        <f>IF('statement of marks'!J90="","",'statement of marks'!J90)</f>
        <v/>
      </c>
      <c r="K90" s="137" t="str">
        <f>IF('statement of marks'!K90="","",'statement of marks'!K90)</f>
        <v/>
      </c>
      <c r="L90" s="137" t="str">
        <f>IF('statement of marks'!L90="","",'statement of marks'!L90)</f>
        <v/>
      </c>
      <c r="M90" s="139" t="str">
        <f>IF('statement of marks'!Z90="","",'statement of marks'!Z90)</f>
        <v/>
      </c>
      <c r="N90" s="425" t="str">
        <f t="shared" si="257"/>
        <v/>
      </c>
      <c r="O90" s="139" t="str">
        <f>IF('statement of marks'!AV90="","",'statement of marks'!AV90)</f>
        <v/>
      </c>
      <c r="P90" s="425" t="str">
        <f t="shared" si="257"/>
        <v/>
      </c>
      <c r="Q90" s="123" t="str">
        <f>IF('statement of marks'!BE90="","",'statement of marks'!BE90)</f>
        <v/>
      </c>
      <c r="R90" s="139" t="str">
        <f>IF('statement of marks'!BS90="","",'statement of marks'!BS90)</f>
        <v/>
      </c>
      <c r="S90" s="425" t="str">
        <f t="shared" ref="S90" si="334">IF(R90="","",ROUNDUP(R90*20%,0))</f>
        <v/>
      </c>
      <c r="T90" s="139" t="str">
        <f>IF('statement of marks'!CO90="","",'statement of marks'!CO90)</f>
        <v/>
      </c>
      <c r="U90" s="425" t="str">
        <f t="shared" ref="U90" si="335">IF(T90="","",ROUNDUP(T90*20%,0))</f>
        <v/>
      </c>
      <c r="V90" s="139" t="str">
        <f>IF('statement of marks'!DK90="","",'statement of marks'!DK90)</f>
        <v/>
      </c>
      <c r="W90" s="425" t="str">
        <f t="shared" ref="W90" si="336">IF(V90="","",ROUNDUP(V90*20%,0))</f>
        <v/>
      </c>
      <c r="X90" s="139" t="str">
        <f>IF('statement of marks'!EG90="","",'statement of marks'!EG90)</f>
        <v/>
      </c>
      <c r="Y90" s="425" t="str">
        <f t="shared" ref="Y90" si="337">IF(X90="","",ROUNDUP(X90*20%,0))</f>
        <v/>
      </c>
      <c r="Z90" s="429" t="str">
        <f>IF('statement of marks'!EU90="","",'statement of marks'!EU90)</f>
        <v/>
      </c>
      <c r="AA90" s="429" t="str">
        <f>IF('statement of marks'!EV90="","",'statement of marks'!EV90)</f>
        <v/>
      </c>
      <c r="AB90" s="429" t="str">
        <f>IF('statement of marks'!EW90="","",'statement of marks'!EW90)</f>
        <v/>
      </c>
      <c r="AC90" s="429" t="str">
        <f>IF('statement of marks'!FE90="","",'statement of marks'!FE90)</f>
        <v/>
      </c>
      <c r="AD90" s="429" t="str">
        <f>IF('statement of marks'!FF90="","",'statement of marks'!FF90)</f>
        <v/>
      </c>
      <c r="AE90" s="429" t="str">
        <f>IF('statement of marks'!FG90="","",'statement of marks'!FG90)</f>
        <v/>
      </c>
      <c r="AF90" s="429" t="str">
        <f>IF('statement of marks'!FO90="","",'statement of marks'!FO90)</f>
        <v/>
      </c>
      <c r="AG90" s="429" t="str">
        <f>IF('statement of marks'!FP90="","",'statement of marks'!FP90)</f>
        <v/>
      </c>
      <c r="AH90" s="631" t="str">
        <f>IF('statement of marks'!FQ90="","",'statement of marks'!FQ90)</f>
        <v/>
      </c>
    </row>
    <row r="91" spans="1:34" ht="20" customHeight="1">
      <c r="A91" s="231">
        <f>IF('statement of marks'!A91="","",'statement of marks'!A91)</f>
        <v>85</v>
      </c>
      <c r="B91" s="425" t="str">
        <f>IF('statement of marks'!B91="","",'statement of marks'!B91)</f>
        <v/>
      </c>
      <c r="C91" s="425" t="str">
        <f>IF('statement of marks'!C91="","",'statement of marks'!C91)</f>
        <v/>
      </c>
      <c r="D91" s="136" t="str">
        <f>IF('statement of marks'!D91="","",'statement of marks'!D91)</f>
        <v/>
      </c>
      <c r="E91" s="136" t="str">
        <f>IF('statement of marks'!E91="","",'statement of marks'!E91)</f>
        <v/>
      </c>
      <c r="F91" s="425" t="str">
        <f>IF('statement of marks'!F91="","",'statement of marks'!F91)</f>
        <v/>
      </c>
      <c r="G91" s="698" t="str">
        <f>IF('statement of marks'!G91="","",'statement of marks'!G91)</f>
        <v/>
      </c>
      <c r="H91" s="698" t="str">
        <f>IF('statement of marks'!H91="","",'statement of marks'!H91)</f>
        <v/>
      </c>
      <c r="I91" s="220" t="str">
        <f>IF('statement of marks'!I91="","",'statement of marks'!I91)</f>
        <v/>
      </c>
      <c r="J91" s="137" t="str">
        <f>IF('statement of marks'!J91="","",'statement of marks'!J91)</f>
        <v/>
      </c>
      <c r="K91" s="137" t="str">
        <f>IF('statement of marks'!K91="","",'statement of marks'!K91)</f>
        <v/>
      </c>
      <c r="L91" s="137" t="str">
        <f>IF('statement of marks'!L91="","",'statement of marks'!L91)</f>
        <v/>
      </c>
      <c r="M91" s="139" t="str">
        <f>IF('statement of marks'!Z91="","",'statement of marks'!Z91)</f>
        <v/>
      </c>
      <c r="N91" s="425" t="str">
        <f t="shared" si="257"/>
        <v/>
      </c>
      <c r="O91" s="139" t="str">
        <f>IF('statement of marks'!AV91="","",'statement of marks'!AV91)</f>
        <v/>
      </c>
      <c r="P91" s="425" t="str">
        <f t="shared" si="257"/>
        <v/>
      </c>
      <c r="Q91" s="123" t="str">
        <f>IF('statement of marks'!BE91="","",'statement of marks'!BE91)</f>
        <v/>
      </c>
      <c r="R91" s="139" t="str">
        <f>IF('statement of marks'!BS91="","",'statement of marks'!BS91)</f>
        <v/>
      </c>
      <c r="S91" s="425" t="str">
        <f t="shared" ref="S91" si="338">IF(R91="","",ROUNDUP(R91*20%,0))</f>
        <v/>
      </c>
      <c r="T91" s="139" t="str">
        <f>IF('statement of marks'!CO91="","",'statement of marks'!CO91)</f>
        <v/>
      </c>
      <c r="U91" s="425" t="str">
        <f t="shared" ref="U91" si="339">IF(T91="","",ROUNDUP(T91*20%,0))</f>
        <v/>
      </c>
      <c r="V91" s="139" t="str">
        <f>IF('statement of marks'!DK91="","",'statement of marks'!DK91)</f>
        <v/>
      </c>
      <c r="W91" s="425" t="str">
        <f t="shared" ref="W91" si="340">IF(V91="","",ROUNDUP(V91*20%,0))</f>
        <v/>
      </c>
      <c r="X91" s="139" t="str">
        <f>IF('statement of marks'!EG91="","",'statement of marks'!EG91)</f>
        <v/>
      </c>
      <c r="Y91" s="425" t="str">
        <f t="shared" ref="Y91" si="341">IF(X91="","",ROUNDUP(X91*20%,0))</f>
        <v/>
      </c>
      <c r="Z91" s="429" t="str">
        <f>IF('statement of marks'!EU91="","",'statement of marks'!EU91)</f>
        <v/>
      </c>
      <c r="AA91" s="429" t="str">
        <f>IF('statement of marks'!EV91="","",'statement of marks'!EV91)</f>
        <v/>
      </c>
      <c r="AB91" s="429" t="str">
        <f>IF('statement of marks'!EW91="","",'statement of marks'!EW91)</f>
        <v/>
      </c>
      <c r="AC91" s="429" t="str">
        <f>IF('statement of marks'!FE91="","",'statement of marks'!FE91)</f>
        <v/>
      </c>
      <c r="AD91" s="429" t="str">
        <f>IF('statement of marks'!FF91="","",'statement of marks'!FF91)</f>
        <v/>
      </c>
      <c r="AE91" s="429" t="str">
        <f>IF('statement of marks'!FG91="","",'statement of marks'!FG91)</f>
        <v/>
      </c>
      <c r="AF91" s="429" t="str">
        <f>IF('statement of marks'!FO91="","",'statement of marks'!FO91)</f>
        <v/>
      </c>
      <c r="AG91" s="429" t="str">
        <f>IF('statement of marks'!FP91="","",'statement of marks'!FP91)</f>
        <v/>
      </c>
      <c r="AH91" s="631" t="str">
        <f>IF('statement of marks'!FQ91="","",'statement of marks'!FQ91)</f>
        <v/>
      </c>
    </row>
    <row r="92" spans="1:34" ht="20" customHeight="1">
      <c r="A92" s="231">
        <f>IF('statement of marks'!A92="","",'statement of marks'!A92)</f>
        <v>86</v>
      </c>
      <c r="B92" s="425" t="str">
        <f>IF('statement of marks'!B92="","",'statement of marks'!B92)</f>
        <v/>
      </c>
      <c r="C92" s="425" t="str">
        <f>IF('statement of marks'!C92="","",'statement of marks'!C92)</f>
        <v/>
      </c>
      <c r="D92" s="136" t="str">
        <f>IF('statement of marks'!D92="","",'statement of marks'!D92)</f>
        <v/>
      </c>
      <c r="E92" s="136" t="str">
        <f>IF('statement of marks'!E92="","",'statement of marks'!E92)</f>
        <v/>
      </c>
      <c r="F92" s="425" t="str">
        <f>IF('statement of marks'!F92="","",'statement of marks'!F92)</f>
        <v/>
      </c>
      <c r="G92" s="698" t="str">
        <f>IF('statement of marks'!G92="","",'statement of marks'!G92)</f>
        <v/>
      </c>
      <c r="H92" s="698" t="str">
        <f>IF('statement of marks'!H92="","",'statement of marks'!H92)</f>
        <v/>
      </c>
      <c r="I92" s="220" t="str">
        <f>IF('statement of marks'!I92="","",'statement of marks'!I92)</f>
        <v/>
      </c>
      <c r="J92" s="137" t="str">
        <f>IF('statement of marks'!J92="","",'statement of marks'!J92)</f>
        <v/>
      </c>
      <c r="K92" s="137" t="str">
        <f>IF('statement of marks'!K92="","",'statement of marks'!K92)</f>
        <v/>
      </c>
      <c r="L92" s="137" t="str">
        <f>IF('statement of marks'!L92="","",'statement of marks'!L92)</f>
        <v/>
      </c>
      <c r="M92" s="139" t="str">
        <f>IF('statement of marks'!Z92="","",'statement of marks'!Z92)</f>
        <v/>
      </c>
      <c r="N92" s="425" t="str">
        <f t="shared" si="257"/>
        <v/>
      </c>
      <c r="O92" s="139" t="str">
        <f>IF('statement of marks'!AV92="","",'statement of marks'!AV92)</f>
        <v/>
      </c>
      <c r="P92" s="425" t="str">
        <f t="shared" si="257"/>
        <v/>
      </c>
      <c r="Q92" s="123" t="str">
        <f>IF('statement of marks'!BE92="","",'statement of marks'!BE92)</f>
        <v/>
      </c>
      <c r="R92" s="139" t="str">
        <f>IF('statement of marks'!BS92="","",'statement of marks'!BS92)</f>
        <v/>
      </c>
      <c r="S92" s="425" t="str">
        <f t="shared" ref="S92" si="342">IF(R92="","",ROUNDUP(R92*20%,0))</f>
        <v/>
      </c>
      <c r="T92" s="139" t="str">
        <f>IF('statement of marks'!CO92="","",'statement of marks'!CO92)</f>
        <v/>
      </c>
      <c r="U92" s="425" t="str">
        <f t="shared" ref="U92" si="343">IF(T92="","",ROUNDUP(T92*20%,0))</f>
        <v/>
      </c>
      <c r="V92" s="139" t="str">
        <f>IF('statement of marks'!DK92="","",'statement of marks'!DK92)</f>
        <v/>
      </c>
      <c r="W92" s="425" t="str">
        <f t="shared" ref="W92" si="344">IF(V92="","",ROUNDUP(V92*20%,0))</f>
        <v/>
      </c>
      <c r="X92" s="139" t="str">
        <f>IF('statement of marks'!EG92="","",'statement of marks'!EG92)</f>
        <v/>
      </c>
      <c r="Y92" s="425" t="str">
        <f t="shared" ref="Y92" si="345">IF(X92="","",ROUNDUP(X92*20%,0))</f>
        <v/>
      </c>
      <c r="Z92" s="429" t="str">
        <f>IF('statement of marks'!EU92="","",'statement of marks'!EU92)</f>
        <v/>
      </c>
      <c r="AA92" s="429" t="str">
        <f>IF('statement of marks'!EV92="","",'statement of marks'!EV92)</f>
        <v/>
      </c>
      <c r="AB92" s="429" t="str">
        <f>IF('statement of marks'!EW92="","",'statement of marks'!EW92)</f>
        <v/>
      </c>
      <c r="AC92" s="429" t="str">
        <f>IF('statement of marks'!FE92="","",'statement of marks'!FE92)</f>
        <v/>
      </c>
      <c r="AD92" s="429" t="str">
        <f>IF('statement of marks'!FF92="","",'statement of marks'!FF92)</f>
        <v/>
      </c>
      <c r="AE92" s="429" t="str">
        <f>IF('statement of marks'!FG92="","",'statement of marks'!FG92)</f>
        <v/>
      </c>
      <c r="AF92" s="429" t="str">
        <f>IF('statement of marks'!FO92="","",'statement of marks'!FO92)</f>
        <v/>
      </c>
      <c r="AG92" s="429" t="str">
        <f>IF('statement of marks'!FP92="","",'statement of marks'!FP92)</f>
        <v/>
      </c>
      <c r="AH92" s="631" t="str">
        <f>IF('statement of marks'!FQ92="","",'statement of marks'!FQ92)</f>
        <v/>
      </c>
    </row>
    <row r="93" spans="1:34" ht="20" customHeight="1">
      <c r="A93" s="231">
        <f>IF('statement of marks'!A93="","",'statement of marks'!A93)</f>
        <v>87</v>
      </c>
      <c r="B93" s="425" t="str">
        <f>IF('statement of marks'!B93="","",'statement of marks'!B93)</f>
        <v/>
      </c>
      <c r="C93" s="425" t="str">
        <f>IF('statement of marks'!C93="","",'statement of marks'!C93)</f>
        <v/>
      </c>
      <c r="D93" s="136" t="str">
        <f>IF('statement of marks'!D93="","",'statement of marks'!D93)</f>
        <v/>
      </c>
      <c r="E93" s="136" t="str">
        <f>IF('statement of marks'!E93="","",'statement of marks'!E93)</f>
        <v/>
      </c>
      <c r="F93" s="425" t="str">
        <f>IF('statement of marks'!F93="","",'statement of marks'!F93)</f>
        <v/>
      </c>
      <c r="G93" s="698" t="str">
        <f>IF('statement of marks'!G93="","",'statement of marks'!G93)</f>
        <v/>
      </c>
      <c r="H93" s="698" t="str">
        <f>IF('statement of marks'!H93="","",'statement of marks'!H93)</f>
        <v/>
      </c>
      <c r="I93" s="220" t="str">
        <f>IF('statement of marks'!I93="","",'statement of marks'!I93)</f>
        <v/>
      </c>
      <c r="J93" s="137" t="str">
        <f>IF('statement of marks'!J93="","",'statement of marks'!J93)</f>
        <v/>
      </c>
      <c r="K93" s="137" t="str">
        <f>IF('statement of marks'!K93="","",'statement of marks'!K93)</f>
        <v/>
      </c>
      <c r="L93" s="137" t="str">
        <f>IF('statement of marks'!L93="","",'statement of marks'!L93)</f>
        <v/>
      </c>
      <c r="M93" s="139" t="str">
        <f>IF('statement of marks'!Z93="","",'statement of marks'!Z93)</f>
        <v/>
      </c>
      <c r="N93" s="425" t="str">
        <f t="shared" si="257"/>
        <v/>
      </c>
      <c r="O93" s="139" t="str">
        <f>IF('statement of marks'!AV93="","",'statement of marks'!AV93)</f>
        <v/>
      </c>
      <c r="P93" s="425" t="str">
        <f t="shared" si="257"/>
        <v/>
      </c>
      <c r="Q93" s="123" t="str">
        <f>IF('statement of marks'!BE93="","",'statement of marks'!BE93)</f>
        <v/>
      </c>
      <c r="R93" s="139" t="str">
        <f>IF('statement of marks'!BS93="","",'statement of marks'!BS93)</f>
        <v/>
      </c>
      <c r="S93" s="425" t="str">
        <f t="shared" ref="S93" si="346">IF(R93="","",ROUNDUP(R93*20%,0))</f>
        <v/>
      </c>
      <c r="T93" s="139" t="str">
        <f>IF('statement of marks'!CO93="","",'statement of marks'!CO93)</f>
        <v/>
      </c>
      <c r="U93" s="425" t="str">
        <f t="shared" ref="U93" si="347">IF(T93="","",ROUNDUP(T93*20%,0))</f>
        <v/>
      </c>
      <c r="V93" s="139" t="str">
        <f>IF('statement of marks'!DK93="","",'statement of marks'!DK93)</f>
        <v/>
      </c>
      <c r="W93" s="425" t="str">
        <f t="shared" ref="W93" si="348">IF(V93="","",ROUNDUP(V93*20%,0))</f>
        <v/>
      </c>
      <c r="X93" s="139" t="str">
        <f>IF('statement of marks'!EG93="","",'statement of marks'!EG93)</f>
        <v/>
      </c>
      <c r="Y93" s="425" t="str">
        <f t="shared" ref="Y93" si="349">IF(X93="","",ROUNDUP(X93*20%,0))</f>
        <v/>
      </c>
      <c r="Z93" s="429" t="str">
        <f>IF('statement of marks'!EU93="","",'statement of marks'!EU93)</f>
        <v/>
      </c>
      <c r="AA93" s="429" t="str">
        <f>IF('statement of marks'!EV93="","",'statement of marks'!EV93)</f>
        <v/>
      </c>
      <c r="AB93" s="429" t="str">
        <f>IF('statement of marks'!EW93="","",'statement of marks'!EW93)</f>
        <v/>
      </c>
      <c r="AC93" s="429" t="str">
        <f>IF('statement of marks'!FE93="","",'statement of marks'!FE93)</f>
        <v/>
      </c>
      <c r="AD93" s="429" t="str">
        <f>IF('statement of marks'!FF93="","",'statement of marks'!FF93)</f>
        <v/>
      </c>
      <c r="AE93" s="429" t="str">
        <f>IF('statement of marks'!FG93="","",'statement of marks'!FG93)</f>
        <v/>
      </c>
      <c r="AF93" s="429" t="str">
        <f>IF('statement of marks'!FO93="","",'statement of marks'!FO93)</f>
        <v/>
      </c>
      <c r="AG93" s="429" t="str">
        <f>IF('statement of marks'!FP93="","",'statement of marks'!FP93)</f>
        <v/>
      </c>
      <c r="AH93" s="631" t="str">
        <f>IF('statement of marks'!FQ93="","",'statement of marks'!FQ93)</f>
        <v/>
      </c>
    </row>
    <row r="94" spans="1:34" ht="20" customHeight="1">
      <c r="A94" s="231">
        <f>IF('statement of marks'!A94="","",'statement of marks'!A94)</f>
        <v>88</v>
      </c>
      <c r="B94" s="425" t="str">
        <f>IF('statement of marks'!B94="","",'statement of marks'!B94)</f>
        <v/>
      </c>
      <c r="C94" s="425" t="str">
        <f>IF('statement of marks'!C94="","",'statement of marks'!C94)</f>
        <v/>
      </c>
      <c r="D94" s="136" t="str">
        <f>IF('statement of marks'!D94="","",'statement of marks'!D94)</f>
        <v/>
      </c>
      <c r="E94" s="136" t="str">
        <f>IF('statement of marks'!E94="","",'statement of marks'!E94)</f>
        <v/>
      </c>
      <c r="F94" s="425" t="str">
        <f>IF('statement of marks'!F94="","",'statement of marks'!F94)</f>
        <v/>
      </c>
      <c r="G94" s="698" t="str">
        <f>IF('statement of marks'!G94="","",'statement of marks'!G94)</f>
        <v/>
      </c>
      <c r="H94" s="698" t="str">
        <f>IF('statement of marks'!H94="","",'statement of marks'!H94)</f>
        <v/>
      </c>
      <c r="I94" s="220" t="str">
        <f>IF('statement of marks'!I94="","",'statement of marks'!I94)</f>
        <v/>
      </c>
      <c r="J94" s="137" t="str">
        <f>IF('statement of marks'!J94="","",'statement of marks'!J94)</f>
        <v/>
      </c>
      <c r="K94" s="137" t="str">
        <f>IF('statement of marks'!K94="","",'statement of marks'!K94)</f>
        <v/>
      </c>
      <c r="L94" s="137" t="str">
        <f>IF('statement of marks'!L94="","",'statement of marks'!L94)</f>
        <v/>
      </c>
      <c r="M94" s="139" t="str">
        <f>IF('statement of marks'!Z94="","",'statement of marks'!Z94)</f>
        <v/>
      </c>
      <c r="N94" s="425" t="str">
        <f t="shared" si="257"/>
        <v/>
      </c>
      <c r="O94" s="139" t="str">
        <f>IF('statement of marks'!AV94="","",'statement of marks'!AV94)</f>
        <v/>
      </c>
      <c r="P94" s="425" t="str">
        <f t="shared" si="257"/>
        <v/>
      </c>
      <c r="Q94" s="123" t="str">
        <f>IF('statement of marks'!BE94="","",'statement of marks'!BE94)</f>
        <v/>
      </c>
      <c r="R94" s="139" t="str">
        <f>IF('statement of marks'!BS94="","",'statement of marks'!BS94)</f>
        <v/>
      </c>
      <c r="S94" s="425" t="str">
        <f t="shared" ref="S94" si="350">IF(R94="","",ROUNDUP(R94*20%,0))</f>
        <v/>
      </c>
      <c r="T94" s="139" t="str">
        <f>IF('statement of marks'!CO94="","",'statement of marks'!CO94)</f>
        <v/>
      </c>
      <c r="U94" s="425" t="str">
        <f t="shared" ref="U94" si="351">IF(T94="","",ROUNDUP(T94*20%,0))</f>
        <v/>
      </c>
      <c r="V94" s="139" t="str">
        <f>IF('statement of marks'!DK94="","",'statement of marks'!DK94)</f>
        <v/>
      </c>
      <c r="W94" s="425" t="str">
        <f t="shared" ref="W94" si="352">IF(V94="","",ROUNDUP(V94*20%,0))</f>
        <v/>
      </c>
      <c r="X94" s="139" t="str">
        <f>IF('statement of marks'!EG94="","",'statement of marks'!EG94)</f>
        <v/>
      </c>
      <c r="Y94" s="425" t="str">
        <f t="shared" ref="Y94" si="353">IF(X94="","",ROUNDUP(X94*20%,0))</f>
        <v/>
      </c>
      <c r="Z94" s="429" t="str">
        <f>IF('statement of marks'!EU94="","",'statement of marks'!EU94)</f>
        <v/>
      </c>
      <c r="AA94" s="429" t="str">
        <f>IF('statement of marks'!EV94="","",'statement of marks'!EV94)</f>
        <v/>
      </c>
      <c r="AB94" s="429" t="str">
        <f>IF('statement of marks'!EW94="","",'statement of marks'!EW94)</f>
        <v/>
      </c>
      <c r="AC94" s="429" t="str">
        <f>IF('statement of marks'!FE94="","",'statement of marks'!FE94)</f>
        <v/>
      </c>
      <c r="AD94" s="429" t="str">
        <f>IF('statement of marks'!FF94="","",'statement of marks'!FF94)</f>
        <v/>
      </c>
      <c r="AE94" s="429" t="str">
        <f>IF('statement of marks'!FG94="","",'statement of marks'!FG94)</f>
        <v/>
      </c>
      <c r="AF94" s="429" t="str">
        <f>IF('statement of marks'!FO94="","",'statement of marks'!FO94)</f>
        <v/>
      </c>
      <c r="AG94" s="429" t="str">
        <f>IF('statement of marks'!FP94="","",'statement of marks'!FP94)</f>
        <v/>
      </c>
      <c r="AH94" s="631" t="str">
        <f>IF('statement of marks'!FQ94="","",'statement of marks'!FQ94)</f>
        <v/>
      </c>
    </row>
    <row r="95" spans="1:34" ht="20" customHeight="1">
      <c r="A95" s="231">
        <f>IF('statement of marks'!A95="","",'statement of marks'!A95)</f>
        <v>89</v>
      </c>
      <c r="B95" s="425" t="str">
        <f>IF('statement of marks'!B95="","",'statement of marks'!B95)</f>
        <v/>
      </c>
      <c r="C95" s="425" t="str">
        <f>IF('statement of marks'!C95="","",'statement of marks'!C95)</f>
        <v/>
      </c>
      <c r="D95" s="136" t="str">
        <f>IF('statement of marks'!D95="","",'statement of marks'!D95)</f>
        <v/>
      </c>
      <c r="E95" s="136" t="str">
        <f>IF('statement of marks'!E95="","",'statement of marks'!E95)</f>
        <v/>
      </c>
      <c r="F95" s="425" t="str">
        <f>IF('statement of marks'!F95="","",'statement of marks'!F95)</f>
        <v/>
      </c>
      <c r="G95" s="698" t="str">
        <f>IF('statement of marks'!G95="","",'statement of marks'!G95)</f>
        <v/>
      </c>
      <c r="H95" s="698" t="str">
        <f>IF('statement of marks'!H95="","",'statement of marks'!H95)</f>
        <v/>
      </c>
      <c r="I95" s="220" t="str">
        <f>IF('statement of marks'!I95="","",'statement of marks'!I95)</f>
        <v/>
      </c>
      <c r="J95" s="137" t="str">
        <f>IF('statement of marks'!J95="","",'statement of marks'!J95)</f>
        <v/>
      </c>
      <c r="K95" s="137" t="str">
        <f>IF('statement of marks'!K95="","",'statement of marks'!K95)</f>
        <v/>
      </c>
      <c r="L95" s="137" t="str">
        <f>IF('statement of marks'!L95="","",'statement of marks'!L95)</f>
        <v/>
      </c>
      <c r="M95" s="139" t="str">
        <f>IF('statement of marks'!Z95="","",'statement of marks'!Z95)</f>
        <v/>
      </c>
      <c r="N95" s="425" t="str">
        <f t="shared" si="257"/>
        <v/>
      </c>
      <c r="O95" s="139" t="str">
        <f>IF('statement of marks'!AV95="","",'statement of marks'!AV95)</f>
        <v/>
      </c>
      <c r="P95" s="425" t="str">
        <f t="shared" si="257"/>
        <v/>
      </c>
      <c r="Q95" s="123" t="str">
        <f>IF('statement of marks'!BE95="","",'statement of marks'!BE95)</f>
        <v/>
      </c>
      <c r="R95" s="139" t="str">
        <f>IF('statement of marks'!BS95="","",'statement of marks'!BS95)</f>
        <v/>
      </c>
      <c r="S95" s="425" t="str">
        <f t="shared" ref="S95" si="354">IF(R95="","",ROUNDUP(R95*20%,0))</f>
        <v/>
      </c>
      <c r="T95" s="139" t="str">
        <f>IF('statement of marks'!CO95="","",'statement of marks'!CO95)</f>
        <v/>
      </c>
      <c r="U95" s="425" t="str">
        <f t="shared" ref="U95" si="355">IF(T95="","",ROUNDUP(T95*20%,0))</f>
        <v/>
      </c>
      <c r="V95" s="139" t="str">
        <f>IF('statement of marks'!DK95="","",'statement of marks'!DK95)</f>
        <v/>
      </c>
      <c r="W95" s="425" t="str">
        <f t="shared" ref="W95" si="356">IF(V95="","",ROUNDUP(V95*20%,0))</f>
        <v/>
      </c>
      <c r="X95" s="139" t="str">
        <f>IF('statement of marks'!EG95="","",'statement of marks'!EG95)</f>
        <v/>
      </c>
      <c r="Y95" s="425" t="str">
        <f t="shared" ref="Y95" si="357">IF(X95="","",ROUNDUP(X95*20%,0))</f>
        <v/>
      </c>
      <c r="Z95" s="429" t="str">
        <f>IF('statement of marks'!EU95="","",'statement of marks'!EU95)</f>
        <v/>
      </c>
      <c r="AA95" s="429" t="str">
        <f>IF('statement of marks'!EV95="","",'statement of marks'!EV95)</f>
        <v/>
      </c>
      <c r="AB95" s="429" t="str">
        <f>IF('statement of marks'!EW95="","",'statement of marks'!EW95)</f>
        <v/>
      </c>
      <c r="AC95" s="429" t="str">
        <f>IF('statement of marks'!FE95="","",'statement of marks'!FE95)</f>
        <v/>
      </c>
      <c r="AD95" s="429" t="str">
        <f>IF('statement of marks'!FF95="","",'statement of marks'!FF95)</f>
        <v/>
      </c>
      <c r="AE95" s="429" t="str">
        <f>IF('statement of marks'!FG95="","",'statement of marks'!FG95)</f>
        <v/>
      </c>
      <c r="AF95" s="429" t="str">
        <f>IF('statement of marks'!FO95="","",'statement of marks'!FO95)</f>
        <v/>
      </c>
      <c r="AG95" s="429" t="str">
        <f>IF('statement of marks'!FP95="","",'statement of marks'!FP95)</f>
        <v/>
      </c>
      <c r="AH95" s="631" t="str">
        <f>IF('statement of marks'!FQ95="","",'statement of marks'!FQ95)</f>
        <v/>
      </c>
    </row>
    <row r="96" spans="1:34" ht="20" customHeight="1">
      <c r="A96" s="231">
        <f>IF('statement of marks'!A96="","",'statement of marks'!A96)</f>
        <v>90</v>
      </c>
      <c r="B96" s="425" t="str">
        <f>IF('statement of marks'!B96="","",'statement of marks'!B96)</f>
        <v/>
      </c>
      <c r="C96" s="425" t="str">
        <f>IF('statement of marks'!C96="","",'statement of marks'!C96)</f>
        <v/>
      </c>
      <c r="D96" s="136" t="str">
        <f>IF('statement of marks'!D96="","",'statement of marks'!D96)</f>
        <v/>
      </c>
      <c r="E96" s="136" t="str">
        <f>IF('statement of marks'!E96="","",'statement of marks'!E96)</f>
        <v/>
      </c>
      <c r="F96" s="425" t="str">
        <f>IF('statement of marks'!F96="","",'statement of marks'!F96)</f>
        <v/>
      </c>
      <c r="G96" s="698" t="str">
        <f>IF('statement of marks'!G96="","",'statement of marks'!G96)</f>
        <v/>
      </c>
      <c r="H96" s="698" t="str">
        <f>IF('statement of marks'!H96="","",'statement of marks'!H96)</f>
        <v/>
      </c>
      <c r="I96" s="220" t="str">
        <f>IF('statement of marks'!I96="","",'statement of marks'!I96)</f>
        <v/>
      </c>
      <c r="J96" s="137" t="str">
        <f>IF('statement of marks'!J96="","",'statement of marks'!J96)</f>
        <v/>
      </c>
      <c r="K96" s="137" t="str">
        <f>IF('statement of marks'!K96="","",'statement of marks'!K96)</f>
        <v/>
      </c>
      <c r="L96" s="137" t="str">
        <f>IF('statement of marks'!L96="","",'statement of marks'!L96)</f>
        <v/>
      </c>
      <c r="M96" s="139" t="str">
        <f>IF('statement of marks'!Z96="","",'statement of marks'!Z96)</f>
        <v/>
      </c>
      <c r="N96" s="425" t="str">
        <f t="shared" si="257"/>
        <v/>
      </c>
      <c r="O96" s="139" t="str">
        <f>IF('statement of marks'!AV96="","",'statement of marks'!AV96)</f>
        <v/>
      </c>
      <c r="P96" s="425" t="str">
        <f t="shared" si="257"/>
        <v/>
      </c>
      <c r="Q96" s="123" t="str">
        <f>IF('statement of marks'!BE96="","",'statement of marks'!BE96)</f>
        <v/>
      </c>
      <c r="R96" s="139" t="str">
        <f>IF('statement of marks'!BS96="","",'statement of marks'!BS96)</f>
        <v/>
      </c>
      <c r="S96" s="425" t="str">
        <f t="shared" ref="S96" si="358">IF(R96="","",ROUNDUP(R96*20%,0))</f>
        <v/>
      </c>
      <c r="T96" s="139" t="str">
        <f>IF('statement of marks'!CO96="","",'statement of marks'!CO96)</f>
        <v/>
      </c>
      <c r="U96" s="425" t="str">
        <f t="shared" ref="U96" si="359">IF(T96="","",ROUNDUP(T96*20%,0))</f>
        <v/>
      </c>
      <c r="V96" s="139" t="str">
        <f>IF('statement of marks'!DK96="","",'statement of marks'!DK96)</f>
        <v/>
      </c>
      <c r="W96" s="425" t="str">
        <f t="shared" ref="W96" si="360">IF(V96="","",ROUNDUP(V96*20%,0))</f>
        <v/>
      </c>
      <c r="X96" s="139" t="str">
        <f>IF('statement of marks'!EG96="","",'statement of marks'!EG96)</f>
        <v/>
      </c>
      <c r="Y96" s="425" t="str">
        <f t="shared" ref="Y96" si="361">IF(X96="","",ROUNDUP(X96*20%,0))</f>
        <v/>
      </c>
      <c r="Z96" s="429" t="str">
        <f>IF('statement of marks'!EU96="","",'statement of marks'!EU96)</f>
        <v/>
      </c>
      <c r="AA96" s="429" t="str">
        <f>IF('statement of marks'!EV96="","",'statement of marks'!EV96)</f>
        <v/>
      </c>
      <c r="AB96" s="429" t="str">
        <f>IF('statement of marks'!EW96="","",'statement of marks'!EW96)</f>
        <v/>
      </c>
      <c r="AC96" s="429" t="str">
        <f>IF('statement of marks'!FE96="","",'statement of marks'!FE96)</f>
        <v/>
      </c>
      <c r="AD96" s="429" t="str">
        <f>IF('statement of marks'!FF96="","",'statement of marks'!FF96)</f>
        <v/>
      </c>
      <c r="AE96" s="429" t="str">
        <f>IF('statement of marks'!FG96="","",'statement of marks'!FG96)</f>
        <v/>
      </c>
      <c r="AF96" s="429" t="str">
        <f>IF('statement of marks'!FO96="","",'statement of marks'!FO96)</f>
        <v/>
      </c>
      <c r="AG96" s="429" t="str">
        <f>IF('statement of marks'!FP96="","",'statement of marks'!FP96)</f>
        <v/>
      </c>
      <c r="AH96" s="631" t="str">
        <f>IF('statement of marks'!FQ96="","",'statement of marks'!FQ96)</f>
        <v/>
      </c>
    </row>
    <row r="97" spans="1:34" ht="20" customHeight="1">
      <c r="A97" s="231">
        <f>IF('statement of marks'!A97="","",'statement of marks'!A97)</f>
        <v>91</v>
      </c>
      <c r="B97" s="425" t="str">
        <f>IF('statement of marks'!B97="","",'statement of marks'!B97)</f>
        <v/>
      </c>
      <c r="C97" s="425" t="str">
        <f>IF('statement of marks'!C97="","",'statement of marks'!C97)</f>
        <v/>
      </c>
      <c r="D97" s="136" t="str">
        <f>IF('statement of marks'!D97="","",'statement of marks'!D97)</f>
        <v/>
      </c>
      <c r="E97" s="136" t="str">
        <f>IF('statement of marks'!E97="","",'statement of marks'!E97)</f>
        <v/>
      </c>
      <c r="F97" s="425" t="str">
        <f>IF('statement of marks'!F97="","",'statement of marks'!F97)</f>
        <v/>
      </c>
      <c r="G97" s="698" t="str">
        <f>IF('statement of marks'!G97="","",'statement of marks'!G97)</f>
        <v/>
      </c>
      <c r="H97" s="698" t="str">
        <f>IF('statement of marks'!H97="","",'statement of marks'!H97)</f>
        <v/>
      </c>
      <c r="I97" s="220" t="str">
        <f>IF('statement of marks'!I97="","",'statement of marks'!I97)</f>
        <v/>
      </c>
      <c r="J97" s="137" t="str">
        <f>IF('statement of marks'!J97="","",'statement of marks'!J97)</f>
        <v/>
      </c>
      <c r="K97" s="137" t="str">
        <f>IF('statement of marks'!K97="","",'statement of marks'!K97)</f>
        <v/>
      </c>
      <c r="L97" s="137" t="str">
        <f>IF('statement of marks'!L97="","",'statement of marks'!L97)</f>
        <v/>
      </c>
      <c r="M97" s="139" t="str">
        <f>IF('statement of marks'!Z97="","",'statement of marks'!Z97)</f>
        <v/>
      </c>
      <c r="N97" s="425" t="str">
        <f t="shared" si="257"/>
        <v/>
      </c>
      <c r="O97" s="139" t="str">
        <f>IF('statement of marks'!AV97="","",'statement of marks'!AV97)</f>
        <v/>
      </c>
      <c r="P97" s="425" t="str">
        <f t="shared" si="257"/>
        <v/>
      </c>
      <c r="Q97" s="123" t="str">
        <f>IF('statement of marks'!BE97="","",'statement of marks'!BE97)</f>
        <v/>
      </c>
      <c r="R97" s="139" t="str">
        <f>IF('statement of marks'!BS97="","",'statement of marks'!BS97)</f>
        <v/>
      </c>
      <c r="S97" s="425" t="str">
        <f t="shared" ref="S97" si="362">IF(R97="","",ROUNDUP(R97*20%,0))</f>
        <v/>
      </c>
      <c r="T97" s="139" t="str">
        <f>IF('statement of marks'!CO97="","",'statement of marks'!CO97)</f>
        <v/>
      </c>
      <c r="U97" s="425" t="str">
        <f t="shared" ref="U97" si="363">IF(T97="","",ROUNDUP(T97*20%,0))</f>
        <v/>
      </c>
      <c r="V97" s="139" t="str">
        <f>IF('statement of marks'!DK97="","",'statement of marks'!DK97)</f>
        <v/>
      </c>
      <c r="W97" s="425" t="str">
        <f t="shared" ref="W97" si="364">IF(V97="","",ROUNDUP(V97*20%,0))</f>
        <v/>
      </c>
      <c r="X97" s="139" t="str">
        <f>IF('statement of marks'!EG97="","",'statement of marks'!EG97)</f>
        <v/>
      </c>
      <c r="Y97" s="425" t="str">
        <f t="shared" ref="Y97" si="365">IF(X97="","",ROUNDUP(X97*20%,0))</f>
        <v/>
      </c>
      <c r="Z97" s="429" t="str">
        <f>IF('statement of marks'!EU97="","",'statement of marks'!EU97)</f>
        <v/>
      </c>
      <c r="AA97" s="429" t="str">
        <f>IF('statement of marks'!EV97="","",'statement of marks'!EV97)</f>
        <v/>
      </c>
      <c r="AB97" s="429" t="str">
        <f>IF('statement of marks'!EW97="","",'statement of marks'!EW97)</f>
        <v/>
      </c>
      <c r="AC97" s="429" t="str">
        <f>IF('statement of marks'!FE97="","",'statement of marks'!FE97)</f>
        <v/>
      </c>
      <c r="AD97" s="429" t="str">
        <f>IF('statement of marks'!FF97="","",'statement of marks'!FF97)</f>
        <v/>
      </c>
      <c r="AE97" s="429" t="str">
        <f>IF('statement of marks'!FG97="","",'statement of marks'!FG97)</f>
        <v/>
      </c>
      <c r="AF97" s="429" t="str">
        <f>IF('statement of marks'!FO97="","",'statement of marks'!FO97)</f>
        <v/>
      </c>
      <c r="AG97" s="429" t="str">
        <f>IF('statement of marks'!FP97="","",'statement of marks'!FP97)</f>
        <v/>
      </c>
      <c r="AH97" s="631" t="str">
        <f>IF('statement of marks'!FQ97="","",'statement of marks'!FQ97)</f>
        <v/>
      </c>
    </row>
    <row r="98" spans="1:34" ht="20" customHeight="1">
      <c r="A98" s="231">
        <f>IF('statement of marks'!A98="","",'statement of marks'!A98)</f>
        <v>92</v>
      </c>
      <c r="B98" s="425" t="str">
        <f>IF('statement of marks'!B98="","",'statement of marks'!B98)</f>
        <v/>
      </c>
      <c r="C98" s="425" t="str">
        <f>IF('statement of marks'!C98="","",'statement of marks'!C98)</f>
        <v/>
      </c>
      <c r="D98" s="136" t="str">
        <f>IF('statement of marks'!D98="","",'statement of marks'!D98)</f>
        <v/>
      </c>
      <c r="E98" s="136" t="str">
        <f>IF('statement of marks'!E98="","",'statement of marks'!E98)</f>
        <v/>
      </c>
      <c r="F98" s="425" t="str">
        <f>IF('statement of marks'!F98="","",'statement of marks'!F98)</f>
        <v/>
      </c>
      <c r="G98" s="698" t="str">
        <f>IF('statement of marks'!G98="","",'statement of marks'!G98)</f>
        <v/>
      </c>
      <c r="H98" s="698" t="str">
        <f>IF('statement of marks'!H98="","",'statement of marks'!H98)</f>
        <v/>
      </c>
      <c r="I98" s="220" t="str">
        <f>IF('statement of marks'!I98="","",'statement of marks'!I98)</f>
        <v/>
      </c>
      <c r="J98" s="137" t="str">
        <f>IF('statement of marks'!J98="","",'statement of marks'!J98)</f>
        <v/>
      </c>
      <c r="K98" s="137" t="str">
        <f>IF('statement of marks'!K98="","",'statement of marks'!K98)</f>
        <v/>
      </c>
      <c r="L98" s="137" t="str">
        <f>IF('statement of marks'!L98="","",'statement of marks'!L98)</f>
        <v/>
      </c>
      <c r="M98" s="139" t="str">
        <f>IF('statement of marks'!Z98="","",'statement of marks'!Z98)</f>
        <v/>
      </c>
      <c r="N98" s="425" t="str">
        <f t="shared" si="257"/>
        <v/>
      </c>
      <c r="O98" s="139" t="str">
        <f>IF('statement of marks'!AV98="","",'statement of marks'!AV98)</f>
        <v/>
      </c>
      <c r="P98" s="425" t="str">
        <f t="shared" si="257"/>
        <v/>
      </c>
      <c r="Q98" s="123" t="str">
        <f>IF('statement of marks'!BE98="","",'statement of marks'!BE98)</f>
        <v/>
      </c>
      <c r="R98" s="139" t="str">
        <f>IF('statement of marks'!BS98="","",'statement of marks'!BS98)</f>
        <v/>
      </c>
      <c r="S98" s="425" t="str">
        <f t="shared" ref="S98" si="366">IF(R98="","",ROUNDUP(R98*20%,0))</f>
        <v/>
      </c>
      <c r="T98" s="139" t="str">
        <f>IF('statement of marks'!CO98="","",'statement of marks'!CO98)</f>
        <v/>
      </c>
      <c r="U98" s="425" t="str">
        <f t="shared" ref="U98" si="367">IF(T98="","",ROUNDUP(T98*20%,0))</f>
        <v/>
      </c>
      <c r="V98" s="139" t="str">
        <f>IF('statement of marks'!DK98="","",'statement of marks'!DK98)</f>
        <v/>
      </c>
      <c r="W98" s="425" t="str">
        <f t="shared" ref="W98" si="368">IF(V98="","",ROUNDUP(V98*20%,0))</f>
        <v/>
      </c>
      <c r="X98" s="139" t="str">
        <f>IF('statement of marks'!EG98="","",'statement of marks'!EG98)</f>
        <v/>
      </c>
      <c r="Y98" s="425" t="str">
        <f t="shared" ref="Y98" si="369">IF(X98="","",ROUNDUP(X98*20%,0))</f>
        <v/>
      </c>
      <c r="Z98" s="429" t="str">
        <f>IF('statement of marks'!EU98="","",'statement of marks'!EU98)</f>
        <v/>
      </c>
      <c r="AA98" s="429" t="str">
        <f>IF('statement of marks'!EV98="","",'statement of marks'!EV98)</f>
        <v/>
      </c>
      <c r="AB98" s="429" t="str">
        <f>IF('statement of marks'!EW98="","",'statement of marks'!EW98)</f>
        <v/>
      </c>
      <c r="AC98" s="429" t="str">
        <f>IF('statement of marks'!FE98="","",'statement of marks'!FE98)</f>
        <v/>
      </c>
      <c r="AD98" s="429" t="str">
        <f>IF('statement of marks'!FF98="","",'statement of marks'!FF98)</f>
        <v/>
      </c>
      <c r="AE98" s="429" t="str">
        <f>IF('statement of marks'!FG98="","",'statement of marks'!FG98)</f>
        <v/>
      </c>
      <c r="AF98" s="429" t="str">
        <f>IF('statement of marks'!FO98="","",'statement of marks'!FO98)</f>
        <v/>
      </c>
      <c r="AG98" s="429" t="str">
        <f>IF('statement of marks'!FP98="","",'statement of marks'!FP98)</f>
        <v/>
      </c>
      <c r="AH98" s="631" t="str">
        <f>IF('statement of marks'!FQ98="","",'statement of marks'!FQ98)</f>
        <v/>
      </c>
    </row>
    <row r="99" spans="1:34" ht="20" customHeight="1">
      <c r="A99" s="231">
        <f>IF('statement of marks'!A99="","",'statement of marks'!A99)</f>
        <v>93</v>
      </c>
      <c r="B99" s="425" t="str">
        <f>IF('statement of marks'!B99="","",'statement of marks'!B99)</f>
        <v/>
      </c>
      <c r="C99" s="425" t="str">
        <f>IF('statement of marks'!C99="","",'statement of marks'!C99)</f>
        <v/>
      </c>
      <c r="D99" s="136" t="str">
        <f>IF('statement of marks'!D99="","",'statement of marks'!D99)</f>
        <v/>
      </c>
      <c r="E99" s="136" t="str">
        <f>IF('statement of marks'!E99="","",'statement of marks'!E99)</f>
        <v/>
      </c>
      <c r="F99" s="425" t="str">
        <f>IF('statement of marks'!F99="","",'statement of marks'!F99)</f>
        <v/>
      </c>
      <c r="G99" s="698" t="str">
        <f>IF('statement of marks'!G99="","",'statement of marks'!G99)</f>
        <v/>
      </c>
      <c r="H99" s="698" t="str">
        <f>IF('statement of marks'!H99="","",'statement of marks'!H99)</f>
        <v/>
      </c>
      <c r="I99" s="220" t="str">
        <f>IF('statement of marks'!I99="","",'statement of marks'!I99)</f>
        <v/>
      </c>
      <c r="J99" s="137" t="str">
        <f>IF('statement of marks'!J99="","",'statement of marks'!J99)</f>
        <v/>
      </c>
      <c r="K99" s="137" t="str">
        <f>IF('statement of marks'!K99="","",'statement of marks'!K99)</f>
        <v/>
      </c>
      <c r="L99" s="137" t="str">
        <f>IF('statement of marks'!L99="","",'statement of marks'!L99)</f>
        <v/>
      </c>
      <c r="M99" s="139" t="str">
        <f>IF('statement of marks'!Z99="","",'statement of marks'!Z99)</f>
        <v/>
      </c>
      <c r="N99" s="425" t="str">
        <f t="shared" si="257"/>
        <v/>
      </c>
      <c r="O99" s="139" t="str">
        <f>IF('statement of marks'!AV99="","",'statement of marks'!AV99)</f>
        <v/>
      </c>
      <c r="P99" s="425" t="str">
        <f t="shared" si="257"/>
        <v/>
      </c>
      <c r="Q99" s="123" t="str">
        <f>IF('statement of marks'!BE99="","",'statement of marks'!BE99)</f>
        <v/>
      </c>
      <c r="R99" s="139" t="str">
        <f>IF('statement of marks'!BS99="","",'statement of marks'!BS99)</f>
        <v/>
      </c>
      <c r="S99" s="425" t="str">
        <f t="shared" ref="S99" si="370">IF(R99="","",ROUNDUP(R99*20%,0))</f>
        <v/>
      </c>
      <c r="T99" s="139" t="str">
        <f>IF('statement of marks'!CO99="","",'statement of marks'!CO99)</f>
        <v/>
      </c>
      <c r="U99" s="425" t="str">
        <f t="shared" ref="U99" si="371">IF(T99="","",ROUNDUP(T99*20%,0))</f>
        <v/>
      </c>
      <c r="V99" s="139" t="str">
        <f>IF('statement of marks'!DK99="","",'statement of marks'!DK99)</f>
        <v/>
      </c>
      <c r="W99" s="425" t="str">
        <f t="shared" ref="W99" si="372">IF(V99="","",ROUNDUP(V99*20%,0))</f>
        <v/>
      </c>
      <c r="X99" s="139" t="str">
        <f>IF('statement of marks'!EG99="","",'statement of marks'!EG99)</f>
        <v/>
      </c>
      <c r="Y99" s="425" t="str">
        <f t="shared" ref="Y99" si="373">IF(X99="","",ROUNDUP(X99*20%,0))</f>
        <v/>
      </c>
      <c r="Z99" s="429" t="str">
        <f>IF('statement of marks'!EU99="","",'statement of marks'!EU99)</f>
        <v/>
      </c>
      <c r="AA99" s="429" t="str">
        <f>IF('statement of marks'!EV99="","",'statement of marks'!EV99)</f>
        <v/>
      </c>
      <c r="AB99" s="429" t="str">
        <f>IF('statement of marks'!EW99="","",'statement of marks'!EW99)</f>
        <v/>
      </c>
      <c r="AC99" s="429" t="str">
        <f>IF('statement of marks'!FE99="","",'statement of marks'!FE99)</f>
        <v/>
      </c>
      <c r="AD99" s="429" t="str">
        <f>IF('statement of marks'!FF99="","",'statement of marks'!FF99)</f>
        <v/>
      </c>
      <c r="AE99" s="429" t="str">
        <f>IF('statement of marks'!FG99="","",'statement of marks'!FG99)</f>
        <v/>
      </c>
      <c r="AF99" s="429" t="str">
        <f>IF('statement of marks'!FO99="","",'statement of marks'!FO99)</f>
        <v/>
      </c>
      <c r="AG99" s="429" t="str">
        <f>IF('statement of marks'!FP99="","",'statement of marks'!FP99)</f>
        <v/>
      </c>
      <c r="AH99" s="631" t="str">
        <f>IF('statement of marks'!FQ99="","",'statement of marks'!FQ99)</f>
        <v/>
      </c>
    </row>
    <row r="100" spans="1:34" ht="20" customHeight="1">
      <c r="A100" s="231">
        <f>IF('statement of marks'!A100="","",'statement of marks'!A100)</f>
        <v>94</v>
      </c>
      <c r="B100" s="425" t="str">
        <f>IF('statement of marks'!B100="","",'statement of marks'!B100)</f>
        <v/>
      </c>
      <c r="C100" s="425" t="str">
        <f>IF('statement of marks'!C100="","",'statement of marks'!C100)</f>
        <v/>
      </c>
      <c r="D100" s="136" t="str">
        <f>IF('statement of marks'!D100="","",'statement of marks'!D100)</f>
        <v/>
      </c>
      <c r="E100" s="136" t="str">
        <f>IF('statement of marks'!E100="","",'statement of marks'!E100)</f>
        <v/>
      </c>
      <c r="F100" s="425" t="str">
        <f>IF('statement of marks'!F100="","",'statement of marks'!F100)</f>
        <v/>
      </c>
      <c r="G100" s="698" t="str">
        <f>IF('statement of marks'!G100="","",'statement of marks'!G100)</f>
        <v/>
      </c>
      <c r="H100" s="698" t="str">
        <f>IF('statement of marks'!H100="","",'statement of marks'!H100)</f>
        <v/>
      </c>
      <c r="I100" s="220" t="str">
        <f>IF('statement of marks'!I100="","",'statement of marks'!I100)</f>
        <v/>
      </c>
      <c r="J100" s="137" t="str">
        <f>IF('statement of marks'!J100="","",'statement of marks'!J100)</f>
        <v/>
      </c>
      <c r="K100" s="137" t="str">
        <f>IF('statement of marks'!K100="","",'statement of marks'!K100)</f>
        <v/>
      </c>
      <c r="L100" s="137" t="str">
        <f>IF('statement of marks'!L100="","",'statement of marks'!L100)</f>
        <v/>
      </c>
      <c r="M100" s="139" t="str">
        <f>IF('statement of marks'!Z100="","",'statement of marks'!Z100)</f>
        <v/>
      </c>
      <c r="N100" s="425" t="str">
        <f t="shared" si="257"/>
        <v/>
      </c>
      <c r="O100" s="139" t="str">
        <f>IF('statement of marks'!AV100="","",'statement of marks'!AV100)</f>
        <v/>
      </c>
      <c r="P100" s="425" t="str">
        <f t="shared" si="257"/>
        <v/>
      </c>
      <c r="Q100" s="123" t="str">
        <f>IF('statement of marks'!BE100="","",'statement of marks'!BE100)</f>
        <v/>
      </c>
      <c r="R100" s="139" t="str">
        <f>IF('statement of marks'!BS100="","",'statement of marks'!BS100)</f>
        <v/>
      </c>
      <c r="S100" s="425" t="str">
        <f t="shared" ref="S100" si="374">IF(R100="","",ROUNDUP(R100*20%,0))</f>
        <v/>
      </c>
      <c r="T100" s="139" t="str">
        <f>IF('statement of marks'!CO100="","",'statement of marks'!CO100)</f>
        <v/>
      </c>
      <c r="U100" s="425" t="str">
        <f t="shared" ref="U100" si="375">IF(T100="","",ROUNDUP(T100*20%,0))</f>
        <v/>
      </c>
      <c r="V100" s="139" t="str">
        <f>IF('statement of marks'!DK100="","",'statement of marks'!DK100)</f>
        <v/>
      </c>
      <c r="W100" s="425" t="str">
        <f t="shared" ref="W100" si="376">IF(V100="","",ROUNDUP(V100*20%,0))</f>
        <v/>
      </c>
      <c r="X100" s="139" t="str">
        <f>IF('statement of marks'!EG100="","",'statement of marks'!EG100)</f>
        <v/>
      </c>
      <c r="Y100" s="425" t="str">
        <f t="shared" ref="Y100" si="377">IF(X100="","",ROUNDUP(X100*20%,0))</f>
        <v/>
      </c>
      <c r="Z100" s="429" t="str">
        <f>IF('statement of marks'!EU100="","",'statement of marks'!EU100)</f>
        <v/>
      </c>
      <c r="AA100" s="429" t="str">
        <f>IF('statement of marks'!EV100="","",'statement of marks'!EV100)</f>
        <v/>
      </c>
      <c r="AB100" s="429" t="str">
        <f>IF('statement of marks'!EW100="","",'statement of marks'!EW100)</f>
        <v/>
      </c>
      <c r="AC100" s="429" t="str">
        <f>IF('statement of marks'!FE100="","",'statement of marks'!FE100)</f>
        <v/>
      </c>
      <c r="AD100" s="429" t="str">
        <f>IF('statement of marks'!FF100="","",'statement of marks'!FF100)</f>
        <v/>
      </c>
      <c r="AE100" s="429" t="str">
        <f>IF('statement of marks'!FG100="","",'statement of marks'!FG100)</f>
        <v/>
      </c>
      <c r="AF100" s="429" t="str">
        <f>IF('statement of marks'!FO100="","",'statement of marks'!FO100)</f>
        <v/>
      </c>
      <c r="AG100" s="429" t="str">
        <f>IF('statement of marks'!FP100="","",'statement of marks'!FP100)</f>
        <v/>
      </c>
      <c r="AH100" s="631" t="str">
        <f>IF('statement of marks'!FQ100="","",'statement of marks'!FQ100)</f>
        <v/>
      </c>
    </row>
    <row r="101" spans="1:34" ht="20" customHeight="1">
      <c r="A101" s="231">
        <f>IF('statement of marks'!A101="","",'statement of marks'!A101)</f>
        <v>95</v>
      </c>
      <c r="B101" s="425" t="str">
        <f>IF('statement of marks'!B101="","",'statement of marks'!B101)</f>
        <v/>
      </c>
      <c r="C101" s="425" t="str">
        <f>IF('statement of marks'!C101="","",'statement of marks'!C101)</f>
        <v/>
      </c>
      <c r="D101" s="136" t="str">
        <f>IF('statement of marks'!D101="","",'statement of marks'!D101)</f>
        <v/>
      </c>
      <c r="E101" s="136" t="str">
        <f>IF('statement of marks'!E101="","",'statement of marks'!E101)</f>
        <v/>
      </c>
      <c r="F101" s="425" t="str">
        <f>IF('statement of marks'!F101="","",'statement of marks'!F101)</f>
        <v/>
      </c>
      <c r="G101" s="698" t="str">
        <f>IF('statement of marks'!G101="","",'statement of marks'!G101)</f>
        <v/>
      </c>
      <c r="H101" s="698" t="str">
        <f>IF('statement of marks'!H101="","",'statement of marks'!H101)</f>
        <v/>
      </c>
      <c r="I101" s="220" t="str">
        <f>IF('statement of marks'!I101="","",'statement of marks'!I101)</f>
        <v/>
      </c>
      <c r="J101" s="137" t="str">
        <f>IF('statement of marks'!J101="","",'statement of marks'!J101)</f>
        <v/>
      </c>
      <c r="K101" s="137" t="str">
        <f>IF('statement of marks'!K101="","",'statement of marks'!K101)</f>
        <v/>
      </c>
      <c r="L101" s="137" t="str">
        <f>IF('statement of marks'!L101="","",'statement of marks'!L101)</f>
        <v/>
      </c>
      <c r="M101" s="139" t="str">
        <f>IF('statement of marks'!Z101="","",'statement of marks'!Z101)</f>
        <v/>
      </c>
      <c r="N101" s="425" t="str">
        <f t="shared" si="257"/>
        <v/>
      </c>
      <c r="O101" s="139" t="str">
        <f>IF('statement of marks'!AV101="","",'statement of marks'!AV101)</f>
        <v/>
      </c>
      <c r="P101" s="425" t="str">
        <f t="shared" si="257"/>
        <v/>
      </c>
      <c r="Q101" s="123" t="str">
        <f>IF('statement of marks'!BE101="","",'statement of marks'!BE101)</f>
        <v/>
      </c>
      <c r="R101" s="139" t="str">
        <f>IF('statement of marks'!BS101="","",'statement of marks'!BS101)</f>
        <v/>
      </c>
      <c r="S101" s="425" t="str">
        <f t="shared" ref="S101" si="378">IF(R101="","",ROUNDUP(R101*20%,0))</f>
        <v/>
      </c>
      <c r="T101" s="139" t="str">
        <f>IF('statement of marks'!CO101="","",'statement of marks'!CO101)</f>
        <v/>
      </c>
      <c r="U101" s="425" t="str">
        <f t="shared" ref="U101" si="379">IF(T101="","",ROUNDUP(T101*20%,0))</f>
        <v/>
      </c>
      <c r="V101" s="139" t="str">
        <f>IF('statement of marks'!DK101="","",'statement of marks'!DK101)</f>
        <v/>
      </c>
      <c r="W101" s="425" t="str">
        <f t="shared" ref="W101" si="380">IF(V101="","",ROUNDUP(V101*20%,0))</f>
        <v/>
      </c>
      <c r="X101" s="139" t="str">
        <f>IF('statement of marks'!EG101="","",'statement of marks'!EG101)</f>
        <v/>
      </c>
      <c r="Y101" s="425" t="str">
        <f t="shared" ref="Y101" si="381">IF(X101="","",ROUNDUP(X101*20%,0))</f>
        <v/>
      </c>
      <c r="Z101" s="429" t="str">
        <f>IF('statement of marks'!EU101="","",'statement of marks'!EU101)</f>
        <v/>
      </c>
      <c r="AA101" s="429" t="str">
        <f>IF('statement of marks'!EV101="","",'statement of marks'!EV101)</f>
        <v/>
      </c>
      <c r="AB101" s="429" t="str">
        <f>IF('statement of marks'!EW101="","",'statement of marks'!EW101)</f>
        <v/>
      </c>
      <c r="AC101" s="429" t="str">
        <f>IF('statement of marks'!FE101="","",'statement of marks'!FE101)</f>
        <v/>
      </c>
      <c r="AD101" s="429" t="str">
        <f>IF('statement of marks'!FF101="","",'statement of marks'!FF101)</f>
        <v/>
      </c>
      <c r="AE101" s="429" t="str">
        <f>IF('statement of marks'!FG101="","",'statement of marks'!FG101)</f>
        <v/>
      </c>
      <c r="AF101" s="429" t="str">
        <f>IF('statement of marks'!FO101="","",'statement of marks'!FO101)</f>
        <v/>
      </c>
      <c r="AG101" s="429" t="str">
        <f>IF('statement of marks'!FP101="","",'statement of marks'!FP101)</f>
        <v/>
      </c>
      <c r="AH101" s="631" t="str">
        <f>IF('statement of marks'!FQ101="","",'statement of marks'!FQ101)</f>
        <v/>
      </c>
    </row>
    <row r="102" spans="1:34" ht="20" customHeight="1">
      <c r="A102" s="231">
        <f>IF('statement of marks'!A102="","",'statement of marks'!A102)</f>
        <v>96</v>
      </c>
      <c r="B102" s="425" t="str">
        <f>IF('statement of marks'!B102="","",'statement of marks'!B102)</f>
        <v/>
      </c>
      <c r="C102" s="425" t="str">
        <f>IF('statement of marks'!C102="","",'statement of marks'!C102)</f>
        <v/>
      </c>
      <c r="D102" s="136" t="str">
        <f>IF('statement of marks'!D102="","",'statement of marks'!D102)</f>
        <v/>
      </c>
      <c r="E102" s="136" t="str">
        <f>IF('statement of marks'!E102="","",'statement of marks'!E102)</f>
        <v/>
      </c>
      <c r="F102" s="425" t="str">
        <f>IF('statement of marks'!F102="","",'statement of marks'!F102)</f>
        <v/>
      </c>
      <c r="G102" s="698" t="str">
        <f>IF('statement of marks'!G102="","",'statement of marks'!G102)</f>
        <v/>
      </c>
      <c r="H102" s="698" t="str">
        <f>IF('statement of marks'!H102="","",'statement of marks'!H102)</f>
        <v/>
      </c>
      <c r="I102" s="220" t="str">
        <f>IF('statement of marks'!I102="","",'statement of marks'!I102)</f>
        <v/>
      </c>
      <c r="J102" s="137" t="str">
        <f>IF('statement of marks'!J102="","",'statement of marks'!J102)</f>
        <v/>
      </c>
      <c r="K102" s="137" t="str">
        <f>IF('statement of marks'!K102="","",'statement of marks'!K102)</f>
        <v/>
      </c>
      <c r="L102" s="137" t="str">
        <f>IF('statement of marks'!L102="","",'statement of marks'!L102)</f>
        <v/>
      </c>
      <c r="M102" s="139" t="str">
        <f>IF('statement of marks'!Z102="","",'statement of marks'!Z102)</f>
        <v/>
      </c>
      <c r="N102" s="425" t="str">
        <f t="shared" si="257"/>
        <v/>
      </c>
      <c r="O102" s="139" t="str">
        <f>IF('statement of marks'!AV102="","",'statement of marks'!AV102)</f>
        <v/>
      </c>
      <c r="P102" s="425" t="str">
        <f t="shared" si="257"/>
        <v/>
      </c>
      <c r="Q102" s="123" t="str">
        <f>IF('statement of marks'!BE102="","",'statement of marks'!BE102)</f>
        <v/>
      </c>
      <c r="R102" s="139" t="str">
        <f>IF('statement of marks'!BS102="","",'statement of marks'!BS102)</f>
        <v/>
      </c>
      <c r="S102" s="425" t="str">
        <f t="shared" ref="S102" si="382">IF(R102="","",ROUNDUP(R102*20%,0))</f>
        <v/>
      </c>
      <c r="T102" s="139" t="str">
        <f>IF('statement of marks'!CO102="","",'statement of marks'!CO102)</f>
        <v/>
      </c>
      <c r="U102" s="425" t="str">
        <f t="shared" ref="U102" si="383">IF(T102="","",ROUNDUP(T102*20%,0))</f>
        <v/>
      </c>
      <c r="V102" s="139" t="str">
        <f>IF('statement of marks'!DK102="","",'statement of marks'!DK102)</f>
        <v/>
      </c>
      <c r="W102" s="425" t="str">
        <f t="shared" ref="W102" si="384">IF(V102="","",ROUNDUP(V102*20%,0))</f>
        <v/>
      </c>
      <c r="X102" s="139" t="str">
        <f>IF('statement of marks'!EG102="","",'statement of marks'!EG102)</f>
        <v/>
      </c>
      <c r="Y102" s="425" t="str">
        <f t="shared" ref="Y102" si="385">IF(X102="","",ROUNDUP(X102*20%,0))</f>
        <v/>
      </c>
      <c r="Z102" s="429" t="str">
        <f>IF('statement of marks'!EU102="","",'statement of marks'!EU102)</f>
        <v/>
      </c>
      <c r="AA102" s="429" t="str">
        <f>IF('statement of marks'!EV102="","",'statement of marks'!EV102)</f>
        <v/>
      </c>
      <c r="AB102" s="429" t="str">
        <f>IF('statement of marks'!EW102="","",'statement of marks'!EW102)</f>
        <v/>
      </c>
      <c r="AC102" s="429" t="str">
        <f>IF('statement of marks'!FE102="","",'statement of marks'!FE102)</f>
        <v/>
      </c>
      <c r="AD102" s="429" t="str">
        <f>IF('statement of marks'!FF102="","",'statement of marks'!FF102)</f>
        <v/>
      </c>
      <c r="AE102" s="429" t="str">
        <f>IF('statement of marks'!FG102="","",'statement of marks'!FG102)</f>
        <v/>
      </c>
      <c r="AF102" s="429" t="str">
        <f>IF('statement of marks'!FO102="","",'statement of marks'!FO102)</f>
        <v/>
      </c>
      <c r="AG102" s="429" t="str">
        <f>IF('statement of marks'!FP102="","",'statement of marks'!FP102)</f>
        <v/>
      </c>
      <c r="AH102" s="631" t="str">
        <f>IF('statement of marks'!FQ102="","",'statement of marks'!FQ102)</f>
        <v/>
      </c>
    </row>
    <row r="103" spans="1:34" ht="20" customHeight="1">
      <c r="A103" s="231">
        <f>IF('statement of marks'!A103="","",'statement of marks'!A103)</f>
        <v>97</v>
      </c>
      <c r="B103" s="425" t="str">
        <f>IF('statement of marks'!B103="","",'statement of marks'!B103)</f>
        <v/>
      </c>
      <c r="C103" s="425" t="str">
        <f>IF('statement of marks'!C103="","",'statement of marks'!C103)</f>
        <v/>
      </c>
      <c r="D103" s="136" t="str">
        <f>IF('statement of marks'!D103="","",'statement of marks'!D103)</f>
        <v/>
      </c>
      <c r="E103" s="136" t="str">
        <f>IF('statement of marks'!E103="","",'statement of marks'!E103)</f>
        <v/>
      </c>
      <c r="F103" s="425" t="str">
        <f>IF('statement of marks'!F103="","",'statement of marks'!F103)</f>
        <v/>
      </c>
      <c r="G103" s="698" t="str">
        <f>IF('statement of marks'!G103="","",'statement of marks'!G103)</f>
        <v/>
      </c>
      <c r="H103" s="698" t="str">
        <f>IF('statement of marks'!H103="","",'statement of marks'!H103)</f>
        <v/>
      </c>
      <c r="I103" s="220" t="str">
        <f>IF('statement of marks'!I103="","",'statement of marks'!I103)</f>
        <v/>
      </c>
      <c r="J103" s="137" t="str">
        <f>IF('statement of marks'!J103="","",'statement of marks'!J103)</f>
        <v/>
      </c>
      <c r="K103" s="137" t="str">
        <f>IF('statement of marks'!K103="","",'statement of marks'!K103)</f>
        <v/>
      </c>
      <c r="L103" s="137" t="str">
        <f>IF('statement of marks'!L103="","",'statement of marks'!L103)</f>
        <v/>
      </c>
      <c r="M103" s="139" t="str">
        <f>IF('statement of marks'!Z103="","",'statement of marks'!Z103)</f>
        <v/>
      </c>
      <c r="N103" s="425" t="str">
        <f t="shared" si="257"/>
        <v/>
      </c>
      <c r="O103" s="139" t="str">
        <f>IF('statement of marks'!AV103="","",'statement of marks'!AV103)</f>
        <v/>
      </c>
      <c r="P103" s="425" t="str">
        <f t="shared" si="257"/>
        <v/>
      </c>
      <c r="Q103" s="123" t="str">
        <f>IF('statement of marks'!BE103="","",'statement of marks'!BE103)</f>
        <v/>
      </c>
      <c r="R103" s="139" t="str">
        <f>IF('statement of marks'!BS103="","",'statement of marks'!BS103)</f>
        <v/>
      </c>
      <c r="S103" s="425" t="str">
        <f t="shared" ref="S103" si="386">IF(R103="","",ROUNDUP(R103*20%,0))</f>
        <v/>
      </c>
      <c r="T103" s="139" t="str">
        <f>IF('statement of marks'!CO103="","",'statement of marks'!CO103)</f>
        <v/>
      </c>
      <c r="U103" s="425" t="str">
        <f t="shared" ref="U103" si="387">IF(T103="","",ROUNDUP(T103*20%,0))</f>
        <v/>
      </c>
      <c r="V103" s="139" t="str">
        <f>IF('statement of marks'!DK103="","",'statement of marks'!DK103)</f>
        <v/>
      </c>
      <c r="W103" s="425" t="str">
        <f t="shared" ref="W103" si="388">IF(V103="","",ROUNDUP(V103*20%,0))</f>
        <v/>
      </c>
      <c r="X103" s="139" t="str">
        <f>IF('statement of marks'!EG103="","",'statement of marks'!EG103)</f>
        <v/>
      </c>
      <c r="Y103" s="425" t="str">
        <f t="shared" ref="Y103" si="389">IF(X103="","",ROUNDUP(X103*20%,0))</f>
        <v/>
      </c>
      <c r="Z103" s="429" t="str">
        <f>IF('statement of marks'!EU103="","",'statement of marks'!EU103)</f>
        <v/>
      </c>
      <c r="AA103" s="429" t="str">
        <f>IF('statement of marks'!EV103="","",'statement of marks'!EV103)</f>
        <v/>
      </c>
      <c r="AB103" s="429" t="str">
        <f>IF('statement of marks'!EW103="","",'statement of marks'!EW103)</f>
        <v/>
      </c>
      <c r="AC103" s="429" t="str">
        <f>IF('statement of marks'!FE103="","",'statement of marks'!FE103)</f>
        <v/>
      </c>
      <c r="AD103" s="429" t="str">
        <f>IF('statement of marks'!FF103="","",'statement of marks'!FF103)</f>
        <v/>
      </c>
      <c r="AE103" s="429" t="str">
        <f>IF('statement of marks'!FG103="","",'statement of marks'!FG103)</f>
        <v/>
      </c>
      <c r="AF103" s="429" t="str">
        <f>IF('statement of marks'!FO103="","",'statement of marks'!FO103)</f>
        <v/>
      </c>
      <c r="AG103" s="429" t="str">
        <f>IF('statement of marks'!FP103="","",'statement of marks'!FP103)</f>
        <v/>
      </c>
      <c r="AH103" s="631" t="str">
        <f>IF('statement of marks'!FQ103="","",'statement of marks'!FQ103)</f>
        <v/>
      </c>
    </row>
    <row r="104" spans="1:34" ht="20" customHeight="1">
      <c r="A104" s="231">
        <f>IF('statement of marks'!A104="","",'statement of marks'!A104)</f>
        <v>98</v>
      </c>
      <c r="B104" s="425" t="str">
        <f>IF('statement of marks'!B104="","",'statement of marks'!B104)</f>
        <v/>
      </c>
      <c r="C104" s="425" t="str">
        <f>IF('statement of marks'!C104="","",'statement of marks'!C104)</f>
        <v/>
      </c>
      <c r="D104" s="136" t="str">
        <f>IF('statement of marks'!D104="","",'statement of marks'!D104)</f>
        <v/>
      </c>
      <c r="E104" s="136" t="str">
        <f>IF('statement of marks'!E104="","",'statement of marks'!E104)</f>
        <v/>
      </c>
      <c r="F104" s="425" t="str">
        <f>IF('statement of marks'!F104="","",'statement of marks'!F104)</f>
        <v/>
      </c>
      <c r="G104" s="698" t="str">
        <f>IF('statement of marks'!G104="","",'statement of marks'!G104)</f>
        <v/>
      </c>
      <c r="H104" s="698" t="str">
        <f>IF('statement of marks'!H104="","",'statement of marks'!H104)</f>
        <v/>
      </c>
      <c r="I104" s="220" t="str">
        <f>IF('statement of marks'!I104="","",'statement of marks'!I104)</f>
        <v/>
      </c>
      <c r="J104" s="137" t="str">
        <f>IF('statement of marks'!J104="","",'statement of marks'!J104)</f>
        <v/>
      </c>
      <c r="K104" s="137" t="str">
        <f>IF('statement of marks'!K104="","",'statement of marks'!K104)</f>
        <v/>
      </c>
      <c r="L104" s="137" t="str">
        <f>IF('statement of marks'!L104="","",'statement of marks'!L104)</f>
        <v/>
      </c>
      <c r="M104" s="139" t="str">
        <f>IF('statement of marks'!Z104="","",'statement of marks'!Z104)</f>
        <v/>
      </c>
      <c r="N104" s="425" t="str">
        <f t="shared" si="257"/>
        <v/>
      </c>
      <c r="O104" s="139" t="str">
        <f>IF('statement of marks'!AV104="","",'statement of marks'!AV104)</f>
        <v/>
      </c>
      <c r="P104" s="425" t="str">
        <f t="shared" si="257"/>
        <v/>
      </c>
      <c r="Q104" s="123" t="str">
        <f>IF('statement of marks'!BE104="","",'statement of marks'!BE104)</f>
        <v/>
      </c>
      <c r="R104" s="139" t="str">
        <f>IF('statement of marks'!BS104="","",'statement of marks'!BS104)</f>
        <v/>
      </c>
      <c r="S104" s="425" t="str">
        <f t="shared" ref="S104" si="390">IF(R104="","",ROUNDUP(R104*20%,0))</f>
        <v/>
      </c>
      <c r="T104" s="139" t="str">
        <f>IF('statement of marks'!CO104="","",'statement of marks'!CO104)</f>
        <v/>
      </c>
      <c r="U104" s="425" t="str">
        <f t="shared" ref="U104" si="391">IF(T104="","",ROUNDUP(T104*20%,0))</f>
        <v/>
      </c>
      <c r="V104" s="139" t="str">
        <f>IF('statement of marks'!DK104="","",'statement of marks'!DK104)</f>
        <v/>
      </c>
      <c r="W104" s="425" t="str">
        <f t="shared" ref="W104" si="392">IF(V104="","",ROUNDUP(V104*20%,0))</f>
        <v/>
      </c>
      <c r="X104" s="139" t="str">
        <f>IF('statement of marks'!EG104="","",'statement of marks'!EG104)</f>
        <v/>
      </c>
      <c r="Y104" s="425" t="str">
        <f t="shared" ref="Y104" si="393">IF(X104="","",ROUNDUP(X104*20%,0))</f>
        <v/>
      </c>
      <c r="Z104" s="429" t="str">
        <f>IF('statement of marks'!EU104="","",'statement of marks'!EU104)</f>
        <v/>
      </c>
      <c r="AA104" s="429" t="str">
        <f>IF('statement of marks'!EV104="","",'statement of marks'!EV104)</f>
        <v/>
      </c>
      <c r="AB104" s="429" t="str">
        <f>IF('statement of marks'!EW104="","",'statement of marks'!EW104)</f>
        <v/>
      </c>
      <c r="AC104" s="429" t="str">
        <f>IF('statement of marks'!FE104="","",'statement of marks'!FE104)</f>
        <v/>
      </c>
      <c r="AD104" s="429" t="str">
        <f>IF('statement of marks'!FF104="","",'statement of marks'!FF104)</f>
        <v/>
      </c>
      <c r="AE104" s="429" t="str">
        <f>IF('statement of marks'!FG104="","",'statement of marks'!FG104)</f>
        <v/>
      </c>
      <c r="AF104" s="429" t="str">
        <f>IF('statement of marks'!FO104="","",'statement of marks'!FO104)</f>
        <v/>
      </c>
      <c r="AG104" s="429" t="str">
        <f>IF('statement of marks'!FP104="","",'statement of marks'!FP104)</f>
        <v/>
      </c>
      <c r="AH104" s="631" t="str">
        <f>IF('statement of marks'!FQ104="","",'statement of marks'!FQ104)</f>
        <v/>
      </c>
    </row>
    <row r="105" spans="1:34" ht="20" customHeight="1">
      <c r="A105" s="231">
        <f>IF('statement of marks'!A105="","",'statement of marks'!A105)</f>
        <v>99</v>
      </c>
      <c r="B105" s="425" t="str">
        <f>IF('statement of marks'!B105="","",'statement of marks'!B105)</f>
        <v/>
      </c>
      <c r="C105" s="425" t="str">
        <f>IF('statement of marks'!C105="","",'statement of marks'!C105)</f>
        <v/>
      </c>
      <c r="D105" s="136" t="str">
        <f>IF('statement of marks'!D105="","",'statement of marks'!D105)</f>
        <v/>
      </c>
      <c r="E105" s="136" t="str">
        <f>IF('statement of marks'!E105="","",'statement of marks'!E105)</f>
        <v/>
      </c>
      <c r="F105" s="425" t="str">
        <f>IF('statement of marks'!F105="","",'statement of marks'!F105)</f>
        <v/>
      </c>
      <c r="G105" s="698" t="str">
        <f>IF('statement of marks'!G105="","",'statement of marks'!G105)</f>
        <v/>
      </c>
      <c r="H105" s="698" t="str">
        <f>IF('statement of marks'!H105="","",'statement of marks'!H105)</f>
        <v/>
      </c>
      <c r="I105" s="220" t="str">
        <f>IF('statement of marks'!I105="","",'statement of marks'!I105)</f>
        <v/>
      </c>
      <c r="J105" s="137" t="str">
        <f>IF('statement of marks'!J105="","",'statement of marks'!J105)</f>
        <v/>
      </c>
      <c r="K105" s="137" t="str">
        <f>IF('statement of marks'!K105="","",'statement of marks'!K105)</f>
        <v/>
      </c>
      <c r="L105" s="137" t="str">
        <f>IF('statement of marks'!L105="","",'statement of marks'!L105)</f>
        <v/>
      </c>
      <c r="M105" s="139" t="str">
        <f>IF('statement of marks'!Z105="","",'statement of marks'!Z105)</f>
        <v/>
      </c>
      <c r="N105" s="425" t="str">
        <f t="shared" si="257"/>
        <v/>
      </c>
      <c r="O105" s="139" t="str">
        <f>IF('statement of marks'!AV105="","",'statement of marks'!AV105)</f>
        <v/>
      </c>
      <c r="P105" s="425" t="str">
        <f t="shared" si="257"/>
        <v/>
      </c>
      <c r="Q105" s="123" t="str">
        <f>IF('statement of marks'!BE105="","",'statement of marks'!BE105)</f>
        <v/>
      </c>
      <c r="R105" s="139" t="str">
        <f>IF('statement of marks'!BS105="","",'statement of marks'!BS105)</f>
        <v/>
      </c>
      <c r="S105" s="425" t="str">
        <f t="shared" ref="S105" si="394">IF(R105="","",ROUNDUP(R105*20%,0))</f>
        <v/>
      </c>
      <c r="T105" s="139" t="str">
        <f>IF('statement of marks'!CO105="","",'statement of marks'!CO105)</f>
        <v/>
      </c>
      <c r="U105" s="425" t="str">
        <f t="shared" ref="U105" si="395">IF(T105="","",ROUNDUP(T105*20%,0))</f>
        <v/>
      </c>
      <c r="V105" s="139" t="str">
        <f>IF('statement of marks'!DK105="","",'statement of marks'!DK105)</f>
        <v/>
      </c>
      <c r="W105" s="425" t="str">
        <f t="shared" ref="W105" si="396">IF(V105="","",ROUNDUP(V105*20%,0))</f>
        <v/>
      </c>
      <c r="X105" s="139" t="str">
        <f>IF('statement of marks'!EG105="","",'statement of marks'!EG105)</f>
        <v/>
      </c>
      <c r="Y105" s="425" t="str">
        <f t="shared" ref="Y105" si="397">IF(X105="","",ROUNDUP(X105*20%,0))</f>
        <v/>
      </c>
      <c r="Z105" s="429" t="str">
        <f>IF('statement of marks'!EU105="","",'statement of marks'!EU105)</f>
        <v/>
      </c>
      <c r="AA105" s="429" t="str">
        <f>IF('statement of marks'!EV105="","",'statement of marks'!EV105)</f>
        <v/>
      </c>
      <c r="AB105" s="429" t="str">
        <f>IF('statement of marks'!EW105="","",'statement of marks'!EW105)</f>
        <v/>
      </c>
      <c r="AC105" s="429" t="str">
        <f>IF('statement of marks'!FE105="","",'statement of marks'!FE105)</f>
        <v/>
      </c>
      <c r="AD105" s="429" t="str">
        <f>IF('statement of marks'!FF105="","",'statement of marks'!FF105)</f>
        <v/>
      </c>
      <c r="AE105" s="429" t="str">
        <f>IF('statement of marks'!FG105="","",'statement of marks'!FG105)</f>
        <v/>
      </c>
      <c r="AF105" s="429" t="str">
        <f>IF('statement of marks'!FO105="","",'statement of marks'!FO105)</f>
        <v/>
      </c>
      <c r="AG105" s="429" t="str">
        <f>IF('statement of marks'!FP105="","",'statement of marks'!FP105)</f>
        <v/>
      </c>
      <c r="AH105" s="631" t="str">
        <f>IF('statement of marks'!FQ105="","",'statement of marks'!FQ105)</f>
        <v/>
      </c>
    </row>
    <row r="106" spans="1:34" ht="20" customHeight="1" thickBot="1">
      <c r="A106" s="632">
        <f>IF('statement of marks'!A106="","",'statement of marks'!A106)</f>
        <v>100</v>
      </c>
      <c r="B106" s="633" t="str">
        <f>IF('statement of marks'!B106="","",'statement of marks'!B106)</f>
        <v/>
      </c>
      <c r="C106" s="633" t="str">
        <f>IF('statement of marks'!C106="","",'statement of marks'!C106)</f>
        <v/>
      </c>
      <c r="D106" s="634" t="str">
        <f>IF('statement of marks'!D106="","",'statement of marks'!D106)</f>
        <v/>
      </c>
      <c r="E106" s="634" t="str">
        <f>IF('statement of marks'!E106="","",'statement of marks'!E106)</f>
        <v/>
      </c>
      <c r="F106" s="633" t="str">
        <f>IF('statement of marks'!F106="","",'statement of marks'!F106)</f>
        <v/>
      </c>
      <c r="G106" s="700" t="str">
        <f>IF('statement of marks'!G106="","",'statement of marks'!G106)</f>
        <v/>
      </c>
      <c r="H106" s="700" t="str">
        <f>IF('statement of marks'!H106="","",'statement of marks'!H106)</f>
        <v/>
      </c>
      <c r="I106" s="635" t="str">
        <f>IF('statement of marks'!I106="","",'statement of marks'!I106)</f>
        <v/>
      </c>
      <c r="J106" s="636" t="str">
        <f>IF('statement of marks'!J106="","",'statement of marks'!J106)</f>
        <v/>
      </c>
      <c r="K106" s="636" t="str">
        <f>IF('statement of marks'!K106="","",'statement of marks'!K106)</f>
        <v/>
      </c>
      <c r="L106" s="636" t="str">
        <f>IF('statement of marks'!L106="","",'statement of marks'!L106)</f>
        <v/>
      </c>
      <c r="M106" s="637" t="str">
        <f>IF('statement of marks'!Z106="","",'statement of marks'!Z106)</f>
        <v/>
      </c>
      <c r="N106" s="633" t="str">
        <f t="shared" si="257"/>
        <v/>
      </c>
      <c r="O106" s="637" t="str">
        <f>IF('statement of marks'!AV106="","",'statement of marks'!AV106)</f>
        <v/>
      </c>
      <c r="P106" s="633" t="str">
        <f t="shared" si="257"/>
        <v/>
      </c>
      <c r="Q106" s="638" t="str">
        <f>IF('statement of marks'!BE106="","",'statement of marks'!BE106)</f>
        <v/>
      </c>
      <c r="R106" s="637" t="str">
        <f>IF('statement of marks'!BS106="","",'statement of marks'!BS106)</f>
        <v/>
      </c>
      <c r="S106" s="633" t="str">
        <f t="shared" ref="S106" si="398">IF(R106="","",ROUNDUP(R106*20%,0))</f>
        <v/>
      </c>
      <c r="T106" s="637" t="str">
        <f>IF('statement of marks'!CO106="","",'statement of marks'!CO106)</f>
        <v/>
      </c>
      <c r="U106" s="633" t="str">
        <f t="shared" ref="U106" si="399">IF(T106="","",ROUNDUP(T106*20%,0))</f>
        <v/>
      </c>
      <c r="V106" s="633" t="str">
        <f>IF('statement of marks'!CX106="","",'statement of marks'!CX106)</f>
        <v/>
      </c>
      <c r="W106" s="633" t="str">
        <f t="shared" ref="W106" si="400">IF(V106="","",ROUNDUP(V106*20%,0))</f>
        <v/>
      </c>
      <c r="X106" s="637" t="str">
        <f>IF('statement of marks'!EG106="","",'statement of marks'!EG106)</f>
        <v/>
      </c>
      <c r="Y106" s="633" t="str">
        <f t="shared" ref="Y106" si="401">IF(X106="","",ROUNDUP(X106*20%,0))</f>
        <v/>
      </c>
      <c r="Z106" s="639" t="str">
        <f>IF('statement of marks'!EU106="","",'statement of marks'!EU106)</f>
        <v/>
      </c>
      <c r="AA106" s="639" t="str">
        <f>IF('statement of marks'!EV106="","",'statement of marks'!EV106)</f>
        <v/>
      </c>
      <c r="AB106" s="639" t="str">
        <f>IF('statement of marks'!EW106="","",'statement of marks'!EW106)</f>
        <v/>
      </c>
      <c r="AC106" s="639" t="str">
        <f>IF('statement of marks'!FE106="","",'statement of marks'!FE106)</f>
        <v/>
      </c>
      <c r="AD106" s="639" t="str">
        <f>IF('statement of marks'!FF106="","",'statement of marks'!FF106)</f>
        <v/>
      </c>
      <c r="AE106" s="639" t="str">
        <f>IF('statement of marks'!FG106="","",'statement of marks'!FG106)</f>
        <v/>
      </c>
      <c r="AF106" s="639" t="str">
        <f>IF('statement of marks'!FO106="","",'statement of marks'!FO106)</f>
        <v/>
      </c>
      <c r="AG106" s="639" t="str">
        <f>IF('statement of marks'!FP106="","",'statement of marks'!FP106)</f>
        <v/>
      </c>
      <c r="AH106" s="640" t="str">
        <f>IF('statement of marks'!FQ106="","",'statement of marks'!FQ106)</f>
        <v/>
      </c>
    </row>
  </sheetData>
  <sheetProtection password="CC1C" sheet="1" objects="1" scenarios="1" formatCells="0" formatColumns="0" formatRows="0" autoFilter="0"/>
  <mergeCells count="44">
    <mergeCell ref="A1:AH1"/>
    <mergeCell ref="B6:K6"/>
    <mergeCell ref="AF4:AF5"/>
    <mergeCell ref="AG4:AG5"/>
    <mergeCell ref="AH4:AH5"/>
    <mergeCell ref="AE4:AE5"/>
    <mergeCell ref="AB4:AB5"/>
    <mergeCell ref="Z4:Z5"/>
    <mergeCell ref="AA4:AA5"/>
    <mergeCell ref="X4:X5"/>
    <mergeCell ref="Y4:Y5"/>
    <mergeCell ref="V4:V5"/>
    <mergeCell ref="T4:T5"/>
    <mergeCell ref="U4:U5"/>
    <mergeCell ref="R4:R5"/>
    <mergeCell ref="M4:M5"/>
    <mergeCell ref="AC4:AC5"/>
    <mergeCell ref="I4:I5"/>
    <mergeCell ref="J4:J5"/>
    <mergeCell ref="Z3:AB3"/>
    <mergeCell ref="AC3:AE3"/>
    <mergeCell ref="AD4:AD5"/>
    <mergeCell ref="W4:W5"/>
    <mergeCell ref="Q4:Q5"/>
    <mergeCell ref="O4:O5"/>
    <mergeCell ref="S4:S5"/>
    <mergeCell ref="P4:P5"/>
    <mergeCell ref="N4:N5"/>
    <mergeCell ref="E4:E5"/>
    <mergeCell ref="AF3:AH3"/>
    <mergeCell ref="A4:A5"/>
    <mergeCell ref="B4:B5"/>
    <mergeCell ref="C4:C5"/>
    <mergeCell ref="D4:D5"/>
    <mergeCell ref="F4:F5"/>
    <mergeCell ref="G4:G5"/>
    <mergeCell ref="H4:H5"/>
    <mergeCell ref="M3:N3"/>
    <mergeCell ref="O3:P3"/>
    <mergeCell ref="Q3:S3"/>
    <mergeCell ref="T3:U3"/>
    <mergeCell ref="V3:W3"/>
    <mergeCell ref="X3:Y3"/>
    <mergeCell ref="A3:B3"/>
  </mergeCells>
  <conditionalFormatting sqref="V6 T6 R6 O6 M6 Z6:AH6 X6">
    <cfRule type="cellIs" dxfId="5496" priority="7" operator="equal">
      <formula>0</formula>
    </cfRule>
  </conditionalFormatting>
  <conditionalFormatting sqref="Q6">
    <cfRule type="containsText" dxfId="5495" priority="123" stopIfTrue="1" operator="containsText" text="u">
      <formula>NOT(ISERROR(SEARCH("u",Q6)))</formula>
    </cfRule>
    <cfRule type="containsText" dxfId="5494" priority="124" stopIfTrue="1" operator="containsText" text="s">
      <formula>NOT(ISERROR(SEARCH("s",Q6)))</formula>
    </cfRule>
  </conditionalFormatting>
  <conditionalFormatting sqref="Q6">
    <cfRule type="containsText" dxfId="5493" priority="121" stopIfTrue="1" operator="containsText" text="u">
      <formula>NOT(ISERROR(SEARCH("u",Q6)))</formula>
    </cfRule>
    <cfRule type="containsText" dxfId="5492" priority="122" stopIfTrue="1" operator="containsText" text="s">
      <formula>NOT(ISERROR(SEARCH("s",Q6)))</formula>
    </cfRule>
  </conditionalFormatting>
  <conditionalFormatting sqref="Q6">
    <cfRule type="containsText" dxfId="5491" priority="119" stopIfTrue="1" operator="containsText" text="u">
      <formula>NOT(ISERROR(SEARCH("u",Q6)))</formula>
    </cfRule>
    <cfRule type="containsText" dxfId="5490" priority="120" stopIfTrue="1" operator="containsText" text="s">
      <formula>NOT(ISERROR(SEARCH("s",Q6)))</formula>
    </cfRule>
  </conditionalFormatting>
  <conditionalFormatting sqref="Q6">
    <cfRule type="containsText" dxfId="5489" priority="116" stopIfTrue="1" operator="containsText" text="sd">
      <formula>NOT(ISERROR(SEARCH("sd",Q6)))</formula>
    </cfRule>
    <cfRule type="containsText" dxfId="5488" priority="117" stopIfTrue="1" operator="containsText" text="p">
      <formula>NOT(ISERROR(SEARCH("p",Q6)))</formula>
    </cfRule>
    <cfRule type="containsText" dxfId="5487" priority="118" stopIfTrue="1" operator="containsText" text="g">
      <formula>NOT(ISERROR(SEARCH("g",Q6)))</formula>
    </cfRule>
  </conditionalFormatting>
  <conditionalFormatting sqref="N6:N106">
    <cfRule type="cellIs" dxfId="5486" priority="6" operator="equal">
      <formula>0</formula>
    </cfRule>
  </conditionalFormatting>
  <conditionalFormatting sqref="P6:P106">
    <cfRule type="cellIs" dxfId="5485" priority="5" operator="equal">
      <formula>0</formula>
    </cfRule>
  </conditionalFormatting>
  <conditionalFormatting sqref="S6:S106">
    <cfRule type="cellIs" dxfId="5484" priority="4" operator="equal">
      <formula>0</formula>
    </cfRule>
  </conditionalFormatting>
  <conditionalFormatting sqref="U6:U106">
    <cfRule type="cellIs" dxfId="5483" priority="3" operator="equal">
      <formula>0</formula>
    </cfRule>
  </conditionalFormatting>
  <conditionalFormatting sqref="W6:W106">
    <cfRule type="cellIs" dxfId="5482" priority="2" operator="equal">
      <formula>0</formula>
    </cfRule>
  </conditionalFormatting>
  <conditionalFormatting sqref="Y6:Y106">
    <cfRule type="cellIs" dxfId="5481" priority="1" operator="equal">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E1643A"/>
  </sheetPr>
  <dimension ref="A1:AN1450"/>
  <sheetViews>
    <sheetView zoomScale="150" zoomScaleNormal="150" zoomScalePageLayoutView="150" workbookViewId="0">
      <selection activeCell="B2" sqref="B2:P3"/>
    </sheetView>
  </sheetViews>
  <sheetFormatPr baseColWidth="10" defaultColWidth="11.5" defaultRowHeight="19" customHeight="1" x14ac:dyDescent="0"/>
  <cols>
    <col min="1" max="1" width="1.1640625" customWidth="1"/>
    <col min="2" max="2" width="8.33203125" customWidth="1"/>
    <col min="3" max="3" width="13.33203125" customWidth="1"/>
    <col min="4" max="15" width="3.6640625" customWidth="1"/>
    <col min="16" max="16" width="6" customWidth="1"/>
    <col min="17" max="18" width="4.6640625" hidden="1" customWidth="1"/>
    <col min="19" max="19" width="1.1640625" customWidth="1"/>
    <col min="20" max="20" width="8.33203125" customWidth="1"/>
    <col min="21" max="21" width="13.33203125" customWidth="1"/>
    <col min="22" max="33" width="3.6640625" customWidth="1"/>
    <col min="34" max="34" width="6" customWidth="1"/>
    <col min="35" max="35" width="3.6640625" customWidth="1"/>
  </cols>
  <sheetData>
    <row r="1" spans="1:35" ht="19" customHeight="1">
      <c r="A1" s="290"/>
      <c r="B1" s="1123" t="s">
        <v>47</v>
      </c>
      <c r="C1" s="1124"/>
      <c r="D1" s="1124"/>
      <c r="E1" s="1124"/>
      <c r="F1" s="1124"/>
      <c r="G1" s="1124"/>
      <c r="H1" s="1124"/>
      <c r="I1" s="1124"/>
      <c r="J1" s="1124"/>
      <c r="K1" s="1124"/>
      <c r="L1" s="1124"/>
      <c r="M1" s="1124"/>
      <c r="N1" s="1124"/>
      <c r="O1" s="1124"/>
      <c r="P1" s="1125"/>
      <c r="Q1" s="1126"/>
      <c r="R1" s="1126"/>
      <c r="S1" s="290"/>
      <c r="T1" s="1123" t="s">
        <v>47</v>
      </c>
      <c r="U1" s="1124"/>
      <c r="V1" s="1124"/>
      <c r="W1" s="1124"/>
      <c r="X1" s="1124"/>
      <c r="Y1" s="1124"/>
      <c r="Z1" s="1124"/>
      <c r="AA1" s="1124"/>
      <c r="AB1" s="1124"/>
      <c r="AC1" s="1124"/>
      <c r="AD1" s="1124"/>
      <c r="AE1" s="1124"/>
      <c r="AF1" s="1124"/>
      <c r="AG1" s="1124"/>
      <c r="AH1" s="1125"/>
    </row>
    <row r="2" spans="1:35" ht="19" customHeight="1">
      <c r="A2" s="1127"/>
      <c r="B2" s="1128" t="str">
        <f>'statement of marks'!$A$1</f>
        <v>jk- ck- ek/;fed fo|ky; uohu] fuEckgsM+k</v>
      </c>
      <c r="C2" s="1129"/>
      <c r="D2" s="1129"/>
      <c r="E2" s="1129"/>
      <c r="F2" s="1129"/>
      <c r="G2" s="1129"/>
      <c r="H2" s="1129"/>
      <c r="I2" s="1129"/>
      <c r="J2" s="1129"/>
      <c r="K2" s="1129"/>
      <c r="L2" s="1129"/>
      <c r="M2" s="1129"/>
      <c r="N2" s="1129"/>
      <c r="O2" s="1129"/>
      <c r="P2" s="1130"/>
      <c r="Q2" s="1126"/>
      <c r="R2" s="1126"/>
      <c r="S2" s="1127"/>
      <c r="T2" s="1128" t="str">
        <f>'statement of marks'!$A$1</f>
        <v>jk- ck- ek/;fed fo|ky; uohu] fuEckgsM+k</v>
      </c>
      <c r="U2" s="1129"/>
      <c r="V2" s="1129"/>
      <c r="W2" s="1129"/>
      <c r="X2" s="1129"/>
      <c r="Y2" s="1129"/>
      <c r="Z2" s="1129"/>
      <c r="AA2" s="1129"/>
      <c r="AB2" s="1129"/>
      <c r="AC2" s="1129"/>
      <c r="AD2" s="1129"/>
      <c r="AE2" s="1129"/>
      <c r="AF2" s="1129"/>
      <c r="AG2" s="1129"/>
      <c r="AH2" s="1130"/>
      <c r="AI2" s="13"/>
    </row>
    <row r="3" spans="1:35" ht="19" customHeight="1">
      <c r="A3" s="1127"/>
      <c r="B3" s="1128"/>
      <c r="C3" s="1129"/>
      <c r="D3" s="1129"/>
      <c r="E3" s="1129"/>
      <c r="F3" s="1129"/>
      <c r="G3" s="1129"/>
      <c r="H3" s="1129"/>
      <c r="I3" s="1129"/>
      <c r="J3" s="1129"/>
      <c r="K3" s="1129"/>
      <c r="L3" s="1129"/>
      <c r="M3" s="1129"/>
      <c r="N3" s="1129"/>
      <c r="O3" s="1129"/>
      <c r="P3" s="1130"/>
      <c r="Q3" s="1126"/>
      <c r="R3" s="1126"/>
      <c r="S3" s="1127"/>
      <c r="T3" s="1128"/>
      <c r="U3" s="1129"/>
      <c r="V3" s="1129"/>
      <c r="W3" s="1129"/>
      <c r="X3" s="1129"/>
      <c r="Y3" s="1129"/>
      <c r="Z3" s="1129"/>
      <c r="AA3" s="1129"/>
      <c r="AB3" s="1129"/>
      <c r="AC3" s="1129"/>
      <c r="AD3" s="1129"/>
      <c r="AE3" s="1129"/>
      <c r="AF3" s="1129"/>
      <c r="AG3" s="1129"/>
      <c r="AH3" s="1130"/>
    </row>
    <row r="4" spans="1:35" ht="19" customHeight="1">
      <c r="A4" s="291"/>
      <c r="B4" s="1131" t="s">
        <v>96</v>
      </c>
      <c r="C4" s="1132"/>
      <c r="D4" s="1119" t="str">
        <f>'statement of marks'!$H$3</f>
        <v>2015-16</v>
      </c>
      <c r="E4" s="1119"/>
      <c r="F4" s="1119"/>
      <c r="G4" s="1119"/>
      <c r="H4" s="1119"/>
      <c r="I4" s="1119"/>
      <c r="J4" s="1119"/>
      <c r="K4" s="1119"/>
      <c r="L4" s="1119"/>
      <c r="M4" s="1119"/>
      <c r="N4" s="1119"/>
      <c r="O4" s="1119"/>
      <c r="P4" s="1120"/>
      <c r="Q4" s="1126"/>
      <c r="R4" s="1126"/>
      <c r="S4" s="291"/>
      <c r="T4" s="1131" t="s">
        <v>96</v>
      </c>
      <c r="U4" s="1132"/>
      <c r="V4" s="1119" t="str">
        <f>'statement of marks'!$H$3</f>
        <v>2015-16</v>
      </c>
      <c r="W4" s="1119"/>
      <c r="X4" s="1119"/>
      <c r="Y4" s="1119"/>
      <c r="Z4" s="1119"/>
      <c r="AA4" s="1119"/>
      <c r="AB4" s="1119"/>
      <c r="AC4" s="1119"/>
      <c r="AD4" s="1119"/>
      <c r="AE4" s="1119"/>
      <c r="AF4" s="1119"/>
      <c r="AG4" s="1119"/>
      <c r="AH4" s="1120"/>
    </row>
    <row r="5" spans="1:35" ht="19" customHeight="1">
      <c r="A5" s="291"/>
      <c r="B5" s="1114" t="s">
        <v>218</v>
      </c>
      <c r="C5" s="1115"/>
      <c r="D5" s="1115" t="str">
        <f>IF('statement of marks'!J7="","",'statement of marks'!J7)</f>
        <v>v 001</v>
      </c>
      <c r="E5" s="1115"/>
      <c r="F5" s="1115"/>
      <c r="G5" s="1115"/>
      <c r="H5" s="1115"/>
      <c r="I5" s="1115"/>
      <c r="J5" s="1115"/>
      <c r="K5" s="1115"/>
      <c r="L5" s="1115"/>
      <c r="M5" s="1115"/>
      <c r="N5" s="1115"/>
      <c r="O5" s="1115"/>
      <c r="P5" s="1133"/>
      <c r="Q5" s="1126"/>
      <c r="R5" s="1126"/>
      <c r="S5" s="291"/>
      <c r="T5" s="1114" t="s">
        <v>218</v>
      </c>
      <c r="U5" s="1115"/>
      <c r="V5" s="1115" t="str">
        <f>IF('statement of marks'!J8="","",'statement of marks'!J8)</f>
        <v>v 002</v>
      </c>
      <c r="W5" s="1115"/>
      <c r="X5" s="1115"/>
      <c r="Y5" s="1115"/>
      <c r="Z5" s="1115"/>
      <c r="AA5" s="1115"/>
      <c r="AB5" s="1115"/>
      <c r="AC5" s="1115"/>
      <c r="AD5" s="1115"/>
      <c r="AE5" s="1115"/>
      <c r="AF5" s="1115"/>
      <c r="AG5" s="1115"/>
      <c r="AH5" s="1133"/>
    </row>
    <row r="6" spans="1:35" ht="19" customHeight="1">
      <c r="A6" s="291"/>
      <c r="B6" s="1114" t="s">
        <v>219</v>
      </c>
      <c r="C6" s="1115"/>
      <c r="D6" s="1115" t="str">
        <f>IF('statement of marks'!K7="","",'statement of marks'!K7)</f>
        <v>c 001</v>
      </c>
      <c r="E6" s="1115"/>
      <c r="F6" s="1115"/>
      <c r="G6" s="1115"/>
      <c r="H6" s="1115"/>
      <c r="I6" s="1115"/>
      <c r="J6" s="1115"/>
      <c r="K6" s="1115"/>
      <c r="L6" s="1115"/>
      <c r="M6" s="1115"/>
      <c r="N6" s="1115"/>
      <c r="O6" s="1115"/>
      <c r="P6" s="1133"/>
      <c r="Q6" s="1126"/>
      <c r="R6" s="1126"/>
      <c r="S6" s="291"/>
      <c r="T6" s="1114" t="s">
        <v>219</v>
      </c>
      <c r="U6" s="1115"/>
      <c r="V6" s="1115" t="str">
        <f>IF('statement of marks'!K8="","",'statement of marks'!K8)</f>
        <v>c 002</v>
      </c>
      <c r="W6" s="1115"/>
      <c r="X6" s="1115"/>
      <c r="Y6" s="1115"/>
      <c r="Z6" s="1115"/>
      <c r="AA6" s="1115"/>
      <c r="AB6" s="1115"/>
      <c r="AC6" s="1115"/>
      <c r="AD6" s="1115"/>
      <c r="AE6" s="1115"/>
      <c r="AF6" s="1115"/>
      <c r="AG6" s="1115"/>
      <c r="AH6" s="1133"/>
    </row>
    <row r="7" spans="1:35" ht="19" customHeight="1">
      <c r="A7" s="291"/>
      <c r="B7" s="1114" t="s">
        <v>220</v>
      </c>
      <c r="C7" s="1115"/>
      <c r="D7" s="1115" t="str">
        <f>IF('statement of marks'!L7="","",'statement of marks'!L7)</f>
        <v>l 001</v>
      </c>
      <c r="E7" s="1115"/>
      <c r="F7" s="1115"/>
      <c r="G7" s="1115"/>
      <c r="H7" s="1115"/>
      <c r="I7" s="1115"/>
      <c r="J7" s="1115"/>
      <c r="K7" s="1115"/>
      <c r="L7" s="1115"/>
      <c r="M7" s="1115"/>
      <c r="N7" s="1115"/>
      <c r="O7" s="1115"/>
      <c r="P7" s="1133"/>
      <c r="Q7" s="1126"/>
      <c r="R7" s="1126"/>
      <c r="S7" s="291"/>
      <c r="T7" s="1114" t="s">
        <v>220</v>
      </c>
      <c r="U7" s="1115"/>
      <c r="V7" s="1115" t="str">
        <f>IF('statement of marks'!L8="","",'statement of marks'!L8)</f>
        <v>l 002</v>
      </c>
      <c r="W7" s="1115"/>
      <c r="X7" s="1115"/>
      <c r="Y7" s="1115"/>
      <c r="Z7" s="1115"/>
      <c r="AA7" s="1115"/>
      <c r="AB7" s="1115"/>
      <c r="AC7" s="1115"/>
      <c r="AD7" s="1115"/>
      <c r="AE7" s="1115"/>
      <c r="AF7" s="1115"/>
      <c r="AG7" s="1115"/>
      <c r="AH7" s="1133"/>
    </row>
    <row r="8" spans="1:35" ht="19" customHeight="1">
      <c r="A8" s="291"/>
      <c r="B8" s="1114" t="s">
        <v>221</v>
      </c>
      <c r="C8" s="1115"/>
      <c r="D8" s="1119" t="str">
        <f>'statement of marks'!$G$3</f>
        <v>6 A</v>
      </c>
      <c r="E8" s="1119"/>
      <c r="F8" s="1119"/>
      <c r="G8" s="1119"/>
      <c r="H8" s="1115" t="s">
        <v>9</v>
      </c>
      <c r="I8" s="1115"/>
      <c r="J8" s="1115"/>
      <c r="K8" s="1115"/>
      <c r="L8" s="1115"/>
      <c r="M8" s="1119" t="str">
        <f>IF('statement of marks'!D7="","",'statement of marks'!D7)</f>
        <v>drop</v>
      </c>
      <c r="N8" s="1119"/>
      <c r="O8" s="1119"/>
      <c r="P8" s="1120"/>
      <c r="Q8" s="1126"/>
      <c r="R8" s="1126"/>
      <c r="S8" s="291"/>
      <c r="T8" s="1114" t="s">
        <v>221</v>
      </c>
      <c r="U8" s="1115"/>
      <c r="V8" s="1119" t="str">
        <f>'statement of marks'!$G$3</f>
        <v>6 A</v>
      </c>
      <c r="W8" s="1119"/>
      <c r="X8" s="1119"/>
      <c r="Y8" s="1119"/>
      <c r="Z8" s="1115" t="s">
        <v>9</v>
      </c>
      <c r="AA8" s="1115"/>
      <c r="AB8" s="1115"/>
      <c r="AC8" s="1115"/>
      <c r="AD8" s="1115"/>
      <c r="AE8" s="1119">
        <f>IF('statement of marks'!D8="","",'statement of marks'!D8)</f>
        <v>802</v>
      </c>
      <c r="AF8" s="1119"/>
      <c r="AG8" s="1119"/>
      <c r="AH8" s="1120"/>
    </row>
    <row r="9" spans="1:35" ht="19" customHeight="1">
      <c r="A9" s="291"/>
      <c r="B9" s="1114" t="s">
        <v>222</v>
      </c>
      <c r="C9" s="1115"/>
      <c r="D9" s="1119">
        <f>IF('statement of marks'!F7="","",'statement of marks'!F7)</f>
        <v>965</v>
      </c>
      <c r="E9" s="1119"/>
      <c r="F9" s="1119"/>
      <c r="G9" s="1119"/>
      <c r="H9" s="1115" t="s">
        <v>0</v>
      </c>
      <c r="I9" s="1115"/>
      <c r="J9" s="1115"/>
      <c r="K9" s="1115"/>
      <c r="L9" s="1115"/>
      <c r="M9" s="1121">
        <f>IF('statement of marks'!H7="","",'statement of marks'!H7)</f>
        <v>36811</v>
      </c>
      <c r="N9" s="1121"/>
      <c r="O9" s="1121"/>
      <c r="P9" s="1122"/>
      <c r="Q9" s="1126"/>
      <c r="R9" s="1126"/>
      <c r="S9" s="291"/>
      <c r="T9" s="1114" t="s">
        <v>222</v>
      </c>
      <c r="U9" s="1115"/>
      <c r="V9" s="1119">
        <f>IF('statement of marks'!F8="","",'statement of marks'!F8)</f>
        <v>967</v>
      </c>
      <c r="W9" s="1119"/>
      <c r="X9" s="1119"/>
      <c r="Y9" s="1119"/>
      <c r="Z9" s="1115" t="s">
        <v>0</v>
      </c>
      <c r="AA9" s="1115"/>
      <c r="AB9" s="1115"/>
      <c r="AC9" s="1115"/>
      <c r="AD9" s="1115"/>
      <c r="AE9" s="1121">
        <f>IF('statement of marks'!H8="","",'statement of marks'!H8)</f>
        <v>37714</v>
      </c>
      <c r="AF9" s="1121"/>
      <c r="AG9" s="1121"/>
      <c r="AH9" s="1122"/>
    </row>
    <row r="10" spans="1:35" ht="19" customHeight="1">
      <c r="A10" s="291"/>
      <c r="B10" s="289" t="s">
        <v>28</v>
      </c>
      <c r="C10" s="279" t="s">
        <v>97</v>
      </c>
      <c r="D10" s="1111" t="s">
        <v>1</v>
      </c>
      <c r="E10" s="1111"/>
      <c r="F10" s="1111"/>
      <c r="G10" s="1111" t="s">
        <v>21</v>
      </c>
      <c r="H10" s="1111"/>
      <c r="I10" s="1111"/>
      <c r="J10" s="1111" t="s">
        <v>68</v>
      </c>
      <c r="K10" s="1111"/>
      <c r="L10" s="1111"/>
      <c r="M10" s="1111" t="s">
        <v>98</v>
      </c>
      <c r="N10" s="1111"/>
      <c r="O10" s="1111"/>
      <c r="P10" s="280" t="s">
        <v>278</v>
      </c>
      <c r="Q10" s="1126"/>
      <c r="R10" s="1126"/>
      <c r="S10" s="291"/>
      <c r="T10" s="289" t="s">
        <v>28</v>
      </c>
      <c r="U10" s="279" t="s">
        <v>97</v>
      </c>
      <c r="V10" s="1111" t="s">
        <v>1</v>
      </c>
      <c r="W10" s="1111"/>
      <c r="X10" s="1111"/>
      <c r="Y10" s="1111" t="s">
        <v>21</v>
      </c>
      <c r="Z10" s="1111"/>
      <c r="AA10" s="1111"/>
      <c r="AB10" s="1111" t="s">
        <v>68</v>
      </c>
      <c r="AC10" s="1111"/>
      <c r="AD10" s="1111"/>
      <c r="AE10" s="1111" t="s">
        <v>98</v>
      </c>
      <c r="AF10" s="1111"/>
      <c r="AG10" s="1111"/>
      <c r="AH10" s="280" t="s">
        <v>278</v>
      </c>
    </row>
    <row r="11" spans="1:35" ht="19" customHeight="1">
      <c r="A11" s="291"/>
      <c r="B11" s="1104" t="s">
        <v>3</v>
      </c>
      <c r="C11" s="1105"/>
      <c r="D11" s="276">
        <f>IF('statement of marks'!M$6="","",'statement of marks'!M$6)</f>
        <v>5</v>
      </c>
      <c r="E11" s="276">
        <f>IF('statement of marks'!N$6="","",'statement of marks'!N$6)</f>
        <v>5</v>
      </c>
      <c r="F11" s="276">
        <f>IF('statement of marks'!O$6="","",'statement of marks'!O$6)</f>
        <v>10</v>
      </c>
      <c r="G11" s="276">
        <f>IF('statement of marks'!P$6="","",'statement of marks'!P$6)</f>
        <v>5</v>
      </c>
      <c r="H11" s="276">
        <f>IF('statement of marks'!Q$6="","",'statement of marks'!Q$6)</f>
        <v>5</v>
      </c>
      <c r="I11" s="276">
        <f>IF('statement of marks'!R$6="","",'statement of marks'!R$6)</f>
        <v>10</v>
      </c>
      <c r="J11" s="276">
        <f>IF('statement of marks'!S$6="","",'statement of marks'!S$6)</f>
        <v>5</v>
      </c>
      <c r="K11" s="276">
        <f>IF('statement of marks'!T$6="","",'statement of marks'!T$6)</f>
        <v>5</v>
      </c>
      <c r="L11" s="276">
        <f>IF('statement of marks'!U$6="","",'statement of marks'!U$6)</f>
        <v>10</v>
      </c>
      <c r="M11" s="276">
        <f>IF('statement of marks'!W$6="","",'statement of marks'!W$6)</f>
        <v>50</v>
      </c>
      <c r="N11" s="276">
        <f>IF('statement of marks'!X$6="","",'statement of marks'!X$6)</f>
        <v>20</v>
      </c>
      <c r="O11" s="276">
        <f>IF('statement of marks'!Y$6="","",'statement of marks'!Y$6)</f>
        <v>70</v>
      </c>
      <c r="P11" s="281">
        <f>IF('statement of marks'!Z$6="","",'statement of marks'!Z$6)</f>
        <v>100</v>
      </c>
      <c r="Q11" s="1126"/>
      <c r="R11" s="1126"/>
      <c r="S11" s="291"/>
      <c r="T11" s="1104" t="s">
        <v>3</v>
      </c>
      <c r="U11" s="1105"/>
      <c r="V11" s="276">
        <f>IF('statement of marks'!M$6="","",'statement of marks'!M$6)</f>
        <v>5</v>
      </c>
      <c r="W11" s="276">
        <f>IF('statement of marks'!N$6="","",'statement of marks'!N$6)</f>
        <v>5</v>
      </c>
      <c r="X11" s="276">
        <f>IF('statement of marks'!O$6="","",'statement of marks'!O$6)</f>
        <v>10</v>
      </c>
      <c r="Y11" s="276">
        <f>IF('statement of marks'!P$6="","",'statement of marks'!P$6)</f>
        <v>5</v>
      </c>
      <c r="Z11" s="276">
        <f>IF('statement of marks'!Q$6="","",'statement of marks'!Q$6)</f>
        <v>5</v>
      </c>
      <c r="AA11" s="276">
        <f>IF('statement of marks'!R$6="","",'statement of marks'!R$6)</f>
        <v>10</v>
      </c>
      <c r="AB11" s="276">
        <f>IF('statement of marks'!S$6="","",'statement of marks'!S$6)</f>
        <v>5</v>
      </c>
      <c r="AC11" s="276">
        <f>IF('statement of marks'!T$6="","",'statement of marks'!T$6)</f>
        <v>5</v>
      </c>
      <c r="AD11" s="276">
        <f>IF('statement of marks'!U$6="","",'statement of marks'!U$6)</f>
        <v>10</v>
      </c>
      <c r="AE11" s="276">
        <f>IF('statement of marks'!W$6="","",'statement of marks'!W$6)</f>
        <v>50</v>
      </c>
      <c r="AF11" s="276">
        <f>IF('statement of marks'!X$6="","",'statement of marks'!X$6)</f>
        <v>20</v>
      </c>
      <c r="AG11" s="276">
        <f>IF('statement of marks'!Y$6="","",'statement of marks'!Y$6)</f>
        <v>70</v>
      </c>
      <c r="AH11" s="281">
        <f>IF('statement of marks'!Z$6="","",'statement of marks'!Z$6)</f>
        <v>100</v>
      </c>
    </row>
    <row r="12" spans="1:35" ht="19" customHeight="1">
      <c r="A12" s="291"/>
      <c r="B12" s="1114" t="str">
        <f>IF('statement of marks'!$M$3="","",'statement of marks'!$M$3)</f>
        <v>fgUnh</v>
      </c>
      <c r="C12" s="1115"/>
      <c r="D12" s="277">
        <f>IF('statement of marks'!M7="","",'statement of marks'!M7)</f>
        <v>5</v>
      </c>
      <c r="E12" s="277">
        <f>IF('statement of marks'!N7="","",'statement of marks'!N7)</f>
        <v>5</v>
      </c>
      <c r="F12" s="275">
        <f>IF('statement of marks'!O7="","",'statement of marks'!O7)</f>
        <v>10</v>
      </c>
      <c r="G12" s="277">
        <f>IF('statement of marks'!P7="","",'statement of marks'!P7)</f>
        <v>5</v>
      </c>
      <c r="H12" s="277">
        <f>IF('statement of marks'!Q7="","",'statement of marks'!Q7)</f>
        <v>5</v>
      </c>
      <c r="I12" s="275">
        <f>IF('statement of marks'!R7="","",'statement of marks'!R7)</f>
        <v>10</v>
      </c>
      <c r="J12" s="277">
        <f>IF('statement of marks'!S7="","",'statement of marks'!S7)</f>
        <v>5</v>
      </c>
      <c r="K12" s="277">
        <f>IF('statement of marks'!T7="","",'statement of marks'!T7)</f>
        <v>5</v>
      </c>
      <c r="L12" s="275">
        <f>IF('statement of marks'!U7="","",'statement of marks'!U7)</f>
        <v>10</v>
      </c>
      <c r="M12" s="277">
        <f>IF('statement of marks'!W7="","",'statement of marks'!W7)</f>
        <v>34</v>
      </c>
      <c r="N12" s="277">
        <f>IF('statement of marks'!X7="","",'statement of marks'!X7)</f>
        <v>19</v>
      </c>
      <c r="O12" s="275">
        <f>IF('statement of marks'!Y7="","",'statement of marks'!Y7)</f>
        <v>53</v>
      </c>
      <c r="P12" s="281">
        <f>IF('statement of marks'!Z7="","",'statement of marks'!Z7)</f>
        <v>83</v>
      </c>
      <c r="Q12" s="1126"/>
      <c r="R12" s="1126"/>
      <c r="S12" s="291"/>
      <c r="T12" s="1114" t="str">
        <f>IF('statement of marks'!$M$3="","",'statement of marks'!$M$3)</f>
        <v>fgUnh</v>
      </c>
      <c r="U12" s="1115"/>
      <c r="V12" s="277">
        <f>IF('statement of marks'!M8="","",'statement of marks'!M8)</f>
        <v>5</v>
      </c>
      <c r="W12" s="277">
        <f>IF('statement of marks'!N8="","",'statement of marks'!N8)</f>
        <v>5</v>
      </c>
      <c r="X12" s="275">
        <f>IF('statement of marks'!O8="","",'statement of marks'!O8)</f>
        <v>10</v>
      </c>
      <c r="Y12" s="277">
        <f>IF('statement of marks'!P8="","",'statement of marks'!P8)</f>
        <v>5</v>
      </c>
      <c r="Z12" s="277">
        <f>IF('statement of marks'!Q8="","",'statement of marks'!Q8)</f>
        <v>5</v>
      </c>
      <c r="AA12" s="275">
        <f>IF('statement of marks'!R8="","",'statement of marks'!R8)</f>
        <v>10</v>
      </c>
      <c r="AB12" s="277">
        <f>IF('statement of marks'!S8="","",'statement of marks'!S8)</f>
        <v>5</v>
      </c>
      <c r="AC12" s="277">
        <f>IF('statement of marks'!T8="","",'statement of marks'!T8)</f>
        <v>5</v>
      </c>
      <c r="AD12" s="275">
        <f>IF('statement of marks'!U8="","",'statement of marks'!U8)</f>
        <v>10</v>
      </c>
      <c r="AE12" s="277">
        <f>IF('statement of marks'!W8="","",'statement of marks'!W8)</f>
        <v>50</v>
      </c>
      <c r="AF12" s="277">
        <f>IF('statement of marks'!X8="","",'statement of marks'!X8)</f>
        <v>20</v>
      </c>
      <c r="AG12" s="275">
        <f>IF('statement of marks'!Y8="","",'statement of marks'!Y8)</f>
        <v>70</v>
      </c>
      <c r="AH12" s="281">
        <f>IF('statement of marks'!Z8="","",'statement of marks'!Z8)</f>
        <v>100</v>
      </c>
    </row>
    <row r="13" spans="1:35" ht="19" customHeight="1">
      <c r="A13" s="291"/>
      <c r="B13" s="1114" t="str">
        <f>IF('statement of marks'!$AI$3="","",'statement of marks'!$AI$3)</f>
        <v>vaxszth</v>
      </c>
      <c r="C13" s="1115"/>
      <c r="D13" s="277">
        <f>IF('statement of marks'!AI7="","",'statement of marks'!AI7)</f>
        <v>4</v>
      </c>
      <c r="E13" s="277">
        <f>IF('statement of marks'!AJ7="","",'statement of marks'!AJ7)</f>
        <v>5</v>
      </c>
      <c r="F13" s="275">
        <f>IF('statement of marks'!AK7="","",'statement of marks'!AK7)</f>
        <v>9</v>
      </c>
      <c r="G13" s="277">
        <f>IF('statement of marks'!AL7="","",'statement of marks'!AL7)</f>
        <v>5</v>
      </c>
      <c r="H13" s="277">
        <f>IF('statement of marks'!AM7="","",'statement of marks'!AM7)</f>
        <v>5</v>
      </c>
      <c r="I13" s="275">
        <f>IF('statement of marks'!AN7="","",'statement of marks'!AN7)</f>
        <v>10</v>
      </c>
      <c r="J13" s="277">
        <f>IF('statement of marks'!AO7="","",'statement of marks'!AO7)</f>
        <v>5</v>
      </c>
      <c r="K13" s="277">
        <f>IF('statement of marks'!AP7="","",'statement of marks'!AP7)</f>
        <v>5</v>
      </c>
      <c r="L13" s="275">
        <f>IF('statement of marks'!AQ7="","",'statement of marks'!AQ7)</f>
        <v>10</v>
      </c>
      <c r="M13" s="277">
        <f>IF('statement of marks'!AS7="","",'statement of marks'!AS7)</f>
        <v>46</v>
      </c>
      <c r="N13" s="277">
        <f>IF('statement of marks'!AT7="","",'statement of marks'!AT7)</f>
        <v>20</v>
      </c>
      <c r="O13" s="275">
        <f>IF('statement of marks'!AU7="","",'statement of marks'!AU7)</f>
        <v>66</v>
      </c>
      <c r="P13" s="281">
        <f>IF('statement of marks'!AV7="","",'statement of marks'!AV7)</f>
        <v>95</v>
      </c>
      <c r="Q13" s="1126"/>
      <c r="R13" s="1126"/>
      <c r="S13" s="291"/>
      <c r="T13" s="1114" t="str">
        <f>IF('statement of marks'!$AI$3="","",'statement of marks'!$AI$3)</f>
        <v>vaxszth</v>
      </c>
      <c r="U13" s="1115"/>
      <c r="V13" s="277">
        <f>IF('statement of marks'!AI8="","",'statement of marks'!AI8)</f>
        <v>5</v>
      </c>
      <c r="W13" s="277">
        <f>IF('statement of marks'!AJ8="","",'statement of marks'!AJ8)</f>
        <v>5</v>
      </c>
      <c r="X13" s="275">
        <f>IF('statement of marks'!AK8="","",'statement of marks'!AK8)</f>
        <v>10</v>
      </c>
      <c r="Y13" s="277">
        <f>IF('statement of marks'!AL8="","",'statement of marks'!AL8)</f>
        <v>5</v>
      </c>
      <c r="Z13" s="277">
        <f>IF('statement of marks'!AM8="","",'statement of marks'!AM8)</f>
        <v>5</v>
      </c>
      <c r="AA13" s="275">
        <f>IF('statement of marks'!AN8="","",'statement of marks'!AN8)</f>
        <v>10</v>
      </c>
      <c r="AB13" s="277">
        <f>IF('statement of marks'!AO8="","",'statement of marks'!AO8)</f>
        <v>5</v>
      </c>
      <c r="AC13" s="277">
        <f>IF('statement of marks'!AP8="","",'statement of marks'!AP8)</f>
        <v>5</v>
      </c>
      <c r="AD13" s="275">
        <f>IF('statement of marks'!AQ8="","",'statement of marks'!AQ8)</f>
        <v>10</v>
      </c>
      <c r="AE13" s="277">
        <f>IF('statement of marks'!AS8="","",'statement of marks'!AS8)</f>
        <v>50</v>
      </c>
      <c r="AF13" s="277">
        <f>IF('statement of marks'!AT8="","",'statement of marks'!AT8)</f>
        <v>20</v>
      </c>
      <c r="AG13" s="275">
        <f>IF('statement of marks'!AU8="","",'statement of marks'!AU8)</f>
        <v>70</v>
      </c>
      <c r="AH13" s="281">
        <f>IF('statement of marks'!AV8="","",'statement of marks'!AV8)</f>
        <v>100</v>
      </c>
    </row>
    <row r="14" spans="1:35" ht="19" customHeight="1">
      <c r="A14" s="291"/>
      <c r="B14" s="1114" t="str">
        <f>IF('statement of marks'!BE7="s","laLd`r",IF('statement of marks'!BE7="u","mnwZ",IF('statement of marks'!BE7="g","xqtjkrh",IF('statement of marks'!BE7="p","iatkch",IF('statement of marks'!BE7="sd","fla/kh","r`rh; Hkk""kk")))))</f>
        <v>laLd`r</v>
      </c>
      <c r="C14" s="1115"/>
      <c r="D14" s="277">
        <f>IF('statement of marks'!BF7="","",'statement of marks'!BF7)</f>
        <v>5</v>
      </c>
      <c r="E14" s="277">
        <f>IF('statement of marks'!BG7="","",'statement of marks'!BG7)</f>
        <v>4</v>
      </c>
      <c r="F14" s="275">
        <f>IF('statement of marks'!BH7="","",'statement of marks'!BH7)</f>
        <v>9</v>
      </c>
      <c r="G14" s="277">
        <f>IF('statement of marks'!BI7="","",'statement of marks'!BI7)</f>
        <v>5</v>
      </c>
      <c r="H14" s="277">
        <f>IF('statement of marks'!BJ7="","",'statement of marks'!BJ7)</f>
        <v>5</v>
      </c>
      <c r="I14" s="275">
        <f>IF('statement of marks'!BK7="","",'statement of marks'!BK7)</f>
        <v>10</v>
      </c>
      <c r="J14" s="277">
        <f>IF('statement of marks'!BL7="","",'statement of marks'!BL7)</f>
        <v>5</v>
      </c>
      <c r="K14" s="277">
        <f>IF('statement of marks'!BM7="","",'statement of marks'!BM7)</f>
        <v>5</v>
      </c>
      <c r="L14" s="275">
        <f>IF('statement of marks'!BN7="","",'statement of marks'!BN7)</f>
        <v>10</v>
      </c>
      <c r="M14" s="277">
        <f>IF('statement of marks'!BP7="","",'statement of marks'!BP7)</f>
        <v>43</v>
      </c>
      <c r="N14" s="277">
        <f>IF('statement of marks'!BQ7="","",'statement of marks'!BQ7)</f>
        <v>16</v>
      </c>
      <c r="O14" s="275">
        <f>IF('statement of marks'!BR7="","",'statement of marks'!BR7)</f>
        <v>59</v>
      </c>
      <c r="P14" s="281">
        <f>IF('statement of marks'!BS7="","",'statement of marks'!BS7)</f>
        <v>88</v>
      </c>
      <c r="Q14" s="1126"/>
      <c r="R14" s="1126"/>
      <c r="S14" s="291"/>
      <c r="T14" s="1114" t="str">
        <f>IF('statement of marks'!BE8="s","laLd`r",IF('statement of marks'!BE8="u","mnwZ",IF('statement of marks'!BE8="g","xqtjkrh",IF('statement of marks'!BE8="p","iatkch",IF('statement of marks'!BE8="sd","fla/kh","r`rh; Hkk""kk")))))</f>
        <v>laLd`r</v>
      </c>
      <c r="U14" s="1115"/>
      <c r="V14" s="277">
        <f>IF('statement of marks'!BF8="","",'statement of marks'!BF8)</f>
        <v>3</v>
      </c>
      <c r="W14" s="277">
        <f>IF('statement of marks'!BG8="","",'statement of marks'!BG8)</f>
        <v>3</v>
      </c>
      <c r="X14" s="275">
        <f>IF('statement of marks'!BH8="","",'statement of marks'!BH8)</f>
        <v>6</v>
      </c>
      <c r="Y14" s="277">
        <f>IF('statement of marks'!BI8="","",'statement of marks'!BI8)</f>
        <v>2</v>
      </c>
      <c r="Z14" s="277">
        <f>IF('statement of marks'!BJ8="","",'statement of marks'!BJ8)</f>
        <v>3</v>
      </c>
      <c r="AA14" s="275">
        <f>IF('statement of marks'!BK8="","",'statement of marks'!BK8)</f>
        <v>5</v>
      </c>
      <c r="AB14" s="277" t="str">
        <f>IF('statement of marks'!BL8="","",'statement of marks'!BL8)</f>
        <v>Ab</v>
      </c>
      <c r="AC14" s="277" t="str">
        <f>IF('statement of marks'!BM8="","",'statement of marks'!BM8)</f>
        <v>Ab</v>
      </c>
      <c r="AD14" s="275">
        <f>IF('statement of marks'!BN8="","",'statement of marks'!BN8)</f>
        <v>0</v>
      </c>
      <c r="AE14" s="277">
        <f>IF('statement of marks'!BP8="","",'statement of marks'!BP8)</f>
        <v>28</v>
      </c>
      <c r="AF14" s="277">
        <f>IF('statement of marks'!BQ8="","",'statement of marks'!BQ8)</f>
        <v>14</v>
      </c>
      <c r="AG14" s="275">
        <f>IF('statement of marks'!BR8="","",'statement of marks'!BR8)</f>
        <v>42</v>
      </c>
      <c r="AH14" s="281">
        <f>IF('statement of marks'!BS8="","",'statement of marks'!BS8)</f>
        <v>53</v>
      </c>
    </row>
    <row r="15" spans="1:35" ht="19" customHeight="1">
      <c r="A15" s="291"/>
      <c r="B15" s="1114" t="str">
        <f>IF('statement of marks'!$CB$3="","",'statement of marks'!$CB$3)</f>
        <v>xf.kr</v>
      </c>
      <c r="C15" s="1115"/>
      <c r="D15" s="277">
        <f>IF('statement of marks'!CB7="","",'statement of marks'!CB7)</f>
        <v>5</v>
      </c>
      <c r="E15" s="277">
        <f>IF('statement of marks'!CC7="","",'statement of marks'!CC7)</f>
        <v>5</v>
      </c>
      <c r="F15" s="275">
        <f>IF('statement of marks'!CD7="","",'statement of marks'!CD7)</f>
        <v>10</v>
      </c>
      <c r="G15" s="277">
        <f>IF('statement of marks'!CE7="","",'statement of marks'!CE7)</f>
        <v>5</v>
      </c>
      <c r="H15" s="277">
        <f>IF('statement of marks'!CF7="","",'statement of marks'!CF7)</f>
        <v>5</v>
      </c>
      <c r="I15" s="275">
        <f>IF('statement of marks'!CG7="","",'statement of marks'!CG7)</f>
        <v>10</v>
      </c>
      <c r="J15" s="277">
        <f>IF('statement of marks'!CH7="","",'statement of marks'!CH7)</f>
        <v>5</v>
      </c>
      <c r="K15" s="277">
        <f>IF('statement of marks'!CI7="","",'statement of marks'!CI7)</f>
        <v>5</v>
      </c>
      <c r="L15" s="275">
        <f>IF('statement of marks'!CJ7="","",'statement of marks'!CJ7)</f>
        <v>10</v>
      </c>
      <c r="M15" s="277">
        <f>IF('statement of marks'!CL7="","",'statement of marks'!CL7)</f>
        <v>42</v>
      </c>
      <c r="N15" s="277">
        <f>IF('statement of marks'!CM7="","",'statement of marks'!CM7)</f>
        <v>19</v>
      </c>
      <c r="O15" s="275">
        <f>IF('statement of marks'!CN7="","",'statement of marks'!CN7)</f>
        <v>61</v>
      </c>
      <c r="P15" s="281">
        <f>IF('statement of marks'!CO7="","",'statement of marks'!CO7)</f>
        <v>91</v>
      </c>
      <c r="Q15" s="1126"/>
      <c r="R15" s="1126"/>
      <c r="S15" s="291"/>
      <c r="T15" s="1114" t="str">
        <f>IF('statement of marks'!$CB$3="","",'statement of marks'!$CB$3)</f>
        <v>xf.kr</v>
      </c>
      <c r="U15" s="1115"/>
      <c r="V15" s="277">
        <f>IF('statement of marks'!CB8="","",'statement of marks'!CB8)</f>
        <v>3</v>
      </c>
      <c r="W15" s="277">
        <f>IF('statement of marks'!CC8="","",'statement of marks'!CC8)</f>
        <v>3</v>
      </c>
      <c r="X15" s="275">
        <f>IF('statement of marks'!CD8="","",'statement of marks'!CD8)</f>
        <v>6</v>
      </c>
      <c r="Y15" s="277">
        <f>IF('statement of marks'!CE8="","",'statement of marks'!CE8)</f>
        <v>3</v>
      </c>
      <c r="Z15" s="277">
        <f>IF('statement of marks'!CF8="","",'statement of marks'!CF8)</f>
        <v>5</v>
      </c>
      <c r="AA15" s="275">
        <f>IF('statement of marks'!CG8="","",'statement of marks'!CG8)</f>
        <v>8</v>
      </c>
      <c r="AB15" s="277" t="str">
        <f>IF('statement of marks'!CH8="","",'statement of marks'!CH8)</f>
        <v>Ab</v>
      </c>
      <c r="AC15" s="277" t="str">
        <f>IF('statement of marks'!CI8="","",'statement of marks'!CI8)</f>
        <v>Ab</v>
      </c>
      <c r="AD15" s="275">
        <f>IF('statement of marks'!CJ8="","",'statement of marks'!CJ8)</f>
        <v>0</v>
      </c>
      <c r="AE15" s="277">
        <f>IF('statement of marks'!CL8="","",'statement of marks'!CL8)</f>
        <v>17</v>
      </c>
      <c r="AF15" s="277">
        <f>IF('statement of marks'!CM8="","",'statement of marks'!CM8)</f>
        <v>15</v>
      </c>
      <c r="AG15" s="275">
        <f>IF('statement of marks'!CN8="","",'statement of marks'!CN8)</f>
        <v>32</v>
      </c>
      <c r="AH15" s="281">
        <f>IF('statement of marks'!CO8="","",'statement of marks'!CO8)</f>
        <v>46</v>
      </c>
    </row>
    <row r="16" spans="1:35" ht="19" customHeight="1">
      <c r="A16" s="291"/>
      <c r="B16" s="1114" t="str">
        <f>IF('statement of marks'!$CX$3="","",'statement of marks'!$CX$3)</f>
        <v>foKku</v>
      </c>
      <c r="C16" s="1115"/>
      <c r="D16" s="277">
        <f>IF('statement of marks'!CX7="","",'statement of marks'!CX7)</f>
        <v>3</v>
      </c>
      <c r="E16" s="277">
        <f>IF('statement of marks'!CY7="","",'statement of marks'!CY7)</f>
        <v>2</v>
      </c>
      <c r="F16" s="275">
        <f>IF('statement of marks'!CZ7="","",'statement of marks'!CZ7)</f>
        <v>5</v>
      </c>
      <c r="G16" s="277">
        <f>IF('statement of marks'!DA7="","",'statement of marks'!DA7)</f>
        <v>5</v>
      </c>
      <c r="H16" s="277">
        <f>IF('statement of marks'!DB7="","",'statement of marks'!DB7)</f>
        <v>5</v>
      </c>
      <c r="I16" s="275">
        <f>IF('statement of marks'!DC7="","",'statement of marks'!DC7)</f>
        <v>10</v>
      </c>
      <c r="J16" s="277">
        <f>IF('statement of marks'!DD7="","",'statement of marks'!DD7)</f>
        <v>4</v>
      </c>
      <c r="K16" s="277">
        <f>IF('statement of marks'!DE7="","",'statement of marks'!DE7)</f>
        <v>4</v>
      </c>
      <c r="L16" s="275">
        <f>IF('statement of marks'!DF7="","",'statement of marks'!DF7)</f>
        <v>8</v>
      </c>
      <c r="M16" s="277">
        <f>IF('statement of marks'!DH7="","",'statement of marks'!DH7)</f>
        <v>25</v>
      </c>
      <c r="N16" s="277">
        <f>IF('statement of marks'!DI7="","",'statement of marks'!DI7)</f>
        <v>14</v>
      </c>
      <c r="O16" s="275">
        <f>IF('statement of marks'!DJ7="","",'statement of marks'!DJ7)</f>
        <v>39</v>
      </c>
      <c r="P16" s="281">
        <f>IF('statement of marks'!DK7="","",'statement of marks'!DK7)</f>
        <v>62</v>
      </c>
      <c r="Q16" s="1126"/>
      <c r="R16" s="1126"/>
      <c r="S16" s="291"/>
      <c r="T16" s="1114" t="str">
        <f>IF('statement of marks'!$CX$3="","",'statement of marks'!$CX$3)</f>
        <v>foKku</v>
      </c>
      <c r="U16" s="1115"/>
      <c r="V16" s="277">
        <f>IF('statement of marks'!CX8="","",'statement of marks'!CX8)</f>
        <v>2</v>
      </c>
      <c r="W16" s="277">
        <f>IF('statement of marks'!CY8="","",'statement of marks'!CY8)</f>
        <v>2</v>
      </c>
      <c r="X16" s="275">
        <f>IF('statement of marks'!CZ8="","",'statement of marks'!CZ8)</f>
        <v>4</v>
      </c>
      <c r="Y16" s="277">
        <f>IF('statement of marks'!DA8="","",'statement of marks'!DA8)</f>
        <v>2</v>
      </c>
      <c r="Z16" s="277">
        <f>IF('statement of marks'!DB8="","",'statement of marks'!DB8)</f>
        <v>3</v>
      </c>
      <c r="AA16" s="275">
        <f>IF('statement of marks'!DC8="","",'statement of marks'!DC8)</f>
        <v>5</v>
      </c>
      <c r="AB16" s="277" t="str">
        <f>IF('statement of marks'!DD8="","",'statement of marks'!DD8)</f>
        <v>Ab</v>
      </c>
      <c r="AC16" s="277" t="str">
        <f>IF('statement of marks'!DE8="","",'statement of marks'!DE8)</f>
        <v>Ab</v>
      </c>
      <c r="AD16" s="275">
        <f>IF('statement of marks'!DF8="","",'statement of marks'!DF8)</f>
        <v>0</v>
      </c>
      <c r="AE16" s="277">
        <f>IF('statement of marks'!DH8="","",'statement of marks'!DH8)</f>
        <v>17</v>
      </c>
      <c r="AF16" s="277">
        <f>IF('statement of marks'!DI8="","",'statement of marks'!DI8)</f>
        <v>15</v>
      </c>
      <c r="AG16" s="275">
        <f>IF('statement of marks'!DJ8="","",'statement of marks'!DJ8)</f>
        <v>32</v>
      </c>
      <c r="AH16" s="281">
        <f>IF('statement of marks'!DK8="","",'statement of marks'!DK8)</f>
        <v>41</v>
      </c>
    </row>
    <row r="17" spans="1:40" ht="19" customHeight="1">
      <c r="A17" s="291"/>
      <c r="B17" s="1114" t="str">
        <f>IF('statement of marks'!$DT$3="","",'statement of marks'!$DT$3)</f>
        <v>lkekftd foKku</v>
      </c>
      <c r="C17" s="1115"/>
      <c r="D17" s="277">
        <f>IF('statement of marks'!DT7="","",'statement of marks'!DT7)</f>
        <v>5</v>
      </c>
      <c r="E17" s="277">
        <f>IF('statement of marks'!DU7="","",'statement of marks'!DU7)</f>
        <v>5</v>
      </c>
      <c r="F17" s="275">
        <f>IF('statement of marks'!DV7="","",'statement of marks'!DV7)</f>
        <v>10</v>
      </c>
      <c r="G17" s="277">
        <f>IF('statement of marks'!DW7="","",'statement of marks'!DW7)</f>
        <v>5</v>
      </c>
      <c r="H17" s="277">
        <f>IF('statement of marks'!DX7="","",'statement of marks'!DX7)</f>
        <v>5</v>
      </c>
      <c r="I17" s="275">
        <f>IF('statement of marks'!DY7="","",'statement of marks'!DY7)</f>
        <v>10</v>
      </c>
      <c r="J17" s="277">
        <f>IF('statement of marks'!DZ7="","",'statement of marks'!DZ7)</f>
        <v>5</v>
      </c>
      <c r="K17" s="277">
        <f>IF('statement of marks'!EA7="","",'statement of marks'!EA7)</f>
        <v>5</v>
      </c>
      <c r="L17" s="275">
        <f>IF('statement of marks'!EB7="","",'statement of marks'!EB7)</f>
        <v>10</v>
      </c>
      <c r="M17" s="277">
        <f>IF('statement of marks'!ED7="","",'statement of marks'!ED7)</f>
        <v>35</v>
      </c>
      <c r="N17" s="277">
        <f>IF('statement of marks'!EE7="","",'statement of marks'!EE7)</f>
        <v>19</v>
      </c>
      <c r="O17" s="275">
        <f>IF('statement of marks'!EF7="","",'statement of marks'!EF7)</f>
        <v>54</v>
      </c>
      <c r="P17" s="281">
        <f>IF('statement of marks'!EG7="","",'statement of marks'!EG7)</f>
        <v>84</v>
      </c>
      <c r="Q17" s="1126"/>
      <c r="R17" s="1126"/>
      <c r="S17" s="291"/>
      <c r="T17" s="1114" t="str">
        <f>IF('statement of marks'!$DT$3="","",'statement of marks'!$DT$3)</f>
        <v>lkekftd foKku</v>
      </c>
      <c r="U17" s="1115"/>
      <c r="V17" s="277">
        <f>IF('statement of marks'!DT8="","",'statement of marks'!DT8)</f>
        <v>2</v>
      </c>
      <c r="W17" s="277">
        <f>IF('statement of marks'!DU8="","",'statement of marks'!DU8)</f>
        <v>3</v>
      </c>
      <c r="X17" s="275">
        <f>IF('statement of marks'!DV8="","",'statement of marks'!DV8)</f>
        <v>5</v>
      </c>
      <c r="Y17" s="277">
        <f>IF('statement of marks'!DW8="","",'statement of marks'!DW8)</f>
        <v>4</v>
      </c>
      <c r="Z17" s="277">
        <f>IF('statement of marks'!DX8="","",'statement of marks'!DX8)</f>
        <v>5</v>
      </c>
      <c r="AA17" s="275">
        <f>IF('statement of marks'!DY8="","",'statement of marks'!DY8)</f>
        <v>9</v>
      </c>
      <c r="AB17" s="277" t="str">
        <f>IF('statement of marks'!DZ8="","",'statement of marks'!DZ8)</f>
        <v>Ab</v>
      </c>
      <c r="AC17" s="277" t="str">
        <f>IF('statement of marks'!EA8="","",'statement of marks'!EA8)</f>
        <v>Ab</v>
      </c>
      <c r="AD17" s="275">
        <f>IF('statement of marks'!EB8="","",'statement of marks'!EB8)</f>
        <v>0</v>
      </c>
      <c r="AE17" s="277">
        <f>IF('statement of marks'!ED8="","",'statement of marks'!ED8)</f>
        <v>14</v>
      </c>
      <c r="AF17" s="277">
        <f>IF('statement of marks'!EE8="","",'statement of marks'!EE8)</f>
        <v>17</v>
      </c>
      <c r="AG17" s="275">
        <f>IF('statement of marks'!EF8="","",'statement of marks'!EF8)</f>
        <v>31</v>
      </c>
      <c r="AH17" s="281">
        <f>IF('statement of marks'!EG8="","",'statement of marks'!EG8)</f>
        <v>45</v>
      </c>
    </row>
    <row r="18" spans="1:40" ht="19" customHeight="1">
      <c r="A18" s="291"/>
      <c r="B18" s="1117" t="s">
        <v>271</v>
      </c>
      <c r="C18" s="1118"/>
      <c r="D18" s="1111" t="s">
        <v>1</v>
      </c>
      <c r="E18" s="1111"/>
      <c r="F18" s="1111"/>
      <c r="G18" s="1111" t="s">
        <v>21</v>
      </c>
      <c r="H18" s="1111"/>
      <c r="I18" s="1111"/>
      <c r="J18" s="1111" t="s">
        <v>272</v>
      </c>
      <c r="K18" s="1111"/>
      <c r="L18" s="1111"/>
      <c r="M18" s="1111" t="s">
        <v>68</v>
      </c>
      <c r="N18" s="1111"/>
      <c r="O18" s="1111"/>
      <c r="P18" s="282"/>
      <c r="Q18" s="1126"/>
      <c r="R18" s="1126"/>
      <c r="S18" s="291"/>
      <c r="T18" s="1117" t="s">
        <v>271</v>
      </c>
      <c r="U18" s="1118"/>
      <c r="V18" s="1111" t="s">
        <v>1</v>
      </c>
      <c r="W18" s="1111"/>
      <c r="X18" s="1111"/>
      <c r="Y18" s="1111" t="s">
        <v>21</v>
      </c>
      <c r="Z18" s="1111"/>
      <c r="AA18" s="1111"/>
      <c r="AB18" s="1111" t="s">
        <v>272</v>
      </c>
      <c r="AC18" s="1111"/>
      <c r="AD18" s="1111"/>
      <c r="AE18" s="1111" t="s">
        <v>68</v>
      </c>
      <c r="AF18" s="1111"/>
      <c r="AG18" s="1111"/>
      <c r="AH18" s="282"/>
    </row>
    <row r="19" spans="1:40" ht="19" customHeight="1">
      <c r="A19" s="291"/>
      <c r="B19" s="1104" t="s">
        <v>3</v>
      </c>
      <c r="C19" s="1105"/>
      <c r="D19" s="1116">
        <f>IF('statement of marks'!EP$6="","",'statement of marks'!EP$6)</f>
        <v>20</v>
      </c>
      <c r="E19" s="1116"/>
      <c r="F19" s="1116"/>
      <c r="G19" s="1116">
        <f>IF('statement of marks'!EQ$6="","",'statement of marks'!EQ$6)</f>
        <v>20</v>
      </c>
      <c r="H19" s="1116"/>
      <c r="I19" s="1116"/>
      <c r="J19" s="1116">
        <f>IF('statement of marks'!ES$6="","",'statement of marks'!ES$6)</f>
        <v>20</v>
      </c>
      <c r="K19" s="1116"/>
      <c r="L19" s="1116"/>
      <c r="M19" s="1116">
        <f>IF('statement of marks'!EY$6="","",'statement of marks'!ER$6)</f>
        <v>20</v>
      </c>
      <c r="N19" s="1116"/>
      <c r="O19" s="1116"/>
      <c r="P19" s="283"/>
      <c r="Q19" s="1126"/>
      <c r="R19" s="1126"/>
      <c r="S19" s="291"/>
      <c r="T19" s="1104" t="s">
        <v>3</v>
      </c>
      <c r="U19" s="1105"/>
      <c r="V19" s="1116">
        <f>IF('statement of marks'!EP$6="","",'statement of marks'!EP$6)</f>
        <v>20</v>
      </c>
      <c r="W19" s="1116"/>
      <c r="X19" s="1116"/>
      <c r="Y19" s="1116">
        <f>IF('statement of marks'!EQ$6="","",'statement of marks'!EQ$6)</f>
        <v>20</v>
      </c>
      <c r="Z19" s="1116"/>
      <c r="AA19" s="1116"/>
      <c r="AB19" s="1116">
        <f>IF('statement of marks'!ES$6="","",'statement of marks'!ES$6)</f>
        <v>20</v>
      </c>
      <c r="AC19" s="1116"/>
      <c r="AD19" s="1116"/>
      <c r="AE19" s="1116">
        <f>IF('statement of marks'!EY$6="","",'statement of marks'!ER$6)</f>
        <v>20</v>
      </c>
      <c r="AF19" s="1116"/>
      <c r="AG19" s="1116"/>
      <c r="AH19" s="283"/>
      <c r="AJ19" s="61"/>
      <c r="AK19" s="61"/>
      <c r="AL19" s="61"/>
      <c r="AM19" s="61"/>
      <c r="AN19" s="61"/>
    </row>
    <row r="20" spans="1:40" ht="19" customHeight="1">
      <c r="A20" s="291"/>
      <c r="B20" s="1114" t="str">
        <f>IF('statement of marks'!$EP$3="","",'statement of marks'!$EP$3)</f>
        <v>dk;kZuqHko</v>
      </c>
      <c r="C20" s="1115"/>
      <c r="D20" s="1103">
        <f>IF('statement of marks'!EP7="","",'statement of marks'!EP7)</f>
        <v>15</v>
      </c>
      <c r="E20" s="1103"/>
      <c r="F20" s="1103"/>
      <c r="G20" s="1103">
        <f>IF('statement of marks'!EQ7="","",'statement of marks'!EQ7)</f>
        <v>15</v>
      </c>
      <c r="H20" s="1103"/>
      <c r="I20" s="1103"/>
      <c r="J20" s="1103">
        <f>IF('statement of marks'!ES7="","",'statement of marks'!ES7)</f>
        <v>15</v>
      </c>
      <c r="K20" s="1103"/>
      <c r="L20" s="1103"/>
      <c r="M20" s="1103">
        <f>IF('statement of marks'!ER7="","",'statement of marks'!ER7)</f>
        <v>15</v>
      </c>
      <c r="N20" s="1103"/>
      <c r="O20" s="1103"/>
      <c r="P20" s="284"/>
      <c r="Q20" s="1126"/>
      <c r="R20" s="1126"/>
      <c r="S20" s="291"/>
      <c r="T20" s="1114" t="str">
        <f>IF('statement of marks'!$EP$3="","",'statement of marks'!$EP$3)</f>
        <v>dk;kZuqHko</v>
      </c>
      <c r="U20" s="1115"/>
      <c r="V20" s="1103">
        <f>IF('statement of marks'!EP8="","",'statement of marks'!EP8)</f>
        <v>14</v>
      </c>
      <c r="W20" s="1103"/>
      <c r="X20" s="1103"/>
      <c r="Y20" s="1103">
        <f>IF('statement of marks'!EQ8="","",'statement of marks'!EQ8)</f>
        <v>12</v>
      </c>
      <c r="Z20" s="1103"/>
      <c r="AA20" s="1103"/>
      <c r="AB20" s="1103">
        <f>IF('statement of marks'!ES8="","",'statement of marks'!ES8)</f>
        <v>12</v>
      </c>
      <c r="AC20" s="1103"/>
      <c r="AD20" s="1103"/>
      <c r="AE20" s="1103">
        <f>IF('statement of marks'!ER8="","",'statement of marks'!ER8)</f>
        <v>14</v>
      </c>
      <c r="AF20" s="1103"/>
      <c r="AG20" s="1103"/>
      <c r="AH20" s="284"/>
      <c r="AJ20" s="61"/>
      <c r="AK20" s="61"/>
      <c r="AL20" s="61"/>
      <c r="AM20" s="61"/>
      <c r="AN20" s="61"/>
    </row>
    <row r="21" spans="1:40" ht="19" customHeight="1">
      <c r="A21" s="291"/>
      <c r="B21" s="1112" t="str">
        <f>IF('statement of marks'!$EZ$3="","",'statement of marks'!$EZ$3)</f>
        <v>dyk f'k{kk</v>
      </c>
      <c r="C21" s="1113"/>
      <c r="D21" s="1103">
        <f>IF('statement of marks'!EZ7="","",'statement of marks'!EZ7)</f>
        <v>20</v>
      </c>
      <c r="E21" s="1103"/>
      <c r="F21" s="1103"/>
      <c r="G21" s="1103">
        <f>IF('statement of marks'!FA7="","",'statement of marks'!FA7)</f>
        <v>20</v>
      </c>
      <c r="H21" s="1103"/>
      <c r="I21" s="1103"/>
      <c r="J21" s="1103">
        <f>IF('statement of marks'!FC7="","",'statement of marks'!FC7)</f>
        <v>20</v>
      </c>
      <c r="K21" s="1103"/>
      <c r="L21" s="1103"/>
      <c r="M21" s="1103">
        <f>IF('statement of marks'!FB7="","",'statement of marks'!FB7)</f>
        <v>20</v>
      </c>
      <c r="N21" s="1103"/>
      <c r="O21" s="1103"/>
      <c r="P21" s="284"/>
      <c r="Q21" s="1126"/>
      <c r="R21" s="1126"/>
      <c r="S21" s="291"/>
      <c r="T21" s="1112" t="str">
        <f>IF('statement of marks'!$EZ$3="","",'statement of marks'!$EZ$3)</f>
        <v>dyk f'k{kk</v>
      </c>
      <c r="U21" s="1113"/>
      <c r="V21" s="1103">
        <f>IF('statement of marks'!EZ8="","",'statement of marks'!EZ8)</f>
        <v>20</v>
      </c>
      <c r="W21" s="1103"/>
      <c r="X21" s="1103"/>
      <c r="Y21" s="1103">
        <f>IF('statement of marks'!FA8="","",'statement of marks'!FA8)</f>
        <v>20</v>
      </c>
      <c r="Z21" s="1103"/>
      <c r="AA21" s="1103"/>
      <c r="AB21" s="1103">
        <f>IF('statement of marks'!FC8="","",'statement of marks'!FC8)</f>
        <v>20</v>
      </c>
      <c r="AC21" s="1103"/>
      <c r="AD21" s="1103"/>
      <c r="AE21" s="1103">
        <f>IF('statement of marks'!FB8="","",'statement of marks'!FB8)</f>
        <v>20</v>
      </c>
      <c r="AF21" s="1103"/>
      <c r="AG21" s="1103"/>
      <c r="AH21" s="284"/>
      <c r="AJ21" s="61"/>
      <c r="AK21" s="61"/>
      <c r="AL21" s="294"/>
      <c r="AM21" s="61"/>
      <c r="AN21" s="294"/>
    </row>
    <row r="22" spans="1:40" ht="19" customHeight="1">
      <c r="A22" s="291"/>
      <c r="B22" s="1109" t="str">
        <f>IF('statement of marks'!$FJ$3="","",'statement of marks'!$FJ$3)</f>
        <v>LokLF; ,oe~ 'kkjhfjd f'k{kk</v>
      </c>
      <c r="C22" s="1110"/>
      <c r="D22" s="1103">
        <f>IF('statement of marks'!FJ7="","",'statement of marks'!FJ7)</f>
        <v>15</v>
      </c>
      <c r="E22" s="1103"/>
      <c r="F22" s="1103"/>
      <c r="G22" s="1103">
        <f>IF('statement of marks'!FK7="","",'statement of marks'!FK7)</f>
        <v>15</v>
      </c>
      <c r="H22" s="1103"/>
      <c r="I22" s="1103"/>
      <c r="J22" s="1103">
        <f>IF('statement of marks'!FM7="","",'statement of marks'!FM7)</f>
        <v>15</v>
      </c>
      <c r="K22" s="1103"/>
      <c r="L22" s="1103"/>
      <c r="M22" s="1103">
        <f>IF('statement of marks'!FL7="","",'statement of marks'!FL7)</f>
        <v>15</v>
      </c>
      <c r="N22" s="1103"/>
      <c r="O22" s="1103"/>
      <c r="P22" s="284"/>
      <c r="Q22" s="1126"/>
      <c r="R22" s="1126"/>
      <c r="S22" s="291"/>
      <c r="T22" s="1109" t="str">
        <f>IF('statement of marks'!$FJ$3="","",'statement of marks'!$FJ$3)</f>
        <v>LokLF; ,oe~ 'kkjhfjd f'k{kk</v>
      </c>
      <c r="U22" s="1110"/>
      <c r="V22" s="1103">
        <f>IF('statement of marks'!FJ8="","",'statement of marks'!FJ8)</f>
        <v>16</v>
      </c>
      <c r="W22" s="1103"/>
      <c r="X22" s="1103"/>
      <c r="Y22" s="1103">
        <f>IF('statement of marks'!FK8="","",'statement of marks'!FK8)</f>
        <v>12</v>
      </c>
      <c r="Z22" s="1103"/>
      <c r="AA22" s="1103"/>
      <c r="AB22" s="1103">
        <f>IF('statement of marks'!FM8="","",'statement of marks'!FM8)</f>
        <v>12</v>
      </c>
      <c r="AC22" s="1103"/>
      <c r="AD22" s="1103"/>
      <c r="AE22" s="1103">
        <f>IF('statement of marks'!FL8="","",'statement of marks'!FL8)</f>
        <v>16</v>
      </c>
      <c r="AF22" s="1103"/>
      <c r="AG22" s="1103"/>
      <c r="AH22" s="284"/>
      <c r="AJ22" s="313"/>
      <c r="AK22" s="294"/>
      <c r="AL22" s="294"/>
      <c r="AM22" s="294"/>
      <c r="AN22" s="294"/>
    </row>
    <row r="23" spans="1:40" ht="19" customHeight="1">
      <c r="A23" s="291"/>
      <c r="B23" s="1104" t="s">
        <v>273</v>
      </c>
      <c r="C23" s="1105"/>
      <c r="D23" s="1081" t="str">
        <f>details!$DZ$3</f>
        <v>vxLr rd</v>
      </c>
      <c r="E23" s="1081"/>
      <c r="F23" s="1081"/>
      <c r="G23" s="1081" t="str">
        <f>details!$ED$3</f>
        <v>vDVwcj rd</v>
      </c>
      <c r="H23" s="1081"/>
      <c r="I23" s="1081"/>
      <c r="J23" s="1081" t="str">
        <f>details!$EL$3</f>
        <v>Qjojh rd</v>
      </c>
      <c r="K23" s="1081"/>
      <c r="L23" s="1081"/>
      <c r="M23" s="1081" t="str">
        <f>details!$EH$3</f>
        <v>fnlEcj rd</v>
      </c>
      <c r="N23" s="1081"/>
      <c r="O23" s="1081"/>
      <c r="P23" s="284"/>
      <c r="Q23" s="1126"/>
      <c r="R23" s="1126"/>
      <c r="S23" s="291"/>
      <c r="T23" s="1104" t="s">
        <v>273</v>
      </c>
      <c r="U23" s="1105"/>
      <c r="V23" s="1106" t="str">
        <f>details!$DZ$3</f>
        <v>vxLr rd</v>
      </c>
      <c r="W23" s="1107"/>
      <c r="X23" s="1108"/>
      <c r="Y23" s="1106" t="str">
        <f>details!$ED$3</f>
        <v>vDVwcj rd</v>
      </c>
      <c r="Z23" s="1107"/>
      <c r="AA23" s="1108"/>
      <c r="AB23" s="1106" t="str">
        <f>details!$EL$3</f>
        <v>Qjojh rd</v>
      </c>
      <c r="AC23" s="1107"/>
      <c r="AD23" s="1108"/>
      <c r="AE23" s="1106" t="str">
        <f>details!$EH$3</f>
        <v>fnlEcj rd</v>
      </c>
      <c r="AF23" s="1107"/>
      <c r="AG23" s="1108"/>
      <c r="AH23" s="284"/>
      <c r="AJ23" s="61"/>
      <c r="AK23" s="61"/>
      <c r="AL23" s="61"/>
      <c r="AM23" s="61"/>
      <c r="AN23" s="294"/>
    </row>
    <row r="24" spans="1:40" ht="19" customHeight="1">
      <c r="A24" s="291"/>
      <c r="B24" s="1100" t="s">
        <v>99</v>
      </c>
      <c r="C24" s="1101"/>
      <c r="D24" s="1102" t="str">
        <f>IF(details!EA7="","",details!EA7)</f>
        <v/>
      </c>
      <c r="E24" s="1102"/>
      <c r="F24" s="1102"/>
      <c r="G24" s="1102" t="str">
        <f>IF(details!EE7="","",details!EE7)</f>
        <v/>
      </c>
      <c r="H24" s="1102"/>
      <c r="I24" s="1102"/>
      <c r="J24" s="1102" t="str">
        <f>IF(details!EM7="","",details!EM7)</f>
        <v/>
      </c>
      <c r="K24" s="1102"/>
      <c r="L24" s="1102"/>
      <c r="M24" s="1102" t="str">
        <f>IF(details!EI7="","",details!EI7)</f>
        <v/>
      </c>
      <c r="N24" s="1102"/>
      <c r="O24" s="1102"/>
      <c r="P24" s="295"/>
      <c r="Q24" s="1126"/>
      <c r="R24" s="1126"/>
      <c r="S24" s="291"/>
      <c r="T24" s="1100" t="s">
        <v>99</v>
      </c>
      <c r="U24" s="1101"/>
      <c r="V24" s="1091" t="str">
        <f>IF(details!EA8="","",details!EA8)</f>
        <v/>
      </c>
      <c r="W24" s="1092"/>
      <c r="X24" s="1093"/>
      <c r="Y24" s="1091" t="str">
        <f>IF(details!EE8="","",details!EE8)</f>
        <v/>
      </c>
      <c r="Z24" s="1092"/>
      <c r="AA24" s="1093"/>
      <c r="AB24" s="1091" t="str">
        <f>IF(details!EM8="","",details!EM8)</f>
        <v/>
      </c>
      <c r="AC24" s="1092"/>
      <c r="AD24" s="1093"/>
      <c r="AE24" s="1091" t="str">
        <f>IF(details!EI8="","",details!EI8)</f>
        <v/>
      </c>
      <c r="AF24" s="1092"/>
      <c r="AG24" s="1093"/>
      <c r="AH24" s="285"/>
      <c r="AJ24" s="61"/>
      <c r="AK24" s="61"/>
      <c r="AL24" s="61"/>
      <c r="AM24" s="61"/>
      <c r="AN24" s="314"/>
    </row>
    <row r="25" spans="1:40" s="278" customFormat="1" ht="19" customHeight="1">
      <c r="A25" s="292"/>
      <c r="B25" s="1094" t="s">
        <v>15</v>
      </c>
      <c r="C25" s="1095"/>
      <c r="D25" s="1096" t="str">
        <f>IF(details!DZ7="","",details!DZ7)</f>
        <v/>
      </c>
      <c r="E25" s="1096"/>
      <c r="F25" s="1096"/>
      <c r="G25" s="1096" t="str">
        <f>IF(details!ED7="","",details!ED7)</f>
        <v/>
      </c>
      <c r="H25" s="1096"/>
      <c r="I25" s="1096"/>
      <c r="J25" s="1096" t="str">
        <f>IF(details!EL7="","",details!EL7)</f>
        <v/>
      </c>
      <c r="K25" s="1096"/>
      <c r="L25" s="1096"/>
      <c r="M25" s="1096" t="str">
        <f>IF(details!EH7="","",details!EH7)</f>
        <v/>
      </c>
      <c r="N25" s="1096"/>
      <c r="O25" s="1096"/>
      <c r="P25" s="296"/>
      <c r="Q25" s="1126"/>
      <c r="R25" s="1126"/>
      <c r="S25" s="292"/>
      <c r="T25" s="1094" t="s">
        <v>15</v>
      </c>
      <c r="U25" s="1095"/>
      <c r="V25" s="1097" t="str">
        <f>IF(details!DZ8="","",details!DZ8)</f>
        <v/>
      </c>
      <c r="W25" s="1098"/>
      <c r="X25" s="1099"/>
      <c r="Y25" s="1097" t="str">
        <f>IF(details!ED8="","",details!ED8)</f>
        <v/>
      </c>
      <c r="Z25" s="1098"/>
      <c r="AA25" s="1099"/>
      <c r="AB25" s="1097" t="str">
        <f>IF(details!EL8="","",details!EL8)</f>
        <v/>
      </c>
      <c r="AC25" s="1098"/>
      <c r="AD25" s="1099"/>
      <c r="AE25" s="1097" t="str">
        <f>IF(details!EH8="","",details!EH8)</f>
        <v/>
      </c>
      <c r="AF25" s="1098"/>
      <c r="AG25" s="1099"/>
      <c r="AH25" s="286"/>
      <c r="AJ25" s="315"/>
      <c r="AK25" s="315"/>
      <c r="AL25" s="315"/>
      <c r="AM25" s="315"/>
      <c r="AN25" s="316"/>
    </row>
    <row r="26" spans="1:40" ht="19" customHeight="1">
      <c r="A26" s="291"/>
      <c r="B26" s="1089" t="s">
        <v>100</v>
      </c>
      <c r="C26" s="1090"/>
      <c r="D26" s="1081"/>
      <c r="E26" s="1081"/>
      <c r="F26" s="1081"/>
      <c r="G26" s="1081"/>
      <c r="H26" s="1081"/>
      <c r="I26" s="1081"/>
      <c r="J26" s="1081"/>
      <c r="K26" s="1081"/>
      <c r="L26" s="1081"/>
      <c r="M26" s="1081"/>
      <c r="N26" s="1081"/>
      <c r="O26" s="1081"/>
      <c r="P26" s="287"/>
      <c r="Q26" s="1126"/>
      <c r="R26" s="1126"/>
      <c r="S26" s="291"/>
      <c r="T26" s="1089" t="s">
        <v>100</v>
      </c>
      <c r="U26" s="1090"/>
      <c r="V26" s="1081"/>
      <c r="W26" s="1081"/>
      <c r="X26" s="1081"/>
      <c r="Y26" s="1081"/>
      <c r="Z26" s="1081"/>
      <c r="AA26" s="1081"/>
      <c r="AB26" s="1081"/>
      <c r="AC26" s="1081"/>
      <c r="AD26" s="1081"/>
      <c r="AE26" s="1081"/>
      <c r="AF26" s="1081"/>
      <c r="AG26" s="1081"/>
      <c r="AH26" s="287"/>
    </row>
    <row r="27" spans="1:40" ht="19" customHeight="1">
      <c r="A27" s="291"/>
      <c r="B27" s="1087" t="s">
        <v>80</v>
      </c>
      <c r="C27" s="1088"/>
      <c r="D27" s="1081"/>
      <c r="E27" s="1081"/>
      <c r="F27" s="1081"/>
      <c r="G27" s="1081"/>
      <c r="H27" s="1081"/>
      <c r="I27" s="1081"/>
      <c r="J27" s="1081"/>
      <c r="K27" s="1081"/>
      <c r="L27" s="1081"/>
      <c r="M27" s="1081"/>
      <c r="N27" s="1081"/>
      <c r="O27" s="1081"/>
      <c r="P27" s="287"/>
      <c r="Q27" s="1126"/>
      <c r="R27" s="1126"/>
      <c r="S27" s="291"/>
      <c r="T27" s="1087" t="s">
        <v>80</v>
      </c>
      <c r="U27" s="1088"/>
      <c r="V27" s="1081"/>
      <c r="W27" s="1081"/>
      <c r="X27" s="1081"/>
      <c r="Y27" s="1081"/>
      <c r="Z27" s="1081"/>
      <c r="AA27" s="1081"/>
      <c r="AB27" s="1081"/>
      <c r="AC27" s="1081"/>
      <c r="AD27" s="1081"/>
      <c r="AE27" s="1081"/>
      <c r="AF27" s="1081"/>
      <c r="AG27" s="1081"/>
      <c r="AH27" s="287"/>
    </row>
    <row r="28" spans="1:40" ht="19" customHeight="1">
      <c r="A28" s="291"/>
      <c r="B28" s="1085" t="s">
        <v>101</v>
      </c>
      <c r="C28" s="1086"/>
      <c r="D28" s="1081"/>
      <c r="E28" s="1081"/>
      <c r="F28" s="1081"/>
      <c r="G28" s="1081"/>
      <c r="H28" s="1081"/>
      <c r="I28" s="1081"/>
      <c r="J28" s="1081"/>
      <c r="K28" s="1081"/>
      <c r="L28" s="1081"/>
      <c r="M28" s="1081"/>
      <c r="N28" s="1081"/>
      <c r="O28" s="1081"/>
      <c r="P28" s="287"/>
      <c r="Q28" s="1126"/>
      <c r="R28" s="1126"/>
      <c r="S28" s="291"/>
      <c r="T28" s="1085" t="s">
        <v>101</v>
      </c>
      <c r="U28" s="1086"/>
      <c r="V28" s="1081"/>
      <c r="W28" s="1081"/>
      <c r="X28" s="1081"/>
      <c r="Y28" s="1081"/>
      <c r="Z28" s="1081"/>
      <c r="AA28" s="1081"/>
      <c r="AB28" s="1081"/>
      <c r="AC28" s="1081"/>
      <c r="AD28" s="1081"/>
      <c r="AE28" s="1081"/>
      <c r="AF28" s="1081"/>
      <c r="AG28" s="1081"/>
      <c r="AH28" s="287"/>
    </row>
    <row r="29" spans="1:40" ht="19" customHeight="1" thickBot="1">
      <c r="A29" s="293"/>
      <c r="B29" s="1082" t="s">
        <v>102</v>
      </c>
      <c r="C29" s="1083"/>
      <c r="D29" s="1084"/>
      <c r="E29" s="1084"/>
      <c r="F29" s="1084"/>
      <c r="G29" s="1084"/>
      <c r="H29" s="1084"/>
      <c r="I29" s="1084"/>
      <c r="J29" s="1084"/>
      <c r="K29" s="1084"/>
      <c r="L29" s="1084"/>
      <c r="M29" s="1084"/>
      <c r="N29" s="1084"/>
      <c r="O29" s="1084"/>
      <c r="P29" s="288"/>
      <c r="Q29" s="1126"/>
      <c r="R29" s="1126"/>
      <c r="S29" s="293"/>
      <c r="T29" s="1082" t="s">
        <v>102</v>
      </c>
      <c r="U29" s="1083"/>
      <c r="V29" s="1084"/>
      <c r="W29" s="1084"/>
      <c r="X29" s="1084"/>
      <c r="Y29" s="1084"/>
      <c r="Z29" s="1084"/>
      <c r="AA29" s="1084"/>
      <c r="AB29" s="1084"/>
      <c r="AC29" s="1084"/>
      <c r="AD29" s="1084"/>
      <c r="AE29" s="1084"/>
      <c r="AF29" s="1084"/>
      <c r="AG29" s="1084"/>
      <c r="AH29" s="288"/>
    </row>
    <row r="30" spans="1:40" ht="19" customHeight="1">
      <c r="A30" s="290"/>
      <c r="B30" s="1123" t="s">
        <v>47</v>
      </c>
      <c r="C30" s="1124"/>
      <c r="D30" s="1124"/>
      <c r="E30" s="1124"/>
      <c r="F30" s="1124"/>
      <c r="G30" s="1124"/>
      <c r="H30" s="1124"/>
      <c r="I30" s="1124"/>
      <c r="J30" s="1124"/>
      <c r="K30" s="1124"/>
      <c r="L30" s="1124"/>
      <c r="M30" s="1124"/>
      <c r="N30" s="1124"/>
      <c r="O30" s="1124"/>
      <c r="P30" s="1125"/>
      <c r="Q30" s="1126"/>
      <c r="R30" s="1126"/>
      <c r="S30" s="290"/>
      <c r="T30" s="1123" t="s">
        <v>47</v>
      </c>
      <c r="U30" s="1124"/>
      <c r="V30" s="1124"/>
      <c r="W30" s="1124"/>
      <c r="X30" s="1124"/>
      <c r="Y30" s="1124"/>
      <c r="Z30" s="1124"/>
      <c r="AA30" s="1124"/>
      <c r="AB30" s="1124"/>
      <c r="AC30" s="1124"/>
      <c r="AD30" s="1124"/>
      <c r="AE30" s="1124"/>
      <c r="AF30" s="1124"/>
      <c r="AG30" s="1124"/>
      <c r="AH30" s="1125"/>
    </row>
    <row r="31" spans="1:40" ht="19" customHeight="1">
      <c r="A31" s="1127"/>
      <c r="B31" s="1128" t="str">
        <f>'statement of marks'!$A$1</f>
        <v>jk- ck- ek/;fed fo|ky; uohu] fuEckgsM+k</v>
      </c>
      <c r="C31" s="1129"/>
      <c r="D31" s="1129"/>
      <c r="E31" s="1129"/>
      <c r="F31" s="1129"/>
      <c r="G31" s="1129"/>
      <c r="H31" s="1129"/>
      <c r="I31" s="1129"/>
      <c r="J31" s="1129"/>
      <c r="K31" s="1129"/>
      <c r="L31" s="1129"/>
      <c r="M31" s="1129"/>
      <c r="N31" s="1129"/>
      <c r="O31" s="1129"/>
      <c r="P31" s="1130"/>
      <c r="Q31" s="1126"/>
      <c r="R31" s="1126"/>
      <c r="S31" s="1127"/>
      <c r="T31" s="1128" t="str">
        <f>'statement of marks'!$A$1</f>
        <v>jk- ck- ek/;fed fo|ky; uohu] fuEckgsM+k</v>
      </c>
      <c r="U31" s="1129"/>
      <c r="V31" s="1129"/>
      <c r="W31" s="1129"/>
      <c r="X31" s="1129"/>
      <c r="Y31" s="1129"/>
      <c r="Z31" s="1129"/>
      <c r="AA31" s="1129"/>
      <c r="AB31" s="1129"/>
      <c r="AC31" s="1129"/>
      <c r="AD31" s="1129"/>
      <c r="AE31" s="1129"/>
      <c r="AF31" s="1129"/>
      <c r="AG31" s="1129"/>
      <c r="AH31" s="1130"/>
    </row>
    <row r="32" spans="1:40" ht="19" customHeight="1">
      <c r="A32" s="1127"/>
      <c r="B32" s="1128"/>
      <c r="C32" s="1129"/>
      <c r="D32" s="1129"/>
      <c r="E32" s="1129"/>
      <c r="F32" s="1129"/>
      <c r="G32" s="1129"/>
      <c r="H32" s="1129"/>
      <c r="I32" s="1129"/>
      <c r="J32" s="1129"/>
      <c r="K32" s="1129"/>
      <c r="L32" s="1129"/>
      <c r="M32" s="1129"/>
      <c r="N32" s="1129"/>
      <c r="O32" s="1129"/>
      <c r="P32" s="1130"/>
      <c r="Q32" s="1126"/>
      <c r="R32" s="1126"/>
      <c r="S32" s="1127"/>
      <c r="T32" s="1128"/>
      <c r="U32" s="1129"/>
      <c r="V32" s="1129"/>
      <c r="W32" s="1129"/>
      <c r="X32" s="1129"/>
      <c r="Y32" s="1129"/>
      <c r="Z32" s="1129"/>
      <c r="AA32" s="1129"/>
      <c r="AB32" s="1129"/>
      <c r="AC32" s="1129"/>
      <c r="AD32" s="1129"/>
      <c r="AE32" s="1129"/>
      <c r="AF32" s="1129"/>
      <c r="AG32" s="1129"/>
      <c r="AH32" s="1130"/>
    </row>
    <row r="33" spans="1:34" ht="19" customHeight="1">
      <c r="A33" s="291"/>
      <c r="B33" s="1131" t="s">
        <v>96</v>
      </c>
      <c r="C33" s="1132"/>
      <c r="D33" s="1119" t="str">
        <f>'statement of marks'!$H$3</f>
        <v>2015-16</v>
      </c>
      <c r="E33" s="1119"/>
      <c r="F33" s="1119"/>
      <c r="G33" s="1119"/>
      <c r="H33" s="1119"/>
      <c r="I33" s="1119"/>
      <c r="J33" s="1119"/>
      <c r="K33" s="1119"/>
      <c r="L33" s="1119"/>
      <c r="M33" s="1119"/>
      <c r="N33" s="1119"/>
      <c r="O33" s="1119"/>
      <c r="P33" s="1120"/>
      <c r="Q33" s="1126"/>
      <c r="R33" s="1126"/>
      <c r="S33" s="291"/>
      <c r="T33" s="1131" t="s">
        <v>96</v>
      </c>
      <c r="U33" s="1132"/>
      <c r="V33" s="1119" t="str">
        <f>'statement of marks'!$H$3</f>
        <v>2015-16</v>
      </c>
      <c r="W33" s="1119"/>
      <c r="X33" s="1119"/>
      <c r="Y33" s="1119"/>
      <c r="Z33" s="1119"/>
      <c r="AA33" s="1119"/>
      <c r="AB33" s="1119"/>
      <c r="AC33" s="1119"/>
      <c r="AD33" s="1119"/>
      <c r="AE33" s="1119"/>
      <c r="AF33" s="1119"/>
      <c r="AG33" s="1119"/>
      <c r="AH33" s="1120"/>
    </row>
    <row r="34" spans="1:34" ht="19" customHeight="1">
      <c r="A34" s="291"/>
      <c r="B34" s="1114" t="s">
        <v>218</v>
      </c>
      <c r="C34" s="1115"/>
      <c r="D34" s="1115" t="str">
        <f>IF('statement of marks'!J9="","",'statement of marks'!J9)</f>
        <v>v 003</v>
      </c>
      <c r="E34" s="1115"/>
      <c r="F34" s="1115"/>
      <c r="G34" s="1115"/>
      <c r="H34" s="1115"/>
      <c r="I34" s="1115"/>
      <c r="J34" s="1115"/>
      <c r="K34" s="1115"/>
      <c r="L34" s="1115"/>
      <c r="M34" s="1115"/>
      <c r="N34" s="1115"/>
      <c r="O34" s="1115"/>
      <c r="P34" s="1133"/>
      <c r="Q34" s="1126"/>
      <c r="R34" s="1126"/>
      <c r="S34" s="291"/>
      <c r="T34" s="1114" t="s">
        <v>218</v>
      </c>
      <c r="U34" s="1115"/>
      <c r="V34" s="1115" t="str">
        <f>IF('statement of marks'!J10="","",'statement of marks'!J10)</f>
        <v>v 004</v>
      </c>
      <c r="W34" s="1115"/>
      <c r="X34" s="1115"/>
      <c r="Y34" s="1115"/>
      <c r="Z34" s="1115"/>
      <c r="AA34" s="1115"/>
      <c r="AB34" s="1115"/>
      <c r="AC34" s="1115"/>
      <c r="AD34" s="1115"/>
      <c r="AE34" s="1115"/>
      <c r="AF34" s="1115"/>
      <c r="AG34" s="1115"/>
      <c r="AH34" s="1133"/>
    </row>
    <row r="35" spans="1:34" ht="19" customHeight="1">
      <c r="A35" s="291"/>
      <c r="B35" s="1114" t="s">
        <v>219</v>
      </c>
      <c r="C35" s="1115"/>
      <c r="D35" s="1115" t="str">
        <f>IF('statement of marks'!K9="","",'statement of marks'!K9)</f>
        <v>c 003</v>
      </c>
      <c r="E35" s="1115"/>
      <c r="F35" s="1115"/>
      <c r="G35" s="1115"/>
      <c r="H35" s="1115"/>
      <c r="I35" s="1115"/>
      <c r="J35" s="1115"/>
      <c r="K35" s="1115"/>
      <c r="L35" s="1115"/>
      <c r="M35" s="1115"/>
      <c r="N35" s="1115"/>
      <c r="O35" s="1115"/>
      <c r="P35" s="1133"/>
      <c r="Q35" s="1126"/>
      <c r="R35" s="1126"/>
      <c r="S35" s="291"/>
      <c r="T35" s="1114" t="s">
        <v>219</v>
      </c>
      <c r="U35" s="1115"/>
      <c r="V35" s="1115" t="str">
        <f>IF('statement of marks'!K10="","",'statement of marks'!K10)</f>
        <v>c 004</v>
      </c>
      <c r="W35" s="1115"/>
      <c r="X35" s="1115"/>
      <c r="Y35" s="1115"/>
      <c r="Z35" s="1115"/>
      <c r="AA35" s="1115"/>
      <c r="AB35" s="1115"/>
      <c r="AC35" s="1115"/>
      <c r="AD35" s="1115"/>
      <c r="AE35" s="1115"/>
      <c r="AF35" s="1115"/>
      <c r="AG35" s="1115"/>
      <c r="AH35" s="1133"/>
    </row>
    <row r="36" spans="1:34" ht="19" customHeight="1">
      <c r="A36" s="291"/>
      <c r="B36" s="1114" t="s">
        <v>220</v>
      </c>
      <c r="C36" s="1115"/>
      <c r="D36" s="1115" t="str">
        <f>IF('statement of marks'!L9="","",'statement of marks'!L9)</f>
        <v>l 003</v>
      </c>
      <c r="E36" s="1115"/>
      <c r="F36" s="1115"/>
      <c r="G36" s="1115"/>
      <c r="H36" s="1115"/>
      <c r="I36" s="1115"/>
      <c r="J36" s="1115"/>
      <c r="K36" s="1115"/>
      <c r="L36" s="1115"/>
      <c r="M36" s="1115"/>
      <c r="N36" s="1115"/>
      <c r="O36" s="1115"/>
      <c r="P36" s="1133"/>
      <c r="Q36" s="1126"/>
      <c r="R36" s="1126"/>
      <c r="S36" s="291"/>
      <c r="T36" s="1114" t="s">
        <v>220</v>
      </c>
      <c r="U36" s="1115"/>
      <c r="V36" s="1115" t="str">
        <f>IF('statement of marks'!L10="","",'statement of marks'!L10)</f>
        <v>l 004</v>
      </c>
      <c r="W36" s="1115"/>
      <c r="X36" s="1115"/>
      <c r="Y36" s="1115"/>
      <c r="Z36" s="1115"/>
      <c r="AA36" s="1115"/>
      <c r="AB36" s="1115"/>
      <c r="AC36" s="1115"/>
      <c r="AD36" s="1115"/>
      <c r="AE36" s="1115"/>
      <c r="AF36" s="1115"/>
      <c r="AG36" s="1115"/>
      <c r="AH36" s="1133"/>
    </row>
    <row r="37" spans="1:34" ht="19" customHeight="1">
      <c r="A37" s="291"/>
      <c r="B37" s="1114" t="s">
        <v>221</v>
      </c>
      <c r="C37" s="1115"/>
      <c r="D37" s="1119" t="str">
        <f>'statement of marks'!$G$3</f>
        <v>6 A</v>
      </c>
      <c r="E37" s="1119"/>
      <c r="F37" s="1119"/>
      <c r="G37" s="1119"/>
      <c r="H37" s="1115" t="s">
        <v>9</v>
      </c>
      <c r="I37" s="1115"/>
      <c r="J37" s="1115"/>
      <c r="K37" s="1115"/>
      <c r="L37" s="1115"/>
      <c r="M37" s="1119">
        <f>IF('statement of marks'!D9="","",'statement of marks'!D9)</f>
        <v>803</v>
      </c>
      <c r="N37" s="1119"/>
      <c r="O37" s="1119"/>
      <c r="P37" s="1120"/>
      <c r="Q37" s="1126"/>
      <c r="R37" s="1126"/>
      <c r="S37" s="291"/>
      <c r="T37" s="1114" t="s">
        <v>221</v>
      </c>
      <c r="U37" s="1115"/>
      <c r="V37" s="1119" t="str">
        <f>'statement of marks'!$G$3</f>
        <v>6 A</v>
      </c>
      <c r="W37" s="1119"/>
      <c r="X37" s="1119"/>
      <c r="Y37" s="1119"/>
      <c r="Z37" s="1115" t="s">
        <v>9</v>
      </c>
      <c r="AA37" s="1115"/>
      <c r="AB37" s="1115"/>
      <c r="AC37" s="1115"/>
      <c r="AD37" s="1115"/>
      <c r="AE37" s="1119">
        <f>IF('statement of marks'!D10="","",'statement of marks'!D10)</f>
        <v>804</v>
      </c>
      <c r="AF37" s="1119"/>
      <c r="AG37" s="1119"/>
      <c r="AH37" s="1120"/>
    </row>
    <row r="38" spans="1:34" ht="19" customHeight="1">
      <c r="A38" s="291"/>
      <c r="B38" s="1114" t="s">
        <v>222</v>
      </c>
      <c r="C38" s="1115"/>
      <c r="D38" s="1119">
        <f>IF('statement of marks'!F9="","",'statement of marks'!F9)</f>
        <v>946</v>
      </c>
      <c r="E38" s="1119"/>
      <c r="F38" s="1119"/>
      <c r="G38" s="1119"/>
      <c r="H38" s="1115" t="s">
        <v>0</v>
      </c>
      <c r="I38" s="1115"/>
      <c r="J38" s="1115"/>
      <c r="K38" s="1115"/>
      <c r="L38" s="1115"/>
      <c r="M38" s="1121">
        <f>IF('statement of marks'!H9="","",'statement of marks'!H9)</f>
        <v>37433</v>
      </c>
      <c r="N38" s="1121"/>
      <c r="O38" s="1121"/>
      <c r="P38" s="1122"/>
      <c r="Q38" s="1126"/>
      <c r="R38" s="1126"/>
      <c r="S38" s="291"/>
      <c r="T38" s="1114" t="s">
        <v>222</v>
      </c>
      <c r="U38" s="1115"/>
      <c r="V38" s="1119">
        <f>IF('statement of marks'!F10="","",'statement of marks'!F10)</f>
        <v>947</v>
      </c>
      <c r="W38" s="1119"/>
      <c r="X38" s="1119"/>
      <c r="Y38" s="1119"/>
      <c r="Z38" s="1115" t="s">
        <v>0</v>
      </c>
      <c r="AA38" s="1115"/>
      <c r="AB38" s="1115"/>
      <c r="AC38" s="1115"/>
      <c r="AD38" s="1115"/>
      <c r="AE38" s="1121">
        <f>IF('statement of marks'!H10="","",'statement of marks'!H10)</f>
        <v>36641</v>
      </c>
      <c r="AF38" s="1121"/>
      <c r="AG38" s="1121"/>
      <c r="AH38" s="1122"/>
    </row>
    <row r="39" spans="1:34" ht="19" customHeight="1">
      <c r="A39" s="291"/>
      <c r="B39" s="289" t="s">
        <v>28</v>
      </c>
      <c r="C39" s="279" t="s">
        <v>97</v>
      </c>
      <c r="D39" s="1111" t="s">
        <v>1</v>
      </c>
      <c r="E39" s="1111"/>
      <c r="F39" s="1111"/>
      <c r="G39" s="1111" t="s">
        <v>21</v>
      </c>
      <c r="H39" s="1111"/>
      <c r="I39" s="1111"/>
      <c r="J39" s="1111" t="s">
        <v>68</v>
      </c>
      <c r="K39" s="1111"/>
      <c r="L39" s="1111"/>
      <c r="M39" s="1111" t="s">
        <v>98</v>
      </c>
      <c r="N39" s="1111"/>
      <c r="O39" s="1111"/>
      <c r="P39" s="280" t="s">
        <v>278</v>
      </c>
      <c r="Q39" s="1126"/>
      <c r="R39" s="1126"/>
      <c r="S39" s="291"/>
      <c r="T39" s="289" t="s">
        <v>28</v>
      </c>
      <c r="U39" s="279" t="s">
        <v>97</v>
      </c>
      <c r="V39" s="1111" t="s">
        <v>1</v>
      </c>
      <c r="W39" s="1111"/>
      <c r="X39" s="1111"/>
      <c r="Y39" s="1111" t="s">
        <v>21</v>
      </c>
      <c r="Z39" s="1111"/>
      <c r="AA39" s="1111"/>
      <c r="AB39" s="1111" t="s">
        <v>68</v>
      </c>
      <c r="AC39" s="1111"/>
      <c r="AD39" s="1111"/>
      <c r="AE39" s="1111" t="s">
        <v>98</v>
      </c>
      <c r="AF39" s="1111"/>
      <c r="AG39" s="1111"/>
      <c r="AH39" s="280" t="s">
        <v>278</v>
      </c>
    </row>
    <row r="40" spans="1:34" ht="19" customHeight="1">
      <c r="A40" s="291"/>
      <c r="B40" s="1104" t="s">
        <v>3</v>
      </c>
      <c r="C40" s="1105"/>
      <c r="D40" s="312">
        <f>IF('statement of marks'!M$6="","",'statement of marks'!M$6)</f>
        <v>5</v>
      </c>
      <c r="E40" s="312">
        <f>IF('statement of marks'!N$6="","",'statement of marks'!N$6)</f>
        <v>5</v>
      </c>
      <c r="F40" s="312">
        <f>IF('statement of marks'!O$6="","",'statement of marks'!O$6)</f>
        <v>10</v>
      </c>
      <c r="G40" s="312">
        <f>IF('statement of marks'!P$6="","",'statement of marks'!P$6)</f>
        <v>5</v>
      </c>
      <c r="H40" s="312">
        <f>IF('statement of marks'!Q$6="","",'statement of marks'!Q$6)</f>
        <v>5</v>
      </c>
      <c r="I40" s="312">
        <f>IF('statement of marks'!R$6="","",'statement of marks'!R$6)</f>
        <v>10</v>
      </c>
      <c r="J40" s="312">
        <f>IF('statement of marks'!S$6="","",'statement of marks'!S$6)</f>
        <v>5</v>
      </c>
      <c r="K40" s="312">
        <f>IF('statement of marks'!T$6="","",'statement of marks'!T$6)</f>
        <v>5</v>
      </c>
      <c r="L40" s="312">
        <f>IF('statement of marks'!U$6="","",'statement of marks'!U$6)</f>
        <v>10</v>
      </c>
      <c r="M40" s="312">
        <f>IF('statement of marks'!W$6="","",'statement of marks'!W$6)</f>
        <v>50</v>
      </c>
      <c r="N40" s="312">
        <f>IF('statement of marks'!X$6="","",'statement of marks'!X$6)</f>
        <v>20</v>
      </c>
      <c r="O40" s="312">
        <f>IF('statement of marks'!Y$6="","",'statement of marks'!Y$6)</f>
        <v>70</v>
      </c>
      <c r="P40" s="281">
        <f>IF('statement of marks'!Z$6="","",'statement of marks'!Z$6)</f>
        <v>100</v>
      </c>
      <c r="Q40" s="1126"/>
      <c r="R40" s="1126"/>
      <c r="S40" s="291"/>
      <c r="T40" s="1104" t="s">
        <v>3</v>
      </c>
      <c r="U40" s="1105"/>
      <c r="V40" s="312">
        <f>IF('statement of marks'!M$6="","",'statement of marks'!M$6)</f>
        <v>5</v>
      </c>
      <c r="W40" s="312">
        <f>IF('statement of marks'!N$6="","",'statement of marks'!N$6)</f>
        <v>5</v>
      </c>
      <c r="X40" s="312">
        <f>IF('statement of marks'!O$6="","",'statement of marks'!O$6)</f>
        <v>10</v>
      </c>
      <c r="Y40" s="312">
        <f>IF('statement of marks'!P$6="","",'statement of marks'!P$6)</f>
        <v>5</v>
      </c>
      <c r="Z40" s="312">
        <f>IF('statement of marks'!Q$6="","",'statement of marks'!Q$6)</f>
        <v>5</v>
      </c>
      <c r="AA40" s="312">
        <f>IF('statement of marks'!R$6="","",'statement of marks'!R$6)</f>
        <v>10</v>
      </c>
      <c r="AB40" s="312">
        <f>IF('statement of marks'!S$6="","",'statement of marks'!S$6)</f>
        <v>5</v>
      </c>
      <c r="AC40" s="312">
        <f>IF('statement of marks'!T$6="","",'statement of marks'!T$6)</f>
        <v>5</v>
      </c>
      <c r="AD40" s="312">
        <f>IF('statement of marks'!U$6="","",'statement of marks'!U$6)</f>
        <v>10</v>
      </c>
      <c r="AE40" s="312">
        <f>IF('statement of marks'!W$6="","",'statement of marks'!W$6)</f>
        <v>50</v>
      </c>
      <c r="AF40" s="312">
        <f>IF('statement of marks'!X$6="","",'statement of marks'!X$6)</f>
        <v>20</v>
      </c>
      <c r="AG40" s="312">
        <f>IF('statement of marks'!Y$6="","",'statement of marks'!Y$6)</f>
        <v>70</v>
      </c>
      <c r="AH40" s="281">
        <f>IF('statement of marks'!Z$6="","",'statement of marks'!Z$6)</f>
        <v>100</v>
      </c>
    </row>
    <row r="41" spans="1:34" ht="19" customHeight="1">
      <c r="A41" s="291"/>
      <c r="B41" s="1114" t="str">
        <f>IF('statement of marks'!$M$3="","",'statement of marks'!$M$3)</f>
        <v>fgUnh</v>
      </c>
      <c r="C41" s="1115"/>
      <c r="D41" s="277">
        <f>IF('statement of marks'!M9="","",'statement of marks'!M9)</f>
        <v>5</v>
      </c>
      <c r="E41" s="277">
        <f>IF('statement of marks'!N9="","",'statement of marks'!N9)</f>
        <v>5</v>
      </c>
      <c r="F41" s="275">
        <f>IF('statement of marks'!O9="","",'statement of marks'!O9)</f>
        <v>10</v>
      </c>
      <c r="G41" s="277">
        <f>IF('statement of marks'!P9="","",'statement of marks'!P9)</f>
        <v>5</v>
      </c>
      <c r="H41" s="277">
        <f>IF('statement of marks'!Q9="","",'statement of marks'!Q9)</f>
        <v>5</v>
      </c>
      <c r="I41" s="275">
        <f>IF('statement of marks'!R9="","",'statement of marks'!R9)</f>
        <v>10</v>
      </c>
      <c r="J41" s="277">
        <f>IF('statement of marks'!S9="","",'statement of marks'!S9)</f>
        <v>5</v>
      </c>
      <c r="K41" s="277">
        <f>IF('statement of marks'!T9="","",'statement of marks'!T9)</f>
        <v>5</v>
      </c>
      <c r="L41" s="275">
        <f>IF('statement of marks'!U9="","",'statement of marks'!U9)</f>
        <v>10</v>
      </c>
      <c r="M41" s="277">
        <f>IF('statement of marks'!W9="","",'statement of marks'!W9)</f>
        <v>28</v>
      </c>
      <c r="N41" s="277">
        <f>IF('statement of marks'!X9="","",'statement of marks'!X9)</f>
        <v>14</v>
      </c>
      <c r="O41" s="275">
        <f>IF('statement of marks'!Y9="","",'statement of marks'!Y9)</f>
        <v>42</v>
      </c>
      <c r="P41" s="281">
        <f>IF('statement of marks'!Z9="","",'statement of marks'!Z9)</f>
        <v>72</v>
      </c>
      <c r="Q41" s="1126"/>
      <c r="R41" s="1126"/>
      <c r="S41" s="291"/>
      <c r="T41" s="1114" t="str">
        <f>IF('statement of marks'!$M$3="","",'statement of marks'!$M$3)</f>
        <v>fgUnh</v>
      </c>
      <c r="U41" s="1115"/>
      <c r="V41" s="277">
        <f>IF('statement of marks'!M10="","",'statement of marks'!M10)</f>
        <v>5</v>
      </c>
      <c r="W41" s="277">
        <f>IF('statement of marks'!N10="","",'statement of marks'!N10)</f>
        <v>5</v>
      </c>
      <c r="X41" s="275">
        <f>IF('statement of marks'!O10="","",'statement of marks'!O10)</f>
        <v>10</v>
      </c>
      <c r="Y41" s="277">
        <f>IF('statement of marks'!P10="","",'statement of marks'!P10)</f>
        <v>5</v>
      </c>
      <c r="Z41" s="277">
        <f>IF('statement of marks'!Q10="","",'statement of marks'!Q10)</f>
        <v>5</v>
      </c>
      <c r="AA41" s="275">
        <f>IF('statement of marks'!R10="","",'statement of marks'!R10)</f>
        <v>10</v>
      </c>
      <c r="AB41" s="277">
        <f>IF('statement of marks'!S10="","",'statement of marks'!S10)</f>
        <v>5</v>
      </c>
      <c r="AC41" s="277">
        <f>IF('statement of marks'!T10="","",'statement of marks'!T10)</f>
        <v>5</v>
      </c>
      <c r="AD41" s="275">
        <f>IF('statement of marks'!U10="","",'statement of marks'!U10)</f>
        <v>10</v>
      </c>
      <c r="AE41" s="277">
        <f>IF('statement of marks'!W10="","",'statement of marks'!W10)</f>
        <v>19</v>
      </c>
      <c r="AF41" s="277">
        <f>IF('statement of marks'!X10="","",'statement of marks'!X10)</f>
        <v>15</v>
      </c>
      <c r="AG41" s="275">
        <f>IF('statement of marks'!Y10="","",'statement of marks'!Y10)</f>
        <v>34</v>
      </c>
      <c r="AH41" s="281">
        <f>IF('statement of marks'!Z10="","",'statement of marks'!Z10)</f>
        <v>64</v>
      </c>
    </row>
    <row r="42" spans="1:34" ht="19" customHeight="1">
      <c r="A42" s="291"/>
      <c r="B42" s="1114" t="str">
        <f>IF('statement of marks'!$AI$3="","",'statement of marks'!$AI$3)</f>
        <v>vaxszth</v>
      </c>
      <c r="C42" s="1115"/>
      <c r="D42" s="277">
        <f>IF('statement of marks'!AI9="","",'statement of marks'!AI9)</f>
        <v>4</v>
      </c>
      <c r="E42" s="277">
        <f>IF('statement of marks'!AJ9="","",'statement of marks'!AJ9)</f>
        <v>3</v>
      </c>
      <c r="F42" s="275">
        <f>IF('statement of marks'!AK9="","",'statement of marks'!AK9)</f>
        <v>7</v>
      </c>
      <c r="G42" s="277">
        <f>IF('statement of marks'!AL9="","",'statement of marks'!AL9)</f>
        <v>2</v>
      </c>
      <c r="H42" s="277">
        <f>IF('statement of marks'!AM9="","",'statement of marks'!AM9)</f>
        <v>3</v>
      </c>
      <c r="I42" s="275">
        <f>IF('statement of marks'!AN9="","",'statement of marks'!AN9)</f>
        <v>5</v>
      </c>
      <c r="J42" s="277">
        <f>IF('statement of marks'!AO9="","",'statement of marks'!AO9)</f>
        <v>5</v>
      </c>
      <c r="K42" s="277">
        <f>IF('statement of marks'!AP9="","",'statement of marks'!AP9)</f>
        <v>5</v>
      </c>
      <c r="L42" s="275">
        <f>IF('statement of marks'!AQ9="","",'statement of marks'!AQ9)</f>
        <v>10</v>
      </c>
      <c r="M42" s="277">
        <f>IF('statement of marks'!AS9="","",'statement of marks'!AS9)</f>
        <v>22</v>
      </c>
      <c r="N42" s="277">
        <f>IF('statement of marks'!AT9="","",'statement of marks'!AT9)</f>
        <v>16</v>
      </c>
      <c r="O42" s="275">
        <f>IF('statement of marks'!AU9="","",'statement of marks'!AU9)</f>
        <v>38</v>
      </c>
      <c r="P42" s="281">
        <f>IF('statement of marks'!AV9="","",'statement of marks'!AV9)</f>
        <v>60</v>
      </c>
      <c r="Q42" s="1126"/>
      <c r="R42" s="1126"/>
      <c r="S42" s="291"/>
      <c r="T42" s="1114" t="str">
        <f>IF('statement of marks'!$AI$3="","",'statement of marks'!$AI$3)</f>
        <v>vaxszth</v>
      </c>
      <c r="U42" s="1115"/>
      <c r="V42" s="277">
        <f>IF('statement of marks'!AI10="","",'statement of marks'!AI10)</f>
        <v>4</v>
      </c>
      <c r="W42" s="277">
        <f>IF('statement of marks'!AJ10="","",'statement of marks'!AJ10)</f>
        <v>3</v>
      </c>
      <c r="X42" s="275">
        <f>IF('statement of marks'!AK10="","",'statement of marks'!AK10)</f>
        <v>7</v>
      </c>
      <c r="Y42" s="277">
        <f>IF('statement of marks'!AL10="","",'statement of marks'!AL10)</f>
        <v>5</v>
      </c>
      <c r="Z42" s="277">
        <f>IF('statement of marks'!AM10="","",'statement of marks'!AM10)</f>
        <v>3</v>
      </c>
      <c r="AA42" s="275">
        <f>IF('statement of marks'!AN10="","",'statement of marks'!AN10)</f>
        <v>8</v>
      </c>
      <c r="AB42" s="277">
        <f>IF('statement of marks'!AO10="","",'statement of marks'!AO10)</f>
        <v>5</v>
      </c>
      <c r="AC42" s="277">
        <f>IF('statement of marks'!AP10="","",'statement of marks'!AP10)</f>
        <v>5</v>
      </c>
      <c r="AD42" s="275">
        <f>IF('statement of marks'!AQ10="","",'statement of marks'!AQ10)</f>
        <v>10</v>
      </c>
      <c r="AE42" s="277">
        <f>IF('statement of marks'!AS10="","",'statement of marks'!AS10)</f>
        <v>24</v>
      </c>
      <c r="AF42" s="277">
        <f>IF('statement of marks'!AT10="","",'statement of marks'!AT10)</f>
        <v>16</v>
      </c>
      <c r="AG42" s="275">
        <f>IF('statement of marks'!AU10="","",'statement of marks'!AU10)</f>
        <v>40</v>
      </c>
      <c r="AH42" s="281">
        <f>IF('statement of marks'!AV10="","",'statement of marks'!AV10)</f>
        <v>65</v>
      </c>
    </row>
    <row r="43" spans="1:34" ht="19" customHeight="1">
      <c r="A43" s="291"/>
      <c r="B43" s="1114" t="str">
        <f>IF('statement of marks'!BE9="s","laLd`r",IF('statement of marks'!BE9="u","mnwZ",IF('statement of marks'!BE9="g","xqtjkrh",IF('statement of marks'!BE9="p","iatkch",IF('statement of marks'!BE9="sd","fla/kh","r`rh; Hkk""kk")))))</f>
        <v>laLd`r</v>
      </c>
      <c r="C43" s="1115"/>
      <c r="D43" s="277">
        <f>IF('statement of marks'!BF9="","",'statement of marks'!BF9)</f>
        <v>2</v>
      </c>
      <c r="E43" s="277">
        <f>IF('statement of marks'!BG9="","",'statement of marks'!BG9)</f>
        <v>4</v>
      </c>
      <c r="F43" s="275">
        <f>IF('statement of marks'!BH9="","",'statement of marks'!BH9)</f>
        <v>6</v>
      </c>
      <c r="G43" s="277">
        <f>IF('statement of marks'!BI9="","",'statement of marks'!BI9)</f>
        <v>4</v>
      </c>
      <c r="H43" s="277">
        <f>IF('statement of marks'!BJ9="","",'statement of marks'!BJ9)</f>
        <v>3</v>
      </c>
      <c r="I43" s="275">
        <f>IF('statement of marks'!BK9="","",'statement of marks'!BK9)</f>
        <v>7</v>
      </c>
      <c r="J43" s="277">
        <f>IF('statement of marks'!BL9="","",'statement of marks'!BL9)</f>
        <v>5</v>
      </c>
      <c r="K43" s="277">
        <f>IF('statement of marks'!BM9="","",'statement of marks'!BM9)</f>
        <v>5</v>
      </c>
      <c r="L43" s="275">
        <f>IF('statement of marks'!BN9="","",'statement of marks'!BN9)</f>
        <v>10</v>
      </c>
      <c r="M43" s="277">
        <f>IF('statement of marks'!BP9="","",'statement of marks'!BP9)</f>
        <v>28</v>
      </c>
      <c r="N43" s="277">
        <f>IF('statement of marks'!BQ9="","",'statement of marks'!BQ9)</f>
        <v>14</v>
      </c>
      <c r="O43" s="275">
        <f>IF('statement of marks'!BR9="","",'statement of marks'!BR9)</f>
        <v>42</v>
      </c>
      <c r="P43" s="281">
        <f>IF('statement of marks'!BS9="","",'statement of marks'!BS9)</f>
        <v>65</v>
      </c>
      <c r="Q43" s="1126"/>
      <c r="R43" s="1126"/>
      <c r="S43" s="291"/>
      <c r="T43" s="1114" t="str">
        <f>IF('statement of marks'!BE10="s","laLd`r",IF('statement of marks'!BE10="u","mnwZ",IF('statement of marks'!BE10="g","xqtjkrh",IF('statement of marks'!BE10="p","iatkch",IF('statement of marks'!BE10="sd","fla/kh","r`rh; Hkk""kk")))))</f>
        <v>laLd`r</v>
      </c>
      <c r="U43" s="1115"/>
      <c r="V43" s="277">
        <f>IF('statement of marks'!BF10="","",'statement of marks'!BF10)</f>
        <v>2</v>
      </c>
      <c r="W43" s="277">
        <f>IF('statement of marks'!BG10="","",'statement of marks'!BG10)</f>
        <v>4</v>
      </c>
      <c r="X43" s="275">
        <f>IF('statement of marks'!BH10="","",'statement of marks'!BH10)</f>
        <v>6</v>
      </c>
      <c r="Y43" s="277">
        <f>IF('statement of marks'!BI10="","",'statement of marks'!BI10)</f>
        <v>4</v>
      </c>
      <c r="Z43" s="277">
        <f>IF('statement of marks'!BJ10="","",'statement of marks'!BJ10)</f>
        <v>3</v>
      </c>
      <c r="AA43" s="275">
        <f>IF('statement of marks'!BK10="","",'statement of marks'!BK10)</f>
        <v>7</v>
      </c>
      <c r="AB43" s="277">
        <f>IF('statement of marks'!BL10="","",'statement of marks'!BL10)</f>
        <v>4</v>
      </c>
      <c r="AC43" s="277">
        <f>IF('statement of marks'!BM10="","",'statement of marks'!BM10)</f>
        <v>5</v>
      </c>
      <c r="AD43" s="275">
        <f>IF('statement of marks'!BN10="","",'statement of marks'!BN10)</f>
        <v>9</v>
      </c>
      <c r="AE43" s="277">
        <f>IF('statement of marks'!BP10="","",'statement of marks'!BP10)</f>
        <v>18</v>
      </c>
      <c r="AF43" s="277">
        <f>IF('statement of marks'!BQ10="","",'statement of marks'!BQ10)</f>
        <v>12</v>
      </c>
      <c r="AG43" s="275">
        <f>IF('statement of marks'!BR10="","",'statement of marks'!BR10)</f>
        <v>30</v>
      </c>
      <c r="AH43" s="281">
        <f>IF('statement of marks'!BS10="","",'statement of marks'!BS10)</f>
        <v>52</v>
      </c>
    </row>
    <row r="44" spans="1:34" ht="19" customHeight="1">
      <c r="A44" s="291"/>
      <c r="B44" s="1114" t="str">
        <f>IF('statement of marks'!$CB$3="","",'statement of marks'!$CB$3)</f>
        <v>xf.kr</v>
      </c>
      <c r="C44" s="1115"/>
      <c r="D44" s="277">
        <f>IF('statement of marks'!CB9="","",'statement of marks'!CB9)</f>
        <v>2</v>
      </c>
      <c r="E44" s="277">
        <f>IF('statement of marks'!CC9="","",'statement of marks'!CC9)</f>
        <v>2</v>
      </c>
      <c r="F44" s="275">
        <f>IF('statement of marks'!CD9="","",'statement of marks'!CD9)</f>
        <v>4</v>
      </c>
      <c r="G44" s="277">
        <f>IF('statement of marks'!CE9="","",'statement of marks'!CE9)</f>
        <v>1</v>
      </c>
      <c r="H44" s="277">
        <f>IF('statement of marks'!CF9="","",'statement of marks'!CF9)</f>
        <v>3</v>
      </c>
      <c r="I44" s="275">
        <f>IF('statement of marks'!CG9="","",'statement of marks'!CG9)</f>
        <v>4</v>
      </c>
      <c r="J44" s="277">
        <f>IF('statement of marks'!CH9="","",'statement of marks'!CH9)</f>
        <v>4</v>
      </c>
      <c r="K44" s="277">
        <f>IF('statement of marks'!CI9="","",'statement of marks'!CI9)</f>
        <v>4</v>
      </c>
      <c r="L44" s="275">
        <f>IF('statement of marks'!CJ9="","",'statement of marks'!CJ9)</f>
        <v>8</v>
      </c>
      <c r="M44" s="277">
        <f>IF('statement of marks'!CL9="","",'statement of marks'!CL9)</f>
        <v>17</v>
      </c>
      <c r="N44" s="277">
        <f>IF('statement of marks'!CM9="","",'statement of marks'!CM9)</f>
        <v>17</v>
      </c>
      <c r="O44" s="275">
        <f>IF('statement of marks'!CN9="","",'statement of marks'!CN9)</f>
        <v>34</v>
      </c>
      <c r="P44" s="281">
        <f>IF('statement of marks'!CO9="","",'statement of marks'!CO9)</f>
        <v>50</v>
      </c>
      <c r="Q44" s="1126"/>
      <c r="R44" s="1126"/>
      <c r="S44" s="291"/>
      <c r="T44" s="1114" t="str">
        <f>IF('statement of marks'!$CB$3="","",'statement of marks'!$CB$3)</f>
        <v>xf.kr</v>
      </c>
      <c r="U44" s="1115"/>
      <c r="V44" s="277">
        <f>IF('statement of marks'!CB10="","",'statement of marks'!CB10)</f>
        <v>5</v>
      </c>
      <c r="W44" s="277">
        <f>IF('statement of marks'!CC10="","",'statement of marks'!CC10)</f>
        <v>5</v>
      </c>
      <c r="X44" s="275">
        <f>IF('statement of marks'!CD10="","",'statement of marks'!CD10)</f>
        <v>10</v>
      </c>
      <c r="Y44" s="277">
        <f>IF('statement of marks'!CE10="","",'statement of marks'!CE10)</f>
        <v>4</v>
      </c>
      <c r="Z44" s="277">
        <f>IF('statement of marks'!CF10="","",'statement of marks'!CF10)</f>
        <v>5</v>
      </c>
      <c r="AA44" s="275">
        <f>IF('statement of marks'!CG10="","",'statement of marks'!CG10)</f>
        <v>9</v>
      </c>
      <c r="AB44" s="277">
        <f>IF('statement of marks'!CH10="","",'statement of marks'!CH10)</f>
        <v>5</v>
      </c>
      <c r="AC44" s="277">
        <f>IF('statement of marks'!CI10="","",'statement of marks'!CI10)</f>
        <v>5</v>
      </c>
      <c r="AD44" s="275">
        <f>IF('statement of marks'!CJ10="","",'statement of marks'!CJ10)</f>
        <v>10</v>
      </c>
      <c r="AE44" s="277">
        <f>IF('statement of marks'!CL10="","",'statement of marks'!CL10)</f>
        <v>22</v>
      </c>
      <c r="AF44" s="277">
        <f>IF('statement of marks'!CM10="","",'statement of marks'!CM10)</f>
        <v>19</v>
      </c>
      <c r="AG44" s="275">
        <f>IF('statement of marks'!CN10="","",'statement of marks'!CN10)</f>
        <v>41</v>
      </c>
      <c r="AH44" s="281">
        <f>IF('statement of marks'!CO10="","",'statement of marks'!CO10)</f>
        <v>70</v>
      </c>
    </row>
    <row r="45" spans="1:34" ht="19" customHeight="1">
      <c r="A45" s="291"/>
      <c r="B45" s="1114" t="str">
        <f>IF('statement of marks'!$CX$3="","",'statement of marks'!$CX$3)</f>
        <v>foKku</v>
      </c>
      <c r="C45" s="1115"/>
      <c r="D45" s="277">
        <f>IF('statement of marks'!CX9="","",'statement of marks'!CX9)</f>
        <v>3</v>
      </c>
      <c r="E45" s="277">
        <f>IF('statement of marks'!CY9="","",'statement of marks'!CY9)</f>
        <v>3</v>
      </c>
      <c r="F45" s="275">
        <f>IF('statement of marks'!CZ9="","",'statement of marks'!CZ9)</f>
        <v>6</v>
      </c>
      <c r="G45" s="277">
        <f>IF('statement of marks'!DA9="","",'statement of marks'!DA9)</f>
        <v>4</v>
      </c>
      <c r="H45" s="277">
        <f>IF('statement of marks'!DB9="","",'statement of marks'!DB9)</f>
        <v>5</v>
      </c>
      <c r="I45" s="275">
        <f>IF('statement of marks'!DC9="","",'statement of marks'!DC9)</f>
        <v>9</v>
      </c>
      <c r="J45" s="277">
        <f>IF('statement of marks'!DD9="","",'statement of marks'!DD9)</f>
        <v>4</v>
      </c>
      <c r="K45" s="277">
        <f>IF('statement of marks'!DE9="","",'statement of marks'!DE9)</f>
        <v>4</v>
      </c>
      <c r="L45" s="275">
        <f>IF('statement of marks'!DF9="","",'statement of marks'!DF9)</f>
        <v>8</v>
      </c>
      <c r="M45" s="277">
        <f>IF('statement of marks'!DH9="","",'statement of marks'!DH9)</f>
        <v>18</v>
      </c>
      <c r="N45" s="277">
        <f>IF('statement of marks'!DI9="","",'statement of marks'!DI9)</f>
        <v>12</v>
      </c>
      <c r="O45" s="275">
        <f>IF('statement of marks'!DJ9="","",'statement of marks'!DJ9)</f>
        <v>30</v>
      </c>
      <c r="P45" s="281">
        <f>IF('statement of marks'!DK9="","",'statement of marks'!DK9)</f>
        <v>53</v>
      </c>
      <c r="Q45" s="1126"/>
      <c r="R45" s="1126"/>
      <c r="S45" s="291"/>
      <c r="T45" s="1114" t="str">
        <f>IF('statement of marks'!$CX$3="","",'statement of marks'!$CX$3)</f>
        <v>foKku</v>
      </c>
      <c r="U45" s="1115"/>
      <c r="V45" s="277">
        <f>IF('statement of marks'!CX10="","",'statement of marks'!CX10)</f>
        <v>2</v>
      </c>
      <c r="W45" s="277">
        <f>IF('statement of marks'!CY10="","",'statement of marks'!CY10)</f>
        <v>2</v>
      </c>
      <c r="X45" s="275">
        <f>IF('statement of marks'!CZ10="","",'statement of marks'!CZ10)</f>
        <v>4</v>
      </c>
      <c r="Y45" s="277">
        <f>IF('statement of marks'!DA10="","",'statement of marks'!DA10)</f>
        <v>3</v>
      </c>
      <c r="Z45" s="277">
        <f>IF('statement of marks'!DB10="","",'statement of marks'!DB10)</f>
        <v>3</v>
      </c>
      <c r="AA45" s="275">
        <f>IF('statement of marks'!DC10="","",'statement of marks'!DC10)</f>
        <v>6</v>
      </c>
      <c r="AB45" s="277">
        <f>IF('statement of marks'!DD10="","",'statement of marks'!DD10)</f>
        <v>3</v>
      </c>
      <c r="AC45" s="277">
        <f>IF('statement of marks'!DE10="","",'statement of marks'!DE10)</f>
        <v>3</v>
      </c>
      <c r="AD45" s="275">
        <f>IF('statement of marks'!DF10="","",'statement of marks'!DF10)</f>
        <v>6</v>
      </c>
      <c r="AE45" s="277">
        <f>IF('statement of marks'!DH10="","",'statement of marks'!DH10)</f>
        <v>3</v>
      </c>
      <c r="AF45" s="277">
        <f>IF('statement of marks'!DI10="","",'statement of marks'!DI10)</f>
        <v>3</v>
      </c>
      <c r="AG45" s="275">
        <f>IF('statement of marks'!DJ10="","",'statement of marks'!DJ10)</f>
        <v>6</v>
      </c>
      <c r="AH45" s="281">
        <f>IF('statement of marks'!DK10="","",'statement of marks'!DK10)</f>
        <v>22</v>
      </c>
    </row>
    <row r="46" spans="1:34" ht="19" customHeight="1">
      <c r="A46" s="291"/>
      <c r="B46" s="1114" t="str">
        <f>IF('statement of marks'!$DT$3="","",'statement of marks'!$DT$3)</f>
        <v>lkekftd foKku</v>
      </c>
      <c r="C46" s="1115"/>
      <c r="D46" s="277">
        <f>IF('statement of marks'!DT9="","",'statement of marks'!DT9)</f>
        <v>2</v>
      </c>
      <c r="E46" s="277">
        <f>IF('statement of marks'!DU9="","",'statement of marks'!DU9)</f>
        <v>3</v>
      </c>
      <c r="F46" s="275">
        <f>IF('statement of marks'!DV9="","",'statement of marks'!DV9)</f>
        <v>5</v>
      </c>
      <c r="G46" s="277">
        <f>IF('statement of marks'!DW9="","",'statement of marks'!DW9)</f>
        <v>3</v>
      </c>
      <c r="H46" s="277">
        <f>IF('statement of marks'!DX9="","",'statement of marks'!DX9)</f>
        <v>4</v>
      </c>
      <c r="I46" s="275">
        <f>IF('statement of marks'!DY9="","",'statement of marks'!DY9)</f>
        <v>7</v>
      </c>
      <c r="J46" s="277">
        <f>IF('statement of marks'!DZ9="","",'statement of marks'!DZ9)</f>
        <v>5</v>
      </c>
      <c r="K46" s="277">
        <f>IF('statement of marks'!EA9="","",'statement of marks'!EA9)</f>
        <v>5</v>
      </c>
      <c r="L46" s="275">
        <f>IF('statement of marks'!EB9="","",'statement of marks'!EB9)</f>
        <v>10</v>
      </c>
      <c r="M46" s="277">
        <f>IF('statement of marks'!ED9="","",'statement of marks'!ED9)</f>
        <v>11</v>
      </c>
      <c r="N46" s="277">
        <f>IF('statement of marks'!EE9="","",'statement of marks'!EE9)</f>
        <v>14</v>
      </c>
      <c r="O46" s="275">
        <f>IF('statement of marks'!EF9="","",'statement of marks'!EF9)</f>
        <v>25</v>
      </c>
      <c r="P46" s="281">
        <f>IF('statement of marks'!EG9="","",'statement of marks'!EG9)</f>
        <v>47</v>
      </c>
      <c r="Q46" s="1126"/>
      <c r="R46" s="1126"/>
      <c r="S46" s="291"/>
      <c r="T46" s="1114" t="str">
        <f>IF('statement of marks'!$DT$3="","",'statement of marks'!$DT$3)</f>
        <v>lkekftd foKku</v>
      </c>
      <c r="U46" s="1115"/>
      <c r="V46" s="277">
        <f>IF('statement of marks'!DT10="","",'statement of marks'!DT10)</f>
        <v>1</v>
      </c>
      <c r="W46" s="277">
        <f>IF('statement of marks'!DU10="","",'statement of marks'!DU10)</f>
        <v>3</v>
      </c>
      <c r="X46" s="275">
        <f>IF('statement of marks'!DV10="","",'statement of marks'!DV10)</f>
        <v>4</v>
      </c>
      <c r="Y46" s="277">
        <f>IF('statement of marks'!DW10="","",'statement of marks'!DW10)</f>
        <v>5</v>
      </c>
      <c r="Z46" s="277">
        <f>IF('statement of marks'!DX10="","",'statement of marks'!DX10)</f>
        <v>5</v>
      </c>
      <c r="AA46" s="275">
        <f>IF('statement of marks'!DY10="","",'statement of marks'!DY10)</f>
        <v>10</v>
      </c>
      <c r="AB46" s="277">
        <f>IF('statement of marks'!DZ10="","",'statement of marks'!DZ10)</f>
        <v>5</v>
      </c>
      <c r="AC46" s="277">
        <f>IF('statement of marks'!EA10="","",'statement of marks'!EA10)</f>
        <v>5</v>
      </c>
      <c r="AD46" s="275">
        <f>IF('statement of marks'!EB10="","",'statement of marks'!EB10)</f>
        <v>10</v>
      </c>
      <c r="AE46" s="277">
        <f>IF('statement of marks'!ED10="","",'statement of marks'!ED10)</f>
        <v>17</v>
      </c>
      <c r="AF46" s="277">
        <f>IF('statement of marks'!EE10="","",'statement of marks'!EE10)</f>
        <v>18</v>
      </c>
      <c r="AG46" s="275">
        <f>IF('statement of marks'!EF10="","",'statement of marks'!EF10)</f>
        <v>35</v>
      </c>
      <c r="AH46" s="281">
        <f>IF('statement of marks'!EG10="","",'statement of marks'!EG10)</f>
        <v>59</v>
      </c>
    </row>
    <row r="47" spans="1:34" ht="19" customHeight="1">
      <c r="A47" s="291"/>
      <c r="B47" s="1117" t="s">
        <v>271</v>
      </c>
      <c r="C47" s="1118"/>
      <c r="D47" s="1111" t="s">
        <v>1</v>
      </c>
      <c r="E47" s="1111"/>
      <c r="F47" s="1111"/>
      <c r="G47" s="1111" t="s">
        <v>21</v>
      </c>
      <c r="H47" s="1111"/>
      <c r="I47" s="1111"/>
      <c r="J47" s="1111" t="s">
        <v>272</v>
      </c>
      <c r="K47" s="1111"/>
      <c r="L47" s="1111"/>
      <c r="M47" s="1111" t="s">
        <v>68</v>
      </c>
      <c r="N47" s="1111"/>
      <c r="O47" s="1111"/>
      <c r="P47" s="282"/>
      <c r="Q47" s="1126"/>
      <c r="R47" s="1126"/>
      <c r="S47" s="291"/>
      <c r="T47" s="1117" t="s">
        <v>271</v>
      </c>
      <c r="U47" s="1118"/>
      <c r="V47" s="1111" t="s">
        <v>1</v>
      </c>
      <c r="W47" s="1111"/>
      <c r="X47" s="1111"/>
      <c r="Y47" s="1111" t="s">
        <v>21</v>
      </c>
      <c r="Z47" s="1111"/>
      <c r="AA47" s="1111"/>
      <c r="AB47" s="1111" t="s">
        <v>272</v>
      </c>
      <c r="AC47" s="1111"/>
      <c r="AD47" s="1111"/>
      <c r="AE47" s="1111" t="s">
        <v>68</v>
      </c>
      <c r="AF47" s="1111"/>
      <c r="AG47" s="1111"/>
      <c r="AH47" s="282"/>
    </row>
    <row r="48" spans="1:34" ht="19" customHeight="1">
      <c r="A48" s="291"/>
      <c r="B48" s="1104" t="s">
        <v>3</v>
      </c>
      <c r="C48" s="1105"/>
      <c r="D48" s="1116">
        <f>IF('statement of marks'!EP$6="","",'statement of marks'!EP$6)</f>
        <v>20</v>
      </c>
      <c r="E48" s="1116"/>
      <c r="F48" s="1116"/>
      <c r="G48" s="1116">
        <f>IF('statement of marks'!EQ$6="","",'statement of marks'!EQ$6)</f>
        <v>20</v>
      </c>
      <c r="H48" s="1116"/>
      <c r="I48" s="1116"/>
      <c r="J48" s="1116">
        <f>IF('statement of marks'!ES$6="","",'statement of marks'!ES$6)</f>
        <v>20</v>
      </c>
      <c r="K48" s="1116"/>
      <c r="L48" s="1116"/>
      <c r="M48" s="1116">
        <f>IF('statement of marks'!EY$6="","",'statement of marks'!ER$6)</f>
        <v>20</v>
      </c>
      <c r="N48" s="1116"/>
      <c r="O48" s="1116"/>
      <c r="P48" s="283"/>
      <c r="Q48" s="1126"/>
      <c r="R48" s="1126"/>
      <c r="S48" s="291"/>
      <c r="T48" s="1104" t="s">
        <v>3</v>
      </c>
      <c r="U48" s="1105"/>
      <c r="V48" s="1116">
        <f>IF('statement of marks'!EP$6="","",'statement of marks'!EP$6)</f>
        <v>20</v>
      </c>
      <c r="W48" s="1116"/>
      <c r="X48" s="1116"/>
      <c r="Y48" s="1116">
        <f>IF('statement of marks'!EQ$6="","",'statement of marks'!EQ$6)</f>
        <v>20</v>
      </c>
      <c r="Z48" s="1116"/>
      <c r="AA48" s="1116"/>
      <c r="AB48" s="1116">
        <f>IF('statement of marks'!ES$6="","",'statement of marks'!ES$6)</f>
        <v>20</v>
      </c>
      <c r="AC48" s="1116"/>
      <c r="AD48" s="1116"/>
      <c r="AE48" s="1116">
        <f>IF('statement of marks'!EY$6="","",'statement of marks'!ER$6)</f>
        <v>20</v>
      </c>
      <c r="AF48" s="1116"/>
      <c r="AG48" s="1116"/>
      <c r="AH48" s="283"/>
    </row>
    <row r="49" spans="1:34" ht="19" customHeight="1">
      <c r="A49" s="291"/>
      <c r="B49" s="1114" t="str">
        <f>IF('statement of marks'!$EP$3="","",'statement of marks'!$EP$3)</f>
        <v>dk;kZuqHko</v>
      </c>
      <c r="C49" s="1115"/>
      <c r="D49" s="1103">
        <f>IF('statement of marks'!EP9="","",'statement of marks'!EP9)</f>
        <v>16</v>
      </c>
      <c r="E49" s="1103"/>
      <c r="F49" s="1103"/>
      <c r="G49" s="1103">
        <f>IF('statement of marks'!EQ9="","",'statement of marks'!EQ9)</f>
        <v>14</v>
      </c>
      <c r="H49" s="1103"/>
      <c r="I49" s="1103"/>
      <c r="J49" s="1103">
        <f>IF('statement of marks'!ES9="","",'statement of marks'!ES9)</f>
        <v>14</v>
      </c>
      <c r="K49" s="1103"/>
      <c r="L49" s="1103"/>
      <c r="M49" s="1103">
        <f>IF('statement of marks'!ER9="","",'statement of marks'!ER9)</f>
        <v>16</v>
      </c>
      <c r="N49" s="1103"/>
      <c r="O49" s="1103"/>
      <c r="P49" s="284"/>
      <c r="Q49" s="1126"/>
      <c r="R49" s="1126"/>
      <c r="S49" s="291"/>
      <c r="T49" s="1114" t="str">
        <f>IF('statement of marks'!$EP$3="","",'statement of marks'!$EP$3)</f>
        <v>dk;kZuqHko</v>
      </c>
      <c r="U49" s="1115"/>
      <c r="V49" s="1103">
        <f>IF('statement of marks'!EP10="","",'statement of marks'!EP10)</f>
        <v>16</v>
      </c>
      <c r="W49" s="1103"/>
      <c r="X49" s="1103"/>
      <c r="Y49" s="1103">
        <f>IF('statement of marks'!EQ10="","",'statement of marks'!EQ10)</f>
        <v>15</v>
      </c>
      <c r="Z49" s="1103"/>
      <c r="AA49" s="1103"/>
      <c r="AB49" s="1103">
        <f>IF('statement of marks'!ES10="","",'statement of marks'!ES10)</f>
        <v>15</v>
      </c>
      <c r="AC49" s="1103"/>
      <c r="AD49" s="1103"/>
      <c r="AE49" s="1103">
        <f>IF('statement of marks'!ER10="","",'statement of marks'!ER10)</f>
        <v>16</v>
      </c>
      <c r="AF49" s="1103"/>
      <c r="AG49" s="1103"/>
      <c r="AH49" s="284"/>
    </row>
    <row r="50" spans="1:34" ht="19" customHeight="1">
      <c r="A50" s="291"/>
      <c r="B50" s="1112" t="str">
        <f>IF('statement of marks'!$EZ$3="","",'statement of marks'!$EZ$3)</f>
        <v>dyk f'k{kk</v>
      </c>
      <c r="C50" s="1113"/>
      <c r="D50" s="1103">
        <f>IF('statement of marks'!EZ9="","",'statement of marks'!EZ9)</f>
        <v>20</v>
      </c>
      <c r="E50" s="1103"/>
      <c r="F50" s="1103"/>
      <c r="G50" s="1103">
        <f>IF('statement of marks'!FA9="","",'statement of marks'!FA9)</f>
        <v>20</v>
      </c>
      <c r="H50" s="1103"/>
      <c r="I50" s="1103"/>
      <c r="J50" s="1103">
        <f>IF('statement of marks'!FC9="","",'statement of marks'!FC9)</f>
        <v>20</v>
      </c>
      <c r="K50" s="1103"/>
      <c r="L50" s="1103"/>
      <c r="M50" s="1103">
        <f>IF('statement of marks'!FB9="","",'statement of marks'!FB9)</f>
        <v>20</v>
      </c>
      <c r="N50" s="1103"/>
      <c r="O50" s="1103"/>
      <c r="P50" s="284"/>
      <c r="Q50" s="1126"/>
      <c r="R50" s="1126"/>
      <c r="S50" s="291"/>
      <c r="T50" s="1112" t="str">
        <f>IF('statement of marks'!$EZ$3="","",'statement of marks'!$EZ$3)</f>
        <v>dyk f'k{kk</v>
      </c>
      <c r="U50" s="1113"/>
      <c r="V50" s="1103">
        <f>IF('statement of marks'!EZ10="","",'statement of marks'!EZ10)</f>
        <v>20</v>
      </c>
      <c r="W50" s="1103"/>
      <c r="X50" s="1103"/>
      <c r="Y50" s="1103">
        <f>IF('statement of marks'!FA10="","",'statement of marks'!FA10)</f>
        <v>20</v>
      </c>
      <c r="Z50" s="1103"/>
      <c r="AA50" s="1103"/>
      <c r="AB50" s="1103">
        <f>IF('statement of marks'!FC10="","",'statement of marks'!FC10)</f>
        <v>20</v>
      </c>
      <c r="AC50" s="1103"/>
      <c r="AD50" s="1103"/>
      <c r="AE50" s="1103">
        <f>IF('statement of marks'!FB10="","",'statement of marks'!FB10)</f>
        <v>20</v>
      </c>
      <c r="AF50" s="1103"/>
      <c r="AG50" s="1103"/>
      <c r="AH50" s="284"/>
    </row>
    <row r="51" spans="1:34" ht="19" customHeight="1">
      <c r="A51" s="291"/>
      <c r="B51" s="1109" t="str">
        <f>IF('statement of marks'!$FJ$3="","",'statement of marks'!$FJ$3)</f>
        <v>LokLF; ,oe~ 'kkjhfjd f'k{kk</v>
      </c>
      <c r="C51" s="1110"/>
      <c r="D51" s="1103">
        <f>IF('statement of marks'!FJ9="","",'statement of marks'!FJ9)</f>
        <v>15</v>
      </c>
      <c r="E51" s="1103"/>
      <c r="F51" s="1103"/>
      <c r="G51" s="1103">
        <f>IF('statement of marks'!FK9="","",'statement of marks'!FK9)</f>
        <v>14</v>
      </c>
      <c r="H51" s="1103"/>
      <c r="I51" s="1103"/>
      <c r="J51" s="1103">
        <f>IF('statement of marks'!FM9="","",'statement of marks'!FM9)</f>
        <v>14</v>
      </c>
      <c r="K51" s="1103"/>
      <c r="L51" s="1103"/>
      <c r="M51" s="1103">
        <f>IF('statement of marks'!FL9="","",'statement of marks'!FL9)</f>
        <v>14</v>
      </c>
      <c r="N51" s="1103"/>
      <c r="O51" s="1103"/>
      <c r="P51" s="284"/>
      <c r="Q51" s="1126"/>
      <c r="R51" s="1126"/>
      <c r="S51" s="291"/>
      <c r="T51" s="1109" t="str">
        <f>IF('statement of marks'!$FJ$3="","",'statement of marks'!$FJ$3)</f>
        <v>LokLF; ,oe~ 'kkjhfjd f'k{kk</v>
      </c>
      <c r="U51" s="1110"/>
      <c r="V51" s="1103">
        <f>IF('statement of marks'!FJ10="","",'statement of marks'!FJ10)</f>
        <v>15</v>
      </c>
      <c r="W51" s="1103"/>
      <c r="X51" s="1103"/>
      <c r="Y51" s="1103">
        <f>IF('statement of marks'!FK10="","",'statement of marks'!FK10)</f>
        <v>15</v>
      </c>
      <c r="Z51" s="1103"/>
      <c r="AA51" s="1103"/>
      <c r="AB51" s="1103">
        <f>IF('statement of marks'!FM10="","",'statement of marks'!FM10)</f>
        <v>16</v>
      </c>
      <c r="AC51" s="1103"/>
      <c r="AD51" s="1103"/>
      <c r="AE51" s="1103">
        <f>IF('statement of marks'!FL10="","",'statement of marks'!FL10)</f>
        <v>14</v>
      </c>
      <c r="AF51" s="1103"/>
      <c r="AG51" s="1103"/>
      <c r="AH51" s="284"/>
    </row>
    <row r="52" spans="1:34" ht="19" customHeight="1">
      <c r="A52" s="291"/>
      <c r="B52" s="1104" t="s">
        <v>273</v>
      </c>
      <c r="C52" s="1105"/>
      <c r="D52" s="1081" t="str">
        <f>details!$DZ$3</f>
        <v>vxLr rd</v>
      </c>
      <c r="E52" s="1081"/>
      <c r="F52" s="1081"/>
      <c r="G52" s="1081" t="str">
        <f>details!$ED$3</f>
        <v>vDVwcj rd</v>
      </c>
      <c r="H52" s="1081"/>
      <c r="I52" s="1081"/>
      <c r="J52" s="1081" t="str">
        <f>details!$EL$3</f>
        <v>Qjojh rd</v>
      </c>
      <c r="K52" s="1081"/>
      <c r="L52" s="1081"/>
      <c r="M52" s="1081" t="str">
        <f>details!$EH$3</f>
        <v>fnlEcj rd</v>
      </c>
      <c r="N52" s="1081"/>
      <c r="O52" s="1081"/>
      <c r="P52" s="284"/>
      <c r="Q52" s="1126"/>
      <c r="R52" s="1126"/>
      <c r="S52" s="291"/>
      <c r="T52" s="1104" t="s">
        <v>273</v>
      </c>
      <c r="U52" s="1105"/>
      <c r="V52" s="1106" t="str">
        <f>details!$DZ$3</f>
        <v>vxLr rd</v>
      </c>
      <c r="W52" s="1107"/>
      <c r="X52" s="1108"/>
      <c r="Y52" s="1106" t="str">
        <f>details!$ED$3</f>
        <v>vDVwcj rd</v>
      </c>
      <c r="Z52" s="1107"/>
      <c r="AA52" s="1108"/>
      <c r="AB52" s="1106" t="str">
        <f>details!$EL$3</f>
        <v>Qjojh rd</v>
      </c>
      <c r="AC52" s="1107"/>
      <c r="AD52" s="1108"/>
      <c r="AE52" s="1106" t="str">
        <f>details!$EH$3</f>
        <v>fnlEcj rd</v>
      </c>
      <c r="AF52" s="1107"/>
      <c r="AG52" s="1108"/>
      <c r="AH52" s="284"/>
    </row>
    <row r="53" spans="1:34" ht="19" customHeight="1">
      <c r="A53" s="291"/>
      <c r="B53" s="1100" t="s">
        <v>99</v>
      </c>
      <c r="C53" s="1101"/>
      <c r="D53" s="1102" t="str">
        <f>IF(details!EA9="","",details!EA9)</f>
        <v/>
      </c>
      <c r="E53" s="1102"/>
      <c r="F53" s="1102"/>
      <c r="G53" s="1102" t="str">
        <f>IF(details!EE9="","",details!EE9)</f>
        <v/>
      </c>
      <c r="H53" s="1102"/>
      <c r="I53" s="1102"/>
      <c r="J53" s="1102" t="str">
        <f>IF(details!EM9="","",details!EM9)</f>
        <v/>
      </c>
      <c r="K53" s="1102"/>
      <c r="L53" s="1102"/>
      <c r="M53" s="1102" t="str">
        <f>IF(details!EI9="","",details!EI9)</f>
        <v/>
      </c>
      <c r="N53" s="1102"/>
      <c r="O53" s="1102"/>
      <c r="P53" s="295"/>
      <c r="Q53" s="1126"/>
      <c r="R53" s="1126"/>
      <c r="S53" s="291"/>
      <c r="T53" s="1100" t="s">
        <v>99</v>
      </c>
      <c r="U53" s="1101"/>
      <c r="V53" s="1091" t="str">
        <f>IF(details!EA10="","",details!EA10)</f>
        <v/>
      </c>
      <c r="W53" s="1092"/>
      <c r="X53" s="1093"/>
      <c r="Y53" s="1091" t="str">
        <f>IF(details!EE10="","",details!EE10)</f>
        <v/>
      </c>
      <c r="Z53" s="1092"/>
      <c r="AA53" s="1093"/>
      <c r="AB53" s="1091" t="str">
        <f>IF(details!EM10="","",details!EM10)</f>
        <v/>
      </c>
      <c r="AC53" s="1092"/>
      <c r="AD53" s="1093"/>
      <c r="AE53" s="1091" t="str">
        <f>IF(details!EI10="","",details!EI10)</f>
        <v/>
      </c>
      <c r="AF53" s="1092"/>
      <c r="AG53" s="1093"/>
      <c r="AH53" s="285"/>
    </row>
    <row r="54" spans="1:34" ht="19" customHeight="1">
      <c r="A54" s="292"/>
      <c r="B54" s="1094" t="s">
        <v>15</v>
      </c>
      <c r="C54" s="1095"/>
      <c r="D54" s="1096" t="str">
        <f>IF(details!DZ9="","",details!DZ9)</f>
        <v/>
      </c>
      <c r="E54" s="1096"/>
      <c r="F54" s="1096"/>
      <c r="G54" s="1096" t="str">
        <f>IF(details!ED9="","",details!ED9)</f>
        <v/>
      </c>
      <c r="H54" s="1096"/>
      <c r="I54" s="1096"/>
      <c r="J54" s="1096" t="str">
        <f>IF(details!EL9="","",details!EL9)</f>
        <v/>
      </c>
      <c r="K54" s="1096"/>
      <c r="L54" s="1096"/>
      <c r="M54" s="1096" t="str">
        <f>IF(details!EH9="","",details!EH9)</f>
        <v/>
      </c>
      <c r="N54" s="1096"/>
      <c r="O54" s="1096"/>
      <c r="P54" s="296"/>
      <c r="Q54" s="1126"/>
      <c r="R54" s="1126"/>
      <c r="S54" s="292"/>
      <c r="T54" s="1094" t="s">
        <v>15</v>
      </c>
      <c r="U54" s="1095"/>
      <c r="V54" s="1097" t="str">
        <f>IF(details!DZ10="","",details!DZ10)</f>
        <v/>
      </c>
      <c r="W54" s="1098"/>
      <c r="X54" s="1099"/>
      <c r="Y54" s="1097" t="str">
        <f>IF(details!ED10="","",details!ED10)</f>
        <v/>
      </c>
      <c r="Z54" s="1098"/>
      <c r="AA54" s="1099"/>
      <c r="AB54" s="1097" t="str">
        <f>IF(details!EL10="","",details!EL10)</f>
        <v/>
      </c>
      <c r="AC54" s="1098"/>
      <c r="AD54" s="1099"/>
      <c r="AE54" s="1097" t="str">
        <f>IF(details!EH10="","",details!EH10)</f>
        <v/>
      </c>
      <c r="AF54" s="1098"/>
      <c r="AG54" s="1099"/>
      <c r="AH54" s="286"/>
    </row>
    <row r="55" spans="1:34" ht="19" customHeight="1">
      <c r="A55" s="291"/>
      <c r="B55" s="1089" t="s">
        <v>100</v>
      </c>
      <c r="C55" s="1090"/>
      <c r="D55" s="1081"/>
      <c r="E55" s="1081"/>
      <c r="F55" s="1081"/>
      <c r="G55" s="1081"/>
      <c r="H55" s="1081"/>
      <c r="I55" s="1081"/>
      <c r="J55" s="1081"/>
      <c r="K55" s="1081"/>
      <c r="L55" s="1081"/>
      <c r="M55" s="1081"/>
      <c r="N55" s="1081"/>
      <c r="O55" s="1081"/>
      <c r="P55" s="287"/>
      <c r="Q55" s="1126"/>
      <c r="R55" s="1126"/>
      <c r="S55" s="291"/>
      <c r="T55" s="1089" t="s">
        <v>100</v>
      </c>
      <c r="U55" s="1090"/>
      <c r="V55" s="1081"/>
      <c r="W55" s="1081"/>
      <c r="X55" s="1081"/>
      <c r="Y55" s="1081"/>
      <c r="Z55" s="1081"/>
      <c r="AA55" s="1081"/>
      <c r="AB55" s="1081"/>
      <c r="AC55" s="1081"/>
      <c r="AD55" s="1081"/>
      <c r="AE55" s="1081"/>
      <c r="AF55" s="1081"/>
      <c r="AG55" s="1081"/>
      <c r="AH55" s="287"/>
    </row>
    <row r="56" spans="1:34" ht="19" customHeight="1">
      <c r="A56" s="291"/>
      <c r="B56" s="1087" t="s">
        <v>80</v>
      </c>
      <c r="C56" s="1088"/>
      <c r="D56" s="1081"/>
      <c r="E56" s="1081"/>
      <c r="F56" s="1081"/>
      <c r="G56" s="1081"/>
      <c r="H56" s="1081"/>
      <c r="I56" s="1081"/>
      <c r="J56" s="1081"/>
      <c r="K56" s="1081"/>
      <c r="L56" s="1081"/>
      <c r="M56" s="1081"/>
      <c r="N56" s="1081"/>
      <c r="O56" s="1081"/>
      <c r="P56" s="287"/>
      <c r="Q56" s="1126"/>
      <c r="R56" s="1126"/>
      <c r="S56" s="291"/>
      <c r="T56" s="1087" t="s">
        <v>80</v>
      </c>
      <c r="U56" s="1088"/>
      <c r="V56" s="1081"/>
      <c r="W56" s="1081"/>
      <c r="X56" s="1081"/>
      <c r="Y56" s="1081"/>
      <c r="Z56" s="1081"/>
      <c r="AA56" s="1081"/>
      <c r="AB56" s="1081"/>
      <c r="AC56" s="1081"/>
      <c r="AD56" s="1081"/>
      <c r="AE56" s="1081"/>
      <c r="AF56" s="1081"/>
      <c r="AG56" s="1081"/>
      <c r="AH56" s="287"/>
    </row>
    <row r="57" spans="1:34" ht="19" customHeight="1">
      <c r="A57" s="291"/>
      <c r="B57" s="1085" t="s">
        <v>101</v>
      </c>
      <c r="C57" s="1086"/>
      <c r="D57" s="1081"/>
      <c r="E57" s="1081"/>
      <c r="F57" s="1081"/>
      <c r="G57" s="1081"/>
      <c r="H57" s="1081"/>
      <c r="I57" s="1081"/>
      <c r="J57" s="1081"/>
      <c r="K57" s="1081"/>
      <c r="L57" s="1081"/>
      <c r="M57" s="1081"/>
      <c r="N57" s="1081"/>
      <c r="O57" s="1081"/>
      <c r="P57" s="287"/>
      <c r="Q57" s="1126"/>
      <c r="R57" s="1126"/>
      <c r="S57" s="291"/>
      <c r="T57" s="1085" t="s">
        <v>101</v>
      </c>
      <c r="U57" s="1086"/>
      <c r="V57" s="1081"/>
      <c r="W57" s="1081"/>
      <c r="X57" s="1081"/>
      <c r="Y57" s="1081"/>
      <c r="Z57" s="1081"/>
      <c r="AA57" s="1081"/>
      <c r="AB57" s="1081"/>
      <c r="AC57" s="1081"/>
      <c r="AD57" s="1081"/>
      <c r="AE57" s="1081"/>
      <c r="AF57" s="1081"/>
      <c r="AG57" s="1081"/>
      <c r="AH57" s="287"/>
    </row>
    <row r="58" spans="1:34" ht="19" customHeight="1" thickBot="1">
      <c r="A58" s="293"/>
      <c r="B58" s="1082" t="s">
        <v>102</v>
      </c>
      <c r="C58" s="1083"/>
      <c r="D58" s="1084"/>
      <c r="E58" s="1084"/>
      <c r="F58" s="1084"/>
      <c r="G58" s="1084"/>
      <c r="H58" s="1084"/>
      <c r="I58" s="1084"/>
      <c r="J58" s="1084"/>
      <c r="K58" s="1084"/>
      <c r="L58" s="1084"/>
      <c r="M58" s="1084"/>
      <c r="N58" s="1084"/>
      <c r="O58" s="1084"/>
      <c r="P58" s="288"/>
      <c r="Q58" s="1126"/>
      <c r="R58" s="1126"/>
      <c r="S58" s="293"/>
      <c r="T58" s="1082" t="s">
        <v>102</v>
      </c>
      <c r="U58" s="1083"/>
      <c r="V58" s="1084"/>
      <c r="W58" s="1084"/>
      <c r="X58" s="1084"/>
      <c r="Y58" s="1084"/>
      <c r="Z58" s="1084"/>
      <c r="AA58" s="1084"/>
      <c r="AB58" s="1084"/>
      <c r="AC58" s="1084"/>
      <c r="AD58" s="1084"/>
      <c r="AE58" s="1084"/>
      <c r="AF58" s="1084"/>
      <c r="AG58" s="1084"/>
      <c r="AH58" s="288"/>
    </row>
    <row r="59" spans="1:34" ht="19" customHeight="1">
      <c r="A59" s="290"/>
      <c r="B59" s="1123" t="s">
        <v>47</v>
      </c>
      <c r="C59" s="1124"/>
      <c r="D59" s="1124"/>
      <c r="E59" s="1124"/>
      <c r="F59" s="1124"/>
      <c r="G59" s="1124"/>
      <c r="H59" s="1124"/>
      <c r="I59" s="1124"/>
      <c r="J59" s="1124"/>
      <c r="K59" s="1124"/>
      <c r="L59" s="1124"/>
      <c r="M59" s="1124"/>
      <c r="N59" s="1124"/>
      <c r="O59" s="1124"/>
      <c r="P59" s="1125"/>
      <c r="Q59" s="1126"/>
      <c r="R59" s="1126"/>
      <c r="S59" s="290"/>
      <c r="T59" s="1123" t="s">
        <v>47</v>
      </c>
      <c r="U59" s="1124"/>
      <c r="V59" s="1124"/>
      <c r="W59" s="1124"/>
      <c r="X59" s="1124"/>
      <c r="Y59" s="1124"/>
      <c r="Z59" s="1124"/>
      <c r="AA59" s="1124"/>
      <c r="AB59" s="1124"/>
      <c r="AC59" s="1124"/>
      <c r="AD59" s="1124"/>
      <c r="AE59" s="1124"/>
      <c r="AF59" s="1124"/>
      <c r="AG59" s="1124"/>
      <c r="AH59" s="1125"/>
    </row>
    <row r="60" spans="1:34" ht="19" customHeight="1">
      <c r="A60" s="1127"/>
      <c r="B60" s="1128" t="str">
        <f>'statement of marks'!$A$1</f>
        <v>jk- ck- ek/;fed fo|ky; uohu] fuEckgsM+k</v>
      </c>
      <c r="C60" s="1129"/>
      <c r="D60" s="1129"/>
      <c r="E60" s="1129"/>
      <c r="F60" s="1129"/>
      <c r="G60" s="1129"/>
      <c r="H60" s="1129"/>
      <c r="I60" s="1129"/>
      <c r="J60" s="1129"/>
      <c r="K60" s="1129"/>
      <c r="L60" s="1129"/>
      <c r="M60" s="1129"/>
      <c r="N60" s="1129"/>
      <c r="O60" s="1129"/>
      <c r="P60" s="1130"/>
      <c r="Q60" s="1126"/>
      <c r="R60" s="1126"/>
      <c r="S60" s="1127"/>
      <c r="T60" s="1128" t="str">
        <f>'statement of marks'!$A$1</f>
        <v>jk- ck- ek/;fed fo|ky; uohu] fuEckgsM+k</v>
      </c>
      <c r="U60" s="1129"/>
      <c r="V60" s="1129"/>
      <c r="W60" s="1129"/>
      <c r="X60" s="1129"/>
      <c r="Y60" s="1129"/>
      <c r="Z60" s="1129"/>
      <c r="AA60" s="1129"/>
      <c r="AB60" s="1129"/>
      <c r="AC60" s="1129"/>
      <c r="AD60" s="1129"/>
      <c r="AE60" s="1129"/>
      <c r="AF60" s="1129"/>
      <c r="AG60" s="1129"/>
      <c r="AH60" s="1130"/>
    </row>
    <row r="61" spans="1:34" ht="19" customHeight="1">
      <c r="A61" s="1127"/>
      <c r="B61" s="1128"/>
      <c r="C61" s="1129"/>
      <c r="D61" s="1129"/>
      <c r="E61" s="1129"/>
      <c r="F61" s="1129"/>
      <c r="G61" s="1129"/>
      <c r="H61" s="1129"/>
      <c r="I61" s="1129"/>
      <c r="J61" s="1129"/>
      <c r="K61" s="1129"/>
      <c r="L61" s="1129"/>
      <c r="M61" s="1129"/>
      <c r="N61" s="1129"/>
      <c r="O61" s="1129"/>
      <c r="P61" s="1130"/>
      <c r="Q61" s="1126"/>
      <c r="R61" s="1126"/>
      <c r="S61" s="1127"/>
      <c r="T61" s="1128"/>
      <c r="U61" s="1129"/>
      <c r="V61" s="1129"/>
      <c r="W61" s="1129"/>
      <c r="X61" s="1129"/>
      <c r="Y61" s="1129"/>
      <c r="Z61" s="1129"/>
      <c r="AA61" s="1129"/>
      <c r="AB61" s="1129"/>
      <c r="AC61" s="1129"/>
      <c r="AD61" s="1129"/>
      <c r="AE61" s="1129"/>
      <c r="AF61" s="1129"/>
      <c r="AG61" s="1129"/>
      <c r="AH61" s="1130"/>
    </row>
    <row r="62" spans="1:34" ht="19" customHeight="1">
      <c r="A62" s="291"/>
      <c r="B62" s="1131" t="s">
        <v>96</v>
      </c>
      <c r="C62" s="1132"/>
      <c r="D62" s="1119" t="str">
        <f>'statement of marks'!$H$3</f>
        <v>2015-16</v>
      </c>
      <c r="E62" s="1119"/>
      <c r="F62" s="1119"/>
      <c r="G62" s="1119"/>
      <c r="H62" s="1119"/>
      <c r="I62" s="1119"/>
      <c r="J62" s="1119"/>
      <c r="K62" s="1119"/>
      <c r="L62" s="1119"/>
      <c r="M62" s="1119"/>
      <c r="N62" s="1119"/>
      <c r="O62" s="1119"/>
      <c r="P62" s="1120"/>
      <c r="Q62" s="1126"/>
      <c r="R62" s="1126"/>
      <c r="S62" s="291"/>
      <c r="T62" s="1131" t="s">
        <v>96</v>
      </c>
      <c r="U62" s="1132"/>
      <c r="V62" s="1119" t="str">
        <f>'statement of marks'!$H$3</f>
        <v>2015-16</v>
      </c>
      <c r="W62" s="1119"/>
      <c r="X62" s="1119"/>
      <c r="Y62" s="1119"/>
      <c r="Z62" s="1119"/>
      <c r="AA62" s="1119"/>
      <c r="AB62" s="1119"/>
      <c r="AC62" s="1119"/>
      <c r="AD62" s="1119"/>
      <c r="AE62" s="1119"/>
      <c r="AF62" s="1119"/>
      <c r="AG62" s="1119"/>
      <c r="AH62" s="1120"/>
    </row>
    <row r="63" spans="1:34" ht="19" customHeight="1">
      <c r="A63" s="291"/>
      <c r="B63" s="1114" t="s">
        <v>218</v>
      </c>
      <c r="C63" s="1115"/>
      <c r="D63" s="1115" t="str">
        <f>IF('statement of marks'!J11="","",'statement of marks'!J11)</f>
        <v>v 005</v>
      </c>
      <c r="E63" s="1115"/>
      <c r="F63" s="1115"/>
      <c r="G63" s="1115"/>
      <c r="H63" s="1115"/>
      <c r="I63" s="1115"/>
      <c r="J63" s="1115"/>
      <c r="K63" s="1115"/>
      <c r="L63" s="1115"/>
      <c r="M63" s="1115"/>
      <c r="N63" s="1115"/>
      <c r="O63" s="1115"/>
      <c r="P63" s="1133"/>
      <c r="Q63" s="1126"/>
      <c r="R63" s="1126"/>
      <c r="S63" s="291"/>
      <c r="T63" s="1114" t="s">
        <v>218</v>
      </c>
      <c r="U63" s="1115"/>
      <c r="V63" s="1115" t="str">
        <f>IF('statement of marks'!J12="","",'statement of marks'!J12)</f>
        <v>v 006</v>
      </c>
      <c r="W63" s="1115"/>
      <c r="X63" s="1115"/>
      <c r="Y63" s="1115"/>
      <c r="Z63" s="1115"/>
      <c r="AA63" s="1115"/>
      <c r="AB63" s="1115"/>
      <c r="AC63" s="1115"/>
      <c r="AD63" s="1115"/>
      <c r="AE63" s="1115"/>
      <c r="AF63" s="1115"/>
      <c r="AG63" s="1115"/>
      <c r="AH63" s="1133"/>
    </row>
    <row r="64" spans="1:34" ht="19" customHeight="1">
      <c r="A64" s="291"/>
      <c r="B64" s="1114" t="s">
        <v>219</v>
      </c>
      <c r="C64" s="1115"/>
      <c r="D64" s="1115" t="str">
        <f>IF('statement of marks'!K11="","",'statement of marks'!K11)</f>
        <v>c 005</v>
      </c>
      <c r="E64" s="1115"/>
      <c r="F64" s="1115"/>
      <c r="G64" s="1115"/>
      <c r="H64" s="1115"/>
      <c r="I64" s="1115"/>
      <c r="J64" s="1115"/>
      <c r="K64" s="1115"/>
      <c r="L64" s="1115"/>
      <c r="M64" s="1115"/>
      <c r="N64" s="1115"/>
      <c r="O64" s="1115"/>
      <c r="P64" s="1133"/>
      <c r="Q64" s="1126"/>
      <c r="R64" s="1126"/>
      <c r="S64" s="291"/>
      <c r="T64" s="1114" t="s">
        <v>219</v>
      </c>
      <c r="U64" s="1115"/>
      <c r="V64" s="1115" t="str">
        <f>IF('statement of marks'!K12="","",'statement of marks'!K12)</f>
        <v>c 006</v>
      </c>
      <c r="W64" s="1115"/>
      <c r="X64" s="1115"/>
      <c r="Y64" s="1115"/>
      <c r="Z64" s="1115"/>
      <c r="AA64" s="1115"/>
      <c r="AB64" s="1115"/>
      <c r="AC64" s="1115"/>
      <c r="AD64" s="1115"/>
      <c r="AE64" s="1115"/>
      <c r="AF64" s="1115"/>
      <c r="AG64" s="1115"/>
      <c r="AH64" s="1133"/>
    </row>
    <row r="65" spans="1:34" ht="19" customHeight="1">
      <c r="A65" s="291"/>
      <c r="B65" s="1114" t="s">
        <v>220</v>
      </c>
      <c r="C65" s="1115"/>
      <c r="D65" s="1115" t="str">
        <f>IF('statement of marks'!L11="","",'statement of marks'!L11)</f>
        <v>l 005</v>
      </c>
      <c r="E65" s="1115"/>
      <c r="F65" s="1115"/>
      <c r="G65" s="1115"/>
      <c r="H65" s="1115"/>
      <c r="I65" s="1115"/>
      <c r="J65" s="1115"/>
      <c r="K65" s="1115"/>
      <c r="L65" s="1115"/>
      <c r="M65" s="1115"/>
      <c r="N65" s="1115"/>
      <c r="O65" s="1115"/>
      <c r="P65" s="1133"/>
      <c r="Q65" s="1126"/>
      <c r="R65" s="1126"/>
      <c r="S65" s="291"/>
      <c r="T65" s="1114" t="s">
        <v>220</v>
      </c>
      <c r="U65" s="1115"/>
      <c r="V65" s="1115" t="str">
        <f>IF('statement of marks'!L12="","",'statement of marks'!L12)</f>
        <v>l 006</v>
      </c>
      <c r="W65" s="1115"/>
      <c r="X65" s="1115"/>
      <c r="Y65" s="1115"/>
      <c r="Z65" s="1115"/>
      <c r="AA65" s="1115"/>
      <c r="AB65" s="1115"/>
      <c r="AC65" s="1115"/>
      <c r="AD65" s="1115"/>
      <c r="AE65" s="1115"/>
      <c r="AF65" s="1115"/>
      <c r="AG65" s="1115"/>
      <c r="AH65" s="1133"/>
    </row>
    <row r="66" spans="1:34" ht="19" customHeight="1">
      <c r="A66" s="291"/>
      <c r="B66" s="1114" t="s">
        <v>221</v>
      </c>
      <c r="C66" s="1115"/>
      <c r="D66" s="1119" t="str">
        <f>'statement of marks'!$G$3</f>
        <v>6 A</v>
      </c>
      <c r="E66" s="1119"/>
      <c r="F66" s="1119"/>
      <c r="G66" s="1119"/>
      <c r="H66" s="1115" t="s">
        <v>9</v>
      </c>
      <c r="I66" s="1115"/>
      <c r="J66" s="1115"/>
      <c r="K66" s="1115"/>
      <c r="L66" s="1115"/>
      <c r="M66" s="1119">
        <f>IF('statement of marks'!D11="","",'statement of marks'!D11)</f>
        <v>805</v>
      </c>
      <c r="N66" s="1119"/>
      <c r="O66" s="1119"/>
      <c r="P66" s="1120"/>
      <c r="Q66" s="1126"/>
      <c r="R66" s="1126"/>
      <c r="S66" s="291"/>
      <c r="T66" s="1114" t="s">
        <v>221</v>
      </c>
      <c r="U66" s="1115"/>
      <c r="V66" s="1119" t="str">
        <f>'statement of marks'!$G$3</f>
        <v>6 A</v>
      </c>
      <c r="W66" s="1119"/>
      <c r="X66" s="1119"/>
      <c r="Y66" s="1119"/>
      <c r="Z66" s="1115" t="s">
        <v>9</v>
      </c>
      <c r="AA66" s="1115"/>
      <c r="AB66" s="1115"/>
      <c r="AC66" s="1115"/>
      <c r="AD66" s="1115"/>
      <c r="AE66" s="1119">
        <f>IF('statement of marks'!D12="","",'statement of marks'!D12)</f>
        <v>806</v>
      </c>
      <c r="AF66" s="1119"/>
      <c r="AG66" s="1119"/>
      <c r="AH66" s="1120"/>
    </row>
    <row r="67" spans="1:34" ht="19" customHeight="1">
      <c r="A67" s="291"/>
      <c r="B67" s="1114" t="s">
        <v>222</v>
      </c>
      <c r="C67" s="1115"/>
      <c r="D67" s="1119">
        <f>IF('statement of marks'!F11="","",'statement of marks'!F11)</f>
        <v>910</v>
      </c>
      <c r="E67" s="1119"/>
      <c r="F67" s="1119"/>
      <c r="G67" s="1119"/>
      <c r="H67" s="1115" t="s">
        <v>0</v>
      </c>
      <c r="I67" s="1115"/>
      <c r="J67" s="1115"/>
      <c r="K67" s="1115"/>
      <c r="L67" s="1115"/>
      <c r="M67" s="1121">
        <f>IF('statement of marks'!H11="","",'statement of marks'!H11)</f>
        <v>36844</v>
      </c>
      <c r="N67" s="1121"/>
      <c r="O67" s="1121"/>
      <c r="P67" s="1122"/>
      <c r="Q67" s="1126"/>
      <c r="R67" s="1126"/>
      <c r="S67" s="291"/>
      <c r="T67" s="1114" t="s">
        <v>222</v>
      </c>
      <c r="U67" s="1115"/>
      <c r="V67" s="1119">
        <f>IF('statement of marks'!F12="","",'statement of marks'!F12)</f>
        <v>911</v>
      </c>
      <c r="W67" s="1119"/>
      <c r="X67" s="1119"/>
      <c r="Y67" s="1119"/>
      <c r="Z67" s="1115" t="s">
        <v>0</v>
      </c>
      <c r="AA67" s="1115"/>
      <c r="AB67" s="1115"/>
      <c r="AC67" s="1115"/>
      <c r="AD67" s="1115"/>
      <c r="AE67" s="1121">
        <f>IF('statement of marks'!H12="","",'statement of marks'!H12)</f>
        <v>36504</v>
      </c>
      <c r="AF67" s="1121"/>
      <c r="AG67" s="1121"/>
      <c r="AH67" s="1122"/>
    </row>
    <row r="68" spans="1:34" ht="19" customHeight="1">
      <c r="A68" s="291"/>
      <c r="B68" s="289" t="s">
        <v>28</v>
      </c>
      <c r="C68" s="279" t="s">
        <v>97</v>
      </c>
      <c r="D68" s="1111" t="s">
        <v>1</v>
      </c>
      <c r="E68" s="1111"/>
      <c r="F68" s="1111"/>
      <c r="G68" s="1111" t="s">
        <v>21</v>
      </c>
      <c r="H68" s="1111"/>
      <c r="I68" s="1111"/>
      <c r="J68" s="1111" t="s">
        <v>68</v>
      </c>
      <c r="K68" s="1111"/>
      <c r="L68" s="1111"/>
      <c r="M68" s="1111" t="s">
        <v>98</v>
      </c>
      <c r="N68" s="1111"/>
      <c r="O68" s="1111"/>
      <c r="P68" s="280" t="s">
        <v>278</v>
      </c>
      <c r="Q68" s="1126"/>
      <c r="R68" s="1126"/>
      <c r="S68" s="291"/>
      <c r="T68" s="289" t="s">
        <v>28</v>
      </c>
      <c r="U68" s="279" t="s">
        <v>97</v>
      </c>
      <c r="V68" s="1111" t="s">
        <v>1</v>
      </c>
      <c r="W68" s="1111"/>
      <c r="X68" s="1111"/>
      <c r="Y68" s="1111" t="s">
        <v>21</v>
      </c>
      <c r="Z68" s="1111"/>
      <c r="AA68" s="1111"/>
      <c r="AB68" s="1111" t="s">
        <v>68</v>
      </c>
      <c r="AC68" s="1111"/>
      <c r="AD68" s="1111"/>
      <c r="AE68" s="1111" t="s">
        <v>98</v>
      </c>
      <c r="AF68" s="1111"/>
      <c r="AG68" s="1111"/>
      <c r="AH68" s="280" t="s">
        <v>278</v>
      </c>
    </row>
    <row r="69" spans="1:34" ht="19" customHeight="1">
      <c r="A69" s="291"/>
      <c r="B69" s="1104" t="s">
        <v>3</v>
      </c>
      <c r="C69" s="1105"/>
      <c r="D69" s="312">
        <f>IF('statement of marks'!M$6="","",'statement of marks'!M$6)</f>
        <v>5</v>
      </c>
      <c r="E69" s="312">
        <f>IF('statement of marks'!N$6="","",'statement of marks'!N$6)</f>
        <v>5</v>
      </c>
      <c r="F69" s="312">
        <f>IF('statement of marks'!O$6="","",'statement of marks'!O$6)</f>
        <v>10</v>
      </c>
      <c r="G69" s="312">
        <f>IF('statement of marks'!P$6="","",'statement of marks'!P$6)</f>
        <v>5</v>
      </c>
      <c r="H69" s="312">
        <f>IF('statement of marks'!Q$6="","",'statement of marks'!Q$6)</f>
        <v>5</v>
      </c>
      <c r="I69" s="312">
        <f>IF('statement of marks'!R$6="","",'statement of marks'!R$6)</f>
        <v>10</v>
      </c>
      <c r="J69" s="312">
        <f>IF('statement of marks'!S$6="","",'statement of marks'!S$6)</f>
        <v>5</v>
      </c>
      <c r="K69" s="312">
        <f>IF('statement of marks'!T$6="","",'statement of marks'!T$6)</f>
        <v>5</v>
      </c>
      <c r="L69" s="312">
        <f>IF('statement of marks'!U$6="","",'statement of marks'!U$6)</f>
        <v>10</v>
      </c>
      <c r="M69" s="312">
        <f>IF('statement of marks'!W$6="","",'statement of marks'!W$6)</f>
        <v>50</v>
      </c>
      <c r="N69" s="312">
        <f>IF('statement of marks'!X$6="","",'statement of marks'!X$6)</f>
        <v>20</v>
      </c>
      <c r="O69" s="312">
        <f>IF('statement of marks'!Y$6="","",'statement of marks'!Y$6)</f>
        <v>70</v>
      </c>
      <c r="P69" s="281">
        <f>IF('statement of marks'!Z$6="","",'statement of marks'!Z$6)</f>
        <v>100</v>
      </c>
      <c r="Q69" s="1126"/>
      <c r="R69" s="1126"/>
      <c r="S69" s="291"/>
      <c r="T69" s="1104" t="s">
        <v>3</v>
      </c>
      <c r="U69" s="1105"/>
      <c r="V69" s="312">
        <f>IF('statement of marks'!M$6="","",'statement of marks'!M$6)</f>
        <v>5</v>
      </c>
      <c r="W69" s="312">
        <f>IF('statement of marks'!N$6="","",'statement of marks'!N$6)</f>
        <v>5</v>
      </c>
      <c r="X69" s="312">
        <f>IF('statement of marks'!O$6="","",'statement of marks'!O$6)</f>
        <v>10</v>
      </c>
      <c r="Y69" s="312">
        <f>IF('statement of marks'!P$6="","",'statement of marks'!P$6)</f>
        <v>5</v>
      </c>
      <c r="Z69" s="312">
        <f>IF('statement of marks'!Q$6="","",'statement of marks'!Q$6)</f>
        <v>5</v>
      </c>
      <c r="AA69" s="312">
        <f>IF('statement of marks'!R$6="","",'statement of marks'!R$6)</f>
        <v>10</v>
      </c>
      <c r="AB69" s="312">
        <f>IF('statement of marks'!S$6="","",'statement of marks'!S$6)</f>
        <v>5</v>
      </c>
      <c r="AC69" s="312">
        <f>IF('statement of marks'!T$6="","",'statement of marks'!T$6)</f>
        <v>5</v>
      </c>
      <c r="AD69" s="312">
        <f>IF('statement of marks'!U$6="","",'statement of marks'!U$6)</f>
        <v>10</v>
      </c>
      <c r="AE69" s="312">
        <f>IF('statement of marks'!W$6="","",'statement of marks'!W$6)</f>
        <v>50</v>
      </c>
      <c r="AF69" s="312">
        <f>IF('statement of marks'!X$6="","",'statement of marks'!X$6)</f>
        <v>20</v>
      </c>
      <c r="AG69" s="312">
        <f>IF('statement of marks'!Y$6="","",'statement of marks'!Y$6)</f>
        <v>70</v>
      </c>
      <c r="AH69" s="281">
        <f>IF('statement of marks'!Z$6="","",'statement of marks'!Z$6)</f>
        <v>100</v>
      </c>
    </row>
    <row r="70" spans="1:34" ht="19" customHeight="1">
      <c r="A70" s="291"/>
      <c r="B70" s="1114" t="str">
        <f>IF('statement of marks'!$M$3="","",'statement of marks'!$M$3)</f>
        <v>fgUnh</v>
      </c>
      <c r="C70" s="1115"/>
      <c r="D70" s="277">
        <f>IF('statement of marks'!M11="","",'statement of marks'!M11)</f>
        <v>5</v>
      </c>
      <c r="E70" s="277">
        <f>IF('statement of marks'!N11="","",'statement of marks'!N11)</f>
        <v>5</v>
      </c>
      <c r="F70" s="275">
        <f>IF('statement of marks'!O11="","",'statement of marks'!O11)</f>
        <v>10</v>
      </c>
      <c r="G70" s="277">
        <f>IF('statement of marks'!P11="","",'statement of marks'!P11)</f>
        <v>5</v>
      </c>
      <c r="H70" s="277">
        <f>IF('statement of marks'!Q11="","",'statement of marks'!Q11)</f>
        <v>5</v>
      </c>
      <c r="I70" s="275">
        <f>IF('statement of marks'!R11="","",'statement of marks'!R11)</f>
        <v>10</v>
      </c>
      <c r="J70" s="277">
        <f>IF('statement of marks'!S11="","",'statement of marks'!S11)</f>
        <v>5</v>
      </c>
      <c r="K70" s="277">
        <f>IF('statement of marks'!T11="","",'statement of marks'!T11)</f>
        <v>5</v>
      </c>
      <c r="L70" s="275">
        <f>IF('statement of marks'!U11="","",'statement of marks'!U11)</f>
        <v>10</v>
      </c>
      <c r="M70" s="277">
        <f>IF('statement of marks'!W11="","",'statement of marks'!W11)</f>
        <v>11</v>
      </c>
      <c r="N70" s="277">
        <f>IF('statement of marks'!X11="","",'statement of marks'!X11)</f>
        <v>14</v>
      </c>
      <c r="O70" s="275">
        <f>IF('statement of marks'!Y11="","",'statement of marks'!Y11)</f>
        <v>25</v>
      </c>
      <c r="P70" s="281">
        <f>IF('statement of marks'!Z11="","",'statement of marks'!Z11)</f>
        <v>55</v>
      </c>
      <c r="Q70" s="1126"/>
      <c r="R70" s="1126"/>
      <c r="S70" s="291"/>
      <c r="T70" s="1114" t="str">
        <f>IF('statement of marks'!$M$3="","",'statement of marks'!$M$3)</f>
        <v>fgUnh</v>
      </c>
      <c r="U70" s="1115"/>
      <c r="V70" s="277">
        <f>IF('statement of marks'!M12="","",'statement of marks'!M12)</f>
        <v>5</v>
      </c>
      <c r="W70" s="277">
        <f>IF('statement of marks'!N12="","",'statement of marks'!N12)</f>
        <v>5</v>
      </c>
      <c r="X70" s="275">
        <f>IF('statement of marks'!O12="","",'statement of marks'!O12)</f>
        <v>10</v>
      </c>
      <c r="Y70" s="277">
        <f>IF('statement of marks'!P12="","",'statement of marks'!P12)</f>
        <v>5</v>
      </c>
      <c r="Z70" s="277">
        <f>IF('statement of marks'!Q12="","",'statement of marks'!Q12)</f>
        <v>5</v>
      </c>
      <c r="AA70" s="275">
        <f>IF('statement of marks'!R12="","",'statement of marks'!R12)</f>
        <v>10</v>
      </c>
      <c r="AB70" s="277">
        <f>IF('statement of marks'!S12="","",'statement of marks'!S12)</f>
        <v>5</v>
      </c>
      <c r="AC70" s="277">
        <f>IF('statement of marks'!T12="","",'statement of marks'!T12)</f>
        <v>5</v>
      </c>
      <c r="AD70" s="275">
        <f>IF('statement of marks'!U12="","",'statement of marks'!U12)</f>
        <v>10</v>
      </c>
      <c r="AE70" s="277">
        <f>IF('statement of marks'!W12="","",'statement of marks'!W12)</f>
        <v>7</v>
      </c>
      <c r="AF70" s="277">
        <f>IF('statement of marks'!X12="","",'statement of marks'!X12)</f>
        <v>14</v>
      </c>
      <c r="AG70" s="275">
        <f>IF('statement of marks'!Y12="","",'statement of marks'!Y12)</f>
        <v>21</v>
      </c>
      <c r="AH70" s="281">
        <f>IF('statement of marks'!Z12="","",'statement of marks'!Z12)</f>
        <v>51</v>
      </c>
    </row>
    <row r="71" spans="1:34" ht="19" customHeight="1">
      <c r="A71" s="291"/>
      <c r="B71" s="1114" t="str">
        <f>IF('statement of marks'!$AI$3="","",'statement of marks'!$AI$3)</f>
        <v>vaxszth</v>
      </c>
      <c r="C71" s="1115"/>
      <c r="D71" s="277">
        <f>IF('statement of marks'!AI11="","",'statement of marks'!AI11)</f>
        <v>3</v>
      </c>
      <c r="E71" s="277">
        <f>IF('statement of marks'!AJ11="","",'statement of marks'!AJ11)</f>
        <v>3</v>
      </c>
      <c r="F71" s="275">
        <f>IF('statement of marks'!AK11="","",'statement of marks'!AK11)</f>
        <v>6</v>
      </c>
      <c r="G71" s="277">
        <f>IF('statement of marks'!AL11="","",'statement of marks'!AL11)</f>
        <v>4</v>
      </c>
      <c r="H71" s="277">
        <f>IF('statement of marks'!AM11="","",'statement of marks'!AM11)</f>
        <v>3</v>
      </c>
      <c r="I71" s="275">
        <f>IF('statement of marks'!AN11="","",'statement of marks'!AN11)</f>
        <v>7</v>
      </c>
      <c r="J71" s="277">
        <f>IF('statement of marks'!AO11="","",'statement of marks'!AO11)</f>
        <v>4</v>
      </c>
      <c r="K71" s="277">
        <f>IF('statement of marks'!AP11="","",'statement of marks'!AP11)</f>
        <v>5</v>
      </c>
      <c r="L71" s="275">
        <f>IF('statement of marks'!AQ11="","",'statement of marks'!AQ11)</f>
        <v>9</v>
      </c>
      <c r="M71" s="277">
        <f>IF('statement of marks'!AS11="","",'statement of marks'!AS11)</f>
        <v>16</v>
      </c>
      <c r="N71" s="277">
        <f>IF('statement of marks'!AT11="","",'statement of marks'!AT11)</f>
        <v>14</v>
      </c>
      <c r="O71" s="275">
        <f>IF('statement of marks'!AU11="","",'statement of marks'!AU11)</f>
        <v>30</v>
      </c>
      <c r="P71" s="281">
        <f>IF('statement of marks'!AV11="","",'statement of marks'!AV11)</f>
        <v>52</v>
      </c>
      <c r="Q71" s="1126"/>
      <c r="R71" s="1126"/>
      <c r="S71" s="291"/>
      <c r="T71" s="1114" t="str">
        <f>IF('statement of marks'!$AI$3="","",'statement of marks'!$AI$3)</f>
        <v>vaxszth</v>
      </c>
      <c r="U71" s="1115"/>
      <c r="V71" s="277">
        <f>IF('statement of marks'!AI12="","",'statement of marks'!AI12)</f>
        <v>3</v>
      </c>
      <c r="W71" s="277">
        <f>IF('statement of marks'!AJ12="","",'statement of marks'!AJ12)</f>
        <v>3</v>
      </c>
      <c r="X71" s="275">
        <f>IF('statement of marks'!AK12="","",'statement of marks'!AK12)</f>
        <v>6</v>
      </c>
      <c r="Y71" s="277">
        <f>IF('statement of marks'!AL12="","",'statement of marks'!AL12)</f>
        <v>3</v>
      </c>
      <c r="Z71" s="277">
        <f>IF('statement of marks'!AM12="","",'statement of marks'!AM12)</f>
        <v>3</v>
      </c>
      <c r="AA71" s="275">
        <f>IF('statement of marks'!AN12="","",'statement of marks'!AN12)</f>
        <v>6</v>
      </c>
      <c r="AB71" s="277">
        <f>IF('statement of marks'!AO12="","",'statement of marks'!AO12)</f>
        <v>4</v>
      </c>
      <c r="AC71" s="277">
        <f>IF('statement of marks'!AP12="","",'statement of marks'!AP12)</f>
        <v>4</v>
      </c>
      <c r="AD71" s="275">
        <f>IF('statement of marks'!AQ12="","",'statement of marks'!AQ12)</f>
        <v>8</v>
      </c>
      <c r="AE71" s="277">
        <f>IF('statement of marks'!AS12="","",'statement of marks'!AS12)</f>
        <v>12</v>
      </c>
      <c r="AF71" s="277">
        <f>IF('statement of marks'!AT12="","",'statement of marks'!AT12)</f>
        <v>14</v>
      </c>
      <c r="AG71" s="275">
        <f>IF('statement of marks'!AU12="","",'statement of marks'!AU12)</f>
        <v>26</v>
      </c>
      <c r="AH71" s="281">
        <f>IF('statement of marks'!AV12="","",'statement of marks'!AV12)</f>
        <v>46</v>
      </c>
    </row>
    <row r="72" spans="1:34" ht="19" customHeight="1">
      <c r="A72" s="291"/>
      <c r="B72" s="1114" t="str">
        <f>IF('statement of marks'!BE11="s","laLd`r",IF('statement of marks'!BE11="u","mnwZ",IF('statement of marks'!BE11="g","xqtjkrh",IF('statement of marks'!BE11="p","iatkch",IF('statement of marks'!BE11="sd","fla/kh","r`rh; Hkk""kk")))))</f>
        <v>laLd`r</v>
      </c>
      <c r="C72" s="1115"/>
      <c r="D72" s="277">
        <f>IF('statement of marks'!BF11="","",'statement of marks'!BF11)</f>
        <v>2</v>
      </c>
      <c r="E72" s="277">
        <f>IF('statement of marks'!BG11="","",'statement of marks'!BG11)</f>
        <v>4</v>
      </c>
      <c r="F72" s="275">
        <f>IF('statement of marks'!BH11="","",'statement of marks'!BH11)</f>
        <v>6</v>
      </c>
      <c r="G72" s="277">
        <f>IF('statement of marks'!BI11="","",'statement of marks'!BI11)</f>
        <v>4</v>
      </c>
      <c r="H72" s="277">
        <f>IF('statement of marks'!BJ11="","",'statement of marks'!BJ11)</f>
        <v>3</v>
      </c>
      <c r="I72" s="275">
        <f>IF('statement of marks'!BK11="","",'statement of marks'!BK11)</f>
        <v>7</v>
      </c>
      <c r="J72" s="277">
        <f>IF('statement of marks'!BL11="","",'statement of marks'!BL11)</f>
        <v>4</v>
      </c>
      <c r="K72" s="277">
        <f>IF('statement of marks'!BM11="","",'statement of marks'!BM11)</f>
        <v>5</v>
      </c>
      <c r="L72" s="275">
        <f>IF('statement of marks'!BN11="","",'statement of marks'!BN11)</f>
        <v>9</v>
      </c>
      <c r="M72" s="277">
        <f>IF('statement of marks'!BP11="","",'statement of marks'!BP11)</f>
        <v>20</v>
      </c>
      <c r="N72" s="277">
        <f>IF('statement of marks'!BQ11="","",'statement of marks'!BQ11)</f>
        <v>12</v>
      </c>
      <c r="O72" s="275">
        <f>IF('statement of marks'!BR11="","",'statement of marks'!BR11)</f>
        <v>32</v>
      </c>
      <c r="P72" s="281">
        <f>IF('statement of marks'!BS11="","",'statement of marks'!BS11)</f>
        <v>54</v>
      </c>
      <c r="Q72" s="1126"/>
      <c r="R72" s="1126"/>
      <c r="S72" s="291"/>
      <c r="T72" s="1114" t="str">
        <f>IF('statement of marks'!BE12="s","laLd`r",IF('statement of marks'!BE12="u","mnwZ",IF('statement of marks'!BE12="g","xqtjkrh",IF('statement of marks'!BE12="p","iatkch",IF('statement of marks'!BE12="sd","fla/kh","r`rh; Hkk""kk")))))</f>
        <v>laLd`r</v>
      </c>
      <c r="U72" s="1115"/>
      <c r="V72" s="277">
        <f>IF('statement of marks'!BF12="","",'statement of marks'!BF12)</f>
        <v>2</v>
      </c>
      <c r="W72" s="277">
        <f>IF('statement of marks'!BG12="","",'statement of marks'!BG12)</f>
        <v>3</v>
      </c>
      <c r="X72" s="275">
        <f>IF('statement of marks'!BH12="","",'statement of marks'!BH12)</f>
        <v>5</v>
      </c>
      <c r="Y72" s="277">
        <f>IF('statement of marks'!BI12="","",'statement of marks'!BI12)</f>
        <v>3</v>
      </c>
      <c r="Z72" s="277">
        <f>IF('statement of marks'!BJ12="","",'statement of marks'!BJ12)</f>
        <v>3</v>
      </c>
      <c r="AA72" s="275">
        <f>IF('statement of marks'!BK12="","",'statement of marks'!BK12)</f>
        <v>6</v>
      </c>
      <c r="AB72" s="277">
        <f>IF('statement of marks'!BL12="","",'statement of marks'!BL12)</f>
        <v>4</v>
      </c>
      <c r="AC72" s="277">
        <f>IF('statement of marks'!BM12="","",'statement of marks'!BM12)</f>
        <v>4</v>
      </c>
      <c r="AD72" s="275">
        <f>IF('statement of marks'!BN12="","",'statement of marks'!BN12)</f>
        <v>8</v>
      </c>
      <c r="AE72" s="277">
        <f>IF('statement of marks'!BP12="","",'statement of marks'!BP12)</f>
        <v>18</v>
      </c>
      <c r="AF72" s="277">
        <f>IF('statement of marks'!BQ12="","",'statement of marks'!BQ12)</f>
        <v>12</v>
      </c>
      <c r="AG72" s="275">
        <f>IF('statement of marks'!BR12="","",'statement of marks'!BR12)</f>
        <v>30</v>
      </c>
      <c r="AH72" s="281">
        <f>IF('statement of marks'!BS12="","",'statement of marks'!BS12)</f>
        <v>49</v>
      </c>
    </row>
    <row r="73" spans="1:34" ht="19" customHeight="1">
      <c r="A73" s="291"/>
      <c r="B73" s="1114" t="str">
        <f>IF('statement of marks'!$CB$3="","",'statement of marks'!$CB$3)</f>
        <v>xf.kr</v>
      </c>
      <c r="C73" s="1115"/>
      <c r="D73" s="277">
        <f>IF('statement of marks'!CB11="","",'statement of marks'!CB11)</f>
        <v>4</v>
      </c>
      <c r="E73" s="277">
        <f>IF('statement of marks'!CC11="","",'statement of marks'!CC11)</f>
        <v>3</v>
      </c>
      <c r="F73" s="275">
        <f>IF('statement of marks'!CD11="","",'statement of marks'!CD11)</f>
        <v>7</v>
      </c>
      <c r="G73" s="277">
        <f>IF('statement of marks'!CE11="","",'statement of marks'!CE11)</f>
        <v>2</v>
      </c>
      <c r="H73" s="277">
        <f>IF('statement of marks'!CF11="","",'statement of marks'!CF11)</f>
        <v>4</v>
      </c>
      <c r="I73" s="275">
        <f>IF('statement of marks'!CG11="","",'statement of marks'!CG11)</f>
        <v>6</v>
      </c>
      <c r="J73" s="277">
        <f>IF('statement of marks'!CH11="","",'statement of marks'!CH11)</f>
        <v>4</v>
      </c>
      <c r="K73" s="277">
        <f>IF('statement of marks'!CI11="","",'statement of marks'!CI11)</f>
        <v>4</v>
      </c>
      <c r="L73" s="275">
        <f>IF('statement of marks'!CJ11="","",'statement of marks'!CJ11)</f>
        <v>8</v>
      </c>
      <c r="M73" s="277">
        <f>IF('statement of marks'!CL11="","",'statement of marks'!CL11)</f>
        <v>19</v>
      </c>
      <c r="N73" s="277">
        <f>IF('statement of marks'!CM11="","",'statement of marks'!CM11)</f>
        <v>17</v>
      </c>
      <c r="O73" s="275">
        <f>IF('statement of marks'!CN11="","",'statement of marks'!CN11)</f>
        <v>36</v>
      </c>
      <c r="P73" s="281">
        <f>IF('statement of marks'!CO11="","",'statement of marks'!CO11)</f>
        <v>57</v>
      </c>
      <c r="Q73" s="1126"/>
      <c r="R73" s="1126"/>
      <c r="S73" s="291"/>
      <c r="T73" s="1114" t="str">
        <f>IF('statement of marks'!$CB$3="","",'statement of marks'!$CB$3)</f>
        <v>xf.kr</v>
      </c>
      <c r="U73" s="1115"/>
      <c r="V73" s="277">
        <f>IF('statement of marks'!CB12="","",'statement of marks'!CB12)</f>
        <v>4</v>
      </c>
      <c r="W73" s="277">
        <f>IF('statement of marks'!CC12="","",'statement of marks'!CC12)</f>
        <v>3</v>
      </c>
      <c r="X73" s="275">
        <f>IF('statement of marks'!CD12="","",'statement of marks'!CD12)</f>
        <v>7</v>
      </c>
      <c r="Y73" s="277">
        <f>IF('statement of marks'!CE12="","",'statement of marks'!CE12)</f>
        <v>0</v>
      </c>
      <c r="Z73" s="277">
        <f>IF('statement of marks'!CF12="","",'statement of marks'!CF12)</f>
        <v>3</v>
      </c>
      <c r="AA73" s="275">
        <f>IF('statement of marks'!CG12="","",'statement of marks'!CG12)</f>
        <v>3</v>
      </c>
      <c r="AB73" s="277">
        <f>IF('statement of marks'!CH12="","",'statement of marks'!CH12)</f>
        <v>2</v>
      </c>
      <c r="AC73" s="277">
        <f>IF('statement of marks'!CI12="","",'statement of marks'!CI12)</f>
        <v>2</v>
      </c>
      <c r="AD73" s="275">
        <f>IF('statement of marks'!CJ12="","",'statement of marks'!CJ12)</f>
        <v>4</v>
      </c>
      <c r="AE73" s="277">
        <f>IF('statement of marks'!CL12="","",'statement of marks'!CL12)</f>
        <v>21</v>
      </c>
      <c r="AF73" s="277">
        <f>IF('statement of marks'!CM12="","",'statement of marks'!CM12)</f>
        <v>18</v>
      </c>
      <c r="AG73" s="275">
        <f>IF('statement of marks'!CN12="","",'statement of marks'!CN12)</f>
        <v>39</v>
      </c>
      <c r="AH73" s="281">
        <f>IF('statement of marks'!CO12="","",'statement of marks'!CO12)</f>
        <v>53</v>
      </c>
    </row>
    <row r="74" spans="1:34" ht="19" customHeight="1">
      <c r="A74" s="291"/>
      <c r="B74" s="1114" t="str">
        <f>IF('statement of marks'!$CX$3="","",'statement of marks'!$CX$3)</f>
        <v>foKku</v>
      </c>
      <c r="C74" s="1115"/>
      <c r="D74" s="277">
        <f>IF('statement of marks'!CX11="","",'statement of marks'!CX11)</f>
        <v>2</v>
      </c>
      <c r="E74" s="277">
        <f>IF('statement of marks'!CY11="","",'statement of marks'!CY11)</f>
        <v>2</v>
      </c>
      <c r="F74" s="275">
        <f>IF('statement of marks'!CZ11="","",'statement of marks'!CZ11)</f>
        <v>4</v>
      </c>
      <c r="G74" s="277">
        <f>IF('statement of marks'!DA11="","",'statement of marks'!DA11)</f>
        <v>5</v>
      </c>
      <c r="H74" s="277">
        <f>IF('statement of marks'!DB11="","",'statement of marks'!DB11)</f>
        <v>5</v>
      </c>
      <c r="I74" s="275">
        <f>IF('statement of marks'!DC11="","",'statement of marks'!DC11)</f>
        <v>10</v>
      </c>
      <c r="J74" s="277">
        <f>IF('statement of marks'!DD11="","",'statement of marks'!DD11)</f>
        <v>3</v>
      </c>
      <c r="K74" s="277">
        <f>IF('statement of marks'!DE11="","",'statement of marks'!DE11)</f>
        <v>3</v>
      </c>
      <c r="L74" s="275">
        <f>IF('statement of marks'!DF11="","",'statement of marks'!DF11)</f>
        <v>6</v>
      </c>
      <c r="M74" s="277">
        <f>IF('statement of marks'!DH11="","",'statement of marks'!DH11)</f>
        <v>15</v>
      </c>
      <c r="N74" s="277">
        <f>IF('statement of marks'!DI11="","",'statement of marks'!DI11)</f>
        <v>15</v>
      </c>
      <c r="O74" s="275">
        <f>IF('statement of marks'!DJ11="","",'statement of marks'!DJ11)</f>
        <v>30</v>
      </c>
      <c r="P74" s="281">
        <f>IF('statement of marks'!DK11="","",'statement of marks'!DK11)</f>
        <v>50</v>
      </c>
      <c r="Q74" s="1126"/>
      <c r="R74" s="1126"/>
      <c r="S74" s="291"/>
      <c r="T74" s="1114" t="str">
        <f>IF('statement of marks'!$CX$3="","",'statement of marks'!$CX$3)</f>
        <v>foKku</v>
      </c>
      <c r="U74" s="1115"/>
      <c r="V74" s="277">
        <f>IF('statement of marks'!CX12="","",'statement of marks'!CX12)</f>
        <v>2</v>
      </c>
      <c r="W74" s="277">
        <f>IF('statement of marks'!CY12="","",'statement of marks'!CY12)</f>
        <v>2</v>
      </c>
      <c r="X74" s="275">
        <f>IF('statement of marks'!CZ12="","",'statement of marks'!CZ12)</f>
        <v>4</v>
      </c>
      <c r="Y74" s="277">
        <f>IF('statement of marks'!DA12="","",'statement of marks'!DA12)</f>
        <v>4</v>
      </c>
      <c r="Z74" s="277">
        <f>IF('statement of marks'!DB12="","",'statement of marks'!DB12)</f>
        <v>5</v>
      </c>
      <c r="AA74" s="275">
        <f>IF('statement of marks'!DC12="","",'statement of marks'!DC12)</f>
        <v>9</v>
      </c>
      <c r="AB74" s="277">
        <f>IF('statement of marks'!DD12="","",'statement of marks'!DD12)</f>
        <v>2</v>
      </c>
      <c r="AC74" s="277">
        <f>IF('statement of marks'!DE12="","",'statement of marks'!DE12)</f>
        <v>2</v>
      </c>
      <c r="AD74" s="275">
        <f>IF('statement of marks'!DF12="","",'statement of marks'!DF12)</f>
        <v>4</v>
      </c>
      <c r="AE74" s="277">
        <f>IF('statement of marks'!DH12="","",'statement of marks'!DH12)</f>
        <v>9</v>
      </c>
      <c r="AF74" s="277">
        <f>IF('statement of marks'!DI12="","",'statement of marks'!DI12)</f>
        <v>12</v>
      </c>
      <c r="AG74" s="275">
        <f>IF('statement of marks'!DJ12="","",'statement of marks'!DJ12)</f>
        <v>21</v>
      </c>
      <c r="AH74" s="281">
        <f>IF('statement of marks'!DK12="","",'statement of marks'!DK12)</f>
        <v>38</v>
      </c>
    </row>
    <row r="75" spans="1:34" ht="19" customHeight="1">
      <c r="A75" s="291"/>
      <c r="B75" s="1114" t="str">
        <f>IF('statement of marks'!$DT$3="","",'statement of marks'!$DT$3)</f>
        <v>lkekftd foKku</v>
      </c>
      <c r="C75" s="1115"/>
      <c r="D75" s="277">
        <f>IF('statement of marks'!DT11="","",'statement of marks'!DT11)</f>
        <v>1</v>
      </c>
      <c r="E75" s="277">
        <f>IF('statement of marks'!DU11="","",'statement of marks'!DU11)</f>
        <v>3</v>
      </c>
      <c r="F75" s="275">
        <f>IF('statement of marks'!DV11="","",'statement of marks'!DV11)</f>
        <v>4</v>
      </c>
      <c r="G75" s="277">
        <f>IF('statement of marks'!DW11="","",'statement of marks'!DW11)</f>
        <v>4</v>
      </c>
      <c r="H75" s="277">
        <f>IF('statement of marks'!DX11="","",'statement of marks'!DX11)</f>
        <v>5</v>
      </c>
      <c r="I75" s="275">
        <f>IF('statement of marks'!DY11="","",'statement of marks'!DY11)</f>
        <v>9</v>
      </c>
      <c r="J75" s="277">
        <f>IF('statement of marks'!DZ11="","",'statement of marks'!DZ11)</f>
        <v>5</v>
      </c>
      <c r="K75" s="277">
        <f>IF('statement of marks'!EA11="","",'statement of marks'!EA11)</f>
        <v>4</v>
      </c>
      <c r="L75" s="275">
        <f>IF('statement of marks'!EB11="","",'statement of marks'!EB11)</f>
        <v>9</v>
      </c>
      <c r="M75" s="277">
        <f>IF('statement of marks'!ED11="","",'statement of marks'!ED11)</f>
        <v>11</v>
      </c>
      <c r="N75" s="277">
        <f>IF('statement of marks'!EE11="","",'statement of marks'!EE11)</f>
        <v>13</v>
      </c>
      <c r="O75" s="275">
        <f>IF('statement of marks'!EF11="","",'statement of marks'!EF11)</f>
        <v>24</v>
      </c>
      <c r="P75" s="281">
        <f>IF('statement of marks'!EG11="","",'statement of marks'!EG11)</f>
        <v>46</v>
      </c>
      <c r="Q75" s="1126"/>
      <c r="R75" s="1126"/>
      <c r="S75" s="291"/>
      <c r="T75" s="1114" t="str">
        <f>IF('statement of marks'!$DT$3="","",'statement of marks'!$DT$3)</f>
        <v>lkekftd foKku</v>
      </c>
      <c r="U75" s="1115"/>
      <c r="V75" s="277">
        <f>IF('statement of marks'!DT12="","",'statement of marks'!DT12)</f>
        <v>0</v>
      </c>
      <c r="W75" s="277">
        <f>IF('statement of marks'!DU12="","",'statement of marks'!DU12)</f>
        <v>3</v>
      </c>
      <c r="X75" s="275">
        <f>IF('statement of marks'!DV12="","",'statement of marks'!DV12)</f>
        <v>3</v>
      </c>
      <c r="Y75" s="277">
        <f>IF('statement of marks'!DW12="","",'statement of marks'!DW12)</f>
        <v>1</v>
      </c>
      <c r="Z75" s="277">
        <f>IF('statement of marks'!DX12="","",'statement of marks'!DX12)</f>
        <v>3</v>
      </c>
      <c r="AA75" s="275">
        <f>IF('statement of marks'!DY12="","",'statement of marks'!DY12)</f>
        <v>4</v>
      </c>
      <c r="AB75" s="277">
        <f>IF('statement of marks'!DZ12="","",'statement of marks'!DZ12)</f>
        <v>4</v>
      </c>
      <c r="AC75" s="277">
        <f>IF('statement of marks'!EA12="","",'statement of marks'!EA12)</f>
        <v>4</v>
      </c>
      <c r="AD75" s="275">
        <f>IF('statement of marks'!EB12="","",'statement of marks'!EB12)</f>
        <v>8</v>
      </c>
      <c r="AE75" s="277">
        <f>IF('statement of marks'!ED12="","",'statement of marks'!ED12)</f>
        <v>5</v>
      </c>
      <c r="AF75" s="277">
        <f>IF('statement of marks'!EE12="","",'statement of marks'!EE12)</f>
        <v>15</v>
      </c>
      <c r="AG75" s="275">
        <f>IF('statement of marks'!EF12="","",'statement of marks'!EF12)</f>
        <v>20</v>
      </c>
      <c r="AH75" s="281">
        <f>IF('statement of marks'!EG12="","",'statement of marks'!EG12)</f>
        <v>35</v>
      </c>
    </row>
    <row r="76" spans="1:34" ht="19" customHeight="1">
      <c r="A76" s="291"/>
      <c r="B76" s="1117" t="s">
        <v>271</v>
      </c>
      <c r="C76" s="1118"/>
      <c r="D76" s="1111" t="s">
        <v>1</v>
      </c>
      <c r="E76" s="1111"/>
      <c r="F76" s="1111"/>
      <c r="G76" s="1111" t="s">
        <v>21</v>
      </c>
      <c r="H76" s="1111"/>
      <c r="I76" s="1111"/>
      <c r="J76" s="1111" t="s">
        <v>272</v>
      </c>
      <c r="K76" s="1111"/>
      <c r="L76" s="1111"/>
      <c r="M76" s="1111" t="s">
        <v>68</v>
      </c>
      <c r="N76" s="1111"/>
      <c r="O76" s="1111"/>
      <c r="P76" s="282"/>
      <c r="Q76" s="1126"/>
      <c r="R76" s="1126"/>
      <c r="S76" s="291"/>
      <c r="T76" s="1117" t="s">
        <v>271</v>
      </c>
      <c r="U76" s="1118"/>
      <c r="V76" s="1111" t="s">
        <v>1</v>
      </c>
      <c r="W76" s="1111"/>
      <c r="X76" s="1111"/>
      <c r="Y76" s="1111" t="s">
        <v>21</v>
      </c>
      <c r="Z76" s="1111"/>
      <c r="AA76" s="1111"/>
      <c r="AB76" s="1111" t="s">
        <v>272</v>
      </c>
      <c r="AC76" s="1111"/>
      <c r="AD76" s="1111"/>
      <c r="AE76" s="1111" t="s">
        <v>68</v>
      </c>
      <c r="AF76" s="1111"/>
      <c r="AG76" s="1111"/>
      <c r="AH76" s="282"/>
    </row>
    <row r="77" spans="1:34" ht="19" customHeight="1">
      <c r="A77" s="291"/>
      <c r="B77" s="1104" t="s">
        <v>3</v>
      </c>
      <c r="C77" s="1105"/>
      <c r="D77" s="1116">
        <f>IF('statement of marks'!EP$6="","",'statement of marks'!EP$6)</f>
        <v>20</v>
      </c>
      <c r="E77" s="1116"/>
      <c r="F77" s="1116"/>
      <c r="G77" s="1116">
        <f>IF('statement of marks'!EQ$6="","",'statement of marks'!EQ$6)</f>
        <v>20</v>
      </c>
      <c r="H77" s="1116"/>
      <c r="I77" s="1116"/>
      <c r="J77" s="1116">
        <f>IF('statement of marks'!ES$6="","",'statement of marks'!ES$6)</f>
        <v>20</v>
      </c>
      <c r="K77" s="1116"/>
      <c r="L77" s="1116"/>
      <c r="M77" s="1116">
        <f>IF('statement of marks'!EY$6="","",'statement of marks'!ER$6)</f>
        <v>20</v>
      </c>
      <c r="N77" s="1116"/>
      <c r="O77" s="1116"/>
      <c r="P77" s="283"/>
      <c r="Q77" s="1126"/>
      <c r="R77" s="1126"/>
      <c r="S77" s="291"/>
      <c r="T77" s="1104" t="s">
        <v>3</v>
      </c>
      <c r="U77" s="1105"/>
      <c r="V77" s="1116">
        <f>IF('statement of marks'!EP$6="","",'statement of marks'!EP$6)</f>
        <v>20</v>
      </c>
      <c r="W77" s="1116"/>
      <c r="X77" s="1116"/>
      <c r="Y77" s="1116">
        <f>IF('statement of marks'!EQ$6="","",'statement of marks'!EQ$6)</f>
        <v>20</v>
      </c>
      <c r="Z77" s="1116"/>
      <c r="AA77" s="1116"/>
      <c r="AB77" s="1116">
        <f>IF('statement of marks'!ES$6="","",'statement of marks'!ES$6)</f>
        <v>20</v>
      </c>
      <c r="AC77" s="1116"/>
      <c r="AD77" s="1116"/>
      <c r="AE77" s="1116">
        <f>IF('statement of marks'!EY$6="","",'statement of marks'!ER$6)</f>
        <v>20</v>
      </c>
      <c r="AF77" s="1116"/>
      <c r="AG77" s="1116"/>
      <c r="AH77" s="283"/>
    </row>
    <row r="78" spans="1:34" ht="19" customHeight="1">
      <c r="A78" s="291"/>
      <c r="B78" s="1114" t="str">
        <f>IF('statement of marks'!$EP$3="","",'statement of marks'!$EP$3)</f>
        <v>dk;kZuqHko</v>
      </c>
      <c r="C78" s="1115"/>
      <c r="D78" s="1103">
        <f>IF('statement of marks'!EP11="","",'statement of marks'!EP11)</f>
        <v>16</v>
      </c>
      <c r="E78" s="1103"/>
      <c r="F78" s="1103"/>
      <c r="G78" s="1103">
        <f>IF('statement of marks'!EQ11="","",'statement of marks'!EQ11)</f>
        <v>16</v>
      </c>
      <c r="H78" s="1103"/>
      <c r="I78" s="1103"/>
      <c r="J78" s="1103">
        <f>IF('statement of marks'!ES11="","",'statement of marks'!ES11)</f>
        <v>16</v>
      </c>
      <c r="K78" s="1103"/>
      <c r="L78" s="1103"/>
      <c r="M78" s="1103">
        <f>IF('statement of marks'!ER11="","",'statement of marks'!ER11)</f>
        <v>16</v>
      </c>
      <c r="N78" s="1103"/>
      <c r="O78" s="1103"/>
      <c r="P78" s="284"/>
      <c r="Q78" s="1126"/>
      <c r="R78" s="1126"/>
      <c r="S78" s="291"/>
      <c r="T78" s="1114" t="str">
        <f>IF('statement of marks'!$EP$3="","",'statement of marks'!$EP$3)</f>
        <v>dk;kZuqHko</v>
      </c>
      <c r="U78" s="1115"/>
      <c r="V78" s="1103">
        <f>IF('statement of marks'!EP12="","",'statement of marks'!EP12)</f>
        <v>14</v>
      </c>
      <c r="W78" s="1103"/>
      <c r="X78" s="1103"/>
      <c r="Y78" s="1103">
        <f>IF('statement of marks'!EQ12="","",'statement of marks'!EQ12)</f>
        <v>12</v>
      </c>
      <c r="Z78" s="1103"/>
      <c r="AA78" s="1103"/>
      <c r="AB78" s="1103">
        <f>IF('statement of marks'!ES12="","",'statement of marks'!ES12)</f>
        <v>12</v>
      </c>
      <c r="AC78" s="1103"/>
      <c r="AD78" s="1103"/>
      <c r="AE78" s="1103">
        <f>IF('statement of marks'!ER12="","",'statement of marks'!ER12)</f>
        <v>14</v>
      </c>
      <c r="AF78" s="1103"/>
      <c r="AG78" s="1103"/>
      <c r="AH78" s="284"/>
    </row>
    <row r="79" spans="1:34" ht="19" customHeight="1">
      <c r="A79" s="291"/>
      <c r="B79" s="1112" t="str">
        <f>IF('statement of marks'!$EZ$3="","",'statement of marks'!$EZ$3)</f>
        <v>dyk f'k{kk</v>
      </c>
      <c r="C79" s="1113"/>
      <c r="D79" s="1103">
        <f>IF('statement of marks'!EZ11="","",'statement of marks'!EZ11)</f>
        <v>20</v>
      </c>
      <c r="E79" s="1103"/>
      <c r="F79" s="1103"/>
      <c r="G79" s="1103">
        <f>IF('statement of marks'!FA11="","",'statement of marks'!FA11)</f>
        <v>20</v>
      </c>
      <c r="H79" s="1103"/>
      <c r="I79" s="1103"/>
      <c r="J79" s="1103">
        <f>IF('statement of marks'!FC11="","",'statement of marks'!FC11)</f>
        <v>20</v>
      </c>
      <c r="K79" s="1103"/>
      <c r="L79" s="1103"/>
      <c r="M79" s="1103">
        <f>IF('statement of marks'!FB11="","",'statement of marks'!FB11)</f>
        <v>20</v>
      </c>
      <c r="N79" s="1103"/>
      <c r="O79" s="1103"/>
      <c r="P79" s="284"/>
      <c r="Q79" s="1126"/>
      <c r="R79" s="1126"/>
      <c r="S79" s="291"/>
      <c r="T79" s="1112" t="str">
        <f>IF('statement of marks'!$EZ$3="","",'statement of marks'!$EZ$3)</f>
        <v>dyk f'k{kk</v>
      </c>
      <c r="U79" s="1113"/>
      <c r="V79" s="1103">
        <f>IF('statement of marks'!EZ12="","",'statement of marks'!EZ12)</f>
        <v>20</v>
      </c>
      <c r="W79" s="1103"/>
      <c r="X79" s="1103"/>
      <c r="Y79" s="1103">
        <f>IF('statement of marks'!FA12="","",'statement of marks'!FA12)</f>
        <v>20</v>
      </c>
      <c r="Z79" s="1103"/>
      <c r="AA79" s="1103"/>
      <c r="AB79" s="1103">
        <f>IF('statement of marks'!FC12="","",'statement of marks'!FC12)</f>
        <v>20</v>
      </c>
      <c r="AC79" s="1103"/>
      <c r="AD79" s="1103"/>
      <c r="AE79" s="1103">
        <f>IF('statement of marks'!FB12="","",'statement of marks'!FB12)</f>
        <v>20</v>
      </c>
      <c r="AF79" s="1103"/>
      <c r="AG79" s="1103"/>
      <c r="AH79" s="284"/>
    </row>
    <row r="80" spans="1:34" ht="19" customHeight="1">
      <c r="A80" s="291"/>
      <c r="B80" s="1109" t="str">
        <f>IF('statement of marks'!$FJ$3="","",'statement of marks'!$FJ$3)</f>
        <v>LokLF; ,oe~ 'kkjhfjd f'k{kk</v>
      </c>
      <c r="C80" s="1110"/>
      <c r="D80" s="1103">
        <f>IF('statement of marks'!FJ11="","",'statement of marks'!FJ11)</f>
        <v>14</v>
      </c>
      <c r="E80" s="1103"/>
      <c r="F80" s="1103"/>
      <c r="G80" s="1103">
        <f>IF('statement of marks'!FK11="","",'statement of marks'!FK11)</f>
        <v>16</v>
      </c>
      <c r="H80" s="1103"/>
      <c r="I80" s="1103"/>
      <c r="J80" s="1103">
        <f>IF('statement of marks'!FM11="","",'statement of marks'!FM11)</f>
        <v>15</v>
      </c>
      <c r="K80" s="1103"/>
      <c r="L80" s="1103"/>
      <c r="M80" s="1103">
        <f>IF('statement of marks'!FL11="","",'statement of marks'!FL11)</f>
        <v>15</v>
      </c>
      <c r="N80" s="1103"/>
      <c r="O80" s="1103"/>
      <c r="P80" s="284"/>
      <c r="Q80" s="1126"/>
      <c r="R80" s="1126"/>
      <c r="S80" s="291"/>
      <c r="T80" s="1109" t="str">
        <f>IF('statement of marks'!$FJ$3="","",'statement of marks'!$FJ$3)</f>
        <v>LokLF; ,oe~ 'kkjhfjd f'k{kk</v>
      </c>
      <c r="U80" s="1110"/>
      <c r="V80" s="1103">
        <f>IF('statement of marks'!FJ12="","",'statement of marks'!FJ12)</f>
        <v>16</v>
      </c>
      <c r="W80" s="1103"/>
      <c r="X80" s="1103"/>
      <c r="Y80" s="1103">
        <f>IF('statement of marks'!FK12="","",'statement of marks'!FK12)</f>
        <v>12</v>
      </c>
      <c r="Z80" s="1103"/>
      <c r="AA80" s="1103"/>
      <c r="AB80" s="1103">
        <f>IF('statement of marks'!FM12="","",'statement of marks'!FM12)</f>
        <v>12</v>
      </c>
      <c r="AC80" s="1103"/>
      <c r="AD80" s="1103"/>
      <c r="AE80" s="1103">
        <f>IF('statement of marks'!FL12="","",'statement of marks'!FL12)</f>
        <v>16</v>
      </c>
      <c r="AF80" s="1103"/>
      <c r="AG80" s="1103"/>
      <c r="AH80" s="284"/>
    </row>
    <row r="81" spans="1:34" ht="19" customHeight="1">
      <c r="A81" s="291"/>
      <c r="B81" s="1104" t="s">
        <v>273</v>
      </c>
      <c r="C81" s="1105"/>
      <c r="D81" s="1081" t="str">
        <f>details!$DZ$3</f>
        <v>vxLr rd</v>
      </c>
      <c r="E81" s="1081"/>
      <c r="F81" s="1081"/>
      <c r="G81" s="1081" t="str">
        <f>details!$ED$3</f>
        <v>vDVwcj rd</v>
      </c>
      <c r="H81" s="1081"/>
      <c r="I81" s="1081"/>
      <c r="J81" s="1081" t="str">
        <f>details!$EL$3</f>
        <v>Qjojh rd</v>
      </c>
      <c r="K81" s="1081"/>
      <c r="L81" s="1081"/>
      <c r="M81" s="1081" t="str">
        <f>details!$EH$3</f>
        <v>fnlEcj rd</v>
      </c>
      <c r="N81" s="1081"/>
      <c r="O81" s="1081"/>
      <c r="P81" s="284"/>
      <c r="Q81" s="1126"/>
      <c r="R81" s="1126"/>
      <c r="S81" s="291"/>
      <c r="T81" s="1104" t="s">
        <v>273</v>
      </c>
      <c r="U81" s="1105"/>
      <c r="V81" s="1106" t="str">
        <f>details!$DZ$3</f>
        <v>vxLr rd</v>
      </c>
      <c r="W81" s="1107"/>
      <c r="X81" s="1108"/>
      <c r="Y81" s="1106" t="str">
        <f>details!$ED$3</f>
        <v>vDVwcj rd</v>
      </c>
      <c r="Z81" s="1107"/>
      <c r="AA81" s="1108"/>
      <c r="AB81" s="1106" t="str">
        <f>details!$EL$3</f>
        <v>Qjojh rd</v>
      </c>
      <c r="AC81" s="1107"/>
      <c r="AD81" s="1108"/>
      <c r="AE81" s="1106" t="str">
        <f>details!$EH$3</f>
        <v>fnlEcj rd</v>
      </c>
      <c r="AF81" s="1107"/>
      <c r="AG81" s="1108"/>
      <c r="AH81" s="284"/>
    </row>
    <row r="82" spans="1:34" ht="19" customHeight="1">
      <c r="A82" s="291"/>
      <c r="B82" s="1100" t="s">
        <v>99</v>
      </c>
      <c r="C82" s="1101"/>
      <c r="D82" s="1102" t="str">
        <f>IF(details!EA11="","",details!EA11)</f>
        <v/>
      </c>
      <c r="E82" s="1102"/>
      <c r="F82" s="1102"/>
      <c r="G82" s="1102" t="str">
        <f>IF(details!EE11="","",details!EE11)</f>
        <v/>
      </c>
      <c r="H82" s="1102"/>
      <c r="I82" s="1102"/>
      <c r="J82" s="1102" t="str">
        <f>IF(details!EM11="","",details!EM11)</f>
        <v/>
      </c>
      <c r="K82" s="1102"/>
      <c r="L82" s="1102"/>
      <c r="M82" s="1102" t="str">
        <f>IF(details!EI11="","",details!EI11)</f>
        <v/>
      </c>
      <c r="N82" s="1102"/>
      <c r="O82" s="1102"/>
      <c r="P82" s="295"/>
      <c r="Q82" s="1126"/>
      <c r="R82" s="1126"/>
      <c r="S82" s="291"/>
      <c r="T82" s="1100" t="s">
        <v>99</v>
      </c>
      <c r="U82" s="1101"/>
      <c r="V82" s="1091" t="str">
        <f>IF(details!EA12="","",details!EA12)</f>
        <v/>
      </c>
      <c r="W82" s="1092"/>
      <c r="X82" s="1093"/>
      <c r="Y82" s="1091" t="str">
        <f>IF(details!EE12="","",details!EE12)</f>
        <v/>
      </c>
      <c r="Z82" s="1092"/>
      <c r="AA82" s="1093"/>
      <c r="AB82" s="1091" t="str">
        <f>IF(details!EM12="","",details!EM12)</f>
        <v/>
      </c>
      <c r="AC82" s="1092"/>
      <c r="AD82" s="1093"/>
      <c r="AE82" s="1091" t="str">
        <f>IF(details!EI12="","",details!EI12)</f>
        <v/>
      </c>
      <c r="AF82" s="1092"/>
      <c r="AG82" s="1093"/>
      <c r="AH82" s="285"/>
    </row>
    <row r="83" spans="1:34" ht="19" customHeight="1">
      <c r="A83" s="292"/>
      <c r="B83" s="1094" t="s">
        <v>15</v>
      </c>
      <c r="C83" s="1095"/>
      <c r="D83" s="1096" t="str">
        <f>IF(details!DZ11="","",details!DZ11)</f>
        <v/>
      </c>
      <c r="E83" s="1096"/>
      <c r="F83" s="1096"/>
      <c r="G83" s="1096" t="str">
        <f>IF(details!ED11="","",details!ED11)</f>
        <v/>
      </c>
      <c r="H83" s="1096"/>
      <c r="I83" s="1096"/>
      <c r="J83" s="1096" t="str">
        <f>IF(details!EL11="","",details!EL11)</f>
        <v/>
      </c>
      <c r="K83" s="1096"/>
      <c r="L83" s="1096"/>
      <c r="M83" s="1096" t="str">
        <f>IF(details!EH11="","",details!EH11)</f>
        <v/>
      </c>
      <c r="N83" s="1096"/>
      <c r="O83" s="1096"/>
      <c r="P83" s="296"/>
      <c r="Q83" s="1126"/>
      <c r="R83" s="1126"/>
      <c r="S83" s="292"/>
      <c r="T83" s="1094" t="s">
        <v>15</v>
      </c>
      <c r="U83" s="1095"/>
      <c r="V83" s="1097" t="str">
        <f>IF(details!DZ12="","",details!DZ12)</f>
        <v/>
      </c>
      <c r="W83" s="1098"/>
      <c r="X83" s="1099"/>
      <c r="Y83" s="1097" t="str">
        <f>IF(details!ED12="","",details!ED12)</f>
        <v/>
      </c>
      <c r="Z83" s="1098"/>
      <c r="AA83" s="1099"/>
      <c r="AB83" s="1097" t="str">
        <f>IF(details!EL12="","",details!EL12)</f>
        <v/>
      </c>
      <c r="AC83" s="1098"/>
      <c r="AD83" s="1099"/>
      <c r="AE83" s="1097" t="str">
        <f>IF(details!EH12="","",details!EH12)</f>
        <v/>
      </c>
      <c r="AF83" s="1098"/>
      <c r="AG83" s="1099"/>
      <c r="AH83" s="286"/>
    </row>
    <row r="84" spans="1:34" ht="19" customHeight="1">
      <c r="A84" s="291"/>
      <c r="B84" s="1089" t="s">
        <v>100</v>
      </c>
      <c r="C84" s="1090"/>
      <c r="D84" s="1081"/>
      <c r="E84" s="1081"/>
      <c r="F84" s="1081"/>
      <c r="G84" s="1081"/>
      <c r="H84" s="1081"/>
      <c r="I84" s="1081"/>
      <c r="J84" s="1081"/>
      <c r="K84" s="1081"/>
      <c r="L84" s="1081"/>
      <c r="M84" s="1081"/>
      <c r="N84" s="1081"/>
      <c r="O84" s="1081"/>
      <c r="P84" s="287"/>
      <c r="Q84" s="1126"/>
      <c r="R84" s="1126"/>
      <c r="S84" s="291"/>
      <c r="T84" s="1089" t="s">
        <v>100</v>
      </c>
      <c r="U84" s="1090"/>
      <c r="V84" s="1081"/>
      <c r="W84" s="1081"/>
      <c r="X84" s="1081"/>
      <c r="Y84" s="1081"/>
      <c r="Z84" s="1081"/>
      <c r="AA84" s="1081"/>
      <c r="AB84" s="1081"/>
      <c r="AC84" s="1081"/>
      <c r="AD84" s="1081"/>
      <c r="AE84" s="1081"/>
      <c r="AF84" s="1081"/>
      <c r="AG84" s="1081"/>
      <c r="AH84" s="287"/>
    </row>
    <row r="85" spans="1:34" ht="19" customHeight="1">
      <c r="A85" s="291"/>
      <c r="B85" s="1087" t="s">
        <v>80</v>
      </c>
      <c r="C85" s="1088"/>
      <c r="D85" s="1081"/>
      <c r="E85" s="1081"/>
      <c r="F85" s="1081"/>
      <c r="G85" s="1081"/>
      <c r="H85" s="1081"/>
      <c r="I85" s="1081"/>
      <c r="J85" s="1081"/>
      <c r="K85" s="1081"/>
      <c r="L85" s="1081"/>
      <c r="M85" s="1081"/>
      <c r="N85" s="1081"/>
      <c r="O85" s="1081"/>
      <c r="P85" s="287"/>
      <c r="Q85" s="1126"/>
      <c r="R85" s="1126"/>
      <c r="S85" s="291"/>
      <c r="T85" s="1087" t="s">
        <v>80</v>
      </c>
      <c r="U85" s="1088"/>
      <c r="V85" s="1081"/>
      <c r="W85" s="1081"/>
      <c r="X85" s="1081"/>
      <c r="Y85" s="1081"/>
      <c r="Z85" s="1081"/>
      <c r="AA85" s="1081"/>
      <c r="AB85" s="1081"/>
      <c r="AC85" s="1081"/>
      <c r="AD85" s="1081"/>
      <c r="AE85" s="1081"/>
      <c r="AF85" s="1081"/>
      <c r="AG85" s="1081"/>
      <c r="AH85" s="287"/>
    </row>
    <row r="86" spans="1:34" ht="19" customHeight="1">
      <c r="A86" s="291"/>
      <c r="B86" s="1085" t="s">
        <v>101</v>
      </c>
      <c r="C86" s="1086"/>
      <c r="D86" s="1081"/>
      <c r="E86" s="1081"/>
      <c r="F86" s="1081"/>
      <c r="G86" s="1081"/>
      <c r="H86" s="1081"/>
      <c r="I86" s="1081"/>
      <c r="J86" s="1081"/>
      <c r="K86" s="1081"/>
      <c r="L86" s="1081"/>
      <c r="M86" s="1081"/>
      <c r="N86" s="1081"/>
      <c r="O86" s="1081"/>
      <c r="P86" s="287"/>
      <c r="Q86" s="1126"/>
      <c r="R86" s="1126"/>
      <c r="S86" s="291"/>
      <c r="T86" s="1085" t="s">
        <v>101</v>
      </c>
      <c r="U86" s="1086"/>
      <c r="V86" s="1081"/>
      <c r="W86" s="1081"/>
      <c r="X86" s="1081"/>
      <c r="Y86" s="1081"/>
      <c r="Z86" s="1081"/>
      <c r="AA86" s="1081"/>
      <c r="AB86" s="1081"/>
      <c r="AC86" s="1081"/>
      <c r="AD86" s="1081"/>
      <c r="AE86" s="1081"/>
      <c r="AF86" s="1081"/>
      <c r="AG86" s="1081"/>
      <c r="AH86" s="287"/>
    </row>
    <row r="87" spans="1:34" ht="19" customHeight="1" thickBot="1">
      <c r="A87" s="293"/>
      <c r="B87" s="1082" t="s">
        <v>102</v>
      </c>
      <c r="C87" s="1083"/>
      <c r="D87" s="1084"/>
      <c r="E87" s="1084"/>
      <c r="F87" s="1084"/>
      <c r="G87" s="1084"/>
      <c r="H87" s="1084"/>
      <c r="I87" s="1084"/>
      <c r="J87" s="1084"/>
      <c r="K87" s="1084"/>
      <c r="L87" s="1084"/>
      <c r="M87" s="1084"/>
      <c r="N87" s="1084"/>
      <c r="O87" s="1084"/>
      <c r="P87" s="288"/>
      <c r="Q87" s="1126"/>
      <c r="R87" s="1126"/>
      <c r="S87" s="293"/>
      <c r="T87" s="1082" t="s">
        <v>102</v>
      </c>
      <c r="U87" s="1083"/>
      <c r="V87" s="1084"/>
      <c r="W87" s="1084"/>
      <c r="X87" s="1084"/>
      <c r="Y87" s="1084"/>
      <c r="Z87" s="1084"/>
      <c r="AA87" s="1084"/>
      <c r="AB87" s="1084"/>
      <c r="AC87" s="1084"/>
      <c r="AD87" s="1084"/>
      <c r="AE87" s="1084"/>
      <c r="AF87" s="1084"/>
      <c r="AG87" s="1084"/>
      <c r="AH87" s="288"/>
    </row>
    <row r="88" spans="1:34" ht="19" customHeight="1">
      <c r="A88" s="290"/>
      <c r="B88" s="1123" t="s">
        <v>47</v>
      </c>
      <c r="C88" s="1124"/>
      <c r="D88" s="1124"/>
      <c r="E88" s="1124"/>
      <c r="F88" s="1124"/>
      <c r="G88" s="1124"/>
      <c r="H88" s="1124"/>
      <c r="I88" s="1124"/>
      <c r="J88" s="1124"/>
      <c r="K88" s="1124"/>
      <c r="L88" s="1124"/>
      <c r="M88" s="1124"/>
      <c r="N88" s="1124"/>
      <c r="O88" s="1124"/>
      <c r="P88" s="1125"/>
      <c r="Q88" s="1126"/>
      <c r="R88" s="1126"/>
      <c r="S88" s="290"/>
      <c r="T88" s="1123" t="s">
        <v>47</v>
      </c>
      <c r="U88" s="1124"/>
      <c r="V88" s="1124"/>
      <c r="W88" s="1124"/>
      <c r="X88" s="1124"/>
      <c r="Y88" s="1124"/>
      <c r="Z88" s="1124"/>
      <c r="AA88" s="1124"/>
      <c r="AB88" s="1124"/>
      <c r="AC88" s="1124"/>
      <c r="AD88" s="1124"/>
      <c r="AE88" s="1124"/>
      <c r="AF88" s="1124"/>
      <c r="AG88" s="1124"/>
      <c r="AH88" s="1125"/>
    </row>
    <row r="89" spans="1:34" ht="19" customHeight="1">
      <c r="A89" s="1127"/>
      <c r="B89" s="1128" t="str">
        <f>'statement of marks'!$A$1</f>
        <v>jk- ck- ek/;fed fo|ky; uohu] fuEckgsM+k</v>
      </c>
      <c r="C89" s="1129"/>
      <c r="D89" s="1129"/>
      <c r="E89" s="1129"/>
      <c r="F89" s="1129"/>
      <c r="G89" s="1129"/>
      <c r="H89" s="1129"/>
      <c r="I89" s="1129"/>
      <c r="J89" s="1129"/>
      <c r="K89" s="1129"/>
      <c r="L89" s="1129"/>
      <c r="M89" s="1129"/>
      <c r="N89" s="1129"/>
      <c r="O89" s="1129"/>
      <c r="P89" s="1130"/>
      <c r="Q89" s="1126"/>
      <c r="R89" s="1126"/>
      <c r="S89" s="1127"/>
      <c r="T89" s="1128" t="str">
        <f>'statement of marks'!$A$1</f>
        <v>jk- ck- ek/;fed fo|ky; uohu] fuEckgsM+k</v>
      </c>
      <c r="U89" s="1129"/>
      <c r="V89" s="1129"/>
      <c r="W89" s="1129"/>
      <c r="X89" s="1129"/>
      <c r="Y89" s="1129"/>
      <c r="Z89" s="1129"/>
      <c r="AA89" s="1129"/>
      <c r="AB89" s="1129"/>
      <c r="AC89" s="1129"/>
      <c r="AD89" s="1129"/>
      <c r="AE89" s="1129"/>
      <c r="AF89" s="1129"/>
      <c r="AG89" s="1129"/>
      <c r="AH89" s="1130"/>
    </row>
    <row r="90" spans="1:34" ht="19" customHeight="1">
      <c r="A90" s="1127"/>
      <c r="B90" s="1128"/>
      <c r="C90" s="1129"/>
      <c r="D90" s="1129"/>
      <c r="E90" s="1129"/>
      <c r="F90" s="1129"/>
      <c r="G90" s="1129"/>
      <c r="H90" s="1129"/>
      <c r="I90" s="1129"/>
      <c r="J90" s="1129"/>
      <c r="K90" s="1129"/>
      <c r="L90" s="1129"/>
      <c r="M90" s="1129"/>
      <c r="N90" s="1129"/>
      <c r="O90" s="1129"/>
      <c r="P90" s="1130"/>
      <c r="Q90" s="1126"/>
      <c r="R90" s="1126"/>
      <c r="S90" s="1127"/>
      <c r="T90" s="1128"/>
      <c r="U90" s="1129"/>
      <c r="V90" s="1129"/>
      <c r="W90" s="1129"/>
      <c r="X90" s="1129"/>
      <c r="Y90" s="1129"/>
      <c r="Z90" s="1129"/>
      <c r="AA90" s="1129"/>
      <c r="AB90" s="1129"/>
      <c r="AC90" s="1129"/>
      <c r="AD90" s="1129"/>
      <c r="AE90" s="1129"/>
      <c r="AF90" s="1129"/>
      <c r="AG90" s="1129"/>
      <c r="AH90" s="1130"/>
    </row>
    <row r="91" spans="1:34" ht="19" customHeight="1">
      <c r="A91" s="291"/>
      <c r="B91" s="1131" t="s">
        <v>96</v>
      </c>
      <c r="C91" s="1132"/>
      <c r="D91" s="1119" t="str">
        <f>'statement of marks'!$H$3</f>
        <v>2015-16</v>
      </c>
      <c r="E91" s="1119"/>
      <c r="F91" s="1119"/>
      <c r="G91" s="1119"/>
      <c r="H91" s="1119"/>
      <c r="I91" s="1119"/>
      <c r="J91" s="1119"/>
      <c r="K91" s="1119"/>
      <c r="L91" s="1119"/>
      <c r="M91" s="1119"/>
      <c r="N91" s="1119"/>
      <c r="O91" s="1119"/>
      <c r="P91" s="1120"/>
      <c r="Q91" s="1126"/>
      <c r="R91" s="1126"/>
      <c r="S91" s="291"/>
      <c r="T91" s="1131" t="s">
        <v>96</v>
      </c>
      <c r="U91" s="1132"/>
      <c r="V91" s="1119" t="str">
        <f>'statement of marks'!$H$3</f>
        <v>2015-16</v>
      </c>
      <c r="W91" s="1119"/>
      <c r="X91" s="1119"/>
      <c r="Y91" s="1119"/>
      <c r="Z91" s="1119"/>
      <c r="AA91" s="1119"/>
      <c r="AB91" s="1119"/>
      <c r="AC91" s="1119"/>
      <c r="AD91" s="1119"/>
      <c r="AE91" s="1119"/>
      <c r="AF91" s="1119"/>
      <c r="AG91" s="1119"/>
      <c r="AH91" s="1120"/>
    </row>
    <row r="92" spans="1:34" ht="19" customHeight="1">
      <c r="A92" s="291"/>
      <c r="B92" s="1114" t="s">
        <v>218</v>
      </c>
      <c r="C92" s="1115"/>
      <c r="D92" s="1115" t="str">
        <f>IF('statement of marks'!J13="","",'statement of marks'!J13)</f>
        <v>v 007</v>
      </c>
      <c r="E92" s="1115"/>
      <c r="F92" s="1115"/>
      <c r="G92" s="1115"/>
      <c r="H92" s="1115"/>
      <c r="I92" s="1115"/>
      <c r="J92" s="1115"/>
      <c r="K92" s="1115"/>
      <c r="L92" s="1115"/>
      <c r="M92" s="1115"/>
      <c r="N92" s="1115"/>
      <c r="O92" s="1115"/>
      <c r="P92" s="1133"/>
      <c r="Q92" s="1126"/>
      <c r="R92" s="1126"/>
      <c r="S92" s="291"/>
      <c r="T92" s="1114" t="s">
        <v>218</v>
      </c>
      <c r="U92" s="1115"/>
      <c r="V92" s="1115" t="str">
        <f>IF('statement of marks'!J14="","",'statement of marks'!J14)</f>
        <v>v 008</v>
      </c>
      <c r="W92" s="1115"/>
      <c r="X92" s="1115"/>
      <c r="Y92" s="1115"/>
      <c r="Z92" s="1115"/>
      <c r="AA92" s="1115"/>
      <c r="AB92" s="1115"/>
      <c r="AC92" s="1115"/>
      <c r="AD92" s="1115"/>
      <c r="AE92" s="1115"/>
      <c r="AF92" s="1115"/>
      <c r="AG92" s="1115"/>
      <c r="AH92" s="1133"/>
    </row>
    <row r="93" spans="1:34" ht="19" customHeight="1">
      <c r="A93" s="291"/>
      <c r="B93" s="1114" t="s">
        <v>219</v>
      </c>
      <c r="C93" s="1115"/>
      <c r="D93" s="1115" t="str">
        <f>IF('statement of marks'!K13="","",'statement of marks'!K13)</f>
        <v>c 007</v>
      </c>
      <c r="E93" s="1115"/>
      <c r="F93" s="1115"/>
      <c r="G93" s="1115"/>
      <c r="H93" s="1115"/>
      <c r="I93" s="1115"/>
      <c r="J93" s="1115"/>
      <c r="K93" s="1115"/>
      <c r="L93" s="1115"/>
      <c r="M93" s="1115"/>
      <c r="N93" s="1115"/>
      <c r="O93" s="1115"/>
      <c r="P93" s="1133"/>
      <c r="Q93" s="1126"/>
      <c r="R93" s="1126"/>
      <c r="S93" s="291"/>
      <c r="T93" s="1114" t="s">
        <v>219</v>
      </c>
      <c r="U93" s="1115"/>
      <c r="V93" s="1115" t="str">
        <f>IF('statement of marks'!K14="","",'statement of marks'!K14)</f>
        <v>c 008</v>
      </c>
      <c r="W93" s="1115"/>
      <c r="X93" s="1115"/>
      <c r="Y93" s="1115"/>
      <c r="Z93" s="1115"/>
      <c r="AA93" s="1115"/>
      <c r="AB93" s="1115"/>
      <c r="AC93" s="1115"/>
      <c r="AD93" s="1115"/>
      <c r="AE93" s="1115"/>
      <c r="AF93" s="1115"/>
      <c r="AG93" s="1115"/>
      <c r="AH93" s="1133"/>
    </row>
    <row r="94" spans="1:34" ht="19" customHeight="1">
      <c r="A94" s="291"/>
      <c r="B94" s="1114" t="s">
        <v>220</v>
      </c>
      <c r="C94" s="1115"/>
      <c r="D94" s="1115" t="str">
        <f>IF('statement of marks'!L13="","",'statement of marks'!L13)</f>
        <v>l 007</v>
      </c>
      <c r="E94" s="1115"/>
      <c r="F94" s="1115"/>
      <c r="G94" s="1115"/>
      <c r="H94" s="1115"/>
      <c r="I94" s="1115"/>
      <c r="J94" s="1115"/>
      <c r="K94" s="1115"/>
      <c r="L94" s="1115"/>
      <c r="M94" s="1115"/>
      <c r="N94" s="1115"/>
      <c r="O94" s="1115"/>
      <c r="P94" s="1133"/>
      <c r="Q94" s="1126"/>
      <c r="R94" s="1126"/>
      <c r="S94" s="291"/>
      <c r="T94" s="1114" t="s">
        <v>220</v>
      </c>
      <c r="U94" s="1115"/>
      <c r="V94" s="1115" t="str">
        <f>IF('statement of marks'!L14="","",'statement of marks'!L14)</f>
        <v>l 008</v>
      </c>
      <c r="W94" s="1115"/>
      <c r="X94" s="1115"/>
      <c r="Y94" s="1115"/>
      <c r="Z94" s="1115"/>
      <c r="AA94" s="1115"/>
      <c r="AB94" s="1115"/>
      <c r="AC94" s="1115"/>
      <c r="AD94" s="1115"/>
      <c r="AE94" s="1115"/>
      <c r="AF94" s="1115"/>
      <c r="AG94" s="1115"/>
      <c r="AH94" s="1133"/>
    </row>
    <row r="95" spans="1:34" ht="19" customHeight="1">
      <c r="A95" s="291"/>
      <c r="B95" s="1114" t="s">
        <v>221</v>
      </c>
      <c r="C95" s="1115"/>
      <c r="D95" s="1119" t="str">
        <f>'statement of marks'!$G$3</f>
        <v>6 A</v>
      </c>
      <c r="E95" s="1119"/>
      <c r="F95" s="1119"/>
      <c r="G95" s="1119"/>
      <c r="H95" s="1115" t="s">
        <v>9</v>
      </c>
      <c r="I95" s="1115"/>
      <c r="J95" s="1115"/>
      <c r="K95" s="1115"/>
      <c r="L95" s="1115"/>
      <c r="M95" s="1119">
        <f>IF('statement of marks'!D13="","",'statement of marks'!D13)</f>
        <v>807</v>
      </c>
      <c r="N95" s="1119"/>
      <c r="O95" s="1119"/>
      <c r="P95" s="1120"/>
      <c r="Q95" s="1126"/>
      <c r="R95" s="1126"/>
      <c r="S95" s="291"/>
      <c r="T95" s="1114" t="s">
        <v>221</v>
      </c>
      <c r="U95" s="1115"/>
      <c r="V95" s="1119" t="str">
        <f>'statement of marks'!$G$3</f>
        <v>6 A</v>
      </c>
      <c r="W95" s="1119"/>
      <c r="X95" s="1119"/>
      <c r="Y95" s="1119"/>
      <c r="Z95" s="1115" t="s">
        <v>9</v>
      </c>
      <c r="AA95" s="1115"/>
      <c r="AB95" s="1115"/>
      <c r="AC95" s="1115"/>
      <c r="AD95" s="1115"/>
      <c r="AE95" s="1119">
        <f>IF('statement of marks'!D14="","",'statement of marks'!D14)</f>
        <v>808</v>
      </c>
      <c r="AF95" s="1119"/>
      <c r="AG95" s="1119"/>
      <c r="AH95" s="1120"/>
    </row>
    <row r="96" spans="1:34" ht="19" customHeight="1">
      <c r="A96" s="291"/>
      <c r="B96" s="1114" t="s">
        <v>222</v>
      </c>
      <c r="C96" s="1115"/>
      <c r="D96" s="1119">
        <f>IF('statement of marks'!F13="","",'statement of marks'!F13)</f>
        <v>912</v>
      </c>
      <c r="E96" s="1119"/>
      <c r="F96" s="1119"/>
      <c r="G96" s="1119"/>
      <c r="H96" s="1115" t="s">
        <v>0</v>
      </c>
      <c r="I96" s="1115"/>
      <c r="J96" s="1115"/>
      <c r="K96" s="1115"/>
      <c r="L96" s="1115"/>
      <c r="M96" s="1121">
        <f>IF('statement of marks'!H13="","",'statement of marks'!H13)</f>
        <v>37408</v>
      </c>
      <c r="N96" s="1121"/>
      <c r="O96" s="1121"/>
      <c r="P96" s="1122"/>
      <c r="Q96" s="1126"/>
      <c r="R96" s="1126"/>
      <c r="S96" s="291"/>
      <c r="T96" s="1114" t="s">
        <v>222</v>
      </c>
      <c r="U96" s="1115"/>
      <c r="V96" s="1119">
        <f>IF('statement of marks'!F14="","",'statement of marks'!F14)</f>
        <v>1056</v>
      </c>
      <c r="W96" s="1119"/>
      <c r="X96" s="1119"/>
      <c r="Y96" s="1119"/>
      <c r="Z96" s="1115" t="s">
        <v>0</v>
      </c>
      <c r="AA96" s="1115"/>
      <c r="AB96" s="1115"/>
      <c r="AC96" s="1115"/>
      <c r="AD96" s="1115"/>
      <c r="AE96" s="1121">
        <f>IF('statement of marks'!H14="","",'statement of marks'!H14)</f>
        <v>37067</v>
      </c>
      <c r="AF96" s="1121"/>
      <c r="AG96" s="1121"/>
      <c r="AH96" s="1122"/>
    </row>
    <row r="97" spans="1:34" ht="19" customHeight="1">
      <c r="A97" s="291"/>
      <c r="B97" s="289" t="s">
        <v>28</v>
      </c>
      <c r="C97" s="279" t="s">
        <v>97</v>
      </c>
      <c r="D97" s="1111" t="s">
        <v>1</v>
      </c>
      <c r="E97" s="1111"/>
      <c r="F97" s="1111"/>
      <c r="G97" s="1111" t="s">
        <v>21</v>
      </c>
      <c r="H97" s="1111"/>
      <c r="I97" s="1111"/>
      <c r="J97" s="1111" t="s">
        <v>68</v>
      </c>
      <c r="K97" s="1111"/>
      <c r="L97" s="1111"/>
      <c r="M97" s="1111" t="s">
        <v>98</v>
      </c>
      <c r="N97" s="1111"/>
      <c r="O97" s="1111"/>
      <c r="P97" s="280" t="s">
        <v>278</v>
      </c>
      <c r="Q97" s="1126"/>
      <c r="R97" s="1126"/>
      <c r="S97" s="291"/>
      <c r="T97" s="289" t="s">
        <v>28</v>
      </c>
      <c r="U97" s="279" t="s">
        <v>97</v>
      </c>
      <c r="V97" s="1111" t="s">
        <v>1</v>
      </c>
      <c r="W97" s="1111"/>
      <c r="X97" s="1111"/>
      <c r="Y97" s="1111" t="s">
        <v>21</v>
      </c>
      <c r="Z97" s="1111"/>
      <c r="AA97" s="1111"/>
      <c r="AB97" s="1111" t="s">
        <v>68</v>
      </c>
      <c r="AC97" s="1111"/>
      <c r="AD97" s="1111"/>
      <c r="AE97" s="1111" t="s">
        <v>98</v>
      </c>
      <c r="AF97" s="1111"/>
      <c r="AG97" s="1111"/>
      <c r="AH97" s="280" t="s">
        <v>278</v>
      </c>
    </row>
    <row r="98" spans="1:34" ht="19" customHeight="1">
      <c r="A98" s="291"/>
      <c r="B98" s="1104" t="s">
        <v>3</v>
      </c>
      <c r="C98" s="1105"/>
      <c r="D98" s="312">
        <f>IF('statement of marks'!M$6="","",'statement of marks'!M$6)</f>
        <v>5</v>
      </c>
      <c r="E98" s="312">
        <f>IF('statement of marks'!N$6="","",'statement of marks'!N$6)</f>
        <v>5</v>
      </c>
      <c r="F98" s="312">
        <f>IF('statement of marks'!O$6="","",'statement of marks'!O$6)</f>
        <v>10</v>
      </c>
      <c r="G98" s="312">
        <f>IF('statement of marks'!P$6="","",'statement of marks'!P$6)</f>
        <v>5</v>
      </c>
      <c r="H98" s="312">
        <f>IF('statement of marks'!Q$6="","",'statement of marks'!Q$6)</f>
        <v>5</v>
      </c>
      <c r="I98" s="312">
        <f>IF('statement of marks'!R$6="","",'statement of marks'!R$6)</f>
        <v>10</v>
      </c>
      <c r="J98" s="312">
        <f>IF('statement of marks'!S$6="","",'statement of marks'!S$6)</f>
        <v>5</v>
      </c>
      <c r="K98" s="312">
        <f>IF('statement of marks'!T$6="","",'statement of marks'!T$6)</f>
        <v>5</v>
      </c>
      <c r="L98" s="312">
        <f>IF('statement of marks'!U$6="","",'statement of marks'!U$6)</f>
        <v>10</v>
      </c>
      <c r="M98" s="312">
        <f>IF('statement of marks'!W$6="","",'statement of marks'!W$6)</f>
        <v>50</v>
      </c>
      <c r="N98" s="312">
        <f>IF('statement of marks'!X$6="","",'statement of marks'!X$6)</f>
        <v>20</v>
      </c>
      <c r="O98" s="312">
        <f>IF('statement of marks'!Y$6="","",'statement of marks'!Y$6)</f>
        <v>70</v>
      </c>
      <c r="P98" s="281">
        <f>IF('statement of marks'!Z$6="","",'statement of marks'!Z$6)</f>
        <v>100</v>
      </c>
      <c r="Q98" s="1126"/>
      <c r="R98" s="1126"/>
      <c r="S98" s="291"/>
      <c r="T98" s="1104" t="s">
        <v>3</v>
      </c>
      <c r="U98" s="1105"/>
      <c r="V98" s="312">
        <f>IF('statement of marks'!M$6="","",'statement of marks'!M$6)</f>
        <v>5</v>
      </c>
      <c r="W98" s="312">
        <f>IF('statement of marks'!N$6="","",'statement of marks'!N$6)</f>
        <v>5</v>
      </c>
      <c r="X98" s="312">
        <f>IF('statement of marks'!O$6="","",'statement of marks'!O$6)</f>
        <v>10</v>
      </c>
      <c r="Y98" s="312">
        <f>IF('statement of marks'!P$6="","",'statement of marks'!P$6)</f>
        <v>5</v>
      </c>
      <c r="Z98" s="312">
        <f>IF('statement of marks'!Q$6="","",'statement of marks'!Q$6)</f>
        <v>5</v>
      </c>
      <c r="AA98" s="312">
        <f>IF('statement of marks'!R$6="","",'statement of marks'!R$6)</f>
        <v>10</v>
      </c>
      <c r="AB98" s="312">
        <f>IF('statement of marks'!S$6="","",'statement of marks'!S$6)</f>
        <v>5</v>
      </c>
      <c r="AC98" s="312">
        <f>IF('statement of marks'!T$6="","",'statement of marks'!T$6)</f>
        <v>5</v>
      </c>
      <c r="AD98" s="312">
        <f>IF('statement of marks'!U$6="","",'statement of marks'!U$6)</f>
        <v>10</v>
      </c>
      <c r="AE98" s="312">
        <f>IF('statement of marks'!W$6="","",'statement of marks'!W$6)</f>
        <v>50</v>
      </c>
      <c r="AF98" s="312">
        <f>IF('statement of marks'!X$6="","",'statement of marks'!X$6)</f>
        <v>20</v>
      </c>
      <c r="AG98" s="312">
        <f>IF('statement of marks'!Y$6="","",'statement of marks'!Y$6)</f>
        <v>70</v>
      </c>
      <c r="AH98" s="281">
        <f>IF('statement of marks'!Z$6="","",'statement of marks'!Z$6)</f>
        <v>100</v>
      </c>
    </row>
    <row r="99" spans="1:34" ht="19" customHeight="1">
      <c r="A99" s="291"/>
      <c r="B99" s="1114" t="str">
        <f>IF('statement of marks'!$M$3="","",'statement of marks'!$M$3)</f>
        <v>fgUnh</v>
      </c>
      <c r="C99" s="1115"/>
      <c r="D99" s="277">
        <f>IF('statement of marks'!M13="","",'statement of marks'!M13)</f>
        <v>5</v>
      </c>
      <c r="E99" s="277">
        <f>IF('statement of marks'!N13="","",'statement of marks'!N13)</f>
        <v>5</v>
      </c>
      <c r="F99" s="275">
        <f>IF('statement of marks'!O13="","",'statement of marks'!O13)</f>
        <v>10</v>
      </c>
      <c r="G99" s="277">
        <f>IF('statement of marks'!P13="","",'statement of marks'!P13)</f>
        <v>5</v>
      </c>
      <c r="H99" s="277">
        <f>IF('statement of marks'!Q13="","",'statement of marks'!Q13)</f>
        <v>5</v>
      </c>
      <c r="I99" s="275">
        <f>IF('statement of marks'!R13="","",'statement of marks'!R13)</f>
        <v>10</v>
      </c>
      <c r="J99" s="277">
        <f>IF('statement of marks'!S13="","",'statement of marks'!S13)</f>
        <v>5</v>
      </c>
      <c r="K99" s="277">
        <f>IF('statement of marks'!T13="","",'statement of marks'!T13)</f>
        <v>5</v>
      </c>
      <c r="L99" s="275">
        <f>IF('statement of marks'!U13="","",'statement of marks'!U13)</f>
        <v>10</v>
      </c>
      <c r="M99" s="277">
        <f>IF('statement of marks'!W13="","",'statement of marks'!W13)</f>
        <v>16</v>
      </c>
      <c r="N99" s="277">
        <f>IF('statement of marks'!X13="","",'statement of marks'!X13)</f>
        <v>15</v>
      </c>
      <c r="O99" s="275">
        <f>IF('statement of marks'!Y13="","",'statement of marks'!Y13)</f>
        <v>31</v>
      </c>
      <c r="P99" s="281">
        <f>IF('statement of marks'!Z13="","",'statement of marks'!Z13)</f>
        <v>61</v>
      </c>
      <c r="Q99" s="1126"/>
      <c r="R99" s="1126"/>
      <c r="S99" s="291"/>
      <c r="T99" s="1114" t="str">
        <f>IF('statement of marks'!$M$3="","",'statement of marks'!$M$3)</f>
        <v>fgUnh</v>
      </c>
      <c r="U99" s="1115"/>
      <c r="V99" s="277">
        <f>IF('statement of marks'!M14="","",'statement of marks'!M14)</f>
        <v>5</v>
      </c>
      <c r="W99" s="277">
        <f>IF('statement of marks'!N14="","",'statement of marks'!N14)</f>
        <v>5</v>
      </c>
      <c r="X99" s="275">
        <f>IF('statement of marks'!O14="","",'statement of marks'!O14)</f>
        <v>10</v>
      </c>
      <c r="Y99" s="277">
        <f>IF('statement of marks'!P14="","",'statement of marks'!P14)</f>
        <v>5</v>
      </c>
      <c r="Z99" s="277">
        <f>IF('statement of marks'!Q14="","",'statement of marks'!Q14)</f>
        <v>5</v>
      </c>
      <c r="AA99" s="275">
        <f>IF('statement of marks'!R14="","",'statement of marks'!R14)</f>
        <v>10</v>
      </c>
      <c r="AB99" s="277">
        <f>IF('statement of marks'!S14="","",'statement of marks'!S14)</f>
        <v>5</v>
      </c>
      <c r="AC99" s="277">
        <f>IF('statement of marks'!T14="","",'statement of marks'!T14)</f>
        <v>5</v>
      </c>
      <c r="AD99" s="275">
        <f>IF('statement of marks'!U14="","",'statement of marks'!U14)</f>
        <v>10</v>
      </c>
      <c r="AE99" s="277">
        <f>IF('statement of marks'!W14="","",'statement of marks'!W14)</f>
        <v>9</v>
      </c>
      <c r="AF99" s="277">
        <f>IF('statement of marks'!X14="","",'statement of marks'!X14)</f>
        <v>14</v>
      </c>
      <c r="AG99" s="275">
        <f>IF('statement of marks'!Y14="","",'statement of marks'!Y14)</f>
        <v>23</v>
      </c>
      <c r="AH99" s="281">
        <f>IF('statement of marks'!Z14="","",'statement of marks'!Z14)</f>
        <v>53</v>
      </c>
    </row>
    <row r="100" spans="1:34" ht="19" customHeight="1">
      <c r="A100" s="291"/>
      <c r="B100" s="1114" t="str">
        <f>IF('statement of marks'!$AI$3="","",'statement of marks'!$AI$3)</f>
        <v>vaxszth</v>
      </c>
      <c r="C100" s="1115"/>
      <c r="D100" s="277">
        <f>IF('statement of marks'!AI13="","",'statement of marks'!AI13)</f>
        <v>4</v>
      </c>
      <c r="E100" s="277">
        <f>IF('statement of marks'!AJ13="","",'statement of marks'!AJ13)</f>
        <v>4</v>
      </c>
      <c r="F100" s="275">
        <f>IF('statement of marks'!AK13="","",'statement of marks'!AK13)</f>
        <v>8</v>
      </c>
      <c r="G100" s="277">
        <f>IF('statement of marks'!AL13="","",'statement of marks'!AL13)</f>
        <v>5</v>
      </c>
      <c r="H100" s="277">
        <f>IF('statement of marks'!AM13="","",'statement of marks'!AM13)</f>
        <v>4</v>
      </c>
      <c r="I100" s="275">
        <f>IF('statement of marks'!AN13="","",'statement of marks'!AN13)</f>
        <v>9</v>
      </c>
      <c r="J100" s="277">
        <f>IF('statement of marks'!AO13="","",'statement of marks'!AO13)</f>
        <v>4</v>
      </c>
      <c r="K100" s="277">
        <f>IF('statement of marks'!AP13="","",'statement of marks'!AP13)</f>
        <v>5</v>
      </c>
      <c r="L100" s="275">
        <f>IF('statement of marks'!AQ13="","",'statement of marks'!AQ13)</f>
        <v>9</v>
      </c>
      <c r="M100" s="277">
        <f>IF('statement of marks'!AS13="","",'statement of marks'!AS13)</f>
        <v>20</v>
      </c>
      <c r="N100" s="277">
        <f>IF('statement of marks'!AT13="","",'statement of marks'!AT13)</f>
        <v>16</v>
      </c>
      <c r="O100" s="275">
        <f>IF('statement of marks'!AU13="","",'statement of marks'!AU13)</f>
        <v>36</v>
      </c>
      <c r="P100" s="281">
        <f>IF('statement of marks'!AV13="","",'statement of marks'!AV13)</f>
        <v>62</v>
      </c>
      <c r="Q100" s="1126"/>
      <c r="R100" s="1126"/>
      <c r="S100" s="291"/>
      <c r="T100" s="1114" t="str">
        <f>IF('statement of marks'!$AI$3="","",'statement of marks'!$AI$3)</f>
        <v>vaxszth</v>
      </c>
      <c r="U100" s="1115"/>
      <c r="V100" s="277">
        <f>IF('statement of marks'!AI14="","",'statement of marks'!AI14)</f>
        <v>3</v>
      </c>
      <c r="W100" s="277">
        <f>IF('statement of marks'!AJ14="","",'statement of marks'!AJ14)</f>
        <v>3</v>
      </c>
      <c r="X100" s="275">
        <f>IF('statement of marks'!AK14="","",'statement of marks'!AK14)</f>
        <v>6</v>
      </c>
      <c r="Y100" s="277">
        <f>IF('statement of marks'!AL14="","",'statement of marks'!AL14)</f>
        <v>3</v>
      </c>
      <c r="Z100" s="277">
        <f>IF('statement of marks'!AM14="","",'statement of marks'!AM14)</f>
        <v>3</v>
      </c>
      <c r="AA100" s="275">
        <f>IF('statement of marks'!AN14="","",'statement of marks'!AN14)</f>
        <v>6</v>
      </c>
      <c r="AB100" s="277">
        <f>IF('statement of marks'!AO14="","",'statement of marks'!AO14)</f>
        <v>4</v>
      </c>
      <c r="AC100" s="277">
        <f>IF('statement of marks'!AP14="","",'statement of marks'!AP14)</f>
        <v>4</v>
      </c>
      <c r="AD100" s="275">
        <f>IF('statement of marks'!AQ14="","",'statement of marks'!AQ14)</f>
        <v>8</v>
      </c>
      <c r="AE100" s="277">
        <f>IF('statement of marks'!AS14="","",'statement of marks'!AS14)</f>
        <v>13</v>
      </c>
      <c r="AF100" s="277">
        <f>IF('statement of marks'!AT14="","",'statement of marks'!AT14)</f>
        <v>14</v>
      </c>
      <c r="AG100" s="275">
        <f>IF('statement of marks'!AU14="","",'statement of marks'!AU14)</f>
        <v>27</v>
      </c>
      <c r="AH100" s="281">
        <f>IF('statement of marks'!AV14="","",'statement of marks'!AV14)</f>
        <v>47</v>
      </c>
    </row>
    <row r="101" spans="1:34" ht="19" customHeight="1">
      <c r="A101" s="291"/>
      <c r="B101" s="1114" t="str">
        <f>IF('statement of marks'!BE13="s","laLd`r",IF('statement of marks'!BE13="u","mnwZ",IF('statement of marks'!BE13="g","xqtjkrh",IF('statement of marks'!BE13="p","iatkch",IF('statement of marks'!BE13="sd","fla/kh","r`rh; Hkk""kk")))))</f>
        <v>laLd`r</v>
      </c>
      <c r="C101" s="1115"/>
      <c r="D101" s="277">
        <f>IF('statement of marks'!BF13="","",'statement of marks'!BF13)</f>
        <v>3</v>
      </c>
      <c r="E101" s="277">
        <f>IF('statement of marks'!BG13="","",'statement of marks'!BG13)</f>
        <v>4</v>
      </c>
      <c r="F101" s="275">
        <f>IF('statement of marks'!BH13="","",'statement of marks'!BH13)</f>
        <v>7</v>
      </c>
      <c r="G101" s="277">
        <f>IF('statement of marks'!BI13="","",'statement of marks'!BI13)</f>
        <v>2</v>
      </c>
      <c r="H101" s="277">
        <f>IF('statement of marks'!BJ13="","",'statement of marks'!BJ13)</f>
        <v>3</v>
      </c>
      <c r="I101" s="275">
        <f>IF('statement of marks'!BK13="","",'statement of marks'!BK13)</f>
        <v>5</v>
      </c>
      <c r="J101" s="277">
        <f>IF('statement of marks'!BL13="","",'statement of marks'!BL13)</f>
        <v>4</v>
      </c>
      <c r="K101" s="277">
        <f>IF('statement of marks'!BM13="","",'statement of marks'!BM13)</f>
        <v>4</v>
      </c>
      <c r="L101" s="275">
        <f>IF('statement of marks'!BN13="","",'statement of marks'!BN13)</f>
        <v>8</v>
      </c>
      <c r="M101" s="277">
        <f>IF('statement of marks'!BP13="","",'statement of marks'!BP13)</f>
        <v>15</v>
      </c>
      <c r="N101" s="277">
        <f>IF('statement of marks'!BQ13="","",'statement of marks'!BQ13)</f>
        <v>12</v>
      </c>
      <c r="O101" s="275">
        <f>IF('statement of marks'!BR13="","",'statement of marks'!BR13)</f>
        <v>27</v>
      </c>
      <c r="P101" s="281">
        <f>IF('statement of marks'!BS13="","",'statement of marks'!BS13)</f>
        <v>47</v>
      </c>
      <c r="Q101" s="1126"/>
      <c r="R101" s="1126"/>
      <c r="S101" s="291"/>
      <c r="T101" s="1114" t="str">
        <f>IF('statement of marks'!BE14="s","laLd`r",IF('statement of marks'!BE14="u","mnwZ",IF('statement of marks'!BE14="g","xqtjkrh",IF('statement of marks'!BE14="p","iatkch",IF('statement of marks'!BE14="sd","fla/kh","r`rh; Hkk""kk")))))</f>
        <v>mnwZ</v>
      </c>
      <c r="U101" s="1115"/>
      <c r="V101" s="277">
        <f>IF('statement of marks'!BF14="","",'statement of marks'!BF14)</f>
        <v>2</v>
      </c>
      <c r="W101" s="277">
        <f>IF('statement of marks'!BG14="","",'statement of marks'!BG14)</f>
        <v>4</v>
      </c>
      <c r="X101" s="275">
        <f>IF('statement of marks'!BH14="","",'statement of marks'!BH14)</f>
        <v>6</v>
      </c>
      <c r="Y101" s="277">
        <f>IF('statement of marks'!BI14="","",'statement of marks'!BI14)</f>
        <v>4</v>
      </c>
      <c r="Z101" s="277">
        <f>IF('statement of marks'!BJ14="","",'statement of marks'!BJ14)</f>
        <v>3</v>
      </c>
      <c r="AA101" s="275">
        <f>IF('statement of marks'!BK14="","",'statement of marks'!BK14)</f>
        <v>7</v>
      </c>
      <c r="AB101" s="277">
        <f>IF('statement of marks'!BL14="","",'statement of marks'!BL14)</f>
        <v>4</v>
      </c>
      <c r="AC101" s="277">
        <f>IF('statement of marks'!BM14="","",'statement of marks'!BM14)</f>
        <v>4</v>
      </c>
      <c r="AD101" s="275">
        <f>IF('statement of marks'!BN14="","",'statement of marks'!BN14)</f>
        <v>8</v>
      </c>
      <c r="AE101" s="277">
        <f>IF('statement of marks'!BP14="","",'statement of marks'!BP14)</f>
        <v>19</v>
      </c>
      <c r="AF101" s="277">
        <f>IF('statement of marks'!BQ14="","",'statement of marks'!BQ14)</f>
        <v>12</v>
      </c>
      <c r="AG101" s="275">
        <f>IF('statement of marks'!BR14="","",'statement of marks'!BR14)</f>
        <v>31</v>
      </c>
      <c r="AH101" s="281">
        <f>IF('statement of marks'!BS14="","",'statement of marks'!BS14)</f>
        <v>52</v>
      </c>
    </row>
    <row r="102" spans="1:34" ht="19" customHeight="1">
      <c r="A102" s="291"/>
      <c r="B102" s="1114" t="str">
        <f>IF('statement of marks'!$CB$3="","",'statement of marks'!$CB$3)</f>
        <v>xf.kr</v>
      </c>
      <c r="C102" s="1115"/>
      <c r="D102" s="277">
        <f>IF('statement of marks'!CB13="","",'statement of marks'!CB13)</f>
        <v>5</v>
      </c>
      <c r="E102" s="277">
        <f>IF('statement of marks'!CC13="","",'statement of marks'!CC13)</f>
        <v>4</v>
      </c>
      <c r="F102" s="275">
        <f>IF('statement of marks'!CD13="","",'statement of marks'!CD13)</f>
        <v>9</v>
      </c>
      <c r="G102" s="277">
        <f>IF('statement of marks'!CE13="","",'statement of marks'!CE13)</f>
        <v>2</v>
      </c>
      <c r="H102" s="277">
        <f>IF('statement of marks'!CF13="","",'statement of marks'!CF13)</f>
        <v>4</v>
      </c>
      <c r="I102" s="275">
        <f>IF('statement of marks'!CG13="","",'statement of marks'!CG13)</f>
        <v>6</v>
      </c>
      <c r="J102" s="277">
        <f>IF('statement of marks'!CH13="","",'statement of marks'!CH13)</f>
        <v>5</v>
      </c>
      <c r="K102" s="277">
        <f>IF('statement of marks'!CI13="","",'statement of marks'!CI13)</f>
        <v>4</v>
      </c>
      <c r="L102" s="275">
        <f>IF('statement of marks'!CJ13="","",'statement of marks'!CJ13)</f>
        <v>9</v>
      </c>
      <c r="M102" s="277">
        <f>IF('statement of marks'!CL13="","",'statement of marks'!CL13)</f>
        <v>22</v>
      </c>
      <c r="N102" s="277">
        <f>IF('statement of marks'!CM13="","",'statement of marks'!CM13)</f>
        <v>18</v>
      </c>
      <c r="O102" s="275">
        <f>IF('statement of marks'!CN13="","",'statement of marks'!CN13)</f>
        <v>40</v>
      </c>
      <c r="P102" s="281">
        <f>IF('statement of marks'!CO13="","",'statement of marks'!CO13)</f>
        <v>64</v>
      </c>
      <c r="Q102" s="1126"/>
      <c r="R102" s="1126"/>
      <c r="S102" s="291"/>
      <c r="T102" s="1114" t="str">
        <f>IF('statement of marks'!$CB$3="","",'statement of marks'!$CB$3)</f>
        <v>xf.kr</v>
      </c>
      <c r="U102" s="1115"/>
      <c r="V102" s="277">
        <f>IF('statement of marks'!CB14="","",'statement of marks'!CB14)</f>
        <v>5</v>
      </c>
      <c r="W102" s="277">
        <f>IF('statement of marks'!CC14="","",'statement of marks'!CC14)</f>
        <v>4</v>
      </c>
      <c r="X102" s="275">
        <f>IF('statement of marks'!CD14="","",'statement of marks'!CD14)</f>
        <v>9</v>
      </c>
      <c r="Y102" s="277">
        <f>IF('statement of marks'!CE14="","",'statement of marks'!CE14)</f>
        <v>1</v>
      </c>
      <c r="Z102" s="277">
        <f>IF('statement of marks'!CF14="","",'statement of marks'!CF14)</f>
        <v>3</v>
      </c>
      <c r="AA102" s="275">
        <f>IF('statement of marks'!CG14="","",'statement of marks'!CG14)</f>
        <v>4</v>
      </c>
      <c r="AB102" s="277">
        <f>IF('statement of marks'!CH14="","",'statement of marks'!CH14)</f>
        <v>4</v>
      </c>
      <c r="AC102" s="277">
        <f>IF('statement of marks'!CI14="","",'statement of marks'!CI14)</f>
        <v>3</v>
      </c>
      <c r="AD102" s="275">
        <f>IF('statement of marks'!CJ14="","",'statement of marks'!CJ14)</f>
        <v>7</v>
      </c>
      <c r="AE102" s="277">
        <f>IF('statement of marks'!CL14="","",'statement of marks'!CL14)</f>
        <v>17</v>
      </c>
      <c r="AF102" s="277">
        <f>IF('statement of marks'!CM14="","",'statement of marks'!CM14)</f>
        <v>15</v>
      </c>
      <c r="AG102" s="275">
        <f>IF('statement of marks'!CN14="","",'statement of marks'!CN14)</f>
        <v>32</v>
      </c>
      <c r="AH102" s="281">
        <f>IF('statement of marks'!CO14="","",'statement of marks'!CO14)</f>
        <v>52</v>
      </c>
    </row>
    <row r="103" spans="1:34" ht="19" customHeight="1">
      <c r="A103" s="291"/>
      <c r="B103" s="1114" t="str">
        <f>IF('statement of marks'!$CX$3="","",'statement of marks'!$CX$3)</f>
        <v>foKku</v>
      </c>
      <c r="C103" s="1115"/>
      <c r="D103" s="277">
        <f>IF('statement of marks'!CX13="","",'statement of marks'!CX13)</f>
        <v>3</v>
      </c>
      <c r="E103" s="277">
        <f>IF('statement of marks'!CY13="","",'statement of marks'!CY13)</f>
        <v>2</v>
      </c>
      <c r="F103" s="275">
        <f>IF('statement of marks'!CZ13="","",'statement of marks'!CZ13)</f>
        <v>5</v>
      </c>
      <c r="G103" s="277">
        <f>IF('statement of marks'!DA13="","",'statement of marks'!DA13)</f>
        <v>5</v>
      </c>
      <c r="H103" s="277">
        <f>IF('statement of marks'!DB13="","",'statement of marks'!DB13)</f>
        <v>5</v>
      </c>
      <c r="I103" s="275">
        <f>IF('statement of marks'!DC13="","",'statement of marks'!DC13)</f>
        <v>10</v>
      </c>
      <c r="J103" s="277">
        <f>IF('statement of marks'!DD13="","",'statement of marks'!DD13)</f>
        <v>4</v>
      </c>
      <c r="K103" s="277">
        <f>IF('statement of marks'!DE13="","",'statement of marks'!DE13)</f>
        <v>4</v>
      </c>
      <c r="L103" s="275">
        <f>IF('statement of marks'!DF13="","",'statement of marks'!DF13)</f>
        <v>8</v>
      </c>
      <c r="M103" s="277">
        <f>IF('statement of marks'!DH13="","",'statement of marks'!DH13)</f>
        <v>12</v>
      </c>
      <c r="N103" s="277">
        <f>IF('statement of marks'!DI13="","",'statement of marks'!DI13)</f>
        <v>14</v>
      </c>
      <c r="O103" s="275">
        <f>IF('statement of marks'!DJ13="","",'statement of marks'!DJ13)</f>
        <v>26</v>
      </c>
      <c r="P103" s="281">
        <f>IF('statement of marks'!DK13="","",'statement of marks'!DK13)</f>
        <v>49</v>
      </c>
      <c r="Q103" s="1126"/>
      <c r="R103" s="1126"/>
      <c r="S103" s="291"/>
      <c r="T103" s="1114" t="str">
        <f>IF('statement of marks'!$CX$3="","",'statement of marks'!$CX$3)</f>
        <v>foKku</v>
      </c>
      <c r="U103" s="1115"/>
      <c r="V103" s="277">
        <f>IF('statement of marks'!CX14="","",'statement of marks'!CX14)</f>
        <v>2</v>
      </c>
      <c r="W103" s="277">
        <f>IF('statement of marks'!CY14="","",'statement of marks'!CY14)</f>
        <v>2</v>
      </c>
      <c r="X103" s="275">
        <f>IF('statement of marks'!CZ14="","",'statement of marks'!CZ14)</f>
        <v>4</v>
      </c>
      <c r="Y103" s="277">
        <f>IF('statement of marks'!DA14="","",'statement of marks'!DA14)</f>
        <v>5</v>
      </c>
      <c r="Z103" s="277">
        <f>IF('statement of marks'!DB14="","",'statement of marks'!DB14)</f>
        <v>5</v>
      </c>
      <c r="AA103" s="275">
        <f>IF('statement of marks'!DC14="","",'statement of marks'!DC14)</f>
        <v>10</v>
      </c>
      <c r="AB103" s="277">
        <f>IF('statement of marks'!DD14="","",'statement of marks'!DD14)</f>
        <v>3</v>
      </c>
      <c r="AC103" s="277">
        <f>IF('statement of marks'!DE14="","",'statement of marks'!DE14)</f>
        <v>3</v>
      </c>
      <c r="AD103" s="275">
        <f>IF('statement of marks'!DF14="","",'statement of marks'!DF14)</f>
        <v>6</v>
      </c>
      <c r="AE103" s="277">
        <f>IF('statement of marks'!DH14="","",'statement of marks'!DH14)</f>
        <v>15</v>
      </c>
      <c r="AF103" s="277">
        <f>IF('statement of marks'!DI14="","",'statement of marks'!DI14)</f>
        <v>14</v>
      </c>
      <c r="AG103" s="275">
        <f>IF('statement of marks'!DJ14="","",'statement of marks'!DJ14)</f>
        <v>29</v>
      </c>
      <c r="AH103" s="281">
        <f>IF('statement of marks'!DK14="","",'statement of marks'!DK14)</f>
        <v>49</v>
      </c>
    </row>
    <row r="104" spans="1:34" ht="19" customHeight="1">
      <c r="A104" s="291"/>
      <c r="B104" s="1114" t="str">
        <f>IF('statement of marks'!$DT$3="","",'statement of marks'!$DT$3)</f>
        <v>lkekftd foKku</v>
      </c>
      <c r="C104" s="1115"/>
      <c r="D104" s="277">
        <f>IF('statement of marks'!DT13="","",'statement of marks'!DT13)</f>
        <v>0</v>
      </c>
      <c r="E104" s="277">
        <f>IF('statement of marks'!DU13="","",'statement of marks'!DU13)</f>
        <v>3</v>
      </c>
      <c r="F104" s="275">
        <f>IF('statement of marks'!DV13="","",'statement of marks'!DV13)</f>
        <v>3</v>
      </c>
      <c r="G104" s="277">
        <f>IF('statement of marks'!DW13="","",'statement of marks'!DW13)</f>
        <v>4</v>
      </c>
      <c r="H104" s="277">
        <f>IF('statement of marks'!DX13="","",'statement of marks'!DX13)</f>
        <v>5</v>
      </c>
      <c r="I104" s="275">
        <f>IF('statement of marks'!DY13="","",'statement of marks'!DY13)</f>
        <v>9</v>
      </c>
      <c r="J104" s="277">
        <f>IF('statement of marks'!DZ13="","",'statement of marks'!DZ13)</f>
        <v>5</v>
      </c>
      <c r="K104" s="277">
        <f>IF('statement of marks'!EA13="","",'statement of marks'!EA13)</f>
        <v>4</v>
      </c>
      <c r="L104" s="275">
        <f>IF('statement of marks'!EB13="","",'statement of marks'!EB13)</f>
        <v>9</v>
      </c>
      <c r="M104" s="277">
        <f>IF('statement of marks'!ED13="","",'statement of marks'!ED13)</f>
        <v>16</v>
      </c>
      <c r="N104" s="277">
        <f>IF('statement of marks'!EE13="","",'statement of marks'!EE13)</f>
        <v>14</v>
      </c>
      <c r="O104" s="275">
        <f>IF('statement of marks'!EF13="","",'statement of marks'!EF13)</f>
        <v>30</v>
      </c>
      <c r="P104" s="281">
        <f>IF('statement of marks'!EG13="","",'statement of marks'!EG13)</f>
        <v>51</v>
      </c>
      <c r="Q104" s="1126"/>
      <c r="R104" s="1126"/>
      <c r="S104" s="291"/>
      <c r="T104" s="1114" t="str">
        <f>IF('statement of marks'!$DT$3="","",'statement of marks'!$DT$3)</f>
        <v>lkekftd foKku</v>
      </c>
      <c r="U104" s="1115"/>
      <c r="V104" s="277">
        <f>IF('statement of marks'!DT14="","",'statement of marks'!DT14)</f>
        <v>0</v>
      </c>
      <c r="W104" s="277">
        <f>IF('statement of marks'!DU14="","",'statement of marks'!DU14)</f>
        <v>3</v>
      </c>
      <c r="X104" s="275">
        <f>IF('statement of marks'!DV14="","",'statement of marks'!DV14)</f>
        <v>3</v>
      </c>
      <c r="Y104" s="277">
        <f>IF('statement of marks'!DW14="","",'statement of marks'!DW14)</f>
        <v>3</v>
      </c>
      <c r="Z104" s="277">
        <f>IF('statement of marks'!DX14="","",'statement of marks'!DX14)</f>
        <v>4</v>
      </c>
      <c r="AA104" s="275">
        <f>IF('statement of marks'!DY14="","",'statement of marks'!DY14)</f>
        <v>7</v>
      </c>
      <c r="AB104" s="277">
        <f>IF('statement of marks'!DZ14="","",'statement of marks'!DZ14)</f>
        <v>4</v>
      </c>
      <c r="AC104" s="277">
        <f>IF('statement of marks'!EA14="","",'statement of marks'!EA14)</f>
        <v>4</v>
      </c>
      <c r="AD104" s="275">
        <f>IF('statement of marks'!EB14="","",'statement of marks'!EB14)</f>
        <v>8</v>
      </c>
      <c r="AE104" s="277">
        <f>IF('statement of marks'!ED14="","",'statement of marks'!ED14)</f>
        <v>14</v>
      </c>
      <c r="AF104" s="277">
        <f>IF('statement of marks'!EE14="","",'statement of marks'!EE14)</f>
        <v>14</v>
      </c>
      <c r="AG104" s="275">
        <f>IF('statement of marks'!EF14="","",'statement of marks'!EF14)</f>
        <v>28</v>
      </c>
      <c r="AH104" s="281">
        <f>IF('statement of marks'!EG14="","",'statement of marks'!EG14)</f>
        <v>46</v>
      </c>
    </row>
    <row r="105" spans="1:34" ht="19" customHeight="1">
      <c r="A105" s="291"/>
      <c r="B105" s="1117" t="s">
        <v>271</v>
      </c>
      <c r="C105" s="1118"/>
      <c r="D105" s="1111" t="s">
        <v>1</v>
      </c>
      <c r="E105" s="1111"/>
      <c r="F105" s="1111"/>
      <c r="G105" s="1111" t="s">
        <v>21</v>
      </c>
      <c r="H105" s="1111"/>
      <c r="I105" s="1111"/>
      <c r="J105" s="1111" t="s">
        <v>272</v>
      </c>
      <c r="K105" s="1111"/>
      <c r="L105" s="1111"/>
      <c r="M105" s="1111" t="s">
        <v>68</v>
      </c>
      <c r="N105" s="1111"/>
      <c r="O105" s="1111"/>
      <c r="P105" s="282"/>
      <c r="Q105" s="1126"/>
      <c r="R105" s="1126"/>
      <c r="S105" s="291"/>
      <c r="T105" s="1117" t="s">
        <v>271</v>
      </c>
      <c r="U105" s="1118"/>
      <c r="V105" s="1111" t="s">
        <v>1</v>
      </c>
      <c r="W105" s="1111"/>
      <c r="X105" s="1111"/>
      <c r="Y105" s="1111" t="s">
        <v>21</v>
      </c>
      <c r="Z105" s="1111"/>
      <c r="AA105" s="1111"/>
      <c r="AB105" s="1111" t="s">
        <v>272</v>
      </c>
      <c r="AC105" s="1111"/>
      <c r="AD105" s="1111"/>
      <c r="AE105" s="1111" t="s">
        <v>68</v>
      </c>
      <c r="AF105" s="1111"/>
      <c r="AG105" s="1111"/>
      <c r="AH105" s="282"/>
    </row>
    <row r="106" spans="1:34" ht="19" customHeight="1">
      <c r="A106" s="291"/>
      <c r="B106" s="1104" t="s">
        <v>3</v>
      </c>
      <c r="C106" s="1105"/>
      <c r="D106" s="1116">
        <f>IF('statement of marks'!EP$6="","",'statement of marks'!EP$6)</f>
        <v>20</v>
      </c>
      <c r="E106" s="1116"/>
      <c r="F106" s="1116"/>
      <c r="G106" s="1116">
        <f>IF('statement of marks'!EQ$6="","",'statement of marks'!EQ$6)</f>
        <v>20</v>
      </c>
      <c r="H106" s="1116"/>
      <c r="I106" s="1116"/>
      <c r="J106" s="1116">
        <f>IF('statement of marks'!ES$6="","",'statement of marks'!ES$6)</f>
        <v>20</v>
      </c>
      <c r="K106" s="1116"/>
      <c r="L106" s="1116"/>
      <c r="M106" s="1116">
        <f>IF('statement of marks'!EY$6="","",'statement of marks'!ER$6)</f>
        <v>20</v>
      </c>
      <c r="N106" s="1116"/>
      <c r="O106" s="1116"/>
      <c r="P106" s="283"/>
      <c r="Q106" s="1126"/>
      <c r="R106" s="1126"/>
      <c r="S106" s="291"/>
      <c r="T106" s="1104" t="s">
        <v>3</v>
      </c>
      <c r="U106" s="1105"/>
      <c r="V106" s="1116">
        <f>IF('statement of marks'!EP$6="","",'statement of marks'!EP$6)</f>
        <v>20</v>
      </c>
      <c r="W106" s="1116"/>
      <c r="X106" s="1116"/>
      <c r="Y106" s="1116">
        <f>IF('statement of marks'!EQ$6="","",'statement of marks'!EQ$6)</f>
        <v>20</v>
      </c>
      <c r="Z106" s="1116"/>
      <c r="AA106" s="1116"/>
      <c r="AB106" s="1116">
        <f>IF('statement of marks'!ES$6="","",'statement of marks'!ES$6)</f>
        <v>20</v>
      </c>
      <c r="AC106" s="1116"/>
      <c r="AD106" s="1116"/>
      <c r="AE106" s="1116">
        <f>IF('statement of marks'!EY$6="","",'statement of marks'!ER$6)</f>
        <v>20</v>
      </c>
      <c r="AF106" s="1116"/>
      <c r="AG106" s="1116"/>
      <c r="AH106" s="283"/>
    </row>
    <row r="107" spans="1:34" ht="19" customHeight="1">
      <c r="A107" s="291"/>
      <c r="B107" s="1114" t="str">
        <f>IF('statement of marks'!$EP$3="","",'statement of marks'!$EP$3)</f>
        <v>dk;kZuqHko</v>
      </c>
      <c r="C107" s="1115"/>
      <c r="D107" s="1103">
        <f>IF('statement of marks'!EP13="","",'statement of marks'!EP13)</f>
        <v>15</v>
      </c>
      <c r="E107" s="1103"/>
      <c r="F107" s="1103"/>
      <c r="G107" s="1103">
        <f>IF('statement of marks'!EQ13="","",'statement of marks'!EQ13)</f>
        <v>15</v>
      </c>
      <c r="H107" s="1103"/>
      <c r="I107" s="1103"/>
      <c r="J107" s="1103">
        <f>IF('statement of marks'!ES13="","",'statement of marks'!ES13)</f>
        <v>15</v>
      </c>
      <c r="K107" s="1103"/>
      <c r="L107" s="1103"/>
      <c r="M107" s="1103">
        <f>IF('statement of marks'!ER13="","",'statement of marks'!ER13)</f>
        <v>15</v>
      </c>
      <c r="N107" s="1103"/>
      <c r="O107" s="1103"/>
      <c r="P107" s="284"/>
      <c r="Q107" s="1126"/>
      <c r="R107" s="1126"/>
      <c r="S107" s="291"/>
      <c r="T107" s="1114" t="str">
        <f>IF('statement of marks'!$EP$3="","",'statement of marks'!$EP$3)</f>
        <v>dk;kZuqHko</v>
      </c>
      <c r="U107" s="1115"/>
      <c r="V107" s="1103">
        <f>IF('statement of marks'!EP14="","",'statement of marks'!EP14)</f>
        <v>16</v>
      </c>
      <c r="W107" s="1103"/>
      <c r="X107" s="1103"/>
      <c r="Y107" s="1103">
        <f>IF('statement of marks'!EQ14="","",'statement of marks'!EQ14)</f>
        <v>15</v>
      </c>
      <c r="Z107" s="1103"/>
      <c r="AA107" s="1103"/>
      <c r="AB107" s="1103">
        <f>IF('statement of marks'!ES14="","",'statement of marks'!ES14)</f>
        <v>15</v>
      </c>
      <c r="AC107" s="1103"/>
      <c r="AD107" s="1103"/>
      <c r="AE107" s="1103">
        <f>IF('statement of marks'!ER14="","",'statement of marks'!ER14)</f>
        <v>16</v>
      </c>
      <c r="AF107" s="1103"/>
      <c r="AG107" s="1103"/>
      <c r="AH107" s="284"/>
    </row>
    <row r="108" spans="1:34" ht="19" customHeight="1">
      <c r="A108" s="291"/>
      <c r="B108" s="1112" t="str">
        <f>IF('statement of marks'!$EZ$3="","",'statement of marks'!$EZ$3)</f>
        <v>dyk f'k{kk</v>
      </c>
      <c r="C108" s="1113"/>
      <c r="D108" s="1103">
        <f>IF('statement of marks'!EZ13="","",'statement of marks'!EZ13)</f>
        <v>20</v>
      </c>
      <c r="E108" s="1103"/>
      <c r="F108" s="1103"/>
      <c r="G108" s="1103">
        <f>IF('statement of marks'!FA13="","",'statement of marks'!FA13)</f>
        <v>20</v>
      </c>
      <c r="H108" s="1103"/>
      <c r="I108" s="1103"/>
      <c r="J108" s="1103">
        <f>IF('statement of marks'!FC13="","",'statement of marks'!FC13)</f>
        <v>20</v>
      </c>
      <c r="K108" s="1103"/>
      <c r="L108" s="1103"/>
      <c r="M108" s="1103">
        <f>IF('statement of marks'!FB13="","",'statement of marks'!FB13)</f>
        <v>20</v>
      </c>
      <c r="N108" s="1103"/>
      <c r="O108" s="1103"/>
      <c r="P108" s="284"/>
      <c r="Q108" s="1126"/>
      <c r="R108" s="1126"/>
      <c r="S108" s="291"/>
      <c r="T108" s="1112" t="str">
        <f>IF('statement of marks'!$EZ$3="","",'statement of marks'!$EZ$3)</f>
        <v>dyk f'k{kk</v>
      </c>
      <c r="U108" s="1113"/>
      <c r="V108" s="1103">
        <f>IF('statement of marks'!EZ14="","",'statement of marks'!EZ14)</f>
        <v>20</v>
      </c>
      <c r="W108" s="1103"/>
      <c r="X108" s="1103"/>
      <c r="Y108" s="1103">
        <f>IF('statement of marks'!FA14="","",'statement of marks'!FA14)</f>
        <v>20</v>
      </c>
      <c r="Z108" s="1103"/>
      <c r="AA108" s="1103"/>
      <c r="AB108" s="1103">
        <f>IF('statement of marks'!FC14="","",'statement of marks'!FC14)</f>
        <v>20</v>
      </c>
      <c r="AC108" s="1103"/>
      <c r="AD108" s="1103"/>
      <c r="AE108" s="1103">
        <f>IF('statement of marks'!FB14="","",'statement of marks'!FB14)</f>
        <v>20</v>
      </c>
      <c r="AF108" s="1103"/>
      <c r="AG108" s="1103"/>
      <c r="AH108" s="284"/>
    </row>
    <row r="109" spans="1:34" ht="19" customHeight="1">
      <c r="A109" s="291"/>
      <c r="B109" s="1109" t="str">
        <f>IF('statement of marks'!$FJ$3="","",'statement of marks'!$FJ$3)</f>
        <v>LokLF; ,oe~ 'kkjhfjd f'k{kk</v>
      </c>
      <c r="C109" s="1110"/>
      <c r="D109" s="1103">
        <f>IF('statement of marks'!FJ13="","",'statement of marks'!FJ13)</f>
        <v>15</v>
      </c>
      <c r="E109" s="1103"/>
      <c r="F109" s="1103"/>
      <c r="G109" s="1103">
        <f>IF('statement of marks'!FK13="","",'statement of marks'!FK13)</f>
        <v>15</v>
      </c>
      <c r="H109" s="1103"/>
      <c r="I109" s="1103"/>
      <c r="J109" s="1103">
        <f>IF('statement of marks'!FM13="","",'statement of marks'!FM13)</f>
        <v>15</v>
      </c>
      <c r="K109" s="1103"/>
      <c r="L109" s="1103"/>
      <c r="M109" s="1103">
        <f>IF('statement of marks'!FL13="","",'statement of marks'!FL13)</f>
        <v>16</v>
      </c>
      <c r="N109" s="1103"/>
      <c r="O109" s="1103"/>
      <c r="P109" s="284"/>
      <c r="Q109" s="1126"/>
      <c r="R109" s="1126"/>
      <c r="S109" s="291"/>
      <c r="T109" s="1109" t="str">
        <f>IF('statement of marks'!$FJ$3="","",'statement of marks'!$FJ$3)</f>
        <v>LokLF; ,oe~ 'kkjhfjd f'k{kk</v>
      </c>
      <c r="U109" s="1110"/>
      <c r="V109" s="1103">
        <f>IF('statement of marks'!FJ14="","",'statement of marks'!FJ14)</f>
        <v>16</v>
      </c>
      <c r="W109" s="1103"/>
      <c r="X109" s="1103"/>
      <c r="Y109" s="1103">
        <f>IF('statement of marks'!FK14="","",'statement of marks'!FK14)</f>
        <v>15</v>
      </c>
      <c r="Z109" s="1103"/>
      <c r="AA109" s="1103"/>
      <c r="AB109" s="1103">
        <f>IF('statement of marks'!FM14="","",'statement of marks'!FM14)</f>
        <v>15</v>
      </c>
      <c r="AC109" s="1103"/>
      <c r="AD109" s="1103"/>
      <c r="AE109" s="1103">
        <f>IF('statement of marks'!FL14="","",'statement of marks'!FL14)</f>
        <v>15</v>
      </c>
      <c r="AF109" s="1103"/>
      <c r="AG109" s="1103"/>
      <c r="AH109" s="284"/>
    </row>
    <row r="110" spans="1:34" ht="19" customHeight="1">
      <c r="A110" s="291"/>
      <c r="B110" s="1104" t="s">
        <v>273</v>
      </c>
      <c r="C110" s="1105"/>
      <c r="D110" s="1081" t="str">
        <f>details!$DZ$3</f>
        <v>vxLr rd</v>
      </c>
      <c r="E110" s="1081"/>
      <c r="F110" s="1081"/>
      <c r="G110" s="1081" t="str">
        <f>details!$ED$3</f>
        <v>vDVwcj rd</v>
      </c>
      <c r="H110" s="1081"/>
      <c r="I110" s="1081"/>
      <c r="J110" s="1081" t="str">
        <f>details!$EL$3</f>
        <v>Qjojh rd</v>
      </c>
      <c r="K110" s="1081"/>
      <c r="L110" s="1081"/>
      <c r="M110" s="1081" t="str">
        <f>details!$EH$3</f>
        <v>fnlEcj rd</v>
      </c>
      <c r="N110" s="1081"/>
      <c r="O110" s="1081"/>
      <c r="P110" s="284"/>
      <c r="Q110" s="1126"/>
      <c r="R110" s="1126"/>
      <c r="S110" s="291"/>
      <c r="T110" s="1104" t="s">
        <v>273</v>
      </c>
      <c r="U110" s="1105"/>
      <c r="V110" s="1106" t="str">
        <f>details!$DZ$3</f>
        <v>vxLr rd</v>
      </c>
      <c r="W110" s="1107"/>
      <c r="X110" s="1108"/>
      <c r="Y110" s="1106" t="str">
        <f>details!$ED$3</f>
        <v>vDVwcj rd</v>
      </c>
      <c r="Z110" s="1107"/>
      <c r="AA110" s="1108"/>
      <c r="AB110" s="1106" t="str">
        <f>details!$EL$3</f>
        <v>Qjojh rd</v>
      </c>
      <c r="AC110" s="1107"/>
      <c r="AD110" s="1108"/>
      <c r="AE110" s="1106" t="str">
        <f>details!$EH$3</f>
        <v>fnlEcj rd</v>
      </c>
      <c r="AF110" s="1107"/>
      <c r="AG110" s="1108"/>
      <c r="AH110" s="284"/>
    </row>
    <row r="111" spans="1:34" ht="19" customHeight="1">
      <c r="A111" s="291"/>
      <c r="B111" s="1100" t="s">
        <v>99</v>
      </c>
      <c r="C111" s="1101"/>
      <c r="D111" s="1102" t="str">
        <f>IF(details!EA13="","",details!EA13)</f>
        <v/>
      </c>
      <c r="E111" s="1102"/>
      <c r="F111" s="1102"/>
      <c r="G111" s="1102" t="str">
        <f>IF(details!EE13="","",details!EE13)</f>
        <v/>
      </c>
      <c r="H111" s="1102"/>
      <c r="I111" s="1102"/>
      <c r="J111" s="1102" t="str">
        <f>IF(details!EM13="","",details!EM13)</f>
        <v/>
      </c>
      <c r="K111" s="1102"/>
      <c r="L111" s="1102"/>
      <c r="M111" s="1102" t="str">
        <f>IF(details!EI13="","",details!EI13)</f>
        <v/>
      </c>
      <c r="N111" s="1102"/>
      <c r="O111" s="1102"/>
      <c r="P111" s="295"/>
      <c r="Q111" s="1126"/>
      <c r="R111" s="1126"/>
      <c r="S111" s="291"/>
      <c r="T111" s="1100" t="s">
        <v>99</v>
      </c>
      <c r="U111" s="1101"/>
      <c r="V111" s="1091" t="str">
        <f>IF(details!EA14="","",details!EA14)</f>
        <v/>
      </c>
      <c r="W111" s="1092"/>
      <c r="X111" s="1093"/>
      <c r="Y111" s="1091" t="str">
        <f>IF(details!EE14="","",details!EE14)</f>
        <v/>
      </c>
      <c r="Z111" s="1092"/>
      <c r="AA111" s="1093"/>
      <c r="AB111" s="1091" t="str">
        <f>IF(details!EM14="","",details!EM14)</f>
        <v/>
      </c>
      <c r="AC111" s="1092"/>
      <c r="AD111" s="1093"/>
      <c r="AE111" s="1091" t="str">
        <f>IF(details!EI14="","",details!EI14)</f>
        <v/>
      </c>
      <c r="AF111" s="1092"/>
      <c r="AG111" s="1093"/>
      <c r="AH111" s="285"/>
    </row>
    <row r="112" spans="1:34" ht="19" customHeight="1">
      <c r="A112" s="292"/>
      <c r="B112" s="1094" t="s">
        <v>15</v>
      </c>
      <c r="C112" s="1095"/>
      <c r="D112" s="1096" t="str">
        <f>IF(details!DZ13="","",details!DZ13)</f>
        <v/>
      </c>
      <c r="E112" s="1096"/>
      <c r="F112" s="1096"/>
      <c r="G112" s="1096" t="str">
        <f>IF(details!ED13="","",details!ED13)</f>
        <v/>
      </c>
      <c r="H112" s="1096"/>
      <c r="I112" s="1096"/>
      <c r="J112" s="1096" t="str">
        <f>IF(details!EL13="","",details!EL13)</f>
        <v/>
      </c>
      <c r="K112" s="1096"/>
      <c r="L112" s="1096"/>
      <c r="M112" s="1096" t="str">
        <f>IF(details!EH13="","",details!EH13)</f>
        <v/>
      </c>
      <c r="N112" s="1096"/>
      <c r="O112" s="1096"/>
      <c r="P112" s="296"/>
      <c r="Q112" s="1126"/>
      <c r="R112" s="1126"/>
      <c r="S112" s="292"/>
      <c r="T112" s="1094" t="s">
        <v>15</v>
      </c>
      <c r="U112" s="1095"/>
      <c r="V112" s="1097" t="str">
        <f>IF(details!DZ14="","",details!DZ14)</f>
        <v/>
      </c>
      <c r="W112" s="1098"/>
      <c r="X112" s="1099"/>
      <c r="Y112" s="1097" t="str">
        <f>IF(details!ED14="","",details!ED14)</f>
        <v/>
      </c>
      <c r="Z112" s="1098"/>
      <c r="AA112" s="1099"/>
      <c r="AB112" s="1097" t="str">
        <f>IF(details!EL14="","",details!EL14)</f>
        <v/>
      </c>
      <c r="AC112" s="1098"/>
      <c r="AD112" s="1099"/>
      <c r="AE112" s="1097" t="str">
        <f>IF(details!EH14="","",details!EH14)</f>
        <v/>
      </c>
      <c r="AF112" s="1098"/>
      <c r="AG112" s="1099"/>
      <c r="AH112" s="286"/>
    </row>
    <row r="113" spans="1:34" ht="19" customHeight="1">
      <c r="A113" s="291"/>
      <c r="B113" s="1089" t="s">
        <v>100</v>
      </c>
      <c r="C113" s="1090"/>
      <c r="D113" s="1081"/>
      <c r="E113" s="1081"/>
      <c r="F113" s="1081"/>
      <c r="G113" s="1081"/>
      <c r="H113" s="1081"/>
      <c r="I113" s="1081"/>
      <c r="J113" s="1081"/>
      <c r="K113" s="1081"/>
      <c r="L113" s="1081"/>
      <c r="M113" s="1081"/>
      <c r="N113" s="1081"/>
      <c r="O113" s="1081"/>
      <c r="P113" s="287"/>
      <c r="Q113" s="1126"/>
      <c r="R113" s="1126"/>
      <c r="S113" s="291"/>
      <c r="T113" s="1089" t="s">
        <v>100</v>
      </c>
      <c r="U113" s="1090"/>
      <c r="V113" s="1081"/>
      <c r="W113" s="1081"/>
      <c r="X113" s="1081"/>
      <c r="Y113" s="1081"/>
      <c r="Z113" s="1081"/>
      <c r="AA113" s="1081"/>
      <c r="AB113" s="1081"/>
      <c r="AC113" s="1081"/>
      <c r="AD113" s="1081"/>
      <c r="AE113" s="1081"/>
      <c r="AF113" s="1081"/>
      <c r="AG113" s="1081"/>
      <c r="AH113" s="287"/>
    </row>
    <row r="114" spans="1:34" ht="19" customHeight="1">
      <c r="A114" s="291"/>
      <c r="B114" s="1087" t="s">
        <v>80</v>
      </c>
      <c r="C114" s="1088"/>
      <c r="D114" s="1081"/>
      <c r="E114" s="1081"/>
      <c r="F114" s="1081"/>
      <c r="G114" s="1081"/>
      <c r="H114" s="1081"/>
      <c r="I114" s="1081"/>
      <c r="J114" s="1081"/>
      <c r="K114" s="1081"/>
      <c r="L114" s="1081"/>
      <c r="M114" s="1081"/>
      <c r="N114" s="1081"/>
      <c r="O114" s="1081"/>
      <c r="P114" s="287"/>
      <c r="Q114" s="1126"/>
      <c r="R114" s="1126"/>
      <c r="S114" s="291"/>
      <c r="T114" s="1087" t="s">
        <v>80</v>
      </c>
      <c r="U114" s="1088"/>
      <c r="V114" s="1081"/>
      <c r="W114" s="1081"/>
      <c r="X114" s="1081"/>
      <c r="Y114" s="1081"/>
      <c r="Z114" s="1081"/>
      <c r="AA114" s="1081"/>
      <c r="AB114" s="1081"/>
      <c r="AC114" s="1081"/>
      <c r="AD114" s="1081"/>
      <c r="AE114" s="1081"/>
      <c r="AF114" s="1081"/>
      <c r="AG114" s="1081"/>
      <c r="AH114" s="287"/>
    </row>
    <row r="115" spans="1:34" ht="19" customHeight="1">
      <c r="A115" s="291"/>
      <c r="B115" s="1085" t="s">
        <v>101</v>
      </c>
      <c r="C115" s="1086"/>
      <c r="D115" s="1081"/>
      <c r="E115" s="1081"/>
      <c r="F115" s="1081"/>
      <c r="G115" s="1081"/>
      <c r="H115" s="1081"/>
      <c r="I115" s="1081"/>
      <c r="J115" s="1081"/>
      <c r="K115" s="1081"/>
      <c r="L115" s="1081"/>
      <c r="M115" s="1081"/>
      <c r="N115" s="1081"/>
      <c r="O115" s="1081"/>
      <c r="P115" s="287"/>
      <c r="Q115" s="1126"/>
      <c r="R115" s="1126"/>
      <c r="S115" s="291"/>
      <c r="T115" s="1085" t="s">
        <v>101</v>
      </c>
      <c r="U115" s="1086"/>
      <c r="V115" s="1081"/>
      <c r="W115" s="1081"/>
      <c r="X115" s="1081"/>
      <c r="Y115" s="1081"/>
      <c r="Z115" s="1081"/>
      <c r="AA115" s="1081"/>
      <c r="AB115" s="1081"/>
      <c r="AC115" s="1081"/>
      <c r="AD115" s="1081"/>
      <c r="AE115" s="1081"/>
      <c r="AF115" s="1081"/>
      <c r="AG115" s="1081"/>
      <c r="AH115" s="287"/>
    </row>
    <row r="116" spans="1:34" ht="19" customHeight="1" thickBot="1">
      <c r="A116" s="293"/>
      <c r="B116" s="1082" t="s">
        <v>102</v>
      </c>
      <c r="C116" s="1083"/>
      <c r="D116" s="1084"/>
      <c r="E116" s="1084"/>
      <c r="F116" s="1084"/>
      <c r="G116" s="1084"/>
      <c r="H116" s="1084"/>
      <c r="I116" s="1084"/>
      <c r="J116" s="1084"/>
      <c r="K116" s="1084"/>
      <c r="L116" s="1084"/>
      <c r="M116" s="1084"/>
      <c r="N116" s="1084"/>
      <c r="O116" s="1084"/>
      <c r="P116" s="288"/>
      <c r="Q116" s="1126"/>
      <c r="R116" s="1126"/>
      <c r="S116" s="293"/>
      <c r="T116" s="1082" t="s">
        <v>102</v>
      </c>
      <c r="U116" s="1083"/>
      <c r="V116" s="1084"/>
      <c r="W116" s="1084"/>
      <c r="X116" s="1084"/>
      <c r="Y116" s="1084"/>
      <c r="Z116" s="1084"/>
      <c r="AA116" s="1084"/>
      <c r="AB116" s="1084"/>
      <c r="AC116" s="1084"/>
      <c r="AD116" s="1084"/>
      <c r="AE116" s="1084"/>
      <c r="AF116" s="1084"/>
      <c r="AG116" s="1084"/>
      <c r="AH116" s="288"/>
    </row>
    <row r="117" spans="1:34" ht="19" customHeight="1">
      <c r="A117" s="290"/>
      <c r="B117" s="1123" t="s">
        <v>47</v>
      </c>
      <c r="C117" s="1124"/>
      <c r="D117" s="1124"/>
      <c r="E117" s="1124"/>
      <c r="F117" s="1124"/>
      <c r="G117" s="1124"/>
      <c r="H117" s="1124"/>
      <c r="I117" s="1124"/>
      <c r="J117" s="1124"/>
      <c r="K117" s="1124"/>
      <c r="L117" s="1124"/>
      <c r="M117" s="1124"/>
      <c r="N117" s="1124"/>
      <c r="O117" s="1124"/>
      <c r="P117" s="1125"/>
      <c r="Q117" s="1126"/>
      <c r="R117" s="1126"/>
      <c r="S117" s="290"/>
      <c r="T117" s="1123" t="s">
        <v>47</v>
      </c>
      <c r="U117" s="1124"/>
      <c r="V117" s="1124"/>
      <c r="W117" s="1124"/>
      <c r="X117" s="1124"/>
      <c r="Y117" s="1124"/>
      <c r="Z117" s="1124"/>
      <c r="AA117" s="1124"/>
      <c r="AB117" s="1124"/>
      <c r="AC117" s="1124"/>
      <c r="AD117" s="1124"/>
      <c r="AE117" s="1124"/>
      <c r="AF117" s="1124"/>
      <c r="AG117" s="1124"/>
      <c r="AH117" s="1125"/>
    </row>
    <row r="118" spans="1:34" ht="19" customHeight="1">
      <c r="A118" s="1127"/>
      <c r="B118" s="1128" t="str">
        <f>'statement of marks'!$A$1</f>
        <v>jk- ck- ek/;fed fo|ky; uohu] fuEckgsM+k</v>
      </c>
      <c r="C118" s="1129"/>
      <c r="D118" s="1129"/>
      <c r="E118" s="1129"/>
      <c r="F118" s="1129"/>
      <c r="G118" s="1129"/>
      <c r="H118" s="1129"/>
      <c r="I118" s="1129"/>
      <c r="J118" s="1129"/>
      <c r="K118" s="1129"/>
      <c r="L118" s="1129"/>
      <c r="M118" s="1129"/>
      <c r="N118" s="1129"/>
      <c r="O118" s="1129"/>
      <c r="P118" s="1130"/>
      <c r="Q118" s="1126"/>
      <c r="R118" s="1126"/>
      <c r="S118" s="1127"/>
      <c r="T118" s="1128" t="str">
        <f>'statement of marks'!$A$1</f>
        <v>jk- ck- ek/;fed fo|ky; uohu] fuEckgsM+k</v>
      </c>
      <c r="U118" s="1129"/>
      <c r="V118" s="1129"/>
      <c r="W118" s="1129"/>
      <c r="X118" s="1129"/>
      <c r="Y118" s="1129"/>
      <c r="Z118" s="1129"/>
      <c r="AA118" s="1129"/>
      <c r="AB118" s="1129"/>
      <c r="AC118" s="1129"/>
      <c r="AD118" s="1129"/>
      <c r="AE118" s="1129"/>
      <c r="AF118" s="1129"/>
      <c r="AG118" s="1129"/>
      <c r="AH118" s="1130"/>
    </row>
    <row r="119" spans="1:34" ht="19" customHeight="1">
      <c r="A119" s="1127"/>
      <c r="B119" s="1128"/>
      <c r="C119" s="1129"/>
      <c r="D119" s="1129"/>
      <c r="E119" s="1129"/>
      <c r="F119" s="1129"/>
      <c r="G119" s="1129"/>
      <c r="H119" s="1129"/>
      <c r="I119" s="1129"/>
      <c r="J119" s="1129"/>
      <c r="K119" s="1129"/>
      <c r="L119" s="1129"/>
      <c r="M119" s="1129"/>
      <c r="N119" s="1129"/>
      <c r="O119" s="1129"/>
      <c r="P119" s="1130"/>
      <c r="Q119" s="1126"/>
      <c r="R119" s="1126"/>
      <c r="S119" s="1127"/>
      <c r="T119" s="1128"/>
      <c r="U119" s="1129"/>
      <c r="V119" s="1129"/>
      <c r="W119" s="1129"/>
      <c r="X119" s="1129"/>
      <c r="Y119" s="1129"/>
      <c r="Z119" s="1129"/>
      <c r="AA119" s="1129"/>
      <c r="AB119" s="1129"/>
      <c r="AC119" s="1129"/>
      <c r="AD119" s="1129"/>
      <c r="AE119" s="1129"/>
      <c r="AF119" s="1129"/>
      <c r="AG119" s="1129"/>
      <c r="AH119" s="1130"/>
    </row>
    <row r="120" spans="1:34" ht="19" customHeight="1">
      <c r="A120" s="291"/>
      <c r="B120" s="1131" t="s">
        <v>96</v>
      </c>
      <c r="C120" s="1132"/>
      <c r="D120" s="1119" t="str">
        <f>'statement of marks'!$H$3</f>
        <v>2015-16</v>
      </c>
      <c r="E120" s="1119"/>
      <c r="F120" s="1119"/>
      <c r="G120" s="1119"/>
      <c r="H120" s="1119"/>
      <c r="I120" s="1119"/>
      <c r="J120" s="1119"/>
      <c r="K120" s="1119"/>
      <c r="L120" s="1119"/>
      <c r="M120" s="1119"/>
      <c r="N120" s="1119"/>
      <c r="O120" s="1119"/>
      <c r="P120" s="1120"/>
      <c r="Q120" s="1126"/>
      <c r="R120" s="1126"/>
      <c r="S120" s="291"/>
      <c r="T120" s="1131" t="s">
        <v>96</v>
      </c>
      <c r="U120" s="1132"/>
      <c r="V120" s="1119" t="str">
        <f>'statement of marks'!$H$3</f>
        <v>2015-16</v>
      </c>
      <c r="W120" s="1119"/>
      <c r="X120" s="1119"/>
      <c r="Y120" s="1119"/>
      <c r="Z120" s="1119"/>
      <c r="AA120" s="1119"/>
      <c r="AB120" s="1119"/>
      <c r="AC120" s="1119"/>
      <c r="AD120" s="1119"/>
      <c r="AE120" s="1119"/>
      <c r="AF120" s="1119"/>
      <c r="AG120" s="1119"/>
      <c r="AH120" s="1120"/>
    </row>
    <row r="121" spans="1:34" ht="19" customHeight="1">
      <c r="A121" s="291"/>
      <c r="B121" s="1114" t="s">
        <v>218</v>
      </c>
      <c r="C121" s="1115"/>
      <c r="D121" s="1115" t="str">
        <f>IF('statement of marks'!J15="","",'statement of marks'!J15)</f>
        <v>v 009</v>
      </c>
      <c r="E121" s="1115"/>
      <c r="F121" s="1115"/>
      <c r="G121" s="1115"/>
      <c r="H121" s="1115"/>
      <c r="I121" s="1115"/>
      <c r="J121" s="1115"/>
      <c r="K121" s="1115"/>
      <c r="L121" s="1115"/>
      <c r="M121" s="1115"/>
      <c r="N121" s="1115"/>
      <c r="O121" s="1115"/>
      <c r="P121" s="1133"/>
      <c r="Q121" s="1126"/>
      <c r="R121" s="1126"/>
      <c r="S121" s="291"/>
      <c r="T121" s="1114" t="s">
        <v>218</v>
      </c>
      <c r="U121" s="1115"/>
      <c r="V121" s="1115" t="str">
        <f>IF('statement of marks'!J16="","",'statement of marks'!J16)</f>
        <v>v 010</v>
      </c>
      <c r="W121" s="1115"/>
      <c r="X121" s="1115"/>
      <c r="Y121" s="1115"/>
      <c r="Z121" s="1115"/>
      <c r="AA121" s="1115"/>
      <c r="AB121" s="1115"/>
      <c r="AC121" s="1115"/>
      <c r="AD121" s="1115"/>
      <c r="AE121" s="1115"/>
      <c r="AF121" s="1115"/>
      <c r="AG121" s="1115"/>
      <c r="AH121" s="1133"/>
    </row>
    <row r="122" spans="1:34" ht="19" customHeight="1">
      <c r="A122" s="291"/>
      <c r="B122" s="1114" t="s">
        <v>219</v>
      </c>
      <c r="C122" s="1115"/>
      <c r="D122" s="1115" t="str">
        <f>IF('statement of marks'!K15="","",'statement of marks'!K15)</f>
        <v>c 009</v>
      </c>
      <c r="E122" s="1115"/>
      <c r="F122" s="1115"/>
      <c r="G122" s="1115"/>
      <c r="H122" s="1115"/>
      <c r="I122" s="1115"/>
      <c r="J122" s="1115"/>
      <c r="K122" s="1115"/>
      <c r="L122" s="1115"/>
      <c r="M122" s="1115"/>
      <c r="N122" s="1115"/>
      <c r="O122" s="1115"/>
      <c r="P122" s="1133"/>
      <c r="Q122" s="1126"/>
      <c r="R122" s="1126"/>
      <c r="S122" s="291"/>
      <c r="T122" s="1114" t="s">
        <v>219</v>
      </c>
      <c r="U122" s="1115"/>
      <c r="V122" s="1115" t="str">
        <f>IF('statement of marks'!K16="","",'statement of marks'!K16)</f>
        <v>c 010</v>
      </c>
      <c r="W122" s="1115"/>
      <c r="X122" s="1115"/>
      <c r="Y122" s="1115"/>
      <c r="Z122" s="1115"/>
      <c r="AA122" s="1115"/>
      <c r="AB122" s="1115"/>
      <c r="AC122" s="1115"/>
      <c r="AD122" s="1115"/>
      <c r="AE122" s="1115"/>
      <c r="AF122" s="1115"/>
      <c r="AG122" s="1115"/>
      <c r="AH122" s="1133"/>
    </row>
    <row r="123" spans="1:34" ht="19" customHeight="1">
      <c r="A123" s="291"/>
      <c r="B123" s="1114" t="s">
        <v>220</v>
      </c>
      <c r="C123" s="1115"/>
      <c r="D123" s="1115" t="str">
        <f>IF('statement of marks'!L15="","",'statement of marks'!L15)</f>
        <v>l 009</v>
      </c>
      <c r="E123" s="1115"/>
      <c r="F123" s="1115"/>
      <c r="G123" s="1115"/>
      <c r="H123" s="1115"/>
      <c r="I123" s="1115"/>
      <c r="J123" s="1115"/>
      <c r="K123" s="1115"/>
      <c r="L123" s="1115"/>
      <c r="M123" s="1115"/>
      <c r="N123" s="1115"/>
      <c r="O123" s="1115"/>
      <c r="P123" s="1133"/>
      <c r="Q123" s="1126"/>
      <c r="R123" s="1126"/>
      <c r="S123" s="291"/>
      <c r="T123" s="1114" t="s">
        <v>220</v>
      </c>
      <c r="U123" s="1115"/>
      <c r="V123" s="1115" t="str">
        <f>IF('statement of marks'!L16="","",'statement of marks'!L16)</f>
        <v>l 010</v>
      </c>
      <c r="W123" s="1115"/>
      <c r="X123" s="1115"/>
      <c r="Y123" s="1115"/>
      <c r="Z123" s="1115"/>
      <c r="AA123" s="1115"/>
      <c r="AB123" s="1115"/>
      <c r="AC123" s="1115"/>
      <c r="AD123" s="1115"/>
      <c r="AE123" s="1115"/>
      <c r="AF123" s="1115"/>
      <c r="AG123" s="1115"/>
      <c r="AH123" s="1133"/>
    </row>
    <row r="124" spans="1:34" ht="19" customHeight="1">
      <c r="A124" s="291"/>
      <c r="B124" s="1114" t="s">
        <v>221</v>
      </c>
      <c r="C124" s="1115"/>
      <c r="D124" s="1119" t="str">
        <f>'statement of marks'!$G$3</f>
        <v>6 A</v>
      </c>
      <c r="E124" s="1119"/>
      <c r="F124" s="1119"/>
      <c r="G124" s="1119"/>
      <c r="H124" s="1115" t="s">
        <v>9</v>
      </c>
      <c r="I124" s="1115"/>
      <c r="J124" s="1115"/>
      <c r="K124" s="1115"/>
      <c r="L124" s="1115"/>
      <c r="M124" s="1119">
        <f>IF('statement of marks'!D15="","",'statement of marks'!D15)</f>
        <v>809</v>
      </c>
      <c r="N124" s="1119"/>
      <c r="O124" s="1119"/>
      <c r="P124" s="1120"/>
      <c r="Q124" s="1126"/>
      <c r="R124" s="1126"/>
      <c r="S124" s="291"/>
      <c r="T124" s="1114" t="s">
        <v>221</v>
      </c>
      <c r="U124" s="1115"/>
      <c r="V124" s="1119" t="str">
        <f>'statement of marks'!$G$3</f>
        <v>6 A</v>
      </c>
      <c r="W124" s="1119"/>
      <c r="X124" s="1119"/>
      <c r="Y124" s="1119"/>
      <c r="Z124" s="1115" t="s">
        <v>9</v>
      </c>
      <c r="AA124" s="1115"/>
      <c r="AB124" s="1115"/>
      <c r="AC124" s="1115"/>
      <c r="AD124" s="1115"/>
      <c r="AE124" s="1119">
        <f>IF('statement of marks'!D16="","",'statement of marks'!D16)</f>
        <v>810</v>
      </c>
      <c r="AF124" s="1119"/>
      <c r="AG124" s="1119"/>
      <c r="AH124" s="1120"/>
    </row>
    <row r="125" spans="1:34" ht="19" customHeight="1">
      <c r="A125" s="291"/>
      <c r="B125" s="1114" t="s">
        <v>222</v>
      </c>
      <c r="C125" s="1115"/>
      <c r="D125" s="1119">
        <f>IF('statement of marks'!F15="","",'statement of marks'!F15)</f>
        <v>973</v>
      </c>
      <c r="E125" s="1119"/>
      <c r="F125" s="1119"/>
      <c r="G125" s="1119"/>
      <c r="H125" s="1115" t="s">
        <v>0</v>
      </c>
      <c r="I125" s="1115"/>
      <c r="J125" s="1115"/>
      <c r="K125" s="1115"/>
      <c r="L125" s="1115"/>
      <c r="M125" s="1121">
        <f>IF('statement of marks'!H15="","",'statement of marks'!H15)</f>
        <v>36693</v>
      </c>
      <c r="N125" s="1121"/>
      <c r="O125" s="1121"/>
      <c r="P125" s="1122"/>
      <c r="Q125" s="1126"/>
      <c r="R125" s="1126"/>
      <c r="S125" s="291"/>
      <c r="T125" s="1114" t="s">
        <v>222</v>
      </c>
      <c r="U125" s="1115"/>
      <c r="V125" s="1119">
        <f>IF('statement of marks'!F16="","",'statement of marks'!F16)</f>
        <v>909</v>
      </c>
      <c r="W125" s="1119"/>
      <c r="X125" s="1119"/>
      <c r="Y125" s="1119"/>
      <c r="Z125" s="1115" t="s">
        <v>0</v>
      </c>
      <c r="AA125" s="1115"/>
      <c r="AB125" s="1115"/>
      <c r="AC125" s="1115"/>
      <c r="AD125" s="1115"/>
      <c r="AE125" s="1121">
        <f>IF('statement of marks'!H16="","",'statement of marks'!H16)</f>
        <v>36712</v>
      </c>
      <c r="AF125" s="1121"/>
      <c r="AG125" s="1121"/>
      <c r="AH125" s="1122"/>
    </row>
    <row r="126" spans="1:34" ht="19" customHeight="1">
      <c r="A126" s="291"/>
      <c r="B126" s="289" t="s">
        <v>28</v>
      </c>
      <c r="C126" s="279" t="s">
        <v>97</v>
      </c>
      <c r="D126" s="1111" t="s">
        <v>1</v>
      </c>
      <c r="E126" s="1111"/>
      <c r="F126" s="1111"/>
      <c r="G126" s="1111" t="s">
        <v>21</v>
      </c>
      <c r="H126" s="1111"/>
      <c r="I126" s="1111"/>
      <c r="J126" s="1111" t="s">
        <v>68</v>
      </c>
      <c r="K126" s="1111"/>
      <c r="L126" s="1111"/>
      <c r="M126" s="1111" t="s">
        <v>98</v>
      </c>
      <c r="N126" s="1111"/>
      <c r="O126" s="1111"/>
      <c r="P126" s="280" t="s">
        <v>278</v>
      </c>
      <c r="Q126" s="1126"/>
      <c r="R126" s="1126"/>
      <c r="S126" s="291"/>
      <c r="T126" s="289" t="s">
        <v>28</v>
      </c>
      <c r="U126" s="279" t="s">
        <v>97</v>
      </c>
      <c r="V126" s="1111" t="s">
        <v>1</v>
      </c>
      <c r="W126" s="1111"/>
      <c r="X126" s="1111"/>
      <c r="Y126" s="1111" t="s">
        <v>21</v>
      </c>
      <c r="Z126" s="1111"/>
      <c r="AA126" s="1111"/>
      <c r="AB126" s="1111" t="s">
        <v>68</v>
      </c>
      <c r="AC126" s="1111"/>
      <c r="AD126" s="1111"/>
      <c r="AE126" s="1111" t="s">
        <v>98</v>
      </c>
      <c r="AF126" s="1111"/>
      <c r="AG126" s="1111"/>
      <c r="AH126" s="280" t="s">
        <v>278</v>
      </c>
    </row>
    <row r="127" spans="1:34" ht="19" customHeight="1">
      <c r="A127" s="291"/>
      <c r="B127" s="1104" t="s">
        <v>3</v>
      </c>
      <c r="C127" s="1105"/>
      <c r="D127" s="312">
        <f>IF('statement of marks'!M$6="","",'statement of marks'!M$6)</f>
        <v>5</v>
      </c>
      <c r="E127" s="312">
        <f>IF('statement of marks'!N$6="","",'statement of marks'!N$6)</f>
        <v>5</v>
      </c>
      <c r="F127" s="312">
        <f>IF('statement of marks'!O$6="","",'statement of marks'!O$6)</f>
        <v>10</v>
      </c>
      <c r="G127" s="312">
        <f>IF('statement of marks'!P$6="","",'statement of marks'!P$6)</f>
        <v>5</v>
      </c>
      <c r="H127" s="312">
        <f>IF('statement of marks'!Q$6="","",'statement of marks'!Q$6)</f>
        <v>5</v>
      </c>
      <c r="I127" s="312">
        <f>IF('statement of marks'!R$6="","",'statement of marks'!R$6)</f>
        <v>10</v>
      </c>
      <c r="J127" s="312">
        <f>IF('statement of marks'!S$6="","",'statement of marks'!S$6)</f>
        <v>5</v>
      </c>
      <c r="K127" s="312">
        <f>IF('statement of marks'!T$6="","",'statement of marks'!T$6)</f>
        <v>5</v>
      </c>
      <c r="L127" s="312">
        <f>IF('statement of marks'!U$6="","",'statement of marks'!U$6)</f>
        <v>10</v>
      </c>
      <c r="M127" s="312">
        <f>IF('statement of marks'!W$6="","",'statement of marks'!W$6)</f>
        <v>50</v>
      </c>
      <c r="N127" s="312">
        <f>IF('statement of marks'!X$6="","",'statement of marks'!X$6)</f>
        <v>20</v>
      </c>
      <c r="O127" s="312">
        <f>IF('statement of marks'!Y$6="","",'statement of marks'!Y$6)</f>
        <v>70</v>
      </c>
      <c r="P127" s="281">
        <f>IF('statement of marks'!Z$6="","",'statement of marks'!Z$6)</f>
        <v>100</v>
      </c>
      <c r="Q127" s="1126"/>
      <c r="R127" s="1126"/>
      <c r="S127" s="291"/>
      <c r="T127" s="1104" t="s">
        <v>3</v>
      </c>
      <c r="U127" s="1105"/>
      <c r="V127" s="312">
        <f>IF('statement of marks'!M$6="","",'statement of marks'!M$6)</f>
        <v>5</v>
      </c>
      <c r="W127" s="312">
        <f>IF('statement of marks'!N$6="","",'statement of marks'!N$6)</f>
        <v>5</v>
      </c>
      <c r="X127" s="312">
        <f>IF('statement of marks'!O$6="","",'statement of marks'!O$6)</f>
        <v>10</v>
      </c>
      <c r="Y127" s="312">
        <f>IF('statement of marks'!P$6="","",'statement of marks'!P$6)</f>
        <v>5</v>
      </c>
      <c r="Z127" s="312">
        <f>IF('statement of marks'!Q$6="","",'statement of marks'!Q$6)</f>
        <v>5</v>
      </c>
      <c r="AA127" s="312">
        <f>IF('statement of marks'!R$6="","",'statement of marks'!R$6)</f>
        <v>10</v>
      </c>
      <c r="AB127" s="312">
        <f>IF('statement of marks'!S$6="","",'statement of marks'!S$6)</f>
        <v>5</v>
      </c>
      <c r="AC127" s="312">
        <f>IF('statement of marks'!T$6="","",'statement of marks'!T$6)</f>
        <v>5</v>
      </c>
      <c r="AD127" s="312">
        <f>IF('statement of marks'!U$6="","",'statement of marks'!U$6)</f>
        <v>10</v>
      </c>
      <c r="AE127" s="312">
        <f>IF('statement of marks'!W$6="","",'statement of marks'!W$6)</f>
        <v>50</v>
      </c>
      <c r="AF127" s="312">
        <f>IF('statement of marks'!X$6="","",'statement of marks'!X$6)</f>
        <v>20</v>
      </c>
      <c r="AG127" s="312">
        <f>IF('statement of marks'!Y$6="","",'statement of marks'!Y$6)</f>
        <v>70</v>
      </c>
      <c r="AH127" s="281">
        <f>IF('statement of marks'!Z$6="","",'statement of marks'!Z$6)</f>
        <v>100</v>
      </c>
    </row>
    <row r="128" spans="1:34" ht="19" customHeight="1">
      <c r="A128" s="291"/>
      <c r="B128" s="1114" t="str">
        <f>IF('statement of marks'!$M$3="","",'statement of marks'!$M$3)</f>
        <v>fgUnh</v>
      </c>
      <c r="C128" s="1115"/>
      <c r="D128" s="277">
        <f>IF('statement of marks'!M15="","",'statement of marks'!M15)</f>
        <v>5</v>
      </c>
      <c r="E128" s="277">
        <f>IF('statement of marks'!N15="","",'statement of marks'!N15)</f>
        <v>5</v>
      </c>
      <c r="F128" s="275">
        <f>IF('statement of marks'!O15="","",'statement of marks'!O15)</f>
        <v>10</v>
      </c>
      <c r="G128" s="277">
        <f>IF('statement of marks'!P15="","",'statement of marks'!P15)</f>
        <v>5</v>
      </c>
      <c r="H128" s="277">
        <f>IF('statement of marks'!Q15="","",'statement of marks'!Q15)</f>
        <v>5</v>
      </c>
      <c r="I128" s="275">
        <f>IF('statement of marks'!R15="","",'statement of marks'!R15)</f>
        <v>10</v>
      </c>
      <c r="J128" s="277">
        <f>IF('statement of marks'!S15="","",'statement of marks'!S15)</f>
        <v>5</v>
      </c>
      <c r="K128" s="277">
        <f>IF('statement of marks'!T15="","",'statement of marks'!T15)</f>
        <v>5</v>
      </c>
      <c r="L128" s="275">
        <f>IF('statement of marks'!U15="","",'statement of marks'!U15)</f>
        <v>10</v>
      </c>
      <c r="M128" s="277">
        <f>IF('statement of marks'!W15="","",'statement of marks'!W15)</f>
        <v>44</v>
      </c>
      <c r="N128" s="277">
        <f>IF('statement of marks'!X15="","",'statement of marks'!X15)</f>
        <v>17</v>
      </c>
      <c r="O128" s="275">
        <f>IF('statement of marks'!Y15="","",'statement of marks'!Y15)</f>
        <v>61</v>
      </c>
      <c r="P128" s="281">
        <f>IF('statement of marks'!Z15="","",'statement of marks'!Z15)</f>
        <v>91</v>
      </c>
      <c r="Q128" s="1126"/>
      <c r="R128" s="1126"/>
      <c r="S128" s="291"/>
      <c r="T128" s="1114" t="str">
        <f>IF('statement of marks'!$M$3="","",'statement of marks'!$M$3)</f>
        <v>fgUnh</v>
      </c>
      <c r="U128" s="1115"/>
      <c r="V128" s="277">
        <f>IF('statement of marks'!M16="","",'statement of marks'!M16)</f>
        <v>5</v>
      </c>
      <c r="W128" s="277">
        <f>IF('statement of marks'!N16="","",'statement of marks'!N16)</f>
        <v>5</v>
      </c>
      <c r="X128" s="275">
        <f>IF('statement of marks'!O16="","",'statement of marks'!O16)</f>
        <v>10</v>
      </c>
      <c r="Y128" s="277">
        <f>IF('statement of marks'!P16="","",'statement of marks'!P16)</f>
        <v>5</v>
      </c>
      <c r="Z128" s="277">
        <f>IF('statement of marks'!Q16="","",'statement of marks'!Q16)</f>
        <v>5</v>
      </c>
      <c r="AA128" s="275">
        <f>IF('statement of marks'!R16="","",'statement of marks'!R16)</f>
        <v>10</v>
      </c>
      <c r="AB128" s="277">
        <f>IF('statement of marks'!S16="","",'statement of marks'!S16)</f>
        <v>5</v>
      </c>
      <c r="AC128" s="277">
        <f>IF('statement of marks'!T16="","",'statement of marks'!T16)</f>
        <v>5</v>
      </c>
      <c r="AD128" s="275">
        <f>IF('statement of marks'!U16="","",'statement of marks'!U16)</f>
        <v>10</v>
      </c>
      <c r="AE128" s="277">
        <f>IF('statement of marks'!W16="","",'statement of marks'!W16)</f>
        <v>4</v>
      </c>
      <c r="AF128" s="277">
        <f>IF('statement of marks'!X16="","",'statement of marks'!X16)</f>
        <v>13</v>
      </c>
      <c r="AG128" s="275">
        <f>IF('statement of marks'!Y16="","",'statement of marks'!Y16)</f>
        <v>17</v>
      </c>
      <c r="AH128" s="281">
        <f>IF('statement of marks'!Z16="","",'statement of marks'!Z16)</f>
        <v>47</v>
      </c>
    </row>
    <row r="129" spans="1:34" ht="19" customHeight="1">
      <c r="A129" s="291"/>
      <c r="B129" s="1114" t="str">
        <f>IF('statement of marks'!$AI$3="","",'statement of marks'!$AI$3)</f>
        <v>vaxszth</v>
      </c>
      <c r="C129" s="1115"/>
      <c r="D129" s="277">
        <f>IF('statement of marks'!AI15="","",'statement of marks'!AI15)</f>
        <v>3</v>
      </c>
      <c r="E129" s="277">
        <f>IF('statement of marks'!AJ15="","",'statement of marks'!AJ15)</f>
        <v>3</v>
      </c>
      <c r="F129" s="275">
        <f>IF('statement of marks'!AK15="","",'statement of marks'!AK15)</f>
        <v>6</v>
      </c>
      <c r="G129" s="277">
        <f>IF('statement of marks'!AL15="","",'statement of marks'!AL15)</f>
        <v>3</v>
      </c>
      <c r="H129" s="277">
        <f>IF('statement of marks'!AM15="","",'statement of marks'!AM15)</f>
        <v>3</v>
      </c>
      <c r="I129" s="275">
        <f>IF('statement of marks'!AN15="","",'statement of marks'!AN15)</f>
        <v>6</v>
      </c>
      <c r="J129" s="277">
        <f>IF('statement of marks'!AO15="","",'statement of marks'!AO15)</f>
        <v>5</v>
      </c>
      <c r="K129" s="277">
        <f>IF('statement of marks'!AP15="","",'statement of marks'!AP15)</f>
        <v>5</v>
      </c>
      <c r="L129" s="275">
        <f>IF('statement of marks'!AQ15="","",'statement of marks'!AQ15)</f>
        <v>10</v>
      </c>
      <c r="M129" s="277">
        <f>IF('statement of marks'!AS15="","",'statement of marks'!AS15)</f>
        <v>12</v>
      </c>
      <c r="N129" s="277">
        <f>IF('statement of marks'!AT15="","",'statement of marks'!AT15)</f>
        <v>18</v>
      </c>
      <c r="O129" s="275">
        <f>IF('statement of marks'!AU15="","",'statement of marks'!AU15)</f>
        <v>30</v>
      </c>
      <c r="P129" s="281">
        <f>IF('statement of marks'!AV15="","",'statement of marks'!AV15)</f>
        <v>52</v>
      </c>
      <c r="Q129" s="1126"/>
      <c r="R129" s="1126"/>
      <c r="S129" s="291"/>
      <c r="T129" s="1114" t="str">
        <f>IF('statement of marks'!$AI$3="","",'statement of marks'!$AI$3)</f>
        <v>vaxszth</v>
      </c>
      <c r="U129" s="1115"/>
      <c r="V129" s="277">
        <f>IF('statement of marks'!AI16="","",'statement of marks'!AI16)</f>
        <v>4</v>
      </c>
      <c r="W129" s="277">
        <f>IF('statement of marks'!AJ16="","",'statement of marks'!AJ16)</f>
        <v>4</v>
      </c>
      <c r="X129" s="275">
        <f>IF('statement of marks'!AK16="","",'statement of marks'!AK16)</f>
        <v>8</v>
      </c>
      <c r="Y129" s="277">
        <f>IF('statement of marks'!AL16="","",'statement of marks'!AL16)</f>
        <v>5</v>
      </c>
      <c r="Z129" s="277">
        <f>IF('statement of marks'!AM16="","",'statement of marks'!AM16)</f>
        <v>4</v>
      </c>
      <c r="AA129" s="275">
        <f>IF('statement of marks'!AN16="","",'statement of marks'!AN16)</f>
        <v>9</v>
      </c>
      <c r="AB129" s="277">
        <f>IF('statement of marks'!AO16="","",'statement of marks'!AO16)</f>
        <v>5</v>
      </c>
      <c r="AC129" s="277">
        <f>IF('statement of marks'!AP16="","",'statement of marks'!AP16)</f>
        <v>5</v>
      </c>
      <c r="AD129" s="275">
        <f>IF('statement of marks'!AQ16="","",'statement of marks'!AQ16)</f>
        <v>10</v>
      </c>
      <c r="AE129" s="277">
        <f>IF('statement of marks'!AS16="","",'statement of marks'!AS16)</f>
        <v>9</v>
      </c>
      <c r="AF129" s="277">
        <f>IF('statement of marks'!AT16="","",'statement of marks'!AT16)</f>
        <v>14</v>
      </c>
      <c r="AG129" s="275">
        <f>IF('statement of marks'!AU16="","",'statement of marks'!AU16)</f>
        <v>23</v>
      </c>
      <c r="AH129" s="281">
        <f>IF('statement of marks'!AV16="","",'statement of marks'!AV16)</f>
        <v>50</v>
      </c>
    </row>
    <row r="130" spans="1:34" ht="19" customHeight="1">
      <c r="A130" s="291"/>
      <c r="B130" s="1114" t="str">
        <f>IF('statement of marks'!BE15="s","laLd`r",IF('statement of marks'!BE15="u","mnwZ",IF('statement of marks'!BE15="g","xqtjkrh",IF('statement of marks'!BE15="p","iatkch",IF('statement of marks'!BE15="sd","fla/kh","r`rh; Hkk""kk")))))</f>
        <v>mnwZ</v>
      </c>
      <c r="C130" s="1115"/>
      <c r="D130" s="277">
        <f>IF('statement of marks'!BF15="","",'statement of marks'!BF15)</f>
        <v>4</v>
      </c>
      <c r="E130" s="277">
        <f>IF('statement of marks'!BG15="","",'statement of marks'!BG15)</f>
        <v>4</v>
      </c>
      <c r="F130" s="275">
        <f>IF('statement of marks'!BH15="","",'statement of marks'!BH15)</f>
        <v>8</v>
      </c>
      <c r="G130" s="277">
        <f>IF('statement of marks'!BI15="","",'statement of marks'!BI15)</f>
        <v>5</v>
      </c>
      <c r="H130" s="277">
        <f>IF('statement of marks'!BJ15="","",'statement of marks'!BJ15)</f>
        <v>5</v>
      </c>
      <c r="I130" s="275">
        <f>IF('statement of marks'!BK15="","",'statement of marks'!BK15)</f>
        <v>10</v>
      </c>
      <c r="J130" s="277">
        <f>IF('statement of marks'!BL15="","",'statement of marks'!BL15)</f>
        <v>5</v>
      </c>
      <c r="K130" s="277">
        <f>IF('statement of marks'!BM15="","",'statement of marks'!BM15)</f>
        <v>5</v>
      </c>
      <c r="L130" s="275">
        <f>IF('statement of marks'!BN15="","",'statement of marks'!BN15)</f>
        <v>10</v>
      </c>
      <c r="M130" s="277">
        <f>IF('statement of marks'!BP15="","",'statement of marks'!BP15)</f>
        <v>35</v>
      </c>
      <c r="N130" s="277">
        <f>IF('statement of marks'!BQ15="","",'statement of marks'!BQ15)</f>
        <v>16</v>
      </c>
      <c r="O130" s="275">
        <f>IF('statement of marks'!BR15="","",'statement of marks'!BR15)</f>
        <v>51</v>
      </c>
      <c r="P130" s="281">
        <f>IF('statement of marks'!BS15="","",'statement of marks'!BS15)</f>
        <v>79</v>
      </c>
      <c r="Q130" s="1126"/>
      <c r="R130" s="1126"/>
      <c r="S130" s="291"/>
      <c r="T130" s="1114" t="str">
        <f>IF('statement of marks'!BE16="s","laLd`r",IF('statement of marks'!BE16="u","mnwZ",IF('statement of marks'!BE16="g","xqtjkrh",IF('statement of marks'!BE16="p","iatkch",IF('statement of marks'!BE16="sd","fla/kh","r`rh; Hkk""kk")))))</f>
        <v>mnwZ</v>
      </c>
      <c r="U130" s="1115"/>
      <c r="V130" s="277">
        <f>IF('statement of marks'!BF16="","",'statement of marks'!BF16)</f>
        <v>2</v>
      </c>
      <c r="W130" s="277">
        <f>IF('statement of marks'!BG16="","",'statement of marks'!BG16)</f>
        <v>3</v>
      </c>
      <c r="X130" s="275">
        <f>IF('statement of marks'!BH16="","",'statement of marks'!BH16)</f>
        <v>5</v>
      </c>
      <c r="Y130" s="277">
        <f>IF('statement of marks'!BI16="","",'statement of marks'!BI16)</f>
        <v>5</v>
      </c>
      <c r="Z130" s="277">
        <f>IF('statement of marks'!BJ16="","",'statement of marks'!BJ16)</f>
        <v>4</v>
      </c>
      <c r="AA130" s="275">
        <f>IF('statement of marks'!BK16="","",'statement of marks'!BK16)</f>
        <v>9</v>
      </c>
      <c r="AB130" s="277">
        <f>IF('statement of marks'!BL16="","",'statement of marks'!BL16)</f>
        <v>4</v>
      </c>
      <c r="AC130" s="277">
        <f>IF('statement of marks'!BM16="","",'statement of marks'!BM16)</f>
        <v>4</v>
      </c>
      <c r="AD130" s="275">
        <f>IF('statement of marks'!BN16="","",'statement of marks'!BN16)</f>
        <v>8</v>
      </c>
      <c r="AE130" s="277">
        <f>IF('statement of marks'!BP16="","",'statement of marks'!BP16)</f>
        <v>21</v>
      </c>
      <c r="AF130" s="277">
        <f>IF('statement of marks'!BQ16="","",'statement of marks'!BQ16)</f>
        <v>12</v>
      </c>
      <c r="AG130" s="275">
        <f>IF('statement of marks'!BR16="","",'statement of marks'!BR16)</f>
        <v>33</v>
      </c>
      <c r="AH130" s="281">
        <f>IF('statement of marks'!BS16="","",'statement of marks'!BS16)</f>
        <v>55</v>
      </c>
    </row>
    <row r="131" spans="1:34" ht="19" customHeight="1">
      <c r="A131" s="291"/>
      <c r="B131" s="1114" t="str">
        <f>IF('statement of marks'!$CB$3="","",'statement of marks'!$CB$3)</f>
        <v>xf.kr</v>
      </c>
      <c r="C131" s="1115"/>
      <c r="D131" s="277">
        <f>IF('statement of marks'!CB15="","",'statement of marks'!CB15)</f>
        <v>5</v>
      </c>
      <c r="E131" s="277">
        <f>IF('statement of marks'!CC15="","",'statement of marks'!CC15)</f>
        <v>4</v>
      </c>
      <c r="F131" s="275">
        <f>IF('statement of marks'!CD15="","",'statement of marks'!CD15)</f>
        <v>9</v>
      </c>
      <c r="G131" s="277">
        <f>IF('statement of marks'!CE15="","",'statement of marks'!CE15)</f>
        <v>2</v>
      </c>
      <c r="H131" s="277">
        <f>IF('statement of marks'!CF15="","",'statement of marks'!CF15)</f>
        <v>4</v>
      </c>
      <c r="I131" s="275">
        <f>IF('statement of marks'!CG15="","",'statement of marks'!CG15)</f>
        <v>6</v>
      </c>
      <c r="J131" s="277">
        <f>IF('statement of marks'!CH15="","",'statement of marks'!CH15)</f>
        <v>4</v>
      </c>
      <c r="K131" s="277">
        <f>IF('statement of marks'!CI15="","",'statement of marks'!CI15)</f>
        <v>4</v>
      </c>
      <c r="L131" s="275">
        <f>IF('statement of marks'!CJ15="","",'statement of marks'!CJ15)</f>
        <v>8</v>
      </c>
      <c r="M131" s="277">
        <f>IF('statement of marks'!CL15="","",'statement of marks'!CL15)</f>
        <v>20</v>
      </c>
      <c r="N131" s="277">
        <f>IF('statement of marks'!CM15="","",'statement of marks'!CM15)</f>
        <v>16</v>
      </c>
      <c r="O131" s="275">
        <f>IF('statement of marks'!CN15="","",'statement of marks'!CN15)</f>
        <v>36</v>
      </c>
      <c r="P131" s="281">
        <f>IF('statement of marks'!CO15="","",'statement of marks'!CO15)</f>
        <v>59</v>
      </c>
      <c r="Q131" s="1126"/>
      <c r="R131" s="1126"/>
      <c r="S131" s="291"/>
      <c r="T131" s="1114" t="str">
        <f>IF('statement of marks'!$CB$3="","",'statement of marks'!$CB$3)</f>
        <v>xf.kr</v>
      </c>
      <c r="U131" s="1115"/>
      <c r="V131" s="277">
        <f>IF('statement of marks'!CB16="","",'statement of marks'!CB16)</f>
        <v>5</v>
      </c>
      <c r="W131" s="277">
        <f>IF('statement of marks'!CC16="","",'statement of marks'!CC16)</f>
        <v>4</v>
      </c>
      <c r="X131" s="275">
        <f>IF('statement of marks'!CD16="","",'statement of marks'!CD16)</f>
        <v>9</v>
      </c>
      <c r="Y131" s="277">
        <f>IF('statement of marks'!CE16="","",'statement of marks'!CE16)</f>
        <v>2</v>
      </c>
      <c r="Z131" s="277">
        <f>IF('statement of marks'!CF16="","",'statement of marks'!CF16)</f>
        <v>4</v>
      </c>
      <c r="AA131" s="275">
        <f>IF('statement of marks'!CG16="","",'statement of marks'!CG16)</f>
        <v>6</v>
      </c>
      <c r="AB131" s="277">
        <f>IF('statement of marks'!CH16="","",'statement of marks'!CH16)</f>
        <v>4</v>
      </c>
      <c r="AC131" s="277">
        <f>IF('statement of marks'!CI16="","",'statement of marks'!CI16)</f>
        <v>3</v>
      </c>
      <c r="AD131" s="275">
        <f>IF('statement of marks'!CJ16="","",'statement of marks'!CJ16)</f>
        <v>7</v>
      </c>
      <c r="AE131" s="277">
        <f>IF('statement of marks'!CL16="","",'statement of marks'!CL16)</f>
        <v>17</v>
      </c>
      <c r="AF131" s="277">
        <f>IF('statement of marks'!CM16="","",'statement of marks'!CM16)</f>
        <v>18</v>
      </c>
      <c r="AG131" s="275">
        <f>IF('statement of marks'!CN16="","",'statement of marks'!CN16)</f>
        <v>35</v>
      </c>
      <c r="AH131" s="281">
        <f>IF('statement of marks'!CO16="","",'statement of marks'!CO16)</f>
        <v>57</v>
      </c>
    </row>
    <row r="132" spans="1:34" ht="19" customHeight="1">
      <c r="A132" s="291"/>
      <c r="B132" s="1114" t="str">
        <f>IF('statement of marks'!$CX$3="","",'statement of marks'!$CX$3)</f>
        <v>foKku</v>
      </c>
      <c r="C132" s="1115"/>
      <c r="D132" s="277">
        <f>IF('statement of marks'!CX15="","",'statement of marks'!CX15)</f>
        <v>3</v>
      </c>
      <c r="E132" s="277">
        <f>IF('statement of marks'!CY15="","",'statement of marks'!CY15)</f>
        <v>2</v>
      </c>
      <c r="F132" s="275">
        <f>IF('statement of marks'!CZ15="","",'statement of marks'!CZ15)</f>
        <v>5</v>
      </c>
      <c r="G132" s="277">
        <f>IF('statement of marks'!DA15="","",'statement of marks'!DA15)</f>
        <v>4</v>
      </c>
      <c r="H132" s="277">
        <f>IF('statement of marks'!DB15="","",'statement of marks'!DB15)</f>
        <v>5</v>
      </c>
      <c r="I132" s="275">
        <f>IF('statement of marks'!DC15="","",'statement of marks'!DC15)</f>
        <v>9</v>
      </c>
      <c r="J132" s="277">
        <f>IF('statement of marks'!DD15="","",'statement of marks'!DD15)</f>
        <v>4</v>
      </c>
      <c r="K132" s="277">
        <f>IF('statement of marks'!DE15="","",'statement of marks'!DE15)</f>
        <v>4</v>
      </c>
      <c r="L132" s="275">
        <f>IF('statement of marks'!DF15="","",'statement of marks'!DF15)</f>
        <v>8</v>
      </c>
      <c r="M132" s="277">
        <f>IF('statement of marks'!DH15="","",'statement of marks'!DH15)</f>
        <v>27</v>
      </c>
      <c r="N132" s="277">
        <f>IF('statement of marks'!DI15="","",'statement of marks'!DI15)</f>
        <v>16</v>
      </c>
      <c r="O132" s="275">
        <f>IF('statement of marks'!DJ15="","",'statement of marks'!DJ15)</f>
        <v>43</v>
      </c>
      <c r="P132" s="281">
        <f>IF('statement of marks'!DK15="","",'statement of marks'!DK15)</f>
        <v>65</v>
      </c>
      <c r="Q132" s="1126"/>
      <c r="R132" s="1126"/>
      <c r="S132" s="291"/>
      <c r="T132" s="1114" t="str">
        <f>IF('statement of marks'!$CX$3="","",'statement of marks'!$CX$3)</f>
        <v>foKku</v>
      </c>
      <c r="U132" s="1115"/>
      <c r="V132" s="277">
        <f>IF('statement of marks'!CX16="","",'statement of marks'!CX16)</f>
        <v>2</v>
      </c>
      <c r="W132" s="277">
        <f>IF('statement of marks'!CY16="","",'statement of marks'!CY16)</f>
        <v>2</v>
      </c>
      <c r="X132" s="275">
        <f>IF('statement of marks'!CZ16="","",'statement of marks'!CZ16)</f>
        <v>4</v>
      </c>
      <c r="Y132" s="277">
        <f>IF('statement of marks'!DA16="","",'statement of marks'!DA16)</f>
        <v>5</v>
      </c>
      <c r="Z132" s="277">
        <f>IF('statement of marks'!DB16="","",'statement of marks'!DB16)</f>
        <v>5</v>
      </c>
      <c r="AA132" s="275">
        <f>IF('statement of marks'!DC16="","",'statement of marks'!DC16)</f>
        <v>10</v>
      </c>
      <c r="AB132" s="277">
        <f>IF('statement of marks'!DD16="","",'statement of marks'!DD16)</f>
        <v>3</v>
      </c>
      <c r="AC132" s="277">
        <f>IF('statement of marks'!DE16="","",'statement of marks'!DE16)</f>
        <v>3</v>
      </c>
      <c r="AD132" s="275">
        <f>IF('statement of marks'!DF16="","",'statement of marks'!DF16)</f>
        <v>6</v>
      </c>
      <c r="AE132" s="277">
        <f>IF('statement of marks'!DH16="","",'statement of marks'!DH16)</f>
        <v>17</v>
      </c>
      <c r="AF132" s="277">
        <f>IF('statement of marks'!DI16="","",'statement of marks'!DI16)</f>
        <v>15</v>
      </c>
      <c r="AG132" s="275">
        <f>IF('statement of marks'!DJ16="","",'statement of marks'!DJ16)</f>
        <v>32</v>
      </c>
      <c r="AH132" s="281">
        <f>IF('statement of marks'!DK16="","",'statement of marks'!DK16)</f>
        <v>52</v>
      </c>
    </row>
    <row r="133" spans="1:34" ht="19" customHeight="1">
      <c r="A133" s="291"/>
      <c r="B133" s="1114" t="str">
        <f>IF('statement of marks'!$DT$3="","",'statement of marks'!$DT$3)</f>
        <v>lkekftd foKku</v>
      </c>
      <c r="C133" s="1115"/>
      <c r="D133" s="277">
        <f>IF('statement of marks'!DT15="","",'statement of marks'!DT15)</f>
        <v>1</v>
      </c>
      <c r="E133" s="277">
        <f>IF('statement of marks'!DU15="","",'statement of marks'!DU15)</f>
        <v>3</v>
      </c>
      <c r="F133" s="275">
        <f>IF('statement of marks'!DV15="","",'statement of marks'!DV15)</f>
        <v>4</v>
      </c>
      <c r="G133" s="277">
        <f>IF('statement of marks'!DW15="","",'statement of marks'!DW15)</f>
        <v>3</v>
      </c>
      <c r="H133" s="277">
        <f>IF('statement of marks'!DX15="","",'statement of marks'!DX15)</f>
        <v>4</v>
      </c>
      <c r="I133" s="275">
        <f>IF('statement of marks'!DY15="","",'statement of marks'!DY15)</f>
        <v>7</v>
      </c>
      <c r="J133" s="277">
        <f>IF('statement of marks'!DZ15="","",'statement of marks'!DZ15)</f>
        <v>5</v>
      </c>
      <c r="K133" s="277">
        <f>IF('statement of marks'!EA15="","",'statement of marks'!EA15)</f>
        <v>5</v>
      </c>
      <c r="L133" s="275">
        <f>IF('statement of marks'!EB15="","",'statement of marks'!EB15)</f>
        <v>10</v>
      </c>
      <c r="M133" s="277">
        <f>IF('statement of marks'!ED15="","",'statement of marks'!ED15)</f>
        <v>30</v>
      </c>
      <c r="N133" s="277">
        <f>IF('statement of marks'!EE15="","",'statement of marks'!EE15)</f>
        <v>15</v>
      </c>
      <c r="O133" s="275">
        <f>IF('statement of marks'!EF15="","",'statement of marks'!EF15)</f>
        <v>45</v>
      </c>
      <c r="P133" s="281">
        <f>IF('statement of marks'!EG15="","",'statement of marks'!EG15)</f>
        <v>66</v>
      </c>
      <c r="Q133" s="1126"/>
      <c r="R133" s="1126"/>
      <c r="S133" s="291"/>
      <c r="T133" s="1114" t="str">
        <f>IF('statement of marks'!$DT$3="","",'statement of marks'!$DT$3)</f>
        <v>lkekftd foKku</v>
      </c>
      <c r="U133" s="1115"/>
      <c r="V133" s="277">
        <f>IF('statement of marks'!DT16="","",'statement of marks'!DT16)</f>
        <v>1</v>
      </c>
      <c r="W133" s="277">
        <f>IF('statement of marks'!DU16="","",'statement of marks'!DU16)</f>
        <v>3</v>
      </c>
      <c r="X133" s="275">
        <f>IF('statement of marks'!DV16="","",'statement of marks'!DV16)</f>
        <v>4</v>
      </c>
      <c r="Y133" s="277">
        <f>IF('statement of marks'!DW16="","",'statement of marks'!DW16)</f>
        <v>2</v>
      </c>
      <c r="Z133" s="277">
        <f>IF('statement of marks'!DX16="","",'statement of marks'!DX16)</f>
        <v>4</v>
      </c>
      <c r="AA133" s="275">
        <f>IF('statement of marks'!DY16="","",'statement of marks'!DY16)</f>
        <v>6</v>
      </c>
      <c r="AB133" s="277">
        <f>IF('statement of marks'!DZ16="","",'statement of marks'!DZ16)</f>
        <v>4</v>
      </c>
      <c r="AC133" s="277">
        <f>IF('statement of marks'!EA16="","",'statement of marks'!EA16)</f>
        <v>4</v>
      </c>
      <c r="AD133" s="275">
        <f>IF('statement of marks'!EB16="","",'statement of marks'!EB16)</f>
        <v>8</v>
      </c>
      <c r="AE133" s="277">
        <f>IF('statement of marks'!ED16="","",'statement of marks'!ED16)</f>
        <v>9</v>
      </c>
      <c r="AF133" s="277">
        <f>IF('statement of marks'!EE16="","",'statement of marks'!EE16)</f>
        <v>14</v>
      </c>
      <c r="AG133" s="275">
        <f>IF('statement of marks'!EF16="","",'statement of marks'!EF16)</f>
        <v>23</v>
      </c>
      <c r="AH133" s="281">
        <f>IF('statement of marks'!EG16="","",'statement of marks'!EG16)</f>
        <v>41</v>
      </c>
    </row>
    <row r="134" spans="1:34" ht="19" customHeight="1">
      <c r="A134" s="291"/>
      <c r="B134" s="1117" t="s">
        <v>271</v>
      </c>
      <c r="C134" s="1118"/>
      <c r="D134" s="1111" t="s">
        <v>1</v>
      </c>
      <c r="E134" s="1111"/>
      <c r="F134" s="1111"/>
      <c r="G134" s="1111" t="s">
        <v>21</v>
      </c>
      <c r="H134" s="1111"/>
      <c r="I134" s="1111"/>
      <c r="J134" s="1111" t="s">
        <v>272</v>
      </c>
      <c r="K134" s="1111"/>
      <c r="L134" s="1111"/>
      <c r="M134" s="1111" t="s">
        <v>68</v>
      </c>
      <c r="N134" s="1111"/>
      <c r="O134" s="1111"/>
      <c r="P134" s="282"/>
      <c r="Q134" s="1126"/>
      <c r="R134" s="1126"/>
      <c r="S134" s="291"/>
      <c r="T134" s="1117" t="s">
        <v>271</v>
      </c>
      <c r="U134" s="1118"/>
      <c r="V134" s="1111" t="s">
        <v>1</v>
      </c>
      <c r="W134" s="1111"/>
      <c r="X134" s="1111"/>
      <c r="Y134" s="1111" t="s">
        <v>21</v>
      </c>
      <c r="Z134" s="1111"/>
      <c r="AA134" s="1111"/>
      <c r="AB134" s="1111" t="s">
        <v>272</v>
      </c>
      <c r="AC134" s="1111"/>
      <c r="AD134" s="1111"/>
      <c r="AE134" s="1111" t="s">
        <v>68</v>
      </c>
      <c r="AF134" s="1111"/>
      <c r="AG134" s="1111"/>
      <c r="AH134" s="282"/>
    </row>
    <row r="135" spans="1:34" ht="19" customHeight="1">
      <c r="A135" s="291"/>
      <c r="B135" s="1104" t="s">
        <v>3</v>
      </c>
      <c r="C135" s="1105"/>
      <c r="D135" s="1116">
        <f>IF('statement of marks'!EP$6="","",'statement of marks'!EP$6)</f>
        <v>20</v>
      </c>
      <c r="E135" s="1116"/>
      <c r="F135" s="1116"/>
      <c r="G135" s="1116">
        <f>IF('statement of marks'!EQ$6="","",'statement of marks'!EQ$6)</f>
        <v>20</v>
      </c>
      <c r="H135" s="1116"/>
      <c r="I135" s="1116"/>
      <c r="J135" s="1116">
        <f>IF('statement of marks'!ES$6="","",'statement of marks'!ES$6)</f>
        <v>20</v>
      </c>
      <c r="K135" s="1116"/>
      <c r="L135" s="1116"/>
      <c r="M135" s="1116">
        <f>IF('statement of marks'!EY$6="","",'statement of marks'!ER$6)</f>
        <v>20</v>
      </c>
      <c r="N135" s="1116"/>
      <c r="O135" s="1116"/>
      <c r="P135" s="283"/>
      <c r="Q135" s="1126"/>
      <c r="R135" s="1126"/>
      <c r="S135" s="291"/>
      <c r="T135" s="1104" t="s">
        <v>3</v>
      </c>
      <c r="U135" s="1105"/>
      <c r="V135" s="1116">
        <f>IF('statement of marks'!EP$6="","",'statement of marks'!EP$6)</f>
        <v>20</v>
      </c>
      <c r="W135" s="1116"/>
      <c r="X135" s="1116"/>
      <c r="Y135" s="1116">
        <f>IF('statement of marks'!EQ$6="","",'statement of marks'!EQ$6)</f>
        <v>20</v>
      </c>
      <c r="Z135" s="1116"/>
      <c r="AA135" s="1116"/>
      <c r="AB135" s="1116">
        <f>IF('statement of marks'!ES$6="","",'statement of marks'!ES$6)</f>
        <v>20</v>
      </c>
      <c r="AC135" s="1116"/>
      <c r="AD135" s="1116"/>
      <c r="AE135" s="1116">
        <f>IF('statement of marks'!EY$6="","",'statement of marks'!ER$6)</f>
        <v>20</v>
      </c>
      <c r="AF135" s="1116"/>
      <c r="AG135" s="1116"/>
      <c r="AH135" s="283"/>
    </row>
    <row r="136" spans="1:34" ht="19" customHeight="1">
      <c r="A136" s="291"/>
      <c r="B136" s="1114" t="str">
        <f>IF('statement of marks'!$EP$3="","",'statement of marks'!$EP$3)</f>
        <v>dk;kZuqHko</v>
      </c>
      <c r="C136" s="1115"/>
      <c r="D136" s="1103">
        <f>IF('statement of marks'!EP15="","",'statement of marks'!EP15)</f>
        <v>17</v>
      </c>
      <c r="E136" s="1103"/>
      <c r="F136" s="1103"/>
      <c r="G136" s="1103">
        <f>IF('statement of marks'!EQ15="","",'statement of marks'!EQ15)</f>
        <v>15</v>
      </c>
      <c r="H136" s="1103"/>
      <c r="I136" s="1103"/>
      <c r="J136" s="1103">
        <f>IF('statement of marks'!ES15="","",'statement of marks'!ES15)</f>
        <v>15</v>
      </c>
      <c r="K136" s="1103"/>
      <c r="L136" s="1103"/>
      <c r="M136" s="1103">
        <f>IF('statement of marks'!ER15="","",'statement of marks'!ER15)</f>
        <v>17</v>
      </c>
      <c r="N136" s="1103"/>
      <c r="O136" s="1103"/>
      <c r="P136" s="284"/>
      <c r="Q136" s="1126"/>
      <c r="R136" s="1126"/>
      <c r="S136" s="291"/>
      <c r="T136" s="1114" t="str">
        <f>IF('statement of marks'!$EP$3="","",'statement of marks'!$EP$3)</f>
        <v>dk;kZuqHko</v>
      </c>
      <c r="U136" s="1115"/>
      <c r="V136" s="1103">
        <f>IF('statement of marks'!EP16="","",'statement of marks'!EP16)</f>
        <v>18</v>
      </c>
      <c r="W136" s="1103"/>
      <c r="X136" s="1103"/>
      <c r="Y136" s="1103">
        <f>IF('statement of marks'!EQ16="","",'statement of marks'!EQ16)</f>
        <v>14</v>
      </c>
      <c r="Z136" s="1103"/>
      <c r="AA136" s="1103"/>
      <c r="AB136" s="1103">
        <f>IF('statement of marks'!ES16="","",'statement of marks'!ES16)</f>
        <v>14</v>
      </c>
      <c r="AC136" s="1103"/>
      <c r="AD136" s="1103"/>
      <c r="AE136" s="1103">
        <f>IF('statement of marks'!ER16="","",'statement of marks'!ER16)</f>
        <v>18</v>
      </c>
      <c r="AF136" s="1103"/>
      <c r="AG136" s="1103"/>
      <c r="AH136" s="284"/>
    </row>
    <row r="137" spans="1:34" ht="19" customHeight="1">
      <c r="A137" s="291"/>
      <c r="B137" s="1112" t="str">
        <f>IF('statement of marks'!$EZ$3="","",'statement of marks'!$EZ$3)</f>
        <v>dyk f'k{kk</v>
      </c>
      <c r="C137" s="1113"/>
      <c r="D137" s="1103">
        <f>IF('statement of marks'!EZ15="","",'statement of marks'!EZ15)</f>
        <v>20</v>
      </c>
      <c r="E137" s="1103"/>
      <c r="F137" s="1103"/>
      <c r="G137" s="1103">
        <f>IF('statement of marks'!FA15="","",'statement of marks'!FA15)</f>
        <v>20</v>
      </c>
      <c r="H137" s="1103"/>
      <c r="I137" s="1103"/>
      <c r="J137" s="1103">
        <f>IF('statement of marks'!FC15="","",'statement of marks'!FC15)</f>
        <v>20</v>
      </c>
      <c r="K137" s="1103"/>
      <c r="L137" s="1103"/>
      <c r="M137" s="1103">
        <f>IF('statement of marks'!FB15="","",'statement of marks'!FB15)</f>
        <v>20</v>
      </c>
      <c r="N137" s="1103"/>
      <c r="O137" s="1103"/>
      <c r="P137" s="284"/>
      <c r="Q137" s="1126"/>
      <c r="R137" s="1126"/>
      <c r="S137" s="291"/>
      <c r="T137" s="1112" t="str">
        <f>IF('statement of marks'!$EZ$3="","",'statement of marks'!$EZ$3)</f>
        <v>dyk f'k{kk</v>
      </c>
      <c r="U137" s="1113"/>
      <c r="V137" s="1103">
        <f>IF('statement of marks'!EZ16="","",'statement of marks'!EZ16)</f>
        <v>20</v>
      </c>
      <c r="W137" s="1103"/>
      <c r="X137" s="1103"/>
      <c r="Y137" s="1103">
        <f>IF('statement of marks'!FA16="","",'statement of marks'!FA16)</f>
        <v>20</v>
      </c>
      <c r="Z137" s="1103"/>
      <c r="AA137" s="1103"/>
      <c r="AB137" s="1103">
        <f>IF('statement of marks'!FC16="","",'statement of marks'!FC16)</f>
        <v>20</v>
      </c>
      <c r="AC137" s="1103"/>
      <c r="AD137" s="1103"/>
      <c r="AE137" s="1103">
        <f>IF('statement of marks'!FB16="","",'statement of marks'!FB16)</f>
        <v>20</v>
      </c>
      <c r="AF137" s="1103"/>
      <c r="AG137" s="1103"/>
      <c r="AH137" s="284"/>
    </row>
    <row r="138" spans="1:34" ht="19" customHeight="1">
      <c r="A138" s="291"/>
      <c r="B138" s="1109" t="str">
        <f>IF('statement of marks'!$FJ$3="","",'statement of marks'!$FJ$3)</f>
        <v>LokLF; ,oe~ 'kkjhfjd f'k{kk</v>
      </c>
      <c r="C138" s="1110"/>
      <c r="D138" s="1103">
        <f>IF('statement of marks'!FJ15="","",'statement of marks'!FJ15)</f>
        <v>15</v>
      </c>
      <c r="E138" s="1103"/>
      <c r="F138" s="1103"/>
      <c r="G138" s="1103">
        <f>IF('statement of marks'!FK15="","",'statement of marks'!FK15)</f>
        <v>15</v>
      </c>
      <c r="H138" s="1103"/>
      <c r="I138" s="1103"/>
      <c r="J138" s="1103">
        <f>IF('statement of marks'!FM15="","",'statement of marks'!FM15)</f>
        <v>14</v>
      </c>
      <c r="K138" s="1103"/>
      <c r="L138" s="1103"/>
      <c r="M138" s="1103">
        <f>IF('statement of marks'!FL15="","",'statement of marks'!FL15)</f>
        <v>14</v>
      </c>
      <c r="N138" s="1103"/>
      <c r="O138" s="1103"/>
      <c r="P138" s="284"/>
      <c r="Q138" s="1126"/>
      <c r="R138" s="1126"/>
      <c r="S138" s="291"/>
      <c r="T138" s="1109" t="str">
        <f>IF('statement of marks'!$FJ$3="","",'statement of marks'!$FJ$3)</f>
        <v>LokLF; ,oe~ 'kkjhfjd f'k{kk</v>
      </c>
      <c r="U138" s="1110"/>
      <c r="V138" s="1103">
        <f>IF('statement of marks'!FJ16="","",'statement of marks'!FJ16)</f>
        <v>15</v>
      </c>
      <c r="W138" s="1103"/>
      <c r="X138" s="1103"/>
      <c r="Y138" s="1103">
        <f>IF('statement of marks'!FK16="","",'statement of marks'!FK16)</f>
        <v>14</v>
      </c>
      <c r="Z138" s="1103"/>
      <c r="AA138" s="1103"/>
      <c r="AB138" s="1103">
        <f>IF('statement of marks'!FM16="","",'statement of marks'!FM16)</f>
        <v>15</v>
      </c>
      <c r="AC138" s="1103"/>
      <c r="AD138" s="1103"/>
      <c r="AE138" s="1103">
        <f>IF('statement of marks'!FL16="","",'statement of marks'!FL16)</f>
        <v>18</v>
      </c>
      <c r="AF138" s="1103"/>
      <c r="AG138" s="1103"/>
      <c r="AH138" s="284"/>
    </row>
    <row r="139" spans="1:34" ht="19" customHeight="1">
      <c r="A139" s="291"/>
      <c r="B139" s="1104" t="s">
        <v>273</v>
      </c>
      <c r="C139" s="1105"/>
      <c r="D139" s="1081" t="str">
        <f>details!$DZ$3</f>
        <v>vxLr rd</v>
      </c>
      <c r="E139" s="1081"/>
      <c r="F139" s="1081"/>
      <c r="G139" s="1081" t="str">
        <f>details!$ED$3</f>
        <v>vDVwcj rd</v>
      </c>
      <c r="H139" s="1081"/>
      <c r="I139" s="1081"/>
      <c r="J139" s="1081" t="str">
        <f>details!$EL$3</f>
        <v>Qjojh rd</v>
      </c>
      <c r="K139" s="1081"/>
      <c r="L139" s="1081"/>
      <c r="M139" s="1081" t="str">
        <f>details!$EH$3</f>
        <v>fnlEcj rd</v>
      </c>
      <c r="N139" s="1081"/>
      <c r="O139" s="1081"/>
      <c r="P139" s="284"/>
      <c r="Q139" s="1126"/>
      <c r="R139" s="1126"/>
      <c r="S139" s="291"/>
      <c r="T139" s="1104" t="s">
        <v>273</v>
      </c>
      <c r="U139" s="1105"/>
      <c r="V139" s="1106" t="str">
        <f>details!$DZ$3</f>
        <v>vxLr rd</v>
      </c>
      <c r="W139" s="1107"/>
      <c r="X139" s="1108"/>
      <c r="Y139" s="1106" t="str">
        <f>details!$ED$3</f>
        <v>vDVwcj rd</v>
      </c>
      <c r="Z139" s="1107"/>
      <c r="AA139" s="1108"/>
      <c r="AB139" s="1106" t="str">
        <f>details!$EL$3</f>
        <v>Qjojh rd</v>
      </c>
      <c r="AC139" s="1107"/>
      <c r="AD139" s="1108"/>
      <c r="AE139" s="1106" t="str">
        <f>details!$EH$3</f>
        <v>fnlEcj rd</v>
      </c>
      <c r="AF139" s="1107"/>
      <c r="AG139" s="1108"/>
      <c r="AH139" s="284"/>
    </row>
    <row r="140" spans="1:34" ht="19" customHeight="1">
      <c r="A140" s="291"/>
      <c r="B140" s="1100" t="s">
        <v>99</v>
      </c>
      <c r="C140" s="1101"/>
      <c r="D140" s="1102" t="str">
        <f>IF(details!EA15="","",details!EA15)</f>
        <v/>
      </c>
      <c r="E140" s="1102"/>
      <c r="F140" s="1102"/>
      <c r="G140" s="1102" t="str">
        <f>IF(details!EE15="","",details!EE15)</f>
        <v/>
      </c>
      <c r="H140" s="1102"/>
      <c r="I140" s="1102"/>
      <c r="J140" s="1102" t="str">
        <f>IF(details!EM15="","",details!EM15)</f>
        <v/>
      </c>
      <c r="K140" s="1102"/>
      <c r="L140" s="1102"/>
      <c r="M140" s="1102" t="str">
        <f>IF(details!EI15="","",details!EI15)</f>
        <v/>
      </c>
      <c r="N140" s="1102"/>
      <c r="O140" s="1102"/>
      <c r="P140" s="295"/>
      <c r="Q140" s="1126"/>
      <c r="R140" s="1126"/>
      <c r="S140" s="291"/>
      <c r="T140" s="1100" t="s">
        <v>99</v>
      </c>
      <c r="U140" s="1101"/>
      <c r="V140" s="1091" t="str">
        <f>IF(details!EA16="","",details!EA16)</f>
        <v/>
      </c>
      <c r="W140" s="1092"/>
      <c r="X140" s="1093"/>
      <c r="Y140" s="1091" t="str">
        <f>IF(details!EE16="","",details!EE16)</f>
        <v/>
      </c>
      <c r="Z140" s="1092"/>
      <c r="AA140" s="1093"/>
      <c r="AB140" s="1091" t="str">
        <f>IF(details!EM16="","",details!EM16)</f>
        <v/>
      </c>
      <c r="AC140" s="1092"/>
      <c r="AD140" s="1093"/>
      <c r="AE140" s="1091" t="str">
        <f>IF(details!EI16="","",details!EI16)</f>
        <v/>
      </c>
      <c r="AF140" s="1092"/>
      <c r="AG140" s="1093"/>
      <c r="AH140" s="285"/>
    </row>
    <row r="141" spans="1:34" ht="19" customHeight="1">
      <c r="A141" s="292"/>
      <c r="B141" s="1094" t="s">
        <v>15</v>
      </c>
      <c r="C141" s="1095"/>
      <c r="D141" s="1096" t="str">
        <f>IF(details!DZ15="","",details!DZ15)</f>
        <v/>
      </c>
      <c r="E141" s="1096"/>
      <c r="F141" s="1096"/>
      <c r="G141" s="1096" t="str">
        <f>IF(details!ED15="","",details!ED15)</f>
        <v/>
      </c>
      <c r="H141" s="1096"/>
      <c r="I141" s="1096"/>
      <c r="J141" s="1096" t="str">
        <f>IF(details!EL15="","",details!EL15)</f>
        <v/>
      </c>
      <c r="K141" s="1096"/>
      <c r="L141" s="1096"/>
      <c r="M141" s="1096" t="str">
        <f>IF(details!EH15="","",details!EH15)</f>
        <v/>
      </c>
      <c r="N141" s="1096"/>
      <c r="O141" s="1096"/>
      <c r="P141" s="296"/>
      <c r="Q141" s="1126"/>
      <c r="R141" s="1126"/>
      <c r="S141" s="292"/>
      <c r="T141" s="1094" t="s">
        <v>15</v>
      </c>
      <c r="U141" s="1095"/>
      <c r="V141" s="1097" t="str">
        <f>IF(details!DZ16="","",details!DZ16)</f>
        <v/>
      </c>
      <c r="W141" s="1098"/>
      <c r="X141" s="1099"/>
      <c r="Y141" s="1097" t="str">
        <f>IF(details!ED16="","",details!ED16)</f>
        <v/>
      </c>
      <c r="Z141" s="1098"/>
      <c r="AA141" s="1099"/>
      <c r="AB141" s="1097" t="str">
        <f>IF(details!EL16="","",details!EL16)</f>
        <v/>
      </c>
      <c r="AC141" s="1098"/>
      <c r="AD141" s="1099"/>
      <c r="AE141" s="1097" t="str">
        <f>IF(details!EH16="","",details!EH16)</f>
        <v/>
      </c>
      <c r="AF141" s="1098"/>
      <c r="AG141" s="1099"/>
      <c r="AH141" s="286"/>
    </row>
    <row r="142" spans="1:34" ht="19" customHeight="1">
      <c r="A142" s="291"/>
      <c r="B142" s="1089" t="s">
        <v>100</v>
      </c>
      <c r="C142" s="1090"/>
      <c r="D142" s="1081"/>
      <c r="E142" s="1081"/>
      <c r="F142" s="1081"/>
      <c r="G142" s="1081"/>
      <c r="H142" s="1081"/>
      <c r="I142" s="1081"/>
      <c r="J142" s="1081"/>
      <c r="K142" s="1081"/>
      <c r="L142" s="1081"/>
      <c r="M142" s="1081"/>
      <c r="N142" s="1081"/>
      <c r="O142" s="1081"/>
      <c r="P142" s="287"/>
      <c r="Q142" s="1126"/>
      <c r="R142" s="1126"/>
      <c r="S142" s="291"/>
      <c r="T142" s="1089" t="s">
        <v>100</v>
      </c>
      <c r="U142" s="1090"/>
      <c r="V142" s="1081"/>
      <c r="W142" s="1081"/>
      <c r="X142" s="1081"/>
      <c r="Y142" s="1081"/>
      <c r="Z142" s="1081"/>
      <c r="AA142" s="1081"/>
      <c r="AB142" s="1081"/>
      <c r="AC142" s="1081"/>
      <c r="AD142" s="1081"/>
      <c r="AE142" s="1081"/>
      <c r="AF142" s="1081"/>
      <c r="AG142" s="1081"/>
      <c r="AH142" s="287"/>
    </row>
    <row r="143" spans="1:34" ht="19" customHeight="1">
      <c r="A143" s="291"/>
      <c r="B143" s="1087" t="s">
        <v>80</v>
      </c>
      <c r="C143" s="1088"/>
      <c r="D143" s="1081"/>
      <c r="E143" s="1081"/>
      <c r="F143" s="1081"/>
      <c r="G143" s="1081"/>
      <c r="H143" s="1081"/>
      <c r="I143" s="1081"/>
      <c r="J143" s="1081"/>
      <c r="K143" s="1081"/>
      <c r="L143" s="1081"/>
      <c r="M143" s="1081"/>
      <c r="N143" s="1081"/>
      <c r="O143" s="1081"/>
      <c r="P143" s="287"/>
      <c r="Q143" s="1126"/>
      <c r="R143" s="1126"/>
      <c r="S143" s="291"/>
      <c r="T143" s="1087" t="s">
        <v>80</v>
      </c>
      <c r="U143" s="1088"/>
      <c r="V143" s="1081"/>
      <c r="W143" s="1081"/>
      <c r="X143" s="1081"/>
      <c r="Y143" s="1081"/>
      <c r="Z143" s="1081"/>
      <c r="AA143" s="1081"/>
      <c r="AB143" s="1081"/>
      <c r="AC143" s="1081"/>
      <c r="AD143" s="1081"/>
      <c r="AE143" s="1081"/>
      <c r="AF143" s="1081"/>
      <c r="AG143" s="1081"/>
      <c r="AH143" s="287"/>
    </row>
    <row r="144" spans="1:34" ht="19" customHeight="1">
      <c r="A144" s="291"/>
      <c r="B144" s="1085" t="s">
        <v>101</v>
      </c>
      <c r="C144" s="1086"/>
      <c r="D144" s="1081"/>
      <c r="E144" s="1081"/>
      <c r="F144" s="1081"/>
      <c r="G144" s="1081"/>
      <c r="H144" s="1081"/>
      <c r="I144" s="1081"/>
      <c r="J144" s="1081"/>
      <c r="K144" s="1081"/>
      <c r="L144" s="1081"/>
      <c r="M144" s="1081"/>
      <c r="N144" s="1081"/>
      <c r="O144" s="1081"/>
      <c r="P144" s="287"/>
      <c r="Q144" s="1126"/>
      <c r="R144" s="1126"/>
      <c r="S144" s="291"/>
      <c r="T144" s="1085" t="s">
        <v>101</v>
      </c>
      <c r="U144" s="1086"/>
      <c r="V144" s="1081"/>
      <c r="W144" s="1081"/>
      <c r="X144" s="1081"/>
      <c r="Y144" s="1081"/>
      <c r="Z144" s="1081"/>
      <c r="AA144" s="1081"/>
      <c r="AB144" s="1081"/>
      <c r="AC144" s="1081"/>
      <c r="AD144" s="1081"/>
      <c r="AE144" s="1081"/>
      <c r="AF144" s="1081"/>
      <c r="AG144" s="1081"/>
      <c r="AH144" s="287"/>
    </row>
    <row r="145" spans="1:34" ht="19" customHeight="1" thickBot="1">
      <c r="A145" s="293"/>
      <c r="B145" s="1082" t="s">
        <v>102</v>
      </c>
      <c r="C145" s="1083"/>
      <c r="D145" s="1084"/>
      <c r="E145" s="1084"/>
      <c r="F145" s="1084"/>
      <c r="G145" s="1084"/>
      <c r="H145" s="1084"/>
      <c r="I145" s="1084"/>
      <c r="J145" s="1084"/>
      <c r="K145" s="1084"/>
      <c r="L145" s="1084"/>
      <c r="M145" s="1084"/>
      <c r="N145" s="1084"/>
      <c r="O145" s="1084"/>
      <c r="P145" s="288"/>
      <c r="Q145" s="1126"/>
      <c r="R145" s="1126"/>
      <c r="S145" s="293"/>
      <c r="T145" s="1082" t="s">
        <v>102</v>
      </c>
      <c r="U145" s="1083"/>
      <c r="V145" s="1084"/>
      <c r="W145" s="1084"/>
      <c r="X145" s="1084"/>
      <c r="Y145" s="1084"/>
      <c r="Z145" s="1084"/>
      <c r="AA145" s="1084"/>
      <c r="AB145" s="1084"/>
      <c r="AC145" s="1084"/>
      <c r="AD145" s="1084"/>
      <c r="AE145" s="1084"/>
      <c r="AF145" s="1084"/>
      <c r="AG145" s="1084"/>
      <c r="AH145" s="288"/>
    </row>
    <row r="146" spans="1:34" ht="19" customHeight="1">
      <c r="A146" s="290"/>
      <c r="B146" s="1123" t="s">
        <v>47</v>
      </c>
      <c r="C146" s="1124"/>
      <c r="D146" s="1124"/>
      <c r="E146" s="1124"/>
      <c r="F146" s="1124"/>
      <c r="G146" s="1124"/>
      <c r="H146" s="1124"/>
      <c r="I146" s="1124"/>
      <c r="J146" s="1124"/>
      <c r="K146" s="1124"/>
      <c r="L146" s="1124"/>
      <c r="M146" s="1124"/>
      <c r="N146" s="1124"/>
      <c r="O146" s="1124"/>
      <c r="P146" s="1125"/>
      <c r="Q146" s="1126"/>
      <c r="R146" s="1126"/>
      <c r="S146" s="290"/>
      <c r="T146" s="1123" t="s">
        <v>47</v>
      </c>
      <c r="U146" s="1124"/>
      <c r="V146" s="1124"/>
      <c r="W146" s="1124"/>
      <c r="X146" s="1124"/>
      <c r="Y146" s="1124"/>
      <c r="Z146" s="1124"/>
      <c r="AA146" s="1124"/>
      <c r="AB146" s="1124"/>
      <c r="AC146" s="1124"/>
      <c r="AD146" s="1124"/>
      <c r="AE146" s="1124"/>
      <c r="AF146" s="1124"/>
      <c r="AG146" s="1124"/>
      <c r="AH146" s="1125"/>
    </row>
    <row r="147" spans="1:34" ht="19" customHeight="1">
      <c r="A147" s="1127"/>
      <c r="B147" s="1128" t="str">
        <f>'statement of marks'!$A$1</f>
        <v>jk- ck- ek/;fed fo|ky; uohu] fuEckgsM+k</v>
      </c>
      <c r="C147" s="1129"/>
      <c r="D147" s="1129"/>
      <c r="E147" s="1129"/>
      <c r="F147" s="1129"/>
      <c r="G147" s="1129"/>
      <c r="H147" s="1129"/>
      <c r="I147" s="1129"/>
      <c r="J147" s="1129"/>
      <c r="K147" s="1129"/>
      <c r="L147" s="1129"/>
      <c r="M147" s="1129"/>
      <c r="N147" s="1129"/>
      <c r="O147" s="1129"/>
      <c r="P147" s="1130"/>
      <c r="Q147" s="1126"/>
      <c r="R147" s="1126"/>
      <c r="S147" s="1127"/>
      <c r="T147" s="1128" t="str">
        <f>'statement of marks'!$A$1</f>
        <v>jk- ck- ek/;fed fo|ky; uohu] fuEckgsM+k</v>
      </c>
      <c r="U147" s="1129"/>
      <c r="V147" s="1129"/>
      <c r="W147" s="1129"/>
      <c r="X147" s="1129"/>
      <c r="Y147" s="1129"/>
      <c r="Z147" s="1129"/>
      <c r="AA147" s="1129"/>
      <c r="AB147" s="1129"/>
      <c r="AC147" s="1129"/>
      <c r="AD147" s="1129"/>
      <c r="AE147" s="1129"/>
      <c r="AF147" s="1129"/>
      <c r="AG147" s="1129"/>
      <c r="AH147" s="1130"/>
    </row>
    <row r="148" spans="1:34" ht="19" customHeight="1">
      <c r="A148" s="1127"/>
      <c r="B148" s="1128"/>
      <c r="C148" s="1129"/>
      <c r="D148" s="1129"/>
      <c r="E148" s="1129"/>
      <c r="F148" s="1129"/>
      <c r="G148" s="1129"/>
      <c r="H148" s="1129"/>
      <c r="I148" s="1129"/>
      <c r="J148" s="1129"/>
      <c r="K148" s="1129"/>
      <c r="L148" s="1129"/>
      <c r="M148" s="1129"/>
      <c r="N148" s="1129"/>
      <c r="O148" s="1129"/>
      <c r="P148" s="1130"/>
      <c r="Q148" s="1126"/>
      <c r="R148" s="1126"/>
      <c r="S148" s="1127"/>
      <c r="T148" s="1128"/>
      <c r="U148" s="1129"/>
      <c r="V148" s="1129"/>
      <c r="W148" s="1129"/>
      <c r="X148" s="1129"/>
      <c r="Y148" s="1129"/>
      <c r="Z148" s="1129"/>
      <c r="AA148" s="1129"/>
      <c r="AB148" s="1129"/>
      <c r="AC148" s="1129"/>
      <c r="AD148" s="1129"/>
      <c r="AE148" s="1129"/>
      <c r="AF148" s="1129"/>
      <c r="AG148" s="1129"/>
      <c r="AH148" s="1130"/>
    </row>
    <row r="149" spans="1:34" ht="19" customHeight="1">
      <c r="A149" s="291"/>
      <c r="B149" s="1131" t="s">
        <v>96</v>
      </c>
      <c r="C149" s="1132"/>
      <c r="D149" s="1119" t="str">
        <f>'statement of marks'!$H$3</f>
        <v>2015-16</v>
      </c>
      <c r="E149" s="1119"/>
      <c r="F149" s="1119"/>
      <c r="G149" s="1119"/>
      <c r="H149" s="1119"/>
      <c r="I149" s="1119"/>
      <c r="J149" s="1119"/>
      <c r="K149" s="1119"/>
      <c r="L149" s="1119"/>
      <c r="M149" s="1119"/>
      <c r="N149" s="1119"/>
      <c r="O149" s="1119"/>
      <c r="P149" s="1120"/>
      <c r="Q149" s="1126"/>
      <c r="R149" s="1126"/>
      <c r="S149" s="291"/>
      <c r="T149" s="1131" t="s">
        <v>96</v>
      </c>
      <c r="U149" s="1132"/>
      <c r="V149" s="1119" t="str">
        <f>'statement of marks'!$H$3</f>
        <v>2015-16</v>
      </c>
      <c r="W149" s="1119"/>
      <c r="X149" s="1119"/>
      <c r="Y149" s="1119"/>
      <c r="Z149" s="1119"/>
      <c r="AA149" s="1119"/>
      <c r="AB149" s="1119"/>
      <c r="AC149" s="1119"/>
      <c r="AD149" s="1119"/>
      <c r="AE149" s="1119"/>
      <c r="AF149" s="1119"/>
      <c r="AG149" s="1119"/>
      <c r="AH149" s="1120"/>
    </row>
    <row r="150" spans="1:34" ht="19" customHeight="1">
      <c r="A150" s="291"/>
      <c r="B150" s="1114" t="s">
        <v>218</v>
      </c>
      <c r="C150" s="1115"/>
      <c r="D150" s="1115" t="str">
        <f>IF('statement of marks'!J17="","",'statement of marks'!J17)</f>
        <v>v 011</v>
      </c>
      <c r="E150" s="1115"/>
      <c r="F150" s="1115"/>
      <c r="G150" s="1115"/>
      <c r="H150" s="1115"/>
      <c r="I150" s="1115"/>
      <c r="J150" s="1115"/>
      <c r="K150" s="1115"/>
      <c r="L150" s="1115"/>
      <c r="M150" s="1115"/>
      <c r="N150" s="1115"/>
      <c r="O150" s="1115"/>
      <c r="P150" s="1133"/>
      <c r="Q150" s="1126"/>
      <c r="R150" s="1126"/>
      <c r="S150" s="291"/>
      <c r="T150" s="1114" t="s">
        <v>218</v>
      </c>
      <c r="U150" s="1115"/>
      <c r="V150" s="1115" t="str">
        <f>IF('statement of marks'!J18="","",'statement of marks'!J18)</f>
        <v>v 012</v>
      </c>
      <c r="W150" s="1115"/>
      <c r="X150" s="1115"/>
      <c r="Y150" s="1115"/>
      <c r="Z150" s="1115"/>
      <c r="AA150" s="1115"/>
      <c r="AB150" s="1115"/>
      <c r="AC150" s="1115"/>
      <c r="AD150" s="1115"/>
      <c r="AE150" s="1115"/>
      <c r="AF150" s="1115"/>
      <c r="AG150" s="1115"/>
      <c r="AH150" s="1133"/>
    </row>
    <row r="151" spans="1:34" ht="19" customHeight="1">
      <c r="A151" s="291"/>
      <c r="B151" s="1114" t="s">
        <v>219</v>
      </c>
      <c r="C151" s="1115"/>
      <c r="D151" s="1115" t="str">
        <f>IF('statement of marks'!K17="","",'statement of marks'!K17)</f>
        <v>c 011</v>
      </c>
      <c r="E151" s="1115"/>
      <c r="F151" s="1115"/>
      <c r="G151" s="1115"/>
      <c r="H151" s="1115"/>
      <c r="I151" s="1115"/>
      <c r="J151" s="1115"/>
      <c r="K151" s="1115"/>
      <c r="L151" s="1115"/>
      <c r="M151" s="1115"/>
      <c r="N151" s="1115"/>
      <c r="O151" s="1115"/>
      <c r="P151" s="1133"/>
      <c r="Q151" s="1126"/>
      <c r="R151" s="1126"/>
      <c r="S151" s="291"/>
      <c r="T151" s="1114" t="s">
        <v>219</v>
      </c>
      <c r="U151" s="1115"/>
      <c r="V151" s="1115" t="str">
        <f>IF('statement of marks'!K18="","",'statement of marks'!K18)</f>
        <v>c 012</v>
      </c>
      <c r="W151" s="1115"/>
      <c r="X151" s="1115"/>
      <c r="Y151" s="1115"/>
      <c r="Z151" s="1115"/>
      <c r="AA151" s="1115"/>
      <c r="AB151" s="1115"/>
      <c r="AC151" s="1115"/>
      <c r="AD151" s="1115"/>
      <c r="AE151" s="1115"/>
      <c r="AF151" s="1115"/>
      <c r="AG151" s="1115"/>
      <c r="AH151" s="1133"/>
    </row>
    <row r="152" spans="1:34" ht="19" customHeight="1">
      <c r="A152" s="291"/>
      <c r="B152" s="1114" t="s">
        <v>220</v>
      </c>
      <c r="C152" s="1115"/>
      <c r="D152" s="1115" t="str">
        <f>IF('statement of marks'!L17="","",'statement of marks'!L17)</f>
        <v>l 011</v>
      </c>
      <c r="E152" s="1115"/>
      <c r="F152" s="1115"/>
      <c r="G152" s="1115"/>
      <c r="H152" s="1115"/>
      <c r="I152" s="1115"/>
      <c r="J152" s="1115"/>
      <c r="K152" s="1115"/>
      <c r="L152" s="1115"/>
      <c r="M152" s="1115"/>
      <c r="N152" s="1115"/>
      <c r="O152" s="1115"/>
      <c r="P152" s="1133"/>
      <c r="Q152" s="1126"/>
      <c r="R152" s="1126"/>
      <c r="S152" s="291"/>
      <c r="T152" s="1114" t="s">
        <v>220</v>
      </c>
      <c r="U152" s="1115"/>
      <c r="V152" s="1115" t="str">
        <f>IF('statement of marks'!L18="","",'statement of marks'!L18)</f>
        <v>l 012</v>
      </c>
      <c r="W152" s="1115"/>
      <c r="X152" s="1115"/>
      <c r="Y152" s="1115"/>
      <c r="Z152" s="1115"/>
      <c r="AA152" s="1115"/>
      <c r="AB152" s="1115"/>
      <c r="AC152" s="1115"/>
      <c r="AD152" s="1115"/>
      <c r="AE152" s="1115"/>
      <c r="AF152" s="1115"/>
      <c r="AG152" s="1115"/>
      <c r="AH152" s="1133"/>
    </row>
    <row r="153" spans="1:34" ht="19" customHeight="1">
      <c r="A153" s="291"/>
      <c r="B153" s="1114" t="s">
        <v>221</v>
      </c>
      <c r="C153" s="1115"/>
      <c r="D153" s="1119" t="str">
        <f>'statement of marks'!$G$3</f>
        <v>6 A</v>
      </c>
      <c r="E153" s="1119"/>
      <c r="F153" s="1119"/>
      <c r="G153" s="1119"/>
      <c r="H153" s="1115" t="s">
        <v>9</v>
      </c>
      <c r="I153" s="1115"/>
      <c r="J153" s="1115"/>
      <c r="K153" s="1115"/>
      <c r="L153" s="1115"/>
      <c r="M153" s="1119">
        <f>IF('statement of marks'!D17="","",'statement of marks'!D17)</f>
        <v>811</v>
      </c>
      <c r="N153" s="1119"/>
      <c r="O153" s="1119"/>
      <c r="P153" s="1120"/>
      <c r="Q153" s="1126"/>
      <c r="R153" s="1126"/>
      <c r="S153" s="291"/>
      <c r="T153" s="1114" t="s">
        <v>221</v>
      </c>
      <c r="U153" s="1115"/>
      <c r="V153" s="1119" t="str">
        <f>'statement of marks'!$G$3</f>
        <v>6 A</v>
      </c>
      <c r="W153" s="1119"/>
      <c r="X153" s="1119"/>
      <c r="Y153" s="1119"/>
      <c r="Z153" s="1115" t="s">
        <v>9</v>
      </c>
      <c r="AA153" s="1115"/>
      <c r="AB153" s="1115"/>
      <c r="AC153" s="1115"/>
      <c r="AD153" s="1115"/>
      <c r="AE153" s="1119">
        <f>IF('statement of marks'!D18="","",'statement of marks'!D18)</f>
        <v>812</v>
      </c>
      <c r="AF153" s="1119"/>
      <c r="AG153" s="1119"/>
      <c r="AH153" s="1120"/>
    </row>
    <row r="154" spans="1:34" ht="19" customHeight="1">
      <c r="A154" s="291"/>
      <c r="B154" s="1114" t="s">
        <v>222</v>
      </c>
      <c r="C154" s="1115"/>
      <c r="D154" s="1119">
        <f>IF('statement of marks'!F17="","",'statement of marks'!F17)</f>
        <v>1027</v>
      </c>
      <c r="E154" s="1119"/>
      <c r="F154" s="1119"/>
      <c r="G154" s="1119"/>
      <c r="H154" s="1115" t="s">
        <v>0</v>
      </c>
      <c r="I154" s="1115"/>
      <c r="J154" s="1115"/>
      <c r="K154" s="1115"/>
      <c r="L154" s="1115"/>
      <c r="M154" s="1121">
        <f>IF('statement of marks'!H17="","",'statement of marks'!H17)</f>
        <v>37104</v>
      </c>
      <c r="N154" s="1121"/>
      <c r="O154" s="1121"/>
      <c r="P154" s="1122"/>
      <c r="Q154" s="1126"/>
      <c r="R154" s="1126"/>
      <c r="S154" s="291"/>
      <c r="T154" s="1114" t="s">
        <v>222</v>
      </c>
      <c r="U154" s="1115"/>
      <c r="V154" s="1119">
        <f>IF('statement of marks'!F18="","",'statement of marks'!F18)</f>
        <v>922</v>
      </c>
      <c r="W154" s="1119"/>
      <c r="X154" s="1119"/>
      <c r="Y154" s="1119"/>
      <c r="Z154" s="1115" t="s">
        <v>0</v>
      </c>
      <c r="AA154" s="1115"/>
      <c r="AB154" s="1115"/>
      <c r="AC154" s="1115"/>
      <c r="AD154" s="1115"/>
      <c r="AE154" s="1121">
        <f>IF('statement of marks'!H18="","",'statement of marks'!H18)</f>
        <v>36674</v>
      </c>
      <c r="AF154" s="1121"/>
      <c r="AG154" s="1121"/>
      <c r="AH154" s="1122"/>
    </row>
    <row r="155" spans="1:34" ht="19" customHeight="1">
      <c r="A155" s="291"/>
      <c r="B155" s="289" t="s">
        <v>28</v>
      </c>
      <c r="C155" s="279" t="s">
        <v>97</v>
      </c>
      <c r="D155" s="1111" t="s">
        <v>1</v>
      </c>
      <c r="E155" s="1111"/>
      <c r="F155" s="1111"/>
      <c r="G155" s="1111" t="s">
        <v>21</v>
      </c>
      <c r="H155" s="1111"/>
      <c r="I155" s="1111"/>
      <c r="J155" s="1111" t="s">
        <v>68</v>
      </c>
      <c r="K155" s="1111"/>
      <c r="L155" s="1111"/>
      <c r="M155" s="1111" t="s">
        <v>98</v>
      </c>
      <c r="N155" s="1111"/>
      <c r="O155" s="1111"/>
      <c r="P155" s="280" t="s">
        <v>278</v>
      </c>
      <c r="Q155" s="1126"/>
      <c r="R155" s="1126"/>
      <c r="S155" s="291"/>
      <c r="T155" s="289" t="s">
        <v>28</v>
      </c>
      <c r="U155" s="279" t="s">
        <v>97</v>
      </c>
      <c r="V155" s="1111" t="s">
        <v>1</v>
      </c>
      <c r="W155" s="1111"/>
      <c r="X155" s="1111"/>
      <c r="Y155" s="1111" t="s">
        <v>21</v>
      </c>
      <c r="Z155" s="1111"/>
      <c r="AA155" s="1111"/>
      <c r="AB155" s="1111" t="s">
        <v>68</v>
      </c>
      <c r="AC155" s="1111"/>
      <c r="AD155" s="1111"/>
      <c r="AE155" s="1111" t="s">
        <v>98</v>
      </c>
      <c r="AF155" s="1111"/>
      <c r="AG155" s="1111"/>
      <c r="AH155" s="280" t="s">
        <v>278</v>
      </c>
    </row>
    <row r="156" spans="1:34" ht="19" customHeight="1">
      <c r="A156" s="291"/>
      <c r="B156" s="1104" t="s">
        <v>3</v>
      </c>
      <c r="C156" s="1105"/>
      <c r="D156" s="312">
        <f>IF('statement of marks'!M$6="","",'statement of marks'!M$6)</f>
        <v>5</v>
      </c>
      <c r="E156" s="312">
        <f>IF('statement of marks'!N$6="","",'statement of marks'!N$6)</f>
        <v>5</v>
      </c>
      <c r="F156" s="312">
        <f>IF('statement of marks'!O$6="","",'statement of marks'!O$6)</f>
        <v>10</v>
      </c>
      <c r="G156" s="312">
        <f>IF('statement of marks'!P$6="","",'statement of marks'!P$6)</f>
        <v>5</v>
      </c>
      <c r="H156" s="312">
        <f>IF('statement of marks'!Q$6="","",'statement of marks'!Q$6)</f>
        <v>5</v>
      </c>
      <c r="I156" s="312">
        <f>IF('statement of marks'!R$6="","",'statement of marks'!R$6)</f>
        <v>10</v>
      </c>
      <c r="J156" s="312">
        <f>IF('statement of marks'!S$6="","",'statement of marks'!S$6)</f>
        <v>5</v>
      </c>
      <c r="K156" s="312">
        <f>IF('statement of marks'!T$6="","",'statement of marks'!T$6)</f>
        <v>5</v>
      </c>
      <c r="L156" s="312">
        <f>IF('statement of marks'!U$6="","",'statement of marks'!U$6)</f>
        <v>10</v>
      </c>
      <c r="M156" s="312">
        <f>IF('statement of marks'!W$6="","",'statement of marks'!W$6)</f>
        <v>50</v>
      </c>
      <c r="N156" s="312">
        <f>IF('statement of marks'!X$6="","",'statement of marks'!X$6)</f>
        <v>20</v>
      </c>
      <c r="O156" s="312">
        <f>IF('statement of marks'!Y$6="","",'statement of marks'!Y$6)</f>
        <v>70</v>
      </c>
      <c r="P156" s="281">
        <f>IF('statement of marks'!Z$6="","",'statement of marks'!Z$6)</f>
        <v>100</v>
      </c>
      <c r="Q156" s="1126"/>
      <c r="R156" s="1126"/>
      <c r="S156" s="291"/>
      <c r="T156" s="1104" t="s">
        <v>3</v>
      </c>
      <c r="U156" s="1105"/>
      <c r="V156" s="312">
        <f>IF('statement of marks'!M$6="","",'statement of marks'!M$6)</f>
        <v>5</v>
      </c>
      <c r="W156" s="312">
        <f>IF('statement of marks'!N$6="","",'statement of marks'!N$6)</f>
        <v>5</v>
      </c>
      <c r="X156" s="312">
        <f>IF('statement of marks'!O$6="","",'statement of marks'!O$6)</f>
        <v>10</v>
      </c>
      <c r="Y156" s="312">
        <f>IF('statement of marks'!P$6="","",'statement of marks'!P$6)</f>
        <v>5</v>
      </c>
      <c r="Z156" s="312">
        <f>IF('statement of marks'!Q$6="","",'statement of marks'!Q$6)</f>
        <v>5</v>
      </c>
      <c r="AA156" s="312">
        <f>IF('statement of marks'!R$6="","",'statement of marks'!R$6)</f>
        <v>10</v>
      </c>
      <c r="AB156" s="312">
        <f>IF('statement of marks'!S$6="","",'statement of marks'!S$6)</f>
        <v>5</v>
      </c>
      <c r="AC156" s="312">
        <f>IF('statement of marks'!T$6="","",'statement of marks'!T$6)</f>
        <v>5</v>
      </c>
      <c r="AD156" s="312">
        <f>IF('statement of marks'!U$6="","",'statement of marks'!U$6)</f>
        <v>10</v>
      </c>
      <c r="AE156" s="312">
        <f>IF('statement of marks'!W$6="","",'statement of marks'!W$6)</f>
        <v>50</v>
      </c>
      <c r="AF156" s="312">
        <f>IF('statement of marks'!X$6="","",'statement of marks'!X$6)</f>
        <v>20</v>
      </c>
      <c r="AG156" s="312">
        <f>IF('statement of marks'!Y$6="","",'statement of marks'!Y$6)</f>
        <v>70</v>
      </c>
      <c r="AH156" s="281">
        <f>IF('statement of marks'!Z$6="","",'statement of marks'!Z$6)</f>
        <v>100</v>
      </c>
    </row>
    <row r="157" spans="1:34" ht="19" customHeight="1">
      <c r="A157" s="291"/>
      <c r="B157" s="1114" t="str">
        <f>IF('statement of marks'!$M$3="","",'statement of marks'!$M$3)</f>
        <v>fgUnh</v>
      </c>
      <c r="C157" s="1115"/>
      <c r="D157" s="277">
        <f>IF('statement of marks'!M17="","",'statement of marks'!M17)</f>
        <v>5</v>
      </c>
      <c r="E157" s="277">
        <f>IF('statement of marks'!N17="","",'statement of marks'!N17)</f>
        <v>5</v>
      </c>
      <c r="F157" s="275">
        <f>IF('statement of marks'!O17="","",'statement of marks'!O17)</f>
        <v>10</v>
      </c>
      <c r="G157" s="277">
        <f>IF('statement of marks'!P17="","",'statement of marks'!P17)</f>
        <v>5</v>
      </c>
      <c r="H157" s="277">
        <f>IF('statement of marks'!Q17="","",'statement of marks'!Q17)</f>
        <v>5</v>
      </c>
      <c r="I157" s="275">
        <f>IF('statement of marks'!R17="","",'statement of marks'!R17)</f>
        <v>10</v>
      </c>
      <c r="J157" s="277">
        <f>IF('statement of marks'!S17="","",'statement of marks'!S17)</f>
        <v>5</v>
      </c>
      <c r="K157" s="277">
        <f>IF('statement of marks'!T17="","",'statement of marks'!T17)</f>
        <v>5</v>
      </c>
      <c r="L157" s="275">
        <f>IF('statement of marks'!U17="","",'statement of marks'!U17)</f>
        <v>10</v>
      </c>
      <c r="M157" s="277">
        <f>IF('statement of marks'!W17="","",'statement of marks'!W17)</f>
        <v>11</v>
      </c>
      <c r="N157" s="277">
        <f>IF('statement of marks'!X17="","",'statement of marks'!X17)</f>
        <v>16</v>
      </c>
      <c r="O157" s="275">
        <f>IF('statement of marks'!Y17="","",'statement of marks'!Y17)</f>
        <v>27</v>
      </c>
      <c r="P157" s="281">
        <f>IF('statement of marks'!Z17="","",'statement of marks'!Z17)</f>
        <v>57</v>
      </c>
      <c r="Q157" s="1126"/>
      <c r="R157" s="1126"/>
      <c r="S157" s="291"/>
      <c r="T157" s="1114" t="str">
        <f>IF('statement of marks'!$M$3="","",'statement of marks'!$M$3)</f>
        <v>fgUnh</v>
      </c>
      <c r="U157" s="1115"/>
      <c r="V157" s="277">
        <f>IF('statement of marks'!M18="","",'statement of marks'!M18)</f>
        <v>5</v>
      </c>
      <c r="W157" s="277">
        <f>IF('statement of marks'!N18="","",'statement of marks'!N18)</f>
        <v>5</v>
      </c>
      <c r="X157" s="275">
        <f>IF('statement of marks'!O18="","",'statement of marks'!O18)</f>
        <v>10</v>
      </c>
      <c r="Y157" s="277">
        <f>IF('statement of marks'!P18="","",'statement of marks'!P18)</f>
        <v>5</v>
      </c>
      <c r="Z157" s="277">
        <f>IF('statement of marks'!Q18="","",'statement of marks'!Q18)</f>
        <v>5</v>
      </c>
      <c r="AA157" s="275">
        <f>IF('statement of marks'!R18="","",'statement of marks'!R18)</f>
        <v>10</v>
      </c>
      <c r="AB157" s="277">
        <f>IF('statement of marks'!S18="","",'statement of marks'!S18)</f>
        <v>5</v>
      </c>
      <c r="AC157" s="277">
        <f>IF('statement of marks'!T18="","",'statement of marks'!T18)</f>
        <v>5</v>
      </c>
      <c r="AD157" s="275">
        <f>IF('statement of marks'!U18="","",'statement of marks'!U18)</f>
        <v>10</v>
      </c>
      <c r="AE157" s="277">
        <f>IF('statement of marks'!W18="","",'statement of marks'!W18)</f>
        <v>32</v>
      </c>
      <c r="AF157" s="277">
        <f>IF('statement of marks'!X18="","",'statement of marks'!X18)</f>
        <v>18</v>
      </c>
      <c r="AG157" s="275">
        <f>IF('statement of marks'!Y18="","",'statement of marks'!Y18)</f>
        <v>50</v>
      </c>
      <c r="AH157" s="281">
        <f>IF('statement of marks'!Z18="","",'statement of marks'!Z18)</f>
        <v>80</v>
      </c>
    </row>
    <row r="158" spans="1:34" ht="19" customHeight="1">
      <c r="A158" s="291"/>
      <c r="B158" s="1114" t="str">
        <f>IF('statement of marks'!$AI$3="","",'statement of marks'!$AI$3)</f>
        <v>vaxszth</v>
      </c>
      <c r="C158" s="1115"/>
      <c r="D158" s="277">
        <f>IF('statement of marks'!AI17="","",'statement of marks'!AI17)</f>
        <v>4</v>
      </c>
      <c r="E158" s="277">
        <f>IF('statement of marks'!AJ17="","",'statement of marks'!AJ17)</f>
        <v>4</v>
      </c>
      <c r="F158" s="275">
        <f>IF('statement of marks'!AK17="","",'statement of marks'!AK17)</f>
        <v>8</v>
      </c>
      <c r="G158" s="277">
        <f>IF('statement of marks'!AL17="","",'statement of marks'!AL17)</f>
        <v>4</v>
      </c>
      <c r="H158" s="277">
        <f>IF('statement of marks'!AM17="","",'statement of marks'!AM17)</f>
        <v>4</v>
      </c>
      <c r="I158" s="275">
        <f>IF('statement of marks'!AN17="","",'statement of marks'!AN17)</f>
        <v>8</v>
      </c>
      <c r="J158" s="277">
        <f>IF('statement of marks'!AO17="","",'statement of marks'!AO17)</f>
        <v>5</v>
      </c>
      <c r="K158" s="277">
        <f>IF('statement of marks'!AP17="","",'statement of marks'!AP17)</f>
        <v>5</v>
      </c>
      <c r="L158" s="275">
        <f>IF('statement of marks'!AQ17="","",'statement of marks'!AQ17)</f>
        <v>10</v>
      </c>
      <c r="M158" s="277">
        <f>IF('statement of marks'!AS17="","",'statement of marks'!AS17)</f>
        <v>15</v>
      </c>
      <c r="N158" s="277">
        <f>IF('statement of marks'!AT17="","",'statement of marks'!AT17)</f>
        <v>16</v>
      </c>
      <c r="O158" s="275">
        <f>IF('statement of marks'!AU17="","",'statement of marks'!AU17)</f>
        <v>31</v>
      </c>
      <c r="P158" s="281">
        <f>IF('statement of marks'!AV17="","",'statement of marks'!AV17)</f>
        <v>57</v>
      </c>
      <c r="Q158" s="1126"/>
      <c r="R158" s="1126"/>
      <c r="S158" s="291"/>
      <c r="T158" s="1114" t="str">
        <f>IF('statement of marks'!$AI$3="","",'statement of marks'!$AI$3)</f>
        <v>vaxszth</v>
      </c>
      <c r="U158" s="1115"/>
      <c r="V158" s="277">
        <f>IF('statement of marks'!AI18="","",'statement of marks'!AI18)</f>
        <v>4</v>
      </c>
      <c r="W158" s="277">
        <f>IF('statement of marks'!AJ18="","",'statement of marks'!AJ18)</f>
        <v>3</v>
      </c>
      <c r="X158" s="275">
        <f>IF('statement of marks'!AK18="","",'statement of marks'!AK18)</f>
        <v>7</v>
      </c>
      <c r="Y158" s="277">
        <f>IF('statement of marks'!AL18="","",'statement of marks'!AL18)</f>
        <v>5</v>
      </c>
      <c r="Z158" s="277">
        <f>IF('statement of marks'!AM18="","",'statement of marks'!AM18)</f>
        <v>5</v>
      </c>
      <c r="AA158" s="275">
        <f>IF('statement of marks'!AN18="","",'statement of marks'!AN18)</f>
        <v>10</v>
      </c>
      <c r="AB158" s="277">
        <f>IF('statement of marks'!AO18="","",'statement of marks'!AO18)</f>
        <v>4</v>
      </c>
      <c r="AC158" s="277">
        <f>IF('statement of marks'!AP18="","",'statement of marks'!AP18)</f>
        <v>4</v>
      </c>
      <c r="AD158" s="275">
        <f>IF('statement of marks'!AQ18="","",'statement of marks'!AQ18)</f>
        <v>8</v>
      </c>
      <c r="AE158" s="277">
        <f>IF('statement of marks'!AS18="","",'statement of marks'!AS18)</f>
        <v>38</v>
      </c>
      <c r="AF158" s="277">
        <f>IF('statement of marks'!AT18="","",'statement of marks'!AT18)</f>
        <v>18</v>
      </c>
      <c r="AG158" s="275">
        <f>IF('statement of marks'!AU18="","",'statement of marks'!AU18)</f>
        <v>56</v>
      </c>
      <c r="AH158" s="281">
        <f>IF('statement of marks'!AV18="","",'statement of marks'!AV18)</f>
        <v>81</v>
      </c>
    </row>
    <row r="159" spans="1:34" ht="19" customHeight="1">
      <c r="A159" s="291"/>
      <c r="B159" s="1114" t="str">
        <f>IF('statement of marks'!BE17="s","laLd`r",IF('statement of marks'!BE17="u","mnwZ",IF('statement of marks'!BE17="g","xqtjkrh",IF('statement of marks'!BE17="p","iatkch",IF('statement of marks'!BE17="sd","fla/kh","r`rh; Hkk""kk")))))</f>
        <v>mnwZ</v>
      </c>
      <c r="C159" s="1115"/>
      <c r="D159" s="277">
        <f>IF('statement of marks'!BF17="","",'statement of marks'!BF17)</f>
        <v>2</v>
      </c>
      <c r="E159" s="277">
        <f>IF('statement of marks'!BG17="","",'statement of marks'!BG17)</f>
        <v>5</v>
      </c>
      <c r="F159" s="275">
        <f>IF('statement of marks'!BH17="","",'statement of marks'!BH17)</f>
        <v>7</v>
      </c>
      <c r="G159" s="277">
        <f>IF('statement of marks'!BI17="","",'statement of marks'!BI17)</f>
        <v>3</v>
      </c>
      <c r="H159" s="277">
        <f>IF('statement of marks'!BJ17="","",'statement of marks'!BJ17)</f>
        <v>3</v>
      </c>
      <c r="I159" s="275">
        <f>IF('statement of marks'!BK17="","",'statement of marks'!BK17)</f>
        <v>6</v>
      </c>
      <c r="J159" s="277">
        <f>IF('statement of marks'!BL17="","",'statement of marks'!BL17)</f>
        <v>5</v>
      </c>
      <c r="K159" s="277">
        <f>IF('statement of marks'!BM17="","",'statement of marks'!BM17)</f>
        <v>5</v>
      </c>
      <c r="L159" s="275">
        <f>IF('statement of marks'!BN17="","",'statement of marks'!BN17)</f>
        <v>10</v>
      </c>
      <c r="M159" s="277">
        <f>IF('statement of marks'!BP17="","",'statement of marks'!BP17)</f>
        <v>14</v>
      </c>
      <c r="N159" s="277">
        <f>IF('statement of marks'!BQ17="","",'statement of marks'!BQ17)</f>
        <v>14</v>
      </c>
      <c r="O159" s="275">
        <f>IF('statement of marks'!BR17="","",'statement of marks'!BR17)</f>
        <v>28</v>
      </c>
      <c r="P159" s="281">
        <f>IF('statement of marks'!BS17="","",'statement of marks'!BS17)</f>
        <v>51</v>
      </c>
      <c r="Q159" s="1126"/>
      <c r="R159" s="1126"/>
      <c r="S159" s="291"/>
      <c r="T159" s="1114" t="str">
        <f>IF('statement of marks'!BE18="s","laLd`r",IF('statement of marks'!BE18="u","mnwZ",IF('statement of marks'!BE18="g","xqtjkrh",IF('statement of marks'!BE18="p","iatkch",IF('statement of marks'!BE18="sd","fla/kh","r`rh; Hkk""kk")))))</f>
        <v>laLd`r</v>
      </c>
      <c r="U159" s="1115"/>
      <c r="V159" s="277">
        <f>IF('statement of marks'!BF18="","",'statement of marks'!BF18)</f>
        <v>5</v>
      </c>
      <c r="W159" s="277">
        <f>IF('statement of marks'!BG18="","",'statement of marks'!BG18)</f>
        <v>5</v>
      </c>
      <c r="X159" s="275">
        <f>IF('statement of marks'!BH18="","",'statement of marks'!BH18)</f>
        <v>10</v>
      </c>
      <c r="Y159" s="277">
        <f>IF('statement of marks'!BI18="","",'statement of marks'!BI18)</f>
        <v>5</v>
      </c>
      <c r="Z159" s="277">
        <f>IF('statement of marks'!BJ18="","",'statement of marks'!BJ18)</f>
        <v>5</v>
      </c>
      <c r="AA159" s="275">
        <f>IF('statement of marks'!BK18="","",'statement of marks'!BK18)</f>
        <v>10</v>
      </c>
      <c r="AB159" s="277">
        <f>IF('statement of marks'!BL18="","",'statement of marks'!BL18)</f>
        <v>5</v>
      </c>
      <c r="AC159" s="277">
        <f>IF('statement of marks'!BM18="","",'statement of marks'!BM18)</f>
        <v>5</v>
      </c>
      <c r="AD159" s="275">
        <f>IF('statement of marks'!BN18="","",'statement of marks'!BN18)</f>
        <v>10</v>
      </c>
      <c r="AE159" s="277">
        <f>IF('statement of marks'!BP18="","",'statement of marks'!BP18)</f>
        <v>39</v>
      </c>
      <c r="AF159" s="277">
        <f>IF('statement of marks'!BQ18="","",'statement of marks'!BQ18)</f>
        <v>16</v>
      </c>
      <c r="AG159" s="275">
        <f>IF('statement of marks'!BR18="","",'statement of marks'!BR18)</f>
        <v>55</v>
      </c>
      <c r="AH159" s="281">
        <f>IF('statement of marks'!BS18="","",'statement of marks'!BS18)</f>
        <v>85</v>
      </c>
    </row>
    <row r="160" spans="1:34" ht="19" customHeight="1">
      <c r="A160" s="291"/>
      <c r="B160" s="1114" t="str">
        <f>IF('statement of marks'!$CB$3="","",'statement of marks'!$CB$3)</f>
        <v>xf.kr</v>
      </c>
      <c r="C160" s="1115"/>
      <c r="D160" s="277">
        <f>IF('statement of marks'!CB17="","",'statement of marks'!CB17)</f>
        <v>5</v>
      </c>
      <c r="E160" s="277">
        <f>IF('statement of marks'!CC17="","",'statement of marks'!CC17)</f>
        <v>4</v>
      </c>
      <c r="F160" s="275">
        <f>IF('statement of marks'!CD17="","",'statement of marks'!CD17)</f>
        <v>9</v>
      </c>
      <c r="G160" s="277">
        <f>IF('statement of marks'!CE17="","",'statement of marks'!CE17)</f>
        <v>1</v>
      </c>
      <c r="H160" s="277">
        <f>IF('statement of marks'!CF17="","",'statement of marks'!CF17)</f>
        <v>3</v>
      </c>
      <c r="I160" s="275">
        <f>IF('statement of marks'!CG17="","",'statement of marks'!CG17)</f>
        <v>4</v>
      </c>
      <c r="J160" s="277">
        <f>IF('statement of marks'!CH17="","",'statement of marks'!CH17)</f>
        <v>3</v>
      </c>
      <c r="K160" s="277">
        <f>IF('statement of marks'!CI17="","",'statement of marks'!CI17)</f>
        <v>4</v>
      </c>
      <c r="L160" s="275">
        <f>IF('statement of marks'!CJ17="","",'statement of marks'!CJ17)</f>
        <v>7</v>
      </c>
      <c r="M160" s="277">
        <f>IF('statement of marks'!CL17="","",'statement of marks'!CL17)</f>
        <v>17</v>
      </c>
      <c r="N160" s="277">
        <f>IF('statement of marks'!CM17="","",'statement of marks'!CM17)</f>
        <v>18</v>
      </c>
      <c r="O160" s="275">
        <f>IF('statement of marks'!CN17="","",'statement of marks'!CN17)</f>
        <v>35</v>
      </c>
      <c r="P160" s="281">
        <f>IF('statement of marks'!CO17="","",'statement of marks'!CO17)</f>
        <v>55</v>
      </c>
      <c r="Q160" s="1126"/>
      <c r="R160" s="1126"/>
      <c r="S160" s="291"/>
      <c r="T160" s="1114" t="str">
        <f>IF('statement of marks'!$CB$3="","",'statement of marks'!$CB$3)</f>
        <v>xf.kr</v>
      </c>
      <c r="U160" s="1115"/>
      <c r="V160" s="277">
        <f>IF('statement of marks'!CB18="","",'statement of marks'!CB18)</f>
        <v>5</v>
      </c>
      <c r="W160" s="277">
        <f>IF('statement of marks'!CC18="","",'statement of marks'!CC18)</f>
        <v>5</v>
      </c>
      <c r="X160" s="275">
        <f>IF('statement of marks'!CD18="","",'statement of marks'!CD18)</f>
        <v>10</v>
      </c>
      <c r="Y160" s="277">
        <f>IF('statement of marks'!CE18="","",'statement of marks'!CE18)</f>
        <v>5</v>
      </c>
      <c r="Z160" s="277">
        <f>IF('statement of marks'!CF18="","",'statement of marks'!CF18)</f>
        <v>5</v>
      </c>
      <c r="AA160" s="275">
        <f>IF('statement of marks'!CG18="","",'statement of marks'!CG18)</f>
        <v>10</v>
      </c>
      <c r="AB160" s="277">
        <f>IF('statement of marks'!CH18="","",'statement of marks'!CH18)</f>
        <v>5</v>
      </c>
      <c r="AC160" s="277">
        <f>IF('statement of marks'!CI18="","",'statement of marks'!CI18)</f>
        <v>5</v>
      </c>
      <c r="AD160" s="275">
        <f>IF('statement of marks'!CJ18="","",'statement of marks'!CJ18)</f>
        <v>10</v>
      </c>
      <c r="AE160" s="277">
        <f>IF('statement of marks'!CL18="","",'statement of marks'!CL18)</f>
        <v>32</v>
      </c>
      <c r="AF160" s="277">
        <f>IF('statement of marks'!CM18="","",'statement of marks'!CM18)</f>
        <v>19</v>
      </c>
      <c r="AG160" s="275">
        <f>IF('statement of marks'!CN18="","",'statement of marks'!CN18)</f>
        <v>51</v>
      </c>
      <c r="AH160" s="281">
        <f>IF('statement of marks'!CO18="","",'statement of marks'!CO18)</f>
        <v>81</v>
      </c>
    </row>
    <row r="161" spans="1:34" ht="19" customHeight="1">
      <c r="A161" s="291"/>
      <c r="B161" s="1114" t="str">
        <f>IF('statement of marks'!$CX$3="","",'statement of marks'!$CX$3)</f>
        <v>foKku</v>
      </c>
      <c r="C161" s="1115"/>
      <c r="D161" s="277">
        <f>IF('statement of marks'!CX17="","",'statement of marks'!CX17)</f>
        <v>2</v>
      </c>
      <c r="E161" s="277">
        <f>IF('statement of marks'!CY17="","",'statement of marks'!CY17)</f>
        <v>3</v>
      </c>
      <c r="F161" s="275">
        <f>IF('statement of marks'!CZ17="","",'statement of marks'!CZ17)</f>
        <v>5</v>
      </c>
      <c r="G161" s="277">
        <f>IF('statement of marks'!DA17="","",'statement of marks'!DA17)</f>
        <v>5</v>
      </c>
      <c r="H161" s="277">
        <f>IF('statement of marks'!DB17="","",'statement of marks'!DB17)</f>
        <v>5</v>
      </c>
      <c r="I161" s="275">
        <f>IF('statement of marks'!DC17="","",'statement of marks'!DC17)</f>
        <v>10</v>
      </c>
      <c r="J161" s="277">
        <f>IF('statement of marks'!DD17="","",'statement of marks'!DD17)</f>
        <v>2</v>
      </c>
      <c r="K161" s="277">
        <f>IF('statement of marks'!DE17="","",'statement of marks'!DE17)</f>
        <v>3</v>
      </c>
      <c r="L161" s="275">
        <f>IF('statement of marks'!DF17="","",'statement of marks'!DF17)</f>
        <v>5</v>
      </c>
      <c r="M161" s="277">
        <f>IF('statement of marks'!DH17="","",'statement of marks'!DH17)</f>
        <v>20</v>
      </c>
      <c r="N161" s="277">
        <f>IF('statement of marks'!DI17="","",'statement of marks'!DI17)</f>
        <v>12</v>
      </c>
      <c r="O161" s="275">
        <f>IF('statement of marks'!DJ17="","",'statement of marks'!DJ17)</f>
        <v>32</v>
      </c>
      <c r="P161" s="281">
        <f>IF('statement of marks'!DK17="","",'statement of marks'!DK17)</f>
        <v>52</v>
      </c>
      <c r="Q161" s="1126"/>
      <c r="R161" s="1126"/>
      <c r="S161" s="291"/>
      <c r="T161" s="1114" t="str">
        <f>IF('statement of marks'!$CX$3="","",'statement of marks'!$CX$3)</f>
        <v>foKku</v>
      </c>
      <c r="U161" s="1115"/>
      <c r="V161" s="277">
        <f>IF('statement of marks'!CX18="","",'statement of marks'!CX18)</f>
        <v>3</v>
      </c>
      <c r="W161" s="277">
        <f>IF('statement of marks'!CY18="","",'statement of marks'!CY18)</f>
        <v>3</v>
      </c>
      <c r="X161" s="275">
        <f>IF('statement of marks'!CZ18="","",'statement of marks'!CZ18)</f>
        <v>6</v>
      </c>
      <c r="Y161" s="277">
        <f>IF('statement of marks'!DA18="","",'statement of marks'!DA18)</f>
        <v>2</v>
      </c>
      <c r="Z161" s="277">
        <f>IF('statement of marks'!DB18="","",'statement of marks'!DB18)</f>
        <v>3</v>
      </c>
      <c r="AA161" s="275">
        <f>IF('statement of marks'!DC18="","",'statement of marks'!DC18)</f>
        <v>5</v>
      </c>
      <c r="AB161" s="277">
        <f>IF('statement of marks'!DD18="","",'statement of marks'!DD18)</f>
        <v>4</v>
      </c>
      <c r="AC161" s="277">
        <f>IF('statement of marks'!DE18="","",'statement of marks'!DE18)</f>
        <v>4</v>
      </c>
      <c r="AD161" s="275">
        <f>IF('statement of marks'!DF18="","",'statement of marks'!DF18)</f>
        <v>8</v>
      </c>
      <c r="AE161" s="277">
        <f>IF('statement of marks'!DH18="","",'statement of marks'!DH18)</f>
        <v>36</v>
      </c>
      <c r="AF161" s="277">
        <f>IF('statement of marks'!DI18="","",'statement of marks'!DI18)</f>
        <v>18</v>
      </c>
      <c r="AG161" s="275">
        <f>IF('statement of marks'!DJ18="","",'statement of marks'!DJ18)</f>
        <v>54</v>
      </c>
      <c r="AH161" s="281">
        <f>IF('statement of marks'!DK18="","",'statement of marks'!DK18)</f>
        <v>73</v>
      </c>
    </row>
    <row r="162" spans="1:34" ht="19" customHeight="1">
      <c r="A162" s="291"/>
      <c r="B162" s="1114" t="str">
        <f>IF('statement of marks'!$DT$3="","",'statement of marks'!$DT$3)</f>
        <v>lkekftd foKku</v>
      </c>
      <c r="C162" s="1115"/>
      <c r="D162" s="277">
        <f>IF('statement of marks'!DT17="","",'statement of marks'!DT17)</f>
        <v>0</v>
      </c>
      <c r="E162" s="277">
        <f>IF('statement of marks'!DU17="","",'statement of marks'!DU17)</f>
        <v>3</v>
      </c>
      <c r="F162" s="275">
        <f>IF('statement of marks'!DV17="","",'statement of marks'!DV17)</f>
        <v>3</v>
      </c>
      <c r="G162" s="277">
        <f>IF('statement of marks'!DW17="","",'statement of marks'!DW17)</f>
        <v>1</v>
      </c>
      <c r="H162" s="277">
        <f>IF('statement of marks'!DX17="","",'statement of marks'!DX17)</f>
        <v>3</v>
      </c>
      <c r="I162" s="275">
        <f>IF('statement of marks'!DY17="","",'statement of marks'!DY17)</f>
        <v>4</v>
      </c>
      <c r="J162" s="277">
        <f>IF('statement of marks'!DZ17="","",'statement of marks'!DZ17)</f>
        <v>4</v>
      </c>
      <c r="K162" s="277">
        <f>IF('statement of marks'!EA17="","",'statement of marks'!EA17)</f>
        <v>5</v>
      </c>
      <c r="L162" s="275">
        <f>IF('statement of marks'!EB17="","",'statement of marks'!EB17)</f>
        <v>9</v>
      </c>
      <c r="M162" s="277">
        <f>IF('statement of marks'!ED17="","",'statement of marks'!ED17)</f>
        <v>14</v>
      </c>
      <c r="N162" s="277">
        <f>IF('statement of marks'!EE17="","",'statement of marks'!EE17)</f>
        <v>16</v>
      </c>
      <c r="O162" s="275">
        <f>IF('statement of marks'!EF17="","",'statement of marks'!EF17)</f>
        <v>30</v>
      </c>
      <c r="P162" s="281">
        <f>IF('statement of marks'!EG17="","",'statement of marks'!EG17)</f>
        <v>46</v>
      </c>
      <c r="Q162" s="1126"/>
      <c r="R162" s="1126"/>
      <c r="S162" s="291"/>
      <c r="T162" s="1114" t="str">
        <f>IF('statement of marks'!$DT$3="","",'statement of marks'!$DT$3)</f>
        <v>lkekftd foKku</v>
      </c>
      <c r="U162" s="1115"/>
      <c r="V162" s="277">
        <f>IF('statement of marks'!DT18="","",'statement of marks'!DT18)</f>
        <v>5</v>
      </c>
      <c r="W162" s="277">
        <f>IF('statement of marks'!DU18="","",'statement of marks'!DU18)</f>
        <v>5</v>
      </c>
      <c r="X162" s="275">
        <f>IF('statement of marks'!DV18="","",'statement of marks'!DV18)</f>
        <v>10</v>
      </c>
      <c r="Y162" s="277">
        <f>IF('statement of marks'!DW18="","",'statement of marks'!DW18)</f>
        <v>2</v>
      </c>
      <c r="Z162" s="277">
        <f>IF('statement of marks'!DX18="","",'statement of marks'!DX18)</f>
        <v>3</v>
      </c>
      <c r="AA162" s="275">
        <f>IF('statement of marks'!DY18="","",'statement of marks'!DY18)</f>
        <v>5</v>
      </c>
      <c r="AB162" s="277">
        <f>IF('statement of marks'!DZ18="","",'statement of marks'!DZ18)</f>
        <v>5</v>
      </c>
      <c r="AC162" s="277">
        <f>IF('statement of marks'!EA18="","",'statement of marks'!EA18)</f>
        <v>5</v>
      </c>
      <c r="AD162" s="275">
        <f>IF('statement of marks'!EB18="","",'statement of marks'!EB18)</f>
        <v>10</v>
      </c>
      <c r="AE162" s="277">
        <f>IF('statement of marks'!ED18="","",'statement of marks'!ED18)</f>
        <v>26</v>
      </c>
      <c r="AF162" s="277">
        <f>IF('statement of marks'!EE18="","",'statement of marks'!EE18)</f>
        <v>17</v>
      </c>
      <c r="AG162" s="275">
        <f>IF('statement of marks'!EF18="","",'statement of marks'!EF18)</f>
        <v>43</v>
      </c>
      <c r="AH162" s="281">
        <f>IF('statement of marks'!EG18="","",'statement of marks'!EG18)</f>
        <v>68</v>
      </c>
    </row>
    <row r="163" spans="1:34" ht="19" customHeight="1">
      <c r="A163" s="291"/>
      <c r="B163" s="1117" t="s">
        <v>271</v>
      </c>
      <c r="C163" s="1118"/>
      <c r="D163" s="1111" t="s">
        <v>1</v>
      </c>
      <c r="E163" s="1111"/>
      <c r="F163" s="1111"/>
      <c r="G163" s="1111" t="s">
        <v>21</v>
      </c>
      <c r="H163" s="1111"/>
      <c r="I163" s="1111"/>
      <c r="J163" s="1111" t="s">
        <v>272</v>
      </c>
      <c r="K163" s="1111"/>
      <c r="L163" s="1111"/>
      <c r="M163" s="1111" t="s">
        <v>68</v>
      </c>
      <c r="N163" s="1111"/>
      <c r="O163" s="1111"/>
      <c r="P163" s="282"/>
      <c r="Q163" s="1126"/>
      <c r="R163" s="1126"/>
      <c r="S163" s="291"/>
      <c r="T163" s="1117" t="s">
        <v>271</v>
      </c>
      <c r="U163" s="1118"/>
      <c r="V163" s="1111" t="s">
        <v>1</v>
      </c>
      <c r="W163" s="1111"/>
      <c r="X163" s="1111"/>
      <c r="Y163" s="1111" t="s">
        <v>21</v>
      </c>
      <c r="Z163" s="1111"/>
      <c r="AA163" s="1111"/>
      <c r="AB163" s="1111" t="s">
        <v>272</v>
      </c>
      <c r="AC163" s="1111"/>
      <c r="AD163" s="1111"/>
      <c r="AE163" s="1111" t="s">
        <v>68</v>
      </c>
      <c r="AF163" s="1111"/>
      <c r="AG163" s="1111"/>
      <c r="AH163" s="282"/>
    </row>
    <row r="164" spans="1:34" ht="19" customHeight="1">
      <c r="A164" s="291"/>
      <c r="B164" s="1104" t="s">
        <v>3</v>
      </c>
      <c r="C164" s="1105"/>
      <c r="D164" s="1116">
        <f>IF('statement of marks'!EP$6="","",'statement of marks'!EP$6)</f>
        <v>20</v>
      </c>
      <c r="E164" s="1116"/>
      <c r="F164" s="1116"/>
      <c r="G164" s="1116">
        <f>IF('statement of marks'!EQ$6="","",'statement of marks'!EQ$6)</f>
        <v>20</v>
      </c>
      <c r="H164" s="1116"/>
      <c r="I164" s="1116"/>
      <c r="J164" s="1116">
        <f>IF('statement of marks'!ES$6="","",'statement of marks'!ES$6)</f>
        <v>20</v>
      </c>
      <c r="K164" s="1116"/>
      <c r="L164" s="1116"/>
      <c r="M164" s="1116">
        <f>IF('statement of marks'!EY$6="","",'statement of marks'!ER$6)</f>
        <v>20</v>
      </c>
      <c r="N164" s="1116"/>
      <c r="O164" s="1116"/>
      <c r="P164" s="283"/>
      <c r="Q164" s="1126"/>
      <c r="R164" s="1126"/>
      <c r="S164" s="291"/>
      <c r="T164" s="1104" t="s">
        <v>3</v>
      </c>
      <c r="U164" s="1105"/>
      <c r="V164" s="1116">
        <f>IF('statement of marks'!EP$6="","",'statement of marks'!EP$6)</f>
        <v>20</v>
      </c>
      <c r="W164" s="1116"/>
      <c r="X164" s="1116"/>
      <c r="Y164" s="1116">
        <f>IF('statement of marks'!EQ$6="","",'statement of marks'!EQ$6)</f>
        <v>20</v>
      </c>
      <c r="Z164" s="1116"/>
      <c r="AA164" s="1116"/>
      <c r="AB164" s="1116">
        <f>IF('statement of marks'!ES$6="","",'statement of marks'!ES$6)</f>
        <v>20</v>
      </c>
      <c r="AC164" s="1116"/>
      <c r="AD164" s="1116"/>
      <c r="AE164" s="1116">
        <f>IF('statement of marks'!EY$6="","",'statement of marks'!ER$6)</f>
        <v>20</v>
      </c>
      <c r="AF164" s="1116"/>
      <c r="AG164" s="1116"/>
      <c r="AH164" s="283"/>
    </row>
    <row r="165" spans="1:34" ht="19" customHeight="1">
      <c r="A165" s="291"/>
      <c r="B165" s="1114" t="str">
        <f>IF('statement of marks'!$EP$3="","",'statement of marks'!$EP$3)</f>
        <v>dk;kZuqHko</v>
      </c>
      <c r="C165" s="1115"/>
      <c r="D165" s="1103">
        <f>IF('statement of marks'!EP17="","",'statement of marks'!EP17)</f>
        <v>15</v>
      </c>
      <c r="E165" s="1103"/>
      <c r="F165" s="1103"/>
      <c r="G165" s="1103">
        <f>IF('statement of marks'!EQ17="","",'statement of marks'!EQ17)</f>
        <v>16</v>
      </c>
      <c r="H165" s="1103"/>
      <c r="I165" s="1103"/>
      <c r="J165" s="1103">
        <f>IF('statement of marks'!ES17="","",'statement of marks'!ES17)</f>
        <v>16</v>
      </c>
      <c r="K165" s="1103"/>
      <c r="L165" s="1103"/>
      <c r="M165" s="1103">
        <f>IF('statement of marks'!ER17="","",'statement of marks'!ER17)</f>
        <v>15</v>
      </c>
      <c r="N165" s="1103"/>
      <c r="O165" s="1103"/>
      <c r="P165" s="284"/>
      <c r="Q165" s="1126"/>
      <c r="R165" s="1126"/>
      <c r="S165" s="291"/>
      <c r="T165" s="1114" t="str">
        <f>IF('statement of marks'!$EP$3="","",'statement of marks'!$EP$3)</f>
        <v>dk;kZuqHko</v>
      </c>
      <c r="U165" s="1115"/>
      <c r="V165" s="1103">
        <f>IF('statement of marks'!EP18="","",'statement of marks'!EP18)</f>
        <v>15</v>
      </c>
      <c r="W165" s="1103"/>
      <c r="X165" s="1103"/>
      <c r="Y165" s="1103">
        <f>IF('statement of marks'!EQ18="","",'statement of marks'!EQ18)</f>
        <v>16</v>
      </c>
      <c r="Z165" s="1103"/>
      <c r="AA165" s="1103"/>
      <c r="AB165" s="1103">
        <f>IF('statement of marks'!ES18="","",'statement of marks'!ES18)</f>
        <v>16</v>
      </c>
      <c r="AC165" s="1103"/>
      <c r="AD165" s="1103"/>
      <c r="AE165" s="1103">
        <f>IF('statement of marks'!ER18="","",'statement of marks'!ER18)</f>
        <v>15</v>
      </c>
      <c r="AF165" s="1103"/>
      <c r="AG165" s="1103"/>
      <c r="AH165" s="284"/>
    </row>
    <row r="166" spans="1:34" ht="19" customHeight="1">
      <c r="A166" s="291"/>
      <c r="B166" s="1112" t="str">
        <f>IF('statement of marks'!$EZ$3="","",'statement of marks'!$EZ$3)</f>
        <v>dyk f'k{kk</v>
      </c>
      <c r="C166" s="1113"/>
      <c r="D166" s="1103">
        <f>IF('statement of marks'!EZ17="","",'statement of marks'!EZ17)</f>
        <v>20</v>
      </c>
      <c r="E166" s="1103"/>
      <c r="F166" s="1103"/>
      <c r="G166" s="1103">
        <f>IF('statement of marks'!FA17="","",'statement of marks'!FA17)</f>
        <v>20</v>
      </c>
      <c r="H166" s="1103"/>
      <c r="I166" s="1103"/>
      <c r="J166" s="1103">
        <f>IF('statement of marks'!FC17="","",'statement of marks'!FC17)</f>
        <v>20</v>
      </c>
      <c r="K166" s="1103"/>
      <c r="L166" s="1103"/>
      <c r="M166" s="1103">
        <f>IF('statement of marks'!FB17="","",'statement of marks'!FB17)</f>
        <v>20</v>
      </c>
      <c r="N166" s="1103"/>
      <c r="O166" s="1103"/>
      <c r="P166" s="284"/>
      <c r="Q166" s="1126"/>
      <c r="R166" s="1126"/>
      <c r="S166" s="291"/>
      <c r="T166" s="1112" t="str">
        <f>IF('statement of marks'!$EZ$3="","",'statement of marks'!$EZ$3)</f>
        <v>dyk f'k{kk</v>
      </c>
      <c r="U166" s="1113"/>
      <c r="V166" s="1103">
        <f>IF('statement of marks'!EZ18="","",'statement of marks'!EZ18)</f>
        <v>20</v>
      </c>
      <c r="W166" s="1103"/>
      <c r="X166" s="1103"/>
      <c r="Y166" s="1103">
        <f>IF('statement of marks'!FA18="","",'statement of marks'!FA18)</f>
        <v>20</v>
      </c>
      <c r="Z166" s="1103"/>
      <c r="AA166" s="1103"/>
      <c r="AB166" s="1103">
        <f>IF('statement of marks'!FC18="","",'statement of marks'!FC18)</f>
        <v>20</v>
      </c>
      <c r="AC166" s="1103"/>
      <c r="AD166" s="1103"/>
      <c r="AE166" s="1103">
        <f>IF('statement of marks'!FB18="","",'statement of marks'!FB18)</f>
        <v>20</v>
      </c>
      <c r="AF166" s="1103"/>
      <c r="AG166" s="1103"/>
      <c r="AH166" s="284"/>
    </row>
    <row r="167" spans="1:34" ht="19" customHeight="1">
      <c r="A167" s="291"/>
      <c r="B167" s="1109" t="str">
        <f>IF('statement of marks'!$FJ$3="","",'statement of marks'!$FJ$3)</f>
        <v>LokLF; ,oe~ 'kkjhfjd f'k{kk</v>
      </c>
      <c r="C167" s="1110"/>
      <c r="D167" s="1103">
        <f>IF('statement of marks'!FJ17="","",'statement of marks'!FJ17)</f>
        <v>15</v>
      </c>
      <c r="E167" s="1103"/>
      <c r="F167" s="1103"/>
      <c r="G167" s="1103">
        <f>IF('statement of marks'!FK17="","",'statement of marks'!FK17)</f>
        <v>16</v>
      </c>
      <c r="H167" s="1103"/>
      <c r="I167" s="1103"/>
      <c r="J167" s="1103">
        <f>IF('statement of marks'!FM17="","",'statement of marks'!FM17)</f>
        <v>16</v>
      </c>
      <c r="K167" s="1103"/>
      <c r="L167" s="1103"/>
      <c r="M167" s="1103">
        <f>IF('statement of marks'!FL17="","",'statement of marks'!FL17)</f>
        <v>15</v>
      </c>
      <c r="N167" s="1103"/>
      <c r="O167" s="1103"/>
      <c r="P167" s="284"/>
      <c r="Q167" s="1126"/>
      <c r="R167" s="1126"/>
      <c r="S167" s="291"/>
      <c r="T167" s="1109" t="str">
        <f>IF('statement of marks'!$FJ$3="","",'statement of marks'!$FJ$3)</f>
        <v>LokLF; ,oe~ 'kkjhfjd f'k{kk</v>
      </c>
      <c r="U167" s="1110"/>
      <c r="V167" s="1103">
        <f>IF('statement of marks'!FJ18="","",'statement of marks'!FJ18)</f>
        <v>15</v>
      </c>
      <c r="W167" s="1103"/>
      <c r="X167" s="1103"/>
      <c r="Y167" s="1103">
        <f>IF('statement of marks'!FK18="","",'statement of marks'!FK18)</f>
        <v>16</v>
      </c>
      <c r="Z167" s="1103"/>
      <c r="AA167" s="1103"/>
      <c r="AB167" s="1103">
        <f>IF('statement of marks'!FM18="","",'statement of marks'!FM18)</f>
        <v>16</v>
      </c>
      <c r="AC167" s="1103"/>
      <c r="AD167" s="1103"/>
      <c r="AE167" s="1103">
        <f>IF('statement of marks'!FL18="","",'statement of marks'!FL18)</f>
        <v>15</v>
      </c>
      <c r="AF167" s="1103"/>
      <c r="AG167" s="1103"/>
      <c r="AH167" s="284"/>
    </row>
    <row r="168" spans="1:34" ht="19" customHeight="1">
      <c r="A168" s="291"/>
      <c r="B168" s="1104" t="s">
        <v>273</v>
      </c>
      <c r="C168" s="1105"/>
      <c r="D168" s="1081" t="str">
        <f>details!$DZ$3</f>
        <v>vxLr rd</v>
      </c>
      <c r="E168" s="1081"/>
      <c r="F168" s="1081"/>
      <c r="G168" s="1081" t="str">
        <f>details!$ED$3</f>
        <v>vDVwcj rd</v>
      </c>
      <c r="H168" s="1081"/>
      <c r="I168" s="1081"/>
      <c r="J168" s="1081" t="str">
        <f>details!$EL$3</f>
        <v>Qjojh rd</v>
      </c>
      <c r="K168" s="1081"/>
      <c r="L168" s="1081"/>
      <c r="M168" s="1081" t="str">
        <f>details!$EH$3</f>
        <v>fnlEcj rd</v>
      </c>
      <c r="N168" s="1081"/>
      <c r="O168" s="1081"/>
      <c r="P168" s="284"/>
      <c r="Q168" s="1126"/>
      <c r="R168" s="1126"/>
      <c r="S168" s="291"/>
      <c r="T168" s="1104" t="s">
        <v>273</v>
      </c>
      <c r="U168" s="1105"/>
      <c r="V168" s="1106" t="str">
        <f>details!$DZ$3</f>
        <v>vxLr rd</v>
      </c>
      <c r="W168" s="1107"/>
      <c r="X168" s="1108"/>
      <c r="Y168" s="1106" t="str">
        <f>details!$ED$3</f>
        <v>vDVwcj rd</v>
      </c>
      <c r="Z168" s="1107"/>
      <c r="AA168" s="1108"/>
      <c r="AB168" s="1106" t="str">
        <f>details!$EL$3</f>
        <v>Qjojh rd</v>
      </c>
      <c r="AC168" s="1107"/>
      <c r="AD168" s="1108"/>
      <c r="AE168" s="1106" t="str">
        <f>details!$EH$3</f>
        <v>fnlEcj rd</v>
      </c>
      <c r="AF168" s="1107"/>
      <c r="AG168" s="1108"/>
      <c r="AH168" s="284"/>
    </row>
    <row r="169" spans="1:34" ht="19" customHeight="1">
      <c r="A169" s="291"/>
      <c r="B169" s="1100" t="s">
        <v>99</v>
      </c>
      <c r="C169" s="1101"/>
      <c r="D169" s="1102" t="str">
        <f>IF(details!EA17="","",details!EA17)</f>
        <v/>
      </c>
      <c r="E169" s="1102"/>
      <c r="F169" s="1102"/>
      <c r="G169" s="1102" t="str">
        <f>IF(details!EE17="","",details!EE17)</f>
        <v/>
      </c>
      <c r="H169" s="1102"/>
      <c r="I169" s="1102"/>
      <c r="J169" s="1102" t="str">
        <f>IF(details!EM17="","",details!EM17)</f>
        <v/>
      </c>
      <c r="K169" s="1102"/>
      <c r="L169" s="1102"/>
      <c r="M169" s="1102" t="str">
        <f>IF(details!EI17="","",details!EI17)</f>
        <v/>
      </c>
      <c r="N169" s="1102"/>
      <c r="O169" s="1102"/>
      <c r="P169" s="295"/>
      <c r="Q169" s="1126"/>
      <c r="R169" s="1126"/>
      <c r="S169" s="291"/>
      <c r="T169" s="1100" t="s">
        <v>99</v>
      </c>
      <c r="U169" s="1101"/>
      <c r="V169" s="1091" t="str">
        <f>IF(details!EA18="","",details!EA18)</f>
        <v/>
      </c>
      <c r="W169" s="1092"/>
      <c r="X169" s="1093"/>
      <c r="Y169" s="1091" t="str">
        <f>IF(details!EE18="","",details!EE18)</f>
        <v/>
      </c>
      <c r="Z169" s="1092"/>
      <c r="AA169" s="1093"/>
      <c r="AB169" s="1091" t="str">
        <f>IF(details!EM18="","",details!EM18)</f>
        <v/>
      </c>
      <c r="AC169" s="1092"/>
      <c r="AD169" s="1093"/>
      <c r="AE169" s="1091" t="str">
        <f>IF(details!EI18="","",details!EI18)</f>
        <v/>
      </c>
      <c r="AF169" s="1092"/>
      <c r="AG169" s="1093"/>
      <c r="AH169" s="285"/>
    </row>
    <row r="170" spans="1:34" ht="19" customHeight="1">
      <c r="A170" s="292"/>
      <c r="B170" s="1094" t="s">
        <v>15</v>
      </c>
      <c r="C170" s="1095"/>
      <c r="D170" s="1096" t="str">
        <f>IF(details!DZ17="","",details!DZ17)</f>
        <v/>
      </c>
      <c r="E170" s="1096"/>
      <c r="F170" s="1096"/>
      <c r="G170" s="1096" t="str">
        <f>IF(details!ED17="","",details!ED17)</f>
        <v/>
      </c>
      <c r="H170" s="1096"/>
      <c r="I170" s="1096"/>
      <c r="J170" s="1096" t="str">
        <f>IF(details!EL17="","",details!EL17)</f>
        <v/>
      </c>
      <c r="K170" s="1096"/>
      <c r="L170" s="1096"/>
      <c r="M170" s="1096" t="str">
        <f>IF(details!EH17="","",details!EH17)</f>
        <v/>
      </c>
      <c r="N170" s="1096"/>
      <c r="O170" s="1096"/>
      <c r="P170" s="296"/>
      <c r="Q170" s="1126"/>
      <c r="R170" s="1126"/>
      <c r="S170" s="292"/>
      <c r="T170" s="1094" t="s">
        <v>15</v>
      </c>
      <c r="U170" s="1095"/>
      <c r="V170" s="1097" t="str">
        <f>IF(details!DZ18="","",details!DZ18)</f>
        <v/>
      </c>
      <c r="W170" s="1098"/>
      <c r="X170" s="1099"/>
      <c r="Y170" s="1097" t="str">
        <f>IF(details!ED18="","",details!ED18)</f>
        <v/>
      </c>
      <c r="Z170" s="1098"/>
      <c r="AA170" s="1099"/>
      <c r="AB170" s="1097" t="str">
        <f>IF(details!EL18="","",details!EL18)</f>
        <v/>
      </c>
      <c r="AC170" s="1098"/>
      <c r="AD170" s="1099"/>
      <c r="AE170" s="1097" t="str">
        <f>IF(details!EH18="","",details!EH18)</f>
        <v/>
      </c>
      <c r="AF170" s="1098"/>
      <c r="AG170" s="1099"/>
      <c r="AH170" s="286"/>
    </row>
    <row r="171" spans="1:34" ht="19" customHeight="1">
      <c r="A171" s="291"/>
      <c r="B171" s="1089" t="s">
        <v>100</v>
      </c>
      <c r="C171" s="1090"/>
      <c r="D171" s="1081"/>
      <c r="E171" s="1081"/>
      <c r="F171" s="1081"/>
      <c r="G171" s="1081"/>
      <c r="H171" s="1081"/>
      <c r="I171" s="1081"/>
      <c r="J171" s="1081"/>
      <c r="K171" s="1081"/>
      <c r="L171" s="1081"/>
      <c r="M171" s="1081"/>
      <c r="N171" s="1081"/>
      <c r="O171" s="1081"/>
      <c r="P171" s="287"/>
      <c r="Q171" s="1126"/>
      <c r="R171" s="1126"/>
      <c r="S171" s="291"/>
      <c r="T171" s="1089" t="s">
        <v>100</v>
      </c>
      <c r="U171" s="1090"/>
      <c r="V171" s="1081"/>
      <c r="W171" s="1081"/>
      <c r="X171" s="1081"/>
      <c r="Y171" s="1081"/>
      <c r="Z171" s="1081"/>
      <c r="AA171" s="1081"/>
      <c r="AB171" s="1081"/>
      <c r="AC171" s="1081"/>
      <c r="AD171" s="1081"/>
      <c r="AE171" s="1081"/>
      <c r="AF171" s="1081"/>
      <c r="AG171" s="1081"/>
      <c r="AH171" s="287"/>
    </row>
    <row r="172" spans="1:34" ht="19" customHeight="1">
      <c r="A172" s="291"/>
      <c r="B172" s="1087" t="s">
        <v>80</v>
      </c>
      <c r="C172" s="1088"/>
      <c r="D172" s="1081"/>
      <c r="E172" s="1081"/>
      <c r="F172" s="1081"/>
      <c r="G172" s="1081"/>
      <c r="H172" s="1081"/>
      <c r="I172" s="1081"/>
      <c r="J172" s="1081"/>
      <c r="K172" s="1081"/>
      <c r="L172" s="1081"/>
      <c r="M172" s="1081"/>
      <c r="N172" s="1081"/>
      <c r="O172" s="1081"/>
      <c r="P172" s="287"/>
      <c r="Q172" s="1126"/>
      <c r="R172" s="1126"/>
      <c r="S172" s="291"/>
      <c r="T172" s="1087" t="s">
        <v>80</v>
      </c>
      <c r="U172" s="1088"/>
      <c r="V172" s="1081"/>
      <c r="W172" s="1081"/>
      <c r="X172" s="1081"/>
      <c r="Y172" s="1081"/>
      <c r="Z172" s="1081"/>
      <c r="AA172" s="1081"/>
      <c r="AB172" s="1081"/>
      <c r="AC172" s="1081"/>
      <c r="AD172" s="1081"/>
      <c r="AE172" s="1081"/>
      <c r="AF172" s="1081"/>
      <c r="AG172" s="1081"/>
      <c r="AH172" s="287"/>
    </row>
    <row r="173" spans="1:34" ht="19" customHeight="1">
      <c r="A173" s="291"/>
      <c r="B173" s="1085" t="s">
        <v>101</v>
      </c>
      <c r="C173" s="1086"/>
      <c r="D173" s="1081"/>
      <c r="E173" s="1081"/>
      <c r="F173" s="1081"/>
      <c r="G173" s="1081"/>
      <c r="H173" s="1081"/>
      <c r="I173" s="1081"/>
      <c r="J173" s="1081"/>
      <c r="K173" s="1081"/>
      <c r="L173" s="1081"/>
      <c r="M173" s="1081"/>
      <c r="N173" s="1081"/>
      <c r="O173" s="1081"/>
      <c r="P173" s="287"/>
      <c r="Q173" s="1126"/>
      <c r="R173" s="1126"/>
      <c r="S173" s="291"/>
      <c r="T173" s="1085" t="s">
        <v>101</v>
      </c>
      <c r="U173" s="1086"/>
      <c r="V173" s="1081"/>
      <c r="W173" s="1081"/>
      <c r="X173" s="1081"/>
      <c r="Y173" s="1081"/>
      <c r="Z173" s="1081"/>
      <c r="AA173" s="1081"/>
      <c r="AB173" s="1081"/>
      <c r="AC173" s="1081"/>
      <c r="AD173" s="1081"/>
      <c r="AE173" s="1081"/>
      <c r="AF173" s="1081"/>
      <c r="AG173" s="1081"/>
      <c r="AH173" s="287"/>
    </row>
    <row r="174" spans="1:34" ht="19" customHeight="1" thickBot="1">
      <c r="A174" s="293"/>
      <c r="B174" s="1082" t="s">
        <v>102</v>
      </c>
      <c r="C174" s="1083"/>
      <c r="D174" s="1084"/>
      <c r="E174" s="1084"/>
      <c r="F174" s="1084"/>
      <c r="G174" s="1084"/>
      <c r="H174" s="1084"/>
      <c r="I174" s="1084"/>
      <c r="J174" s="1084"/>
      <c r="K174" s="1084"/>
      <c r="L174" s="1084"/>
      <c r="M174" s="1084"/>
      <c r="N174" s="1084"/>
      <c r="O174" s="1084"/>
      <c r="P174" s="288"/>
      <c r="Q174" s="1126"/>
      <c r="R174" s="1126"/>
      <c r="S174" s="293"/>
      <c r="T174" s="1082" t="s">
        <v>102</v>
      </c>
      <c r="U174" s="1083"/>
      <c r="V174" s="1084"/>
      <c r="W174" s="1084"/>
      <c r="X174" s="1084"/>
      <c r="Y174" s="1084"/>
      <c r="Z174" s="1084"/>
      <c r="AA174" s="1084"/>
      <c r="AB174" s="1084"/>
      <c r="AC174" s="1084"/>
      <c r="AD174" s="1084"/>
      <c r="AE174" s="1084"/>
      <c r="AF174" s="1084"/>
      <c r="AG174" s="1084"/>
      <c r="AH174" s="288"/>
    </row>
    <row r="175" spans="1:34" ht="19" customHeight="1">
      <c r="A175" s="290"/>
      <c r="B175" s="1123" t="s">
        <v>47</v>
      </c>
      <c r="C175" s="1124"/>
      <c r="D175" s="1124"/>
      <c r="E175" s="1124"/>
      <c r="F175" s="1124"/>
      <c r="G175" s="1124"/>
      <c r="H175" s="1124"/>
      <c r="I175" s="1124"/>
      <c r="J175" s="1124"/>
      <c r="K175" s="1124"/>
      <c r="L175" s="1124"/>
      <c r="M175" s="1124"/>
      <c r="N175" s="1124"/>
      <c r="O175" s="1124"/>
      <c r="P175" s="1125"/>
      <c r="Q175" s="1126"/>
      <c r="R175" s="1126"/>
      <c r="S175" s="290"/>
      <c r="T175" s="1123" t="s">
        <v>47</v>
      </c>
      <c r="U175" s="1124"/>
      <c r="V175" s="1124"/>
      <c r="W175" s="1124"/>
      <c r="X175" s="1124"/>
      <c r="Y175" s="1124"/>
      <c r="Z175" s="1124"/>
      <c r="AA175" s="1124"/>
      <c r="AB175" s="1124"/>
      <c r="AC175" s="1124"/>
      <c r="AD175" s="1124"/>
      <c r="AE175" s="1124"/>
      <c r="AF175" s="1124"/>
      <c r="AG175" s="1124"/>
      <c r="AH175" s="1125"/>
    </row>
    <row r="176" spans="1:34" ht="19" customHeight="1">
      <c r="A176" s="1127"/>
      <c r="B176" s="1128" t="str">
        <f>'statement of marks'!$A$1</f>
        <v>jk- ck- ek/;fed fo|ky; uohu] fuEckgsM+k</v>
      </c>
      <c r="C176" s="1129"/>
      <c r="D176" s="1129"/>
      <c r="E176" s="1129"/>
      <c r="F176" s="1129"/>
      <c r="G176" s="1129"/>
      <c r="H176" s="1129"/>
      <c r="I176" s="1129"/>
      <c r="J176" s="1129"/>
      <c r="K176" s="1129"/>
      <c r="L176" s="1129"/>
      <c r="M176" s="1129"/>
      <c r="N176" s="1129"/>
      <c r="O176" s="1129"/>
      <c r="P176" s="1130"/>
      <c r="Q176" s="1126"/>
      <c r="R176" s="1126"/>
      <c r="S176" s="1127"/>
      <c r="T176" s="1128" t="str">
        <f>'statement of marks'!$A$1</f>
        <v>jk- ck- ek/;fed fo|ky; uohu] fuEckgsM+k</v>
      </c>
      <c r="U176" s="1129"/>
      <c r="V176" s="1129"/>
      <c r="W176" s="1129"/>
      <c r="X176" s="1129"/>
      <c r="Y176" s="1129"/>
      <c r="Z176" s="1129"/>
      <c r="AA176" s="1129"/>
      <c r="AB176" s="1129"/>
      <c r="AC176" s="1129"/>
      <c r="AD176" s="1129"/>
      <c r="AE176" s="1129"/>
      <c r="AF176" s="1129"/>
      <c r="AG176" s="1129"/>
      <c r="AH176" s="1130"/>
    </row>
    <row r="177" spans="1:34" ht="19" customHeight="1">
      <c r="A177" s="1127"/>
      <c r="B177" s="1128"/>
      <c r="C177" s="1129"/>
      <c r="D177" s="1129"/>
      <c r="E177" s="1129"/>
      <c r="F177" s="1129"/>
      <c r="G177" s="1129"/>
      <c r="H177" s="1129"/>
      <c r="I177" s="1129"/>
      <c r="J177" s="1129"/>
      <c r="K177" s="1129"/>
      <c r="L177" s="1129"/>
      <c r="M177" s="1129"/>
      <c r="N177" s="1129"/>
      <c r="O177" s="1129"/>
      <c r="P177" s="1130"/>
      <c r="Q177" s="1126"/>
      <c r="R177" s="1126"/>
      <c r="S177" s="1127"/>
      <c r="T177" s="1128"/>
      <c r="U177" s="1129"/>
      <c r="V177" s="1129"/>
      <c r="W177" s="1129"/>
      <c r="X177" s="1129"/>
      <c r="Y177" s="1129"/>
      <c r="Z177" s="1129"/>
      <c r="AA177" s="1129"/>
      <c r="AB177" s="1129"/>
      <c r="AC177" s="1129"/>
      <c r="AD177" s="1129"/>
      <c r="AE177" s="1129"/>
      <c r="AF177" s="1129"/>
      <c r="AG177" s="1129"/>
      <c r="AH177" s="1130"/>
    </row>
    <row r="178" spans="1:34" ht="19" customHeight="1">
      <c r="A178" s="291"/>
      <c r="B178" s="1131" t="s">
        <v>96</v>
      </c>
      <c r="C178" s="1132"/>
      <c r="D178" s="1119" t="str">
        <f>'statement of marks'!$H$3</f>
        <v>2015-16</v>
      </c>
      <c r="E178" s="1119"/>
      <c r="F178" s="1119"/>
      <c r="G178" s="1119"/>
      <c r="H178" s="1119"/>
      <c r="I178" s="1119"/>
      <c r="J178" s="1119"/>
      <c r="K178" s="1119"/>
      <c r="L178" s="1119"/>
      <c r="M178" s="1119"/>
      <c r="N178" s="1119"/>
      <c r="O178" s="1119"/>
      <c r="P178" s="1120"/>
      <c r="Q178" s="1126"/>
      <c r="R178" s="1126"/>
      <c r="S178" s="291"/>
      <c r="T178" s="1131" t="s">
        <v>96</v>
      </c>
      <c r="U178" s="1132"/>
      <c r="V178" s="1119" t="str">
        <f>'statement of marks'!$H$3</f>
        <v>2015-16</v>
      </c>
      <c r="W178" s="1119"/>
      <c r="X178" s="1119"/>
      <c r="Y178" s="1119"/>
      <c r="Z178" s="1119"/>
      <c r="AA178" s="1119"/>
      <c r="AB178" s="1119"/>
      <c r="AC178" s="1119"/>
      <c r="AD178" s="1119"/>
      <c r="AE178" s="1119"/>
      <c r="AF178" s="1119"/>
      <c r="AG178" s="1119"/>
      <c r="AH178" s="1120"/>
    </row>
    <row r="179" spans="1:34" ht="19" customHeight="1">
      <c r="A179" s="291"/>
      <c r="B179" s="1114" t="s">
        <v>218</v>
      </c>
      <c r="C179" s="1115"/>
      <c r="D179" s="1115" t="str">
        <f>IF('statement of marks'!J19="","",'statement of marks'!J19)</f>
        <v>v 013</v>
      </c>
      <c r="E179" s="1115"/>
      <c r="F179" s="1115"/>
      <c r="G179" s="1115"/>
      <c r="H179" s="1115"/>
      <c r="I179" s="1115"/>
      <c r="J179" s="1115"/>
      <c r="K179" s="1115"/>
      <c r="L179" s="1115"/>
      <c r="M179" s="1115"/>
      <c r="N179" s="1115"/>
      <c r="O179" s="1115"/>
      <c r="P179" s="1133"/>
      <c r="Q179" s="1126"/>
      <c r="R179" s="1126"/>
      <c r="S179" s="291"/>
      <c r="T179" s="1114" t="s">
        <v>218</v>
      </c>
      <c r="U179" s="1115"/>
      <c r="V179" s="1115" t="str">
        <f>IF('statement of marks'!J20="","",'statement of marks'!J20)</f>
        <v>v 014</v>
      </c>
      <c r="W179" s="1115"/>
      <c r="X179" s="1115"/>
      <c r="Y179" s="1115"/>
      <c r="Z179" s="1115"/>
      <c r="AA179" s="1115"/>
      <c r="AB179" s="1115"/>
      <c r="AC179" s="1115"/>
      <c r="AD179" s="1115"/>
      <c r="AE179" s="1115"/>
      <c r="AF179" s="1115"/>
      <c r="AG179" s="1115"/>
      <c r="AH179" s="1133"/>
    </row>
    <row r="180" spans="1:34" ht="19" customHeight="1">
      <c r="A180" s="291"/>
      <c r="B180" s="1114" t="s">
        <v>219</v>
      </c>
      <c r="C180" s="1115"/>
      <c r="D180" s="1115" t="str">
        <f>IF('statement of marks'!K19="","",'statement of marks'!K19)</f>
        <v>c 013</v>
      </c>
      <c r="E180" s="1115"/>
      <c r="F180" s="1115"/>
      <c r="G180" s="1115"/>
      <c r="H180" s="1115"/>
      <c r="I180" s="1115"/>
      <c r="J180" s="1115"/>
      <c r="K180" s="1115"/>
      <c r="L180" s="1115"/>
      <c r="M180" s="1115"/>
      <c r="N180" s="1115"/>
      <c r="O180" s="1115"/>
      <c r="P180" s="1133"/>
      <c r="Q180" s="1126"/>
      <c r="R180" s="1126"/>
      <c r="S180" s="291"/>
      <c r="T180" s="1114" t="s">
        <v>219</v>
      </c>
      <c r="U180" s="1115"/>
      <c r="V180" s="1115" t="str">
        <f>IF('statement of marks'!K20="","",'statement of marks'!K20)</f>
        <v>c 014</v>
      </c>
      <c r="W180" s="1115"/>
      <c r="X180" s="1115"/>
      <c r="Y180" s="1115"/>
      <c r="Z180" s="1115"/>
      <c r="AA180" s="1115"/>
      <c r="AB180" s="1115"/>
      <c r="AC180" s="1115"/>
      <c r="AD180" s="1115"/>
      <c r="AE180" s="1115"/>
      <c r="AF180" s="1115"/>
      <c r="AG180" s="1115"/>
      <c r="AH180" s="1133"/>
    </row>
    <row r="181" spans="1:34" ht="19" customHeight="1">
      <c r="A181" s="291"/>
      <c r="B181" s="1114" t="s">
        <v>220</v>
      </c>
      <c r="C181" s="1115"/>
      <c r="D181" s="1115" t="str">
        <f>IF('statement of marks'!L19="","",'statement of marks'!L19)</f>
        <v>l 013</v>
      </c>
      <c r="E181" s="1115"/>
      <c r="F181" s="1115"/>
      <c r="G181" s="1115"/>
      <c r="H181" s="1115"/>
      <c r="I181" s="1115"/>
      <c r="J181" s="1115"/>
      <c r="K181" s="1115"/>
      <c r="L181" s="1115"/>
      <c r="M181" s="1115"/>
      <c r="N181" s="1115"/>
      <c r="O181" s="1115"/>
      <c r="P181" s="1133"/>
      <c r="Q181" s="1126"/>
      <c r="R181" s="1126"/>
      <c r="S181" s="291"/>
      <c r="T181" s="1114" t="s">
        <v>220</v>
      </c>
      <c r="U181" s="1115"/>
      <c r="V181" s="1115" t="str">
        <f>IF('statement of marks'!L20="","",'statement of marks'!L20)</f>
        <v>l 014</v>
      </c>
      <c r="W181" s="1115"/>
      <c r="X181" s="1115"/>
      <c r="Y181" s="1115"/>
      <c r="Z181" s="1115"/>
      <c r="AA181" s="1115"/>
      <c r="AB181" s="1115"/>
      <c r="AC181" s="1115"/>
      <c r="AD181" s="1115"/>
      <c r="AE181" s="1115"/>
      <c r="AF181" s="1115"/>
      <c r="AG181" s="1115"/>
      <c r="AH181" s="1133"/>
    </row>
    <row r="182" spans="1:34" ht="19" customHeight="1">
      <c r="A182" s="291"/>
      <c r="B182" s="1114" t="s">
        <v>221</v>
      </c>
      <c r="C182" s="1115"/>
      <c r="D182" s="1119" t="str">
        <f>'statement of marks'!$G$3</f>
        <v>6 A</v>
      </c>
      <c r="E182" s="1119"/>
      <c r="F182" s="1119"/>
      <c r="G182" s="1119"/>
      <c r="H182" s="1115" t="s">
        <v>9</v>
      </c>
      <c r="I182" s="1115"/>
      <c r="J182" s="1115"/>
      <c r="K182" s="1115"/>
      <c r="L182" s="1115"/>
      <c r="M182" s="1119">
        <f>IF('statement of marks'!D19="","",'statement of marks'!D19)</f>
        <v>813</v>
      </c>
      <c r="N182" s="1119"/>
      <c r="O182" s="1119"/>
      <c r="P182" s="1120"/>
      <c r="Q182" s="1126"/>
      <c r="R182" s="1126"/>
      <c r="S182" s="291"/>
      <c r="T182" s="1114" t="s">
        <v>221</v>
      </c>
      <c r="U182" s="1115"/>
      <c r="V182" s="1119" t="str">
        <f>'statement of marks'!$G$3</f>
        <v>6 A</v>
      </c>
      <c r="W182" s="1119"/>
      <c r="X182" s="1119"/>
      <c r="Y182" s="1119"/>
      <c r="Z182" s="1115" t="s">
        <v>9</v>
      </c>
      <c r="AA182" s="1115"/>
      <c r="AB182" s="1115"/>
      <c r="AC182" s="1115"/>
      <c r="AD182" s="1115"/>
      <c r="AE182" s="1119">
        <f>IF('statement of marks'!D20="","",'statement of marks'!D20)</f>
        <v>814</v>
      </c>
      <c r="AF182" s="1119"/>
      <c r="AG182" s="1119"/>
      <c r="AH182" s="1120"/>
    </row>
    <row r="183" spans="1:34" ht="19" customHeight="1">
      <c r="A183" s="291"/>
      <c r="B183" s="1114" t="s">
        <v>222</v>
      </c>
      <c r="C183" s="1115"/>
      <c r="D183" s="1119">
        <f>IF('statement of marks'!F19="","",'statement of marks'!F19)</f>
        <v>948</v>
      </c>
      <c r="E183" s="1119"/>
      <c r="F183" s="1119"/>
      <c r="G183" s="1119"/>
      <c r="H183" s="1115" t="s">
        <v>0</v>
      </c>
      <c r="I183" s="1115"/>
      <c r="J183" s="1115"/>
      <c r="K183" s="1115"/>
      <c r="L183" s="1115"/>
      <c r="M183" s="1121">
        <f>IF('statement of marks'!H19="","",'statement of marks'!H19)</f>
        <v>36526</v>
      </c>
      <c r="N183" s="1121"/>
      <c r="O183" s="1121"/>
      <c r="P183" s="1122"/>
      <c r="Q183" s="1126"/>
      <c r="R183" s="1126"/>
      <c r="S183" s="291"/>
      <c r="T183" s="1114" t="s">
        <v>222</v>
      </c>
      <c r="U183" s="1115"/>
      <c r="V183" s="1119">
        <f>IF('statement of marks'!F20="","",'statement of marks'!F20)</f>
        <v>921</v>
      </c>
      <c r="W183" s="1119"/>
      <c r="X183" s="1119"/>
      <c r="Y183" s="1119"/>
      <c r="Z183" s="1115" t="s">
        <v>0</v>
      </c>
      <c r="AA183" s="1115"/>
      <c r="AB183" s="1115"/>
      <c r="AC183" s="1115"/>
      <c r="AD183" s="1115"/>
      <c r="AE183" s="1121">
        <f>IF('statement of marks'!H20="","",'statement of marks'!H20)</f>
        <v>37139</v>
      </c>
      <c r="AF183" s="1121"/>
      <c r="AG183" s="1121"/>
      <c r="AH183" s="1122"/>
    </row>
    <row r="184" spans="1:34" ht="19" customHeight="1">
      <c r="A184" s="291"/>
      <c r="B184" s="289" t="s">
        <v>28</v>
      </c>
      <c r="C184" s="279" t="s">
        <v>97</v>
      </c>
      <c r="D184" s="1111" t="s">
        <v>1</v>
      </c>
      <c r="E184" s="1111"/>
      <c r="F184" s="1111"/>
      <c r="G184" s="1111" t="s">
        <v>21</v>
      </c>
      <c r="H184" s="1111"/>
      <c r="I184" s="1111"/>
      <c r="J184" s="1111" t="s">
        <v>68</v>
      </c>
      <c r="K184" s="1111"/>
      <c r="L184" s="1111"/>
      <c r="M184" s="1111" t="s">
        <v>98</v>
      </c>
      <c r="N184" s="1111"/>
      <c r="O184" s="1111"/>
      <c r="P184" s="280" t="s">
        <v>278</v>
      </c>
      <c r="Q184" s="1126"/>
      <c r="R184" s="1126"/>
      <c r="S184" s="291"/>
      <c r="T184" s="289" t="s">
        <v>28</v>
      </c>
      <c r="U184" s="279" t="s">
        <v>97</v>
      </c>
      <c r="V184" s="1111" t="s">
        <v>1</v>
      </c>
      <c r="W184" s="1111"/>
      <c r="X184" s="1111"/>
      <c r="Y184" s="1111" t="s">
        <v>21</v>
      </c>
      <c r="Z184" s="1111"/>
      <c r="AA184" s="1111"/>
      <c r="AB184" s="1111" t="s">
        <v>68</v>
      </c>
      <c r="AC184" s="1111"/>
      <c r="AD184" s="1111"/>
      <c r="AE184" s="1111" t="s">
        <v>98</v>
      </c>
      <c r="AF184" s="1111"/>
      <c r="AG184" s="1111"/>
      <c r="AH184" s="280" t="s">
        <v>278</v>
      </c>
    </row>
    <row r="185" spans="1:34" ht="19" customHeight="1">
      <c r="A185" s="291"/>
      <c r="B185" s="1104" t="s">
        <v>3</v>
      </c>
      <c r="C185" s="1105"/>
      <c r="D185" s="312">
        <f>IF('statement of marks'!M$6="","",'statement of marks'!M$6)</f>
        <v>5</v>
      </c>
      <c r="E185" s="312">
        <f>IF('statement of marks'!N$6="","",'statement of marks'!N$6)</f>
        <v>5</v>
      </c>
      <c r="F185" s="312">
        <f>IF('statement of marks'!O$6="","",'statement of marks'!O$6)</f>
        <v>10</v>
      </c>
      <c r="G185" s="312">
        <f>IF('statement of marks'!P$6="","",'statement of marks'!P$6)</f>
        <v>5</v>
      </c>
      <c r="H185" s="312">
        <f>IF('statement of marks'!Q$6="","",'statement of marks'!Q$6)</f>
        <v>5</v>
      </c>
      <c r="I185" s="312">
        <f>IF('statement of marks'!R$6="","",'statement of marks'!R$6)</f>
        <v>10</v>
      </c>
      <c r="J185" s="312">
        <f>IF('statement of marks'!S$6="","",'statement of marks'!S$6)</f>
        <v>5</v>
      </c>
      <c r="K185" s="312">
        <f>IF('statement of marks'!T$6="","",'statement of marks'!T$6)</f>
        <v>5</v>
      </c>
      <c r="L185" s="312">
        <f>IF('statement of marks'!U$6="","",'statement of marks'!U$6)</f>
        <v>10</v>
      </c>
      <c r="M185" s="312">
        <f>IF('statement of marks'!W$6="","",'statement of marks'!W$6)</f>
        <v>50</v>
      </c>
      <c r="N185" s="312">
        <f>IF('statement of marks'!X$6="","",'statement of marks'!X$6)</f>
        <v>20</v>
      </c>
      <c r="O185" s="312">
        <f>IF('statement of marks'!Y$6="","",'statement of marks'!Y$6)</f>
        <v>70</v>
      </c>
      <c r="P185" s="281">
        <f>IF('statement of marks'!Z$6="","",'statement of marks'!Z$6)</f>
        <v>100</v>
      </c>
      <c r="Q185" s="1126"/>
      <c r="R185" s="1126"/>
      <c r="S185" s="291"/>
      <c r="T185" s="1104" t="s">
        <v>3</v>
      </c>
      <c r="U185" s="1105"/>
      <c r="V185" s="312">
        <f>IF('statement of marks'!M$6="","",'statement of marks'!M$6)</f>
        <v>5</v>
      </c>
      <c r="W185" s="312">
        <f>IF('statement of marks'!N$6="","",'statement of marks'!N$6)</f>
        <v>5</v>
      </c>
      <c r="X185" s="312">
        <f>IF('statement of marks'!O$6="","",'statement of marks'!O$6)</f>
        <v>10</v>
      </c>
      <c r="Y185" s="312">
        <f>IF('statement of marks'!P$6="","",'statement of marks'!P$6)</f>
        <v>5</v>
      </c>
      <c r="Z185" s="312">
        <f>IF('statement of marks'!Q$6="","",'statement of marks'!Q$6)</f>
        <v>5</v>
      </c>
      <c r="AA185" s="312">
        <f>IF('statement of marks'!R$6="","",'statement of marks'!R$6)</f>
        <v>10</v>
      </c>
      <c r="AB185" s="312">
        <f>IF('statement of marks'!S$6="","",'statement of marks'!S$6)</f>
        <v>5</v>
      </c>
      <c r="AC185" s="312">
        <f>IF('statement of marks'!T$6="","",'statement of marks'!T$6)</f>
        <v>5</v>
      </c>
      <c r="AD185" s="312">
        <f>IF('statement of marks'!U$6="","",'statement of marks'!U$6)</f>
        <v>10</v>
      </c>
      <c r="AE185" s="312">
        <f>IF('statement of marks'!W$6="","",'statement of marks'!W$6)</f>
        <v>50</v>
      </c>
      <c r="AF185" s="312">
        <f>IF('statement of marks'!X$6="","",'statement of marks'!X$6)</f>
        <v>20</v>
      </c>
      <c r="AG185" s="312">
        <f>IF('statement of marks'!Y$6="","",'statement of marks'!Y$6)</f>
        <v>70</v>
      </c>
      <c r="AH185" s="281">
        <f>IF('statement of marks'!Z$6="","",'statement of marks'!Z$6)</f>
        <v>100</v>
      </c>
    </row>
    <row r="186" spans="1:34" ht="19" customHeight="1">
      <c r="A186" s="291"/>
      <c r="B186" s="1114" t="str">
        <f>IF('statement of marks'!$M$3="","",'statement of marks'!$M$3)</f>
        <v>fgUnh</v>
      </c>
      <c r="C186" s="1115"/>
      <c r="D186" s="277">
        <f>IF('statement of marks'!M19="","",'statement of marks'!M19)</f>
        <v>5</v>
      </c>
      <c r="E186" s="277">
        <f>IF('statement of marks'!N19="","",'statement of marks'!N19)</f>
        <v>5</v>
      </c>
      <c r="F186" s="275">
        <f>IF('statement of marks'!O19="","",'statement of marks'!O19)</f>
        <v>10</v>
      </c>
      <c r="G186" s="277">
        <f>IF('statement of marks'!P19="","",'statement of marks'!P19)</f>
        <v>5</v>
      </c>
      <c r="H186" s="277">
        <f>IF('statement of marks'!Q19="","",'statement of marks'!Q19)</f>
        <v>5</v>
      </c>
      <c r="I186" s="275">
        <f>IF('statement of marks'!R19="","",'statement of marks'!R19)</f>
        <v>10</v>
      </c>
      <c r="J186" s="277">
        <f>IF('statement of marks'!S19="","",'statement of marks'!S19)</f>
        <v>5</v>
      </c>
      <c r="K186" s="277">
        <f>IF('statement of marks'!T19="","",'statement of marks'!T19)</f>
        <v>5</v>
      </c>
      <c r="L186" s="275">
        <f>IF('statement of marks'!U19="","",'statement of marks'!U19)</f>
        <v>10</v>
      </c>
      <c r="M186" s="277">
        <f>IF('statement of marks'!W19="","",'statement of marks'!W19)</f>
        <v>5</v>
      </c>
      <c r="N186" s="277">
        <f>IF('statement of marks'!X19="","",'statement of marks'!X19)</f>
        <v>13</v>
      </c>
      <c r="O186" s="275">
        <f>IF('statement of marks'!Y19="","",'statement of marks'!Y19)</f>
        <v>18</v>
      </c>
      <c r="P186" s="281">
        <f>IF('statement of marks'!Z19="","",'statement of marks'!Z19)</f>
        <v>48</v>
      </c>
      <c r="Q186" s="1126"/>
      <c r="R186" s="1126"/>
      <c r="S186" s="291"/>
      <c r="T186" s="1114" t="str">
        <f>IF('statement of marks'!$M$3="","",'statement of marks'!$M$3)</f>
        <v>fgUnh</v>
      </c>
      <c r="U186" s="1115"/>
      <c r="V186" s="277">
        <f>IF('statement of marks'!M20="","",'statement of marks'!M20)</f>
        <v>5</v>
      </c>
      <c r="W186" s="277">
        <f>IF('statement of marks'!N20="","",'statement of marks'!N20)</f>
        <v>5</v>
      </c>
      <c r="X186" s="275">
        <f>IF('statement of marks'!O20="","",'statement of marks'!O20)</f>
        <v>10</v>
      </c>
      <c r="Y186" s="277">
        <f>IF('statement of marks'!P20="","",'statement of marks'!P20)</f>
        <v>5</v>
      </c>
      <c r="Z186" s="277">
        <f>IF('statement of marks'!Q20="","",'statement of marks'!Q20)</f>
        <v>5</v>
      </c>
      <c r="AA186" s="275">
        <f>IF('statement of marks'!R20="","",'statement of marks'!R20)</f>
        <v>10</v>
      </c>
      <c r="AB186" s="277">
        <f>IF('statement of marks'!S20="","",'statement of marks'!S20)</f>
        <v>5</v>
      </c>
      <c r="AC186" s="277">
        <f>IF('statement of marks'!T20="","",'statement of marks'!T20)</f>
        <v>5</v>
      </c>
      <c r="AD186" s="275">
        <f>IF('statement of marks'!U20="","",'statement of marks'!U20)</f>
        <v>10</v>
      </c>
      <c r="AE186" s="277">
        <f>IF('statement of marks'!W20="","",'statement of marks'!W20)</f>
        <v>18</v>
      </c>
      <c r="AF186" s="277">
        <f>IF('statement of marks'!X20="","",'statement of marks'!X20)</f>
        <v>14</v>
      </c>
      <c r="AG186" s="275">
        <f>IF('statement of marks'!Y20="","",'statement of marks'!Y20)</f>
        <v>32</v>
      </c>
      <c r="AH186" s="281">
        <f>IF('statement of marks'!Z20="","",'statement of marks'!Z20)</f>
        <v>62</v>
      </c>
    </row>
    <row r="187" spans="1:34" ht="19" customHeight="1">
      <c r="A187" s="291"/>
      <c r="B187" s="1114" t="str">
        <f>IF('statement of marks'!$AI$3="","",'statement of marks'!$AI$3)</f>
        <v>vaxszth</v>
      </c>
      <c r="C187" s="1115"/>
      <c r="D187" s="277">
        <f>IF('statement of marks'!AI19="","",'statement of marks'!AI19)</f>
        <v>3</v>
      </c>
      <c r="E187" s="277">
        <f>IF('statement of marks'!AJ19="","",'statement of marks'!AJ19)</f>
        <v>3</v>
      </c>
      <c r="F187" s="275">
        <f>IF('statement of marks'!AK19="","",'statement of marks'!AK19)</f>
        <v>6</v>
      </c>
      <c r="G187" s="277">
        <f>IF('statement of marks'!AL19="","",'statement of marks'!AL19)</f>
        <v>1</v>
      </c>
      <c r="H187" s="277">
        <f>IF('statement of marks'!AM19="","",'statement of marks'!AM19)</f>
        <v>3</v>
      </c>
      <c r="I187" s="275">
        <f>IF('statement of marks'!AN19="","",'statement of marks'!AN19)</f>
        <v>4</v>
      </c>
      <c r="J187" s="277">
        <f>IF('statement of marks'!AO19="","",'statement of marks'!AO19)</f>
        <v>4</v>
      </c>
      <c r="K187" s="277">
        <f>IF('statement of marks'!AP19="","",'statement of marks'!AP19)</f>
        <v>4</v>
      </c>
      <c r="L187" s="275">
        <f>IF('statement of marks'!AQ19="","",'statement of marks'!AQ19)</f>
        <v>8</v>
      </c>
      <c r="M187" s="277">
        <f>IF('statement of marks'!AS19="","",'statement of marks'!AS19)</f>
        <v>14</v>
      </c>
      <c r="N187" s="277">
        <f>IF('statement of marks'!AT19="","",'statement of marks'!AT19)</f>
        <v>14</v>
      </c>
      <c r="O187" s="275">
        <f>IF('statement of marks'!AU19="","",'statement of marks'!AU19)</f>
        <v>28</v>
      </c>
      <c r="P187" s="281">
        <f>IF('statement of marks'!AV19="","",'statement of marks'!AV19)</f>
        <v>46</v>
      </c>
      <c r="Q187" s="1126"/>
      <c r="R187" s="1126"/>
      <c r="S187" s="291"/>
      <c r="T187" s="1114" t="str">
        <f>IF('statement of marks'!$AI$3="","",'statement of marks'!$AI$3)</f>
        <v>vaxszth</v>
      </c>
      <c r="U187" s="1115"/>
      <c r="V187" s="277">
        <f>IF('statement of marks'!AI20="","",'statement of marks'!AI20)</f>
        <v>3</v>
      </c>
      <c r="W187" s="277">
        <f>IF('statement of marks'!AJ20="","",'statement of marks'!AJ20)</f>
        <v>2</v>
      </c>
      <c r="X187" s="275">
        <f>IF('statement of marks'!AK20="","",'statement of marks'!AK20)</f>
        <v>5</v>
      </c>
      <c r="Y187" s="277">
        <f>IF('statement of marks'!AL20="","",'statement of marks'!AL20)</f>
        <v>4</v>
      </c>
      <c r="Z187" s="277">
        <f>IF('statement of marks'!AM20="","",'statement of marks'!AM20)</f>
        <v>3</v>
      </c>
      <c r="AA187" s="275">
        <f>IF('statement of marks'!AN20="","",'statement of marks'!AN20)</f>
        <v>7</v>
      </c>
      <c r="AB187" s="277">
        <f>IF('statement of marks'!AO20="","",'statement of marks'!AO20)</f>
        <v>4</v>
      </c>
      <c r="AC187" s="277">
        <f>IF('statement of marks'!AP20="","",'statement of marks'!AP20)</f>
        <v>5</v>
      </c>
      <c r="AD187" s="275">
        <f>IF('statement of marks'!AQ20="","",'statement of marks'!AQ20)</f>
        <v>9</v>
      </c>
      <c r="AE187" s="277">
        <f>IF('statement of marks'!AS20="","",'statement of marks'!AS20)</f>
        <v>13</v>
      </c>
      <c r="AF187" s="277">
        <f>IF('statement of marks'!AT20="","",'statement of marks'!AT20)</f>
        <v>16</v>
      </c>
      <c r="AG187" s="275">
        <f>IF('statement of marks'!AU20="","",'statement of marks'!AU20)</f>
        <v>29</v>
      </c>
      <c r="AH187" s="281">
        <f>IF('statement of marks'!AV20="","",'statement of marks'!AV20)</f>
        <v>50</v>
      </c>
    </row>
    <row r="188" spans="1:34" ht="19" customHeight="1">
      <c r="A188" s="291"/>
      <c r="B188" s="1114" t="str">
        <f>IF('statement of marks'!BE19="s","laLd`r",IF('statement of marks'!BE19="u","mnwZ",IF('statement of marks'!BE19="g","xqtjkrh",IF('statement of marks'!BE19="p","iatkch",IF('statement of marks'!BE19="sd","fla/kh","r`rh; Hkk""kk")))))</f>
        <v>laLd`r</v>
      </c>
      <c r="C188" s="1115"/>
      <c r="D188" s="277">
        <f>IF('statement of marks'!BF19="","",'statement of marks'!BF19)</f>
        <v>2</v>
      </c>
      <c r="E188" s="277">
        <f>IF('statement of marks'!BG19="","",'statement of marks'!BG19)</f>
        <v>2</v>
      </c>
      <c r="F188" s="275">
        <f>IF('statement of marks'!BH19="","",'statement of marks'!BH19)</f>
        <v>4</v>
      </c>
      <c r="G188" s="277">
        <f>IF('statement of marks'!BI19="","",'statement of marks'!BI19)</f>
        <v>2</v>
      </c>
      <c r="H188" s="277">
        <f>IF('statement of marks'!BJ19="","",'statement of marks'!BJ19)</f>
        <v>3</v>
      </c>
      <c r="I188" s="275">
        <f>IF('statement of marks'!BK19="","",'statement of marks'!BK19)</f>
        <v>5</v>
      </c>
      <c r="J188" s="277">
        <f>IF('statement of marks'!BL19="","",'statement of marks'!BL19)</f>
        <v>4</v>
      </c>
      <c r="K188" s="277">
        <f>IF('statement of marks'!BM19="","",'statement of marks'!BM19)</f>
        <v>4</v>
      </c>
      <c r="L188" s="275">
        <f>IF('statement of marks'!BN19="","",'statement of marks'!BN19)</f>
        <v>8</v>
      </c>
      <c r="M188" s="277">
        <f>IF('statement of marks'!BP19="","",'statement of marks'!BP19)</f>
        <v>17</v>
      </c>
      <c r="N188" s="277">
        <f>IF('statement of marks'!BQ19="","",'statement of marks'!BQ19)</f>
        <v>12</v>
      </c>
      <c r="O188" s="275">
        <f>IF('statement of marks'!BR19="","",'statement of marks'!BR19)</f>
        <v>29</v>
      </c>
      <c r="P188" s="281">
        <f>IF('statement of marks'!BS19="","",'statement of marks'!BS19)</f>
        <v>46</v>
      </c>
      <c r="Q188" s="1126"/>
      <c r="R188" s="1126"/>
      <c r="S188" s="291"/>
      <c r="T188" s="1114" t="str">
        <f>IF('statement of marks'!BE20="s","laLd`r",IF('statement of marks'!BE20="u","mnwZ",IF('statement of marks'!BE20="g","xqtjkrh",IF('statement of marks'!BE20="p","iatkch",IF('statement of marks'!BE20="sd","fla/kh","r`rh; Hkk""kk")))))</f>
        <v>laLd`r</v>
      </c>
      <c r="U188" s="1115"/>
      <c r="V188" s="277">
        <f>IF('statement of marks'!BF20="","",'statement of marks'!BF20)</f>
        <v>2</v>
      </c>
      <c r="W188" s="277">
        <f>IF('statement of marks'!BG20="","",'statement of marks'!BG20)</f>
        <v>4</v>
      </c>
      <c r="X188" s="275">
        <f>IF('statement of marks'!BH20="","",'statement of marks'!BH20)</f>
        <v>6</v>
      </c>
      <c r="Y188" s="277">
        <f>IF('statement of marks'!BI20="","",'statement of marks'!BI20)</f>
        <v>4</v>
      </c>
      <c r="Z188" s="277">
        <f>IF('statement of marks'!BJ20="","",'statement of marks'!BJ20)</f>
        <v>3</v>
      </c>
      <c r="AA188" s="275">
        <f>IF('statement of marks'!BK20="","",'statement of marks'!BK20)</f>
        <v>7</v>
      </c>
      <c r="AB188" s="277">
        <f>IF('statement of marks'!BL20="","",'statement of marks'!BL20)</f>
        <v>4</v>
      </c>
      <c r="AC188" s="277">
        <f>IF('statement of marks'!BM20="","",'statement of marks'!BM20)</f>
        <v>4</v>
      </c>
      <c r="AD188" s="275">
        <f>IF('statement of marks'!BN20="","",'statement of marks'!BN20)</f>
        <v>8</v>
      </c>
      <c r="AE188" s="277">
        <f>IF('statement of marks'!BP20="","",'statement of marks'!BP20)</f>
        <v>20</v>
      </c>
      <c r="AF188" s="277">
        <f>IF('statement of marks'!BQ20="","",'statement of marks'!BQ20)</f>
        <v>14</v>
      </c>
      <c r="AG188" s="275">
        <f>IF('statement of marks'!BR20="","",'statement of marks'!BR20)</f>
        <v>34</v>
      </c>
      <c r="AH188" s="281">
        <f>IF('statement of marks'!BS20="","",'statement of marks'!BS20)</f>
        <v>55</v>
      </c>
    </row>
    <row r="189" spans="1:34" ht="19" customHeight="1">
      <c r="A189" s="291"/>
      <c r="B189" s="1114" t="str">
        <f>IF('statement of marks'!$CB$3="","",'statement of marks'!$CB$3)</f>
        <v>xf.kr</v>
      </c>
      <c r="C189" s="1115"/>
      <c r="D189" s="277">
        <f>IF('statement of marks'!CB19="","",'statement of marks'!CB19)</f>
        <v>2</v>
      </c>
      <c r="E189" s="277">
        <f>IF('statement of marks'!CC19="","",'statement of marks'!CC19)</f>
        <v>3</v>
      </c>
      <c r="F189" s="275">
        <f>IF('statement of marks'!CD19="","",'statement of marks'!CD19)</f>
        <v>5</v>
      </c>
      <c r="G189" s="277">
        <f>IF('statement of marks'!CE19="","",'statement of marks'!CE19)</f>
        <v>1</v>
      </c>
      <c r="H189" s="277">
        <f>IF('statement of marks'!CF19="","",'statement of marks'!CF19)</f>
        <v>3</v>
      </c>
      <c r="I189" s="275">
        <f>IF('statement of marks'!CG19="","",'statement of marks'!CG19)</f>
        <v>4</v>
      </c>
      <c r="J189" s="277">
        <f>IF('statement of marks'!CH19="","",'statement of marks'!CH19)</f>
        <v>3</v>
      </c>
      <c r="K189" s="277">
        <f>IF('statement of marks'!CI19="","",'statement of marks'!CI19)</f>
        <v>3</v>
      </c>
      <c r="L189" s="275">
        <f>IF('statement of marks'!CJ19="","",'statement of marks'!CJ19)</f>
        <v>6</v>
      </c>
      <c r="M189" s="277">
        <f>IF('statement of marks'!CL19="","",'statement of marks'!CL19)</f>
        <v>17</v>
      </c>
      <c r="N189" s="277">
        <f>IF('statement of marks'!CM19="","",'statement of marks'!CM19)</f>
        <v>16</v>
      </c>
      <c r="O189" s="275">
        <f>IF('statement of marks'!CN19="","",'statement of marks'!CN19)</f>
        <v>33</v>
      </c>
      <c r="P189" s="281">
        <f>IF('statement of marks'!CO19="","",'statement of marks'!CO19)</f>
        <v>48</v>
      </c>
      <c r="Q189" s="1126"/>
      <c r="R189" s="1126"/>
      <c r="S189" s="291"/>
      <c r="T189" s="1114" t="str">
        <f>IF('statement of marks'!$CB$3="","",'statement of marks'!$CB$3)</f>
        <v>xf.kr</v>
      </c>
      <c r="U189" s="1115"/>
      <c r="V189" s="277">
        <f>IF('statement of marks'!CB20="","",'statement of marks'!CB20)</f>
        <v>5</v>
      </c>
      <c r="W189" s="277">
        <f>IF('statement of marks'!CC20="","",'statement of marks'!CC20)</f>
        <v>5</v>
      </c>
      <c r="X189" s="275">
        <f>IF('statement of marks'!CD20="","",'statement of marks'!CD20)</f>
        <v>10</v>
      </c>
      <c r="Y189" s="277">
        <f>IF('statement of marks'!CE20="","",'statement of marks'!CE20)</f>
        <v>4</v>
      </c>
      <c r="Z189" s="277">
        <f>IF('statement of marks'!CF20="","",'statement of marks'!CF20)</f>
        <v>5</v>
      </c>
      <c r="AA189" s="275">
        <f>IF('statement of marks'!CG20="","",'statement of marks'!CG20)</f>
        <v>9</v>
      </c>
      <c r="AB189" s="277">
        <f>IF('statement of marks'!CH20="","",'statement of marks'!CH20)</f>
        <v>3</v>
      </c>
      <c r="AC189" s="277">
        <f>IF('statement of marks'!CI20="","",'statement of marks'!CI20)</f>
        <v>4</v>
      </c>
      <c r="AD189" s="275">
        <f>IF('statement of marks'!CJ20="","",'statement of marks'!CJ20)</f>
        <v>7</v>
      </c>
      <c r="AE189" s="277">
        <f>IF('statement of marks'!CL20="","",'statement of marks'!CL20)</f>
        <v>17</v>
      </c>
      <c r="AF189" s="277">
        <f>IF('statement of marks'!CM20="","",'statement of marks'!CM20)</f>
        <v>16</v>
      </c>
      <c r="AG189" s="275">
        <f>IF('statement of marks'!CN20="","",'statement of marks'!CN20)</f>
        <v>33</v>
      </c>
      <c r="AH189" s="281">
        <f>IF('statement of marks'!CO20="","",'statement of marks'!CO20)</f>
        <v>59</v>
      </c>
    </row>
    <row r="190" spans="1:34" ht="19" customHeight="1">
      <c r="A190" s="291"/>
      <c r="B190" s="1114" t="str">
        <f>IF('statement of marks'!$CX$3="","",'statement of marks'!$CX$3)</f>
        <v>foKku</v>
      </c>
      <c r="C190" s="1115"/>
      <c r="D190" s="277">
        <f>IF('statement of marks'!CX19="","",'statement of marks'!CX19)</f>
        <v>2</v>
      </c>
      <c r="E190" s="277">
        <f>IF('statement of marks'!CY19="","",'statement of marks'!CY19)</f>
        <v>2</v>
      </c>
      <c r="F190" s="275">
        <f>IF('statement of marks'!CZ19="","",'statement of marks'!CZ19)</f>
        <v>4</v>
      </c>
      <c r="G190" s="277">
        <f>IF('statement of marks'!DA19="","",'statement of marks'!DA19)</f>
        <v>3</v>
      </c>
      <c r="H190" s="277">
        <f>IF('statement of marks'!DB19="","",'statement of marks'!DB19)</f>
        <v>3</v>
      </c>
      <c r="I190" s="275">
        <f>IF('statement of marks'!DC19="","",'statement of marks'!DC19)</f>
        <v>6</v>
      </c>
      <c r="J190" s="277">
        <f>IF('statement of marks'!DD19="","",'statement of marks'!DD19)</f>
        <v>3</v>
      </c>
      <c r="K190" s="277">
        <f>IF('statement of marks'!DE19="","",'statement of marks'!DE19)</f>
        <v>3</v>
      </c>
      <c r="L190" s="275">
        <f>IF('statement of marks'!DF19="","",'statement of marks'!DF19)</f>
        <v>6</v>
      </c>
      <c r="M190" s="277">
        <f>IF('statement of marks'!DH19="","",'statement of marks'!DH19)</f>
        <v>8</v>
      </c>
      <c r="N190" s="277">
        <f>IF('statement of marks'!DI19="","",'statement of marks'!DI19)</f>
        <v>12</v>
      </c>
      <c r="O190" s="275">
        <f>IF('statement of marks'!DJ19="","",'statement of marks'!DJ19)</f>
        <v>20</v>
      </c>
      <c r="P190" s="281">
        <f>IF('statement of marks'!DK19="","",'statement of marks'!DK19)</f>
        <v>36</v>
      </c>
      <c r="Q190" s="1126"/>
      <c r="R190" s="1126"/>
      <c r="S190" s="291"/>
      <c r="T190" s="1114" t="str">
        <f>IF('statement of marks'!$CX$3="","",'statement of marks'!$CX$3)</f>
        <v>foKku</v>
      </c>
      <c r="U190" s="1115"/>
      <c r="V190" s="277">
        <f>IF('statement of marks'!CX20="","",'statement of marks'!CX20)</f>
        <v>2</v>
      </c>
      <c r="W190" s="277">
        <f>IF('statement of marks'!CY20="","",'statement of marks'!CY20)</f>
        <v>3</v>
      </c>
      <c r="X190" s="275">
        <f>IF('statement of marks'!CZ20="","",'statement of marks'!CZ20)</f>
        <v>5</v>
      </c>
      <c r="Y190" s="277">
        <f>IF('statement of marks'!DA20="","",'statement of marks'!DA20)</f>
        <v>2</v>
      </c>
      <c r="Z190" s="277">
        <f>IF('statement of marks'!DB20="","",'statement of marks'!DB20)</f>
        <v>3</v>
      </c>
      <c r="AA190" s="275">
        <f>IF('statement of marks'!DC20="","",'statement of marks'!DC20)</f>
        <v>5</v>
      </c>
      <c r="AB190" s="277">
        <f>IF('statement of marks'!DD20="","",'statement of marks'!DD20)</f>
        <v>3</v>
      </c>
      <c r="AC190" s="277">
        <f>IF('statement of marks'!DE20="","",'statement of marks'!DE20)</f>
        <v>3</v>
      </c>
      <c r="AD190" s="275">
        <f>IF('statement of marks'!DF20="","",'statement of marks'!DF20)</f>
        <v>6</v>
      </c>
      <c r="AE190" s="277">
        <f>IF('statement of marks'!DH20="","",'statement of marks'!DH20)</f>
        <v>21</v>
      </c>
      <c r="AF190" s="277">
        <f>IF('statement of marks'!DI20="","",'statement of marks'!DI20)</f>
        <v>15</v>
      </c>
      <c r="AG190" s="275">
        <f>IF('statement of marks'!DJ20="","",'statement of marks'!DJ20)</f>
        <v>36</v>
      </c>
      <c r="AH190" s="281">
        <f>IF('statement of marks'!DK20="","",'statement of marks'!DK20)</f>
        <v>52</v>
      </c>
    </row>
    <row r="191" spans="1:34" ht="19" customHeight="1">
      <c r="A191" s="291"/>
      <c r="B191" s="1114" t="str">
        <f>IF('statement of marks'!$DT$3="","",'statement of marks'!$DT$3)</f>
        <v>lkekftd foKku</v>
      </c>
      <c r="C191" s="1115"/>
      <c r="D191" s="277">
        <f>IF('statement of marks'!DT19="","",'statement of marks'!DT19)</f>
        <v>0</v>
      </c>
      <c r="E191" s="277">
        <f>IF('statement of marks'!DU19="","",'statement of marks'!DU19)</f>
        <v>3</v>
      </c>
      <c r="F191" s="275">
        <f>IF('statement of marks'!DV19="","",'statement of marks'!DV19)</f>
        <v>3</v>
      </c>
      <c r="G191" s="277">
        <f>IF('statement of marks'!DW19="","",'statement of marks'!DW19)</f>
        <v>1</v>
      </c>
      <c r="H191" s="277">
        <f>IF('statement of marks'!DX19="","",'statement of marks'!DX19)</f>
        <v>3</v>
      </c>
      <c r="I191" s="275">
        <f>IF('statement of marks'!DY19="","",'statement of marks'!DY19)</f>
        <v>4</v>
      </c>
      <c r="J191" s="277">
        <f>IF('statement of marks'!DZ19="","",'statement of marks'!DZ19)</f>
        <v>4</v>
      </c>
      <c r="K191" s="277">
        <f>IF('statement of marks'!EA19="","",'statement of marks'!EA19)</f>
        <v>4</v>
      </c>
      <c r="L191" s="275">
        <f>IF('statement of marks'!EB19="","",'statement of marks'!EB19)</f>
        <v>8</v>
      </c>
      <c r="M191" s="277">
        <f>IF('statement of marks'!ED19="","",'statement of marks'!ED19)</f>
        <v>7</v>
      </c>
      <c r="N191" s="277">
        <f>IF('statement of marks'!EE19="","",'statement of marks'!EE19)</f>
        <v>14</v>
      </c>
      <c r="O191" s="275">
        <f>IF('statement of marks'!EF19="","",'statement of marks'!EF19)</f>
        <v>21</v>
      </c>
      <c r="P191" s="281">
        <f>IF('statement of marks'!EG19="","",'statement of marks'!EG19)</f>
        <v>36</v>
      </c>
      <c r="Q191" s="1126"/>
      <c r="R191" s="1126"/>
      <c r="S191" s="291"/>
      <c r="T191" s="1114" t="str">
        <f>IF('statement of marks'!$DT$3="","",'statement of marks'!$DT$3)</f>
        <v>lkekftd foKku</v>
      </c>
      <c r="U191" s="1115"/>
      <c r="V191" s="277">
        <f>IF('statement of marks'!DT20="","",'statement of marks'!DT20)</f>
        <v>2</v>
      </c>
      <c r="W191" s="277">
        <f>IF('statement of marks'!DU20="","",'statement of marks'!DU20)</f>
        <v>3</v>
      </c>
      <c r="X191" s="275">
        <f>IF('statement of marks'!DV20="","",'statement of marks'!DV20)</f>
        <v>5</v>
      </c>
      <c r="Y191" s="277">
        <f>IF('statement of marks'!DW20="","",'statement of marks'!DW20)</f>
        <v>4</v>
      </c>
      <c r="Z191" s="277">
        <f>IF('statement of marks'!DX20="","",'statement of marks'!DX20)</f>
        <v>5</v>
      </c>
      <c r="AA191" s="275">
        <f>IF('statement of marks'!DY20="","",'statement of marks'!DY20)</f>
        <v>9</v>
      </c>
      <c r="AB191" s="277">
        <f>IF('statement of marks'!DZ20="","",'statement of marks'!DZ20)</f>
        <v>4</v>
      </c>
      <c r="AC191" s="277">
        <f>IF('statement of marks'!EA20="","",'statement of marks'!EA20)</f>
        <v>4</v>
      </c>
      <c r="AD191" s="275">
        <f>IF('statement of marks'!EB20="","",'statement of marks'!EB20)</f>
        <v>8</v>
      </c>
      <c r="AE191" s="277">
        <f>IF('statement of marks'!ED20="","",'statement of marks'!ED20)</f>
        <v>13</v>
      </c>
      <c r="AF191" s="277">
        <f>IF('statement of marks'!EE20="","",'statement of marks'!EE20)</f>
        <v>15</v>
      </c>
      <c r="AG191" s="275">
        <f>IF('statement of marks'!EF20="","",'statement of marks'!EF20)</f>
        <v>28</v>
      </c>
      <c r="AH191" s="281">
        <f>IF('statement of marks'!EG20="","",'statement of marks'!EG20)</f>
        <v>50</v>
      </c>
    </row>
    <row r="192" spans="1:34" ht="19" customHeight="1">
      <c r="A192" s="291"/>
      <c r="B192" s="1117" t="s">
        <v>271</v>
      </c>
      <c r="C192" s="1118"/>
      <c r="D192" s="1111" t="s">
        <v>1</v>
      </c>
      <c r="E192" s="1111"/>
      <c r="F192" s="1111"/>
      <c r="G192" s="1111" t="s">
        <v>21</v>
      </c>
      <c r="H192" s="1111"/>
      <c r="I192" s="1111"/>
      <c r="J192" s="1111" t="s">
        <v>272</v>
      </c>
      <c r="K192" s="1111"/>
      <c r="L192" s="1111"/>
      <c r="M192" s="1111" t="s">
        <v>68</v>
      </c>
      <c r="N192" s="1111"/>
      <c r="O192" s="1111"/>
      <c r="P192" s="282"/>
      <c r="Q192" s="1126"/>
      <c r="R192" s="1126"/>
      <c r="S192" s="291"/>
      <c r="T192" s="1117" t="s">
        <v>271</v>
      </c>
      <c r="U192" s="1118"/>
      <c r="V192" s="1111" t="s">
        <v>1</v>
      </c>
      <c r="W192" s="1111"/>
      <c r="X192" s="1111"/>
      <c r="Y192" s="1111" t="s">
        <v>21</v>
      </c>
      <c r="Z192" s="1111"/>
      <c r="AA192" s="1111"/>
      <c r="AB192" s="1111" t="s">
        <v>272</v>
      </c>
      <c r="AC192" s="1111"/>
      <c r="AD192" s="1111"/>
      <c r="AE192" s="1111" t="s">
        <v>68</v>
      </c>
      <c r="AF192" s="1111"/>
      <c r="AG192" s="1111"/>
      <c r="AH192" s="282"/>
    </row>
    <row r="193" spans="1:34" ht="19" customHeight="1">
      <c r="A193" s="291"/>
      <c r="B193" s="1104" t="s">
        <v>3</v>
      </c>
      <c r="C193" s="1105"/>
      <c r="D193" s="1116">
        <f>IF('statement of marks'!EP$6="","",'statement of marks'!EP$6)</f>
        <v>20</v>
      </c>
      <c r="E193" s="1116"/>
      <c r="F193" s="1116"/>
      <c r="G193" s="1116">
        <f>IF('statement of marks'!EQ$6="","",'statement of marks'!EQ$6)</f>
        <v>20</v>
      </c>
      <c r="H193" s="1116"/>
      <c r="I193" s="1116"/>
      <c r="J193" s="1116">
        <f>IF('statement of marks'!ES$6="","",'statement of marks'!ES$6)</f>
        <v>20</v>
      </c>
      <c r="K193" s="1116"/>
      <c r="L193" s="1116"/>
      <c r="M193" s="1116">
        <f>IF('statement of marks'!EY$6="","",'statement of marks'!ER$6)</f>
        <v>20</v>
      </c>
      <c r="N193" s="1116"/>
      <c r="O193" s="1116"/>
      <c r="P193" s="283"/>
      <c r="Q193" s="1126"/>
      <c r="R193" s="1126"/>
      <c r="S193" s="291"/>
      <c r="T193" s="1104" t="s">
        <v>3</v>
      </c>
      <c r="U193" s="1105"/>
      <c r="V193" s="1116">
        <f>IF('statement of marks'!EP$6="","",'statement of marks'!EP$6)</f>
        <v>20</v>
      </c>
      <c r="W193" s="1116"/>
      <c r="X193" s="1116"/>
      <c r="Y193" s="1116">
        <f>IF('statement of marks'!EQ$6="","",'statement of marks'!EQ$6)</f>
        <v>20</v>
      </c>
      <c r="Z193" s="1116"/>
      <c r="AA193" s="1116"/>
      <c r="AB193" s="1116">
        <f>IF('statement of marks'!ES$6="","",'statement of marks'!ES$6)</f>
        <v>20</v>
      </c>
      <c r="AC193" s="1116"/>
      <c r="AD193" s="1116"/>
      <c r="AE193" s="1116">
        <f>IF('statement of marks'!EY$6="","",'statement of marks'!ER$6)</f>
        <v>20</v>
      </c>
      <c r="AF193" s="1116"/>
      <c r="AG193" s="1116"/>
      <c r="AH193" s="283"/>
    </row>
    <row r="194" spans="1:34" ht="19" customHeight="1">
      <c r="A194" s="291"/>
      <c r="B194" s="1114" t="str">
        <f>IF('statement of marks'!$EP$3="","",'statement of marks'!$EP$3)</f>
        <v>dk;kZuqHko</v>
      </c>
      <c r="C194" s="1115"/>
      <c r="D194" s="1103">
        <f>IF('statement of marks'!EP19="","",'statement of marks'!EP19)</f>
        <v>15</v>
      </c>
      <c r="E194" s="1103"/>
      <c r="F194" s="1103"/>
      <c r="G194" s="1103">
        <f>IF('statement of marks'!EQ19="","",'statement of marks'!EQ19)</f>
        <v>16</v>
      </c>
      <c r="H194" s="1103"/>
      <c r="I194" s="1103"/>
      <c r="J194" s="1103">
        <f>IF('statement of marks'!ES19="","",'statement of marks'!ES19)</f>
        <v>16</v>
      </c>
      <c r="K194" s="1103"/>
      <c r="L194" s="1103"/>
      <c r="M194" s="1103">
        <f>IF('statement of marks'!ER19="","",'statement of marks'!ER19)</f>
        <v>15</v>
      </c>
      <c r="N194" s="1103"/>
      <c r="O194" s="1103"/>
      <c r="P194" s="284"/>
      <c r="Q194" s="1126"/>
      <c r="R194" s="1126"/>
      <c r="S194" s="291"/>
      <c r="T194" s="1114" t="str">
        <f>IF('statement of marks'!$EP$3="","",'statement of marks'!$EP$3)</f>
        <v>dk;kZuqHko</v>
      </c>
      <c r="U194" s="1115"/>
      <c r="V194" s="1103">
        <f>IF('statement of marks'!EP20="","",'statement of marks'!EP20)</f>
        <v>14</v>
      </c>
      <c r="W194" s="1103"/>
      <c r="X194" s="1103"/>
      <c r="Y194" s="1103">
        <f>IF('statement of marks'!EQ20="","",'statement of marks'!EQ20)</f>
        <v>14</v>
      </c>
      <c r="Z194" s="1103"/>
      <c r="AA194" s="1103"/>
      <c r="AB194" s="1103">
        <f>IF('statement of marks'!ES20="","",'statement of marks'!ES20)</f>
        <v>14</v>
      </c>
      <c r="AC194" s="1103"/>
      <c r="AD194" s="1103"/>
      <c r="AE194" s="1103">
        <f>IF('statement of marks'!ER20="","",'statement of marks'!ER20)</f>
        <v>14</v>
      </c>
      <c r="AF194" s="1103"/>
      <c r="AG194" s="1103"/>
      <c r="AH194" s="284"/>
    </row>
    <row r="195" spans="1:34" ht="19" customHeight="1">
      <c r="A195" s="291"/>
      <c r="B195" s="1112" t="str">
        <f>IF('statement of marks'!$EZ$3="","",'statement of marks'!$EZ$3)</f>
        <v>dyk f'k{kk</v>
      </c>
      <c r="C195" s="1113"/>
      <c r="D195" s="1103">
        <f>IF('statement of marks'!EZ19="","",'statement of marks'!EZ19)</f>
        <v>20</v>
      </c>
      <c r="E195" s="1103"/>
      <c r="F195" s="1103"/>
      <c r="G195" s="1103">
        <f>IF('statement of marks'!FA19="","",'statement of marks'!FA19)</f>
        <v>20</v>
      </c>
      <c r="H195" s="1103"/>
      <c r="I195" s="1103"/>
      <c r="J195" s="1103">
        <f>IF('statement of marks'!FC19="","",'statement of marks'!FC19)</f>
        <v>20</v>
      </c>
      <c r="K195" s="1103"/>
      <c r="L195" s="1103"/>
      <c r="M195" s="1103">
        <f>IF('statement of marks'!FB19="","",'statement of marks'!FB19)</f>
        <v>20</v>
      </c>
      <c r="N195" s="1103"/>
      <c r="O195" s="1103"/>
      <c r="P195" s="284"/>
      <c r="Q195" s="1126"/>
      <c r="R195" s="1126"/>
      <c r="S195" s="291"/>
      <c r="T195" s="1112" t="str">
        <f>IF('statement of marks'!$EZ$3="","",'statement of marks'!$EZ$3)</f>
        <v>dyk f'k{kk</v>
      </c>
      <c r="U195" s="1113"/>
      <c r="V195" s="1103">
        <f>IF('statement of marks'!EZ20="","",'statement of marks'!EZ20)</f>
        <v>20</v>
      </c>
      <c r="W195" s="1103"/>
      <c r="X195" s="1103"/>
      <c r="Y195" s="1103">
        <f>IF('statement of marks'!FA20="","",'statement of marks'!FA20)</f>
        <v>20</v>
      </c>
      <c r="Z195" s="1103"/>
      <c r="AA195" s="1103"/>
      <c r="AB195" s="1103">
        <f>IF('statement of marks'!FC20="","",'statement of marks'!FC20)</f>
        <v>20</v>
      </c>
      <c r="AC195" s="1103"/>
      <c r="AD195" s="1103"/>
      <c r="AE195" s="1103">
        <f>IF('statement of marks'!FB20="","",'statement of marks'!FB20)</f>
        <v>20</v>
      </c>
      <c r="AF195" s="1103"/>
      <c r="AG195" s="1103"/>
      <c r="AH195" s="284"/>
    </row>
    <row r="196" spans="1:34" ht="19" customHeight="1">
      <c r="A196" s="291"/>
      <c r="B196" s="1109" t="str">
        <f>IF('statement of marks'!$FJ$3="","",'statement of marks'!$FJ$3)</f>
        <v>LokLF; ,oe~ 'kkjhfjd f'k{kk</v>
      </c>
      <c r="C196" s="1110"/>
      <c r="D196" s="1103">
        <f>IF('statement of marks'!FJ19="","",'statement of marks'!FJ19)</f>
        <v>15</v>
      </c>
      <c r="E196" s="1103"/>
      <c r="F196" s="1103"/>
      <c r="G196" s="1103">
        <f>IF('statement of marks'!FK19="","",'statement of marks'!FK19)</f>
        <v>16</v>
      </c>
      <c r="H196" s="1103"/>
      <c r="I196" s="1103"/>
      <c r="J196" s="1103">
        <f>IF('statement of marks'!FM19="","",'statement of marks'!FM19)</f>
        <v>16</v>
      </c>
      <c r="K196" s="1103"/>
      <c r="L196" s="1103"/>
      <c r="M196" s="1103">
        <f>IF('statement of marks'!FL19="","",'statement of marks'!FL19)</f>
        <v>15</v>
      </c>
      <c r="N196" s="1103"/>
      <c r="O196" s="1103"/>
      <c r="P196" s="284"/>
      <c r="Q196" s="1126"/>
      <c r="R196" s="1126"/>
      <c r="S196" s="291"/>
      <c r="T196" s="1109" t="str">
        <f>IF('statement of marks'!$FJ$3="","",'statement of marks'!$FJ$3)</f>
        <v>LokLF; ,oe~ 'kkjhfjd f'k{kk</v>
      </c>
      <c r="U196" s="1110"/>
      <c r="V196" s="1103">
        <f>IF('statement of marks'!FJ20="","",'statement of marks'!FJ20)</f>
        <v>14</v>
      </c>
      <c r="W196" s="1103"/>
      <c r="X196" s="1103"/>
      <c r="Y196" s="1103">
        <f>IF('statement of marks'!FK20="","",'statement of marks'!FK20)</f>
        <v>14</v>
      </c>
      <c r="Z196" s="1103"/>
      <c r="AA196" s="1103"/>
      <c r="AB196" s="1103">
        <f>IF('statement of marks'!FM20="","",'statement of marks'!FM20)</f>
        <v>14</v>
      </c>
      <c r="AC196" s="1103"/>
      <c r="AD196" s="1103"/>
      <c r="AE196" s="1103">
        <f>IF('statement of marks'!FL20="","",'statement of marks'!FL20)</f>
        <v>14</v>
      </c>
      <c r="AF196" s="1103"/>
      <c r="AG196" s="1103"/>
      <c r="AH196" s="284"/>
    </row>
    <row r="197" spans="1:34" ht="19" customHeight="1">
      <c r="A197" s="291"/>
      <c r="B197" s="1104" t="s">
        <v>273</v>
      </c>
      <c r="C197" s="1105"/>
      <c r="D197" s="1081" t="str">
        <f>details!$DZ$3</f>
        <v>vxLr rd</v>
      </c>
      <c r="E197" s="1081"/>
      <c r="F197" s="1081"/>
      <c r="G197" s="1081" t="str">
        <f>details!$ED$3</f>
        <v>vDVwcj rd</v>
      </c>
      <c r="H197" s="1081"/>
      <c r="I197" s="1081"/>
      <c r="J197" s="1081" t="str">
        <f>details!$EL$3</f>
        <v>Qjojh rd</v>
      </c>
      <c r="K197" s="1081"/>
      <c r="L197" s="1081"/>
      <c r="M197" s="1081" t="str">
        <f>details!$EH$3</f>
        <v>fnlEcj rd</v>
      </c>
      <c r="N197" s="1081"/>
      <c r="O197" s="1081"/>
      <c r="P197" s="284"/>
      <c r="Q197" s="1126"/>
      <c r="R197" s="1126"/>
      <c r="S197" s="291"/>
      <c r="T197" s="1104" t="s">
        <v>273</v>
      </c>
      <c r="U197" s="1105"/>
      <c r="V197" s="1106" t="str">
        <f>details!$DZ$3</f>
        <v>vxLr rd</v>
      </c>
      <c r="W197" s="1107"/>
      <c r="X197" s="1108"/>
      <c r="Y197" s="1106" t="str">
        <f>details!$ED$3</f>
        <v>vDVwcj rd</v>
      </c>
      <c r="Z197" s="1107"/>
      <c r="AA197" s="1108"/>
      <c r="AB197" s="1106" t="str">
        <f>details!$EL$3</f>
        <v>Qjojh rd</v>
      </c>
      <c r="AC197" s="1107"/>
      <c r="AD197" s="1108"/>
      <c r="AE197" s="1106" t="str">
        <f>details!$EH$3</f>
        <v>fnlEcj rd</v>
      </c>
      <c r="AF197" s="1107"/>
      <c r="AG197" s="1108"/>
      <c r="AH197" s="284"/>
    </row>
    <row r="198" spans="1:34" ht="19" customHeight="1">
      <c r="A198" s="291"/>
      <c r="B198" s="1100" t="s">
        <v>99</v>
      </c>
      <c r="C198" s="1101"/>
      <c r="D198" s="1102" t="str">
        <f>IF(details!EA19="","",details!EA19)</f>
        <v/>
      </c>
      <c r="E198" s="1102"/>
      <c r="F198" s="1102"/>
      <c r="G198" s="1102" t="str">
        <f>IF(details!EE19="","",details!EE19)</f>
        <v/>
      </c>
      <c r="H198" s="1102"/>
      <c r="I198" s="1102"/>
      <c r="J198" s="1102" t="str">
        <f>IF(details!EM19="","",details!EM19)</f>
        <v/>
      </c>
      <c r="K198" s="1102"/>
      <c r="L198" s="1102"/>
      <c r="M198" s="1102" t="str">
        <f>IF(details!EI19="","",details!EI19)</f>
        <v/>
      </c>
      <c r="N198" s="1102"/>
      <c r="O198" s="1102"/>
      <c r="P198" s="295"/>
      <c r="Q198" s="1126"/>
      <c r="R198" s="1126"/>
      <c r="S198" s="291"/>
      <c r="T198" s="1100" t="s">
        <v>99</v>
      </c>
      <c r="U198" s="1101"/>
      <c r="V198" s="1091" t="str">
        <f>IF(details!EA20="","",details!EA20)</f>
        <v/>
      </c>
      <c r="W198" s="1092"/>
      <c r="X198" s="1093"/>
      <c r="Y198" s="1091" t="str">
        <f>IF(details!EE20="","",details!EE20)</f>
        <v/>
      </c>
      <c r="Z198" s="1092"/>
      <c r="AA198" s="1093"/>
      <c r="AB198" s="1091" t="str">
        <f>IF(details!EM20="","",details!EM20)</f>
        <v/>
      </c>
      <c r="AC198" s="1092"/>
      <c r="AD198" s="1093"/>
      <c r="AE198" s="1091" t="str">
        <f>IF(details!EI20="","",details!EI20)</f>
        <v/>
      </c>
      <c r="AF198" s="1092"/>
      <c r="AG198" s="1093"/>
      <c r="AH198" s="285"/>
    </row>
    <row r="199" spans="1:34" ht="19" customHeight="1">
      <c r="A199" s="292"/>
      <c r="B199" s="1094" t="s">
        <v>15</v>
      </c>
      <c r="C199" s="1095"/>
      <c r="D199" s="1096" t="str">
        <f>IF(details!DZ19="","",details!DZ19)</f>
        <v/>
      </c>
      <c r="E199" s="1096"/>
      <c r="F199" s="1096"/>
      <c r="G199" s="1096" t="str">
        <f>IF(details!ED19="","",details!ED19)</f>
        <v/>
      </c>
      <c r="H199" s="1096"/>
      <c r="I199" s="1096"/>
      <c r="J199" s="1096" t="str">
        <f>IF(details!EL19="","",details!EL19)</f>
        <v/>
      </c>
      <c r="K199" s="1096"/>
      <c r="L199" s="1096"/>
      <c r="M199" s="1096" t="str">
        <f>IF(details!EH19="","",details!EH19)</f>
        <v/>
      </c>
      <c r="N199" s="1096"/>
      <c r="O199" s="1096"/>
      <c r="P199" s="296"/>
      <c r="Q199" s="1126"/>
      <c r="R199" s="1126"/>
      <c r="S199" s="292"/>
      <c r="T199" s="1094" t="s">
        <v>15</v>
      </c>
      <c r="U199" s="1095"/>
      <c r="V199" s="1097" t="str">
        <f>IF(details!DZ20="","",details!DZ20)</f>
        <v/>
      </c>
      <c r="W199" s="1098"/>
      <c r="X199" s="1099"/>
      <c r="Y199" s="1097" t="str">
        <f>IF(details!ED20="","",details!ED20)</f>
        <v/>
      </c>
      <c r="Z199" s="1098"/>
      <c r="AA199" s="1099"/>
      <c r="AB199" s="1097" t="str">
        <f>IF(details!EL20="","",details!EL20)</f>
        <v/>
      </c>
      <c r="AC199" s="1098"/>
      <c r="AD199" s="1099"/>
      <c r="AE199" s="1097" t="str">
        <f>IF(details!EH20="","",details!EH20)</f>
        <v/>
      </c>
      <c r="AF199" s="1098"/>
      <c r="AG199" s="1099"/>
      <c r="AH199" s="286"/>
    </row>
    <row r="200" spans="1:34" ht="19" customHeight="1">
      <c r="A200" s="291"/>
      <c r="B200" s="1089" t="s">
        <v>100</v>
      </c>
      <c r="C200" s="1090"/>
      <c r="D200" s="1081"/>
      <c r="E200" s="1081"/>
      <c r="F200" s="1081"/>
      <c r="G200" s="1081"/>
      <c r="H200" s="1081"/>
      <c r="I200" s="1081"/>
      <c r="J200" s="1081"/>
      <c r="K200" s="1081"/>
      <c r="L200" s="1081"/>
      <c r="M200" s="1081"/>
      <c r="N200" s="1081"/>
      <c r="O200" s="1081"/>
      <c r="P200" s="287"/>
      <c r="Q200" s="1126"/>
      <c r="R200" s="1126"/>
      <c r="S200" s="291"/>
      <c r="T200" s="1089" t="s">
        <v>100</v>
      </c>
      <c r="U200" s="1090"/>
      <c r="V200" s="1081"/>
      <c r="W200" s="1081"/>
      <c r="X200" s="1081"/>
      <c r="Y200" s="1081"/>
      <c r="Z200" s="1081"/>
      <c r="AA200" s="1081"/>
      <c r="AB200" s="1081"/>
      <c r="AC200" s="1081"/>
      <c r="AD200" s="1081"/>
      <c r="AE200" s="1081"/>
      <c r="AF200" s="1081"/>
      <c r="AG200" s="1081"/>
      <c r="AH200" s="287"/>
    </row>
    <row r="201" spans="1:34" ht="19" customHeight="1">
      <c r="A201" s="291"/>
      <c r="B201" s="1087" t="s">
        <v>80</v>
      </c>
      <c r="C201" s="1088"/>
      <c r="D201" s="1081"/>
      <c r="E201" s="1081"/>
      <c r="F201" s="1081"/>
      <c r="G201" s="1081"/>
      <c r="H201" s="1081"/>
      <c r="I201" s="1081"/>
      <c r="J201" s="1081"/>
      <c r="K201" s="1081"/>
      <c r="L201" s="1081"/>
      <c r="M201" s="1081"/>
      <c r="N201" s="1081"/>
      <c r="O201" s="1081"/>
      <c r="P201" s="287"/>
      <c r="Q201" s="1126"/>
      <c r="R201" s="1126"/>
      <c r="S201" s="291"/>
      <c r="T201" s="1087" t="s">
        <v>80</v>
      </c>
      <c r="U201" s="1088"/>
      <c r="V201" s="1081"/>
      <c r="W201" s="1081"/>
      <c r="X201" s="1081"/>
      <c r="Y201" s="1081"/>
      <c r="Z201" s="1081"/>
      <c r="AA201" s="1081"/>
      <c r="AB201" s="1081"/>
      <c r="AC201" s="1081"/>
      <c r="AD201" s="1081"/>
      <c r="AE201" s="1081"/>
      <c r="AF201" s="1081"/>
      <c r="AG201" s="1081"/>
      <c r="AH201" s="287"/>
    </row>
    <row r="202" spans="1:34" ht="19" customHeight="1">
      <c r="A202" s="291"/>
      <c r="B202" s="1085" t="s">
        <v>101</v>
      </c>
      <c r="C202" s="1086"/>
      <c r="D202" s="1081"/>
      <c r="E202" s="1081"/>
      <c r="F202" s="1081"/>
      <c r="G202" s="1081"/>
      <c r="H202" s="1081"/>
      <c r="I202" s="1081"/>
      <c r="J202" s="1081"/>
      <c r="K202" s="1081"/>
      <c r="L202" s="1081"/>
      <c r="M202" s="1081"/>
      <c r="N202" s="1081"/>
      <c r="O202" s="1081"/>
      <c r="P202" s="287"/>
      <c r="Q202" s="1126"/>
      <c r="R202" s="1126"/>
      <c r="S202" s="291"/>
      <c r="T202" s="1085" t="s">
        <v>101</v>
      </c>
      <c r="U202" s="1086"/>
      <c r="V202" s="1081"/>
      <c r="W202" s="1081"/>
      <c r="X202" s="1081"/>
      <c r="Y202" s="1081"/>
      <c r="Z202" s="1081"/>
      <c r="AA202" s="1081"/>
      <c r="AB202" s="1081"/>
      <c r="AC202" s="1081"/>
      <c r="AD202" s="1081"/>
      <c r="AE202" s="1081"/>
      <c r="AF202" s="1081"/>
      <c r="AG202" s="1081"/>
      <c r="AH202" s="287"/>
    </row>
    <row r="203" spans="1:34" ht="19" customHeight="1" thickBot="1">
      <c r="A203" s="293"/>
      <c r="B203" s="1082" t="s">
        <v>102</v>
      </c>
      <c r="C203" s="1083"/>
      <c r="D203" s="1084"/>
      <c r="E203" s="1084"/>
      <c r="F203" s="1084"/>
      <c r="G203" s="1084"/>
      <c r="H203" s="1084"/>
      <c r="I203" s="1084"/>
      <c r="J203" s="1084"/>
      <c r="K203" s="1084"/>
      <c r="L203" s="1084"/>
      <c r="M203" s="1084"/>
      <c r="N203" s="1084"/>
      <c r="O203" s="1084"/>
      <c r="P203" s="288"/>
      <c r="Q203" s="1126"/>
      <c r="R203" s="1126"/>
      <c r="S203" s="293"/>
      <c r="T203" s="1082" t="s">
        <v>102</v>
      </c>
      <c r="U203" s="1083"/>
      <c r="V203" s="1084"/>
      <c r="W203" s="1084"/>
      <c r="X203" s="1084"/>
      <c r="Y203" s="1084"/>
      <c r="Z203" s="1084"/>
      <c r="AA203" s="1084"/>
      <c r="AB203" s="1084"/>
      <c r="AC203" s="1084"/>
      <c r="AD203" s="1084"/>
      <c r="AE203" s="1084"/>
      <c r="AF203" s="1084"/>
      <c r="AG203" s="1084"/>
      <c r="AH203" s="288"/>
    </row>
    <row r="204" spans="1:34" ht="19" customHeight="1">
      <c r="A204" s="290"/>
      <c r="B204" s="1123" t="s">
        <v>47</v>
      </c>
      <c r="C204" s="1124"/>
      <c r="D204" s="1124"/>
      <c r="E204" s="1124"/>
      <c r="F204" s="1124"/>
      <c r="G204" s="1124"/>
      <c r="H204" s="1124"/>
      <c r="I204" s="1124"/>
      <c r="J204" s="1124"/>
      <c r="K204" s="1124"/>
      <c r="L204" s="1124"/>
      <c r="M204" s="1124"/>
      <c r="N204" s="1124"/>
      <c r="O204" s="1124"/>
      <c r="P204" s="1125"/>
      <c r="Q204" s="1126"/>
      <c r="R204" s="1126"/>
      <c r="S204" s="290"/>
      <c r="T204" s="1123" t="s">
        <v>47</v>
      </c>
      <c r="U204" s="1124"/>
      <c r="V204" s="1124"/>
      <c r="W204" s="1124"/>
      <c r="X204" s="1124"/>
      <c r="Y204" s="1124"/>
      <c r="Z204" s="1124"/>
      <c r="AA204" s="1124"/>
      <c r="AB204" s="1124"/>
      <c r="AC204" s="1124"/>
      <c r="AD204" s="1124"/>
      <c r="AE204" s="1124"/>
      <c r="AF204" s="1124"/>
      <c r="AG204" s="1124"/>
      <c r="AH204" s="1125"/>
    </row>
    <row r="205" spans="1:34" ht="19" customHeight="1">
      <c r="A205" s="1127"/>
      <c r="B205" s="1128" t="str">
        <f>'statement of marks'!$A$1</f>
        <v>jk- ck- ek/;fed fo|ky; uohu] fuEckgsM+k</v>
      </c>
      <c r="C205" s="1129"/>
      <c r="D205" s="1129"/>
      <c r="E205" s="1129"/>
      <c r="F205" s="1129"/>
      <c r="G205" s="1129"/>
      <c r="H205" s="1129"/>
      <c r="I205" s="1129"/>
      <c r="J205" s="1129"/>
      <c r="K205" s="1129"/>
      <c r="L205" s="1129"/>
      <c r="M205" s="1129"/>
      <c r="N205" s="1129"/>
      <c r="O205" s="1129"/>
      <c r="P205" s="1130"/>
      <c r="Q205" s="1126"/>
      <c r="R205" s="1126"/>
      <c r="S205" s="1127"/>
      <c r="T205" s="1128" t="str">
        <f>'statement of marks'!$A$1</f>
        <v>jk- ck- ek/;fed fo|ky; uohu] fuEckgsM+k</v>
      </c>
      <c r="U205" s="1129"/>
      <c r="V205" s="1129"/>
      <c r="W205" s="1129"/>
      <c r="X205" s="1129"/>
      <c r="Y205" s="1129"/>
      <c r="Z205" s="1129"/>
      <c r="AA205" s="1129"/>
      <c r="AB205" s="1129"/>
      <c r="AC205" s="1129"/>
      <c r="AD205" s="1129"/>
      <c r="AE205" s="1129"/>
      <c r="AF205" s="1129"/>
      <c r="AG205" s="1129"/>
      <c r="AH205" s="1130"/>
    </row>
    <row r="206" spans="1:34" ht="19" customHeight="1">
      <c r="A206" s="1127"/>
      <c r="B206" s="1128"/>
      <c r="C206" s="1129"/>
      <c r="D206" s="1129"/>
      <c r="E206" s="1129"/>
      <c r="F206" s="1129"/>
      <c r="G206" s="1129"/>
      <c r="H206" s="1129"/>
      <c r="I206" s="1129"/>
      <c r="J206" s="1129"/>
      <c r="K206" s="1129"/>
      <c r="L206" s="1129"/>
      <c r="M206" s="1129"/>
      <c r="N206" s="1129"/>
      <c r="O206" s="1129"/>
      <c r="P206" s="1130"/>
      <c r="Q206" s="1126"/>
      <c r="R206" s="1126"/>
      <c r="S206" s="1127"/>
      <c r="T206" s="1128"/>
      <c r="U206" s="1129"/>
      <c r="V206" s="1129"/>
      <c r="W206" s="1129"/>
      <c r="X206" s="1129"/>
      <c r="Y206" s="1129"/>
      <c r="Z206" s="1129"/>
      <c r="AA206" s="1129"/>
      <c r="AB206" s="1129"/>
      <c r="AC206" s="1129"/>
      <c r="AD206" s="1129"/>
      <c r="AE206" s="1129"/>
      <c r="AF206" s="1129"/>
      <c r="AG206" s="1129"/>
      <c r="AH206" s="1130"/>
    </row>
    <row r="207" spans="1:34" ht="19" customHeight="1">
      <c r="A207" s="291"/>
      <c r="B207" s="1131" t="s">
        <v>96</v>
      </c>
      <c r="C207" s="1132"/>
      <c r="D207" s="1119" t="str">
        <f>'statement of marks'!$H$3</f>
        <v>2015-16</v>
      </c>
      <c r="E207" s="1119"/>
      <c r="F207" s="1119"/>
      <c r="G207" s="1119"/>
      <c r="H207" s="1119"/>
      <c r="I207" s="1119"/>
      <c r="J207" s="1119"/>
      <c r="K207" s="1119"/>
      <c r="L207" s="1119"/>
      <c r="M207" s="1119"/>
      <c r="N207" s="1119"/>
      <c r="O207" s="1119"/>
      <c r="P207" s="1120"/>
      <c r="Q207" s="1126"/>
      <c r="R207" s="1126"/>
      <c r="S207" s="291"/>
      <c r="T207" s="1131" t="s">
        <v>96</v>
      </c>
      <c r="U207" s="1132"/>
      <c r="V207" s="1119" t="str">
        <f>'statement of marks'!$H$3</f>
        <v>2015-16</v>
      </c>
      <c r="W207" s="1119"/>
      <c r="X207" s="1119"/>
      <c r="Y207" s="1119"/>
      <c r="Z207" s="1119"/>
      <c r="AA207" s="1119"/>
      <c r="AB207" s="1119"/>
      <c r="AC207" s="1119"/>
      <c r="AD207" s="1119"/>
      <c r="AE207" s="1119"/>
      <c r="AF207" s="1119"/>
      <c r="AG207" s="1119"/>
      <c r="AH207" s="1120"/>
    </row>
    <row r="208" spans="1:34" ht="19" customHeight="1">
      <c r="A208" s="291"/>
      <c r="B208" s="1114" t="s">
        <v>218</v>
      </c>
      <c r="C208" s="1115"/>
      <c r="D208" s="1115" t="str">
        <f>IF('statement of marks'!J21="","",'statement of marks'!J21)</f>
        <v>v 015</v>
      </c>
      <c r="E208" s="1115"/>
      <c r="F208" s="1115"/>
      <c r="G208" s="1115"/>
      <c r="H208" s="1115"/>
      <c r="I208" s="1115"/>
      <c r="J208" s="1115"/>
      <c r="K208" s="1115"/>
      <c r="L208" s="1115"/>
      <c r="M208" s="1115"/>
      <c r="N208" s="1115"/>
      <c r="O208" s="1115"/>
      <c r="P208" s="1133"/>
      <c r="Q208" s="1126"/>
      <c r="R208" s="1126"/>
      <c r="S208" s="291"/>
      <c r="T208" s="1114" t="s">
        <v>218</v>
      </c>
      <c r="U208" s="1115"/>
      <c r="V208" s="1115" t="str">
        <f>IF('statement of marks'!J22="","",'statement of marks'!J22)</f>
        <v/>
      </c>
      <c r="W208" s="1115"/>
      <c r="X208" s="1115"/>
      <c r="Y208" s="1115"/>
      <c r="Z208" s="1115"/>
      <c r="AA208" s="1115"/>
      <c r="AB208" s="1115"/>
      <c r="AC208" s="1115"/>
      <c r="AD208" s="1115"/>
      <c r="AE208" s="1115"/>
      <c r="AF208" s="1115"/>
      <c r="AG208" s="1115"/>
      <c r="AH208" s="1133"/>
    </row>
    <row r="209" spans="1:34" ht="19" customHeight="1">
      <c r="A209" s="291"/>
      <c r="B209" s="1114" t="s">
        <v>219</v>
      </c>
      <c r="C209" s="1115"/>
      <c r="D209" s="1115" t="str">
        <f>IF('statement of marks'!K21="","",'statement of marks'!K21)</f>
        <v>c 015</v>
      </c>
      <c r="E209" s="1115"/>
      <c r="F209" s="1115"/>
      <c r="G209" s="1115"/>
      <c r="H209" s="1115"/>
      <c r="I209" s="1115"/>
      <c r="J209" s="1115"/>
      <c r="K209" s="1115"/>
      <c r="L209" s="1115"/>
      <c r="M209" s="1115"/>
      <c r="N209" s="1115"/>
      <c r="O209" s="1115"/>
      <c r="P209" s="1133"/>
      <c r="Q209" s="1126"/>
      <c r="R209" s="1126"/>
      <c r="S209" s="291"/>
      <c r="T209" s="1114" t="s">
        <v>219</v>
      </c>
      <c r="U209" s="1115"/>
      <c r="V209" s="1115" t="str">
        <f>IF('statement of marks'!K22="","",'statement of marks'!K22)</f>
        <v/>
      </c>
      <c r="W209" s="1115"/>
      <c r="X209" s="1115"/>
      <c r="Y209" s="1115"/>
      <c r="Z209" s="1115"/>
      <c r="AA209" s="1115"/>
      <c r="AB209" s="1115"/>
      <c r="AC209" s="1115"/>
      <c r="AD209" s="1115"/>
      <c r="AE209" s="1115"/>
      <c r="AF209" s="1115"/>
      <c r="AG209" s="1115"/>
      <c r="AH209" s="1133"/>
    </row>
    <row r="210" spans="1:34" ht="19" customHeight="1">
      <c r="A210" s="291"/>
      <c r="B210" s="1114" t="s">
        <v>220</v>
      </c>
      <c r="C210" s="1115"/>
      <c r="D210" s="1115" t="str">
        <f>IF('statement of marks'!L21="","",'statement of marks'!L21)</f>
        <v>l 015</v>
      </c>
      <c r="E210" s="1115"/>
      <c r="F210" s="1115"/>
      <c r="G210" s="1115"/>
      <c r="H210" s="1115"/>
      <c r="I210" s="1115"/>
      <c r="J210" s="1115"/>
      <c r="K210" s="1115"/>
      <c r="L210" s="1115"/>
      <c r="M210" s="1115"/>
      <c r="N210" s="1115"/>
      <c r="O210" s="1115"/>
      <c r="P210" s="1133"/>
      <c r="Q210" s="1126"/>
      <c r="R210" s="1126"/>
      <c r="S210" s="291"/>
      <c r="T210" s="1114" t="s">
        <v>220</v>
      </c>
      <c r="U210" s="1115"/>
      <c r="V210" s="1115" t="str">
        <f>IF('statement of marks'!L22="","",'statement of marks'!L22)</f>
        <v/>
      </c>
      <c r="W210" s="1115"/>
      <c r="X210" s="1115"/>
      <c r="Y210" s="1115"/>
      <c r="Z210" s="1115"/>
      <c r="AA210" s="1115"/>
      <c r="AB210" s="1115"/>
      <c r="AC210" s="1115"/>
      <c r="AD210" s="1115"/>
      <c r="AE210" s="1115"/>
      <c r="AF210" s="1115"/>
      <c r="AG210" s="1115"/>
      <c r="AH210" s="1133"/>
    </row>
    <row r="211" spans="1:34" ht="19" customHeight="1">
      <c r="A211" s="291"/>
      <c r="B211" s="1114" t="s">
        <v>221</v>
      </c>
      <c r="C211" s="1115"/>
      <c r="D211" s="1119" t="str">
        <f>'statement of marks'!$G$3</f>
        <v>6 A</v>
      </c>
      <c r="E211" s="1119"/>
      <c r="F211" s="1119"/>
      <c r="G211" s="1119"/>
      <c r="H211" s="1115" t="s">
        <v>9</v>
      </c>
      <c r="I211" s="1115"/>
      <c r="J211" s="1115"/>
      <c r="K211" s="1115"/>
      <c r="L211" s="1115"/>
      <c r="M211" s="1119">
        <f>IF('statement of marks'!D21="","",'statement of marks'!D21)</f>
        <v>815</v>
      </c>
      <c r="N211" s="1119"/>
      <c r="O211" s="1119"/>
      <c r="P211" s="1120"/>
      <c r="Q211" s="1126"/>
      <c r="R211" s="1126"/>
      <c r="S211" s="291"/>
      <c r="T211" s="1114" t="s">
        <v>221</v>
      </c>
      <c r="U211" s="1115"/>
      <c r="V211" s="1119" t="str">
        <f>'statement of marks'!$G$3</f>
        <v>6 A</v>
      </c>
      <c r="W211" s="1119"/>
      <c r="X211" s="1119"/>
      <c r="Y211" s="1119"/>
      <c r="Z211" s="1115" t="s">
        <v>9</v>
      </c>
      <c r="AA211" s="1115"/>
      <c r="AB211" s="1115"/>
      <c r="AC211" s="1115"/>
      <c r="AD211" s="1115"/>
      <c r="AE211" s="1119" t="str">
        <f>IF('statement of marks'!D22="","",'statement of marks'!D22)</f>
        <v/>
      </c>
      <c r="AF211" s="1119"/>
      <c r="AG211" s="1119"/>
      <c r="AH211" s="1120"/>
    </row>
    <row r="212" spans="1:34" ht="19" customHeight="1">
      <c r="A212" s="291"/>
      <c r="B212" s="1114" t="s">
        <v>222</v>
      </c>
      <c r="C212" s="1115"/>
      <c r="D212" s="1119">
        <f>IF('statement of marks'!F21="","",'statement of marks'!F21)</f>
        <v>970</v>
      </c>
      <c r="E212" s="1119"/>
      <c r="F212" s="1119"/>
      <c r="G212" s="1119"/>
      <c r="H212" s="1115" t="s">
        <v>0</v>
      </c>
      <c r="I212" s="1115"/>
      <c r="J212" s="1115"/>
      <c r="K212" s="1115"/>
      <c r="L212" s="1115"/>
      <c r="M212" s="1121">
        <f>IF('statement of marks'!H21="","",'statement of marks'!H21)</f>
        <v>36387</v>
      </c>
      <c r="N212" s="1121"/>
      <c r="O212" s="1121"/>
      <c r="P212" s="1122"/>
      <c r="Q212" s="1126"/>
      <c r="R212" s="1126"/>
      <c r="S212" s="291"/>
      <c r="T212" s="1114" t="s">
        <v>222</v>
      </c>
      <c r="U212" s="1115"/>
      <c r="V212" s="1119" t="str">
        <f>IF('statement of marks'!F22="","",'statement of marks'!F22)</f>
        <v/>
      </c>
      <c r="W212" s="1119"/>
      <c r="X212" s="1119"/>
      <c r="Y212" s="1119"/>
      <c r="Z212" s="1115" t="s">
        <v>0</v>
      </c>
      <c r="AA212" s="1115"/>
      <c r="AB212" s="1115"/>
      <c r="AC212" s="1115"/>
      <c r="AD212" s="1115"/>
      <c r="AE212" s="1121" t="str">
        <f>IF('statement of marks'!H22="","",'statement of marks'!H22)</f>
        <v/>
      </c>
      <c r="AF212" s="1121"/>
      <c r="AG212" s="1121"/>
      <c r="AH212" s="1122"/>
    </row>
    <row r="213" spans="1:34" ht="19" customHeight="1">
      <c r="A213" s="291"/>
      <c r="B213" s="289" t="s">
        <v>28</v>
      </c>
      <c r="C213" s="279" t="s">
        <v>97</v>
      </c>
      <c r="D213" s="1111" t="s">
        <v>1</v>
      </c>
      <c r="E213" s="1111"/>
      <c r="F213" s="1111"/>
      <c r="G213" s="1111" t="s">
        <v>21</v>
      </c>
      <c r="H213" s="1111"/>
      <c r="I213" s="1111"/>
      <c r="J213" s="1111" t="s">
        <v>68</v>
      </c>
      <c r="K213" s="1111"/>
      <c r="L213" s="1111"/>
      <c r="M213" s="1111" t="s">
        <v>98</v>
      </c>
      <c r="N213" s="1111"/>
      <c r="O213" s="1111"/>
      <c r="P213" s="280" t="s">
        <v>278</v>
      </c>
      <c r="Q213" s="1126"/>
      <c r="R213" s="1126"/>
      <c r="S213" s="291"/>
      <c r="T213" s="289" t="s">
        <v>28</v>
      </c>
      <c r="U213" s="279" t="s">
        <v>97</v>
      </c>
      <c r="V213" s="1111" t="s">
        <v>1</v>
      </c>
      <c r="W213" s="1111"/>
      <c r="X213" s="1111"/>
      <c r="Y213" s="1111" t="s">
        <v>21</v>
      </c>
      <c r="Z213" s="1111"/>
      <c r="AA213" s="1111"/>
      <c r="AB213" s="1111" t="s">
        <v>68</v>
      </c>
      <c r="AC213" s="1111"/>
      <c r="AD213" s="1111"/>
      <c r="AE213" s="1111" t="s">
        <v>98</v>
      </c>
      <c r="AF213" s="1111"/>
      <c r="AG213" s="1111"/>
      <c r="AH213" s="280" t="s">
        <v>278</v>
      </c>
    </row>
    <row r="214" spans="1:34" ht="19" customHeight="1">
      <c r="A214" s="291"/>
      <c r="B214" s="1104" t="s">
        <v>3</v>
      </c>
      <c r="C214" s="1105"/>
      <c r="D214" s="312">
        <f>IF('statement of marks'!M$6="","",'statement of marks'!M$6)</f>
        <v>5</v>
      </c>
      <c r="E214" s="312">
        <f>IF('statement of marks'!N$6="","",'statement of marks'!N$6)</f>
        <v>5</v>
      </c>
      <c r="F214" s="312">
        <f>IF('statement of marks'!O$6="","",'statement of marks'!O$6)</f>
        <v>10</v>
      </c>
      <c r="G214" s="312">
        <f>IF('statement of marks'!P$6="","",'statement of marks'!P$6)</f>
        <v>5</v>
      </c>
      <c r="H214" s="312">
        <f>IF('statement of marks'!Q$6="","",'statement of marks'!Q$6)</f>
        <v>5</v>
      </c>
      <c r="I214" s="312">
        <f>IF('statement of marks'!R$6="","",'statement of marks'!R$6)</f>
        <v>10</v>
      </c>
      <c r="J214" s="312">
        <f>IF('statement of marks'!S$6="","",'statement of marks'!S$6)</f>
        <v>5</v>
      </c>
      <c r="K214" s="312">
        <f>IF('statement of marks'!T$6="","",'statement of marks'!T$6)</f>
        <v>5</v>
      </c>
      <c r="L214" s="312">
        <f>IF('statement of marks'!U$6="","",'statement of marks'!U$6)</f>
        <v>10</v>
      </c>
      <c r="M214" s="312">
        <f>IF('statement of marks'!W$6="","",'statement of marks'!W$6)</f>
        <v>50</v>
      </c>
      <c r="N214" s="312">
        <f>IF('statement of marks'!X$6="","",'statement of marks'!X$6)</f>
        <v>20</v>
      </c>
      <c r="O214" s="312">
        <f>IF('statement of marks'!Y$6="","",'statement of marks'!Y$6)</f>
        <v>70</v>
      </c>
      <c r="P214" s="281">
        <f>IF('statement of marks'!Z$6="","",'statement of marks'!Z$6)</f>
        <v>100</v>
      </c>
      <c r="Q214" s="1126"/>
      <c r="R214" s="1126"/>
      <c r="S214" s="291"/>
      <c r="T214" s="1104" t="s">
        <v>3</v>
      </c>
      <c r="U214" s="1105"/>
      <c r="V214" s="312">
        <f>IF('statement of marks'!M$6="","",'statement of marks'!M$6)</f>
        <v>5</v>
      </c>
      <c r="W214" s="312">
        <f>IF('statement of marks'!N$6="","",'statement of marks'!N$6)</f>
        <v>5</v>
      </c>
      <c r="X214" s="312">
        <f>IF('statement of marks'!O$6="","",'statement of marks'!O$6)</f>
        <v>10</v>
      </c>
      <c r="Y214" s="312">
        <f>IF('statement of marks'!P$6="","",'statement of marks'!P$6)</f>
        <v>5</v>
      </c>
      <c r="Z214" s="312">
        <f>IF('statement of marks'!Q$6="","",'statement of marks'!Q$6)</f>
        <v>5</v>
      </c>
      <c r="AA214" s="312">
        <f>IF('statement of marks'!R$6="","",'statement of marks'!R$6)</f>
        <v>10</v>
      </c>
      <c r="AB214" s="312">
        <f>IF('statement of marks'!S$6="","",'statement of marks'!S$6)</f>
        <v>5</v>
      </c>
      <c r="AC214" s="312">
        <f>IF('statement of marks'!T$6="","",'statement of marks'!T$6)</f>
        <v>5</v>
      </c>
      <c r="AD214" s="312">
        <f>IF('statement of marks'!U$6="","",'statement of marks'!U$6)</f>
        <v>10</v>
      </c>
      <c r="AE214" s="312">
        <f>IF('statement of marks'!W$6="","",'statement of marks'!W$6)</f>
        <v>50</v>
      </c>
      <c r="AF214" s="312">
        <f>IF('statement of marks'!X$6="","",'statement of marks'!X$6)</f>
        <v>20</v>
      </c>
      <c r="AG214" s="312">
        <f>IF('statement of marks'!Y$6="","",'statement of marks'!Y$6)</f>
        <v>70</v>
      </c>
      <c r="AH214" s="281">
        <f>IF('statement of marks'!Z$6="","",'statement of marks'!Z$6)</f>
        <v>100</v>
      </c>
    </row>
    <row r="215" spans="1:34" ht="19" customHeight="1">
      <c r="A215" s="291"/>
      <c r="B215" s="1114" t="str">
        <f>IF('statement of marks'!$M$3="","",'statement of marks'!$M$3)</f>
        <v>fgUnh</v>
      </c>
      <c r="C215" s="1115"/>
      <c r="D215" s="277">
        <f>IF('statement of marks'!M21="","",'statement of marks'!M21)</f>
        <v>5</v>
      </c>
      <c r="E215" s="277">
        <f>IF('statement of marks'!N21="","",'statement of marks'!N21)</f>
        <v>5</v>
      </c>
      <c r="F215" s="275">
        <f>IF('statement of marks'!O21="","",'statement of marks'!O21)</f>
        <v>10</v>
      </c>
      <c r="G215" s="277">
        <f>IF('statement of marks'!P21="","",'statement of marks'!P21)</f>
        <v>5</v>
      </c>
      <c r="H215" s="277">
        <f>IF('statement of marks'!Q21="","",'statement of marks'!Q21)</f>
        <v>5</v>
      </c>
      <c r="I215" s="275">
        <f>IF('statement of marks'!R21="","",'statement of marks'!R21)</f>
        <v>10</v>
      </c>
      <c r="J215" s="277">
        <f>IF('statement of marks'!S21="","",'statement of marks'!S21)</f>
        <v>5</v>
      </c>
      <c r="K215" s="277">
        <f>IF('statement of marks'!T21="","",'statement of marks'!T21)</f>
        <v>5</v>
      </c>
      <c r="L215" s="275">
        <f>IF('statement of marks'!U21="","",'statement of marks'!U21)</f>
        <v>10</v>
      </c>
      <c r="M215" s="277">
        <f>IF('statement of marks'!W21="","",'statement of marks'!W21)</f>
        <v>44</v>
      </c>
      <c r="N215" s="277">
        <f>IF('statement of marks'!X21="","",'statement of marks'!X21)</f>
        <v>19</v>
      </c>
      <c r="O215" s="275">
        <f>IF('statement of marks'!Y21="","",'statement of marks'!Y21)</f>
        <v>63</v>
      </c>
      <c r="P215" s="281">
        <f>IF('statement of marks'!Z21="","",'statement of marks'!Z21)</f>
        <v>93</v>
      </c>
      <c r="Q215" s="1126"/>
      <c r="R215" s="1126"/>
      <c r="S215" s="291"/>
      <c r="T215" s="1114" t="str">
        <f>IF('statement of marks'!$M$3="","",'statement of marks'!$M$3)</f>
        <v>fgUnh</v>
      </c>
      <c r="U215" s="1115"/>
      <c r="V215" s="277" t="str">
        <f>IF('statement of marks'!M22="","",'statement of marks'!M22)</f>
        <v/>
      </c>
      <c r="W215" s="277" t="str">
        <f>IF('statement of marks'!N22="","",'statement of marks'!N22)</f>
        <v/>
      </c>
      <c r="X215" s="275" t="str">
        <f>IF('statement of marks'!O22="","",'statement of marks'!O22)</f>
        <v/>
      </c>
      <c r="Y215" s="277" t="str">
        <f>IF('statement of marks'!P22="","",'statement of marks'!P22)</f>
        <v/>
      </c>
      <c r="Z215" s="277" t="str">
        <f>IF('statement of marks'!Q22="","",'statement of marks'!Q22)</f>
        <v/>
      </c>
      <c r="AA215" s="275" t="str">
        <f>IF('statement of marks'!R22="","",'statement of marks'!R22)</f>
        <v/>
      </c>
      <c r="AB215" s="277" t="str">
        <f>IF('statement of marks'!S22="","",'statement of marks'!S22)</f>
        <v/>
      </c>
      <c r="AC215" s="277" t="str">
        <f>IF('statement of marks'!T22="","",'statement of marks'!T22)</f>
        <v/>
      </c>
      <c r="AD215" s="275" t="str">
        <f>IF('statement of marks'!U22="","",'statement of marks'!U22)</f>
        <v/>
      </c>
      <c r="AE215" s="277" t="str">
        <f>IF('statement of marks'!W22="","",'statement of marks'!W22)</f>
        <v/>
      </c>
      <c r="AF215" s="277" t="str">
        <f>IF('statement of marks'!X22="","",'statement of marks'!X22)</f>
        <v/>
      </c>
      <c r="AG215" s="275" t="str">
        <f>IF('statement of marks'!Y22="","",'statement of marks'!Y22)</f>
        <v/>
      </c>
      <c r="AH215" s="281" t="str">
        <f>IF('statement of marks'!Z22="","",'statement of marks'!Z22)</f>
        <v/>
      </c>
    </row>
    <row r="216" spans="1:34" ht="19" customHeight="1">
      <c r="A216" s="291"/>
      <c r="B216" s="1114" t="str">
        <f>IF('statement of marks'!$AI$3="","",'statement of marks'!$AI$3)</f>
        <v>vaxszth</v>
      </c>
      <c r="C216" s="1115"/>
      <c r="D216" s="277">
        <f>IF('statement of marks'!AI21="","",'statement of marks'!AI21)</f>
        <v>4</v>
      </c>
      <c r="E216" s="277">
        <f>IF('statement of marks'!AJ21="","",'statement of marks'!AJ21)</f>
        <v>5</v>
      </c>
      <c r="F216" s="275">
        <f>IF('statement of marks'!AK21="","",'statement of marks'!AK21)</f>
        <v>9</v>
      </c>
      <c r="G216" s="277">
        <f>IF('statement of marks'!AL21="","",'statement of marks'!AL21)</f>
        <v>5</v>
      </c>
      <c r="H216" s="277">
        <f>IF('statement of marks'!AM21="","",'statement of marks'!AM21)</f>
        <v>5</v>
      </c>
      <c r="I216" s="275">
        <f>IF('statement of marks'!AN21="","",'statement of marks'!AN21)</f>
        <v>10</v>
      </c>
      <c r="J216" s="277">
        <f>IF('statement of marks'!AO21="","",'statement of marks'!AO21)</f>
        <v>5</v>
      </c>
      <c r="K216" s="277">
        <f>IF('statement of marks'!AP21="","",'statement of marks'!AP21)</f>
        <v>5</v>
      </c>
      <c r="L216" s="275">
        <f>IF('statement of marks'!AQ21="","",'statement of marks'!AQ21)</f>
        <v>10</v>
      </c>
      <c r="M216" s="277">
        <f>IF('statement of marks'!AS21="","",'statement of marks'!AS21)</f>
        <v>46</v>
      </c>
      <c r="N216" s="277">
        <f>IF('statement of marks'!AT21="","",'statement of marks'!AT21)</f>
        <v>20</v>
      </c>
      <c r="O216" s="275">
        <f>IF('statement of marks'!AU21="","",'statement of marks'!AU21)</f>
        <v>66</v>
      </c>
      <c r="P216" s="281">
        <f>IF('statement of marks'!AV21="","",'statement of marks'!AV21)</f>
        <v>95</v>
      </c>
      <c r="Q216" s="1126"/>
      <c r="R216" s="1126"/>
      <c r="S216" s="291"/>
      <c r="T216" s="1114" t="str">
        <f>IF('statement of marks'!$AI$3="","",'statement of marks'!$AI$3)</f>
        <v>vaxszth</v>
      </c>
      <c r="U216" s="1115"/>
      <c r="V216" s="277" t="str">
        <f>IF('statement of marks'!AI22="","",'statement of marks'!AI22)</f>
        <v/>
      </c>
      <c r="W216" s="277" t="str">
        <f>IF('statement of marks'!AJ22="","",'statement of marks'!AJ22)</f>
        <v/>
      </c>
      <c r="X216" s="275" t="str">
        <f>IF('statement of marks'!AK22="","",'statement of marks'!AK22)</f>
        <v/>
      </c>
      <c r="Y216" s="277" t="str">
        <f>IF('statement of marks'!AL22="","",'statement of marks'!AL22)</f>
        <v/>
      </c>
      <c r="Z216" s="277" t="str">
        <f>IF('statement of marks'!AM22="","",'statement of marks'!AM22)</f>
        <v/>
      </c>
      <c r="AA216" s="275" t="str">
        <f>IF('statement of marks'!AN22="","",'statement of marks'!AN22)</f>
        <v/>
      </c>
      <c r="AB216" s="277" t="str">
        <f>IF('statement of marks'!AO22="","",'statement of marks'!AO22)</f>
        <v/>
      </c>
      <c r="AC216" s="277" t="str">
        <f>IF('statement of marks'!AP22="","",'statement of marks'!AP22)</f>
        <v/>
      </c>
      <c r="AD216" s="275" t="str">
        <f>IF('statement of marks'!AQ22="","",'statement of marks'!AQ22)</f>
        <v/>
      </c>
      <c r="AE216" s="277" t="str">
        <f>IF('statement of marks'!AS22="","",'statement of marks'!AS22)</f>
        <v/>
      </c>
      <c r="AF216" s="277" t="str">
        <f>IF('statement of marks'!AT22="","",'statement of marks'!AT22)</f>
        <v/>
      </c>
      <c r="AG216" s="275" t="str">
        <f>IF('statement of marks'!AU22="","",'statement of marks'!AU22)</f>
        <v/>
      </c>
      <c r="AH216" s="281" t="str">
        <f>IF('statement of marks'!AV22="","",'statement of marks'!AV22)</f>
        <v/>
      </c>
    </row>
    <row r="217" spans="1:34" ht="19" customHeight="1">
      <c r="A217" s="291"/>
      <c r="B217" s="1114" t="str">
        <f>IF('statement of marks'!BE21="s","laLd`r",IF('statement of marks'!BE21="u","mnwZ",IF('statement of marks'!BE21="g","xqtjkrh",IF('statement of marks'!BE21="p","iatkch",IF('statement of marks'!BE21="sd","fla/kh","r`rh; Hkk""kk")))))</f>
        <v>laLd`r</v>
      </c>
      <c r="C217" s="1115"/>
      <c r="D217" s="277">
        <f>IF('statement of marks'!BF21="","",'statement of marks'!BF21)</f>
        <v>5</v>
      </c>
      <c r="E217" s="277">
        <f>IF('statement of marks'!BG21="","",'statement of marks'!BG21)</f>
        <v>4</v>
      </c>
      <c r="F217" s="275">
        <f>IF('statement of marks'!BH21="","",'statement of marks'!BH21)</f>
        <v>9</v>
      </c>
      <c r="G217" s="277">
        <f>IF('statement of marks'!BI21="","",'statement of marks'!BI21)</f>
        <v>5</v>
      </c>
      <c r="H217" s="277">
        <f>IF('statement of marks'!BJ21="","",'statement of marks'!BJ21)</f>
        <v>5</v>
      </c>
      <c r="I217" s="275">
        <f>IF('statement of marks'!BK21="","",'statement of marks'!BK21)</f>
        <v>10</v>
      </c>
      <c r="J217" s="277">
        <f>IF('statement of marks'!BL21="","",'statement of marks'!BL21)</f>
        <v>5</v>
      </c>
      <c r="K217" s="277">
        <f>IF('statement of marks'!BM21="","",'statement of marks'!BM21)</f>
        <v>5</v>
      </c>
      <c r="L217" s="275">
        <f>IF('statement of marks'!BN21="","",'statement of marks'!BN21)</f>
        <v>10</v>
      </c>
      <c r="M217" s="277">
        <f>IF('statement of marks'!BP21="","",'statement of marks'!BP21)</f>
        <v>43</v>
      </c>
      <c r="N217" s="277">
        <f>IF('statement of marks'!BQ21="","",'statement of marks'!BQ21)</f>
        <v>16</v>
      </c>
      <c r="O217" s="275">
        <f>IF('statement of marks'!BR21="","",'statement of marks'!BR21)</f>
        <v>59</v>
      </c>
      <c r="P217" s="281">
        <f>IF('statement of marks'!BS21="","",'statement of marks'!BS21)</f>
        <v>88</v>
      </c>
      <c r="Q217" s="1126"/>
      <c r="R217" s="1126"/>
      <c r="S217" s="291"/>
      <c r="T217" s="1114" t="str">
        <f>IF('statement of marks'!BE22="s","laLd`r",IF('statement of marks'!BE22="u","mnwZ",IF('statement of marks'!BE22="g","xqtjkrh",IF('statement of marks'!BE22="p","iatkch",IF('statement of marks'!BE22="sd","fla/kh","r`rh; Hkk""kk")))))</f>
        <v>r`rh; Hkk"kk</v>
      </c>
      <c r="U217" s="1115"/>
      <c r="V217" s="277" t="str">
        <f>IF('statement of marks'!BF22="","",'statement of marks'!BF22)</f>
        <v/>
      </c>
      <c r="W217" s="277" t="str">
        <f>IF('statement of marks'!BG22="","",'statement of marks'!BG22)</f>
        <v/>
      </c>
      <c r="X217" s="275" t="str">
        <f>IF('statement of marks'!BH22="","",'statement of marks'!BH22)</f>
        <v/>
      </c>
      <c r="Y217" s="277" t="str">
        <f>IF('statement of marks'!BI22="","",'statement of marks'!BI22)</f>
        <v/>
      </c>
      <c r="Z217" s="277" t="str">
        <f>IF('statement of marks'!BJ22="","",'statement of marks'!BJ22)</f>
        <v/>
      </c>
      <c r="AA217" s="275" t="str">
        <f>IF('statement of marks'!BK22="","",'statement of marks'!BK22)</f>
        <v/>
      </c>
      <c r="AB217" s="277" t="str">
        <f>IF('statement of marks'!BL22="","",'statement of marks'!BL22)</f>
        <v/>
      </c>
      <c r="AC217" s="277" t="str">
        <f>IF('statement of marks'!BM22="","",'statement of marks'!BM22)</f>
        <v/>
      </c>
      <c r="AD217" s="275" t="str">
        <f>IF('statement of marks'!BN22="","",'statement of marks'!BN22)</f>
        <v/>
      </c>
      <c r="AE217" s="277" t="str">
        <f>IF('statement of marks'!BP22="","",'statement of marks'!BP22)</f>
        <v/>
      </c>
      <c r="AF217" s="277" t="str">
        <f>IF('statement of marks'!BQ22="","",'statement of marks'!BQ22)</f>
        <v/>
      </c>
      <c r="AG217" s="275" t="str">
        <f>IF('statement of marks'!BR22="","",'statement of marks'!BR22)</f>
        <v/>
      </c>
      <c r="AH217" s="281" t="str">
        <f>IF('statement of marks'!BS22="","",'statement of marks'!BS22)</f>
        <v/>
      </c>
    </row>
    <row r="218" spans="1:34" ht="19" customHeight="1">
      <c r="A218" s="291"/>
      <c r="B218" s="1114" t="str">
        <f>IF('statement of marks'!$CB$3="","",'statement of marks'!$CB$3)</f>
        <v>xf.kr</v>
      </c>
      <c r="C218" s="1115"/>
      <c r="D218" s="277">
        <f>IF('statement of marks'!CB21="","",'statement of marks'!CB21)</f>
        <v>5</v>
      </c>
      <c r="E218" s="277">
        <f>IF('statement of marks'!CC21="","",'statement of marks'!CC21)</f>
        <v>5</v>
      </c>
      <c r="F218" s="275">
        <f>IF('statement of marks'!CD21="","",'statement of marks'!CD21)</f>
        <v>10</v>
      </c>
      <c r="G218" s="277">
        <f>IF('statement of marks'!CE21="","",'statement of marks'!CE21)</f>
        <v>5</v>
      </c>
      <c r="H218" s="277">
        <f>IF('statement of marks'!CF21="","",'statement of marks'!CF21)</f>
        <v>5</v>
      </c>
      <c r="I218" s="275">
        <f>IF('statement of marks'!CG21="","",'statement of marks'!CG21)</f>
        <v>10</v>
      </c>
      <c r="J218" s="277">
        <f>IF('statement of marks'!CH21="","",'statement of marks'!CH21)</f>
        <v>5</v>
      </c>
      <c r="K218" s="277">
        <f>IF('statement of marks'!CI21="","",'statement of marks'!CI21)</f>
        <v>5</v>
      </c>
      <c r="L218" s="275">
        <f>IF('statement of marks'!CJ21="","",'statement of marks'!CJ21)</f>
        <v>10</v>
      </c>
      <c r="M218" s="277">
        <f>IF('statement of marks'!CL21="","",'statement of marks'!CL21)</f>
        <v>42</v>
      </c>
      <c r="N218" s="277">
        <f>IF('statement of marks'!CM21="","",'statement of marks'!CM21)</f>
        <v>19</v>
      </c>
      <c r="O218" s="275">
        <f>IF('statement of marks'!CN21="","",'statement of marks'!CN21)</f>
        <v>61</v>
      </c>
      <c r="P218" s="281">
        <f>IF('statement of marks'!CO21="","",'statement of marks'!CO21)</f>
        <v>91</v>
      </c>
      <c r="Q218" s="1126"/>
      <c r="R218" s="1126"/>
      <c r="S218" s="291"/>
      <c r="T218" s="1114" t="str">
        <f>IF('statement of marks'!$CB$3="","",'statement of marks'!$CB$3)</f>
        <v>xf.kr</v>
      </c>
      <c r="U218" s="1115"/>
      <c r="V218" s="277" t="str">
        <f>IF('statement of marks'!CB22="","",'statement of marks'!CB22)</f>
        <v/>
      </c>
      <c r="W218" s="277" t="str">
        <f>IF('statement of marks'!CC22="","",'statement of marks'!CC22)</f>
        <v/>
      </c>
      <c r="X218" s="275" t="str">
        <f>IF('statement of marks'!CD22="","",'statement of marks'!CD22)</f>
        <v/>
      </c>
      <c r="Y218" s="277" t="str">
        <f>IF('statement of marks'!CE22="","",'statement of marks'!CE22)</f>
        <v/>
      </c>
      <c r="Z218" s="277" t="str">
        <f>IF('statement of marks'!CF22="","",'statement of marks'!CF22)</f>
        <v/>
      </c>
      <c r="AA218" s="275" t="str">
        <f>IF('statement of marks'!CG22="","",'statement of marks'!CG22)</f>
        <v/>
      </c>
      <c r="AB218" s="277" t="str">
        <f>IF('statement of marks'!CH22="","",'statement of marks'!CH22)</f>
        <v/>
      </c>
      <c r="AC218" s="277" t="str">
        <f>IF('statement of marks'!CI22="","",'statement of marks'!CI22)</f>
        <v/>
      </c>
      <c r="AD218" s="275" t="str">
        <f>IF('statement of marks'!CJ22="","",'statement of marks'!CJ22)</f>
        <v/>
      </c>
      <c r="AE218" s="277" t="str">
        <f>IF('statement of marks'!CL22="","",'statement of marks'!CL22)</f>
        <v/>
      </c>
      <c r="AF218" s="277" t="str">
        <f>IF('statement of marks'!CM22="","",'statement of marks'!CM22)</f>
        <v/>
      </c>
      <c r="AG218" s="275" t="str">
        <f>IF('statement of marks'!CN22="","",'statement of marks'!CN22)</f>
        <v/>
      </c>
      <c r="AH218" s="281" t="str">
        <f>IF('statement of marks'!CO22="","",'statement of marks'!CO22)</f>
        <v/>
      </c>
    </row>
    <row r="219" spans="1:34" ht="19" customHeight="1">
      <c r="A219" s="291"/>
      <c r="B219" s="1114" t="str">
        <f>IF('statement of marks'!$CX$3="","",'statement of marks'!$CX$3)</f>
        <v>foKku</v>
      </c>
      <c r="C219" s="1115"/>
      <c r="D219" s="277">
        <f>IF('statement of marks'!CX21="","",'statement of marks'!CX21)</f>
        <v>3</v>
      </c>
      <c r="E219" s="277">
        <f>IF('statement of marks'!CY21="","",'statement of marks'!CY21)</f>
        <v>2</v>
      </c>
      <c r="F219" s="275">
        <f>IF('statement of marks'!CZ21="","",'statement of marks'!CZ21)</f>
        <v>5</v>
      </c>
      <c r="G219" s="277">
        <f>IF('statement of marks'!DA21="","",'statement of marks'!DA21)</f>
        <v>5</v>
      </c>
      <c r="H219" s="277">
        <f>IF('statement of marks'!DB21="","",'statement of marks'!DB21)</f>
        <v>5</v>
      </c>
      <c r="I219" s="275">
        <f>IF('statement of marks'!DC21="","",'statement of marks'!DC21)</f>
        <v>10</v>
      </c>
      <c r="J219" s="277">
        <f>IF('statement of marks'!DD21="","",'statement of marks'!DD21)</f>
        <v>4</v>
      </c>
      <c r="K219" s="277">
        <f>IF('statement of marks'!DE21="","",'statement of marks'!DE21)</f>
        <v>4</v>
      </c>
      <c r="L219" s="275">
        <f>IF('statement of marks'!DF21="","",'statement of marks'!DF21)</f>
        <v>8</v>
      </c>
      <c r="M219" s="277">
        <f>IF('statement of marks'!DH21="","",'statement of marks'!DH21)</f>
        <v>25</v>
      </c>
      <c r="N219" s="277">
        <f>IF('statement of marks'!DI21="","",'statement of marks'!DI21)</f>
        <v>14</v>
      </c>
      <c r="O219" s="275">
        <f>IF('statement of marks'!DJ21="","",'statement of marks'!DJ21)</f>
        <v>39</v>
      </c>
      <c r="P219" s="281">
        <f>IF('statement of marks'!DK21="","",'statement of marks'!DK21)</f>
        <v>62</v>
      </c>
      <c r="Q219" s="1126"/>
      <c r="R219" s="1126"/>
      <c r="S219" s="291"/>
      <c r="T219" s="1114" t="str">
        <f>IF('statement of marks'!$CX$3="","",'statement of marks'!$CX$3)</f>
        <v>foKku</v>
      </c>
      <c r="U219" s="1115"/>
      <c r="V219" s="277" t="str">
        <f>IF('statement of marks'!CX22="","",'statement of marks'!CX22)</f>
        <v/>
      </c>
      <c r="W219" s="277" t="str">
        <f>IF('statement of marks'!CY22="","",'statement of marks'!CY22)</f>
        <v/>
      </c>
      <c r="X219" s="275" t="str">
        <f>IF('statement of marks'!CZ22="","",'statement of marks'!CZ22)</f>
        <v/>
      </c>
      <c r="Y219" s="277" t="str">
        <f>IF('statement of marks'!DA22="","",'statement of marks'!DA22)</f>
        <v/>
      </c>
      <c r="Z219" s="277" t="str">
        <f>IF('statement of marks'!DB22="","",'statement of marks'!DB22)</f>
        <v/>
      </c>
      <c r="AA219" s="275" t="str">
        <f>IF('statement of marks'!DC22="","",'statement of marks'!DC22)</f>
        <v/>
      </c>
      <c r="AB219" s="277" t="str">
        <f>IF('statement of marks'!DD22="","",'statement of marks'!DD22)</f>
        <v/>
      </c>
      <c r="AC219" s="277" t="str">
        <f>IF('statement of marks'!DE22="","",'statement of marks'!DE22)</f>
        <v/>
      </c>
      <c r="AD219" s="275" t="str">
        <f>IF('statement of marks'!DF22="","",'statement of marks'!DF22)</f>
        <v/>
      </c>
      <c r="AE219" s="277" t="str">
        <f>IF('statement of marks'!DH22="","",'statement of marks'!DH22)</f>
        <v/>
      </c>
      <c r="AF219" s="277" t="str">
        <f>IF('statement of marks'!DI22="","",'statement of marks'!DI22)</f>
        <v/>
      </c>
      <c r="AG219" s="275" t="str">
        <f>IF('statement of marks'!DJ22="","",'statement of marks'!DJ22)</f>
        <v/>
      </c>
      <c r="AH219" s="281" t="str">
        <f>IF('statement of marks'!DK22="","",'statement of marks'!DK22)</f>
        <v/>
      </c>
    </row>
    <row r="220" spans="1:34" ht="19" customHeight="1">
      <c r="A220" s="291"/>
      <c r="B220" s="1114" t="str">
        <f>IF('statement of marks'!$DT$3="","",'statement of marks'!$DT$3)</f>
        <v>lkekftd foKku</v>
      </c>
      <c r="C220" s="1115"/>
      <c r="D220" s="277">
        <f>IF('statement of marks'!DT21="","",'statement of marks'!DT21)</f>
        <v>5</v>
      </c>
      <c r="E220" s="277">
        <f>IF('statement of marks'!DU21="","",'statement of marks'!DU21)</f>
        <v>5</v>
      </c>
      <c r="F220" s="275">
        <f>IF('statement of marks'!DV21="","",'statement of marks'!DV21)</f>
        <v>10</v>
      </c>
      <c r="G220" s="277">
        <f>IF('statement of marks'!DW21="","",'statement of marks'!DW21)</f>
        <v>5</v>
      </c>
      <c r="H220" s="277">
        <f>IF('statement of marks'!DX21="","",'statement of marks'!DX21)</f>
        <v>5</v>
      </c>
      <c r="I220" s="275">
        <f>IF('statement of marks'!DY21="","",'statement of marks'!DY21)</f>
        <v>10</v>
      </c>
      <c r="J220" s="277">
        <f>IF('statement of marks'!DZ21="","",'statement of marks'!DZ21)</f>
        <v>5</v>
      </c>
      <c r="K220" s="277">
        <f>IF('statement of marks'!EA21="","",'statement of marks'!EA21)</f>
        <v>5</v>
      </c>
      <c r="L220" s="275">
        <f>IF('statement of marks'!EB21="","",'statement of marks'!EB21)</f>
        <v>10</v>
      </c>
      <c r="M220" s="277">
        <f>IF('statement of marks'!ED21="","",'statement of marks'!ED21)</f>
        <v>35</v>
      </c>
      <c r="N220" s="277">
        <f>IF('statement of marks'!EE21="","",'statement of marks'!EE21)</f>
        <v>19</v>
      </c>
      <c r="O220" s="275">
        <f>IF('statement of marks'!EF21="","",'statement of marks'!EF21)</f>
        <v>54</v>
      </c>
      <c r="P220" s="281">
        <f>IF('statement of marks'!EG21="","",'statement of marks'!EG21)</f>
        <v>84</v>
      </c>
      <c r="Q220" s="1126"/>
      <c r="R220" s="1126"/>
      <c r="S220" s="291"/>
      <c r="T220" s="1114" t="str">
        <f>IF('statement of marks'!$DT$3="","",'statement of marks'!$DT$3)</f>
        <v>lkekftd foKku</v>
      </c>
      <c r="U220" s="1115"/>
      <c r="V220" s="277" t="str">
        <f>IF('statement of marks'!DT22="","",'statement of marks'!DT22)</f>
        <v/>
      </c>
      <c r="W220" s="277" t="str">
        <f>IF('statement of marks'!DU22="","",'statement of marks'!DU22)</f>
        <v/>
      </c>
      <c r="X220" s="275" t="str">
        <f>IF('statement of marks'!DV22="","",'statement of marks'!DV22)</f>
        <v/>
      </c>
      <c r="Y220" s="277" t="str">
        <f>IF('statement of marks'!DW22="","",'statement of marks'!DW22)</f>
        <v/>
      </c>
      <c r="Z220" s="277" t="str">
        <f>IF('statement of marks'!DX22="","",'statement of marks'!DX22)</f>
        <v/>
      </c>
      <c r="AA220" s="275" t="str">
        <f>IF('statement of marks'!DY22="","",'statement of marks'!DY22)</f>
        <v/>
      </c>
      <c r="AB220" s="277" t="str">
        <f>IF('statement of marks'!DZ22="","",'statement of marks'!DZ22)</f>
        <v/>
      </c>
      <c r="AC220" s="277" t="str">
        <f>IF('statement of marks'!EA22="","",'statement of marks'!EA22)</f>
        <v/>
      </c>
      <c r="AD220" s="275" t="str">
        <f>IF('statement of marks'!EB22="","",'statement of marks'!EB22)</f>
        <v/>
      </c>
      <c r="AE220" s="277" t="str">
        <f>IF('statement of marks'!ED22="","",'statement of marks'!ED22)</f>
        <v/>
      </c>
      <c r="AF220" s="277" t="str">
        <f>IF('statement of marks'!EE22="","",'statement of marks'!EE22)</f>
        <v/>
      </c>
      <c r="AG220" s="275" t="str">
        <f>IF('statement of marks'!EF22="","",'statement of marks'!EF22)</f>
        <v/>
      </c>
      <c r="AH220" s="281" t="str">
        <f>IF('statement of marks'!EG22="","",'statement of marks'!EG22)</f>
        <v/>
      </c>
    </row>
    <row r="221" spans="1:34" ht="19" customHeight="1">
      <c r="A221" s="291"/>
      <c r="B221" s="1117" t="s">
        <v>271</v>
      </c>
      <c r="C221" s="1118"/>
      <c r="D221" s="1111" t="s">
        <v>1</v>
      </c>
      <c r="E221" s="1111"/>
      <c r="F221" s="1111"/>
      <c r="G221" s="1111" t="s">
        <v>21</v>
      </c>
      <c r="H221" s="1111"/>
      <c r="I221" s="1111"/>
      <c r="J221" s="1111" t="s">
        <v>272</v>
      </c>
      <c r="K221" s="1111"/>
      <c r="L221" s="1111"/>
      <c r="M221" s="1111" t="s">
        <v>68</v>
      </c>
      <c r="N221" s="1111"/>
      <c r="O221" s="1111"/>
      <c r="P221" s="282"/>
      <c r="Q221" s="1126"/>
      <c r="R221" s="1126"/>
      <c r="S221" s="291"/>
      <c r="T221" s="1117" t="s">
        <v>271</v>
      </c>
      <c r="U221" s="1118"/>
      <c r="V221" s="1111" t="s">
        <v>1</v>
      </c>
      <c r="W221" s="1111"/>
      <c r="X221" s="1111"/>
      <c r="Y221" s="1111" t="s">
        <v>21</v>
      </c>
      <c r="Z221" s="1111"/>
      <c r="AA221" s="1111"/>
      <c r="AB221" s="1111" t="s">
        <v>272</v>
      </c>
      <c r="AC221" s="1111"/>
      <c r="AD221" s="1111"/>
      <c r="AE221" s="1111" t="s">
        <v>68</v>
      </c>
      <c r="AF221" s="1111"/>
      <c r="AG221" s="1111"/>
      <c r="AH221" s="282"/>
    </row>
    <row r="222" spans="1:34" ht="19" customHeight="1">
      <c r="A222" s="291"/>
      <c r="B222" s="1104" t="s">
        <v>3</v>
      </c>
      <c r="C222" s="1105"/>
      <c r="D222" s="1116">
        <f>IF('statement of marks'!EP$6="","",'statement of marks'!EP$6)</f>
        <v>20</v>
      </c>
      <c r="E222" s="1116"/>
      <c r="F222" s="1116"/>
      <c r="G222" s="1116">
        <f>IF('statement of marks'!EQ$6="","",'statement of marks'!EQ$6)</f>
        <v>20</v>
      </c>
      <c r="H222" s="1116"/>
      <c r="I222" s="1116"/>
      <c r="J222" s="1116">
        <f>IF('statement of marks'!ES$6="","",'statement of marks'!ES$6)</f>
        <v>20</v>
      </c>
      <c r="K222" s="1116"/>
      <c r="L222" s="1116"/>
      <c r="M222" s="1116">
        <f>IF('statement of marks'!EY$6="","",'statement of marks'!ER$6)</f>
        <v>20</v>
      </c>
      <c r="N222" s="1116"/>
      <c r="O222" s="1116"/>
      <c r="P222" s="283"/>
      <c r="Q222" s="1126"/>
      <c r="R222" s="1126"/>
      <c r="S222" s="291"/>
      <c r="T222" s="1104" t="s">
        <v>3</v>
      </c>
      <c r="U222" s="1105"/>
      <c r="V222" s="1116">
        <f>IF('statement of marks'!EP$6="","",'statement of marks'!EP$6)</f>
        <v>20</v>
      </c>
      <c r="W222" s="1116"/>
      <c r="X222" s="1116"/>
      <c r="Y222" s="1116">
        <f>IF('statement of marks'!EQ$6="","",'statement of marks'!EQ$6)</f>
        <v>20</v>
      </c>
      <c r="Z222" s="1116"/>
      <c r="AA222" s="1116"/>
      <c r="AB222" s="1116">
        <f>IF('statement of marks'!ES$6="","",'statement of marks'!ES$6)</f>
        <v>20</v>
      </c>
      <c r="AC222" s="1116"/>
      <c r="AD222" s="1116"/>
      <c r="AE222" s="1116">
        <f>IF('statement of marks'!EY$6="","",'statement of marks'!ER$6)</f>
        <v>20</v>
      </c>
      <c r="AF222" s="1116"/>
      <c r="AG222" s="1116"/>
      <c r="AH222" s="283"/>
    </row>
    <row r="223" spans="1:34" ht="19" customHeight="1">
      <c r="A223" s="291"/>
      <c r="B223" s="1114" t="str">
        <f>IF('statement of marks'!$EP$3="","",'statement of marks'!$EP$3)</f>
        <v>dk;kZuqHko</v>
      </c>
      <c r="C223" s="1115"/>
      <c r="D223" s="1103">
        <f>IF('statement of marks'!EP21="","",'statement of marks'!EP21)</f>
        <v>15</v>
      </c>
      <c r="E223" s="1103"/>
      <c r="F223" s="1103"/>
      <c r="G223" s="1103">
        <f>IF('statement of marks'!EQ21="","",'statement of marks'!EQ21)</f>
        <v>15</v>
      </c>
      <c r="H223" s="1103"/>
      <c r="I223" s="1103"/>
      <c r="J223" s="1103">
        <f>IF('statement of marks'!ES21="","",'statement of marks'!ES21)</f>
        <v>15</v>
      </c>
      <c r="K223" s="1103"/>
      <c r="L223" s="1103"/>
      <c r="M223" s="1103">
        <f>IF('statement of marks'!ER21="","",'statement of marks'!ER21)</f>
        <v>15</v>
      </c>
      <c r="N223" s="1103"/>
      <c r="O223" s="1103"/>
      <c r="P223" s="284"/>
      <c r="Q223" s="1126"/>
      <c r="R223" s="1126"/>
      <c r="S223" s="291"/>
      <c r="T223" s="1114" t="str">
        <f>IF('statement of marks'!$EP$3="","",'statement of marks'!$EP$3)</f>
        <v>dk;kZuqHko</v>
      </c>
      <c r="U223" s="1115"/>
      <c r="V223" s="1103" t="str">
        <f>IF('statement of marks'!EP22="","",'statement of marks'!EP22)</f>
        <v/>
      </c>
      <c r="W223" s="1103"/>
      <c r="X223" s="1103"/>
      <c r="Y223" s="1103" t="str">
        <f>IF('statement of marks'!EQ22="","",'statement of marks'!EQ22)</f>
        <v/>
      </c>
      <c r="Z223" s="1103"/>
      <c r="AA223" s="1103"/>
      <c r="AB223" s="1103" t="str">
        <f>IF('statement of marks'!ES22="","",'statement of marks'!ES22)</f>
        <v/>
      </c>
      <c r="AC223" s="1103"/>
      <c r="AD223" s="1103"/>
      <c r="AE223" s="1103" t="str">
        <f>IF('statement of marks'!ER22="","",'statement of marks'!ER22)</f>
        <v/>
      </c>
      <c r="AF223" s="1103"/>
      <c r="AG223" s="1103"/>
      <c r="AH223" s="284"/>
    </row>
    <row r="224" spans="1:34" ht="19" customHeight="1">
      <c r="A224" s="291"/>
      <c r="B224" s="1112" t="str">
        <f>IF('statement of marks'!$EZ$3="","",'statement of marks'!$EZ$3)</f>
        <v>dyk f'k{kk</v>
      </c>
      <c r="C224" s="1113"/>
      <c r="D224" s="1103">
        <f>IF('statement of marks'!EZ21="","",'statement of marks'!EZ21)</f>
        <v>20</v>
      </c>
      <c r="E224" s="1103"/>
      <c r="F224" s="1103"/>
      <c r="G224" s="1103">
        <f>IF('statement of marks'!FA21="","",'statement of marks'!FA21)</f>
        <v>20</v>
      </c>
      <c r="H224" s="1103"/>
      <c r="I224" s="1103"/>
      <c r="J224" s="1103">
        <f>IF('statement of marks'!FC21="","",'statement of marks'!FC21)</f>
        <v>20</v>
      </c>
      <c r="K224" s="1103"/>
      <c r="L224" s="1103"/>
      <c r="M224" s="1103">
        <f>IF('statement of marks'!FB21="","",'statement of marks'!FB21)</f>
        <v>20</v>
      </c>
      <c r="N224" s="1103"/>
      <c r="O224" s="1103"/>
      <c r="P224" s="284"/>
      <c r="Q224" s="1126"/>
      <c r="R224" s="1126"/>
      <c r="S224" s="291"/>
      <c r="T224" s="1112" t="str">
        <f>IF('statement of marks'!$EZ$3="","",'statement of marks'!$EZ$3)</f>
        <v>dyk f'k{kk</v>
      </c>
      <c r="U224" s="1113"/>
      <c r="V224" s="1103" t="str">
        <f>IF('statement of marks'!EZ22="","",'statement of marks'!EZ22)</f>
        <v/>
      </c>
      <c r="W224" s="1103"/>
      <c r="X224" s="1103"/>
      <c r="Y224" s="1103" t="str">
        <f>IF('statement of marks'!FA22="","",'statement of marks'!FA22)</f>
        <v/>
      </c>
      <c r="Z224" s="1103"/>
      <c r="AA224" s="1103"/>
      <c r="AB224" s="1103" t="str">
        <f>IF('statement of marks'!FC22="","",'statement of marks'!FC22)</f>
        <v/>
      </c>
      <c r="AC224" s="1103"/>
      <c r="AD224" s="1103"/>
      <c r="AE224" s="1103" t="str">
        <f>IF('statement of marks'!FB22="","",'statement of marks'!FB22)</f>
        <v/>
      </c>
      <c r="AF224" s="1103"/>
      <c r="AG224" s="1103"/>
      <c r="AH224" s="284"/>
    </row>
    <row r="225" spans="1:34" ht="19" customHeight="1">
      <c r="A225" s="291"/>
      <c r="B225" s="1109" t="str">
        <f>IF('statement of marks'!$FJ$3="","",'statement of marks'!$FJ$3)</f>
        <v>LokLF; ,oe~ 'kkjhfjd f'k{kk</v>
      </c>
      <c r="C225" s="1110"/>
      <c r="D225" s="1103">
        <f>IF('statement of marks'!FJ21="","",'statement of marks'!FJ21)</f>
        <v>15</v>
      </c>
      <c r="E225" s="1103"/>
      <c r="F225" s="1103"/>
      <c r="G225" s="1103">
        <f>IF('statement of marks'!FK21="","",'statement of marks'!FK21)</f>
        <v>15</v>
      </c>
      <c r="H225" s="1103"/>
      <c r="I225" s="1103"/>
      <c r="J225" s="1103">
        <f>IF('statement of marks'!FM21="","",'statement of marks'!FM21)</f>
        <v>15</v>
      </c>
      <c r="K225" s="1103"/>
      <c r="L225" s="1103"/>
      <c r="M225" s="1103">
        <f>IF('statement of marks'!FL21="","",'statement of marks'!FL21)</f>
        <v>15</v>
      </c>
      <c r="N225" s="1103"/>
      <c r="O225" s="1103"/>
      <c r="P225" s="284"/>
      <c r="Q225" s="1126"/>
      <c r="R225" s="1126"/>
      <c r="S225" s="291"/>
      <c r="T225" s="1109" t="str">
        <f>IF('statement of marks'!$FJ$3="","",'statement of marks'!$FJ$3)</f>
        <v>LokLF; ,oe~ 'kkjhfjd f'k{kk</v>
      </c>
      <c r="U225" s="1110"/>
      <c r="V225" s="1103" t="str">
        <f>IF('statement of marks'!FJ22="","",'statement of marks'!FJ22)</f>
        <v/>
      </c>
      <c r="W225" s="1103"/>
      <c r="X225" s="1103"/>
      <c r="Y225" s="1103" t="str">
        <f>IF('statement of marks'!FK22="","",'statement of marks'!FK22)</f>
        <v/>
      </c>
      <c r="Z225" s="1103"/>
      <c r="AA225" s="1103"/>
      <c r="AB225" s="1103" t="str">
        <f>IF('statement of marks'!FM22="","",'statement of marks'!FM22)</f>
        <v/>
      </c>
      <c r="AC225" s="1103"/>
      <c r="AD225" s="1103"/>
      <c r="AE225" s="1103" t="str">
        <f>IF('statement of marks'!FL22="","",'statement of marks'!FL22)</f>
        <v/>
      </c>
      <c r="AF225" s="1103"/>
      <c r="AG225" s="1103"/>
      <c r="AH225" s="284"/>
    </row>
    <row r="226" spans="1:34" ht="19" customHeight="1">
      <c r="A226" s="291"/>
      <c r="B226" s="1104" t="s">
        <v>273</v>
      </c>
      <c r="C226" s="1105"/>
      <c r="D226" s="1081" t="str">
        <f>details!$DZ$3</f>
        <v>vxLr rd</v>
      </c>
      <c r="E226" s="1081"/>
      <c r="F226" s="1081"/>
      <c r="G226" s="1081" t="str">
        <f>details!$ED$3</f>
        <v>vDVwcj rd</v>
      </c>
      <c r="H226" s="1081"/>
      <c r="I226" s="1081"/>
      <c r="J226" s="1081" t="str">
        <f>details!$EL$3</f>
        <v>Qjojh rd</v>
      </c>
      <c r="K226" s="1081"/>
      <c r="L226" s="1081"/>
      <c r="M226" s="1081" t="str">
        <f>details!$EH$3</f>
        <v>fnlEcj rd</v>
      </c>
      <c r="N226" s="1081"/>
      <c r="O226" s="1081"/>
      <c r="P226" s="284"/>
      <c r="Q226" s="1126"/>
      <c r="R226" s="1126"/>
      <c r="S226" s="291"/>
      <c r="T226" s="1104" t="s">
        <v>273</v>
      </c>
      <c r="U226" s="1105"/>
      <c r="V226" s="1106" t="str">
        <f>details!$DZ$3</f>
        <v>vxLr rd</v>
      </c>
      <c r="W226" s="1107"/>
      <c r="X226" s="1108"/>
      <c r="Y226" s="1106" t="str">
        <f>details!$ED$3</f>
        <v>vDVwcj rd</v>
      </c>
      <c r="Z226" s="1107"/>
      <c r="AA226" s="1108"/>
      <c r="AB226" s="1106" t="str">
        <f>details!$EL$3</f>
        <v>Qjojh rd</v>
      </c>
      <c r="AC226" s="1107"/>
      <c r="AD226" s="1108"/>
      <c r="AE226" s="1106" t="str">
        <f>details!$EH$3</f>
        <v>fnlEcj rd</v>
      </c>
      <c r="AF226" s="1107"/>
      <c r="AG226" s="1108"/>
      <c r="AH226" s="284"/>
    </row>
    <row r="227" spans="1:34" ht="19" customHeight="1">
      <c r="A227" s="291"/>
      <c r="B227" s="1100" t="s">
        <v>99</v>
      </c>
      <c r="C227" s="1101"/>
      <c r="D227" s="1102" t="str">
        <f>IF(details!EA21="","",details!EA21)</f>
        <v/>
      </c>
      <c r="E227" s="1102"/>
      <c r="F227" s="1102"/>
      <c r="G227" s="1102" t="str">
        <f>IF(details!EE21="","",details!EE21)</f>
        <v/>
      </c>
      <c r="H227" s="1102"/>
      <c r="I227" s="1102"/>
      <c r="J227" s="1102" t="str">
        <f>IF(details!EM21="","",details!EM21)</f>
        <v/>
      </c>
      <c r="K227" s="1102"/>
      <c r="L227" s="1102"/>
      <c r="M227" s="1102" t="str">
        <f>IF(details!EI21="","",details!EI21)</f>
        <v/>
      </c>
      <c r="N227" s="1102"/>
      <c r="O227" s="1102"/>
      <c r="P227" s="295"/>
      <c r="Q227" s="1126"/>
      <c r="R227" s="1126"/>
      <c r="S227" s="291"/>
      <c r="T227" s="1100" t="s">
        <v>99</v>
      </c>
      <c r="U227" s="1101"/>
      <c r="V227" s="1091" t="str">
        <f>IF(details!EA22="","",details!EA22)</f>
        <v/>
      </c>
      <c r="W227" s="1092"/>
      <c r="X227" s="1093"/>
      <c r="Y227" s="1091" t="str">
        <f>IF(details!EE22="","",details!EE22)</f>
        <v/>
      </c>
      <c r="Z227" s="1092"/>
      <c r="AA227" s="1093"/>
      <c r="AB227" s="1091" t="str">
        <f>IF(details!EM22="","",details!EM22)</f>
        <v/>
      </c>
      <c r="AC227" s="1092"/>
      <c r="AD227" s="1093"/>
      <c r="AE227" s="1091" t="str">
        <f>IF(details!EI22="","",details!EI22)</f>
        <v/>
      </c>
      <c r="AF227" s="1092"/>
      <c r="AG227" s="1093"/>
      <c r="AH227" s="285"/>
    </row>
    <row r="228" spans="1:34" ht="19" customHeight="1">
      <c r="A228" s="292"/>
      <c r="B228" s="1094" t="s">
        <v>15</v>
      </c>
      <c r="C228" s="1095"/>
      <c r="D228" s="1096" t="str">
        <f>IF(details!DZ21="","",details!DZ21)</f>
        <v/>
      </c>
      <c r="E228" s="1096"/>
      <c r="F228" s="1096"/>
      <c r="G228" s="1096" t="str">
        <f>IF(details!ED21="","",details!ED21)</f>
        <v/>
      </c>
      <c r="H228" s="1096"/>
      <c r="I228" s="1096"/>
      <c r="J228" s="1096" t="str">
        <f>IF(details!EL21="","",details!EL21)</f>
        <v/>
      </c>
      <c r="K228" s="1096"/>
      <c r="L228" s="1096"/>
      <c r="M228" s="1096" t="str">
        <f>IF(details!EH21="","",details!EH21)</f>
        <v/>
      </c>
      <c r="N228" s="1096"/>
      <c r="O228" s="1096"/>
      <c r="P228" s="296"/>
      <c r="Q228" s="1126"/>
      <c r="R228" s="1126"/>
      <c r="S228" s="292"/>
      <c r="T228" s="1094" t="s">
        <v>15</v>
      </c>
      <c r="U228" s="1095"/>
      <c r="V228" s="1097" t="str">
        <f>IF(details!DZ22="","",details!DZ22)</f>
        <v/>
      </c>
      <c r="W228" s="1098"/>
      <c r="X228" s="1099"/>
      <c r="Y228" s="1097" t="str">
        <f>IF(details!ED22="","",details!ED22)</f>
        <v/>
      </c>
      <c r="Z228" s="1098"/>
      <c r="AA228" s="1099"/>
      <c r="AB228" s="1097" t="str">
        <f>IF(details!EL22="","",details!EL22)</f>
        <v/>
      </c>
      <c r="AC228" s="1098"/>
      <c r="AD228" s="1099"/>
      <c r="AE228" s="1097" t="str">
        <f>IF(details!EH22="","",details!EH22)</f>
        <v/>
      </c>
      <c r="AF228" s="1098"/>
      <c r="AG228" s="1099"/>
      <c r="AH228" s="286"/>
    </row>
    <row r="229" spans="1:34" ht="19" customHeight="1">
      <c r="A229" s="291"/>
      <c r="B229" s="1089" t="s">
        <v>100</v>
      </c>
      <c r="C229" s="1090"/>
      <c r="D229" s="1081"/>
      <c r="E229" s="1081"/>
      <c r="F229" s="1081"/>
      <c r="G229" s="1081"/>
      <c r="H229" s="1081"/>
      <c r="I229" s="1081"/>
      <c r="J229" s="1081"/>
      <c r="K229" s="1081"/>
      <c r="L229" s="1081"/>
      <c r="M229" s="1081"/>
      <c r="N229" s="1081"/>
      <c r="O229" s="1081"/>
      <c r="P229" s="287"/>
      <c r="Q229" s="1126"/>
      <c r="R229" s="1126"/>
      <c r="S229" s="291"/>
      <c r="T229" s="1089" t="s">
        <v>100</v>
      </c>
      <c r="U229" s="1090"/>
      <c r="V229" s="1081"/>
      <c r="W229" s="1081"/>
      <c r="X229" s="1081"/>
      <c r="Y229" s="1081"/>
      <c r="Z229" s="1081"/>
      <c r="AA229" s="1081"/>
      <c r="AB229" s="1081"/>
      <c r="AC229" s="1081"/>
      <c r="AD229" s="1081"/>
      <c r="AE229" s="1081"/>
      <c r="AF229" s="1081"/>
      <c r="AG229" s="1081"/>
      <c r="AH229" s="287"/>
    </row>
    <row r="230" spans="1:34" ht="19" customHeight="1">
      <c r="A230" s="291"/>
      <c r="B230" s="1087" t="s">
        <v>80</v>
      </c>
      <c r="C230" s="1088"/>
      <c r="D230" s="1081"/>
      <c r="E230" s="1081"/>
      <c r="F230" s="1081"/>
      <c r="G230" s="1081"/>
      <c r="H230" s="1081"/>
      <c r="I230" s="1081"/>
      <c r="J230" s="1081"/>
      <c r="K230" s="1081"/>
      <c r="L230" s="1081"/>
      <c r="M230" s="1081"/>
      <c r="N230" s="1081"/>
      <c r="O230" s="1081"/>
      <c r="P230" s="287"/>
      <c r="Q230" s="1126"/>
      <c r="R230" s="1126"/>
      <c r="S230" s="291"/>
      <c r="T230" s="1087" t="s">
        <v>80</v>
      </c>
      <c r="U230" s="1088"/>
      <c r="V230" s="1081"/>
      <c r="W230" s="1081"/>
      <c r="X230" s="1081"/>
      <c r="Y230" s="1081"/>
      <c r="Z230" s="1081"/>
      <c r="AA230" s="1081"/>
      <c r="AB230" s="1081"/>
      <c r="AC230" s="1081"/>
      <c r="AD230" s="1081"/>
      <c r="AE230" s="1081"/>
      <c r="AF230" s="1081"/>
      <c r="AG230" s="1081"/>
      <c r="AH230" s="287"/>
    </row>
    <row r="231" spans="1:34" ht="19" customHeight="1">
      <c r="A231" s="291"/>
      <c r="B231" s="1085" t="s">
        <v>101</v>
      </c>
      <c r="C231" s="1086"/>
      <c r="D231" s="1081"/>
      <c r="E231" s="1081"/>
      <c r="F231" s="1081"/>
      <c r="G231" s="1081"/>
      <c r="H231" s="1081"/>
      <c r="I231" s="1081"/>
      <c r="J231" s="1081"/>
      <c r="K231" s="1081"/>
      <c r="L231" s="1081"/>
      <c r="M231" s="1081"/>
      <c r="N231" s="1081"/>
      <c r="O231" s="1081"/>
      <c r="P231" s="287"/>
      <c r="Q231" s="1126"/>
      <c r="R231" s="1126"/>
      <c r="S231" s="291"/>
      <c r="T231" s="1085" t="s">
        <v>101</v>
      </c>
      <c r="U231" s="1086"/>
      <c r="V231" s="1081"/>
      <c r="W231" s="1081"/>
      <c r="X231" s="1081"/>
      <c r="Y231" s="1081"/>
      <c r="Z231" s="1081"/>
      <c r="AA231" s="1081"/>
      <c r="AB231" s="1081"/>
      <c r="AC231" s="1081"/>
      <c r="AD231" s="1081"/>
      <c r="AE231" s="1081"/>
      <c r="AF231" s="1081"/>
      <c r="AG231" s="1081"/>
      <c r="AH231" s="287"/>
    </row>
    <row r="232" spans="1:34" ht="19" customHeight="1" thickBot="1">
      <c r="A232" s="293"/>
      <c r="B232" s="1082" t="s">
        <v>102</v>
      </c>
      <c r="C232" s="1083"/>
      <c r="D232" s="1084"/>
      <c r="E232" s="1084"/>
      <c r="F232" s="1084"/>
      <c r="G232" s="1084"/>
      <c r="H232" s="1084"/>
      <c r="I232" s="1084"/>
      <c r="J232" s="1084"/>
      <c r="K232" s="1084"/>
      <c r="L232" s="1084"/>
      <c r="M232" s="1084"/>
      <c r="N232" s="1084"/>
      <c r="O232" s="1084"/>
      <c r="P232" s="288"/>
      <c r="Q232" s="1126"/>
      <c r="R232" s="1126"/>
      <c r="S232" s="293"/>
      <c r="T232" s="1082" t="s">
        <v>102</v>
      </c>
      <c r="U232" s="1083"/>
      <c r="V232" s="1084"/>
      <c r="W232" s="1084"/>
      <c r="X232" s="1084"/>
      <c r="Y232" s="1084"/>
      <c r="Z232" s="1084"/>
      <c r="AA232" s="1084"/>
      <c r="AB232" s="1084"/>
      <c r="AC232" s="1084"/>
      <c r="AD232" s="1084"/>
      <c r="AE232" s="1084"/>
      <c r="AF232" s="1084"/>
      <c r="AG232" s="1084"/>
      <c r="AH232" s="288"/>
    </row>
    <row r="233" spans="1:34" ht="19" customHeight="1">
      <c r="A233" s="290"/>
      <c r="B233" s="1123" t="s">
        <v>47</v>
      </c>
      <c r="C233" s="1124"/>
      <c r="D233" s="1124"/>
      <c r="E233" s="1124"/>
      <c r="F233" s="1124"/>
      <c r="G233" s="1124"/>
      <c r="H233" s="1124"/>
      <c r="I233" s="1124"/>
      <c r="J233" s="1124"/>
      <c r="K233" s="1124"/>
      <c r="L233" s="1124"/>
      <c r="M233" s="1124"/>
      <c r="N233" s="1124"/>
      <c r="O233" s="1124"/>
      <c r="P233" s="1125"/>
      <c r="Q233" s="1126"/>
      <c r="R233" s="1126"/>
      <c r="S233" s="290"/>
      <c r="T233" s="1123" t="s">
        <v>47</v>
      </c>
      <c r="U233" s="1124"/>
      <c r="V233" s="1124"/>
      <c r="W233" s="1124"/>
      <c r="X233" s="1124"/>
      <c r="Y233" s="1124"/>
      <c r="Z233" s="1124"/>
      <c r="AA233" s="1124"/>
      <c r="AB233" s="1124"/>
      <c r="AC233" s="1124"/>
      <c r="AD233" s="1124"/>
      <c r="AE233" s="1124"/>
      <c r="AF233" s="1124"/>
      <c r="AG233" s="1124"/>
      <c r="AH233" s="1125"/>
    </row>
    <row r="234" spans="1:34" ht="19" customHeight="1">
      <c r="A234" s="1127"/>
      <c r="B234" s="1128" t="str">
        <f>'statement of marks'!$A$1</f>
        <v>jk- ck- ek/;fed fo|ky; uohu] fuEckgsM+k</v>
      </c>
      <c r="C234" s="1129"/>
      <c r="D234" s="1129"/>
      <c r="E234" s="1129"/>
      <c r="F234" s="1129"/>
      <c r="G234" s="1129"/>
      <c r="H234" s="1129"/>
      <c r="I234" s="1129"/>
      <c r="J234" s="1129"/>
      <c r="K234" s="1129"/>
      <c r="L234" s="1129"/>
      <c r="M234" s="1129"/>
      <c r="N234" s="1129"/>
      <c r="O234" s="1129"/>
      <c r="P234" s="1130"/>
      <c r="Q234" s="1126"/>
      <c r="R234" s="1126"/>
      <c r="S234" s="1127"/>
      <c r="T234" s="1128" t="str">
        <f>'statement of marks'!$A$1</f>
        <v>jk- ck- ek/;fed fo|ky; uohu] fuEckgsM+k</v>
      </c>
      <c r="U234" s="1129"/>
      <c r="V234" s="1129"/>
      <c r="W234" s="1129"/>
      <c r="X234" s="1129"/>
      <c r="Y234" s="1129"/>
      <c r="Z234" s="1129"/>
      <c r="AA234" s="1129"/>
      <c r="AB234" s="1129"/>
      <c r="AC234" s="1129"/>
      <c r="AD234" s="1129"/>
      <c r="AE234" s="1129"/>
      <c r="AF234" s="1129"/>
      <c r="AG234" s="1129"/>
      <c r="AH234" s="1130"/>
    </row>
    <row r="235" spans="1:34" ht="19" customHeight="1">
      <c r="A235" s="1127"/>
      <c r="B235" s="1128"/>
      <c r="C235" s="1129"/>
      <c r="D235" s="1129"/>
      <c r="E235" s="1129"/>
      <c r="F235" s="1129"/>
      <c r="G235" s="1129"/>
      <c r="H235" s="1129"/>
      <c r="I235" s="1129"/>
      <c r="J235" s="1129"/>
      <c r="K235" s="1129"/>
      <c r="L235" s="1129"/>
      <c r="M235" s="1129"/>
      <c r="N235" s="1129"/>
      <c r="O235" s="1129"/>
      <c r="P235" s="1130"/>
      <c r="Q235" s="1126"/>
      <c r="R235" s="1126"/>
      <c r="S235" s="1127"/>
      <c r="T235" s="1128"/>
      <c r="U235" s="1129"/>
      <c r="V235" s="1129"/>
      <c r="W235" s="1129"/>
      <c r="X235" s="1129"/>
      <c r="Y235" s="1129"/>
      <c r="Z235" s="1129"/>
      <c r="AA235" s="1129"/>
      <c r="AB235" s="1129"/>
      <c r="AC235" s="1129"/>
      <c r="AD235" s="1129"/>
      <c r="AE235" s="1129"/>
      <c r="AF235" s="1129"/>
      <c r="AG235" s="1129"/>
      <c r="AH235" s="1130"/>
    </row>
    <row r="236" spans="1:34" ht="19" customHeight="1">
      <c r="A236" s="291"/>
      <c r="B236" s="1131" t="s">
        <v>96</v>
      </c>
      <c r="C236" s="1132"/>
      <c r="D236" s="1119" t="str">
        <f>'statement of marks'!$H$3</f>
        <v>2015-16</v>
      </c>
      <c r="E236" s="1119"/>
      <c r="F236" s="1119"/>
      <c r="G236" s="1119"/>
      <c r="H236" s="1119"/>
      <c r="I236" s="1119"/>
      <c r="J236" s="1119"/>
      <c r="K236" s="1119"/>
      <c r="L236" s="1119"/>
      <c r="M236" s="1119"/>
      <c r="N236" s="1119"/>
      <c r="O236" s="1119"/>
      <c r="P236" s="1120"/>
      <c r="Q236" s="1126"/>
      <c r="R236" s="1126"/>
      <c r="S236" s="291"/>
      <c r="T236" s="1131" t="s">
        <v>96</v>
      </c>
      <c r="U236" s="1132"/>
      <c r="V236" s="1119" t="str">
        <f>'statement of marks'!$H$3</f>
        <v>2015-16</v>
      </c>
      <c r="W236" s="1119"/>
      <c r="X236" s="1119"/>
      <c r="Y236" s="1119"/>
      <c r="Z236" s="1119"/>
      <c r="AA236" s="1119"/>
      <c r="AB236" s="1119"/>
      <c r="AC236" s="1119"/>
      <c r="AD236" s="1119"/>
      <c r="AE236" s="1119"/>
      <c r="AF236" s="1119"/>
      <c r="AG236" s="1119"/>
      <c r="AH236" s="1120"/>
    </row>
    <row r="237" spans="1:34" ht="19" customHeight="1">
      <c r="A237" s="291"/>
      <c r="B237" s="1114" t="s">
        <v>218</v>
      </c>
      <c r="C237" s="1115"/>
      <c r="D237" s="1115" t="str">
        <f>IF('statement of marks'!J23="","",'statement of marks'!J23)</f>
        <v/>
      </c>
      <c r="E237" s="1115"/>
      <c r="F237" s="1115"/>
      <c r="G237" s="1115"/>
      <c r="H237" s="1115"/>
      <c r="I237" s="1115"/>
      <c r="J237" s="1115"/>
      <c r="K237" s="1115"/>
      <c r="L237" s="1115"/>
      <c r="M237" s="1115"/>
      <c r="N237" s="1115"/>
      <c r="O237" s="1115"/>
      <c r="P237" s="1133"/>
      <c r="Q237" s="1126"/>
      <c r="R237" s="1126"/>
      <c r="S237" s="291"/>
      <c r="T237" s="1114" t="s">
        <v>218</v>
      </c>
      <c r="U237" s="1115"/>
      <c r="V237" s="1115" t="str">
        <f>IF('statement of marks'!J24="","",'statement of marks'!J24)</f>
        <v/>
      </c>
      <c r="W237" s="1115"/>
      <c r="X237" s="1115"/>
      <c r="Y237" s="1115"/>
      <c r="Z237" s="1115"/>
      <c r="AA237" s="1115"/>
      <c r="AB237" s="1115"/>
      <c r="AC237" s="1115"/>
      <c r="AD237" s="1115"/>
      <c r="AE237" s="1115"/>
      <c r="AF237" s="1115"/>
      <c r="AG237" s="1115"/>
      <c r="AH237" s="1133"/>
    </row>
    <row r="238" spans="1:34" ht="19" customHeight="1">
      <c r="A238" s="291"/>
      <c r="B238" s="1114" t="s">
        <v>219</v>
      </c>
      <c r="C238" s="1115"/>
      <c r="D238" s="1115" t="str">
        <f>IF('statement of marks'!K23="","",'statement of marks'!K23)</f>
        <v/>
      </c>
      <c r="E238" s="1115"/>
      <c r="F238" s="1115"/>
      <c r="G238" s="1115"/>
      <c r="H238" s="1115"/>
      <c r="I238" s="1115"/>
      <c r="J238" s="1115"/>
      <c r="K238" s="1115"/>
      <c r="L238" s="1115"/>
      <c r="M238" s="1115"/>
      <c r="N238" s="1115"/>
      <c r="O238" s="1115"/>
      <c r="P238" s="1133"/>
      <c r="Q238" s="1126"/>
      <c r="R238" s="1126"/>
      <c r="S238" s="291"/>
      <c r="T238" s="1114" t="s">
        <v>219</v>
      </c>
      <c r="U238" s="1115"/>
      <c r="V238" s="1115" t="str">
        <f>IF('statement of marks'!K24="","",'statement of marks'!K24)</f>
        <v/>
      </c>
      <c r="W238" s="1115"/>
      <c r="X238" s="1115"/>
      <c r="Y238" s="1115"/>
      <c r="Z238" s="1115"/>
      <c r="AA238" s="1115"/>
      <c r="AB238" s="1115"/>
      <c r="AC238" s="1115"/>
      <c r="AD238" s="1115"/>
      <c r="AE238" s="1115"/>
      <c r="AF238" s="1115"/>
      <c r="AG238" s="1115"/>
      <c r="AH238" s="1133"/>
    </row>
    <row r="239" spans="1:34" ht="19" customHeight="1">
      <c r="A239" s="291"/>
      <c r="B239" s="1114" t="s">
        <v>220</v>
      </c>
      <c r="C239" s="1115"/>
      <c r="D239" s="1115" t="str">
        <f>IF('statement of marks'!L23="","",'statement of marks'!L23)</f>
        <v/>
      </c>
      <c r="E239" s="1115"/>
      <c r="F239" s="1115"/>
      <c r="G239" s="1115"/>
      <c r="H239" s="1115"/>
      <c r="I239" s="1115"/>
      <c r="J239" s="1115"/>
      <c r="K239" s="1115"/>
      <c r="L239" s="1115"/>
      <c r="M239" s="1115"/>
      <c r="N239" s="1115"/>
      <c r="O239" s="1115"/>
      <c r="P239" s="1133"/>
      <c r="Q239" s="1126"/>
      <c r="R239" s="1126"/>
      <c r="S239" s="291"/>
      <c r="T239" s="1114" t="s">
        <v>220</v>
      </c>
      <c r="U239" s="1115"/>
      <c r="V239" s="1115" t="str">
        <f>IF('statement of marks'!L24="","",'statement of marks'!L24)</f>
        <v/>
      </c>
      <c r="W239" s="1115"/>
      <c r="X239" s="1115"/>
      <c r="Y239" s="1115"/>
      <c r="Z239" s="1115"/>
      <c r="AA239" s="1115"/>
      <c r="AB239" s="1115"/>
      <c r="AC239" s="1115"/>
      <c r="AD239" s="1115"/>
      <c r="AE239" s="1115"/>
      <c r="AF239" s="1115"/>
      <c r="AG239" s="1115"/>
      <c r="AH239" s="1133"/>
    </row>
    <row r="240" spans="1:34" ht="19" customHeight="1">
      <c r="A240" s="291"/>
      <c r="B240" s="1114" t="s">
        <v>221</v>
      </c>
      <c r="C240" s="1115"/>
      <c r="D240" s="1119" t="str">
        <f>'statement of marks'!$G$3</f>
        <v>6 A</v>
      </c>
      <c r="E240" s="1119"/>
      <c r="F240" s="1119"/>
      <c r="G240" s="1119"/>
      <c r="H240" s="1115" t="s">
        <v>9</v>
      </c>
      <c r="I240" s="1115"/>
      <c r="J240" s="1115"/>
      <c r="K240" s="1115"/>
      <c r="L240" s="1115"/>
      <c r="M240" s="1119" t="str">
        <f>IF('statement of marks'!D23="","",'statement of marks'!D23)</f>
        <v/>
      </c>
      <c r="N240" s="1119"/>
      <c r="O240" s="1119"/>
      <c r="P240" s="1120"/>
      <c r="Q240" s="1126"/>
      <c r="R240" s="1126"/>
      <c r="S240" s="291"/>
      <c r="T240" s="1114" t="s">
        <v>221</v>
      </c>
      <c r="U240" s="1115"/>
      <c r="V240" s="1119" t="str">
        <f>'statement of marks'!$G$3</f>
        <v>6 A</v>
      </c>
      <c r="W240" s="1119"/>
      <c r="X240" s="1119"/>
      <c r="Y240" s="1119"/>
      <c r="Z240" s="1115" t="s">
        <v>9</v>
      </c>
      <c r="AA240" s="1115"/>
      <c r="AB240" s="1115"/>
      <c r="AC240" s="1115"/>
      <c r="AD240" s="1115"/>
      <c r="AE240" s="1119" t="str">
        <f>IF('statement of marks'!D24="","",'statement of marks'!D24)</f>
        <v/>
      </c>
      <c r="AF240" s="1119"/>
      <c r="AG240" s="1119"/>
      <c r="AH240" s="1120"/>
    </row>
    <row r="241" spans="1:34" ht="19" customHeight="1">
      <c r="A241" s="291"/>
      <c r="B241" s="1114" t="s">
        <v>222</v>
      </c>
      <c r="C241" s="1115"/>
      <c r="D241" s="1119" t="str">
        <f>IF('statement of marks'!F23="","",'statement of marks'!F23)</f>
        <v/>
      </c>
      <c r="E241" s="1119"/>
      <c r="F241" s="1119"/>
      <c r="G241" s="1119"/>
      <c r="H241" s="1115" t="s">
        <v>0</v>
      </c>
      <c r="I241" s="1115"/>
      <c r="J241" s="1115"/>
      <c r="K241" s="1115"/>
      <c r="L241" s="1115"/>
      <c r="M241" s="1121" t="str">
        <f>IF('statement of marks'!H23="","",'statement of marks'!H23)</f>
        <v/>
      </c>
      <c r="N241" s="1121"/>
      <c r="O241" s="1121"/>
      <c r="P241" s="1122"/>
      <c r="Q241" s="1126"/>
      <c r="R241" s="1126"/>
      <c r="S241" s="291"/>
      <c r="T241" s="1114" t="s">
        <v>222</v>
      </c>
      <c r="U241" s="1115"/>
      <c r="V241" s="1119" t="str">
        <f>IF('statement of marks'!F24="","",'statement of marks'!F24)</f>
        <v/>
      </c>
      <c r="W241" s="1119"/>
      <c r="X241" s="1119"/>
      <c r="Y241" s="1119"/>
      <c r="Z241" s="1115" t="s">
        <v>0</v>
      </c>
      <c r="AA241" s="1115"/>
      <c r="AB241" s="1115"/>
      <c r="AC241" s="1115"/>
      <c r="AD241" s="1115"/>
      <c r="AE241" s="1121" t="str">
        <f>IF('statement of marks'!H24="","",'statement of marks'!H24)</f>
        <v/>
      </c>
      <c r="AF241" s="1121"/>
      <c r="AG241" s="1121"/>
      <c r="AH241" s="1122"/>
    </row>
    <row r="242" spans="1:34" ht="19" customHeight="1">
      <c r="A242" s="291"/>
      <c r="B242" s="289" t="s">
        <v>28</v>
      </c>
      <c r="C242" s="279" t="s">
        <v>97</v>
      </c>
      <c r="D242" s="1111" t="s">
        <v>1</v>
      </c>
      <c r="E242" s="1111"/>
      <c r="F242" s="1111"/>
      <c r="G242" s="1111" t="s">
        <v>21</v>
      </c>
      <c r="H242" s="1111"/>
      <c r="I242" s="1111"/>
      <c r="J242" s="1111" t="s">
        <v>68</v>
      </c>
      <c r="K242" s="1111"/>
      <c r="L242" s="1111"/>
      <c r="M242" s="1111" t="s">
        <v>98</v>
      </c>
      <c r="N242" s="1111"/>
      <c r="O242" s="1111"/>
      <c r="P242" s="280" t="s">
        <v>278</v>
      </c>
      <c r="Q242" s="1126"/>
      <c r="R242" s="1126"/>
      <c r="S242" s="291"/>
      <c r="T242" s="289" t="s">
        <v>28</v>
      </c>
      <c r="U242" s="279" t="s">
        <v>97</v>
      </c>
      <c r="V242" s="1111" t="s">
        <v>1</v>
      </c>
      <c r="W242" s="1111"/>
      <c r="X242" s="1111"/>
      <c r="Y242" s="1111" t="s">
        <v>21</v>
      </c>
      <c r="Z242" s="1111"/>
      <c r="AA242" s="1111"/>
      <c r="AB242" s="1111" t="s">
        <v>68</v>
      </c>
      <c r="AC242" s="1111"/>
      <c r="AD242" s="1111"/>
      <c r="AE242" s="1111" t="s">
        <v>98</v>
      </c>
      <c r="AF242" s="1111"/>
      <c r="AG242" s="1111"/>
      <c r="AH242" s="280" t="s">
        <v>278</v>
      </c>
    </row>
    <row r="243" spans="1:34" ht="19" customHeight="1">
      <c r="A243" s="291"/>
      <c r="B243" s="1104" t="s">
        <v>3</v>
      </c>
      <c r="C243" s="1105"/>
      <c r="D243" s="312">
        <f>IF('statement of marks'!M$6="","",'statement of marks'!M$6)</f>
        <v>5</v>
      </c>
      <c r="E243" s="312">
        <f>IF('statement of marks'!N$6="","",'statement of marks'!N$6)</f>
        <v>5</v>
      </c>
      <c r="F243" s="312">
        <f>IF('statement of marks'!O$6="","",'statement of marks'!O$6)</f>
        <v>10</v>
      </c>
      <c r="G243" s="312">
        <f>IF('statement of marks'!P$6="","",'statement of marks'!P$6)</f>
        <v>5</v>
      </c>
      <c r="H243" s="312">
        <f>IF('statement of marks'!Q$6="","",'statement of marks'!Q$6)</f>
        <v>5</v>
      </c>
      <c r="I243" s="312">
        <f>IF('statement of marks'!R$6="","",'statement of marks'!R$6)</f>
        <v>10</v>
      </c>
      <c r="J243" s="312">
        <f>IF('statement of marks'!S$6="","",'statement of marks'!S$6)</f>
        <v>5</v>
      </c>
      <c r="K243" s="312">
        <f>IF('statement of marks'!T$6="","",'statement of marks'!T$6)</f>
        <v>5</v>
      </c>
      <c r="L243" s="312">
        <f>IF('statement of marks'!U$6="","",'statement of marks'!U$6)</f>
        <v>10</v>
      </c>
      <c r="M243" s="312">
        <f>IF('statement of marks'!W$6="","",'statement of marks'!W$6)</f>
        <v>50</v>
      </c>
      <c r="N243" s="312">
        <f>IF('statement of marks'!X$6="","",'statement of marks'!X$6)</f>
        <v>20</v>
      </c>
      <c r="O243" s="312">
        <f>IF('statement of marks'!Y$6="","",'statement of marks'!Y$6)</f>
        <v>70</v>
      </c>
      <c r="P243" s="281">
        <f>IF('statement of marks'!Z$6="","",'statement of marks'!Z$6)</f>
        <v>100</v>
      </c>
      <c r="Q243" s="1126"/>
      <c r="R243" s="1126"/>
      <c r="S243" s="291"/>
      <c r="T243" s="1104" t="s">
        <v>3</v>
      </c>
      <c r="U243" s="1105"/>
      <c r="V243" s="312">
        <f>IF('statement of marks'!M$6="","",'statement of marks'!M$6)</f>
        <v>5</v>
      </c>
      <c r="W243" s="312">
        <f>IF('statement of marks'!N$6="","",'statement of marks'!N$6)</f>
        <v>5</v>
      </c>
      <c r="X243" s="312">
        <f>IF('statement of marks'!O$6="","",'statement of marks'!O$6)</f>
        <v>10</v>
      </c>
      <c r="Y243" s="312">
        <f>IF('statement of marks'!P$6="","",'statement of marks'!P$6)</f>
        <v>5</v>
      </c>
      <c r="Z243" s="312">
        <f>IF('statement of marks'!Q$6="","",'statement of marks'!Q$6)</f>
        <v>5</v>
      </c>
      <c r="AA243" s="312">
        <f>IF('statement of marks'!R$6="","",'statement of marks'!R$6)</f>
        <v>10</v>
      </c>
      <c r="AB243" s="312">
        <f>IF('statement of marks'!S$6="","",'statement of marks'!S$6)</f>
        <v>5</v>
      </c>
      <c r="AC243" s="312">
        <f>IF('statement of marks'!T$6="","",'statement of marks'!T$6)</f>
        <v>5</v>
      </c>
      <c r="AD243" s="312">
        <f>IF('statement of marks'!U$6="","",'statement of marks'!U$6)</f>
        <v>10</v>
      </c>
      <c r="AE243" s="312">
        <f>IF('statement of marks'!W$6="","",'statement of marks'!W$6)</f>
        <v>50</v>
      </c>
      <c r="AF243" s="312">
        <f>IF('statement of marks'!X$6="","",'statement of marks'!X$6)</f>
        <v>20</v>
      </c>
      <c r="AG243" s="312">
        <f>IF('statement of marks'!Y$6="","",'statement of marks'!Y$6)</f>
        <v>70</v>
      </c>
      <c r="AH243" s="281">
        <f>IF('statement of marks'!Z$6="","",'statement of marks'!Z$6)</f>
        <v>100</v>
      </c>
    </row>
    <row r="244" spans="1:34" ht="19" customHeight="1">
      <c r="A244" s="291"/>
      <c r="B244" s="1114" t="str">
        <f>IF('statement of marks'!$M$3="","",'statement of marks'!$M$3)</f>
        <v>fgUnh</v>
      </c>
      <c r="C244" s="1115"/>
      <c r="D244" s="277" t="str">
        <f>IF('statement of marks'!M23="","",'statement of marks'!M23)</f>
        <v/>
      </c>
      <c r="E244" s="277" t="str">
        <f>IF('statement of marks'!N23="","",'statement of marks'!N23)</f>
        <v/>
      </c>
      <c r="F244" s="275" t="str">
        <f>IF('statement of marks'!O23="","",'statement of marks'!O23)</f>
        <v/>
      </c>
      <c r="G244" s="277" t="str">
        <f>IF('statement of marks'!P23="","",'statement of marks'!P23)</f>
        <v/>
      </c>
      <c r="H244" s="277" t="str">
        <f>IF('statement of marks'!Q23="","",'statement of marks'!Q23)</f>
        <v/>
      </c>
      <c r="I244" s="275" t="str">
        <f>IF('statement of marks'!R23="","",'statement of marks'!R23)</f>
        <v/>
      </c>
      <c r="J244" s="277" t="str">
        <f>IF('statement of marks'!S23="","",'statement of marks'!S23)</f>
        <v/>
      </c>
      <c r="K244" s="277" t="str">
        <f>IF('statement of marks'!T23="","",'statement of marks'!T23)</f>
        <v/>
      </c>
      <c r="L244" s="275" t="str">
        <f>IF('statement of marks'!U23="","",'statement of marks'!U23)</f>
        <v/>
      </c>
      <c r="M244" s="277" t="str">
        <f>IF('statement of marks'!W23="","",'statement of marks'!W23)</f>
        <v/>
      </c>
      <c r="N244" s="277" t="str">
        <f>IF('statement of marks'!X23="","",'statement of marks'!X23)</f>
        <v/>
      </c>
      <c r="O244" s="275" t="str">
        <f>IF('statement of marks'!Y23="","",'statement of marks'!Y23)</f>
        <v/>
      </c>
      <c r="P244" s="281" t="str">
        <f>IF('statement of marks'!Z23="","",'statement of marks'!Z23)</f>
        <v/>
      </c>
      <c r="Q244" s="1126"/>
      <c r="R244" s="1126"/>
      <c r="S244" s="291"/>
      <c r="T244" s="1114" t="str">
        <f>IF('statement of marks'!$M$3="","",'statement of marks'!$M$3)</f>
        <v>fgUnh</v>
      </c>
      <c r="U244" s="1115"/>
      <c r="V244" s="277" t="str">
        <f>IF('statement of marks'!M24="","",'statement of marks'!M24)</f>
        <v/>
      </c>
      <c r="W244" s="277" t="str">
        <f>IF('statement of marks'!N24="","",'statement of marks'!N24)</f>
        <v/>
      </c>
      <c r="X244" s="275" t="str">
        <f>IF('statement of marks'!O24="","",'statement of marks'!O24)</f>
        <v/>
      </c>
      <c r="Y244" s="277" t="str">
        <f>IF('statement of marks'!P24="","",'statement of marks'!P24)</f>
        <v/>
      </c>
      <c r="Z244" s="277" t="str">
        <f>IF('statement of marks'!Q24="","",'statement of marks'!Q24)</f>
        <v/>
      </c>
      <c r="AA244" s="275" t="str">
        <f>IF('statement of marks'!R24="","",'statement of marks'!R24)</f>
        <v/>
      </c>
      <c r="AB244" s="277" t="str">
        <f>IF('statement of marks'!S24="","",'statement of marks'!S24)</f>
        <v/>
      </c>
      <c r="AC244" s="277" t="str">
        <f>IF('statement of marks'!T24="","",'statement of marks'!T24)</f>
        <v/>
      </c>
      <c r="AD244" s="275" t="str">
        <f>IF('statement of marks'!U24="","",'statement of marks'!U24)</f>
        <v/>
      </c>
      <c r="AE244" s="277" t="str">
        <f>IF('statement of marks'!W24="","",'statement of marks'!W24)</f>
        <v/>
      </c>
      <c r="AF244" s="277" t="str">
        <f>IF('statement of marks'!X24="","",'statement of marks'!X24)</f>
        <v/>
      </c>
      <c r="AG244" s="275" t="str">
        <f>IF('statement of marks'!Y24="","",'statement of marks'!Y24)</f>
        <v/>
      </c>
      <c r="AH244" s="281" t="str">
        <f>IF('statement of marks'!Z24="","",'statement of marks'!Z24)</f>
        <v/>
      </c>
    </row>
    <row r="245" spans="1:34" ht="19" customHeight="1">
      <c r="A245" s="291"/>
      <c r="B245" s="1114" t="str">
        <f>IF('statement of marks'!$AI$3="","",'statement of marks'!$AI$3)</f>
        <v>vaxszth</v>
      </c>
      <c r="C245" s="1115"/>
      <c r="D245" s="277" t="str">
        <f>IF('statement of marks'!AI23="","",'statement of marks'!AI23)</f>
        <v/>
      </c>
      <c r="E245" s="277" t="str">
        <f>IF('statement of marks'!AJ23="","",'statement of marks'!AJ23)</f>
        <v/>
      </c>
      <c r="F245" s="275" t="str">
        <f>IF('statement of marks'!AK23="","",'statement of marks'!AK23)</f>
        <v/>
      </c>
      <c r="G245" s="277" t="str">
        <f>IF('statement of marks'!AL23="","",'statement of marks'!AL23)</f>
        <v/>
      </c>
      <c r="H245" s="277" t="str">
        <f>IF('statement of marks'!AM23="","",'statement of marks'!AM23)</f>
        <v/>
      </c>
      <c r="I245" s="275" t="str">
        <f>IF('statement of marks'!AN23="","",'statement of marks'!AN23)</f>
        <v/>
      </c>
      <c r="J245" s="277" t="str">
        <f>IF('statement of marks'!AO23="","",'statement of marks'!AO23)</f>
        <v/>
      </c>
      <c r="K245" s="277" t="str">
        <f>IF('statement of marks'!AP23="","",'statement of marks'!AP23)</f>
        <v/>
      </c>
      <c r="L245" s="275" t="str">
        <f>IF('statement of marks'!AQ23="","",'statement of marks'!AQ23)</f>
        <v/>
      </c>
      <c r="M245" s="277" t="str">
        <f>IF('statement of marks'!AS23="","",'statement of marks'!AS23)</f>
        <v/>
      </c>
      <c r="N245" s="277" t="str">
        <f>IF('statement of marks'!AT23="","",'statement of marks'!AT23)</f>
        <v/>
      </c>
      <c r="O245" s="275" t="str">
        <f>IF('statement of marks'!AU23="","",'statement of marks'!AU23)</f>
        <v/>
      </c>
      <c r="P245" s="281" t="str">
        <f>IF('statement of marks'!AV23="","",'statement of marks'!AV23)</f>
        <v/>
      </c>
      <c r="Q245" s="1126"/>
      <c r="R245" s="1126"/>
      <c r="S245" s="291"/>
      <c r="T245" s="1114" t="str">
        <f>IF('statement of marks'!$AI$3="","",'statement of marks'!$AI$3)</f>
        <v>vaxszth</v>
      </c>
      <c r="U245" s="1115"/>
      <c r="V245" s="277" t="str">
        <f>IF('statement of marks'!AI24="","",'statement of marks'!AI24)</f>
        <v/>
      </c>
      <c r="W245" s="277" t="str">
        <f>IF('statement of marks'!AJ24="","",'statement of marks'!AJ24)</f>
        <v/>
      </c>
      <c r="X245" s="275" t="str">
        <f>IF('statement of marks'!AK24="","",'statement of marks'!AK24)</f>
        <v/>
      </c>
      <c r="Y245" s="277" t="str">
        <f>IF('statement of marks'!AL24="","",'statement of marks'!AL24)</f>
        <v/>
      </c>
      <c r="Z245" s="277" t="str">
        <f>IF('statement of marks'!AM24="","",'statement of marks'!AM24)</f>
        <v/>
      </c>
      <c r="AA245" s="275" t="str">
        <f>IF('statement of marks'!AN24="","",'statement of marks'!AN24)</f>
        <v/>
      </c>
      <c r="AB245" s="277" t="str">
        <f>IF('statement of marks'!AO24="","",'statement of marks'!AO24)</f>
        <v/>
      </c>
      <c r="AC245" s="277" t="str">
        <f>IF('statement of marks'!AP24="","",'statement of marks'!AP24)</f>
        <v/>
      </c>
      <c r="AD245" s="275" t="str">
        <f>IF('statement of marks'!AQ24="","",'statement of marks'!AQ24)</f>
        <v/>
      </c>
      <c r="AE245" s="277" t="str">
        <f>IF('statement of marks'!AS24="","",'statement of marks'!AS24)</f>
        <v/>
      </c>
      <c r="AF245" s="277" t="str">
        <f>IF('statement of marks'!AT24="","",'statement of marks'!AT24)</f>
        <v/>
      </c>
      <c r="AG245" s="275" t="str">
        <f>IF('statement of marks'!AU24="","",'statement of marks'!AU24)</f>
        <v/>
      </c>
      <c r="AH245" s="281" t="str">
        <f>IF('statement of marks'!AV24="","",'statement of marks'!AV24)</f>
        <v/>
      </c>
    </row>
    <row r="246" spans="1:34" ht="19" customHeight="1">
      <c r="A246" s="291"/>
      <c r="B246" s="1114" t="str">
        <f>IF('statement of marks'!BE23="s","laLd`r",IF('statement of marks'!BE23="u","mnwZ",IF('statement of marks'!BE23="g","xqtjkrh",IF('statement of marks'!BE23="p","iatkch",IF('statement of marks'!BE23="sd","fla/kh","r`rh; Hkk""kk")))))</f>
        <v>r`rh; Hkk"kk</v>
      </c>
      <c r="C246" s="1115"/>
      <c r="D246" s="277" t="str">
        <f>IF('statement of marks'!BF23="","",'statement of marks'!BF23)</f>
        <v/>
      </c>
      <c r="E246" s="277" t="str">
        <f>IF('statement of marks'!BG23="","",'statement of marks'!BG23)</f>
        <v/>
      </c>
      <c r="F246" s="275" t="str">
        <f>IF('statement of marks'!BH23="","",'statement of marks'!BH23)</f>
        <v/>
      </c>
      <c r="G246" s="277" t="str">
        <f>IF('statement of marks'!BI23="","",'statement of marks'!BI23)</f>
        <v/>
      </c>
      <c r="H246" s="277" t="str">
        <f>IF('statement of marks'!BJ23="","",'statement of marks'!BJ23)</f>
        <v/>
      </c>
      <c r="I246" s="275" t="str">
        <f>IF('statement of marks'!BK23="","",'statement of marks'!BK23)</f>
        <v/>
      </c>
      <c r="J246" s="277" t="str">
        <f>IF('statement of marks'!BL23="","",'statement of marks'!BL23)</f>
        <v/>
      </c>
      <c r="K246" s="277" t="str">
        <f>IF('statement of marks'!BM23="","",'statement of marks'!BM23)</f>
        <v/>
      </c>
      <c r="L246" s="275" t="str">
        <f>IF('statement of marks'!BN23="","",'statement of marks'!BN23)</f>
        <v/>
      </c>
      <c r="M246" s="277" t="str">
        <f>IF('statement of marks'!BP23="","",'statement of marks'!BP23)</f>
        <v/>
      </c>
      <c r="N246" s="277" t="str">
        <f>IF('statement of marks'!BQ23="","",'statement of marks'!BQ23)</f>
        <v/>
      </c>
      <c r="O246" s="275" t="str">
        <f>IF('statement of marks'!BR23="","",'statement of marks'!BR23)</f>
        <v/>
      </c>
      <c r="P246" s="281" t="str">
        <f>IF('statement of marks'!BS23="","",'statement of marks'!BS23)</f>
        <v/>
      </c>
      <c r="Q246" s="1126"/>
      <c r="R246" s="1126"/>
      <c r="S246" s="291"/>
      <c r="T246" s="1114" t="str">
        <f>IF('statement of marks'!BE24="s","laLd`r",IF('statement of marks'!BE24="u","mnwZ",IF('statement of marks'!BE24="g","xqtjkrh",IF('statement of marks'!BE24="p","iatkch",IF('statement of marks'!BE24="sd","fla/kh","r`rh; Hkk""kk")))))</f>
        <v>r`rh; Hkk"kk</v>
      </c>
      <c r="U246" s="1115"/>
      <c r="V246" s="277" t="str">
        <f>IF('statement of marks'!BF24="","",'statement of marks'!BF24)</f>
        <v/>
      </c>
      <c r="W246" s="277" t="str">
        <f>IF('statement of marks'!BG24="","",'statement of marks'!BG24)</f>
        <v/>
      </c>
      <c r="X246" s="275" t="str">
        <f>IF('statement of marks'!BH24="","",'statement of marks'!BH24)</f>
        <v/>
      </c>
      <c r="Y246" s="277" t="str">
        <f>IF('statement of marks'!BI24="","",'statement of marks'!BI24)</f>
        <v/>
      </c>
      <c r="Z246" s="277" t="str">
        <f>IF('statement of marks'!BJ24="","",'statement of marks'!BJ24)</f>
        <v/>
      </c>
      <c r="AA246" s="275" t="str">
        <f>IF('statement of marks'!BK24="","",'statement of marks'!BK24)</f>
        <v/>
      </c>
      <c r="AB246" s="277" t="str">
        <f>IF('statement of marks'!BL24="","",'statement of marks'!BL24)</f>
        <v/>
      </c>
      <c r="AC246" s="277" t="str">
        <f>IF('statement of marks'!BM24="","",'statement of marks'!BM24)</f>
        <v/>
      </c>
      <c r="AD246" s="275" t="str">
        <f>IF('statement of marks'!BN24="","",'statement of marks'!BN24)</f>
        <v/>
      </c>
      <c r="AE246" s="277" t="str">
        <f>IF('statement of marks'!BP24="","",'statement of marks'!BP24)</f>
        <v/>
      </c>
      <c r="AF246" s="277" t="str">
        <f>IF('statement of marks'!BQ24="","",'statement of marks'!BQ24)</f>
        <v/>
      </c>
      <c r="AG246" s="275" t="str">
        <f>IF('statement of marks'!BR24="","",'statement of marks'!BR24)</f>
        <v/>
      </c>
      <c r="AH246" s="281" t="str">
        <f>IF('statement of marks'!BS24="","",'statement of marks'!BS24)</f>
        <v/>
      </c>
    </row>
    <row r="247" spans="1:34" ht="19" customHeight="1">
      <c r="A247" s="291"/>
      <c r="B247" s="1114" t="str">
        <f>IF('statement of marks'!$CB$3="","",'statement of marks'!$CB$3)</f>
        <v>xf.kr</v>
      </c>
      <c r="C247" s="1115"/>
      <c r="D247" s="277" t="str">
        <f>IF('statement of marks'!CB23="","",'statement of marks'!CB23)</f>
        <v/>
      </c>
      <c r="E247" s="277" t="str">
        <f>IF('statement of marks'!CC23="","",'statement of marks'!CC23)</f>
        <v/>
      </c>
      <c r="F247" s="275" t="str">
        <f>IF('statement of marks'!CD23="","",'statement of marks'!CD23)</f>
        <v/>
      </c>
      <c r="G247" s="277" t="str">
        <f>IF('statement of marks'!CE23="","",'statement of marks'!CE23)</f>
        <v/>
      </c>
      <c r="H247" s="277" t="str">
        <f>IF('statement of marks'!CF23="","",'statement of marks'!CF23)</f>
        <v/>
      </c>
      <c r="I247" s="275" t="str">
        <f>IF('statement of marks'!CG23="","",'statement of marks'!CG23)</f>
        <v/>
      </c>
      <c r="J247" s="277" t="str">
        <f>IF('statement of marks'!CH23="","",'statement of marks'!CH23)</f>
        <v/>
      </c>
      <c r="K247" s="277" t="str">
        <f>IF('statement of marks'!CI23="","",'statement of marks'!CI23)</f>
        <v/>
      </c>
      <c r="L247" s="275" t="str">
        <f>IF('statement of marks'!CJ23="","",'statement of marks'!CJ23)</f>
        <v/>
      </c>
      <c r="M247" s="277" t="str">
        <f>IF('statement of marks'!CL23="","",'statement of marks'!CL23)</f>
        <v/>
      </c>
      <c r="N247" s="277" t="str">
        <f>IF('statement of marks'!CM23="","",'statement of marks'!CM23)</f>
        <v/>
      </c>
      <c r="O247" s="275" t="str">
        <f>IF('statement of marks'!CN23="","",'statement of marks'!CN23)</f>
        <v/>
      </c>
      <c r="P247" s="281" t="str">
        <f>IF('statement of marks'!CO23="","",'statement of marks'!CO23)</f>
        <v/>
      </c>
      <c r="Q247" s="1126"/>
      <c r="R247" s="1126"/>
      <c r="S247" s="291"/>
      <c r="T247" s="1114" t="str">
        <f>IF('statement of marks'!$CB$3="","",'statement of marks'!$CB$3)</f>
        <v>xf.kr</v>
      </c>
      <c r="U247" s="1115"/>
      <c r="V247" s="277" t="str">
        <f>IF('statement of marks'!CB24="","",'statement of marks'!CB24)</f>
        <v/>
      </c>
      <c r="W247" s="277" t="str">
        <f>IF('statement of marks'!CC24="","",'statement of marks'!CC24)</f>
        <v/>
      </c>
      <c r="X247" s="275" t="str">
        <f>IF('statement of marks'!CD24="","",'statement of marks'!CD24)</f>
        <v/>
      </c>
      <c r="Y247" s="277" t="str">
        <f>IF('statement of marks'!CE24="","",'statement of marks'!CE24)</f>
        <v/>
      </c>
      <c r="Z247" s="277" t="str">
        <f>IF('statement of marks'!CF24="","",'statement of marks'!CF24)</f>
        <v/>
      </c>
      <c r="AA247" s="275" t="str">
        <f>IF('statement of marks'!CG24="","",'statement of marks'!CG24)</f>
        <v/>
      </c>
      <c r="AB247" s="277" t="str">
        <f>IF('statement of marks'!CH24="","",'statement of marks'!CH24)</f>
        <v/>
      </c>
      <c r="AC247" s="277" t="str">
        <f>IF('statement of marks'!CI24="","",'statement of marks'!CI24)</f>
        <v/>
      </c>
      <c r="AD247" s="275" t="str">
        <f>IF('statement of marks'!CJ24="","",'statement of marks'!CJ24)</f>
        <v/>
      </c>
      <c r="AE247" s="277" t="str">
        <f>IF('statement of marks'!CL24="","",'statement of marks'!CL24)</f>
        <v/>
      </c>
      <c r="AF247" s="277" t="str">
        <f>IF('statement of marks'!CM24="","",'statement of marks'!CM24)</f>
        <v/>
      </c>
      <c r="AG247" s="275" t="str">
        <f>IF('statement of marks'!CN24="","",'statement of marks'!CN24)</f>
        <v/>
      </c>
      <c r="AH247" s="281" t="str">
        <f>IF('statement of marks'!CO24="","",'statement of marks'!CO24)</f>
        <v/>
      </c>
    </row>
    <row r="248" spans="1:34" ht="19" customHeight="1">
      <c r="A248" s="291"/>
      <c r="B248" s="1114" t="str">
        <f>IF('statement of marks'!$CX$3="","",'statement of marks'!$CX$3)</f>
        <v>foKku</v>
      </c>
      <c r="C248" s="1115"/>
      <c r="D248" s="277" t="str">
        <f>IF('statement of marks'!CX23="","",'statement of marks'!CX23)</f>
        <v/>
      </c>
      <c r="E248" s="277" t="str">
        <f>IF('statement of marks'!CY23="","",'statement of marks'!CY23)</f>
        <v/>
      </c>
      <c r="F248" s="275" t="str">
        <f>IF('statement of marks'!CZ23="","",'statement of marks'!CZ23)</f>
        <v/>
      </c>
      <c r="G248" s="277" t="str">
        <f>IF('statement of marks'!DA23="","",'statement of marks'!DA23)</f>
        <v/>
      </c>
      <c r="H248" s="277" t="str">
        <f>IF('statement of marks'!DB23="","",'statement of marks'!DB23)</f>
        <v/>
      </c>
      <c r="I248" s="275" t="str">
        <f>IF('statement of marks'!DC23="","",'statement of marks'!DC23)</f>
        <v/>
      </c>
      <c r="J248" s="277" t="str">
        <f>IF('statement of marks'!DD23="","",'statement of marks'!DD23)</f>
        <v/>
      </c>
      <c r="K248" s="277" t="str">
        <f>IF('statement of marks'!DE23="","",'statement of marks'!DE23)</f>
        <v/>
      </c>
      <c r="L248" s="275" t="str">
        <f>IF('statement of marks'!DF23="","",'statement of marks'!DF23)</f>
        <v/>
      </c>
      <c r="M248" s="277" t="str">
        <f>IF('statement of marks'!DH23="","",'statement of marks'!DH23)</f>
        <v/>
      </c>
      <c r="N248" s="277" t="str">
        <f>IF('statement of marks'!DI23="","",'statement of marks'!DI23)</f>
        <v/>
      </c>
      <c r="O248" s="275" t="str">
        <f>IF('statement of marks'!DJ23="","",'statement of marks'!DJ23)</f>
        <v/>
      </c>
      <c r="P248" s="281" t="str">
        <f>IF('statement of marks'!DK23="","",'statement of marks'!DK23)</f>
        <v/>
      </c>
      <c r="Q248" s="1126"/>
      <c r="R248" s="1126"/>
      <c r="S248" s="291"/>
      <c r="T248" s="1114" t="str">
        <f>IF('statement of marks'!$CX$3="","",'statement of marks'!$CX$3)</f>
        <v>foKku</v>
      </c>
      <c r="U248" s="1115"/>
      <c r="V248" s="277" t="str">
        <f>IF('statement of marks'!CX24="","",'statement of marks'!CX24)</f>
        <v/>
      </c>
      <c r="W248" s="277" t="str">
        <f>IF('statement of marks'!CY24="","",'statement of marks'!CY24)</f>
        <v/>
      </c>
      <c r="X248" s="275" t="str">
        <f>IF('statement of marks'!CZ24="","",'statement of marks'!CZ24)</f>
        <v/>
      </c>
      <c r="Y248" s="277" t="str">
        <f>IF('statement of marks'!DA24="","",'statement of marks'!DA24)</f>
        <v/>
      </c>
      <c r="Z248" s="277" t="str">
        <f>IF('statement of marks'!DB24="","",'statement of marks'!DB24)</f>
        <v/>
      </c>
      <c r="AA248" s="275" t="str">
        <f>IF('statement of marks'!DC24="","",'statement of marks'!DC24)</f>
        <v/>
      </c>
      <c r="AB248" s="277" t="str">
        <f>IF('statement of marks'!DD24="","",'statement of marks'!DD24)</f>
        <v/>
      </c>
      <c r="AC248" s="277" t="str">
        <f>IF('statement of marks'!DE24="","",'statement of marks'!DE24)</f>
        <v/>
      </c>
      <c r="AD248" s="275" t="str">
        <f>IF('statement of marks'!DF24="","",'statement of marks'!DF24)</f>
        <v/>
      </c>
      <c r="AE248" s="277" t="str">
        <f>IF('statement of marks'!DH24="","",'statement of marks'!DH24)</f>
        <v/>
      </c>
      <c r="AF248" s="277" t="str">
        <f>IF('statement of marks'!DI24="","",'statement of marks'!DI24)</f>
        <v/>
      </c>
      <c r="AG248" s="275" t="str">
        <f>IF('statement of marks'!DJ24="","",'statement of marks'!DJ24)</f>
        <v/>
      </c>
      <c r="AH248" s="281" t="str">
        <f>IF('statement of marks'!DK24="","",'statement of marks'!DK24)</f>
        <v/>
      </c>
    </row>
    <row r="249" spans="1:34" ht="19" customHeight="1">
      <c r="A249" s="291"/>
      <c r="B249" s="1114" t="str">
        <f>IF('statement of marks'!$DT$3="","",'statement of marks'!$DT$3)</f>
        <v>lkekftd foKku</v>
      </c>
      <c r="C249" s="1115"/>
      <c r="D249" s="277" t="str">
        <f>IF('statement of marks'!DT23="","",'statement of marks'!DT23)</f>
        <v/>
      </c>
      <c r="E249" s="277" t="str">
        <f>IF('statement of marks'!DU23="","",'statement of marks'!DU23)</f>
        <v/>
      </c>
      <c r="F249" s="275" t="str">
        <f>IF('statement of marks'!DV23="","",'statement of marks'!DV23)</f>
        <v/>
      </c>
      <c r="G249" s="277" t="str">
        <f>IF('statement of marks'!DW23="","",'statement of marks'!DW23)</f>
        <v/>
      </c>
      <c r="H249" s="277" t="str">
        <f>IF('statement of marks'!DX23="","",'statement of marks'!DX23)</f>
        <v/>
      </c>
      <c r="I249" s="275" t="str">
        <f>IF('statement of marks'!DY23="","",'statement of marks'!DY23)</f>
        <v/>
      </c>
      <c r="J249" s="277" t="str">
        <f>IF('statement of marks'!DZ23="","",'statement of marks'!DZ23)</f>
        <v/>
      </c>
      <c r="K249" s="277" t="str">
        <f>IF('statement of marks'!EA23="","",'statement of marks'!EA23)</f>
        <v/>
      </c>
      <c r="L249" s="275" t="str">
        <f>IF('statement of marks'!EB23="","",'statement of marks'!EB23)</f>
        <v/>
      </c>
      <c r="M249" s="277" t="str">
        <f>IF('statement of marks'!ED23="","",'statement of marks'!ED23)</f>
        <v/>
      </c>
      <c r="N249" s="277" t="str">
        <f>IF('statement of marks'!EE23="","",'statement of marks'!EE23)</f>
        <v/>
      </c>
      <c r="O249" s="275" t="str">
        <f>IF('statement of marks'!EF23="","",'statement of marks'!EF23)</f>
        <v/>
      </c>
      <c r="P249" s="281" t="str">
        <f>IF('statement of marks'!EG23="","",'statement of marks'!EG23)</f>
        <v/>
      </c>
      <c r="Q249" s="1126"/>
      <c r="R249" s="1126"/>
      <c r="S249" s="291"/>
      <c r="T249" s="1114" t="str">
        <f>IF('statement of marks'!$DT$3="","",'statement of marks'!$DT$3)</f>
        <v>lkekftd foKku</v>
      </c>
      <c r="U249" s="1115"/>
      <c r="V249" s="277" t="str">
        <f>IF('statement of marks'!DT24="","",'statement of marks'!DT24)</f>
        <v/>
      </c>
      <c r="W249" s="277" t="str">
        <f>IF('statement of marks'!DU24="","",'statement of marks'!DU24)</f>
        <v/>
      </c>
      <c r="X249" s="275" t="str">
        <f>IF('statement of marks'!DV24="","",'statement of marks'!DV24)</f>
        <v/>
      </c>
      <c r="Y249" s="277" t="str">
        <f>IF('statement of marks'!DW24="","",'statement of marks'!DW24)</f>
        <v/>
      </c>
      <c r="Z249" s="277" t="str">
        <f>IF('statement of marks'!DX24="","",'statement of marks'!DX24)</f>
        <v/>
      </c>
      <c r="AA249" s="275" t="str">
        <f>IF('statement of marks'!DY24="","",'statement of marks'!DY24)</f>
        <v/>
      </c>
      <c r="AB249" s="277" t="str">
        <f>IF('statement of marks'!DZ24="","",'statement of marks'!DZ24)</f>
        <v/>
      </c>
      <c r="AC249" s="277" t="str">
        <f>IF('statement of marks'!EA24="","",'statement of marks'!EA24)</f>
        <v/>
      </c>
      <c r="AD249" s="275" t="str">
        <f>IF('statement of marks'!EB24="","",'statement of marks'!EB24)</f>
        <v/>
      </c>
      <c r="AE249" s="277" t="str">
        <f>IF('statement of marks'!ED24="","",'statement of marks'!ED24)</f>
        <v/>
      </c>
      <c r="AF249" s="277" t="str">
        <f>IF('statement of marks'!EE24="","",'statement of marks'!EE24)</f>
        <v/>
      </c>
      <c r="AG249" s="275" t="str">
        <f>IF('statement of marks'!EF24="","",'statement of marks'!EF24)</f>
        <v/>
      </c>
      <c r="AH249" s="281" t="str">
        <f>IF('statement of marks'!EG24="","",'statement of marks'!EG24)</f>
        <v/>
      </c>
    </row>
    <row r="250" spans="1:34" ht="19" customHeight="1">
      <c r="A250" s="291"/>
      <c r="B250" s="1117" t="s">
        <v>271</v>
      </c>
      <c r="C250" s="1118"/>
      <c r="D250" s="1111" t="s">
        <v>1</v>
      </c>
      <c r="E250" s="1111"/>
      <c r="F250" s="1111"/>
      <c r="G250" s="1111" t="s">
        <v>21</v>
      </c>
      <c r="H250" s="1111"/>
      <c r="I250" s="1111"/>
      <c r="J250" s="1111" t="s">
        <v>272</v>
      </c>
      <c r="K250" s="1111"/>
      <c r="L250" s="1111"/>
      <c r="M250" s="1111" t="s">
        <v>68</v>
      </c>
      <c r="N250" s="1111"/>
      <c r="O250" s="1111"/>
      <c r="P250" s="282"/>
      <c r="Q250" s="1126"/>
      <c r="R250" s="1126"/>
      <c r="S250" s="291"/>
      <c r="T250" s="1117" t="s">
        <v>271</v>
      </c>
      <c r="U250" s="1118"/>
      <c r="V250" s="1111" t="s">
        <v>1</v>
      </c>
      <c r="W250" s="1111"/>
      <c r="X250" s="1111"/>
      <c r="Y250" s="1111" t="s">
        <v>21</v>
      </c>
      <c r="Z250" s="1111"/>
      <c r="AA250" s="1111"/>
      <c r="AB250" s="1111" t="s">
        <v>272</v>
      </c>
      <c r="AC250" s="1111"/>
      <c r="AD250" s="1111"/>
      <c r="AE250" s="1111" t="s">
        <v>68</v>
      </c>
      <c r="AF250" s="1111"/>
      <c r="AG250" s="1111"/>
      <c r="AH250" s="282"/>
    </row>
    <row r="251" spans="1:34" ht="19" customHeight="1">
      <c r="A251" s="291"/>
      <c r="B251" s="1104" t="s">
        <v>3</v>
      </c>
      <c r="C251" s="1105"/>
      <c r="D251" s="1116">
        <f>IF('statement of marks'!EP$6="","",'statement of marks'!EP$6)</f>
        <v>20</v>
      </c>
      <c r="E251" s="1116"/>
      <c r="F251" s="1116"/>
      <c r="G251" s="1116">
        <f>IF('statement of marks'!EQ$6="","",'statement of marks'!EQ$6)</f>
        <v>20</v>
      </c>
      <c r="H251" s="1116"/>
      <c r="I251" s="1116"/>
      <c r="J251" s="1116">
        <f>IF('statement of marks'!ES$6="","",'statement of marks'!ES$6)</f>
        <v>20</v>
      </c>
      <c r="K251" s="1116"/>
      <c r="L251" s="1116"/>
      <c r="M251" s="1116">
        <f>IF('statement of marks'!EY$6="","",'statement of marks'!ER$6)</f>
        <v>20</v>
      </c>
      <c r="N251" s="1116"/>
      <c r="O251" s="1116"/>
      <c r="P251" s="283"/>
      <c r="Q251" s="1126"/>
      <c r="R251" s="1126"/>
      <c r="S251" s="291"/>
      <c r="T251" s="1104" t="s">
        <v>3</v>
      </c>
      <c r="U251" s="1105"/>
      <c r="V251" s="1116">
        <f>IF('statement of marks'!EP$6="","",'statement of marks'!EP$6)</f>
        <v>20</v>
      </c>
      <c r="W251" s="1116"/>
      <c r="X251" s="1116"/>
      <c r="Y251" s="1116">
        <f>IF('statement of marks'!EQ$6="","",'statement of marks'!EQ$6)</f>
        <v>20</v>
      </c>
      <c r="Z251" s="1116"/>
      <c r="AA251" s="1116"/>
      <c r="AB251" s="1116">
        <f>IF('statement of marks'!ES$6="","",'statement of marks'!ES$6)</f>
        <v>20</v>
      </c>
      <c r="AC251" s="1116"/>
      <c r="AD251" s="1116"/>
      <c r="AE251" s="1116">
        <f>IF('statement of marks'!EY$6="","",'statement of marks'!ER$6)</f>
        <v>20</v>
      </c>
      <c r="AF251" s="1116"/>
      <c r="AG251" s="1116"/>
      <c r="AH251" s="283"/>
    </row>
    <row r="252" spans="1:34" ht="19" customHeight="1">
      <c r="A252" s="291"/>
      <c r="B252" s="1114" t="str">
        <f>IF('statement of marks'!$EP$3="","",'statement of marks'!$EP$3)</f>
        <v>dk;kZuqHko</v>
      </c>
      <c r="C252" s="1115"/>
      <c r="D252" s="1103" t="str">
        <f>IF('statement of marks'!EP23="","",'statement of marks'!EP23)</f>
        <v/>
      </c>
      <c r="E252" s="1103"/>
      <c r="F252" s="1103"/>
      <c r="G252" s="1103" t="str">
        <f>IF('statement of marks'!EQ23="","",'statement of marks'!EQ23)</f>
        <v/>
      </c>
      <c r="H252" s="1103"/>
      <c r="I252" s="1103"/>
      <c r="J252" s="1103" t="str">
        <f>IF('statement of marks'!ES23="","",'statement of marks'!ES23)</f>
        <v/>
      </c>
      <c r="K252" s="1103"/>
      <c r="L252" s="1103"/>
      <c r="M252" s="1103" t="str">
        <f>IF('statement of marks'!ER23="","",'statement of marks'!ER23)</f>
        <v/>
      </c>
      <c r="N252" s="1103"/>
      <c r="O252" s="1103"/>
      <c r="P252" s="284"/>
      <c r="Q252" s="1126"/>
      <c r="R252" s="1126"/>
      <c r="S252" s="291"/>
      <c r="T252" s="1114" t="str">
        <f>IF('statement of marks'!$EP$3="","",'statement of marks'!$EP$3)</f>
        <v>dk;kZuqHko</v>
      </c>
      <c r="U252" s="1115"/>
      <c r="V252" s="1103" t="str">
        <f>IF('statement of marks'!EP24="","",'statement of marks'!EP24)</f>
        <v/>
      </c>
      <c r="W252" s="1103"/>
      <c r="X252" s="1103"/>
      <c r="Y252" s="1103" t="str">
        <f>IF('statement of marks'!EQ24="","",'statement of marks'!EQ24)</f>
        <v/>
      </c>
      <c r="Z252" s="1103"/>
      <c r="AA252" s="1103"/>
      <c r="AB252" s="1103" t="str">
        <f>IF('statement of marks'!ES24="","",'statement of marks'!ES24)</f>
        <v/>
      </c>
      <c r="AC252" s="1103"/>
      <c r="AD252" s="1103"/>
      <c r="AE252" s="1103" t="str">
        <f>IF('statement of marks'!ER24="","",'statement of marks'!ER24)</f>
        <v/>
      </c>
      <c r="AF252" s="1103"/>
      <c r="AG252" s="1103"/>
      <c r="AH252" s="284"/>
    </row>
    <row r="253" spans="1:34" ht="19" customHeight="1">
      <c r="A253" s="291"/>
      <c r="B253" s="1112" t="str">
        <f>IF('statement of marks'!$EZ$3="","",'statement of marks'!$EZ$3)</f>
        <v>dyk f'k{kk</v>
      </c>
      <c r="C253" s="1113"/>
      <c r="D253" s="1103" t="str">
        <f>IF('statement of marks'!EZ23="","",'statement of marks'!EZ23)</f>
        <v/>
      </c>
      <c r="E253" s="1103"/>
      <c r="F253" s="1103"/>
      <c r="G253" s="1103" t="str">
        <f>IF('statement of marks'!FA23="","",'statement of marks'!FA23)</f>
        <v/>
      </c>
      <c r="H253" s="1103"/>
      <c r="I253" s="1103"/>
      <c r="J253" s="1103" t="str">
        <f>IF('statement of marks'!FC23="","",'statement of marks'!FC23)</f>
        <v/>
      </c>
      <c r="K253" s="1103"/>
      <c r="L253" s="1103"/>
      <c r="M253" s="1103" t="str">
        <f>IF('statement of marks'!FB23="","",'statement of marks'!FB23)</f>
        <v/>
      </c>
      <c r="N253" s="1103"/>
      <c r="O253" s="1103"/>
      <c r="P253" s="284"/>
      <c r="Q253" s="1126"/>
      <c r="R253" s="1126"/>
      <c r="S253" s="291"/>
      <c r="T253" s="1112" t="str">
        <f>IF('statement of marks'!$EZ$3="","",'statement of marks'!$EZ$3)</f>
        <v>dyk f'k{kk</v>
      </c>
      <c r="U253" s="1113"/>
      <c r="V253" s="1103" t="str">
        <f>IF('statement of marks'!EZ24="","",'statement of marks'!EZ24)</f>
        <v/>
      </c>
      <c r="W253" s="1103"/>
      <c r="X253" s="1103"/>
      <c r="Y253" s="1103" t="str">
        <f>IF('statement of marks'!FA24="","",'statement of marks'!FA24)</f>
        <v/>
      </c>
      <c r="Z253" s="1103"/>
      <c r="AA253" s="1103"/>
      <c r="AB253" s="1103" t="str">
        <f>IF('statement of marks'!FC24="","",'statement of marks'!FC24)</f>
        <v/>
      </c>
      <c r="AC253" s="1103"/>
      <c r="AD253" s="1103"/>
      <c r="AE253" s="1103" t="str">
        <f>IF('statement of marks'!FB24="","",'statement of marks'!FB24)</f>
        <v/>
      </c>
      <c r="AF253" s="1103"/>
      <c r="AG253" s="1103"/>
      <c r="AH253" s="284"/>
    </row>
    <row r="254" spans="1:34" ht="19" customHeight="1">
      <c r="A254" s="291"/>
      <c r="B254" s="1109" t="str">
        <f>IF('statement of marks'!$FJ$3="","",'statement of marks'!$FJ$3)</f>
        <v>LokLF; ,oe~ 'kkjhfjd f'k{kk</v>
      </c>
      <c r="C254" s="1110"/>
      <c r="D254" s="1103" t="str">
        <f>IF('statement of marks'!FJ23="","",'statement of marks'!FJ23)</f>
        <v/>
      </c>
      <c r="E254" s="1103"/>
      <c r="F254" s="1103"/>
      <c r="G254" s="1103" t="str">
        <f>IF('statement of marks'!FK23="","",'statement of marks'!FK23)</f>
        <v/>
      </c>
      <c r="H254" s="1103"/>
      <c r="I254" s="1103"/>
      <c r="J254" s="1103" t="str">
        <f>IF('statement of marks'!FM23="","",'statement of marks'!FM23)</f>
        <v/>
      </c>
      <c r="K254" s="1103"/>
      <c r="L254" s="1103"/>
      <c r="M254" s="1103" t="str">
        <f>IF('statement of marks'!FL23="","",'statement of marks'!FL23)</f>
        <v/>
      </c>
      <c r="N254" s="1103"/>
      <c r="O254" s="1103"/>
      <c r="P254" s="284"/>
      <c r="Q254" s="1126"/>
      <c r="R254" s="1126"/>
      <c r="S254" s="291"/>
      <c r="T254" s="1109" t="str">
        <f>IF('statement of marks'!$FJ$3="","",'statement of marks'!$FJ$3)</f>
        <v>LokLF; ,oe~ 'kkjhfjd f'k{kk</v>
      </c>
      <c r="U254" s="1110"/>
      <c r="V254" s="1103" t="str">
        <f>IF('statement of marks'!FJ24="","",'statement of marks'!FJ24)</f>
        <v/>
      </c>
      <c r="W254" s="1103"/>
      <c r="X254" s="1103"/>
      <c r="Y254" s="1103" t="str">
        <f>IF('statement of marks'!FK24="","",'statement of marks'!FK24)</f>
        <v/>
      </c>
      <c r="Z254" s="1103"/>
      <c r="AA254" s="1103"/>
      <c r="AB254" s="1103" t="str">
        <f>IF('statement of marks'!FM24="","",'statement of marks'!FM24)</f>
        <v/>
      </c>
      <c r="AC254" s="1103"/>
      <c r="AD254" s="1103"/>
      <c r="AE254" s="1103" t="str">
        <f>IF('statement of marks'!FL24="","",'statement of marks'!FL24)</f>
        <v/>
      </c>
      <c r="AF254" s="1103"/>
      <c r="AG254" s="1103"/>
      <c r="AH254" s="284"/>
    </row>
    <row r="255" spans="1:34" ht="19" customHeight="1">
      <c r="A255" s="291"/>
      <c r="B255" s="1104" t="s">
        <v>273</v>
      </c>
      <c r="C255" s="1105"/>
      <c r="D255" s="1081" t="str">
        <f>details!$DZ$3</f>
        <v>vxLr rd</v>
      </c>
      <c r="E255" s="1081"/>
      <c r="F255" s="1081"/>
      <c r="G255" s="1081" t="str">
        <f>details!$ED$3</f>
        <v>vDVwcj rd</v>
      </c>
      <c r="H255" s="1081"/>
      <c r="I255" s="1081"/>
      <c r="J255" s="1081" t="str">
        <f>details!$EL$3</f>
        <v>Qjojh rd</v>
      </c>
      <c r="K255" s="1081"/>
      <c r="L255" s="1081"/>
      <c r="M255" s="1081" t="str">
        <f>details!$EH$3</f>
        <v>fnlEcj rd</v>
      </c>
      <c r="N255" s="1081"/>
      <c r="O255" s="1081"/>
      <c r="P255" s="284"/>
      <c r="Q255" s="1126"/>
      <c r="R255" s="1126"/>
      <c r="S255" s="291"/>
      <c r="T255" s="1104" t="s">
        <v>273</v>
      </c>
      <c r="U255" s="1105"/>
      <c r="V255" s="1106" t="str">
        <f>details!$DZ$3</f>
        <v>vxLr rd</v>
      </c>
      <c r="W255" s="1107"/>
      <c r="X255" s="1108"/>
      <c r="Y255" s="1106" t="str">
        <f>details!$ED$3</f>
        <v>vDVwcj rd</v>
      </c>
      <c r="Z255" s="1107"/>
      <c r="AA255" s="1108"/>
      <c r="AB255" s="1106" t="str">
        <f>details!$EL$3</f>
        <v>Qjojh rd</v>
      </c>
      <c r="AC255" s="1107"/>
      <c r="AD255" s="1108"/>
      <c r="AE255" s="1106" t="str">
        <f>details!$EH$3</f>
        <v>fnlEcj rd</v>
      </c>
      <c r="AF255" s="1107"/>
      <c r="AG255" s="1108"/>
      <c r="AH255" s="284"/>
    </row>
    <row r="256" spans="1:34" ht="19" customHeight="1">
      <c r="A256" s="291"/>
      <c r="B256" s="1100" t="s">
        <v>99</v>
      </c>
      <c r="C256" s="1101"/>
      <c r="D256" s="1102" t="str">
        <f>IF(details!EA23="","",details!EA23)</f>
        <v/>
      </c>
      <c r="E256" s="1102"/>
      <c r="F256" s="1102"/>
      <c r="G256" s="1102" t="str">
        <f>IF(details!EE23="","",details!EE23)</f>
        <v/>
      </c>
      <c r="H256" s="1102"/>
      <c r="I256" s="1102"/>
      <c r="J256" s="1102" t="str">
        <f>IF(details!EM23="","",details!EM23)</f>
        <v/>
      </c>
      <c r="K256" s="1102"/>
      <c r="L256" s="1102"/>
      <c r="M256" s="1102" t="str">
        <f>IF(details!EI23="","",details!EI23)</f>
        <v/>
      </c>
      <c r="N256" s="1102"/>
      <c r="O256" s="1102"/>
      <c r="P256" s="295"/>
      <c r="Q256" s="1126"/>
      <c r="R256" s="1126"/>
      <c r="S256" s="291"/>
      <c r="T256" s="1100" t="s">
        <v>99</v>
      </c>
      <c r="U256" s="1101"/>
      <c r="V256" s="1091" t="str">
        <f>IF(details!EA24="","",details!EA24)</f>
        <v/>
      </c>
      <c r="W256" s="1092"/>
      <c r="X256" s="1093"/>
      <c r="Y256" s="1091" t="str">
        <f>IF(details!EE24="","",details!EE24)</f>
        <v/>
      </c>
      <c r="Z256" s="1092"/>
      <c r="AA256" s="1093"/>
      <c r="AB256" s="1091" t="str">
        <f>IF(details!EM24="","",details!EM24)</f>
        <v/>
      </c>
      <c r="AC256" s="1092"/>
      <c r="AD256" s="1093"/>
      <c r="AE256" s="1091" t="str">
        <f>IF(details!EI24="","",details!EI24)</f>
        <v/>
      </c>
      <c r="AF256" s="1092"/>
      <c r="AG256" s="1093"/>
      <c r="AH256" s="285"/>
    </row>
    <row r="257" spans="1:34" ht="19" customHeight="1">
      <c r="A257" s="292"/>
      <c r="B257" s="1094" t="s">
        <v>15</v>
      </c>
      <c r="C257" s="1095"/>
      <c r="D257" s="1096" t="str">
        <f>IF(details!DZ23="","",details!DZ23)</f>
        <v/>
      </c>
      <c r="E257" s="1096"/>
      <c r="F257" s="1096"/>
      <c r="G257" s="1096" t="str">
        <f>IF(details!ED23="","",details!ED23)</f>
        <v/>
      </c>
      <c r="H257" s="1096"/>
      <c r="I257" s="1096"/>
      <c r="J257" s="1096" t="str">
        <f>IF(details!EL23="","",details!EL23)</f>
        <v/>
      </c>
      <c r="K257" s="1096"/>
      <c r="L257" s="1096"/>
      <c r="M257" s="1096" t="str">
        <f>IF(details!EH23="","",details!EH23)</f>
        <v/>
      </c>
      <c r="N257" s="1096"/>
      <c r="O257" s="1096"/>
      <c r="P257" s="296"/>
      <c r="Q257" s="1126"/>
      <c r="R257" s="1126"/>
      <c r="S257" s="292"/>
      <c r="T257" s="1094" t="s">
        <v>15</v>
      </c>
      <c r="U257" s="1095"/>
      <c r="V257" s="1097" t="str">
        <f>IF(details!DZ24="","",details!DZ24)</f>
        <v/>
      </c>
      <c r="W257" s="1098"/>
      <c r="X257" s="1099"/>
      <c r="Y257" s="1097" t="str">
        <f>IF(details!ED24="","",details!ED24)</f>
        <v/>
      </c>
      <c r="Z257" s="1098"/>
      <c r="AA257" s="1099"/>
      <c r="AB257" s="1097" t="str">
        <f>IF(details!EL24="","",details!EL24)</f>
        <v/>
      </c>
      <c r="AC257" s="1098"/>
      <c r="AD257" s="1099"/>
      <c r="AE257" s="1097" t="str">
        <f>IF(details!EH24="","",details!EH24)</f>
        <v/>
      </c>
      <c r="AF257" s="1098"/>
      <c r="AG257" s="1099"/>
      <c r="AH257" s="286"/>
    </row>
    <row r="258" spans="1:34" ht="19" customHeight="1">
      <c r="A258" s="291"/>
      <c r="B258" s="1089" t="s">
        <v>100</v>
      </c>
      <c r="C258" s="1090"/>
      <c r="D258" s="1081"/>
      <c r="E258" s="1081"/>
      <c r="F258" s="1081"/>
      <c r="G258" s="1081"/>
      <c r="H258" s="1081"/>
      <c r="I258" s="1081"/>
      <c r="J258" s="1081"/>
      <c r="K258" s="1081"/>
      <c r="L258" s="1081"/>
      <c r="M258" s="1081"/>
      <c r="N258" s="1081"/>
      <c r="O258" s="1081"/>
      <c r="P258" s="287"/>
      <c r="Q258" s="1126"/>
      <c r="R258" s="1126"/>
      <c r="S258" s="291"/>
      <c r="T258" s="1089" t="s">
        <v>100</v>
      </c>
      <c r="U258" s="1090"/>
      <c r="V258" s="1081"/>
      <c r="W258" s="1081"/>
      <c r="X258" s="1081"/>
      <c r="Y258" s="1081"/>
      <c r="Z258" s="1081"/>
      <c r="AA258" s="1081"/>
      <c r="AB258" s="1081"/>
      <c r="AC258" s="1081"/>
      <c r="AD258" s="1081"/>
      <c r="AE258" s="1081"/>
      <c r="AF258" s="1081"/>
      <c r="AG258" s="1081"/>
      <c r="AH258" s="287"/>
    </row>
    <row r="259" spans="1:34" ht="19" customHeight="1">
      <c r="A259" s="291"/>
      <c r="B259" s="1087" t="s">
        <v>80</v>
      </c>
      <c r="C259" s="1088"/>
      <c r="D259" s="1081"/>
      <c r="E259" s="1081"/>
      <c r="F259" s="1081"/>
      <c r="G259" s="1081"/>
      <c r="H259" s="1081"/>
      <c r="I259" s="1081"/>
      <c r="J259" s="1081"/>
      <c r="K259" s="1081"/>
      <c r="L259" s="1081"/>
      <c r="M259" s="1081"/>
      <c r="N259" s="1081"/>
      <c r="O259" s="1081"/>
      <c r="P259" s="287"/>
      <c r="Q259" s="1126"/>
      <c r="R259" s="1126"/>
      <c r="S259" s="291"/>
      <c r="T259" s="1087" t="s">
        <v>80</v>
      </c>
      <c r="U259" s="1088"/>
      <c r="V259" s="1081"/>
      <c r="W259" s="1081"/>
      <c r="X259" s="1081"/>
      <c r="Y259" s="1081"/>
      <c r="Z259" s="1081"/>
      <c r="AA259" s="1081"/>
      <c r="AB259" s="1081"/>
      <c r="AC259" s="1081"/>
      <c r="AD259" s="1081"/>
      <c r="AE259" s="1081"/>
      <c r="AF259" s="1081"/>
      <c r="AG259" s="1081"/>
      <c r="AH259" s="287"/>
    </row>
    <row r="260" spans="1:34" ht="19" customHeight="1">
      <c r="A260" s="291"/>
      <c r="B260" s="1085" t="s">
        <v>101</v>
      </c>
      <c r="C260" s="1086"/>
      <c r="D260" s="1081"/>
      <c r="E260" s="1081"/>
      <c r="F260" s="1081"/>
      <c r="G260" s="1081"/>
      <c r="H260" s="1081"/>
      <c r="I260" s="1081"/>
      <c r="J260" s="1081"/>
      <c r="K260" s="1081"/>
      <c r="L260" s="1081"/>
      <c r="M260" s="1081"/>
      <c r="N260" s="1081"/>
      <c r="O260" s="1081"/>
      <c r="P260" s="287"/>
      <c r="Q260" s="1126"/>
      <c r="R260" s="1126"/>
      <c r="S260" s="291"/>
      <c r="T260" s="1085" t="s">
        <v>101</v>
      </c>
      <c r="U260" s="1086"/>
      <c r="V260" s="1081"/>
      <c r="W260" s="1081"/>
      <c r="X260" s="1081"/>
      <c r="Y260" s="1081"/>
      <c r="Z260" s="1081"/>
      <c r="AA260" s="1081"/>
      <c r="AB260" s="1081"/>
      <c r="AC260" s="1081"/>
      <c r="AD260" s="1081"/>
      <c r="AE260" s="1081"/>
      <c r="AF260" s="1081"/>
      <c r="AG260" s="1081"/>
      <c r="AH260" s="287"/>
    </row>
    <row r="261" spans="1:34" ht="19" customHeight="1" thickBot="1">
      <c r="A261" s="293"/>
      <c r="B261" s="1082" t="s">
        <v>102</v>
      </c>
      <c r="C261" s="1083"/>
      <c r="D261" s="1084"/>
      <c r="E261" s="1084"/>
      <c r="F261" s="1084"/>
      <c r="G261" s="1084"/>
      <c r="H261" s="1084"/>
      <c r="I261" s="1084"/>
      <c r="J261" s="1084"/>
      <c r="K261" s="1084"/>
      <c r="L261" s="1084"/>
      <c r="M261" s="1084"/>
      <c r="N261" s="1084"/>
      <c r="O261" s="1084"/>
      <c r="P261" s="288"/>
      <c r="Q261" s="1126"/>
      <c r="R261" s="1126"/>
      <c r="S261" s="293"/>
      <c r="T261" s="1082" t="s">
        <v>102</v>
      </c>
      <c r="U261" s="1083"/>
      <c r="V261" s="1084"/>
      <c r="W261" s="1084"/>
      <c r="X261" s="1084"/>
      <c r="Y261" s="1084"/>
      <c r="Z261" s="1084"/>
      <c r="AA261" s="1084"/>
      <c r="AB261" s="1084"/>
      <c r="AC261" s="1084"/>
      <c r="AD261" s="1084"/>
      <c r="AE261" s="1084"/>
      <c r="AF261" s="1084"/>
      <c r="AG261" s="1084"/>
      <c r="AH261" s="288"/>
    </row>
    <row r="262" spans="1:34" ht="19" customHeight="1">
      <c r="A262" s="290"/>
      <c r="B262" s="1123" t="s">
        <v>47</v>
      </c>
      <c r="C262" s="1124"/>
      <c r="D262" s="1124"/>
      <c r="E262" s="1124"/>
      <c r="F262" s="1124"/>
      <c r="G262" s="1124"/>
      <c r="H262" s="1124"/>
      <c r="I262" s="1124"/>
      <c r="J262" s="1124"/>
      <c r="K262" s="1124"/>
      <c r="L262" s="1124"/>
      <c r="M262" s="1124"/>
      <c r="N262" s="1124"/>
      <c r="O262" s="1124"/>
      <c r="P262" s="1125"/>
      <c r="Q262" s="1126"/>
      <c r="R262" s="1126"/>
      <c r="S262" s="290"/>
      <c r="T262" s="1123" t="s">
        <v>47</v>
      </c>
      <c r="U262" s="1124"/>
      <c r="V262" s="1124"/>
      <c r="W262" s="1124"/>
      <c r="X262" s="1124"/>
      <c r="Y262" s="1124"/>
      <c r="Z262" s="1124"/>
      <c r="AA262" s="1124"/>
      <c r="AB262" s="1124"/>
      <c r="AC262" s="1124"/>
      <c r="AD262" s="1124"/>
      <c r="AE262" s="1124"/>
      <c r="AF262" s="1124"/>
      <c r="AG262" s="1124"/>
      <c r="AH262" s="1125"/>
    </row>
    <row r="263" spans="1:34" ht="19" customHeight="1">
      <c r="A263" s="1127"/>
      <c r="B263" s="1128" t="str">
        <f>'statement of marks'!$A$1</f>
        <v>jk- ck- ek/;fed fo|ky; uohu] fuEckgsM+k</v>
      </c>
      <c r="C263" s="1129"/>
      <c r="D263" s="1129"/>
      <c r="E263" s="1129"/>
      <c r="F263" s="1129"/>
      <c r="G263" s="1129"/>
      <c r="H263" s="1129"/>
      <c r="I263" s="1129"/>
      <c r="J263" s="1129"/>
      <c r="K263" s="1129"/>
      <c r="L263" s="1129"/>
      <c r="M263" s="1129"/>
      <c r="N263" s="1129"/>
      <c r="O263" s="1129"/>
      <c r="P263" s="1130"/>
      <c r="Q263" s="1126"/>
      <c r="R263" s="1126"/>
      <c r="S263" s="1127"/>
      <c r="T263" s="1128" t="str">
        <f>'statement of marks'!$A$1</f>
        <v>jk- ck- ek/;fed fo|ky; uohu] fuEckgsM+k</v>
      </c>
      <c r="U263" s="1129"/>
      <c r="V263" s="1129"/>
      <c r="W263" s="1129"/>
      <c r="X263" s="1129"/>
      <c r="Y263" s="1129"/>
      <c r="Z263" s="1129"/>
      <c r="AA263" s="1129"/>
      <c r="AB263" s="1129"/>
      <c r="AC263" s="1129"/>
      <c r="AD263" s="1129"/>
      <c r="AE263" s="1129"/>
      <c r="AF263" s="1129"/>
      <c r="AG263" s="1129"/>
      <c r="AH263" s="1130"/>
    </row>
    <row r="264" spans="1:34" ht="19" customHeight="1">
      <c r="A264" s="1127"/>
      <c r="B264" s="1128"/>
      <c r="C264" s="1129"/>
      <c r="D264" s="1129"/>
      <c r="E264" s="1129"/>
      <c r="F264" s="1129"/>
      <c r="G264" s="1129"/>
      <c r="H264" s="1129"/>
      <c r="I264" s="1129"/>
      <c r="J264" s="1129"/>
      <c r="K264" s="1129"/>
      <c r="L264" s="1129"/>
      <c r="M264" s="1129"/>
      <c r="N264" s="1129"/>
      <c r="O264" s="1129"/>
      <c r="P264" s="1130"/>
      <c r="Q264" s="1126"/>
      <c r="R264" s="1126"/>
      <c r="S264" s="1127"/>
      <c r="T264" s="1128"/>
      <c r="U264" s="1129"/>
      <c r="V264" s="1129"/>
      <c r="W264" s="1129"/>
      <c r="X264" s="1129"/>
      <c r="Y264" s="1129"/>
      <c r="Z264" s="1129"/>
      <c r="AA264" s="1129"/>
      <c r="AB264" s="1129"/>
      <c r="AC264" s="1129"/>
      <c r="AD264" s="1129"/>
      <c r="AE264" s="1129"/>
      <c r="AF264" s="1129"/>
      <c r="AG264" s="1129"/>
      <c r="AH264" s="1130"/>
    </row>
    <row r="265" spans="1:34" ht="19" customHeight="1">
      <c r="A265" s="291"/>
      <c r="B265" s="1131" t="s">
        <v>96</v>
      </c>
      <c r="C265" s="1132"/>
      <c r="D265" s="1119" t="str">
        <f>'statement of marks'!$H$3</f>
        <v>2015-16</v>
      </c>
      <c r="E265" s="1119"/>
      <c r="F265" s="1119"/>
      <c r="G265" s="1119"/>
      <c r="H265" s="1119"/>
      <c r="I265" s="1119"/>
      <c r="J265" s="1119"/>
      <c r="K265" s="1119"/>
      <c r="L265" s="1119"/>
      <c r="M265" s="1119"/>
      <c r="N265" s="1119"/>
      <c r="O265" s="1119"/>
      <c r="P265" s="1120"/>
      <c r="Q265" s="1126"/>
      <c r="R265" s="1126"/>
      <c r="S265" s="291"/>
      <c r="T265" s="1131" t="s">
        <v>96</v>
      </c>
      <c r="U265" s="1132"/>
      <c r="V265" s="1119" t="str">
        <f>'statement of marks'!$H$3</f>
        <v>2015-16</v>
      </c>
      <c r="W265" s="1119"/>
      <c r="X265" s="1119"/>
      <c r="Y265" s="1119"/>
      <c r="Z265" s="1119"/>
      <c r="AA265" s="1119"/>
      <c r="AB265" s="1119"/>
      <c r="AC265" s="1119"/>
      <c r="AD265" s="1119"/>
      <c r="AE265" s="1119"/>
      <c r="AF265" s="1119"/>
      <c r="AG265" s="1119"/>
      <c r="AH265" s="1120"/>
    </row>
    <row r="266" spans="1:34" ht="19" customHeight="1">
      <c r="A266" s="291"/>
      <c r="B266" s="1114" t="s">
        <v>218</v>
      </c>
      <c r="C266" s="1115"/>
      <c r="D266" s="1115" t="str">
        <f>IF('statement of marks'!J25="","",'statement of marks'!J25)</f>
        <v/>
      </c>
      <c r="E266" s="1115"/>
      <c r="F266" s="1115"/>
      <c r="G266" s="1115"/>
      <c r="H266" s="1115"/>
      <c r="I266" s="1115"/>
      <c r="J266" s="1115"/>
      <c r="K266" s="1115"/>
      <c r="L266" s="1115"/>
      <c r="M266" s="1115"/>
      <c r="N266" s="1115"/>
      <c r="O266" s="1115"/>
      <c r="P266" s="1133"/>
      <c r="Q266" s="1126"/>
      <c r="R266" s="1126"/>
      <c r="S266" s="291"/>
      <c r="T266" s="1114" t="s">
        <v>218</v>
      </c>
      <c r="U266" s="1115"/>
      <c r="V266" s="1115" t="str">
        <f>IF('statement of marks'!J26="","",'statement of marks'!J26)</f>
        <v/>
      </c>
      <c r="W266" s="1115"/>
      <c r="X266" s="1115"/>
      <c r="Y266" s="1115"/>
      <c r="Z266" s="1115"/>
      <c r="AA266" s="1115"/>
      <c r="AB266" s="1115"/>
      <c r="AC266" s="1115"/>
      <c r="AD266" s="1115"/>
      <c r="AE266" s="1115"/>
      <c r="AF266" s="1115"/>
      <c r="AG266" s="1115"/>
      <c r="AH266" s="1133"/>
    </row>
    <row r="267" spans="1:34" ht="19" customHeight="1">
      <c r="A267" s="291"/>
      <c r="B267" s="1114" t="s">
        <v>219</v>
      </c>
      <c r="C267" s="1115"/>
      <c r="D267" s="1115" t="str">
        <f>IF('statement of marks'!K25="","",'statement of marks'!K25)</f>
        <v/>
      </c>
      <c r="E267" s="1115"/>
      <c r="F267" s="1115"/>
      <c r="G267" s="1115"/>
      <c r="H267" s="1115"/>
      <c r="I267" s="1115"/>
      <c r="J267" s="1115"/>
      <c r="K267" s="1115"/>
      <c r="L267" s="1115"/>
      <c r="M267" s="1115"/>
      <c r="N267" s="1115"/>
      <c r="O267" s="1115"/>
      <c r="P267" s="1133"/>
      <c r="Q267" s="1126"/>
      <c r="R267" s="1126"/>
      <c r="S267" s="291"/>
      <c r="T267" s="1114" t="s">
        <v>219</v>
      </c>
      <c r="U267" s="1115"/>
      <c r="V267" s="1115" t="str">
        <f>IF('statement of marks'!K26="","",'statement of marks'!K26)</f>
        <v/>
      </c>
      <c r="W267" s="1115"/>
      <c r="X267" s="1115"/>
      <c r="Y267" s="1115"/>
      <c r="Z267" s="1115"/>
      <c r="AA267" s="1115"/>
      <c r="AB267" s="1115"/>
      <c r="AC267" s="1115"/>
      <c r="AD267" s="1115"/>
      <c r="AE267" s="1115"/>
      <c r="AF267" s="1115"/>
      <c r="AG267" s="1115"/>
      <c r="AH267" s="1133"/>
    </row>
    <row r="268" spans="1:34" ht="19" customHeight="1">
      <c r="A268" s="291"/>
      <c r="B268" s="1114" t="s">
        <v>220</v>
      </c>
      <c r="C268" s="1115"/>
      <c r="D268" s="1115" t="str">
        <f>IF('statement of marks'!L25="","",'statement of marks'!L25)</f>
        <v/>
      </c>
      <c r="E268" s="1115"/>
      <c r="F268" s="1115"/>
      <c r="G268" s="1115"/>
      <c r="H268" s="1115"/>
      <c r="I268" s="1115"/>
      <c r="J268" s="1115"/>
      <c r="K268" s="1115"/>
      <c r="L268" s="1115"/>
      <c r="M268" s="1115"/>
      <c r="N268" s="1115"/>
      <c r="O268" s="1115"/>
      <c r="P268" s="1133"/>
      <c r="Q268" s="1126"/>
      <c r="R268" s="1126"/>
      <c r="S268" s="291"/>
      <c r="T268" s="1114" t="s">
        <v>220</v>
      </c>
      <c r="U268" s="1115"/>
      <c r="V268" s="1115" t="str">
        <f>IF('statement of marks'!L26="","",'statement of marks'!L26)</f>
        <v/>
      </c>
      <c r="W268" s="1115"/>
      <c r="X268" s="1115"/>
      <c r="Y268" s="1115"/>
      <c r="Z268" s="1115"/>
      <c r="AA268" s="1115"/>
      <c r="AB268" s="1115"/>
      <c r="AC268" s="1115"/>
      <c r="AD268" s="1115"/>
      <c r="AE268" s="1115"/>
      <c r="AF268" s="1115"/>
      <c r="AG268" s="1115"/>
      <c r="AH268" s="1133"/>
    </row>
    <row r="269" spans="1:34" ht="19" customHeight="1">
      <c r="A269" s="291"/>
      <c r="B269" s="1114" t="s">
        <v>221</v>
      </c>
      <c r="C269" s="1115"/>
      <c r="D269" s="1119" t="str">
        <f>'statement of marks'!$G$3</f>
        <v>6 A</v>
      </c>
      <c r="E269" s="1119"/>
      <c r="F269" s="1119"/>
      <c r="G269" s="1119"/>
      <c r="H269" s="1115" t="s">
        <v>9</v>
      </c>
      <c r="I269" s="1115"/>
      <c r="J269" s="1115"/>
      <c r="K269" s="1115"/>
      <c r="L269" s="1115"/>
      <c r="M269" s="1119" t="str">
        <f>IF('statement of marks'!D25="","",'statement of marks'!D25)</f>
        <v/>
      </c>
      <c r="N269" s="1119"/>
      <c r="O269" s="1119"/>
      <c r="P269" s="1120"/>
      <c r="Q269" s="1126"/>
      <c r="R269" s="1126"/>
      <c r="S269" s="291"/>
      <c r="T269" s="1114" t="s">
        <v>221</v>
      </c>
      <c r="U269" s="1115"/>
      <c r="V269" s="1119" t="str">
        <f>'statement of marks'!$G$3</f>
        <v>6 A</v>
      </c>
      <c r="W269" s="1119"/>
      <c r="X269" s="1119"/>
      <c r="Y269" s="1119"/>
      <c r="Z269" s="1115" t="s">
        <v>9</v>
      </c>
      <c r="AA269" s="1115"/>
      <c r="AB269" s="1115"/>
      <c r="AC269" s="1115"/>
      <c r="AD269" s="1115"/>
      <c r="AE269" s="1119" t="str">
        <f>IF('statement of marks'!D26="","",'statement of marks'!D26)</f>
        <v/>
      </c>
      <c r="AF269" s="1119"/>
      <c r="AG269" s="1119"/>
      <c r="AH269" s="1120"/>
    </row>
    <row r="270" spans="1:34" ht="19" customHeight="1">
      <c r="A270" s="291"/>
      <c r="B270" s="1114" t="s">
        <v>222</v>
      </c>
      <c r="C270" s="1115"/>
      <c r="D270" s="1119" t="str">
        <f>IF('statement of marks'!F25="","",'statement of marks'!F25)</f>
        <v/>
      </c>
      <c r="E270" s="1119"/>
      <c r="F270" s="1119"/>
      <c r="G270" s="1119"/>
      <c r="H270" s="1115" t="s">
        <v>0</v>
      </c>
      <c r="I270" s="1115"/>
      <c r="J270" s="1115"/>
      <c r="K270" s="1115"/>
      <c r="L270" s="1115"/>
      <c r="M270" s="1121" t="str">
        <f>IF('statement of marks'!H25="","",'statement of marks'!H25)</f>
        <v/>
      </c>
      <c r="N270" s="1121"/>
      <c r="O270" s="1121"/>
      <c r="P270" s="1122"/>
      <c r="Q270" s="1126"/>
      <c r="R270" s="1126"/>
      <c r="S270" s="291"/>
      <c r="T270" s="1114" t="s">
        <v>222</v>
      </c>
      <c r="U270" s="1115"/>
      <c r="V270" s="1119" t="str">
        <f>IF('statement of marks'!F26="","",'statement of marks'!F26)</f>
        <v/>
      </c>
      <c r="W270" s="1119"/>
      <c r="X270" s="1119"/>
      <c r="Y270" s="1119"/>
      <c r="Z270" s="1115" t="s">
        <v>0</v>
      </c>
      <c r="AA270" s="1115"/>
      <c r="AB270" s="1115"/>
      <c r="AC270" s="1115"/>
      <c r="AD270" s="1115"/>
      <c r="AE270" s="1121" t="str">
        <f>IF('statement of marks'!H26="","",'statement of marks'!H26)</f>
        <v/>
      </c>
      <c r="AF270" s="1121"/>
      <c r="AG270" s="1121"/>
      <c r="AH270" s="1122"/>
    </row>
    <row r="271" spans="1:34" ht="19" customHeight="1">
      <c r="A271" s="291"/>
      <c r="B271" s="289" t="s">
        <v>28</v>
      </c>
      <c r="C271" s="279" t="s">
        <v>97</v>
      </c>
      <c r="D271" s="1111" t="s">
        <v>1</v>
      </c>
      <c r="E271" s="1111"/>
      <c r="F271" s="1111"/>
      <c r="G271" s="1111" t="s">
        <v>21</v>
      </c>
      <c r="H271" s="1111"/>
      <c r="I271" s="1111"/>
      <c r="J271" s="1111" t="s">
        <v>68</v>
      </c>
      <c r="K271" s="1111"/>
      <c r="L271" s="1111"/>
      <c r="M271" s="1111" t="s">
        <v>98</v>
      </c>
      <c r="N271" s="1111"/>
      <c r="O271" s="1111"/>
      <c r="P271" s="280" t="s">
        <v>278</v>
      </c>
      <c r="Q271" s="1126"/>
      <c r="R271" s="1126"/>
      <c r="S271" s="291"/>
      <c r="T271" s="289" t="s">
        <v>28</v>
      </c>
      <c r="U271" s="279" t="s">
        <v>97</v>
      </c>
      <c r="V271" s="1111" t="s">
        <v>1</v>
      </c>
      <c r="W271" s="1111"/>
      <c r="X271" s="1111"/>
      <c r="Y271" s="1111" t="s">
        <v>21</v>
      </c>
      <c r="Z271" s="1111"/>
      <c r="AA271" s="1111"/>
      <c r="AB271" s="1111" t="s">
        <v>68</v>
      </c>
      <c r="AC271" s="1111"/>
      <c r="AD271" s="1111"/>
      <c r="AE271" s="1111" t="s">
        <v>98</v>
      </c>
      <c r="AF271" s="1111"/>
      <c r="AG271" s="1111"/>
      <c r="AH271" s="280" t="s">
        <v>278</v>
      </c>
    </row>
    <row r="272" spans="1:34" ht="19" customHeight="1">
      <c r="A272" s="291"/>
      <c r="B272" s="1104" t="s">
        <v>3</v>
      </c>
      <c r="C272" s="1105"/>
      <c r="D272" s="312">
        <f>IF('statement of marks'!M$6="","",'statement of marks'!M$6)</f>
        <v>5</v>
      </c>
      <c r="E272" s="312">
        <f>IF('statement of marks'!N$6="","",'statement of marks'!N$6)</f>
        <v>5</v>
      </c>
      <c r="F272" s="312">
        <f>IF('statement of marks'!O$6="","",'statement of marks'!O$6)</f>
        <v>10</v>
      </c>
      <c r="G272" s="312">
        <f>IF('statement of marks'!P$6="","",'statement of marks'!P$6)</f>
        <v>5</v>
      </c>
      <c r="H272" s="312">
        <f>IF('statement of marks'!Q$6="","",'statement of marks'!Q$6)</f>
        <v>5</v>
      </c>
      <c r="I272" s="312">
        <f>IF('statement of marks'!R$6="","",'statement of marks'!R$6)</f>
        <v>10</v>
      </c>
      <c r="J272" s="312">
        <f>IF('statement of marks'!S$6="","",'statement of marks'!S$6)</f>
        <v>5</v>
      </c>
      <c r="K272" s="312">
        <f>IF('statement of marks'!T$6="","",'statement of marks'!T$6)</f>
        <v>5</v>
      </c>
      <c r="L272" s="312">
        <f>IF('statement of marks'!U$6="","",'statement of marks'!U$6)</f>
        <v>10</v>
      </c>
      <c r="M272" s="312">
        <f>IF('statement of marks'!W$6="","",'statement of marks'!W$6)</f>
        <v>50</v>
      </c>
      <c r="N272" s="312">
        <f>IF('statement of marks'!X$6="","",'statement of marks'!X$6)</f>
        <v>20</v>
      </c>
      <c r="O272" s="312">
        <f>IF('statement of marks'!Y$6="","",'statement of marks'!Y$6)</f>
        <v>70</v>
      </c>
      <c r="P272" s="281">
        <f>IF('statement of marks'!Z$6="","",'statement of marks'!Z$6)</f>
        <v>100</v>
      </c>
      <c r="Q272" s="1126"/>
      <c r="R272" s="1126"/>
      <c r="S272" s="291"/>
      <c r="T272" s="1104" t="s">
        <v>3</v>
      </c>
      <c r="U272" s="1105"/>
      <c r="V272" s="312">
        <f>IF('statement of marks'!M$6="","",'statement of marks'!M$6)</f>
        <v>5</v>
      </c>
      <c r="W272" s="312">
        <f>IF('statement of marks'!N$6="","",'statement of marks'!N$6)</f>
        <v>5</v>
      </c>
      <c r="X272" s="312">
        <f>IF('statement of marks'!O$6="","",'statement of marks'!O$6)</f>
        <v>10</v>
      </c>
      <c r="Y272" s="312">
        <f>IF('statement of marks'!P$6="","",'statement of marks'!P$6)</f>
        <v>5</v>
      </c>
      <c r="Z272" s="312">
        <f>IF('statement of marks'!Q$6="","",'statement of marks'!Q$6)</f>
        <v>5</v>
      </c>
      <c r="AA272" s="312">
        <f>IF('statement of marks'!R$6="","",'statement of marks'!R$6)</f>
        <v>10</v>
      </c>
      <c r="AB272" s="312">
        <f>IF('statement of marks'!S$6="","",'statement of marks'!S$6)</f>
        <v>5</v>
      </c>
      <c r="AC272" s="312">
        <f>IF('statement of marks'!T$6="","",'statement of marks'!T$6)</f>
        <v>5</v>
      </c>
      <c r="AD272" s="312">
        <f>IF('statement of marks'!U$6="","",'statement of marks'!U$6)</f>
        <v>10</v>
      </c>
      <c r="AE272" s="312">
        <f>IF('statement of marks'!W$6="","",'statement of marks'!W$6)</f>
        <v>50</v>
      </c>
      <c r="AF272" s="312">
        <f>IF('statement of marks'!X$6="","",'statement of marks'!X$6)</f>
        <v>20</v>
      </c>
      <c r="AG272" s="312">
        <f>IF('statement of marks'!Y$6="","",'statement of marks'!Y$6)</f>
        <v>70</v>
      </c>
      <c r="AH272" s="281">
        <f>IF('statement of marks'!Z$6="","",'statement of marks'!Z$6)</f>
        <v>100</v>
      </c>
    </row>
    <row r="273" spans="1:34" ht="19" customHeight="1">
      <c r="A273" s="291"/>
      <c r="B273" s="1114" t="str">
        <f>IF('statement of marks'!$M$3="","",'statement of marks'!$M$3)</f>
        <v>fgUnh</v>
      </c>
      <c r="C273" s="1115"/>
      <c r="D273" s="277" t="str">
        <f>IF('statement of marks'!M25="","",'statement of marks'!M25)</f>
        <v/>
      </c>
      <c r="E273" s="277" t="str">
        <f>IF('statement of marks'!N25="","",'statement of marks'!N25)</f>
        <v/>
      </c>
      <c r="F273" s="275" t="str">
        <f>IF('statement of marks'!O25="","",'statement of marks'!O25)</f>
        <v/>
      </c>
      <c r="G273" s="277" t="str">
        <f>IF('statement of marks'!P25="","",'statement of marks'!P25)</f>
        <v/>
      </c>
      <c r="H273" s="277" t="str">
        <f>IF('statement of marks'!Q25="","",'statement of marks'!Q25)</f>
        <v/>
      </c>
      <c r="I273" s="275" t="str">
        <f>IF('statement of marks'!R25="","",'statement of marks'!R25)</f>
        <v/>
      </c>
      <c r="J273" s="277" t="str">
        <f>IF('statement of marks'!S25="","",'statement of marks'!S25)</f>
        <v/>
      </c>
      <c r="K273" s="277" t="str">
        <f>IF('statement of marks'!T25="","",'statement of marks'!T25)</f>
        <v/>
      </c>
      <c r="L273" s="275" t="str">
        <f>IF('statement of marks'!U25="","",'statement of marks'!U25)</f>
        <v/>
      </c>
      <c r="M273" s="277" t="str">
        <f>IF('statement of marks'!W25="","",'statement of marks'!W25)</f>
        <v/>
      </c>
      <c r="N273" s="277" t="str">
        <f>IF('statement of marks'!X25="","",'statement of marks'!X25)</f>
        <v/>
      </c>
      <c r="O273" s="275" t="str">
        <f>IF('statement of marks'!Y25="","",'statement of marks'!Y25)</f>
        <v/>
      </c>
      <c r="P273" s="281" t="str">
        <f>IF('statement of marks'!Z25="","",'statement of marks'!Z25)</f>
        <v/>
      </c>
      <c r="Q273" s="1126"/>
      <c r="R273" s="1126"/>
      <c r="S273" s="291"/>
      <c r="T273" s="1114" t="str">
        <f>IF('statement of marks'!$M$3="","",'statement of marks'!$M$3)</f>
        <v>fgUnh</v>
      </c>
      <c r="U273" s="1115"/>
      <c r="V273" s="277" t="str">
        <f>IF('statement of marks'!M26="","",'statement of marks'!M26)</f>
        <v/>
      </c>
      <c r="W273" s="277" t="str">
        <f>IF('statement of marks'!N26="","",'statement of marks'!N26)</f>
        <v/>
      </c>
      <c r="X273" s="275" t="str">
        <f>IF('statement of marks'!O26="","",'statement of marks'!O26)</f>
        <v/>
      </c>
      <c r="Y273" s="277" t="str">
        <f>IF('statement of marks'!P26="","",'statement of marks'!P26)</f>
        <v/>
      </c>
      <c r="Z273" s="277" t="str">
        <f>IF('statement of marks'!Q26="","",'statement of marks'!Q26)</f>
        <v/>
      </c>
      <c r="AA273" s="275" t="str">
        <f>IF('statement of marks'!R26="","",'statement of marks'!R26)</f>
        <v/>
      </c>
      <c r="AB273" s="277" t="str">
        <f>IF('statement of marks'!S26="","",'statement of marks'!S26)</f>
        <v/>
      </c>
      <c r="AC273" s="277" t="str">
        <f>IF('statement of marks'!T26="","",'statement of marks'!T26)</f>
        <v/>
      </c>
      <c r="AD273" s="275" t="str">
        <f>IF('statement of marks'!U26="","",'statement of marks'!U26)</f>
        <v/>
      </c>
      <c r="AE273" s="277" t="str">
        <f>IF('statement of marks'!W26="","",'statement of marks'!W26)</f>
        <v/>
      </c>
      <c r="AF273" s="277" t="str">
        <f>IF('statement of marks'!X26="","",'statement of marks'!X26)</f>
        <v/>
      </c>
      <c r="AG273" s="275" t="str">
        <f>IF('statement of marks'!Y26="","",'statement of marks'!Y26)</f>
        <v/>
      </c>
      <c r="AH273" s="281" t="str">
        <f>IF('statement of marks'!Z26="","",'statement of marks'!Z26)</f>
        <v/>
      </c>
    </row>
    <row r="274" spans="1:34" ht="19" customHeight="1">
      <c r="A274" s="291"/>
      <c r="B274" s="1114" t="str">
        <f>IF('statement of marks'!$AI$3="","",'statement of marks'!$AI$3)</f>
        <v>vaxszth</v>
      </c>
      <c r="C274" s="1115"/>
      <c r="D274" s="277" t="str">
        <f>IF('statement of marks'!AI25="","",'statement of marks'!AI25)</f>
        <v/>
      </c>
      <c r="E274" s="277" t="str">
        <f>IF('statement of marks'!AJ25="","",'statement of marks'!AJ25)</f>
        <v/>
      </c>
      <c r="F274" s="275" t="str">
        <f>IF('statement of marks'!AK25="","",'statement of marks'!AK25)</f>
        <v/>
      </c>
      <c r="G274" s="277" t="str">
        <f>IF('statement of marks'!AL25="","",'statement of marks'!AL25)</f>
        <v/>
      </c>
      <c r="H274" s="277" t="str">
        <f>IF('statement of marks'!AM25="","",'statement of marks'!AM25)</f>
        <v/>
      </c>
      <c r="I274" s="275" t="str">
        <f>IF('statement of marks'!AN25="","",'statement of marks'!AN25)</f>
        <v/>
      </c>
      <c r="J274" s="277" t="str">
        <f>IF('statement of marks'!AO25="","",'statement of marks'!AO25)</f>
        <v/>
      </c>
      <c r="K274" s="277" t="str">
        <f>IF('statement of marks'!AP25="","",'statement of marks'!AP25)</f>
        <v/>
      </c>
      <c r="L274" s="275" t="str">
        <f>IF('statement of marks'!AQ25="","",'statement of marks'!AQ25)</f>
        <v/>
      </c>
      <c r="M274" s="277" t="str">
        <f>IF('statement of marks'!AS25="","",'statement of marks'!AS25)</f>
        <v/>
      </c>
      <c r="N274" s="277" t="str">
        <f>IF('statement of marks'!AT25="","",'statement of marks'!AT25)</f>
        <v/>
      </c>
      <c r="O274" s="275" t="str">
        <f>IF('statement of marks'!AU25="","",'statement of marks'!AU25)</f>
        <v/>
      </c>
      <c r="P274" s="281" t="str">
        <f>IF('statement of marks'!AV25="","",'statement of marks'!AV25)</f>
        <v/>
      </c>
      <c r="Q274" s="1126"/>
      <c r="R274" s="1126"/>
      <c r="S274" s="291"/>
      <c r="T274" s="1114" t="str">
        <f>IF('statement of marks'!$AI$3="","",'statement of marks'!$AI$3)</f>
        <v>vaxszth</v>
      </c>
      <c r="U274" s="1115"/>
      <c r="V274" s="277" t="str">
        <f>IF('statement of marks'!AI26="","",'statement of marks'!AI26)</f>
        <v/>
      </c>
      <c r="W274" s="277" t="str">
        <f>IF('statement of marks'!AJ26="","",'statement of marks'!AJ26)</f>
        <v/>
      </c>
      <c r="X274" s="275" t="str">
        <f>IF('statement of marks'!AK26="","",'statement of marks'!AK26)</f>
        <v/>
      </c>
      <c r="Y274" s="277" t="str">
        <f>IF('statement of marks'!AL26="","",'statement of marks'!AL26)</f>
        <v/>
      </c>
      <c r="Z274" s="277" t="str">
        <f>IF('statement of marks'!AM26="","",'statement of marks'!AM26)</f>
        <v/>
      </c>
      <c r="AA274" s="275" t="str">
        <f>IF('statement of marks'!AN26="","",'statement of marks'!AN26)</f>
        <v/>
      </c>
      <c r="AB274" s="277" t="str">
        <f>IF('statement of marks'!AO26="","",'statement of marks'!AO26)</f>
        <v/>
      </c>
      <c r="AC274" s="277" t="str">
        <f>IF('statement of marks'!AP26="","",'statement of marks'!AP26)</f>
        <v/>
      </c>
      <c r="AD274" s="275" t="str">
        <f>IF('statement of marks'!AQ26="","",'statement of marks'!AQ26)</f>
        <v/>
      </c>
      <c r="AE274" s="277" t="str">
        <f>IF('statement of marks'!AS26="","",'statement of marks'!AS26)</f>
        <v/>
      </c>
      <c r="AF274" s="277" t="str">
        <f>IF('statement of marks'!AT26="","",'statement of marks'!AT26)</f>
        <v/>
      </c>
      <c r="AG274" s="275" t="str">
        <f>IF('statement of marks'!AU26="","",'statement of marks'!AU26)</f>
        <v/>
      </c>
      <c r="AH274" s="281" t="str">
        <f>IF('statement of marks'!AV26="","",'statement of marks'!AV26)</f>
        <v/>
      </c>
    </row>
    <row r="275" spans="1:34" ht="19" customHeight="1">
      <c r="A275" s="291"/>
      <c r="B275" s="1114" t="str">
        <f>IF('statement of marks'!BE25="s","laLd`r",IF('statement of marks'!BE25="u","mnwZ",IF('statement of marks'!BE25="g","xqtjkrh",IF('statement of marks'!BE25="p","iatkch",IF('statement of marks'!BE25="sd","fla/kh","r`rh; Hkk""kk")))))</f>
        <v>r`rh; Hkk"kk</v>
      </c>
      <c r="C275" s="1115"/>
      <c r="D275" s="277" t="str">
        <f>IF('statement of marks'!BF25="","",'statement of marks'!BF25)</f>
        <v/>
      </c>
      <c r="E275" s="277" t="str">
        <f>IF('statement of marks'!BG25="","",'statement of marks'!BG25)</f>
        <v/>
      </c>
      <c r="F275" s="275" t="str">
        <f>IF('statement of marks'!BH25="","",'statement of marks'!BH25)</f>
        <v/>
      </c>
      <c r="G275" s="277" t="str">
        <f>IF('statement of marks'!BI25="","",'statement of marks'!BI25)</f>
        <v/>
      </c>
      <c r="H275" s="277" t="str">
        <f>IF('statement of marks'!BJ25="","",'statement of marks'!BJ25)</f>
        <v/>
      </c>
      <c r="I275" s="275" t="str">
        <f>IF('statement of marks'!BK25="","",'statement of marks'!BK25)</f>
        <v/>
      </c>
      <c r="J275" s="277" t="str">
        <f>IF('statement of marks'!BL25="","",'statement of marks'!BL25)</f>
        <v/>
      </c>
      <c r="K275" s="277" t="str">
        <f>IF('statement of marks'!BM25="","",'statement of marks'!BM25)</f>
        <v/>
      </c>
      <c r="L275" s="275" t="str">
        <f>IF('statement of marks'!BN25="","",'statement of marks'!BN25)</f>
        <v/>
      </c>
      <c r="M275" s="277" t="str">
        <f>IF('statement of marks'!BP25="","",'statement of marks'!BP25)</f>
        <v/>
      </c>
      <c r="N275" s="277" t="str">
        <f>IF('statement of marks'!BQ25="","",'statement of marks'!BQ25)</f>
        <v/>
      </c>
      <c r="O275" s="275" t="str">
        <f>IF('statement of marks'!BR25="","",'statement of marks'!BR25)</f>
        <v/>
      </c>
      <c r="P275" s="281" t="str">
        <f>IF('statement of marks'!BS25="","",'statement of marks'!BS25)</f>
        <v/>
      </c>
      <c r="Q275" s="1126"/>
      <c r="R275" s="1126"/>
      <c r="S275" s="291"/>
      <c r="T275" s="1114" t="str">
        <f>IF('statement of marks'!BE26="s","laLd`r",IF('statement of marks'!BE26="u","mnwZ",IF('statement of marks'!BE26="g","xqtjkrh",IF('statement of marks'!BE26="p","iatkch",IF('statement of marks'!BE26="sd","fla/kh","r`rh; Hkk""kk")))))</f>
        <v>r`rh; Hkk"kk</v>
      </c>
      <c r="U275" s="1115"/>
      <c r="V275" s="277" t="str">
        <f>IF('statement of marks'!BF26="","",'statement of marks'!BF26)</f>
        <v/>
      </c>
      <c r="W275" s="277" t="str">
        <f>IF('statement of marks'!BG26="","",'statement of marks'!BG26)</f>
        <v/>
      </c>
      <c r="X275" s="275" t="str">
        <f>IF('statement of marks'!BH26="","",'statement of marks'!BH26)</f>
        <v/>
      </c>
      <c r="Y275" s="277" t="str">
        <f>IF('statement of marks'!BI26="","",'statement of marks'!BI26)</f>
        <v/>
      </c>
      <c r="Z275" s="277" t="str">
        <f>IF('statement of marks'!BJ26="","",'statement of marks'!BJ26)</f>
        <v/>
      </c>
      <c r="AA275" s="275" t="str">
        <f>IF('statement of marks'!BK26="","",'statement of marks'!BK26)</f>
        <v/>
      </c>
      <c r="AB275" s="277" t="str">
        <f>IF('statement of marks'!BL26="","",'statement of marks'!BL26)</f>
        <v/>
      </c>
      <c r="AC275" s="277" t="str">
        <f>IF('statement of marks'!BM26="","",'statement of marks'!BM26)</f>
        <v/>
      </c>
      <c r="AD275" s="275" t="str">
        <f>IF('statement of marks'!BN26="","",'statement of marks'!BN26)</f>
        <v/>
      </c>
      <c r="AE275" s="277" t="str">
        <f>IF('statement of marks'!BP26="","",'statement of marks'!BP26)</f>
        <v/>
      </c>
      <c r="AF275" s="277" t="str">
        <f>IF('statement of marks'!BQ26="","",'statement of marks'!BQ26)</f>
        <v/>
      </c>
      <c r="AG275" s="275" t="str">
        <f>IF('statement of marks'!BR26="","",'statement of marks'!BR26)</f>
        <v/>
      </c>
      <c r="AH275" s="281" t="str">
        <f>IF('statement of marks'!BS26="","",'statement of marks'!BS26)</f>
        <v/>
      </c>
    </row>
    <row r="276" spans="1:34" ht="19" customHeight="1">
      <c r="A276" s="291"/>
      <c r="B276" s="1114" t="str">
        <f>IF('statement of marks'!$CB$3="","",'statement of marks'!$CB$3)</f>
        <v>xf.kr</v>
      </c>
      <c r="C276" s="1115"/>
      <c r="D276" s="277" t="str">
        <f>IF('statement of marks'!CB25="","",'statement of marks'!CB25)</f>
        <v/>
      </c>
      <c r="E276" s="277" t="str">
        <f>IF('statement of marks'!CC25="","",'statement of marks'!CC25)</f>
        <v/>
      </c>
      <c r="F276" s="275" t="str">
        <f>IF('statement of marks'!CD25="","",'statement of marks'!CD25)</f>
        <v/>
      </c>
      <c r="G276" s="277" t="str">
        <f>IF('statement of marks'!CE25="","",'statement of marks'!CE25)</f>
        <v/>
      </c>
      <c r="H276" s="277" t="str">
        <f>IF('statement of marks'!CF25="","",'statement of marks'!CF25)</f>
        <v/>
      </c>
      <c r="I276" s="275" t="str">
        <f>IF('statement of marks'!CG25="","",'statement of marks'!CG25)</f>
        <v/>
      </c>
      <c r="J276" s="277" t="str">
        <f>IF('statement of marks'!CH25="","",'statement of marks'!CH25)</f>
        <v/>
      </c>
      <c r="K276" s="277" t="str">
        <f>IF('statement of marks'!CI25="","",'statement of marks'!CI25)</f>
        <v/>
      </c>
      <c r="L276" s="275" t="str">
        <f>IF('statement of marks'!CJ25="","",'statement of marks'!CJ25)</f>
        <v/>
      </c>
      <c r="M276" s="277" t="str">
        <f>IF('statement of marks'!CL25="","",'statement of marks'!CL25)</f>
        <v/>
      </c>
      <c r="N276" s="277" t="str">
        <f>IF('statement of marks'!CM25="","",'statement of marks'!CM25)</f>
        <v/>
      </c>
      <c r="O276" s="275" t="str">
        <f>IF('statement of marks'!CN25="","",'statement of marks'!CN25)</f>
        <v/>
      </c>
      <c r="P276" s="281" t="str">
        <f>IF('statement of marks'!CO25="","",'statement of marks'!CO25)</f>
        <v/>
      </c>
      <c r="Q276" s="1126"/>
      <c r="R276" s="1126"/>
      <c r="S276" s="291"/>
      <c r="T276" s="1114" t="str">
        <f>IF('statement of marks'!$CB$3="","",'statement of marks'!$CB$3)</f>
        <v>xf.kr</v>
      </c>
      <c r="U276" s="1115"/>
      <c r="V276" s="277" t="str">
        <f>IF('statement of marks'!CB26="","",'statement of marks'!CB26)</f>
        <v/>
      </c>
      <c r="W276" s="277" t="str">
        <f>IF('statement of marks'!CC26="","",'statement of marks'!CC26)</f>
        <v/>
      </c>
      <c r="X276" s="275" t="str">
        <f>IF('statement of marks'!CD26="","",'statement of marks'!CD26)</f>
        <v/>
      </c>
      <c r="Y276" s="277" t="str">
        <f>IF('statement of marks'!CE26="","",'statement of marks'!CE26)</f>
        <v/>
      </c>
      <c r="Z276" s="277" t="str">
        <f>IF('statement of marks'!CF26="","",'statement of marks'!CF26)</f>
        <v/>
      </c>
      <c r="AA276" s="275" t="str">
        <f>IF('statement of marks'!CG26="","",'statement of marks'!CG26)</f>
        <v/>
      </c>
      <c r="AB276" s="277" t="str">
        <f>IF('statement of marks'!CH26="","",'statement of marks'!CH26)</f>
        <v/>
      </c>
      <c r="AC276" s="277" t="str">
        <f>IF('statement of marks'!CI26="","",'statement of marks'!CI26)</f>
        <v/>
      </c>
      <c r="AD276" s="275" t="str">
        <f>IF('statement of marks'!CJ26="","",'statement of marks'!CJ26)</f>
        <v/>
      </c>
      <c r="AE276" s="277" t="str">
        <f>IF('statement of marks'!CL26="","",'statement of marks'!CL26)</f>
        <v/>
      </c>
      <c r="AF276" s="277" t="str">
        <f>IF('statement of marks'!CM26="","",'statement of marks'!CM26)</f>
        <v/>
      </c>
      <c r="AG276" s="275" t="str">
        <f>IF('statement of marks'!CN26="","",'statement of marks'!CN26)</f>
        <v/>
      </c>
      <c r="AH276" s="281" t="str">
        <f>IF('statement of marks'!CO26="","",'statement of marks'!CO26)</f>
        <v/>
      </c>
    </row>
    <row r="277" spans="1:34" ht="19" customHeight="1">
      <c r="A277" s="291"/>
      <c r="B277" s="1114" t="str">
        <f>IF('statement of marks'!$CX$3="","",'statement of marks'!$CX$3)</f>
        <v>foKku</v>
      </c>
      <c r="C277" s="1115"/>
      <c r="D277" s="277" t="str">
        <f>IF('statement of marks'!CX25="","",'statement of marks'!CX25)</f>
        <v/>
      </c>
      <c r="E277" s="277" t="str">
        <f>IF('statement of marks'!CY25="","",'statement of marks'!CY25)</f>
        <v/>
      </c>
      <c r="F277" s="275" t="str">
        <f>IF('statement of marks'!CZ25="","",'statement of marks'!CZ25)</f>
        <v/>
      </c>
      <c r="G277" s="277" t="str">
        <f>IF('statement of marks'!DA25="","",'statement of marks'!DA25)</f>
        <v/>
      </c>
      <c r="H277" s="277" t="str">
        <f>IF('statement of marks'!DB25="","",'statement of marks'!DB25)</f>
        <v/>
      </c>
      <c r="I277" s="275" t="str">
        <f>IF('statement of marks'!DC25="","",'statement of marks'!DC25)</f>
        <v/>
      </c>
      <c r="J277" s="277" t="str">
        <f>IF('statement of marks'!DD25="","",'statement of marks'!DD25)</f>
        <v/>
      </c>
      <c r="K277" s="277" t="str">
        <f>IF('statement of marks'!DE25="","",'statement of marks'!DE25)</f>
        <v/>
      </c>
      <c r="L277" s="275" t="str">
        <f>IF('statement of marks'!DF25="","",'statement of marks'!DF25)</f>
        <v/>
      </c>
      <c r="M277" s="277" t="str">
        <f>IF('statement of marks'!DH25="","",'statement of marks'!DH25)</f>
        <v/>
      </c>
      <c r="N277" s="277" t="str">
        <f>IF('statement of marks'!DI25="","",'statement of marks'!DI25)</f>
        <v/>
      </c>
      <c r="O277" s="275" t="str">
        <f>IF('statement of marks'!DJ25="","",'statement of marks'!DJ25)</f>
        <v/>
      </c>
      <c r="P277" s="281" t="str">
        <f>IF('statement of marks'!DK25="","",'statement of marks'!DK25)</f>
        <v/>
      </c>
      <c r="Q277" s="1126"/>
      <c r="R277" s="1126"/>
      <c r="S277" s="291"/>
      <c r="T277" s="1114" t="str">
        <f>IF('statement of marks'!$CX$3="","",'statement of marks'!$CX$3)</f>
        <v>foKku</v>
      </c>
      <c r="U277" s="1115"/>
      <c r="V277" s="277" t="str">
        <f>IF('statement of marks'!CX26="","",'statement of marks'!CX26)</f>
        <v/>
      </c>
      <c r="W277" s="277" t="str">
        <f>IF('statement of marks'!CY26="","",'statement of marks'!CY26)</f>
        <v/>
      </c>
      <c r="X277" s="275" t="str">
        <f>IF('statement of marks'!CZ26="","",'statement of marks'!CZ26)</f>
        <v/>
      </c>
      <c r="Y277" s="277" t="str">
        <f>IF('statement of marks'!DA26="","",'statement of marks'!DA26)</f>
        <v/>
      </c>
      <c r="Z277" s="277" t="str">
        <f>IF('statement of marks'!DB26="","",'statement of marks'!DB26)</f>
        <v/>
      </c>
      <c r="AA277" s="275" t="str">
        <f>IF('statement of marks'!DC26="","",'statement of marks'!DC26)</f>
        <v/>
      </c>
      <c r="AB277" s="277" t="str">
        <f>IF('statement of marks'!DD26="","",'statement of marks'!DD26)</f>
        <v/>
      </c>
      <c r="AC277" s="277" t="str">
        <f>IF('statement of marks'!DE26="","",'statement of marks'!DE26)</f>
        <v/>
      </c>
      <c r="AD277" s="275" t="str">
        <f>IF('statement of marks'!DF26="","",'statement of marks'!DF26)</f>
        <v/>
      </c>
      <c r="AE277" s="277" t="str">
        <f>IF('statement of marks'!DH26="","",'statement of marks'!DH26)</f>
        <v/>
      </c>
      <c r="AF277" s="277" t="str">
        <f>IF('statement of marks'!DI26="","",'statement of marks'!DI26)</f>
        <v/>
      </c>
      <c r="AG277" s="275" t="str">
        <f>IF('statement of marks'!DJ26="","",'statement of marks'!DJ26)</f>
        <v/>
      </c>
      <c r="AH277" s="281" t="str">
        <f>IF('statement of marks'!DK26="","",'statement of marks'!DK26)</f>
        <v/>
      </c>
    </row>
    <row r="278" spans="1:34" ht="19" customHeight="1">
      <c r="A278" s="291"/>
      <c r="B278" s="1114" t="str">
        <f>IF('statement of marks'!$DT$3="","",'statement of marks'!$DT$3)</f>
        <v>lkekftd foKku</v>
      </c>
      <c r="C278" s="1115"/>
      <c r="D278" s="277" t="str">
        <f>IF('statement of marks'!DT25="","",'statement of marks'!DT25)</f>
        <v/>
      </c>
      <c r="E278" s="277" t="str">
        <f>IF('statement of marks'!DU25="","",'statement of marks'!DU25)</f>
        <v/>
      </c>
      <c r="F278" s="275" t="str">
        <f>IF('statement of marks'!DV25="","",'statement of marks'!DV25)</f>
        <v/>
      </c>
      <c r="G278" s="277" t="str">
        <f>IF('statement of marks'!DW25="","",'statement of marks'!DW25)</f>
        <v/>
      </c>
      <c r="H278" s="277" t="str">
        <f>IF('statement of marks'!DX25="","",'statement of marks'!DX25)</f>
        <v/>
      </c>
      <c r="I278" s="275" t="str">
        <f>IF('statement of marks'!DY25="","",'statement of marks'!DY25)</f>
        <v/>
      </c>
      <c r="J278" s="277" t="str">
        <f>IF('statement of marks'!DZ25="","",'statement of marks'!DZ25)</f>
        <v/>
      </c>
      <c r="K278" s="277" t="str">
        <f>IF('statement of marks'!EA25="","",'statement of marks'!EA25)</f>
        <v/>
      </c>
      <c r="L278" s="275" t="str">
        <f>IF('statement of marks'!EB25="","",'statement of marks'!EB25)</f>
        <v/>
      </c>
      <c r="M278" s="277" t="str">
        <f>IF('statement of marks'!ED25="","",'statement of marks'!ED25)</f>
        <v/>
      </c>
      <c r="N278" s="277" t="str">
        <f>IF('statement of marks'!EE25="","",'statement of marks'!EE25)</f>
        <v/>
      </c>
      <c r="O278" s="275" t="str">
        <f>IF('statement of marks'!EF25="","",'statement of marks'!EF25)</f>
        <v/>
      </c>
      <c r="P278" s="281" t="str">
        <f>IF('statement of marks'!EG25="","",'statement of marks'!EG25)</f>
        <v/>
      </c>
      <c r="Q278" s="1126"/>
      <c r="R278" s="1126"/>
      <c r="S278" s="291"/>
      <c r="T278" s="1114" t="str">
        <f>IF('statement of marks'!$DT$3="","",'statement of marks'!$DT$3)</f>
        <v>lkekftd foKku</v>
      </c>
      <c r="U278" s="1115"/>
      <c r="V278" s="277" t="str">
        <f>IF('statement of marks'!DT26="","",'statement of marks'!DT26)</f>
        <v/>
      </c>
      <c r="W278" s="277" t="str">
        <f>IF('statement of marks'!DU26="","",'statement of marks'!DU26)</f>
        <v/>
      </c>
      <c r="X278" s="275" t="str">
        <f>IF('statement of marks'!DV26="","",'statement of marks'!DV26)</f>
        <v/>
      </c>
      <c r="Y278" s="277" t="str">
        <f>IF('statement of marks'!DW26="","",'statement of marks'!DW26)</f>
        <v/>
      </c>
      <c r="Z278" s="277" t="str">
        <f>IF('statement of marks'!DX26="","",'statement of marks'!DX26)</f>
        <v/>
      </c>
      <c r="AA278" s="275" t="str">
        <f>IF('statement of marks'!DY26="","",'statement of marks'!DY26)</f>
        <v/>
      </c>
      <c r="AB278" s="277" t="str">
        <f>IF('statement of marks'!DZ26="","",'statement of marks'!DZ26)</f>
        <v/>
      </c>
      <c r="AC278" s="277" t="str">
        <f>IF('statement of marks'!EA26="","",'statement of marks'!EA26)</f>
        <v/>
      </c>
      <c r="AD278" s="275" t="str">
        <f>IF('statement of marks'!EB26="","",'statement of marks'!EB26)</f>
        <v/>
      </c>
      <c r="AE278" s="277" t="str">
        <f>IF('statement of marks'!ED26="","",'statement of marks'!ED26)</f>
        <v/>
      </c>
      <c r="AF278" s="277" t="str">
        <f>IF('statement of marks'!EE26="","",'statement of marks'!EE26)</f>
        <v/>
      </c>
      <c r="AG278" s="275" t="str">
        <f>IF('statement of marks'!EF26="","",'statement of marks'!EF26)</f>
        <v/>
      </c>
      <c r="AH278" s="281" t="str">
        <f>IF('statement of marks'!EG26="","",'statement of marks'!EG26)</f>
        <v/>
      </c>
    </row>
    <row r="279" spans="1:34" ht="19" customHeight="1">
      <c r="A279" s="291"/>
      <c r="B279" s="1117" t="s">
        <v>271</v>
      </c>
      <c r="C279" s="1118"/>
      <c r="D279" s="1111" t="s">
        <v>1</v>
      </c>
      <c r="E279" s="1111"/>
      <c r="F279" s="1111"/>
      <c r="G279" s="1111" t="s">
        <v>21</v>
      </c>
      <c r="H279" s="1111"/>
      <c r="I279" s="1111"/>
      <c r="J279" s="1111" t="s">
        <v>272</v>
      </c>
      <c r="K279" s="1111"/>
      <c r="L279" s="1111"/>
      <c r="M279" s="1111" t="s">
        <v>68</v>
      </c>
      <c r="N279" s="1111"/>
      <c r="O279" s="1111"/>
      <c r="P279" s="282"/>
      <c r="Q279" s="1126"/>
      <c r="R279" s="1126"/>
      <c r="S279" s="291"/>
      <c r="T279" s="1117" t="s">
        <v>271</v>
      </c>
      <c r="U279" s="1118"/>
      <c r="V279" s="1111" t="s">
        <v>1</v>
      </c>
      <c r="W279" s="1111"/>
      <c r="X279" s="1111"/>
      <c r="Y279" s="1111" t="s">
        <v>21</v>
      </c>
      <c r="Z279" s="1111"/>
      <c r="AA279" s="1111"/>
      <c r="AB279" s="1111" t="s">
        <v>272</v>
      </c>
      <c r="AC279" s="1111"/>
      <c r="AD279" s="1111"/>
      <c r="AE279" s="1111" t="s">
        <v>68</v>
      </c>
      <c r="AF279" s="1111"/>
      <c r="AG279" s="1111"/>
      <c r="AH279" s="282"/>
    </row>
    <row r="280" spans="1:34" ht="19" customHeight="1">
      <c r="A280" s="291"/>
      <c r="B280" s="1104" t="s">
        <v>3</v>
      </c>
      <c r="C280" s="1105"/>
      <c r="D280" s="1116">
        <f>IF('statement of marks'!EP$6="","",'statement of marks'!EP$6)</f>
        <v>20</v>
      </c>
      <c r="E280" s="1116"/>
      <c r="F280" s="1116"/>
      <c r="G280" s="1116">
        <f>IF('statement of marks'!EQ$6="","",'statement of marks'!EQ$6)</f>
        <v>20</v>
      </c>
      <c r="H280" s="1116"/>
      <c r="I280" s="1116"/>
      <c r="J280" s="1116">
        <f>IF('statement of marks'!ES$6="","",'statement of marks'!ES$6)</f>
        <v>20</v>
      </c>
      <c r="K280" s="1116"/>
      <c r="L280" s="1116"/>
      <c r="M280" s="1116">
        <f>IF('statement of marks'!EY$6="","",'statement of marks'!ER$6)</f>
        <v>20</v>
      </c>
      <c r="N280" s="1116"/>
      <c r="O280" s="1116"/>
      <c r="P280" s="283"/>
      <c r="Q280" s="1126"/>
      <c r="R280" s="1126"/>
      <c r="S280" s="291"/>
      <c r="T280" s="1104" t="s">
        <v>3</v>
      </c>
      <c r="U280" s="1105"/>
      <c r="V280" s="1116">
        <f>IF('statement of marks'!EP$6="","",'statement of marks'!EP$6)</f>
        <v>20</v>
      </c>
      <c r="W280" s="1116"/>
      <c r="X280" s="1116"/>
      <c r="Y280" s="1116">
        <f>IF('statement of marks'!EQ$6="","",'statement of marks'!EQ$6)</f>
        <v>20</v>
      </c>
      <c r="Z280" s="1116"/>
      <c r="AA280" s="1116"/>
      <c r="AB280" s="1116">
        <f>IF('statement of marks'!ES$6="","",'statement of marks'!ES$6)</f>
        <v>20</v>
      </c>
      <c r="AC280" s="1116"/>
      <c r="AD280" s="1116"/>
      <c r="AE280" s="1116">
        <f>IF('statement of marks'!EY$6="","",'statement of marks'!ER$6)</f>
        <v>20</v>
      </c>
      <c r="AF280" s="1116"/>
      <c r="AG280" s="1116"/>
      <c r="AH280" s="283"/>
    </row>
    <row r="281" spans="1:34" ht="19" customHeight="1">
      <c r="A281" s="291"/>
      <c r="B281" s="1114" t="str">
        <f>IF('statement of marks'!$EP$3="","",'statement of marks'!$EP$3)</f>
        <v>dk;kZuqHko</v>
      </c>
      <c r="C281" s="1115"/>
      <c r="D281" s="1103" t="str">
        <f>IF('statement of marks'!EP25="","",'statement of marks'!EP25)</f>
        <v/>
      </c>
      <c r="E281" s="1103"/>
      <c r="F281" s="1103"/>
      <c r="G281" s="1103" t="str">
        <f>IF('statement of marks'!EQ25="","",'statement of marks'!EQ25)</f>
        <v/>
      </c>
      <c r="H281" s="1103"/>
      <c r="I281" s="1103"/>
      <c r="J281" s="1103" t="str">
        <f>IF('statement of marks'!ES25="","",'statement of marks'!ES25)</f>
        <v/>
      </c>
      <c r="K281" s="1103"/>
      <c r="L281" s="1103"/>
      <c r="M281" s="1103" t="str">
        <f>IF('statement of marks'!ER25="","",'statement of marks'!ER25)</f>
        <v/>
      </c>
      <c r="N281" s="1103"/>
      <c r="O281" s="1103"/>
      <c r="P281" s="284"/>
      <c r="Q281" s="1126"/>
      <c r="R281" s="1126"/>
      <c r="S281" s="291"/>
      <c r="T281" s="1114" t="str">
        <f>IF('statement of marks'!$EP$3="","",'statement of marks'!$EP$3)</f>
        <v>dk;kZuqHko</v>
      </c>
      <c r="U281" s="1115"/>
      <c r="V281" s="1103" t="str">
        <f>IF('statement of marks'!EP26="","",'statement of marks'!EP26)</f>
        <v/>
      </c>
      <c r="W281" s="1103"/>
      <c r="X281" s="1103"/>
      <c r="Y281" s="1103" t="str">
        <f>IF('statement of marks'!EQ26="","",'statement of marks'!EQ26)</f>
        <v/>
      </c>
      <c r="Z281" s="1103"/>
      <c r="AA281" s="1103"/>
      <c r="AB281" s="1103" t="str">
        <f>IF('statement of marks'!ES26="","",'statement of marks'!ES26)</f>
        <v/>
      </c>
      <c r="AC281" s="1103"/>
      <c r="AD281" s="1103"/>
      <c r="AE281" s="1103" t="str">
        <f>IF('statement of marks'!ER26="","",'statement of marks'!ER26)</f>
        <v/>
      </c>
      <c r="AF281" s="1103"/>
      <c r="AG281" s="1103"/>
      <c r="AH281" s="284"/>
    </row>
    <row r="282" spans="1:34" ht="19" customHeight="1">
      <c r="A282" s="291"/>
      <c r="B282" s="1112" t="str">
        <f>IF('statement of marks'!$EZ$3="","",'statement of marks'!$EZ$3)</f>
        <v>dyk f'k{kk</v>
      </c>
      <c r="C282" s="1113"/>
      <c r="D282" s="1103" t="str">
        <f>IF('statement of marks'!EZ25="","",'statement of marks'!EZ25)</f>
        <v/>
      </c>
      <c r="E282" s="1103"/>
      <c r="F282" s="1103"/>
      <c r="G282" s="1103" t="str">
        <f>IF('statement of marks'!FA25="","",'statement of marks'!FA25)</f>
        <v/>
      </c>
      <c r="H282" s="1103"/>
      <c r="I282" s="1103"/>
      <c r="J282" s="1103" t="str">
        <f>IF('statement of marks'!FC25="","",'statement of marks'!FC25)</f>
        <v/>
      </c>
      <c r="K282" s="1103"/>
      <c r="L282" s="1103"/>
      <c r="M282" s="1103" t="str">
        <f>IF('statement of marks'!FB25="","",'statement of marks'!FB25)</f>
        <v/>
      </c>
      <c r="N282" s="1103"/>
      <c r="O282" s="1103"/>
      <c r="P282" s="284"/>
      <c r="Q282" s="1126"/>
      <c r="R282" s="1126"/>
      <c r="S282" s="291"/>
      <c r="T282" s="1112" t="str">
        <f>IF('statement of marks'!$EZ$3="","",'statement of marks'!$EZ$3)</f>
        <v>dyk f'k{kk</v>
      </c>
      <c r="U282" s="1113"/>
      <c r="V282" s="1103" t="str">
        <f>IF('statement of marks'!EZ26="","",'statement of marks'!EZ26)</f>
        <v/>
      </c>
      <c r="W282" s="1103"/>
      <c r="X282" s="1103"/>
      <c r="Y282" s="1103" t="str">
        <f>IF('statement of marks'!FA26="","",'statement of marks'!FA26)</f>
        <v/>
      </c>
      <c r="Z282" s="1103"/>
      <c r="AA282" s="1103"/>
      <c r="AB282" s="1103" t="str">
        <f>IF('statement of marks'!FC26="","",'statement of marks'!FC26)</f>
        <v/>
      </c>
      <c r="AC282" s="1103"/>
      <c r="AD282" s="1103"/>
      <c r="AE282" s="1103" t="str">
        <f>IF('statement of marks'!FB26="","",'statement of marks'!FB26)</f>
        <v/>
      </c>
      <c r="AF282" s="1103"/>
      <c r="AG282" s="1103"/>
      <c r="AH282" s="284"/>
    </row>
    <row r="283" spans="1:34" ht="19" customHeight="1">
      <c r="A283" s="291"/>
      <c r="B283" s="1109" t="str">
        <f>IF('statement of marks'!$FJ$3="","",'statement of marks'!$FJ$3)</f>
        <v>LokLF; ,oe~ 'kkjhfjd f'k{kk</v>
      </c>
      <c r="C283" s="1110"/>
      <c r="D283" s="1103" t="str">
        <f>IF('statement of marks'!FJ25="","",'statement of marks'!FJ25)</f>
        <v/>
      </c>
      <c r="E283" s="1103"/>
      <c r="F283" s="1103"/>
      <c r="G283" s="1103" t="str">
        <f>IF('statement of marks'!FK25="","",'statement of marks'!FK25)</f>
        <v/>
      </c>
      <c r="H283" s="1103"/>
      <c r="I283" s="1103"/>
      <c r="J283" s="1103" t="str">
        <f>IF('statement of marks'!FM25="","",'statement of marks'!FM25)</f>
        <v/>
      </c>
      <c r="K283" s="1103"/>
      <c r="L283" s="1103"/>
      <c r="M283" s="1103" t="str">
        <f>IF('statement of marks'!FL25="","",'statement of marks'!FL25)</f>
        <v/>
      </c>
      <c r="N283" s="1103"/>
      <c r="O283" s="1103"/>
      <c r="P283" s="284"/>
      <c r="Q283" s="1126"/>
      <c r="R283" s="1126"/>
      <c r="S283" s="291"/>
      <c r="T283" s="1109" t="str">
        <f>IF('statement of marks'!$FJ$3="","",'statement of marks'!$FJ$3)</f>
        <v>LokLF; ,oe~ 'kkjhfjd f'k{kk</v>
      </c>
      <c r="U283" s="1110"/>
      <c r="V283" s="1103" t="str">
        <f>IF('statement of marks'!FJ26="","",'statement of marks'!FJ26)</f>
        <v/>
      </c>
      <c r="W283" s="1103"/>
      <c r="X283" s="1103"/>
      <c r="Y283" s="1103" t="str">
        <f>IF('statement of marks'!FK26="","",'statement of marks'!FK26)</f>
        <v/>
      </c>
      <c r="Z283" s="1103"/>
      <c r="AA283" s="1103"/>
      <c r="AB283" s="1103" t="str">
        <f>IF('statement of marks'!FM26="","",'statement of marks'!FM26)</f>
        <v/>
      </c>
      <c r="AC283" s="1103"/>
      <c r="AD283" s="1103"/>
      <c r="AE283" s="1103" t="str">
        <f>IF('statement of marks'!FL26="","",'statement of marks'!FL26)</f>
        <v/>
      </c>
      <c r="AF283" s="1103"/>
      <c r="AG283" s="1103"/>
      <c r="AH283" s="284"/>
    </row>
    <row r="284" spans="1:34" ht="19" customHeight="1">
      <c r="A284" s="291"/>
      <c r="B284" s="1104" t="s">
        <v>273</v>
      </c>
      <c r="C284" s="1105"/>
      <c r="D284" s="1081" t="str">
        <f>details!$DZ$3</f>
        <v>vxLr rd</v>
      </c>
      <c r="E284" s="1081"/>
      <c r="F284" s="1081"/>
      <c r="G284" s="1081" t="str">
        <f>details!$ED$3</f>
        <v>vDVwcj rd</v>
      </c>
      <c r="H284" s="1081"/>
      <c r="I284" s="1081"/>
      <c r="J284" s="1081" t="str">
        <f>details!$EL$3</f>
        <v>Qjojh rd</v>
      </c>
      <c r="K284" s="1081"/>
      <c r="L284" s="1081"/>
      <c r="M284" s="1081" t="str">
        <f>details!$EH$3</f>
        <v>fnlEcj rd</v>
      </c>
      <c r="N284" s="1081"/>
      <c r="O284" s="1081"/>
      <c r="P284" s="284"/>
      <c r="Q284" s="1126"/>
      <c r="R284" s="1126"/>
      <c r="S284" s="291"/>
      <c r="T284" s="1104" t="s">
        <v>273</v>
      </c>
      <c r="U284" s="1105"/>
      <c r="V284" s="1106" t="str">
        <f>details!$DZ$3</f>
        <v>vxLr rd</v>
      </c>
      <c r="W284" s="1107"/>
      <c r="X284" s="1108"/>
      <c r="Y284" s="1106" t="str">
        <f>details!$ED$3</f>
        <v>vDVwcj rd</v>
      </c>
      <c r="Z284" s="1107"/>
      <c r="AA284" s="1108"/>
      <c r="AB284" s="1106" t="str">
        <f>details!$EL$3</f>
        <v>Qjojh rd</v>
      </c>
      <c r="AC284" s="1107"/>
      <c r="AD284" s="1108"/>
      <c r="AE284" s="1106" t="str">
        <f>details!$EH$3</f>
        <v>fnlEcj rd</v>
      </c>
      <c r="AF284" s="1107"/>
      <c r="AG284" s="1108"/>
      <c r="AH284" s="284"/>
    </row>
    <row r="285" spans="1:34" ht="19" customHeight="1">
      <c r="A285" s="291"/>
      <c r="B285" s="1100" t="s">
        <v>99</v>
      </c>
      <c r="C285" s="1101"/>
      <c r="D285" s="1102" t="str">
        <f>IF(details!EA25="","",details!EA25)</f>
        <v/>
      </c>
      <c r="E285" s="1102"/>
      <c r="F285" s="1102"/>
      <c r="G285" s="1102" t="str">
        <f>IF(details!EE25="","",details!EE25)</f>
        <v/>
      </c>
      <c r="H285" s="1102"/>
      <c r="I285" s="1102"/>
      <c r="J285" s="1102" t="str">
        <f>IF(details!EM25="","",details!EM25)</f>
        <v/>
      </c>
      <c r="K285" s="1102"/>
      <c r="L285" s="1102"/>
      <c r="M285" s="1102" t="str">
        <f>IF(details!EI25="","",details!EI25)</f>
        <v/>
      </c>
      <c r="N285" s="1102"/>
      <c r="O285" s="1102"/>
      <c r="P285" s="295"/>
      <c r="Q285" s="1126"/>
      <c r="R285" s="1126"/>
      <c r="S285" s="291"/>
      <c r="T285" s="1100" t="s">
        <v>99</v>
      </c>
      <c r="U285" s="1101"/>
      <c r="V285" s="1091" t="str">
        <f>IF(details!EA26="","",details!EA26)</f>
        <v/>
      </c>
      <c r="W285" s="1092"/>
      <c r="X285" s="1093"/>
      <c r="Y285" s="1091" t="str">
        <f>IF(details!EE26="","",details!EE26)</f>
        <v/>
      </c>
      <c r="Z285" s="1092"/>
      <c r="AA285" s="1093"/>
      <c r="AB285" s="1091" t="str">
        <f>IF(details!EM26="","",details!EM26)</f>
        <v/>
      </c>
      <c r="AC285" s="1092"/>
      <c r="AD285" s="1093"/>
      <c r="AE285" s="1091" t="str">
        <f>IF(details!EI26="","",details!EI26)</f>
        <v/>
      </c>
      <c r="AF285" s="1092"/>
      <c r="AG285" s="1093"/>
      <c r="AH285" s="285"/>
    </row>
    <row r="286" spans="1:34" ht="19" customHeight="1">
      <c r="A286" s="292"/>
      <c r="B286" s="1094" t="s">
        <v>15</v>
      </c>
      <c r="C286" s="1095"/>
      <c r="D286" s="1096" t="str">
        <f>IF(details!DZ25="","",details!DZ25)</f>
        <v/>
      </c>
      <c r="E286" s="1096"/>
      <c r="F286" s="1096"/>
      <c r="G286" s="1096" t="str">
        <f>IF(details!ED25="","",details!ED25)</f>
        <v/>
      </c>
      <c r="H286" s="1096"/>
      <c r="I286" s="1096"/>
      <c r="J286" s="1096" t="str">
        <f>IF(details!EL25="","",details!EL25)</f>
        <v/>
      </c>
      <c r="K286" s="1096"/>
      <c r="L286" s="1096"/>
      <c r="M286" s="1096" t="str">
        <f>IF(details!EH25="","",details!EH25)</f>
        <v/>
      </c>
      <c r="N286" s="1096"/>
      <c r="O286" s="1096"/>
      <c r="P286" s="296"/>
      <c r="Q286" s="1126"/>
      <c r="R286" s="1126"/>
      <c r="S286" s="292"/>
      <c r="T286" s="1094" t="s">
        <v>15</v>
      </c>
      <c r="U286" s="1095"/>
      <c r="V286" s="1097" t="str">
        <f>IF(details!DZ26="","",details!DZ26)</f>
        <v/>
      </c>
      <c r="W286" s="1098"/>
      <c r="X286" s="1099"/>
      <c r="Y286" s="1097" t="str">
        <f>IF(details!ED26="","",details!ED26)</f>
        <v/>
      </c>
      <c r="Z286" s="1098"/>
      <c r="AA286" s="1099"/>
      <c r="AB286" s="1097" t="str">
        <f>IF(details!EL26="","",details!EL26)</f>
        <v/>
      </c>
      <c r="AC286" s="1098"/>
      <c r="AD286" s="1099"/>
      <c r="AE286" s="1097" t="str">
        <f>IF(details!EH26="","",details!EH26)</f>
        <v/>
      </c>
      <c r="AF286" s="1098"/>
      <c r="AG286" s="1099"/>
      <c r="AH286" s="286"/>
    </row>
    <row r="287" spans="1:34" ht="19" customHeight="1">
      <c r="A287" s="291"/>
      <c r="B287" s="1089" t="s">
        <v>100</v>
      </c>
      <c r="C287" s="1090"/>
      <c r="D287" s="1081"/>
      <c r="E287" s="1081"/>
      <c r="F287" s="1081"/>
      <c r="G287" s="1081"/>
      <c r="H287" s="1081"/>
      <c r="I287" s="1081"/>
      <c r="J287" s="1081"/>
      <c r="K287" s="1081"/>
      <c r="L287" s="1081"/>
      <c r="M287" s="1081"/>
      <c r="N287" s="1081"/>
      <c r="O287" s="1081"/>
      <c r="P287" s="287"/>
      <c r="Q287" s="1126"/>
      <c r="R287" s="1126"/>
      <c r="S287" s="291"/>
      <c r="T287" s="1089" t="s">
        <v>100</v>
      </c>
      <c r="U287" s="1090"/>
      <c r="V287" s="1081"/>
      <c r="W287" s="1081"/>
      <c r="X287" s="1081"/>
      <c r="Y287" s="1081"/>
      <c r="Z287" s="1081"/>
      <c r="AA287" s="1081"/>
      <c r="AB287" s="1081"/>
      <c r="AC287" s="1081"/>
      <c r="AD287" s="1081"/>
      <c r="AE287" s="1081"/>
      <c r="AF287" s="1081"/>
      <c r="AG287" s="1081"/>
      <c r="AH287" s="287"/>
    </row>
    <row r="288" spans="1:34" ht="19" customHeight="1">
      <c r="A288" s="291"/>
      <c r="B288" s="1087" t="s">
        <v>80</v>
      </c>
      <c r="C288" s="1088"/>
      <c r="D288" s="1081"/>
      <c r="E288" s="1081"/>
      <c r="F288" s="1081"/>
      <c r="G288" s="1081"/>
      <c r="H288" s="1081"/>
      <c r="I288" s="1081"/>
      <c r="J288" s="1081"/>
      <c r="K288" s="1081"/>
      <c r="L288" s="1081"/>
      <c r="M288" s="1081"/>
      <c r="N288" s="1081"/>
      <c r="O288" s="1081"/>
      <c r="P288" s="287"/>
      <c r="Q288" s="1126"/>
      <c r="R288" s="1126"/>
      <c r="S288" s="291"/>
      <c r="T288" s="1087" t="s">
        <v>80</v>
      </c>
      <c r="U288" s="1088"/>
      <c r="V288" s="1081"/>
      <c r="W288" s="1081"/>
      <c r="X288" s="1081"/>
      <c r="Y288" s="1081"/>
      <c r="Z288" s="1081"/>
      <c r="AA288" s="1081"/>
      <c r="AB288" s="1081"/>
      <c r="AC288" s="1081"/>
      <c r="AD288" s="1081"/>
      <c r="AE288" s="1081"/>
      <c r="AF288" s="1081"/>
      <c r="AG288" s="1081"/>
      <c r="AH288" s="287"/>
    </row>
    <row r="289" spans="1:34" ht="19" customHeight="1">
      <c r="A289" s="291"/>
      <c r="B289" s="1085" t="s">
        <v>101</v>
      </c>
      <c r="C289" s="1086"/>
      <c r="D289" s="1081"/>
      <c r="E289" s="1081"/>
      <c r="F289" s="1081"/>
      <c r="G289" s="1081"/>
      <c r="H289" s="1081"/>
      <c r="I289" s="1081"/>
      <c r="J289" s="1081"/>
      <c r="K289" s="1081"/>
      <c r="L289" s="1081"/>
      <c r="M289" s="1081"/>
      <c r="N289" s="1081"/>
      <c r="O289" s="1081"/>
      <c r="P289" s="287"/>
      <c r="Q289" s="1126"/>
      <c r="R289" s="1126"/>
      <c r="S289" s="291"/>
      <c r="T289" s="1085" t="s">
        <v>101</v>
      </c>
      <c r="U289" s="1086"/>
      <c r="V289" s="1081"/>
      <c r="W289" s="1081"/>
      <c r="X289" s="1081"/>
      <c r="Y289" s="1081"/>
      <c r="Z289" s="1081"/>
      <c r="AA289" s="1081"/>
      <c r="AB289" s="1081"/>
      <c r="AC289" s="1081"/>
      <c r="AD289" s="1081"/>
      <c r="AE289" s="1081"/>
      <c r="AF289" s="1081"/>
      <c r="AG289" s="1081"/>
      <c r="AH289" s="287"/>
    </row>
    <row r="290" spans="1:34" ht="19" customHeight="1" thickBot="1">
      <c r="A290" s="293"/>
      <c r="B290" s="1082" t="s">
        <v>102</v>
      </c>
      <c r="C290" s="1083"/>
      <c r="D290" s="1084"/>
      <c r="E290" s="1084"/>
      <c r="F290" s="1084"/>
      <c r="G290" s="1084"/>
      <c r="H290" s="1084"/>
      <c r="I290" s="1084"/>
      <c r="J290" s="1084"/>
      <c r="K290" s="1084"/>
      <c r="L290" s="1084"/>
      <c r="M290" s="1084"/>
      <c r="N290" s="1084"/>
      <c r="O290" s="1084"/>
      <c r="P290" s="288"/>
      <c r="Q290" s="1126"/>
      <c r="R290" s="1126"/>
      <c r="S290" s="293"/>
      <c r="T290" s="1082" t="s">
        <v>102</v>
      </c>
      <c r="U290" s="1083"/>
      <c r="V290" s="1084"/>
      <c r="W290" s="1084"/>
      <c r="X290" s="1084"/>
      <c r="Y290" s="1084"/>
      <c r="Z290" s="1084"/>
      <c r="AA290" s="1084"/>
      <c r="AB290" s="1084"/>
      <c r="AC290" s="1084"/>
      <c r="AD290" s="1084"/>
      <c r="AE290" s="1084"/>
      <c r="AF290" s="1084"/>
      <c r="AG290" s="1084"/>
      <c r="AH290" s="288"/>
    </row>
    <row r="291" spans="1:34" ht="19" customHeight="1">
      <c r="A291" s="290"/>
      <c r="B291" s="1123" t="s">
        <v>47</v>
      </c>
      <c r="C291" s="1124"/>
      <c r="D291" s="1124"/>
      <c r="E291" s="1124"/>
      <c r="F291" s="1124"/>
      <c r="G291" s="1124"/>
      <c r="H291" s="1124"/>
      <c r="I291" s="1124"/>
      <c r="J291" s="1124"/>
      <c r="K291" s="1124"/>
      <c r="L291" s="1124"/>
      <c r="M291" s="1124"/>
      <c r="N291" s="1124"/>
      <c r="O291" s="1124"/>
      <c r="P291" s="1125"/>
      <c r="Q291" s="1126"/>
      <c r="R291" s="1126"/>
      <c r="S291" s="290"/>
      <c r="T291" s="1123" t="s">
        <v>47</v>
      </c>
      <c r="U291" s="1124"/>
      <c r="V291" s="1124"/>
      <c r="W291" s="1124"/>
      <c r="X291" s="1124"/>
      <c r="Y291" s="1124"/>
      <c r="Z291" s="1124"/>
      <c r="AA291" s="1124"/>
      <c r="AB291" s="1124"/>
      <c r="AC291" s="1124"/>
      <c r="AD291" s="1124"/>
      <c r="AE291" s="1124"/>
      <c r="AF291" s="1124"/>
      <c r="AG291" s="1124"/>
      <c r="AH291" s="1125"/>
    </row>
    <row r="292" spans="1:34" ht="19" customHeight="1">
      <c r="A292" s="1127"/>
      <c r="B292" s="1128" t="str">
        <f>'statement of marks'!$A$1</f>
        <v>jk- ck- ek/;fed fo|ky; uohu] fuEckgsM+k</v>
      </c>
      <c r="C292" s="1129"/>
      <c r="D292" s="1129"/>
      <c r="E292" s="1129"/>
      <c r="F292" s="1129"/>
      <c r="G292" s="1129"/>
      <c r="H292" s="1129"/>
      <c r="I292" s="1129"/>
      <c r="J292" s="1129"/>
      <c r="K292" s="1129"/>
      <c r="L292" s="1129"/>
      <c r="M292" s="1129"/>
      <c r="N292" s="1129"/>
      <c r="O292" s="1129"/>
      <c r="P292" s="1130"/>
      <c r="Q292" s="1126"/>
      <c r="R292" s="1126"/>
      <c r="S292" s="1127"/>
      <c r="T292" s="1128" t="str">
        <f>'statement of marks'!$A$1</f>
        <v>jk- ck- ek/;fed fo|ky; uohu] fuEckgsM+k</v>
      </c>
      <c r="U292" s="1129"/>
      <c r="V292" s="1129"/>
      <c r="W292" s="1129"/>
      <c r="X292" s="1129"/>
      <c r="Y292" s="1129"/>
      <c r="Z292" s="1129"/>
      <c r="AA292" s="1129"/>
      <c r="AB292" s="1129"/>
      <c r="AC292" s="1129"/>
      <c r="AD292" s="1129"/>
      <c r="AE292" s="1129"/>
      <c r="AF292" s="1129"/>
      <c r="AG292" s="1129"/>
      <c r="AH292" s="1130"/>
    </row>
    <row r="293" spans="1:34" ht="19" customHeight="1">
      <c r="A293" s="1127"/>
      <c r="B293" s="1128"/>
      <c r="C293" s="1129"/>
      <c r="D293" s="1129"/>
      <c r="E293" s="1129"/>
      <c r="F293" s="1129"/>
      <c r="G293" s="1129"/>
      <c r="H293" s="1129"/>
      <c r="I293" s="1129"/>
      <c r="J293" s="1129"/>
      <c r="K293" s="1129"/>
      <c r="L293" s="1129"/>
      <c r="M293" s="1129"/>
      <c r="N293" s="1129"/>
      <c r="O293" s="1129"/>
      <c r="P293" s="1130"/>
      <c r="Q293" s="1126"/>
      <c r="R293" s="1126"/>
      <c r="S293" s="1127"/>
      <c r="T293" s="1128"/>
      <c r="U293" s="1129"/>
      <c r="V293" s="1129"/>
      <c r="W293" s="1129"/>
      <c r="X293" s="1129"/>
      <c r="Y293" s="1129"/>
      <c r="Z293" s="1129"/>
      <c r="AA293" s="1129"/>
      <c r="AB293" s="1129"/>
      <c r="AC293" s="1129"/>
      <c r="AD293" s="1129"/>
      <c r="AE293" s="1129"/>
      <c r="AF293" s="1129"/>
      <c r="AG293" s="1129"/>
      <c r="AH293" s="1130"/>
    </row>
    <row r="294" spans="1:34" ht="19" customHeight="1">
      <c r="A294" s="291"/>
      <c r="B294" s="1131" t="s">
        <v>96</v>
      </c>
      <c r="C294" s="1132"/>
      <c r="D294" s="1119" t="str">
        <f>'statement of marks'!$H$3</f>
        <v>2015-16</v>
      </c>
      <c r="E294" s="1119"/>
      <c r="F294" s="1119"/>
      <c r="G294" s="1119"/>
      <c r="H294" s="1119"/>
      <c r="I294" s="1119"/>
      <c r="J294" s="1119"/>
      <c r="K294" s="1119"/>
      <c r="L294" s="1119"/>
      <c r="M294" s="1119"/>
      <c r="N294" s="1119"/>
      <c r="O294" s="1119"/>
      <c r="P294" s="1120"/>
      <c r="Q294" s="1126"/>
      <c r="R294" s="1126"/>
      <c r="S294" s="291"/>
      <c r="T294" s="1131" t="s">
        <v>96</v>
      </c>
      <c r="U294" s="1132"/>
      <c r="V294" s="1119" t="str">
        <f>'statement of marks'!$H$3</f>
        <v>2015-16</v>
      </c>
      <c r="W294" s="1119"/>
      <c r="X294" s="1119"/>
      <c r="Y294" s="1119"/>
      <c r="Z294" s="1119"/>
      <c r="AA294" s="1119"/>
      <c r="AB294" s="1119"/>
      <c r="AC294" s="1119"/>
      <c r="AD294" s="1119"/>
      <c r="AE294" s="1119"/>
      <c r="AF294" s="1119"/>
      <c r="AG294" s="1119"/>
      <c r="AH294" s="1120"/>
    </row>
    <row r="295" spans="1:34" ht="19" customHeight="1">
      <c r="A295" s="291"/>
      <c r="B295" s="1114" t="s">
        <v>218</v>
      </c>
      <c r="C295" s="1115"/>
      <c r="D295" s="1115" t="str">
        <f>IF('statement of marks'!J27="","",'statement of marks'!J27)</f>
        <v/>
      </c>
      <c r="E295" s="1115"/>
      <c r="F295" s="1115"/>
      <c r="G295" s="1115"/>
      <c r="H295" s="1115"/>
      <c r="I295" s="1115"/>
      <c r="J295" s="1115"/>
      <c r="K295" s="1115"/>
      <c r="L295" s="1115"/>
      <c r="M295" s="1115"/>
      <c r="N295" s="1115"/>
      <c r="O295" s="1115"/>
      <c r="P295" s="1133"/>
      <c r="Q295" s="1126"/>
      <c r="R295" s="1126"/>
      <c r="S295" s="291"/>
      <c r="T295" s="1114" t="s">
        <v>218</v>
      </c>
      <c r="U295" s="1115"/>
      <c r="V295" s="1115" t="str">
        <f>IF('statement of marks'!J28="","",'statement of marks'!J28)</f>
        <v/>
      </c>
      <c r="W295" s="1115"/>
      <c r="X295" s="1115"/>
      <c r="Y295" s="1115"/>
      <c r="Z295" s="1115"/>
      <c r="AA295" s="1115"/>
      <c r="AB295" s="1115"/>
      <c r="AC295" s="1115"/>
      <c r="AD295" s="1115"/>
      <c r="AE295" s="1115"/>
      <c r="AF295" s="1115"/>
      <c r="AG295" s="1115"/>
      <c r="AH295" s="1133"/>
    </row>
    <row r="296" spans="1:34" ht="19" customHeight="1">
      <c r="A296" s="291"/>
      <c r="B296" s="1114" t="s">
        <v>219</v>
      </c>
      <c r="C296" s="1115"/>
      <c r="D296" s="1115" t="str">
        <f>IF('statement of marks'!K27="","",'statement of marks'!K27)</f>
        <v/>
      </c>
      <c r="E296" s="1115"/>
      <c r="F296" s="1115"/>
      <c r="G296" s="1115"/>
      <c r="H296" s="1115"/>
      <c r="I296" s="1115"/>
      <c r="J296" s="1115"/>
      <c r="K296" s="1115"/>
      <c r="L296" s="1115"/>
      <c r="M296" s="1115"/>
      <c r="N296" s="1115"/>
      <c r="O296" s="1115"/>
      <c r="P296" s="1133"/>
      <c r="Q296" s="1126"/>
      <c r="R296" s="1126"/>
      <c r="S296" s="291"/>
      <c r="T296" s="1114" t="s">
        <v>219</v>
      </c>
      <c r="U296" s="1115"/>
      <c r="V296" s="1115" t="str">
        <f>IF('statement of marks'!K28="","",'statement of marks'!K28)</f>
        <v/>
      </c>
      <c r="W296" s="1115"/>
      <c r="X296" s="1115"/>
      <c r="Y296" s="1115"/>
      <c r="Z296" s="1115"/>
      <c r="AA296" s="1115"/>
      <c r="AB296" s="1115"/>
      <c r="AC296" s="1115"/>
      <c r="AD296" s="1115"/>
      <c r="AE296" s="1115"/>
      <c r="AF296" s="1115"/>
      <c r="AG296" s="1115"/>
      <c r="AH296" s="1133"/>
    </row>
    <row r="297" spans="1:34" ht="19" customHeight="1">
      <c r="A297" s="291"/>
      <c r="B297" s="1114" t="s">
        <v>220</v>
      </c>
      <c r="C297" s="1115"/>
      <c r="D297" s="1115" t="str">
        <f>IF('statement of marks'!L27="","",'statement of marks'!L27)</f>
        <v/>
      </c>
      <c r="E297" s="1115"/>
      <c r="F297" s="1115"/>
      <c r="G297" s="1115"/>
      <c r="H297" s="1115"/>
      <c r="I297" s="1115"/>
      <c r="J297" s="1115"/>
      <c r="K297" s="1115"/>
      <c r="L297" s="1115"/>
      <c r="M297" s="1115"/>
      <c r="N297" s="1115"/>
      <c r="O297" s="1115"/>
      <c r="P297" s="1133"/>
      <c r="Q297" s="1126"/>
      <c r="R297" s="1126"/>
      <c r="S297" s="291"/>
      <c r="T297" s="1114" t="s">
        <v>220</v>
      </c>
      <c r="U297" s="1115"/>
      <c r="V297" s="1115" t="str">
        <f>IF('statement of marks'!L28="","",'statement of marks'!L28)</f>
        <v/>
      </c>
      <c r="W297" s="1115"/>
      <c r="X297" s="1115"/>
      <c r="Y297" s="1115"/>
      <c r="Z297" s="1115"/>
      <c r="AA297" s="1115"/>
      <c r="AB297" s="1115"/>
      <c r="AC297" s="1115"/>
      <c r="AD297" s="1115"/>
      <c r="AE297" s="1115"/>
      <c r="AF297" s="1115"/>
      <c r="AG297" s="1115"/>
      <c r="AH297" s="1133"/>
    </row>
    <row r="298" spans="1:34" ht="19" customHeight="1">
      <c r="A298" s="291"/>
      <c r="B298" s="1114" t="s">
        <v>221</v>
      </c>
      <c r="C298" s="1115"/>
      <c r="D298" s="1119" t="str">
        <f>'statement of marks'!$G$3</f>
        <v>6 A</v>
      </c>
      <c r="E298" s="1119"/>
      <c r="F298" s="1119"/>
      <c r="G298" s="1119"/>
      <c r="H298" s="1115" t="s">
        <v>9</v>
      </c>
      <c r="I298" s="1115"/>
      <c r="J298" s="1115"/>
      <c r="K298" s="1115"/>
      <c r="L298" s="1115"/>
      <c r="M298" s="1119" t="str">
        <f>IF('statement of marks'!D27="","",'statement of marks'!D27)</f>
        <v/>
      </c>
      <c r="N298" s="1119"/>
      <c r="O298" s="1119"/>
      <c r="P298" s="1120"/>
      <c r="Q298" s="1126"/>
      <c r="R298" s="1126"/>
      <c r="S298" s="291"/>
      <c r="T298" s="1114" t="s">
        <v>221</v>
      </c>
      <c r="U298" s="1115"/>
      <c r="V298" s="1119" t="str">
        <f>'statement of marks'!$G$3</f>
        <v>6 A</v>
      </c>
      <c r="W298" s="1119"/>
      <c r="X298" s="1119"/>
      <c r="Y298" s="1119"/>
      <c r="Z298" s="1115" t="s">
        <v>9</v>
      </c>
      <c r="AA298" s="1115"/>
      <c r="AB298" s="1115"/>
      <c r="AC298" s="1115"/>
      <c r="AD298" s="1115"/>
      <c r="AE298" s="1119" t="str">
        <f>IF('statement of marks'!D28="","",'statement of marks'!D28)</f>
        <v/>
      </c>
      <c r="AF298" s="1119"/>
      <c r="AG298" s="1119"/>
      <c r="AH298" s="1120"/>
    </row>
    <row r="299" spans="1:34" ht="19" customHeight="1">
      <c r="A299" s="291"/>
      <c r="B299" s="1114" t="s">
        <v>222</v>
      </c>
      <c r="C299" s="1115"/>
      <c r="D299" s="1119" t="str">
        <f>IF('statement of marks'!F27="","",'statement of marks'!F27)</f>
        <v/>
      </c>
      <c r="E299" s="1119"/>
      <c r="F299" s="1119"/>
      <c r="G299" s="1119"/>
      <c r="H299" s="1115" t="s">
        <v>0</v>
      </c>
      <c r="I299" s="1115"/>
      <c r="J299" s="1115"/>
      <c r="K299" s="1115"/>
      <c r="L299" s="1115"/>
      <c r="M299" s="1121" t="str">
        <f>IF('statement of marks'!H27="","",'statement of marks'!H27)</f>
        <v/>
      </c>
      <c r="N299" s="1121"/>
      <c r="O299" s="1121"/>
      <c r="P299" s="1122"/>
      <c r="Q299" s="1126"/>
      <c r="R299" s="1126"/>
      <c r="S299" s="291"/>
      <c r="T299" s="1114" t="s">
        <v>222</v>
      </c>
      <c r="U299" s="1115"/>
      <c r="V299" s="1119" t="str">
        <f>IF('statement of marks'!F28="","",'statement of marks'!F28)</f>
        <v/>
      </c>
      <c r="W299" s="1119"/>
      <c r="X299" s="1119"/>
      <c r="Y299" s="1119"/>
      <c r="Z299" s="1115" t="s">
        <v>0</v>
      </c>
      <c r="AA299" s="1115"/>
      <c r="AB299" s="1115"/>
      <c r="AC299" s="1115"/>
      <c r="AD299" s="1115"/>
      <c r="AE299" s="1121" t="str">
        <f>IF('statement of marks'!H28="","",'statement of marks'!H28)</f>
        <v/>
      </c>
      <c r="AF299" s="1121"/>
      <c r="AG299" s="1121"/>
      <c r="AH299" s="1122"/>
    </row>
    <row r="300" spans="1:34" ht="19" customHeight="1">
      <c r="A300" s="291"/>
      <c r="B300" s="289" t="s">
        <v>28</v>
      </c>
      <c r="C300" s="279" t="s">
        <v>97</v>
      </c>
      <c r="D300" s="1111" t="s">
        <v>1</v>
      </c>
      <c r="E300" s="1111"/>
      <c r="F300" s="1111"/>
      <c r="G300" s="1111" t="s">
        <v>21</v>
      </c>
      <c r="H300" s="1111"/>
      <c r="I300" s="1111"/>
      <c r="J300" s="1111" t="s">
        <v>68</v>
      </c>
      <c r="K300" s="1111"/>
      <c r="L300" s="1111"/>
      <c r="M300" s="1111" t="s">
        <v>98</v>
      </c>
      <c r="N300" s="1111"/>
      <c r="O300" s="1111"/>
      <c r="P300" s="280" t="s">
        <v>278</v>
      </c>
      <c r="Q300" s="1126"/>
      <c r="R300" s="1126"/>
      <c r="S300" s="291"/>
      <c r="T300" s="289" t="s">
        <v>28</v>
      </c>
      <c r="U300" s="279" t="s">
        <v>97</v>
      </c>
      <c r="V300" s="1111" t="s">
        <v>1</v>
      </c>
      <c r="W300" s="1111"/>
      <c r="X300" s="1111"/>
      <c r="Y300" s="1111" t="s">
        <v>21</v>
      </c>
      <c r="Z300" s="1111"/>
      <c r="AA300" s="1111"/>
      <c r="AB300" s="1111" t="s">
        <v>68</v>
      </c>
      <c r="AC300" s="1111"/>
      <c r="AD300" s="1111"/>
      <c r="AE300" s="1111" t="s">
        <v>98</v>
      </c>
      <c r="AF300" s="1111"/>
      <c r="AG300" s="1111"/>
      <c r="AH300" s="280" t="s">
        <v>278</v>
      </c>
    </row>
    <row r="301" spans="1:34" ht="19" customHeight="1">
      <c r="A301" s="291"/>
      <c r="B301" s="1104" t="s">
        <v>3</v>
      </c>
      <c r="C301" s="1105"/>
      <c r="D301" s="312">
        <f>IF('statement of marks'!M$6="","",'statement of marks'!M$6)</f>
        <v>5</v>
      </c>
      <c r="E301" s="312">
        <f>IF('statement of marks'!N$6="","",'statement of marks'!N$6)</f>
        <v>5</v>
      </c>
      <c r="F301" s="312">
        <f>IF('statement of marks'!O$6="","",'statement of marks'!O$6)</f>
        <v>10</v>
      </c>
      <c r="G301" s="312">
        <f>IF('statement of marks'!P$6="","",'statement of marks'!P$6)</f>
        <v>5</v>
      </c>
      <c r="H301" s="312">
        <f>IF('statement of marks'!Q$6="","",'statement of marks'!Q$6)</f>
        <v>5</v>
      </c>
      <c r="I301" s="312">
        <f>IF('statement of marks'!R$6="","",'statement of marks'!R$6)</f>
        <v>10</v>
      </c>
      <c r="J301" s="312">
        <f>IF('statement of marks'!S$6="","",'statement of marks'!S$6)</f>
        <v>5</v>
      </c>
      <c r="K301" s="312">
        <f>IF('statement of marks'!T$6="","",'statement of marks'!T$6)</f>
        <v>5</v>
      </c>
      <c r="L301" s="312">
        <f>IF('statement of marks'!U$6="","",'statement of marks'!U$6)</f>
        <v>10</v>
      </c>
      <c r="M301" s="312">
        <f>IF('statement of marks'!W$6="","",'statement of marks'!W$6)</f>
        <v>50</v>
      </c>
      <c r="N301" s="312">
        <f>IF('statement of marks'!X$6="","",'statement of marks'!X$6)</f>
        <v>20</v>
      </c>
      <c r="O301" s="312">
        <f>IF('statement of marks'!Y$6="","",'statement of marks'!Y$6)</f>
        <v>70</v>
      </c>
      <c r="P301" s="281">
        <f>IF('statement of marks'!Z$6="","",'statement of marks'!Z$6)</f>
        <v>100</v>
      </c>
      <c r="Q301" s="1126"/>
      <c r="R301" s="1126"/>
      <c r="S301" s="291"/>
      <c r="T301" s="1104" t="s">
        <v>3</v>
      </c>
      <c r="U301" s="1105"/>
      <c r="V301" s="312">
        <f>IF('statement of marks'!M$6="","",'statement of marks'!M$6)</f>
        <v>5</v>
      </c>
      <c r="W301" s="312">
        <f>IF('statement of marks'!N$6="","",'statement of marks'!N$6)</f>
        <v>5</v>
      </c>
      <c r="X301" s="312">
        <f>IF('statement of marks'!O$6="","",'statement of marks'!O$6)</f>
        <v>10</v>
      </c>
      <c r="Y301" s="312">
        <f>IF('statement of marks'!P$6="","",'statement of marks'!P$6)</f>
        <v>5</v>
      </c>
      <c r="Z301" s="312">
        <f>IF('statement of marks'!Q$6="","",'statement of marks'!Q$6)</f>
        <v>5</v>
      </c>
      <c r="AA301" s="312">
        <f>IF('statement of marks'!R$6="","",'statement of marks'!R$6)</f>
        <v>10</v>
      </c>
      <c r="AB301" s="312">
        <f>IF('statement of marks'!S$6="","",'statement of marks'!S$6)</f>
        <v>5</v>
      </c>
      <c r="AC301" s="312">
        <f>IF('statement of marks'!T$6="","",'statement of marks'!T$6)</f>
        <v>5</v>
      </c>
      <c r="AD301" s="312">
        <f>IF('statement of marks'!U$6="","",'statement of marks'!U$6)</f>
        <v>10</v>
      </c>
      <c r="AE301" s="312">
        <f>IF('statement of marks'!W$6="","",'statement of marks'!W$6)</f>
        <v>50</v>
      </c>
      <c r="AF301" s="312">
        <f>IF('statement of marks'!X$6="","",'statement of marks'!X$6)</f>
        <v>20</v>
      </c>
      <c r="AG301" s="312">
        <f>IF('statement of marks'!Y$6="","",'statement of marks'!Y$6)</f>
        <v>70</v>
      </c>
      <c r="AH301" s="281">
        <f>IF('statement of marks'!Z$6="","",'statement of marks'!Z$6)</f>
        <v>100</v>
      </c>
    </row>
    <row r="302" spans="1:34" ht="19" customHeight="1">
      <c r="A302" s="291"/>
      <c r="B302" s="1114" t="str">
        <f>IF('statement of marks'!$M$3="","",'statement of marks'!$M$3)</f>
        <v>fgUnh</v>
      </c>
      <c r="C302" s="1115"/>
      <c r="D302" s="277" t="str">
        <f>IF('statement of marks'!M27="","",'statement of marks'!M27)</f>
        <v/>
      </c>
      <c r="E302" s="277" t="str">
        <f>IF('statement of marks'!N27="","",'statement of marks'!N27)</f>
        <v/>
      </c>
      <c r="F302" s="275" t="str">
        <f>IF('statement of marks'!O27="","",'statement of marks'!O27)</f>
        <v/>
      </c>
      <c r="G302" s="277" t="str">
        <f>IF('statement of marks'!P27="","",'statement of marks'!P27)</f>
        <v/>
      </c>
      <c r="H302" s="277" t="str">
        <f>IF('statement of marks'!Q27="","",'statement of marks'!Q27)</f>
        <v/>
      </c>
      <c r="I302" s="275" t="str">
        <f>IF('statement of marks'!R27="","",'statement of marks'!R27)</f>
        <v/>
      </c>
      <c r="J302" s="277" t="str">
        <f>IF('statement of marks'!S27="","",'statement of marks'!S27)</f>
        <v/>
      </c>
      <c r="K302" s="277" t="str">
        <f>IF('statement of marks'!T27="","",'statement of marks'!T27)</f>
        <v/>
      </c>
      <c r="L302" s="275" t="str">
        <f>IF('statement of marks'!U27="","",'statement of marks'!U27)</f>
        <v/>
      </c>
      <c r="M302" s="277" t="str">
        <f>IF('statement of marks'!W27="","",'statement of marks'!W27)</f>
        <v/>
      </c>
      <c r="N302" s="277" t="str">
        <f>IF('statement of marks'!X27="","",'statement of marks'!X27)</f>
        <v/>
      </c>
      <c r="O302" s="275" t="str">
        <f>IF('statement of marks'!Y27="","",'statement of marks'!Y27)</f>
        <v/>
      </c>
      <c r="P302" s="281" t="str">
        <f>IF('statement of marks'!Z27="","",'statement of marks'!Z27)</f>
        <v/>
      </c>
      <c r="Q302" s="1126"/>
      <c r="R302" s="1126"/>
      <c r="S302" s="291"/>
      <c r="T302" s="1114" t="str">
        <f>IF('statement of marks'!$M$3="","",'statement of marks'!$M$3)</f>
        <v>fgUnh</v>
      </c>
      <c r="U302" s="1115"/>
      <c r="V302" s="277" t="str">
        <f>IF('statement of marks'!M28="","",'statement of marks'!M28)</f>
        <v/>
      </c>
      <c r="W302" s="277" t="str">
        <f>IF('statement of marks'!N28="","",'statement of marks'!N28)</f>
        <v/>
      </c>
      <c r="X302" s="275" t="str">
        <f>IF('statement of marks'!O28="","",'statement of marks'!O28)</f>
        <v/>
      </c>
      <c r="Y302" s="277" t="str">
        <f>IF('statement of marks'!P28="","",'statement of marks'!P28)</f>
        <v/>
      </c>
      <c r="Z302" s="277" t="str">
        <f>IF('statement of marks'!Q28="","",'statement of marks'!Q28)</f>
        <v/>
      </c>
      <c r="AA302" s="275" t="str">
        <f>IF('statement of marks'!R28="","",'statement of marks'!R28)</f>
        <v/>
      </c>
      <c r="AB302" s="277" t="str">
        <f>IF('statement of marks'!S28="","",'statement of marks'!S28)</f>
        <v/>
      </c>
      <c r="AC302" s="277" t="str">
        <f>IF('statement of marks'!T28="","",'statement of marks'!T28)</f>
        <v/>
      </c>
      <c r="AD302" s="275" t="str">
        <f>IF('statement of marks'!U28="","",'statement of marks'!U28)</f>
        <v/>
      </c>
      <c r="AE302" s="277" t="str">
        <f>IF('statement of marks'!W28="","",'statement of marks'!W28)</f>
        <v/>
      </c>
      <c r="AF302" s="277" t="str">
        <f>IF('statement of marks'!X28="","",'statement of marks'!X28)</f>
        <v/>
      </c>
      <c r="AG302" s="275" t="str">
        <f>IF('statement of marks'!Y28="","",'statement of marks'!Y28)</f>
        <v/>
      </c>
      <c r="AH302" s="281" t="str">
        <f>IF('statement of marks'!Z28="","",'statement of marks'!Z28)</f>
        <v/>
      </c>
    </row>
    <row r="303" spans="1:34" ht="19" customHeight="1">
      <c r="A303" s="291"/>
      <c r="B303" s="1114" t="str">
        <f>IF('statement of marks'!$AI$3="","",'statement of marks'!$AI$3)</f>
        <v>vaxszth</v>
      </c>
      <c r="C303" s="1115"/>
      <c r="D303" s="277" t="str">
        <f>IF('statement of marks'!AI27="","",'statement of marks'!AI27)</f>
        <v/>
      </c>
      <c r="E303" s="277" t="str">
        <f>IF('statement of marks'!AJ27="","",'statement of marks'!AJ27)</f>
        <v/>
      </c>
      <c r="F303" s="275" t="str">
        <f>IF('statement of marks'!AK27="","",'statement of marks'!AK27)</f>
        <v/>
      </c>
      <c r="G303" s="277" t="str">
        <f>IF('statement of marks'!AL27="","",'statement of marks'!AL27)</f>
        <v/>
      </c>
      <c r="H303" s="277" t="str">
        <f>IF('statement of marks'!AM27="","",'statement of marks'!AM27)</f>
        <v/>
      </c>
      <c r="I303" s="275" t="str">
        <f>IF('statement of marks'!AN27="","",'statement of marks'!AN27)</f>
        <v/>
      </c>
      <c r="J303" s="277" t="str">
        <f>IF('statement of marks'!AO27="","",'statement of marks'!AO27)</f>
        <v/>
      </c>
      <c r="K303" s="277" t="str">
        <f>IF('statement of marks'!AP27="","",'statement of marks'!AP27)</f>
        <v/>
      </c>
      <c r="L303" s="275" t="str">
        <f>IF('statement of marks'!AQ27="","",'statement of marks'!AQ27)</f>
        <v/>
      </c>
      <c r="M303" s="277" t="str">
        <f>IF('statement of marks'!AS27="","",'statement of marks'!AS27)</f>
        <v/>
      </c>
      <c r="N303" s="277" t="str">
        <f>IF('statement of marks'!AT27="","",'statement of marks'!AT27)</f>
        <v/>
      </c>
      <c r="O303" s="275" t="str">
        <f>IF('statement of marks'!AU27="","",'statement of marks'!AU27)</f>
        <v/>
      </c>
      <c r="P303" s="281" t="str">
        <f>IF('statement of marks'!AV27="","",'statement of marks'!AV27)</f>
        <v/>
      </c>
      <c r="Q303" s="1126"/>
      <c r="R303" s="1126"/>
      <c r="S303" s="291"/>
      <c r="T303" s="1114" t="str">
        <f>IF('statement of marks'!$AI$3="","",'statement of marks'!$AI$3)</f>
        <v>vaxszth</v>
      </c>
      <c r="U303" s="1115"/>
      <c r="V303" s="277" t="str">
        <f>IF('statement of marks'!AI28="","",'statement of marks'!AI28)</f>
        <v/>
      </c>
      <c r="W303" s="277" t="str">
        <f>IF('statement of marks'!AJ28="","",'statement of marks'!AJ28)</f>
        <v/>
      </c>
      <c r="X303" s="275" t="str">
        <f>IF('statement of marks'!AK28="","",'statement of marks'!AK28)</f>
        <v/>
      </c>
      <c r="Y303" s="277" t="str">
        <f>IF('statement of marks'!AL28="","",'statement of marks'!AL28)</f>
        <v/>
      </c>
      <c r="Z303" s="277" t="str">
        <f>IF('statement of marks'!AM28="","",'statement of marks'!AM28)</f>
        <v/>
      </c>
      <c r="AA303" s="275" t="str">
        <f>IF('statement of marks'!AN28="","",'statement of marks'!AN28)</f>
        <v/>
      </c>
      <c r="AB303" s="277" t="str">
        <f>IF('statement of marks'!AO28="","",'statement of marks'!AO28)</f>
        <v/>
      </c>
      <c r="AC303" s="277" t="str">
        <f>IF('statement of marks'!AP28="","",'statement of marks'!AP28)</f>
        <v/>
      </c>
      <c r="AD303" s="275" t="str">
        <f>IF('statement of marks'!AQ28="","",'statement of marks'!AQ28)</f>
        <v/>
      </c>
      <c r="AE303" s="277" t="str">
        <f>IF('statement of marks'!AS28="","",'statement of marks'!AS28)</f>
        <v/>
      </c>
      <c r="AF303" s="277" t="str">
        <f>IF('statement of marks'!AT28="","",'statement of marks'!AT28)</f>
        <v/>
      </c>
      <c r="AG303" s="275" t="str">
        <f>IF('statement of marks'!AU28="","",'statement of marks'!AU28)</f>
        <v/>
      </c>
      <c r="AH303" s="281" t="str">
        <f>IF('statement of marks'!AV28="","",'statement of marks'!AV28)</f>
        <v/>
      </c>
    </row>
    <row r="304" spans="1:34" ht="19" customHeight="1">
      <c r="A304" s="291"/>
      <c r="B304" s="1114" t="str">
        <f>IF('statement of marks'!BE27="s","laLd`r",IF('statement of marks'!BE27="u","mnwZ",IF('statement of marks'!BE27="g","xqtjkrh",IF('statement of marks'!BE27="p","iatkch",IF('statement of marks'!BE27="sd","fla/kh","r`rh; Hkk""kk")))))</f>
        <v>r`rh; Hkk"kk</v>
      </c>
      <c r="C304" s="1115"/>
      <c r="D304" s="277" t="str">
        <f>IF('statement of marks'!BF27="","",'statement of marks'!BF27)</f>
        <v/>
      </c>
      <c r="E304" s="277" t="str">
        <f>IF('statement of marks'!BG27="","",'statement of marks'!BG27)</f>
        <v/>
      </c>
      <c r="F304" s="275" t="str">
        <f>IF('statement of marks'!BH27="","",'statement of marks'!BH27)</f>
        <v/>
      </c>
      <c r="G304" s="277" t="str">
        <f>IF('statement of marks'!BI27="","",'statement of marks'!BI27)</f>
        <v/>
      </c>
      <c r="H304" s="277" t="str">
        <f>IF('statement of marks'!BJ27="","",'statement of marks'!BJ27)</f>
        <v/>
      </c>
      <c r="I304" s="275" t="str">
        <f>IF('statement of marks'!BK27="","",'statement of marks'!BK27)</f>
        <v/>
      </c>
      <c r="J304" s="277" t="str">
        <f>IF('statement of marks'!BL27="","",'statement of marks'!BL27)</f>
        <v/>
      </c>
      <c r="K304" s="277" t="str">
        <f>IF('statement of marks'!BM27="","",'statement of marks'!BM27)</f>
        <v/>
      </c>
      <c r="L304" s="275" t="str">
        <f>IF('statement of marks'!BN27="","",'statement of marks'!BN27)</f>
        <v/>
      </c>
      <c r="M304" s="277" t="str">
        <f>IF('statement of marks'!BP27="","",'statement of marks'!BP27)</f>
        <v/>
      </c>
      <c r="N304" s="277" t="str">
        <f>IF('statement of marks'!BQ27="","",'statement of marks'!BQ27)</f>
        <v/>
      </c>
      <c r="O304" s="275" t="str">
        <f>IF('statement of marks'!BR27="","",'statement of marks'!BR27)</f>
        <v/>
      </c>
      <c r="P304" s="281" t="str">
        <f>IF('statement of marks'!BS27="","",'statement of marks'!BS27)</f>
        <v/>
      </c>
      <c r="Q304" s="1126"/>
      <c r="R304" s="1126"/>
      <c r="S304" s="291"/>
      <c r="T304" s="1114" t="str">
        <f>IF('statement of marks'!BE28="s","laLd`r",IF('statement of marks'!BE28="u","mnwZ",IF('statement of marks'!BE28="g","xqtjkrh",IF('statement of marks'!BE28="p","iatkch",IF('statement of marks'!BE28="sd","fla/kh","r`rh; Hkk""kk")))))</f>
        <v>r`rh; Hkk"kk</v>
      </c>
      <c r="U304" s="1115"/>
      <c r="V304" s="277" t="str">
        <f>IF('statement of marks'!BF28="","",'statement of marks'!BF28)</f>
        <v/>
      </c>
      <c r="W304" s="277" t="str">
        <f>IF('statement of marks'!BG28="","",'statement of marks'!BG28)</f>
        <v/>
      </c>
      <c r="X304" s="275" t="str">
        <f>IF('statement of marks'!BH28="","",'statement of marks'!BH28)</f>
        <v/>
      </c>
      <c r="Y304" s="277" t="str">
        <f>IF('statement of marks'!BI28="","",'statement of marks'!BI28)</f>
        <v/>
      </c>
      <c r="Z304" s="277" t="str">
        <f>IF('statement of marks'!BJ28="","",'statement of marks'!BJ28)</f>
        <v/>
      </c>
      <c r="AA304" s="275" t="str">
        <f>IF('statement of marks'!BK28="","",'statement of marks'!BK28)</f>
        <v/>
      </c>
      <c r="AB304" s="277" t="str">
        <f>IF('statement of marks'!BL28="","",'statement of marks'!BL28)</f>
        <v/>
      </c>
      <c r="AC304" s="277" t="str">
        <f>IF('statement of marks'!BM28="","",'statement of marks'!BM28)</f>
        <v/>
      </c>
      <c r="AD304" s="275" t="str">
        <f>IF('statement of marks'!BN28="","",'statement of marks'!BN28)</f>
        <v/>
      </c>
      <c r="AE304" s="277" t="str">
        <f>IF('statement of marks'!BP28="","",'statement of marks'!BP28)</f>
        <v/>
      </c>
      <c r="AF304" s="277" t="str">
        <f>IF('statement of marks'!BQ28="","",'statement of marks'!BQ28)</f>
        <v/>
      </c>
      <c r="AG304" s="275" t="str">
        <f>IF('statement of marks'!BR28="","",'statement of marks'!BR28)</f>
        <v/>
      </c>
      <c r="AH304" s="281" t="str">
        <f>IF('statement of marks'!BS28="","",'statement of marks'!BS28)</f>
        <v/>
      </c>
    </row>
    <row r="305" spans="1:34" ht="19" customHeight="1">
      <c r="A305" s="291"/>
      <c r="B305" s="1114" t="str">
        <f>IF('statement of marks'!$CB$3="","",'statement of marks'!$CB$3)</f>
        <v>xf.kr</v>
      </c>
      <c r="C305" s="1115"/>
      <c r="D305" s="277" t="str">
        <f>IF('statement of marks'!CB27="","",'statement of marks'!CB27)</f>
        <v/>
      </c>
      <c r="E305" s="277" t="str">
        <f>IF('statement of marks'!CC27="","",'statement of marks'!CC27)</f>
        <v/>
      </c>
      <c r="F305" s="275" t="str">
        <f>IF('statement of marks'!CD27="","",'statement of marks'!CD27)</f>
        <v/>
      </c>
      <c r="G305" s="277" t="str">
        <f>IF('statement of marks'!CE27="","",'statement of marks'!CE27)</f>
        <v/>
      </c>
      <c r="H305" s="277" t="str">
        <f>IF('statement of marks'!CF27="","",'statement of marks'!CF27)</f>
        <v/>
      </c>
      <c r="I305" s="275" t="str">
        <f>IF('statement of marks'!CG27="","",'statement of marks'!CG27)</f>
        <v/>
      </c>
      <c r="J305" s="277" t="str">
        <f>IF('statement of marks'!CH27="","",'statement of marks'!CH27)</f>
        <v/>
      </c>
      <c r="K305" s="277" t="str">
        <f>IF('statement of marks'!CI27="","",'statement of marks'!CI27)</f>
        <v/>
      </c>
      <c r="L305" s="275" t="str">
        <f>IF('statement of marks'!CJ27="","",'statement of marks'!CJ27)</f>
        <v/>
      </c>
      <c r="M305" s="277" t="str">
        <f>IF('statement of marks'!CL27="","",'statement of marks'!CL27)</f>
        <v/>
      </c>
      <c r="N305" s="277" t="str">
        <f>IF('statement of marks'!CM27="","",'statement of marks'!CM27)</f>
        <v/>
      </c>
      <c r="O305" s="275" t="str">
        <f>IF('statement of marks'!CN27="","",'statement of marks'!CN27)</f>
        <v/>
      </c>
      <c r="P305" s="281" t="str">
        <f>IF('statement of marks'!CO27="","",'statement of marks'!CO27)</f>
        <v/>
      </c>
      <c r="Q305" s="1126"/>
      <c r="R305" s="1126"/>
      <c r="S305" s="291"/>
      <c r="T305" s="1114" t="str">
        <f>IF('statement of marks'!$CB$3="","",'statement of marks'!$CB$3)</f>
        <v>xf.kr</v>
      </c>
      <c r="U305" s="1115"/>
      <c r="V305" s="277" t="str">
        <f>IF('statement of marks'!CB28="","",'statement of marks'!CB28)</f>
        <v/>
      </c>
      <c r="W305" s="277" t="str">
        <f>IF('statement of marks'!CC28="","",'statement of marks'!CC28)</f>
        <v/>
      </c>
      <c r="X305" s="275" t="str">
        <f>IF('statement of marks'!CD28="","",'statement of marks'!CD28)</f>
        <v/>
      </c>
      <c r="Y305" s="277" t="str">
        <f>IF('statement of marks'!CE28="","",'statement of marks'!CE28)</f>
        <v/>
      </c>
      <c r="Z305" s="277" t="str">
        <f>IF('statement of marks'!CF28="","",'statement of marks'!CF28)</f>
        <v/>
      </c>
      <c r="AA305" s="275" t="str">
        <f>IF('statement of marks'!CG28="","",'statement of marks'!CG28)</f>
        <v/>
      </c>
      <c r="AB305" s="277" t="str">
        <f>IF('statement of marks'!CH28="","",'statement of marks'!CH28)</f>
        <v/>
      </c>
      <c r="AC305" s="277" t="str">
        <f>IF('statement of marks'!CI28="","",'statement of marks'!CI28)</f>
        <v/>
      </c>
      <c r="AD305" s="275" t="str">
        <f>IF('statement of marks'!CJ28="","",'statement of marks'!CJ28)</f>
        <v/>
      </c>
      <c r="AE305" s="277" t="str">
        <f>IF('statement of marks'!CL28="","",'statement of marks'!CL28)</f>
        <v/>
      </c>
      <c r="AF305" s="277" t="str">
        <f>IF('statement of marks'!CM28="","",'statement of marks'!CM28)</f>
        <v/>
      </c>
      <c r="AG305" s="275" t="str">
        <f>IF('statement of marks'!CN28="","",'statement of marks'!CN28)</f>
        <v/>
      </c>
      <c r="AH305" s="281" t="str">
        <f>IF('statement of marks'!CO28="","",'statement of marks'!CO28)</f>
        <v/>
      </c>
    </row>
    <row r="306" spans="1:34" ht="19" customHeight="1">
      <c r="A306" s="291"/>
      <c r="B306" s="1114" t="str">
        <f>IF('statement of marks'!$CX$3="","",'statement of marks'!$CX$3)</f>
        <v>foKku</v>
      </c>
      <c r="C306" s="1115"/>
      <c r="D306" s="277" t="str">
        <f>IF('statement of marks'!CX27="","",'statement of marks'!CX27)</f>
        <v/>
      </c>
      <c r="E306" s="277" t="str">
        <f>IF('statement of marks'!CY27="","",'statement of marks'!CY27)</f>
        <v/>
      </c>
      <c r="F306" s="275" t="str">
        <f>IF('statement of marks'!CZ27="","",'statement of marks'!CZ27)</f>
        <v/>
      </c>
      <c r="G306" s="277" t="str">
        <f>IF('statement of marks'!DA27="","",'statement of marks'!DA27)</f>
        <v/>
      </c>
      <c r="H306" s="277" t="str">
        <f>IF('statement of marks'!DB27="","",'statement of marks'!DB27)</f>
        <v/>
      </c>
      <c r="I306" s="275" t="str">
        <f>IF('statement of marks'!DC27="","",'statement of marks'!DC27)</f>
        <v/>
      </c>
      <c r="J306" s="277" t="str">
        <f>IF('statement of marks'!DD27="","",'statement of marks'!DD27)</f>
        <v/>
      </c>
      <c r="K306" s="277" t="str">
        <f>IF('statement of marks'!DE27="","",'statement of marks'!DE27)</f>
        <v/>
      </c>
      <c r="L306" s="275" t="str">
        <f>IF('statement of marks'!DF27="","",'statement of marks'!DF27)</f>
        <v/>
      </c>
      <c r="M306" s="277" t="str">
        <f>IF('statement of marks'!DH27="","",'statement of marks'!DH27)</f>
        <v/>
      </c>
      <c r="N306" s="277" t="str">
        <f>IF('statement of marks'!DI27="","",'statement of marks'!DI27)</f>
        <v/>
      </c>
      <c r="O306" s="275" t="str">
        <f>IF('statement of marks'!DJ27="","",'statement of marks'!DJ27)</f>
        <v/>
      </c>
      <c r="P306" s="281" t="str">
        <f>IF('statement of marks'!DK27="","",'statement of marks'!DK27)</f>
        <v/>
      </c>
      <c r="Q306" s="1126"/>
      <c r="R306" s="1126"/>
      <c r="S306" s="291"/>
      <c r="T306" s="1114" t="str">
        <f>IF('statement of marks'!$CX$3="","",'statement of marks'!$CX$3)</f>
        <v>foKku</v>
      </c>
      <c r="U306" s="1115"/>
      <c r="V306" s="277" t="str">
        <f>IF('statement of marks'!CX28="","",'statement of marks'!CX28)</f>
        <v/>
      </c>
      <c r="W306" s="277" t="str">
        <f>IF('statement of marks'!CY28="","",'statement of marks'!CY28)</f>
        <v/>
      </c>
      <c r="X306" s="275" t="str">
        <f>IF('statement of marks'!CZ28="","",'statement of marks'!CZ28)</f>
        <v/>
      </c>
      <c r="Y306" s="277" t="str">
        <f>IF('statement of marks'!DA28="","",'statement of marks'!DA28)</f>
        <v/>
      </c>
      <c r="Z306" s="277" t="str">
        <f>IF('statement of marks'!DB28="","",'statement of marks'!DB28)</f>
        <v/>
      </c>
      <c r="AA306" s="275" t="str">
        <f>IF('statement of marks'!DC28="","",'statement of marks'!DC28)</f>
        <v/>
      </c>
      <c r="AB306" s="277" t="str">
        <f>IF('statement of marks'!DD28="","",'statement of marks'!DD28)</f>
        <v/>
      </c>
      <c r="AC306" s="277" t="str">
        <f>IF('statement of marks'!DE28="","",'statement of marks'!DE28)</f>
        <v/>
      </c>
      <c r="AD306" s="275" t="str">
        <f>IF('statement of marks'!DF28="","",'statement of marks'!DF28)</f>
        <v/>
      </c>
      <c r="AE306" s="277" t="str">
        <f>IF('statement of marks'!DH28="","",'statement of marks'!DH28)</f>
        <v/>
      </c>
      <c r="AF306" s="277" t="str">
        <f>IF('statement of marks'!DI28="","",'statement of marks'!DI28)</f>
        <v/>
      </c>
      <c r="AG306" s="275" t="str">
        <f>IF('statement of marks'!DJ28="","",'statement of marks'!DJ28)</f>
        <v/>
      </c>
      <c r="AH306" s="281" t="str">
        <f>IF('statement of marks'!DK28="","",'statement of marks'!DK28)</f>
        <v/>
      </c>
    </row>
    <row r="307" spans="1:34" ht="19" customHeight="1">
      <c r="A307" s="291"/>
      <c r="B307" s="1114" t="str">
        <f>IF('statement of marks'!$DT$3="","",'statement of marks'!$DT$3)</f>
        <v>lkekftd foKku</v>
      </c>
      <c r="C307" s="1115"/>
      <c r="D307" s="277" t="str">
        <f>IF('statement of marks'!DT27="","",'statement of marks'!DT27)</f>
        <v/>
      </c>
      <c r="E307" s="277" t="str">
        <f>IF('statement of marks'!DU27="","",'statement of marks'!DU27)</f>
        <v/>
      </c>
      <c r="F307" s="275" t="str">
        <f>IF('statement of marks'!DV27="","",'statement of marks'!DV27)</f>
        <v/>
      </c>
      <c r="G307" s="277" t="str">
        <f>IF('statement of marks'!DW27="","",'statement of marks'!DW27)</f>
        <v/>
      </c>
      <c r="H307" s="277" t="str">
        <f>IF('statement of marks'!DX27="","",'statement of marks'!DX27)</f>
        <v/>
      </c>
      <c r="I307" s="275" t="str">
        <f>IF('statement of marks'!DY27="","",'statement of marks'!DY27)</f>
        <v/>
      </c>
      <c r="J307" s="277" t="str">
        <f>IF('statement of marks'!DZ27="","",'statement of marks'!DZ27)</f>
        <v/>
      </c>
      <c r="K307" s="277" t="str">
        <f>IF('statement of marks'!EA27="","",'statement of marks'!EA27)</f>
        <v/>
      </c>
      <c r="L307" s="275" t="str">
        <f>IF('statement of marks'!EB27="","",'statement of marks'!EB27)</f>
        <v/>
      </c>
      <c r="M307" s="277" t="str">
        <f>IF('statement of marks'!ED27="","",'statement of marks'!ED27)</f>
        <v/>
      </c>
      <c r="N307" s="277" t="str">
        <f>IF('statement of marks'!EE27="","",'statement of marks'!EE27)</f>
        <v/>
      </c>
      <c r="O307" s="275" t="str">
        <f>IF('statement of marks'!EF27="","",'statement of marks'!EF27)</f>
        <v/>
      </c>
      <c r="P307" s="281" t="str">
        <f>IF('statement of marks'!EG27="","",'statement of marks'!EG27)</f>
        <v/>
      </c>
      <c r="Q307" s="1126"/>
      <c r="R307" s="1126"/>
      <c r="S307" s="291"/>
      <c r="T307" s="1114" t="str">
        <f>IF('statement of marks'!$DT$3="","",'statement of marks'!$DT$3)</f>
        <v>lkekftd foKku</v>
      </c>
      <c r="U307" s="1115"/>
      <c r="V307" s="277" t="str">
        <f>IF('statement of marks'!DT28="","",'statement of marks'!DT28)</f>
        <v/>
      </c>
      <c r="W307" s="277" t="str">
        <f>IF('statement of marks'!DU28="","",'statement of marks'!DU28)</f>
        <v/>
      </c>
      <c r="X307" s="275" t="str">
        <f>IF('statement of marks'!DV28="","",'statement of marks'!DV28)</f>
        <v/>
      </c>
      <c r="Y307" s="277" t="str">
        <f>IF('statement of marks'!DW28="","",'statement of marks'!DW28)</f>
        <v/>
      </c>
      <c r="Z307" s="277" t="str">
        <f>IF('statement of marks'!DX28="","",'statement of marks'!DX28)</f>
        <v/>
      </c>
      <c r="AA307" s="275" t="str">
        <f>IF('statement of marks'!DY28="","",'statement of marks'!DY28)</f>
        <v/>
      </c>
      <c r="AB307" s="277" t="str">
        <f>IF('statement of marks'!DZ28="","",'statement of marks'!DZ28)</f>
        <v/>
      </c>
      <c r="AC307" s="277" t="str">
        <f>IF('statement of marks'!EA28="","",'statement of marks'!EA28)</f>
        <v/>
      </c>
      <c r="AD307" s="275" t="str">
        <f>IF('statement of marks'!EB28="","",'statement of marks'!EB28)</f>
        <v/>
      </c>
      <c r="AE307" s="277" t="str">
        <f>IF('statement of marks'!ED28="","",'statement of marks'!ED28)</f>
        <v/>
      </c>
      <c r="AF307" s="277" t="str">
        <f>IF('statement of marks'!EE28="","",'statement of marks'!EE28)</f>
        <v/>
      </c>
      <c r="AG307" s="275" t="str">
        <f>IF('statement of marks'!EF28="","",'statement of marks'!EF28)</f>
        <v/>
      </c>
      <c r="AH307" s="281" t="str">
        <f>IF('statement of marks'!EG28="","",'statement of marks'!EG28)</f>
        <v/>
      </c>
    </row>
    <row r="308" spans="1:34" ht="19" customHeight="1">
      <c r="A308" s="291"/>
      <c r="B308" s="1117" t="s">
        <v>271</v>
      </c>
      <c r="C308" s="1118"/>
      <c r="D308" s="1111" t="s">
        <v>1</v>
      </c>
      <c r="E308" s="1111"/>
      <c r="F308" s="1111"/>
      <c r="G308" s="1111" t="s">
        <v>21</v>
      </c>
      <c r="H308" s="1111"/>
      <c r="I308" s="1111"/>
      <c r="J308" s="1111" t="s">
        <v>272</v>
      </c>
      <c r="K308" s="1111"/>
      <c r="L308" s="1111"/>
      <c r="M308" s="1111" t="s">
        <v>68</v>
      </c>
      <c r="N308" s="1111"/>
      <c r="O308" s="1111"/>
      <c r="P308" s="282"/>
      <c r="Q308" s="1126"/>
      <c r="R308" s="1126"/>
      <c r="S308" s="291"/>
      <c r="T308" s="1117" t="s">
        <v>271</v>
      </c>
      <c r="U308" s="1118"/>
      <c r="V308" s="1111" t="s">
        <v>1</v>
      </c>
      <c r="W308" s="1111"/>
      <c r="X308" s="1111"/>
      <c r="Y308" s="1111" t="s">
        <v>21</v>
      </c>
      <c r="Z308" s="1111"/>
      <c r="AA308" s="1111"/>
      <c r="AB308" s="1111" t="s">
        <v>272</v>
      </c>
      <c r="AC308" s="1111"/>
      <c r="AD308" s="1111"/>
      <c r="AE308" s="1111" t="s">
        <v>68</v>
      </c>
      <c r="AF308" s="1111"/>
      <c r="AG308" s="1111"/>
      <c r="AH308" s="282"/>
    </row>
    <row r="309" spans="1:34" ht="19" customHeight="1">
      <c r="A309" s="291"/>
      <c r="B309" s="1104" t="s">
        <v>3</v>
      </c>
      <c r="C309" s="1105"/>
      <c r="D309" s="1116">
        <f>IF('statement of marks'!EP$6="","",'statement of marks'!EP$6)</f>
        <v>20</v>
      </c>
      <c r="E309" s="1116"/>
      <c r="F309" s="1116"/>
      <c r="G309" s="1116">
        <f>IF('statement of marks'!EQ$6="","",'statement of marks'!EQ$6)</f>
        <v>20</v>
      </c>
      <c r="H309" s="1116"/>
      <c r="I309" s="1116"/>
      <c r="J309" s="1116">
        <f>IF('statement of marks'!ES$6="","",'statement of marks'!ES$6)</f>
        <v>20</v>
      </c>
      <c r="K309" s="1116"/>
      <c r="L309" s="1116"/>
      <c r="M309" s="1116">
        <f>IF('statement of marks'!EY$6="","",'statement of marks'!ER$6)</f>
        <v>20</v>
      </c>
      <c r="N309" s="1116"/>
      <c r="O309" s="1116"/>
      <c r="P309" s="283"/>
      <c r="Q309" s="1126"/>
      <c r="R309" s="1126"/>
      <c r="S309" s="291"/>
      <c r="T309" s="1104" t="s">
        <v>3</v>
      </c>
      <c r="U309" s="1105"/>
      <c r="V309" s="1116">
        <f>IF('statement of marks'!EP$6="","",'statement of marks'!EP$6)</f>
        <v>20</v>
      </c>
      <c r="W309" s="1116"/>
      <c r="X309" s="1116"/>
      <c r="Y309" s="1116">
        <f>IF('statement of marks'!EQ$6="","",'statement of marks'!EQ$6)</f>
        <v>20</v>
      </c>
      <c r="Z309" s="1116"/>
      <c r="AA309" s="1116"/>
      <c r="AB309" s="1116">
        <f>IF('statement of marks'!ES$6="","",'statement of marks'!ES$6)</f>
        <v>20</v>
      </c>
      <c r="AC309" s="1116"/>
      <c r="AD309" s="1116"/>
      <c r="AE309" s="1116">
        <f>IF('statement of marks'!EY$6="","",'statement of marks'!ER$6)</f>
        <v>20</v>
      </c>
      <c r="AF309" s="1116"/>
      <c r="AG309" s="1116"/>
      <c r="AH309" s="283"/>
    </row>
    <row r="310" spans="1:34" ht="19" customHeight="1">
      <c r="A310" s="291"/>
      <c r="B310" s="1114" t="str">
        <f>IF('statement of marks'!$EP$3="","",'statement of marks'!$EP$3)</f>
        <v>dk;kZuqHko</v>
      </c>
      <c r="C310" s="1115"/>
      <c r="D310" s="1103" t="str">
        <f>IF('statement of marks'!EP27="","",'statement of marks'!EP27)</f>
        <v/>
      </c>
      <c r="E310" s="1103"/>
      <c r="F310" s="1103"/>
      <c r="G310" s="1103" t="str">
        <f>IF('statement of marks'!EQ27="","",'statement of marks'!EQ27)</f>
        <v/>
      </c>
      <c r="H310" s="1103"/>
      <c r="I310" s="1103"/>
      <c r="J310" s="1103" t="str">
        <f>IF('statement of marks'!ES27="","",'statement of marks'!ES27)</f>
        <v/>
      </c>
      <c r="K310" s="1103"/>
      <c r="L310" s="1103"/>
      <c r="M310" s="1103" t="str">
        <f>IF('statement of marks'!ER27="","",'statement of marks'!ER27)</f>
        <v/>
      </c>
      <c r="N310" s="1103"/>
      <c r="O310" s="1103"/>
      <c r="P310" s="284"/>
      <c r="Q310" s="1126"/>
      <c r="R310" s="1126"/>
      <c r="S310" s="291"/>
      <c r="T310" s="1114" t="str">
        <f>IF('statement of marks'!$EP$3="","",'statement of marks'!$EP$3)</f>
        <v>dk;kZuqHko</v>
      </c>
      <c r="U310" s="1115"/>
      <c r="V310" s="1103" t="str">
        <f>IF('statement of marks'!EP28="","",'statement of marks'!EP28)</f>
        <v/>
      </c>
      <c r="W310" s="1103"/>
      <c r="X310" s="1103"/>
      <c r="Y310" s="1103" t="str">
        <f>IF('statement of marks'!EQ28="","",'statement of marks'!EQ28)</f>
        <v/>
      </c>
      <c r="Z310" s="1103"/>
      <c r="AA310" s="1103"/>
      <c r="AB310" s="1103" t="str">
        <f>IF('statement of marks'!ES28="","",'statement of marks'!ES28)</f>
        <v/>
      </c>
      <c r="AC310" s="1103"/>
      <c r="AD310" s="1103"/>
      <c r="AE310" s="1103" t="str">
        <f>IF('statement of marks'!ER28="","",'statement of marks'!ER28)</f>
        <v/>
      </c>
      <c r="AF310" s="1103"/>
      <c r="AG310" s="1103"/>
      <c r="AH310" s="284"/>
    </row>
    <row r="311" spans="1:34" ht="19" customHeight="1">
      <c r="A311" s="291"/>
      <c r="B311" s="1112" t="str">
        <f>IF('statement of marks'!$EZ$3="","",'statement of marks'!$EZ$3)</f>
        <v>dyk f'k{kk</v>
      </c>
      <c r="C311" s="1113"/>
      <c r="D311" s="1103" t="str">
        <f>IF('statement of marks'!EZ27="","",'statement of marks'!EZ27)</f>
        <v/>
      </c>
      <c r="E311" s="1103"/>
      <c r="F311" s="1103"/>
      <c r="G311" s="1103" t="str">
        <f>IF('statement of marks'!FA27="","",'statement of marks'!FA27)</f>
        <v/>
      </c>
      <c r="H311" s="1103"/>
      <c r="I311" s="1103"/>
      <c r="J311" s="1103" t="str">
        <f>IF('statement of marks'!FC27="","",'statement of marks'!FC27)</f>
        <v/>
      </c>
      <c r="K311" s="1103"/>
      <c r="L311" s="1103"/>
      <c r="M311" s="1103" t="str">
        <f>IF('statement of marks'!FB27="","",'statement of marks'!FB27)</f>
        <v/>
      </c>
      <c r="N311" s="1103"/>
      <c r="O311" s="1103"/>
      <c r="P311" s="284"/>
      <c r="Q311" s="1126"/>
      <c r="R311" s="1126"/>
      <c r="S311" s="291"/>
      <c r="T311" s="1112" t="str">
        <f>IF('statement of marks'!$EZ$3="","",'statement of marks'!$EZ$3)</f>
        <v>dyk f'k{kk</v>
      </c>
      <c r="U311" s="1113"/>
      <c r="V311" s="1103" t="str">
        <f>IF('statement of marks'!EZ28="","",'statement of marks'!EZ28)</f>
        <v/>
      </c>
      <c r="W311" s="1103"/>
      <c r="X311" s="1103"/>
      <c r="Y311" s="1103" t="str">
        <f>IF('statement of marks'!FA28="","",'statement of marks'!FA28)</f>
        <v/>
      </c>
      <c r="Z311" s="1103"/>
      <c r="AA311" s="1103"/>
      <c r="AB311" s="1103" t="str">
        <f>IF('statement of marks'!FC28="","",'statement of marks'!FC28)</f>
        <v/>
      </c>
      <c r="AC311" s="1103"/>
      <c r="AD311" s="1103"/>
      <c r="AE311" s="1103" t="str">
        <f>IF('statement of marks'!FB28="","",'statement of marks'!FB28)</f>
        <v/>
      </c>
      <c r="AF311" s="1103"/>
      <c r="AG311" s="1103"/>
      <c r="AH311" s="284"/>
    </row>
    <row r="312" spans="1:34" ht="19" customHeight="1">
      <c r="A312" s="291"/>
      <c r="B312" s="1109" t="str">
        <f>IF('statement of marks'!$FJ$3="","",'statement of marks'!$FJ$3)</f>
        <v>LokLF; ,oe~ 'kkjhfjd f'k{kk</v>
      </c>
      <c r="C312" s="1110"/>
      <c r="D312" s="1103" t="str">
        <f>IF('statement of marks'!FJ27="","",'statement of marks'!FJ27)</f>
        <v/>
      </c>
      <c r="E312" s="1103"/>
      <c r="F312" s="1103"/>
      <c r="G312" s="1103" t="str">
        <f>IF('statement of marks'!FK27="","",'statement of marks'!FK27)</f>
        <v/>
      </c>
      <c r="H312" s="1103"/>
      <c r="I312" s="1103"/>
      <c r="J312" s="1103" t="str">
        <f>IF('statement of marks'!FM27="","",'statement of marks'!FM27)</f>
        <v/>
      </c>
      <c r="K312" s="1103"/>
      <c r="L312" s="1103"/>
      <c r="M312" s="1103" t="str">
        <f>IF('statement of marks'!FL27="","",'statement of marks'!FL27)</f>
        <v/>
      </c>
      <c r="N312" s="1103"/>
      <c r="O312" s="1103"/>
      <c r="P312" s="284"/>
      <c r="Q312" s="1126"/>
      <c r="R312" s="1126"/>
      <c r="S312" s="291"/>
      <c r="T312" s="1109" t="str">
        <f>IF('statement of marks'!$FJ$3="","",'statement of marks'!$FJ$3)</f>
        <v>LokLF; ,oe~ 'kkjhfjd f'k{kk</v>
      </c>
      <c r="U312" s="1110"/>
      <c r="V312" s="1103" t="str">
        <f>IF('statement of marks'!FJ28="","",'statement of marks'!FJ28)</f>
        <v/>
      </c>
      <c r="W312" s="1103"/>
      <c r="X312" s="1103"/>
      <c r="Y312" s="1103" t="str">
        <f>IF('statement of marks'!FK28="","",'statement of marks'!FK28)</f>
        <v/>
      </c>
      <c r="Z312" s="1103"/>
      <c r="AA312" s="1103"/>
      <c r="AB312" s="1103" t="str">
        <f>IF('statement of marks'!FM28="","",'statement of marks'!FM28)</f>
        <v/>
      </c>
      <c r="AC312" s="1103"/>
      <c r="AD312" s="1103"/>
      <c r="AE312" s="1103" t="str">
        <f>IF('statement of marks'!FL28="","",'statement of marks'!FL28)</f>
        <v/>
      </c>
      <c r="AF312" s="1103"/>
      <c r="AG312" s="1103"/>
      <c r="AH312" s="284"/>
    </row>
    <row r="313" spans="1:34" ht="19" customHeight="1">
      <c r="A313" s="291"/>
      <c r="B313" s="1104" t="s">
        <v>273</v>
      </c>
      <c r="C313" s="1105"/>
      <c r="D313" s="1081" t="str">
        <f>details!$DZ$3</f>
        <v>vxLr rd</v>
      </c>
      <c r="E313" s="1081"/>
      <c r="F313" s="1081"/>
      <c r="G313" s="1081" t="str">
        <f>details!$ED$3</f>
        <v>vDVwcj rd</v>
      </c>
      <c r="H313" s="1081"/>
      <c r="I313" s="1081"/>
      <c r="J313" s="1081" t="str">
        <f>details!$EL$3</f>
        <v>Qjojh rd</v>
      </c>
      <c r="K313" s="1081"/>
      <c r="L313" s="1081"/>
      <c r="M313" s="1081" t="str">
        <f>details!$EH$3</f>
        <v>fnlEcj rd</v>
      </c>
      <c r="N313" s="1081"/>
      <c r="O313" s="1081"/>
      <c r="P313" s="284"/>
      <c r="Q313" s="1126"/>
      <c r="R313" s="1126"/>
      <c r="S313" s="291"/>
      <c r="T313" s="1104" t="s">
        <v>273</v>
      </c>
      <c r="U313" s="1105"/>
      <c r="V313" s="1106" t="str">
        <f>details!$DZ$3</f>
        <v>vxLr rd</v>
      </c>
      <c r="W313" s="1107"/>
      <c r="X313" s="1108"/>
      <c r="Y313" s="1106" t="str">
        <f>details!$ED$3</f>
        <v>vDVwcj rd</v>
      </c>
      <c r="Z313" s="1107"/>
      <c r="AA313" s="1108"/>
      <c r="AB313" s="1106" t="str">
        <f>details!$EL$3</f>
        <v>Qjojh rd</v>
      </c>
      <c r="AC313" s="1107"/>
      <c r="AD313" s="1108"/>
      <c r="AE313" s="1106" t="str">
        <f>details!$EH$3</f>
        <v>fnlEcj rd</v>
      </c>
      <c r="AF313" s="1107"/>
      <c r="AG313" s="1108"/>
      <c r="AH313" s="284"/>
    </row>
    <row r="314" spans="1:34" ht="19" customHeight="1">
      <c r="A314" s="291"/>
      <c r="B314" s="1100" t="s">
        <v>99</v>
      </c>
      <c r="C314" s="1101"/>
      <c r="D314" s="1102" t="str">
        <f>IF(details!EA27="","",details!EA27)</f>
        <v/>
      </c>
      <c r="E314" s="1102"/>
      <c r="F314" s="1102"/>
      <c r="G314" s="1102" t="str">
        <f>IF(details!EE27="","",details!EE27)</f>
        <v/>
      </c>
      <c r="H314" s="1102"/>
      <c r="I314" s="1102"/>
      <c r="J314" s="1102" t="str">
        <f>IF(details!EM27="","",details!EM27)</f>
        <v/>
      </c>
      <c r="K314" s="1102"/>
      <c r="L314" s="1102"/>
      <c r="M314" s="1102" t="str">
        <f>IF(details!EI27="","",details!EI27)</f>
        <v/>
      </c>
      <c r="N314" s="1102"/>
      <c r="O314" s="1102"/>
      <c r="P314" s="295"/>
      <c r="Q314" s="1126"/>
      <c r="R314" s="1126"/>
      <c r="S314" s="291"/>
      <c r="T314" s="1100" t="s">
        <v>99</v>
      </c>
      <c r="U314" s="1101"/>
      <c r="V314" s="1091" t="str">
        <f>IF(details!EA28="","",details!EA28)</f>
        <v/>
      </c>
      <c r="W314" s="1092"/>
      <c r="X314" s="1093"/>
      <c r="Y314" s="1091" t="str">
        <f>IF(details!EE28="","",details!EE28)</f>
        <v/>
      </c>
      <c r="Z314" s="1092"/>
      <c r="AA314" s="1093"/>
      <c r="AB314" s="1091" t="str">
        <f>IF(details!EM28="","",details!EM28)</f>
        <v/>
      </c>
      <c r="AC314" s="1092"/>
      <c r="AD314" s="1093"/>
      <c r="AE314" s="1091" t="str">
        <f>IF(details!EI28="","",details!EI28)</f>
        <v/>
      </c>
      <c r="AF314" s="1092"/>
      <c r="AG314" s="1093"/>
      <c r="AH314" s="285"/>
    </row>
    <row r="315" spans="1:34" ht="19" customHeight="1">
      <c r="A315" s="292"/>
      <c r="B315" s="1094" t="s">
        <v>15</v>
      </c>
      <c r="C315" s="1095"/>
      <c r="D315" s="1096" t="str">
        <f>IF(details!DZ27="","",details!DZ27)</f>
        <v/>
      </c>
      <c r="E315" s="1096"/>
      <c r="F315" s="1096"/>
      <c r="G315" s="1096" t="str">
        <f>IF(details!ED27="","",details!ED27)</f>
        <v/>
      </c>
      <c r="H315" s="1096"/>
      <c r="I315" s="1096"/>
      <c r="J315" s="1096" t="str">
        <f>IF(details!EL27="","",details!EL27)</f>
        <v/>
      </c>
      <c r="K315" s="1096"/>
      <c r="L315" s="1096"/>
      <c r="M315" s="1096" t="str">
        <f>IF(details!EH27="","",details!EH27)</f>
        <v/>
      </c>
      <c r="N315" s="1096"/>
      <c r="O315" s="1096"/>
      <c r="P315" s="296"/>
      <c r="Q315" s="1126"/>
      <c r="R315" s="1126"/>
      <c r="S315" s="292"/>
      <c r="T315" s="1094" t="s">
        <v>15</v>
      </c>
      <c r="U315" s="1095"/>
      <c r="V315" s="1097" t="str">
        <f>IF(details!DZ28="","",details!DZ28)</f>
        <v/>
      </c>
      <c r="W315" s="1098"/>
      <c r="X315" s="1099"/>
      <c r="Y315" s="1097" t="str">
        <f>IF(details!ED28="","",details!ED28)</f>
        <v/>
      </c>
      <c r="Z315" s="1098"/>
      <c r="AA315" s="1099"/>
      <c r="AB315" s="1097" t="str">
        <f>IF(details!EL28="","",details!EL28)</f>
        <v/>
      </c>
      <c r="AC315" s="1098"/>
      <c r="AD315" s="1099"/>
      <c r="AE315" s="1097" t="str">
        <f>IF(details!EH28="","",details!EH28)</f>
        <v/>
      </c>
      <c r="AF315" s="1098"/>
      <c r="AG315" s="1099"/>
      <c r="AH315" s="286"/>
    </row>
    <row r="316" spans="1:34" ht="19" customHeight="1">
      <c r="A316" s="291"/>
      <c r="B316" s="1089" t="s">
        <v>100</v>
      </c>
      <c r="C316" s="1090"/>
      <c r="D316" s="1081"/>
      <c r="E316" s="1081"/>
      <c r="F316" s="1081"/>
      <c r="G316" s="1081"/>
      <c r="H316" s="1081"/>
      <c r="I316" s="1081"/>
      <c r="J316" s="1081"/>
      <c r="K316" s="1081"/>
      <c r="L316" s="1081"/>
      <c r="M316" s="1081"/>
      <c r="N316" s="1081"/>
      <c r="O316" s="1081"/>
      <c r="P316" s="287"/>
      <c r="Q316" s="1126"/>
      <c r="R316" s="1126"/>
      <c r="S316" s="291"/>
      <c r="T316" s="1089" t="s">
        <v>100</v>
      </c>
      <c r="U316" s="1090"/>
      <c r="V316" s="1081"/>
      <c r="W316" s="1081"/>
      <c r="X316" s="1081"/>
      <c r="Y316" s="1081"/>
      <c r="Z316" s="1081"/>
      <c r="AA316" s="1081"/>
      <c r="AB316" s="1081"/>
      <c r="AC316" s="1081"/>
      <c r="AD316" s="1081"/>
      <c r="AE316" s="1081"/>
      <c r="AF316" s="1081"/>
      <c r="AG316" s="1081"/>
      <c r="AH316" s="287"/>
    </row>
    <row r="317" spans="1:34" ht="19" customHeight="1">
      <c r="A317" s="291"/>
      <c r="B317" s="1087" t="s">
        <v>80</v>
      </c>
      <c r="C317" s="1088"/>
      <c r="D317" s="1081"/>
      <c r="E317" s="1081"/>
      <c r="F317" s="1081"/>
      <c r="G317" s="1081"/>
      <c r="H317" s="1081"/>
      <c r="I317" s="1081"/>
      <c r="J317" s="1081"/>
      <c r="K317" s="1081"/>
      <c r="L317" s="1081"/>
      <c r="M317" s="1081"/>
      <c r="N317" s="1081"/>
      <c r="O317" s="1081"/>
      <c r="P317" s="287"/>
      <c r="Q317" s="1126"/>
      <c r="R317" s="1126"/>
      <c r="S317" s="291"/>
      <c r="T317" s="1087" t="s">
        <v>80</v>
      </c>
      <c r="U317" s="1088"/>
      <c r="V317" s="1081"/>
      <c r="W317" s="1081"/>
      <c r="X317" s="1081"/>
      <c r="Y317" s="1081"/>
      <c r="Z317" s="1081"/>
      <c r="AA317" s="1081"/>
      <c r="AB317" s="1081"/>
      <c r="AC317" s="1081"/>
      <c r="AD317" s="1081"/>
      <c r="AE317" s="1081"/>
      <c r="AF317" s="1081"/>
      <c r="AG317" s="1081"/>
      <c r="AH317" s="287"/>
    </row>
    <row r="318" spans="1:34" ht="19" customHeight="1">
      <c r="A318" s="291"/>
      <c r="B318" s="1085" t="s">
        <v>101</v>
      </c>
      <c r="C318" s="1086"/>
      <c r="D318" s="1081"/>
      <c r="E318" s="1081"/>
      <c r="F318" s="1081"/>
      <c r="G318" s="1081"/>
      <c r="H318" s="1081"/>
      <c r="I318" s="1081"/>
      <c r="J318" s="1081"/>
      <c r="K318" s="1081"/>
      <c r="L318" s="1081"/>
      <c r="M318" s="1081"/>
      <c r="N318" s="1081"/>
      <c r="O318" s="1081"/>
      <c r="P318" s="287"/>
      <c r="Q318" s="1126"/>
      <c r="R318" s="1126"/>
      <c r="S318" s="291"/>
      <c r="T318" s="1085" t="s">
        <v>101</v>
      </c>
      <c r="U318" s="1086"/>
      <c r="V318" s="1081"/>
      <c r="W318" s="1081"/>
      <c r="X318" s="1081"/>
      <c r="Y318" s="1081"/>
      <c r="Z318" s="1081"/>
      <c r="AA318" s="1081"/>
      <c r="AB318" s="1081"/>
      <c r="AC318" s="1081"/>
      <c r="AD318" s="1081"/>
      <c r="AE318" s="1081"/>
      <c r="AF318" s="1081"/>
      <c r="AG318" s="1081"/>
      <c r="AH318" s="287"/>
    </row>
    <row r="319" spans="1:34" ht="19" customHeight="1" thickBot="1">
      <c r="A319" s="293"/>
      <c r="B319" s="1082" t="s">
        <v>102</v>
      </c>
      <c r="C319" s="1083"/>
      <c r="D319" s="1084"/>
      <c r="E319" s="1084"/>
      <c r="F319" s="1084"/>
      <c r="G319" s="1084"/>
      <c r="H319" s="1084"/>
      <c r="I319" s="1084"/>
      <c r="J319" s="1084"/>
      <c r="K319" s="1084"/>
      <c r="L319" s="1084"/>
      <c r="M319" s="1084"/>
      <c r="N319" s="1084"/>
      <c r="O319" s="1084"/>
      <c r="P319" s="288"/>
      <c r="Q319" s="1126"/>
      <c r="R319" s="1126"/>
      <c r="S319" s="293"/>
      <c r="T319" s="1082" t="s">
        <v>102</v>
      </c>
      <c r="U319" s="1083"/>
      <c r="V319" s="1084"/>
      <c r="W319" s="1084"/>
      <c r="X319" s="1084"/>
      <c r="Y319" s="1084"/>
      <c r="Z319" s="1084"/>
      <c r="AA319" s="1084"/>
      <c r="AB319" s="1084"/>
      <c r="AC319" s="1084"/>
      <c r="AD319" s="1084"/>
      <c r="AE319" s="1084"/>
      <c r="AF319" s="1084"/>
      <c r="AG319" s="1084"/>
      <c r="AH319" s="288"/>
    </row>
    <row r="320" spans="1:34" ht="19" customHeight="1">
      <c r="A320" s="290"/>
      <c r="B320" s="1123" t="s">
        <v>47</v>
      </c>
      <c r="C320" s="1124"/>
      <c r="D320" s="1124"/>
      <c r="E320" s="1124"/>
      <c r="F320" s="1124"/>
      <c r="G320" s="1124"/>
      <c r="H320" s="1124"/>
      <c r="I320" s="1124"/>
      <c r="J320" s="1124"/>
      <c r="K320" s="1124"/>
      <c r="L320" s="1124"/>
      <c r="M320" s="1124"/>
      <c r="N320" s="1124"/>
      <c r="O320" s="1124"/>
      <c r="P320" s="1125"/>
      <c r="Q320" s="1126"/>
      <c r="R320" s="1126"/>
      <c r="S320" s="290"/>
      <c r="T320" s="1123" t="s">
        <v>47</v>
      </c>
      <c r="U320" s="1124"/>
      <c r="V320" s="1124"/>
      <c r="W320" s="1124"/>
      <c r="X320" s="1124"/>
      <c r="Y320" s="1124"/>
      <c r="Z320" s="1124"/>
      <c r="AA320" s="1124"/>
      <c r="AB320" s="1124"/>
      <c r="AC320" s="1124"/>
      <c r="AD320" s="1124"/>
      <c r="AE320" s="1124"/>
      <c r="AF320" s="1124"/>
      <c r="AG320" s="1124"/>
      <c r="AH320" s="1125"/>
    </row>
    <row r="321" spans="1:34" ht="19" customHeight="1">
      <c r="A321" s="1127"/>
      <c r="B321" s="1128" t="str">
        <f>'statement of marks'!$A$1</f>
        <v>jk- ck- ek/;fed fo|ky; uohu] fuEckgsM+k</v>
      </c>
      <c r="C321" s="1129"/>
      <c r="D321" s="1129"/>
      <c r="E321" s="1129"/>
      <c r="F321" s="1129"/>
      <c r="G321" s="1129"/>
      <c r="H321" s="1129"/>
      <c r="I321" s="1129"/>
      <c r="J321" s="1129"/>
      <c r="K321" s="1129"/>
      <c r="L321" s="1129"/>
      <c r="M321" s="1129"/>
      <c r="N321" s="1129"/>
      <c r="O321" s="1129"/>
      <c r="P321" s="1130"/>
      <c r="Q321" s="1126"/>
      <c r="R321" s="1126"/>
      <c r="S321" s="1127"/>
      <c r="T321" s="1128" t="str">
        <f>'statement of marks'!$A$1</f>
        <v>jk- ck- ek/;fed fo|ky; uohu] fuEckgsM+k</v>
      </c>
      <c r="U321" s="1129"/>
      <c r="V321" s="1129"/>
      <c r="W321" s="1129"/>
      <c r="X321" s="1129"/>
      <c r="Y321" s="1129"/>
      <c r="Z321" s="1129"/>
      <c r="AA321" s="1129"/>
      <c r="AB321" s="1129"/>
      <c r="AC321" s="1129"/>
      <c r="AD321" s="1129"/>
      <c r="AE321" s="1129"/>
      <c r="AF321" s="1129"/>
      <c r="AG321" s="1129"/>
      <c r="AH321" s="1130"/>
    </row>
    <row r="322" spans="1:34" ht="19" customHeight="1">
      <c r="A322" s="1127"/>
      <c r="B322" s="1128"/>
      <c r="C322" s="1129"/>
      <c r="D322" s="1129"/>
      <c r="E322" s="1129"/>
      <c r="F322" s="1129"/>
      <c r="G322" s="1129"/>
      <c r="H322" s="1129"/>
      <c r="I322" s="1129"/>
      <c r="J322" s="1129"/>
      <c r="K322" s="1129"/>
      <c r="L322" s="1129"/>
      <c r="M322" s="1129"/>
      <c r="N322" s="1129"/>
      <c r="O322" s="1129"/>
      <c r="P322" s="1130"/>
      <c r="Q322" s="1126"/>
      <c r="R322" s="1126"/>
      <c r="S322" s="1127"/>
      <c r="T322" s="1128"/>
      <c r="U322" s="1129"/>
      <c r="V322" s="1129"/>
      <c r="W322" s="1129"/>
      <c r="X322" s="1129"/>
      <c r="Y322" s="1129"/>
      <c r="Z322" s="1129"/>
      <c r="AA322" s="1129"/>
      <c r="AB322" s="1129"/>
      <c r="AC322" s="1129"/>
      <c r="AD322" s="1129"/>
      <c r="AE322" s="1129"/>
      <c r="AF322" s="1129"/>
      <c r="AG322" s="1129"/>
      <c r="AH322" s="1130"/>
    </row>
    <row r="323" spans="1:34" ht="19" customHeight="1">
      <c r="A323" s="291"/>
      <c r="B323" s="1131" t="s">
        <v>96</v>
      </c>
      <c r="C323" s="1132"/>
      <c r="D323" s="1119" t="str">
        <f>'statement of marks'!$H$3</f>
        <v>2015-16</v>
      </c>
      <c r="E323" s="1119"/>
      <c r="F323" s="1119"/>
      <c r="G323" s="1119"/>
      <c r="H323" s="1119"/>
      <c r="I323" s="1119"/>
      <c r="J323" s="1119"/>
      <c r="K323" s="1119"/>
      <c r="L323" s="1119"/>
      <c r="M323" s="1119"/>
      <c r="N323" s="1119"/>
      <c r="O323" s="1119"/>
      <c r="P323" s="1120"/>
      <c r="Q323" s="1126"/>
      <c r="R323" s="1126"/>
      <c r="S323" s="291"/>
      <c r="T323" s="1131" t="s">
        <v>96</v>
      </c>
      <c r="U323" s="1132"/>
      <c r="V323" s="1119" t="str">
        <f>'statement of marks'!$H$3</f>
        <v>2015-16</v>
      </c>
      <c r="W323" s="1119"/>
      <c r="X323" s="1119"/>
      <c r="Y323" s="1119"/>
      <c r="Z323" s="1119"/>
      <c r="AA323" s="1119"/>
      <c r="AB323" s="1119"/>
      <c r="AC323" s="1119"/>
      <c r="AD323" s="1119"/>
      <c r="AE323" s="1119"/>
      <c r="AF323" s="1119"/>
      <c r="AG323" s="1119"/>
      <c r="AH323" s="1120"/>
    </row>
    <row r="324" spans="1:34" ht="19" customHeight="1">
      <c r="A324" s="291"/>
      <c r="B324" s="1114" t="s">
        <v>218</v>
      </c>
      <c r="C324" s="1115"/>
      <c r="D324" s="1115" t="str">
        <f>IF('statement of marks'!J29="","",'statement of marks'!J29)</f>
        <v/>
      </c>
      <c r="E324" s="1115"/>
      <c r="F324" s="1115"/>
      <c r="G324" s="1115"/>
      <c r="H324" s="1115"/>
      <c r="I324" s="1115"/>
      <c r="J324" s="1115"/>
      <c r="K324" s="1115"/>
      <c r="L324" s="1115"/>
      <c r="M324" s="1115"/>
      <c r="N324" s="1115"/>
      <c r="O324" s="1115"/>
      <c r="P324" s="1133"/>
      <c r="Q324" s="1126"/>
      <c r="R324" s="1126"/>
      <c r="S324" s="291"/>
      <c r="T324" s="1114" t="s">
        <v>218</v>
      </c>
      <c r="U324" s="1115"/>
      <c r="V324" s="1115" t="str">
        <f>IF('statement of marks'!J30="","",'statement of marks'!J30)</f>
        <v/>
      </c>
      <c r="W324" s="1115"/>
      <c r="X324" s="1115"/>
      <c r="Y324" s="1115"/>
      <c r="Z324" s="1115"/>
      <c r="AA324" s="1115"/>
      <c r="AB324" s="1115"/>
      <c r="AC324" s="1115"/>
      <c r="AD324" s="1115"/>
      <c r="AE324" s="1115"/>
      <c r="AF324" s="1115"/>
      <c r="AG324" s="1115"/>
      <c r="AH324" s="1133"/>
    </row>
    <row r="325" spans="1:34" ht="19" customHeight="1">
      <c r="A325" s="291"/>
      <c r="B325" s="1114" t="s">
        <v>219</v>
      </c>
      <c r="C325" s="1115"/>
      <c r="D325" s="1115" t="str">
        <f>IF('statement of marks'!K29="","",'statement of marks'!K29)</f>
        <v/>
      </c>
      <c r="E325" s="1115"/>
      <c r="F325" s="1115"/>
      <c r="G325" s="1115"/>
      <c r="H325" s="1115"/>
      <c r="I325" s="1115"/>
      <c r="J325" s="1115"/>
      <c r="K325" s="1115"/>
      <c r="L325" s="1115"/>
      <c r="M325" s="1115"/>
      <c r="N325" s="1115"/>
      <c r="O325" s="1115"/>
      <c r="P325" s="1133"/>
      <c r="Q325" s="1126"/>
      <c r="R325" s="1126"/>
      <c r="S325" s="291"/>
      <c r="T325" s="1114" t="s">
        <v>219</v>
      </c>
      <c r="U325" s="1115"/>
      <c r="V325" s="1115" t="str">
        <f>IF('statement of marks'!K30="","",'statement of marks'!K30)</f>
        <v/>
      </c>
      <c r="W325" s="1115"/>
      <c r="X325" s="1115"/>
      <c r="Y325" s="1115"/>
      <c r="Z325" s="1115"/>
      <c r="AA325" s="1115"/>
      <c r="AB325" s="1115"/>
      <c r="AC325" s="1115"/>
      <c r="AD325" s="1115"/>
      <c r="AE325" s="1115"/>
      <c r="AF325" s="1115"/>
      <c r="AG325" s="1115"/>
      <c r="AH325" s="1133"/>
    </row>
    <row r="326" spans="1:34" ht="19" customHeight="1">
      <c r="A326" s="291"/>
      <c r="B326" s="1114" t="s">
        <v>220</v>
      </c>
      <c r="C326" s="1115"/>
      <c r="D326" s="1115" t="str">
        <f>IF('statement of marks'!L29="","",'statement of marks'!L29)</f>
        <v/>
      </c>
      <c r="E326" s="1115"/>
      <c r="F326" s="1115"/>
      <c r="G326" s="1115"/>
      <c r="H326" s="1115"/>
      <c r="I326" s="1115"/>
      <c r="J326" s="1115"/>
      <c r="K326" s="1115"/>
      <c r="L326" s="1115"/>
      <c r="M326" s="1115"/>
      <c r="N326" s="1115"/>
      <c r="O326" s="1115"/>
      <c r="P326" s="1133"/>
      <c r="Q326" s="1126"/>
      <c r="R326" s="1126"/>
      <c r="S326" s="291"/>
      <c r="T326" s="1114" t="s">
        <v>220</v>
      </c>
      <c r="U326" s="1115"/>
      <c r="V326" s="1115" t="str">
        <f>IF('statement of marks'!L30="","",'statement of marks'!L30)</f>
        <v/>
      </c>
      <c r="W326" s="1115"/>
      <c r="X326" s="1115"/>
      <c r="Y326" s="1115"/>
      <c r="Z326" s="1115"/>
      <c r="AA326" s="1115"/>
      <c r="AB326" s="1115"/>
      <c r="AC326" s="1115"/>
      <c r="AD326" s="1115"/>
      <c r="AE326" s="1115"/>
      <c r="AF326" s="1115"/>
      <c r="AG326" s="1115"/>
      <c r="AH326" s="1133"/>
    </row>
    <row r="327" spans="1:34" ht="19" customHeight="1">
      <c r="A327" s="291"/>
      <c r="B327" s="1114" t="s">
        <v>221</v>
      </c>
      <c r="C327" s="1115"/>
      <c r="D327" s="1119" t="str">
        <f>'statement of marks'!$G$3</f>
        <v>6 A</v>
      </c>
      <c r="E327" s="1119"/>
      <c r="F327" s="1119"/>
      <c r="G327" s="1119"/>
      <c r="H327" s="1115" t="s">
        <v>9</v>
      </c>
      <c r="I327" s="1115"/>
      <c r="J327" s="1115"/>
      <c r="K327" s="1115"/>
      <c r="L327" s="1115"/>
      <c r="M327" s="1119" t="str">
        <f>IF('statement of marks'!D29="","",'statement of marks'!D29)</f>
        <v/>
      </c>
      <c r="N327" s="1119"/>
      <c r="O327" s="1119"/>
      <c r="P327" s="1120"/>
      <c r="Q327" s="1126"/>
      <c r="R327" s="1126"/>
      <c r="S327" s="291"/>
      <c r="T327" s="1114" t="s">
        <v>221</v>
      </c>
      <c r="U327" s="1115"/>
      <c r="V327" s="1119" t="str">
        <f>'statement of marks'!$G$3</f>
        <v>6 A</v>
      </c>
      <c r="W327" s="1119"/>
      <c r="X327" s="1119"/>
      <c r="Y327" s="1119"/>
      <c r="Z327" s="1115" t="s">
        <v>9</v>
      </c>
      <c r="AA327" s="1115"/>
      <c r="AB327" s="1115"/>
      <c r="AC327" s="1115"/>
      <c r="AD327" s="1115"/>
      <c r="AE327" s="1119" t="str">
        <f>IF('statement of marks'!D30="","",'statement of marks'!D30)</f>
        <v/>
      </c>
      <c r="AF327" s="1119"/>
      <c r="AG327" s="1119"/>
      <c r="AH327" s="1120"/>
    </row>
    <row r="328" spans="1:34" ht="19" customHeight="1">
      <c r="A328" s="291"/>
      <c r="B328" s="1114" t="s">
        <v>222</v>
      </c>
      <c r="C328" s="1115"/>
      <c r="D328" s="1119" t="str">
        <f>IF('statement of marks'!F29="","",'statement of marks'!F29)</f>
        <v/>
      </c>
      <c r="E328" s="1119"/>
      <c r="F328" s="1119"/>
      <c r="G328" s="1119"/>
      <c r="H328" s="1115" t="s">
        <v>0</v>
      </c>
      <c r="I328" s="1115"/>
      <c r="J328" s="1115"/>
      <c r="K328" s="1115"/>
      <c r="L328" s="1115"/>
      <c r="M328" s="1121" t="str">
        <f>IF('statement of marks'!H29="","",'statement of marks'!H29)</f>
        <v/>
      </c>
      <c r="N328" s="1121"/>
      <c r="O328" s="1121"/>
      <c r="P328" s="1122"/>
      <c r="Q328" s="1126"/>
      <c r="R328" s="1126"/>
      <c r="S328" s="291"/>
      <c r="T328" s="1114" t="s">
        <v>222</v>
      </c>
      <c r="U328" s="1115"/>
      <c r="V328" s="1119" t="str">
        <f>IF('statement of marks'!F30="","",'statement of marks'!F30)</f>
        <v/>
      </c>
      <c r="W328" s="1119"/>
      <c r="X328" s="1119"/>
      <c r="Y328" s="1119"/>
      <c r="Z328" s="1115" t="s">
        <v>0</v>
      </c>
      <c r="AA328" s="1115"/>
      <c r="AB328" s="1115"/>
      <c r="AC328" s="1115"/>
      <c r="AD328" s="1115"/>
      <c r="AE328" s="1121" t="str">
        <f>IF('statement of marks'!H30="","",'statement of marks'!H30)</f>
        <v/>
      </c>
      <c r="AF328" s="1121"/>
      <c r="AG328" s="1121"/>
      <c r="AH328" s="1122"/>
    </row>
    <row r="329" spans="1:34" ht="19" customHeight="1">
      <c r="A329" s="291"/>
      <c r="B329" s="289" t="s">
        <v>28</v>
      </c>
      <c r="C329" s="279" t="s">
        <v>97</v>
      </c>
      <c r="D329" s="1111" t="s">
        <v>1</v>
      </c>
      <c r="E329" s="1111"/>
      <c r="F329" s="1111"/>
      <c r="G329" s="1111" t="s">
        <v>21</v>
      </c>
      <c r="H329" s="1111"/>
      <c r="I329" s="1111"/>
      <c r="J329" s="1111" t="s">
        <v>68</v>
      </c>
      <c r="K329" s="1111"/>
      <c r="L329" s="1111"/>
      <c r="M329" s="1111" t="s">
        <v>98</v>
      </c>
      <c r="N329" s="1111"/>
      <c r="O329" s="1111"/>
      <c r="P329" s="280" t="s">
        <v>278</v>
      </c>
      <c r="Q329" s="1126"/>
      <c r="R329" s="1126"/>
      <c r="S329" s="291"/>
      <c r="T329" s="289" t="s">
        <v>28</v>
      </c>
      <c r="U329" s="279" t="s">
        <v>97</v>
      </c>
      <c r="V329" s="1111" t="s">
        <v>1</v>
      </c>
      <c r="W329" s="1111"/>
      <c r="X329" s="1111"/>
      <c r="Y329" s="1111" t="s">
        <v>21</v>
      </c>
      <c r="Z329" s="1111"/>
      <c r="AA329" s="1111"/>
      <c r="AB329" s="1111" t="s">
        <v>68</v>
      </c>
      <c r="AC329" s="1111"/>
      <c r="AD329" s="1111"/>
      <c r="AE329" s="1111" t="s">
        <v>98</v>
      </c>
      <c r="AF329" s="1111"/>
      <c r="AG329" s="1111"/>
      <c r="AH329" s="280" t="s">
        <v>278</v>
      </c>
    </row>
    <row r="330" spans="1:34" ht="19" customHeight="1">
      <c r="A330" s="291"/>
      <c r="B330" s="1104" t="s">
        <v>3</v>
      </c>
      <c r="C330" s="1105"/>
      <c r="D330" s="312">
        <f>IF('statement of marks'!M$6="","",'statement of marks'!M$6)</f>
        <v>5</v>
      </c>
      <c r="E330" s="312">
        <f>IF('statement of marks'!N$6="","",'statement of marks'!N$6)</f>
        <v>5</v>
      </c>
      <c r="F330" s="312">
        <f>IF('statement of marks'!O$6="","",'statement of marks'!O$6)</f>
        <v>10</v>
      </c>
      <c r="G330" s="312">
        <f>IF('statement of marks'!P$6="","",'statement of marks'!P$6)</f>
        <v>5</v>
      </c>
      <c r="H330" s="312">
        <f>IF('statement of marks'!Q$6="","",'statement of marks'!Q$6)</f>
        <v>5</v>
      </c>
      <c r="I330" s="312">
        <f>IF('statement of marks'!R$6="","",'statement of marks'!R$6)</f>
        <v>10</v>
      </c>
      <c r="J330" s="312">
        <f>IF('statement of marks'!S$6="","",'statement of marks'!S$6)</f>
        <v>5</v>
      </c>
      <c r="K330" s="312">
        <f>IF('statement of marks'!T$6="","",'statement of marks'!T$6)</f>
        <v>5</v>
      </c>
      <c r="L330" s="312">
        <f>IF('statement of marks'!U$6="","",'statement of marks'!U$6)</f>
        <v>10</v>
      </c>
      <c r="M330" s="312">
        <f>IF('statement of marks'!W$6="","",'statement of marks'!W$6)</f>
        <v>50</v>
      </c>
      <c r="N330" s="312">
        <f>IF('statement of marks'!X$6="","",'statement of marks'!X$6)</f>
        <v>20</v>
      </c>
      <c r="O330" s="312">
        <f>IF('statement of marks'!Y$6="","",'statement of marks'!Y$6)</f>
        <v>70</v>
      </c>
      <c r="P330" s="281">
        <f>IF('statement of marks'!Z$6="","",'statement of marks'!Z$6)</f>
        <v>100</v>
      </c>
      <c r="Q330" s="1126"/>
      <c r="R330" s="1126"/>
      <c r="S330" s="291"/>
      <c r="T330" s="1104" t="s">
        <v>3</v>
      </c>
      <c r="U330" s="1105"/>
      <c r="V330" s="312">
        <f>IF('statement of marks'!M$6="","",'statement of marks'!M$6)</f>
        <v>5</v>
      </c>
      <c r="W330" s="312">
        <f>IF('statement of marks'!N$6="","",'statement of marks'!N$6)</f>
        <v>5</v>
      </c>
      <c r="X330" s="312">
        <f>IF('statement of marks'!O$6="","",'statement of marks'!O$6)</f>
        <v>10</v>
      </c>
      <c r="Y330" s="312">
        <f>IF('statement of marks'!P$6="","",'statement of marks'!P$6)</f>
        <v>5</v>
      </c>
      <c r="Z330" s="312">
        <f>IF('statement of marks'!Q$6="","",'statement of marks'!Q$6)</f>
        <v>5</v>
      </c>
      <c r="AA330" s="312">
        <f>IF('statement of marks'!R$6="","",'statement of marks'!R$6)</f>
        <v>10</v>
      </c>
      <c r="AB330" s="312">
        <f>IF('statement of marks'!S$6="","",'statement of marks'!S$6)</f>
        <v>5</v>
      </c>
      <c r="AC330" s="312">
        <f>IF('statement of marks'!T$6="","",'statement of marks'!T$6)</f>
        <v>5</v>
      </c>
      <c r="AD330" s="312">
        <f>IF('statement of marks'!U$6="","",'statement of marks'!U$6)</f>
        <v>10</v>
      </c>
      <c r="AE330" s="312">
        <f>IF('statement of marks'!W$6="","",'statement of marks'!W$6)</f>
        <v>50</v>
      </c>
      <c r="AF330" s="312">
        <f>IF('statement of marks'!X$6="","",'statement of marks'!X$6)</f>
        <v>20</v>
      </c>
      <c r="AG330" s="312">
        <f>IF('statement of marks'!Y$6="","",'statement of marks'!Y$6)</f>
        <v>70</v>
      </c>
      <c r="AH330" s="281">
        <f>IF('statement of marks'!Z$6="","",'statement of marks'!Z$6)</f>
        <v>100</v>
      </c>
    </row>
    <row r="331" spans="1:34" ht="19" customHeight="1">
      <c r="A331" s="291"/>
      <c r="B331" s="1114" t="str">
        <f>IF('statement of marks'!$M$3="","",'statement of marks'!$M$3)</f>
        <v>fgUnh</v>
      </c>
      <c r="C331" s="1115"/>
      <c r="D331" s="277" t="str">
        <f>IF('statement of marks'!M29="","",'statement of marks'!M29)</f>
        <v/>
      </c>
      <c r="E331" s="277" t="str">
        <f>IF('statement of marks'!N29="","",'statement of marks'!N29)</f>
        <v/>
      </c>
      <c r="F331" s="275" t="str">
        <f>IF('statement of marks'!O29="","",'statement of marks'!O29)</f>
        <v/>
      </c>
      <c r="G331" s="277" t="str">
        <f>IF('statement of marks'!P29="","",'statement of marks'!P29)</f>
        <v/>
      </c>
      <c r="H331" s="277" t="str">
        <f>IF('statement of marks'!Q29="","",'statement of marks'!Q29)</f>
        <v/>
      </c>
      <c r="I331" s="275" t="str">
        <f>IF('statement of marks'!R29="","",'statement of marks'!R29)</f>
        <v/>
      </c>
      <c r="J331" s="277" t="str">
        <f>IF('statement of marks'!S29="","",'statement of marks'!S29)</f>
        <v/>
      </c>
      <c r="K331" s="277" t="str">
        <f>IF('statement of marks'!T29="","",'statement of marks'!T29)</f>
        <v/>
      </c>
      <c r="L331" s="275" t="str">
        <f>IF('statement of marks'!U29="","",'statement of marks'!U29)</f>
        <v/>
      </c>
      <c r="M331" s="277" t="str">
        <f>IF('statement of marks'!W29="","",'statement of marks'!W29)</f>
        <v/>
      </c>
      <c r="N331" s="277" t="str">
        <f>IF('statement of marks'!X29="","",'statement of marks'!X29)</f>
        <v/>
      </c>
      <c r="O331" s="275" t="str">
        <f>IF('statement of marks'!Y29="","",'statement of marks'!Y29)</f>
        <v/>
      </c>
      <c r="P331" s="281" t="str">
        <f>IF('statement of marks'!Z29="","",'statement of marks'!Z29)</f>
        <v/>
      </c>
      <c r="Q331" s="1126"/>
      <c r="R331" s="1126"/>
      <c r="S331" s="291"/>
      <c r="T331" s="1114" t="str">
        <f>IF('statement of marks'!$M$3="","",'statement of marks'!$M$3)</f>
        <v>fgUnh</v>
      </c>
      <c r="U331" s="1115"/>
      <c r="V331" s="277" t="str">
        <f>IF('statement of marks'!M30="","",'statement of marks'!M30)</f>
        <v/>
      </c>
      <c r="W331" s="277" t="str">
        <f>IF('statement of marks'!N30="","",'statement of marks'!N30)</f>
        <v/>
      </c>
      <c r="X331" s="275" t="str">
        <f>IF('statement of marks'!O30="","",'statement of marks'!O30)</f>
        <v/>
      </c>
      <c r="Y331" s="277" t="str">
        <f>IF('statement of marks'!P30="","",'statement of marks'!P30)</f>
        <v/>
      </c>
      <c r="Z331" s="277" t="str">
        <f>IF('statement of marks'!Q30="","",'statement of marks'!Q30)</f>
        <v/>
      </c>
      <c r="AA331" s="275" t="str">
        <f>IF('statement of marks'!R30="","",'statement of marks'!R30)</f>
        <v/>
      </c>
      <c r="AB331" s="277" t="str">
        <f>IF('statement of marks'!S30="","",'statement of marks'!S30)</f>
        <v/>
      </c>
      <c r="AC331" s="277" t="str">
        <f>IF('statement of marks'!T30="","",'statement of marks'!T30)</f>
        <v/>
      </c>
      <c r="AD331" s="275" t="str">
        <f>IF('statement of marks'!U30="","",'statement of marks'!U30)</f>
        <v/>
      </c>
      <c r="AE331" s="277" t="str">
        <f>IF('statement of marks'!W30="","",'statement of marks'!W30)</f>
        <v/>
      </c>
      <c r="AF331" s="277" t="str">
        <f>IF('statement of marks'!X30="","",'statement of marks'!X30)</f>
        <v/>
      </c>
      <c r="AG331" s="275" t="str">
        <f>IF('statement of marks'!Y30="","",'statement of marks'!Y30)</f>
        <v/>
      </c>
      <c r="AH331" s="281" t="str">
        <f>IF('statement of marks'!Z30="","",'statement of marks'!Z30)</f>
        <v/>
      </c>
    </row>
    <row r="332" spans="1:34" ht="19" customHeight="1">
      <c r="A332" s="291"/>
      <c r="B332" s="1114" t="str">
        <f>IF('statement of marks'!$AI$3="","",'statement of marks'!$AI$3)</f>
        <v>vaxszth</v>
      </c>
      <c r="C332" s="1115"/>
      <c r="D332" s="277" t="str">
        <f>IF('statement of marks'!AI29="","",'statement of marks'!AI29)</f>
        <v/>
      </c>
      <c r="E332" s="277" t="str">
        <f>IF('statement of marks'!AJ29="","",'statement of marks'!AJ29)</f>
        <v/>
      </c>
      <c r="F332" s="275" t="str">
        <f>IF('statement of marks'!AK29="","",'statement of marks'!AK29)</f>
        <v/>
      </c>
      <c r="G332" s="277" t="str">
        <f>IF('statement of marks'!AL29="","",'statement of marks'!AL29)</f>
        <v/>
      </c>
      <c r="H332" s="277" t="str">
        <f>IF('statement of marks'!AM29="","",'statement of marks'!AM29)</f>
        <v/>
      </c>
      <c r="I332" s="275" t="str">
        <f>IF('statement of marks'!AN29="","",'statement of marks'!AN29)</f>
        <v/>
      </c>
      <c r="J332" s="277" t="str">
        <f>IF('statement of marks'!AO29="","",'statement of marks'!AO29)</f>
        <v/>
      </c>
      <c r="K332" s="277" t="str">
        <f>IF('statement of marks'!AP29="","",'statement of marks'!AP29)</f>
        <v/>
      </c>
      <c r="L332" s="275" t="str">
        <f>IF('statement of marks'!AQ29="","",'statement of marks'!AQ29)</f>
        <v/>
      </c>
      <c r="M332" s="277" t="str">
        <f>IF('statement of marks'!AS29="","",'statement of marks'!AS29)</f>
        <v/>
      </c>
      <c r="N332" s="277" t="str">
        <f>IF('statement of marks'!AT29="","",'statement of marks'!AT29)</f>
        <v/>
      </c>
      <c r="O332" s="275" t="str">
        <f>IF('statement of marks'!AU29="","",'statement of marks'!AU29)</f>
        <v/>
      </c>
      <c r="P332" s="281" t="str">
        <f>IF('statement of marks'!AV29="","",'statement of marks'!AV29)</f>
        <v/>
      </c>
      <c r="Q332" s="1126"/>
      <c r="R332" s="1126"/>
      <c r="S332" s="291"/>
      <c r="T332" s="1114" t="str">
        <f>IF('statement of marks'!$AI$3="","",'statement of marks'!$AI$3)</f>
        <v>vaxszth</v>
      </c>
      <c r="U332" s="1115"/>
      <c r="V332" s="277" t="str">
        <f>IF('statement of marks'!AI30="","",'statement of marks'!AI30)</f>
        <v/>
      </c>
      <c r="W332" s="277" t="str">
        <f>IF('statement of marks'!AJ30="","",'statement of marks'!AJ30)</f>
        <v/>
      </c>
      <c r="X332" s="275" t="str">
        <f>IF('statement of marks'!AK30="","",'statement of marks'!AK30)</f>
        <v/>
      </c>
      <c r="Y332" s="277" t="str">
        <f>IF('statement of marks'!AL30="","",'statement of marks'!AL30)</f>
        <v/>
      </c>
      <c r="Z332" s="277" t="str">
        <f>IF('statement of marks'!AM30="","",'statement of marks'!AM30)</f>
        <v/>
      </c>
      <c r="AA332" s="275" t="str">
        <f>IF('statement of marks'!AN30="","",'statement of marks'!AN30)</f>
        <v/>
      </c>
      <c r="AB332" s="277" t="str">
        <f>IF('statement of marks'!AO30="","",'statement of marks'!AO30)</f>
        <v/>
      </c>
      <c r="AC332" s="277" t="str">
        <f>IF('statement of marks'!AP30="","",'statement of marks'!AP30)</f>
        <v/>
      </c>
      <c r="AD332" s="275" t="str">
        <f>IF('statement of marks'!AQ30="","",'statement of marks'!AQ30)</f>
        <v/>
      </c>
      <c r="AE332" s="277" t="str">
        <f>IF('statement of marks'!AS30="","",'statement of marks'!AS30)</f>
        <v/>
      </c>
      <c r="AF332" s="277" t="str">
        <f>IF('statement of marks'!AT30="","",'statement of marks'!AT30)</f>
        <v/>
      </c>
      <c r="AG332" s="275" t="str">
        <f>IF('statement of marks'!AU30="","",'statement of marks'!AU30)</f>
        <v/>
      </c>
      <c r="AH332" s="281" t="str">
        <f>IF('statement of marks'!AV30="","",'statement of marks'!AV30)</f>
        <v/>
      </c>
    </row>
    <row r="333" spans="1:34" ht="19" customHeight="1">
      <c r="A333" s="291"/>
      <c r="B333" s="1114" t="str">
        <f>IF('statement of marks'!BE29="s","laLd`r",IF('statement of marks'!BE29="u","mnwZ",IF('statement of marks'!BE29="g","xqtjkrh",IF('statement of marks'!BE29="p","iatkch",IF('statement of marks'!BE29="sd","fla/kh","r`rh; Hkk""kk")))))</f>
        <v>r`rh; Hkk"kk</v>
      </c>
      <c r="C333" s="1115"/>
      <c r="D333" s="277" t="str">
        <f>IF('statement of marks'!BF29="","",'statement of marks'!BF29)</f>
        <v/>
      </c>
      <c r="E333" s="277" t="str">
        <f>IF('statement of marks'!BG29="","",'statement of marks'!BG29)</f>
        <v/>
      </c>
      <c r="F333" s="275" t="str">
        <f>IF('statement of marks'!BH29="","",'statement of marks'!BH29)</f>
        <v/>
      </c>
      <c r="G333" s="277" t="str">
        <f>IF('statement of marks'!BI29="","",'statement of marks'!BI29)</f>
        <v/>
      </c>
      <c r="H333" s="277" t="str">
        <f>IF('statement of marks'!BJ29="","",'statement of marks'!BJ29)</f>
        <v/>
      </c>
      <c r="I333" s="275" t="str">
        <f>IF('statement of marks'!BK29="","",'statement of marks'!BK29)</f>
        <v/>
      </c>
      <c r="J333" s="277" t="str">
        <f>IF('statement of marks'!BL29="","",'statement of marks'!BL29)</f>
        <v/>
      </c>
      <c r="K333" s="277" t="str">
        <f>IF('statement of marks'!BM29="","",'statement of marks'!BM29)</f>
        <v/>
      </c>
      <c r="L333" s="275" t="str">
        <f>IF('statement of marks'!BN29="","",'statement of marks'!BN29)</f>
        <v/>
      </c>
      <c r="M333" s="277" t="str">
        <f>IF('statement of marks'!BP29="","",'statement of marks'!BP29)</f>
        <v/>
      </c>
      <c r="N333" s="277" t="str">
        <f>IF('statement of marks'!BQ29="","",'statement of marks'!BQ29)</f>
        <v/>
      </c>
      <c r="O333" s="275" t="str">
        <f>IF('statement of marks'!BR29="","",'statement of marks'!BR29)</f>
        <v/>
      </c>
      <c r="P333" s="281" t="str">
        <f>IF('statement of marks'!BS29="","",'statement of marks'!BS29)</f>
        <v/>
      </c>
      <c r="Q333" s="1126"/>
      <c r="R333" s="1126"/>
      <c r="S333" s="291"/>
      <c r="T333" s="1114" t="str">
        <f>IF('statement of marks'!BE30="s","laLd`r",IF('statement of marks'!BE30="u","mnwZ",IF('statement of marks'!BE30="g","xqtjkrh",IF('statement of marks'!BE30="p","iatkch",IF('statement of marks'!BE30="sd","fla/kh","r`rh; Hkk""kk")))))</f>
        <v>r`rh; Hkk"kk</v>
      </c>
      <c r="U333" s="1115"/>
      <c r="V333" s="277" t="str">
        <f>IF('statement of marks'!BF30="","",'statement of marks'!BF30)</f>
        <v/>
      </c>
      <c r="W333" s="277" t="str">
        <f>IF('statement of marks'!BG30="","",'statement of marks'!BG30)</f>
        <v/>
      </c>
      <c r="X333" s="275" t="str">
        <f>IF('statement of marks'!BH30="","",'statement of marks'!BH30)</f>
        <v/>
      </c>
      <c r="Y333" s="277" t="str">
        <f>IF('statement of marks'!BI30="","",'statement of marks'!BI30)</f>
        <v/>
      </c>
      <c r="Z333" s="277" t="str">
        <f>IF('statement of marks'!BJ30="","",'statement of marks'!BJ30)</f>
        <v/>
      </c>
      <c r="AA333" s="275" t="str">
        <f>IF('statement of marks'!BK30="","",'statement of marks'!BK30)</f>
        <v/>
      </c>
      <c r="AB333" s="277" t="str">
        <f>IF('statement of marks'!BL30="","",'statement of marks'!BL30)</f>
        <v/>
      </c>
      <c r="AC333" s="277" t="str">
        <f>IF('statement of marks'!BM30="","",'statement of marks'!BM30)</f>
        <v/>
      </c>
      <c r="AD333" s="275" t="str">
        <f>IF('statement of marks'!BN30="","",'statement of marks'!BN30)</f>
        <v/>
      </c>
      <c r="AE333" s="277" t="str">
        <f>IF('statement of marks'!BP30="","",'statement of marks'!BP30)</f>
        <v/>
      </c>
      <c r="AF333" s="277" t="str">
        <f>IF('statement of marks'!BQ30="","",'statement of marks'!BQ30)</f>
        <v/>
      </c>
      <c r="AG333" s="275" t="str">
        <f>IF('statement of marks'!BR30="","",'statement of marks'!BR30)</f>
        <v/>
      </c>
      <c r="AH333" s="281" t="str">
        <f>IF('statement of marks'!BS30="","",'statement of marks'!BS30)</f>
        <v/>
      </c>
    </row>
    <row r="334" spans="1:34" ht="19" customHeight="1">
      <c r="A334" s="291"/>
      <c r="B334" s="1114" t="str">
        <f>IF('statement of marks'!$CB$3="","",'statement of marks'!$CB$3)</f>
        <v>xf.kr</v>
      </c>
      <c r="C334" s="1115"/>
      <c r="D334" s="277" t="str">
        <f>IF('statement of marks'!CB29="","",'statement of marks'!CB29)</f>
        <v/>
      </c>
      <c r="E334" s="277" t="str">
        <f>IF('statement of marks'!CC29="","",'statement of marks'!CC29)</f>
        <v/>
      </c>
      <c r="F334" s="275" t="str">
        <f>IF('statement of marks'!CD29="","",'statement of marks'!CD29)</f>
        <v/>
      </c>
      <c r="G334" s="277" t="str">
        <f>IF('statement of marks'!CE29="","",'statement of marks'!CE29)</f>
        <v/>
      </c>
      <c r="H334" s="277" t="str">
        <f>IF('statement of marks'!CF29="","",'statement of marks'!CF29)</f>
        <v/>
      </c>
      <c r="I334" s="275" t="str">
        <f>IF('statement of marks'!CG29="","",'statement of marks'!CG29)</f>
        <v/>
      </c>
      <c r="J334" s="277" t="str">
        <f>IF('statement of marks'!CH29="","",'statement of marks'!CH29)</f>
        <v/>
      </c>
      <c r="K334" s="277" t="str">
        <f>IF('statement of marks'!CI29="","",'statement of marks'!CI29)</f>
        <v/>
      </c>
      <c r="L334" s="275" t="str">
        <f>IF('statement of marks'!CJ29="","",'statement of marks'!CJ29)</f>
        <v/>
      </c>
      <c r="M334" s="277" t="str">
        <f>IF('statement of marks'!CL29="","",'statement of marks'!CL29)</f>
        <v/>
      </c>
      <c r="N334" s="277" t="str">
        <f>IF('statement of marks'!CM29="","",'statement of marks'!CM29)</f>
        <v/>
      </c>
      <c r="O334" s="275" t="str">
        <f>IF('statement of marks'!CN29="","",'statement of marks'!CN29)</f>
        <v/>
      </c>
      <c r="P334" s="281" t="str">
        <f>IF('statement of marks'!CO29="","",'statement of marks'!CO29)</f>
        <v/>
      </c>
      <c r="Q334" s="1126"/>
      <c r="R334" s="1126"/>
      <c r="S334" s="291"/>
      <c r="T334" s="1114" t="str">
        <f>IF('statement of marks'!$CB$3="","",'statement of marks'!$CB$3)</f>
        <v>xf.kr</v>
      </c>
      <c r="U334" s="1115"/>
      <c r="V334" s="277" t="str">
        <f>IF('statement of marks'!CB30="","",'statement of marks'!CB30)</f>
        <v/>
      </c>
      <c r="W334" s="277" t="str">
        <f>IF('statement of marks'!CC30="","",'statement of marks'!CC30)</f>
        <v/>
      </c>
      <c r="X334" s="275" t="str">
        <f>IF('statement of marks'!CD30="","",'statement of marks'!CD30)</f>
        <v/>
      </c>
      <c r="Y334" s="277" t="str">
        <f>IF('statement of marks'!CE30="","",'statement of marks'!CE30)</f>
        <v/>
      </c>
      <c r="Z334" s="277" t="str">
        <f>IF('statement of marks'!CF30="","",'statement of marks'!CF30)</f>
        <v/>
      </c>
      <c r="AA334" s="275" t="str">
        <f>IF('statement of marks'!CG30="","",'statement of marks'!CG30)</f>
        <v/>
      </c>
      <c r="AB334" s="277" t="str">
        <f>IF('statement of marks'!CH30="","",'statement of marks'!CH30)</f>
        <v/>
      </c>
      <c r="AC334" s="277" t="str">
        <f>IF('statement of marks'!CI30="","",'statement of marks'!CI30)</f>
        <v/>
      </c>
      <c r="AD334" s="275" t="str">
        <f>IF('statement of marks'!CJ30="","",'statement of marks'!CJ30)</f>
        <v/>
      </c>
      <c r="AE334" s="277" t="str">
        <f>IF('statement of marks'!CL30="","",'statement of marks'!CL30)</f>
        <v/>
      </c>
      <c r="AF334" s="277" t="str">
        <f>IF('statement of marks'!CM30="","",'statement of marks'!CM30)</f>
        <v/>
      </c>
      <c r="AG334" s="275" t="str">
        <f>IF('statement of marks'!CN30="","",'statement of marks'!CN30)</f>
        <v/>
      </c>
      <c r="AH334" s="281" t="str">
        <f>IF('statement of marks'!CO30="","",'statement of marks'!CO30)</f>
        <v/>
      </c>
    </row>
    <row r="335" spans="1:34" ht="19" customHeight="1">
      <c r="A335" s="291"/>
      <c r="B335" s="1114" t="str">
        <f>IF('statement of marks'!$CX$3="","",'statement of marks'!$CX$3)</f>
        <v>foKku</v>
      </c>
      <c r="C335" s="1115"/>
      <c r="D335" s="277" t="str">
        <f>IF('statement of marks'!CX29="","",'statement of marks'!CX29)</f>
        <v/>
      </c>
      <c r="E335" s="277" t="str">
        <f>IF('statement of marks'!CY29="","",'statement of marks'!CY29)</f>
        <v/>
      </c>
      <c r="F335" s="275" t="str">
        <f>IF('statement of marks'!CZ29="","",'statement of marks'!CZ29)</f>
        <v/>
      </c>
      <c r="G335" s="277" t="str">
        <f>IF('statement of marks'!DA29="","",'statement of marks'!DA29)</f>
        <v/>
      </c>
      <c r="H335" s="277" t="str">
        <f>IF('statement of marks'!DB29="","",'statement of marks'!DB29)</f>
        <v/>
      </c>
      <c r="I335" s="275" t="str">
        <f>IF('statement of marks'!DC29="","",'statement of marks'!DC29)</f>
        <v/>
      </c>
      <c r="J335" s="277" t="str">
        <f>IF('statement of marks'!DD29="","",'statement of marks'!DD29)</f>
        <v/>
      </c>
      <c r="K335" s="277" t="str">
        <f>IF('statement of marks'!DE29="","",'statement of marks'!DE29)</f>
        <v/>
      </c>
      <c r="L335" s="275" t="str">
        <f>IF('statement of marks'!DF29="","",'statement of marks'!DF29)</f>
        <v/>
      </c>
      <c r="M335" s="277" t="str">
        <f>IF('statement of marks'!DH29="","",'statement of marks'!DH29)</f>
        <v/>
      </c>
      <c r="N335" s="277" t="str">
        <f>IF('statement of marks'!DI29="","",'statement of marks'!DI29)</f>
        <v/>
      </c>
      <c r="O335" s="275" t="str">
        <f>IF('statement of marks'!DJ29="","",'statement of marks'!DJ29)</f>
        <v/>
      </c>
      <c r="P335" s="281" t="str">
        <f>IF('statement of marks'!DK29="","",'statement of marks'!DK29)</f>
        <v/>
      </c>
      <c r="Q335" s="1126"/>
      <c r="R335" s="1126"/>
      <c r="S335" s="291"/>
      <c r="T335" s="1114" t="str">
        <f>IF('statement of marks'!$CX$3="","",'statement of marks'!$CX$3)</f>
        <v>foKku</v>
      </c>
      <c r="U335" s="1115"/>
      <c r="V335" s="277" t="str">
        <f>IF('statement of marks'!CX30="","",'statement of marks'!CX30)</f>
        <v/>
      </c>
      <c r="W335" s="277" t="str">
        <f>IF('statement of marks'!CY30="","",'statement of marks'!CY30)</f>
        <v/>
      </c>
      <c r="X335" s="275" t="str">
        <f>IF('statement of marks'!CZ30="","",'statement of marks'!CZ30)</f>
        <v/>
      </c>
      <c r="Y335" s="277" t="str">
        <f>IF('statement of marks'!DA30="","",'statement of marks'!DA30)</f>
        <v/>
      </c>
      <c r="Z335" s="277" t="str">
        <f>IF('statement of marks'!DB30="","",'statement of marks'!DB30)</f>
        <v/>
      </c>
      <c r="AA335" s="275" t="str">
        <f>IF('statement of marks'!DC30="","",'statement of marks'!DC30)</f>
        <v/>
      </c>
      <c r="AB335" s="277" t="str">
        <f>IF('statement of marks'!DD30="","",'statement of marks'!DD30)</f>
        <v/>
      </c>
      <c r="AC335" s="277" t="str">
        <f>IF('statement of marks'!DE30="","",'statement of marks'!DE30)</f>
        <v/>
      </c>
      <c r="AD335" s="275" t="str">
        <f>IF('statement of marks'!DF30="","",'statement of marks'!DF30)</f>
        <v/>
      </c>
      <c r="AE335" s="277" t="str">
        <f>IF('statement of marks'!DH30="","",'statement of marks'!DH30)</f>
        <v/>
      </c>
      <c r="AF335" s="277" t="str">
        <f>IF('statement of marks'!DI30="","",'statement of marks'!DI30)</f>
        <v/>
      </c>
      <c r="AG335" s="275" t="str">
        <f>IF('statement of marks'!DJ30="","",'statement of marks'!DJ30)</f>
        <v/>
      </c>
      <c r="AH335" s="281" t="str">
        <f>IF('statement of marks'!DK30="","",'statement of marks'!DK30)</f>
        <v/>
      </c>
    </row>
    <row r="336" spans="1:34" ht="19" customHeight="1">
      <c r="A336" s="291"/>
      <c r="B336" s="1114" t="str">
        <f>IF('statement of marks'!$DT$3="","",'statement of marks'!$DT$3)</f>
        <v>lkekftd foKku</v>
      </c>
      <c r="C336" s="1115"/>
      <c r="D336" s="277" t="str">
        <f>IF('statement of marks'!DT29="","",'statement of marks'!DT29)</f>
        <v/>
      </c>
      <c r="E336" s="277" t="str">
        <f>IF('statement of marks'!DU29="","",'statement of marks'!DU29)</f>
        <v/>
      </c>
      <c r="F336" s="275" t="str">
        <f>IF('statement of marks'!DV29="","",'statement of marks'!DV29)</f>
        <v/>
      </c>
      <c r="G336" s="277" t="str">
        <f>IF('statement of marks'!DW29="","",'statement of marks'!DW29)</f>
        <v/>
      </c>
      <c r="H336" s="277" t="str">
        <f>IF('statement of marks'!DX29="","",'statement of marks'!DX29)</f>
        <v/>
      </c>
      <c r="I336" s="275" t="str">
        <f>IF('statement of marks'!DY29="","",'statement of marks'!DY29)</f>
        <v/>
      </c>
      <c r="J336" s="277" t="str">
        <f>IF('statement of marks'!DZ29="","",'statement of marks'!DZ29)</f>
        <v/>
      </c>
      <c r="K336" s="277" t="str">
        <f>IF('statement of marks'!EA29="","",'statement of marks'!EA29)</f>
        <v/>
      </c>
      <c r="L336" s="275" t="str">
        <f>IF('statement of marks'!EB29="","",'statement of marks'!EB29)</f>
        <v/>
      </c>
      <c r="M336" s="277" t="str">
        <f>IF('statement of marks'!ED29="","",'statement of marks'!ED29)</f>
        <v/>
      </c>
      <c r="N336" s="277" t="str">
        <f>IF('statement of marks'!EE29="","",'statement of marks'!EE29)</f>
        <v/>
      </c>
      <c r="O336" s="275" t="str">
        <f>IF('statement of marks'!EF29="","",'statement of marks'!EF29)</f>
        <v/>
      </c>
      <c r="P336" s="281" t="str">
        <f>IF('statement of marks'!EG29="","",'statement of marks'!EG29)</f>
        <v/>
      </c>
      <c r="Q336" s="1126"/>
      <c r="R336" s="1126"/>
      <c r="S336" s="291"/>
      <c r="T336" s="1114" t="str">
        <f>IF('statement of marks'!$DT$3="","",'statement of marks'!$DT$3)</f>
        <v>lkekftd foKku</v>
      </c>
      <c r="U336" s="1115"/>
      <c r="V336" s="277" t="str">
        <f>IF('statement of marks'!DT30="","",'statement of marks'!DT30)</f>
        <v/>
      </c>
      <c r="W336" s="277" t="str">
        <f>IF('statement of marks'!DU30="","",'statement of marks'!DU30)</f>
        <v/>
      </c>
      <c r="X336" s="275" t="str">
        <f>IF('statement of marks'!DV30="","",'statement of marks'!DV30)</f>
        <v/>
      </c>
      <c r="Y336" s="277" t="str">
        <f>IF('statement of marks'!DW30="","",'statement of marks'!DW30)</f>
        <v/>
      </c>
      <c r="Z336" s="277" t="str">
        <f>IF('statement of marks'!DX30="","",'statement of marks'!DX30)</f>
        <v/>
      </c>
      <c r="AA336" s="275" t="str">
        <f>IF('statement of marks'!DY30="","",'statement of marks'!DY30)</f>
        <v/>
      </c>
      <c r="AB336" s="277" t="str">
        <f>IF('statement of marks'!DZ30="","",'statement of marks'!DZ30)</f>
        <v/>
      </c>
      <c r="AC336" s="277" t="str">
        <f>IF('statement of marks'!EA30="","",'statement of marks'!EA30)</f>
        <v/>
      </c>
      <c r="AD336" s="275" t="str">
        <f>IF('statement of marks'!EB30="","",'statement of marks'!EB30)</f>
        <v/>
      </c>
      <c r="AE336" s="277" t="str">
        <f>IF('statement of marks'!ED30="","",'statement of marks'!ED30)</f>
        <v/>
      </c>
      <c r="AF336" s="277" t="str">
        <f>IF('statement of marks'!EE30="","",'statement of marks'!EE30)</f>
        <v/>
      </c>
      <c r="AG336" s="275" t="str">
        <f>IF('statement of marks'!EF30="","",'statement of marks'!EF30)</f>
        <v/>
      </c>
      <c r="AH336" s="281" t="str">
        <f>IF('statement of marks'!EG30="","",'statement of marks'!EG30)</f>
        <v/>
      </c>
    </row>
    <row r="337" spans="1:34" ht="19" customHeight="1">
      <c r="A337" s="291"/>
      <c r="B337" s="1117" t="s">
        <v>271</v>
      </c>
      <c r="C337" s="1118"/>
      <c r="D337" s="1111" t="s">
        <v>1</v>
      </c>
      <c r="E337" s="1111"/>
      <c r="F337" s="1111"/>
      <c r="G337" s="1111" t="s">
        <v>21</v>
      </c>
      <c r="H337" s="1111"/>
      <c r="I337" s="1111"/>
      <c r="J337" s="1111" t="s">
        <v>272</v>
      </c>
      <c r="K337" s="1111"/>
      <c r="L337" s="1111"/>
      <c r="M337" s="1111" t="s">
        <v>68</v>
      </c>
      <c r="N337" s="1111"/>
      <c r="O337" s="1111"/>
      <c r="P337" s="282"/>
      <c r="Q337" s="1126"/>
      <c r="R337" s="1126"/>
      <c r="S337" s="291"/>
      <c r="T337" s="1117" t="s">
        <v>271</v>
      </c>
      <c r="U337" s="1118"/>
      <c r="V337" s="1111" t="s">
        <v>1</v>
      </c>
      <c r="W337" s="1111"/>
      <c r="X337" s="1111"/>
      <c r="Y337" s="1111" t="s">
        <v>21</v>
      </c>
      <c r="Z337" s="1111"/>
      <c r="AA337" s="1111"/>
      <c r="AB337" s="1111" t="s">
        <v>272</v>
      </c>
      <c r="AC337" s="1111"/>
      <c r="AD337" s="1111"/>
      <c r="AE337" s="1111" t="s">
        <v>68</v>
      </c>
      <c r="AF337" s="1111"/>
      <c r="AG337" s="1111"/>
      <c r="AH337" s="282"/>
    </row>
    <row r="338" spans="1:34" ht="19" customHeight="1">
      <c r="A338" s="291"/>
      <c r="B338" s="1104" t="s">
        <v>3</v>
      </c>
      <c r="C338" s="1105"/>
      <c r="D338" s="1116">
        <f>IF('statement of marks'!EP$6="","",'statement of marks'!EP$6)</f>
        <v>20</v>
      </c>
      <c r="E338" s="1116"/>
      <c r="F338" s="1116"/>
      <c r="G338" s="1116">
        <f>IF('statement of marks'!EQ$6="","",'statement of marks'!EQ$6)</f>
        <v>20</v>
      </c>
      <c r="H338" s="1116"/>
      <c r="I338" s="1116"/>
      <c r="J338" s="1116">
        <f>IF('statement of marks'!ES$6="","",'statement of marks'!ES$6)</f>
        <v>20</v>
      </c>
      <c r="K338" s="1116"/>
      <c r="L338" s="1116"/>
      <c r="M338" s="1116">
        <f>IF('statement of marks'!EY$6="","",'statement of marks'!ER$6)</f>
        <v>20</v>
      </c>
      <c r="N338" s="1116"/>
      <c r="O338" s="1116"/>
      <c r="P338" s="283"/>
      <c r="Q338" s="1126"/>
      <c r="R338" s="1126"/>
      <c r="S338" s="291"/>
      <c r="T338" s="1104" t="s">
        <v>3</v>
      </c>
      <c r="U338" s="1105"/>
      <c r="V338" s="1116">
        <f>IF('statement of marks'!EP$6="","",'statement of marks'!EP$6)</f>
        <v>20</v>
      </c>
      <c r="W338" s="1116"/>
      <c r="X338" s="1116"/>
      <c r="Y338" s="1116">
        <f>IF('statement of marks'!EQ$6="","",'statement of marks'!EQ$6)</f>
        <v>20</v>
      </c>
      <c r="Z338" s="1116"/>
      <c r="AA338" s="1116"/>
      <c r="AB338" s="1116">
        <f>IF('statement of marks'!ES$6="","",'statement of marks'!ES$6)</f>
        <v>20</v>
      </c>
      <c r="AC338" s="1116"/>
      <c r="AD338" s="1116"/>
      <c r="AE338" s="1116">
        <f>IF('statement of marks'!EY$6="","",'statement of marks'!ER$6)</f>
        <v>20</v>
      </c>
      <c r="AF338" s="1116"/>
      <c r="AG338" s="1116"/>
      <c r="AH338" s="283"/>
    </row>
    <row r="339" spans="1:34" ht="19" customHeight="1">
      <c r="A339" s="291"/>
      <c r="B339" s="1114" t="str">
        <f>IF('statement of marks'!$EP$3="","",'statement of marks'!$EP$3)</f>
        <v>dk;kZuqHko</v>
      </c>
      <c r="C339" s="1115"/>
      <c r="D339" s="1103" t="str">
        <f>IF('statement of marks'!EP29="","",'statement of marks'!EP29)</f>
        <v/>
      </c>
      <c r="E339" s="1103"/>
      <c r="F339" s="1103"/>
      <c r="G339" s="1103" t="str">
        <f>IF('statement of marks'!EQ29="","",'statement of marks'!EQ29)</f>
        <v/>
      </c>
      <c r="H339" s="1103"/>
      <c r="I339" s="1103"/>
      <c r="J339" s="1103" t="str">
        <f>IF('statement of marks'!ES29="","",'statement of marks'!ES29)</f>
        <v/>
      </c>
      <c r="K339" s="1103"/>
      <c r="L339" s="1103"/>
      <c r="M339" s="1103" t="str">
        <f>IF('statement of marks'!ER29="","",'statement of marks'!ER29)</f>
        <v/>
      </c>
      <c r="N339" s="1103"/>
      <c r="O339" s="1103"/>
      <c r="P339" s="284"/>
      <c r="Q339" s="1126"/>
      <c r="R339" s="1126"/>
      <c r="S339" s="291"/>
      <c r="T339" s="1114" t="str">
        <f>IF('statement of marks'!$EP$3="","",'statement of marks'!$EP$3)</f>
        <v>dk;kZuqHko</v>
      </c>
      <c r="U339" s="1115"/>
      <c r="V339" s="1103" t="str">
        <f>IF('statement of marks'!EP30="","",'statement of marks'!EP30)</f>
        <v/>
      </c>
      <c r="W339" s="1103"/>
      <c r="X339" s="1103"/>
      <c r="Y339" s="1103" t="str">
        <f>IF('statement of marks'!EQ30="","",'statement of marks'!EQ30)</f>
        <v/>
      </c>
      <c r="Z339" s="1103"/>
      <c r="AA339" s="1103"/>
      <c r="AB339" s="1103" t="str">
        <f>IF('statement of marks'!ES30="","",'statement of marks'!ES30)</f>
        <v/>
      </c>
      <c r="AC339" s="1103"/>
      <c r="AD339" s="1103"/>
      <c r="AE339" s="1103" t="str">
        <f>IF('statement of marks'!ER30="","",'statement of marks'!ER30)</f>
        <v/>
      </c>
      <c r="AF339" s="1103"/>
      <c r="AG339" s="1103"/>
      <c r="AH339" s="284"/>
    </row>
    <row r="340" spans="1:34" ht="19" customHeight="1">
      <c r="A340" s="291"/>
      <c r="B340" s="1112" t="str">
        <f>IF('statement of marks'!$EZ$3="","",'statement of marks'!$EZ$3)</f>
        <v>dyk f'k{kk</v>
      </c>
      <c r="C340" s="1113"/>
      <c r="D340" s="1103" t="str">
        <f>IF('statement of marks'!EZ29="","",'statement of marks'!EZ29)</f>
        <v/>
      </c>
      <c r="E340" s="1103"/>
      <c r="F340" s="1103"/>
      <c r="G340" s="1103" t="str">
        <f>IF('statement of marks'!FA29="","",'statement of marks'!FA29)</f>
        <v/>
      </c>
      <c r="H340" s="1103"/>
      <c r="I340" s="1103"/>
      <c r="J340" s="1103" t="str">
        <f>IF('statement of marks'!FC29="","",'statement of marks'!FC29)</f>
        <v/>
      </c>
      <c r="K340" s="1103"/>
      <c r="L340" s="1103"/>
      <c r="M340" s="1103" t="str">
        <f>IF('statement of marks'!FB29="","",'statement of marks'!FB29)</f>
        <v/>
      </c>
      <c r="N340" s="1103"/>
      <c r="O340" s="1103"/>
      <c r="P340" s="284"/>
      <c r="Q340" s="1126"/>
      <c r="R340" s="1126"/>
      <c r="S340" s="291"/>
      <c r="T340" s="1112" t="str">
        <f>IF('statement of marks'!$EZ$3="","",'statement of marks'!$EZ$3)</f>
        <v>dyk f'k{kk</v>
      </c>
      <c r="U340" s="1113"/>
      <c r="V340" s="1103" t="str">
        <f>IF('statement of marks'!EZ30="","",'statement of marks'!EZ30)</f>
        <v/>
      </c>
      <c r="W340" s="1103"/>
      <c r="X340" s="1103"/>
      <c r="Y340" s="1103" t="str">
        <f>IF('statement of marks'!FA30="","",'statement of marks'!FA30)</f>
        <v/>
      </c>
      <c r="Z340" s="1103"/>
      <c r="AA340" s="1103"/>
      <c r="AB340" s="1103" t="str">
        <f>IF('statement of marks'!FC30="","",'statement of marks'!FC30)</f>
        <v/>
      </c>
      <c r="AC340" s="1103"/>
      <c r="AD340" s="1103"/>
      <c r="AE340" s="1103" t="str">
        <f>IF('statement of marks'!FB30="","",'statement of marks'!FB30)</f>
        <v/>
      </c>
      <c r="AF340" s="1103"/>
      <c r="AG340" s="1103"/>
      <c r="AH340" s="284"/>
    </row>
    <row r="341" spans="1:34" ht="19" customHeight="1">
      <c r="A341" s="291"/>
      <c r="B341" s="1109" t="str">
        <f>IF('statement of marks'!$FJ$3="","",'statement of marks'!$FJ$3)</f>
        <v>LokLF; ,oe~ 'kkjhfjd f'k{kk</v>
      </c>
      <c r="C341" s="1110"/>
      <c r="D341" s="1103" t="str">
        <f>IF('statement of marks'!FJ29="","",'statement of marks'!FJ29)</f>
        <v/>
      </c>
      <c r="E341" s="1103"/>
      <c r="F341" s="1103"/>
      <c r="G341" s="1103" t="str">
        <f>IF('statement of marks'!FK29="","",'statement of marks'!FK29)</f>
        <v/>
      </c>
      <c r="H341" s="1103"/>
      <c r="I341" s="1103"/>
      <c r="J341" s="1103" t="str">
        <f>IF('statement of marks'!FM29="","",'statement of marks'!FM29)</f>
        <v/>
      </c>
      <c r="K341" s="1103"/>
      <c r="L341" s="1103"/>
      <c r="M341" s="1103" t="str">
        <f>IF('statement of marks'!FL29="","",'statement of marks'!FL29)</f>
        <v/>
      </c>
      <c r="N341" s="1103"/>
      <c r="O341" s="1103"/>
      <c r="P341" s="284"/>
      <c r="Q341" s="1126"/>
      <c r="R341" s="1126"/>
      <c r="S341" s="291"/>
      <c r="T341" s="1109" t="str">
        <f>IF('statement of marks'!$FJ$3="","",'statement of marks'!$FJ$3)</f>
        <v>LokLF; ,oe~ 'kkjhfjd f'k{kk</v>
      </c>
      <c r="U341" s="1110"/>
      <c r="V341" s="1103" t="str">
        <f>IF('statement of marks'!FJ30="","",'statement of marks'!FJ30)</f>
        <v/>
      </c>
      <c r="W341" s="1103"/>
      <c r="X341" s="1103"/>
      <c r="Y341" s="1103" t="str">
        <f>IF('statement of marks'!FK30="","",'statement of marks'!FK30)</f>
        <v/>
      </c>
      <c r="Z341" s="1103"/>
      <c r="AA341" s="1103"/>
      <c r="AB341" s="1103" t="str">
        <f>IF('statement of marks'!FM30="","",'statement of marks'!FM30)</f>
        <v/>
      </c>
      <c r="AC341" s="1103"/>
      <c r="AD341" s="1103"/>
      <c r="AE341" s="1103" t="str">
        <f>IF('statement of marks'!FL30="","",'statement of marks'!FL30)</f>
        <v/>
      </c>
      <c r="AF341" s="1103"/>
      <c r="AG341" s="1103"/>
      <c r="AH341" s="284"/>
    </row>
    <row r="342" spans="1:34" ht="19" customHeight="1">
      <c r="A342" s="291"/>
      <c r="B342" s="1104" t="s">
        <v>273</v>
      </c>
      <c r="C342" s="1105"/>
      <c r="D342" s="1081" t="str">
        <f>details!$DZ$3</f>
        <v>vxLr rd</v>
      </c>
      <c r="E342" s="1081"/>
      <c r="F342" s="1081"/>
      <c r="G342" s="1081" t="str">
        <f>details!$ED$3</f>
        <v>vDVwcj rd</v>
      </c>
      <c r="H342" s="1081"/>
      <c r="I342" s="1081"/>
      <c r="J342" s="1081" t="str">
        <f>details!$EL$3</f>
        <v>Qjojh rd</v>
      </c>
      <c r="K342" s="1081"/>
      <c r="L342" s="1081"/>
      <c r="M342" s="1081" t="str">
        <f>details!$EH$3</f>
        <v>fnlEcj rd</v>
      </c>
      <c r="N342" s="1081"/>
      <c r="O342" s="1081"/>
      <c r="P342" s="284"/>
      <c r="Q342" s="1126"/>
      <c r="R342" s="1126"/>
      <c r="S342" s="291"/>
      <c r="T342" s="1104" t="s">
        <v>273</v>
      </c>
      <c r="U342" s="1105"/>
      <c r="V342" s="1106" t="str">
        <f>details!$DZ$3</f>
        <v>vxLr rd</v>
      </c>
      <c r="W342" s="1107"/>
      <c r="X342" s="1108"/>
      <c r="Y342" s="1106" t="str">
        <f>details!$ED$3</f>
        <v>vDVwcj rd</v>
      </c>
      <c r="Z342" s="1107"/>
      <c r="AA342" s="1108"/>
      <c r="AB342" s="1106" t="str">
        <f>details!$EL$3</f>
        <v>Qjojh rd</v>
      </c>
      <c r="AC342" s="1107"/>
      <c r="AD342" s="1108"/>
      <c r="AE342" s="1106" t="str">
        <f>details!$EH$3</f>
        <v>fnlEcj rd</v>
      </c>
      <c r="AF342" s="1107"/>
      <c r="AG342" s="1108"/>
      <c r="AH342" s="284"/>
    </row>
    <row r="343" spans="1:34" ht="19" customHeight="1">
      <c r="A343" s="291"/>
      <c r="B343" s="1100" t="s">
        <v>99</v>
      </c>
      <c r="C343" s="1101"/>
      <c r="D343" s="1102" t="str">
        <f>IF(details!EA29="","",details!EA29)</f>
        <v/>
      </c>
      <c r="E343" s="1102"/>
      <c r="F343" s="1102"/>
      <c r="G343" s="1102" t="str">
        <f>IF(details!EE29="","",details!EE29)</f>
        <v/>
      </c>
      <c r="H343" s="1102"/>
      <c r="I343" s="1102"/>
      <c r="J343" s="1102" t="str">
        <f>IF(details!EM29="","",details!EM29)</f>
        <v/>
      </c>
      <c r="K343" s="1102"/>
      <c r="L343" s="1102"/>
      <c r="M343" s="1102" t="str">
        <f>IF(details!EI29="","",details!EI29)</f>
        <v/>
      </c>
      <c r="N343" s="1102"/>
      <c r="O343" s="1102"/>
      <c r="P343" s="295"/>
      <c r="Q343" s="1126"/>
      <c r="R343" s="1126"/>
      <c r="S343" s="291"/>
      <c r="T343" s="1100" t="s">
        <v>99</v>
      </c>
      <c r="U343" s="1101"/>
      <c r="V343" s="1091" t="str">
        <f>IF(details!EA30="","",details!EA30)</f>
        <v/>
      </c>
      <c r="W343" s="1092"/>
      <c r="X343" s="1093"/>
      <c r="Y343" s="1091" t="str">
        <f>IF(details!EE30="","",details!EE30)</f>
        <v/>
      </c>
      <c r="Z343" s="1092"/>
      <c r="AA343" s="1093"/>
      <c r="AB343" s="1091" t="str">
        <f>IF(details!EM30="","",details!EM30)</f>
        <v/>
      </c>
      <c r="AC343" s="1092"/>
      <c r="AD343" s="1093"/>
      <c r="AE343" s="1091" t="str">
        <f>IF(details!EI30="","",details!EI30)</f>
        <v/>
      </c>
      <c r="AF343" s="1092"/>
      <c r="AG343" s="1093"/>
      <c r="AH343" s="285"/>
    </row>
    <row r="344" spans="1:34" ht="19" customHeight="1">
      <c r="A344" s="292"/>
      <c r="B344" s="1094" t="s">
        <v>15</v>
      </c>
      <c r="C344" s="1095"/>
      <c r="D344" s="1096" t="str">
        <f>IF(details!DZ29="","",details!DZ29)</f>
        <v/>
      </c>
      <c r="E344" s="1096"/>
      <c r="F344" s="1096"/>
      <c r="G344" s="1096" t="str">
        <f>IF(details!ED29="","",details!ED29)</f>
        <v/>
      </c>
      <c r="H344" s="1096"/>
      <c r="I344" s="1096"/>
      <c r="J344" s="1096" t="str">
        <f>IF(details!EL29="","",details!EL29)</f>
        <v/>
      </c>
      <c r="K344" s="1096"/>
      <c r="L344" s="1096"/>
      <c r="M344" s="1096" t="str">
        <f>IF(details!EH29="","",details!EH29)</f>
        <v/>
      </c>
      <c r="N344" s="1096"/>
      <c r="O344" s="1096"/>
      <c r="P344" s="296"/>
      <c r="Q344" s="1126"/>
      <c r="R344" s="1126"/>
      <c r="S344" s="292"/>
      <c r="T344" s="1094" t="s">
        <v>15</v>
      </c>
      <c r="U344" s="1095"/>
      <c r="V344" s="1097" t="str">
        <f>IF(details!DZ30="","",details!DZ30)</f>
        <v/>
      </c>
      <c r="W344" s="1098"/>
      <c r="X344" s="1099"/>
      <c r="Y344" s="1097" t="str">
        <f>IF(details!ED30="","",details!ED30)</f>
        <v/>
      </c>
      <c r="Z344" s="1098"/>
      <c r="AA344" s="1099"/>
      <c r="AB344" s="1097" t="str">
        <f>IF(details!EL30="","",details!EL30)</f>
        <v/>
      </c>
      <c r="AC344" s="1098"/>
      <c r="AD344" s="1099"/>
      <c r="AE344" s="1097" t="str">
        <f>IF(details!EH30="","",details!EH30)</f>
        <v/>
      </c>
      <c r="AF344" s="1098"/>
      <c r="AG344" s="1099"/>
      <c r="AH344" s="286"/>
    </row>
    <row r="345" spans="1:34" ht="19" customHeight="1">
      <c r="A345" s="291"/>
      <c r="B345" s="1089" t="s">
        <v>100</v>
      </c>
      <c r="C345" s="1090"/>
      <c r="D345" s="1081"/>
      <c r="E345" s="1081"/>
      <c r="F345" s="1081"/>
      <c r="G345" s="1081"/>
      <c r="H345" s="1081"/>
      <c r="I345" s="1081"/>
      <c r="J345" s="1081"/>
      <c r="K345" s="1081"/>
      <c r="L345" s="1081"/>
      <c r="M345" s="1081"/>
      <c r="N345" s="1081"/>
      <c r="O345" s="1081"/>
      <c r="P345" s="287"/>
      <c r="Q345" s="1126"/>
      <c r="R345" s="1126"/>
      <c r="S345" s="291"/>
      <c r="T345" s="1089" t="s">
        <v>100</v>
      </c>
      <c r="U345" s="1090"/>
      <c r="V345" s="1081"/>
      <c r="W345" s="1081"/>
      <c r="X345" s="1081"/>
      <c r="Y345" s="1081"/>
      <c r="Z345" s="1081"/>
      <c r="AA345" s="1081"/>
      <c r="AB345" s="1081"/>
      <c r="AC345" s="1081"/>
      <c r="AD345" s="1081"/>
      <c r="AE345" s="1081"/>
      <c r="AF345" s="1081"/>
      <c r="AG345" s="1081"/>
      <c r="AH345" s="287"/>
    </row>
    <row r="346" spans="1:34" ht="19" customHeight="1">
      <c r="A346" s="291"/>
      <c r="B346" s="1087" t="s">
        <v>80</v>
      </c>
      <c r="C346" s="1088"/>
      <c r="D346" s="1081"/>
      <c r="E346" s="1081"/>
      <c r="F346" s="1081"/>
      <c r="G346" s="1081"/>
      <c r="H346" s="1081"/>
      <c r="I346" s="1081"/>
      <c r="J346" s="1081"/>
      <c r="K346" s="1081"/>
      <c r="L346" s="1081"/>
      <c r="M346" s="1081"/>
      <c r="N346" s="1081"/>
      <c r="O346" s="1081"/>
      <c r="P346" s="287"/>
      <c r="Q346" s="1126"/>
      <c r="R346" s="1126"/>
      <c r="S346" s="291"/>
      <c r="T346" s="1087" t="s">
        <v>80</v>
      </c>
      <c r="U346" s="1088"/>
      <c r="V346" s="1081"/>
      <c r="W346" s="1081"/>
      <c r="X346" s="1081"/>
      <c r="Y346" s="1081"/>
      <c r="Z346" s="1081"/>
      <c r="AA346" s="1081"/>
      <c r="AB346" s="1081"/>
      <c r="AC346" s="1081"/>
      <c r="AD346" s="1081"/>
      <c r="AE346" s="1081"/>
      <c r="AF346" s="1081"/>
      <c r="AG346" s="1081"/>
      <c r="AH346" s="287"/>
    </row>
    <row r="347" spans="1:34" ht="19" customHeight="1">
      <c r="A347" s="291"/>
      <c r="B347" s="1085" t="s">
        <v>101</v>
      </c>
      <c r="C347" s="1086"/>
      <c r="D347" s="1081"/>
      <c r="E347" s="1081"/>
      <c r="F347" s="1081"/>
      <c r="G347" s="1081"/>
      <c r="H347" s="1081"/>
      <c r="I347" s="1081"/>
      <c r="J347" s="1081"/>
      <c r="K347" s="1081"/>
      <c r="L347" s="1081"/>
      <c r="M347" s="1081"/>
      <c r="N347" s="1081"/>
      <c r="O347" s="1081"/>
      <c r="P347" s="287"/>
      <c r="Q347" s="1126"/>
      <c r="R347" s="1126"/>
      <c r="S347" s="291"/>
      <c r="T347" s="1085" t="s">
        <v>101</v>
      </c>
      <c r="U347" s="1086"/>
      <c r="V347" s="1081"/>
      <c r="W347" s="1081"/>
      <c r="X347" s="1081"/>
      <c r="Y347" s="1081"/>
      <c r="Z347" s="1081"/>
      <c r="AA347" s="1081"/>
      <c r="AB347" s="1081"/>
      <c r="AC347" s="1081"/>
      <c r="AD347" s="1081"/>
      <c r="AE347" s="1081"/>
      <c r="AF347" s="1081"/>
      <c r="AG347" s="1081"/>
      <c r="AH347" s="287"/>
    </row>
    <row r="348" spans="1:34" ht="19" customHeight="1" thickBot="1">
      <c r="A348" s="293"/>
      <c r="B348" s="1082" t="s">
        <v>102</v>
      </c>
      <c r="C348" s="1083"/>
      <c r="D348" s="1084"/>
      <c r="E348" s="1084"/>
      <c r="F348" s="1084"/>
      <c r="G348" s="1084"/>
      <c r="H348" s="1084"/>
      <c r="I348" s="1084"/>
      <c r="J348" s="1084"/>
      <c r="K348" s="1084"/>
      <c r="L348" s="1084"/>
      <c r="M348" s="1084"/>
      <c r="N348" s="1084"/>
      <c r="O348" s="1084"/>
      <c r="P348" s="288"/>
      <c r="Q348" s="1126"/>
      <c r="R348" s="1126"/>
      <c r="S348" s="293"/>
      <c r="T348" s="1082" t="s">
        <v>102</v>
      </c>
      <c r="U348" s="1083"/>
      <c r="V348" s="1084"/>
      <c r="W348" s="1084"/>
      <c r="X348" s="1084"/>
      <c r="Y348" s="1084"/>
      <c r="Z348" s="1084"/>
      <c r="AA348" s="1084"/>
      <c r="AB348" s="1084"/>
      <c r="AC348" s="1084"/>
      <c r="AD348" s="1084"/>
      <c r="AE348" s="1084"/>
      <c r="AF348" s="1084"/>
      <c r="AG348" s="1084"/>
      <c r="AH348" s="288"/>
    </row>
    <row r="349" spans="1:34" ht="19" customHeight="1">
      <c r="A349" s="290"/>
      <c r="B349" s="1123" t="s">
        <v>47</v>
      </c>
      <c r="C349" s="1124"/>
      <c r="D349" s="1124"/>
      <c r="E349" s="1124"/>
      <c r="F349" s="1124"/>
      <c r="G349" s="1124"/>
      <c r="H349" s="1124"/>
      <c r="I349" s="1124"/>
      <c r="J349" s="1124"/>
      <c r="K349" s="1124"/>
      <c r="L349" s="1124"/>
      <c r="M349" s="1124"/>
      <c r="N349" s="1124"/>
      <c r="O349" s="1124"/>
      <c r="P349" s="1125"/>
      <c r="Q349" s="1126"/>
      <c r="R349" s="1126"/>
      <c r="S349" s="290"/>
      <c r="T349" s="1123" t="s">
        <v>47</v>
      </c>
      <c r="U349" s="1124"/>
      <c r="V349" s="1124"/>
      <c r="W349" s="1124"/>
      <c r="X349" s="1124"/>
      <c r="Y349" s="1124"/>
      <c r="Z349" s="1124"/>
      <c r="AA349" s="1124"/>
      <c r="AB349" s="1124"/>
      <c r="AC349" s="1124"/>
      <c r="AD349" s="1124"/>
      <c r="AE349" s="1124"/>
      <c r="AF349" s="1124"/>
      <c r="AG349" s="1124"/>
      <c r="AH349" s="1125"/>
    </row>
    <row r="350" spans="1:34" ht="19" customHeight="1">
      <c r="A350" s="1127"/>
      <c r="B350" s="1128" t="str">
        <f>'statement of marks'!$A$1</f>
        <v>jk- ck- ek/;fed fo|ky; uohu] fuEckgsM+k</v>
      </c>
      <c r="C350" s="1129"/>
      <c r="D350" s="1129"/>
      <c r="E350" s="1129"/>
      <c r="F350" s="1129"/>
      <c r="G350" s="1129"/>
      <c r="H350" s="1129"/>
      <c r="I350" s="1129"/>
      <c r="J350" s="1129"/>
      <c r="K350" s="1129"/>
      <c r="L350" s="1129"/>
      <c r="M350" s="1129"/>
      <c r="N350" s="1129"/>
      <c r="O350" s="1129"/>
      <c r="P350" s="1130"/>
      <c r="Q350" s="1126"/>
      <c r="R350" s="1126"/>
      <c r="S350" s="1127"/>
      <c r="T350" s="1128" t="str">
        <f>'statement of marks'!$A$1</f>
        <v>jk- ck- ek/;fed fo|ky; uohu] fuEckgsM+k</v>
      </c>
      <c r="U350" s="1129"/>
      <c r="V350" s="1129"/>
      <c r="W350" s="1129"/>
      <c r="X350" s="1129"/>
      <c r="Y350" s="1129"/>
      <c r="Z350" s="1129"/>
      <c r="AA350" s="1129"/>
      <c r="AB350" s="1129"/>
      <c r="AC350" s="1129"/>
      <c r="AD350" s="1129"/>
      <c r="AE350" s="1129"/>
      <c r="AF350" s="1129"/>
      <c r="AG350" s="1129"/>
      <c r="AH350" s="1130"/>
    </row>
    <row r="351" spans="1:34" ht="19" customHeight="1">
      <c r="A351" s="1127"/>
      <c r="B351" s="1128"/>
      <c r="C351" s="1129"/>
      <c r="D351" s="1129"/>
      <c r="E351" s="1129"/>
      <c r="F351" s="1129"/>
      <c r="G351" s="1129"/>
      <c r="H351" s="1129"/>
      <c r="I351" s="1129"/>
      <c r="J351" s="1129"/>
      <c r="K351" s="1129"/>
      <c r="L351" s="1129"/>
      <c r="M351" s="1129"/>
      <c r="N351" s="1129"/>
      <c r="O351" s="1129"/>
      <c r="P351" s="1130"/>
      <c r="Q351" s="1126"/>
      <c r="R351" s="1126"/>
      <c r="S351" s="1127"/>
      <c r="T351" s="1128"/>
      <c r="U351" s="1129"/>
      <c r="V351" s="1129"/>
      <c r="W351" s="1129"/>
      <c r="X351" s="1129"/>
      <c r="Y351" s="1129"/>
      <c r="Z351" s="1129"/>
      <c r="AA351" s="1129"/>
      <c r="AB351" s="1129"/>
      <c r="AC351" s="1129"/>
      <c r="AD351" s="1129"/>
      <c r="AE351" s="1129"/>
      <c r="AF351" s="1129"/>
      <c r="AG351" s="1129"/>
      <c r="AH351" s="1130"/>
    </row>
    <row r="352" spans="1:34" ht="19" customHeight="1">
      <c r="A352" s="291"/>
      <c r="B352" s="1131" t="s">
        <v>96</v>
      </c>
      <c r="C352" s="1132"/>
      <c r="D352" s="1119" t="str">
        <f>'statement of marks'!$H$3</f>
        <v>2015-16</v>
      </c>
      <c r="E352" s="1119"/>
      <c r="F352" s="1119"/>
      <c r="G352" s="1119"/>
      <c r="H352" s="1119"/>
      <c r="I352" s="1119"/>
      <c r="J352" s="1119"/>
      <c r="K352" s="1119"/>
      <c r="L352" s="1119"/>
      <c r="M352" s="1119"/>
      <c r="N352" s="1119"/>
      <c r="O352" s="1119"/>
      <c r="P352" s="1120"/>
      <c r="Q352" s="1126"/>
      <c r="R352" s="1126"/>
      <c r="S352" s="291"/>
      <c r="T352" s="1131" t="s">
        <v>96</v>
      </c>
      <c r="U352" s="1132"/>
      <c r="V352" s="1119" t="str">
        <f>'statement of marks'!$H$3</f>
        <v>2015-16</v>
      </c>
      <c r="W352" s="1119"/>
      <c r="X352" s="1119"/>
      <c r="Y352" s="1119"/>
      <c r="Z352" s="1119"/>
      <c r="AA352" s="1119"/>
      <c r="AB352" s="1119"/>
      <c r="AC352" s="1119"/>
      <c r="AD352" s="1119"/>
      <c r="AE352" s="1119"/>
      <c r="AF352" s="1119"/>
      <c r="AG352" s="1119"/>
      <c r="AH352" s="1120"/>
    </row>
    <row r="353" spans="1:34" ht="19" customHeight="1">
      <c r="A353" s="291"/>
      <c r="B353" s="1114" t="s">
        <v>218</v>
      </c>
      <c r="C353" s="1115"/>
      <c r="D353" s="1115" t="str">
        <f>IF('statement of marks'!J31="","",'statement of marks'!J31)</f>
        <v/>
      </c>
      <c r="E353" s="1115"/>
      <c r="F353" s="1115"/>
      <c r="G353" s="1115"/>
      <c r="H353" s="1115"/>
      <c r="I353" s="1115"/>
      <c r="J353" s="1115"/>
      <c r="K353" s="1115"/>
      <c r="L353" s="1115"/>
      <c r="M353" s="1115"/>
      <c r="N353" s="1115"/>
      <c r="O353" s="1115"/>
      <c r="P353" s="1133"/>
      <c r="Q353" s="1126"/>
      <c r="R353" s="1126"/>
      <c r="S353" s="291"/>
      <c r="T353" s="1114" t="s">
        <v>218</v>
      </c>
      <c r="U353" s="1115"/>
      <c r="V353" s="1115" t="str">
        <f>IF('statement of marks'!J32="","",'statement of marks'!J32)</f>
        <v/>
      </c>
      <c r="W353" s="1115"/>
      <c r="X353" s="1115"/>
      <c r="Y353" s="1115"/>
      <c r="Z353" s="1115"/>
      <c r="AA353" s="1115"/>
      <c r="AB353" s="1115"/>
      <c r="AC353" s="1115"/>
      <c r="AD353" s="1115"/>
      <c r="AE353" s="1115"/>
      <c r="AF353" s="1115"/>
      <c r="AG353" s="1115"/>
      <c r="AH353" s="1133"/>
    </row>
    <row r="354" spans="1:34" ht="19" customHeight="1">
      <c r="A354" s="291"/>
      <c r="B354" s="1114" t="s">
        <v>219</v>
      </c>
      <c r="C354" s="1115"/>
      <c r="D354" s="1115" t="str">
        <f>IF('statement of marks'!K31="","",'statement of marks'!K31)</f>
        <v/>
      </c>
      <c r="E354" s="1115"/>
      <c r="F354" s="1115"/>
      <c r="G354" s="1115"/>
      <c r="H354" s="1115"/>
      <c r="I354" s="1115"/>
      <c r="J354" s="1115"/>
      <c r="K354" s="1115"/>
      <c r="L354" s="1115"/>
      <c r="M354" s="1115"/>
      <c r="N354" s="1115"/>
      <c r="O354" s="1115"/>
      <c r="P354" s="1133"/>
      <c r="Q354" s="1126"/>
      <c r="R354" s="1126"/>
      <c r="S354" s="291"/>
      <c r="T354" s="1114" t="s">
        <v>219</v>
      </c>
      <c r="U354" s="1115"/>
      <c r="V354" s="1115" t="str">
        <f>IF('statement of marks'!K32="","",'statement of marks'!K32)</f>
        <v/>
      </c>
      <c r="W354" s="1115"/>
      <c r="X354" s="1115"/>
      <c r="Y354" s="1115"/>
      <c r="Z354" s="1115"/>
      <c r="AA354" s="1115"/>
      <c r="AB354" s="1115"/>
      <c r="AC354" s="1115"/>
      <c r="AD354" s="1115"/>
      <c r="AE354" s="1115"/>
      <c r="AF354" s="1115"/>
      <c r="AG354" s="1115"/>
      <c r="AH354" s="1133"/>
    </row>
    <row r="355" spans="1:34" ht="19" customHeight="1">
      <c r="A355" s="291"/>
      <c r="B355" s="1114" t="s">
        <v>220</v>
      </c>
      <c r="C355" s="1115"/>
      <c r="D355" s="1115" t="str">
        <f>IF('statement of marks'!L31="","",'statement of marks'!L31)</f>
        <v/>
      </c>
      <c r="E355" s="1115"/>
      <c r="F355" s="1115"/>
      <c r="G355" s="1115"/>
      <c r="H355" s="1115"/>
      <c r="I355" s="1115"/>
      <c r="J355" s="1115"/>
      <c r="K355" s="1115"/>
      <c r="L355" s="1115"/>
      <c r="M355" s="1115"/>
      <c r="N355" s="1115"/>
      <c r="O355" s="1115"/>
      <c r="P355" s="1133"/>
      <c r="Q355" s="1126"/>
      <c r="R355" s="1126"/>
      <c r="S355" s="291"/>
      <c r="T355" s="1114" t="s">
        <v>220</v>
      </c>
      <c r="U355" s="1115"/>
      <c r="V355" s="1115" t="str">
        <f>IF('statement of marks'!L32="","",'statement of marks'!L32)</f>
        <v/>
      </c>
      <c r="W355" s="1115"/>
      <c r="X355" s="1115"/>
      <c r="Y355" s="1115"/>
      <c r="Z355" s="1115"/>
      <c r="AA355" s="1115"/>
      <c r="AB355" s="1115"/>
      <c r="AC355" s="1115"/>
      <c r="AD355" s="1115"/>
      <c r="AE355" s="1115"/>
      <c r="AF355" s="1115"/>
      <c r="AG355" s="1115"/>
      <c r="AH355" s="1133"/>
    </row>
    <row r="356" spans="1:34" ht="19" customHeight="1">
      <c r="A356" s="291"/>
      <c r="B356" s="1114" t="s">
        <v>221</v>
      </c>
      <c r="C356" s="1115"/>
      <c r="D356" s="1119" t="str">
        <f>'statement of marks'!$G$3</f>
        <v>6 A</v>
      </c>
      <c r="E356" s="1119"/>
      <c r="F356" s="1119"/>
      <c r="G356" s="1119"/>
      <c r="H356" s="1115" t="s">
        <v>9</v>
      </c>
      <c r="I356" s="1115"/>
      <c r="J356" s="1115"/>
      <c r="K356" s="1115"/>
      <c r="L356" s="1115"/>
      <c r="M356" s="1119" t="str">
        <f>IF('statement of marks'!D31="","",'statement of marks'!D31)</f>
        <v/>
      </c>
      <c r="N356" s="1119"/>
      <c r="O356" s="1119"/>
      <c r="P356" s="1120"/>
      <c r="Q356" s="1126"/>
      <c r="R356" s="1126"/>
      <c r="S356" s="291"/>
      <c r="T356" s="1114" t="s">
        <v>221</v>
      </c>
      <c r="U356" s="1115"/>
      <c r="V356" s="1119" t="str">
        <f>'statement of marks'!$G$3</f>
        <v>6 A</v>
      </c>
      <c r="W356" s="1119"/>
      <c r="X356" s="1119"/>
      <c r="Y356" s="1119"/>
      <c r="Z356" s="1115" t="s">
        <v>9</v>
      </c>
      <c r="AA356" s="1115"/>
      <c r="AB356" s="1115"/>
      <c r="AC356" s="1115"/>
      <c r="AD356" s="1115"/>
      <c r="AE356" s="1119" t="str">
        <f>IF('statement of marks'!D32="","",'statement of marks'!D32)</f>
        <v/>
      </c>
      <c r="AF356" s="1119"/>
      <c r="AG356" s="1119"/>
      <c r="AH356" s="1120"/>
    </row>
    <row r="357" spans="1:34" ht="19" customHeight="1">
      <c r="A357" s="291"/>
      <c r="B357" s="1114" t="s">
        <v>222</v>
      </c>
      <c r="C357" s="1115"/>
      <c r="D357" s="1119" t="str">
        <f>IF('statement of marks'!F31="","",'statement of marks'!F31)</f>
        <v/>
      </c>
      <c r="E357" s="1119"/>
      <c r="F357" s="1119"/>
      <c r="G357" s="1119"/>
      <c r="H357" s="1115" t="s">
        <v>0</v>
      </c>
      <c r="I357" s="1115"/>
      <c r="J357" s="1115"/>
      <c r="K357" s="1115"/>
      <c r="L357" s="1115"/>
      <c r="M357" s="1121" t="str">
        <f>IF('statement of marks'!H31="","",'statement of marks'!H31)</f>
        <v/>
      </c>
      <c r="N357" s="1121"/>
      <c r="O357" s="1121"/>
      <c r="P357" s="1122"/>
      <c r="Q357" s="1126"/>
      <c r="R357" s="1126"/>
      <c r="S357" s="291"/>
      <c r="T357" s="1114" t="s">
        <v>222</v>
      </c>
      <c r="U357" s="1115"/>
      <c r="V357" s="1119" t="str">
        <f>IF('statement of marks'!F32="","",'statement of marks'!F32)</f>
        <v/>
      </c>
      <c r="W357" s="1119"/>
      <c r="X357" s="1119"/>
      <c r="Y357" s="1119"/>
      <c r="Z357" s="1115" t="s">
        <v>0</v>
      </c>
      <c r="AA357" s="1115"/>
      <c r="AB357" s="1115"/>
      <c r="AC357" s="1115"/>
      <c r="AD357" s="1115"/>
      <c r="AE357" s="1121" t="str">
        <f>IF('statement of marks'!H32="","",'statement of marks'!H32)</f>
        <v/>
      </c>
      <c r="AF357" s="1121"/>
      <c r="AG357" s="1121"/>
      <c r="AH357" s="1122"/>
    </row>
    <row r="358" spans="1:34" ht="19" customHeight="1">
      <c r="A358" s="291"/>
      <c r="B358" s="289" t="s">
        <v>28</v>
      </c>
      <c r="C358" s="279" t="s">
        <v>97</v>
      </c>
      <c r="D358" s="1111" t="s">
        <v>1</v>
      </c>
      <c r="E358" s="1111"/>
      <c r="F358" s="1111"/>
      <c r="G358" s="1111" t="s">
        <v>21</v>
      </c>
      <c r="H358" s="1111"/>
      <c r="I358" s="1111"/>
      <c r="J358" s="1111" t="s">
        <v>68</v>
      </c>
      <c r="K358" s="1111"/>
      <c r="L358" s="1111"/>
      <c r="M358" s="1111" t="s">
        <v>98</v>
      </c>
      <c r="N358" s="1111"/>
      <c r="O358" s="1111"/>
      <c r="P358" s="280" t="s">
        <v>278</v>
      </c>
      <c r="Q358" s="1126"/>
      <c r="R358" s="1126"/>
      <c r="S358" s="291"/>
      <c r="T358" s="289" t="s">
        <v>28</v>
      </c>
      <c r="U358" s="279" t="s">
        <v>97</v>
      </c>
      <c r="V358" s="1111" t="s">
        <v>1</v>
      </c>
      <c r="W358" s="1111"/>
      <c r="X358" s="1111"/>
      <c r="Y358" s="1111" t="s">
        <v>21</v>
      </c>
      <c r="Z358" s="1111"/>
      <c r="AA358" s="1111"/>
      <c r="AB358" s="1111" t="s">
        <v>68</v>
      </c>
      <c r="AC358" s="1111"/>
      <c r="AD358" s="1111"/>
      <c r="AE358" s="1111" t="s">
        <v>98</v>
      </c>
      <c r="AF358" s="1111"/>
      <c r="AG358" s="1111"/>
      <c r="AH358" s="280" t="s">
        <v>278</v>
      </c>
    </row>
    <row r="359" spans="1:34" ht="19" customHeight="1">
      <c r="A359" s="291"/>
      <c r="B359" s="1104" t="s">
        <v>3</v>
      </c>
      <c r="C359" s="1105"/>
      <c r="D359" s="312">
        <f>IF('statement of marks'!M$6="","",'statement of marks'!M$6)</f>
        <v>5</v>
      </c>
      <c r="E359" s="312">
        <f>IF('statement of marks'!N$6="","",'statement of marks'!N$6)</f>
        <v>5</v>
      </c>
      <c r="F359" s="312">
        <f>IF('statement of marks'!O$6="","",'statement of marks'!O$6)</f>
        <v>10</v>
      </c>
      <c r="G359" s="312">
        <f>IF('statement of marks'!P$6="","",'statement of marks'!P$6)</f>
        <v>5</v>
      </c>
      <c r="H359" s="312">
        <f>IF('statement of marks'!Q$6="","",'statement of marks'!Q$6)</f>
        <v>5</v>
      </c>
      <c r="I359" s="312">
        <f>IF('statement of marks'!R$6="","",'statement of marks'!R$6)</f>
        <v>10</v>
      </c>
      <c r="J359" s="312">
        <f>IF('statement of marks'!S$6="","",'statement of marks'!S$6)</f>
        <v>5</v>
      </c>
      <c r="K359" s="312">
        <f>IF('statement of marks'!T$6="","",'statement of marks'!T$6)</f>
        <v>5</v>
      </c>
      <c r="L359" s="312">
        <f>IF('statement of marks'!U$6="","",'statement of marks'!U$6)</f>
        <v>10</v>
      </c>
      <c r="M359" s="312">
        <f>IF('statement of marks'!W$6="","",'statement of marks'!W$6)</f>
        <v>50</v>
      </c>
      <c r="N359" s="312">
        <f>IF('statement of marks'!X$6="","",'statement of marks'!X$6)</f>
        <v>20</v>
      </c>
      <c r="O359" s="312">
        <f>IF('statement of marks'!Y$6="","",'statement of marks'!Y$6)</f>
        <v>70</v>
      </c>
      <c r="P359" s="281">
        <f>IF('statement of marks'!Z$6="","",'statement of marks'!Z$6)</f>
        <v>100</v>
      </c>
      <c r="Q359" s="1126"/>
      <c r="R359" s="1126"/>
      <c r="S359" s="291"/>
      <c r="T359" s="1104" t="s">
        <v>3</v>
      </c>
      <c r="U359" s="1105"/>
      <c r="V359" s="312">
        <f>IF('statement of marks'!M$6="","",'statement of marks'!M$6)</f>
        <v>5</v>
      </c>
      <c r="W359" s="312">
        <f>IF('statement of marks'!N$6="","",'statement of marks'!N$6)</f>
        <v>5</v>
      </c>
      <c r="X359" s="312">
        <f>IF('statement of marks'!O$6="","",'statement of marks'!O$6)</f>
        <v>10</v>
      </c>
      <c r="Y359" s="312">
        <f>IF('statement of marks'!P$6="","",'statement of marks'!P$6)</f>
        <v>5</v>
      </c>
      <c r="Z359" s="312">
        <f>IF('statement of marks'!Q$6="","",'statement of marks'!Q$6)</f>
        <v>5</v>
      </c>
      <c r="AA359" s="312">
        <f>IF('statement of marks'!R$6="","",'statement of marks'!R$6)</f>
        <v>10</v>
      </c>
      <c r="AB359" s="312">
        <f>IF('statement of marks'!S$6="","",'statement of marks'!S$6)</f>
        <v>5</v>
      </c>
      <c r="AC359" s="312">
        <f>IF('statement of marks'!T$6="","",'statement of marks'!T$6)</f>
        <v>5</v>
      </c>
      <c r="AD359" s="312">
        <f>IF('statement of marks'!U$6="","",'statement of marks'!U$6)</f>
        <v>10</v>
      </c>
      <c r="AE359" s="312">
        <f>IF('statement of marks'!W$6="","",'statement of marks'!W$6)</f>
        <v>50</v>
      </c>
      <c r="AF359" s="312">
        <f>IF('statement of marks'!X$6="","",'statement of marks'!X$6)</f>
        <v>20</v>
      </c>
      <c r="AG359" s="312">
        <f>IF('statement of marks'!Y$6="","",'statement of marks'!Y$6)</f>
        <v>70</v>
      </c>
      <c r="AH359" s="281">
        <f>IF('statement of marks'!Z$6="","",'statement of marks'!Z$6)</f>
        <v>100</v>
      </c>
    </row>
    <row r="360" spans="1:34" ht="19" customHeight="1">
      <c r="A360" s="291"/>
      <c r="B360" s="1114" t="str">
        <f>IF('statement of marks'!$M$3="","",'statement of marks'!$M$3)</f>
        <v>fgUnh</v>
      </c>
      <c r="C360" s="1115"/>
      <c r="D360" s="277" t="str">
        <f>IF('statement of marks'!M31="","",'statement of marks'!M31)</f>
        <v/>
      </c>
      <c r="E360" s="277" t="str">
        <f>IF('statement of marks'!N31="","",'statement of marks'!N31)</f>
        <v/>
      </c>
      <c r="F360" s="275" t="str">
        <f>IF('statement of marks'!O31="","",'statement of marks'!O31)</f>
        <v/>
      </c>
      <c r="G360" s="277" t="str">
        <f>IF('statement of marks'!P31="","",'statement of marks'!P31)</f>
        <v/>
      </c>
      <c r="H360" s="277" t="str">
        <f>IF('statement of marks'!Q31="","",'statement of marks'!Q31)</f>
        <v/>
      </c>
      <c r="I360" s="275" t="str">
        <f>IF('statement of marks'!R31="","",'statement of marks'!R31)</f>
        <v/>
      </c>
      <c r="J360" s="277" t="str">
        <f>IF('statement of marks'!S31="","",'statement of marks'!S31)</f>
        <v/>
      </c>
      <c r="K360" s="277" t="str">
        <f>IF('statement of marks'!T31="","",'statement of marks'!T31)</f>
        <v/>
      </c>
      <c r="L360" s="275" t="str">
        <f>IF('statement of marks'!U31="","",'statement of marks'!U31)</f>
        <v/>
      </c>
      <c r="M360" s="277" t="str">
        <f>IF('statement of marks'!W31="","",'statement of marks'!W31)</f>
        <v/>
      </c>
      <c r="N360" s="277" t="str">
        <f>IF('statement of marks'!X31="","",'statement of marks'!X31)</f>
        <v/>
      </c>
      <c r="O360" s="275" t="str">
        <f>IF('statement of marks'!Y31="","",'statement of marks'!Y31)</f>
        <v/>
      </c>
      <c r="P360" s="281" t="str">
        <f>IF('statement of marks'!Z31="","",'statement of marks'!Z31)</f>
        <v/>
      </c>
      <c r="Q360" s="1126"/>
      <c r="R360" s="1126"/>
      <c r="S360" s="291"/>
      <c r="T360" s="1114" t="str">
        <f>IF('statement of marks'!$M$3="","",'statement of marks'!$M$3)</f>
        <v>fgUnh</v>
      </c>
      <c r="U360" s="1115"/>
      <c r="V360" s="277" t="str">
        <f>IF('statement of marks'!M32="","",'statement of marks'!M32)</f>
        <v/>
      </c>
      <c r="W360" s="277" t="str">
        <f>IF('statement of marks'!N32="","",'statement of marks'!N32)</f>
        <v/>
      </c>
      <c r="X360" s="275" t="str">
        <f>IF('statement of marks'!O32="","",'statement of marks'!O32)</f>
        <v/>
      </c>
      <c r="Y360" s="277" t="str">
        <f>IF('statement of marks'!P32="","",'statement of marks'!P32)</f>
        <v/>
      </c>
      <c r="Z360" s="277" t="str">
        <f>IF('statement of marks'!Q32="","",'statement of marks'!Q32)</f>
        <v/>
      </c>
      <c r="AA360" s="275" t="str">
        <f>IF('statement of marks'!R32="","",'statement of marks'!R32)</f>
        <v/>
      </c>
      <c r="AB360" s="277" t="str">
        <f>IF('statement of marks'!S32="","",'statement of marks'!S32)</f>
        <v/>
      </c>
      <c r="AC360" s="277" t="str">
        <f>IF('statement of marks'!T32="","",'statement of marks'!T32)</f>
        <v/>
      </c>
      <c r="AD360" s="275" t="str">
        <f>IF('statement of marks'!U32="","",'statement of marks'!U32)</f>
        <v/>
      </c>
      <c r="AE360" s="277" t="str">
        <f>IF('statement of marks'!W32="","",'statement of marks'!W32)</f>
        <v/>
      </c>
      <c r="AF360" s="277" t="str">
        <f>IF('statement of marks'!X32="","",'statement of marks'!X32)</f>
        <v/>
      </c>
      <c r="AG360" s="275" t="str">
        <f>IF('statement of marks'!Y32="","",'statement of marks'!Y32)</f>
        <v/>
      </c>
      <c r="AH360" s="281" t="str">
        <f>IF('statement of marks'!Z32="","",'statement of marks'!Z32)</f>
        <v/>
      </c>
    </row>
    <row r="361" spans="1:34" ht="19" customHeight="1">
      <c r="A361" s="291"/>
      <c r="B361" s="1114" t="str">
        <f>IF('statement of marks'!$AI$3="","",'statement of marks'!$AI$3)</f>
        <v>vaxszth</v>
      </c>
      <c r="C361" s="1115"/>
      <c r="D361" s="277" t="str">
        <f>IF('statement of marks'!AI31="","",'statement of marks'!AI31)</f>
        <v/>
      </c>
      <c r="E361" s="277" t="str">
        <f>IF('statement of marks'!AJ31="","",'statement of marks'!AJ31)</f>
        <v/>
      </c>
      <c r="F361" s="275" t="str">
        <f>IF('statement of marks'!AK31="","",'statement of marks'!AK31)</f>
        <v/>
      </c>
      <c r="G361" s="277" t="str">
        <f>IF('statement of marks'!AL31="","",'statement of marks'!AL31)</f>
        <v/>
      </c>
      <c r="H361" s="277" t="str">
        <f>IF('statement of marks'!AM31="","",'statement of marks'!AM31)</f>
        <v/>
      </c>
      <c r="I361" s="275" t="str">
        <f>IF('statement of marks'!AN31="","",'statement of marks'!AN31)</f>
        <v/>
      </c>
      <c r="J361" s="277" t="str">
        <f>IF('statement of marks'!AO31="","",'statement of marks'!AO31)</f>
        <v/>
      </c>
      <c r="K361" s="277" t="str">
        <f>IF('statement of marks'!AP31="","",'statement of marks'!AP31)</f>
        <v/>
      </c>
      <c r="L361" s="275" t="str">
        <f>IF('statement of marks'!AQ31="","",'statement of marks'!AQ31)</f>
        <v/>
      </c>
      <c r="M361" s="277" t="str">
        <f>IF('statement of marks'!AS31="","",'statement of marks'!AS31)</f>
        <v/>
      </c>
      <c r="N361" s="277" t="str">
        <f>IF('statement of marks'!AT31="","",'statement of marks'!AT31)</f>
        <v/>
      </c>
      <c r="O361" s="275" t="str">
        <f>IF('statement of marks'!AU31="","",'statement of marks'!AU31)</f>
        <v/>
      </c>
      <c r="P361" s="281" t="str">
        <f>IF('statement of marks'!AV31="","",'statement of marks'!AV31)</f>
        <v/>
      </c>
      <c r="Q361" s="1126"/>
      <c r="R361" s="1126"/>
      <c r="S361" s="291"/>
      <c r="T361" s="1114" t="str">
        <f>IF('statement of marks'!$AI$3="","",'statement of marks'!$AI$3)</f>
        <v>vaxszth</v>
      </c>
      <c r="U361" s="1115"/>
      <c r="V361" s="277" t="str">
        <f>IF('statement of marks'!AI32="","",'statement of marks'!AI32)</f>
        <v/>
      </c>
      <c r="W361" s="277" t="str">
        <f>IF('statement of marks'!AJ32="","",'statement of marks'!AJ32)</f>
        <v/>
      </c>
      <c r="X361" s="275" t="str">
        <f>IF('statement of marks'!AK32="","",'statement of marks'!AK32)</f>
        <v/>
      </c>
      <c r="Y361" s="277" t="str">
        <f>IF('statement of marks'!AL32="","",'statement of marks'!AL32)</f>
        <v/>
      </c>
      <c r="Z361" s="277" t="str">
        <f>IF('statement of marks'!AM32="","",'statement of marks'!AM32)</f>
        <v/>
      </c>
      <c r="AA361" s="275" t="str">
        <f>IF('statement of marks'!AN32="","",'statement of marks'!AN32)</f>
        <v/>
      </c>
      <c r="AB361" s="277" t="str">
        <f>IF('statement of marks'!AO32="","",'statement of marks'!AO32)</f>
        <v/>
      </c>
      <c r="AC361" s="277" t="str">
        <f>IF('statement of marks'!AP32="","",'statement of marks'!AP32)</f>
        <v/>
      </c>
      <c r="AD361" s="275" t="str">
        <f>IF('statement of marks'!AQ32="","",'statement of marks'!AQ32)</f>
        <v/>
      </c>
      <c r="AE361" s="277" t="str">
        <f>IF('statement of marks'!AS32="","",'statement of marks'!AS32)</f>
        <v/>
      </c>
      <c r="AF361" s="277" t="str">
        <f>IF('statement of marks'!AT32="","",'statement of marks'!AT32)</f>
        <v/>
      </c>
      <c r="AG361" s="275" t="str">
        <f>IF('statement of marks'!AU32="","",'statement of marks'!AU32)</f>
        <v/>
      </c>
      <c r="AH361" s="281" t="str">
        <f>IF('statement of marks'!AV32="","",'statement of marks'!AV32)</f>
        <v/>
      </c>
    </row>
    <row r="362" spans="1:34" ht="19" customHeight="1">
      <c r="A362" s="291"/>
      <c r="B362" s="1114" t="str">
        <f>IF('statement of marks'!BE31="s","laLd`r",IF('statement of marks'!BE31="u","mnwZ",IF('statement of marks'!BE31="g","xqtjkrh",IF('statement of marks'!BE31="p","iatkch",IF('statement of marks'!BE31="sd","fla/kh","r`rh; Hkk""kk")))))</f>
        <v>r`rh; Hkk"kk</v>
      </c>
      <c r="C362" s="1115"/>
      <c r="D362" s="277" t="str">
        <f>IF('statement of marks'!BF31="","",'statement of marks'!BF31)</f>
        <v/>
      </c>
      <c r="E362" s="277" t="str">
        <f>IF('statement of marks'!BG31="","",'statement of marks'!BG31)</f>
        <v/>
      </c>
      <c r="F362" s="275" t="str">
        <f>IF('statement of marks'!BH31="","",'statement of marks'!BH31)</f>
        <v/>
      </c>
      <c r="G362" s="277" t="str">
        <f>IF('statement of marks'!BI31="","",'statement of marks'!BI31)</f>
        <v/>
      </c>
      <c r="H362" s="277" t="str">
        <f>IF('statement of marks'!BJ31="","",'statement of marks'!BJ31)</f>
        <v/>
      </c>
      <c r="I362" s="275" t="str">
        <f>IF('statement of marks'!BK31="","",'statement of marks'!BK31)</f>
        <v/>
      </c>
      <c r="J362" s="277" t="str">
        <f>IF('statement of marks'!BL31="","",'statement of marks'!BL31)</f>
        <v/>
      </c>
      <c r="K362" s="277" t="str">
        <f>IF('statement of marks'!BM31="","",'statement of marks'!BM31)</f>
        <v/>
      </c>
      <c r="L362" s="275" t="str">
        <f>IF('statement of marks'!BN31="","",'statement of marks'!BN31)</f>
        <v/>
      </c>
      <c r="M362" s="277" t="str">
        <f>IF('statement of marks'!BP31="","",'statement of marks'!BP31)</f>
        <v/>
      </c>
      <c r="N362" s="277" t="str">
        <f>IF('statement of marks'!BQ31="","",'statement of marks'!BQ31)</f>
        <v/>
      </c>
      <c r="O362" s="275" t="str">
        <f>IF('statement of marks'!BR31="","",'statement of marks'!BR31)</f>
        <v/>
      </c>
      <c r="P362" s="281" t="str">
        <f>IF('statement of marks'!BS31="","",'statement of marks'!BS31)</f>
        <v/>
      </c>
      <c r="Q362" s="1126"/>
      <c r="R362" s="1126"/>
      <c r="S362" s="291"/>
      <c r="T362" s="1114" t="str">
        <f>IF('statement of marks'!BE32="s","laLd`r",IF('statement of marks'!BE32="u","mnwZ",IF('statement of marks'!BE32="g","xqtjkrh",IF('statement of marks'!BE32="p","iatkch",IF('statement of marks'!BE32="sd","fla/kh","r`rh; Hkk""kk")))))</f>
        <v>r`rh; Hkk"kk</v>
      </c>
      <c r="U362" s="1115"/>
      <c r="V362" s="277" t="str">
        <f>IF('statement of marks'!BF32="","",'statement of marks'!BF32)</f>
        <v/>
      </c>
      <c r="W362" s="277" t="str">
        <f>IF('statement of marks'!BG32="","",'statement of marks'!BG32)</f>
        <v/>
      </c>
      <c r="X362" s="275" t="str">
        <f>IF('statement of marks'!BH32="","",'statement of marks'!BH32)</f>
        <v/>
      </c>
      <c r="Y362" s="277" t="str">
        <f>IF('statement of marks'!BI32="","",'statement of marks'!BI32)</f>
        <v/>
      </c>
      <c r="Z362" s="277" t="str">
        <f>IF('statement of marks'!BJ32="","",'statement of marks'!BJ32)</f>
        <v/>
      </c>
      <c r="AA362" s="275" t="str">
        <f>IF('statement of marks'!BK32="","",'statement of marks'!BK32)</f>
        <v/>
      </c>
      <c r="AB362" s="277" t="str">
        <f>IF('statement of marks'!BL32="","",'statement of marks'!BL32)</f>
        <v/>
      </c>
      <c r="AC362" s="277" t="str">
        <f>IF('statement of marks'!BM32="","",'statement of marks'!BM32)</f>
        <v/>
      </c>
      <c r="AD362" s="275" t="str">
        <f>IF('statement of marks'!BN32="","",'statement of marks'!BN32)</f>
        <v/>
      </c>
      <c r="AE362" s="277" t="str">
        <f>IF('statement of marks'!BP32="","",'statement of marks'!BP32)</f>
        <v/>
      </c>
      <c r="AF362" s="277" t="str">
        <f>IF('statement of marks'!BQ32="","",'statement of marks'!BQ32)</f>
        <v/>
      </c>
      <c r="AG362" s="275" t="str">
        <f>IF('statement of marks'!BR32="","",'statement of marks'!BR32)</f>
        <v/>
      </c>
      <c r="AH362" s="281" t="str">
        <f>IF('statement of marks'!BS32="","",'statement of marks'!BS32)</f>
        <v/>
      </c>
    </row>
    <row r="363" spans="1:34" ht="19" customHeight="1">
      <c r="A363" s="291"/>
      <c r="B363" s="1114" t="str">
        <f>IF('statement of marks'!$CB$3="","",'statement of marks'!$CB$3)</f>
        <v>xf.kr</v>
      </c>
      <c r="C363" s="1115"/>
      <c r="D363" s="277" t="str">
        <f>IF('statement of marks'!CB31="","",'statement of marks'!CB31)</f>
        <v/>
      </c>
      <c r="E363" s="277" t="str">
        <f>IF('statement of marks'!CC31="","",'statement of marks'!CC31)</f>
        <v/>
      </c>
      <c r="F363" s="275" t="str">
        <f>IF('statement of marks'!CD31="","",'statement of marks'!CD31)</f>
        <v/>
      </c>
      <c r="G363" s="277" t="str">
        <f>IF('statement of marks'!CE31="","",'statement of marks'!CE31)</f>
        <v/>
      </c>
      <c r="H363" s="277" t="str">
        <f>IF('statement of marks'!CF31="","",'statement of marks'!CF31)</f>
        <v/>
      </c>
      <c r="I363" s="275" t="str">
        <f>IF('statement of marks'!CG31="","",'statement of marks'!CG31)</f>
        <v/>
      </c>
      <c r="J363" s="277" t="str">
        <f>IF('statement of marks'!CH31="","",'statement of marks'!CH31)</f>
        <v/>
      </c>
      <c r="K363" s="277" t="str">
        <f>IF('statement of marks'!CI31="","",'statement of marks'!CI31)</f>
        <v/>
      </c>
      <c r="L363" s="275" t="str">
        <f>IF('statement of marks'!CJ31="","",'statement of marks'!CJ31)</f>
        <v/>
      </c>
      <c r="M363" s="277" t="str">
        <f>IF('statement of marks'!CL31="","",'statement of marks'!CL31)</f>
        <v/>
      </c>
      <c r="N363" s="277" t="str">
        <f>IF('statement of marks'!CM31="","",'statement of marks'!CM31)</f>
        <v/>
      </c>
      <c r="O363" s="275" t="str">
        <f>IF('statement of marks'!CN31="","",'statement of marks'!CN31)</f>
        <v/>
      </c>
      <c r="P363" s="281" t="str">
        <f>IF('statement of marks'!CO31="","",'statement of marks'!CO31)</f>
        <v/>
      </c>
      <c r="Q363" s="1126"/>
      <c r="R363" s="1126"/>
      <c r="S363" s="291"/>
      <c r="T363" s="1114" t="str">
        <f>IF('statement of marks'!$CB$3="","",'statement of marks'!$CB$3)</f>
        <v>xf.kr</v>
      </c>
      <c r="U363" s="1115"/>
      <c r="V363" s="277" t="str">
        <f>IF('statement of marks'!CB32="","",'statement of marks'!CB32)</f>
        <v/>
      </c>
      <c r="W363" s="277" t="str">
        <f>IF('statement of marks'!CC32="","",'statement of marks'!CC32)</f>
        <v/>
      </c>
      <c r="X363" s="275" t="str">
        <f>IF('statement of marks'!CD32="","",'statement of marks'!CD32)</f>
        <v/>
      </c>
      <c r="Y363" s="277" t="str">
        <f>IF('statement of marks'!CE32="","",'statement of marks'!CE32)</f>
        <v/>
      </c>
      <c r="Z363" s="277" t="str">
        <f>IF('statement of marks'!CF32="","",'statement of marks'!CF32)</f>
        <v/>
      </c>
      <c r="AA363" s="275" t="str">
        <f>IF('statement of marks'!CG32="","",'statement of marks'!CG32)</f>
        <v/>
      </c>
      <c r="AB363" s="277" t="str">
        <f>IF('statement of marks'!CH32="","",'statement of marks'!CH32)</f>
        <v/>
      </c>
      <c r="AC363" s="277" t="str">
        <f>IF('statement of marks'!CI32="","",'statement of marks'!CI32)</f>
        <v/>
      </c>
      <c r="AD363" s="275" t="str">
        <f>IF('statement of marks'!CJ32="","",'statement of marks'!CJ32)</f>
        <v/>
      </c>
      <c r="AE363" s="277" t="str">
        <f>IF('statement of marks'!CL32="","",'statement of marks'!CL32)</f>
        <v/>
      </c>
      <c r="AF363" s="277" t="str">
        <f>IF('statement of marks'!CM32="","",'statement of marks'!CM32)</f>
        <v/>
      </c>
      <c r="AG363" s="275" t="str">
        <f>IF('statement of marks'!CN32="","",'statement of marks'!CN32)</f>
        <v/>
      </c>
      <c r="AH363" s="281" t="str">
        <f>IF('statement of marks'!CO32="","",'statement of marks'!CO32)</f>
        <v/>
      </c>
    </row>
    <row r="364" spans="1:34" ht="19" customHeight="1">
      <c r="A364" s="291"/>
      <c r="B364" s="1114" t="str">
        <f>IF('statement of marks'!$CX$3="","",'statement of marks'!$CX$3)</f>
        <v>foKku</v>
      </c>
      <c r="C364" s="1115"/>
      <c r="D364" s="277" t="str">
        <f>IF('statement of marks'!CX31="","",'statement of marks'!CX31)</f>
        <v/>
      </c>
      <c r="E364" s="277" t="str">
        <f>IF('statement of marks'!CY31="","",'statement of marks'!CY31)</f>
        <v/>
      </c>
      <c r="F364" s="275" t="str">
        <f>IF('statement of marks'!CZ31="","",'statement of marks'!CZ31)</f>
        <v/>
      </c>
      <c r="G364" s="277" t="str">
        <f>IF('statement of marks'!DA31="","",'statement of marks'!DA31)</f>
        <v/>
      </c>
      <c r="H364" s="277" t="str">
        <f>IF('statement of marks'!DB31="","",'statement of marks'!DB31)</f>
        <v/>
      </c>
      <c r="I364" s="275" t="str">
        <f>IF('statement of marks'!DC31="","",'statement of marks'!DC31)</f>
        <v/>
      </c>
      <c r="J364" s="277" t="str">
        <f>IF('statement of marks'!DD31="","",'statement of marks'!DD31)</f>
        <v/>
      </c>
      <c r="K364" s="277" t="str">
        <f>IF('statement of marks'!DE31="","",'statement of marks'!DE31)</f>
        <v/>
      </c>
      <c r="L364" s="275" t="str">
        <f>IF('statement of marks'!DF31="","",'statement of marks'!DF31)</f>
        <v/>
      </c>
      <c r="M364" s="277" t="str">
        <f>IF('statement of marks'!DH31="","",'statement of marks'!DH31)</f>
        <v/>
      </c>
      <c r="N364" s="277" t="str">
        <f>IF('statement of marks'!DI31="","",'statement of marks'!DI31)</f>
        <v/>
      </c>
      <c r="O364" s="275" t="str">
        <f>IF('statement of marks'!DJ31="","",'statement of marks'!DJ31)</f>
        <v/>
      </c>
      <c r="P364" s="281" t="str">
        <f>IF('statement of marks'!DK31="","",'statement of marks'!DK31)</f>
        <v/>
      </c>
      <c r="Q364" s="1126"/>
      <c r="R364" s="1126"/>
      <c r="S364" s="291"/>
      <c r="T364" s="1114" t="str">
        <f>IF('statement of marks'!$CX$3="","",'statement of marks'!$CX$3)</f>
        <v>foKku</v>
      </c>
      <c r="U364" s="1115"/>
      <c r="V364" s="277" t="str">
        <f>IF('statement of marks'!CX32="","",'statement of marks'!CX32)</f>
        <v/>
      </c>
      <c r="W364" s="277" t="str">
        <f>IF('statement of marks'!CY32="","",'statement of marks'!CY32)</f>
        <v/>
      </c>
      <c r="X364" s="275" t="str">
        <f>IF('statement of marks'!CZ32="","",'statement of marks'!CZ32)</f>
        <v/>
      </c>
      <c r="Y364" s="277" t="str">
        <f>IF('statement of marks'!DA32="","",'statement of marks'!DA32)</f>
        <v/>
      </c>
      <c r="Z364" s="277" t="str">
        <f>IF('statement of marks'!DB32="","",'statement of marks'!DB32)</f>
        <v/>
      </c>
      <c r="AA364" s="275" t="str">
        <f>IF('statement of marks'!DC32="","",'statement of marks'!DC32)</f>
        <v/>
      </c>
      <c r="AB364" s="277" t="str">
        <f>IF('statement of marks'!DD32="","",'statement of marks'!DD32)</f>
        <v/>
      </c>
      <c r="AC364" s="277" t="str">
        <f>IF('statement of marks'!DE32="","",'statement of marks'!DE32)</f>
        <v/>
      </c>
      <c r="AD364" s="275" t="str">
        <f>IF('statement of marks'!DF32="","",'statement of marks'!DF32)</f>
        <v/>
      </c>
      <c r="AE364" s="277" t="str">
        <f>IF('statement of marks'!DH32="","",'statement of marks'!DH32)</f>
        <v/>
      </c>
      <c r="AF364" s="277" t="str">
        <f>IF('statement of marks'!DI32="","",'statement of marks'!DI32)</f>
        <v/>
      </c>
      <c r="AG364" s="275" t="str">
        <f>IF('statement of marks'!DJ32="","",'statement of marks'!DJ32)</f>
        <v/>
      </c>
      <c r="AH364" s="281" t="str">
        <f>IF('statement of marks'!DK32="","",'statement of marks'!DK32)</f>
        <v/>
      </c>
    </row>
    <row r="365" spans="1:34" ht="19" customHeight="1">
      <c r="A365" s="291"/>
      <c r="B365" s="1114" t="str">
        <f>IF('statement of marks'!$DT$3="","",'statement of marks'!$DT$3)</f>
        <v>lkekftd foKku</v>
      </c>
      <c r="C365" s="1115"/>
      <c r="D365" s="277" t="str">
        <f>IF('statement of marks'!DT31="","",'statement of marks'!DT31)</f>
        <v/>
      </c>
      <c r="E365" s="277" t="str">
        <f>IF('statement of marks'!DU31="","",'statement of marks'!DU31)</f>
        <v/>
      </c>
      <c r="F365" s="275" t="str">
        <f>IF('statement of marks'!DV31="","",'statement of marks'!DV31)</f>
        <v/>
      </c>
      <c r="G365" s="277" t="str">
        <f>IF('statement of marks'!DW31="","",'statement of marks'!DW31)</f>
        <v/>
      </c>
      <c r="H365" s="277" t="str">
        <f>IF('statement of marks'!DX31="","",'statement of marks'!DX31)</f>
        <v/>
      </c>
      <c r="I365" s="275" t="str">
        <f>IF('statement of marks'!DY31="","",'statement of marks'!DY31)</f>
        <v/>
      </c>
      <c r="J365" s="277" t="str">
        <f>IF('statement of marks'!DZ31="","",'statement of marks'!DZ31)</f>
        <v/>
      </c>
      <c r="K365" s="277" t="str">
        <f>IF('statement of marks'!EA31="","",'statement of marks'!EA31)</f>
        <v/>
      </c>
      <c r="L365" s="275" t="str">
        <f>IF('statement of marks'!EB31="","",'statement of marks'!EB31)</f>
        <v/>
      </c>
      <c r="M365" s="277" t="str">
        <f>IF('statement of marks'!ED31="","",'statement of marks'!ED31)</f>
        <v/>
      </c>
      <c r="N365" s="277" t="str">
        <f>IF('statement of marks'!EE31="","",'statement of marks'!EE31)</f>
        <v/>
      </c>
      <c r="O365" s="275" t="str">
        <f>IF('statement of marks'!EF31="","",'statement of marks'!EF31)</f>
        <v/>
      </c>
      <c r="P365" s="281" t="str">
        <f>IF('statement of marks'!EG31="","",'statement of marks'!EG31)</f>
        <v/>
      </c>
      <c r="Q365" s="1126"/>
      <c r="R365" s="1126"/>
      <c r="S365" s="291"/>
      <c r="T365" s="1114" t="str">
        <f>IF('statement of marks'!$DT$3="","",'statement of marks'!$DT$3)</f>
        <v>lkekftd foKku</v>
      </c>
      <c r="U365" s="1115"/>
      <c r="V365" s="277" t="str">
        <f>IF('statement of marks'!DT32="","",'statement of marks'!DT32)</f>
        <v/>
      </c>
      <c r="W365" s="277" t="str">
        <f>IF('statement of marks'!DU32="","",'statement of marks'!DU32)</f>
        <v/>
      </c>
      <c r="X365" s="275" t="str">
        <f>IF('statement of marks'!DV32="","",'statement of marks'!DV32)</f>
        <v/>
      </c>
      <c r="Y365" s="277" t="str">
        <f>IF('statement of marks'!DW32="","",'statement of marks'!DW32)</f>
        <v/>
      </c>
      <c r="Z365" s="277" t="str">
        <f>IF('statement of marks'!DX32="","",'statement of marks'!DX32)</f>
        <v/>
      </c>
      <c r="AA365" s="275" t="str">
        <f>IF('statement of marks'!DY32="","",'statement of marks'!DY32)</f>
        <v/>
      </c>
      <c r="AB365" s="277" t="str">
        <f>IF('statement of marks'!DZ32="","",'statement of marks'!DZ32)</f>
        <v/>
      </c>
      <c r="AC365" s="277" t="str">
        <f>IF('statement of marks'!EA32="","",'statement of marks'!EA32)</f>
        <v/>
      </c>
      <c r="AD365" s="275" t="str">
        <f>IF('statement of marks'!EB32="","",'statement of marks'!EB32)</f>
        <v/>
      </c>
      <c r="AE365" s="277" t="str">
        <f>IF('statement of marks'!ED32="","",'statement of marks'!ED32)</f>
        <v/>
      </c>
      <c r="AF365" s="277" t="str">
        <f>IF('statement of marks'!EE32="","",'statement of marks'!EE32)</f>
        <v/>
      </c>
      <c r="AG365" s="275" t="str">
        <f>IF('statement of marks'!EF32="","",'statement of marks'!EF32)</f>
        <v/>
      </c>
      <c r="AH365" s="281" t="str">
        <f>IF('statement of marks'!EG32="","",'statement of marks'!EG32)</f>
        <v/>
      </c>
    </row>
    <row r="366" spans="1:34" ht="19" customHeight="1">
      <c r="A366" s="291"/>
      <c r="B366" s="1117" t="s">
        <v>271</v>
      </c>
      <c r="C366" s="1118"/>
      <c r="D366" s="1111" t="s">
        <v>1</v>
      </c>
      <c r="E366" s="1111"/>
      <c r="F366" s="1111"/>
      <c r="G366" s="1111" t="s">
        <v>21</v>
      </c>
      <c r="H366" s="1111"/>
      <c r="I366" s="1111"/>
      <c r="J366" s="1111" t="s">
        <v>272</v>
      </c>
      <c r="K366" s="1111"/>
      <c r="L366" s="1111"/>
      <c r="M366" s="1111" t="s">
        <v>68</v>
      </c>
      <c r="N366" s="1111"/>
      <c r="O366" s="1111"/>
      <c r="P366" s="282"/>
      <c r="Q366" s="1126"/>
      <c r="R366" s="1126"/>
      <c r="S366" s="291"/>
      <c r="T366" s="1117" t="s">
        <v>271</v>
      </c>
      <c r="U366" s="1118"/>
      <c r="V366" s="1111" t="s">
        <v>1</v>
      </c>
      <c r="W366" s="1111"/>
      <c r="X366" s="1111"/>
      <c r="Y366" s="1111" t="s">
        <v>21</v>
      </c>
      <c r="Z366" s="1111"/>
      <c r="AA366" s="1111"/>
      <c r="AB366" s="1111" t="s">
        <v>272</v>
      </c>
      <c r="AC366" s="1111"/>
      <c r="AD366" s="1111"/>
      <c r="AE366" s="1111" t="s">
        <v>68</v>
      </c>
      <c r="AF366" s="1111"/>
      <c r="AG366" s="1111"/>
      <c r="AH366" s="282"/>
    </row>
    <row r="367" spans="1:34" ht="19" customHeight="1">
      <c r="A367" s="291"/>
      <c r="B367" s="1104" t="s">
        <v>3</v>
      </c>
      <c r="C367" s="1105"/>
      <c r="D367" s="1116">
        <f>IF('statement of marks'!EP$6="","",'statement of marks'!EP$6)</f>
        <v>20</v>
      </c>
      <c r="E367" s="1116"/>
      <c r="F367" s="1116"/>
      <c r="G367" s="1116">
        <f>IF('statement of marks'!EQ$6="","",'statement of marks'!EQ$6)</f>
        <v>20</v>
      </c>
      <c r="H367" s="1116"/>
      <c r="I367" s="1116"/>
      <c r="J367" s="1116">
        <f>IF('statement of marks'!ES$6="","",'statement of marks'!ES$6)</f>
        <v>20</v>
      </c>
      <c r="K367" s="1116"/>
      <c r="L367" s="1116"/>
      <c r="M367" s="1116">
        <f>IF('statement of marks'!EY$6="","",'statement of marks'!ER$6)</f>
        <v>20</v>
      </c>
      <c r="N367" s="1116"/>
      <c r="O367" s="1116"/>
      <c r="P367" s="283"/>
      <c r="Q367" s="1126"/>
      <c r="R367" s="1126"/>
      <c r="S367" s="291"/>
      <c r="T367" s="1104" t="s">
        <v>3</v>
      </c>
      <c r="U367" s="1105"/>
      <c r="V367" s="1116">
        <f>IF('statement of marks'!EP$6="","",'statement of marks'!EP$6)</f>
        <v>20</v>
      </c>
      <c r="W367" s="1116"/>
      <c r="X367" s="1116"/>
      <c r="Y367" s="1116">
        <f>IF('statement of marks'!EQ$6="","",'statement of marks'!EQ$6)</f>
        <v>20</v>
      </c>
      <c r="Z367" s="1116"/>
      <c r="AA367" s="1116"/>
      <c r="AB367" s="1116">
        <f>IF('statement of marks'!ES$6="","",'statement of marks'!ES$6)</f>
        <v>20</v>
      </c>
      <c r="AC367" s="1116"/>
      <c r="AD367" s="1116"/>
      <c r="AE367" s="1116">
        <f>IF('statement of marks'!EY$6="","",'statement of marks'!ER$6)</f>
        <v>20</v>
      </c>
      <c r="AF367" s="1116"/>
      <c r="AG367" s="1116"/>
      <c r="AH367" s="283"/>
    </row>
    <row r="368" spans="1:34" ht="19" customHeight="1">
      <c r="A368" s="291"/>
      <c r="B368" s="1114" t="str">
        <f>IF('statement of marks'!$EP$3="","",'statement of marks'!$EP$3)</f>
        <v>dk;kZuqHko</v>
      </c>
      <c r="C368" s="1115"/>
      <c r="D368" s="1103" t="str">
        <f>IF('statement of marks'!EP31="","",'statement of marks'!EP31)</f>
        <v/>
      </c>
      <c r="E368" s="1103"/>
      <c r="F368" s="1103"/>
      <c r="G368" s="1103" t="str">
        <f>IF('statement of marks'!EQ31="","",'statement of marks'!EQ31)</f>
        <v/>
      </c>
      <c r="H368" s="1103"/>
      <c r="I368" s="1103"/>
      <c r="J368" s="1103" t="str">
        <f>IF('statement of marks'!ES31="","",'statement of marks'!ES31)</f>
        <v/>
      </c>
      <c r="K368" s="1103"/>
      <c r="L368" s="1103"/>
      <c r="M368" s="1103" t="str">
        <f>IF('statement of marks'!ER31="","",'statement of marks'!ER31)</f>
        <v/>
      </c>
      <c r="N368" s="1103"/>
      <c r="O368" s="1103"/>
      <c r="P368" s="284"/>
      <c r="Q368" s="1126"/>
      <c r="R368" s="1126"/>
      <c r="S368" s="291"/>
      <c r="T368" s="1114" t="str">
        <f>IF('statement of marks'!$EP$3="","",'statement of marks'!$EP$3)</f>
        <v>dk;kZuqHko</v>
      </c>
      <c r="U368" s="1115"/>
      <c r="V368" s="1103" t="str">
        <f>IF('statement of marks'!EP32="","",'statement of marks'!EP32)</f>
        <v/>
      </c>
      <c r="W368" s="1103"/>
      <c r="X368" s="1103"/>
      <c r="Y368" s="1103" t="str">
        <f>IF('statement of marks'!EQ32="","",'statement of marks'!EQ32)</f>
        <v/>
      </c>
      <c r="Z368" s="1103"/>
      <c r="AA368" s="1103"/>
      <c r="AB368" s="1103" t="str">
        <f>IF('statement of marks'!ES32="","",'statement of marks'!ES32)</f>
        <v/>
      </c>
      <c r="AC368" s="1103"/>
      <c r="AD368" s="1103"/>
      <c r="AE368" s="1103" t="str">
        <f>IF('statement of marks'!ER32="","",'statement of marks'!ER32)</f>
        <v/>
      </c>
      <c r="AF368" s="1103"/>
      <c r="AG368" s="1103"/>
      <c r="AH368" s="284"/>
    </row>
    <row r="369" spans="1:34" ht="19" customHeight="1">
      <c r="A369" s="291"/>
      <c r="B369" s="1112" t="str">
        <f>IF('statement of marks'!$EZ$3="","",'statement of marks'!$EZ$3)</f>
        <v>dyk f'k{kk</v>
      </c>
      <c r="C369" s="1113"/>
      <c r="D369" s="1103" t="str">
        <f>IF('statement of marks'!EZ31="","",'statement of marks'!EZ31)</f>
        <v/>
      </c>
      <c r="E369" s="1103"/>
      <c r="F369" s="1103"/>
      <c r="G369" s="1103" t="str">
        <f>IF('statement of marks'!FA31="","",'statement of marks'!FA31)</f>
        <v/>
      </c>
      <c r="H369" s="1103"/>
      <c r="I369" s="1103"/>
      <c r="J369" s="1103" t="str">
        <f>IF('statement of marks'!FC31="","",'statement of marks'!FC31)</f>
        <v/>
      </c>
      <c r="K369" s="1103"/>
      <c r="L369" s="1103"/>
      <c r="M369" s="1103" t="str">
        <f>IF('statement of marks'!FB31="","",'statement of marks'!FB31)</f>
        <v/>
      </c>
      <c r="N369" s="1103"/>
      <c r="O369" s="1103"/>
      <c r="P369" s="284"/>
      <c r="Q369" s="1126"/>
      <c r="R369" s="1126"/>
      <c r="S369" s="291"/>
      <c r="T369" s="1112" t="str">
        <f>IF('statement of marks'!$EZ$3="","",'statement of marks'!$EZ$3)</f>
        <v>dyk f'k{kk</v>
      </c>
      <c r="U369" s="1113"/>
      <c r="V369" s="1103" t="str">
        <f>IF('statement of marks'!EZ32="","",'statement of marks'!EZ32)</f>
        <v/>
      </c>
      <c r="W369" s="1103"/>
      <c r="X369" s="1103"/>
      <c r="Y369" s="1103" t="str">
        <f>IF('statement of marks'!FA32="","",'statement of marks'!FA32)</f>
        <v/>
      </c>
      <c r="Z369" s="1103"/>
      <c r="AA369" s="1103"/>
      <c r="AB369" s="1103" t="str">
        <f>IF('statement of marks'!FC32="","",'statement of marks'!FC32)</f>
        <v/>
      </c>
      <c r="AC369" s="1103"/>
      <c r="AD369" s="1103"/>
      <c r="AE369" s="1103" t="str">
        <f>IF('statement of marks'!FB32="","",'statement of marks'!FB32)</f>
        <v/>
      </c>
      <c r="AF369" s="1103"/>
      <c r="AG369" s="1103"/>
      <c r="AH369" s="284"/>
    </row>
    <row r="370" spans="1:34" ht="19" customHeight="1">
      <c r="A370" s="291"/>
      <c r="B370" s="1109" t="str">
        <f>IF('statement of marks'!$FJ$3="","",'statement of marks'!$FJ$3)</f>
        <v>LokLF; ,oe~ 'kkjhfjd f'k{kk</v>
      </c>
      <c r="C370" s="1110"/>
      <c r="D370" s="1103" t="str">
        <f>IF('statement of marks'!FJ31="","",'statement of marks'!FJ31)</f>
        <v/>
      </c>
      <c r="E370" s="1103"/>
      <c r="F370" s="1103"/>
      <c r="G370" s="1103" t="str">
        <f>IF('statement of marks'!FK31="","",'statement of marks'!FK31)</f>
        <v/>
      </c>
      <c r="H370" s="1103"/>
      <c r="I370" s="1103"/>
      <c r="J370" s="1103" t="str">
        <f>IF('statement of marks'!FM31="","",'statement of marks'!FM31)</f>
        <v/>
      </c>
      <c r="K370" s="1103"/>
      <c r="L370" s="1103"/>
      <c r="M370" s="1103" t="str">
        <f>IF('statement of marks'!FL31="","",'statement of marks'!FL31)</f>
        <v/>
      </c>
      <c r="N370" s="1103"/>
      <c r="O370" s="1103"/>
      <c r="P370" s="284"/>
      <c r="Q370" s="1126"/>
      <c r="R370" s="1126"/>
      <c r="S370" s="291"/>
      <c r="T370" s="1109" t="str">
        <f>IF('statement of marks'!$FJ$3="","",'statement of marks'!$FJ$3)</f>
        <v>LokLF; ,oe~ 'kkjhfjd f'k{kk</v>
      </c>
      <c r="U370" s="1110"/>
      <c r="V370" s="1103" t="str">
        <f>IF('statement of marks'!FJ32="","",'statement of marks'!FJ32)</f>
        <v/>
      </c>
      <c r="W370" s="1103"/>
      <c r="X370" s="1103"/>
      <c r="Y370" s="1103" t="str">
        <f>IF('statement of marks'!FK32="","",'statement of marks'!FK32)</f>
        <v/>
      </c>
      <c r="Z370" s="1103"/>
      <c r="AA370" s="1103"/>
      <c r="AB370" s="1103" t="str">
        <f>IF('statement of marks'!FM32="","",'statement of marks'!FM32)</f>
        <v/>
      </c>
      <c r="AC370" s="1103"/>
      <c r="AD370" s="1103"/>
      <c r="AE370" s="1103" t="str">
        <f>IF('statement of marks'!FL32="","",'statement of marks'!FL32)</f>
        <v/>
      </c>
      <c r="AF370" s="1103"/>
      <c r="AG370" s="1103"/>
      <c r="AH370" s="284"/>
    </row>
    <row r="371" spans="1:34" ht="19" customHeight="1">
      <c r="A371" s="291"/>
      <c r="B371" s="1104" t="s">
        <v>273</v>
      </c>
      <c r="C371" s="1105"/>
      <c r="D371" s="1081" t="str">
        <f>details!$DZ$3</f>
        <v>vxLr rd</v>
      </c>
      <c r="E371" s="1081"/>
      <c r="F371" s="1081"/>
      <c r="G371" s="1081" t="str">
        <f>details!$ED$3</f>
        <v>vDVwcj rd</v>
      </c>
      <c r="H371" s="1081"/>
      <c r="I371" s="1081"/>
      <c r="J371" s="1081" t="str">
        <f>details!$EL$3</f>
        <v>Qjojh rd</v>
      </c>
      <c r="K371" s="1081"/>
      <c r="L371" s="1081"/>
      <c r="M371" s="1081" t="str">
        <f>details!$EH$3</f>
        <v>fnlEcj rd</v>
      </c>
      <c r="N371" s="1081"/>
      <c r="O371" s="1081"/>
      <c r="P371" s="284"/>
      <c r="Q371" s="1126"/>
      <c r="R371" s="1126"/>
      <c r="S371" s="291"/>
      <c r="T371" s="1104" t="s">
        <v>273</v>
      </c>
      <c r="U371" s="1105"/>
      <c r="V371" s="1106" t="str">
        <f>details!$DZ$3</f>
        <v>vxLr rd</v>
      </c>
      <c r="W371" s="1107"/>
      <c r="X371" s="1108"/>
      <c r="Y371" s="1106" t="str">
        <f>details!$ED$3</f>
        <v>vDVwcj rd</v>
      </c>
      <c r="Z371" s="1107"/>
      <c r="AA371" s="1108"/>
      <c r="AB371" s="1106" t="str">
        <f>details!$EL$3</f>
        <v>Qjojh rd</v>
      </c>
      <c r="AC371" s="1107"/>
      <c r="AD371" s="1108"/>
      <c r="AE371" s="1106" t="str">
        <f>details!$EH$3</f>
        <v>fnlEcj rd</v>
      </c>
      <c r="AF371" s="1107"/>
      <c r="AG371" s="1108"/>
      <c r="AH371" s="284"/>
    </row>
    <row r="372" spans="1:34" ht="19" customHeight="1">
      <c r="A372" s="291"/>
      <c r="B372" s="1100" t="s">
        <v>99</v>
      </c>
      <c r="C372" s="1101"/>
      <c r="D372" s="1102" t="str">
        <f>IF(details!EA31="","",details!EA31)</f>
        <v/>
      </c>
      <c r="E372" s="1102"/>
      <c r="F372" s="1102"/>
      <c r="G372" s="1102" t="str">
        <f>IF(details!EE31="","",details!EE31)</f>
        <v/>
      </c>
      <c r="H372" s="1102"/>
      <c r="I372" s="1102"/>
      <c r="J372" s="1102" t="str">
        <f>IF(details!EM31="","",details!EM31)</f>
        <v/>
      </c>
      <c r="K372" s="1102"/>
      <c r="L372" s="1102"/>
      <c r="M372" s="1102" t="str">
        <f>IF(details!EI31="","",details!EI31)</f>
        <v/>
      </c>
      <c r="N372" s="1102"/>
      <c r="O372" s="1102"/>
      <c r="P372" s="295"/>
      <c r="Q372" s="1126"/>
      <c r="R372" s="1126"/>
      <c r="S372" s="291"/>
      <c r="T372" s="1100" t="s">
        <v>99</v>
      </c>
      <c r="U372" s="1101"/>
      <c r="V372" s="1091" t="str">
        <f>IF(details!EA32="","",details!EA32)</f>
        <v/>
      </c>
      <c r="W372" s="1092"/>
      <c r="X372" s="1093"/>
      <c r="Y372" s="1091" t="str">
        <f>IF(details!EE32="","",details!EE32)</f>
        <v/>
      </c>
      <c r="Z372" s="1092"/>
      <c r="AA372" s="1093"/>
      <c r="AB372" s="1091" t="str">
        <f>IF(details!EM32="","",details!EM32)</f>
        <v/>
      </c>
      <c r="AC372" s="1092"/>
      <c r="AD372" s="1093"/>
      <c r="AE372" s="1091" t="str">
        <f>IF(details!EI32="","",details!EI32)</f>
        <v/>
      </c>
      <c r="AF372" s="1092"/>
      <c r="AG372" s="1093"/>
      <c r="AH372" s="285"/>
    </row>
    <row r="373" spans="1:34" ht="19" customHeight="1">
      <c r="A373" s="292"/>
      <c r="B373" s="1094" t="s">
        <v>15</v>
      </c>
      <c r="C373" s="1095"/>
      <c r="D373" s="1096" t="str">
        <f>IF(details!DZ31="","",details!DZ31)</f>
        <v/>
      </c>
      <c r="E373" s="1096"/>
      <c r="F373" s="1096"/>
      <c r="G373" s="1096" t="str">
        <f>IF(details!ED31="","",details!ED31)</f>
        <v/>
      </c>
      <c r="H373" s="1096"/>
      <c r="I373" s="1096"/>
      <c r="J373" s="1096" t="str">
        <f>IF(details!EL31="","",details!EL31)</f>
        <v/>
      </c>
      <c r="K373" s="1096"/>
      <c r="L373" s="1096"/>
      <c r="M373" s="1096" t="str">
        <f>IF(details!EH31="","",details!EH31)</f>
        <v/>
      </c>
      <c r="N373" s="1096"/>
      <c r="O373" s="1096"/>
      <c r="P373" s="296"/>
      <c r="Q373" s="1126"/>
      <c r="R373" s="1126"/>
      <c r="S373" s="292"/>
      <c r="T373" s="1094" t="s">
        <v>15</v>
      </c>
      <c r="U373" s="1095"/>
      <c r="V373" s="1097" t="str">
        <f>IF(details!DZ32="","",details!DZ32)</f>
        <v/>
      </c>
      <c r="W373" s="1098"/>
      <c r="X373" s="1099"/>
      <c r="Y373" s="1097" t="str">
        <f>IF(details!ED32="","",details!ED32)</f>
        <v/>
      </c>
      <c r="Z373" s="1098"/>
      <c r="AA373" s="1099"/>
      <c r="AB373" s="1097" t="str">
        <f>IF(details!EL32="","",details!EL32)</f>
        <v/>
      </c>
      <c r="AC373" s="1098"/>
      <c r="AD373" s="1099"/>
      <c r="AE373" s="1097" t="str">
        <f>IF(details!EH32="","",details!EH32)</f>
        <v/>
      </c>
      <c r="AF373" s="1098"/>
      <c r="AG373" s="1099"/>
      <c r="AH373" s="286"/>
    </row>
    <row r="374" spans="1:34" ht="19" customHeight="1">
      <c r="A374" s="291"/>
      <c r="B374" s="1089" t="s">
        <v>100</v>
      </c>
      <c r="C374" s="1090"/>
      <c r="D374" s="1081"/>
      <c r="E374" s="1081"/>
      <c r="F374" s="1081"/>
      <c r="G374" s="1081"/>
      <c r="H374" s="1081"/>
      <c r="I374" s="1081"/>
      <c r="J374" s="1081"/>
      <c r="K374" s="1081"/>
      <c r="L374" s="1081"/>
      <c r="M374" s="1081"/>
      <c r="N374" s="1081"/>
      <c r="O374" s="1081"/>
      <c r="P374" s="287"/>
      <c r="Q374" s="1126"/>
      <c r="R374" s="1126"/>
      <c r="S374" s="291"/>
      <c r="T374" s="1089" t="s">
        <v>100</v>
      </c>
      <c r="U374" s="1090"/>
      <c r="V374" s="1081"/>
      <c r="W374" s="1081"/>
      <c r="X374" s="1081"/>
      <c r="Y374" s="1081"/>
      <c r="Z374" s="1081"/>
      <c r="AA374" s="1081"/>
      <c r="AB374" s="1081"/>
      <c r="AC374" s="1081"/>
      <c r="AD374" s="1081"/>
      <c r="AE374" s="1081"/>
      <c r="AF374" s="1081"/>
      <c r="AG374" s="1081"/>
      <c r="AH374" s="287"/>
    </row>
    <row r="375" spans="1:34" ht="19" customHeight="1">
      <c r="A375" s="291"/>
      <c r="B375" s="1087" t="s">
        <v>80</v>
      </c>
      <c r="C375" s="1088"/>
      <c r="D375" s="1081"/>
      <c r="E375" s="1081"/>
      <c r="F375" s="1081"/>
      <c r="G375" s="1081"/>
      <c r="H375" s="1081"/>
      <c r="I375" s="1081"/>
      <c r="J375" s="1081"/>
      <c r="K375" s="1081"/>
      <c r="L375" s="1081"/>
      <c r="M375" s="1081"/>
      <c r="N375" s="1081"/>
      <c r="O375" s="1081"/>
      <c r="P375" s="287"/>
      <c r="Q375" s="1126"/>
      <c r="R375" s="1126"/>
      <c r="S375" s="291"/>
      <c r="T375" s="1087" t="s">
        <v>80</v>
      </c>
      <c r="U375" s="1088"/>
      <c r="V375" s="1081"/>
      <c r="W375" s="1081"/>
      <c r="X375" s="1081"/>
      <c r="Y375" s="1081"/>
      <c r="Z375" s="1081"/>
      <c r="AA375" s="1081"/>
      <c r="AB375" s="1081"/>
      <c r="AC375" s="1081"/>
      <c r="AD375" s="1081"/>
      <c r="AE375" s="1081"/>
      <c r="AF375" s="1081"/>
      <c r="AG375" s="1081"/>
      <c r="AH375" s="287"/>
    </row>
    <row r="376" spans="1:34" ht="19" customHeight="1">
      <c r="A376" s="291"/>
      <c r="B376" s="1085" t="s">
        <v>101</v>
      </c>
      <c r="C376" s="1086"/>
      <c r="D376" s="1081"/>
      <c r="E376" s="1081"/>
      <c r="F376" s="1081"/>
      <c r="G376" s="1081"/>
      <c r="H376" s="1081"/>
      <c r="I376" s="1081"/>
      <c r="J376" s="1081"/>
      <c r="K376" s="1081"/>
      <c r="L376" s="1081"/>
      <c r="M376" s="1081"/>
      <c r="N376" s="1081"/>
      <c r="O376" s="1081"/>
      <c r="P376" s="287"/>
      <c r="Q376" s="1126"/>
      <c r="R376" s="1126"/>
      <c r="S376" s="291"/>
      <c r="T376" s="1085" t="s">
        <v>101</v>
      </c>
      <c r="U376" s="1086"/>
      <c r="V376" s="1081"/>
      <c r="W376" s="1081"/>
      <c r="X376" s="1081"/>
      <c r="Y376" s="1081"/>
      <c r="Z376" s="1081"/>
      <c r="AA376" s="1081"/>
      <c r="AB376" s="1081"/>
      <c r="AC376" s="1081"/>
      <c r="AD376" s="1081"/>
      <c r="AE376" s="1081"/>
      <c r="AF376" s="1081"/>
      <c r="AG376" s="1081"/>
      <c r="AH376" s="287"/>
    </row>
    <row r="377" spans="1:34" ht="19" customHeight="1" thickBot="1">
      <c r="A377" s="293"/>
      <c r="B377" s="1082" t="s">
        <v>102</v>
      </c>
      <c r="C377" s="1083"/>
      <c r="D377" s="1084"/>
      <c r="E377" s="1084"/>
      <c r="F377" s="1084"/>
      <c r="G377" s="1084"/>
      <c r="H377" s="1084"/>
      <c r="I377" s="1084"/>
      <c r="J377" s="1084"/>
      <c r="K377" s="1084"/>
      <c r="L377" s="1084"/>
      <c r="M377" s="1084"/>
      <c r="N377" s="1084"/>
      <c r="O377" s="1084"/>
      <c r="P377" s="288"/>
      <c r="Q377" s="1126"/>
      <c r="R377" s="1126"/>
      <c r="S377" s="293"/>
      <c r="T377" s="1082" t="s">
        <v>102</v>
      </c>
      <c r="U377" s="1083"/>
      <c r="V377" s="1084"/>
      <c r="W377" s="1084"/>
      <c r="X377" s="1084"/>
      <c r="Y377" s="1084"/>
      <c r="Z377" s="1084"/>
      <c r="AA377" s="1084"/>
      <c r="AB377" s="1084"/>
      <c r="AC377" s="1084"/>
      <c r="AD377" s="1084"/>
      <c r="AE377" s="1084"/>
      <c r="AF377" s="1084"/>
      <c r="AG377" s="1084"/>
      <c r="AH377" s="288"/>
    </row>
    <row r="378" spans="1:34" ht="19" customHeight="1">
      <c r="A378" s="290"/>
      <c r="B378" s="1123" t="s">
        <v>47</v>
      </c>
      <c r="C378" s="1124"/>
      <c r="D378" s="1124"/>
      <c r="E378" s="1124"/>
      <c r="F378" s="1124"/>
      <c r="G378" s="1124"/>
      <c r="H378" s="1124"/>
      <c r="I378" s="1124"/>
      <c r="J378" s="1124"/>
      <c r="K378" s="1124"/>
      <c r="L378" s="1124"/>
      <c r="M378" s="1124"/>
      <c r="N378" s="1124"/>
      <c r="O378" s="1124"/>
      <c r="P378" s="1125"/>
      <c r="Q378" s="1126"/>
      <c r="R378" s="1126"/>
      <c r="S378" s="290"/>
      <c r="T378" s="1123" t="s">
        <v>47</v>
      </c>
      <c r="U378" s="1124"/>
      <c r="V378" s="1124"/>
      <c r="W378" s="1124"/>
      <c r="X378" s="1124"/>
      <c r="Y378" s="1124"/>
      <c r="Z378" s="1124"/>
      <c r="AA378" s="1124"/>
      <c r="AB378" s="1124"/>
      <c r="AC378" s="1124"/>
      <c r="AD378" s="1124"/>
      <c r="AE378" s="1124"/>
      <c r="AF378" s="1124"/>
      <c r="AG378" s="1124"/>
      <c r="AH378" s="1125"/>
    </row>
    <row r="379" spans="1:34" ht="19" customHeight="1">
      <c r="A379" s="1127"/>
      <c r="B379" s="1128" t="str">
        <f>'statement of marks'!$A$1</f>
        <v>jk- ck- ek/;fed fo|ky; uohu] fuEckgsM+k</v>
      </c>
      <c r="C379" s="1129"/>
      <c r="D379" s="1129"/>
      <c r="E379" s="1129"/>
      <c r="F379" s="1129"/>
      <c r="G379" s="1129"/>
      <c r="H379" s="1129"/>
      <c r="I379" s="1129"/>
      <c r="J379" s="1129"/>
      <c r="K379" s="1129"/>
      <c r="L379" s="1129"/>
      <c r="M379" s="1129"/>
      <c r="N379" s="1129"/>
      <c r="O379" s="1129"/>
      <c r="P379" s="1130"/>
      <c r="Q379" s="1126"/>
      <c r="R379" s="1126"/>
      <c r="S379" s="1127"/>
      <c r="T379" s="1128" t="str">
        <f>'statement of marks'!$A$1</f>
        <v>jk- ck- ek/;fed fo|ky; uohu] fuEckgsM+k</v>
      </c>
      <c r="U379" s="1129"/>
      <c r="V379" s="1129"/>
      <c r="W379" s="1129"/>
      <c r="X379" s="1129"/>
      <c r="Y379" s="1129"/>
      <c r="Z379" s="1129"/>
      <c r="AA379" s="1129"/>
      <c r="AB379" s="1129"/>
      <c r="AC379" s="1129"/>
      <c r="AD379" s="1129"/>
      <c r="AE379" s="1129"/>
      <c r="AF379" s="1129"/>
      <c r="AG379" s="1129"/>
      <c r="AH379" s="1130"/>
    </row>
    <row r="380" spans="1:34" ht="19" customHeight="1">
      <c r="A380" s="1127"/>
      <c r="B380" s="1128"/>
      <c r="C380" s="1129"/>
      <c r="D380" s="1129"/>
      <c r="E380" s="1129"/>
      <c r="F380" s="1129"/>
      <c r="G380" s="1129"/>
      <c r="H380" s="1129"/>
      <c r="I380" s="1129"/>
      <c r="J380" s="1129"/>
      <c r="K380" s="1129"/>
      <c r="L380" s="1129"/>
      <c r="M380" s="1129"/>
      <c r="N380" s="1129"/>
      <c r="O380" s="1129"/>
      <c r="P380" s="1130"/>
      <c r="Q380" s="1126"/>
      <c r="R380" s="1126"/>
      <c r="S380" s="1127"/>
      <c r="T380" s="1128"/>
      <c r="U380" s="1129"/>
      <c r="V380" s="1129"/>
      <c r="W380" s="1129"/>
      <c r="X380" s="1129"/>
      <c r="Y380" s="1129"/>
      <c r="Z380" s="1129"/>
      <c r="AA380" s="1129"/>
      <c r="AB380" s="1129"/>
      <c r="AC380" s="1129"/>
      <c r="AD380" s="1129"/>
      <c r="AE380" s="1129"/>
      <c r="AF380" s="1129"/>
      <c r="AG380" s="1129"/>
      <c r="AH380" s="1130"/>
    </row>
    <row r="381" spans="1:34" ht="19" customHeight="1">
      <c r="A381" s="291"/>
      <c r="B381" s="1131" t="s">
        <v>96</v>
      </c>
      <c r="C381" s="1132"/>
      <c r="D381" s="1119" t="str">
        <f>'statement of marks'!$H$3</f>
        <v>2015-16</v>
      </c>
      <c r="E381" s="1119"/>
      <c r="F381" s="1119"/>
      <c r="G381" s="1119"/>
      <c r="H381" s="1119"/>
      <c r="I381" s="1119"/>
      <c r="J381" s="1119"/>
      <c r="K381" s="1119"/>
      <c r="L381" s="1119"/>
      <c r="M381" s="1119"/>
      <c r="N381" s="1119"/>
      <c r="O381" s="1119"/>
      <c r="P381" s="1120"/>
      <c r="Q381" s="1126"/>
      <c r="R381" s="1126"/>
      <c r="S381" s="291"/>
      <c r="T381" s="1131" t="s">
        <v>96</v>
      </c>
      <c r="U381" s="1132"/>
      <c r="V381" s="1119" t="str">
        <f>'statement of marks'!$H$3</f>
        <v>2015-16</v>
      </c>
      <c r="W381" s="1119"/>
      <c r="X381" s="1119"/>
      <c r="Y381" s="1119"/>
      <c r="Z381" s="1119"/>
      <c r="AA381" s="1119"/>
      <c r="AB381" s="1119"/>
      <c r="AC381" s="1119"/>
      <c r="AD381" s="1119"/>
      <c r="AE381" s="1119"/>
      <c r="AF381" s="1119"/>
      <c r="AG381" s="1119"/>
      <c r="AH381" s="1120"/>
    </row>
    <row r="382" spans="1:34" ht="19" customHeight="1">
      <c r="A382" s="291"/>
      <c r="B382" s="1114" t="s">
        <v>218</v>
      </c>
      <c r="C382" s="1115"/>
      <c r="D382" s="1115" t="str">
        <f>IF('statement of marks'!J33="","",'statement of marks'!J33)</f>
        <v/>
      </c>
      <c r="E382" s="1115"/>
      <c r="F382" s="1115"/>
      <c r="G382" s="1115"/>
      <c r="H382" s="1115"/>
      <c r="I382" s="1115"/>
      <c r="J382" s="1115"/>
      <c r="K382" s="1115"/>
      <c r="L382" s="1115"/>
      <c r="M382" s="1115"/>
      <c r="N382" s="1115"/>
      <c r="O382" s="1115"/>
      <c r="P382" s="1133"/>
      <c r="Q382" s="1126"/>
      <c r="R382" s="1126"/>
      <c r="S382" s="291"/>
      <c r="T382" s="1114" t="s">
        <v>218</v>
      </c>
      <c r="U382" s="1115"/>
      <c r="V382" s="1115" t="str">
        <f>IF('statement of marks'!J34="","",'statement of marks'!J34)</f>
        <v/>
      </c>
      <c r="W382" s="1115"/>
      <c r="X382" s="1115"/>
      <c r="Y382" s="1115"/>
      <c r="Z382" s="1115"/>
      <c r="AA382" s="1115"/>
      <c r="AB382" s="1115"/>
      <c r="AC382" s="1115"/>
      <c r="AD382" s="1115"/>
      <c r="AE382" s="1115"/>
      <c r="AF382" s="1115"/>
      <c r="AG382" s="1115"/>
      <c r="AH382" s="1133"/>
    </row>
    <row r="383" spans="1:34" ht="19" customHeight="1">
      <c r="A383" s="291"/>
      <c r="B383" s="1114" t="s">
        <v>219</v>
      </c>
      <c r="C383" s="1115"/>
      <c r="D383" s="1115" t="str">
        <f>IF('statement of marks'!K33="","",'statement of marks'!K33)</f>
        <v/>
      </c>
      <c r="E383" s="1115"/>
      <c r="F383" s="1115"/>
      <c r="G383" s="1115"/>
      <c r="H383" s="1115"/>
      <c r="I383" s="1115"/>
      <c r="J383" s="1115"/>
      <c r="K383" s="1115"/>
      <c r="L383" s="1115"/>
      <c r="M383" s="1115"/>
      <c r="N383" s="1115"/>
      <c r="O383" s="1115"/>
      <c r="P383" s="1133"/>
      <c r="Q383" s="1126"/>
      <c r="R383" s="1126"/>
      <c r="S383" s="291"/>
      <c r="T383" s="1114" t="s">
        <v>219</v>
      </c>
      <c r="U383" s="1115"/>
      <c r="V383" s="1115" t="str">
        <f>IF('statement of marks'!K34="","",'statement of marks'!K34)</f>
        <v/>
      </c>
      <c r="W383" s="1115"/>
      <c r="X383" s="1115"/>
      <c r="Y383" s="1115"/>
      <c r="Z383" s="1115"/>
      <c r="AA383" s="1115"/>
      <c r="AB383" s="1115"/>
      <c r="AC383" s="1115"/>
      <c r="AD383" s="1115"/>
      <c r="AE383" s="1115"/>
      <c r="AF383" s="1115"/>
      <c r="AG383" s="1115"/>
      <c r="AH383" s="1133"/>
    </row>
    <row r="384" spans="1:34" ht="19" customHeight="1">
      <c r="A384" s="291"/>
      <c r="B384" s="1114" t="s">
        <v>220</v>
      </c>
      <c r="C384" s="1115"/>
      <c r="D384" s="1115" t="str">
        <f>IF('statement of marks'!L33="","",'statement of marks'!L33)</f>
        <v/>
      </c>
      <c r="E384" s="1115"/>
      <c r="F384" s="1115"/>
      <c r="G384" s="1115"/>
      <c r="H384" s="1115"/>
      <c r="I384" s="1115"/>
      <c r="J384" s="1115"/>
      <c r="K384" s="1115"/>
      <c r="L384" s="1115"/>
      <c r="M384" s="1115"/>
      <c r="N384" s="1115"/>
      <c r="O384" s="1115"/>
      <c r="P384" s="1133"/>
      <c r="Q384" s="1126"/>
      <c r="R384" s="1126"/>
      <c r="S384" s="291"/>
      <c r="T384" s="1114" t="s">
        <v>220</v>
      </c>
      <c r="U384" s="1115"/>
      <c r="V384" s="1115" t="str">
        <f>IF('statement of marks'!L34="","",'statement of marks'!L34)</f>
        <v/>
      </c>
      <c r="W384" s="1115"/>
      <c r="X384" s="1115"/>
      <c r="Y384" s="1115"/>
      <c r="Z384" s="1115"/>
      <c r="AA384" s="1115"/>
      <c r="AB384" s="1115"/>
      <c r="AC384" s="1115"/>
      <c r="AD384" s="1115"/>
      <c r="AE384" s="1115"/>
      <c r="AF384" s="1115"/>
      <c r="AG384" s="1115"/>
      <c r="AH384" s="1133"/>
    </row>
    <row r="385" spans="1:34" ht="19" customHeight="1">
      <c r="A385" s="291"/>
      <c r="B385" s="1114" t="s">
        <v>221</v>
      </c>
      <c r="C385" s="1115"/>
      <c r="D385" s="1119" t="str">
        <f>'statement of marks'!$G$3</f>
        <v>6 A</v>
      </c>
      <c r="E385" s="1119"/>
      <c r="F385" s="1119"/>
      <c r="G385" s="1119"/>
      <c r="H385" s="1115" t="s">
        <v>9</v>
      </c>
      <c r="I385" s="1115"/>
      <c r="J385" s="1115"/>
      <c r="K385" s="1115"/>
      <c r="L385" s="1115"/>
      <c r="M385" s="1119" t="str">
        <f>IF('statement of marks'!D33="","",'statement of marks'!D33)</f>
        <v/>
      </c>
      <c r="N385" s="1119"/>
      <c r="O385" s="1119"/>
      <c r="P385" s="1120"/>
      <c r="Q385" s="1126"/>
      <c r="R385" s="1126"/>
      <c r="S385" s="291"/>
      <c r="T385" s="1114" t="s">
        <v>221</v>
      </c>
      <c r="U385" s="1115"/>
      <c r="V385" s="1119" t="str">
        <f>'statement of marks'!$G$3</f>
        <v>6 A</v>
      </c>
      <c r="W385" s="1119"/>
      <c r="X385" s="1119"/>
      <c r="Y385" s="1119"/>
      <c r="Z385" s="1115" t="s">
        <v>9</v>
      </c>
      <c r="AA385" s="1115"/>
      <c r="AB385" s="1115"/>
      <c r="AC385" s="1115"/>
      <c r="AD385" s="1115"/>
      <c r="AE385" s="1119" t="str">
        <f>IF('statement of marks'!D34="","",'statement of marks'!D34)</f>
        <v/>
      </c>
      <c r="AF385" s="1119"/>
      <c r="AG385" s="1119"/>
      <c r="AH385" s="1120"/>
    </row>
    <row r="386" spans="1:34" ht="19" customHeight="1">
      <c r="A386" s="291"/>
      <c r="B386" s="1114" t="s">
        <v>222</v>
      </c>
      <c r="C386" s="1115"/>
      <c r="D386" s="1119" t="str">
        <f>IF('statement of marks'!F33="","",'statement of marks'!F33)</f>
        <v/>
      </c>
      <c r="E386" s="1119"/>
      <c r="F386" s="1119"/>
      <c r="G386" s="1119"/>
      <c r="H386" s="1115" t="s">
        <v>0</v>
      </c>
      <c r="I386" s="1115"/>
      <c r="J386" s="1115"/>
      <c r="K386" s="1115"/>
      <c r="L386" s="1115"/>
      <c r="M386" s="1121" t="str">
        <f>IF('statement of marks'!H33="","",'statement of marks'!H33)</f>
        <v/>
      </c>
      <c r="N386" s="1121"/>
      <c r="O386" s="1121"/>
      <c r="P386" s="1122"/>
      <c r="Q386" s="1126"/>
      <c r="R386" s="1126"/>
      <c r="S386" s="291"/>
      <c r="T386" s="1114" t="s">
        <v>222</v>
      </c>
      <c r="U386" s="1115"/>
      <c r="V386" s="1119" t="str">
        <f>IF('statement of marks'!F34="","",'statement of marks'!F34)</f>
        <v/>
      </c>
      <c r="W386" s="1119"/>
      <c r="X386" s="1119"/>
      <c r="Y386" s="1119"/>
      <c r="Z386" s="1115" t="s">
        <v>0</v>
      </c>
      <c r="AA386" s="1115"/>
      <c r="AB386" s="1115"/>
      <c r="AC386" s="1115"/>
      <c r="AD386" s="1115"/>
      <c r="AE386" s="1121" t="str">
        <f>IF('statement of marks'!H34="","",'statement of marks'!H34)</f>
        <v/>
      </c>
      <c r="AF386" s="1121"/>
      <c r="AG386" s="1121"/>
      <c r="AH386" s="1122"/>
    </row>
    <row r="387" spans="1:34" ht="19" customHeight="1">
      <c r="A387" s="291"/>
      <c r="B387" s="289" t="s">
        <v>28</v>
      </c>
      <c r="C387" s="279" t="s">
        <v>97</v>
      </c>
      <c r="D387" s="1111" t="s">
        <v>1</v>
      </c>
      <c r="E387" s="1111"/>
      <c r="F387" s="1111"/>
      <c r="G387" s="1111" t="s">
        <v>21</v>
      </c>
      <c r="H387" s="1111"/>
      <c r="I387" s="1111"/>
      <c r="J387" s="1111" t="s">
        <v>68</v>
      </c>
      <c r="K387" s="1111"/>
      <c r="L387" s="1111"/>
      <c r="M387" s="1111" t="s">
        <v>98</v>
      </c>
      <c r="N387" s="1111"/>
      <c r="O387" s="1111"/>
      <c r="P387" s="280" t="s">
        <v>278</v>
      </c>
      <c r="Q387" s="1126"/>
      <c r="R387" s="1126"/>
      <c r="S387" s="291"/>
      <c r="T387" s="289" t="s">
        <v>28</v>
      </c>
      <c r="U387" s="279" t="s">
        <v>97</v>
      </c>
      <c r="V387" s="1111" t="s">
        <v>1</v>
      </c>
      <c r="W387" s="1111"/>
      <c r="X387" s="1111"/>
      <c r="Y387" s="1111" t="s">
        <v>21</v>
      </c>
      <c r="Z387" s="1111"/>
      <c r="AA387" s="1111"/>
      <c r="AB387" s="1111" t="s">
        <v>68</v>
      </c>
      <c r="AC387" s="1111"/>
      <c r="AD387" s="1111"/>
      <c r="AE387" s="1111" t="s">
        <v>98</v>
      </c>
      <c r="AF387" s="1111"/>
      <c r="AG387" s="1111"/>
      <c r="AH387" s="280" t="s">
        <v>278</v>
      </c>
    </row>
    <row r="388" spans="1:34" ht="19" customHeight="1">
      <c r="A388" s="291"/>
      <c r="B388" s="1104" t="s">
        <v>3</v>
      </c>
      <c r="C388" s="1105"/>
      <c r="D388" s="312">
        <f>IF('statement of marks'!M$6="","",'statement of marks'!M$6)</f>
        <v>5</v>
      </c>
      <c r="E388" s="312">
        <f>IF('statement of marks'!N$6="","",'statement of marks'!N$6)</f>
        <v>5</v>
      </c>
      <c r="F388" s="312">
        <f>IF('statement of marks'!O$6="","",'statement of marks'!O$6)</f>
        <v>10</v>
      </c>
      <c r="G388" s="312">
        <f>IF('statement of marks'!P$6="","",'statement of marks'!P$6)</f>
        <v>5</v>
      </c>
      <c r="H388" s="312">
        <f>IF('statement of marks'!Q$6="","",'statement of marks'!Q$6)</f>
        <v>5</v>
      </c>
      <c r="I388" s="312">
        <f>IF('statement of marks'!R$6="","",'statement of marks'!R$6)</f>
        <v>10</v>
      </c>
      <c r="J388" s="312">
        <f>IF('statement of marks'!S$6="","",'statement of marks'!S$6)</f>
        <v>5</v>
      </c>
      <c r="K388" s="312">
        <f>IF('statement of marks'!T$6="","",'statement of marks'!T$6)</f>
        <v>5</v>
      </c>
      <c r="L388" s="312">
        <f>IF('statement of marks'!U$6="","",'statement of marks'!U$6)</f>
        <v>10</v>
      </c>
      <c r="M388" s="312">
        <f>IF('statement of marks'!W$6="","",'statement of marks'!W$6)</f>
        <v>50</v>
      </c>
      <c r="N388" s="312">
        <f>IF('statement of marks'!X$6="","",'statement of marks'!X$6)</f>
        <v>20</v>
      </c>
      <c r="O388" s="312">
        <f>IF('statement of marks'!Y$6="","",'statement of marks'!Y$6)</f>
        <v>70</v>
      </c>
      <c r="P388" s="281">
        <f>IF('statement of marks'!Z$6="","",'statement of marks'!Z$6)</f>
        <v>100</v>
      </c>
      <c r="Q388" s="1126"/>
      <c r="R388" s="1126"/>
      <c r="S388" s="291"/>
      <c r="T388" s="1104" t="s">
        <v>3</v>
      </c>
      <c r="U388" s="1105"/>
      <c r="V388" s="312">
        <f>IF('statement of marks'!M$6="","",'statement of marks'!M$6)</f>
        <v>5</v>
      </c>
      <c r="W388" s="312">
        <f>IF('statement of marks'!N$6="","",'statement of marks'!N$6)</f>
        <v>5</v>
      </c>
      <c r="X388" s="312">
        <f>IF('statement of marks'!O$6="","",'statement of marks'!O$6)</f>
        <v>10</v>
      </c>
      <c r="Y388" s="312">
        <f>IF('statement of marks'!P$6="","",'statement of marks'!P$6)</f>
        <v>5</v>
      </c>
      <c r="Z388" s="312">
        <f>IF('statement of marks'!Q$6="","",'statement of marks'!Q$6)</f>
        <v>5</v>
      </c>
      <c r="AA388" s="312">
        <f>IF('statement of marks'!R$6="","",'statement of marks'!R$6)</f>
        <v>10</v>
      </c>
      <c r="AB388" s="312">
        <f>IF('statement of marks'!S$6="","",'statement of marks'!S$6)</f>
        <v>5</v>
      </c>
      <c r="AC388" s="312">
        <f>IF('statement of marks'!T$6="","",'statement of marks'!T$6)</f>
        <v>5</v>
      </c>
      <c r="AD388" s="312">
        <f>IF('statement of marks'!U$6="","",'statement of marks'!U$6)</f>
        <v>10</v>
      </c>
      <c r="AE388" s="312">
        <f>IF('statement of marks'!W$6="","",'statement of marks'!W$6)</f>
        <v>50</v>
      </c>
      <c r="AF388" s="312">
        <f>IF('statement of marks'!X$6="","",'statement of marks'!X$6)</f>
        <v>20</v>
      </c>
      <c r="AG388" s="312">
        <f>IF('statement of marks'!Y$6="","",'statement of marks'!Y$6)</f>
        <v>70</v>
      </c>
      <c r="AH388" s="281">
        <f>IF('statement of marks'!Z$6="","",'statement of marks'!Z$6)</f>
        <v>100</v>
      </c>
    </row>
    <row r="389" spans="1:34" ht="19" customHeight="1">
      <c r="A389" s="291"/>
      <c r="B389" s="1114" t="str">
        <f>IF('statement of marks'!$M$3="","",'statement of marks'!$M$3)</f>
        <v>fgUnh</v>
      </c>
      <c r="C389" s="1115"/>
      <c r="D389" s="277" t="str">
        <f>IF('statement of marks'!M33="","",'statement of marks'!M33)</f>
        <v/>
      </c>
      <c r="E389" s="277" t="str">
        <f>IF('statement of marks'!N33="","",'statement of marks'!N33)</f>
        <v/>
      </c>
      <c r="F389" s="275" t="str">
        <f>IF('statement of marks'!O33="","",'statement of marks'!O33)</f>
        <v/>
      </c>
      <c r="G389" s="277" t="str">
        <f>IF('statement of marks'!P33="","",'statement of marks'!P33)</f>
        <v/>
      </c>
      <c r="H389" s="277" t="str">
        <f>IF('statement of marks'!Q33="","",'statement of marks'!Q33)</f>
        <v/>
      </c>
      <c r="I389" s="275" t="str">
        <f>IF('statement of marks'!R33="","",'statement of marks'!R33)</f>
        <v/>
      </c>
      <c r="J389" s="277" t="str">
        <f>IF('statement of marks'!S33="","",'statement of marks'!S33)</f>
        <v/>
      </c>
      <c r="K389" s="277" t="str">
        <f>IF('statement of marks'!T33="","",'statement of marks'!T33)</f>
        <v/>
      </c>
      <c r="L389" s="275" t="str">
        <f>IF('statement of marks'!U33="","",'statement of marks'!U33)</f>
        <v/>
      </c>
      <c r="M389" s="277" t="str">
        <f>IF('statement of marks'!W33="","",'statement of marks'!W33)</f>
        <v/>
      </c>
      <c r="N389" s="277" t="str">
        <f>IF('statement of marks'!X33="","",'statement of marks'!X33)</f>
        <v/>
      </c>
      <c r="O389" s="275" t="str">
        <f>IF('statement of marks'!Y33="","",'statement of marks'!Y33)</f>
        <v/>
      </c>
      <c r="P389" s="281" t="str">
        <f>IF('statement of marks'!Z33="","",'statement of marks'!Z33)</f>
        <v/>
      </c>
      <c r="Q389" s="1126"/>
      <c r="R389" s="1126"/>
      <c r="S389" s="291"/>
      <c r="T389" s="1114" t="str">
        <f>IF('statement of marks'!$M$3="","",'statement of marks'!$M$3)</f>
        <v>fgUnh</v>
      </c>
      <c r="U389" s="1115"/>
      <c r="V389" s="277" t="str">
        <f>IF('statement of marks'!M34="","",'statement of marks'!M34)</f>
        <v/>
      </c>
      <c r="W389" s="277" t="str">
        <f>IF('statement of marks'!N34="","",'statement of marks'!N34)</f>
        <v/>
      </c>
      <c r="X389" s="275" t="str">
        <f>IF('statement of marks'!O34="","",'statement of marks'!O34)</f>
        <v/>
      </c>
      <c r="Y389" s="277" t="str">
        <f>IF('statement of marks'!P34="","",'statement of marks'!P34)</f>
        <v/>
      </c>
      <c r="Z389" s="277" t="str">
        <f>IF('statement of marks'!Q34="","",'statement of marks'!Q34)</f>
        <v/>
      </c>
      <c r="AA389" s="275" t="str">
        <f>IF('statement of marks'!R34="","",'statement of marks'!R34)</f>
        <v/>
      </c>
      <c r="AB389" s="277" t="str">
        <f>IF('statement of marks'!S34="","",'statement of marks'!S34)</f>
        <v/>
      </c>
      <c r="AC389" s="277" t="str">
        <f>IF('statement of marks'!T34="","",'statement of marks'!T34)</f>
        <v/>
      </c>
      <c r="AD389" s="275" t="str">
        <f>IF('statement of marks'!U34="","",'statement of marks'!U34)</f>
        <v/>
      </c>
      <c r="AE389" s="277" t="str">
        <f>IF('statement of marks'!W34="","",'statement of marks'!W34)</f>
        <v/>
      </c>
      <c r="AF389" s="277" t="str">
        <f>IF('statement of marks'!X34="","",'statement of marks'!X34)</f>
        <v/>
      </c>
      <c r="AG389" s="275" t="str">
        <f>IF('statement of marks'!Y34="","",'statement of marks'!Y34)</f>
        <v/>
      </c>
      <c r="AH389" s="281" t="str">
        <f>IF('statement of marks'!Z34="","",'statement of marks'!Z34)</f>
        <v/>
      </c>
    </row>
    <row r="390" spans="1:34" ht="19" customHeight="1">
      <c r="A390" s="291"/>
      <c r="B390" s="1114" t="str">
        <f>IF('statement of marks'!$AI$3="","",'statement of marks'!$AI$3)</f>
        <v>vaxszth</v>
      </c>
      <c r="C390" s="1115"/>
      <c r="D390" s="277" t="str">
        <f>IF('statement of marks'!AI33="","",'statement of marks'!AI33)</f>
        <v/>
      </c>
      <c r="E390" s="277" t="str">
        <f>IF('statement of marks'!AJ33="","",'statement of marks'!AJ33)</f>
        <v/>
      </c>
      <c r="F390" s="275" t="str">
        <f>IF('statement of marks'!AK33="","",'statement of marks'!AK33)</f>
        <v/>
      </c>
      <c r="G390" s="277" t="str">
        <f>IF('statement of marks'!AL33="","",'statement of marks'!AL33)</f>
        <v/>
      </c>
      <c r="H390" s="277" t="str">
        <f>IF('statement of marks'!AM33="","",'statement of marks'!AM33)</f>
        <v/>
      </c>
      <c r="I390" s="275" t="str">
        <f>IF('statement of marks'!AN33="","",'statement of marks'!AN33)</f>
        <v/>
      </c>
      <c r="J390" s="277" t="str">
        <f>IF('statement of marks'!AO33="","",'statement of marks'!AO33)</f>
        <v/>
      </c>
      <c r="K390" s="277" t="str">
        <f>IF('statement of marks'!AP33="","",'statement of marks'!AP33)</f>
        <v/>
      </c>
      <c r="L390" s="275" t="str">
        <f>IF('statement of marks'!AQ33="","",'statement of marks'!AQ33)</f>
        <v/>
      </c>
      <c r="M390" s="277" t="str">
        <f>IF('statement of marks'!AS33="","",'statement of marks'!AS33)</f>
        <v/>
      </c>
      <c r="N390" s="277" t="str">
        <f>IF('statement of marks'!AT33="","",'statement of marks'!AT33)</f>
        <v/>
      </c>
      <c r="O390" s="275" t="str">
        <f>IF('statement of marks'!AU33="","",'statement of marks'!AU33)</f>
        <v/>
      </c>
      <c r="P390" s="281" t="str">
        <f>IF('statement of marks'!AV33="","",'statement of marks'!AV33)</f>
        <v/>
      </c>
      <c r="Q390" s="1126"/>
      <c r="R390" s="1126"/>
      <c r="S390" s="291"/>
      <c r="T390" s="1114" t="str">
        <f>IF('statement of marks'!$AI$3="","",'statement of marks'!$AI$3)</f>
        <v>vaxszth</v>
      </c>
      <c r="U390" s="1115"/>
      <c r="V390" s="277" t="str">
        <f>IF('statement of marks'!AI34="","",'statement of marks'!AI34)</f>
        <v/>
      </c>
      <c r="W390" s="277" t="str">
        <f>IF('statement of marks'!AJ34="","",'statement of marks'!AJ34)</f>
        <v/>
      </c>
      <c r="X390" s="275" t="str">
        <f>IF('statement of marks'!AK34="","",'statement of marks'!AK34)</f>
        <v/>
      </c>
      <c r="Y390" s="277" t="str">
        <f>IF('statement of marks'!AL34="","",'statement of marks'!AL34)</f>
        <v/>
      </c>
      <c r="Z390" s="277" t="str">
        <f>IF('statement of marks'!AM34="","",'statement of marks'!AM34)</f>
        <v/>
      </c>
      <c r="AA390" s="275" t="str">
        <f>IF('statement of marks'!AN34="","",'statement of marks'!AN34)</f>
        <v/>
      </c>
      <c r="AB390" s="277" t="str">
        <f>IF('statement of marks'!AO34="","",'statement of marks'!AO34)</f>
        <v/>
      </c>
      <c r="AC390" s="277" t="str">
        <f>IF('statement of marks'!AP34="","",'statement of marks'!AP34)</f>
        <v/>
      </c>
      <c r="AD390" s="275" t="str">
        <f>IF('statement of marks'!AQ34="","",'statement of marks'!AQ34)</f>
        <v/>
      </c>
      <c r="AE390" s="277" t="str">
        <f>IF('statement of marks'!AS34="","",'statement of marks'!AS34)</f>
        <v/>
      </c>
      <c r="AF390" s="277" t="str">
        <f>IF('statement of marks'!AT34="","",'statement of marks'!AT34)</f>
        <v/>
      </c>
      <c r="AG390" s="275" t="str">
        <f>IF('statement of marks'!AU34="","",'statement of marks'!AU34)</f>
        <v/>
      </c>
      <c r="AH390" s="281" t="str">
        <f>IF('statement of marks'!AV34="","",'statement of marks'!AV34)</f>
        <v/>
      </c>
    </row>
    <row r="391" spans="1:34" ht="19" customHeight="1">
      <c r="A391" s="291"/>
      <c r="B391" s="1114" t="str">
        <f>IF('statement of marks'!BE33="s","laLd`r",IF('statement of marks'!BE33="u","mnwZ",IF('statement of marks'!BE33="g","xqtjkrh",IF('statement of marks'!BE33="p","iatkch",IF('statement of marks'!BE33="sd","fla/kh","r`rh; Hkk""kk")))))</f>
        <v>r`rh; Hkk"kk</v>
      </c>
      <c r="C391" s="1115"/>
      <c r="D391" s="277" t="str">
        <f>IF('statement of marks'!BF33="","",'statement of marks'!BF33)</f>
        <v/>
      </c>
      <c r="E391" s="277" t="str">
        <f>IF('statement of marks'!BG33="","",'statement of marks'!BG33)</f>
        <v/>
      </c>
      <c r="F391" s="275" t="str">
        <f>IF('statement of marks'!BH33="","",'statement of marks'!BH33)</f>
        <v/>
      </c>
      <c r="G391" s="277" t="str">
        <f>IF('statement of marks'!BI33="","",'statement of marks'!BI33)</f>
        <v/>
      </c>
      <c r="H391" s="277" t="str">
        <f>IF('statement of marks'!BJ33="","",'statement of marks'!BJ33)</f>
        <v/>
      </c>
      <c r="I391" s="275" t="str">
        <f>IF('statement of marks'!BK33="","",'statement of marks'!BK33)</f>
        <v/>
      </c>
      <c r="J391" s="277" t="str">
        <f>IF('statement of marks'!BL33="","",'statement of marks'!BL33)</f>
        <v/>
      </c>
      <c r="K391" s="277" t="str">
        <f>IF('statement of marks'!BM33="","",'statement of marks'!BM33)</f>
        <v/>
      </c>
      <c r="L391" s="275" t="str">
        <f>IF('statement of marks'!BN33="","",'statement of marks'!BN33)</f>
        <v/>
      </c>
      <c r="M391" s="277" t="str">
        <f>IF('statement of marks'!BP33="","",'statement of marks'!BP33)</f>
        <v/>
      </c>
      <c r="N391" s="277" t="str">
        <f>IF('statement of marks'!BQ33="","",'statement of marks'!BQ33)</f>
        <v/>
      </c>
      <c r="O391" s="275" t="str">
        <f>IF('statement of marks'!BR33="","",'statement of marks'!BR33)</f>
        <v/>
      </c>
      <c r="P391" s="281" t="str">
        <f>IF('statement of marks'!BS33="","",'statement of marks'!BS33)</f>
        <v/>
      </c>
      <c r="Q391" s="1126"/>
      <c r="R391" s="1126"/>
      <c r="S391" s="291"/>
      <c r="T391" s="1114" t="str">
        <f>IF('statement of marks'!BE34="s","laLd`r",IF('statement of marks'!BE34="u","mnwZ",IF('statement of marks'!BE34="g","xqtjkrh",IF('statement of marks'!BE34="p","iatkch",IF('statement of marks'!BE34="sd","fla/kh","r`rh; Hkk""kk")))))</f>
        <v>r`rh; Hkk"kk</v>
      </c>
      <c r="U391" s="1115"/>
      <c r="V391" s="277" t="str">
        <f>IF('statement of marks'!BF34="","",'statement of marks'!BF34)</f>
        <v/>
      </c>
      <c r="W391" s="277" t="str">
        <f>IF('statement of marks'!BG34="","",'statement of marks'!BG34)</f>
        <v/>
      </c>
      <c r="X391" s="275" t="str">
        <f>IF('statement of marks'!BH34="","",'statement of marks'!BH34)</f>
        <v/>
      </c>
      <c r="Y391" s="277" t="str">
        <f>IF('statement of marks'!BI34="","",'statement of marks'!BI34)</f>
        <v/>
      </c>
      <c r="Z391" s="277" t="str">
        <f>IF('statement of marks'!BJ34="","",'statement of marks'!BJ34)</f>
        <v/>
      </c>
      <c r="AA391" s="275" t="str">
        <f>IF('statement of marks'!BK34="","",'statement of marks'!BK34)</f>
        <v/>
      </c>
      <c r="AB391" s="277" t="str">
        <f>IF('statement of marks'!BL34="","",'statement of marks'!BL34)</f>
        <v/>
      </c>
      <c r="AC391" s="277" t="str">
        <f>IF('statement of marks'!BM34="","",'statement of marks'!BM34)</f>
        <v/>
      </c>
      <c r="AD391" s="275" t="str">
        <f>IF('statement of marks'!BN34="","",'statement of marks'!BN34)</f>
        <v/>
      </c>
      <c r="AE391" s="277" t="str">
        <f>IF('statement of marks'!BP34="","",'statement of marks'!BP34)</f>
        <v/>
      </c>
      <c r="AF391" s="277" t="str">
        <f>IF('statement of marks'!BQ34="","",'statement of marks'!BQ34)</f>
        <v/>
      </c>
      <c r="AG391" s="275" t="str">
        <f>IF('statement of marks'!BR34="","",'statement of marks'!BR34)</f>
        <v/>
      </c>
      <c r="AH391" s="281" t="str">
        <f>IF('statement of marks'!BS34="","",'statement of marks'!BS34)</f>
        <v/>
      </c>
    </row>
    <row r="392" spans="1:34" ht="19" customHeight="1">
      <c r="A392" s="291"/>
      <c r="B392" s="1114" t="str">
        <f>IF('statement of marks'!$CB$3="","",'statement of marks'!$CB$3)</f>
        <v>xf.kr</v>
      </c>
      <c r="C392" s="1115"/>
      <c r="D392" s="277" t="str">
        <f>IF('statement of marks'!CB33="","",'statement of marks'!CB33)</f>
        <v/>
      </c>
      <c r="E392" s="277" t="str">
        <f>IF('statement of marks'!CC33="","",'statement of marks'!CC33)</f>
        <v/>
      </c>
      <c r="F392" s="275" t="str">
        <f>IF('statement of marks'!CD33="","",'statement of marks'!CD33)</f>
        <v/>
      </c>
      <c r="G392" s="277" t="str">
        <f>IF('statement of marks'!CE33="","",'statement of marks'!CE33)</f>
        <v/>
      </c>
      <c r="H392" s="277" t="str">
        <f>IF('statement of marks'!CF33="","",'statement of marks'!CF33)</f>
        <v/>
      </c>
      <c r="I392" s="275" t="str">
        <f>IF('statement of marks'!CG33="","",'statement of marks'!CG33)</f>
        <v/>
      </c>
      <c r="J392" s="277" t="str">
        <f>IF('statement of marks'!CH33="","",'statement of marks'!CH33)</f>
        <v/>
      </c>
      <c r="K392" s="277" t="str">
        <f>IF('statement of marks'!CI33="","",'statement of marks'!CI33)</f>
        <v/>
      </c>
      <c r="L392" s="275" t="str">
        <f>IF('statement of marks'!CJ33="","",'statement of marks'!CJ33)</f>
        <v/>
      </c>
      <c r="M392" s="277" t="str">
        <f>IF('statement of marks'!CL33="","",'statement of marks'!CL33)</f>
        <v/>
      </c>
      <c r="N392" s="277" t="str">
        <f>IF('statement of marks'!CM33="","",'statement of marks'!CM33)</f>
        <v/>
      </c>
      <c r="O392" s="275" t="str">
        <f>IF('statement of marks'!CN33="","",'statement of marks'!CN33)</f>
        <v/>
      </c>
      <c r="P392" s="281" t="str">
        <f>IF('statement of marks'!CO33="","",'statement of marks'!CO33)</f>
        <v/>
      </c>
      <c r="Q392" s="1126"/>
      <c r="R392" s="1126"/>
      <c r="S392" s="291"/>
      <c r="T392" s="1114" t="str">
        <f>IF('statement of marks'!$CB$3="","",'statement of marks'!$CB$3)</f>
        <v>xf.kr</v>
      </c>
      <c r="U392" s="1115"/>
      <c r="V392" s="277" t="str">
        <f>IF('statement of marks'!CB34="","",'statement of marks'!CB34)</f>
        <v/>
      </c>
      <c r="W392" s="277" t="str">
        <f>IF('statement of marks'!CC34="","",'statement of marks'!CC34)</f>
        <v/>
      </c>
      <c r="X392" s="275" t="str">
        <f>IF('statement of marks'!CD34="","",'statement of marks'!CD34)</f>
        <v/>
      </c>
      <c r="Y392" s="277" t="str">
        <f>IF('statement of marks'!CE34="","",'statement of marks'!CE34)</f>
        <v/>
      </c>
      <c r="Z392" s="277" t="str">
        <f>IF('statement of marks'!CF34="","",'statement of marks'!CF34)</f>
        <v/>
      </c>
      <c r="AA392" s="275" t="str">
        <f>IF('statement of marks'!CG34="","",'statement of marks'!CG34)</f>
        <v/>
      </c>
      <c r="AB392" s="277" t="str">
        <f>IF('statement of marks'!CH34="","",'statement of marks'!CH34)</f>
        <v/>
      </c>
      <c r="AC392" s="277" t="str">
        <f>IF('statement of marks'!CI34="","",'statement of marks'!CI34)</f>
        <v/>
      </c>
      <c r="AD392" s="275" t="str">
        <f>IF('statement of marks'!CJ34="","",'statement of marks'!CJ34)</f>
        <v/>
      </c>
      <c r="AE392" s="277" t="str">
        <f>IF('statement of marks'!CL34="","",'statement of marks'!CL34)</f>
        <v/>
      </c>
      <c r="AF392" s="277" t="str">
        <f>IF('statement of marks'!CM34="","",'statement of marks'!CM34)</f>
        <v/>
      </c>
      <c r="AG392" s="275" t="str">
        <f>IF('statement of marks'!CN34="","",'statement of marks'!CN34)</f>
        <v/>
      </c>
      <c r="AH392" s="281" t="str">
        <f>IF('statement of marks'!CO34="","",'statement of marks'!CO34)</f>
        <v/>
      </c>
    </row>
    <row r="393" spans="1:34" ht="19" customHeight="1">
      <c r="A393" s="291"/>
      <c r="B393" s="1114" t="str">
        <f>IF('statement of marks'!$CX$3="","",'statement of marks'!$CX$3)</f>
        <v>foKku</v>
      </c>
      <c r="C393" s="1115"/>
      <c r="D393" s="277" t="str">
        <f>IF('statement of marks'!CX33="","",'statement of marks'!CX33)</f>
        <v/>
      </c>
      <c r="E393" s="277" t="str">
        <f>IF('statement of marks'!CY33="","",'statement of marks'!CY33)</f>
        <v/>
      </c>
      <c r="F393" s="275" t="str">
        <f>IF('statement of marks'!CZ33="","",'statement of marks'!CZ33)</f>
        <v/>
      </c>
      <c r="G393" s="277" t="str">
        <f>IF('statement of marks'!DA33="","",'statement of marks'!DA33)</f>
        <v/>
      </c>
      <c r="H393" s="277" t="str">
        <f>IF('statement of marks'!DB33="","",'statement of marks'!DB33)</f>
        <v/>
      </c>
      <c r="I393" s="275" t="str">
        <f>IF('statement of marks'!DC33="","",'statement of marks'!DC33)</f>
        <v/>
      </c>
      <c r="J393" s="277" t="str">
        <f>IF('statement of marks'!DD33="","",'statement of marks'!DD33)</f>
        <v/>
      </c>
      <c r="K393" s="277" t="str">
        <f>IF('statement of marks'!DE33="","",'statement of marks'!DE33)</f>
        <v/>
      </c>
      <c r="L393" s="275" t="str">
        <f>IF('statement of marks'!DF33="","",'statement of marks'!DF33)</f>
        <v/>
      </c>
      <c r="M393" s="277" t="str">
        <f>IF('statement of marks'!DH33="","",'statement of marks'!DH33)</f>
        <v/>
      </c>
      <c r="N393" s="277" t="str">
        <f>IF('statement of marks'!DI33="","",'statement of marks'!DI33)</f>
        <v/>
      </c>
      <c r="O393" s="275" t="str">
        <f>IF('statement of marks'!DJ33="","",'statement of marks'!DJ33)</f>
        <v/>
      </c>
      <c r="P393" s="281" t="str">
        <f>IF('statement of marks'!DK33="","",'statement of marks'!DK33)</f>
        <v/>
      </c>
      <c r="Q393" s="1126"/>
      <c r="R393" s="1126"/>
      <c r="S393" s="291"/>
      <c r="T393" s="1114" t="str">
        <f>IF('statement of marks'!$CX$3="","",'statement of marks'!$CX$3)</f>
        <v>foKku</v>
      </c>
      <c r="U393" s="1115"/>
      <c r="V393" s="277" t="str">
        <f>IF('statement of marks'!CX34="","",'statement of marks'!CX34)</f>
        <v/>
      </c>
      <c r="W393" s="277" t="str">
        <f>IF('statement of marks'!CY34="","",'statement of marks'!CY34)</f>
        <v/>
      </c>
      <c r="X393" s="275" t="str">
        <f>IF('statement of marks'!CZ34="","",'statement of marks'!CZ34)</f>
        <v/>
      </c>
      <c r="Y393" s="277" t="str">
        <f>IF('statement of marks'!DA34="","",'statement of marks'!DA34)</f>
        <v/>
      </c>
      <c r="Z393" s="277" t="str">
        <f>IF('statement of marks'!DB34="","",'statement of marks'!DB34)</f>
        <v/>
      </c>
      <c r="AA393" s="275" t="str">
        <f>IF('statement of marks'!DC34="","",'statement of marks'!DC34)</f>
        <v/>
      </c>
      <c r="AB393" s="277" t="str">
        <f>IF('statement of marks'!DD34="","",'statement of marks'!DD34)</f>
        <v/>
      </c>
      <c r="AC393" s="277" t="str">
        <f>IF('statement of marks'!DE34="","",'statement of marks'!DE34)</f>
        <v/>
      </c>
      <c r="AD393" s="275" t="str">
        <f>IF('statement of marks'!DF34="","",'statement of marks'!DF34)</f>
        <v/>
      </c>
      <c r="AE393" s="277" t="str">
        <f>IF('statement of marks'!DH34="","",'statement of marks'!DH34)</f>
        <v/>
      </c>
      <c r="AF393" s="277" t="str">
        <f>IF('statement of marks'!DI34="","",'statement of marks'!DI34)</f>
        <v/>
      </c>
      <c r="AG393" s="275" t="str">
        <f>IF('statement of marks'!DJ34="","",'statement of marks'!DJ34)</f>
        <v/>
      </c>
      <c r="AH393" s="281" t="str">
        <f>IF('statement of marks'!DK34="","",'statement of marks'!DK34)</f>
        <v/>
      </c>
    </row>
    <row r="394" spans="1:34" ht="19" customHeight="1">
      <c r="A394" s="291"/>
      <c r="B394" s="1114" t="str">
        <f>IF('statement of marks'!$DT$3="","",'statement of marks'!$DT$3)</f>
        <v>lkekftd foKku</v>
      </c>
      <c r="C394" s="1115"/>
      <c r="D394" s="277" t="str">
        <f>IF('statement of marks'!DT33="","",'statement of marks'!DT33)</f>
        <v/>
      </c>
      <c r="E394" s="277" t="str">
        <f>IF('statement of marks'!DU33="","",'statement of marks'!DU33)</f>
        <v/>
      </c>
      <c r="F394" s="275" t="str">
        <f>IF('statement of marks'!DV33="","",'statement of marks'!DV33)</f>
        <v/>
      </c>
      <c r="G394" s="277" t="str">
        <f>IF('statement of marks'!DW33="","",'statement of marks'!DW33)</f>
        <v/>
      </c>
      <c r="H394" s="277" t="str">
        <f>IF('statement of marks'!DX33="","",'statement of marks'!DX33)</f>
        <v/>
      </c>
      <c r="I394" s="275" t="str">
        <f>IF('statement of marks'!DY33="","",'statement of marks'!DY33)</f>
        <v/>
      </c>
      <c r="J394" s="277" t="str">
        <f>IF('statement of marks'!DZ33="","",'statement of marks'!DZ33)</f>
        <v/>
      </c>
      <c r="K394" s="277" t="str">
        <f>IF('statement of marks'!EA33="","",'statement of marks'!EA33)</f>
        <v/>
      </c>
      <c r="L394" s="275" t="str">
        <f>IF('statement of marks'!EB33="","",'statement of marks'!EB33)</f>
        <v/>
      </c>
      <c r="M394" s="277" t="str">
        <f>IF('statement of marks'!ED33="","",'statement of marks'!ED33)</f>
        <v/>
      </c>
      <c r="N394" s="277" t="str">
        <f>IF('statement of marks'!EE33="","",'statement of marks'!EE33)</f>
        <v/>
      </c>
      <c r="O394" s="275" t="str">
        <f>IF('statement of marks'!EF33="","",'statement of marks'!EF33)</f>
        <v/>
      </c>
      <c r="P394" s="281" t="str">
        <f>IF('statement of marks'!EG33="","",'statement of marks'!EG33)</f>
        <v/>
      </c>
      <c r="Q394" s="1126"/>
      <c r="R394" s="1126"/>
      <c r="S394" s="291"/>
      <c r="T394" s="1114" t="str">
        <f>IF('statement of marks'!$DT$3="","",'statement of marks'!$DT$3)</f>
        <v>lkekftd foKku</v>
      </c>
      <c r="U394" s="1115"/>
      <c r="V394" s="277" t="str">
        <f>IF('statement of marks'!DT34="","",'statement of marks'!DT34)</f>
        <v/>
      </c>
      <c r="W394" s="277" t="str">
        <f>IF('statement of marks'!DU34="","",'statement of marks'!DU34)</f>
        <v/>
      </c>
      <c r="X394" s="275" t="str">
        <f>IF('statement of marks'!DV34="","",'statement of marks'!DV34)</f>
        <v/>
      </c>
      <c r="Y394" s="277" t="str">
        <f>IF('statement of marks'!DW34="","",'statement of marks'!DW34)</f>
        <v/>
      </c>
      <c r="Z394" s="277" t="str">
        <f>IF('statement of marks'!DX34="","",'statement of marks'!DX34)</f>
        <v/>
      </c>
      <c r="AA394" s="275" t="str">
        <f>IF('statement of marks'!DY34="","",'statement of marks'!DY34)</f>
        <v/>
      </c>
      <c r="AB394" s="277" t="str">
        <f>IF('statement of marks'!DZ34="","",'statement of marks'!DZ34)</f>
        <v/>
      </c>
      <c r="AC394" s="277" t="str">
        <f>IF('statement of marks'!EA34="","",'statement of marks'!EA34)</f>
        <v/>
      </c>
      <c r="AD394" s="275" t="str">
        <f>IF('statement of marks'!EB34="","",'statement of marks'!EB34)</f>
        <v/>
      </c>
      <c r="AE394" s="277" t="str">
        <f>IF('statement of marks'!ED34="","",'statement of marks'!ED34)</f>
        <v/>
      </c>
      <c r="AF394" s="277" t="str">
        <f>IF('statement of marks'!EE34="","",'statement of marks'!EE34)</f>
        <v/>
      </c>
      <c r="AG394" s="275" t="str">
        <f>IF('statement of marks'!EF34="","",'statement of marks'!EF34)</f>
        <v/>
      </c>
      <c r="AH394" s="281" t="str">
        <f>IF('statement of marks'!EG34="","",'statement of marks'!EG34)</f>
        <v/>
      </c>
    </row>
    <row r="395" spans="1:34" ht="19" customHeight="1">
      <c r="A395" s="291"/>
      <c r="B395" s="1117" t="s">
        <v>271</v>
      </c>
      <c r="C395" s="1118"/>
      <c r="D395" s="1111" t="s">
        <v>1</v>
      </c>
      <c r="E395" s="1111"/>
      <c r="F395" s="1111"/>
      <c r="G395" s="1111" t="s">
        <v>21</v>
      </c>
      <c r="H395" s="1111"/>
      <c r="I395" s="1111"/>
      <c r="J395" s="1111" t="s">
        <v>272</v>
      </c>
      <c r="K395" s="1111"/>
      <c r="L395" s="1111"/>
      <c r="M395" s="1111" t="s">
        <v>68</v>
      </c>
      <c r="N395" s="1111"/>
      <c r="O395" s="1111"/>
      <c r="P395" s="282"/>
      <c r="Q395" s="1126"/>
      <c r="R395" s="1126"/>
      <c r="S395" s="291"/>
      <c r="T395" s="1117" t="s">
        <v>271</v>
      </c>
      <c r="U395" s="1118"/>
      <c r="V395" s="1111" t="s">
        <v>1</v>
      </c>
      <c r="W395" s="1111"/>
      <c r="X395" s="1111"/>
      <c r="Y395" s="1111" t="s">
        <v>21</v>
      </c>
      <c r="Z395" s="1111"/>
      <c r="AA395" s="1111"/>
      <c r="AB395" s="1111" t="s">
        <v>272</v>
      </c>
      <c r="AC395" s="1111"/>
      <c r="AD395" s="1111"/>
      <c r="AE395" s="1111" t="s">
        <v>68</v>
      </c>
      <c r="AF395" s="1111"/>
      <c r="AG395" s="1111"/>
      <c r="AH395" s="282"/>
    </row>
    <row r="396" spans="1:34" ht="19" customHeight="1">
      <c r="A396" s="291"/>
      <c r="B396" s="1104" t="s">
        <v>3</v>
      </c>
      <c r="C396" s="1105"/>
      <c r="D396" s="1116">
        <f>IF('statement of marks'!EP$6="","",'statement of marks'!EP$6)</f>
        <v>20</v>
      </c>
      <c r="E396" s="1116"/>
      <c r="F396" s="1116"/>
      <c r="G396" s="1116">
        <f>IF('statement of marks'!EQ$6="","",'statement of marks'!EQ$6)</f>
        <v>20</v>
      </c>
      <c r="H396" s="1116"/>
      <c r="I396" s="1116"/>
      <c r="J396" s="1116">
        <f>IF('statement of marks'!ES$6="","",'statement of marks'!ES$6)</f>
        <v>20</v>
      </c>
      <c r="K396" s="1116"/>
      <c r="L396" s="1116"/>
      <c r="M396" s="1116">
        <f>IF('statement of marks'!EY$6="","",'statement of marks'!ER$6)</f>
        <v>20</v>
      </c>
      <c r="N396" s="1116"/>
      <c r="O396" s="1116"/>
      <c r="P396" s="283"/>
      <c r="Q396" s="1126"/>
      <c r="R396" s="1126"/>
      <c r="S396" s="291"/>
      <c r="T396" s="1104" t="s">
        <v>3</v>
      </c>
      <c r="U396" s="1105"/>
      <c r="V396" s="1116">
        <f>IF('statement of marks'!EP$6="","",'statement of marks'!EP$6)</f>
        <v>20</v>
      </c>
      <c r="W396" s="1116"/>
      <c r="X396" s="1116"/>
      <c r="Y396" s="1116">
        <f>IF('statement of marks'!EQ$6="","",'statement of marks'!EQ$6)</f>
        <v>20</v>
      </c>
      <c r="Z396" s="1116"/>
      <c r="AA396" s="1116"/>
      <c r="AB396" s="1116">
        <f>IF('statement of marks'!ES$6="","",'statement of marks'!ES$6)</f>
        <v>20</v>
      </c>
      <c r="AC396" s="1116"/>
      <c r="AD396" s="1116"/>
      <c r="AE396" s="1116">
        <f>IF('statement of marks'!EY$6="","",'statement of marks'!ER$6)</f>
        <v>20</v>
      </c>
      <c r="AF396" s="1116"/>
      <c r="AG396" s="1116"/>
      <c r="AH396" s="283"/>
    </row>
    <row r="397" spans="1:34" ht="19" customHeight="1">
      <c r="A397" s="291"/>
      <c r="B397" s="1114" t="str">
        <f>IF('statement of marks'!$EP$3="","",'statement of marks'!$EP$3)</f>
        <v>dk;kZuqHko</v>
      </c>
      <c r="C397" s="1115"/>
      <c r="D397" s="1103" t="str">
        <f>IF('statement of marks'!EP33="","",'statement of marks'!EP33)</f>
        <v/>
      </c>
      <c r="E397" s="1103"/>
      <c r="F397" s="1103"/>
      <c r="G397" s="1103" t="str">
        <f>IF('statement of marks'!EQ33="","",'statement of marks'!EQ33)</f>
        <v/>
      </c>
      <c r="H397" s="1103"/>
      <c r="I397" s="1103"/>
      <c r="J397" s="1103" t="str">
        <f>IF('statement of marks'!ES33="","",'statement of marks'!ES33)</f>
        <v/>
      </c>
      <c r="K397" s="1103"/>
      <c r="L397" s="1103"/>
      <c r="M397" s="1103" t="str">
        <f>IF('statement of marks'!ER33="","",'statement of marks'!ER33)</f>
        <v/>
      </c>
      <c r="N397" s="1103"/>
      <c r="O397" s="1103"/>
      <c r="P397" s="284"/>
      <c r="Q397" s="1126"/>
      <c r="R397" s="1126"/>
      <c r="S397" s="291"/>
      <c r="T397" s="1114" t="str">
        <f>IF('statement of marks'!$EP$3="","",'statement of marks'!$EP$3)</f>
        <v>dk;kZuqHko</v>
      </c>
      <c r="U397" s="1115"/>
      <c r="V397" s="1103" t="str">
        <f>IF('statement of marks'!EP34="","",'statement of marks'!EP34)</f>
        <v/>
      </c>
      <c r="W397" s="1103"/>
      <c r="X397" s="1103"/>
      <c r="Y397" s="1103" t="str">
        <f>IF('statement of marks'!EQ34="","",'statement of marks'!EQ34)</f>
        <v/>
      </c>
      <c r="Z397" s="1103"/>
      <c r="AA397" s="1103"/>
      <c r="AB397" s="1103" t="str">
        <f>IF('statement of marks'!ES34="","",'statement of marks'!ES34)</f>
        <v/>
      </c>
      <c r="AC397" s="1103"/>
      <c r="AD397" s="1103"/>
      <c r="AE397" s="1103" t="str">
        <f>IF('statement of marks'!ER34="","",'statement of marks'!ER34)</f>
        <v/>
      </c>
      <c r="AF397" s="1103"/>
      <c r="AG397" s="1103"/>
      <c r="AH397" s="284"/>
    </row>
    <row r="398" spans="1:34" ht="19" customHeight="1">
      <c r="A398" s="291"/>
      <c r="B398" s="1112" t="str">
        <f>IF('statement of marks'!$EZ$3="","",'statement of marks'!$EZ$3)</f>
        <v>dyk f'k{kk</v>
      </c>
      <c r="C398" s="1113"/>
      <c r="D398" s="1103" t="str">
        <f>IF('statement of marks'!EZ33="","",'statement of marks'!EZ33)</f>
        <v/>
      </c>
      <c r="E398" s="1103"/>
      <c r="F398" s="1103"/>
      <c r="G398" s="1103" t="str">
        <f>IF('statement of marks'!FA33="","",'statement of marks'!FA33)</f>
        <v/>
      </c>
      <c r="H398" s="1103"/>
      <c r="I398" s="1103"/>
      <c r="J398" s="1103" t="str">
        <f>IF('statement of marks'!FC33="","",'statement of marks'!FC33)</f>
        <v/>
      </c>
      <c r="K398" s="1103"/>
      <c r="L398" s="1103"/>
      <c r="M398" s="1103" t="str">
        <f>IF('statement of marks'!FB33="","",'statement of marks'!FB33)</f>
        <v/>
      </c>
      <c r="N398" s="1103"/>
      <c r="O398" s="1103"/>
      <c r="P398" s="284"/>
      <c r="Q398" s="1126"/>
      <c r="R398" s="1126"/>
      <c r="S398" s="291"/>
      <c r="T398" s="1112" t="str">
        <f>IF('statement of marks'!$EZ$3="","",'statement of marks'!$EZ$3)</f>
        <v>dyk f'k{kk</v>
      </c>
      <c r="U398" s="1113"/>
      <c r="V398" s="1103" t="str">
        <f>IF('statement of marks'!EZ34="","",'statement of marks'!EZ34)</f>
        <v/>
      </c>
      <c r="W398" s="1103"/>
      <c r="X398" s="1103"/>
      <c r="Y398" s="1103" t="str">
        <f>IF('statement of marks'!FA34="","",'statement of marks'!FA34)</f>
        <v/>
      </c>
      <c r="Z398" s="1103"/>
      <c r="AA398" s="1103"/>
      <c r="AB398" s="1103" t="str">
        <f>IF('statement of marks'!FC34="","",'statement of marks'!FC34)</f>
        <v/>
      </c>
      <c r="AC398" s="1103"/>
      <c r="AD398" s="1103"/>
      <c r="AE398" s="1103" t="str">
        <f>IF('statement of marks'!FB34="","",'statement of marks'!FB34)</f>
        <v/>
      </c>
      <c r="AF398" s="1103"/>
      <c r="AG398" s="1103"/>
      <c r="AH398" s="284"/>
    </row>
    <row r="399" spans="1:34" ht="19" customHeight="1">
      <c r="A399" s="291"/>
      <c r="B399" s="1109" t="str">
        <f>IF('statement of marks'!$FJ$3="","",'statement of marks'!$FJ$3)</f>
        <v>LokLF; ,oe~ 'kkjhfjd f'k{kk</v>
      </c>
      <c r="C399" s="1110"/>
      <c r="D399" s="1103" t="str">
        <f>IF('statement of marks'!FJ33="","",'statement of marks'!FJ33)</f>
        <v/>
      </c>
      <c r="E399" s="1103"/>
      <c r="F399" s="1103"/>
      <c r="G399" s="1103" t="str">
        <f>IF('statement of marks'!FK33="","",'statement of marks'!FK33)</f>
        <v/>
      </c>
      <c r="H399" s="1103"/>
      <c r="I399" s="1103"/>
      <c r="J399" s="1103" t="str">
        <f>IF('statement of marks'!FM33="","",'statement of marks'!FM33)</f>
        <v/>
      </c>
      <c r="K399" s="1103"/>
      <c r="L399" s="1103"/>
      <c r="M399" s="1103" t="str">
        <f>IF('statement of marks'!FL33="","",'statement of marks'!FL33)</f>
        <v/>
      </c>
      <c r="N399" s="1103"/>
      <c r="O399" s="1103"/>
      <c r="P399" s="284"/>
      <c r="Q399" s="1126"/>
      <c r="R399" s="1126"/>
      <c r="S399" s="291"/>
      <c r="T399" s="1109" t="str">
        <f>IF('statement of marks'!$FJ$3="","",'statement of marks'!$FJ$3)</f>
        <v>LokLF; ,oe~ 'kkjhfjd f'k{kk</v>
      </c>
      <c r="U399" s="1110"/>
      <c r="V399" s="1103" t="str">
        <f>IF('statement of marks'!FJ34="","",'statement of marks'!FJ34)</f>
        <v/>
      </c>
      <c r="W399" s="1103"/>
      <c r="X399" s="1103"/>
      <c r="Y399" s="1103" t="str">
        <f>IF('statement of marks'!FK34="","",'statement of marks'!FK34)</f>
        <v/>
      </c>
      <c r="Z399" s="1103"/>
      <c r="AA399" s="1103"/>
      <c r="AB399" s="1103" t="str">
        <f>IF('statement of marks'!FM34="","",'statement of marks'!FM34)</f>
        <v/>
      </c>
      <c r="AC399" s="1103"/>
      <c r="AD399" s="1103"/>
      <c r="AE399" s="1103" t="str">
        <f>IF('statement of marks'!FL34="","",'statement of marks'!FL34)</f>
        <v/>
      </c>
      <c r="AF399" s="1103"/>
      <c r="AG399" s="1103"/>
      <c r="AH399" s="284"/>
    </row>
    <row r="400" spans="1:34" ht="19" customHeight="1">
      <c r="A400" s="291"/>
      <c r="B400" s="1104" t="s">
        <v>273</v>
      </c>
      <c r="C400" s="1105"/>
      <c r="D400" s="1081" t="str">
        <f>details!$DZ$3</f>
        <v>vxLr rd</v>
      </c>
      <c r="E400" s="1081"/>
      <c r="F400" s="1081"/>
      <c r="G400" s="1081" t="str">
        <f>details!$ED$3</f>
        <v>vDVwcj rd</v>
      </c>
      <c r="H400" s="1081"/>
      <c r="I400" s="1081"/>
      <c r="J400" s="1081" t="str">
        <f>details!$EL$3</f>
        <v>Qjojh rd</v>
      </c>
      <c r="K400" s="1081"/>
      <c r="L400" s="1081"/>
      <c r="M400" s="1081" t="str">
        <f>details!$EH$3</f>
        <v>fnlEcj rd</v>
      </c>
      <c r="N400" s="1081"/>
      <c r="O400" s="1081"/>
      <c r="P400" s="284"/>
      <c r="Q400" s="1126"/>
      <c r="R400" s="1126"/>
      <c r="S400" s="291"/>
      <c r="T400" s="1104" t="s">
        <v>273</v>
      </c>
      <c r="U400" s="1105"/>
      <c r="V400" s="1106" t="str">
        <f>details!$DZ$3</f>
        <v>vxLr rd</v>
      </c>
      <c r="W400" s="1107"/>
      <c r="X400" s="1108"/>
      <c r="Y400" s="1106" t="str">
        <f>details!$ED$3</f>
        <v>vDVwcj rd</v>
      </c>
      <c r="Z400" s="1107"/>
      <c r="AA400" s="1108"/>
      <c r="AB400" s="1106" t="str">
        <f>details!$EL$3</f>
        <v>Qjojh rd</v>
      </c>
      <c r="AC400" s="1107"/>
      <c r="AD400" s="1108"/>
      <c r="AE400" s="1106" t="str">
        <f>details!$EH$3</f>
        <v>fnlEcj rd</v>
      </c>
      <c r="AF400" s="1107"/>
      <c r="AG400" s="1108"/>
      <c r="AH400" s="284"/>
    </row>
    <row r="401" spans="1:34" ht="19" customHeight="1">
      <c r="A401" s="291"/>
      <c r="B401" s="1100" t="s">
        <v>99</v>
      </c>
      <c r="C401" s="1101"/>
      <c r="D401" s="1102" t="str">
        <f>IF(details!EA33="","",details!EA33)</f>
        <v/>
      </c>
      <c r="E401" s="1102"/>
      <c r="F401" s="1102"/>
      <c r="G401" s="1102" t="str">
        <f>IF(details!EE33="","",details!EE33)</f>
        <v/>
      </c>
      <c r="H401" s="1102"/>
      <c r="I401" s="1102"/>
      <c r="J401" s="1102" t="str">
        <f>IF(details!EM33="","",details!EM33)</f>
        <v/>
      </c>
      <c r="K401" s="1102"/>
      <c r="L401" s="1102"/>
      <c r="M401" s="1102" t="str">
        <f>IF(details!EI33="","",details!EI33)</f>
        <v/>
      </c>
      <c r="N401" s="1102"/>
      <c r="O401" s="1102"/>
      <c r="P401" s="295"/>
      <c r="Q401" s="1126"/>
      <c r="R401" s="1126"/>
      <c r="S401" s="291"/>
      <c r="T401" s="1100" t="s">
        <v>99</v>
      </c>
      <c r="U401" s="1101"/>
      <c r="V401" s="1091" t="str">
        <f>IF(details!EA34="","",details!EA34)</f>
        <v/>
      </c>
      <c r="W401" s="1092"/>
      <c r="X401" s="1093"/>
      <c r="Y401" s="1091" t="str">
        <f>IF(details!EE34="","",details!EE34)</f>
        <v/>
      </c>
      <c r="Z401" s="1092"/>
      <c r="AA401" s="1093"/>
      <c r="AB401" s="1091" t="str">
        <f>IF(details!EM34="","",details!EM34)</f>
        <v/>
      </c>
      <c r="AC401" s="1092"/>
      <c r="AD401" s="1093"/>
      <c r="AE401" s="1091" t="str">
        <f>IF(details!EI34="","",details!EI34)</f>
        <v/>
      </c>
      <c r="AF401" s="1092"/>
      <c r="AG401" s="1093"/>
      <c r="AH401" s="285"/>
    </row>
    <row r="402" spans="1:34" ht="19" customHeight="1">
      <c r="A402" s="292"/>
      <c r="B402" s="1094" t="s">
        <v>15</v>
      </c>
      <c r="C402" s="1095"/>
      <c r="D402" s="1096" t="str">
        <f>IF(details!DZ33="","",details!DZ33)</f>
        <v/>
      </c>
      <c r="E402" s="1096"/>
      <c r="F402" s="1096"/>
      <c r="G402" s="1096" t="str">
        <f>IF(details!ED33="","",details!ED33)</f>
        <v/>
      </c>
      <c r="H402" s="1096"/>
      <c r="I402" s="1096"/>
      <c r="J402" s="1096" t="str">
        <f>IF(details!EL33="","",details!EL33)</f>
        <v/>
      </c>
      <c r="K402" s="1096"/>
      <c r="L402" s="1096"/>
      <c r="M402" s="1096" t="str">
        <f>IF(details!EH33="","",details!EH33)</f>
        <v/>
      </c>
      <c r="N402" s="1096"/>
      <c r="O402" s="1096"/>
      <c r="P402" s="296"/>
      <c r="Q402" s="1126"/>
      <c r="R402" s="1126"/>
      <c r="S402" s="292"/>
      <c r="T402" s="1094" t="s">
        <v>15</v>
      </c>
      <c r="U402" s="1095"/>
      <c r="V402" s="1097" t="str">
        <f>IF(details!DZ34="","",details!DZ34)</f>
        <v/>
      </c>
      <c r="W402" s="1098"/>
      <c r="X402" s="1099"/>
      <c r="Y402" s="1097" t="str">
        <f>IF(details!ED34="","",details!ED34)</f>
        <v/>
      </c>
      <c r="Z402" s="1098"/>
      <c r="AA402" s="1099"/>
      <c r="AB402" s="1097" t="str">
        <f>IF(details!EL34="","",details!EL34)</f>
        <v/>
      </c>
      <c r="AC402" s="1098"/>
      <c r="AD402" s="1099"/>
      <c r="AE402" s="1097" t="str">
        <f>IF(details!EH34="","",details!EH34)</f>
        <v/>
      </c>
      <c r="AF402" s="1098"/>
      <c r="AG402" s="1099"/>
      <c r="AH402" s="286"/>
    </row>
    <row r="403" spans="1:34" ht="19" customHeight="1">
      <c r="A403" s="291"/>
      <c r="B403" s="1089" t="s">
        <v>100</v>
      </c>
      <c r="C403" s="1090"/>
      <c r="D403" s="1081"/>
      <c r="E403" s="1081"/>
      <c r="F403" s="1081"/>
      <c r="G403" s="1081"/>
      <c r="H403" s="1081"/>
      <c r="I403" s="1081"/>
      <c r="J403" s="1081"/>
      <c r="K403" s="1081"/>
      <c r="L403" s="1081"/>
      <c r="M403" s="1081"/>
      <c r="N403" s="1081"/>
      <c r="O403" s="1081"/>
      <c r="P403" s="287"/>
      <c r="Q403" s="1126"/>
      <c r="R403" s="1126"/>
      <c r="S403" s="291"/>
      <c r="T403" s="1089" t="s">
        <v>100</v>
      </c>
      <c r="U403" s="1090"/>
      <c r="V403" s="1081"/>
      <c r="W403" s="1081"/>
      <c r="X403" s="1081"/>
      <c r="Y403" s="1081"/>
      <c r="Z403" s="1081"/>
      <c r="AA403" s="1081"/>
      <c r="AB403" s="1081"/>
      <c r="AC403" s="1081"/>
      <c r="AD403" s="1081"/>
      <c r="AE403" s="1081"/>
      <c r="AF403" s="1081"/>
      <c r="AG403" s="1081"/>
      <c r="AH403" s="287"/>
    </row>
    <row r="404" spans="1:34" ht="19" customHeight="1">
      <c r="A404" s="291"/>
      <c r="B404" s="1087" t="s">
        <v>80</v>
      </c>
      <c r="C404" s="1088"/>
      <c r="D404" s="1081"/>
      <c r="E404" s="1081"/>
      <c r="F404" s="1081"/>
      <c r="G404" s="1081"/>
      <c r="H404" s="1081"/>
      <c r="I404" s="1081"/>
      <c r="J404" s="1081"/>
      <c r="K404" s="1081"/>
      <c r="L404" s="1081"/>
      <c r="M404" s="1081"/>
      <c r="N404" s="1081"/>
      <c r="O404" s="1081"/>
      <c r="P404" s="287"/>
      <c r="Q404" s="1126"/>
      <c r="R404" s="1126"/>
      <c r="S404" s="291"/>
      <c r="T404" s="1087" t="s">
        <v>80</v>
      </c>
      <c r="U404" s="1088"/>
      <c r="V404" s="1081"/>
      <c r="W404" s="1081"/>
      <c r="X404" s="1081"/>
      <c r="Y404" s="1081"/>
      <c r="Z404" s="1081"/>
      <c r="AA404" s="1081"/>
      <c r="AB404" s="1081"/>
      <c r="AC404" s="1081"/>
      <c r="AD404" s="1081"/>
      <c r="AE404" s="1081"/>
      <c r="AF404" s="1081"/>
      <c r="AG404" s="1081"/>
      <c r="AH404" s="287"/>
    </row>
    <row r="405" spans="1:34" ht="19" customHeight="1">
      <c r="A405" s="291"/>
      <c r="B405" s="1085" t="s">
        <v>101</v>
      </c>
      <c r="C405" s="1086"/>
      <c r="D405" s="1081"/>
      <c r="E405" s="1081"/>
      <c r="F405" s="1081"/>
      <c r="G405" s="1081"/>
      <c r="H405" s="1081"/>
      <c r="I405" s="1081"/>
      <c r="J405" s="1081"/>
      <c r="K405" s="1081"/>
      <c r="L405" s="1081"/>
      <c r="M405" s="1081"/>
      <c r="N405" s="1081"/>
      <c r="O405" s="1081"/>
      <c r="P405" s="287"/>
      <c r="Q405" s="1126"/>
      <c r="R405" s="1126"/>
      <c r="S405" s="291"/>
      <c r="T405" s="1085" t="s">
        <v>101</v>
      </c>
      <c r="U405" s="1086"/>
      <c r="V405" s="1081"/>
      <c r="W405" s="1081"/>
      <c r="X405" s="1081"/>
      <c r="Y405" s="1081"/>
      <c r="Z405" s="1081"/>
      <c r="AA405" s="1081"/>
      <c r="AB405" s="1081"/>
      <c r="AC405" s="1081"/>
      <c r="AD405" s="1081"/>
      <c r="AE405" s="1081"/>
      <c r="AF405" s="1081"/>
      <c r="AG405" s="1081"/>
      <c r="AH405" s="287"/>
    </row>
    <row r="406" spans="1:34" ht="19" customHeight="1" thickBot="1">
      <c r="A406" s="293"/>
      <c r="B406" s="1082" t="s">
        <v>102</v>
      </c>
      <c r="C406" s="1083"/>
      <c r="D406" s="1084"/>
      <c r="E406" s="1084"/>
      <c r="F406" s="1084"/>
      <c r="G406" s="1084"/>
      <c r="H406" s="1084"/>
      <c r="I406" s="1084"/>
      <c r="J406" s="1084"/>
      <c r="K406" s="1084"/>
      <c r="L406" s="1084"/>
      <c r="M406" s="1084"/>
      <c r="N406" s="1084"/>
      <c r="O406" s="1084"/>
      <c r="P406" s="288"/>
      <c r="Q406" s="1126"/>
      <c r="R406" s="1126"/>
      <c r="S406" s="293"/>
      <c r="T406" s="1082" t="s">
        <v>102</v>
      </c>
      <c r="U406" s="1083"/>
      <c r="V406" s="1084"/>
      <c r="W406" s="1084"/>
      <c r="X406" s="1084"/>
      <c r="Y406" s="1084"/>
      <c r="Z406" s="1084"/>
      <c r="AA406" s="1084"/>
      <c r="AB406" s="1084"/>
      <c r="AC406" s="1084"/>
      <c r="AD406" s="1084"/>
      <c r="AE406" s="1084"/>
      <c r="AF406" s="1084"/>
      <c r="AG406" s="1084"/>
      <c r="AH406" s="288"/>
    </row>
    <row r="407" spans="1:34" ht="19" customHeight="1">
      <c r="A407" s="290"/>
      <c r="B407" s="1123" t="s">
        <v>47</v>
      </c>
      <c r="C407" s="1124"/>
      <c r="D407" s="1124"/>
      <c r="E407" s="1124"/>
      <c r="F407" s="1124"/>
      <c r="G407" s="1124"/>
      <c r="H407" s="1124"/>
      <c r="I407" s="1124"/>
      <c r="J407" s="1124"/>
      <c r="K407" s="1124"/>
      <c r="L407" s="1124"/>
      <c r="M407" s="1124"/>
      <c r="N407" s="1124"/>
      <c r="O407" s="1124"/>
      <c r="P407" s="1125"/>
      <c r="Q407" s="1126"/>
      <c r="R407" s="1126"/>
      <c r="S407" s="290"/>
      <c r="T407" s="1123" t="s">
        <v>47</v>
      </c>
      <c r="U407" s="1124"/>
      <c r="V407" s="1124"/>
      <c r="W407" s="1124"/>
      <c r="X407" s="1124"/>
      <c r="Y407" s="1124"/>
      <c r="Z407" s="1124"/>
      <c r="AA407" s="1124"/>
      <c r="AB407" s="1124"/>
      <c r="AC407" s="1124"/>
      <c r="AD407" s="1124"/>
      <c r="AE407" s="1124"/>
      <c r="AF407" s="1124"/>
      <c r="AG407" s="1124"/>
      <c r="AH407" s="1125"/>
    </row>
    <row r="408" spans="1:34" ht="19" customHeight="1">
      <c r="A408" s="1127"/>
      <c r="B408" s="1128" t="str">
        <f>'statement of marks'!$A$1</f>
        <v>jk- ck- ek/;fed fo|ky; uohu] fuEckgsM+k</v>
      </c>
      <c r="C408" s="1129"/>
      <c r="D408" s="1129"/>
      <c r="E408" s="1129"/>
      <c r="F408" s="1129"/>
      <c r="G408" s="1129"/>
      <c r="H408" s="1129"/>
      <c r="I408" s="1129"/>
      <c r="J408" s="1129"/>
      <c r="K408" s="1129"/>
      <c r="L408" s="1129"/>
      <c r="M408" s="1129"/>
      <c r="N408" s="1129"/>
      <c r="O408" s="1129"/>
      <c r="P408" s="1130"/>
      <c r="Q408" s="1126"/>
      <c r="R408" s="1126"/>
      <c r="S408" s="1127"/>
      <c r="T408" s="1128" t="str">
        <f>'statement of marks'!$A$1</f>
        <v>jk- ck- ek/;fed fo|ky; uohu] fuEckgsM+k</v>
      </c>
      <c r="U408" s="1129"/>
      <c r="V408" s="1129"/>
      <c r="W408" s="1129"/>
      <c r="X408" s="1129"/>
      <c r="Y408" s="1129"/>
      <c r="Z408" s="1129"/>
      <c r="AA408" s="1129"/>
      <c r="AB408" s="1129"/>
      <c r="AC408" s="1129"/>
      <c r="AD408" s="1129"/>
      <c r="AE408" s="1129"/>
      <c r="AF408" s="1129"/>
      <c r="AG408" s="1129"/>
      <c r="AH408" s="1130"/>
    </row>
    <row r="409" spans="1:34" ht="19" customHeight="1">
      <c r="A409" s="1127"/>
      <c r="B409" s="1128"/>
      <c r="C409" s="1129"/>
      <c r="D409" s="1129"/>
      <c r="E409" s="1129"/>
      <c r="F409" s="1129"/>
      <c r="G409" s="1129"/>
      <c r="H409" s="1129"/>
      <c r="I409" s="1129"/>
      <c r="J409" s="1129"/>
      <c r="K409" s="1129"/>
      <c r="L409" s="1129"/>
      <c r="M409" s="1129"/>
      <c r="N409" s="1129"/>
      <c r="O409" s="1129"/>
      <c r="P409" s="1130"/>
      <c r="Q409" s="1126"/>
      <c r="R409" s="1126"/>
      <c r="S409" s="1127"/>
      <c r="T409" s="1128"/>
      <c r="U409" s="1129"/>
      <c r="V409" s="1129"/>
      <c r="W409" s="1129"/>
      <c r="X409" s="1129"/>
      <c r="Y409" s="1129"/>
      <c r="Z409" s="1129"/>
      <c r="AA409" s="1129"/>
      <c r="AB409" s="1129"/>
      <c r="AC409" s="1129"/>
      <c r="AD409" s="1129"/>
      <c r="AE409" s="1129"/>
      <c r="AF409" s="1129"/>
      <c r="AG409" s="1129"/>
      <c r="AH409" s="1130"/>
    </row>
    <row r="410" spans="1:34" ht="19" customHeight="1">
      <c r="A410" s="291"/>
      <c r="B410" s="1131" t="s">
        <v>96</v>
      </c>
      <c r="C410" s="1132"/>
      <c r="D410" s="1119" t="str">
        <f>'statement of marks'!$H$3</f>
        <v>2015-16</v>
      </c>
      <c r="E410" s="1119"/>
      <c r="F410" s="1119"/>
      <c r="G410" s="1119"/>
      <c r="H410" s="1119"/>
      <c r="I410" s="1119"/>
      <c r="J410" s="1119"/>
      <c r="K410" s="1119"/>
      <c r="L410" s="1119"/>
      <c r="M410" s="1119"/>
      <c r="N410" s="1119"/>
      <c r="O410" s="1119"/>
      <c r="P410" s="1120"/>
      <c r="Q410" s="1126"/>
      <c r="R410" s="1126"/>
      <c r="S410" s="291"/>
      <c r="T410" s="1131" t="s">
        <v>96</v>
      </c>
      <c r="U410" s="1132"/>
      <c r="V410" s="1119" t="str">
        <f>'statement of marks'!$H$3</f>
        <v>2015-16</v>
      </c>
      <c r="W410" s="1119"/>
      <c r="X410" s="1119"/>
      <c r="Y410" s="1119"/>
      <c r="Z410" s="1119"/>
      <c r="AA410" s="1119"/>
      <c r="AB410" s="1119"/>
      <c r="AC410" s="1119"/>
      <c r="AD410" s="1119"/>
      <c r="AE410" s="1119"/>
      <c r="AF410" s="1119"/>
      <c r="AG410" s="1119"/>
      <c r="AH410" s="1120"/>
    </row>
    <row r="411" spans="1:34" ht="19" customHeight="1">
      <c r="A411" s="291"/>
      <c r="B411" s="1114" t="s">
        <v>218</v>
      </c>
      <c r="C411" s="1115"/>
      <c r="D411" s="1115" t="str">
        <f>IF('statement of marks'!J35="","",'statement of marks'!J35)</f>
        <v/>
      </c>
      <c r="E411" s="1115"/>
      <c r="F411" s="1115"/>
      <c r="G411" s="1115"/>
      <c r="H411" s="1115"/>
      <c r="I411" s="1115"/>
      <c r="J411" s="1115"/>
      <c r="K411" s="1115"/>
      <c r="L411" s="1115"/>
      <c r="M411" s="1115"/>
      <c r="N411" s="1115"/>
      <c r="O411" s="1115"/>
      <c r="P411" s="1133"/>
      <c r="Q411" s="1126"/>
      <c r="R411" s="1126"/>
      <c r="S411" s="291"/>
      <c r="T411" s="1114" t="s">
        <v>218</v>
      </c>
      <c r="U411" s="1115"/>
      <c r="V411" s="1115" t="str">
        <f>IF('statement of marks'!J36="","",'statement of marks'!J36)</f>
        <v/>
      </c>
      <c r="W411" s="1115"/>
      <c r="X411" s="1115"/>
      <c r="Y411" s="1115"/>
      <c r="Z411" s="1115"/>
      <c r="AA411" s="1115"/>
      <c r="AB411" s="1115"/>
      <c r="AC411" s="1115"/>
      <c r="AD411" s="1115"/>
      <c r="AE411" s="1115"/>
      <c r="AF411" s="1115"/>
      <c r="AG411" s="1115"/>
      <c r="AH411" s="1133"/>
    </row>
    <row r="412" spans="1:34" ht="19" customHeight="1">
      <c r="A412" s="291"/>
      <c r="B412" s="1114" t="s">
        <v>219</v>
      </c>
      <c r="C412" s="1115"/>
      <c r="D412" s="1115" t="str">
        <f>IF('statement of marks'!K35="","",'statement of marks'!K35)</f>
        <v/>
      </c>
      <c r="E412" s="1115"/>
      <c r="F412" s="1115"/>
      <c r="G412" s="1115"/>
      <c r="H412" s="1115"/>
      <c r="I412" s="1115"/>
      <c r="J412" s="1115"/>
      <c r="K412" s="1115"/>
      <c r="L412" s="1115"/>
      <c r="M412" s="1115"/>
      <c r="N412" s="1115"/>
      <c r="O412" s="1115"/>
      <c r="P412" s="1133"/>
      <c r="Q412" s="1126"/>
      <c r="R412" s="1126"/>
      <c r="S412" s="291"/>
      <c r="T412" s="1114" t="s">
        <v>219</v>
      </c>
      <c r="U412" s="1115"/>
      <c r="V412" s="1115" t="str">
        <f>IF('statement of marks'!K36="","",'statement of marks'!K36)</f>
        <v/>
      </c>
      <c r="W412" s="1115"/>
      <c r="X412" s="1115"/>
      <c r="Y412" s="1115"/>
      <c r="Z412" s="1115"/>
      <c r="AA412" s="1115"/>
      <c r="AB412" s="1115"/>
      <c r="AC412" s="1115"/>
      <c r="AD412" s="1115"/>
      <c r="AE412" s="1115"/>
      <c r="AF412" s="1115"/>
      <c r="AG412" s="1115"/>
      <c r="AH412" s="1133"/>
    </row>
    <row r="413" spans="1:34" ht="19" customHeight="1">
      <c r="A413" s="291"/>
      <c r="B413" s="1114" t="s">
        <v>220</v>
      </c>
      <c r="C413" s="1115"/>
      <c r="D413" s="1115" t="str">
        <f>IF('statement of marks'!L35="","",'statement of marks'!L35)</f>
        <v/>
      </c>
      <c r="E413" s="1115"/>
      <c r="F413" s="1115"/>
      <c r="G413" s="1115"/>
      <c r="H413" s="1115"/>
      <c r="I413" s="1115"/>
      <c r="J413" s="1115"/>
      <c r="K413" s="1115"/>
      <c r="L413" s="1115"/>
      <c r="M413" s="1115"/>
      <c r="N413" s="1115"/>
      <c r="O413" s="1115"/>
      <c r="P413" s="1133"/>
      <c r="Q413" s="1126"/>
      <c r="R413" s="1126"/>
      <c r="S413" s="291"/>
      <c r="T413" s="1114" t="s">
        <v>220</v>
      </c>
      <c r="U413" s="1115"/>
      <c r="V413" s="1115" t="str">
        <f>IF('statement of marks'!L36="","",'statement of marks'!L36)</f>
        <v/>
      </c>
      <c r="W413" s="1115"/>
      <c r="X413" s="1115"/>
      <c r="Y413" s="1115"/>
      <c r="Z413" s="1115"/>
      <c r="AA413" s="1115"/>
      <c r="AB413" s="1115"/>
      <c r="AC413" s="1115"/>
      <c r="AD413" s="1115"/>
      <c r="AE413" s="1115"/>
      <c r="AF413" s="1115"/>
      <c r="AG413" s="1115"/>
      <c r="AH413" s="1133"/>
    </row>
    <row r="414" spans="1:34" ht="19" customHeight="1">
      <c r="A414" s="291"/>
      <c r="B414" s="1114" t="s">
        <v>221</v>
      </c>
      <c r="C414" s="1115"/>
      <c r="D414" s="1119" t="str">
        <f>'statement of marks'!$G$3</f>
        <v>6 A</v>
      </c>
      <c r="E414" s="1119"/>
      <c r="F414" s="1119"/>
      <c r="G414" s="1119"/>
      <c r="H414" s="1115" t="s">
        <v>9</v>
      </c>
      <c r="I414" s="1115"/>
      <c r="J414" s="1115"/>
      <c r="K414" s="1115"/>
      <c r="L414" s="1115"/>
      <c r="M414" s="1119" t="str">
        <f>IF('statement of marks'!D35="","",'statement of marks'!D35)</f>
        <v/>
      </c>
      <c r="N414" s="1119"/>
      <c r="O414" s="1119"/>
      <c r="P414" s="1120"/>
      <c r="Q414" s="1126"/>
      <c r="R414" s="1126"/>
      <c r="S414" s="291"/>
      <c r="T414" s="1114" t="s">
        <v>221</v>
      </c>
      <c r="U414" s="1115"/>
      <c r="V414" s="1119" t="str">
        <f>'statement of marks'!$G$3</f>
        <v>6 A</v>
      </c>
      <c r="W414" s="1119"/>
      <c r="X414" s="1119"/>
      <c r="Y414" s="1119"/>
      <c r="Z414" s="1115" t="s">
        <v>9</v>
      </c>
      <c r="AA414" s="1115"/>
      <c r="AB414" s="1115"/>
      <c r="AC414" s="1115"/>
      <c r="AD414" s="1115"/>
      <c r="AE414" s="1119" t="str">
        <f>IF('statement of marks'!D36="","",'statement of marks'!D36)</f>
        <v/>
      </c>
      <c r="AF414" s="1119"/>
      <c r="AG414" s="1119"/>
      <c r="AH414" s="1120"/>
    </row>
    <row r="415" spans="1:34" ht="19" customHeight="1">
      <c r="A415" s="291"/>
      <c r="B415" s="1114" t="s">
        <v>222</v>
      </c>
      <c r="C415" s="1115"/>
      <c r="D415" s="1119" t="str">
        <f>IF('statement of marks'!F35="","",'statement of marks'!F35)</f>
        <v/>
      </c>
      <c r="E415" s="1119"/>
      <c r="F415" s="1119"/>
      <c r="G415" s="1119"/>
      <c r="H415" s="1115" t="s">
        <v>0</v>
      </c>
      <c r="I415" s="1115"/>
      <c r="J415" s="1115"/>
      <c r="K415" s="1115"/>
      <c r="L415" s="1115"/>
      <c r="M415" s="1121" t="str">
        <f>IF('statement of marks'!H35="","",'statement of marks'!H35)</f>
        <v/>
      </c>
      <c r="N415" s="1121"/>
      <c r="O415" s="1121"/>
      <c r="P415" s="1122"/>
      <c r="Q415" s="1126"/>
      <c r="R415" s="1126"/>
      <c r="S415" s="291"/>
      <c r="T415" s="1114" t="s">
        <v>222</v>
      </c>
      <c r="U415" s="1115"/>
      <c r="V415" s="1119" t="str">
        <f>IF('statement of marks'!F36="","",'statement of marks'!F36)</f>
        <v/>
      </c>
      <c r="W415" s="1119"/>
      <c r="X415" s="1119"/>
      <c r="Y415" s="1119"/>
      <c r="Z415" s="1115" t="s">
        <v>0</v>
      </c>
      <c r="AA415" s="1115"/>
      <c r="AB415" s="1115"/>
      <c r="AC415" s="1115"/>
      <c r="AD415" s="1115"/>
      <c r="AE415" s="1121" t="str">
        <f>IF('statement of marks'!H36="","",'statement of marks'!H36)</f>
        <v/>
      </c>
      <c r="AF415" s="1121"/>
      <c r="AG415" s="1121"/>
      <c r="AH415" s="1122"/>
    </row>
    <row r="416" spans="1:34" ht="19" customHeight="1">
      <c r="A416" s="291"/>
      <c r="B416" s="289" t="s">
        <v>28</v>
      </c>
      <c r="C416" s="279" t="s">
        <v>97</v>
      </c>
      <c r="D416" s="1111" t="s">
        <v>1</v>
      </c>
      <c r="E416" s="1111"/>
      <c r="F416" s="1111"/>
      <c r="G416" s="1111" t="s">
        <v>21</v>
      </c>
      <c r="H416" s="1111"/>
      <c r="I416" s="1111"/>
      <c r="J416" s="1111" t="s">
        <v>68</v>
      </c>
      <c r="K416" s="1111"/>
      <c r="L416" s="1111"/>
      <c r="M416" s="1111" t="s">
        <v>98</v>
      </c>
      <c r="N416" s="1111"/>
      <c r="O416" s="1111"/>
      <c r="P416" s="280" t="s">
        <v>278</v>
      </c>
      <c r="Q416" s="1126"/>
      <c r="R416" s="1126"/>
      <c r="S416" s="291"/>
      <c r="T416" s="289" t="s">
        <v>28</v>
      </c>
      <c r="U416" s="279" t="s">
        <v>97</v>
      </c>
      <c r="V416" s="1111" t="s">
        <v>1</v>
      </c>
      <c r="W416" s="1111"/>
      <c r="X416" s="1111"/>
      <c r="Y416" s="1111" t="s">
        <v>21</v>
      </c>
      <c r="Z416" s="1111"/>
      <c r="AA416" s="1111"/>
      <c r="AB416" s="1111" t="s">
        <v>68</v>
      </c>
      <c r="AC416" s="1111"/>
      <c r="AD416" s="1111"/>
      <c r="AE416" s="1111" t="s">
        <v>98</v>
      </c>
      <c r="AF416" s="1111"/>
      <c r="AG416" s="1111"/>
      <c r="AH416" s="280" t="s">
        <v>278</v>
      </c>
    </row>
    <row r="417" spans="1:34" ht="19" customHeight="1">
      <c r="A417" s="291"/>
      <c r="B417" s="1104" t="s">
        <v>3</v>
      </c>
      <c r="C417" s="1105"/>
      <c r="D417" s="312">
        <f>IF('statement of marks'!M$6="","",'statement of marks'!M$6)</f>
        <v>5</v>
      </c>
      <c r="E417" s="312">
        <f>IF('statement of marks'!N$6="","",'statement of marks'!N$6)</f>
        <v>5</v>
      </c>
      <c r="F417" s="312">
        <f>IF('statement of marks'!O$6="","",'statement of marks'!O$6)</f>
        <v>10</v>
      </c>
      <c r="G417" s="312">
        <f>IF('statement of marks'!P$6="","",'statement of marks'!P$6)</f>
        <v>5</v>
      </c>
      <c r="H417" s="312">
        <f>IF('statement of marks'!Q$6="","",'statement of marks'!Q$6)</f>
        <v>5</v>
      </c>
      <c r="I417" s="312">
        <f>IF('statement of marks'!R$6="","",'statement of marks'!R$6)</f>
        <v>10</v>
      </c>
      <c r="J417" s="312">
        <f>IF('statement of marks'!S$6="","",'statement of marks'!S$6)</f>
        <v>5</v>
      </c>
      <c r="K417" s="312">
        <f>IF('statement of marks'!T$6="","",'statement of marks'!T$6)</f>
        <v>5</v>
      </c>
      <c r="L417" s="312">
        <f>IF('statement of marks'!U$6="","",'statement of marks'!U$6)</f>
        <v>10</v>
      </c>
      <c r="M417" s="312">
        <f>IF('statement of marks'!W$6="","",'statement of marks'!W$6)</f>
        <v>50</v>
      </c>
      <c r="N417" s="312">
        <f>IF('statement of marks'!X$6="","",'statement of marks'!X$6)</f>
        <v>20</v>
      </c>
      <c r="O417" s="312">
        <f>IF('statement of marks'!Y$6="","",'statement of marks'!Y$6)</f>
        <v>70</v>
      </c>
      <c r="P417" s="281">
        <f>IF('statement of marks'!Z$6="","",'statement of marks'!Z$6)</f>
        <v>100</v>
      </c>
      <c r="Q417" s="1126"/>
      <c r="R417" s="1126"/>
      <c r="S417" s="291"/>
      <c r="T417" s="1104" t="s">
        <v>3</v>
      </c>
      <c r="U417" s="1105"/>
      <c r="V417" s="312">
        <f>IF('statement of marks'!M$6="","",'statement of marks'!M$6)</f>
        <v>5</v>
      </c>
      <c r="W417" s="312">
        <f>IF('statement of marks'!N$6="","",'statement of marks'!N$6)</f>
        <v>5</v>
      </c>
      <c r="X417" s="312">
        <f>IF('statement of marks'!O$6="","",'statement of marks'!O$6)</f>
        <v>10</v>
      </c>
      <c r="Y417" s="312">
        <f>IF('statement of marks'!P$6="","",'statement of marks'!P$6)</f>
        <v>5</v>
      </c>
      <c r="Z417" s="312">
        <f>IF('statement of marks'!Q$6="","",'statement of marks'!Q$6)</f>
        <v>5</v>
      </c>
      <c r="AA417" s="312">
        <f>IF('statement of marks'!R$6="","",'statement of marks'!R$6)</f>
        <v>10</v>
      </c>
      <c r="AB417" s="312">
        <f>IF('statement of marks'!S$6="","",'statement of marks'!S$6)</f>
        <v>5</v>
      </c>
      <c r="AC417" s="312">
        <f>IF('statement of marks'!T$6="","",'statement of marks'!T$6)</f>
        <v>5</v>
      </c>
      <c r="AD417" s="312">
        <f>IF('statement of marks'!U$6="","",'statement of marks'!U$6)</f>
        <v>10</v>
      </c>
      <c r="AE417" s="312">
        <f>IF('statement of marks'!W$6="","",'statement of marks'!W$6)</f>
        <v>50</v>
      </c>
      <c r="AF417" s="312">
        <f>IF('statement of marks'!X$6="","",'statement of marks'!X$6)</f>
        <v>20</v>
      </c>
      <c r="AG417" s="312">
        <f>IF('statement of marks'!Y$6="","",'statement of marks'!Y$6)</f>
        <v>70</v>
      </c>
      <c r="AH417" s="281">
        <f>IF('statement of marks'!Z$6="","",'statement of marks'!Z$6)</f>
        <v>100</v>
      </c>
    </row>
    <row r="418" spans="1:34" ht="19" customHeight="1">
      <c r="A418" s="291"/>
      <c r="B418" s="1114" t="str">
        <f>IF('statement of marks'!$M$3="","",'statement of marks'!$M$3)</f>
        <v>fgUnh</v>
      </c>
      <c r="C418" s="1115"/>
      <c r="D418" s="277" t="str">
        <f>IF('statement of marks'!M35="","",'statement of marks'!M35)</f>
        <v/>
      </c>
      <c r="E418" s="277" t="str">
        <f>IF('statement of marks'!N35="","",'statement of marks'!N35)</f>
        <v/>
      </c>
      <c r="F418" s="275" t="str">
        <f>IF('statement of marks'!O35="","",'statement of marks'!O35)</f>
        <v/>
      </c>
      <c r="G418" s="277" t="str">
        <f>IF('statement of marks'!P35="","",'statement of marks'!P35)</f>
        <v/>
      </c>
      <c r="H418" s="277" t="str">
        <f>IF('statement of marks'!Q35="","",'statement of marks'!Q35)</f>
        <v/>
      </c>
      <c r="I418" s="275" t="str">
        <f>IF('statement of marks'!R35="","",'statement of marks'!R35)</f>
        <v/>
      </c>
      <c r="J418" s="277" t="str">
        <f>IF('statement of marks'!S35="","",'statement of marks'!S35)</f>
        <v/>
      </c>
      <c r="K418" s="277" t="str">
        <f>IF('statement of marks'!T35="","",'statement of marks'!T35)</f>
        <v/>
      </c>
      <c r="L418" s="275" t="str">
        <f>IF('statement of marks'!U35="","",'statement of marks'!U35)</f>
        <v/>
      </c>
      <c r="M418" s="277" t="str">
        <f>IF('statement of marks'!W35="","",'statement of marks'!W35)</f>
        <v/>
      </c>
      <c r="N418" s="277" t="str">
        <f>IF('statement of marks'!X35="","",'statement of marks'!X35)</f>
        <v/>
      </c>
      <c r="O418" s="275" t="str">
        <f>IF('statement of marks'!Y35="","",'statement of marks'!Y35)</f>
        <v/>
      </c>
      <c r="P418" s="281" t="str">
        <f>IF('statement of marks'!Z35="","",'statement of marks'!Z35)</f>
        <v/>
      </c>
      <c r="Q418" s="1126"/>
      <c r="R418" s="1126"/>
      <c r="S418" s="291"/>
      <c r="T418" s="1114" t="str">
        <f>IF('statement of marks'!$M$3="","",'statement of marks'!$M$3)</f>
        <v>fgUnh</v>
      </c>
      <c r="U418" s="1115"/>
      <c r="V418" s="277" t="str">
        <f>IF('statement of marks'!M36="","",'statement of marks'!M36)</f>
        <v/>
      </c>
      <c r="W418" s="277" t="str">
        <f>IF('statement of marks'!N36="","",'statement of marks'!N36)</f>
        <v/>
      </c>
      <c r="X418" s="275" t="str">
        <f>IF('statement of marks'!O36="","",'statement of marks'!O36)</f>
        <v/>
      </c>
      <c r="Y418" s="277" t="str">
        <f>IF('statement of marks'!P36="","",'statement of marks'!P36)</f>
        <v/>
      </c>
      <c r="Z418" s="277" t="str">
        <f>IF('statement of marks'!Q36="","",'statement of marks'!Q36)</f>
        <v/>
      </c>
      <c r="AA418" s="275" t="str">
        <f>IF('statement of marks'!R36="","",'statement of marks'!R36)</f>
        <v/>
      </c>
      <c r="AB418" s="277" t="str">
        <f>IF('statement of marks'!S36="","",'statement of marks'!S36)</f>
        <v/>
      </c>
      <c r="AC418" s="277" t="str">
        <f>IF('statement of marks'!T36="","",'statement of marks'!T36)</f>
        <v/>
      </c>
      <c r="AD418" s="275" t="str">
        <f>IF('statement of marks'!U36="","",'statement of marks'!U36)</f>
        <v/>
      </c>
      <c r="AE418" s="277" t="str">
        <f>IF('statement of marks'!W36="","",'statement of marks'!W36)</f>
        <v/>
      </c>
      <c r="AF418" s="277" t="str">
        <f>IF('statement of marks'!X36="","",'statement of marks'!X36)</f>
        <v/>
      </c>
      <c r="AG418" s="275" t="str">
        <f>IF('statement of marks'!Y36="","",'statement of marks'!Y36)</f>
        <v/>
      </c>
      <c r="AH418" s="281" t="str">
        <f>IF('statement of marks'!Z36="","",'statement of marks'!Z36)</f>
        <v/>
      </c>
    </row>
    <row r="419" spans="1:34" ht="19" customHeight="1">
      <c r="A419" s="291"/>
      <c r="B419" s="1114" t="str">
        <f>IF('statement of marks'!$AI$3="","",'statement of marks'!$AI$3)</f>
        <v>vaxszth</v>
      </c>
      <c r="C419" s="1115"/>
      <c r="D419" s="277" t="str">
        <f>IF('statement of marks'!AI35="","",'statement of marks'!AI35)</f>
        <v/>
      </c>
      <c r="E419" s="277" t="str">
        <f>IF('statement of marks'!AJ35="","",'statement of marks'!AJ35)</f>
        <v/>
      </c>
      <c r="F419" s="275" t="str">
        <f>IF('statement of marks'!AK35="","",'statement of marks'!AK35)</f>
        <v/>
      </c>
      <c r="G419" s="277" t="str">
        <f>IF('statement of marks'!AL35="","",'statement of marks'!AL35)</f>
        <v/>
      </c>
      <c r="H419" s="277" t="str">
        <f>IF('statement of marks'!AM35="","",'statement of marks'!AM35)</f>
        <v/>
      </c>
      <c r="I419" s="275" t="str">
        <f>IF('statement of marks'!AN35="","",'statement of marks'!AN35)</f>
        <v/>
      </c>
      <c r="J419" s="277" t="str">
        <f>IF('statement of marks'!AO35="","",'statement of marks'!AO35)</f>
        <v/>
      </c>
      <c r="K419" s="277" t="str">
        <f>IF('statement of marks'!AP35="","",'statement of marks'!AP35)</f>
        <v/>
      </c>
      <c r="L419" s="275" t="str">
        <f>IF('statement of marks'!AQ35="","",'statement of marks'!AQ35)</f>
        <v/>
      </c>
      <c r="M419" s="277" t="str">
        <f>IF('statement of marks'!AS35="","",'statement of marks'!AS35)</f>
        <v/>
      </c>
      <c r="N419" s="277" t="str">
        <f>IF('statement of marks'!AT35="","",'statement of marks'!AT35)</f>
        <v/>
      </c>
      <c r="O419" s="275" t="str">
        <f>IF('statement of marks'!AU35="","",'statement of marks'!AU35)</f>
        <v/>
      </c>
      <c r="P419" s="281" t="str">
        <f>IF('statement of marks'!AV35="","",'statement of marks'!AV35)</f>
        <v/>
      </c>
      <c r="Q419" s="1126"/>
      <c r="R419" s="1126"/>
      <c r="S419" s="291"/>
      <c r="T419" s="1114" t="str">
        <f>IF('statement of marks'!$AI$3="","",'statement of marks'!$AI$3)</f>
        <v>vaxszth</v>
      </c>
      <c r="U419" s="1115"/>
      <c r="V419" s="277" t="str">
        <f>IF('statement of marks'!AI36="","",'statement of marks'!AI36)</f>
        <v/>
      </c>
      <c r="W419" s="277" t="str">
        <f>IF('statement of marks'!AJ36="","",'statement of marks'!AJ36)</f>
        <v/>
      </c>
      <c r="X419" s="275" t="str">
        <f>IF('statement of marks'!AK36="","",'statement of marks'!AK36)</f>
        <v/>
      </c>
      <c r="Y419" s="277" t="str">
        <f>IF('statement of marks'!AL36="","",'statement of marks'!AL36)</f>
        <v/>
      </c>
      <c r="Z419" s="277" t="str">
        <f>IF('statement of marks'!AM36="","",'statement of marks'!AM36)</f>
        <v/>
      </c>
      <c r="AA419" s="275" t="str">
        <f>IF('statement of marks'!AN36="","",'statement of marks'!AN36)</f>
        <v/>
      </c>
      <c r="AB419" s="277" t="str">
        <f>IF('statement of marks'!AO36="","",'statement of marks'!AO36)</f>
        <v/>
      </c>
      <c r="AC419" s="277" t="str">
        <f>IF('statement of marks'!AP36="","",'statement of marks'!AP36)</f>
        <v/>
      </c>
      <c r="AD419" s="275" t="str">
        <f>IF('statement of marks'!AQ36="","",'statement of marks'!AQ36)</f>
        <v/>
      </c>
      <c r="AE419" s="277" t="str">
        <f>IF('statement of marks'!AS36="","",'statement of marks'!AS36)</f>
        <v/>
      </c>
      <c r="AF419" s="277" t="str">
        <f>IF('statement of marks'!AT36="","",'statement of marks'!AT36)</f>
        <v/>
      </c>
      <c r="AG419" s="275" t="str">
        <f>IF('statement of marks'!AU36="","",'statement of marks'!AU36)</f>
        <v/>
      </c>
      <c r="AH419" s="281" t="str">
        <f>IF('statement of marks'!AV36="","",'statement of marks'!AV36)</f>
        <v/>
      </c>
    </row>
    <row r="420" spans="1:34" ht="19" customHeight="1">
      <c r="A420" s="291"/>
      <c r="B420" s="1114" t="str">
        <f>IF('statement of marks'!BE35="s","laLd`r",IF('statement of marks'!BE35="u","mnwZ",IF('statement of marks'!BE35="g","xqtjkrh",IF('statement of marks'!BE35="p","iatkch",IF('statement of marks'!BE35="sd","fla/kh","r`rh; Hkk""kk")))))</f>
        <v>r`rh; Hkk"kk</v>
      </c>
      <c r="C420" s="1115"/>
      <c r="D420" s="277" t="str">
        <f>IF('statement of marks'!BF35="","",'statement of marks'!BF35)</f>
        <v/>
      </c>
      <c r="E420" s="277" t="str">
        <f>IF('statement of marks'!BG35="","",'statement of marks'!BG35)</f>
        <v/>
      </c>
      <c r="F420" s="275" t="str">
        <f>IF('statement of marks'!BH35="","",'statement of marks'!BH35)</f>
        <v/>
      </c>
      <c r="G420" s="277" t="str">
        <f>IF('statement of marks'!BI35="","",'statement of marks'!BI35)</f>
        <v/>
      </c>
      <c r="H420" s="277" t="str">
        <f>IF('statement of marks'!BJ35="","",'statement of marks'!BJ35)</f>
        <v/>
      </c>
      <c r="I420" s="275" t="str">
        <f>IF('statement of marks'!BK35="","",'statement of marks'!BK35)</f>
        <v/>
      </c>
      <c r="J420" s="277" t="str">
        <f>IF('statement of marks'!BL35="","",'statement of marks'!BL35)</f>
        <v/>
      </c>
      <c r="K420" s="277" t="str">
        <f>IF('statement of marks'!BM35="","",'statement of marks'!BM35)</f>
        <v/>
      </c>
      <c r="L420" s="275" t="str">
        <f>IF('statement of marks'!BN35="","",'statement of marks'!BN35)</f>
        <v/>
      </c>
      <c r="M420" s="277" t="str">
        <f>IF('statement of marks'!BP35="","",'statement of marks'!BP35)</f>
        <v/>
      </c>
      <c r="N420" s="277" t="str">
        <f>IF('statement of marks'!BQ35="","",'statement of marks'!BQ35)</f>
        <v/>
      </c>
      <c r="O420" s="275" t="str">
        <f>IF('statement of marks'!BR35="","",'statement of marks'!BR35)</f>
        <v/>
      </c>
      <c r="P420" s="281" t="str">
        <f>IF('statement of marks'!BS35="","",'statement of marks'!BS35)</f>
        <v/>
      </c>
      <c r="Q420" s="1126"/>
      <c r="R420" s="1126"/>
      <c r="S420" s="291"/>
      <c r="T420" s="1114" t="str">
        <f>IF('statement of marks'!BE36="s","laLd`r",IF('statement of marks'!BE36="u","mnwZ",IF('statement of marks'!BE36="g","xqtjkrh",IF('statement of marks'!BE36="p","iatkch",IF('statement of marks'!BE36="sd","fla/kh","r`rh; Hkk""kk")))))</f>
        <v>r`rh; Hkk"kk</v>
      </c>
      <c r="U420" s="1115"/>
      <c r="V420" s="277" t="str">
        <f>IF('statement of marks'!BF36="","",'statement of marks'!BF36)</f>
        <v/>
      </c>
      <c r="W420" s="277" t="str">
        <f>IF('statement of marks'!BG36="","",'statement of marks'!BG36)</f>
        <v/>
      </c>
      <c r="X420" s="275" t="str">
        <f>IF('statement of marks'!BH36="","",'statement of marks'!BH36)</f>
        <v/>
      </c>
      <c r="Y420" s="277" t="str">
        <f>IF('statement of marks'!BI36="","",'statement of marks'!BI36)</f>
        <v/>
      </c>
      <c r="Z420" s="277" t="str">
        <f>IF('statement of marks'!BJ36="","",'statement of marks'!BJ36)</f>
        <v/>
      </c>
      <c r="AA420" s="275" t="str">
        <f>IF('statement of marks'!BK36="","",'statement of marks'!BK36)</f>
        <v/>
      </c>
      <c r="AB420" s="277" t="str">
        <f>IF('statement of marks'!BL36="","",'statement of marks'!BL36)</f>
        <v/>
      </c>
      <c r="AC420" s="277" t="str">
        <f>IF('statement of marks'!BM36="","",'statement of marks'!BM36)</f>
        <v/>
      </c>
      <c r="AD420" s="275" t="str">
        <f>IF('statement of marks'!BN36="","",'statement of marks'!BN36)</f>
        <v/>
      </c>
      <c r="AE420" s="277" t="str">
        <f>IF('statement of marks'!BP36="","",'statement of marks'!BP36)</f>
        <v/>
      </c>
      <c r="AF420" s="277" t="str">
        <f>IF('statement of marks'!BQ36="","",'statement of marks'!BQ36)</f>
        <v/>
      </c>
      <c r="AG420" s="275" t="str">
        <f>IF('statement of marks'!BR36="","",'statement of marks'!BR36)</f>
        <v/>
      </c>
      <c r="AH420" s="281" t="str">
        <f>IF('statement of marks'!BS36="","",'statement of marks'!BS36)</f>
        <v/>
      </c>
    </row>
    <row r="421" spans="1:34" ht="19" customHeight="1">
      <c r="A421" s="291"/>
      <c r="B421" s="1114" t="str">
        <f>IF('statement of marks'!$CB$3="","",'statement of marks'!$CB$3)</f>
        <v>xf.kr</v>
      </c>
      <c r="C421" s="1115"/>
      <c r="D421" s="277" t="str">
        <f>IF('statement of marks'!CB35="","",'statement of marks'!CB35)</f>
        <v/>
      </c>
      <c r="E421" s="277" t="str">
        <f>IF('statement of marks'!CC35="","",'statement of marks'!CC35)</f>
        <v/>
      </c>
      <c r="F421" s="275" t="str">
        <f>IF('statement of marks'!CD35="","",'statement of marks'!CD35)</f>
        <v/>
      </c>
      <c r="G421" s="277" t="str">
        <f>IF('statement of marks'!CE35="","",'statement of marks'!CE35)</f>
        <v/>
      </c>
      <c r="H421" s="277" t="str">
        <f>IF('statement of marks'!CF35="","",'statement of marks'!CF35)</f>
        <v/>
      </c>
      <c r="I421" s="275" t="str">
        <f>IF('statement of marks'!CG35="","",'statement of marks'!CG35)</f>
        <v/>
      </c>
      <c r="J421" s="277" t="str">
        <f>IF('statement of marks'!CH35="","",'statement of marks'!CH35)</f>
        <v/>
      </c>
      <c r="K421" s="277" t="str">
        <f>IF('statement of marks'!CI35="","",'statement of marks'!CI35)</f>
        <v/>
      </c>
      <c r="L421" s="275" t="str">
        <f>IF('statement of marks'!CJ35="","",'statement of marks'!CJ35)</f>
        <v/>
      </c>
      <c r="M421" s="277" t="str">
        <f>IF('statement of marks'!CL35="","",'statement of marks'!CL35)</f>
        <v/>
      </c>
      <c r="N421" s="277" t="str">
        <f>IF('statement of marks'!CM35="","",'statement of marks'!CM35)</f>
        <v/>
      </c>
      <c r="O421" s="275" t="str">
        <f>IF('statement of marks'!CN35="","",'statement of marks'!CN35)</f>
        <v/>
      </c>
      <c r="P421" s="281" t="str">
        <f>IF('statement of marks'!CO35="","",'statement of marks'!CO35)</f>
        <v/>
      </c>
      <c r="Q421" s="1126"/>
      <c r="R421" s="1126"/>
      <c r="S421" s="291"/>
      <c r="T421" s="1114" t="str">
        <f>IF('statement of marks'!$CB$3="","",'statement of marks'!$CB$3)</f>
        <v>xf.kr</v>
      </c>
      <c r="U421" s="1115"/>
      <c r="V421" s="277" t="str">
        <f>IF('statement of marks'!CB36="","",'statement of marks'!CB36)</f>
        <v/>
      </c>
      <c r="W421" s="277" t="str">
        <f>IF('statement of marks'!CC36="","",'statement of marks'!CC36)</f>
        <v/>
      </c>
      <c r="X421" s="275" t="str">
        <f>IF('statement of marks'!CD36="","",'statement of marks'!CD36)</f>
        <v/>
      </c>
      <c r="Y421" s="277" t="str">
        <f>IF('statement of marks'!CE36="","",'statement of marks'!CE36)</f>
        <v/>
      </c>
      <c r="Z421" s="277" t="str">
        <f>IF('statement of marks'!CF36="","",'statement of marks'!CF36)</f>
        <v/>
      </c>
      <c r="AA421" s="275" t="str">
        <f>IF('statement of marks'!CG36="","",'statement of marks'!CG36)</f>
        <v/>
      </c>
      <c r="AB421" s="277" t="str">
        <f>IF('statement of marks'!CH36="","",'statement of marks'!CH36)</f>
        <v/>
      </c>
      <c r="AC421" s="277" t="str">
        <f>IF('statement of marks'!CI36="","",'statement of marks'!CI36)</f>
        <v/>
      </c>
      <c r="AD421" s="275" t="str">
        <f>IF('statement of marks'!CJ36="","",'statement of marks'!CJ36)</f>
        <v/>
      </c>
      <c r="AE421" s="277" t="str">
        <f>IF('statement of marks'!CL36="","",'statement of marks'!CL36)</f>
        <v/>
      </c>
      <c r="AF421" s="277" t="str">
        <f>IF('statement of marks'!CM36="","",'statement of marks'!CM36)</f>
        <v/>
      </c>
      <c r="AG421" s="275" t="str">
        <f>IF('statement of marks'!CN36="","",'statement of marks'!CN36)</f>
        <v/>
      </c>
      <c r="AH421" s="281" t="str">
        <f>IF('statement of marks'!CO36="","",'statement of marks'!CO36)</f>
        <v/>
      </c>
    </row>
    <row r="422" spans="1:34" ht="19" customHeight="1">
      <c r="A422" s="291"/>
      <c r="B422" s="1114" t="str">
        <f>IF('statement of marks'!$CX$3="","",'statement of marks'!$CX$3)</f>
        <v>foKku</v>
      </c>
      <c r="C422" s="1115"/>
      <c r="D422" s="277" t="str">
        <f>IF('statement of marks'!CX35="","",'statement of marks'!CX35)</f>
        <v/>
      </c>
      <c r="E422" s="277" t="str">
        <f>IF('statement of marks'!CY35="","",'statement of marks'!CY35)</f>
        <v/>
      </c>
      <c r="F422" s="275" t="str">
        <f>IF('statement of marks'!CZ35="","",'statement of marks'!CZ35)</f>
        <v/>
      </c>
      <c r="G422" s="277" t="str">
        <f>IF('statement of marks'!DA35="","",'statement of marks'!DA35)</f>
        <v/>
      </c>
      <c r="H422" s="277" t="str">
        <f>IF('statement of marks'!DB35="","",'statement of marks'!DB35)</f>
        <v/>
      </c>
      <c r="I422" s="275" t="str">
        <f>IF('statement of marks'!DC35="","",'statement of marks'!DC35)</f>
        <v/>
      </c>
      <c r="J422" s="277" t="str">
        <f>IF('statement of marks'!DD35="","",'statement of marks'!DD35)</f>
        <v/>
      </c>
      <c r="K422" s="277" t="str">
        <f>IF('statement of marks'!DE35="","",'statement of marks'!DE35)</f>
        <v/>
      </c>
      <c r="L422" s="275" t="str">
        <f>IF('statement of marks'!DF35="","",'statement of marks'!DF35)</f>
        <v/>
      </c>
      <c r="M422" s="277" t="str">
        <f>IF('statement of marks'!DH35="","",'statement of marks'!DH35)</f>
        <v/>
      </c>
      <c r="N422" s="277" t="str">
        <f>IF('statement of marks'!DI35="","",'statement of marks'!DI35)</f>
        <v/>
      </c>
      <c r="O422" s="275" t="str">
        <f>IF('statement of marks'!DJ35="","",'statement of marks'!DJ35)</f>
        <v/>
      </c>
      <c r="P422" s="281" t="str">
        <f>IF('statement of marks'!DK35="","",'statement of marks'!DK35)</f>
        <v/>
      </c>
      <c r="Q422" s="1126"/>
      <c r="R422" s="1126"/>
      <c r="S422" s="291"/>
      <c r="T422" s="1114" t="str">
        <f>IF('statement of marks'!$CX$3="","",'statement of marks'!$CX$3)</f>
        <v>foKku</v>
      </c>
      <c r="U422" s="1115"/>
      <c r="V422" s="277" t="str">
        <f>IF('statement of marks'!CX36="","",'statement of marks'!CX36)</f>
        <v/>
      </c>
      <c r="W422" s="277" t="str">
        <f>IF('statement of marks'!CY36="","",'statement of marks'!CY36)</f>
        <v/>
      </c>
      <c r="X422" s="275" t="str">
        <f>IF('statement of marks'!CZ36="","",'statement of marks'!CZ36)</f>
        <v/>
      </c>
      <c r="Y422" s="277" t="str">
        <f>IF('statement of marks'!DA36="","",'statement of marks'!DA36)</f>
        <v/>
      </c>
      <c r="Z422" s="277" t="str">
        <f>IF('statement of marks'!DB36="","",'statement of marks'!DB36)</f>
        <v/>
      </c>
      <c r="AA422" s="275" t="str">
        <f>IF('statement of marks'!DC36="","",'statement of marks'!DC36)</f>
        <v/>
      </c>
      <c r="AB422" s="277" t="str">
        <f>IF('statement of marks'!DD36="","",'statement of marks'!DD36)</f>
        <v/>
      </c>
      <c r="AC422" s="277" t="str">
        <f>IF('statement of marks'!DE36="","",'statement of marks'!DE36)</f>
        <v/>
      </c>
      <c r="AD422" s="275" t="str">
        <f>IF('statement of marks'!DF36="","",'statement of marks'!DF36)</f>
        <v/>
      </c>
      <c r="AE422" s="277" t="str">
        <f>IF('statement of marks'!DH36="","",'statement of marks'!DH36)</f>
        <v/>
      </c>
      <c r="AF422" s="277" t="str">
        <f>IF('statement of marks'!DI36="","",'statement of marks'!DI36)</f>
        <v/>
      </c>
      <c r="AG422" s="275" t="str">
        <f>IF('statement of marks'!DJ36="","",'statement of marks'!DJ36)</f>
        <v/>
      </c>
      <c r="AH422" s="281" t="str">
        <f>IF('statement of marks'!DK36="","",'statement of marks'!DK36)</f>
        <v/>
      </c>
    </row>
    <row r="423" spans="1:34" ht="19" customHeight="1">
      <c r="A423" s="291"/>
      <c r="B423" s="1114" t="str">
        <f>IF('statement of marks'!$DT$3="","",'statement of marks'!$DT$3)</f>
        <v>lkekftd foKku</v>
      </c>
      <c r="C423" s="1115"/>
      <c r="D423" s="277" t="str">
        <f>IF('statement of marks'!DT35="","",'statement of marks'!DT35)</f>
        <v/>
      </c>
      <c r="E423" s="277" t="str">
        <f>IF('statement of marks'!DU35="","",'statement of marks'!DU35)</f>
        <v/>
      </c>
      <c r="F423" s="275" t="str">
        <f>IF('statement of marks'!DV35="","",'statement of marks'!DV35)</f>
        <v/>
      </c>
      <c r="G423" s="277" t="str">
        <f>IF('statement of marks'!DW35="","",'statement of marks'!DW35)</f>
        <v/>
      </c>
      <c r="H423" s="277" t="str">
        <f>IF('statement of marks'!DX35="","",'statement of marks'!DX35)</f>
        <v/>
      </c>
      <c r="I423" s="275" t="str">
        <f>IF('statement of marks'!DY35="","",'statement of marks'!DY35)</f>
        <v/>
      </c>
      <c r="J423" s="277" t="str">
        <f>IF('statement of marks'!DZ35="","",'statement of marks'!DZ35)</f>
        <v/>
      </c>
      <c r="K423" s="277" t="str">
        <f>IF('statement of marks'!EA35="","",'statement of marks'!EA35)</f>
        <v/>
      </c>
      <c r="L423" s="275" t="str">
        <f>IF('statement of marks'!EB35="","",'statement of marks'!EB35)</f>
        <v/>
      </c>
      <c r="M423" s="277" t="str">
        <f>IF('statement of marks'!ED35="","",'statement of marks'!ED35)</f>
        <v/>
      </c>
      <c r="N423" s="277" t="str">
        <f>IF('statement of marks'!EE35="","",'statement of marks'!EE35)</f>
        <v/>
      </c>
      <c r="O423" s="275" t="str">
        <f>IF('statement of marks'!EF35="","",'statement of marks'!EF35)</f>
        <v/>
      </c>
      <c r="P423" s="281" t="str">
        <f>IF('statement of marks'!EG35="","",'statement of marks'!EG35)</f>
        <v/>
      </c>
      <c r="Q423" s="1126"/>
      <c r="R423" s="1126"/>
      <c r="S423" s="291"/>
      <c r="T423" s="1114" t="str">
        <f>IF('statement of marks'!$DT$3="","",'statement of marks'!$DT$3)</f>
        <v>lkekftd foKku</v>
      </c>
      <c r="U423" s="1115"/>
      <c r="V423" s="277" t="str">
        <f>IF('statement of marks'!DT36="","",'statement of marks'!DT36)</f>
        <v/>
      </c>
      <c r="W423" s="277" t="str">
        <f>IF('statement of marks'!DU36="","",'statement of marks'!DU36)</f>
        <v/>
      </c>
      <c r="X423" s="275" t="str">
        <f>IF('statement of marks'!DV36="","",'statement of marks'!DV36)</f>
        <v/>
      </c>
      <c r="Y423" s="277" t="str">
        <f>IF('statement of marks'!DW36="","",'statement of marks'!DW36)</f>
        <v/>
      </c>
      <c r="Z423" s="277" t="str">
        <f>IF('statement of marks'!DX36="","",'statement of marks'!DX36)</f>
        <v/>
      </c>
      <c r="AA423" s="275" t="str">
        <f>IF('statement of marks'!DY36="","",'statement of marks'!DY36)</f>
        <v/>
      </c>
      <c r="AB423" s="277" t="str">
        <f>IF('statement of marks'!DZ36="","",'statement of marks'!DZ36)</f>
        <v/>
      </c>
      <c r="AC423" s="277" t="str">
        <f>IF('statement of marks'!EA36="","",'statement of marks'!EA36)</f>
        <v/>
      </c>
      <c r="AD423" s="275" t="str">
        <f>IF('statement of marks'!EB36="","",'statement of marks'!EB36)</f>
        <v/>
      </c>
      <c r="AE423" s="277" t="str">
        <f>IF('statement of marks'!ED36="","",'statement of marks'!ED36)</f>
        <v/>
      </c>
      <c r="AF423" s="277" t="str">
        <f>IF('statement of marks'!EE36="","",'statement of marks'!EE36)</f>
        <v/>
      </c>
      <c r="AG423" s="275" t="str">
        <f>IF('statement of marks'!EF36="","",'statement of marks'!EF36)</f>
        <v/>
      </c>
      <c r="AH423" s="281" t="str">
        <f>IF('statement of marks'!EG36="","",'statement of marks'!EG36)</f>
        <v/>
      </c>
    </row>
    <row r="424" spans="1:34" ht="19" customHeight="1">
      <c r="A424" s="291"/>
      <c r="B424" s="1117" t="s">
        <v>271</v>
      </c>
      <c r="C424" s="1118"/>
      <c r="D424" s="1111" t="s">
        <v>1</v>
      </c>
      <c r="E424" s="1111"/>
      <c r="F424" s="1111"/>
      <c r="G424" s="1111" t="s">
        <v>21</v>
      </c>
      <c r="H424" s="1111"/>
      <c r="I424" s="1111"/>
      <c r="J424" s="1111" t="s">
        <v>272</v>
      </c>
      <c r="K424" s="1111"/>
      <c r="L424" s="1111"/>
      <c r="M424" s="1111" t="s">
        <v>68</v>
      </c>
      <c r="N424" s="1111"/>
      <c r="O424" s="1111"/>
      <c r="P424" s="282"/>
      <c r="Q424" s="1126"/>
      <c r="R424" s="1126"/>
      <c r="S424" s="291"/>
      <c r="T424" s="1117" t="s">
        <v>271</v>
      </c>
      <c r="U424" s="1118"/>
      <c r="V424" s="1111" t="s">
        <v>1</v>
      </c>
      <c r="W424" s="1111"/>
      <c r="X424" s="1111"/>
      <c r="Y424" s="1111" t="s">
        <v>21</v>
      </c>
      <c r="Z424" s="1111"/>
      <c r="AA424" s="1111"/>
      <c r="AB424" s="1111" t="s">
        <v>272</v>
      </c>
      <c r="AC424" s="1111"/>
      <c r="AD424" s="1111"/>
      <c r="AE424" s="1111" t="s">
        <v>68</v>
      </c>
      <c r="AF424" s="1111"/>
      <c r="AG424" s="1111"/>
      <c r="AH424" s="282"/>
    </row>
    <row r="425" spans="1:34" ht="19" customHeight="1">
      <c r="A425" s="291"/>
      <c r="B425" s="1104" t="s">
        <v>3</v>
      </c>
      <c r="C425" s="1105"/>
      <c r="D425" s="1116">
        <f>IF('statement of marks'!EP$6="","",'statement of marks'!EP$6)</f>
        <v>20</v>
      </c>
      <c r="E425" s="1116"/>
      <c r="F425" s="1116"/>
      <c r="G425" s="1116">
        <f>IF('statement of marks'!EQ$6="","",'statement of marks'!EQ$6)</f>
        <v>20</v>
      </c>
      <c r="H425" s="1116"/>
      <c r="I425" s="1116"/>
      <c r="J425" s="1116">
        <f>IF('statement of marks'!ES$6="","",'statement of marks'!ES$6)</f>
        <v>20</v>
      </c>
      <c r="K425" s="1116"/>
      <c r="L425" s="1116"/>
      <c r="M425" s="1116">
        <f>IF('statement of marks'!EY$6="","",'statement of marks'!ER$6)</f>
        <v>20</v>
      </c>
      <c r="N425" s="1116"/>
      <c r="O425" s="1116"/>
      <c r="P425" s="283"/>
      <c r="Q425" s="1126"/>
      <c r="R425" s="1126"/>
      <c r="S425" s="291"/>
      <c r="T425" s="1104" t="s">
        <v>3</v>
      </c>
      <c r="U425" s="1105"/>
      <c r="V425" s="1116">
        <f>IF('statement of marks'!EP$6="","",'statement of marks'!EP$6)</f>
        <v>20</v>
      </c>
      <c r="W425" s="1116"/>
      <c r="X425" s="1116"/>
      <c r="Y425" s="1116">
        <f>IF('statement of marks'!EQ$6="","",'statement of marks'!EQ$6)</f>
        <v>20</v>
      </c>
      <c r="Z425" s="1116"/>
      <c r="AA425" s="1116"/>
      <c r="AB425" s="1116">
        <f>IF('statement of marks'!ES$6="","",'statement of marks'!ES$6)</f>
        <v>20</v>
      </c>
      <c r="AC425" s="1116"/>
      <c r="AD425" s="1116"/>
      <c r="AE425" s="1116">
        <f>IF('statement of marks'!EY$6="","",'statement of marks'!ER$6)</f>
        <v>20</v>
      </c>
      <c r="AF425" s="1116"/>
      <c r="AG425" s="1116"/>
      <c r="AH425" s="283"/>
    </row>
    <row r="426" spans="1:34" ht="19" customHeight="1">
      <c r="A426" s="291"/>
      <c r="B426" s="1114" t="str">
        <f>IF('statement of marks'!$EP$3="","",'statement of marks'!$EP$3)</f>
        <v>dk;kZuqHko</v>
      </c>
      <c r="C426" s="1115"/>
      <c r="D426" s="1103" t="str">
        <f>IF('statement of marks'!EP35="","",'statement of marks'!EP35)</f>
        <v/>
      </c>
      <c r="E426" s="1103"/>
      <c r="F426" s="1103"/>
      <c r="G426" s="1103" t="str">
        <f>IF('statement of marks'!EQ35="","",'statement of marks'!EQ35)</f>
        <v/>
      </c>
      <c r="H426" s="1103"/>
      <c r="I426" s="1103"/>
      <c r="J426" s="1103" t="str">
        <f>IF('statement of marks'!ES35="","",'statement of marks'!ES35)</f>
        <v/>
      </c>
      <c r="K426" s="1103"/>
      <c r="L426" s="1103"/>
      <c r="M426" s="1103" t="str">
        <f>IF('statement of marks'!ER35="","",'statement of marks'!ER35)</f>
        <v/>
      </c>
      <c r="N426" s="1103"/>
      <c r="O426" s="1103"/>
      <c r="P426" s="284"/>
      <c r="Q426" s="1126"/>
      <c r="R426" s="1126"/>
      <c r="S426" s="291"/>
      <c r="T426" s="1114" t="str">
        <f>IF('statement of marks'!$EP$3="","",'statement of marks'!$EP$3)</f>
        <v>dk;kZuqHko</v>
      </c>
      <c r="U426" s="1115"/>
      <c r="V426" s="1103" t="str">
        <f>IF('statement of marks'!EP36="","",'statement of marks'!EP36)</f>
        <v/>
      </c>
      <c r="W426" s="1103"/>
      <c r="X426" s="1103"/>
      <c r="Y426" s="1103" t="str">
        <f>IF('statement of marks'!EQ36="","",'statement of marks'!EQ36)</f>
        <v/>
      </c>
      <c r="Z426" s="1103"/>
      <c r="AA426" s="1103"/>
      <c r="AB426" s="1103" t="str">
        <f>IF('statement of marks'!ES36="","",'statement of marks'!ES36)</f>
        <v/>
      </c>
      <c r="AC426" s="1103"/>
      <c r="AD426" s="1103"/>
      <c r="AE426" s="1103" t="str">
        <f>IF('statement of marks'!ER36="","",'statement of marks'!ER36)</f>
        <v/>
      </c>
      <c r="AF426" s="1103"/>
      <c r="AG426" s="1103"/>
      <c r="AH426" s="284"/>
    </row>
    <row r="427" spans="1:34" ht="19" customHeight="1">
      <c r="A427" s="291"/>
      <c r="B427" s="1112" t="str">
        <f>IF('statement of marks'!$EZ$3="","",'statement of marks'!$EZ$3)</f>
        <v>dyk f'k{kk</v>
      </c>
      <c r="C427" s="1113"/>
      <c r="D427" s="1103" t="str">
        <f>IF('statement of marks'!EZ35="","",'statement of marks'!EZ35)</f>
        <v/>
      </c>
      <c r="E427" s="1103"/>
      <c r="F427" s="1103"/>
      <c r="G427" s="1103" t="str">
        <f>IF('statement of marks'!FA35="","",'statement of marks'!FA35)</f>
        <v/>
      </c>
      <c r="H427" s="1103"/>
      <c r="I427" s="1103"/>
      <c r="J427" s="1103" t="str">
        <f>IF('statement of marks'!FC35="","",'statement of marks'!FC35)</f>
        <v/>
      </c>
      <c r="K427" s="1103"/>
      <c r="L427" s="1103"/>
      <c r="M427" s="1103" t="str">
        <f>IF('statement of marks'!FB35="","",'statement of marks'!FB35)</f>
        <v/>
      </c>
      <c r="N427" s="1103"/>
      <c r="O427" s="1103"/>
      <c r="P427" s="284"/>
      <c r="Q427" s="1126"/>
      <c r="R427" s="1126"/>
      <c r="S427" s="291"/>
      <c r="T427" s="1112" t="str">
        <f>IF('statement of marks'!$EZ$3="","",'statement of marks'!$EZ$3)</f>
        <v>dyk f'k{kk</v>
      </c>
      <c r="U427" s="1113"/>
      <c r="V427" s="1103" t="str">
        <f>IF('statement of marks'!EZ36="","",'statement of marks'!EZ36)</f>
        <v/>
      </c>
      <c r="W427" s="1103"/>
      <c r="X427" s="1103"/>
      <c r="Y427" s="1103" t="str">
        <f>IF('statement of marks'!FA36="","",'statement of marks'!FA36)</f>
        <v/>
      </c>
      <c r="Z427" s="1103"/>
      <c r="AA427" s="1103"/>
      <c r="AB427" s="1103" t="str">
        <f>IF('statement of marks'!FC36="","",'statement of marks'!FC36)</f>
        <v/>
      </c>
      <c r="AC427" s="1103"/>
      <c r="AD427" s="1103"/>
      <c r="AE427" s="1103" t="str">
        <f>IF('statement of marks'!FB36="","",'statement of marks'!FB36)</f>
        <v/>
      </c>
      <c r="AF427" s="1103"/>
      <c r="AG427" s="1103"/>
      <c r="AH427" s="284"/>
    </row>
    <row r="428" spans="1:34" ht="19" customHeight="1">
      <c r="A428" s="291"/>
      <c r="B428" s="1109" t="str">
        <f>IF('statement of marks'!$FJ$3="","",'statement of marks'!$FJ$3)</f>
        <v>LokLF; ,oe~ 'kkjhfjd f'k{kk</v>
      </c>
      <c r="C428" s="1110"/>
      <c r="D428" s="1103" t="str">
        <f>IF('statement of marks'!FJ35="","",'statement of marks'!FJ35)</f>
        <v/>
      </c>
      <c r="E428" s="1103"/>
      <c r="F428" s="1103"/>
      <c r="G428" s="1103" t="str">
        <f>IF('statement of marks'!FK35="","",'statement of marks'!FK35)</f>
        <v/>
      </c>
      <c r="H428" s="1103"/>
      <c r="I428" s="1103"/>
      <c r="J428" s="1103" t="str">
        <f>IF('statement of marks'!FM35="","",'statement of marks'!FM35)</f>
        <v/>
      </c>
      <c r="K428" s="1103"/>
      <c r="L428" s="1103"/>
      <c r="M428" s="1103" t="str">
        <f>IF('statement of marks'!FL35="","",'statement of marks'!FL35)</f>
        <v/>
      </c>
      <c r="N428" s="1103"/>
      <c r="O428" s="1103"/>
      <c r="P428" s="284"/>
      <c r="Q428" s="1126"/>
      <c r="R428" s="1126"/>
      <c r="S428" s="291"/>
      <c r="T428" s="1109" t="str">
        <f>IF('statement of marks'!$FJ$3="","",'statement of marks'!$FJ$3)</f>
        <v>LokLF; ,oe~ 'kkjhfjd f'k{kk</v>
      </c>
      <c r="U428" s="1110"/>
      <c r="V428" s="1103" t="str">
        <f>IF('statement of marks'!FJ36="","",'statement of marks'!FJ36)</f>
        <v/>
      </c>
      <c r="W428" s="1103"/>
      <c r="X428" s="1103"/>
      <c r="Y428" s="1103" t="str">
        <f>IF('statement of marks'!FK36="","",'statement of marks'!FK36)</f>
        <v/>
      </c>
      <c r="Z428" s="1103"/>
      <c r="AA428" s="1103"/>
      <c r="AB428" s="1103" t="str">
        <f>IF('statement of marks'!FM36="","",'statement of marks'!FM36)</f>
        <v/>
      </c>
      <c r="AC428" s="1103"/>
      <c r="AD428" s="1103"/>
      <c r="AE428" s="1103" t="str">
        <f>IF('statement of marks'!FL36="","",'statement of marks'!FL36)</f>
        <v/>
      </c>
      <c r="AF428" s="1103"/>
      <c r="AG428" s="1103"/>
      <c r="AH428" s="284"/>
    </row>
    <row r="429" spans="1:34" ht="19" customHeight="1">
      <c r="A429" s="291"/>
      <c r="B429" s="1104" t="s">
        <v>273</v>
      </c>
      <c r="C429" s="1105"/>
      <c r="D429" s="1081" t="str">
        <f>details!$DZ$3</f>
        <v>vxLr rd</v>
      </c>
      <c r="E429" s="1081"/>
      <c r="F429" s="1081"/>
      <c r="G429" s="1081" t="str">
        <f>details!$ED$3</f>
        <v>vDVwcj rd</v>
      </c>
      <c r="H429" s="1081"/>
      <c r="I429" s="1081"/>
      <c r="J429" s="1081" t="str">
        <f>details!$EL$3</f>
        <v>Qjojh rd</v>
      </c>
      <c r="K429" s="1081"/>
      <c r="L429" s="1081"/>
      <c r="M429" s="1081" t="str">
        <f>details!$EH$3</f>
        <v>fnlEcj rd</v>
      </c>
      <c r="N429" s="1081"/>
      <c r="O429" s="1081"/>
      <c r="P429" s="284"/>
      <c r="Q429" s="1126"/>
      <c r="R429" s="1126"/>
      <c r="S429" s="291"/>
      <c r="T429" s="1104" t="s">
        <v>273</v>
      </c>
      <c r="U429" s="1105"/>
      <c r="V429" s="1106" t="str">
        <f>details!$DZ$3</f>
        <v>vxLr rd</v>
      </c>
      <c r="W429" s="1107"/>
      <c r="X429" s="1108"/>
      <c r="Y429" s="1106" t="str">
        <f>details!$ED$3</f>
        <v>vDVwcj rd</v>
      </c>
      <c r="Z429" s="1107"/>
      <c r="AA429" s="1108"/>
      <c r="AB429" s="1106" t="str">
        <f>details!$EL$3</f>
        <v>Qjojh rd</v>
      </c>
      <c r="AC429" s="1107"/>
      <c r="AD429" s="1108"/>
      <c r="AE429" s="1106" t="str">
        <f>details!$EH$3</f>
        <v>fnlEcj rd</v>
      </c>
      <c r="AF429" s="1107"/>
      <c r="AG429" s="1108"/>
      <c r="AH429" s="284"/>
    </row>
    <row r="430" spans="1:34" ht="19" customHeight="1">
      <c r="A430" s="291"/>
      <c r="B430" s="1100" t="s">
        <v>99</v>
      </c>
      <c r="C430" s="1101"/>
      <c r="D430" s="1102" t="str">
        <f>IF(details!EA35="","",details!EA35)</f>
        <v/>
      </c>
      <c r="E430" s="1102"/>
      <c r="F430" s="1102"/>
      <c r="G430" s="1102" t="str">
        <f>IF(details!EE35="","",details!EE35)</f>
        <v/>
      </c>
      <c r="H430" s="1102"/>
      <c r="I430" s="1102"/>
      <c r="J430" s="1102" t="str">
        <f>IF(details!EM35="","",details!EM35)</f>
        <v/>
      </c>
      <c r="K430" s="1102"/>
      <c r="L430" s="1102"/>
      <c r="M430" s="1102" t="str">
        <f>IF(details!EI35="","",details!EI35)</f>
        <v/>
      </c>
      <c r="N430" s="1102"/>
      <c r="O430" s="1102"/>
      <c r="P430" s="295"/>
      <c r="Q430" s="1126"/>
      <c r="R430" s="1126"/>
      <c r="S430" s="291"/>
      <c r="T430" s="1100" t="s">
        <v>99</v>
      </c>
      <c r="U430" s="1101"/>
      <c r="V430" s="1091" t="str">
        <f>IF(details!EA36="","",details!EA36)</f>
        <v/>
      </c>
      <c r="W430" s="1092"/>
      <c r="X430" s="1093"/>
      <c r="Y430" s="1091" t="str">
        <f>IF(details!EE36="","",details!EE36)</f>
        <v/>
      </c>
      <c r="Z430" s="1092"/>
      <c r="AA430" s="1093"/>
      <c r="AB430" s="1091" t="str">
        <f>IF(details!EM36="","",details!EM36)</f>
        <v/>
      </c>
      <c r="AC430" s="1092"/>
      <c r="AD430" s="1093"/>
      <c r="AE430" s="1091" t="str">
        <f>IF(details!EI36="","",details!EI36)</f>
        <v/>
      </c>
      <c r="AF430" s="1092"/>
      <c r="AG430" s="1093"/>
      <c r="AH430" s="285"/>
    </row>
    <row r="431" spans="1:34" ht="19" customHeight="1">
      <c r="A431" s="292"/>
      <c r="B431" s="1094" t="s">
        <v>15</v>
      </c>
      <c r="C431" s="1095"/>
      <c r="D431" s="1096" t="str">
        <f>IF(details!DZ35="","",details!DZ35)</f>
        <v/>
      </c>
      <c r="E431" s="1096"/>
      <c r="F431" s="1096"/>
      <c r="G431" s="1096" t="str">
        <f>IF(details!ED35="","",details!ED35)</f>
        <v/>
      </c>
      <c r="H431" s="1096"/>
      <c r="I431" s="1096"/>
      <c r="J431" s="1096" t="str">
        <f>IF(details!EL35="","",details!EL35)</f>
        <v/>
      </c>
      <c r="K431" s="1096"/>
      <c r="L431" s="1096"/>
      <c r="M431" s="1096" t="str">
        <f>IF(details!EH35="","",details!EH35)</f>
        <v/>
      </c>
      <c r="N431" s="1096"/>
      <c r="O431" s="1096"/>
      <c r="P431" s="296"/>
      <c r="Q431" s="1126"/>
      <c r="R431" s="1126"/>
      <c r="S431" s="292"/>
      <c r="T431" s="1094" t="s">
        <v>15</v>
      </c>
      <c r="U431" s="1095"/>
      <c r="V431" s="1097" t="str">
        <f>IF(details!DZ36="","",details!DZ36)</f>
        <v/>
      </c>
      <c r="W431" s="1098"/>
      <c r="X431" s="1099"/>
      <c r="Y431" s="1097" t="str">
        <f>IF(details!ED36="","",details!ED36)</f>
        <v/>
      </c>
      <c r="Z431" s="1098"/>
      <c r="AA431" s="1099"/>
      <c r="AB431" s="1097" t="str">
        <f>IF(details!EL36="","",details!EL36)</f>
        <v/>
      </c>
      <c r="AC431" s="1098"/>
      <c r="AD431" s="1099"/>
      <c r="AE431" s="1097" t="str">
        <f>IF(details!EH36="","",details!EH36)</f>
        <v/>
      </c>
      <c r="AF431" s="1098"/>
      <c r="AG431" s="1099"/>
      <c r="AH431" s="286"/>
    </row>
    <row r="432" spans="1:34" ht="19" customHeight="1">
      <c r="A432" s="291"/>
      <c r="B432" s="1089" t="s">
        <v>100</v>
      </c>
      <c r="C432" s="1090"/>
      <c r="D432" s="1081"/>
      <c r="E432" s="1081"/>
      <c r="F432" s="1081"/>
      <c r="G432" s="1081"/>
      <c r="H432" s="1081"/>
      <c r="I432" s="1081"/>
      <c r="J432" s="1081"/>
      <c r="K432" s="1081"/>
      <c r="L432" s="1081"/>
      <c r="M432" s="1081"/>
      <c r="N432" s="1081"/>
      <c r="O432" s="1081"/>
      <c r="P432" s="287"/>
      <c r="Q432" s="1126"/>
      <c r="R432" s="1126"/>
      <c r="S432" s="291"/>
      <c r="T432" s="1089" t="s">
        <v>100</v>
      </c>
      <c r="U432" s="1090"/>
      <c r="V432" s="1081"/>
      <c r="W432" s="1081"/>
      <c r="X432" s="1081"/>
      <c r="Y432" s="1081"/>
      <c r="Z432" s="1081"/>
      <c r="AA432" s="1081"/>
      <c r="AB432" s="1081"/>
      <c r="AC432" s="1081"/>
      <c r="AD432" s="1081"/>
      <c r="AE432" s="1081"/>
      <c r="AF432" s="1081"/>
      <c r="AG432" s="1081"/>
      <c r="AH432" s="287"/>
    </row>
    <row r="433" spans="1:34" ht="19" customHeight="1">
      <c r="A433" s="291"/>
      <c r="B433" s="1087" t="s">
        <v>80</v>
      </c>
      <c r="C433" s="1088"/>
      <c r="D433" s="1081"/>
      <c r="E433" s="1081"/>
      <c r="F433" s="1081"/>
      <c r="G433" s="1081"/>
      <c r="H433" s="1081"/>
      <c r="I433" s="1081"/>
      <c r="J433" s="1081"/>
      <c r="K433" s="1081"/>
      <c r="L433" s="1081"/>
      <c r="M433" s="1081"/>
      <c r="N433" s="1081"/>
      <c r="O433" s="1081"/>
      <c r="P433" s="287"/>
      <c r="Q433" s="1126"/>
      <c r="R433" s="1126"/>
      <c r="S433" s="291"/>
      <c r="T433" s="1087" t="s">
        <v>80</v>
      </c>
      <c r="U433" s="1088"/>
      <c r="V433" s="1081"/>
      <c r="W433" s="1081"/>
      <c r="X433" s="1081"/>
      <c r="Y433" s="1081"/>
      <c r="Z433" s="1081"/>
      <c r="AA433" s="1081"/>
      <c r="AB433" s="1081"/>
      <c r="AC433" s="1081"/>
      <c r="AD433" s="1081"/>
      <c r="AE433" s="1081"/>
      <c r="AF433" s="1081"/>
      <c r="AG433" s="1081"/>
      <c r="AH433" s="287"/>
    </row>
    <row r="434" spans="1:34" ht="19" customHeight="1">
      <c r="A434" s="291"/>
      <c r="B434" s="1085" t="s">
        <v>101</v>
      </c>
      <c r="C434" s="1086"/>
      <c r="D434" s="1081"/>
      <c r="E434" s="1081"/>
      <c r="F434" s="1081"/>
      <c r="G434" s="1081"/>
      <c r="H434" s="1081"/>
      <c r="I434" s="1081"/>
      <c r="J434" s="1081"/>
      <c r="K434" s="1081"/>
      <c r="L434" s="1081"/>
      <c r="M434" s="1081"/>
      <c r="N434" s="1081"/>
      <c r="O434" s="1081"/>
      <c r="P434" s="287"/>
      <c r="Q434" s="1126"/>
      <c r="R434" s="1126"/>
      <c r="S434" s="291"/>
      <c r="T434" s="1085" t="s">
        <v>101</v>
      </c>
      <c r="U434" s="1086"/>
      <c r="V434" s="1081"/>
      <c r="W434" s="1081"/>
      <c r="X434" s="1081"/>
      <c r="Y434" s="1081"/>
      <c r="Z434" s="1081"/>
      <c r="AA434" s="1081"/>
      <c r="AB434" s="1081"/>
      <c r="AC434" s="1081"/>
      <c r="AD434" s="1081"/>
      <c r="AE434" s="1081"/>
      <c r="AF434" s="1081"/>
      <c r="AG434" s="1081"/>
      <c r="AH434" s="287"/>
    </row>
    <row r="435" spans="1:34" ht="19" customHeight="1" thickBot="1">
      <c r="A435" s="293"/>
      <c r="B435" s="1082" t="s">
        <v>102</v>
      </c>
      <c r="C435" s="1083"/>
      <c r="D435" s="1084"/>
      <c r="E435" s="1084"/>
      <c r="F435" s="1084"/>
      <c r="G435" s="1084"/>
      <c r="H435" s="1084"/>
      <c r="I435" s="1084"/>
      <c r="J435" s="1084"/>
      <c r="K435" s="1084"/>
      <c r="L435" s="1084"/>
      <c r="M435" s="1084"/>
      <c r="N435" s="1084"/>
      <c r="O435" s="1084"/>
      <c r="P435" s="288"/>
      <c r="Q435" s="1126"/>
      <c r="R435" s="1126"/>
      <c r="S435" s="293"/>
      <c r="T435" s="1082" t="s">
        <v>102</v>
      </c>
      <c r="U435" s="1083"/>
      <c r="V435" s="1084"/>
      <c r="W435" s="1084"/>
      <c r="X435" s="1084"/>
      <c r="Y435" s="1084"/>
      <c r="Z435" s="1084"/>
      <c r="AA435" s="1084"/>
      <c r="AB435" s="1084"/>
      <c r="AC435" s="1084"/>
      <c r="AD435" s="1084"/>
      <c r="AE435" s="1084"/>
      <c r="AF435" s="1084"/>
      <c r="AG435" s="1084"/>
      <c r="AH435" s="288"/>
    </row>
    <row r="436" spans="1:34" ht="19" customHeight="1">
      <c r="A436" s="290"/>
      <c r="B436" s="1123" t="s">
        <v>47</v>
      </c>
      <c r="C436" s="1124"/>
      <c r="D436" s="1124"/>
      <c r="E436" s="1124"/>
      <c r="F436" s="1124"/>
      <c r="G436" s="1124"/>
      <c r="H436" s="1124"/>
      <c r="I436" s="1124"/>
      <c r="J436" s="1124"/>
      <c r="K436" s="1124"/>
      <c r="L436" s="1124"/>
      <c r="M436" s="1124"/>
      <c r="N436" s="1124"/>
      <c r="O436" s="1124"/>
      <c r="P436" s="1125"/>
      <c r="Q436" s="1126"/>
      <c r="R436" s="1126"/>
      <c r="S436" s="290"/>
      <c r="T436" s="1123" t="s">
        <v>47</v>
      </c>
      <c r="U436" s="1124"/>
      <c r="V436" s="1124"/>
      <c r="W436" s="1124"/>
      <c r="X436" s="1124"/>
      <c r="Y436" s="1124"/>
      <c r="Z436" s="1124"/>
      <c r="AA436" s="1124"/>
      <c r="AB436" s="1124"/>
      <c r="AC436" s="1124"/>
      <c r="AD436" s="1124"/>
      <c r="AE436" s="1124"/>
      <c r="AF436" s="1124"/>
      <c r="AG436" s="1124"/>
      <c r="AH436" s="1125"/>
    </row>
    <row r="437" spans="1:34" ht="19" customHeight="1">
      <c r="A437" s="1127"/>
      <c r="B437" s="1128" t="str">
        <f>'statement of marks'!$A$1</f>
        <v>jk- ck- ek/;fed fo|ky; uohu] fuEckgsM+k</v>
      </c>
      <c r="C437" s="1129"/>
      <c r="D437" s="1129"/>
      <c r="E437" s="1129"/>
      <c r="F437" s="1129"/>
      <c r="G437" s="1129"/>
      <c r="H437" s="1129"/>
      <c r="I437" s="1129"/>
      <c r="J437" s="1129"/>
      <c r="K437" s="1129"/>
      <c r="L437" s="1129"/>
      <c r="M437" s="1129"/>
      <c r="N437" s="1129"/>
      <c r="O437" s="1129"/>
      <c r="P437" s="1130"/>
      <c r="Q437" s="1126"/>
      <c r="R437" s="1126"/>
      <c r="S437" s="1127"/>
      <c r="T437" s="1128" t="str">
        <f>'statement of marks'!$A$1</f>
        <v>jk- ck- ek/;fed fo|ky; uohu] fuEckgsM+k</v>
      </c>
      <c r="U437" s="1129"/>
      <c r="V437" s="1129"/>
      <c r="W437" s="1129"/>
      <c r="X437" s="1129"/>
      <c r="Y437" s="1129"/>
      <c r="Z437" s="1129"/>
      <c r="AA437" s="1129"/>
      <c r="AB437" s="1129"/>
      <c r="AC437" s="1129"/>
      <c r="AD437" s="1129"/>
      <c r="AE437" s="1129"/>
      <c r="AF437" s="1129"/>
      <c r="AG437" s="1129"/>
      <c r="AH437" s="1130"/>
    </row>
    <row r="438" spans="1:34" ht="19" customHeight="1">
      <c r="A438" s="1127"/>
      <c r="B438" s="1128"/>
      <c r="C438" s="1129"/>
      <c r="D438" s="1129"/>
      <c r="E438" s="1129"/>
      <c r="F438" s="1129"/>
      <c r="G438" s="1129"/>
      <c r="H438" s="1129"/>
      <c r="I438" s="1129"/>
      <c r="J438" s="1129"/>
      <c r="K438" s="1129"/>
      <c r="L438" s="1129"/>
      <c r="M438" s="1129"/>
      <c r="N438" s="1129"/>
      <c r="O438" s="1129"/>
      <c r="P438" s="1130"/>
      <c r="Q438" s="1126"/>
      <c r="R438" s="1126"/>
      <c r="S438" s="1127"/>
      <c r="T438" s="1128"/>
      <c r="U438" s="1129"/>
      <c r="V438" s="1129"/>
      <c r="W438" s="1129"/>
      <c r="X438" s="1129"/>
      <c r="Y438" s="1129"/>
      <c r="Z438" s="1129"/>
      <c r="AA438" s="1129"/>
      <c r="AB438" s="1129"/>
      <c r="AC438" s="1129"/>
      <c r="AD438" s="1129"/>
      <c r="AE438" s="1129"/>
      <c r="AF438" s="1129"/>
      <c r="AG438" s="1129"/>
      <c r="AH438" s="1130"/>
    </row>
    <row r="439" spans="1:34" ht="19" customHeight="1">
      <c r="A439" s="291"/>
      <c r="B439" s="1131" t="s">
        <v>96</v>
      </c>
      <c r="C439" s="1132"/>
      <c r="D439" s="1119" t="str">
        <f>'statement of marks'!$H$3</f>
        <v>2015-16</v>
      </c>
      <c r="E439" s="1119"/>
      <c r="F439" s="1119"/>
      <c r="G439" s="1119"/>
      <c r="H439" s="1119"/>
      <c r="I439" s="1119"/>
      <c r="J439" s="1119"/>
      <c r="K439" s="1119"/>
      <c r="L439" s="1119"/>
      <c r="M439" s="1119"/>
      <c r="N439" s="1119"/>
      <c r="O439" s="1119"/>
      <c r="P439" s="1120"/>
      <c r="Q439" s="1126"/>
      <c r="R439" s="1126"/>
      <c r="S439" s="291"/>
      <c r="T439" s="1131" t="s">
        <v>96</v>
      </c>
      <c r="U439" s="1132"/>
      <c r="V439" s="1119" t="str">
        <f>'statement of marks'!$H$3</f>
        <v>2015-16</v>
      </c>
      <c r="W439" s="1119"/>
      <c r="X439" s="1119"/>
      <c r="Y439" s="1119"/>
      <c r="Z439" s="1119"/>
      <c r="AA439" s="1119"/>
      <c r="AB439" s="1119"/>
      <c r="AC439" s="1119"/>
      <c r="AD439" s="1119"/>
      <c r="AE439" s="1119"/>
      <c r="AF439" s="1119"/>
      <c r="AG439" s="1119"/>
      <c r="AH439" s="1120"/>
    </row>
    <row r="440" spans="1:34" ht="19" customHeight="1">
      <c r="A440" s="291"/>
      <c r="B440" s="1114" t="s">
        <v>218</v>
      </c>
      <c r="C440" s="1115"/>
      <c r="D440" s="1115" t="str">
        <f>IF('statement of marks'!J37="","",'statement of marks'!J37)</f>
        <v/>
      </c>
      <c r="E440" s="1115"/>
      <c r="F440" s="1115"/>
      <c r="G440" s="1115"/>
      <c r="H440" s="1115"/>
      <c r="I440" s="1115"/>
      <c r="J440" s="1115"/>
      <c r="K440" s="1115"/>
      <c r="L440" s="1115"/>
      <c r="M440" s="1115"/>
      <c r="N440" s="1115"/>
      <c r="O440" s="1115"/>
      <c r="P440" s="1133"/>
      <c r="Q440" s="1126"/>
      <c r="R440" s="1126"/>
      <c r="S440" s="291"/>
      <c r="T440" s="1114" t="s">
        <v>218</v>
      </c>
      <c r="U440" s="1115"/>
      <c r="V440" s="1115" t="str">
        <f>IF('statement of marks'!J38="","",'statement of marks'!J38)</f>
        <v/>
      </c>
      <c r="W440" s="1115"/>
      <c r="X440" s="1115"/>
      <c r="Y440" s="1115"/>
      <c r="Z440" s="1115"/>
      <c r="AA440" s="1115"/>
      <c r="AB440" s="1115"/>
      <c r="AC440" s="1115"/>
      <c r="AD440" s="1115"/>
      <c r="AE440" s="1115"/>
      <c r="AF440" s="1115"/>
      <c r="AG440" s="1115"/>
      <c r="AH440" s="1133"/>
    </row>
    <row r="441" spans="1:34" ht="19" customHeight="1">
      <c r="A441" s="291"/>
      <c r="B441" s="1114" t="s">
        <v>219</v>
      </c>
      <c r="C441" s="1115"/>
      <c r="D441" s="1115" t="str">
        <f>IF('statement of marks'!K37="","",'statement of marks'!K37)</f>
        <v/>
      </c>
      <c r="E441" s="1115"/>
      <c r="F441" s="1115"/>
      <c r="G441" s="1115"/>
      <c r="H441" s="1115"/>
      <c r="I441" s="1115"/>
      <c r="J441" s="1115"/>
      <c r="K441" s="1115"/>
      <c r="L441" s="1115"/>
      <c r="M441" s="1115"/>
      <c r="N441" s="1115"/>
      <c r="O441" s="1115"/>
      <c r="P441" s="1133"/>
      <c r="Q441" s="1126"/>
      <c r="R441" s="1126"/>
      <c r="S441" s="291"/>
      <c r="T441" s="1114" t="s">
        <v>219</v>
      </c>
      <c r="U441" s="1115"/>
      <c r="V441" s="1115" t="str">
        <f>IF('statement of marks'!K38="","",'statement of marks'!K38)</f>
        <v/>
      </c>
      <c r="W441" s="1115"/>
      <c r="X441" s="1115"/>
      <c r="Y441" s="1115"/>
      <c r="Z441" s="1115"/>
      <c r="AA441" s="1115"/>
      <c r="AB441" s="1115"/>
      <c r="AC441" s="1115"/>
      <c r="AD441" s="1115"/>
      <c r="AE441" s="1115"/>
      <c r="AF441" s="1115"/>
      <c r="AG441" s="1115"/>
      <c r="AH441" s="1133"/>
    </row>
    <row r="442" spans="1:34" ht="19" customHeight="1">
      <c r="A442" s="291"/>
      <c r="B442" s="1114" t="s">
        <v>220</v>
      </c>
      <c r="C442" s="1115"/>
      <c r="D442" s="1115" t="str">
        <f>IF('statement of marks'!L37="","",'statement of marks'!L37)</f>
        <v/>
      </c>
      <c r="E442" s="1115"/>
      <c r="F442" s="1115"/>
      <c r="G442" s="1115"/>
      <c r="H442" s="1115"/>
      <c r="I442" s="1115"/>
      <c r="J442" s="1115"/>
      <c r="K442" s="1115"/>
      <c r="L442" s="1115"/>
      <c r="M442" s="1115"/>
      <c r="N442" s="1115"/>
      <c r="O442" s="1115"/>
      <c r="P442" s="1133"/>
      <c r="Q442" s="1126"/>
      <c r="R442" s="1126"/>
      <c r="S442" s="291"/>
      <c r="T442" s="1114" t="s">
        <v>220</v>
      </c>
      <c r="U442" s="1115"/>
      <c r="V442" s="1115" t="str">
        <f>IF('statement of marks'!L38="","",'statement of marks'!L38)</f>
        <v/>
      </c>
      <c r="W442" s="1115"/>
      <c r="X442" s="1115"/>
      <c r="Y442" s="1115"/>
      <c r="Z442" s="1115"/>
      <c r="AA442" s="1115"/>
      <c r="AB442" s="1115"/>
      <c r="AC442" s="1115"/>
      <c r="AD442" s="1115"/>
      <c r="AE442" s="1115"/>
      <c r="AF442" s="1115"/>
      <c r="AG442" s="1115"/>
      <c r="AH442" s="1133"/>
    </row>
    <row r="443" spans="1:34" ht="19" customHeight="1">
      <c r="A443" s="291"/>
      <c r="B443" s="1114" t="s">
        <v>221</v>
      </c>
      <c r="C443" s="1115"/>
      <c r="D443" s="1119" t="str">
        <f>'statement of marks'!$G$3</f>
        <v>6 A</v>
      </c>
      <c r="E443" s="1119"/>
      <c r="F443" s="1119"/>
      <c r="G443" s="1119"/>
      <c r="H443" s="1115" t="s">
        <v>9</v>
      </c>
      <c r="I443" s="1115"/>
      <c r="J443" s="1115"/>
      <c r="K443" s="1115"/>
      <c r="L443" s="1115"/>
      <c r="M443" s="1119" t="str">
        <f>IF('statement of marks'!D37="","",'statement of marks'!D37)</f>
        <v/>
      </c>
      <c r="N443" s="1119"/>
      <c r="O443" s="1119"/>
      <c r="P443" s="1120"/>
      <c r="Q443" s="1126"/>
      <c r="R443" s="1126"/>
      <c r="S443" s="291"/>
      <c r="T443" s="1114" t="s">
        <v>221</v>
      </c>
      <c r="U443" s="1115"/>
      <c r="V443" s="1119" t="str">
        <f>'statement of marks'!$G$3</f>
        <v>6 A</v>
      </c>
      <c r="W443" s="1119"/>
      <c r="X443" s="1119"/>
      <c r="Y443" s="1119"/>
      <c r="Z443" s="1115" t="s">
        <v>9</v>
      </c>
      <c r="AA443" s="1115"/>
      <c r="AB443" s="1115"/>
      <c r="AC443" s="1115"/>
      <c r="AD443" s="1115"/>
      <c r="AE443" s="1119" t="str">
        <f>IF('statement of marks'!D38="","",'statement of marks'!D38)</f>
        <v/>
      </c>
      <c r="AF443" s="1119"/>
      <c r="AG443" s="1119"/>
      <c r="AH443" s="1120"/>
    </row>
    <row r="444" spans="1:34" ht="19" customHeight="1">
      <c r="A444" s="291"/>
      <c r="B444" s="1114" t="s">
        <v>222</v>
      </c>
      <c r="C444" s="1115"/>
      <c r="D444" s="1119" t="str">
        <f>IF('statement of marks'!F37="","",'statement of marks'!F37)</f>
        <v/>
      </c>
      <c r="E444" s="1119"/>
      <c r="F444" s="1119"/>
      <c r="G444" s="1119"/>
      <c r="H444" s="1115" t="s">
        <v>0</v>
      </c>
      <c r="I444" s="1115"/>
      <c r="J444" s="1115"/>
      <c r="K444" s="1115"/>
      <c r="L444" s="1115"/>
      <c r="M444" s="1121" t="str">
        <f>IF('statement of marks'!H37="","",'statement of marks'!H37)</f>
        <v/>
      </c>
      <c r="N444" s="1121"/>
      <c r="O444" s="1121"/>
      <c r="P444" s="1122"/>
      <c r="Q444" s="1126"/>
      <c r="R444" s="1126"/>
      <c r="S444" s="291"/>
      <c r="T444" s="1114" t="s">
        <v>222</v>
      </c>
      <c r="U444" s="1115"/>
      <c r="V444" s="1119" t="str">
        <f>IF('statement of marks'!F38="","",'statement of marks'!F38)</f>
        <v/>
      </c>
      <c r="W444" s="1119"/>
      <c r="X444" s="1119"/>
      <c r="Y444" s="1119"/>
      <c r="Z444" s="1115" t="s">
        <v>0</v>
      </c>
      <c r="AA444" s="1115"/>
      <c r="AB444" s="1115"/>
      <c r="AC444" s="1115"/>
      <c r="AD444" s="1115"/>
      <c r="AE444" s="1121" t="str">
        <f>IF('statement of marks'!H38="","",'statement of marks'!H38)</f>
        <v/>
      </c>
      <c r="AF444" s="1121"/>
      <c r="AG444" s="1121"/>
      <c r="AH444" s="1122"/>
    </row>
    <row r="445" spans="1:34" ht="19" customHeight="1">
      <c r="A445" s="291"/>
      <c r="B445" s="289" t="s">
        <v>28</v>
      </c>
      <c r="C445" s="279" t="s">
        <v>97</v>
      </c>
      <c r="D445" s="1111" t="s">
        <v>1</v>
      </c>
      <c r="E445" s="1111"/>
      <c r="F445" s="1111"/>
      <c r="G445" s="1111" t="s">
        <v>21</v>
      </c>
      <c r="H445" s="1111"/>
      <c r="I445" s="1111"/>
      <c r="J445" s="1111" t="s">
        <v>68</v>
      </c>
      <c r="K445" s="1111"/>
      <c r="L445" s="1111"/>
      <c r="M445" s="1111" t="s">
        <v>98</v>
      </c>
      <c r="N445" s="1111"/>
      <c r="O445" s="1111"/>
      <c r="P445" s="280" t="s">
        <v>278</v>
      </c>
      <c r="Q445" s="1126"/>
      <c r="R445" s="1126"/>
      <c r="S445" s="291"/>
      <c r="T445" s="289" t="s">
        <v>28</v>
      </c>
      <c r="U445" s="279" t="s">
        <v>97</v>
      </c>
      <c r="V445" s="1111" t="s">
        <v>1</v>
      </c>
      <c r="W445" s="1111"/>
      <c r="X445" s="1111"/>
      <c r="Y445" s="1111" t="s">
        <v>21</v>
      </c>
      <c r="Z445" s="1111"/>
      <c r="AA445" s="1111"/>
      <c r="AB445" s="1111" t="s">
        <v>68</v>
      </c>
      <c r="AC445" s="1111"/>
      <c r="AD445" s="1111"/>
      <c r="AE445" s="1111" t="s">
        <v>98</v>
      </c>
      <c r="AF445" s="1111"/>
      <c r="AG445" s="1111"/>
      <c r="AH445" s="280" t="s">
        <v>278</v>
      </c>
    </row>
    <row r="446" spans="1:34" ht="19" customHeight="1">
      <c r="A446" s="291"/>
      <c r="B446" s="1104" t="s">
        <v>3</v>
      </c>
      <c r="C446" s="1105"/>
      <c r="D446" s="312">
        <f>IF('statement of marks'!M$6="","",'statement of marks'!M$6)</f>
        <v>5</v>
      </c>
      <c r="E446" s="312">
        <f>IF('statement of marks'!N$6="","",'statement of marks'!N$6)</f>
        <v>5</v>
      </c>
      <c r="F446" s="312">
        <f>IF('statement of marks'!O$6="","",'statement of marks'!O$6)</f>
        <v>10</v>
      </c>
      <c r="G446" s="312">
        <f>IF('statement of marks'!P$6="","",'statement of marks'!P$6)</f>
        <v>5</v>
      </c>
      <c r="H446" s="312">
        <f>IF('statement of marks'!Q$6="","",'statement of marks'!Q$6)</f>
        <v>5</v>
      </c>
      <c r="I446" s="312">
        <f>IF('statement of marks'!R$6="","",'statement of marks'!R$6)</f>
        <v>10</v>
      </c>
      <c r="J446" s="312">
        <f>IF('statement of marks'!S$6="","",'statement of marks'!S$6)</f>
        <v>5</v>
      </c>
      <c r="K446" s="312">
        <f>IF('statement of marks'!T$6="","",'statement of marks'!T$6)</f>
        <v>5</v>
      </c>
      <c r="L446" s="312">
        <f>IF('statement of marks'!U$6="","",'statement of marks'!U$6)</f>
        <v>10</v>
      </c>
      <c r="M446" s="312">
        <f>IF('statement of marks'!W$6="","",'statement of marks'!W$6)</f>
        <v>50</v>
      </c>
      <c r="N446" s="312">
        <f>IF('statement of marks'!X$6="","",'statement of marks'!X$6)</f>
        <v>20</v>
      </c>
      <c r="O446" s="312">
        <f>IF('statement of marks'!Y$6="","",'statement of marks'!Y$6)</f>
        <v>70</v>
      </c>
      <c r="P446" s="281">
        <f>IF('statement of marks'!Z$6="","",'statement of marks'!Z$6)</f>
        <v>100</v>
      </c>
      <c r="Q446" s="1126"/>
      <c r="R446" s="1126"/>
      <c r="S446" s="291"/>
      <c r="T446" s="1104" t="s">
        <v>3</v>
      </c>
      <c r="U446" s="1105"/>
      <c r="V446" s="312">
        <f>IF('statement of marks'!M$6="","",'statement of marks'!M$6)</f>
        <v>5</v>
      </c>
      <c r="W446" s="312">
        <f>IF('statement of marks'!N$6="","",'statement of marks'!N$6)</f>
        <v>5</v>
      </c>
      <c r="X446" s="312">
        <f>IF('statement of marks'!O$6="","",'statement of marks'!O$6)</f>
        <v>10</v>
      </c>
      <c r="Y446" s="312">
        <f>IF('statement of marks'!P$6="","",'statement of marks'!P$6)</f>
        <v>5</v>
      </c>
      <c r="Z446" s="312">
        <f>IF('statement of marks'!Q$6="","",'statement of marks'!Q$6)</f>
        <v>5</v>
      </c>
      <c r="AA446" s="312">
        <f>IF('statement of marks'!R$6="","",'statement of marks'!R$6)</f>
        <v>10</v>
      </c>
      <c r="AB446" s="312">
        <f>IF('statement of marks'!S$6="","",'statement of marks'!S$6)</f>
        <v>5</v>
      </c>
      <c r="AC446" s="312">
        <f>IF('statement of marks'!T$6="","",'statement of marks'!T$6)</f>
        <v>5</v>
      </c>
      <c r="AD446" s="312">
        <f>IF('statement of marks'!U$6="","",'statement of marks'!U$6)</f>
        <v>10</v>
      </c>
      <c r="AE446" s="312">
        <f>IF('statement of marks'!W$6="","",'statement of marks'!W$6)</f>
        <v>50</v>
      </c>
      <c r="AF446" s="312">
        <f>IF('statement of marks'!X$6="","",'statement of marks'!X$6)</f>
        <v>20</v>
      </c>
      <c r="AG446" s="312">
        <f>IF('statement of marks'!Y$6="","",'statement of marks'!Y$6)</f>
        <v>70</v>
      </c>
      <c r="AH446" s="281">
        <f>IF('statement of marks'!Z$6="","",'statement of marks'!Z$6)</f>
        <v>100</v>
      </c>
    </row>
    <row r="447" spans="1:34" ht="19" customHeight="1">
      <c r="A447" s="291"/>
      <c r="B447" s="1114" t="str">
        <f>IF('statement of marks'!$M$3="","",'statement of marks'!$M$3)</f>
        <v>fgUnh</v>
      </c>
      <c r="C447" s="1115"/>
      <c r="D447" s="277" t="str">
        <f>IF('statement of marks'!M37="","",'statement of marks'!M37)</f>
        <v/>
      </c>
      <c r="E447" s="277" t="str">
        <f>IF('statement of marks'!N37="","",'statement of marks'!N37)</f>
        <v/>
      </c>
      <c r="F447" s="275" t="str">
        <f>IF('statement of marks'!O37="","",'statement of marks'!O37)</f>
        <v/>
      </c>
      <c r="G447" s="277" t="str">
        <f>IF('statement of marks'!P37="","",'statement of marks'!P37)</f>
        <v/>
      </c>
      <c r="H447" s="277" t="str">
        <f>IF('statement of marks'!Q37="","",'statement of marks'!Q37)</f>
        <v/>
      </c>
      <c r="I447" s="275" t="str">
        <f>IF('statement of marks'!R37="","",'statement of marks'!R37)</f>
        <v/>
      </c>
      <c r="J447" s="277" t="str">
        <f>IF('statement of marks'!S37="","",'statement of marks'!S37)</f>
        <v/>
      </c>
      <c r="K447" s="277" t="str">
        <f>IF('statement of marks'!T37="","",'statement of marks'!T37)</f>
        <v/>
      </c>
      <c r="L447" s="275" t="str">
        <f>IF('statement of marks'!U37="","",'statement of marks'!U37)</f>
        <v/>
      </c>
      <c r="M447" s="277" t="str">
        <f>IF('statement of marks'!W37="","",'statement of marks'!W37)</f>
        <v/>
      </c>
      <c r="N447" s="277" t="str">
        <f>IF('statement of marks'!X37="","",'statement of marks'!X37)</f>
        <v/>
      </c>
      <c r="O447" s="275" t="str">
        <f>IF('statement of marks'!Y37="","",'statement of marks'!Y37)</f>
        <v/>
      </c>
      <c r="P447" s="281" t="str">
        <f>IF('statement of marks'!Z37="","",'statement of marks'!Z37)</f>
        <v/>
      </c>
      <c r="Q447" s="1126"/>
      <c r="R447" s="1126"/>
      <c r="S447" s="291"/>
      <c r="T447" s="1114" t="str">
        <f>IF('statement of marks'!$M$3="","",'statement of marks'!$M$3)</f>
        <v>fgUnh</v>
      </c>
      <c r="U447" s="1115"/>
      <c r="V447" s="277" t="str">
        <f>IF('statement of marks'!M38="","",'statement of marks'!M38)</f>
        <v/>
      </c>
      <c r="W447" s="277" t="str">
        <f>IF('statement of marks'!N38="","",'statement of marks'!N38)</f>
        <v/>
      </c>
      <c r="X447" s="275" t="str">
        <f>IF('statement of marks'!O38="","",'statement of marks'!O38)</f>
        <v/>
      </c>
      <c r="Y447" s="277" t="str">
        <f>IF('statement of marks'!P38="","",'statement of marks'!P38)</f>
        <v/>
      </c>
      <c r="Z447" s="277" t="str">
        <f>IF('statement of marks'!Q38="","",'statement of marks'!Q38)</f>
        <v/>
      </c>
      <c r="AA447" s="275" t="str">
        <f>IF('statement of marks'!R38="","",'statement of marks'!R38)</f>
        <v/>
      </c>
      <c r="AB447" s="277" t="str">
        <f>IF('statement of marks'!S38="","",'statement of marks'!S38)</f>
        <v/>
      </c>
      <c r="AC447" s="277" t="str">
        <f>IF('statement of marks'!T38="","",'statement of marks'!T38)</f>
        <v/>
      </c>
      <c r="AD447" s="275" t="str">
        <f>IF('statement of marks'!U38="","",'statement of marks'!U38)</f>
        <v/>
      </c>
      <c r="AE447" s="277" t="str">
        <f>IF('statement of marks'!W38="","",'statement of marks'!W38)</f>
        <v/>
      </c>
      <c r="AF447" s="277" t="str">
        <f>IF('statement of marks'!X38="","",'statement of marks'!X38)</f>
        <v/>
      </c>
      <c r="AG447" s="275" t="str">
        <f>IF('statement of marks'!Y38="","",'statement of marks'!Y38)</f>
        <v/>
      </c>
      <c r="AH447" s="281" t="str">
        <f>IF('statement of marks'!Z38="","",'statement of marks'!Z38)</f>
        <v/>
      </c>
    </row>
    <row r="448" spans="1:34" ht="19" customHeight="1">
      <c r="A448" s="291"/>
      <c r="B448" s="1114" t="str">
        <f>IF('statement of marks'!$AI$3="","",'statement of marks'!$AI$3)</f>
        <v>vaxszth</v>
      </c>
      <c r="C448" s="1115"/>
      <c r="D448" s="277" t="str">
        <f>IF('statement of marks'!AI37="","",'statement of marks'!AI37)</f>
        <v/>
      </c>
      <c r="E448" s="277" t="str">
        <f>IF('statement of marks'!AJ37="","",'statement of marks'!AJ37)</f>
        <v/>
      </c>
      <c r="F448" s="275" t="str">
        <f>IF('statement of marks'!AK37="","",'statement of marks'!AK37)</f>
        <v/>
      </c>
      <c r="G448" s="277" t="str">
        <f>IF('statement of marks'!AL37="","",'statement of marks'!AL37)</f>
        <v/>
      </c>
      <c r="H448" s="277" t="str">
        <f>IF('statement of marks'!AM37="","",'statement of marks'!AM37)</f>
        <v/>
      </c>
      <c r="I448" s="275" t="str">
        <f>IF('statement of marks'!AN37="","",'statement of marks'!AN37)</f>
        <v/>
      </c>
      <c r="J448" s="277" t="str">
        <f>IF('statement of marks'!AO37="","",'statement of marks'!AO37)</f>
        <v/>
      </c>
      <c r="K448" s="277" t="str">
        <f>IF('statement of marks'!AP37="","",'statement of marks'!AP37)</f>
        <v/>
      </c>
      <c r="L448" s="275" t="str">
        <f>IF('statement of marks'!AQ37="","",'statement of marks'!AQ37)</f>
        <v/>
      </c>
      <c r="M448" s="277" t="str">
        <f>IF('statement of marks'!AS37="","",'statement of marks'!AS37)</f>
        <v/>
      </c>
      <c r="N448" s="277" t="str">
        <f>IF('statement of marks'!AT37="","",'statement of marks'!AT37)</f>
        <v/>
      </c>
      <c r="O448" s="275" t="str">
        <f>IF('statement of marks'!AU37="","",'statement of marks'!AU37)</f>
        <v/>
      </c>
      <c r="P448" s="281" t="str">
        <f>IF('statement of marks'!AV37="","",'statement of marks'!AV37)</f>
        <v/>
      </c>
      <c r="Q448" s="1126"/>
      <c r="R448" s="1126"/>
      <c r="S448" s="291"/>
      <c r="T448" s="1114" t="str">
        <f>IF('statement of marks'!$AI$3="","",'statement of marks'!$AI$3)</f>
        <v>vaxszth</v>
      </c>
      <c r="U448" s="1115"/>
      <c r="V448" s="277" t="str">
        <f>IF('statement of marks'!AI38="","",'statement of marks'!AI38)</f>
        <v/>
      </c>
      <c r="W448" s="277" t="str">
        <f>IF('statement of marks'!AJ38="","",'statement of marks'!AJ38)</f>
        <v/>
      </c>
      <c r="X448" s="275" t="str">
        <f>IF('statement of marks'!AK38="","",'statement of marks'!AK38)</f>
        <v/>
      </c>
      <c r="Y448" s="277" t="str">
        <f>IF('statement of marks'!AL38="","",'statement of marks'!AL38)</f>
        <v/>
      </c>
      <c r="Z448" s="277" t="str">
        <f>IF('statement of marks'!AM38="","",'statement of marks'!AM38)</f>
        <v/>
      </c>
      <c r="AA448" s="275" t="str">
        <f>IF('statement of marks'!AN38="","",'statement of marks'!AN38)</f>
        <v/>
      </c>
      <c r="AB448" s="277" t="str">
        <f>IF('statement of marks'!AO38="","",'statement of marks'!AO38)</f>
        <v/>
      </c>
      <c r="AC448" s="277" t="str">
        <f>IF('statement of marks'!AP38="","",'statement of marks'!AP38)</f>
        <v/>
      </c>
      <c r="AD448" s="275" t="str">
        <f>IF('statement of marks'!AQ38="","",'statement of marks'!AQ38)</f>
        <v/>
      </c>
      <c r="AE448" s="277" t="str">
        <f>IF('statement of marks'!AS38="","",'statement of marks'!AS38)</f>
        <v/>
      </c>
      <c r="AF448" s="277" t="str">
        <f>IF('statement of marks'!AT38="","",'statement of marks'!AT38)</f>
        <v/>
      </c>
      <c r="AG448" s="275" t="str">
        <f>IF('statement of marks'!AU38="","",'statement of marks'!AU38)</f>
        <v/>
      </c>
      <c r="AH448" s="281" t="str">
        <f>IF('statement of marks'!AV38="","",'statement of marks'!AV38)</f>
        <v/>
      </c>
    </row>
    <row r="449" spans="1:34" ht="19" customHeight="1">
      <c r="A449" s="291"/>
      <c r="B449" s="1114" t="str">
        <f>IF('statement of marks'!BE37="s","laLd`r",IF('statement of marks'!BE37="u","mnwZ",IF('statement of marks'!BE37="g","xqtjkrh",IF('statement of marks'!BE37="p","iatkch",IF('statement of marks'!BE37="sd","fla/kh","r`rh; Hkk""kk")))))</f>
        <v>r`rh; Hkk"kk</v>
      </c>
      <c r="C449" s="1115"/>
      <c r="D449" s="277" t="str">
        <f>IF('statement of marks'!BF37="","",'statement of marks'!BF37)</f>
        <v/>
      </c>
      <c r="E449" s="277" t="str">
        <f>IF('statement of marks'!BG37="","",'statement of marks'!BG37)</f>
        <v/>
      </c>
      <c r="F449" s="275" t="str">
        <f>IF('statement of marks'!BH37="","",'statement of marks'!BH37)</f>
        <v/>
      </c>
      <c r="G449" s="277" t="str">
        <f>IF('statement of marks'!BI37="","",'statement of marks'!BI37)</f>
        <v/>
      </c>
      <c r="H449" s="277" t="str">
        <f>IF('statement of marks'!BJ37="","",'statement of marks'!BJ37)</f>
        <v/>
      </c>
      <c r="I449" s="275" t="str">
        <f>IF('statement of marks'!BK37="","",'statement of marks'!BK37)</f>
        <v/>
      </c>
      <c r="J449" s="277" t="str">
        <f>IF('statement of marks'!BL37="","",'statement of marks'!BL37)</f>
        <v/>
      </c>
      <c r="K449" s="277" t="str">
        <f>IF('statement of marks'!BM37="","",'statement of marks'!BM37)</f>
        <v/>
      </c>
      <c r="L449" s="275" t="str">
        <f>IF('statement of marks'!BN37="","",'statement of marks'!BN37)</f>
        <v/>
      </c>
      <c r="M449" s="277" t="str">
        <f>IF('statement of marks'!BP37="","",'statement of marks'!BP37)</f>
        <v/>
      </c>
      <c r="N449" s="277" t="str">
        <f>IF('statement of marks'!BQ37="","",'statement of marks'!BQ37)</f>
        <v/>
      </c>
      <c r="O449" s="275" t="str">
        <f>IF('statement of marks'!BR37="","",'statement of marks'!BR37)</f>
        <v/>
      </c>
      <c r="P449" s="281" t="str">
        <f>IF('statement of marks'!BS37="","",'statement of marks'!BS37)</f>
        <v/>
      </c>
      <c r="Q449" s="1126"/>
      <c r="R449" s="1126"/>
      <c r="S449" s="291"/>
      <c r="T449" s="1114" t="str">
        <f>IF('statement of marks'!BE38="s","laLd`r",IF('statement of marks'!BE38="u","mnwZ",IF('statement of marks'!BE38="g","xqtjkrh",IF('statement of marks'!BE38="p","iatkch",IF('statement of marks'!BE38="sd","fla/kh","r`rh; Hkk""kk")))))</f>
        <v>r`rh; Hkk"kk</v>
      </c>
      <c r="U449" s="1115"/>
      <c r="V449" s="277" t="str">
        <f>IF('statement of marks'!BF38="","",'statement of marks'!BF38)</f>
        <v/>
      </c>
      <c r="W449" s="277" t="str">
        <f>IF('statement of marks'!BG38="","",'statement of marks'!BG38)</f>
        <v/>
      </c>
      <c r="X449" s="275" t="str">
        <f>IF('statement of marks'!BH38="","",'statement of marks'!BH38)</f>
        <v/>
      </c>
      <c r="Y449" s="277" t="str">
        <f>IF('statement of marks'!BI38="","",'statement of marks'!BI38)</f>
        <v/>
      </c>
      <c r="Z449" s="277" t="str">
        <f>IF('statement of marks'!BJ38="","",'statement of marks'!BJ38)</f>
        <v/>
      </c>
      <c r="AA449" s="275" t="str">
        <f>IF('statement of marks'!BK38="","",'statement of marks'!BK38)</f>
        <v/>
      </c>
      <c r="AB449" s="277" t="str">
        <f>IF('statement of marks'!BL38="","",'statement of marks'!BL38)</f>
        <v/>
      </c>
      <c r="AC449" s="277" t="str">
        <f>IF('statement of marks'!BM38="","",'statement of marks'!BM38)</f>
        <v/>
      </c>
      <c r="AD449" s="275" t="str">
        <f>IF('statement of marks'!BN38="","",'statement of marks'!BN38)</f>
        <v/>
      </c>
      <c r="AE449" s="277" t="str">
        <f>IF('statement of marks'!BP38="","",'statement of marks'!BP38)</f>
        <v/>
      </c>
      <c r="AF449" s="277" t="str">
        <f>IF('statement of marks'!BQ38="","",'statement of marks'!BQ38)</f>
        <v/>
      </c>
      <c r="AG449" s="275" t="str">
        <f>IF('statement of marks'!BR38="","",'statement of marks'!BR38)</f>
        <v/>
      </c>
      <c r="AH449" s="281" t="str">
        <f>IF('statement of marks'!BS38="","",'statement of marks'!BS38)</f>
        <v/>
      </c>
    </row>
    <row r="450" spans="1:34" ht="19" customHeight="1">
      <c r="A450" s="291"/>
      <c r="B450" s="1114" t="str">
        <f>IF('statement of marks'!$CB$3="","",'statement of marks'!$CB$3)</f>
        <v>xf.kr</v>
      </c>
      <c r="C450" s="1115"/>
      <c r="D450" s="277" t="str">
        <f>IF('statement of marks'!CB37="","",'statement of marks'!CB37)</f>
        <v/>
      </c>
      <c r="E450" s="277" t="str">
        <f>IF('statement of marks'!CC37="","",'statement of marks'!CC37)</f>
        <v/>
      </c>
      <c r="F450" s="275" t="str">
        <f>IF('statement of marks'!CD37="","",'statement of marks'!CD37)</f>
        <v/>
      </c>
      <c r="G450" s="277" t="str">
        <f>IF('statement of marks'!CE37="","",'statement of marks'!CE37)</f>
        <v/>
      </c>
      <c r="H450" s="277" t="str">
        <f>IF('statement of marks'!CF37="","",'statement of marks'!CF37)</f>
        <v/>
      </c>
      <c r="I450" s="275" t="str">
        <f>IF('statement of marks'!CG37="","",'statement of marks'!CG37)</f>
        <v/>
      </c>
      <c r="J450" s="277" t="str">
        <f>IF('statement of marks'!CH37="","",'statement of marks'!CH37)</f>
        <v/>
      </c>
      <c r="K450" s="277" t="str">
        <f>IF('statement of marks'!CI37="","",'statement of marks'!CI37)</f>
        <v/>
      </c>
      <c r="L450" s="275" t="str">
        <f>IF('statement of marks'!CJ37="","",'statement of marks'!CJ37)</f>
        <v/>
      </c>
      <c r="M450" s="277" t="str">
        <f>IF('statement of marks'!CL37="","",'statement of marks'!CL37)</f>
        <v/>
      </c>
      <c r="N450" s="277" t="str">
        <f>IF('statement of marks'!CM37="","",'statement of marks'!CM37)</f>
        <v/>
      </c>
      <c r="O450" s="275" t="str">
        <f>IF('statement of marks'!CN37="","",'statement of marks'!CN37)</f>
        <v/>
      </c>
      <c r="P450" s="281" t="str">
        <f>IF('statement of marks'!CO37="","",'statement of marks'!CO37)</f>
        <v/>
      </c>
      <c r="Q450" s="1126"/>
      <c r="R450" s="1126"/>
      <c r="S450" s="291"/>
      <c r="T450" s="1114" t="str">
        <f>IF('statement of marks'!$CB$3="","",'statement of marks'!$CB$3)</f>
        <v>xf.kr</v>
      </c>
      <c r="U450" s="1115"/>
      <c r="V450" s="277" t="str">
        <f>IF('statement of marks'!CB38="","",'statement of marks'!CB38)</f>
        <v/>
      </c>
      <c r="W450" s="277" t="str">
        <f>IF('statement of marks'!CC38="","",'statement of marks'!CC38)</f>
        <v/>
      </c>
      <c r="X450" s="275" t="str">
        <f>IF('statement of marks'!CD38="","",'statement of marks'!CD38)</f>
        <v/>
      </c>
      <c r="Y450" s="277" t="str">
        <f>IF('statement of marks'!CE38="","",'statement of marks'!CE38)</f>
        <v/>
      </c>
      <c r="Z450" s="277" t="str">
        <f>IF('statement of marks'!CF38="","",'statement of marks'!CF38)</f>
        <v/>
      </c>
      <c r="AA450" s="275" t="str">
        <f>IF('statement of marks'!CG38="","",'statement of marks'!CG38)</f>
        <v/>
      </c>
      <c r="AB450" s="277" t="str">
        <f>IF('statement of marks'!CH38="","",'statement of marks'!CH38)</f>
        <v/>
      </c>
      <c r="AC450" s="277" t="str">
        <f>IF('statement of marks'!CI38="","",'statement of marks'!CI38)</f>
        <v/>
      </c>
      <c r="AD450" s="275" t="str">
        <f>IF('statement of marks'!CJ38="","",'statement of marks'!CJ38)</f>
        <v/>
      </c>
      <c r="AE450" s="277" t="str">
        <f>IF('statement of marks'!CL38="","",'statement of marks'!CL38)</f>
        <v/>
      </c>
      <c r="AF450" s="277" t="str">
        <f>IF('statement of marks'!CM38="","",'statement of marks'!CM38)</f>
        <v/>
      </c>
      <c r="AG450" s="275" t="str">
        <f>IF('statement of marks'!CN38="","",'statement of marks'!CN38)</f>
        <v/>
      </c>
      <c r="AH450" s="281" t="str">
        <f>IF('statement of marks'!CO38="","",'statement of marks'!CO38)</f>
        <v/>
      </c>
    </row>
    <row r="451" spans="1:34" ht="19" customHeight="1">
      <c r="A451" s="291"/>
      <c r="B451" s="1114" t="str">
        <f>IF('statement of marks'!$CX$3="","",'statement of marks'!$CX$3)</f>
        <v>foKku</v>
      </c>
      <c r="C451" s="1115"/>
      <c r="D451" s="277" t="str">
        <f>IF('statement of marks'!CX37="","",'statement of marks'!CX37)</f>
        <v/>
      </c>
      <c r="E451" s="277" t="str">
        <f>IF('statement of marks'!CY37="","",'statement of marks'!CY37)</f>
        <v/>
      </c>
      <c r="F451" s="275" t="str">
        <f>IF('statement of marks'!CZ37="","",'statement of marks'!CZ37)</f>
        <v/>
      </c>
      <c r="G451" s="277" t="str">
        <f>IF('statement of marks'!DA37="","",'statement of marks'!DA37)</f>
        <v/>
      </c>
      <c r="H451" s="277" t="str">
        <f>IF('statement of marks'!DB37="","",'statement of marks'!DB37)</f>
        <v/>
      </c>
      <c r="I451" s="275" t="str">
        <f>IF('statement of marks'!DC37="","",'statement of marks'!DC37)</f>
        <v/>
      </c>
      <c r="J451" s="277" t="str">
        <f>IF('statement of marks'!DD37="","",'statement of marks'!DD37)</f>
        <v/>
      </c>
      <c r="K451" s="277" t="str">
        <f>IF('statement of marks'!DE37="","",'statement of marks'!DE37)</f>
        <v/>
      </c>
      <c r="L451" s="275" t="str">
        <f>IF('statement of marks'!DF37="","",'statement of marks'!DF37)</f>
        <v/>
      </c>
      <c r="M451" s="277" t="str">
        <f>IF('statement of marks'!DH37="","",'statement of marks'!DH37)</f>
        <v/>
      </c>
      <c r="N451" s="277" t="str">
        <f>IF('statement of marks'!DI37="","",'statement of marks'!DI37)</f>
        <v/>
      </c>
      <c r="O451" s="275" t="str">
        <f>IF('statement of marks'!DJ37="","",'statement of marks'!DJ37)</f>
        <v/>
      </c>
      <c r="P451" s="281" t="str">
        <f>IF('statement of marks'!DK37="","",'statement of marks'!DK37)</f>
        <v/>
      </c>
      <c r="Q451" s="1126"/>
      <c r="R451" s="1126"/>
      <c r="S451" s="291"/>
      <c r="T451" s="1114" t="str">
        <f>IF('statement of marks'!$CX$3="","",'statement of marks'!$CX$3)</f>
        <v>foKku</v>
      </c>
      <c r="U451" s="1115"/>
      <c r="V451" s="277" t="str">
        <f>IF('statement of marks'!CX38="","",'statement of marks'!CX38)</f>
        <v/>
      </c>
      <c r="W451" s="277" t="str">
        <f>IF('statement of marks'!CY38="","",'statement of marks'!CY38)</f>
        <v/>
      </c>
      <c r="X451" s="275" t="str">
        <f>IF('statement of marks'!CZ38="","",'statement of marks'!CZ38)</f>
        <v/>
      </c>
      <c r="Y451" s="277" t="str">
        <f>IF('statement of marks'!DA38="","",'statement of marks'!DA38)</f>
        <v/>
      </c>
      <c r="Z451" s="277" t="str">
        <f>IF('statement of marks'!DB38="","",'statement of marks'!DB38)</f>
        <v/>
      </c>
      <c r="AA451" s="275" t="str">
        <f>IF('statement of marks'!DC38="","",'statement of marks'!DC38)</f>
        <v/>
      </c>
      <c r="AB451" s="277" t="str">
        <f>IF('statement of marks'!DD38="","",'statement of marks'!DD38)</f>
        <v/>
      </c>
      <c r="AC451" s="277" t="str">
        <f>IF('statement of marks'!DE38="","",'statement of marks'!DE38)</f>
        <v/>
      </c>
      <c r="AD451" s="275" t="str">
        <f>IF('statement of marks'!DF38="","",'statement of marks'!DF38)</f>
        <v/>
      </c>
      <c r="AE451" s="277" t="str">
        <f>IF('statement of marks'!DH38="","",'statement of marks'!DH38)</f>
        <v/>
      </c>
      <c r="AF451" s="277" t="str">
        <f>IF('statement of marks'!DI38="","",'statement of marks'!DI38)</f>
        <v/>
      </c>
      <c r="AG451" s="275" t="str">
        <f>IF('statement of marks'!DJ38="","",'statement of marks'!DJ38)</f>
        <v/>
      </c>
      <c r="AH451" s="281" t="str">
        <f>IF('statement of marks'!DK38="","",'statement of marks'!DK38)</f>
        <v/>
      </c>
    </row>
    <row r="452" spans="1:34" ht="19" customHeight="1">
      <c r="A452" s="291"/>
      <c r="B452" s="1114" t="str">
        <f>IF('statement of marks'!$DT$3="","",'statement of marks'!$DT$3)</f>
        <v>lkekftd foKku</v>
      </c>
      <c r="C452" s="1115"/>
      <c r="D452" s="277" t="str">
        <f>IF('statement of marks'!DT37="","",'statement of marks'!DT37)</f>
        <v/>
      </c>
      <c r="E452" s="277" t="str">
        <f>IF('statement of marks'!DU37="","",'statement of marks'!DU37)</f>
        <v/>
      </c>
      <c r="F452" s="275" t="str">
        <f>IF('statement of marks'!DV37="","",'statement of marks'!DV37)</f>
        <v/>
      </c>
      <c r="G452" s="277" t="str">
        <f>IF('statement of marks'!DW37="","",'statement of marks'!DW37)</f>
        <v/>
      </c>
      <c r="H452" s="277" t="str">
        <f>IF('statement of marks'!DX37="","",'statement of marks'!DX37)</f>
        <v/>
      </c>
      <c r="I452" s="275" t="str">
        <f>IF('statement of marks'!DY37="","",'statement of marks'!DY37)</f>
        <v/>
      </c>
      <c r="J452" s="277" t="str">
        <f>IF('statement of marks'!DZ37="","",'statement of marks'!DZ37)</f>
        <v/>
      </c>
      <c r="K452" s="277" t="str">
        <f>IF('statement of marks'!EA37="","",'statement of marks'!EA37)</f>
        <v/>
      </c>
      <c r="L452" s="275" t="str">
        <f>IF('statement of marks'!EB37="","",'statement of marks'!EB37)</f>
        <v/>
      </c>
      <c r="M452" s="277" t="str">
        <f>IF('statement of marks'!ED37="","",'statement of marks'!ED37)</f>
        <v/>
      </c>
      <c r="N452" s="277" t="str">
        <f>IF('statement of marks'!EE37="","",'statement of marks'!EE37)</f>
        <v/>
      </c>
      <c r="O452" s="275" t="str">
        <f>IF('statement of marks'!EF37="","",'statement of marks'!EF37)</f>
        <v/>
      </c>
      <c r="P452" s="281" t="str">
        <f>IF('statement of marks'!EG37="","",'statement of marks'!EG37)</f>
        <v/>
      </c>
      <c r="Q452" s="1126"/>
      <c r="R452" s="1126"/>
      <c r="S452" s="291"/>
      <c r="T452" s="1114" t="str">
        <f>IF('statement of marks'!$DT$3="","",'statement of marks'!$DT$3)</f>
        <v>lkekftd foKku</v>
      </c>
      <c r="U452" s="1115"/>
      <c r="V452" s="277" t="str">
        <f>IF('statement of marks'!DT38="","",'statement of marks'!DT38)</f>
        <v/>
      </c>
      <c r="W452" s="277" t="str">
        <f>IF('statement of marks'!DU38="","",'statement of marks'!DU38)</f>
        <v/>
      </c>
      <c r="X452" s="275" t="str">
        <f>IF('statement of marks'!DV38="","",'statement of marks'!DV38)</f>
        <v/>
      </c>
      <c r="Y452" s="277" t="str">
        <f>IF('statement of marks'!DW38="","",'statement of marks'!DW38)</f>
        <v/>
      </c>
      <c r="Z452" s="277" t="str">
        <f>IF('statement of marks'!DX38="","",'statement of marks'!DX38)</f>
        <v/>
      </c>
      <c r="AA452" s="275" t="str">
        <f>IF('statement of marks'!DY38="","",'statement of marks'!DY38)</f>
        <v/>
      </c>
      <c r="AB452" s="277" t="str">
        <f>IF('statement of marks'!DZ38="","",'statement of marks'!DZ38)</f>
        <v/>
      </c>
      <c r="AC452" s="277" t="str">
        <f>IF('statement of marks'!EA38="","",'statement of marks'!EA38)</f>
        <v/>
      </c>
      <c r="AD452" s="275" t="str">
        <f>IF('statement of marks'!EB38="","",'statement of marks'!EB38)</f>
        <v/>
      </c>
      <c r="AE452" s="277" t="str">
        <f>IF('statement of marks'!ED38="","",'statement of marks'!ED38)</f>
        <v/>
      </c>
      <c r="AF452" s="277" t="str">
        <f>IF('statement of marks'!EE38="","",'statement of marks'!EE38)</f>
        <v/>
      </c>
      <c r="AG452" s="275" t="str">
        <f>IF('statement of marks'!EF38="","",'statement of marks'!EF38)</f>
        <v/>
      </c>
      <c r="AH452" s="281" t="str">
        <f>IF('statement of marks'!EG38="","",'statement of marks'!EG38)</f>
        <v/>
      </c>
    </row>
    <row r="453" spans="1:34" ht="19" customHeight="1">
      <c r="A453" s="291"/>
      <c r="B453" s="1117" t="s">
        <v>271</v>
      </c>
      <c r="C453" s="1118"/>
      <c r="D453" s="1111" t="s">
        <v>1</v>
      </c>
      <c r="E453" s="1111"/>
      <c r="F453" s="1111"/>
      <c r="G453" s="1111" t="s">
        <v>21</v>
      </c>
      <c r="H453" s="1111"/>
      <c r="I453" s="1111"/>
      <c r="J453" s="1111" t="s">
        <v>272</v>
      </c>
      <c r="K453" s="1111"/>
      <c r="L453" s="1111"/>
      <c r="M453" s="1111" t="s">
        <v>68</v>
      </c>
      <c r="N453" s="1111"/>
      <c r="O453" s="1111"/>
      <c r="P453" s="282"/>
      <c r="Q453" s="1126"/>
      <c r="R453" s="1126"/>
      <c r="S453" s="291"/>
      <c r="T453" s="1117" t="s">
        <v>271</v>
      </c>
      <c r="U453" s="1118"/>
      <c r="V453" s="1111" t="s">
        <v>1</v>
      </c>
      <c r="W453" s="1111"/>
      <c r="X453" s="1111"/>
      <c r="Y453" s="1111" t="s">
        <v>21</v>
      </c>
      <c r="Z453" s="1111"/>
      <c r="AA453" s="1111"/>
      <c r="AB453" s="1111" t="s">
        <v>272</v>
      </c>
      <c r="AC453" s="1111"/>
      <c r="AD453" s="1111"/>
      <c r="AE453" s="1111" t="s">
        <v>68</v>
      </c>
      <c r="AF453" s="1111"/>
      <c r="AG453" s="1111"/>
      <c r="AH453" s="282"/>
    </row>
    <row r="454" spans="1:34" ht="19" customHeight="1">
      <c r="A454" s="291"/>
      <c r="B454" s="1104" t="s">
        <v>3</v>
      </c>
      <c r="C454" s="1105"/>
      <c r="D454" s="1116">
        <f>IF('statement of marks'!EP$6="","",'statement of marks'!EP$6)</f>
        <v>20</v>
      </c>
      <c r="E454" s="1116"/>
      <c r="F454" s="1116"/>
      <c r="G454" s="1116">
        <f>IF('statement of marks'!EQ$6="","",'statement of marks'!EQ$6)</f>
        <v>20</v>
      </c>
      <c r="H454" s="1116"/>
      <c r="I454" s="1116"/>
      <c r="J454" s="1116">
        <f>IF('statement of marks'!ES$6="","",'statement of marks'!ES$6)</f>
        <v>20</v>
      </c>
      <c r="K454" s="1116"/>
      <c r="L454" s="1116"/>
      <c r="M454" s="1116">
        <f>IF('statement of marks'!EY$6="","",'statement of marks'!ER$6)</f>
        <v>20</v>
      </c>
      <c r="N454" s="1116"/>
      <c r="O454" s="1116"/>
      <c r="P454" s="283"/>
      <c r="Q454" s="1126"/>
      <c r="R454" s="1126"/>
      <c r="S454" s="291"/>
      <c r="T454" s="1104" t="s">
        <v>3</v>
      </c>
      <c r="U454" s="1105"/>
      <c r="V454" s="1116">
        <f>IF('statement of marks'!EP$6="","",'statement of marks'!EP$6)</f>
        <v>20</v>
      </c>
      <c r="W454" s="1116"/>
      <c r="X454" s="1116"/>
      <c r="Y454" s="1116">
        <f>IF('statement of marks'!EQ$6="","",'statement of marks'!EQ$6)</f>
        <v>20</v>
      </c>
      <c r="Z454" s="1116"/>
      <c r="AA454" s="1116"/>
      <c r="AB454" s="1116">
        <f>IF('statement of marks'!ES$6="","",'statement of marks'!ES$6)</f>
        <v>20</v>
      </c>
      <c r="AC454" s="1116"/>
      <c r="AD454" s="1116"/>
      <c r="AE454" s="1116">
        <f>IF('statement of marks'!EY$6="","",'statement of marks'!ER$6)</f>
        <v>20</v>
      </c>
      <c r="AF454" s="1116"/>
      <c r="AG454" s="1116"/>
      <c r="AH454" s="283"/>
    </row>
    <row r="455" spans="1:34" ht="19" customHeight="1">
      <c r="A455" s="291"/>
      <c r="B455" s="1114" t="str">
        <f>IF('statement of marks'!$EP$3="","",'statement of marks'!$EP$3)</f>
        <v>dk;kZuqHko</v>
      </c>
      <c r="C455" s="1115"/>
      <c r="D455" s="1103" t="str">
        <f>IF('statement of marks'!EP37="","",'statement of marks'!EP37)</f>
        <v/>
      </c>
      <c r="E455" s="1103"/>
      <c r="F455" s="1103"/>
      <c r="G455" s="1103" t="str">
        <f>IF('statement of marks'!EQ37="","",'statement of marks'!EQ37)</f>
        <v/>
      </c>
      <c r="H455" s="1103"/>
      <c r="I455" s="1103"/>
      <c r="J455" s="1103" t="str">
        <f>IF('statement of marks'!ES37="","",'statement of marks'!ES37)</f>
        <v/>
      </c>
      <c r="K455" s="1103"/>
      <c r="L455" s="1103"/>
      <c r="M455" s="1103" t="str">
        <f>IF('statement of marks'!ER37="","",'statement of marks'!ER37)</f>
        <v/>
      </c>
      <c r="N455" s="1103"/>
      <c r="O455" s="1103"/>
      <c r="P455" s="284"/>
      <c r="Q455" s="1126"/>
      <c r="R455" s="1126"/>
      <c r="S455" s="291"/>
      <c r="T455" s="1114" t="str">
        <f>IF('statement of marks'!$EP$3="","",'statement of marks'!$EP$3)</f>
        <v>dk;kZuqHko</v>
      </c>
      <c r="U455" s="1115"/>
      <c r="V455" s="1103" t="str">
        <f>IF('statement of marks'!EP38="","",'statement of marks'!EP38)</f>
        <v/>
      </c>
      <c r="W455" s="1103"/>
      <c r="X455" s="1103"/>
      <c r="Y455" s="1103" t="str">
        <f>IF('statement of marks'!EQ38="","",'statement of marks'!EQ38)</f>
        <v/>
      </c>
      <c r="Z455" s="1103"/>
      <c r="AA455" s="1103"/>
      <c r="AB455" s="1103" t="str">
        <f>IF('statement of marks'!ES38="","",'statement of marks'!ES38)</f>
        <v/>
      </c>
      <c r="AC455" s="1103"/>
      <c r="AD455" s="1103"/>
      <c r="AE455" s="1103" t="str">
        <f>IF('statement of marks'!ER38="","",'statement of marks'!ER38)</f>
        <v/>
      </c>
      <c r="AF455" s="1103"/>
      <c r="AG455" s="1103"/>
      <c r="AH455" s="284"/>
    </row>
    <row r="456" spans="1:34" ht="19" customHeight="1">
      <c r="A456" s="291"/>
      <c r="B456" s="1112" t="str">
        <f>IF('statement of marks'!$EZ$3="","",'statement of marks'!$EZ$3)</f>
        <v>dyk f'k{kk</v>
      </c>
      <c r="C456" s="1113"/>
      <c r="D456" s="1103" t="str">
        <f>IF('statement of marks'!EZ37="","",'statement of marks'!EZ37)</f>
        <v/>
      </c>
      <c r="E456" s="1103"/>
      <c r="F456" s="1103"/>
      <c r="G456" s="1103" t="str">
        <f>IF('statement of marks'!FA37="","",'statement of marks'!FA37)</f>
        <v/>
      </c>
      <c r="H456" s="1103"/>
      <c r="I456" s="1103"/>
      <c r="J456" s="1103" t="str">
        <f>IF('statement of marks'!FC37="","",'statement of marks'!FC37)</f>
        <v/>
      </c>
      <c r="K456" s="1103"/>
      <c r="L456" s="1103"/>
      <c r="M456" s="1103" t="str">
        <f>IF('statement of marks'!FB37="","",'statement of marks'!FB37)</f>
        <v/>
      </c>
      <c r="N456" s="1103"/>
      <c r="O456" s="1103"/>
      <c r="P456" s="284"/>
      <c r="Q456" s="1126"/>
      <c r="R456" s="1126"/>
      <c r="S456" s="291"/>
      <c r="T456" s="1112" t="str">
        <f>IF('statement of marks'!$EZ$3="","",'statement of marks'!$EZ$3)</f>
        <v>dyk f'k{kk</v>
      </c>
      <c r="U456" s="1113"/>
      <c r="V456" s="1103" t="str">
        <f>IF('statement of marks'!EZ38="","",'statement of marks'!EZ38)</f>
        <v/>
      </c>
      <c r="W456" s="1103"/>
      <c r="X456" s="1103"/>
      <c r="Y456" s="1103" t="str">
        <f>IF('statement of marks'!FA38="","",'statement of marks'!FA38)</f>
        <v/>
      </c>
      <c r="Z456" s="1103"/>
      <c r="AA456" s="1103"/>
      <c r="AB456" s="1103" t="str">
        <f>IF('statement of marks'!FC38="","",'statement of marks'!FC38)</f>
        <v/>
      </c>
      <c r="AC456" s="1103"/>
      <c r="AD456" s="1103"/>
      <c r="AE456" s="1103" t="str">
        <f>IF('statement of marks'!FB38="","",'statement of marks'!FB38)</f>
        <v/>
      </c>
      <c r="AF456" s="1103"/>
      <c r="AG456" s="1103"/>
      <c r="AH456" s="284"/>
    </row>
    <row r="457" spans="1:34" ht="19" customHeight="1">
      <c r="A457" s="291"/>
      <c r="B457" s="1109" t="str">
        <f>IF('statement of marks'!$FJ$3="","",'statement of marks'!$FJ$3)</f>
        <v>LokLF; ,oe~ 'kkjhfjd f'k{kk</v>
      </c>
      <c r="C457" s="1110"/>
      <c r="D457" s="1103" t="str">
        <f>IF('statement of marks'!FJ37="","",'statement of marks'!FJ37)</f>
        <v/>
      </c>
      <c r="E457" s="1103"/>
      <c r="F457" s="1103"/>
      <c r="G457" s="1103" t="str">
        <f>IF('statement of marks'!FK37="","",'statement of marks'!FK37)</f>
        <v/>
      </c>
      <c r="H457" s="1103"/>
      <c r="I457" s="1103"/>
      <c r="J457" s="1103" t="str">
        <f>IF('statement of marks'!FM37="","",'statement of marks'!FM37)</f>
        <v/>
      </c>
      <c r="K457" s="1103"/>
      <c r="L457" s="1103"/>
      <c r="M457" s="1103" t="str">
        <f>IF('statement of marks'!FL37="","",'statement of marks'!FL37)</f>
        <v/>
      </c>
      <c r="N457" s="1103"/>
      <c r="O457" s="1103"/>
      <c r="P457" s="284"/>
      <c r="Q457" s="1126"/>
      <c r="R457" s="1126"/>
      <c r="S457" s="291"/>
      <c r="T457" s="1109" t="str">
        <f>IF('statement of marks'!$FJ$3="","",'statement of marks'!$FJ$3)</f>
        <v>LokLF; ,oe~ 'kkjhfjd f'k{kk</v>
      </c>
      <c r="U457" s="1110"/>
      <c r="V457" s="1103" t="str">
        <f>IF('statement of marks'!FJ38="","",'statement of marks'!FJ38)</f>
        <v/>
      </c>
      <c r="W457" s="1103"/>
      <c r="X457" s="1103"/>
      <c r="Y457" s="1103" t="str">
        <f>IF('statement of marks'!FK38="","",'statement of marks'!FK38)</f>
        <v/>
      </c>
      <c r="Z457" s="1103"/>
      <c r="AA457" s="1103"/>
      <c r="AB457" s="1103" t="str">
        <f>IF('statement of marks'!FM38="","",'statement of marks'!FM38)</f>
        <v/>
      </c>
      <c r="AC457" s="1103"/>
      <c r="AD457" s="1103"/>
      <c r="AE457" s="1103" t="str">
        <f>IF('statement of marks'!FL38="","",'statement of marks'!FL38)</f>
        <v/>
      </c>
      <c r="AF457" s="1103"/>
      <c r="AG457" s="1103"/>
      <c r="AH457" s="284"/>
    </row>
    <row r="458" spans="1:34" ht="19" customHeight="1">
      <c r="A458" s="291"/>
      <c r="B458" s="1104" t="s">
        <v>273</v>
      </c>
      <c r="C458" s="1105"/>
      <c r="D458" s="1081" t="str">
        <f>details!$DZ$3</f>
        <v>vxLr rd</v>
      </c>
      <c r="E458" s="1081"/>
      <c r="F458" s="1081"/>
      <c r="G458" s="1081" t="str">
        <f>details!$ED$3</f>
        <v>vDVwcj rd</v>
      </c>
      <c r="H458" s="1081"/>
      <c r="I458" s="1081"/>
      <c r="J458" s="1081" t="str">
        <f>details!$EL$3</f>
        <v>Qjojh rd</v>
      </c>
      <c r="K458" s="1081"/>
      <c r="L458" s="1081"/>
      <c r="M458" s="1081" t="str">
        <f>details!$EH$3</f>
        <v>fnlEcj rd</v>
      </c>
      <c r="N458" s="1081"/>
      <c r="O458" s="1081"/>
      <c r="P458" s="284"/>
      <c r="Q458" s="1126"/>
      <c r="R458" s="1126"/>
      <c r="S458" s="291"/>
      <c r="T458" s="1104" t="s">
        <v>273</v>
      </c>
      <c r="U458" s="1105"/>
      <c r="V458" s="1106" t="str">
        <f>details!$DZ$3</f>
        <v>vxLr rd</v>
      </c>
      <c r="W458" s="1107"/>
      <c r="X458" s="1108"/>
      <c r="Y458" s="1106" t="str">
        <f>details!$ED$3</f>
        <v>vDVwcj rd</v>
      </c>
      <c r="Z458" s="1107"/>
      <c r="AA458" s="1108"/>
      <c r="AB458" s="1106" t="str">
        <f>details!$EL$3</f>
        <v>Qjojh rd</v>
      </c>
      <c r="AC458" s="1107"/>
      <c r="AD458" s="1108"/>
      <c r="AE458" s="1106" t="str">
        <f>details!$EH$3</f>
        <v>fnlEcj rd</v>
      </c>
      <c r="AF458" s="1107"/>
      <c r="AG458" s="1108"/>
      <c r="AH458" s="284"/>
    </row>
    <row r="459" spans="1:34" ht="19" customHeight="1">
      <c r="A459" s="291"/>
      <c r="B459" s="1100" t="s">
        <v>99</v>
      </c>
      <c r="C459" s="1101"/>
      <c r="D459" s="1102" t="str">
        <f>IF(details!EA37="","",details!EA37)</f>
        <v/>
      </c>
      <c r="E459" s="1102"/>
      <c r="F459" s="1102"/>
      <c r="G459" s="1102" t="str">
        <f>IF(details!EE37="","",details!EE37)</f>
        <v/>
      </c>
      <c r="H459" s="1102"/>
      <c r="I459" s="1102"/>
      <c r="J459" s="1102" t="str">
        <f>IF(details!EM37="","",details!EM37)</f>
        <v/>
      </c>
      <c r="K459" s="1102"/>
      <c r="L459" s="1102"/>
      <c r="M459" s="1102" t="str">
        <f>IF(details!EI37="","",details!EI37)</f>
        <v/>
      </c>
      <c r="N459" s="1102"/>
      <c r="O459" s="1102"/>
      <c r="P459" s="295"/>
      <c r="Q459" s="1126"/>
      <c r="R459" s="1126"/>
      <c r="S459" s="291"/>
      <c r="T459" s="1100" t="s">
        <v>99</v>
      </c>
      <c r="U459" s="1101"/>
      <c r="V459" s="1091" t="str">
        <f>IF(details!EA38="","",details!EA38)</f>
        <v/>
      </c>
      <c r="W459" s="1092"/>
      <c r="X459" s="1093"/>
      <c r="Y459" s="1091" t="str">
        <f>IF(details!EE38="","",details!EE38)</f>
        <v/>
      </c>
      <c r="Z459" s="1092"/>
      <c r="AA459" s="1093"/>
      <c r="AB459" s="1091" t="str">
        <f>IF(details!EM38="","",details!EM38)</f>
        <v/>
      </c>
      <c r="AC459" s="1092"/>
      <c r="AD459" s="1093"/>
      <c r="AE459" s="1091" t="str">
        <f>IF(details!EI38="","",details!EI38)</f>
        <v/>
      </c>
      <c r="AF459" s="1092"/>
      <c r="AG459" s="1093"/>
      <c r="AH459" s="285"/>
    </row>
    <row r="460" spans="1:34" ht="19" customHeight="1">
      <c r="A460" s="292"/>
      <c r="B460" s="1094" t="s">
        <v>15</v>
      </c>
      <c r="C460" s="1095"/>
      <c r="D460" s="1096" t="str">
        <f>IF(details!DZ37="","",details!DZ37)</f>
        <v/>
      </c>
      <c r="E460" s="1096"/>
      <c r="F460" s="1096"/>
      <c r="G460" s="1096" t="str">
        <f>IF(details!ED37="","",details!ED37)</f>
        <v/>
      </c>
      <c r="H460" s="1096"/>
      <c r="I460" s="1096"/>
      <c r="J460" s="1096" t="str">
        <f>IF(details!EL37="","",details!EL37)</f>
        <v/>
      </c>
      <c r="K460" s="1096"/>
      <c r="L460" s="1096"/>
      <c r="M460" s="1096" t="str">
        <f>IF(details!EH37="","",details!EH37)</f>
        <v/>
      </c>
      <c r="N460" s="1096"/>
      <c r="O460" s="1096"/>
      <c r="P460" s="296"/>
      <c r="Q460" s="1126"/>
      <c r="R460" s="1126"/>
      <c r="S460" s="292"/>
      <c r="T460" s="1094" t="s">
        <v>15</v>
      </c>
      <c r="U460" s="1095"/>
      <c r="V460" s="1097" t="str">
        <f>IF(details!DZ38="","",details!DZ38)</f>
        <v/>
      </c>
      <c r="W460" s="1098"/>
      <c r="X460" s="1099"/>
      <c r="Y460" s="1097" t="str">
        <f>IF(details!ED38="","",details!ED38)</f>
        <v/>
      </c>
      <c r="Z460" s="1098"/>
      <c r="AA460" s="1099"/>
      <c r="AB460" s="1097" t="str">
        <f>IF(details!EL38="","",details!EL38)</f>
        <v/>
      </c>
      <c r="AC460" s="1098"/>
      <c r="AD460" s="1099"/>
      <c r="AE460" s="1097" t="str">
        <f>IF(details!EH38="","",details!EH38)</f>
        <v/>
      </c>
      <c r="AF460" s="1098"/>
      <c r="AG460" s="1099"/>
      <c r="AH460" s="286"/>
    </row>
    <row r="461" spans="1:34" ht="19" customHeight="1">
      <c r="A461" s="291"/>
      <c r="B461" s="1089" t="s">
        <v>100</v>
      </c>
      <c r="C461" s="1090"/>
      <c r="D461" s="1081"/>
      <c r="E461" s="1081"/>
      <c r="F461" s="1081"/>
      <c r="G461" s="1081"/>
      <c r="H461" s="1081"/>
      <c r="I461" s="1081"/>
      <c r="J461" s="1081"/>
      <c r="K461" s="1081"/>
      <c r="L461" s="1081"/>
      <c r="M461" s="1081"/>
      <c r="N461" s="1081"/>
      <c r="O461" s="1081"/>
      <c r="P461" s="287"/>
      <c r="Q461" s="1126"/>
      <c r="R461" s="1126"/>
      <c r="S461" s="291"/>
      <c r="T461" s="1089" t="s">
        <v>100</v>
      </c>
      <c r="U461" s="1090"/>
      <c r="V461" s="1081"/>
      <c r="W461" s="1081"/>
      <c r="X461" s="1081"/>
      <c r="Y461" s="1081"/>
      <c r="Z461" s="1081"/>
      <c r="AA461" s="1081"/>
      <c r="AB461" s="1081"/>
      <c r="AC461" s="1081"/>
      <c r="AD461" s="1081"/>
      <c r="AE461" s="1081"/>
      <c r="AF461" s="1081"/>
      <c r="AG461" s="1081"/>
      <c r="AH461" s="287"/>
    </row>
    <row r="462" spans="1:34" ht="19" customHeight="1">
      <c r="A462" s="291"/>
      <c r="B462" s="1087" t="s">
        <v>80</v>
      </c>
      <c r="C462" s="1088"/>
      <c r="D462" s="1081"/>
      <c r="E462" s="1081"/>
      <c r="F462" s="1081"/>
      <c r="G462" s="1081"/>
      <c r="H462" s="1081"/>
      <c r="I462" s="1081"/>
      <c r="J462" s="1081"/>
      <c r="K462" s="1081"/>
      <c r="L462" s="1081"/>
      <c r="M462" s="1081"/>
      <c r="N462" s="1081"/>
      <c r="O462" s="1081"/>
      <c r="P462" s="287"/>
      <c r="Q462" s="1126"/>
      <c r="R462" s="1126"/>
      <c r="S462" s="291"/>
      <c r="T462" s="1087" t="s">
        <v>80</v>
      </c>
      <c r="U462" s="1088"/>
      <c r="V462" s="1081"/>
      <c r="W462" s="1081"/>
      <c r="X462" s="1081"/>
      <c r="Y462" s="1081"/>
      <c r="Z462" s="1081"/>
      <c r="AA462" s="1081"/>
      <c r="AB462" s="1081"/>
      <c r="AC462" s="1081"/>
      <c r="AD462" s="1081"/>
      <c r="AE462" s="1081"/>
      <c r="AF462" s="1081"/>
      <c r="AG462" s="1081"/>
      <c r="AH462" s="287"/>
    </row>
    <row r="463" spans="1:34" ht="19" customHeight="1">
      <c r="A463" s="291"/>
      <c r="B463" s="1085" t="s">
        <v>101</v>
      </c>
      <c r="C463" s="1086"/>
      <c r="D463" s="1081"/>
      <c r="E463" s="1081"/>
      <c r="F463" s="1081"/>
      <c r="G463" s="1081"/>
      <c r="H463" s="1081"/>
      <c r="I463" s="1081"/>
      <c r="J463" s="1081"/>
      <c r="K463" s="1081"/>
      <c r="L463" s="1081"/>
      <c r="M463" s="1081"/>
      <c r="N463" s="1081"/>
      <c r="O463" s="1081"/>
      <c r="P463" s="287"/>
      <c r="Q463" s="1126"/>
      <c r="R463" s="1126"/>
      <c r="S463" s="291"/>
      <c r="T463" s="1085" t="s">
        <v>101</v>
      </c>
      <c r="U463" s="1086"/>
      <c r="V463" s="1081"/>
      <c r="W463" s="1081"/>
      <c r="X463" s="1081"/>
      <c r="Y463" s="1081"/>
      <c r="Z463" s="1081"/>
      <c r="AA463" s="1081"/>
      <c r="AB463" s="1081"/>
      <c r="AC463" s="1081"/>
      <c r="AD463" s="1081"/>
      <c r="AE463" s="1081"/>
      <c r="AF463" s="1081"/>
      <c r="AG463" s="1081"/>
      <c r="AH463" s="287"/>
    </row>
    <row r="464" spans="1:34" ht="19" customHeight="1" thickBot="1">
      <c r="A464" s="293"/>
      <c r="B464" s="1082" t="s">
        <v>102</v>
      </c>
      <c r="C464" s="1083"/>
      <c r="D464" s="1084"/>
      <c r="E464" s="1084"/>
      <c r="F464" s="1084"/>
      <c r="G464" s="1084"/>
      <c r="H464" s="1084"/>
      <c r="I464" s="1084"/>
      <c r="J464" s="1084"/>
      <c r="K464" s="1084"/>
      <c r="L464" s="1084"/>
      <c r="M464" s="1084"/>
      <c r="N464" s="1084"/>
      <c r="O464" s="1084"/>
      <c r="P464" s="288"/>
      <c r="Q464" s="1126"/>
      <c r="R464" s="1126"/>
      <c r="S464" s="293"/>
      <c r="T464" s="1082" t="s">
        <v>102</v>
      </c>
      <c r="U464" s="1083"/>
      <c r="V464" s="1084"/>
      <c r="W464" s="1084"/>
      <c r="X464" s="1084"/>
      <c r="Y464" s="1084"/>
      <c r="Z464" s="1084"/>
      <c r="AA464" s="1084"/>
      <c r="AB464" s="1084"/>
      <c r="AC464" s="1084"/>
      <c r="AD464" s="1084"/>
      <c r="AE464" s="1084"/>
      <c r="AF464" s="1084"/>
      <c r="AG464" s="1084"/>
      <c r="AH464" s="288"/>
    </row>
    <row r="465" spans="1:34" ht="19" customHeight="1">
      <c r="A465" s="290"/>
      <c r="B465" s="1123" t="s">
        <v>47</v>
      </c>
      <c r="C465" s="1124"/>
      <c r="D465" s="1124"/>
      <c r="E465" s="1124"/>
      <c r="F465" s="1124"/>
      <c r="G465" s="1124"/>
      <c r="H465" s="1124"/>
      <c r="I465" s="1124"/>
      <c r="J465" s="1124"/>
      <c r="K465" s="1124"/>
      <c r="L465" s="1124"/>
      <c r="M465" s="1124"/>
      <c r="N465" s="1124"/>
      <c r="O465" s="1124"/>
      <c r="P465" s="1125"/>
      <c r="Q465" s="1126"/>
      <c r="R465" s="1126"/>
      <c r="S465" s="290"/>
      <c r="T465" s="1123" t="s">
        <v>47</v>
      </c>
      <c r="U465" s="1124"/>
      <c r="V465" s="1124"/>
      <c r="W465" s="1124"/>
      <c r="X465" s="1124"/>
      <c r="Y465" s="1124"/>
      <c r="Z465" s="1124"/>
      <c r="AA465" s="1124"/>
      <c r="AB465" s="1124"/>
      <c r="AC465" s="1124"/>
      <c r="AD465" s="1124"/>
      <c r="AE465" s="1124"/>
      <c r="AF465" s="1124"/>
      <c r="AG465" s="1124"/>
      <c r="AH465" s="1125"/>
    </row>
    <row r="466" spans="1:34" ht="19" customHeight="1">
      <c r="A466" s="1127"/>
      <c r="B466" s="1128" t="str">
        <f>'statement of marks'!$A$1</f>
        <v>jk- ck- ek/;fed fo|ky; uohu] fuEckgsM+k</v>
      </c>
      <c r="C466" s="1129"/>
      <c r="D466" s="1129"/>
      <c r="E466" s="1129"/>
      <c r="F466" s="1129"/>
      <c r="G466" s="1129"/>
      <c r="H466" s="1129"/>
      <c r="I466" s="1129"/>
      <c r="J466" s="1129"/>
      <c r="K466" s="1129"/>
      <c r="L466" s="1129"/>
      <c r="M466" s="1129"/>
      <c r="N466" s="1129"/>
      <c r="O466" s="1129"/>
      <c r="P466" s="1130"/>
      <c r="Q466" s="1126"/>
      <c r="R466" s="1126"/>
      <c r="S466" s="1127"/>
      <c r="T466" s="1128" t="str">
        <f>'statement of marks'!$A$1</f>
        <v>jk- ck- ek/;fed fo|ky; uohu] fuEckgsM+k</v>
      </c>
      <c r="U466" s="1129"/>
      <c r="V466" s="1129"/>
      <c r="W466" s="1129"/>
      <c r="X466" s="1129"/>
      <c r="Y466" s="1129"/>
      <c r="Z466" s="1129"/>
      <c r="AA466" s="1129"/>
      <c r="AB466" s="1129"/>
      <c r="AC466" s="1129"/>
      <c r="AD466" s="1129"/>
      <c r="AE466" s="1129"/>
      <c r="AF466" s="1129"/>
      <c r="AG466" s="1129"/>
      <c r="AH466" s="1130"/>
    </row>
    <row r="467" spans="1:34" ht="19" customHeight="1">
      <c r="A467" s="1127"/>
      <c r="B467" s="1128"/>
      <c r="C467" s="1129"/>
      <c r="D467" s="1129"/>
      <c r="E467" s="1129"/>
      <c r="F467" s="1129"/>
      <c r="G467" s="1129"/>
      <c r="H467" s="1129"/>
      <c r="I467" s="1129"/>
      <c r="J467" s="1129"/>
      <c r="K467" s="1129"/>
      <c r="L467" s="1129"/>
      <c r="M467" s="1129"/>
      <c r="N467" s="1129"/>
      <c r="O467" s="1129"/>
      <c r="P467" s="1130"/>
      <c r="Q467" s="1126"/>
      <c r="R467" s="1126"/>
      <c r="S467" s="1127"/>
      <c r="T467" s="1128"/>
      <c r="U467" s="1129"/>
      <c r="V467" s="1129"/>
      <c r="W467" s="1129"/>
      <c r="X467" s="1129"/>
      <c r="Y467" s="1129"/>
      <c r="Z467" s="1129"/>
      <c r="AA467" s="1129"/>
      <c r="AB467" s="1129"/>
      <c r="AC467" s="1129"/>
      <c r="AD467" s="1129"/>
      <c r="AE467" s="1129"/>
      <c r="AF467" s="1129"/>
      <c r="AG467" s="1129"/>
      <c r="AH467" s="1130"/>
    </row>
    <row r="468" spans="1:34" ht="19" customHeight="1">
      <c r="A468" s="291"/>
      <c r="B468" s="1131" t="s">
        <v>96</v>
      </c>
      <c r="C468" s="1132"/>
      <c r="D468" s="1119" t="str">
        <f>'statement of marks'!$H$3</f>
        <v>2015-16</v>
      </c>
      <c r="E468" s="1119"/>
      <c r="F468" s="1119"/>
      <c r="G468" s="1119"/>
      <c r="H468" s="1119"/>
      <c r="I468" s="1119"/>
      <c r="J468" s="1119"/>
      <c r="K468" s="1119"/>
      <c r="L468" s="1119"/>
      <c r="M468" s="1119"/>
      <c r="N468" s="1119"/>
      <c r="O468" s="1119"/>
      <c r="P468" s="1120"/>
      <c r="Q468" s="1126"/>
      <c r="R468" s="1126"/>
      <c r="S468" s="291"/>
      <c r="T468" s="1131" t="s">
        <v>96</v>
      </c>
      <c r="U468" s="1132"/>
      <c r="V468" s="1119" t="str">
        <f>'statement of marks'!$H$3</f>
        <v>2015-16</v>
      </c>
      <c r="W468" s="1119"/>
      <c r="X468" s="1119"/>
      <c r="Y468" s="1119"/>
      <c r="Z468" s="1119"/>
      <c r="AA468" s="1119"/>
      <c r="AB468" s="1119"/>
      <c r="AC468" s="1119"/>
      <c r="AD468" s="1119"/>
      <c r="AE468" s="1119"/>
      <c r="AF468" s="1119"/>
      <c r="AG468" s="1119"/>
      <c r="AH468" s="1120"/>
    </row>
    <row r="469" spans="1:34" ht="19" customHeight="1">
      <c r="A469" s="291"/>
      <c r="B469" s="1114" t="s">
        <v>218</v>
      </c>
      <c r="C469" s="1115"/>
      <c r="D469" s="1115" t="str">
        <f>IF('statement of marks'!J39="","",'statement of marks'!J39)</f>
        <v/>
      </c>
      <c r="E469" s="1115"/>
      <c r="F469" s="1115"/>
      <c r="G469" s="1115"/>
      <c r="H469" s="1115"/>
      <c r="I469" s="1115"/>
      <c r="J469" s="1115"/>
      <c r="K469" s="1115"/>
      <c r="L469" s="1115"/>
      <c r="M469" s="1115"/>
      <c r="N469" s="1115"/>
      <c r="O469" s="1115"/>
      <c r="P469" s="1133"/>
      <c r="Q469" s="1126"/>
      <c r="R469" s="1126"/>
      <c r="S469" s="291"/>
      <c r="T469" s="1114" t="s">
        <v>218</v>
      </c>
      <c r="U469" s="1115"/>
      <c r="V469" s="1115" t="str">
        <f>IF('statement of marks'!J40="","",'statement of marks'!J40)</f>
        <v/>
      </c>
      <c r="W469" s="1115"/>
      <c r="X469" s="1115"/>
      <c r="Y469" s="1115"/>
      <c r="Z469" s="1115"/>
      <c r="AA469" s="1115"/>
      <c r="AB469" s="1115"/>
      <c r="AC469" s="1115"/>
      <c r="AD469" s="1115"/>
      <c r="AE469" s="1115"/>
      <c r="AF469" s="1115"/>
      <c r="AG469" s="1115"/>
      <c r="AH469" s="1133"/>
    </row>
    <row r="470" spans="1:34" ht="19" customHeight="1">
      <c r="A470" s="291"/>
      <c r="B470" s="1114" t="s">
        <v>219</v>
      </c>
      <c r="C470" s="1115"/>
      <c r="D470" s="1115" t="str">
        <f>IF('statement of marks'!K39="","",'statement of marks'!K39)</f>
        <v/>
      </c>
      <c r="E470" s="1115"/>
      <c r="F470" s="1115"/>
      <c r="G470" s="1115"/>
      <c r="H470" s="1115"/>
      <c r="I470" s="1115"/>
      <c r="J470" s="1115"/>
      <c r="K470" s="1115"/>
      <c r="L470" s="1115"/>
      <c r="M470" s="1115"/>
      <c r="N470" s="1115"/>
      <c r="O470" s="1115"/>
      <c r="P470" s="1133"/>
      <c r="Q470" s="1126"/>
      <c r="R470" s="1126"/>
      <c r="S470" s="291"/>
      <c r="T470" s="1114" t="s">
        <v>219</v>
      </c>
      <c r="U470" s="1115"/>
      <c r="V470" s="1115" t="str">
        <f>IF('statement of marks'!K40="","",'statement of marks'!K40)</f>
        <v/>
      </c>
      <c r="W470" s="1115"/>
      <c r="X470" s="1115"/>
      <c r="Y470" s="1115"/>
      <c r="Z470" s="1115"/>
      <c r="AA470" s="1115"/>
      <c r="AB470" s="1115"/>
      <c r="AC470" s="1115"/>
      <c r="AD470" s="1115"/>
      <c r="AE470" s="1115"/>
      <c r="AF470" s="1115"/>
      <c r="AG470" s="1115"/>
      <c r="AH470" s="1133"/>
    </row>
    <row r="471" spans="1:34" ht="19" customHeight="1">
      <c r="A471" s="291"/>
      <c r="B471" s="1114" t="s">
        <v>220</v>
      </c>
      <c r="C471" s="1115"/>
      <c r="D471" s="1115" t="str">
        <f>IF('statement of marks'!L39="","",'statement of marks'!L39)</f>
        <v/>
      </c>
      <c r="E471" s="1115"/>
      <c r="F471" s="1115"/>
      <c r="G471" s="1115"/>
      <c r="H471" s="1115"/>
      <c r="I471" s="1115"/>
      <c r="J471" s="1115"/>
      <c r="K471" s="1115"/>
      <c r="L471" s="1115"/>
      <c r="M471" s="1115"/>
      <c r="N471" s="1115"/>
      <c r="O471" s="1115"/>
      <c r="P471" s="1133"/>
      <c r="Q471" s="1126"/>
      <c r="R471" s="1126"/>
      <c r="S471" s="291"/>
      <c r="T471" s="1114" t="s">
        <v>220</v>
      </c>
      <c r="U471" s="1115"/>
      <c r="V471" s="1115" t="str">
        <f>IF('statement of marks'!L40="","",'statement of marks'!L40)</f>
        <v/>
      </c>
      <c r="W471" s="1115"/>
      <c r="X471" s="1115"/>
      <c r="Y471" s="1115"/>
      <c r="Z471" s="1115"/>
      <c r="AA471" s="1115"/>
      <c r="AB471" s="1115"/>
      <c r="AC471" s="1115"/>
      <c r="AD471" s="1115"/>
      <c r="AE471" s="1115"/>
      <c r="AF471" s="1115"/>
      <c r="AG471" s="1115"/>
      <c r="AH471" s="1133"/>
    </row>
    <row r="472" spans="1:34" ht="19" customHeight="1">
      <c r="A472" s="291"/>
      <c r="B472" s="1114" t="s">
        <v>221</v>
      </c>
      <c r="C472" s="1115"/>
      <c r="D472" s="1119" t="str">
        <f>'statement of marks'!$G$3</f>
        <v>6 A</v>
      </c>
      <c r="E472" s="1119"/>
      <c r="F472" s="1119"/>
      <c r="G472" s="1119"/>
      <c r="H472" s="1115" t="s">
        <v>9</v>
      </c>
      <c r="I472" s="1115"/>
      <c r="J472" s="1115"/>
      <c r="K472" s="1115"/>
      <c r="L472" s="1115"/>
      <c r="M472" s="1119" t="str">
        <f>IF('statement of marks'!D39="","",'statement of marks'!D39)</f>
        <v/>
      </c>
      <c r="N472" s="1119"/>
      <c r="O472" s="1119"/>
      <c r="P472" s="1120"/>
      <c r="Q472" s="1126"/>
      <c r="R472" s="1126"/>
      <c r="S472" s="291"/>
      <c r="T472" s="1114" t="s">
        <v>221</v>
      </c>
      <c r="U472" s="1115"/>
      <c r="V472" s="1119" t="str">
        <f>'statement of marks'!$G$3</f>
        <v>6 A</v>
      </c>
      <c r="W472" s="1119"/>
      <c r="X472" s="1119"/>
      <c r="Y472" s="1119"/>
      <c r="Z472" s="1115" t="s">
        <v>9</v>
      </c>
      <c r="AA472" s="1115"/>
      <c r="AB472" s="1115"/>
      <c r="AC472" s="1115"/>
      <c r="AD472" s="1115"/>
      <c r="AE472" s="1119" t="str">
        <f>IF('statement of marks'!D40="","",'statement of marks'!D40)</f>
        <v/>
      </c>
      <c r="AF472" s="1119"/>
      <c r="AG472" s="1119"/>
      <c r="AH472" s="1120"/>
    </row>
    <row r="473" spans="1:34" ht="19" customHeight="1">
      <c r="A473" s="291"/>
      <c r="B473" s="1114" t="s">
        <v>222</v>
      </c>
      <c r="C473" s="1115"/>
      <c r="D473" s="1119" t="str">
        <f>IF('statement of marks'!F39="","",'statement of marks'!F39)</f>
        <v/>
      </c>
      <c r="E473" s="1119"/>
      <c r="F473" s="1119"/>
      <c r="G473" s="1119"/>
      <c r="H473" s="1115" t="s">
        <v>0</v>
      </c>
      <c r="I473" s="1115"/>
      <c r="J473" s="1115"/>
      <c r="K473" s="1115"/>
      <c r="L473" s="1115"/>
      <c r="M473" s="1121" t="str">
        <f>IF('statement of marks'!H39="","",'statement of marks'!H39)</f>
        <v/>
      </c>
      <c r="N473" s="1121"/>
      <c r="O473" s="1121"/>
      <c r="P473" s="1122"/>
      <c r="Q473" s="1126"/>
      <c r="R473" s="1126"/>
      <c r="S473" s="291"/>
      <c r="T473" s="1114" t="s">
        <v>222</v>
      </c>
      <c r="U473" s="1115"/>
      <c r="V473" s="1119" t="str">
        <f>IF('statement of marks'!F40="","",'statement of marks'!F40)</f>
        <v/>
      </c>
      <c r="W473" s="1119"/>
      <c r="X473" s="1119"/>
      <c r="Y473" s="1119"/>
      <c r="Z473" s="1115" t="s">
        <v>0</v>
      </c>
      <c r="AA473" s="1115"/>
      <c r="AB473" s="1115"/>
      <c r="AC473" s="1115"/>
      <c r="AD473" s="1115"/>
      <c r="AE473" s="1121" t="str">
        <f>IF('statement of marks'!H40="","",'statement of marks'!H40)</f>
        <v/>
      </c>
      <c r="AF473" s="1121"/>
      <c r="AG473" s="1121"/>
      <c r="AH473" s="1122"/>
    </row>
    <row r="474" spans="1:34" ht="19" customHeight="1">
      <c r="A474" s="291"/>
      <c r="B474" s="289" t="s">
        <v>28</v>
      </c>
      <c r="C474" s="279" t="s">
        <v>97</v>
      </c>
      <c r="D474" s="1111" t="s">
        <v>1</v>
      </c>
      <c r="E474" s="1111"/>
      <c r="F474" s="1111"/>
      <c r="G474" s="1111" t="s">
        <v>21</v>
      </c>
      <c r="H474" s="1111"/>
      <c r="I474" s="1111"/>
      <c r="J474" s="1111" t="s">
        <v>68</v>
      </c>
      <c r="K474" s="1111"/>
      <c r="L474" s="1111"/>
      <c r="M474" s="1111" t="s">
        <v>98</v>
      </c>
      <c r="N474" s="1111"/>
      <c r="O474" s="1111"/>
      <c r="P474" s="280" t="s">
        <v>278</v>
      </c>
      <c r="Q474" s="1126"/>
      <c r="R474" s="1126"/>
      <c r="S474" s="291"/>
      <c r="T474" s="289" t="s">
        <v>28</v>
      </c>
      <c r="U474" s="279" t="s">
        <v>97</v>
      </c>
      <c r="V474" s="1111" t="s">
        <v>1</v>
      </c>
      <c r="W474" s="1111"/>
      <c r="X474" s="1111"/>
      <c r="Y474" s="1111" t="s">
        <v>21</v>
      </c>
      <c r="Z474" s="1111"/>
      <c r="AA474" s="1111"/>
      <c r="AB474" s="1111" t="s">
        <v>68</v>
      </c>
      <c r="AC474" s="1111"/>
      <c r="AD474" s="1111"/>
      <c r="AE474" s="1111" t="s">
        <v>98</v>
      </c>
      <c r="AF474" s="1111"/>
      <c r="AG474" s="1111"/>
      <c r="AH474" s="280" t="s">
        <v>278</v>
      </c>
    </row>
    <row r="475" spans="1:34" ht="19" customHeight="1">
      <c r="A475" s="291"/>
      <c r="B475" s="1104" t="s">
        <v>3</v>
      </c>
      <c r="C475" s="1105"/>
      <c r="D475" s="312">
        <f>IF('statement of marks'!M$6="","",'statement of marks'!M$6)</f>
        <v>5</v>
      </c>
      <c r="E475" s="312">
        <f>IF('statement of marks'!N$6="","",'statement of marks'!N$6)</f>
        <v>5</v>
      </c>
      <c r="F475" s="312">
        <f>IF('statement of marks'!O$6="","",'statement of marks'!O$6)</f>
        <v>10</v>
      </c>
      <c r="G475" s="312">
        <f>IF('statement of marks'!P$6="","",'statement of marks'!P$6)</f>
        <v>5</v>
      </c>
      <c r="H475" s="312">
        <f>IF('statement of marks'!Q$6="","",'statement of marks'!Q$6)</f>
        <v>5</v>
      </c>
      <c r="I475" s="312">
        <f>IF('statement of marks'!R$6="","",'statement of marks'!R$6)</f>
        <v>10</v>
      </c>
      <c r="J475" s="312">
        <f>IF('statement of marks'!S$6="","",'statement of marks'!S$6)</f>
        <v>5</v>
      </c>
      <c r="K475" s="312">
        <f>IF('statement of marks'!T$6="","",'statement of marks'!T$6)</f>
        <v>5</v>
      </c>
      <c r="L475" s="312">
        <f>IF('statement of marks'!U$6="","",'statement of marks'!U$6)</f>
        <v>10</v>
      </c>
      <c r="M475" s="312">
        <f>IF('statement of marks'!W$6="","",'statement of marks'!W$6)</f>
        <v>50</v>
      </c>
      <c r="N475" s="312">
        <f>IF('statement of marks'!X$6="","",'statement of marks'!X$6)</f>
        <v>20</v>
      </c>
      <c r="O475" s="312">
        <f>IF('statement of marks'!Y$6="","",'statement of marks'!Y$6)</f>
        <v>70</v>
      </c>
      <c r="P475" s="281">
        <f>IF('statement of marks'!Z$6="","",'statement of marks'!Z$6)</f>
        <v>100</v>
      </c>
      <c r="Q475" s="1126"/>
      <c r="R475" s="1126"/>
      <c r="S475" s="291"/>
      <c r="T475" s="1104" t="s">
        <v>3</v>
      </c>
      <c r="U475" s="1105"/>
      <c r="V475" s="312">
        <f>IF('statement of marks'!M$6="","",'statement of marks'!M$6)</f>
        <v>5</v>
      </c>
      <c r="W475" s="312">
        <f>IF('statement of marks'!N$6="","",'statement of marks'!N$6)</f>
        <v>5</v>
      </c>
      <c r="X475" s="312">
        <f>IF('statement of marks'!O$6="","",'statement of marks'!O$6)</f>
        <v>10</v>
      </c>
      <c r="Y475" s="312">
        <f>IF('statement of marks'!P$6="","",'statement of marks'!P$6)</f>
        <v>5</v>
      </c>
      <c r="Z475" s="312">
        <f>IF('statement of marks'!Q$6="","",'statement of marks'!Q$6)</f>
        <v>5</v>
      </c>
      <c r="AA475" s="312">
        <f>IF('statement of marks'!R$6="","",'statement of marks'!R$6)</f>
        <v>10</v>
      </c>
      <c r="AB475" s="312">
        <f>IF('statement of marks'!S$6="","",'statement of marks'!S$6)</f>
        <v>5</v>
      </c>
      <c r="AC475" s="312">
        <f>IF('statement of marks'!T$6="","",'statement of marks'!T$6)</f>
        <v>5</v>
      </c>
      <c r="AD475" s="312">
        <f>IF('statement of marks'!U$6="","",'statement of marks'!U$6)</f>
        <v>10</v>
      </c>
      <c r="AE475" s="312">
        <f>IF('statement of marks'!W$6="","",'statement of marks'!W$6)</f>
        <v>50</v>
      </c>
      <c r="AF475" s="312">
        <f>IF('statement of marks'!X$6="","",'statement of marks'!X$6)</f>
        <v>20</v>
      </c>
      <c r="AG475" s="312">
        <f>IF('statement of marks'!Y$6="","",'statement of marks'!Y$6)</f>
        <v>70</v>
      </c>
      <c r="AH475" s="281">
        <f>IF('statement of marks'!Z$6="","",'statement of marks'!Z$6)</f>
        <v>100</v>
      </c>
    </row>
    <row r="476" spans="1:34" ht="19" customHeight="1">
      <c r="A476" s="291"/>
      <c r="B476" s="1114" t="str">
        <f>IF('statement of marks'!$M$3="","",'statement of marks'!$M$3)</f>
        <v>fgUnh</v>
      </c>
      <c r="C476" s="1115"/>
      <c r="D476" s="277" t="str">
        <f>IF('statement of marks'!M39="","",'statement of marks'!M39)</f>
        <v/>
      </c>
      <c r="E476" s="277" t="str">
        <f>IF('statement of marks'!N39="","",'statement of marks'!N39)</f>
        <v/>
      </c>
      <c r="F476" s="275" t="str">
        <f>IF('statement of marks'!O39="","",'statement of marks'!O39)</f>
        <v/>
      </c>
      <c r="G476" s="277" t="str">
        <f>IF('statement of marks'!P39="","",'statement of marks'!P39)</f>
        <v/>
      </c>
      <c r="H476" s="277" t="str">
        <f>IF('statement of marks'!Q39="","",'statement of marks'!Q39)</f>
        <v/>
      </c>
      <c r="I476" s="275" t="str">
        <f>IF('statement of marks'!R39="","",'statement of marks'!R39)</f>
        <v/>
      </c>
      <c r="J476" s="277" t="str">
        <f>IF('statement of marks'!S39="","",'statement of marks'!S39)</f>
        <v/>
      </c>
      <c r="K476" s="277" t="str">
        <f>IF('statement of marks'!T39="","",'statement of marks'!T39)</f>
        <v/>
      </c>
      <c r="L476" s="275" t="str">
        <f>IF('statement of marks'!U39="","",'statement of marks'!U39)</f>
        <v/>
      </c>
      <c r="M476" s="277" t="str">
        <f>IF('statement of marks'!W39="","",'statement of marks'!W39)</f>
        <v/>
      </c>
      <c r="N476" s="277" t="str">
        <f>IF('statement of marks'!X39="","",'statement of marks'!X39)</f>
        <v/>
      </c>
      <c r="O476" s="275" t="str">
        <f>IF('statement of marks'!Y39="","",'statement of marks'!Y39)</f>
        <v/>
      </c>
      <c r="P476" s="281" t="str">
        <f>IF('statement of marks'!Z39="","",'statement of marks'!Z39)</f>
        <v/>
      </c>
      <c r="Q476" s="1126"/>
      <c r="R476" s="1126"/>
      <c r="S476" s="291"/>
      <c r="T476" s="1114" t="str">
        <f>IF('statement of marks'!$M$3="","",'statement of marks'!$M$3)</f>
        <v>fgUnh</v>
      </c>
      <c r="U476" s="1115"/>
      <c r="V476" s="277" t="str">
        <f>IF('statement of marks'!M40="","",'statement of marks'!M40)</f>
        <v/>
      </c>
      <c r="W476" s="277" t="str">
        <f>IF('statement of marks'!N40="","",'statement of marks'!N40)</f>
        <v/>
      </c>
      <c r="X476" s="275" t="str">
        <f>IF('statement of marks'!O40="","",'statement of marks'!O40)</f>
        <v/>
      </c>
      <c r="Y476" s="277" t="str">
        <f>IF('statement of marks'!P40="","",'statement of marks'!P40)</f>
        <v/>
      </c>
      <c r="Z476" s="277" t="str">
        <f>IF('statement of marks'!Q40="","",'statement of marks'!Q40)</f>
        <v/>
      </c>
      <c r="AA476" s="275" t="str">
        <f>IF('statement of marks'!R40="","",'statement of marks'!R40)</f>
        <v/>
      </c>
      <c r="AB476" s="277" t="str">
        <f>IF('statement of marks'!S40="","",'statement of marks'!S40)</f>
        <v/>
      </c>
      <c r="AC476" s="277" t="str">
        <f>IF('statement of marks'!T40="","",'statement of marks'!T40)</f>
        <v/>
      </c>
      <c r="AD476" s="275" t="str">
        <f>IF('statement of marks'!U40="","",'statement of marks'!U40)</f>
        <v/>
      </c>
      <c r="AE476" s="277" t="str">
        <f>IF('statement of marks'!W40="","",'statement of marks'!W40)</f>
        <v/>
      </c>
      <c r="AF476" s="277" t="str">
        <f>IF('statement of marks'!X40="","",'statement of marks'!X40)</f>
        <v/>
      </c>
      <c r="AG476" s="275" t="str">
        <f>IF('statement of marks'!Y40="","",'statement of marks'!Y40)</f>
        <v/>
      </c>
      <c r="AH476" s="281" t="str">
        <f>IF('statement of marks'!Z40="","",'statement of marks'!Z40)</f>
        <v/>
      </c>
    </row>
    <row r="477" spans="1:34" ht="19" customHeight="1">
      <c r="A477" s="291"/>
      <c r="B477" s="1114" t="str">
        <f>IF('statement of marks'!$AI$3="","",'statement of marks'!$AI$3)</f>
        <v>vaxszth</v>
      </c>
      <c r="C477" s="1115"/>
      <c r="D477" s="277" t="str">
        <f>IF('statement of marks'!AI39="","",'statement of marks'!AI39)</f>
        <v/>
      </c>
      <c r="E477" s="277" t="str">
        <f>IF('statement of marks'!AJ39="","",'statement of marks'!AJ39)</f>
        <v/>
      </c>
      <c r="F477" s="275" t="str">
        <f>IF('statement of marks'!AK39="","",'statement of marks'!AK39)</f>
        <v/>
      </c>
      <c r="G477" s="277" t="str">
        <f>IF('statement of marks'!AL39="","",'statement of marks'!AL39)</f>
        <v/>
      </c>
      <c r="H477" s="277" t="str">
        <f>IF('statement of marks'!AM39="","",'statement of marks'!AM39)</f>
        <v/>
      </c>
      <c r="I477" s="275" t="str">
        <f>IF('statement of marks'!AN39="","",'statement of marks'!AN39)</f>
        <v/>
      </c>
      <c r="J477" s="277" t="str">
        <f>IF('statement of marks'!AO39="","",'statement of marks'!AO39)</f>
        <v/>
      </c>
      <c r="K477" s="277" t="str">
        <f>IF('statement of marks'!AP39="","",'statement of marks'!AP39)</f>
        <v/>
      </c>
      <c r="L477" s="275" t="str">
        <f>IF('statement of marks'!AQ39="","",'statement of marks'!AQ39)</f>
        <v/>
      </c>
      <c r="M477" s="277" t="str">
        <f>IF('statement of marks'!AS39="","",'statement of marks'!AS39)</f>
        <v/>
      </c>
      <c r="N477" s="277" t="str">
        <f>IF('statement of marks'!AT39="","",'statement of marks'!AT39)</f>
        <v/>
      </c>
      <c r="O477" s="275" t="str">
        <f>IF('statement of marks'!AU39="","",'statement of marks'!AU39)</f>
        <v/>
      </c>
      <c r="P477" s="281" t="str">
        <f>IF('statement of marks'!AV39="","",'statement of marks'!AV39)</f>
        <v/>
      </c>
      <c r="Q477" s="1126"/>
      <c r="R477" s="1126"/>
      <c r="S477" s="291"/>
      <c r="T477" s="1114" t="str">
        <f>IF('statement of marks'!$AI$3="","",'statement of marks'!$AI$3)</f>
        <v>vaxszth</v>
      </c>
      <c r="U477" s="1115"/>
      <c r="V477" s="277" t="str">
        <f>IF('statement of marks'!AI40="","",'statement of marks'!AI40)</f>
        <v/>
      </c>
      <c r="W477" s="277" t="str">
        <f>IF('statement of marks'!AJ40="","",'statement of marks'!AJ40)</f>
        <v/>
      </c>
      <c r="X477" s="275" t="str">
        <f>IF('statement of marks'!AK40="","",'statement of marks'!AK40)</f>
        <v/>
      </c>
      <c r="Y477" s="277" t="str">
        <f>IF('statement of marks'!AL40="","",'statement of marks'!AL40)</f>
        <v/>
      </c>
      <c r="Z477" s="277" t="str">
        <f>IF('statement of marks'!AM40="","",'statement of marks'!AM40)</f>
        <v/>
      </c>
      <c r="AA477" s="275" t="str">
        <f>IF('statement of marks'!AN40="","",'statement of marks'!AN40)</f>
        <v/>
      </c>
      <c r="AB477" s="277" t="str">
        <f>IF('statement of marks'!AO40="","",'statement of marks'!AO40)</f>
        <v/>
      </c>
      <c r="AC477" s="277" t="str">
        <f>IF('statement of marks'!AP40="","",'statement of marks'!AP40)</f>
        <v/>
      </c>
      <c r="AD477" s="275" t="str">
        <f>IF('statement of marks'!AQ40="","",'statement of marks'!AQ40)</f>
        <v/>
      </c>
      <c r="AE477" s="277" t="str">
        <f>IF('statement of marks'!AS40="","",'statement of marks'!AS40)</f>
        <v/>
      </c>
      <c r="AF477" s="277" t="str">
        <f>IF('statement of marks'!AT40="","",'statement of marks'!AT40)</f>
        <v/>
      </c>
      <c r="AG477" s="275" t="str">
        <f>IF('statement of marks'!AU40="","",'statement of marks'!AU40)</f>
        <v/>
      </c>
      <c r="AH477" s="281" t="str">
        <f>IF('statement of marks'!AV40="","",'statement of marks'!AV40)</f>
        <v/>
      </c>
    </row>
    <row r="478" spans="1:34" ht="19" customHeight="1">
      <c r="A478" s="291"/>
      <c r="B478" s="1114" t="str">
        <f>IF('statement of marks'!BE39="s","laLd`r",IF('statement of marks'!BE39="u","mnwZ",IF('statement of marks'!BE39="g","xqtjkrh",IF('statement of marks'!BE39="p","iatkch",IF('statement of marks'!BE39="sd","fla/kh","r`rh; Hkk""kk")))))</f>
        <v>r`rh; Hkk"kk</v>
      </c>
      <c r="C478" s="1115"/>
      <c r="D478" s="277" t="str">
        <f>IF('statement of marks'!BF39="","",'statement of marks'!BF39)</f>
        <v/>
      </c>
      <c r="E478" s="277" t="str">
        <f>IF('statement of marks'!BG39="","",'statement of marks'!BG39)</f>
        <v/>
      </c>
      <c r="F478" s="275" t="str">
        <f>IF('statement of marks'!BH39="","",'statement of marks'!BH39)</f>
        <v/>
      </c>
      <c r="G478" s="277" t="str">
        <f>IF('statement of marks'!BI39="","",'statement of marks'!BI39)</f>
        <v/>
      </c>
      <c r="H478" s="277" t="str">
        <f>IF('statement of marks'!BJ39="","",'statement of marks'!BJ39)</f>
        <v/>
      </c>
      <c r="I478" s="275" t="str">
        <f>IF('statement of marks'!BK39="","",'statement of marks'!BK39)</f>
        <v/>
      </c>
      <c r="J478" s="277" t="str">
        <f>IF('statement of marks'!BL39="","",'statement of marks'!BL39)</f>
        <v/>
      </c>
      <c r="K478" s="277" t="str">
        <f>IF('statement of marks'!BM39="","",'statement of marks'!BM39)</f>
        <v/>
      </c>
      <c r="L478" s="275" t="str">
        <f>IF('statement of marks'!BN39="","",'statement of marks'!BN39)</f>
        <v/>
      </c>
      <c r="M478" s="277" t="str">
        <f>IF('statement of marks'!BP39="","",'statement of marks'!BP39)</f>
        <v/>
      </c>
      <c r="N478" s="277" t="str">
        <f>IF('statement of marks'!BQ39="","",'statement of marks'!BQ39)</f>
        <v/>
      </c>
      <c r="O478" s="275" t="str">
        <f>IF('statement of marks'!BR39="","",'statement of marks'!BR39)</f>
        <v/>
      </c>
      <c r="P478" s="281" t="str">
        <f>IF('statement of marks'!BS39="","",'statement of marks'!BS39)</f>
        <v/>
      </c>
      <c r="Q478" s="1126"/>
      <c r="R478" s="1126"/>
      <c r="S478" s="291"/>
      <c r="T478" s="1114" t="str">
        <f>IF('statement of marks'!BE40="s","laLd`r",IF('statement of marks'!BE40="u","mnwZ",IF('statement of marks'!BE40="g","xqtjkrh",IF('statement of marks'!BE40="p","iatkch",IF('statement of marks'!BE40="sd","fla/kh","r`rh; Hkk""kk")))))</f>
        <v>r`rh; Hkk"kk</v>
      </c>
      <c r="U478" s="1115"/>
      <c r="V478" s="277" t="str">
        <f>IF('statement of marks'!BF40="","",'statement of marks'!BF40)</f>
        <v/>
      </c>
      <c r="W478" s="277" t="str">
        <f>IF('statement of marks'!BG40="","",'statement of marks'!BG40)</f>
        <v/>
      </c>
      <c r="X478" s="275" t="str">
        <f>IF('statement of marks'!BH40="","",'statement of marks'!BH40)</f>
        <v/>
      </c>
      <c r="Y478" s="277" t="str">
        <f>IF('statement of marks'!BI40="","",'statement of marks'!BI40)</f>
        <v/>
      </c>
      <c r="Z478" s="277" t="str">
        <f>IF('statement of marks'!BJ40="","",'statement of marks'!BJ40)</f>
        <v/>
      </c>
      <c r="AA478" s="275" t="str">
        <f>IF('statement of marks'!BK40="","",'statement of marks'!BK40)</f>
        <v/>
      </c>
      <c r="AB478" s="277" t="str">
        <f>IF('statement of marks'!BL40="","",'statement of marks'!BL40)</f>
        <v/>
      </c>
      <c r="AC478" s="277" t="str">
        <f>IF('statement of marks'!BM40="","",'statement of marks'!BM40)</f>
        <v/>
      </c>
      <c r="AD478" s="275" t="str">
        <f>IF('statement of marks'!BN40="","",'statement of marks'!BN40)</f>
        <v/>
      </c>
      <c r="AE478" s="277" t="str">
        <f>IF('statement of marks'!BP40="","",'statement of marks'!BP40)</f>
        <v/>
      </c>
      <c r="AF478" s="277" t="str">
        <f>IF('statement of marks'!BQ40="","",'statement of marks'!BQ40)</f>
        <v/>
      </c>
      <c r="AG478" s="275" t="str">
        <f>IF('statement of marks'!BR40="","",'statement of marks'!BR40)</f>
        <v/>
      </c>
      <c r="AH478" s="281" t="str">
        <f>IF('statement of marks'!BS40="","",'statement of marks'!BS40)</f>
        <v/>
      </c>
    </row>
    <row r="479" spans="1:34" ht="19" customHeight="1">
      <c r="A479" s="291"/>
      <c r="B479" s="1114" t="str">
        <f>IF('statement of marks'!$CB$3="","",'statement of marks'!$CB$3)</f>
        <v>xf.kr</v>
      </c>
      <c r="C479" s="1115"/>
      <c r="D479" s="277" t="str">
        <f>IF('statement of marks'!CB39="","",'statement of marks'!CB39)</f>
        <v/>
      </c>
      <c r="E479" s="277" t="str">
        <f>IF('statement of marks'!CC39="","",'statement of marks'!CC39)</f>
        <v/>
      </c>
      <c r="F479" s="275" t="str">
        <f>IF('statement of marks'!CD39="","",'statement of marks'!CD39)</f>
        <v/>
      </c>
      <c r="G479" s="277" t="str">
        <f>IF('statement of marks'!CE39="","",'statement of marks'!CE39)</f>
        <v/>
      </c>
      <c r="H479" s="277" t="str">
        <f>IF('statement of marks'!CF39="","",'statement of marks'!CF39)</f>
        <v/>
      </c>
      <c r="I479" s="275" t="str">
        <f>IF('statement of marks'!CG39="","",'statement of marks'!CG39)</f>
        <v/>
      </c>
      <c r="J479" s="277" t="str">
        <f>IF('statement of marks'!CH39="","",'statement of marks'!CH39)</f>
        <v/>
      </c>
      <c r="K479" s="277" t="str">
        <f>IF('statement of marks'!CI39="","",'statement of marks'!CI39)</f>
        <v/>
      </c>
      <c r="L479" s="275" t="str">
        <f>IF('statement of marks'!CJ39="","",'statement of marks'!CJ39)</f>
        <v/>
      </c>
      <c r="M479" s="277" t="str">
        <f>IF('statement of marks'!CL39="","",'statement of marks'!CL39)</f>
        <v/>
      </c>
      <c r="N479" s="277" t="str">
        <f>IF('statement of marks'!CM39="","",'statement of marks'!CM39)</f>
        <v/>
      </c>
      <c r="O479" s="275" t="str">
        <f>IF('statement of marks'!CN39="","",'statement of marks'!CN39)</f>
        <v/>
      </c>
      <c r="P479" s="281" t="str">
        <f>IF('statement of marks'!CO39="","",'statement of marks'!CO39)</f>
        <v/>
      </c>
      <c r="Q479" s="1126"/>
      <c r="R479" s="1126"/>
      <c r="S479" s="291"/>
      <c r="T479" s="1114" t="str">
        <f>IF('statement of marks'!$CB$3="","",'statement of marks'!$CB$3)</f>
        <v>xf.kr</v>
      </c>
      <c r="U479" s="1115"/>
      <c r="V479" s="277" t="str">
        <f>IF('statement of marks'!CB40="","",'statement of marks'!CB40)</f>
        <v/>
      </c>
      <c r="W479" s="277" t="str">
        <f>IF('statement of marks'!CC40="","",'statement of marks'!CC40)</f>
        <v/>
      </c>
      <c r="X479" s="275" t="str">
        <f>IF('statement of marks'!CD40="","",'statement of marks'!CD40)</f>
        <v/>
      </c>
      <c r="Y479" s="277" t="str">
        <f>IF('statement of marks'!CE40="","",'statement of marks'!CE40)</f>
        <v/>
      </c>
      <c r="Z479" s="277" t="str">
        <f>IF('statement of marks'!CF40="","",'statement of marks'!CF40)</f>
        <v/>
      </c>
      <c r="AA479" s="275" t="str">
        <f>IF('statement of marks'!CG40="","",'statement of marks'!CG40)</f>
        <v/>
      </c>
      <c r="AB479" s="277" t="str">
        <f>IF('statement of marks'!CH40="","",'statement of marks'!CH40)</f>
        <v/>
      </c>
      <c r="AC479" s="277" t="str">
        <f>IF('statement of marks'!CI40="","",'statement of marks'!CI40)</f>
        <v/>
      </c>
      <c r="AD479" s="275" t="str">
        <f>IF('statement of marks'!CJ40="","",'statement of marks'!CJ40)</f>
        <v/>
      </c>
      <c r="AE479" s="277" t="str">
        <f>IF('statement of marks'!CL40="","",'statement of marks'!CL40)</f>
        <v/>
      </c>
      <c r="AF479" s="277" t="str">
        <f>IF('statement of marks'!CM40="","",'statement of marks'!CM40)</f>
        <v/>
      </c>
      <c r="AG479" s="275" t="str">
        <f>IF('statement of marks'!CN40="","",'statement of marks'!CN40)</f>
        <v/>
      </c>
      <c r="AH479" s="281" t="str">
        <f>IF('statement of marks'!CO40="","",'statement of marks'!CO40)</f>
        <v/>
      </c>
    </row>
    <row r="480" spans="1:34" ht="19" customHeight="1">
      <c r="A480" s="291"/>
      <c r="B480" s="1114" t="str">
        <f>IF('statement of marks'!$CX$3="","",'statement of marks'!$CX$3)</f>
        <v>foKku</v>
      </c>
      <c r="C480" s="1115"/>
      <c r="D480" s="277" t="str">
        <f>IF('statement of marks'!CX39="","",'statement of marks'!CX39)</f>
        <v/>
      </c>
      <c r="E480" s="277" t="str">
        <f>IF('statement of marks'!CY39="","",'statement of marks'!CY39)</f>
        <v/>
      </c>
      <c r="F480" s="275" t="str">
        <f>IF('statement of marks'!CZ39="","",'statement of marks'!CZ39)</f>
        <v/>
      </c>
      <c r="G480" s="277" t="str">
        <f>IF('statement of marks'!DA39="","",'statement of marks'!DA39)</f>
        <v/>
      </c>
      <c r="H480" s="277" t="str">
        <f>IF('statement of marks'!DB39="","",'statement of marks'!DB39)</f>
        <v/>
      </c>
      <c r="I480" s="275" t="str">
        <f>IF('statement of marks'!DC39="","",'statement of marks'!DC39)</f>
        <v/>
      </c>
      <c r="J480" s="277" t="str">
        <f>IF('statement of marks'!DD39="","",'statement of marks'!DD39)</f>
        <v/>
      </c>
      <c r="K480" s="277" t="str">
        <f>IF('statement of marks'!DE39="","",'statement of marks'!DE39)</f>
        <v/>
      </c>
      <c r="L480" s="275" t="str">
        <f>IF('statement of marks'!DF39="","",'statement of marks'!DF39)</f>
        <v/>
      </c>
      <c r="M480" s="277" t="str">
        <f>IF('statement of marks'!DH39="","",'statement of marks'!DH39)</f>
        <v/>
      </c>
      <c r="N480" s="277" t="str">
        <f>IF('statement of marks'!DI39="","",'statement of marks'!DI39)</f>
        <v/>
      </c>
      <c r="O480" s="275" t="str">
        <f>IF('statement of marks'!DJ39="","",'statement of marks'!DJ39)</f>
        <v/>
      </c>
      <c r="P480" s="281" t="str">
        <f>IF('statement of marks'!DK39="","",'statement of marks'!DK39)</f>
        <v/>
      </c>
      <c r="Q480" s="1126"/>
      <c r="R480" s="1126"/>
      <c r="S480" s="291"/>
      <c r="T480" s="1114" t="str">
        <f>IF('statement of marks'!$CX$3="","",'statement of marks'!$CX$3)</f>
        <v>foKku</v>
      </c>
      <c r="U480" s="1115"/>
      <c r="V480" s="277" t="str">
        <f>IF('statement of marks'!CX40="","",'statement of marks'!CX40)</f>
        <v/>
      </c>
      <c r="W480" s="277" t="str">
        <f>IF('statement of marks'!CY40="","",'statement of marks'!CY40)</f>
        <v/>
      </c>
      <c r="X480" s="275" t="str">
        <f>IF('statement of marks'!CZ40="","",'statement of marks'!CZ40)</f>
        <v/>
      </c>
      <c r="Y480" s="277" t="str">
        <f>IF('statement of marks'!DA40="","",'statement of marks'!DA40)</f>
        <v/>
      </c>
      <c r="Z480" s="277" t="str">
        <f>IF('statement of marks'!DB40="","",'statement of marks'!DB40)</f>
        <v/>
      </c>
      <c r="AA480" s="275" t="str">
        <f>IF('statement of marks'!DC40="","",'statement of marks'!DC40)</f>
        <v/>
      </c>
      <c r="AB480" s="277" t="str">
        <f>IF('statement of marks'!DD40="","",'statement of marks'!DD40)</f>
        <v/>
      </c>
      <c r="AC480" s="277" t="str">
        <f>IF('statement of marks'!DE40="","",'statement of marks'!DE40)</f>
        <v/>
      </c>
      <c r="AD480" s="275" t="str">
        <f>IF('statement of marks'!DF40="","",'statement of marks'!DF40)</f>
        <v/>
      </c>
      <c r="AE480" s="277" t="str">
        <f>IF('statement of marks'!DH40="","",'statement of marks'!DH40)</f>
        <v/>
      </c>
      <c r="AF480" s="277" t="str">
        <f>IF('statement of marks'!DI40="","",'statement of marks'!DI40)</f>
        <v/>
      </c>
      <c r="AG480" s="275" t="str">
        <f>IF('statement of marks'!DJ40="","",'statement of marks'!DJ40)</f>
        <v/>
      </c>
      <c r="AH480" s="281" t="str">
        <f>IF('statement of marks'!DK40="","",'statement of marks'!DK40)</f>
        <v/>
      </c>
    </row>
    <row r="481" spans="1:34" ht="19" customHeight="1">
      <c r="A481" s="291"/>
      <c r="B481" s="1114" t="str">
        <f>IF('statement of marks'!$DT$3="","",'statement of marks'!$DT$3)</f>
        <v>lkekftd foKku</v>
      </c>
      <c r="C481" s="1115"/>
      <c r="D481" s="277" t="str">
        <f>IF('statement of marks'!DT39="","",'statement of marks'!DT39)</f>
        <v/>
      </c>
      <c r="E481" s="277" t="str">
        <f>IF('statement of marks'!DU39="","",'statement of marks'!DU39)</f>
        <v/>
      </c>
      <c r="F481" s="275" t="str">
        <f>IF('statement of marks'!DV39="","",'statement of marks'!DV39)</f>
        <v/>
      </c>
      <c r="G481" s="277" t="str">
        <f>IF('statement of marks'!DW39="","",'statement of marks'!DW39)</f>
        <v/>
      </c>
      <c r="H481" s="277" t="str">
        <f>IF('statement of marks'!DX39="","",'statement of marks'!DX39)</f>
        <v/>
      </c>
      <c r="I481" s="275" t="str">
        <f>IF('statement of marks'!DY39="","",'statement of marks'!DY39)</f>
        <v/>
      </c>
      <c r="J481" s="277" t="str">
        <f>IF('statement of marks'!DZ39="","",'statement of marks'!DZ39)</f>
        <v/>
      </c>
      <c r="K481" s="277" t="str">
        <f>IF('statement of marks'!EA39="","",'statement of marks'!EA39)</f>
        <v/>
      </c>
      <c r="L481" s="275" t="str">
        <f>IF('statement of marks'!EB39="","",'statement of marks'!EB39)</f>
        <v/>
      </c>
      <c r="M481" s="277" t="str">
        <f>IF('statement of marks'!ED39="","",'statement of marks'!ED39)</f>
        <v/>
      </c>
      <c r="N481" s="277" t="str">
        <f>IF('statement of marks'!EE39="","",'statement of marks'!EE39)</f>
        <v/>
      </c>
      <c r="O481" s="275" t="str">
        <f>IF('statement of marks'!EF39="","",'statement of marks'!EF39)</f>
        <v/>
      </c>
      <c r="P481" s="281" t="str">
        <f>IF('statement of marks'!EG39="","",'statement of marks'!EG39)</f>
        <v/>
      </c>
      <c r="Q481" s="1126"/>
      <c r="R481" s="1126"/>
      <c r="S481" s="291"/>
      <c r="T481" s="1114" t="str">
        <f>IF('statement of marks'!$DT$3="","",'statement of marks'!$DT$3)</f>
        <v>lkekftd foKku</v>
      </c>
      <c r="U481" s="1115"/>
      <c r="V481" s="277" t="str">
        <f>IF('statement of marks'!DT40="","",'statement of marks'!DT40)</f>
        <v/>
      </c>
      <c r="W481" s="277" t="str">
        <f>IF('statement of marks'!DU40="","",'statement of marks'!DU40)</f>
        <v/>
      </c>
      <c r="X481" s="275" t="str">
        <f>IF('statement of marks'!DV40="","",'statement of marks'!DV40)</f>
        <v/>
      </c>
      <c r="Y481" s="277" t="str">
        <f>IF('statement of marks'!DW40="","",'statement of marks'!DW40)</f>
        <v/>
      </c>
      <c r="Z481" s="277" t="str">
        <f>IF('statement of marks'!DX40="","",'statement of marks'!DX40)</f>
        <v/>
      </c>
      <c r="AA481" s="275" t="str">
        <f>IF('statement of marks'!DY40="","",'statement of marks'!DY40)</f>
        <v/>
      </c>
      <c r="AB481" s="277" t="str">
        <f>IF('statement of marks'!DZ40="","",'statement of marks'!DZ40)</f>
        <v/>
      </c>
      <c r="AC481" s="277" t="str">
        <f>IF('statement of marks'!EA40="","",'statement of marks'!EA40)</f>
        <v/>
      </c>
      <c r="AD481" s="275" t="str">
        <f>IF('statement of marks'!EB40="","",'statement of marks'!EB40)</f>
        <v/>
      </c>
      <c r="AE481" s="277" t="str">
        <f>IF('statement of marks'!ED40="","",'statement of marks'!ED40)</f>
        <v/>
      </c>
      <c r="AF481" s="277" t="str">
        <f>IF('statement of marks'!EE40="","",'statement of marks'!EE40)</f>
        <v/>
      </c>
      <c r="AG481" s="275" t="str">
        <f>IF('statement of marks'!EF40="","",'statement of marks'!EF40)</f>
        <v/>
      </c>
      <c r="AH481" s="281" t="str">
        <f>IF('statement of marks'!EG40="","",'statement of marks'!EG40)</f>
        <v/>
      </c>
    </row>
    <row r="482" spans="1:34" ht="19" customHeight="1">
      <c r="A482" s="291"/>
      <c r="B482" s="1117" t="s">
        <v>271</v>
      </c>
      <c r="C482" s="1118"/>
      <c r="D482" s="1111" t="s">
        <v>1</v>
      </c>
      <c r="E482" s="1111"/>
      <c r="F482" s="1111"/>
      <c r="G482" s="1111" t="s">
        <v>21</v>
      </c>
      <c r="H482" s="1111"/>
      <c r="I482" s="1111"/>
      <c r="J482" s="1111" t="s">
        <v>272</v>
      </c>
      <c r="K482" s="1111"/>
      <c r="L482" s="1111"/>
      <c r="M482" s="1111" t="s">
        <v>68</v>
      </c>
      <c r="N482" s="1111"/>
      <c r="O482" s="1111"/>
      <c r="P482" s="282"/>
      <c r="Q482" s="1126"/>
      <c r="R482" s="1126"/>
      <c r="S482" s="291"/>
      <c r="T482" s="1117" t="s">
        <v>271</v>
      </c>
      <c r="U482" s="1118"/>
      <c r="V482" s="1111" t="s">
        <v>1</v>
      </c>
      <c r="W482" s="1111"/>
      <c r="X482" s="1111"/>
      <c r="Y482" s="1111" t="s">
        <v>21</v>
      </c>
      <c r="Z482" s="1111"/>
      <c r="AA482" s="1111"/>
      <c r="AB482" s="1111" t="s">
        <v>272</v>
      </c>
      <c r="AC482" s="1111"/>
      <c r="AD482" s="1111"/>
      <c r="AE482" s="1111" t="s">
        <v>68</v>
      </c>
      <c r="AF482" s="1111"/>
      <c r="AG482" s="1111"/>
      <c r="AH482" s="282"/>
    </row>
    <row r="483" spans="1:34" ht="19" customHeight="1">
      <c r="A483" s="291"/>
      <c r="B483" s="1104" t="s">
        <v>3</v>
      </c>
      <c r="C483" s="1105"/>
      <c r="D483" s="1116">
        <f>IF('statement of marks'!EP$6="","",'statement of marks'!EP$6)</f>
        <v>20</v>
      </c>
      <c r="E483" s="1116"/>
      <c r="F483" s="1116"/>
      <c r="G483" s="1116">
        <f>IF('statement of marks'!EQ$6="","",'statement of marks'!EQ$6)</f>
        <v>20</v>
      </c>
      <c r="H483" s="1116"/>
      <c r="I483" s="1116"/>
      <c r="J483" s="1116">
        <f>IF('statement of marks'!ES$6="","",'statement of marks'!ES$6)</f>
        <v>20</v>
      </c>
      <c r="K483" s="1116"/>
      <c r="L483" s="1116"/>
      <c r="M483" s="1116">
        <f>IF('statement of marks'!EY$6="","",'statement of marks'!ER$6)</f>
        <v>20</v>
      </c>
      <c r="N483" s="1116"/>
      <c r="O483" s="1116"/>
      <c r="P483" s="283"/>
      <c r="Q483" s="1126"/>
      <c r="R483" s="1126"/>
      <c r="S483" s="291"/>
      <c r="T483" s="1104" t="s">
        <v>3</v>
      </c>
      <c r="U483" s="1105"/>
      <c r="V483" s="1116">
        <f>IF('statement of marks'!EP$6="","",'statement of marks'!EP$6)</f>
        <v>20</v>
      </c>
      <c r="W483" s="1116"/>
      <c r="X483" s="1116"/>
      <c r="Y483" s="1116">
        <f>IF('statement of marks'!EQ$6="","",'statement of marks'!EQ$6)</f>
        <v>20</v>
      </c>
      <c r="Z483" s="1116"/>
      <c r="AA483" s="1116"/>
      <c r="AB483" s="1116">
        <f>IF('statement of marks'!ES$6="","",'statement of marks'!ES$6)</f>
        <v>20</v>
      </c>
      <c r="AC483" s="1116"/>
      <c r="AD483" s="1116"/>
      <c r="AE483" s="1116">
        <f>IF('statement of marks'!EY$6="","",'statement of marks'!ER$6)</f>
        <v>20</v>
      </c>
      <c r="AF483" s="1116"/>
      <c r="AG483" s="1116"/>
      <c r="AH483" s="283"/>
    </row>
    <row r="484" spans="1:34" ht="19" customHeight="1">
      <c r="A484" s="291"/>
      <c r="B484" s="1114" t="str">
        <f>IF('statement of marks'!$EP$3="","",'statement of marks'!$EP$3)</f>
        <v>dk;kZuqHko</v>
      </c>
      <c r="C484" s="1115"/>
      <c r="D484" s="1103" t="str">
        <f>IF('statement of marks'!EP39="","",'statement of marks'!EP39)</f>
        <v/>
      </c>
      <c r="E484" s="1103"/>
      <c r="F484" s="1103"/>
      <c r="G484" s="1103" t="str">
        <f>IF('statement of marks'!EQ39="","",'statement of marks'!EQ39)</f>
        <v/>
      </c>
      <c r="H484" s="1103"/>
      <c r="I484" s="1103"/>
      <c r="J484" s="1103" t="str">
        <f>IF('statement of marks'!ES39="","",'statement of marks'!ES39)</f>
        <v/>
      </c>
      <c r="K484" s="1103"/>
      <c r="L484" s="1103"/>
      <c r="M484" s="1103" t="str">
        <f>IF('statement of marks'!ER39="","",'statement of marks'!ER39)</f>
        <v/>
      </c>
      <c r="N484" s="1103"/>
      <c r="O484" s="1103"/>
      <c r="P484" s="284"/>
      <c r="Q484" s="1126"/>
      <c r="R484" s="1126"/>
      <c r="S484" s="291"/>
      <c r="T484" s="1114" t="str">
        <f>IF('statement of marks'!$EP$3="","",'statement of marks'!$EP$3)</f>
        <v>dk;kZuqHko</v>
      </c>
      <c r="U484" s="1115"/>
      <c r="V484" s="1103" t="str">
        <f>IF('statement of marks'!EP40="","",'statement of marks'!EP40)</f>
        <v/>
      </c>
      <c r="W484" s="1103"/>
      <c r="X484" s="1103"/>
      <c r="Y484" s="1103" t="str">
        <f>IF('statement of marks'!EQ40="","",'statement of marks'!EQ40)</f>
        <v/>
      </c>
      <c r="Z484" s="1103"/>
      <c r="AA484" s="1103"/>
      <c r="AB484" s="1103" t="str">
        <f>IF('statement of marks'!ES40="","",'statement of marks'!ES40)</f>
        <v/>
      </c>
      <c r="AC484" s="1103"/>
      <c r="AD484" s="1103"/>
      <c r="AE484" s="1103" t="str">
        <f>IF('statement of marks'!ER40="","",'statement of marks'!ER40)</f>
        <v/>
      </c>
      <c r="AF484" s="1103"/>
      <c r="AG484" s="1103"/>
      <c r="AH484" s="284"/>
    </row>
    <row r="485" spans="1:34" ht="19" customHeight="1">
      <c r="A485" s="291"/>
      <c r="B485" s="1112" t="str">
        <f>IF('statement of marks'!$EZ$3="","",'statement of marks'!$EZ$3)</f>
        <v>dyk f'k{kk</v>
      </c>
      <c r="C485" s="1113"/>
      <c r="D485" s="1103" t="str">
        <f>IF('statement of marks'!EZ39="","",'statement of marks'!EZ39)</f>
        <v/>
      </c>
      <c r="E485" s="1103"/>
      <c r="F485" s="1103"/>
      <c r="G485" s="1103" t="str">
        <f>IF('statement of marks'!FA39="","",'statement of marks'!FA39)</f>
        <v/>
      </c>
      <c r="H485" s="1103"/>
      <c r="I485" s="1103"/>
      <c r="J485" s="1103" t="str">
        <f>IF('statement of marks'!FC39="","",'statement of marks'!FC39)</f>
        <v/>
      </c>
      <c r="K485" s="1103"/>
      <c r="L485" s="1103"/>
      <c r="M485" s="1103" t="str">
        <f>IF('statement of marks'!FB39="","",'statement of marks'!FB39)</f>
        <v/>
      </c>
      <c r="N485" s="1103"/>
      <c r="O485" s="1103"/>
      <c r="P485" s="284"/>
      <c r="Q485" s="1126"/>
      <c r="R485" s="1126"/>
      <c r="S485" s="291"/>
      <c r="T485" s="1112" t="str">
        <f>IF('statement of marks'!$EZ$3="","",'statement of marks'!$EZ$3)</f>
        <v>dyk f'k{kk</v>
      </c>
      <c r="U485" s="1113"/>
      <c r="V485" s="1103" t="str">
        <f>IF('statement of marks'!EZ40="","",'statement of marks'!EZ40)</f>
        <v/>
      </c>
      <c r="W485" s="1103"/>
      <c r="X485" s="1103"/>
      <c r="Y485" s="1103" t="str">
        <f>IF('statement of marks'!FA40="","",'statement of marks'!FA40)</f>
        <v/>
      </c>
      <c r="Z485" s="1103"/>
      <c r="AA485" s="1103"/>
      <c r="AB485" s="1103" t="str">
        <f>IF('statement of marks'!FC40="","",'statement of marks'!FC40)</f>
        <v/>
      </c>
      <c r="AC485" s="1103"/>
      <c r="AD485" s="1103"/>
      <c r="AE485" s="1103" t="str">
        <f>IF('statement of marks'!FB40="","",'statement of marks'!FB40)</f>
        <v/>
      </c>
      <c r="AF485" s="1103"/>
      <c r="AG485" s="1103"/>
      <c r="AH485" s="284"/>
    </row>
    <row r="486" spans="1:34" ht="19" customHeight="1">
      <c r="A486" s="291"/>
      <c r="B486" s="1109" t="str">
        <f>IF('statement of marks'!$FJ$3="","",'statement of marks'!$FJ$3)</f>
        <v>LokLF; ,oe~ 'kkjhfjd f'k{kk</v>
      </c>
      <c r="C486" s="1110"/>
      <c r="D486" s="1103" t="str">
        <f>IF('statement of marks'!FJ39="","",'statement of marks'!FJ39)</f>
        <v/>
      </c>
      <c r="E486" s="1103"/>
      <c r="F486" s="1103"/>
      <c r="G486" s="1103" t="str">
        <f>IF('statement of marks'!FK39="","",'statement of marks'!FK39)</f>
        <v/>
      </c>
      <c r="H486" s="1103"/>
      <c r="I486" s="1103"/>
      <c r="J486" s="1103" t="str">
        <f>IF('statement of marks'!FM39="","",'statement of marks'!FM39)</f>
        <v/>
      </c>
      <c r="K486" s="1103"/>
      <c r="L486" s="1103"/>
      <c r="M486" s="1103" t="str">
        <f>IF('statement of marks'!FL39="","",'statement of marks'!FL39)</f>
        <v/>
      </c>
      <c r="N486" s="1103"/>
      <c r="O486" s="1103"/>
      <c r="P486" s="284"/>
      <c r="Q486" s="1126"/>
      <c r="R486" s="1126"/>
      <c r="S486" s="291"/>
      <c r="T486" s="1109" t="str">
        <f>IF('statement of marks'!$FJ$3="","",'statement of marks'!$FJ$3)</f>
        <v>LokLF; ,oe~ 'kkjhfjd f'k{kk</v>
      </c>
      <c r="U486" s="1110"/>
      <c r="V486" s="1103" t="str">
        <f>IF('statement of marks'!FJ40="","",'statement of marks'!FJ40)</f>
        <v/>
      </c>
      <c r="W486" s="1103"/>
      <c r="X486" s="1103"/>
      <c r="Y486" s="1103" t="str">
        <f>IF('statement of marks'!FK40="","",'statement of marks'!FK40)</f>
        <v/>
      </c>
      <c r="Z486" s="1103"/>
      <c r="AA486" s="1103"/>
      <c r="AB486" s="1103" t="str">
        <f>IF('statement of marks'!FM40="","",'statement of marks'!FM40)</f>
        <v/>
      </c>
      <c r="AC486" s="1103"/>
      <c r="AD486" s="1103"/>
      <c r="AE486" s="1103" t="str">
        <f>IF('statement of marks'!FL40="","",'statement of marks'!FL40)</f>
        <v/>
      </c>
      <c r="AF486" s="1103"/>
      <c r="AG486" s="1103"/>
      <c r="AH486" s="284"/>
    </row>
    <row r="487" spans="1:34" ht="19" customHeight="1">
      <c r="A487" s="291"/>
      <c r="B487" s="1104" t="s">
        <v>273</v>
      </c>
      <c r="C487" s="1105"/>
      <c r="D487" s="1081" t="str">
        <f>details!$DZ$3</f>
        <v>vxLr rd</v>
      </c>
      <c r="E487" s="1081"/>
      <c r="F487" s="1081"/>
      <c r="G487" s="1081" t="str">
        <f>details!$ED$3</f>
        <v>vDVwcj rd</v>
      </c>
      <c r="H487" s="1081"/>
      <c r="I487" s="1081"/>
      <c r="J487" s="1081" t="str">
        <f>details!$EL$3</f>
        <v>Qjojh rd</v>
      </c>
      <c r="K487" s="1081"/>
      <c r="L487" s="1081"/>
      <c r="M487" s="1081" t="str">
        <f>details!$EH$3</f>
        <v>fnlEcj rd</v>
      </c>
      <c r="N487" s="1081"/>
      <c r="O487" s="1081"/>
      <c r="P487" s="284"/>
      <c r="Q487" s="1126"/>
      <c r="R487" s="1126"/>
      <c r="S487" s="291"/>
      <c r="T487" s="1104" t="s">
        <v>273</v>
      </c>
      <c r="U487" s="1105"/>
      <c r="V487" s="1106" t="str">
        <f>details!$DZ$3</f>
        <v>vxLr rd</v>
      </c>
      <c r="W487" s="1107"/>
      <c r="X487" s="1108"/>
      <c r="Y487" s="1106" t="str">
        <f>details!$ED$3</f>
        <v>vDVwcj rd</v>
      </c>
      <c r="Z487" s="1107"/>
      <c r="AA487" s="1108"/>
      <c r="AB487" s="1106" t="str">
        <f>details!$EL$3</f>
        <v>Qjojh rd</v>
      </c>
      <c r="AC487" s="1107"/>
      <c r="AD487" s="1108"/>
      <c r="AE487" s="1106" t="str">
        <f>details!$EH$3</f>
        <v>fnlEcj rd</v>
      </c>
      <c r="AF487" s="1107"/>
      <c r="AG487" s="1108"/>
      <c r="AH487" s="284"/>
    </row>
    <row r="488" spans="1:34" ht="19" customHeight="1">
      <c r="A488" s="291"/>
      <c r="B488" s="1100" t="s">
        <v>99</v>
      </c>
      <c r="C488" s="1101"/>
      <c r="D488" s="1102" t="str">
        <f>IF(details!EA39="","",details!EA39)</f>
        <v/>
      </c>
      <c r="E488" s="1102"/>
      <c r="F488" s="1102"/>
      <c r="G488" s="1102" t="str">
        <f>IF(details!EE39="","",details!EE39)</f>
        <v/>
      </c>
      <c r="H488" s="1102"/>
      <c r="I488" s="1102"/>
      <c r="J488" s="1102" t="str">
        <f>IF(details!EM39="","",details!EM39)</f>
        <v/>
      </c>
      <c r="K488" s="1102"/>
      <c r="L488" s="1102"/>
      <c r="M488" s="1102" t="str">
        <f>IF(details!EI39="","",details!EI39)</f>
        <v/>
      </c>
      <c r="N488" s="1102"/>
      <c r="O488" s="1102"/>
      <c r="P488" s="295"/>
      <c r="Q488" s="1126"/>
      <c r="R488" s="1126"/>
      <c r="S488" s="291"/>
      <c r="T488" s="1100" t="s">
        <v>99</v>
      </c>
      <c r="U488" s="1101"/>
      <c r="V488" s="1091" t="str">
        <f>IF(details!EA40="","",details!EA40)</f>
        <v/>
      </c>
      <c r="W488" s="1092"/>
      <c r="X488" s="1093"/>
      <c r="Y488" s="1091" t="str">
        <f>IF(details!EE40="","",details!EE40)</f>
        <v/>
      </c>
      <c r="Z488" s="1092"/>
      <c r="AA488" s="1093"/>
      <c r="AB488" s="1091" t="str">
        <f>IF(details!EM40="","",details!EM40)</f>
        <v/>
      </c>
      <c r="AC488" s="1092"/>
      <c r="AD488" s="1093"/>
      <c r="AE488" s="1091" t="str">
        <f>IF(details!EI40="","",details!EI40)</f>
        <v/>
      </c>
      <c r="AF488" s="1092"/>
      <c r="AG488" s="1093"/>
      <c r="AH488" s="285"/>
    </row>
    <row r="489" spans="1:34" ht="19" customHeight="1">
      <c r="A489" s="292"/>
      <c r="B489" s="1094" t="s">
        <v>15</v>
      </c>
      <c r="C489" s="1095"/>
      <c r="D489" s="1096" t="str">
        <f>IF(details!DZ39="","",details!DZ39)</f>
        <v/>
      </c>
      <c r="E489" s="1096"/>
      <c r="F489" s="1096"/>
      <c r="G489" s="1096" t="str">
        <f>IF(details!ED39="","",details!ED39)</f>
        <v/>
      </c>
      <c r="H489" s="1096"/>
      <c r="I489" s="1096"/>
      <c r="J489" s="1096" t="str">
        <f>IF(details!EL39="","",details!EL39)</f>
        <v/>
      </c>
      <c r="K489" s="1096"/>
      <c r="L489" s="1096"/>
      <c r="M489" s="1096" t="str">
        <f>IF(details!EH39="","",details!EH39)</f>
        <v/>
      </c>
      <c r="N489" s="1096"/>
      <c r="O489" s="1096"/>
      <c r="P489" s="296"/>
      <c r="Q489" s="1126"/>
      <c r="R489" s="1126"/>
      <c r="S489" s="292"/>
      <c r="T489" s="1094" t="s">
        <v>15</v>
      </c>
      <c r="U489" s="1095"/>
      <c r="V489" s="1097" t="str">
        <f>IF(details!DZ40="","",details!DZ40)</f>
        <v/>
      </c>
      <c r="W489" s="1098"/>
      <c r="X489" s="1099"/>
      <c r="Y489" s="1097" t="str">
        <f>IF(details!ED40="","",details!ED40)</f>
        <v/>
      </c>
      <c r="Z489" s="1098"/>
      <c r="AA489" s="1099"/>
      <c r="AB489" s="1097" t="str">
        <f>IF(details!EL40="","",details!EL40)</f>
        <v/>
      </c>
      <c r="AC489" s="1098"/>
      <c r="AD489" s="1099"/>
      <c r="AE489" s="1097" t="str">
        <f>IF(details!EH40="","",details!EH40)</f>
        <v/>
      </c>
      <c r="AF489" s="1098"/>
      <c r="AG489" s="1099"/>
      <c r="AH489" s="286"/>
    </row>
    <row r="490" spans="1:34" ht="19" customHeight="1">
      <c r="A490" s="291"/>
      <c r="B490" s="1089" t="s">
        <v>100</v>
      </c>
      <c r="C490" s="1090"/>
      <c r="D490" s="1081"/>
      <c r="E490" s="1081"/>
      <c r="F490" s="1081"/>
      <c r="G490" s="1081"/>
      <c r="H490" s="1081"/>
      <c r="I490" s="1081"/>
      <c r="J490" s="1081"/>
      <c r="K490" s="1081"/>
      <c r="L490" s="1081"/>
      <c r="M490" s="1081"/>
      <c r="N490" s="1081"/>
      <c r="O490" s="1081"/>
      <c r="P490" s="287"/>
      <c r="Q490" s="1126"/>
      <c r="R490" s="1126"/>
      <c r="S490" s="291"/>
      <c r="T490" s="1089" t="s">
        <v>100</v>
      </c>
      <c r="U490" s="1090"/>
      <c r="V490" s="1081"/>
      <c r="W490" s="1081"/>
      <c r="X490" s="1081"/>
      <c r="Y490" s="1081"/>
      <c r="Z490" s="1081"/>
      <c r="AA490" s="1081"/>
      <c r="AB490" s="1081"/>
      <c r="AC490" s="1081"/>
      <c r="AD490" s="1081"/>
      <c r="AE490" s="1081"/>
      <c r="AF490" s="1081"/>
      <c r="AG490" s="1081"/>
      <c r="AH490" s="287"/>
    </row>
    <row r="491" spans="1:34" ht="19" customHeight="1">
      <c r="A491" s="291"/>
      <c r="B491" s="1087" t="s">
        <v>80</v>
      </c>
      <c r="C491" s="1088"/>
      <c r="D491" s="1081"/>
      <c r="E491" s="1081"/>
      <c r="F491" s="1081"/>
      <c r="G491" s="1081"/>
      <c r="H491" s="1081"/>
      <c r="I491" s="1081"/>
      <c r="J491" s="1081"/>
      <c r="K491" s="1081"/>
      <c r="L491" s="1081"/>
      <c r="M491" s="1081"/>
      <c r="N491" s="1081"/>
      <c r="O491" s="1081"/>
      <c r="P491" s="287"/>
      <c r="Q491" s="1126"/>
      <c r="R491" s="1126"/>
      <c r="S491" s="291"/>
      <c r="T491" s="1087" t="s">
        <v>80</v>
      </c>
      <c r="U491" s="1088"/>
      <c r="V491" s="1081"/>
      <c r="W491" s="1081"/>
      <c r="X491" s="1081"/>
      <c r="Y491" s="1081"/>
      <c r="Z491" s="1081"/>
      <c r="AA491" s="1081"/>
      <c r="AB491" s="1081"/>
      <c r="AC491" s="1081"/>
      <c r="AD491" s="1081"/>
      <c r="AE491" s="1081"/>
      <c r="AF491" s="1081"/>
      <c r="AG491" s="1081"/>
      <c r="AH491" s="287"/>
    </row>
    <row r="492" spans="1:34" ht="19" customHeight="1">
      <c r="A492" s="291"/>
      <c r="B492" s="1085" t="s">
        <v>101</v>
      </c>
      <c r="C492" s="1086"/>
      <c r="D492" s="1081"/>
      <c r="E492" s="1081"/>
      <c r="F492" s="1081"/>
      <c r="G492" s="1081"/>
      <c r="H492" s="1081"/>
      <c r="I492" s="1081"/>
      <c r="J492" s="1081"/>
      <c r="K492" s="1081"/>
      <c r="L492" s="1081"/>
      <c r="M492" s="1081"/>
      <c r="N492" s="1081"/>
      <c r="O492" s="1081"/>
      <c r="P492" s="287"/>
      <c r="Q492" s="1126"/>
      <c r="R492" s="1126"/>
      <c r="S492" s="291"/>
      <c r="T492" s="1085" t="s">
        <v>101</v>
      </c>
      <c r="U492" s="1086"/>
      <c r="V492" s="1081"/>
      <c r="W492" s="1081"/>
      <c r="X492" s="1081"/>
      <c r="Y492" s="1081"/>
      <c r="Z492" s="1081"/>
      <c r="AA492" s="1081"/>
      <c r="AB492" s="1081"/>
      <c r="AC492" s="1081"/>
      <c r="AD492" s="1081"/>
      <c r="AE492" s="1081"/>
      <c r="AF492" s="1081"/>
      <c r="AG492" s="1081"/>
      <c r="AH492" s="287"/>
    </row>
    <row r="493" spans="1:34" ht="19" customHeight="1" thickBot="1">
      <c r="A493" s="293"/>
      <c r="B493" s="1082" t="s">
        <v>102</v>
      </c>
      <c r="C493" s="1083"/>
      <c r="D493" s="1084"/>
      <c r="E493" s="1084"/>
      <c r="F493" s="1084"/>
      <c r="G493" s="1084"/>
      <c r="H493" s="1084"/>
      <c r="I493" s="1084"/>
      <c r="J493" s="1084"/>
      <c r="K493" s="1084"/>
      <c r="L493" s="1084"/>
      <c r="M493" s="1084"/>
      <c r="N493" s="1084"/>
      <c r="O493" s="1084"/>
      <c r="P493" s="288"/>
      <c r="Q493" s="1126"/>
      <c r="R493" s="1126"/>
      <c r="S493" s="293"/>
      <c r="T493" s="1082" t="s">
        <v>102</v>
      </c>
      <c r="U493" s="1083"/>
      <c r="V493" s="1084"/>
      <c r="W493" s="1084"/>
      <c r="X493" s="1084"/>
      <c r="Y493" s="1084"/>
      <c r="Z493" s="1084"/>
      <c r="AA493" s="1084"/>
      <c r="AB493" s="1084"/>
      <c r="AC493" s="1084"/>
      <c r="AD493" s="1084"/>
      <c r="AE493" s="1084"/>
      <c r="AF493" s="1084"/>
      <c r="AG493" s="1084"/>
      <c r="AH493" s="288"/>
    </row>
    <row r="494" spans="1:34" ht="19" customHeight="1">
      <c r="A494" s="290"/>
      <c r="B494" s="1123" t="s">
        <v>47</v>
      </c>
      <c r="C494" s="1124"/>
      <c r="D494" s="1124"/>
      <c r="E494" s="1124"/>
      <c r="F494" s="1124"/>
      <c r="G494" s="1124"/>
      <c r="H494" s="1124"/>
      <c r="I494" s="1124"/>
      <c r="J494" s="1124"/>
      <c r="K494" s="1124"/>
      <c r="L494" s="1124"/>
      <c r="M494" s="1124"/>
      <c r="N494" s="1124"/>
      <c r="O494" s="1124"/>
      <c r="P494" s="1125"/>
      <c r="Q494" s="1126"/>
      <c r="R494" s="1126"/>
      <c r="S494" s="290"/>
      <c r="T494" s="1123" t="s">
        <v>47</v>
      </c>
      <c r="U494" s="1124"/>
      <c r="V494" s="1124"/>
      <c r="W494" s="1124"/>
      <c r="X494" s="1124"/>
      <c r="Y494" s="1124"/>
      <c r="Z494" s="1124"/>
      <c r="AA494" s="1124"/>
      <c r="AB494" s="1124"/>
      <c r="AC494" s="1124"/>
      <c r="AD494" s="1124"/>
      <c r="AE494" s="1124"/>
      <c r="AF494" s="1124"/>
      <c r="AG494" s="1124"/>
      <c r="AH494" s="1125"/>
    </row>
    <row r="495" spans="1:34" ht="19" customHeight="1">
      <c r="A495" s="1127"/>
      <c r="B495" s="1128" t="str">
        <f>'statement of marks'!$A$1</f>
        <v>jk- ck- ek/;fed fo|ky; uohu] fuEckgsM+k</v>
      </c>
      <c r="C495" s="1129"/>
      <c r="D495" s="1129"/>
      <c r="E495" s="1129"/>
      <c r="F495" s="1129"/>
      <c r="G495" s="1129"/>
      <c r="H495" s="1129"/>
      <c r="I495" s="1129"/>
      <c r="J495" s="1129"/>
      <c r="K495" s="1129"/>
      <c r="L495" s="1129"/>
      <c r="M495" s="1129"/>
      <c r="N495" s="1129"/>
      <c r="O495" s="1129"/>
      <c r="P495" s="1130"/>
      <c r="Q495" s="1126"/>
      <c r="R495" s="1126"/>
      <c r="S495" s="1127"/>
      <c r="T495" s="1128" t="str">
        <f>'statement of marks'!$A$1</f>
        <v>jk- ck- ek/;fed fo|ky; uohu] fuEckgsM+k</v>
      </c>
      <c r="U495" s="1129"/>
      <c r="V495" s="1129"/>
      <c r="W495" s="1129"/>
      <c r="X495" s="1129"/>
      <c r="Y495" s="1129"/>
      <c r="Z495" s="1129"/>
      <c r="AA495" s="1129"/>
      <c r="AB495" s="1129"/>
      <c r="AC495" s="1129"/>
      <c r="AD495" s="1129"/>
      <c r="AE495" s="1129"/>
      <c r="AF495" s="1129"/>
      <c r="AG495" s="1129"/>
      <c r="AH495" s="1130"/>
    </row>
    <row r="496" spans="1:34" ht="19" customHeight="1">
      <c r="A496" s="1127"/>
      <c r="B496" s="1128"/>
      <c r="C496" s="1129"/>
      <c r="D496" s="1129"/>
      <c r="E496" s="1129"/>
      <c r="F496" s="1129"/>
      <c r="G496" s="1129"/>
      <c r="H496" s="1129"/>
      <c r="I496" s="1129"/>
      <c r="J496" s="1129"/>
      <c r="K496" s="1129"/>
      <c r="L496" s="1129"/>
      <c r="M496" s="1129"/>
      <c r="N496" s="1129"/>
      <c r="O496" s="1129"/>
      <c r="P496" s="1130"/>
      <c r="Q496" s="1126"/>
      <c r="R496" s="1126"/>
      <c r="S496" s="1127"/>
      <c r="T496" s="1128"/>
      <c r="U496" s="1129"/>
      <c r="V496" s="1129"/>
      <c r="W496" s="1129"/>
      <c r="X496" s="1129"/>
      <c r="Y496" s="1129"/>
      <c r="Z496" s="1129"/>
      <c r="AA496" s="1129"/>
      <c r="AB496" s="1129"/>
      <c r="AC496" s="1129"/>
      <c r="AD496" s="1129"/>
      <c r="AE496" s="1129"/>
      <c r="AF496" s="1129"/>
      <c r="AG496" s="1129"/>
      <c r="AH496" s="1130"/>
    </row>
    <row r="497" spans="1:34" ht="19" customHeight="1">
      <c r="A497" s="291"/>
      <c r="B497" s="1131" t="s">
        <v>96</v>
      </c>
      <c r="C497" s="1132"/>
      <c r="D497" s="1119" t="str">
        <f>'statement of marks'!$H$3</f>
        <v>2015-16</v>
      </c>
      <c r="E497" s="1119"/>
      <c r="F497" s="1119"/>
      <c r="G497" s="1119"/>
      <c r="H497" s="1119"/>
      <c r="I497" s="1119"/>
      <c r="J497" s="1119"/>
      <c r="K497" s="1119"/>
      <c r="L497" s="1119"/>
      <c r="M497" s="1119"/>
      <c r="N497" s="1119"/>
      <c r="O497" s="1119"/>
      <c r="P497" s="1120"/>
      <c r="Q497" s="1126"/>
      <c r="R497" s="1126"/>
      <c r="S497" s="291"/>
      <c r="T497" s="1131" t="s">
        <v>96</v>
      </c>
      <c r="U497" s="1132"/>
      <c r="V497" s="1119" t="str">
        <f>'statement of marks'!$H$3</f>
        <v>2015-16</v>
      </c>
      <c r="W497" s="1119"/>
      <c r="X497" s="1119"/>
      <c r="Y497" s="1119"/>
      <c r="Z497" s="1119"/>
      <c r="AA497" s="1119"/>
      <c r="AB497" s="1119"/>
      <c r="AC497" s="1119"/>
      <c r="AD497" s="1119"/>
      <c r="AE497" s="1119"/>
      <c r="AF497" s="1119"/>
      <c r="AG497" s="1119"/>
      <c r="AH497" s="1120"/>
    </row>
    <row r="498" spans="1:34" ht="19" customHeight="1">
      <c r="A498" s="291"/>
      <c r="B498" s="1114" t="s">
        <v>218</v>
      </c>
      <c r="C498" s="1115"/>
      <c r="D498" s="1115" t="str">
        <f>IF('statement of marks'!J41="","",'statement of marks'!J41)</f>
        <v/>
      </c>
      <c r="E498" s="1115"/>
      <c r="F498" s="1115"/>
      <c r="G498" s="1115"/>
      <c r="H498" s="1115"/>
      <c r="I498" s="1115"/>
      <c r="J498" s="1115"/>
      <c r="K498" s="1115"/>
      <c r="L498" s="1115"/>
      <c r="M498" s="1115"/>
      <c r="N498" s="1115"/>
      <c r="O498" s="1115"/>
      <c r="P498" s="1133"/>
      <c r="Q498" s="1126"/>
      <c r="R498" s="1126"/>
      <c r="S498" s="291"/>
      <c r="T498" s="1114" t="s">
        <v>218</v>
      </c>
      <c r="U498" s="1115"/>
      <c r="V498" s="1115" t="str">
        <f>IF('statement of marks'!J42="","",'statement of marks'!J42)</f>
        <v/>
      </c>
      <c r="W498" s="1115"/>
      <c r="X498" s="1115"/>
      <c r="Y498" s="1115"/>
      <c r="Z498" s="1115"/>
      <c r="AA498" s="1115"/>
      <c r="AB498" s="1115"/>
      <c r="AC498" s="1115"/>
      <c r="AD498" s="1115"/>
      <c r="AE498" s="1115"/>
      <c r="AF498" s="1115"/>
      <c r="AG498" s="1115"/>
      <c r="AH498" s="1133"/>
    </row>
    <row r="499" spans="1:34" ht="19" customHeight="1">
      <c r="A499" s="291"/>
      <c r="B499" s="1114" t="s">
        <v>219</v>
      </c>
      <c r="C499" s="1115"/>
      <c r="D499" s="1115" t="str">
        <f>IF('statement of marks'!K41="","",'statement of marks'!K41)</f>
        <v/>
      </c>
      <c r="E499" s="1115"/>
      <c r="F499" s="1115"/>
      <c r="G499" s="1115"/>
      <c r="H499" s="1115"/>
      <c r="I499" s="1115"/>
      <c r="J499" s="1115"/>
      <c r="K499" s="1115"/>
      <c r="L499" s="1115"/>
      <c r="M499" s="1115"/>
      <c r="N499" s="1115"/>
      <c r="O499" s="1115"/>
      <c r="P499" s="1133"/>
      <c r="Q499" s="1126"/>
      <c r="R499" s="1126"/>
      <c r="S499" s="291"/>
      <c r="T499" s="1114" t="s">
        <v>219</v>
      </c>
      <c r="U499" s="1115"/>
      <c r="V499" s="1115" t="str">
        <f>IF('statement of marks'!K42="","",'statement of marks'!K42)</f>
        <v/>
      </c>
      <c r="W499" s="1115"/>
      <c r="X499" s="1115"/>
      <c r="Y499" s="1115"/>
      <c r="Z499" s="1115"/>
      <c r="AA499" s="1115"/>
      <c r="AB499" s="1115"/>
      <c r="AC499" s="1115"/>
      <c r="AD499" s="1115"/>
      <c r="AE499" s="1115"/>
      <c r="AF499" s="1115"/>
      <c r="AG499" s="1115"/>
      <c r="AH499" s="1133"/>
    </row>
    <row r="500" spans="1:34" ht="19" customHeight="1">
      <c r="A500" s="291"/>
      <c r="B500" s="1114" t="s">
        <v>220</v>
      </c>
      <c r="C500" s="1115"/>
      <c r="D500" s="1115" t="str">
        <f>IF('statement of marks'!L41="","",'statement of marks'!L41)</f>
        <v/>
      </c>
      <c r="E500" s="1115"/>
      <c r="F500" s="1115"/>
      <c r="G500" s="1115"/>
      <c r="H500" s="1115"/>
      <c r="I500" s="1115"/>
      <c r="J500" s="1115"/>
      <c r="K500" s="1115"/>
      <c r="L500" s="1115"/>
      <c r="M500" s="1115"/>
      <c r="N500" s="1115"/>
      <c r="O500" s="1115"/>
      <c r="P500" s="1133"/>
      <c r="Q500" s="1126"/>
      <c r="R500" s="1126"/>
      <c r="S500" s="291"/>
      <c r="T500" s="1114" t="s">
        <v>220</v>
      </c>
      <c r="U500" s="1115"/>
      <c r="V500" s="1115" t="str">
        <f>IF('statement of marks'!L42="","",'statement of marks'!L42)</f>
        <v/>
      </c>
      <c r="W500" s="1115"/>
      <c r="X500" s="1115"/>
      <c r="Y500" s="1115"/>
      <c r="Z500" s="1115"/>
      <c r="AA500" s="1115"/>
      <c r="AB500" s="1115"/>
      <c r="AC500" s="1115"/>
      <c r="AD500" s="1115"/>
      <c r="AE500" s="1115"/>
      <c r="AF500" s="1115"/>
      <c r="AG500" s="1115"/>
      <c r="AH500" s="1133"/>
    </row>
    <row r="501" spans="1:34" ht="19" customHeight="1">
      <c r="A501" s="291"/>
      <c r="B501" s="1114" t="s">
        <v>221</v>
      </c>
      <c r="C501" s="1115"/>
      <c r="D501" s="1119" t="str">
        <f>'statement of marks'!$G$3</f>
        <v>6 A</v>
      </c>
      <c r="E501" s="1119"/>
      <c r="F501" s="1119"/>
      <c r="G501" s="1119"/>
      <c r="H501" s="1115" t="s">
        <v>9</v>
      </c>
      <c r="I501" s="1115"/>
      <c r="J501" s="1115"/>
      <c r="K501" s="1115"/>
      <c r="L501" s="1115"/>
      <c r="M501" s="1119" t="str">
        <f>IF('statement of marks'!D41="","",'statement of marks'!D41)</f>
        <v/>
      </c>
      <c r="N501" s="1119"/>
      <c r="O501" s="1119"/>
      <c r="P501" s="1120"/>
      <c r="Q501" s="1126"/>
      <c r="R501" s="1126"/>
      <c r="S501" s="291"/>
      <c r="T501" s="1114" t="s">
        <v>221</v>
      </c>
      <c r="U501" s="1115"/>
      <c r="V501" s="1119" t="str">
        <f>'statement of marks'!$G$3</f>
        <v>6 A</v>
      </c>
      <c r="W501" s="1119"/>
      <c r="X501" s="1119"/>
      <c r="Y501" s="1119"/>
      <c r="Z501" s="1115" t="s">
        <v>9</v>
      </c>
      <c r="AA501" s="1115"/>
      <c r="AB501" s="1115"/>
      <c r="AC501" s="1115"/>
      <c r="AD501" s="1115"/>
      <c r="AE501" s="1119" t="str">
        <f>IF('statement of marks'!D42="","",'statement of marks'!D42)</f>
        <v/>
      </c>
      <c r="AF501" s="1119"/>
      <c r="AG501" s="1119"/>
      <c r="AH501" s="1120"/>
    </row>
    <row r="502" spans="1:34" ht="19" customHeight="1">
      <c r="A502" s="291"/>
      <c r="B502" s="1114" t="s">
        <v>222</v>
      </c>
      <c r="C502" s="1115"/>
      <c r="D502" s="1119" t="str">
        <f>IF('statement of marks'!F41="","",'statement of marks'!F41)</f>
        <v/>
      </c>
      <c r="E502" s="1119"/>
      <c r="F502" s="1119"/>
      <c r="G502" s="1119"/>
      <c r="H502" s="1115" t="s">
        <v>0</v>
      </c>
      <c r="I502" s="1115"/>
      <c r="J502" s="1115"/>
      <c r="K502" s="1115"/>
      <c r="L502" s="1115"/>
      <c r="M502" s="1121" t="str">
        <f>IF('statement of marks'!H41="","",'statement of marks'!H41)</f>
        <v/>
      </c>
      <c r="N502" s="1121"/>
      <c r="O502" s="1121"/>
      <c r="P502" s="1122"/>
      <c r="Q502" s="1126"/>
      <c r="R502" s="1126"/>
      <c r="S502" s="291"/>
      <c r="T502" s="1114" t="s">
        <v>222</v>
      </c>
      <c r="U502" s="1115"/>
      <c r="V502" s="1119" t="str">
        <f>IF('statement of marks'!F42="","",'statement of marks'!F42)</f>
        <v/>
      </c>
      <c r="W502" s="1119"/>
      <c r="X502" s="1119"/>
      <c r="Y502" s="1119"/>
      <c r="Z502" s="1115" t="s">
        <v>0</v>
      </c>
      <c r="AA502" s="1115"/>
      <c r="AB502" s="1115"/>
      <c r="AC502" s="1115"/>
      <c r="AD502" s="1115"/>
      <c r="AE502" s="1121" t="str">
        <f>IF('statement of marks'!H42="","",'statement of marks'!H42)</f>
        <v/>
      </c>
      <c r="AF502" s="1121"/>
      <c r="AG502" s="1121"/>
      <c r="AH502" s="1122"/>
    </row>
    <row r="503" spans="1:34" ht="19" customHeight="1">
      <c r="A503" s="291"/>
      <c r="B503" s="289" t="s">
        <v>28</v>
      </c>
      <c r="C503" s="279" t="s">
        <v>97</v>
      </c>
      <c r="D503" s="1111" t="s">
        <v>1</v>
      </c>
      <c r="E503" s="1111"/>
      <c r="F503" s="1111"/>
      <c r="G503" s="1111" t="s">
        <v>21</v>
      </c>
      <c r="H503" s="1111"/>
      <c r="I503" s="1111"/>
      <c r="J503" s="1111" t="s">
        <v>68</v>
      </c>
      <c r="K503" s="1111"/>
      <c r="L503" s="1111"/>
      <c r="M503" s="1111" t="s">
        <v>98</v>
      </c>
      <c r="N503" s="1111"/>
      <c r="O503" s="1111"/>
      <c r="P503" s="280" t="s">
        <v>278</v>
      </c>
      <c r="Q503" s="1126"/>
      <c r="R503" s="1126"/>
      <c r="S503" s="291"/>
      <c r="T503" s="289" t="s">
        <v>28</v>
      </c>
      <c r="U503" s="279" t="s">
        <v>97</v>
      </c>
      <c r="V503" s="1111" t="s">
        <v>1</v>
      </c>
      <c r="W503" s="1111"/>
      <c r="X503" s="1111"/>
      <c r="Y503" s="1111" t="s">
        <v>21</v>
      </c>
      <c r="Z503" s="1111"/>
      <c r="AA503" s="1111"/>
      <c r="AB503" s="1111" t="s">
        <v>68</v>
      </c>
      <c r="AC503" s="1111"/>
      <c r="AD503" s="1111"/>
      <c r="AE503" s="1111" t="s">
        <v>98</v>
      </c>
      <c r="AF503" s="1111"/>
      <c r="AG503" s="1111"/>
      <c r="AH503" s="280" t="s">
        <v>278</v>
      </c>
    </row>
    <row r="504" spans="1:34" ht="19" customHeight="1">
      <c r="A504" s="291"/>
      <c r="B504" s="1104" t="s">
        <v>3</v>
      </c>
      <c r="C504" s="1105"/>
      <c r="D504" s="312">
        <f>IF('statement of marks'!M$6="","",'statement of marks'!M$6)</f>
        <v>5</v>
      </c>
      <c r="E504" s="312">
        <f>IF('statement of marks'!N$6="","",'statement of marks'!N$6)</f>
        <v>5</v>
      </c>
      <c r="F504" s="312">
        <f>IF('statement of marks'!O$6="","",'statement of marks'!O$6)</f>
        <v>10</v>
      </c>
      <c r="G504" s="312">
        <f>IF('statement of marks'!P$6="","",'statement of marks'!P$6)</f>
        <v>5</v>
      </c>
      <c r="H504" s="312">
        <f>IF('statement of marks'!Q$6="","",'statement of marks'!Q$6)</f>
        <v>5</v>
      </c>
      <c r="I504" s="312">
        <f>IF('statement of marks'!R$6="","",'statement of marks'!R$6)</f>
        <v>10</v>
      </c>
      <c r="J504" s="312">
        <f>IF('statement of marks'!S$6="","",'statement of marks'!S$6)</f>
        <v>5</v>
      </c>
      <c r="K504" s="312">
        <f>IF('statement of marks'!T$6="","",'statement of marks'!T$6)</f>
        <v>5</v>
      </c>
      <c r="L504" s="312">
        <f>IF('statement of marks'!U$6="","",'statement of marks'!U$6)</f>
        <v>10</v>
      </c>
      <c r="M504" s="312">
        <f>IF('statement of marks'!W$6="","",'statement of marks'!W$6)</f>
        <v>50</v>
      </c>
      <c r="N504" s="312">
        <f>IF('statement of marks'!X$6="","",'statement of marks'!X$6)</f>
        <v>20</v>
      </c>
      <c r="O504" s="312">
        <f>IF('statement of marks'!Y$6="","",'statement of marks'!Y$6)</f>
        <v>70</v>
      </c>
      <c r="P504" s="281">
        <f>IF('statement of marks'!Z$6="","",'statement of marks'!Z$6)</f>
        <v>100</v>
      </c>
      <c r="Q504" s="1126"/>
      <c r="R504" s="1126"/>
      <c r="S504" s="291"/>
      <c r="T504" s="1104" t="s">
        <v>3</v>
      </c>
      <c r="U504" s="1105"/>
      <c r="V504" s="312">
        <f>IF('statement of marks'!M$6="","",'statement of marks'!M$6)</f>
        <v>5</v>
      </c>
      <c r="W504" s="312">
        <f>IF('statement of marks'!N$6="","",'statement of marks'!N$6)</f>
        <v>5</v>
      </c>
      <c r="X504" s="312">
        <f>IF('statement of marks'!O$6="","",'statement of marks'!O$6)</f>
        <v>10</v>
      </c>
      <c r="Y504" s="312">
        <f>IF('statement of marks'!P$6="","",'statement of marks'!P$6)</f>
        <v>5</v>
      </c>
      <c r="Z504" s="312">
        <f>IF('statement of marks'!Q$6="","",'statement of marks'!Q$6)</f>
        <v>5</v>
      </c>
      <c r="AA504" s="312">
        <f>IF('statement of marks'!R$6="","",'statement of marks'!R$6)</f>
        <v>10</v>
      </c>
      <c r="AB504" s="312">
        <f>IF('statement of marks'!S$6="","",'statement of marks'!S$6)</f>
        <v>5</v>
      </c>
      <c r="AC504" s="312">
        <f>IF('statement of marks'!T$6="","",'statement of marks'!T$6)</f>
        <v>5</v>
      </c>
      <c r="AD504" s="312">
        <f>IF('statement of marks'!U$6="","",'statement of marks'!U$6)</f>
        <v>10</v>
      </c>
      <c r="AE504" s="312">
        <f>IF('statement of marks'!W$6="","",'statement of marks'!W$6)</f>
        <v>50</v>
      </c>
      <c r="AF504" s="312">
        <f>IF('statement of marks'!X$6="","",'statement of marks'!X$6)</f>
        <v>20</v>
      </c>
      <c r="AG504" s="312">
        <f>IF('statement of marks'!Y$6="","",'statement of marks'!Y$6)</f>
        <v>70</v>
      </c>
      <c r="AH504" s="281">
        <f>IF('statement of marks'!Z$6="","",'statement of marks'!Z$6)</f>
        <v>100</v>
      </c>
    </row>
    <row r="505" spans="1:34" ht="19" customHeight="1">
      <c r="A505" s="291"/>
      <c r="B505" s="1114" t="str">
        <f>IF('statement of marks'!$M$3="","",'statement of marks'!$M$3)</f>
        <v>fgUnh</v>
      </c>
      <c r="C505" s="1115"/>
      <c r="D505" s="277" t="str">
        <f>IF('statement of marks'!M41="","",'statement of marks'!M41)</f>
        <v/>
      </c>
      <c r="E505" s="277" t="str">
        <f>IF('statement of marks'!N41="","",'statement of marks'!N41)</f>
        <v/>
      </c>
      <c r="F505" s="275" t="str">
        <f>IF('statement of marks'!O41="","",'statement of marks'!O41)</f>
        <v/>
      </c>
      <c r="G505" s="277" t="str">
        <f>IF('statement of marks'!P41="","",'statement of marks'!P41)</f>
        <v/>
      </c>
      <c r="H505" s="277" t="str">
        <f>IF('statement of marks'!Q41="","",'statement of marks'!Q41)</f>
        <v/>
      </c>
      <c r="I505" s="275" t="str">
        <f>IF('statement of marks'!R41="","",'statement of marks'!R41)</f>
        <v/>
      </c>
      <c r="J505" s="277" t="str">
        <f>IF('statement of marks'!S41="","",'statement of marks'!S41)</f>
        <v/>
      </c>
      <c r="K505" s="277" t="str">
        <f>IF('statement of marks'!T41="","",'statement of marks'!T41)</f>
        <v/>
      </c>
      <c r="L505" s="275" t="str">
        <f>IF('statement of marks'!U41="","",'statement of marks'!U41)</f>
        <v/>
      </c>
      <c r="M505" s="277" t="str">
        <f>IF('statement of marks'!W41="","",'statement of marks'!W41)</f>
        <v/>
      </c>
      <c r="N505" s="277" t="str">
        <f>IF('statement of marks'!X41="","",'statement of marks'!X41)</f>
        <v/>
      </c>
      <c r="O505" s="275" t="str">
        <f>IF('statement of marks'!Y41="","",'statement of marks'!Y41)</f>
        <v/>
      </c>
      <c r="P505" s="281" t="str">
        <f>IF('statement of marks'!Z41="","",'statement of marks'!Z41)</f>
        <v/>
      </c>
      <c r="Q505" s="1126"/>
      <c r="R505" s="1126"/>
      <c r="S505" s="291"/>
      <c r="T505" s="1114" t="str">
        <f>IF('statement of marks'!$M$3="","",'statement of marks'!$M$3)</f>
        <v>fgUnh</v>
      </c>
      <c r="U505" s="1115"/>
      <c r="V505" s="277" t="str">
        <f>IF('statement of marks'!M42="","",'statement of marks'!M42)</f>
        <v/>
      </c>
      <c r="W505" s="277" t="str">
        <f>IF('statement of marks'!N42="","",'statement of marks'!N42)</f>
        <v/>
      </c>
      <c r="X505" s="275" t="str">
        <f>IF('statement of marks'!O42="","",'statement of marks'!O42)</f>
        <v/>
      </c>
      <c r="Y505" s="277" t="str">
        <f>IF('statement of marks'!P42="","",'statement of marks'!P42)</f>
        <v/>
      </c>
      <c r="Z505" s="277" t="str">
        <f>IF('statement of marks'!Q42="","",'statement of marks'!Q42)</f>
        <v/>
      </c>
      <c r="AA505" s="275" t="str">
        <f>IF('statement of marks'!R42="","",'statement of marks'!R42)</f>
        <v/>
      </c>
      <c r="AB505" s="277" t="str">
        <f>IF('statement of marks'!S42="","",'statement of marks'!S42)</f>
        <v/>
      </c>
      <c r="AC505" s="277" t="str">
        <f>IF('statement of marks'!T42="","",'statement of marks'!T42)</f>
        <v/>
      </c>
      <c r="AD505" s="275" t="str">
        <f>IF('statement of marks'!U42="","",'statement of marks'!U42)</f>
        <v/>
      </c>
      <c r="AE505" s="277" t="str">
        <f>IF('statement of marks'!W42="","",'statement of marks'!W42)</f>
        <v/>
      </c>
      <c r="AF505" s="277" t="str">
        <f>IF('statement of marks'!X42="","",'statement of marks'!X42)</f>
        <v/>
      </c>
      <c r="AG505" s="275" t="str">
        <f>IF('statement of marks'!Y42="","",'statement of marks'!Y42)</f>
        <v/>
      </c>
      <c r="AH505" s="281" t="str">
        <f>IF('statement of marks'!Z42="","",'statement of marks'!Z42)</f>
        <v/>
      </c>
    </row>
    <row r="506" spans="1:34" ht="19" customHeight="1">
      <c r="A506" s="291"/>
      <c r="B506" s="1114" t="str">
        <f>IF('statement of marks'!$AI$3="","",'statement of marks'!$AI$3)</f>
        <v>vaxszth</v>
      </c>
      <c r="C506" s="1115"/>
      <c r="D506" s="277" t="str">
        <f>IF('statement of marks'!AI41="","",'statement of marks'!AI41)</f>
        <v/>
      </c>
      <c r="E506" s="277" t="str">
        <f>IF('statement of marks'!AJ41="","",'statement of marks'!AJ41)</f>
        <v/>
      </c>
      <c r="F506" s="275" t="str">
        <f>IF('statement of marks'!AK41="","",'statement of marks'!AK41)</f>
        <v/>
      </c>
      <c r="G506" s="277" t="str">
        <f>IF('statement of marks'!AL41="","",'statement of marks'!AL41)</f>
        <v/>
      </c>
      <c r="H506" s="277" t="str">
        <f>IF('statement of marks'!AM41="","",'statement of marks'!AM41)</f>
        <v/>
      </c>
      <c r="I506" s="275" t="str">
        <f>IF('statement of marks'!AN41="","",'statement of marks'!AN41)</f>
        <v/>
      </c>
      <c r="J506" s="277" t="str">
        <f>IF('statement of marks'!AO41="","",'statement of marks'!AO41)</f>
        <v/>
      </c>
      <c r="K506" s="277" t="str">
        <f>IF('statement of marks'!AP41="","",'statement of marks'!AP41)</f>
        <v/>
      </c>
      <c r="L506" s="275" t="str">
        <f>IF('statement of marks'!AQ41="","",'statement of marks'!AQ41)</f>
        <v/>
      </c>
      <c r="M506" s="277" t="str">
        <f>IF('statement of marks'!AS41="","",'statement of marks'!AS41)</f>
        <v/>
      </c>
      <c r="N506" s="277" t="str">
        <f>IF('statement of marks'!AT41="","",'statement of marks'!AT41)</f>
        <v/>
      </c>
      <c r="O506" s="275" t="str">
        <f>IF('statement of marks'!AU41="","",'statement of marks'!AU41)</f>
        <v/>
      </c>
      <c r="P506" s="281" t="str">
        <f>IF('statement of marks'!AV41="","",'statement of marks'!AV41)</f>
        <v/>
      </c>
      <c r="Q506" s="1126"/>
      <c r="R506" s="1126"/>
      <c r="S506" s="291"/>
      <c r="T506" s="1114" t="str">
        <f>IF('statement of marks'!$AI$3="","",'statement of marks'!$AI$3)</f>
        <v>vaxszth</v>
      </c>
      <c r="U506" s="1115"/>
      <c r="V506" s="277" t="str">
        <f>IF('statement of marks'!AI42="","",'statement of marks'!AI42)</f>
        <v/>
      </c>
      <c r="W506" s="277" t="str">
        <f>IF('statement of marks'!AJ42="","",'statement of marks'!AJ42)</f>
        <v/>
      </c>
      <c r="X506" s="275" t="str">
        <f>IF('statement of marks'!AK42="","",'statement of marks'!AK42)</f>
        <v/>
      </c>
      <c r="Y506" s="277" t="str">
        <f>IF('statement of marks'!AL42="","",'statement of marks'!AL42)</f>
        <v/>
      </c>
      <c r="Z506" s="277" t="str">
        <f>IF('statement of marks'!AM42="","",'statement of marks'!AM42)</f>
        <v/>
      </c>
      <c r="AA506" s="275" t="str">
        <f>IF('statement of marks'!AN42="","",'statement of marks'!AN42)</f>
        <v/>
      </c>
      <c r="AB506" s="277" t="str">
        <f>IF('statement of marks'!AO42="","",'statement of marks'!AO42)</f>
        <v/>
      </c>
      <c r="AC506" s="277" t="str">
        <f>IF('statement of marks'!AP42="","",'statement of marks'!AP42)</f>
        <v/>
      </c>
      <c r="AD506" s="275" t="str">
        <f>IF('statement of marks'!AQ42="","",'statement of marks'!AQ42)</f>
        <v/>
      </c>
      <c r="AE506" s="277" t="str">
        <f>IF('statement of marks'!AS42="","",'statement of marks'!AS42)</f>
        <v/>
      </c>
      <c r="AF506" s="277" t="str">
        <f>IF('statement of marks'!AT42="","",'statement of marks'!AT42)</f>
        <v/>
      </c>
      <c r="AG506" s="275" t="str">
        <f>IF('statement of marks'!AU42="","",'statement of marks'!AU42)</f>
        <v/>
      </c>
      <c r="AH506" s="281" t="str">
        <f>IF('statement of marks'!AV42="","",'statement of marks'!AV42)</f>
        <v/>
      </c>
    </row>
    <row r="507" spans="1:34" ht="19" customHeight="1">
      <c r="A507" s="291"/>
      <c r="B507" s="1114" t="str">
        <f>IF('statement of marks'!BE41="s","laLd`r",IF('statement of marks'!BE41="u","mnwZ",IF('statement of marks'!BE41="g","xqtjkrh",IF('statement of marks'!BE41="p","iatkch",IF('statement of marks'!BE41="sd","fla/kh","r`rh; Hkk""kk")))))</f>
        <v>r`rh; Hkk"kk</v>
      </c>
      <c r="C507" s="1115"/>
      <c r="D507" s="277" t="str">
        <f>IF('statement of marks'!BF41="","",'statement of marks'!BF41)</f>
        <v/>
      </c>
      <c r="E507" s="277" t="str">
        <f>IF('statement of marks'!BG41="","",'statement of marks'!BG41)</f>
        <v/>
      </c>
      <c r="F507" s="275" t="str">
        <f>IF('statement of marks'!BH41="","",'statement of marks'!BH41)</f>
        <v/>
      </c>
      <c r="G507" s="277" t="str">
        <f>IF('statement of marks'!BI41="","",'statement of marks'!BI41)</f>
        <v/>
      </c>
      <c r="H507" s="277" t="str">
        <f>IF('statement of marks'!BJ41="","",'statement of marks'!BJ41)</f>
        <v/>
      </c>
      <c r="I507" s="275" t="str">
        <f>IF('statement of marks'!BK41="","",'statement of marks'!BK41)</f>
        <v/>
      </c>
      <c r="J507" s="277" t="str">
        <f>IF('statement of marks'!BL41="","",'statement of marks'!BL41)</f>
        <v/>
      </c>
      <c r="K507" s="277" t="str">
        <f>IF('statement of marks'!BM41="","",'statement of marks'!BM41)</f>
        <v/>
      </c>
      <c r="L507" s="275" t="str">
        <f>IF('statement of marks'!BN41="","",'statement of marks'!BN41)</f>
        <v/>
      </c>
      <c r="M507" s="277" t="str">
        <f>IF('statement of marks'!BP41="","",'statement of marks'!BP41)</f>
        <v/>
      </c>
      <c r="N507" s="277" t="str">
        <f>IF('statement of marks'!BQ41="","",'statement of marks'!BQ41)</f>
        <v/>
      </c>
      <c r="O507" s="275" t="str">
        <f>IF('statement of marks'!BR41="","",'statement of marks'!BR41)</f>
        <v/>
      </c>
      <c r="P507" s="281" t="str">
        <f>IF('statement of marks'!BS41="","",'statement of marks'!BS41)</f>
        <v/>
      </c>
      <c r="Q507" s="1126"/>
      <c r="R507" s="1126"/>
      <c r="S507" s="291"/>
      <c r="T507" s="1114" t="str">
        <f>IF('statement of marks'!BE42="s","laLd`r",IF('statement of marks'!BE42="u","mnwZ",IF('statement of marks'!BE42="g","xqtjkrh",IF('statement of marks'!BE42="p","iatkch",IF('statement of marks'!BE42="sd","fla/kh","r`rh; Hkk""kk")))))</f>
        <v>r`rh; Hkk"kk</v>
      </c>
      <c r="U507" s="1115"/>
      <c r="V507" s="277" t="str">
        <f>IF('statement of marks'!BF42="","",'statement of marks'!BF42)</f>
        <v/>
      </c>
      <c r="W507" s="277" t="str">
        <f>IF('statement of marks'!BG42="","",'statement of marks'!BG42)</f>
        <v/>
      </c>
      <c r="X507" s="275" t="str">
        <f>IF('statement of marks'!BH42="","",'statement of marks'!BH42)</f>
        <v/>
      </c>
      <c r="Y507" s="277" t="str">
        <f>IF('statement of marks'!BI42="","",'statement of marks'!BI42)</f>
        <v/>
      </c>
      <c r="Z507" s="277" t="str">
        <f>IF('statement of marks'!BJ42="","",'statement of marks'!BJ42)</f>
        <v/>
      </c>
      <c r="AA507" s="275" t="str">
        <f>IF('statement of marks'!BK42="","",'statement of marks'!BK42)</f>
        <v/>
      </c>
      <c r="AB507" s="277" t="str">
        <f>IF('statement of marks'!BL42="","",'statement of marks'!BL42)</f>
        <v/>
      </c>
      <c r="AC507" s="277" t="str">
        <f>IF('statement of marks'!BM42="","",'statement of marks'!BM42)</f>
        <v/>
      </c>
      <c r="AD507" s="275" t="str">
        <f>IF('statement of marks'!BN42="","",'statement of marks'!BN42)</f>
        <v/>
      </c>
      <c r="AE507" s="277" t="str">
        <f>IF('statement of marks'!BP42="","",'statement of marks'!BP42)</f>
        <v/>
      </c>
      <c r="AF507" s="277" t="str">
        <f>IF('statement of marks'!BQ42="","",'statement of marks'!BQ42)</f>
        <v/>
      </c>
      <c r="AG507" s="275" t="str">
        <f>IF('statement of marks'!BR42="","",'statement of marks'!BR42)</f>
        <v/>
      </c>
      <c r="AH507" s="281" t="str">
        <f>IF('statement of marks'!BS42="","",'statement of marks'!BS42)</f>
        <v/>
      </c>
    </row>
    <row r="508" spans="1:34" ht="19" customHeight="1">
      <c r="A508" s="291"/>
      <c r="B508" s="1114" t="str">
        <f>IF('statement of marks'!$CB$3="","",'statement of marks'!$CB$3)</f>
        <v>xf.kr</v>
      </c>
      <c r="C508" s="1115"/>
      <c r="D508" s="277" t="str">
        <f>IF('statement of marks'!CB41="","",'statement of marks'!CB41)</f>
        <v/>
      </c>
      <c r="E508" s="277" t="str">
        <f>IF('statement of marks'!CC41="","",'statement of marks'!CC41)</f>
        <v/>
      </c>
      <c r="F508" s="275" t="str">
        <f>IF('statement of marks'!CD41="","",'statement of marks'!CD41)</f>
        <v/>
      </c>
      <c r="G508" s="277" t="str">
        <f>IF('statement of marks'!CE41="","",'statement of marks'!CE41)</f>
        <v/>
      </c>
      <c r="H508" s="277" t="str">
        <f>IF('statement of marks'!CF41="","",'statement of marks'!CF41)</f>
        <v/>
      </c>
      <c r="I508" s="275" t="str">
        <f>IF('statement of marks'!CG41="","",'statement of marks'!CG41)</f>
        <v/>
      </c>
      <c r="J508" s="277" t="str">
        <f>IF('statement of marks'!CH41="","",'statement of marks'!CH41)</f>
        <v/>
      </c>
      <c r="K508" s="277" t="str">
        <f>IF('statement of marks'!CI41="","",'statement of marks'!CI41)</f>
        <v/>
      </c>
      <c r="L508" s="275" t="str">
        <f>IF('statement of marks'!CJ41="","",'statement of marks'!CJ41)</f>
        <v/>
      </c>
      <c r="M508" s="277" t="str">
        <f>IF('statement of marks'!CL41="","",'statement of marks'!CL41)</f>
        <v/>
      </c>
      <c r="N508" s="277" t="str">
        <f>IF('statement of marks'!CM41="","",'statement of marks'!CM41)</f>
        <v/>
      </c>
      <c r="O508" s="275" t="str">
        <f>IF('statement of marks'!CN41="","",'statement of marks'!CN41)</f>
        <v/>
      </c>
      <c r="P508" s="281" t="str">
        <f>IF('statement of marks'!CO41="","",'statement of marks'!CO41)</f>
        <v/>
      </c>
      <c r="Q508" s="1126"/>
      <c r="R508" s="1126"/>
      <c r="S508" s="291"/>
      <c r="T508" s="1114" t="str">
        <f>IF('statement of marks'!$CB$3="","",'statement of marks'!$CB$3)</f>
        <v>xf.kr</v>
      </c>
      <c r="U508" s="1115"/>
      <c r="V508" s="277" t="str">
        <f>IF('statement of marks'!CB42="","",'statement of marks'!CB42)</f>
        <v/>
      </c>
      <c r="W508" s="277" t="str">
        <f>IF('statement of marks'!CC42="","",'statement of marks'!CC42)</f>
        <v/>
      </c>
      <c r="X508" s="275" t="str">
        <f>IF('statement of marks'!CD42="","",'statement of marks'!CD42)</f>
        <v/>
      </c>
      <c r="Y508" s="277" t="str">
        <f>IF('statement of marks'!CE42="","",'statement of marks'!CE42)</f>
        <v/>
      </c>
      <c r="Z508" s="277" t="str">
        <f>IF('statement of marks'!CF42="","",'statement of marks'!CF42)</f>
        <v/>
      </c>
      <c r="AA508" s="275" t="str">
        <f>IF('statement of marks'!CG42="","",'statement of marks'!CG42)</f>
        <v/>
      </c>
      <c r="AB508" s="277" t="str">
        <f>IF('statement of marks'!CH42="","",'statement of marks'!CH42)</f>
        <v/>
      </c>
      <c r="AC508" s="277" t="str">
        <f>IF('statement of marks'!CI42="","",'statement of marks'!CI42)</f>
        <v/>
      </c>
      <c r="AD508" s="275" t="str">
        <f>IF('statement of marks'!CJ42="","",'statement of marks'!CJ42)</f>
        <v/>
      </c>
      <c r="AE508" s="277" t="str">
        <f>IF('statement of marks'!CL42="","",'statement of marks'!CL42)</f>
        <v/>
      </c>
      <c r="AF508" s="277" t="str">
        <f>IF('statement of marks'!CM42="","",'statement of marks'!CM42)</f>
        <v/>
      </c>
      <c r="AG508" s="275" t="str">
        <f>IF('statement of marks'!CN42="","",'statement of marks'!CN42)</f>
        <v/>
      </c>
      <c r="AH508" s="281" t="str">
        <f>IF('statement of marks'!CO42="","",'statement of marks'!CO42)</f>
        <v/>
      </c>
    </row>
    <row r="509" spans="1:34" ht="19" customHeight="1">
      <c r="A509" s="291"/>
      <c r="B509" s="1114" t="str">
        <f>IF('statement of marks'!$CX$3="","",'statement of marks'!$CX$3)</f>
        <v>foKku</v>
      </c>
      <c r="C509" s="1115"/>
      <c r="D509" s="277" t="str">
        <f>IF('statement of marks'!CX41="","",'statement of marks'!CX41)</f>
        <v/>
      </c>
      <c r="E509" s="277" t="str">
        <f>IF('statement of marks'!CY41="","",'statement of marks'!CY41)</f>
        <v/>
      </c>
      <c r="F509" s="275" t="str">
        <f>IF('statement of marks'!CZ41="","",'statement of marks'!CZ41)</f>
        <v/>
      </c>
      <c r="G509" s="277" t="str">
        <f>IF('statement of marks'!DA41="","",'statement of marks'!DA41)</f>
        <v/>
      </c>
      <c r="H509" s="277" t="str">
        <f>IF('statement of marks'!DB41="","",'statement of marks'!DB41)</f>
        <v/>
      </c>
      <c r="I509" s="275" t="str">
        <f>IF('statement of marks'!DC41="","",'statement of marks'!DC41)</f>
        <v/>
      </c>
      <c r="J509" s="277" t="str">
        <f>IF('statement of marks'!DD41="","",'statement of marks'!DD41)</f>
        <v/>
      </c>
      <c r="K509" s="277" t="str">
        <f>IF('statement of marks'!DE41="","",'statement of marks'!DE41)</f>
        <v/>
      </c>
      <c r="L509" s="275" t="str">
        <f>IF('statement of marks'!DF41="","",'statement of marks'!DF41)</f>
        <v/>
      </c>
      <c r="M509" s="277" t="str">
        <f>IF('statement of marks'!DH41="","",'statement of marks'!DH41)</f>
        <v/>
      </c>
      <c r="N509" s="277" t="str">
        <f>IF('statement of marks'!DI41="","",'statement of marks'!DI41)</f>
        <v/>
      </c>
      <c r="O509" s="275" t="str">
        <f>IF('statement of marks'!DJ41="","",'statement of marks'!DJ41)</f>
        <v/>
      </c>
      <c r="P509" s="281" t="str">
        <f>IF('statement of marks'!DK41="","",'statement of marks'!DK41)</f>
        <v/>
      </c>
      <c r="Q509" s="1126"/>
      <c r="R509" s="1126"/>
      <c r="S509" s="291"/>
      <c r="T509" s="1114" t="str">
        <f>IF('statement of marks'!$CX$3="","",'statement of marks'!$CX$3)</f>
        <v>foKku</v>
      </c>
      <c r="U509" s="1115"/>
      <c r="V509" s="277" t="str">
        <f>IF('statement of marks'!CX42="","",'statement of marks'!CX42)</f>
        <v/>
      </c>
      <c r="W509" s="277" t="str">
        <f>IF('statement of marks'!CY42="","",'statement of marks'!CY42)</f>
        <v/>
      </c>
      <c r="X509" s="275" t="str">
        <f>IF('statement of marks'!CZ42="","",'statement of marks'!CZ42)</f>
        <v/>
      </c>
      <c r="Y509" s="277" t="str">
        <f>IF('statement of marks'!DA42="","",'statement of marks'!DA42)</f>
        <v/>
      </c>
      <c r="Z509" s="277" t="str">
        <f>IF('statement of marks'!DB42="","",'statement of marks'!DB42)</f>
        <v/>
      </c>
      <c r="AA509" s="275" t="str">
        <f>IF('statement of marks'!DC42="","",'statement of marks'!DC42)</f>
        <v/>
      </c>
      <c r="AB509" s="277" t="str">
        <f>IF('statement of marks'!DD42="","",'statement of marks'!DD42)</f>
        <v/>
      </c>
      <c r="AC509" s="277" t="str">
        <f>IF('statement of marks'!DE42="","",'statement of marks'!DE42)</f>
        <v/>
      </c>
      <c r="AD509" s="275" t="str">
        <f>IF('statement of marks'!DF42="","",'statement of marks'!DF42)</f>
        <v/>
      </c>
      <c r="AE509" s="277" t="str">
        <f>IF('statement of marks'!DH42="","",'statement of marks'!DH42)</f>
        <v/>
      </c>
      <c r="AF509" s="277" t="str">
        <f>IF('statement of marks'!DI42="","",'statement of marks'!DI42)</f>
        <v/>
      </c>
      <c r="AG509" s="275" t="str">
        <f>IF('statement of marks'!DJ42="","",'statement of marks'!DJ42)</f>
        <v/>
      </c>
      <c r="AH509" s="281" t="str">
        <f>IF('statement of marks'!DK42="","",'statement of marks'!DK42)</f>
        <v/>
      </c>
    </row>
    <row r="510" spans="1:34" ht="19" customHeight="1">
      <c r="A510" s="291"/>
      <c r="B510" s="1114" t="str">
        <f>IF('statement of marks'!$DT$3="","",'statement of marks'!$DT$3)</f>
        <v>lkekftd foKku</v>
      </c>
      <c r="C510" s="1115"/>
      <c r="D510" s="277" t="str">
        <f>IF('statement of marks'!DT41="","",'statement of marks'!DT41)</f>
        <v/>
      </c>
      <c r="E510" s="277" t="str">
        <f>IF('statement of marks'!DU41="","",'statement of marks'!DU41)</f>
        <v/>
      </c>
      <c r="F510" s="275" t="str">
        <f>IF('statement of marks'!DV41="","",'statement of marks'!DV41)</f>
        <v/>
      </c>
      <c r="G510" s="277" t="str">
        <f>IF('statement of marks'!DW41="","",'statement of marks'!DW41)</f>
        <v/>
      </c>
      <c r="H510" s="277" t="str">
        <f>IF('statement of marks'!DX41="","",'statement of marks'!DX41)</f>
        <v/>
      </c>
      <c r="I510" s="275" t="str">
        <f>IF('statement of marks'!DY41="","",'statement of marks'!DY41)</f>
        <v/>
      </c>
      <c r="J510" s="277" t="str">
        <f>IF('statement of marks'!DZ41="","",'statement of marks'!DZ41)</f>
        <v/>
      </c>
      <c r="K510" s="277" t="str">
        <f>IF('statement of marks'!EA41="","",'statement of marks'!EA41)</f>
        <v/>
      </c>
      <c r="L510" s="275" t="str">
        <f>IF('statement of marks'!EB41="","",'statement of marks'!EB41)</f>
        <v/>
      </c>
      <c r="M510" s="277" t="str">
        <f>IF('statement of marks'!ED41="","",'statement of marks'!ED41)</f>
        <v/>
      </c>
      <c r="N510" s="277" t="str">
        <f>IF('statement of marks'!EE41="","",'statement of marks'!EE41)</f>
        <v/>
      </c>
      <c r="O510" s="275" t="str">
        <f>IF('statement of marks'!EF41="","",'statement of marks'!EF41)</f>
        <v/>
      </c>
      <c r="P510" s="281" t="str">
        <f>IF('statement of marks'!EG41="","",'statement of marks'!EG41)</f>
        <v/>
      </c>
      <c r="Q510" s="1126"/>
      <c r="R510" s="1126"/>
      <c r="S510" s="291"/>
      <c r="T510" s="1114" t="str">
        <f>IF('statement of marks'!$DT$3="","",'statement of marks'!$DT$3)</f>
        <v>lkekftd foKku</v>
      </c>
      <c r="U510" s="1115"/>
      <c r="V510" s="277" t="str">
        <f>IF('statement of marks'!DT42="","",'statement of marks'!DT42)</f>
        <v/>
      </c>
      <c r="W510" s="277" t="str">
        <f>IF('statement of marks'!DU42="","",'statement of marks'!DU42)</f>
        <v/>
      </c>
      <c r="X510" s="275" t="str">
        <f>IF('statement of marks'!DV42="","",'statement of marks'!DV42)</f>
        <v/>
      </c>
      <c r="Y510" s="277" t="str">
        <f>IF('statement of marks'!DW42="","",'statement of marks'!DW42)</f>
        <v/>
      </c>
      <c r="Z510" s="277" t="str">
        <f>IF('statement of marks'!DX42="","",'statement of marks'!DX42)</f>
        <v/>
      </c>
      <c r="AA510" s="275" t="str">
        <f>IF('statement of marks'!DY42="","",'statement of marks'!DY42)</f>
        <v/>
      </c>
      <c r="AB510" s="277" t="str">
        <f>IF('statement of marks'!DZ42="","",'statement of marks'!DZ42)</f>
        <v/>
      </c>
      <c r="AC510" s="277" t="str">
        <f>IF('statement of marks'!EA42="","",'statement of marks'!EA42)</f>
        <v/>
      </c>
      <c r="AD510" s="275" t="str">
        <f>IF('statement of marks'!EB42="","",'statement of marks'!EB42)</f>
        <v/>
      </c>
      <c r="AE510" s="277" t="str">
        <f>IF('statement of marks'!ED42="","",'statement of marks'!ED42)</f>
        <v/>
      </c>
      <c r="AF510" s="277" t="str">
        <f>IF('statement of marks'!EE42="","",'statement of marks'!EE42)</f>
        <v/>
      </c>
      <c r="AG510" s="275" t="str">
        <f>IF('statement of marks'!EF42="","",'statement of marks'!EF42)</f>
        <v/>
      </c>
      <c r="AH510" s="281" t="str">
        <f>IF('statement of marks'!EG42="","",'statement of marks'!EG42)</f>
        <v/>
      </c>
    </row>
    <row r="511" spans="1:34" ht="19" customHeight="1">
      <c r="A511" s="291"/>
      <c r="B511" s="1117" t="s">
        <v>271</v>
      </c>
      <c r="C511" s="1118"/>
      <c r="D511" s="1111" t="s">
        <v>1</v>
      </c>
      <c r="E511" s="1111"/>
      <c r="F511" s="1111"/>
      <c r="G511" s="1111" t="s">
        <v>21</v>
      </c>
      <c r="H511" s="1111"/>
      <c r="I511" s="1111"/>
      <c r="J511" s="1111" t="s">
        <v>272</v>
      </c>
      <c r="K511" s="1111"/>
      <c r="L511" s="1111"/>
      <c r="M511" s="1111" t="s">
        <v>68</v>
      </c>
      <c r="N511" s="1111"/>
      <c r="O511" s="1111"/>
      <c r="P511" s="282"/>
      <c r="Q511" s="1126"/>
      <c r="R511" s="1126"/>
      <c r="S511" s="291"/>
      <c r="T511" s="1117" t="s">
        <v>271</v>
      </c>
      <c r="U511" s="1118"/>
      <c r="V511" s="1111" t="s">
        <v>1</v>
      </c>
      <c r="W511" s="1111"/>
      <c r="X511" s="1111"/>
      <c r="Y511" s="1111" t="s">
        <v>21</v>
      </c>
      <c r="Z511" s="1111"/>
      <c r="AA511" s="1111"/>
      <c r="AB511" s="1111" t="s">
        <v>272</v>
      </c>
      <c r="AC511" s="1111"/>
      <c r="AD511" s="1111"/>
      <c r="AE511" s="1111" t="s">
        <v>68</v>
      </c>
      <c r="AF511" s="1111"/>
      <c r="AG511" s="1111"/>
      <c r="AH511" s="282"/>
    </row>
    <row r="512" spans="1:34" ht="19" customHeight="1">
      <c r="A512" s="291"/>
      <c r="B512" s="1104" t="s">
        <v>3</v>
      </c>
      <c r="C512" s="1105"/>
      <c r="D512" s="1116">
        <f>IF('statement of marks'!EP$6="","",'statement of marks'!EP$6)</f>
        <v>20</v>
      </c>
      <c r="E512" s="1116"/>
      <c r="F512" s="1116"/>
      <c r="G512" s="1116">
        <f>IF('statement of marks'!EQ$6="","",'statement of marks'!EQ$6)</f>
        <v>20</v>
      </c>
      <c r="H512" s="1116"/>
      <c r="I512" s="1116"/>
      <c r="J512" s="1116">
        <f>IF('statement of marks'!ES$6="","",'statement of marks'!ES$6)</f>
        <v>20</v>
      </c>
      <c r="K512" s="1116"/>
      <c r="L512" s="1116"/>
      <c r="M512" s="1116">
        <f>IF('statement of marks'!EY$6="","",'statement of marks'!ER$6)</f>
        <v>20</v>
      </c>
      <c r="N512" s="1116"/>
      <c r="O512" s="1116"/>
      <c r="P512" s="283"/>
      <c r="Q512" s="1126"/>
      <c r="R512" s="1126"/>
      <c r="S512" s="291"/>
      <c r="T512" s="1104" t="s">
        <v>3</v>
      </c>
      <c r="U512" s="1105"/>
      <c r="V512" s="1116">
        <f>IF('statement of marks'!EP$6="","",'statement of marks'!EP$6)</f>
        <v>20</v>
      </c>
      <c r="W512" s="1116"/>
      <c r="X512" s="1116"/>
      <c r="Y512" s="1116">
        <f>IF('statement of marks'!EQ$6="","",'statement of marks'!EQ$6)</f>
        <v>20</v>
      </c>
      <c r="Z512" s="1116"/>
      <c r="AA512" s="1116"/>
      <c r="AB512" s="1116">
        <f>IF('statement of marks'!ES$6="","",'statement of marks'!ES$6)</f>
        <v>20</v>
      </c>
      <c r="AC512" s="1116"/>
      <c r="AD512" s="1116"/>
      <c r="AE512" s="1116">
        <f>IF('statement of marks'!EY$6="","",'statement of marks'!ER$6)</f>
        <v>20</v>
      </c>
      <c r="AF512" s="1116"/>
      <c r="AG512" s="1116"/>
      <c r="AH512" s="283"/>
    </row>
    <row r="513" spans="1:34" ht="19" customHeight="1">
      <c r="A513" s="291"/>
      <c r="B513" s="1114" t="str">
        <f>IF('statement of marks'!$EP$3="","",'statement of marks'!$EP$3)</f>
        <v>dk;kZuqHko</v>
      </c>
      <c r="C513" s="1115"/>
      <c r="D513" s="1103" t="str">
        <f>IF('statement of marks'!EP41="","",'statement of marks'!EP41)</f>
        <v/>
      </c>
      <c r="E513" s="1103"/>
      <c r="F513" s="1103"/>
      <c r="G513" s="1103" t="str">
        <f>IF('statement of marks'!EQ41="","",'statement of marks'!EQ41)</f>
        <v/>
      </c>
      <c r="H513" s="1103"/>
      <c r="I513" s="1103"/>
      <c r="J513" s="1103" t="str">
        <f>IF('statement of marks'!ES41="","",'statement of marks'!ES41)</f>
        <v/>
      </c>
      <c r="K513" s="1103"/>
      <c r="L513" s="1103"/>
      <c r="M513" s="1103" t="str">
        <f>IF('statement of marks'!ER41="","",'statement of marks'!ER41)</f>
        <v/>
      </c>
      <c r="N513" s="1103"/>
      <c r="O513" s="1103"/>
      <c r="P513" s="284"/>
      <c r="Q513" s="1126"/>
      <c r="R513" s="1126"/>
      <c r="S513" s="291"/>
      <c r="T513" s="1114" t="str">
        <f>IF('statement of marks'!$EP$3="","",'statement of marks'!$EP$3)</f>
        <v>dk;kZuqHko</v>
      </c>
      <c r="U513" s="1115"/>
      <c r="V513" s="1103" t="str">
        <f>IF('statement of marks'!EP42="","",'statement of marks'!EP42)</f>
        <v/>
      </c>
      <c r="W513" s="1103"/>
      <c r="X513" s="1103"/>
      <c r="Y513" s="1103" t="str">
        <f>IF('statement of marks'!EQ42="","",'statement of marks'!EQ42)</f>
        <v/>
      </c>
      <c r="Z513" s="1103"/>
      <c r="AA513" s="1103"/>
      <c r="AB513" s="1103" t="str">
        <f>IF('statement of marks'!ES42="","",'statement of marks'!ES42)</f>
        <v/>
      </c>
      <c r="AC513" s="1103"/>
      <c r="AD513" s="1103"/>
      <c r="AE513" s="1103" t="str">
        <f>IF('statement of marks'!ER42="","",'statement of marks'!ER42)</f>
        <v/>
      </c>
      <c r="AF513" s="1103"/>
      <c r="AG513" s="1103"/>
      <c r="AH513" s="284"/>
    </row>
    <row r="514" spans="1:34" ht="19" customHeight="1">
      <c r="A514" s="291"/>
      <c r="B514" s="1112" t="str">
        <f>IF('statement of marks'!$EZ$3="","",'statement of marks'!$EZ$3)</f>
        <v>dyk f'k{kk</v>
      </c>
      <c r="C514" s="1113"/>
      <c r="D514" s="1103" t="str">
        <f>IF('statement of marks'!EZ41="","",'statement of marks'!EZ41)</f>
        <v/>
      </c>
      <c r="E514" s="1103"/>
      <c r="F514" s="1103"/>
      <c r="G514" s="1103" t="str">
        <f>IF('statement of marks'!FA41="","",'statement of marks'!FA41)</f>
        <v/>
      </c>
      <c r="H514" s="1103"/>
      <c r="I514" s="1103"/>
      <c r="J514" s="1103" t="str">
        <f>IF('statement of marks'!FC41="","",'statement of marks'!FC41)</f>
        <v/>
      </c>
      <c r="K514" s="1103"/>
      <c r="L514" s="1103"/>
      <c r="M514" s="1103" t="str">
        <f>IF('statement of marks'!FB41="","",'statement of marks'!FB41)</f>
        <v/>
      </c>
      <c r="N514" s="1103"/>
      <c r="O514" s="1103"/>
      <c r="P514" s="284"/>
      <c r="Q514" s="1126"/>
      <c r="R514" s="1126"/>
      <c r="S514" s="291"/>
      <c r="T514" s="1112" t="str">
        <f>IF('statement of marks'!$EZ$3="","",'statement of marks'!$EZ$3)</f>
        <v>dyk f'k{kk</v>
      </c>
      <c r="U514" s="1113"/>
      <c r="V514" s="1103" t="str">
        <f>IF('statement of marks'!EZ42="","",'statement of marks'!EZ42)</f>
        <v/>
      </c>
      <c r="W514" s="1103"/>
      <c r="X514" s="1103"/>
      <c r="Y514" s="1103" t="str">
        <f>IF('statement of marks'!FA42="","",'statement of marks'!FA42)</f>
        <v/>
      </c>
      <c r="Z514" s="1103"/>
      <c r="AA514" s="1103"/>
      <c r="AB514" s="1103" t="str">
        <f>IF('statement of marks'!FC42="","",'statement of marks'!FC42)</f>
        <v/>
      </c>
      <c r="AC514" s="1103"/>
      <c r="AD514" s="1103"/>
      <c r="AE514" s="1103" t="str">
        <f>IF('statement of marks'!FB42="","",'statement of marks'!FB42)</f>
        <v/>
      </c>
      <c r="AF514" s="1103"/>
      <c r="AG514" s="1103"/>
      <c r="AH514" s="284"/>
    </row>
    <row r="515" spans="1:34" ht="19" customHeight="1">
      <c r="A515" s="291"/>
      <c r="B515" s="1109" t="str">
        <f>IF('statement of marks'!$FJ$3="","",'statement of marks'!$FJ$3)</f>
        <v>LokLF; ,oe~ 'kkjhfjd f'k{kk</v>
      </c>
      <c r="C515" s="1110"/>
      <c r="D515" s="1103" t="str">
        <f>IF('statement of marks'!FJ41="","",'statement of marks'!FJ41)</f>
        <v/>
      </c>
      <c r="E515" s="1103"/>
      <c r="F515" s="1103"/>
      <c r="G515" s="1103" t="str">
        <f>IF('statement of marks'!FK41="","",'statement of marks'!FK41)</f>
        <v/>
      </c>
      <c r="H515" s="1103"/>
      <c r="I515" s="1103"/>
      <c r="J515" s="1103" t="str">
        <f>IF('statement of marks'!FM41="","",'statement of marks'!FM41)</f>
        <v/>
      </c>
      <c r="K515" s="1103"/>
      <c r="L515" s="1103"/>
      <c r="M515" s="1103" t="str">
        <f>IF('statement of marks'!FL41="","",'statement of marks'!FL41)</f>
        <v/>
      </c>
      <c r="N515" s="1103"/>
      <c r="O515" s="1103"/>
      <c r="P515" s="284"/>
      <c r="Q515" s="1126"/>
      <c r="R515" s="1126"/>
      <c r="S515" s="291"/>
      <c r="T515" s="1109" t="str">
        <f>IF('statement of marks'!$FJ$3="","",'statement of marks'!$FJ$3)</f>
        <v>LokLF; ,oe~ 'kkjhfjd f'k{kk</v>
      </c>
      <c r="U515" s="1110"/>
      <c r="V515" s="1103" t="str">
        <f>IF('statement of marks'!FJ42="","",'statement of marks'!FJ42)</f>
        <v/>
      </c>
      <c r="W515" s="1103"/>
      <c r="X515" s="1103"/>
      <c r="Y515" s="1103" t="str">
        <f>IF('statement of marks'!FK42="","",'statement of marks'!FK42)</f>
        <v/>
      </c>
      <c r="Z515" s="1103"/>
      <c r="AA515" s="1103"/>
      <c r="AB515" s="1103" t="str">
        <f>IF('statement of marks'!FM42="","",'statement of marks'!FM42)</f>
        <v/>
      </c>
      <c r="AC515" s="1103"/>
      <c r="AD515" s="1103"/>
      <c r="AE515" s="1103" t="str">
        <f>IF('statement of marks'!FL42="","",'statement of marks'!FL42)</f>
        <v/>
      </c>
      <c r="AF515" s="1103"/>
      <c r="AG515" s="1103"/>
      <c r="AH515" s="284"/>
    </row>
    <row r="516" spans="1:34" ht="19" customHeight="1">
      <c r="A516" s="291"/>
      <c r="B516" s="1104" t="s">
        <v>273</v>
      </c>
      <c r="C516" s="1105"/>
      <c r="D516" s="1081" t="str">
        <f>details!$DZ$3</f>
        <v>vxLr rd</v>
      </c>
      <c r="E516" s="1081"/>
      <c r="F516" s="1081"/>
      <c r="G516" s="1081" t="str">
        <f>details!$ED$3</f>
        <v>vDVwcj rd</v>
      </c>
      <c r="H516" s="1081"/>
      <c r="I516" s="1081"/>
      <c r="J516" s="1081" t="str">
        <f>details!$EL$3</f>
        <v>Qjojh rd</v>
      </c>
      <c r="K516" s="1081"/>
      <c r="L516" s="1081"/>
      <c r="M516" s="1081" t="str">
        <f>details!$EH$3</f>
        <v>fnlEcj rd</v>
      </c>
      <c r="N516" s="1081"/>
      <c r="O516" s="1081"/>
      <c r="P516" s="284"/>
      <c r="Q516" s="1126"/>
      <c r="R516" s="1126"/>
      <c r="S516" s="291"/>
      <c r="T516" s="1104" t="s">
        <v>273</v>
      </c>
      <c r="U516" s="1105"/>
      <c r="V516" s="1106" t="str">
        <f>details!$DZ$3</f>
        <v>vxLr rd</v>
      </c>
      <c r="W516" s="1107"/>
      <c r="X516" s="1108"/>
      <c r="Y516" s="1106" t="str">
        <f>details!$ED$3</f>
        <v>vDVwcj rd</v>
      </c>
      <c r="Z516" s="1107"/>
      <c r="AA516" s="1108"/>
      <c r="AB516" s="1106" t="str">
        <f>details!$EL$3</f>
        <v>Qjojh rd</v>
      </c>
      <c r="AC516" s="1107"/>
      <c r="AD516" s="1108"/>
      <c r="AE516" s="1106" t="str">
        <f>details!$EH$3</f>
        <v>fnlEcj rd</v>
      </c>
      <c r="AF516" s="1107"/>
      <c r="AG516" s="1108"/>
      <c r="AH516" s="284"/>
    </row>
    <row r="517" spans="1:34" ht="19" customHeight="1">
      <c r="A517" s="291"/>
      <c r="B517" s="1100" t="s">
        <v>99</v>
      </c>
      <c r="C517" s="1101"/>
      <c r="D517" s="1102" t="str">
        <f>IF(details!EA41="","",details!EA41)</f>
        <v/>
      </c>
      <c r="E517" s="1102"/>
      <c r="F517" s="1102"/>
      <c r="G517" s="1102" t="str">
        <f>IF(details!EE41="","",details!EE41)</f>
        <v/>
      </c>
      <c r="H517" s="1102"/>
      <c r="I517" s="1102"/>
      <c r="J517" s="1102" t="str">
        <f>IF(details!EM41="","",details!EM41)</f>
        <v/>
      </c>
      <c r="K517" s="1102"/>
      <c r="L517" s="1102"/>
      <c r="M517" s="1102" t="str">
        <f>IF(details!EI41="","",details!EI41)</f>
        <v/>
      </c>
      <c r="N517" s="1102"/>
      <c r="O517" s="1102"/>
      <c r="P517" s="295"/>
      <c r="Q517" s="1126"/>
      <c r="R517" s="1126"/>
      <c r="S517" s="291"/>
      <c r="T517" s="1100" t="s">
        <v>99</v>
      </c>
      <c r="U517" s="1101"/>
      <c r="V517" s="1091" t="str">
        <f>IF(details!EA42="","",details!EA42)</f>
        <v/>
      </c>
      <c r="W517" s="1092"/>
      <c r="X517" s="1093"/>
      <c r="Y517" s="1091" t="str">
        <f>IF(details!EE42="","",details!EE42)</f>
        <v/>
      </c>
      <c r="Z517" s="1092"/>
      <c r="AA517" s="1093"/>
      <c r="AB517" s="1091" t="str">
        <f>IF(details!EM42="","",details!EM42)</f>
        <v/>
      </c>
      <c r="AC517" s="1092"/>
      <c r="AD517" s="1093"/>
      <c r="AE517" s="1091" t="str">
        <f>IF(details!EI42="","",details!EI42)</f>
        <v/>
      </c>
      <c r="AF517" s="1092"/>
      <c r="AG517" s="1093"/>
      <c r="AH517" s="285"/>
    </row>
    <row r="518" spans="1:34" ht="19" customHeight="1">
      <c r="A518" s="292"/>
      <c r="B518" s="1094" t="s">
        <v>15</v>
      </c>
      <c r="C518" s="1095"/>
      <c r="D518" s="1096" t="str">
        <f>IF(details!DZ41="","",details!DZ41)</f>
        <v/>
      </c>
      <c r="E518" s="1096"/>
      <c r="F518" s="1096"/>
      <c r="G518" s="1096" t="str">
        <f>IF(details!ED41="","",details!ED41)</f>
        <v/>
      </c>
      <c r="H518" s="1096"/>
      <c r="I518" s="1096"/>
      <c r="J518" s="1096" t="str">
        <f>IF(details!EL41="","",details!EL41)</f>
        <v/>
      </c>
      <c r="K518" s="1096"/>
      <c r="L518" s="1096"/>
      <c r="M518" s="1096" t="str">
        <f>IF(details!EH41="","",details!EH41)</f>
        <v/>
      </c>
      <c r="N518" s="1096"/>
      <c r="O518" s="1096"/>
      <c r="P518" s="296"/>
      <c r="Q518" s="1126"/>
      <c r="R518" s="1126"/>
      <c r="S518" s="292"/>
      <c r="T518" s="1094" t="s">
        <v>15</v>
      </c>
      <c r="U518" s="1095"/>
      <c r="V518" s="1097" t="str">
        <f>IF(details!DZ42="","",details!DZ42)</f>
        <v/>
      </c>
      <c r="W518" s="1098"/>
      <c r="X518" s="1099"/>
      <c r="Y518" s="1097" t="str">
        <f>IF(details!ED42="","",details!ED42)</f>
        <v/>
      </c>
      <c r="Z518" s="1098"/>
      <c r="AA518" s="1099"/>
      <c r="AB518" s="1097" t="str">
        <f>IF(details!EL42="","",details!EL42)</f>
        <v/>
      </c>
      <c r="AC518" s="1098"/>
      <c r="AD518" s="1099"/>
      <c r="AE518" s="1097" t="str">
        <f>IF(details!EH42="","",details!EH42)</f>
        <v/>
      </c>
      <c r="AF518" s="1098"/>
      <c r="AG518" s="1099"/>
      <c r="AH518" s="286"/>
    </row>
    <row r="519" spans="1:34" ht="19" customHeight="1">
      <c r="A519" s="291"/>
      <c r="B519" s="1089" t="s">
        <v>100</v>
      </c>
      <c r="C519" s="1090"/>
      <c r="D519" s="1081"/>
      <c r="E519" s="1081"/>
      <c r="F519" s="1081"/>
      <c r="G519" s="1081"/>
      <c r="H519" s="1081"/>
      <c r="I519" s="1081"/>
      <c r="J519" s="1081"/>
      <c r="K519" s="1081"/>
      <c r="L519" s="1081"/>
      <c r="M519" s="1081"/>
      <c r="N519" s="1081"/>
      <c r="O519" s="1081"/>
      <c r="P519" s="287"/>
      <c r="Q519" s="1126"/>
      <c r="R519" s="1126"/>
      <c r="S519" s="291"/>
      <c r="T519" s="1089" t="s">
        <v>100</v>
      </c>
      <c r="U519" s="1090"/>
      <c r="V519" s="1081"/>
      <c r="W519" s="1081"/>
      <c r="X519" s="1081"/>
      <c r="Y519" s="1081"/>
      <c r="Z519" s="1081"/>
      <c r="AA519" s="1081"/>
      <c r="AB519" s="1081"/>
      <c r="AC519" s="1081"/>
      <c r="AD519" s="1081"/>
      <c r="AE519" s="1081"/>
      <c r="AF519" s="1081"/>
      <c r="AG519" s="1081"/>
      <c r="AH519" s="287"/>
    </row>
    <row r="520" spans="1:34" ht="19" customHeight="1">
      <c r="A520" s="291"/>
      <c r="B520" s="1087" t="s">
        <v>80</v>
      </c>
      <c r="C520" s="1088"/>
      <c r="D520" s="1081"/>
      <c r="E520" s="1081"/>
      <c r="F520" s="1081"/>
      <c r="G520" s="1081"/>
      <c r="H520" s="1081"/>
      <c r="I520" s="1081"/>
      <c r="J520" s="1081"/>
      <c r="K520" s="1081"/>
      <c r="L520" s="1081"/>
      <c r="M520" s="1081"/>
      <c r="N520" s="1081"/>
      <c r="O520" s="1081"/>
      <c r="P520" s="287"/>
      <c r="Q520" s="1126"/>
      <c r="R520" s="1126"/>
      <c r="S520" s="291"/>
      <c r="T520" s="1087" t="s">
        <v>80</v>
      </c>
      <c r="U520" s="1088"/>
      <c r="V520" s="1081"/>
      <c r="W520" s="1081"/>
      <c r="X520" s="1081"/>
      <c r="Y520" s="1081"/>
      <c r="Z520" s="1081"/>
      <c r="AA520" s="1081"/>
      <c r="AB520" s="1081"/>
      <c r="AC520" s="1081"/>
      <c r="AD520" s="1081"/>
      <c r="AE520" s="1081"/>
      <c r="AF520" s="1081"/>
      <c r="AG520" s="1081"/>
      <c r="AH520" s="287"/>
    </row>
    <row r="521" spans="1:34" ht="19" customHeight="1">
      <c r="A521" s="291"/>
      <c r="B521" s="1085" t="s">
        <v>101</v>
      </c>
      <c r="C521" s="1086"/>
      <c r="D521" s="1081"/>
      <c r="E521" s="1081"/>
      <c r="F521" s="1081"/>
      <c r="G521" s="1081"/>
      <c r="H521" s="1081"/>
      <c r="I521" s="1081"/>
      <c r="J521" s="1081"/>
      <c r="K521" s="1081"/>
      <c r="L521" s="1081"/>
      <c r="M521" s="1081"/>
      <c r="N521" s="1081"/>
      <c r="O521" s="1081"/>
      <c r="P521" s="287"/>
      <c r="Q521" s="1126"/>
      <c r="R521" s="1126"/>
      <c r="S521" s="291"/>
      <c r="T521" s="1085" t="s">
        <v>101</v>
      </c>
      <c r="U521" s="1086"/>
      <c r="V521" s="1081"/>
      <c r="W521" s="1081"/>
      <c r="X521" s="1081"/>
      <c r="Y521" s="1081"/>
      <c r="Z521" s="1081"/>
      <c r="AA521" s="1081"/>
      <c r="AB521" s="1081"/>
      <c r="AC521" s="1081"/>
      <c r="AD521" s="1081"/>
      <c r="AE521" s="1081"/>
      <c r="AF521" s="1081"/>
      <c r="AG521" s="1081"/>
      <c r="AH521" s="287"/>
    </row>
    <row r="522" spans="1:34" ht="19" customHeight="1" thickBot="1">
      <c r="A522" s="293"/>
      <c r="B522" s="1082" t="s">
        <v>102</v>
      </c>
      <c r="C522" s="1083"/>
      <c r="D522" s="1084"/>
      <c r="E522" s="1084"/>
      <c r="F522" s="1084"/>
      <c r="G522" s="1084"/>
      <c r="H522" s="1084"/>
      <c r="I522" s="1084"/>
      <c r="J522" s="1084"/>
      <c r="K522" s="1084"/>
      <c r="L522" s="1084"/>
      <c r="M522" s="1084"/>
      <c r="N522" s="1084"/>
      <c r="O522" s="1084"/>
      <c r="P522" s="288"/>
      <c r="Q522" s="1126"/>
      <c r="R522" s="1126"/>
      <c r="S522" s="293"/>
      <c r="T522" s="1082" t="s">
        <v>102</v>
      </c>
      <c r="U522" s="1083"/>
      <c r="V522" s="1084"/>
      <c r="W522" s="1084"/>
      <c r="X522" s="1084"/>
      <c r="Y522" s="1084"/>
      <c r="Z522" s="1084"/>
      <c r="AA522" s="1084"/>
      <c r="AB522" s="1084"/>
      <c r="AC522" s="1084"/>
      <c r="AD522" s="1084"/>
      <c r="AE522" s="1084"/>
      <c r="AF522" s="1084"/>
      <c r="AG522" s="1084"/>
      <c r="AH522" s="288"/>
    </row>
    <row r="523" spans="1:34" ht="19" customHeight="1">
      <c r="A523" s="290"/>
      <c r="B523" s="1123" t="s">
        <v>47</v>
      </c>
      <c r="C523" s="1124"/>
      <c r="D523" s="1124"/>
      <c r="E523" s="1124"/>
      <c r="F523" s="1124"/>
      <c r="G523" s="1124"/>
      <c r="H523" s="1124"/>
      <c r="I523" s="1124"/>
      <c r="J523" s="1124"/>
      <c r="K523" s="1124"/>
      <c r="L523" s="1124"/>
      <c r="M523" s="1124"/>
      <c r="N523" s="1124"/>
      <c r="O523" s="1124"/>
      <c r="P523" s="1125"/>
      <c r="Q523" s="1126"/>
      <c r="R523" s="1126"/>
      <c r="S523" s="290"/>
      <c r="T523" s="1123" t="s">
        <v>47</v>
      </c>
      <c r="U523" s="1124"/>
      <c r="V523" s="1124"/>
      <c r="W523" s="1124"/>
      <c r="X523" s="1124"/>
      <c r="Y523" s="1124"/>
      <c r="Z523" s="1124"/>
      <c r="AA523" s="1124"/>
      <c r="AB523" s="1124"/>
      <c r="AC523" s="1124"/>
      <c r="AD523" s="1124"/>
      <c r="AE523" s="1124"/>
      <c r="AF523" s="1124"/>
      <c r="AG523" s="1124"/>
      <c r="AH523" s="1125"/>
    </row>
    <row r="524" spans="1:34" ht="19" customHeight="1">
      <c r="A524" s="1127"/>
      <c r="B524" s="1128" t="str">
        <f>'statement of marks'!$A$1</f>
        <v>jk- ck- ek/;fed fo|ky; uohu] fuEckgsM+k</v>
      </c>
      <c r="C524" s="1129"/>
      <c r="D524" s="1129"/>
      <c r="E524" s="1129"/>
      <c r="F524" s="1129"/>
      <c r="G524" s="1129"/>
      <c r="H524" s="1129"/>
      <c r="I524" s="1129"/>
      <c r="J524" s="1129"/>
      <c r="K524" s="1129"/>
      <c r="L524" s="1129"/>
      <c r="M524" s="1129"/>
      <c r="N524" s="1129"/>
      <c r="O524" s="1129"/>
      <c r="P524" s="1130"/>
      <c r="Q524" s="1126"/>
      <c r="R524" s="1126"/>
      <c r="S524" s="1127"/>
      <c r="T524" s="1128" t="str">
        <f>'statement of marks'!$A$1</f>
        <v>jk- ck- ek/;fed fo|ky; uohu] fuEckgsM+k</v>
      </c>
      <c r="U524" s="1129"/>
      <c r="V524" s="1129"/>
      <c r="W524" s="1129"/>
      <c r="X524" s="1129"/>
      <c r="Y524" s="1129"/>
      <c r="Z524" s="1129"/>
      <c r="AA524" s="1129"/>
      <c r="AB524" s="1129"/>
      <c r="AC524" s="1129"/>
      <c r="AD524" s="1129"/>
      <c r="AE524" s="1129"/>
      <c r="AF524" s="1129"/>
      <c r="AG524" s="1129"/>
      <c r="AH524" s="1130"/>
    </row>
    <row r="525" spans="1:34" ht="19" customHeight="1">
      <c r="A525" s="1127"/>
      <c r="B525" s="1128"/>
      <c r="C525" s="1129"/>
      <c r="D525" s="1129"/>
      <c r="E525" s="1129"/>
      <c r="F525" s="1129"/>
      <c r="G525" s="1129"/>
      <c r="H525" s="1129"/>
      <c r="I525" s="1129"/>
      <c r="J525" s="1129"/>
      <c r="K525" s="1129"/>
      <c r="L525" s="1129"/>
      <c r="M525" s="1129"/>
      <c r="N525" s="1129"/>
      <c r="O525" s="1129"/>
      <c r="P525" s="1130"/>
      <c r="Q525" s="1126"/>
      <c r="R525" s="1126"/>
      <c r="S525" s="1127"/>
      <c r="T525" s="1128"/>
      <c r="U525" s="1129"/>
      <c r="V525" s="1129"/>
      <c r="W525" s="1129"/>
      <c r="X525" s="1129"/>
      <c r="Y525" s="1129"/>
      <c r="Z525" s="1129"/>
      <c r="AA525" s="1129"/>
      <c r="AB525" s="1129"/>
      <c r="AC525" s="1129"/>
      <c r="AD525" s="1129"/>
      <c r="AE525" s="1129"/>
      <c r="AF525" s="1129"/>
      <c r="AG525" s="1129"/>
      <c r="AH525" s="1130"/>
    </row>
    <row r="526" spans="1:34" ht="19" customHeight="1">
      <c r="A526" s="291"/>
      <c r="B526" s="1131" t="s">
        <v>96</v>
      </c>
      <c r="C526" s="1132"/>
      <c r="D526" s="1119" t="str">
        <f>'statement of marks'!$H$3</f>
        <v>2015-16</v>
      </c>
      <c r="E526" s="1119"/>
      <c r="F526" s="1119"/>
      <c r="G526" s="1119"/>
      <c r="H526" s="1119"/>
      <c r="I526" s="1119"/>
      <c r="J526" s="1119"/>
      <c r="K526" s="1119"/>
      <c r="L526" s="1119"/>
      <c r="M526" s="1119"/>
      <c r="N526" s="1119"/>
      <c r="O526" s="1119"/>
      <c r="P526" s="1120"/>
      <c r="Q526" s="1126"/>
      <c r="R526" s="1126"/>
      <c r="S526" s="291"/>
      <c r="T526" s="1131" t="s">
        <v>96</v>
      </c>
      <c r="U526" s="1132"/>
      <c r="V526" s="1119" t="str">
        <f>'statement of marks'!$H$3</f>
        <v>2015-16</v>
      </c>
      <c r="W526" s="1119"/>
      <c r="X526" s="1119"/>
      <c r="Y526" s="1119"/>
      <c r="Z526" s="1119"/>
      <c r="AA526" s="1119"/>
      <c r="AB526" s="1119"/>
      <c r="AC526" s="1119"/>
      <c r="AD526" s="1119"/>
      <c r="AE526" s="1119"/>
      <c r="AF526" s="1119"/>
      <c r="AG526" s="1119"/>
      <c r="AH526" s="1120"/>
    </row>
    <row r="527" spans="1:34" ht="19" customHeight="1">
      <c r="A527" s="291"/>
      <c r="B527" s="1114" t="s">
        <v>218</v>
      </c>
      <c r="C527" s="1115"/>
      <c r="D527" s="1115" t="str">
        <f>IF('statement of marks'!J43="","",'statement of marks'!J43)</f>
        <v/>
      </c>
      <c r="E527" s="1115"/>
      <c r="F527" s="1115"/>
      <c r="G527" s="1115"/>
      <c r="H527" s="1115"/>
      <c r="I527" s="1115"/>
      <c r="J527" s="1115"/>
      <c r="K527" s="1115"/>
      <c r="L527" s="1115"/>
      <c r="M527" s="1115"/>
      <c r="N527" s="1115"/>
      <c r="O527" s="1115"/>
      <c r="P527" s="1133"/>
      <c r="Q527" s="1126"/>
      <c r="R527" s="1126"/>
      <c r="S527" s="291"/>
      <c r="T527" s="1114" t="s">
        <v>218</v>
      </c>
      <c r="U527" s="1115"/>
      <c r="V527" s="1115" t="str">
        <f>IF('statement of marks'!J44="","",'statement of marks'!J44)</f>
        <v/>
      </c>
      <c r="W527" s="1115"/>
      <c r="X527" s="1115"/>
      <c r="Y527" s="1115"/>
      <c r="Z527" s="1115"/>
      <c r="AA527" s="1115"/>
      <c r="AB527" s="1115"/>
      <c r="AC527" s="1115"/>
      <c r="AD527" s="1115"/>
      <c r="AE527" s="1115"/>
      <c r="AF527" s="1115"/>
      <c r="AG527" s="1115"/>
      <c r="AH527" s="1133"/>
    </row>
    <row r="528" spans="1:34" ht="19" customHeight="1">
      <c r="A528" s="291"/>
      <c r="B528" s="1114" t="s">
        <v>219</v>
      </c>
      <c r="C528" s="1115"/>
      <c r="D528" s="1115" t="str">
        <f>IF('statement of marks'!K43="","",'statement of marks'!K43)</f>
        <v/>
      </c>
      <c r="E528" s="1115"/>
      <c r="F528" s="1115"/>
      <c r="G528" s="1115"/>
      <c r="H528" s="1115"/>
      <c r="I528" s="1115"/>
      <c r="J528" s="1115"/>
      <c r="K528" s="1115"/>
      <c r="L528" s="1115"/>
      <c r="M528" s="1115"/>
      <c r="N528" s="1115"/>
      <c r="O528" s="1115"/>
      <c r="P528" s="1133"/>
      <c r="Q528" s="1126"/>
      <c r="R528" s="1126"/>
      <c r="S528" s="291"/>
      <c r="T528" s="1114" t="s">
        <v>219</v>
      </c>
      <c r="U528" s="1115"/>
      <c r="V528" s="1115" t="str">
        <f>IF('statement of marks'!K44="","",'statement of marks'!K44)</f>
        <v/>
      </c>
      <c r="W528" s="1115"/>
      <c r="X528" s="1115"/>
      <c r="Y528" s="1115"/>
      <c r="Z528" s="1115"/>
      <c r="AA528" s="1115"/>
      <c r="AB528" s="1115"/>
      <c r="AC528" s="1115"/>
      <c r="AD528" s="1115"/>
      <c r="AE528" s="1115"/>
      <c r="AF528" s="1115"/>
      <c r="AG528" s="1115"/>
      <c r="AH528" s="1133"/>
    </row>
    <row r="529" spans="1:34" ht="19" customHeight="1">
      <c r="A529" s="291"/>
      <c r="B529" s="1114" t="s">
        <v>220</v>
      </c>
      <c r="C529" s="1115"/>
      <c r="D529" s="1115" t="str">
        <f>IF('statement of marks'!L43="","",'statement of marks'!L43)</f>
        <v/>
      </c>
      <c r="E529" s="1115"/>
      <c r="F529" s="1115"/>
      <c r="G529" s="1115"/>
      <c r="H529" s="1115"/>
      <c r="I529" s="1115"/>
      <c r="J529" s="1115"/>
      <c r="K529" s="1115"/>
      <c r="L529" s="1115"/>
      <c r="M529" s="1115"/>
      <c r="N529" s="1115"/>
      <c r="O529" s="1115"/>
      <c r="P529" s="1133"/>
      <c r="Q529" s="1126"/>
      <c r="R529" s="1126"/>
      <c r="S529" s="291"/>
      <c r="T529" s="1114" t="s">
        <v>220</v>
      </c>
      <c r="U529" s="1115"/>
      <c r="V529" s="1115" t="str">
        <f>IF('statement of marks'!L44="","",'statement of marks'!L44)</f>
        <v/>
      </c>
      <c r="W529" s="1115"/>
      <c r="X529" s="1115"/>
      <c r="Y529" s="1115"/>
      <c r="Z529" s="1115"/>
      <c r="AA529" s="1115"/>
      <c r="AB529" s="1115"/>
      <c r="AC529" s="1115"/>
      <c r="AD529" s="1115"/>
      <c r="AE529" s="1115"/>
      <c r="AF529" s="1115"/>
      <c r="AG529" s="1115"/>
      <c r="AH529" s="1133"/>
    </row>
    <row r="530" spans="1:34" ht="19" customHeight="1">
      <c r="A530" s="291"/>
      <c r="B530" s="1114" t="s">
        <v>221</v>
      </c>
      <c r="C530" s="1115"/>
      <c r="D530" s="1119" t="str">
        <f>'statement of marks'!$G$3</f>
        <v>6 A</v>
      </c>
      <c r="E530" s="1119"/>
      <c r="F530" s="1119"/>
      <c r="G530" s="1119"/>
      <c r="H530" s="1115" t="s">
        <v>9</v>
      </c>
      <c r="I530" s="1115"/>
      <c r="J530" s="1115"/>
      <c r="K530" s="1115"/>
      <c r="L530" s="1115"/>
      <c r="M530" s="1119" t="str">
        <f>IF('statement of marks'!D43="","",'statement of marks'!D43)</f>
        <v/>
      </c>
      <c r="N530" s="1119"/>
      <c r="O530" s="1119"/>
      <c r="P530" s="1120"/>
      <c r="Q530" s="1126"/>
      <c r="R530" s="1126"/>
      <c r="S530" s="291"/>
      <c r="T530" s="1114" t="s">
        <v>221</v>
      </c>
      <c r="U530" s="1115"/>
      <c r="V530" s="1119" t="str">
        <f>'statement of marks'!$G$3</f>
        <v>6 A</v>
      </c>
      <c r="W530" s="1119"/>
      <c r="X530" s="1119"/>
      <c r="Y530" s="1119"/>
      <c r="Z530" s="1115" t="s">
        <v>9</v>
      </c>
      <c r="AA530" s="1115"/>
      <c r="AB530" s="1115"/>
      <c r="AC530" s="1115"/>
      <c r="AD530" s="1115"/>
      <c r="AE530" s="1119" t="str">
        <f>IF('statement of marks'!D44="","",'statement of marks'!D44)</f>
        <v/>
      </c>
      <c r="AF530" s="1119"/>
      <c r="AG530" s="1119"/>
      <c r="AH530" s="1120"/>
    </row>
    <row r="531" spans="1:34" ht="19" customHeight="1">
      <c r="A531" s="291"/>
      <c r="B531" s="1114" t="s">
        <v>222</v>
      </c>
      <c r="C531" s="1115"/>
      <c r="D531" s="1119" t="str">
        <f>IF('statement of marks'!F43="","",'statement of marks'!F43)</f>
        <v/>
      </c>
      <c r="E531" s="1119"/>
      <c r="F531" s="1119"/>
      <c r="G531" s="1119"/>
      <c r="H531" s="1115" t="s">
        <v>0</v>
      </c>
      <c r="I531" s="1115"/>
      <c r="J531" s="1115"/>
      <c r="K531" s="1115"/>
      <c r="L531" s="1115"/>
      <c r="M531" s="1121" t="str">
        <f>IF('statement of marks'!H43="","",'statement of marks'!H43)</f>
        <v/>
      </c>
      <c r="N531" s="1121"/>
      <c r="O531" s="1121"/>
      <c r="P531" s="1122"/>
      <c r="Q531" s="1126"/>
      <c r="R531" s="1126"/>
      <c r="S531" s="291"/>
      <c r="T531" s="1114" t="s">
        <v>222</v>
      </c>
      <c r="U531" s="1115"/>
      <c r="V531" s="1119" t="str">
        <f>IF('statement of marks'!F44="","",'statement of marks'!F44)</f>
        <v/>
      </c>
      <c r="W531" s="1119"/>
      <c r="X531" s="1119"/>
      <c r="Y531" s="1119"/>
      <c r="Z531" s="1115" t="s">
        <v>0</v>
      </c>
      <c r="AA531" s="1115"/>
      <c r="AB531" s="1115"/>
      <c r="AC531" s="1115"/>
      <c r="AD531" s="1115"/>
      <c r="AE531" s="1121" t="str">
        <f>IF('statement of marks'!H44="","",'statement of marks'!H44)</f>
        <v/>
      </c>
      <c r="AF531" s="1121"/>
      <c r="AG531" s="1121"/>
      <c r="AH531" s="1122"/>
    </row>
    <row r="532" spans="1:34" ht="19" customHeight="1">
      <c r="A532" s="291"/>
      <c r="B532" s="289" t="s">
        <v>28</v>
      </c>
      <c r="C532" s="279" t="s">
        <v>97</v>
      </c>
      <c r="D532" s="1111" t="s">
        <v>1</v>
      </c>
      <c r="E532" s="1111"/>
      <c r="F532" s="1111"/>
      <c r="G532" s="1111" t="s">
        <v>21</v>
      </c>
      <c r="H532" s="1111"/>
      <c r="I532" s="1111"/>
      <c r="J532" s="1111" t="s">
        <v>68</v>
      </c>
      <c r="K532" s="1111"/>
      <c r="L532" s="1111"/>
      <c r="M532" s="1111" t="s">
        <v>98</v>
      </c>
      <c r="N532" s="1111"/>
      <c r="O532" s="1111"/>
      <c r="P532" s="280" t="s">
        <v>278</v>
      </c>
      <c r="Q532" s="1126"/>
      <c r="R532" s="1126"/>
      <c r="S532" s="291"/>
      <c r="T532" s="289" t="s">
        <v>28</v>
      </c>
      <c r="U532" s="279" t="s">
        <v>97</v>
      </c>
      <c r="V532" s="1111" t="s">
        <v>1</v>
      </c>
      <c r="W532" s="1111"/>
      <c r="X532" s="1111"/>
      <c r="Y532" s="1111" t="s">
        <v>21</v>
      </c>
      <c r="Z532" s="1111"/>
      <c r="AA532" s="1111"/>
      <c r="AB532" s="1111" t="s">
        <v>68</v>
      </c>
      <c r="AC532" s="1111"/>
      <c r="AD532" s="1111"/>
      <c r="AE532" s="1111" t="s">
        <v>98</v>
      </c>
      <c r="AF532" s="1111"/>
      <c r="AG532" s="1111"/>
      <c r="AH532" s="280" t="s">
        <v>278</v>
      </c>
    </row>
    <row r="533" spans="1:34" ht="19" customHeight="1">
      <c r="A533" s="291"/>
      <c r="B533" s="1104" t="s">
        <v>3</v>
      </c>
      <c r="C533" s="1105"/>
      <c r="D533" s="312">
        <f>IF('statement of marks'!M$6="","",'statement of marks'!M$6)</f>
        <v>5</v>
      </c>
      <c r="E533" s="312">
        <f>IF('statement of marks'!N$6="","",'statement of marks'!N$6)</f>
        <v>5</v>
      </c>
      <c r="F533" s="312">
        <f>IF('statement of marks'!O$6="","",'statement of marks'!O$6)</f>
        <v>10</v>
      </c>
      <c r="G533" s="312">
        <f>IF('statement of marks'!P$6="","",'statement of marks'!P$6)</f>
        <v>5</v>
      </c>
      <c r="H533" s="312">
        <f>IF('statement of marks'!Q$6="","",'statement of marks'!Q$6)</f>
        <v>5</v>
      </c>
      <c r="I533" s="312">
        <f>IF('statement of marks'!R$6="","",'statement of marks'!R$6)</f>
        <v>10</v>
      </c>
      <c r="J533" s="312">
        <f>IF('statement of marks'!S$6="","",'statement of marks'!S$6)</f>
        <v>5</v>
      </c>
      <c r="K533" s="312">
        <f>IF('statement of marks'!T$6="","",'statement of marks'!T$6)</f>
        <v>5</v>
      </c>
      <c r="L533" s="312">
        <f>IF('statement of marks'!U$6="","",'statement of marks'!U$6)</f>
        <v>10</v>
      </c>
      <c r="M533" s="312">
        <f>IF('statement of marks'!W$6="","",'statement of marks'!W$6)</f>
        <v>50</v>
      </c>
      <c r="N533" s="312">
        <f>IF('statement of marks'!X$6="","",'statement of marks'!X$6)</f>
        <v>20</v>
      </c>
      <c r="O533" s="312">
        <f>IF('statement of marks'!Y$6="","",'statement of marks'!Y$6)</f>
        <v>70</v>
      </c>
      <c r="P533" s="281">
        <f>IF('statement of marks'!Z$6="","",'statement of marks'!Z$6)</f>
        <v>100</v>
      </c>
      <c r="Q533" s="1126"/>
      <c r="R533" s="1126"/>
      <c r="S533" s="291"/>
      <c r="T533" s="1104" t="s">
        <v>3</v>
      </c>
      <c r="U533" s="1105"/>
      <c r="V533" s="312">
        <f>IF('statement of marks'!M$6="","",'statement of marks'!M$6)</f>
        <v>5</v>
      </c>
      <c r="W533" s="312">
        <f>IF('statement of marks'!N$6="","",'statement of marks'!N$6)</f>
        <v>5</v>
      </c>
      <c r="X533" s="312">
        <f>IF('statement of marks'!O$6="","",'statement of marks'!O$6)</f>
        <v>10</v>
      </c>
      <c r="Y533" s="312">
        <f>IF('statement of marks'!P$6="","",'statement of marks'!P$6)</f>
        <v>5</v>
      </c>
      <c r="Z533" s="312">
        <f>IF('statement of marks'!Q$6="","",'statement of marks'!Q$6)</f>
        <v>5</v>
      </c>
      <c r="AA533" s="312">
        <f>IF('statement of marks'!R$6="","",'statement of marks'!R$6)</f>
        <v>10</v>
      </c>
      <c r="AB533" s="312">
        <f>IF('statement of marks'!S$6="","",'statement of marks'!S$6)</f>
        <v>5</v>
      </c>
      <c r="AC533" s="312">
        <f>IF('statement of marks'!T$6="","",'statement of marks'!T$6)</f>
        <v>5</v>
      </c>
      <c r="AD533" s="312">
        <f>IF('statement of marks'!U$6="","",'statement of marks'!U$6)</f>
        <v>10</v>
      </c>
      <c r="AE533" s="312">
        <f>IF('statement of marks'!W$6="","",'statement of marks'!W$6)</f>
        <v>50</v>
      </c>
      <c r="AF533" s="312">
        <f>IF('statement of marks'!X$6="","",'statement of marks'!X$6)</f>
        <v>20</v>
      </c>
      <c r="AG533" s="312">
        <f>IF('statement of marks'!Y$6="","",'statement of marks'!Y$6)</f>
        <v>70</v>
      </c>
      <c r="AH533" s="281">
        <f>IF('statement of marks'!Z$6="","",'statement of marks'!Z$6)</f>
        <v>100</v>
      </c>
    </row>
    <row r="534" spans="1:34" ht="19" customHeight="1">
      <c r="A534" s="291"/>
      <c r="B534" s="1114" t="str">
        <f>IF('statement of marks'!$M$3="","",'statement of marks'!$M$3)</f>
        <v>fgUnh</v>
      </c>
      <c r="C534" s="1115"/>
      <c r="D534" s="277" t="str">
        <f>IF('statement of marks'!M43="","",'statement of marks'!M43)</f>
        <v/>
      </c>
      <c r="E534" s="277" t="str">
        <f>IF('statement of marks'!N43="","",'statement of marks'!N43)</f>
        <v/>
      </c>
      <c r="F534" s="275" t="str">
        <f>IF('statement of marks'!O43="","",'statement of marks'!O43)</f>
        <v/>
      </c>
      <c r="G534" s="277" t="str">
        <f>IF('statement of marks'!P43="","",'statement of marks'!P43)</f>
        <v/>
      </c>
      <c r="H534" s="277" t="str">
        <f>IF('statement of marks'!Q43="","",'statement of marks'!Q43)</f>
        <v/>
      </c>
      <c r="I534" s="275" t="str">
        <f>IF('statement of marks'!R43="","",'statement of marks'!R43)</f>
        <v/>
      </c>
      <c r="J534" s="277" t="str">
        <f>IF('statement of marks'!S43="","",'statement of marks'!S43)</f>
        <v/>
      </c>
      <c r="K534" s="277" t="str">
        <f>IF('statement of marks'!T43="","",'statement of marks'!T43)</f>
        <v/>
      </c>
      <c r="L534" s="275" t="str">
        <f>IF('statement of marks'!U43="","",'statement of marks'!U43)</f>
        <v/>
      </c>
      <c r="M534" s="277" t="str">
        <f>IF('statement of marks'!W43="","",'statement of marks'!W43)</f>
        <v/>
      </c>
      <c r="N534" s="277" t="str">
        <f>IF('statement of marks'!X43="","",'statement of marks'!X43)</f>
        <v/>
      </c>
      <c r="O534" s="275" t="str">
        <f>IF('statement of marks'!Y43="","",'statement of marks'!Y43)</f>
        <v/>
      </c>
      <c r="P534" s="281" t="str">
        <f>IF('statement of marks'!Z43="","",'statement of marks'!Z43)</f>
        <v/>
      </c>
      <c r="Q534" s="1126"/>
      <c r="R534" s="1126"/>
      <c r="S534" s="291"/>
      <c r="T534" s="1114" t="str">
        <f>IF('statement of marks'!$M$3="","",'statement of marks'!$M$3)</f>
        <v>fgUnh</v>
      </c>
      <c r="U534" s="1115"/>
      <c r="V534" s="277" t="str">
        <f>IF('statement of marks'!M44="","",'statement of marks'!M44)</f>
        <v/>
      </c>
      <c r="W534" s="277" t="str">
        <f>IF('statement of marks'!N44="","",'statement of marks'!N44)</f>
        <v/>
      </c>
      <c r="X534" s="275" t="str">
        <f>IF('statement of marks'!O44="","",'statement of marks'!O44)</f>
        <v/>
      </c>
      <c r="Y534" s="277" t="str">
        <f>IF('statement of marks'!P44="","",'statement of marks'!P44)</f>
        <v/>
      </c>
      <c r="Z534" s="277" t="str">
        <f>IF('statement of marks'!Q44="","",'statement of marks'!Q44)</f>
        <v/>
      </c>
      <c r="AA534" s="275" t="str">
        <f>IF('statement of marks'!R44="","",'statement of marks'!R44)</f>
        <v/>
      </c>
      <c r="AB534" s="277" t="str">
        <f>IF('statement of marks'!S44="","",'statement of marks'!S44)</f>
        <v/>
      </c>
      <c r="AC534" s="277" t="str">
        <f>IF('statement of marks'!T44="","",'statement of marks'!T44)</f>
        <v/>
      </c>
      <c r="AD534" s="275" t="str">
        <f>IF('statement of marks'!U44="","",'statement of marks'!U44)</f>
        <v/>
      </c>
      <c r="AE534" s="277" t="str">
        <f>IF('statement of marks'!W44="","",'statement of marks'!W44)</f>
        <v/>
      </c>
      <c r="AF534" s="277" t="str">
        <f>IF('statement of marks'!X44="","",'statement of marks'!X44)</f>
        <v/>
      </c>
      <c r="AG534" s="275" t="str">
        <f>IF('statement of marks'!Y44="","",'statement of marks'!Y44)</f>
        <v/>
      </c>
      <c r="AH534" s="281" t="str">
        <f>IF('statement of marks'!Z44="","",'statement of marks'!Z44)</f>
        <v/>
      </c>
    </row>
    <row r="535" spans="1:34" ht="19" customHeight="1">
      <c r="A535" s="291"/>
      <c r="B535" s="1114" t="str">
        <f>IF('statement of marks'!$AI$3="","",'statement of marks'!$AI$3)</f>
        <v>vaxszth</v>
      </c>
      <c r="C535" s="1115"/>
      <c r="D535" s="277" t="str">
        <f>IF('statement of marks'!AI43="","",'statement of marks'!AI43)</f>
        <v/>
      </c>
      <c r="E535" s="277" t="str">
        <f>IF('statement of marks'!AJ43="","",'statement of marks'!AJ43)</f>
        <v/>
      </c>
      <c r="F535" s="275" t="str">
        <f>IF('statement of marks'!AK43="","",'statement of marks'!AK43)</f>
        <v/>
      </c>
      <c r="G535" s="277" t="str">
        <f>IF('statement of marks'!AL43="","",'statement of marks'!AL43)</f>
        <v/>
      </c>
      <c r="H535" s="277" t="str">
        <f>IF('statement of marks'!AM43="","",'statement of marks'!AM43)</f>
        <v/>
      </c>
      <c r="I535" s="275" t="str">
        <f>IF('statement of marks'!AN43="","",'statement of marks'!AN43)</f>
        <v/>
      </c>
      <c r="J535" s="277" t="str">
        <f>IF('statement of marks'!AO43="","",'statement of marks'!AO43)</f>
        <v/>
      </c>
      <c r="K535" s="277" t="str">
        <f>IF('statement of marks'!AP43="","",'statement of marks'!AP43)</f>
        <v/>
      </c>
      <c r="L535" s="275" t="str">
        <f>IF('statement of marks'!AQ43="","",'statement of marks'!AQ43)</f>
        <v/>
      </c>
      <c r="M535" s="277" t="str">
        <f>IF('statement of marks'!AS43="","",'statement of marks'!AS43)</f>
        <v/>
      </c>
      <c r="N535" s="277" t="str">
        <f>IF('statement of marks'!AT43="","",'statement of marks'!AT43)</f>
        <v/>
      </c>
      <c r="O535" s="275" t="str">
        <f>IF('statement of marks'!AU43="","",'statement of marks'!AU43)</f>
        <v/>
      </c>
      <c r="P535" s="281" t="str">
        <f>IF('statement of marks'!AV43="","",'statement of marks'!AV43)</f>
        <v/>
      </c>
      <c r="Q535" s="1126"/>
      <c r="R535" s="1126"/>
      <c r="S535" s="291"/>
      <c r="T535" s="1114" t="str">
        <f>IF('statement of marks'!$AI$3="","",'statement of marks'!$AI$3)</f>
        <v>vaxszth</v>
      </c>
      <c r="U535" s="1115"/>
      <c r="V535" s="277" t="str">
        <f>IF('statement of marks'!AI44="","",'statement of marks'!AI44)</f>
        <v/>
      </c>
      <c r="W535" s="277" t="str">
        <f>IF('statement of marks'!AJ44="","",'statement of marks'!AJ44)</f>
        <v/>
      </c>
      <c r="X535" s="275" t="str">
        <f>IF('statement of marks'!AK44="","",'statement of marks'!AK44)</f>
        <v/>
      </c>
      <c r="Y535" s="277" t="str">
        <f>IF('statement of marks'!AL44="","",'statement of marks'!AL44)</f>
        <v/>
      </c>
      <c r="Z535" s="277" t="str">
        <f>IF('statement of marks'!AM44="","",'statement of marks'!AM44)</f>
        <v/>
      </c>
      <c r="AA535" s="275" t="str">
        <f>IF('statement of marks'!AN44="","",'statement of marks'!AN44)</f>
        <v/>
      </c>
      <c r="AB535" s="277" t="str">
        <f>IF('statement of marks'!AO44="","",'statement of marks'!AO44)</f>
        <v/>
      </c>
      <c r="AC535" s="277" t="str">
        <f>IF('statement of marks'!AP44="","",'statement of marks'!AP44)</f>
        <v/>
      </c>
      <c r="AD535" s="275" t="str">
        <f>IF('statement of marks'!AQ44="","",'statement of marks'!AQ44)</f>
        <v/>
      </c>
      <c r="AE535" s="277" t="str">
        <f>IF('statement of marks'!AS44="","",'statement of marks'!AS44)</f>
        <v/>
      </c>
      <c r="AF535" s="277" t="str">
        <f>IF('statement of marks'!AT44="","",'statement of marks'!AT44)</f>
        <v/>
      </c>
      <c r="AG535" s="275" t="str">
        <f>IF('statement of marks'!AU44="","",'statement of marks'!AU44)</f>
        <v/>
      </c>
      <c r="AH535" s="281" t="str">
        <f>IF('statement of marks'!AV44="","",'statement of marks'!AV44)</f>
        <v/>
      </c>
    </row>
    <row r="536" spans="1:34" ht="19" customHeight="1">
      <c r="A536" s="291"/>
      <c r="B536" s="1114" t="str">
        <f>IF('statement of marks'!BE43="s","laLd`r",IF('statement of marks'!BE43="u","mnwZ",IF('statement of marks'!BE43="g","xqtjkrh",IF('statement of marks'!BE43="p","iatkch",IF('statement of marks'!BE43="sd","fla/kh","r`rh; Hkk""kk")))))</f>
        <v>r`rh; Hkk"kk</v>
      </c>
      <c r="C536" s="1115"/>
      <c r="D536" s="277" t="str">
        <f>IF('statement of marks'!BF43="","",'statement of marks'!BF43)</f>
        <v/>
      </c>
      <c r="E536" s="277" t="str">
        <f>IF('statement of marks'!BG43="","",'statement of marks'!BG43)</f>
        <v/>
      </c>
      <c r="F536" s="275" t="str">
        <f>IF('statement of marks'!BH43="","",'statement of marks'!BH43)</f>
        <v/>
      </c>
      <c r="G536" s="277" t="str">
        <f>IF('statement of marks'!BI43="","",'statement of marks'!BI43)</f>
        <v/>
      </c>
      <c r="H536" s="277" t="str">
        <f>IF('statement of marks'!BJ43="","",'statement of marks'!BJ43)</f>
        <v/>
      </c>
      <c r="I536" s="275" t="str">
        <f>IF('statement of marks'!BK43="","",'statement of marks'!BK43)</f>
        <v/>
      </c>
      <c r="J536" s="277" t="str">
        <f>IF('statement of marks'!BL43="","",'statement of marks'!BL43)</f>
        <v/>
      </c>
      <c r="K536" s="277" t="str">
        <f>IF('statement of marks'!BM43="","",'statement of marks'!BM43)</f>
        <v/>
      </c>
      <c r="L536" s="275" t="str">
        <f>IF('statement of marks'!BN43="","",'statement of marks'!BN43)</f>
        <v/>
      </c>
      <c r="M536" s="277" t="str">
        <f>IF('statement of marks'!BP43="","",'statement of marks'!BP43)</f>
        <v/>
      </c>
      <c r="N536" s="277" t="str">
        <f>IF('statement of marks'!BQ43="","",'statement of marks'!BQ43)</f>
        <v/>
      </c>
      <c r="O536" s="275" t="str">
        <f>IF('statement of marks'!BR43="","",'statement of marks'!BR43)</f>
        <v/>
      </c>
      <c r="P536" s="281" t="str">
        <f>IF('statement of marks'!BS43="","",'statement of marks'!BS43)</f>
        <v/>
      </c>
      <c r="Q536" s="1126"/>
      <c r="R536" s="1126"/>
      <c r="S536" s="291"/>
      <c r="T536" s="1114" t="str">
        <f>IF('statement of marks'!BE44="s","laLd`r",IF('statement of marks'!BE44="u","mnwZ",IF('statement of marks'!BE44="g","xqtjkrh",IF('statement of marks'!BE44="p","iatkch",IF('statement of marks'!BE44="sd","fla/kh","r`rh; Hkk""kk")))))</f>
        <v>r`rh; Hkk"kk</v>
      </c>
      <c r="U536" s="1115"/>
      <c r="V536" s="277" t="str">
        <f>IF('statement of marks'!BF44="","",'statement of marks'!BF44)</f>
        <v/>
      </c>
      <c r="W536" s="277" t="str">
        <f>IF('statement of marks'!BG44="","",'statement of marks'!BG44)</f>
        <v/>
      </c>
      <c r="X536" s="275" t="str">
        <f>IF('statement of marks'!BH44="","",'statement of marks'!BH44)</f>
        <v/>
      </c>
      <c r="Y536" s="277" t="str">
        <f>IF('statement of marks'!BI44="","",'statement of marks'!BI44)</f>
        <v/>
      </c>
      <c r="Z536" s="277" t="str">
        <f>IF('statement of marks'!BJ44="","",'statement of marks'!BJ44)</f>
        <v/>
      </c>
      <c r="AA536" s="275" t="str">
        <f>IF('statement of marks'!BK44="","",'statement of marks'!BK44)</f>
        <v/>
      </c>
      <c r="AB536" s="277" t="str">
        <f>IF('statement of marks'!BL44="","",'statement of marks'!BL44)</f>
        <v/>
      </c>
      <c r="AC536" s="277" t="str">
        <f>IF('statement of marks'!BM44="","",'statement of marks'!BM44)</f>
        <v/>
      </c>
      <c r="AD536" s="275" t="str">
        <f>IF('statement of marks'!BN44="","",'statement of marks'!BN44)</f>
        <v/>
      </c>
      <c r="AE536" s="277" t="str">
        <f>IF('statement of marks'!BP44="","",'statement of marks'!BP44)</f>
        <v/>
      </c>
      <c r="AF536" s="277" t="str">
        <f>IF('statement of marks'!BQ44="","",'statement of marks'!BQ44)</f>
        <v/>
      </c>
      <c r="AG536" s="275" t="str">
        <f>IF('statement of marks'!BR44="","",'statement of marks'!BR44)</f>
        <v/>
      </c>
      <c r="AH536" s="281" t="str">
        <f>IF('statement of marks'!BS44="","",'statement of marks'!BS44)</f>
        <v/>
      </c>
    </row>
    <row r="537" spans="1:34" ht="19" customHeight="1">
      <c r="A537" s="291"/>
      <c r="B537" s="1114" t="str">
        <f>IF('statement of marks'!$CB$3="","",'statement of marks'!$CB$3)</f>
        <v>xf.kr</v>
      </c>
      <c r="C537" s="1115"/>
      <c r="D537" s="277" t="str">
        <f>IF('statement of marks'!CB43="","",'statement of marks'!CB43)</f>
        <v/>
      </c>
      <c r="E537" s="277" t="str">
        <f>IF('statement of marks'!CC43="","",'statement of marks'!CC43)</f>
        <v/>
      </c>
      <c r="F537" s="275" t="str">
        <f>IF('statement of marks'!CD43="","",'statement of marks'!CD43)</f>
        <v/>
      </c>
      <c r="G537" s="277" t="str">
        <f>IF('statement of marks'!CE43="","",'statement of marks'!CE43)</f>
        <v/>
      </c>
      <c r="H537" s="277" t="str">
        <f>IF('statement of marks'!CF43="","",'statement of marks'!CF43)</f>
        <v/>
      </c>
      <c r="I537" s="275" t="str">
        <f>IF('statement of marks'!CG43="","",'statement of marks'!CG43)</f>
        <v/>
      </c>
      <c r="J537" s="277" t="str">
        <f>IF('statement of marks'!CH43="","",'statement of marks'!CH43)</f>
        <v/>
      </c>
      <c r="K537" s="277" t="str">
        <f>IF('statement of marks'!CI43="","",'statement of marks'!CI43)</f>
        <v/>
      </c>
      <c r="L537" s="275" t="str">
        <f>IF('statement of marks'!CJ43="","",'statement of marks'!CJ43)</f>
        <v/>
      </c>
      <c r="M537" s="277" t="str">
        <f>IF('statement of marks'!CL43="","",'statement of marks'!CL43)</f>
        <v/>
      </c>
      <c r="N537" s="277" t="str">
        <f>IF('statement of marks'!CM43="","",'statement of marks'!CM43)</f>
        <v/>
      </c>
      <c r="O537" s="275" t="str">
        <f>IF('statement of marks'!CN43="","",'statement of marks'!CN43)</f>
        <v/>
      </c>
      <c r="P537" s="281" t="str">
        <f>IF('statement of marks'!CO43="","",'statement of marks'!CO43)</f>
        <v/>
      </c>
      <c r="Q537" s="1126"/>
      <c r="R537" s="1126"/>
      <c r="S537" s="291"/>
      <c r="T537" s="1114" t="str">
        <f>IF('statement of marks'!$CB$3="","",'statement of marks'!$CB$3)</f>
        <v>xf.kr</v>
      </c>
      <c r="U537" s="1115"/>
      <c r="V537" s="277" t="str">
        <f>IF('statement of marks'!CB44="","",'statement of marks'!CB44)</f>
        <v/>
      </c>
      <c r="W537" s="277" t="str">
        <f>IF('statement of marks'!CC44="","",'statement of marks'!CC44)</f>
        <v/>
      </c>
      <c r="X537" s="275" t="str">
        <f>IF('statement of marks'!CD44="","",'statement of marks'!CD44)</f>
        <v/>
      </c>
      <c r="Y537" s="277" t="str">
        <f>IF('statement of marks'!CE44="","",'statement of marks'!CE44)</f>
        <v/>
      </c>
      <c r="Z537" s="277" t="str">
        <f>IF('statement of marks'!CF44="","",'statement of marks'!CF44)</f>
        <v/>
      </c>
      <c r="AA537" s="275" t="str">
        <f>IF('statement of marks'!CG44="","",'statement of marks'!CG44)</f>
        <v/>
      </c>
      <c r="AB537" s="277" t="str">
        <f>IF('statement of marks'!CH44="","",'statement of marks'!CH44)</f>
        <v/>
      </c>
      <c r="AC537" s="277" t="str">
        <f>IF('statement of marks'!CI44="","",'statement of marks'!CI44)</f>
        <v/>
      </c>
      <c r="AD537" s="275" t="str">
        <f>IF('statement of marks'!CJ44="","",'statement of marks'!CJ44)</f>
        <v/>
      </c>
      <c r="AE537" s="277" t="str">
        <f>IF('statement of marks'!CL44="","",'statement of marks'!CL44)</f>
        <v/>
      </c>
      <c r="AF537" s="277" t="str">
        <f>IF('statement of marks'!CM44="","",'statement of marks'!CM44)</f>
        <v/>
      </c>
      <c r="AG537" s="275" t="str">
        <f>IF('statement of marks'!CN44="","",'statement of marks'!CN44)</f>
        <v/>
      </c>
      <c r="AH537" s="281" t="str">
        <f>IF('statement of marks'!CO44="","",'statement of marks'!CO44)</f>
        <v/>
      </c>
    </row>
    <row r="538" spans="1:34" ht="19" customHeight="1">
      <c r="A538" s="291"/>
      <c r="B538" s="1114" t="str">
        <f>IF('statement of marks'!$CX$3="","",'statement of marks'!$CX$3)</f>
        <v>foKku</v>
      </c>
      <c r="C538" s="1115"/>
      <c r="D538" s="277" t="str">
        <f>IF('statement of marks'!CX43="","",'statement of marks'!CX43)</f>
        <v/>
      </c>
      <c r="E538" s="277" t="str">
        <f>IF('statement of marks'!CY43="","",'statement of marks'!CY43)</f>
        <v/>
      </c>
      <c r="F538" s="275" t="str">
        <f>IF('statement of marks'!CZ43="","",'statement of marks'!CZ43)</f>
        <v/>
      </c>
      <c r="G538" s="277" t="str">
        <f>IF('statement of marks'!DA43="","",'statement of marks'!DA43)</f>
        <v/>
      </c>
      <c r="H538" s="277" t="str">
        <f>IF('statement of marks'!DB43="","",'statement of marks'!DB43)</f>
        <v/>
      </c>
      <c r="I538" s="275" t="str">
        <f>IF('statement of marks'!DC43="","",'statement of marks'!DC43)</f>
        <v/>
      </c>
      <c r="J538" s="277" t="str">
        <f>IF('statement of marks'!DD43="","",'statement of marks'!DD43)</f>
        <v/>
      </c>
      <c r="K538" s="277" t="str">
        <f>IF('statement of marks'!DE43="","",'statement of marks'!DE43)</f>
        <v/>
      </c>
      <c r="L538" s="275" t="str">
        <f>IF('statement of marks'!DF43="","",'statement of marks'!DF43)</f>
        <v/>
      </c>
      <c r="M538" s="277" t="str">
        <f>IF('statement of marks'!DH43="","",'statement of marks'!DH43)</f>
        <v/>
      </c>
      <c r="N538" s="277" t="str">
        <f>IF('statement of marks'!DI43="","",'statement of marks'!DI43)</f>
        <v/>
      </c>
      <c r="O538" s="275" t="str">
        <f>IF('statement of marks'!DJ43="","",'statement of marks'!DJ43)</f>
        <v/>
      </c>
      <c r="P538" s="281" t="str">
        <f>IF('statement of marks'!DK43="","",'statement of marks'!DK43)</f>
        <v/>
      </c>
      <c r="Q538" s="1126"/>
      <c r="R538" s="1126"/>
      <c r="S538" s="291"/>
      <c r="T538" s="1114" t="str">
        <f>IF('statement of marks'!$CX$3="","",'statement of marks'!$CX$3)</f>
        <v>foKku</v>
      </c>
      <c r="U538" s="1115"/>
      <c r="V538" s="277" t="str">
        <f>IF('statement of marks'!CX44="","",'statement of marks'!CX44)</f>
        <v/>
      </c>
      <c r="W538" s="277" t="str">
        <f>IF('statement of marks'!CY44="","",'statement of marks'!CY44)</f>
        <v/>
      </c>
      <c r="X538" s="275" t="str">
        <f>IF('statement of marks'!CZ44="","",'statement of marks'!CZ44)</f>
        <v/>
      </c>
      <c r="Y538" s="277" t="str">
        <f>IF('statement of marks'!DA44="","",'statement of marks'!DA44)</f>
        <v/>
      </c>
      <c r="Z538" s="277" t="str">
        <f>IF('statement of marks'!DB44="","",'statement of marks'!DB44)</f>
        <v/>
      </c>
      <c r="AA538" s="275" t="str">
        <f>IF('statement of marks'!DC44="","",'statement of marks'!DC44)</f>
        <v/>
      </c>
      <c r="AB538" s="277" t="str">
        <f>IF('statement of marks'!DD44="","",'statement of marks'!DD44)</f>
        <v/>
      </c>
      <c r="AC538" s="277" t="str">
        <f>IF('statement of marks'!DE44="","",'statement of marks'!DE44)</f>
        <v/>
      </c>
      <c r="AD538" s="275" t="str">
        <f>IF('statement of marks'!DF44="","",'statement of marks'!DF44)</f>
        <v/>
      </c>
      <c r="AE538" s="277" t="str">
        <f>IF('statement of marks'!DH44="","",'statement of marks'!DH44)</f>
        <v/>
      </c>
      <c r="AF538" s="277" t="str">
        <f>IF('statement of marks'!DI44="","",'statement of marks'!DI44)</f>
        <v/>
      </c>
      <c r="AG538" s="275" t="str">
        <f>IF('statement of marks'!DJ44="","",'statement of marks'!DJ44)</f>
        <v/>
      </c>
      <c r="AH538" s="281" t="str">
        <f>IF('statement of marks'!DK44="","",'statement of marks'!DK44)</f>
        <v/>
      </c>
    </row>
    <row r="539" spans="1:34" ht="19" customHeight="1">
      <c r="A539" s="291"/>
      <c r="B539" s="1114" t="str">
        <f>IF('statement of marks'!$DT$3="","",'statement of marks'!$DT$3)</f>
        <v>lkekftd foKku</v>
      </c>
      <c r="C539" s="1115"/>
      <c r="D539" s="277" t="str">
        <f>IF('statement of marks'!DT43="","",'statement of marks'!DT43)</f>
        <v/>
      </c>
      <c r="E539" s="277" t="str">
        <f>IF('statement of marks'!DU43="","",'statement of marks'!DU43)</f>
        <v/>
      </c>
      <c r="F539" s="275" t="str">
        <f>IF('statement of marks'!DV43="","",'statement of marks'!DV43)</f>
        <v/>
      </c>
      <c r="G539" s="277" t="str">
        <f>IF('statement of marks'!DW43="","",'statement of marks'!DW43)</f>
        <v/>
      </c>
      <c r="H539" s="277" t="str">
        <f>IF('statement of marks'!DX43="","",'statement of marks'!DX43)</f>
        <v/>
      </c>
      <c r="I539" s="275" t="str">
        <f>IF('statement of marks'!DY43="","",'statement of marks'!DY43)</f>
        <v/>
      </c>
      <c r="J539" s="277" t="str">
        <f>IF('statement of marks'!DZ43="","",'statement of marks'!DZ43)</f>
        <v/>
      </c>
      <c r="K539" s="277" t="str">
        <f>IF('statement of marks'!EA43="","",'statement of marks'!EA43)</f>
        <v/>
      </c>
      <c r="L539" s="275" t="str">
        <f>IF('statement of marks'!EB43="","",'statement of marks'!EB43)</f>
        <v/>
      </c>
      <c r="M539" s="277" t="str">
        <f>IF('statement of marks'!ED43="","",'statement of marks'!ED43)</f>
        <v/>
      </c>
      <c r="N539" s="277" t="str">
        <f>IF('statement of marks'!EE43="","",'statement of marks'!EE43)</f>
        <v/>
      </c>
      <c r="O539" s="275" t="str">
        <f>IF('statement of marks'!EF43="","",'statement of marks'!EF43)</f>
        <v/>
      </c>
      <c r="P539" s="281" t="str">
        <f>IF('statement of marks'!EG43="","",'statement of marks'!EG43)</f>
        <v/>
      </c>
      <c r="Q539" s="1126"/>
      <c r="R539" s="1126"/>
      <c r="S539" s="291"/>
      <c r="T539" s="1114" t="str">
        <f>IF('statement of marks'!$DT$3="","",'statement of marks'!$DT$3)</f>
        <v>lkekftd foKku</v>
      </c>
      <c r="U539" s="1115"/>
      <c r="V539" s="277" t="str">
        <f>IF('statement of marks'!DT44="","",'statement of marks'!DT44)</f>
        <v/>
      </c>
      <c r="W539" s="277" t="str">
        <f>IF('statement of marks'!DU44="","",'statement of marks'!DU44)</f>
        <v/>
      </c>
      <c r="X539" s="275" t="str">
        <f>IF('statement of marks'!DV44="","",'statement of marks'!DV44)</f>
        <v/>
      </c>
      <c r="Y539" s="277" t="str">
        <f>IF('statement of marks'!DW44="","",'statement of marks'!DW44)</f>
        <v/>
      </c>
      <c r="Z539" s="277" t="str">
        <f>IF('statement of marks'!DX44="","",'statement of marks'!DX44)</f>
        <v/>
      </c>
      <c r="AA539" s="275" t="str">
        <f>IF('statement of marks'!DY44="","",'statement of marks'!DY44)</f>
        <v/>
      </c>
      <c r="AB539" s="277" t="str">
        <f>IF('statement of marks'!DZ44="","",'statement of marks'!DZ44)</f>
        <v/>
      </c>
      <c r="AC539" s="277" t="str">
        <f>IF('statement of marks'!EA44="","",'statement of marks'!EA44)</f>
        <v/>
      </c>
      <c r="AD539" s="275" t="str">
        <f>IF('statement of marks'!EB44="","",'statement of marks'!EB44)</f>
        <v/>
      </c>
      <c r="AE539" s="277" t="str">
        <f>IF('statement of marks'!ED44="","",'statement of marks'!ED44)</f>
        <v/>
      </c>
      <c r="AF539" s="277" t="str">
        <f>IF('statement of marks'!EE44="","",'statement of marks'!EE44)</f>
        <v/>
      </c>
      <c r="AG539" s="275" t="str">
        <f>IF('statement of marks'!EF44="","",'statement of marks'!EF44)</f>
        <v/>
      </c>
      <c r="AH539" s="281" t="str">
        <f>IF('statement of marks'!EG44="","",'statement of marks'!EG44)</f>
        <v/>
      </c>
    </row>
    <row r="540" spans="1:34" ht="19" customHeight="1">
      <c r="A540" s="291"/>
      <c r="B540" s="1117" t="s">
        <v>271</v>
      </c>
      <c r="C540" s="1118"/>
      <c r="D540" s="1111" t="s">
        <v>1</v>
      </c>
      <c r="E540" s="1111"/>
      <c r="F540" s="1111"/>
      <c r="G540" s="1111" t="s">
        <v>21</v>
      </c>
      <c r="H540" s="1111"/>
      <c r="I540" s="1111"/>
      <c r="J540" s="1111" t="s">
        <v>272</v>
      </c>
      <c r="K540" s="1111"/>
      <c r="L540" s="1111"/>
      <c r="M540" s="1111" t="s">
        <v>68</v>
      </c>
      <c r="N540" s="1111"/>
      <c r="O540" s="1111"/>
      <c r="P540" s="282"/>
      <c r="Q540" s="1126"/>
      <c r="R540" s="1126"/>
      <c r="S540" s="291"/>
      <c r="T540" s="1117" t="s">
        <v>271</v>
      </c>
      <c r="U540" s="1118"/>
      <c r="V540" s="1111" t="s">
        <v>1</v>
      </c>
      <c r="W540" s="1111"/>
      <c r="X540" s="1111"/>
      <c r="Y540" s="1111" t="s">
        <v>21</v>
      </c>
      <c r="Z540" s="1111"/>
      <c r="AA540" s="1111"/>
      <c r="AB540" s="1111" t="s">
        <v>272</v>
      </c>
      <c r="AC540" s="1111"/>
      <c r="AD540" s="1111"/>
      <c r="AE540" s="1111" t="s">
        <v>68</v>
      </c>
      <c r="AF540" s="1111"/>
      <c r="AG540" s="1111"/>
      <c r="AH540" s="282"/>
    </row>
    <row r="541" spans="1:34" ht="19" customHeight="1">
      <c r="A541" s="291"/>
      <c r="B541" s="1104" t="s">
        <v>3</v>
      </c>
      <c r="C541" s="1105"/>
      <c r="D541" s="1116">
        <f>IF('statement of marks'!EP$6="","",'statement of marks'!EP$6)</f>
        <v>20</v>
      </c>
      <c r="E541" s="1116"/>
      <c r="F541" s="1116"/>
      <c r="G541" s="1116">
        <f>IF('statement of marks'!EQ$6="","",'statement of marks'!EQ$6)</f>
        <v>20</v>
      </c>
      <c r="H541" s="1116"/>
      <c r="I541" s="1116"/>
      <c r="J541" s="1116">
        <f>IF('statement of marks'!ES$6="","",'statement of marks'!ES$6)</f>
        <v>20</v>
      </c>
      <c r="K541" s="1116"/>
      <c r="L541" s="1116"/>
      <c r="M541" s="1116">
        <f>IF('statement of marks'!EY$6="","",'statement of marks'!ER$6)</f>
        <v>20</v>
      </c>
      <c r="N541" s="1116"/>
      <c r="O541" s="1116"/>
      <c r="P541" s="283"/>
      <c r="Q541" s="1126"/>
      <c r="R541" s="1126"/>
      <c r="S541" s="291"/>
      <c r="T541" s="1104" t="s">
        <v>3</v>
      </c>
      <c r="U541" s="1105"/>
      <c r="V541" s="1116">
        <f>IF('statement of marks'!EP$6="","",'statement of marks'!EP$6)</f>
        <v>20</v>
      </c>
      <c r="W541" s="1116"/>
      <c r="X541" s="1116"/>
      <c r="Y541" s="1116">
        <f>IF('statement of marks'!EQ$6="","",'statement of marks'!EQ$6)</f>
        <v>20</v>
      </c>
      <c r="Z541" s="1116"/>
      <c r="AA541" s="1116"/>
      <c r="AB541" s="1116">
        <f>IF('statement of marks'!ES$6="","",'statement of marks'!ES$6)</f>
        <v>20</v>
      </c>
      <c r="AC541" s="1116"/>
      <c r="AD541" s="1116"/>
      <c r="AE541" s="1116">
        <f>IF('statement of marks'!EY$6="","",'statement of marks'!ER$6)</f>
        <v>20</v>
      </c>
      <c r="AF541" s="1116"/>
      <c r="AG541" s="1116"/>
      <c r="AH541" s="283"/>
    </row>
    <row r="542" spans="1:34" ht="19" customHeight="1">
      <c r="A542" s="291"/>
      <c r="B542" s="1114" t="str">
        <f>IF('statement of marks'!$EP$3="","",'statement of marks'!$EP$3)</f>
        <v>dk;kZuqHko</v>
      </c>
      <c r="C542" s="1115"/>
      <c r="D542" s="1103" t="str">
        <f>IF('statement of marks'!EP43="","",'statement of marks'!EP43)</f>
        <v/>
      </c>
      <c r="E542" s="1103"/>
      <c r="F542" s="1103"/>
      <c r="G542" s="1103" t="str">
        <f>IF('statement of marks'!EQ43="","",'statement of marks'!EQ43)</f>
        <v/>
      </c>
      <c r="H542" s="1103"/>
      <c r="I542" s="1103"/>
      <c r="J542" s="1103" t="str">
        <f>IF('statement of marks'!ES43="","",'statement of marks'!ES43)</f>
        <v/>
      </c>
      <c r="K542" s="1103"/>
      <c r="L542" s="1103"/>
      <c r="M542" s="1103" t="str">
        <f>IF('statement of marks'!ER43="","",'statement of marks'!ER43)</f>
        <v/>
      </c>
      <c r="N542" s="1103"/>
      <c r="O542" s="1103"/>
      <c r="P542" s="284"/>
      <c r="Q542" s="1126"/>
      <c r="R542" s="1126"/>
      <c r="S542" s="291"/>
      <c r="T542" s="1114" t="str">
        <f>IF('statement of marks'!$EP$3="","",'statement of marks'!$EP$3)</f>
        <v>dk;kZuqHko</v>
      </c>
      <c r="U542" s="1115"/>
      <c r="V542" s="1103" t="str">
        <f>IF('statement of marks'!EP44="","",'statement of marks'!EP44)</f>
        <v/>
      </c>
      <c r="W542" s="1103"/>
      <c r="X542" s="1103"/>
      <c r="Y542" s="1103" t="str">
        <f>IF('statement of marks'!EQ44="","",'statement of marks'!EQ44)</f>
        <v/>
      </c>
      <c r="Z542" s="1103"/>
      <c r="AA542" s="1103"/>
      <c r="AB542" s="1103" t="str">
        <f>IF('statement of marks'!ES44="","",'statement of marks'!ES44)</f>
        <v/>
      </c>
      <c r="AC542" s="1103"/>
      <c r="AD542" s="1103"/>
      <c r="AE542" s="1103" t="str">
        <f>IF('statement of marks'!ER44="","",'statement of marks'!ER44)</f>
        <v/>
      </c>
      <c r="AF542" s="1103"/>
      <c r="AG542" s="1103"/>
      <c r="AH542" s="284"/>
    </row>
    <row r="543" spans="1:34" ht="19" customHeight="1">
      <c r="A543" s="291"/>
      <c r="B543" s="1112" t="str">
        <f>IF('statement of marks'!$EZ$3="","",'statement of marks'!$EZ$3)</f>
        <v>dyk f'k{kk</v>
      </c>
      <c r="C543" s="1113"/>
      <c r="D543" s="1103" t="str">
        <f>IF('statement of marks'!EZ43="","",'statement of marks'!EZ43)</f>
        <v/>
      </c>
      <c r="E543" s="1103"/>
      <c r="F543" s="1103"/>
      <c r="G543" s="1103" t="str">
        <f>IF('statement of marks'!FA43="","",'statement of marks'!FA43)</f>
        <v/>
      </c>
      <c r="H543" s="1103"/>
      <c r="I543" s="1103"/>
      <c r="J543" s="1103" t="str">
        <f>IF('statement of marks'!FC43="","",'statement of marks'!FC43)</f>
        <v/>
      </c>
      <c r="K543" s="1103"/>
      <c r="L543" s="1103"/>
      <c r="M543" s="1103" t="str">
        <f>IF('statement of marks'!FB43="","",'statement of marks'!FB43)</f>
        <v/>
      </c>
      <c r="N543" s="1103"/>
      <c r="O543" s="1103"/>
      <c r="P543" s="284"/>
      <c r="Q543" s="1126"/>
      <c r="R543" s="1126"/>
      <c r="S543" s="291"/>
      <c r="T543" s="1112" t="str">
        <f>IF('statement of marks'!$EZ$3="","",'statement of marks'!$EZ$3)</f>
        <v>dyk f'k{kk</v>
      </c>
      <c r="U543" s="1113"/>
      <c r="V543" s="1103" t="str">
        <f>IF('statement of marks'!EZ44="","",'statement of marks'!EZ44)</f>
        <v/>
      </c>
      <c r="W543" s="1103"/>
      <c r="X543" s="1103"/>
      <c r="Y543" s="1103" t="str">
        <f>IF('statement of marks'!FA44="","",'statement of marks'!FA44)</f>
        <v/>
      </c>
      <c r="Z543" s="1103"/>
      <c r="AA543" s="1103"/>
      <c r="AB543" s="1103" t="str">
        <f>IF('statement of marks'!FC44="","",'statement of marks'!FC44)</f>
        <v/>
      </c>
      <c r="AC543" s="1103"/>
      <c r="AD543" s="1103"/>
      <c r="AE543" s="1103" t="str">
        <f>IF('statement of marks'!FB44="","",'statement of marks'!FB44)</f>
        <v/>
      </c>
      <c r="AF543" s="1103"/>
      <c r="AG543" s="1103"/>
      <c r="AH543" s="284"/>
    </row>
    <row r="544" spans="1:34" ht="19" customHeight="1">
      <c r="A544" s="291"/>
      <c r="B544" s="1109" t="str">
        <f>IF('statement of marks'!$FJ$3="","",'statement of marks'!$FJ$3)</f>
        <v>LokLF; ,oe~ 'kkjhfjd f'k{kk</v>
      </c>
      <c r="C544" s="1110"/>
      <c r="D544" s="1103" t="str">
        <f>IF('statement of marks'!FJ43="","",'statement of marks'!FJ43)</f>
        <v/>
      </c>
      <c r="E544" s="1103"/>
      <c r="F544" s="1103"/>
      <c r="G544" s="1103" t="str">
        <f>IF('statement of marks'!FK43="","",'statement of marks'!FK43)</f>
        <v/>
      </c>
      <c r="H544" s="1103"/>
      <c r="I544" s="1103"/>
      <c r="J544" s="1103" t="str">
        <f>IF('statement of marks'!FM43="","",'statement of marks'!FM43)</f>
        <v/>
      </c>
      <c r="K544" s="1103"/>
      <c r="L544" s="1103"/>
      <c r="M544" s="1103" t="str">
        <f>IF('statement of marks'!FL43="","",'statement of marks'!FL43)</f>
        <v/>
      </c>
      <c r="N544" s="1103"/>
      <c r="O544" s="1103"/>
      <c r="P544" s="284"/>
      <c r="Q544" s="1126"/>
      <c r="R544" s="1126"/>
      <c r="S544" s="291"/>
      <c r="T544" s="1109" t="str">
        <f>IF('statement of marks'!$FJ$3="","",'statement of marks'!$FJ$3)</f>
        <v>LokLF; ,oe~ 'kkjhfjd f'k{kk</v>
      </c>
      <c r="U544" s="1110"/>
      <c r="V544" s="1103" t="str">
        <f>IF('statement of marks'!FJ44="","",'statement of marks'!FJ44)</f>
        <v/>
      </c>
      <c r="W544" s="1103"/>
      <c r="X544" s="1103"/>
      <c r="Y544" s="1103" t="str">
        <f>IF('statement of marks'!FK44="","",'statement of marks'!FK44)</f>
        <v/>
      </c>
      <c r="Z544" s="1103"/>
      <c r="AA544" s="1103"/>
      <c r="AB544" s="1103" t="str">
        <f>IF('statement of marks'!FM44="","",'statement of marks'!FM44)</f>
        <v/>
      </c>
      <c r="AC544" s="1103"/>
      <c r="AD544" s="1103"/>
      <c r="AE544" s="1103" t="str">
        <f>IF('statement of marks'!FL44="","",'statement of marks'!FL44)</f>
        <v/>
      </c>
      <c r="AF544" s="1103"/>
      <c r="AG544" s="1103"/>
      <c r="AH544" s="284"/>
    </row>
    <row r="545" spans="1:34" ht="19" customHeight="1">
      <c r="A545" s="291"/>
      <c r="B545" s="1104" t="s">
        <v>273</v>
      </c>
      <c r="C545" s="1105"/>
      <c r="D545" s="1081" t="str">
        <f>details!$DZ$3</f>
        <v>vxLr rd</v>
      </c>
      <c r="E545" s="1081"/>
      <c r="F545" s="1081"/>
      <c r="G545" s="1081" t="str">
        <f>details!$ED$3</f>
        <v>vDVwcj rd</v>
      </c>
      <c r="H545" s="1081"/>
      <c r="I545" s="1081"/>
      <c r="J545" s="1081" t="str">
        <f>details!$EL$3</f>
        <v>Qjojh rd</v>
      </c>
      <c r="K545" s="1081"/>
      <c r="L545" s="1081"/>
      <c r="M545" s="1081" t="str">
        <f>details!$EH$3</f>
        <v>fnlEcj rd</v>
      </c>
      <c r="N545" s="1081"/>
      <c r="O545" s="1081"/>
      <c r="P545" s="284"/>
      <c r="Q545" s="1126"/>
      <c r="R545" s="1126"/>
      <c r="S545" s="291"/>
      <c r="T545" s="1104" t="s">
        <v>273</v>
      </c>
      <c r="U545" s="1105"/>
      <c r="V545" s="1106" t="str">
        <f>details!$DZ$3</f>
        <v>vxLr rd</v>
      </c>
      <c r="W545" s="1107"/>
      <c r="X545" s="1108"/>
      <c r="Y545" s="1106" t="str">
        <f>details!$ED$3</f>
        <v>vDVwcj rd</v>
      </c>
      <c r="Z545" s="1107"/>
      <c r="AA545" s="1108"/>
      <c r="AB545" s="1106" t="str">
        <f>details!$EL$3</f>
        <v>Qjojh rd</v>
      </c>
      <c r="AC545" s="1107"/>
      <c r="AD545" s="1108"/>
      <c r="AE545" s="1106" t="str">
        <f>details!$EH$3</f>
        <v>fnlEcj rd</v>
      </c>
      <c r="AF545" s="1107"/>
      <c r="AG545" s="1108"/>
      <c r="AH545" s="284"/>
    </row>
    <row r="546" spans="1:34" ht="19" customHeight="1">
      <c r="A546" s="291"/>
      <c r="B546" s="1100" t="s">
        <v>99</v>
      </c>
      <c r="C546" s="1101"/>
      <c r="D546" s="1102" t="str">
        <f>IF(details!EA43="","",details!EA43)</f>
        <v/>
      </c>
      <c r="E546" s="1102"/>
      <c r="F546" s="1102"/>
      <c r="G546" s="1102" t="str">
        <f>IF(details!EE43="","",details!EE43)</f>
        <v/>
      </c>
      <c r="H546" s="1102"/>
      <c r="I546" s="1102"/>
      <c r="J546" s="1102" t="str">
        <f>IF(details!EM43="","",details!EM43)</f>
        <v/>
      </c>
      <c r="K546" s="1102"/>
      <c r="L546" s="1102"/>
      <c r="M546" s="1102" t="str">
        <f>IF(details!EI43="","",details!EI43)</f>
        <v/>
      </c>
      <c r="N546" s="1102"/>
      <c r="O546" s="1102"/>
      <c r="P546" s="295"/>
      <c r="Q546" s="1126"/>
      <c r="R546" s="1126"/>
      <c r="S546" s="291"/>
      <c r="T546" s="1100" t="s">
        <v>99</v>
      </c>
      <c r="U546" s="1101"/>
      <c r="V546" s="1091" t="str">
        <f>IF(details!EA44="","",details!EA44)</f>
        <v/>
      </c>
      <c r="W546" s="1092"/>
      <c r="X546" s="1093"/>
      <c r="Y546" s="1091" t="str">
        <f>IF(details!EE44="","",details!EE44)</f>
        <v/>
      </c>
      <c r="Z546" s="1092"/>
      <c r="AA546" s="1093"/>
      <c r="AB546" s="1091" t="str">
        <f>IF(details!EM44="","",details!EM44)</f>
        <v/>
      </c>
      <c r="AC546" s="1092"/>
      <c r="AD546" s="1093"/>
      <c r="AE546" s="1091" t="str">
        <f>IF(details!EI44="","",details!EI44)</f>
        <v/>
      </c>
      <c r="AF546" s="1092"/>
      <c r="AG546" s="1093"/>
      <c r="AH546" s="285"/>
    </row>
    <row r="547" spans="1:34" ht="19" customHeight="1">
      <c r="A547" s="292"/>
      <c r="B547" s="1094" t="s">
        <v>15</v>
      </c>
      <c r="C547" s="1095"/>
      <c r="D547" s="1096" t="str">
        <f>IF(details!DZ43="","",details!DZ43)</f>
        <v/>
      </c>
      <c r="E547" s="1096"/>
      <c r="F547" s="1096"/>
      <c r="G547" s="1096" t="str">
        <f>IF(details!ED43="","",details!ED43)</f>
        <v/>
      </c>
      <c r="H547" s="1096"/>
      <c r="I547" s="1096"/>
      <c r="J547" s="1096" t="str">
        <f>IF(details!EL43="","",details!EL43)</f>
        <v/>
      </c>
      <c r="K547" s="1096"/>
      <c r="L547" s="1096"/>
      <c r="M547" s="1096" t="str">
        <f>IF(details!EH43="","",details!EH43)</f>
        <v/>
      </c>
      <c r="N547" s="1096"/>
      <c r="O547" s="1096"/>
      <c r="P547" s="296"/>
      <c r="Q547" s="1126"/>
      <c r="R547" s="1126"/>
      <c r="S547" s="292"/>
      <c r="T547" s="1094" t="s">
        <v>15</v>
      </c>
      <c r="U547" s="1095"/>
      <c r="V547" s="1097" t="str">
        <f>IF(details!DZ44="","",details!DZ44)</f>
        <v/>
      </c>
      <c r="W547" s="1098"/>
      <c r="X547" s="1099"/>
      <c r="Y547" s="1097" t="str">
        <f>IF(details!ED44="","",details!ED44)</f>
        <v/>
      </c>
      <c r="Z547" s="1098"/>
      <c r="AA547" s="1099"/>
      <c r="AB547" s="1097" t="str">
        <f>IF(details!EL44="","",details!EL44)</f>
        <v/>
      </c>
      <c r="AC547" s="1098"/>
      <c r="AD547" s="1099"/>
      <c r="AE547" s="1097" t="str">
        <f>IF(details!EH44="","",details!EH44)</f>
        <v/>
      </c>
      <c r="AF547" s="1098"/>
      <c r="AG547" s="1099"/>
      <c r="AH547" s="286"/>
    </row>
    <row r="548" spans="1:34" ht="19" customHeight="1">
      <c r="A548" s="291"/>
      <c r="B548" s="1089" t="s">
        <v>100</v>
      </c>
      <c r="C548" s="1090"/>
      <c r="D548" s="1081"/>
      <c r="E548" s="1081"/>
      <c r="F548" s="1081"/>
      <c r="G548" s="1081"/>
      <c r="H548" s="1081"/>
      <c r="I548" s="1081"/>
      <c r="J548" s="1081"/>
      <c r="K548" s="1081"/>
      <c r="L548" s="1081"/>
      <c r="M548" s="1081"/>
      <c r="N548" s="1081"/>
      <c r="O548" s="1081"/>
      <c r="P548" s="287"/>
      <c r="Q548" s="1126"/>
      <c r="R548" s="1126"/>
      <c r="S548" s="291"/>
      <c r="T548" s="1089" t="s">
        <v>100</v>
      </c>
      <c r="U548" s="1090"/>
      <c r="V548" s="1081"/>
      <c r="W548" s="1081"/>
      <c r="X548" s="1081"/>
      <c r="Y548" s="1081"/>
      <c r="Z548" s="1081"/>
      <c r="AA548" s="1081"/>
      <c r="AB548" s="1081"/>
      <c r="AC548" s="1081"/>
      <c r="AD548" s="1081"/>
      <c r="AE548" s="1081"/>
      <c r="AF548" s="1081"/>
      <c r="AG548" s="1081"/>
      <c r="AH548" s="287"/>
    </row>
    <row r="549" spans="1:34" ht="19" customHeight="1">
      <c r="A549" s="291"/>
      <c r="B549" s="1087" t="s">
        <v>80</v>
      </c>
      <c r="C549" s="1088"/>
      <c r="D549" s="1081"/>
      <c r="E549" s="1081"/>
      <c r="F549" s="1081"/>
      <c r="G549" s="1081"/>
      <c r="H549" s="1081"/>
      <c r="I549" s="1081"/>
      <c r="J549" s="1081"/>
      <c r="K549" s="1081"/>
      <c r="L549" s="1081"/>
      <c r="M549" s="1081"/>
      <c r="N549" s="1081"/>
      <c r="O549" s="1081"/>
      <c r="P549" s="287"/>
      <c r="Q549" s="1126"/>
      <c r="R549" s="1126"/>
      <c r="S549" s="291"/>
      <c r="T549" s="1087" t="s">
        <v>80</v>
      </c>
      <c r="U549" s="1088"/>
      <c r="V549" s="1081"/>
      <c r="W549" s="1081"/>
      <c r="X549" s="1081"/>
      <c r="Y549" s="1081"/>
      <c r="Z549" s="1081"/>
      <c r="AA549" s="1081"/>
      <c r="AB549" s="1081"/>
      <c r="AC549" s="1081"/>
      <c r="AD549" s="1081"/>
      <c r="AE549" s="1081"/>
      <c r="AF549" s="1081"/>
      <c r="AG549" s="1081"/>
      <c r="AH549" s="287"/>
    </row>
    <row r="550" spans="1:34" ht="19" customHeight="1">
      <c r="A550" s="291"/>
      <c r="B550" s="1085" t="s">
        <v>101</v>
      </c>
      <c r="C550" s="1086"/>
      <c r="D550" s="1081"/>
      <c r="E550" s="1081"/>
      <c r="F550" s="1081"/>
      <c r="G550" s="1081"/>
      <c r="H550" s="1081"/>
      <c r="I550" s="1081"/>
      <c r="J550" s="1081"/>
      <c r="K550" s="1081"/>
      <c r="L550" s="1081"/>
      <c r="M550" s="1081"/>
      <c r="N550" s="1081"/>
      <c r="O550" s="1081"/>
      <c r="P550" s="287"/>
      <c r="Q550" s="1126"/>
      <c r="R550" s="1126"/>
      <c r="S550" s="291"/>
      <c r="T550" s="1085" t="s">
        <v>101</v>
      </c>
      <c r="U550" s="1086"/>
      <c r="V550" s="1081"/>
      <c r="W550" s="1081"/>
      <c r="X550" s="1081"/>
      <c r="Y550" s="1081"/>
      <c r="Z550" s="1081"/>
      <c r="AA550" s="1081"/>
      <c r="AB550" s="1081"/>
      <c r="AC550" s="1081"/>
      <c r="AD550" s="1081"/>
      <c r="AE550" s="1081"/>
      <c r="AF550" s="1081"/>
      <c r="AG550" s="1081"/>
      <c r="AH550" s="287"/>
    </row>
    <row r="551" spans="1:34" ht="19" customHeight="1" thickBot="1">
      <c r="A551" s="293"/>
      <c r="B551" s="1082" t="s">
        <v>102</v>
      </c>
      <c r="C551" s="1083"/>
      <c r="D551" s="1084"/>
      <c r="E551" s="1084"/>
      <c r="F551" s="1084"/>
      <c r="G551" s="1084"/>
      <c r="H551" s="1084"/>
      <c r="I551" s="1084"/>
      <c r="J551" s="1084"/>
      <c r="K551" s="1084"/>
      <c r="L551" s="1084"/>
      <c r="M551" s="1084"/>
      <c r="N551" s="1084"/>
      <c r="O551" s="1084"/>
      <c r="P551" s="288"/>
      <c r="Q551" s="1126"/>
      <c r="R551" s="1126"/>
      <c r="S551" s="293"/>
      <c r="T551" s="1082" t="s">
        <v>102</v>
      </c>
      <c r="U551" s="1083"/>
      <c r="V551" s="1084"/>
      <c r="W551" s="1084"/>
      <c r="X551" s="1084"/>
      <c r="Y551" s="1084"/>
      <c r="Z551" s="1084"/>
      <c r="AA551" s="1084"/>
      <c r="AB551" s="1084"/>
      <c r="AC551" s="1084"/>
      <c r="AD551" s="1084"/>
      <c r="AE551" s="1084"/>
      <c r="AF551" s="1084"/>
      <c r="AG551" s="1084"/>
      <c r="AH551" s="288"/>
    </row>
    <row r="552" spans="1:34" ht="19" customHeight="1">
      <c r="A552" s="290"/>
      <c r="B552" s="1123" t="s">
        <v>47</v>
      </c>
      <c r="C552" s="1124"/>
      <c r="D552" s="1124"/>
      <c r="E552" s="1124"/>
      <c r="F552" s="1124"/>
      <c r="G552" s="1124"/>
      <c r="H552" s="1124"/>
      <c r="I552" s="1124"/>
      <c r="J552" s="1124"/>
      <c r="K552" s="1124"/>
      <c r="L552" s="1124"/>
      <c r="M552" s="1124"/>
      <c r="N552" s="1124"/>
      <c r="O552" s="1124"/>
      <c r="P552" s="1125"/>
      <c r="Q552" s="1126"/>
      <c r="R552" s="1126"/>
      <c r="S552" s="290"/>
      <c r="T552" s="1123" t="s">
        <v>47</v>
      </c>
      <c r="U552" s="1124"/>
      <c r="V552" s="1124"/>
      <c r="W552" s="1124"/>
      <c r="X552" s="1124"/>
      <c r="Y552" s="1124"/>
      <c r="Z552" s="1124"/>
      <c r="AA552" s="1124"/>
      <c r="AB552" s="1124"/>
      <c r="AC552" s="1124"/>
      <c r="AD552" s="1124"/>
      <c r="AE552" s="1124"/>
      <c r="AF552" s="1124"/>
      <c r="AG552" s="1124"/>
      <c r="AH552" s="1125"/>
    </row>
    <row r="553" spans="1:34" ht="19" customHeight="1">
      <c r="A553" s="1127"/>
      <c r="B553" s="1128" t="str">
        <f>'statement of marks'!$A$1</f>
        <v>jk- ck- ek/;fed fo|ky; uohu] fuEckgsM+k</v>
      </c>
      <c r="C553" s="1129"/>
      <c r="D553" s="1129"/>
      <c r="E553" s="1129"/>
      <c r="F553" s="1129"/>
      <c r="G553" s="1129"/>
      <c r="H553" s="1129"/>
      <c r="I553" s="1129"/>
      <c r="J553" s="1129"/>
      <c r="K553" s="1129"/>
      <c r="L553" s="1129"/>
      <c r="M553" s="1129"/>
      <c r="N553" s="1129"/>
      <c r="O553" s="1129"/>
      <c r="P553" s="1130"/>
      <c r="Q553" s="1126"/>
      <c r="R553" s="1126"/>
      <c r="S553" s="1127"/>
      <c r="T553" s="1128" t="str">
        <f>'statement of marks'!$A$1</f>
        <v>jk- ck- ek/;fed fo|ky; uohu] fuEckgsM+k</v>
      </c>
      <c r="U553" s="1129"/>
      <c r="V553" s="1129"/>
      <c r="W553" s="1129"/>
      <c r="X553" s="1129"/>
      <c r="Y553" s="1129"/>
      <c r="Z553" s="1129"/>
      <c r="AA553" s="1129"/>
      <c r="AB553" s="1129"/>
      <c r="AC553" s="1129"/>
      <c r="AD553" s="1129"/>
      <c r="AE553" s="1129"/>
      <c r="AF553" s="1129"/>
      <c r="AG553" s="1129"/>
      <c r="AH553" s="1130"/>
    </row>
    <row r="554" spans="1:34" ht="19" customHeight="1">
      <c r="A554" s="1127"/>
      <c r="B554" s="1128"/>
      <c r="C554" s="1129"/>
      <c r="D554" s="1129"/>
      <c r="E554" s="1129"/>
      <c r="F554" s="1129"/>
      <c r="G554" s="1129"/>
      <c r="H554" s="1129"/>
      <c r="I554" s="1129"/>
      <c r="J554" s="1129"/>
      <c r="K554" s="1129"/>
      <c r="L554" s="1129"/>
      <c r="M554" s="1129"/>
      <c r="N554" s="1129"/>
      <c r="O554" s="1129"/>
      <c r="P554" s="1130"/>
      <c r="Q554" s="1126"/>
      <c r="R554" s="1126"/>
      <c r="S554" s="1127"/>
      <c r="T554" s="1128"/>
      <c r="U554" s="1129"/>
      <c r="V554" s="1129"/>
      <c r="W554" s="1129"/>
      <c r="X554" s="1129"/>
      <c r="Y554" s="1129"/>
      <c r="Z554" s="1129"/>
      <c r="AA554" s="1129"/>
      <c r="AB554" s="1129"/>
      <c r="AC554" s="1129"/>
      <c r="AD554" s="1129"/>
      <c r="AE554" s="1129"/>
      <c r="AF554" s="1129"/>
      <c r="AG554" s="1129"/>
      <c r="AH554" s="1130"/>
    </row>
    <row r="555" spans="1:34" ht="19" customHeight="1">
      <c r="A555" s="291"/>
      <c r="B555" s="1131" t="s">
        <v>96</v>
      </c>
      <c r="C555" s="1132"/>
      <c r="D555" s="1119" t="str">
        <f>'statement of marks'!$H$3</f>
        <v>2015-16</v>
      </c>
      <c r="E555" s="1119"/>
      <c r="F555" s="1119"/>
      <c r="G555" s="1119"/>
      <c r="H555" s="1119"/>
      <c r="I555" s="1119"/>
      <c r="J555" s="1119"/>
      <c r="K555" s="1119"/>
      <c r="L555" s="1119"/>
      <c r="M555" s="1119"/>
      <c r="N555" s="1119"/>
      <c r="O555" s="1119"/>
      <c r="P555" s="1120"/>
      <c r="Q555" s="1126"/>
      <c r="R555" s="1126"/>
      <c r="S555" s="291"/>
      <c r="T555" s="1131" t="s">
        <v>96</v>
      </c>
      <c r="U555" s="1132"/>
      <c r="V555" s="1119" t="str">
        <f>'statement of marks'!$H$3</f>
        <v>2015-16</v>
      </c>
      <c r="W555" s="1119"/>
      <c r="X555" s="1119"/>
      <c r="Y555" s="1119"/>
      <c r="Z555" s="1119"/>
      <c r="AA555" s="1119"/>
      <c r="AB555" s="1119"/>
      <c r="AC555" s="1119"/>
      <c r="AD555" s="1119"/>
      <c r="AE555" s="1119"/>
      <c r="AF555" s="1119"/>
      <c r="AG555" s="1119"/>
      <c r="AH555" s="1120"/>
    </row>
    <row r="556" spans="1:34" ht="19" customHeight="1">
      <c r="A556" s="291"/>
      <c r="B556" s="1114" t="s">
        <v>218</v>
      </c>
      <c r="C556" s="1115"/>
      <c r="D556" s="1115" t="str">
        <f>IF('statement of marks'!J45="","",'statement of marks'!J45)</f>
        <v/>
      </c>
      <c r="E556" s="1115"/>
      <c r="F556" s="1115"/>
      <c r="G556" s="1115"/>
      <c r="H556" s="1115"/>
      <c r="I556" s="1115"/>
      <c r="J556" s="1115"/>
      <c r="K556" s="1115"/>
      <c r="L556" s="1115"/>
      <c r="M556" s="1115"/>
      <c r="N556" s="1115"/>
      <c r="O556" s="1115"/>
      <c r="P556" s="1133"/>
      <c r="Q556" s="1126"/>
      <c r="R556" s="1126"/>
      <c r="S556" s="291"/>
      <c r="T556" s="1114" t="s">
        <v>218</v>
      </c>
      <c r="U556" s="1115"/>
      <c r="V556" s="1115" t="str">
        <f>IF('statement of marks'!J46="","",'statement of marks'!J46)</f>
        <v/>
      </c>
      <c r="W556" s="1115"/>
      <c r="X556" s="1115"/>
      <c r="Y556" s="1115"/>
      <c r="Z556" s="1115"/>
      <c r="AA556" s="1115"/>
      <c r="AB556" s="1115"/>
      <c r="AC556" s="1115"/>
      <c r="AD556" s="1115"/>
      <c r="AE556" s="1115"/>
      <c r="AF556" s="1115"/>
      <c r="AG556" s="1115"/>
      <c r="AH556" s="1133"/>
    </row>
    <row r="557" spans="1:34" ht="19" customHeight="1">
      <c r="A557" s="291"/>
      <c r="B557" s="1114" t="s">
        <v>219</v>
      </c>
      <c r="C557" s="1115"/>
      <c r="D557" s="1115" t="str">
        <f>IF('statement of marks'!K45="","",'statement of marks'!K45)</f>
        <v/>
      </c>
      <c r="E557" s="1115"/>
      <c r="F557" s="1115"/>
      <c r="G557" s="1115"/>
      <c r="H557" s="1115"/>
      <c r="I557" s="1115"/>
      <c r="J557" s="1115"/>
      <c r="K557" s="1115"/>
      <c r="L557" s="1115"/>
      <c r="M557" s="1115"/>
      <c r="N557" s="1115"/>
      <c r="O557" s="1115"/>
      <c r="P557" s="1133"/>
      <c r="Q557" s="1126"/>
      <c r="R557" s="1126"/>
      <c r="S557" s="291"/>
      <c r="T557" s="1114" t="s">
        <v>219</v>
      </c>
      <c r="U557" s="1115"/>
      <c r="V557" s="1115" t="str">
        <f>IF('statement of marks'!K46="","",'statement of marks'!K46)</f>
        <v/>
      </c>
      <c r="W557" s="1115"/>
      <c r="X557" s="1115"/>
      <c r="Y557" s="1115"/>
      <c r="Z557" s="1115"/>
      <c r="AA557" s="1115"/>
      <c r="AB557" s="1115"/>
      <c r="AC557" s="1115"/>
      <c r="AD557" s="1115"/>
      <c r="AE557" s="1115"/>
      <c r="AF557" s="1115"/>
      <c r="AG557" s="1115"/>
      <c r="AH557" s="1133"/>
    </row>
    <row r="558" spans="1:34" ht="19" customHeight="1">
      <c r="A558" s="291"/>
      <c r="B558" s="1114" t="s">
        <v>220</v>
      </c>
      <c r="C558" s="1115"/>
      <c r="D558" s="1115" t="str">
        <f>IF('statement of marks'!L45="","",'statement of marks'!L45)</f>
        <v/>
      </c>
      <c r="E558" s="1115"/>
      <c r="F558" s="1115"/>
      <c r="G558" s="1115"/>
      <c r="H558" s="1115"/>
      <c r="I558" s="1115"/>
      <c r="J558" s="1115"/>
      <c r="K558" s="1115"/>
      <c r="L558" s="1115"/>
      <c r="M558" s="1115"/>
      <c r="N558" s="1115"/>
      <c r="O558" s="1115"/>
      <c r="P558" s="1133"/>
      <c r="Q558" s="1126"/>
      <c r="R558" s="1126"/>
      <c r="S558" s="291"/>
      <c r="T558" s="1114" t="s">
        <v>220</v>
      </c>
      <c r="U558" s="1115"/>
      <c r="V558" s="1115" t="str">
        <f>IF('statement of marks'!L46="","",'statement of marks'!L46)</f>
        <v/>
      </c>
      <c r="W558" s="1115"/>
      <c r="X558" s="1115"/>
      <c r="Y558" s="1115"/>
      <c r="Z558" s="1115"/>
      <c r="AA558" s="1115"/>
      <c r="AB558" s="1115"/>
      <c r="AC558" s="1115"/>
      <c r="AD558" s="1115"/>
      <c r="AE558" s="1115"/>
      <c r="AF558" s="1115"/>
      <c r="AG558" s="1115"/>
      <c r="AH558" s="1133"/>
    </row>
    <row r="559" spans="1:34" ht="19" customHeight="1">
      <c r="A559" s="291"/>
      <c r="B559" s="1114" t="s">
        <v>221</v>
      </c>
      <c r="C559" s="1115"/>
      <c r="D559" s="1119" t="str">
        <f>'statement of marks'!$G$3</f>
        <v>6 A</v>
      </c>
      <c r="E559" s="1119"/>
      <c r="F559" s="1119"/>
      <c r="G559" s="1119"/>
      <c r="H559" s="1115" t="s">
        <v>9</v>
      </c>
      <c r="I559" s="1115"/>
      <c r="J559" s="1115"/>
      <c r="K559" s="1115"/>
      <c r="L559" s="1115"/>
      <c r="M559" s="1119" t="str">
        <f>IF('statement of marks'!D45="","",'statement of marks'!D45)</f>
        <v/>
      </c>
      <c r="N559" s="1119"/>
      <c r="O559" s="1119"/>
      <c r="P559" s="1120"/>
      <c r="Q559" s="1126"/>
      <c r="R559" s="1126"/>
      <c r="S559" s="291"/>
      <c r="T559" s="1114" t="s">
        <v>221</v>
      </c>
      <c r="U559" s="1115"/>
      <c r="V559" s="1119" t="str">
        <f>'statement of marks'!$G$3</f>
        <v>6 A</v>
      </c>
      <c r="W559" s="1119"/>
      <c r="X559" s="1119"/>
      <c r="Y559" s="1119"/>
      <c r="Z559" s="1115" t="s">
        <v>9</v>
      </c>
      <c r="AA559" s="1115"/>
      <c r="AB559" s="1115"/>
      <c r="AC559" s="1115"/>
      <c r="AD559" s="1115"/>
      <c r="AE559" s="1119" t="str">
        <f>IF('statement of marks'!D46="","",'statement of marks'!D46)</f>
        <v/>
      </c>
      <c r="AF559" s="1119"/>
      <c r="AG559" s="1119"/>
      <c r="AH559" s="1120"/>
    </row>
    <row r="560" spans="1:34" ht="19" customHeight="1">
      <c r="A560" s="291"/>
      <c r="B560" s="1114" t="s">
        <v>222</v>
      </c>
      <c r="C560" s="1115"/>
      <c r="D560" s="1119" t="str">
        <f>IF('statement of marks'!F45="","",'statement of marks'!F45)</f>
        <v/>
      </c>
      <c r="E560" s="1119"/>
      <c r="F560" s="1119"/>
      <c r="G560" s="1119"/>
      <c r="H560" s="1115" t="s">
        <v>0</v>
      </c>
      <c r="I560" s="1115"/>
      <c r="J560" s="1115"/>
      <c r="K560" s="1115"/>
      <c r="L560" s="1115"/>
      <c r="M560" s="1121" t="str">
        <f>IF('statement of marks'!H45="","",'statement of marks'!H45)</f>
        <v/>
      </c>
      <c r="N560" s="1121"/>
      <c r="O560" s="1121"/>
      <c r="P560" s="1122"/>
      <c r="Q560" s="1126"/>
      <c r="R560" s="1126"/>
      <c r="S560" s="291"/>
      <c r="T560" s="1114" t="s">
        <v>222</v>
      </c>
      <c r="U560" s="1115"/>
      <c r="V560" s="1119" t="str">
        <f>IF('statement of marks'!F46="","",'statement of marks'!F46)</f>
        <v/>
      </c>
      <c r="W560" s="1119"/>
      <c r="X560" s="1119"/>
      <c r="Y560" s="1119"/>
      <c r="Z560" s="1115" t="s">
        <v>0</v>
      </c>
      <c r="AA560" s="1115"/>
      <c r="AB560" s="1115"/>
      <c r="AC560" s="1115"/>
      <c r="AD560" s="1115"/>
      <c r="AE560" s="1121" t="str">
        <f>IF('statement of marks'!H46="","",'statement of marks'!H46)</f>
        <v/>
      </c>
      <c r="AF560" s="1121"/>
      <c r="AG560" s="1121"/>
      <c r="AH560" s="1122"/>
    </row>
    <row r="561" spans="1:34" ht="19" customHeight="1">
      <c r="A561" s="291"/>
      <c r="B561" s="289" t="s">
        <v>28</v>
      </c>
      <c r="C561" s="279" t="s">
        <v>97</v>
      </c>
      <c r="D561" s="1111" t="s">
        <v>1</v>
      </c>
      <c r="E561" s="1111"/>
      <c r="F561" s="1111"/>
      <c r="G561" s="1111" t="s">
        <v>21</v>
      </c>
      <c r="H561" s="1111"/>
      <c r="I561" s="1111"/>
      <c r="J561" s="1111" t="s">
        <v>68</v>
      </c>
      <c r="K561" s="1111"/>
      <c r="L561" s="1111"/>
      <c r="M561" s="1111" t="s">
        <v>98</v>
      </c>
      <c r="N561" s="1111"/>
      <c r="O561" s="1111"/>
      <c r="P561" s="280" t="s">
        <v>278</v>
      </c>
      <c r="Q561" s="1126"/>
      <c r="R561" s="1126"/>
      <c r="S561" s="291"/>
      <c r="T561" s="289" t="s">
        <v>28</v>
      </c>
      <c r="U561" s="279" t="s">
        <v>97</v>
      </c>
      <c r="V561" s="1111" t="s">
        <v>1</v>
      </c>
      <c r="W561" s="1111"/>
      <c r="X561" s="1111"/>
      <c r="Y561" s="1111" t="s">
        <v>21</v>
      </c>
      <c r="Z561" s="1111"/>
      <c r="AA561" s="1111"/>
      <c r="AB561" s="1111" t="s">
        <v>68</v>
      </c>
      <c r="AC561" s="1111"/>
      <c r="AD561" s="1111"/>
      <c r="AE561" s="1111" t="s">
        <v>98</v>
      </c>
      <c r="AF561" s="1111"/>
      <c r="AG561" s="1111"/>
      <c r="AH561" s="280" t="s">
        <v>278</v>
      </c>
    </row>
    <row r="562" spans="1:34" ht="19" customHeight="1">
      <c r="A562" s="291"/>
      <c r="B562" s="1104" t="s">
        <v>3</v>
      </c>
      <c r="C562" s="1105"/>
      <c r="D562" s="312">
        <f>IF('statement of marks'!M$6="","",'statement of marks'!M$6)</f>
        <v>5</v>
      </c>
      <c r="E562" s="312">
        <f>IF('statement of marks'!N$6="","",'statement of marks'!N$6)</f>
        <v>5</v>
      </c>
      <c r="F562" s="312">
        <f>IF('statement of marks'!O$6="","",'statement of marks'!O$6)</f>
        <v>10</v>
      </c>
      <c r="G562" s="312">
        <f>IF('statement of marks'!P$6="","",'statement of marks'!P$6)</f>
        <v>5</v>
      </c>
      <c r="H562" s="312">
        <f>IF('statement of marks'!Q$6="","",'statement of marks'!Q$6)</f>
        <v>5</v>
      </c>
      <c r="I562" s="312">
        <f>IF('statement of marks'!R$6="","",'statement of marks'!R$6)</f>
        <v>10</v>
      </c>
      <c r="J562" s="312">
        <f>IF('statement of marks'!S$6="","",'statement of marks'!S$6)</f>
        <v>5</v>
      </c>
      <c r="K562" s="312">
        <f>IF('statement of marks'!T$6="","",'statement of marks'!T$6)</f>
        <v>5</v>
      </c>
      <c r="L562" s="312">
        <f>IF('statement of marks'!U$6="","",'statement of marks'!U$6)</f>
        <v>10</v>
      </c>
      <c r="M562" s="312">
        <f>IF('statement of marks'!W$6="","",'statement of marks'!W$6)</f>
        <v>50</v>
      </c>
      <c r="N562" s="312">
        <f>IF('statement of marks'!X$6="","",'statement of marks'!X$6)</f>
        <v>20</v>
      </c>
      <c r="O562" s="312">
        <f>IF('statement of marks'!Y$6="","",'statement of marks'!Y$6)</f>
        <v>70</v>
      </c>
      <c r="P562" s="281">
        <f>IF('statement of marks'!Z$6="","",'statement of marks'!Z$6)</f>
        <v>100</v>
      </c>
      <c r="Q562" s="1126"/>
      <c r="R562" s="1126"/>
      <c r="S562" s="291"/>
      <c r="T562" s="1104" t="s">
        <v>3</v>
      </c>
      <c r="U562" s="1105"/>
      <c r="V562" s="312">
        <f>IF('statement of marks'!M$6="","",'statement of marks'!M$6)</f>
        <v>5</v>
      </c>
      <c r="W562" s="312">
        <f>IF('statement of marks'!N$6="","",'statement of marks'!N$6)</f>
        <v>5</v>
      </c>
      <c r="X562" s="312">
        <f>IF('statement of marks'!O$6="","",'statement of marks'!O$6)</f>
        <v>10</v>
      </c>
      <c r="Y562" s="312">
        <f>IF('statement of marks'!P$6="","",'statement of marks'!P$6)</f>
        <v>5</v>
      </c>
      <c r="Z562" s="312">
        <f>IF('statement of marks'!Q$6="","",'statement of marks'!Q$6)</f>
        <v>5</v>
      </c>
      <c r="AA562" s="312">
        <f>IF('statement of marks'!R$6="","",'statement of marks'!R$6)</f>
        <v>10</v>
      </c>
      <c r="AB562" s="312">
        <f>IF('statement of marks'!S$6="","",'statement of marks'!S$6)</f>
        <v>5</v>
      </c>
      <c r="AC562" s="312">
        <f>IF('statement of marks'!T$6="","",'statement of marks'!T$6)</f>
        <v>5</v>
      </c>
      <c r="AD562" s="312">
        <f>IF('statement of marks'!U$6="","",'statement of marks'!U$6)</f>
        <v>10</v>
      </c>
      <c r="AE562" s="312">
        <f>IF('statement of marks'!W$6="","",'statement of marks'!W$6)</f>
        <v>50</v>
      </c>
      <c r="AF562" s="312">
        <f>IF('statement of marks'!X$6="","",'statement of marks'!X$6)</f>
        <v>20</v>
      </c>
      <c r="AG562" s="312">
        <f>IF('statement of marks'!Y$6="","",'statement of marks'!Y$6)</f>
        <v>70</v>
      </c>
      <c r="AH562" s="281">
        <f>IF('statement of marks'!Z$6="","",'statement of marks'!Z$6)</f>
        <v>100</v>
      </c>
    </row>
    <row r="563" spans="1:34" ht="19" customHeight="1">
      <c r="A563" s="291"/>
      <c r="B563" s="1114" t="str">
        <f>IF('statement of marks'!$M$3="","",'statement of marks'!$M$3)</f>
        <v>fgUnh</v>
      </c>
      <c r="C563" s="1115"/>
      <c r="D563" s="277" t="str">
        <f>IF('statement of marks'!M45="","",'statement of marks'!M45)</f>
        <v/>
      </c>
      <c r="E563" s="277" t="str">
        <f>IF('statement of marks'!N45="","",'statement of marks'!N45)</f>
        <v/>
      </c>
      <c r="F563" s="275" t="str">
        <f>IF('statement of marks'!O45="","",'statement of marks'!O45)</f>
        <v/>
      </c>
      <c r="G563" s="277" t="str">
        <f>IF('statement of marks'!P45="","",'statement of marks'!P45)</f>
        <v/>
      </c>
      <c r="H563" s="277" t="str">
        <f>IF('statement of marks'!Q45="","",'statement of marks'!Q45)</f>
        <v/>
      </c>
      <c r="I563" s="275" t="str">
        <f>IF('statement of marks'!R45="","",'statement of marks'!R45)</f>
        <v/>
      </c>
      <c r="J563" s="277" t="str">
        <f>IF('statement of marks'!S45="","",'statement of marks'!S45)</f>
        <v/>
      </c>
      <c r="K563" s="277" t="str">
        <f>IF('statement of marks'!T45="","",'statement of marks'!T45)</f>
        <v/>
      </c>
      <c r="L563" s="275" t="str">
        <f>IF('statement of marks'!U45="","",'statement of marks'!U45)</f>
        <v/>
      </c>
      <c r="M563" s="277" t="str">
        <f>IF('statement of marks'!W45="","",'statement of marks'!W45)</f>
        <v/>
      </c>
      <c r="N563" s="277" t="str">
        <f>IF('statement of marks'!X45="","",'statement of marks'!X45)</f>
        <v/>
      </c>
      <c r="O563" s="275" t="str">
        <f>IF('statement of marks'!Y45="","",'statement of marks'!Y45)</f>
        <v/>
      </c>
      <c r="P563" s="281" t="str">
        <f>IF('statement of marks'!Z45="","",'statement of marks'!Z45)</f>
        <v/>
      </c>
      <c r="Q563" s="1126"/>
      <c r="R563" s="1126"/>
      <c r="S563" s="291"/>
      <c r="T563" s="1114" t="str">
        <f>IF('statement of marks'!$M$3="","",'statement of marks'!$M$3)</f>
        <v>fgUnh</v>
      </c>
      <c r="U563" s="1115"/>
      <c r="V563" s="277" t="str">
        <f>IF('statement of marks'!M46="","",'statement of marks'!M46)</f>
        <v/>
      </c>
      <c r="W563" s="277" t="str">
        <f>IF('statement of marks'!N46="","",'statement of marks'!N46)</f>
        <v/>
      </c>
      <c r="X563" s="275" t="str">
        <f>IF('statement of marks'!O46="","",'statement of marks'!O46)</f>
        <v/>
      </c>
      <c r="Y563" s="277" t="str">
        <f>IF('statement of marks'!P46="","",'statement of marks'!P46)</f>
        <v/>
      </c>
      <c r="Z563" s="277" t="str">
        <f>IF('statement of marks'!Q46="","",'statement of marks'!Q46)</f>
        <v/>
      </c>
      <c r="AA563" s="275" t="str">
        <f>IF('statement of marks'!R46="","",'statement of marks'!R46)</f>
        <v/>
      </c>
      <c r="AB563" s="277" t="str">
        <f>IF('statement of marks'!S46="","",'statement of marks'!S46)</f>
        <v/>
      </c>
      <c r="AC563" s="277" t="str">
        <f>IF('statement of marks'!T46="","",'statement of marks'!T46)</f>
        <v/>
      </c>
      <c r="AD563" s="275" t="str">
        <f>IF('statement of marks'!U46="","",'statement of marks'!U46)</f>
        <v/>
      </c>
      <c r="AE563" s="277" t="str">
        <f>IF('statement of marks'!W46="","",'statement of marks'!W46)</f>
        <v/>
      </c>
      <c r="AF563" s="277" t="str">
        <f>IF('statement of marks'!X46="","",'statement of marks'!X46)</f>
        <v/>
      </c>
      <c r="AG563" s="275" t="str">
        <f>IF('statement of marks'!Y46="","",'statement of marks'!Y46)</f>
        <v/>
      </c>
      <c r="AH563" s="281" t="str">
        <f>IF('statement of marks'!Z46="","",'statement of marks'!Z46)</f>
        <v/>
      </c>
    </row>
    <row r="564" spans="1:34" ht="19" customHeight="1">
      <c r="A564" s="291"/>
      <c r="B564" s="1114" t="str">
        <f>IF('statement of marks'!$AI$3="","",'statement of marks'!$AI$3)</f>
        <v>vaxszth</v>
      </c>
      <c r="C564" s="1115"/>
      <c r="D564" s="277" t="str">
        <f>IF('statement of marks'!AI45="","",'statement of marks'!AI45)</f>
        <v/>
      </c>
      <c r="E564" s="277" t="str">
        <f>IF('statement of marks'!AJ45="","",'statement of marks'!AJ45)</f>
        <v/>
      </c>
      <c r="F564" s="275" t="str">
        <f>IF('statement of marks'!AK45="","",'statement of marks'!AK45)</f>
        <v/>
      </c>
      <c r="G564" s="277" t="str">
        <f>IF('statement of marks'!AL45="","",'statement of marks'!AL45)</f>
        <v/>
      </c>
      <c r="H564" s="277" t="str">
        <f>IF('statement of marks'!AM45="","",'statement of marks'!AM45)</f>
        <v/>
      </c>
      <c r="I564" s="275" t="str">
        <f>IF('statement of marks'!AN45="","",'statement of marks'!AN45)</f>
        <v/>
      </c>
      <c r="J564" s="277" t="str">
        <f>IF('statement of marks'!AO45="","",'statement of marks'!AO45)</f>
        <v/>
      </c>
      <c r="K564" s="277" t="str">
        <f>IF('statement of marks'!AP45="","",'statement of marks'!AP45)</f>
        <v/>
      </c>
      <c r="L564" s="275" t="str">
        <f>IF('statement of marks'!AQ45="","",'statement of marks'!AQ45)</f>
        <v/>
      </c>
      <c r="M564" s="277" t="str">
        <f>IF('statement of marks'!AS45="","",'statement of marks'!AS45)</f>
        <v/>
      </c>
      <c r="N564" s="277" t="str">
        <f>IF('statement of marks'!AT45="","",'statement of marks'!AT45)</f>
        <v/>
      </c>
      <c r="O564" s="275" t="str">
        <f>IF('statement of marks'!AU45="","",'statement of marks'!AU45)</f>
        <v/>
      </c>
      <c r="P564" s="281" t="str">
        <f>IF('statement of marks'!AV45="","",'statement of marks'!AV45)</f>
        <v/>
      </c>
      <c r="Q564" s="1126"/>
      <c r="R564" s="1126"/>
      <c r="S564" s="291"/>
      <c r="T564" s="1114" t="str">
        <f>IF('statement of marks'!$AI$3="","",'statement of marks'!$AI$3)</f>
        <v>vaxszth</v>
      </c>
      <c r="U564" s="1115"/>
      <c r="V564" s="277" t="str">
        <f>IF('statement of marks'!AI46="","",'statement of marks'!AI46)</f>
        <v/>
      </c>
      <c r="W564" s="277" t="str">
        <f>IF('statement of marks'!AJ46="","",'statement of marks'!AJ46)</f>
        <v/>
      </c>
      <c r="X564" s="275" t="str">
        <f>IF('statement of marks'!AK46="","",'statement of marks'!AK46)</f>
        <v/>
      </c>
      <c r="Y564" s="277" t="str">
        <f>IF('statement of marks'!AL46="","",'statement of marks'!AL46)</f>
        <v/>
      </c>
      <c r="Z564" s="277" t="str">
        <f>IF('statement of marks'!AM46="","",'statement of marks'!AM46)</f>
        <v/>
      </c>
      <c r="AA564" s="275" t="str">
        <f>IF('statement of marks'!AN46="","",'statement of marks'!AN46)</f>
        <v/>
      </c>
      <c r="AB564" s="277" t="str">
        <f>IF('statement of marks'!AO46="","",'statement of marks'!AO46)</f>
        <v/>
      </c>
      <c r="AC564" s="277" t="str">
        <f>IF('statement of marks'!AP46="","",'statement of marks'!AP46)</f>
        <v/>
      </c>
      <c r="AD564" s="275" t="str">
        <f>IF('statement of marks'!AQ46="","",'statement of marks'!AQ46)</f>
        <v/>
      </c>
      <c r="AE564" s="277" t="str">
        <f>IF('statement of marks'!AS46="","",'statement of marks'!AS46)</f>
        <v/>
      </c>
      <c r="AF564" s="277" t="str">
        <f>IF('statement of marks'!AT46="","",'statement of marks'!AT46)</f>
        <v/>
      </c>
      <c r="AG564" s="275" t="str">
        <f>IF('statement of marks'!AU46="","",'statement of marks'!AU46)</f>
        <v/>
      </c>
      <c r="AH564" s="281" t="str">
        <f>IF('statement of marks'!AV46="","",'statement of marks'!AV46)</f>
        <v/>
      </c>
    </row>
    <row r="565" spans="1:34" ht="19" customHeight="1">
      <c r="A565" s="291"/>
      <c r="B565" s="1114" t="str">
        <f>IF('statement of marks'!BE45="s","laLd`r",IF('statement of marks'!BE45="u","mnwZ",IF('statement of marks'!BE45="g","xqtjkrh",IF('statement of marks'!BE45="p","iatkch",IF('statement of marks'!BE45="sd","fla/kh","r`rh; Hkk""kk")))))</f>
        <v>r`rh; Hkk"kk</v>
      </c>
      <c r="C565" s="1115"/>
      <c r="D565" s="277" t="str">
        <f>IF('statement of marks'!BF45="","",'statement of marks'!BF45)</f>
        <v/>
      </c>
      <c r="E565" s="277" t="str">
        <f>IF('statement of marks'!BG45="","",'statement of marks'!BG45)</f>
        <v/>
      </c>
      <c r="F565" s="275" t="str">
        <f>IF('statement of marks'!BH45="","",'statement of marks'!BH45)</f>
        <v/>
      </c>
      <c r="G565" s="277" t="str">
        <f>IF('statement of marks'!BI45="","",'statement of marks'!BI45)</f>
        <v/>
      </c>
      <c r="H565" s="277" t="str">
        <f>IF('statement of marks'!BJ45="","",'statement of marks'!BJ45)</f>
        <v/>
      </c>
      <c r="I565" s="275" t="str">
        <f>IF('statement of marks'!BK45="","",'statement of marks'!BK45)</f>
        <v/>
      </c>
      <c r="J565" s="277" t="str">
        <f>IF('statement of marks'!BL45="","",'statement of marks'!BL45)</f>
        <v/>
      </c>
      <c r="K565" s="277" t="str">
        <f>IF('statement of marks'!BM45="","",'statement of marks'!BM45)</f>
        <v/>
      </c>
      <c r="L565" s="275" t="str">
        <f>IF('statement of marks'!BN45="","",'statement of marks'!BN45)</f>
        <v/>
      </c>
      <c r="M565" s="277" t="str">
        <f>IF('statement of marks'!BP45="","",'statement of marks'!BP45)</f>
        <v/>
      </c>
      <c r="N565" s="277" t="str">
        <f>IF('statement of marks'!BQ45="","",'statement of marks'!BQ45)</f>
        <v/>
      </c>
      <c r="O565" s="275" t="str">
        <f>IF('statement of marks'!BR45="","",'statement of marks'!BR45)</f>
        <v/>
      </c>
      <c r="P565" s="281" t="str">
        <f>IF('statement of marks'!BS45="","",'statement of marks'!BS45)</f>
        <v/>
      </c>
      <c r="Q565" s="1126"/>
      <c r="R565" s="1126"/>
      <c r="S565" s="291"/>
      <c r="T565" s="1114" t="str">
        <f>IF('statement of marks'!BE46="s","laLd`r",IF('statement of marks'!BE46="u","mnwZ",IF('statement of marks'!BE46="g","xqtjkrh",IF('statement of marks'!BE46="p","iatkch",IF('statement of marks'!BE46="sd","fla/kh","r`rh; Hkk""kk")))))</f>
        <v>r`rh; Hkk"kk</v>
      </c>
      <c r="U565" s="1115"/>
      <c r="V565" s="277" t="str">
        <f>IF('statement of marks'!BF46="","",'statement of marks'!BF46)</f>
        <v/>
      </c>
      <c r="W565" s="277" t="str">
        <f>IF('statement of marks'!BG46="","",'statement of marks'!BG46)</f>
        <v/>
      </c>
      <c r="X565" s="275" t="str">
        <f>IF('statement of marks'!BH46="","",'statement of marks'!BH46)</f>
        <v/>
      </c>
      <c r="Y565" s="277" t="str">
        <f>IF('statement of marks'!BI46="","",'statement of marks'!BI46)</f>
        <v/>
      </c>
      <c r="Z565" s="277" t="str">
        <f>IF('statement of marks'!BJ46="","",'statement of marks'!BJ46)</f>
        <v/>
      </c>
      <c r="AA565" s="275" t="str">
        <f>IF('statement of marks'!BK46="","",'statement of marks'!BK46)</f>
        <v/>
      </c>
      <c r="AB565" s="277" t="str">
        <f>IF('statement of marks'!BL46="","",'statement of marks'!BL46)</f>
        <v/>
      </c>
      <c r="AC565" s="277" t="str">
        <f>IF('statement of marks'!BM46="","",'statement of marks'!BM46)</f>
        <v/>
      </c>
      <c r="AD565" s="275" t="str">
        <f>IF('statement of marks'!BN46="","",'statement of marks'!BN46)</f>
        <v/>
      </c>
      <c r="AE565" s="277" t="str">
        <f>IF('statement of marks'!BP46="","",'statement of marks'!BP46)</f>
        <v/>
      </c>
      <c r="AF565" s="277" t="str">
        <f>IF('statement of marks'!BQ46="","",'statement of marks'!BQ46)</f>
        <v/>
      </c>
      <c r="AG565" s="275" t="str">
        <f>IF('statement of marks'!BR46="","",'statement of marks'!BR46)</f>
        <v/>
      </c>
      <c r="AH565" s="281" t="str">
        <f>IF('statement of marks'!BS46="","",'statement of marks'!BS46)</f>
        <v/>
      </c>
    </row>
    <row r="566" spans="1:34" ht="19" customHeight="1">
      <c r="A566" s="291"/>
      <c r="B566" s="1114" t="str">
        <f>IF('statement of marks'!$CB$3="","",'statement of marks'!$CB$3)</f>
        <v>xf.kr</v>
      </c>
      <c r="C566" s="1115"/>
      <c r="D566" s="277" t="str">
        <f>IF('statement of marks'!CB45="","",'statement of marks'!CB45)</f>
        <v/>
      </c>
      <c r="E566" s="277" t="str">
        <f>IF('statement of marks'!CC45="","",'statement of marks'!CC45)</f>
        <v/>
      </c>
      <c r="F566" s="275" t="str">
        <f>IF('statement of marks'!CD45="","",'statement of marks'!CD45)</f>
        <v/>
      </c>
      <c r="G566" s="277" t="str">
        <f>IF('statement of marks'!CE45="","",'statement of marks'!CE45)</f>
        <v/>
      </c>
      <c r="H566" s="277" t="str">
        <f>IF('statement of marks'!CF45="","",'statement of marks'!CF45)</f>
        <v/>
      </c>
      <c r="I566" s="275" t="str">
        <f>IF('statement of marks'!CG45="","",'statement of marks'!CG45)</f>
        <v/>
      </c>
      <c r="J566" s="277" t="str">
        <f>IF('statement of marks'!CH45="","",'statement of marks'!CH45)</f>
        <v/>
      </c>
      <c r="K566" s="277" t="str">
        <f>IF('statement of marks'!CI45="","",'statement of marks'!CI45)</f>
        <v/>
      </c>
      <c r="L566" s="275" t="str">
        <f>IF('statement of marks'!CJ45="","",'statement of marks'!CJ45)</f>
        <v/>
      </c>
      <c r="M566" s="277" t="str">
        <f>IF('statement of marks'!CL45="","",'statement of marks'!CL45)</f>
        <v/>
      </c>
      <c r="N566" s="277" t="str">
        <f>IF('statement of marks'!CM45="","",'statement of marks'!CM45)</f>
        <v/>
      </c>
      <c r="O566" s="275" t="str">
        <f>IF('statement of marks'!CN45="","",'statement of marks'!CN45)</f>
        <v/>
      </c>
      <c r="P566" s="281" t="str">
        <f>IF('statement of marks'!CO45="","",'statement of marks'!CO45)</f>
        <v/>
      </c>
      <c r="Q566" s="1126"/>
      <c r="R566" s="1126"/>
      <c r="S566" s="291"/>
      <c r="T566" s="1114" t="str">
        <f>IF('statement of marks'!$CB$3="","",'statement of marks'!$CB$3)</f>
        <v>xf.kr</v>
      </c>
      <c r="U566" s="1115"/>
      <c r="V566" s="277" t="str">
        <f>IF('statement of marks'!CB46="","",'statement of marks'!CB46)</f>
        <v/>
      </c>
      <c r="W566" s="277" t="str">
        <f>IF('statement of marks'!CC46="","",'statement of marks'!CC46)</f>
        <v/>
      </c>
      <c r="X566" s="275" t="str">
        <f>IF('statement of marks'!CD46="","",'statement of marks'!CD46)</f>
        <v/>
      </c>
      <c r="Y566" s="277" t="str">
        <f>IF('statement of marks'!CE46="","",'statement of marks'!CE46)</f>
        <v/>
      </c>
      <c r="Z566" s="277" t="str">
        <f>IF('statement of marks'!CF46="","",'statement of marks'!CF46)</f>
        <v/>
      </c>
      <c r="AA566" s="275" t="str">
        <f>IF('statement of marks'!CG46="","",'statement of marks'!CG46)</f>
        <v/>
      </c>
      <c r="AB566" s="277" t="str">
        <f>IF('statement of marks'!CH46="","",'statement of marks'!CH46)</f>
        <v/>
      </c>
      <c r="AC566" s="277" t="str">
        <f>IF('statement of marks'!CI46="","",'statement of marks'!CI46)</f>
        <v/>
      </c>
      <c r="AD566" s="275" t="str">
        <f>IF('statement of marks'!CJ46="","",'statement of marks'!CJ46)</f>
        <v/>
      </c>
      <c r="AE566" s="277" t="str">
        <f>IF('statement of marks'!CL46="","",'statement of marks'!CL46)</f>
        <v/>
      </c>
      <c r="AF566" s="277" t="str">
        <f>IF('statement of marks'!CM46="","",'statement of marks'!CM46)</f>
        <v/>
      </c>
      <c r="AG566" s="275" t="str">
        <f>IF('statement of marks'!CN46="","",'statement of marks'!CN46)</f>
        <v/>
      </c>
      <c r="AH566" s="281" t="str">
        <f>IF('statement of marks'!CO46="","",'statement of marks'!CO46)</f>
        <v/>
      </c>
    </row>
    <row r="567" spans="1:34" ht="19" customHeight="1">
      <c r="A567" s="291"/>
      <c r="B567" s="1114" t="str">
        <f>IF('statement of marks'!$CX$3="","",'statement of marks'!$CX$3)</f>
        <v>foKku</v>
      </c>
      <c r="C567" s="1115"/>
      <c r="D567" s="277" t="str">
        <f>IF('statement of marks'!CX45="","",'statement of marks'!CX45)</f>
        <v/>
      </c>
      <c r="E567" s="277" t="str">
        <f>IF('statement of marks'!CY45="","",'statement of marks'!CY45)</f>
        <v/>
      </c>
      <c r="F567" s="275" t="str">
        <f>IF('statement of marks'!CZ45="","",'statement of marks'!CZ45)</f>
        <v/>
      </c>
      <c r="G567" s="277" t="str">
        <f>IF('statement of marks'!DA45="","",'statement of marks'!DA45)</f>
        <v/>
      </c>
      <c r="H567" s="277" t="str">
        <f>IF('statement of marks'!DB45="","",'statement of marks'!DB45)</f>
        <v/>
      </c>
      <c r="I567" s="275" t="str">
        <f>IF('statement of marks'!DC45="","",'statement of marks'!DC45)</f>
        <v/>
      </c>
      <c r="J567" s="277" t="str">
        <f>IF('statement of marks'!DD45="","",'statement of marks'!DD45)</f>
        <v/>
      </c>
      <c r="K567" s="277" t="str">
        <f>IF('statement of marks'!DE45="","",'statement of marks'!DE45)</f>
        <v/>
      </c>
      <c r="L567" s="275" t="str">
        <f>IF('statement of marks'!DF45="","",'statement of marks'!DF45)</f>
        <v/>
      </c>
      <c r="M567" s="277" t="str">
        <f>IF('statement of marks'!DH45="","",'statement of marks'!DH45)</f>
        <v/>
      </c>
      <c r="N567" s="277" t="str">
        <f>IF('statement of marks'!DI45="","",'statement of marks'!DI45)</f>
        <v/>
      </c>
      <c r="O567" s="275" t="str">
        <f>IF('statement of marks'!DJ45="","",'statement of marks'!DJ45)</f>
        <v/>
      </c>
      <c r="P567" s="281" t="str">
        <f>IF('statement of marks'!DK45="","",'statement of marks'!DK45)</f>
        <v/>
      </c>
      <c r="Q567" s="1126"/>
      <c r="R567" s="1126"/>
      <c r="S567" s="291"/>
      <c r="T567" s="1114" t="str">
        <f>IF('statement of marks'!$CX$3="","",'statement of marks'!$CX$3)</f>
        <v>foKku</v>
      </c>
      <c r="U567" s="1115"/>
      <c r="V567" s="277" t="str">
        <f>IF('statement of marks'!CX46="","",'statement of marks'!CX46)</f>
        <v/>
      </c>
      <c r="W567" s="277" t="str">
        <f>IF('statement of marks'!CY46="","",'statement of marks'!CY46)</f>
        <v/>
      </c>
      <c r="X567" s="275" t="str">
        <f>IF('statement of marks'!CZ46="","",'statement of marks'!CZ46)</f>
        <v/>
      </c>
      <c r="Y567" s="277" t="str">
        <f>IF('statement of marks'!DA46="","",'statement of marks'!DA46)</f>
        <v/>
      </c>
      <c r="Z567" s="277" t="str">
        <f>IF('statement of marks'!DB46="","",'statement of marks'!DB46)</f>
        <v/>
      </c>
      <c r="AA567" s="275" t="str">
        <f>IF('statement of marks'!DC46="","",'statement of marks'!DC46)</f>
        <v/>
      </c>
      <c r="AB567" s="277" t="str">
        <f>IF('statement of marks'!DD46="","",'statement of marks'!DD46)</f>
        <v/>
      </c>
      <c r="AC567" s="277" t="str">
        <f>IF('statement of marks'!DE46="","",'statement of marks'!DE46)</f>
        <v/>
      </c>
      <c r="AD567" s="275" t="str">
        <f>IF('statement of marks'!DF46="","",'statement of marks'!DF46)</f>
        <v/>
      </c>
      <c r="AE567" s="277" t="str">
        <f>IF('statement of marks'!DH46="","",'statement of marks'!DH46)</f>
        <v/>
      </c>
      <c r="AF567" s="277" t="str">
        <f>IF('statement of marks'!DI46="","",'statement of marks'!DI46)</f>
        <v/>
      </c>
      <c r="AG567" s="275" t="str">
        <f>IF('statement of marks'!DJ46="","",'statement of marks'!DJ46)</f>
        <v/>
      </c>
      <c r="AH567" s="281" t="str">
        <f>IF('statement of marks'!DK46="","",'statement of marks'!DK46)</f>
        <v/>
      </c>
    </row>
    <row r="568" spans="1:34" ht="19" customHeight="1">
      <c r="A568" s="291"/>
      <c r="B568" s="1114" t="str">
        <f>IF('statement of marks'!$DT$3="","",'statement of marks'!$DT$3)</f>
        <v>lkekftd foKku</v>
      </c>
      <c r="C568" s="1115"/>
      <c r="D568" s="277" t="str">
        <f>IF('statement of marks'!DT45="","",'statement of marks'!DT45)</f>
        <v/>
      </c>
      <c r="E568" s="277" t="str">
        <f>IF('statement of marks'!DU45="","",'statement of marks'!DU45)</f>
        <v/>
      </c>
      <c r="F568" s="275" t="str">
        <f>IF('statement of marks'!DV45="","",'statement of marks'!DV45)</f>
        <v/>
      </c>
      <c r="G568" s="277" t="str">
        <f>IF('statement of marks'!DW45="","",'statement of marks'!DW45)</f>
        <v/>
      </c>
      <c r="H568" s="277" t="str">
        <f>IF('statement of marks'!DX45="","",'statement of marks'!DX45)</f>
        <v/>
      </c>
      <c r="I568" s="275" t="str">
        <f>IF('statement of marks'!DY45="","",'statement of marks'!DY45)</f>
        <v/>
      </c>
      <c r="J568" s="277" t="str">
        <f>IF('statement of marks'!DZ45="","",'statement of marks'!DZ45)</f>
        <v/>
      </c>
      <c r="K568" s="277" t="str">
        <f>IF('statement of marks'!EA45="","",'statement of marks'!EA45)</f>
        <v/>
      </c>
      <c r="L568" s="275" t="str">
        <f>IF('statement of marks'!EB45="","",'statement of marks'!EB45)</f>
        <v/>
      </c>
      <c r="M568" s="277" t="str">
        <f>IF('statement of marks'!ED45="","",'statement of marks'!ED45)</f>
        <v/>
      </c>
      <c r="N568" s="277" t="str">
        <f>IF('statement of marks'!EE45="","",'statement of marks'!EE45)</f>
        <v/>
      </c>
      <c r="O568" s="275" t="str">
        <f>IF('statement of marks'!EF45="","",'statement of marks'!EF45)</f>
        <v/>
      </c>
      <c r="P568" s="281" t="str">
        <f>IF('statement of marks'!EG45="","",'statement of marks'!EG45)</f>
        <v/>
      </c>
      <c r="Q568" s="1126"/>
      <c r="R568" s="1126"/>
      <c r="S568" s="291"/>
      <c r="T568" s="1114" t="str">
        <f>IF('statement of marks'!$DT$3="","",'statement of marks'!$DT$3)</f>
        <v>lkekftd foKku</v>
      </c>
      <c r="U568" s="1115"/>
      <c r="V568" s="277" t="str">
        <f>IF('statement of marks'!DT46="","",'statement of marks'!DT46)</f>
        <v/>
      </c>
      <c r="W568" s="277" t="str">
        <f>IF('statement of marks'!DU46="","",'statement of marks'!DU46)</f>
        <v/>
      </c>
      <c r="X568" s="275" t="str">
        <f>IF('statement of marks'!DV46="","",'statement of marks'!DV46)</f>
        <v/>
      </c>
      <c r="Y568" s="277" t="str">
        <f>IF('statement of marks'!DW46="","",'statement of marks'!DW46)</f>
        <v/>
      </c>
      <c r="Z568" s="277" t="str">
        <f>IF('statement of marks'!DX46="","",'statement of marks'!DX46)</f>
        <v/>
      </c>
      <c r="AA568" s="275" t="str">
        <f>IF('statement of marks'!DY46="","",'statement of marks'!DY46)</f>
        <v/>
      </c>
      <c r="AB568" s="277" t="str">
        <f>IF('statement of marks'!DZ46="","",'statement of marks'!DZ46)</f>
        <v/>
      </c>
      <c r="AC568" s="277" t="str">
        <f>IF('statement of marks'!EA46="","",'statement of marks'!EA46)</f>
        <v/>
      </c>
      <c r="AD568" s="275" t="str">
        <f>IF('statement of marks'!EB46="","",'statement of marks'!EB46)</f>
        <v/>
      </c>
      <c r="AE568" s="277" t="str">
        <f>IF('statement of marks'!ED46="","",'statement of marks'!ED46)</f>
        <v/>
      </c>
      <c r="AF568" s="277" t="str">
        <f>IF('statement of marks'!EE46="","",'statement of marks'!EE46)</f>
        <v/>
      </c>
      <c r="AG568" s="275" t="str">
        <f>IF('statement of marks'!EF46="","",'statement of marks'!EF46)</f>
        <v/>
      </c>
      <c r="AH568" s="281" t="str">
        <f>IF('statement of marks'!EG46="","",'statement of marks'!EG46)</f>
        <v/>
      </c>
    </row>
    <row r="569" spans="1:34" ht="19" customHeight="1">
      <c r="A569" s="291"/>
      <c r="B569" s="1117" t="s">
        <v>271</v>
      </c>
      <c r="C569" s="1118"/>
      <c r="D569" s="1111" t="s">
        <v>1</v>
      </c>
      <c r="E569" s="1111"/>
      <c r="F569" s="1111"/>
      <c r="G569" s="1111" t="s">
        <v>21</v>
      </c>
      <c r="H569" s="1111"/>
      <c r="I569" s="1111"/>
      <c r="J569" s="1111" t="s">
        <v>272</v>
      </c>
      <c r="K569" s="1111"/>
      <c r="L569" s="1111"/>
      <c r="M569" s="1111" t="s">
        <v>68</v>
      </c>
      <c r="N569" s="1111"/>
      <c r="O569" s="1111"/>
      <c r="P569" s="282"/>
      <c r="Q569" s="1126"/>
      <c r="R569" s="1126"/>
      <c r="S569" s="291"/>
      <c r="T569" s="1117" t="s">
        <v>271</v>
      </c>
      <c r="U569" s="1118"/>
      <c r="V569" s="1111" t="s">
        <v>1</v>
      </c>
      <c r="W569" s="1111"/>
      <c r="X569" s="1111"/>
      <c r="Y569" s="1111" t="s">
        <v>21</v>
      </c>
      <c r="Z569" s="1111"/>
      <c r="AA569" s="1111"/>
      <c r="AB569" s="1111" t="s">
        <v>272</v>
      </c>
      <c r="AC569" s="1111"/>
      <c r="AD569" s="1111"/>
      <c r="AE569" s="1111" t="s">
        <v>68</v>
      </c>
      <c r="AF569" s="1111"/>
      <c r="AG569" s="1111"/>
      <c r="AH569" s="282"/>
    </row>
    <row r="570" spans="1:34" ht="19" customHeight="1">
      <c r="A570" s="291"/>
      <c r="B570" s="1104" t="s">
        <v>3</v>
      </c>
      <c r="C570" s="1105"/>
      <c r="D570" s="1116">
        <f>IF('statement of marks'!EP$6="","",'statement of marks'!EP$6)</f>
        <v>20</v>
      </c>
      <c r="E570" s="1116"/>
      <c r="F570" s="1116"/>
      <c r="G570" s="1116">
        <f>IF('statement of marks'!EQ$6="","",'statement of marks'!EQ$6)</f>
        <v>20</v>
      </c>
      <c r="H570" s="1116"/>
      <c r="I570" s="1116"/>
      <c r="J570" s="1116">
        <f>IF('statement of marks'!ES$6="","",'statement of marks'!ES$6)</f>
        <v>20</v>
      </c>
      <c r="K570" s="1116"/>
      <c r="L570" s="1116"/>
      <c r="M570" s="1116">
        <f>IF('statement of marks'!EY$6="","",'statement of marks'!ER$6)</f>
        <v>20</v>
      </c>
      <c r="N570" s="1116"/>
      <c r="O570" s="1116"/>
      <c r="P570" s="283"/>
      <c r="Q570" s="1126"/>
      <c r="R570" s="1126"/>
      <c r="S570" s="291"/>
      <c r="T570" s="1104" t="s">
        <v>3</v>
      </c>
      <c r="U570" s="1105"/>
      <c r="V570" s="1116">
        <f>IF('statement of marks'!EP$6="","",'statement of marks'!EP$6)</f>
        <v>20</v>
      </c>
      <c r="W570" s="1116"/>
      <c r="X570" s="1116"/>
      <c r="Y570" s="1116">
        <f>IF('statement of marks'!EQ$6="","",'statement of marks'!EQ$6)</f>
        <v>20</v>
      </c>
      <c r="Z570" s="1116"/>
      <c r="AA570" s="1116"/>
      <c r="AB570" s="1116">
        <f>IF('statement of marks'!ES$6="","",'statement of marks'!ES$6)</f>
        <v>20</v>
      </c>
      <c r="AC570" s="1116"/>
      <c r="AD570" s="1116"/>
      <c r="AE570" s="1116">
        <f>IF('statement of marks'!EY$6="","",'statement of marks'!ER$6)</f>
        <v>20</v>
      </c>
      <c r="AF570" s="1116"/>
      <c r="AG570" s="1116"/>
      <c r="AH570" s="283"/>
    </row>
    <row r="571" spans="1:34" ht="19" customHeight="1">
      <c r="A571" s="291"/>
      <c r="B571" s="1114" t="str">
        <f>IF('statement of marks'!$EP$3="","",'statement of marks'!$EP$3)</f>
        <v>dk;kZuqHko</v>
      </c>
      <c r="C571" s="1115"/>
      <c r="D571" s="1103" t="str">
        <f>IF('statement of marks'!EP45="","",'statement of marks'!EP45)</f>
        <v/>
      </c>
      <c r="E571" s="1103"/>
      <c r="F571" s="1103"/>
      <c r="G571" s="1103" t="str">
        <f>IF('statement of marks'!EQ45="","",'statement of marks'!EQ45)</f>
        <v/>
      </c>
      <c r="H571" s="1103"/>
      <c r="I571" s="1103"/>
      <c r="J571" s="1103" t="str">
        <f>IF('statement of marks'!ES45="","",'statement of marks'!ES45)</f>
        <v/>
      </c>
      <c r="K571" s="1103"/>
      <c r="L571" s="1103"/>
      <c r="M571" s="1103" t="str">
        <f>IF('statement of marks'!ER45="","",'statement of marks'!ER45)</f>
        <v/>
      </c>
      <c r="N571" s="1103"/>
      <c r="O571" s="1103"/>
      <c r="P571" s="284"/>
      <c r="Q571" s="1126"/>
      <c r="R571" s="1126"/>
      <c r="S571" s="291"/>
      <c r="T571" s="1114" t="str">
        <f>IF('statement of marks'!$EP$3="","",'statement of marks'!$EP$3)</f>
        <v>dk;kZuqHko</v>
      </c>
      <c r="U571" s="1115"/>
      <c r="V571" s="1103" t="str">
        <f>IF('statement of marks'!EP46="","",'statement of marks'!EP46)</f>
        <v/>
      </c>
      <c r="W571" s="1103"/>
      <c r="X571" s="1103"/>
      <c r="Y571" s="1103" t="str">
        <f>IF('statement of marks'!EQ46="","",'statement of marks'!EQ46)</f>
        <v/>
      </c>
      <c r="Z571" s="1103"/>
      <c r="AA571" s="1103"/>
      <c r="AB571" s="1103" t="str">
        <f>IF('statement of marks'!ES46="","",'statement of marks'!ES46)</f>
        <v/>
      </c>
      <c r="AC571" s="1103"/>
      <c r="AD571" s="1103"/>
      <c r="AE571" s="1103" t="str">
        <f>IF('statement of marks'!ER46="","",'statement of marks'!ER46)</f>
        <v/>
      </c>
      <c r="AF571" s="1103"/>
      <c r="AG571" s="1103"/>
      <c r="AH571" s="284"/>
    </row>
    <row r="572" spans="1:34" ht="19" customHeight="1">
      <c r="A572" s="291"/>
      <c r="B572" s="1112" t="str">
        <f>IF('statement of marks'!$EZ$3="","",'statement of marks'!$EZ$3)</f>
        <v>dyk f'k{kk</v>
      </c>
      <c r="C572" s="1113"/>
      <c r="D572" s="1103" t="str">
        <f>IF('statement of marks'!EZ45="","",'statement of marks'!EZ45)</f>
        <v/>
      </c>
      <c r="E572" s="1103"/>
      <c r="F572" s="1103"/>
      <c r="G572" s="1103" t="str">
        <f>IF('statement of marks'!FA45="","",'statement of marks'!FA45)</f>
        <v/>
      </c>
      <c r="H572" s="1103"/>
      <c r="I572" s="1103"/>
      <c r="J572" s="1103" t="str">
        <f>IF('statement of marks'!FC45="","",'statement of marks'!FC45)</f>
        <v/>
      </c>
      <c r="K572" s="1103"/>
      <c r="L572" s="1103"/>
      <c r="M572" s="1103" t="str">
        <f>IF('statement of marks'!FB45="","",'statement of marks'!FB45)</f>
        <v/>
      </c>
      <c r="N572" s="1103"/>
      <c r="O572" s="1103"/>
      <c r="P572" s="284"/>
      <c r="Q572" s="1126"/>
      <c r="R572" s="1126"/>
      <c r="S572" s="291"/>
      <c r="T572" s="1112" t="str">
        <f>IF('statement of marks'!$EZ$3="","",'statement of marks'!$EZ$3)</f>
        <v>dyk f'k{kk</v>
      </c>
      <c r="U572" s="1113"/>
      <c r="V572" s="1103" t="str">
        <f>IF('statement of marks'!EZ46="","",'statement of marks'!EZ46)</f>
        <v/>
      </c>
      <c r="W572" s="1103"/>
      <c r="X572" s="1103"/>
      <c r="Y572" s="1103" t="str">
        <f>IF('statement of marks'!FA46="","",'statement of marks'!FA46)</f>
        <v/>
      </c>
      <c r="Z572" s="1103"/>
      <c r="AA572" s="1103"/>
      <c r="AB572" s="1103" t="str">
        <f>IF('statement of marks'!FC46="","",'statement of marks'!FC46)</f>
        <v/>
      </c>
      <c r="AC572" s="1103"/>
      <c r="AD572" s="1103"/>
      <c r="AE572" s="1103" t="str">
        <f>IF('statement of marks'!FB46="","",'statement of marks'!FB46)</f>
        <v/>
      </c>
      <c r="AF572" s="1103"/>
      <c r="AG572" s="1103"/>
      <c r="AH572" s="284"/>
    </row>
    <row r="573" spans="1:34" ht="19" customHeight="1">
      <c r="A573" s="291"/>
      <c r="B573" s="1109" t="str">
        <f>IF('statement of marks'!$FJ$3="","",'statement of marks'!$FJ$3)</f>
        <v>LokLF; ,oe~ 'kkjhfjd f'k{kk</v>
      </c>
      <c r="C573" s="1110"/>
      <c r="D573" s="1103" t="str">
        <f>IF('statement of marks'!FJ45="","",'statement of marks'!FJ45)</f>
        <v/>
      </c>
      <c r="E573" s="1103"/>
      <c r="F573" s="1103"/>
      <c r="G573" s="1103" t="str">
        <f>IF('statement of marks'!FK45="","",'statement of marks'!FK45)</f>
        <v/>
      </c>
      <c r="H573" s="1103"/>
      <c r="I573" s="1103"/>
      <c r="J573" s="1103" t="str">
        <f>IF('statement of marks'!FM45="","",'statement of marks'!FM45)</f>
        <v/>
      </c>
      <c r="K573" s="1103"/>
      <c r="L573" s="1103"/>
      <c r="M573" s="1103" t="str">
        <f>IF('statement of marks'!FL45="","",'statement of marks'!FL45)</f>
        <v/>
      </c>
      <c r="N573" s="1103"/>
      <c r="O573" s="1103"/>
      <c r="P573" s="284"/>
      <c r="Q573" s="1126"/>
      <c r="R573" s="1126"/>
      <c r="S573" s="291"/>
      <c r="T573" s="1109" t="str">
        <f>IF('statement of marks'!$FJ$3="","",'statement of marks'!$FJ$3)</f>
        <v>LokLF; ,oe~ 'kkjhfjd f'k{kk</v>
      </c>
      <c r="U573" s="1110"/>
      <c r="V573" s="1103" t="str">
        <f>IF('statement of marks'!FJ46="","",'statement of marks'!FJ46)</f>
        <v/>
      </c>
      <c r="W573" s="1103"/>
      <c r="X573" s="1103"/>
      <c r="Y573" s="1103" t="str">
        <f>IF('statement of marks'!FK46="","",'statement of marks'!FK46)</f>
        <v/>
      </c>
      <c r="Z573" s="1103"/>
      <c r="AA573" s="1103"/>
      <c r="AB573" s="1103" t="str">
        <f>IF('statement of marks'!FM46="","",'statement of marks'!FM46)</f>
        <v/>
      </c>
      <c r="AC573" s="1103"/>
      <c r="AD573" s="1103"/>
      <c r="AE573" s="1103" t="str">
        <f>IF('statement of marks'!FL46="","",'statement of marks'!FL46)</f>
        <v/>
      </c>
      <c r="AF573" s="1103"/>
      <c r="AG573" s="1103"/>
      <c r="AH573" s="284"/>
    </row>
    <row r="574" spans="1:34" ht="19" customHeight="1">
      <c r="A574" s="291"/>
      <c r="B574" s="1104" t="s">
        <v>273</v>
      </c>
      <c r="C574" s="1105"/>
      <c r="D574" s="1081" t="str">
        <f>details!$DZ$3</f>
        <v>vxLr rd</v>
      </c>
      <c r="E574" s="1081"/>
      <c r="F574" s="1081"/>
      <c r="G574" s="1081" t="str">
        <f>details!$ED$3</f>
        <v>vDVwcj rd</v>
      </c>
      <c r="H574" s="1081"/>
      <c r="I574" s="1081"/>
      <c r="J574" s="1081" t="str">
        <f>details!$EL$3</f>
        <v>Qjojh rd</v>
      </c>
      <c r="K574" s="1081"/>
      <c r="L574" s="1081"/>
      <c r="M574" s="1081" t="str">
        <f>details!$EH$3</f>
        <v>fnlEcj rd</v>
      </c>
      <c r="N574" s="1081"/>
      <c r="O574" s="1081"/>
      <c r="P574" s="284"/>
      <c r="Q574" s="1126"/>
      <c r="R574" s="1126"/>
      <c r="S574" s="291"/>
      <c r="T574" s="1104" t="s">
        <v>273</v>
      </c>
      <c r="U574" s="1105"/>
      <c r="V574" s="1106" t="str">
        <f>details!$DZ$3</f>
        <v>vxLr rd</v>
      </c>
      <c r="W574" s="1107"/>
      <c r="X574" s="1108"/>
      <c r="Y574" s="1106" t="str">
        <f>details!$ED$3</f>
        <v>vDVwcj rd</v>
      </c>
      <c r="Z574" s="1107"/>
      <c r="AA574" s="1108"/>
      <c r="AB574" s="1106" t="str">
        <f>details!$EL$3</f>
        <v>Qjojh rd</v>
      </c>
      <c r="AC574" s="1107"/>
      <c r="AD574" s="1108"/>
      <c r="AE574" s="1106" t="str">
        <f>details!$EH$3</f>
        <v>fnlEcj rd</v>
      </c>
      <c r="AF574" s="1107"/>
      <c r="AG574" s="1108"/>
      <c r="AH574" s="284"/>
    </row>
    <row r="575" spans="1:34" ht="19" customHeight="1">
      <c r="A575" s="291"/>
      <c r="B575" s="1100" t="s">
        <v>99</v>
      </c>
      <c r="C575" s="1101"/>
      <c r="D575" s="1102" t="str">
        <f>IF(details!EA45="","",details!EA45)</f>
        <v/>
      </c>
      <c r="E575" s="1102"/>
      <c r="F575" s="1102"/>
      <c r="G575" s="1102" t="str">
        <f>IF(details!EE45="","",details!EE45)</f>
        <v/>
      </c>
      <c r="H575" s="1102"/>
      <c r="I575" s="1102"/>
      <c r="J575" s="1102" t="str">
        <f>IF(details!EM45="","",details!EM45)</f>
        <v/>
      </c>
      <c r="K575" s="1102"/>
      <c r="L575" s="1102"/>
      <c r="M575" s="1102" t="str">
        <f>IF(details!EI45="","",details!EI45)</f>
        <v/>
      </c>
      <c r="N575" s="1102"/>
      <c r="O575" s="1102"/>
      <c r="P575" s="295"/>
      <c r="Q575" s="1126"/>
      <c r="R575" s="1126"/>
      <c r="S575" s="291"/>
      <c r="T575" s="1100" t="s">
        <v>99</v>
      </c>
      <c r="U575" s="1101"/>
      <c r="V575" s="1091" t="str">
        <f>IF(details!EA46="","",details!EA46)</f>
        <v/>
      </c>
      <c r="W575" s="1092"/>
      <c r="X575" s="1093"/>
      <c r="Y575" s="1091" t="str">
        <f>IF(details!EE46="","",details!EE46)</f>
        <v/>
      </c>
      <c r="Z575" s="1092"/>
      <c r="AA575" s="1093"/>
      <c r="AB575" s="1091" t="str">
        <f>IF(details!EM46="","",details!EM46)</f>
        <v/>
      </c>
      <c r="AC575" s="1092"/>
      <c r="AD575" s="1093"/>
      <c r="AE575" s="1091" t="str">
        <f>IF(details!EI46="","",details!EI46)</f>
        <v/>
      </c>
      <c r="AF575" s="1092"/>
      <c r="AG575" s="1093"/>
      <c r="AH575" s="285"/>
    </row>
    <row r="576" spans="1:34" ht="19" customHeight="1">
      <c r="A576" s="292"/>
      <c r="B576" s="1094" t="s">
        <v>15</v>
      </c>
      <c r="C576" s="1095"/>
      <c r="D576" s="1096" t="str">
        <f>IF(details!DZ45="","",details!DZ45)</f>
        <v/>
      </c>
      <c r="E576" s="1096"/>
      <c r="F576" s="1096"/>
      <c r="G576" s="1096" t="str">
        <f>IF(details!ED45="","",details!ED45)</f>
        <v/>
      </c>
      <c r="H576" s="1096"/>
      <c r="I576" s="1096"/>
      <c r="J576" s="1096" t="str">
        <f>IF(details!EL45="","",details!EL45)</f>
        <v/>
      </c>
      <c r="K576" s="1096"/>
      <c r="L576" s="1096"/>
      <c r="M576" s="1096" t="str">
        <f>IF(details!EH45="","",details!EH45)</f>
        <v/>
      </c>
      <c r="N576" s="1096"/>
      <c r="O576" s="1096"/>
      <c r="P576" s="296"/>
      <c r="Q576" s="1126"/>
      <c r="R576" s="1126"/>
      <c r="S576" s="292"/>
      <c r="T576" s="1094" t="s">
        <v>15</v>
      </c>
      <c r="U576" s="1095"/>
      <c r="V576" s="1097" t="str">
        <f>IF(details!DZ46="","",details!DZ46)</f>
        <v/>
      </c>
      <c r="W576" s="1098"/>
      <c r="X576" s="1099"/>
      <c r="Y576" s="1097" t="str">
        <f>IF(details!ED46="","",details!ED46)</f>
        <v/>
      </c>
      <c r="Z576" s="1098"/>
      <c r="AA576" s="1099"/>
      <c r="AB576" s="1097" t="str">
        <f>IF(details!EL46="","",details!EL46)</f>
        <v/>
      </c>
      <c r="AC576" s="1098"/>
      <c r="AD576" s="1099"/>
      <c r="AE576" s="1097" t="str">
        <f>IF(details!EH46="","",details!EH46)</f>
        <v/>
      </c>
      <c r="AF576" s="1098"/>
      <c r="AG576" s="1099"/>
      <c r="AH576" s="286"/>
    </row>
    <row r="577" spans="1:34" ht="19" customHeight="1">
      <c r="A577" s="291"/>
      <c r="B577" s="1089" t="s">
        <v>100</v>
      </c>
      <c r="C577" s="1090"/>
      <c r="D577" s="1081"/>
      <c r="E577" s="1081"/>
      <c r="F577" s="1081"/>
      <c r="G577" s="1081"/>
      <c r="H577" s="1081"/>
      <c r="I577" s="1081"/>
      <c r="J577" s="1081"/>
      <c r="K577" s="1081"/>
      <c r="L577" s="1081"/>
      <c r="M577" s="1081"/>
      <c r="N577" s="1081"/>
      <c r="O577" s="1081"/>
      <c r="P577" s="287"/>
      <c r="Q577" s="1126"/>
      <c r="R577" s="1126"/>
      <c r="S577" s="291"/>
      <c r="T577" s="1089" t="s">
        <v>100</v>
      </c>
      <c r="U577" s="1090"/>
      <c r="V577" s="1081"/>
      <c r="W577" s="1081"/>
      <c r="X577" s="1081"/>
      <c r="Y577" s="1081"/>
      <c r="Z577" s="1081"/>
      <c r="AA577" s="1081"/>
      <c r="AB577" s="1081"/>
      <c r="AC577" s="1081"/>
      <c r="AD577" s="1081"/>
      <c r="AE577" s="1081"/>
      <c r="AF577" s="1081"/>
      <c r="AG577" s="1081"/>
      <c r="AH577" s="287"/>
    </row>
    <row r="578" spans="1:34" ht="19" customHeight="1">
      <c r="A578" s="291"/>
      <c r="B578" s="1087" t="s">
        <v>80</v>
      </c>
      <c r="C578" s="1088"/>
      <c r="D578" s="1081"/>
      <c r="E578" s="1081"/>
      <c r="F578" s="1081"/>
      <c r="G578" s="1081"/>
      <c r="H578" s="1081"/>
      <c r="I578" s="1081"/>
      <c r="J578" s="1081"/>
      <c r="K578" s="1081"/>
      <c r="L578" s="1081"/>
      <c r="M578" s="1081"/>
      <c r="N578" s="1081"/>
      <c r="O578" s="1081"/>
      <c r="P578" s="287"/>
      <c r="Q578" s="1126"/>
      <c r="R578" s="1126"/>
      <c r="S578" s="291"/>
      <c r="T578" s="1087" t="s">
        <v>80</v>
      </c>
      <c r="U578" s="1088"/>
      <c r="V578" s="1081"/>
      <c r="W578" s="1081"/>
      <c r="X578" s="1081"/>
      <c r="Y578" s="1081"/>
      <c r="Z578" s="1081"/>
      <c r="AA578" s="1081"/>
      <c r="AB578" s="1081"/>
      <c r="AC578" s="1081"/>
      <c r="AD578" s="1081"/>
      <c r="AE578" s="1081"/>
      <c r="AF578" s="1081"/>
      <c r="AG578" s="1081"/>
      <c r="AH578" s="287"/>
    </row>
    <row r="579" spans="1:34" ht="19" customHeight="1">
      <c r="A579" s="291"/>
      <c r="B579" s="1085" t="s">
        <v>101</v>
      </c>
      <c r="C579" s="1086"/>
      <c r="D579" s="1081"/>
      <c r="E579" s="1081"/>
      <c r="F579" s="1081"/>
      <c r="G579" s="1081"/>
      <c r="H579" s="1081"/>
      <c r="I579" s="1081"/>
      <c r="J579" s="1081"/>
      <c r="K579" s="1081"/>
      <c r="L579" s="1081"/>
      <c r="M579" s="1081"/>
      <c r="N579" s="1081"/>
      <c r="O579" s="1081"/>
      <c r="P579" s="287"/>
      <c r="Q579" s="1126"/>
      <c r="R579" s="1126"/>
      <c r="S579" s="291"/>
      <c r="T579" s="1085" t="s">
        <v>101</v>
      </c>
      <c r="U579" s="1086"/>
      <c r="V579" s="1081"/>
      <c r="W579" s="1081"/>
      <c r="X579" s="1081"/>
      <c r="Y579" s="1081"/>
      <c r="Z579" s="1081"/>
      <c r="AA579" s="1081"/>
      <c r="AB579" s="1081"/>
      <c r="AC579" s="1081"/>
      <c r="AD579" s="1081"/>
      <c r="AE579" s="1081"/>
      <c r="AF579" s="1081"/>
      <c r="AG579" s="1081"/>
      <c r="AH579" s="287"/>
    </row>
    <row r="580" spans="1:34" ht="19" customHeight="1" thickBot="1">
      <c r="A580" s="293"/>
      <c r="B580" s="1082" t="s">
        <v>102</v>
      </c>
      <c r="C580" s="1083"/>
      <c r="D580" s="1084"/>
      <c r="E580" s="1084"/>
      <c r="F580" s="1084"/>
      <c r="G580" s="1084"/>
      <c r="H580" s="1084"/>
      <c r="I580" s="1084"/>
      <c r="J580" s="1084"/>
      <c r="K580" s="1084"/>
      <c r="L580" s="1084"/>
      <c r="M580" s="1084"/>
      <c r="N580" s="1084"/>
      <c r="O580" s="1084"/>
      <c r="P580" s="288"/>
      <c r="Q580" s="1126"/>
      <c r="R580" s="1126"/>
      <c r="S580" s="293"/>
      <c r="T580" s="1082" t="s">
        <v>102</v>
      </c>
      <c r="U580" s="1083"/>
      <c r="V580" s="1084"/>
      <c r="W580" s="1084"/>
      <c r="X580" s="1084"/>
      <c r="Y580" s="1084"/>
      <c r="Z580" s="1084"/>
      <c r="AA580" s="1084"/>
      <c r="AB580" s="1084"/>
      <c r="AC580" s="1084"/>
      <c r="AD580" s="1084"/>
      <c r="AE580" s="1084"/>
      <c r="AF580" s="1084"/>
      <c r="AG580" s="1084"/>
      <c r="AH580" s="288"/>
    </row>
    <row r="581" spans="1:34" ht="19" customHeight="1">
      <c r="A581" s="290"/>
      <c r="B581" s="1123" t="s">
        <v>47</v>
      </c>
      <c r="C581" s="1124"/>
      <c r="D581" s="1124"/>
      <c r="E581" s="1124"/>
      <c r="F581" s="1124"/>
      <c r="G581" s="1124"/>
      <c r="H581" s="1124"/>
      <c r="I581" s="1124"/>
      <c r="J581" s="1124"/>
      <c r="K581" s="1124"/>
      <c r="L581" s="1124"/>
      <c r="M581" s="1124"/>
      <c r="N581" s="1124"/>
      <c r="O581" s="1124"/>
      <c r="P581" s="1125"/>
      <c r="Q581" s="1126"/>
      <c r="R581" s="1126"/>
      <c r="S581" s="290"/>
      <c r="T581" s="1123" t="s">
        <v>47</v>
      </c>
      <c r="U581" s="1124"/>
      <c r="V581" s="1124"/>
      <c r="W581" s="1124"/>
      <c r="X581" s="1124"/>
      <c r="Y581" s="1124"/>
      <c r="Z581" s="1124"/>
      <c r="AA581" s="1124"/>
      <c r="AB581" s="1124"/>
      <c r="AC581" s="1124"/>
      <c r="AD581" s="1124"/>
      <c r="AE581" s="1124"/>
      <c r="AF581" s="1124"/>
      <c r="AG581" s="1124"/>
      <c r="AH581" s="1125"/>
    </row>
    <row r="582" spans="1:34" ht="19" customHeight="1">
      <c r="A582" s="1127"/>
      <c r="B582" s="1128" t="str">
        <f>'statement of marks'!$A$1</f>
        <v>jk- ck- ek/;fed fo|ky; uohu] fuEckgsM+k</v>
      </c>
      <c r="C582" s="1129"/>
      <c r="D582" s="1129"/>
      <c r="E582" s="1129"/>
      <c r="F582" s="1129"/>
      <c r="G582" s="1129"/>
      <c r="H582" s="1129"/>
      <c r="I582" s="1129"/>
      <c r="J582" s="1129"/>
      <c r="K582" s="1129"/>
      <c r="L582" s="1129"/>
      <c r="M582" s="1129"/>
      <c r="N582" s="1129"/>
      <c r="O582" s="1129"/>
      <c r="P582" s="1130"/>
      <c r="Q582" s="1126"/>
      <c r="R582" s="1126"/>
      <c r="S582" s="1127"/>
      <c r="T582" s="1128" t="str">
        <f>'statement of marks'!$A$1</f>
        <v>jk- ck- ek/;fed fo|ky; uohu] fuEckgsM+k</v>
      </c>
      <c r="U582" s="1129"/>
      <c r="V582" s="1129"/>
      <c r="W582" s="1129"/>
      <c r="X582" s="1129"/>
      <c r="Y582" s="1129"/>
      <c r="Z582" s="1129"/>
      <c r="AA582" s="1129"/>
      <c r="AB582" s="1129"/>
      <c r="AC582" s="1129"/>
      <c r="AD582" s="1129"/>
      <c r="AE582" s="1129"/>
      <c r="AF582" s="1129"/>
      <c r="AG582" s="1129"/>
      <c r="AH582" s="1130"/>
    </row>
    <row r="583" spans="1:34" ht="19" customHeight="1">
      <c r="A583" s="1127"/>
      <c r="B583" s="1128"/>
      <c r="C583" s="1129"/>
      <c r="D583" s="1129"/>
      <c r="E583" s="1129"/>
      <c r="F583" s="1129"/>
      <c r="G583" s="1129"/>
      <c r="H583" s="1129"/>
      <c r="I583" s="1129"/>
      <c r="J583" s="1129"/>
      <c r="K583" s="1129"/>
      <c r="L583" s="1129"/>
      <c r="M583" s="1129"/>
      <c r="N583" s="1129"/>
      <c r="O583" s="1129"/>
      <c r="P583" s="1130"/>
      <c r="Q583" s="1126"/>
      <c r="R583" s="1126"/>
      <c r="S583" s="1127"/>
      <c r="T583" s="1128"/>
      <c r="U583" s="1129"/>
      <c r="V583" s="1129"/>
      <c r="W583" s="1129"/>
      <c r="X583" s="1129"/>
      <c r="Y583" s="1129"/>
      <c r="Z583" s="1129"/>
      <c r="AA583" s="1129"/>
      <c r="AB583" s="1129"/>
      <c r="AC583" s="1129"/>
      <c r="AD583" s="1129"/>
      <c r="AE583" s="1129"/>
      <c r="AF583" s="1129"/>
      <c r="AG583" s="1129"/>
      <c r="AH583" s="1130"/>
    </row>
    <row r="584" spans="1:34" ht="19" customHeight="1">
      <c r="A584" s="291"/>
      <c r="B584" s="1131" t="s">
        <v>96</v>
      </c>
      <c r="C584" s="1132"/>
      <c r="D584" s="1119" t="str">
        <f>'statement of marks'!$H$3</f>
        <v>2015-16</v>
      </c>
      <c r="E584" s="1119"/>
      <c r="F584" s="1119"/>
      <c r="G584" s="1119"/>
      <c r="H584" s="1119"/>
      <c r="I584" s="1119"/>
      <c r="J584" s="1119"/>
      <c r="K584" s="1119"/>
      <c r="L584" s="1119"/>
      <c r="M584" s="1119"/>
      <c r="N584" s="1119"/>
      <c r="O584" s="1119"/>
      <c r="P584" s="1120"/>
      <c r="Q584" s="1126"/>
      <c r="R584" s="1126"/>
      <c r="S584" s="291"/>
      <c r="T584" s="1131" t="s">
        <v>96</v>
      </c>
      <c r="U584" s="1132"/>
      <c r="V584" s="1119" t="str">
        <f>'statement of marks'!$H$3</f>
        <v>2015-16</v>
      </c>
      <c r="W584" s="1119"/>
      <c r="X584" s="1119"/>
      <c r="Y584" s="1119"/>
      <c r="Z584" s="1119"/>
      <c r="AA584" s="1119"/>
      <c r="AB584" s="1119"/>
      <c r="AC584" s="1119"/>
      <c r="AD584" s="1119"/>
      <c r="AE584" s="1119"/>
      <c r="AF584" s="1119"/>
      <c r="AG584" s="1119"/>
      <c r="AH584" s="1120"/>
    </row>
    <row r="585" spans="1:34" ht="19" customHeight="1">
      <c r="A585" s="291"/>
      <c r="B585" s="1114" t="s">
        <v>218</v>
      </c>
      <c r="C585" s="1115"/>
      <c r="D585" s="1115" t="str">
        <f>IF('statement of marks'!J47="","",'statement of marks'!J47)</f>
        <v/>
      </c>
      <c r="E585" s="1115"/>
      <c r="F585" s="1115"/>
      <c r="G585" s="1115"/>
      <c r="H585" s="1115"/>
      <c r="I585" s="1115"/>
      <c r="J585" s="1115"/>
      <c r="K585" s="1115"/>
      <c r="L585" s="1115"/>
      <c r="M585" s="1115"/>
      <c r="N585" s="1115"/>
      <c r="O585" s="1115"/>
      <c r="P585" s="1133"/>
      <c r="Q585" s="1126"/>
      <c r="R585" s="1126"/>
      <c r="S585" s="291"/>
      <c r="T585" s="1114" t="s">
        <v>218</v>
      </c>
      <c r="U585" s="1115"/>
      <c r="V585" s="1115" t="str">
        <f>IF('statement of marks'!J48="","",'statement of marks'!J48)</f>
        <v/>
      </c>
      <c r="W585" s="1115"/>
      <c r="X585" s="1115"/>
      <c r="Y585" s="1115"/>
      <c r="Z585" s="1115"/>
      <c r="AA585" s="1115"/>
      <c r="AB585" s="1115"/>
      <c r="AC585" s="1115"/>
      <c r="AD585" s="1115"/>
      <c r="AE585" s="1115"/>
      <c r="AF585" s="1115"/>
      <c r="AG585" s="1115"/>
      <c r="AH585" s="1133"/>
    </row>
    <row r="586" spans="1:34" ht="19" customHeight="1">
      <c r="A586" s="291"/>
      <c r="B586" s="1114" t="s">
        <v>219</v>
      </c>
      <c r="C586" s="1115"/>
      <c r="D586" s="1115" t="str">
        <f>IF('statement of marks'!K47="","",'statement of marks'!K47)</f>
        <v/>
      </c>
      <c r="E586" s="1115"/>
      <c r="F586" s="1115"/>
      <c r="G586" s="1115"/>
      <c r="H586" s="1115"/>
      <c r="I586" s="1115"/>
      <c r="J586" s="1115"/>
      <c r="K586" s="1115"/>
      <c r="L586" s="1115"/>
      <c r="M586" s="1115"/>
      <c r="N586" s="1115"/>
      <c r="O586" s="1115"/>
      <c r="P586" s="1133"/>
      <c r="Q586" s="1126"/>
      <c r="R586" s="1126"/>
      <c r="S586" s="291"/>
      <c r="T586" s="1114" t="s">
        <v>219</v>
      </c>
      <c r="U586" s="1115"/>
      <c r="V586" s="1115" t="str">
        <f>IF('statement of marks'!K48="","",'statement of marks'!K48)</f>
        <v/>
      </c>
      <c r="W586" s="1115"/>
      <c r="X586" s="1115"/>
      <c r="Y586" s="1115"/>
      <c r="Z586" s="1115"/>
      <c r="AA586" s="1115"/>
      <c r="AB586" s="1115"/>
      <c r="AC586" s="1115"/>
      <c r="AD586" s="1115"/>
      <c r="AE586" s="1115"/>
      <c r="AF586" s="1115"/>
      <c r="AG586" s="1115"/>
      <c r="AH586" s="1133"/>
    </row>
    <row r="587" spans="1:34" ht="19" customHeight="1">
      <c r="A587" s="291"/>
      <c r="B587" s="1114" t="s">
        <v>220</v>
      </c>
      <c r="C587" s="1115"/>
      <c r="D587" s="1115" t="str">
        <f>IF('statement of marks'!L47="","",'statement of marks'!L47)</f>
        <v/>
      </c>
      <c r="E587" s="1115"/>
      <c r="F587" s="1115"/>
      <c r="G587" s="1115"/>
      <c r="H587" s="1115"/>
      <c r="I587" s="1115"/>
      <c r="J587" s="1115"/>
      <c r="K587" s="1115"/>
      <c r="L587" s="1115"/>
      <c r="M587" s="1115"/>
      <c r="N587" s="1115"/>
      <c r="O587" s="1115"/>
      <c r="P587" s="1133"/>
      <c r="Q587" s="1126"/>
      <c r="R587" s="1126"/>
      <c r="S587" s="291"/>
      <c r="T587" s="1114" t="s">
        <v>220</v>
      </c>
      <c r="U587" s="1115"/>
      <c r="V587" s="1115" t="str">
        <f>IF('statement of marks'!L48="","",'statement of marks'!L48)</f>
        <v/>
      </c>
      <c r="W587" s="1115"/>
      <c r="X587" s="1115"/>
      <c r="Y587" s="1115"/>
      <c r="Z587" s="1115"/>
      <c r="AA587" s="1115"/>
      <c r="AB587" s="1115"/>
      <c r="AC587" s="1115"/>
      <c r="AD587" s="1115"/>
      <c r="AE587" s="1115"/>
      <c r="AF587" s="1115"/>
      <c r="AG587" s="1115"/>
      <c r="AH587" s="1133"/>
    </row>
    <row r="588" spans="1:34" ht="19" customHeight="1">
      <c r="A588" s="291"/>
      <c r="B588" s="1114" t="s">
        <v>221</v>
      </c>
      <c r="C588" s="1115"/>
      <c r="D588" s="1119" t="str">
        <f>'statement of marks'!$G$3</f>
        <v>6 A</v>
      </c>
      <c r="E588" s="1119"/>
      <c r="F588" s="1119"/>
      <c r="G588" s="1119"/>
      <c r="H588" s="1115" t="s">
        <v>9</v>
      </c>
      <c r="I588" s="1115"/>
      <c r="J588" s="1115"/>
      <c r="K588" s="1115"/>
      <c r="L588" s="1115"/>
      <c r="M588" s="1119" t="str">
        <f>IF('statement of marks'!D47="","",'statement of marks'!D47)</f>
        <v/>
      </c>
      <c r="N588" s="1119"/>
      <c r="O588" s="1119"/>
      <c r="P588" s="1120"/>
      <c r="Q588" s="1126"/>
      <c r="R588" s="1126"/>
      <c r="S588" s="291"/>
      <c r="T588" s="1114" t="s">
        <v>221</v>
      </c>
      <c r="U588" s="1115"/>
      <c r="V588" s="1119" t="str">
        <f>'statement of marks'!$G$3</f>
        <v>6 A</v>
      </c>
      <c r="W588" s="1119"/>
      <c r="X588" s="1119"/>
      <c r="Y588" s="1119"/>
      <c r="Z588" s="1115" t="s">
        <v>9</v>
      </c>
      <c r="AA588" s="1115"/>
      <c r="AB588" s="1115"/>
      <c r="AC588" s="1115"/>
      <c r="AD588" s="1115"/>
      <c r="AE588" s="1119" t="str">
        <f>IF('statement of marks'!D48="","",'statement of marks'!D48)</f>
        <v/>
      </c>
      <c r="AF588" s="1119"/>
      <c r="AG588" s="1119"/>
      <c r="AH588" s="1120"/>
    </row>
    <row r="589" spans="1:34" ht="19" customHeight="1">
      <c r="A589" s="291"/>
      <c r="B589" s="1114" t="s">
        <v>222</v>
      </c>
      <c r="C589" s="1115"/>
      <c r="D589" s="1119" t="str">
        <f>IF('statement of marks'!F47="","",'statement of marks'!F47)</f>
        <v/>
      </c>
      <c r="E589" s="1119"/>
      <c r="F589" s="1119"/>
      <c r="G589" s="1119"/>
      <c r="H589" s="1115" t="s">
        <v>0</v>
      </c>
      <c r="I589" s="1115"/>
      <c r="J589" s="1115"/>
      <c r="K589" s="1115"/>
      <c r="L589" s="1115"/>
      <c r="M589" s="1121" t="str">
        <f>IF('statement of marks'!H47="","",'statement of marks'!H47)</f>
        <v/>
      </c>
      <c r="N589" s="1121"/>
      <c r="O589" s="1121"/>
      <c r="P589" s="1122"/>
      <c r="Q589" s="1126"/>
      <c r="R589" s="1126"/>
      <c r="S589" s="291"/>
      <c r="T589" s="1114" t="s">
        <v>222</v>
      </c>
      <c r="U589" s="1115"/>
      <c r="V589" s="1119" t="str">
        <f>IF('statement of marks'!F48="","",'statement of marks'!F48)</f>
        <v/>
      </c>
      <c r="W589" s="1119"/>
      <c r="X589" s="1119"/>
      <c r="Y589" s="1119"/>
      <c r="Z589" s="1115" t="s">
        <v>0</v>
      </c>
      <c r="AA589" s="1115"/>
      <c r="AB589" s="1115"/>
      <c r="AC589" s="1115"/>
      <c r="AD589" s="1115"/>
      <c r="AE589" s="1121" t="str">
        <f>IF('statement of marks'!H48="","",'statement of marks'!H48)</f>
        <v/>
      </c>
      <c r="AF589" s="1121"/>
      <c r="AG589" s="1121"/>
      <c r="AH589" s="1122"/>
    </row>
    <row r="590" spans="1:34" ht="19" customHeight="1">
      <c r="A590" s="291"/>
      <c r="B590" s="289" t="s">
        <v>28</v>
      </c>
      <c r="C590" s="279" t="s">
        <v>97</v>
      </c>
      <c r="D590" s="1111" t="s">
        <v>1</v>
      </c>
      <c r="E590" s="1111"/>
      <c r="F590" s="1111"/>
      <c r="G590" s="1111" t="s">
        <v>21</v>
      </c>
      <c r="H590" s="1111"/>
      <c r="I590" s="1111"/>
      <c r="J590" s="1111" t="s">
        <v>68</v>
      </c>
      <c r="K590" s="1111"/>
      <c r="L590" s="1111"/>
      <c r="M590" s="1111" t="s">
        <v>98</v>
      </c>
      <c r="N590" s="1111"/>
      <c r="O590" s="1111"/>
      <c r="P590" s="280" t="s">
        <v>278</v>
      </c>
      <c r="Q590" s="1126"/>
      <c r="R590" s="1126"/>
      <c r="S590" s="291"/>
      <c r="T590" s="289" t="s">
        <v>28</v>
      </c>
      <c r="U590" s="279" t="s">
        <v>97</v>
      </c>
      <c r="V590" s="1111" t="s">
        <v>1</v>
      </c>
      <c r="W590" s="1111"/>
      <c r="X590" s="1111"/>
      <c r="Y590" s="1111" t="s">
        <v>21</v>
      </c>
      <c r="Z590" s="1111"/>
      <c r="AA590" s="1111"/>
      <c r="AB590" s="1111" t="s">
        <v>68</v>
      </c>
      <c r="AC590" s="1111"/>
      <c r="AD590" s="1111"/>
      <c r="AE590" s="1111" t="s">
        <v>98</v>
      </c>
      <c r="AF590" s="1111"/>
      <c r="AG590" s="1111"/>
      <c r="AH590" s="280" t="s">
        <v>278</v>
      </c>
    </row>
    <row r="591" spans="1:34" ht="19" customHeight="1">
      <c r="A591" s="291"/>
      <c r="B591" s="1104" t="s">
        <v>3</v>
      </c>
      <c r="C591" s="1105"/>
      <c r="D591" s="312">
        <f>IF('statement of marks'!M$6="","",'statement of marks'!M$6)</f>
        <v>5</v>
      </c>
      <c r="E591" s="312">
        <f>IF('statement of marks'!N$6="","",'statement of marks'!N$6)</f>
        <v>5</v>
      </c>
      <c r="F591" s="312">
        <f>IF('statement of marks'!O$6="","",'statement of marks'!O$6)</f>
        <v>10</v>
      </c>
      <c r="G591" s="312">
        <f>IF('statement of marks'!P$6="","",'statement of marks'!P$6)</f>
        <v>5</v>
      </c>
      <c r="H591" s="312">
        <f>IF('statement of marks'!Q$6="","",'statement of marks'!Q$6)</f>
        <v>5</v>
      </c>
      <c r="I591" s="312">
        <f>IF('statement of marks'!R$6="","",'statement of marks'!R$6)</f>
        <v>10</v>
      </c>
      <c r="J591" s="312">
        <f>IF('statement of marks'!S$6="","",'statement of marks'!S$6)</f>
        <v>5</v>
      </c>
      <c r="K591" s="312">
        <f>IF('statement of marks'!T$6="","",'statement of marks'!T$6)</f>
        <v>5</v>
      </c>
      <c r="L591" s="312">
        <f>IF('statement of marks'!U$6="","",'statement of marks'!U$6)</f>
        <v>10</v>
      </c>
      <c r="M591" s="312">
        <f>IF('statement of marks'!W$6="","",'statement of marks'!W$6)</f>
        <v>50</v>
      </c>
      <c r="N591" s="312">
        <f>IF('statement of marks'!X$6="","",'statement of marks'!X$6)</f>
        <v>20</v>
      </c>
      <c r="O591" s="312">
        <f>IF('statement of marks'!Y$6="","",'statement of marks'!Y$6)</f>
        <v>70</v>
      </c>
      <c r="P591" s="281">
        <f>IF('statement of marks'!Z$6="","",'statement of marks'!Z$6)</f>
        <v>100</v>
      </c>
      <c r="Q591" s="1126"/>
      <c r="R591" s="1126"/>
      <c r="S591" s="291"/>
      <c r="T591" s="1104" t="s">
        <v>3</v>
      </c>
      <c r="U591" s="1105"/>
      <c r="V591" s="312">
        <f>IF('statement of marks'!M$6="","",'statement of marks'!M$6)</f>
        <v>5</v>
      </c>
      <c r="W591" s="312">
        <f>IF('statement of marks'!N$6="","",'statement of marks'!N$6)</f>
        <v>5</v>
      </c>
      <c r="X591" s="312">
        <f>IF('statement of marks'!O$6="","",'statement of marks'!O$6)</f>
        <v>10</v>
      </c>
      <c r="Y591" s="312">
        <f>IF('statement of marks'!P$6="","",'statement of marks'!P$6)</f>
        <v>5</v>
      </c>
      <c r="Z591" s="312">
        <f>IF('statement of marks'!Q$6="","",'statement of marks'!Q$6)</f>
        <v>5</v>
      </c>
      <c r="AA591" s="312">
        <f>IF('statement of marks'!R$6="","",'statement of marks'!R$6)</f>
        <v>10</v>
      </c>
      <c r="AB591" s="312">
        <f>IF('statement of marks'!S$6="","",'statement of marks'!S$6)</f>
        <v>5</v>
      </c>
      <c r="AC591" s="312">
        <f>IF('statement of marks'!T$6="","",'statement of marks'!T$6)</f>
        <v>5</v>
      </c>
      <c r="AD591" s="312">
        <f>IF('statement of marks'!U$6="","",'statement of marks'!U$6)</f>
        <v>10</v>
      </c>
      <c r="AE591" s="312">
        <f>IF('statement of marks'!W$6="","",'statement of marks'!W$6)</f>
        <v>50</v>
      </c>
      <c r="AF591" s="312">
        <f>IF('statement of marks'!X$6="","",'statement of marks'!X$6)</f>
        <v>20</v>
      </c>
      <c r="AG591" s="312">
        <f>IF('statement of marks'!Y$6="","",'statement of marks'!Y$6)</f>
        <v>70</v>
      </c>
      <c r="AH591" s="281">
        <f>IF('statement of marks'!Z$6="","",'statement of marks'!Z$6)</f>
        <v>100</v>
      </c>
    </row>
    <row r="592" spans="1:34" ht="19" customHeight="1">
      <c r="A592" s="291"/>
      <c r="B592" s="1114" t="str">
        <f>IF('statement of marks'!$M$3="","",'statement of marks'!$M$3)</f>
        <v>fgUnh</v>
      </c>
      <c r="C592" s="1115"/>
      <c r="D592" s="277" t="str">
        <f>IF('statement of marks'!M47="","",'statement of marks'!M47)</f>
        <v/>
      </c>
      <c r="E592" s="277" t="str">
        <f>IF('statement of marks'!N47="","",'statement of marks'!N47)</f>
        <v/>
      </c>
      <c r="F592" s="275" t="str">
        <f>IF('statement of marks'!O47="","",'statement of marks'!O47)</f>
        <v/>
      </c>
      <c r="G592" s="277" t="str">
        <f>IF('statement of marks'!P47="","",'statement of marks'!P47)</f>
        <v/>
      </c>
      <c r="H592" s="277" t="str">
        <f>IF('statement of marks'!Q47="","",'statement of marks'!Q47)</f>
        <v/>
      </c>
      <c r="I592" s="275" t="str">
        <f>IF('statement of marks'!R47="","",'statement of marks'!R47)</f>
        <v/>
      </c>
      <c r="J592" s="277" t="str">
        <f>IF('statement of marks'!S47="","",'statement of marks'!S47)</f>
        <v/>
      </c>
      <c r="K592" s="277" t="str">
        <f>IF('statement of marks'!T47="","",'statement of marks'!T47)</f>
        <v/>
      </c>
      <c r="L592" s="275" t="str">
        <f>IF('statement of marks'!U47="","",'statement of marks'!U47)</f>
        <v/>
      </c>
      <c r="M592" s="277" t="str">
        <f>IF('statement of marks'!W47="","",'statement of marks'!W47)</f>
        <v/>
      </c>
      <c r="N592" s="277" t="str">
        <f>IF('statement of marks'!X47="","",'statement of marks'!X47)</f>
        <v/>
      </c>
      <c r="O592" s="275" t="str">
        <f>IF('statement of marks'!Y47="","",'statement of marks'!Y47)</f>
        <v/>
      </c>
      <c r="P592" s="281" t="str">
        <f>IF('statement of marks'!Z47="","",'statement of marks'!Z47)</f>
        <v/>
      </c>
      <c r="Q592" s="1126"/>
      <c r="R592" s="1126"/>
      <c r="S592" s="291"/>
      <c r="T592" s="1114" t="str">
        <f>IF('statement of marks'!$M$3="","",'statement of marks'!$M$3)</f>
        <v>fgUnh</v>
      </c>
      <c r="U592" s="1115"/>
      <c r="V592" s="277" t="str">
        <f>IF('statement of marks'!M48="","",'statement of marks'!M48)</f>
        <v/>
      </c>
      <c r="W592" s="277" t="str">
        <f>IF('statement of marks'!N48="","",'statement of marks'!N48)</f>
        <v/>
      </c>
      <c r="X592" s="275" t="str">
        <f>IF('statement of marks'!O48="","",'statement of marks'!O48)</f>
        <v/>
      </c>
      <c r="Y592" s="277" t="str">
        <f>IF('statement of marks'!P48="","",'statement of marks'!P48)</f>
        <v/>
      </c>
      <c r="Z592" s="277" t="str">
        <f>IF('statement of marks'!Q48="","",'statement of marks'!Q48)</f>
        <v/>
      </c>
      <c r="AA592" s="275" t="str">
        <f>IF('statement of marks'!R48="","",'statement of marks'!R48)</f>
        <v/>
      </c>
      <c r="AB592" s="277" t="str">
        <f>IF('statement of marks'!S48="","",'statement of marks'!S48)</f>
        <v/>
      </c>
      <c r="AC592" s="277" t="str">
        <f>IF('statement of marks'!T48="","",'statement of marks'!T48)</f>
        <v/>
      </c>
      <c r="AD592" s="275" t="str">
        <f>IF('statement of marks'!U48="","",'statement of marks'!U48)</f>
        <v/>
      </c>
      <c r="AE592" s="277" t="str">
        <f>IF('statement of marks'!W48="","",'statement of marks'!W48)</f>
        <v/>
      </c>
      <c r="AF592" s="277" t="str">
        <f>IF('statement of marks'!X48="","",'statement of marks'!X48)</f>
        <v/>
      </c>
      <c r="AG592" s="275" t="str">
        <f>IF('statement of marks'!Y48="","",'statement of marks'!Y48)</f>
        <v/>
      </c>
      <c r="AH592" s="281" t="str">
        <f>IF('statement of marks'!Z48="","",'statement of marks'!Z48)</f>
        <v/>
      </c>
    </row>
    <row r="593" spans="1:34" ht="19" customHeight="1">
      <c r="A593" s="291"/>
      <c r="B593" s="1114" t="str">
        <f>IF('statement of marks'!$AI$3="","",'statement of marks'!$AI$3)</f>
        <v>vaxszth</v>
      </c>
      <c r="C593" s="1115"/>
      <c r="D593" s="277" t="str">
        <f>IF('statement of marks'!AI47="","",'statement of marks'!AI47)</f>
        <v/>
      </c>
      <c r="E593" s="277" t="str">
        <f>IF('statement of marks'!AJ47="","",'statement of marks'!AJ47)</f>
        <v/>
      </c>
      <c r="F593" s="275" t="str">
        <f>IF('statement of marks'!AK47="","",'statement of marks'!AK47)</f>
        <v/>
      </c>
      <c r="G593" s="277" t="str">
        <f>IF('statement of marks'!AL47="","",'statement of marks'!AL47)</f>
        <v/>
      </c>
      <c r="H593" s="277" t="str">
        <f>IF('statement of marks'!AM47="","",'statement of marks'!AM47)</f>
        <v/>
      </c>
      <c r="I593" s="275" t="str">
        <f>IF('statement of marks'!AN47="","",'statement of marks'!AN47)</f>
        <v/>
      </c>
      <c r="J593" s="277" t="str">
        <f>IF('statement of marks'!AO47="","",'statement of marks'!AO47)</f>
        <v/>
      </c>
      <c r="K593" s="277" t="str">
        <f>IF('statement of marks'!AP47="","",'statement of marks'!AP47)</f>
        <v/>
      </c>
      <c r="L593" s="275" t="str">
        <f>IF('statement of marks'!AQ47="","",'statement of marks'!AQ47)</f>
        <v/>
      </c>
      <c r="M593" s="277" t="str">
        <f>IF('statement of marks'!AS47="","",'statement of marks'!AS47)</f>
        <v/>
      </c>
      <c r="N593" s="277" t="str">
        <f>IF('statement of marks'!AT47="","",'statement of marks'!AT47)</f>
        <v/>
      </c>
      <c r="O593" s="275" t="str">
        <f>IF('statement of marks'!AU47="","",'statement of marks'!AU47)</f>
        <v/>
      </c>
      <c r="P593" s="281" t="str">
        <f>IF('statement of marks'!AV47="","",'statement of marks'!AV47)</f>
        <v/>
      </c>
      <c r="Q593" s="1126"/>
      <c r="R593" s="1126"/>
      <c r="S593" s="291"/>
      <c r="T593" s="1114" t="str">
        <f>IF('statement of marks'!$AI$3="","",'statement of marks'!$AI$3)</f>
        <v>vaxszth</v>
      </c>
      <c r="U593" s="1115"/>
      <c r="V593" s="277" t="str">
        <f>IF('statement of marks'!AI48="","",'statement of marks'!AI48)</f>
        <v/>
      </c>
      <c r="W593" s="277" t="str">
        <f>IF('statement of marks'!AJ48="","",'statement of marks'!AJ48)</f>
        <v/>
      </c>
      <c r="X593" s="275" t="str">
        <f>IF('statement of marks'!AK48="","",'statement of marks'!AK48)</f>
        <v/>
      </c>
      <c r="Y593" s="277" t="str">
        <f>IF('statement of marks'!AL48="","",'statement of marks'!AL48)</f>
        <v/>
      </c>
      <c r="Z593" s="277" t="str">
        <f>IF('statement of marks'!AM48="","",'statement of marks'!AM48)</f>
        <v/>
      </c>
      <c r="AA593" s="275" t="str">
        <f>IF('statement of marks'!AN48="","",'statement of marks'!AN48)</f>
        <v/>
      </c>
      <c r="AB593" s="277" t="str">
        <f>IF('statement of marks'!AO48="","",'statement of marks'!AO48)</f>
        <v/>
      </c>
      <c r="AC593" s="277" t="str">
        <f>IF('statement of marks'!AP48="","",'statement of marks'!AP48)</f>
        <v/>
      </c>
      <c r="AD593" s="275" t="str">
        <f>IF('statement of marks'!AQ48="","",'statement of marks'!AQ48)</f>
        <v/>
      </c>
      <c r="AE593" s="277" t="str">
        <f>IF('statement of marks'!AS48="","",'statement of marks'!AS48)</f>
        <v/>
      </c>
      <c r="AF593" s="277" t="str">
        <f>IF('statement of marks'!AT48="","",'statement of marks'!AT48)</f>
        <v/>
      </c>
      <c r="AG593" s="275" t="str">
        <f>IF('statement of marks'!AU48="","",'statement of marks'!AU48)</f>
        <v/>
      </c>
      <c r="AH593" s="281" t="str">
        <f>IF('statement of marks'!AV48="","",'statement of marks'!AV48)</f>
        <v/>
      </c>
    </row>
    <row r="594" spans="1:34" ht="19" customHeight="1">
      <c r="A594" s="291"/>
      <c r="B594" s="1114" t="str">
        <f>IF('statement of marks'!BE47="s","laLd`r",IF('statement of marks'!BE47="u","mnwZ",IF('statement of marks'!BE47="g","xqtjkrh",IF('statement of marks'!BE47="p","iatkch",IF('statement of marks'!BE47="sd","fla/kh","r`rh; Hkk""kk")))))</f>
        <v>r`rh; Hkk"kk</v>
      </c>
      <c r="C594" s="1115"/>
      <c r="D594" s="277" t="str">
        <f>IF('statement of marks'!BF47="","",'statement of marks'!BF47)</f>
        <v/>
      </c>
      <c r="E594" s="277" t="str">
        <f>IF('statement of marks'!BG47="","",'statement of marks'!BG47)</f>
        <v/>
      </c>
      <c r="F594" s="275" t="str">
        <f>IF('statement of marks'!BH47="","",'statement of marks'!BH47)</f>
        <v/>
      </c>
      <c r="G594" s="277" t="str">
        <f>IF('statement of marks'!BI47="","",'statement of marks'!BI47)</f>
        <v/>
      </c>
      <c r="H594" s="277" t="str">
        <f>IF('statement of marks'!BJ47="","",'statement of marks'!BJ47)</f>
        <v/>
      </c>
      <c r="I594" s="275" t="str">
        <f>IF('statement of marks'!BK47="","",'statement of marks'!BK47)</f>
        <v/>
      </c>
      <c r="J594" s="277" t="str">
        <f>IF('statement of marks'!BL47="","",'statement of marks'!BL47)</f>
        <v/>
      </c>
      <c r="K594" s="277" t="str">
        <f>IF('statement of marks'!BM47="","",'statement of marks'!BM47)</f>
        <v/>
      </c>
      <c r="L594" s="275" t="str">
        <f>IF('statement of marks'!BN47="","",'statement of marks'!BN47)</f>
        <v/>
      </c>
      <c r="M594" s="277" t="str">
        <f>IF('statement of marks'!BP47="","",'statement of marks'!BP47)</f>
        <v/>
      </c>
      <c r="N594" s="277" t="str">
        <f>IF('statement of marks'!BQ47="","",'statement of marks'!BQ47)</f>
        <v/>
      </c>
      <c r="O594" s="275" t="str">
        <f>IF('statement of marks'!BR47="","",'statement of marks'!BR47)</f>
        <v/>
      </c>
      <c r="P594" s="281" t="str">
        <f>IF('statement of marks'!BS47="","",'statement of marks'!BS47)</f>
        <v/>
      </c>
      <c r="Q594" s="1126"/>
      <c r="R594" s="1126"/>
      <c r="S594" s="291"/>
      <c r="T594" s="1114" t="str">
        <f>IF('statement of marks'!BE48="s","laLd`r",IF('statement of marks'!BE48="u","mnwZ",IF('statement of marks'!BE48="g","xqtjkrh",IF('statement of marks'!BE48="p","iatkch",IF('statement of marks'!BE48="sd","fla/kh","r`rh; Hkk""kk")))))</f>
        <v>r`rh; Hkk"kk</v>
      </c>
      <c r="U594" s="1115"/>
      <c r="V594" s="277" t="str">
        <f>IF('statement of marks'!BF48="","",'statement of marks'!BF48)</f>
        <v/>
      </c>
      <c r="W594" s="277" t="str">
        <f>IF('statement of marks'!BG48="","",'statement of marks'!BG48)</f>
        <v/>
      </c>
      <c r="X594" s="275" t="str">
        <f>IF('statement of marks'!BH48="","",'statement of marks'!BH48)</f>
        <v/>
      </c>
      <c r="Y594" s="277" t="str">
        <f>IF('statement of marks'!BI48="","",'statement of marks'!BI48)</f>
        <v/>
      </c>
      <c r="Z594" s="277" t="str">
        <f>IF('statement of marks'!BJ48="","",'statement of marks'!BJ48)</f>
        <v/>
      </c>
      <c r="AA594" s="275" t="str">
        <f>IF('statement of marks'!BK48="","",'statement of marks'!BK48)</f>
        <v/>
      </c>
      <c r="AB594" s="277" t="str">
        <f>IF('statement of marks'!BL48="","",'statement of marks'!BL48)</f>
        <v/>
      </c>
      <c r="AC594" s="277" t="str">
        <f>IF('statement of marks'!BM48="","",'statement of marks'!BM48)</f>
        <v/>
      </c>
      <c r="AD594" s="275" t="str">
        <f>IF('statement of marks'!BN48="","",'statement of marks'!BN48)</f>
        <v/>
      </c>
      <c r="AE594" s="277" t="str">
        <f>IF('statement of marks'!BP48="","",'statement of marks'!BP48)</f>
        <v/>
      </c>
      <c r="AF594" s="277" t="str">
        <f>IF('statement of marks'!BQ48="","",'statement of marks'!BQ48)</f>
        <v/>
      </c>
      <c r="AG594" s="275" t="str">
        <f>IF('statement of marks'!BR48="","",'statement of marks'!BR48)</f>
        <v/>
      </c>
      <c r="AH594" s="281" t="str">
        <f>IF('statement of marks'!BS48="","",'statement of marks'!BS48)</f>
        <v/>
      </c>
    </row>
    <row r="595" spans="1:34" ht="19" customHeight="1">
      <c r="A595" s="291"/>
      <c r="B595" s="1114" t="str">
        <f>IF('statement of marks'!$CB$3="","",'statement of marks'!$CB$3)</f>
        <v>xf.kr</v>
      </c>
      <c r="C595" s="1115"/>
      <c r="D595" s="277" t="str">
        <f>IF('statement of marks'!CB47="","",'statement of marks'!CB47)</f>
        <v/>
      </c>
      <c r="E595" s="277" t="str">
        <f>IF('statement of marks'!CC47="","",'statement of marks'!CC47)</f>
        <v/>
      </c>
      <c r="F595" s="275" t="str">
        <f>IF('statement of marks'!CD47="","",'statement of marks'!CD47)</f>
        <v/>
      </c>
      <c r="G595" s="277" t="str">
        <f>IF('statement of marks'!CE47="","",'statement of marks'!CE47)</f>
        <v/>
      </c>
      <c r="H595" s="277" t="str">
        <f>IF('statement of marks'!CF47="","",'statement of marks'!CF47)</f>
        <v/>
      </c>
      <c r="I595" s="275" t="str">
        <f>IF('statement of marks'!CG47="","",'statement of marks'!CG47)</f>
        <v/>
      </c>
      <c r="J595" s="277" t="str">
        <f>IF('statement of marks'!CH47="","",'statement of marks'!CH47)</f>
        <v/>
      </c>
      <c r="K595" s="277" t="str">
        <f>IF('statement of marks'!CI47="","",'statement of marks'!CI47)</f>
        <v/>
      </c>
      <c r="L595" s="275" t="str">
        <f>IF('statement of marks'!CJ47="","",'statement of marks'!CJ47)</f>
        <v/>
      </c>
      <c r="M595" s="277" t="str">
        <f>IF('statement of marks'!CL47="","",'statement of marks'!CL47)</f>
        <v/>
      </c>
      <c r="N595" s="277" t="str">
        <f>IF('statement of marks'!CM47="","",'statement of marks'!CM47)</f>
        <v/>
      </c>
      <c r="O595" s="275" t="str">
        <f>IF('statement of marks'!CN47="","",'statement of marks'!CN47)</f>
        <v/>
      </c>
      <c r="P595" s="281" t="str">
        <f>IF('statement of marks'!CO47="","",'statement of marks'!CO47)</f>
        <v/>
      </c>
      <c r="Q595" s="1126"/>
      <c r="R595" s="1126"/>
      <c r="S595" s="291"/>
      <c r="T595" s="1114" t="str">
        <f>IF('statement of marks'!$CB$3="","",'statement of marks'!$CB$3)</f>
        <v>xf.kr</v>
      </c>
      <c r="U595" s="1115"/>
      <c r="V595" s="277" t="str">
        <f>IF('statement of marks'!CB48="","",'statement of marks'!CB48)</f>
        <v/>
      </c>
      <c r="W595" s="277" t="str">
        <f>IF('statement of marks'!CC48="","",'statement of marks'!CC48)</f>
        <v/>
      </c>
      <c r="X595" s="275" t="str">
        <f>IF('statement of marks'!CD48="","",'statement of marks'!CD48)</f>
        <v/>
      </c>
      <c r="Y595" s="277" t="str">
        <f>IF('statement of marks'!CE48="","",'statement of marks'!CE48)</f>
        <v/>
      </c>
      <c r="Z595" s="277" t="str">
        <f>IF('statement of marks'!CF48="","",'statement of marks'!CF48)</f>
        <v/>
      </c>
      <c r="AA595" s="275" t="str">
        <f>IF('statement of marks'!CG48="","",'statement of marks'!CG48)</f>
        <v/>
      </c>
      <c r="AB595" s="277" t="str">
        <f>IF('statement of marks'!CH48="","",'statement of marks'!CH48)</f>
        <v/>
      </c>
      <c r="AC595" s="277" t="str">
        <f>IF('statement of marks'!CI48="","",'statement of marks'!CI48)</f>
        <v/>
      </c>
      <c r="AD595" s="275" t="str">
        <f>IF('statement of marks'!CJ48="","",'statement of marks'!CJ48)</f>
        <v/>
      </c>
      <c r="AE595" s="277" t="str">
        <f>IF('statement of marks'!CL48="","",'statement of marks'!CL48)</f>
        <v/>
      </c>
      <c r="AF595" s="277" t="str">
        <f>IF('statement of marks'!CM48="","",'statement of marks'!CM48)</f>
        <v/>
      </c>
      <c r="AG595" s="275" t="str">
        <f>IF('statement of marks'!CN48="","",'statement of marks'!CN48)</f>
        <v/>
      </c>
      <c r="AH595" s="281" t="str">
        <f>IF('statement of marks'!CO48="","",'statement of marks'!CO48)</f>
        <v/>
      </c>
    </row>
    <row r="596" spans="1:34" ht="19" customHeight="1">
      <c r="A596" s="291"/>
      <c r="B596" s="1114" t="str">
        <f>IF('statement of marks'!$CX$3="","",'statement of marks'!$CX$3)</f>
        <v>foKku</v>
      </c>
      <c r="C596" s="1115"/>
      <c r="D596" s="277" t="str">
        <f>IF('statement of marks'!CX47="","",'statement of marks'!CX47)</f>
        <v/>
      </c>
      <c r="E596" s="277" t="str">
        <f>IF('statement of marks'!CY47="","",'statement of marks'!CY47)</f>
        <v/>
      </c>
      <c r="F596" s="275" t="str">
        <f>IF('statement of marks'!CZ47="","",'statement of marks'!CZ47)</f>
        <v/>
      </c>
      <c r="G596" s="277" t="str">
        <f>IF('statement of marks'!DA47="","",'statement of marks'!DA47)</f>
        <v/>
      </c>
      <c r="H596" s="277" t="str">
        <f>IF('statement of marks'!DB47="","",'statement of marks'!DB47)</f>
        <v/>
      </c>
      <c r="I596" s="275" t="str">
        <f>IF('statement of marks'!DC47="","",'statement of marks'!DC47)</f>
        <v/>
      </c>
      <c r="J596" s="277" t="str">
        <f>IF('statement of marks'!DD47="","",'statement of marks'!DD47)</f>
        <v/>
      </c>
      <c r="K596" s="277" t="str">
        <f>IF('statement of marks'!DE47="","",'statement of marks'!DE47)</f>
        <v/>
      </c>
      <c r="L596" s="275" t="str">
        <f>IF('statement of marks'!DF47="","",'statement of marks'!DF47)</f>
        <v/>
      </c>
      <c r="M596" s="277" t="str">
        <f>IF('statement of marks'!DH47="","",'statement of marks'!DH47)</f>
        <v/>
      </c>
      <c r="N596" s="277" t="str">
        <f>IF('statement of marks'!DI47="","",'statement of marks'!DI47)</f>
        <v/>
      </c>
      <c r="O596" s="275" t="str">
        <f>IF('statement of marks'!DJ47="","",'statement of marks'!DJ47)</f>
        <v/>
      </c>
      <c r="P596" s="281" t="str">
        <f>IF('statement of marks'!DK47="","",'statement of marks'!DK47)</f>
        <v/>
      </c>
      <c r="Q596" s="1126"/>
      <c r="R596" s="1126"/>
      <c r="S596" s="291"/>
      <c r="T596" s="1114" t="str">
        <f>IF('statement of marks'!$CX$3="","",'statement of marks'!$CX$3)</f>
        <v>foKku</v>
      </c>
      <c r="U596" s="1115"/>
      <c r="V596" s="277" t="str">
        <f>IF('statement of marks'!CX48="","",'statement of marks'!CX48)</f>
        <v/>
      </c>
      <c r="W596" s="277" t="str">
        <f>IF('statement of marks'!CY48="","",'statement of marks'!CY48)</f>
        <v/>
      </c>
      <c r="X596" s="275" t="str">
        <f>IF('statement of marks'!CZ48="","",'statement of marks'!CZ48)</f>
        <v/>
      </c>
      <c r="Y596" s="277" t="str">
        <f>IF('statement of marks'!DA48="","",'statement of marks'!DA48)</f>
        <v/>
      </c>
      <c r="Z596" s="277" t="str">
        <f>IF('statement of marks'!DB48="","",'statement of marks'!DB48)</f>
        <v/>
      </c>
      <c r="AA596" s="275" t="str">
        <f>IF('statement of marks'!DC48="","",'statement of marks'!DC48)</f>
        <v/>
      </c>
      <c r="AB596" s="277" t="str">
        <f>IF('statement of marks'!DD48="","",'statement of marks'!DD48)</f>
        <v/>
      </c>
      <c r="AC596" s="277" t="str">
        <f>IF('statement of marks'!DE48="","",'statement of marks'!DE48)</f>
        <v/>
      </c>
      <c r="AD596" s="275" t="str">
        <f>IF('statement of marks'!DF48="","",'statement of marks'!DF48)</f>
        <v/>
      </c>
      <c r="AE596" s="277" t="str">
        <f>IF('statement of marks'!DH48="","",'statement of marks'!DH48)</f>
        <v/>
      </c>
      <c r="AF596" s="277" t="str">
        <f>IF('statement of marks'!DI48="","",'statement of marks'!DI48)</f>
        <v/>
      </c>
      <c r="AG596" s="275" t="str">
        <f>IF('statement of marks'!DJ48="","",'statement of marks'!DJ48)</f>
        <v/>
      </c>
      <c r="AH596" s="281" t="str">
        <f>IF('statement of marks'!DK48="","",'statement of marks'!DK48)</f>
        <v/>
      </c>
    </row>
    <row r="597" spans="1:34" ht="19" customHeight="1">
      <c r="A597" s="291"/>
      <c r="B597" s="1114" t="str">
        <f>IF('statement of marks'!$DT$3="","",'statement of marks'!$DT$3)</f>
        <v>lkekftd foKku</v>
      </c>
      <c r="C597" s="1115"/>
      <c r="D597" s="277" t="str">
        <f>IF('statement of marks'!DT47="","",'statement of marks'!DT47)</f>
        <v/>
      </c>
      <c r="E597" s="277" t="str">
        <f>IF('statement of marks'!DU47="","",'statement of marks'!DU47)</f>
        <v/>
      </c>
      <c r="F597" s="275" t="str">
        <f>IF('statement of marks'!DV47="","",'statement of marks'!DV47)</f>
        <v/>
      </c>
      <c r="G597" s="277" t="str">
        <f>IF('statement of marks'!DW47="","",'statement of marks'!DW47)</f>
        <v/>
      </c>
      <c r="H597" s="277" t="str">
        <f>IF('statement of marks'!DX47="","",'statement of marks'!DX47)</f>
        <v/>
      </c>
      <c r="I597" s="275" t="str">
        <f>IF('statement of marks'!DY47="","",'statement of marks'!DY47)</f>
        <v/>
      </c>
      <c r="J597" s="277" t="str">
        <f>IF('statement of marks'!DZ47="","",'statement of marks'!DZ47)</f>
        <v/>
      </c>
      <c r="K597" s="277" t="str">
        <f>IF('statement of marks'!EA47="","",'statement of marks'!EA47)</f>
        <v/>
      </c>
      <c r="L597" s="275" t="str">
        <f>IF('statement of marks'!EB47="","",'statement of marks'!EB47)</f>
        <v/>
      </c>
      <c r="M597" s="277" t="str">
        <f>IF('statement of marks'!ED47="","",'statement of marks'!ED47)</f>
        <v/>
      </c>
      <c r="N597" s="277" t="str">
        <f>IF('statement of marks'!EE47="","",'statement of marks'!EE47)</f>
        <v/>
      </c>
      <c r="O597" s="275" t="str">
        <f>IF('statement of marks'!EF47="","",'statement of marks'!EF47)</f>
        <v/>
      </c>
      <c r="P597" s="281" t="str">
        <f>IF('statement of marks'!EG47="","",'statement of marks'!EG47)</f>
        <v/>
      </c>
      <c r="Q597" s="1126"/>
      <c r="R597" s="1126"/>
      <c r="S597" s="291"/>
      <c r="T597" s="1114" t="str">
        <f>IF('statement of marks'!$DT$3="","",'statement of marks'!$DT$3)</f>
        <v>lkekftd foKku</v>
      </c>
      <c r="U597" s="1115"/>
      <c r="V597" s="277" t="str">
        <f>IF('statement of marks'!DT48="","",'statement of marks'!DT48)</f>
        <v/>
      </c>
      <c r="W597" s="277" t="str">
        <f>IF('statement of marks'!DU48="","",'statement of marks'!DU48)</f>
        <v/>
      </c>
      <c r="X597" s="275" t="str">
        <f>IF('statement of marks'!DV48="","",'statement of marks'!DV48)</f>
        <v/>
      </c>
      <c r="Y597" s="277" t="str">
        <f>IF('statement of marks'!DW48="","",'statement of marks'!DW48)</f>
        <v/>
      </c>
      <c r="Z597" s="277" t="str">
        <f>IF('statement of marks'!DX48="","",'statement of marks'!DX48)</f>
        <v/>
      </c>
      <c r="AA597" s="275" t="str">
        <f>IF('statement of marks'!DY48="","",'statement of marks'!DY48)</f>
        <v/>
      </c>
      <c r="AB597" s="277" t="str">
        <f>IF('statement of marks'!DZ48="","",'statement of marks'!DZ48)</f>
        <v/>
      </c>
      <c r="AC597" s="277" t="str">
        <f>IF('statement of marks'!EA48="","",'statement of marks'!EA48)</f>
        <v/>
      </c>
      <c r="AD597" s="275" t="str">
        <f>IF('statement of marks'!EB48="","",'statement of marks'!EB48)</f>
        <v/>
      </c>
      <c r="AE597" s="277" t="str">
        <f>IF('statement of marks'!ED48="","",'statement of marks'!ED48)</f>
        <v/>
      </c>
      <c r="AF597" s="277" t="str">
        <f>IF('statement of marks'!EE48="","",'statement of marks'!EE48)</f>
        <v/>
      </c>
      <c r="AG597" s="275" t="str">
        <f>IF('statement of marks'!EF48="","",'statement of marks'!EF48)</f>
        <v/>
      </c>
      <c r="AH597" s="281" t="str">
        <f>IF('statement of marks'!EG48="","",'statement of marks'!EG48)</f>
        <v/>
      </c>
    </row>
    <row r="598" spans="1:34" ht="19" customHeight="1">
      <c r="A598" s="291"/>
      <c r="B598" s="1117" t="s">
        <v>271</v>
      </c>
      <c r="C598" s="1118"/>
      <c r="D598" s="1111" t="s">
        <v>1</v>
      </c>
      <c r="E598" s="1111"/>
      <c r="F598" s="1111"/>
      <c r="G598" s="1111" t="s">
        <v>21</v>
      </c>
      <c r="H598" s="1111"/>
      <c r="I598" s="1111"/>
      <c r="J598" s="1111" t="s">
        <v>272</v>
      </c>
      <c r="K598" s="1111"/>
      <c r="L598" s="1111"/>
      <c r="M598" s="1111" t="s">
        <v>68</v>
      </c>
      <c r="N598" s="1111"/>
      <c r="O598" s="1111"/>
      <c r="P598" s="282"/>
      <c r="Q598" s="1126"/>
      <c r="R598" s="1126"/>
      <c r="S598" s="291"/>
      <c r="T598" s="1117" t="s">
        <v>271</v>
      </c>
      <c r="U598" s="1118"/>
      <c r="V598" s="1111" t="s">
        <v>1</v>
      </c>
      <c r="W598" s="1111"/>
      <c r="X598" s="1111"/>
      <c r="Y598" s="1111" t="s">
        <v>21</v>
      </c>
      <c r="Z598" s="1111"/>
      <c r="AA598" s="1111"/>
      <c r="AB598" s="1111" t="s">
        <v>272</v>
      </c>
      <c r="AC598" s="1111"/>
      <c r="AD598" s="1111"/>
      <c r="AE598" s="1111" t="s">
        <v>68</v>
      </c>
      <c r="AF598" s="1111"/>
      <c r="AG598" s="1111"/>
      <c r="AH598" s="282"/>
    </row>
    <row r="599" spans="1:34" ht="19" customHeight="1">
      <c r="A599" s="291"/>
      <c r="B599" s="1104" t="s">
        <v>3</v>
      </c>
      <c r="C599" s="1105"/>
      <c r="D599" s="1116">
        <f>IF('statement of marks'!EP$6="","",'statement of marks'!EP$6)</f>
        <v>20</v>
      </c>
      <c r="E599" s="1116"/>
      <c r="F599" s="1116"/>
      <c r="G599" s="1116">
        <f>IF('statement of marks'!EQ$6="","",'statement of marks'!EQ$6)</f>
        <v>20</v>
      </c>
      <c r="H599" s="1116"/>
      <c r="I599" s="1116"/>
      <c r="J599" s="1116">
        <f>IF('statement of marks'!ES$6="","",'statement of marks'!ES$6)</f>
        <v>20</v>
      </c>
      <c r="K599" s="1116"/>
      <c r="L599" s="1116"/>
      <c r="M599" s="1116">
        <f>IF('statement of marks'!EY$6="","",'statement of marks'!ER$6)</f>
        <v>20</v>
      </c>
      <c r="N599" s="1116"/>
      <c r="O599" s="1116"/>
      <c r="P599" s="283"/>
      <c r="Q599" s="1126"/>
      <c r="R599" s="1126"/>
      <c r="S599" s="291"/>
      <c r="T599" s="1104" t="s">
        <v>3</v>
      </c>
      <c r="U599" s="1105"/>
      <c r="V599" s="1116">
        <f>IF('statement of marks'!EP$6="","",'statement of marks'!EP$6)</f>
        <v>20</v>
      </c>
      <c r="W599" s="1116"/>
      <c r="X599" s="1116"/>
      <c r="Y599" s="1116">
        <f>IF('statement of marks'!EQ$6="","",'statement of marks'!EQ$6)</f>
        <v>20</v>
      </c>
      <c r="Z599" s="1116"/>
      <c r="AA599" s="1116"/>
      <c r="AB599" s="1116">
        <f>IF('statement of marks'!ES$6="","",'statement of marks'!ES$6)</f>
        <v>20</v>
      </c>
      <c r="AC599" s="1116"/>
      <c r="AD599" s="1116"/>
      <c r="AE599" s="1116">
        <f>IF('statement of marks'!EY$6="","",'statement of marks'!ER$6)</f>
        <v>20</v>
      </c>
      <c r="AF599" s="1116"/>
      <c r="AG599" s="1116"/>
      <c r="AH599" s="283"/>
    </row>
    <row r="600" spans="1:34" ht="19" customHeight="1">
      <c r="A600" s="291"/>
      <c r="B600" s="1114" t="str">
        <f>IF('statement of marks'!$EP$3="","",'statement of marks'!$EP$3)</f>
        <v>dk;kZuqHko</v>
      </c>
      <c r="C600" s="1115"/>
      <c r="D600" s="1103" t="str">
        <f>IF('statement of marks'!EP47="","",'statement of marks'!EP47)</f>
        <v/>
      </c>
      <c r="E600" s="1103"/>
      <c r="F600" s="1103"/>
      <c r="G600" s="1103" t="str">
        <f>IF('statement of marks'!EQ47="","",'statement of marks'!EQ47)</f>
        <v/>
      </c>
      <c r="H600" s="1103"/>
      <c r="I600" s="1103"/>
      <c r="J600" s="1103" t="str">
        <f>IF('statement of marks'!ES47="","",'statement of marks'!ES47)</f>
        <v/>
      </c>
      <c r="K600" s="1103"/>
      <c r="L600" s="1103"/>
      <c r="M600" s="1103" t="str">
        <f>IF('statement of marks'!ER47="","",'statement of marks'!ER47)</f>
        <v/>
      </c>
      <c r="N600" s="1103"/>
      <c r="O600" s="1103"/>
      <c r="P600" s="284"/>
      <c r="Q600" s="1126"/>
      <c r="R600" s="1126"/>
      <c r="S600" s="291"/>
      <c r="T600" s="1114" t="str">
        <f>IF('statement of marks'!$EP$3="","",'statement of marks'!$EP$3)</f>
        <v>dk;kZuqHko</v>
      </c>
      <c r="U600" s="1115"/>
      <c r="V600" s="1103" t="str">
        <f>IF('statement of marks'!EP48="","",'statement of marks'!EP48)</f>
        <v/>
      </c>
      <c r="W600" s="1103"/>
      <c r="X600" s="1103"/>
      <c r="Y600" s="1103" t="str">
        <f>IF('statement of marks'!EQ48="","",'statement of marks'!EQ48)</f>
        <v/>
      </c>
      <c r="Z600" s="1103"/>
      <c r="AA600" s="1103"/>
      <c r="AB600" s="1103" t="str">
        <f>IF('statement of marks'!ES48="","",'statement of marks'!ES48)</f>
        <v/>
      </c>
      <c r="AC600" s="1103"/>
      <c r="AD600" s="1103"/>
      <c r="AE600" s="1103" t="str">
        <f>IF('statement of marks'!ER48="","",'statement of marks'!ER48)</f>
        <v/>
      </c>
      <c r="AF600" s="1103"/>
      <c r="AG600" s="1103"/>
      <c r="AH600" s="284"/>
    </row>
    <row r="601" spans="1:34" ht="19" customHeight="1">
      <c r="A601" s="291"/>
      <c r="B601" s="1112" t="str">
        <f>IF('statement of marks'!$EZ$3="","",'statement of marks'!$EZ$3)</f>
        <v>dyk f'k{kk</v>
      </c>
      <c r="C601" s="1113"/>
      <c r="D601" s="1103" t="str">
        <f>IF('statement of marks'!EZ47="","",'statement of marks'!EZ47)</f>
        <v/>
      </c>
      <c r="E601" s="1103"/>
      <c r="F601" s="1103"/>
      <c r="G601" s="1103" t="str">
        <f>IF('statement of marks'!FA47="","",'statement of marks'!FA47)</f>
        <v/>
      </c>
      <c r="H601" s="1103"/>
      <c r="I601" s="1103"/>
      <c r="J601" s="1103" t="str">
        <f>IF('statement of marks'!FC47="","",'statement of marks'!FC47)</f>
        <v/>
      </c>
      <c r="K601" s="1103"/>
      <c r="L601" s="1103"/>
      <c r="M601" s="1103" t="str">
        <f>IF('statement of marks'!FB47="","",'statement of marks'!FB47)</f>
        <v/>
      </c>
      <c r="N601" s="1103"/>
      <c r="O601" s="1103"/>
      <c r="P601" s="284"/>
      <c r="Q601" s="1126"/>
      <c r="R601" s="1126"/>
      <c r="S601" s="291"/>
      <c r="T601" s="1112" t="str">
        <f>IF('statement of marks'!$EZ$3="","",'statement of marks'!$EZ$3)</f>
        <v>dyk f'k{kk</v>
      </c>
      <c r="U601" s="1113"/>
      <c r="V601" s="1103" t="str">
        <f>IF('statement of marks'!EZ48="","",'statement of marks'!EZ48)</f>
        <v/>
      </c>
      <c r="W601" s="1103"/>
      <c r="X601" s="1103"/>
      <c r="Y601" s="1103" t="str">
        <f>IF('statement of marks'!FA48="","",'statement of marks'!FA48)</f>
        <v/>
      </c>
      <c r="Z601" s="1103"/>
      <c r="AA601" s="1103"/>
      <c r="AB601" s="1103" t="str">
        <f>IF('statement of marks'!FC48="","",'statement of marks'!FC48)</f>
        <v/>
      </c>
      <c r="AC601" s="1103"/>
      <c r="AD601" s="1103"/>
      <c r="AE601" s="1103" t="str">
        <f>IF('statement of marks'!FB48="","",'statement of marks'!FB48)</f>
        <v/>
      </c>
      <c r="AF601" s="1103"/>
      <c r="AG601" s="1103"/>
      <c r="AH601" s="284"/>
    </row>
    <row r="602" spans="1:34" ht="19" customHeight="1">
      <c r="A602" s="291"/>
      <c r="B602" s="1109" t="str">
        <f>IF('statement of marks'!$FJ$3="","",'statement of marks'!$FJ$3)</f>
        <v>LokLF; ,oe~ 'kkjhfjd f'k{kk</v>
      </c>
      <c r="C602" s="1110"/>
      <c r="D602" s="1103" t="str">
        <f>IF('statement of marks'!FJ47="","",'statement of marks'!FJ47)</f>
        <v/>
      </c>
      <c r="E602" s="1103"/>
      <c r="F602" s="1103"/>
      <c r="G602" s="1103" t="str">
        <f>IF('statement of marks'!FK47="","",'statement of marks'!FK47)</f>
        <v/>
      </c>
      <c r="H602" s="1103"/>
      <c r="I602" s="1103"/>
      <c r="J602" s="1103" t="str">
        <f>IF('statement of marks'!FM47="","",'statement of marks'!FM47)</f>
        <v/>
      </c>
      <c r="K602" s="1103"/>
      <c r="L602" s="1103"/>
      <c r="M602" s="1103" t="str">
        <f>IF('statement of marks'!FL47="","",'statement of marks'!FL47)</f>
        <v/>
      </c>
      <c r="N602" s="1103"/>
      <c r="O602" s="1103"/>
      <c r="P602" s="284"/>
      <c r="Q602" s="1126"/>
      <c r="R602" s="1126"/>
      <c r="S602" s="291"/>
      <c r="T602" s="1109" t="str">
        <f>IF('statement of marks'!$FJ$3="","",'statement of marks'!$FJ$3)</f>
        <v>LokLF; ,oe~ 'kkjhfjd f'k{kk</v>
      </c>
      <c r="U602" s="1110"/>
      <c r="V602" s="1103" t="str">
        <f>IF('statement of marks'!FJ48="","",'statement of marks'!FJ48)</f>
        <v/>
      </c>
      <c r="W602" s="1103"/>
      <c r="X602" s="1103"/>
      <c r="Y602" s="1103" t="str">
        <f>IF('statement of marks'!FK48="","",'statement of marks'!FK48)</f>
        <v/>
      </c>
      <c r="Z602" s="1103"/>
      <c r="AA602" s="1103"/>
      <c r="AB602" s="1103" t="str">
        <f>IF('statement of marks'!FM48="","",'statement of marks'!FM48)</f>
        <v/>
      </c>
      <c r="AC602" s="1103"/>
      <c r="AD602" s="1103"/>
      <c r="AE602" s="1103" t="str">
        <f>IF('statement of marks'!FL48="","",'statement of marks'!FL48)</f>
        <v/>
      </c>
      <c r="AF602" s="1103"/>
      <c r="AG602" s="1103"/>
      <c r="AH602" s="284"/>
    </row>
    <row r="603" spans="1:34" ht="19" customHeight="1">
      <c r="A603" s="291"/>
      <c r="B603" s="1104" t="s">
        <v>273</v>
      </c>
      <c r="C603" s="1105"/>
      <c r="D603" s="1081" t="str">
        <f>details!$DZ$3</f>
        <v>vxLr rd</v>
      </c>
      <c r="E603" s="1081"/>
      <c r="F603" s="1081"/>
      <c r="G603" s="1081" t="str">
        <f>details!$ED$3</f>
        <v>vDVwcj rd</v>
      </c>
      <c r="H603" s="1081"/>
      <c r="I603" s="1081"/>
      <c r="J603" s="1081" t="str">
        <f>details!$EL$3</f>
        <v>Qjojh rd</v>
      </c>
      <c r="K603" s="1081"/>
      <c r="L603" s="1081"/>
      <c r="M603" s="1081" t="str">
        <f>details!$EH$3</f>
        <v>fnlEcj rd</v>
      </c>
      <c r="N603" s="1081"/>
      <c r="O603" s="1081"/>
      <c r="P603" s="284"/>
      <c r="Q603" s="1126"/>
      <c r="R603" s="1126"/>
      <c r="S603" s="291"/>
      <c r="T603" s="1104" t="s">
        <v>273</v>
      </c>
      <c r="U603" s="1105"/>
      <c r="V603" s="1106" t="str">
        <f>details!$DZ$3</f>
        <v>vxLr rd</v>
      </c>
      <c r="W603" s="1107"/>
      <c r="X603" s="1108"/>
      <c r="Y603" s="1106" t="str">
        <f>details!$ED$3</f>
        <v>vDVwcj rd</v>
      </c>
      <c r="Z603" s="1107"/>
      <c r="AA603" s="1108"/>
      <c r="AB603" s="1106" t="str">
        <f>details!$EL$3</f>
        <v>Qjojh rd</v>
      </c>
      <c r="AC603" s="1107"/>
      <c r="AD603" s="1108"/>
      <c r="AE603" s="1106" t="str">
        <f>details!$EH$3</f>
        <v>fnlEcj rd</v>
      </c>
      <c r="AF603" s="1107"/>
      <c r="AG603" s="1108"/>
      <c r="AH603" s="284"/>
    </row>
    <row r="604" spans="1:34" ht="19" customHeight="1">
      <c r="A604" s="291"/>
      <c r="B604" s="1100" t="s">
        <v>99</v>
      </c>
      <c r="C604" s="1101"/>
      <c r="D604" s="1102" t="str">
        <f>IF(details!EA47="","",details!EA47)</f>
        <v/>
      </c>
      <c r="E604" s="1102"/>
      <c r="F604" s="1102"/>
      <c r="G604" s="1102" t="str">
        <f>IF(details!EE47="","",details!EE47)</f>
        <v/>
      </c>
      <c r="H604" s="1102"/>
      <c r="I604" s="1102"/>
      <c r="J604" s="1102" t="str">
        <f>IF(details!EM47="","",details!EM47)</f>
        <v/>
      </c>
      <c r="K604" s="1102"/>
      <c r="L604" s="1102"/>
      <c r="M604" s="1102" t="str">
        <f>IF(details!EI47="","",details!EI47)</f>
        <v/>
      </c>
      <c r="N604" s="1102"/>
      <c r="O604" s="1102"/>
      <c r="P604" s="295"/>
      <c r="Q604" s="1126"/>
      <c r="R604" s="1126"/>
      <c r="S604" s="291"/>
      <c r="T604" s="1100" t="s">
        <v>99</v>
      </c>
      <c r="U604" s="1101"/>
      <c r="V604" s="1091" t="str">
        <f>IF(details!EA48="","",details!EA48)</f>
        <v/>
      </c>
      <c r="W604" s="1092"/>
      <c r="X604" s="1093"/>
      <c r="Y604" s="1091" t="str">
        <f>IF(details!EE48="","",details!EE48)</f>
        <v/>
      </c>
      <c r="Z604" s="1092"/>
      <c r="AA604" s="1093"/>
      <c r="AB604" s="1091" t="str">
        <f>IF(details!EM48="","",details!EM48)</f>
        <v/>
      </c>
      <c r="AC604" s="1092"/>
      <c r="AD604" s="1093"/>
      <c r="AE604" s="1091" t="str">
        <f>IF(details!EI48="","",details!EI48)</f>
        <v/>
      </c>
      <c r="AF604" s="1092"/>
      <c r="AG604" s="1093"/>
      <c r="AH604" s="285"/>
    </row>
    <row r="605" spans="1:34" ht="19" customHeight="1">
      <c r="A605" s="292"/>
      <c r="B605" s="1094" t="s">
        <v>15</v>
      </c>
      <c r="C605" s="1095"/>
      <c r="D605" s="1096" t="str">
        <f>IF(details!DZ47="","",details!DZ47)</f>
        <v/>
      </c>
      <c r="E605" s="1096"/>
      <c r="F605" s="1096"/>
      <c r="G605" s="1096" t="str">
        <f>IF(details!ED47="","",details!ED47)</f>
        <v/>
      </c>
      <c r="H605" s="1096"/>
      <c r="I605" s="1096"/>
      <c r="J605" s="1096" t="str">
        <f>IF(details!EL47="","",details!EL47)</f>
        <v/>
      </c>
      <c r="K605" s="1096"/>
      <c r="L605" s="1096"/>
      <c r="M605" s="1096" t="str">
        <f>IF(details!EH47="","",details!EH47)</f>
        <v/>
      </c>
      <c r="N605" s="1096"/>
      <c r="O605" s="1096"/>
      <c r="P605" s="296"/>
      <c r="Q605" s="1126"/>
      <c r="R605" s="1126"/>
      <c r="S605" s="292"/>
      <c r="T605" s="1094" t="s">
        <v>15</v>
      </c>
      <c r="U605" s="1095"/>
      <c r="V605" s="1097" t="str">
        <f>IF(details!DZ48="","",details!DZ48)</f>
        <v/>
      </c>
      <c r="W605" s="1098"/>
      <c r="X605" s="1099"/>
      <c r="Y605" s="1097" t="str">
        <f>IF(details!ED48="","",details!ED48)</f>
        <v/>
      </c>
      <c r="Z605" s="1098"/>
      <c r="AA605" s="1099"/>
      <c r="AB605" s="1097" t="str">
        <f>IF(details!EL48="","",details!EL48)</f>
        <v/>
      </c>
      <c r="AC605" s="1098"/>
      <c r="AD605" s="1099"/>
      <c r="AE605" s="1097" t="str">
        <f>IF(details!EH48="","",details!EH48)</f>
        <v/>
      </c>
      <c r="AF605" s="1098"/>
      <c r="AG605" s="1099"/>
      <c r="AH605" s="286"/>
    </row>
    <row r="606" spans="1:34" ht="19" customHeight="1">
      <c r="A606" s="291"/>
      <c r="B606" s="1089" t="s">
        <v>100</v>
      </c>
      <c r="C606" s="1090"/>
      <c r="D606" s="1081"/>
      <c r="E606" s="1081"/>
      <c r="F606" s="1081"/>
      <c r="G606" s="1081"/>
      <c r="H606" s="1081"/>
      <c r="I606" s="1081"/>
      <c r="J606" s="1081"/>
      <c r="K606" s="1081"/>
      <c r="L606" s="1081"/>
      <c r="M606" s="1081"/>
      <c r="N606" s="1081"/>
      <c r="O606" s="1081"/>
      <c r="P606" s="287"/>
      <c r="Q606" s="1126"/>
      <c r="R606" s="1126"/>
      <c r="S606" s="291"/>
      <c r="T606" s="1089" t="s">
        <v>100</v>
      </c>
      <c r="U606" s="1090"/>
      <c r="V606" s="1081"/>
      <c r="W606" s="1081"/>
      <c r="X606" s="1081"/>
      <c r="Y606" s="1081"/>
      <c r="Z606" s="1081"/>
      <c r="AA606" s="1081"/>
      <c r="AB606" s="1081"/>
      <c r="AC606" s="1081"/>
      <c r="AD606" s="1081"/>
      <c r="AE606" s="1081"/>
      <c r="AF606" s="1081"/>
      <c r="AG606" s="1081"/>
      <c r="AH606" s="287"/>
    </row>
    <row r="607" spans="1:34" ht="19" customHeight="1">
      <c r="A607" s="291"/>
      <c r="B607" s="1087" t="s">
        <v>80</v>
      </c>
      <c r="C607" s="1088"/>
      <c r="D607" s="1081"/>
      <c r="E607" s="1081"/>
      <c r="F607" s="1081"/>
      <c r="G607" s="1081"/>
      <c r="H607" s="1081"/>
      <c r="I607" s="1081"/>
      <c r="J607" s="1081"/>
      <c r="K607" s="1081"/>
      <c r="L607" s="1081"/>
      <c r="M607" s="1081"/>
      <c r="N607" s="1081"/>
      <c r="O607" s="1081"/>
      <c r="P607" s="287"/>
      <c r="Q607" s="1126"/>
      <c r="R607" s="1126"/>
      <c r="S607" s="291"/>
      <c r="T607" s="1087" t="s">
        <v>80</v>
      </c>
      <c r="U607" s="1088"/>
      <c r="V607" s="1081"/>
      <c r="W607" s="1081"/>
      <c r="X607" s="1081"/>
      <c r="Y607" s="1081"/>
      <c r="Z607" s="1081"/>
      <c r="AA607" s="1081"/>
      <c r="AB607" s="1081"/>
      <c r="AC607" s="1081"/>
      <c r="AD607" s="1081"/>
      <c r="AE607" s="1081"/>
      <c r="AF607" s="1081"/>
      <c r="AG607" s="1081"/>
      <c r="AH607" s="287"/>
    </row>
    <row r="608" spans="1:34" ht="19" customHeight="1">
      <c r="A608" s="291"/>
      <c r="B608" s="1085" t="s">
        <v>101</v>
      </c>
      <c r="C608" s="1086"/>
      <c r="D608" s="1081"/>
      <c r="E608" s="1081"/>
      <c r="F608" s="1081"/>
      <c r="G608" s="1081"/>
      <c r="H608" s="1081"/>
      <c r="I608" s="1081"/>
      <c r="J608" s="1081"/>
      <c r="K608" s="1081"/>
      <c r="L608" s="1081"/>
      <c r="M608" s="1081"/>
      <c r="N608" s="1081"/>
      <c r="O608" s="1081"/>
      <c r="P608" s="287"/>
      <c r="Q608" s="1126"/>
      <c r="R608" s="1126"/>
      <c r="S608" s="291"/>
      <c r="T608" s="1085" t="s">
        <v>101</v>
      </c>
      <c r="U608" s="1086"/>
      <c r="V608" s="1081"/>
      <c r="W608" s="1081"/>
      <c r="X608" s="1081"/>
      <c r="Y608" s="1081"/>
      <c r="Z608" s="1081"/>
      <c r="AA608" s="1081"/>
      <c r="AB608" s="1081"/>
      <c r="AC608" s="1081"/>
      <c r="AD608" s="1081"/>
      <c r="AE608" s="1081"/>
      <c r="AF608" s="1081"/>
      <c r="AG608" s="1081"/>
      <c r="AH608" s="287"/>
    </row>
    <row r="609" spans="1:34" ht="19" customHeight="1" thickBot="1">
      <c r="A609" s="293"/>
      <c r="B609" s="1082" t="s">
        <v>102</v>
      </c>
      <c r="C609" s="1083"/>
      <c r="D609" s="1084"/>
      <c r="E609" s="1084"/>
      <c r="F609" s="1084"/>
      <c r="G609" s="1084"/>
      <c r="H609" s="1084"/>
      <c r="I609" s="1084"/>
      <c r="J609" s="1084"/>
      <c r="K609" s="1084"/>
      <c r="L609" s="1084"/>
      <c r="M609" s="1084"/>
      <c r="N609" s="1084"/>
      <c r="O609" s="1084"/>
      <c r="P609" s="288"/>
      <c r="Q609" s="1126"/>
      <c r="R609" s="1126"/>
      <c r="S609" s="293"/>
      <c r="T609" s="1082" t="s">
        <v>102</v>
      </c>
      <c r="U609" s="1083"/>
      <c r="V609" s="1084"/>
      <c r="W609" s="1084"/>
      <c r="X609" s="1084"/>
      <c r="Y609" s="1084"/>
      <c r="Z609" s="1084"/>
      <c r="AA609" s="1084"/>
      <c r="AB609" s="1084"/>
      <c r="AC609" s="1084"/>
      <c r="AD609" s="1084"/>
      <c r="AE609" s="1084"/>
      <c r="AF609" s="1084"/>
      <c r="AG609" s="1084"/>
      <c r="AH609" s="288"/>
    </row>
    <row r="610" spans="1:34" ht="19" customHeight="1">
      <c r="A610" s="290"/>
      <c r="B610" s="1123" t="s">
        <v>47</v>
      </c>
      <c r="C610" s="1124"/>
      <c r="D610" s="1124"/>
      <c r="E610" s="1124"/>
      <c r="F610" s="1124"/>
      <c r="G610" s="1124"/>
      <c r="H610" s="1124"/>
      <c r="I610" s="1124"/>
      <c r="J610" s="1124"/>
      <c r="K610" s="1124"/>
      <c r="L610" s="1124"/>
      <c r="M610" s="1124"/>
      <c r="N610" s="1124"/>
      <c r="O610" s="1124"/>
      <c r="P610" s="1125"/>
      <c r="Q610" s="1126"/>
      <c r="R610" s="1126"/>
      <c r="S610" s="290"/>
      <c r="T610" s="1123" t="s">
        <v>47</v>
      </c>
      <c r="U610" s="1124"/>
      <c r="V610" s="1124"/>
      <c r="W610" s="1124"/>
      <c r="X610" s="1124"/>
      <c r="Y610" s="1124"/>
      <c r="Z610" s="1124"/>
      <c r="AA610" s="1124"/>
      <c r="AB610" s="1124"/>
      <c r="AC610" s="1124"/>
      <c r="AD610" s="1124"/>
      <c r="AE610" s="1124"/>
      <c r="AF610" s="1124"/>
      <c r="AG610" s="1124"/>
      <c r="AH610" s="1125"/>
    </row>
    <row r="611" spans="1:34" ht="19" customHeight="1">
      <c r="A611" s="1127"/>
      <c r="B611" s="1128" t="str">
        <f>'statement of marks'!$A$1</f>
        <v>jk- ck- ek/;fed fo|ky; uohu] fuEckgsM+k</v>
      </c>
      <c r="C611" s="1129"/>
      <c r="D611" s="1129"/>
      <c r="E611" s="1129"/>
      <c r="F611" s="1129"/>
      <c r="G611" s="1129"/>
      <c r="H611" s="1129"/>
      <c r="I611" s="1129"/>
      <c r="J611" s="1129"/>
      <c r="K611" s="1129"/>
      <c r="L611" s="1129"/>
      <c r="M611" s="1129"/>
      <c r="N611" s="1129"/>
      <c r="O611" s="1129"/>
      <c r="P611" s="1130"/>
      <c r="Q611" s="1126"/>
      <c r="R611" s="1126"/>
      <c r="S611" s="1127"/>
      <c r="T611" s="1128" t="str">
        <f>'statement of marks'!$A$1</f>
        <v>jk- ck- ek/;fed fo|ky; uohu] fuEckgsM+k</v>
      </c>
      <c r="U611" s="1129"/>
      <c r="V611" s="1129"/>
      <c r="W611" s="1129"/>
      <c r="X611" s="1129"/>
      <c r="Y611" s="1129"/>
      <c r="Z611" s="1129"/>
      <c r="AA611" s="1129"/>
      <c r="AB611" s="1129"/>
      <c r="AC611" s="1129"/>
      <c r="AD611" s="1129"/>
      <c r="AE611" s="1129"/>
      <c r="AF611" s="1129"/>
      <c r="AG611" s="1129"/>
      <c r="AH611" s="1130"/>
    </row>
    <row r="612" spans="1:34" ht="19" customHeight="1">
      <c r="A612" s="1127"/>
      <c r="B612" s="1128"/>
      <c r="C612" s="1129"/>
      <c r="D612" s="1129"/>
      <c r="E612" s="1129"/>
      <c r="F612" s="1129"/>
      <c r="G612" s="1129"/>
      <c r="H612" s="1129"/>
      <c r="I612" s="1129"/>
      <c r="J612" s="1129"/>
      <c r="K612" s="1129"/>
      <c r="L612" s="1129"/>
      <c r="M612" s="1129"/>
      <c r="N612" s="1129"/>
      <c r="O612" s="1129"/>
      <c r="P612" s="1130"/>
      <c r="Q612" s="1126"/>
      <c r="R612" s="1126"/>
      <c r="S612" s="1127"/>
      <c r="T612" s="1128"/>
      <c r="U612" s="1129"/>
      <c r="V612" s="1129"/>
      <c r="W612" s="1129"/>
      <c r="X612" s="1129"/>
      <c r="Y612" s="1129"/>
      <c r="Z612" s="1129"/>
      <c r="AA612" s="1129"/>
      <c r="AB612" s="1129"/>
      <c r="AC612" s="1129"/>
      <c r="AD612" s="1129"/>
      <c r="AE612" s="1129"/>
      <c r="AF612" s="1129"/>
      <c r="AG612" s="1129"/>
      <c r="AH612" s="1130"/>
    </row>
    <row r="613" spans="1:34" ht="19" customHeight="1">
      <c r="A613" s="291"/>
      <c r="B613" s="1131" t="s">
        <v>96</v>
      </c>
      <c r="C613" s="1132"/>
      <c r="D613" s="1119" t="str">
        <f>'statement of marks'!$H$3</f>
        <v>2015-16</v>
      </c>
      <c r="E613" s="1119"/>
      <c r="F613" s="1119"/>
      <c r="G613" s="1119"/>
      <c r="H613" s="1119"/>
      <c r="I613" s="1119"/>
      <c r="J613" s="1119"/>
      <c r="K613" s="1119"/>
      <c r="L613" s="1119"/>
      <c r="M613" s="1119"/>
      <c r="N613" s="1119"/>
      <c r="O613" s="1119"/>
      <c r="P613" s="1120"/>
      <c r="Q613" s="1126"/>
      <c r="R613" s="1126"/>
      <c r="S613" s="291"/>
      <c r="T613" s="1131" t="s">
        <v>96</v>
      </c>
      <c r="U613" s="1132"/>
      <c r="V613" s="1119" t="str">
        <f>'statement of marks'!$H$3</f>
        <v>2015-16</v>
      </c>
      <c r="W613" s="1119"/>
      <c r="X613" s="1119"/>
      <c r="Y613" s="1119"/>
      <c r="Z613" s="1119"/>
      <c r="AA613" s="1119"/>
      <c r="AB613" s="1119"/>
      <c r="AC613" s="1119"/>
      <c r="AD613" s="1119"/>
      <c r="AE613" s="1119"/>
      <c r="AF613" s="1119"/>
      <c r="AG613" s="1119"/>
      <c r="AH613" s="1120"/>
    </row>
    <row r="614" spans="1:34" ht="19" customHeight="1">
      <c r="A614" s="291"/>
      <c r="B614" s="1114" t="s">
        <v>218</v>
      </c>
      <c r="C614" s="1115"/>
      <c r="D614" s="1115" t="str">
        <f>IF('statement of marks'!J49="","",'statement of marks'!J49)</f>
        <v/>
      </c>
      <c r="E614" s="1115"/>
      <c r="F614" s="1115"/>
      <c r="G614" s="1115"/>
      <c r="H614" s="1115"/>
      <c r="I614" s="1115"/>
      <c r="J614" s="1115"/>
      <c r="K614" s="1115"/>
      <c r="L614" s="1115"/>
      <c r="M614" s="1115"/>
      <c r="N614" s="1115"/>
      <c r="O614" s="1115"/>
      <c r="P614" s="1133"/>
      <c r="Q614" s="1126"/>
      <c r="R614" s="1126"/>
      <c r="S614" s="291"/>
      <c r="T614" s="1114" t="s">
        <v>218</v>
      </c>
      <c r="U614" s="1115"/>
      <c r="V614" s="1115" t="str">
        <f>IF('statement of marks'!J50="","",'statement of marks'!J50)</f>
        <v/>
      </c>
      <c r="W614" s="1115"/>
      <c r="X614" s="1115"/>
      <c r="Y614" s="1115"/>
      <c r="Z614" s="1115"/>
      <c r="AA614" s="1115"/>
      <c r="AB614" s="1115"/>
      <c r="AC614" s="1115"/>
      <c r="AD614" s="1115"/>
      <c r="AE614" s="1115"/>
      <c r="AF614" s="1115"/>
      <c r="AG614" s="1115"/>
      <c r="AH614" s="1133"/>
    </row>
    <row r="615" spans="1:34" ht="19" customHeight="1">
      <c r="A615" s="291"/>
      <c r="B615" s="1114" t="s">
        <v>219</v>
      </c>
      <c r="C615" s="1115"/>
      <c r="D615" s="1115" t="str">
        <f>IF('statement of marks'!K49="","",'statement of marks'!K49)</f>
        <v/>
      </c>
      <c r="E615" s="1115"/>
      <c r="F615" s="1115"/>
      <c r="G615" s="1115"/>
      <c r="H615" s="1115"/>
      <c r="I615" s="1115"/>
      <c r="J615" s="1115"/>
      <c r="K615" s="1115"/>
      <c r="L615" s="1115"/>
      <c r="M615" s="1115"/>
      <c r="N615" s="1115"/>
      <c r="O615" s="1115"/>
      <c r="P615" s="1133"/>
      <c r="Q615" s="1126"/>
      <c r="R615" s="1126"/>
      <c r="S615" s="291"/>
      <c r="T615" s="1114" t="s">
        <v>219</v>
      </c>
      <c r="U615" s="1115"/>
      <c r="V615" s="1115" t="str">
        <f>IF('statement of marks'!K50="","",'statement of marks'!K50)</f>
        <v/>
      </c>
      <c r="W615" s="1115"/>
      <c r="X615" s="1115"/>
      <c r="Y615" s="1115"/>
      <c r="Z615" s="1115"/>
      <c r="AA615" s="1115"/>
      <c r="AB615" s="1115"/>
      <c r="AC615" s="1115"/>
      <c r="AD615" s="1115"/>
      <c r="AE615" s="1115"/>
      <c r="AF615" s="1115"/>
      <c r="AG615" s="1115"/>
      <c r="AH615" s="1133"/>
    </row>
    <row r="616" spans="1:34" ht="19" customHeight="1">
      <c r="A616" s="291"/>
      <c r="B616" s="1114" t="s">
        <v>220</v>
      </c>
      <c r="C616" s="1115"/>
      <c r="D616" s="1115" t="str">
        <f>IF('statement of marks'!L49="","",'statement of marks'!L49)</f>
        <v/>
      </c>
      <c r="E616" s="1115"/>
      <c r="F616" s="1115"/>
      <c r="G616" s="1115"/>
      <c r="H616" s="1115"/>
      <c r="I616" s="1115"/>
      <c r="J616" s="1115"/>
      <c r="K616" s="1115"/>
      <c r="L616" s="1115"/>
      <c r="M616" s="1115"/>
      <c r="N616" s="1115"/>
      <c r="O616" s="1115"/>
      <c r="P616" s="1133"/>
      <c r="Q616" s="1126"/>
      <c r="R616" s="1126"/>
      <c r="S616" s="291"/>
      <c r="T616" s="1114" t="s">
        <v>220</v>
      </c>
      <c r="U616" s="1115"/>
      <c r="V616" s="1115" t="str">
        <f>IF('statement of marks'!L50="","",'statement of marks'!L50)</f>
        <v/>
      </c>
      <c r="W616" s="1115"/>
      <c r="X616" s="1115"/>
      <c r="Y616" s="1115"/>
      <c r="Z616" s="1115"/>
      <c r="AA616" s="1115"/>
      <c r="AB616" s="1115"/>
      <c r="AC616" s="1115"/>
      <c r="AD616" s="1115"/>
      <c r="AE616" s="1115"/>
      <c r="AF616" s="1115"/>
      <c r="AG616" s="1115"/>
      <c r="AH616" s="1133"/>
    </row>
    <row r="617" spans="1:34" ht="19" customHeight="1">
      <c r="A617" s="291"/>
      <c r="B617" s="1114" t="s">
        <v>221</v>
      </c>
      <c r="C617" s="1115"/>
      <c r="D617" s="1119" t="str">
        <f>'statement of marks'!$G$3</f>
        <v>6 A</v>
      </c>
      <c r="E617" s="1119"/>
      <c r="F617" s="1119"/>
      <c r="G617" s="1119"/>
      <c r="H617" s="1115" t="s">
        <v>9</v>
      </c>
      <c r="I617" s="1115"/>
      <c r="J617" s="1115"/>
      <c r="K617" s="1115"/>
      <c r="L617" s="1115"/>
      <c r="M617" s="1119" t="str">
        <f>IF('statement of marks'!D49="","",'statement of marks'!D49)</f>
        <v/>
      </c>
      <c r="N617" s="1119"/>
      <c r="O617" s="1119"/>
      <c r="P617" s="1120"/>
      <c r="Q617" s="1126"/>
      <c r="R617" s="1126"/>
      <c r="S617" s="291"/>
      <c r="T617" s="1114" t="s">
        <v>221</v>
      </c>
      <c r="U617" s="1115"/>
      <c r="V617" s="1119" t="str">
        <f>'statement of marks'!$G$3</f>
        <v>6 A</v>
      </c>
      <c r="W617" s="1119"/>
      <c r="X617" s="1119"/>
      <c r="Y617" s="1119"/>
      <c r="Z617" s="1115" t="s">
        <v>9</v>
      </c>
      <c r="AA617" s="1115"/>
      <c r="AB617" s="1115"/>
      <c r="AC617" s="1115"/>
      <c r="AD617" s="1115"/>
      <c r="AE617" s="1119" t="str">
        <f>IF('statement of marks'!D50="","",'statement of marks'!D50)</f>
        <v/>
      </c>
      <c r="AF617" s="1119"/>
      <c r="AG617" s="1119"/>
      <c r="AH617" s="1120"/>
    </row>
    <row r="618" spans="1:34" ht="19" customHeight="1">
      <c r="A618" s="291"/>
      <c r="B618" s="1114" t="s">
        <v>222</v>
      </c>
      <c r="C618" s="1115"/>
      <c r="D618" s="1119" t="str">
        <f>IF('statement of marks'!F49="","",'statement of marks'!F49)</f>
        <v/>
      </c>
      <c r="E618" s="1119"/>
      <c r="F618" s="1119"/>
      <c r="G618" s="1119"/>
      <c r="H618" s="1115" t="s">
        <v>0</v>
      </c>
      <c r="I618" s="1115"/>
      <c r="J618" s="1115"/>
      <c r="K618" s="1115"/>
      <c r="L618" s="1115"/>
      <c r="M618" s="1121" t="str">
        <f>IF('statement of marks'!H49="","",'statement of marks'!H49)</f>
        <v/>
      </c>
      <c r="N618" s="1121"/>
      <c r="O618" s="1121"/>
      <c r="P618" s="1122"/>
      <c r="Q618" s="1126"/>
      <c r="R618" s="1126"/>
      <c r="S618" s="291"/>
      <c r="T618" s="1114" t="s">
        <v>222</v>
      </c>
      <c r="U618" s="1115"/>
      <c r="V618" s="1119" t="str">
        <f>IF('statement of marks'!F50="","",'statement of marks'!F50)</f>
        <v/>
      </c>
      <c r="W618" s="1119"/>
      <c r="X618" s="1119"/>
      <c r="Y618" s="1119"/>
      <c r="Z618" s="1115" t="s">
        <v>0</v>
      </c>
      <c r="AA618" s="1115"/>
      <c r="AB618" s="1115"/>
      <c r="AC618" s="1115"/>
      <c r="AD618" s="1115"/>
      <c r="AE618" s="1121" t="str">
        <f>IF('statement of marks'!H50="","",'statement of marks'!H50)</f>
        <v/>
      </c>
      <c r="AF618" s="1121"/>
      <c r="AG618" s="1121"/>
      <c r="AH618" s="1122"/>
    </row>
    <row r="619" spans="1:34" ht="19" customHeight="1">
      <c r="A619" s="291"/>
      <c r="B619" s="289" t="s">
        <v>28</v>
      </c>
      <c r="C619" s="279" t="s">
        <v>97</v>
      </c>
      <c r="D619" s="1111" t="s">
        <v>1</v>
      </c>
      <c r="E619" s="1111"/>
      <c r="F619" s="1111"/>
      <c r="G619" s="1111" t="s">
        <v>21</v>
      </c>
      <c r="H619" s="1111"/>
      <c r="I619" s="1111"/>
      <c r="J619" s="1111" t="s">
        <v>68</v>
      </c>
      <c r="K619" s="1111"/>
      <c r="L619" s="1111"/>
      <c r="M619" s="1111" t="s">
        <v>98</v>
      </c>
      <c r="N619" s="1111"/>
      <c r="O619" s="1111"/>
      <c r="P619" s="280" t="s">
        <v>278</v>
      </c>
      <c r="Q619" s="1126"/>
      <c r="R619" s="1126"/>
      <c r="S619" s="291"/>
      <c r="T619" s="289" t="s">
        <v>28</v>
      </c>
      <c r="U619" s="279" t="s">
        <v>97</v>
      </c>
      <c r="V619" s="1111" t="s">
        <v>1</v>
      </c>
      <c r="W619" s="1111"/>
      <c r="X619" s="1111"/>
      <c r="Y619" s="1111" t="s">
        <v>21</v>
      </c>
      <c r="Z619" s="1111"/>
      <c r="AA619" s="1111"/>
      <c r="AB619" s="1111" t="s">
        <v>68</v>
      </c>
      <c r="AC619" s="1111"/>
      <c r="AD619" s="1111"/>
      <c r="AE619" s="1111" t="s">
        <v>98</v>
      </c>
      <c r="AF619" s="1111"/>
      <c r="AG619" s="1111"/>
      <c r="AH619" s="280" t="s">
        <v>278</v>
      </c>
    </row>
    <row r="620" spans="1:34" ht="19" customHeight="1">
      <c r="A620" s="291"/>
      <c r="B620" s="1104" t="s">
        <v>3</v>
      </c>
      <c r="C620" s="1105"/>
      <c r="D620" s="312">
        <f>IF('statement of marks'!M$6="","",'statement of marks'!M$6)</f>
        <v>5</v>
      </c>
      <c r="E620" s="312">
        <f>IF('statement of marks'!N$6="","",'statement of marks'!N$6)</f>
        <v>5</v>
      </c>
      <c r="F620" s="312">
        <f>IF('statement of marks'!O$6="","",'statement of marks'!O$6)</f>
        <v>10</v>
      </c>
      <c r="G620" s="312">
        <f>IF('statement of marks'!P$6="","",'statement of marks'!P$6)</f>
        <v>5</v>
      </c>
      <c r="H620" s="312">
        <f>IF('statement of marks'!Q$6="","",'statement of marks'!Q$6)</f>
        <v>5</v>
      </c>
      <c r="I620" s="312">
        <f>IF('statement of marks'!R$6="","",'statement of marks'!R$6)</f>
        <v>10</v>
      </c>
      <c r="J620" s="312">
        <f>IF('statement of marks'!S$6="","",'statement of marks'!S$6)</f>
        <v>5</v>
      </c>
      <c r="K620" s="312">
        <f>IF('statement of marks'!T$6="","",'statement of marks'!T$6)</f>
        <v>5</v>
      </c>
      <c r="L620" s="312">
        <f>IF('statement of marks'!U$6="","",'statement of marks'!U$6)</f>
        <v>10</v>
      </c>
      <c r="M620" s="312">
        <f>IF('statement of marks'!W$6="","",'statement of marks'!W$6)</f>
        <v>50</v>
      </c>
      <c r="N620" s="312">
        <f>IF('statement of marks'!X$6="","",'statement of marks'!X$6)</f>
        <v>20</v>
      </c>
      <c r="O620" s="312">
        <f>IF('statement of marks'!Y$6="","",'statement of marks'!Y$6)</f>
        <v>70</v>
      </c>
      <c r="P620" s="281">
        <f>IF('statement of marks'!Z$6="","",'statement of marks'!Z$6)</f>
        <v>100</v>
      </c>
      <c r="Q620" s="1126"/>
      <c r="R620" s="1126"/>
      <c r="S620" s="291"/>
      <c r="T620" s="1104" t="s">
        <v>3</v>
      </c>
      <c r="U620" s="1105"/>
      <c r="V620" s="312">
        <f>IF('statement of marks'!M$6="","",'statement of marks'!M$6)</f>
        <v>5</v>
      </c>
      <c r="W620" s="312">
        <f>IF('statement of marks'!N$6="","",'statement of marks'!N$6)</f>
        <v>5</v>
      </c>
      <c r="X620" s="312">
        <f>IF('statement of marks'!O$6="","",'statement of marks'!O$6)</f>
        <v>10</v>
      </c>
      <c r="Y620" s="312">
        <f>IF('statement of marks'!P$6="","",'statement of marks'!P$6)</f>
        <v>5</v>
      </c>
      <c r="Z620" s="312">
        <f>IF('statement of marks'!Q$6="","",'statement of marks'!Q$6)</f>
        <v>5</v>
      </c>
      <c r="AA620" s="312">
        <f>IF('statement of marks'!R$6="","",'statement of marks'!R$6)</f>
        <v>10</v>
      </c>
      <c r="AB620" s="312">
        <f>IF('statement of marks'!S$6="","",'statement of marks'!S$6)</f>
        <v>5</v>
      </c>
      <c r="AC620" s="312">
        <f>IF('statement of marks'!T$6="","",'statement of marks'!T$6)</f>
        <v>5</v>
      </c>
      <c r="AD620" s="312">
        <f>IF('statement of marks'!U$6="","",'statement of marks'!U$6)</f>
        <v>10</v>
      </c>
      <c r="AE620" s="312">
        <f>IF('statement of marks'!W$6="","",'statement of marks'!W$6)</f>
        <v>50</v>
      </c>
      <c r="AF620" s="312">
        <f>IF('statement of marks'!X$6="","",'statement of marks'!X$6)</f>
        <v>20</v>
      </c>
      <c r="AG620" s="312">
        <f>IF('statement of marks'!Y$6="","",'statement of marks'!Y$6)</f>
        <v>70</v>
      </c>
      <c r="AH620" s="281">
        <f>IF('statement of marks'!Z$6="","",'statement of marks'!Z$6)</f>
        <v>100</v>
      </c>
    </row>
    <row r="621" spans="1:34" ht="19" customHeight="1">
      <c r="A621" s="291"/>
      <c r="B621" s="1114" t="str">
        <f>IF('statement of marks'!$M$3="","",'statement of marks'!$M$3)</f>
        <v>fgUnh</v>
      </c>
      <c r="C621" s="1115"/>
      <c r="D621" s="277" t="str">
        <f>IF('statement of marks'!M49="","",'statement of marks'!M49)</f>
        <v/>
      </c>
      <c r="E621" s="277" t="str">
        <f>IF('statement of marks'!N49="","",'statement of marks'!N49)</f>
        <v/>
      </c>
      <c r="F621" s="275" t="str">
        <f>IF('statement of marks'!O49="","",'statement of marks'!O49)</f>
        <v/>
      </c>
      <c r="G621" s="277" t="str">
        <f>IF('statement of marks'!P49="","",'statement of marks'!P49)</f>
        <v/>
      </c>
      <c r="H621" s="277" t="str">
        <f>IF('statement of marks'!Q49="","",'statement of marks'!Q49)</f>
        <v/>
      </c>
      <c r="I621" s="275" t="str">
        <f>IF('statement of marks'!R49="","",'statement of marks'!R49)</f>
        <v/>
      </c>
      <c r="J621" s="277" t="str">
        <f>IF('statement of marks'!S49="","",'statement of marks'!S49)</f>
        <v/>
      </c>
      <c r="K621" s="277" t="str">
        <f>IF('statement of marks'!T49="","",'statement of marks'!T49)</f>
        <v/>
      </c>
      <c r="L621" s="275" t="str">
        <f>IF('statement of marks'!U49="","",'statement of marks'!U49)</f>
        <v/>
      </c>
      <c r="M621" s="277" t="str">
        <f>IF('statement of marks'!W49="","",'statement of marks'!W49)</f>
        <v/>
      </c>
      <c r="N621" s="277" t="str">
        <f>IF('statement of marks'!X49="","",'statement of marks'!X49)</f>
        <v/>
      </c>
      <c r="O621" s="275" t="str">
        <f>IF('statement of marks'!Y49="","",'statement of marks'!Y49)</f>
        <v/>
      </c>
      <c r="P621" s="281" t="str">
        <f>IF('statement of marks'!Z49="","",'statement of marks'!Z49)</f>
        <v/>
      </c>
      <c r="Q621" s="1126"/>
      <c r="R621" s="1126"/>
      <c r="S621" s="291"/>
      <c r="T621" s="1114" t="str">
        <f>IF('statement of marks'!$M$3="","",'statement of marks'!$M$3)</f>
        <v>fgUnh</v>
      </c>
      <c r="U621" s="1115"/>
      <c r="V621" s="277" t="str">
        <f>IF('statement of marks'!M50="","",'statement of marks'!M50)</f>
        <v/>
      </c>
      <c r="W621" s="277" t="str">
        <f>IF('statement of marks'!N50="","",'statement of marks'!N50)</f>
        <v/>
      </c>
      <c r="X621" s="275" t="str">
        <f>IF('statement of marks'!O50="","",'statement of marks'!O50)</f>
        <v/>
      </c>
      <c r="Y621" s="277" t="str">
        <f>IF('statement of marks'!P50="","",'statement of marks'!P50)</f>
        <v/>
      </c>
      <c r="Z621" s="277" t="str">
        <f>IF('statement of marks'!Q50="","",'statement of marks'!Q50)</f>
        <v/>
      </c>
      <c r="AA621" s="275" t="str">
        <f>IF('statement of marks'!R50="","",'statement of marks'!R50)</f>
        <v/>
      </c>
      <c r="AB621" s="277" t="str">
        <f>IF('statement of marks'!S50="","",'statement of marks'!S50)</f>
        <v/>
      </c>
      <c r="AC621" s="277" t="str">
        <f>IF('statement of marks'!T50="","",'statement of marks'!T50)</f>
        <v/>
      </c>
      <c r="AD621" s="275" t="str">
        <f>IF('statement of marks'!U50="","",'statement of marks'!U50)</f>
        <v/>
      </c>
      <c r="AE621" s="277" t="str">
        <f>IF('statement of marks'!W50="","",'statement of marks'!W50)</f>
        <v/>
      </c>
      <c r="AF621" s="277" t="str">
        <f>IF('statement of marks'!X50="","",'statement of marks'!X50)</f>
        <v/>
      </c>
      <c r="AG621" s="275" t="str">
        <f>IF('statement of marks'!Y50="","",'statement of marks'!Y50)</f>
        <v/>
      </c>
      <c r="AH621" s="281" t="str">
        <f>IF('statement of marks'!Z50="","",'statement of marks'!Z50)</f>
        <v/>
      </c>
    </row>
    <row r="622" spans="1:34" ht="19" customHeight="1">
      <c r="A622" s="291"/>
      <c r="B622" s="1114" t="str">
        <f>IF('statement of marks'!$AI$3="","",'statement of marks'!$AI$3)</f>
        <v>vaxszth</v>
      </c>
      <c r="C622" s="1115"/>
      <c r="D622" s="277" t="str">
        <f>IF('statement of marks'!AI49="","",'statement of marks'!AI49)</f>
        <v/>
      </c>
      <c r="E622" s="277" t="str">
        <f>IF('statement of marks'!AJ49="","",'statement of marks'!AJ49)</f>
        <v/>
      </c>
      <c r="F622" s="275" t="str">
        <f>IF('statement of marks'!AK49="","",'statement of marks'!AK49)</f>
        <v/>
      </c>
      <c r="G622" s="277" t="str">
        <f>IF('statement of marks'!AL49="","",'statement of marks'!AL49)</f>
        <v/>
      </c>
      <c r="H622" s="277" t="str">
        <f>IF('statement of marks'!AM49="","",'statement of marks'!AM49)</f>
        <v/>
      </c>
      <c r="I622" s="275" t="str">
        <f>IF('statement of marks'!AN49="","",'statement of marks'!AN49)</f>
        <v/>
      </c>
      <c r="J622" s="277" t="str">
        <f>IF('statement of marks'!AO49="","",'statement of marks'!AO49)</f>
        <v/>
      </c>
      <c r="K622" s="277" t="str">
        <f>IF('statement of marks'!AP49="","",'statement of marks'!AP49)</f>
        <v/>
      </c>
      <c r="L622" s="275" t="str">
        <f>IF('statement of marks'!AQ49="","",'statement of marks'!AQ49)</f>
        <v/>
      </c>
      <c r="M622" s="277" t="str">
        <f>IF('statement of marks'!AS49="","",'statement of marks'!AS49)</f>
        <v/>
      </c>
      <c r="N622" s="277" t="str">
        <f>IF('statement of marks'!AT49="","",'statement of marks'!AT49)</f>
        <v/>
      </c>
      <c r="O622" s="275" t="str">
        <f>IF('statement of marks'!AU49="","",'statement of marks'!AU49)</f>
        <v/>
      </c>
      <c r="P622" s="281" t="str">
        <f>IF('statement of marks'!AV49="","",'statement of marks'!AV49)</f>
        <v/>
      </c>
      <c r="Q622" s="1126"/>
      <c r="R622" s="1126"/>
      <c r="S622" s="291"/>
      <c r="T622" s="1114" t="str">
        <f>IF('statement of marks'!$AI$3="","",'statement of marks'!$AI$3)</f>
        <v>vaxszth</v>
      </c>
      <c r="U622" s="1115"/>
      <c r="V622" s="277" t="str">
        <f>IF('statement of marks'!AI50="","",'statement of marks'!AI50)</f>
        <v/>
      </c>
      <c r="W622" s="277" t="str">
        <f>IF('statement of marks'!AJ50="","",'statement of marks'!AJ50)</f>
        <v/>
      </c>
      <c r="X622" s="275" t="str">
        <f>IF('statement of marks'!AK50="","",'statement of marks'!AK50)</f>
        <v/>
      </c>
      <c r="Y622" s="277" t="str">
        <f>IF('statement of marks'!AL50="","",'statement of marks'!AL50)</f>
        <v/>
      </c>
      <c r="Z622" s="277" t="str">
        <f>IF('statement of marks'!AM50="","",'statement of marks'!AM50)</f>
        <v/>
      </c>
      <c r="AA622" s="275" t="str">
        <f>IF('statement of marks'!AN50="","",'statement of marks'!AN50)</f>
        <v/>
      </c>
      <c r="AB622" s="277" t="str">
        <f>IF('statement of marks'!AO50="","",'statement of marks'!AO50)</f>
        <v/>
      </c>
      <c r="AC622" s="277" t="str">
        <f>IF('statement of marks'!AP50="","",'statement of marks'!AP50)</f>
        <v/>
      </c>
      <c r="AD622" s="275" t="str">
        <f>IF('statement of marks'!AQ50="","",'statement of marks'!AQ50)</f>
        <v/>
      </c>
      <c r="AE622" s="277" t="str">
        <f>IF('statement of marks'!AS50="","",'statement of marks'!AS50)</f>
        <v/>
      </c>
      <c r="AF622" s="277" t="str">
        <f>IF('statement of marks'!AT50="","",'statement of marks'!AT50)</f>
        <v/>
      </c>
      <c r="AG622" s="275" t="str">
        <f>IF('statement of marks'!AU50="","",'statement of marks'!AU50)</f>
        <v/>
      </c>
      <c r="AH622" s="281" t="str">
        <f>IF('statement of marks'!AV50="","",'statement of marks'!AV50)</f>
        <v/>
      </c>
    </row>
    <row r="623" spans="1:34" ht="19" customHeight="1">
      <c r="A623" s="291"/>
      <c r="B623" s="1114" t="str">
        <f>IF('statement of marks'!BE49="s","laLd`r",IF('statement of marks'!BE49="u","mnwZ",IF('statement of marks'!BE49="g","xqtjkrh",IF('statement of marks'!BE49="p","iatkch",IF('statement of marks'!BE49="sd","fla/kh","r`rh; Hkk""kk")))))</f>
        <v>r`rh; Hkk"kk</v>
      </c>
      <c r="C623" s="1115"/>
      <c r="D623" s="277" t="str">
        <f>IF('statement of marks'!BF49="","",'statement of marks'!BF49)</f>
        <v/>
      </c>
      <c r="E623" s="277" t="str">
        <f>IF('statement of marks'!BG49="","",'statement of marks'!BG49)</f>
        <v/>
      </c>
      <c r="F623" s="275" t="str">
        <f>IF('statement of marks'!BH49="","",'statement of marks'!BH49)</f>
        <v/>
      </c>
      <c r="G623" s="277" t="str">
        <f>IF('statement of marks'!BI49="","",'statement of marks'!BI49)</f>
        <v/>
      </c>
      <c r="H623" s="277" t="str">
        <f>IF('statement of marks'!BJ49="","",'statement of marks'!BJ49)</f>
        <v/>
      </c>
      <c r="I623" s="275" t="str">
        <f>IF('statement of marks'!BK49="","",'statement of marks'!BK49)</f>
        <v/>
      </c>
      <c r="J623" s="277" t="str">
        <f>IF('statement of marks'!BL49="","",'statement of marks'!BL49)</f>
        <v/>
      </c>
      <c r="K623" s="277" t="str">
        <f>IF('statement of marks'!BM49="","",'statement of marks'!BM49)</f>
        <v/>
      </c>
      <c r="L623" s="275" t="str">
        <f>IF('statement of marks'!BN49="","",'statement of marks'!BN49)</f>
        <v/>
      </c>
      <c r="M623" s="277" t="str">
        <f>IF('statement of marks'!BP49="","",'statement of marks'!BP49)</f>
        <v/>
      </c>
      <c r="N623" s="277" t="str">
        <f>IF('statement of marks'!BQ49="","",'statement of marks'!BQ49)</f>
        <v/>
      </c>
      <c r="O623" s="275" t="str">
        <f>IF('statement of marks'!BR49="","",'statement of marks'!BR49)</f>
        <v/>
      </c>
      <c r="P623" s="281" t="str">
        <f>IF('statement of marks'!BS49="","",'statement of marks'!BS49)</f>
        <v/>
      </c>
      <c r="Q623" s="1126"/>
      <c r="R623" s="1126"/>
      <c r="S623" s="291"/>
      <c r="T623" s="1114" t="str">
        <f>IF('statement of marks'!BE50="s","laLd`r",IF('statement of marks'!BE50="u","mnwZ",IF('statement of marks'!BE50="g","xqtjkrh",IF('statement of marks'!BE50="p","iatkch",IF('statement of marks'!BE50="sd","fla/kh","r`rh; Hkk""kk")))))</f>
        <v>r`rh; Hkk"kk</v>
      </c>
      <c r="U623" s="1115"/>
      <c r="V623" s="277" t="str">
        <f>IF('statement of marks'!BF50="","",'statement of marks'!BF50)</f>
        <v/>
      </c>
      <c r="W623" s="277" t="str">
        <f>IF('statement of marks'!BG50="","",'statement of marks'!BG50)</f>
        <v/>
      </c>
      <c r="X623" s="275" t="str">
        <f>IF('statement of marks'!BH50="","",'statement of marks'!BH50)</f>
        <v/>
      </c>
      <c r="Y623" s="277" t="str">
        <f>IF('statement of marks'!BI50="","",'statement of marks'!BI50)</f>
        <v/>
      </c>
      <c r="Z623" s="277" t="str">
        <f>IF('statement of marks'!BJ50="","",'statement of marks'!BJ50)</f>
        <v/>
      </c>
      <c r="AA623" s="275" t="str">
        <f>IF('statement of marks'!BK50="","",'statement of marks'!BK50)</f>
        <v/>
      </c>
      <c r="AB623" s="277" t="str">
        <f>IF('statement of marks'!BL50="","",'statement of marks'!BL50)</f>
        <v/>
      </c>
      <c r="AC623" s="277" t="str">
        <f>IF('statement of marks'!BM50="","",'statement of marks'!BM50)</f>
        <v/>
      </c>
      <c r="AD623" s="275" t="str">
        <f>IF('statement of marks'!BN50="","",'statement of marks'!BN50)</f>
        <v/>
      </c>
      <c r="AE623" s="277" t="str">
        <f>IF('statement of marks'!BP50="","",'statement of marks'!BP50)</f>
        <v/>
      </c>
      <c r="AF623" s="277" t="str">
        <f>IF('statement of marks'!BQ50="","",'statement of marks'!BQ50)</f>
        <v/>
      </c>
      <c r="AG623" s="275" t="str">
        <f>IF('statement of marks'!BR50="","",'statement of marks'!BR50)</f>
        <v/>
      </c>
      <c r="AH623" s="281" t="str">
        <f>IF('statement of marks'!BS50="","",'statement of marks'!BS50)</f>
        <v/>
      </c>
    </row>
    <row r="624" spans="1:34" ht="19" customHeight="1">
      <c r="A624" s="291"/>
      <c r="B624" s="1114" t="str">
        <f>IF('statement of marks'!$CB$3="","",'statement of marks'!$CB$3)</f>
        <v>xf.kr</v>
      </c>
      <c r="C624" s="1115"/>
      <c r="D624" s="277" t="str">
        <f>IF('statement of marks'!CB49="","",'statement of marks'!CB49)</f>
        <v/>
      </c>
      <c r="E624" s="277" t="str">
        <f>IF('statement of marks'!CC49="","",'statement of marks'!CC49)</f>
        <v/>
      </c>
      <c r="F624" s="275" t="str">
        <f>IF('statement of marks'!CD49="","",'statement of marks'!CD49)</f>
        <v/>
      </c>
      <c r="G624" s="277" t="str">
        <f>IF('statement of marks'!CE49="","",'statement of marks'!CE49)</f>
        <v/>
      </c>
      <c r="H624" s="277" t="str">
        <f>IF('statement of marks'!CF49="","",'statement of marks'!CF49)</f>
        <v/>
      </c>
      <c r="I624" s="275" t="str">
        <f>IF('statement of marks'!CG49="","",'statement of marks'!CG49)</f>
        <v/>
      </c>
      <c r="J624" s="277" t="str">
        <f>IF('statement of marks'!CH49="","",'statement of marks'!CH49)</f>
        <v/>
      </c>
      <c r="K624" s="277" t="str">
        <f>IF('statement of marks'!CI49="","",'statement of marks'!CI49)</f>
        <v/>
      </c>
      <c r="L624" s="275" t="str">
        <f>IF('statement of marks'!CJ49="","",'statement of marks'!CJ49)</f>
        <v/>
      </c>
      <c r="M624" s="277" t="str">
        <f>IF('statement of marks'!CL49="","",'statement of marks'!CL49)</f>
        <v/>
      </c>
      <c r="N624" s="277" t="str">
        <f>IF('statement of marks'!CM49="","",'statement of marks'!CM49)</f>
        <v/>
      </c>
      <c r="O624" s="275" t="str">
        <f>IF('statement of marks'!CN49="","",'statement of marks'!CN49)</f>
        <v/>
      </c>
      <c r="P624" s="281" t="str">
        <f>IF('statement of marks'!CO49="","",'statement of marks'!CO49)</f>
        <v/>
      </c>
      <c r="Q624" s="1126"/>
      <c r="R624" s="1126"/>
      <c r="S624" s="291"/>
      <c r="T624" s="1114" t="str">
        <f>IF('statement of marks'!$CB$3="","",'statement of marks'!$CB$3)</f>
        <v>xf.kr</v>
      </c>
      <c r="U624" s="1115"/>
      <c r="V624" s="277" t="str">
        <f>IF('statement of marks'!CB50="","",'statement of marks'!CB50)</f>
        <v/>
      </c>
      <c r="W624" s="277" t="str">
        <f>IF('statement of marks'!CC50="","",'statement of marks'!CC50)</f>
        <v/>
      </c>
      <c r="X624" s="275" t="str">
        <f>IF('statement of marks'!CD50="","",'statement of marks'!CD50)</f>
        <v/>
      </c>
      <c r="Y624" s="277" t="str">
        <f>IF('statement of marks'!CE50="","",'statement of marks'!CE50)</f>
        <v/>
      </c>
      <c r="Z624" s="277" t="str">
        <f>IF('statement of marks'!CF50="","",'statement of marks'!CF50)</f>
        <v/>
      </c>
      <c r="AA624" s="275" t="str">
        <f>IF('statement of marks'!CG50="","",'statement of marks'!CG50)</f>
        <v/>
      </c>
      <c r="AB624" s="277" t="str">
        <f>IF('statement of marks'!CH50="","",'statement of marks'!CH50)</f>
        <v/>
      </c>
      <c r="AC624" s="277" t="str">
        <f>IF('statement of marks'!CI50="","",'statement of marks'!CI50)</f>
        <v/>
      </c>
      <c r="AD624" s="275" t="str">
        <f>IF('statement of marks'!CJ50="","",'statement of marks'!CJ50)</f>
        <v/>
      </c>
      <c r="AE624" s="277" t="str">
        <f>IF('statement of marks'!CL50="","",'statement of marks'!CL50)</f>
        <v/>
      </c>
      <c r="AF624" s="277" t="str">
        <f>IF('statement of marks'!CM50="","",'statement of marks'!CM50)</f>
        <v/>
      </c>
      <c r="AG624" s="275" t="str">
        <f>IF('statement of marks'!CN50="","",'statement of marks'!CN50)</f>
        <v/>
      </c>
      <c r="AH624" s="281" t="str">
        <f>IF('statement of marks'!CO50="","",'statement of marks'!CO50)</f>
        <v/>
      </c>
    </row>
    <row r="625" spans="1:34" ht="19" customHeight="1">
      <c r="A625" s="291"/>
      <c r="B625" s="1114" t="str">
        <f>IF('statement of marks'!$CX$3="","",'statement of marks'!$CX$3)</f>
        <v>foKku</v>
      </c>
      <c r="C625" s="1115"/>
      <c r="D625" s="277" t="str">
        <f>IF('statement of marks'!CX49="","",'statement of marks'!CX49)</f>
        <v/>
      </c>
      <c r="E625" s="277" t="str">
        <f>IF('statement of marks'!CY49="","",'statement of marks'!CY49)</f>
        <v/>
      </c>
      <c r="F625" s="275" t="str">
        <f>IF('statement of marks'!CZ49="","",'statement of marks'!CZ49)</f>
        <v/>
      </c>
      <c r="G625" s="277" t="str">
        <f>IF('statement of marks'!DA49="","",'statement of marks'!DA49)</f>
        <v/>
      </c>
      <c r="H625" s="277" t="str">
        <f>IF('statement of marks'!DB49="","",'statement of marks'!DB49)</f>
        <v/>
      </c>
      <c r="I625" s="275" t="str">
        <f>IF('statement of marks'!DC49="","",'statement of marks'!DC49)</f>
        <v/>
      </c>
      <c r="J625" s="277" t="str">
        <f>IF('statement of marks'!DD49="","",'statement of marks'!DD49)</f>
        <v/>
      </c>
      <c r="K625" s="277" t="str">
        <f>IF('statement of marks'!DE49="","",'statement of marks'!DE49)</f>
        <v/>
      </c>
      <c r="L625" s="275" t="str">
        <f>IF('statement of marks'!DF49="","",'statement of marks'!DF49)</f>
        <v/>
      </c>
      <c r="M625" s="277" t="str">
        <f>IF('statement of marks'!DH49="","",'statement of marks'!DH49)</f>
        <v/>
      </c>
      <c r="N625" s="277" t="str">
        <f>IF('statement of marks'!DI49="","",'statement of marks'!DI49)</f>
        <v/>
      </c>
      <c r="O625" s="275" t="str">
        <f>IF('statement of marks'!DJ49="","",'statement of marks'!DJ49)</f>
        <v/>
      </c>
      <c r="P625" s="281" t="str">
        <f>IF('statement of marks'!DK49="","",'statement of marks'!DK49)</f>
        <v/>
      </c>
      <c r="Q625" s="1126"/>
      <c r="R625" s="1126"/>
      <c r="S625" s="291"/>
      <c r="T625" s="1114" t="str">
        <f>IF('statement of marks'!$CX$3="","",'statement of marks'!$CX$3)</f>
        <v>foKku</v>
      </c>
      <c r="U625" s="1115"/>
      <c r="V625" s="277" t="str">
        <f>IF('statement of marks'!CX50="","",'statement of marks'!CX50)</f>
        <v/>
      </c>
      <c r="W625" s="277" t="str">
        <f>IF('statement of marks'!CY50="","",'statement of marks'!CY50)</f>
        <v/>
      </c>
      <c r="X625" s="275" t="str">
        <f>IF('statement of marks'!CZ50="","",'statement of marks'!CZ50)</f>
        <v/>
      </c>
      <c r="Y625" s="277" t="str">
        <f>IF('statement of marks'!DA50="","",'statement of marks'!DA50)</f>
        <v/>
      </c>
      <c r="Z625" s="277" t="str">
        <f>IF('statement of marks'!DB50="","",'statement of marks'!DB50)</f>
        <v/>
      </c>
      <c r="AA625" s="275" t="str">
        <f>IF('statement of marks'!DC50="","",'statement of marks'!DC50)</f>
        <v/>
      </c>
      <c r="AB625" s="277" t="str">
        <f>IF('statement of marks'!DD50="","",'statement of marks'!DD50)</f>
        <v/>
      </c>
      <c r="AC625" s="277" t="str">
        <f>IF('statement of marks'!DE50="","",'statement of marks'!DE50)</f>
        <v/>
      </c>
      <c r="AD625" s="275" t="str">
        <f>IF('statement of marks'!DF50="","",'statement of marks'!DF50)</f>
        <v/>
      </c>
      <c r="AE625" s="277" t="str">
        <f>IF('statement of marks'!DH50="","",'statement of marks'!DH50)</f>
        <v/>
      </c>
      <c r="AF625" s="277" t="str">
        <f>IF('statement of marks'!DI50="","",'statement of marks'!DI50)</f>
        <v/>
      </c>
      <c r="AG625" s="275" t="str">
        <f>IF('statement of marks'!DJ50="","",'statement of marks'!DJ50)</f>
        <v/>
      </c>
      <c r="AH625" s="281" t="str">
        <f>IF('statement of marks'!DK50="","",'statement of marks'!DK50)</f>
        <v/>
      </c>
    </row>
    <row r="626" spans="1:34" ht="19" customHeight="1">
      <c r="A626" s="291"/>
      <c r="B626" s="1114" t="str">
        <f>IF('statement of marks'!$DT$3="","",'statement of marks'!$DT$3)</f>
        <v>lkekftd foKku</v>
      </c>
      <c r="C626" s="1115"/>
      <c r="D626" s="277" t="str">
        <f>IF('statement of marks'!DT49="","",'statement of marks'!DT49)</f>
        <v/>
      </c>
      <c r="E626" s="277" t="str">
        <f>IF('statement of marks'!DU49="","",'statement of marks'!DU49)</f>
        <v/>
      </c>
      <c r="F626" s="275" t="str">
        <f>IF('statement of marks'!DV49="","",'statement of marks'!DV49)</f>
        <v/>
      </c>
      <c r="G626" s="277" t="str">
        <f>IF('statement of marks'!DW49="","",'statement of marks'!DW49)</f>
        <v/>
      </c>
      <c r="H626" s="277" t="str">
        <f>IF('statement of marks'!DX49="","",'statement of marks'!DX49)</f>
        <v/>
      </c>
      <c r="I626" s="275" t="str">
        <f>IF('statement of marks'!DY49="","",'statement of marks'!DY49)</f>
        <v/>
      </c>
      <c r="J626" s="277" t="str">
        <f>IF('statement of marks'!DZ49="","",'statement of marks'!DZ49)</f>
        <v/>
      </c>
      <c r="K626" s="277" t="str">
        <f>IF('statement of marks'!EA49="","",'statement of marks'!EA49)</f>
        <v/>
      </c>
      <c r="L626" s="275" t="str">
        <f>IF('statement of marks'!EB49="","",'statement of marks'!EB49)</f>
        <v/>
      </c>
      <c r="M626" s="277" t="str">
        <f>IF('statement of marks'!ED49="","",'statement of marks'!ED49)</f>
        <v/>
      </c>
      <c r="N626" s="277" t="str">
        <f>IF('statement of marks'!EE49="","",'statement of marks'!EE49)</f>
        <v/>
      </c>
      <c r="O626" s="275" t="str">
        <f>IF('statement of marks'!EF49="","",'statement of marks'!EF49)</f>
        <v/>
      </c>
      <c r="P626" s="281" t="str">
        <f>IF('statement of marks'!EG49="","",'statement of marks'!EG49)</f>
        <v/>
      </c>
      <c r="Q626" s="1126"/>
      <c r="R626" s="1126"/>
      <c r="S626" s="291"/>
      <c r="T626" s="1114" t="str">
        <f>IF('statement of marks'!$DT$3="","",'statement of marks'!$DT$3)</f>
        <v>lkekftd foKku</v>
      </c>
      <c r="U626" s="1115"/>
      <c r="V626" s="277" t="str">
        <f>IF('statement of marks'!DT50="","",'statement of marks'!DT50)</f>
        <v/>
      </c>
      <c r="W626" s="277" t="str">
        <f>IF('statement of marks'!DU50="","",'statement of marks'!DU50)</f>
        <v/>
      </c>
      <c r="X626" s="275" t="str">
        <f>IF('statement of marks'!DV50="","",'statement of marks'!DV50)</f>
        <v/>
      </c>
      <c r="Y626" s="277" t="str">
        <f>IF('statement of marks'!DW50="","",'statement of marks'!DW50)</f>
        <v/>
      </c>
      <c r="Z626" s="277" t="str">
        <f>IF('statement of marks'!DX50="","",'statement of marks'!DX50)</f>
        <v/>
      </c>
      <c r="AA626" s="275" t="str">
        <f>IF('statement of marks'!DY50="","",'statement of marks'!DY50)</f>
        <v/>
      </c>
      <c r="AB626" s="277" t="str">
        <f>IF('statement of marks'!DZ50="","",'statement of marks'!DZ50)</f>
        <v/>
      </c>
      <c r="AC626" s="277" t="str">
        <f>IF('statement of marks'!EA50="","",'statement of marks'!EA50)</f>
        <v/>
      </c>
      <c r="AD626" s="275" t="str">
        <f>IF('statement of marks'!EB50="","",'statement of marks'!EB50)</f>
        <v/>
      </c>
      <c r="AE626" s="277" t="str">
        <f>IF('statement of marks'!ED50="","",'statement of marks'!ED50)</f>
        <v/>
      </c>
      <c r="AF626" s="277" t="str">
        <f>IF('statement of marks'!EE50="","",'statement of marks'!EE50)</f>
        <v/>
      </c>
      <c r="AG626" s="275" t="str">
        <f>IF('statement of marks'!EF50="","",'statement of marks'!EF50)</f>
        <v/>
      </c>
      <c r="AH626" s="281" t="str">
        <f>IF('statement of marks'!EG50="","",'statement of marks'!EG50)</f>
        <v/>
      </c>
    </row>
    <row r="627" spans="1:34" ht="19" customHeight="1">
      <c r="A627" s="291"/>
      <c r="B627" s="1117" t="s">
        <v>271</v>
      </c>
      <c r="C627" s="1118"/>
      <c r="D627" s="1111" t="s">
        <v>1</v>
      </c>
      <c r="E627" s="1111"/>
      <c r="F627" s="1111"/>
      <c r="G627" s="1111" t="s">
        <v>21</v>
      </c>
      <c r="H627" s="1111"/>
      <c r="I627" s="1111"/>
      <c r="J627" s="1111" t="s">
        <v>272</v>
      </c>
      <c r="K627" s="1111"/>
      <c r="L627" s="1111"/>
      <c r="M627" s="1111" t="s">
        <v>68</v>
      </c>
      <c r="N627" s="1111"/>
      <c r="O627" s="1111"/>
      <c r="P627" s="282"/>
      <c r="Q627" s="1126"/>
      <c r="R627" s="1126"/>
      <c r="S627" s="291"/>
      <c r="T627" s="1117" t="s">
        <v>271</v>
      </c>
      <c r="U627" s="1118"/>
      <c r="V627" s="1111" t="s">
        <v>1</v>
      </c>
      <c r="W627" s="1111"/>
      <c r="X627" s="1111"/>
      <c r="Y627" s="1111" t="s">
        <v>21</v>
      </c>
      <c r="Z627" s="1111"/>
      <c r="AA627" s="1111"/>
      <c r="AB627" s="1111" t="s">
        <v>272</v>
      </c>
      <c r="AC627" s="1111"/>
      <c r="AD627" s="1111"/>
      <c r="AE627" s="1111" t="s">
        <v>68</v>
      </c>
      <c r="AF627" s="1111"/>
      <c r="AG627" s="1111"/>
      <c r="AH627" s="282"/>
    </row>
    <row r="628" spans="1:34" ht="19" customHeight="1">
      <c r="A628" s="291"/>
      <c r="B628" s="1104" t="s">
        <v>3</v>
      </c>
      <c r="C628" s="1105"/>
      <c r="D628" s="1116">
        <f>IF('statement of marks'!EP$6="","",'statement of marks'!EP$6)</f>
        <v>20</v>
      </c>
      <c r="E628" s="1116"/>
      <c r="F628" s="1116"/>
      <c r="G628" s="1116">
        <f>IF('statement of marks'!EQ$6="","",'statement of marks'!EQ$6)</f>
        <v>20</v>
      </c>
      <c r="H628" s="1116"/>
      <c r="I628" s="1116"/>
      <c r="J628" s="1116">
        <f>IF('statement of marks'!ES$6="","",'statement of marks'!ES$6)</f>
        <v>20</v>
      </c>
      <c r="K628" s="1116"/>
      <c r="L628" s="1116"/>
      <c r="M628" s="1116">
        <f>IF('statement of marks'!EY$6="","",'statement of marks'!ER$6)</f>
        <v>20</v>
      </c>
      <c r="N628" s="1116"/>
      <c r="O628" s="1116"/>
      <c r="P628" s="283"/>
      <c r="Q628" s="1126"/>
      <c r="R628" s="1126"/>
      <c r="S628" s="291"/>
      <c r="T628" s="1104" t="s">
        <v>3</v>
      </c>
      <c r="U628" s="1105"/>
      <c r="V628" s="1116">
        <f>IF('statement of marks'!EP$6="","",'statement of marks'!EP$6)</f>
        <v>20</v>
      </c>
      <c r="W628" s="1116"/>
      <c r="X628" s="1116"/>
      <c r="Y628" s="1116">
        <f>IF('statement of marks'!EQ$6="","",'statement of marks'!EQ$6)</f>
        <v>20</v>
      </c>
      <c r="Z628" s="1116"/>
      <c r="AA628" s="1116"/>
      <c r="AB628" s="1116">
        <f>IF('statement of marks'!ES$6="","",'statement of marks'!ES$6)</f>
        <v>20</v>
      </c>
      <c r="AC628" s="1116"/>
      <c r="AD628" s="1116"/>
      <c r="AE628" s="1116">
        <f>IF('statement of marks'!EY$6="","",'statement of marks'!ER$6)</f>
        <v>20</v>
      </c>
      <c r="AF628" s="1116"/>
      <c r="AG628" s="1116"/>
      <c r="AH628" s="283"/>
    </row>
    <row r="629" spans="1:34" ht="19" customHeight="1">
      <c r="A629" s="291"/>
      <c r="B629" s="1114" t="str">
        <f>IF('statement of marks'!$EP$3="","",'statement of marks'!$EP$3)</f>
        <v>dk;kZuqHko</v>
      </c>
      <c r="C629" s="1115"/>
      <c r="D629" s="1103" t="str">
        <f>IF('statement of marks'!EP49="","",'statement of marks'!EP49)</f>
        <v/>
      </c>
      <c r="E629" s="1103"/>
      <c r="F629" s="1103"/>
      <c r="G629" s="1103" t="str">
        <f>IF('statement of marks'!EQ49="","",'statement of marks'!EQ49)</f>
        <v/>
      </c>
      <c r="H629" s="1103"/>
      <c r="I629" s="1103"/>
      <c r="J629" s="1103" t="str">
        <f>IF('statement of marks'!ES49="","",'statement of marks'!ES49)</f>
        <v/>
      </c>
      <c r="K629" s="1103"/>
      <c r="L629" s="1103"/>
      <c r="M629" s="1103" t="str">
        <f>IF('statement of marks'!ER49="","",'statement of marks'!ER49)</f>
        <v/>
      </c>
      <c r="N629" s="1103"/>
      <c r="O629" s="1103"/>
      <c r="P629" s="284"/>
      <c r="Q629" s="1126"/>
      <c r="R629" s="1126"/>
      <c r="S629" s="291"/>
      <c r="T629" s="1114" t="str">
        <f>IF('statement of marks'!$EP$3="","",'statement of marks'!$EP$3)</f>
        <v>dk;kZuqHko</v>
      </c>
      <c r="U629" s="1115"/>
      <c r="V629" s="1103" t="str">
        <f>IF('statement of marks'!EP50="","",'statement of marks'!EP50)</f>
        <v/>
      </c>
      <c r="W629" s="1103"/>
      <c r="X629" s="1103"/>
      <c r="Y629" s="1103" t="str">
        <f>IF('statement of marks'!EQ50="","",'statement of marks'!EQ50)</f>
        <v/>
      </c>
      <c r="Z629" s="1103"/>
      <c r="AA629" s="1103"/>
      <c r="AB629" s="1103" t="str">
        <f>IF('statement of marks'!ES50="","",'statement of marks'!ES50)</f>
        <v/>
      </c>
      <c r="AC629" s="1103"/>
      <c r="AD629" s="1103"/>
      <c r="AE629" s="1103" t="str">
        <f>IF('statement of marks'!ER50="","",'statement of marks'!ER50)</f>
        <v/>
      </c>
      <c r="AF629" s="1103"/>
      <c r="AG629" s="1103"/>
      <c r="AH629" s="284"/>
    </row>
    <row r="630" spans="1:34" ht="19" customHeight="1">
      <c r="A630" s="291"/>
      <c r="B630" s="1112" t="str">
        <f>IF('statement of marks'!$EZ$3="","",'statement of marks'!$EZ$3)</f>
        <v>dyk f'k{kk</v>
      </c>
      <c r="C630" s="1113"/>
      <c r="D630" s="1103" t="str">
        <f>IF('statement of marks'!EZ49="","",'statement of marks'!EZ49)</f>
        <v/>
      </c>
      <c r="E630" s="1103"/>
      <c r="F630" s="1103"/>
      <c r="G630" s="1103" t="str">
        <f>IF('statement of marks'!FA49="","",'statement of marks'!FA49)</f>
        <v/>
      </c>
      <c r="H630" s="1103"/>
      <c r="I630" s="1103"/>
      <c r="J630" s="1103" t="str">
        <f>IF('statement of marks'!FC49="","",'statement of marks'!FC49)</f>
        <v/>
      </c>
      <c r="K630" s="1103"/>
      <c r="L630" s="1103"/>
      <c r="M630" s="1103" t="str">
        <f>IF('statement of marks'!FB49="","",'statement of marks'!FB49)</f>
        <v/>
      </c>
      <c r="N630" s="1103"/>
      <c r="O630" s="1103"/>
      <c r="P630" s="284"/>
      <c r="Q630" s="1126"/>
      <c r="R630" s="1126"/>
      <c r="S630" s="291"/>
      <c r="T630" s="1112" t="str">
        <f>IF('statement of marks'!$EZ$3="","",'statement of marks'!$EZ$3)</f>
        <v>dyk f'k{kk</v>
      </c>
      <c r="U630" s="1113"/>
      <c r="V630" s="1103" t="str">
        <f>IF('statement of marks'!EZ50="","",'statement of marks'!EZ50)</f>
        <v/>
      </c>
      <c r="W630" s="1103"/>
      <c r="X630" s="1103"/>
      <c r="Y630" s="1103" t="str">
        <f>IF('statement of marks'!FA50="","",'statement of marks'!FA50)</f>
        <v/>
      </c>
      <c r="Z630" s="1103"/>
      <c r="AA630" s="1103"/>
      <c r="AB630" s="1103" t="str">
        <f>IF('statement of marks'!FC50="","",'statement of marks'!FC50)</f>
        <v/>
      </c>
      <c r="AC630" s="1103"/>
      <c r="AD630" s="1103"/>
      <c r="AE630" s="1103" t="str">
        <f>IF('statement of marks'!FB50="","",'statement of marks'!FB50)</f>
        <v/>
      </c>
      <c r="AF630" s="1103"/>
      <c r="AG630" s="1103"/>
      <c r="AH630" s="284"/>
    </row>
    <row r="631" spans="1:34" ht="19" customHeight="1">
      <c r="A631" s="291"/>
      <c r="B631" s="1109" t="str">
        <f>IF('statement of marks'!$FJ$3="","",'statement of marks'!$FJ$3)</f>
        <v>LokLF; ,oe~ 'kkjhfjd f'k{kk</v>
      </c>
      <c r="C631" s="1110"/>
      <c r="D631" s="1103" t="str">
        <f>IF('statement of marks'!FJ49="","",'statement of marks'!FJ49)</f>
        <v/>
      </c>
      <c r="E631" s="1103"/>
      <c r="F631" s="1103"/>
      <c r="G631" s="1103" t="str">
        <f>IF('statement of marks'!FK49="","",'statement of marks'!FK49)</f>
        <v/>
      </c>
      <c r="H631" s="1103"/>
      <c r="I631" s="1103"/>
      <c r="J631" s="1103" t="str">
        <f>IF('statement of marks'!FM49="","",'statement of marks'!FM49)</f>
        <v/>
      </c>
      <c r="K631" s="1103"/>
      <c r="L631" s="1103"/>
      <c r="M631" s="1103" t="str">
        <f>IF('statement of marks'!FL49="","",'statement of marks'!FL49)</f>
        <v/>
      </c>
      <c r="N631" s="1103"/>
      <c r="O631" s="1103"/>
      <c r="P631" s="284"/>
      <c r="Q631" s="1126"/>
      <c r="R631" s="1126"/>
      <c r="S631" s="291"/>
      <c r="T631" s="1109" t="str">
        <f>IF('statement of marks'!$FJ$3="","",'statement of marks'!$FJ$3)</f>
        <v>LokLF; ,oe~ 'kkjhfjd f'k{kk</v>
      </c>
      <c r="U631" s="1110"/>
      <c r="V631" s="1103" t="str">
        <f>IF('statement of marks'!FJ50="","",'statement of marks'!FJ50)</f>
        <v/>
      </c>
      <c r="W631" s="1103"/>
      <c r="X631" s="1103"/>
      <c r="Y631" s="1103" t="str">
        <f>IF('statement of marks'!FK50="","",'statement of marks'!FK50)</f>
        <v/>
      </c>
      <c r="Z631" s="1103"/>
      <c r="AA631" s="1103"/>
      <c r="AB631" s="1103" t="str">
        <f>IF('statement of marks'!FM50="","",'statement of marks'!FM50)</f>
        <v/>
      </c>
      <c r="AC631" s="1103"/>
      <c r="AD631" s="1103"/>
      <c r="AE631" s="1103" t="str">
        <f>IF('statement of marks'!FL50="","",'statement of marks'!FL50)</f>
        <v/>
      </c>
      <c r="AF631" s="1103"/>
      <c r="AG631" s="1103"/>
      <c r="AH631" s="284"/>
    </row>
    <row r="632" spans="1:34" ht="19" customHeight="1">
      <c r="A632" s="291"/>
      <c r="B632" s="1104" t="s">
        <v>273</v>
      </c>
      <c r="C632" s="1105"/>
      <c r="D632" s="1081" t="str">
        <f>details!$DZ$3</f>
        <v>vxLr rd</v>
      </c>
      <c r="E632" s="1081"/>
      <c r="F632" s="1081"/>
      <c r="G632" s="1081" t="str">
        <f>details!$ED$3</f>
        <v>vDVwcj rd</v>
      </c>
      <c r="H632" s="1081"/>
      <c r="I632" s="1081"/>
      <c r="J632" s="1081" t="str">
        <f>details!$EL$3</f>
        <v>Qjojh rd</v>
      </c>
      <c r="K632" s="1081"/>
      <c r="L632" s="1081"/>
      <c r="M632" s="1081" t="str">
        <f>details!$EH$3</f>
        <v>fnlEcj rd</v>
      </c>
      <c r="N632" s="1081"/>
      <c r="O632" s="1081"/>
      <c r="P632" s="284"/>
      <c r="Q632" s="1126"/>
      <c r="R632" s="1126"/>
      <c r="S632" s="291"/>
      <c r="T632" s="1104" t="s">
        <v>273</v>
      </c>
      <c r="U632" s="1105"/>
      <c r="V632" s="1106" t="str">
        <f>details!$DZ$3</f>
        <v>vxLr rd</v>
      </c>
      <c r="W632" s="1107"/>
      <c r="X632" s="1108"/>
      <c r="Y632" s="1106" t="str">
        <f>details!$ED$3</f>
        <v>vDVwcj rd</v>
      </c>
      <c r="Z632" s="1107"/>
      <c r="AA632" s="1108"/>
      <c r="AB632" s="1106" t="str">
        <f>details!$EL$3</f>
        <v>Qjojh rd</v>
      </c>
      <c r="AC632" s="1107"/>
      <c r="AD632" s="1108"/>
      <c r="AE632" s="1106" t="str">
        <f>details!$EH$3</f>
        <v>fnlEcj rd</v>
      </c>
      <c r="AF632" s="1107"/>
      <c r="AG632" s="1108"/>
      <c r="AH632" s="284"/>
    </row>
    <row r="633" spans="1:34" ht="19" customHeight="1">
      <c r="A633" s="291"/>
      <c r="B633" s="1100" t="s">
        <v>99</v>
      </c>
      <c r="C633" s="1101"/>
      <c r="D633" s="1102" t="str">
        <f>IF(details!EA49="","",details!EA49)</f>
        <v/>
      </c>
      <c r="E633" s="1102"/>
      <c r="F633" s="1102"/>
      <c r="G633" s="1102" t="str">
        <f>IF(details!EE49="","",details!EE49)</f>
        <v/>
      </c>
      <c r="H633" s="1102"/>
      <c r="I633" s="1102"/>
      <c r="J633" s="1102" t="str">
        <f>IF(details!EM49="","",details!EM49)</f>
        <v/>
      </c>
      <c r="K633" s="1102"/>
      <c r="L633" s="1102"/>
      <c r="M633" s="1102" t="str">
        <f>IF(details!EI49="","",details!EI49)</f>
        <v/>
      </c>
      <c r="N633" s="1102"/>
      <c r="O633" s="1102"/>
      <c r="P633" s="295"/>
      <c r="Q633" s="1126"/>
      <c r="R633" s="1126"/>
      <c r="S633" s="291"/>
      <c r="T633" s="1100" t="s">
        <v>99</v>
      </c>
      <c r="U633" s="1101"/>
      <c r="V633" s="1091" t="str">
        <f>IF(details!EA50="","",details!EA50)</f>
        <v/>
      </c>
      <c r="W633" s="1092"/>
      <c r="X633" s="1093"/>
      <c r="Y633" s="1091" t="str">
        <f>IF(details!EE50="","",details!EE50)</f>
        <v/>
      </c>
      <c r="Z633" s="1092"/>
      <c r="AA633" s="1093"/>
      <c r="AB633" s="1091" t="str">
        <f>IF(details!EM50="","",details!EM50)</f>
        <v/>
      </c>
      <c r="AC633" s="1092"/>
      <c r="AD633" s="1093"/>
      <c r="AE633" s="1091" t="str">
        <f>IF(details!EI50="","",details!EI50)</f>
        <v/>
      </c>
      <c r="AF633" s="1092"/>
      <c r="AG633" s="1093"/>
      <c r="AH633" s="285"/>
    </row>
    <row r="634" spans="1:34" ht="19" customHeight="1">
      <c r="A634" s="292"/>
      <c r="B634" s="1094" t="s">
        <v>15</v>
      </c>
      <c r="C634" s="1095"/>
      <c r="D634" s="1096" t="str">
        <f>IF(details!DZ49="","",details!DZ49)</f>
        <v/>
      </c>
      <c r="E634" s="1096"/>
      <c r="F634" s="1096"/>
      <c r="G634" s="1096" t="str">
        <f>IF(details!ED49="","",details!ED49)</f>
        <v/>
      </c>
      <c r="H634" s="1096"/>
      <c r="I634" s="1096"/>
      <c r="J634" s="1096" t="str">
        <f>IF(details!EL49="","",details!EL49)</f>
        <v/>
      </c>
      <c r="K634" s="1096"/>
      <c r="L634" s="1096"/>
      <c r="M634" s="1096" t="str">
        <f>IF(details!EH49="","",details!EH49)</f>
        <v/>
      </c>
      <c r="N634" s="1096"/>
      <c r="O634" s="1096"/>
      <c r="P634" s="296"/>
      <c r="Q634" s="1126"/>
      <c r="R634" s="1126"/>
      <c r="S634" s="292"/>
      <c r="T634" s="1094" t="s">
        <v>15</v>
      </c>
      <c r="U634" s="1095"/>
      <c r="V634" s="1097" t="str">
        <f>IF(details!DZ50="","",details!DZ50)</f>
        <v/>
      </c>
      <c r="W634" s="1098"/>
      <c r="X634" s="1099"/>
      <c r="Y634" s="1097" t="str">
        <f>IF(details!ED50="","",details!ED50)</f>
        <v/>
      </c>
      <c r="Z634" s="1098"/>
      <c r="AA634" s="1099"/>
      <c r="AB634" s="1097" t="str">
        <f>IF(details!EL50="","",details!EL50)</f>
        <v/>
      </c>
      <c r="AC634" s="1098"/>
      <c r="AD634" s="1099"/>
      <c r="AE634" s="1097" t="str">
        <f>IF(details!EH50="","",details!EH50)</f>
        <v/>
      </c>
      <c r="AF634" s="1098"/>
      <c r="AG634" s="1099"/>
      <c r="AH634" s="286"/>
    </row>
    <row r="635" spans="1:34" ht="19" customHeight="1">
      <c r="A635" s="291"/>
      <c r="B635" s="1089" t="s">
        <v>100</v>
      </c>
      <c r="C635" s="1090"/>
      <c r="D635" s="1081"/>
      <c r="E635" s="1081"/>
      <c r="F635" s="1081"/>
      <c r="G635" s="1081"/>
      <c r="H635" s="1081"/>
      <c r="I635" s="1081"/>
      <c r="J635" s="1081"/>
      <c r="K635" s="1081"/>
      <c r="L635" s="1081"/>
      <c r="M635" s="1081"/>
      <c r="N635" s="1081"/>
      <c r="O635" s="1081"/>
      <c r="P635" s="287"/>
      <c r="Q635" s="1126"/>
      <c r="R635" s="1126"/>
      <c r="S635" s="291"/>
      <c r="T635" s="1089" t="s">
        <v>100</v>
      </c>
      <c r="U635" s="1090"/>
      <c r="V635" s="1081"/>
      <c r="W635" s="1081"/>
      <c r="X635" s="1081"/>
      <c r="Y635" s="1081"/>
      <c r="Z635" s="1081"/>
      <c r="AA635" s="1081"/>
      <c r="AB635" s="1081"/>
      <c r="AC635" s="1081"/>
      <c r="AD635" s="1081"/>
      <c r="AE635" s="1081"/>
      <c r="AF635" s="1081"/>
      <c r="AG635" s="1081"/>
      <c r="AH635" s="287"/>
    </row>
    <row r="636" spans="1:34" ht="19" customHeight="1">
      <c r="A636" s="291"/>
      <c r="B636" s="1087" t="s">
        <v>80</v>
      </c>
      <c r="C636" s="1088"/>
      <c r="D636" s="1081"/>
      <c r="E636" s="1081"/>
      <c r="F636" s="1081"/>
      <c r="G636" s="1081"/>
      <c r="H636" s="1081"/>
      <c r="I636" s="1081"/>
      <c r="J636" s="1081"/>
      <c r="K636" s="1081"/>
      <c r="L636" s="1081"/>
      <c r="M636" s="1081"/>
      <c r="N636" s="1081"/>
      <c r="O636" s="1081"/>
      <c r="P636" s="287"/>
      <c r="Q636" s="1126"/>
      <c r="R636" s="1126"/>
      <c r="S636" s="291"/>
      <c r="T636" s="1087" t="s">
        <v>80</v>
      </c>
      <c r="U636" s="1088"/>
      <c r="V636" s="1081"/>
      <c r="W636" s="1081"/>
      <c r="X636" s="1081"/>
      <c r="Y636" s="1081"/>
      <c r="Z636" s="1081"/>
      <c r="AA636" s="1081"/>
      <c r="AB636" s="1081"/>
      <c r="AC636" s="1081"/>
      <c r="AD636" s="1081"/>
      <c r="AE636" s="1081"/>
      <c r="AF636" s="1081"/>
      <c r="AG636" s="1081"/>
      <c r="AH636" s="287"/>
    </row>
    <row r="637" spans="1:34" ht="19" customHeight="1">
      <c r="A637" s="291"/>
      <c r="B637" s="1085" t="s">
        <v>101</v>
      </c>
      <c r="C637" s="1086"/>
      <c r="D637" s="1081"/>
      <c r="E637" s="1081"/>
      <c r="F637" s="1081"/>
      <c r="G637" s="1081"/>
      <c r="H637" s="1081"/>
      <c r="I637" s="1081"/>
      <c r="J637" s="1081"/>
      <c r="K637" s="1081"/>
      <c r="L637" s="1081"/>
      <c r="M637" s="1081"/>
      <c r="N637" s="1081"/>
      <c r="O637" s="1081"/>
      <c r="P637" s="287"/>
      <c r="Q637" s="1126"/>
      <c r="R637" s="1126"/>
      <c r="S637" s="291"/>
      <c r="T637" s="1085" t="s">
        <v>101</v>
      </c>
      <c r="U637" s="1086"/>
      <c r="V637" s="1081"/>
      <c r="W637" s="1081"/>
      <c r="X637" s="1081"/>
      <c r="Y637" s="1081"/>
      <c r="Z637" s="1081"/>
      <c r="AA637" s="1081"/>
      <c r="AB637" s="1081"/>
      <c r="AC637" s="1081"/>
      <c r="AD637" s="1081"/>
      <c r="AE637" s="1081"/>
      <c r="AF637" s="1081"/>
      <c r="AG637" s="1081"/>
      <c r="AH637" s="287"/>
    </row>
    <row r="638" spans="1:34" ht="19" customHeight="1" thickBot="1">
      <c r="A638" s="293"/>
      <c r="B638" s="1082" t="s">
        <v>102</v>
      </c>
      <c r="C638" s="1083"/>
      <c r="D638" s="1084"/>
      <c r="E638" s="1084"/>
      <c r="F638" s="1084"/>
      <c r="G638" s="1084"/>
      <c r="H638" s="1084"/>
      <c r="I638" s="1084"/>
      <c r="J638" s="1084"/>
      <c r="K638" s="1084"/>
      <c r="L638" s="1084"/>
      <c r="M638" s="1084"/>
      <c r="N638" s="1084"/>
      <c r="O638" s="1084"/>
      <c r="P638" s="288"/>
      <c r="Q638" s="1126"/>
      <c r="R638" s="1126"/>
      <c r="S638" s="293"/>
      <c r="T638" s="1082" t="s">
        <v>102</v>
      </c>
      <c r="U638" s="1083"/>
      <c r="V638" s="1084"/>
      <c r="W638" s="1084"/>
      <c r="X638" s="1084"/>
      <c r="Y638" s="1084"/>
      <c r="Z638" s="1084"/>
      <c r="AA638" s="1084"/>
      <c r="AB638" s="1084"/>
      <c r="AC638" s="1084"/>
      <c r="AD638" s="1084"/>
      <c r="AE638" s="1084"/>
      <c r="AF638" s="1084"/>
      <c r="AG638" s="1084"/>
      <c r="AH638" s="288"/>
    </row>
    <row r="639" spans="1:34" ht="19" customHeight="1">
      <c r="A639" s="290"/>
      <c r="B639" s="1123" t="s">
        <v>47</v>
      </c>
      <c r="C639" s="1124"/>
      <c r="D639" s="1124"/>
      <c r="E639" s="1124"/>
      <c r="F639" s="1124"/>
      <c r="G639" s="1124"/>
      <c r="H639" s="1124"/>
      <c r="I639" s="1124"/>
      <c r="J639" s="1124"/>
      <c r="K639" s="1124"/>
      <c r="L639" s="1124"/>
      <c r="M639" s="1124"/>
      <c r="N639" s="1124"/>
      <c r="O639" s="1124"/>
      <c r="P639" s="1125"/>
      <c r="Q639" s="1126"/>
      <c r="R639" s="1126"/>
      <c r="S639" s="290"/>
      <c r="T639" s="1123" t="s">
        <v>47</v>
      </c>
      <c r="U639" s="1124"/>
      <c r="V639" s="1124"/>
      <c r="W639" s="1124"/>
      <c r="X639" s="1124"/>
      <c r="Y639" s="1124"/>
      <c r="Z639" s="1124"/>
      <c r="AA639" s="1124"/>
      <c r="AB639" s="1124"/>
      <c r="AC639" s="1124"/>
      <c r="AD639" s="1124"/>
      <c r="AE639" s="1124"/>
      <c r="AF639" s="1124"/>
      <c r="AG639" s="1124"/>
      <c r="AH639" s="1125"/>
    </row>
    <row r="640" spans="1:34" ht="19" customHeight="1">
      <c r="A640" s="1127"/>
      <c r="B640" s="1128" t="str">
        <f>'statement of marks'!$A$1</f>
        <v>jk- ck- ek/;fed fo|ky; uohu] fuEckgsM+k</v>
      </c>
      <c r="C640" s="1129"/>
      <c r="D640" s="1129"/>
      <c r="E640" s="1129"/>
      <c r="F640" s="1129"/>
      <c r="G640" s="1129"/>
      <c r="H640" s="1129"/>
      <c r="I640" s="1129"/>
      <c r="J640" s="1129"/>
      <c r="K640" s="1129"/>
      <c r="L640" s="1129"/>
      <c r="M640" s="1129"/>
      <c r="N640" s="1129"/>
      <c r="O640" s="1129"/>
      <c r="P640" s="1130"/>
      <c r="Q640" s="1126"/>
      <c r="R640" s="1126"/>
      <c r="S640" s="1127"/>
      <c r="T640" s="1128" t="str">
        <f>'statement of marks'!$A$1</f>
        <v>jk- ck- ek/;fed fo|ky; uohu] fuEckgsM+k</v>
      </c>
      <c r="U640" s="1129"/>
      <c r="V640" s="1129"/>
      <c r="W640" s="1129"/>
      <c r="X640" s="1129"/>
      <c r="Y640" s="1129"/>
      <c r="Z640" s="1129"/>
      <c r="AA640" s="1129"/>
      <c r="AB640" s="1129"/>
      <c r="AC640" s="1129"/>
      <c r="AD640" s="1129"/>
      <c r="AE640" s="1129"/>
      <c r="AF640" s="1129"/>
      <c r="AG640" s="1129"/>
      <c r="AH640" s="1130"/>
    </row>
    <row r="641" spans="1:34" ht="19" customHeight="1">
      <c r="A641" s="1127"/>
      <c r="B641" s="1128"/>
      <c r="C641" s="1129"/>
      <c r="D641" s="1129"/>
      <c r="E641" s="1129"/>
      <c r="F641" s="1129"/>
      <c r="G641" s="1129"/>
      <c r="H641" s="1129"/>
      <c r="I641" s="1129"/>
      <c r="J641" s="1129"/>
      <c r="K641" s="1129"/>
      <c r="L641" s="1129"/>
      <c r="M641" s="1129"/>
      <c r="N641" s="1129"/>
      <c r="O641" s="1129"/>
      <c r="P641" s="1130"/>
      <c r="Q641" s="1126"/>
      <c r="R641" s="1126"/>
      <c r="S641" s="1127"/>
      <c r="T641" s="1128"/>
      <c r="U641" s="1129"/>
      <c r="V641" s="1129"/>
      <c r="W641" s="1129"/>
      <c r="X641" s="1129"/>
      <c r="Y641" s="1129"/>
      <c r="Z641" s="1129"/>
      <c r="AA641" s="1129"/>
      <c r="AB641" s="1129"/>
      <c r="AC641" s="1129"/>
      <c r="AD641" s="1129"/>
      <c r="AE641" s="1129"/>
      <c r="AF641" s="1129"/>
      <c r="AG641" s="1129"/>
      <c r="AH641" s="1130"/>
    </row>
    <row r="642" spans="1:34" ht="19" customHeight="1">
      <c r="A642" s="291"/>
      <c r="B642" s="1131" t="s">
        <v>96</v>
      </c>
      <c r="C642" s="1132"/>
      <c r="D642" s="1119" t="str">
        <f>'statement of marks'!$H$3</f>
        <v>2015-16</v>
      </c>
      <c r="E642" s="1119"/>
      <c r="F642" s="1119"/>
      <c r="G642" s="1119"/>
      <c r="H642" s="1119"/>
      <c r="I642" s="1119"/>
      <c r="J642" s="1119"/>
      <c r="K642" s="1119"/>
      <c r="L642" s="1119"/>
      <c r="M642" s="1119"/>
      <c r="N642" s="1119"/>
      <c r="O642" s="1119"/>
      <c r="P642" s="1120"/>
      <c r="Q642" s="1126"/>
      <c r="R642" s="1126"/>
      <c r="S642" s="291"/>
      <c r="T642" s="1131" t="s">
        <v>96</v>
      </c>
      <c r="U642" s="1132"/>
      <c r="V642" s="1119" t="str">
        <f>'statement of marks'!$H$3</f>
        <v>2015-16</v>
      </c>
      <c r="W642" s="1119"/>
      <c r="X642" s="1119"/>
      <c r="Y642" s="1119"/>
      <c r="Z642" s="1119"/>
      <c r="AA642" s="1119"/>
      <c r="AB642" s="1119"/>
      <c r="AC642" s="1119"/>
      <c r="AD642" s="1119"/>
      <c r="AE642" s="1119"/>
      <c r="AF642" s="1119"/>
      <c r="AG642" s="1119"/>
      <c r="AH642" s="1120"/>
    </row>
    <row r="643" spans="1:34" ht="19" customHeight="1">
      <c r="A643" s="291"/>
      <c r="B643" s="1114" t="s">
        <v>218</v>
      </c>
      <c r="C643" s="1115"/>
      <c r="D643" s="1115" t="str">
        <f>IF('statement of marks'!J51="","",'statement of marks'!J51)</f>
        <v/>
      </c>
      <c r="E643" s="1115"/>
      <c r="F643" s="1115"/>
      <c r="G643" s="1115"/>
      <c r="H643" s="1115"/>
      <c r="I643" s="1115"/>
      <c r="J643" s="1115"/>
      <c r="K643" s="1115"/>
      <c r="L643" s="1115"/>
      <c r="M643" s="1115"/>
      <c r="N643" s="1115"/>
      <c r="O643" s="1115"/>
      <c r="P643" s="1133"/>
      <c r="Q643" s="1126"/>
      <c r="R643" s="1126"/>
      <c r="S643" s="291"/>
      <c r="T643" s="1114" t="s">
        <v>218</v>
      </c>
      <c r="U643" s="1115"/>
      <c r="V643" s="1115" t="str">
        <f>IF('statement of marks'!J52="","",'statement of marks'!J52)</f>
        <v/>
      </c>
      <c r="W643" s="1115"/>
      <c r="X643" s="1115"/>
      <c r="Y643" s="1115"/>
      <c r="Z643" s="1115"/>
      <c r="AA643" s="1115"/>
      <c r="AB643" s="1115"/>
      <c r="AC643" s="1115"/>
      <c r="AD643" s="1115"/>
      <c r="AE643" s="1115"/>
      <c r="AF643" s="1115"/>
      <c r="AG643" s="1115"/>
      <c r="AH643" s="1133"/>
    </row>
    <row r="644" spans="1:34" ht="19" customHeight="1">
      <c r="A644" s="291"/>
      <c r="B644" s="1114" t="s">
        <v>219</v>
      </c>
      <c r="C644" s="1115"/>
      <c r="D644" s="1115" t="str">
        <f>IF('statement of marks'!K51="","",'statement of marks'!K51)</f>
        <v/>
      </c>
      <c r="E644" s="1115"/>
      <c r="F644" s="1115"/>
      <c r="G644" s="1115"/>
      <c r="H644" s="1115"/>
      <c r="I644" s="1115"/>
      <c r="J644" s="1115"/>
      <c r="K644" s="1115"/>
      <c r="L644" s="1115"/>
      <c r="M644" s="1115"/>
      <c r="N644" s="1115"/>
      <c r="O644" s="1115"/>
      <c r="P644" s="1133"/>
      <c r="Q644" s="1126"/>
      <c r="R644" s="1126"/>
      <c r="S644" s="291"/>
      <c r="T644" s="1114" t="s">
        <v>219</v>
      </c>
      <c r="U644" s="1115"/>
      <c r="V644" s="1115" t="str">
        <f>IF('statement of marks'!K52="","",'statement of marks'!K52)</f>
        <v/>
      </c>
      <c r="W644" s="1115"/>
      <c r="X644" s="1115"/>
      <c r="Y644" s="1115"/>
      <c r="Z644" s="1115"/>
      <c r="AA644" s="1115"/>
      <c r="AB644" s="1115"/>
      <c r="AC644" s="1115"/>
      <c r="AD644" s="1115"/>
      <c r="AE644" s="1115"/>
      <c r="AF644" s="1115"/>
      <c r="AG644" s="1115"/>
      <c r="AH644" s="1133"/>
    </row>
    <row r="645" spans="1:34" ht="19" customHeight="1">
      <c r="A645" s="291"/>
      <c r="B645" s="1114" t="s">
        <v>220</v>
      </c>
      <c r="C645" s="1115"/>
      <c r="D645" s="1115" t="str">
        <f>IF('statement of marks'!L51="","",'statement of marks'!L51)</f>
        <v/>
      </c>
      <c r="E645" s="1115"/>
      <c r="F645" s="1115"/>
      <c r="G645" s="1115"/>
      <c r="H645" s="1115"/>
      <c r="I645" s="1115"/>
      <c r="J645" s="1115"/>
      <c r="K645" s="1115"/>
      <c r="L645" s="1115"/>
      <c r="M645" s="1115"/>
      <c r="N645" s="1115"/>
      <c r="O645" s="1115"/>
      <c r="P645" s="1133"/>
      <c r="Q645" s="1126"/>
      <c r="R645" s="1126"/>
      <c r="S645" s="291"/>
      <c r="T645" s="1114" t="s">
        <v>220</v>
      </c>
      <c r="U645" s="1115"/>
      <c r="V645" s="1115" t="str">
        <f>IF('statement of marks'!L52="","",'statement of marks'!L52)</f>
        <v/>
      </c>
      <c r="W645" s="1115"/>
      <c r="X645" s="1115"/>
      <c r="Y645" s="1115"/>
      <c r="Z645" s="1115"/>
      <c r="AA645" s="1115"/>
      <c r="AB645" s="1115"/>
      <c r="AC645" s="1115"/>
      <c r="AD645" s="1115"/>
      <c r="AE645" s="1115"/>
      <c r="AF645" s="1115"/>
      <c r="AG645" s="1115"/>
      <c r="AH645" s="1133"/>
    </row>
    <row r="646" spans="1:34" ht="19" customHeight="1">
      <c r="A646" s="291"/>
      <c r="B646" s="1114" t="s">
        <v>221</v>
      </c>
      <c r="C646" s="1115"/>
      <c r="D646" s="1119" t="str">
        <f>'statement of marks'!$G$3</f>
        <v>6 A</v>
      </c>
      <c r="E646" s="1119"/>
      <c r="F646" s="1119"/>
      <c r="G646" s="1119"/>
      <c r="H646" s="1115" t="s">
        <v>9</v>
      </c>
      <c r="I646" s="1115"/>
      <c r="J646" s="1115"/>
      <c r="K646" s="1115"/>
      <c r="L646" s="1115"/>
      <c r="M646" s="1119" t="str">
        <f>IF('statement of marks'!D51="","",'statement of marks'!D51)</f>
        <v/>
      </c>
      <c r="N646" s="1119"/>
      <c r="O646" s="1119"/>
      <c r="P646" s="1120"/>
      <c r="Q646" s="1126"/>
      <c r="R646" s="1126"/>
      <c r="S646" s="291"/>
      <c r="T646" s="1114" t="s">
        <v>221</v>
      </c>
      <c r="U646" s="1115"/>
      <c r="V646" s="1119" t="str">
        <f>'statement of marks'!$G$3</f>
        <v>6 A</v>
      </c>
      <c r="W646" s="1119"/>
      <c r="X646" s="1119"/>
      <c r="Y646" s="1119"/>
      <c r="Z646" s="1115" t="s">
        <v>9</v>
      </c>
      <c r="AA646" s="1115"/>
      <c r="AB646" s="1115"/>
      <c r="AC646" s="1115"/>
      <c r="AD646" s="1115"/>
      <c r="AE646" s="1119" t="str">
        <f>IF('statement of marks'!D52="","",'statement of marks'!D52)</f>
        <v/>
      </c>
      <c r="AF646" s="1119"/>
      <c r="AG646" s="1119"/>
      <c r="AH646" s="1120"/>
    </row>
    <row r="647" spans="1:34" ht="19" customHeight="1">
      <c r="A647" s="291"/>
      <c r="B647" s="1114" t="s">
        <v>222</v>
      </c>
      <c r="C647" s="1115"/>
      <c r="D647" s="1119" t="str">
        <f>IF('statement of marks'!F51="","",'statement of marks'!F51)</f>
        <v/>
      </c>
      <c r="E647" s="1119"/>
      <c r="F647" s="1119"/>
      <c r="G647" s="1119"/>
      <c r="H647" s="1115" t="s">
        <v>0</v>
      </c>
      <c r="I647" s="1115"/>
      <c r="J647" s="1115"/>
      <c r="K647" s="1115"/>
      <c r="L647" s="1115"/>
      <c r="M647" s="1121" t="str">
        <f>IF('statement of marks'!H51="","",'statement of marks'!H51)</f>
        <v/>
      </c>
      <c r="N647" s="1121"/>
      <c r="O647" s="1121"/>
      <c r="P647" s="1122"/>
      <c r="Q647" s="1126"/>
      <c r="R647" s="1126"/>
      <c r="S647" s="291"/>
      <c r="T647" s="1114" t="s">
        <v>222</v>
      </c>
      <c r="U647" s="1115"/>
      <c r="V647" s="1119" t="str">
        <f>IF('statement of marks'!F52="","",'statement of marks'!F52)</f>
        <v/>
      </c>
      <c r="W647" s="1119"/>
      <c r="X647" s="1119"/>
      <c r="Y647" s="1119"/>
      <c r="Z647" s="1115" t="s">
        <v>0</v>
      </c>
      <c r="AA647" s="1115"/>
      <c r="AB647" s="1115"/>
      <c r="AC647" s="1115"/>
      <c r="AD647" s="1115"/>
      <c r="AE647" s="1121" t="str">
        <f>IF('statement of marks'!H52="","",'statement of marks'!H52)</f>
        <v/>
      </c>
      <c r="AF647" s="1121"/>
      <c r="AG647" s="1121"/>
      <c r="AH647" s="1122"/>
    </row>
    <row r="648" spans="1:34" ht="19" customHeight="1">
      <c r="A648" s="291"/>
      <c r="B648" s="289" t="s">
        <v>28</v>
      </c>
      <c r="C648" s="279" t="s">
        <v>97</v>
      </c>
      <c r="D648" s="1111" t="s">
        <v>1</v>
      </c>
      <c r="E648" s="1111"/>
      <c r="F648" s="1111"/>
      <c r="G648" s="1111" t="s">
        <v>21</v>
      </c>
      <c r="H648" s="1111"/>
      <c r="I648" s="1111"/>
      <c r="J648" s="1111" t="s">
        <v>68</v>
      </c>
      <c r="K648" s="1111"/>
      <c r="L648" s="1111"/>
      <c r="M648" s="1111" t="s">
        <v>98</v>
      </c>
      <c r="N648" s="1111"/>
      <c r="O648" s="1111"/>
      <c r="P648" s="280" t="s">
        <v>278</v>
      </c>
      <c r="Q648" s="1126"/>
      <c r="R648" s="1126"/>
      <c r="S648" s="291"/>
      <c r="T648" s="289" t="s">
        <v>28</v>
      </c>
      <c r="U648" s="279" t="s">
        <v>97</v>
      </c>
      <c r="V648" s="1111" t="s">
        <v>1</v>
      </c>
      <c r="W648" s="1111"/>
      <c r="X648" s="1111"/>
      <c r="Y648" s="1111" t="s">
        <v>21</v>
      </c>
      <c r="Z648" s="1111"/>
      <c r="AA648" s="1111"/>
      <c r="AB648" s="1111" t="s">
        <v>68</v>
      </c>
      <c r="AC648" s="1111"/>
      <c r="AD648" s="1111"/>
      <c r="AE648" s="1111" t="s">
        <v>98</v>
      </c>
      <c r="AF648" s="1111"/>
      <c r="AG648" s="1111"/>
      <c r="AH648" s="280" t="s">
        <v>278</v>
      </c>
    </row>
    <row r="649" spans="1:34" ht="19" customHeight="1">
      <c r="A649" s="291"/>
      <c r="B649" s="1104" t="s">
        <v>3</v>
      </c>
      <c r="C649" s="1105"/>
      <c r="D649" s="312">
        <f>IF('statement of marks'!M$6="","",'statement of marks'!M$6)</f>
        <v>5</v>
      </c>
      <c r="E649" s="312">
        <f>IF('statement of marks'!N$6="","",'statement of marks'!N$6)</f>
        <v>5</v>
      </c>
      <c r="F649" s="312">
        <f>IF('statement of marks'!O$6="","",'statement of marks'!O$6)</f>
        <v>10</v>
      </c>
      <c r="G649" s="312">
        <f>IF('statement of marks'!P$6="","",'statement of marks'!P$6)</f>
        <v>5</v>
      </c>
      <c r="H649" s="312">
        <f>IF('statement of marks'!Q$6="","",'statement of marks'!Q$6)</f>
        <v>5</v>
      </c>
      <c r="I649" s="312">
        <f>IF('statement of marks'!R$6="","",'statement of marks'!R$6)</f>
        <v>10</v>
      </c>
      <c r="J649" s="312">
        <f>IF('statement of marks'!S$6="","",'statement of marks'!S$6)</f>
        <v>5</v>
      </c>
      <c r="K649" s="312">
        <f>IF('statement of marks'!T$6="","",'statement of marks'!T$6)</f>
        <v>5</v>
      </c>
      <c r="L649" s="312">
        <f>IF('statement of marks'!U$6="","",'statement of marks'!U$6)</f>
        <v>10</v>
      </c>
      <c r="M649" s="312">
        <f>IF('statement of marks'!W$6="","",'statement of marks'!W$6)</f>
        <v>50</v>
      </c>
      <c r="N649" s="312">
        <f>IF('statement of marks'!X$6="","",'statement of marks'!X$6)</f>
        <v>20</v>
      </c>
      <c r="O649" s="312">
        <f>IF('statement of marks'!Y$6="","",'statement of marks'!Y$6)</f>
        <v>70</v>
      </c>
      <c r="P649" s="281">
        <f>IF('statement of marks'!Z$6="","",'statement of marks'!Z$6)</f>
        <v>100</v>
      </c>
      <c r="Q649" s="1126"/>
      <c r="R649" s="1126"/>
      <c r="S649" s="291"/>
      <c r="T649" s="1104" t="s">
        <v>3</v>
      </c>
      <c r="U649" s="1105"/>
      <c r="V649" s="312">
        <f>IF('statement of marks'!M$6="","",'statement of marks'!M$6)</f>
        <v>5</v>
      </c>
      <c r="W649" s="312">
        <f>IF('statement of marks'!N$6="","",'statement of marks'!N$6)</f>
        <v>5</v>
      </c>
      <c r="X649" s="312">
        <f>IF('statement of marks'!O$6="","",'statement of marks'!O$6)</f>
        <v>10</v>
      </c>
      <c r="Y649" s="312">
        <f>IF('statement of marks'!P$6="","",'statement of marks'!P$6)</f>
        <v>5</v>
      </c>
      <c r="Z649" s="312">
        <f>IF('statement of marks'!Q$6="","",'statement of marks'!Q$6)</f>
        <v>5</v>
      </c>
      <c r="AA649" s="312">
        <f>IF('statement of marks'!R$6="","",'statement of marks'!R$6)</f>
        <v>10</v>
      </c>
      <c r="AB649" s="312">
        <f>IF('statement of marks'!S$6="","",'statement of marks'!S$6)</f>
        <v>5</v>
      </c>
      <c r="AC649" s="312">
        <f>IF('statement of marks'!T$6="","",'statement of marks'!T$6)</f>
        <v>5</v>
      </c>
      <c r="AD649" s="312">
        <f>IF('statement of marks'!U$6="","",'statement of marks'!U$6)</f>
        <v>10</v>
      </c>
      <c r="AE649" s="312">
        <f>IF('statement of marks'!W$6="","",'statement of marks'!W$6)</f>
        <v>50</v>
      </c>
      <c r="AF649" s="312">
        <f>IF('statement of marks'!X$6="","",'statement of marks'!X$6)</f>
        <v>20</v>
      </c>
      <c r="AG649" s="312">
        <f>IF('statement of marks'!Y$6="","",'statement of marks'!Y$6)</f>
        <v>70</v>
      </c>
      <c r="AH649" s="281">
        <f>IF('statement of marks'!Z$6="","",'statement of marks'!Z$6)</f>
        <v>100</v>
      </c>
    </row>
    <row r="650" spans="1:34" ht="19" customHeight="1">
      <c r="A650" s="291"/>
      <c r="B650" s="1114" t="str">
        <f>IF('statement of marks'!$M$3="","",'statement of marks'!$M$3)</f>
        <v>fgUnh</v>
      </c>
      <c r="C650" s="1115"/>
      <c r="D650" s="277" t="str">
        <f>IF('statement of marks'!M51="","",'statement of marks'!M51)</f>
        <v/>
      </c>
      <c r="E650" s="277" t="str">
        <f>IF('statement of marks'!N51="","",'statement of marks'!N51)</f>
        <v/>
      </c>
      <c r="F650" s="275" t="str">
        <f>IF('statement of marks'!O51="","",'statement of marks'!O51)</f>
        <v/>
      </c>
      <c r="G650" s="277" t="str">
        <f>IF('statement of marks'!P51="","",'statement of marks'!P51)</f>
        <v/>
      </c>
      <c r="H650" s="277" t="str">
        <f>IF('statement of marks'!Q51="","",'statement of marks'!Q51)</f>
        <v/>
      </c>
      <c r="I650" s="275" t="str">
        <f>IF('statement of marks'!R51="","",'statement of marks'!R51)</f>
        <v/>
      </c>
      <c r="J650" s="277" t="str">
        <f>IF('statement of marks'!S51="","",'statement of marks'!S51)</f>
        <v/>
      </c>
      <c r="K650" s="277" t="str">
        <f>IF('statement of marks'!T51="","",'statement of marks'!T51)</f>
        <v/>
      </c>
      <c r="L650" s="275" t="str">
        <f>IF('statement of marks'!U51="","",'statement of marks'!U51)</f>
        <v/>
      </c>
      <c r="M650" s="277" t="str">
        <f>IF('statement of marks'!W51="","",'statement of marks'!W51)</f>
        <v/>
      </c>
      <c r="N650" s="277" t="str">
        <f>IF('statement of marks'!X51="","",'statement of marks'!X51)</f>
        <v/>
      </c>
      <c r="O650" s="275" t="str">
        <f>IF('statement of marks'!Y51="","",'statement of marks'!Y51)</f>
        <v/>
      </c>
      <c r="P650" s="281" t="str">
        <f>IF('statement of marks'!Z51="","",'statement of marks'!Z51)</f>
        <v/>
      </c>
      <c r="Q650" s="1126"/>
      <c r="R650" s="1126"/>
      <c r="S650" s="291"/>
      <c r="T650" s="1114" t="str">
        <f>IF('statement of marks'!$M$3="","",'statement of marks'!$M$3)</f>
        <v>fgUnh</v>
      </c>
      <c r="U650" s="1115"/>
      <c r="V650" s="277" t="str">
        <f>IF('statement of marks'!M52="","",'statement of marks'!M52)</f>
        <v/>
      </c>
      <c r="W650" s="277" t="str">
        <f>IF('statement of marks'!N52="","",'statement of marks'!N52)</f>
        <v/>
      </c>
      <c r="X650" s="275" t="str">
        <f>IF('statement of marks'!O52="","",'statement of marks'!O52)</f>
        <v/>
      </c>
      <c r="Y650" s="277" t="str">
        <f>IF('statement of marks'!P52="","",'statement of marks'!P52)</f>
        <v/>
      </c>
      <c r="Z650" s="277" t="str">
        <f>IF('statement of marks'!Q52="","",'statement of marks'!Q52)</f>
        <v/>
      </c>
      <c r="AA650" s="275" t="str">
        <f>IF('statement of marks'!R52="","",'statement of marks'!R52)</f>
        <v/>
      </c>
      <c r="AB650" s="277" t="str">
        <f>IF('statement of marks'!S52="","",'statement of marks'!S52)</f>
        <v/>
      </c>
      <c r="AC650" s="277" t="str">
        <f>IF('statement of marks'!T52="","",'statement of marks'!T52)</f>
        <v/>
      </c>
      <c r="AD650" s="275" t="str">
        <f>IF('statement of marks'!U52="","",'statement of marks'!U52)</f>
        <v/>
      </c>
      <c r="AE650" s="277" t="str">
        <f>IF('statement of marks'!W52="","",'statement of marks'!W52)</f>
        <v/>
      </c>
      <c r="AF650" s="277" t="str">
        <f>IF('statement of marks'!X52="","",'statement of marks'!X52)</f>
        <v/>
      </c>
      <c r="AG650" s="275" t="str">
        <f>IF('statement of marks'!Y52="","",'statement of marks'!Y52)</f>
        <v/>
      </c>
      <c r="AH650" s="281" t="str">
        <f>IF('statement of marks'!Z52="","",'statement of marks'!Z52)</f>
        <v/>
      </c>
    </row>
    <row r="651" spans="1:34" ht="19" customHeight="1">
      <c r="A651" s="291"/>
      <c r="B651" s="1114" t="str">
        <f>IF('statement of marks'!$AI$3="","",'statement of marks'!$AI$3)</f>
        <v>vaxszth</v>
      </c>
      <c r="C651" s="1115"/>
      <c r="D651" s="277" t="str">
        <f>IF('statement of marks'!AI51="","",'statement of marks'!AI51)</f>
        <v/>
      </c>
      <c r="E651" s="277" t="str">
        <f>IF('statement of marks'!AJ51="","",'statement of marks'!AJ51)</f>
        <v/>
      </c>
      <c r="F651" s="275" t="str">
        <f>IF('statement of marks'!AK51="","",'statement of marks'!AK51)</f>
        <v/>
      </c>
      <c r="G651" s="277" t="str">
        <f>IF('statement of marks'!AL51="","",'statement of marks'!AL51)</f>
        <v/>
      </c>
      <c r="H651" s="277" t="str">
        <f>IF('statement of marks'!AM51="","",'statement of marks'!AM51)</f>
        <v/>
      </c>
      <c r="I651" s="275" t="str">
        <f>IF('statement of marks'!AN51="","",'statement of marks'!AN51)</f>
        <v/>
      </c>
      <c r="J651" s="277" t="str">
        <f>IF('statement of marks'!AO51="","",'statement of marks'!AO51)</f>
        <v/>
      </c>
      <c r="K651" s="277" t="str">
        <f>IF('statement of marks'!AP51="","",'statement of marks'!AP51)</f>
        <v/>
      </c>
      <c r="L651" s="275" t="str">
        <f>IF('statement of marks'!AQ51="","",'statement of marks'!AQ51)</f>
        <v/>
      </c>
      <c r="M651" s="277" t="str">
        <f>IF('statement of marks'!AS51="","",'statement of marks'!AS51)</f>
        <v/>
      </c>
      <c r="N651" s="277" t="str">
        <f>IF('statement of marks'!AT51="","",'statement of marks'!AT51)</f>
        <v/>
      </c>
      <c r="O651" s="275" t="str">
        <f>IF('statement of marks'!AU51="","",'statement of marks'!AU51)</f>
        <v/>
      </c>
      <c r="P651" s="281" t="str">
        <f>IF('statement of marks'!AV51="","",'statement of marks'!AV51)</f>
        <v/>
      </c>
      <c r="Q651" s="1126"/>
      <c r="R651" s="1126"/>
      <c r="S651" s="291"/>
      <c r="T651" s="1114" t="str">
        <f>IF('statement of marks'!$AI$3="","",'statement of marks'!$AI$3)</f>
        <v>vaxszth</v>
      </c>
      <c r="U651" s="1115"/>
      <c r="V651" s="277" t="str">
        <f>IF('statement of marks'!AI52="","",'statement of marks'!AI52)</f>
        <v/>
      </c>
      <c r="W651" s="277" t="str">
        <f>IF('statement of marks'!AJ52="","",'statement of marks'!AJ52)</f>
        <v/>
      </c>
      <c r="X651" s="275" t="str">
        <f>IF('statement of marks'!AK52="","",'statement of marks'!AK52)</f>
        <v/>
      </c>
      <c r="Y651" s="277" t="str">
        <f>IF('statement of marks'!AL52="","",'statement of marks'!AL52)</f>
        <v/>
      </c>
      <c r="Z651" s="277" t="str">
        <f>IF('statement of marks'!AM52="","",'statement of marks'!AM52)</f>
        <v/>
      </c>
      <c r="AA651" s="275" t="str">
        <f>IF('statement of marks'!AN52="","",'statement of marks'!AN52)</f>
        <v/>
      </c>
      <c r="AB651" s="277" t="str">
        <f>IF('statement of marks'!AO52="","",'statement of marks'!AO52)</f>
        <v/>
      </c>
      <c r="AC651" s="277" t="str">
        <f>IF('statement of marks'!AP52="","",'statement of marks'!AP52)</f>
        <v/>
      </c>
      <c r="AD651" s="275" t="str">
        <f>IF('statement of marks'!AQ52="","",'statement of marks'!AQ52)</f>
        <v/>
      </c>
      <c r="AE651" s="277" t="str">
        <f>IF('statement of marks'!AS52="","",'statement of marks'!AS52)</f>
        <v/>
      </c>
      <c r="AF651" s="277" t="str">
        <f>IF('statement of marks'!AT52="","",'statement of marks'!AT52)</f>
        <v/>
      </c>
      <c r="AG651" s="275" t="str">
        <f>IF('statement of marks'!AU52="","",'statement of marks'!AU52)</f>
        <v/>
      </c>
      <c r="AH651" s="281" t="str">
        <f>IF('statement of marks'!AV52="","",'statement of marks'!AV52)</f>
        <v/>
      </c>
    </row>
    <row r="652" spans="1:34" ht="19" customHeight="1">
      <c r="A652" s="291"/>
      <c r="B652" s="1114" t="str">
        <f>IF('statement of marks'!BE51="s","laLd`r",IF('statement of marks'!BE51="u","mnwZ",IF('statement of marks'!BE51="g","xqtjkrh",IF('statement of marks'!BE51="p","iatkch",IF('statement of marks'!BE51="sd","fla/kh","r`rh; Hkk""kk")))))</f>
        <v>r`rh; Hkk"kk</v>
      </c>
      <c r="C652" s="1115"/>
      <c r="D652" s="277" t="str">
        <f>IF('statement of marks'!BF51="","",'statement of marks'!BF51)</f>
        <v/>
      </c>
      <c r="E652" s="277" t="str">
        <f>IF('statement of marks'!BG51="","",'statement of marks'!BG51)</f>
        <v/>
      </c>
      <c r="F652" s="275" t="str">
        <f>IF('statement of marks'!BH51="","",'statement of marks'!BH51)</f>
        <v/>
      </c>
      <c r="G652" s="277" t="str">
        <f>IF('statement of marks'!BI51="","",'statement of marks'!BI51)</f>
        <v/>
      </c>
      <c r="H652" s="277" t="str">
        <f>IF('statement of marks'!BJ51="","",'statement of marks'!BJ51)</f>
        <v/>
      </c>
      <c r="I652" s="275" t="str">
        <f>IF('statement of marks'!BK51="","",'statement of marks'!BK51)</f>
        <v/>
      </c>
      <c r="J652" s="277" t="str">
        <f>IF('statement of marks'!BL51="","",'statement of marks'!BL51)</f>
        <v/>
      </c>
      <c r="K652" s="277" t="str">
        <f>IF('statement of marks'!BM51="","",'statement of marks'!BM51)</f>
        <v/>
      </c>
      <c r="L652" s="275" t="str">
        <f>IF('statement of marks'!BN51="","",'statement of marks'!BN51)</f>
        <v/>
      </c>
      <c r="M652" s="277" t="str">
        <f>IF('statement of marks'!BP51="","",'statement of marks'!BP51)</f>
        <v/>
      </c>
      <c r="N652" s="277" t="str">
        <f>IF('statement of marks'!BQ51="","",'statement of marks'!BQ51)</f>
        <v/>
      </c>
      <c r="O652" s="275" t="str">
        <f>IF('statement of marks'!BR51="","",'statement of marks'!BR51)</f>
        <v/>
      </c>
      <c r="P652" s="281" t="str">
        <f>IF('statement of marks'!BS51="","",'statement of marks'!BS51)</f>
        <v/>
      </c>
      <c r="Q652" s="1126"/>
      <c r="R652" s="1126"/>
      <c r="S652" s="291"/>
      <c r="T652" s="1114" t="str">
        <f>IF('statement of marks'!BE52="s","laLd`r",IF('statement of marks'!BE52="u","mnwZ",IF('statement of marks'!BE52="g","xqtjkrh",IF('statement of marks'!BE52="p","iatkch",IF('statement of marks'!BE52="sd","fla/kh","r`rh; Hkk""kk")))))</f>
        <v>r`rh; Hkk"kk</v>
      </c>
      <c r="U652" s="1115"/>
      <c r="V652" s="277" t="str">
        <f>IF('statement of marks'!BF52="","",'statement of marks'!BF52)</f>
        <v/>
      </c>
      <c r="W652" s="277" t="str">
        <f>IF('statement of marks'!BG52="","",'statement of marks'!BG52)</f>
        <v/>
      </c>
      <c r="X652" s="275" t="str">
        <f>IF('statement of marks'!BH52="","",'statement of marks'!BH52)</f>
        <v/>
      </c>
      <c r="Y652" s="277" t="str">
        <f>IF('statement of marks'!BI52="","",'statement of marks'!BI52)</f>
        <v/>
      </c>
      <c r="Z652" s="277" t="str">
        <f>IF('statement of marks'!BJ52="","",'statement of marks'!BJ52)</f>
        <v/>
      </c>
      <c r="AA652" s="275" t="str">
        <f>IF('statement of marks'!BK52="","",'statement of marks'!BK52)</f>
        <v/>
      </c>
      <c r="AB652" s="277" t="str">
        <f>IF('statement of marks'!BL52="","",'statement of marks'!BL52)</f>
        <v/>
      </c>
      <c r="AC652" s="277" t="str">
        <f>IF('statement of marks'!BM52="","",'statement of marks'!BM52)</f>
        <v/>
      </c>
      <c r="AD652" s="275" t="str">
        <f>IF('statement of marks'!BN52="","",'statement of marks'!BN52)</f>
        <v/>
      </c>
      <c r="AE652" s="277" t="str">
        <f>IF('statement of marks'!BP52="","",'statement of marks'!BP52)</f>
        <v/>
      </c>
      <c r="AF652" s="277" t="str">
        <f>IF('statement of marks'!BQ52="","",'statement of marks'!BQ52)</f>
        <v/>
      </c>
      <c r="AG652" s="275" t="str">
        <f>IF('statement of marks'!BR52="","",'statement of marks'!BR52)</f>
        <v/>
      </c>
      <c r="AH652" s="281" t="str">
        <f>IF('statement of marks'!BS52="","",'statement of marks'!BS52)</f>
        <v/>
      </c>
    </row>
    <row r="653" spans="1:34" ht="19" customHeight="1">
      <c r="A653" s="291"/>
      <c r="B653" s="1114" t="str">
        <f>IF('statement of marks'!$CB$3="","",'statement of marks'!$CB$3)</f>
        <v>xf.kr</v>
      </c>
      <c r="C653" s="1115"/>
      <c r="D653" s="277" t="str">
        <f>IF('statement of marks'!CB51="","",'statement of marks'!CB51)</f>
        <v/>
      </c>
      <c r="E653" s="277" t="str">
        <f>IF('statement of marks'!CC51="","",'statement of marks'!CC51)</f>
        <v/>
      </c>
      <c r="F653" s="275" t="str">
        <f>IF('statement of marks'!CD51="","",'statement of marks'!CD51)</f>
        <v/>
      </c>
      <c r="G653" s="277" t="str">
        <f>IF('statement of marks'!CE51="","",'statement of marks'!CE51)</f>
        <v/>
      </c>
      <c r="H653" s="277" t="str">
        <f>IF('statement of marks'!CF51="","",'statement of marks'!CF51)</f>
        <v/>
      </c>
      <c r="I653" s="275" t="str">
        <f>IF('statement of marks'!CG51="","",'statement of marks'!CG51)</f>
        <v/>
      </c>
      <c r="J653" s="277" t="str">
        <f>IF('statement of marks'!CH51="","",'statement of marks'!CH51)</f>
        <v/>
      </c>
      <c r="K653" s="277" t="str">
        <f>IF('statement of marks'!CI51="","",'statement of marks'!CI51)</f>
        <v/>
      </c>
      <c r="L653" s="275" t="str">
        <f>IF('statement of marks'!CJ51="","",'statement of marks'!CJ51)</f>
        <v/>
      </c>
      <c r="M653" s="277" t="str">
        <f>IF('statement of marks'!CL51="","",'statement of marks'!CL51)</f>
        <v/>
      </c>
      <c r="N653" s="277" t="str">
        <f>IF('statement of marks'!CM51="","",'statement of marks'!CM51)</f>
        <v/>
      </c>
      <c r="O653" s="275" t="str">
        <f>IF('statement of marks'!CN51="","",'statement of marks'!CN51)</f>
        <v/>
      </c>
      <c r="P653" s="281" t="str">
        <f>IF('statement of marks'!CO51="","",'statement of marks'!CO51)</f>
        <v/>
      </c>
      <c r="Q653" s="1126"/>
      <c r="R653" s="1126"/>
      <c r="S653" s="291"/>
      <c r="T653" s="1114" t="str">
        <f>IF('statement of marks'!$CB$3="","",'statement of marks'!$CB$3)</f>
        <v>xf.kr</v>
      </c>
      <c r="U653" s="1115"/>
      <c r="V653" s="277" t="str">
        <f>IF('statement of marks'!CB52="","",'statement of marks'!CB52)</f>
        <v/>
      </c>
      <c r="W653" s="277" t="str">
        <f>IF('statement of marks'!CC52="","",'statement of marks'!CC52)</f>
        <v/>
      </c>
      <c r="X653" s="275" t="str">
        <f>IF('statement of marks'!CD52="","",'statement of marks'!CD52)</f>
        <v/>
      </c>
      <c r="Y653" s="277" t="str">
        <f>IF('statement of marks'!CE52="","",'statement of marks'!CE52)</f>
        <v/>
      </c>
      <c r="Z653" s="277" t="str">
        <f>IF('statement of marks'!CF52="","",'statement of marks'!CF52)</f>
        <v/>
      </c>
      <c r="AA653" s="275" t="str">
        <f>IF('statement of marks'!CG52="","",'statement of marks'!CG52)</f>
        <v/>
      </c>
      <c r="AB653" s="277" t="str">
        <f>IF('statement of marks'!CH52="","",'statement of marks'!CH52)</f>
        <v/>
      </c>
      <c r="AC653" s="277" t="str">
        <f>IF('statement of marks'!CI52="","",'statement of marks'!CI52)</f>
        <v/>
      </c>
      <c r="AD653" s="275" t="str">
        <f>IF('statement of marks'!CJ52="","",'statement of marks'!CJ52)</f>
        <v/>
      </c>
      <c r="AE653" s="277" t="str">
        <f>IF('statement of marks'!CL52="","",'statement of marks'!CL52)</f>
        <v/>
      </c>
      <c r="AF653" s="277" t="str">
        <f>IF('statement of marks'!CM52="","",'statement of marks'!CM52)</f>
        <v/>
      </c>
      <c r="AG653" s="275" t="str">
        <f>IF('statement of marks'!CN52="","",'statement of marks'!CN52)</f>
        <v/>
      </c>
      <c r="AH653" s="281" t="str">
        <f>IF('statement of marks'!CO52="","",'statement of marks'!CO52)</f>
        <v/>
      </c>
    </row>
    <row r="654" spans="1:34" ht="19" customHeight="1">
      <c r="A654" s="291"/>
      <c r="B654" s="1114" t="str">
        <f>IF('statement of marks'!$CX$3="","",'statement of marks'!$CX$3)</f>
        <v>foKku</v>
      </c>
      <c r="C654" s="1115"/>
      <c r="D654" s="277" t="str">
        <f>IF('statement of marks'!CX51="","",'statement of marks'!CX51)</f>
        <v/>
      </c>
      <c r="E654" s="277" t="str">
        <f>IF('statement of marks'!CY51="","",'statement of marks'!CY51)</f>
        <v/>
      </c>
      <c r="F654" s="275" t="str">
        <f>IF('statement of marks'!CZ51="","",'statement of marks'!CZ51)</f>
        <v/>
      </c>
      <c r="G654" s="277" t="str">
        <f>IF('statement of marks'!DA51="","",'statement of marks'!DA51)</f>
        <v/>
      </c>
      <c r="H654" s="277" t="str">
        <f>IF('statement of marks'!DB51="","",'statement of marks'!DB51)</f>
        <v/>
      </c>
      <c r="I654" s="275" t="str">
        <f>IF('statement of marks'!DC51="","",'statement of marks'!DC51)</f>
        <v/>
      </c>
      <c r="J654" s="277" t="str">
        <f>IF('statement of marks'!DD51="","",'statement of marks'!DD51)</f>
        <v/>
      </c>
      <c r="K654" s="277" t="str">
        <f>IF('statement of marks'!DE51="","",'statement of marks'!DE51)</f>
        <v/>
      </c>
      <c r="L654" s="275" t="str">
        <f>IF('statement of marks'!DF51="","",'statement of marks'!DF51)</f>
        <v/>
      </c>
      <c r="M654" s="277" t="str">
        <f>IF('statement of marks'!DH51="","",'statement of marks'!DH51)</f>
        <v/>
      </c>
      <c r="N654" s="277" t="str">
        <f>IF('statement of marks'!DI51="","",'statement of marks'!DI51)</f>
        <v/>
      </c>
      <c r="O654" s="275" t="str">
        <f>IF('statement of marks'!DJ51="","",'statement of marks'!DJ51)</f>
        <v/>
      </c>
      <c r="P654" s="281" t="str">
        <f>IF('statement of marks'!DK51="","",'statement of marks'!DK51)</f>
        <v/>
      </c>
      <c r="Q654" s="1126"/>
      <c r="R654" s="1126"/>
      <c r="S654" s="291"/>
      <c r="T654" s="1114" t="str">
        <f>IF('statement of marks'!$CX$3="","",'statement of marks'!$CX$3)</f>
        <v>foKku</v>
      </c>
      <c r="U654" s="1115"/>
      <c r="V654" s="277" t="str">
        <f>IF('statement of marks'!CX52="","",'statement of marks'!CX52)</f>
        <v/>
      </c>
      <c r="W654" s="277" t="str">
        <f>IF('statement of marks'!CY52="","",'statement of marks'!CY52)</f>
        <v/>
      </c>
      <c r="X654" s="275" t="str">
        <f>IF('statement of marks'!CZ52="","",'statement of marks'!CZ52)</f>
        <v/>
      </c>
      <c r="Y654" s="277" t="str">
        <f>IF('statement of marks'!DA52="","",'statement of marks'!DA52)</f>
        <v/>
      </c>
      <c r="Z654" s="277" t="str">
        <f>IF('statement of marks'!DB52="","",'statement of marks'!DB52)</f>
        <v/>
      </c>
      <c r="AA654" s="275" t="str">
        <f>IF('statement of marks'!DC52="","",'statement of marks'!DC52)</f>
        <v/>
      </c>
      <c r="AB654" s="277" t="str">
        <f>IF('statement of marks'!DD52="","",'statement of marks'!DD52)</f>
        <v/>
      </c>
      <c r="AC654" s="277" t="str">
        <f>IF('statement of marks'!DE52="","",'statement of marks'!DE52)</f>
        <v/>
      </c>
      <c r="AD654" s="275" t="str">
        <f>IF('statement of marks'!DF52="","",'statement of marks'!DF52)</f>
        <v/>
      </c>
      <c r="AE654" s="277" t="str">
        <f>IF('statement of marks'!DH52="","",'statement of marks'!DH52)</f>
        <v/>
      </c>
      <c r="AF654" s="277" t="str">
        <f>IF('statement of marks'!DI52="","",'statement of marks'!DI52)</f>
        <v/>
      </c>
      <c r="AG654" s="275" t="str">
        <f>IF('statement of marks'!DJ52="","",'statement of marks'!DJ52)</f>
        <v/>
      </c>
      <c r="AH654" s="281" t="str">
        <f>IF('statement of marks'!DK52="","",'statement of marks'!DK52)</f>
        <v/>
      </c>
    </row>
    <row r="655" spans="1:34" ht="19" customHeight="1">
      <c r="A655" s="291"/>
      <c r="B655" s="1114" t="str">
        <f>IF('statement of marks'!$DT$3="","",'statement of marks'!$DT$3)</f>
        <v>lkekftd foKku</v>
      </c>
      <c r="C655" s="1115"/>
      <c r="D655" s="277" t="str">
        <f>IF('statement of marks'!DT51="","",'statement of marks'!DT51)</f>
        <v/>
      </c>
      <c r="E655" s="277" t="str">
        <f>IF('statement of marks'!DU51="","",'statement of marks'!DU51)</f>
        <v/>
      </c>
      <c r="F655" s="275" t="str">
        <f>IF('statement of marks'!DV51="","",'statement of marks'!DV51)</f>
        <v/>
      </c>
      <c r="G655" s="277" t="str">
        <f>IF('statement of marks'!DW51="","",'statement of marks'!DW51)</f>
        <v/>
      </c>
      <c r="H655" s="277" t="str">
        <f>IF('statement of marks'!DX51="","",'statement of marks'!DX51)</f>
        <v/>
      </c>
      <c r="I655" s="275" t="str">
        <f>IF('statement of marks'!DY51="","",'statement of marks'!DY51)</f>
        <v/>
      </c>
      <c r="J655" s="277" t="str">
        <f>IF('statement of marks'!DZ51="","",'statement of marks'!DZ51)</f>
        <v/>
      </c>
      <c r="K655" s="277" t="str">
        <f>IF('statement of marks'!EA51="","",'statement of marks'!EA51)</f>
        <v/>
      </c>
      <c r="L655" s="275" t="str">
        <f>IF('statement of marks'!EB51="","",'statement of marks'!EB51)</f>
        <v/>
      </c>
      <c r="M655" s="277" t="str">
        <f>IF('statement of marks'!ED51="","",'statement of marks'!ED51)</f>
        <v/>
      </c>
      <c r="N655" s="277" t="str">
        <f>IF('statement of marks'!EE51="","",'statement of marks'!EE51)</f>
        <v/>
      </c>
      <c r="O655" s="275" t="str">
        <f>IF('statement of marks'!EF51="","",'statement of marks'!EF51)</f>
        <v/>
      </c>
      <c r="P655" s="281" t="str">
        <f>IF('statement of marks'!EG51="","",'statement of marks'!EG51)</f>
        <v/>
      </c>
      <c r="Q655" s="1126"/>
      <c r="R655" s="1126"/>
      <c r="S655" s="291"/>
      <c r="T655" s="1114" t="str">
        <f>IF('statement of marks'!$DT$3="","",'statement of marks'!$DT$3)</f>
        <v>lkekftd foKku</v>
      </c>
      <c r="U655" s="1115"/>
      <c r="V655" s="277" t="str">
        <f>IF('statement of marks'!DT52="","",'statement of marks'!DT52)</f>
        <v/>
      </c>
      <c r="W655" s="277" t="str">
        <f>IF('statement of marks'!DU52="","",'statement of marks'!DU52)</f>
        <v/>
      </c>
      <c r="X655" s="275" t="str">
        <f>IF('statement of marks'!DV52="","",'statement of marks'!DV52)</f>
        <v/>
      </c>
      <c r="Y655" s="277" t="str">
        <f>IF('statement of marks'!DW52="","",'statement of marks'!DW52)</f>
        <v/>
      </c>
      <c r="Z655" s="277" t="str">
        <f>IF('statement of marks'!DX52="","",'statement of marks'!DX52)</f>
        <v/>
      </c>
      <c r="AA655" s="275" t="str">
        <f>IF('statement of marks'!DY52="","",'statement of marks'!DY52)</f>
        <v/>
      </c>
      <c r="AB655" s="277" t="str">
        <f>IF('statement of marks'!DZ52="","",'statement of marks'!DZ52)</f>
        <v/>
      </c>
      <c r="AC655" s="277" t="str">
        <f>IF('statement of marks'!EA52="","",'statement of marks'!EA52)</f>
        <v/>
      </c>
      <c r="AD655" s="275" t="str">
        <f>IF('statement of marks'!EB52="","",'statement of marks'!EB52)</f>
        <v/>
      </c>
      <c r="AE655" s="277" t="str">
        <f>IF('statement of marks'!ED52="","",'statement of marks'!ED52)</f>
        <v/>
      </c>
      <c r="AF655" s="277" t="str">
        <f>IF('statement of marks'!EE52="","",'statement of marks'!EE52)</f>
        <v/>
      </c>
      <c r="AG655" s="275" t="str">
        <f>IF('statement of marks'!EF52="","",'statement of marks'!EF52)</f>
        <v/>
      </c>
      <c r="AH655" s="281" t="str">
        <f>IF('statement of marks'!EG52="","",'statement of marks'!EG52)</f>
        <v/>
      </c>
    </row>
    <row r="656" spans="1:34" ht="19" customHeight="1">
      <c r="A656" s="291"/>
      <c r="B656" s="1117" t="s">
        <v>271</v>
      </c>
      <c r="C656" s="1118"/>
      <c r="D656" s="1111" t="s">
        <v>1</v>
      </c>
      <c r="E656" s="1111"/>
      <c r="F656" s="1111"/>
      <c r="G656" s="1111" t="s">
        <v>21</v>
      </c>
      <c r="H656" s="1111"/>
      <c r="I656" s="1111"/>
      <c r="J656" s="1111" t="s">
        <v>272</v>
      </c>
      <c r="K656" s="1111"/>
      <c r="L656" s="1111"/>
      <c r="M656" s="1111" t="s">
        <v>68</v>
      </c>
      <c r="N656" s="1111"/>
      <c r="O656" s="1111"/>
      <c r="P656" s="282"/>
      <c r="Q656" s="1126"/>
      <c r="R656" s="1126"/>
      <c r="S656" s="291"/>
      <c r="T656" s="1117" t="s">
        <v>271</v>
      </c>
      <c r="U656" s="1118"/>
      <c r="V656" s="1111" t="s">
        <v>1</v>
      </c>
      <c r="W656" s="1111"/>
      <c r="X656" s="1111"/>
      <c r="Y656" s="1111" t="s">
        <v>21</v>
      </c>
      <c r="Z656" s="1111"/>
      <c r="AA656" s="1111"/>
      <c r="AB656" s="1111" t="s">
        <v>272</v>
      </c>
      <c r="AC656" s="1111"/>
      <c r="AD656" s="1111"/>
      <c r="AE656" s="1111" t="s">
        <v>68</v>
      </c>
      <c r="AF656" s="1111"/>
      <c r="AG656" s="1111"/>
      <c r="AH656" s="282"/>
    </row>
    <row r="657" spans="1:34" ht="19" customHeight="1">
      <c r="A657" s="291"/>
      <c r="B657" s="1104" t="s">
        <v>3</v>
      </c>
      <c r="C657" s="1105"/>
      <c r="D657" s="1116">
        <f>IF('statement of marks'!EP$6="","",'statement of marks'!EP$6)</f>
        <v>20</v>
      </c>
      <c r="E657" s="1116"/>
      <c r="F657" s="1116"/>
      <c r="G657" s="1116">
        <f>IF('statement of marks'!EQ$6="","",'statement of marks'!EQ$6)</f>
        <v>20</v>
      </c>
      <c r="H657" s="1116"/>
      <c r="I657" s="1116"/>
      <c r="J657" s="1116">
        <f>IF('statement of marks'!ES$6="","",'statement of marks'!ES$6)</f>
        <v>20</v>
      </c>
      <c r="K657" s="1116"/>
      <c r="L657" s="1116"/>
      <c r="M657" s="1116">
        <f>IF('statement of marks'!EY$6="","",'statement of marks'!ER$6)</f>
        <v>20</v>
      </c>
      <c r="N657" s="1116"/>
      <c r="O657" s="1116"/>
      <c r="P657" s="283"/>
      <c r="Q657" s="1126"/>
      <c r="R657" s="1126"/>
      <c r="S657" s="291"/>
      <c r="T657" s="1104" t="s">
        <v>3</v>
      </c>
      <c r="U657" s="1105"/>
      <c r="V657" s="1116">
        <f>IF('statement of marks'!EP$6="","",'statement of marks'!EP$6)</f>
        <v>20</v>
      </c>
      <c r="W657" s="1116"/>
      <c r="X657" s="1116"/>
      <c r="Y657" s="1116">
        <f>IF('statement of marks'!EQ$6="","",'statement of marks'!EQ$6)</f>
        <v>20</v>
      </c>
      <c r="Z657" s="1116"/>
      <c r="AA657" s="1116"/>
      <c r="AB657" s="1116">
        <f>IF('statement of marks'!ES$6="","",'statement of marks'!ES$6)</f>
        <v>20</v>
      </c>
      <c r="AC657" s="1116"/>
      <c r="AD657" s="1116"/>
      <c r="AE657" s="1116">
        <f>IF('statement of marks'!EY$6="","",'statement of marks'!ER$6)</f>
        <v>20</v>
      </c>
      <c r="AF657" s="1116"/>
      <c r="AG657" s="1116"/>
      <c r="AH657" s="283"/>
    </row>
    <row r="658" spans="1:34" ht="19" customHeight="1">
      <c r="A658" s="291"/>
      <c r="B658" s="1114" t="str">
        <f>IF('statement of marks'!$EP$3="","",'statement of marks'!$EP$3)</f>
        <v>dk;kZuqHko</v>
      </c>
      <c r="C658" s="1115"/>
      <c r="D658" s="1103" t="str">
        <f>IF('statement of marks'!EP51="","",'statement of marks'!EP51)</f>
        <v/>
      </c>
      <c r="E658" s="1103"/>
      <c r="F658" s="1103"/>
      <c r="G658" s="1103" t="str">
        <f>IF('statement of marks'!EQ51="","",'statement of marks'!EQ51)</f>
        <v/>
      </c>
      <c r="H658" s="1103"/>
      <c r="I658" s="1103"/>
      <c r="J658" s="1103" t="str">
        <f>IF('statement of marks'!ES51="","",'statement of marks'!ES51)</f>
        <v/>
      </c>
      <c r="K658" s="1103"/>
      <c r="L658" s="1103"/>
      <c r="M658" s="1103" t="str">
        <f>IF('statement of marks'!ER51="","",'statement of marks'!ER51)</f>
        <v/>
      </c>
      <c r="N658" s="1103"/>
      <c r="O658" s="1103"/>
      <c r="P658" s="284"/>
      <c r="Q658" s="1126"/>
      <c r="R658" s="1126"/>
      <c r="S658" s="291"/>
      <c r="T658" s="1114" t="str">
        <f>IF('statement of marks'!$EP$3="","",'statement of marks'!$EP$3)</f>
        <v>dk;kZuqHko</v>
      </c>
      <c r="U658" s="1115"/>
      <c r="V658" s="1103" t="str">
        <f>IF('statement of marks'!EP52="","",'statement of marks'!EP52)</f>
        <v/>
      </c>
      <c r="W658" s="1103"/>
      <c r="X658" s="1103"/>
      <c r="Y658" s="1103" t="str">
        <f>IF('statement of marks'!EQ52="","",'statement of marks'!EQ52)</f>
        <v/>
      </c>
      <c r="Z658" s="1103"/>
      <c r="AA658" s="1103"/>
      <c r="AB658" s="1103" t="str">
        <f>IF('statement of marks'!ES52="","",'statement of marks'!ES52)</f>
        <v/>
      </c>
      <c r="AC658" s="1103"/>
      <c r="AD658" s="1103"/>
      <c r="AE658" s="1103" t="str">
        <f>IF('statement of marks'!ER52="","",'statement of marks'!ER52)</f>
        <v/>
      </c>
      <c r="AF658" s="1103"/>
      <c r="AG658" s="1103"/>
      <c r="AH658" s="284"/>
    </row>
    <row r="659" spans="1:34" ht="19" customHeight="1">
      <c r="A659" s="291"/>
      <c r="B659" s="1112" t="str">
        <f>IF('statement of marks'!$EZ$3="","",'statement of marks'!$EZ$3)</f>
        <v>dyk f'k{kk</v>
      </c>
      <c r="C659" s="1113"/>
      <c r="D659" s="1103" t="str">
        <f>IF('statement of marks'!EZ51="","",'statement of marks'!EZ51)</f>
        <v/>
      </c>
      <c r="E659" s="1103"/>
      <c r="F659" s="1103"/>
      <c r="G659" s="1103" t="str">
        <f>IF('statement of marks'!FA51="","",'statement of marks'!FA51)</f>
        <v/>
      </c>
      <c r="H659" s="1103"/>
      <c r="I659" s="1103"/>
      <c r="J659" s="1103" t="str">
        <f>IF('statement of marks'!FC51="","",'statement of marks'!FC51)</f>
        <v/>
      </c>
      <c r="K659" s="1103"/>
      <c r="L659" s="1103"/>
      <c r="M659" s="1103" t="str">
        <f>IF('statement of marks'!FB51="","",'statement of marks'!FB51)</f>
        <v/>
      </c>
      <c r="N659" s="1103"/>
      <c r="O659" s="1103"/>
      <c r="P659" s="284"/>
      <c r="Q659" s="1126"/>
      <c r="R659" s="1126"/>
      <c r="S659" s="291"/>
      <c r="T659" s="1112" t="str">
        <f>IF('statement of marks'!$EZ$3="","",'statement of marks'!$EZ$3)</f>
        <v>dyk f'k{kk</v>
      </c>
      <c r="U659" s="1113"/>
      <c r="V659" s="1103" t="str">
        <f>IF('statement of marks'!EZ52="","",'statement of marks'!EZ52)</f>
        <v/>
      </c>
      <c r="W659" s="1103"/>
      <c r="X659" s="1103"/>
      <c r="Y659" s="1103" t="str">
        <f>IF('statement of marks'!FA52="","",'statement of marks'!FA52)</f>
        <v/>
      </c>
      <c r="Z659" s="1103"/>
      <c r="AA659" s="1103"/>
      <c r="AB659" s="1103" t="str">
        <f>IF('statement of marks'!FC52="","",'statement of marks'!FC52)</f>
        <v/>
      </c>
      <c r="AC659" s="1103"/>
      <c r="AD659" s="1103"/>
      <c r="AE659" s="1103" t="str">
        <f>IF('statement of marks'!FB52="","",'statement of marks'!FB52)</f>
        <v/>
      </c>
      <c r="AF659" s="1103"/>
      <c r="AG659" s="1103"/>
      <c r="AH659" s="284"/>
    </row>
    <row r="660" spans="1:34" ht="19" customHeight="1">
      <c r="A660" s="291"/>
      <c r="B660" s="1109" t="str">
        <f>IF('statement of marks'!$FJ$3="","",'statement of marks'!$FJ$3)</f>
        <v>LokLF; ,oe~ 'kkjhfjd f'k{kk</v>
      </c>
      <c r="C660" s="1110"/>
      <c r="D660" s="1103" t="str">
        <f>IF('statement of marks'!FJ51="","",'statement of marks'!FJ51)</f>
        <v/>
      </c>
      <c r="E660" s="1103"/>
      <c r="F660" s="1103"/>
      <c r="G660" s="1103" t="str">
        <f>IF('statement of marks'!FK51="","",'statement of marks'!FK51)</f>
        <v/>
      </c>
      <c r="H660" s="1103"/>
      <c r="I660" s="1103"/>
      <c r="J660" s="1103" t="str">
        <f>IF('statement of marks'!FM51="","",'statement of marks'!FM51)</f>
        <v/>
      </c>
      <c r="K660" s="1103"/>
      <c r="L660" s="1103"/>
      <c r="M660" s="1103" t="str">
        <f>IF('statement of marks'!FL51="","",'statement of marks'!FL51)</f>
        <v/>
      </c>
      <c r="N660" s="1103"/>
      <c r="O660" s="1103"/>
      <c r="P660" s="284"/>
      <c r="Q660" s="1126"/>
      <c r="R660" s="1126"/>
      <c r="S660" s="291"/>
      <c r="T660" s="1109" t="str">
        <f>IF('statement of marks'!$FJ$3="","",'statement of marks'!$FJ$3)</f>
        <v>LokLF; ,oe~ 'kkjhfjd f'k{kk</v>
      </c>
      <c r="U660" s="1110"/>
      <c r="V660" s="1103" t="str">
        <f>IF('statement of marks'!FJ52="","",'statement of marks'!FJ52)</f>
        <v/>
      </c>
      <c r="W660" s="1103"/>
      <c r="X660" s="1103"/>
      <c r="Y660" s="1103" t="str">
        <f>IF('statement of marks'!FK52="","",'statement of marks'!FK52)</f>
        <v/>
      </c>
      <c r="Z660" s="1103"/>
      <c r="AA660" s="1103"/>
      <c r="AB660" s="1103" t="str">
        <f>IF('statement of marks'!FM52="","",'statement of marks'!FM52)</f>
        <v/>
      </c>
      <c r="AC660" s="1103"/>
      <c r="AD660" s="1103"/>
      <c r="AE660" s="1103" t="str">
        <f>IF('statement of marks'!FL52="","",'statement of marks'!FL52)</f>
        <v/>
      </c>
      <c r="AF660" s="1103"/>
      <c r="AG660" s="1103"/>
      <c r="AH660" s="284"/>
    </row>
    <row r="661" spans="1:34" ht="19" customHeight="1">
      <c r="A661" s="291"/>
      <c r="B661" s="1104" t="s">
        <v>273</v>
      </c>
      <c r="C661" s="1105"/>
      <c r="D661" s="1081" t="str">
        <f>details!$DZ$3</f>
        <v>vxLr rd</v>
      </c>
      <c r="E661" s="1081"/>
      <c r="F661" s="1081"/>
      <c r="G661" s="1081" t="str">
        <f>details!$ED$3</f>
        <v>vDVwcj rd</v>
      </c>
      <c r="H661" s="1081"/>
      <c r="I661" s="1081"/>
      <c r="J661" s="1081" t="str">
        <f>details!$EL$3</f>
        <v>Qjojh rd</v>
      </c>
      <c r="K661" s="1081"/>
      <c r="L661" s="1081"/>
      <c r="M661" s="1081" t="str">
        <f>details!$EH$3</f>
        <v>fnlEcj rd</v>
      </c>
      <c r="N661" s="1081"/>
      <c r="O661" s="1081"/>
      <c r="P661" s="284"/>
      <c r="Q661" s="1126"/>
      <c r="R661" s="1126"/>
      <c r="S661" s="291"/>
      <c r="T661" s="1104" t="s">
        <v>273</v>
      </c>
      <c r="U661" s="1105"/>
      <c r="V661" s="1106" t="str">
        <f>details!$DZ$3</f>
        <v>vxLr rd</v>
      </c>
      <c r="W661" s="1107"/>
      <c r="X661" s="1108"/>
      <c r="Y661" s="1106" t="str">
        <f>details!$ED$3</f>
        <v>vDVwcj rd</v>
      </c>
      <c r="Z661" s="1107"/>
      <c r="AA661" s="1108"/>
      <c r="AB661" s="1106" t="str">
        <f>details!$EL$3</f>
        <v>Qjojh rd</v>
      </c>
      <c r="AC661" s="1107"/>
      <c r="AD661" s="1108"/>
      <c r="AE661" s="1106" t="str">
        <f>details!$EH$3</f>
        <v>fnlEcj rd</v>
      </c>
      <c r="AF661" s="1107"/>
      <c r="AG661" s="1108"/>
      <c r="AH661" s="284"/>
    </row>
    <row r="662" spans="1:34" ht="19" customHeight="1">
      <c r="A662" s="291"/>
      <c r="B662" s="1100" t="s">
        <v>99</v>
      </c>
      <c r="C662" s="1101"/>
      <c r="D662" s="1102" t="str">
        <f>IF(details!EA51="","",details!EA51)</f>
        <v/>
      </c>
      <c r="E662" s="1102"/>
      <c r="F662" s="1102"/>
      <c r="G662" s="1102" t="str">
        <f>IF(details!EE51="","",details!EE51)</f>
        <v/>
      </c>
      <c r="H662" s="1102"/>
      <c r="I662" s="1102"/>
      <c r="J662" s="1102" t="str">
        <f>IF(details!EM51="","",details!EM51)</f>
        <v/>
      </c>
      <c r="K662" s="1102"/>
      <c r="L662" s="1102"/>
      <c r="M662" s="1102" t="str">
        <f>IF(details!EI51="","",details!EI51)</f>
        <v/>
      </c>
      <c r="N662" s="1102"/>
      <c r="O662" s="1102"/>
      <c r="P662" s="295"/>
      <c r="Q662" s="1126"/>
      <c r="R662" s="1126"/>
      <c r="S662" s="291"/>
      <c r="T662" s="1100" t="s">
        <v>99</v>
      </c>
      <c r="U662" s="1101"/>
      <c r="V662" s="1091" t="str">
        <f>IF(details!EA52="","",details!EA52)</f>
        <v/>
      </c>
      <c r="W662" s="1092"/>
      <c r="X662" s="1093"/>
      <c r="Y662" s="1091" t="str">
        <f>IF(details!EE52="","",details!EE52)</f>
        <v/>
      </c>
      <c r="Z662" s="1092"/>
      <c r="AA662" s="1093"/>
      <c r="AB662" s="1091" t="str">
        <f>IF(details!EM52="","",details!EM52)</f>
        <v/>
      </c>
      <c r="AC662" s="1092"/>
      <c r="AD662" s="1093"/>
      <c r="AE662" s="1091" t="str">
        <f>IF(details!EI52="","",details!EI52)</f>
        <v/>
      </c>
      <c r="AF662" s="1092"/>
      <c r="AG662" s="1093"/>
      <c r="AH662" s="285"/>
    </row>
    <row r="663" spans="1:34" ht="19" customHeight="1">
      <c r="A663" s="292"/>
      <c r="B663" s="1094" t="s">
        <v>15</v>
      </c>
      <c r="C663" s="1095"/>
      <c r="D663" s="1096" t="str">
        <f>IF(details!DZ51="","",details!DZ51)</f>
        <v/>
      </c>
      <c r="E663" s="1096"/>
      <c r="F663" s="1096"/>
      <c r="G663" s="1096" t="str">
        <f>IF(details!ED51="","",details!ED51)</f>
        <v/>
      </c>
      <c r="H663" s="1096"/>
      <c r="I663" s="1096"/>
      <c r="J663" s="1096" t="str">
        <f>IF(details!EL51="","",details!EL51)</f>
        <v/>
      </c>
      <c r="K663" s="1096"/>
      <c r="L663" s="1096"/>
      <c r="M663" s="1096" t="str">
        <f>IF(details!EH51="","",details!EH51)</f>
        <v/>
      </c>
      <c r="N663" s="1096"/>
      <c r="O663" s="1096"/>
      <c r="P663" s="296"/>
      <c r="Q663" s="1126"/>
      <c r="R663" s="1126"/>
      <c r="S663" s="292"/>
      <c r="T663" s="1094" t="s">
        <v>15</v>
      </c>
      <c r="U663" s="1095"/>
      <c r="V663" s="1097" t="str">
        <f>IF(details!DZ52="","",details!DZ52)</f>
        <v/>
      </c>
      <c r="W663" s="1098"/>
      <c r="X663" s="1099"/>
      <c r="Y663" s="1097" t="str">
        <f>IF(details!ED52="","",details!ED52)</f>
        <v/>
      </c>
      <c r="Z663" s="1098"/>
      <c r="AA663" s="1099"/>
      <c r="AB663" s="1097" t="str">
        <f>IF(details!EL52="","",details!EL52)</f>
        <v/>
      </c>
      <c r="AC663" s="1098"/>
      <c r="AD663" s="1099"/>
      <c r="AE663" s="1097" t="str">
        <f>IF(details!EH52="","",details!EH52)</f>
        <v/>
      </c>
      <c r="AF663" s="1098"/>
      <c r="AG663" s="1099"/>
      <c r="AH663" s="286"/>
    </row>
    <row r="664" spans="1:34" ht="19" customHeight="1">
      <c r="A664" s="291"/>
      <c r="B664" s="1089" t="s">
        <v>100</v>
      </c>
      <c r="C664" s="1090"/>
      <c r="D664" s="1081"/>
      <c r="E664" s="1081"/>
      <c r="F664" s="1081"/>
      <c r="G664" s="1081"/>
      <c r="H664" s="1081"/>
      <c r="I664" s="1081"/>
      <c r="J664" s="1081"/>
      <c r="K664" s="1081"/>
      <c r="L664" s="1081"/>
      <c r="M664" s="1081"/>
      <c r="N664" s="1081"/>
      <c r="O664" s="1081"/>
      <c r="P664" s="287"/>
      <c r="Q664" s="1126"/>
      <c r="R664" s="1126"/>
      <c r="S664" s="291"/>
      <c r="T664" s="1089" t="s">
        <v>100</v>
      </c>
      <c r="U664" s="1090"/>
      <c r="V664" s="1081"/>
      <c r="W664" s="1081"/>
      <c r="X664" s="1081"/>
      <c r="Y664" s="1081"/>
      <c r="Z664" s="1081"/>
      <c r="AA664" s="1081"/>
      <c r="AB664" s="1081"/>
      <c r="AC664" s="1081"/>
      <c r="AD664" s="1081"/>
      <c r="AE664" s="1081"/>
      <c r="AF664" s="1081"/>
      <c r="AG664" s="1081"/>
      <c r="AH664" s="287"/>
    </row>
    <row r="665" spans="1:34" ht="19" customHeight="1">
      <c r="A665" s="291"/>
      <c r="B665" s="1087" t="s">
        <v>80</v>
      </c>
      <c r="C665" s="1088"/>
      <c r="D665" s="1081"/>
      <c r="E665" s="1081"/>
      <c r="F665" s="1081"/>
      <c r="G665" s="1081"/>
      <c r="H665" s="1081"/>
      <c r="I665" s="1081"/>
      <c r="J665" s="1081"/>
      <c r="K665" s="1081"/>
      <c r="L665" s="1081"/>
      <c r="M665" s="1081"/>
      <c r="N665" s="1081"/>
      <c r="O665" s="1081"/>
      <c r="P665" s="287"/>
      <c r="Q665" s="1126"/>
      <c r="R665" s="1126"/>
      <c r="S665" s="291"/>
      <c r="T665" s="1087" t="s">
        <v>80</v>
      </c>
      <c r="U665" s="1088"/>
      <c r="V665" s="1081"/>
      <c r="W665" s="1081"/>
      <c r="X665" s="1081"/>
      <c r="Y665" s="1081"/>
      <c r="Z665" s="1081"/>
      <c r="AA665" s="1081"/>
      <c r="AB665" s="1081"/>
      <c r="AC665" s="1081"/>
      <c r="AD665" s="1081"/>
      <c r="AE665" s="1081"/>
      <c r="AF665" s="1081"/>
      <c r="AG665" s="1081"/>
      <c r="AH665" s="287"/>
    </row>
    <row r="666" spans="1:34" ht="19" customHeight="1">
      <c r="A666" s="291"/>
      <c r="B666" s="1085" t="s">
        <v>101</v>
      </c>
      <c r="C666" s="1086"/>
      <c r="D666" s="1081"/>
      <c r="E666" s="1081"/>
      <c r="F666" s="1081"/>
      <c r="G666" s="1081"/>
      <c r="H666" s="1081"/>
      <c r="I666" s="1081"/>
      <c r="J666" s="1081"/>
      <c r="K666" s="1081"/>
      <c r="L666" s="1081"/>
      <c r="M666" s="1081"/>
      <c r="N666" s="1081"/>
      <c r="O666" s="1081"/>
      <c r="P666" s="287"/>
      <c r="Q666" s="1126"/>
      <c r="R666" s="1126"/>
      <c r="S666" s="291"/>
      <c r="T666" s="1085" t="s">
        <v>101</v>
      </c>
      <c r="U666" s="1086"/>
      <c r="V666" s="1081"/>
      <c r="W666" s="1081"/>
      <c r="X666" s="1081"/>
      <c r="Y666" s="1081"/>
      <c r="Z666" s="1081"/>
      <c r="AA666" s="1081"/>
      <c r="AB666" s="1081"/>
      <c r="AC666" s="1081"/>
      <c r="AD666" s="1081"/>
      <c r="AE666" s="1081"/>
      <c r="AF666" s="1081"/>
      <c r="AG666" s="1081"/>
      <c r="AH666" s="287"/>
    </row>
    <row r="667" spans="1:34" ht="19" customHeight="1" thickBot="1">
      <c r="A667" s="293"/>
      <c r="B667" s="1082" t="s">
        <v>102</v>
      </c>
      <c r="C667" s="1083"/>
      <c r="D667" s="1084"/>
      <c r="E667" s="1084"/>
      <c r="F667" s="1084"/>
      <c r="G667" s="1084"/>
      <c r="H667" s="1084"/>
      <c r="I667" s="1084"/>
      <c r="J667" s="1084"/>
      <c r="K667" s="1084"/>
      <c r="L667" s="1084"/>
      <c r="M667" s="1084"/>
      <c r="N667" s="1084"/>
      <c r="O667" s="1084"/>
      <c r="P667" s="288"/>
      <c r="Q667" s="1126"/>
      <c r="R667" s="1126"/>
      <c r="S667" s="293"/>
      <c r="T667" s="1082" t="s">
        <v>102</v>
      </c>
      <c r="U667" s="1083"/>
      <c r="V667" s="1084"/>
      <c r="W667" s="1084"/>
      <c r="X667" s="1084"/>
      <c r="Y667" s="1084"/>
      <c r="Z667" s="1084"/>
      <c r="AA667" s="1084"/>
      <c r="AB667" s="1084"/>
      <c r="AC667" s="1084"/>
      <c r="AD667" s="1084"/>
      <c r="AE667" s="1084"/>
      <c r="AF667" s="1084"/>
      <c r="AG667" s="1084"/>
      <c r="AH667" s="288"/>
    </row>
    <row r="668" spans="1:34" ht="19" customHeight="1">
      <c r="A668" s="290"/>
      <c r="B668" s="1123" t="s">
        <v>47</v>
      </c>
      <c r="C668" s="1124"/>
      <c r="D668" s="1124"/>
      <c r="E668" s="1124"/>
      <c r="F668" s="1124"/>
      <c r="G668" s="1124"/>
      <c r="H668" s="1124"/>
      <c r="I668" s="1124"/>
      <c r="J668" s="1124"/>
      <c r="K668" s="1124"/>
      <c r="L668" s="1124"/>
      <c r="M668" s="1124"/>
      <c r="N668" s="1124"/>
      <c r="O668" s="1124"/>
      <c r="P668" s="1125"/>
      <c r="Q668" s="1126"/>
      <c r="R668" s="1126"/>
      <c r="S668" s="290"/>
      <c r="T668" s="1123" t="s">
        <v>47</v>
      </c>
      <c r="U668" s="1124"/>
      <c r="V668" s="1124"/>
      <c r="W668" s="1124"/>
      <c r="X668" s="1124"/>
      <c r="Y668" s="1124"/>
      <c r="Z668" s="1124"/>
      <c r="AA668" s="1124"/>
      <c r="AB668" s="1124"/>
      <c r="AC668" s="1124"/>
      <c r="AD668" s="1124"/>
      <c r="AE668" s="1124"/>
      <c r="AF668" s="1124"/>
      <c r="AG668" s="1124"/>
      <c r="AH668" s="1125"/>
    </row>
    <row r="669" spans="1:34" ht="19" customHeight="1">
      <c r="A669" s="1127"/>
      <c r="B669" s="1128" t="str">
        <f>'statement of marks'!$A$1</f>
        <v>jk- ck- ek/;fed fo|ky; uohu] fuEckgsM+k</v>
      </c>
      <c r="C669" s="1129"/>
      <c r="D669" s="1129"/>
      <c r="E669" s="1129"/>
      <c r="F669" s="1129"/>
      <c r="G669" s="1129"/>
      <c r="H669" s="1129"/>
      <c r="I669" s="1129"/>
      <c r="J669" s="1129"/>
      <c r="K669" s="1129"/>
      <c r="L669" s="1129"/>
      <c r="M669" s="1129"/>
      <c r="N669" s="1129"/>
      <c r="O669" s="1129"/>
      <c r="P669" s="1130"/>
      <c r="Q669" s="1126"/>
      <c r="R669" s="1126"/>
      <c r="S669" s="1127"/>
      <c r="T669" s="1128" t="str">
        <f>'statement of marks'!$A$1</f>
        <v>jk- ck- ek/;fed fo|ky; uohu] fuEckgsM+k</v>
      </c>
      <c r="U669" s="1129"/>
      <c r="V669" s="1129"/>
      <c r="W669" s="1129"/>
      <c r="X669" s="1129"/>
      <c r="Y669" s="1129"/>
      <c r="Z669" s="1129"/>
      <c r="AA669" s="1129"/>
      <c r="AB669" s="1129"/>
      <c r="AC669" s="1129"/>
      <c r="AD669" s="1129"/>
      <c r="AE669" s="1129"/>
      <c r="AF669" s="1129"/>
      <c r="AG669" s="1129"/>
      <c r="AH669" s="1130"/>
    </row>
    <row r="670" spans="1:34" ht="19" customHeight="1">
      <c r="A670" s="1127"/>
      <c r="B670" s="1128"/>
      <c r="C670" s="1129"/>
      <c r="D670" s="1129"/>
      <c r="E670" s="1129"/>
      <c r="F670" s="1129"/>
      <c r="G670" s="1129"/>
      <c r="H670" s="1129"/>
      <c r="I670" s="1129"/>
      <c r="J670" s="1129"/>
      <c r="K670" s="1129"/>
      <c r="L670" s="1129"/>
      <c r="M670" s="1129"/>
      <c r="N670" s="1129"/>
      <c r="O670" s="1129"/>
      <c r="P670" s="1130"/>
      <c r="Q670" s="1126"/>
      <c r="R670" s="1126"/>
      <c r="S670" s="1127"/>
      <c r="T670" s="1128"/>
      <c r="U670" s="1129"/>
      <c r="V670" s="1129"/>
      <c r="W670" s="1129"/>
      <c r="X670" s="1129"/>
      <c r="Y670" s="1129"/>
      <c r="Z670" s="1129"/>
      <c r="AA670" s="1129"/>
      <c r="AB670" s="1129"/>
      <c r="AC670" s="1129"/>
      <c r="AD670" s="1129"/>
      <c r="AE670" s="1129"/>
      <c r="AF670" s="1129"/>
      <c r="AG670" s="1129"/>
      <c r="AH670" s="1130"/>
    </row>
    <row r="671" spans="1:34" ht="19" customHeight="1">
      <c r="A671" s="291"/>
      <c r="B671" s="1131" t="s">
        <v>96</v>
      </c>
      <c r="C671" s="1132"/>
      <c r="D671" s="1119" t="str">
        <f>'statement of marks'!$H$3</f>
        <v>2015-16</v>
      </c>
      <c r="E671" s="1119"/>
      <c r="F671" s="1119"/>
      <c r="G671" s="1119"/>
      <c r="H671" s="1119"/>
      <c r="I671" s="1119"/>
      <c r="J671" s="1119"/>
      <c r="K671" s="1119"/>
      <c r="L671" s="1119"/>
      <c r="M671" s="1119"/>
      <c r="N671" s="1119"/>
      <c r="O671" s="1119"/>
      <c r="P671" s="1120"/>
      <c r="Q671" s="1126"/>
      <c r="R671" s="1126"/>
      <c r="S671" s="291"/>
      <c r="T671" s="1131" t="s">
        <v>96</v>
      </c>
      <c r="U671" s="1132"/>
      <c r="V671" s="1119" t="str">
        <f>'statement of marks'!$H$3</f>
        <v>2015-16</v>
      </c>
      <c r="W671" s="1119"/>
      <c r="X671" s="1119"/>
      <c r="Y671" s="1119"/>
      <c r="Z671" s="1119"/>
      <c r="AA671" s="1119"/>
      <c r="AB671" s="1119"/>
      <c r="AC671" s="1119"/>
      <c r="AD671" s="1119"/>
      <c r="AE671" s="1119"/>
      <c r="AF671" s="1119"/>
      <c r="AG671" s="1119"/>
      <c r="AH671" s="1120"/>
    </row>
    <row r="672" spans="1:34" ht="19" customHeight="1">
      <c r="A672" s="291"/>
      <c r="B672" s="1114" t="s">
        <v>218</v>
      </c>
      <c r="C672" s="1115"/>
      <c r="D672" s="1115" t="str">
        <f>IF('statement of marks'!J53="","",'statement of marks'!J53)</f>
        <v/>
      </c>
      <c r="E672" s="1115"/>
      <c r="F672" s="1115"/>
      <c r="G672" s="1115"/>
      <c r="H672" s="1115"/>
      <c r="I672" s="1115"/>
      <c r="J672" s="1115"/>
      <c r="K672" s="1115"/>
      <c r="L672" s="1115"/>
      <c r="M672" s="1115"/>
      <c r="N672" s="1115"/>
      <c r="O672" s="1115"/>
      <c r="P672" s="1133"/>
      <c r="Q672" s="1126"/>
      <c r="R672" s="1126"/>
      <c r="S672" s="291"/>
      <c r="T672" s="1114" t="s">
        <v>218</v>
      </c>
      <c r="U672" s="1115"/>
      <c r="V672" s="1115" t="str">
        <f>IF('statement of marks'!J54="","",'statement of marks'!J54)</f>
        <v/>
      </c>
      <c r="W672" s="1115"/>
      <c r="X672" s="1115"/>
      <c r="Y672" s="1115"/>
      <c r="Z672" s="1115"/>
      <c r="AA672" s="1115"/>
      <c r="AB672" s="1115"/>
      <c r="AC672" s="1115"/>
      <c r="AD672" s="1115"/>
      <c r="AE672" s="1115"/>
      <c r="AF672" s="1115"/>
      <c r="AG672" s="1115"/>
      <c r="AH672" s="1133"/>
    </row>
    <row r="673" spans="1:34" ht="19" customHeight="1">
      <c r="A673" s="291"/>
      <c r="B673" s="1114" t="s">
        <v>219</v>
      </c>
      <c r="C673" s="1115"/>
      <c r="D673" s="1115" t="str">
        <f>IF('statement of marks'!K53="","",'statement of marks'!K53)</f>
        <v/>
      </c>
      <c r="E673" s="1115"/>
      <c r="F673" s="1115"/>
      <c r="G673" s="1115"/>
      <c r="H673" s="1115"/>
      <c r="I673" s="1115"/>
      <c r="J673" s="1115"/>
      <c r="K673" s="1115"/>
      <c r="L673" s="1115"/>
      <c r="M673" s="1115"/>
      <c r="N673" s="1115"/>
      <c r="O673" s="1115"/>
      <c r="P673" s="1133"/>
      <c r="Q673" s="1126"/>
      <c r="R673" s="1126"/>
      <c r="S673" s="291"/>
      <c r="T673" s="1114" t="s">
        <v>219</v>
      </c>
      <c r="U673" s="1115"/>
      <c r="V673" s="1115" t="str">
        <f>IF('statement of marks'!K54="","",'statement of marks'!K54)</f>
        <v/>
      </c>
      <c r="W673" s="1115"/>
      <c r="X673" s="1115"/>
      <c r="Y673" s="1115"/>
      <c r="Z673" s="1115"/>
      <c r="AA673" s="1115"/>
      <c r="AB673" s="1115"/>
      <c r="AC673" s="1115"/>
      <c r="AD673" s="1115"/>
      <c r="AE673" s="1115"/>
      <c r="AF673" s="1115"/>
      <c r="AG673" s="1115"/>
      <c r="AH673" s="1133"/>
    </row>
    <row r="674" spans="1:34" ht="19" customHeight="1">
      <c r="A674" s="291"/>
      <c r="B674" s="1114" t="s">
        <v>220</v>
      </c>
      <c r="C674" s="1115"/>
      <c r="D674" s="1115" t="str">
        <f>IF('statement of marks'!L53="","",'statement of marks'!L53)</f>
        <v/>
      </c>
      <c r="E674" s="1115"/>
      <c r="F674" s="1115"/>
      <c r="G674" s="1115"/>
      <c r="H674" s="1115"/>
      <c r="I674" s="1115"/>
      <c r="J674" s="1115"/>
      <c r="K674" s="1115"/>
      <c r="L674" s="1115"/>
      <c r="M674" s="1115"/>
      <c r="N674" s="1115"/>
      <c r="O674" s="1115"/>
      <c r="P674" s="1133"/>
      <c r="Q674" s="1126"/>
      <c r="R674" s="1126"/>
      <c r="S674" s="291"/>
      <c r="T674" s="1114" t="s">
        <v>220</v>
      </c>
      <c r="U674" s="1115"/>
      <c r="V674" s="1115" t="str">
        <f>IF('statement of marks'!L54="","",'statement of marks'!L54)</f>
        <v/>
      </c>
      <c r="W674" s="1115"/>
      <c r="X674" s="1115"/>
      <c r="Y674" s="1115"/>
      <c r="Z674" s="1115"/>
      <c r="AA674" s="1115"/>
      <c r="AB674" s="1115"/>
      <c r="AC674" s="1115"/>
      <c r="AD674" s="1115"/>
      <c r="AE674" s="1115"/>
      <c r="AF674" s="1115"/>
      <c r="AG674" s="1115"/>
      <c r="AH674" s="1133"/>
    </row>
    <row r="675" spans="1:34" ht="19" customHeight="1">
      <c r="A675" s="291"/>
      <c r="B675" s="1114" t="s">
        <v>221</v>
      </c>
      <c r="C675" s="1115"/>
      <c r="D675" s="1119" t="str">
        <f>'statement of marks'!$G$3</f>
        <v>6 A</v>
      </c>
      <c r="E675" s="1119"/>
      <c r="F675" s="1119"/>
      <c r="G675" s="1119"/>
      <c r="H675" s="1115" t="s">
        <v>9</v>
      </c>
      <c r="I675" s="1115"/>
      <c r="J675" s="1115"/>
      <c r="K675" s="1115"/>
      <c r="L675" s="1115"/>
      <c r="M675" s="1119" t="str">
        <f>IF('statement of marks'!D53="","",'statement of marks'!D53)</f>
        <v/>
      </c>
      <c r="N675" s="1119"/>
      <c r="O675" s="1119"/>
      <c r="P675" s="1120"/>
      <c r="Q675" s="1126"/>
      <c r="R675" s="1126"/>
      <c r="S675" s="291"/>
      <c r="T675" s="1114" t="s">
        <v>221</v>
      </c>
      <c r="U675" s="1115"/>
      <c r="V675" s="1119" t="str">
        <f>'statement of marks'!$G$3</f>
        <v>6 A</v>
      </c>
      <c r="W675" s="1119"/>
      <c r="X675" s="1119"/>
      <c r="Y675" s="1119"/>
      <c r="Z675" s="1115" t="s">
        <v>9</v>
      </c>
      <c r="AA675" s="1115"/>
      <c r="AB675" s="1115"/>
      <c r="AC675" s="1115"/>
      <c r="AD675" s="1115"/>
      <c r="AE675" s="1119" t="str">
        <f>IF('statement of marks'!D54="","",'statement of marks'!D54)</f>
        <v/>
      </c>
      <c r="AF675" s="1119"/>
      <c r="AG675" s="1119"/>
      <c r="AH675" s="1120"/>
    </row>
    <row r="676" spans="1:34" ht="19" customHeight="1">
      <c r="A676" s="291"/>
      <c r="B676" s="1114" t="s">
        <v>222</v>
      </c>
      <c r="C676" s="1115"/>
      <c r="D676" s="1119" t="str">
        <f>IF('statement of marks'!F53="","",'statement of marks'!F53)</f>
        <v/>
      </c>
      <c r="E676" s="1119"/>
      <c r="F676" s="1119"/>
      <c r="G676" s="1119"/>
      <c r="H676" s="1115" t="s">
        <v>0</v>
      </c>
      <c r="I676" s="1115"/>
      <c r="J676" s="1115"/>
      <c r="K676" s="1115"/>
      <c r="L676" s="1115"/>
      <c r="M676" s="1121" t="str">
        <f>IF('statement of marks'!H53="","",'statement of marks'!H53)</f>
        <v/>
      </c>
      <c r="N676" s="1121"/>
      <c r="O676" s="1121"/>
      <c r="P676" s="1122"/>
      <c r="Q676" s="1126"/>
      <c r="R676" s="1126"/>
      <c r="S676" s="291"/>
      <c r="T676" s="1114" t="s">
        <v>222</v>
      </c>
      <c r="U676" s="1115"/>
      <c r="V676" s="1119" t="str">
        <f>IF('statement of marks'!F54="","",'statement of marks'!F54)</f>
        <v/>
      </c>
      <c r="W676" s="1119"/>
      <c r="X676" s="1119"/>
      <c r="Y676" s="1119"/>
      <c r="Z676" s="1115" t="s">
        <v>0</v>
      </c>
      <c r="AA676" s="1115"/>
      <c r="AB676" s="1115"/>
      <c r="AC676" s="1115"/>
      <c r="AD676" s="1115"/>
      <c r="AE676" s="1121" t="str">
        <f>IF('statement of marks'!H54="","",'statement of marks'!H54)</f>
        <v/>
      </c>
      <c r="AF676" s="1121"/>
      <c r="AG676" s="1121"/>
      <c r="AH676" s="1122"/>
    </row>
    <row r="677" spans="1:34" ht="19" customHeight="1">
      <c r="A677" s="291"/>
      <c r="B677" s="289" t="s">
        <v>28</v>
      </c>
      <c r="C677" s="279" t="s">
        <v>97</v>
      </c>
      <c r="D677" s="1111" t="s">
        <v>1</v>
      </c>
      <c r="E677" s="1111"/>
      <c r="F677" s="1111"/>
      <c r="G677" s="1111" t="s">
        <v>21</v>
      </c>
      <c r="H677" s="1111"/>
      <c r="I677" s="1111"/>
      <c r="J677" s="1111" t="s">
        <v>68</v>
      </c>
      <c r="K677" s="1111"/>
      <c r="L677" s="1111"/>
      <c r="M677" s="1111" t="s">
        <v>98</v>
      </c>
      <c r="N677" s="1111"/>
      <c r="O677" s="1111"/>
      <c r="P677" s="280" t="s">
        <v>278</v>
      </c>
      <c r="Q677" s="1126"/>
      <c r="R677" s="1126"/>
      <c r="S677" s="291"/>
      <c r="T677" s="289" t="s">
        <v>28</v>
      </c>
      <c r="U677" s="279" t="s">
        <v>97</v>
      </c>
      <c r="V677" s="1111" t="s">
        <v>1</v>
      </c>
      <c r="W677" s="1111"/>
      <c r="X677" s="1111"/>
      <c r="Y677" s="1111" t="s">
        <v>21</v>
      </c>
      <c r="Z677" s="1111"/>
      <c r="AA677" s="1111"/>
      <c r="AB677" s="1111" t="s">
        <v>68</v>
      </c>
      <c r="AC677" s="1111"/>
      <c r="AD677" s="1111"/>
      <c r="AE677" s="1111" t="s">
        <v>98</v>
      </c>
      <c r="AF677" s="1111"/>
      <c r="AG677" s="1111"/>
      <c r="AH677" s="280" t="s">
        <v>278</v>
      </c>
    </row>
    <row r="678" spans="1:34" ht="19" customHeight="1">
      <c r="A678" s="291"/>
      <c r="B678" s="1104" t="s">
        <v>3</v>
      </c>
      <c r="C678" s="1105"/>
      <c r="D678" s="312">
        <f>IF('statement of marks'!M$6="","",'statement of marks'!M$6)</f>
        <v>5</v>
      </c>
      <c r="E678" s="312">
        <f>IF('statement of marks'!N$6="","",'statement of marks'!N$6)</f>
        <v>5</v>
      </c>
      <c r="F678" s="312">
        <f>IF('statement of marks'!O$6="","",'statement of marks'!O$6)</f>
        <v>10</v>
      </c>
      <c r="G678" s="312">
        <f>IF('statement of marks'!P$6="","",'statement of marks'!P$6)</f>
        <v>5</v>
      </c>
      <c r="H678" s="312">
        <f>IF('statement of marks'!Q$6="","",'statement of marks'!Q$6)</f>
        <v>5</v>
      </c>
      <c r="I678" s="312">
        <f>IF('statement of marks'!R$6="","",'statement of marks'!R$6)</f>
        <v>10</v>
      </c>
      <c r="J678" s="312">
        <f>IF('statement of marks'!S$6="","",'statement of marks'!S$6)</f>
        <v>5</v>
      </c>
      <c r="K678" s="312">
        <f>IF('statement of marks'!T$6="","",'statement of marks'!T$6)</f>
        <v>5</v>
      </c>
      <c r="L678" s="312">
        <f>IF('statement of marks'!U$6="","",'statement of marks'!U$6)</f>
        <v>10</v>
      </c>
      <c r="M678" s="312">
        <f>IF('statement of marks'!W$6="","",'statement of marks'!W$6)</f>
        <v>50</v>
      </c>
      <c r="N678" s="312">
        <f>IF('statement of marks'!X$6="","",'statement of marks'!X$6)</f>
        <v>20</v>
      </c>
      <c r="O678" s="312">
        <f>IF('statement of marks'!Y$6="","",'statement of marks'!Y$6)</f>
        <v>70</v>
      </c>
      <c r="P678" s="281">
        <f>IF('statement of marks'!Z$6="","",'statement of marks'!Z$6)</f>
        <v>100</v>
      </c>
      <c r="Q678" s="1126"/>
      <c r="R678" s="1126"/>
      <c r="S678" s="291"/>
      <c r="T678" s="1104" t="s">
        <v>3</v>
      </c>
      <c r="U678" s="1105"/>
      <c r="V678" s="312">
        <f>IF('statement of marks'!M$6="","",'statement of marks'!M$6)</f>
        <v>5</v>
      </c>
      <c r="W678" s="312">
        <f>IF('statement of marks'!N$6="","",'statement of marks'!N$6)</f>
        <v>5</v>
      </c>
      <c r="X678" s="312">
        <f>IF('statement of marks'!O$6="","",'statement of marks'!O$6)</f>
        <v>10</v>
      </c>
      <c r="Y678" s="312">
        <f>IF('statement of marks'!P$6="","",'statement of marks'!P$6)</f>
        <v>5</v>
      </c>
      <c r="Z678" s="312">
        <f>IF('statement of marks'!Q$6="","",'statement of marks'!Q$6)</f>
        <v>5</v>
      </c>
      <c r="AA678" s="312">
        <f>IF('statement of marks'!R$6="","",'statement of marks'!R$6)</f>
        <v>10</v>
      </c>
      <c r="AB678" s="312">
        <f>IF('statement of marks'!S$6="","",'statement of marks'!S$6)</f>
        <v>5</v>
      </c>
      <c r="AC678" s="312">
        <f>IF('statement of marks'!T$6="","",'statement of marks'!T$6)</f>
        <v>5</v>
      </c>
      <c r="AD678" s="312">
        <f>IF('statement of marks'!U$6="","",'statement of marks'!U$6)</f>
        <v>10</v>
      </c>
      <c r="AE678" s="312">
        <f>IF('statement of marks'!W$6="","",'statement of marks'!W$6)</f>
        <v>50</v>
      </c>
      <c r="AF678" s="312">
        <f>IF('statement of marks'!X$6="","",'statement of marks'!X$6)</f>
        <v>20</v>
      </c>
      <c r="AG678" s="312">
        <f>IF('statement of marks'!Y$6="","",'statement of marks'!Y$6)</f>
        <v>70</v>
      </c>
      <c r="AH678" s="281">
        <f>IF('statement of marks'!Z$6="","",'statement of marks'!Z$6)</f>
        <v>100</v>
      </c>
    </row>
    <row r="679" spans="1:34" ht="19" customHeight="1">
      <c r="A679" s="291"/>
      <c r="B679" s="1114" t="str">
        <f>IF('statement of marks'!$M$3="","",'statement of marks'!$M$3)</f>
        <v>fgUnh</v>
      </c>
      <c r="C679" s="1115"/>
      <c r="D679" s="277" t="str">
        <f>IF('statement of marks'!M53="","",'statement of marks'!M53)</f>
        <v/>
      </c>
      <c r="E679" s="277" t="str">
        <f>IF('statement of marks'!N53="","",'statement of marks'!N53)</f>
        <v/>
      </c>
      <c r="F679" s="275" t="str">
        <f>IF('statement of marks'!O53="","",'statement of marks'!O53)</f>
        <v/>
      </c>
      <c r="G679" s="277" t="str">
        <f>IF('statement of marks'!P53="","",'statement of marks'!P53)</f>
        <v/>
      </c>
      <c r="H679" s="277" t="str">
        <f>IF('statement of marks'!Q53="","",'statement of marks'!Q53)</f>
        <v/>
      </c>
      <c r="I679" s="275" t="str">
        <f>IF('statement of marks'!R53="","",'statement of marks'!R53)</f>
        <v/>
      </c>
      <c r="J679" s="277" t="str">
        <f>IF('statement of marks'!S53="","",'statement of marks'!S53)</f>
        <v/>
      </c>
      <c r="K679" s="277" t="str">
        <f>IF('statement of marks'!T53="","",'statement of marks'!T53)</f>
        <v/>
      </c>
      <c r="L679" s="275" t="str">
        <f>IF('statement of marks'!U53="","",'statement of marks'!U53)</f>
        <v/>
      </c>
      <c r="M679" s="277" t="str">
        <f>IF('statement of marks'!W53="","",'statement of marks'!W53)</f>
        <v/>
      </c>
      <c r="N679" s="277" t="str">
        <f>IF('statement of marks'!X53="","",'statement of marks'!X53)</f>
        <v/>
      </c>
      <c r="O679" s="275" t="str">
        <f>IF('statement of marks'!Y53="","",'statement of marks'!Y53)</f>
        <v/>
      </c>
      <c r="P679" s="281" t="str">
        <f>IF('statement of marks'!Z53="","",'statement of marks'!Z53)</f>
        <v/>
      </c>
      <c r="Q679" s="1126"/>
      <c r="R679" s="1126"/>
      <c r="S679" s="291"/>
      <c r="T679" s="1114" t="str">
        <f>IF('statement of marks'!$M$3="","",'statement of marks'!$M$3)</f>
        <v>fgUnh</v>
      </c>
      <c r="U679" s="1115"/>
      <c r="V679" s="277" t="str">
        <f>IF('statement of marks'!M54="","",'statement of marks'!M54)</f>
        <v/>
      </c>
      <c r="W679" s="277" t="str">
        <f>IF('statement of marks'!N54="","",'statement of marks'!N54)</f>
        <v/>
      </c>
      <c r="X679" s="275" t="str">
        <f>IF('statement of marks'!O54="","",'statement of marks'!O54)</f>
        <v/>
      </c>
      <c r="Y679" s="277" t="str">
        <f>IF('statement of marks'!P54="","",'statement of marks'!P54)</f>
        <v/>
      </c>
      <c r="Z679" s="277" t="str">
        <f>IF('statement of marks'!Q54="","",'statement of marks'!Q54)</f>
        <v/>
      </c>
      <c r="AA679" s="275" t="str">
        <f>IF('statement of marks'!R54="","",'statement of marks'!R54)</f>
        <v/>
      </c>
      <c r="AB679" s="277" t="str">
        <f>IF('statement of marks'!S54="","",'statement of marks'!S54)</f>
        <v/>
      </c>
      <c r="AC679" s="277" t="str">
        <f>IF('statement of marks'!T54="","",'statement of marks'!T54)</f>
        <v/>
      </c>
      <c r="AD679" s="275" t="str">
        <f>IF('statement of marks'!U54="","",'statement of marks'!U54)</f>
        <v/>
      </c>
      <c r="AE679" s="277" t="str">
        <f>IF('statement of marks'!W54="","",'statement of marks'!W54)</f>
        <v/>
      </c>
      <c r="AF679" s="277" t="str">
        <f>IF('statement of marks'!X54="","",'statement of marks'!X54)</f>
        <v/>
      </c>
      <c r="AG679" s="275" t="str">
        <f>IF('statement of marks'!Y54="","",'statement of marks'!Y54)</f>
        <v/>
      </c>
      <c r="AH679" s="281" t="str">
        <f>IF('statement of marks'!Z54="","",'statement of marks'!Z54)</f>
        <v/>
      </c>
    </row>
    <row r="680" spans="1:34" ht="19" customHeight="1">
      <c r="A680" s="291"/>
      <c r="B680" s="1114" t="str">
        <f>IF('statement of marks'!$AI$3="","",'statement of marks'!$AI$3)</f>
        <v>vaxszth</v>
      </c>
      <c r="C680" s="1115"/>
      <c r="D680" s="277" t="str">
        <f>IF('statement of marks'!AI53="","",'statement of marks'!AI53)</f>
        <v/>
      </c>
      <c r="E680" s="277" t="str">
        <f>IF('statement of marks'!AJ53="","",'statement of marks'!AJ53)</f>
        <v/>
      </c>
      <c r="F680" s="275" t="str">
        <f>IF('statement of marks'!AK53="","",'statement of marks'!AK53)</f>
        <v/>
      </c>
      <c r="G680" s="277" t="str">
        <f>IF('statement of marks'!AL53="","",'statement of marks'!AL53)</f>
        <v/>
      </c>
      <c r="H680" s="277" t="str">
        <f>IF('statement of marks'!AM53="","",'statement of marks'!AM53)</f>
        <v/>
      </c>
      <c r="I680" s="275" t="str">
        <f>IF('statement of marks'!AN53="","",'statement of marks'!AN53)</f>
        <v/>
      </c>
      <c r="J680" s="277" t="str">
        <f>IF('statement of marks'!AO53="","",'statement of marks'!AO53)</f>
        <v/>
      </c>
      <c r="K680" s="277" t="str">
        <f>IF('statement of marks'!AP53="","",'statement of marks'!AP53)</f>
        <v/>
      </c>
      <c r="L680" s="275" t="str">
        <f>IF('statement of marks'!AQ53="","",'statement of marks'!AQ53)</f>
        <v/>
      </c>
      <c r="M680" s="277" t="str">
        <f>IF('statement of marks'!AS53="","",'statement of marks'!AS53)</f>
        <v/>
      </c>
      <c r="N680" s="277" t="str">
        <f>IF('statement of marks'!AT53="","",'statement of marks'!AT53)</f>
        <v/>
      </c>
      <c r="O680" s="275" t="str">
        <f>IF('statement of marks'!AU53="","",'statement of marks'!AU53)</f>
        <v/>
      </c>
      <c r="P680" s="281" t="str">
        <f>IF('statement of marks'!AV53="","",'statement of marks'!AV53)</f>
        <v/>
      </c>
      <c r="Q680" s="1126"/>
      <c r="R680" s="1126"/>
      <c r="S680" s="291"/>
      <c r="T680" s="1114" t="str">
        <f>IF('statement of marks'!$AI$3="","",'statement of marks'!$AI$3)</f>
        <v>vaxszth</v>
      </c>
      <c r="U680" s="1115"/>
      <c r="V680" s="277" t="str">
        <f>IF('statement of marks'!AI54="","",'statement of marks'!AI54)</f>
        <v/>
      </c>
      <c r="W680" s="277" t="str">
        <f>IF('statement of marks'!AJ54="","",'statement of marks'!AJ54)</f>
        <v/>
      </c>
      <c r="X680" s="275" t="str">
        <f>IF('statement of marks'!AK54="","",'statement of marks'!AK54)</f>
        <v/>
      </c>
      <c r="Y680" s="277" t="str">
        <f>IF('statement of marks'!AL54="","",'statement of marks'!AL54)</f>
        <v/>
      </c>
      <c r="Z680" s="277" t="str">
        <f>IF('statement of marks'!AM54="","",'statement of marks'!AM54)</f>
        <v/>
      </c>
      <c r="AA680" s="275" t="str">
        <f>IF('statement of marks'!AN54="","",'statement of marks'!AN54)</f>
        <v/>
      </c>
      <c r="AB680" s="277" t="str">
        <f>IF('statement of marks'!AO54="","",'statement of marks'!AO54)</f>
        <v/>
      </c>
      <c r="AC680" s="277" t="str">
        <f>IF('statement of marks'!AP54="","",'statement of marks'!AP54)</f>
        <v/>
      </c>
      <c r="AD680" s="275" t="str">
        <f>IF('statement of marks'!AQ54="","",'statement of marks'!AQ54)</f>
        <v/>
      </c>
      <c r="AE680" s="277" t="str">
        <f>IF('statement of marks'!AS54="","",'statement of marks'!AS54)</f>
        <v/>
      </c>
      <c r="AF680" s="277" t="str">
        <f>IF('statement of marks'!AT54="","",'statement of marks'!AT54)</f>
        <v/>
      </c>
      <c r="AG680" s="275" t="str">
        <f>IF('statement of marks'!AU54="","",'statement of marks'!AU54)</f>
        <v/>
      </c>
      <c r="AH680" s="281" t="str">
        <f>IF('statement of marks'!AV54="","",'statement of marks'!AV54)</f>
        <v/>
      </c>
    </row>
    <row r="681" spans="1:34" ht="19" customHeight="1">
      <c r="A681" s="291"/>
      <c r="B681" s="1114" t="str">
        <f>IF('statement of marks'!BE53="s","laLd`r",IF('statement of marks'!BE53="u","mnwZ",IF('statement of marks'!BE53="g","xqtjkrh",IF('statement of marks'!BE53="p","iatkch",IF('statement of marks'!BE53="sd","fla/kh","r`rh; Hkk""kk")))))</f>
        <v>r`rh; Hkk"kk</v>
      </c>
      <c r="C681" s="1115"/>
      <c r="D681" s="277" t="str">
        <f>IF('statement of marks'!BF53="","",'statement of marks'!BF53)</f>
        <v/>
      </c>
      <c r="E681" s="277" t="str">
        <f>IF('statement of marks'!BG53="","",'statement of marks'!BG53)</f>
        <v/>
      </c>
      <c r="F681" s="275" t="str">
        <f>IF('statement of marks'!BH53="","",'statement of marks'!BH53)</f>
        <v/>
      </c>
      <c r="G681" s="277" t="str">
        <f>IF('statement of marks'!BI53="","",'statement of marks'!BI53)</f>
        <v/>
      </c>
      <c r="H681" s="277" t="str">
        <f>IF('statement of marks'!BJ53="","",'statement of marks'!BJ53)</f>
        <v/>
      </c>
      <c r="I681" s="275" t="str">
        <f>IF('statement of marks'!BK53="","",'statement of marks'!BK53)</f>
        <v/>
      </c>
      <c r="J681" s="277" t="str">
        <f>IF('statement of marks'!BL53="","",'statement of marks'!BL53)</f>
        <v/>
      </c>
      <c r="K681" s="277" t="str">
        <f>IF('statement of marks'!BM53="","",'statement of marks'!BM53)</f>
        <v/>
      </c>
      <c r="L681" s="275" t="str">
        <f>IF('statement of marks'!BN53="","",'statement of marks'!BN53)</f>
        <v/>
      </c>
      <c r="M681" s="277" t="str">
        <f>IF('statement of marks'!BP53="","",'statement of marks'!BP53)</f>
        <v/>
      </c>
      <c r="N681" s="277" t="str">
        <f>IF('statement of marks'!BQ53="","",'statement of marks'!BQ53)</f>
        <v/>
      </c>
      <c r="O681" s="275" t="str">
        <f>IF('statement of marks'!BR53="","",'statement of marks'!BR53)</f>
        <v/>
      </c>
      <c r="P681" s="281" t="str">
        <f>IF('statement of marks'!BS53="","",'statement of marks'!BS53)</f>
        <v/>
      </c>
      <c r="Q681" s="1126"/>
      <c r="R681" s="1126"/>
      <c r="S681" s="291"/>
      <c r="T681" s="1114" t="str">
        <f>IF('statement of marks'!BE54="s","laLd`r",IF('statement of marks'!BE54="u","mnwZ",IF('statement of marks'!BE54="g","xqtjkrh",IF('statement of marks'!BE54="p","iatkch",IF('statement of marks'!BE54="sd","fla/kh","r`rh; Hkk""kk")))))</f>
        <v>r`rh; Hkk"kk</v>
      </c>
      <c r="U681" s="1115"/>
      <c r="V681" s="277" t="str">
        <f>IF('statement of marks'!BF54="","",'statement of marks'!BF54)</f>
        <v/>
      </c>
      <c r="W681" s="277" t="str">
        <f>IF('statement of marks'!BG54="","",'statement of marks'!BG54)</f>
        <v/>
      </c>
      <c r="X681" s="275" t="str">
        <f>IF('statement of marks'!BH54="","",'statement of marks'!BH54)</f>
        <v/>
      </c>
      <c r="Y681" s="277" t="str">
        <f>IF('statement of marks'!BI54="","",'statement of marks'!BI54)</f>
        <v/>
      </c>
      <c r="Z681" s="277" t="str">
        <f>IF('statement of marks'!BJ54="","",'statement of marks'!BJ54)</f>
        <v/>
      </c>
      <c r="AA681" s="275" t="str">
        <f>IF('statement of marks'!BK54="","",'statement of marks'!BK54)</f>
        <v/>
      </c>
      <c r="AB681" s="277" t="str">
        <f>IF('statement of marks'!BL54="","",'statement of marks'!BL54)</f>
        <v/>
      </c>
      <c r="AC681" s="277" t="str">
        <f>IF('statement of marks'!BM54="","",'statement of marks'!BM54)</f>
        <v/>
      </c>
      <c r="AD681" s="275" t="str">
        <f>IF('statement of marks'!BN54="","",'statement of marks'!BN54)</f>
        <v/>
      </c>
      <c r="AE681" s="277" t="str">
        <f>IF('statement of marks'!BP54="","",'statement of marks'!BP54)</f>
        <v/>
      </c>
      <c r="AF681" s="277" t="str">
        <f>IF('statement of marks'!BQ54="","",'statement of marks'!BQ54)</f>
        <v/>
      </c>
      <c r="AG681" s="275" t="str">
        <f>IF('statement of marks'!BR54="","",'statement of marks'!BR54)</f>
        <v/>
      </c>
      <c r="AH681" s="281" t="str">
        <f>IF('statement of marks'!BS54="","",'statement of marks'!BS54)</f>
        <v/>
      </c>
    </row>
    <row r="682" spans="1:34" ht="19" customHeight="1">
      <c r="A682" s="291"/>
      <c r="B682" s="1114" t="str">
        <f>IF('statement of marks'!$CB$3="","",'statement of marks'!$CB$3)</f>
        <v>xf.kr</v>
      </c>
      <c r="C682" s="1115"/>
      <c r="D682" s="277" t="str">
        <f>IF('statement of marks'!CB53="","",'statement of marks'!CB53)</f>
        <v/>
      </c>
      <c r="E682" s="277" t="str">
        <f>IF('statement of marks'!CC53="","",'statement of marks'!CC53)</f>
        <v/>
      </c>
      <c r="F682" s="275" t="str">
        <f>IF('statement of marks'!CD53="","",'statement of marks'!CD53)</f>
        <v/>
      </c>
      <c r="G682" s="277" t="str">
        <f>IF('statement of marks'!CE53="","",'statement of marks'!CE53)</f>
        <v/>
      </c>
      <c r="H682" s="277" t="str">
        <f>IF('statement of marks'!CF53="","",'statement of marks'!CF53)</f>
        <v/>
      </c>
      <c r="I682" s="275" t="str">
        <f>IF('statement of marks'!CG53="","",'statement of marks'!CG53)</f>
        <v/>
      </c>
      <c r="J682" s="277" t="str">
        <f>IF('statement of marks'!CH53="","",'statement of marks'!CH53)</f>
        <v/>
      </c>
      <c r="K682" s="277" t="str">
        <f>IF('statement of marks'!CI53="","",'statement of marks'!CI53)</f>
        <v/>
      </c>
      <c r="L682" s="275" t="str">
        <f>IF('statement of marks'!CJ53="","",'statement of marks'!CJ53)</f>
        <v/>
      </c>
      <c r="M682" s="277" t="str">
        <f>IF('statement of marks'!CL53="","",'statement of marks'!CL53)</f>
        <v/>
      </c>
      <c r="N682" s="277" t="str">
        <f>IF('statement of marks'!CM53="","",'statement of marks'!CM53)</f>
        <v/>
      </c>
      <c r="O682" s="275" t="str">
        <f>IF('statement of marks'!CN53="","",'statement of marks'!CN53)</f>
        <v/>
      </c>
      <c r="P682" s="281" t="str">
        <f>IF('statement of marks'!CO53="","",'statement of marks'!CO53)</f>
        <v/>
      </c>
      <c r="Q682" s="1126"/>
      <c r="R682" s="1126"/>
      <c r="S682" s="291"/>
      <c r="T682" s="1114" t="str">
        <f>IF('statement of marks'!$CB$3="","",'statement of marks'!$CB$3)</f>
        <v>xf.kr</v>
      </c>
      <c r="U682" s="1115"/>
      <c r="V682" s="277" t="str">
        <f>IF('statement of marks'!CB54="","",'statement of marks'!CB54)</f>
        <v/>
      </c>
      <c r="W682" s="277" t="str">
        <f>IF('statement of marks'!CC54="","",'statement of marks'!CC54)</f>
        <v/>
      </c>
      <c r="X682" s="275" t="str">
        <f>IF('statement of marks'!CD54="","",'statement of marks'!CD54)</f>
        <v/>
      </c>
      <c r="Y682" s="277" t="str">
        <f>IF('statement of marks'!CE54="","",'statement of marks'!CE54)</f>
        <v/>
      </c>
      <c r="Z682" s="277" t="str">
        <f>IF('statement of marks'!CF54="","",'statement of marks'!CF54)</f>
        <v/>
      </c>
      <c r="AA682" s="275" t="str">
        <f>IF('statement of marks'!CG54="","",'statement of marks'!CG54)</f>
        <v/>
      </c>
      <c r="AB682" s="277" t="str">
        <f>IF('statement of marks'!CH54="","",'statement of marks'!CH54)</f>
        <v/>
      </c>
      <c r="AC682" s="277" t="str">
        <f>IF('statement of marks'!CI54="","",'statement of marks'!CI54)</f>
        <v/>
      </c>
      <c r="AD682" s="275" t="str">
        <f>IF('statement of marks'!CJ54="","",'statement of marks'!CJ54)</f>
        <v/>
      </c>
      <c r="AE682" s="277" t="str">
        <f>IF('statement of marks'!CL54="","",'statement of marks'!CL54)</f>
        <v/>
      </c>
      <c r="AF682" s="277" t="str">
        <f>IF('statement of marks'!CM54="","",'statement of marks'!CM54)</f>
        <v/>
      </c>
      <c r="AG682" s="275" t="str">
        <f>IF('statement of marks'!CN54="","",'statement of marks'!CN54)</f>
        <v/>
      </c>
      <c r="AH682" s="281" t="str">
        <f>IF('statement of marks'!CO54="","",'statement of marks'!CO54)</f>
        <v/>
      </c>
    </row>
    <row r="683" spans="1:34" ht="19" customHeight="1">
      <c r="A683" s="291"/>
      <c r="B683" s="1114" t="str">
        <f>IF('statement of marks'!$CX$3="","",'statement of marks'!$CX$3)</f>
        <v>foKku</v>
      </c>
      <c r="C683" s="1115"/>
      <c r="D683" s="277" t="str">
        <f>IF('statement of marks'!CX53="","",'statement of marks'!CX53)</f>
        <v/>
      </c>
      <c r="E683" s="277" t="str">
        <f>IF('statement of marks'!CY53="","",'statement of marks'!CY53)</f>
        <v/>
      </c>
      <c r="F683" s="275" t="str">
        <f>IF('statement of marks'!CZ53="","",'statement of marks'!CZ53)</f>
        <v/>
      </c>
      <c r="G683" s="277" t="str">
        <f>IF('statement of marks'!DA53="","",'statement of marks'!DA53)</f>
        <v/>
      </c>
      <c r="H683" s="277" t="str">
        <f>IF('statement of marks'!DB53="","",'statement of marks'!DB53)</f>
        <v/>
      </c>
      <c r="I683" s="275" t="str">
        <f>IF('statement of marks'!DC53="","",'statement of marks'!DC53)</f>
        <v/>
      </c>
      <c r="J683" s="277" t="str">
        <f>IF('statement of marks'!DD53="","",'statement of marks'!DD53)</f>
        <v/>
      </c>
      <c r="K683" s="277" t="str">
        <f>IF('statement of marks'!DE53="","",'statement of marks'!DE53)</f>
        <v/>
      </c>
      <c r="L683" s="275" t="str">
        <f>IF('statement of marks'!DF53="","",'statement of marks'!DF53)</f>
        <v/>
      </c>
      <c r="M683" s="277" t="str">
        <f>IF('statement of marks'!DH53="","",'statement of marks'!DH53)</f>
        <v/>
      </c>
      <c r="N683" s="277" t="str">
        <f>IF('statement of marks'!DI53="","",'statement of marks'!DI53)</f>
        <v/>
      </c>
      <c r="O683" s="275" t="str">
        <f>IF('statement of marks'!DJ53="","",'statement of marks'!DJ53)</f>
        <v/>
      </c>
      <c r="P683" s="281" t="str">
        <f>IF('statement of marks'!DK53="","",'statement of marks'!DK53)</f>
        <v/>
      </c>
      <c r="Q683" s="1126"/>
      <c r="R683" s="1126"/>
      <c r="S683" s="291"/>
      <c r="T683" s="1114" t="str">
        <f>IF('statement of marks'!$CX$3="","",'statement of marks'!$CX$3)</f>
        <v>foKku</v>
      </c>
      <c r="U683" s="1115"/>
      <c r="V683" s="277" t="str">
        <f>IF('statement of marks'!CX54="","",'statement of marks'!CX54)</f>
        <v/>
      </c>
      <c r="W683" s="277" t="str">
        <f>IF('statement of marks'!CY54="","",'statement of marks'!CY54)</f>
        <v/>
      </c>
      <c r="X683" s="275" t="str">
        <f>IF('statement of marks'!CZ54="","",'statement of marks'!CZ54)</f>
        <v/>
      </c>
      <c r="Y683" s="277" t="str">
        <f>IF('statement of marks'!DA54="","",'statement of marks'!DA54)</f>
        <v/>
      </c>
      <c r="Z683" s="277" t="str">
        <f>IF('statement of marks'!DB54="","",'statement of marks'!DB54)</f>
        <v/>
      </c>
      <c r="AA683" s="275" t="str">
        <f>IF('statement of marks'!DC54="","",'statement of marks'!DC54)</f>
        <v/>
      </c>
      <c r="AB683" s="277" t="str">
        <f>IF('statement of marks'!DD54="","",'statement of marks'!DD54)</f>
        <v/>
      </c>
      <c r="AC683" s="277" t="str">
        <f>IF('statement of marks'!DE54="","",'statement of marks'!DE54)</f>
        <v/>
      </c>
      <c r="AD683" s="275" t="str">
        <f>IF('statement of marks'!DF54="","",'statement of marks'!DF54)</f>
        <v/>
      </c>
      <c r="AE683" s="277" t="str">
        <f>IF('statement of marks'!DH54="","",'statement of marks'!DH54)</f>
        <v/>
      </c>
      <c r="AF683" s="277" t="str">
        <f>IF('statement of marks'!DI54="","",'statement of marks'!DI54)</f>
        <v/>
      </c>
      <c r="AG683" s="275" t="str">
        <f>IF('statement of marks'!DJ54="","",'statement of marks'!DJ54)</f>
        <v/>
      </c>
      <c r="AH683" s="281" t="str">
        <f>IF('statement of marks'!DK54="","",'statement of marks'!DK54)</f>
        <v/>
      </c>
    </row>
    <row r="684" spans="1:34" ht="19" customHeight="1">
      <c r="A684" s="291"/>
      <c r="B684" s="1114" t="str">
        <f>IF('statement of marks'!$DT$3="","",'statement of marks'!$DT$3)</f>
        <v>lkekftd foKku</v>
      </c>
      <c r="C684" s="1115"/>
      <c r="D684" s="277" t="str">
        <f>IF('statement of marks'!DT53="","",'statement of marks'!DT53)</f>
        <v/>
      </c>
      <c r="E684" s="277" t="str">
        <f>IF('statement of marks'!DU53="","",'statement of marks'!DU53)</f>
        <v/>
      </c>
      <c r="F684" s="275" t="str">
        <f>IF('statement of marks'!DV53="","",'statement of marks'!DV53)</f>
        <v/>
      </c>
      <c r="G684" s="277" t="str">
        <f>IF('statement of marks'!DW53="","",'statement of marks'!DW53)</f>
        <v/>
      </c>
      <c r="H684" s="277" t="str">
        <f>IF('statement of marks'!DX53="","",'statement of marks'!DX53)</f>
        <v/>
      </c>
      <c r="I684" s="275" t="str">
        <f>IF('statement of marks'!DY53="","",'statement of marks'!DY53)</f>
        <v/>
      </c>
      <c r="J684" s="277" t="str">
        <f>IF('statement of marks'!DZ53="","",'statement of marks'!DZ53)</f>
        <v/>
      </c>
      <c r="K684" s="277" t="str">
        <f>IF('statement of marks'!EA53="","",'statement of marks'!EA53)</f>
        <v/>
      </c>
      <c r="L684" s="275" t="str">
        <f>IF('statement of marks'!EB53="","",'statement of marks'!EB53)</f>
        <v/>
      </c>
      <c r="M684" s="277" t="str">
        <f>IF('statement of marks'!ED53="","",'statement of marks'!ED53)</f>
        <v/>
      </c>
      <c r="N684" s="277" t="str">
        <f>IF('statement of marks'!EE53="","",'statement of marks'!EE53)</f>
        <v/>
      </c>
      <c r="O684" s="275" t="str">
        <f>IF('statement of marks'!EF53="","",'statement of marks'!EF53)</f>
        <v/>
      </c>
      <c r="P684" s="281" t="str">
        <f>IF('statement of marks'!EG53="","",'statement of marks'!EG53)</f>
        <v/>
      </c>
      <c r="Q684" s="1126"/>
      <c r="R684" s="1126"/>
      <c r="S684" s="291"/>
      <c r="T684" s="1114" t="str">
        <f>IF('statement of marks'!$DT$3="","",'statement of marks'!$DT$3)</f>
        <v>lkekftd foKku</v>
      </c>
      <c r="U684" s="1115"/>
      <c r="V684" s="277" t="str">
        <f>IF('statement of marks'!DT54="","",'statement of marks'!DT54)</f>
        <v/>
      </c>
      <c r="W684" s="277" t="str">
        <f>IF('statement of marks'!DU54="","",'statement of marks'!DU54)</f>
        <v/>
      </c>
      <c r="X684" s="275" t="str">
        <f>IF('statement of marks'!DV54="","",'statement of marks'!DV54)</f>
        <v/>
      </c>
      <c r="Y684" s="277" t="str">
        <f>IF('statement of marks'!DW54="","",'statement of marks'!DW54)</f>
        <v/>
      </c>
      <c r="Z684" s="277" t="str">
        <f>IF('statement of marks'!DX54="","",'statement of marks'!DX54)</f>
        <v/>
      </c>
      <c r="AA684" s="275" t="str">
        <f>IF('statement of marks'!DY54="","",'statement of marks'!DY54)</f>
        <v/>
      </c>
      <c r="AB684" s="277" t="str">
        <f>IF('statement of marks'!DZ54="","",'statement of marks'!DZ54)</f>
        <v/>
      </c>
      <c r="AC684" s="277" t="str">
        <f>IF('statement of marks'!EA54="","",'statement of marks'!EA54)</f>
        <v/>
      </c>
      <c r="AD684" s="275" t="str">
        <f>IF('statement of marks'!EB54="","",'statement of marks'!EB54)</f>
        <v/>
      </c>
      <c r="AE684" s="277" t="str">
        <f>IF('statement of marks'!ED54="","",'statement of marks'!ED54)</f>
        <v/>
      </c>
      <c r="AF684" s="277" t="str">
        <f>IF('statement of marks'!EE54="","",'statement of marks'!EE54)</f>
        <v/>
      </c>
      <c r="AG684" s="275" t="str">
        <f>IF('statement of marks'!EF54="","",'statement of marks'!EF54)</f>
        <v/>
      </c>
      <c r="AH684" s="281" t="str">
        <f>IF('statement of marks'!EG54="","",'statement of marks'!EG54)</f>
        <v/>
      </c>
    </row>
    <row r="685" spans="1:34" ht="19" customHeight="1">
      <c r="A685" s="291"/>
      <c r="B685" s="1117" t="s">
        <v>271</v>
      </c>
      <c r="C685" s="1118"/>
      <c r="D685" s="1111" t="s">
        <v>1</v>
      </c>
      <c r="E685" s="1111"/>
      <c r="F685" s="1111"/>
      <c r="G685" s="1111" t="s">
        <v>21</v>
      </c>
      <c r="H685" s="1111"/>
      <c r="I685" s="1111"/>
      <c r="J685" s="1111" t="s">
        <v>272</v>
      </c>
      <c r="K685" s="1111"/>
      <c r="L685" s="1111"/>
      <c r="M685" s="1111" t="s">
        <v>68</v>
      </c>
      <c r="N685" s="1111"/>
      <c r="O685" s="1111"/>
      <c r="P685" s="282"/>
      <c r="Q685" s="1126"/>
      <c r="R685" s="1126"/>
      <c r="S685" s="291"/>
      <c r="T685" s="1117" t="s">
        <v>271</v>
      </c>
      <c r="U685" s="1118"/>
      <c r="V685" s="1111" t="s">
        <v>1</v>
      </c>
      <c r="W685" s="1111"/>
      <c r="X685" s="1111"/>
      <c r="Y685" s="1111" t="s">
        <v>21</v>
      </c>
      <c r="Z685" s="1111"/>
      <c r="AA685" s="1111"/>
      <c r="AB685" s="1111" t="s">
        <v>272</v>
      </c>
      <c r="AC685" s="1111"/>
      <c r="AD685" s="1111"/>
      <c r="AE685" s="1111" t="s">
        <v>68</v>
      </c>
      <c r="AF685" s="1111"/>
      <c r="AG685" s="1111"/>
      <c r="AH685" s="282"/>
    </row>
    <row r="686" spans="1:34" ht="19" customHeight="1">
      <c r="A686" s="291"/>
      <c r="B686" s="1104" t="s">
        <v>3</v>
      </c>
      <c r="C686" s="1105"/>
      <c r="D686" s="1116">
        <f>IF('statement of marks'!EP$6="","",'statement of marks'!EP$6)</f>
        <v>20</v>
      </c>
      <c r="E686" s="1116"/>
      <c r="F686" s="1116"/>
      <c r="G686" s="1116">
        <f>IF('statement of marks'!EQ$6="","",'statement of marks'!EQ$6)</f>
        <v>20</v>
      </c>
      <c r="H686" s="1116"/>
      <c r="I686" s="1116"/>
      <c r="J686" s="1116">
        <f>IF('statement of marks'!ES$6="","",'statement of marks'!ES$6)</f>
        <v>20</v>
      </c>
      <c r="K686" s="1116"/>
      <c r="L686" s="1116"/>
      <c r="M686" s="1116">
        <f>IF('statement of marks'!EY$6="","",'statement of marks'!ER$6)</f>
        <v>20</v>
      </c>
      <c r="N686" s="1116"/>
      <c r="O686" s="1116"/>
      <c r="P686" s="283"/>
      <c r="Q686" s="1126"/>
      <c r="R686" s="1126"/>
      <c r="S686" s="291"/>
      <c r="T686" s="1104" t="s">
        <v>3</v>
      </c>
      <c r="U686" s="1105"/>
      <c r="V686" s="1116">
        <f>IF('statement of marks'!EP$6="","",'statement of marks'!EP$6)</f>
        <v>20</v>
      </c>
      <c r="W686" s="1116"/>
      <c r="X686" s="1116"/>
      <c r="Y686" s="1116">
        <f>IF('statement of marks'!EQ$6="","",'statement of marks'!EQ$6)</f>
        <v>20</v>
      </c>
      <c r="Z686" s="1116"/>
      <c r="AA686" s="1116"/>
      <c r="AB686" s="1116">
        <f>IF('statement of marks'!ES$6="","",'statement of marks'!ES$6)</f>
        <v>20</v>
      </c>
      <c r="AC686" s="1116"/>
      <c r="AD686" s="1116"/>
      <c r="AE686" s="1116">
        <f>IF('statement of marks'!EY$6="","",'statement of marks'!ER$6)</f>
        <v>20</v>
      </c>
      <c r="AF686" s="1116"/>
      <c r="AG686" s="1116"/>
      <c r="AH686" s="283"/>
    </row>
    <row r="687" spans="1:34" ht="19" customHeight="1">
      <c r="A687" s="291"/>
      <c r="B687" s="1114" t="str">
        <f>IF('statement of marks'!$EP$3="","",'statement of marks'!$EP$3)</f>
        <v>dk;kZuqHko</v>
      </c>
      <c r="C687" s="1115"/>
      <c r="D687" s="1103" t="str">
        <f>IF('statement of marks'!EP53="","",'statement of marks'!EP53)</f>
        <v/>
      </c>
      <c r="E687" s="1103"/>
      <c r="F687" s="1103"/>
      <c r="G687" s="1103" t="str">
        <f>IF('statement of marks'!EQ53="","",'statement of marks'!EQ53)</f>
        <v/>
      </c>
      <c r="H687" s="1103"/>
      <c r="I687" s="1103"/>
      <c r="J687" s="1103" t="str">
        <f>IF('statement of marks'!ES53="","",'statement of marks'!ES53)</f>
        <v/>
      </c>
      <c r="K687" s="1103"/>
      <c r="L687" s="1103"/>
      <c r="M687" s="1103" t="str">
        <f>IF('statement of marks'!ER53="","",'statement of marks'!ER53)</f>
        <v/>
      </c>
      <c r="N687" s="1103"/>
      <c r="O687" s="1103"/>
      <c r="P687" s="284"/>
      <c r="Q687" s="1126"/>
      <c r="R687" s="1126"/>
      <c r="S687" s="291"/>
      <c r="T687" s="1114" t="str">
        <f>IF('statement of marks'!$EP$3="","",'statement of marks'!$EP$3)</f>
        <v>dk;kZuqHko</v>
      </c>
      <c r="U687" s="1115"/>
      <c r="V687" s="1103" t="str">
        <f>IF('statement of marks'!EP54="","",'statement of marks'!EP54)</f>
        <v/>
      </c>
      <c r="W687" s="1103"/>
      <c r="X687" s="1103"/>
      <c r="Y687" s="1103" t="str">
        <f>IF('statement of marks'!EQ54="","",'statement of marks'!EQ54)</f>
        <v/>
      </c>
      <c r="Z687" s="1103"/>
      <c r="AA687" s="1103"/>
      <c r="AB687" s="1103" t="str">
        <f>IF('statement of marks'!ES54="","",'statement of marks'!ES54)</f>
        <v/>
      </c>
      <c r="AC687" s="1103"/>
      <c r="AD687" s="1103"/>
      <c r="AE687" s="1103" t="str">
        <f>IF('statement of marks'!ER54="","",'statement of marks'!ER54)</f>
        <v/>
      </c>
      <c r="AF687" s="1103"/>
      <c r="AG687" s="1103"/>
      <c r="AH687" s="284"/>
    </row>
    <row r="688" spans="1:34" ht="19" customHeight="1">
      <c r="A688" s="291"/>
      <c r="B688" s="1112" t="str">
        <f>IF('statement of marks'!$EZ$3="","",'statement of marks'!$EZ$3)</f>
        <v>dyk f'k{kk</v>
      </c>
      <c r="C688" s="1113"/>
      <c r="D688" s="1103" t="str">
        <f>IF('statement of marks'!EZ53="","",'statement of marks'!EZ53)</f>
        <v/>
      </c>
      <c r="E688" s="1103"/>
      <c r="F688" s="1103"/>
      <c r="G688" s="1103" t="str">
        <f>IF('statement of marks'!FA53="","",'statement of marks'!FA53)</f>
        <v/>
      </c>
      <c r="H688" s="1103"/>
      <c r="I688" s="1103"/>
      <c r="J688" s="1103" t="str">
        <f>IF('statement of marks'!FC53="","",'statement of marks'!FC53)</f>
        <v/>
      </c>
      <c r="K688" s="1103"/>
      <c r="L688" s="1103"/>
      <c r="M688" s="1103" t="str">
        <f>IF('statement of marks'!FB53="","",'statement of marks'!FB53)</f>
        <v/>
      </c>
      <c r="N688" s="1103"/>
      <c r="O688" s="1103"/>
      <c r="P688" s="284"/>
      <c r="Q688" s="1126"/>
      <c r="R688" s="1126"/>
      <c r="S688" s="291"/>
      <c r="T688" s="1112" t="str">
        <f>IF('statement of marks'!$EZ$3="","",'statement of marks'!$EZ$3)</f>
        <v>dyk f'k{kk</v>
      </c>
      <c r="U688" s="1113"/>
      <c r="V688" s="1103" t="str">
        <f>IF('statement of marks'!EZ54="","",'statement of marks'!EZ54)</f>
        <v/>
      </c>
      <c r="W688" s="1103"/>
      <c r="X688" s="1103"/>
      <c r="Y688" s="1103" t="str">
        <f>IF('statement of marks'!FA54="","",'statement of marks'!FA54)</f>
        <v/>
      </c>
      <c r="Z688" s="1103"/>
      <c r="AA688" s="1103"/>
      <c r="AB688" s="1103" t="str">
        <f>IF('statement of marks'!FC54="","",'statement of marks'!FC54)</f>
        <v/>
      </c>
      <c r="AC688" s="1103"/>
      <c r="AD688" s="1103"/>
      <c r="AE688" s="1103" t="str">
        <f>IF('statement of marks'!FB54="","",'statement of marks'!FB54)</f>
        <v/>
      </c>
      <c r="AF688" s="1103"/>
      <c r="AG688" s="1103"/>
      <c r="AH688" s="284"/>
    </row>
    <row r="689" spans="1:34" ht="19" customHeight="1">
      <c r="A689" s="291"/>
      <c r="B689" s="1109" t="str">
        <f>IF('statement of marks'!$FJ$3="","",'statement of marks'!$FJ$3)</f>
        <v>LokLF; ,oe~ 'kkjhfjd f'k{kk</v>
      </c>
      <c r="C689" s="1110"/>
      <c r="D689" s="1103" t="str">
        <f>IF('statement of marks'!FJ53="","",'statement of marks'!FJ53)</f>
        <v/>
      </c>
      <c r="E689" s="1103"/>
      <c r="F689" s="1103"/>
      <c r="G689" s="1103" t="str">
        <f>IF('statement of marks'!FK53="","",'statement of marks'!FK53)</f>
        <v/>
      </c>
      <c r="H689" s="1103"/>
      <c r="I689" s="1103"/>
      <c r="J689" s="1103" t="str">
        <f>IF('statement of marks'!FM53="","",'statement of marks'!FM53)</f>
        <v/>
      </c>
      <c r="K689" s="1103"/>
      <c r="L689" s="1103"/>
      <c r="M689" s="1103" t="str">
        <f>IF('statement of marks'!FL53="","",'statement of marks'!FL53)</f>
        <v/>
      </c>
      <c r="N689" s="1103"/>
      <c r="O689" s="1103"/>
      <c r="P689" s="284"/>
      <c r="Q689" s="1126"/>
      <c r="R689" s="1126"/>
      <c r="S689" s="291"/>
      <c r="T689" s="1109" t="str">
        <f>IF('statement of marks'!$FJ$3="","",'statement of marks'!$FJ$3)</f>
        <v>LokLF; ,oe~ 'kkjhfjd f'k{kk</v>
      </c>
      <c r="U689" s="1110"/>
      <c r="V689" s="1103" t="str">
        <f>IF('statement of marks'!FJ54="","",'statement of marks'!FJ54)</f>
        <v/>
      </c>
      <c r="W689" s="1103"/>
      <c r="X689" s="1103"/>
      <c r="Y689" s="1103" t="str">
        <f>IF('statement of marks'!FK54="","",'statement of marks'!FK54)</f>
        <v/>
      </c>
      <c r="Z689" s="1103"/>
      <c r="AA689" s="1103"/>
      <c r="AB689" s="1103" t="str">
        <f>IF('statement of marks'!FM54="","",'statement of marks'!FM54)</f>
        <v/>
      </c>
      <c r="AC689" s="1103"/>
      <c r="AD689" s="1103"/>
      <c r="AE689" s="1103" t="str">
        <f>IF('statement of marks'!FL54="","",'statement of marks'!FL54)</f>
        <v/>
      </c>
      <c r="AF689" s="1103"/>
      <c r="AG689" s="1103"/>
      <c r="AH689" s="284"/>
    </row>
    <row r="690" spans="1:34" ht="19" customHeight="1">
      <c r="A690" s="291"/>
      <c r="B690" s="1104" t="s">
        <v>273</v>
      </c>
      <c r="C690" s="1105"/>
      <c r="D690" s="1081" t="str">
        <f>details!$DZ$3</f>
        <v>vxLr rd</v>
      </c>
      <c r="E690" s="1081"/>
      <c r="F690" s="1081"/>
      <c r="G690" s="1081" t="str">
        <f>details!$ED$3</f>
        <v>vDVwcj rd</v>
      </c>
      <c r="H690" s="1081"/>
      <c r="I690" s="1081"/>
      <c r="J690" s="1081" t="str">
        <f>details!$EL$3</f>
        <v>Qjojh rd</v>
      </c>
      <c r="K690" s="1081"/>
      <c r="L690" s="1081"/>
      <c r="M690" s="1081" t="str">
        <f>details!$EH$3</f>
        <v>fnlEcj rd</v>
      </c>
      <c r="N690" s="1081"/>
      <c r="O690" s="1081"/>
      <c r="P690" s="284"/>
      <c r="Q690" s="1126"/>
      <c r="R690" s="1126"/>
      <c r="S690" s="291"/>
      <c r="T690" s="1104" t="s">
        <v>273</v>
      </c>
      <c r="U690" s="1105"/>
      <c r="V690" s="1106" t="str">
        <f>details!$DZ$3</f>
        <v>vxLr rd</v>
      </c>
      <c r="W690" s="1107"/>
      <c r="X690" s="1108"/>
      <c r="Y690" s="1106" t="str">
        <f>details!$ED$3</f>
        <v>vDVwcj rd</v>
      </c>
      <c r="Z690" s="1107"/>
      <c r="AA690" s="1108"/>
      <c r="AB690" s="1106" t="str">
        <f>details!$EL$3</f>
        <v>Qjojh rd</v>
      </c>
      <c r="AC690" s="1107"/>
      <c r="AD690" s="1108"/>
      <c r="AE690" s="1106" t="str">
        <f>details!$EH$3</f>
        <v>fnlEcj rd</v>
      </c>
      <c r="AF690" s="1107"/>
      <c r="AG690" s="1108"/>
      <c r="AH690" s="284"/>
    </row>
    <row r="691" spans="1:34" ht="19" customHeight="1">
      <c r="A691" s="291"/>
      <c r="B691" s="1100" t="s">
        <v>99</v>
      </c>
      <c r="C691" s="1101"/>
      <c r="D691" s="1102" t="str">
        <f>IF(details!EA53="","",details!EA53)</f>
        <v/>
      </c>
      <c r="E691" s="1102"/>
      <c r="F691" s="1102"/>
      <c r="G691" s="1102" t="str">
        <f>IF(details!EE53="","",details!EE53)</f>
        <v/>
      </c>
      <c r="H691" s="1102"/>
      <c r="I691" s="1102"/>
      <c r="J691" s="1102" t="str">
        <f>IF(details!EM53="","",details!EM53)</f>
        <v/>
      </c>
      <c r="K691" s="1102"/>
      <c r="L691" s="1102"/>
      <c r="M691" s="1102" t="str">
        <f>IF(details!EI53="","",details!EI53)</f>
        <v/>
      </c>
      <c r="N691" s="1102"/>
      <c r="O691" s="1102"/>
      <c r="P691" s="295"/>
      <c r="Q691" s="1126"/>
      <c r="R691" s="1126"/>
      <c r="S691" s="291"/>
      <c r="T691" s="1100" t="s">
        <v>99</v>
      </c>
      <c r="U691" s="1101"/>
      <c r="V691" s="1091" t="str">
        <f>IF(details!EA54="","",details!EA54)</f>
        <v/>
      </c>
      <c r="W691" s="1092"/>
      <c r="X691" s="1093"/>
      <c r="Y691" s="1091" t="str">
        <f>IF(details!EE54="","",details!EE54)</f>
        <v/>
      </c>
      <c r="Z691" s="1092"/>
      <c r="AA691" s="1093"/>
      <c r="AB691" s="1091" t="str">
        <f>IF(details!EM54="","",details!EM54)</f>
        <v/>
      </c>
      <c r="AC691" s="1092"/>
      <c r="AD691" s="1093"/>
      <c r="AE691" s="1091" t="str">
        <f>IF(details!EI54="","",details!EI54)</f>
        <v/>
      </c>
      <c r="AF691" s="1092"/>
      <c r="AG691" s="1093"/>
      <c r="AH691" s="285"/>
    </row>
    <row r="692" spans="1:34" ht="19" customHeight="1">
      <c r="A692" s="292"/>
      <c r="B692" s="1094" t="s">
        <v>15</v>
      </c>
      <c r="C692" s="1095"/>
      <c r="D692" s="1096" t="str">
        <f>IF(details!DZ53="","",details!DZ53)</f>
        <v/>
      </c>
      <c r="E692" s="1096"/>
      <c r="F692" s="1096"/>
      <c r="G692" s="1096" t="str">
        <f>IF(details!ED53="","",details!ED53)</f>
        <v/>
      </c>
      <c r="H692" s="1096"/>
      <c r="I692" s="1096"/>
      <c r="J692" s="1096" t="str">
        <f>IF(details!EL53="","",details!EL53)</f>
        <v/>
      </c>
      <c r="K692" s="1096"/>
      <c r="L692" s="1096"/>
      <c r="M692" s="1096" t="str">
        <f>IF(details!EH53="","",details!EH53)</f>
        <v/>
      </c>
      <c r="N692" s="1096"/>
      <c r="O692" s="1096"/>
      <c r="P692" s="296"/>
      <c r="Q692" s="1126"/>
      <c r="R692" s="1126"/>
      <c r="S692" s="292"/>
      <c r="T692" s="1094" t="s">
        <v>15</v>
      </c>
      <c r="U692" s="1095"/>
      <c r="V692" s="1097" t="str">
        <f>IF(details!DZ54="","",details!DZ54)</f>
        <v/>
      </c>
      <c r="W692" s="1098"/>
      <c r="X692" s="1099"/>
      <c r="Y692" s="1097" t="str">
        <f>IF(details!ED54="","",details!ED54)</f>
        <v/>
      </c>
      <c r="Z692" s="1098"/>
      <c r="AA692" s="1099"/>
      <c r="AB692" s="1097" t="str">
        <f>IF(details!EL54="","",details!EL54)</f>
        <v/>
      </c>
      <c r="AC692" s="1098"/>
      <c r="AD692" s="1099"/>
      <c r="AE692" s="1097" t="str">
        <f>IF(details!EH54="","",details!EH54)</f>
        <v/>
      </c>
      <c r="AF692" s="1098"/>
      <c r="AG692" s="1099"/>
      <c r="AH692" s="286"/>
    </row>
    <row r="693" spans="1:34" ht="19" customHeight="1">
      <c r="A693" s="291"/>
      <c r="B693" s="1089" t="s">
        <v>100</v>
      </c>
      <c r="C693" s="1090"/>
      <c r="D693" s="1081"/>
      <c r="E693" s="1081"/>
      <c r="F693" s="1081"/>
      <c r="G693" s="1081"/>
      <c r="H693" s="1081"/>
      <c r="I693" s="1081"/>
      <c r="J693" s="1081"/>
      <c r="K693" s="1081"/>
      <c r="L693" s="1081"/>
      <c r="M693" s="1081"/>
      <c r="N693" s="1081"/>
      <c r="O693" s="1081"/>
      <c r="P693" s="287"/>
      <c r="Q693" s="1126"/>
      <c r="R693" s="1126"/>
      <c r="S693" s="291"/>
      <c r="T693" s="1089" t="s">
        <v>100</v>
      </c>
      <c r="U693" s="1090"/>
      <c r="V693" s="1081"/>
      <c r="W693" s="1081"/>
      <c r="X693" s="1081"/>
      <c r="Y693" s="1081"/>
      <c r="Z693" s="1081"/>
      <c r="AA693" s="1081"/>
      <c r="AB693" s="1081"/>
      <c r="AC693" s="1081"/>
      <c r="AD693" s="1081"/>
      <c r="AE693" s="1081"/>
      <c r="AF693" s="1081"/>
      <c r="AG693" s="1081"/>
      <c r="AH693" s="287"/>
    </row>
    <row r="694" spans="1:34" ht="19" customHeight="1">
      <c r="A694" s="291"/>
      <c r="B694" s="1087" t="s">
        <v>80</v>
      </c>
      <c r="C694" s="1088"/>
      <c r="D694" s="1081"/>
      <c r="E694" s="1081"/>
      <c r="F694" s="1081"/>
      <c r="G694" s="1081"/>
      <c r="H694" s="1081"/>
      <c r="I694" s="1081"/>
      <c r="J694" s="1081"/>
      <c r="K694" s="1081"/>
      <c r="L694" s="1081"/>
      <c r="M694" s="1081"/>
      <c r="N694" s="1081"/>
      <c r="O694" s="1081"/>
      <c r="P694" s="287"/>
      <c r="Q694" s="1126"/>
      <c r="R694" s="1126"/>
      <c r="S694" s="291"/>
      <c r="T694" s="1087" t="s">
        <v>80</v>
      </c>
      <c r="U694" s="1088"/>
      <c r="V694" s="1081"/>
      <c r="W694" s="1081"/>
      <c r="X694" s="1081"/>
      <c r="Y694" s="1081"/>
      <c r="Z694" s="1081"/>
      <c r="AA694" s="1081"/>
      <c r="AB694" s="1081"/>
      <c r="AC694" s="1081"/>
      <c r="AD694" s="1081"/>
      <c r="AE694" s="1081"/>
      <c r="AF694" s="1081"/>
      <c r="AG694" s="1081"/>
      <c r="AH694" s="287"/>
    </row>
    <row r="695" spans="1:34" ht="19" customHeight="1">
      <c r="A695" s="291"/>
      <c r="B695" s="1085" t="s">
        <v>101</v>
      </c>
      <c r="C695" s="1086"/>
      <c r="D695" s="1081"/>
      <c r="E695" s="1081"/>
      <c r="F695" s="1081"/>
      <c r="G695" s="1081"/>
      <c r="H695" s="1081"/>
      <c r="I695" s="1081"/>
      <c r="J695" s="1081"/>
      <c r="K695" s="1081"/>
      <c r="L695" s="1081"/>
      <c r="M695" s="1081"/>
      <c r="N695" s="1081"/>
      <c r="O695" s="1081"/>
      <c r="P695" s="287"/>
      <c r="Q695" s="1126"/>
      <c r="R695" s="1126"/>
      <c r="S695" s="291"/>
      <c r="T695" s="1085" t="s">
        <v>101</v>
      </c>
      <c r="U695" s="1086"/>
      <c r="V695" s="1081"/>
      <c r="W695" s="1081"/>
      <c r="X695" s="1081"/>
      <c r="Y695" s="1081"/>
      <c r="Z695" s="1081"/>
      <c r="AA695" s="1081"/>
      <c r="AB695" s="1081"/>
      <c r="AC695" s="1081"/>
      <c r="AD695" s="1081"/>
      <c r="AE695" s="1081"/>
      <c r="AF695" s="1081"/>
      <c r="AG695" s="1081"/>
      <c r="AH695" s="287"/>
    </row>
    <row r="696" spans="1:34" ht="19" customHeight="1" thickBot="1">
      <c r="A696" s="293"/>
      <c r="B696" s="1082" t="s">
        <v>102</v>
      </c>
      <c r="C696" s="1083"/>
      <c r="D696" s="1084"/>
      <c r="E696" s="1084"/>
      <c r="F696" s="1084"/>
      <c r="G696" s="1084"/>
      <c r="H696" s="1084"/>
      <c r="I696" s="1084"/>
      <c r="J696" s="1084"/>
      <c r="K696" s="1084"/>
      <c r="L696" s="1084"/>
      <c r="M696" s="1084"/>
      <c r="N696" s="1084"/>
      <c r="O696" s="1084"/>
      <c r="P696" s="288"/>
      <c r="Q696" s="1126"/>
      <c r="R696" s="1126"/>
      <c r="S696" s="293"/>
      <c r="T696" s="1082" t="s">
        <v>102</v>
      </c>
      <c r="U696" s="1083"/>
      <c r="V696" s="1084"/>
      <c r="W696" s="1084"/>
      <c r="X696" s="1084"/>
      <c r="Y696" s="1084"/>
      <c r="Z696" s="1084"/>
      <c r="AA696" s="1084"/>
      <c r="AB696" s="1084"/>
      <c r="AC696" s="1084"/>
      <c r="AD696" s="1084"/>
      <c r="AE696" s="1084"/>
      <c r="AF696" s="1084"/>
      <c r="AG696" s="1084"/>
      <c r="AH696" s="288"/>
    </row>
    <row r="697" spans="1:34" ht="19" customHeight="1">
      <c r="A697" s="290"/>
      <c r="B697" s="1123" t="s">
        <v>47</v>
      </c>
      <c r="C697" s="1124"/>
      <c r="D697" s="1124"/>
      <c r="E697" s="1124"/>
      <c r="F697" s="1124"/>
      <c r="G697" s="1124"/>
      <c r="H697" s="1124"/>
      <c r="I697" s="1124"/>
      <c r="J697" s="1124"/>
      <c r="K697" s="1124"/>
      <c r="L697" s="1124"/>
      <c r="M697" s="1124"/>
      <c r="N697" s="1124"/>
      <c r="O697" s="1124"/>
      <c r="P697" s="1125"/>
      <c r="Q697" s="1126"/>
      <c r="R697" s="1126"/>
      <c r="S697" s="290"/>
      <c r="T697" s="1123" t="s">
        <v>47</v>
      </c>
      <c r="U697" s="1124"/>
      <c r="V697" s="1124"/>
      <c r="W697" s="1124"/>
      <c r="X697" s="1124"/>
      <c r="Y697" s="1124"/>
      <c r="Z697" s="1124"/>
      <c r="AA697" s="1124"/>
      <c r="AB697" s="1124"/>
      <c r="AC697" s="1124"/>
      <c r="AD697" s="1124"/>
      <c r="AE697" s="1124"/>
      <c r="AF697" s="1124"/>
      <c r="AG697" s="1124"/>
      <c r="AH697" s="1125"/>
    </row>
    <row r="698" spans="1:34" ht="19" customHeight="1">
      <c r="A698" s="1127"/>
      <c r="B698" s="1128" t="str">
        <f>'statement of marks'!$A$1</f>
        <v>jk- ck- ek/;fed fo|ky; uohu] fuEckgsM+k</v>
      </c>
      <c r="C698" s="1129"/>
      <c r="D698" s="1129"/>
      <c r="E698" s="1129"/>
      <c r="F698" s="1129"/>
      <c r="G698" s="1129"/>
      <c r="H698" s="1129"/>
      <c r="I698" s="1129"/>
      <c r="J698" s="1129"/>
      <c r="K698" s="1129"/>
      <c r="L698" s="1129"/>
      <c r="M698" s="1129"/>
      <c r="N698" s="1129"/>
      <c r="O698" s="1129"/>
      <c r="P698" s="1130"/>
      <c r="Q698" s="1126"/>
      <c r="R698" s="1126"/>
      <c r="S698" s="1127"/>
      <c r="T698" s="1128" t="str">
        <f>'statement of marks'!$A$1</f>
        <v>jk- ck- ek/;fed fo|ky; uohu] fuEckgsM+k</v>
      </c>
      <c r="U698" s="1129"/>
      <c r="V698" s="1129"/>
      <c r="W698" s="1129"/>
      <c r="X698" s="1129"/>
      <c r="Y698" s="1129"/>
      <c r="Z698" s="1129"/>
      <c r="AA698" s="1129"/>
      <c r="AB698" s="1129"/>
      <c r="AC698" s="1129"/>
      <c r="AD698" s="1129"/>
      <c r="AE698" s="1129"/>
      <c r="AF698" s="1129"/>
      <c r="AG698" s="1129"/>
      <c r="AH698" s="1130"/>
    </row>
    <row r="699" spans="1:34" ht="19" customHeight="1">
      <c r="A699" s="1127"/>
      <c r="B699" s="1128"/>
      <c r="C699" s="1129"/>
      <c r="D699" s="1129"/>
      <c r="E699" s="1129"/>
      <c r="F699" s="1129"/>
      <c r="G699" s="1129"/>
      <c r="H699" s="1129"/>
      <c r="I699" s="1129"/>
      <c r="J699" s="1129"/>
      <c r="K699" s="1129"/>
      <c r="L699" s="1129"/>
      <c r="M699" s="1129"/>
      <c r="N699" s="1129"/>
      <c r="O699" s="1129"/>
      <c r="P699" s="1130"/>
      <c r="Q699" s="1126"/>
      <c r="R699" s="1126"/>
      <c r="S699" s="1127"/>
      <c r="T699" s="1128"/>
      <c r="U699" s="1129"/>
      <c r="V699" s="1129"/>
      <c r="W699" s="1129"/>
      <c r="X699" s="1129"/>
      <c r="Y699" s="1129"/>
      <c r="Z699" s="1129"/>
      <c r="AA699" s="1129"/>
      <c r="AB699" s="1129"/>
      <c r="AC699" s="1129"/>
      <c r="AD699" s="1129"/>
      <c r="AE699" s="1129"/>
      <c r="AF699" s="1129"/>
      <c r="AG699" s="1129"/>
      <c r="AH699" s="1130"/>
    </row>
    <row r="700" spans="1:34" ht="19" customHeight="1">
      <c r="A700" s="291"/>
      <c r="B700" s="1131" t="s">
        <v>96</v>
      </c>
      <c r="C700" s="1132"/>
      <c r="D700" s="1119" t="str">
        <f>'statement of marks'!$H$3</f>
        <v>2015-16</v>
      </c>
      <c r="E700" s="1119"/>
      <c r="F700" s="1119"/>
      <c r="G700" s="1119"/>
      <c r="H700" s="1119"/>
      <c r="I700" s="1119"/>
      <c r="J700" s="1119"/>
      <c r="K700" s="1119"/>
      <c r="L700" s="1119"/>
      <c r="M700" s="1119"/>
      <c r="N700" s="1119"/>
      <c r="O700" s="1119"/>
      <c r="P700" s="1120"/>
      <c r="Q700" s="1126"/>
      <c r="R700" s="1126"/>
      <c r="S700" s="291"/>
      <c r="T700" s="1131" t="s">
        <v>96</v>
      </c>
      <c r="U700" s="1132"/>
      <c r="V700" s="1119" t="str">
        <f>'statement of marks'!$H$3</f>
        <v>2015-16</v>
      </c>
      <c r="W700" s="1119"/>
      <c r="X700" s="1119"/>
      <c r="Y700" s="1119"/>
      <c r="Z700" s="1119"/>
      <c r="AA700" s="1119"/>
      <c r="AB700" s="1119"/>
      <c r="AC700" s="1119"/>
      <c r="AD700" s="1119"/>
      <c r="AE700" s="1119"/>
      <c r="AF700" s="1119"/>
      <c r="AG700" s="1119"/>
      <c r="AH700" s="1120"/>
    </row>
    <row r="701" spans="1:34" ht="19" customHeight="1">
      <c r="A701" s="291"/>
      <c r="B701" s="1114" t="s">
        <v>218</v>
      </c>
      <c r="C701" s="1115"/>
      <c r="D701" s="1115" t="str">
        <f>IF('statement of marks'!J55="","",'statement of marks'!J55)</f>
        <v/>
      </c>
      <c r="E701" s="1115"/>
      <c r="F701" s="1115"/>
      <c r="G701" s="1115"/>
      <c r="H701" s="1115"/>
      <c r="I701" s="1115"/>
      <c r="J701" s="1115"/>
      <c r="K701" s="1115"/>
      <c r="L701" s="1115"/>
      <c r="M701" s="1115"/>
      <c r="N701" s="1115"/>
      <c r="O701" s="1115"/>
      <c r="P701" s="1133"/>
      <c r="Q701" s="1126"/>
      <c r="R701" s="1126"/>
      <c r="S701" s="291"/>
      <c r="T701" s="1114" t="s">
        <v>218</v>
      </c>
      <c r="U701" s="1115"/>
      <c r="V701" s="1115" t="str">
        <f>IF('statement of marks'!J56="","",'statement of marks'!J56)</f>
        <v/>
      </c>
      <c r="W701" s="1115"/>
      <c r="X701" s="1115"/>
      <c r="Y701" s="1115"/>
      <c r="Z701" s="1115"/>
      <c r="AA701" s="1115"/>
      <c r="AB701" s="1115"/>
      <c r="AC701" s="1115"/>
      <c r="AD701" s="1115"/>
      <c r="AE701" s="1115"/>
      <c r="AF701" s="1115"/>
      <c r="AG701" s="1115"/>
      <c r="AH701" s="1133"/>
    </row>
    <row r="702" spans="1:34" ht="19" customHeight="1">
      <c r="A702" s="291"/>
      <c r="B702" s="1114" t="s">
        <v>219</v>
      </c>
      <c r="C702" s="1115"/>
      <c r="D702" s="1115" t="str">
        <f>IF('statement of marks'!K55="","",'statement of marks'!K55)</f>
        <v/>
      </c>
      <c r="E702" s="1115"/>
      <c r="F702" s="1115"/>
      <c r="G702" s="1115"/>
      <c r="H702" s="1115"/>
      <c r="I702" s="1115"/>
      <c r="J702" s="1115"/>
      <c r="K702" s="1115"/>
      <c r="L702" s="1115"/>
      <c r="M702" s="1115"/>
      <c r="N702" s="1115"/>
      <c r="O702" s="1115"/>
      <c r="P702" s="1133"/>
      <c r="Q702" s="1126"/>
      <c r="R702" s="1126"/>
      <c r="S702" s="291"/>
      <c r="T702" s="1114" t="s">
        <v>219</v>
      </c>
      <c r="U702" s="1115"/>
      <c r="V702" s="1115" t="str">
        <f>IF('statement of marks'!K56="","",'statement of marks'!K56)</f>
        <v/>
      </c>
      <c r="W702" s="1115"/>
      <c r="X702" s="1115"/>
      <c r="Y702" s="1115"/>
      <c r="Z702" s="1115"/>
      <c r="AA702" s="1115"/>
      <c r="AB702" s="1115"/>
      <c r="AC702" s="1115"/>
      <c r="AD702" s="1115"/>
      <c r="AE702" s="1115"/>
      <c r="AF702" s="1115"/>
      <c r="AG702" s="1115"/>
      <c r="AH702" s="1133"/>
    </row>
    <row r="703" spans="1:34" ht="19" customHeight="1">
      <c r="A703" s="291"/>
      <c r="B703" s="1114" t="s">
        <v>220</v>
      </c>
      <c r="C703" s="1115"/>
      <c r="D703" s="1115" t="str">
        <f>IF('statement of marks'!L55="","",'statement of marks'!L55)</f>
        <v/>
      </c>
      <c r="E703" s="1115"/>
      <c r="F703" s="1115"/>
      <c r="G703" s="1115"/>
      <c r="H703" s="1115"/>
      <c r="I703" s="1115"/>
      <c r="J703" s="1115"/>
      <c r="K703" s="1115"/>
      <c r="L703" s="1115"/>
      <c r="M703" s="1115"/>
      <c r="N703" s="1115"/>
      <c r="O703" s="1115"/>
      <c r="P703" s="1133"/>
      <c r="Q703" s="1126"/>
      <c r="R703" s="1126"/>
      <c r="S703" s="291"/>
      <c r="T703" s="1114" t="s">
        <v>220</v>
      </c>
      <c r="U703" s="1115"/>
      <c r="V703" s="1115" t="str">
        <f>IF('statement of marks'!L56="","",'statement of marks'!L56)</f>
        <v/>
      </c>
      <c r="W703" s="1115"/>
      <c r="X703" s="1115"/>
      <c r="Y703" s="1115"/>
      <c r="Z703" s="1115"/>
      <c r="AA703" s="1115"/>
      <c r="AB703" s="1115"/>
      <c r="AC703" s="1115"/>
      <c r="AD703" s="1115"/>
      <c r="AE703" s="1115"/>
      <c r="AF703" s="1115"/>
      <c r="AG703" s="1115"/>
      <c r="AH703" s="1133"/>
    </row>
    <row r="704" spans="1:34" ht="19" customHeight="1">
      <c r="A704" s="291"/>
      <c r="B704" s="1114" t="s">
        <v>221</v>
      </c>
      <c r="C704" s="1115"/>
      <c r="D704" s="1119" t="str">
        <f>'statement of marks'!$G$3</f>
        <v>6 A</v>
      </c>
      <c r="E704" s="1119"/>
      <c r="F704" s="1119"/>
      <c r="G704" s="1119"/>
      <c r="H704" s="1115" t="s">
        <v>9</v>
      </c>
      <c r="I704" s="1115"/>
      <c r="J704" s="1115"/>
      <c r="K704" s="1115"/>
      <c r="L704" s="1115"/>
      <c r="M704" s="1119" t="str">
        <f>IF('statement of marks'!D55="","",'statement of marks'!D55)</f>
        <v/>
      </c>
      <c r="N704" s="1119"/>
      <c r="O704" s="1119"/>
      <c r="P704" s="1120"/>
      <c r="Q704" s="1126"/>
      <c r="R704" s="1126"/>
      <c r="S704" s="291"/>
      <c r="T704" s="1114" t="s">
        <v>221</v>
      </c>
      <c r="U704" s="1115"/>
      <c r="V704" s="1119" t="str">
        <f>'statement of marks'!$G$3</f>
        <v>6 A</v>
      </c>
      <c r="W704" s="1119"/>
      <c r="X704" s="1119"/>
      <c r="Y704" s="1119"/>
      <c r="Z704" s="1115" t="s">
        <v>9</v>
      </c>
      <c r="AA704" s="1115"/>
      <c r="AB704" s="1115"/>
      <c r="AC704" s="1115"/>
      <c r="AD704" s="1115"/>
      <c r="AE704" s="1119" t="str">
        <f>IF('statement of marks'!D56="","",'statement of marks'!D56)</f>
        <v/>
      </c>
      <c r="AF704" s="1119"/>
      <c r="AG704" s="1119"/>
      <c r="AH704" s="1120"/>
    </row>
    <row r="705" spans="1:34" ht="19" customHeight="1">
      <c r="A705" s="291"/>
      <c r="B705" s="1114" t="s">
        <v>222</v>
      </c>
      <c r="C705" s="1115"/>
      <c r="D705" s="1119" t="str">
        <f>IF('statement of marks'!F55="","",'statement of marks'!F55)</f>
        <v/>
      </c>
      <c r="E705" s="1119"/>
      <c r="F705" s="1119"/>
      <c r="G705" s="1119"/>
      <c r="H705" s="1115" t="s">
        <v>0</v>
      </c>
      <c r="I705" s="1115"/>
      <c r="J705" s="1115"/>
      <c r="K705" s="1115"/>
      <c r="L705" s="1115"/>
      <c r="M705" s="1121" t="str">
        <f>IF('statement of marks'!H55="","",'statement of marks'!H55)</f>
        <v/>
      </c>
      <c r="N705" s="1121"/>
      <c r="O705" s="1121"/>
      <c r="P705" s="1122"/>
      <c r="Q705" s="1126"/>
      <c r="R705" s="1126"/>
      <c r="S705" s="291"/>
      <c r="T705" s="1114" t="s">
        <v>222</v>
      </c>
      <c r="U705" s="1115"/>
      <c r="V705" s="1119" t="str">
        <f>IF('statement of marks'!F56="","",'statement of marks'!F56)</f>
        <v/>
      </c>
      <c r="W705" s="1119"/>
      <c r="X705" s="1119"/>
      <c r="Y705" s="1119"/>
      <c r="Z705" s="1115" t="s">
        <v>0</v>
      </c>
      <c r="AA705" s="1115"/>
      <c r="AB705" s="1115"/>
      <c r="AC705" s="1115"/>
      <c r="AD705" s="1115"/>
      <c r="AE705" s="1121" t="str">
        <f>IF('statement of marks'!H56="","",'statement of marks'!H56)</f>
        <v/>
      </c>
      <c r="AF705" s="1121"/>
      <c r="AG705" s="1121"/>
      <c r="AH705" s="1122"/>
    </row>
    <row r="706" spans="1:34" ht="19" customHeight="1">
      <c r="A706" s="291"/>
      <c r="B706" s="289" t="s">
        <v>28</v>
      </c>
      <c r="C706" s="279" t="s">
        <v>97</v>
      </c>
      <c r="D706" s="1111" t="s">
        <v>1</v>
      </c>
      <c r="E706" s="1111"/>
      <c r="F706" s="1111"/>
      <c r="G706" s="1111" t="s">
        <v>21</v>
      </c>
      <c r="H706" s="1111"/>
      <c r="I706" s="1111"/>
      <c r="J706" s="1111" t="s">
        <v>68</v>
      </c>
      <c r="K706" s="1111"/>
      <c r="L706" s="1111"/>
      <c r="M706" s="1111" t="s">
        <v>98</v>
      </c>
      <c r="N706" s="1111"/>
      <c r="O706" s="1111"/>
      <c r="P706" s="280" t="s">
        <v>278</v>
      </c>
      <c r="Q706" s="1126"/>
      <c r="R706" s="1126"/>
      <c r="S706" s="291"/>
      <c r="T706" s="289" t="s">
        <v>28</v>
      </c>
      <c r="U706" s="279" t="s">
        <v>97</v>
      </c>
      <c r="V706" s="1111" t="s">
        <v>1</v>
      </c>
      <c r="W706" s="1111"/>
      <c r="X706" s="1111"/>
      <c r="Y706" s="1111" t="s">
        <v>21</v>
      </c>
      <c r="Z706" s="1111"/>
      <c r="AA706" s="1111"/>
      <c r="AB706" s="1111" t="s">
        <v>68</v>
      </c>
      <c r="AC706" s="1111"/>
      <c r="AD706" s="1111"/>
      <c r="AE706" s="1111" t="s">
        <v>98</v>
      </c>
      <c r="AF706" s="1111"/>
      <c r="AG706" s="1111"/>
      <c r="AH706" s="280" t="s">
        <v>278</v>
      </c>
    </row>
    <row r="707" spans="1:34" ht="19" customHeight="1">
      <c r="A707" s="291"/>
      <c r="B707" s="1104" t="s">
        <v>3</v>
      </c>
      <c r="C707" s="1105"/>
      <c r="D707" s="312">
        <f>IF('statement of marks'!M$6="","",'statement of marks'!M$6)</f>
        <v>5</v>
      </c>
      <c r="E707" s="312">
        <f>IF('statement of marks'!N$6="","",'statement of marks'!N$6)</f>
        <v>5</v>
      </c>
      <c r="F707" s="312">
        <f>IF('statement of marks'!O$6="","",'statement of marks'!O$6)</f>
        <v>10</v>
      </c>
      <c r="G707" s="312">
        <f>IF('statement of marks'!P$6="","",'statement of marks'!P$6)</f>
        <v>5</v>
      </c>
      <c r="H707" s="312">
        <f>IF('statement of marks'!Q$6="","",'statement of marks'!Q$6)</f>
        <v>5</v>
      </c>
      <c r="I707" s="312">
        <f>IF('statement of marks'!R$6="","",'statement of marks'!R$6)</f>
        <v>10</v>
      </c>
      <c r="J707" s="312">
        <f>IF('statement of marks'!S$6="","",'statement of marks'!S$6)</f>
        <v>5</v>
      </c>
      <c r="K707" s="312">
        <f>IF('statement of marks'!T$6="","",'statement of marks'!T$6)</f>
        <v>5</v>
      </c>
      <c r="L707" s="312">
        <f>IF('statement of marks'!U$6="","",'statement of marks'!U$6)</f>
        <v>10</v>
      </c>
      <c r="M707" s="312">
        <f>IF('statement of marks'!W$6="","",'statement of marks'!W$6)</f>
        <v>50</v>
      </c>
      <c r="N707" s="312">
        <f>IF('statement of marks'!X$6="","",'statement of marks'!X$6)</f>
        <v>20</v>
      </c>
      <c r="O707" s="312">
        <f>IF('statement of marks'!Y$6="","",'statement of marks'!Y$6)</f>
        <v>70</v>
      </c>
      <c r="P707" s="281">
        <f>IF('statement of marks'!Z$6="","",'statement of marks'!Z$6)</f>
        <v>100</v>
      </c>
      <c r="Q707" s="1126"/>
      <c r="R707" s="1126"/>
      <c r="S707" s="291"/>
      <c r="T707" s="1104" t="s">
        <v>3</v>
      </c>
      <c r="U707" s="1105"/>
      <c r="V707" s="312">
        <f>IF('statement of marks'!M$6="","",'statement of marks'!M$6)</f>
        <v>5</v>
      </c>
      <c r="W707" s="312">
        <f>IF('statement of marks'!N$6="","",'statement of marks'!N$6)</f>
        <v>5</v>
      </c>
      <c r="X707" s="312">
        <f>IF('statement of marks'!O$6="","",'statement of marks'!O$6)</f>
        <v>10</v>
      </c>
      <c r="Y707" s="312">
        <f>IF('statement of marks'!P$6="","",'statement of marks'!P$6)</f>
        <v>5</v>
      </c>
      <c r="Z707" s="312">
        <f>IF('statement of marks'!Q$6="","",'statement of marks'!Q$6)</f>
        <v>5</v>
      </c>
      <c r="AA707" s="312">
        <f>IF('statement of marks'!R$6="","",'statement of marks'!R$6)</f>
        <v>10</v>
      </c>
      <c r="AB707" s="312">
        <f>IF('statement of marks'!S$6="","",'statement of marks'!S$6)</f>
        <v>5</v>
      </c>
      <c r="AC707" s="312">
        <f>IF('statement of marks'!T$6="","",'statement of marks'!T$6)</f>
        <v>5</v>
      </c>
      <c r="AD707" s="312">
        <f>IF('statement of marks'!U$6="","",'statement of marks'!U$6)</f>
        <v>10</v>
      </c>
      <c r="AE707" s="312">
        <f>IF('statement of marks'!W$6="","",'statement of marks'!W$6)</f>
        <v>50</v>
      </c>
      <c r="AF707" s="312">
        <f>IF('statement of marks'!X$6="","",'statement of marks'!X$6)</f>
        <v>20</v>
      </c>
      <c r="AG707" s="312">
        <f>IF('statement of marks'!Y$6="","",'statement of marks'!Y$6)</f>
        <v>70</v>
      </c>
      <c r="AH707" s="281">
        <f>IF('statement of marks'!Z$6="","",'statement of marks'!Z$6)</f>
        <v>100</v>
      </c>
    </row>
    <row r="708" spans="1:34" ht="19" customHeight="1">
      <c r="A708" s="291"/>
      <c r="B708" s="1114" t="str">
        <f>IF('statement of marks'!$M$3="","",'statement of marks'!$M$3)</f>
        <v>fgUnh</v>
      </c>
      <c r="C708" s="1115"/>
      <c r="D708" s="277" t="str">
        <f>IF('statement of marks'!M55="","",'statement of marks'!M55)</f>
        <v/>
      </c>
      <c r="E708" s="277" t="str">
        <f>IF('statement of marks'!N55="","",'statement of marks'!N55)</f>
        <v/>
      </c>
      <c r="F708" s="275" t="str">
        <f>IF('statement of marks'!O55="","",'statement of marks'!O55)</f>
        <v/>
      </c>
      <c r="G708" s="277" t="str">
        <f>IF('statement of marks'!P55="","",'statement of marks'!P55)</f>
        <v/>
      </c>
      <c r="H708" s="277" t="str">
        <f>IF('statement of marks'!Q55="","",'statement of marks'!Q55)</f>
        <v/>
      </c>
      <c r="I708" s="275" t="str">
        <f>IF('statement of marks'!R55="","",'statement of marks'!R55)</f>
        <v/>
      </c>
      <c r="J708" s="277" t="str">
        <f>IF('statement of marks'!S55="","",'statement of marks'!S55)</f>
        <v/>
      </c>
      <c r="K708" s="277" t="str">
        <f>IF('statement of marks'!T55="","",'statement of marks'!T55)</f>
        <v/>
      </c>
      <c r="L708" s="275" t="str">
        <f>IF('statement of marks'!U55="","",'statement of marks'!U55)</f>
        <v/>
      </c>
      <c r="M708" s="277" t="str">
        <f>IF('statement of marks'!W55="","",'statement of marks'!W55)</f>
        <v/>
      </c>
      <c r="N708" s="277" t="str">
        <f>IF('statement of marks'!X55="","",'statement of marks'!X55)</f>
        <v/>
      </c>
      <c r="O708" s="275" t="str">
        <f>IF('statement of marks'!Y55="","",'statement of marks'!Y55)</f>
        <v/>
      </c>
      <c r="P708" s="281" t="str">
        <f>IF('statement of marks'!Z55="","",'statement of marks'!Z55)</f>
        <v/>
      </c>
      <c r="Q708" s="1126"/>
      <c r="R708" s="1126"/>
      <c r="S708" s="291"/>
      <c r="T708" s="1114" t="str">
        <f>IF('statement of marks'!$M$3="","",'statement of marks'!$M$3)</f>
        <v>fgUnh</v>
      </c>
      <c r="U708" s="1115"/>
      <c r="V708" s="277" t="str">
        <f>IF('statement of marks'!M56="","",'statement of marks'!M56)</f>
        <v/>
      </c>
      <c r="W708" s="277" t="str">
        <f>IF('statement of marks'!N56="","",'statement of marks'!N56)</f>
        <v/>
      </c>
      <c r="X708" s="275" t="str">
        <f>IF('statement of marks'!O56="","",'statement of marks'!O56)</f>
        <v/>
      </c>
      <c r="Y708" s="277" t="str">
        <f>IF('statement of marks'!P56="","",'statement of marks'!P56)</f>
        <v/>
      </c>
      <c r="Z708" s="277" t="str">
        <f>IF('statement of marks'!Q56="","",'statement of marks'!Q56)</f>
        <v/>
      </c>
      <c r="AA708" s="275" t="str">
        <f>IF('statement of marks'!R56="","",'statement of marks'!R56)</f>
        <v/>
      </c>
      <c r="AB708" s="277" t="str">
        <f>IF('statement of marks'!S56="","",'statement of marks'!S56)</f>
        <v/>
      </c>
      <c r="AC708" s="277" t="str">
        <f>IF('statement of marks'!T56="","",'statement of marks'!T56)</f>
        <v/>
      </c>
      <c r="AD708" s="275" t="str">
        <f>IF('statement of marks'!U56="","",'statement of marks'!U56)</f>
        <v/>
      </c>
      <c r="AE708" s="277" t="str">
        <f>IF('statement of marks'!W56="","",'statement of marks'!W56)</f>
        <v/>
      </c>
      <c r="AF708" s="277" t="str">
        <f>IF('statement of marks'!X56="","",'statement of marks'!X56)</f>
        <v/>
      </c>
      <c r="AG708" s="275" t="str">
        <f>IF('statement of marks'!Y56="","",'statement of marks'!Y56)</f>
        <v/>
      </c>
      <c r="AH708" s="281" t="str">
        <f>IF('statement of marks'!Z56="","",'statement of marks'!Z56)</f>
        <v/>
      </c>
    </row>
    <row r="709" spans="1:34" ht="19" customHeight="1">
      <c r="A709" s="291"/>
      <c r="B709" s="1114" t="str">
        <f>IF('statement of marks'!$AI$3="","",'statement of marks'!$AI$3)</f>
        <v>vaxszth</v>
      </c>
      <c r="C709" s="1115"/>
      <c r="D709" s="277" t="str">
        <f>IF('statement of marks'!AI55="","",'statement of marks'!AI55)</f>
        <v/>
      </c>
      <c r="E709" s="277" t="str">
        <f>IF('statement of marks'!AJ55="","",'statement of marks'!AJ55)</f>
        <v/>
      </c>
      <c r="F709" s="275" t="str">
        <f>IF('statement of marks'!AK55="","",'statement of marks'!AK55)</f>
        <v/>
      </c>
      <c r="G709" s="277" t="str">
        <f>IF('statement of marks'!AL55="","",'statement of marks'!AL55)</f>
        <v/>
      </c>
      <c r="H709" s="277" t="str">
        <f>IF('statement of marks'!AM55="","",'statement of marks'!AM55)</f>
        <v/>
      </c>
      <c r="I709" s="275" t="str">
        <f>IF('statement of marks'!AN55="","",'statement of marks'!AN55)</f>
        <v/>
      </c>
      <c r="J709" s="277" t="str">
        <f>IF('statement of marks'!AO55="","",'statement of marks'!AO55)</f>
        <v/>
      </c>
      <c r="K709" s="277" t="str">
        <f>IF('statement of marks'!AP55="","",'statement of marks'!AP55)</f>
        <v/>
      </c>
      <c r="L709" s="275" t="str">
        <f>IF('statement of marks'!AQ55="","",'statement of marks'!AQ55)</f>
        <v/>
      </c>
      <c r="M709" s="277" t="str">
        <f>IF('statement of marks'!AS55="","",'statement of marks'!AS55)</f>
        <v/>
      </c>
      <c r="N709" s="277" t="str">
        <f>IF('statement of marks'!AT55="","",'statement of marks'!AT55)</f>
        <v/>
      </c>
      <c r="O709" s="275" t="str">
        <f>IF('statement of marks'!AU55="","",'statement of marks'!AU55)</f>
        <v/>
      </c>
      <c r="P709" s="281" t="str">
        <f>IF('statement of marks'!AV55="","",'statement of marks'!AV55)</f>
        <v/>
      </c>
      <c r="Q709" s="1126"/>
      <c r="R709" s="1126"/>
      <c r="S709" s="291"/>
      <c r="T709" s="1114" t="str">
        <f>IF('statement of marks'!$AI$3="","",'statement of marks'!$AI$3)</f>
        <v>vaxszth</v>
      </c>
      <c r="U709" s="1115"/>
      <c r="V709" s="277" t="str">
        <f>IF('statement of marks'!AI56="","",'statement of marks'!AI56)</f>
        <v/>
      </c>
      <c r="W709" s="277" t="str">
        <f>IF('statement of marks'!AJ56="","",'statement of marks'!AJ56)</f>
        <v/>
      </c>
      <c r="X709" s="275" t="str">
        <f>IF('statement of marks'!AK56="","",'statement of marks'!AK56)</f>
        <v/>
      </c>
      <c r="Y709" s="277" t="str">
        <f>IF('statement of marks'!AL56="","",'statement of marks'!AL56)</f>
        <v/>
      </c>
      <c r="Z709" s="277" t="str">
        <f>IF('statement of marks'!AM56="","",'statement of marks'!AM56)</f>
        <v/>
      </c>
      <c r="AA709" s="275" t="str">
        <f>IF('statement of marks'!AN56="","",'statement of marks'!AN56)</f>
        <v/>
      </c>
      <c r="AB709" s="277" t="str">
        <f>IF('statement of marks'!AO56="","",'statement of marks'!AO56)</f>
        <v/>
      </c>
      <c r="AC709" s="277" t="str">
        <f>IF('statement of marks'!AP56="","",'statement of marks'!AP56)</f>
        <v/>
      </c>
      <c r="AD709" s="275" t="str">
        <f>IF('statement of marks'!AQ56="","",'statement of marks'!AQ56)</f>
        <v/>
      </c>
      <c r="AE709" s="277" t="str">
        <f>IF('statement of marks'!AS56="","",'statement of marks'!AS56)</f>
        <v/>
      </c>
      <c r="AF709" s="277" t="str">
        <f>IF('statement of marks'!AT56="","",'statement of marks'!AT56)</f>
        <v/>
      </c>
      <c r="AG709" s="275" t="str">
        <f>IF('statement of marks'!AU56="","",'statement of marks'!AU56)</f>
        <v/>
      </c>
      <c r="AH709" s="281" t="str">
        <f>IF('statement of marks'!AV56="","",'statement of marks'!AV56)</f>
        <v/>
      </c>
    </row>
    <row r="710" spans="1:34" ht="19" customHeight="1">
      <c r="A710" s="291"/>
      <c r="B710" s="1114" t="str">
        <f>IF('statement of marks'!BE55="s","laLd`r",IF('statement of marks'!BE55="u","mnwZ",IF('statement of marks'!BE55="g","xqtjkrh",IF('statement of marks'!BE55="p","iatkch",IF('statement of marks'!BE55="sd","fla/kh","r`rh; Hkk""kk")))))</f>
        <v>r`rh; Hkk"kk</v>
      </c>
      <c r="C710" s="1115"/>
      <c r="D710" s="277" t="str">
        <f>IF('statement of marks'!BF55="","",'statement of marks'!BF55)</f>
        <v/>
      </c>
      <c r="E710" s="277" t="str">
        <f>IF('statement of marks'!BG55="","",'statement of marks'!BG55)</f>
        <v/>
      </c>
      <c r="F710" s="275" t="str">
        <f>IF('statement of marks'!BH55="","",'statement of marks'!BH55)</f>
        <v/>
      </c>
      <c r="G710" s="277" t="str">
        <f>IF('statement of marks'!BI55="","",'statement of marks'!BI55)</f>
        <v/>
      </c>
      <c r="H710" s="277" t="str">
        <f>IF('statement of marks'!BJ55="","",'statement of marks'!BJ55)</f>
        <v/>
      </c>
      <c r="I710" s="275" t="str">
        <f>IF('statement of marks'!BK55="","",'statement of marks'!BK55)</f>
        <v/>
      </c>
      <c r="J710" s="277" t="str">
        <f>IF('statement of marks'!BL55="","",'statement of marks'!BL55)</f>
        <v/>
      </c>
      <c r="K710" s="277" t="str">
        <f>IF('statement of marks'!BM55="","",'statement of marks'!BM55)</f>
        <v/>
      </c>
      <c r="L710" s="275" t="str">
        <f>IF('statement of marks'!BN55="","",'statement of marks'!BN55)</f>
        <v/>
      </c>
      <c r="M710" s="277" t="str">
        <f>IF('statement of marks'!BP55="","",'statement of marks'!BP55)</f>
        <v/>
      </c>
      <c r="N710" s="277" t="str">
        <f>IF('statement of marks'!BQ55="","",'statement of marks'!BQ55)</f>
        <v/>
      </c>
      <c r="O710" s="275" t="str">
        <f>IF('statement of marks'!BR55="","",'statement of marks'!BR55)</f>
        <v/>
      </c>
      <c r="P710" s="281" t="str">
        <f>IF('statement of marks'!BS55="","",'statement of marks'!BS55)</f>
        <v/>
      </c>
      <c r="Q710" s="1126"/>
      <c r="R710" s="1126"/>
      <c r="S710" s="291"/>
      <c r="T710" s="1114" t="str">
        <f>IF('statement of marks'!BE56="s","laLd`r",IF('statement of marks'!BE56="u","mnwZ",IF('statement of marks'!BE56="g","xqtjkrh",IF('statement of marks'!BE56="p","iatkch",IF('statement of marks'!BE56="sd","fla/kh","r`rh; Hkk""kk")))))</f>
        <v>r`rh; Hkk"kk</v>
      </c>
      <c r="U710" s="1115"/>
      <c r="V710" s="277" t="str">
        <f>IF('statement of marks'!BF56="","",'statement of marks'!BF56)</f>
        <v/>
      </c>
      <c r="W710" s="277" t="str">
        <f>IF('statement of marks'!BG56="","",'statement of marks'!BG56)</f>
        <v/>
      </c>
      <c r="X710" s="275" t="str">
        <f>IF('statement of marks'!BH56="","",'statement of marks'!BH56)</f>
        <v/>
      </c>
      <c r="Y710" s="277" t="str">
        <f>IF('statement of marks'!BI56="","",'statement of marks'!BI56)</f>
        <v/>
      </c>
      <c r="Z710" s="277" t="str">
        <f>IF('statement of marks'!BJ56="","",'statement of marks'!BJ56)</f>
        <v/>
      </c>
      <c r="AA710" s="275" t="str">
        <f>IF('statement of marks'!BK56="","",'statement of marks'!BK56)</f>
        <v/>
      </c>
      <c r="AB710" s="277" t="str">
        <f>IF('statement of marks'!BL56="","",'statement of marks'!BL56)</f>
        <v/>
      </c>
      <c r="AC710" s="277" t="str">
        <f>IF('statement of marks'!BM56="","",'statement of marks'!BM56)</f>
        <v/>
      </c>
      <c r="AD710" s="275" t="str">
        <f>IF('statement of marks'!BN56="","",'statement of marks'!BN56)</f>
        <v/>
      </c>
      <c r="AE710" s="277" t="str">
        <f>IF('statement of marks'!BP56="","",'statement of marks'!BP56)</f>
        <v/>
      </c>
      <c r="AF710" s="277" t="str">
        <f>IF('statement of marks'!BQ56="","",'statement of marks'!BQ56)</f>
        <v/>
      </c>
      <c r="AG710" s="275" t="str">
        <f>IF('statement of marks'!BR56="","",'statement of marks'!BR56)</f>
        <v/>
      </c>
      <c r="AH710" s="281" t="str">
        <f>IF('statement of marks'!BS56="","",'statement of marks'!BS56)</f>
        <v/>
      </c>
    </row>
    <row r="711" spans="1:34" ht="19" customHeight="1">
      <c r="A711" s="291"/>
      <c r="B711" s="1114" t="str">
        <f>IF('statement of marks'!$CB$3="","",'statement of marks'!$CB$3)</f>
        <v>xf.kr</v>
      </c>
      <c r="C711" s="1115"/>
      <c r="D711" s="277" t="str">
        <f>IF('statement of marks'!CB55="","",'statement of marks'!CB55)</f>
        <v/>
      </c>
      <c r="E711" s="277" t="str">
        <f>IF('statement of marks'!CC55="","",'statement of marks'!CC55)</f>
        <v/>
      </c>
      <c r="F711" s="275" t="str">
        <f>IF('statement of marks'!CD55="","",'statement of marks'!CD55)</f>
        <v/>
      </c>
      <c r="G711" s="277" t="str">
        <f>IF('statement of marks'!CE55="","",'statement of marks'!CE55)</f>
        <v/>
      </c>
      <c r="H711" s="277" t="str">
        <f>IF('statement of marks'!CF55="","",'statement of marks'!CF55)</f>
        <v/>
      </c>
      <c r="I711" s="275" t="str">
        <f>IF('statement of marks'!CG55="","",'statement of marks'!CG55)</f>
        <v/>
      </c>
      <c r="J711" s="277" t="str">
        <f>IF('statement of marks'!CH55="","",'statement of marks'!CH55)</f>
        <v/>
      </c>
      <c r="K711" s="277" t="str">
        <f>IF('statement of marks'!CI55="","",'statement of marks'!CI55)</f>
        <v/>
      </c>
      <c r="L711" s="275" t="str">
        <f>IF('statement of marks'!CJ55="","",'statement of marks'!CJ55)</f>
        <v/>
      </c>
      <c r="M711" s="277" t="str">
        <f>IF('statement of marks'!CL55="","",'statement of marks'!CL55)</f>
        <v/>
      </c>
      <c r="N711" s="277" t="str">
        <f>IF('statement of marks'!CM55="","",'statement of marks'!CM55)</f>
        <v/>
      </c>
      <c r="O711" s="275" t="str">
        <f>IF('statement of marks'!CN55="","",'statement of marks'!CN55)</f>
        <v/>
      </c>
      <c r="P711" s="281" t="str">
        <f>IF('statement of marks'!CO55="","",'statement of marks'!CO55)</f>
        <v/>
      </c>
      <c r="Q711" s="1126"/>
      <c r="R711" s="1126"/>
      <c r="S711" s="291"/>
      <c r="T711" s="1114" t="str">
        <f>IF('statement of marks'!$CB$3="","",'statement of marks'!$CB$3)</f>
        <v>xf.kr</v>
      </c>
      <c r="U711" s="1115"/>
      <c r="V711" s="277" t="str">
        <f>IF('statement of marks'!CB56="","",'statement of marks'!CB56)</f>
        <v/>
      </c>
      <c r="W711" s="277" t="str">
        <f>IF('statement of marks'!CC56="","",'statement of marks'!CC56)</f>
        <v/>
      </c>
      <c r="X711" s="275" t="str">
        <f>IF('statement of marks'!CD56="","",'statement of marks'!CD56)</f>
        <v/>
      </c>
      <c r="Y711" s="277" t="str">
        <f>IF('statement of marks'!CE56="","",'statement of marks'!CE56)</f>
        <v/>
      </c>
      <c r="Z711" s="277" t="str">
        <f>IF('statement of marks'!CF56="","",'statement of marks'!CF56)</f>
        <v/>
      </c>
      <c r="AA711" s="275" t="str">
        <f>IF('statement of marks'!CG56="","",'statement of marks'!CG56)</f>
        <v/>
      </c>
      <c r="AB711" s="277" t="str">
        <f>IF('statement of marks'!CH56="","",'statement of marks'!CH56)</f>
        <v/>
      </c>
      <c r="AC711" s="277" t="str">
        <f>IF('statement of marks'!CI56="","",'statement of marks'!CI56)</f>
        <v/>
      </c>
      <c r="AD711" s="275" t="str">
        <f>IF('statement of marks'!CJ56="","",'statement of marks'!CJ56)</f>
        <v/>
      </c>
      <c r="AE711" s="277" t="str">
        <f>IF('statement of marks'!CL56="","",'statement of marks'!CL56)</f>
        <v/>
      </c>
      <c r="AF711" s="277" t="str">
        <f>IF('statement of marks'!CM56="","",'statement of marks'!CM56)</f>
        <v/>
      </c>
      <c r="AG711" s="275" t="str">
        <f>IF('statement of marks'!CN56="","",'statement of marks'!CN56)</f>
        <v/>
      </c>
      <c r="AH711" s="281" t="str">
        <f>IF('statement of marks'!CO56="","",'statement of marks'!CO56)</f>
        <v/>
      </c>
    </row>
    <row r="712" spans="1:34" ht="19" customHeight="1">
      <c r="A712" s="291"/>
      <c r="B712" s="1114" t="str">
        <f>IF('statement of marks'!$CX$3="","",'statement of marks'!$CX$3)</f>
        <v>foKku</v>
      </c>
      <c r="C712" s="1115"/>
      <c r="D712" s="277" t="str">
        <f>IF('statement of marks'!CX55="","",'statement of marks'!CX55)</f>
        <v/>
      </c>
      <c r="E712" s="277" t="str">
        <f>IF('statement of marks'!CY55="","",'statement of marks'!CY55)</f>
        <v/>
      </c>
      <c r="F712" s="275" t="str">
        <f>IF('statement of marks'!CZ55="","",'statement of marks'!CZ55)</f>
        <v/>
      </c>
      <c r="G712" s="277" t="str">
        <f>IF('statement of marks'!DA55="","",'statement of marks'!DA55)</f>
        <v/>
      </c>
      <c r="H712" s="277" t="str">
        <f>IF('statement of marks'!DB55="","",'statement of marks'!DB55)</f>
        <v/>
      </c>
      <c r="I712" s="275" t="str">
        <f>IF('statement of marks'!DC55="","",'statement of marks'!DC55)</f>
        <v/>
      </c>
      <c r="J712" s="277" t="str">
        <f>IF('statement of marks'!DD55="","",'statement of marks'!DD55)</f>
        <v/>
      </c>
      <c r="K712" s="277" t="str">
        <f>IF('statement of marks'!DE55="","",'statement of marks'!DE55)</f>
        <v/>
      </c>
      <c r="L712" s="275" t="str">
        <f>IF('statement of marks'!DF55="","",'statement of marks'!DF55)</f>
        <v/>
      </c>
      <c r="M712" s="277" t="str">
        <f>IF('statement of marks'!DH55="","",'statement of marks'!DH55)</f>
        <v/>
      </c>
      <c r="N712" s="277" t="str">
        <f>IF('statement of marks'!DI55="","",'statement of marks'!DI55)</f>
        <v/>
      </c>
      <c r="O712" s="275" t="str">
        <f>IF('statement of marks'!DJ55="","",'statement of marks'!DJ55)</f>
        <v/>
      </c>
      <c r="P712" s="281" t="str">
        <f>IF('statement of marks'!DK55="","",'statement of marks'!DK55)</f>
        <v/>
      </c>
      <c r="Q712" s="1126"/>
      <c r="R712" s="1126"/>
      <c r="S712" s="291"/>
      <c r="T712" s="1114" t="str">
        <f>IF('statement of marks'!$CX$3="","",'statement of marks'!$CX$3)</f>
        <v>foKku</v>
      </c>
      <c r="U712" s="1115"/>
      <c r="V712" s="277" t="str">
        <f>IF('statement of marks'!CX56="","",'statement of marks'!CX56)</f>
        <v/>
      </c>
      <c r="W712" s="277" t="str">
        <f>IF('statement of marks'!CY56="","",'statement of marks'!CY56)</f>
        <v/>
      </c>
      <c r="X712" s="275" t="str">
        <f>IF('statement of marks'!CZ56="","",'statement of marks'!CZ56)</f>
        <v/>
      </c>
      <c r="Y712" s="277" t="str">
        <f>IF('statement of marks'!DA56="","",'statement of marks'!DA56)</f>
        <v/>
      </c>
      <c r="Z712" s="277" t="str">
        <f>IF('statement of marks'!DB56="","",'statement of marks'!DB56)</f>
        <v/>
      </c>
      <c r="AA712" s="275" t="str">
        <f>IF('statement of marks'!DC56="","",'statement of marks'!DC56)</f>
        <v/>
      </c>
      <c r="AB712" s="277" t="str">
        <f>IF('statement of marks'!DD56="","",'statement of marks'!DD56)</f>
        <v/>
      </c>
      <c r="AC712" s="277" t="str">
        <f>IF('statement of marks'!DE56="","",'statement of marks'!DE56)</f>
        <v/>
      </c>
      <c r="AD712" s="275" t="str">
        <f>IF('statement of marks'!DF56="","",'statement of marks'!DF56)</f>
        <v/>
      </c>
      <c r="AE712" s="277" t="str">
        <f>IF('statement of marks'!DH56="","",'statement of marks'!DH56)</f>
        <v/>
      </c>
      <c r="AF712" s="277" t="str">
        <f>IF('statement of marks'!DI56="","",'statement of marks'!DI56)</f>
        <v/>
      </c>
      <c r="AG712" s="275" t="str">
        <f>IF('statement of marks'!DJ56="","",'statement of marks'!DJ56)</f>
        <v/>
      </c>
      <c r="AH712" s="281" t="str">
        <f>IF('statement of marks'!DK56="","",'statement of marks'!DK56)</f>
        <v/>
      </c>
    </row>
    <row r="713" spans="1:34" ht="19" customHeight="1">
      <c r="A713" s="291"/>
      <c r="B713" s="1114" t="str">
        <f>IF('statement of marks'!$DT$3="","",'statement of marks'!$DT$3)</f>
        <v>lkekftd foKku</v>
      </c>
      <c r="C713" s="1115"/>
      <c r="D713" s="277" t="str">
        <f>IF('statement of marks'!DT55="","",'statement of marks'!DT55)</f>
        <v/>
      </c>
      <c r="E713" s="277" t="str">
        <f>IF('statement of marks'!DU55="","",'statement of marks'!DU55)</f>
        <v/>
      </c>
      <c r="F713" s="275" t="str">
        <f>IF('statement of marks'!DV55="","",'statement of marks'!DV55)</f>
        <v/>
      </c>
      <c r="G713" s="277" t="str">
        <f>IF('statement of marks'!DW55="","",'statement of marks'!DW55)</f>
        <v/>
      </c>
      <c r="H713" s="277" t="str">
        <f>IF('statement of marks'!DX55="","",'statement of marks'!DX55)</f>
        <v/>
      </c>
      <c r="I713" s="275" t="str">
        <f>IF('statement of marks'!DY55="","",'statement of marks'!DY55)</f>
        <v/>
      </c>
      <c r="J713" s="277" t="str">
        <f>IF('statement of marks'!DZ55="","",'statement of marks'!DZ55)</f>
        <v/>
      </c>
      <c r="K713" s="277" t="str">
        <f>IF('statement of marks'!EA55="","",'statement of marks'!EA55)</f>
        <v/>
      </c>
      <c r="L713" s="275" t="str">
        <f>IF('statement of marks'!EB55="","",'statement of marks'!EB55)</f>
        <v/>
      </c>
      <c r="M713" s="277" t="str">
        <f>IF('statement of marks'!ED55="","",'statement of marks'!ED55)</f>
        <v/>
      </c>
      <c r="N713" s="277" t="str">
        <f>IF('statement of marks'!EE55="","",'statement of marks'!EE55)</f>
        <v/>
      </c>
      <c r="O713" s="275" t="str">
        <f>IF('statement of marks'!EF55="","",'statement of marks'!EF55)</f>
        <v/>
      </c>
      <c r="P713" s="281" t="str">
        <f>IF('statement of marks'!EG55="","",'statement of marks'!EG55)</f>
        <v/>
      </c>
      <c r="Q713" s="1126"/>
      <c r="R713" s="1126"/>
      <c r="S713" s="291"/>
      <c r="T713" s="1114" t="str">
        <f>IF('statement of marks'!$DT$3="","",'statement of marks'!$DT$3)</f>
        <v>lkekftd foKku</v>
      </c>
      <c r="U713" s="1115"/>
      <c r="V713" s="277" t="str">
        <f>IF('statement of marks'!DT56="","",'statement of marks'!DT56)</f>
        <v/>
      </c>
      <c r="W713" s="277" t="str">
        <f>IF('statement of marks'!DU56="","",'statement of marks'!DU56)</f>
        <v/>
      </c>
      <c r="X713" s="275" t="str">
        <f>IF('statement of marks'!DV56="","",'statement of marks'!DV56)</f>
        <v/>
      </c>
      <c r="Y713" s="277" t="str">
        <f>IF('statement of marks'!DW56="","",'statement of marks'!DW56)</f>
        <v/>
      </c>
      <c r="Z713" s="277" t="str">
        <f>IF('statement of marks'!DX56="","",'statement of marks'!DX56)</f>
        <v/>
      </c>
      <c r="AA713" s="275" t="str">
        <f>IF('statement of marks'!DY56="","",'statement of marks'!DY56)</f>
        <v/>
      </c>
      <c r="AB713" s="277" t="str">
        <f>IF('statement of marks'!DZ56="","",'statement of marks'!DZ56)</f>
        <v/>
      </c>
      <c r="AC713" s="277" t="str">
        <f>IF('statement of marks'!EA56="","",'statement of marks'!EA56)</f>
        <v/>
      </c>
      <c r="AD713" s="275" t="str">
        <f>IF('statement of marks'!EB56="","",'statement of marks'!EB56)</f>
        <v/>
      </c>
      <c r="AE713" s="277" t="str">
        <f>IF('statement of marks'!ED56="","",'statement of marks'!ED56)</f>
        <v/>
      </c>
      <c r="AF713" s="277" t="str">
        <f>IF('statement of marks'!EE56="","",'statement of marks'!EE56)</f>
        <v/>
      </c>
      <c r="AG713" s="275" t="str">
        <f>IF('statement of marks'!EF56="","",'statement of marks'!EF56)</f>
        <v/>
      </c>
      <c r="AH713" s="281" t="str">
        <f>IF('statement of marks'!EG56="","",'statement of marks'!EG56)</f>
        <v/>
      </c>
    </row>
    <row r="714" spans="1:34" ht="19" customHeight="1">
      <c r="A714" s="291"/>
      <c r="B714" s="1117" t="s">
        <v>271</v>
      </c>
      <c r="C714" s="1118"/>
      <c r="D714" s="1111" t="s">
        <v>1</v>
      </c>
      <c r="E714" s="1111"/>
      <c r="F714" s="1111"/>
      <c r="G714" s="1111" t="s">
        <v>21</v>
      </c>
      <c r="H714" s="1111"/>
      <c r="I714" s="1111"/>
      <c r="J714" s="1111" t="s">
        <v>272</v>
      </c>
      <c r="K714" s="1111"/>
      <c r="L714" s="1111"/>
      <c r="M714" s="1111" t="s">
        <v>68</v>
      </c>
      <c r="N714" s="1111"/>
      <c r="O714" s="1111"/>
      <c r="P714" s="282"/>
      <c r="Q714" s="1126"/>
      <c r="R714" s="1126"/>
      <c r="S714" s="291"/>
      <c r="T714" s="1117" t="s">
        <v>271</v>
      </c>
      <c r="U714" s="1118"/>
      <c r="V714" s="1111" t="s">
        <v>1</v>
      </c>
      <c r="W714" s="1111"/>
      <c r="X714" s="1111"/>
      <c r="Y714" s="1111" t="s">
        <v>21</v>
      </c>
      <c r="Z714" s="1111"/>
      <c r="AA714" s="1111"/>
      <c r="AB714" s="1111" t="s">
        <v>272</v>
      </c>
      <c r="AC714" s="1111"/>
      <c r="AD714" s="1111"/>
      <c r="AE714" s="1111" t="s">
        <v>68</v>
      </c>
      <c r="AF714" s="1111"/>
      <c r="AG714" s="1111"/>
      <c r="AH714" s="282"/>
    </row>
    <row r="715" spans="1:34" ht="19" customHeight="1">
      <c r="A715" s="291"/>
      <c r="B715" s="1104" t="s">
        <v>3</v>
      </c>
      <c r="C715" s="1105"/>
      <c r="D715" s="1116">
        <f>IF('statement of marks'!EP$6="","",'statement of marks'!EP$6)</f>
        <v>20</v>
      </c>
      <c r="E715" s="1116"/>
      <c r="F715" s="1116"/>
      <c r="G715" s="1116">
        <f>IF('statement of marks'!EQ$6="","",'statement of marks'!EQ$6)</f>
        <v>20</v>
      </c>
      <c r="H715" s="1116"/>
      <c r="I715" s="1116"/>
      <c r="J715" s="1116">
        <f>IF('statement of marks'!ES$6="","",'statement of marks'!ES$6)</f>
        <v>20</v>
      </c>
      <c r="K715" s="1116"/>
      <c r="L715" s="1116"/>
      <c r="M715" s="1116">
        <f>IF('statement of marks'!EY$6="","",'statement of marks'!ER$6)</f>
        <v>20</v>
      </c>
      <c r="N715" s="1116"/>
      <c r="O715" s="1116"/>
      <c r="P715" s="283"/>
      <c r="Q715" s="1126"/>
      <c r="R715" s="1126"/>
      <c r="S715" s="291"/>
      <c r="T715" s="1104" t="s">
        <v>3</v>
      </c>
      <c r="U715" s="1105"/>
      <c r="V715" s="1116">
        <f>IF('statement of marks'!EP$6="","",'statement of marks'!EP$6)</f>
        <v>20</v>
      </c>
      <c r="W715" s="1116"/>
      <c r="X715" s="1116"/>
      <c r="Y715" s="1116">
        <f>IF('statement of marks'!EQ$6="","",'statement of marks'!EQ$6)</f>
        <v>20</v>
      </c>
      <c r="Z715" s="1116"/>
      <c r="AA715" s="1116"/>
      <c r="AB715" s="1116">
        <f>IF('statement of marks'!ES$6="","",'statement of marks'!ES$6)</f>
        <v>20</v>
      </c>
      <c r="AC715" s="1116"/>
      <c r="AD715" s="1116"/>
      <c r="AE715" s="1116">
        <f>IF('statement of marks'!EY$6="","",'statement of marks'!ER$6)</f>
        <v>20</v>
      </c>
      <c r="AF715" s="1116"/>
      <c r="AG715" s="1116"/>
      <c r="AH715" s="283"/>
    </row>
    <row r="716" spans="1:34" ht="19" customHeight="1">
      <c r="A716" s="291"/>
      <c r="B716" s="1114" t="str">
        <f>IF('statement of marks'!$EP$3="","",'statement of marks'!$EP$3)</f>
        <v>dk;kZuqHko</v>
      </c>
      <c r="C716" s="1115"/>
      <c r="D716" s="1103" t="str">
        <f>IF('statement of marks'!EP55="","",'statement of marks'!EP55)</f>
        <v/>
      </c>
      <c r="E716" s="1103"/>
      <c r="F716" s="1103"/>
      <c r="G716" s="1103" t="str">
        <f>IF('statement of marks'!EQ55="","",'statement of marks'!EQ55)</f>
        <v/>
      </c>
      <c r="H716" s="1103"/>
      <c r="I716" s="1103"/>
      <c r="J716" s="1103" t="str">
        <f>IF('statement of marks'!ES55="","",'statement of marks'!ES55)</f>
        <v/>
      </c>
      <c r="K716" s="1103"/>
      <c r="L716" s="1103"/>
      <c r="M716" s="1103" t="str">
        <f>IF('statement of marks'!ER55="","",'statement of marks'!ER55)</f>
        <v/>
      </c>
      <c r="N716" s="1103"/>
      <c r="O716" s="1103"/>
      <c r="P716" s="284"/>
      <c r="Q716" s="1126"/>
      <c r="R716" s="1126"/>
      <c r="S716" s="291"/>
      <c r="T716" s="1114" t="str">
        <f>IF('statement of marks'!$EP$3="","",'statement of marks'!$EP$3)</f>
        <v>dk;kZuqHko</v>
      </c>
      <c r="U716" s="1115"/>
      <c r="V716" s="1103" t="str">
        <f>IF('statement of marks'!EP56="","",'statement of marks'!EP56)</f>
        <v/>
      </c>
      <c r="W716" s="1103"/>
      <c r="X716" s="1103"/>
      <c r="Y716" s="1103" t="str">
        <f>IF('statement of marks'!EQ56="","",'statement of marks'!EQ56)</f>
        <v/>
      </c>
      <c r="Z716" s="1103"/>
      <c r="AA716" s="1103"/>
      <c r="AB716" s="1103" t="str">
        <f>IF('statement of marks'!ES56="","",'statement of marks'!ES56)</f>
        <v/>
      </c>
      <c r="AC716" s="1103"/>
      <c r="AD716" s="1103"/>
      <c r="AE716" s="1103" t="str">
        <f>IF('statement of marks'!ER56="","",'statement of marks'!ER56)</f>
        <v/>
      </c>
      <c r="AF716" s="1103"/>
      <c r="AG716" s="1103"/>
      <c r="AH716" s="284"/>
    </row>
    <row r="717" spans="1:34" ht="19" customHeight="1">
      <c r="A717" s="291"/>
      <c r="B717" s="1112" t="str">
        <f>IF('statement of marks'!$EZ$3="","",'statement of marks'!$EZ$3)</f>
        <v>dyk f'k{kk</v>
      </c>
      <c r="C717" s="1113"/>
      <c r="D717" s="1103" t="str">
        <f>IF('statement of marks'!EZ55="","",'statement of marks'!EZ55)</f>
        <v/>
      </c>
      <c r="E717" s="1103"/>
      <c r="F717" s="1103"/>
      <c r="G717" s="1103" t="str">
        <f>IF('statement of marks'!FA55="","",'statement of marks'!FA55)</f>
        <v/>
      </c>
      <c r="H717" s="1103"/>
      <c r="I717" s="1103"/>
      <c r="J717" s="1103" t="str">
        <f>IF('statement of marks'!FC55="","",'statement of marks'!FC55)</f>
        <v/>
      </c>
      <c r="K717" s="1103"/>
      <c r="L717" s="1103"/>
      <c r="M717" s="1103" t="str">
        <f>IF('statement of marks'!FB55="","",'statement of marks'!FB55)</f>
        <v/>
      </c>
      <c r="N717" s="1103"/>
      <c r="O717" s="1103"/>
      <c r="P717" s="284"/>
      <c r="Q717" s="1126"/>
      <c r="R717" s="1126"/>
      <c r="S717" s="291"/>
      <c r="T717" s="1112" t="str">
        <f>IF('statement of marks'!$EZ$3="","",'statement of marks'!$EZ$3)</f>
        <v>dyk f'k{kk</v>
      </c>
      <c r="U717" s="1113"/>
      <c r="V717" s="1103" t="str">
        <f>IF('statement of marks'!EZ56="","",'statement of marks'!EZ56)</f>
        <v/>
      </c>
      <c r="W717" s="1103"/>
      <c r="X717" s="1103"/>
      <c r="Y717" s="1103" t="str">
        <f>IF('statement of marks'!FA56="","",'statement of marks'!FA56)</f>
        <v/>
      </c>
      <c r="Z717" s="1103"/>
      <c r="AA717" s="1103"/>
      <c r="AB717" s="1103" t="str">
        <f>IF('statement of marks'!FC56="","",'statement of marks'!FC56)</f>
        <v/>
      </c>
      <c r="AC717" s="1103"/>
      <c r="AD717" s="1103"/>
      <c r="AE717" s="1103" t="str">
        <f>IF('statement of marks'!FB56="","",'statement of marks'!FB56)</f>
        <v/>
      </c>
      <c r="AF717" s="1103"/>
      <c r="AG717" s="1103"/>
      <c r="AH717" s="284"/>
    </row>
    <row r="718" spans="1:34" ht="19" customHeight="1">
      <c r="A718" s="291"/>
      <c r="B718" s="1109" t="str">
        <f>IF('statement of marks'!$FJ$3="","",'statement of marks'!$FJ$3)</f>
        <v>LokLF; ,oe~ 'kkjhfjd f'k{kk</v>
      </c>
      <c r="C718" s="1110"/>
      <c r="D718" s="1103" t="str">
        <f>IF('statement of marks'!FJ55="","",'statement of marks'!FJ55)</f>
        <v/>
      </c>
      <c r="E718" s="1103"/>
      <c r="F718" s="1103"/>
      <c r="G718" s="1103" t="str">
        <f>IF('statement of marks'!FK55="","",'statement of marks'!FK55)</f>
        <v/>
      </c>
      <c r="H718" s="1103"/>
      <c r="I718" s="1103"/>
      <c r="J718" s="1103" t="str">
        <f>IF('statement of marks'!FM55="","",'statement of marks'!FM55)</f>
        <v/>
      </c>
      <c r="K718" s="1103"/>
      <c r="L718" s="1103"/>
      <c r="M718" s="1103" t="str">
        <f>IF('statement of marks'!FL55="","",'statement of marks'!FL55)</f>
        <v/>
      </c>
      <c r="N718" s="1103"/>
      <c r="O718" s="1103"/>
      <c r="P718" s="284"/>
      <c r="Q718" s="1126"/>
      <c r="R718" s="1126"/>
      <c r="S718" s="291"/>
      <c r="T718" s="1109" t="str">
        <f>IF('statement of marks'!$FJ$3="","",'statement of marks'!$FJ$3)</f>
        <v>LokLF; ,oe~ 'kkjhfjd f'k{kk</v>
      </c>
      <c r="U718" s="1110"/>
      <c r="V718" s="1103" t="str">
        <f>IF('statement of marks'!FJ56="","",'statement of marks'!FJ56)</f>
        <v/>
      </c>
      <c r="W718" s="1103"/>
      <c r="X718" s="1103"/>
      <c r="Y718" s="1103" t="str">
        <f>IF('statement of marks'!FK56="","",'statement of marks'!FK56)</f>
        <v/>
      </c>
      <c r="Z718" s="1103"/>
      <c r="AA718" s="1103"/>
      <c r="AB718" s="1103" t="str">
        <f>IF('statement of marks'!FM56="","",'statement of marks'!FM56)</f>
        <v/>
      </c>
      <c r="AC718" s="1103"/>
      <c r="AD718" s="1103"/>
      <c r="AE718" s="1103" t="str">
        <f>IF('statement of marks'!FL56="","",'statement of marks'!FL56)</f>
        <v/>
      </c>
      <c r="AF718" s="1103"/>
      <c r="AG718" s="1103"/>
      <c r="AH718" s="284"/>
    </row>
    <row r="719" spans="1:34" ht="19" customHeight="1">
      <c r="A719" s="291"/>
      <c r="B719" s="1104" t="s">
        <v>273</v>
      </c>
      <c r="C719" s="1105"/>
      <c r="D719" s="1081" t="str">
        <f>details!$DZ$3</f>
        <v>vxLr rd</v>
      </c>
      <c r="E719" s="1081"/>
      <c r="F719" s="1081"/>
      <c r="G719" s="1081" t="str">
        <f>details!$ED$3</f>
        <v>vDVwcj rd</v>
      </c>
      <c r="H719" s="1081"/>
      <c r="I719" s="1081"/>
      <c r="J719" s="1081" t="str">
        <f>details!$EL$3</f>
        <v>Qjojh rd</v>
      </c>
      <c r="K719" s="1081"/>
      <c r="L719" s="1081"/>
      <c r="M719" s="1081" t="str">
        <f>details!$EH$3</f>
        <v>fnlEcj rd</v>
      </c>
      <c r="N719" s="1081"/>
      <c r="O719" s="1081"/>
      <c r="P719" s="284"/>
      <c r="Q719" s="1126"/>
      <c r="R719" s="1126"/>
      <c r="S719" s="291"/>
      <c r="T719" s="1104" t="s">
        <v>273</v>
      </c>
      <c r="U719" s="1105"/>
      <c r="V719" s="1106" t="str">
        <f>details!$DZ$3</f>
        <v>vxLr rd</v>
      </c>
      <c r="W719" s="1107"/>
      <c r="X719" s="1108"/>
      <c r="Y719" s="1106" t="str">
        <f>details!$ED$3</f>
        <v>vDVwcj rd</v>
      </c>
      <c r="Z719" s="1107"/>
      <c r="AA719" s="1108"/>
      <c r="AB719" s="1106" t="str">
        <f>details!$EL$3</f>
        <v>Qjojh rd</v>
      </c>
      <c r="AC719" s="1107"/>
      <c r="AD719" s="1108"/>
      <c r="AE719" s="1106" t="str">
        <f>details!$EH$3</f>
        <v>fnlEcj rd</v>
      </c>
      <c r="AF719" s="1107"/>
      <c r="AG719" s="1108"/>
      <c r="AH719" s="284"/>
    </row>
    <row r="720" spans="1:34" ht="19" customHeight="1">
      <c r="A720" s="291"/>
      <c r="B720" s="1100" t="s">
        <v>99</v>
      </c>
      <c r="C720" s="1101"/>
      <c r="D720" s="1102" t="str">
        <f>IF(details!EA55="","",details!EA55)</f>
        <v/>
      </c>
      <c r="E720" s="1102"/>
      <c r="F720" s="1102"/>
      <c r="G720" s="1102" t="str">
        <f>IF(details!EE55="","",details!EE55)</f>
        <v/>
      </c>
      <c r="H720" s="1102"/>
      <c r="I720" s="1102"/>
      <c r="J720" s="1102" t="str">
        <f>IF(details!EM55="","",details!EM55)</f>
        <v/>
      </c>
      <c r="K720" s="1102"/>
      <c r="L720" s="1102"/>
      <c r="M720" s="1102" t="str">
        <f>IF(details!EI55="","",details!EI55)</f>
        <v/>
      </c>
      <c r="N720" s="1102"/>
      <c r="O720" s="1102"/>
      <c r="P720" s="295"/>
      <c r="Q720" s="1126"/>
      <c r="R720" s="1126"/>
      <c r="S720" s="291"/>
      <c r="T720" s="1100" t="s">
        <v>99</v>
      </c>
      <c r="U720" s="1101"/>
      <c r="V720" s="1091" t="str">
        <f>IF(details!EA56="","",details!EA56)</f>
        <v/>
      </c>
      <c r="W720" s="1092"/>
      <c r="X720" s="1093"/>
      <c r="Y720" s="1091" t="str">
        <f>IF(details!EE56="","",details!EE56)</f>
        <v/>
      </c>
      <c r="Z720" s="1092"/>
      <c r="AA720" s="1093"/>
      <c r="AB720" s="1091" t="str">
        <f>IF(details!EM56="","",details!EM56)</f>
        <v/>
      </c>
      <c r="AC720" s="1092"/>
      <c r="AD720" s="1093"/>
      <c r="AE720" s="1091" t="str">
        <f>IF(details!EI56="","",details!EI56)</f>
        <v/>
      </c>
      <c r="AF720" s="1092"/>
      <c r="AG720" s="1093"/>
      <c r="AH720" s="285"/>
    </row>
    <row r="721" spans="1:34" ht="19" customHeight="1">
      <c r="A721" s="292"/>
      <c r="B721" s="1094" t="s">
        <v>15</v>
      </c>
      <c r="C721" s="1095"/>
      <c r="D721" s="1096" t="str">
        <f>IF(details!DZ55="","",details!DZ55)</f>
        <v/>
      </c>
      <c r="E721" s="1096"/>
      <c r="F721" s="1096"/>
      <c r="G721" s="1096" t="str">
        <f>IF(details!ED55="","",details!ED55)</f>
        <v/>
      </c>
      <c r="H721" s="1096"/>
      <c r="I721" s="1096"/>
      <c r="J721" s="1096" t="str">
        <f>IF(details!EL55="","",details!EL55)</f>
        <v/>
      </c>
      <c r="K721" s="1096"/>
      <c r="L721" s="1096"/>
      <c r="M721" s="1096" t="str">
        <f>IF(details!EH55="","",details!EH55)</f>
        <v/>
      </c>
      <c r="N721" s="1096"/>
      <c r="O721" s="1096"/>
      <c r="P721" s="296"/>
      <c r="Q721" s="1126"/>
      <c r="R721" s="1126"/>
      <c r="S721" s="292"/>
      <c r="T721" s="1094" t="s">
        <v>15</v>
      </c>
      <c r="U721" s="1095"/>
      <c r="V721" s="1097" t="str">
        <f>IF(details!DZ56="","",details!DZ56)</f>
        <v/>
      </c>
      <c r="W721" s="1098"/>
      <c r="X721" s="1099"/>
      <c r="Y721" s="1097" t="str">
        <f>IF(details!ED56="","",details!ED56)</f>
        <v/>
      </c>
      <c r="Z721" s="1098"/>
      <c r="AA721" s="1099"/>
      <c r="AB721" s="1097" t="str">
        <f>IF(details!EL56="","",details!EL56)</f>
        <v/>
      </c>
      <c r="AC721" s="1098"/>
      <c r="AD721" s="1099"/>
      <c r="AE721" s="1097" t="str">
        <f>IF(details!EH56="","",details!EH56)</f>
        <v/>
      </c>
      <c r="AF721" s="1098"/>
      <c r="AG721" s="1099"/>
      <c r="AH721" s="286"/>
    </row>
    <row r="722" spans="1:34" ht="19" customHeight="1">
      <c r="A722" s="291"/>
      <c r="B722" s="1089" t="s">
        <v>100</v>
      </c>
      <c r="C722" s="1090"/>
      <c r="D722" s="1081"/>
      <c r="E722" s="1081"/>
      <c r="F722" s="1081"/>
      <c r="G722" s="1081"/>
      <c r="H722" s="1081"/>
      <c r="I722" s="1081"/>
      <c r="J722" s="1081"/>
      <c r="K722" s="1081"/>
      <c r="L722" s="1081"/>
      <c r="M722" s="1081"/>
      <c r="N722" s="1081"/>
      <c r="O722" s="1081"/>
      <c r="P722" s="287"/>
      <c r="Q722" s="1126"/>
      <c r="R722" s="1126"/>
      <c r="S722" s="291"/>
      <c r="T722" s="1089" t="s">
        <v>100</v>
      </c>
      <c r="U722" s="1090"/>
      <c r="V722" s="1081"/>
      <c r="W722" s="1081"/>
      <c r="X722" s="1081"/>
      <c r="Y722" s="1081"/>
      <c r="Z722" s="1081"/>
      <c r="AA722" s="1081"/>
      <c r="AB722" s="1081"/>
      <c r="AC722" s="1081"/>
      <c r="AD722" s="1081"/>
      <c r="AE722" s="1081"/>
      <c r="AF722" s="1081"/>
      <c r="AG722" s="1081"/>
      <c r="AH722" s="287"/>
    </row>
    <row r="723" spans="1:34" ht="19" customHeight="1">
      <c r="A723" s="291"/>
      <c r="B723" s="1087" t="s">
        <v>80</v>
      </c>
      <c r="C723" s="1088"/>
      <c r="D723" s="1081"/>
      <c r="E723" s="1081"/>
      <c r="F723" s="1081"/>
      <c r="G723" s="1081"/>
      <c r="H723" s="1081"/>
      <c r="I723" s="1081"/>
      <c r="J723" s="1081"/>
      <c r="K723" s="1081"/>
      <c r="L723" s="1081"/>
      <c r="M723" s="1081"/>
      <c r="N723" s="1081"/>
      <c r="O723" s="1081"/>
      <c r="P723" s="287"/>
      <c r="Q723" s="1126"/>
      <c r="R723" s="1126"/>
      <c r="S723" s="291"/>
      <c r="T723" s="1087" t="s">
        <v>80</v>
      </c>
      <c r="U723" s="1088"/>
      <c r="V723" s="1081"/>
      <c r="W723" s="1081"/>
      <c r="X723" s="1081"/>
      <c r="Y723" s="1081"/>
      <c r="Z723" s="1081"/>
      <c r="AA723" s="1081"/>
      <c r="AB723" s="1081"/>
      <c r="AC723" s="1081"/>
      <c r="AD723" s="1081"/>
      <c r="AE723" s="1081"/>
      <c r="AF723" s="1081"/>
      <c r="AG723" s="1081"/>
      <c r="AH723" s="287"/>
    </row>
    <row r="724" spans="1:34" ht="19" customHeight="1">
      <c r="A724" s="291"/>
      <c r="B724" s="1085" t="s">
        <v>101</v>
      </c>
      <c r="C724" s="1086"/>
      <c r="D724" s="1081"/>
      <c r="E724" s="1081"/>
      <c r="F724" s="1081"/>
      <c r="G724" s="1081"/>
      <c r="H724" s="1081"/>
      <c r="I724" s="1081"/>
      <c r="J724" s="1081"/>
      <c r="K724" s="1081"/>
      <c r="L724" s="1081"/>
      <c r="M724" s="1081"/>
      <c r="N724" s="1081"/>
      <c r="O724" s="1081"/>
      <c r="P724" s="287"/>
      <c r="Q724" s="1126"/>
      <c r="R724" s="1126"/>
      <c r="S724" s="291"/>
      <c r="T724" s="1085" t="s">
        <v>101</v>
      </c>
      <c r="U724" s="1086"/>
      <c r="V724" s="1081"/>
      <c r="W724" s="1081"/>
      <c r="X724" s="1081"/>
      <c r="Y724" s="1081"/>
      <c r="Z724" s="1081"/>
      <c r="AA724" s="1081"/>
      <c r="AB724" s="1081"/>
      <c r="AC724" s="1081"/>
      <c r="AD724" s="1081"/>
      <c r="AE724" s="1081"/>
      <c r="AF724" s="1081"/>
      <c r="AG724" s="1081"/>
      <c r="AH724" s="287"/>
    </row>
    <row r="725" spans="1:34" ht="19" customHeight="1" thickBot="1">
      <c r="A725" s="293"/>
      <c r="B725" s="1082" t="s">
        <v>102</v>
      </c>
      <c r="C725" s="1083"/>
      <c r="D725" s="1084"/>
      <c r="E725" s="1084"/>
      <c r="F725" s="1084"/>
      <c r="G725" s="1084"/>
      <c r="H725" s="1084"/>
      <c r="I725" s="1084"/>
      <c r="J725" s="1084"/>
      <c r="K725" s="1084"/>
      <c r="L725" s="1084"/>
      <c r="M725" s="1084"/>
      <c r="N725" s="1084"/>
      <c r="O725" s="1084"/>
      <c r="P725" s="288"/>
      <c r="Q725" s="1126"/>
      <c r="R725" s="1126"/>
      <c r="S725" s="293"/>
      <c r="T725" s="1082" t="s">
        <v>102</v>
      </c>
      <c r="U725" s="1083"/>
      <c r="V725" s="1084"/>
      <c r="W725" s="1084"/>
      <c r="X725" s="1084"/>
      <c r="Y725" s="1084"/>
      <c r="Z725" s="1084"/>
      <c r="AA725" s="1084"/>
      <c r="AB725" s="1084"/>
      <c r="AC725" s="1084"/>
      <c r="AD725" s="1084"/>
      <c r="AE725" s="1084"/>
      <c r="AF725" s="1084"/>
      <c r="AG725" s="1084"/>
      <c r="AH725" s="288"/>
    </row>
    <row r="726" spans="1:34" ht="19" customHeight="1">
      <c r="A726" s="290"/>
      <c r="B726" s="1123" t="s">
        <v>47</v>
      </c>
      <c r="C726" s="1124"/>
      <c r="D726" s="1124"/>
      <c r="E726" s="1124"/>
      <c r="F726" s="1124"/>
      <c r="G726" s="1124"/>
      <c r="H726" s="1124"/>
      <c r="I726" s="1124"/>
      <c r="J726" s="1124"/>
      <c r="K726" s="1124"/>
      <c r="L726" s="1124"/>
      <c r="M726" s="1124"/>
      <c r="N726" s="1124"/>
      <c r="O726" s="1124"/>
      <c r="P726" s="1125"/>
      <c r="Q726" s="1126"/>
      <c r="R726" s="1126"/>
      <c r="S726" s="290"/>
      <c r="T726" s="1123" t="s">
        <v>47</v>
      </c>
      <c r="U726" s="1124"/>
      <c r="V726" s="1124"/>
      <c r="W726" s="1124"/>
      <c r="X726" s="1124"/>
      <c r="Y726" s="1124"/>
      <c r="Z726" s="1124"/>
      <c r="AA726" s="1124"/>
      <c r="AB726" s="1124"/>
      <c r="AC726" s="1124"/>
      <c r="AD726" s="1124"/>
      <c r="AE726" s="1124"/>
      <c r="AF726" s="1124"/>
      <c r="AG726" s="1124"/>
      <c r="AH726" s="1125"/>
    </row>
    <row r="727" spans="1:34" ht="19" customHeight="1">
      <c r="A727" s="1127"/>
      <c r="B727" s="1128" t="str">
        <f>'statement of marks'!$A$1</f>
        <v>jk- ck- ek/;fed fo|ky; uohu] fuEckgsM+k</v>
      </c>
      <c r="C727" s="1129"/>
      <c r="D727" s="1129"/>
      <c r="E727" s="1129"/>
      <c r="F727" s="1129"/>
      <c r="G727" s="1129"/>
      <c r="H727" s="1129"/>
      <c r="I727" s="1129"/>
      <c r="J727" s="1129"/>
      <c r="K727" s="1129"/>
      <c r="L727" s="1129"/>
      <c r="M727" s="1129"/>
      <c r="N727" s="1129"/>
      <c r="O727" s="1129"/>
      <c r="P727" s="1130"/>
      <c r="Q727" s="1126"/>
      <c r="R727" s="1126"/>
      <c r="S727" s="1127"/>
      <c r="T727" s="1128" t="str">
        <f>'statement of marks'!$A$1</f>
        <v>jk- ck- ek/;fed fo|ky; uohu] fuEckgsM+k</v>
      </c>
      <c r="U727" s="1129"/>
      <c r="V727" s="1129"/>
      <c r="W727" s="1129"/>
      <c r="X727" s="1129"/>
      <c r="Y727" s="1129"/>
      <c r="Z727" s="1129"/>
      <c r="AA727" s="1129"/>
      <c r="AB727" s="1129"/>
      <c r="AC727" s="1129"/>
      <c r="AD727" s="1129"/>
      <c r="AE727" s="1129"/>
      <c r="AF727" s="1129"/>
      <c r="AG727" s="1129"/>
      <c r="AH727" s="1130"/>
    </row>
    <row r="728" spans="1:34" ht="19" customHeight="1">
      <c r="A728" s="1127"/>
      <c r="B728" s="1128"/>
      <c r="C728" s="1129"/>
      <c r="D728" s="1129"/>
      <c r="E728" s="1129"/>
      <c r="F728" s="1129"/>
      <c r="G728" s="1129"/>
      <c r="H728" s="1129"/>
      <c r="I728" s="1129"/>
      <c r="J728" s="1129"/>
      <c r="K728" s="1129"/>
      <c r="L728" s="1129"/>
      <c r="M728" s="1129"/>
      <c r="N728" s="1129"/>
      <c r="O728" s="1129"/>
      <c r="P728" s="1130"/>
      <c r="Q728" s="1126"/>
      <c r="R728" s="1126"/>
      <c r="S728" s="1127"/>
      <c r="T728" s="1128"/>
      <c r="U728" s="1129"/>
      <c r="V728" s="1129"/>
      <c r="W728" s="1129"/>
      <c r="X728" s="1129"/>
      <c r="Y728" s="1129"/>
      <c r="Z728" s="1129"/>
      <c r="AA728" s="1129"/>
      <c r="AB728" s="1129"/>
      <c r="AC728" s="1129"/>
      <c r="AD728" s="1129"/>
      <c r="AE728" s="1129"/>
      <c r="AF728" s="1129"/>
      <c r="AG728" s="1129"/>
      <c r="AH728" s="1130"/>
    </row>
    <row r="729" spans="1:34" ht="19" customHeight="1">
      <c r="A729" s="291"/>
      <c r="B729" s="1131" t="s">
        <v>96</v>
      </c>
      <c r="C729" s="1132"/>
      <c r="D729" s="1119" t="str">
        <f>'statement of marks'!$H$3</f>
        <v>2015-16</v>
      </c>
      <c r="E729" s="1119"/>
      <c r="F729" s="1119"/>
      <c r="G729" s="1119"/>
      <c r="H729" s="1119"/>
      <c r="I729" s="1119"/>
      <c r="J729" s="1119"/>
      <c r="K729" s="1119"/>
      <c r="L729" s="1119"/>
      <c r="M729" s="1119"/>
      <c r="N729" s="1119"/>
      <c r="O729" s="1119"/>
      <c r="P729" s="1120"/>
      <c r="Q729" s="1126"/>
      <c r="R729" s="1126"/>
      <c r="S729" s="291"/>
      <c r="T729" s="1131" t="s">
        <v>96</v>
      </c>
      <c r="U729" s="1132"/>
      <c r="V729" s="1119" t="str">
        <f>'statement of marks'!$H$3</f>
        <v>2015-16</v>
      </c>
      <c r="W729" s="1119"/>
      <c r="X729" s="1119"/>
      <c r="Y729" s="1119"/>
      <c r="Z729" s="1119"/>
      <c r="AA729" s="1119"/>
      <c r="AB729" s="1119"/>
      <c r="AC729" s="1119"/>
      <c r="AD729" s="1119"/>
      <c r="AE729" s="1119"/>
      <c r="AF729" s="1119"/>
      <c r="AG729" s="1119"/>
      <c r="AH729" s="1120"/>
    </row>
    <row r="730" spans="1:34" ht="19" customHeight="1">
      <c r="A730" s="291"/>
      <c r="B730" s="1114" t="s">
        <v>218</v>
      </c>
      <c r="C730" s="1115"/>
      <c r="D730" s="1115" t="str">
        <f>IF('statement of marks'!J57="","",'statement of marks'!J57)</f>
        <v/>
      </c>
      <c r="E730" s="1115"/>
      <c r="F730" s="1115"/>
      <c r="G730" s="1115"/>
      <c r="H730" s="1115"/>
      <c r="I730" s="1115"/>
      <c r="J730" s="1115"/>
      <c r="K730" s="1115"/>
      <c r="L730" s="1115"/>
      <c r="M730" s="1115"/>
      <c r="N730" s="1115"/>
      <c r="O730" s="1115"/>
      <c r="P730" s="1133"/>
      <c r="Q730" s="1126"/>
      <c r="R730" s="1126"/>
      <c r="S730" s="291"/>
      <c r="T730" s="1114" t="s">
        <v>218</v>
      </c>
      <c r="U730" s="1115"/>
      <c r="V730" s="1115" t="str">
        <f>IF('statement of marks'!J58="","",'statement of marks'!J58)</f>
        <v/>
      </c>
      <c r="W730" s="1115"/>
      <c r="X730" s="1115"/>
      <c r="Y730" s="1115"/>
      <c r="Z730" s="1115"/>
      <c r="AA730" s="1115"/>
      <c r="AB730" s="1115"/>
      <c r="AC730" s="1115"/>
      <c r="AD730" s="1115"/>
      <c r="AE730" s="1115"/>
      <c r="AF730" s="1115"/>
      <c r="AG730" s="1115"/>
      <c r="AH730" s="1133"/>
    </row>
    <row r="731" spans="1:34" ht="19" customHeight="1">
      <c r="A731" s="291"/>
      <c r="B731" s="1114" t="s">
        <v>219</v>
      </c>
      <c r="C731" s="1115"/>
      <c r="D731" s="1115" t="str">
        <f>IF('statement of marks'!K57="","",'statement of marks'!K57)</f>
        <v/>
      </c>
      <c r="E731" s="1115"/>
      <c r="F731" s="1115"/>
      <c r="G731" s="1115"/>
      <c r="H731" s="1115"/>
      <c r="I731" s="1115"/>
      <c r="J731" s="1115"/>
      <c r="K731" s="1115"/>
      <c r="L731" s="1115"/>
      <c r="M731" s="1115"/>
      <c r="N731" s="1115"/>
      <c r="O731" s="1115"/>
      <c r="P731" s="1133"/>
      <c r="Q731" s="1126"/>
      <c r="R731" s="1126"/>
      <c r="S731" s="291"/>
      <c r="T731" s="1114" t="s">
        <v>219</v>
      </c>
      <c r="U731" s="1115"/>
      <c r="V731" s="1115" t="str">
        <f>IF('statement of marks'!K58="","",'statement of marks'!K58)</f>
        <v/>
      </c>
      <c r="W731" s="1115"/>
      <c r="X731" s="1115"/>
      <c r="Y731" s="1115"/>
      <c r="Z731" s="1115"/>
      <c r="AA731" s="1115"/>
      <c r="AB731" s="1115"/>
      <c r="AC731" s="1115"/>
      <c r="AD731" s="1115"/>
      <c r="AE731" s="1115"/>
      <c r="AF731" s="1115"/>
      <c r="AG731" s="1115"/>
      <c r="AH731" s="1133"/>
    </row>
    <row r="732" spans="1:34" ht="19" customHeight="1">
      <c r="A732" s="291"/>
      <c r="B732" s="1114" t="s">
        <v>220</v>
      </c>
      <c r="C732" s="1115"/>
      <c r="D732" s="1115" t="str">
        <f>IF('statement of marks'!L57="","",'statement of marks'!L57)</f>
        <v/>
      </c>
      <c r="E732" s="1115"/>
      <c r="F732" s="1115"/>
      <c r="G732" s="1115"/>
      <c r="H732" s="1115"/>
      <c r="I732" s="1115"/>
      <c r="J732" s="1115"/>
      <c r="K732" s="1115"/>
      <c r="L732" s="1115"/>
      <c r="M732" s="1115"/>
      <c r="N732" s="1115"/>
      <c r="O732" s="1115"/>
      <c r="P732" s="1133"/>
      <c r="Q732" s="1126"/>
      <c r="R732" s="1126"/>
      <c r="S732" s="291"/>
      <c r="T732" s="1114" t="s">
        <v>220</v>
      </c>
      <c r="U732" s="1115"/>
      <c r="V732" s="1115" t="str">
        <f>IF('statement of marks'!L58="","",'statement of marks'!L58)</f>
        <v/>
      </c>
      <c r="W732" s="1115"/>
      <c r="X732" s="1115"/>
      <c r="Y732" s="1115"/>
      <c r="Z732" s="1115"/>
      <c r="AA732" s="1115"/>
      <c r="AB732" s="1115"/>
      <c r="AC732" s="1115"/>
      <c r="AD732" s="1115"/>
      <c r="AE732" s="1115"/>
      <c r="AF732" s="1115"/>
      <c r="AG732" s="1115"/>
      <c r="AH732" s="1133"/>
    </row>
    <row r="733" spans="1:34" ht="19" customHeight="1">
      <c r="A733" s="291"/>
      <c r="B733" s="1114" t="s">
        <v>221</v>
      </c>
      <c r="C733" s="1115"/>
      <c r="D733" s="1119" t="str">
        <f>'statement of marks'!$G$3</f>
        <v>6 A</v>
      </c>
      <c r="E733" s="1119"/>
      <c r="F733" s="1119"/>
      <c r="G733" s="1119"/>
      <c r="H733" s="1115" t="s">
        <v>9</v>
      </c>
      <c r="I733" s="1115"/>
      <c r="J733" s="1115"/>
      <c r="K733" s="1115"/>
      <c r="L733" s="1115"/>
      <c r="M733" s="1119" t="str">
        <f>IF('statement of marks'!D57="","",'statement of marks'!D57)</f>
        <v/>
      </c>
      <c r="N733" s="1119"/>
      <c r="O733" s="1119"/>
      <c r="P733" s="1120"/>
      <c r="Q733" s="1126"/>
      <c r="R733" s="1126"/>
      <c r="S733" s="291"/>
      <c r="T733" s="1114" t="s">
        <v>221</v>
      </c>
      <c r="U733" s="1115"/>
      <c r="V733" s="1119" t="str">
        <f>'statement of marks'!$G$3</f>
        <v>6 A</v>
      </c>
      <c r="W733" s="1119"/>
      <c r="X733" s="1119"/>
      <c r="Y733" s="1119"/>
      <c r="Z733" s="1115" t="s">
        <v>9</v>
      </c>
      <c r="AA733" s="1115"/>
      <c r="AB733" s="1115"/>
      <c r="AC733" s="1115"/>
      <c r="AD733" s="1115"/>
      <c r="AE733" s="1119" t="str">
        <f>IF('statement of marks'!D58="","",'statement of marks'!D58)</f>
        <v/>
      </c>
      <c r="AF733" s="1119"/>
      <c r="AG733" s="1119"/>
      <c r="AH733" s="1120"/>
    </row>
    <row r="734" spans="1:34" ht="19" customHeight="1">
      <c r="A734" s="291"/>
      <c r="B734" s="1114" t="s">
        <v>222</v>
      </c>
      <c r="C734" s="1115"/>
      <c r="D734" s="1119" t="str">
        <f>IF('statement of marks'!F57="","",'statement of marks'!F57)</f>
        <v/>
      </c>
      <c r="E734" s="1119"/>
      <c r="F734" s="1119"/>
      <c r="G734" s="1119"/>
      <c r="H734" s="1115" t="s">
        <v>0</v>
      </c>
      <c r="I734" s="1115"/>
      <c r="J734" s="1115"/>
      <c r="K734" s="1115"/>
      <c r="L734" s="1115"/>
      <c r="M734" s="1121" t="str">
        <f>IF('statement of marks'!H57="","",'statement of marks'!H57)</f>
        <v/>
      </c>
      <c r="N734" s="1121"/>
      <c r="O734" s="1121"/>
      <c r="P734" s="1122"/>
      <c r="Q734" s="1126"/>
      <c r="R734" s="1126"/>
      <c r="S734" s="291"/>
      <c r="T734" s="1114" t="s">
        <v>222</v>
      </c>
      <c r="U734" s="1115"/>
      <c r="V734" s="1119" t="str">
        <f>IF('statement of marks'!F58="","",'statement of marks'!F58)</f>
        <v/>
      </c>
      <c r="W734" s="1119"/>
      <c r="X734" s="1119"/>
      <c r="Y734" s="1119"/>
      <c r="Z734" s="1115" t="s">
        <v>0</v>
      </c>
      <c r="AA734" s="1115"/>
      <c r="AB734" s="1115"/>
      <c r="AC734" s="1115"/>
      <c r="AD734" s="1115"/>
      <c r="AE734" s="1121" t="str">
        <f>IF('statement of marks'!H58="","",'statement of marks'!H58)</f>
        <v/>
      </c>
      <c r="AF734" s="1121"/>
      <c r="AG734" s="1121"/>
      <c r="AH734" s="1122"/>
    </row>
    <row r="735" spans="1:34" ht="19" customHeight="1">
      <c r="A735" s="291"/>
      <c r="B735" s="289" t="s">
        <v>28</v>
      </c>
      <c r="C735" s="279" t="s">
        <v>97</v>
      </c>
      <c r="D735" s="1111" t="s">
        <v>1</v>
      </c>
      <c r="E735" s="1111"/>
      <c r="F735" s="1111"/>
      <c r="G735" s="1111" t="s">
        <v>21</v>
      </c>
      <c r="H735" s="1111"/>
      <c r="I735" s="1111"/>
      <c r="J735" s="1111" t="s">
        <v>68</v>
      </c>
      <c r="K735" s="1111"/>
      <c r="L735" s="1111"/>
      <c r="M735" s="1111" t="s">
        <v>98</v>
      </c>
      <c r="N735" s="1111"/>
      <c r="O735" s="1111"/>
      <c r="P735" s="280" t="s">
        <v>278</v>
      </c>
      <c r="Q735" s="1126"/>
      <c r="R735" s="1126"/>
      <c r="S735" s="291"/>
      <c r="T735" s="289" t="s">
        <v>28</v>
      </c>
      <c r="U735" s="279" t="s">
        <v>97</v>
      </c>
      <c r="V735" s="1111" t="s">
        <v>1</v>
      </c>
      <c r="W735" s="1111"/>
      <c r="X735" s="1111"/>
      <c r="Y735" s="1111" t="s">
        <v>21</v>
      </c>
      <c r="Z735" s="1111"/>
      <c r="AA735" s="1111"/>
      <c r="AB735" s="1111" t="s">
        <v>68</v>
      </c>
      <c r="AC735" s="1111"/>
      <c r="AD735" s="1111"/>
      <c r="AE735" s="1111" t="s">
        <v>98</v>
      </c>
      <c r="AF735" s="1111"/>
      <c r="AG735" s="1111"/>
      <c r="AH735" s="280" t="s">
        <v>278</v>
      </c>
    </row>
    <row r="736" spans="1:34" ht="19" customHeight="1">
      <c r="A736" s="291"/>
      <c r="B736" s="1104" t="s">
        <v>3</v>
      </c>
      <c r="C736" s="1105"/>
      <c r="D736" s="312">
        <f>IF('statement of marks'!M$6="","",'statement of marks'!M$6)</f>
        <v>5</v>
      </c>
      <c r="E736" s="312">
        <f>IF('statement of marks'!N$6="","",'statement of marks'!N$6)</f>
        <v>5</v>
      </c>
      <c r="F736" s="312">
        <f>IF('statement of marks'!O$6="","",'statement of marks'!O$6)</f>
        <v>10</v>
      </c>
      <c r="G736" s="312">
        <f>IF('statement of marks'!P$6="","",'statement of marks'!P$6)</f>
        <v>5</v>
      </c>
      <c r="H736" s="312">
        <f>IF('statement of marks'!Q$6="","",'statement of marks'!Q$6)</f>
        <v>5</v>
      </c>
      <c r="I736" s="312">
        <f>IF('statement of marks'!R$6="","",'statement of marks'!R$6)</f>
        <v>10</v>
      </c>
      <c r="J736" s="312">
        <f>IF('statement of marks'!S$6="","",'statement of marks'!S$6)</f>
        <v>5</v>
      </c>
      <c r="K736" s="312">
        <f>IF('statement of marks'!T$6="","",'statement of marks'!T$6)</f>
        <v>5</v>
      </c>
      <c r="L736" s="312">
        <f>IF('statement of marks'!U$6="","",'statement of marks'!U$6)</f>
        <v>10</v>
      </c>
      <c r="M736" s="312">
        <f>IF('statement of marks'!W$6="","",'statement of marks'!W$6)</f>
        <v>50</v>
      </c>
      <c r="N736" s="312">
        <f>IF('statement of marks'!X$6="","",'statement of marks'!X$6)</f>
        <v>20</v>
      </c>
      <c r="O736" s="312">
        <f>IF('statement of marks'!Y$6="","",'statement of marks'!Y$6)</f>
        <v>70</v>
      </c>
      <c r="P736" s="281">
        <f>IF('statement of marks'!Z$6="","",'statement of marks'!Z$6)</f>
        <v>100</v>
      </c>
      <c r="Q736" s="1126"/>
      <c r="R736" s="1126"/>
      <c r="S736" s="291"/>
      <c r="T736" s="1104" t="s">
        <v>3</v>
      </c>
      <c r="U736" s="1105"/>
      <c r="V736" s="312">
        <f>IF('statement of marks'!M$6="","",'statement of marks'!M$6)</f>
        <v>5</v>
      </c>
      <c r="W736" s="312">
        <f>IF('statement of marks'!N$6="","",'statement of marks'!N$6)</f>
        <v>5</v>
      </c>
      <c r="X736" s="312">
        <f>IF('statement of marks'!O$6="","",'statement of marks'!O$6)</f>
        <v>10</v>
      </c>
      <c r="Y736" s="312">
        <f>IF('statement of marks'!P$6="","",'statement of marks'!P$6)</f>
        <v>5</v>
      </c>
      <c r="Z736" s="312">
        <f>IF('statement of marks'!Q$6="","",'statement of marks'!Q$6)</f>
        <v>5</v>
      </c>
      <c r="AA736" s="312">
        <f>IF('statement of marks'!R$6="","",'statement of marks'!R$6)</f>
        <v>10</v>
      </c>
      <c r="AB736" s="312">
        <f>IF('statement of marks'!S$6="","",'statement of marks'!S$6)</f>
        <v>5</v>
      </c>
      <c r="AC736" s="312">
        <f>IF('statement of marks'!T$6="","",'statement of marks'!T$6)</f>
        <v>5</v>
      </c>
      <c r="AD736" s="312">
        <f>IF('statement of marks'!U$6="","",'statement of marks'!U$6)</f>
        <v>10</v>
      </c>
      <c r="AE736" s="312">
        <f>IF('statement of marks'!W$6="","",'statement of marks'!W$6)</f>
        <v>50</v>
      </c>
      <c r="AF736" s="312">
        <f>IF('statement of marks'!X$6="","",'statement of marks'!X$6)</f>
        <v>20</v>
      </c>
      <c r="AG736" s="312">
        <f>IF('statement of marks'!Y$6="","",'statement of marks'!Y$6)</f>
        <v>70</v>
      </c>
      <c r="AH736" s="281">
        <f>IF('statement of marks'!Z$6="","",'statement of marks'!Z$6)</f>
        <v>100</v>
      </c>
    </row>
    <row r="737" spans="1:34" ht="19" customHeight="1">
      <c r="A737" s="291"/>
      <c r="B737" s="1114" t="str">
        <f>IF('statement of marks'!$M$3="","",'statement of marks'!$M$3)</f>
        <v>fgUnh</v>
      </c>
      <c r="C737" s="1115"/>
      <c r="D737" s="277" t="str">
        <f>IF('statement of marks'!M57="","",'statement of marks'!M57)</f>
        <v/>
      </c>
      <c r="E737" s="277" t="str">
        <f>IF('statement of marks'!N57="","",'statement of marks'!N57)</f>
        <v/>
      </c>
      <c r="F737" s="275" t="str">
        <f>IF('statement of marks'!O57="","",'statement of marks'!O57)</f>
        <v/>
      </c>
      <c r="G737" s="277" t="str">
        <f>IF('statement of marks'!P57="","",'statement of marks'!P57)</f>
        <v/>
      </c>
      <c r="H737" s="277" t="str">
        <f>IF('statement of marks'!Q57="","",'statement of marks'!Q57)</f>
        <v/>
      </c>
      <c r="I737" s="275" t="str">
        <f>IF('statement of marks'!R57="","",'statement of marks'!R57)</f>
        <v/>
      </c>
      <c r="J737" s="277" t="str">
        <f>IF('statement of marks'!S57="","",'statement of marks'!S57)</f>
        <v/>
      </c>
      <c r="K737" s="277" t="str">
        <f>IF('statement of marks'!T57="","",'statement of marks'!T57)</f>
        <v/>
      </c>
      <c r="L737" s="275" t="str">
        <f>IF('statement of marks'!U57="","",'statement of marks'!U57)</f>
        <v/>
      </c>
      <c r="M737" s="277" t="str">
        <f>IF('statement of marks'!W57="","",'statement of marks'!W57)</f>
        <v/>
      </c>
      <c r="N737" s="277" t="str">
        <f>IF('statement of marks'!X57="","",'statement of marks'!X57)</f>
        <v/>
      </c>
      <c r="O737" s="275" t="str">
        <f>IF('statement of marks'!Y57="","",'statement of marks'!Y57)</f>
        <v/>
      </c>
      <c r="P737" s="281" t="str">
        <f>IF('statement of marks'!Z57="","",'statement of marks'!Z57)</f>
        <v/>
      </c>
      <c r="Q737" s="1126"/>
      <c r="R737" s="1126"/>
      <c r="S737" s="291"/>
      <c r="T737" s="1114" t="str">
        <f>IF('statement of marks'!$M$3="","",'statement of marks'!$M$3)</f>
        <v>fgUnh</v>
      </c>
      <c r="U737" s="1115"/>
      <c r="V737" s="277" t="str">
        <f>IF('statement of marks'!M58="","",'statement of marks'!M58)</f>
        <v/>
      </c>
      <c r="W737" s="277" t="str">
        <f>IF('statement of marks'!N58="","",'statement of marks'!N58)</f>
        <v/>
      </c>
      <c r="X737" s="275" t="str">
        <f>IF('statement of marks'!O58="","",'statement of marks'!O58)</f>
        <v/>
      </c>
      <c r="Y737" s="277" t="str">
        <f>IF('statement of marks'!P58="","",'statement of marks'!P58)</f>
        <v/>
      </c>
      <c r="Z737" s="277" t="str">
        <f>IF('statement of marks'!Q58="","",'statement of marks'!Q58)</f>
        <v/>
      </c>
      <c r="AA737" s="275" t="str">
        <f>IF('statement of marks'!R58="","",'statement of marks'!R58)</f>
        <v/>
      </c>
      <c r="AB737" s="277" t="str">
        <f>IF('statement of marks'!S58="","",'statement of marks'!S58)</f>
        <v/>
      </c>
      <c r="AC737" s="277" t="str">
        <f>IF('statement of marks'!T58="","",'statement of marks'!T58)</f>
        <v/>
      </c>
      <c r="AD737" s="275" t="str">
        <f>IF('statement of marks'!U58="","",'statement of marks'!U58)</f>
        <v/>
      </c>
      <c r="AE737" s="277" t="str">
        <f>IF('statement of marks'!W58="","",'statement of marks'!W58)</f>
        <v/>
      </c>
      <c r="AF737" s="277" t="str">
        <f>IF('statement of marks'!X58="","",'statement of marks'!X58)</f>
        <v/>
      </c>
      <c r="AG737" s="275" t="str">
        <f>IF('statement of marks'!Y58="","",'statement of marks'!Y58)</f>
        <v/>
      </c>
      <c r="AH737" s="281" t="str">
        <f>IF('statement of marks'!Z58="","",'statement of marks'!Z58)</f>
        <v/>
      </c>
    </row>
    <row r="738" spans="1:34" ht="19" customHeight="1">
      <c r="A738" s="291"/>
      <c r="B738" s="1114" t="str">
        <f>IF('statement of marks'!$AI$3="","",'statement of marks'!$AI$3)</f>
        <v>vaxszth</v>
      </c>
      <c r="C738" s="1115"/>
      <c r="D738" s="277" t="str">
        <f>IF('statement of marks'!AI57="","",'statement of marks'!AI57)</f>
        <v/>
      </c>
      <c r="E738" s="277" t="str">
        <f>IF('statement of marks'!AJ57="","",'statement of marks'!AJ57)</f>
        <v/>
      </c>
      <c r="F738" s="275" t="str">
        <f>IF('statement of marks'!AK57="","",'statement of marks'!AK57)</f>
        <v/>
      </c>
      <c r="G738" s="277" t="str">
        <f>IF('statement of marks'!AL57="","",'statement of marks'!AL57)</f>
        <v/>
      </c>
      <c r="H738" s="277" t="str">
        <f>IF('statement of marks'!AM57="","",'statement of marks'!AM57)</f>
        <v/>
      </c>
      <c r="I738" s="275" t="str">
        <f>IF('statement of marks'!AN57="","",'statement of marks'!AN57)</f>
        <v/>
      </c>
      <c r="J738" s="277" t="str">
        <f>IF('statement of marks'!AO57="","",'statement of marks'!AO57)</f>
        <v/>
      </c>
      <c r="K738" s="277" t="str">
        <f>IF('statement of marks'!AP57="","",'statement of marks'!AP57)</f>
        <v/>
      </c>
      <c r="L738" s="275" t="str">
        <f>IF('statement of marks'!AQ57="","",'statement of marks'!AQ57)</f>
        <v/>
      </c>
      <c r="M738" s="277" t="str">
        <f>IF('statement of marks'!AS57="","",'statement of marks'!AS57)</f>
        <v/>
      </c>
      <c r="N738" s="277" t="str">
        <f>IF('statement of marks'!AT57="","",'statement of marks'!AT57)</f>
        <v/>
      </c>
      <c r="O738" s="275" t="str">
        <f>IF('statement of marks'!AU57="","",'statement of marks'!AU57)</f>
        <v/>
      </c>
      <c r="P738" s="281" t="str">
        <f>IF('statement of marks'!AV57="","",'statement of marks'!AV57)</f>
        <v/>
      </c>
      <c r="Q738" s="1126"/>
      <c r="R738" s="1126"/>
      <c r="S738" s="291"/>
      <c r="T738" s="1114" t="str">
        <f>IF('statement of marks'!$AI$3="","",'statement of marks'!$AI$3)</f>
        <v>vaxszth</v>
      </c>
      <c r="U738" s="1115"/>
      <c r="V738" s="277" t="str">
        <f>IF('statement of marks'!AI58="","",'statement of marks'!AI58)</f>
        <v/>
      </c>
      <c r="W738" s="277" t="str">
        <f>IF('statement of marks'!AJ58="","",'statement of marks'!AJ58)</f>
        <v/>
      </c>
      <c r="X738" s="275" t="str">
        <f>IF('statement of marks'!AK58="","",'statement of marks'!AK58)</f>
        <v/>
      </c>
      <c r="Y738" s="277" t="str">
        <f>IF('statement of marks'!AL58="","",'statement of marks'!AL58)</f>
        <v/>
      </c>
      <c r="Z738" s="277" t="str">
        <f>IF('statement of marks'!AM58="","",'statement of marks'!AM58)</f>
        <v/>
      </c>
      <c r="AA738" s="275" t="str">
        <f>IF('statement of marks'!AN58="","",'statement of marks'!AN58)</f>
        <v/>
      </c>
      <c r="AB738" s="277" t="str">
        <f>IF('statement of marks'!AO58="","",'statement of marks'!AO58)</f>
        <v/>
      </c>
      <c r="AC738" s="277" t="str">
        <f>IF('statement of marks'!AP58="","",'statement of marks'!AP58)</f>
        <v/>
      </c>
      <c r="AD738" s="275" t="str">
        <f>IF('statement of marks'!AQ58="","",'statement of marks'!AQ58)</f>
        <v/>
      </c>
      <c r="AE738" s="277" t="str">
        <f>IF('statement of marks'!AS58="","",'statement of marks'!AS58)</f>
        <v/>
      </c>
      <c r="AF738" s="277" t="str">
        <f>IF('statement of marks'!AT58="","",'statement of marks'!AT58)</f>
        <v/>
      </c>
      <c r="AG738" s="275" t="str">
        <f>IF('statement of marks'!AU58="","",'statement of marks'!AU58)</f>
        <v/>
      </c>
      <c r="AH738" s="281" t="str">
        <f>IF('statement of marks'!AV58="","",'statement of marks'!AV58)</f>
        <v/>
      </c>
    </row>
    <row r="739" spans="1:34" ht="19" customHeight="1">
      <c r="A739" s="291"/>
      <c r="B739" s="1114" t="str">
        <f>IF('statement of marks'!BE57="s","laLd`r",IF('statement of marks'!BE57="u","mnwZ",IF('statement of marks'!BE57="g","xqtjkrh",IF('statement of marks'!BE57="p","iatkch",IF('statement of marks'!BE57="sd","fla/kh","r`rh; Hkk""kk")))))</f>
        <v>r`rh; Hkk"kk</v>
      </c>
      <c r="C739" s="1115"/>
      <c r="D739" s="277" t="str">
        <f>IF('statement of marks'!BF57="","",'statement of marks'!BF57)</f>
        <v/>
      </c>
      <c r="E739" s="277" t="str">
        <f>IF('statement of marks'!BG57="","",'statement of marks'!BG57)</f>
        <v/>
      </c>
      <c r="F739" s="275" t="str">
        <f>IF('statement of marks'!BH57="","",'statement of marks'!BH57)</f>
        <v/>
      </c>
      <c r="G739" s="277" t="str">
        <f>IF('statement of marks'!BI57="","",'statement of marks'!BI57)</f>
        <v/>
      </c>
      <c r="H739" s="277" t="str">
        <f>IF('statement of marks'!BJ57="","",'statement of marks'!BJ57)</f>
        <v/>
      </c>
      <c r="I739" s="275" t="str">
        <f>IF('statement of marks'!BK57="","",'statement of marks'!BK57)</f>
        <v/>
      </c>
      <c r="J739" s="277" t="str">
        <f>IF('statement of marks'!BL57="","",'statement of marks'!BL57)</f>
        <v/>
      </c>
      <c r="K739" s="277" t="str">
        <f>IF('statement of marks'!BM57="","",'statement of marks'!BM57)</f>
        <v/>
      </c>
      <c r="L739" s="275" t="str">
        <f>IF('statement of marks'!BN57="","",'statement of marks'!BN57)</f>
        <v/>
      </c>
      <c r="M739" s="277" t="str">
        <f>IF('statement of marks'!BP57="","",'statement of marks'!BP57)</f>
        <v/>
      </c>
      <c r="N739" s="277" t="str">
        <f>IF('statement of marks'!BQ57="","",'statement of marks'!BQ57)</f>
        <v/>
      </c>
      <c r="O739" s="275" t="str">
        <f>IF('statement of marks'!BR57="","",'statement of marks'!BR57)</f>
        <v/>
      </c>
      <c r="P739" s="281" t="str">
        <f>IF('statement of marks'!BS57="","",'statement of marks'!BS57)</f>
        <v/>
      </c>
      <c r="Q739" s="1126"/>
      <c r="R739" s="1126"/>
      <c r="S739" s="291"/>
      <c r="T739" s="1114" t="str">
        <f>IF('statement of marks'!BE58="s","laLd`r",IF('statement of marks'!BE58="u","mnwZ",IF('statement of marks'!BE58="g","xqtjkrh",IF('statement of marks'!BE58="p","iatkch",IF('statement of marks'!BE58="sd","fla/kh","r`rh; Hkk""kk")))))</f>
        <v>r`rh; Hkk"kk</v>
      </c>
      <c r="U739" s="1115"/>
      <c r="V739" s="277" t="str">
        <f>IF('statement of marks'!BF58="","",'statement of marks'!BF58)</f>
        <v/>
      </c>
      <c r="W739" s="277" t="str">
        <f>IF('statement of marks'!BG58="","",'statement of marks'!BG58)</f>
        <v/>
      </c>
      <c r="X739" s="275" t="str">
        <f>IF('statement of marks'!BH58="","",'statement of marks'!BH58)</f>
        <v/>
      </c>
      <c r="Y739" s="277" t="str">
        <f>IF('statement of marks'!BI58="","",'statement of marks'!BI58)</f>
        <v/>
      </c>
      <c r="Z739" s="277" t="str">
        <f>IF('statement of marks'!BJ58="","",'statement of marks'!BJ58)</f>
        <v/>
      </c>
      <c r="AA739" s="275" t="str">
        <f>IF('statement of marks'!BK58="","",'statement of marks'!BK58)</f>
        <v/>
      </c>
      <c r="AB739" s="277" t="str">
        <f>IF('statement of marks'!BL58="","",'statement of marks'!BL58)</f>
        <v/>
      </c>
      <c r="AC739" s="277" t="str">
        <f>IF('statement of marks'!BM58="","",'statement of marks'!BM58)</f>
        <v/>
      </c>
      <c r="AD739" s="275" t="str">
        <f>IF('statement of marks'!BN58="","",'statement of marks'!BN58)</f>
        <v/>
      </c>
      <c r="AE739" s="277" t="str">
        <f>IF('statement of marks'!BP58="","",'statement of marks'!BP58)</f>
        <v/>
      </c>
      <c r="AF739" s="277" t="str">
        <f>IF('statement of marks'!BQ58="","",'statement of marks'!BQ58)</f>
        <v/>
      </c>
      <c r="AG739" s="275" t="str">
        <f>IF('statement of marks'!BR58="","",'statement of marks'!BR58)</f>
        <v/>
      </c>
      <c r="AH739" s="281" t="str">
        <f>IF('statement of marks'!BS58="","",'statement of marks'!BS58)</f>
        <v/>
      </c>
    </row>
    <row r="740" spans="1:34" ht="19" customHeight="1">
      <c r="A740" s="291"/>
      <c r="B740" s="1114" t="str">
        <f>IF('statement of marks'!$CB$3="","",'statement of marks'!$CB$3)</f>
        <v>xf.kr</v>
      </c>
      <c r="C740" s="1115"/>
      <c r="D740" s="277" t="str">
        <f>IF('statement of marks'!CB57="","",'statement of marks'!CB57)</f>
        <v/>
      </c>
      <c r="E740" s="277" t="str">
        <f>IF('statement of marks'!CC57="","",'statement of marks'!CC57)</f>
        <v/>
      </c>
      <c r="F740" s="275" t="str">
        <f>IF('statement of marks'!CD57="","",'statement of marks'!CD57)</f>
        <v/>
      </c>
      <c r="G740" s="277" t="str">
        <f>IF('statement of marks'!CE57="","",'statement of marks'!CE57)</f>
        <v/>
      </c>
      <c r="H740" s="277" t="str">
        <f>IF('statement of marks'!CF57="","",'statement of marks'!CF57)</f>
        <v/>
      </c>
      <c r="I740" s="275" t="str">
        <f>IF('statement of marks'!CG57="","",'statement of marks'!CG57)</f>
        <v/>
      </c>
      <c r="J740" s="277" t="str">
        <f>IF('statement of marks'!CH57="","",'statement of marks'!CH57)</f>
        <v/>
      </c>
      <c r="K740" s="277" t="str">
        <f>IF('statement of marks'!CI57="","",'statement of marks'!CI57)</f>
        <v/>
      </c>
      <c r="L740" s="275" t="str">
        <f>IF('statement of marks'!CJ57="","",'statement of marks'!CJ57)</f>
        <v/>
      </c>
      <c r="M740" s="277" t="str">
        <f>IF('statement of marks'!CL57="","",'statement of marks'!CL57)</f>
        <v/>
      </c>
      <c r="N740" s="277" t="str">
        <f>IF('statement of marks'!CM57="","",'statement of marks'!CM57)</f>
        <v/>
      </c>
      <c r="O740" s="275" t="str">
        <f>IF('statement of marks'!CN57="","",'statement of marks'!CN57)</f>
        <v/>
      </c>
      <c r="P740" s="281" t="str">
        <f>IF('statement of marks'!CO57="","",'statement of marks'!CO57)</f>
        <v/>
      </c>
      <c r="Q740" s="1126"/>
      <c r="R740" s="1126"/>
      <c r="S740" s="291"/>
      <c r="T740" s="1114" t="str">
        <f>IF('statement of marks'!$CB$3="","",'statement of marks'!$CB$3)</f>
        <v>xf.kr</v>
      </c>
      <c r="U740" s="1115"/>
      <c r="V740" s="277" t="str">
        <f>IF('statement of marks'!CB58="","",'statement of marks'!CB58)</f>
        <v/>
      </c>
      <c r="W740" s="277" t="str">
        <f>IF('statement of marks'!CC58="","",'statement of marks'!CC58)</f>
        <v/>
      </c>
      <c r="X740" s="275" t="str">
        <f>IF('statement of marks'!CD58="","",'statement of marks'!CD58)</f>
        <v/>
      </c>
      <c r="Y740" s="277" t="str">
        <f>IF('statement of marks'!CE58="","",'statement of marks'!CE58)</f>
        <v/>
      </c>
      <c r="Z740" s="277" t="str">
        <f>IF('statement of marks'!CF58="","",'statement of marks'!CF58)</f>
        <v/>
      </c>
      <c r="AA740" s="275" t="str">
        <f>IF('statement of marks'!CG58="","",'statement of marks'!CG58)</f>
        <v/>
      </c>
      <c r="AB740" s="277" t="str">
        <f>IF('statement of marks'!CH58="","",'statement of marks'!CH58)</f>
        <v/>
      </c>
      <c r="AC740" s="277" t="str">
        <f>IF('statement of marks'!CI58="","",'statement of marks'!CI58)</f>
        <v/>
      </c>
      <c r="AD740" s="275" t="str">
        <f>IF('statement of marks'!CJ58="","",'statement of marks'!CJ58)</f>
        <v/>
      </c>
      <c r="AE740" s="277" t="str">
        <f>IF('statement of marks'!CL58="","",'statement of marks'!CL58)</f>
        <v/>
      </c>
      <c r="AF740" s="277" t="str">
        <f>IF('statement of marks'!CM58="","",'statement of marks'!CM58)</f>
        <v/>
      </c>
      <c r="AG740" s="275" t="str">
        <f>IF('statement of marks'!CN58="","",'statement of marks'!CN58)</f>
        <v/>
      </c>
      <c r="AH740" s="281" t="str">
        <f>IF('statement of marks'!CO58="","",'statement of marks'!CO58)</f>
        <v/>
      </c>
    </row>
    <row r="741" spans="1:34" ht="19" customHeight="1">
      <c r="A741" s="291"/>
      <c r="B741" s="1114" t="str">
        <f>IF('statement of marks'!$CX$3="","",'statement of marks'!$CX$3)</f>
        <v>foKku</v>
      </c>
      <c r="C741" s="1115"/>
      <c r="D741" s="277" t="str">
        <f>IF('statement of marks'!CX57="","",'statement of marks'!CX57)</f>
        <v/>
      </c>
      <c r="E741" s="277" t="str">
        <f>IF('statement of marks'!CY57="","",'statement of marks'!CY57)</f>
        <v/>
      </c>
      <c r="F741" s="275" t="str">
        <f>IF('statement of marks'!CZ57="","",'statement of marks'!CZ57)</f>
        <v/>
      </c>
      <c r="G741" s="277" t="str">
        <f>IF('statement of marks'!DA57="","",'statement of marks'!DA57)</f>
        <v/>
      </c>
      <c r="H741" s="277" t="str">
        <f>IF('statement of marks'!DB57="","",'statement of marks'!DB57)</f>
        <v/>
      </c>
      <c r="I741" s="275" t="str">
        <f>IF('statement of marks'!DC57="","",'statement of marks'!DC57)</f>
        <v/>
      </c>
      <c r="J741" s="277" t="str">
        <f>IF('statement of marks'!DD57="","",'statement of marks'!DD57)</f>
        <v/>
      </c>
      <c r="K741" s="277" t="str">
        <f>IF('statement of marks'!DE57="","",'statement of marks'!DE57)</f>
        <v/>
      </c>
      <c r="L741" s="275" t="str">
        <f>IF('statement of marks'!DF57="","",'statement of marks'!DF57)</f>
        <v/>
      </c>
      <c r="M741" s="277" t="str">
        <f>IF('statement of marks'!DH57="","",'statement of marks'!DH57)</f>
        <v/>
      </c>
      <c r="N741" s="277" t="str">
        <f>IF('statement of marks'!DI57="","",'statement of marks'!DI57)</f>
        <v/>
      </c>
      <c r="O741" s="275" t="str">
        <f>IF('statement of marks'!DJ57="","",'statement of marks'!DJ57)</f>
        <v/>
      </c>
      <c r="P741" s="281" t="str">
        <f>IF('statement of marks'!DK57="","",'statement of marks'!DK57)</f>
        <v/>
      </c>
      <c r="Q741" s="1126"/>
      <c r="R741" s="1126"/>
      <c r="S741" s="291"/>
      <c r="T741" s="1114" t="str">
        <f>IF('statement of marks'!$CX$3="","",'statement of marks'!$CX$3)</f>
        <v>foKku</v>
      </c>
      <c r="U741" s="1115"/>
      <c r="V741" s="277" t="str">
        <f>IF('statement of marks'!CX58="","",'statement of marks'!CX58)</f>
        <v/>
      </c>
      <c r="W741" s="277" t="str">
        <f>IF('statement of marks'!CY58="","",'statement of marks'!CY58)</f>
        <v/>
      </c>
      <c r="X741" s="275" t="str">
        <f>IF('statement of marks'!CZ58="","",'statement of marks'!CZ58)</f>
        <v/>
      </c>
      <c r="Y741" s="277" t="str">
        <f>IF('statement of marks'!DA58="","",'statement of marks'!DA58)</f>
        <v/>
      </c>
      <c r="Z741" s="277" t="str">
        <f>IF('statement of marks'!DB58="","",'statement of marks'!DB58)</f>
        <v/>
      </c>
      <c r="AA741" s="275" t="str">
        <f>IF('statement of marks'!DC58="","",'statement of marks'!DC58)</f>
        <v/>
      </c>
      <c r="AB741" s="277" t="str">
        <f>IF('statement of marks'!DD58="","",'statement of marks'!DD58)</f>
        <v/>
      </c>
      <c r="AC741" s="277" t="str">
        <f>IF('statement of marks'!DE58="","",'statement of marks'!DE58)</f>
        <v/>
      </c>
      <c r="AD741" s="275" t="str">
        <f>IF('statement of marks'!DF58="","",'statement of marks'!DF58)</f>
        <v/>
      </c>
      <c r="AE741" s="277" t="str">
        <f>IF('statement of marks'!DH58="","",'statement of marks'!DH58)</f>
        <v/>
      </c>
      <c r="AF741" s="277" t="str">
        <f>IF('statement of marks'!DI58="","",'statement of marks'!DI58)</f>
        <v/>
      </c>
      <c r="AG741" s="275" t="str">
        <f>IF('statement of marks'!DJ58="","",'statement of marks'!DJ58)</f>
        <v/>
      </c>
      <c r="AH741" s="281" t="str">
        <f>IF('statement of marks'!DK58="","",'statement of marks'!DK58)</f>
        <v/>
      </c>
    </row>
    <row r="742" spans="1:34" ht="19" customHeight="1">
      <c r="A742" s="291"/>
      <c r="B742" s="1114" t="str">
        <f>IF('statement of marks'!$DT$3="","",'statement of marks'!$DT$3)</f>
        <v>lkekftd foKku</v>
      </c>
      <c r="C742" s="1115"/>
      <c r="D742" s="277" t="str">
        <f>IF('statement of marks'!DT57="","",'statement of marks'!DT57)</f>
        <v/>
      </c>
      <c r="E742" s="277" t="str">
        <f>IF('statement of marks'!DU57="","",'statement of marks'!DU57)</f>
        <v/>
      </c>
      <c r="F742" s="275" t="str">
        <f>IF('statement of marks'!DV57="","",'statement of marks'!DV57)</f>
        <v/>
      </c>
      <c r="G742" s="277" t="str">
        <f>IF('statement of marks'!DW57="","",'statement of marks'!DW57)</f>
        <v/>
      </c>
      <c r="H742" s="277" t="str">
        <f>IF('statement of marks'!DX57="","",'statement of marks'!DX57)</f>
        <v/>
      </c>
      <c r="I742" s="275" t="str">
        <f>IF('statement of marks'!DY57="","",'statement of marks'!DY57)</f>
        <v/>
      </c>
      <c r="J742" s="277" t="str">
        <f>IF('statement of marks'!DZ57="","",'statement of marks'!DZ57)</f>
        <v/>
      </c>
      <c r="K742" s="277" t="str">
        <f>IF('statement of marks'!EA57="","",'statement of marks'!EA57)</f>
        <v/>
      </c>
      <c r="L742" s="275" t="str">
        <f>IF('statement of marks'!EB57="","",'statement of marks'!EB57)</f>
        <v/>
      </c>
      <c r="M742" s="277" t="str">
        <f>IF('statement of marks'!ED57="","",'statement of marks'!ED57)</f>
        <v/>
      </c>
      <c r="N742" s="277" t="str">
        <f>IF('statement of marks'!EE57="","",'statement of marks'!EE57)</f>
        <v/>
      </c>
      <c r="O742" s="275" t="str">
        <f>IF('statement of marks'!EF57="","",'statement of marks'!EF57)</f>
        <v/>
      </c>
      <c r="P742" s="281" t="str">
        <f>IF('statement of marks'!EG57="","",'statement of marks'!EG57)</f>
        <v/>
      </c>
      <c r="Q742" s="1126"/>
      <c r="R742" s="1126"/>
      <c r="S742" s="291"/>
      <c r="T742" s="1114" t="str">
        <f>IF('statement of marks'!$DT$3="","",'statement of marks'!$DT$3)</f>
        <v>lkekftd foKku</v>
      </c>
      <c r="U742" s="1115"/>
      <c r="V742" s="277" t="str">
        <f>IF('statement of marks'!DT58="","",'statement of marks'!DT58)</f>
        <v/>
      </c>
      <c r="W742" s="277" t="str">
        <f>IF('statement of marks'!DU58="","",'statement of marks'!DU58)</f>
        <v/>
      </c>
      <c r="X742" s="275" t="str">
        <f>IF('statement of marks'!DV58="","",'statement of marks'!DV58)</f>
        <v/>
      </c>
      <c r="Y742" s="277" t="str">
        <f>IF('statement of marks'!DW58="","",'statement of marks'!DW58)</f>
        <v/>
      </c>
      <c r="Z742" s="277" t="str">
        <f>IF('statement of marks'!DX58="","",'statement of marks'!DX58)</f>
        <v/>
      </c>
      <c r="AA742" s="275" t="str">
        <f>IF('statement of marks'!DY58="","",'statement of marks'!DY58)</f>
        <v/>
      </c>
      <c r="AB742" s="277" t="str">
        <f>IF('statement of marks'!DZ58="","",'statement of marks'!DZ58)</f>
        <v/>
      </c>
      <c r="AC742" s="277" t="str">
        <f>IF('statement of marks'!EA58="","",'statement of marks'!EA58)</f>
        <v/>
      </c>
      <c r="AD742" s="275" t="str">
        <f>IF('statement of marks'!EB58="","",'statement of marks'!EB58)</f>
        <v/>
      </c>
      <c r="AE742" s="277" t="str">
        <f>IF('statement of marks'!ED58="","",'statement of marks'!ED58)</f>
        <v/>
      </c>
      <c r="AF742" s="277" t="str">
        <f>IF('statement of marks'!EE58="","",'statement of marks'!EE58)</f>
        <v/>
      </c>
      <c r="AG742" s="275" t="str">
        <f>IF('statement of marks'!EF58="","",'statement of marks'!EF58)</f>
        <v/>
      </c>
      <c r="AH742" s="281" t="str">
        <f>IF('statement of marks'!EG58="","",'statement of marks'!EG58)</f>
        <v/>
      </c>
    </row>
    <row r="743" spans="1:34" ht="19" customHeight="1">
      <c r="A743" s="291"/>
      <c r="B743" s="1117" t="s">
        <v>271</v>
      </c>
      <c r="C743" s="1118"/>
      <c r="D743" s="1111" t="s">
        <v>1</v>
      </c>
      <c r="E743" s="1111"/>
      <c r="F743" s="1111"/>
      <c r="G743" s="1111" t="s">
        <v>21</v>
      </c>
      <c r="H743" s="1111"/>
      <c r="I743" s="1111"/>
      <c r="J743" s="1111" t="s">
        <v>272</v>
      </c>
      <c r="K743" s="1111"/>
      <c r="L743" s="1111"/>
      <c r="M743" s="1111" t="s">
        <v>68</v>
      </c>
      <c r="N743" s="1111"/>
      <c r="O743" s="1111"/>
      <c r="P743" s="282"/>
      <c r="Q743" s="1126"/>
      <c r="R743" s="1126"/>
      <c r="S743" s="291"/>
      <c r="T743" s="1117" t="s">
        <v>271</v>
      </c>
      <c r="U743" s="1118"/>
      <c r="V743" s="1111" t="s">
        <v>1</v>
      </c>
      <c r="W743" s="1111"/>
      <c r="X743" s="1111"/>
      <c r="Y743" s="1111" t="s">
        <v>21</v>
      </c>
      <c r="Z743" s="1111"/>
      <c r="AA743" s="1111"/>
      <c r="AB743" s="1111" t="s">
        <v>272</v>
      </c>
      <c r="AC743" s="1111"/>
      <c r="AD743" s="1111"/>
      <c r="AE743" s="1111" t="s">
        <v>68</v>
      </c>
      <c r="AF743" s="1111"/>
      <c r="AG743" s="1111"/>
      <c r="AH743" s="282"/>
    </row>
    <row r="744" spans="1:34" ht="19" customHeight="1">
      <c r="A744" s="291"/>
      <c r="B744" s="1104" t="s">
        <v>3</v>
      </c>
      <c r="C744" s="1105"/>
      <c r="D744" s="1116">
        <f>IF('statement of marks'!EP$6="","",'statement of marks'!EP$6)</f>
        <v>20</v>
      </c>
      <c r="E744" s="1116"/>
      <c r="F744" s="1116"/>
      <c r="G744" s="1116">
        <f>IF('statement of marks'!EQ$6="","",'statement of marks'!EQ$6)</f>
        <v>20</v>
      </c>
      <c r="H744" s="1116"/>
      <c r="I744" s="1116"/>
      <c r="J744" s="1116">
        <f>IF('statement of marks'!ES$6="","",'statement of marks'!ES$6)</f>
        <v>20</v>
      </c>
      <c r="K744" s="1116"/>
      <c r="L744" s="1116"/>
      <c r="M744" s="1116">
        <f>IF('statement of marks'!EY$6="","",'statement of marks'!ER$6)</f>
        <v>20</v>
      </c>
      <c r="N744" s="1116"/>
      <c r="O744" s="1116"/>
      <c r="P744" s="283"/>
      <c r="Q744" s="1126"/>
      <c r="R744" s="1126"/>
      <c r="S744" s="291"/>
      <c r="T744" s="1104" t="s">
        <v>3</v>
      </c>
      <c r="U744" s="1105"/>
      <c r="V744" s="1116">
        <f>IF('statement of marks'!EP$6="","",'statement of marks'!EP$6)</f>
        <v>20</v>
      </c>
      <c r="W744" s="1116"/>
      <c r="X744" s="1116"/>
      <c r="Y744" s="1116">
        <f>IF('statement of marks'!EQ$6="","",'statement of marks'!EQ$6)</f>
        <v>20</v>
      </c>
      <c r="Z744" s="1116"/>
      <c r="AA744" s="1116"/>
      <c r="AB744" s="1116">
        <f>IF('statement of marks'!ES$6="","",'statement of marks'!ES$6)</f>
        <v>20</v>
      </c>
      <c r="AC744" s="1116"/>
      <c r="AD744" s="1116"/>
      <c r="AE744" s="1116">
        <f>IF('statement of marks'!EY$6="","",'statement of marks'!ER$6)</f>
        <v>20</v>
      </c>
      <c r="AF744" s="1116"/>
      <c r="AG744" s="1116"/>
      <c r="AH744" s="283"/>
    </row>
    <row r="745" spans="1:34" ht="19" customHeight="1">
      <c r="A745" s="291"/>
      <c r="B745" s="1114" t="str">
        <f>IF('statement of marks'!$EP$3="","",'statement of marks'!$EP$3)</f>
        <v>dk;kZuqHko</v>
      </c>
      <c r="C745" s="1115"/>
      <c r="D745" s="1103" t="str">
        <f>IF('statement of marks'!EP57="","",'statement of marks'!EP57)</f>
        <v/>
      </c>
      <c r="E745" s="1103"/>
      <c r="F745" s="1103"/>
      <c r="G745" s="1103" t="str">
        <f>IF('statement of marks'!EQ57="","",'statement of marks'!EQ57)</f>
        <v/>
      </c>
      <c r="H745" s="1103"/>
      <c r="I745" s="1103"/>
      <c r="J745" s="1103" t="str">
        <f>IF('statement of marks'!ES57="","",'statement of marks'!ES57)</f>
        <v/>
      </c>
      <c r="K745" s="1103"/>
      <c r="L745" s="1103"/>
      <c r="M745" s="1103" t="str">
        <f>IF('statement of marks'!ER57="","",'statement of marks'!ER57)</f>
        <v/>
      </c>
      <c r="N745" s="1103"/>
      <c r="O745" s="1103"/>
      <c r="P745" s="284"/>
      <c r="Q745" s="1126"/>
      <c r="R745" s="1126"/>
      <c r="S745" s="291"/>
      <c r="T745" s="1114" t="str">
        <f>IF('statement of marks'!$EP$3="","",'statement of marks'!$EP$3)</f>
        <v>dk;kZuqHko</v>
      </c>
      <c r="U745" s="1115"/>
      <c r="V745" s="1103" t="str">
        <f>IF('statement of marks'!EP58="","",'statement of marks'!EP58)</f>
        <v/>
      </c>
      <c r="W745" s="1103"/>
      <c r="X745" s="1103"/>
      <c r="Y745" s="1103" t="str">
        <f>IF('statement of marks'!EQ58="","",'statement of marks'!EQ58)</f>
        <v/>
      </c>
      <c r="Z745" s="1103"/>
      <c r="AA745" s="1103"/>
      <c r="AB745" s="1103" t="str">
        <f>IF('statement of marks'!ES58="","",'statement of marks'!ES58)</f>
        <v/>
      </c>
      <c r="AC745" s="1103"/>
      <c r="AD745" s="1103"/>
      <c r="AE745" s="1103" t="str">
        <f>IF('statement of marks'!ER58="","",'statement of marks'!ER58)</f>
        <v/>
      </c>
      <c r="AF745" s="1103"/>
      <c r="AG745" s="1103"/>
      <c r="AH745" s="284"/>
    </row>
    <row r="746" spans="1:34" ht="19" customHeight="1">
      <c r="A746" s="291"/>
      <c r="B746" s="1112" t="str">
        <f>IF('statement of marks'!$EZ$3="","",'statement of marks'!$EZ$3)</f>
        <v>dyk f'k{kk</v>
      </c>
      <c r="C746" s="1113"/>
      <c r="D746" s="1103" t="str">
        <f>IF('statement of marks'!EZ57="","",'statement of marks'!EZ57)</f>
        <v/>
      </c>
      <c r="E746" s="1103"/>
      <c r="F746" s="1103"/>
      <c r="G746" s="1103" t="str">
        <f>IF('statement of marks'!FA57="","",'statement of marks'!FA57)</f>
        <v/>
      </c>
      <c r="H746" s="1103"/>
      <c r="I746" s="1103"/>
      <c r="J746" s="1103" t="str">
        <f>IF('statement of marks'!FC57="","",'statement of marks'!FC57)</f>
        <v/>
      </c>
      <c r="K746" s="1103"/>
      <c r="L746" s="1103"/>
      <c r="M746" s="1103" t="str">
        <f>IF('statement of marks'!FB57="","",'statement of marks'!FB57)</f>
        <v/>
      </c>
      <c r="N746" s="1103"/>
      <c r="O746" s="1103"/>
      <c r="P746" s="284"/>
      <c r="Q746" s="1126"/>
      <c r="R746" s="1126"/>
      <c r="S746" s="291"/>
      <c r="T746" s="1112" t="str">
        <f>IF('statement of marks'!$EZ$3="","",'statement of marks'!$EZ$3)</f>
        <v>dyk f'k{kk</v>
      </c>
      <c r="U746" s="1113"/>
      <c r="V746" s="1103" t="str">
        <f>IF('statement of marks'!EZ58="","",'statement of marks'!EZ58)</f>
        <v/>
      </c>
      <c r="W746" s="1103"/>
      <c r="X746" s="1103"/>
      <c r="Y746" s="1103" t="str">
        <f>IF('statement of marks'!FA58="","",'statement of marks'!FA58)</f>
        <v/>
      </c>
      <c r="Z746" s="1103"/>
      <c r="AA746" s="1103"/>
      <c r="AB746" s="1103" t="str">
        <f>IF('statement of marks'!FC58="","",'statement of marks'!FC58)</f>
        <v/>
      </c>
      <c r="AC746" s="1103"/>
      <c r="AD746" s="1103"/>
      <c r="AE746" s="1103" t="str">
        <f>IF('statement of marks'!FB58="","",'statement of marks'!FB58)</f>
        <v/>
      </c>
      <c r="AF746" s="1103"/>
      <c r="AG746" s="1103"/>
      <c r="AH746" s="284"/>
    </row>
    <row r="747" spans="1:34" ht="19" customHeight="1">
      <c r="A747" s="291"/>
      <c r="B747" s="1109" t="str">
        <f>IF('statement of marks'!$FJ$3="","",'statement of marks'!$FJ$3)</f>
        <v>LokLF; ,oe~ 'kkjhfjd f'k{kk</v>
      </c>
      <c r="C747" s="1110"/>
      <c r="D747" s="1103" t="str">
        <f>IF('statement of marks'!FJ57="","",'statement of marks'!FJ57)</f>
        <v/>
      </c>
      <c r="E747" s="1103"/>
      <c r="F747" s="1103"/>
      <c r="G747" s="1103" t="str">
        <f>IF('statement of marks'!FK57="","",'statement of marks'!FK57)</f>
        <v/>
      </c>
      <c r="H747" s="1103"/>
      <c r="I747" s="1103"/>
      <c r="J747" s="1103" t="str">
        <f>IF('statement of marks'!FM57="","",'statement of marks'!FM57)</f>
        <v/>
      </c>
      <c r="K747" s="1103"/>
      <c r="L747" s="1103"/>
      <c r="M747" s="1103" t="str">
        <f>IF('statement of marks'!FL57="","",'statement of marks'!FL57)</f>
        <v/>
      </c>
      <c r="N747" s="1103"/>
      <c r="O747" s="1103"/>
      <c r="P747" s="284"/>
      <c r="Q747" s="1126"/>
      <c r="R747" s="1126"/>
      <c r="S747" s="291"/>
      <c r="T747" s="1109" t="str">
        <f>IF('statement of marks'!$FJ$3="","",'statement of marks'!$FJ$3)</f>
        <v>LokLF; ,oe~ 'kkjhfjd f'k{kk</v>
      </c>
      <c r="U747" s="1110"/>
      <c r="V747" s="1103" t="str">
        <f>IF('statement of marks'!FJ58="","",'statement of marks'!FJ58)</f>
        <v/>
      </c>
      <c r="W747" s="1103"/>
      <c r="X747" s="1103"/>
      <c r="Y747" s="1103" t="str">
        <f>IF('statement of marks'!FK58="","",'statement of marks'!FK58)</f>
        <v/>
      </c>
      <c r="Z747" s="1103"/>
      <c r="AA747" s="1103"/>
      <c r="AB747" s="1103" t="str">
        <f>IF('statement of marks'!FM58="","",'statement of marks'!FM58)</f>
        <v/>
      </c>
      <c r="AC747" s="1103"/>
      <c r="AD747" s="1103"/>
      <c r="AE747" s="1103" t="str">
        <f>IF('statement of marks'!FL58="","",'statement of marks'!FL58)</f>
        <v/>
      </c>
      <c r="AF747" s="1103"/>
      <c r="AG747" s="1103"/>
      <c r="AH747" s="284"/>
    </row>
    <row r="748" spans="1:34" ht="19" customHeight="1">
      <c r="A748" s="291"/>
      <c r="B748" s="1104" t="s">
        <v>273</v>
      </c>
      <c r="C748" s="1105"/>
      <c r="D748" s="1081" t="str">
        <f>details!$DZ$3</f>
        <v>vxLr rd</v>
      </c>
      <c r="E748" s="1081"/>
      <c r="F748" s="1081"/>
      <c r="G748" s="1081" t="str">
        <f>details!$ED$3</f>
        <v>vDVwcj rd</v>
      </c>
      <c r="H748" s="1081"/>
      <c r="I748" s="1081"/>
      <c r="J748" s="1081" t="str">
        <f>details!$EL$3</f>
        <v>Qjojh rd</v>
      </c>
      <c r="K748" s="1081"/>
      <c r="L748" s="1081"/>
      <c r="M748" s="1081" t="str">
        <f>details!$EH$3</f>
        <v>fnlEcj rd</v>
      </c>
      <c r="N748" s="1081"/>
      <c r="O748" s="1081"/>
      <c r="P748" s="284"/>
      <c r="Q748" s="1126"/>
      <c r="R748" s="1126"/>
      <c r="S748" s="291"/>
      <c r="T748" s="1104" t="s">
        <v>273</v>
      </c>
      <c r="U748" s="1105"/>
      <c r="V748" s="1106" t="str">
        <f>details!$DZ$3</f>
        <v>vxLr rd</v>
      </c>
      <c r="W748" s="1107"/>
      <c r="X748" s="1108"/>
      <c r="Y748" s="1106" t="str">
        <f>details!$ED$3</f>
        <v>vDVwcj rd</v>
      </c>
      <c r="Z748" s="1107"/>
      <c r="AA748" s="1108"/>
      <c r="AB748" s="1106" t="str">
        <f>details!$EL$3</f>
        <v>Qjojh rd</v>
      </c>
      <c r="AC748" s="1107"/>
      <c r="AD748" s="1108"/>
      <c r="AE748" s="1106" t="str">
        <f>details!$EH$3</f>
        <v>fnlEcj rd</v>
      </c>
      <c r="AF748" s="1107"/>
      <c r="AG748" s="1108"/>
      <c r="AH748" s="284"/>
    </row>
    <row r="749" spans="1:34" ht="19" customHeight="1">
      <c r="A749" s="291"/>
      <c r="B749" s="1100" t="s">
        <v>99</v>
      </c>
      <c r="C749" s="1101"/>
      <c r="D749" s="1102" t="str">
        <f>IF(details!EA57="","",details!EA57)</f>
        <v/>
      </c>
      <c r="E749" s="1102"/>
      <c r="F749" s="1102"/>
      <c r="G749" s="1102" t="str">
        <f>IF(details!EE57="","",details!EE57)</f>
        <v/>
      </c>
      <c r="H749" s="1102"/>
      <c r="I749" s="1102"/>
      <c r="J749" s="1102" t="str">
        <f>IF(details!EM57="","",details!EM57)</f>
        <v/>
      </c>
      <c r="K749" s="1102"/>
      <c r="L749" s="1102"/>
      <c r="M749" s="1102" t="str">
        <f>IF(details!EI57="","",details!EI57)</f>
        <v/>
      </c>
      <c r="N749" s="1102"/>
      <c r="O749" s="1102"/>
      <c r="P749" s="295"/>
      <c r="Q749" s="1126"/>
      <c r="R749" s="1126"/>
      <c r="S749" s="291"/>
      <c r="T749" s="1100" t="s">
        <v>99</v>
      </c>
      <c r="U749" s="1101"/>
      <c r="V749" s="1091" t="str">
        <f>IF(details!EA58="","",details!EA58)</f>
        <v/>
      </c>
      <c r="W749" s="1092"/>
      <c r="X749" s="1093"/>
      <c r="Y749" s="1091" t="str">
        <f>IF(details!EE58="","",details!EE58)</f>
        <v/>
      </c>
      <c r="Z749" s="1092"/>
      <c r="AA749" s="1093"/>
      <c r="AB749" s="1091" t="str">
        <f>IF(details!EM58="","",details!EM58)</f>
        <v/>
      </c>
      <c r="AC749" s="1092"/>
      <c r="AD749" s="1093"/>
      <c r="AE749" s="1091" t="str">
        <f>IF(details!EI58="","",details!EI58)</f>
        <v/>
      </c>
      <c r="AF749" s="1092"/>
      <c r="AG749" s="1093"/>
      <c r="AH749" s="285"/>
    </row>
    <row r="750" spans="1:34" ht="19" customHeight="1">
      <c r="A750" s="292"/>
      <c r="B750" s="1094" t="s">
        <v>15</v>
      </c>
      <c r="C750" s="1095"/>
      <c r="D750" s="1096" t="str">
        <f>IF(details!DZ57="","",details!DZ57)</f>
        <v/>
      </c>
      <c r="E750" s="1096"/>
      <c r="F750" s="1096"/>
      <c r="G750" s="1096" t="str">
        <f>IF(details!ED57="","",details!ED57)</f>
        <v/>
      </c>
      <c r="H750" s="1096"/>
      <c r="I750" s="1096"/>
      <c r="J750" s="1096" t="str">
        <f>IF(details!EL57="","",details!EL57)</f>
        <v/>
      </c>
      <c r="K750" s="1096"/>
      <c r="L750" s="1096"/>
      <c r="M750" s="1096" t="str">
        <f>IF(details!EH57="","",details!EH57)</f>
        <v/>
      </c>
      <c r="N750" s="1096"/>
      <c r="O750" s="1096"/>
      <c r="P750" s="296"/>
      <c r="Q750" s="1126"/>
      <c r="R750" s="1126"/>
      <c r="S750" s="292"/>
      <c r="T750" s="1094" t="s">
        <v>15</v>
      </c>
      <c r="U750" s="1095"/>
      <c r="V750" s="1097" t="str">
        <f>IF(details!DZ58="","",details!DZ58)</f>
        <v/>
      </c>
      <c r="W750" s="1098"/>
      <c r="X750" s="1099"/>
      <c r="Y750" s="1097" t="str">
        <f>IF(details!ED58="","",details!ED58)</f>
        <v/>
      </c>
      <c r="Z750" s="1098"/>
      <c r="AA750" s="1099"/>
      <c r="AB750" s="1097" t="str">
        <f>IF(details!EL58="","",details!EL58)</f>
        <v/>
      </c>
      <c r="AC750" s="1098"/>
      <c r="AD750" s="1099"/>
      <c r="AE750" s="1097" t="str">
        <f>IF(details!EH58="","",details!EH58)</f>
        <v/>
      </c>
      <c r="AF750" s="1098"/>
      <c r="AG750" s="1099"/>
      <c r="AH750" s="286"/>
    </row>
    <row r="751" spans="1:34" ht="19" customHeight="1">
      <c r="A751" s="291"/>
      <c r="B751" s="1089" t="s">
        <v>100</v>
      </c>
      <c r="C751" s="1090"/>
      <c r="D751" s="1081"/>
      <c r="E751" s="1081"/>
      <c r="F751" s="1081"/>
      <c r="G751" s="1081"/>
      <c r="H751" s="1081"/>
      <c r="I751" s="1081"/>
      <c r="J751" s="1081"/>
      <c r="K751" s="1081"/>
      <c r="L751" s="1081"/>
      <c r="M751" s="1081"/>
      <c r="N751" s="1081"/>
      <c r="O751" s="1081"/>
      <c r="P751" s="287"/>
      <c r="Q751" s="1126"/>
      <c r="R751" s="1126"/>
      <c r="S751" s="291"/>
      <c r="T751" s="1089" t="s">
        <v>100</v>
      </c>
      <c r="U751" s="1090"/>
      <c r="V751" s="1081"/>
      <c r="W751" s="1081"/>
      <c r="X751" s="1081"/>
      <c r="Y751" s="1081"/>
      <c r="Z751" s="1081"/>
      <c r="AA751" s="1081"/>
      <c r="AB751" s="1081"/>
      <c r="AC751" s="1081"/>
      <c r="AD751" s="1081"/>
      <c r="AE751" s="1081"/>
      <c r="AF751" s="1081"/>
      <c r="AG751" s="1081"/>
      <c r="AH751" s="287"/>
    </row>
    <row r="752" spans="1:34" ht="19" customHeight="1">
      <c r="A752" s="291"/>
      <c r="B752" s="1087" t="s">
        <v>80</v>
      </c>
      <c r="C752" s="1088"/>
      <c r="D752" s="1081"/>
      <c r="E752" s="1081"/>
      <c r="F752" s="1081"/>
      <c r="G752" s="1081"/>
      <c r="H752" s="1081"/>
      <c r="I752" s="1081"/>
      <c r="J752" s="1081"/>
      <c r="K752" s="1081"/>
      <c r="L752" s="1081"/>
      <c r="M752" s="1081"/>
      <c r="N752" s="1081"/>
      <c r="O752" s="1081"/>
      <c r="P752" s="287"/>
      <c r="Q752" s="1126"/>
      <c r="R752" s="1126"/>
      <c r="S752" s="291"/>
      <c r="T752" s="1087" t="s">
        <v>80</v>
      </c>
      <c r="U752" s="1088"/>
      <c r="V752" s="1081"/>
      <c r="W752" s="1081"/>
      <c r="X752" s="1081"/>
      <c r="Y752" s="1081"/>
      <c r="Z752" s="1081"/>
      <c r="AA752" s="1081"/>
      <c r="AB752" s="1081"/>
      <c r="AC752" s="1081"/>
      <c r="AD752" s="1081"/>
      <c r="AE752" s="1081"/>
      <c r="AF752" s="1081"/>
      <c r="AG752" s="1081"/>
      <c r="AH752" s="287"/>
    </row>
    <row r="753" spans="1:34" ht="19" customHeight="1">
      <c r="A753" s="291"/>
      <c r="B753" s="1085" t="s">
        <v>101</v>
      </c>
      <c r="C753" s="1086"/>
      <c r="D753" s="1081"/>
      <c r="E753" s="1081"/>
      <c r="F753" s="1081"/>
      <c r="G753" s="1081"/>
      <c r="H753" s="1081"/>
      <c r="I753" s="1081"/>
      <c r="J753" s="1081"/>
      <c r="K753" s="1081"/>
      <c r="L753" s="1081"/>
      <c r="M753" s="1081"/>
      <c r="N753" s="1081"/>
      <c r="O753" s="1081"/>
      <c r="P753" s="287"/>
      <c r="Q753" s="1126"/>
      <c r="R753" s="1126"/>
      <c r="S753" s="291"/>
      <c r="T753" s="1085" t="s">
        <v>101</v>
      </c>
      <c r="U753" s="1086"/>
      <c r="V753" s="1081"/>
      <c r="W753" s="1081"/>
      <c r="X753" s="1081"/>
      <c r="Y753" s="1081"/>
      <c r="Z753" s="1081"/>
      <c r="AA753" s="1081"/>
      <c r="AB753" s="1081"/>
      <c r="AC753" s="1081"/>
      <c r="AD753" s="1081"/>
      <c r="AE753" s="1081"/>
      <c r="AF753" s="1081"/>
      <c r="AG753" s="1081"/>
      <c r="AH753" s="287"/>
    </row>
    <row r="754" spans="1:34" ht="19" customHeight="1" thickBot="1">
      <c r="A754" s="293"/>
      <c r="B754" s="1082" t="s">
        <v>102</v>
      </c>
      <c r="C754" s="1083"/>
      <c r="D754" s="1084"/>
      <c r="E754" s="1084"/>
      <c r="F754" s="1084"/>
      <c r="G754" s="1084"/>
      <c r="H754" s="1084"/>
      <c r="I754" s="1084"/>
      <c r="J754" s="1084"/>
      <c r="K754" s="1084"/>
      <c r="L754" s="1084"/>
      <c r="M754" s="1084"/>
      <c r="N754" s="1084"/>
      <c r="O754" s="1084"/>
      <c r="P754" s="288"/>
      <c r="Q754" s="1126"/>
      <c r="R754" s="1126"/>
      <c r="S754" s="293"/>
      <c r="T754" s="1082" t="s">
        <v>102</v>
      </c>
      <c r="U754" s="1083"/>
      <c r="V754" s="1084"/>
      <c r="W754" s="1084"/>
      <c r="X754" s="1084"/>
      <c r="Y754" s="1084"/>
      <c r="Z754" s="1084"/>
      <c r="AA754" s="1084"/>
      <c r="AB754" s="1084"/>
      <c r="AC754" s="1084"/>
      <c r="AD754" s="1084"/>
      <c r="AE754" s="1084"/>
      <c r="AF754" s="1084"/>
      <c r="AG754" s="1084"/>
      <c r="AH754" s="288"/>
    </row>
    <row r="755" spans="1:34" ht="19" customHeight="1">
      <c r="A755" s="290"/>
      <c r="B755" s="1123" t="s">
        <v>47</v>
      </c>
      <c r="C755" s="1124"/>
      <c r="D755" s="1124"/>
      <c r="E755" s="1124"/>
      <c r="F755" s="1124"/>
      <c r="G755" s="1124"/>
      <c r="H755" s="1124"/>
      <c r="I755" s="1124"/>
      <c r="J755" s="1124"/>
      <c r="K755" s="1124"/>
      <c r="L755" s="1124"/>
      <c r="M755" s="1124"/>
      <c r="N755" s="1124"/>
      <c r="O755" s="1124"/>
      <c r="P755" s="1125"/>
      <c r="Q755" s="1126"/>
      <c r="R755" s="1126"/>
      <c r="S755" s="290"/>
      <c r="T755" s="1123" t="s">
        <v>47</v>
      </c>
      <c r="U755" s="1124"/>
      <c r="V755" s="1124"/>
      <c r="W755" s="1124"/>
      <c r="X755" s="1124"/>
      <c r="Y755" s="1124"/>
      <c r="Z755" s="1124"/>
      <c r="AA755" s="1124"/>
      <c r="AB755" s="1124"/>
      <c r="AC755" s="1124"/>
      <c r="AD755" s="1124"/>
      <c r="AE755" s="1124"/>
      <c r="AF755" s="1124"/>
      <c r="AG755" s="1124"/>
      <c r="AH755" s="1125"/>
    </row>
    <row r="756" spans="1:34" ht="19" customHeight="1">
      <c r="A756" s="1127"/>
      <c r="B756" s="1128" t="str">
        <f>'statement of marks'!$A$1</f>
        <v>jk- ck- ek/;fed fo|ky; uohu] fuEckgsM+k</v>
      </c>
      <c r="C756" s="1129"/>
      <c r="D756" s="1129"/>
      <c r="E756" s="1129"/>
      <c r="F756" s="1129"/>
      <c r="G756" s="1129"/>
      <c r="H756" s="1129"/>
      <c r="I756" s="1129"/>
      <c r="J756" s="1129"/>
      <c r="K756" s="1129"/>
      <c r="L756" s="1129"/>
      <c r="M756" s="1129"/>
      <c r="N756" s="1129"/>
      <c r="O756" s="1129"/>
      <c r="P756" s="1130"/>
      <c r="Q756" s="1126"/>
      <c r="R756" s="1126"/>
      <c r="S756" s="1127"/>
      <c r="T756" s="1128" t="str">
        <f>'statement of marks'!$A$1</f>
        <v>jk- ck- ek/;fed fo|ky; uohu] fuEckgsM+k</v>
      </c>
      <c r="U756" s="1129"/>
      <c r="V756" s="1129"/>
      <c r="W756" s="1129"/>
      <c r="X756" s="1129"/>
      <c r="Y756" s="1129"/>
      <c r="Z756" s="1129"/>
      <c r="AA756" s="1129"/>
      <c r="AB756" s="1129"/>
      <c r="AC756" s="1129"/>
      <c r="AD756" s="1129"/>
      <c r="AE756" s="1129"/>
      <c r="AF756" s="1129"/>
      <c r="AG756" s="1129"/>
      <c r="AH756" s="1130"/>
    </row>
    <row r="757" spans="1:34" ht="19" customHeight="1">
      <c r="A757" s="1127"/>
      <c r="B757" s="1128"/>
      <c r="C757" s="1129"/>
      <c r="D757" s="1129"/>
      <c r="E757" s="1129"/>
      <c r="F757" s="1129"/>
      <c r="G757" s="1129"/>
      <c r="H757" s="1129"/>
      <c r="I757" s="1129"/>
      <c r="J757" s="1129"/>
      <c r="K757" s="1129"/>
      <c r="L757" s="1129"/>
      <c r="M757" s="1129"/>
      <c r="N757" s="1129"/>
      <c r="O757" s="1129"/>
      <c r="P757" s="1130"/>
      <c r="Q757" s="1126"/>
      <c r="R757" s="1126"/>
      <c r="S757" s="1127"/>
      <c r="T757" s="1128"/>
      <c r="U757" s="1129"/>
      <c r="V757" s="1129"/>
      <c r="W757" s="1129"/>
      <c r="X757" s="1129"/>
      <c r="Y757" s="1129"/>
      <c r="Z757" s="1129"/>
      <c r="AA757" s="1129"/>
      <c r="AB757" s="1129"/>
      <c r="AC757" s="1129"/>
      <c r="AD757" s="1129"/>
      <c r="AE757" s="1129"/>
      <c r="AF757" s="1129"/>
      <c r="AG757" s="1129"/>
      <c r="AH757" s="1130"/>
    </row>
    <row r="758" spans="1:34" ht="19" customHeight="1">
      <c r="A758" s="291"/>
      <c r="B758" s="1131" t="s">
        <v>96</v>
      </c>
      <c r="C758" s="1132"/>
      <c r="D758" s="1119" t="str">
        <f>'statement of marks'!$H$3</f>
        <v>2015-16</v>
      </c>
      <c r="E758" s="1119"/>
      <c r="F758" s="1119"/>
      <c r="G758" s="1119"/>
      <c r="H758" s="1119"/>
      <c r="I758" s="1119"/>
      <c r="J758" s="1119"/>
      <c r="K758" s="1119"/>
      <c r="L758" s="1119"/>
      <c r="M758" s="1119"/>
      <c r="N758" s="1119"/>
      <c r="O758" s="1119"/>
      <c r="P758" s="1120"/>
      <c r="Q758" s="1126"/>
      <c r="R758" s="1126"/>
      <c r="S758" s="291"/>
      <c r="T758" s="1131" t="s">
        <v>96</v>
      </c>
      <c r="U758" s="1132"/>
      <c r="V758" s="1119" t="str">
        <f>'statement of marks'!$H$3</f>
        <v>2015-16</v>
      </c>
      <c r="W758" s="1119"/>
      <c r="X758" s="1119"/>
      <c r="Y758" s="1119"/>
      <c r="Z758" s="1119"/>
      <c r="AA758" s="1119"/>
      <c r="AB758" s="1119"/>
      <c r="AC758" s="1119"/>
      <c r="AD758" s="1119"/>
      <c r="AE758" s="1119"/>
      <c r="AF758" s="1119"/>
      <c r="AG758" s="1119"/>
      <c r="AH758" s="1120"/>
    </row>
    <row r="759" spans="1:34" ht="19" customHeight="1">
      <c r="A759" s="291"/>
      <c r="B759" s="1114" t="s">
        <v>218</v>
      </c>
      <c r="C759" s="1115"/>
      <c r="D759" s="1115" t="str">
        <f>IF('statement of marks'!J59="","",'statement of marks'!J59)</f>
        <v/>
      </c>
      <c r="E759" s="1115"/>
      <c r="F759" s="1115"/>
      <c r="G759" s="1115"/>
      <c r="H759" s="1115"/>
      <c r="I759" s="1115"/>
      <c r="J759" s="1115"/>
      <c r="K759" s="1115"/>
      <c r="L759" s="1115"/>
      <c r="M759" s="1115"/>
      <c r="N759" s="1115"/>
      <c r="O759" s="1115"/>
      <c r="P759" s="1133"/>
      <c r="Q759" s="1126"/>
      <c r="R759" s="1126"/>
      <c r="S759" s="291"/>
      <c r="T759" s="1114" t="s">
        <v>218</v>
      </c>
      <c r="U759" s="1115"/>
      <c r="V759" s="1115" t="str">
        <f>IF('statement of marks'!J60="","",'statement of marks'!J60)</f>
        <v/>
      </c>
      <c r="W759" s="1115"/>
      <c r="X759" s="1115"/>
      <c r="Y759" s="1115"/>
      <c r="Z759" s="1115"/>
      <c r="AA759" s="1115"/>
      <c r="AB759" s="1115"/>
      <c r="AC759" s="1115"/>
      <c r="AD759" s="1115"/>
      <c r="AE759" s="1115"/>
      <c r="AF759" s="1115"/>
      <c r="AG759" s="1115"/>
      <c r="AH759" s="1133"/>
    </row>
    <row r="760" spans="1:34" ht="19" customHeight="1">
      <c r="A760" s="291"/>
      <c r="B760" s="1114" t="s">
        <v>219</v>
      </c>
      <c r="C760" s="1115"/>
      <c r="D760" s="1115" t="str">
        <f>IF('statement of marks'!K59="","",'statement of marks'!K59)</f>
        <v/>
      </c>
      <c r="E760" s="1115"/>
      <c r="F760" s="1115"/>
      <c r="G760" s="1115"/>
      <c r="H760" s="1115"/>
      <c r="I760" s="1115"/>
      <c r="J760" s="1115"/>
      <c r="K760" s="1115"/>
      <c r="L760" s="1115"/>
      <c r="M760" s="1115"/>
      <c r="N760" s="1115"/>
      <c r="O760" s="1115"/>
      <c r="P760" s="1133"/>
      <c r="Q760" s="1126"/>
      <c r="R760" s="1126"/>
      <c r="S760" s="291"/>
      <c r="T760" s="1114" t="s">
        <v>219</v>
      </c>
      <c r="U760" s="1115"/>
      <c r="V760" s="1115" t="str">
        <f>IF('statement of marks'!K60="","",'statement of marks'!K60)</f>
        <v/>
      </c>
      <c r="W760" s="1115"/>
      <c r="X760" s="1115"/>
      <c r="Y760" s="1115"/>
      <c r="Z760" s="1115"/>
      <c r="AA760" s="1115"/>
      <c r="AB760" s="1115"/>
      <c r="AC760" s="1115"/>
      <c r="AD760" s="1115"/>
      <c r="AE760" s="1115"/>
      <c r="AF760" s="1115"/>
      <c r="AG760" s="1115"/>
      <c r="AH760" s="1133"/>
    </row>
    <row r="761" spans="1:34" ht="19" customHeight="1">
      <c r="A761" s="291"/>
      <c r="B761" s="1114" t="s">
        <v>220</v>
      </c>
      <c r="C761" s="1115"/>
      <c r="D761" s="1115" t="str">
        <f>IF('statement of marks'!L59="","",'statement of marks'!L59)</f>
        <v/>
      </c>
      <c r="E761" s="1115"/>
      <c r="F761" s="1115"/>
      <c r="G761" s="1115"/>
      <c r="H761" s="1115"/>
      <c r="I761" s="1115"/>
      <c r="J761" s="1115"/>
      <c r="K761" s="1115"/>
      <c r="L761" s="1115"/>
      <c r="M761" s="1115"/>
      <c r="N761" s="1115"/>
      <c r="O761" s="1115"/>
      <c r="P761" s="1133"/>
      <c r="Q761" s="1126"/>
      <c r="R761" s="1126"/>
      <c r="S761" s="291"/>
      <c r="T761" s="1114" t="s">
        <v>220</v>
      </c>
      <c r="U761" s="1115"/>
      <c r="V761" s="1115" t="str">
        <f>IF('statement of marks'!L60="","",'statement of marks'!L60)</f>
        <v/>
      </c>
      <c r="W761" s="1115"/>
      <c r="X761" s="1115"/>
      <c r="Y761" s="1115"/>
      <c r="Z761" s="1115"/>
      <c r="AA761" s="1115"/>
      <c r="AB761" s="1115"/>
      <c r="AC761" s="1115"/>
      <c r="AD761" s="1115"/>
      <c r="AE761" s="1115"/>
      <c r="AF761" s="1115"/>
      <c r="AG761" s="1115"/>
      <c r="AH761" s="1133"/>
    </row>
    <row r="762" spans="1:34" ht="19" customHeight="1">
      <c r="A762" s="291"/>
      <c r="B762" s="1114" t="s">
        <v>221</v>
      </c>
      <c r="C762" s="1115"/>
      <c r="D762" s="1119" t="str">
        <f>'statement of marks'!$G$3</f>
        <v>6 A</v>
      </c>
      <c r="E762" s="1119"/>
      <c r="F762" s="1119"/>
      <c r="G762" s="1119"/>
      <c r="H762" s="1115" t="s">
        <v>9</v>
      </c>
      <c r="I762" s="1115"/>
      <c r="J762" s="1115"/>
      <c r="K762" s="1115"/>
      <c r="L762" s="1115"/>
      <c r="M762" s="1119" t="str">
        <f>IF('statement of marks'!D59="","",'statement of marks'!D59)</f>
        <v/>
      </c>
      <c r="N762" s="1119"/>
      <c r="O762" s="1119"/>
      <c r="P762" s="1120"/>
      <c r="Q762" s="1126"/>
      <c r="R762" s="1126"/>
      <c r="S762" s="291"/>
      <c r="T762" s="1114" t="s">
        <v>221</v>
      </c>
      <c r="U762" s="1115"/>
      <c r="V762" s="1119" t="str">
        <f>'statement of marks'!$G$3</f>
        <v>6 A</v>
      </c>
      <c r="W762" s="1119"/>
      <c r="X762" s="1119"/>
      <c r="Y762" s="1119"/>
      <c r="Z762" s="1115" t="s">
        <v>9</v>
      </c>
      <c r="AA762" s="1115"/>
      <c r="AB762" s="1115"/>
      <c r="AC762" s="1115"/>
      <c r="AD762" s="1115"/>
      <c r="AE762" s="1119" t="str">
        <f>IF('statement of marks'!D60="","",'statement of marks'!D60)</f>
        <v/>
      </c>
      <c r="AF762" s="1119"/>
      <c r="AG762" s="1119"/>
      <c r="AH762" s="1120"/>
    </row>
    <row r="763" spans="1:34" ht="19" customHeight="1">
      <c r="A763" s="291"/>
      <c r="B763" s="1114" t="s">
        <v>222</v>
      </c>
      <c r="C763" s="1115"/>
      <c r="D763" s="1119" t="str">
        <f>IF('statement of marks'!F59="","",'statement of marks'!F59)</f>
        <v/>
      </c>
      <c r="E763" s="1119"/>
      <c r="F763" s="1119"/>
      <c r="G763" s="1119"/>
      <c r="H763" s="1115" t="s">
        <v>0</v>
      </c>
      <c r="I763" s="1115"/>
      <c r="J763" s="1115"/>
      <c r="K763" s="1115"/>
      <c r="L763" s="1115"/>
      <c r="M763" s="1121" t="str">
        <f>IF('statement of marks'!H59="","",'statement of marks'!H59)</f>
        <v/>
      </c>
      <c r="N763" s="1121"/>
      <c r="O763" s="1121"/>
      <c r="P763" s="1122"/>
      <c r="Q763" s="1126"/>
      <c r="R763" s="1126"/>
      <c r="S763" s="291"/>
      <c r="T763" s="1114" t="s">
        <v>222</v>
      </c>
      <c r="U763" s="1115"/>
      <c r="V763" s="1119" t="str">
        <f>IF('statement of marks'!F60="","",'statement of marks'!F60)</f>
        <v/>
      </c>
      <c r="W763" s="1119"/>
      <c r="X763" s="1119"/>
      <c r="Y763" s="1119"/>
      <c r="Z763" s="1115" t="s">
        <v>0</v>
      </c>
      <c r="AA763" s="1115"/>
      <c r="AB763" s="1115"/>
      <c r="AC763" s="1115"/>
      <c r="AD763" s="1115"/>
      <c r="AE763" s="1121" t="str">
        <f>IF('statement of marks'!H60="","",'statement of marks'!H60)</f>
        <v/>
      </c>
      <c r="AF763" s="1121"/>
      <c r="AG763" s="1121"/>
      <c r="AH763" s="1122"/>
    </row>
    <row r="764" spans="1:34" ht="19" customHeight="1">
      <c r="A764" s="291"/>
      <c r="B764" s="289" t="s">
        <v>28</v>
      </c>
      <c r="C764" s="279" t="s">
        <v>97</v>
      </c>
      <c r="D764" s="1111" t="s">
        <v>1</v>
      </c>
      <c r="E764" s="1111"/>
      <c r="F764" s="1111"/>
      <c r="G764" s="1111" t="s">
        <v>21</v>
      </c>
      <c r="H764" s="1111"/>
      <c r="I764" s="1111"/>
      <c r="J764" s="1111" t="s">
        <v>68</v>
      </c>
      <c r="K764" s="1111"/>
      <c r="L764" s="1111"/>
      <c r="M764" s="1111" t="s">
        <v>98</v>
      </c>
      <c r="N764" s="1111"/>
      <c r="O764" s="1111"/>
      <c r="P764" s="280" t="s">
        <v>278</v>
      </c>
      <c r="Q764" s="1126"/>
      <c r="R764" s="1126"/>
      <c r="S764" s="291"/>
      <c r="T764" s="289" t="s">
        <v>28</v>
      </c>
      <c r="U764" s="279" t="s">
        <v>97</v>
      </c>
      <c r="V764" s="1111" t="s">
        <v>1</v>
      </c>
      <c r="W764" s="1111"/>
      <c r="X764" s="1111"/>
      <c r="Y764" s="1111" t="s">
        <v>21</v>
      </c>
      <c r="Z764" s="1111"/>
      <c r="AA764" s="1111"/>
      <c r="AB764" s="1111" t="s">
        <v>68</v>
      </c>
      <c r="AC764" s="1111"/>
      <c r="AD764" s="1111"/>
      <c r="AE764" s="1111" t="s">
        <v>98</v>
      </c>
      <c r="AF764" s="1111"/>
      <c r="AG764" s="1111"/>
      <c r="AH764" s="280" t="s">
        <v>278</v>
      </c>
    </row>
    <row r="765" spans="1:34" ht="19" customHeight="1">
      <c r="A765" s="291"/>
      <c r="B765" s="1104" t="s">
        <v>3</v>
      </c>
      <c r="C765" s="1105"/>
      <c r="D765" s="312">
        <f>IF('statement of marks'!M$6="","",'statement of marks'!M$6)</f>
        <v>5</v>
      </c>
      <c r="E765" s="312">
        <f>IF('statement of marks'!N$6="","",'statement of marks'!N$6)</f>
        <v>5</v>
      </c>
      <c r="F765" s="312">
        <f>IF('statement of marks'!O$6="","",'statement of marks'!O$6)</f>
        <v>10</v>
      </c>
      <c r="G765" s="312">
        <f>IF('statement of marks'!P$6="","",'statement of marks'!P$6)</f>
        <v>5</v>
      </c>
      <c r="H765" s="312">
        <f>IF('statement of marks'!Q$6="","",'statement of marks'!Q$6)</f>
        <v>5</v>
      </c>
      <c r="I765" s="312">
        <f>IF('statement of marks'!R$6="","",'statement of marks'!R$6)</f>
        <v>10</v>
      </c>
      <c r="J765" s="312">
        <f>IF('statement of marks'!S$6="","",'statement of marks'!S$6)</f>
        <v>5</v>
      </c>
      <c r="K765" s="312">
        <f>IF('statement of marks'!T$6="","",'statement of marks'!T$6)</f>
        <v>5</v>
      </c>
      <c r="L765" s="312">
        <f>IF('statement of marks'!U$6="","",'statement of marks'!U$6)</f>
        <v>10</v>
      </c>
      <c r="M765" s="312">
        <f>IF('statement of marks'!W$6="","",'statement of marks'!W$6)</f>
        <v>50</v>
      </c>
      <c r="N765" s="312">
        <f>IF('statement of marks'!X$6="","",'statement of marks'!X$6)</f>
        <v>20</v>
      </c>
      <c r="O765" s="312">
        <f>IF('statement of marks'!Y$6="","",'statement of marks'!Y$6)</f>
        <v>70</v>
      </c>
      <c r="P765" s="281">
        <f>IF('statement of marks'!Z$6="","",'statement of marks'!Z$6)</f>
        <v>100</v>
      </c>
      <c r="Q765" s="1126"/>
      <c r="R765" s="1126"/>
      <c r="S765" s="291"/>
      <c r="T765" s="1104" t="s">
        <v>3</v>
      </c>
      <c r="U765" s="1105"/>
      <c r="V765" s="312">
        <f>IF('statement of marks'!M$6="","",'statement of marks'!M$6)</f>
        <v>5</v>
      </c>
      <c r="W765" s="312">
        <f>IF('statement of marks'!N$6="","",'statement of marks'!N$6)</f>
        <v>5</v>
      </c>
      <c r="X765" s="312">
        <f>IF('statement of marks'!O$6="","",'statement of marks'!O$6)</f>
        <v>10</v>
      </c>
      <c r="Y765" s="312">
        <f>IF('statement of marks'!P$6="","",'statement of marks'!P$6)</f>
        <v>5</v>
      </c>
      <c r="Z765" s="312">
        <f>IF('statement of marks'!Q$6="","",'statement of marks'!Q$6)</f>
        <v>5</v>
      </c>
      <c r="AA765" s="312">
        <f>IF('statement of marks'!R$6="","",'statement of marks'!R$6)</f>
        <v>10</v>
      </c>
      <c r="AB765" s="312">
        <f>IF('statement of marks'!S$6="","",'statement of marks'!S$6)</f>
        <v>5</v>
      </c>
      <c r="AC765" s="312">
        <f>IF('statement of marks'!T$6="","",'statement of marks'!T$6)</f>
        <v>5</v>
      </c>
      <c r="AD765" s="312">
        <f>IF('statement of marks'!U$6="","",'statement of marks'!U$6)</f>
        <v>10</v>
      </c>
      <c r="AE765" s="312">
        <f>IF('statement of marks'!W$6="","",'statement of marks'!W$6)</f>
        <v>50</v>
      </c>
      <c r="AF765" s="312">
        <f>IF('statement of marks'!X$6="","",'statement of marks'!X$6)</f>
        <v>20</v>
      </c>
      <c r="AG765" s="312">
        <f>IF('statement of marks'!Y$6="","",'statement of marks'!Y$6)</f>
        <v>70</v>
      </c>
      <c r="AH765" s="281">
        <f>IF('statement of marks'!Z$6="","",'statement of marks'!Z$6)</f>
        <v>100</v>
      </c>
    </row>
    <row r="766" spans="1:34" ht="19" customHeight="1">
      <c r="A766" s="291"/>
      <c r="B766" s="1114" t="str">
        <f>IF('statement of marks'!$M$3="","",'statement of marks'!$M$3)</f>
        <v>fgUnh</v>
      </c>
      <c r="C766" s="1115"/>
      <c r="D766" s="277" t="str">
        <f>IF('statement of marks'!M59="","",'statement of marks'!M59)</f>
        <v/>
      </c>
      <c r="E766" s="277" t="str">
        <f>IF('statement of marks'!N59="","",'statement of marks'!N59)</f>
        <v/>
      </c>
      <c r="F766" s="275" t="str">
        <f>IF('statement of marks'!O59="","",'statement of marks'!O59)</f>
        <v/>
      </c>
      <c r="G766" s="277" t="str">
        <f>IF('statement of marks'!P59="","",'statement of marks'!P59)</f>
        <v/>
      </c>
      <c r="H766" s="277" t="str">
        <f>IF('statement of marks'!Q59="","",'statement of marks'!Q59)</f>
        <v/>
      </c>
      <c r="I766" s="275" t="str">
        <f>IF('statement of marks'!R59="","",'statement of marks'!R59)</f>
        <v/>
      </c>
      <c r="J766" s="277" t="str">
        <f>IF('statement of marks'!S59="","",'statement of marks'!S59)</f>
        <v/>
      </c>
      <c r="K766" s="277" t="str">
        <f>IF('statement of marks'!T59="","",'statement of marks'!T59)</f>
        <v/>
      </c>
      <c r="L766" s="275" t="str">
        <f>IF('statement of marks'!U59="","",'statement of marks'!U59)</f>
        <v/>
      </c>
      <c r="M766" s="277" t="str">
        <f>IF('statement of marks'!W59="","",'statement of marks'!W59)</f>
        <v/>
      </c>
      <c r="N766" s="277" t="str">
        <f>IF('statement of marks'!X59="","",'statement of marks'!X59)</f>
        <v/>
      </c>
      <c r="O766" s="275" t="str">
        <f>IF('statement of marks'!Y59="","",'statement of marks'!Y59)</f>
        <v/>
      </c>
      <c r="P766" s="281" t="str">
        <f>IF('statement of marks'!Z59="","",'statement of marks'!Z59)</f>
        <v/>
      </c>
      <c r="Q766" s="1126"/>
      <c r="R766" s="1126"/>
      <c r="S766" s="291"/>
      <c r="T766" s="1114" t="str">
        <f>IF('statement of marks'!$M$3="","",'statement of marks'!$M$3)</f>
        <v>fgUnh</v>
      </c>
      <c r="U766" s="1115"/>
      <c r="V766" s="277" t="str">
        <f>IF('statement of marks'!M60="","",'statement of marks'!M60)</f>
        <v/>
      </c>
      <c r="W766" s="277" t="str">
        <f>IF('statement of marks'!N60="","",'statement of marks'!N60)</f>
        <v/>
      </c>
      <c r="X766" s="275" t="str">
        <f>IF('statement of marks'!O60="","",'statement of marks'!O60)</f>
        <v/>
      </c>
      <c r="Y766" s="277" t="str">
        <f>IF('statement of marks'!P60="","",'statement of marks'!P60)</f>
        <v/>
      </c>
      <c r="Z766" s="277" t="str">
        <f>IF('statement of marks'!Q60="","",'statement of marks'!Q60)</f>
        <v/>
      </c>
      <c r="AA766" s="275" t="str">
        <f>IF('statement of marks'!R60="","",'statement of marks'!R60)</f>
        <v/>
      </c>
      <c r="AB766" s="277" t="str">
        <f>IF('statement of marks'!S60="","",'statement of marks'!S60)</f>
        <v/>
      </c>
      <c r="AC766" s="277" t="str">
        <f>IF('statement of marks'!T60="","",'statement of marks'!T60)</f>
        <v/>
      </c>
      <c r="AD766" s="275" t="str">
        <f>IF('statement of marks'!U60="","",'statement of marks'!U60)</f>
        <v/>
      </c>
      <c r="AE766" s="277" t="str">
        <f>IF('statement of marks'!W60="","",'statement of marks'!W60)</f>
        <v/>
      </c>
      <c r="AF766" s="277" t="str">
        <f>IF('statement of marks'!X60="","",'statement of marks'!X60)</f>
        <v/>
      </c>
      <c r="AG766" s="275" t="str">
        <f>IF('statement of marks'!Y60="","",'statement of marks'!Y60)</f>
        <v/>
      </c>
      <c r="AH766" s="281" t="str">
        <f>IF('statement of marks'!Z60="","",'statement of marks'!Z60)</f>
        <v/>
      </c>
    </row>
    <row r="767" spans="1:34" ht="19" customHeight="1">
      <c r="A767" s="291"/>
      <c r="B767" s="1114" t="str">
        <f>IF('statement of marks'!$AI$3="","",'statement of marks'!$AI$3)</f>
        <v>vaxszth</v>
      </c>
      <c r="C767" s="1115"/>
      <c r="D767" s="277" t="str">
        <f>IF('statement of marks'!AI59="","",'statement of marks'!AI59)</f>
        <v/>
      </c>
      <c r="E767" s="277" t="str">
        <f>IF('statement of marks'!AJ59="","",'statement of marks'!AJ59)</f>
        <v/>
      </c>
      <c r="F767" s="275" t="str">
        <f>IF('statement of marks'!AK59="","",'statement of marks'!AK59)</f>
        <v/>
      </c>
      <c r="G767" s="277" t="str">
        <f>IF('statement of marks'!AL59="","",'statement of marks'!AL59)</f>
        <v/>
      </c>
      <c r="H767" s="277" t="str">
        <f>IF('statement of marks'!AM59="","",'statement of marks'!AM59)</f>
        <v/>
      </c>
      <c r="I767" s="275" t="str">
        <f>IF('statement of marks'!AN59="","",'statement of marks'!AN59)</f>
        <v/>
      </c>
      <c r="J767" s="277" t="str">
        <f>IF('statement of marks'!AO59="","",'statement of marks'!AO59)</f>
        <v/>
      </c>
      <c r="K767" s="277" t="str">
        <f>IF('statement of marks'!AP59="","",'statement of marks'!AP59)</f>
        <v/>
      </c>
      <c r="L767" s="275" t="str">
        <f>IF('statement of marks'!AQ59="","",'statement of marks'!AQ59)</f>
        <v/>
      </c>
      <c r="M767" s="277" t="str">
        <f>IF('statement of marks'!AS59="","",'statement of marks'!AS59)</f>
        <v/>
      </c>
      <c r="N767" s="277" t="str">
        <f>IF('statement of marks'!AT59="","",'statement of marks'!AT59)</f>
        <v/>
      </c>
      <c r="O767" s="275" t="str">
        <f>IF('statement of marks'!AU59="","",'statement of marks'!AU59)</f>
        <v/>
      </c>
      <c r="P767" s="281" t="str">
        <f>IF('statement of marks'!AV59="","",'statement of marks'!AV59)</f>
        <v/>
      </c>
      <c r="Q767" s="1126"/>
      <c r="R767" s="1126"/>
      <c r="S767" s="291"/>
      <c r="T767" s="1114" t="str">
        <f>IF('statement of marks'!$AI$3="","",'statement of marks'!$AI$3)</f>
        <v>vaxszth</v>
      </c>
      <c r="U767" s="1115"/>
      <c r="V767" s="277" t="str">
        <f>IF('statement of marks'!AI60="","",'statement of marks'!AI60)</f>
        <v/>
      </c>
      <c r="W767" s="277" t="str">
        <f>IF('statement of marks'!AJ60="","",'statement of marks'!AJ60)</f>
        <v/>
      </c>
      <c r="X767" s="275" t="str">
        <f>IF('statement of marks'!AK60="","",'statement of marks'!AK60)</f>
        <v/>
      </c>
      <c r="Y767" s="277" t="str">
        <f>IF('statement of marks'!AL60="","",'statement of marks'!AL60)</f>
        <v/>
      </c>
      <c r="Z767" s="277" t="str">
        <f>IF('statement of marks'!AM60="","",'statement of marks'!AM60)</f>
        <v/>
      </c>
      <c r="AA767" s="275" t="str">
        <f>IF('statement of marks'!AN60="","",'statement of marks'!AN60)</f>
        <v/>
      </c>
      <c r="AB767" s="277" t="str">
        <f>IF('statement of marks'!AO60="","",'statement of marks'!AO60)</f>
        <v/>
      </c>
      <c r="AC767" s="277" t="str">
        <f>IF('statement of marks'!AP60="","",'statement of marks'!AP60)</f>
        <v/>
      </c>
      <c r="AD767" s="275" t="str">
        <f>IF('statement of marks'!AQ60="","",'statement of marks'!AQ60)</f>
        <v/>
      </c>
      <c r="AE767" s="277" t="str">
        <f>IF('statement of marks'!AS60="","",'statement of marks'!AS60)</f>
        <v/>
      </c>
      <c r="AF767" s="277" t="str">
        <f>IF('statement of marks'!AT60="","",'statement of marks'!AT60)</f>
        <v/>
      </c>
      <c r="AG767" s="275" t="str">
        <f>IF('statement of marks'!AU60="","",'statement of marks'!AU60)</f>
        <v/>
      </c>
      <c r="AH767" s="281" t="str">
        <f>IF('statement of marks'!AV60="","",'statement of marks'!AV60)</f>
        <v/>
      </c>
    </row>
    <row r="768" spans="1:34" ht="19" customHeight="1">
      <c r="A768" s="291"/>
      <c r="B768" s="1114" t="str">
        <f>IF('statement of marks'!BE59="s","laLd`r",IF('statement of marks'!BE59="u","mnwZ",IF('statement of marks'!BE59="g","xqtjkrh",IF('statement of marks'!BE59="p","iatkch",IF('statement of marks'!BE59="sd","fla/kh","r`rh; Hkk""kk")))))</f>
        <v>r`rh; Hkk"kk</v>
      </c>
      <c r="C768" s="1115"/>
      <c r="D768" s="277" t="str">
        <f>IF('statement of marks'!BF59="","",'statement of marks'!BF59)</f>
        <v/>
      </c>
      <c r="E768" s="277" t="str">
        <f>IF('statement of marks'!BG59="","",'statement of marks'!BG59)</f>
        <v/>
      </c>
      <c r="F768" s="275" t="str">
        <f>IF('statement of marks'!BH59="","",'statement of marks'!BH59)</f>
        <v/>
      </c>
      <c r="G768" s="277" t="str">
        <f>IF('statement of marks'!BI59="","",'statement of marks'!BI59)</f>
        <v/>
      </c>
      <c r="H768" s="277" t="str">
        <f>IF('statement of marks'!BJ59="","",'statement of marks'!BJ59)</f>
        <v/>
      </c>
      <c r="I768" s="275" t="str">
        <f>IF('statement of marks'!BK59="","",'statement of marks'!BK59)</f>
        <v/>
      </c>
      <c r="J768" s="277" t="str">
        <f>IF('statement of marks'!BL59="","",'statement of marks'!BL59)</f>
        <v/>
      </c>
      <c r="K768" s="277" t="str">
        <f>IF('statement of marks'!BM59="","",'statement of marks'!BM59)</f>
        <v/>
      </c>
      <c r="L768" s="275" t="str">
        <f>IF('statement of marks'!BN59="","",'statement of marks'!BN59)</f>
        <v/>
      </c>
      <c r="M768" s="277" t="str">
        <f>IF('statement of marks'!BP59="","",'statement of marks'!BP59)</f>
        <v/>
      </c>
      <c r="N768" s="277" t="str">
        <f>IF('statement of marks'!BQ59="","",'statement of marks'!BQ59)</f>
        <v/>
      </c>
      <c r="O768" s="275" t="str">
        <f>IF('statement of marks'!BR59="","",'statement of marks'!BR59)</f>
        <v/>
      </c>
      <c r="P768" s="281" t="str">
        <f>IF('statement of marks'!BS59="","",'statement of marks'!BS59)</f>
        <v/>
      </c>
      <c r="Q768" s="1126"/>
      <c r="R768" s="1126"/>
      <c r="S768" s="291"/>
      <c r="T768" s="1114" t="str">
        <f>IF('statement of marks'!BE60="s","laLd`r",IF('statement of marks'!BE60="u","mnwZ",IF('statement of marks'!BE60="g","xqtjkrh",IF('statement of marks'!BE60="p","iatkch",IF('statement of marks'!BE60="sd","fla/kh","r`rh; Hkk""kk")))))</f>
        <v>r`rh; Hkk"kk</v>
      </c>
      <c r="U768" s="1115"/>
      <c r="V768" s="277" t="str">
        <f>IF('statement of marks'!BF60="","",'statement of marks'!BF60)</f>
        <v/>
      </c>
      <c r="W768" s="277" t="str">
        <f>IF('statement of marks'!BG60="","",'statement of marks'!BG60)</f>
        <v/>
      </c>
      <c r="X768" s="275" t="str">
        <f>IF('statement of marks'!BH60="","",'statement of marks'!BH60)</f>
        <v/>
      </c>
      <c r="Y768" s="277" t="str">
        <f>IF('statement of marks'!BI60="","",'statement of marks'!BI60)</f>
        <v/>
      </c>
      <c r="Z768" s="277" t="str">
        <f>IF('statement of marks'!BJ60="","",'statement of marks'!BJ60)</f>
        <v/>
      </c>
      <c r="AA768" s="275" t="str">
        <f>IF('statement of marks'!BK60="","",'statement of marks'!BK60)</f>
        <v/>
      </c>
      <c r="AB768" s="277" t="str">
        <f>IF('statement of marks'!BL60="","",'statement of marks'!BL60)</f>
        <v/>
      </c>
      <c r="AC768" s="277" t="str">
        <f>IF('statement of marks'!BM60="","",'statement of marks'!BM60)</f>
        <v/>
      </c>
      <c r="AD768" s="275" t="str">
        <f>IF('statement of marks'!BN60="","",'statement of marks'!BN60)</f>
        <v/>
      </c>
      <c r="AE768" s="277" t="str">
        <f>IF('statement of marks'!BP60="","",'statement of marks'!BP60)</f>
        <v/>
      </c>
      <c r="AF768" s="277" t="str">
        <f>IF('statement of marks'!BQ60="","",'statement of marks'!BQ60)</f>
        <v/>
      </c>
      <c r="AG768" s="275" t="str">
        <f>IF('statement of marks'!BR60="","",'statement of marks'!BR60)</f>
        <v/>
      </c>
      <c r="AH768" s="281" t="str">
        <f>IF('statement of marks'!BS60="","",'statement of marks'!BS60)</f>
        <v/>
      </c>
    </row>
    <row r="769" spans="1:34" ht="19" customHeight="1">
      <c r="A769" s="291"/>
      <c r="B769" s="1114" t="str">
        <f>IF('statement of marks'!$CB$3="","",'statement of marks'!$CB$3)</f>
        <v>xf.kr</v>
      </c>
      <c r="C769" s="1115"/>
      <c r="D769" s="277" t="str">
        <f>IF('statement of marks'!CB59="","",'statement of marks'!CB59)</f>
        <v/>
      </c>
      <c r="E769" s="277" t="str">
        <f>IF('statement of marks'!CC59="","",'statement of marks'!CC59)</f>
        <v/>
      </c>
      <c r="F769" s="275" t="str">
        <f>IF('statement of marks'!CD59="","",'statement of marks'!CD59)</f>
        <v/>
      </c>
      <c r="G769" s="277" t="str">
        <f>IF('statement of marks'!CE59="","",'statement of marks'!CE59)</f>
        <v/>
      </c>
      <c r="H769" s="277" t="str">
        <f>IF('statement of marks'!CF59="","",'statement of marks'!CF59)</f>
        <v/>
      </c>
      <c r="I769" s="275" t="str">
        <f>IF('statement of marks'!CG59="","",'statement of marks'!CG59)</f>
        <v/>
      </c>
      <c r="J769" s="277" t="str">
        <f>IF('statement of marks'!CH59="","",'statement of marks'!CH59)</f>
        <v/>
      </c>
      <c r="K769" s="277" t="str">
        <f>IF('statement of marks'!CI59="","",'statement of marks'!CI59)</f>
        <v/>
      </c>
      <c r="L769" s="275" t="str">
        <f>IF('statement of marks'!CJ59="","",'statement of marks'!CJ59)</f>
        <v/>
      </c>
      <c r="M769" s="277" t="str">
        <f>IF('statement of marks'!CL59="","",'statement of marks'!CL59)</f>
        <v/>
      </c>
      <c r="N769" s="277" t="str">
        <f>IF('statement of marks'!CM59="","",'statement of marks'!CM59)</f>
        <v/>
      </c>
      <c r="O769" s="275" t="str">
        <f>IF('statement of marks'!CN59="","",'statement of marks'!CN59)</f>
        <v/>
      </c>
      <c r="P769" s="281" t="str">
        <f>IF('statement of marks'!CO59="","",'statement of marks'!CO59)</f>
        <v/>
      </c>
      <c r="Q769" s="1126"/>
      <c r="R769" s="1126"/>
      <c r="S769" s="291"/>
      <c r="T769" s="1114" t="str">
        <f>IF('statement of marks'!$CB$3="","",'statement of marks'!$CB$3)</f>
        <v>xf.kr</v>
      </c>
      <c r="U769" s="1115"/>
      <c r="V769" s="277" t="str">
        <f>IF('statement of marks'!CB60="","",'statement of marks'!CB60)</f>
        <v/>
      </c>
      <c r="W769" s="277" t="str">
        <f>IF('statement of marks'!CC60="","",'statement of marks'!CC60)</f>
        <v/>
      </c>
      <c r="X769" s="275" t="str">
        <f>IF('statement of marks'!CD60="","",'statement of marks'!CD60)</f>
        <v/>
      </c>
      <c r="Y769" s="277" t="str">
        <f>IF('statement of marks'!CE60="","",'statement of marks'!CE60)</f>
        <v/>
      </c>
      <c r="Z769" s="277" t="str">
        <f>IF('statement of marks'!CF60="","",'statement of marks'!CF60)</f>
        <v/>
      </c>
      <c r="AA769" s="275" t="str">
        <f>IF('statement of marks'!CG60="","",'statement of marks'!CG60)</f>
        <v/>
      </c>
      <c r="AB769" s="277" t="str">
        <f>IF('statement of marks'!CH60="","",'statement of marks'!CH60)</f>
        <v/>
      </c>
      <c r="AC769" s="277" t="str">
        <f>IF('statement of marks'!CI60="","",'statement of marks'!CI60)</f>
        <v/>
      </c>
      <c r="AD769" s="275" t="str">
        <f>IF('statement of marks'!CJ60="","",'statement of marks'!CJ60)</f>
        <v/>
      </c>
      <c r="AE769" s="277" t="str">
        <f>IF('statement of marks'!CL60="","",'statement of marks'!CL60)</f>
        <v/>
      </c>
      <c r="AF769" s="277" t="str">
        <f>IF('statement of marks'!CM60="","",'statement of marks'!CM60)</f>
        <v/>
      </c>
      <c r="AG769" s="275" t="str">
        <f>IF('statement of marks'!CN60="","",'statement of marks'!CN60)</f>
        <v/>
      </c>
      <c r="AH769" s="281" t="str">
        <f>IF('statement of marks'!CO60="","",'statement of marks'!CO60)</f>
        <v/>
      </c>
    </row>
    <row r="770" spans="1:34" ht="19" customHeight="1">
      <c r="A770" s="291"/>
      <c r="B770" s="1114" t="str">
        <f>IF('statement of marks'!$CX$3="","",'statement of marks'!$CX$3)</f>
        <v>foKku</v>
      </c>
      <c r="C770" s="1115"/>
      <c r="D770" s="277" t="str">
        <f>IF('statement of marks'!CX59="","",'statement of marks'!CX59)</f>
        <v/>
      </c>
      <c r="E770" s="277" t="str">
        <f>IF('statement of marks'!CY59="","",'statement of marks'!CY59)</f>
        <v/>
      </c>
      <c r="F770" s="275" t="str">
        <f>IF('statement of marks'!CZ59="","",'statement of marks'!CZ59)</f>
        <v/>
      </c>
      <c r="G770" s="277" t="str">
        <f>IF('statement of marks'!DA59="","",'statement of marks'!DA59)</f>
        <v/>
      </c>
      <c r="H770" s="277" t="str">
        <f>IF('statement of marks'!DB59="","",'statement of marks'!DB59)</f>
        <v/>
      </c>
      <c r="I770" s="275" t="str">
        <f>IF('statement of marks'!DC59="","",'statement of marks'!DC59)</f>
        <v/>
      </c>
      <c r="J770" s="277" t="str">
        <f>IF('statement of marks'!DD59="","",'statement of marks'!DD59)</f>
        <v/>
      </c>
      <c r="K770" s="277" t="str">
        <f>IF('statement of marks'!DE59="","",'statement of marks'!DE59)</f>
        <v/>
      </c>
      <c r="L770" s="275" t="str">
        <f>IF('statement of marks'!DF59="","",'statement of marks'!DF59)</f>
        <v/>
      </c>
      <c r="M770" s="277" t="str">
        <f>IF('statement of marks'!DH59="","",'statement of marks'!DH59)</f>
        <v/>
      </c>
      <c r="N770" s="277" t="str">
        <f>IF('statement of marks'!DI59="","",'statement of marks'!DI59)</f>
        <v/>
      </c>
      <c r="O770" s="275" t="str">
        <f>IF('statement of marks'!DJ59="","",'statement of marks'!DJ59)</f>
        <v/>
      </c>
      <c r="P770" s="281" t="str">
        <f>IF('statement of marks'!DK59="","",'statement of marks'!DK59)</f>
        <v/>
      </c>
      <c r="Q770" s="1126"/>
      <c r="R770" s="1126"/>
      <c r="S770" s="291"/>
      <c r="T770" s="1114" t="str">
        <f>IF('statement of marks'!$CX$3="","",'statement of marks'!$CX$3)</f>
        <v>foKku</v>
      </c>
      <c r="U770" s="1115"/>
      <c r="V770" s="277" t="str">
        <f>IF('statement of marks'!CX60="","",'statement of marks'!CX60)</f>
        <v/>
      </c>
      <c r="W770" s="277" t="str">
        <f>IF('statement of marks'!CY60="","",'statement of marks'!CY60)</f>
        <v/>
      </c>
      <c r="X770" s="275" t="str">
        <f>IF('statement of marks'!CZ60="","",'statement of marks'!CZ60)</f>
        <v/>
      </c>
      <c r="Y770" s="277" t="str">
        <f>IF('statement of marks'!DA60="","",'statement of marks'!DA60)</f>
        <v/>
      </c>
      <c r="Z770" s="277" t="str">
        <f>IF('statement of marks'!DB60="","",'statement of marks'!DB60)</f>
        <v/>
      </c>
      <c r="AA770" s="275" t="str">
        <f>IF('statement of marks'!DC60="","",'statement of marks'!DC60)</f>
        <v/>
      </c>
      <c r="AB770" s="277" t="str">
        <f>IF('statement of marks'!DD60="","",'statement of marks'!DD60)</f>
        <v/>
      </c>
      <c r="AC770" s="277" t="str">
        <f>IF('statement of marks'!DE60="","",'statement of marks'!DE60)</f>
        <v/>
      </c>
      <c r="AD770" s="275" t="str">
        <f>IF('statement of marks'!DF60="","",'statement of marks'!DF60)</f>
        <v/>
      </c>
      <c r="AE770" s="277" t="str">
        <f>IF('statement of marks'!DH60="","",'statement of marks'!DH60)</f>
        <v/>
      </c>
      <c r="AF770" s="277" t="str">
        <f>IF('statement of marks'!DI60="","",'statement of marks'!DI60)</f>
        <v/>
      </c>
      <c r="AG770" s="275" t="str">
        <f>IF('statement of marks'!DJ60="","",'statement of marks'!DJ60)</f>
        <v/>
      </c>
      <c r="AH770" s="281" t="str">
        <f>IF('statement of marks'!DK60="","",'statement of marks'!DK60)</f>
        <v/>
      </c>
    </row>
    <row r="771" spans="1:34" ht="19" customHeight="1">
      <c r="A771" s="291"/>
      <c r="B771" s="1114" t="str">
        <f>IF('statement of marks'!$DT$3="","",'statement of marks'!$DT$3)</f>
        <v>lkekftd foKku</v>
      </c>
      <c r="C771" s="1115"/>
      <c r="D771" s="277" t="str">
        <f>IF('statement of marks'!DT59="","",'statement of marks'!DT59)</f>
        <v/>
      </c>
      <c r="E771" s="277" t="str">
        <f>IF('statement of marks'!DU59="","",'statement of marks'!DU59)</f>
        <v/>
      </c>
      <c r="F771" s="275" t="str">
        <f>IF('statement of marks'!DV59="","",'statement of marks'!DV59)</f>
        <v/>
      </c>
      <c r="G771" s="277" t="str">
        <f>IF('statement of marks'!DW59="","",'statement of marks'!DW59)</f>
        <v/>
      </c>
      <c r="H771" s="277" t="str">
        <f>IF('statement of marks'!DX59="","",'statement of marks'!DX59)</f>
        <v/>
      </c>
      <c r="I771" s="275" t="str">
        <f>IF('statement of marks'!DY59="","",'statement of marks'!DY59)</f>
        <v/>
      </c>
      <c r="J771" s="277" t="str">
        <f>IF('statement of marks'!DZ59="","",'statement of marks'!DZ59)</f>
        <v/>
      </c>
      <c r="K771" s="277" t="str">
        <f>IF('statement of marks'!EA59="","",'statement of marks'!EA59)</f>
        <v/>
      </c>
      <c r="L771" s="275" t="str">
        <f>IF('statement of marks'!EB59="","",'statement of marks'!EB59)</f>
        <v/>
      </c>
      <c r="M771" s="277" t="str">
        <f>IF('statement of marks'!ED59="","",'statement of marks'!ED59)</f>
        <v/>
      </c>
      <c r="N771" s="277" t="str">
        <f>IF('statement of marks'!EE59="","",'statement of marks'!EE59)</f>
        <v/>
      </c>
      <c r="O771" s="275" t="str">
        <f>IF('statement of marks'!EF59="","",'statement of marks'!EF59)</f>
        <v/>
      </c>
      <c r="P771" s="281" t="str">
        <f>IF('statement of marks'!EG59="","",'statement of marks'!EG59)</f>
        <v/>
      </c>
      <c r="Q771" s="1126"/>
      <c r="R771" s="1126"/>
      <c r="S771" s="291"/>
      <c r="T771" s="1114" t="str">
        <f>IF('statement of marks'!$DT$3="","",'statement of marks'!$DT$3)</f>
        <v>lkekftd foKku</v>
      </c>
      <c r="U771" s="1115"/>
      <c r="V771" s="277" t="str">
        <f>IF('statement of marks'!DT60="","",'statement of marks'!DT60)</f>
        <v/>
      </c>
      <c r="W771" s="277" t="str">
        <f>IF('statement of marks'!DU60="","",'statement of marks'!DU60)</f>
        <v/>
      </c>
      <c r="X771" s="275" t="str">
        <f>IF('statement of marks'!DV60="","",'statement of marks'!DV60)</f>
        <v/>
      </c>
      <c r="Y771" s="277" t="str">
        <f>IF('statement of marks'!DW60="","",'statement of marks'!DW60)</f>
        <v/>
      </c>
      <c r="Z771" s="277" t="str">
        <f>IF('statement of marks'!DX60="","",'statement of marks'!DX60)</f>
        <v/>
      </c>
      <c r="AA771" s="275" t="str">
        <f>IF('statement of marks'!DY60="","",'statement of marks'!DY60)</f>
        <v/>
      </c>
      <c r="AB771" s="277" t="str">
        <f>IF('statement of marks'!DZ60="","",'statement of marks'!DZ60)</f>
        <v/>
      </c>
      <c r="AC771" s="277" t="str">
        <f>IF('statement of marks'!EA60="","",'statement of marks'!EA60)</f>
        <v/>
      </c>
      <c r="AD771" s="275" t="str">
        <f>IF('statement of marks'!EB60="","",'statement of marks'!EB60)</f>
        <v/>
      </c>
      <c r="AE771" s="277" t="str">
        <f>IF('statement of marks'!ED60="","",'statement of marks'!ED60)</f>
        <v/>
      </c>
      <c r="AF771" s="277" t="str">
        <f>IF('statement of marks'!EE60="","",'statement of marks'!EE60)</f>
        <v/>
      </c>
      <c r="AG771" s="275" t="str">
        <f>IF('statement of marks'!EF60="","",'statement of marks'!EF60)</f>
        <v/>
      </c>
      <c r="AH771" s="281" t="str">
        <f>IF('statement of marks'!EG60="","",'statement of marks'!EG60)</f>
        <v/>
      </c>
    </row>
    <row r="772" spans="1:34" ht="19" customHeight="1">
      <c r="A772" s="291"/>
      <c r="B772" s="1117" t="s">
        <v>271</v>
      </c>
      <c r="C772" s="1118"/>
      <c r="D772" s="1111" t="s">
        <v>1</v>
      </c>
      <c r="E772" s="1111"/>
      <c r="F772" s="1111"/>
      <c r="G772" s="1111" t="s">
        <v>21</v>
      </c>
      <c r="H772" s="1111"/>
      <c r="I772" s="1111"/>
      <c r="J772" s="1111" t="s">
        <v>272</v>
      </c>
      <c r="K772" s="1111"/>
      <c r="L772" s="1111"/>
      <c r="M772" s="1111" t="s">
        <v>68</v>
      </c>
      <c r="N772" s="1111"/>
      <c r="O772" s="1111"/>
      <c r="P772" s="282"/>
      <c r="Q772" s="1126"/>
      <c r="R772" s="1126"/>
      <c r="S772" s="291"/>
      <c r="T772" s="1117" t="s">
        <v>271</v>
      </c>
      <c r="U772" s="1118"/>
      <c r="V772" s="1111" t="s">
        <v>1</v>
      </c>
      <c r="W772" s="1111"/>
      <c r="X772" s="1111"/>
      <c r="Y772" s="1111" t="s">
        <v>21</v>
      </c>
      <c r="Z772" s="1111"/>
      <c r="AA772" s="1111"/>
      <c r="AB772" s="1111" t="s">
        <v>272</v>
      </c>
      <c r="AC772" s="1111"/>
      <c r="AD772" s="1111"/>
      <c r="AE772" s="1111" t="s">
        <v>68</v>
      </c>
      <c r="AF772" s="1111"/>
      <c r="AG772" s="1111"/>
      <c r="AH772" s="282"/>
    </row>
    <row r="773" spans="1:34" ht="19" customHeight="1">
      <c r="A773" s="291"/>
      <c r="B773" s="1104" t="s">
        <v>3</v>
      </c>
      <c r="C773" s="1105"/>
      <c r="D773" s="1116">
        <f>IF('statement of marks'!EP$6="","",'statement of marks'!EP$6)</f>
        <v>20</v>
      </c>
      <c r="E773" s="1116"/>
      <c r="F773" s="1116"/>
      <c r="G773" s="1116">
        <f>IF('statement of marks'!EQ$6="","",'statement of marks'!EQ$6)</f>
        <v>20</v>
      </c>
      <c r="H773" s="1116"/>
      <c r="I773" s="1116"/>
      <c r="J773" s="1116">
        <f>IF('statement of marks'!ES$6="","",'statement of marks'!ES$6)</f>
        <v>20</v>
      </c>
      <c r="K773" s="1116"/>
      <c r="L773" s="1116"/>
      <c r="M773" s="1116">
        <f>IF('statement of marks'!EY$6="","",'statement of marks'!ER$6)</f>
        <v>20</v>
      </c>
      <c r="N773" s="1116"/>
      <c r="O773" s="1116"/>
      <c r="P773" s="283"/>
      <c r="Q773" s="1126"/>
      <c r="R773" s="1126"/>
      <c r="S773" s="291"/>
      <c r="T773" s="1104" t="s">
        <v>3</v>
      </c>
      <c r="U773" s="1105"/>
      <c r="V773" s="1116">
        <f>IF('statement of marks'!EP$6="","",'statement of marks'!EP$6)</f>
        <v>20</v>
      </c>
      <c r="W773" s="1116"/>
      <c r="X773" s="1116"/>
      <c r="Y773" s="1116">
        <f>IF('statement of marks'!EQ$6="","",'statement of marks'!EQ$6)</f>
        <v>20</v>
      </c>
      <c r="Z773" s="1116"/>
      <c r="AA773" s="1116"/>
      <c r="AB773" s="1116">
        <f>IF('statement of marks'!ES$6="","",'statement of marks'!ES$6)</f>
        <v>20</v>
      </c>
      <c r="AC773" s="1116"/>
      <c r="AD773" s="1116"/>
      <c r="AE773" s="1116">
        <f>IF('statement of marks'!EY$6="","",'statement of marks'!ER$6)</f>
        <v>20</v>
      </c>
      <c r="AF773" s="1116"/>
      <c r="AG773" s="1116"/>
      <c r="AH773" s="283"/>
    </row>
    <row r="774" spans="1:34" ht="19" customHeight="1">
      <c r="A774" s="291"/>
      <c r="B774" s="1114" t="str">
        <f>IF('statement of marks'!$EP$3="","",'statement of marks'!$EP$3)</f>
        <v>dk;kZuqHko</v>
      </c>
      <c r="C774" s="1115"/>
      <c r="D774" s="1103" t="str">
        <f>IF('statement of marks'!EP59="","",'statement of marks'!EP59)</f>
        <v/>
      </c>
      <c r="E774" s="1103"/>
      <c r="F774" s="1103"/>
      <c r="G774" s="1103" t="str">
        <f>IF('statement of marks'!EQ59="","",'statement of marks'!EQ59)</f>
        <v/>
      </c>
      <c r="H774" s="1103"/>
      <c r="I774" s="1103"/>
      <c r="J774" s="1103" t="str">
        <f>IF('statement of marks'!ES59="","",'statement of marks'!ES59)</f>
        <v/>
      </c>
      <c r="K774" s="1103"/>
      <c r="L774" s="1103"/>
      <c r="M774" s="1103" t="str">
        <f>IF('statement of marks'!ER59="","",'statement of marks'!ER59)</f>
        <v/>
      </c>
      <c r="N774" s="1103"/>
      <c r="O774" s="1103"/>
      <c r="P774" s="284"/>
      <c r="Q774" s="1126"/>
      <c r="R774" s="1126"/>
      <c r="S774" s="291"/>
      <c r="T774" s="1114" t="str">
        <f>IF('statement of marks'!$EP$3="","",'statement of marks'!$EP$3)</f>
        <v>dk;kZuqHko</v>
      </c>
      <c r="U774" s="1115"/>
      <c r="V774" s="1103" t="str">
        <f>IF('statement of marks'!EP60="","",'statement of marks'!EP60)</f>
        <v/>
      </c>
      <c r="W774" s="1103"/>
      <c r="X774" s="1103"/>
      <c r="Y774" s="1103" t="str">
        <f>IF('statement of marks'!EQ60="","",'statement of marks'!EQ60)</f>
        <v/>
      </c>
      <c r="Z774" s="1103"/>
      <c r="AA774" s="1103"/>
      <c r="AB774" s="1103" t="str">
        <f>IF('statement of marks'!ES60="","",'statement of marks'!ES60)</f>
        <v/>
      </c>
      <c r="AC774" s="1103"/>
      <c r="AD774" s="1103"/>
      <c r="AE774" s="1103" t="str">
        <f>IF('statement of marks'!ER60="","",'statement of marks'!ER60)</f>
        <v/>
      </c>
      <c r="AF774" s="1103"/>
      <c r="AG774" s="1103"/>
      <c r="AH774" s="284"/>
    </row>
    <row r="775" spans="1:34" ht="19" customHeight="1">
      <c r="A775" s="291"/>
      <c r="B775" s="1112" t="str">
        <f>IF('statement of marks'!$EZ$3="","",'statement of marks'!$EZ$3)</f>
        <v>dyk f'k{kk</v>
      </c>
      <c r="C775" s="1113"/>
      <c r="D775" s="1103" t="str">
        <f>IF('statement of marks'!EZ59="","",'statement of marks'!EZ59)</f>
        <v/>
      </c>
      <c r="E775" s="1103"/>
      <c r="F775" s="1103"/>
      <c r="G775" s="1103" t="str">
        <f>IF('statement of marks'!FA59="","",'statement of marks'!FA59)</f>
        <v/>
      </c>
      <c r="H775" s="1103"/>
      <c r="I775" s="1103"/>
      <c r="J775" s="1103" t="str">
        <f>IF('statement of marks'!FC59="","",'statement of marks'!FC59)</f>
        <v/>
      </c>
      <c r="K775" s="1103"/>
      <c r="L775" s="1103"/>
      <c r="M775" s="1103" t="str">
        <f>IF('statement of marks'!FB59="","",'statement of marks'!FB59)</f>
        <v/>
      </c>
      <c r="N775" s="1103"/>
      <c r="O775" s="1103"/>
      <c r="P775" s="284"/>
      <c r="Q775" s="1126"/>
      <c r="R775" s="1126"/>
      <c r="S775" s="291"/>
      <c r="T775" s="1112" t="str">
        <f>IF('statement of marks'!$EZ$3="","",'statement of marks'!$EZ$3)</f>
        <v>dyk f'k{kk</v>
      </c>
      <c r="U775" s="1113"/>
      <c r="V775" s="1103" t="str">
        <f>IF('statement of marks'!EZ60="","",'statement of marks'!EZ60)</f>
        <v/>
      </c>
      <c r="W775" s="1103"/>
      <c r="X775" s="1103"/>
      <c r="Y775" s="1103" t="str">
        <f>IF('statement of marks'!FA60="","",'statement of marks'!FA60)</f>
        <v/>
      </c>
      <c r="Z775" s="1103"/>
      <c r="AA775" s="1103"/>
      <c r="AB775" s="1103" t="str">
        <f>IF('statement of marks'!FC60="","",'statement of marks'!FC60)</f>
        <v/>
      </c>
      <c r="AC775" s="1103"/>
      <c r="AD775" s="1103"/>
      <c r="AE775" s="1103" t="str">
        <f>IF('statement of marks'!FB60="","",'statement of marks'!FB60)</f>
        <v/>
      </c>
      <c r="AF775" s="1103"/>
      <c r="AG775" s="1103"/>
      <c r="AH775" s="284"/>
    </row>
    <row r="776" spans="1:34" ht="19" customHeight="1">
      <c r="A776" s="291"/>
      <c r="B776" s="1109" t="str">
        <f>IF('statement of marks'!$FJ$3="","",'statement of marks'!$FJ$3)</f>
        <v>LokLF; ,oe~ 'kkjhfjd f'k{kk</v>
      </c>
      <c r="C776" s="1110"/>
      <c r="D776" s="1103" t="str">
        <f>IF('statement of marks'!FJ59="","",'statement of marks'!FJ59)</f>
        <v/>
      </c>
      <c r="E776" s="1103"/>
      <c r="F776" s="1103"/>
      <c r="G776" s="1103" t="str">
        <f>IF('statement of marks'!FK59="","",'statement of marks'!FK59)</f>
        <v/>
      </c>
      <c r="H776" s="1103"/>
      <c r="I776" s="1103"/>
      <c r="J776" s="1103" t="str">
        <f>IF('statement of marks'!FM59="","",'statement of marks'!FM59)</f>
        <v/>
      </c>
      <c r="K776" s="1103"/>
      <c r="L776" s="1103"/>
      <c r="M776" s="1103" t="str">
        <f>IF('statement of marks'!FL59="","",'statement of marks'!FL59)</f>
        <v/>
      </c>
      <c r="N776" s="1103"/>
      <c r="O776" s="1103"/>
      <c r="P776" s="284"/>
      <c r="Q776" s="1126"/>
      <c r="R776" s="1126"/>
      <c r="S776" s="291"/>
      <c r="T776" s="1109" t="str">
        <f>IF('statement of marks'!$FJ$3="","",'statement of marks'!$FJ$3)</f>
        <v>LokLF; ,oe~ 'kkjhfjd f'k{kk</v>
      </c>
      <c r="U776" s="1110"/>
      <c r="V776" s="1103" t="str">
        <f>IF('statement of marks'!FJ60="","",'statement of marks'!FJ60)</f>
        <v/>
      </c>
      <c r="W776" s="1103"/>
      <c r="X776" s="1103"/>
      <c r="Y776" s="1103" t="str">
        <f>IF('statement of marks'!FK60="","",'statement of marks'!FK60)</f>
        <v/>
      </c>
      <c r="Z776" s="1103"/>
      <c r="AA776" s="1103"/>
      <c r="AB776" s="1103" t="str">
        <f>IF('statement of marks'!FM60="","",'statement of marks'!FM60)</f>
        <v/>
      </c>
      <c r="AC776" s="1103"/>
      <c r="AD776" s="1103"/>
      <c r="AE776" s="1103" t="str">
        <f>IF('statement of marks'!FL60="","",'statement of marks'!FL60)</f>
        <v/>
      </c>
      <c r="AF776" s="1103"/>
      <c r="AG776" s="1103"/>
      <c r="AH776" s="284"/>
    </row>
    <row r="777" spans="1:34" ht="19" customHeight="1">
      <c r="A777" s="291"/>
      <c r="B777" s="1104" t="s">
        <v>273</v>
      </c>
      <c r="C777" s="1105"/>
      <c r="D777" s="1081" t="str">
        <f>details!$DZ$3</f>
        <v>vxLr rd</v>
      </c>
      <c r="E777" s="1081"/>
      <c r="F777" s="1081"/>
      <c r="G777" s="1081" t="str">
        <f>details!$ED$3</f>
        <v>vDVwcj rd</v>
      </c>
      <c r="H777" s="1081"/>
      <c r="I777" s="1081"/>
      <c r="J777" s="1081" t="str">
        <f>details!$EL$3</f>
        <v>Qjojh rd</v>
      </c>
      <c r="K777" s="1081"/>
      <c r="L777" s="1081"/>
      <c r="M777" s="1081" t="str">
        <f>details!$EH$3</f>
        <v>fnlEcj rd</v>
      </c>
      <c r="N777" s="1081"/>
      <c r="O777" s="1081"/>
      <c r="P777" s="284"/>
      <c r="Q777" s="1126"/>
      <c r="R777" s="1126"/>
      <c r="S777" s="291"/>
      <c r="T777" s="1104" t="s">
        <v>273</v>
      </c>
      <c r="U777" s="1105"/>
      <c r="V777" s="1106" t="str">
        <f>details!$DZ$3</f>
        <v>vxLr rd</v>
      </c>
      <c r="W777" s="1107"/>
      <c r="X777" s="1108"/>
      <c r="Y777" s="1106" t="str">
        <f>details!$ED$3</f>
        <v>vDVwcj rd</v>
      </c>
      <c r="Z777" s="1107"/>
      <c r="AA777" s="1108"/>
      <c r="AB777" s="1106" t="str">
        <f>details!$EL$3</f>
        <v>Qjojh rd</v>
      </c>
      <c r="AC777" s="1107"/>
      <c r="AD777" s="1108"/>
      <c r="AE777" s="1106" t="str">
        <f>details!$EH$3</f>
        <v>fnlEcj rd</v>
      </c>
      <c r="AF777" s="1107"/>
      <c r="AG777" s="1108"/>
      <c r="AH777" s="284"/>
    </row>
    <row r="778" spans="1:34" ht="19" customHeight="1">
      <c r="A778" s="291"/>
      <c r="B778" s="1100" t="s">
        <v>99</v>
      </c>
      <c r="C778" s="1101"/>
      <c r="D778" s="1102" t="str">
        <f>IF(details!EA59="","",details!EA59)</f>
        <v/>
      </c>
      <c r="E778" s="1102"/>
      <c r="F778" s="1102"/>
      <c r="G778" s="1102" t="str">
        <f>IF(details!EE59="","",details!EE59)</f>
        <v/>
      </c>
      <c r="H778" s="1102"/>
      <c r="I778" s="1102"/>
      <c r="J778" s="1102" t="str">
        <f>IF(details!EM59="","",details!EM59)</f>
        <v/>
      </c>
      <c r="K778" s="1102"/>
      <c r="L778" s="1102"/>
      <c r="M778" s="1102" t="str">
        <f>IF(details!EI59="","",details!EI59)</f>
        <v/>
      </c>
      <c r="N778" s="1102"/>
      <c r="O778" s="1102"/>
      <c r="P778" s="295"/>
      <c r="Q778" s="1126"/>
      <c r="R778" s="1126"/>
      <c r="S778" s="291"/>
      <c r="T778" s="1100" t="s">
        <v>99</v>
      </c>
      <c r="U778" s="1101"/>
      <c r="V778" s="1091" t="str">
        <f>IF(details!EA60="","",details!EA60)</f>
        <v/>
      </c>
      <c r="W778" s="1092"/>
      <c r="X778" s="1093"/>
      <c r="Y778" s="1091" t="str">
        <f>IF(details!EE60="","",details!EE60)</f>
        <v/>
      </c>
      <c r="Z778" s="1092"/>
      <c r="AA778" s="1093"/>
      <c r="AB778" s="1091" t="str">
        <f>IF(details!EM60="","",details!EM60)</f>
        <v/>
      </c>
      <c r="AC778" s="1092"/>
      <c r="AD778" s="1093"/>
      <c r="AE778" s="1091" t="str">
        <f>IF(details!EI60="","",details!EI60)</f>
        <v/>
      </c>
      <c r="AF778" s="1092"/>
      <c r="AG778" s="1093"/>
      <c r="AH778" s="285"/>
    </row>
    <row r="779" spans="1:34" ht="19" customHeight="1">
      <c r="A779" s="292"/>
      <c r="B779" s="1094" t="s">
        <v>15</v>
      </c>
      <c r="C779" s="1095"/>
      <c r="D779" s="1096" t="str">
        <f>IF(details!DZ59="","",details!DZ59)</f>
        <v/>
      </c>
      <c r="E779" s="1096"/>
      <c r="F779" s="1096"/>
      <c r="G779" s="1096" t="str">
        <f>IF(details!ED59="","",details!ED59)</f>
        <v/>
      </c>
      <c r="H779" s="1096"/>
      <c r="I779" s="1096"/>
      <c r="J779" s="1096" t="str">
        <f>IF(details!EL59="","",details!EL59)</f>
        <v/>
      </c>
      <c r="K779" s="1096"/>
      <c r="L779" s="1096"/>
      <c r="M779" s="1096" t="str">
        <f>IF(details!EH59="","",details!EH59)</f>
        <v/>
      </c>
      <c r="N779" s="1096"/>
      <c r="O779" s="1096"/>
      <c r="P779" s="296"/>
      <c r="Q779" s="1126"/>
      <c r="R779" s="1126"/>
      <c r="S779" s="292"/>
      <c r="T779" s="1094" t="s">
        <v>15</v>
      </c>
      <c r="U779" s="1095"/>
      <c r="V779" s="1097" t="str">
        <f>IF(details!DZ60="","",details!DZ60)</f>
        <v/>
      </c>
      <c r="W779" s="1098"/>
      <c r="X779" s="1099"/>
      <c r="Y779" s="1097" t="str">
        <f>IF(details!ED60="","",details!ED60)</f>
        <v/>
      </c>
      <c r="Z779" s="1098"/>
      <c r="AA779" s="1099"/>
      <c r="AB779" s="1097" t="str">
        <f>IF(details!EL60="","",details!EL60)</f>
        <v/>
      </c>
      <c r="AC779" s="1098"/>
      <c r="AD779" s="1099"/>
      <c r="AE779" s="1097" t="str">
        <f>IF(details!EH60="","",details!EH60)</f>
        <v/>
      </c>
      <c r="AF779" s="1098"/>
      <c r="AG779" s="1099"/>
      <c r="AH779" s="286"/>
    </row>
    <row r="780" spans="1:34" ht="19" customHeight="1">
      <c r="A780" s="291"/>
      <c r="B780" s="1089" t="s">
        <v>100</v>
      </c>
      <c r="C780" s="1090"/>
      <c r="D780" s="1081"/>
      <c r="E780" s="1081"/>
      <c r="F780" s="1081"/>
      <c r="G780" s="1081"/>
      <c r="H780" s="1081"/>
      <c r="I780" s="1081"/>
      <c r="J780" s="1081"/>
      <c r="K780" s="1081"/>
      <c r="L780" s="1081"/>
      <c r="M780" s="1081"/>
      <c r="N780" s="1081"/>
      <c r="O780" s="1081"/>
      <c r="P780" s="287"/>
      <c r="Q780" s="1126"/>
      <c r="R780" s="1126"/>
      <c r="S780" s="291"/>
      <c r="T780" s="1089" t="s">
        <v>100</v>
      </c>
      <c r="U780" s="1090"/>
      <c r="V780" s="1081"/>
      <c r="W780" s="1081"/>
      <c r="X780" s="1081"/>
      <c r="Y780" s="1081"/>
      <c r="Z780" s="1081"/>
      <c r="AA780" s="1081"/>
      <c r="AB780" s="1081"/>
      <c r="AC780" s="1081"/>
      <c r="AD780" s="1081"/>
      <c r="AE780" s="1081"/>
      <c r="AF780" s="1081"/>
      <c r="AG780" s="1081"/>
      <c r="AH780" s="287"/>
    </row>
    <row r="781" spans="1:34" ht="19" customHeight="1">
      <c r="A781" s="291"/>
      <c r="B781" s="1087" t="s">
        <v>80</v>
      </c>
      <c r="C781" s="1088"/>
      <c r="D781" s="1081"/>
      <c r="E781" s="1081"/>
      <c r="F781" s="1081"/>
      <c r="G781" s="1081"/>
      <c r="H781" s="1081"/>
      <c r="I781" s="1081"/>
      <c r="J781" s="1081"/>
      <c r="K781" s="1081"/>
      <c r="L781" s="1081"/>
      <c r="M781" s="1081"/>
      <c r="N781" s="1081"/>
      <c r="O781" s="1081"/>
      <c r="P781" s="287"/>
      <c r="Q781" s="1126"/>
      <c r="R781" s="1126"/>
      <c r="S781" s="291"/>
      <c r="T781" s="1087" t="s">
        <v>80</v>
      </c>
      <c r="U781" s="1088"/>
      <c r="V781" s="1081"/>
      <c r="W781" s="1081"/>
      <c r="X781" s="1081"/>
      <c r="Y781" s="1081"/>
      <c r="Z781" s="1081"/>
      <c r="AA781" s="1081"/>
      <c r="AB781" s="1081"/>
      <c r="AC781" s="1081"/>
      <c r="AD781" s="1081"/>
      <c r="AE781" s="1081"/>
      <c r="AF781" s="1081"/>
      <c r="AG781" s="1081"/>
      <c r="AH781" s="287"/>
    </row>
    <row r="782" spans="1:34" ht="19" customHeight="1">
      <c r="A782" s="291"/>
      <c r="B782" s="1085" t="s">
        <v>101</v>
      </c>
      <c r="C782" s="1086"/>
      <c r="D782" s="1081"/>
      <c r="E782" s="1081"/>
      <c r="F782" s="1081"/>
      <c r="G782" s="1081"/>
      <c r="H782" s="1081"/>
      <c r="I782" s="1081"/>
      <c r="J782" s="1081"/>
      <c r="K782" s="1081"/>
      <c r="L782" s="1081"/>
      <c r="M782" s="1081"/>
      <c r="N782" s="1081"/>
      <c r="O782" s="1081"/>
      <c r="P782" s="287"/>
      <c r="Q782" s="1126"/>
      <c r="R782" s="1126"/>
      <c r="S782" s="291"/>
      <c r="T782" s="1085" t="s">
        <v>101</v>
      </c>
      <c r="U782" s="1086"/>
      <c r="V782" s="1081"/>
      <c r="W782" s="1081"/>
      <c r="X782" s="1081"/>
      <c r="Y782" s="1081"/>
      <c r="Z782" s="1081"/>
      <c r="AA782" s="1081"/>
      <c r="AB782" s="1081"/>
      <c r="AC782" s="1081"/>
      <c r="AD782" s="1081"/>
      <c r="AE782" s="1081"/>
      <c r="AF782" s="1081"/>
      <c r="AG782" s="1081"/>
      <c r="AH782" s="287"/>
    </row>
    <row r="783" spans="1:34" ht="19" customHeight="1" thickBot="1">
      <c r="A783" s="293"/>
      <c r="B783" s="1082" t="s">
        <v>102</v>
      </c>
      <c r="C783" s="1083"/>
      <c r="D783" s="1084"/>
      <c r="E783" s="1084"/>
      <c r="F783" s="1084"/>
      <c r="G783" s="1084"/>
      <c r="H783" s="1084"/>
      <c r="I783" s="1084"/>
      <c r="J783" s="1084"/>
      <c r="K783" s="1084"/>
      <c r="L783" s="1084"/>
      <c r="M783" s="1084"/>
      <c r="N783" s="1084"/>
      <c r="O783" s="1084"/>
      <c r="P783" s="288"/>
      <c r="Q783" s="1126"/>
      <c r="R783" s="1126"/>
      <c r="S783" s="293"/>
      <c r="T783" s="1082" t="s">
        <v>102</v>
      </c>
      <c r="U783" s="1083"/>
      <c r="V783" s="1084"/>
      <c r="W783" s="1084"/>
      <c r="X783" s="1084"/>
      <c r="Y783" s="1084"/>
      <c r="Z783" s="1084"/>
      <c r="AA783" s="1084"/>
      <c r="AB783" s="1084"/>
      <c r="AC783" s="1084"/>
      <c r="AD783" s="1084"/>
      <c r="AE783" s="1084"/>
      <c r="AF783" s="1084"/>
      <c r="AG783" s="1084"/>
      <c r="AH783" s="288"/>
    </row>
    <row r="784" spans="1:34" ht="19" customHeight="1">
      <c r="A784" s="290"/>
      <c r="B784" s="1123" t="s">
        <v>47</v>
      </c>
      <c r="C784" s="1124"/>
      <c r="D784" s="1124"/>
      <c r="E784" s="1124"/>
      <c r="F784" s="1124"/>
      <c r="G784" s="1124"/>
      <c r="H784" s="1124"/>
      <c r="I784" s="1124"/>
      <c r="J784" s="1124"/>
      <c r="K784" s="1124"/>
      <c r="L784" s="1124"/>
      <c r="M784" s="1124"/>
      <c r="N784" s="1124"/>
      <c r="O784" s="1124"/>
      <c r="P784" s="1125"/>
      <c r="Q784" s="1126"/>
      <c r="R784" s="1126"/>
      <c r="S784" s="290"/>
      <c r="T784" s="1123" t="s">
        <v>47</v>
      </c>
      <c r="U784" s="1124"/>
      <c r="V784" s="1124"/>
      <c r="W784" s="1124"/>
      <c r="X784" s="1124"/>
      <c r="Y784" s="1124"/>
      <c r="Z784" s="1124"/>
      <c r="AA784" s="1124"/>
      <c r="AB784" s="1124"/>
      <c r="AC784" s="1124"/>
      <c r="AD784" s="1124"/>
      <c r="AE784" s="1124"/>
      <c r="AF784" s="1124"/>
      <c r="AG784" s="1124"/>
      <c r="AH784" s="1125"/>
    </row>
    <row r="785" spans="1:34" ht="19" customHeight="1">
      <c r="A785" s="1127"/>
      <c r="B785" s="1128" t="str">
        <f>'statement of marks'!$A$1</f>
        <v>jk- ck- ek/;fed fo|ky; uohu] fuEckgsM+k</v>
      </c>
      <c r="C785" s="1129"/>
      <c r="D785" s="1129"/>
      <c r="E785" s="1129"/>
      <c r="F785" s="1129"/>
      <c r="G785" s="1129"/>
      <c r="H785" s="1129"/>
      <c r="I785" s="1129"/>
      <c r="J785" s="1129"/>
      <c r="K785" s="1129"/>
      <c r="L785" s="1129"/>
      <c r="M785" s="1129"/>
      <c r="N785" s="1129"/>
      <c r="O785" s="1129"/>
      <c r="P785" s="1130"/>
      <c r="Q785" s="1126"/>
      <c r="R785" s="1126"/>
      <c r="S785" s="1127"/>
      <c r="T785" s="1128" t="str">
        <f>'statement of marks'!$A$1</f>
        <v>jk- ck- ek/;fed fo|ky; uohu] fuEckgsM+k</v>
      </c>
      <c r="U785" s="1129"/>
      <c r="V785" s="1129"/>
      <c r="W785" s="1129"/>
      <c r="X785" s="1129"/>
      <c r="Y785" s="1129"/>
      <c r="Z785" s="1129"/>
      <c r="AA785" s="1129"/>
      <c r="AB785" s="1129"/>
      <c r="AC785" s="1129"/>
      <c r="AD785" s="1129"/>
      <c r="AE785" s="1129"/>
      <c r="AF785" s="1129"/>
      <c r="AG785" s="1129"/>
      <c r="AH785" s="1130"/>
    </row>
    <row r="786" spans="1:34" ht="19" customHeight="1">
      <c r="A786" s="1127"/>
      <c r="B786" s="1128"/>
      <c r="C786" s="1129"/>
      <c r="D786" s="1129"/>
      <c r="E786" s="1129"/>
      <c r="F786" s="1129"/>
      <c r="G786" s="1129"/>
      <c r="H786" s="1129"/>
      <c r="I786" s="1129"/>
      <c r="J786" s="1129"/>
      <c r="K786" s="1129"/>
      <c r="L786" s="1129"/>
      <c r="M786" s="1129"/>
      <c r="N786" s="1129"/>
      <c r="O786" s="1129"/>
      <c r="P786" s="1130"/>
      <c r="Q786" s="1126"/>
      <c r="R786" s="1126"/>
      <c r="S786" s="1127"/>
      <c r="T786" s="1128"/>
      <c r="U786" s="1129"/>
      <c r="V786" s="1129"/>
      <c r="W786" s="1129"/>
      <c r="X786" s="1129"/>
      <c r="Y786" s="1129"/>
      <c r="Z786" s="1129"/>
      <c r="AA786" s="1129"/>
      <c r="AB786" s="1129"/>
      <c r="AC786" s="1129"/>
      <c r="AD786" s="1129"/>
      <c r="AE786" s="1129"/>
      <c r="AF786" s="1129"/>
      <c r="AG786" s="1129"/>
      <c r="AH786" s="1130"/>
    </row>
    <row r="787" spans="1:34" ht="19" customHeight="1">
      <c r="A787" s="291"/>
      <c r="B787" s="1131" t="s">
        <v>96</v>
      </c>
      <c r="C787" s="1132"/>
      <c r="D787" s="1119" t="str">
        <f>'statement of marks'!$H$3</f>
        <v>2015-16</v>
      </c>
      <c r="E787" s="1119"/>
      <c r="F787" s="1119"/>
      <c r="G787" s="1119"/>
      <c r="H787" s="1119"/>
      <c r="I787" s="1119"/>
      <c r="J787" s="1119"/>
      <c r="K787" s="1119"/>
      <c r="L787" s="1119"/>
      <c r="M787" s="1119"/>
      <c r="N787" s="1119"/>
      <c r="O787" s="1119"/>
      <c r="P787" s="1120"/>
      <c r="Q787" s="1126"/>
      <c r="R787" s="1126"/>
      <c r="S787" s="291"/>
      <c r="T787" s="1131" t="s">
        <v>96</v>
      </c>
      <c r="U787" s="1132"/>
      <c r="V787" s="1119" t="str">
        <f>'statement of marks'!$H$3</f>
        <v>2015-16</v>
      </c>
      <c r="W787" s="1119"/>
      <c r="X787" s="1119"/>
      <c r="Y787" s="1119"/>
      <c r="Z787" s="1119"/>
      <c r="AA787" s="1119"/>
      <c r="AB787" s="1119"/>
      <c r="AC787" s="1119"/>
      <c r="AD787" s="1119"/>
      <c r="AE787" s="1119"/>
      <c r="AF787" s="1119"/>
      <c r="AG787" s="1119"/>
      <c r="AH787" s="1120"/>
    </row>
    <row r="788" spans="1:34" ht="19" customHeight="1">
      <c r="A788" s="291"/>
      <c r="B788" s="1114" t="s">
        <v>218</v>
      </c>
      <c r="C788" s="1115"/>
      <c r="D788" s="1115" t="str">
        <f>IF('statement of marks'!J61="","",'statement of marks'!J61)</f>
        <v/>
      </c>
      <c r="E788" s="1115"/>
      <c r="F788" s="1115"/>
      <c r="G788" s="1115"/>
      <c r="H788" s="1115"/>
      <c r="I788" s="1115"/>
      <c r="J788" s="1115"/>
      <c r="K788" s="1115"/>
      <c r="L788" s="1115"/>
      <c r="M788" s="1115"/>
      <c r="N788" s="1115"/>
      <c r="O788" s="1115"/>
      <c r="P788" s="1133"/>
      <c r="Q788" s="1126"/>
      <c r="R788" s="1126"/>
      <c r="S788" s="291"/>
      <c r="T788" s="1114" t="s">
        <v>218</v>
      </c>
      <c r="U788" s="1115"/>
      <c r="V788" s="1115" t="str">
        <f>IF('statement of marks'!J62="","",'statement of marks'!J62)</f>
        <v/>
      </c>
      <c r="W788" s="1115"/>
      <c r="X788" s="1115"/>
      <c r="Y788" s="1115"/>
      <c r="Z788" s="1115"/>
      <c r="AA788" s="1115"/>
      <c r="AB788" s="1115"/>
      <c r="AC788" s="1115"/>
      <c r="AD788" s="1115"/>
      <c r="AE788" s="1115"/>
      <c r="AF788" s="1115"/>
      <c r="AG788" s="1115"/>
      <c r="AH788" s="1133"/>
    </row>
    <row r="789" spans="1:34" ht="19" customHeight="1">
      <c r="A789" s="291"/>
      <c r="B789" s="1114" t="s">
        <v>219</v>
      </c>
      <c r="C789" s="1115"/>
      <c r="D789" s="1115" t="str">
        <f>IF('statement of marks'!K61="","",'statement of marks'!K61)</f>
        <v/>
      </c>
      <c r="E789" s="1115"/>
      <c r="F789" s="1115"/>
      <c r="G789" s="1115"/>
      <c r="H789" s="1115"/>
      <c r="I789" s="1115"/>
      <c r="J789" s="1115"/>
      <c r="K789" s="1115"/>
      <c r="L789" s="1115"/>
      <c r="M789" s="1115"/>
      <c r="N789" s="1115"/>
      <c r="O789" s="1115"/>
      <c r="P789" s="1133"/>
      <c r="Q789" s="1126"/>
      <c r="R789" s="1126"/>
      <c r="S789" s="291"/>
      <c r="T789" s="1114" t="s">
        <v>219</v>
      </c>
      <c r="U789" s="1115"/>
      <c r="V789" s="1115" t="str">
        <f>IF('statement of marks'!K62="","",'statement of marks'!K62)</f>
        <v/>
      </c>
      <c r="W789" s="1115"/>
      <c r="X789" s="1115"/>
      <c r="Y789" s="1115"/>
      <c r="Z789" s="1115"/>
      <c r="AA789" s="1115"/>
      <c r="AB789" s="1115"/>
      <c r="AC789" s="1115"/>
      <c r="AD789" s="1115"/>
      <c r="AE789" s="1115"/>
      <c r="AF789" s="1115"/>
      <c r="AG789" s="1115"/>
      <c r="AH789" s="1133"/>
    </row>
    <row r="790" spans="1:34" ht="19" customHeight="1">
      <c r="A790" s="291"/>
      <c r="B790" s="1114" t="s">
        <v>220</v>
      </c>
      <c r="C790" s="1115"/>
      <c r="D790" s="1115" t="str">
        <f>IF('statement of marks'!L61="","",'statement of marks'!L61)</f>
        <v/>
      </c>
      <c r="E790" s="1115"/>
      <c r="F790" s="1115"/>
      <c r="G790" s="1115"/>
      <c r="H790" s="1115"/>
      <c r="I790" s="1115"/>
      <c r="J790" s="1115"/>
      <c r="K790" s="1115"/>
      <c r="L790" s="1115"/>
      <c r="M790" s="1115"/>
      <c r="N790" s="1115"/>
      <c r="O790" s="1115"/>
      <c r="P790" s="1133"/>
      <c r="Q790" s="1126"/>
      <c r="R790" s="1126"/>
      <c r="S790" s="291"/>
      <c r="T790" s="1114" t="s">
        <v>220</v>
      </c>
      <c r="U790" s="1115"/>
      <c r="V790" s="1115" t="str">
        <f>IF('statement of marks'!L62="","",'statement of marks'!L62)</f>
        <v/>
      </c>
      <c r="W790" s="1115"/>
      <c r="X790" s="1115"/>
      <c r="Y790" s="1115"/>
      <c r="Z790" s="1115"/>
      <c r="AA790" s="1115"/>
      <c r="AB790" s="1115"/>
      <c r="AC790" s="1115"/>
      <c r="AD790" s="1115"/>
      <c r="AE790" s="1115"/>
      <c r="AF790" s="1115"/>
      <c r="AG790" s="1115"/>
      <c r="AH790" s="1133"/>
    </row>
    <row r="791" spans="1:34" ht="19" customHeight="1">
      <c r="A791" s="291"/>
      <c r="B791" s="1114" t="s">
        <v>221</v>
      </c>
      <c r="C791" s="1115"/>
      <c r="D791" s="1119" t="str">
        <f>'statement of marks'!$G$3</f>
        <v>6 A</v>
      </c>
      <c r="E791" s="1119"/>
      <c r="F791" s="1119"/>
      <c r="G791" s="1119"/>
      <c r="H791" s="1115" t="s">
        <v>9</v>
      </c>
      <c r="I791" s="1115"/>
      <c r="J791" s="1115"/>
      <c r="K791" s="1115"/>
      <c r="L791" s="1115"/>
      <c r="M791" s="1119" t="str">
        <f>IF('statement of marks'!D61="","",'statement of marks'!D61)</f>
        <v/>
      </c>
      <c r="N791" s="1119"/>
      <c r="O791" s="1119"/>
      <c r="P791" s="1120"/>
      <c r="Q791" s="1126"/>
      <c r="R791" s="1126"/>
      <c r="S791" s="291"/>
      <c r="T791" s="1114" t="s">
        <v>221</v>
      </c>
      <c r="U791" s="1115"/>
      <c r="V791" s="1119" t="str">
        <f>'statement of marks'!$G$3</f>
        <v>6 A</v>
      </c>
      <c r="W791" s="1119"/>
      <c r="X791" s="1119"/>
      <c r="Y791" s="1119"/>
      <c r="Z791" s="1115" t="s">
        <v>9</v>
      </c>
      <c r="AA791" s="1115"/>
      <c r="AB791" s="1115"/>
      <c r="AC791" s="1115"/>
      <c r="AD791" s="1115"/>
      <c r="AE791" s="1119" t="str">
        <f>IF('statement of marks'!D62="","",'statement of marks'!D62)</f>
        <v/>
      </c>
      <c r="AF791" s="1119"/>
      <c r="AG791" s="1119"/>
      <c r="AH791" s="1120"/>
    </row>
    <row r="792" spans="1:34" ht="19" customHeight="1">
      <c r="A792" s="291"/>
      <c r="B792" s="1114" t="s">
        <v>222</v>
      </c>
      <c r="C792" s="1115"/>
      <c r="D792" s="1119" t="str">
        <f>IF('statement of marks'!F61="","",'statement of marks'!F61)</f>
        <v/>
      </c>
      <c r="E792" s="1119"/>
      <c r="F792" s="1119"/>
      <c r="G792" s="1119"/>
      <c r="H792" s="1115" t="s">
        <v>0</v>
      </c>
      <c r="I792" s="1115"/>
      <c r="J792" s="1115"/>
      <c r="K792" s="1115"/>
      <c r="L792" s="1115"/>
      <c r="M792" s="1121" t="str">
        <f>IF('statement of marks'!H61="","",'statement of marks'!H61)</f>
        <v/>
      </c>
      <c r="N792" s="1121"/>
      <c r="O792" s="1121"/>
      <c r="P792" s="1122"/>
      <c r="Q792" s="1126"/>
      <c r="R792" s="1126"/>
      <c r="S792" s="291"/>
      <c r="T792" s="1114" t="s">
        <v>222</v>
      </c>
      <c r="U792" s="1115"/>
      <c r="V792" s="1119" t="str">
        <f>IF('statement of marks'!F62="","",'statement of marks'!F62)</f>
        <v/>
      </c>
      <c r="W792" s="1119"/>
      <c r="X792" s="1119"/>
      <c r="Y792" s="1119"/>
      <c r="Z792" s="1115" t="s">
        <v>0</v>
      </c>
      <c r="AA792" s="1115"/>
      <c r="AB792" s="1115"/>
      <c r="AC792" s="1115"/>
      <c r="AD792" s="1115"/>
      <c r="AE792" s="1121" t="str">
        <f>IF('statement of marks'!H62="","",'statement of marks'!H62)</f>
        <v/>
      </c>
      <c r="AF792" s="1121"/>
      <c r="AG792" s="1121"/>
      <c r="AH792" s="1122"/>
    </row>
    <row r="793" spans="1:34" ht="19" customHeight="1">
      <c r="A793" s="291"/>
      <c r="B793" s="289" t="s">
        <v>28</v>
      </c>
      <c r="C793" s="279" t="s">
        <v>97</v>
      </c>
      <c r="D793" s="1111" t="s">
        <v>1</v>
      </c>
      <c r="E793" s="1111"/>
      <c r="F793" s="1111"/>
      <c r="G793" s="1111" t="s">
        <v>21</v>
      </c>
      <c r="H793" s="1111"/>
      <c r="I793" s="1111"/>
      <c r="J793" s="1111" t="s">
        <v>68</v>
      </c>
      <c r="K793" s="1111"/>
      <c r="L793" s="1111"/>
      <c r="M793" s="1111" t="s">
        <v>98</v>
      </c>
      <c r="N793" s="1111"/>
      <c r="O793" s="1111"/>
      <c r="P793" s="280" t="s">
        <v>278</v>
      </c>
      <c r="Q793" s="1126"/>
      <c r="R793" s="1126"/>
      <c r="S793" s="291"/>
      <c r="T793" s="289" t="s">
        <v>28</v>
      </c>
      <c r="U793" s="279" t="s">
        <v>97</v>
      </c>
      <c r="V793" s="1111" t="s">
        <v>1</v>
      </c>
      <c r="W793" s="1111"/>
      <c r="X793" s="1111"/>
      <c r="Y793" s="1111" t="s">
        <v>21</v>
      </c>
      <c r="Z793" s="1111"/>
      <c r="AA793" s="1111"/>
      <c r="AB793" s="1111" t="s">
        <v>68</v>
      </c>
      <c r="AC793" s="1111"/>
      <c r="AD793" s="1111"/>
      <c r="AE793" s="1111" t="s">
        <v>98</v>
      </c>
      <c r="AF793" s="1111"/>
      <c r="AG793" s="1111"/>
      <c r="AH793" s="280" t="s">
        <v>278</v>
      </c>
    </row>
    <row r="794" spans="1:34" ht="19" customHeight="1">
      <c r="A794" s="291"/>
      <c r="B794" s="1104" t="s">
        <v>3</v>
      </c>
      <c r="C794" s="1105"/>
      <c r="D794" s="312">
        <f>IF('statement of marks'!M$6="","",'statement of marks'!M$6)</f>
        <v>5</v>
      </c>
      <c r="E794" s="312">
        <f>IF('statement of marks'!N$6="","",'statement of marks'!N$6)</f>
        <v>5</v>
      </c>
      <c r="F794" s="312">
        <f>IF('statement of marks'!O$6="","",'statement of marks'!O$6)</f>
        <v>10</v>
      </c>
      <c r="G794" s="312">
        <f>IF('statement of marks'!P$6="","",'statement of marks'!P$6)</f>
        <v>5</v>
      </c>
      <c r="H794" s="312">
        <f>IF('statement of marks'!Q$6="","",'statement of marks'!Q$6)</f>
        <v>5</v>
      </c>
      <c r="I794" s="312">
        <f>IF('statement of marks'!R$6="","",'statement of marks'!R$6)</f>
        <v>10</v>
      </c>
      <c r="J794" s="312">
        <f>IF('statement of marks'!S$6="","",'statement of marks'!S$6)</f>
        <v>5</v>
      </c>
      <c r="K794" s="312">
        <f>IF('statement of marks'!T$6="","",'statement of marks'!T$6)</f>
        <v>5</v>
      </c>
      <c r="L794" s="312">
        <f>IF('statement of marks'!U$6="","",'statement of marks'!U$6)</f>
        <v>10</v>
      </c>
      <c r="M794" s="312">
        <f>IF('statement of marks'!W$6="","",'statement of marks'!W$6)</f>
        <v>50</v>
      </c>
      <c r="N794" s="312">
        <f>IF('statement of marks'!X$6="","",'statement of marks'!X$6)</f>
        <v>20</v>
      </c>
      <c r="O794" s="312">
        <f>IF('statement of marks'!Y$6="","",'statement of marks'!Y$6)</f>
        <v>70</v>
      </c>
      <c r="P794" s="281">
        <f>IF('statement of marks'!Z$6="","",'statement of marks'!Z$6)</f>
        <v>100</v>
      </c>
      <c r="Q794" s="1126"/>
      <c r="R794" s="1126"/>
      <c r="S794" s="291"/>
      <c r="T794" s="1104" t="s">
        <v>3</v>
      </c>
      <c r="U794" s="1105"/>
      <c r="V794" s="312">
        <f>IF('statement of marks'!M$6="","",'statement of marks'!M$6)</f>
        <v>5</v>
      </c>
      <c r="W794" s="312">
        <f>IF('statement of marks'!N$6="","",'statement of marks'!N$6)</f>
        <v>5</v>
      </c>
      <c r="X794" s="312">
        <f>IF('statement of marks'!O$6="","",'statement of marks'!O$6)</f>
        <v>10</v>
      </c>
      <c r="Y794" s="312">
        <f>IF('statement of marks'!P$6="","",'statement of marks'!P$6)</f>
        <v>5</v>
      </c>
      <c r="Z794" s="312">
        <f>IF('statement of marks'!Q$6="","",'statement of marks'!Q$6)</f>
        <v>5</v>
      </c>
      <c r="AA794" s="312">
        <f>IF('statement of marks'!R$6="","",'statement of marks'!R$6)</f>
        <v>10</v>
      </c>
      <c r="AB794" s="312">
        <f>IF('statement of marks'!S$6="","",'statement of marks'!S$6)</f>
        <v>5</v>
      </c>
      <c r="AC794" s="312">
        <f>IF('statement of marks'!T$6="","",'statement of marks'!T$6)</f>
        <v>5</v>
      </c>
      <c r="AD794" s="312">
        <f>IF('statement of marks'!U$6="","",'statement of marks'!U$6)</f>
        <v>10</v>
      </c>
      <c r="AE794" s="312">
        <f>IF('statement of marks'!W$6="","",'statement of marks'!W$6)</f>
        <v>50</v>
      </c>
      <c r="AF794" s="312">
        <f>IF('statement of marks'!X$6="","",'statement of marks'!X$6)</f>
        <v>20</v>
      </c>
      <c r="AG794" s="312">
        <f>IF('statement of marks'!Y$6="","",'statement of marks'!Y$6)</f>
        <v>70</v>
      </c>
      <c r="AH794" s="281">
        <f>IF('statement of marks'!Z$6="","",'statement of marks'!Z$6)</f>
        <v>100</v>
      </c>
    </row>
    <row r="795" spans="1:34" ht="19" customHeight="1">
      <c r="A795" s="291"/>
      <c r="B795" s="1114" t="str">
        <f>IF('statement of marks'!$M$3="","",'statement of marks'!$M$3)</f>
        <v>fgUnh</v>
      </c>
      <c r="C795" s="1115"/>
      <c r="D795" s="277" t="str">
        <f>IF('statement of marks'!M61="","",'statement of marks'!M61)</f>
        <v/>
      </c>
      <c r="E795" s="277" t="str">
        <f>IF('statement of marks'!N61="","",'statement of marks'!N61)</f>
        <v/>
      </c>
      <c r="F795" s="275" t="str">
        <f>IF('statement of marks'!O61="","",'statement of marks'!O61)</f>
        <v/>
      </c>
      <c r="G795" s="277" t="str">
        <f>IF('statement of marks'!P61="","",'statement of marks'!P61)</f>
        <v/>
      </c>
      <c r="H795" s="277" t="str">
        <f>IF('statement of marks'!Q61="","",'statement of marks'!Q61)</f>
        <v/>
      </c>
      <c r="I795" s="275" t="str">
        <f>IF('statement of marks'!R61="","",'statement of marks'!R61)</f>
        <v/>
      </c>
      <c r="J795" s="277" t="str">
        <f>IF('statement of marks'!S61="","",'statement of marks'!S61)</f>
        <v/>
      </c>
      <c r="K795" s="277" t="str">
        <f>IF('statement of marks'!T61="","",'statement of marks'!T61)</f>
        <v/>
      </c>
      <c r="L795" s="275" t="str">
        <f>IF('statement of marks'!U61="","",'statement of marks'!U61)</f>
        <v/>
      </c>
      <c r="M795" s="277" t="str">
        <f>IF('statement of marks'!W61="","",'statement of marks'!W61)</f>
        <v/>
      </c>
      <c r="N795" s="277" t="str">
        <f>IF('statement of marks'!X61="","",'statement of marks'!X61)</f>
        <v/>
      </c>
      <c r="O795" s="275" t="str">
        <f>IF('statement of marks'!Y61="","",'statement of marks'!Y61)</f>
        <v/>
      </c>
      <c r="P795" s="281" t="str">
        <f>IF('statement of marks'!Z61="","",'statement of marks'!Z61)</f>
        <v/>
      </c>
      <c r="Q795" s="1126"/>
      <c r="R795" s="1126"/>
      <c r="S795" s="291"/>
      <c r="T795" s="1114" t="str">
        <f>IF('statement of marks'!$M$3="","",'statement of marks'!$M$3)</f>
        <v>fgUnh</v>
      </c>
      <c r="U795" s="1115"/>
      <c r="V795" s="277" t="str">
        <f>IF('statement of marks'!M62="","",'statement of marks'!M62)</f>
        <v/>
      </c>
      <c r="W795" s="277" t="str">
        <f>IF('statement of marks'!N62="","",'statement of marks'!N62)</f>
        <v/>
      </c>
      <c r="X795" s="275" t="str">
        <f>IF('statement of marks'!O62="","",'statement of marks'!O62)</f>
        <v/>
      </c>
      <c r="Y795" s="277" t="str">
        <f>IF('statement of marks'!P62="","",'statement of marks'!P62)</f>
        <v/>
      </c>
      <c r="Z795" s="277" t="str">
        <f>IF('statement of marks'!Q62="","",'statement of marks'!Q62)</f>
        <v/>
      </c>
      <c r="AA795" s="275" t="str">
        <f>IF('statement of marks'!R62="","",'statement of marks'!R62)</f>
        <v/>
      </c>
      <c r="AB795" s="277" t="str">
        <f>IF('statement of marks'!S62="","",'statement of marks'!S62)</f>
        <v/>
      </c>
      <c r="AC795" s="277" t="str">
        <f>IF('statement of marks'!T62="","",'statement of marks'!T62)</f>
        <v/>
      </c>
      <c r="AD795" s="275" t="str">
        <f>IF('statement of marks'!U62="","",'statement of marks'!U62)</f>
        <v/>
      </c>
      <c r="AE795" s="277" t="str">
        <f>IF('statement of marks'!W62="","",'statement of marks'!W62)</f>
        <v/>
      </c>
      <c r="AF795" s="277" t="str">
        <f>IF('statement of marks'!X62="","",'statement of marks'!X62)</f>
        <v/>
      </c>
      <c r="AG795" s="275" t="str">
        <f>IF('statement of marks'!Y62="","",'statement of marks'!Y62)</f>
        <v/>
      </c>
      <c r="AH795" s="281" t="str">
        <f>IF('statement of marks'!Z62="","",'statement of marks'!Z62)</f>
        <v/>
      </c>
    </row>
    <row r="796" spans="1:34" ht="19" customHeight="1">
      <c r="A796" s="291"/>
      <c r="B796" s="1114" t="str">
        <f>IF('statement of marks'!$AI$3="","",'statement of marks'!$AI$3)</f>
        <v>vaxszth</v>
      </c>
      <c r="C796" s="1115"/>
      <c r="D796" s="277" t="str">
        <f>IF('statement of marks'!AI61="","",'statement of marks'!AI61)</f>
        <v/>
      </c>
      <c r="E796" s="277" t="str">
        <f>IF('statement of marks'!AJ61="","",'statement of marks'!AJ61)</f>
        <v/>
      </c>
      <c r="F796" s="275" t="str">
        <f>IF('statement of marks'!AK61="","",'statement of marks'!AK61)</f>
        <v/>
      </c>
      <c r="G796" s="277" t="str">
        <f>IF('statement of marks'!AL61="","",'statement of marks'!AL61)</f>
        <v/>
      </c>
      <c r="H796" s="277" t="str">
        <f>IF('statement of marks'!AM61="","",'statement of marks'!AM61)</f>
        <v/>
      </c>
      <c r="I796" s="275" t="str">
        <f>IF('statement of marks'!AN61="","",'statement of marks'!AN61)</f>
        <v/>
      </c>
      <c r="J796" s="277" t="str">
        <f>IF('statement of marks'!AO61="","",'statement of marks'!AO61)</f>
        <v/>
      </c>
      <c r="K796" s="277" t="str">
        <f>IF('statement of marks'!AP61="","",'statement of marks'!AP61)</f>
        <v/>
      </c>
      <c r="L796" s="275" t="str">
        <f>IF('statement of marks'!AQ61="","",'statement of marks'!AQ61)</f>
        <v/>
      </c>
      <c r="M796" s="277" t="str">
        <f>IF('statement of marks'!AS61="","",'statement of marks'!AS61)</f>
        <v/>
      </c>
      <c r="N796" s="277" t="str">
        <f>IF('statement of marks'!AT61="","",'statement of marks'!AT61)</f>
        <v/>
      </c>
      <c r="O796" s="275" t="str">
        <f>IF('statement of marks'!AU61="","",'statement of marks'!AU61)</f>
        <v/>
      </c>
      <c r="P796" s="281" t="str">
        <f>IF('statement of marks'!AV61="","",'statement of marks'!AV61)</f>
        <v/>
      </c>
      <c r="Q796" s="1126"/>
      <c r="R796" s="1126"/>
      <c r="S796" s="291"/>
      <c r="T796" s="1114" t="str">
        <f>IF('statement of marks'!$AI$3="","",'statement of marks'!$AI$3)</f>
        <v>vaxszth</v>
      </c>
      <c r="U796" s="1115"/>
      <c r="V796" s="277" t="str">
        <f>IF('statement of marks'!AI62="","",'statement of marks'!AI62)</f>
        <v/>
      </c>
      <c r="W796" s="277" t="str">
        <f>IF('statement of marks'!AJ62="","",'statement of marks'!AJ62)</f>
        <v/>
      </c>
      <c r="X796" s="275" t="str">
        <f>IF('statement of marks'!AK62="","",'statement of marks'!AK62)</f>
        <v/>
      </c>
      <c r="Y796" s="277" t="str">
        <f>IF('statement of marks'!AL62="","",'statement of marks'!AL62)</f>
        <v/>
      </c>
      <c r="Z796" s="277" t="str">
        <f>IF('statement of marks'!AM62="","",'statement of marks'!AM62)</f>
        <v/>
      </c>
      <c r="AA796" s="275" t="str">
        <f>IF('statement of marks'!AN62="","",'statement of marks'!AN62)</f>
        <v/>
      </c>
      <c r="AB796" s="277" t="str">
        <f>IF('statement of marks'!AO62="","",'statement of marks'!AO62)</f>
        <v/>
      </c>
      <c r="AC796" s="277" t="str">
        <f>IF('statement of marks'!AP62="","",'statement of marks'!AP62)</f>
        <v/>
      </c>
      <c r="AD796" s="275" t="str">
        <f>IF('statement of marks'!AQ62="","",'statement of marks'!AQ62)</f>
        <v/>
      </c>
      <c r="AE796" s="277" t="str">
        <f>IF('statement of marks'!AS62="","",'statement of marks'!AS62)</f>
        <v/>
      </c>
      <c r="AF796" s="277" t="str">
        <f>IF('statement of marks'!AT62="","",'statement of marks'!AT62)</f>
        <v/>
      </c>
      <c r="AG796" s="275" t="str">
        <f>IF('statement of marks'!AU62="","",'statement of marks'!AU62)</f>
        <v/>
      </c>
      <c r="AH796" s="281" t="str">
        <f>IF('statement of marks'!AV62="","",'statement of marks'!AV62)</f>
        <v/>
      </c>
    </row>
    <row r="797" spans="1:34" ht="19" customHeight="1">
      <c r="A797" s="291"/>
      <c r="B797" s="1114" t="str">
        <f>IF('statement of marks'!BE61="s","laLd`r",IF('statement of marks'!BE61="u","mnwZ",IF('statement of marks'!BE61="g","xqtjkrh",IF('statement of marks'!BE61="p","iatkch",IF('statement of marks'!BE61="sd","fla/kh","r`rh; Hkk""kk")))))</f>
        <v>r`rh; Hkk"kk</v>
      </c>
      <c r="C797" s="1115"/>
      <c r="D797" s="277" t="str">
        <f>IF('statement of marks'!BF61="","",'statement of marks'!BF61)</f>
        <v/>
      </c>
      <c r="E797" s="277" t="str">
        <f>IF('statement of marks'!BG61="","",'statement of marks'!BG61)</f>
        <v/>
      </c>
      <c r="F797" s="275" t="str">
        <f>IF('statement of marks'!BH61="","",'statement of marks'!BH61)</f>
        <v/>
      </c>
      <c r="G797" s="277" t="str">
        <f>IF('statement of marks'!BI61="","",'statement of marks'!BI61)</f>
        <v/>
      </c>
      <c r="H797" s="277" t="str">
        <f>IF('statement of marks'!BJ61="","",'statement of marks'!BJ61)</f>
        <v/>
      </c>
      <c r="I797" s="275" t="str">
        <f>IF('statement of marks'!BK61="","",'statement of marks'!BK61)</f>
        <v/>
      </c>
      <c r="J797" s="277" t="str">
        <f>IF('statement of marks'!BL61="","",'statement of marks'!BL61)</f>
        <v/>
      </c>
      <c r="K797" s="277" t="str">
        <f>IF('statement of marks'!BM61="","",'statement of marks'!BM61)</f>
        <v/>
      </c>
      <c r="L797" s="275" t="str">
        <f>IF('statement of marks'!BN61="","",'statement of marks'!BN61)</f>
        <v/>
      </c>
      <c r="M797" s="277" t="str">
        <f>IF('statement of marks'!BP61="","",'statement of marks'!BP61)</f>
        <v/>
      </c>
      <c r="N797" s="277" t="str">
        <f>IF('statement of marks'!BQ61="","",'statement of marks'!BQ61)</f>
        <v/>
      </c>
      <c r="O797" s="275" t="str">
        <f>IF('statement of marks'!BR61="","",'statement of marks'!BR61)</f>
        <v/>
      </c>
      <c r="P797" s="281" t="str">
        <f>IF('statement of marks'!BS61="","",'statement of marks'!BS61)</f>
        <v/>
      </c>
      <c r="Q797" s="1126"/>
      <c r="R797" s="1126"/>
      <c r="S797" s="291"/>
      <c r="T797" s="1114" t="str">
        <f>IF('statement of marks'!BE62="s","laLd`r",IF('statement of marks'!BE62="u","mnwZ",IF('statement of marks'!BE62="g","xqtjkrh",IF('statement of marks'!BE62="p","iatkch",IF('statement of marks'!BE62="sd","fla/kh","r`rh; Hkk""kk")))))</f>
        <v>r`rh; Hkk"kk</v>
      </c>
      <c r="U797" s="1115"/>
      <c r="V797" s="277" t="str">
        <f>IF('statement of marks'!BF62="","",'statement of marks'!BF62)</f>
        <v/>
      </c>
      <c r="W797" s="277" t="str">
        <f>IF('statement of marks'!BG62="","",'statement of marks'!BG62)</f>
        <v/>
      </c>
      <c r="X797" s="275" t="str">
        <f>IF('statement of marks'!BH62="","",'statement of marks'!BH62)</f>
        <v/>
      </c>
      <c r="Y797" s="277" t="str">
        <f>IF('statement of marks'!BI62="","",'statement of marks'!BI62)</f>
        <v/>
      </c>
      <c r="Z797" s="277" t="str">
        <f>IF('statement of marks'!BJ62="","",'statement of marks'!BJ62)</f>
        <v/>
      </c>
      <c r="AA797" s="275" t="str">
        <f>IF('statement of marks'!BK62="","",'statement of marks'!BK62)</f>
        <v/>
      </c>
      <c r="AB797" s="277" t="str">
        <f>IF('statement of marks'!BL62="","",'statement of marks'!BL62)</f>
        <v/>
      </c>
      <c r="AC797" s="277" t="str">
        <f>IF('statement of marks'!BM62="","",'statement of marks'!BM62)</f>
        <v/>
      </c>
      <c r="AD797" s="275" t="str">
        <f>IF('statement of marks'!BN62="","",'statement of marks'!BN62)</f>
        <v/>
      </c>
      <c r="AE797" s="277" t="str">
        <f>IF('statement of marks'!BP62="","",'statement of marks'!BP62)</f>
        <v/>
      </c>
      <c r="AF797" s="277" t="str">
        <f>IF('statement of marks'!BQ62="","",'statement of marks'!BQ62)</f>
        <v/>
      </c>
      <c r="AG797" s="275" t="str">
        <f>IF('statement of marks'!BR62="","",'statement of marks'!BR62)</f>
        <v/>
      </c>
      <c r="AH797" s="281" t="str">
        <f>IF('statement of marks'!BS62="","",'statement of marks'!BS62)</f>
        <v/>
      </c>
    </row>
    <row r="798" spans="1:34" ht="19" customHeight="1">
      <c r="A798" s="291"/>
      <c r="B798" s="1114" t="str">
        <f>IF('statement of marks'!$CB$3="","",'statement of marks'!$CB$3)</f>
        <v>xf.kr</v>
      </c>
      <c r="C798" s="1115"/>
      <c r="D798" s="277" t="str">
        <f>IF('statement of marks'!CB61="","",'statement of marks'!CB61)</f>
        <v/>
      </c>
      <c r="E798" s="277" t="str">
        <f>IF('statement of marks'!CC61="","",'statement of marks'!CC61)</f>
        <v/>
      </c>
      <c r="F798" s="275" t="str">
        <f>IF('statement of marks'!CD61="","",'statement of marks'!CD61)</f>
        <v/>
      </c>
      <c r="G798" s="277" t="str">
        <f>IF('statement of marks'!CE61="","",'statement of marks'!CE61)</f>
        <v/>
      </c>
      <c r="H798" s="277" t="str">
        <f>IF('statement of marks'!CF61="","",'statement of marks'!CF61)</f>
        <v/>
      </c>
      <c r="I798" s="275" t="str">
        <f>IF('statement of marks'!CG61="","",'statement of marks'!CG61)</f>
        <v/>
      </c>
      <c r="J798" s="277" t="str">
        <f>IF('statement of marks'!CH61="","",'statement of marks'!CH61)</f>
        <v/>
      </c>
      <c r="K798" s="277" t="str">
        <f>IF('statement of marks'!CI61="","",'statement of marks'!CI61)</f>
        <v/>
      </c>
      <c r="L798" s="275" t="str">
        <f>IF('statement of marks'!CJ61="","",'statement of marks'!CJ61)</f>
        <v/>
      </c>
      <c r="M798" s="277" t="str">
        <f>IF('statement of marks'!CL61="","",'statement of marks'!CL61)</f>
        <v/>
      </c>
      <c r="N798" s="277" t="str">
        <f>IF('statement of marks'!CM61="","",'statement of marks'!CM61)</f>
        <v/>
      </c>
      <c r="O798" s="275" t="str">
        <f>IF('statement of marks'!CN61="","",'statement of marks'!CN61)</f>
        <v/>
      </c>
      <c r="P798" s="281" t="str">
        <f>IF('statement of marks'!CO61="","",'statement of marks'!CO61)</f>
        <v/>
      </c>
      <c r="Q798" s="1126"/>
      <c r="R798" s="1126"/>
      <c r="S798" s="291"/>
      <c r="T798" s="1114" t="str">
        <f>IF('statement of marks'!$CB$3="","",'statement of marks'!$CB$3)</f>
        <v>xf.kr</v>
      </c>
      <c r="U798" s="1115"/>
      <c r="V798" s="277" t="str">
        <f>IF('statement of marks'!CB62="","",'statement of marks'!CB62)</f>
        <v/>
      </c>
      <c r="W798" s="277" t="str">
        <f>IF('statement of marks'!CC62="","",'statement of marks'!CC62)</f>
        <v/>
      </c>
      <c r="X798" s="275" t="str">
        <f>IF('statement of marks'!CD62="","",'statement of marks'!CD62)</f>
        <v/>
      </c>
      <c r="Y798" s="277" t="str">
        <f>IF('statement of marks'!CE62="","",'statement of marks'!CE62)</f>
        <v/>
      </c>
      <c r="Z798" s="277" t="str">
        <f>IF('statement of marks'!CF62="","",'statement of marks'!CF62)</f>
        <v/>
      </c>
      <c r="AA798" s="275" t="str">
        <f>IF('statement of marks'!CG62="","",'statement of marks'!CG62)</f>
        <v/>
      </c>
      <c r="AB798" s="277" t="str">
        <f>IF('statement of marks'!CH62="","",'statement of marks'!CH62)</f>
        <v/>
      </c>
      <c r="AC798" s="277" t="str">
        <f>IF('statement of marks'!CI62="","",'statement of marks'!CI62)</f>
        <v/>
      </c>
      <c r="AD798" s="275" t="str">
        <f>IF('statement of marks'!CJ62="","",'statement of marks'!CJ62)</f>
        <v/>
      </c>
      <c r="AE798" s="277" t="str">
        <f>IF('statement of marks'!CL62="","",'statement of marks'!CL62)</f>
        <v/>
      </c>
      <c r="AF798" s="277" t="str">
        <f>IF('statement of marks'!CM62="","",'statement of marks'!CM62)</f>
        <v/>
      </c>
      <c r="AG798" s="275" t="str">
        <f>IF('statement of marks'!CN62="","",'statement of marks'!CN62)</f>
        <v/>
      </c>
      <c r="AH798" s="281" t="str">
        <f>IF('statement of marks'!CO62="","",'statement of marks'!CO62)</f>
        <v/>
      </c>
    </row>
    <row r="799" spans="1:34" ht="19" customHeight="1">
      <c r="A799" s="291"/>
      <c r="B799" s="1114" t="str">
        <f>IF('statement of marks'!$CX$3="","",'statement of marks'!$CX$3)</f>
        <v>foKku</v>
      </c>
      <c r="C799" s="1115"/>
      <c r="D799" s="277" t="str">
        <f>IF('statement of marks'!CX61="","",'statement of marks'!CX61)</f>
        <v/>
      </c>
      <c r="E799" s="277" t="str">
        <f>IF('statement of marks'!CY61="","",'statement of marks'!CY61)</f>
        <v/>
      </c>
      <c r="F799" s="275" t="str">
        <f>IF('statement of marks'!CZ61="","",'statement of marks'!CZ61)</f>
        <v/>
      </c>
      <c r="G799" s="277" t="str">
        <f>IF('statement of marks'!DA61="","",'statement of marks'!DA61)</f>
        <v/>
      </c>
      <c r="H799" s="277" t="str">
        <f>IF('statement of marks'!DB61="","",'statement of marks'!DB61)</f>
        <v/>
      </c>
      <c r="I799" s="275" t="str">
        <f>IF('statement of marks'!DC61="","",'statement of marks'!DC61)</f>
        <v/>
      </c>
      <c r="J799" s="277" t="str">
        <f>IF('statement of marks'!DD61="","",'statement of marks'!DD61)</f>
        <v/>
      </c>
      <c r="K799" s="277" t="str">
        <f>IF('statement of marks'!DE61="","",'statement of marks'!DE61)</f>
        <v/>
      </c>
      <c r="L799" s="275" t="str">
        <f>IF('statement of marks'!DF61="","",'statement of marks'!DF61)</f>
        <v/>
      </c>
      <c r="M799" s="277" t="str">
        <f>IF('statement of marks'!DH61="","",'statement of marks'!DH61)</f>
        <v/>
      </c>
      <c r="N799" s="277" t="str">
        <f>IF('statement of marks'!DI61="","",'statement of marks'!DI61)</f>
        <v/>
      </c>
      <c r="O799" s="275" t="str">
        <f>IF('statement of marks'!DJ61="","",'statement of marks'!DJ61)</f>
        <v/>
      </c>
      <c r="P799" s="281" t="str">
        <f>IF('statement of marks'!DK61="","",'statement of marks'!DK61)</f>
        <v/>
      </c>
      <c r="Q799" s="1126"/>
      <c r="R799" s="1126"/>
      <c r="S799" s="291"/>
      <c r="T799" s="1114" t="str">
        <f>IF('statement of marks'!$CX$3="","",'statement of marks'!$CX$3)</f>
        <v>foKku</v>
      </c>
      <c r="U799" s="1115"/>
      <c r="V799" s="277" t="str">
        <f>IF('statement of marks'!CX62="","",'statement of marks'!CX62)</f>
        <v/>
      </c>
      <c r="W799" s="277" t="str">
        <f>IF('statement of marks'!CY62="","",'statement of marks'!CY62)</f>
        <v/>
      </c>
      <c r="X799" s="275" t="str">
        <f>IF('statement of marks'!CZ62="","",'statement of marks'!CZ62)</f>
        <v/>
      </c>
      <c r="Y799" s="277" t="str">
        <f>IF('statement of marks'!DA62="","",'statement of marks'!DA62)</f>
        <v/>
      </c>
      <c r="Z799" s="277" t="str">
        <f>IF('statement of marks'!DB62="","",'statement of marks'!DB62)</f>
        <v/>
      </c>
      <c r="AA799" s="275" t="str">
        <f>IF('statement of marks'!DC62="","",'statement of marks'!DC62)</f>
        <v/>
      </c>
      <c r="AB799" s="277" t="str">
        <f>IF('statement of marks'!DD62="","",'statement of marks'!DD62)</f>
        <v/>
      </c>
      <c r="AC799" s="277" t="str">
        <f>IF('statement of marks'!DE62="","",'statement of marks'!DE62)</f>
        <v/>
      </c>
      <c r="AD799" s="275" t="str">
        <f>IF('statement of marks'!DF62="","",'statement of marks'!DF62)</f>
        <v/>
      </c>
      <c r="AE799" s="277" t="str">
        <f>IF('statement of marks'!DH62="","",'statement of marks'!DH62)</f>
        <v/>
      </c>
      <c r="AF799" s="277" t="str">
        <f>IF('statement of marks'!DI62="","",'statement of marks'!DI62)</f>
        <v/>
      </c>
      <c r="AG799" s="275" t="str">
        <f>IF('statement of marks'!DJ62="","",'statement of marks'!DJ62)</f>
        <v/>
      </c>
      <c r="AH799" s="281" t="str">
        <f>IF('statement of marks'!DK62="","",'statement of marks'!DK62)</f>
        <v/>
      </c>
    </row>
    <row r="800" spans="1:34" ht="19" customHeight="1">
      <c r="A800" s="291"/>
      <c r="B800" s="1114" t="str">
        <f>IF('statement of marks'!$DT$3="","",'statement of marks'!$DT$3)</f>
        <v>lkekftd foKku</v>
      </c>
      <c r="C800" s="1115"/>
      <c r="D800" s="277" t="str">
        <f>IF('statement of marks'!DT61="","",'statement of marks'!DT61)</f>
        <v/>
      </c>
      <c r="E800" s="277" t="str">
        <f>IF('statement of marks'!DU61="","",'statement of marks'!DU61)</f>
        <v/>
      </c>
      <c r="F800" s="275" t="str">
        <f>IF('statement of marks'!DV61="","",'statement of marks'!DV61)</f>
        <v/>
      </c>
      <c r="G800" s="277" t="str">
        <f>IF('statement of marks'!DW61="","",'statement of marks'!DW61)</f>
        <v/>
      </c>
      <c r="H800" s="277" t="str">
        <f>IF('statement of marks'!DX61="","",'statement of marks'!DX61)</f>
        <v/>
      </c>
      <c r="I800" s="275" t="str">
        <f>IF('statement of marks'!DY61="","",'statement of marks'!DY61)</f>
        <v/>
      </c>
      <c r="J800" s="277" t="str">
        <f>IF('statement of marks'!DZ61="","",'statement of marks'!DZ61)</f>
        <v/>
      </c>
      <c r="K800" s="277" t="str">
        <f>IF('statement of marks'!EA61="","",'statement of marks'!EA61)</f>
        <v/>
      </c>
      <c r="L800" s="275" t="str">
        <f>IF('statement of marks'!EB61="","",'statement of marks'!EB61)</f>
        <v/>
      </c>
      <c r="M800" s="277" t="str">
        <f>IF('statement of marks'!ED61="","",'statement of marks'!ED61)</f>
        <v/>
      </c>
      <c r="N800" s="277" t="str">
        <f>IF('statement of marks'!EE61="","",'statement of marks'!EE61)</f>
        <v/>
      </c>
      <c r="O800" s="275" t="str">
        <f>IF('statement of marks'!EF61="","",'statement of marks'!EF61)</f>
        <v/>
      </c>
      <c r="P800" s="281" t="str">
        <f>IF('statement of marks'!EG61="","",'statement of marks'!EG61)</f>
        <v/>
      </c>
      <c r="Q800" s="1126"/>
      <c r="R800" s="1126"/>
      <c r="S800" s="291"/>
      <c r="T800" s="1114" t="str">
        <f>IF('statement of marks'!$DT$3="","",'statement of marks'!$DT$3)</f>
        <v>lkekftd foKku</v>
      </c>
      <c r="U800" s="1115"/>
      <c r="V800" s="277" t="str">
        <f>IF('statement of marks'!DT62="","",'statement of marks'!DT62)</f>
        <v/>
      </c>
      <c r="W800" s="277" t="str">
        <f>IF('statement of marks'!DU62="","",'statement of marks'!DU62)</f>
        <v/>
      </c>
      <c r="X800" s="275" t="str">
        <f>IF('statement of marks'!DV62="","",'statement of marks'!DV62)</f>
        <v/>
      </c>
      <c r="Y800" s="277" t="str">
        <f>IF('statement of marks'!DW62="","",'statement of marks'!DW62)</f>
        <v/>
      </c>
      <c r="Z800" s="277" t="str">
        <f>IF('statement of marks'!DX62="","",'statement of marks'!DX62)</f>
        <v/>
      </c>
      <c r="AA800" s="275" t="str">
        <f>IF('statement of marks'!DY62="","",'statement of marks'!DY62)</f>
        <v/>
      </c>
      <c r="AB800" s="277" t="str">
        <f>IF('statement of marks'!DZ62="","",'statement of marks'!DZ62)</f>
        <v/>
      </c>
      <c r="AC800" s="277" t="str">
        <f>IF('statement of marks'!EA62="","",'statement of marks'!EA62)</f>
        <v/>
      </c>
      <c r="AD800" s="275" t="str">
        <f>IF('statement of marks'!EB62="","",'statement of marks'!EB62)</f>
        <v/>
      </c>
      <c r="AE800" s="277" t="str">
        <f>IF('statement of marks'!ED62="","",'statement of marks'!ED62)</f>
        <v/>
      </c>
      <c r="AF800" s="277" t="str">
        <f>IF('statement of marks'!EE62="","",'statement of marks'!EE62)</f>
        <v/>
      </c>
      <c r="AG800" s="275" t="str">
        <f>IF('statement of marks'!EF62="","",'statement of marks'!EF62)</f>
        <v/>
      </c>
      <c r="AH800" s="281" t="str">
        <f>IF('statement of marks'!EG62="","",'statement of marks'!EG62)</f>
        <v/>
      </c>
    </row>
    <row r="801" spans="1:34" ht="19" customHeight="1">
      <c r="A801" s="291"/>
      <c r="B801" s="1117" t="s">
        <v>271</v>
      </c>
      <c r="C801" s="1118"/>
      <c r="D801" s="1111" t="s">
        <v>1</v>
      </c>
      <c r="E801" s="1111"/>
      <c r="F801" s="1111"/>
      <c r="G801" s="1111" t="s">
        <v>21</v>
      </c>
      <c r="H801" s="1111"/>
      <c r="I801" s="1111"/>
      <c r="J801" s="1111" t="s">
        <v>272</v>
      </c>
      <c r="K801" s="1111"/>
      <c r="L801" s="1111"/>
      <c r="M801" s="1111" t="s">
        <v>68</v>
      </c>
      <c r="N801" s="1111"/>
      <c r="O801" s="1111"/>
      <c r="P801" s="282"/>
      <c r="Q801" s="1126"/>
      <c r="R801" s="1126"/>
      <c r="S801" s="291"/>
      <c r="T801" s="1117" t="s">
        <v>271</v>
      </c>
      <c r="U801" s="1118"/>
      <c r="V801" s="1111" t="s">
        <v>1</v>
      </c>
      <c r="W801" s="1111"/>
      <c r="X801" s="1111"/>
      <c r="Y801" s="1111" t="s">
        <v>21</v>
      </c>
      <c r="Z801" s="1111"/>
      <c r="AA801" s="1111"/>
      <c r="AB801" s="1111" t="s">
        <v>272</v>
      </c>
      <c r="AC801" s="1111"/>
      <c r="AD801" s="1111"/>
      <c r="AE801" s="1111" t="s">
        <v>68</v>
      </c>
      <c r="AF801" s="1111"/>
      <c r="AG801" s="1111"/>
      <c r="AH801" s="282"/>
    </row>
    <row r="802" spans="1:34" ht="19" customHeight="1">
      <c r="A802" s="291"/>
      <c r="B802" s="1104" t="s">
        <v>3</v>
      </c>
      <c r="C802" s="1105"/>
      <c r="D802" s="1116">
        <f>IF('statement of marks'!EP$6="","",'statement of marks'!EP$6)</f>
        <v>20</v>
      </c>
      <c r="E802" s="1116"/>
      <c r="F802" s="1116"/>
      <c r="G802" s="1116">
        <f>IF('statement of marks'!EQ$6="","",'statement of marks'!EQ$6)</f>
        <v>20</v>
      </c>
      <c r="H802" s="1116"/>
      <c r="I802" s="1116"/>
      <c r="J802" s="1116">
        <f>IF('statement of marks'!ES$6="","",'statement of marks'!ES$6)</f>
        <v>20</v>
      </c>
      <c r="K802" s="1116"/>
      <c r="L802" s="1116"/>
      <c r="M802" s="1116">
        <f>IF('statement of marks'!EY$6="","",'statement of marks'!ER$6)</f>
        <v>20</v>
      </c>
      <c r="N802" s="1116"/>
      <c r="O802" s="1116"/>
      <c r="P802" s="283"/>
      <c r="Q802" s="1126"/>
      <c r="R802" s="1126"/>
      <c r="S802" s="291"/>
      <c r="T802" s="1104" t="s">
        <v>3</v>
      </c>
      <c r="U802" s="1105"/>
      <c r="V802" s="1116">
        <f>IF('statement of marks'!EP$6="","",'statement of marks'!EP$6)</f>
        <v>20</v>
      </c>
      <c r="W802" s="1116"/>
      <c r="X802" s="1116"/>
      <c r="Y802" s="1116">
        <f>IF('statement of marks'!EQ$6="","",'statement of marks'!EQ$6)</f>
        <v>20</v>
      </c>
      <c r="Z802" s="1116"/>
      <c r="AA802" s="1116"/>
      <c r="AB802" s="1116">
        <f>IF('statement of marks'!ES$6="","",'statement of marks'!ES$6)</f>
        <v>20</v>
      </c>
      <c r="AC802" s="1116"/>
      <c r="AD802" s="1116"/>
      <c r="AE802" s="1116">
        <f>IF('statement of marks'!EY$6="","",'statement of marks'!ER$6)</f>
        <v>20</v>
      </c>
      <c r="AF802" s="1116"/>
      <c r="AG802" s="1116"/>
      <c r="AH802" s="283"/>
    </row>
    <row r="803" spans="1:34" ht="19" customHeight="1">
      <c r="A803" s="291"/>
      <c r="B803" s="1114" t="str">
        <f>IF('statement of marks'!$EP$3="","",'statement of marks'!$EP$3)</f>
        <v>dk;kZuqHko</v>
      </c>
      <c r="C803" s="1115"/>
      <c r="D803" s="1103" t="str">
        <f>IF('statement of marks'!EP61="","",'statement of marks'!EP61)</f>
        <v/>
      </c>
      <c r="E803" s="1103"/>
      <c r="F803" s="1103"/>
      <c r="G803" s="1103" t="str">
        <f>IF('statement of marks'!EQ61="","",'statement of marks'!EQ61)</f>
        <v/>
      </c>
      <c r="H803" s="1103"/>
      <c r="I803" s="1103"/>
      <c r="J803" s="1103" t="str">
        <f>IF('statement of marks'!ES61="","",'statement of marks'!ES61)</f>
        <v/>
      </c>
      <c r="K803" s="1103"/>
      <c r="L803" s="1103"/>
      <c r="M803" s="1103" t="str">
        <f>IF('statement of marks'!ER61="","",'statement of marks'!ER61)</f>
        <v/>
      </c>
      <c r="N803" s="1103"/>
      <c r="O803" s="1103"/>
      <c r="P803" s="284"/>
      <c r="Q803" s="1126"/>
      <c r="R803" s="1126"/>
      <c r="S803" s="291"/>
      <c r="T803" s="1114" t="str">
        <f>IF('statement of marks'!$EP$3="","",'statement of marks'!$EP$3)</f>
        <v>dk;kZuqHko</v>
      </c>
      <c r="U803" s="1115"/>
      <c r="V803" s="1103" t="str">
        <f>IF('statement of marks'!EP62="","",'statement of marks'!EP62)</f>
        <v/>
      </c>
      <c r="W803" s="1103"/>
      <c r="X803" s="1103"/>
      <c r="Y803" s="1103" t="str">
        <f>IF('statement of marks'!EQ62="","",'statement of marks'!EQ62)</f>
        <v/>
      </c>
      <c r="Z803" s="1103"/>
      <c r="AA803" s="1103"/>
      <c r="AB803" s="1103" t="str">
        <f>IF('statement of marks'!ES62="","",'statement of marks'!ES62)</f>
        <v/>
      </c>
      <c r="AC803" s="1103"/>
      <c r="AD803" s="1103"/>
      <c r="AE803" s="1103" t="str">
        <f>IF('statement of marks'!ER62="","",'statement of marks'!ER62)</f>
        <v/>
      </c>
      <c r="AF803" s="1103"/>
      <c r="AG803" s="1103"/>
      <c r="AH803" s="284"/>
    </row>
    <row r="804" spans="1:34" ht="19" customHeight="1">
      <c r="A804" s="291"/>
      <c r="B804" s="1112" t="str">
        <f>IF('statement of marks'!$EZ$3="","",'statement of marks'!$EZ$3)</f>
        <v>dyk f'k{kk</v>
      </c>
      <c r="C804" s="1113"/>
      <c r="D804" s="1103" t="str">
        <f>IF('statement of marks'!EZ61="","",'statement of marks'!EZ61)</f>
        <v/>
      </c>
      <c r="E804" s="1103"/>
      <c r="F804" s="1103"/>
      <c r="G804" s="1103" t="str">
        <f>IF('statement of marks'!FA61="","",'statement of marks'!FA61)</f>
        <v/>
      </c>
      <c r="H804" s="1103"/>
      <c r="I804" s="1103"/>
      <c r="J804" s="1103" t="str">
        <f>IF('statement of marks'!FC61="","",'statement of marks'!FC61)</f>
        <v/>
      </c>
      <c r="K804" s="1103"/>
      <c r="L804" s="1103"/>
      <c r="M804" s="1103" t="str">
        <f>IF('statement of marks'!FB61="","",'statement of marks'!FB61)</f>
        <v/>
      </c>
      <c r="N804" s="1103"/>
      <c r="O804" s="1103"/>
      <c r="P804" s="284"/>
      <c r="Q804" s="1126"/>
      <c r="R804" s="1126"/>
      <c r="S804" s="291"/>
      <c r="T804" s="1112" t="str">
        <f>IF('statement of marks'!$EZ$3="","",'statement of marks'!$EZ$3)</f>
        <v>dyk f'k{kk</v>
      </c>
      <c r="U804" s="1113"/>
      <c r="V804" s="1103" t="str">
        <f>IF('statement of marks'!EZ62="","",'statement of marks'!EZ62)</f>
        <v/>
      </c>
      <c r="W804" s="1103"/>
      <c r="X804" s="1103"/>
      <c r="Y804" s="1103" t="str">
        <f>IF('statement of marks'!FA62="","",'statement of marks'!FA62)</f>
        <v/>
      </c>
      <c r="Z804" s="1103"/>
      <c r="AA804" s="1103"/>
      <c r="AB804" s="1103" t="str">
        <f>IF('statement of marks'!FC62="","",'statement of marks'!FC62)</f>
        <v/>
      </c>
      <c r="AC804" s="1103"/>
      <c r="AD804" s="1103"/>
      <c r="AE804" s="1103" t="str">
        <f>IF('statement of marks'!FB62="","",'statement of marks'!FB62)</f>
        <v/>
      </c>
      <c r="AF804" s="1103"/>
      <c r="AG804" s="1103"/>
      <c r="AH804" s="284"/>
    </row>
    <row r="805" spans="1:34" ht="19" customHeight="1">
      <c r="A805" s="291"/>
      <c r="B805" s="1109" t="str">
        <f>IF('statement of marks'!$FJ$3="","",'statement of marks'!$FJ$3)</f>
        <v>LokLF; ,oe~ 'kkjhfjd f'k{kk</v>
      </c>
      <c r="C805" s="1110"/>
      <c r="D805" s="1103" t="str">
        <f>IF('statement of marks'!FJ61="","",'statement of marks'!FJ61)</f>
        <v/>
      </c>
      <c r="E805" s="1103"/>
      <c r="F805" s="1103"/>
      <c r="G805" s="1103" t="str">
        <f>IF('statement of marks'!FK61="","",'statement of marks'!FK61)</f>
        <v/>
      </c>
      <c r="H805" s="1103"/>
      <c r="I805" s="1103"/>
      <c r="J805" s="1103" t="str">
        <f>IF('statement of marks'!FM61="","",'statement of marks'!FM61)</f>
        <v/>
      </c>
      <c r="K805" s="1103"/>
      <c r="L805" s="1103"/>
      <c r="M805" s="1103" t="str">
        <f>IF('statement of marks'!FL61="","",'statement of marks'!FL61)</f>
        <v/>
      </c>
      <c r="N805" s="1103"/>
      <c r="O805" s="1103"/>
      <c r="P805" s="284"/>
      <c r="Q805" s="1126"/>
      <c r="R805" s="1126"/>
      <c r="S805" s="291"/>
      <c r="T805" s="1109" t="str">
        <f>IF('statement of marks'!$FJ$3="","",'statement of marks'!$FJ$3)</f>
        <v>LokLF; ,oe~ 'kkjhfjd f'k{kk</v>
      </c>
      <c r="U805" s="1110"/>
      <c r="V805" s="1103" t="str">
        <f>IF('statement of marks'!FJ62="","",'statement of marks'!FJ62)</f>
        <v/>
      </c>
      <c r="W805" s="1103"/>
      <c r="X805" s="1103"/>
      <c r="Y805" s="1103" t="str">
        <f>IF('statement of marks'!FK62="","",'statement of marks'!FK62)</f>
        <v/>
      </c>
      <c r="Z805" s="1103"/>
      <c r="AA805" s="1103"/>
      <c r="AB805" s="1103" t="str">
        <f>IF('statement of marks'!FM62="","",'statement of marks'!FM62)</f>
        <v/>
      </c>
      <c r="AC805" s="1103"/>
      <c r="AD805" s="1103"/>
      <c r="AE805" s="1103" t="str">
        <f>IF('statement of marks'!FL62="","",'statement of marks'!FL62)</f>
        <v/>
      </c>
      <c r="AF805" s="1103"/>
      <c r="AG805" s="1103"/>
      <c r="AH805" s="284"/>
    </row>
    <row r="806" spans="1:34" ht="19" customHeight="1">
      <c r="A806" s="291"/>
      <c r="B806" s="1104" t="s">
        <v>273</v>
      </c>
      <c r="C806" s="1105"/>
      <c r="D806" s="1081" t="str">
        <f>details!$DZ$3</f>
        <v>vxLr rd</v>
      </c>
      <c r="E806" s="1081"/>
      <c r="F806" s="1081"/>
      <c r="G806" s="1081" t="str">
        <f>details!$ED$3</f>
        <v>vDVwcj rd</v>
      </c>
      <c r="H806" s="1081"/>
      <c r="I806" s="1081"/>
      <c r="J806" s="1081" t="str">
        <f>details!$EL$3</f>
        <v>Qjojh rd</v>
      </c>
      <c r="K806" s="1081"/>
      <c r="L806" s="1081"/>
      <c r="M806" s="1081" t="str">
        <f>details!$EH$3</f>
        <v>fnlEcj rd</v>
      </c>
      <c r="N806" s="1081"/>
      <c r="O806" s="1081"/>
      <c r="P806" s="284"/>
      <c r="Q806" s="1126"/>
      <c r="R806" s="1126"/>
      <c r="S806" s="291"/>
      <c r="T806" s="1104" t="s">
        <v>273</v>
      </c>
      <c r="U806" s="1105"/>
      <c r="V806" s="1106" t="str">
        <f>details!$DZ$3</f>
        <v>vxLr rd</v>
      </c>
      <c r="W806" s="1107"/>
      <c r="X806" s="1108"/>
      <c r="Y806" s="1106" t="str">
        <f>details!$ED$3</f>
        <v>vDVwcj rd</v>
      </c>
      <c r="Z806" s="1107"/>
      <c r="AA806" s="1108"/>
      <c r="AB806" s="1106" t="str">
        <f>details!$EL$3</f>
        <v>Qjojh rd</v>
      </c>
      <c r="AC806" s="1107"/>
      <c r="AD806" s="1108"/>
      <c r="AE806" s="1106" t="str">
        <f>details!$EH$3</f>
        <v>fnlEcj rd</v>
      </c>
      <c r="AF806" s="1107"/>
      <c r="AG806" s="1108"/>
      <c r="AH806" s="284"/>
    </row>
    <row r="807" spans="1:34" ht="19" customHeight="1">
      <c r="A807" s="291"/>
      <c r="B807" s="1100" t="s">
        <v>99</v>
      </c>
      <c r="C807" s="1101"/>
      <c r="D807" s="1102" t="str">
        <f>IF(details!EA61="","",details!EA61)</f>
        <v/>
      </c>
      <c r="E807" s="1102"/>
      <c r="F807" s="1102"/>
      <c r="G807" s="1102" t="str">
        <f>IF(details!EE61="","",details!EE61)</f>
        <v/>
      </c>
      <c r="H807" s="1102"/>
      <c r="I807" s="1102"/>
      <c r="J807" s="1102" t="str">
        <f>IF(details!EM61="","",details!EM61)</f>
        <v/>
      </c>
      <c r="K807" s="1102"/>
      <c r="L807" s="1102"/>
      <c r="M807" s="1102" t="str">
        <f>IF(details!EI61="","",details!EI61)</f>
        <v/>
      </c>
      <c r="N807" s="1102"/>
      <c r="O807" s="1102"/>
      <c r="P807" s="295"/>
      <c r="Q807" s="1126"/>
      <c r="R807" s="1126"/>
      <c r="S807" s="291"/>
      <c r="T807" s="1100" t="s">
        <v>99</v>
      </c>
      <c r="U807" s="1101"/>
      <c r="V807" s="1091" t="str">
        <f>IF(details!EA62="","",details!EA62)</f>
        <v/>
      </c>
      <c r="W807" s="1092"/>
      <c r="X807" s="1093"/>
      <c r="Y807" s="1091" t="str">
        <f>IF(details!EE62="","",details!EE62)</f>
        <v/>
      </c>
      <c r="Z807" s="1092"/>
      <c r="AA807" s="1093"/>
      <c r="AB807" s="1091" t="str">
        <f>IF(details!EM62="","",details!EM62)</f>
        <v/>
      </c>
      <c r="AC807" s="1092"/>
      <c r="AD807" s="1093"/>
      <c r="AE807" s="1091" t="str">
        <f>IF(details!EI62="","",details!EI62)</f>
        <v/>
      </c>
      <c r="AF807" s="1092"/>
      <c r="AG807" s="1093"/>
      <c r="AH807" s="285"/>
    </row>
    <row r="808" spans="1:34" ht="19" customHeight="1">
      <c r="A808" s="292"/>
      <c r="B808" s="1094" t="s">
        <v>15</v>
      </c>
      <c r="C808" s="1095"/>
      <c r="D808" s="1096" t="str">
        <f>IF(details!DZ61="","",details!DZ61)</f>
        <v/>
      </c>
      <c r="E808" s="1096"/>
      <c r="F808" s="1096"/>
      <c r="G808" s="1096" t="str">
        <f>IF(details!ED61="","",details!ED61)</f>
        <v/>
      </c>
      <c r="H808" s="1096"/>
      <c r="I808" s="1096"/>
      <c r="J808" s="1096" t="str">
        <f>IF(details!EL61="","",details!EL61)</f>
        <v/>
      </c>
      <c r="K808" s="1096"/>
      <c r="L808" s="1096"/>
      <c r="M808" s="1096" t="str">
        <f>IF(details!EH61="","",details!EH61)</f>
        <v/>
      </c>
      <c r="N808" s="1096"/>
      <c r="O808" s="1096"/>
      <c r="P808" s="296"/>
      <c r="Q808" s="1126"/>
      <c r="R808" s="1126"/>
      <c r="S808" s="292"/>
      <c r="T808" s="1094" t="s">
        <v>15</v>
      </c>
      <c r="U808" s="1095"/>
      <c r="V808" s="1097" t="str">
        <f>IF(details!DZ62="","",details!DZ62)</f>
        <v/>
      </c>
      <c r="W808" s="1098"/>
      <c r="X808" s="1099"/>
      <c r="Y808" s="1097" t="str">
        <f>IF(details!ED62="","",details!ED62)</f>
        <v/>
      </c>
      <c r="Z808" s="1098"/>
      <c r="AA808" s="1099"/>
      <c r="AB808" s="1097" t="str">
        <f>IF(details!EL62="","",details!EL62)</f>
        <v/>
      </c>
      <c r="AC808" s="1098"/>
      <c r="AD808" s="1099"/>
      <c r="AE808" s="1097" t="str">
        <f>IF(details!EH62="","",details!EH62)</f>
        <v/>
      </c>
      <c r="AF808" s="1098"/>
      <c r="AG808" s="1099"/>
      <c r="AH808" s="286"/>
    </row>
    <row r="809" spans="1:34" ht="19" customHeight="1">
      <c r="A809" s="291"/>
      <c r="B809" s="1089" t="s">
        <v>100</v>
      </c>
      <c r="C809" s="1090"/>
      <c r="D809" s="1081"/>
      <c r="E809" s="1081"/>
      <c r="F809" s="1081"/>
      <c r="G809" s="1081"/>
      <c r="H809" s="1081"/>
      <c r="I809" s="1081"/>
      <c r="J809" s="1081"/>
      <c r="K809" s="1081"/>
      <c r="L809" s="1081"/>
      <c r="M809" s="1081"/>
      <c r="N809" s="1081"/>
      <c r="O809" s="1081"/>
      <c r="P809" s="287"/>
      <c r="Q809" s="1126"/>
      <c r="R809" s="1126"/>
      <c r="S809" s="291"/>
      <c r="T809" s="1089" t="s">
        <v>100</v>
      </c>
      <c r="U809" s="1090"/>
      <c r="V809" s="1081"/>
      <c r="W809" s="1081"/>
      <c r="X809" s="1081"/>
      <c r="Y809" s="1081"/>
      <c r="Z809" s="1081"/>
      <c r="AA809" s="1081"/>
      <c r="AB809" s="1081"/>
      <c r="AC809" s="1081"/>
      <c r="AD809" s="1081"/>
      <c r="AE809" s="1081"/>
      <c r="AF809" s="1081"/>
      <c r="AG809" s="1081"/>
      <c r="AH809" s="287"/>
    </row>
    <row r="810" spans="1:34" ht="19" customHeight="1">
      <c r="A810" s="291"/>
      <c r="B810" s="1087" t="s">
        <v>80</v>
      </c>
      <c r="C810" s="1088"/>
      <c r="D810" s="1081"/>
      <c r="E810" s="1081"/>
      <c r="F810" s="1081"/>
      <c r="G810" s="1081"/>
      <c r="H810" s="1081"/>
      <c r="I810" s="1081"/>
      <c r="J810" s="1081"/>
      <c r="K810" s="1081"/>
      <c r="L810" s="1081"/>
      <c r="M810" s="1081"/>
      <c r="N810" s="1081"/>
      <c r="O810" s="1081"/>
      <c r="P810" s="287"/>
      <c r="Q810" s="1126"/>
      <c r="R810" s="1126"/>
      <c r="S810" s="291"/>
      <c r="T810" s="1087" t="s">
        <v>80</v>
      </c>
      <c r="U810" s="1088"/>
      <c r="V810" s="1081"/>
      <c r="W810" s="1081"/>
      <c r="X810" s="1081"/>
      <c r="Y810" s="1081"/>
      <c r="Z810" s="1081"/>
      <c r="AA810" s="1081"/>
      <c r="AB810" s="1081"/>
      <c r="AC810" s="1081"/>
      <c r="AD810" s="1081"/>
      <c r="AE810" s="1081"/>
      <c r="AF810" s="1081"/>
      <c r="AG810" s="1081"/>
      <c r="AH810" s="287"/>
    </row>
    <row r="811" spans="1:34" ht="19" customHeight="1">
      <c r="A811" s="291"/>
      <c r="B811" s="1085" t="s">
        <v>101</v>
      </c>
      <c r="C811" s="1086"/>
      <c r="D811" s="1081"/>
      <c r="E811" s="1081"/>
      <c r="F811" s="1081"/>
      <c r="G811" s="1081"/>
      <c r="H811" s="1081"/>
      <c r="I811" s="1081"/>
      <c r="J811" s="1081"/>
      <c r="K811" s="1081"/>
      <c r="L811" s="1081"/>
      <c r="M811" s="1081"/>
      <c r="N811" s="1081"/>
      <c r="O811" s="1081"/>
      <c r="P811" s="287"/>
      <c r="Q811" s="1126"/>
      <c r="R811" s="1126"/>
      <c r="S811" s="291"/>
      <c r="T811" s="1085" t="s">
        <v>101</v>
      </c>
      <c r="U811" s="1086"/>
      <c r="V811" s="1081"/>
      <c r="W811" s="1081"/>
      <c r="X811" s="1081"/>
      <c r="Y811" s="1081"/>
      <c r="Z811" s="1081"/>
      <c r="AA811" s="1081"/>
      <c r="AB811" s="1081"/>
      <c r="AC811" s="1081"/>
      <c r="AD811" s="1081"/>
      <c r="AE811" s="1081"/>
      <c r="AF811" s="1081"/>
      <c r="AG811" s="1081"/>
      <c r="AH811" s="287"/>
    </row>
    <row r="812" spans="1:34" ht="19" customHeight="1" thickBot="1">
      <c r="A812" s="293"/>
      <c r="B812" s="1082" t="s">
        <v>102</v>
      </c>
      <c r="C812" s="1083"/>
      <c r="D812" s="1084"/>
      <c r="E812" s="1084"/>
      <c r="F812" s="1084"/>
      <c r="G812" s="1084"/>
      <c r="H812" s="1084"/>
      <c r="I812" s="1084"/>
      <c r="J812" s="1084"/>
      <c r="K812" s="1084"/>
      <c r="L812" s="1084"/>
      <c r="M812" s="1084"/>
      <c r="N812" s="1084"/>
      <c r="O812" s="1084"/>
      <c r="P812" s="288"/>
      <c r="Q812" s="1126"/>
      <c r="R812" s="1126"/>
      <c r="S812" s="293"/>
      <c r="T812" s="1082" t="s">
        <v>102</v>
      </c>
      <c r="U812" s="1083"/>
      <c r="V812" s="1084"/>
      <c r="W812" s="1084"/>
      <c r="X812" s="1084"/>
      <c r="Y812" s="1084"/>
      <c r="Z812" s="1084"/>
      <c r="AA812" s="1084"/>
      <c r="AB812" s="1084"/>
      <c r="AC812" s="1084"/>
      <c r="AD812" s="1084"/>
      <c r="AE812" s="1084"/>
      <c r="AF812" s="1084"/>
      <c r="AG812" s="1084"/>
      <c r="AH812" s="288"/>
    </row>
    <row r="813" spans="1:34" ht="19" customHeight="1">
      <c r="A813" s="290"/>
      <c r="B813" s="1123" t="s">
        <v>47</v>
      </c>
      <c r="C813" s="1124"/>
      <c r="D813" s="1124"/>
      <c r="E813" s="1124"/>
      <c r="F813" s="1124"/>
      <c r="G813" s="1124"/>
      <c r="H813" s="1124"/>
      <c r="I813" s="1124"/>
      <c r="J813" s="1124"/>
      <c r="K813" s="1124"/>
      <c r="L813" s="1124"/>
      <c r="M813" s="1124"/>
      <c r="N813" s="1124"/>
      <c r="O813" s="1124"/>
      <c r="P813" s="1125"/>
      <c r="Q813" s="1126"/>
      <c r="R813" s="1126"/>
      <c r="S813" s="290"/>
      <c r="T813" s="1123" t="s">
        <v>47</v>
      </c>
      <c r="U813" s="1124"/>
      <c r="V813" s="1124"/>
      <c r="W813" s="1124"/>
      <c r="X813" s="1124"/>
      <c r="Y813" s="1124"/>
      <c r="Z813" s="1124"/>
      <c r="AA813" s="1124"/>
      <c r="AB813" s="1124"/>
      <c r="AC813" s="1124"/>
      <c r="AD813" s="1124"/>
      <c r="AE813" s="1124"/>
      <c r="AF813" s="1124"/>
      <c r="AG813" s="1124"/>
      <c r="AH813" s="1125"/>
    </row>
    <row r="814" spans="1:34" ht="19" customHeight="1">
      <c r="A814" s="1127"/>
      <c r="B814" s="1128" t="str">
        <f>'statement of marks'!$A$1</f>
        <v>jk- ck- ek/;fed fo|ky; uohu] fuEckgsM+k</v>
      </c>
      <c r="C814" s="1129"/>
      <c r="D814" s="1129"/>
      <c r="E814" s="1129"/>
      <c r="F814" s="1129"/>
      <c r="G814" s="1129"/>
      <c r="H814" s="1129"/>
      <c r="I814" s="1129"/>
      <c r="J814" s="1129"/>
      <c r="K814" s="1129"/>
      <c r="L814" s="1129"/>
      <c r="M814" s="1129"/>
      <c r="N814" s="1129"/>
      <c r="O814" s="1129"/>
      <c r="P814" s="1130"/>
      <c r="Q814" s="1126"/>
      <c r="R814" s="1126"/>
      <c r="S814" s="1127"/>
      <c r="T814" s="1128" t="str">
        <f>'statement of marks'!$A$1</f>
        <v>jk- ck- ek/;fed fo|ky; uohu] fuEckgsM+k</v>
      </c>
      <c r="U814" s="1129"/>
      <c r="V814" s="1129"/>
      <c r="W814" s="1129"/>
      <c r="X814" s="1129"/>
      <c r="Y814" s="1129"/>
      <c r="Z814" s="1129"/>
      <c r="AA814" s="1129"/>
      <c r="AB814" s="1129"/>
      <c r="AC814" s="1129"/>
      <c r="AD814" s="1129"/>
      <c r="AE814" s="1129"/>
      <c r="AF814" s="1129"/>
      <c r="AG814" s="1129"/>
      <c r="AH814" s="1130"/>
    </row>
    <row r="815" spans="1:34" ht="19" customHeight="1">
      <c r="A815" s="1127"/>
      <c r="B815" s="1128"/>
      <c r="C815" s="1129"/>
      <c r="D815" s="1129"/>
      <c r="E815" s="1129"/>
      <c r="F815" s="1129"/>
      <c r="G815" s="1129"/>
      <c r="H815" s="1129"/>
      <c r="I815" s="1129"/>
      <c r="J815" s="1129"/>
      <c r="K815" s="1129"/>
      <c r="L815" s="1129"/>
      <c r="M815" s="1129"/>
      <c r="N815" s="1129"/>
      <c r="O815" s="1129"/>
      <c r="P815" s="1130"/>
      <c r="Q815" s="1126"/>
      <c r="R815" s="1126"/>
      <c r="S815" s="1127"/>
      <c r="T815" s="1128"/>
      <c r="U815" s="1129"/>
      <c r="V815" s="1129"/>
      <c r="W815" s="1129"/>
      <c r="X815" s="1129"/>
      <c r="Y815" s="1129"/>
      <c r="Z815" s="1129"/>
      <c r="AA815" s="1129"/>
      <c r="AB815" s="1129"/>
      <c r="AC815" s="1129"/>
      <c r="AD815" s="1129"/>
      <c r="AE815" s="1129"/>
      <c r="AF815" s="1129"/>
      <c r="AG815" s="1129"/>
      <c r="AH815" s="1130"/>
    </row>
    <row r="816" spans="1:34" ht="19" customHeight="1">
      <c r="A816" s="291"/>
      <c r="B816" s="1131" t="s">
        <v>96</v>
      </c>
      <c r="C816" s="1132"/>
      <c r="D816" s="1119" t="str">
        <f>'statement of marks'!$H$3</f>
        <v>2015-16</v>
      </c>
      <c r="E816" s="1119"/>
      <c r="F816" s="1119"/>
      <c r="G816" s="1119"/>
      <c r="H816" s="1119"/>
      <c r="I816" s="1119"/>
      <c r="J816" s="1119"/>
      <c r="K816" s="1119"/>
      <c r="L816" s="1119"/>
      <c r="M816" s="1119"/>
      <c r="N816" s="1119"/>
      <c r="O816" s="1119"/>
      <c r="P816" s="1120"/>
      <c r="Q816" s="1126"/>
      <c r="R816" s="1126"/>
      <c r="S816" s="291"/>
      <c r="T816" s="1131" t="s">
        <v>96</v>
      </c>
      <c r="U816" s="1132"/>
      <c r="V816" s="1119" t="str">
        <f>'statement of marks'!$H$3</f>
        <v>2015-16</v>
      </c>
      <c r="W816" s="1119"/>
      <c r="X816" s="1119"/>
      <c r="Y816" s="1119"/>
      <c r="Z816" s="1119"/>
      <c r="AA816" s="1119"/>
      <c r="AB816" s="1119"/>
      <c r="AC816" s="1119"/>
      <c r="AD816" s="1119"/>
      <c r="AE816" s="1119"/>
      <c r="AF816" s="1119"/>
      <c r="AG816" s="1119"/>
      <c r="AH816" s="1120"/>
    </row>
    <row r="817" spans="1:34" ht="19" customHeight="1">
      <c r="A817" s="291"/>
      <c r="B817" s="1114" t="s">
        <v>218</v>
      </c>
      <c r="C817" s="1115"/>
      <c r="D817" s="1115" t="str">
        <f>IF('statement of marks'!J63="","",'statement of marks'!J63)</f>
        <v/>
      </c>
      <c r="E817" s="1115"/>
      <c r="F817" s="1115"/>
      <c r="G817" s="1115"/>
      <c r="H817" s="1115"/>
      <c r="I817" s="1115"/>
      <c r="J817" s="1115"/>
      <c r="K817" s="1115"/>
      <c r="L817" s="1115"/>
      <c r="M817" s="1115"/>
      <c r="N817" s="1115"/>
      <c r="O817" s="1115"/>
      <c r="P817" s="1133"/>
      <c r="Q817" s="1126"/>
      <c r="R817" s="1126"/>
      <c r="S817" s="291"/>
      <c r="T817" s="1114" t="s">
        <v>218</v>
      </c>
      <c r="U817" s="1115"/>
      <c r="V817" s="1115" t="str">
        <f>IF('statement of marks'!J64="","",'statement of marks'!J64)</f>
        <v/>
      </c>
      <c r="W817" s="1115"/>
      <c r="X817" s="1115"/>
      <c r="Y817" s="1115"/>
      <c r="Z817" s="1115"/>
      <c r="AA817" s="1115"/>
      <c r="AB817" s="1115"/>
      <c r="AC817" s="1115"/>
      <c r="AD817" s="1115"/>
      <c r="AE817" s="1115"/>
      <c r="AF817" s="1115"/>
      <c r="AG817" s="1115"/>
      <c r="AH817" s="1133"/>
    </row>
    <row r="818" spans="1:34" ht="19" customHeight="1">
      <c r="A818" s="291"/>
      <c r="B818" s="1114" t="s">
        <v>219</v>
      </c>
      <c r="C818" s="1115"/>
      <c r="D818" s="1115" t="str">
        <f>IF('statement of marks'!K63="","",'statement of marks'!K63)</f>
        <v/>
      </c>
      <c r="E818" s="1115"/>
      <c r="F818" s="1115"/>
      <c r="G818" s="1115"/>
      <c r="H818" s="1115"/>
      <c r="I818" s="1115"/>
      <c r="J818" s="1115"/>
      <c r="K818" s="1115"/>
      <c r="L818" s="1115"/>
      <c r="M818" s="1115"/>
      <c r="N818" s="1115"/>
      <c r="O818" s="1115"/>
      <c r="P818" s="1133"/>
      <c r="Q818" s="1126"/>
      <c r="R818" s="1126"/>
      <c r="S818" s="291"/>
      <c r="T818" s="1114" t="s">
        <v>219</v>
      </c>
      <c r="U818" s="1115"/>
      <c r="V818" s="1115" t="str">
        <f>IF('statement of marks'!K64="","",'statement of marks'!K64)</f>
        <v/>
      </c>
      <c r="W818" s="1115"/>
      <c r="X818" s="1115"/>
      <c r="Y818" s="1115"/>
      <c r="Z818" s="1115"/>
      <c r="AA818" s="1115"/>
      <c r="AB818" s="1115"/>
      <c r="AC818" s="1115"/>
      <c r="AD818" s="1115"/>
      <c r="AE818" s="1115"/>
      <c r="AF818" s="1115"/>
      <c r="AG818" s="1115"/>
      <c r="AH818" s="1133"/>
    </row>
    <row r="819" spans="1:34" ht="19" customHeight="1">
      <c r="A819" s="291"/>
      <c r="B819" s="1114" t="s">
        <v>220</v>
      </c>
      <c r="C819" s="1115"/>
      <c r="D819" s="1115" t="str">
        <f>IF('statement of marks'!L63="","",'statement of marks'!L63)</f>
        <v/>
      </c>
      <c r="E819" s="1115"/>
      <c r="F819" s="1115"/>
      <c r="G819" s="1115"/>
      <c r="H819" s="1115"/>
      <c r="I819" s="1115"/>
      <c r="J819" s="1115"/>
      <c r="K819" s="1115"/>
      <c r="L819" s="1115"/>
      <c r="M819" s="1115"/>
      <c r="N819" s="1115"/>
      <c r="O819" s="1115"/>
      <c r="P819" s="1133"/>
      <c r="Q819" s="1126"/>
      <c r="R819" s="1126"/>
      <c r="S819" s="291"/>
      <c r="T819" s="1114" t="s">
        <v>220</v>
      </c>
      <c r="U819" s="1115"/>
      <c r="V819" s="1115" t="str">
        <f>IF('statement of marks'!L64="","",'statement of marks'!L64)</f>
        <v/>
      </c>
      <c r="W819" s="1115"/>
      <c r="X819" s="1115"/>
      <c r="Y819" s="1115"/>
      <c r="Z819" s="1115"/>
      <c r="AA819" s="1115"/>
      <c r="AB819" s="1115"/>
      <c r="AC819" s="1115"/>
      <c r="AD819" s="1115"/>
      <c r="AE819" s="1115"/>
      <c r="AF819" s="1115"/>
      <c r="AG819" s="1115"/>
      <c r="AH819" s="1133"/>
    </row>
    <row r="820" spans="1:34" ht="19" customHeight="1">
      <c r="A820" s="291"/>
      <c r="B820" s="1114" t="s">
        <v>221</v>
      </c>
      <c r="C820" s="1115"/>
      <c r="D820" s="1119" t="str">
        <f>'statement of marks'!$G$3</f>
        <v>6 A</v>
      </c>
      <c r="E820" s="1119"/>
      <c r="F820" s="1119"/>
      <c r="G820" s="1119"/>
      <c r="H820" s="1115" t="s">
        <v>9</v>
      </c>
      <c r="I820" s="1115"/>
      <c r="J820" s="1115"/>
      <c r="K820" s="1115"/>
      <c r="L820" s="1115"/>
      <c r="M820" s="1119" t="str">
        <f>IF('statement of marks'!D63="","",'statement of marks'!D63)</f>
        <v/>
      </c>
      <c r="N820" s="1119"/>
      <c r="O820" s="1119"/>
      <c r="P820" s="1120"/>
      <c r="Q820" s="1126"/>
      <c r="R820" s="1126"/>
      <c r="S820" s="291"/>
      <c r="T820" s="1114" t="s">
        <v>221</v>
      </c>
      <c r="U820" s="1115"/>
      <c r="V820" s="1119" t="str">
        <f>'statement of marks'!$G$3</f>
        <v>6 A</v>
      </c>
      <c r="W820" s="1119"/>
      <c r="X820" s="1119"/>
      <c r="Y820" s="1119"/>
      <c r="Z820" s="1115" t="s">
        <v>9</v>
      </c>
      <c r="AA820" s="1115"/>
      <c r="AB820" s="1115"/>
      <c r="AC820" s="1115"/>
      <c r="AD820" s="1115"/>
      <c r="AE820" s="1119" t="str">
        <f>IF('statement of marks'!D64="","",'statement of marks'!D64)</f>
        <v/>
      </c>
      <c r="AF820" s="1119"/>
      <c r="AG820" s="1119"/>
      <c r="AH820" s="1120"/>
    </row>
    <row r="821" spans="1:34" ht="19" customHeight="1">
      <c r="A821" s="291"/>
      <c r="B821" s="1114" t="s">
        <v>222</v>
      </c>
      <c r="C821" s="1115"/>
      <c r="D821" s="1119" t="str">
        <f>IF('statement of marks'!F63="","",'statement of marks'!F63)</f>
        <v/>
      </c>
      <c r="E821" s="1119"/>
      <c r="F821" s="1119"/>
      <c r="G821" s="1119"/>
      <c r="H821" s="1115" t="s">
        <v>0</v>
      </c>
      <c r="I821" s="1115"/>
      <c r="J821" s="1115"/>
      <c r="K821" s="1115"/>
      <c r="L821" s="1115"/>
      <c r="M821" s="1121" t="str">
        <f>IF('statement of marks'!H63="","",'statement of marks'!H63)</f>
        <v/>
      </c>
      <c r="N821" s="1121"/>
      <c r="O821" s="1121"/>
      <c r="P821" s="1122"/>
      <c r="Q821" s="1126"/>
      <c r="R821" s="1126"/>
      <c r="S821" s="291"/>
      <c r="T821" s="1114" t="s">
        <v>222</v>
      </c>
      <c r="U821" s="1115"/>
      <c r="V821" s="1119" t="str">
        <f>IF('statement of marks'!F64="","",'statement of marks'!F64)</f>
        <v/>
      </c>
      <c r="W821" s="1119"/>
      <c r="X821" s="1119"/>
      <c r="Y821" s="1119"/>
      <c r="Z821" s="1115" t="s">
        <v>0</v>
      </c>
      <c r="AA821" s="1115"/>
      <c r="AB821" s="1115"/>
      <c r="AC821" s="1115"/>
      <c r="AD821" s="1115"/>
      <c r="AE821" s="1121" t="str">
        <f>IF('statement of marks'!H64="","",'statement of marks'!H64)</f>
        <v/>
      </c>
      <c r="AF821" s="1121"/>
      <c r="AG821" s="1121"/>
      <c r="AH821" s="1122"/>
    </row>
    <row r="822" spans="1:34" ht="19" customHeight="1">
      <c r="A822" s="291"/>
      <c r="B822" s="289" t="s">
        <v>28</v>
      </c>
      <c r="C822" s="279" t="s">
        <v>97</v>
      </c>
      <c r="D822" s="1111" t="s">
        <v>1</v>
      </c>
      <c r="E822" s="1111"/>
      <c r="F822" s="1111"/>
      <c r="G822" s="1111" t="s">
        <v>21</v>
      </c>
      <c r="H822" s="1111"/>
      <c r="I822" s="1111"/>
      <c r="J822" s="1111" t="s">
        <v>68</v>
      </c>
      <c r="K822" s="1111"/>
      <c r="L822" s="1111"/>
      <c r="M822" s="1111" t="s">
        <v>98</v>
      </c>
      <c r="N822" s="1111"/>
      <c r="O822" s="1111"/>
      <c r="P822" s="280" t="s">
        <v>278</v>
      </c>
      <c r="Q822" s="1126"/>
      <c r="R822" s="1126"/>
      <c r="S822" s="291"/>
      <c r="T822" s="289" t="s">
        <v>28</v>
      </c>
      <c r="U822" s="279" t="s">
        <v>97</v>
      </c>
      <c r="V822" s="1111" t="s">
        <v>1</v>
      </c>
      <c r="W822" s="1111"/>
      <c r="X822" s="1111"/>
      <c r="Y822" s="1111" t="s">
        <v>21</v>
      </c>
      <c r="Z822" s="1111"/>
      <c r="AA822" s="1111"/>
      <c r="AB822" s="1111" t="s">
        <v>68</v>
      </c>
      <c r="AC822" s="1111"/>
      <c r="AD822" s="1111"/>
      <c r="AE822" s="1111" t="s">
        <v>98</v>
      </c>
      <c r="AF822" s="1111"/>
      <c r="AG822" s="1111"/>
      <c r="AH822" s="280" t="s">
        <v>278</v>
      </c>
    </row>
    <row r="823" spans="1:34" ht="19" customHeight="1">
      <c r="A823" s="291"/>
      <c r="B823" s="1104" t="s">
        <v>3</v>
      </c>
      <c r="C823" s="1105"/>
      <c r="D823" s="312">
        <f>IF('statement of marks'!M$6="","",'statement of marks'!M$6)</f>
        <v>5</v>
      </c>
      <c r="E823" s="312">
        <f>IF('statement of marks'!N$6="","",'statement of marks'!N$6)</f>
        <v>5</v>
      </c>
      <c r="F823" s="312">
        <f>IF('statement of marks'!O$6="","",'statement of marks'!O$6)</f>
        <v>10</v>
      </c>
      <c r="G823" s="312">
        <f>IF('statement of marks'!P$6="","",'statement of marks'!P$6)</f>
        <v>5</v>
      </c>
      <c r="H823" s="312">
        <f>IF('statement of marks'!Q$6="","",'statement of marks'!Q$6)</f>
        <v>5</v>
      </c>
      <c r="I823" s="312">
        <f>IF('statement of marks'!R$6="","",'statement of marks'!R$6)</f>
        <v>10</v>
      </c>
      <c r="J823" s="312">
        <f>IF('statement of marks'!S$6="","",'statement of marks'!S$6)</f>
        <v>5</v>
      </c>
      <c r="K823" s="312">
        <f>IF('statement of marks'!T$6="","",'statement of marks'!T$6)</f>
        <v>5</v>
      </c>
      <c r="L823" s="312">
        <f>IF('statement of marks'!U$6="","",'statement of marks'!U$6)</f>
        <v>10</v>
      </c>
      <c r="M823" s="312">
        <f>IF('statement of marks'!W$6="","",'statement of marks'!W$6)</f>
        <v>50</v>
      </c>
      <c r="N823" s="312">
        <f>IF('statement of marks'!X$6="","",'statement of marks'!X$6)</f>
        <v>20</v>
      </c>
      <c r="O823" s="312">
        <f>IF('statement of marks'!Y$6="","",'statement of marks'!Y$6)</f>
        <v>70</v>
      </c>
      <c r="P823" s="281">
        <f>IF('statement of marks'!Z$6="","",'statement of marks'!Z$6)</f>
        <v>100</v>
      </c>
      <c r="Q823" s="1126"/>
      <c r="R823" s="1126"/>
      <c r="S823" s="291"/>
      <c r="T823" s="1104" t="s">
        <v>3</v>
      </c>
      <c r="U823" s="1105"/>
      <c r="V823" s="312">
        <f>IF('statement of marks'!M$6="","",'statement of marks'!M$6)</f>
        <v>5</v>
      </c>
      <c r="W823" s="312">
        <f>IF('statement of marks'!N$6="","",'statement of marks'!N$6)</f>
        <v>5</v>
      </c>
      <c r="X823" s="312">
        <f>IF('statement of marks'!O$6="","",'statement of marks'!O$6)</f>
        <v>10</v>
      </c>
      <c r="Y823" s="312">
        <f>IF('statement of marks'!P$6="","",'statement of marks'!P$6)</f>
        <v>5</v>
      </c>
      <c r="Z823" s="312">
        <f>IF('statement of marks'!Q$6="","",'statement of marks'!Q$6)</f>
        <v>5</v>
      </c>
      <c r="AA823" s="312">
        <f>IF('statement of marks'!R$6="","",'statement of marks'!R$6)</f>
        <v>10</v>
      </c>
      <c r="AB823" s="312">
        <f>IF('statement of marks'!S$6="","",'statement of marks'!S$6)</f>
        <v>5</v>
      </c>
      <c r="AC823" s="312">
        <f>IF('statement of marks'!T$6="","",'statement of marks'!T$6)</f>
        <v>5</v>
      </c>
      <c r="AD823" s="312">
        <f>IF('statement of marks'!U$6="","",'statement of marks'!U$6)</f>
        <v>10</v>
      </c>
      <c r="AE823" s="312">
        <f>IF('statement of marks'!W$6="","",'statement of marks'!W$6)</f>
        <v>50</v>
      </c>
      <c r="AF823" s="312">
        <f>IF('statement of marks'!X$6="","",'statement of marks'!X$6)</f>
        <v>20</v>
      </c>
      <c r="AG823" s="312">
        <f>IF('statement of marks'!Y$6="","",'statement of marks'!Y$6)</f>
        <v>70</v>
      </c>
      <c r="AH823" s="281">
        <f>IF('statement of marks'!Z$6="","",'statement of marks'!Z$6)</f>
        <v>100</v>
      </c>
    </row>
    <row r="824" spans="1:34" ht="19" customHeight="1">
      <c r="A824" s="291"/>
      <c r="B824" s="1114" t="str">
        <f>IF('statement of marks'!$M$3="","",'statement of marks'!$M$3)</f>
        <v>fgUnh</v>
      </c>
      <c r="C824" s="1115"/>
      <c r="D824" s="277" t="str">
        <f>IF('statement of marks'!M63="","",'statement of marks'!M63)</f>
        <v/>
      </c>
      <c r="E824" s="277" t="str">
        <f>IF('statement of marks'!N63="","",'statement of marks'!N63)</f>
        <v/>
      </c>
      <c r="F824" s="275" t="str">
        <f>IF('statement of marks'!O63="","",'statement of marks'!O63)</f>
        <v/>
      </c>
      <c r="G824" s="277" t="str">
        <f>IF('statement of marks'!P63="","",'statement of marks'!P63)</f>
        <v/>
      </c>
      <c r="H824" s="277" t="str">
        <f>IF('statement of marks'!Q63="","",'statement of marks'!Q63)</f>
        <v/>
      </c>
      <c r="I824" s="275" t="str">
        <f>IF('statement of marks'!R63="","",'statement of marks'!R63)</f>
        <v/>
      </c>
      <c r="J824" s="277" t="str">
        <f>IF('statement of marks'!S63="","",'statement of marks'!S63)</f>
        <v/>
      </c>
      <c r="K824" s="277" t="str">
        <f>IF('statement of marks'!T63="","",'statement of marks'!T63)</f>
        <v/>
      </c>
      <c r="L824" s="275" t="str">
        <f>IF('statement of marks'!U63="","",'statement of marks'!U63)</f>
        <v/>
      </c>
      <c r="M824" s="277" t="str">
        <f>IF('statement of marks'!W63="","",'statement of marks'!W63)</f>
        <v/>
      </c>
      <c r="N824" s="277" t="str">
        <f>IF('statement of marks'!X63="","",'statement of marks'!X63)</f>
        <v/>
      </c>
      <c r="O824" s="275" t="str">
        <f>IF('statement of marks'!Y63="","",'statement of marks'!Y63)</f>
        <v/>
      </c>
      <c r="P824" s="281" t="str">
        <f>IF('statement of marks'!Z63="","",'statement of marks'!Z63)</f>
        <v/>
      </c>
      <c r="Q824" s="1126"/>
      <c r="R824" s="1126"/>
      <c r="S824" s="291"/>
      <c r="T824" s="1114" t="str">
        <f>IF('statement of marks'!$M$3="","",'statement of marks'!$M$3)</f>
        <v>fgUnh</v>
      </c>
      <c r="U824" s="1115"/>
      <c r="V824" s="277" t="str">
        <f>IF('statement of marks'!M64="","",'statement of marks'!M64)</f>
        <v/>
      </c>
      <c r="W824" s="277" t="str">
        <f>IF('statement of marks'!N64="","",'statement of marks'!N64)</f>
        <v/>
      </c>
      <c r="X824" s="275" t="str">
        <f>IF('statement of marks'!O64="","",'statement of marks'!O64)</f>
        <v/>
      </c>
      <c r="Y824" s="277" t="str">
        <f>IF('statement of marks'!P64="","",'statement of marks'!P64)</f>
        <v/>
      </c>
      <c r="Z824" s="277" t="str">
        <f>IF('statement of marks'!Q64="","",'statement of marks'!Q64)</f>
        <v/>
      </c>
      <c r="AA824" s="275" t="str">
        <f>IF('statement of marks'!R64="","",'statement of marks'!R64)</f>
        <v/>
      </c>
      <c r="AB824" s="277" t="str">
        <f>IF('statement of marks'!S64="","",'statement of marks'!S64)</f>
        <v/>
      </c>
      <c r="AC824" s="277" t="str">
        <f>IF('statement of marks'!T64="","",'statement of marks'!T64)</f>
        <v/>
      </c>
      <c r="AD824" s="275" t="str">
        <f>IF('statement of marks'!U64="","",'statement of marks'!U64)</f>
        <v/>
      </c>
      <c r="AE824" s="277" t="str">
        <f>IF('statement of marks'!W64="","",'statement of marks'!W64)</f>
        <v/>
      </c>
      <c r="AF824" s="277" t="str">
        <f>IF('statement of marks'!X64="","",'statement of marks'!X64)</f>
        <v/>
      </c>
      <c r="AG824" s="275" t="str">
        <f>IF('statement of marks'!Y64="","",'statement of marks'!Y64)</f>
        <v/>
      </c>
      <c r="AH824" s="281" t="str">
        <f>IF('statement of marks'!Z64="","",'statement of marks'!Z64)</f>
        <v/>
      </c>
    </row>
    <row r="825" spans="1:34" ht="19" customHeight="1">
      <c r="A825" s="291"/>
      <c r="B825" s="1114" t="str">
        <f>IF('statement of marks'!$AI$3="","",'statement of marks'!$AI$3)</f>
        <v>vaxszth</v>
      </c>
      <c r="C825" s="1115"/>
      <c r="D825" s="277" t="str">
        <f>IF('statement of marks'!AI63="","",'statement of marks'!AI63)</f>
        <v/>
      </c>
      <c r="E825" s="277" t="str">
        <f>IF('statement of marks'!AJ63="","",'statement of marks'!AJ63)</f>
        <v/>
      </c>
      <c r="F825" s="275" t="str">
        <f>IF('statement of marks'!AK63="","",'statement of marks'!AK63)</f>
        <v/>
      </c>
      <c r="G825" s="277" t="str">
        <f>IF('statement of marks'!AL63="","",'statement of marks'!AL63)</f>
        <v/>
      </c>
      <c r="H825" s="277" t="str">
        <f>IF('statement of marks'!AM63="","",'statement of marks'!AM63)</f>
        <v/>
      </c>
      <c r="I825" s="275" t="str">
        <f>IF('statement of marks'!AN63="","",'statement of marks'!AN63)</f>
        <v/>
      </c>
      <c r="J825" s="277" t="str">
        <f>IF('statement of marks'!AO63="","",'statement of marks'!AO63)</f>
        <v/>
      </c>
      <c r="K825" s="277" t="str">
        <f>IF('statement of marks'!AP63="","",'statement of marks'!AP63)</f>
        <v/>
      </c>
      <c r="L825" s="275" t="str">
        <f>IF('statement of marks'!AQ63="","",'statement of marks'!AQ63)</f>
        <v/>
      </c>
      <c r="M825" s="277" t="str">
        <f>IF('statement of marks'!AS63="","",'statement of marks'!AS63)</f>
        <v/>
      </c>
      <c r="N825" s="277" t="str">
        <f>IF('statement of marks'!AT63="","",'statement of marks'!AT63)</f>
        <v/>
      </c>
      <c r="O825" s="275" t="str">
        <f>IF('statement of marks'!AU63="","",'statement of marks'!AU63)</f>
        <v/>
      </c>
      <c r="P825" s="281" t="str">
        <f>IF('statement of marks'!AV63="","",'statement of marks'!AV63)</f>
        <v/>
      </c>
      <c r="Q825" s="1126"/>
      <c r="R825" s="1126"/>
      <c r="S825" s="291"/>
      <c r="T825" s="1114" t="str">
        <f>IF('statement of marks'!$AI$3="","",'statement of marks'!$AI$3)</f>
        <v>vaxszth</v>
      </c>
      <c r="U825" s="1115"/>
      <c r="V825" s="277" t="str">
        <f>IF('statement of marks'!AI64="","",'statement of marks'!AI64)</f>
        <v/>
      </c>
      <c r="W825" s="277" t="str">
        <f>IF('statement of marks'!AJ64="","",'statement of marks'!AJ64)</f>
        <v/>
      </c>
      <c r="X825" s="275" t="str">
        <f>IF('statement of marks'!AK64="","",'statement of marks'!AK64)</f>
        <v/>
      </c>
      <c r="Y825" s="277" t="str">
        <f>IF('statement of marks'!AL64="","",'statement of marks'!AL64)</f>
        <v/>
      </c>
      <c r="Z825" s="277" t="str">
        <f>IF('statement of marks'!AM64="","",'statement of marks'!AM64)</f>
        <v/>
      </c>
      <c r="AA825" s="275" t="str">
        <f>IF('statement of marks'!AN64="","",'statement of marks'!AN64)</f>
        <v/>
      </c>
      <c r="AB825" s="277" t="str">
        <f>IF('statement of marks'!AO64="","",'statement of marks'!AO64)</f>
        <v/>
      </c>
      <c r="AC825" s="277" t="str">
        <f>IF('statement of marks'!AP64="","",'statement of marks'!AP64)</f>
        <v/>
      </c>
      <c r="AD825" s="275" t="str">
        <f>IF('statement of marks'!AQ64="","",'statement of marks'!AQ64)</f>
        <v/>
      </c>
      <c r="AE825" s="277" t="str">
        <f>IF('statement of marks'!AS64="","",'statement of marks'!AS64)</f>
        <v/>
      </c>
      <c r="AF825" s="277" t="str">
        <f>IF('statement of marks'!AT64="","",'statement of marks'!AT64)</f>
        <v/>
      </c>
      <c r="AG825" s="275" t="str">
        <f>IF('statement of marks'!AU64="","",'statement of marks'!AU64)</f>
        <v/>
      </c>
      <c r="AH825" s="281" t="str">
        <f>IF('statement of marks'!AV64="","",'statement of marks'!AV64)</f>
        <v/>
      </c>
    </row>
    <row r="826" spans="1:34" ht="19" customHeight="1">
      <c r="A826" s="291"/>
      <c r="B826" s="1114" t="str">
        <f>IF('statement of marks'!BE63="s","laLd`r",IF('statement of marks'!BE63="u","mnwZ",IF('statement of marks'!BE63="g","xqtjkrh",IF('statement of marks'!BE63="p","iatkch",IF('statement of marks'!BE63="sd","fla/kh","r`rh; Hkk""kk")))))</f>
        <v>r`rh; Hkk"kk</v>
      </c>
      <c r="C826" s="1115"/>
      <c r="D826" s="277" t="str">
        <f>IF('statement of marks'!BF63="","",'statement of marks'!BF63)</f>
        <v/>
      </c>
      <c r="E826" s="277" t="str">
        <f>IF('statement of marks'!BG63="","",'statement of marks'!BG63)</f>
        <v/>
      </c>
      <c r="F826" s="275" t="str">
        <f>IF('statement of marks'!BH63="","",'statement of marks'!BH63)</f>
        <v/>
      </c>
      <c r="G826" s="277" t="str">
        <f>IF('statement of marks'!BI63="","",'statement of marks'!BI63)</f>
        <v/>
      </c>
      <c r="H826" s="277" t="str">
        <f>IF('statement of marks'!BJ63="","",'statement of marks'!BJ63)</f>
        <v/>
      </c>
      <c r="I826" s="275" t="str">
        <f>IF('statement of marks'!BK63="","",'statement of marks'!BK63)</f>
        <v/>
      </c>
      <c r="J826" s="277" t="str">
        <f>IF('statement of marks'!BL63="","",'statement of marks'!BL63)</f>
        <v/>
      </c>
      <c r="K826" s="277" t="str">
        <f>IF('statement of marks'!BM63="","",'statement of marks'!BM63)</f>
        <v/>
      </c>
      <c r="L826" s="275" t="str">
        <f>IF('statement of marks'!BN63="","",'statement of marks'!BN63)</f>
        <v/>
      </c>
      <c r="M826" s="277" t="str">
        <f>IF('statement of marks'!BP63="","",'statement of marks'!BP63)</f>
        <v/>
      </c>
      <c r="N826" s="277" t="str">
        <f>IF('statement of marks'!BQ63="","",'statement of marks'!BQ63)</f>
        <v/>
      </c>
      <c r="O826" s="275" t="str">
        <f>IF('statement of marks'!BR63="","",'statement of marks'!BR63)</f>
        <v/>
      </c>
      <c r="P826" s="281" t="str">
        <f>IF('statement of marks'!BS63="","",'statement of marks'!BS63)</f>
        <v/>
      </c>
      <c r="Q826" s="1126"/>
      <c r="R826" s="1126"/>
      <c r="S826" s="291"/>
      <c r="T826" s="1114" t="str">
        <f>IF('statement of marks'!BE64="s","laLd`r",IF('statement of marks'!BE64="u","mnwZ",IF('statement of marks'!BE64="g","xqtjkrh",IF('statement of marks'!BE64="p","iatkch",IF('statement of marks'!BE64="sd","fla/kh","r`rh; Hkk""kk")))))</f>
        <v>r`rh; Hkk"kk</v>
      </c>
      <c r="U826" s="1115"/>
      <c r="V826" s="277" t="str">
        <f>IF('statement of marks'!BF64="","",'statement of marks'!BF64)</f>
        <v/>
      </c>
      <c r="W826" s="277" t="str">
        <f>IF('statement of marks'!BG64="","",'statement of marks'!BG64)</f>
        <v/>
      </c>
      <c r="X826" s="275" t="str">
        <f>IF('statement of marks'!BH64="","",'statement of marks'!BH64)</f>
        <v/>
      </c>
      <c r="Y826" s="277" t="str">
        <f>IF('statement of marks'!BI64="","",'statement of marks'!BI64)</f>
        <v/>
      </c>
      <c r="Z826" s="277" t="str">
        <f>IF('statement of marks'!BJ64="","",'statement of marks'!BJ64)</f>
        <v/>
      </c>
      <c r="AA826" s="275" t="str">
        <f>IF('statement of marks'!BK64="","",'statement of marks'!BK64)</f>
        <v/>
      </c>
      <c r="AB826" s="277" t="str">
        <f>IF('statement of marks'!BL64="","",'statement of marks'!BL64)</f>
        <v/>
      </c>
      <c r="AC826" s="277" t="str">
        <f>IF('statement of marks'!BM64="","",'statement of marks'!BM64)</f>
        <v/>
      </c>
      <c r="AD826" s="275" t="str">
        <f>IF('statement of marks'!BN64="","",'statement of marks'!BN64)</f>
        <v/>
      </c>
      <c r="AE826" s="277" t="str">
        <f>IF('statement of marks'!BP64="","",'statement of marks'!BP64)</f>
        <v/>
      </c>
      <c r="AF826" s="277" t="str">
        <f>IF('statement of marks'!BQ64="","",'statement of marks'!BQ64)</f>
        <v/>
      </c>
      <c r="AG826" s="275" t="str">
        <f>IF('statement of marks'!BR64="","",'statement of marks'!BR64)</f>
        <v/>
      </c>
      <c r="AH826" s="281" t="str">
        <f>IF('statement of marks'!BS64="","",'statement of marks'!BS64)</f>
        <v/>
      </c>
    </row>
    <row r="827" spans="1:34" ht="19" customHeight="1">
      <c r="A827" s="291"/>
      <c r="B827" s="1114" t="str">
        <f>IF('statement of marks'!$CB$3="","",'statement of marks'!$CB$3)</f>
        <v>xf.kr</v>
      </c>
      <c r="C827" s="1115"/>
      <c r="D827" s="277" t="str">
        <f>IF('statement of marks'!CB63="","",'statement of marks'!CB63)</f>
        <v/>
      </c>
      <c r="E827" s="277" t="str">
        <f>IF('statement of marks'!CC63="","",'statement of marks'!CC63)</f>
        <v/>
      </c>
      <c r="F827" s="275" t="str">
        <f>IF('statement of marks'!CD63="","",'statement of marks'!CD63)</f>
        <v/>
      </c>
      <c r="G827" s="277" t="str">
        <f>IF('statement of marks'!CE63="","",'statement of marks'!CE63)</f>
        <v/>
      </c>
      <c r="H827" s="277" t="str">
        <f>IF('statement of marks'!CF63="","",'statement of marks'!CF63)</f>
        <v/>
      </c>
      <c r="I827" s="275" t="str">
        <f>IF('statement of marks'!CG63="","",'statement of marks'!CG63)</f>
        <v/>
      </c>
      <c r="J827" s="277" t="str">
        <f>IF('statement of marks'!CH63="","",'statement of marks'!CH63)</f>
        <v/>
      </c>
      <c r="K827" s="277" t="str">
        <f>IF('statement of marks'!CI63="","",'statement of marks'!CI63)</f>
        <v/>
      </c>
      <c r="L827" s="275" t="str">
        <f>IF('statement of marks'!CJ63="","",'statement of marks'!CJ63)</f>
        <v/>
      </c>
      <c r="M827" s="277" t="str">
        <f>IF('statement of marks'!CL63="","",'statement of marks'!CL63)</f>
        <v/>
      </c>
      <c r="N827" s="277" t="str">
        <f>IF('statement of marks'!CM63="","",'statement of marks'!CM63)</f>
        <v/>
      </c>
      <c r="O827" s="275" t="str">
        <f>IF('statement of marks'!CN63="","",'statement of marks'!CN63)</f>
        <v/>
      </c>
      <c r="P827" s="281" t="str">
        <f>IF('statement of marks'!CO63="","",'statement of marks'!CO63)</f>
        <v/>
      </c>
      <c r="Q827" s="1126"/>
      <c r="R827" s="1126"/>
      <c r="S827" s="291"/>
      <c r="T827" s="1114" t="str">
        <f>IF('statement of marks'!$CB$3="","",'statement of marks'!$CB$3)</f>
        <v>xf.kr</v>
      </c>
      <c r="U827" s="1115"/>
      <c r="V827" s="277" t="str">
        <f>IF('statement of marks'!CB64="","",'statement of marks'!CB64)</f>
        <v/>
      </c>
      <c r="W827" s="277" t="str">
        <f>IF('statement of marks'!CC64="","",'statement of marks'!CC64)</f>
        <v/>
      </c>
      <c r="X827" s="275" t="str">
        <f>IF('statement of marks'!CD64="","",'statement of marks'!CD64)</f>
        <v/>
      </c>
      <c r="Y827" s="277" t="str">
        <f>IF('statement of marks'!CE64="","",'statement of marks'!CE64)</f>
        <v/>
      </c>
      <c r="Z827" s="277" t="str">
        <f>IF('statement of marks'!CF64="","",'statement of marks'!CF64)</f>
        <v/>
      </c>
      <c r="AA827" s="275" t="str">
        <f>IF('statement of marks'!CG64="","",'statement of marks'!CG64)</f>
        <v/>
      </c>
      <c r="AB827" s="277" t="str">
        <f>IF('statement of marks'!CH64="","",'statement of marks'!CH64)</f>
        <v/>
      </c>
      <c r="AC827" s="277" t="str">
        <f>IF('statement of marks'!CI64="","",'statement of marks'!CI64)</f>
        <v/>
      </c>
      <c r="AD827" s="275" t="str">
        <f>IF('statement of marks'!CJ64="","",'statement of marks'!CJ64)</f>
        <v/>
      </c>
      <c r="AE827" s="277" t="str">
        <f>IF('statement of marks'!CL64="","",'statement of marks'!CL64)</f>
        <v/>
      </c>
      <c r="AF827" s="277" t="str">
        <f>IF('statement of marks'!CM64="","",'statement of marks'!CM64)</f>
        <v/>
      </c>
      <c r="AG827" s="275" t="str">
        <f>IF('statement of marks'!CN64="","",'statement of marks'!CN64)</f>
        <v/>
      </c>
      <c r="AH827" s="281" t="str">
        <f>IF('statement of marks'!CO64="","",'statement of marks'!CO64)</f>
        <v/>
      </c>
    </row>
    <row r="828" spans="1:34" ht="19" customHeight="1">
      <c r="A828" s="291"/>
      <c r="B828" s="1114" t="str">
        <f>IF('statement of marks'!$CX$3="","",'statement of marks'!$CX$3)</f>
        <v>foKku</v>
      </c>
      <c r="C828" s="1115"/>
      <c r="D828" s="277" t="str">
        <f>IF('statement of marks'!CX63="","",'statement of marks'!CX63)</f>
        <v/>
      </c>
      <c r="E828" s="277" t="str">
        <f>IF('statement of marks'!CY63="","",'statement of marks'!CY63)</f>
        <v/>
      </c>
      <c r="F828" s="275" t="str">
        <f>IF('statement of marks'!CZ63="","",'statement of marks'!CZ63)</f>
        <v/>
      </c>
      <c r="G828" s="277" t="str">
        <f>IF('statement of marks'!DA63="","",'statement of marks'!DA63)</f>
        <v/>
      </c>
      <c r="H828" s="277" t="str">
        <f>IF('statement of marks'!DB63="","",'statement of marks'!DB63)</f>
        <v/>
      </c>
      <c r="I828" s="275" t="str">
        <f>IF('statement of marks'!DC63="","",'statement of marks'!DC63)</f>
        <v/>
      </c>
      <c r="J828" s="277" t="str">
        <f>IF('statement of marks'!DD63="","",'statement of marks'!DD63)</f>
        <v/>
      </c>
      <c r="K828" s="277" t="str">
        <f>IF('statement of marks'!DE63="","",'statement of marks'!DE63)</f>
        <v/>
      </c>
      <c r="L828" s="275" t="str">
        <f>IF('statement of marks'!DF63="","",'statement of marks'!DF63)</f>
        <v/>
      </c>
      <c r="M828" s="277" t="str">
        <f>IF('statement of marks'!DH63="","",'statement of marks'!DH63)</f>
        <v/>
      </c>
      <c r="N828" s="277" t="str">
        <f>IF('statement of marks'!DI63="","",'statement of marks'!DI63)</f>
        <v/>
      </c>
      <c r="O828" s="275" t="str">
        <f>IF('statement of marks'!DJ63="","",'statement of marks'!DJ63)</f>
        <v/>
      </c>
      <c r="P828" s="281" t="str">
        <f>IF('statement of marks'!DK63="","",'statement of marks'!DK63)</f>
        <v/>
      </c>
      <c r="Q828" s="1126"/>
      <c r="R828" s="1126"/>
      <c r="S828" s="291"/>
      <c r="T828" s="1114" t="str">
        <f>IF('statement of marks'!$CX$3="","",'statement of marks'!$CX$3)</f>
        <v>foKku</v>
      </c>
      <c r="U828" s="1115"/>
      <c r="V828" s="277" t="str">
        <f>IF('statement of marks'!CX64="","",'statement of marks'!CX64)</f>
        <v/>
      </c>
      <c r="W828" s="277" t="str">
        <f>IF('statement of marks'!CY64="","",'statement of marks'!CY64)</f>
        <v/>
      </c>
      <c r="X828" s="275" t="str">
        <f>IF('statement of marks'!CZ64="","",'statement of marks'!CZ64)</f>
        <v/>
      </c>
      <c r="Y828" s="277" t="str">
        <f>IF('statement of marks'!DA64="","",'statement of marks'!DA64)</f>
        <v/>
      </c>
      <c r="Z828" s="277" t="str">
        <f>IF('statement of marks'!DB64="","",'statement of marks'!DB64)</f>
        <v/>
      </c>
      <c r="AA828" s="275" t="str">
        <f>IF('statement of marks'!DC64="","",'statement of marks'!DC64)</f>
        <v/>
      </c>
      <c r="AB828" s="277" t="str">
        <f>IF('statement of marks'!DD64="","",'statement of marks'!DD64)</f>
        <v/>
      </c>
      <c r="AC828" s="277" t="str">
        <f>IF('statement of marks'!DE64="","",'statement of marks'!DE64)</f>
        <v/>
      </c>
      <c r="AD828" s="275" t="str">
        <f>IF('statement of marks'!DF64="","",'statement of marks'!DF64)</f>
        <v/>
      </c>
      <c r="AE828" s="277" t="str">
        <f>IF('statement of marks'!DH64="","",'statement of marks'!DH64)</f>
        <v/>
      </c>
      <c r="AF828" s="277" t="str">
        <f>IF('statement of marks'!DI64="","",'statement of marks'!DI64)</f>
        <v/>
      </c>
      <c r="AG828" s="275" t="str">
        <f>IF('statement of marks'!DJ64="","",'statement of marks'!DJ64)</f>
        <v/>
      </c>
      <c r="AH828" s="281" t="str">
        <f>IF('statement of marks'!DK64="","",'statement of marks'!DK64)</f>
        <v/>
      </c>
    </row>
    <row r="829" spans="1:34" ht="19" customHeight="1">
      <c r="A829" s="291"/>
      <c r="B829" s="1114" t="str">
        <f>IF('statement of marks'!$DT$3="","",'statement of marks'!$DT$3)</f>
        <v>lkekftd foKku</v>
      </c>
      <c r="C829" s="1115"/>
      <c r="D829" s="277" t="str">
        <f>IF('statement of marks'!DT63="","",'statement of marks'!DT63)</f>
        <v/>
      </c>
      <c r="E829" s="277" t="str">
        <f>IF('statement of marks'!DU63="","",'statement of marks'!DU63)</f>
        <v/>
      </c>
      <c r="F829" s="275" t="str">
        <f>IF('statement of marks'!DV63="","",'statement of marks'!DV63)</f>
        <v/>
      </c>
      <c r="G829" s="277" t="str">
        <f>IF('statement of marks'!DW63="","",'statement of marks'!DW63)</f>
        <v/>
      </c>
      <c r="H829" s="277" t="str">
        <f>IF('statement of marks'!DX63="","",'statement of marks'!DX63)</f>
        <v/>
      </c>
      <c r="I829" s="275" t="str">
        <f>IF('statement of marks'!DY63="","",'statement of marks'!DY63)</f>
        <v/>
      </c>
      <c r="J829" s="277" t="str">
        <f>IF('statement of marks'!DZ63="","",'statement of marks'!DZ63)</f>
        <v/>
      </c>
      <c r="K829" s="277" t="str">
        <f>IF('statement of marks'!EA63="","",'statement of marks'!EA63)</f>
        <v/>
      </c>
      <c r="L829" s="275" t="str">
        <f>IF('statement of marks'!EB63="","",'statement of marks'!EB63)</f>
        <v/>
      </c>
      <c r="M829" s="277" t="str">
        <f>IF('statement of marks'!ED63="","",'statement of marks'!ED63)</f>
        <v/>
      </c>
      <c r="N829" s="277" t="str">
        <f>IF('statement of marks'!EE63="","",'statement of marks'!EE63)</f>
        <v/>
      </c>
      <c r="O829" s="275" t="str">
        <f>IF('statement of marks'!EF63="","",'statement of marks'!EF63)</f>
        <v/>
      </c>
      <c r="P829" s="281" t="str">
        <f>IF('statement of marks'!EG63="","",'statement of marks'!EG63)</f>
        <v/>
      </c>
      <c r="Q829" s="1126"/>
      <c r="R829" s="1126"/>
      <c r="S829" s="291"/>
      <c r="T829" s="1114" t="str">
        <f>IF('statement of marks'!$DT$3="","",'statement of marks'!$DT$3)</f>
        <v>lkekftd foKku</v>
      </c>
      <c r="U829" s="1115"/>
      <c r="V829" s="277" t="str">
        <f>IF('statement of marks'!DT64="","",'statement of marks'!DT64)</f>
        <v/>
      </c>
      <c r="W829" s="277" t="str">
        <f>IF('statement of marks'!DU64="","",'statement of marks'!DU64)</f>
        <v/>
      </c>
      <c r="X829" s="275" t="str">
        <f>IF('statement of marks'!DV64="","",'statement of marks'!DV64)</f>
        <v/>
      </c>
      <c r="Y829" s="277" t="str">
        <f>IF('statement of marks'!DW64="","",'statement of marks'!DW64)</f>
        <v/>
      </c>
      <c r="Z829" s="277" t="str">
        <f>IF('statement of marks'!DX64="","",'statement of marks'!DX64)</f>
        <v/>
      </c>
      <c r="AA829" s="275" t="str">
        <f>IF('statement of marks'!DY64="","",'statement of marks'!DY64)</f>
        <v/>
      </c>
      <c r="AB829" s="277" t="str">
        <f>IF('statement of marks'!DZ64="","",'statement of marks'!DZ64)</f>
        <v/>
      </c>
      <c r="AC829" s="277" t="str">
        <f>IF('statement of marks'!EA64="","",'statement of marks'!EA64)</f>
        <v/>
      </c>
      <c r="AD829" s="275" t="str">
        <f>IF('statement of marks'!EB64="","",'statement of marks'!EB64)</f>
        <v/>
      </c>
      <c r="AE829" s="277" t="str">
        <f>IF('statement of marks'!ED64="","",'statement of marks'!ED64)</f>
        <v/>
      </c>
      <c r="AF829" s="277" t="str">
        <f>IF('statement of marks'!EE64="","",'statement of marks'!EE64)</f>
        <v/>
      </c>
      <c r="AG829" s="275" t="str">
        <f>IF('statement of marks'!EF64="","",'statement of marks'!EF64)</f>
        <v/>
      </c>
      <c r="AH829" s="281" t="str">
        <f>IF('statement of marks'!EG64="","",'statement of marks'!EG64)</f>
        <v/>
      </c>
    </row>
    <row r="830" spans="1:34" ht="19" customHeight="1">
      <c r="A830" s="291"/>
      <c r="B830" s="1117" t="s">
        <v>271</v>
      </c>
      <c r="C830" s="1118"/>
      <c r="D830" s="1111" t="s">
        <v>1</v>
      </c>
      <c r="E830" s="1111"/>
      <c r="F830" s="1111"/>
      <c r="G830" s="1111" t="s">
        <v>21</v>
      </c>
      <c r="H830" s="1111"/>
      <c r="I830" s="1111"/>
      <c r="J830" s="1111" t="s">
        <v>272</v>
      </c>
      <c r="K830" s="1111"/>
      <c r="L830" s="1111"/>
      <c r="M830" s="1111" t="s">
        <v>68</v>
      </c>
      <c r="N830" s="1111"/>
      <c r="O830" s="1111"/>
      <c r="P830" s="282"/>
      <c r="Q830" s="1126"/>
      <c r="R830" s="1126"/>
      <c r="S830" s="291"/>
      <c r="T830" s="1117" t="s">
        <v>271</v>
      </c>
      <c r="U830" s="1118"/>
      <c r="V830" s="1111" t="s">
        <v>1</v>
      </c>
      <c r="W830" s="1111"/>
      <c r="X830" s="1111"/>
      <c r="Y830" s="1111" t="s">
        <v>21</v>
      </c>
      <c r="Z830" s="1111"/>
      <c r="AA830" s="1111"/>
      <c r="AB830" s="1111" t="s">
        <v>272</v>
      </c>
      <c r="AC830" s="1111"/>
      <c r="AD830" s="1111"/>
      <c r="AE830" s="1111" t="s">
        <v>68</v>
      </c>
      <c r="AF830" s="1111"/>
      <c r="AG830" s="1111"/>
      <c r="AH830" s="282"/>
    </row>
    <row r="831" spans="1:34" ht="19" customHeight="1">
      <c r="A831" s="291"/>
      <c r="B831" s="1104" t="s">
        <v>3</v>
      </c>
      <c r="C831" s="1105"/>
      <c r="D831" s="1116">
        <f>IF('statement of marks'!EP$6="","",'statement of marks'!EP$6)</f>
        <v>20</v>
      </c>
      <c r="E831" s="1116"/>
      <c r="F831" s="1116"/>
      <c r="G831" s="1116">
        <f>IF('statement of marks'!EQ$6="","",'statement of marks'!EQ$6)</f>
        <v>20</v>
      </c>
      <c r="H831" s="1116"/>
      <c r="I831" s="1116"/>
      <c r="J831" s="1116">
        <f>IF('statement of marks'!ES$6="","",'statement of marks'!ES$6)</f>
        <v>20</v>
      </c>
      <c r="K831" s="1116"/>
      <c r="L831" s="1116"/>
      <c r="M831" s="1116">
        <f>IF('statement of marks'!EY$6="","",'statement of marks'!ER$6)</f>
        <v>20</v>
      </c>
      <c r="N831" s="1116"/>
      <c r="O831" s="1116"/>
      <c r="P831" s="283"/>
      <c r="Q831" s="1126"/>
      <c r="R831" s="1126"/>
      <c r="S831" s="291"/>
      <c r="T831" s="1104" t="s">
        <v>3</v>
      </c>
      <c r="U831" s="1105"/>
      <c r="V831" s="1116">
        <f>IF('statement of marks'!EP$6="","",'statement of marks'!EP$6)</f>
        <v>20</v>
      </c>
      <c r="W831" s="1116"/>
      <c r="X831" s="1116"/>
      <c r="Y831" s="1116">
        <f>IF('statement of marks'!EQ$6="","",'statement of marks'!EQ$6)</f>
        <v>20</v>
      </c>
      <c r="Z831" s="1116"/>
      <c r="AA831" s="1116"/>
      <c r="AB831" s="1116">
        <f>IF('statement of marks'!ES$6="","",'statement of marks'!ES$6)</f>
        <v>20</v>
      </c>
      <c r="AC831" s="1116"/>
      <c r="AD831" s="1116"/>
      <c r="AE831" s="1116">
        <f>IF('statement of marks'!EY$6="","",'statement of marks'!ER$6)</f>
        <v>20</v>
      </c>
      <c r="AF831" s="1116"/>
      <c r="AG831" s="1116"/>
      <c r="AH831" s="283"/>
    </row>
    <row r="832" spans="1:34" ht="19" customHeight="1">
      <c r="A832" s="291"/>
      <c r="B832" s="1114" t="str">
        <f>IF('statement of marks'!$EP$3="","",'statement of marks'!$EP$3)</f>
        <v>dk;kZuqHko</v>
      </c>
      <c r="C832" s="1115"/>
      <c r="D832" s="1103" t="str">
        <f>IF('statement of marks'!EP63="","",'statement of marks'!EP63)</f>
        <v/>
      </c>
      <c r="E832" s="1103"/>
      <c r="F832" s="1103"/>
      <c r="G832" s="1103" t="str">
        <f>IF('statement of marks'!EQ63="","",'statement of marks'!EQ63)</f>
        <v/>
      </c>
      <c r="H832" s="1103"/>
      <c r="I832" s="1103"/>
      <c r="J832" s="1103" t="str">
        <f>IF('statement of marks'!ES63="","",'statement of marks'!ES63)</f>
        <v/>
      </c>
      <c r="K832" s="1103"/>
      <c r="L832" s="1103"/>
      <c r="M832" s="1103" t="str">
        <f>IF('statement of marks'!ER63="","",'statement of marks'!ER63)</f>
        <v/>
      </c>
      <c r="N832" s="1103"/>
      <c r="O832" s="1103"/>
      <c r="P832" s="284"/>
      <c r="Q832" s="1126"/>
      <c r="R832" s="1126"/>
      <c r="S832" s="291"/>
      <c r="T832" s="1114" t="str">
        <f>IF('statement of marks'!$EP$3="","",'statement of marks'!$EP$3)</f>
        <v>dk;kZuqHko</v>
      </c>
      <c r="U832" s="1115"/>
      <c r="V832" s="1103" t="str">
        <f>IF('statement of marks'!EP64="","",'statement of marks'!EP64)</f>
        <v/>
      </c>
      <c r="W832" s="1103"/>
      <c r="X832" s="1103"/>
      <c r="Y832" s="1103" t="str">
        <f>IF('statement of marks'!EQ64="","",'statement of marks'!EQ64)</f>
        <v/>
      </c>
      <c r="Z832" s="1103"/>
      <c r="AA832" s="1103"/>
      <c r="AB832" s="1103" t="str">
        <f>IF('statement of marks'!ES64="","",'statement of marks'!ES64)</f>
        <v/>
      </c>
      <c r="AC832" s="1103"/>
      <c r="AD832" s="1103"/>
      <c r="AE832" s="1103" t="str">
        <f>IF('statement of marks'!ER64="","",'statement of marks'!ER64)</f>
        <v/>
      </c>
      <c r="AF832" s="1103"/>
      <c r="AG832" s="1103"/>
      <c r="AH832" s="284"/>
    </row>
    <row r="833" spans="1:34" ht="19" customHeight="1">
      <c r="A833" s="291"/>
      <c r="B833" s="1112" t="str">
        <f>IF('statement of marks'!$EZ$3="","",'statement of marks'!$EZ$3)</f>
        <v>dyk f'k{kk</v>
      </c>
      <c r="C833" s="1113"/>
      <c r="D833" s="1103" t="str">
        <f>IF('statement of marks'!EZ63="","",'statement of marks'!EZ63)</f>
        <v/>
      </c>
      <c r="E833" s="1103"/>
      <c r="F833" s="1103"/>
      <c r="G833" s="1103" t="str">
        <f>IF('statement of marks'!FA63="","",'statement of marks'!FA63)</f>
        <v/>
      </c>
      <c r="H833" s="1103"/>
      <c r="I833" s="1103"/>
      <c r="J833" s="1103" t="str">
        <f>IF('statement of marks'!FC63="","",'statement of marks'!FC63)</f>
        <v/>
      </c>
      <c r="K833" s="1103"/>
      <c r="L833" s="1103"/>
      <c r="M833" s="1103" t="str">
        <f>IF('statement of marks'!FB63="","",'statement of marks'!FB63)</f>
        <v/>
      </c>
      <c r="N833" s="1103"/>
      <c r="O833" s="1103"/>
      <c r="P833" s="284"/>
      <c r="Q833" s="1126"/>
      <c r="R833" s="1126"/>
      <c r="S833" s="291"/>
      <c r="T833" s="1112" t="str">
        <f>IF('statement of marks'!$EZ$3="","",'statement of marks'!$EZ$3)</f>
        <v>dyk f'k{kk</v>
      </c>
      <c r="U833" s="1113"/>
      <c r="V833" s="1103" t="str">
        <f>IF('statement of marks'!EZ64="","",'statement of marks'!EZ64)</f>
        <v/>
      </c>
      <c r="W833" s="1103"/>
      <c r="X833" s="1103"/>
      <c r="Y833" s="1103" t="str">
        <f>IF('statement of marks'!FA64="","",'statement of marks'!FA64)</f>
        <v/>
      </c>
      <c r="Z833" s="1103"/>
      <c r="AA833" s="1103"/>
      <c r="AB833" s="1103" t="str">
        <f>IF('statement of marks'!FC64="","",'statement of marks'!FC64)</f>
        <v/>
      </c>
      <c r="AC833" s="1103"/>
      <c r="AD833" s="1103"/>
      <c r="AE833" s="1103" t="str">
        <f>IF('statement of marks'!FB64="","",'statement of marks'!FB64)</f>
        <v/>
      </c>
      <c r="AF833" s="1103"/>
      <c r="AG833" s="1103"/>
      <c r="AH833" s="284"/>
    </row>
    <row r="834" spans="1:34" ht="19" customHeight="1">
      <c r="A834" s="291"/>
      <c r="B834" s="1109" t="str">
        <f>IF('statement of marks'!$FJ$3="","",'statement of marks'!$FJ$3)</f>
        <v>LokLF; ,oe~ 'kkjhfjd f'k{kk</v>
      </c>
      <c r="C834" s="1110"/>
      <c r="D834" s="1103" t="str">
        <f>IF('statement of marks'!FJ63="","",'statement of marks'!FJ63)</f>
        <v/>
      </c>
      <c r="E834" s="1103"/>
      <c r="F834" s="1103"/>
      <c r="G834" s="1103" t="str">
        <f>IF('statement of marks'!FK63="","",'statement of marks'!FK63)</f>
        <v/>
      </c>
      <c r="H834" s="1103"/>
      <c r="I834" s="1103"/>
      <c r="J834" s="1103" t="str">
        <f>IF('statement of marks'!FM63="","",'statement of marks'!FM63)</f>
        <v/>
      </c>
      <c r="K834" s="1103"/>
      <c r="L834" s="1103"/>
      <c r="M834" s="1103" t="str">
        <f>IF('statement of marks'!FL63="","",'statement of marks'!FL63)</f>
        <v/>
      </c>
      <c r="N834" s="1103"/>
      <c r="O834" s="1103"/>
      <c r="P834" s="284"/>
      <c r="Q834" s="1126"/>
      <c r="R834" s="1126"/>
      <c r="S834" s="291"/>
      <c r="T834" s="1109" t="str">
        <f>IF('statement of marks'!$FJ$3="","",'statement of marks'!$FJ$3)</f>
        <v>LokLF; ,oe~ 'kkjhfjd f'k{kk</v>
      </c>
      <c r="U834" s="1110"/>
      <c r="V834" s="1103" t="str">
        <f>IF('statement of marks'!FJ64="","",'statement of marks'!FJ64)</f>
        <v/>
      </c>
      <c r="W834" s="1103"/>
      <c r="X834" s="1103"/>
      <c r="Y834" s="1103" t="str">
        <f>IF('statement of marks'!FK64="","",'statement of marks'!FK64)</f>
        <v/>
      </c>
      <c r="Z834" s="1103"/>
      <c r="AA834" s="1103"/>
      <c r="AB834" s="1103" t="str">
        <f>IF('statement of marks'!FM64="","",'statement of marks'!FM64)</f>
        <v/>
      </c>
      <c r="AC834" s="1103"/>
      <c r="AD834" s="1103"/>
      <c r="AE834" s="1103" t="str">
        <f>IF('statement of marks'!FL64="","",'statement of marks'!FL64)</f>
        <v/>
      </c>
      <c r="AF834" s="1103"/>
      <c r="AG834" s="1103"/>
      <c r="AH834" s="284"/>
    </row>
    <row r="835" spans="1:34" ht="19" customHeight="1">
      <c r="A835" s="291"/>
      <c r="B835" s="1104" t="s">
        <v>273</v>
      </c>
      <c r="C835" s="1105"/>
      <c r="D835" s="1081" t="str">
        <f>details!$DZ$3</f>
        <v>vxLr rd</v>
      </c>
      <c r="E835" s="1081"/>
      <c r="F835" s="1081"/>
      <c r="G835" s="1081" t="str">
        <f>details!$ED$3</f>
        <v>vDVwcj rd</v>
      </c>
      <c r="H835" s="1081"/>
      <c r="I835" s="1081"/>
      <c r="J835" s="1081" t="str">
        <f>details!$EL$3</f>
        <v>Qjojh rd</v>
      </c>
      <c r="K835" s="1081"/>
      <c r="L835" s="1081"/>
      <c r="M835" s="1081" t="str">
        <f>details!$EH$3</f>
        <v>fnlEcj rd</v>
      </c>
      <c r="N835" s="1081"/>
      <c r="O835" s="1081"/>
      <c r="P835" s="284"/>
      <c r="Q835" s="1126"/>
      <c r="R835" s="1126"/>
      <c r="S835" s="291"/>
      <c r="T835" s="1104" t="s">
        <v>273</v>
      </c>
      <c r="U835" s="1105"/>
      <c r="V835" s="1106" t="str">
        <f>details!$DZ$3</f>
        <v>vxLr rd</v>
      </c>
      <c r="W835" s="1107"/>
      <c r="X835" s="1108"/>
      <c r="Y835" s="1106" t="str">
        <f>details!$ED$3</f>
        <v>vDVwcj rd</v>
      </c>
      <c r="Z835" s="1107"/>
      <c r="AA835" s="1108"/>
      <c r="AB835" s="1106" t="str">
        <f>details!$EL$3</f>
        <v>Qjojh rd</v>
      </c>
      <c r="AC835" s="1107"/>
      <c r="AD835" s="1108"/>
      <c r="AE835" s="1106" t="str">
        <f>details!$EH$3</f>
        <v>fnlEcj rd</v>
      </c>
      <c r="AF835" s="1107"/>
      <c r="AG835" s="1108"/>
      <c r="AH835" s="284"/>
    </row>
    <row r="836" spans="1:34" ht="19" customHeight="1">
      <c r="A836" s="291"/>
      <c r="B836" s="1100" t="s">
        <v>99</v>
      </c>
      <c r="C836" s="1101"/>
      <c r="D836" s="1102" t="str">
        <f>IF(details!EA63="","",details!EA63)</f>
        <v/>
      </c>
      <c r="E836" s="1102"/>
      <c r="F836" s="1102"/>
      <c r="G836" s="1102" t="str">
        <f>IF(details!EE63="","",details!EE63)</f>
        <v/>
      </c>
      <c r="H836" s="1102"/>
      <c r="I836" s="1102"/>
      <c r="J836" s="1102" t="str">
        <f>IF(details!EM63="","",details!EM63)</f>
        <v/>
      </c>
      <c r="K836" s="1102"/>
      <c r="L836" s="1102"/>
      <c r="M836" s="1102" t="str">
        <f>IF(details!EI63="","",details!EI63)</f>
        <v/>
      </c>
      <c r="N836" s="1102"/>
      <c r="O836" s="1102"/>
      <c r="P836" s="295"/>
      <c r="Q836" s="1126"/>
      <c r="R836" s="1126"/>
      <c r="S836" s="291"/>
      <c r="T836" s="1100" t="s">
        <v>99</v>
      </c>
      <c r="U836" s="1101"/>
      <c r="V836" s="1091" t="str">
        <f>IF(details!EA64="","",details!EA64)</f>
        <v/>
      </c>
      <c r="W836" s="1092"/>
      <c r="X836" s="1093"/>
      <c r="Y836" s="1091" t="str">
        <f>IF(details!EE64="","",details!EE64)</f>
        <v/>
      </c>
      <c r="Z836" s="1092"/>
      <c r="AA836" s="1093"/>
      <c r="AB836" s="1091" t="str">
        <f>IF(details!EM64="","",details!EM64)</f>
        <v/>
      </c>
      <c r="AC836" s="1092"/>
      <c r="AD836" s="1093"/>
      <c r="AE836" s="1091" t="str">
        <f>IF(details!EI64="","",details!EI64)</f>
        <v/>
      </c>
      <c r="AF836" s="1092"/>
      <c r="AG836" s="1093"/>
      <c r="AH836" s="285"/>
    </row>
    <row r="837" spans="1:34" ht="19" customHeight="1">
      <c r="A837" s="292"/>
      <c r="B837" s="1094" t="s">
        <v>15</v>
      </c>
      <c r="C837" s="1095"/>
      <c r="D837" s="1096" t="str">
        <f>IF(details!DZ63="","",details!DZ63)</f>
        <v/>
      </c>
      <c r="E837" s="1096"/>
      <c r="F837" s="1096"/>
      <c r="G837" s="1096" t="str">
        <f>IF(details!ED63="","",details!ED63)</f>
        <v/>
      </c>
      <c r="H837" s="1096"/>
      <c r="I837" s="1096"/>
      <c r="J837" s="1096" t="str">
        <f>IF(details!EL63="","",details!EL63)</f>
        <v/>
      </c>
      <c r="K837" s="1096"/>
      <c r="L837" s="1096"/>
      <c r="M837" s="1096" t="str">
        <f>IF(details!EH63="","",details!EH63)</f>
        <v/>
      </c>
      <c r="N837" s="1096"/>
      <c r="O837" s="1096"/>
      <c r="P837" s="296"/>
      <c r="Q837" s="1126"/>
      <c r="R837" s="1126"/>
      <c r="S837" s="292"/>
      <c r="T837" s="1094" t="s">
        <v>15</v>
      </c>
      <c r="U837" s="1095"/>
      <c r="V837" s="1097" t="str">
        <f>IF(details!DZ64="","",details!DZ64)</f>
        <v/>
      </c>
      <c r="W837" s="1098"/>
      <c r="X837" s="1099"/>
      <c r="Y837" s="1097" t="str">
        <f>IF(details!ED64="","",details!ED64)</f>
        <v/>
      </c>
      <c r="Z837" s="1098"/>
      <c r="AA837" s="1099"/>
      <c r="AB837" s="1097" t="str">
        <f>IF(details!EL64="","",details!EL64)</f>
        <v/>
      </c>
      <c r="AC837" s="1098"/>
      <c r="AD837" s="1099"/>
      <c r="AE837" s="1097" t="str">
        <f>IF(details!EH64="","",details!EH64)</f>
        <v/>
      </c>
      <c r="AF837" s="1098"/>
      <c r="AG837" s="1099"/>
      <c r="AH837" s="286"/>
    </row>
    <row r="838" spans="1:34" ht="19" customHeight="1">
      <c r="A838" s="291"/>
      <c r="B838" s="1089" t="s">
        <v>100</v>
      </c>
      <c r="C838" s="1090"/>
      <c r="D838" s="1081"/>
      <c r="E838" s="1081"/>
      <c r="F838" s="1081"/>
      <c r="G838" s="1081"/>
      <c r="H838" s="1081"/>
      <c r="I838" s="1081"/>
      <c r="J838" s="1081"/>
      <c r="K838" s="1081"/>
      <c r="L838" s="1081"/>
      <c r="M838" s="1081"/>
      <c r="N838" s="1081"/>
      <c r="O838" s="1081"/>
      <c r="P838" s="287"/>
      <c r="Q838" s="1126"/>
      <c r="R838" s="1126"/>
      <c r="S838" s="291"/>
      <c r="T838" s="1089" t="s">
        <v>100</v>
      </c>
      <c r="U838" s="1090"/>
      <c r="V838" s="1081"/>
      <c r="W838" s="1081"/>
      <c r="X838" s="1081"/>
      <c r="Y838" s="1081"/>
      <c r="Z838" s="1081"/>
      <c r="AA838" s="1081"/>
      <c r="AB838" s="1081"/>
      <c r="AC838" s="1081"/>
      <c r="AD838" s="1081"/>
      <c r="AE838" s="1081"/>
      <c r="AF838" s="1081"/>
      <c r="AG838" s="1081"/>
      <c r="AH838" s="287"/>
    </row>
    <row r="839" spans="1:34" ht="19" customHeight="1">
      <c r="A839" s="291"/>
      <c r="B839" s="1087" t="s">
        <v>80</v>
      </c>
      <c r="C839" s="1088"/>
      <c r="D839" s="1081"/>
      <c r="E839" s="1081"/>
      <c r="F839" s="1081"/>
      <c r="G839" s="1081"/>
      <c r="H839" s="1081"/>
      <c r="I839" s="1081"/>
      <c r="J839" s="1081"/>
      <c r="K839" s="1081"/>
      <c r="L839" s="1081"/>
      <c r="M839" s="1081"/>
      <c r="N839" s="1081"/>
      <c r="O839" s="1081"/>
      <c r="P839" s="287"/>
      <c r="Q839" s="1126"/>
      <c r="R839" s="1126"/>
      <c r="S839" s="291"/>
      <c r="T839" s="1087" t="s">
        <v>80</v>
      </c>
      <c r="U839" s="1088"/>
      <c r="V839" s="1081"/>
      <c r="W839" s="1081"/>
      <c r="X839" s="1081"/>
      <c r="Y839" s="1081"/>
      <c r="Z839" s="1081"/>
      <c r="AA839" s="1081"/>
      <c r="AB839" s="1081"/>
      <c r="AC839" s="1081"/>
      <c r="AD839" s="1081"/>
      <c r="AE839" s="1081"/>
      <c r="AF839" s="1081"/>
      <c r="AG839" s="1081"/>
      <c r="AH839" s="287"/>
    </row>
    <row r="840" spans="1:34" ht="19" customHeight="1">
      <c r="A840" s="291"/>
      <c r="B840" s="1085" t="s">
        <v>101</v>
      </c>
      <c r="C840" s="1086"/>
      <c r="D840" s="1081"/>
      <c r="E840" s="1081"/>
      <c r="F840" s="1081"/>
      <c r="G840" s="1081"/>
      <c r="H840" s="1081"/>
      <c r="I840" s="1081"/>
      <c r="J840" s="1081"/>
      <c r="K840" s="1081"/>
      <c r="L840" s="1081"/>
      <c r="M840" s="1081"/>
      <c r="N840" s="1081"/>
      <c r="O840" s="1081"/>
      <c r="P840" s="287"/>
      <c r="Q840" s="1126"/>
      <c r="R840" s="1126"/>
      <c r="S840" s="291"/>
      <c r="T840" s="1085" t="s">
        <v>101</v>
      </c>
      <c r="U840" s="1086"/>
      <c r="V840" s="1081"/>
      <c r="W840" s="1081"/>
      <c r="X840" s="1081"/>
      <c r="Y840" s="1081"/>
      <c r="Z840" s="1081"/>
      <c r="AA840" s="1081"/>
      <c r="AB840" s="1081"/>
      <c r="AC840" s="1081"/>
      <c r="AD840" s="1081"/>
      <c r="AE840" s="1081"/>
      <c r="AF840" s="1081"/>
      <c r="AG840" s="1081"/>
      <c r="AH840" s="287"/>
    </row>
    <row r="841" spans="1:34" ht="19" customHeight="1" thickBot="1">
      <c r="A841" s="293"/>
      <c r="B841" s="1082" t="s">
        <v>102</v>
      </c>
      <c r="C841" s="1083"/>
      <c r="D841" s="1084"/>
      <c r="E841" s="1084"/>
      <c r="F841" s="1084"/>
      <c r="G841" s="1084"/>
      <c r="H841" s="1084"/>
      <c r="I841" s="1084"/>
      <c r="J841" s="1084"/>
      <c r="K841" s="1084"/>
      <c r="L841" s="1084"/>
      <c r="M841" s="1084"/>
      <c r="N841" s="1084"/>
      <c r="O841" s="1084"/>
      <c r="P841" s="288"/>
      <c r="Q841" s="1126"/>
      <c r="R841" s="1126"/>
      <c r="S841" s="293"/>
      <c r="T841" s="1082" t="s">
        <v>102</v>
      </c>
      <c r="U841" s="1083"/>
      <c r="V841" s="1084"/>
      <c r="W841" s="1084"/>
      <c r="X841" s="1084"/>
      <c r="Y841" s="1084"/>
      <c r="Z841" s="1084"/>
      <c r="AA841" s="1084"/>
      <c r="AB841" s="1084"/>
      <c r="AC841" s="1084"/>
      <c r="AD841" s="1084"/>
      <c r="AE841" s="1084"/>
      <c r="AF841" s="1084"/>
      <c r="AG841" s="1084"/>
      <c r="AH841" s="288"/>
    </row>
    <row r="842" spans="1:34" ht="19" customHeight="1">
      <c r="A842" s="290"/>
      <c r="B842" s="1123" t="s">
        <v>47</v>
      </c>
      <c r="C842" s="1124"/>
      <c r="D842" s="1124"/>
      <c r="E842" s="1124"/>
      <c r="F842" s="1124"/>
      <c r="G842" s="1124"/>
      <c r="H842" s="1124"/>
      <c r="I842" s="1124"/>
      <c r="J842" s="1124"/>
      <c r="K842" s="1124"/>
      <c r="L842" s="1124"/>
      <c r="M842" s="1124"/>
      <c r="N842" s="1124"/>
      <c r="O842" s="1124"/>
      <c r="P842" s="1125"/>
      <c r="Q842" s="1126"/>
      <c r="R842" s="1126"/>
      <c r="S842" s="290"/>
      <c r="T842" s="1123" t="s">
        <v>47</v>
      </c>
      <c r="U842" s="1124"/>
      <c r="V842" s="1124"/>
      <c r="W842" s="1124"/>
      <c r="X842" s="1124"/>
      <c r="Y842" s="1124"/>
      <c r="Z842" s="1124"/>
      <c r="AA842" s="1124"/>
      <c r="AB842" s="1124"/>
      <c r="AC842" s="1124"/>
      <c r="AD842" s="1124"/>
      <c r="AE842" s="1124"/>
      <c r="AF842" s="1124"/>
      <c r="AG842" s="1124"/>
      <c r="AH842" s="1125"/>
    </row>
    <row r="843" spans="1:34" ht="19" customHeight="1">
      <c r="A843" s="1127"/>
      <c r="B843" s="1128" t="str">
        <f>'statement of marks'!$A$1</f>
        <v>jk- ck- ek/;fed fo|ky; uohu] fuEckgsM+k</v>
      </c>
      <c r="C843" s="1129"/>
      <c r="D843" s="1129"/>
      <c r="E843" s="1129"/>
      <c r="F843" s="1129"/>
      <c r="G843" s="1129"/>
      <c r="H843" s="1129"/>
      <c r="I843" s="1129"/>
      <c r="J843" s="1129"/>
      <c r="K843" s="1129"/>
      <c r="L843" s="1129"/>
      <c r="M843" s="1129"/>
      <c r="N843" s="1129"/>
      <c r="O843" s="1129"/>
      <c r="P843" s="1130"/>
      <c r="Q843" s="1126"/>
      <c r="R843" s="1126"/>
      <c r="S843" s="1127"/>
      <c r="T843" s="1128" t="str">
        <f>'statement of marks'!$A$1</f>
        <v>jk- ck- ek/;fed fo|ky; uohu] fuEckgsM+k</v>
      </c>
      <c r="U843" s="1129"/>
      <c r="V843" s="1129"/>
      <c r="W843" s="1129"/>
      <c r="X843" s="1129"/>
      <c r="Y843" s="1129"/>
      <c r="Z843" s="1129"/>
      <c r="AA843" s="1129"/>
      <c r="AB843" s="1129"/>
      <c r="AC843" s="1129"/>
      <c r="AD843" s="1129"/>
      <c r="AE843" s="1129"/>
      <c r="AF843" s="1129"/>
      <c r="AG843" s="1129"/>
      <c r="AH843" s="1130"/>
    </row>
    <row r="844" spans="1:34" ht="19" customHeight="1">
      <c r="A844" s="1127"/>
      <c r="B844" s="1128"/>
      <c r="C844" s="1129"/>
      <c r="D844" s="1129"/>
      <c r="E844" s="1129"/>
      <c r="F844" s="1129"/>
      <c r="G844" s="1129"/>
      <c r="H844" s="1129"/>
      <c r="I844" s="1129"/>
      <c r="J844" s="1129"/>
      <c r="K844" s="1129"/>
      <c r="L844" s="1129"/>
      <c r="M844" s="1129"/>
      <c r="N844" s="1129"/>
      <c r="O844" s="1129"/>
      <c r="P844" s="1130"/>
      <c r="Q844" s="1126"/>
      <c r="R844" s="1126"/>
      <c r="S844" s="1127"/>
      <c r="T844" s="1128"/>
      <c r="U844" s="1129"/>
      <c r="V844" s="1129"/>
      <c r="W844" s="1129"/>
      <c r="X844" s="1129"/>
      <c r="Y844" s="1129"/>
      <c r="Z844" s="1129"/>
      <c r="AA844" s="1129"/>
      <c r="AB844" s="1129"/>
      <c r="AC844" s="1129"/>
      <c r="AD844" s="1129"/>
      <c r="AE844" s="1129"/>
      <c r="AF844" s="1129"/>
      <c r="AG844" s="1129"/>
      <c r="AH844" s="1130"/>
    </row>
    <row r="845" spans="1:34" ht="19" customHeight="1">
      <c r="A845" s="291"/>
      <c r="B845" s="1131" t="s">
        <v>96</v>
      </c>
      <c r="C845" s="1132"/>
      <c r="D845" s="1119" t="str">
        <f>'statement of marks'!$H$3</f>
        <v>2015-16</v>
      </c>
      <c r="E845" s="1119"/>
      <c r="F845" s="1119"/>
      <c r="G845" s="1119"/>
      <c r="H845" s="1119"/>
      <c r="I845" s="1119"/>
      <c r="J845" s="1119"/>
      <c r="K845" s="1119"/>
      <c r="L845" s="1119"/>
      <c r="M845" s="1119"/>
      <c r="N845" s="1119"/>
      <c r="O845" s="1119"/>
      <c r="P845" s="1120"/>
      <c r="Q845" s="1126"/>
      <c r="R845" s="1126"/>
      <c r="S845" s="291"/>
      <c r="T845" s="1131" t="s">
        <v>96</v>
      </c>
      <c r="U845" s="1132"/>
      <c r="V845" s="1119" t="str">
        <f>'statement of marks'!$H$3</f>
        <v>2015-16</v>
      </c>
      <c r="W845" s="1119"/>
      <c r="X845" s="1119"/>
      <c r="Y845" s="1119"/>
      <c r="Z845" s="1119"/>
      <c r="AA845" s="1119"/>
      <c r="AB845" s="1119"/>
      <c r="AC845" s="1119"/>
      <c r="AD845" s="1119"/>
      <c r="AE845" s="1119"/>
      <c r="AF845" s="1119"/>
      <c r="AG845" s="1119"/>
      <c r="AH845" s="1120"/>
    </row>
    <row r="846" spans="1:34" ht="19" customHeight="1">
      <c r="A846" s="291"/>
      <c r="B846" s="1114" t="s">
        <v>218</v>
      </c>
      <c r="C846" s="1115"/>
      <c r="D846" s="1115" t="str">
        <f>IF('statement of marks'!J65="","",'statement of marks'!J65)</f>
        <v/>
      </c>
      <c r="E846" s="1115"/>
      <c r="F846" s="1115"/>
      <c r="G846" s="1115"/>
      <c r="H846" s="1115"/>
      <c r="I846" s="1115"/>
      <c r="J846" s="1115"/>
      <c r="K846" s="1115"/>
      <c r="L846" s="1115"/>
      <c r="M846" s="1115"/>
      <c r="N846" s="1115"/>
      <c r="O846" s="1115"/>
      <c r="P846" s="1133"/>
      <c r="Q846" s="1126"/>
      <c r="R846" s="1126"/>
      <c r="S846" s="291"/>
      <c r="T846" s="1114" t="s">
        <v>218</v>
      </c>
      <c r="U846" s="1115"/>
      <c r="V846" s="1115" t="str">
        <f>IF('statement of marks'!J66="","",'statement of marks'!J66)</f>
        <v/>
      </c>
      <c r="W846" s="1115"/>
      <c r="X846" s="1115"/>
      <c r="Y846" s="1115"/>
      <c r="Z846" s="1115"/>
      <c r="AA846" s="1115"/>
      <c r="AB846" s="1115"/>
      <c r="AC846" s="1115"/>
      <c r="AD846" s="1115"/>
      <c r="AE846" s="1115"/>
      <c r="AF846" s="1115"/>
      <c r="AG846" s="1115"/>
      <c r="AH846" s="1133"/>
    </row>
    <row r="847" spans="1:34" ht="19" customHeight="1">
      <c r="A847" s="291"/>
      <c r="B847" s="1114" t="s">
        <v>219</v>
      </c>
      <c r="C847" s="1115"/>
      <c r="D847" s="1115" t="str">
        <f>IF('statement of marks'!K65="","",'statement of marks'!K65)</f>
        <v/>
      </c>
      <c r="E847" s="1115"/>
      <c r="F847" s="1115"/>
      <c r="G847" s="1115"/>
      <c r="H847" s="1115"/>
      <c r="I847" s="1115"/>
      <c r="J847" s="1115"/>
      <c r="K847" s="1115"/>
      <c r="L847" s="1115"/>
      <c r="M847" s="1115"/>
      <c r="N847" s="1115"/>
      <c r="O847" s="1115"/>
      <c r="P847" s="1133"/>
      <c r="Q847" s="1126"/>
      <c r="R847" s="1126"/>
      <c r="S847" s="291"/>
      <c r="T847" s="1114" t="s">
        <v>219</v>
      </c>
      <c r="U847" s="1115"/>
      <c r="V847" s="1115" t="str">
        <f>IF('statement of marks'!K66="","",'statement of marks'!K66)</f>
        <v/>
      </c>
      <c r="W847" s="1115"/>
      <c r="X847" s="1115"/>
      <c r="Y847" s="1115"/>
      <c r="Z847" s="1115"/>
      <c r="AA847" s="1115"/>
      <c r="AB847" s="1115"/>
      <c r="AC847" s="1115"/>
      <c r="AD847" s="1115"/>
      <c r="AE847" s="1115"/>
      <c r="AF847" s="1115"/>
      <c r="AG847" s="1115"/>
      <c r="AH847" s="1133"/>
    </row>
    <row r="848" spans="1:34" ht="19" customHeight="1">
      <c r="A848" s="291"/>
      <c r="B848" s="1114" t="s">
        <v>220</v>
      </c>
      <c r="C848" s="1115"/>
      <c r="D848" s="1115" t="str">
        <f>IF('statement of marks'!L65="","",'statement of marks'!L65)</f>
        <v/>
      </c>
      <c r="E848" s="1115"/>
      <c r="F848" s="1115"/>
      <c r="G848" s="1115"/>
      <c r="H848" s="1115"/>
      <c r="I848" s="1115"/>
      <c r="J848" s="1115"/>
      <c r="K848" s="1115"/>
      <c r="L848" s="1115"/>
      <c r="M848" s="1115"/>
      <c r="N848" s="1115"/>
      <c r="O848" s="1115"/>
      <c r="P848" s="1133"/>
      <c r="Q848" s="1126"/>
      <c r="R848" s="1126"/>
      <c r="S848" s="291"/>
      <c r="T848" s="1114" t="s">
        <v>220</v>
      </c>
      <c r="U848" s="1115"/>
      <c r="V848" s="1115" t="str">
        <f>IF('statement of marks'!L66="","",'statement of marks'!L66)</f>
        <v/>
      </c>
      <c r="W848" s="1115"/>
      <c r="X848" s="1115"/>
      <c r="Y848" s="1115"/>
      <c r="Z848" s="1115"/>
      <c r="AA848" s="1115"/>
      <c r="AB848" s="1115"/>
      <c r="AC848" s="1115"/>
      <c r="AD848" s="1115"/>
      <c r="AE848" s="1115"/>
      <c r="AF848" s="1115"/>
      <c r="AG848" s="1115"/>
      <c r="AH848" s="1133"/>
    </row>
    <row r="849" spans="1:34" ht="19" customHeight="1">
      <c r="A849" s="291"/>
      <c r="B849" s="1114" t="s">
        <v>221</v>
      </c>
      <c r="C849" s="1115"/>
      <c r="D849" s="1119" t="str">
        <f>'statement of marks'!$G$3</f>
        <v>6 A</v>
      </c>
      <c r="E849" s="1119"/>
      <c r="F849" s="1119"/>
      <c r="G849" s="1119"/>
      <c r="H849" s="1115" t="s">
        <v>9</v>
      </c>
      <c r="I849" s="1115"/>
      <c r="J849" s="1115"/>
      <c r="K849" s="1115"/>
      <c r="L849" s="1115"/>
      <c r="M849" s="1119" t="str">
        <f>IF('statement of marks'!D65="","",'statement of marks'!D65)</f>
        <v/>
      </c>
      <c r="N849" s="1119"/>
      <c r="O849" s="1119"/>
      <c r="P849" s="1120"/>
      <c r="Q849" s="1126"/>
      <c r="R849" s="1126"/>
      <c r="S849" s="291"/>
      <c r="T849" s="1114" t="s">
        <v>221</v>
      </c>
      <c r="U849" s="1115"/>
      <c r="V849" s="1119" t="str">
        <f>'statement of marks'!$G$3</f>
        <v>6 A</v>
      </c>
      <c r="W849" s="1119"/>
      <c r="X849" s="1119"/>
      <c r="Y849" s="1119"/>
      <c r="Z849" s="1115" t="s">
        <v>9</v>
      </c>
      <c r="AA849" s="1115"/>
      <c r="AB849" s="1115"/>
      <c r="AC849" s="1115"/>
      <c r="AD849" s="1115"/>
      <c r="AE849" s="1119" t="str">
        <f>IF('statement of marks'!D66="","",'statement of marks'!D66)</f>
        <v/>
      </c>
      <c r="AF849" s="1119"/>
      <c r="AG849" s="1119"/>
      <c r="AH849" s="1120"/>
    </row>
    <row r="850" spans="1:34" ht="19" customHeight="1">
      <c r="A850" s="291"/>
      <c r="B850" s="1114" t="s">
        <v>222</v>
      </c>
      <c r="C850" s="1115"/>
      <c r="D850" s="1119" t="str">
        <f>IF('statement of marks'!F65="","",'statement of marks'!F65)</f>
        <v/>
      </c>
      <c r="E850" s="1119"/>
      <c r="F850" s="1119"/>
      <c r="G850" s="1119"/>
      <c r="H850" s="1115" t="s">
        <v>0</v>
      </c>
      <c r="I850" s="1115"/>
      <c r="J850" s="1115"/>
      <c r="K850" s="1115"/>
      <c r="L850" s="1115"/>
      <c r="M850" s="1121" t="str">
        <f>IF('statement of marks'!H65="","",'statement of marks'!H65)</f>
        <v/>
      </c>
      <c r="N850" s="1121"/>
      <c r="O850" s="1121"/>
      <c r="P850" s="1122"/>
      <c r="Q850" s="1126"/>
      <c r="R850" s="1126"/>
      <c r="S850" s="291"/>
      <c r="T850" s="1114" t="s">
        <v>222</v>
      </c>
      <c r="U850" s="1115"/>
      <c r="V850" s="1119" t="str">
        <f>IF('statement of marks'!F66="","",'statement of marks'!F66)</f>
        <v/>
      </c>
      <c r="W850" s="1119"/>
      <c r="X850" s="1119"/>
      <c r="Y850" s="1119"/>
      <c r="Z850" s="1115" t="s">
        <v>0</v>
      </c>
      <c r="AA850" s="1115"/>
      <c r="AB850" s="1115"/>
      <c r="AC850" s="1115"/>
      <c r="AD850" s="1115"/>
      <c r="AE850" s="1121" t="str">
        <f>IF('statement of marks'!H66="","",'statement of marks'!H66)</f>
        <v/>
      </c>
      <c r="AF850" s="1121"/>
      <c r="AG850" s="1121"/>
      <c r="AH850" s="1122"/>
    </row>
    <row r="851" spans="1:34" ht="19" customHeight="1">
      <c r="A851" s="291"/>
      <c r="B851" s="289" t="s">
        <v>28</v>
      </c>
      <c r="C851" s="279" t="s">
        <v>97</v>
      </c>
      <c r="D851" s="1111" t="s">
        <v>1</v>
      </c>
      <c r="E851" s="1111"/>
      <c r="F851" s="1111"/>
      <c r="G851" s="1111" t="s">
        <v>21</v>
      </c>
      <c r="H851" s="1111"/>
      <c r="I851" s="1111"/>
      <c r="J851" s="1111" t="s">
        <v>68</v>
      </c>
      <c r="K851" s="1111"/>
      <c r="L851" s="1111"/>
      <c r="M851" s="1111" t="s">
        <v>98</v>
      </c>
      <c r="N851" s="1111"/>
      <c r="O851" s="1111"/>
      <c r="P851" s="280" t="s">
        <v>278</v>
      </c>
      <c r="Q851" s="1126"/>
      <c r="R851" s="1126"/>
      <c r="S851" s="291"/>
      <c r="T851" s="289" t="s">
        <v>28</v>
      </c>
      <c r="U851" s="279" t="s">
        <v>97</v>
      </c>
      <c r="V851" s="1111" t="s">
        <v>1</v>
      </c>
      <c r="W851" s="1111"/>
      <c r="X851" s="1111"/>
      <c r="Y851" s="1111" t="s">
        <v>21</v>
      </c>
      <c r="Z851" s="1111"/>
      <c r="AA851" s="1111"/>
      <c r="AB851" s="1111" t="s">
        <v>68</v>
      </c>
      <c r="AC851" s="1111"/>
      <c r="AD851" s="1111"/>
      <c r="AE851" s="1111" t="s">
        <v>98</v>
      </c>
      <c r="AF851" s="1111"/>
      <c r="AG851" s="1111"/>
      <c r="AH851" s="280" t="s">
        <v>278</v>
      </c>
    </row>
    <row r="852" spans="1:34" ht="19" customHeight="1">
      <c r="A852" s="291"/>
      <c r="B852" s="1104" t="s">
        <v>3</v>
      </c>
      <c r="C852" s="1105"/>
      <c r="D852" s="312">
        <f>IF('statement of marks'!M$6="","",'statement of marks'!M$6)</f>
        <v>5</v>
      </c>
      <c r="E852" s="312">
        <f>IF('statement of marks'!N$6="","",'statement of marks'!N$6)</f>
        <v>5</v>
      </c>
      <c r="F852" s="312">
        <f>IF('statement of marks'!O$6="","",'statement of marks'!O$6)</f>
        <v>10</v>
      </c>
      <c r="G852" s="312">
        <f>IF('statement of marks'!P$6="","",'statement of marks'!P$6)</f>
        <v>5</v>
      </c>
      <c r="H852" s="312">
        <f>IF('statement of marks'!Q$6="","",'statement of marks'!Q$6)</f>
        <v>5</v>
      </c>
      <c r="I852" s="312">
        <f>IF('statement of marks'!R$6="","",'statement of marks'!R$6)</f>
        <v>10</v>
      </c>
      <c r="J852" s="312">
        <f>IF('statement of marks'!S$6="","",'statement of marks'!S$6)</f>
        <v>5</v>
      </c>
      <c r="K852" s="312">
        <f>IF('statement of marks'!T$6="","",'statement of marks'!T$6)</f>
        <v>5</v>
      </c>
      <c r="L852" s="312">
        <f>IF('statement of marks'!U$6="","",'statement of marks'!U$6)</f>
        <v>10</v>
      </c>
      <c r="M852" s="312">
        <f>IF('statement of marks'!W$6="","",'statement of marks'!W$6)</f>
        <v>50</v>
      </c>
      <c r="N852" s="312">
        <f>IF('statement of marks'!X$6="","",'statement of marks'!X$6)</f>
        <v>20</v>
      </c>
      <c r="O852" s="312">
        <f>IF('statement of marks'!Y$6="","",'statement of marks'!Y$6)</f>
        <v>70</v>
      </c>
      <c r="P852" s="281">
        <f>IF('statement of marks'!Z$6="","",'statement of marks'!Z$6)</f>
        <v>100</v>
      </c>
      <c r="Q852" s="1126"/>
      <c r="R852" s="1126"/>
      <c r="S852" s="291"/>
      <c r="T852" s="1104" t="s">
        <v>3</v>
      </c>
      <c r="U852" s="1105"/>
      <c r="V852" s="312">
        <f>IF('statement of marks'!M$6="","",'statement of marks'!M$6)</f>
        <v>5</v>
      </c>
      <c r="W852" s="312">
        <f>IF('statement of marks'!N$6="","",'statement of marks'!N$6)</f>
        <v>5</v>
      </c>
      <c r="X852" s="312">
        <f>IF('statement of marks'!O$6="","",'statement of marks'!O$6)</f>
        <v>10</v>
      </c>
      <c r="Y852" s="312">
        <f>IF('statement of marks'!P$6="","",'statement of marks'!P$6)</f>
        <v>5</v>
      </c>
      <c r="Z852" s="312">
        <f>IF('statement of marks'!Q$6="","",'statement of marks'!Q$6)</f>
        <v>5</v>
      </c>
      <c r="AA852" s="312">
        <f>IF('statement of marks'!R$6="","",'statement of marks'!R$6)</f>
        <v>10</v>
      </c>
      <c r="AB852" s="312">
        <f>IF('statement of marks'!S$6="","",'statement of marks'!S$6)</f>
        <v>5</v>
      </c>
      <c r="AC852" s="312">
        <f>IF('statement of marks'!T$6="","",'statement of marks'!T$6)</f>
        <v>5</v>
      </c>
      <c r="AD852" s="312">
        <f>IF('statement of marks'!U$6="","",'statement of marks'!U$6)</f>
        <v>10</v>
      </c>
      <c r="AE852" s="312">
        <f>IF('statement of marks'!W$6="","",'statement of marks'!W$6)</f>
        <v>50</v>
      </c>
      <c r="AF852" s="312">
        <f>IF('statement of marks'!X$6="","",'statement of marks'!X$6)</f>
        <v>20</v>
      </c>
      <c r="AG852" s="312">
        <f>IF('statement of marks'!Y$6="","",'statement of marks'!Y$6)</f>
        <v>70</v>
      </c>
      <c r="AH852" s="281">
        <f>IF('statement of marks'!Z$6="","",'statement of marks'!Z$6)</f>
        <v>100</v>
      </c>
    </row>
    <row r="853" spans="1:34" ht="19" customHeight="1">
      <c r="A853" s="291"/>
      <c r="B853" s="1114" t="str">
        <f>IF('statement of marks'!$M$3="","",'statement of marks'!$M$3)</f>
        <v>fgUnh</v>
      </c>
      <c r="C853" s="1115"/>
      <c r="D853" s="277" t="str">
        <f>IF('statement of marks'!M65="","",'statement of marks'!M65)</f>
        <v/>
      </c>
      <c r="E853" s="277" t="str">
        <f>IF('statement of marks'!N65="","",'statement of marks'!N65)</f>
        <v/>
      </c>
      <c r="F853" s="275" t="str">
        <f>IF('statement of marks'!O65="","",'statement of marks'!O65)</f>
        <v/>
      </c>
      <c r="G853" s="277" t="str">
        <f>IF('statement of marks'!P65="","",'statement of marks'!P65)</f>
        <v/>
      </c>
      <c r="H853" s="277" t="str">
        <f>IF('statement of marks'!Q65="","",'statement of marks'!Q65)</f>
        <v/>
      </c>
      <c r="I853" s="275" t="str">
        <f>IF('statement of marks'!R65="","",'statement of marks'!R65)</f>
        <v/>
      </c>
      <c r="J853" s="277" t="str">
        <f>IF('statement of marks'!S65="","",'statement of marks'!S65)</f>
        <v/>
      </c>
      <c r="K853" s="277" t="str">
        <f>IF('statement of marks'!T65="","",'statement of marks'!T65)</f>
        <v/>
      </c>
      <c r="L853" s="275" t="str">
        <f>IF('statement of marks'!U65="","",'statement of marks'!U65)</f>
        <v/>
      </c>
      <c r="M853" s="277" t="str">
        <f>IF('statement of marks'!W65="","",'statement of marks'!W65)</f>
        <v/>
      </c>
      <c r="N853" s="277" t="str">
        <f>IF('statement of marks'!X65="","",'statement of marks'!X65)</f>
        <v/>
      </c>
      <c r="O853" s="275" t="str">
        <f>IF('statement of marks'!Y65="","",'statement of marks'!Y65)</f>
        <v/>
      </c>
      <c r="P853" s="281" t="str">
        <f>IF('statement of marks'!Z65="","",'statement of marks'!Z65)</f>
        <v/>
      </c>
      <c r="Q853" s="1126"/>
      <c r="R853" s="1126"/>
      <c r="S853" s="291"/>
      <c r="T853" s="1114" t="str">
        <f>IF('statement of marks'!$M$3="","",'statement of marks'!$M$3)</f>
        <v>fgUnh</v>
      </c>
      <c r="U853" s="1115"/>
      <c r="V853" s="277" t="str">
        <f>IF('statement of marks'!M66="","",'statement of marks'!M66)</f>
        <v/>
      </c>
      <c r="W853" s="277" t="str">
        <f>IF('statement of marks'!N66="","",'statement of marks'!N66)</f>
        <v/>
      </c>
      <c r="X853" s="275" t="str">
        <f>IF('statement of marks'!O66="","",'statement of marks'!O66)</f>
        <v/>
      </c>
      <c r="Y853" s="277" t="str">
        <f>IF('statement of marks'!P66="","",'statement of marks'!P66)</f>
        <v/>
      </c>
      <c r="Z853" s="277" t="str">
        <f>IF('statement of marks'!Q66="","",'statement of marks'!Q66)</f>
        <v/>
      </c>
      <c r="AA853" s="275" t="str">
        <f>IF('statement of marks'!R66="","",'statement of marks'!R66)</f>
        <v/>
      </c>
      <c r="AB853" s="277" t="str">
        <f>IF('statement of marks'!S66="","",'statement of marks'!S66)</f>
        <v/>
      </c>
      <c r="AC853" s="277" t="str">
        <f>IF('statement of marks'!T66="","",'statement of marks'!T66)</f>
        <v/>
      </c>
      <c r="AD853" s="275" t="str">
        <f>IF('statement of marks'!U66="","",'statement of marks'!U66)</f>
        <v/>
      </c>
      <c r="AE853" s="277" t="str">
        <f>IF('statement of marks'!W66="","",'statement of marks'!W66)</f>
        <v/>
      </c>
      <c r="AF853" s="277" t="str">
        <f>IF('statement of marks'!X66="","",'statement of marks'!X66)</f>
        <v/>
      </c>
      <c r="AG853" s="275" t="str">
        <f>IF('statement of marks'!Y66="","",'statement of marks'!Y66)</f>
        <v/>
      </c>
      <c r="AH853" s="281" t="str">
        <f>IF('statement of marks'!Z66="","",'statement of marks'!Z66)</f>
        <v/>
      </c>
    </row>
    <row r="854" spans="1:34" ht="19" customHeight="1">
      <c r="A854" s="291"/>
      <c r="B854" s="1114" t="str">
        <f>IF('statement of marks'!$AI$3="","",'statement of marks'!$AI$3)</f>
        <v>vaxszth</v>
      </c>
      <c r="C854" s="1115"/>
      <c r="D854" s="277" t="str">
        <f>IF('statement of marks'!AI65="","",'statement of marks'!AI65)</f>
        <v/>
      </c>
      <c r="E854" s="277" t="str">
        <f>IF('statement of marks'!AJ65="","",'statement of marks'!AJ65)</f>
        <v/>
      </c>
      <c r="F854" s="275" t="str">
        <f>IF('statement of marks'!AK65="","",'statement of marks'!AK65)</f>
        <v/>
      </c>
      <c r="G854" s="277" t="str">
        <f>IF('statement of marks'!AL65="","",'statement of marks'!AL65)</f>
        <v/>
      </c>
      <c r="H854" s="277" t="str">
        <f>IF('statement of marks'!AM65="","",'statement of marks'!AM65)</f>
        <v/>
      </c>
      <c r="I854" s="275" t="str">
        <f>IF('statement of marks'!AN65="","",'statement of marks'!AN65)</f>
        <v/>
      </c>
      <c r="J854" s="277" t="str">
        <f>IF('statement of marks'!AO65="","",'statement of marks'!AO65)</f>
        <v/>
      </c>
      <c r="K854" s="277" t="str">
        <f>IF('statement of marks'!AP65="","",'statement of marks'!AP65)</f>
        <v/>
      </c>
      <c r="L854" s="275" t="str">
        <f>IF('statement of marks'!AQ65="","",'statement of marks'!AQ65)</f>
        <v/>
      </c>
      <c r="M854" s="277" t="str">
        <f>IF('statement of marks'!AS65="","",'statement of marks'!AS65)</f>
        <v/>
      </c>
      <c r="N854" s="277" t="str">
        <f>IF('statement of marks'!AT65="","",'statement of marks'!AT65)</f>
        <v/>
      </c>
      <c r="O854" s="275" t="str">
        <f>IF('statement of marks'!AU65="","",'statement of marks'!AU65)</f>
        <v/>
      </c>
      <c r="P854" s="281" t="str">
        <f>IF('statement of marks'!AV65="","",'statement of marks'!AV65)</f>
        <v/>
      </c>
      <c r="Q854" s="1126"/>
      <c r="R854" s="1126"/>
      <c r="S854" s="291"/>
      <c r="T854" s="1114" t="str">
        <f>IF('statement of marks'!$AI$3="","",'statement of marks'!$AI$3)</f>
        <v>vaxszth</v>
      </c>
      <c r="U854" s="1115"/>
      <c r="V854" s="277" t="str">
        <f>IF('statement of marks'!AI66="","",'statement of marks'!AI66)</f>
        <v/>
      </c>
      <c r="W854" s="277" t="str">
        <f>IF('statement of marks'!AJ66="","",'statement of marks'!AJ66)</f>
        <v/>
      </c>
      <c r="X854" s="275" t="str">
        <f>IF('statement of marks'!AK66="","",'statement of marks'!AK66)</f>
        <v/>
      </c>
      <c r="Y854" s="277" t="str">
        <f>IF('statement of marks'!AL66="","",'statement of marks'!AL66)</f>
        <v/>
      </c>
      <c r="Z854" s="277" t="str">
        <f>IF('statement of marks'!AM66="","",'statement of marks'!AM66)</f>
        <v/>
      </c>
      <c r="AA854" s="275" t="str">
        <f>IF('statement of marks'!AN66="","",'statement of marks'!AN66)</f>
        <v/>
      </c>
      <c r="AB854" s="277" t="str">
        <f>IF('statement of marks'!AO66="","",'statement of marks'!AO66)</f>
        <v/>
      </c>
      <c r="AC854" s="277" t="str">
        <f>IF('statement of marks'!AP66="","",'statement of marks'!AP66)</f>
        <v/>
      </c>
      <c r="AD854" s="275" t="str">
        <f>IF('statement of marks'!AQ66="","",'statement of marks'!AQ66)</f>
        <v/>
      </c>
      <c r="AE854" s="277" t="str">
        <f>IF('statement of marks'!AS66="","",'statement of marks'!AS66)</f>
        <v/>
      </c>
      <c r="AF854" s="277" t="str">
        <f>IF('statement of marks'!AT66="","",'statement of marks'!AT66)</f>
        <v/>
      </c>
      <c r="AG854" s="275" t="str">
        <f>IF('statement of marks'!AU66="","",'statement of marks'!AU66)</f>
        <v/>
      </c>
      <c r="AH854" s="281" t="str">
        <f>IF('statement of marks'!AV66="","",'statement of marks'!AV66)</f>
        <v/>
      </c>
    </row>
    <row r="855" spans="1:34" ht="19" customHeight="1">
      <c r="A855" s="291"/>
      <c r="B855" s="1114" t="str">
        <f>IF('statement of marks'!BE65="s","laLd`r",IF('statement of marks'!BE65="u","mnwZ",IF('statement of marks'!BE65="g","xqtjkrh",IF('statement of marks'!BE65="p","iatkch",IF('statement of marks'!BE65="sd","fla/kh","r`rh; Hkk""kk")))))</f>
        <v>r`rh; Hkk"kk</v>
      </c>
      <c r="C855" s="1115"/>
      <c r="D855" s="277" t="str">
        <f>IF('statement of marks'!BF65="","",'statement of marks'!BF65)</f>
        <v/>
      </c>
      <c r="E855" s="277" t="str">
        <f>IF('statement of marks'!BG65="","",'statement of marks'!BG65)</f>
        <v/>
      </c>
      <c r="F855" s="275" t="str">
        <f>IF('statement of marks'!BH65="","",'statement of marks'!BH65)</f>
        <v/>
      </c>
      <c r="G855" s="277" t="str">
        <f>IF('statement of marks'!BI65="","",'statement of marks'!BI65)</f>
        <v/>
      </c>
      <c r="H855" s="277" t="str">
        <f>IF('statement of marks'!BJ65="","",'statement of marks'!BJ65)</f>
        <v/>
      </c>
      <c r="I855" s="275" t="str">
        <f>IF('statement of marks'!BK65="","",'statement of marks'!BK65)</f>
        <v/>
      </c>
      <c r="J855" s="277" t="str">
        <f>IF('statement of marks'!BL65="","",'statement of marks'!BL65)</f>
        <v/>
      </c>
      <c r="K855" s="277" t="str">
        <f>IF('statement of marks'!BM65="","",'statement of marks'!BM65)</f>
        <v/>
      </c>
      <c r="L855" s="275" t="str">
        <f>IF('statement of marks'!BN65="","",'statement of marks'!BN65)</f>
        <v/>
      </c>
      <c r="M855" s="277" t="str">
        <f>IF('statement of marks'!BP65="","",'statement of marks'!BP65)</f>
        <v/>
      </c>
      <c r="N855" s="277" t="str">
        <f>IF('statement of marks'!BQ65="","",'statement of marks'!BQ65)</f>
        <v/>
      </c>
      <c r="O855" s="275" t="str">
        <f>IF('statement of marks'!BR65="","",'statement of marks'!BR65)</f>
        <v/>
      </c>
      <c r="P855" s="281" t="str">
        <f>IF('statement of marks'!BS65="","",'statement of marks'!BS65)</f>
        <v/>
      </c>
      <c r="Q855" s="1126"/>
      <c r="R855" s="1126"/>
      <c r="S855" s="291"/>
      <c r="T855" s="1114" t="str">
        <f>IF('statement of marks'!BE66="s","laLd`r",IF('statement of marks'!BE66="u","mnwZ",IF('statement of marks'!BE66="g","xqtjkrh",IF('statement of marks'!BE66="p","iatkch",IF('statement of marks'!BE66="sd","fla/kh","r`rh; Hkk""kk")))))</f>
        <v>r`rh; Hkk"kk</v>
      </c>
      <c r="U855" s="1115"/>
      <c r="V855" s="277" t="str">
        <f>IF('statement of marks'!BF66="","",'statement of marks'!BF66)</f>
        <v/>
      </c>
      <c r="W855" s="277" t="str">
        <f>IF('statement of marks'!BG66="","",'statement of marks'!BG66)</f>
        <v/>
      </c>
      <c r="X855" s="275" t="str">
        <f>IF('statement of marks'!BH66="","",'statement of marks'!BH66)</f>
        <v/>
      </c>
      <c r="Y855" s="277" t="str">
        <f>IF('statement of marks'!BI66="","",'statement of marks'!BI66)</f>
        <v/>
      </c>
      <c r="Z855" s="277" t="str">
        <f>IF('statement of marks'!BJ66="","",'statement of marks'!BJ66)</f>
        <v/>
      </c>
      <c r="AA855" s="275" t="str">
        <f>IF('statement of marks'!BK66="","",'statement of marks'!BK66)</f>
        <v/>
      </c>
      <c r="AB855" s="277" t="str">
        <f>IF('statement of marks'!BL66="","",'statement of marks'!BL66)</f>
        <v/>
      </c>
      <c r="AC855" s="277" t="str">
        <f>IF('statement of marks'!BM66="","",'statement of marks'!BM66)</f>
        <v/>
      </c>
      <c r="AD855" s="275" t="str">
        <f>IF('statement of marks'!BN66="","",'statement of marks'!BN66)</f>
        <v/>
      </c>
      <c r="AE855" s="277" t="str">
        <f>IF('statement of marks'!BP66="","",'statement of marks'!BP66)</f>
        <v/>
      </c>
      <c r="AF855" s="277" t="str">
        <f>IF('statement of marks'!BQ66="","",'statement of marks'!BQ66)</f>
        <v/>
      </c>
      <c r="AG855" s="275" t="str">
        <f>IF('statement of marks'!BR66="","",'statement of marks'!BR66)</f>
        <v/>
      </c>
      <c r="AH855" s="281" t="str">
        <f>IF('statement of marks'!BS66="","",'statement of marks'!BS66)</f>
        <v/>
      </c>
    </row>
    <row r="856" spans="1:34" ht="19" customHeight="1">
      <c r="A856" s="291"/>
      <c r="B856" s="1114" t="str">
        <f>IF('statement of marks'!$CB$3="","",'statement of marks'!$CB$3)</f>
        <v>xf.kr</v>
      </c>
      <c r="C856" s="1115"/>
      <c r="D856" s="277" t="str">
        <f>IF('statement of marks'!CB65="","",'statement of marks'!CB65)</f>
        <v/>
      </c>
      <c r="E856" s="277" t="str">
        <f>IF('statement of marks'!CC65="","",'statement of marks'!CC65)</f>
        <v/>
      </c>
      <c r="F856" s="275" t="str">
        <f>IF('statement of marks'!CD65="","",'statement of marks'!CD65)</f>
        <v/>
      </c>
      <c r="G856" s="277" t="str">
        <f>IF('statement of marks'!CE65="","",'statement of marks'!CE65)</f>
        <v/>
      </c>
      <c r="H856" s="277" t="str">
        <f>IF('statement of marks'!CF65="","",'statement of marks'!CF65)</f>
        <v/>
      </c>
      <c r="I856" s="275" t="str">
        <f>IF('statement of marks'!CG65="","",'statement of marks'!CG65)</f>
        <v/>
      </c>
      <c r="J856" s="277" t="str">
        <f>IF('statement of marks'!CH65="","",'statement of marks'!CH65)</f>
        <v/>
      </c>
      <c r="K856" s="277" t="str">
        <f>IF('statement of marks'!CI65="","",'statement of marks'!CI65)</f>
        <v/>
      </c>
      <c r="L856" s="275" t="str">
        <f>IF('statement of marks'!CJ65="","",'statement of marks'!CJ65)</f>
        <v/>
      </c>
      <c r="M856" s="277" t="str">
        <f>IF('statement of marks'!CL65="","",'statement of marks'!CL65)</f>
        <v/>
      </c>
      <c r="N856" s="277" t="str">
        <f>IF('statement of marks'!CM65="","",'statement of marks'!CM65)</f>
        <v/>
      </c>
      <c r="O856" s="275" t="str">
        <f>IF('statement of marks'!CN65="","",'statement of marks'!CN65)</f>
        <v/>
      </c>
      <c r="P856" s="281" t="str">
        <f>IF('statement of marks'!CO65="","",'statement of marks'!CO65)</f>
        <v/>
      </c>
      <c r="Q856" s="1126"/>
      <c r="R856" s="1126"/>
      <c r="S856" s="291"/>
      <c r="T856" s="1114" t="str">
        <f>IF('statement of marks'!$CB$3="","",'statement of marks'!$CB$3)</f>
        <v>xf.kr</v>
      </c>
      <c r="U856" s="1115"/>
      <c r="V856" s="277" t="str">
        <f>IF('statement of marks'!CB66="","",'statement of marks'!CB66)</f>
        <v/>
      </c>
      <c r="W856" s="277" t="str">
        <f>IF('statement of marks'!CC66="","",'statement of marks'!CC66)</f>
        <v/>
      </c>
      <c r="X856" s="275" t="str">
        <f>IF('statement of marks'!CD66="","",'statement of marks'!CD66)</f>
        <v/>
      </c>
      <c r="Y856" s="277" t="str">
        <f>IF('statement of marks'!CE66="","",'statement of marks'!CE66)</f>
        <v/>
      </c>
      <c r="Z856" s="277" t="str">
        <f>IF('statement of marks'!CF66="","",'statement of marks'!CF66)</f>
        <v/>
      </c>
      <c r="AA856" s="275" t="str">
        <f>IF('statement of marks'!CG66="","",'statement of marks'!CG66)</f>
        <v/>
      </c>
      <c r="AB856" s="277" t="str">
        <f>IF('statement of marks'!CH66="","",'statement of marks'!CH66)</f>
        <v/>
      </c>
      <c r="AC856" s="277" t="str">
        <f>IF('statement of marks'!CI66="","",'statement of marks'!CI66)</f>
        <v/>
      </c>
      <c r="AD856" s="275" t="str">
        <f>IF('statement of marks'!CJ66="","",'statement of marks'!CJ66)</f>
        <v/>
      </c>
      <c r="AE856" s="277" t="str">
        <f>IF('statement of marks'!CL66="","",'statement of marks'!CL66)</f>
        <v/>
      </c>
      <c r="AF856" s="277" t="str">
        <f>IF('statement of marks'!CM66="","",'statement of marks'!CM66)</f>
        <v/>
      </c>
      <c r="AG856" s="275" t="str">
        <f>IF('statement of marks'!CN66="","",'statement of marks'!CN66)</f>
        <v/>
      </c>
      <c r="AH856" s="281" t="str">
        <f>IF('statement of marks'!CO66="","",'statement of marks'!CO66)</f>
        <v/>
      </c>
    </row>
    <row r="857" spans="1:34" ht="19" customHeight="1">
      <c r="A857" s="291"/>
      <c r="B857" s="1114" t="str">
        <f>IF('statement of marks'!$CX$3="","",'statement of marks'!$CX$3)</f>
        <v>foKku</v>
      </c>
      <c r="C857" s="1115"/>
      <c r="D857" s="277" t="str">
        <f>IF('statement of marks'!CX65="","",'statement of marks'!CX65)</f>
        <v/>
      </c>
      <c r="E857" s="277" t="str">
        <f>IF('statement of marks'!CY65="","",'statement of marks'!CY65)</f>
        <v/>
      </c>
      <c r="F857" s="275" t="str">
        <f>IF('statement of marks'!CZ65="","",'statement of marks'!CZ65)</f>
        <v/>
      </c>
      <c r="G857" s="277" t="str">
        <f>IF('statement of marks'!DA65="","",'statement of marks'!DA65)</f>
        <v/>
      </c>
      <c r="H857" s="277" t="str">
        <f>IF('statement of marks'!DB65="","",'statement of marks'!DB65)</f>
        <v/>
      </c>
      <c r="I857" s="275" t="str">
        <f>IF('statement of marks'!DC65="","",'statement of marks'!DC65)</f>
        <v/>
      </c>
      <c r="J857" s="277" t="str">
        <f>IF('statement of marks'!DD65="","",'statement of marks'!DD65)</f>
        <v/>
      </c>
      <c r="K857" s="277" t="str">
        <f>IF('statement of marks'!DE65="","",'statement of marks'!DE65)</f>
        <v/>
      </c>
      <c r="L857" s="275" t="str">
        <f>IF('statement of marks'!DF65="","",'statement of marks'!DF65)</f>
        <v/>
      </c>
      <c r="M857" s="277" t="str">
        <f>IF('statement of marks'!DH65="","",'statement of marks'!DH65)</f>
        <v/>
      </c>
      <c r="N857" s="277" t="str">
        <f>IF('statement of marks'!DI65="","",'statement of marks'!DI65)</f>
        <v/>
      </c>
      <c r="O857" s="275" t="str">
        <f>IF('statement of marks'!DJ65="","",'statement of marks'!DJ65)</f>
        <v/>
      </c>
      <c r="P857" s="281" t="str">
        <f>IF('statement of marks'!DK65="","",'statement of marks'!DK65)</f>
        <v/>
      </c>
      <c r="Q857" s="1126"/>
      <c r="R857" s="1126"/>
      <c r="S857" s="291"/>
      <c r="T857" s="1114" t="str">
        <f>IF('statement of marks'!$CX$3="","",'statement of marks'!$CX$3)</f>
        <v>foKku</v>
      </c>
      <c r="U857" s="1115"/>
      <c r="V857" s="277" t="str">
        <f>IF('statement of marks'!CX66="","",'statement of marks'!CX66)</f>
        <v/>
      </c>
      <c r="W857" s="277" t="str">
        <f>IF('statement of marks'!CY66="","",'statement of marks'!CY66)</f>
        <v/>
      </c>
      <c r="X857" s="275" t="str">
        <f>IF('statement of marks'!CZ66="","",'statement of marks'!CZ66)</f>
        <v/>
      </c>
      <c r="Y857" s="277" t="str">
        <f>IF('statement of marks'!DA66="","",'statement of marks'!DA66)</f>
        <v/>
      </c>
      <c r="Z857" s="277" t="str">
        <f>IF('statement of marks'!DB66="","",'statement of marks'!DB66)</f>
        <v/>
      </c>
      <c r="AA857" s="275" t="str">
        <f>IF('statement of marks'!DC66="","",'statement of marks'!DC66)</f>
        <v/>
      </c>
      <c r="AB857" s="277" t="str">
        <f>IF('statement of marks'!DD66="","",'statement of marks'!DD66)</f>
        <v/>
      </c>
      <c r="AC857" s="277" t="str">
        <f>IF('statement of marks'!DE66="","",'statement of marks'!DE66)</f>
        <v/>
      </c>
      <c r="AD857" s="275" t="str">
        <f>IF('statement of marks'!DF66="","",'statement of marks'!DF66)</f>
        <v/>
      </c>
      <c r="AE857" s="277" t="str">
        <f>IF('statement of marks'!DH66="","",'statement of marks'!DH66)</f>
        <v/>
      </c>
      <c r="AF857" s="277" t="str">
        <f>IF('statement of marks'!DI66="","",'statement of marks'!DI66)</f>
        <v/>
      </c>
      <c r="AG857" s="275" t="str">
        <f>IF('statement of marks'!DJ66="","",'statement of marks'!DJ66)</f>
        <v/>
      </c>
      <c r="AH857" s="281" t="str">
        <f>IF('statement of marks'!DK66="","",'statement of marks'!DK66)</f>
        <v/>
      </c>
    </row>
    <row r="858" spans="1:34" ht="19" customHeight="1">
      <c r="A858" s="291"/>
      <c r="B858" s="1114" t="str">
        <f>IF('statement of marks'!$DT$3="","",'statement of marks'!$DT$3)</f>
        <v>lkekftd foKku</v>
      </c>
      <c r="C858" s="1115"/>
      <c r="D858" s="277" t="str">
        <f>IF('statement of marks'!DT65="","",'statement of marks'!DT65)</f>
        <v/>
      </c>
      <c r="E858" s="277" t="str">
        <f>IF('statement of marks'!DU65="","",'statement of marks'!DU65)</f>
        <v/>
      </c>
      <c r="F858" s="275" t="str">
        <f>IF('statement of marks'!DV65="","",'statement of marks'!DV65)</f>
        <v/>
      </c>
      <c r="G858" s="277" t="str">
        <f>IF('statement of marks'!DW65="","",'statement of marks'!DW65)</f>
        <v/>
      </c>
      <c r="H858" s="277" t="str">
        <f>IF('statement of marks'!DX65="","",'statement of marks'!DX65)</f>
        <v/>
      </c>
      <c r="I858" s="275" t="str">
        <f>IF('statement of marks'!DY65="","",'statement of marks'!DY65)</f>
        <v/>
      </c>
      <c r="J858" s="277" t="str">
        <f>IF('statement of marks'!DZ65="","",'statement of marks'!DZ65)</f>
        <v/>
      </c>
      <c r="K858" s="277" t="str">
        <f>IF('statement of marks'!EA65="","",'statement of marks'!EA65)</f>
        <v/>
      </c>
      <c r="L858" s="275" t="str">
        <f>IF('statement of marks'!EB65="","",'statement of marks'!EB65)</f>
        <v/>
      </c>
      <c r="M858" s="277" t="str">
        <f>IF('statement of marks'!ED65="","",'statement of marks'!ED65)</f>
        <v/>
      </c>
      <c r="N858" s="277" t="str">
        <f>IF('statement of marks'!EE65="","",'statement of marks'!EE65)</f>
        <v/>
      </c>
      <c r="O858" s="275" t="str">
        <f>IF('statement of marks'!EF65="","",'statement of marks'!EF65)</f>
        <v/>
      </c>
      <c r="P858" s="281" t="str">
        <f>IF('statement of marks'!EG65="","",'statement of marks'!EG65)</f>
        <v/>
      </c>
      <c r="Q858" s="1126"/>
      <c r="R858" s="1126"/>
      <c r="S858" s="291"/>
      <c r="T858" s="1114" t="str">
        <f>IF('statement of marks'!$DT$3="","",'statement of marks'!$DT$3)</f>
        <v>lkekftd foKku</v>
      </c>
      <c r="U858" s="1115"/>
      <c r="V858" s="277" t="str">
        <f>IF('statement of marks'!DT66="","",'statement of marks'!DT66)</f>
        <v/>
      </c>
      <c r="W858" s="277" t="str">
        <f>IF('statement of marks'!DU66="","",'statement of marks'!DU66)</f>
        <v/>
      </c>
      <c r="X858" s="275" t="str">
        <f>IF('statement of marks'!DV66="","",'statement of marks'!DV66)</f>
        <v/>
      </c>
      <c r="Y858" s="277" t="str">
        <f>IF('statement of marks'!DW66="","",'statement of marks'!DW66)</f>
        <v/>
      </c>
      <c r="Z858" s="277" t="str">
        <f>IF('statement of marks'!DX66="","",'statement of marks'!DX66)</f>
        <v/>
      </c>
      <c r="AA858" s="275" t="str">
        <f>IF('statement of marks'!DY66="","",'statement of marks'!DY66)</f>
        <v/>
      </c>
      <c r="AB858" s="277" t="str">
        <f>IF('statement of marks'!DZ66="","",'statement of marks'!DZ66)</f>
        <v/>
      </c>
      <c r="AC858" s="277" t="str">
        <f>IF('statement of marks'!EA66="","",'statement of marks'!EA66)</f>
        <v/>
      </c>
      <c r="AD858" s="275" t="str">
        <f>IF('statement of marks'!EB66="","",'statement of marks'!EB66)</f>
        <v/>
      </c>
      <c r="AE858" s="277" t="str">
        <f>IF('statement of marks'!ED66="","",'statement of marks'!ED66)</f>
        <v/>
      </c>
      <c r="AF858" s="277" t="str">
        <f>IF('statement of marks'!EE66="","",'statement of marks'!EE66)</f>
        <v/>
      </c>
      <c r="AG858" s="275" t="str">
        <f>IF('statement of marks'!EF66="","",'statement of marks'!EF66)</f>
        <v/>
      </c>
      <c r="AH858" s="281" t="str">
        <f>IF('statement of marks'!EG66="","",'statement of marks'!EG66)</f>
        <v/>
      </c>
    </row>
    <row r="859" spans="1:34" ht="19" customHeight="1">
      <c r="A859" s="291"/>
      <c r="B859" s="1117" t="s">
        <v>271</v>
      </c>
      <c r="C859" s="1118"/>
      <c r="D859" s="1111" t="s">
        <v>1</v>
      </c>
      <c r="E859" s="1111"/>
      <c r="F859" s="1111"/>
      <c r="G859" s="1111" t="s">
        <v>21</v>
      </c>
      <c r="H859" s="1111"/>
      <c r="I859" s="1111"/>
      <c r="J859" s="1111" t="s">
        <v>272</v>
      </c>
      <c r="K859" s="1111"/>
      <c r="L859" s="1111"/>
      <c r="M859" s="1111" t="s">
        <v>68</v>
      </c>
      <c r="N859" s="1111"/>
      <c r="O859" s="1111"/>
      <c r="P859" s="282"/>
      <c r="Q859" s="1126"/>
      <c r="R859" s="1126"/>
      <c r="S859" s="291"/>
      <c r="T859" s="1117" t="s">
        <v>271</v>
      </c>
      <c r="U859" s="1118"/>
      <c r="V859" s="1111" t="s">
        <v>1</v>
      </c>
      <c r="W859" s="1111"/>
      <c r="X859" s="1111"/>
      <c r="Y859" s="1111" t="s">
        <v>21</v>
      </c>
      <c r="Z859" s="1111"/>
      <c r="AA859" s="1111"/>
      <c r="AB859" s="1111" t="s">
        <v>272</v>
      </c>
      <c r="AC859" s="1111"/>
      <c r="AD859" s="1111"/>
      <c r="AE859" s="1111" t="s">
        <v>68</v>
      </c>
      <c r="AF859" s="1111"/>
      <c r="AG859" s="1111"/>
      <c r="AH859" s="282"/>
    </row>
    <row r="860" spans="1:34" ht="19" customHeight="1">
      <c r="A860" s="291"/>
      <c r="B860" s="1104" t="s">
        <v>3</v>
      </c>
      <c r="C860" s="1105"/>
      <c r="D860" s="1116">
        <f>IF('statement of marks'!EP$6="","",'statement of marks'!EP$6)</f>
        <v>20</v>
      </c>
      <c r="E860" s="1116"/>
      <c r="F860" s="1116"/>
      <c r="G860" s="1116">
        <f>IF('statement of marks'!EQ$6="","",'statement of marks'!EQ$6)</f>
        <v>20</v>
      </c>
      <c r="H860" s="1116"/>
      <c r="I860" s="1116"/>
      <c r="J860" s="1116">
        <f>IF('statement of marks'!ES$6="","",'statement of marks'!ES$6)</f>
        <v>20</v>
      </c>
      <c r="K860" s="1116"/>
      <c r="L860" s="1116"/>
      <c r="M860" s="1116">
        <f>IF('statement of marks'!EY$6="","",'statement of marks'!ER$6)</f>
        <v>20</v>
      </c>
      <c r="N860" s="1116"/>
      <c r="O860" s="1116"/>
      <c r="P860" s="283"/>
      <c r="Q860" s="1126"/>
      <c r="R860" s="1126"/>
      <c r="S860" s="291"/>
      <c r="T860" s="1104" t="s">
        <v>3</v>
      </c>
      <c r="U860" s="1105"/>
      <c r="V860" s="1116">
        <f>IF('statement of marks'!EP$6="","",'statement of marks'!EP$6)</f>
        <v>20</v>
      </c>
      <c r="W860" s="1116"/>
      <c r="X860" s="1116"/>
      <c r="Y860" s="1116">
        <f>IF('statement of marks'!EQ$6="","",'statement of marks'!EQ$6)</f>
        <v>20</v>
      </c>
      <c r="Z860" s="1116"/>
      <c r="AA860" s="1116"/>
      <c r="AB860" s="1116">
        <f>IF('statement of marks'!ES$6="","",'statement of marks'!ES$6)</f>
        <v>20</v>
      </c>
      <c r="AC860" s="1116"/>
      <c r="AD860" s="1116"/>
      <c r="AE860" s="1116">
        <f>IF('statement of marks'!EY$6="","",'statement of marks'!ER$6)</f>
        <v>20</v>
      </c>
      <c r="AF860" s="1116"/>
      <c r="AG860" s="1116"/>
      <c r="AH860" s="283"/>
    </row>
    <row r="861" spans="1:34" ht="19" customHeight="1">
      <c r="A861" s="291"/>
      <c r="B861" s="1114" t="str">
        <f>IF('statement of marks'!$EP$3="","",'statement of marks'!$EP$3)</f>
        <v>dk;kZuqHko</v>
      </c>
      <c r="C861" s="1115"/>
      <c r="D861" s="1103" t="str">
        <f>IF('statement of marks'!EP65="","",'statement of marks'!EP65)</f>
        <v/>
      </c>
      <c r="E861" s="1103"/>
      <c r="F861" s="1103"/>
      <c r="G861" s="1103" t="str">
        <f>IF('statement of marks'!EQ65="","",'statement of marks'!EQ65)</f>
        <v/>
      </c>
      <c r="H861" s="1103"/>
      <c r="I861" s="1103"/>
      <c r="J861" s="1103" t="str">
        <f>IF('statement of marks'!ES65="","",'statement of marks'!ES65)</f>
        <v/>
      </c>
      <c r="K861" s="1103"/>
      <c r="L861" s="1103"/>
      <c r="M861" s="1103" t="str">
        <f>IF('statement of marks'!ER65="","",'statement of marks'!ER65)</f>
        <v/>
      </c>
      <c r="N861" s="1103"/>
      <c r="O861" s="1103"/>
      <c r="P861" s="284"/>
      <c r="Q861" s="1126"/>
      <c r="R861" s="1126"/>
      <c r="S861" s="291"/>
      <c r="T861" s="1114" t="str">
        <f>IF('statement of marks'!$EP$3="","",'statement of marks'!$EP$3)</f>
        <v>dk;kZuqHko</v>
      </c>
      <c r="U861" s="1115"/>
      <c r="V861" s="1103" t="str">
        <f>IF('statement of marks'!EP66="","",'statement of marks'!EP66)</f>
        <v/>
      </c>
      <c r="W861" s="1103"/>
      <c r="X861" s="1103"/>
      <c r="Y861" s="1103" t="str">
        <f>IF('statement of marks'!EQ66="","",'statement of marks'!EQ66)</f>
        <v/>
      </c>
      <c r="Z861" s="1103"/>
      <c r="AA861" s="1103"/>
      <c r="AB861" s="1103" t="str">
        <f>IF('statement of marks'!ES66="","",'statement of marks'!ES66)</f>
        <v/>
      </c>
      <c r="AC861" s="1103"/>
      <c r="AD861" s="1103"/>
      <c r="AE861" s="1103" t="str">
        <f>IF('statement of marks'!ER66="","",'statement of marks'!ER66)</f>
        <v/>
      </c>
      <c r="AF861" s="1103"/>
      <c r="AG861" s="1103"/>
      <c r="AH861" s="284"/>
    </row>
    <row r="862" spans="1:34" ht="19" customHeight="1">
      <c r="A862" s="291"/>
      <c r="B862" s="1112" t="str">
        <f>IF('statement of marks'!$EZ$3="","",'statement of marks'!$EZ$3)</f>
        <v>dyk f'k{kk</v>
      </c>
      <c r="C862" s="1113"/>
      <c r="D862" s="1103" t="str">
        <f>IF('statement of marks'!EZ65="","",'statement of marks'!EZ65)</f>
        <v/>
      </c>
      <c r="E862" s="1103"/>
      <c r="F862" s="1103"/>
      <c r="G862" s="1103" t="str">
        <f>IF('statement of marks'!FA65="","",'statement of marks'!FA65)</f>
        <v/>
      </c>
      <c r="H862" s="1103"/>
      <c r="I862" s="1103"/>
      <c r="J862" s="1103" t="str">
        <f>IF('statement of marks'!FC65="","",'statement of marks'!FC65)</f>
        <v/>
      </c>
      <c r="K862" s="1103"/>
      <c r="L862" s="1103"/>
      <c r="M862" s="1103" t="str">
        <f>IF('statement of marks'!FB65="","",'statement of marks'!FB65)</f>
        <v/>
      </c>
      <c r="N862" s="1103"/>
      <c r="O862" s="1103"/>
      <c r="P862" s="284"/>
      <c r="Q862" s="1126"/>
      <c r="R862" s="1126"/>
      <c r="S862" s="291"/>
      <c r="T862" s="1112" t="str">
        <f>IF('statement of marks'!$EZ$3="","",'statement of marks'!$EZ$3)</f>
        <v>dyk f'k{kk</v>
      </c>
      <c r="U862" s="1113"/>
      <c r="V862" s="1103" t="str">
        <f>IF('statement of marks'!EZ66="","",'statement of marks'!EZ66)</f>
        <v/>
      </c>
      <c r="W862" s="1103"/>
      <c r="X862" s="1103"/>
      <c r="Y862" s="1103" t="str">
        <f>IF('statement of marks'!FA66="","",'statement of marks'!FA66)</f>
        <v/>
      </c>
      <c r="Z862" s="1103"/>
      <c r="AA862" s="1103"/>
      <c r="AB862" s="1103" t="str">
        <f>IF('statement of marks'!FC66="","",'statement of marks'!FC66)</f>
        <v/>
      </c>
      <c r="AC862" s="1103"/>
      <c r="AD862" s="1103"/>
      <c r="AE862" s="1103" t="str">
        <f>IF('statement of marks'!FB66="","",'statement of marks'!FB66)</f>
        <v/>
      </c>
      <c r="AF862" s="1103"/>
      <c r="AG862" s="1103"/>
      <c r="AH862" s="284"/>
    </row>
    <row r="863" spans="1:34" ht="19" customHeight="1">
      <c r="A863" s="291"/>
      <c r="B863" s="1109" t="str">
        <f>IF('statement of marks'!$FJ$3="","",'statement of marks'!$FJ$3)</f>
        <v>LokLF; ,oe~ 'kkjhfjd f'k{kk</v>
      </c>
      <c r="C863" s="1110"/>
      <c r="D863" s="1103" t="str">
        <f>IF('statement of marks'!FJ65="","",'statement of marks'!FJ65)</f>
        <v/>
      </c>
      <c r="E863" s="1103"/>
      <c r="F863" s="1103"/>
      <c r="G863" s="1103" t="str">
        <f>IF('statement of marks'!FK65="","",'statement of marks'!FK65)</f>
        <v/>
      </c>
      <c r="H863" s="1103"/>
      <c r="I863" s="1103"/>
      <c r="J863" s="1103" t="str">
        <f>IF('statement of marks'!FM65="","",'statement of marks'!FM65)</f>
        <v/>
      </c>
      <c r="K863" s="1103"/>
      <c r="L863" s="1103"/>
      <c r="M863" s="1103" t="str">
        <f>IF('statement of marks'!FL65="","",'statement of marks'!FL65)</f>
        <v/>
      </c>
      <c r="N863" s="1103"/>
      <c r="O863" s="1103"/>
      <c r="P863" s="284"/>
      <c r="Q863" s="1126"/>
      <c r="R863" s="1126"/>
      <c r="S863" s="291"/>
      <c r="T863" s="1109" t="str">
        <f>IF('statement of marks'!$FJ$3="","",'statement of marks'!$FJ$3)</f>
        <v>LokLF; ,oe~ 'kkjhfjd f'k{kk</v>
      </c>
      <c r="U863" s="1110"/>
      <c r="V863" s="1103" t="str">
        <f>IF('statement of marks'!FJ66="","",'statement of marks'!FJ66)</f>
        <v/>
      </c>
      <c r="W863" s="1103"/>
      <c r="X863" s="1103"/>
      <c r="Y863" s="1103" t="str">
        <f>IF('statement of marks'!FK66="","",'statement of marks'!FK66)</f>
        <v/>
      </c>
      <c r="Z863" s="1103"/>
      <c r="AA863" s="1103"/>
      <c r="AB863" s="1103" t="str">
        <f>IF('statement of marks'!FM66="","",'statement of marks'!FM66)</f>
        <v/>
      </c>
      <c r="AC863" s="1103"/>
      <c r="AD863" s="1103"/>
      <c r="AE863" s="1103" t="str">
        <f>IF('statement of marks'!FL66="","",'statement of marks'!FL66)</f>
        <v/>
      </c>
      <c r="AF863" s="1103"/>
      <c r="AG863" s="1103"/>
      <c r="AH863" s="284"/>
    </row>
    <row r="864" spans="1:34" ht="19" customHeight="1">
      <c r="A864" s="291"/>
      <c r="B864" s="1104" t="s">
        <v>273</v>
      </c>
      <c r="C864" s="1105"/>
      <c r="D864" s="1081" t="str">
        <f>details!$DZ$3</f>
        <v>vxLr rd</v>
      </c>
      <c r="E864" s="1081"/>
      <c r="F864" s="1081"/>
      <c r="G864" s="1081" t="str">
        <f>details!$ED$3</f>
        <v>vDVwcj rd</v>
      </c>
      <c r="H864" s="1081"/>
      <c r="I864" s="1081"/>
      <c r="J864" s="1081" t="str">
        <f>details!$EL$3</f>
        <v>Qjojh rd</v>
      </c>
      <c r="K864" s="1081"/>
      <c r="L864" s="1081"/>
      <c r="M864" s="1081" t="str">
        <f>details!$EH$3</f>
        <v>fnlEcj rd</v>
      </c>
      <c r="N864" s="1081"/>
      <c r="O864" s="1081"/>
      <c r="P864" s="284"/>
      <c r="Q864" s="1126"/>
      <c r="R864" s="1126"/>
      <c r="S864" s="291"/>
      <c r="T864" s="1104" t="s">
        <v>273</v>
      </c>
      <c r="U864" s="1105"/>
      <c r="V864" s="1106" t="str">
        <f>details!$DZ$3</f>
        <v>vxLr rd</v>
      </c>
      <c r="W864" s="1107"/>
      <c r="X864" s="1108"/>
      <c r="Y864" s="1106" t="str">
        <f>details!$ED$3</f>
        <v>vDVwcj rd</v>
      </c>
      <c r="Z864" s="1107"/>
      <c r="AA864" s="1108"/>
      <c r="AB864" s="1106" t="str">
        <f>details!$EL$3</f>
        <v>Qjojh rd</v>
      </c>
      <c r="AC864" s="1107"/>
      <c r="AD864" s="1108"/>
      <c r="AE864" s="1106" t="str">
        <f>details!$EH$3</f>
        <v>fnlEcj rd</v>
      </c>
      <c r="AF864" s="1107"/>
      <c r="AG864" s="1108"/>
      <c r="AH864" s="284"/>
    </row>
    <row r="865" spans="1:34" ht="19" customHeight="1">
      <c r="A865" s="291"/>
      <c r="B865" s="1100" t="s">
        <v>99</v>
      </c>
      <c r="C865" s="1101"/>
      <c r="D865" s="1102" t="str">
        <f>IF(details!EA65="","",details!EA65)</f>
        <v/>
      </c>
      <c r="E865" s="1102"/>
      <c r="F865" s="1102"/>
      <c r="G865" s="1102" t="str">
        <f>IF(details!EE65="","",details!EE65)</f>
        <v/>
      </c>
      <c r="H865" s="1102"/>
      <c r="I865" s="1102"/>
      <c r="J865" s="1102" t="str">
        <f>IF(details!EM65="","",details!EM65)</f>
        <v/>
      </c>
      <c r="K865" s="1102"/>
      <c r="L865" s="1102"/>
      <c r="M865" s="1102" t="str">
        <f>IF(details!EI65="","",details!EI65)</f>
        <v/>
      </c>
      <c r="N865" s="1102"/>
      <c r="O865" s="1102"/>
      <c r="P865" s="295"/>
      <c r="Q865" s="1126"/>
      <c r="R865" s="1126"/>
      <c r="S865" s="291"/>
      <c r="T865" s="1100" t="s">
        <v>99</v>
      </c>
      <c r="U865" s="1101"/>
      <c r="V865" s="1091" t="str">
        <f>IF(details!EA66="","",details!EA66)</f>
        <v/>
      </c>
      <c r="W865" s="1092"/>
      <c r="X865" s="1093"/>
      <c r="Y865" s="1091" t="str">
        <f>IF(details!EE66="","",details!EE66)</f>
        <v/>
      </c>
      <c r="Z865" s="1092"/>
      <c r="AA865" s="1093"/>
      <c r="AB865" s="1091" t="str">
        <f>IF(details!EM66="","",details!EM66)</f>
        <v/>
      </c>
      <c r="AC865" s="1092"/>
      <c r="AD865" s="1093"/>
      <c r="AE865" s="1091" t="str">
        <f>IF(details!EI66="","",details!EI66)</f>
        <v/>
      </c>
      <c r="AF865" s="1092"/>
      <c r="AG865" s="1093"/>
      <c r="AH865" s="285"/>
    </row>
    <row r="866" spans="1:34" ht="19" customHeight="1">
      <c r="A866" s="292"/>
      <c r="B866" s="1094" t="s">
        <v>15</v>
      </c>
      <c r="C866" s="1095"/>
      <c r="D866" s="1096" t="str">
        <f>IF(details!DZ65="","",details!DZ65)</f>
        <v/>
      </c>
      <c r="E866" s="1096"/>
      <c r="F866" s="1096"/>
      <c r="G866" s="1096" t="str">
        <f>IF(details!ED65="","",details!ED65)</f>
        <v/>
      </c>
      <c r="H866" s="1096"/>
      <c r="I866" s="1096"/>
      <c r="J866" s="1096" t="str">
        <f>IF(details!EL65="","",details!EL65)</f>
        <v/>
      </c>
      <c r="K866" s="1096"/>
      <c r="L866" s="1096"/>
      <c r="M866" s="1096" t="str">
        <f>IF(details!EH65="","",details!EH65)</f>
        <v/>
      </c>
      <c r="N866" s="1096"/>
      <c r="O866" s="1096"/>
      <c r="P866" s="296"/>
      <c r="Q866" s="1126"/>
      <c r="R866" s="1126"/>
      <c r="S866" s="292"/>
      <c r="T866" s="1094" t="s">
        <v>15</v>
      </c>
      <c r="U866" s="1095"/>
      <c r="V866" s="1097" t="str">
        <f>IF(details!DZ66="","",details!DZ66)</f>
        <v/>
      </c>
      <c r="W866" s="1098"/>
      <c r="X866" s="1099"/>
      <c r="Y866" s="1097" t="str">
        <f>IF(details!ED66="","",details!ED66)</f>
        <v/>
      </c>
      <c r="Z866" s="1098"/>
      <c r="AA866" s="1099"/>
      <c r="AB866" s="1097" t="str">
        <f>IF(details!EL66="","",details!EL66)</f>
        <v/>
      </c>
      <c r="AC866" s="1098"/>
      <c r="AD866" s="1099"/>
      <c r="AE866" s="1097" t="str">
        <f>IF(details!EH66="","",details!EH66)</f>
        <v/>
      </c>
      <c r="AF866" s="1098"/>
      <c r="AG866" s="1099"/>
      <c r="AH866" s="286"/>
    </row>
    <row r="867" spans="1:34" ht="19" customHeight="1">
      <c r="A867" s="291"/>
      <c r="B867" s="1089" t="s">
        <v>100</v>
      </c>
      <c r="C867" s="1090"/>
      <c r="D867" s="1081"/>
      <c r="E867" s="1081"/>
      <c r="F867" s="1081"/>
      <c r="G867" s="1081"/>
      <c r="H867" s="1081"/>
      <c r="I867" s="1081"/>
      <c r="J867" s="1081"/>
      <c r="K867" s="1081"/>
      <c r="L867" s="1081"/>
      <c r="M867" s="1081"/>
      <c r="N867" s="1081"/>
      <c r="O867" s="1081"/>
      <c r="P867" s="287"/>
      <c r="Q867" s="1126"/>
      <c r="R867" s="1126"/>
      <c r="S867" s="291"/>
      <c r="T867" s="1089" t="s">
        <v>100</v>
      </c>
      <c r="U867" s="1090"/>
      <c r="V867" s="1081"/>
      <c r="W867" s="1081"/>
      <c r="X867" s="1081"/>
      <c r="Y867" s="1081"/>
      <c r="Z867" s="1081"/>
      <c r="AA867" s="1081"/>
      <c r="AB867" s="1081"/>
      <c r="AC867" s="1081"/>
      <c r="AD867" s="1081"/>
      <c r="AE867" s="1081"/>
      <c r="AF867" s="1081"/>
      <c r="AG867" s="1081"/>
      <c r="AH867" s="287"/>
    </row>
    <row r="868" spans="1:34" ht="19" customHeight="1">
      <c r="A868" s="291"/>
      <c r="B868" s="1087" t="s">
        <v>80</v>
      </c>
      <c r="C868" s="1088"/>
      <c r="D868" s="1081"/>
      <c r="E868" s="1081"/>
      <c r="F868" s="1081"/>
      <c r="G868" s="1081"/>
      <c r="H868" s="1081"/>
      <c r="I868" s="1081"/>
      <c r="J868" s="1081"/>
      <c r="K868" s="1081"/>
      <c r="L868" s="1081"/>
      <c r="M868" s="1081"/>
      <c r="N868" s="1081"/>
      <c r="O868" s="1081"/>
      <c r="P868" s="287"/>
      <c r="Q868" s="1126"/>
      <c r="R868" s="1126"/>
      <c r="S868" s="291"/>
      <c r="T868" s="1087" t="s">
        <v>80</v>
      </c>
      <c r="U868" s="1088"/>
      <c r="V868" s="1081"/>
      <c r="W868" s="1081"/>
      <c r="X868" s="1081"/>
      <c r="Y868" s="1081"/>
      <c r="Z868" s="1081"/>
      <c r="AA868" s="1081"/>
      <c r="AB868" s="1081"/>
      <c r="AC868" s="1081"/>
      <c r="AD868" s="1081"/>
      <c r="AE868" s="1081"/>
      <c r="AF868" s="1081"/>
      <c r="AG868" s="1081"/>
      <c r="AH868" s="287"/>
    </row>
    <row r="869" spans="1:34" ht="19" customHeight="1">
      <c r="A869" s="291"/>
      <c r="B869" s="1085" t="s">
        <v>101</v>
      </c>
      <c r="C869" s="1086"/>
      <c r="D869" s="1081"/>
      <c r="E869" s="1081"/>
      <c r="F869" s="1081"/>
      <c r="G869" s="1081"/>
      <c r="H869" s="1081"/>
      <c r="I869" s="1081"/>
      <c r="J869" s="1081"/>
      <c r="K869" s="1081"/>
      <c r="L869" s="1081"/>
      <c r="M869" s="1081"/>
      <c r="N869" s="1081"/>
      <c r="O869" s="1081"/>
      <c r="P869" s="287"/>
      <c r="Q869" s="1126"/>
      <c r="R869" s="1126"/>
      <c r="S869" s="291"/>
      <c r="T869" s="1085" t="s">
        <v>101</v>
      </c>
      <c r="U869" s="1086"/>
      <c r="V869" s="1081"/>
      <c r="W869" s="1081"/>
      <c r="X869" s="1081"/>
      <c r="Y869" s="1081"/>
      <c r="Z869" s="1081"/>
      <c r="AA869" s="1081"/>
      <c r="AB869" s="1081"/>
      <c r="AC869" s="1081"/>
      <c r="AD869" s="1081"/>
      <c r="AE869" s="1081"/>
      <c r="AF869" s="1081"/>
      <c r="AG869" s="1081"/>
      <c r="AH869" s="287"/>
    </row>
    <row r="870" spans="1:34" ht="19" customHeight="1" thickBot="1">
      <c r="A870" s="293"/>
      <c r="B870" s="1082" t="s">
        <v>102</v>
      </c>
      <c r="C870" s="1083"/>
      <c r="D870" s="1084"/>
      <c r="E870" s="1084"/>
      <c r="F870" s="1084"/>
      <c r="G870" s="1084"/>
      <c r="H870" s="1084"/>
      <c r="I870" s="1084"/>
      <c r="J870" s="1084"/>
      <c r="K870" s="1084"/>
      <c r="L870" s="1084"/>
      <c r="M870" s="1084"/>
      <c r="N870" s="1084"/>
      <c r="O870" s="1084"/>
      <c r="P870" s="288"/>
      <c r="Q870" s="1126"/>
      <c r="R870" s="1126"/>
      <c r="S870" s="293"/>
      <c r="T870" s="1082" t="s">
        <v>102</v>
      </c>
      <c r="U870" s="1083"/>
      <c r="V870" s="1084"/>
      <c r="W870" s="1084"/>
      <c r="X870" s="1084"/>
      <c r="Y870" s="1084"/>
      <c r="Z870" s="1084"/>
      <c r="AA870" s="1084"/>
      <c r="AB870" s="1084"/>
      <c r="AC870" s="1084"/>
      <c r="AD870" s="1084"/>
      <c r="AE870" s="1084"/>
      <c r="AF870" s="1084"/>
      <c r="AG870" s="1084"/>
      <c r="AH870" s="288"/>
    </row>
    <row r="871" spans="1:34" ht="19" customHeight="1">
      <c r="A871" s="290"/>
      <c r="B871" s="1123" t="s">
        <v>47</v>
      </c>
      <c r="C871" s="1124"/>
      <c r="D871" s="1124"/>
      <c r="E871" s="1124"/>
      <c r="F871" s="1124"/>
      <c r="G871" s="1124"/>
      <c r="H871" s="1124"/>
      <c r="I871" s="1124"/>
      <c r="J871" s="1124"/>
      <c r="K871" s="1124"/>
      <c r="L871" s="1124"/>
      <c r="M871" s="1124"/>
      <c r="N871" s="1124"/>
      <c r="O871" s="1124"/>
      <c r="P871" s="1125"/>
      <c r="Q871" s="1126"/>
      <c r="R871" s="1126"/>
      <c r="S871" s="290"/>
      <c r="T871" s="1123" t="s">
        <v>47</v>
      </c>
      <c r="U871" s="1124"/>
      <c r="V871" s="1124"/>
      <c r="W871" s="1124"/>
      <c r="X871" s="1124"/>
      <c r="Y871" s="1124"/>
      <c r="Z871" s="1124"/>
      <c r="AA871" s="1124"/>
      <c r="AB871" s="1124"/>
      <c r="AC871" s="1124"/>
      <c r="AD871" s="1124"/>
      <c r="AE871" s="1124"/>
      <c r="AF871" s="1124"/>
      <c r="AG871" s="1124"/>
      <c r="AH871" s="1125"/>
    </row>
    <row r="872" spans="1:34" ht="19" customHeight="1">
      <c r="A872" s="1127"/>
      <c r="B872" s="1128" t="str">
        <f>'statement of marks'!$A$1</f>
        <v>jk- ck- ek/;fed fo|ky; uohu] fuEckgsM+k</v>
      </c>
      <c r="C872" s="1129"/>
      <c r="D872" s="1129"/>
      <c r="E872" s="1129"/>
      <c r="F872" s="1129"/>
      <c r="G872" s="1129"/>
      <c r="H872" s="1129"/>
      <c r="I872" s="1129"/>
      <c r="J872" s="1129"/>
      <c r="K872" s="1129"/>
      <c r="L872" s="1129"/>
      <c r="M872" s="1129"/>
      <c r="N872" s="1129"/>
      <c r="O872" s="1129"/>
      <c r="P872" s="1130"/>
      <c r="Q872" s="1126"/>
      <c r="R872" s="1126"/>
      <c r="S872" s="1127"/>
      <c r="T872" s="1128" t="str">
        <f>'statement of marks'!$A$1</f>
        <v>jk- ck- ek/;fed fo|ky; uohu] fuEckgsM+k</v>
      </c>
      <c r="U872" s="1129"/>
      <c r="V872" s="1129"/>
      <c r="W872" s="1129"/>
      <c r="X872" s="1129"/>
      <c r="Y872" s="1129"/>
      <c r="Z872" s="1129"/>
      <c r="AA872" s="1129"/>
      <c r="AB872" s="1129"/>
      <c r="AC872" s="1129"/>
      <c r="AD872" s="1129"/>
      <c r="AE872" s="1129"/>
      <c r="AF872" s="1129"/>
      <c r="AG872" s="1129"/>
      <c r="AH872" s="1130"/>
    </row>
    <row r="873" spans="1:34" ht="19" customHeight="1">
      <c r="A873" s="1127"/>
      <c r="B873" s="1128"/>
      <c r="C873" s="1129"/>
      <c r="D873" s="1129"/>
      <c r="E873" s="1129"/>
      <c r="F873" s="1129"/>
      <c r="G873" s="1129"/>
      <c r="H873" s="1129"/>
      <c r="I873" s="1129"/>
      <c r="J873" s="1129"/>
      <c r="K873" s="1129"/>
      <c r="L873" s="1129"/>
      <c r="M873" s="1129"/>
      <c r="N873" s="1129"/>
      <c r="O873" s="1129"/>
      <c r="P873" s="1130"/>
      <c r="Q873" s="1126"/>
      <c r="R873" s="1126"/>
      <c r="S873" s="1127"/>
      <c r="T873" s="1128"/>
      <c r="U873" s="1129"/>
      <c r="V873" s="1129"/>
      <c r="W873" s="1129"/>
      <c r="X873" s="1129"/>
      <c r="Y873" s="1129"/>
      <c r="Z873" s="1129"/>
      <c r="AA873" s="1129"/>
      <c r="AB873" s="1129"/>
      <c r="AC873" s="1129"/>
      <c r="AD873" s="1129"/>
      <c r="AE873" s="1129"/>
      <c r="AF873" s="1129"/>
      <c r="AG873" s="1129"/>
      <c r="AH873" s="1130"/>
    </row>
    <row r="874" spans="1:34" ht="19" customHeight="1">
      <c r="A874" s="291"/>
      <c r="B874" s="1131" t="s">
        <v>96</v>
      </c>
      <c r="C874" s="1132"/>
      <c r="D874" s="1119" t="str">
        <f>'statement of marks'!$H$3</f>
        <v>2015-16</v>
      </c>
      <c r="E874" s="1119"/>
      <c r="F874" s="1119"/>
      <c r="G874" s="1119"/>
      <c r="H874" s="1119"/>
      <c r="I874" s="1119"/>
      <c r="J874" s="1119"/>
      <c r="K874" s="1119"/>
      <c r="L874" s="1119"/>
      <c r="M874" s="1119"/>
      <c r="N874" s="1119"/>
      <c r="O874" s="1119"/>
      <c r="P874" s="1120"/>
      <c r="Q874" s="1126"/>
      <c r="R874" s="1126"/>
      <c r="S874" s="291"/>
      <c r="T874" s="1131" t="s">
        <v>96</v>
      </c>
      <c r="U874" s="1132"/>
      <c r="V874" s="1119" t="str">
        <f>'statement of marks'!$H$3</f>
        <v>2015-16</v>
      </c>
      <c r="W874" s="1119"/>
      <c r="X874" s="1119"/>
      <c r="Y874" s="1119"/>
      <c r="Z874" s="1119"/>
      <c r="AA874" s="1119"/>
      <c r="AB874" s="1119"/>
      <c r="AC874" s="1119"/>
      <c r="AD874" s="1119"/>
      <c r="AE874" s="1119"/>
      <c r="AF874" s="1119"/>
      <c r="AG874" s="1119"/>
      <c r="AH874" s="1120"/>
    </row>
    <row r="875" spans="1:34" ht="19" customHeight="1">
      <c r="A875" s="291"/>
      <c r="B875" s="1114" t="s">
        <v>218</v>
      </c>
      <c r="C875" s="1115"/>
      <c r="D875" s="1115" t="str">
        <f>IF('statement of marks'!J67="","",'statement of marks'!J67)</f>
        <v/>
      </c>
      <c r="E875" s="1115"/>
      <c r="F875" s="1115"/>
      <c r="G875" s="1115"/>
      <c r="H875" s="1115"/>
      <c r="I875" s="1115"/>
      <c r="J875" s="1115"/>
      <c r="K875" s="1115"/>
      <c r="L875" s="1115"/>
      <c r="M875" s="1115"/>
      <c r="N875" s="1115"/>
      <c r="O875" s="1115"/>
      <c r="P875" s="1133"/>
      <c r="Q875" s="1126"/>
      <c r="R875" s="1126"/>
      <c r="S875" s="291"/>
      <c r="T875" s="1114" t="s">
        <v>218</v>
      </c>
      <c r="U875" s="1115"/>
      <c r="V875" s="1115" t="str">
        <f>IF('statement of marks'!J68="","",'statement of marks'!J68)</f>
        <v/>
      </c>
      <c r="W875" s="1115"/>
      <c r="X875" s="1115"/>
      <c r="Y875" s="1115"/>
      <c r="Z875" s="1115"/>
      <c r="AA875" s="1115"/>
      <c r="AB875" s="1115"/>
      <c r="AC875" s="1115"/>
      <c r="AD875" s="1115"/>
      <c r="AE875" s="1115"/>
      <c r="AF875" s="1115"/>
      <c r="AG875" s="1115"/>
      <c r="AH875" s="1133"/>
    </row>
    <row r="876" spans="1:34" ht="19" customHeight="1">
      <c r="A876" s="291"/>
      <c r="B876" s="1114" t="s">
        <v>219</v>
      </c>
      <c r="C876" s="1115"/>
      <c r="D876" s="1115" t="str">
        <f>IF('statement of marks'!K67="","",'statement of marks'!K67)</f>
        <v/>
      </c>
      <c r="E876" s="1115"/>
      <c r="F876" s="1115"/>
      <c r="G876" s="1115"/>
      <c r="H876" s="1115"/>
      <c r="I876" s="1115"/>
      <c r="J876" s="1115"/>
      <c r="K876" s="1115"/>
      <c r="L876" s="1115"/>
      <c r="M876" s="1115"/>
      <c r="N876" s="1115"/>
      <c r="O876" s="1115"/>
      <c r="P876" s="1133"/>
      <c r="Q876" s="1126"/>
      <c r="R876" s="1126"/>
      <c r="S876" s="291"/>
      <c r="T876" s="1114" t="s">
        <v>219</v>
      </c>
      <c r="U876" s="1115"/>
      <c r="V876" s="1115" t="str">
        <f>IF('statement of marks'!K68="","",'statement of marks'!K68)</f>
        <v/>
      </c>
      <c r="W876" s="1115"/>
      <c r="X876" s="1115"/>
      <c r="Y876" s="1115"/>
      <c r="Z876" s="1115"/>
      <c r="AA876" s="1115"/>
      <c r="AB876" s="1115"/>
      <c r="AC876" s="1115"/>
      <c r="AD876" s="1115"/>
      <c r="AE876" s="1115"/>
      <c r="AF876" s="1115"/>
      <c r="AG876" s="1115"/>
      <c r="AH876" s="1133"/>
    </row>
    <row r="877" spans="1:34" ht="19" customHeight="1">
      <c r="A877" s="291"/>
      <c r="B877" s="1114" t="s">
        <v>220</v>
      </c>
      <c r="C877" s="1115"/>
      <c r="D877" s="1115" t="str">
        <f>IF('statement of marks'!L67="","",'statement of marks'!L67)</f>
        <v/>
      </c>
      <c r="E877" s="1115"/>
      <c r="F877" s="1115"/>
      <c r="G877" s="1115"/>
      <c r="H877" s="1115"/>
      <c r="I877" s="1115"/>
      <c r="J877" s="1115"/>
      <c r="K877" s="1115"/>
      <c r="L877" s="1115"/>
      <c r="M877" s="1115"/>
      <c r="N877" s="1115"/>
      <c r="O877" s="1115"/>
      <c r="P877" s="1133"/>
      <c r="Q877" s="1126"/>
      <c r="R877" s="1126"/>
      <c r="S877" s="291"/>
      <c r="T877" s="1114" t="s">
        <v>220</v>
      </c>
      <c r="U877" s="1115"/>
      <c r="V877" s="1115" t="str">
        <f>IF('statement of marks'!L68="","",'statement of marks'!L68)</f>
        <v/>
      </c>
      <c r="W877" s="1115"/>
      <c r="X877" s="1115"/>
      <c r="Y877" s="1115"/>
      <c r="Z877" s="1115"/>
      <c r="AA877" s="1115"/>
      <c r="AB877" s="1115"/>
      <c r="AC877" s="1115"/>
      <c r="AD877" s="1115"/>
      <c r="AE877" s="1115"/>
      <c r="AF877" s="1115"/>
      <c r="AG877" s="1115"/>
      <c r="AH877" s="1133"/>
    </row>
    <row r="878" spans="1:34" ht="19" customHeight="1">
      <c r="A878" s="291"/>
      <c r="B878" s="1114" t="s">
        <v>221</v>
      </c>
      <c r="C878" s="1115"/>
      <c r="D878" s="1119" t="str">
        <f>'statement of marks'!$G$3</f>
        <v>6 A</v>
      </c>
      <c r="E878" s="1119"/>
      <c r="F878" s="1119"/>
      <c r="G878" s="1119"/>
      <c r="H878" s="1115" t="s">
        <v>9</v>
      </c>
      <c r="I878" s="1115"/>
      <c r="J878" s="1115"/>
      <c r="K878" s="1115"/>
      <c r="L878" s="1115"/>
      <c r="M878" s="1119" t="str">
        <f>IF('statement of marks'!D67="","",'statement of marks'!D67)</f>
        <v/>
      </c>
      <c r="N878" s="1119"/>
      <c r="O878" s="1119"/>
      <c r="P878" s="1120"/>
      <c r="Q878" s="1126"/>
      <c r="R878" s="1126"/>
      <c r="S878" s="291"/>
      <c r="T878" s="1114" t="s">
        <v>221</v>
      </c>
      <c r="U878" s="1115"/>
      <c r="V878" s="1119" t="str">
        <f>'statement of marks'!$G$3</f>
        <v>6 A</v>
      </c>
      <c r="W878" s="1119"/>
      <c r="X878" s="1119"/>
      <c r="Y878" s="1119"/>
      <c r="Z878" s="1115" t="s">
        <v>9</v>
      </c>
      <c r="AA878" s="1115"/>
      <c r="AB878" s="1115"/>
      <c r="AC878" s="1115"/>
      <c r="AD878" s="1115"/>
      <c r="AE878" s="1119" t="str">
        <f>IF('statement of marks'!D68="","",'statement of marks'!D68)</f>
        <v/>
      </c>
      <c r="AF878" s="1119"/>
      <c r="AG878" s="1119"/>
      <c r="AH878" s="1120"/>
    </row>
    <row r="879" spans="1:34" ht="19" customHeight="1">
      <c r="A879" s="291"/>
      <c r="B879" s="1114" t="s">
        <v>222</v>
      </c>
      <c r="C879" s="1115"/>
      <c r="D879" s="1119" t="str">
        <f>IF('statement of marks'!F67="","",'statement of marks'!F67)</f>
        <v/>
      </c>
      <c r="E879" s="1119"/>
      <c r="F879" s="1119"/>
      <c r="G879" s="1119"/>
      <c r="H879" s="1115" t="s">
        <v>0</v>
      </c>
      <c r="I879" s="1115"/>
      <c r="J879" s="1115"/>
      <c r="K879" s="1115"/>
      <c r="L879" s="1115"/>
      <c r="M879" s="1121" t="str">
        <f>IF('statement of marks'!H67="","",'statement of marks'!H67)</f>
        <v/>
      </c>
      <c r="N879" s="1121"/>
      <c r="O879" s="1121"/>
      <c r="P879" s="1122"/>
      <c r="Q879" s="1126"/>
      <c r="R879" s="1126"/>
      <c r="S879" s="291"/>
      <c r="T879" s="1114" t="s">
        <v>222</v>
      </c>
      <c r="U879" s="1115"/>
      <c r="V879" s="1119" t="str">
        <f>IF('statement of marks'!F68="","",'statement of marks'!F68)</f>
        <v/>
      </c>
      <c r="W879" s="1119"/>
      <c r="X879" s="1119"/>
      <c r="Y879" s="1119"/>
      <c r="Z879" s="1115" t="s">
        <v>0</v>
      </c>
      <c r="AA879" s="1115"/>
      <c r="AB879" s="1115"/>
      <c r="AC879" s="1115"/>
      <c r="AD879" s="1115"/>
      <c r="AE879" s="1121" t="str">
        <f>IF('statement of marks'!H68="","",'statement of marks'!H68)</f>
        <v/>
      </c>
      <c r="AF879" s="1121"/>
      <c r="AG879" s="1121"/>
      <c r="AH879" s="1122"/>
    </row>
    <row r="880" spans="1:34" ht="19" customHeight="1">
      <c r="A880" s="291"/>
      <c r="B880" s="289" t="s">
        <v>28</v>
      </c>
      <c r="C880" s="279" t="s">
        <v>97</v>
      </c>
      <c r="D880" s="1111" t="s">
        <v>1</v>
      </c>
      <c r="E880" s="1111"/>
      <c r="F880" s="1111"/>
      <c r="G880" s="1111" t="s">
        <v>21</v>
      </c>
      <c r="H880" s="1111"/>
      <c r="I880" s="1111"/>
      <c r="J880" s="1111" t="s">
        <v>68</v>
      </c>
      <c r="K880" s="1111"/>
      <c r="L880" s="1111"/>
      <c r="M880" s="1111" t="s">
        <v>98</v>
      </c>
      <c r="N880" s="1111"/>
      <c r="O880" s="1111"/>
      <c r="P880" s="280" t="s">
        <v>278</v>
      </c>
      <c r="Q880" s="1126"/>
      <c r="R880" s="1126"/>
      <c r="S880" s="291"/>
      <c r="T880" s="289" t="s">
        <v>28</v>
      </c>
      <c r="U880" s="279" t="s">
        <v>97</v>
      </c>
      <c r="V880" s="1111" t="s">
        <v>1</v>
      </c>
      <c r="W880" s="1111"/>
      <c r="X880" s="1111"/>
      <c r="Y880" s="1111" t="s">
        <v>21</v>
      </c>
      <c r="Z880" s="1111"/>
      <c r="AA880" s="1111"/>
      <c r="AB880" s="1111" t="s">
        <v>68</v>
      </c>
      <c r="AC880" s="1111"/>
      <c r="AD880" s="1111"/>
      <c r="AE880" s="1111" t="s">
        <v>98</v>
      </c>
      <c r="AF880" s="1111"/>
      <c r="AG880" s="1111"/>
      <c r="AH880" s="280" t="s">
        <v>278</v>
      </c>
    </row>
    <row r="881" spans="1:34" ht="19" customHeight="1">
      <c r="A881" s="291"/>
      <c r="B881" s="1104" t="s">
        <v>3</v>
      </c>
      <c r="C881" s="1105"/>
      <c r="D881" s="312">
        <f>IF('statement of marks'!M$6="","",'statement of marks'!M$6)</f>
        <v>5</v>
      </c>
      <c r="E881" s="312">
        <f>IF('statement of marks'!N$6="","",'statement of marks'!N$6)</f>
        <v>5</v>
      </c>
      <c r="F881" s="312">
        <f>IF('statement of marks'!O$6="","",'statement of marks'!O$6)</f>
        <v>10</v>
      </c>
      <c r="G881" s="312">
        <f>IF('statement of marks'!P$6="","",'statement of marks'!P$6)</f>
        <v>5</v>
      </c>
      <c r="H881" s="312">
        <f>IF('statement of marks'!Q$6="","",'statement of marks'!Q$6)</f>
        <v>5</v>
      </c>
      <c r="I881" s="312">
        <f>IF('statement of marks'!R$6="","",'statement of marks'!R$6)</f>
        <v>10</v>
      </c>
      <c r="J881" s="312">
        <f>IF('statement of marks'!S$6="","",'statement of marks'!S$6)</f>
        <v>5</v>
      </c>
      <c r="K881" s="312">
        <f>IF('statement of marks'!T$6="","",'statement of marks'!T$6)</f>
        <v>5</v>
      </c>
      <c r="L881" s="312">
        <f>IF('statement of marks'!U$6="","",'statement of marks'!U$6)</f>
        <v>10</v>
      </c>
      <c r="M881" s="312">
        <f>IF('statement of marks'!W$6="","",'statement of marks'!W$6)</f>
        <v>50</v>
      </c>
      <c r="N881" s="312">
        <f>IF('statement of marks'!X$6="","",'statement of marks'!X$6)</f>
        <v>20</v>
      </c>
      <c r="O881" s="312">
        <f>IF('statement of marks'!Y$6="","",'statement of marks'!Y$6)</f>
        <v>70</v>
      </c>
      <c r="P881" s="281">
        <f>IF('statement of marks'!Z$6="","",'statement of marks'!Z$6)</f>
        <v>100</v>
      </c>
      <c r="Q881" s="1126"/>
      <c r="R881" s="1126"/>
      <c r="S881" s="291"/>
      <c r="T881" s="1104" t="s">
        <v>3</v>
      </c>
      <c r="U881" s="1105"/>
      <c r="V881" s="312">
        <f>IF('statement of marks'!M$6="","",'statement of marks'!M$6)</f>
        <v>5</v>
      </c>
      <c r="W881" s="312">
        <f>IF('statement of marks'!N$6="","",'statement of marks'!N$6)</f>
        <v>5</v>
      </c>
      <c r="X881" s="312">
        <f>IF('statement of marks'!O$6="","",'statement of marks'!O$6)</f>
        <v>10</v>
      </c>
      <c r="Y881" s="312">
        <f>IF('statement of marks'!P$6="","",'statement of marks'!P$6)</f>
        <v>5</v>
      </c>
      <c r="Z881" s="312">
        <f>IF('statement of marks'!Q$6="","",'statement of marks'!Q$6)</f>
        <v>5</v>
      </c>
      <c r="AA881" s="312">
        <f>IF('statement of marks'!R$6="","",'statement of marks'!R$6)</f>
        <v>10</v>
      </c>
      <c r="AB881" s="312">
        <f>IF('statement of marks'!S$6="","",'statement of marks'!S$6)</f>
        <v>5</v>
      </c>
      <c r="AC881" s="312">
        <f>IF('statement of marks'!T$6="","",'statement of marks'!T$6)</f>
        <v>5</v>
      </c>
      <c r="AD881" s="312">
        <f>IF('statement of marks'!U$6="","",'statement of marks'!U$6)</f>
        <v>10</v>
      </c>
      <c r="AE881" s="312">
        <f>IF('statement of marks'!W$6="","",'statement of marks'!W$6)</f>
        <v>50</v>
      </c>
      <c r="AF881" s="312">
        <f>IF('statement of marks'!X$6="","",'statement of marks'!X$6)</f>
        <v>20</v>
      </c>
      <c r="AG881" s="312">
        <f>IF('statement of marks'!Y$6="","",'statement of marks'!Y$6)</f>
        <v>70</v>
      </c>
      <c r="AH881" s="281">
        <f>IF('statement of marks'!Z$6="","",'statement of marks'!Z$6)</f>
        <v>100</v>
      </c>
    </row>
    <row r="882" spans="1:34" ht="19" customHeight="1">
      <c r="A882" s="291"/>
      <c r="B882" s="1114" t="str">
        <f>IF('statement of marks'!$M$3="","",'statement of marks'!$M$3)</f>
        <v>fgUnh</v>
      </c>
      <c r="C882" s="1115"/>
      <c r="D882" s="277" t="str">
        <f>IF('statement of marks'!M67="","",'statement of marks'!M67)</f>
        <v/>
      </c>
      <c r="E882" s="277" t="str">
        <f>IF('statement of marks'!N67="","",'statement of marks'!N67)</f>
        <v/>
      </c>
      <c r="F882" s="275" t="str">
        <f>IF('statement of marks'!O67="","",'statement of marks'!O67)</f>
        <v/>
      </c>
      <c r="G882" s="277" t="str">
        <f>IF('statement of marks'!P67="","",'statement of marks'!P67)</f>
        <v/>
      </c>
      <c r="H882" s="277" t="str">
        <f>IF('statement of marks'!Q67="","",'statement of marks'!Q67)</f>
        <v/>
      </c>
      <c r="I882" s="275" t="str">
        <f>IF('statement of marks'!R67="","",'statement of marks'!R67)</f>
        <v/>
      </c>
      <c r="J882" s="277" t="str">
        <f>IF('statement of marks'!S67="","",'statement of marks'!S67)</f>
        <v/>
      </c>
      <c r="K882" s="277" t="str">
        <f>IF('statement of marks'!T67="","",'statement of marks'!T67)</f>
        <v/>
      </c>
      <c r="L882" s="275" t="str">
        <f>IF('statement of marks'!U67="","",'statement of marks'!U67)</f>
        <v/>
      </c>
      <c r="M882" s="277" t="str">
        <f>IF('statement of marks'!W67="","",'statement of marks'!W67)</f>
        <v/>
      </c>
      <c r="N882" s="277" t="str">
        <f>IF('statement of marks'!X67="","",'statement of marks'!X67)</f>
        <v/>
      </c>
      <c r="O882" s="275" t="str">
        <f>IF('statement of marks'!Y67="","",'statement of marks'!Y67)</f>
        <v/>
      </c>
      <c r="P882" s="281" t="str">
        <f>IF('statement of marks'!Z67="","",'statement of marks'!Z67)</f>
        <v/>
      </c>
      <c r="Q882" s="1126"/>
      <c r="R882" s="1126"/>
      <c r="S882" s="291"/>
      <c r="T882" s="1114" t="str">
        <f>IF('statement of marks'!$M$3="","",'statement of marks'!$M$3)</f>
        <v>fgUnh</v>
      </c>
      <c r="U882" s="1115"/>
      <c r="V882" s="277" t="str">
        <f>IF('statement of marks'!M68="","",'statement of marks'!M68)</f>
        <v/>
      </c>
      <c r="W882" s="277" t="str">
        <f>IF('statement of marks'!N68="","",'statement of marks'!N68)</f>
        <v/>
      </c>
      <c r="X882" s="275" t="str">
        <f>IF('statement of marks'!O68="","",'statement of marks'!O68)</f>
        <v/>
      </c>
      <c r="Y882" s="277" t="str">
        <f>IF('statement of marks'!P68="","",'statement of marks'!P68)</f>
        <v/>
      </c>
      <c r="Z882" s="277" t="str">
        <f>IF('statement of marks'!Q68="","",'statement of marks'!Q68)</f>
        <v/>
      </c>
      <c r="AA882" s="275" t="str">
        <f>IF('statement of marks'!R68="","",'statement of marks'!R68)</f>
        <v/>
      </c>
      <c r="AB882" s="277" t="str">
        <f>IF('statement of marks'!S68="","",'statement of marks'!S68)</f>
        <v/>
      </c>
      <c r="AC882" s="277" t="str">
        <f>IF('statement of marks'!T68="","",'statement of marks'!T68)</f>
        <v/>
      </c>
      <c r="AD882" s="275" t="str">
        <f>IF('statement of marks'!U68="","",'statement of marks'!U68)</f>
        <v/>
      </c>
      <c r="AE882" s="277" t="str">
        <f>IF('statement of marks'!W68="","",'statement of marks'!W68)</f>
        <v/>
      </c>
      <c r="AF882" s="277" t="str">
        <f>IF('statement of marks'!X68="","",'statement of marks'!X68)</f>
        <v/>
      </c>
      <c r="AG882" s="275" t="str">
        <f>IF('statement of marks'!Y68="","",'statement of marks'!Y68)</f>
        <v/>
      </c>
      <c r="AH882" s="281" t="str">
        <f>IF('statement of marks'!Z68="","",'statement of marks'!Z68)</f>
        <v/>
      </c>
    </row>
    <row r="883" spans="1:34" ht="19" customHeight="1">
      <c r="A883" s="291"/>
      <c r="B883" s="1114" t="str">
        <f>IF('statement of marks'!$AI$3="","",'statement of marks'!$AI$3)</f>
        <v>vaxszth</v>
      </c>
      <c r="C883" s="1115"/>
      <c r="D883" s="277" t="str">
        <f>IF('statement of marks'!AI67="","",'statement of marks'!AI67)</f>
        <v/>
      </c>
      <c r="E883" s="277" t="str">
        <f>IF('statement of marks'!AJ67="","",'statement of marks'!AJ67)</f>
        <v/>
      </c>
      <c r="F883" s="275" t="str">
        <f>IF('statement of marks'!AK67="","",'statement of marks'!AK67)</f>
        <v/>
      </c>
      <c r="G883" s="277" t="str">
        <f>IF('statement of marks'!AL67="","",'statement of marks'!AL67)</f>
        <v/>
      </c>
      <c r="H883" s="277" t="str">
        <f>IF('statement of marks'!AM67="","",'statement of marks'!AM67)</f>
        <v/>
      </c>
      <c r="I883" s="275" t="str">
        <f>IF('statement of marks'!AN67="","",'statement of marks'!AN67)</f>
        <v/>
      </c>
      <c r="J883" s="277" t="str">
        <f>IF('statement of marks'!AO67="","",'statement of marks'!AO67)</f>
        <v/>
      </c>
      <c r="K883" s="277" t="str">
        <f>IF('statement of marks'!AP67="","",'statement of marks'!AP67)</f>
        <v/>
      </c>
      <c r="L883" s="275" t="str">
        <f>IF('statement of marks'!AQ67="","",'statement of marks'!AQ67)</f>
        <v/>
      </c>
      <c r="M883" s="277" t="str">
        <f>IF('statement of marks'!AS67="","",'statement of marks'!AS67)</f>
        <v/>
      </c>
      <c r="N883" s="277" t="str">
        <f>IF('statement of marks'!AT67="","",'statement of marks'!AT67)</f>
        <v/>
      </c>
      <c r="O883" s="275" t="str">
        <f>IF('statement of marks'!AU67="","",'statement of marks'!AU67)</f>
        <v/>
      </c>
      <c r="P883" s="281" t="str">
        <f>IF('statement of marks'!AV67="","",'statement of marks'!AV67)</f>
        <v/>
      </c>
      <c r="Q883" s="1126"/>
      <c r="R883" s="1126"/>
      <c r="S883" s="291"/>
      <c r="T883" s="1114" t="str">
        <f>IF('statement of marks'!$AI$3="","",'statement of marks'!$AI$3)</f>
        <v>vaxszth</v>
      </c>
      <c r="U883" s="1115"/>
      <c r="V883" s="277" t="str">
        <f>IF('statement of marks'!AI68="","",'statement of marks'!AI68)</f>
        <v/>
      </c>
      <c r="W883" s="277" t="str">
        <f>IF('statement of marks'!AJ68="","",'statement of marks'!AJ68)</f>
        <v/>
      </c>
      <c r="X883" s="275" t="str">
        <f>IF('statement of marks'!AK68="","",'statement of marks'!AK68)</f>
        <v/>
      </c>
      <c r="Y883" s="277" t="str">
        <f>IF('statement of marks'!AL68="","",'statement of marks'!AL68)</f>
        <v/>
      </c>
      <c r="Z883" s="277" t="str">
        <f>IF('statement of marks'!AM68="","",'statement of marks'!AM68)</f>
        <v/>
      </c>
      <c r="AA883" s="275" t="str">
        <f>IF('statement of marks'!AN68="","",'statement of marks'!AN68)</f>
        <v/>
      </c>
      <c r="AB883" s="277" t="str">
        <f>IF('statement of marks'!AO68="","",'statement of marks'!AO68)</f>
        <v/>
      </c>
      <c r="AC883" s="277" t="str">
        <f>IF('statement of marks'!AP68="","",'statement of marks'!AP68)</f>
        <v/>
      </c>
      <c r="AD883" s="275" t="str">
        <f>IF('statement of marks'!AQ68="","",'statement of marks'!AQ68)</f>
        <v/>
      </c>
      <c r="AE883" s="277" t="str">
        <f>IF('statement of marks'!AS68="","",'statement of marks'!AS68)</f>
        <v/>
      </c>
      <c r="AF883" s="277" t="str">
        <f>IF('statement of marks'!AT68="","",'statement of marks'!AT68)</f>
        <v/>
      </c>
      <c r="AG883" s="275" t="str">
        <f>IF('statement of marks'!AU68="","",'statement of marks'!AU68)</f>
        <v/>
      </c>
      <c r="AH883" s="281" t="str">
        <f>IF('statement of marks'!AV68="","",'statement of marks'!AV68)</f>
        <v/>
      </c>
    </row>
    <row r="884" spans="1:34" ht="19" customHeight="1">
      <c r="A884" s="291"/>
      <c r="B884" s="1114" t="str">
        <f>IF('statement of marks'!BE67="s","laLd`r",IF('statement of marks'!BE67="u","mnwZ",IF('statement of marks'!BE67="g","xqtjkrh",IF('statement of marks'!BE67="p","iatkch",IF('statement of marks'!BE67="sd","fla/kh","r`rh; Hkk""kk")))))</f>
        <v>r`rh; Hkk"kk</v>
      </c>
      <c r="C884" s="1115"/>
      <c r="D884" s="277" t="str">
        <f>IF('statement of marks'!BF67="","",'statement of marks'!BF67)</f>
        <v/>
      </c>
      <c r="E884" s="277" t="str">
        <f>IF('statement of marks'!BG67="","",'statement of marks'!BG67)</f>
        <v/>
      </c>
      <c r="F884" s="275" t="str">
        <f>IF('statement of marks'!BH67="","",'statement of marks'!BH67)</f>
        <v/>
      </c>
      <c r="G884" s="277" t="str">
        <f>IF('statement of marks'!BI67="","",'statement of marks'!BI67)</f>
        <v/>
      </c>
      <c r="H884" s="277" t="str">
        <f>IF('statement of marks'!BJ67="","",'statement of marks'!BJ67)</f>
        <v/>
      </c>
      <c r="I884" s="275" t="str">
        <f>IF('statement of marks'!BK67="","",'statement of marks'!BK67)</f>
        <v/>
      </c>
      <c r="J884" s="277" t="str">
        <f>IF('statement of marks'!BL67="","",'statement of marks'!BL67)</f>
        <v/>
      </c>
      <c r="K884" s="277" t="str">
        <f>IF('statement of marks'!BM67="","",'statement of marks'!BM67)</f>
        <v/>
      </c>
      <c r="L884" s="275" t="str">
        <f>IF('statement of marks'!BN67="","",'statement of marks'!BN67)</f>
        <v/>
      </c>
      <c r="M884" s="277" t="str">
        <f>IF('statement of marks'!BP67="","",'statement of marks'!BP67)</f>
        <v/>
      </c>
      <c r="N884" s="277" t="str">
        <f>IF('statement of marks'!BQ67="","",'statement of marks'!BQ67)</f>
        <v/>
      </c>
      <c r="O884" s="275" t="str">
        <f>IF('statement of marks'!BR67="","",'statement of marks'!BR67)</f>
        <v/>
      </c>
      <c r="P884" s="281" t="str">
        <f>IF('statement of marks'!BS67="","",'statement of marks'!BS67)</f>
        <v/>
      </c>
      <c r="Q884" s="1126"/>
      <c r="R884" s="1126"/>
      <c r="S884" s="291"/>
      <c r="T884" s="1114" t="str">
        <f>IF('statement of marks'!BE68="s","laLd`r",IF('statement of marks'!BE68="u","mnwZ",IF('statement of marks'!BE68="g","xqtjkrh",IF('statement of marks'!BE68="p","iatkch",IF('statement of marks'!BE68="sd","fla/kh","r`rh; Hkk""kk")))))</f>
        <v>r`rh; Hkk"kk</v>
      </c>
      <c r="U884" s="1115"/>
      <c r="V884" s="277" t="str">
        <f>IF('statement of marks'!BF68="","",'statement of marks'!BF68)</f>
        <v/>
      </c>
      <c r="W884" s="277" t="str">
        <f>IF('statement of marks'!BG68="","",'statement of marks'!BG68)</f>
        <v/>
      </c>
      <c r="X884" s="275" t="str">
        <f>IF('statement of marks'!BH68="","",'statement of marks'!BH68)</f>
        <v/>
      </c>
      <c r="Y884" s="277" t="str">
        <f>IF('statement of marks'!BI68="","",'statement of marks'!BI68)</f>
        <v/>
      </c>
      <c r="Z884" s="277" t="str">
        <f>IF('statement of marks'!BJ68="","",'statement of marks'!BJ68)</f>
        <v/>
      </c>
      <c r="AA884" s="275" t="str">
        <f>IF('statement of marks'!BK68="","",'statement of marks'!BK68)</f>
        <v/>
      </c>
      <c r="AB884" s="277" t="str">
        <f>IF('statement of marks'!BL68="","",'statement of marks'!BL68)</f>
        <v/>
      </c>
      <c r="AC884" s="277" t="str">
        <f>IF('statement of marks'!BM68="","",'statement of marks'!BM68)</f>
        <v/>
      </c>
      <c r="AD884" s="275" t="str">
        <f>IF('statement of marks'!BN68="","",'statement of marks'!BN68)</f>
        <v/>
      </c>
      <c r="AE884" s="277" t="str">
        <f>IF('statement of marks'!BP68="","",'statement of marks'!BP68)</f>
        <v/>
      </c>
      <c r="AF884" s="277" t="str">
        <f>IF('statement of marks'!BQ68="","",'statement of marks'!BQ68)</f>
        <v/>
      </c>
      <c r="AG884" s="275" t="str">
        <f>IF('statement of marks'!BR68="","",'statement of marks'!BR68)</f>
        <v/>
      </c>
      <c r="AH884" s="281" t="str">
        <f>IF('statement of marks'!BS68="","",'statement of marks'!BS68)</f>
        <v/>
      </c>
    </row>
    <row r="885" spans="1:34" ht="19" customHeight="1">
      <c r="A885" s="291"/>
      <c r="B885" s="1114" t="str">
        <f>IF('statement of marks'!$CB$3="","",'statement of marks'!$CB$3)</f>
        <v>xf.kr</v>
      </c>
      <c r="C885" s="1115"/>
      <c r="D885" s="277" t="str">
        <f>IF('statement of marks'!CB67="","",'statement of marks'!CB67)</f>
        <v/>
      </c>
      <c r="E885" s="277" t="str">
        <f>IF('statement of marks'!CC67="","",'statement of marks'!CC67)</f>
        <v/>
      </c>
      <c r="F885" s="275" t="str">
        <f>IF('statement of marks'!CD67="","",'statement of marks'!CD67)</f>
        <v/>
      </c>
      <c r="G885" s="277" t="str">
        <f>IF('statement of marks'!CE67="","",'statement of marks'!CE67)</f>
        <v/>
      </c>
      <c r="H885" s="277" t="str">
        <f>IF('statement of marks'!CF67="","",'statement of marks'!CF67)</f>
        <v/>
      </c>
      <c r="I885" s="275" t="str">
        <f>IF('statement of marks'!CG67="","",'statement of marks'!CG67)</f>
        <v/>
      </c>
      <c r="J885" s="277" t="str">
        <f>IF('statement of marks'!CH67="","",'statement of marks'!CH67)</f>
        <v/>
      </c>
      <c r="K885" s="277" t="str">
        <f>IF('statement of marks'!CI67="","",'statement of marks'!CI67)</f>
        <v/>
      </c>
      <c r="L885" s="275" t="str">
        <f>IF('statement of marks'!CJ67="","",'statement of marks'!CJ67)</f>
        <v/>
      </c>
      <c r="M885" s="277" t="str">
        <f>IF('statement of marks'!CL67="","",'statement of marks'!CL67)</f>
        <v/>
      </c>
      <c r="N885" s="277" t="str">
        <f>IF('statement of marks'!CM67="","",'statement of marks'!CM67)</f>
        <v/>
      </c>
      <c r="O885" s="275" t="str">
        <f>IF('statement of marks'!CN67="","",'statement of marks'!CN67)</f>
        <v/>
      </c>
      <c r="P885" s="281" t="str">
        <f>IF('statement of marks'!CO67="","",'statement of marks'!CO67)</f>
        <v/>
      </c>
      <c r="Q885" s="1126"/>
      <c r="R885" s="1126"/>
      <c r="S885" s="291"/>
      <c r="T885" s="1114" t="str">
        <f>IF('statement of marks'!$CB$3="","",'statement of marks'!$CB$3)</f>
        <v>xf.kr</v>
      </c>
      <c r="U885" s="1115"/>
      <c r="V885" s="277" t="str">
        <f>IF('statement of marks'!CB68="","",'statement of marks'!CB68)</f>
        <v/>
      </c>
      <c r="W885" s="277" t="str">
        <f>IF('statement of marks'!CC68="","",'statement of marks'!CC68)</f>
        <v/>
      </c>
      <c r="X885" s="275" t="str">
        <f>IF('statement of marks'!CD68="","",'statement of marks'!CD68)</f>
        <v/>
      </c>
      <c r="Y885" s="277" t="str">
        <f>IF('statement of marks'!CE68="","",'statement of marks'!CE68)</f>
        <v/>
      </c>
      <c r="Z885" s="277" t="str">
        <f>IF('statement of marks'!CF68="","",'statement of marks'!CF68)</f>
        <v/>
      </c>
      <c r="AA885" s="275" t="str">
        <f>IF('statement of marks'!CG68="","",'statement of marks'!CG68)</f>
        <v/>
      </c>
      <c r="AB885" s="277" t="str">
        <f>IF('statement of marks'!CH68="","",'statement of marks'!CH68)</f>
        <v/>
      </c>
      <c r="AC885" s="277" t="str">
        <f>IF('statement of marks'!CI68="","",'statement of marks'!CI68)</f>
        <v/>
      </c>
      <c r="AD885" s="275" t="str">
        <f>IF('statement of marks'!CJ68="","",'statement of marks'!CJ68)</f>
        <v/>
      </c>
      <c r="AE885" s="277" t="str">
        <f>IF('statement of marks'!CL68="","",'statement of marks'!CL68)</f>
        <v/>
      </c>
      <c r="AF885" s="277" t="str">
        <f>IF('statement of marks'!CM68="","",'statement of marks'!CM68)</f>
        <v/>
      </c>
      <c r="AG885" s="275" t="str">
        <f>IF('statement of marks'!CN68="","",'statement of marks'!CN68)</f>
        <v/>
      </c>
      <c r="AH885" s="281" t="str">
        <f>IF('statement of marks'!CO68="","",'statement of marks'!CO68)</f>
        <v/>
      </c>
    </row>
    <row r="886" spans="1:34" ht="19" customHeight="1">
      <c r="A886" s="291"/>
      <c r="B886" s="1114" t="str">
        <f>IF('statement of marks'!$CX$3="","",'statement of marks'!$CX$3)</f>
        <v>foKku</v>
      </c>
      <c r="C886" s="1115"/>
      <c r="D886" s="277" t="str">
        <f>IF('statement of marks'!CX67="","",'statement of marks'!CX67)</f>
        <v/>
      </c>
      <c r="E886" s="277" t="str">
        <f>IF('statement of marks'!CY67="","",'statement of marks'!CY67)</f>
        <v/>
      </c>
      <c r="F886" s="275" t="str">
        <f>IF('statement of marks'!CZ67="","",'statement of marks'!CZ67)</f>
        <v/>
      </c>
      <c r="G886" s="277" t="str">
        <f>IF('statement of marks'!DA67="","",'statement of marks'!DA67)</f>
        <v/>
      </c>
      <c r="H886" s="277" t="str">
        <f>IF('statement of marks'!DB67="","",'statement of marks'!DB67)</f>
        <v/>
      </c>
      <c r="I886" s="275" t="str">
        <f>IF('statement of marks'!DC67="","",'statement of marks'!DC67)</f>
        <v/>
      </c>
      <c r="J886" s="277" t="str">
        <f>IF('statement of marks'!DD67="","",'statement of marks'!DD67)</f>
        <v/>
      </c>
      <c r="K886" s="277" t="str">
        <f>IF('statement of marks'!DE67="","",'statement of marks'!DE67)</f>
        <v/>
      </c>
      <c r="L886" s="275" t="str">
        <f>IF('statement of marks'!DF67="","",'statement of marks'!DF67)</f>
        <v/>
      </c>
      <c r="M886" s="277" t="str">
        <f>IF('statement of marks'!DH67="","",'statement of marks'!DH67)</f>
        <v/>
      </c>
      <c r="N886" s="277" t="str">
        <f>IF('statement of marks'!DI67="","",'statement of marks'!DI67)</f>
        <v/>
      </c>
      <c r="O886" s="275" t="str">
        <f>IF('statement of marks'!DJ67="","",'statement of marks'!DJ67)</f>
        <v/>
      </c>
      <c r="P886" s="281" t="str">
        <f>IF('statement of marks'!DK67="","",'statement of marks'!DK67)</f>
        <v/>
      </c>
      <c r="Q886" s="1126"/>
      <c r="R886" s="1126"/>
      <c r="S886" s="291"/>
      <c r="T886" s="1114" t="str">
        <f>IF('statement of marks'!$CX$3="","",'statement of marks'!$CX$3)</f>
        <v>foKku</v>
      </c>
      <c r="U886" s="1115"/>
      <c r="V886" s="277" t="str">
        <f>IF('statement of marks'!CX68="","",'statement of marks'!CX68)</f>
        <v/>
      </c>
      <c r="W886" s="277" t="str">
        <f>IF('statement of marks'!CY68="","",'statement of marks'!CY68)</f>
        <v/>
      </c>
      <c r="X886" s="275" t="str">
        <f>IF('statement of marks'!CZ68="","",'statement of marks'!CZ68)</f>
        <v/>
      </c>
      <c r="Y886" s="277" t="str">
        <f>IF('statement of marks'!DA68="","",'statement of marks'!DA68)</f>
        <v/>
      </c>
      <c r="Z886" s="277" t="str">
        <f>IF('statement of marks'!DB68="","",'statement of marks'!DB68)</f>
        <v/>
      </c>
      <c r="AA886" s="275" t="str">
        <f>IF('statement of marks'!DC68="","",'statement of marks'!DC68)</f>
        <v/>
      </c>
      <c r="AB886" s="277" t="str">
        <f>IF('statement of marks'!DD68="","",'statement of marks'!DD68)</f>
        <v/>
      </c>
      <c r="AC886" s="277" t="str">
        <f>IF('statement of marks'!DE68="","",'statement of marks'!DE68)</f>
        <v/>
      </c>
      <c r="AD886" s="275" t="str">
        <f>IF('statement of marks'!DF68="","",'statement of marks'!DF68)</f>
        <v/>
      </c>
      <c r="AE886" s="277" t="str">
        <f>IF('statement of marks'!DH68="","",'statement of marks'!DH68)</f>
        <v/>
      </c>
      <c r="AF886" s="277" t="str">
        <f>IF('statement of marks'!DI68="","",'statement of marks'!DI68)</f>
        <v/>
      </c>
      <c r="AG886" s="275" t="str">
        <f>IF('statement of marks'!DJ68="","",'statement of marks'!DJ68)</f>
        <v/>
      </c>
      <c r="AH886" s="281" t="str">
        <f>IF('statement of marks'!DK68="","",'statement of marks'!DK68)</f>
        <v/>
      </c>
    </row>
    <row r="887" spans="1:34" ht="19" customHeight="1">
      <c r="A887" s="291"/>
      <c r="B887" s="1114" t="str">
        <f>IF('statement of marks'!$DT$3="","",'statement of marks'!$DT$3)</f>
        <v>lkekftd foKku</v>
      </c>
      <c r="C887" s="1115"/>
      <c r="D887" s="277" t="str">
        <f>IF('statement of marks'!DT67="","",'statement of marks'!DT67)</f>
        <v/>
      </c>
      <c r="E887" s="277" t="str">
        <f>IF('statement of marks'!DU67="","",'statement of marks'!DU67)</f>
        <v/>
      </c>
      <c r="F887" s="275" t="str">
        <f>IF('statement of marks'!DV67="","",'statement of marks'!DV67)</f>
        <v/>
      </c>
      <c r="G887" s="277" t="str">
        <f>IF('statement of marks'!DW67="","",'statement of marks'!DW67)</f>
        <v/>
      </c>
      <c r="H887" s="277" t="str">
        <f>IF('statement of marks'!DX67="","",'statement of marks'!DX67)</f>
        <v/>
      </c>
      <c r="I887" s="275" t="str">
        <f>IF('statement of marks'!DY67="","",'statement of marks'!DY67)</f>
        <v/>
      </c>
      <c r="J887" s="277" t="str">
        <f>IF('statement of marks'!DZ67="","",'statement of marks'!DZ67)</f>
        <v/>
      </c>
      <c r="K887" s="277" t="str">
        <f>IF('statement of marks'!EA67="","",'statement of marks'!EA67)</f>
        <v/>
      </c>
      <c r="L887" s="275" t="str">
        <f>IF('statement of marks'!EB67="","",'statement of marks'!EB67)</f>
        <v/>
      </c>
      <c r="M887" s="277" t="str">
        <f>IF('statement of marks'!ED67="","",'statement of marks'!ED67)</f>
        <v/>
      </c>
      <c r="N887" s="277" t="str">
        <f>IF('statement of marks'!EE67="","",'statement of marks'!EE67)</f>
        <v/>
      </c>
      <c r="O887" s="275" t="str">
        <f>IF('statement of marks'!EF67="","",'statement of marks'!EF67)</f>
        <v/>
      </c>
      <c r="P887" s="281" t="str">
        <f>IF('statement of marks'!EG67="","",'statement of marks'!EG67)</f>
        <v/>
      </c>
      <c r="Q887" s="1126"/>
      <c r="R887" s="1126"/>
      <c r="S887" s="291"/>
      <c r="T887" s="1114" t="str">
        <f>IF('statement of marks'!$DT$3="","",'statement of marks'!$DT$3)</f>
        <v>lkekftd foKku</v>
      </c>
      <c r="U887" s="1115"/>
      <c r="V887" s="277" t="str">
        <f>IF('statement of marks'!DT68="","",'statement of marks'!DT68)</f>
        <v/>
      </c>
      <c r="W887" s="277" t="str">
        <f>IF('statement of marks'!DU68="","",'statement of marks'!DU68)</f>
        <v/>
      </c>
      <c r="X887" s="275" t="str">
        <f>IF('statement of marks'!DV68="","",'statement of marks'!DV68)</f>
        <v/>
      </c>
      <c r="Y887" s="277" t="str">
        <f>IF('statement of marks'!DW68="","",'statement of marks'!DW68)</f>
        <v/>
      </c>
      <c r="Z887" s="277" t="str">
        <f>IF('statement of marks'!DX68="","",'statement of marks'!DX68)</f>
        <v/>
      </c>
      <c r="AA887" s="275" t="str">
        <f>IF('statement of marks'!DY68="","",'statement of marks'!DY68)</f>
        <v/>
      </c>
      <c r="AB887" s="277" t="str">
        <f>IF('statement of marks'!DZ68="","",'statement of marks'!DZ68)</f>
        <v/>
      </c>
      <c r="AC887" s="277" t="str">
        <f>IF('statement of marks'!EA68="","",'statement of marks'!EA68)</f>
        <v/>
      </c>
      <c r="AD887" s="275" t="str">
        <f>IF('statement of marks'!EB68="","",'statement of marks'!EB68)</f>
        <v/>
      </c>
      <c r="AE887" s="277" t="str">
        <f>IF('statement of marks'!ED68="","",'statement of marks'!ED68)</f>
        <v/>
      </c>
      <c r="AF887" s="277" t="str">
        <f>IF('statement of marks'!EE68="","",'statement of marks'!EE68)</f>
        <v/>
      </c>
      <c r="AG887" s="275" t="str">
        <f>IF('statement of marks'!EF68="","",'statement of marks'!EF68)</f>
        <v/>
      </c>
      <c r="AH887" s="281" t="str">
        <f>IF('statement of marks'!EG68="","",'statement of marks'!EG68)</f>
        <v/>
      </c>
    </row>
    <row r="888" spans="1:34" ht="19" customHeight="1">
      <c r="A888" s="291"/>
      <c r="B888" s="1117" t="s">
        <v>271</v>
      </c>
      <c r="C888" s="1118"/>
      <c r="D888" s="1111" t="s">
        <v>1</v>
      </c>
      <c r="E888" s="1111"/>
      <c r="F888" s="1111"/>
      <c r="G888" s="1111" t="s">
        <v>21</v>
      </c>
      <c r="H888" s="1111"/>
      <c r="I888" s="1111"/>
      <c r="J888" s="1111" t="s">
        <v>272</v>
      </c>
      <c r="K888" s="1111"/>
      <c r="L888" s="1111"/>
      <c r="M888" s="1111" t="s">
        <v>68</v>
      </c>
      <c r="N888" s="1111"/>
      <c r="O888" s="1111"/>
      <c r="P888" s="282"/>
      <c r="Q888" s="1126"/>
      <c r="R888" s="1126"/>
      <c r="S888" s="291"/>
      <c r="T888" s="1117" t="s">
        <v>271</v>
      </c>
      <c r="U888" s="1118"/>
      <c r="V888" s="1111" t="s">
        <v>1</v>
      </c>
      <c r="W888" s="1111"/>
      <c r="X888" s="1111"/>
      <c r="Y888" s="1111" t="s">
        <v>21</v>
      </c>
      <c r="Z888" s="1111"/>
      <c r="AA888" s="1111"/>
      <c r="AB888" s="1111" t="s">
        <v>272</v>
      </c>
      <c r="AC888" s="1111"/>
      <c r="AD888" s="1111"/>
      <c r="AE888" s="1111" t="s">
        <v>68</v>
      </c>
      <c r="AF888" s="1111"/>
      <c r="AG888" s="1111"/>
      <c r="AH888" s="282"/>
    </row>
    <row r="889" spans="1:34" ht="19" customHeight="1">
      <c r="A889" s="291"/>
      <c r="B889" s="1104" t="s">
        <v>3</v>
      </c>
      <c r="C889" s="1105"/>
      <c r="D889" s="1116">
        <f>IF('statement of marks'!EP$6="","",'statement of marks'!EP$6)</f>
        <v>20</v>
      </c>
      <c r="E889" s="1116"/>
      <c r="F889" s="1116"/>
      <c r="G889" s="1116">
        <f>IF('statement of marks'!EQ$6="","",'statement of marks'!EQ$6)</f>
        <v>20</v>
      </c>
      <c r="H889" s="1116"/>
      <c r="I889" s="1116"/>
      <c r="J889" s="1116">
        <f>IF('statement of marks'!ES$6="","",'statement of marks'!ES$6)</f>
        <v>20</v>
      </c>
      <c r="K889" s="1116"/>
      <c r="L889" s="1116"/>
      <c r="M889" s="1116">
        <f>IF('statement of marks'!EY$6="","",'statement of marks'!ER$6)</f>
        <v>20</v>
      </c>
      <c r="N889" s="1116"/>
      <c r="O889" s="1116"/>
      <c r="P889" s="283"/>
      <c r="Q889" s="1126"/>
      <c r="R889" s="1126"/>
      <c r="S889" s="291"/>
      <c r="T889" s="1104" t="s">
        <v>3</v>
      </c>
      <c r="U889" s="1105"/>
      <c r="V889" s="1116">
        <f>IF('statement of marks'!EP$6="","",'statement of marks'!EP$6)</f>
        <v>20</v>
      </c>
      <c r="W889" s="1116"/>
      <c r="X889" s="1116"/>
      <c r="Y889" s="1116">
        <f>IF('statement of marks'!EQ$6="","",'statement of marks'!EQ$6)</f>
        <v>20</v>
      </c>
      <c r="Z889" s="1116"/>
      <c r="AA889" s="1116"/>
      <c r="AB889" s="1116">
        <f>IF('statement of marks'!ES$6="","",'statement of marks'!ES$6)</f>
        <v>20</v>
      </c>
      <c r="AC889" s="1116"/>
      <c r="AD889" s="1116"/>
      <c r="AE889" s="1116">
        <f>IF('statement of marks'!EY$6="","",'statement of marks'!ER$6)</f>
        <v>20</v>
      </c>
      <c r="AF889" s="1116"/>
      <c r="AG889" s="1116"/>
      <c r="AH889" s="283"/>
    </row>
    <row r="890" spans="1:34" ht="19" customHeight="1">
      <c r="A890" s="291"/>
      <c r="B890" s="1114" t="str">
        <f>IF('statement of marks'!$EP$3="","",'statement of marks'!$EP$3)</f>
        <v>dk;kZuqHko</v>
      </c>
      <c r="C890" s="1115"/>
      <c r="D890" s="1103" t="str">
        <f>IF('statement of marks'!EP67="","",'statement of marks'!EP67)</f>
        <v/>
      </c>
      <c r="E890" s="1103"/>
      <c r="F890" s="1103"/>
      <c r="G890" s="1103" t="str">
        <f>IF('statement of marks'!EQ67="","",'statement of marks'!EQ67)</f>
        <v/>
      </c>
      <c r="H890" s="1103"/>
      <c r="I890" s="1103"/>
      <c r="J890" s="1103" t="str">
        <f>IF('statement of marks'!ES67="","",'statement of marks'!ES67)</f>
        <v/>
      </c>
      <c r="K890" s="1103"/>
      <c r="L890" s="1103"/>
      <c r="M890" s="1103" t="str">
        <f>IF('statement of marks'!ER67="","",'statement of marks'!ER67)</f>
        <v/>
      </c>
      <c r="N890" s="1103"/>
      <c r="O890" s="1103"/>
      <c r="P890" s="284"/>
      <c r="Q890" s="1126"/>
      <c r="R890" s="1126"/>
      <c r="S890" s="291"/>
      <c r="T890" s="1114" t="str">
        <f>IF('statement of marks'!$EP$3="","",'statement of marks'!$EP$3)</f>
        <v>dk;kZuqHko</v>
      </c>
      <c r="U890" s="1115"/>
      <c r="V890" s="1103" t="str">
        <f>IF('statement of marks'!EP68="","",'statement of marks'!EP68)</f>
        <v/>
      </c>
      <c r="W890" s="1103"/>
      <c r="X890" s="1103"/>
      <c r="Y890" s="1103" t="str">
        <f>IF('statement of marks'!EQ68="","",'statement of marks'!EQ68)</f>
        <v/>
      </c>
      <c r="Z890" s="1103"/>
      <c r="AA890" s="1103"/>
      <c r="AB890" s="1103" t="str">
        <f>IF('statement of marks'!ES68="","",'statement of marks'!ES68)</f>
        <v/>
      </c>
      <c r="AC890" s="1103"/>
      <c r="AD890" s="1103"/>
      <c r="AE890" s="1103" t="str">
        <f>IF('statement of marks'!ER68="","",'statement of marks'!ER68)</f>
        <v/>
      </c>
      <c r="AF890" s="1103"/>
      <c r="AG890" s="1103"/>
      <c r="AH890" s="284"/>
    </row>
    <row r="891" spans="1:34" ht="19" customHeight="1">
      <c r="A891" s="291"/>
      <c r="B891" s="1112" t="str">
        <f>IF('statement of marks'!$EZ$3="","",'statement of marks'!$EZ$3)</f>
        <v>dyk f'k{kk</v>
      </c>
      <c r="C891" s="1113"/>
      <c r="D891" s="1103" t="str">
        <f>IF('statement of marks'!EZ67="","",'statement of marks'!EZ67)</f>
        <v/>
      </c>
      <c r="E891" s="1103"/>
      <c r="F891" s="1103"/>
      <c r="G891" s="1103" t="str">
        <f>IF('statement of marks'!FA67="","",'statement of marks'!FA67)</f>
        <v/>
      </c>
      <c r="H891" s="1103"/>
      <c r="I891" s="1103"/>
      <c r="J891" s="1103" t="str">
        <f>IF('statement of marks'!FC67="","",'statement of marks'!FC67)</f>
        <v/>
      </c>
      <c r="K891" s="1103"/>
      <c r="L891" s="1103"/>
      <c r="M891" s="1103" t="str">
        <f>IF('statement of marks'!FB67="","",'statement of marks'!FB67)</f>
        <v/>
      </c>
      <c r="N891" s="1103"/>
      <c r="O891" s="1103"/>
      <c r="P891" s="284"/>
      <c r="Q891" s="1126"/>
      <c r="R891" s="1126"/>
      <c r="S891" s="291"/>
      <c r="T891" s="1112" t="str">
        <f>IF('statement of marks'!$EZ$3="","",'statement of marks'!$EZ$3)</f>
        <v>dyk f'k{kk</v>
      </c>
      <c r="U891" s="1113"/>
      <c r="V891" s="1103" t="str">
        <f>IF('statement of marks'!EZ68="","",'statement of marks'!EZ68)</f>
        <v/>
      </c>
      <c r="W891" s="1103"/>
      <c r="X891" s="1103"/>
      <c r="Y891" s="1103" t="str">
        <f>IF('statement of marks'!FA68="","",'statement of marks'!FA68)</f>
        <v/>
      </c>
      <c r="Z891" s="1103"/>
      <c r="AA891" s="1103"/>
      <c r="AB891" s="1103" t="str">
        <f>IF('statement of marks'!FC68="","",'statement of marks'!FC68)</f>
        <v/>
      </c>
      <c r="AC891" s="1103"/>
      <c r="AD891" s="1103"/>
      <c r="AE891" s="1103" t="str">
        <f>IF('statement of marks'!FB68="","",'statement of marks'!FB68)</f>
        <v/>
      </c>
      <c r="AF891" s="1103"/>
      <c r="AG891" s="1103"/>
      <c r="AH891" s="284"/>
    </row>
    <row r="892" spans="1:34" ht="19" customHeight="1">
      <c r="A892" s="291"/>
      <c r="B892" s="1109" t="str">
        <f>IF('statement of marks'!$FJ$3="","",'statement of marks'!$FJ$3)</f>
        <v>LokLF; ,oe~ 'kkjhfjd f'k{kk</v>
      </c>
      <c r="C892" s="1110"/>
      <c r="D892" s="1103" t="str">
        <f>IF('statement of marks'!FJ67="","",'statement of marks'!FJ67)</f>
        <v/>
      </c>
      <c r="E892" s="1103"/>
      <c r="F892" s="1103"/>
      <c r="G892" s="1103" t="str">
        <f>IF('statement of marks'!FK67="","",'statement of marks'!FK67)</f>
        <v/>
      </c>
      <c r="H892" s="1103"/>
      <c r="I892" s="1103"/>
      <c r="J892" s="1103" t="str">
        <f>IF('statement of marks'!FM67="","",'statement of marks'!FM67)</f>
        <v/>
      </c>
      <c r="K892" s="1103"/>
      <c r="L892" s="1103"/>
      <c r="M892" s="1103" t="str">
        <f>IF('statement of marks'!FL67="","",'statement of marks'!FL67)</f>
        <v/>
      </c>
      <c r="N892" s="1103"/>
      <c r="O892" s="1103"/>
      <c r="P892" s="284"/>
      <c r="Q892" s="1126"/>
      <c r="R892" s="1126"/>
      <c r="S892" s="291"/>
      <c r="T892" s="1109" t="str">
        <f>IF('statement of marks'!$FJ$3="","",'statement of marks'!$FJ$3)</f>
        <v>LokLF; ,oe~ 'kkjhfjd f'k{kk</v>
      </c>
      <c r="U892" s="1110"/>
      <c r="V892" s="1103" t="str">
        <f>IF('statement of marks'!FJ68="","",'statement of marks'!FJ68)</f>
        <v/>
      </c>
      <c r="W892" s="1103"/>
      <c r="X892" s="1103"/>
      <c r="Y892" s="1103" t="str">
        <f>IF('statement of marks'!FK68="","",'statement of marks'!FK68)</f>
        <v/>
      </c>
      <c r="Z892" s="1103"/>
      <c r="AA892" s="1103"/>
      <c r="AB892" s="1103" t="str">
        <f>IF('statement of marks'!FM68="","",'statement of marks'!FM68)</f>
        <v/>
      </c>
      <c r="AC892" s="1103"/>
      <c r="AD892" s="1103"/>
      <c r="AE892" s="1103" t="str">
        <f>IF('statement of marks'!FL68="","",'statement of marks'!FL68)</f>
        <v/>
      </c>
      <c r="AF892" s="1103"/>
      <c r="AG892" s="1103"/>
      <c r="AH892" s="284"/>
    </row>
    <row r="893" spans="1:34" ht="19" customHeight="1">
      <c r="A893" s="291"/>
      <c r="B893" s="1104" t="s">
        <v>273</v>
      </c>
      <c r="C893" s="1105"/>
      <c r="D893" s="1081" t="str">
        <f>details!$DZ$3</f>
        <v>vxLr rd</v>
      </c>
      <c r="E893" s="1081"/>
      <c r="F893" s="1081"/>
      <c r="G893" s="1081" t="str">
        <f>details!$ED$3</f>
        <v>vDVwcj rd</v>
      </c>
      <c r="H893" s="1081"/>
      <c r="I893" s="1081"/>
      <c r="J893" s="1081" t="str">
        <f>details!$EL$3</f>
        <v>Qjojh rd</v>
      </c>
      <c r="K893" s="1081"/>
      <c r="L893" s="1081"/>
      <c r="M893" s="1081" t="str">
        <f>details!$EH$3</f>
        <v>fnlEcj rd</v>
      </c>
      <c r="N893" s="1081"/>
      <c r="O893" s="1081"/>
      <c r="P893" s="284"/>
      <c r="Q893" s="1126"/>
      <c r="R893" s="1126"/>
      <c r="S893" s="291"/>
      <c r="T893" s="1104" t="s">
        <v>273</v>
      </c>
      <c r="U893" s="1105"/>
      <c r="V893" s="1106" t="str">
        <f>details!$DZ$3</f>
        <v>vxLr rd</v>
      </c>
      <c r="W893" s="1107"/>
      <c r="X893" s="1108"/>
      <c r="Y893" s="1106" t="str">
        <f>details!$ED$3</f>
        <v>vDVwcj rd</v>
      </c>
      <c r="Z893" s="1107"/>
      <c r="AA893" s="1108"/>
      <c r="AB893" s="1106" t="str">
        <f>details!$EL$3</f>
        <v>Qjojh rd</v>
      </c>
      <c r="AC893" s="1107"/>
      <c r="AD893" s="1108"/>
      <c r="AE893" s="1106" t="str">
        <f>details!$EH$3</f>
        <v>fnlEcj rd</v>
      </c>
      <c r="AF893" s="1107"/>
      <c r="AG893" s="1108"/>
      <c r="AH893" s="284"/>
    </row>
    <row r="894" spans="1:34" ht="19" customHeight="1">
      <c r="A894" s="291"/>
      <c r="B894" s="1100" t="s">
        <v>99</v>
      </c>
      <c r="C894" s="1101"/>
      <c r="D894" s="1102" t="str">
        <f>IF(details!EA67="","",details!EA67)</f>
        <v/>
      </c>
      <c r="E894" s="1102"/>
      <c r="F894" s="1102"/>
      <c r="G894" s="1102" t="str">
        <f>IF(details!EE67="","",details!EE67)</f>
        <v/>
      </c>
      <c r="H894" s="1102"/>
      <c r="I894" s="1102"/>
      <c r="J894" s="1102" t="str">
        <f>IF(details!EM67="","",details!EM67)</f>
        <v/>
      </c>
      <c r="K894" s="1102"/>
      <c r="L894" s="1102"/>
      <c r="M894" s="1102" t="str">
        <f>IF(details!EI67="","",details!EI67)</f>
        <v/>
      </c>
      <c r="N894" s="1102"/>
      <c r="O894" s="1102"/>
      <c r="P894" s="295"/>
      <c r="Q894" s="1126"/>
      <c r="R894" s="1126"/>
      <c r="S894" s="291"/>
      <c r="T894" s="1100" t="s">
        <v>99</v>
      </c>
      <c r="U894" s="1101"/>
      <c r="V894" s="1091" t="str">
        <f>IF(details!EA68="","",details!EA68)</f>
        <v/>
      </c>
      <c r="W894" s="1092"/>
      <c r="X894" s="1093"/>
      <c r="Y894" s="1091" t="str">
        <f>IF(details!EE68="","",details!EE68)</f>
        <v/>
      </c>
      <c r="Z894" s="1092"/>
      <c r="AA894" s="1093"/>
      <c r="AB894" s="1091" t="str">
        <f>IF(details!EM68="","",details!EM68)</f>
        <v/>
      </c>
      <c r="AC894" s="1092"/>
      <c r="AD894" s="1093"/>
      <c r="AE894" s="1091" t="str">
        <f>IF(details!EI68="","",details!EI68)</f>
        <v/>
      </c>
      <c r="AF894" s="1092"/>
      <c r="AG894" s="1093"/>
      <c r="AH894" s="285"/>
    </row>
    <row r="895" spans="1:34" ht="19" customHeight="1">
      <c r="A895" s="292"/>
      <c r="B895" s="1094" t="s">
        <v>15</v>
      </c>
      <c r="C895" s="1095"/>
      <c r="D895" s="1096" t="str">
        <f>IF(details!DZ67="","",details!DZ67)</f>
        <v/>
      </c>
      <c r="E895" s="1096"/>
      <c r="F895" s="1096"/>
      <c r="G895" s="1096" t="str">
        <f>IF(details!ED67="","",details!ED67)</f>
        <v/>
      </c>
      <c r="H895" s="1096"/>
      <c r="I895" s="1096"/>
      <c r="J895" s="1096" t="str">
        <f>IF(details!EL67="","",details!EL67)</f>
        <v/>
      </c>
      <c r="K895" s="1096"/>
      <c r="L895" s="1096"/>
      <c r="M895" s="1096" t="str">
        <f>IF(details!EH67="","",details!EH67)</f>
        <v/>
      </c>
      <c r="N895" s="1096"/>
      <c r="O895" s="1096"/>
      <c r="P895" s="296"/>
      <c r="Q895" s="1126"/>
      <c r="R895" s="1126"/>
      <c r="S895" s="292"/>
      <c r="T895" s="1094" t="s">
        <v>15</v>
      </c>
      <c r="U895" s="1095"/>
      <c r="V895" s="1097" t="str">
        <f>IF(details!DZ68="","",details!DZ68)</f>
        <v/>
      </c>
      <c r="W895" s="1098"/>
      <c r="X895" s="1099"/>
      <c r="Y895" s="1097" t="str">
        <f>IF(details!ED68="","",details!ED68)</f>
        <v/>
      </c>
      <c r="Z895" s="1098"/>
      <c r="AA895" s="1099"/>
      <c r="AB895" s="1097" t="str">
        <f>IF(details!EL68="","",details!EL68)</f>
        <v/>
      </c>
      <c r="AC895" s="1098"/>
      <c r="AD895" s="1099"/>
      <c r="AE895" s="1097" t="str">
        <f>IF(details!EH68="","",details!EH68)</f>
        <v/>
      </c>
      <c r="AF895" s="1098"/>
      <c r="AG895" s="1099"/>
      <c r="AH895" s="286"/>
    </row>
    <row r="896" spans="1:34" ht="19" customHeight="1">
      <c r="A896" s="291"/>
      <c r="B896" s="1089" t="s">
        <v>100</v>
      </c>
      <c r="C896" s="1090"/>
      <c r="D896" s="1081"/>
      <c r="E896" s="1081"/>
      <c r="F896" s="1081"/>
      <c r="G896" s="1081"/>
      <c r="H896" s="1081"/>
      <c r="I896" s="1081"/>
      <c r="J896" s="1081"/>
      <c r="K896" s="1081"/>
      <c r="L896" s="1081"/>
      <c r="M896" s="1081"/>
      <c r="N896" s="1081"/>
      <c r="O896" s="1081"/>
      <c r="P896" s="287"/>
      <c r="Q896" s="1126"/>
      <c r="R896" s="1126"/>
      <c r="S896" s="291"/>
      <c r="T896" s="1089" t="s">
        <v>100</v>
      </c>
      <c r="U896" s="1090"/>
      <c r="V896" s="1081"/>
      <c r="W896" s="1081"/>
      <c r="X896" s="1081"/>
      <c r="Y896" s="1081"/>
      <c r="Z896" s="1081"/>
      <c r="AA896" s="1081"/>
      <c r="AB896" s="1081"/>
      <c r="AC896" s="1081"/>
      <c r="AD896" s="1081"/>
      <c r="AE896" s="1081"/>
      <c r="AF896" s="1081"/>
      <c r="AG896" s="1081"/>
      <c r="AH896" s="287"/>
    </row>
    <row r="897" spans="1:34" ht="19" customHeight="1">
      <c r="A897" s="291"/>
      <c r="B897" s="1087" t="s">
        <v>80</v>
      </c>
      <c r="C897" s="1088"/>
      <c r="D897" s="1081"/>
      <c r="E897" s="1081"/>
      <c r="F897" s="1081"/>
      <c r="G897" s="1081"/>
      <c r="H897" s="1081"/>
      <c r="I897" s="1081"/>
      <c r="J897" s="1081"/>
      <c r="K897" s="1081"/>
      <c r="L897" s="1081"/>
      <c r="M897" s="1081"/>
      <c r="N897" s="1081"/>
      <c r="O897" s="1081"/>
      <c r="P897" s="287"/>
      <c r="Q897" s="1126"/>
      <c r="R897" s="1126"/>
      <c r="S897" s="291"/>
      <c r="T897" s="1087" t="s">
        <v>80</v>
      </c>
      <c r="U897" s="1088"/>
      <c r="V897" s="1081"/>
      <c r="W897" s="1081"/>
      <c r="X897" s="1081"/>
      <c r="Y897" s="1081"/>
      <c r="Z897" s="1081"/>
      <c r="AA897" s="1081"/>
      <c r="AB897" s="1081"/>
      <c r="AC897" s="1081"/>
      <c r="AD897" s="1081"/>
      <c r="AE897" s="1081"/>
      <c r="AF897" s="1081"/>
      <c r="AG897" s="1081"/>
      <c r="AH897" s="287"/>
    </row>
    <row r="898" spans="1:34" ht="19" customHeight="1">
      <c r="A898" s="291"/>
      <c r="B898" s="1085" t="s">
        <v>101</v>
      </c>
      <c r="C898" s="1086"/>
      <c r="D898" s="1081"/>
      <c r="E898" s="1081"/>
      <c r="F898" s="1081"/>
      <c r="G898" s="1081"/>
      <c r="H898" s="1081"/>
      <c r="I898" s="1081"/>
      <c r="J898" s="1081"/>
      <c r="K898" s="1081"/>
      <c r="L898" s="1081"/>
      <c r="M898" s="1081"/>
      <c r="N898" s="1081"/>
      <c r="O898" s="1081"/>
      <c r="P898" s="287"/>
      <c r="Q898" s="1126"/>
      <c r="R898" s="1126"/>
      <c r="S898" s="291"/>
      <c r="T898" s="1085" t="s">
        <v>101</v>
      </c>
      <c r="U898" s="1086"/>
      <c r="V898" s="1081"/>
      <c r="W898" s="1081"/>
      <c r="X898" s="1081"/>
      <c r="Y898" s="1081"/>
      <c r="Z898" s="1081"/>
      <c r="AA898" s="1081"/>
      <c r="AB898" s="1081"/>
      <c r="AC898" s="1081"/>
      <c r="AD898" s="1081"/>
      <c r="AE898" s="1081"/>
      <c r="AF898" s="1081"/>
      <c r="AG898" s="1081"/>
      <c r="AH898" s="287"/>
    </row>
    <row r="899" spans="1:34" ht="19" customHeight="1" thickBot="1">
      <c r="A899" s="293"/>
      <c r="B899" s="1082" t="s">
        <v>102</v>
      </c>
      <c r="C899" s="1083"/>
      <c r="D899" s="1084"/>
      <c r="E899" s="1084"/>
      <c r="F899" s="1084"/>
      <c r="G899" s="1084"/>
      <c r="H899" s="1084"/>
      <c r="I899" s="1084"/>
      <c r="J899" s="1084"/>
      <c r="K899" s="1084"/>
      <c r="L899" s="1084"/>
      <c r="M899" s="1084"/>
      <c r="N899" s="1084"/>
      <c r="O899" s="1084"/>
      <c r="P899" s="288"/>
      <c r="Q899" s="1126"/>
      <c r="R899" s="1126"/>
      <c r="S899" s="293"/>
      <c r="T899" s="1082" t="s">
        <v>102</v>
      </c>
      <c r="U899" s="1083"/>
      <c r="V899" s="1084"/>
      <c r="W899" s="1084"/>
      <c r="X899" s="1084"/>
      <c r="Y899" s="1084"/>
      <c r="Z899" s="1084"/>
      <c r="AA899" s="1084"/>
      <c r="AB899" s="1084"/>
      <c r="AC899" s="1084"/>
      <c r="AD899" s="1084"/>
      <c r="AE899" s="1084"/>
      <c r="AF899" s="1084"/>
      <c r="AG899" s="1084"/>
      <c r="AH899" s="288"/>
    </row>
    <row r="900" spans="1:34" ht="19" customHeight="1">
      <c r="A900" s="290"/>
      <c r="B900" s="1123" t="s">
        <v>47</v>
      </c>
      <c r="C900" s="1124"/>
      <c r="D900" s="1124"/>
      <c r="E900" s="1124"/>
      <c r="F900" s="1124"/>
      <c r="G900" s="1124"/>
      <c r="H900" s="1124"/>
      <c r="I900" s="1124"/>
      <c r="J900" s="1124"/>
      <c r="K900" s="1124"/>
      <c r="L900" s="1124"/>
      <c r="M900" s="1124"/>
      <c r="N900" s="1124"/>
      <c r="O900" s="1124"/>
      <c r="P900" s="1125"/>
      <c r="Q900" s="1126"/>
      <c r="R900" s="1126"/>
      <c r="S900" s="290"/>
      <c r="T900" s="1123" t="s">
        <v>47</v>
      </c>
      <c r="U900" s="1124"/>
      <c r="V900" s="1124"/>
      <c r="W900" s="1124"/>
      <c r="X900" s="1124"/>
      <c r="Y900" s="1124"/>
      <c r="Z900" s="1124"/>
      <c r="AA900" s="1124"/>
      <c r="AB900" s="1124"/>
      <c r="AC900" s="1124"/>
      <c r="AD900" s="1124"/>
      <c r="AE900" s="1124"/>
      <c r="AF900" s="1124"/>
      <c r="AG900" s="1124"/>
      <c r="AH900" s="1125"/>
    </row>
    <row r="901" spans="1:34" ht="19" customHeight="1">
      <c r="A901" s="1127"/>
      <c r="B901" s="1128" t="str">
        <f>'statement of marks'!$A$1</f>
        <v>jk- ck- ek/;fed fo|ky; uohu] fuEckgsM+k</v>
      </c>
      <c r="C901" s="1129"/>
      <c r="D901" s="1129"/>
      <c r="E901" s="1129"/>
      <c r="F901" s="1129"/>
      <c r="G901" s="1129"/>
      <c r="H901" s="1129"/>
      <c r="I901" s="1129"/>
      <c r="J901" s="1129"/>
      <c r="K901" s="1129"/>
      <c r="L901" s="1129"/>
      <c r="M901" s="1129"/>
      <c r="N901" s="1129"/>
      <c r="O901" s="1129"/>
      <c r="P901" s="1130"/>
      <c r="Q901" s="1126"/>
      <c r="R901" s="1126"/>
      <c r="S901" s="1127"/>
      <c r="T901" s="1128" t="str">
        <f>'statement of marks'!$A$1</f>
        <v>jk- ck- ek/;fed fo|ky; uohu] fuEckgsM+k</v>
      </c>
      <c r="U901" s="1129"/>
      <c r="V901" s="1129"/>
      <c r="W901" s="1129"/>
      <c r="X901" s="1129"/>
      <c r="Y901" s="1129"/>
      <c r="Z901" s="1129"/>
      <c r="AA901" s="1129"/>
      <c r="AB901" s="1129"/>
      <c r="AC901" s="1129"/>
      <c r="AD901" s="1129"/>
      <c r="AE901" s="1129"/>
      <c r="AF901" s="1129"/>
      <c r="AG901" s="1129"/>
      <c r="AH901" s="1130"/>
    </row>
    <row r="902" spans="1:34" ht="19" customHeight="1">
      <c r="A902" s="1127"/>
      <c r="B902" s="1128"/>
      <c r="C902" s="1129"/>
      <c r="D902" s="1129"/>
      <c r="E902" s="1129"/>
      <c r="F902" s="1129"/>
      <c r="G902" s="1129"/>
      <c r="H902" s="1129"/>
      <c r="I902" s="1129"/>
      <c r="J902" s="1129"/>
      <c r="K902" s="1129"/>
      <c r="L902" s="1129"/>
      <c r="M902" s="1129"/>
      <c r="N902" s="1129"/>
      <c r="O902" s="1129"/>
      <c r="P902" s="1130"/>
      <c r="Q902" s="1126"/>
      <c r="R902" s="1126"/>
      <c r="S902" s="1127"/>
      <c r="T902" s="1128"/>
      <c r="U902" s="1129"/>
      <c r="V902" s="1129"/>
      <c r="W902" s="1129"/>
      <c r="X902" s="1129"/>
      <c r="Y902" s="1129"/>
      <c r="Z902" s="1129"/>
      <c r="AA902" s="1129"/>
      <c r="AB902" s="1129"/>
      <c r="AC902" s="1129"/>
      <c r="AD902" s="1129"/>
      <c r="AE902" s="1129"/>
      <c r="AF902" s="1129"/>
      <c r="AG902" s="1129"/>
      <c r="AH902" s="1130"/>
    </row>
    <row r="903" spans="1:34" ht="19" customHeight="1">
      <c r="A903" s="291"/>
      <c r="B903" s="1131" t="s">
        <v>96</v>
      </c>
      <c r="C903" s="1132"/>
      <c r="D903" s="1119" t="str">
        <f>'statement of marks'!$H$3</f>
        <v>2015-16</v>
      </c>
      <c r="E903" s="1119"/>
      <c r="F903" s="1119"/>
      <c r="G903" s="1119"/>
      <c r="H903" s="1119"/>
      <c r="I903" s="1119"/>
      <c r="J903" s="1119"/>
      <c r="K903" s="1119"/>
      <c r="L903" s="1119"/>
      <c r="M903" s="1119"/>
      <c r="N903" s="1119"/>
      <c r="O903" s="1119"/>
      <c r="P903" s="1120"/>
      <c r="Q903" s="1126"/>
      <c r="R903" s="1126"/>
      <c r="S903" s="291"/>
      <c r="T903" s="1131" t="s">
        <v>96</v>
      </c>
      <c r="U903" s="1132"/>
      <c r="V903" s="1119" t="str">
        <f>'statement of marks'!$H$3</f>
        <v>2015-16</v>
      </c>
      <c r="W903" s="1119"/>
      <c r="X903" s="1119"/>
      <c r="Y903" s="1119"/>
      <c r="Z903" s="1119"/>
      <c r="AA903" s="1119"/>
      <c r="AB903" s="1119"/>
      <c r="AC903" s="1119"/>
      <c r="AD903" s="1119"/>
      <c r="AE903" s="1119"/>
      <c r="AF903" s="1119"/>
      <c r="AG903" s="1119"/>
      <c r="AH903" s="1120"/>
    </row>
    <row r="904" spans="1:34" ht="19" customHeight="1">
      <c r="A904" s="291"/>
      <c r="B904" s="1114" t="s">
        <v>218</v>
      </c>
      <c r="C904" s="1115"/>
      <c r="D904" s="1115" t="str">
        <f>IF('statement of marks'!J69="","",'statement of marks'!J69)</f>
        <v/>
      </c>
      <c r="E904" s="1115"/>
      <c r="F904" s="1115"/>
      <c r="G904" s="1115"/>
      <c r="H904" s="1115"/>
      <c r="I904" s="1115"/>
      <c r="J904" s="1115"/>
      <c r="K904" s="1115"/>
      <c r="L904" s="1115"/>
      <c r="M904" s="1115"/>
      <c r="N904" s="1115"/>
      <c r="O904" s="1115"/>
      <c r="P904" s="1133"/>
      <c r="Q904" s="1126"/>
      <c r="R904" s="1126"/>
      <c r="S904" s="291"/>
      <c r="T904" s="1114" t="s">
        <v>218</v>
      </c>
      <c r="U904" s="1115"/>
      <c r="V904" s="1115" t="str">
        <f>IF('statement of marks'!J70="","",'statement of marks'!J70)</f>
        <v/>
      </c>
      <c r="W904" s="1115"/>
      <c r="X904" s="1115"/>
      <c r="Y904" s="1115"/>
      <c r="Z904" s="1115"/>
      <c r="AA904" s="1115"/>
      <c r="AB904" s="1115"/>
      <c r="AC904" s="1115"/>
      <c r="AD904" s="1115"/>
      <c r="AE904" s="1115"/>
      <c r="AF904" s="1115"/>
      <c r="AG904" s="1115"/>
      <c r="AH904" s="1133"/>
    </row>
    <row r="905" spans="1:34" ht="19" customHeight="1">
      <c r="A905" s="291"/>
      <c r="B905" s="1114" t="s">
        <v>219</v>
      </c>
      <c r="C905" s="1115"/>
      <c r="D905" s="1115" t="str">
        <f>IF('statement of marks'!K69="","",'statement of marks'!K69)</f>
        <v/>
      </c>
      <c r="E905" s="1115"/>
      <c r="F905" s="1115"/>
      <c r="G905" s="1115"/>
      <c r="H905" s="1115"/>
      <c r="I905" s="1115"/>
      <c r="J905" s="1115"/>
      <c r="K905" s="1115"/>
      <c r="L905" s="1115"/>
      <c r="M905" s="1115"/>
      <c r="N905" s="1115"/>
      <c r="O905" s="1115"/>
      <c r="P905" s="1133"/>
      <c r="Q905" s="1126"/>
      <c r="R905" s="1126"/>
      <c r="S905" s="291"/>
      <c r="T905" s="1114" t="s">
        <v>219</v>
      </c>
      <c r="U905" s="1115"/>
      <c r="V905" s="1115" t="str">
        <f>IF('statement of marks'!K70="","",'statement of marks'!K70)</f>
        <v/>
      </c>
      <c r="W905" s="1115"/>
      <c r="X905" s="1115"/>
      <c r="Y905" s="1115"/>
      <c r="Z905" s="1115"/>
      <c r="AA905" s="1115"/>
      <c r="AB905" s="1115"/>
      <c r="AC905" s="1115"/>
      <c r="AD905" s="1115"/>
      <c r="AE905" s="1115"/>
      <c r="AF905" s="1115"/>
      <c r="AG905" s="1115"/>
      <c r="AH905" s="1133"/>
    </row>
    <row r="906" spans="1:34" ht="19" customHeight="1">
      <c r="A906" s="291"/>
      <c r="B906" s="1114" t="s">
        <v>220</v>
      </c>
      <c r="C906" s="1115"/>
      <c r="D906" s="1115" t="str">
        <f>IF('statement of marks'!L69="","",'statement of marks'!L69)</f>
        <v/>
      </c>
      <c r="E906" s="1115"/>
      <c r="F906" s="1115"/>
      <c r="G906" s="1115"/>
      <c r="H906" s="1115"/>
      <c r="I906" s="1115"/>
      <c r="J906" s="1115"/>
      <c r="K906" s="1115"/>
      <c r="L906" s="1115"/>
      <c r="M906" s="1115"/>
      <c r="N906" s="1115"/>
      <c r="O906" s="1115"/>
      <c r="P906" s="1133"/>
      <c r="Q906" s="1126"/>
      <c r="R906" s="1126"/>
      <c r="S906" s="291"/>
      <c r="T906" s="1114" t="s">
        <v>220</v>
      </c>
      <c r="U906" s="1115"/>
      <c r="V906" s="1115" t="str">
        <f>IF('statement of marks'!L70="","",'statement of marks'!L70)</f>
        <v/>
      </c>
      <c r="W906" s="1115"/>
      <c r="X906" s="1115"/>
      <c r="Y906" s="1115"/>
      <c r="Z906" s="1115"/>
      <c r="AA906" s="1115"/>
      <c r="AB906" s="1115"/>
      <c r="AC906" s="1115"/>
      <c r="AD906" s="1115"/>
      <c r="AE906" s="1115"/>
      <c r="AF906" s="1115"/>
      <c r="AG906" s="1115"/>
      <c r="AH906" s="1133"/>
    </row>
    <row r="907" spans="1:34" ht="19" customHeight="1">
      <c r="A907" s="291"/>
      <c r="B907" s="1114" t="s">
        <v>221</v>
      </c>
      <c r="C907" s="1115"/>
      <c r="D907" s="1119" t="str">
        <f>'statement of marks'!$G$3</f>
        <v>6 A</v>
      </c>
      <c r="E907" s="1119"/>
      <c r="F907" s="1119"/>
      <c r="G907" s="1119"/>
      <c r="H907" s="1115" t="s">
        <v>9</v>
      </c>
      <c r="I907" s="1115"/>
      <c r="J907" s="1115"/>
      <c r="K907" s="1115"/>
      <c r="L907" s="1115"/>
      <c r="M907" s="1119" t="str">
        <f>IF('statement of marks'!D69="","",'statement of marks'!D69)</f>
        <v/>
      </c>
      <c r="N907" s="1119"/>
      <c r="O907" s="1119"/>
      <c r="P907" s="1120"/>
      <c r="Q907" s="1126"/>
      <c r="R907" s="1126"/>
      <c r="S907" s="291"/>
      <c r="T907" s="1114" t="s">
        <v>221</v>
      </c>
      <c r="U907" s="1115"/>
      <c r="V907" s="1119" t="str">
        <f>'statement of marks'!$G$3</f>
        <v>6 A</v>
      </c>
      <c r="W907" s="1119"/>
      <c r="X907" s="1119"/>
      <c r="Y907" s="1119"/>
      <c r="Z907" s="1115" t="s">
        <v>9</v>
      </c>
      <c r="AA907" s="1115"/>
      <c r="AB907" s="1115"/>
      <c r="AC907" s="1115"/>
      <c r="AD907" s="1115"/>
      <c r="AE907" s="1119" t="str">
        <f>IF('statement of marks'!D70="","",'statement of marks'!D70)</f>
        <v/>
      </c>
      <c r="AF907" s="1119"/>
      <c r="AG907" s="1119"/>
      <c r="AH907" s="1120"/>
    </row>
    <row r="908" spans="1:34" ht="19" customHeight="1">
      <c r="A908" s="291"/>
      <c r="B908" s="1114" t="s">
        <v>222</v>
      </c>
      <c r="C908" s="1115"/>
      <c r="D908" s="1119" t="str">
        <f>IF('statement of marks'!F69="","",'statement of marks'!F69)</f>
        <v/>
      </c>
      <c r="E908" s="1119"/>
      <c r="F908" s="1119"/>
      <c r="G908" s="1119"/>
      <c r="H908" s="1115" t="s">
        <v>0</v>
      </c>
      <c r="I908" s="1115"/>
      <c r="J908" s="1115"/>
      <c r="K908" s="1115"/>
      <c r="L908" s="1115"/>
      <c r="M908" s="1121" t="str">
        <f>IF('statement of marks'!H69="","",'statement of marks'!H69)</f>
        <v/>
      </c>
      <c r="N908" s="1121"/>
      <c r="O908" s="1121"/>
      <c r="P908" s="1122"/>
      <c r="Q908" s="1126"/>
      <c r="R908" s="1126"/>
      <c r="S908" s="291"/>
      <c r="T908" s="1114" t="s">
        <v>222</v>
      </c>
      <c r="U908" s="1115"/>
      <c r="V908" s="1119" t="str">
        <f>IF('statement of marks'!F70="","",'statement of marks'!F70)</f>
        <v/>
      </c>
      <c r="W908" s="1119"/>
      <c r="X908" s="1119"/>
      <c r="Y908" s="1119"/>
      <c r="Z908" s="1115" t="s">
        <v>0</v>
      </c>
      <c r="AA908" s="1115"/>
      <c r="AB908" s="1115"/>
      <c r="AC908" s="1115"/>
      <c r="AD908" s="1115"/>
      <c r="AE908" s="1121" t="str">
        <f>IF('statement of marks'!H70="","",'statement of marks'!H70)</f>
        <v/>
      </c>
      <c r="AF908" s="1121"/>
      <c r="AG908" s="1121"/>
      <c r="AH908" s="1122"/>
    </row>
    <row r="909" spans="1:34" ht="19" customHeight="1">
      <c r="A909" s="291"/>
      <c r="B909" s="289" t="s">
        <v>28</v>
      </c>
      <c r="C909" s="279" t="s">
        <v>97</v>
      </c>
      <c r="D909" s="1111" t="s">
        <v>1</v>
      </c>
      <c r="E909" s="1111"/>
      <c r="F909" s="1111"/>
      <c r="G909" s="1111" t="s">
        <v>21</v>
      </c>
      <c r="H909" s="1111"/>
      <c r="I909" s="1111"/>
      <c r="J909" s="1111" t="s">
        <v>68</v>
      </c>
      <c r="K909" s="1111"/>
      <c r="L909" s="1111"/>
      <c r="M909" s="1111" t="s">
        <v>98</v>
      </c>
      <c r="N909" s="1111"/>
      <c r="O909" s="1111"/>
      <c r="P909" s="280" t="s">
        <v>278</v>
      </c>
      <c r="Q909" s="1126"/>
      <c r="R909" s="1126"/>
      <c r="S909" s="291"/>
      <c r="T909" s="289" t="s">
        <v>28</v>
      </c>
      <c r="U909" s="279" t="s">
        <v>97</v>
      </c>
      <c r="V909" s="1111" t="s">
        <v>1</v>
      </c>
      <c r="W909" s="1111"/>
      <c r="X909" s="1111"/>
      <c r="Y909" s="1111" t="s">
        <v>21</v>
      </c>
      <c r="Z909" s="1111"/>
      <c r="AA909" s="1111"/>
      <c r="AB909" s="1111" t="s">
        <v>68</v>
      </c>
      <c r="AC909" s="1111"/>
      <c r="AD909" s="1111"/>
      <c r="AE909" s="1111" t="s">
        <v>98</v>
      </c>
      <c r="AF909" s="1111"/>
      <c r="AG909" s="1111"/>
      <c r="AH909" s="280" t="s">
        <v>278</v>
      </c>
    </row>
    <row r="910" spans="1:34" ht="19" customHeight="1">
      <c r="A910" s="291"/>
      <c r="B910" s="1104" t="s">
        <v>3</v>
      </c>
      <c r="C910" s="1105"/>
      <c r="D910" s="312">
        <f>IF('statement of marks'!M$6="","",'statement of marks'!M$6)</f>
        <v>5</v>
      </c>
      <c r="E910" s="312">
        <f>IF('statement of marks'!N$6="","",'statement of marks'!N$6)</f>
        <v>5</v>
      </c>
      <c r="F910" s="312">
        <f>IF('statement of marks'!O$6="","",'statement of marks'!O$6)</f>
        <v>10</v>
      </c>
      <c r="G910" s="312">
        <f>IF('statement of marks'!P$6="","",'statement of marks'!P$6)</f>
        <v>5</v>
      </c>
      <c r="H910" s="312">
        <f>IF('statement of marks'!Q$6="","",'statement of marks'!Q$6)</f>
        <v>5</v>
      </c>
      <c r="I910" s="312">
        <f>IF('statement of marks'!R$6="","",'statement of marks'!R$6)</f>
        <v>10</v>
      </c>
      <c r="J910" s="312">
        <f>IF('statement of marks'!S$6="","",'statement of marks'!S$6)</f>
        <v>5</v>
      </c>
      <c r="K910" s="312">
        <f>IF('statement of marks'!T$6="","",'statement of marks'!T$6)</f>
        <v>5</v>
      </c>
      <c r="L910" s="312">
        <f>IF('statement of marks'!U$6="","",'statement of marks'!U$6)</f>
        <v>10</v>
      </c>
      <c r="M910" s="312">
        <f>IF('statement of marks'!W$6="","",'statement of marks'!W$6)</f>
        <v>50</v>
      </c>
      <c r="N910" s="312">
        <f>IF('statement of marks'!X$6="","",'statement of marks'!X$6)</f>
        <v>20</v>
      </c>
      <c r="O910" s="312">
        <f>IF('statement of marks'!Y$6="","",'statement of marks'!Y$6)</f>
        <v>70</v>
      </c>
      <c r="P910" s="281">
        <f>IF('statement of marks'!Z$6="","",'statement of marks'!Z$6)</f>
        <v>100</v>
      </c>
      <c r="Q910" s="1126"/>
      <c r="R910" s="1126"/>
      <c r="S910" s="291"/>
      <c r="T910" s="1104" t="s">
        <v>3</v>
      </c>
      <c r="U910" s="1105"/>
      <c r="V910" s="312">
        <f>IF('statement of marks'!M$6="","",'statement of marks'!M$6)</f>
        <v>5</v>
      </c>
      <c r="W910" s="312">
        <f>IF('statement of marks'!N$6="","",'statement of marks'!N$6)</f>
        <v>5</v>
      </c>
      <c r="X910" s="312">
        <f>IF('statement of marks'!O$6="","",'statement of marks'!O$6)</f>
        <v>10</v>
      </c>
      <c r="Y910" s="312">
        <f>IF('statement of marks'!P$6="","",'statement of marks'!P$6)</f>
        <v>5</v>
      </c>
      <c r="Z910" s="312">
        <f>IF('statement of marks'!Q$6="","",'statement of marks'!Q$6)</f>
        <v>5</v>
      </c>
      <c r="AA910" s="312">
        <f>IF('statement of marks'!R$6="","",'statement of marks'!R$6)</f>
        <v>10</v>
      </c>
      <c r="AB910" s="312">
        <f>IF('statement of marks'!S$6="","",'statement of marks'!S$6)</f>
        <v>5</v>
      </c>
      <c r="AC910" s="312">
        <f>IF('statement of marks'!T$6="","",'statement of marks'!T$6)</f>
        <v>5</v>
      </c>
      <c r="AD910" s="312">
        <f>IF('statement of marks'!U$6="","",'statement of marks'!U$6)</f>
        <v>10</v>
      </c>
      <c r="AE910" s="312">
        <f>IF('statement of marks'!W$6="","",'statement of marks'!W$6)</f>
        <v>50</v>
      </c>
      <c r="AF910" s="312">
        <f>IF('statement of marks'!X$6="","",'statement of marks'!X$6)</f>
        <v>20</v>
      </c>
      <c r="AG910" s="312">
        <f>IF('statement of marks'!Y$6="","",'statement of marks'!Y$6)</f>
        <v>70</v>
      </c>
      <c r="AH910" s="281">
        <f>IF('statement of marks'!Z$6="","",'statement of marks'!Z$6)</f>
        <v>100</v>
      </c>
    </row>
    <row r="911" spans="1:34" ht="19" customHeight="1">
      <c r="A911" s="291"/>
      <c r="B911" s="1114" t="str">
        <f>IF('statement of marks'!$M$3="","",'statement of marks'!$M$3)</f>
        <v>fgUnh</v>
      </c>
      <c r="C911" s="1115"/>
      <c r="D911" s="277" t="str">
        <f>IF('statement of marks'!M69="","",'statement of marks'!M69)</f>
        <v/>
      </c>
      <c r="E911" s="277" t="str">
        <f>IF('statement of marks'!N69="","",'statement of marks'!N69)</f>
        <v/>
      </c>
      <c r="F911" s="275" t="str">
        <f>IF('statement of marks'!O69="","",'statement of marks'!O69)</f>
        <v/>
      </c>
      <c r="G911" s="277" t="str">
        <f>IF('statement of marks'!P69="","",'statement of marks'!P69)</f>
        <v/>
      </c>
      <c r="H911" s="277" t="str">
        <f>IF('statement of marks'!Q69="","",'statement of marks'!Q69)</f>
        <v/>
      </c>
      <c r="I911" s="275" t="str">
        <f>IF('statement of marks'!R69="","",'statement of marks'!R69)</f>
        <v/>
      </c>
      <c r="J911" s="277" t="str">
        <f>IF('statement of marks'!S69="","",'statement of marks'!S69)</f>
        <v/>
      </c>
      <c r="K911" s="277" t="str">
        <f>IF('statement of marks'!T69="","",'statement of marks'!T69)</f>
        <v/>
      </c>
      <c r="L911" s="275" t="str">
        <f>IF('statement of marks'!U69="","",'statement of marks'!U69)</f>
        <v/>
      </c>
      <c r="M911" s="277" t="str">
        <f>IF('statement of marks'!W69="","",'statement of marks'!W69)</f>
        <v/>
      </c>
      <c r="N911" s="277" t="str">
        <f>IF('statement of marks'!X69="","",'statement of marks'!X69)</f>
        <v/>
      </c>
      <c r="O911" s="275" t="str">
        <f>IF('statement of marks'!Y69="","",'statement of marks'!Y69)</f>
        <v/>
      </c>
      <c r="P911" s="281" t="str">
        <f>IF('statement of marks'!Z69="","",'statement of marks'!Z69)</f>
        <v/>
      </c>
      <c r="Q911" s="1126"/>
      <c r="R911" s="1126"/>
      <c r="S911" s="291"/>
      <c r="T911" s="1114" t="str">
        <f>IF('statement of marks'!$M$3="","",'statement of marks'!$M$3)</f>
        <v>fgUnh</v>
      </c>
      <c r="U911" s="1115"/>
      <c r="V911" s="277" t="str">
        <f>IF('statement of marks'!M70="","",'statement of marks'!M70)</f>
        <v/>
      </c>
      <c r="W911" s="277" t="str">
        <f>IF('statement of marks'!N70="","",'statement of marks'!N70)</f>
        <v/>
      </c>
      <c r="X911" s="275" t="str">
        <f>IF('statement of marks'!O70="","",'statement of marks'!O70)</f>
        <v/>
      </c>
      <c r="Y911" s="277" t="str">
        <f>IF('statement of marks'!P70="","",'statement of marks'!P70)</f>
        <v/>
      </c>
      <c r="Z911" s="277" t="str">
        <f>IF('statement of marks'!Q70="","",'statement of marks'!Q70)</f>
        <v/>
      </c>
      <c r="AA911" s="275" t="str">
        <f>IF('statement of marks'!R70="","",'statement of marks'!R70)</f>
        <v/>
      </c>
      <c r="AB911" s="277" t="str">
        <f>IF('statement of marks'!S70="","",'statement of marks'!S70)</f>
        <v/>
      </c>
      <c r="AC911" s="277" t="str">
        <f>IF('statement of marks'!T70="","",'statement of marks'!T70)</f>
        <v/>
      </c>
      <c r="AD911" s="275" t="str">
        <f>IF('statement of marks'!U70="","",'statement of marks'!U70)</f>
        <v/>
      </c>
      <c r="AE911" s="277" t="str">
        <f>IF('statement of marks'!W70="","",'statement of marks'!W70)</f>
        <v/>
      </c>
      <c r="AF911" s="277" t="str">
        <f>IF('statement of marks'!X70="","",'statement of marks'!X70)</f>
        <v/>
      </c>
      <c r="AG911" s="275" t="str">
        <f>IF('statement of marks'!Y70="","",'statement of marks'!Y70)</f>
        <v/>
      </c>
      <c r="AH911" s="281" t="str">
        <f>IF('statement of marks'!Z70="","",'statement of marks'!Z70)</f>
        <v/>
      </c>
    </row>
    <row r="912" spans="1:34" ht="19" customHeight="1">
      <c r="A912" s="291"/>
      <c r="B912" s="1114" t="str">
        <f>IF('statement of marks'!$AI$3="","",'statement of marks'!$AI$3)</f>
        <v>vaxszth</v>
      </c>
      <c r="C912" s="1115"/>
      <c r="D912" s="277" t="str">
        <f>IF('statement of marks'!AI69="","",'statement of marks'!AI69)</f>
        <v/>
      </c>
      <c r="E912" s="277" t="str">
        <f>IF('statement of marks'!AJ69="","",'statement of marks'!AJ69)</f>
        <v/>
      </c>
      <c r="F912" s="275" t="str">
        <f>IF('statement of marks'!AK69="","",'statement of marks'!AK69)</f>
        <v/>
      </c>
      <c r="G912" s="277" t="str">
        <f>IF('statement of marks'!AL69="","",'statement of marks'!AL69)</f>
        <v/>
      </c>
      <c r="H912" s="277" t="str">
        <f>IF('statement of marks'!AM69="","",'statement of marks'!AM69)</f>
        <v/>
      </c>
      <c r="I912" s="275" t="str">
        <f>IF('statement of marks'!AN69="","",'statement of marks'!AN69)</f>
        <v/>
      </c>
      <c r="J912" s="277" t="str">
        <f>IF('statement of marks'!AO69="","",'statement of marks'!AO69)</f>
        <v/>
      </c>
      <c r="K912" s="277" t="str">
        <f>IF('statement of marks'!AP69="","",'statement of marks'!AP69)</f>
        <v/>
      </c>
      <c r="L912" s="275" t="str">
        <f>IF('statement of marks'!AQ69="","",'statement of marks'!AQ69)</f>
        <v/>
      </c>
      <c r="M912" s="277" t="str">
        <f>IF('statement of marks'!AS69="","",'statement of marks'!AS69)</f>
        <v/>
      </c>
      <c r="N912" s="277" t="str">
        <f>IF('statement of marks'!AT69="","",'statement of marks'!AT69)</f>
        <v/>
      </c>
      <c r="O912" s="275" t="str">
        <f>IF('statement of marks'!AU69="","",'statement of marks'!AU69)</f>
        <v/>
      </c>
      <c r="P912" s="281" t="str">
        <f>IF('statement of marks'!AV69="","",'statement of marks'!AV69)</f>
        <v/>
      </c>
      <c r="Q912" s="1126"/>
      <c r="R912" s="1126"/>
      <c r="S912" s="291"/>
      <c r="T912" s="1114" t="str">
        <f>IF('statement of marks'!$AI$3="","",'statement of marks'!$AI$3)</f>
        <v>vaxszth</v>
      </c>
      <c r="U912" s="1115"/>
      <c r="V912" s="277" t="str">
        <f>IF('statement of marks'!AI70="","",'statement of marks'!AI70)</f>
        <v/>
      </c>
      <c r="W912" s="277" t="str">
        <f>IF('statement of marks'!AJ70="","",'statement of marks'!AJ70)</f>
        <v/>
      </c>
      <c r="X912" s="275" t="str">
        <f>IF('statement of marks'!AK70="","",'statement of marks'!AK70)</f>
        <v/>
      </c>
      <c r="Y912" s="277" t="str">
        <f>IF('statement of marks'!AL70="","",'statement of marks'!AL70)</f>
        <v/>
      </c>
      <c r="Z912" s="277" t="str">
        <f>IF('statement of marks'!AM70="","",'statement of marks'!AM70)</f>
        <v/>
      </c>
      <c r="AA912" s="275" t="str">
        <f>IF('statement of marks'!AN70="","",'statement of marks'!AN70)</f>
        <v/>
      </c>
      <c r="AB912" s="277" t="str">
        <f>IF('statement of marks'!AO70="","",'statement of marks'!AO70)</f>
        <v/>
      </c>
      <c r="AC912" s="277" t="str">
        <f>IF('statement of marks'!AP70="","",'statement of marks'!AP70)</f>
        <v/>
      </c>
      <c r="AD912" s="275" t="str">
        <f>IF('statement of marks'!AQ70="","",'statement of marks'!AQ70)</f>
        <v/>
      </c>
      <c r="AE912" s="277" t="str">
        <f>IF('statement of marks'!AS70="","",'statement of marks'!AS70)</f>
        <v/>
      </c>
      <c r="AF912" s="277" t="str">
        <f>IF('statement of marks'!AT70="","",'statement of marks'!AT70)</f>
        <v/>
      </c>
      <c r="AG912" s="275" t="str">
        <f>IF('statement of marks'!AU70="","",'statement of marks'!AU70)</f>
        <v/>
      </c>
      <c r="AH912" s="281" t="str">
        <f>IF('statement of marks'!AV70="","",'statement of marks'!AV70)</f>
        <v/>
      </c>
    </row>
    <row r="913" spans="1:34" ht="19" customHeight="1">
      <c r="A913" s="291"/>
      <c r="B913" s="1114" t="str">
        <f>IF('statement of marks'!BE69="s","laLd`r",IF('statement of marks'!BE69="u","mnwZ",IF('statement of marks'!BE69="g","xqtjkrh",IF('statement of marks'!BE69="p","iatkch",IF('statement of marks'!BE69="sd","fla/kh","r`rh; Hkk""kk")))))</f>
        <v>r`rh; Hkk"kk</v>
      </c>
      <c r="C913" s="1115"/>
      <c r="D913" s="277" t="str">
        <f>IF('statement of marks'!BF69="","",'statement of marks'!BF69)</f>
        <v/>
      </c>
      <c r="E913" s="277" t="str">
        <f>IF('statement of marks'!BG69="","",'statement of marks'!BG69)</f>
        <v/>
      </c>
      <c r="F913" s="275" t="str">
        <f>IF('statement of marks'!BH69="","",'statement of marks'!BH69)</f>
        <v/>
      </c>
      <c r="G913" s="277" t="str">
        <f>IF('statement of marks'!BI69="","",'statement of marks'!BI69)</f>
        <v/>
      </c>
      <c r="H913" s="277" t="str">
        <f>IF('statement of marks'!BJ69="","",'statement of marks'!BJ69)</f>
        <v/>
      </c>
      <c r="I913" s="275" t="str">
        <f>IF('statement of marks'!BK69="","",'statement of marks'!BK69)</f>
        <v/>
      </c>
      <c r="J913" s="277" t="str">
        <f>IF('statement of marks'!BL69="","",'statement of marks'!BL69)</f>
        <v/>
      </c>
      <c r="K913" s="277" t="str">
        <f>IF('statement of marks'!BM69="","",'statement of marks'!BM69)</f>
        <v/>
      </c>
      <c r="L913" s="275" t="str">
        <f>IF('statement of marks'!BN69="","",'statement of marks'!BN69)</f>
        <v/>
      </c>
      <c r="M913" s="277" t="str">
        <f>IF('statement of marks'!BP69="","",'statement of marks'!BP69)</f>
        <v/>
      </c>
      <c r="N913" s="277" t="str">
        <f>IF('statement of marks'!BQ69="","",'statement of marks'!BQ69)</f>
        <v/>
      </c>
      <c r="O913" s="275" t="str">
        <f>IF('statement of marks'!BR69="","",'statement of marks'!BR69)</f>
        <v/>
      </c>
      <c r="P913" s="281" t="str">
        <f>IF('statement of marks'!BS69="","",'statement of marks'!BS69)</f>
        <v/>
      </c>
      <c r="Q913" s="1126"/>
      <c r="R913" s="1126"/>
      <c r="S913" s="291"/>
      <c r="T913" s="1114" t="str">
        <f>IF('statement of marks'!BE70="s","laLd`r",IF('statement of marks'!BE70="u","mnwZ",IF('statement of marks'!BE70="g","xqtjkrh",IF('statement of marks'!BE70="p","iatkch",IF('statement of marks'!BE70="sd","fla/kh","r`rh; Hkk""kk")))))</f>
        <v>r`rh; Hkk"kk</v>
      </c>
      <c r="U913" s="1115"/>
      <c r="V913" s="277" t="str">
        <f>IF('statement of marks'!BF70="","",'statement of marks'!BF70)</f>
        <v/>
      </c>
      <c r="W913" s="277" t="str">
        <f>IF('statement of marks'!BG70="","",'statement of marks'!BG70)</f>
        <v/>
      </c>
      <c r="X913" s="275" t="str">
        <f>IF('statement of marks'!BH70="","",'statement of marks'!BH70)</f>
        <v/>
      </c>
      <c r="Y913" s="277" t="str">
        <f>IF('statement of marks'!BI70="","",'statement of marks'!BI70)</f>
        <v/>
      </c>
      <c r="Z913" s="277" t="str">
        <f>IF('statement of marks'!BJ70="","",'statement of marks'!BJ70)</f>
        <v/>
      </c>
      <c r="AA913" s="275" t="str">
        <f>IF('statement of marks'!BK70="","",'statement of marks'!BK70)</f>
        <v/>
      </c>
      <c r="AB913" s="277" t="str">
        <f>IF('statement of marks'!BL70="","",'statement of marks'!BL70)</f>
        <v/>
      </c>
      <c r="AC913" s="277" t="str">
        <f>IF('statement of marks'!BM70="","",'statement of marks'!BM70)</f>
        <v/>
      </c>
      <c r="AD913" s="275" t="str">
        <f>IF('statement of marks'!BN70="","",'statement of marks'!BN70)</f>
        <v/>
      </c>
      <c r="AE913" s="277" t="str">
        <f>IF('statement of marks'!BP70="","",'statement of marks'!BP70)</f>
        <v/>
      </c>
      <c r="AF913" s="277" t="str">
        <f>IF('statement of marks'!BQ70="","",'statement of marks'!BQ70)</f>
        <v/>
      </c>
      <c r="AG913" s="275" t="str">
        <f>IF('statement of marks'!BR70="","",'statement of marks'!BR70)</f>
        <v/>
      </c>
      <c r="AH913" s="281" t="str">
        <f>IF('statement of marks'!BS70="","",'statement of marks'!BS70)</f>
        <v/>
      </c>
    </row>
    <row r="914" spans="1:34" ht="19" customHeight="1">
      <c r="A914" s="291"/>
      <c r="B914" s="1114" t="str">
        <f>IF('statement of marks'!$CB$3="","",'statement of marks'!$CB$3)</f>
        <v>xf.kr</v>
      </c>
      <c r="C914" s="1115"/>
      <c r="D914" s="277" t="str">
        <f>IF('statement of marks'!CB69="","",'statement of marks'!CB69)</f>
        <v/>
      </c>
      <c r="E914" s="277" t="str">
        <f>IF('statement of marks'!CC69="","",'statement of marks'!CC69)</f>
        <v/>
      </c>
      <c r="F914" s="275" t="str">
        <f>IF('statement of marks'!CD69="","",'statement of marks'!CD69)</f>
        <v/>
      </c>
      <c r="G914" s="277" t="str">
        <f>IF('statement of marks'!CE69="","",'statement of marks'!CE69)</f>
        <v/>
      </c>
      <c r="H914" s="277" t="str">
        <f>IF('statement of marks'!CF69="","",'statement of marks'!CF69)</f>
        <v/>
      </c>
      <c r="I914" s="275" t="str">
        <f>IF('statement of marks'!CG69="","",'statement of marks'!CG69)</f>
        <v/>
      </c>
      <c r="J914" s="277" t="str">
        <f>IF('statement of marks'!CH69="","",'statement of marks'!CH69)</f>
        <v/>
      </c>
      <c r="K914" s="277" t="str">
        <f>IF('statement of marks'!CI69="","",'statement of marks'!CI69)</f>
        <v/>
      </c>
      <c r="L914" s="275" t="str">
        <f>IF('statement of marks'!CJ69="","",'statement of marks'!CJ69)</f>
        <v/>
      </c>
      <c r="M914" s="277" t="str">
        <f>IF('statement of marks'!CL69="","",'statement of marks'!CL69)</f>
        <v/>
      </c>
      <c r="N914" s="277" t="str">
        <f>IF('statement of marks'!CM69="","",'statement of marks'!CM69)</f>
        <v/>
      </c>
      <c r="O914" s="275" t="str">
        <f>IF('statement of marks'!CN69="","",'statement of marks'!CN69)</f>
        <v/>
      </c>
      <c r="P914" s="281" t="str">
        <f>IF('statement of marks'!CO69="","",'statement of marks'!CO69)</f>
        <v/>
      </c>
      <c r="Q914" s="1126"/>
      <c r="R914" s="1126"/>
      <c r="S914" s="291"/>
      <c r="T914" s="1114" t="str">
        <f>IF('statement of marks'!$CB$3="","",'statement of marks'!$CB$3)</f>
        <v>xf.kr</v>
      </c>
      <c r="U914" s="1115"/>
      <c r="V914" s="277" t="str">
        <f>IF('statement of marks'!CB70="","",'statement of marks'!CB70)</f>
        <v/>
      </c>
      <c r="W914" s="277" t="str">
        <f>IF('statement of marks'!CC70="","",'statement of marks'!CC70)</f>
        <v/>
      </c>
      <c r="X914" s="275" t="str">
        <f>IF('statement of marks'!CD70="","",'statement of marks'!CD70)</f>
        <v/>
      </c>
      <c r="Y914" s="277" t="str">
        <f>IF('statement of marks'!CE70="","",'statement of marks'!CE70)</f>
        <v/>
      </c>
      <c r="Z914" s="277" t="str">
        <f>IF('statement of marks'!CF70="","",'statement of marks'!CF70)</f>
        <v/>
      </c>
      <c r="AA914" s="275" t="str">
        <f>IF('statement of marks'!CG70="","",'statement of marks'!CG70)</f>
        <v/>
      </c>
      <c r="AB914" s="277" t="str">
        <f>IF('statement of marks'!CH70="","",'statement of marks'!CH70)</f>
        <v/>
      </c>
      <c r="AC914" s="277" t="str">
        <f>IF('statement of marks'!CI70="","",'statement of marks'!CI70)</f>
        <v/>
      </c>
      <c r="AD914" s="275" t="str">
        <f>IF('statement of marks'!CJ70="","",'statement of marks'!CJ70)</f>
        <v/>
      </c>
      <c r="AE914" s="277" t="str">
        <f>IF('statement of marks'!CL70="","",'statement of marks'!CL70)</f>
        <v/>
      </c>
      <c r="AF914" s="277" t="str">
        <f>IF('statement of marks'!CM70="","",'statement of marks'!CM70)</f>
        <v/>
      </c>
      <c r="AG914" s="275" t="str">
        <f>IF('statement of marks'!CN70="","",'statement of marks'!CN70)</f>
        <v/>
      </c>
      <c r="AH914" s="281" t="str">
        <f>IF('statement of marks'!CO70="","",'statement of marks'!CO70)</f>
        <v/>
      </c>
    </row>
    <row r="915" spans="1:34" ht="19" customHeight="1">
      <c r="A915" s="291"/>
      <c r="B915" s="1114" t="str">
        <f>IF('statement of marks'!$CX$3="","",'statement of marks'!$CX$3)</f>
        <v>foKku</v>
      </c>
      <c r="C915" s="1115"/>
      <c r="D915" s="277" t="str">
        <f>IF('statement of marks'!CX69="","",'statement of marks'!CX69)</f>
        <v/>
      </c>
      <c r="E915" s="277" t="str">
        <f>IF('statement of marks'!CY69="","",'statement of marks'!CY69)</f>
        <v/>
      </c>
      <c r="F915" s="275" t="str">
        <f>IF('statement of marks'!CZ69="","",'statement of marks'!CZ69)</f>
        <v/>
      </c>
      <c r="G915" s="277" t="str">
        <f>IF('statement of marks'!DA69="","",'statement of marks'!DA69)</f>
        <v/>
      </c>
      <c r="H915" s="277" t="str">
        <f>IF('statement of marks'!DB69="","",'statement of marks'!DB69)</f>
        <v/>
      </c>
      <c r="I915" s="275" t="str">
        <f>IF('statement of marks'!DC69="","",'statement of marks'!DC69)</f>
        <v/>
      </c>
      <c r="J915" s="277" t="str">
        <f>IF('statement of marks'!DD69="","",'statement of marks'!DD69)</f>
        <v/>
      </c>
      <c r="K915" s="277" t="str">
        <f>IF('statement of marks'!DE69="","",'statement of marks'!DE69)</f>
        <v/>
      </c>
      <c r="L915" s="275" t="str">
        <f>IF('statement of marks'!DF69="","",'statement of marks'!DF69)</f>
        <v/>
      </c>
      <c r="M915" s="277" t="str">
        <f>IF('statement of marks'!DH69="","",'statement of marks'!DH69)</f>
        <v/>
      </c>
      <c r="N915" s="277" t="str">
        <f>IF('statement of marks'!DI69="","",'statement of marks'!DI69)</f>
        <v/>
      </c>
      <c r="O915" s="275" t="str">
        <f>IF('statement of marks'!DJ69="","",'statement of marks'!DJ69)</f>
        <v/>
      </c>
      <c r="P915" s="281" t="str">
        <f>IF('statement of marks'!DK69="","",'statement of marks'!DK69)</f>
        <v/>
      </c>
      <c r="Q915" s="1126"/>
      <c r="R915" s="1126"/>
      <c r="S915" s="291"/>
      <c r="T915" s="1114" t="str">
        <f>IF('statement of marks'!$CX$3="","",'statement of marks'!$CX$3)</f>
        <v>foKku</v>
      </c>
      <c r="U915" s="1115"/>
      <c r="V915" s="277" t="str">
        <f>IF('statement of marks'!CX70="","",'statement of marks'!CX70)</f>
        <v/>
      </c>
      <c r="W915" s="277" t="str">
        <f>IF('statement of marks'!CY70="","",'statement of marks'!CY70)</f>
        <v/>
      </c>
      <c r="X915" s="275" t="str">
        <f>IF('statement of marks'!CZ70="","",'statement of marks'!CZ70)</f>
        <v/>
      </c>
      <c r="Y915" s="277" t="str">
        <f>IF('statement of marks'!DA70="","",'statement of marks'!DA70)</f>
        <v/>
      </c>
      <c r="Z915" s="277" t="str">
        <f>IF('statement of marks'!DB70="","",'statement of marks'!DB70)</f>
        <v/>
      </c>
      <c r="AA915" s="275" t="str">
        <f>IF('statement of marks'!DC70="","",'statement of marks'!DC70)</f>
        <v/>
      </c>
      <c r="AB915" s="277" t="str">
        <f>IF('statement of marks'!DD70="","",'statement of marks'!DD70)</f>
        <v/>
      </c>
      <c r="AC915" s="277" t="str">
        <f>IF('statement of marks'!DE70="","",'statement of marks'!DE70)</f>
        <v/>
      </c>
      <c r="AD915" s="275" t="str">
        <f>IF('statement of marks'!DF70="","",'statement of marks'!DF70)</f>
        <v/>
      </c>
      <c r="AE915" s="277" t="str">
        <f>IF('statement of marks'!DH70="","",'statement of marks'!DH70)</f>
        <v/>
      </c>
      <c r="AF915" s="277" t="str">
        <f>IF('statement of marks'!DI70="","",'statement of marks'!DI70)</f>
        <v/>
      </c>
      <c r="AG915" s="275" t="str">
        <f>IF('statement of marks'!DJ70="","",'statement of marks'!DJ70)</f>
        <v/>
      </c>
      <c r="AH915" s="281" t="str">
        <f>IF('statement of marks'!DK70="","",'statement of marks'!DK70)</f>
        <v/>
      </c>
    </row>
    <row r="916" spans="1:34" ht="19" customHeight="1">
      <c r="A916" s="291"/>
      <c r="B916" s="1114" t="str">
        <f>IF('statement of marks'!$DT$3="","",'statement of marks'!$DT$3)</f>
        <v>lkekftd foKku</v>
      </c>
      <c r="C916" s="1115"/>
      <c r="D916" s="277" t="str">
        <f>IF('statement of marks'!DT69="","",'statement of marks'!DT69)</f>
        <v/>
      </c>
      <c r="E916" s="277" t="str">
        <f>IF('statement of marks'!DU69="","",'statement of marks'!DU69)</f>
        <v/>
      </c>
      <c r="F916" s="275" t="str">
        <f>IF('statement of marks'!DV69="","",'statement of marks'!DV69)</f>
        <v/>
      </c>
      <c r="G916" s="277" t="str">
        <f>IF('statement of marks'!DW69="","",'statement of marks'!DW69)</f>
        <v/>
      </c>
      <c r="H916" s="277" t="str">
        <f>IF('statement of marks'!DX69="","",'statement of marks'!DX69)</f>
        <v/>
      </c>
      <c r="I916" s="275" t="str">
        <f>IF('statement of marks'!DY69="","",'statement of marks'!DY69)</f>
        <v/>
      </c>
      <c r="J916" s="277" t="str">
        <f>IF('statement of marks'!DZ69="","",'statement of marks'!DZ69)</f>
        <v/>
      </c>
      <c r="K916" s="277" t="str">
        <f>IF('statement of marks'!EA69="","",'statement of marks'!EA69)</f>
        <v/>
      </c>
      <c r="L916" s="275" t="str">
        <f>IF('statement of marks'!EB69="","",'statement of marks'!EB69)</f>
        <v/>
      </c>
      <c r="M916" s="277" t="str">
        <f>IF('statement of marks'!ED69="","",'statement of marks'!ED69)</f>
        <v/>
      </c>
      <c r="N916" s="277" t="str">
        <f>IF('statement of marks'!EE69="","",'statement of marks'!EE69)</f>
        <v/>
      </c>
      <c r="O916" s="275" t="str">
        <f>IF('statement of marks'!EF69="","",'statement of marks'!EF69)</f>
        <v/>
      </c>
      <c r="P916" s="281" t="str">
        <f>IF('statement of marks'!EG69="","",'statement of marks'!EG69)</f>
        <v/>
      </c>
      <c r="Q916" s="1126"/>
      <c r="R916" s="1126"/>
      <c r="S916" s="291"/>
      <c r="T916" s="1114" t="str">
        <f>IF('statement of marks'!$DT$3="","",'statement of marks'!$DT$3)</f>
        <v>lkekftd foKku</v>
      </c>
      <c r="U916" s="1115"/>
      <c r="V916" s="277" t="str">
        <f>IF('statement of marks'!DT70="","",'statement of marks'!DT70)</f>
        <v/>
      </c>
      <c r="W916" s="277" t="str">
        <f>IF('statement of marks'!DU70="","",'statement of marks'!DU70)</f>
        <v/>
      </c>
      <c r="X916" s="275" t="str">
        <f>IF('statement of marks'!DV70="","",'statement of marks'!DV70)</f>
        <v/>
      </c>
      <c r="Y916" s="277" t="str">
        <f>IF('statement of marks'!DW70="","",'statement of marks'!DW70)</f>
        <v/>
      </c>
      <c r="Z916" s="277" t="str">
        <f>IF('statement of marks'!DX70="","",'statement of marks'!DX70)</f>
        <v/>
      </c>
      <c r="AA916" s="275" t="str">
        <f>IF('statement of marks'!DY70="","",'statement of marks'!DY70)</f>
        <v/>
      </c>
      <c r="AB916" s="277" t="str">
        <f>IF('statement of marks'!DZ70="","",'statement of marks'!DZ70)</f>
        <v/>
      </c>
      <c r="AC916" s="277" t="str">
        <f>IF('statement of marks'!EA70="","",'statement of marks'!EA70)</f>
        <v/>
      </c>
      <c r="AD916" s="275" t="str">
        <f>IF('statement of marks'!EB70="","",'statement of marks'!EB70)</f>
        <v/>
      </c>
      <c r="AE916" s="277" t="str">
        <f>IF('statement of marks'!ED70="","",'statement of marks'!ED70)</f>
        <v/>
      </c>
      <c r="AF916" s="277" t="str">
        <f>IF('statement of marks'!EE70="","",'statement of marks'!EE70)</f>
        <v/>
      </c>
      <c r="AG916" s="275" t="str">
        <f>IF('statement of marks'!EF70="","",'statement of marks'!EF70)</f>
        <v/>
      </c>
      <c r="AH916" s="281" t="str">
        <f>IF('statement of marks'!EG70="","",'statement of marks'!EG70)</f>
        <v/>
      </c>
    </row>
    <row r="917" spans="1:34" ht="19" customHeight="1">
      <c r="A917" s="291"/>
      <c r="B917" s="1117" t="s">
        <v>271</v>
      </c>
      <c r="C917" s="1118"/>
      <c r="D917" s="1111" t="s">
        <v>1</v>
      </c>
      <c r="E917" s="1111"/>
      <c r="F917" s="1111"/>
      <c r="G917" s="1111" t="s">
        <v>21</v>
      </c>
      <c r="H917" s="1111"/>
      <c r="I917" s="1111"/>
      <c r="J917" s="1111" t="s">
        <v>272</v>
      </c>
      <c r="K917" s="1111"/>
      <c r="L917" s="1111"/>
      <c r="M917" s="1111" t="s">
        <v>68</v>
      </c>
      <c r="N917" s="1111"/>
      <c r="O917" s="1111"/>
      <c r="P917" s="282"/>
      <c r="Q917" s="1126"/>
      <c r="R917" s="1126"/>
      <c r="S917" s="291"/>
      <c r="T917" s="1117" t="s">
        <v>271</v>
      </c>
      <c r="U917" s="1118"/>
      <c r="V917" s="1111" t="s">
        <v>1</v>
      </c>
      <c r="W917" s="1111"/>
      <c r="X917" s="1111"/>
      <c r="Y917" s="1111" t="s">
        <v>21</v>
      </c>
      <c r="Z917" s="1111"/>
      <c r="AA917" s="1111"/>
      <c r="AB917" s="1111" t="s">
        <v>272</v>
      </c>
      <c r="AC917" s="1111"/>
      <c r="AD917" s="1111"/>
      <c r="AE917" s="1111" t="s">
        <v>68</v>
      </c>
      <c r="AF917" s="1111"/>
      <c r="AG917" s="1111"/>
      <c r="AH917" s="282"/>
    </row>
    <row r="918" spans="1:34" ht="19" customHeight="1">
      <c r="A918" s="291"/>
      <c r="B918" s="1104" t="s">
        <v>3</v>
      </c>
      <c r="C918" s="1105"/>
      <c r="D918" s="1116">
        <f>IF('statement of marks'!EP$6="","",'statement of marks'!EP$6)</f>
        <v>20</v>
      </c>
      <c r="E918" s="1116"/>
      <c r="F918" s="1116"/>
      <c r="G918" s="1116">
        <f>IF('statement of marks'!EQ$6="","",'statement of marks'!EQ$6)</f>
        <v>20</v>
      </c>
      <c r="H918" s="1116"/>
      <c r="I918" s="1116"/>
      <c r="J918" s="1116">
        <f>IF('statement of marks'!ES$6="","",'statement of marks'!ES$6)</f>
        <v>20</v>
      </c>
      <c r="K918" s="1116"/>
      <c r="L918" s="1116"/>
      <c r="M918" s="1116">
        <f>IF('statement of marks'!EY$6="","",'statement of marks'!ER$6)</f>
        <v>20</v>
      </c>
      <c r="N918" s="1116"/>
      <c r="O918" s="1116"/>
      <c r="P918" s="283"/>
      <c r="Q918" s="1126"/>
      <c r="R918" s="1126"/>
      <c r="S918" s="291"/>
      <c r="T918" s="1104" t="s">
        <v>3</v>
      </c>
      <c r="U918" s="1105"/>
      <c r="V918" s="1116">
        <f>IF('statement of marks'!EP$6="","",'statement of marks'!EP$6)</f>
        <v>20</v>
      </c>
      <c r="W918" s="1116"/>
      <c r="X918" s="1116"/>
      <c r="Y918" s="1116">
        <f>IF('statement of marks'!EQ$6="","",'statement of marks'!EQ$6)</f>
        <v>20</v>
      </c>
      <c r="Z918" s="1116"/>
      <c r="AA918" s="1116"/>
      <c r="AB918" s="1116">
        <f>IF('statement of marks'!ES$6="","",'statement of marks'!ES$6)</f>
        <v>20</v>
      </c>
      <c r="AC918" s="1116"/>
      <c r="AD918" s="1116"/>
      <c r="AE918" s="1116">
        <f>IF('statement of marks'!EY$6="","",'statement of marks'!ER$6)</f>
        <v>20</v>
      </c>
      <c r="AF918" s="1116"/>
      <c r="AG918" s="1116"/>
      <c r="AH918" s="283"/>
    </row>
    <row r="919" spans="1:34" ht="19" customHeight="1">
      <c r="A919" s="291"/>
      <c r="B919" s="1114" t="str">
        <f>IF('statement of marks'!$EP$3="","",'statement of marks'!$EP$3)</f>
        <v>dk;kZuqHko</v>
      </c>
      <c r="C919" s="1115"/>
      <c r="D919" s="1103" t="str">
        <f>IF('statement of marks'!EP69="","",'statement of marks'!EP69)</f>
        <v/>
      </c>
      <c r="E919" s="1103"/>
      <c r="F919" s="1103"/>
      <c r="G919" s="1103" t="str">
        <f>IF('statement of marks'!EQ69="","",'statement of marks'!EQ69)</f>
        <v/>
      </c>
      <c r="H919" s="1103"/>
      <c r="I919" s="1103"/>
      <c r="J919" s="1103" t="str">
        <f>IF('statement of marks'!ES69="","",'statement of marks'!ES69)</f>
        <v/>
      </c>
      <c r="K919" s="1103"/>
      <c r="L919" s="1103"/>
      <c r="M919" s="1103" t="str">
        <f>IF('statement of marks'!ER69="","",'statement of marks'!ER69)</f>
        <v/>
      </c>
      <c r="N919" s="1103"/>
      <c r="O919" s="1103"/>
      <c r="P919" s="284"/>
      <c r="Q919" s="1126"/>
      <c r="R919" s="1126"/>
      <c r="S919" s="291"/>
      <c r="T919" s="1114" t="str">
        <f>IF('statement of marks'!$EP$3="","",'statement of marks'!$EP$3)</f>
        <v>dk;kZuqHko</v>
      </c>
      <c r="U919" s="1115"/>
      <c r="V919" s="1103" t="str">
        <f>IF('statement of marks'!EP70="","",'statement of marks'!EP70)</f>
        <v/>
      </c>
      <c r="W919" s="1103"/>
      <c r="X919" s="1103"/>
      <c r="Y919" s="1103" t="str">
        <f>IF('statement of marks'!EQ70="","",'statement of marks'!EQ70)</f>
        <v/>
      </c>
      <c r="Z919" s="1103"/>
      <c r="AA919" s="1103"/>
      <c r="AB919" s="1103" t="str">
        <f>IF('statement of marks'!ES70="","",'statement of marks'!ES70)</f>
        <v/>
      </c>
      <c r="AC919" s="1103"/>
      <c r="AD919" s="1103"/>
      <c r="AE919" s="1103" t="str">
        <f>IF('statement of marks'!ER70="","",'statement of marks'!ER70)</f>
        <v/>
      </c>
      <c r="AF919" s="1103"/>
      <c r="AG919" s="1103"/>
      <c r="AH919" s="284"/>
    </row>
    <row r="920" spans="1:34" ht="19" customHeight="1">
      <c r="A920" s="291"/>
      <c r="B920" s="1112" t="str">
        <f>IF('statement of marks'!$EZ$3="","",'statement of marks'!$EZ$3)</f>
        <v>dyk f'k{kk</v>
      </c>
      <c r="C920" s="1113"/>
      <c r="D920" s="1103" t="str">
        <f>IF('statement of marks'!EZ69="","",'statement of marks'!EZ69)</f>
        <v/>
      </c>
      <c r="E920" s="1103"/>
      <c r="F920" s="1103"/>
      <c r="G920" s="1103" t="str">
        <f>IF('statement of marks'!FA69="","",'statement of marks'!FA69)</f>
        <v/>
      </c>
      <c r="H920" s="1103"/>
      <c r="I920" s="1103"/>
      <c r="J920" s="1103" t="str">
        <f>IF('statement of marks'!FC69="","",'statement of marks'!FC69)</f>
        <v/>
      </c>
      <c r="K920" s="1103"/>
      <c r="L920" s="1103"/>
      <c r="M920" s="1103" t="str">
        <f>IF('statement of marks'!FB69="","",'statement of marks'!FB69)</f>
        <v/>
      </c>
      <c r="N920" s="1103"/>
      <c r="O920" s="1103"/>
      <c r="P920" s="284"/>
      <c r="Q920" s="1126"/>
      <c r="R920" s="1126"/>
      <c r="S920" s="291"/>
      <c r="T920" s="1112" t="str">
        <f>IF('statement of marks'!$EZ$3="","",'statement of marks'!$EZ$3)</f>
        <v>dyk f'k{kk</v>
      </c>
      <c r="U920" s="1113"/>
      <c r="V920" s="1103" t="str">
        <f>IF('statement of marks'!EZ70="","",'statement of marks'!EZ70)</f>
        <v/>
      </c>
      <c r="W920" s="1103"/>
      <c r="X920" s="1103"/>
      <c r="Y920" s="1103" t="str">
        <f>IF('statement of marks'!FA70="","",'statement of marks'!FA70)</f>
        <v/>
      </c>
      <c r="Z920" s="1103"/>
      <c r="AA920" s="1103"/>
      <c r="AB920" s="1103" t="str">
        <f>IF('statement of marks'!FC70="","",'statement of marks'!FC70)</f>
        <v/>
      </c>
      <c r="AC920" s="1103"/>
      <c r="AD920" s="1103"/>
      <c r="AE920" s="1103" t="str">
        <f>IF('statement of marks'!FB70="","",'statement of marks'!FB70)</f>
        <v/>
      </c>
      <c r="AF920" s="1103"/>
      <c r="AG920" s="1103"/>
      <c r="AH920" s="284"/>
    </row>
    <row r="921" spans="1:34" ht="19" customHeight="1">
      <c r="A921" s="291"/>
      <c r="B921" s="1109" t="str">
        <f>IF('statement of marks'!$FJ$3="","",'statement of marks'!$FJ$3)</f>
        <v>LokLF; ,oe~ 'kkjhfjd f'k{kk</v>
      </c>
      <c r="C921" s="1110"/>
      <c r="D921" s="1103" t="str">
        <f>IF('statement of marks'!FJ69="","",'statement of marks'!FJ69)</f>
        <v/>
      </c>
      <c r="E921" s="1103"/>
      <c r="F921" s="1103"/>
      <c r="G921" s="1103" t="str">
        <f>IF('statement of marks'!FK69="","",'statement of marks'!FK69)</f>
        <v/>
      </c>
      <c r="H921" s="1103"/>
      <c r="I921" s="1103"/>
      <c r="J921" s="1103" t="str">
        <f>IF('statement of marks'!FM69="","",'statement of marks'!FM69)</f>
        <v/>
      </c>
      <c r="K921" s="1103"/>
      <c r="L921" s="1103"/>
      <c r="M921" s="1103" t="str">
        <f>IF('statement of marks'!FL69="","",'statement of marks'!FL69)</f>
        <v/>
      </c>
      <c r="N921" s="1103"/>
      <c r="O921" s="1103"/>
      <c r="P921" s="284"/>
      <c r="Q921" s="1126"/>
      <c r="R921" s="1126"/>
      <c r="S921" s="291"/>
      <c r="T921" s="1109" t="str">
        <f>IF('statement of marks'!$FJ$3="","",'statement of marks'!$FJ$3)</f>
        <v>LokLF; ,oe~ 'kkjhfjd f'k{kk</v>
      </c>
      <c r="U921" s="1110"/>
      <c r="V921" s="1103" t="str">
        <f>IF('statement of marks'!FJ70="","",'statement of marks'!FJ70)</f>
        <v/>
      </c>
      <c r="W921" s="1103"/>
      <c r="X921" s="1103"/>
      <c r="Y921" s="1103" t="str">
        <f>IF('statement of marks'!FK70="","",'statement of marks'!FK70)</f>
        <v/>
      </c>
      <c r="Z921" s="1103"/>
      <c r="AA921" s="1103"/>
      <c r="AB921" s="1103" t="str">
        <f>IF('statement of marks'!FM70="","",'statement of marks'!FM70)</f>
        <v/>
      </c>
      <c r="AC921" s="1103"/>
      <c r="AD921" s="1103"/>
      <c r="AE921" s="1103" t="str">
        <f>IF('statement of marks'!FL70="","",'statement of marks'!FL70)</f>
        <v/>
      </c>
      <c r="AF921" s="1103"/>
      <c r="AG921" s="1103"/>
      <c r="AH921" s="284"/>
    </row>
    <row r="922" spans="1:34" ht="19" customHeight="1">
      <c r="A922" s="291"/>
      <c r="B922" s="1104" t="s">
        <v>273</v>
      </c>
      <c r="C922" s="1105"/>
      <c r="D922" s="1081" t="str">
        <f>details!$DZ$3</f>
        <v>vxLr rd</v>
      </c>
      <c r="E922" s="1081"/>
      <c r="F922" s="1081"/>
      <c r="G922" s="1081" t="str">
        <f>details!$ED$3</f>
        <v>vDVwcj rd</v>
      </c>
      <c r="H922" s="1081"/>
      <c r="I922" s="1081"/>
      <c r="J922" s="1081" t="str">
        <f>details!$EL$3</f>
        <v>Qjojh rd</v>
      </c>
      <c r="K922" s="1081"/>
      <c r="L922" s="1081"/>
      <c r="M922" s="1081" t="str">
        <f>details!$EH$3</f>
        <v>fnlEcj rd</v>
      </c>
      <c r="N922" s="1081"/>
      <c r="O922" s="1081"/>
      <c r="P922" s="284"/>
      <c r="Q922" s="1126"/>
      <c r="R922" s="1126"/>
      <c r="S922" s="291"/>
      <c r="T922" s="1104" t="s">
        <v>273</v>
      </c>
      <c r="U922" s="1105"/>
      <c r="V922" s="1106" t="str">
        <f>details!$DZ$3</f>
        <v>vxLr rd</v>
      </c>
      <c r="W922" s="1107"/>
      <c r="X922" s="1108"/>
      <c r="Y922" s="1106" t="str">
        <f>details!$ED$3</f>
        <v>vDVwcj rd</v>
      </c>
      <c r="Z922" s="1107"/>
      <c r="AA922" s="1108"/>
      <c r="AB922" s="1106" t="str">
        <f>details!$EL$3</f>
        <v>Qjojh rd</v>
      </c>
      <c r="AC922" s="1107"/>
      <c r="AD922" s="1108"/>
      <c r="AE922" s="1106" t="str">
        <f>details!$EH$3</f>
        <v>fnlEcj rd</v>
      </c>
      <c r="AF922" s="1107"/>
      <c r="AG922" s="1108"/>
      <c r="AH922" s="284"/>
    </row>
    <row r="923" spans="1:34" ht="19" customHeight="1">
      <c r="A923" s="291"/>
      <c r="B923" s="1100" t="s">
        <v>99</v>
      </c>
      <c r="C923" s="1101"/>
      <c r="D923" s="1102" t="str">
        <f>IF(details!EA69="","",details!EA69)</f>
        <v/>
      </c>
      <c r="E923" s="1102"/>
      <c r="F923" s="1102"/>
      <c r="G923" s="1102" t="str">
        <f>IF(details!EE69="","",details!EE69)</f>
        <v/>
      </c>
      <c r="H923" s="1102"/>
      <c r="I923" s="1102"/>
      <c r="J923" s="1102" t="str">
        <f>IF(details!EM69="","",details!EM69)</f>
        <v/>
      </c>
      <c r="K923" s="1102"/>
      <c r="L923" s="1102"/>
      <c r="M923" s="1102" t="str">
        <f>IF(details!EI69="","",details!EI69)</f>
        <v/>
      </c>
      <c r="N923" s="1102"/>
      <c r="O923" s="1102"/>
      <c r="P923" s="295"/>
      <c r="Q923" s="1126"/>
      <c r="R923" s="1126"/>
      <c r="S923" s="291"/>
      <c r="T923" s="1100" t="s">
        <v>99</v>
      </c>
      <c r="U923" s="1101"/>
      <c r="V923" s="1091" t="str">
        <f>IF(details!EA70="","",details!EA70)</f>
        <v/>
      </c>
      <c r="W923" s="1092"/>
      <c r="X923" s="1093"/>
      <c r="Y923" s="1091" t="str">
        <f>IF(details!EE70="","",details!EE70)</f>
        <v/>
      </c>
      <c r="Z923" s="1092"/>
      <c r="AA923" s="1093"/>
      <c r="AB923" s="1091" t="str">
        <f>IF(details!EM70="","",details!EM70)</f>
        <v/>
      </c>
      <c r="AC923" s="1092"/>
      <c r="AD923" s="1093"/>
      <c r="AE923" s="1091" t="str">
        <f>IF(details!EI70="","",details!EI70)</f>
        <v/>
      </c>
      <c r="AF923" s="1092"/>
      <c r="AG923" s="1093"/>
      <c r="AH923" s="285"/>
    </row>
    <row r="924" spans="1:34" ht="19" customHeight="1">
      <c r="A924" s="292"/>
      <c r="B924" s="1094" t="s">
        <v>15</v>
      </c>
      <c r="C924" s="1095"/>
      <c r="D924" s="1096" t="str">
        <f>IF(details!DZ69="","",details!DZ69)</f>
        <v/>
      </c>
      <c r="E924" s="1096"/>
      <c r="F924" s="1096"/>
      <c r="G924" s="1096" t="str">
        <f>IF(details!ED69="","",details!ED69)</f>
        <v/>
      </c>
      <c r="H924" s="1096"/>
      <c r="I924" s="1096"/>
      <c r="J924" s="1096" t="str">
        <f>IF(details!EL69="","",details!EL69)</f>
        <v/>
      </c>
      <c r="K924" s="1096"/>
      <c r="L924" s="1096"/>
      <c r="M924" s="1096" t="str">
        <f>IF(details!EH69="","",details!EH69)</f>
        <v/>
      </c>
      <c r="N924" s="1096"/>
      <c r="O924" s="1096"/>
      <c r="P924" s="296"/>
      <c r="Q924" s="1126"/>
      <c r="R924" s="1126"/>
      <c r="S924" s="292"/>
      <c r="T924" s="1094" t="s">
        <v>15</v>
      </c>
      <c r="U924" s="1095"/>
      <c r="V924" s="1097" t="str">
        <f>IF(details!DZ70="","",details!DZ70)</f>
        <v/>
      </c>
      <c r="W924" s="1098"/>
      <c r="X924" s="1099"/>
      <c r="Y924" s="1097" t="str">
        <f>IF(details!ED70="","",details!ED70)</f>
        <v/>
      </c>
      <c r="Z924" s="1098"/>
      <c r="AA924" s="1099"/>
      <c r="AB924" s="1097" t="str">
        <f>IF(details!EL70="","",details!EL70)</f>
        <v/>
      </c>
      <c r="AC924" s="1098"/>
      <c r="AD924" s="1099"/>
      <c r="AE924" s="1097" t="str">
        <f>IF(details!EH70="","",details!EH70)</f>
        <v/>
      </c>
      <c r="AF924" s="1098"/>
      <c r="AG924" s="1099"/>
      <c r="AH924" s="286"/>
    </row>
    <row r="925" spans="1:34" ht="19" customHeight="1">
      <c r="A925" s="291"/>
      <c r="B925" s="1089" t="s">
        <v>100</v>
      </c>
      <c r="C925" s="1090"/>
      <c r="D925" s="1081"/>
      <c r="E925" s="1081"/>
      <c r="F925" s="1081"/>
      <c r="G925" s="1081"/>
      <c r="H925" s="1081"/>
      <c r="I925" s="1081"/>
      <c r="J925" s="1081"/>
      <c r="K925" s="1081"/>
      <c r="L925" s="1081"/>
      <c r="M925" s="1081"/>
      <c r="N925" s="1081"/>
      <c r="O925" s="1081"/>
      <c r="P925" s="287"/>
      <c r="Q925" s="1126"/>
      <c r="R925" s="1126"/>
      <c r="S925" s="291"/>
      <c r="T925" s="1089" t="s">
        <v>100</v>
      </c>
      <c r="U925" s="1090"/>
      <c r="V925" s="1081"/>
      <c r="W925" s="1081"/>
      <c r="X925" s="1081"/>
      <c r="Y925" s="1081"/>
      <c r="Z925" s="1081"/>
      <c r="AA925" s="1081"/>
      <c r="AB925" s="1081"/>
      <c r="AC925" s="1081"/>
      <c r="AD925" s="1081"/>
      <c r="AE925" s="1081"/>
      <c r="AF925" s="1081"/>
      <c r="AG925" s="1081"/>
      <c r="AH925" s="287"/>
    </row>
    <row r="926" spans="1:34" ht="19" customHeight="1">
      <c r="A926" s="291"/>
      <c r="B926" s="1087" t="s">
        <v>80</v>
      </c>
      <c r="C926" s="1088"/>
      <c r="D926" s="1081"/>
      <c r="E926" s="1081"/>
      <c r="F926" s="1081"/>
      <c r="G926" s="1081"/>
      <c r="H926" s="1081"/>
      <c r="I926" s="1081"/>
      <c r="J926" s="1081"/>
      <c r="K926" s="1081"/>
      <c r="L926" s="1081"/>
      <c r="M926" s="1081"/>
      <c r="N926" s="1081"/>
      <c r="O926" s="1081"/>
      <c r="P926" s="287"/>
      <c r="Q926" s="1126"/>
      <c r="R926" s="1126"/>
      <c r="S926" s="291"/>
      <c r="T926" s="1087" t="s">
        <v>80</v>
      </c>
      <c r="U926" s="1088"/>
      <c r="V926" s="1081"/>
      <c r="W926" s="1081"/>
      <c r="X926" s="1081"/>
      <c r="Y926" s="1081"/>
      <c r="Z926" s="1081"/>
      <c r="AA926" s="1081"/>
      <c r="AB926" s="1081"/>
      <c r="AC926" s="1081"/>
      <c r="AD926" s="1081"/>
      <c r="AE926" s="1081"/>
      <c r="AF926" s="1081"/>
      <c r="AG926" s="1081"/>
      <c r="AH926" s="287"/>
    </row>
    <row r="927" spans="1:34" ht="19" customHeight="1">
      <c r="A927" s="291"/>
      <c r="B927" s="1085" t="s">
        <v>101</v>
      </c>
      <c r="C927" s="1086"/>
      <c r="D927" s="1081"/>
      <c r="E927" s="1081"/>
      <c r="F927" s="1081"/>
      <c r="G927" s="1081"/>
      <c r="H927" s="1081"/>
      <c r="I927" s="1081"/>
      <c r="J927" s="1081"/>
      <c r="K927" s="1081"/>
      <c r="L927" s="1081"/>
      <c r="M927" s="1081"/>
      <c r="N927" s="1081"/>
      <c r="O927" s="1081"/>
      <c r="P927" s="287"/>
      <c r="Q927" s="1126"/>
      <c r="R927" s="1126"/>
      <c r="S927" s="291"/>
      <c r="T927" s="1085" t="s">
        <v>101</v>
      </c>
      <c r="U927" s="1086"/>
      <c r="V927" s="1081"/>
      <c r="W927" s="1081"/>
      <c r="X927" s="1081"/>
      <c r="Y927" s="1081"/>
      <c r="Z927" s="1081"/>
      <c r="AA927" s="1081"/>
      <c r="AB927" s="1081"/>
      <c r="AC927" s="1081"/>
      <c r="AD927" s="1081"/>
      <c r="AE927" s="1081"/>
      <c r="AF927" s="1081"/>
      <c r="AG927" s="1081"/>
      <c r="AH927" s="287"/>
    </row>
    <row r="928" spans="1:34" ht="19" customHeight="1" thickBot="1">
      <c r="A928" s="293"/>
      <c r="B928" s="1082" t="s">
        <v>102</v>
      </c>
      <c r="C928" s="1083"/>
      <c r="D928" s="1084"/>
      <c r="E928" s="1084"/>
      <c r="F928" s="1084"/>
      <c r="G928" s="1084"/>
      <c r="H928" s="1084"/>
      <c r="I928" s="1084"/>
      <c r="J928" s="1084"/>
      <c r="K928" s="1084"/>
      <c r="L928" s="1084"/>
      <c r="M928" s="1084"/>
      <c r="N928" s="1084"/>
      <c r="O928" s="1084"/>
      <c r="P928" s="288"/>
      <c r="Q928" s="1126"/>
      <c r="R928" s="1126"/>
      <c r="S928" s="293"/>
      <c r="T928" s="1082" t="s">
        <v>102</v>
      </c>
      <c r="U928" s="1083"/>
      <c r="V928" s="1084"/>
      <c r="W928" s="1084"/>
      <c r="X928" s="1084"/>
      <c r="Y928" s="1084"/>
      <c r="Z928" s="1084"/>
      <c r="AA928" s="1084"/>
      <c r="AB928" s="1084"/>
      <c r="AC928" s="1084"/>
      <c r="AD928" s="1084"/>
      <c r="AE928" s="1084"/>
      <c r="AF928" s="1084"/>
      <c r="AG928" s="1084"/>
      <c r="AH928" s="288"/>
    </row>
    <row r="929" spans="1:34" ht="19" customHeight="1">
      <c r="A929" s="290"/>
      <c r="B929" s="1123" t="s">
        <v>47</v>
      </c>
      <c r="C929" s="1124"/>
      <c r="D929" s="1124"/>
      <c r="E929" s="1124"/>
      <c r="F929" s="1124"/>
      <c r="G929" s="1124"/>
      <c r="H929" s="1124"/>
      <c r="I929" s="1124"/>
      <c r="J929" s="1124"/>
      <c r="K929" s="1124"/>
      <c r="L929" s="1124"/>
      <c r="M929" s="1124"/>
      <c r="N929" s="1124"/>
      <c r="O929" s="1124"/>
      <c r="P929" s="1125"/>
      <c r="Q929" s="1126"/>
      <c r="R929" s="1126"/>
      <c r="S929" s="290"/>
      <c r="T929" s="1123" t="s">
        <v>47</v>
      </c>
      <c r="U929" s="1124"/>
      <c r="V929" s="1124"/>
      <c r="W929" s="1124"/>
      <c r="X929" s="1124"/>
      <c r="Y929" s="1124"/>
      <c r="Z929" s="1124"/>
      <c r="AA929" s="1124"/>
      <c r="AB929" s="1124"/>
      <c r="AC929" s="1124"/>
      <c r="AD929" s="1124"/>
      <c r="AE929" s="1124"/>
      <c r="AF929" s="1124"/>
      <c r="AG929" s="1124"/>
      <c r="AH929" s="1125"/>
    </row>
    <row r="930" spans="1:34" ht="19" customHeight="1">
      <c r="A930" s="1127"/>
      <c r="B930" s="1128" t="str">
        <f>'statement of marks'!$A$1</f>
        <v>jk- ck- ek/;fed fo|ky; uohu] fuEckgsM+k</v>
      </c>
      <c r="C930" s="1129"/>
      <c r="D930" s="1129"/>
      <c r="E930" s="1129"/>
      <c r="F930" s="1129"/>
      <c r="G930" s="1129"/>
      <c r="H930" s="1129"/>
      <c r="I930" s="1129"/>
      <c r="J930" s="1129"/>
      <c r="K930" s="1129"/>
      <c r="L930" s="1129"/>
      <c r="M930" s="1129"/>
      <c r="N930" s="1129"/>
      <c r="O930" s="1129"/>
      <c r="P930" s="1130"/>
      <c r="Q930" s="1126"/>
      <c r="R930" s="1126"/>
      <c r="S930" s="1127"/>
      <c r="T930" s="1128" t="str">
        <f>'statement of marks'!$A$1</f>
        <v>jk- ck- ek/;fed fo|ky; uohu] fuEckgsM+k</v>
      </c>
      <c r="U930" s="1129"/>
      <c r="V930" s="1129"/>
      <c r="W930" s="1129"/>
      <c r="X930" s="1129"/>
      <c r="Y930" s="1129"/>
      <c r="Z930" s="1129"/>
      <c r="AA930" s="1129"/>
      <c r="AB930" s="1129"/>
      <c r="AC930" s="1129"/>
      <c r="AD930" s="1129"/>
      <c r="AE930" s="1129"/>
      <c r="AF930" s="1129"/>
      <c r="AG930" s="1129"/>
      <c r="AH930" s="1130"/>
    </row>
    <row r="931" spans="1:34" ht="19" customHeight="1">
      <c r="A931" s="1127"/>
      <c r="B931" s="1128"/>
      <c r="C931" s="1129"/>
      <c r="D931" s="1129"/>
      <c r="E931" s="1129"/>
      <c r="F931" s="1129"/>
      <c r="G931" s="1129"/>
      <c r="H931" s="1129"/>
      <c r="I931" s="1129"/>
      <c r="J931" s="1129"/>
      <c r="K931" s="1129"/>
      <c r="L931" s="1129"/>
      <c r="M931" s="1129"/>
      <c r="N931" s="1129"/>
      <c r="O931" s="1129"/>
      <c r="P931" s="1130"/>
      <c r="Q931" s="1126"/>
      <c r="R931" s="1126"/>
      <c r="S931" s="1127"/>
      <c r="T931" s="1128"/>
      <c r="U931" s="1129"/>
      <c r="V931" s="1129"/>
      <c r="W931" s="1129"/>
      <c r="X931" s="1129"/>
      <c r="Y931" s="1129"/>
      <c r="Z931" s="1129"/>
      <c r="AA931" s="1129"/>
      <c r="AB931" s="1129"/>
      <c r="AC931" s="1129"/>
      <c r="AD931" s="1129"/>
      <c r="AE931" s="1129"/>
      <c r="AF931" s="1129"/>
      <c r="AG931" s="1129"/>
      <c r="AH931" s="1130"/>
    </row>
    <row r="932" spans="1:34" ht="19" customHeight="1">
      <c r="A932" s="291"/>
      <c r="B932" s="1131" t="s">
        <v>96</v>
      </c>
      <c r="C932" s="1132"/>
      <c r="D932" s="1119" t="str">
        <f>'statement of marks'!$H$3</f>
        <v>2015-16</v>
      </c>
      <c r="E932" s="1119"/>
      <c r="F932" s="1119"/>
      <c r="G932" s="1119"/>
      <c r="H932" s="1119"/>
      <c r="I932" s="1119"/>
      <c r="J932" s="1119"/>
      <c r="K932" s="1119"/>
      <c r="L932" s="1119"/>
      <c r="M932" s="1119"/>
      <c r="N932" s="1119"/>
      <c r="O932" s="1119"/>
      <c r="P932" s="1120"/>
      <c r="Q932" s="1126"/>
      <c r="R932" s="1126"/>
      <c r="S932" s="291"/>
      <c r="T932" s="1131" t="s">
        <v>96</v>
      </c>
      <c r="U932" s="1132"/>
      <c r="V932" s="1119" t="str">
        <f>'statement of marks'!$H$3</f>
        <v>2015-16</v>
      </c>
      <c r="W932" s="1119"/>
      <c r="X932" s="1119"/>
      <c r="Y932" s="1119"/>
      <c r="Z932" s="1119"/>
      <c r="AA932" s="1119"/>
      <c r="AB932" s="1119"/>
      <c r="AC932" s="1119"/>
      <c r="AD932" s="1119"/>
      <c r="AE932" s="1119"/>
      <c r="AF932" s="1119"/>
      <c r="AG932" s="1119"/>
      <c r="AH932" s="1120"/>
    </row>
    <row r="933" spans="1:34" ht="19" customHeight="1">
      <c r="A933" s="291"/>
      <c r="B933" s="1114" t="s">
        <v>218</v>
      </c>
      <c r="C933" s="1115"/>
      <c r="D933" s="1115" t="str">
        <f>IF('statement of marks'!J71="","",'statement of marks'!J71)</f>
        <v/>
      </c>
      <c r="E933" s="1115"/>
      <c r="F933" s="1115"/>
      <c r="G933" s="1115"/>
      <c r="H933" s="1115"/>
      <c r="I933" s="1115"/>
      <c r="J933" s="1115"/>
      <c r="K933" s="1115"/>
      <c r="L933" s="1115"/>
      <c r="M933" s="1115"/>
      <c r="N933" s="1115"/>
      <c r="O933" s="1115"/>
      <c r="P933" s="1133"/>
      <c r="Q933" s="1126"/>
      <c r="R933" s="1126"/>
      <c r="S933" s="291"/>
      <c r="T933" s="1114" t="s">
        <v>218</v>
      </c>
      <c r="U933" s="1115"/>
      <c r="V933" s="1115" t="str">
        <f>IF('statement of marks'!J72="","",'statement of marks'!J72)</f>
        <v/>
      </c>
      <c r="W933" s="1115"/>
      <c r="X933" s="1115"/>
      <c r="Y933" s="1115"/>
      <c r="Z933" s="1115"/>
      <c r="AA933" s="1115"/>
      <c r="AB933" s="1115"/>
      <c r="AC933" s="1115"/>
      <c r="AD933" s="1115"/>
      <c r="AE933" s="1115"/>
      <c r="AF933" s="1115"/>
      <c r="AG933" s="1115"/>
      <c r="AH933" s="1133"/>
    </row>
    <row r="934" spans="1:34" ht="19" customHeight="1">
      <c r="A934" s="291"/>
      <c r="B934" s="1114" t="s">
        <v>219</v>
      </c>
      <c r="C934" s="1115"/>
      <c r="D934" s="1115" t="str">
        <f>IF('statement of marks'!K71="","",'statement of marks'!K71)</f>
        <v/>
      </c>
      <c r="E934" s="1115"/>
      <c r="F934" s="1115"/>
      <c r="G934" s="1115"/>
      <c r="H934" s="1115"/>
      <c r="I934" s="1115"/>
      <c r="J934" s="1115"/>
      <c r="K934" s="1115"/>
      <c r="L934" s="1115"/>
      <c r="M934" s="1115"/>
      <c r="N934" s="1115"/>
      <c r="O934" s="1115"/>
      <c r="P934" s="1133"/>
      <c r="Q934" s="1126"/>
      <c r="R934" s="1126"/>
      <c r="S934" s="291"/>
      <c r="T934" s="1114" t="s">
        <v>219</v>
      </c>
      <c r="U934" s="1115"/>
      <c r="V934" s="1115" t="str">
        <f>IF('statement of marks'!K72="","",'statement of marks'!K72)</f>
        <v/>
      </c>
      <c r="W934" s="1115"/>
      <c r="X934" s="1115"/>
      <c r="Y934" s="1115"/>
      <c r="Z934" s="1115"/>
      <c r="AA934" s="1115"/>
      <c r="AB934" s="1115"/>
      <c r="AC934" s="1115"/>
      <c r="AD934" s="1115"/>
      <c r="AE934" s="1115"/>
      <c r="AF934" s="1115"/>
      <c r="AG934" s="1115"/>
      <c r="AH934" s="1133"/>
    </row>
    <row r="935" spans="1:34" ht="19" customHeight="1">
      <c r="A935" s="291"/>
      <c r="B935" s="1114" t="s">
        <v>220</v>
      </c>
      <c r="C935" s="1115"/>
      <c r="D935" s="1115" t="str">
        <f>IF('statement of marks'!L71="","",'statement of marks'!L71)</f>
        <v/>
      </c>
      <c r="E935" s="1115"/>
      <c r="F935" s="1115"/>
      <c r="G935" s="1115"/>
      <c r="H935" s="1115"/>
      <c r="I935" s="1115"/>
      <c r="J935" s="1115"/>
      <c r="K935" s="1115"/>
      <c r="L935" s="1115"/>
      <c r="M935" s="1115"/>
      <c r="N935" s="1115"/>
      <c r="O935" s="1115"/>
      <c r="P935" s="1133"/>
      <c r="Q935" s="1126"/>
      <c r="R935" s="1126"/>
      <c r="S935" s="291"/>
      <c r="T935" s="1114" t="s">
        <v>220</v>
      </c>
      <c r="U935" s="1115"/>
      <c r="V935" s="1115" t="str">
        <f>IF('statement of marks'!L72="","",'statement of marks'!L72)</f>
        <v/>
      </c>
      <c r="W935" s="1115"/>
      <c r="X935" s="1115"/>
      <c r="Y935" s="1115"/>
      <c r="Z935" s="1115"/>
      <c r="AA935" s="1115"/>
      <c r="AB935" s="1115"/>
      <c r="AC935" s="1115"/>
      <c r="AD935" s="1115"/>
      <c r="AE935" s="1115"/>
      <c r="AF935" s="1115"/>
      <c r="AG935" s="1115"/>
      <c r="AH935" s="1133"/>
    </row>
    <row r="936" spans="1:34" ht="19" customHeight="1">
      <c r="A936" s="291"/>
      <c r="B936" s="1114" t="s">
        <v>221</v>
      </c>
      <c r="C936" s="1115"/>
      <c r="D936" s="1119" t="str">
        <f>'statement of marks'!$G$3</f>
        <v>6 A</v>
      </c>
      <c r="E936" s="1119"/>
      <c r="F936" s="1119"/>
      <c r="G936" s="1119"/>
      <c r="H936" s="1115" t="s">
        <v>9</v>
      </c>
      <c r="I936" s="1115"/>
      <c r="J936" s="1115"/>
      <c r="K936" s="1115"/>
      <c r="L936" s="1115"/>
      <c r="M936" s="1119" t="str">
        <f>IF('statement of marks'!D71="","",'statement of marks'!D71)</f>
        <v/>
      </c>
      <c r="N936" s="1119"/>
      <c r="O936" s="1119"/>
      <c r="P936" s="1120"/>
      <c r="Q936" s="1126"/>
      <c r="R936" s="1126"/>
      <c r="S936" s="291"/>
      <c r="T936" s="1114" t="s">
        <v>221</v>
      </c>
      <c r="U936" s="1115"/>
      <c r="V936" s="1119" t="str">
        <f>'statement of marks'!$G$3</f>
        <v>6 A</v>
      </c>
      <c r="W936" s="1119"/>
      <c r="X936" s="1119"/>
      <c r="Y936" s="1119"/>
      <c r="Z936" s="1115" t="s">
        <v>9</v>
      </c>
      <c r="AA936" s="1115"/>
      <c r="AB936" s="1115"/>
      <c r="AC936" s="1115"/>
      <c r="AD936" s="1115"/>
      <c r="AE936" s="1119" t="str">
        <f>IF('statement of marks'!D72="","",'statement of marks'!D72)</f>
        <v/>
      </c>
      <c r="AF936" s="1119"/>
      <c r="AG936" s="1119"/>
      <c r="AH936" s="1120"/>
    </row>
    <row r="937" spans="1:34" ht="19" customHeight="1">
      <c r="A937" s="291"/>
      <c r="B937" s="1114" t="s">
        <v>222</v>
      </c>
      <c r="C937" s="1115"/>
      <c r="D937" s="1119" t="str">
        <f>IF('statement of marks'!F71="","",'statement of marks'!F71)</f>
        <v/>
      </c>
      <c r="E937" s="1119"/>
      <c r="F937" s="1119"/>
      <c r="G937" s="1119"/>
      <c r="H937" s="1115" t="s">
        <v>0</v>
      </c>
      <c r="I937" s="1115"/>
      <c r="J937" s="1115"/>
      <c r="K937" s="1115"/>
      <c r="L937" s="1115"/>
      <c r="M937" s="1121" t="str">
        <f>IF('statement of marks'!H71="","",'statement of marks'!H71)</f>
        <v/>
      </c>
      <c r="N937" s="1121"/>
      <c r="O937" s="1121"/>
      <c r="P937" s="1122"/>
      <c r="Q937" s="1126"/>
      <c r="R937" s="1126"/>
      <c r="S937" s="291"/>
      <c r="T937" s="1114" t="s">
        <v>222</v>
      </c>
      <c r="U937" s="1115"/>
      <c r="V937" s="1119" t="str">
        <f>IF('statement of marks'!F72="","",'statement of marks'!F72)</f>
        <v/>
      </c>
      <c r="W937" s="1119"/>
      <c r="X937" s="1119"/>
      <c r="Y937" s="1119"/>
      <c r="Z937" s="1115" t="s">
        <v>0</v>
      </c>
      <c r="AA937" s="1115"/>
      <c r="AB937" s="1115"/>
      <c r="AC937" s="1115"/>
      <c r="AD937" s="1115"/>
      <c r="AE937" s="1121" t="str">
        <f>IF('statement of marks'!H72="","",'statement of marks'!H72)</f>
        <v/>
      </c>
      <c r="AF937" s="1121"/>
      <c r="AG937" s="1121"/>
      <c r="AH937" s="1122"/>
    </row>
    <row r="938" spans="1:34" ht="19" customHeight="1">
      <c r="A938" s="291"/>
      <c r="B938" s="289" t="s">
        <v>28</v>
      </c>
      <c r="C938" s="279" t="s">
        <v>97</v>
      </c>
      <c r="D938" s="1111" t="s">
        <v>1</v>
      </c>
      <c r="E938" s="1111"/>
      <c r="F938" s="1111"/>
      <c r="G938" s="1111" t="s">
        <v>21</v>
      </c>
      <c r="H938" s="1111"/>
      <c r="I938" s="1111"/>
      <c r="J938" s="1111" t="s">
        <v>68</v>
      </c>
      <c r="K938" s="1111"/>
      <c r="L938" s="1111"/>
      <c r="M938" s="1111" t="s">
        <v>98</v>
      </c>
      <c r="N938" s="1111"/>
      <c r="O938" s="1111"/>
      <c r="P938" s="280" t="s">
        <v>278</v>
      </c>
      <c r="Q938" s="1126"/>
      <c r="R938" s="1126"/>
      <c r="S938" s="291"/>
      <c r="T938" s="289" t="s">
        <v>28</v>
      </c>
      <c r="U938" s="279" t="s">
        <v>97</v>
      </c>
      <c r="V938" s="1111" t="s">
        <v>1</v>
      </c>
      <c r="W938" s="1111"/>
      <c r="X938" s="1111"/>
      <c r="Y938" s="1111" t="s">
        <v>21</v>
      </c>
      <c r="Z938" s="1111"/>
      <c r="AA938" s="1111"/>
      <c r="AB938" s="1111" t="s">
        <v>68</v>
      </c>
      <c r="AC938" s="1111"/>
      <c r="AD938" s="1111"/>
      <c r="AE938" s="1111" t="s">
        <v>98</v>
      </c>
      <c r="AF938" s="1111"/>
      <c r="AG938" s="1111"/>
      <c r="AH938" s="280" t="s">
        <v>278</v>
      </c>
    </row>
    <row r="939" spans="1:34" ht="19" customHeight="1">
      <c r="A939" s="291"/>
      <c r="B939" s="1104" t="s">
        <v>3</v>
      </c>
      <c r="C939" s="1105"/>
      <c r="D939" s="312">
        <f>IF('statement of marks'!M$6="","",'statement of marks'!M$6)</f>
        <v>5</v>
      </c>
      <c r="E939" s="312">
        <f>IF('statement of marks'!N$6="","",'statement of marks'!N$6)</f>
        <v>5</v>
      </c>
      <c r="F939" s="312">
        <f>IF('statement of marks'!O$6="","",'statement of marks'!O$6)</f>
        <v>10</v>
      </c>
      <c r="G939" s="312">
        <f>IF('statement of marks'!P$6="","",'statement of marks'!P$6)</f>
        <v>5</v>
      </c>
      <c r="H939" s="312">
        <f>IF('statement of marks'!Q$6="","",'statement of marks'!Q$6)</f>
        <v>5</v>
      </c>
      <c r="I939" s="312">
        <f>IF('statement of marks'!R$6="","",'statement of marks'!R$6)</f>
        <v>10</v>
      </c>
      <c r="J939" s="312">
        <f>IF('statement of marks'!S$6="","",'statement of marks'!S$6)</f>
        <v>5</v>
      </c>
      <c r="K939" s="312">
        <f>IF('statement of marks'!T$6="","",'statement of marks'!T$6)</f>
        <v>5</v>
      </c>
      <c r="L939" s="312">
        <f>IF('statement of marks'!U$6="","",'statement of marks'!U$6)</f>
        <v>10</v>
      </c>
      <c r="M939" s="312">
        <f>IF('statement of marks'!W$6="","",'statement of marks'!W$6)</f>
        <v>50</v>
      </c>
      <c r="N939" s="312">
        <f>IF('statement of marks'!X$6="","",'statement of marks'!X$6)</f>
        <v>20</v>
      </c>
      <c r="O939" s="312">
        <f>IF('statement of marks'!Y$6="","",'statement of marks'!Y$6)</f>
        <v>70</v>
      </c>
      <c r="P939" s="281">
        <f>IF('statement of marks'!Z$6="","",'statement of marks'!Z$6)</f>
        <v>100</v>
      </c>
      <c r="Q939" s="1126"/>
      <c r="R939" s="1126"/>
      <c r="S939" s="291"/>
      <c r="T939" s="1104" t="s">
        <v>3</v>
      </c>
      <c r="U939" s="1105"/>
      <c r="V939" s="312">
        <f>IF('statement of marks'!M$6="","",'statement of marks'!M$6)</f>
        <v>5</v>
      </c>
      <c r="W939" s="312">
        <f>IF('statement of marks'!N$6="","",'statement of marks'!N$6)</f>
        <v>5</v>
      </c>
      <c r="X939" s="312">
        <f>IF('statement of marks'!O$6="","",'statement of marks'!O$6)</f>
        <v>10</v>
      </c>
      <c r="Y939" s="312">
        <f>IF('statement of marks'!P$6="","",'statement of marks'!P$6)</f>
        <v>5</v>
      </c>
      <c r="Z939" s="312">
        <f>IF('statement of marks'!Q$6="","",'statement of marks'!Q$6)</f>
        <v>5</v>
      </c>
      <c r="AA939" s="312">
        <f>IF('statement of marks'!R$6="","",'statement of marks'!R$6)</f>
        <v>10</v>
      </c>
      <c r="AB939" s="312">
        <f>IF('statement of marks'!S$6="","",'statement of marks'!S$6)</f>
        <v>5</v>
      </c>
      <c r="AC939" s="312">
        <f>IF('statement of marks'!T$6="","",'statement of marks'!T$6)</f>
        <v>5</v>
      </c>
      <c r="AD939" s="312">
        <f>IF('statement of marks'!U$6="","",'statement of marks'!U$6)</f>
        <v>10</v>
      </c>
      <c r="AE939" s="312">
        <f>IF('statement of marks'!W$6="","",'statement of marks'!W$6)</f>
        <v>50</v>
      </c>
      <c r="AF939" s="312">
        <f>IF('statement of marks'!X$6="","",'statement of marks'!X$6)</f>
        <v>20</v>
      </c>
      <c r="AG939" s="312">
        <f>IF('statement of marks'!Y$6="","",'statement of marks'!Y$6)</f>
        <v>70</v>
      </c>
      <c r="AH939" s="281">
        <f>IF('statement of marks'!Z$6="","",'statement of marks'!Z$6)</f>
        <v>100</v>
      </c>
    </row>
    <row r="940" spans="1:34" ht="19" customHeight="1">
      <c r="A940" s="291"/>
      <c r="B940" s="1114" t="str">
        <f>IF('statement of marks'!$M$3="","",'statement of marks'!$M$3)</f>
        <v>fgUnh</v>
      </c>
      <c r="C940" s="1115"/>
      <c r="D940" s="277" t="str">
        <f>IF('statement of marks'!M71="","",'statement of marks'!M71)</f>
        <v/>
      </c>
      <c r="E940" s="277" t="str">
        <f>IF('statement of marks'!N71="","",'statement of marks'!N71)</f>
        <v/>
      </c>
      <c r="F940" s="275" t="str">
        <f>IF('statement of marks'!O71="","",'statement of marks'!O71)</f>
        <v/>
      </c>
      <c r="G940" s="277" t="str">
        <f>IF('statement of marks'!P71="","",'statement of marks'!P71)</f>
        <v/>
      </c>
      <c r="H940" s="277" t="str">
        <f>IF('statement of marks'!Q71="","",'statement of marks'!Q71)</f>
        <v/>
      </c>
      <c r="I940" s="275" t="str">
        <f>IF('statement of marks'!R71="","",'statement of marks'!R71)</f>
        <v/>
      </c>
      <c r="J940" s="277" t="str">
        <f>IF('statement of marks'!S71="","",'statement of marks'!S71)</f>
        <v/>
      </c>
      <c r="K940" s="277" t="str">
        <f>IF('statement of marks'!T71="","",'statement of marks'!T71)</f>
        <v/>
      </c>
      <c r="L940" s="275" t="str">
        <f>IF('statement of marks'!U71="","",'statement of marks'!U71)</f>
        <v/>
      </c>
      <c r="M940" s="277" t="str">
        <f>IF('statement of marks'!W71="","",'statement of marks'!W71)</f>
        <v/>
      </c>
      <c r="N940" s="277" t="str">
        <f>IF('statement of marks'!X71="","",'statement of marks'!X71)</f>
        <v/>
      </c>
      <c r="O940" s="275" t="str">
        <f>IF('statement of marks'!Y71="","",'statement of marks'!Y71)</f>
        <v/>
      </c>
      <c r="P940" s="281" t="str">
        <f>IF('statement of marks'!Z71="","",'statement of marks'!Z71)</f>
        <v/>
      </c>
      <c r="Q940" s="1126"/>
      <c r="R940" s="1126"/>
      <c r="S940" s="291"/>
      <c r="T940" s="1114" t="str">
        <f>IF('statement of marks'!$M$3="","",'statement of marks'!$M$3)</f>
        <v>fgUnh</v>
      </c>
      <c r="U940" s="1115"/>
      <c r="V940" s="277" t="str">
        <f>IF('statement of marks'!M72="","",'statement of marks'!M72)</f>
        <v/>
      </c>
      <c r="W940" s="277" t="str">
        <f>IF('statement of marks'!N72="","",'statement of marks'!N72)</f>
        <v/>
      </c>
      <c r="X940" s="275" t="str">
        <f>IF('statement of marks'!O72="","",'statement of marks'!O72)</f>
        <v/>
      </c>
      <c r="Y940" s="277" t="str">
        <f>IF('statement of marks'!P72="","",'statement of marks'!P72)</f>
        <v/>
      </c>
      <c r="Z940" s="277" t="str">
        <f>IF('statement of marks'!Q72="","",'statement of marks'!Q72)</f>
        <v/>
      </c>
      <c r="AA940" s="275" t="str">
        <f>IF('statement of marks'!R72="","",'statement of marks'!R72)</f>
        <v/>
      </c>
      <c r="AB940" s="277" t="str">
        <f>IF('statement of marks'!S72="","",'statement of marks'!S72)</f>
        <v/>
      </c>
      <c r="AC940" s="277" t="str">
        <f>IF('statement of marks'!T72="","",'statement of marks'!T72)</f>
        <v/>
      </c>
      <c r="AD940" s="275" t="str">
        <f>IF('statement of marks'!U72="","",'statement of marks'!U72)</f>
        <v/>
      </c>
      <c r="AE940" s="277" t="str">
        <f>IF('statement of marks'!W72="","",'statement of marks'!W72)</f>
        <v/>
      </c>
      <c r="AF940" s="277" t="str">
        <f>IF('statement of marks'!X72="","",'statement of marks'!X72)</f>
        <v/>
      </c>
      <c r="AG940" s="275" t="str">
        <f>IF('statement of marks'!Y72="","",'statement of marks'!Y72)</f>
        <v/>
      </c>
      <c r="AH940" s="281" t="str">
        <f>IF('statement of marks'!Z72="","",'statement of marks'!Z72)</f>
        <v/>
      </c>
    </row>
    <row r="941" spans="1:34" ht="19" customHeight="1">
      <c r="A941" s="291"/>
      <c r="B941" s="1114" t="str">
        <f>IF('statement of marks'!$AI$3="","",'statement of marks'!$AI$3)</f>
        <v>vaxszth</v>
      </c>
      <c r="C941" s="1115"/>
      <c r="D941" s="277" t="str">
        <f>IF('statement of marks'!AI71="","",'statement of marks'!AI71)</f>
        <v/>
      </c>
      <c r="E941" s="277" t="str">
        <f>IF('statement of marks'!AJ71="","",'statement of marks'!AJ71)</f>
        <v/>
      </c>
      <c r="F941" s="275" t="str">
        <f>IF('statement of marks'!AK71="","",'statement of marks'!AK71)</f>
        <v/>
      </c>
      <c r="G941" s="277" t="str">
        <f>IF('statement of marks'!AL71="","",'statement of marks'!AL71)</f>
        <v/>
      </c>
      <c r="H941" s="277" t="str">
        <f>IF('statement of marks'!AM71="","",'statement of marks'!AM71)</f>
        <v/>
      </c>
      <c r="I941" s="275" t="str">
        <f>IF('statement of marks'!AN71="","",'statement of marks'!AN71)</f>
        <v/>
      </c>
      <c r="J941" s="277" t="str">
        <f>IF('statement of marks'!AO71="","",'statement of marks'!AO71)</f>
        <v/>
      </c>
      <c r="K941" s="277" t="str">
        <f>IF('statement of marks'!AP71="","",'statement of marks'!AP71)</f>
        <v/>
      </c>
      <c r="L941" s="275" t="str">
        <f>IF('statement of marks'!AQ71="","",'statement of marks'!AQ71)</f>
        <v/>
      </c>
      <c r="M941" s="277" t="str">
        <f>IF('statement of marks'!AS71="","",'statement of marks'!AS71)</f>
        <v/>
      </c>
      <c r="N941" s="277" t="str">
        <f>IF('statement of marks'!AT71="","",'statement of marks'!AT71)</f>
        <v/>
      </c>
      <c r="O941" s="275" t="str">
        <f>IF('statement of marks'!AU71="","",'statement of marks'!AU71)</f>
        <v/>
      </c>
      <c r="P941" s="281" t="str">
        <f>IF('statement of marks'!AV71="","",'statement of marks'!AV71)</f>
        <v/>
      </c>
      <c r="Q941" s="1126"/>
      <c r="R941" s="1126"/>
      <c r="S941" s="291"/>
      <c r="T941" s="1114" t="str">
        <f>IF('statement of marks'!$AI$3="","",'statement of marks'!$AI$3)</f>
        <v>vaxszth</v>
      </c>
      <c r="U941" s="1115"/>
      <c r="V941" s="277" t="str">
        <f>IF('statement of marks'!AI72="","",'statement of marks'!AI72)</f>
        <v/>
      </c>
      <c r="W941" s="277" t="str">
        <f>IF('statement of marks'!AJ72="","",'statement of marks'!AJ72)</f>
        <v/>
      </c>
      <c r="X941" s="275" t="str">
        <f>IF('statement of marks'!AK72="","",'statement of marks'!AK72)</f>
        <v/>
      </c>
      <c r="Y941" s="277" t="str">
        <f>IF('statement of marks'!AL72="","",'statement of marks'!AL72)</f>
        <v/>
      </c>
      <c r="Z941" s="277" t="str">
        <f>IF('statement of marks'!AM72="","",'statement of marks'!AM72)</f>
        <v/>
      </c>
      <c r="AA941" s="275" t="str">
        <f>IF('statement of marks'!AN72="","",'statement of marks'!AN72)</f>
        <v/>
      </c>
      <c r="AB941" s="277" t="str">
        <f>IF('statement of marks'!AO72="","",'statement of marks'!AO72)</f>
        <v/>
      </c>
      <c r="AC941" s="277" t="str">
        <f>IF('statement of marks'!AP72="","",'statement of marks'!AP72)</f>
        <v/>
      </c>
      <c r="AD941" s="275" t="str">
        <f>IF('statement of marks'!AQ72="","",'statement of marks'!AQ72)</f>
        <v/>
      </c>
      <c r="AE941" s="277" t="str">
        <f>IF('statement of marks'!AS72="","",'statement of marks'!AS72)</f>
        <v/>
      </c>
      <c r="AF941" s="277" t="str">
        <f>IF('statement of marks'!AT72="","",'statement of marks'!AT72)</f>
        <v/>
      </c>
      <c r="AG941" s="275" t="str">
        <f>IF('statement of marks'!AU72="","",'statement of marks'!AU72)</f>
        <v/>
      </c>
      <c r="AH941" s="281" t="str">
        <f>IF('statement of marks'!AV72="","",'statement of marks'!AV72)</f>
        <v/>
      </c>
    </row>
    <row r="942" spans="1:34" ht="19" customHeight="1">
      <c r="A942" s="291"/>
      <c r="B942" s="1114" t="str">
        <f>IF('statement of marks'!BE71="s","laLd`r",IF('statement of marks'!BE71="u","mnwZ",IF('statement of marks'!BE71="g","xqtjkrh",IF('statement of marks'!BE71="p","iatkch",IF('statement of marks'!BE71="sd","fla/kh","r`rh; Hkk""kk")))))</f>
        <v>r`rh; Hkk"kk</v>
      </c>
      <c r="C942" s="1115"/>
      <c r="D942" s="277" t="str">
        <f>IF('statement of marks'!BF71="","",'statement of marks'!BF71)</f>
        <v/>
      </c>
      <c r="E942" s="277" t="str">
        <f>IF('statement of marks'!BG71="","",'statement of marks'!BG71)</f>
        <v/>
      </c>
      <c r="F942" s="275" t="str">
        <f>IF('statement of marks'!BH71="","",'statement of marks'!BH71)</f>
        <v/>
      </c>
      <c r="G942" s="277" t="str">
        <f>IF('statement of marks'!BI71="","",'statement of marks'!BI71)</f>
        <v/>
      </c>
      <c r="H942" s="277" t="str">
        <f>IF('statement of marks'!BJ71="","",'statement of marks'!BJ71)</f>
        <v/>
      </c>
      <c r="I942" s="275" t="str">
        <f>IF('statement of marks'!BK71="","",'statement of marks'!BK71)</f>
        <v/>
      </c>
      <c r="J942" s="277" t="str">
        <f>IF('statement of marks'!BL71="","",'statement of marks'!BL71)</f>
        <v/>
      </c>
      <c r="K942" s="277" t="str">
        <f>IF('statement of marks'!BM71="","",'statement of marks'!BM71)</f>
        <v/>
      </c>
      <c r="L942" s="275" t="str">
        <f>IF('statement of marks'!BN71="","",'statement of marks'!BN71)</f>
        <v/>
      </c>
      <c r="M942" s="277" t="str">
        <f>IF('statement of marks'!BP71="","",'statement of marks'!BP71)</f>
        <v/>
      </c>
      <c r="N942" s="277" t="str">
        <f>IF('statement of marks'!BQ71="","",'statement of marks'!BQ71)</f>
        <v/>
      </c>
      <c r="O942" s="275" t="str">
        <f>IF('statement of marks'!BR71="","",'statement of marks'!BR71)</f>
        <v/>
      </c>
      <c r="P942" s="281" t="str">
        <f>IF('statement of marks'!BS71="","",'statement of marks'!BS71)</f>
        <v/>
      </c>
      <c r="Q942" s="1126"/>
      <c r="R942" s="1126"/>
      <c r="S942" s="291"/>
      <c r="T942" s="1114" t="str">
        <f>IF('statement of marks'!BE72="s","laLd`r",IF('statement of marks'!BE72="u","mnwZ",IF('statement of marks'!BE72="g","xqtjkrh",IF('statement of marks'!BE72="p","iatkch",IF('statement of marks'!BE72="sd","fla/kh","r`rh; Hkk""kk")))))</f>
        <v>r`rh; Hkk"kk</v>
      </c>
      <c r="U942" s="1115"/>
      <c r="V942" s="277" t="str">
        <f>IF('statement of marks'!BF72="","",'statement of marks'!BF72)</f>
        <v/>
      </c>
      <c r="W942" s="277" t="str">
        <f>IF('statement of marks'!BG72="","",'statement of marks'!BG72)</f>
        <v/>
      </c>
      <c r="X942" s="275" t="str">
        <f>IF('statement of marks'!BH72="","",'statement of marks'!BH72)</f>
        <v/>
      </c>
      <c r="Y942" s="277" t="str">
        <f>IF('statement of marks'!BI72="","",'statement of marks'!BI72)</f>
        <v/>
      </c>
      <c r="Z942" s="277" t="str">
        <f>IF('statement of marks'!BJ72="","",'statement of marks'!BJ72)</f>
        <v/>
      </c>
      <c r="AA942" s="275" t="str">
        <f>IF('statement of marks'!BK72="","",'statement of marks'!BK72)</f>
        <v/>
      </c>
      <c r="AB942" s="277" t="str">
        <f>IF('statement of marks'!BL72="","",'statement of marks'!BL72)</f>
        <v/>
      </c>
      <c r="AC942" s="277" t="str">
        <f>IF('statement of marks'!BM72="","",'statement of marks'!BM72)</f>
        <v/>
      </c>
      <c r="AD942" s="275" t="str">
        <f>IF('statement of marks'!BN72="","",'statement of marks'!BN72)</f>
        <v/>
      </c>
      <c r="AE942" s="277" t="str">
        <f>IF('statement of marks'!BP72="","",'statement of marks'!BP72)</f>
        <v/>
      </c>
      <c r="AF942" s="277" t="str">
        <f>IF('statement of marks'!BQ72="","",'statement of marks'!BQ72)</f>
        <v/>
      </c>
      <c r="AG942" s="275" t="str">
        <f>IF('statement of marks'!BR72="","",'statement of marks'!BR72)</f>
        <v/>
      </c>
      <c r="AH942" s="281" t="str">
        <f>IF('statement of marks'!BS72="","",'statement of marks'!BS72)</f>
        <v/>
      </c>
    </row>
    <row r="943" spans="1:34" ht="19" customHeight="1">
      <c r="A943" s="291"/>
      <c r="B943" s="1114" t="str">
        <f>IF('statement of marks'!$CB$3="","",'statement of marks'!$CB$3)</f>
        <v>xf.kr</v>
      </c>
      <c r="C943" s="1115"/>
      <c r="D943" s="277" t="str">
        <f>IF('statement of marks'!CB71="","",'statement of marks'!CB71)</f>
        <v/>
      </c>
      <c r="E943" s="277" t="str">
        <f>IF('statement of marks'!CC71="","",'statement of marks'!CC71)</f>
        <v/>
      </c>
      <c r="F943" s="275" t="str">
        <f>IF('statement of marks'!CD71="","",'statement of marks'!CD71)</f>
        <v/>
      </c>
      <c r="G943" s="277" t="str">
        <f>IF('statement of marks'!CE71="","",'statement of marks'!CE71)</f>
        <v/>
      </c>
      <c r="H943" s="277" t="str">
        <f>IF('statement of marks'!CF71="","",'statement of marks'!CF71)</f>
        <v/>
      </c>
      <c r="I943" s="275" t="str">
        <f>IF('statement of marks'!CG71="","",'statement of marks'!CG71)</f>
        <v/>
      </c>
      <c r="J943" s="277" t="str">
        <f>IF('statement of marks'!CH71="","",'statement of marks'!CH71)</f>
        <v/>
      </c>
      <c r="K943" s="277" t="str">
        <f>IF('statement of marks'!CI71="","",'statement of marks'!CI71)</f>
        <v/>
      </c>
      <c r="L943" s="275" t="str">
        <f>IF('statement of marks'!CJ71="","",'statement of marks'!CJ71)</f>
        <v/>
      </c>
      <c r="M943" s="277" t="str">
        <f>IF('statement of marks'!CL71="","",'statement of marks'!CL71)</f>
        <v/>
      </c>
      <c r="N943" s="277" t="str">
        <f>IF('statement of marks'!CM71="","",'statement of marks'!CM71)</f>
        <v/>
      </c>
      <c r="O943" s="275" t="str">
        <f>IF('statement of marks'!CN71="","",'statement of marks'!CN71)</f>
        <v/>
      </c>
      <c r="P943" s="281" t="str">
        <f>IF('statement of marks'!CO71="","",'statement of marks'!CO71)</f>
        <v/>
      </c>
      <c r="Q943" s="1126"/>
      <c r="R943" s="1126"/>
      <c r="S943" s="291"/>
      <c r="T943" s="1114" t="str">
        <f>IF('statement of marks'!$CB$3="","",'statement of marks'!$CB$3)</f>
        <v>xf.kr</v>
      </c>
      <c r="U943" s="1115"/>
      <c r="V943" s="277" t="str">
        <f>IF('statement of marks'!CB72="","",'statement of marks'!CB72)</f>
        <v/>
      </c>
      <c r="W943" s="277" t="str">
        <f>IF('statement of marks'!CC72="","",'statement of marks'!CC72)</f>
        <v/>
      </c>
      <c r="X943" s="275" t="str">
        <f>IF('statement of marks'!CD72="","",'statement of marks'!CD72)</f>
        <v/>
      </c>
      <c r="Y943" s="277" t="str">
        <f>IF('statement of marks'!CE72="","",'statement of marks'!CE72)</f>
        <v/>
      </c>
      <c r="Z943" s="277" t="str">
        <f>IF('statement of marks'!CF72="","",'statement of marks'!CF72)</f>
        <v/>
      </c>
      <c r="AA943" s="275" t="str">
        <f>IF('statement of marks'!CG72="","",'statement of marks'!CG72)</f>
        <v/>
      </c>
      <c r="AB943" s="277" t="str">
        <f>IF('statement of marks'!CH72="","",'statement of marks'!CH72)</f>
        <v/>
      </c>
      <c r="AC943" s="277" t="str">
        <f>IF('statement of marks'!CI72="","",'statement of marks'!CI72)</f>
        <v/>
      </c>
      <c r="AD943" s="275" t="str">
        <f>IF('statement of marks'!CJ72="","",'statement of marks'!CJ72)</f>
        <v/>
      </c>
      <c r="AE943" s="277" t="str">
        <f>IF('statement of marks'!CL72="","",'statement of marks'!CL72)</f>
        <v/>
      </c>
      <c r="AF943" s="277" t="str">
        <f>IF('statement of marks'!CM72="","",'statement of marks'!CM72)</f>
        <v/>
      </c>
      <c r="AG943" s="275" t="str">
        <f>IF('statement of marks'!CN72="","",'statement of marks'!CN72)</f>
        <v/>
      </c>
      <c r="AH943" s="281" t="str">
        <f>IF('statement of marks'!CO72="","",'statement of marks'!CO72)</f>
        <v/>
      </c>
    </row>
    <row r="944" spans="1:34" ht="19" customHeight="1">
      <c r="A944" s="291"/>
      <c r="B944" s="1114" t="str">
        <f>IF('statement of marks'!$CX$3="","",'statement of marks'!$CX$3)</f>
        <v>foKku</v>
      </c>
      <c r="C944" s="1115"/>
      <c r="D944" s="277" t="str">
        <f>IF('statement of marks'!CX71="","",'statement of marks'!CX71)</f>
        <v/>
      </c>
      <c r="E944" s="277" t="str">
        <f>IF('statement of marks'!CY71="","",'statement of marks'!CY71)</f>
        <v/>
      </c>
      <c r="F944" s="275" t="str">
        <f>IF('statement of marks'!CZ71="","",'statement of marks'!CZ71)</f>
        <v/>
      </c>
      <c r="G944" s="277" t="str">
        <f>IF('statement of marks'!DA71="","",'statement of marks'!DA71)</f>
        <v/>
      </c>
      <c r="H944" s="277" t="str">
        <f>IF('statement of marks'!DB71="","",'statement of marks'!DB71)</f>
        <v/>
      </c>
      <c r="I944" s="275" t="str">
        <f>IF('statement of marks'!DC71="","",'statement of marks'!DC71)</f>
        <v/>
      </c>
      <c r="J944" s="277" t="str">
        <f>IF('statement of marks'!DD71="","",'statement of marks'!DD71)</f>
        <v/>
      </c>
      <c r="K944" s="277" t="str">
        <f>IF('statement of marks'!DE71="","",'statement of marks'!DE71)</f>
        <v/>
      </c>
      <c r="L944" s="275" t="str">
        <f>IF('statement of marks'!DF71="","",'statement of marks'!DF71)</f>
        <v/>
      </c>
      <c r="M944" s="277" t="str">
        <f>IF('statement of marks'!DH71="","",'statement of marks'!DH71)</f>
        <v/>
      </c>
      <c r="N944" s="277" t="str">
        <f>IF('statement of marks'!DI71="","",'statement of marks'!DI71)</f>
        <v/>
      </c>
      <c r="O944" s="275" t="str">
        <f>IF('statement of marks'!DJ71="","",'statement of marks'!DJ71)</f>
        <v/>
      </c>
      <c r="P944" s="281" t="str">
        <f>IF('statement of marks'!DK71="","",'statement of marks'!DK71)</f>
        <v/>
      </c>
      <c r="Q944" s="1126"/>
      <c r="R944" s="1126"/>
      <c r="S944" s="291"/>
      <c r="T944" s="1114" t="str">
        <f>IF('statement of marks'!$CX$3="","",'statement of marks'!$CX$3)</f>
        <v>foKku</v>
      </c>
      <c r="U944" s="1115"/>
      <c r="V944" s="277" t="str">
        <f>IF('statement of marks'!CX72="","",'statement of marks'!CX72)</f>
        <v/>
      </c>
      <c r="W944" s="277" t="str">
        <f>IF('statement of marks'!CY72="","",'statement of marks'!CY72)</f>
        <v/>
      </c>
      <c r="X944" s="275" t="str">
        <f>IF('statement of marks'!CZ72="","",'statement of marks'!CZ72)</f>
        <v/>
      </c>
      <c r="Y944" s="277" t="str">
        <f>IF('statement of marks'!DA72="","",'statement of marks'!DA72)</f>
        <v/>
      </c>
      <c r="Z944" s="277" t="str">
        <f>IF('statement of marks'!DB72="","",'statement of marks'!DB72)</f>
        <v/>
      </c>
      <c r="AA944" s="275" t="str">
        <f>IF('statement of marks'!DC72="","",'statement of marks'!DC72)</f>
        <v/>
      </c>
      <c r="AB944" s="277" t="str">
        <f>IF('statement of marks'!DD72="","",'statement of marks'!DD72)</f>
        <v/>
      </c>
      <c r="AC944" s="277" t="str">
        <f>IF('statement of marks'!DE72="","",'statement of marks'!DE72)</f>
        <v/>
      </c>
      <c r="AD944" s="275" t="str">
        <f>IF('statement of marks'!DF72="","",'statement of marks'!DF72)</f>
        <v/>
      </c>
      <c r="AE944" s="277" t="str">
        <f>IF('statement of marks'!DH72="","",'statement of marks'!DH72)</f>
        <v/>
      </c>
      <c r="AF944" s="277" t="str">
        <f>IF('statement of marks'!DI72="","",'statement of marks'!DI72)</f>
        <v/>
      </c>
      <c r="AG944" s="275" t="str">
        <f>IF('statement of marks'!DJ72="","",'statement of marks'!DJ72)</f>
        <v/>
      </c>
      <c r="AH944" s="281" t="str">
        <f>IF('statement of marks'!DK72="","",'statement of marks'!DK72)</f>
        <v/>
      </c>
    </row>
    <row r="945" spans="1:34" ht="19" customHeight="1">
      <c r="A945" s="291"/>
      <c r="B945" s="1114" t="str">
        <f>IF('statement of marks'!$DT$3="","",'statement of marks'!$DT$3)</f>
        <v>lkekftd foKku</v>
      </c>
      <c r="C945" s="1115"/>
      <c r="D945" s="277" t="str">
        <f>IF('statement of marks'!DT71="","",'statement of marks'!DT71)</f>
        <v/>
      </c>
      <c r="E945" s="277" t="str">
        <f>IF('statement of marks'!DU71="","",'statement of marks'!DU71)</f>
        <v/>
      </c>
      <c r="F945" s="275" t="str">
        <f>IF('statement of marks'!DV71="","",'statement of marks'!DV71)</f>
        <v/>
      </c>
      <c r="G945" s="277" t="str">
        <f>IF('statement of marks'!DW71="","",'statement of marks'!DW71)</f>
        <v/>
      </c>
      <c r="H945" s="277" t="str">
        <f>IF('statement of marks'!DX71="","",'statement of marks'!DX71)</f>
        <v/>
      </c>
      <c r="I945" s="275" t="str">
        <f>IF('statement of marks'!DY71="","",'statement of marks'!DY71)</f>
        <v/>
      </c>
      <c r="J945" s="277" t="str">
        <f>IF('statement of marks'!DZ71="","",'statement of marks'!DZ71)</f>
        <v/>
      </c>
      <c r="K945" s="277" t="str">
        <f>IF('statement of marks'!EA71="","",'statement of marks'!EA71)</f>
        <v/>
      </c>
      <c r="L945" s="275" t="str">
        <f>IF('statement of marks'!EB71="","",'statement of marks'!EB71)</f>
        <v/>
      </c>
      <c r="M945" s="277" t="str">
        <f>IF('statement of marks'!ED71="","",'statement of marks'!ED71)</f>
        <v/>
      </c>
      <c r="N945" s="277" t="str">
        <f>IF('statement of marks'!EE71="","",'statement of marks'!EE71)</f>
        <v/>
      </c>
      <c r="O945" s="275" t="str">
        <f>IF('statement of marks'!EF71="","",'statement of marks'!EF71)</f>
        <v/>
      </c>
      <c r="P945" s="281" t="str">
        <f>IF('statement of marks'!EG71="","",'statement of marks'!EG71)</f>
        <v/>
      </c>
      <c r="Q945" s="1126"/>
      <c r="R945" s="1126"/>
      <c r="S945" s="291"/>
      <c r="T945" s="1114" t="str">
        <f>IF('statement of marks'!$DT$3="","",'statement of marks'!$DT$3)</f>
        <v>lkekftd foKku</v>
      </c>
      <c r="U945" s="1115"/>
      <c r="V945" s="277" t="str">
        <f>IF('statement of marks'!DT72="","",'statement of marks'!DT72)</f>
        <v/>
      </c>
      <c r="W945" s="277" t="str">
        <f>IF('statement of marks'!DU72="","",'statement of marks'!DU72)</f>
        <v/>
      </c>
      <c r="X945" s="275" t="str">
        <f>IF('statement of marks'!DV72="","",'statement of marks'!DV72)</f>
        <v/>
      </c>
      <c r="Y945" s="277" t="str">
        <f>IF('statement of marks'!DW72="","",'statement of marks'!DW72)</f>
        <v/>
      </c>
      <c r="Z945" s="277" t="str">
        <f>IF('statement of marks'!DX72="","",'statement of marks'!DX72)</f>
        <v/>
      </c>
      <c r="AA945" s="275" t="str">
        <f>IF('statement of marks'!DY72="","",'statement of marks'!DY72)</f>
        <v/>
      </c>
      <c r="AB945" s="277" t="str">
        <f>IF('statement of marks'!DZ72="","",'statement of marks'!DZ72)</f>
        <v/>
      </c>
      <c r="AC945" s="277" t="str">
        <f>IF('statement of marks'!EA72="","",'statement of marks'!EA72)</f>
        <v/>
      </c>
      <c r="AD945" s="275" t="str">
        <f>IF('statement of marks'!EB72="","",'statement of marks'!EB72)</f>
        <v/>
      </c>
      <c r="AE945" s="277" t="str">
        <f>IF('statement of marks'!ED72="","",'statement of marks'!ED72)</f>
        <v/>
      </c>
      <c r="AF945" s="277" t="str">
        <f>IF('statement of marks'!EE72="","",'statement of marks'!EE72)</f>
        <v/>
      </c>
      <c r="AG945" s="275" t="str">
        <f>IF('statement of marks'!EF72="","",'statement of marks'!EF72)</f>
        <v/>
      </c>
      <c r="AH945" s="281" t="str">
        <f>IF('statement of marks'!EG72="","",'statement of marks'!EG72)</f>
        <v/>
      </c>
    </row>
    <row r="946" spans="1:34" ht="19" customHeight="1">
      <c r="A946" s="291"/>
      <c r="B946" s="1117" t="s">
        <v>271</v>
      </c>
      <c r="C946" s="1118"/>
      <c r="D946" s="1111" t="s">
        <v>1</v>
      </c>
      <c r="E946" s="1111"/>
      <c r="F946" s="1111"/>
      <c r="G946" s="1111" t="s">
        <v>21</v>
      </c>
      <c r="H946" s="1111"/>
      <c r="I946" s="1111"/>
      <c r="J946" s="1111" t="s">
        <v>272</v>
      </c>
      <c r="K946" s="1111"/>
      <c r="L946" s="1111"/>
      <c r="M946" s="1111" t="s">
        <v>68</v>
      </c>
      <c r="N946" s="1111"/>
      <c r="O946" s="1111"/>
      <c r="P946" s="282"/>
      <c r="Q946" s="1126"/>
      <c r="R946" s="1126"/>
      <c r="S946" s="291"/>
      <c r="T946" s="1117" t="s">
        <v>271</v>
      </c>
      <c r="U946" s="1118"/>
      <c r="V946" s="1111" t="s">
        <v>1</v>
      </c>
      <c r="W946" s="1111"/>
      <c r="X946" s="1111"/>
      <c r="Y946" s="1111" t="s">
        <v>21</v>
      </c>
      <c r="Z946" s="1111"/>
      <c r="AA946" s="1111"/>
      <c r="AB946" s="1111" t="s">
        <v>272</v>
      </c>
      <c r="AC946" s="1111"/>
      <c r="AD946" s="1111"/>
      <c r="AE946" s="1111" t="s">
        <v>68</v>
      </c>
      <c r="AF946" s="1111"/>
      <c r="AG946" s="1111"/>
      <c r="AH946" s="282"/>
    </row>
    <row r="947" spans="1:34" ht="19" customHeight="1">
      <c r="A947" s="291"/>
      <c r="B947" s="1104" t="s">
        <v>3</v>
      </c>
      <c r="C947" s="1105"/>
      <c r="D947" s="1116">
        <f>IF('statement of marks'!EP$6="","",'statement of marks'!EP$6)</f>
        <v>20</v>
      </c>
      <c r="E947" s="1116"/>
      <c r="F947" s="1116"/>
      <c r="G947" s="1116">
        <f>IF('statement of marks'!EQ$6="","",'statement of marks'!EQ$6)</f>
        <v>20</v>
      </c>
      <c r="H947" s="1116"/>
      <c r="I947" s="1116"/>
      <c r="J947" s="1116">
        <f>IF('statement of marks'!ES$6="","",'statement of marks'!ES$6)</f>
        <v>20</v>
      </c>
      <c r="K947" s="1116"/>
      <c r="L947" s="1116"/>
      <c r="M947" s="1116">
        <f>IF('statement of marks'!EY$6="","",'statement of marks'!ER$6)</f>
        <v>20</v>
      </c>
      <c r="N947" s="1116"/>
      <c r="O947" s="1116"/>
      <c r="P947" s="283"/>
      <c r="Q947" s="1126"/>
      <c r="R947" s="1126"/>
      <c r="S947" s="291"/>
      <c r="T947" s="1104" t="s">
        <v>3</v>
      </c>
      <c r="U947" s="1105"/>
      <c r="V947" s="1116">
        <f>IF('statement of marks'!EP$6="","",'statement of marks'!EP$6)</f>
        <v>20</v>
      </c>
      <c r="W947" s="1116"/>
      <c r="X947" s="1116"/>
      <c r="Y947" s="1116">
        <f>IF('statement of marks'!EQ$6="","",'statement of marks'!EQ$6)</f>
        <v>20</v>
      </c>
      <c r="Z947" s="1116"/>
      <c r="AA947" s="1116"/>
      <c r="AB947" s="1116">
        <f>IF('statement of marks'!ES$6="","",'statement of marks'!ES$6)</f>
        <v>20</v>
      </c>
      <c r="AC947" s="1116"/>
      <c r="AD947" s="1116"/>
      <c r="AE947" s="1116">
        <f>IF('statement of marks'!EY$6="","",'statement of marks'!ER$6)</f>
        <v>20</v>
      </c>
      <c r="AF947" s="1116"/>
      <c r="AG947" s="1116"/>
      <c r="AH947" s="283"/>
    </row>
    <row r="948" spans="1:34" ht="19" customHeight="1">
      <c r="A948" s="291"/>
      <c r="B948" s="1114" t="str">
        <f>IF('statement of marks'!$EP$3="","",'statement of marks'!$EP$3)</f>
        <v>dk;kZuqHko</v>
      </c>
      <c r="C948" s="1115"/>
      <c r="D948" s="1103" t="str">
        <f>IF('statement of marks'!EP71="","",'statement of marks'!EP71)</f>
        <v/>
      </c>
      <c r="E948" s="1103"/>
      <c r="F948" s="1103"/>
      <c r="G948" s="1103" t="str">
        <f>IF('statement of marks'!EQ71="","",'statement of marks'!EQ71)</f>
        <v/>
      </c>
      <c r="H948" s="1103"/>
      <c r="I948" s="1103"/>
      <c r="J948" s="1103" t="str">
        <f>IF('statement of marks'!ES71="","",'statement of marks'!ES71)</f>
        <v/>
      </c>
      <c r="K948" s="1103"/>
      <c r="L948" s="1103"/>
      <c r="M948" s="1103" t="str">
        <f>IF('statement of marks'!ER71="","",'statement of marks'!ER71)</f>
        <v/>
      </c>
      <c r="N948" s="1103"/>
      <c r="O948" s="1103"/>
      <c r="P948" s="284"/>
      <c r="Q948" s="1126"/>
      <c r="R948" s="1126"/>
      <c r="S948" s="291"/>
      <c r="T948" s="1114" t="str">
        <f>IF('statement of marks'!$EP$3="","",'statement of marks'!$EP$3)</f>
        <v>dk;kZuqHko</v>
      </c>
      <c r="U948" s="1115"/>
      <c r="V948" s="1103" t="str">
        <f>IF('statement of marks'!EP72="","",'statement of marks'!EP72)</f>
        <v/>
      </c>
      <c r="W948" s="1103"/>
      <c r="X948" s="1103"/>
      <c r="Y948" s="1103" t="str">
        <f>IF('statement of marks'!EQ72="","",'statement of marks'!EQ72)</f>
        <v/>
      </c>
      <c r="Z948" s="1103"/>
      <c r="AA948" s="1103"/>
      <c r="AB948" s="1103" t="str">
        <f>IF('statement of marks'!ES72="","",'statement of marks'!ES72)</f>
        <v/>
      </c>
      <c r="AC948" s="1103"/>
      <c r="AD948" s="1103"/>
      <c r="AE948" s="1103" t="str">
        <f>IF('statement of marks'!ER72="","",'statement of marks'!ER72)</f>
        <v/>
      </c>
      <c r="AF948" s="1103"/>
      <c r="AG948" s="1103"/>
      <c r="AH948" s="284"/>
    </row>
    <row r="949" spans="1:34" ht="19" customHeight="1">
      <c r="A949" s="291"/>
      <c r="B949" s="1112" t="str">
        <f>IF('statement of marks'!$EZ$3="","",'statement of marks'!$EZ$3)</f>
        <v>dyk f'k{kk</v>
      </c>
      <c r="C949" s="1113"/>
      <c r="D949" s="1103" t="str">
        <f>IF('statement of marks'!EZ71="","",'statement of marks'!EZ71)</f>
        <v/>
      </c>
      <c r="E949" s="1103"/>
      <c r="F949" s="1103"/>
      <c r="G949" s="1103" t="str">
        <f>IF('statement of marks'!FA71="","",'statement of marks'!FA71)</f>
        <v/>
      </c>
      <c r="H949" s="1103"/>
      <c r="I949" s="1103"/>
      <c r="J949" s="1103" t="str">
        <f>IF('statement of marks'!FC71="","",'statement of marks'!FC71)</f>
        <v/>
      </c>
      <c r="K949" s="1103"/>
      <c r="L949" s="1103"/>
      <c r="M949" s="1103" t="str">
        <f>IF('statement of marks'!FB71="","",'statement of marks'!FB71)</f>
        <v/>
      </c>
      <c r="N949" s="1103"/>
      <c r="O949" s="1103"/>
      <c r="P949" s="284"/>
      <c r="Q949" s="1126"/>
      <c r="R949" s="1126"/>
      <c r="S949" s="291"/>
      <c r="T949" s="1112" t="str">
        <f>IF('statement of marks'!$EZ$3="","",'statement of marks'!$EZ$3)</f>
        <v>dyk f'k{kk</v>
      </c>
      <c r="U949" s="1113"/>
      <c r="V949" s="1103" t="str">
        <f>IF('statement of marks'!EZ72="","",'statement of marks'!EZ72)</f>
        <v/>
      </c>
      <c r="W949" s="1103"/>
      <c r="X949" s="1103"/>
      <c r="Y949" s="1103" t="str">
        <f>IF('statement of marks'!FA72="","",'statement of marks'!FA72)</f>
        <v/>
      </c>
      <c r="Z949" s="1103"/>
      <c r="AA949" s="1103"/>
      <c r="AB949" s="1103" t="str">
        <f>IF('statement of marks'!FC72="","",'statement of marks'!FC72)</f>
        <v/>
      </c>
      <c r="AC949" s="1103"/>
      <c r="AD949" s="1103"/>
      <c r="AE949" s="1103" t="str">
        <f>IF('statement of marks'!FB72="","",'statement of marks'!FB72)</f>
        <v/>
      </c>
      <c r="AF949" s="1103"/>
      <c r="AG949" s="1103"/>
      <c r="AH949" s="284"/>
    </row>
    <row r="950" spans="1:34" ht="19" customHeight="1">
      <c r="A950" s="291"/>
      <c r="B950" s="1109" t="str">
        <f>IF('statement of marks'!$FJ$3="","",'statement of marks'!$FJ$3)</f>
        <v>LokLF; ,oe~ 'kkjhfjd f'k{kk</v>
      </c>
      <c r="C950" s="1110"/>
      <c r="D950" s="1103" t="str">
        <f>IF('statement of marks'!FJ71="","",'statement of marks'!FJ71)</f>
        <v/>
      </c>
      <c r="E950" s="1103"/>
      <c r="F950" s="1103"/>
      <c r="G950" s="1103" t="str">
        <f>IF('statement of marks'!FK71="","",'statement of marks'!FK71)</f>
        <v/>
      </c>
      <c r="H950" s="1103"/>
      <c r="I950" s="1103"/>
      <c r="J950" s="1103" t="str">
        <f>IF('statement of marks'!FM71="","",'statement of marks'!FM71)</f>
        <v/>
      </c>
      <c r="K950" s="1103"/>
      <c r="L950" s="1103"/>
      <c r="M950" s="1103" t="str">
        <f>IF('statement of marks'!FL71="","",'statement of marks'!FL71)</f>
        <v/>
      </c>
      <c r="N950" s="1103"/>
      <c r="O950" s="1103"/>
      <c r="P950" s="284"/>
      <c r="Q950" s="1126"/>
      <c r="R950" s="1126"/>
      <c r="S950" s="291"/>
      <c r="T950" s="1109" t="str">
        <f>IF('statement of marks'!$FJ$3="","",'statement of marks'!$FJ$3)</f>
        <v>LokLF; ,oe~ 'kkjhfjd f'k{kk</v>
      </c>
      <c r="U950" s="1110"/>
      <c r="V950" s="1103" t="str">
        <f>IF('statement of marks'!FJ72="","",'statement of marks'!FJ72)</f>
        <v/>
      </c>
      <c r="W950" s="1103"/>
      <c r="X950" s="1103"/>
      <c r="Y950" s="1103" t="str">
        <f>IF('statement of marks'!FK72="","",'statement of marks'!FK72)</f>
        <v/>
      </c>
      <c r="Z950" s="1103"/>
      <c r="AA950" s="1103"/>
      <c r="AB950" s="1103" t="str">
        <f>IF('statement of marks'!FM72="","",'statement of marks'!FM72)</f>
        <v/>
      </c>
      <c r="AC950" s="1103"/>
      <c r="AD950" s="1103"/>
      <c r="AE950" s="1103" t="str">
        <f>IF('statement of marks'!FL72="","",'statement of marks'!FL72)</f>
        <v/>
      </c>
      <c r="AF950" s="1103"/>
      <c r="AG950" s="1103"/>
      <c r="AH950" s="284"/>
    </row>
    <row r="951" spans="1:34" ht="19" customHeight="1">
      <c r="A951" s="291"/>
      <c r="B951" s="1104" t="s">
        <v>273</v>
      </c>
      <c r="C951" s="1105"/>
      <c r="D951" s="1081" t="str">
        <f>details!$DZ$3</f>
        <v>vxLr rd</v>
      </c>
      <c r="E951" s="1081"/>
      <c r="F951" s="1081"/>
      <c r="G951" s="1081" t="str">
        <f>details!$ED$3</f>
        <v>vDVwcj rd</v>
      </c>
      <c r="H951" s="1081"/>
      <c r="I951" s="1081"/>
      <c r="J951" s="1081" t="str">
        <f>details!$EL$3</f>
        <v>Qjojh rd</v>
      </c>
      <c r="K951" s="1081"/>
      <c r="L951" s="1081"/>
      <c r="M951" s="1081" t="str">
        <f>details!$EH$3</f>
        <v>fnlEcj rd</v>
      </c>
      <c r="N951" s="1081"/>
      <c r="O951" s="1081"/>
      <c r="P951" s="284"/>
      <c r="Q951" s="1126"/>
      <c r="R951" s="1126"/>
      <c r="S951" s="291"/>
      <c r="T951" s="1104" t="s">
        <v>273</v>
      </c>
      <c r="U951" s="1105"/>
      <c r="V951" s="1106" t="str">
        <f>details!$DZ$3</f>
        <v>vxLr rd</v>
      </c>
      <c r="W951" s="1107"/>
      <c r="X951" s="1108"/>
      <c r="Y951" s="1106" t="str">
        <f>details!$ED$3</f>
        <v>vDVwcj rd</v>
      </c>
      <c r="Z951" s="1107"/>
      <c r="AA951" s="1108"/>
      <c r="AB951" s="1106" t="str">
        <f>details!$EL$3</f>
        <v>Qjojh rd</v>
      </c>
      <c r="AC951" s="1107"/>
      <c r="AD951" s="1108"/>
      <c r="AE951" s="1106" t="str">
        <f>details!$EH$3</f>
        <v>fnlEcj rd</v>
      </c>
      <c r="AF951" s="1107"/>
      <c r="AG951" s="1108"/>
      <c r="AH951" s="284"/>
    </row>
    <row r="952" spans="1:34" ht="19" customHeight="1">
      <c r="A952" s="291"/>
      <c r="B952" s="1100" t="s">
        <v>99</v>
      </c>
      <c r="C952" s="1101"/>
      <c r="D952" s="1102" t="str">
        <f>IF(details!EA71="","",details!EA71)</f>
        <v/>
      </c>
      <c r="E952" s="1102"/>
      <c r="F952" s="1102"/>
      <c r="G952" s="1102" t="str">
        <f>IF(details!EE71="","",details!EE71)</f>
        <v/>
      </c>
      <c r="H952" s="1102"/>
      <c r="I952" s="1102"/>
      <c r="J952" s="1102" t="str">
        <f>IF(details!EM71="","",details!EM71)</f>
        <v/>
      </c>
      <c r="K952" s="1102"/>
      <c r="L952" s="1102"/>
      <c r="M952" s="1102" t="str">
        <f>IF(details!EI71="","",details!EI71)</f>
        <v/>
      </c>
      <c r="N952" s="1102"/>
      <c r="O952" s="1102"/>
      <c r="P952" s="295"/>
      <c r="Q952" s="1126"/>
      <c r="R952" s="1126"/>
      <c r="S952" s="291"/>
      <c r="T952" s="1100" t="s">
        <v>99</v>
      </c>
      <c r="U952" s="1101"/>
      <c r="V952" s="1091" t="str">
        <f>IF(details!EA72="","",details!EA72)</f>
        <v/>
      </c>
      <c r="W952" s="1092"/>
      <c r="X952" s="1093"/>
      <c r="Y952" s="1091" t="str">
        <f>IF(details!EE72="","",details!EE72)</f>
        <v/>
      </c>
      <c r="Z952" s="1092"/>
      <c r="AA952" s="1093"/>
      <c r="AB952" s="1091" t="str">
        <f>IF(details!EM72="","",details!EM72)</f>
        <v/>
      </c>
      <c r="AC952" s="1092"/>
      <c r="AD952" s="1093"/>
      <c r="AE952" s="1091" t="str">
        <f>IF(details!EI72="","",details!EI72)</f>
        <v/>
      </c>
      <c r="AF952" s="1092"/>
      <c r="AG952" s="1093"/>
      <c r="AH952" s="285"/>
    </row>
    <row r="953" spans="1:34" ht="19" customHeight="1">
      <c r="A953" s="292"/>
      <c r="B953" s="1094" t="s">
        <v>15</v>
      </c>
      <c r="C953" s="1095"/>
      <c r="D953" s="1096" t="str">
        <f>IF(details!DZ71="","",details!DZ71)</f>
        <v/>
      </c>
      <c r="E953" s="1096"/>
      <c r="F953" s="1096"/>
      <c r="G953" s="1096" t="str">
        <f>IF(details!ED71="","",details!ED71)</f>
        <v/>
      </c>
      <c r="H953" s="1096"/>
      <c r="I953" s="1096"/>
      <c r="J953" s="1096" t="str">
        <f>IF(details!EL71="","",details!EL71)</f>
        <v/>
      </c>
      <c r="K953" s="1096"/>
      <c r="L953" s="1096"/>
      <c r="M953" s="1096" t="str">
        <f>IF(details!EH71="","",details!EH71)</f>
        <v/>
      </c>
      <c r="N953" s="1096"/>
      <c r="O953" s="1096"/>
      <c r="P953" s="296"/>
      <c r="Q953" s="1126"/>
      <c r="R953" s="1126"/>
      <c r="S953" s="292"/>
      <c r="T953" s="1094" t="s">
        <v>15</v>
      </c>
      <c r="U953" s="1095"/>
      <c r="V953" s="1097" t="str">
        <f>IF(details!DZ72="","",details!DZ72)</f>
        <v/>
      </c>
      <c r="W953" s="1098"/>
      <c r="X953" s="1099"/>
      <c r="Y953" s="1097" t="str">
        <f>IF(details!ED72="","",details!ED72)</f>
        <v/>
      </c>
      <c r="Z953" s="1098"/>
      <c r="AA953" s="1099"/>
      <c r="AB953" s="1097" t="str">
        <f>IF(details!EL72="","",details!EL72)</f>
        <v/>
      </c>
      <c r="AC953" s="1098"/>
      <c r="AD953" s="1099"/>
      <c r="AE953" s="1097" t="str">
        <f>IF(details!EH72="","",details!EH72)</f>
        <v/>
      </c>
      <c r="AF953" s="1098"/>
      <c r="AG953" s="1099"/>
      <c r="AH953" s="286"/>
    </row>
    <row r="954" spans="1:34" ht="19" customHeight="1">
      <c r="A954" s="291"/>
      <c r="B954" s="1089" t="s">
        <v>100</v>
      </c>
      <c r="C954" s="1090"/>
      <c r="D954" s="1081"/>
      <c r="E954" s="1081"/>
      <c r="F954" s="1081"/>
      <c r="G954" s="1081"/>
      <c r="H954" s="1081"/>
      <c r="I954" s="1081"/>
      <c r="J954" s="1081"/>
      <c r="K954" s="1081"/>
      <c r="L954" s="1081"/>
      <c r="M954" s="1081"/>
      <c r="N954" s="1081"/>
      <c r="O954" s="1081"/>
      <c r="P954" s="287"/>
      <c r="Q954" s="1126"/>
      <c r="R954" s="1126"/>
      <c r="S954" s="291"/>
      <c r="T954" s="1089" t="s">
        <v>100</v>
      </c>
      <c r="U954" s="1090"/>
      <c r="V954" s="1081"/>
      <c r="W954" s="1081"/>
      <c r="X954" s="1081"/>
      <c r="Y954" s="1081"/>
      <c r="Z954" s="1081"/>
      <c r="AA954" s="1081"/>
      <c r="AB954" s="1081"/>
      <c r="AC954" s="1081"/>
      <c r="AD954" s="1081"/>
      <c r="AE954" s="1081"/>
      <c r="AF954" s="1081"/>
      <c r="AG954" s="1081"/>
      <c r="AH954" s="287"/>
    </row>
    <row r="955" spans="1:34" ht="19" customHeight="1">
      <c r="A955" s="291"/>
      <c r="B955" s="1087" t="s">
        <v>80</v>
      </c>
      <c r="C955" s="1088"/>
      <c r="D955" s="1081"/>
      <c r="E955" s="1081"/>
      <c r="F955" s="1081"/>
      <c r="G955" s="1081"/>
      <c r="H955" s="1081"/>
      <c r="I955" s="1081"/>
      <c r="J955" s="1081"/>
      <c r="K955" s="1081"/>
      <c r="L955" s="1081"/>
      <c r="M955" s="1081"/>
      <c r="N955" s="1081"/>
      <c r="O955" s="1081"/>
      <c r="P955" s="287"/>
      <c r="Q955" s="1126"/>
      <c r="R955" s="1126"/>
      <c r="S955" s="291"/>
      <c r="T955" s="1087" t="s">
        <v>80</v>
      </c>
      <c r="U955" s="1088"/>
      <c r="V955" s="1081"/>
      <c r="W955" s="1081"/>
      <c r="X955" s="1081"/>
      <c r="Y955" s="1081"/>
      <c r="Z955" s="1081"/>
      <c r="AA955" s="1081"/>
      <c r="AB955" s="1081"/>
      <c r="AC955" s="1081"/>
      <c r="AD955" s="1081"/>
      <c r="AE955" s="1081"/>
      <c r="AF955" s="1081"/>
      <c r="AG955" s="1081"/>
      <c r="AH955" s="287"/>
    </row>
    <row r="956" spans="1:34" ht="19" customHeight="1">
      <c r="A956" s="291"/>
      <c r="B956" s="1085" t="s">
        <v>101</v>
      </c>
      <c r="C956" s="1086"/>
      <c r="D956" s="1081"/>
      <c r="E956" s="1081"/>
      <c r="F956" s="1081"/>
      <c r="G956" s="1081"/>
      <c r="H956" s="1081"/>
      <c r="I956" s="1081"/>
      <c r="J956" s="1081"/>
      <c r="K956" s="1081"/>
      <c r="L956" s="1081"/>
      <c r="M956" s="1081"/>
      <c r="N956" s="1081"/>
      <c r="O956" s="1081"/>
      <c r="P956" s="287"/>
      <c r="Q956" s="1126"/>
      <c r="R956" s="1126"/>
      <c r="S956" s="291"/>
      <c r="T956" s="1085" t="s">
        <v>101</v>
      </c>
      <c r="U956" s="1086"/>
      <c r="V956" s="1081"/>
      <c r="W956" s="1081"/>
      <c r="X956" s="1081"/>
      <c r="Y956" s="1081"/>
      <c r="Z956" s="1081"/>
      <c r="AA956" s="1081"/>
      <c r="AB956" s="1081"/>
      <c r="AC956" s="1081"/>
      <c r="AD956" s="1081"/>
      <c r="AE956" s="1081"/>
      <c r="AF956" s="1081"/>
      <c r="AG956" s="1081"/>
      <c r="AH956" s="287"/>
    </row>
    <row r="957" spans="1:34" ht="19" customHeight="1" thickBot="1">
      <c r="A957" s="293"/>
      <c r="B957" s="1082" t="s">
        <v>102</v>
      </c>
      <c r="C957" s="1083"/>
      <c r="D957" s="1084"/>
      <c r="E957" s="1084"/>
      <c r="F957" s="1084"/>
      <c r="G957" s="1084"/>
      <c r="H957" s="1084"/>
      <c r="I957" s="1084"/>
      <c r="J957" s="1084"/>
      <c r="K957" s="1084"/>
      <c r="L957" s="1084"/>
      <c r="M957" s="1084"/>
      <c r="N957" s="1084"/>
      <c r="O957" s="1084"/>
      <c r="P957" s="288"/>
      <c r="Q957" s="1126"/>
      <c r="R957" s="1126"/>
      <c r="S957" s="293"/>
      <c r="T957" s="1082" t="s">
        <v>102</v>
      </c>
      <c r="U957" s="1083"/>
      <c r="V957" s="1084"/>
      <c r="W957" s="1084"/>
      <c r="X957" s="1084"/>
      <c r="Y957" s="1084"/>
      <c r="Z957" s="1084"/>
      <c r="AA957" s="1084"/>
      <c r="AB957" s="1084"/>
      <c r="AC957" s="1084"/>
      <c r="AD957" s="1084"/>
      <c r="AE957" s="1084"/>
      <c r="AF957" s="1084"/>
      <c r="AG957" s="1084"/>
      <c r="AH957" s="288"/>
    </row>
    <row r="958" spans="1:34" ht="19" customHeight="1">
      <c r="A958" s="290"/>
      <c r="B958" s="1123" t="s">
        <v>47</v>
      </c>
      <c r="C958" s="1124"/>
      <c r="D958" s="1124"/>
      <c r="E958" s="1124"/>
      <c r="F958" s="1124"/>
      <c r="G958" s="1124"/>
      <c r="H958" s="1124"/>
      <c r="I958" s="1124"/>
      <c r="J958" s="1124"/>
      <c r="K958" s="1124"/>
      <c r="L958" s="1124"/>
      <c r="M958" s="1124"/>
      <c r="N958" s="1124"/>
      <c r="O958" s="1124"/>
      <c r="P958" s="1125"/>
      <c r="Q958" s="1126"/>
      <c r="R958" s="1126"/>
      <c r="S958" s="290"/>
      <c r="T958" s="1123" t="s">
        <v>47</v>
      </c>
      <c r="U958" s="1124"/>
      <c r="V958" s="1124"/>
      <c r="W958" s="1124"/>
      <c r="X958" s="1124"/>
      <c r="Y958" s="1124"/>
      <c r="Z958" s="1124"/>
      <c r="AA958" s="1124"/>
      <c r="AB958" s="1124"/>
      <c r="AC958" s="1124"/>
      <c r="AD958" s="1124"/>
      <c r="AE958" s="1124"/>
      <c r="AF958" s="1124"/>
      <c r="AG958" s="1124"/>
      <c r="AH958" s="1125"/>
    </row>
    <row r="959" spans="1:34" ht="19" customHeight="1">
      <c r="A959" s="1127"/>
      <c r="B959" s="1128" t="str">
        <f>'statement of marks'!$A$1</f>
        <v>jk- ck- ek/;fed fo|ky; uohu] fuEckgsM+k</v>
      </c>
      <c r="C959" s="1129"/>
      <c r="D959" s="1129"/>
      <c r="E959" s="1129"/>
      <c r="F959" s="1129"/>
      <c r="G959" s="1129"/>
      <c r="H959" s="1129"/>
      <c r="I959" s="1129"/>
      <c r="J959" s="1129"/>
      <c r="K959" s="1129"/>
      <c r="L959" s="1129"/>
      <c r="M959" s="1129"/>
      <c r="N959" s="1129"/>
      <c r="O959" s="1129"/>
      <c r="P959" s="1130"/>
      <c r="Q959" s="1126"/>
      <c r="R959" s="1126"/>
      <c r="S959" s="1127"/>
      <c r="T959" s="1128" t="str">
        <f>'statement of marks'!$A$1</f>
        <v>jk- ck- ek/;fed fo|ky; uohu] fuEckgsM+k</v>
      </c>
      <c r="U959" s="1129"/>
      <c r="V959" s="1129"/>
      <c r="W959" s="1129"/>
      <c r="X959" s="1129"/>
      <c r="Y959" s="1129"/>
      <c r="Z959" s="1129"/>
      <c r="AA959" s="1129"/>
      <c r="AB959" s="1129"/>
      <c r="AC959" s="1129"/>
      <c r="AD959" s="1129"/>
      <c r="AE959" s="1129"/>
      <c r="AF959" s="1129"/>
      <c r="AG959" s="1129"/>
      <c r="AH959" s="1130"/>
    </row>
    <row r="960" spans="1:34" ht="19" customHeight="1">
      <c r="A960" s="1127"/>
      <c r="B960" s="1128"/>
      <c r="C960" s="1129"/>
      <c r="D960" s="1129"/>
      <c r="E960" s="1129"/>
      <c r="F960" s="1129"/>
      <c r="G960" s="1129"/>
      <c r="H960" s="1129"/>
      <c r="I960" s="1129"/>
      <c r="J960" s="1129"/>
      <c r="K960" s="1129"/>
      <c r="L960" s="1129"/>
      <c r="M960" s="1129"/>
      <c r="N960" s="1129"/>
      <c r="O960" s="1129"/>
      <c r="P960" s="1130"/>
      <c r="Q960" s="1126"/>
      <c r="R960" s="1126"/>
      <c r="S960" s="1127"/>
      <c r="T960" s="1128"/>
      <c r="U960" s="1129"/>
      <c r="V960" s="1129"/>
      <c r="W960" s="1129"/>
      <c r="X960" s="1129"/>
      <c r="Y960" s="1129"/>
      <c r="Z960" s="1129"/>
      <c r="AA960" s="1129"/>
      <c r="AB960" s="1129"/>
      <c r="AC960" s="1129"/>
      <c r="AD960" s="1129"/>
      <c r="AE960" s="1129"/>
      <c r="AF960" s="1129"/>
      <c r="AG960" s="1129"/>
      <c r="AH960" s="1130"/>
    </row>
    <row r="961" spans="1:34" ht="19" customHeight="1">
      <c r="A961" s="291"/>
      <c r="B961" s="1131" t="s">
        <v>96</v>
      </c>
      <c r="C961" s="1132"/>
      <c r="D961" s="1119" t="str">
        <f>'statement of marks'!$H$3</f>
        <v>2015-16</v>
      </c>
      <c r="E961" s="1119"/>
      <c r="F961" s="1119"/>
      <c r="G961" s="1119"/>
      <c r="H961" s="1119"/>
      <c r="I961" s="1119"/>
      <c r="J961" s="1119"/>
      <c r="K961" s="1119"/>
      <c r="L961" s="1119"/>
      <c r="M961" s="1119"/>
      <c r="N961" s="1119"/>
      <c r="O961" s="1119"/>
      <c r="P961" s="1120"/>
      <c r="Q961" s="1126"/>
      <c r="R961" s="1126"/>
      <c r="S961" s="291"/>
      <c r="T961" s="1131" t="s">
        <v>96</v>
      </c>
      <c r="U961" s="1132"/>
      <c r="V961" s="1119" t="str">
        <f>'statement of marks'!$H$3</f>
        <v>2015-16</v>
      </c>
      <c r="W961" s="1119"/>
      <c r="X961" s="1119"/>
      <c r="Y961" s="1119"/>
      <c r="Z961" s="1119"/>
      <c r="AA961" s="1119"/>
      <c r="AB961" s="1119"/>
      <c r="AC961" s="1119"/>
      <c r="AD961" s="1119"/>
      <c r="AE961" s="1119"/>
      <c r="AF961" s="1119"/>
      <c r="AG961" s="1119"/>
      <c r="AH961" s="1120"/>
    </row>
    <row r="962" spans="1:34" ht="19" customHeight="1">
      <c r="A962" s="291"/>
      <c r="B962" s="1114" t="s">
        <v>218</v>
      </c>
      <c r="C962" s="1115"/>
      <c r="D962" s="1115" t="str">
        <f>IF('statement of marks'!J73="","",'statement of marks'!J73)</f>
        <v/>
      </c>
      <c r="E962" s="1115"/>
      <c r="F962" s="1115"/>
      <c r="G962" s="1115"/>
      <c r="H962" s="1115"/>
      <c r="I962" s="1115"/>
      <c r="J962" s="1115"/>
      <c r="K962" s="1115"/>
      <c r="L962" s="1115"/>
      <c r="M962" s="1115"/>
      <c r="N962" s="1115"/>
      <c r="O962" s="1115"/>
      <c r="P962" s="1133"/>
      <c r="Q962" s="1126"/>
      <c r="R962" s="1126"/>
      <c r="S962" s="291"/>
      <c r="T962" s="1114" t="s">
        <v>218</v>
      </c>
      <c r="U962" s="1115"/>
      <c r="V962" s="1115" t="str">
        <f>IF('statement of marks'!J74="","",'statement of marks'!J74)</f>
        <v/>
      </c>
      <c r="W962" s="1115"/>
      <c r="X962" s="1115"/>
      <c r="Y962" s="1115"/>
      <c r="Z962" s="1115"/>
      <c r="AA962" s="1115"/>
      <c r="AB962" s="1115"/>
      <c r="AC962" s="1115"/>
      <c r="AD962" s="1115"/>
      <c r="AE962" s="1115"/>
      <c r="AF962" s="1115"/>
      <c r="AG962" s="1115"/>
      <c r="AH962" s="1133"/>
    </row>
    <row r="963" spans="1:34" ht="19" customHeight="1">
      <c r="A963" s="291"/>
      <c r="B963" s="1114" t="s">
        <v>219</v>
      </c>
      <c r="C963" s="1115"/>
      <c r="D963" s="1115" t="str">
        <f>IF('statement of marks'!K73="","",'statement of marks'!K73)</f>
        <v/>
      </c>
      <c r="E963" s="1115"/>
      <c r="F963" s="1115"/>
      <c r="G963" s="1115"/>
      <c r="H963" s="1115"/>
      <c r="I963" s="1115"/>
      <c r="J963" s="1115"/>
      <c r="K963" s="1115"/>
      <c r="L963" s="1115"/>
      <c r="M963" s="1115"/>
      <c r="N963" s="1115"/>
      <c r="O963" s="1115"/>
      <c r="P963" s="1133"/>
      <c r="Q963" s="1126"/>
      <c r="R963" s="1126"/>
      <c r="S963" s="291"/>
      <c r="T963" s="1114" t="s">
        <v>219</v>
      </c>
      <c r="U963" s="1115"/>
      <c r="V963" s="1115" t="str">
        <f>IF('statement of marks'!K74="","",'statement of marks'!K74)</f>
        <v/>
      </c>
      <c r="W963" s="1115"/>
      <c r="X963" s="1115"/>
      <c r="Y963" s="1115"/>
      <c r="Z963" s="1115"/>
      <c r="AA963" s="1115"/>
      <c r="AB963" s="1115"/>
      <c r="AC963" s="1115"/>
      <c r="AD963" s="1115"/>
      <c r="AE963" s="1115"/>
      <c r="AF963" s="1115"/>
      <c r="AG963" s="1115"/>
      <c r="AH963" s="1133"/>
    </row>
    <row r="964" spans="1:34" ht="19" customHeight="1">
      <c r="A964" s="291"/>
      <c r="B964" s="1114" t="s">
        <v>220</v>
      </c>
      <c r="C964" s="1115"/>
      <c r="D964" s="1115" t="str">
        <f>IF('statement of marks'!L73="","",'statement of marks'!L73)</f>
        <v/>
      </c>
      <c r="E964" s="1115"/>
      <c r="F964" s="1115"/>
      <c r="G964" s="1115"/>
      <c r="H964" s="1115"/>
      <c r="I964" s="1115"/>
      <c r="J964" s="1115"/>
      <c r="K964" s="1115"/>
      <c r="L964" s="1115"/>
      <c r="M964" s="1115"/>
      <c r="N964" s="1115"/>
      <c r="O964" s="1115"/>
      <c r="P964" s="1133"/>
      <c r="Q964" s="1126"/>
      <c r="R964" s="1126"/>
      <c r="S964" s="291"/>
      <c r="T964" s="1114" t="s">
        <v>220</v>
      </c>
      <c r="U964" s="1115"/>
      <c r="V964" s="1115" t="str">
        <f>IF('statement of marks'!L74="","",'statement of marks'!L74)</f>
        <v/>
      </c>
      <c r="W964" s="1115"/>
      <c r="X964" s="1115"/>
      <c r="Y964" s="1115"/>
      <c r="Z964" s="1115"/>
      <c r="AA964" s="1115"/>
      <c r="AB964" s="1115"/>
      <c r="AC964" s="1115"/>
      <c r="AD964" s="1115"/>
      <c r="AE964" s="1115"/>
      <c r="AF964" s="1115"/>
      <c r="AG964" s="1115"/>
      <c r="AH964" s="1133"/>
    </row>
    <row r="965" spans="1:34" ht="19" customHeight="1">
      <c r="A965" s="291"/>
      <c r="B965" s="1114" t="s">
        <v>221</v>
      </c>
      <c r="C965" s="1115"/>
      <c r="D965" s="1119" t="str">
        <f>'statement of marks'!$G$3</f>
        <v>6 A</v>
      </c>
      <c r="E965" s="1119"/>
      <c r="F965" s="1119"/>
      <c r="G965" s="1119"/>
      <c r="H965" s="1115" t="s">
        <v>9</v>
      </c>
      <c r="I965" s="1115"/>
      <c r="J965" s="1115"/>
      <c r="K965" s="1115"/>
      <c r="L965" s="1115"/>
      <c r="M965" s="1119" t="str">
        <f>IF('statement of marks'!D73="","",'statement of marks'!D73)</f>
        <v/>
      </c>
      <c r="N965" s="1119"/>
      <c r="O965" s="1119"/>
      <c r="P965" s="1120"/>
      <c r="Q965" s="1126"/>
      <c r="R965" s="1126"/>
      <c r="S965" s="291"/>
      <c r="T965" s="1114" t="s">
        <v>221</v>
      </c>
      <c r="U965" s="1115"/>
      <c r="V965" s="1119" t="str">
        <f>'statement of marks'!$G$3</f>
        <v>6 A</v>
      </c>
      <c r="W965" s="1119"/>
      <c r="X965" s="1119"/>
      <c r="Y965" s="1119"/>
      <c r="Z965" s="1115" t="s">
        <v>9</v>
      </c>
      <c r="AA965" s="1115"/>
      <c r="AB965" s="1115"/>
      <c r="AC965" s="1115"/>
      <c r="AD965" s="1115"/>
      <c r="AE965" s="1119" t="str">
        <f>IF('statement of marks'!D74="","",'statement of marks'!D74)</f>
        <v/>
      </c>
      <c r="AF965" s="1119"/>
      <c r="AG965" s="1119"/>
      <c r="AH965" s="1120"/>
    </row>
    <row r="966" spans="1:34" ht="19" customHeight="1">
      <c r="A966" s="291"/>
      <c r="B966" s="1114" t="s">
        <v>222</v>
      </c>
      <c r="C966" s="1115"/>
      <c r="D966" s="1119" t="str">
        <f>IF('statement of marks'!F73="","",'statement of marks'!F73)</f>
        <v/>
      </c>
      <c r="E966" s="1119"/>
      <c r="F966" s="1119"/>
      <c r="G966" s="1119"/>
      <c r="H966" s="1115" t="s">
        <v>0</v>
      </c>
      <c r="I966" s="1115"/>
      <c r="J966" s="1115"/>
      <c r="K966" s="1115"/>
      <c r="L966" s="1115"/>
      <c r="M966" s="1121" t="str">
        <f>IF('statement of marks'!H73="","",'statement of marks'!H73)</f>
        <v/>
      </c>
      <c r="N966" s="1121"/>
      <c r="O966" s="1121"/>
      <c r="P966" s="1122"/>
      <c r="Q966" s="1126"/>
      <c r="R966" s="1126"/>
      <c r="S966" s="291"/>
      <c r="T966" s="1114" t="s">
        <v>222</v>
      </c>
      <c r="U966" s="1115"/>
      <c r="V966" s="1119" t="str">
        <f>IF('statement of marks'!F74="","",'statement of marks'!F74)</f>
        <v/>
      </c>
      <c r="W966" s="1119"/>
      <c r="X966" s="1119"/>
      <c r="Y966" s="1119"/>
      <c r="Z966" s="1115" t="s">
        <v>0</v>
      </c>
      <c r="AA966" s="1115"/>
      <c r="AB966" s="1115"/>
      <c r="AC966" s="1115"/>
      <c r="AD966" s="1115"/>
      <c r="AE966" s="1121" t="str">
        <f>IF('statement of marks'!H74="","",'statement of marks'!H74)</f>
        <v/>
      </c>
      <c r="AF966" s="1121"/>
      <c r="AG966" s="1121"/>
      <c r="AH966" s="1122"/>
    </row>
    <row r="967" spans="1:34" ht="19" customHeight="1">
      <c r="A967" s="291"/>
      <c r="B967" s="289" t="s">
        <v>28</v>
      </c>
      <c r="C967" s="279" t="s">
        <v>97</v>
      </c>
      <c r="D967" s="1111" t="s">
        <v>1</v>
      </c>
      <c r="E967" s="1111"/>
      <c r="F967" s="1111"/>
      <c r="G967" s="1111" t="s">
        <v>21</v>
      </c>
      <c r="H967" s="1111"/>
      <c r="I967" s="1111"/>
      <c r="J967" s="1111" t="s">
        <v>68</v>
      </c>
      <c r="K967" s="1111"/>
      <c r="L967" s="1111"/>
      <c r="M967" s="1111" t="s">
        <v>98</v>
      </c>
      <c r="N967" s="1111"/>
      <c r="O967" s="1111"/>
      <c r="P967" s="280" t="s">
        <v>278</v>
      </c>
      <c r="Q967" s="1126"/>
      <c r="R967" s="1126"/>
      <c r="S967" s="291"/>
      <c r="T967" s="289" t="s">
        <v>28</v>
      </c>
      <c r="U967" s="279" t="s">
        <v>97</v>
      </c>
      <c r="V967" s="1111" t="s">
        <v>1</v>
      </c>
      <c r="W967" s="1111"/>
      <c r="X967" s="1111"/>
      <c r="Y967" s="1111" t="s">
        <v>21</v>
      </c>
      <c r="Z967" s="1111"/>
      <c r="AA967" s="1111"/>
      <c r="AB967" s="1111" t="s">
        <v>68</v>
      </c>
      <c r="AC967" s="1111"/>
      <c r="AD967" s="1111"/>
      <c r="AE967" s="1111" t="s">
        <v>98</v>
      </c>
      <c r="AF967" s="1111"/>
      <c r="AG967" s="1111"/>
      <c r="AH967" s="280" t="s">
        <v>278</v>
      </c>
    </row>
    <row r="968" spans="1:34" ht="19" customHeight="1">
      <c r="A968" s="291"/>
      <c r="B968" s="1104" t="s">
        <v>3</v>
      </c>
      <c r="C968" s="1105"/>
      <c r="D968" s="312">
        <f>IF('statement of marks'!M$6="","",'statement of marks'!M$6)</f>
        <v>5</v>
      </c>
      <c r="E968" s="312">
        <f>IF('statement of marks'!N$6="","",'statement of marks'!N$6)</f>
        <v>5</v>
      </c>
      <c r="F968" s="312">
        <f>IF('statement of marks'!O$6="","",'statement of marks'!O$6)</f>
        <v>10</v>
      </c>
      <c r="G968" s="312">
        <f>IF('statement of marks'!P$6="","",'statement of marks'!P$6)</f>
        <v>5</v>
      </c>
      <c r="H968" s="312">
        <f>IF('statement of marks'!Q$6="","",'statement of marks'!Q$6)</f>
        <v>5</v>
      </c>
      <c r="I968" s="312">
        <f>IF('statement of marks'!R$6="","",'statement of marks'!R$6)</f>
        <v>10</v>
      </c>
      <c r="J968" s="312">
        <f>IF('statement of marks'!S$6="","",'statement of marks'!S$6)</f>
        <v>5</v>
      </c>
      <c r="K968" s="312">
        <f>IF('statement of marks'!T$6="","",'statement of marks'!T$6)</f>
        <v>5</v>
      </c>
      <c r="L968" s="312">
        <f>IF('statement of marks'!U$6="","",'statement of marks'!U$6)</f>
        <v>10</v>
      </c>
      <c r="M968" s="312">
        <f>IF('statement of marks'!W$6="","",'statement of marks'!W$6)</f>
        <v>50</v>
      </c>
      <c r="N968" s="312">
        <f>IF('statement of marks'!X$6="","",'statement of marks'!X$6)</f>
        <v>20</v>
      </c>
      <c r="O968" s="312">
        <f>IF('statement of marks'!Y$6="","",'statement of marks'!Y$6)</f>
        <v>70</v>
      </c>
      <c r="P968" s="281">
        <f>IF('statement of marks'!Z$6="","",'statement of marks'!Z$6)</f>
        <v>100</v>
      </c>
      <c r="Q968" s="1126"/>
      <c r="R968" s="1126"/>
      <c r="S968" s="291"/>
      <c r="T968" s="1104" t="s">
        <v>3</v>
      </c>
      <c r="U968" s="1105"/>
      <c r="V968" s="312">
        <f>IF('statement of marks'!M$6="","",'statement of marks'!M$6)</f>
        <v>5</v>
      </c>
      <c r="W968" s="312">
        <f>IF('statement of marks'!N$6="","",'statement of marks'!N$6)</f>
        <v>5</v>
      </c>
      <c r="X968" s="312">
        <f>IF('statement of marks'!O$6="","",'statement of marks'!O$6)</f>
        <v>10</v>
      </c>
      <c r="Y968" s="312">
        <f>IF('statement of marks'!P$6="","",'statement of marks'!P$6)</f>
        <v>5</v>
      </c>
      <c r="Z968" s="312">
        <f>IF('statement of marks'!Q$6="","",'statement of marks'!Q$6)</f>
        <v>5</v>
      </c>
      <c r="AA968" s="312">
        <f>IF('statement of marks'!R$6="","",'statement of marks'!R$6)</f>
        <v>10</v>
      </c>
      <c r="AB968" s="312">
        <f>IF('statement of marks'!S$6="","",'statement of marks'!S$6)</f>
        <v>5</v>
      </c>
      <c r="AC968" s="312">
        <f>IF('statement of marks'!T$6="","",'statement of marks'!T$6)</f>
        <v>5</v>
      </c>
      <c r="AD968" s="312">
        <f>IF('statement of marks'!U$6="","",'statement of marks'!U$6)</f>
        <v>10</v>
      </c>
      <c r="AE968" s="312">
        <f>IF('statement of marks'!W$6="","",'statement of marks'!W$6)</f>
        <v>50</v>
      </c>
      <c r="AF968" s="312">
        <f>IF('statement of marks'!X$6="","",'statement of marks'!X$6)</f>
        <v>20</v>
      </c>
      <c r="AG968" s="312">
        <f>IF('statement of marks'!Y$6="","",'statement of marks'!Y$6)</f>
        <v>70</v>
      </c>
      <c r="AH968" s="281">
        <f>IF('statement of marks'!Z$6="","",'statement of marks'!Z$6)</f>
        <v>100</v>
      </c>
    </row>
    <row r="969" spans="1:34" ht="19" customHeight="1">
      <c r="A969" s="291"/>
      <c r="B969" s="1114" t="str">
        <f>IF('statement of marks'!$M$3="","",'statement of marks'!$M$3)</f>
        <v>fgUnh</v>
      </c>
      <c r="C969" s="1115"/>
      <c r="D969" s="277" t="str">
        <f>IF('statement of marks'!M73="","",'statement of marks'!M73)</f>
        <v/>
      </c>
      <c r="E969" s="277" t="str">
        <f>IF('statement of marks'!N73="","",'statement of marks'!N73)</f>
        <v/>
      </c>
      <c r="F969" s="275" t="str">
        <f>IF('statement of marks'!O73="","",'statement of marks'!O73)</f>
        <v/>
      </c>
      <c r="G969" s="277" t="str">
        <f>IF('statement of marks'!P73="","",'statement of marks'!P73)</f>
        <v/>
      </c>
      <c r="H969" s="277" t="str">
        <f>IF('statement of marks'!Q73="","",'statement of marks'!Q73)</f>
        <v/>
      </c>
      <c r="I969" s="275" t="str">
        <f>IF('statement of marks'!R73="","",'statement of marks'!R73)</f>
        <v/>
      </c>
      <c r="J969" s="277" t="str">
        <f>IF('statement of marks'!S73="","",'statement of marks'!S73)</f>
        <v/>
      </c>
      <c r="K969" s="277" t="str">
        <f>IF('statement of marks'!T73="","",'statement of marks'!T73)</f>
        <v/>
      </c>
      <c r="L969" s="275" t="str">
        <f>IF('statement of marks'!U73="","",'statement of marks'!U73)</f>
        <v/>
      </c>
      <c r="M969" s="277" t="str">
        <f>IF('statement of marks'!W73="","",'statement of marks'!W73)</f>
        <v/>
      </c>
      <c r="N969" s="277" t="str">
        <f>IF('statement of marks'!X73="","",'statement of marks'!X73)</f>
        <v/>
      </c>
      <c r="O969" s="275" t="str">
        <f>IF('statement of marks'!Y73="","",'statement of marks'!Y73)</f>
        <v/>
      </c>
      <c r="P969" s="281" t="str">
        <f>IF('statement of marks'!Z73="","",'statement of marks'!Z73)</f>
        <v/>
      </c>
      <c r="Q969" s="1126"/>
      <c r="R969" s="1126"/>
      <c r="S969" s="291"/>
      <c r="T969" s="1114" t="str">
        <f>IF('statement of marks'!$M$3="","",'statement of marks'!$M$3)</f>
        <v>fgUnh</v>
      </c>
      <c r="U969" s="1115"/>
      <c r="V969" s="277" t="str">
        <f>IF('statement of marks'!M74="","",'statement of marks'!M74)</f>
        <v/>
      </c>
      <c r="W969" s="277" t="str">
        <f>IF('statement of marks'!N74="","",'statement of marks'!N74)</f>
        <v/>
      </c>
      <c r="X969" s="275" t="str">
        <f>IF('statement of marks'!O74="","",'statement of marks'!O74)</f>
        <v/>
      </c>
      <c r="Y969" s="277" t="str">
        <f>IF('statement of marks'!P74="","",'statement of marks'!P74)</f>
        <v/>
      </c>
      <c r="Z969" s="277" t="str">
        <f>IF('statement of marks'!Q74="","",'statement of marks'!Q74)</f>
        <v/>
      </c>
      <c r="AA969" s="275" t="str">
        <f>IF('statement of marks'!R74="","",'statement of marks'!R74)</f>
        <v/>
      </c>
      <c r="AB969" s="277" t="str">
        <f>IF('statement of marks'!S74="","",'statement of marks'!S74)</f>
        <v/>
      </c>
      <c r="AC969" s="277" t="str">
        <f>IF('statement of marks'!T74="","",'statement of marks'!T74)</f>
        <v/>
      </c>
      <c r="AD969" s="275" t="str">
        <f>IF('statement of marks'!U74="","",'statement of marks'!U74)</f>
        <v/>
      </c>
      <c r="AE969" s="277" t="str">
        <f>IF('statement of marks'!W74="","",'statement of marks'!W74)</f>
        <v/>
      </c>
      <c r="AF969" s="277" t="str">
        <f>IF('statement of marks'!X74="","",'statement of marks'!X74)</f>
        <v/>
      </c>
      <c r="AG969" s="275" t="str">
        <f>IF('statement of marks'!Y74="","",'statement of marks'!Y74)</f>
        <v/>
      </c>
      <c r="AH969" s="281" t="str">
        <f>IF('statement of marks'!Z74="","",'statement of marks'!Z74)</f>
        <v/>
      </c>
    </row>
    <row r="970" spans="1:34" ht="19" customHeight="1">
      <c r="A970" s="291"/>
      <c r="B970" s="1114" t="str">
        <f>IF('statement of marks'!$AI$3="","",'statement of marks'!$AI$3)</f>
        <v>vaxszth</v>
      </c>
      <c r="C970" s="1115"/>
      <c r="D970" s="277" t="str">
        <f>IF('statement of marks'!AI73="","",'statement of marks'!AI73)</f>
        <v/>
      </c>
      <c r="E970" s="277" t="str">
        <f>IF('statement of marks'!AJ73="","",'statement of marks'!AJ73)</f>
        <v/>
      </c>
      <c r="F970" s="275" t="str">
        <f>IF('statement of marks'!AK73="","",'statement of marks'!AK73)</f>
        <v/>
      </c>
      <c r="G970" s="277" t="str">
        <f>IF('statement of marks'!AL73="","",'statement of marks'!AL73)</f>
        <v/>
      </c>
      <c r="H970" s="277" t="str">
        <f>IF('statement of marks'!AM73="","",'statement of marks'!AM73)</f>
        <v/>
      </c>
      <c r="I970" s="275" t="str">
        <f>IF('statement of marks'!AN73="","",'statement of marks'!AN73)</f>
        <v/>
      </c>
      <c r="J970" s="277" t="str">
        <f>IF('statement of marks'!AO73="","",'statement of marks'!AO73)</f>
        <v/>
      </c>
      <c r="K970" s="277" t="str">
        <f>IF('statement of marks'!AP73="","",'statement of marks'!AP73)</f>
        <v/>
      </c>
      <c r="L970" s="275" t="str">
        <f>IF('statement of marks'!AQ73="","",'statement of marks'!AQ73)</f>
        <v/>
      </c>
      <c r="M970" s="277" t="str">
        <f>IF('statement of marks'!AS73="","",'statement of marks'!AS73)</f>
        <v/>
      </c>
      <c r="N970" s="277" t="str">
        <f>IF('statement of marks'!AT73="","",'statement of marks'!AT73)</f>
        <v/>
      </c>
      <c r="O970" s="275" t="str">
        <f>IF('statement of marks'!AU73="","",'statement of marks'!AU73)</f>
        <v/>
      </c>
      <c r="P970" s="281" t="str">
        <f>IF('statement of marks'!AV73="","",'statement of marks'!AV73)</f>
        <v/>
      </c>
      <c r="Q970" s="1126"/>
      <c r="R970" s="1126"/>
      <c r="S970" s="291"/>
      <c r="T970" s="1114" t="str">
        <f>IF('statement of marks'!$AI$3="","",'statement of marks'!$AI$3)</f>
        <v>vaxszth</v>
      </c>
      <c r="U970" s="1115"/>
      <c r="V970" s="277" t="str">
        <f>IF('statement of marks'!AI74="","",'statement of marks'!AI74)</f>
        <v/>
      </c>
      <c r="W970" s="277" t="str">
        <f>IF('statement of marks'!AJ74="","",'statement of marks'!AJ74)</f>
        <v/>
      </c>
      <c r="X970" s="275" t="str">
        <f>IF('statement of marks'!AK74="","",'statement of marks'!AK74)</f>
        <v/>
      </c>
      <c r="Y970" s="277" t="str">
        <f>IF('statement of marks'!AL74="","",'statement of marks'!AL74)</f>
        <v/>
      </c>
      <c r="Z970" s="277" t="str">
        <f>IF('statement of marks'!AM74="","",'statement of marks'!AM74)</f>
        <v/>
      </c>
      <c r="AA970" s="275" t="str">
        <f>IF('statement of marks'!AN74="","",'statement of marks'!AN74)</f>
        <v/>
      </c>
      <c r="AB970" s="277" t="str">
        <f>IF('statement of marks'!AO74="","",'statement of marks'!AO74)</f>
        <v/>
      </c>
      <c r="AC970" s="277" t="str">
        <f>IF('statement of marks'!AP74="","",'statement of marks'!AP74)</f>
        <v/>
      </c>
      <c r="AD970" s="275" t="str">
        <f>IF('statement of marks'!AQ74="","",'statement of marks'!AQ74)</f>
        <v/>
      </c>
      <c r="AE970" s="277" t="str">
        <f>IF('statement of marks'!AS74="","",'statement of marks'!AS74)</f>
        <v/>
      </c>
      <c r="AF970" s="277" t="str">
        <f>IF('statement of marks'!AT74="","",'statement of marks'!AT74)</f>
        <v/>
      </c>
      <c r="AG970" s="275" t="str">
        <f>IF('statement of marks'!AU74="","",'statement of marks'!AU74)</f>
        <v/>
      </c>
      <c r="AH970" s="281" t="str">
        <f>IF('statement of marks'!AV74="","",'statement of marks'!AV74)</f>
        <v/>
      </c>
    </row>
    <row r="971" spans="1:34" ht="19" customHeight="1">
      <c r="A971" s="291"/>
      <c r="B971" s="1114" t="str">
        <f>IF('statement of marks'!BE73="s","laLd`r",IF('statement of marks'!BE73="u","mnwZ",IF('statement of marks'!BE73="g","xqtjkrh",IF('statement of marks'!BE73="p","iatkch",IF('statement of marks'!BE73="sd","fla/kh","r`rh; Hkk""kk")))))</f>
        <v>r`rh; Hkk"kk</v>
      </c>
      <c r="C971" s="1115"/>
      <c r="D971" s="277" t="str">
        <f>IF('statement of marks'!BF73="","",'statement of marks'!BF73)</f>
        <v/>
      </c>
      <c r="E971" s="277" t="str">
        <f>IF('statement of marks'!BG73="","",'statement of marks'!BG73)</f>
        <v/>
      </c>
      <c r="F971" s="275" t="str">
        <f>IF('statement of marks'!BH73="","",'statement of marks'!BH73)</f>
        <v/>
      </c>
      <c r="G971" s="277" t="str">
        <f>IF('statement of marks'!BI73="","",'statement of marks'!BI73)</f>
        <v/>
      </c>
      <c r="H971" s="277" t="str">
        <f>IF('statement of marks'!BJ73="","",'statement of marks'!BJ73)</f>
        <v/>
      </c>
      <c r="I971" s="275" t="str">
        <f>IF('statement of marks'!BK73="","",'statement of marks'!BK73)</f>
        <v/>
      </c>
      <c r="J971" s="277" t="str">
        <f>IF('statement of marks'!BL73="","",'statement of marks'!BL73)</f>
        <v/>
      </c>
      <c r="K971" s="277" t="str">
        <f>IF('statement of marks'!BM73="","",'statement of marks'!BM73)</f>
        <v/>
      </c>
      <c r="L971" s="275" t="str">
        <f>IF('statement of marks'!BN73="","",'statement of marks'!BN73)</f>
        <v/>
      </c>
      <c r="M971" s="277" t="str">
        <f>IF('statement of marks'!BP73="","",'statement of marks'!BP73)</f>
        <v/>
      </c>
      <c r="N971" s="277" t="str">
        <f>IF('statement of marks'!BQ73="","",'statement of marks'!BQ73)</f>
        <v/>
      </c>
      <c r="O971" s="275" t="str">
        <f>IF('statement of marks'!BR73="","",'statement of marks'!BR73)</f>
        <v/>
      </c>
      <c r="P971" s="281" t="str">
        <f>IF('statement of marks'!BS73="","",'statement of marks'!BS73)</f>
        <v/>
      </c>
      <c r="Q971" s="1126"/>
      <c r="R971" s="1126"/>
      <c r="S971" s="291"/>
      <c r="T971" s="1114" t="str">
        <f>IF('statement of marks'!BE74="s","laLd`r",IF('statement of marks'!BE74="u","mnwZ",IF('statement of marks'!BE74="g","xqtjkrh",IF('statement of marks'!BE74="p","iatkch",IF('statement of marks'!BE74="sd","fla/kh","r`rh; Hkk""kk")))))</f>
        <v>r`rh; Hkk"kk</v>
      </c>
      <c r="U971" s="1115"/>
      <c r="V971" s="277" t="str">
        <f>IF('statement of marks'!BF74="","",'statement of marks'!BF74)</f>
        <v/>
      </c>
      <c r="W971" s="277" t="str">
        <f>IF('statement of marks'!BG74="","",'statement of marks'!BG74)</f>
        <v/>
      </c>
      <c r="X971" s="275" t="str">
        <f>IF('statement of marks'!BH74="","",'statement of marks'!BH74)</f>
        <v/>
      </c>
      <c r="Y971" s="277" t="str">
        <f>IF('statement of marks'!BI74="","",'statement of marks'!BI74)</f>
        <v/>
      </c>
      <c r="Z971" s="277" t="str">
        <f>IF('statement of marks'!BJ74="","",'statement of marks'!BJ74)</f>
        <v/>
      </c>
      <c r="AA971" s="275" t="str">
        <f>IF('statement of marks'!BK74="","",'statement of marks'!BK74)</f>
        <v/>
      </c>
      <c r="AB971" s="277" t="str">
        <f>IF('statement of marks'!BL74="","",'statement of marks'!BL74)</f>
        <v/>
      </c>
      <c r="AC971" s="277" t="str">
        <f>IF('statement of marks'!BM74="","",'statement of marks'!BM74)</f>
        <v/>
      </c>
      <c r="AD971" s="275" t="str">
        <f>IF('statement of marks'!BN74="","",'statement of marks'!BN74)</f>
        <v/>
      </c>
      <c r="AE971" s="277" t="str">
        <f>IF('statement of marks'!BP74="","",'statement of marks'!BP74)</f>
        <v/>
      </c>
      <c r="AF971" s="277" t="str">
        <f>IF('statement of marks'!BQ74="","",'statement of marks'!BQ74)</f>
        <v/>
      </c>
      <c r="AG971" s="275" t="str">
        <f>IF('statement of marks'!BR74="","",'statement of marks'!BR74)</f>
        <v/>
      </c>
      <c r="AH971" s="281" t="str">
        <f>IF('statement of marks'!BS74="","",'statement of marks'!BS74)</f>
        <v/>
      </c>
    </row>
    <row r="972" spans="1:34" ht="19" customHeight="1">
      <c r="A972" s="291"/>
      <c r="B972" s="1114" t="str">
        <f>IF('statement of marks'!$CB$3="","",'statement of marks'!$CB$3)</f>
        <v>xf.kr</v>
      </c>
      <c r="C972" s="1115"/>
      <c r="D972" s="277" t="str">
        <f>IF('statement of marks'!CB73="","",'statement of marks'!CB73)</f>
        <v/>
      </c>
      <c r="E972" s="277" t="str">
        <f>IF('statement of marks'!CC73="","",'statement of marks'!CC73)</f>
        <v/>
      </c>
      <c r="F972" s="275" t="str">
        <f>IF('statement of marks'!CD73="","",'statement of marks'!CD73)</f>
        <v/>
      </c>
      <c r="G972" s="277" t="str">
        <f>IF('statement of marks'!CE73="","",'statement of marks'!CE73)</f>
        <v/>
      </c>
      <c r="H972" s="277" t="str">
        <f>IF('statement of marks'!CF73="","",'statement of marks'!CF73)</f>
        <v/>
      </c>
      <c r="I972" s="275" t="str">
        <f>IF('statement of marks'!CG73="","",'statement of marks'!CG73)</f>
        <v/>
      </c>
      <c r="J972" s="277" t="str">
        <f>IF('statement of marks'!CH73="","",'statement of marks'!CH73)</f>
        <v/>
      </c>
      <c r="K972" s="277" t="str">
        <f>IF('statement of marks'!CI73="","",'statement of marks'!CI73)</f>
        <v/>
      </c>
      <c r="L972" s="275" t="str">
        <f>IF('statement of marks'!CJ73="","",'statement of marks'!CJ73)</f>
        <v/>
      </c>
      <c r="M972" s="277" t="str">
        <f>IF('statement of marks'!CL73="","",'statement of marks'!CL73)</f>
        <v/>
      </c>
      <c r="N972" s="277" t="str">
        <f>IF('statement of marks'!CM73="","",'statement of marks'!CM73)</f>
        <v/>
      </c>
      <c r="O972" s="275" t="str">
        <f>IF('statement of marks'!CN73="","",'statement of marks'!CN73)</f>
        <v/>
      </c>
      <c r="P972" s="281" t="str">
        <f>IF('statement of marks'!CO73="","",'statement of marks'!CO73)</f>
        <v/>
      </c>
      <c r="Q972" s="1126"/>
      <c r="R972" s="1126"/>
      <c r="S972" s="291"/>
      <c r="T972" s="1114" t="str">
        <f>IF('statement of marks'!$CB$3="","",'statement of marks'!$CB$3)</f>
        <v>xf.kr</v>
      </c>
      <c r="U972" s="1115"/>
      <c r="V972" s="277" t="str">
        <f>IF('statement of marks'!CB74="","",'statement of marks'!CB74)</f>
        <v/>
      </c>
      <c r="W972" s="277" t="str">
        <f>IF('statement of marks'!CC74="","",'statement of marks'!CC74)</f>
        <v/>
      </c>
      <c r="X972" s="275" t="str">
        <f>IF('statement of marks'!CD74="","",'statement of marks'!CD74)</f>
        <v/>
      </c>
      <c r="Y972" s="277" t="str">
        <f>IF('statement of marks'!CE74="","",'statement of marks'!CE74)</f>
        <v/>
      </c>
      <c r="Z972" s="277" t="str">
        <f>IF('statement of marks'!CF74="","",'statement of marks'!CF74)</f>
        <v/>
      </c>
      <c r="AA972" s="275" t="str">
        <f>IF('statement of marks'!CG74="","",'statement of marks'!CG74)</f>
        <v/>
      </c>
      <c r="AB972" s="277" t="str">
        <f>IF('statement of marks'!CH74="","",'statement of marks'!CH74)</f>
        <v/>
      </c>
      <c r="AC972" s="277" t="str">
        <f>IF('statement of marks'!CI74="","",'statement of marks'!CI74)</f>
        <v/>
      </c>
      <c r="AD972" s="275" t="str">
        <f>IF('statement of marks'!CJ74="","",'statement of marks'!CJ74)</f>
        <v/>
      </c>
      <c r="AE972" s="277" t="str">
        <f>IF('statement of marks'!CL74="","",'statement of marks'!CL74)</f>
        <v/>
      </c>
      <c r="AF972" s="277" t="str">
        <f>IF('statement of marks'!CM74="","",'statement of marks'!CM74)</f>
        <v/>
      </c>
      <c r="AG972" s="275" t="str">
        <f>IF('statement of marks'!CN74="","",'statement of marks'!CN74)</f>
        <v/>
      </c>
      <c r="AH972" s="281" t="str">
        <f>IF('statement of marks'!CO74="","",'statement of marks'!CO74)</f>
        <v/>
      </c>
    </row>
    <row r="973" spans="1:34" ht="19" customHeight="1">
      <c r="A973" s="291"/>
      <c r="B973" s="1114" t="str">
        <f>IF('statement of marks'!$CX$3="","",'statement of marks'!$CX$3)</f>
        <v>foKku</v>
      </c>
      <c r="C973" s="1115"/>
      <c r="D973" s="277" t="str">
        <f>IF('statement of marks'!CX73="","",'statement of marks'!CX73)</f>
        <v/>
      </c>
      <c r="E973" s="277" t="str">
        <f>IF('statement of marks'!CY73="","",'statement of marks'!CY73)</f>
        <v/>
      </c>
      <c r="F973" s="275" t="str">
        <f>IF('statement of marks'!CZ73="","",'statement of marks'!CZ73)</f>
        <v/>
      </c>
      <c r="G973" s="277" t="str">
        <f>IF('statement of marks'!DA73="","",'statement of marks'!DA73)</f>
        <v/>
      </c>
      <c r="H973" s="277" t="str">
        <f>IF('statement of marks'!DB73="","",'statement of marks'!DB73)</f>
        <v/>
      </c>
      <c r="I973" s="275" t="str">
        <f>IF('statement of marks'!DC73="","",'statement of marks'!DC73)</f>
        <v/>
      </c>
      <c r="J973" s="277" t="str">
        <f>IF('statement of marks'!DD73="","",'statement of marks'!DD73)</f>
        <v/>
      </c>
      <c r="K973" s="277" t="str">
        <f>IF('statement of marks'!DE73="","",'statement of marks'!DE73)</f>
        <v/>
      </c>
      <c r="L973" s="275" t="str">
        <f>IF('statement of marks'!DF73="","",'statement of marks'!DF73)</f>
        <v/>
      </c>
      <c r="M973" s="277" t="str">
        <f>IF('statement of marks'!DH73="","",'statement of marks'!DH73)</f>
        <v/>
      </c>
      <c r="N973" s="277" t="str">
        <f>IF('statement of marks'!DI73="","",'statement of marks'!DI73)</f>
        <v/>
      </c>
      <c r="O973" s="275" t="str">
        <f>IF('statement of marks'!DJ73="","",'statement of marks'!DJ73)</f>
        <v/>
      </c>
      <c r="P973" s="281" t="str">
        <f>IF('statement of marks'!DK73="","",'statement of marks'!DK73)</f>
        <v/>
      </c>
      <c r="Q973" s="1126"/>
      <c r="R973" s="1126"/>
      <c r="S973" s="291"/>
      <c r="T973" s="1114" t="str">
        <f>IF('statement of marks'!$CX$3="","",'statement of marks'!$CX$3)</f>
        <v>foKku</v>
      </c>
      <c r="U973" s="1115"/>
      <c r="V973" s="277" t="str">
        <f>IF('statement of marks'!CX74="","",'statement of marks'!CX74)</f>
        <v/>
      </c>
      <c r="W973" s="277" t="str">
        <f>IF('statement of marks'!CY74="","",'statement of marks'!CY74)</f>
        <v/>
      </c>
      <c r="X973" s="275" t="str">
        <f>IF('statement of marks'!CZ74="","",'statement of marks'!CZ74)</f>
        <v/>
      </c>
      <c r="Y973" s="277" t="str">
        <f>IF('statement of marks'!DA74="","",'statement of marks'!DA74)</f>
        <v/>
      </c>
      <c r="Z973" s="277" t="str">
        <f>IF('statement of marks'!DB74="","",'statement of marks'!DB74)</f>
        <v/>
      </c>
      <c r="AA973" s="275" t="str">
        <f>IF('statement of marks'!DC74="","",'statement of marks'!DC74)</f>
        <v/>
      </c>
      <c r="AB973" s="277" t="str">
        <f>IF('statement of marks'!DD74="","",'statement of marks'!DD74)</f>
        <v/>
      </c>
      <c r="AC973" s="277" t="str">
        <f>IF('statement of marks'!DE74="","",'statement of marks'!DE74)</f>
        <v/>
      </c>
      <c r="AD973" s="275" t="str">
        <f>IF('statement of marks'!DF74="","",'statement of marks'!DF74)</f>
        <v/>
      </c>
      <c r="AE973" s="277" t="str">
        <f>IF('statement of marks'!DH74="","",'statement of marks'!DH74)</f>
        <v/>
      </c>
      <c r="AF973" s="277" t="str">
        <f>IF('statement of marks'!DI74="","",'statement of marks'!DI74)</f>
        <v/>
      </c>
      <c r="AG973" s="275" t="str">
        <f>IF('statement of marks'!DJ74="","",'statement of marks'!DJ74)</f>
        <v/>
      </c>
      <c r="AH973" s="281" t="str">
        <f>IF('statement of marks'!DK74="","",'statement of marks'!DK74)</f>
        <v/>
      </c>
    </row>
    <row r="974" spans="1:34" ht="19" customHeight="1">
      <c r="A974" s="291"/>
      <c r="B974" s="1114" t="str">
        <f>IF('statement of marks'!$DT$3="","",'statement of marks'!$DT$3)</f>
        <v>lkekftd foKku</v>
      </c>
      <c r="C974" s="1115"/>
      <c r="D974" s="277" t="str">
        <f>IF('statement of marks'!DT73="","",'statement of marks'!DT73)</f>
        <v/>
      </c>
      <c r="E974" s="277" t="str">
        <f>IF('statement of marks'!DU73="","",'statement of marks'!DU73)</f>
        <v/>
      </c>
      <c r="F974" s="275" t="str">
        <f>IF('statement of marks'!DV73="","",'statement of marks'!DV73)</f>
        <v/>
      </c>
      <c r="G974" s="277" t="str">
        <f>IF('statement of marks'!DW73="","",'statement of marks'!DW73)</f>
        <v/>
      </c>
      <c r="H974" s="277" t="str">
        <f>IF('statement of marks'!DX73="","",'statement of marks'!DX73)</f>
        <v/>
      </c>
      <c r="I974" s="275" t="str">
        <f>IF('statement of marks'!DY73="","",'statement of marks'!DY73)</f>
        <v/>
      </c>
      <c r="J974" s="277" t="str">
        <f>IF('statement of marks'!DZ73="","",'statement of marks'!DZ73)</f>
        <v/>
      </c>
      <c r="K974" s="277" t="str">
        <f>IF('statement of marks'!EA73="","",'statement of marks'!EA73)</f>
        <v/>
      </c>
      <c r="L974" s="275" t="str">
        <f>IF('statement of marks'!EB73="","",'statement of marks'!EB73)</f>
        <v/>
      </c>
      <c r="M974" s="277" t="str">
        <f>IF('statement of marks'!ED73="","",'statement of marks'!ED73)</f>
        <v/>
      </c>
      <c r="N974" s="277" t="str">
        <f>IF('statement of marks'!EE73="","",'statement of marks'!EE73)</f>
        <v/>
      </c>
      <c r="O974" s="275" t="str">
        <f>IF('statement of marks'!EF73="","",'statement of marks'!EF73)</f>
        <v/>
      </c>
      <c r="P974" s="281" t="str">
        <f>IF('statement of marks'!EG73="","",'statement of marks'!EG73)</f>
        <v/>
      </c>
      <c r="Q974" s="1126"/>
      <c r="R974" s="1126"/>
      <c r="S974" s="291"/>
      <c r="T974" s="1114" t="str">
        <f>IF('statement of marks'!$DT$3="","",'statement of marks'!$DT$3)</f>
        <v>lkekftd foKku</v>
      </c>
      <c r="U974" s="1115"/>
      <c r="V974" s="277" t="str">
        <f>IF('statement of marks'!DT74="","",'statement of marks'!DT74)</f>
        <v/>
      </c>
      <c r="W974" s="277" t="str">
        <f>IF('statement of marks'!DU74="","",'statement of marks'!DU74)</f>
        <v/>
      </c>
      <c r="X974" s="275" t="str">
        <f>IF('statement of marks'!DV74="","",'statement of marks'!DV74)</f>
        <v/>
      </c>
      <c r="Y974" s="277" t="str">
        <f>IF('statement of marks'!DW74="","",'statement of marks'!DW74)</f>
        <v/>
      </c>
      <c r="Z974" s="277" t="str">
        <f>IF('statement of marks'!DX74="","",'statement of marks'!DX74)</f>
        <v/>
      </c>
      <c r="AA974" s="275" t="str">
        <f>IF('statement of marks'!DY74="","",'statement of marks'!DY74)</f>
        <v/>
      </c>
      <c r="AB974" s="277" t="str">
        <f>IF('statement of marks'!DZ74="","",'statement of marks'!DZ74)</f>
        <v/>
      </c>
      <c r="AC974" s="277" t="str">
        <f>IF('statement of marks'!EA74="","",'statement of marks'!EA74)</f>
        <v/>
      </c>
      <c r="AD974" s="275" t="str">
        <f>IF('statement of marks'!EB74="","",'statement of marks'!EB74)</f>
        <v/>
      </c>
      <c r="AE974" s="277" t="str">
        <f>IF('statement of marks'!ED74="","",'statement of marks'!ED74)</f>
        <v/>
      </c>
      <c r="AF974" s="277" t="str">
        <f>IF('statement of marks'!EE74="","",'statement of marks'!EE74)</f>
        <v/>
      </c>
      <c r="AG974" s="275" t="str">
        <f>IF('statement of marks'!EF74="","",'statement of marks'!EF74)</f>
        <v/>
      </c>
      <c r="AH974" s="281" t="str">
        <f>IF('statement of marks'!EG74="","",'statement of marks'!EG74)</f>
        <v/>
      </c>
    </row>
    <row r="975" spans="1:34" ht="19" customHeight="1">
      <c r="A975" s="291"/>
      <c r="B975" s="1117" t="s">
        <v>271</v>
      </c>
      <c r="C975" s="1118"/>
      <c r="D975" s="1111" t="s">
        <v>1</v>
      </c>
      <c r="E975" s="1111"/>
      <c r="F975" s="1111"/>
      <c r="G975" s="1111" t="s">
        <v>21</v>
      </c>
      <c r="H975" s="1111"/>
      <c r="I975" s="1111"/>
      <c r="J975" s="1111" t="s">
        <v>272</v>
      </c>
      <c r="K975" s="1111"/>
      <c r="L975" s="1111"/>
      <c r="M975" s="1111" t="s">
        <v>68</v>
      </c>
      <c r="N975" s="1111"/>
      <c r="O975" s="1111"/>
      <c r="P975" s="282"/>
      <c r="Q975" s="1126"/>
      <c r="R975" s="1126"/>
      <c r="S975" s="291"/>
      <c r="T975" s="1117" t="s">
        <v>271</v>
      </c>
      <c r="U975" s="1118"/>
      <c r="V975" s="1111" t="s">
        <v>1</v>
      </c>
      <c r="W975" s="1111"/>
      <c r="X975" s="1111"/>
      <c r="Y975" s="1111" t="s">
        <v>21</v>
      </c>
      <c r="Z975" s="1111"/>
      <c r="AA975" s="1111"/>
      <c r="AB975" s="1111" t="s">
        <v>272</v>
      </c>
      <c r="AC975" s="1111"/>
      <c r="AD975" s="1111"/>
      <c r="AE975" s="1111" t="s">
        <v>68</v>
      </c>
      <c r="AF975" s="1111"/>
      <c r="AG975" s="1111"/>
      <c r="AH975" s="282"/>
    </row>
    <row r="976" spans="1:34" ht="19" customHeight="1">
      <c r="A976" s="291"/>
      <c r="B976" s="1104" t="s">
        <v>3</v>
      </c>
      <c r="C976" s="1105"/>
      <c r="D976" s="1116">
        <f>IF('statement of marks'!EP$6="","",'statement of marks'!EP$6)</f>
        <v>20</v>
      </c>
      <c r="E976" s="1116"/>
      <c r="F976" s="1116"/>
      <c r="G976" s="1116">
        <f>IF('statement of marks'!EQ$6="","",'statement of marks'!EQ$6)</f>
        <v>20</v>
      </c>
      <c r="H976" s="1116"/>
      <c r="I976" s="1116"/>
      <c r="J976" s="1116">
        <f>IF('statement of marks'!ES$6="","",'statement of marks'!ES$6)</f>
        <v>20</v>
      </c>
      <c r="K976" s="1116"/>
      <c r="L976" s="1116"/>
      <c r="M976" s="1116">
        <f>IF('statement of marks'!EY$6="","",'statement of marks'!ER$6)</f>
        <v>20</v>
      </c>
      <c r="N976" s="1116"/>
      <c r="O976" s="1116"/>
      <c r="P976" s="283"/>
      <c r="Q976" s="1126"/>
      <c r="R976" s="1126"/>
      <c r="S976" s="291"/>
      <c r="T976" s="1104" t="s">
        <v>3</v>
      </c>
      <c r="U976" s="1105"/>
      <c r="V976" s="1116">
        <f>IF('statement of marks'!EP$6="","",'statement of marks'!EP$6)</f>
        <v>20</v>
      </c>
      <c r="W976" s="1116"/>
      <c r="X976" s="1116"/>
      <c r="Y976" s="1116">
        <f>IF('statement of marks'!EQ$6="","",'statement of marks'!EQ$6)</f>
        <v>20</v>
      </c>
      <c r="Z976" s="1116"/>
      <c r="AA976" s="1116"/>
      <c r="AB976" s="1116">
        <f>IF('statement of marks'!ES$6="","",'statement of marks'!ES$6)</f>
        <v>20</v>
      </c>
      <c r="AC976" s="1116"/>
      <c r="AD976" s="1116"/>
      <c r="AE976" s="1116">
        <f>IF('statement of marks'!EY$6="","",'statement of marks'!ER$6)</f>
        <v>20</v>
      </c>
      <c r="AF976" s="1116"/>
      <c r="AG976" s="1116"/>
      <c r="AH976" s="283"/>
    </row>
    <row r="977" spans="1:34" ht="19" customHeight="1">
      <c r="A977" s="291"/>
      <c r="B977" s="1114" t="str">
        <f>IF('statement of marks'!$EP$3="","",'statement of marks'!$EP$3)</f>
        <v>dk;kZuqHko</v>
      </c>
      <c r="C977" s="1115"/>
      <c r="D977" s="1103" t="str">
        <f>IF('statement of marks'!EP73="","",'statement of marks'!EP73)</f>
        <v/>
      </c>
      <c r="E977" s="1103"/>
      <c r="F977" s="1103"/>
      <c r="G977" s="1103" t="str">
        <f>IF('statement of marks'!EQ73="","",'statement of marks'!EQ73)</f>
        <v/>
      </c>
      <c r="H977" s="1103"/>
      <c r="I977" s="1103"/>
      <c r="J977" s="1103" t="str">
        <f>IF('statement of marks'!ES73="","",'statement of marks'!ES73)</f>
        <v/>
      </c>
      <c r="K977" s="1103"/>
      <c r="L977" s="1103"/>
      <c r="M977" s="1103" t="str">
        <f>IF('statement of marks'!ER73="","",'statement of marks'!ER73)</f>
        <v/>
      </c>
      <c r="N977" s="1103"/>
      <c r="O977" s="1103"/>
      <c r="P977" s="284"/>
      <c r="Q977" s="1126"/>
      <c r="R977" s="1126"/>
      <c r="S977" s="291"/>
      <c r="T977" s="1114" t="str">
        <f>IF('statement of marks'!$EP$3="","",'statement of marks'!$EP$3)</f>
        <v>dk;kZuqHko</v>
      </c>
      <c r="U977" s="1115"/>
      <c r="V977" s="1103" t="str">
        <f>IF('statement of marks'!EP74="","",'statement of marks'!EP74)</f>
        <v/>
      </c>
      <c r="W977" s="1103"/>
      <c r="X977" s="1103"/>
      <c r="Y977" s="1103" t="str">
        <f>IF('statement of marks'!EQ74="","",'statement of marks'!EQ74)</f>
        <v/>
      </c>
      <c r="Z977" s="1103"/>
      <c r="AA977" s="1103"/>
      <c r="AB977" s="1103" t="str">
        <f>IF('statement of marks'!ES74="","",'statement of marks'!ES74)</f>
        <v/>
      </c>
      <c r="AC977" s="1103"/>
      <c r="AD977" s="1103"/>
      <c r="AE977" s="1103" t="str">
        <f>IF('statement of marks'!ER74="","",'statement of marks'!ER74)</f>
        <v/>
      </c>
      <c r="AF977" s="1103"/>
      <c r="AG977" s="1103"/>
      <c r="AH977" s="284"/>
    </row>
    <row r="978" spans="1:34" ht="19" customHeight="1">
      <c r="A978" s="291"/>
      <c r="B978" s="1112" t="str">
        <f>IF('statement of marks'!$EZ$3="","",'statement of marks'!$EZ$3)</f>
        <v>dyk f'k{kk</v>
      </c>
      <c r="C978" s="1113"/>
      <c r="D978" s="1103" t="str">
        <f>IF('statement of marks'!EZ73="","",'statement of marks'!EZ73)</f>
        <v/>
      </c>
      <c r="E978" s="1103"/>
      <c r="F978" s="1103"/>
      <c r="G978" s="1103" t="str">
        <f>IF('statement of marks'!FA73="","",'statement of marks'!FA73)</f>
        <v/>
      </c>
      <c r="H978" s="1103"/>
      <c r="I978" s="1103"/>
      <c r="J978" s="1103" t="str">
        <f>IF('statement of marks'!FC73="","",'statement of marks'!FC73)</f>
        <v/>
      </c>
      <c r="K978" s="1103"/>
      <c r="L978" s="1103"/>
      <c r="M978" s="1103" t="str">
        <f>IF('statement of marks'!FB73="","",'statement of marks'!FB73)</f>
        <v/>
      </c>
      <c r="N978" s="1103"/>
      <c r="O978" s="1103"/>
      <c r="P978" s="284"/>
      <c r="Q978" s="1126"/>
      <c r="R978" s="1126"/>
      <c r="S978" s="291"/>
      <c r="T978" s="1112" t="str">
        <f>IF('statement of marks'!$EZ$3="","",'statement of marks'!$EZ$3)</f>
        <v>dyk f'k{kk</v>
      </c>
      <c r="U978" s="1113"/>
      <c r="V978" s="1103" t="str">
        <f>IF('statement of marks'!EZ74="","",'statement of marks'!EZ74)</f>
        <v/>
      </c>
      <c r="W978" s="1103"/>
      <c r="X978" s="1103"/>
      <c r="Y978" s="1103" t="str">
        <f>IF('statement of marks'!FA74="","",'statement of marks'!FA74)</f>
        <v/>
      </c>
      <c r="Z978" s="1103"/>
      <c r="AA978" s="1103"/>
      <c r="AB978" s="1103" t="str">
        <f>IF('statement of marks'!FC74="","",'statement of marks'!FC74)</f>
        <v/>
      </c>
      <c r="AC978" s="1103"/>
      <c r="AD978" s="1103"/>
      <c r="AE978" s="1103" t="str">
        <f>IF('statement of marks'!FB74="","",'statement of marks'!FB74)</f>
        <v/>
      </c>
      <c r="AF978" s="1103"/>
      <c r="AG978" s="1103"/>
      <c r="AH978" s="284"/>
    </row>
    <row r="979" spans="1:34" ht="19" customHeight="1">
      <c r="A979" s="291"/>
      <c r="B979" s="1109" t="str">
        <f>IF('statement of marks'!$FJ$3="","",'statement of marks'!$FJ$3)</f>
        <v>LokLF; ,oe~ 'kkjhfjd f'k{kk</v>
      </c>
      <c r="C979" s="1110"/>
      <c r="D979" s="1103" t="str">
        <f>IF('statement of marks'!FJ73="","",'statement of marks'!FJ73)</f>
        <v/>
      </c>
      <c r="E979" s="1103"/>
      <c r="F979" s="1103"/>
      <c r="G979" s="1103" t="str">
        <f>IF('statement of marks'!FK73="","",'statement of marks'!FK73)</f>
        <v/>
      </c>
      <c r="H979" s="1103"/>
      <c r="I979" s="1103"/>
      <c r="J979" s="1103" t="str">
        <f>IF('statement of marks'!FM73="","",'statement of marks'!FM73)</f>
        <v/>
      </c>
      <c r="K979" s="1103"/>
      <c r="L979" s="1103"/>
      <c r="M979" s="1103" t="str">
        <f>IF('statement of marks'!FL73="","",'statement of marks'!FL73)</f>
        <v/>
      </c>
      <c r="N979" s="1103"/>
      <c r="O979" s="1103"/>
      <c r="P979" s="284"/>
      <c r="Q979" s="1126"/>
      <c r="R979" s="1126"/>
      <c r="S979" s="291"/>
      <c r="T979" s="1109" t="str">
        <f>IF('statement of marks'!$FJ$3="","",'statement of marks'!$FJ$3)</f>
        <v>LokLF; ,oe~ 'kkjhfjd f'k{kk</v>
      </c>
      <c r="U979" s="1110"/>
      <c r="V979" s="1103" t="str">
        <f>IF('statement of marks'!FJ74="","",'statement of marks'!FJ74)</f>
        <v/>
      </c>
      <c r="W979" s="1103"/>
      <c r="X979" s="1103"/>
      <c r="Y979" s="1103" t="str">
        <f>IF('statement of marks'!FK74="","",'statement of marks'!FK74)</f>
        <v/>
      </c>
      <c r="Z979" s="1103"/>
      <c r="AA979" s="1103"/>
      <c r="AB979" s="1103" t="str">
        <f>IF('statement of marks'!FM74="","",'statement of marks'!FM74)</f>
        <v/>
      </c>
      <c r="AC979" s="1103"/>
      <c r="AD979" s="1103"/>
      <c r="AE979" s="1103" t="str">
        <f>IF('statement of marks'!FL74="","",'statement of marks'!FL74)</f>
        <v/>
      </c>
      <c r="AF979" s="1103"/>
      <c r="AG979" s="1103"/>
      <c r="AH979" s="284"/>
    </row>
    <row r="980" spans="1:34" ht="19" customHeight="1">
      <c r="A980" s="291"/>
      <c r="B980" s="1104" t="s">
        <v>273</v>
      </c>
      <c r="C980" s="1105"/>
      <c r="D980" s="1081" t="str">
        <f>details!$DZ$3</f>
        <v>vxLr rd</v>
      </c>
      <c r="E980" s="1081"/>
      <c r="F980" s="1081"/>
      <c r="G980" s="1081" t="str">
        <f>details!$ED$3</f>
        <v>vDVwcj rd</v>
      </c>
      <c r="H980" s="1081"/>
      <c r="I980" s="1081"/>
      <c r="J980" s="1081" t="str">
        <f>details!$EL$3</f>
        <v>Qjojh rd</v>
      </c>
      <c r="K980" s="1081"/>
      <c r="L980" s="1081"/>
      <c r="M980" s="1081" t="str">
        <f>details!$EH$3</f>
        <v>fnlEcj rd</v>
      </c>
      <c r="N980" s="1081"/>
      <c r="O980" s="1081"/>
      <c r="P980" s="284"/>
      <c r="Q980" s="1126"/>
      <c r="R980" s="1126"/>
      <c r="S980" s="291"/>
      <c r="T980" s="1104" t="s">
        <v>273</v>
      </c>
      <c r="U980" s="1105"/>
      <c r="V980" s="1106" t="str">
        <f>details!$DZ$3</f>
        <v>vxLr rd</v>
      </c>
      <c r="W980" s="1107"/>
      <c r="X980" s="1108"/>
      <c r="Y980" s="1106" t="str">
        <f>details!$ED$3</f>
        <v>vDVwcj rd</v>
      </c>
      <c r="Z980" s="1107"/>
      <c r="AA980" s="1108"/>
      <c r="AB980" s="1106" t="str">
        <f>details!$EL$3</f>
        <v>Qjojh rd</v>
      </c>
      <c r="AC980" s="1107"/>
      <c r="AD980" s="1108"/>
      <c r="AE980" s="1106" t="str">
        <f>details!$EH$3</f>
        <v>fnlEcj rd</v>
      </c>
      <c r="AF980" s="1107"/>
      <c r="AG980" s="1108"/>
      <c r="AH980" s="284"/>
    </row>
    <row r="981" spans="1:34" ht="19" customHeight="1">
      <c r="A981" s="291"/>
      <c r="B981" s="1100" t="s">
        <v>99</v>
      </c>
      <c r="C981" s="1101"/>
      <c r="D981" s="1102" t="str">
        <f>IF(details!EA73="","",details!EA73)</f>
        <v/>
      </c>
      <c r="E981" s="1102"/>
      <c r="F981" s="1102"/>
      <c r="G981" s="1102" t="str">
        <f>IF(details!EE73="","",details!EE73)</f>
        <v/>
      </c>
      <c r="H981" s="1102"/>
      <c r="I981" s="1102"/>
      <c r="J981" s="1102" t="str">
        <f>IF(details!EM73="","",details!EM73)</f>
        <v/>
      </c>
      <c r="K981" s="1102"/>
      <c r="L981" s="1102"/>
      <c r="M981" s="1102" t="str">
        <f>IF(details!EI73="","",details!EI73)</f>
        <v/>
      </c>
      <c r="N981" s="1102"/>
      <c r="O981" s="1102"/>
      <c r="P981" s="295"/>
      <c r="Q981" s="1126"/>
      <c r="R981" s="1126"/>
      <c r="S981" s="291"/>
      <c r="T981" s="1100" t="s">
        <v>99</v>
      </c>
      <c r="U981" s="1101"/>
      <c r="V981" s="1091" t="str">
        <f>IF(details!EA74="","",details!EA74)</f>
        <v/>
      </c>
      <c r="W981" s="1092"/>
      <c r="X981" s="1093"/>
      <c r="Y981" s="1091" t="str">
        <f>IF(details!EE74="","",details!EE74)</f>
        <v/>
      </c>
      <c r="Z981" s="1092"/>
      <c r="AA981" s="1093"/>
      <c r="AB981" s="1091" t="str">
        <f>IF(details!EM74="","",details!EM74)</f>
        <v/>
      </c>
      <c r="AC981" s="1092"/>
      <c r="AD981" s="1093"/>
      <c r="AE981" s="1091" t="str">
        <f>IF(details!EI74="","",details!EI74)</f>
        <v/>
      </c>
      <c r="AF981" s="1092"/>
      <c r="AG981" s="1093"/>
      <c r="AH981" s="285"/>
    </row>
    <row r="982" spans="1:34" ht="19" customHeight="1">
      <c r="A982" s="292"/>
      <c r="B982" s="1094" t="s">
        <v>15</v>
      </c>
      <c r="C982" s="1095"/>
      <c r="D982" s="1096" t="str">
        <f>IF(details!DZ73="","",details!DZ73)</f>
        <v/>
      </c>
      <c r="E982" s="1096"/>
      <c r="F982" s="1096"/>
      <c r="G982" s="1096" t="str">
        <f>IF(details!ED73="","",details!ED73)</f>
        <v/>
      </c>
      <c r="H982" s="1096"/>
      <c r="I982" s="1096"/>
      <c r="J982" s="1096" t="str">
        <f>IF(details!EL73="","",details!EL73)</f>
        <v/>
      </c>
      <c r="K982" s="1096"/>
      <c r="L982" s="1096"/>
      <c r="M982" s="1096" t="str">
        <f>IF(details!EH73="","",details!EH73)</f>
        <v/>
      </c>
      <c r="N982" s="1096"/>
      <c r="O982" s="1096"/>
      <c r="P982" s="296"/>
      <c r="Q982" s="1126"/>
      <c r="R982" s="1126"/>
      <c r="S982" s="292"/>
      <c r="T982" s="1094" t="s">
        <v>15</v>
      </c>
      <c r="U982" s="1095"/>
      <c r="V982" s="1097" t="str">
        <f>IF(details!DZ74="","",details!DZ74)</f>
        <v/>
      </c>
      <c r="W982" s="1098"/>
      <c r="X982" s="1099"/>
      <c r="Y982" s="1097" t="str">
        <f>IF(details!ED74="","",details!ED74)</f>
        <v/>
      </c>
      <c r="Z982" s="1098"/>
      <c r="AA982" s="1099"/>
      <c r="AB982" s="1097" t="str">
        <f>IF(details!EL74="","",details!EL74)</f>
        <v/>
      </c>
      <c r="AC982" s="1098"/>
      <c r="AD982" s="1099"/>
      <c r="AE982" s="1097" t="str">
        <f>IF(details!EH74="","",details!EH74)</f>
        <v/>
      </c>
      <c r="AF982" s="1098"/>
      <c r="AG982" s="1099"/>
      <c r="AH982" s="286"/>
    </row>
    <row r="983" spans="1:34" ht="19" customHeight="1">
      <c r="A983" s="291"/>
      <c r="B983" s="1089" t="s">
        <v>100</v>
      </c>
      <c r="C983" s="1090"/>
      <c r="D983" s="1081"/>
      <c r="E983" s="1081"/>
      <c r="F983" s="1081"/>
      <c r="G983" s="1081"/>
      <c r="H983" s="1081"/>
      <c r="I983" s="1081"/>
      <c r="J983" s="1081"/>
      <c r="K983" s="1081"/>
      <c r="L983" s="1081"/>
      <c r="M983" s="1081"/>
      <c r="N983" s="1081"/>
      <c r="O983" s="1081"/>
      <c r="P983" s="287"/>
      <c r="Q983" s="1126"/>
      <c r="R983" s="1126"/>
      <c r="S983" s="291"/>
      <c r="T983" s="1089" t="s">
        <v>100</v>
      </c>
      <c r="U983" s="1090"/>
      <c r="V983" s="1081"/>
      <c r="W983" s="1081"/>
      <c r="X983" s="1081"/>
      <c r="Y983" s="1081"/>
      <c r="Z983" s="1081"/>
      <c r="AA983" s="1081"/>
      <c r="AB983" s="1081"/>
      <c r="AC983" s="1081"/>
      <c r="AD983" s="1081"/>
      <c r="AE983" s="1081"/>
      <c r="AF983" s="1081"/>
      <c r="AG983" s="1081"/>
      <c r="AH983" s="287"/>
    </row>
    <row r="984" spans="1:34" ht="19" customHeight="1">
      <c r="A984" s="291"/>
      <c r="B984" s="1087" t="s">
        <v>80</v>
      </c>
      <c r="C984" s="1088"/>
      <c r="D984" s="1081"/>
      <c r="E984" s="1081"/>
      <c r="F984" s="1081"/>
      <c r="G984" s="1081"/>
      <c r="H984" s="1081"/>
      <c r="I984" s="1081"/>
      <c r="J984" s="1081"/>
      <c r="K984" s="1081"/>
      <c r="L984" s="1081"/>
      <c r="M984" s="1081"/>
      <c r="N984" s="1081"/>
      <c r="O984" s="1081"/>
      <c r="P984" s="287"/>
      <c r="Q984" s="1126"/>
      <c r="R984" s="1126"/>
      <c r="S984" s="291"/>
      <c r="T984" s="1087" t="s">
        <v>80</v>
      </c>
      <c r="U984" s="1088"/>
      <c r="V984" s="1081"/>
      <c r="W984" s="1081"/>
      <c r="X984" s="1081"/>
      <c r="Y984" s="1081"/>
      <c r="Z984" s="1081"/>
      <c r="AA984" s="1081"/>
      <c r="AB984" s="1081"/>
      <c r="AC984" s="1081"/>
      <c r="AD984" s="1081"/>
      <c r="AE984" s="1081"/>
      <c r="AF984" s="1081"/>
      <c r="AG984" s="1081"/>
      <c r="AH984" s="287"/>
    </row>
    <row r="985" spans="1:34" ht="19" customHeight="1">
      <c r="A985" s="291"/>
      <c r="B985" s="1085" t="s">
        <v>101</v>
      </c>
      <c r="C985" s="1086"/>
      <c r="D985" s="1081"/>
      <c r="E985" s="1081"/>
      <c r="F985" s="1081"/>
      <c r="G985" s="1081"/>
      <c r="H985" s="1081"/>
      <c r="I985" s="1081"/>
      <c r="J985" s="1081"/>
      <c r="K985" s="1081"/>
      <c r="L985" s="1081"/>
      <c r="M985" s="1081"/>
      <c r="N985" s="1081"/>
      <c r="O985" s="1081"/>
      <c r="P985" s="287"/>
      <c r="Q985" s="1126"/>
      <c r="R985" s="1126"/>
      <c r="S985" s="291"/>
      <c r="T985" s="1085" t="s">
        <v>101</v>
      </c>
      <c r="U985" s="1086"/>
      <c r="V985" s="1081"/>
      <c r="W985" s="1081"/>
      <c r="X985" s="1081"/>
      <c r="Y985" s="1081"/>
      <c r="Z985" s="1081"/>
      <c r="AA985" s="1081"/>
      <c r="AB985" s="1081"/>
      <c r="AC985" s="1081"/>
      <c r="AD985" s="1081"/>
      <c r="AE985" s="1081"/>
      <c r="AF985" s="1081"/>
      <c r="AG985" s="1081"/>
      <c r="AH985" s="287"/>
    </row>
    <row r="986" spans="1:34" ht="19" customHeight="1" thickBot="1">
      <c r="A986" s="293"/>
      <c r="B986" s="1082" t="s">
        <v>102</v>
      </c>
      <c r="C986" s="1083"/>
      <c r="D986" s="1084"/>
      <c r="E986" s="1084"/>
      <c r="F986" s="1084"/>
      <c r="G986" s="1084"/>
      <c r="H986" s="1084"/>
      <c r="I986" s="1084"/>
      <c r="J986" s="1084"/>
      <c r="K986" s="1084"/>
      <c r="L986" s="1084"/>
      <c r="M986" s="1084"/>
      <c r="N986" s="1084"/>
      <c r="O986" s="1084"/>
      <c r="P986" s="288"/>
      <c r="Q986" s="1126"/>
      <c r="R986" s="1126"/>
      <c r="S986" s="293"/>
      <c r="T986" s="1082" t="s">
        <v>102</v>
      </c>
      <c r="U986" s="1083"/>
      <c r="V986" s="1084"/>
      <c r="W986" s="1084"/>
      <c r="X986" s="1084"/>
      <c r="Y986" s="1084"/>
      <c r="Z986" s="1084"/>
      <c r="AA986" s="1084"/>
      <c r="AB986" s="1084"/>
      <c r="AC986" s="1084"/>
      <c r="AD986" s="1084"/>
      <c r="AE986" s="1084"/>
      <c r="AF986" s="1084"/>
      <c r="AG986" s="1084"/>
      <c r="AH986" s="288"/>
    </row>
    <row r="987" spans="1:34" ht="19" customHeight="1">
      <c r="A987" s="290"/>
      <c r="B987" s="1123" t="s">
        <v>47</v>
      </c>
      <c r="C987" s="1124"/>
      <c r="D987" s="1124"/>
      <c r="E987" s="1124"/>
      <c r="F987" s="1124"/>
      <c r="G987" s="1124"/>
      <c r="H987" s="1124"/>
      <c r="I987" s="1124"/>
      <c r="J987" s="1124"/>
      <c r="K987" s="1124"/>
      <c r="L987" s="1124"/>
      <c r="M987" s="1124"/>
      <c r="N987" s="1124"/>
      <c r="O987" s="1124"/>
      <c r="P987" s="1125"/>
      <c r="Q987" s="1126"/>
      <c r="R987" s="1126"/>
      <c r="S987" s="290"/>
      <c r="T987" s="1123" t="s">
        <v>47</v>
      </c>
      <c r="U987" s="1124"/>
      <c r="V987" s="1124"/>
      <c r="W987" s="1124"/>
      <c r="X987" s="1124"/>
      <c r="Y987" s="1124"/>
      <c r="Z987" s="1124"/>
      <c r="AA987" s="1124"/>
      <c r="AB987" s="1124"/>
      <c r="AC987" s="1124"/>
      <c r="AD987" s="1124"/>
      <c r="AE987" s="1124"/>
      <c r="AF987" s="1124"/>
      <c r="AG987" s="1124"/>
      <c r="AH987" s="1125"/>
    </row>
    <row r="988" spans="1:34" ht="19" customHeight="1">
      <c r="A988" s="1127"/>
      <c r="B988" s="1128" t="str">
        <f>'statement of marks'!$A$1</f>
        <v>jk- ck- ek/;fed fo|ky; uohu] fuEckgsM+k</v>
      </c>
      <c r="C988" s="1129"/>
      <c r="D988" s="1129"/>
      <c r="E988" s="1129"/>
      <c r="F988" s="1129"/>
      <c r="G988" s="1129"/>
      <c r="H988" s="1129"/>
      <c r="I988" s="1129"/>
      <c r="J988" s="1129"/>
      <c r="K988" s="1129"/>
      <c r="L988" s="1129"/>
      <c r="M988" s="1129"/>
      <c r="N988" s="1129"/>
      <c r="O988" s="1129"/>
      <c r="P988" s="1130"/>
      <c r="Q988" s="1126"/>
      <c r="R988" s="1126"/>
      <c r="S988" s="1127"/>
      <c r="T988" s="1128" t="str">
        <f>'statement of marks'!$A$1</f>
        <v>jk- ck- ek/;fed fo|ky; uohu] fuEckgsM+k</v>
      </c>
      <c r="U988" s="1129"/>
      <c r="V988" s="1129"/>
      <c r="W988" s="1129"/>
      <c r="X988" s="1129"/>
      <c r="Y988" s="1129"/>
      <c r="Z988" s="1129"/>
      <c r="AA988" s="1129"/>
      <c r="AB988" s="1129"/>
      <c r="AC988" s="1129"/>
      <c r="AD988" s="1129"/>
      <c r="AE988" s="1129"/>
      <c r="AF988" s="1129"/>
      <c r="AG988" s="1129"/>
      <c r="AH988" s="1130"/>
    </row>
    <row r="989" spans="1:34" ht="19" customHeight="1">
      <c r="A989" s="1127"/>
      <c r="B989" s="1128"/>
      <c r="C989" s="1129"/>
      <c r="D989" s="1129"/>
      <c r="E989" s="1129"/>
      <c r="F989" s="1129"/>
      <c r="G989" s="1129"/>
      <c r="H989" s="1129"/>
      <c r="I989" s="1129"/>
      <c r="J989" s="1129"/>
      <c r="K989" s="1129"/>
      <c r="L989" s="1129"/>
      <c r="M989" s="1129"/>
      <c r="N989" s="1129"/>
      <c r="O989" s="1129"/>
      <c r="P989" s="1130"/>
      <c r="Q989" s="1126"/>
      <c r="R989" s="1126"/>
      <c r="S989" s="1127"/>
      <c r="T989" s="1128"/>
      <c r="U989" s="1129"/>
      <c r="V989" s="1129"/>
      <c r="W989" s="1129"/>
      <c r="X989" s="1129"/>
      <c r="Y989" s="1129"/>
      <c r="Z989" s="1129"/>
      <c r="AA989" s="1129"/>
      <c r="AB989" s="1129"/>
      <c r="AC989" s="1129"/>
      <c r="AD989" s="1129"/>
      <c r="AE989" s="1129"/>
      <c r="AF989" s="1129"/>
      <c r="AG989" s="1129"/>
      <c r="AH989" s="1130"/>
    </row>
    <row r="990" spans="1:34" ht="19" customHeight="1">
      <c r="A990" s="291"/>
      <c r="B990" s="1131" t="s">
        <v>96</v>
      </c>
      <c r="C990" s="1132"/>
      <c r="D990" s="1119" t="str">
        <f>'statement of marks'!$H$3</f>
        <v>2015-16</v>
      </c>
      <c r="E990" s="1119"/>
      <c r="F990" s="1119"/>
      <c r="G990" s="1119"/>
      <c r="H990" s="1119"/>
      <c r="I990" s="1119"/>
      <c r="J990" s="1119"/>
      <c r="K990" s="1119"/>
      <c r="L990" s="1119"/>
      <c r="M990" s="1119"/>
      <c r="N990" s="1119"/>
      <c r="O990" s="1119"/>
      <c r="P990" s="1120"/>
      <c r="Q990" s="1126"/>
      <c r="R990" s="1126"/>
      <c r="S990" s="291"/>
      <c r="T990" s="1131" t="s">
        <v>96</v>
      </c>
      <c r="U990" s="1132"/>
      <c r="V990" s="1119" t="str">
        <f>'statement of marks'!$H$3</f>
        <v>2015-16</v>
      </c>
      <c r="W990" s="1119"/>
      <c r="X990" s="1119"/>
      <c r="Y990" s="1119"/>
      <c r="Z990" s="1119"/>
      <c r="AA990" s="1119"/>
      <c r="AB990" s="1119"/>
      <c r="AC990" s="1119"/>
      <c r="AD990" s="1119"/>
      <c r="AE990" s="1119"/>
      <c r="AF990" s="1119"/>
      <c r="AG990" s="1119"/>
      <c r="AH990" s="1120"/>
    </row>
    <row r="991" spans="1:34" ht="19" customHeight="1">
      <c r="A991" s="291"/>
      <c r="B991" s="1114" t="s">
        <v>218</v>
      </c>
      <c r="C991" s="1115"/>
      <c r="D991" s="1115" t="str">
        <f>IF('statement of marks'!J75="","",'statement of marks'!J75)</f>
        <v/>
      </c>
      <c r="E991" s="1115"/>
      <c r="F991" s="1115"/>
      <c r="G991" s="1115"/>
      <c r="H991" s="1115"/>
      <c r="I991" s="1115"/>
      <c r="J991" s="1115"/>
      <c r="K991" s="1115"/>
      <c r="L991" s="1115"/>
      <c r="M991" s="1115"/>
      <c r="N991" s="1115"/>
      <c r="O991" s="1115"/>
      <c r="P991" s="1133"/>
      <c r="Q991" s="1126"/>
      <c r="R991" s="1126"/>
      <c r="S991" s="291"/>
      <c r="T991" s="1114" t="s">
        <v>218</v>
      </c>
      <c r="U991" s="1115"/>
      <c r="V991" s="1115" t="str">
        <f>IF('statement of marks'!J76="","",'statement of marks'!J76)</f>
        <v/>
      </c>
      <c r="W991" s="1115"/>
      <c r="X991" s="1115"/>
      <c r="Y991" s="1115"/>
      <c r="Z991" s="1115"/>
      <c r="AA991" s="1115"/>
      <c r="AB991" s="1115"/>
      <c r="AC991" s="1115"/>
      <c r="AD991" s="1115"/>
      <c r="AE991" s="1115"/>
      <c r="AF991" s="1115"/>
      <c r="AG991" s="1115"/>
      <c r="AH991" s="1133"/>
    </row>
    <row r="992" spans="1:34" ht="19" customHeight="1">
      <c r="A992" s="291"/>
      <c r="B992" s="1114" t="s">
        <v>219</v>
      </c>
      <c r="C992" s="1115"/>
      <c r="D992" s="1115" t="str">
        <f>IF('statement of marks'!K75="","",'statement of marks'!K75)</f>
        <v/>
      </c>
      <c r="E992" s="1115"/>
      <c r="F992" s="1115"/>
      <c r="G992" s="1115"/>
      <c r="H992" s="1115"/>
      <c r="I992" s="1115"/>
      <c r="J992" s="1115"/>
      <c r="K992" s="1115"/>
      <c r="L992" s="1115"/>
      <c r="M992" s="1115"/>
      <c r="N992" s="1115"/>
      <c r="O992" s="1115"/>
      <c r="P992" s="1133"/>
      <c r="Q992" s="1126"/>
      <c r="R992" s="1126"/>
      <c r="S992" s="291"/>
      <c r="T992" s="1114" t="s">
        <v>219</v>
      </c>
      <c r="U992" s="1115"/>
      <c r="V992" s="1115" t="str">
        <f>IF('statement of marks'!K76="","",'statement of marks'!K76)</f>
        <v/>
      </c>
      <c r="W992" s="1115"/>
      <c r="X992" s="1115"/>
      <c r="Y992" s="1115"/>
      <c r="Z992" s="1115"/>
      <c r="AA992" s="1115"/>
      <c r="AB992" s="1115"/>
      <c r="AC992" s="1115"/>
      <c r="AD992" s="1115"/>
      <c r="AE992" s="1115"/>
      <c r="AF992" s="1115"/>
      <c r="AG992" s="1115"/>
      <c r="AH992" s="1133"/>
    </row>
    <row r="993" spans="1:34" ht="19" customHeight="1">
      <c r="A993" s="291"/>
      <c r="B993" s="1114" t="s">
        <v>220</v>
      </c>
      <c r="C993" s="1115"/>
      <c r="D993" s="1115" t="str">
        <f>IF('statement of marks'!L75="","",'statement of marks'!L75)</f>
        <v/>
      </c>
      <c r="E993" s="1115"/>
      <c r="F993" s="1115"/>
      <c r="G993" s="1115"/>
      <c r="H993" s="1115"/>
      <c r="I993" s="1115"/>
      <c r="J993" s="1115"/>
      <c r="K993" s="1115"/>
      <c r="L993" s="1115"/>
      <c r="M993" s="1115"/>
      <c r="N993" s="1115"/>
      <c r="O993" s="1115"/>
      <c r="P993" s="1133"/>
      <c r="Q993" s="1126"/>
      <c r="R993" s="1126"/>
      <c r="S993" s="291"/>
      <c r="T993" s="1114" t="s">
        <v>220</v>
      </c>
      <c r="U993" s="1115"/>
      <c r="V993" s="1115" t="str">
        <f>IF('statement of marks'!L76="","",'statement of marks'!L76)</f>
        <v/>
      </c>
      <c r="W993" s="1115"/>
      <c r="X993" s="1115"/>
      <c r="Y993" s="1115"/>
      <c r="Z993" s="1115"/>
      <c r="AA993" s="1115"/>
      <c r="AB993" s="1115"/>
      <c r="AC993" s="1115"/>
      <c r="AD993" s="1115"/>
      <c r="AE993" s="1115"/>
      <c r="AF993" s="1115"/>
      <c r="AG993" s="1115"/>
      <c r="AH993" s="1133"/>
    </row>
    <row r="994" spans="1:34" ht="19" customHeight="1">
      <c r="A994" s="291"/>
      <c r="B994" s="1114" t="s">
        <v>221</v>
      </c>
      <c r="C994" s="1115"/>
      <c r="D994" s="1119" t="str">
        <f>'statement of marks'!$G$3</f>
        <v>6 A</v>
      </c>
      <c r="E994" s="1119"/>
      <c r="F994" s="1119"/>
      <c r="G994" s="1119"/>
      <c r="H994" s="1115" t="s">
        <v>9</v>
      </c>
      <c r="I994" s="1115"/>
      <c r="J994" s="1115"/>
      <c r="K994" s="1115"/>
      <c r="L994" s="1115"/>
      <c r="M994" s="1119" t="str">
        <f>IF('statement of marks'!D75="","",'statement of marks'!D75)</f>
        <v/>
      </c>
      <c r="N994" s="1119"/>
      <c r="O994" s="1119"/>
      <c r="P994" s="1120"/>
      <c r="Q994" s="1126"/>
      <c r="R994" s="1126"/>
      <c r="S994" s="291"/>
      <c r="T994" s="1114" t="s">
        <v>221</v>
      </c>
      <c r="U994" s="1115"/>
      <c r="V994" s="1119" t="str">
        <f>'statement of marks'!$G$3</f>
        <v>6 A</v>
      </c>
      <c r="W994" s="1119"/>
      <c r="X994" s="1119"/>
      <c r="Y994" s="1119"/>
      <c r="Z994" s="1115" t="s">
        <v>9</v>
      </c>
      <c r="AA994" s="1115"/>
      <c r="AB994" s="1115"/>
      <c r="AC994" s="1115"/>
      <c r="AD994" s="1115"/>
      <c r="AE994" s="1119" t="str">
        <f>IF('statement of marks'!D76="","",'statement of marks'!D76)</f>
        <v/>
      </c>
      <c r="AF994" s="1119"/>
      <c r="AG994" s="1119"/>
      <c r="AH994" s="1120"/>
    </row>
    <row r="995" spans="1:34" ht="19" customHeight="1">
      <c r="A995" s="291"/>
      <c r="B995" s="1114" t="s">
        <v>222</v>
      </c>
      <c r="C995" s="1115"/>
      <c r="D995" s="1119" t="str">
        <f>IF('statement of marks'!F75="","",'statement of marks'!F75)</f>
        <v/>
      </c>
      <c r="E995" s="1119"/>
      <c r="F995" s="1119"/>
      <c r="G995" s="1119"/>
      <c r="H995" s="1115" t="s">
        <v>0</v>
      </c>
      <c r="I995" s="1115"/>
      <c r="J995" s="1115"/>
      <c r="K995" s="1115"/>
      <c r="L995" s="1115"/>
      <c r="M995" s="1121" t="str">
        <f>IF('statement of marks'!H75="","",'statement of marks'!H75)</f>
        <v/>
      </c>
      <c r="N995" s="1121"/>
      <c r="O995" s="1121"/>
      <c r="P995" s="1122"/>
      <c r="Q995" s="1126"/>
      <c r="R995" s="1126"/>
      <c r="S995" s="291"/>
      <c r="T995" s="1114" t="s">
        <v>222</v>
      </c>
      <c r="U995" s="1115"/>
      <c r="V995" s="1119" t="str">
        <f>IF('statement of marks'!F76="","",'statement of marks'!F76)</f>
        <v/>
      </c>
      <c r="W995" s="1119"/>
      <c r="X995" s="1119"/>
      <c r="Y995" s="1119"/>
      <c r="Z995" s="1115" t="s">
        <v>0</v>
      </c>
      <c r="AA995" s="1115"/>
      <c r="AB995" s="1115"/>
      <c r="AC995" s="1115"/>
      <c r="AD995" s="1115"/>
      <c r="AE995" s="1121" t="str">
        <f>IF('statement of marks'!H76="","",'statement of marks'!H76)</f>
        <v/>
      </c>
      <c r="AF995" s="1121"/>
      <c r="AG995" s="1121"/>
      <c r="AH995" s="1122"/>
    </row>
    <row r="996" spans="1:34" ht="19" customHeight="1">
      <c r="A996" s="291"/>
      <c r="B996" s="289" t="s">
        <v>28</v>
      </c>
      <c r="C996" s="279" t="s">
        <v>97</v>
      </c>
      <c r="D996" s="1111" t="s">
        <v>1</v>
      </c>
      <c r="E996" s="1111"/>
      <c r="F996" s="1111"/>
      <c r="G996" s="1111" t="s">
        <v>21</v>
      </c>
      <c r="H996" s="1111"/>
      <c r="I996" s="1111"/>
      <c r="J996" s="1111" t="s">
        <v>68</v>
      </c>
      <c r="K996" s="1111"/>
      <c r="L996" s="1111"/>
      <c r="M996" s="1111" t="s">
        <v>98</v>
      </c>
      <c r="N996" s="1111"/>
      <c r="O996" s="1111"/>
      <c r="P996" s="280" t="s">
        <v>278</v>
      </c>
      <c r="Q996" s="1126"/>
      <c r="R996" s="1126"/>
      <c r="S996" s="291"/>
      <c r="T996" s="289" t="s">
        <v>28</v>
      </c>
      <c r="U996" s="279" t="s">
        <v>97</v>
      </c>
      <c r="V996" s="1111" t="s">
        <v>1</v>
      </c>
      <c r="W996" s="1111"/>
      <c r="X996" s="1111"/>
      <c r="Y996" s="1111" t="s">
        <v>21</v>
      </c>
      <c r="Z996" s="1111"/>
      <c r="AA996" s="1111"/>
      <c r="AB996" s="1111" t="s">
        <v>68</v>
      </c>
      <c r="AC996" s="1111"/>
      <c r="AD996" s="1111"/>
      <c r="AE996" s="1111" t="s">
        <v>98</v>
      </c>
      <c r="AF996" s="1111"/>
      <c r="AG996" s="1111"/>
      <c r="AH996" s="280" t="s">
        <v>278</v>
      </c>
    </row>
    <row r="997" spans="1:34" ht="19" customHeight="1">
      <c r="A997" s="291"/>
      <c r="B997" s="1104" t="s">
        <v>3</v>
      </c>
      <c r="C997" s="1105"/>
      <c r="D997" s="312">
        <f>IF('statement of marks'!M$6="","",'statement of marks'!M$6)</f>
        <v>5</v>
      </c>
      <c r="E997" s="312">
        <f>IF('statement of marks'!N$6="","",'statement of marks'!N$6)</f>
        <v>5</v>
      </c>
      <c r="F997" s="312">
        <f>IF('statement of marks'!O$6="","",'statement of marks'!O$6)</f>
        <v>10</v>
      </c>
      <c r="G997" s="312">
        <f>IF('statement of marks'!P$6="","",'statement of marks'!P$6)</f>
        <v>5</v>
      </c>
      <c r="H997" s="312">
        <f>IF('statement of marks'!Q$6="","",'statement of marks'!Q$6)</f>
        <v>5</v>
      </c>
      <c r="I997" s="312">
        <f>IF('statement of marks'!R$6="","",'statement of marks'!R$6)</f>
        <v>10</v>
      </c>
      <c r="J997" s="312">
        <f>IF('statement of marks'!S$6="","",'statement of marks'!S$6)</f>
        <v>5</v>
      </c>
      <c r="K997" s="312">
        <f>IF('statement of marks'!T$6="","",'statement of marks'!T$6)</f>
        <v>5</v>
      </c>
      <c r="L997" s="312">
        <f>IF('statement of marks'!U$6="","",'statement of marks'!U$6)</f>
        <v>10</v>
      </c>
      <c r="M997" s="312">
        <f>IF('statement of marks'!W$6="","",'statement of marks'!W$6)</f>
        <v>50</v>
      </c>
      <c r="N997" s="312">
        <f>IF('statement of marks'!X$6="","",'statement of marks'!X$6)</f>
        <v>20</v>
      </c>
      <c r="O997" s="312">
        <f>IF('statement of marks'!Y$6="","",'statement of marks'!Y$6)</f>
        <v>70</v>
      </c>
      <c r="P997" s="281">
        <f>IF('statement of marks'!Z$6="","",'statement of marks'!Z$6)</f>
        <v>100</v>
      </c>
      <c r="Q997" s="1126"/>
      <c r="R997" s="1126"/>
      <c r="S997" s="291"/>
      <c r="T997" s="1104" t="s">
        <v>3</v>
      </c>
      <c r="U997" s="1105"/>
      <c r="V997" s="312">
        <f>IF('statement of marks'!M$6="","",'statement of marks'!M$6)</f>
        <v>5</v>
      </c>
      <c r="W997" s="312">
        <f>IF('statement of marks'!N$6="","",'statement of marks'!N$6)</f>
        <v>5</v>
      </c>
      <c r="X997" s="312">
        <f>IF('statement of marks'!O$6="","",'statement of marks'!O$6)</f>
        <v>10</v>
      </c>
      <c r="Y997" s="312">
        <f>IF('statement of marks'!P$6="","",'statement of marks'!P$6)</f>
        <v>5</v>
      </c>
      <c r="Z997" s="312">
        <f>IF('statement of marks'!Q$6="","",'statement of marks'!Q$6)</f>
        <v>5</v>
      </c>
      <c r="AA997" s="312">
        <f>IF('statement of marks'!R$6="","",'statement of marks'!R$6)</f>
        <v>10</v>
      </c>
      <c r="AB997" s="312">
        <f>IF('statement of marks'!S$6="","",'statement of marks'!S$6)</f>
        <v>5</v>
      </c>
      <c r="AC997" s="312">
        <f>IF('statement of marks'!T$6="","",'statement of marks'!T$6)</f>
        <v>5</v>
      </c>
      <c r="AD997" s="312">
        <f>IF('statement of marks'!U$6="","",'statement of marks'!U$6)</f>
        <v>10</v>
      </c>
      <c r="AE997" s="312">
        <f>IF('statement of marks'!W$6="","",'statement of marks'!W$6)</f>
        <v>50</v>
      </c>
      <c r="AF997" s="312">
        <f>IF('statement of marks'!X$6="","",'statement of marks'!X$6)</f>
        <v>20</v>
      </c>
      <c r="AG997" s="312">
        <f>IF('statement of marks'!Y$6="","",'statement of marks'!Y$6)</f>
        <v>70</v>
      </c>
      <c r="AH997" s="281">
        <f>IF('statement of marks'!Z$6="","",'statement of marks'!Z$6)</f>
        <v>100</v>
      </c>
    </row>
    <row r="998" spans="1:34" ht="19" customHeight="1">
      <c r="A998" s="291"/>
      <c r="B998" s="1114" t="str">
        <f>IF('statement of marks'!$M$3="","",'statement of marks'!$M$3)</f>
        <v>fgUnh</v>
      </c>
      <c r="C998" s="1115"/>
      <c r="D998" s="277" t="str">
        <f>IF('statement of marks'!M75="","",'statement of marks'!M75)</f>
        <v/>
      </c>
      <c r="E998" s="277" t="str">
        <f>IF('statement of marks'!N75="","",'statement of marks'!N75)</f>
        <v/>
      </c>
      <c r="F998" s="275" t="str">
        <f>IF('statement of marks'!O75="","",'statement of marks'!O75)</f>
        <v/>
      </c>
      <c r="G998" s="277" t="str">
        <f>IF('statement of marks'!P75="","",'statement of marks'!P75)</f>
        <v/>
      </c>
      <c r="H998" s="277" t="str">
        <f>IF('statement of marks'!Q75="","",'statement of marks'!Q75)</f>
        <v/>
      </c>
      <c r="I998" s="275" t="str">
        <f>IF('statement of marks'!R75="","",'statement of marks'!R75)</f>
        <v/>
      </c>
      <c r="J998" s="277" t="str">
        <f>IF('statement of marks'!S75="","",'statement of marks'!S75)</f>
        <v/>
      </c>
      <c r="K998" s="277" t="str">
        <f>IF('statement of marks'!T75="","",'statement of marks'!T75)</f>
        <v/>
      </c>
      <c r="L998" s="275" t="str">
        <f>IF('statement of marks'!U75="","",'statement of marks'!U75)</f>
        <v/>
      </c>
      <c r="M998" s="277" t="str">
        <f>IF('statement of marks'!W75="","",'statement of marks'!W75)</f>
        <v/>
      </c>
      <c r="N998" s="277" t="str">
        <f>IF('statement of marks'!X75="","",'statement of marks'!X75)</f>
        <v/>
      </c>
      <c r="O998" s="275" t="str">
        <f>IF('statement of marks'!Y75="","",'statement of marks'!Y75)</f>
        <v/>
      </c>
      <c r="P998" s="281" t="str">
        <f>IF('statement of marks'!Z75="","",'statement of marks'!Z75)</f>
        <v/>
      </c>
      <c r="Q998" s="1126"/>
      <c r="R998" s="1126"/>
      <c r="S998" s="291"/>
      <c r="T998" s="1114" t="str">
        <f>IF('statement of marks'!$M$3="","",'statement of marks'!$M$3)</f>
        <v>fgUnh</v>
      </c>
      <c r="U998" s="1115"/>
      <c r="V998" s="277" t="str">
        <f>IF('statement of marks'!M76="","",'statement of marks'!M76)</f>
        <v/>
      </c>
      <c r="W998" s="277" t="str">
        <f>IF('statement of marks'!N76="","",'statement of marks'!N76)</f>
        <v/>
      </c>
      <c r="X998" s="275" t="str">
        <f>IF('statement of marks'!O76="","",'statement of marks'!O76)</f>
        <v/>
      </c>
      <c r="Y998" s="277" t="str">
        <f>IF('statement of marks'!P76="","",'statement of marks'!P76)</f>
        <v/>
      </c>
      <c r="Z998" s="277" t="str">
        <f>IF('statement of marks'!Q76="","",'statement of marks'!Q76)</f>
        <v/>
      </c>
      <c r="AA998" s="275" t="str">
        <f>IF('statement of marks'!R76="","",'statement of marks'!R76)</f>
        <v/>
      </c>
      <c r="AB998" s="277" t="str">
        <f>IF('statement of marks'!S76="","",'statement of marks'!S76)</f>
        <v/>
      </c>
      <c r="AC998" s="277" t="str">
        <f>IF('statement of marks'!T76="","",'statement of marks'!T76)</f>
        <v/>
      </c>
      <c r="AD998" s="275" t="str">
        <f>IF('statement of marks'!U76="","",'statement of marks'!U76)</f>
        <v/>
      </c>
      <c r="AE998" s="277" t="str">
        <f>IF('statement of marks'!W76="","",'statement of marks'!W76)</f>
        <v/>
      </c>
      <c r="AF998" s="277" t="str">
        <f>IF('statement of marks'!X76="","",'statement of marks'!X76)</f>
        <v/>
      </c>
      <c r="AG998" s="275" t="str">
        <f>IF('statement of marks'!Y76="","",'statement of marks'!Y76)</f>
        <v/>
      </c>
      <c r="AH998" s="281" t="str">
        <f>IF('statement of marks'!Z76="","",'statement of marks'!Z76)</f>
        <v/>
      </c>
    </row>
    <row r="999" spans="1:34" ht="19" customHeight="1">
      <c r="A999" s="291"/>
      <c r="B999" s="1114" t="str">
        <f>IF('statement of marks'!$AI$3="","",'statement of marks'!$AI$3)</f>
        <v>vaxszth</v>
      </c>
      <c r="C999" s="1115"/>
      <c r="D999" s="277" t="str">
        <f>IF('statement of marks'!AI75="","",'statement of marks'!AI75)</f>
        <v/>
      </c>
      <c r="E999" s="277" t="str">
        <f>IF('statement of marks'!AJ75="","",'statement of marks'!AJ75)</f>
        <v/>
      </c>
      <c r="F999" s="275" t="str">
        <f>IF('statement of marks'!AK75="","",'statement of marks'!AK75)</f>
        <v/>
      </c>
      <c r="G999" s="277" t="str">
        <f>IF('statement of marks'!AL75="","",'statement of marks'!AL75)</f>
        <v/>
      </c>
      <c r="H999" s="277" t="str">
        <f>IF('statement of marks'!AM75="","",'statement of marks'!AM75)</f>
        <v/>
      </c>
      <c r="I999" s="275" t="str">
        <f>IF('statement of marks'!AN75="","",'statement of marks'!AN75)</f>
        <v/>
      </c>
      <c r="J999" s="277" t="str">
        <f>IF('statement of marks'!AO75="","",'statement of marks'!AO75)</f>
        <v/>
      </c>
      <c r="K999" s="277" t="str">
        <f>IF('statement of marks'!AP75="","",'statement of marks'!AP75)</f>
        <v/>
      </c>
      <c r="L999" s="275" t="str">
        <f>IF('statement of marks'!AQ75="","",'statement of marks'!AQ75)</f>
        <v/>
      </c>
      <c r="M999" s="277" t="str">
        <f>IF('statement of marks'!AS75="","",'statement of marks'!AS75)</f>
        <v/>
      </c>
      <c r="N999" s="277" t="str">
        <f>IF('statement of marks'!AT75="","",'statement of marks'!AT75)</f>
        <v/>
      </c>
      <c r="O999" s="275" t="str">
        <f>IF('statement of marks'!AU75="","",'statement of marks'!AU75)</f>
        <v/>
      </c>
      <c r="P999" s="281" t="str">
        <f>IF('statement of marks'!AV75="","",'statement of marks'!AV75)</f>
        <v/>
      </c>
      <c r="Q999" s="1126"/>
      <c r="R999" s="1126"/>
      <c r="S999" s="291"/>
      <c r="T999" s="1114" t="str">
        <f>IF('statement of marks'!$AI$3="","",'statement of marks'!$AI$3)</f>
        <v>vaxszth</v>
      </c>
      <c r="U999" s="1115"/>
      <c r="V999" s="277" t="str">
        <f>IF('statement of marks'!AI76="","",'statement of marks'!AI76)</f>
        <v/>
      </c>
      <c r="W999" s="277" t="str">
        <f>IF('statement of marks'!AJ76="","",'statement of marks'!AJ76)</f>
        <v/>
      </c>
      <c r="X999" s="275" t="str">
        <f>IF('statement of marks'!AK76="","",'statement of marks'!AK76)</f>
        <v/>
      </c>
      <c r="Y999" s="277" t="str">
        <f>IF('statement of marks'!AL76="","",'statement of marks'!AL76)</f>
        <v/>
      </c>
      <c r="Z999" s="277" t="str">
        <f>IF('statement of marks'!AM76="","",'statement of marks'!AM76)</f>
        <v/>
      </c>
      <c r="AA999" s="275" t="str">
        <f>IF('statement of marks'!AN76="","",'statement of marks'!AN76)</f>
        <v/>
      </c>
      <c r="AB999" s="277" t="str">
        <f>IF('statement of marks'!AO76="","",'statement of marks'!AO76)</f>
        <v/>
      </c>
      <c r="AC999" s="277" t="str">
        <f>IF('statement of marks'!AP76="","",'statement of marks'!AP76)</f>
        <v/>
      </c>
      <c r="AD999" s="275" t="str">
        <f>IF('statement of marks'!AQ76="","",'statement of marks'!AQ76)</f>
        <v/>
      </c>
      <c r="AE999" s="277" t="str">
        <f>IF('statement of marks'!AS76="","",'statement of marks'!AS76)</f>
        <v/>
      </c>
      <c r="AF999" s="277" t="str">
        <f>IF('statement of marks'!AT76="","",'statement of marks'!AT76)</f>
        <v/>
      </c>
      <c r="AG999" s="275" t="str">
        <f>IF('statement of marks'!AU76="","",'statement of marks'!AU76)</f>
        <v/>
      </c>
      <c r="AH999" s="281" t="str">
        <f>IF('statement of marks'!AV76="","",'statement of marks'!AV76)</f>
        <v/>
      </c>
    </row>
    <row r="1000" spans="1:34" ht="19" customHeight="1">
      <c r="A1000" s="291"/>
      <c r="B1000" s="1114" t="str">
        <f>IF('statement of marks'!BE75="s","laLd`r",IF('statement of marks'!BE75="u","mnwZ",IF('statement of marks'!BE75="g","xqtjkrh",IF('statement of marks'!BE75="p","iatkch",IF('statement of marks'!BE75="sd","fla/kh","r`rh; Hkk""kk")))))</f>
        <v>r`rh; Hkk"kk</v>
      </c>
      <c r="C1000" s="1115"/>
      <c r="D1000" s="277" t="str">
        <f>IF('statement of marks'!BF75="","",'statement of marks'!BF75)</f>
        <v/>
      </c>
      <c r="E1000" s="277" t="str">
        <f>IF('statement of marks'!BG75="","",'statement of marks'!BG75)</f>
        <v/>
      </c>
      <c r="F1000" s="275" t="str">
        <f>IF('statement of marks'!BH75="","",'statement of marks'!BH75)</f>
        <v/>
      </c>
      <c r="G1000" s="277" t="str">
        <f>IF('statement of marks'!BI75="","",'statement of marks'!BI75)</f>
        <v/>
      </c>
      <c r="H1000" s="277" t="str">
        <f>IF('statement of marks'!BJ75="","",'statement of marks'!BJ75)</f>
        <v/>
      </c>
      <c r="I1000" s="275" t="str">
        <f>IF('statement of marks'!BK75="","",'statement of marks'!BK75)</f>
        <v/>
      </c>
      <c r="J1000" s="277" t="str">
        <f>IF('statement of marks'!BL75="","",'statement of marks'!BL75)</f>
        <v/>
      </c>
      <c r="K1000" s="277" t="str">
        <f>IF('statement of marks'!BM75="","",'statement of marks'!BM75)</f>
        <v/>
      </c>
      <c r="L1000" s="275" t="str">
        <f>IF('statement of marks'!BN75="","",'statement of marks'!BN75)</f>
        <v/>
      </c>
      <c r="M1000" s="277" t="str">
        <f>IF('statement of marks'!BP75="","",'statement of marks'!BP75)</f>
        <v/>
      </c>
      <c r="N1000" s="277" t="str">
        <f>IF('statement of marks'!BQ75="","",'statement of marks'!BQ75)</f>
        <v/>
      </c>
      <c r="O1000" s="275" t="str">
        <f>IF('statement of marks'!BR75="","",'statement of marks'!BR75)</f>
        <v/>
      </c>
      <c r="P1000" s="281" t="str">
        <f>IF('statement of marks'!BS75="","",'statement of marks'!BS75)</f>
        <v/>
      </c>
      <c r="Q1000" s="1126"/>
      <c r="R1000" s="1126"/>
      <c r="S1000" s="291"/>
      <c r="T1000" s="1114" t="str">
        <f>IF('statement of marks'!BE76="s","laLd`r",IF('statement of marks'!BE76="u","mnwZ",IF('statement of marks'!BE76="g","xqtjkrh",IF('statement of marks'!BE76="p","iatkch",IF('statement of marks'!BE76="sd","fla/kh","r`rh; Hkk""kk")))))</f>
        <v>r`rh; Hkk"kk</v>
      </c>
      <c r="U1000" s="1115"/>
      <c r="V1000" s="277" t="str">
        <f>IF('statement of marks'!BF76="","",'statement of marks'!BF76)</f>
        <v/>
      </c>
      <c r="W1000" s="277" t="str">
        <f>IF('statement of marks'!BG76="","",'statement of marks'!BG76)</f>
        <v/>
      </c>
      <c r="X1000" s="275" t="str">
        <f>IF('statement of marks'!BH76="","",'statement of marks'!BH76)</f>
        <v/>
      </c>
      <c r="Y1000" s="277" t="str">
        <f>IF('statement of marks'!BI76="","",'statement of marks'!BI76)</f>
        <v/>
      </c>
      <c r="Z1000" s="277" t="str">
        <f>IF('statement of marks'!BJ76="","",'statement of marks'!BJ76)</f>
        <v/>
      </c>
      <c r="AA1000" s="275" t="str">
        <f>IF('statement of marks'!BK76="","",'statement of marks'!BK76)</f>
        <v/>
      </c>
      <c r="AB1000" s="277" t="str">
        <f>IF('statement of marks'!BL76="","",'statement of marks'!BL76)</f>
        <v/>
      </c>
      <c r="AC1000" s="277" t="str">
        <f>IF('statement of marks'!BM76="","",'statement of marks'!BM76)</f>
        <v/>
      </c>
      <c r="AD1000" s="275" t="str">
        <f>IF('statement of marks'!BN76="","",'statement of marks'!BN76)</f>
        <v/>
      </c>
      <c r="AE1000" s="277" t="str">
        <f>IF('statement of marks'!BP76="","",'statement of marks'!BP76)</f>
        <v/>
      </c>
      <c r="AF1000" s="277" t="str">
        <f>IF('statement of marks'!BQ76="","",'statement of marks'!BQ76)</f>
        <v/>
      </c>
      <c r="AG1000" s="275" t="str">
        <f>IF('statement of marks'!BR76="","",'statement of marks'!BR76)</f>
        <v/>
      </c>
      <c r="AH1000" s="281" t="str">
        <f>IF('statement of marks'!BS76="","",'statement of marks'!BS76)</f>
        <v/>
      </c>
    </row>
    <row r="1001" spans="1:34" ht="19" customHeight="1">
      <c r="A1001" s="291"/>
      <c r="B1001" s="1114" t="str">
        <f>IF('statement of marks'!$CB$3="","",'statement of marks'!$CB$3)</f>
        <v>xf.kr</v>
      </c>
      <c r="C1001" s="1115"/>
      <c r="D1001" s="277" t="str">
        <f>IF('statement of marks'!CB75="","",'statement of marks'!CB75)</f>
        <v/>
      </c>
      <c r="E1001" s="277" t="str">
        <f>IF('statement of marks'!CC75="","",'statement of marks'!CC75)</f>
        <v/>
      </c>
      <c r="F1001" s="275" t="str">
        <f>IF('statement of marks'!CD75="","",'statement of marks'!CD75)</f>
        <v/>
      </c>
      <c r="G1001" s="277" t="str">
        <f>IF('statement of marks'!CE75="","",'statement of marks'!CE75)</f>
        <v/>
      </c>
      <c r="H1001" s="277" t="str">
        <f>IF('statement of marks'!CF75="","",'statement of marks'!CF75)</f>
        <v/>
      </c>
      <c r="I1001" s="275" t="str">
        <f>IF('statement of marks'!CG75="","",'statement of marks'!CG75)</f>
        <v/>
      </c>
      <c r="J1001" s="277" t="str">
        <f>IF('statement of marks'!CH75="","",'statement of marks'!CH75)</f>
        <v/>
      </c>
      <c r="K1001" s="277" t="str">
        <f>IF('statement of marks'!CI75="","",'statement of marks'!CI75)</f>
        <v/>
      </c>
      <c r="L1001" s="275" t="str">
        <f>IF('statement of marks'!CJ75="","",'statement of marks'!CJ75)</f>
        <v/>
      </c>
      <c r="M1001" s="277" t="str">
        <f>IF('statement of marks'!CL75="","",'statement of marks'!CL75)</f>
        <v/>
      </c>
      <c r="N1001" s="277" t="str">
        <f>IF('statement of marks'!CM75="","",'statement of marks'!CM75)</f>
        <v/>
      </c>
      <c r="O1001" s="275" t="str">
        <f>IF('statement of marks'!CN75="","",'statement of marks'!CN75)</f>
        <v/>
      </c>
      <c r="P1001" s="281" t="str">
        <f>IF('statement of marks'!CO75="","",'statement of marks'!CO75)</f>
        <v/>
      </c>
      <c r="Q1001" s="1126"/>
      <c r="R1001" s="1126"/>
      <c r="S1001" s="291"/>
      <c r="T1001" s="1114" t="str">
        <f>IF('statement of marks'!$CB$3="","",'statement of marks'!$CB$3)</f>
        <v>xf.kr</v>
      </c>
      <c r="U1001" s="1115"/>
      <c r="V1001" s="277" t="str">
        <f>IF('statement of marks'!CB76="","",'statement of marks'!CB76)</f>
        <v/>
      </c>
      <c r="W1001" s="277" t="str">
        <f>IF('statement of marks'!CC76="","",'statement of marks'!CC76)</f>
        <v/>
      </c>
      <c r="X1001" s="275" t="str">
        <f>IF('statement of marks'!CD76="","",'statement of marks'!CD76)</f>
        <v/>
      </c>
      <c r="Y1001" s="277" t="str">
        <f>IF('statement of marks'!CE76="","",'statement of marks'!CE76)</f>
        <v/>
      </c>
      <c r="Z1001" s="277" t="str">
        <f>IF('statement of marks'!CF76="","",'statement of marks'!CF76)</f>
        <v/>
      </c>
      <c r="AA1001" s="275" t="str">
        <f>IF('statement of marks'!CG76="","",'statement of marks'!CG76)</f>
        <v/>
      </c>
      <c r="AB1001" s="277" t="str">
        <f>IF('statement of marks'!CH76="","",'statement of marks'!CH76)</f>
        <v/>
      </c>
      <c r="AC1001" s="277" t="str">
        <f>IF('statement of marks'!CI76="","",'statement of marks'!CI76)</f>
        <v/>
      </c>
      <c r="AD1001" s="275" t="str">
        <f>IF('statement of marks'!CJ76="","",'statement of marks'!CJ76)</f>
        <v/>
      </c>
      <c r="AE1001" s="277" t="str">
        <f>IF('statement of marks'!CL76="","",'statement of marks'!CL76)</f>
        <v/>
      </c>
      <c r="AF1001" s="277" t="str">
        <f>IF('statement of marks'!CM76="","",'statement of marks'!CM76)</f>
        <v/>
      </c>
      <c r="AG1001" s="275" t="str">
        <f>IF('statement of marks'!CN76="","",'statement of marks'!CN76)</f>
        <v/>
      </c>
      <c r="AH1001" s="281" t="str">
        <f>IF('statement of marks'!CO76="","",'statement of marks'!CO76)</f>
        <v/>
      </c>
    </row>
    <row r="1002" spans="1:34" ht="19" customHeight="1">
      <c r="A1002" s="291"/>
      <c r="B1002" s="1114" t="str">
        <f>IF('statement of marks'!$CX$3="","",'statement of marks'!$CX$3)</f>
        <v>foKku</v>
      </c>
      <c r="C1002" s="1115"/>
      <c r="D1002" s="277" t="str">
        <f>IF('statement of marks'!CX75="","",'statement of marks'!CX75)</f>
        <v/>
      </c>
      <c r="E1002" s="277" t="str">
        <f>IF('statement of marks'!CY75="","",'statement of marks'!CY75)</f>
        <v/>
      </c>
      <c r="F1002" s="275" t="str">
        <f>IF('statement of marks'!CZ75="","",'statement of marks'!CZ75)</f>
        <v/>
      </c>
      <c r="G1002" s="277" t="str">
        <f>IF('statement of marks'!DA75="","",'statement of marks'!DA75)</f>
        <v/>
      </c>
      <c r="H1002" s="277" t="str">
        <f>IF('statement of marks'!DB75="","",'statement of marks'!DB75)</f>
        <v/>
      </c>
      <c r="I1002" s="275" t="str">
        <f>IF('statement of marks'!DC75="","",'statement of marks'!DC75)</f>
        <v/>
      </c>
      <c r="J1002" s="277" t="str">
        <f>IF('statement of marks'!DD75="","",'statement of marks'!DD75)</f>
        <v/>
      </c>
      <c r="K1002" s="277" t="str">
        <f>IF('statement of marks'!DE75="","",'statement of marks'!DE75)</f>
        <v/>
      </c>
      <c r="L1002" s="275" t="str">
        <f>IF('statement of marks'!DF75="","",'statement of marks'!DF75)</f>
        <v/>
      </c>
      <c r="M1002" s="277" t="str">
        <f>IF('statement of marks'!DH75="","",'statement of marks'!DH75)</f>
        <v/>
      </c>
      <c r="N1002" s="277" t="str">
        <f>IF('statement of marks'!DI75="","",'statement of marks'!DI75)</f>
        <v/>
      </c>
      <c r="O1002" s="275" t="str">
        <f>IF('statement of marks'!DJ75="","",'statement of marks'!DJ75)</f>
        <v/>
      </c>
      <c r="P1002" s="281" t="str">
        <f>IF('statement of marks'!DK75="","",'statement of marks'!DK75)</f>
        <v/>
      </c>
      <c r="Q1002" s="1126"/>
      <c r="R1002" s="1126"/>
      <c r="S1002" s="291"/>
      <c r="T1002" s="1114" t="str">
        <f>IF('statement of marks'!$CX$3="","",'statement of marks'!$CX$3)</f>
        <v>foKku</v>
      </c>
      <c r="U1002" s="1115"/>
      <c r="V1002" s="277" t="str">
        <f>IF('statement of marks'!CX76="","",'statement of marks'!CX76)</f>
        <v/>
      </c>
      <c r="W1002" s="277" t="str">
        <f>IF('statement of marks'!CY76="","",'statement of marks'!CY76)</f>
        <v/>
      </c>
      <c r="X1002" s="275" t="str">
        <f>IF('statement of marks'!CZ76="","",'statement of marks'!CZ76)</f>
        <v/>
      </c>
      <c r="Y1002" s="277" t="str">
        <f>IF('statement of marks'!DA76="","",'statement of marks'!DA76)</f>
        <v/>
      </c>
      <c r="Z1002" s="277" t="str">
        <f>IF('statement of marks'!DB76="","",'statement of marks'!DB76)</f>
        <v/>
      </c>
      <c r="AA1002" s="275" t="str">
        <f>IF('statement of marks'!DC76="","",'statement of marks'!DC76)</f>
        <v/>
      </c>
      <c r="AB1002" s="277" t="str">
        <f>IF('statement of marks'!DD76="","",'statement of marks'!DD76)</f>
        <v/>
      </c>
      <c r="AC1002" s="277" t="str">
        <f>IF('statement of marks'!DE76="","",'statement of marks'!DE76)</f>
        <v/>
      </c>
      <c r="AD1002" s="275" t="str">
        <f>IF('statement of marks'!DF76="","",'statement of marks'!DF76)</f>
        <v/>
      </c>
      <c r="AE1002" s="277" t="str">
        <f>IF('statement of marks'!DH76="","",'statement of marks'!DH76)</f>
        <v/>
      </c>
      <c r="AF1002" s="277" t="str">
        <f>IF('statement of marks'!DI76="","",'statement of marks'!DI76)</f>
        <v/>
      </c>
      <c r="AG1002" s="275" t="str">
        <f>IF('statement of marks'!DJ76="","",'statement of marks'!DJ76)</f>
        <v/>
      </c>
      <c r="AH1002" s="281" t="str">
        <f>IF('statement of marks'!DK76="","",'statement of marks'!DK76)</f>
        <v/>
      </c>
    </row>
    <row r="1003" spans="1:34" ht="19" customHeight="1">
      <c r="A1003" s="291"/>
      <c r="B1003" s="1114" t="str">
        <f>IF('statement of marks'!$DT$3="","",'statement of marks'!$DT$3)</f>
        <v>lkekftd foKku</v>
      </c>
      <c r="C1003" s="1115"/>
      <c r="D1003" s="277" t="str">
        <f>IF('statement of marks'!DT75="","",'statement of marks'!DT75)</f>
        <v/>
      </c>
      <c r="E1003" s="277" t="str">
        <f>IF('statement of marks'!DU75="","",'statement of marks'!DU75)</f>
        <v/>
      </c>
      <c r="F1003" s="275" t="str">
        <f>IF('statement of marks'!DV75="","",'statement of marks'!DV75)</f>
        <v/>
      </c>
      <c r="G1003" s="277" t="str">
        <f>IF('statement of marks'!DW75="","",'statement of marks'!DW75)</f>
        <v/>
      </c>
      <c r="H1003" s="277" t="str">
        <f>IF('statement of marks'!DX75="","",'statement of marks'!DX75)</f>
        <v/>
      </c>
      <c r="I1003" s="275" t="str">
        <f>IF('statement of marks'!DY75="","",'statement of marks'!DY75)</f>
        <v/>
      </c>
      <c r="J1003" s="277" t="str">
        <f>IF('statement of marks'!DZ75="","",'statement of marks'!DZ75)</f>
        <v/>
      </c>
      <c r="K1003" s="277" t="str">
        <f>IF('statement of marks'!EA75="","",'statement of marks'!EA75)</f>
        <v/>
      </c>
      <c r="L1003" s="275" t="str">
        <f>IF('statement of marks'!EB75="","",'statement of marks'!EB75)</f>
        <v/>
      </c>
      <c r="M1003" s="277" t="str">
        <f>IF('statement of marks'!ED75="","",'statement of marks'!ED75)</f>
        <v/>
      </c>
      <c r="N1003" s="277" t="str">
        <f>IF('statement of marks'!EE75="","",'statement of marks'!EE75)</f>
        <v/>
      </c>
      <c r="O1003" s="275" t="str">
        <f>IF('statement of marks'!EF75="","",'statement of marks'!EF75)</f>
        <v/>
      </c>
      <c r="P1003" s="281" t="str">
        <f>IF('statement of marks'!EG75="","",'statement of marks'!EG75)</f>
        <v/>
      </c>
      <c r="Q1003" s="1126"/>
      <c r="R1003" s="1126"/>
      <c r="S1003" s="291"/>
      <c r="T1003" s="1114" t="str">
        <f>IF('statement of marks'!$DT$3="","",'statement of marks'!$DT$3)</f>
        <v>lkekftd foKku</v>
      </c>
      <c r="U1003" s="1115"/>
      <c r="V1003" s="277" t="str">
        <f>IF('statement of marks'!DT76="","",'statement of marks'!DT76)</f>
        <v/>
      </c>
      <c r="W1003" s="277" t="str">
        <f>IF('statement of marks'!DU76="","",'statement of marks'!DU76)</f>
        <v/>
      </c>
      <c r="X1003" s="275" t="str">
        <f>IF('statement of marks'!DV76="","",'statement of marks'!DV76)</f>
        <v/>
      </c>
      <c r="Y1003" s="277" t="str">
        <f>IF('statement of marks'!DW76="","",'statement of marks'!DW76)</f>
        <v/>
      </c>
      <c r="Z1003" s="277" t="str">
        <f>IF('statement of marks'!DX76="","",'statement of marks'!DX76)</f>
        <v/>
      </c>
      <c r="AA1003" s="275" t="str">
        <f>IF('statement of marks'!DY76="","",'statement of marks'!DY76)</f>
        <v/>
      </c>
      <c r="AB1003" s="277" t="str">
        <f>IF('statement of marks'!DZ76="","",'statement of marks'!DZ76)</f>
        <v/>
      </c>
      <c r="AC1003" s="277" t="str">
        <f>IF('statement of marks'!EA76="","",'statement of marks'!EA76)</f>
        <v/>
      </c>
      <c r="AD1003" s="275" t="str">
        <f>IF('statement of marks'!EB76="","",'statement of marks'!EB76)</f>
        <v/>
      </c>
      <c r="AE1003" s="277" t="str">
        <f>IF('statement of marks'!ED76="","",'statement of marks'!ED76)</f>
        <v/>
      </c>
      <c r="AF1003" s="277" t="str">
        <f>IF('statement of marks'!EE76="","",'statement of marks'!EE76)</f>
        <v/>
      </c>
      <c r="AG1003" s="275" t="str">
        <f>IF('statement of marks'!EF76="","",'statement of marks'!EF76)</f>
        <v/>
      </c>
      <c r="AH1003" s="281" t="str">
        <f>IF('statement of marks'!EG76="","",'statement of marks'!EG76)</f>
        <v/>
      </c>
    </row>
    <row r="1004" spans="1:34" ht="19" customHeight="1">
      <c r="A1004" s="291"/>
      <c r="B1004" s="1117" t="s">
        <v>271</v>
      </c>
      <c r="C1004" s="1118"/>
      <c r="D1004" s="1111" t="s">
        <v>1</v>
      </c>
      <c r="E1004" s="1111"/>
      <c r="F1004" s="1111"/>
      <c r="G1004" s="1111" t="s">
        <v>21</v>
      </c>
      <c r="H1004" s="1111"/>
      <c r="I1004" s="1111"/>
      <c r="J1004" s="1111" t="s">
        <v>272</v>
      </c>
      <c r="K1004" s="1111"/>
      <c r="L1004" s="1111"/>
      <c r="M1004" s="1111" t="s">
        <v>68</v>
      </c>
      <c r="N1004" s="1111"/>
      <c r="O1004" s="1111"/>
      <c r="P1004" s="282"/>
      <c r="Q1004" s="1126"/>
      <c r="R1004" s="1126"/>
      <c r="S1004" s="291"/>
      <c r="T1004" s="1117" t="s">
        <v>271</v>
      </c>
      <c r="U1004" s="1118"/>
      <c r="V1004" s="1111" t="s">
        <v>1</v>
      </c>
      <c r="W1004" s="1111"/>
      <c r="X1004" s="1111"/>
      <c r="Y1004" s="1111" t="s">
        <v>21</v>
      </c>
      <c r="Z1004" s="1111"/>
      <c r="AA1004" s="1111"/>
      <c r="AB1004" s="1111" t="s">
        <v>272</v>
      </c>
      <c r="AC1004" s="1111"/>
      <c r="AD1004" s="1111"/>
      <c r="AE1004" s="1111" t="s">
        <v>68</v>
      </c>
      <c r="AF1004" s="1111"/>
      <c r="AG1004" s="1111"/>
      <c r="AH1004" s="282"/>
    </row>
    <row r="1005" spans="1:34" ht="19" customHeight="1">
      <c r="A1005" s="291"/>
      <c r="B1005" s="1104" t="s">
        <v>3</v>
      </c>
      <c r="C1005" s="1105"/>
      <c r="D1005" s="1116">
        <f>IF('statement of marks'!EP$6="","",'statement of marks'!EP$6)</f>
        <v>20</v>
      </c>
      <c r="E1005" s="1116"/>
      <c r="F1005" s="1116"/>
      <c r="G1005" s="1116">
        <f>IF('statement of marks'!EQ$6="","",'statement of marks'!EQ$6)</f>
        <v>20</v>
      </c>
      <c r="H1005" s="1116"/>
      <c r="I1005" s="1116"/>
      <c r="J1005" s="1116">
        <f>IF('statement of marks'!ES$6="","",'statement of marks'!ES$6)</f>
        <v>20</v>
      </c>
      <c r="K1005" s="1116"/>
      <c r="L1005" s="1116"/>
      <c r="M1005" s="1116">
        <f>IF('statement of marks'!EY$6="","",'statement of marks'!ER$6)</f>
        <v>20</v>
      </c>
      <c r="N1005" s="1116"/>
      <c r="O1005" s="1116"/>
      <c r="P1005" s="283"/>
      <c r="Q1005" s="1126"/>
      <c r="R1005" s="1126"/>
      <c r="S1005" s="291"/>
      <c r="T1005" s="1104" t="s">
        <v>3</v>
      </c>
      <c r="U1005" s="1105"/>
      <c r="V1005" s="1116">
        <f>IF('statement of marks'!EP$6="","",'statement of marks'!EP$6)</f>
        <v>20</v>
      </c>
      <c r="W1005" s="1116"/>
      <c r="X1005" s="1116"/>
      <c r="Y1005" s="1116">
        <f>IF('statement of marks'!EQ$6="","",'statement of marks'!EQ$6)</f>
        <v>20</v>
      </c>
      <c r="Z1005" s="1116"/>
      <c r="AA1005" s="1116"/>
      <c r="AB1005" s="1116">
        <f>IF('statement of marks'!ES$6="","",'statement of marks'!ES$6)</f>
        <v>20</v>
      </c>
      <c r="AC1005" s="1116"/>
      <c r="AD1005" s="1116"/>
      <c r="AE1005" s="1116">
        <f>IF('statement of marks'!EY$6="","",'statement of marks'!ER$6)</f>
        <v>20</v>
      </c>
      <c r="AF1005" s="1116"/>
      <c r="AG1005" s="1116"/>
      <c r="AH1005" s="283"/>
    </row>
    <row r="1006" spans="1:34" ht="19" customHeight="1">
      <c r="A1006" s="291"/>
      <c r="B1006" s="1114" t="str">
        <f>IF('statement of marks'!$EP$3="","",'statement of marks'!$EP$3)</f>
        <v>dk;kZuqHko</v>
      </c>
      <c r="C1006" s="1115"/>
      <c r="D1006" s="1103" t="str">
        <f>IF('statement of marks'!EP75="","",'statement of marks'!EP75)</f>
        <v/>
      </c>
      <c r="E1006" s="1103"/>
      <c r="F1006" s="1103"/>
      <c r="G1006" s="1103" t="str">
        <f>IF('statement of marks'!EQ75="","",'statement of marks'!EQ75)</f>
        <v/>
      </c>
      <c r="H1006" s="1103"/>
      <c r="I1006" s="1103"/>
      <c r="J1006" s="1103" t="str">
        <f>IF('statement of marks'!ES75="","",'statement of marks'!ES75)</f>
        <v/>
      </c>
      <c r="K1006" s="1103"/>
      <c r="L1006" s="1103"/>
      <c r="M1006" s="1103" t="str">
        <f>IF('statement of marks'!ER75="","",'statement of marks'!ER75)</f>
        <v/>
      </c>
      <c r="N1006" s="1103"/>
      <c r="O1006" s="1103"/>
      <c r="P1006" s="284"/>
      <c r="Q1006" s="1126"/>
      <c r="R1006" s="1126"/>
      <c r="S1006" s="291"/>
      <c r="T1006" s="1114" t="str">
        <f>IF('statement of marks'!$EP$3="","",'statement of marks'!$EP$3)</f>
        <v>dk;kZuqHko</v>
      </c>
      <c r="U1006" s="1115"/>
      <c r="V1006" s="1103" t="str">
        <f>IF('statement of marks'!EP76="","",'statement of marks'!EP76)</f>
        <v/>
      </c>
      <c r="W1006" s="1103"/>
      <c r="X1006" s="1103"/>
      <c r="Y1006" s="1103" t="str">
        <f>IF('statement of marks'!EQ76="","",'statement of marks'!EQ76)</f>
        <v/>
      </c>
      <c r="Z1006" s="1103"/>
      <c r="AA1006" s="1103"/>
      <c r="AB1006" s="1103" t="str">
        <f>IF('statement of marks'!ES76="","",'statement of marks'!ES76)</f>
        <v/>
      </c>
      <c r="AC1006" s="1103"/>
      <c r="AD1006" s="1103"/>
      <c r="AE1006" s="1103" t="str">
        <f>IF('statement of marks'!ER76="","",'statement of marks'!ER76)</f>
        <v/>
      </c>
      <c r="AF1006" s="1103"/>
      <c r="AG1006" s="1103"/>
      <c r="AH1006" s="284"/>
    </row>
    <row r="1007" spans="1:34" ht="19" customHeight="1">
      <c r="A1007" s="291"/>
      <c r="B1007" s="1112" t="str">
        <f>IF('statement of marks'!$EZ$3="","",'statement of marks'!$EZ$3)</f>
        <v>dyk f'k{kk</v>
      </c>
      <c r="C1007" s="1113"/>
      <c r="D1007" s="1103" t="str">
        <f>IF('statement of marks'!EZ75="","",'statement of marks'!EZ75)</f>
        <v/>
      </c>
      <c r="E1007" s="1103"/>
      <c r="F1007" s="1103"/>
      <c r="G1007" s="1103" t="str">
        <f>IF('statement of marks'!FA75="","",'statement of marks'!FA75)</f>
        <v/>
      </c>
      <c r="H1007" s="1103"/>
      <c r="I1007" s="1103"/>
      <c r="J1007" s="1103" t="str">
        <f>IF('statement of marks'!FC75="","",'statement of marks'!FC75)</f>
        <v/>
      </c>
      <c r="K1007" s="1103"/>
      <c r="L1007" s="1103"/>
      <c r="M1007" s="1103" t="str">
        <f>IF('statement of marks'!FB75="","",'statement of marks'!FB75)</f>
        <v/>
      </c>
      <c r="N1007" s="1103"/>
      <c r="O1007" s="1103"/>
      <c r="P1007" s="284"/>
      <c r="Q1007" s="1126"/>
      <c r="R1007" s="1126"/>
      <c r="S1007" s="291"/>
      <c r="T1007" s="1112" t="str">
        <f>IF('statement of marks'!$EZ$3="","",'statement of marks'!$EZ$3)</f>
        <v>dyk f'k{kk</v>
      </c>
      <c r="U1007" s="1113"/>
      <c r="V1007" s="1103" t="str">
        <f>IF('statement of marks'!EZ76="","",'statement of marks'!EZ76)</f>
        <v/>
      </c>
      <c r="W1007" s="1103"/>
      <c r="X1007" s="1103"/>
      <c r="Y1007" s="1103" t="str">
        <f>IF('statement of marks'!FA76="","",'statement of marks'!FA76)</f>
        <v/>
      </c>
      <c r="Z1007" s="1103"/>
      <c r="AA1007" s="1103"/>
      <c r="AB1007" s="1103" t="str">
        <f>IF('statement of marks'!FC76="","",'statement of marks'!FC76)</f>
        <v/>
      </c>
      <c r="AC1007" s="1103"/>
      <c r="AD1007" s="1103"/>
      <c r="AE1007" s="1103" t="str">
        <f>IF('statement of marks'!FB76="","",'statement of marks'!FB76)</f>
        <v/>
      </c>
      <c r="AF1007" s="1103"/>
      <c r="AG1007" s="1103"/>
      <c r="AH1007" s="284"/>
    </row>
    <row r="1008" spans="1:34" ht="19" customHeight="1">
      <c r="A1008" s="291"/>
      <c r="B1008" s="1109" t="str">
        <f>IF('statement of marks'!$FJ$3="","",'statement of marks'!$FJ$3)</f>
        <v>LokLF; ,oe~ 'kkjhfjd f'k{kk</v>
      </c>
      <c r="C1008" s="1110"/>
      <c r="D1008" s="1103" t="str">
        <f>IF('statement of marks'!FJ75="","",'statement of marks'!FJ75)</f>
        <v/>
      </c>
      <c r="E1008" s="1103"/>
      <c r="F1008" s="1103"/>
      <c r="G1008" s="1103" t="str">
        <f>IF('statement of marks'!FK75="","",'statement of marks'!FK75)</f>
        <v/>
      </c>
      <c r="H1008" s="1103"/>
      <c r="I1008" s="1103"/>
      <c r="J1008" s="1103" t="str">
        <f>IF('statement of marks'!FM75="","",'statement of marks'!FM75)</f>
        <v/>
      </c>
      <c r="K1008" s="1103"/>
      <c r="L1008" s="1103"/>
      <c r="M1008" s="1103" t="str">
        <f>IF('statement of marks'!FL75="","",'statement of marks'!FL75)</f>
        <v/>
      </c>
      <c r="N1008" s="1103"/>
      <c r="O1008" s="1103"/>
      <c r="P1008" s="284"/>
      <c r="Q1008" s="1126"/>
      <c r="R1008" s="1126"/>
      <c r="S1008" s="291"/>
      <c r="T1008" s="1109" t="str">
        <f>IF('statement of marks'!$FJ$3="","",'statement of marks'!$FJ$3)</f>
        <v>LokLF; ,oe~ 'kkjhfjd f'k{kk</v>
      </c>
      <c r="U1008" s="1110"/>
      <c r="V1008" s="1103" t="str">
        <f>IF('statement of marks'!FJ76="","",'statement of marks'!FJ76)</f>
        <v/>
      </c>
      <c r="W1008" s="1103"/>
      <c r="X1008" s="1103"/>
      <c r="Y1008" s="1103" t="str">
        <f>IF('statement of marks'!FK76="","",'statement of marks'!FK76)</f>
        <v/>
      </c>
      <c r="Z1008" s="1103"/>
      <c r="AA1008" s="1103"/>
      <c r="AB1008" s="1103" t="str">
        <f>IF('statement of marks'!FM76="","",'statement of marks'!FM76)</f>
        <v/>
      </c>
      <c r="AC1008" s="1103"/>
      <c r="AD1008" s="1103"/>
      <c r="AE1008" s="1103" t="str">
        <f>IF('statement of marks'!FL76="","",'statement of marks'!FL76)</f>
        <v/>
      </c>
      <c r="AF1008" s="1103"/>
      <c r="AG1008" s="1103"/>
      <c r="AH1008" s="284"/>
    </row>
    <row r="1009" spans="1:34" ht="19" customHeight="1">
      <c r="A1009" s="291"/>
      <c r="B1009" s="1104" t="s">
        <v>273</v>
      </c>
      <c r="C1009" s="1105"/>
      <c r="D1009" s="1081" t="str">
        <f>details!$DZ$3</f>
        <v>vxLr rd</v>
      </c>
      <c r="E1009" s="1081"/>
      <c r="F1009" s="1081"/>
      <c r="G1009" s="1081" t="str">
        <f>details!$ED$3</f>
        <v>vDVwcj rd</v>
      </c>
      <c r="H1009" s="1081"/>
      <c r="I1009" s="1081"/>
      <c r="J1009" s="1081" t="str">
        <f>details!$EL$3</f>
        <v>Qjojh rd</v>
      </c>
      <c r="K1009" s="1081"/>
      <c r="L1009" s="1081"/>
      <c r="M1009" s="1081" t="str">
        <f>details!$EH$3</f>
        <v>fnlEcj rd</v>
      </c>
      <c r="N1009" s="1081"/>
      <c r="O1009" s="1081"/>
      <c r="P1009" s="284"/>
      <c r="Q1009" s="1126"/>
      <c r="R1009" s="1126"/>
      <c r="S1009" s="291"/>
      <c r="T1009" s="1104" t="s">
        <v>273</v>
      </c>
      <c r="U1009" s="1105"/>
      <c r="V1009" s="1106" t="str">
        <f>details!$DZ$3</f>
        <v>vxLr rd</v>
      </c>
      <c r="W1009" s="1107"/>
      <c r="X1009" s="1108"/>
      <c r="Y1009" s="1106" t="str">
        <f>details!$ED$3</f>
        <v>vDVwcj rd</v>
      </c>
      <c r="Z1009" s="1107"/>
      <c r="AA1009" s="1108"/>
      <c r="AB1009" s="1106" t="str">
        <f>details!$EL$3</f>
        <v>Qjojh rd</v>
      </c>
      <c r="AC1009" s="1107"/>
      <c r="AD1009" s="1108"/>
      <c r="AE1009" s="1106" t="str">
        <f>details!$EH$3</f>
        <v>fnlEcj rd</v>
      </c>
      <c r="AF1009" s="1107"/>
      <c r="AG1009" s="1108"/>
      <c r="AH1009" s="284"/>
    </row>
    <row r="1010" spans="1:34" ht="19" customHeight="1">
      <c r="A1010" s="291"/>
      <c r="B1010" s="1100" t="s">
        <v>99</v>
      </c>
      <c r="C1010" s="1101"/>
      <c r="D1010" s="1102" t="str">
        <f>IF(details!EA75="","",details!EA75)</f>
        <v/>
      </c>
      <c r="E1010" s="1102"/>
      <c r="F1010" s="1102"/>
      <c r="G1010" s="1102" t="str">
        <f>IF(details!EE75="","",details!EE75)</f>
        <v/>
      </c>
      <c r="H1010" s="1102"/>
      <c r="I1010" s="1102"/>
      <c r="J1010" s="1102" t="str">
        <f>IF(details!EM75="","",details!EM75)</f>
        <v/>
      </c>
      <c r="K1010" s="1102"/>
      <c r="L1010" s="1102"/>
      <c r="M1010" s="1102" t="str">
        <f>IF(details!EI75="","",details!EI75)</f>
        <v/>
      </c>
      <c r="N1010" s="1102"/>
      <c r="O1010" s="1102"/>
      <c r="P1010" s="295"/>
      <c r="Q1010" s="1126"/>
      <c r="R1010" s="1126"/>
      <c r="S1010" s="291"/>
      <c r="T1010" s="1100" t="s">
        <v>99</v>
      </c>
      <c r="U1010" s="1101"/>
      <c r="V1010" s="1091" t="str">
        <f>IF(details!EA76="","",details!EA76)</f>
        <v/>
      </c>
      <c r="W1010" s="1092"/>
      <c r="X1010" s="1093"/>
      <c r="Y1010" s="1091" t="str">
        <f>IF(details!EE76="","",details!EE76)</f>
        <v/>
      </c>
      <c r="Z1010" s="1092"/>
      <c r="AA1010" s="1093"/>
      <c r="AB1010" s="1091" t="str">
        <f>IF(details!EM76="","",details!EM76)</f>
        <v/>
      </c>
      <c r="AC1010" s="1092"/>
      <c r="AD1010" s="1093"/>
      <c r="AE1010" s="1091" t="str">
        <f>IF(details!EI76="","",details!EI76)</f>
        <v/>
      </c>
      <c r="AF1010" s="1092"/>
      <c r="AG1010" s="1093"/>
      <c r="AH1010" s="285"/>
    </row>
    <row r="1011" spans="1:34" ht="19" customHeight="1">
      <c r="A1011" s="292"/>
      <c r="B1011" s="1094" t="s">
        <v>15</v>
      </c>
      <c r="C1011" s="1095"/>
      <c r="D1011" s="1096" t="str">
        <f>IF(details!DZ75="","",details!DZ75)</f>
        <v/>
      </c>
      <c r="E1011" s="1096"/>
      <c r="F1011" s="1096"/>
      <c r="G1011" s="1096" t="str">
        <f>IF(details!ED75="","",details!ED75)</f>
        <v/>
      </c>
      <c r="H1011" s="1096"/>
      <c r="I1011" s="1096"/>
      <c r="J1011" s="1096" t="str">
        <f>IF(details!EL75="","",details!EL75)</f>
        <v/>
      </c>
      <c r="K1011" s="1096"/>
      <c r="L1011" s="1096"/>
      <c r="M1011" s="1096" t="str">
        <f>IF(details!EH75="","",details!EH75)</f>
        <v/>
      </c>
      <c r="N1011" s="1096"/>
      <c r="O1011" s="1096"/>
      <c r="P1011" s="296"/>
      <c r="Q1011" s="1126"/>
      <c r="R1011" s="1126"/>
      <c r="S1011" s="292"/>
      <c r="T1011" s="1094" t="s">
        <v>15</v>
      </c>
      <c r="U1011" s="1095"/>
      <c r="V1011" s="1097" t="str">
        <f>IF(details!DZ76="","",details!DZ76)</f>
        <v/>
      </c>
      <c r="W1011" s="1098"/>
      <c r="X1011" s="1099"/>
      <c r="Y1011" s="1097" t="str">
        <f>IF(details!ED76="","",details!ED76)</f>
        <v/>
      </c>
      <c r="Z1011" s="1098"/>
      <c r="AA1011" s="1099"/>
      <c r="AB1011" s="1097" t="str">
        <f>IF(details!EL76="","",details!EL76)</f>
        <v/>
      </c>
      <c r="AC1011" s="1098"/>
      <c r="AD1011" s="1099"/>
      <c r="AE1011" s="1097" t="str">
        <f>IF(details!EH76="","",details!EH76)</f>
        <v/>
      </c>
      <c r="AF1011" s="1098"/>
      <c r="AG1011" s="1099"/>
      <c r="AH1011" s="286"/>
    </row>
    <row r="1012" spans="1:34" ht="19" customHeight="1">
      <c r="A1012" s="291"/>
      <c r="B1012" s="1089" t="s">
        <v>100</v>
      </c>
      <c r="C1012" s="1090"/>
      <c r="D1012" s="1081"/>
      <c r="E1012" s="1081"/>
      <c r="F1012" s="1081"/>
      <c r="G1012" s="1081"/>
      <c r="H1012" s="1081"/>
      <c r="I1012" s="1081"/>
      <c r="J1012" s="1081"/>
      <c r="K1012" s="1081"/>
      <c r="L1012" s="1081"/>
      <c r="M1012" s="1081"/>
      <c r="N1012" s="1081"/>
      <c r="O1012" s="1081"/>
      <c r="P1012" s="287"/>
      <c r="Q1012" s="1126"/>
      <c r="R1012" s="1126"/>
      <c r="S1012" s="291"/>
      <c r="T1012" s="1089" t="s">
        <v>100</v>
      </c>
      <c r="U1012" s="1090"/>
      <c r="V1012" s="1081"/>
      <c r="W1012" s="1081"/>
      <c r="X1012" s="1081"/>
      <c r="Y1012" s="1081"/>
      <c r="Z1012" s="1081"/>
      <c r="AA1012" s="1081"/>
      <c r="AB1012" s="1081"/>
      <c r="AC1012" s="1081"/>
      <c r="AD1012" s="1081"/>
      <c r="AE1012" s="1081"/>
      <c r="AF1012" s="1081"/>
      <c r="AG1012" s="1081"/>
      <c r="AH1012" s="287"/>
    </row>
    <row r="1013" spans="1:34" ht="19" customHeight="1">
      <c r="A1013" s="291"/>
      <c r="B1013" s="1087" t="s">
        <v>80</v>
      </c>
      <c r="C1013" s="1088"/>
      <c r="D1013" s="1081"/>
      <c r="E1013" s="1081"/>
      <c r="F1013" s="1081"/>
      <c r="G1013" s="1081"/>
      <c r="H1013" s="1081"/>
      <c r="I1013" s="1081"/>
      <c r="J1013" s="1081"/>
      <c r="K1013" s="1081"/>
      <c r="L1013" s="1081"/>
      <c r="M1013" s="1081"/>
      <c r="N1013" s="1081"/>
      <c r="O1013" s="1081"/>
      <c r="P1013" s="287"/>
      <c r="Q1013" s="1126"/>
      <c r="R1013" s="1126"/>
      <c r="S1013" s="291"/>
      <c r="T1013" s="1087" t="s">
        <v>80</v>
      </c>
      <c r="U1013" s="1088"/>
      <c r="V1013" s="1081"/>
      <c r="W1013" s="1081"/>
      <c r="X1013" s="1081"/>
      <c r="Y1013" s="1081"/>
      <c r="Z1013" s="1081"/>
      <c r="AA1013" s="1081"/>
      <c r="AB1013" s="1081"/>
      <c r="AC1013" s="1081"/>
      <c r="AD1013" s="1081"/>
      <c r="AE1013" s="1081"/>
      <c r="AF1013" s="1081"/>
      <c r="AG1013" s="1081"/>
      <c r="AH1013" s="287"/>
    </row>
    <row r="1014" spans="1:34" ht="19" customHeight="1">
      <c r="A1014" s="291"/>
      <c r="B1014" s="1085" t="s">
        <v>101</v>
      </c>
      <c r="C1014" s="1086"/>
      <c r="D1014" s="1081"/>
      <c r="E1014" s="1081"/>
      <c r="F1014" s="1081"/>
      <c r="G1014" s="1081"/>
      <c r="H1014" s="1081"/>
      <c r="I1014" s="1081"/>
      <c r="J1014" s="1081"/>
      <c r="K1014" s="1081"/>
      <c r="L1014" s="1081"/>
      <c r="M1014" s="1081"/>
      <c r="N1014" s="1081"/>
      <c r="O1014" s="1081"/>
      <c r="P1014" s="287"/>
      <c r="Q1014" s="1126"/>
      <c r="R1014" s="1126"/>
      <c r="S1014" s="291"/>
      <c r="T1014" s="1085" t="s">
        <v>101</v>
      </c>
      <c r="U1014" s="1086"/>
      <c r="V1014" s="1081"/>
      <c r="W1014" s="1081"/>
      <c r="X1014" s="1081"/>
      <c r="Y1014" s="1081"/>
      <c r="Z1014" s="1081"/>
      <c r="AA1014" s="1081"/>
      <c r="AB1014" s="1081"/>
      <c r="AC1014" s="1081"/>
      <c r="AD1014" s="1081"/>
      <c r="AE1014" s="1081"/>
      <c r="AF1014" s="1081"/>
      <c r="AG1014" s="1081"/>
      <c r="AH1014" s="287"/>
    </row>
    <row r="1015" spans="1:34" ht="19" customHeight="1" thickBot="1">
      <c r="A1015" s="293"/>
      <c r="B1015" s="1082" t="s">
        <v>102</v>
      </c>
      <c r="C1015" s="1083"/>
      <c r="D1015" s="1084"/>
      <c r="E1015" s="1084"/>
      <c r="F1015" s="1084"/>
      <c r="G1015" s="1084"/>
      <c r="H1015" s="1084"/>
      <c r="I1015" s="1084"/>
      <c r="J1015" s="1084"/>
      <c r="K1015" s="1084"/>
      <c r="L1015" s="1084"/>
      <c r="M1015" s="1084"/>
      <c r="N1015" s="1084"/>
      <c r="O1015" s="1084"/>
      <c r="P1015" s="288"/>
      <c r="Q1015" s="1126"/>
      <c r="R1015" s="1126"/>
      <c r="S1015" s="293"/>
      <c r="T1015" s="1082" t="s">
        <v>102</v>
      </c>
      <c r="U1015" s="1083"/>
      <c r="V1015" s="1084"/>
      <c r="W1015" s="1084"/>
      <c r="X1015" s="1084"/>
      <c r="Y1015" s="1084"/>
      <c r="Z1015" s="1084"/>
      <c r="AA1015" s="1084"/>
      <c r="AB1015" s="1084"/>
      <c r="AC1015" s="1084"/>
      <c r="AD1015" s="1084"/>
      <c r="AE1015" s="1084"/>
      <c r="AF1015" s="1084"/>
      <c r="AG1015" s="1084"/>
      <c r="AH1015" s="288"/>
    </row>
    <row r="1016" spans="1:34" ht="19" customHeight="1">
      <c r="A1016" s="290"/>
      <c r="B1016" s="1123" t="s">
        <v>47</v>
      </c>
      <c r="C1016" s="1124"/>
      <c r="D1016" s="1124"/>
      <c r="E1016" s="1124"/>
      <c r="F1016" s="1124"/>
      <c r="G1016" s="1124"/>
      <c r="H1016" s="1124"/>
      <c r="I1016" s="1124"/>
      <c r="J1016" s="1124"/>
      <c r="K1016" s="1124"/>
      <c r="L1016" s="1124"/>
      <c r="M1016" s="1124"/>
      <c r="N1016" s="1124"/>
      <c r="O1016" s="1124"/>
      <c r="P1016" s="1125"/>
      <c r="Q1016" s="1126"/>
      <c r="R1016" s="1126"/>
      <c r="S1016" s="290"/>
      <c r="T1016" s="1123" t="s">
        <v>47</v>
      </c>
      <c r="U1016" s="1124"/>
      <c r="V1016" s="1124"/>
      <c r="W1016" s="1124"/>
      <c r="X1016" s="1124"/>
      <c r="Y1016" s="1124"/>
      <c r="Z1016" s="1124"/>
      <c r="AA1016" s="1124"/>
      <c r="AB1016" s="1124"/>
      <c r="AC1016" s="1124"/>
      <c r="AD1016" s="1124"/>
      <c r="AE1016" s="1124"/>
      <c r="AF1016" s="1124"/>
      <c r="AG1016" s="1124"/>
      <c r="AH1016" s="1125"/>
    </row>
    <row r="1017" spans="1:34" ht="19" customHeight="1">
      <c r="A1017" s="1127"/>
      <c r="B1017" s="1128" t="str">
        <f>'statement of marks'!$A$1</f>
        <v>jk- ck- ek/;fed fo|ky; uohu] fuEckgsM+k</v>
      </c>
      <c r="C1017" s="1129"/>
      <c r="D1017" s="1129"/>
      <c r="E1017" s="1129"/>
      <c r="F1017" s="1129"/>
      <c r="G1017" s="1129"/>
      <c r="H1017" s="1129"/>
      <c r="I1017" s="1129"/>
      <c r="J1017" s="1129"/>
      <c r="K1017" s="1129"/>
      <c r="L1017" s="1129"/>
      <c r="M1017" s="1129"/>
      <c r="N1017" s="1129"/>
      <c r="O1017" s="1129"/>
      <c r="P1017" s="1130"/>
      <c r="Q1017" s="1126"/>
      <c r="R1017" s="1126"/>
      <c r="S1017" s="1127"/>
      <c r="T1017" s="1128" t="str">
        <f>'statement of marks'!$A$1</f>
        <v>jk- ck- ek/;fed fo|ky; uohu] fuEckgsM+k</v>
      </c>
      <c r="U1017" s="1129"/>
      <c r="V1017" s="1129"/>
      <c r="W1017" s="1129"/>
      <c r="X1017" s="1129"/>
      <c r="Y1017" s="1129"/>
      <c r="Z1017" s="1129"/>
      <c r="AA1017" s="1129"/>
      <c r="AB1017" s="1129"/>
      <c r="AC1017" s="1129"/>
      <c r="AD1017" s="1129"/>
      <c r="AE1017" s="1129"/>
      <c r="AF1017" s="1129"/>
      <c r="AG1017" s="1129"/>
      <c r="AH1017" s="1130"/>
    </row>
    <row r="1018" spans="1:34" ht="19" customHeight="1">
      <c r="A1018" s="1127"/>
      <c r="B1018" s="1128"/>
      <c r="C1018" s="1129"/>
      <c r="D1018" s="1129"/>
      <c r="E1018" s="1129"/>
      <c r="F1018" s="1129"/>
      <c r="G1018" s="1129"/>
      <c r="H1018" s="1129"/>
      <c r="I1018" s="1129"/>
      <c r="J1018" s="1129"/>
      <c r="K1018" s="1129"/>
      <c r="L1018" s="1129"/>
      <c r="M1018" s="1129"/>
      <c r="N1018" s="1129"/>
      <c r="O1018" s="1129"/>
      <c r="P1018" s="1130"/>
      <c r="Q1018" s="1126"/>
      <c r="R1018" s="1126"/>
      <c r="S1018" s="1127"/>
      <c r="T1018" s="1128"/>
      <c r="U1018" s="1129"/>
      <c r="V1018" s="1129"/>
      <c r="W1018" s="1129"/>
      <c r="X1018" s="1129"/>
      <c r="Y1018" s="1129"/>
      <c r="Z1018" s="1129"/>
      <c r="AA1018" s="1129"/>
      <c r="AB1018" s="1129"/>
      <c r="AC1018" s="1129"/>
      <c r="AD1018" s="1129"/>
      <c r="AE1018" s="1129"/>
      <c r="AF1018" s="1129"/>
      <c r="AG1018" s="1129"/>
      <c r="AH1018" s="1130"/>
    </row>
    <row r="1019" spans="1:34" ht="19" customHeight="1">
      <c r="A1019" s="291"/>
      <c r="B1019" s="1131" t="s">
        <v>96</v>
      </c>
      <c r="C1019" s="1132"/>
      <c r="D1019" s="1119" t="str">
        <f>'statement of marks'!$H$3</f>
        <v>2015-16</v>
      </c>
      <c r="E1019" s="1119"/>
      <c r="F1019" s="1119"/>
      <c r="G1019" s="1119"/>
      <c r="H1019" s="1119"/>
      <c r="I1019" s="1119"/>
      <c r="J1019" s="1119"/>
      <c r="K1019" s="1119"/>
      <c r="L1019" s="1119"/>
      <c r="M1019" s="1119"/>
      <c r="N1019" s="1119"/>
      <c r="O1019" s="1119"/>
      <c r="P1019" s="1120"/>
      <c r="Q1019" s="1126"/>
      <c r="R1019" s="1126"/>
      <c r="S1019" s="291"/>
      <c r="T1019" s="1131" t="s">
        <v>96</v>
      </c>
      <c r="U1019" s="1132"/>
      <c r="V1019" s="1119" t="str">
        <f>'statement of marks'!$H$3</f>
        <v>2015-16</v>
      </c>
      <c r="W1019" s="1119"/>
      <c r="X1019" s="1119"/>
      <c r="Y1019" s="1119"/>
      <c r="Z1019" s="1119"/>
      <c r="AA1019" s="1119"/>
      <c r="AB1019" s="1119"/>
      <c r="AC1019" s="1119"/>
      <c r="AD1019" s="1119"/>
      <c r="AE1019" s="1119"/>
      <c r="AF1019" s="1119"/>
      <c r="AG1019" s="1119"/>
      <c r="AH1019" s="1120"/>
    </row>
    <row r="1020" spans="1:34" ht="19" customHeight="1">
      <c r="A1020" s="291"/>
      <c r="B1020" s="1114" t="s">
        <v>218</v>
      </c>
      <c r="C1020" s="1115"/>
      <c r="D1020" s="1115" t="str">
        <f>IF('statement of marks'!J77="","",'statement of marks'!J77)</f>
        <v/>
      </c>
      <c r="E1020" s="1115"/>
      <c r="F1020" s="1115"/>
      <c r="G1020" s="1115"/>
      <c r="H1020" s="1115"/>
      <c r="I1020" s="1115"/>
      <c r="J1020" s="1115"/>
      <c r="K1020" s="1115"/>
      <c r="L1020" s="1115"/>
      <c r="M1020" s="1115"/>
      <c r="N1020" s="1115"/>
      <c r="O1020" s="1115"/>
      <c r="P1020" s="1133"/>
      <c r="Q1020" s="1126"/>
      <c r="R1020" s="1126"/>
      <c r="S1020" s="291"/>
      <c r="T1020" s="1114" t="s">
        <v>218</v>
      </c>
      <c r="U1020" s="1115"/>
      <c r="V1020" s="1115" t="str">
        <f>IF('statement of marks'!J78="","",'statement of marks'!J78)</f>
        <v/>
      </c>
      <c r="W1020" s="1115"/>
      <c r="X1020" s="1115"/>
      <c r="Y1020" s="1115"/>
      <c r="Z1020" s="1115"/>
      <c r="AA1020" s="1115"/>
      <c r="AB1020" s="1115"/>
      <c r="AC1020" s="1115"/>
      <c r="AD1020" s="1115"/>
      <c r="AE1020" s="1115"/>
      <c r="AF1020" s="1115"/>
      <c r="AG1020" s="1115"/>
      <c r="AH1020" s="1133"/>
    </row>
    <row r="1021" spans="1:34" ht="19" customHeight="1">
      <c r="A1021" s="291"/>
      <c r="B1021" s="1114" t="s">
        <v>219</v>
      </c>
      <c r="C1021" s="1115"/>
      <c r="D1021" s="1115" t="str">
        <f>IF('statement of marks'!K77="","",'statement of marks'!K77)</f>
        <v/>
      </c>
      <c r="E1021" s="1115"/>
      <c r="F1021" s="1115"/>
      <c r="G1021" s="1115"/>
      <c r="H1021" s="1115"/>
      <c r="I1021" s="1115"/>
      <c r="J1021" s="1115"/>
      <c r="K1021" s="1115"/>
      <c r="L1021" s="1115"/>
      <c r="M1021" s="1115"/>
      <c r="N1021" s="1115"/>
      <c r="O1021" s="1115"/>
      <c r="P1021" s="1133"/>
      <c r="Q1021" s="1126"/>
      <c r="R1021" s="1126"/>
      <c r="S1021" s="291"/>
      <c r="T1021" s="1114" t="s">
        <v>219</v>
      </c>
      <c r="U1021" s="1115"/>
      <c r="V1021" s="1115" t="str">
        <f>IF('statement of marks'!K78="","",'statement of marks'!K78)</f>
        <v/>
      </c>
      <c r="W1021" s="1115"/>
      <c r="X1021" s="1115"/>
      <c r="Y1021" s="1115"/>
      <c r="Z1021" s="1115"/>
      <c r="AA1021" s="1115"/>
      <c r="AB1021" s="1115"/>
      <c r="AC1021" s="1115"/>
      <c r="AD1021" s="1115"/>
      <c r="AE1021" s="1115"/>
      <c r="AF1021" s="1115"/>
      <c r="AG1021" s="1115"/>
      <c r="AH1021" s="1133"/>
    </row>
    <row r="1022" spans="1:34" ht="19" customHeight="1">
      <c r="A1022" s="291"/>
      <c r="B1022" s="1114" t="s">
        <v>220</v>
      </c>
      <c r="C1022" s="1115"/>
      <c r="D1022" s="1115" t="str">
        <f>IF('statement of marks'!L77="","",'statement of marks'!L77)</f>
        <v/>
      </c>
      <c r="E1022" s="1115"/>
      <c r="F1022" s="1115"/>
      <c r="G1022" s="1115"/>
      <c r="H1022" s="1115"/>
      <c r="I1022" s="1115"/>
      <c r="J1022" s="1115"/>
      <c r="K1022" s="1115"/>
      <c r="L1022" s="1115"/>
      <c r="M1022" s="1115"/>
      <c r="N1022" s="1115"/>
      <c r="O1022" s="1115"/>
      <c r="P1022" s="1133"/>
      <c r="Q1022" s="1126"/>
      <c r="R1022" s="1126"/>
      <c r="S1022" s="291"/>
      <c r="T1022" s="1114" t="s">
        <v>220</v>
      </c>
      <c r="U1022" s="1115"/>
      <c r="V1022" s="1115" t="str">
        <f>IF('statement of marks'!L78="","",'statement of marks'!L78)</f>
        <v/>
      </c>
      <c r="W1022" s="1115"/>
      <c r="X1022" s="1115"/>
      <c r="Y1022" s="1115"/>
      <c r="Z1022" s="1115"/>
      <c r="AA1022" s="1115"/>
      <c r="AB1022" s="1115"/>
      <c r="AC1022" s="1115"/>
      <c r="AD1022" s="1115"/>
      <c r="AE1022" s="1115"/>
      <c r="AF1022" s="1115"/>
      <c r="AG1022" s="1115"/>
      <c r="AH1022" s="1133"/>
    </row>
    <row r="1023" spans="1:34" ht="19" customHeight="1">
      <c r="A1023" s="291"/>
      <c r="B1023" s="1114" t="s">
        <v>221</v>
      </c>
      <c r="C1023" s="1115"/>
      <c r="D1023" s="1119" t="str">
        <f>'statement of marks'!$G$3</f>
        <v>6 A</v>
      </c>
      <c r="E1023" s="1119"/>
      <c r="F1023" s="1119"/>
      <c r="G1023" s="1119"/>
      <c r="H1023" s="1115" t="s">
        <v>9</v>
      </c>
      <c r="I1023" s="1115"/>
      <c r="J1023" s="1115"/>
      <c r="K1023" s="1115"/>
      <c r="L1023" s="1115"/>
      <c r="M1023" s="1119" t="str">
        <f>IF('statement of marks'!D77="","",'statement of marks'!D77)</f>
        <v/>
      </c>
      <c r="N1023" s="1119"/>
      <c r="O1023" s="1119"/>
      <c r="P1023" s="1120"/>
      <c r="Q1023" s="1126"/>
      <c r="R1023" s="1126"/>
      <c r="S1023" s="291"/>
      <c r="T1023" s="1114" t="s">
        <v>221</v>
      </c>
      <c r="U1023" s="1115"/>
      <c r="V1023" s="1119" t="str">
        <f>'statement of marks'!$G$3</f>
        <v>6 A</v>
      </c>
      <c r="W1023" s="1119"/>
      <c r="X1023" s="1119"/>
      <c r="Y1023" s="1119"/>
      <c r="Z1023" s="1115" t="s">
        <v>9</v>
      </c>
      <c r="AA1023" s="1115"/>
      <c r="AB1023" s="1115"/>
      <c r="AC1023" s="1115"/>
      <c r="AD1023" s="1115"/>
      <c r="AE1023" s="1119" t="str">
        <f>IF('statement of marks'!D78="","",'statement of marks'!D78)</f>
        <v/>
      </c>
      <c r="AF1023" s="1119"/>
      <c r="AG1023" s="1119"/>
      <c r="AH1023" s="1120"/>
    </row>
    <row r="1024" spans="1:34" ht="19" customHeight="1">
      <c r="A1024" s="291"/>
      <c r="B1024" s="1114" t="s">
        <v>222</v>
      </c>
      <c r="C1024" s="1115"/>
      <c r="D1024" s="1119" t="str">
        <f>IF('statement of marks'!F77="","",'statement of marks'!F77)</f>
        <v/>
      </c>
      <c r="E1024" s="1119"/>
      <c r="F1024" s="1119"/>
      <c r="G1024" s="1119"/>
      <c r="H1024" s="1115" t="s">
        <v>0</v>
      </c>
      <c r="I1024" s="1115"/>
      <c r="J1024" s="1115"/>
      <c r="K1024" s="1115"/>
      <c r="L1024" s="1115"/>
      <c r="M1024" s="1121" t="str">
        <f>IF('statement of marks'!H77="","",'statement of marks'!H77)</f>
        <v/>
      </c>
      <c r="N1024" s="1121"/>
      <c r="O1024" s="1121"/>
      <c r="P1024" s="1122"/>
      <c r="Q1024" s="1126"/>
      <c r="R1024" s="1126"/>
      <c r="S1024" s="291"/>
      <c r="T1024" s="1114" t="s">
        <v>222</v>
      </c>
      <c r="U1024" s="1115"/>
      <c r="V1024" s="1119" t="str">
        <f>IF('statement of marks'!F78="","",'statement of marks'!F78)</f>
        <v/>
      </c>
      <c r="W1024" s="1119"/>
      <c r="X1024" s="1119"/>
      <c r="Y1024" s="1119"/>
      <c r="Z1024" s="1115" t="s">
        <v>0</v>
      </c>
      <c r="AA1024" s="1115"/>
      <c r="AB1024" s="1115"/>
      <c r="AC1024" s="1115"/>
      <c r="AD1024" s="1115"/>
      <c r="AE1024" s="1121" t="str">
        <f>IF('statement of marks'!H78="","",'statement of marks'!H78)</f>
        <v/>
      </c>
      <c r="AF1024" s="1121"/>
      <c r="AG1024" s="1121"/>
      <c r="AH1024" s="1122"/>
    </row>
    <row r="1025" spans="1:34" ht="19" customHeight="1">
      <c r="A1025" s="291"/>
      <c r="B1025" s="289" t="s">
        <v>28</v>
      </c>
      <c r="C1025" s="279" t="s">
        <v>97</v>
      </c>
      <c r="D1025" s="1111" t="s">
        <v>1</v>
      </c>
      <c r="E1025" s="1111"/>
      <c r="F1025" s="1111"/>
      <c r="G1025" s="1111" t="s">
        <v>21</v>
      </c>
      <c r="H1025" s="1111"/>
      <c r="I1025" s="1111"/>
      <c r="J1025" s="1111" t="s">
        <v>68</v>
      </c>
      <c r="K1025" s="1111"/>
      <c r="L1025" s="1111"/>
      <c r="M1025" s="1111" t="s">
        <v>98</v>
      </c>
      <c r="N1025" s="1111"/>
      <c r="O1025" s="1111"/>
      <c r="P1025" s="280" t="s">
        <v>278</v>
      </c>
      <c r="Q1025" s="1126"/>
      <c r="R1025" s="1126"/>
      <c r="S1025" s="291"/>
      <c r="T1025" s="289" t="s">
        <v>28</v>
      </c>
      <c r="U1025" s="279" t="s">
        <v>97</v>
      </c>
      <c r="V1025" s="1111" t="s">
        <v>1</v>
      </c>
      <c r="W1025" s="1111"/>
      <c r="X1025" s="1111"/>
      <c r="Y1025" s="1111" t="s">
        <v>21</v>
      </c>
      <c r="Z1025" s="1111"/>
      <c r="AA1025" s="1111"/>
      <c r="AB1025" s="1111" t="s">
        <v>68</v>
      </c>
      <c r="AC1025" s="1111"/>
      <c r="AD1025" s="1111"/>
      <c r="AE1025" s="1111" t="s">
        <v>98</v>
      </c>
      <c r="AF1025" s="1111"/>
      <c r="AG1025" s="1111"/>
      <c r="AH1025" s="280" t="s">
        <v>278</v>
      </c>
    </row>
    <row r="1026" spans="1:34" ht="19" customHeight="1">
      <c r="A1026" s="291"/>
      <c r="B1026" s="1104" t="s">
        <v>3</v>
      </c>
      <c r="C1026" s="1105"/>
      <c r="D1026" s="312">
        <f>IF('statement of marks'!M$6="","",'statement of marks'!M$6)</f>
        <v>5</v>
      </c>
      <c r="E1026" s="312">
        <f>IF('statement of marks'!N$6="","",'statement of marks'!N$6)</f>
        <v>5</v>
      </c>
      <c r="F1026" s="312">
        <f>IF('statement of marks'!O$6="","",'statement of marks'!O$6)</f>
        <v>10</v>
      </c>
      <c r="G1026" s="312">
        <f>IF('statement of marks'!P$6="","",'statement of marks'!P$6)</f>
        <v>5</v>
      </c>
      <c r="H1026" s="312">
        <f>IF('statement of marks'!Q$6="","",'statement of marks'!Q$6)</f>
        <v>5</v>
      </c>
      <c r="I1026" s="312">
        <f>IF('statement of marks'!R$6="","",'statement of marks'!R$6)</f>
        <v>10</v>
      </c>
      <c r="J1026" s="312">
        <f>IF('statement of marks'!S$6="","",'statement of marks'!S$6)</f>
        <v>5</v>
      </c>
      <c r="K1026" s="312">
        <f>IF('statement of marks'!T$6="","",'statement of marks'!T$6)</f>
        <v>5</v>
      </c>
      <c r="L1026" s="312">
        <f>IF('statement of marks'!U$6="","",'statement of marks'!U$6)</f>
        <v>10</v>
      </c>
      <c r="M1026" s="312">
        <f>IF('statement of marks'!W$6="","",'statement of marks'!W$6)</f>
        <v>50</v>
      </c>
      <c r="N1026" s="312">
        <f>IF('statement of marks'!X$6="","",'statement of marks'!X$6)</f>
        <v>20</v>
      </c>
      <c r="O1026" s="312">
        <f>IF('statement of marks'!Y$6="","",'statement of marks'!Y$6)</f>
        <v>70</v>
      </c>
      <c r="P1026" s="281">
        <f>IF('statement of marks'!Z$6="","",'statement of marks'!Z$6)</f>
        <v>100</v>
      </c>
      <c r="Q1026" s="1126"/>
      <c r="R1026" s="1126"/>
      <c r="S1026" s="291"/>
      <c r="T1026" s="1104" t="s">
        <v>3</v>
      </c>
      <c r="U1026" s="1105"/>
      <c r="V1026" s="312">
        <f>IF('statement of marks'!M$6="","",'statement of marks'!M$6)</f>
        <v>5</v>
      </c>
      <c r="W1026" s="312">
        <f>IF('statement of marks'!N$6="","",'statement of marks'!N$6)</f>
        <v>5</v>
      </c>
      <c r="X1026" s="312">
        <f>IF('statement of marks'!O$6="","",'statement of marks'!O$6)</f>
        <v>10</v>
      </c>
      <c r="Y1026" s="312">
        <f>IF('statement of marks'!P$6="","",'statement of marks'!P$6)</f>
        <v>5</v>
      </c>
      <c r="Z1026" s="312">
        <f>IF('statement of marks'!Q$6="","",'statement of marks'!Q$6)</f>
        <v>5</v>
      </c>
      <c r="AA1026" s="312">
        <f>IF('statement of marks'!R$6="","",'statement of marks'!R$6)</f>
        <v>10</v>
      </c>
      <c r="AB1026" s="312">
        <f>IF('statement of marks'!S$6="","",'statement of marks'!S$6)</f>
        <v>5</v>
      </c>
      <c r="AC1026" s="312">
        <f>IF('statement of marks'!T$6="","",'statement of marks'!T$6)</f>
        <v>5</v>
      </c>
      <c r="AD1026" s="312">
        <f>IF('statement of marks'!U$6="","",'statement of marks'!U$6)</f>
        <v>10</v>
      </c>
      <c r="AE1026" s="312">
        <f>IF('statement of marks'!W$6="","",'statement of marks'!W$6)</f>
        <v>50</v>
      </c>
      <c r="AF1026" s="312">
        <f>IF('statement of marks'!X$6="","",'statement of marks'!X$6)</f>
        <v>20</v>
      </c>
      <c r="AG1026" s="312">
        <f>IF('statement of marks'!Y$6="","",'statement of marks'!Y$6)</f>
        <v>70</v>
      </c>
      <c r="AH1026" s="281">
        <f>IF('statement of marks'!Z$6="","",'statement of marks'!Z$6)</f>
        <v>100</v>
      </c>
    </row>
    <row r="1027" spans="1:34" ht="19" customHeight="1">
      <c r="A1027" s="291"/>
      <c r="B1027" s="1114" t="str">
        <f>IF('statement of marks'!$M$3="","",'statement of marks'!$M$3)</f>
        <v>fgUnh</v>
      </c>
      <c r="C1027" s="1115"/>
      <c r="D1027" s="277" t="str">
        <f>IF('statement of marks'!M77="","",'statement of marks'!M77)</f>
        <v/>
      </c>
      <c r="E1027" s="277" t="str">
        <f>IF('statement of marks'!N77="","",'statement of marks'!N77)</f>
        <v/>
      </c>
      <c r="F1027" s="275" t="str">
        <f>IF('statement of marks'!O77="","",'statement of marks'!O77)</f>
        <v/>
      </c>
      <c r="G1027" s="277" t="str">
        <f>IF('statement of marks'!P77="","",'statement of marks'!P77)</f>
        <v/>
      </c>
      <c r="H1027" s="277" t="str">
        <f>IF('statement of marks'!Q77="","",'statement of marks'!Q77)</f>
        <v/>
      </c>
      <c r="I1027" s="275" t="str">
        <f>IF('statement of marks'!R77="","",'statement of marks'!R77)</f>
        <v/>
      </c>
      <c r="J1027" s="277" t="str">
        <f>IF('statement of marks'!S77="","",'statement of marks'!S77)</f>
        <v/>
      </c>
      <c r="K1027" s="277" t="str">
        <f>IF('statement of marks'!T77="","",'statement of marks'!T77)</f>
        <v/>
      </c>
      <c r="L1027" s="275" t="str">
        <f>IF('statement of marks'!U77="","",'statement of marks'!U77)</f>
        <v/>
      </c>
      <c r="M1027" s="277" t="str">
        <f>IF('statement of marks'!W77="","",'statement of marks'!W77)</f>
        <v/>
      </c>
      <c r="N1027" s="277" t="str">
        <f>IF('statement of marks'!X77="","",'statement of marks'!X77)</f>
        <v/>
      </c>
      <c r="O1027" s="275" t="str">
        <f>IF('statement of marks'!Y77="","",'statement of marks'!Y77)</f>
        <v/>
      </c>
      <c r="P1027" s="281" t="str">
        <f>IF('statement of marks'!Z77="","",'statement of marks'!Z77)</f>
        <v/>
      </c>
      <c r="Q1027" s="1126"/>
      <c r="R1027" s="1126"/>
      <c r="S1027" s="291"/>
      <c r="T1027" s="1114" t="str">
        <f>IF('statement of marks'!$M$3="","",'statement of marks'!$M$3)</f>
        <v>fgUnh</v>
      </c>
      <c r="U1027" s="1115"/>
      <c r="V1027" s="277" t="str">
        <f>IF('statement of marks'!M78="","",'statement of marks'!M78)</f>
        <v/>
      </c>
      <c r="W1027" s="277" t="str">
        <f>IF('statement of marks'!N78="","",'statement of marks'!N78)</f>
        <v/>
      </c>
      <c r="X1027" s="275" t="str">
        <f>IF('statement of marks'!O78="","",'statement of marks'!O78)</f>
        <v/>
      </c>
      <c r="Y1027" s="277" t="str">
        <f>IF('statement of marks'!P78="","",'statement of marks'!P78)</f>
        <v/>
      </c>
      <c r="Z1027" s="277" t="str">
        <f>IF('statement of marks'!Q78="","",'statement of marks'!Q78)</f>
        <v/>
      </c>
      <c r="AA1027" s="275" t="str">
        <f>IF('statement of marks'!R78="","",'statement of marks'!R78)</f>
        <v/>
      </c>
      <c r="AB1027" s="277" t="str">
        <f>IF('statement of marks'!S78="","",'statement of marks'!S78)</f>
        <v/>
      </c>
      <c r="AC1027" s="277" t="str">
        <f>IF('statement of marks'!T78="","",'statement of marks'!T78)</f>
        <v/>
      </c>
      <c r="AD1027" s="275" t="str">
        <f>IF('statement of marks'!U78="","",'statement of marks'!U78)</f>
        <v/>
      </c>
      <c r="AE1027" s="277" t="str">
        <f>IF('statement of marks'!W78="","",'statement of marks'!W78)</f>
        <v/>
      </c>
      <c r="AF1027" s="277" t="str">
        <f>IF('statement of marks'!X78="","",'statement of marks'!X78)</f>
        <v/>
      </c>
      <c r="AG1027" s="275" t="str">
        <f>IF('statement of marks'!Y78="","",'statement of marks'!Y78)</f>
        <v/>
      </c>
      <c r="AH1027" s="281" t="str">
        <f>IF('statement of marks'!Z78="","",'statement of marks'!Z78)</f>
        <v/>
      </c>
    </row>
    <row r="1028" spans="1:34" ht="19" customHeight="1">
      <c r="A1028" s="291"/>
      <c r="B1028" s="1114" t="str">
        <f>IF('statement of marks'!$AI$3="","",'statement of marks'!$AI$3)</f>
        <v>vaxszth</v>
      </c>
      <c r="C1028" s="1115"/>
      <c r="D1028" s="277" t="str">
        <f>IF('statement of marks'!AI77="","",'statement of marks'!AI77)</f>
        <v/>
      </c>
      <c r="E1028" s="277" t="str">
        <f>IF('statement of marks'!AJ77="","",'statement of marks'!AJ77)</f>
        <v/>
      </c>
      <c r="F1028" s="275" t="str">
        <f>IF('statement of marks'!AK77="","",'statement of marks'!AK77)</f>
        <v/>
      </c>
      <c r="G1028" s="277" t="str">
        <f>IF('statement of marks'!AL77="","",'statement of marks'!AL77)</f>
        <v/>
      </c>
      <c r="H1028" s="277" t="str">
        <f>IF('statement of marks'!AM77="","",'statement of marks'!AM77)</f>
        <v/>
      </c>
      <c r="I1028" s="275" t="str">
        <f>IF('statement of marks'!AN77="","",'statement of marks'!AN77)</f>
        <v/>
      </c>
      <c r="J1028" s="277" t="str">
        <f>IF('statement of marks'!AO77="","",'statement of marks'!AO77)</f>
        <v/>
      </c>
      <c r="K1028" s="277" t="str">
        <f>IF('statement of marks'!AP77="","",'statement of marks'!AP77)</f>
        <v/>
      </c>
      <c r="L1028" s="275" t="str">
        <f>IF('statement of marks'!AQ77="","",'statement of marks'!AQ77)</f>
        <v/>
      </c>
      <c r="M1028" s="277" t="str">
        <f>IF('statement of marks'!AS77="","",'statement of marks'!AS77)</f>
        <v/>
      </c>
      <c r="N1028" s="277" t="str">
        <f>IF('statement of marks'!AT77="","",'statement of marks'!AT77)</f>
        <v/>
      </c>
      <c r="O1028" s="275" t="str">
        <f>IF('statement of marks'!AU77="","",'statement of marks'!AU77)</f>
        <v/>
      </c>
      <c r="P1028" s="281" t="str">
        <f>IF('statement of marks'!AV77="","",'statement of marks'!AV77)</f>
        <v/>
      </c>
      <c r="Q1028" s="1126"/>
      <c r="R1028" s="1126"/>
      <c r="S1028" s="291"/>
      <c r="T1028" s="1114" t="str">
        <f>IF('statement of marks'!$AI$3="","",'statement of marks'!$AI$3)</f>
        <v>vaxszth</v>
      </c>
      <c r="U1028" s="1115"/>
      <c r="V1028" s="277" t="str">
        <f>IF('statement of marks'!AI78="","",'statement of marks'!AI78)</f>
        <v/>
      </c>
      <c r="W1028" s="277" t="str">
        <f>IF('statement of marks'!AJ78="","",'statement of marks'!AJ78)</f>
        <v/>
      </c>
      <c r="X1028" s="275" t="str">
        <f>IF('statement of marks'!AK78="","",'statement of marks'!AK78)</f>
        <v/>
      </c>
      <c r="Y1028" s="277" t="str">
        <f>IF('statement of marks'!AL78="","",'statement of marks'!AL78)</f>
        <v/>
      </c>
      <c r="Z1028" s="277" t="str">
        <f>IF('statement of marks'!AM78="","",'statement of marks'!AM78)</f>
        <v/>
      </c>
      <c r="AA1028" s="275" t="str">
        <f>IF('statement of marks'!AN78="","",'statement of marks'!AN78)</f>
        <v/>
      </c>
      <c r="AB1028" s="277" t="str">
        <f>IF('statement of marks'!AO78="","",'statement of marks'!AO78)</f>
        <v/>
      </c>
      <c r="AC1028" s="277" t="str">
        <f>IF('statement of marks'!AP78="","",'statement of marks'!AP78)</f>
        <v/>
      </c>
      <c r="AD1028" s="275" t="str">
        <f>IF('statement of marks'!AQ78="","",'statement of marks'!AQ78)</f>
        <v/>
      </c>
      <c r="AE1028" s="277" t="str">
        <f>IF('statement of marks'!AS78="","",'statement of marks'!AS78)</f>
        <v/>
      </c>
      <c r="AF1028" s="277" t="str">
        <f>IF('statement of marks'!AT78="","",'statement of marks'!AT78)</f>
        <v/>
      </c>
      <c r="AG1028" s="275" t="str">
        <f>IF('statement of marks'!AU78="","",'statement of marks'!AU78)</f>
        <v/>
      </c>
      <c r="AH1028" s="281" t="str">
        <f>IF('statement of marks'!AV78="","",'statement of marks'!AV78)</f>
        <v/>
      </c>
    </row>
    <row r="1029" spans="1:34" ht="19" customHeight="1">
      <c r="A1029" s="291"/>
      <c r="B1029" s="1114" t="str">
        <f>IF('statement of marks'!BE77="s","laLd`r",IF('statement of marks'!BE77="u","mnwZ",IF('statement of marks'!BE77="g","xqtjkrh",IF('statement of marks'!BE77="p","iatkch",IF('statement of marks'!BE77="sd","fla/kh","r`rh; Hkk""kk")))))</f>
        <v>r`rh; Hkk"kk</v>
      </c>
      <c r="C1029" s="1115"/>
      <c r="D1029" s="277" t="str">
        <f>IF('statement of marks'!BF77="","",'statement of marks'!BF77)</f>
        <v/>
      </c>
      <c r="E1029" s="277" t="str">
        <f>IF('statement of marks'!BG77="","",'statement of marks'!BG77)</f>
        <v/>
      </c>
      <c r="F1029" s="275" t="str">
        <f>IF('statement of marks'!BH77="","",'statement of marks'!BH77)</f>
        <v/>
      </c>
      <c r="G1029" s="277" t="str">
        <f>IF('statement of marks'!BI77="","",'statement of marks'!BI77)</f>
        <v/>
      </c>
      <c r="H1029" s="277" t="str">
        <f>IF('statement of marks'!BJ77="","",'statement of marks'!BJ77)</f>
        <v/>
      </c>
      <c r="I1029" s="275" t="str">
        <f>IF('statement of marks'!BK77="","",'statement of marks'!BK77)</f>
        <v/>
      </c>
      <c r="J1029" s="277" t="str">
        <f>IF('statement of marks'!BL77="","",'statement of marks'!BL77)</f>
        <v/>
      </c>
      <c r="K1029" s="277" t="str">
        <f>IF('statement of marks'!BM77="","",'statement of marks'!BM77)</f>
        <v/>
      </c>
      <c r="L1029" s="275" t="str">
        <f>IF('statement of marks'!BN77="","",'statement of marks'!BN77)</f>
        <v/>
      </c>
      <c r="M1029" s="277" t="str">
        <f>IF('statement of marks'!BP77="","",'statement of marks'!BP77)</f>
        <v/>
      </c>
      <c r="N1029" s="277" t="str">
        <f>IF('statement of marks'!BQ77="","",'statement of marks'!BQ77)</f>
        <v/>
      </c>
      <c r="O1029" s="275" t="str">
        <f>IF('statement of marks'!BR77="","",'statement of marks'!BR77)</f>
        <v/>
      </c>
      <c r="P1029" s="281" t="str">
        <f>IF('statement of marks'!BS77="","",'statement of marks'!BS77)</f>
        <v/>
      </c>
      <c r="Q1029" s="1126"/>
      <c r="R1029" s="1126"/>
      <c r="S1029" s="291"/>
      <c r="T1029" s="1114" t="str">
        <f>IF('statement of marks'!BE78="s","laLd`r",IF('statement of marks'!BE78="u","mnwZ",IF('statement of marks'!BE78="g","xqtjkrh",IF('statement of marks'!BE78="p","iatkch",IF('statement of marks'!BE78="sd","fla/kh","r`rh; Hkk""kk")))))</f>
        <v>r`rh; Hkk"kk</v>
      </c>
      <c r="U1029" s="1115"/>
      <c r="V1029" s="277" t="str">
        <f>IF('statement of marks'!BF78="","",'statement of marks'!BF78)</f>
        <v/>
      </c>
      <c r="W1029" s="277" t="str">
        <f>IF('statement of marks'!BG78="","",'statement of marks'!BG78)</f>
        <v/>
      </c>
      <c r="X1029" s="275" t="str">
        <f>IF('statement of marks'!BH78="","",'statement of marks'!BH78)</f>
        <v/>
      </c>
      <c r="Y1029" s="277" t="str">
        <f>IF('statement of marks'!BI78="","",'statement of marks'!BI78)</f>
        <v/>
      </c>
      <c r="Z1029" s="277" t="str">
        <f>IF('statement of marks'!BJ78="","",'statement of marks'!BJ78)</f>
        <v/>
      </c>
      <c r="AA1029" s="275" t="str">
        <f>IF('statement of marks'!BK78="","",'statement of marks'!BK78)</f>
        <v/>
      </c>
      <c r="AB1029" s="277" t="str">
        <f>IF('statement of marks'!BL78="","",'statement of marks'!BL78)</f>
        <v/>
      </c>
      <c r="AC1029" s="277" t="str">
        <f>IF('statement of marks'!BM78="","",'statement of marks'!BM78)</f>
        <v/>
      </c>
      <c r="AD1029" s="275" t="str">
        <f>IF('statement of marks'!BN78="","",'statement of marks'!BN78)</f>
        <v/>
      </c>
      <c r="AE1029" s="277" t="str">
        <f>IF('statement of marks'!BP78="","",'statement of marks'!BP78)</f>
        <v/>
      </c>
      <c r="AF1029" s="277" t="str">
        <f>IF('statement of marks'!BQ78="","",'statement of marks'!BQ78)</f>
        <v/>
      </c>
      <c r="AG1029" s="275" t="str">
        <f>IF('statement of marks'!BR78="","",'statement of marks'!BR78)</f>
        <v/>
      </c>
      <c r="AH1029" s="281" t="str">
        <f>IF('statement of marks'!BS78="","",'statement of marks'!BS78)</f>
        <v/>
      </c>
    </row>
    <row r="1030" spans="1:34" ht="19" customHeight="1">
      <c r="A1030" s="291"/>
      <c r="B1030" s="1114" t="str">
        <f>IF('statement of marks'!$CB$3="","",'statement of marks'!$CB$3)</f>
        <v>xf.kr</v>
      </c>
      <c r="C1030" s="1115"/>
      <c r="D1030" s="277" t="str">
        <f>IF('statement of marks'!CB77="","",'statement of marks'!CB77)</f>
        <v/>
      </c>
      <c r="E1030" s="277" t="str">
        <f>IF('statement of marks'!CC77="","",'statement of marks'!CC77)</f>
        <v/>
      </c>
      <c r="F1030" s="275" t="str">
        <f>IF('statement of marks'!CD77="","",'statement of marks'!CD77)</f>
        <v/>
      </c>
      <c r="G1030" s="277" t="str">
        <f>IF('statement of marks'!CE77="","",'statement of marks'!CE77)</f>
        <v/>
      </c>
      <c r="H1030" s="277" t="str">
        <f>IF('statement of marks'!CF77="","",'statement of marks'!CF77)</f>
        <v/>
      </c>
      <c r="I1030" s="275" t="str">
        <f>IF('statement of marks'!CG77="","",'statement of marks'!CG77)</f>
        <v/>
      </c>
      <c r="J1030" s="277" t="str">
        <f>IF('statement of marks'!CH77="","",'statement of marks'!CH77)</f>
        <v/>
      </c>
      <c r="K1030" s="277" t="str">
        <f>IF('statement of marks'!CI77="","",'statement of marks'!CI77)</f>
        <v/>
      </c>
      <c r="L1030" s="275" t="str">
        <f>IF('statement of marks'!CJ77="","",'statement of marks'!CJ77)</f>
        <v/>
      </c>
      <c r="M1030" s="277" t="str">
        <f>IF('statement of marks'!CL77="","",'statement of marks'!CL77)</f>
        <v/>
      </c>
      <c r="N1030" s="277" t="str">
        <f>IF('statement of marks'!CM77="","",'statement of marks'!CM77)</f>
        <v/>
      </c>
      <c r="O1030" s="275" t="str">
        <f>IF('statement of marks'!CN77="","",'statement of marks'!CN77)</f>
        <v/>
      </c>
      <c r="P1030" s="281" t="str">
        <f>IF('statement of marks'!CO77="","",'statement of marks'!CO77)</f>
        <v/>
      </c>
      <c r="Q1030" s="1126"/>
      <c r="R1030" s="1126"/>
      <c r="S1030" s="291"/>
      <c r="T1030" s="1114" t="str">
        <f>IF('statement of marks'!$CB$3="","",'statement of marks'!$CB$3)</f>
        <v>xf.kr</v>
      </c>
      <c r="U1030" s="1115"/>
      <c r="V1030" s="277" t="str">
        <f>IF('statement of marks'!CB78="","",'statement of marks'!CB78)</f>
        <v/>
      </c>
      <c r="W1030" s="277" t="str">
        <f>IF('statement of marks'!CC78="","",'statement of marks'!CC78)</f>
        <v/>
      </c>
      <c r="X1030" s="275" t="str">
        <f>IF('statement of marks'!CD78="","",'statement of marks'!CD78)</f>
        <v/>
      </c>
      <c r="Y1030" s="277" t="str">
        <f>IF('statement of marks'!CE78="","",'statement of marks'!CE78)</f>
        <v/>
      </c>
      <c r="Z1030" s="277" t="str">
        <f>IF('statement of marks'!CF78="","",'statement of marks'!CF78)</f>
        <v/>
      </c>
      <c r="AA1030" s="275" t="str">
        <f>IF('statement of marks'!CG78="","",'statement of marks'!CG78)</f>
        <v/>
      </c>
      <c r="AB1030" s="277" t="str">
        <f>IF('statement of marks'!CH78="","",'statement of marks'!CH78)</f>
        <v/>
      </c>
      <c r="AC1030" s="277" t="str">
        <f>IF('statement of marks'!CI78="","",'statement of marks'!CI78)</f>
        <v/>
      </c>
      <c r="AD1030" s="275" t="str">
        <f>IF('statement of marks'!CJ78="","",'statement of marks'!CJ78)</f>
        <v/>
      </c>
      <c r="AE1030" s="277" t="str">
        <f>IF('statement of marks'!CL78="","",'statement of marks'!CL78)</f>
        <v/>
      </c>
      <c r="AF1030" s="277" t="str">
        <f>IF('statement of marks'!CM78="","",'statement of marks'!CM78)</f>
        <v/>
      </c>
      <c r="AG1030" s="275" t="str">
        <f>IF('statement of marks'!CN78="","",'statement of marks'!CN78)</f>
        <v/>
      </c>
      <c r="AH1030" s="281" t="str">
        <f>IF('statement of marks'!CO78="","",'statement of marks'!CO78)</f>
        <v/>
      </c>
    </row>
    <row r="1031" spans="1:34" ht="19" customHeight="1">
      <c r="A1031" s="291"/>
      <c r="B1031" s="1114" t="str">
        <f>IF('statement of marks'!$CX$3="","",'statement of marks'!$CX$3)</f>
        <v>foKku</v>
      </c>
      <c r="C1031" s="1115"/>
      <c r="D1031" s="277" t="str">
        <f>IF('statement of marks'!CX77="","",'statement of marks'!CX77)</f>
        <v/>
      </c>
      <c r="E1031" s="277" t="str">
        <f>IF('statement of marks'!CY77="","",'statement of marks'!CY77)</f>
        <v/>
      </c>
      <c r="F1031" s="275" t="str">
        <f>IF('statement of marks'!CZ77="","",'statement of marks'!CZ77)</f>
        <v/>
      </c>
      <c r="G1031" s="277" t="str">
        <f>IF('statement of marks'!DA77="","",'statement of marks'!DA77)</f>
        <v/>
      </c>
      <c r="H1031" s="277" t="str">
        <f>IF('statement of marks'!DB77="","",'statement of marks'!DB77)</f>
        <v/>
      </c>
      <c r="I1031" s="275" t="str">
        <f>IF('statement of marks'!DC77="","",'statement of marks'!DC77)</f>
        <v/>
      </c>
      <c r="J1031" s="277" t="str">
        <f>IF('statement of marks'!DD77="","",'statement of marks'!DD77)</f>
        <v/>
      </c>
      <c r="K1031" s="277" t="str">
        <f>IF('statement of marks'!DE77="","",'statement of marks'!DE77)</f>
        <v/>
      </c>
      <c r="L1031" s="275" t="str">
        <f>IF('statement of marks'!DF77="","",'statement of marks'!DF77)</f>
        <v/>
      </c>
      <c r="M1031" s="277" t="str">
        <f>IF('statement of marks'!DH77="","",'statement of marks'!DH77)</f>
        <v/>
      </c>
      <c r="N1031" s="277" t="str">
        <f>IF('statement of marks'!DI77="","",'statement of marks'!DI77)</f>
        <v/>
      </c>
      <c r="O1031" s="275" t="str">
        <f>IF('statement of marks'!DJ77="","",'statement of marks'!DJ77)</f>
        <v/>
      </c>
      <c r="P1031" s="281" t="str">
        <f>IF('statement of marks'!DK77="","",'statement of marks'!DK77)</f>
        <v/>
      </c>
      <c r="Q1031" s="1126"/>
      <c r="R1031" s="1126"/>
      <c r="S1031" s="291"/>
      <c r="T1031" s="1114" t="str">
        <f>IF('statement of marks'!$CX$3="","",'statement of marks'!$CX$3)</f>
        <v>foKku</v>
      </c>
      <c r="U1031" s="1115"/>
      <c r="V1031" s="277" t="str">
        <f>IF('statement of marks'!CX78="","",'statement of marks'!CX78)</f>
        <v/>
      </c>
      <c r="W1031" s="277" t="str">
        <f>IF('statement of marks'!CY78="","",'statement of marks'!CY78)</f>
        <v/>
      </c>
      <c r="X1031" s="275" t="str">
        <f>IF('statement of marks'!CZ78="","",'statement of marks'!CZ78)</f>
        <v/>
      </c>
      <c r="Y1031" s="277" t="str">
        <f>IF('statement of marks'!DA78="","",'statement of marks'!DA78)</f>
        <v/>
      </c>
      <c r="Z1031" s="277" t="str">
        <f>IF('statement of marks'!DB78="","",'statement of marks'!DB78)</f>
        <v/>
      </c>
      <c r="AA1031" s="275" t="str">
        <f>IF('statement of marks'!DC78="","",'statement of marks'!DC78)</f>
        <v/>
      </c>
      <c r="AB1031" s="277" t="str">
        <f>IF('statement of marks'!DD78="","",'statement of marks'!DD78)</f>
        <v/>
      </c>
      <c r="AC1031" s="277" t="str">
        <f>IF('statement of marks'!DE78="","",'statement of marks'!DE78)</f>
        <v/>
      </c>
      <c r="AD1031" s="275" t="str">
        <f>IF('statement of marks'!DF78="","",'statement of marks'!DF78)</f>
        <v/>
      </c>
      <c r="AE1031" s="277" t="str">
        <f>IF('statement of marks'!DH78="","",'statement of marks'!DH78)</f>
        <v/>
      </c>
      <c r="AF1031" s="277" t="str">
        <f>IF('statement of marks'!DI78="","",'statement of marks'!DI78)</f>
        <v/>
      </c>
      <c r="AG1031" s="275" t="str">
        <f>IF('statement of marks'!DJ78="","",'statement of marks'!DJ78)</f>
        <v/>
      </c>
      <c r="AH1031" s="281" t="str">
        <f>IF('statement of marks'!DK78="","",'statement of marks'!DK78)</f>
        <v/>
      </c>
    </row>
    <row r="1032" spans="1:34" ht="19" customHeight="1">
      <c r="A1032" s="291"/>
      <c r="B1032" s="1114" t="str">
        <f>IF('statement of marks'!$DT$3="","",'statement of marks'!$DT$3)</f>
        <v>lkekftd foKku</v>
      </c>
      <c r="C1032" s="1115"/>
      <c r="D1032" s="277" t="str">
        <f>IF('statement of marks'!DT77="","",'statement of marks'!DT77)</f>
        <v/>
      </c>
      <c r="E1032" s="277" t="str">
        <f>IF('statement of marks'!DU77="","",'statement of marks'!DU77)</f>
        <v/>
      </c>
      <c r="F1032" s="275" t="str">
        <f>IF('statement of marks'!DV77="","",'statement of marks'!DV77)</f>
        <v/>
      </c>
      <c r="G1032" s="277" t="str">
        <f>IF('statement of marks'!DW77="","",'statement of marks'!DW77)</f>
        <v/>
      </c>
      <c r="H1032" s="277" t="str">
        <f>IF('statement of marks'!DX77="","",'statement of marks'!DX77)</f>
        <v/>
      </c>
      <c r="I1032" s="275" t="str">
        <f>IF('statement of marks'!DY77="","",'statement of marks'!DY77)</f>
        <v/>
      </c>
      <c r="J1032" s="277" t="str">
        <f>IF('statement of marks'!DZ77="","",'statement of marks'!DZ77)</f>
        <v/>
      </c>
      <c r="K1032" s="277" t="str">
        <f>IF('statement of marks'!EA77="","",'statement of marks'!EA77)</f>
        <v/>
      </c>
      <c r="L1032" s="275" t="str">
        <f>IF('statement of marks'!EB77="","",'statement of marks'!EB77)</f>
        <v/>
      </c>
      <c r="M1032" s="277" t="str">
        <f>IF('statement of marks'!ED77="","",'statement of marks'!ED77)</f>
        <v/>
      </c>
      <c r="N1032" s="277" t="str">
        <f>IF('statement of marks'!EE77="","",'statement of marks'!EE77)</f>
        <v/>
      </c>
      <c r="O1032" s="275" t="str">
        <f>IF('statement of marks'!EF77="","",'statement of marks'!EF77)</f>
        <v/>
      </c>
      <c r="P1032" s="281" t="str">
        <f>IF('statement of marks'!EG77="","",'statement of marks'!EG77)</f>
        <v/>
      </c>
      <c r="Q1032" s="1126"/>
      <c r="R1032" s="1126"/>
      <c r="S1032" s="291"/>
      <c r="T1032" s="1114" t="str">
        <f>IF('statement of marks'!$DT$3="","",'statement of marks'!$DT$3)</f>
        <v>lkekftd foKku</v>
      </c>
      <c r="U1032" s="1115"/>
      <c r="V1032" s="277" t="str">
        <f>IF('statement of marks'!DT78="","",'statement of marks'!DT78)</f>
        <v/>
      </c>
      <c r="W1032" s="277" t="str">
        <f>IF('statement of marks'!DU78="","",'statement of marks'!DU78)</f>
        <v/>
      </c>
      <c r="X1032" s="275" t="str">
        <f>IF('statement of marks'!DV78="","",'statement of marks'!DV78)</f>
        <v/>
      </c>
      <c r="Y1032" s="277" t="str">
        <f>IF('statement of marks'!DW78="","",'statement of marks'!DW78)</f>
        <v/>
      </c>
      <c r="Z1032" s="277" t="str">
        <f>IF('statement of marks'!DX78="","",'statement of marks'!DX78)</f>
        <v/>
      </c>
      <c r="AA1032" s="275" t="str">
        <f>IF('statement of marks'!DY78="","",'statement of marks'!DY78)</f>
        <v/>
      </c>
      <c r="AB1032" s="277" t="str">
        <f>IF('statement of marks'!DZ78="","",'statement of marks'!DZ78)</f>
        <v/>
      </c>
      <c r="AC1032" s="277" t="str">
        <f>IF('statement of marks'!EA78="","",'statement of marks'!EA78)</f>
        <v/>
      </c>
      <c r="AD1032" s="275" t="str">
        <f>IF('statement of marks'!EB78="","",'statement of marks'!EB78)</f>
        <v/>
      </c>
      <c r="AE1032" s="277" t="str">
        <f>IF('statement of marks'!ED78="","",'statement of marks'!ED78)</f>
        <v/>
      </c>
      <c r="AF1032" s="277" t="str">
        <f>IF('statement of marks'!EE78="","",'statement of marks'!EE78)</f>
        <v/>
      </c>
      <c r="AG1032" s="275" t="str">
        <f>IF('statement of marks'!EF78="","",'statement of marks'!EF78)</f>
        <v/>
      </c>
      <c r="AH1032" s="281" t="str">
        <f>IF('statement of marks'!EG78="","",'statement of marks'!EG78)</f>
        <v/>
      </c>
    </row>
    <row r="1033" spans="1:34" ht="19" customHeight="1">
      <c r="A1033" s="291"/>
      <c r="B1033" s="1117" t="s">
        <v>271</v>
      </c>
      <c r="C1033" s="1118"/>
      <c r="D1033" s="1111" t="s">
        <v>1</v>
      </c>
      <c r="E1033" s="1111"/>
      <c r="F1033" s="1111"/>
      <c r="G1033" s="1111" t="s">
        <v>21</v>
      </c>
      <c r="H1033" s="1111"/>
      <c r="I1033" s="1111"/>
      <c r="J1033" s="1111" t="s">
        <v>272</v>
      </c>
      <c r="K1033" s="1111"/>
      <c r="L1033" s="1111"/>
      <c r="M1033" s="1111" t="s">
        <v>68</v>
      </c>
      <c r="N1033" s="1111"/>
      <c r="O1033" s="1111"/>
      <c r="P1033" s="282"/>
      <c r="Q1033" s="1126"/>
      <c r="R1033" s="1126"/>
      <c r="S1033" s="291"/>
      <c r="T1033" s="1117" t="s">
        <v>271</v>
      </c>
      <c r="U1033" s="1118"/>
      <c r="V1033" s="1111" t="s">
        <v>1</v>
      </c>
      <c r="W1033" s="1111"/>
      <c r="X1033" s="1111"/>
      <c r="Y1033" s="1111" t="s">
        <v>21</v>
      </c>
      <c r="Z1033" s="1111"/>
      <c r="AA1033" s="1111"/>
      <c r="AB1033" s="1111" t="s">
        <v>272</v>
      </c>
      <c r="AC1033" s="1111"/>
      <c r="AD1033" s="1111"/>
      <c r="AE1033" s="1111" t="s">
        <v>68</v>
      </c>
      <c r="AF1033" s="1111"/>
      <c r="AG1033" s="1111"/>
      <c r="AH1033" s="282"/>
    </row>
    <row r="1034" spans="1:34" ht="19" customHeight="1">
      <c r="A1034" s="291"/>
      <c r="B1034" s="1104" t="s">
        <v>3</v>
      </c>
      <c r="C1034" s="1105"/>
      <c r="D1034" s="1116">
        <f>IF('statement of marks'!EP$6="","",'statement of marks'!EP$6)</f>
        <v>20</v>
      </c>
      <c r="E1034" s="1116"/>
      <c r="F1034" s="1116"/>
      <c r="G1034" s="1116">
        <f>IF('statement of marks'!EQ$6="","",'statement of marks'!EQ$6)</f>
        <v>20</v>
      </c>
      <c r="H1034" s="1116"/>
      <c r="I1034" s="1116"/>
      <c r="J1034" s="1116">
        <f>IF('statement of marks'!ES$6="","",'statement of marks'!ES$6)</f>
        <v>20</v>
      </c>
      <c r="K1034" s="1116"/>
      <c r="L1034" s="1116"/>
      <c r="M1034" s="1116">
        <f>IF('statement of marks'!EY$6="","",'statement of marks'!ER$6)</f>
        <v>20</v>
      </c>
      <c r="N1034" s="1116"/>
      <c r="O1034" s="1116"/>
      <c r="P1034" s="283"/>
      <c r="Q1034" s="1126"/>
      <c r="R1034" s="1126"/>
      <c r="S1034" s="291"/>
      <c r="T1034" s="1104" t="s">
        <v>3</v>
      </c>
      <c r="U1034" s="1105"/>
      <c r="V1034" s="1116">
        <f>IF('statement of marks'!EP$6="","",'statement of marks'!EP$6)</f>
        <v>20</v>
      </c>
      <c r="W1034" s="1116"/>
      <c r="X1034" s="1116"/>
      <c r="Y1034" s="1116">
        <f>IF('statement of marks'!EQ$6="","",'statement of marks'!EQ$6)</f>
        <v>20</v>
      </c>
      <c r="Z1034" s="1116"/>
      <c r="AA1034" s="1116"/>
      <c r="AB1034" s="1116">
        <f>IF('statement of marks'!ES$6="","",'statement of marks'!ES$6)</f>
        <v>20</v>
      </c>
      <c r="AC1034" s="1116"/>
      <c r="AD1034" s="1116"/>
      <c r="AE1034" s="1116">
        <f>IF('statement of marks'!EY$6="","",'statement of marks'!ER$6)</f>
        <v>20</v>
      </c>
      <c r="AF1034" s="1116"/>
      <c r="AG1034" s="1116"/>
      <c r="AH1034" s="283"/>
    </row>
    <row r="1035" spans="1:34" ht="19" customHeight="1">
      <c r="A1035" s="291"/>
      <c r="B1035" s="1114" t="str">
        <f>IF('statement of marks'!$EP$3="","",'statement of marks'!$EP$3)</f>
        <v>dk;kZuqHko</v>
      </c>
      <c r="C1035" s="1115"/>
      <c r="D1035" s="1103" t="str">
        <f>IF('statement of marks'!EP77="","",'statement of marks'!EP77)</f>
        <v/>
      </c>
      <c r="E1035" s="1103"/>
      <c r="F1035" s="1103"/>
      <c r="G1035" s="1103" t="str">
        <f>IF('statement of marks'!EQ77="","",'statement of marks'!EQ77)</f>
        <v/>
      </c>
      <c r="H1035" s="1103"/>
      <c r="I1035" s="1103"/>
      <c r="J1035" s="1103" t="str">
        <f>IF('statement of marks'!ES77="","",'statement of marks'!ES77)</f>
        <v/>
      </c>
      <c r="K1035" s="1103"/>
      <c r="L1035" s="1103"/>
      <c r="M1035" s="1103" t="str">
        <f>IF('statement of marks'!ER77="","",'statement of marks'!ER77)</f>
        <v/>
      </c>
      <c r="N1035" s="1103"/>
      <c r="O1035" s="1103"/>
      <c r="P1035" s="284"/>
      <c r="Q1035" s="1126"/>
      <c r="R1035" s="1126"/>
      <c r="S1035" s="291"/>
      <c r="T1035" s="1114" t="str">
        <f>IF('statement of marks'!$EP$3="","",'statement of marks'!$EP$3)</f>
        <v>dk;kZuqHko</v>
      </c>
      <c r="U1035" s="1115"/>
      <c r="V1035" s="1103" t="str">
        <f>IF('statement of marks'!EP78="","",'statement of marks'!EP78)</f>
        <v/>
      </c>
      <c r="W1035" s="1103"/>
      <c r="X1035" s="1103"/>
      <c r="Y1035" s="1103" t="str">
        <f>IF('statement of marks'!EQ78="","",'statement of marks'!EQ78)</f>
        <v/>
      </c>
      <c r="Z1035" s="1103"/>
      <c r="AA1035" s="1103"/>
      <c r="AB1035" s="1103" t="str">
        <f>IF('statement of marks'!ES78="","",'statement of marks'!ES78)</f>
        <v/>
      </c>
      <c r="AC1035" s="1103"/>
      <c r="AD1035" s="1103"/>
      <c r="AE1035" s="1103" t="str">
        <f>IF('statement of marks'!ER78="","",'statement of marks'!ER78)</f>
        <v/>
      </c>
      <c r="AF1035" s="1103"/>
      <c r="AG1035" s="1103"/>
      <c r="AH1035" s="284"/>
    </row>
    <row r="1036" spans="1:34" ht="19" customHeight="1">
      <c r="A1036" s="291"/>
      <c r="B1036" s="1112" t="str">
        <f>IF('statement of marks'!$EZ$3="","",'statement of marks'!$EZ$3)</f>
        <v>dyk f'k{kk</v>
      </c>
      <c r="C1036" s="1113"/>
      <c r="D1036" s="1103" t="str">
        <f>IF('statement of marks'!EZ77="","",'statement of marks'!EZ77)</f>
        <v/>
      </c>
      <c r="E1036" s="1103"/>
      <c r="F1036" s="1103"/>
      <c r="G1036" s="1103" t="str">
        <f>IF('statement of marks'!FA77="","",'statement of marks'!FA77)</f>
        <v/>
      </c>
      <c r="H1036" s="1103"/>
      <c r="I1036" s="1103"/>
      <c r="J1036" s="1103" t="str">
        <f>IF('statement of marks'!FC77="","",'statement of marks'!FC77)</f>
        <v/>
      </c>
      <c r="K1036" s="1103"/>
      <c r="L1036" s="1103"/>
      <c r="M1036" s="1103" t="str">
        <f>IF('statement of marks'!FB77="","",'statement of marks'!FB77)</f>
        <v/>
      </c>
      <c r="N1036" s="1103"/>
      <c r="O1036" s="1103"/>
      <c r="P1036" s="284"/>
      <c r="Q1036" s="1126"/>
      <c r="R1036" s="1126"/>
      <c r="S1036" s="291"/>
      <c r="T1036" s="1112" t="str">
        <f>IF('statement of marks'!$EZ$3="","",'statement of marks'!$EZ$3)</f>
        <v>dyk f'k{kk</v>
      </c>
      <c r="U1036" s="1113"/>
      <c r="V1036" s="1103" t="str">
        <f>IF('statement of marks'!EZ78="","",'statement of marks'!EZ78)</f>
        <v/>
      </c>
      <c r="W1036" s="1103"/>
      <c r="X1036" s="1103"/>
      <c r="Y1036" s="1103" t="str">
        <f>IF('statement of marks'!FA78="","",'statement of marks'!FA78)</f>
        <v/>
      </c>
      <c r="Z1036" s="1103"/>
      <c r="AA1036" s="1103"/>
      <c r="AB1036" s="1103" t="str">
        <f>IF('statement of marks'!FC78="","",'statement of marks'!FC78)</f>
        <v/>
      </c>
      <c r="AC1036" s="1103"/>
      <c r="AD1036" s="1103"/>
      <c r="AE1036" s="1103" t="str">
        <f>IF('statement of marks'!FB78="","",'statement of marks'!FB78)</f>
        <v/>
      </c>
      <c r="AF1036" s="1103"/>
      <c r="AG1036" s="1103"/>
      <c r="AH1036" s="284"/>
    </row>
    <row r="1037" spans="1:34" ht="19" customHeight="1">
      <c r="A1037" s="291"/>
      <c r="B1037" s="1109" t="str">
        <f>IF('statement of marks'!$FJ$3="","",'statement of marks'!$FJ$3)</f>
        <v>LokLF; ,oe~ 'kkjhfjd f'k{kk</v>
      </c>
      <c r="C1037" s="1110"/>
      <c r="D1037" s="1103" t="str">
        <f>IF('statement of marks'!FJ77="","",'statement of marks'!FJ77)</f>
        <v/>
      </c>
      <c r="E1037" s="1103"/>
      <c r="F1037" s="1103"/>
      <c r="G1037" s="1103" t="str">
        <f>IF('statement of marks'!FK77="","",'statement of marks'!FK77)</f>
        <v/>
      </c>
      <c r="H1037" s="1103"/>
      <c r="I1037" s="1103"/>
      <c r="J1037" s="1103" t="str">
        <f>IF('statement of marks'!FM77="","",'statement of marks'!FM77)</f>
        <v/>
      </c>
      <c r="K1037" s="1103"/>
      <c r="L1037" s="1103"/>
      <c r="M1037" s="1103" t="str">
        <f>IF('statement of marks'!FL77="","",'statement of marks'!FL77)</f>
        <v/>
      </c>
      <c r="N1037" s="1103"/>
      <c r="O1037" s="1103"/>
      <c r="P1037" s="284"/>
      <c r="Q1037" s="1126"/>
      <c r="R1037" s="1126"/>
      <c r="S1037" s="291"/>
      <c r="T1037" s="1109" t="str">
        <f>IF('statement of marks'!$FJ$3="","",'statement of marks'!$FJ$3)</f>
        <v>LokLF; ,oe~ 'kkjhfjd f'k{kk</v>
      </c>
      <c r="U1037" s="1110"/>
      <c r="V1037" s="1103" t="str">
        <f>IF('statement of marks'!FJ78="","",'statement of marks'!FJ78)</f>
        <v/>
      </c>
      <c r="W1037" s="1103"/>
      <c r="X1037" s="1103"/>
      <c r="Y1037" s="1103" t="str">
        <f>IF('statement of marks'!FK78="","",'statement of marks'!FK78)</f>
        <v/>
      </c>
      <c r="Z1037" s="1103"/>
      <c r="AA1037" s="1103"/>
      <c r="AB1037" s="1103" t="str">
        <f>IF('statement of marks'!FM78="","",'statement of marks'!FM78)</f>
        <v/>
      </c>
      <c r="AC1037" s="1103"/>
      <c r="AD1037" s="1103"/>
      <c r="AE1037" s="1103" t="str">
        <f>IF('statement of marks'!FL78="","",'statement of marks'!FL78)</f>
        <v/>
      </c>
      <c r="AF1037" s="1103"/>
      <c r="AG1037" s="1103"/>
      <c r="AH1037" s="284"/>
    </row>
    <row r="1038" spans="1:34" ht="19" customHeight="1">
      <c r="A1038" s="291"/>
      <c r="B1038" s="1104" t="s">
        <v>273</v>
      </c>
      <c r="C1038" s="1105"/>
      <c r="D1038" s="1081" t="str">
        <f>details!$DZ$3</f>
        <v>vxLr rd</v>
      </c>
      <c r="E1038" s="1081"/>
      <c r="F1038" s="1081"/>
      <c r="G1038" s="1081" t="str">
        <f>details!$ED$3</f>
        <v>vDVwcj rd</v>
      </c>
      <c r="H1038" s="1081"/>
      <c r="I1038" s="1081"/>
      <c r="J1038" s="1081" t="str">
        <f>details!$EL$3</f>
        <v>Qjojh rd</v>
      </c>
      <c r="K1038" s="1081"/>
      <c r="L1038" s="1081"/>
      <c r="M1038" s="1081" t="str">
        <f>details!$EH$3</f>
        <v>fnlEcj rd</v>
      </c>
      <c r="N1038" s="1081"/>
      <c r="O1038" s="1081"/>
      <c r="P1038" s="284"/>
      <c r="Q1038" s="1126"/>
      <c r="R1038" s="1126"/>
      <c r="S1038" s="291"/>
      <c r="T1038" s="1104" t="s">
        <v>273</v>
      </c>
      <c r="U1038" s="1105"/>
      <c r="V1038" s="1106" t="str">
        <f>details!$DZ$3</f>
        <v>vxLr rd</v>
      </c>
      <c r="W1038" s="1107"/>
      <c r="X1038" s="1108"/>
      <c r="Y1038" s="1106" t="str">
        <f>details!$ED$3</f>
        <v>vDVwcj rd</v>
      </c>
      <c r="Z1038" s="1107"/>
      <c r="AA1038" s="1108"/>
      <c r="AB1038" s="1106" t="str">
        <f>details!$EL$3</f>
        <v>Qjojh rd</v>
      </c>
      <c r="AC1038" s="1107"/>
      <c r="AD1038" s="1108"/>
      <c r="AE1038" s="1106" t="str">
        <f>details!$EH$3</f>
        <v>fnlEcj rd</v>
      </c>
      <c r="AF1038" s="1107"/>
      <c r="AG1038" s="1108"/>
      <c r="AH1038" s="284"/>
    </row>
    <row r="1039" spans="1:34" ht="19" customHeight="1">
      <c r="A1039" s="291"/>
      <c r="B1039" s="1100" t="s">
        <v>99</v>
      </c>
      <c r="C1039" s="1101"/>
      <c r="D1039" s="1102" t="str">
        <f>IF(details!EA77="","",details!EA77)</f>
        <v/>
      </c>
      <c r="E1039" s="1102"/>
      <c r="F1039" s="1102"/>
      <c r="G1039" s="1102" t="str">
        <f>IF(details!EE77="","",details!EE77)</f>
        <v/>
      </c>
      <c r="H1039" s="1102"/>
      <c r="I1039" s="1102"/>
      <c r="J1039" s="1102" t="str">
        <f>IF(details!EM77="","",details!EM77)</f>
        <v/>
      </c>
      <c r="K1039" s="1102"/>
      <c r="L1039" s="1102"/>
      <c r="M1039" s="1102" t="str">
        <f>IF(details!EI77="","",details!EI77)</f>
        <v/>
      </c>
      <c r="N1039" s="1102"/>
      <c r="O1039" s="1102"/>
      <c r="P1039" s="295"/>
      <c r="Q1039" s="1126"/>
      <c r="R1039" s="1126"/>
      <c r="S1039" s="291"/>
      <c r="T1039" s="1100" t="s">
        <v>99</v>
      </c>
      <c r="U1039" s="1101"/>
      <c r="V1039" s="1091" t="str">
        <f>IF(details!EA78="","",details!EA78)</f>
        <v/>
      </c>
      <c r="W1039" s="1092"/>
      <c r="X1039" s="1093"/>
      <c r="Y1039" s="1091" t="str">
        <f>IF(details!EE78="","",details!EE78)</f>
        <v/>
      </c>
      <c r="Z1039" s="1092"/>
      <c r="AA1039" s="1093"/>
      <c r="AB1039" s="1091" t="str">
        <f>IF(details!EM78="","",details!EM78)</f>
        <v/>
      </c>
      <c r="AC1039" s="1092"/>
      <c r="AD1039" s="1093"/>
      <c r="AE1039" s="1091" t="str">
        <f>IF(details!EI78="","",details!EI78)</f>
        <v/>
      </c>
      <c r="AF1039" s="1092"/>
      <c r="AG1039" s="1093"/>
      <c r="AH1039" s="285"/>
    </row>
    <row r="1040" spans="1:34" ht="19" customHeight="1">
      <c r="A1040" s="292"/>
      <c r="B1040" s="1094" t="s">
        <v>15</v>
      </c>
      <c r="C1040" s="1095"/>
      <c r="D1040" s="1096" t="str">
        <f>IF(details!DZ77="","",details!DZ77)</f>
        <v/>
      </c>
      <c r="E1040" s="1096"/>
      <c r="F1040" s="1096"/>
      <c r="G1040" s="1096" t="str">
        <f>IF(details!ED77="","",details!ED77)</f>
        <v/>
      </c>
      <c r="H1040" s="1096"/>
      <c r="I1040" s="1096"/>
      <c r="J1040" s="1096" t="str">
        <f>IF(details!EL77="","",details!EL77)</f>
        <v/>
      </c>
      <c r="K1040" s="1096"/>
      <c r="L1040" s="1096"/>
      <c r="M1040" s="1096" t="str">
        <f>IF(details!EH77="","",details!EH77)</f>
        <v/>
      </c>
      <c r="N1040" s="1096"/>
      <c r="O1040" s="1096"/>
      <c r="P1040" s="296"/>
      <c r="Q1040" s="1126"/>
      <c r="R1040" s="1126"/>
      <c r="S1040" s="292"/>
      <c r="T1040" s="1094" t="s">
        <v>15</v>
      </c>
      <c r="U1040" s="1095"/>
      <c r="V1040" s="1097" t="str">
        <f>IF(details!DZ78="","",details!DZ78)</f>
        <v/>
      </c>
      <c r="W1040" s="1098"/>
      <c r="X1040" s="1099"/>
      <c r="Y1040" s="1097" t="str">
        <f>IF(details!ED78="","",details!ED78)</f>
        <v/>
      </c>
      <c r="Z1040" s="1098"/>
      <c r="AA1040" s="1099"/>
      <c r="AB1040" s="1097" t="str">
        <f>IF(details!EL78="","",details!EL78)</f>
        <v/>
      </c>
      <c r="AC1040" s="1098"/>
      <c r="AD1040" s="1099"/>
      <c r="AE1040" s="1097" t="str">
        <f>IF(details!EH78="","",details!EH78)</f>
        <v/>
      </c>
      <c r="AF1040" s="1098"/>
      <c r="AG1040" s="1099"/>
      <c r="AH1040" s="286"/>
    </row>
    <row r="1041" spans="1:34" ht="19" customHeight="1">
      <c r="A1041" s="291"/>
      <c r="B1041" s="1089" t="s">
        <v>100</v>
      </c>
      <c r="C1041" s="1090"/>
      <c r="D1041" s="1081"/>
      <c r="E1041" s="1081"/>
      <c r="F1041" s="1081"/>
      <c r="G1041" s="1081"/>
      <c r="H1041" s="1081"/>
      <c r="I1041" s="1081"/>
      <c r="J1041" s="1081"/>
      <c r="K1041" s="1081"/>
      <c r="L1041" s="1081"/>
      <c r="M1041" s="1081"/>
      <c r="N1041" s="1081"/>
      <c r="O1041" s="1081"/>
      <c r="P1041" s="287"/>
      <c r="Q1041" s="1126"/>
      <c r="R1041" s="1126"/>
      <c r="S1041" s="291"/>
      <c r="T1041" s="1089" t="s">
        <v>100</v>
      </c>
      <c r="U1041" s="1090"/>
      <c r="V1041" s="1081"/>
      <c r="W1041" s="1081"/>
      <c r="X1041" s="1081"/>
      <c r="Y1041" s="1081"/>
      <c r="Z1041" s="1081"/>
      <c r="AA1041" s="1081"/>
      <c r="AB1041" s="1081"/>
      <c r="AC1041" s="1081"/>
      <c r="AD1041" s="1081"/>
      <c r="AE1041" s="1081"/>
      <c r="AF1041" s="1081"/>
      <c r="AG1041" s="1081"/>
      <c r="AH1041" s="287"/>
    </row>
    <row r="1042" spans="1:34" ht="19" customHeight="1">
      <c r="A1042" s="291"/>
      <c r="B1042" s="1087" t="s">
        <v>80</v>
      </c>
      <c r="C1042" s="1088"/>
      <c r="D1042" s="1081"/>
      <c r="E1042" s="1081"/>
      <c r="F1042" s="1081"/>
      <c r="G1042" s="1081"/>
      <c r="H1042" s="1081"/>
      <c r="I1042" s="1081"/>
      <c r="J1042" s="1081"/>
      <c r="K1042" s="1081"/>
      <c r="L1042" s="1081"/>
      <c r="M1042" s="1081"/>
      <c r="N1042" s="1081"/>
      <c r="O1042" s="1081"/>
      <c r="P1042" s="287"/>
      <c r="Q1042" s="1126"/>
      <c r="R1042" s="1126"/>
      <c r="S1042" s="291"/>
      <c r="T1042" s="1087" t="s">
        <v>80</v>
      </c>
      <c r="U1042" s="1088"/>
      <c r="V1042" s="1081"/>
      <c r="W1042" s="1081"/>
      <c r="X1042" s="1081"/>
      <c r="Y1042" s="1081"/>
      <c r="Z1042" s="1081"/>
      <c r="AA1042" s="1081"/>
      <c r="AB1042" s="1081"/>
      <c r="AC1042" s="1081"/>
      <c r="AD1042" s="1081"/>
      <c r="AE1042" s="1081"/>
      <c r="AF1042" s="1081"/>
      <c r="AG1042" s="1081"/>
      <c r="AH1042" s="287"/>
    </row>
    <row r="1043" spans="1:34" ht="19" customHeight="1">
      <c r="A1043" s="291"/>
      <c r="B1043" s="1085" t="s">
        <v>101</v>
      </c>
      <c r="C1043" s="1086"/>
      <c r="D1043" s="1081"/>
      <c r="E1043" s="1081"/>
      <c r="F1043" s="1081"/>
      <c r="G1043" s="1081"/>
      <c r="H1043" s="1081"/>
      <c r="I1043" s="1081"/>
      <c r="J1043" s="1081"/>
      <c r="K1043" s="1081"/>
      <c r="L1043" s="1081"/>
      <c r="M1043" s="1081"/>
      <c r="N1043" s="1081"/>
      <c r="O1043" s="1081"/>
      <c r="P1043" s="287"/>
      <c r="Q1043" s="1126"/>
      <c r="R1043" s="1126"/>
      <c r="S1043" s="291"/>
      <c r="T1043" s="1085" t="s">
        <v>101</v>
      </c>
      <c r="U1043" s="1086"/>
      <c r="V1043" s="1081"/>
      <c r="W1043" s="1081"/>
      <c r="X1043" s="1081"/>
      <c r="Y1043" s="1081"/>
      <c r="Z1043" s="1081"/>
      <c r="AA1043" s="1081"/>
      <c r="AB1043" s="1081"/>
      <c r="AC1043" s="1081"/>
      <c r="AD1043" s="1081"/>
      <c r="AE1043" s="1081"/>
      <c r="AF1043" s="1081"/>
      <c r="AG1043" s="1081"/>
      <c r="AH1043" s="287"/>
    </row>
    <row r="1044" spans="1:34" ht="19" customHeight="1" thickBot="1">
      <c r="A1044" s="293"/>
      <c r="B1044" s="1082" t="s">
        <v>102</v>
      </c>
      <c r="C1044" s="1083"/>
      <c r="D1044" s="1084"/>
      <c r="E1044" s="1084"/>
      <c r="F1044" s="1084"/>
      <c r="G1044" s="1084"/>
      <c r="H1044" s="1084"/>
      <c r="I1044" s="1084"/>
      <c r="J1044" s="1084"/>
      <c r="K1044" s="1084"/>
      <c r="L1044" s="1084"/>
      <c r="M1044" s="1084"/>
      <c r="N1044" s="1084"/>
      <c r="O1044" s="1084"/>
      <c r="P1044" s="288"/>
      <c r="Q1044" s="1126"/>
      <c r="R1044" s="1126"/>
      <c r="S1044" s="293"/>
      <c r="T1044" s="1082" t="s">
        <v>102</v>
      </c>
      <c r="U1044" s="1083"/>
      <c r="V1044" s="1084"/>
      <c r="W1044" s="1084"/>
      <c r="X1044" s="1084"/>
      <c r="Y1044" s="1084"/>
      <c r="Z1044" s="1084"/>
      <c r="AA1044" s="1084"/>
      <c r="AB1044" s="1084"/>
      <c r="AC1044" s="1084"/>
      <c r="AD1044" s="1084"/>
      <c r="AE1044" s="1084"/>
      <c r="AF1044" s="1084"/>
      <c r="AG1044" s="1084"/>
      <c r="AH1044" s="288"/>
    </row>
    <row r="1045" spans="1:34" ht="19" customHeight="1">
      <c r="A1045" s="290"/>
      <c r="B1045" s="1123" t="s">
        <v>47</v>
      </c>
      <c r="C1045" s="1124"/>
      <c r="D1045" s="1124"/>
      <c r="E1045" s="1124"/>
      <c r="F1045" s="1124"/>
      <c r="G1045" s="1124"/>
      <c r="H1045" s="1124"/>
      <c r="I1045" s="1124"/>
      <c r="J1045" s="1124"/>
      <c r="K1045" s="1124"/>
      <c r="L1045" s="1124"/>
      <c r="M1045" s="1124"/>
      <c r="N1045" s="1124"/>
      <c r="O1045" s="1124"/>
      <c r="P1045" s="1125"/>
      <c r="Q1045" s="1126"/>
      <c r="R1045" s="1126"/>
      <c r="S1045" s="290"/>
      <c r="T1045" s="1123" t="s">
        <v>47</v>
      </c>
      <c r="U1045" s="1124"/>
      <c r="V1045" s="1124"/>
      <c r="W1045" s="1124"/>
      <c r="X1045" s="1124"/>
      <c r="Y1045" s="1124"/>
      <c r="Z1045" s="1124"/>
      <c r="AA1045" s="1124"/>
      <c r="AB1045" s="1124"/>
      <c r="AC1045" s="1124"/>
      <c r="AD1045" s="1124"/>
      <c r="AE1045" s="1124"/>
      <c r="AF1045" s="1124"/>
      <c r="AG1045" s="1124"/>
      <c r="AH1045" s="1125"/>
    </row>
    <row r="1046" spans="1:34" ht="19" customHeight="1">
      <c r="A1046" s="1127"/>
      <c r="B1046" s="1128" t="str">
        <f>'statement of marks'!$A$1</f>
        <v>jk- ck- ek/;fed fo|ky; uohu] fuEckgsM+k</v>
      </c>
      <c r="C1046" s="1129"/>
      <c r="D1046" s="1129"/>
      <c r="E1046" s="1129"/>
      <c r="F1046" s="1129"/>
      <c r="G1046" s="1129"/>
      <c r="H1046" s="1129"/>
      <c r="I1046" s="1129"/>
      <c r="J1046" s="1129"/>
      <c r="K1046" s="1129"/>
      <c r="L1046" s="1129"/>
      <c r="M1046" s="1129"/>
      <c r="N1046" s="1129"/>
      <c r="O1046" s="1129"/>
      <c r="P1046" s="1130"/>
      <c r="Q1046" s="1126"/>
      <c r="R1046" s="1126"/>
      <c r="S1046" s="1127"/>
      <c r="T1046" s="1128" t="str">
        <f>'statement of marks'!$A$1</f>
        <v>jk- ck- ek/;fed fo|ky; uohu] fuEckgsM+k</v>
      </c>
      <c r="U1046" s="1129"/>
      <c r="V1046" s="1129"/>
      <c r="W1046" s="1129"/>
      <c r="X1046" s="1129"/>
      <c r="Y1046" s="1129"/>
      <c r="Z1046" s="1129"/>
      <c r="AA1046" s="1129"/>
      <c r="AB1046" s="1129"/>
      <c r="AC1046" s="1129"/>
      <c r="AD1046" s="1129"/>
      <c r="AE1046" s="1129"/>
      <c r="AF1046" s="1129"/>
      <c r="AG1046" s="1129"/>
      <c r="AH1046" s="1130"/>
    </row>
    <row r="1047" spans="1:34" ht="19" customHeight="1">
      <c r="A1047" s="1127"/>
      <c r="B1047" s="1128"/>
      <c r="C1047" s="1129"/>
      <c r="D1047" s="1129"/>
      <c r="E1047" s="1129"/>
      <c r="F1047" s="1129"/>
      <c r="G1047" s="1129"/>
      <c r="H1047" s="1129"/>
      <c r="I1047" s="1129"/>
      <c r="J1047" s="1129"/>
      <c r="K1047" s="1129"/>
      <c r="L1047" s="1129"/>
      <c r="M1047" s="1129"/>
      <c r="N1047" s="1129"/>
      <c r="O1047" s="1129"/>
      <c r="P1047" s="1130"/>
      <c r="Q1047" s="1126"/>
      <c r="R1047" s="1126"/>
      <c r="S1047" s="1127"/>
      <c r="T1047" s="1128"/>
      <c r="U1047" s="1129"/>
      <c r="V1047" s="1129"/>
      <c r="W1047" s="1129"/>
      <c r="X1047" s="1129"/>
      <c r="Y1047" s="1129"/>
      <c r="Z1047" s="1129"/>
      <c r="AA1047" s="1129"/>
      <c r="AB1047" s="1129"/>
      <c r="AC1047" s="1129"/>
      <c r="AD1047" s="1129"/>
      <c r="AE1047" s="1129"/>
      <c r="AF1047" s="1129"/>
      <c r="AG1047" s="1129"/>
      <c r="AH1047" s="1130"/>
    </row>
    <row r="1048" spans="1:34" ht="19" customHeight="1">
      <c r="A1048" s="291"/>
      <c r="B1048" s="1131" t="s">
        <v>96</v>
      </c>
      <c r="C1048" s="1132"/>
      <c r="D1048" s="1119" t="str">
        <f>'statement of marks'!$H$3</f>
        <v>2015-16</v>
      </c>
      <c r="E1048" s="1119"/>
      <c r="F1048" s="1119"/>
      <c r="G1048" s="1119"/>
      <c r="H1048" s="1119"/>
      <c r="I1048" s="1119"/>
      <c r="J1048" s="1119"/>
      <c r="K1048" s="1119"/>
      <c r="L1048" s="1119"/>
      <c r="M1048" s="1119"/>
      <c r="N1048" s="1119"/>
      <c r="O1048" s="1119"/>
      <c r="P1048" s="1120"/>
      <c r="Q1048" s="1126"/>
      <c r="R1048" s="1126"/>
      <c r="S1048" s="291"/>
      <c r="T1048" s="1131" t="s">
        <v>96</v>
      </c>
      <c r="U1048" s="1132"/>
      <c r="V1048" s="1119" t="str">
        <f>'statement of marks'!$H$3</f>
        <v>2015-16</v>
      </c>
      <c r="W1048" s="1119"/>
      <c r="X1048" s="1119"/>
      <c r="Y1048" s="1119"/>
      <c r="Z1048" s="1119"/>
      <c r="AA1048" s="1119"/>
      <c r="AB1048" s="1119"/>
      <c r="AC1048" s="1119"/>
      <c r="AD1048" s="1119"/>
      <c r="AE1048" s="1119"/>
      <c r="AF1048" s="1119"/>
      <c r="AG1048" s="1119"/>
      <c r="AH1048" s="1120"/>
    </row>
    <row r="1049" spans="1:34" ht="19" customHeight="1">
      <c r="A1049" s="291"/>
      <c r="B1049" s="1114" t="s">
        <v>218</v>
      </c>
      <c r="C1049" s="1115"/>
      <c r="D1049" s="1115" t="str">
        <f>IF('statement of marks'!J79="","",'statement of marks'!J79)</f>
        <v/>
      </c>
      <c r="E1049" s="1115"/>
      <c r="F1049" s="1115"/>
      <c r="G1049" s="1115"/>
      <c r="H1049" s="1115"/>
      <c r="I1049" s="1115"/>
      <c r="J1049" s="1115"/>
      <c r="K1049" s="1115"/>
      <c r="L1049" s="1115"/>
      <c r="M1049" s="1115"/>
      <c r="N1049" s="1115"/>
      <c r="O1049" s="1115"/>
      <c r="P1049" s="1133"/>
      <c r="Q1049" s="1126"/>
      <c r="R1049" s="1126"/>
      <c r="S1049" s="291"/>
      <c r="T1049" s="1114" t="s">
        <v>218</v>
      </c>
      <c r="U1049" s="1115"/>
      <c r="V1049" s="1115" t="str">
        <f>IF('statement of marks'!J80="","",'statement of marks'!J80)</f>
        <v/>
      </c>
      <c r="W1049" s="1115"/>
      <c r="X1049" s="1115"/>
      <c r="Y1049" s="1115"/>
      <c r="Z1049" s="1115"/>
      <c r="AA1049" s="1115"/>
      <c r="AB1049" s="1115"/>
      <c r="AC1049" s="1115"/>
      <c r="AD1049" s="1115"/>
      <c r="AE1049" s="1115"/>
      <c r="AF1049" s="1115"/>
      <c r="AG1049" s="1115"/>
      <c r="AH1049" s="1133"/>
    </row>
    <row r="1050" spans="1:34" ht="19" customHeight="1">
      <c r="A1050" s="291"/>
      <c r="B1050" s="1114" t="s">
        <v>219</v>
      </c>
      <c r="C1050" s="1115"/>
      <c r="D1050" s="1115" t="str">
        <f>IF('statement of marks'!K79="","",'statement of marks'!K79)</f>
        <v/>
      </c>
      <c r="E1050" s="1115"/>
      <c r="F1050" s="1115"/>
      <c r="G1050" s="1115"/>
      <c r="H1050" s="1115"/>
      <c r="I1050" s="1115"/>
      <c r="J1050" s="1115"/>
      <c r="K1050" s="1115"/>
      <c r="L1050" s="1115"/>
      <c r="M1050" s="1115"/>
      <c r="N1050" s="1115"/>
      <c r="O1050" s="1115"/>
      <c r="P1050" s="1133"/>
      <c r="Q1050" s="1126"/>
      <c r="R1050" s="1126"/>
      <c r="S1050" s="291"/>
      <c r="T1050" s="1114" t="s">
        <v>219</v>
      </c>
      <c r="U1050" s="1115"/>
      <c r="V1050" s="1115" t="str">
        <f>IF('statement of marks'!K80="","",'statement of marks'!K80)</f>
        <v/>
      </c>
      <c r="W1050" s="1115"/>
      <c r="X1050" s="1115"/>
      <c r="Y1050" s="1115"/>
      <c r="Z1050" s="1115"/>
      <c r="AA1050" s="1115"/>
      <c r="AB1050" s="1115"/>
      <c r="AC1050" s="1115"/>
      <c r="AD1050" s="1115"/>
      <c r="AE1050" s="1115"/>
      <c r="AF1050" s="1115"/>
      <c r="AG1050" s="1115"/>
      <c r="AH1050" s="1133"/>
    </row>
    <row r="1051" spans="1:34" ht="19" customHeight="1">
      <c r="A1051" s="291"/>
      <c r="B1051" s="1114" t="s">
        <v>220</v>
      </c>
      <c r="C1051" s="1115"/>
      <c r="D1051" s="1115" t="str">
        <f>IF('statement of marks'!L79="","",'statement of marks'!L79)</f>
        <v/>
      </c>
      <c r="E1051" s="1115"/>
      <c r="F1051" s="1115"/>
      <c r="G1051" s="1115"/>
      <c r="H1051" s="1115"/>
      <c r="I1051" s="1115"/>
      <c r="J1051" s="1115"/>
      <c r="K1051" s="1115"/>
      <c r="L1051" s="1115"/>
      <c r="M1051" s="1115"/>
      <c r="N1051" s="1115"/>
      <c r="O1051" s="1115"/>
      <c r="P1051" s="1133"/>
      <c r="Q1051" s="1126"/>
      <c r="R1051" s="1126"/>
      <c r="S1051" s="291"/>
      <c r="T1051" s="1114" t="s">
        <v>220</v>
      </c>
      <c r="U1051" s="1115"/>
      <c r="V1051" s="1115" t="str">
        <f>IF('statement of marks'!L80="","",'statement of marks'!L80)</f>
        <v/>
      </c>
      <c r="W1051" s="1115"/>
      <c r="X1051" s="1115"/>
      <c r="Y1051" s="1115"/>
      <c r="Z1051" s="1115"/>
      <c r="AA1051" s="1115"/>
      <c r="AB1051" s="1115"/>
      <c r="AC1051" s="1115"/>
      <c r="AD1051" s="1115"/>
      <c r="AE1051" s="1115"/>
      <c r="AF1051" s="1115"/>
      <c r="AG1051" s="1115"/>
      <c r="AH1051" s="1133"/>
    </row>
    <row r="1052" spans="1:34" ht="19" customHeight="1">
      <c r="A1052" s="291"/>
      <c r="B1052" s="1114" t="s">
        <v>221</v>
      </c>
      <c r="C1052" s="1115"/>
      <c r="D1052" s="1119" t="str">
        <f>'statement of marks'!$G$3</f>
        <v>6 A</v>
      </c>
      <c r="E1052" s="1119"/>
      <c r="F1052" s="1119"/>
      <c r="G1052" s="1119"/>
      <c r="H1052" s="1115" t="s">
        <v>9</v>
      </c>
      <c r="I1052" s="1115"/>
      <c r="J1052" s="1115"/>
      <c r="K1052" s="1115"/>
      <c r="L1052" s="1115"/>
      <c r="M1052" s="1119" t="str">
        <f>IF('statement of marks'!D79="","",'statement of marks'!D79)</f>
        <v/>
      </c>
      <c r="N1052" s="1119"/>
      <c r="O1052" s="1119"/>
      <c r="P1052" s="1120"/>
      <c r="Q1052" s="1126"/>
      <c r="R1052" s="1126"/>
      <c r="S1052" s="291"/>
      <c r="T1052" s="1114" t="s">
        <v>221</v>
      </c>
      <c r="U1052" s="1115"/>
      <c r="V1052" s="1119" t="str">
        <f>'statement of marks'!$G$3</f>
        <v>6 A</v>
      </c>
      <c r="W1052" s="1119"/>
      <c r="X1052" s="1119"/>
      <c r="Y1052" s="1119"/>
      <c r="Z1052" s="1115" t="s">
        <v>9</v>
      </c>
      <c r="AA1052" s="1115"/>
      <c r="AB1052" s="1115"/>
      <c r="AC1052" s="1115"/>
      <c r="AD1052" s="1115"/>
      <c r="AE1052" s="1119" t="str">
        <f>IF('statement of marks'!D80="","",'statement of marks'!D80)</f>
        <v/>
      </c>
      <c r="AF1052" s="1119"/>
      <c r="AG1052" s="1119"/>
      <c r="AH1052" s="1120"/>
    </row>
    <row r="1053" spans="1:34" ht="19" customHeight="1">
      <c r="A1053" s="291"/>
      <c r="B1053" s="1114" t="s">
        <v>222</v>
      </c>
      <c r="C1053" s="1115"/>
      <c r="D1053" s="1119" t="str">
        <f>IF('statement of marks'!F79="","",'statement of marks'!F79)</f>
        <v/>
      </c>
      <c r="E1053" s="1119"/>
      <c r="F1053" s="1119"/>
      <c r="G1053" s="1119"/>
      <c r="H1053" s="1115" t="s">
        <v>0</v>
      </c>
      <c r="I1053" s="1115"/>
      <c r="J1053" s="1115"/>
      <c r="K1053" s="1115"/>
      <c r="L1053" s="1115"/>
      <c r="M1053" s="1121" t="str">
        <f>IF('statement of marks'!H79="","",'statement of marks'!H79)</f>
        <v/>
      </c>
      <c r="N1053" s="1121"/>
      <c r="O1053" s="1121"/>
      <c r="P1053" s="1122"/>
      <c r="Q1053" s="1126"/>
      <c r="R1053" s="1126"/>
      <c r="S1053" s="291"/>
      <c r="T1053" s="1114" t="s">
        <v>222</v>
      </c>
      <c r="U1053" s="1115"/>
      <c r="V1053" s="1119" t="str">
        <f>IF('statement of marks'!F80="","",'statement of marks'!F80)</f>
        <v/>
      </c>
      <c r="W1053" s="1119"/>
      <c r="X1053" s="1119"/>
      <c r="Y1053" s="1119"/>
      <c r="Z1053" s="1115" t="s">
        <v>0</v>
      </c>
      <c r="AA1053" s="1115"/>
      <c r="AB1053" s="1115"/>
      <c r="AC1053" s="1115"/>
      <c r="AD1053" s="1115"/>
      <c r="AE1053" s="1121" t="str">
        <f>IF('statement of marks'!H80="","",'statement of marks'!H80)</f>
        <v/>
      </c>
      <c r="AF1053" s="1121"/>
      <c r="AG1053" s="1121"/>
      <c r="AH1053" s="1122"/>
    </row>
    <row r="1054" spans="1:34" ht="19" customHeight="1">
      <c r="A1054" s="291"/>
      <c r="B1054" s="289" t="s">
        <v>28</v>
      </c>
      <c r="C1054" s="279" t="s">
        <v>97</v>
      </c>
      <c r="D1054" s="1111" t="s">
        <v>1</v>
      </c>
      <c r="E1054" s="1111"/>
      <c r="F1054" s="1111"/>
      <c r="G1054" s="1111" t="s">
        <v>21</v>
      </c>
      <c r="H1054" s="1111"/>
      <c r="I1054" s="1111"/>
      <c r="J1054" s="1111" t="s">
        <v>68</v>
      </c>
      <c r="K1054" s="1111"/>
      <c r="L1054" s="1111"/>
      <c r="M1054" s="1111" t="s">
        <v>98</v>
      </c>
      <c r="N1054" s="1111"/>
      <c r="O1054" s="1111"/>
      <c r="P1054" s="280" t="s">
        <v>278</v>
      </c>
      <c r="Q1054" s="1126"/>
      <c r="R1054" s="1126"/>
      <c r="S1054" s="291"/>
      <c r="T1054" s="289" t="s">
        <v>28</v>
      </c>
      <c r="U1054" s="279" t="s">
        <v>97</v>
      </c>
      <c r="V1054" s="1111" t="s">
        <v>1</v>
      </c>
      <c r="W1054" s="1111"/>
      <c r="X1054" s="1111"/>
      <c r="Y1054" s="1111" t="s">
        <v>21</v>
      </c>
      <c r="Z1054" s="1111"/>
      <c r="AA1054" s="1111"/>
      <c r="AB1054" s="1111" t="s">
        <v>68</v>
      </c>
      <c r="AC1054" s="1111"/>
      <c r="AD1054" s="1111"/>
      <c r="AE1054" s="1111" t="s">
        <v>98</v>
      </c>
      <c r="AF1054" s="1111"/>
      <c r="AG1054" s="1111"/>
      <c r="AH1054" s="280" t="s">
        <v>278</v>
      </c>
    </row>
    <row r="1055" spans="1:34" ht="19" customHeight="1">
      <c r="A1055" s="291"/>
      <c r="B1055" s="1104" t="s">
        <v>3</v>
      </c>
      <c r="C1055" s="1105"/>
      <c r="D1055" s="312">
        <f>IF('statement of marks'!M$6="","",'statement of marks'!M$6)</f>
        <v>5</v>
      </c>
      <c r="E1055" s="312">
        <f>IF('statement of marks'!N$6="","",'statement of marks'!N$6)</f>
        <v>5</v>
      </c>
      <c r="F1055" s="312">
        <f>IF('statement of marks'!O$6="","",'statement of marks'!O$6)</f>
        <v>10</v>
      </c>
      <c r="G1055" s="312">
        <f>IF('statement of marks'!P$6="","",'statement of marks'!P$6)</f>
        <v>5</v>
      </c>
      <c r="H1055" s="312">
        <f>IF('statement of marks'!Q$6="","",'statement of marks'!Q$6)</f>
        <v>5</v>
      </c>
      <c r="I1055" s="312">
        <f>IF('statement of marks'!R$6="","",'statement of marks'!R$6)</f>
        <v>10</v>
      </c>
      <c r="J1055" s="312">
        <f>IF('statement of marks'!S$6="","",'statement of marks'!S$6)</f>
        <v>5</v>
      </c>
      <c r="K1055" s="312">
        <f>IF('statement of marks'!T$6="","",'statement of marks'!T$6)</f>
        <v>5</v>
      </c>
      <c r="L1055" s="312">
        <f>IF('statement of marks'!U$6="","",'statement of marks'!U$6)</f>
        <v>10</v>
      </c>
      <c r="M1055" s="312">
        <f>IF('statement of marks'!W$6="","",'statement of marks'!W$6)</f>
        <v>50</v>
      </c>
      <c r="N1055" s="312">
        <f>IF('statement of marks'!X$6="","",'statement of marks'!X$6)</f>
        <v>20</v>
      </c>
      <c r="O1055" s="312">
        <f>IF('statement of marks'!Y$6="","",'statement of marks'!Y$6)</f>
        <v>70</v>
      </c>
      <c r="P1055" s="281">
        <f>IF('statement of marks'!Z$6="","",'statement of marks'!Z$6)</f>
        <v>100</v>
      </c>
      <c r="Q1055" s="1126"/>
      <c r="R1055" s="1126"/>
      <c r="S1055" s="291"/>
      <c r="T1055" s="1104" t="s">
        <v>3</v>
      </c>
      <c r="U1055" s="1105"/>
      <c r="V1055" s="312">
        <f>IF('statement of marks'!M$6="","",'statement of marks'!M$6)</f>
        <v>5</v>
      </c>
      <c r="W1055" s="312">
        <f>IF('statement of marks'!N$6="","",'statement of marks'!N$6)</f>
        <v>5</v>
      </c>
      <c r="X1055" s="312">
        <f>IF('statement of marks'!O$6="","",'statement of marks'!O$6)</f>
        <v>10</v>
      </c>
      <c r="Y1055" s="312">
        <f>IF('statement of marks'!P$6="","",'statement of marks'!P$6)</f>
        <v>5</v>
      </c>
      <c r="Z1055" s="312">
        <f>IF('statement of marks'!Q$6="","",'statement of marks'!Q$6)</f>
        <v>5</v>
      </c>
      <c r="AA1055" s="312">
        <f>IF('statement of marks'!R$6="","",'statement of marks'!R$6)</f>
        <v>10</v>
      </c>
      <c r="AB1055" s="312">
        <f>IF('statement of marks'!S$6="","",'statement of marks'!S$6)</f>
        <v>5</v>
      </c>
      <c r="AC1055" s="312">
        <f>IF('statement of marks'!T$6="","",'statement of marks'!T$6)</f>
        <v>5</v>
      </c>
      <c r="AD1055" s="312">
        <f>IF('statement of marks'!U$6="","",'statement of marks'!U$6)</f>
        <v>10</v>
      </c>
      <c r="AE1055" s="312">
        <f>IF('statement of marks'!W$6="","",'statement of marks'!W$6)</f>
        <v>50</v>
      </c>
      <c r="AF1055" s="312">
        <f>IF('statement of marks'!X$6="","",'statement of marks'!X$6)</f>
        <v>20</v>
      </c>
      <c r="AG1055" s="312">
        <f>IF('statement of marks'!Y$6="","",'statement of marks'!Y$6)</f>
        <v>70</v>
      </c>
      <c r="AH1055" s="281">
        <f>IF('statement of marks'!Z$6="","",'statement of marks'!Z$6)</f>
        <v>100</v>
      </c>
    </row>
    <row r="1056" spans="1:34" ht="19" customHeight="1">
      <c r="A1056" s="291"/>
      <c r="B1056" s="1114" t="str">
        <f>IF('statement of marks'!$M$3="","",'statement of marks'!$M$3)</f>
        <v>fgUnh</v>
      </c>
      <c r="C1056" s="1115"/>
      <c r="D1056" s="277" t="str">
        <f>IF('statement of marks'!M79="","",'statement of marks'!M79)</f>
        <v/>
      </c>
      <c r="E1056" s="277" t="str">
        <f>IF('statement of marks'!N79="","",'statement of marks'!N79)</f>
        <v/>
      </c>
      <c r="F1056" s="275" t="str">
        <f>IF('statement of marks'!O79="","",'statement of marks'!O79)</f>
        <v/>
      </c>
      <c r="G1056" s="277" t="str">
        <f>IF('statement of marks'!P79="","",'statement of marks'!P79)</f>
        <v/>
      </c>
      <c r="H1056" s="277" t="str">
        <f>IF('statement of marks'!Q79="","",'statement of marks'!Q79)</f>
        <v/>
      </c>
      <c r="I1056" s="275" t="str">
        <f>IF('statement of marks'!R79="","",'statement of marks'!R79)</f>
        <v/>
      </c>
      <c r="J1056" s="277" t="str">
        <f>IF('statement of marks'!S79="","",'statement of marks'!S79)</f>
        <v/>
      </c>
      <c r="K1056" s="277" t="str">
        <f>IF('statement of marks'!T79="","",'statement of marks'!T79)</f>
        <v/>
      </c>
      <c r="L1056" s="275" t="str">
        <f>IF('statement of marks'!U79="","",'statement of marks'!U79)</f>
        <v/>
      </c>
      <c r="M1056" s="277" t="str">
        <f>IF('statement of marks'!W79="","",'statement of marks'!W79)</f>
        <v/>
      </c>
      <c r="N1056" s="277" t="str">
        <f>IF('statement of marks'!X79="","",'statement of marks'!X79)</f>
        <v/>
      </c>
      <c r="O1056" s="275" t="str">
        <f>IF('statement of marks'!Y79="","",'statement of marks'!Y79)</f>
        <v/>
      </c>
      <c r="P1056" s="281" t="str">
        <f>IF('statement of marks'!Z79="","",'statement of marks'!Z79)</f>
        <v/>
      </c>
      <c r="Q1056" s="1126"/>
      <c r="R1056" s="1126"/>
      <c r="S1056" s="291"/>
      <c r="T1056" s="1114" t="str">
        <f>IF('statement of marks'!$M$3="","",'statement of marks'!$M$3)</f>
        <v>fgUnh</v>
      </c>
      <c r="U1056" s="1115"/>
      <c r="V1056" s="277" t="str">
        <f>IF('statement of marks'!M80="","",'statement of marks'!M80)</f>
        <v/>
      </c>
      <c r="W1056" s="277" t="str">
        <f>IF('statement of marks'!N80="","",'statement of marks'!N80)</f>
        <v/>
      </c>
      <c r="X1056" s="275" t="str">
        <f>IF('statement of marks'!O80="","",'statement of marks'!O80)</f>
        <v/>
      </c>
      <c r="Y1056" s="277" t="str">
        <f>IF('statement of marks'!P80="","",'statement of marks'!P80)</f>
        <v/>
      </c>
      <c r="Z1056" s="277" t="str">
        <f>IF('statement of marks'!Q80="","",'statement of marks'!Q80)</f>
        <v/>
      </c>
      <c r="AA1056" s="275" t="str">
        <f>IF('statement of marks'!R80="","",'statement of marks'!R80)</f>
        <v/>
      </c>
      <c r="AB1056" s="277" t="str">
        <f>IF('statement of marks'!S80="","",'statement of marks'!S80)</f>
        <v/>
      </c>
      <c r="AC1056" s="277" t="str">
        <f>IF('statement of marks'!T80="","",'statement of marks'!T80)</f>
        <v/>
      </c>
      <c r="AD1056" s="275" t="str">
        <f>IF('statement of marks'!U80="","",'statement of marks'!U80)</f>
        <v/>
      </c>
      <c r="AE1056" s="277" t="str">
        <f>IF('statement of marks'!W80="","",'statement of marks'!W80)</f>
        <v/>
      </c>
      <c r="AF1056" s="277" t="str">
        <f>IF('statement of marks'!X80="","",'statement of marks'!X80)</f>
        <v/>
      </c>
      <c r="AG1056" s="275" t="str">
        <f>IF('statement of marks'!Y80="","",'statement of marks'!Y80)</f>
        <v/>
      </c>
      <c r="AH1056" s="281" t="str">
        <f>IF('statement of marks'!Z80="","",'statement of marks'!Z80)</f>
        <v/>
      </c>
    </row>
    <row r="1057" spans="1:34" ht="19" customHeight="1">
      <c r="A1057" s="291"/>
      <c r="B1057" s="1114" t="str">
        <f>IF('statement of marks'!$AI$3="","",'statement of marks'!$AI$3)</f>
        <v>vaxszth</v>
      </c>
      <c r="C1057" s="1115"/>
      <c r="D1057" s="277" t="str">
        <f>IF('statement of marks'!AI79="","",'statement of marks'!AI79)</f>
        <v/>
      </c>
      <c r="E1057" s="277" t="str">
        <f>IF('statement of marks'!AJ79="","",'statement of marks'!AJ79)</f>
        <v/>
      </c>
      <c r="F1057" s="275" t="str">
        <f>IF('statement of marks'!AK79="","",'statement of marks'!AK79)</f>
        <v/>
      </c>
      <c r="G1057" s="277" t="str">
        <f>IF('statement of marks'!AL79="","",'statement of marks'!AL79)</f>
        <v/>
      </c>
      <c r="H1057" s="277" t="str">
        <f>IF('statement of marks'!AM79="","",'statement of marks'!AM79)</f>
        <v/>
      </c>
      <c r="I1057" s="275" t="str">
        <f>IF('statement of marks'!AN79="","",'statement of marks'!AN79)</f>
        <v/>
      </c>
      <c r="J1057" s="277" t="str">
        <f>IF('statement of marks'!AO79="","",'statement of marks'!AO79)</f>
        <v/>
      </c>
      <c r="K1057" s="277" t="str">
        <f>IF('statement of marks'!AP79="","",'statement of marks'!AP79)</f>
        <v/>
      </c>
      <c r="L1057" s="275" t="str">
        <f>IF('statement of marks'!AQ79="","",'statement of marks'!AQ79)</f>
        <v/>
      </c>
      <c r="M1057" s="277" t="str">
        <f>IF('statement of marks'!AS79="","",'statement of marks'!AS79)</f>
        <v/>
      </c>
      <c r="N1057" s="277" t="str">
        <f>IF('statement of marks'!AT79="","",'statement of marks'!AT79)</f>
        <v/>
      </c>
      <c r="O1057" s="275" t="str">
        <f>IF('statement of marks'!AU79="","",'statement of marks'!AU79)</f>
        <v/>
      </c>
      <c r="P1057" s="281" t="str">
        <f>IF('statement of marks'!AV79="","",'statement of marks'!AV79)</f>
        <v/>
      </c>
      <c r="Q1057" s="1126"/>
      <c r="R1057" s="1126"/>
      <c r="S1057" s="291"/>
      <c r="T1057" s="1114" t="str">
        <f>IF('statement of marks'!$AI$3="","",'statement of marks'!$AI$3)</f>
        <v>vaxszth</v>
      </c>
      <c r="U1057" s="1115"/>
      <c r="V1057" s="277" t="str">
        <f>IF('statement of marks'!AI80="","",'statement of marks'!AI80)</f>
        <v/>
      </c>
      <c r="W1057" s="277" t="str">
        <f>IF('statement of marks'!AJ80="","",'statement of marks'!AJ80)</f>
        <v/>
      </c>
      <c r="X1057" s="275" t="str">
        <f>IF('statement of marks'!AK80="","",'statement of marks'!AK80)</f>
        <v/>
      </c>
      <c r="Y1057" s="277" t="str">
        <f>IF('statement of marks'!AL80="","",'statement of marks'!AL80)</f>
        <v/>
      </c>
      <c r="Z1057" s="277" t="str">
        <f>IF('statement of marks'!AM80="","",'statement of marks'!AM80)</f>
        <v/>
      </c>
      <c r="AA1057" s="275" t="str">
        <f>IF('statement of marks'!AN80="","",'statement of marks'!AN80)</f>
        <v/>
      </c>
      <c r="AB1057" s="277" t="str">
        <f>IF('statement of marks'!AO80="","",'statement of marks'!AO80)</f>
        <v/>
      </c>
      <c r="AC1057" s="277" t="str">
        <f>IF('statement of marks'!AP80="","",'statement of marks'!AP80)</f>
        <v/>
      </c>
      <c r="AD1057" s="275" t="str">
        <f>IF('statement of marks'!AQ80="","",'statement of marks'!AQ80)</f>
        <v/>
      </c>
      <c r="AE1057" s="277" t="str">
        <f>IF('statement of marks'!AS80="","",'statement of marks'!AS80)</f>
        <v/>
      </c>
      <c r="AF1057" s="277" t="str">
        <f>IF('statement of marks'!AT80="","",'statement of marks'!AT80)</f>
        <v/>
      </c>
      <c r="AG1057" s="275" t="str">
        <f>IF('statement of marks'!AU80="","",'statement of marks'!AU80)</f>
        <v/>
      </c>
      <c r="AH1057" s="281" t="str">
        <f>IF('statement of marks'!AV80="","",'statement of marks'!AV80)</f>
        <v/>
      </c>
    </row>
    <row r="1058" spans="1:34" ht="19" customHeight="1">
      <c r="A1058" s="291"/>
      <c r="B1058" s="1114" t="str">
        <f>IF('statement of marks'!BE79="s","laLd`r",IF('statement of marks'!BE79="u","mnwZ",IF('statement of marks'!BE79="g","xqtjkrh",IF('statement of marks'!BE79="p","iatkch",IF('statement of marks'!BE79="sd","fla/kh","r`rh; Hkk""kk")))))</f>
        <v>r`rh; Hkk"kk</v>
      </c>
      <c r="C1058" s="1115"/>
      <c r="D1058" s="277" t="str">
        <f>IF('statement of marks'!BF79="","",'statement of marks'!BF79)</f>
        <v/>
      </c>
      <c r="E1058" s="277" t="str">
        <f>IF('statement of marks'!BG79="","",'statement of marks'!BG79)</f>
        <v/>
      </c>
      <c r="F1058" s="275" t="str">
        <f>IF('statement of marks'!BH79="","",'statement of marks'!BH79)</f>
        <v/>
      </c>
      <c r="G1058" s="277" t="str">
        <f>IF('statement of marks'!BI79="","",'statement of marks'!BI79)</f>
        <v/>
      </c>
      <c r="H1058" s="277" t="str">
        <f>IF('statement of marks'!BJ79="","",'statement of marks'!BJ79)</f>
        <v/>
      </c>
      <c r="I1058" s="275" t="str">
        <f>IF('statement of marks'!BK79="","",'statement of marks'!BK79)</f>
        <v/>
      </c>
      <c r="J1058" s="277" t="str">
        <f>IF('statement of marks'!BL79="","",'statement of marks'!BL79)</f>
        <v/>
      </c>
      <c r="K1058" s="277" t="str">
        <f>IF('statement of marks'!BM79="","",'statement of marks'!BM79)</f>
        <v/>
      </c>
      <c r="L1058" s="275" t="str">
        <f>IF('statement of marks'!BN79="","",'statement of marks'!BN79)</f>
        <v/>
      </c>
      <c r="M1058" s="277" t="str">
        <f>IF('statement of marks'!BP79="","",'statement of marks'!BP79)</f>
        <v/>
      </c>
      <c r="N1058" s="277" t="str">
        <f>IF('statement of marks'!BQ79="","",'statement of marks'!BQ79)</f>
        <v/>
      </c>
      <c r="O1058" s="275" t="str">
        <f>IF('statement of marks'!BR79="","",'statement of marks'!BR79)</f>
        <v/>
      </c>
      <c r="P1058" s="281" t="str">
        <f>IF('statement of marks'!BS79="","",'statement of marks'!BS79)</f>
        <v/>
      </c>
      <c r="Q1058" s="1126"/>
      <c r="R1058" s="1126"/>
      <c r="S1058" s="291"/>
      <c r="T1058" s="1114" t="str">
        <f>IF('statement of marks'!BE80="s","laLd`r",IF('statement of marks'!BE80="u","mnwZ",IF('statement of marks'!BE80="g","xqtjkrh",IF('statement of marks'!BE80="p","iatkch",IF('statement of marks'!BE80="sd","fla/kh","r`rh; Hkk""kk")))))</f>
        <v>r`rh; Hkk"kk</v>
      </c>
      <c r="U1058" s="1115"/>
      <c r="V1058" s="277" t="str">
        <f>IF('statement of marks'!BF80="","",'statement of marks'!BF80)</f>
        <v/>
      </c>
      <c r="W1058" s="277" t="str">
        <f>IF('statement of marks'!BG80="","",'statement of marks'!BG80)</f>
        <v/>
      </c>
      <c r="X1058" s="275" t="str">
        <f>IF('statement of marks'!BH80="","",'statement of marks'!BH80)</f>
        <v/>
      </c>
      <c r="Y1058" s="277" t="str">
        <f>IF('statement of marks'!BI80="","",'statement of marks'!BI80)</f>
        <v/>
      </c>
      <c r="Z1058" s="277" t="str">
        <f>IF('statement of marks'!BJ80="","",'statement of marks'!BJ80)</f>
        <v/>
      </c>
      <c r="AA1058" s="275" t="str">
        <f>IF('statement of marks'!BK80="","",'statement of marks'!BK80)</f>
        <v/>
      </c>
      <c r="AB1058" s="277" t="str">
        <f>IF('statement of marks'!BL80="","",'statement of marks'!BL80)</f>
        <v/>
      </c>
      <c r="AC1058" s="277" t="str">
        <f>IF('statement of marks'!BM80="","",'statement of marks'!BM80)</f>
        <v/>
      </c>
      <c r="AD1058" s="275" t="str">
        <f>IF('statement of marks'!BN80="","",'statement of marks'!BN80)</f>
        <v/>
      </c>
      <c r="AE1058" s="277" t="str">
        <f>IF('statement of marks'!BP80="","",'statement of marks'!BP80)</f>
        <v/>
      </c>
      <c r="AF1058" s="277" t="str">
        <f>IF('statement of marks'!BQ80="","",'statement of marks'!BQ80)</f>
        <v/>
      </c>
      <c r="AG1058" s="275" t="str">
        <f>IF('statement of marks'!BR80="","",'statement of marks'!BR80)</f>
        <v/>
      </c>
      <c r="AH1058" s="281" t="str">
        <f>IF('statement of marks'!BS80="","",'statement of marks'!BS80)</f>
        <v/>
      </c>
    </row>
    <row r="1059" spans="1:34" ht="19" customHeight="1">
      <c r="A1059" s="291"/>
      <c r="B1059" s="1114" t="str">
        <f>IF('statement of marks'!$CB$3="","",'statement of marks'!$CB$3)</f>
        <v>xf.kr</v>
      </c>
      <c r="C1059" s="1115"/>
      <c r="D1059" s="277" t="str">
        <f>IF('statement of marks'!CB79="","",'statement of marks'!CB79)</f>
        <v/>
      </c>
      <c r="E1059" s="277" t="str">
        <f>IF('statement of marks'!CC79="","",'statement of marks'!CC79)</f>
        <v/>
      </c>
      <c r="F1059" s="275" t="str">
        <f>IF('statement of marks'!CD79="","",'statement of marks'!CD79)</f>
        <v/>
      </c>
      <c r="G1059" s="277" t="str">
        <f>IF('statement of marks'!CE79="","",'statement of marks'!CE79)</f>
        <v/>
      </c>
      <c r="H1059" s="277" t="str">
        <f>IF('statement of marks'!CF79="","",'statement of marks'!CF79)</f>
        <v/>
      </c>
      <c r="I1059" s="275" t="str">
        <f>IF('statement of marks'!CG79="","",'statement of marks'!CG79)</f>
        <v/>
      </c>
      <c r="J1059" s="277" t="str">
        <f>IF('statement of marks'!CH79="","",'statement of marks'!CH79)</f>
        <v/>
      </c>
      <c r="K1059" s="277" t="str">
        <f>IF('statement of marks'!CI79="","",'statement of marks'!CI79)</f>
        <v/>
      </c>
      <c r="L1059" s="275" t="str">
        <f>IF('statement of marks'!CJ79="","",'statement of marks'!CJ79)</f>
        <v/>
      </c>
      <c r="M1059" s="277" t="str">
        <f>IF('statement of marks'!CL79="","",'statement of marks'!CL79)</f>
        <v/>
      </c>
      <c r="N1059" s="277" t="str">
        <f>IF('statement of marks'!CM79="","",'statement of marks'!CM79)</f>
        <v/>
      </c>
      <c r="O1059" s="275" t="str">
        <f>IF('statement of marks'!CN79="","",'statement of marks'!CN79)</f>
        <v/>
      </c>
      <c r="P1059" s="281" t="str">
        <f>IF('statement of marks'!CO79="","",'statement of marks'!CO79)</f>
        <v/>
      </c>
      <c r="Q1059" s="1126"/>
      <c r="R1059" s="1126"/>
      <c r="S1059" s="291"/>
      <c r="T1059" s="1114" t="str">
        <f>IF('statement of marks'!$CB$3="","",'statement of marks'!$CB$3)</f>
        <v>xf.kr</v>
      </c>
      <c r="U1059" s="1115"/>
      <c r="V1059" s="277" t="str">
        <f>IF('statement of marks'!CB80="","",'statement of marks'!CB80)</f>
        <v/>
      </c>
      <c r="W1059" s="277" t="str">
        <f>IF('statement of marks'!CC80="","",'statement of marks'!CC80)</f>
        <v/>
      </c>
      <c r="X1059" s="275" t="str">
        <f>IF('statement of marks'!CD80="","",'statement of marks'!CD80)</f>
        <v/>
      </c>
      <c r="Y1059" s="277" t="str">
        <f>IF('statement of marks'!CE80="","",'statement of marks'!CE80)</f>
        <v/>
      </c>
      <c r="Z1059" s="277" t="str">
        <f>IF('statement of marks'!CF80="","",'statement of marks'!CF80)</f>
        <v/>
      </c>
      <c r="AA1059" s="275" t="str">
        <f>IF('statement of marks'!CG80="","",'statement of marks'!CG80)</f>
        <v/>
      </c>
      <c r="AB1059" s="277" t="str">
        <f>IF('statement of marks'!CH80="","",'statement of marks'!CH80)</f>
        <v/>
      </c>
      <c r="AC1059" s="277" t="str">
        <f>IF('statement of marks'!CI80="","",'statement of marks'!CI80)</f>
        <v/>
      </c>
      <c r="AD1059" s="275" t="str">
        <f>IF('statement of marks'!CJ80="","",'statement of marks'!CJ80)</f>
        <v/>
      </c>
      <c r="AE1059" s="277" t="str">
        <f>IF('statement of marks'!CL80="","",'statement of marks'!CL80)</f>
        <v/>
      </c>
      <c r="AF1059" s="277" t="str">
        <f>IF('statement of marks'!CM80="","",'statement of marks'!CM80)</f>
        <v/>
      </c>
      <c r="AG1059" s="275" t="str">
        <f>IF('statement of marks'!CN80="","",'statement of marks'!CN80)</f>
        <v/>
      </c>
      <c r="AH1059" s="281" t="str">
        <f>IF('statement of marks'!CO80="","",'statement of marks'!CO80)</f>
        <v/>
      </c>
    </row>
    <row r="1060" spans="1:34" ht="19" customHeight="1">
      <c r="A1060" s="291"/>
      <c r="B1060" s="1114" t="str">
        <f>IF('statement of marks'!$CX$3="","",'statement of marks'!$CX$3)</f>
        <v>foKku</v>
      </c>
      <c r="C1060" s="1115"/>
      <c r="D1060" s="277" t="str">
        <f>IF('statement of marks'!CX79="","",'statement of marks'!CX79)</f>
        <v/>
      </c>
      <c r="E1060" s="277" t="str">
        <f>IF('statement of marks'!CY79="","",'statement of marks'!CY79)</f>
        <v/>
      </c>
      <c r="F1060" s="275" t="str">
        <f>IF('statement of marks'!CZ79="","",'statement of marks'!CZ79)</f>
        <v/>
      </c>
      <c r="G1060" s="277" t="str">
        <f>IF('statement of marks'!DA79="","",'statement of marks'!DA79)</f>
        <v/>
      </c>
      <c r="H1060" s="277" t="str">
        <f>IF('statement of marks'!DB79="","",'statement of marks'!DB79)</f>
        <v/>
      </c>
      <c r="I1060" s="275" t="str">
        <f>IF('statement of marks'!DC79="","",'statement of marks'!DC79)</f>
        <v/>
      </c>
      <c r="J1060" s="277" t="str">
        <f>IF('statement of marks'!DD79="","",'statement of marks'!DD79)</f>
        <v/>
      </c>
      <c r="K1060" s="277" t="str">
        <f>IF('statement of marks'!DE79="","",'statement of marks'!DE79)</f>
        <v/>
      </c>
      <c r="L1060" s="275" t="str">
        <f>IF('statement of marks'!DF79="","",'statement of marks'!DF79)</f>
        <v/>
      </c>
      <c r="M1060" s="277" t="str">
        <f>IF('statement of marks'!DH79="","",'statement of marks'!DH79)</f>
        <v/>
      </c>
      <c r="N1060" s="277" t="str">
        <f>IF('statement of marks'!DI79="","",'statement of marks'!DI79)</f>
        <v/>
      </c>
      <c r="O1060" s="275" t="str">
        <f>IF('statement of marks'!DJ79="","",'statement of marks'!DJ79)</f>
        <v/>
      </c>
      <c r="P1060" s="281" t="str">
        <f>IF('statement of marks'!DK79="","",'statement of marks'!DK79)</f>
        <v/>
      </c>
      <c r="Q1060" s="1126"/>
      <c r="R1060" s="1126"/>
      <c r="S1060" s="291"/>
      <c r="T1060" s="1114" t="str">
        <f>IF('statement of marks'!$CX$3="","",'statement of marks'!$CX$3)</f>
        <v>foKku</v>
      </c>
      <c r="U1060" s="1115"/>
      <c r="V1060" s="277" t="str">
        <f>IF('statement of marks'!CX80="","",'statement of marks'!CX80)</f>
        <v/>
      </c>
      <c r="W1060" s="277" t="str">
        <f>IF('statement of marks'!CY80="","",'statement of marks'!CY80)</f>
        <v/>
      </c>
      <c r="X1060" s="275" t="str">
        <f>IF('statement of marks'!CZ80="","",'statement of marks'!CZ80)</f>
        <v/>
      </c>
      <c r="Y1060" s="277" t="str">
        <f>IF('statement of marks'!DA80="","",'statement of marks'!DA80)</f>
        <v/>
      </c>
      <c r="Z1060" s="277" t="str">
        <f>IF('statement of marks'!DB80="","",'statement of marks'!DB80)</f>
        <v/>
      </c>
      <c r="AA1060" s="275" t="str">
        <f>IF('statement of marks'!DC80="","",'statement of marks'!DC80)</f>
        <v/>
      </c>
      <c r="AB1060" s="277" t="str">
        <f>IF('statement of marks'!DD80="","",'statement of marks'!DD80)</f>
        <v/>
      </c>
      <c r="AC1060" s="277" t="str">
        <f>IF('statement of marks'!DE80="","",'statement of marks'!DE80)</f>
        <v/>
      </c>
      <c r="AD1060" s="275" t="str">
        <f>IF('statement of marks'!DF80="","",'statement of marks'!DF80)</f>
        <v/>
      </c>
      <c r="AE1060" s="277" t="str">
        <f>IF('statement of marks'!DH80="","",'statement of marks'!DH80)</f>
        <v/>
      </c>
      <c r="AF1060" s="277" t="str">
        <f>IF('statement of marks'!DI80="","",'statement of marks'!DI80)</f>
        <v/>
      </c>
      <c r="AG1060" s="275" t="str">
        <f>IF('statement of marks'!DJ80="","",'statement of marks'!DJ80)</f>
        <v/>
      </c>
      <c r="AH1060" s="281" t="str">
        <f>IF('statement of marks'!DK80="","",'statement of marks'!DK80)</f>
        <v/>
      </c>
    </row>
    <row r="1061" spans="1:34" ht="19" customHeight="1">
      <c r="A1061" s="291"/>
      <c r="B1061" s="1114" t="str">
        <f>IF('statement of marks'!$DT$3="","",'statement of marks'!$DT$3)</f>
        <v>lkekftd foKku</v>
      </c>
      <c r="C1061" s="1115"/>
      <c r="D1061" s="277" t="str">
        <f>IF('statement of marks'!DT79="","",'statement of marks'!DT79)</f>
        <v/>
      </c>
      <c r="E1061" s="277" t="str">
        <f>IF('statement of marks'!DU79="","",'statement of marks'!DU79)</f>
        <v/>
      </c>
      <c r="F1061" s="275" t="str">
        <f>IF('statement of marks'!DV79="","",'statement of marks'!DV79)</f>
        <v/>
      </c>
      <c r="G1061" s="277" t="str">
        <f>IF('statement of marks'!DW79="","",'statement of marks'!DW79)</f>
        <v/>
      </c>
      <c r="H1061" s="277" t="str">
        <f>IF('statement of marks'!DX79="","",'statement of marks'!DX79)</f>
        <v/>
      </c>
      <c r="I1061" s="275" t="str">
        <f>IF('statement of marks'!DY79="","",'statement of marks'!DY79)</f>
        <v/>
      </c>
      <c r="J1061" s="277" t="str">
        <f>IF('statement of marks'!DZ79="","",'statement of marks'!DZ79)</f>
        <v/>
      </c>
      <c r="K1061" s="277" t="str">
        <f>IF('statement of marks'!EA79="","",'statement of marks'!EA79)</f>
        <v/>
      </c>
      <c r="L1061" s="275" t="str">
        <f>IF('statement of marks'!EB79="","",'statement of marks'!EB79)</f>
        <v/>
      </c>
      <c r="M1061" s="277" t="str">
        <f>IF('statement of marks'!ED79="","",'statement of marks'!ED79)</f>
        <v/>
      </c>
      <c r="N1061" s="277" t="str">
        <f>IF('statement of marks'!EE79="","",'statement of marks'!EE79)</f>
        <v/>
      </c>
      <c r="O1061" s="275" t="str">
        <f>IF('statement of marks'!EF79="","",'statement of marks'!EF79)</f>
        <v/>
      </c>
      <c r="P1061" s="281" t="str">
        <f>IF('statement of marks'!EG79="","",'statement of marks'!EG79)</f>
        <v/>
      </c>
      <c r="Q1061" s="1126"/>
      <c r="R1061" s="1126"/>
      <c r="S1061" s="291"/>
      <c r="T1061" s="1114" t="str">
        <f>IF('statement of marks'!$DT$3="","",'statement of marks'!$DT$3)</f>
        <v>lkekftd foKku</v>
      </c>
      <c r="U1061" s="1115"/>
      <c r="V1061" s="277" t="str">
        <f>IF('statement of marks'!DT80="","",'statement of marks'!DT80)</f>
        <v/>
      </c>
      <c r="W1061" s="277" t="str">
        <f>IF('statement of marks'!DU80="","",'statement of marks'!DU80)</f>
        <v/>
      </c>
      <c r="X1061" s="275" t="str">
        <f>IF('statement of marks'!DV80="","",'statement of marks'!DV80)</f>
        <v/>
      </c>
      <c r="Y1061" s="277" t="str">
        <f>IF('statement of marks'!DW80="","",'statement of marks'!DW80)</f>
        <v/>
      </c>
      <c r="Z1061" s="277" t="str">
        <f>IF('statement of marks'!DX80="","",'statement of marks'!DX80)</f>
        <v/>
      </c>
      <c r="AA1061" s="275" t="str">
        <f>IF('statement of marks'!DY80="","",'statement of marks'!DY80)</f>
        <v/>
      </c>
      <c r="AB1061" s="277" t="str">
        <f>IF('statement of marks'!DZ80="","",'statement of marks'!DZ80)</f>
        <v/>
      </c>
      <c r="AC1061" s="277" t="str">
        <f>IF('statement of marks'!EA80="","",'statement of marks'!EA80)</f>
        <v/>
      </c>
      <c r="AD1061" s="275" t="str">
        <f>IF('statement of marks'!EB80="","",'statement of marks'!EB80)</f>
        <v/>
      </c>
      <c r="AE1061" s="277" t="str">
        <f>IF('statement of marks'!ED80="","",'statement of marks'!ED80)</f>
        <v/>
      </c>
      <c r="AF1061" s="277" t="str">
        <f>IF('statement of marks'!EE80="","",'statement of marks'!EE80)</f>
        <v/>
      </c>
      <c r="AG1061" s="275" t="str">
        <f>IF('statement of marks'!EF80="","",'statement of marks'!EF80)</f>
        <v/>
      </c>
      <c r="AH1061" s="281" t="str">
        <f>IF('statement of marks'!EG80="","",'statement of marks'!EG80)</f>
        <v/>
      </c>
    </row>
    <row r="1062" spans="1:34" ht="19" customHeight="1">
      <c r="A1062" s="291"/>
      <c r="B1062" s="1117" t="s">
        <v>271</v>
      </c>
      <c r="C1062" s="1118"/>
      <c r="D1062" s="1111" t="s">
        <v>1</v>
      </c>
      <c r="E1062" s="1111"/>
      <c r="F1062" s="1111"/>
      <c r="G1062" s="1111" t="s">
        <v>21</v>
      </c>
      <c r="H1062" s="1111"/>
      <c r="I1062" s="1111"/>
      <c r="J1062" s="1111" t="s">
        <v>272</v>
      </c>
      <c r="K1062" s="1111"/>
      <c r="L1062" s="1111"/>
      <c r="M1062" s="1111" t="s">
        <v>68</v>
      </c>
      <c r="N1062" s="1111"/>
      <c r="O1062" s="1111"/>
      <c r="P1062" s="282"/>
      <c r="Q1062" s="1126"/>
      <c r="R1062" s="1126"/>
      <c r="S1062" s="291"/>
      <c r="T1062" s="1117" t="s">
        <v>271</v>
      </c>
      <c r="U1062" s="1118"/>
      <c r="V1062" s="1111" t="s">
        <v>1</v>
      </c>
      <c r="W1062" s="1111"/>
      <c r="X1062" s="1111"/>
      <c r="Y1062" s="1111" t="s">
        <v>21</v>
      </c>
      <c r="Z1062" s="1111"/>
      <c r="AA1062" s="1111"/>
      <c r="AB1062" s="1111" t="s">
        <v>272</v>
      </c>
      <c r="AC1062" s="1111"/>
      <c r="AD1062" s="1111"/>
      <c r="AE1062" s="1111" t="s">
        <v>68</v>
      </c>
      <c r="AF1062" s="1111"/>
      <c r="AG1062" s="1111"/>
      <c r="AH1062" s="282"/>
    </row>
    <row r="1063" spans="1:34" ht="19" customHeight="1">
      <c r="A1063" s="291"/>
      <c r="B1063" s="1104" t="s">
        <v>3</v>
      </c>
      <c r="C1063" s="1105"/>
      <c r="D1063" s="1116">
        <f>IF('statement of marks'!EP$6="","",'statement of marks'!EP$6)</f>
        <v>20</v>
      </c>
      <c r="E1063" s="1116"/>
      <c r="F1063" s="1116"/>
      <c r="G1063" s="1116">
        <f>IF('statement of marks'!EQ$6="","",'statement of marks'!EQ$6)</f>
        <v>20</v>
      </c>
      <c r="H1063" s="1116"/>
      <c r="I1063" s="1116"/>
      <c r="J1063" s="1116">
        <f>IF('statement of marks'!ES$6="","",'statement of marks'!ES$6)</f>
        <v>20</v>
      </c>
      <c r="K1063" s="1116"/>
      <c r="L1063" s="1116"/>
      <c r="M1063" s="1116">
        <f>IF('statement of marks'!EY$6="","",'statement of marks'!ER$6)</f>
        <v>20</v>
      </c>
      <c r="N1063" s="1116"/>
      <c r="O1063" s="1116"/>
      <c r="P1063" s="283"/>
      <c r="Q1063" s="1126"/>
      <c r="R1063" s="1126"/>
      <c r="S1063" s="291"/>
      <c r="T1063" s="1104" t="s">
        <v>3</v>
      </c>
      <c r="U1063" s="1105"/>
      <c r="V1063" s="1116">
        <f>IF('statement of marks'!EP$6="","",'statement of marks'!EP$6)</f>
        <v>20</v>
      </c>
      <c r="W1063" s="1116"/>
      <c r="X1063" s="1116"/>
      <c r="Y1063" s="1116">
        <f>IF('statement of marks'!EQ$6="","",'statement of marks'!EQ$6)</f>
        <v>20</v>
      </c>
      <c r="Z1063" s="1116"/>
      <c r="AA1063" s="1116"/>
      <c r="AB1063" s="1116">
        <f>IF('statement of marks'!ES$6="","",'statement of marks'!ES$6)</f>
        <v>20</v>
      </c>
      <c r="AC1063" s="1116"/>
      <c r="AD1063" s="1116"/>
      <c r="AE1063" s="1116">
        <f>IF('statement of marks'!EY$6="","",'statement of marks'!ER$6)</f>
        <v>20</v>
      </c>
      <c r="AF1063" s="1116"/>
      <c r="AG1063" s="1116"/>
      <c r="AH1063" s="283"/>
    </row>
    <row r="1064" spans="1:34" ht="19" customHeight="1">
      <c r="A1064" s="291"/>
      <c r="B1064" s="1114" t="str">
        <f>IF('statement of marks'!$EP$3="","",'statement of marks'!$EP$3)</f>
        <v>dk;kZuqHko</v>
      </c>
      <c r="C1064" s="1115"/>
      <c r="D1064" s="1103" t="str">
        <f>IF('statement of marks'!EP79="","",'statement of marks'!EP79)</f>
        <v/>
      </c>
      <c r="E1064" s="1103"/>
      <c r="F1064" s="1103"/>
      <c r="G1064" s="1103" t="str">
        <f>IF('statement of marks'!EQ79="","",'statement of marks'!EQ79)</f>
        <v/>
      </c>
      <c r="H1064" s="1103"/>
      <c r="I1064" s="1103"/>
      <c r="J1064" s="1103" t="str">
        <f>IF('statement of marks'!ES79="","",'statement of marks'!ES79)</f>
        <v/>
      </c>
      <c r="K1064" s="1103"/>
      <c r="L1064" s="1103"/>
      <c r="M1064" s="1103" t="str">
        <f>IF('statement of marks'!ER79="","",'statement of marks'!ER79)</f>
        <v/>
      </c>
      <c r="N1064" s="1103"/>
      <c r="O1064" s="1103"/>
      <c r="P1064" s="284"/>
      <c r="Q1064" s="1126"/>
      <c r="R1064" s="1126"/>
      <c r="S1064" s="291"/>
      <c r="T1064" s="1114" t="str">
        <f>IF('statement of marks'!$EP$3="","",'statement of marks'!$EP$3)</f>
        <v>dk;kZuqHko</v>
      </c>
      <c r="U1064" s="1115"/>
      <c r="V1064" s="1103" t="str">
        <f>IF('statement of marks'!EP80="","",'statement of marks'!EP80)</f>
        <v/>
      </c>
      <c r="W1064" s="1103"/>
      <c r="X1064" s="1103"/>
      <c r="Y1064" s="1103" t="str">
        <f>IF('statement of marks'!EQ80="","",'statement of marks'!EQ80)</f>
        <v/>
      </c>
      <c r="Z1064" s="1103"/>
      <c r="AA1064" s="1103"/>
      <c r="AB1064" s="1103" t="str">
        <f>IF('statement of marks'!ES80="","",'statement of marks'!ES80)</f>
        <v/>
      </c>
      <c r="AC1064" s="1103"/>
      <c r="AD1064" s="1103"/>
      <c r="AE1064" s="1103" t="str">
        <f>IF('statement of marks'!ER80="","",'statement of marks'!ER80)</f>
        <v/>
      </c>
      <c r="AF1064" s="1103"/>
      <c r="AG1064" s="1103"/>
      <c r="AH1064" s="284"/>
    </row>
    <row r="1065" spans="1:34" ht="19" customHeight="1">
      <c r="A1065" s="291"/>
      <c r="B1065" s="1112" t="str">
        <f>IF('statement of marks'!$EZ$3="","",'statement of marks'!$EZ$3)</f>
        <v>dyk f'k{kk</v>
      </c>
      <c r="C1065" s="1113"/>
      <c r="D1065" s="1103" t="str">
        <f>IF('statement of marks'!EZ79="","",'statement of marks'!EZ79)</f>
        <v/>
      </c>
      <c r="E1065" s="1103"/>
      <c r="F1065" s="1103"/>
      <c r="G1065" s="1103" t="str">
        <f>IF('statement of marks'!FA79="","",'statement of marks'!FA79)</f>
        <v/>
      </c>
      <c r="H1065" s="1103"/>
      <c r="I1065" s="1103"/>
      <c r="J1065" s="1103" t="str">
        <f>IF('statement of marks'!FC79="","",'statement of marks'!FC79)</f>
        <v/>
      </c>
      <c r="K1065" s="1103"/>
      <c r="L1065" s="1103"/>
      <c r="M1065" s="1103" t="str">
        <f>IF('statement of marks'!FB79="","",'statement of marks'!FB79)</f>
        <v/>
      </c>
      <c r="N1065" s="1103"/>
      <c r="O1065" s="1103"/>
      <c r="P1065" s="284"/>
      <c r="Q1065" s="1126"/>
      <c r="R1065" s="1126"/>
      <c r="S1065" s="291"/>
      <c r="T1065" s="1112" t="str">
        <f>IF('statement of marks'!$EZ$3="","",'statement of marks'!$EZ$3)</f>
        <v>dyk f'k{kk</v>
      </c>
      <c r="U1065" s="1113"/>
      <c r="V1065" s="1103" t="str">
        <f>IF('statement of marks'!EZ80="","",'statement of marks'!EZ80)</f>
        <v/>
      </c>
      <c r="W1065" s="1103"/>
      <c r="X1065" s="1103"/>
      <c r="Y1065" s="1103" t="str">
        <f>IF('statement of marks'!FA80="","",'statement of marks'!FA80)</f>
        <v/>
      </c>
      <c r="Z1065" s="1103"/>
      <c r="AA1065" s="1103"/>
      <c r="AB1065" s="1103" t="str">
        <f>IF('statement of marks'!FC80="","",'statement of marks'!FC80)</f>
        <v/>
      </c>
      <c r="AC1065" s="1103"/>
      <c r="AD1065" s="1103"/>
      <c r="AE1065" s="1103" t="str">
        <f>IF('statement of marks'!FB80="","",'statement of marks'!FB80)</f>
        <v/>
      </c>
      <c r="AF1065" s="1103"/>
      <c r="AG1065" s="1103"/>
      <c r="AH1065" s="284"/>
    </row>
    <row r="1066" spans="1:34" ht="19" customHeight="1">
      <c r="A1066" s="291"/>
      <c r="B1066" s="1109" t="str">
        <f>IF('statement of marks'!$FJ$3="","",'statement of marks'!$FJ$3)</f>
        <v>LokLF; ,oe~ 'kkjhfjd f'k{kk</v>
      </c>
      <c r="C1066" s="1110"/>
      <c r="D1066" s="1103" t="str">
        <f>IF('statement of marks'!FJ79="","",'statement of marks'!FJ79)</f>
        <v/>
      </c>
      <c r="E1066" s="1103"/>
      <c r="F1066" s="1103"/>
      <c r="G1066" s="1103" t="str">
        <f>IF('statement of marks'!FK79="","",'statement of marks'!FK79)</f>
        <v/>
      </c>
      <c r="H1066" s="1103"/>
      <c r="I1066" s="1103"/>
      <c r="J1066" s="1103" t="str">
        <f>IF('statement of marks'!FM79="","",'statement of marks'!FM79)</f>
        <v/>
      </c>
      <c r="K1066" s="1103"/>
      <c r="L1066" s="1103"/>
      <c r="M1066" s="1103" t="str">
        <f>IF('statement of marks'!FL79="","",'statement of marks'!FL79)</f>
        <v/>
      </c>
      <c r="N1066" s="1103"/>
      <c r="O1066" s="1103"/>
      <c r="P1066" s="284"/>
      <c r="Q1066" s="1126"/>
      <c r="R1066" s="1126"/>
      <c r="S1066" s="291"/>
      <c r="T1066" s="1109" t="str">
        <f>IF('statement of marks'!$FJ$3="","",'statement of marks'!$FJ$3)</f>
        <v>LokLF; ,oe~ 'kkjhfjd f'k{kk</v>
      </c>
      <c r="U1066" s="1110"/>
      <c r="V1066" s="1103" t="str">
        <f>IF('statement of marks'!FJ80="","",'statement of marks'!FJ80)</f>
        <v/>
      </c>
      <c r="W1066" s="1103"/>
      <c r="X1066" s="1103"/>
      <c r="Y1066" s="1103" t="str">
        <f>IF('statement of marks'!FK80="","",'statement of marks'!FK80)</f>
        <v/>
      </c>
      <c r="Z1066" s="1103"/>
      <c r="AA1066" s="1103"/>
      <c r="AB1066" s="1103" t="str">
        <f>IF('statement of marks'!FM80="","",'statement of marks'!FM80)</f>
        <v/>
      </c>
      <c r="AC1066" s="1103"/>
      <c r="AD1066" s="1103"/>
      <c r="AE1066" s="1103" t="str">
        <f>IF('statement of marks'!FL80="","",'statement of marks'!FL80)</f>
        <v/>
      </c>
      <c r="AF1066" s="1103"/>
      <c r="AG1066" s="1103"/>
      <c r="AH1066" s="284"/>
    </row>
    <row r="1067" spans="1:34" ht="19" customHeight="1">
      <c r="A1067" s="291"/>
      <c r="B1067" s="1104" t="s">
        <v>273</v>
      </c>
      <c r="C1067" s="1105"/>
      <c r="D1067" s="1081" t="str">
        <f>details!$DZ$3</f>
        <v>vxLr rd</v>
      </c>
      <c r="E1067" s="1081"/>
      <c r="F1067" s="1081"/>
      <c r="G1067" s="1081" t="str">
        <f>details!$ED$3</f>
        <v>vDVwcj rd</v>
      </c>
      <c r="H1067" s="1081"/>
      <c r="I1067" s="1081"/>
      <c r="J1067" s="1081" t="str">
        <f>details!$EL$3</f>
        <v>Qjojh rd</v>
      </c>
      <c r="K1067" s="1081"/>
      <c r="L1067" s="1081"/>
      <c r="M1067" s="1081" t="str">
        <f>details!$EH$3</f>
        <v>fnlEcj rd</v>
      </c>
      <c r="N1067" s="1081"/>
      <c r="O1067" s="1081"/>
      <c r="P1067" s="284"/>
      <c r="Q1067" s="1126"/>
      <c r="R1067" s="1126"/>
      <c r="S1067" s="291"/>
      <c r="T1067" s="1104" t="s">
        <v>273</v>
      </c>
      <c r="U1067" s="1105"/>
      <c r="V1067" s="1106" t="str">
        <f>details!$DZ$3</f>
        <v>vxLr rd</v>
      </c>
      <c r="W1067" s="1107"/>
      <c r="X1067" s="1108"/>
      <c r="Y1067" s="1106" t="str">
        <f>details!$ED$3</f>
        <v>vDVwcj rd</v>
      </c>
      <c r="Z1067" s="1107"/>
      <c r="AA1067" s="1108"/>
      <c r="AB1067" s="1106" t="str">
        <f>details!$EL$3</f>
        <v>Qjojh rd</v>
      </c>
      <c r="AC1067" s="1107"/>
      <c r="AD1067" s="1108"/>
      <c r="AE1067" s="1106" t="str">
        <f>details!$EH$3</f>
        <v>fnlEcj rd</v>
      </c>
      <c r="AF1067" s="1107"/>
      <c r="AG1067" s="1108"/>
      <c r="AH1067" s="284"/>
    </row>
    <row r="1068" spans="1:34" ht="19" customHeight="1">
      <c r="A1068" s="291"/>
      <c r="B1068" s="1100" t="s">
        <v>99</v>
      </c>
      <c r="C1068" s="1101"/>
      <c r="D1068" s="1102" t="str">
        <f>IF(details!EA79="","",details!EA79)</f>
        <v/>
      </c>
      <c r="E1068" s="1102"/>
      <c r="F1068" s="1102"/>
      <c r="G1068" s="1102" t="str">
        <f>IF(details!EE79="","",details!EE79)</f>
        <v/>
      </c>
      <c r="H1068" s="1102"/>
      <c r="I1068" s="1102"/>
      <c r="J1068" s="1102" t="str">
        <f>IF(details!EM79="","",details!EM79)</f>
        <v/>
      </c>
      <c r="K1068" s="1102"/>
      <c r="L1068" s="1102"/>
      <c r="M1068" s="1102" t="str">
        <f>IF(details!EI79="","",details!EI79)</f>
        <v/>
      </c>
      <c r="N1068" s="1102"/>
      <c r="O1068" s="1102"/>
      <c r="P1068" s="295"/>
      <c r="Q1068" s="1126"/>
      <c r="R1068" s="1126"/>
      <c r="S1068" s="291"/>
      <c r="T1068" s="1100" t="s">
        <v>99</v>
      </c>
      <c r="U1068" s="1101"/>
      <c r="V1068" s="1091" t="str">
        <f>IF(details!EA80="","",details!EA80)</f>
        <v/>
      </c>
      <c r="W1068" s="1092"/>
      <c r="X1068" s="1093"/>
      <c r="Y1068" s="1091" t="str">
        <f>IF(details!EE80="","",details!EE80)</f>
        <v/>
      </c>
      <c r="Z1068" s="1092"/>
      <c r="AA1068" s="1093"/>
      <c r="AB1068" s="1091" t="str">
        <f>IF(details!EM80="","",details!EM80)</f>
        <v/>
      </c>
      <c r="AC1068" s="1092"/>
      <c r="AD1068" s="1093"/>
      <c r="AE1068" s="1091" t="str">
        <f>IF(details!EI80="","",details!EI80)</f>
        <v/>
      </c>
      <c r="AF1068" s="1092"/>
      <c r="AG1068" s="1093"/>
      <c r="AH1068" s="285"/>
    </row>
    <row r="1069" spans="1:34" ht="19" customHeight="1">
      <c r="A1069" s="292"/>
      <c r="B1069" s="1094" t="s">
        <v>15</v>
      </c>
      <c r="C1069" s="1095"/>
      <c r="D1069" s="1096" t="str">
        <f>IF(details!DZ79="","",details!DZ79)</f>
        <v/>
      </c>
      <c r="E1069" s="1096"/>
      <c r="F1069" s="1096"/>
      <c r="G1069" s="1096" t="str">
        <f>IF(details!ED79="","",details!ED79)</f>
        <v/>
      </c>
      <c r="H1069" s="1096"/>
      <c r="I1069" s="1096"/>
      <c r="J1069" s="1096" t="str">
        <f>IF(details!EL79="","",details!EL79)</f>
        <v/>
      </c>
      <c r="K1069" s="1096"/>
      <c r="L1069" s="1096"/>
      <c r="M1069" s="1096" t="str">
        <f>IF(details!EH79="","",details!EH79)</f>
        <v/>
      </c>
      <c r="N1069" s="1096"/>
      <c r="O1069" s="1096"/>
      <c r="P1069" s="296"/>
      <c r="Q1069" s="1126"/>
      <c r="R1069" s="1126"/>
      <c r="S1069" s="292"/>
      <c r="T1069" s="1094" t="s">
        <v>15</v>
      </c>
      <c r="U1069" s="1095"/>
      <c r="V1069" s="1097" t="str">
        <f>IF(details!DZ80="","",details!DZ80)</f>
        <v/>
      </c>
      <c r="W1069" s="1098"/>
      <c r="X1069" s="1099"/>
      <c r="Y1069" s="1097" t="str">
        <f>IF(details!ED80="","",details!ED80)</f>
        <v/>
      </c>
      <c r="Z1069" s="1098"/>
      <c r="AA1069" s="1099"/>
      <c r="AB1069" s="1097" t="str">
        <f>IF(details!EL80="","",details!EL80)</f>
        <v/>
      </c>
      <c r="AC1069" s="1098"/>
      <c r="AD1069" s="1099"/>
      <c r="AE1069" s="1097" t="str">
        <f>IF(details!EH80="","",details!EH80)</f>
        <v/>
      </c>
      <c r="AF1069" s="1098"/>
      <c r="AG1069" s="1099"/>
      <c r="AH1069" s="286"/>
    </row>
    <row r="1070" spans="1:34" ht="19" customHeight="1">
      <c r="A1070" s="291"/>
      <c r="B1070" s="1089" t="s">
        <v>100</v>
      </c>
      <c r="C1070" s="1090"/>
      <c r="D1070" s="1081"/>
      <c r="E1070" s="1081"/>
      <c r="F1070" s="1081"/>
      <c r="G1070" s="1081"/>
      <c r="H1070" s="1081"/>
      <c r="I1070" s="1081"/>
      <c r="J1070" s="1081"/>
      <c r="K1070" s="1081"/>
      <c r="L1070" s="1081"/>
      <c r="M1070" s="1081"/>
      <c r="N1070" s="1081"/>
      <c r="O1070" s="1081"/>
      <c r="P1070" s="287"/>
      <c r="Q1070" s="1126"/>
      <c r="R1070" s="1126"/>
      <c r="S1070" s="291"/>
      <c r="T1070" s="1089" t="s">
        <v>100</v>
      </c>
      <c r="U1070" s="1090"/>
      <c r="V1070" s="1081"/>
      <c r="W1070" s="1081"/>
      <c r="X1070" s="1081"/>
      <c r="Y1070" s="1081"/>
      <c r="Z1070" s="1081"/>
      <c r="AA1070" s="1081"/>
      <c r="AB1070" s="1081"/>
      <c r="AC1070" s="1081"/>
      <c r="AD1070" s="1081"/>
      <c r="AE1070" s="1081"/>
      <c r="AF1070" s="1081"/>
      <c r="AG1070" s="1081"/>
      <c r="AH1070" s="287"/>
    </row>
    <row r="1071" spans="1:34" ht="19" customHeight="1">
      <c r="A1071" s="291"/>
      <c r="B1071" s="1087" t="s">
        <v>80</v>
      </c>
      <c r="C1071" s="1088"/>
      <c r="D1071" s="1081"/>
      <c r="E1071" s="1081"/>
      <c r="F1071" s="1081"/>
      <c r="G1071" s="1081"/>
      <c r="H1071" s="1081"/>
      <c r="I1071" s="1081"/>
      <c r="J1071" s="1081"/>
      <c r="K1071" s="1081"/>
      <c r="L1071" s="1081"/>
      <c r="M1071" s="1081"/>
      <c r="N1071" s="1081"/>
      <c r="O1071" s="1081"/>
      <c r="P1071" s="287"/>
      <c r="Q1071" s="1126"/>
      <c r="R1071" s="1126"/>
      <c r="S1071" s="291"/>
      <c r="T1071" s="1087" t="s">
        <v>80</v>
      </c>
      <c r="U1071" s="1088"/>
      <c r="V1071" s="1081"/>
      <c r="W1071" s="1081"/>
      <c r="X1071" s="1081"/>
      <c r="Y1071" s="1081"/>
      <c r="Z1071" s="1081"/>
      <c r="AA1071" s="1081"/>
      <c r="AB1071" s="1081"/>
      <c r="AC1071" s="1081"/>
      <c r="AD1071" s="1081"/>
      <c r="AE1071" s="1081"/>
      <c r="AF1071" s="1081"/>
      <c r="AG1071" s="1081"/>
      <c r="AH1071" s="287"/>
    </row>
    <row r="1072" spans="1:34" ht="19" customHeight="1">
      <c r="A1072" s="291"/>
      <c r="B1072" s="1085" t="s">
        <v>101</v>
      </c>
      <c r="C1072" s="1086"/>
      <c r="D1072" s="1081"/>
      <c r="E1072" s="1081"/>
      <c r="F1072" s="1081"/>
      <c r="G1072" s="1081"/>
      <c r="H1072" s="1081"/>
      <c r="I1072" s="1081"/>
      <c r="J1072" s="1081"/>
      <c r="K1072" s="1081"/>
      <c r="L1072" s="1081"/>
      <c r="M1072" s="1081"/>
      <c r="N1072" s="1081"/>
      <c r="O1072" s="1081"/>
      <c r="P1072" s="287"/>
      <c r="Q1072" s="1126"/>
      <c r="R1072" s="1126"/>
      <c r="S1072" s="291"/>
      <c r="T1072" s="1085" t="s">
        <v>101</v>
      </c>
      <c r="U1072" s="1086"/>
      <c r="V1072" s="1081"/>
      <c r="W1072" s="1081"/>
      <c r="X1072" s="1081"/>
      <c r="Y1072" s="1081"/>
      <c r="Z1072" s="1081"/>
      <c r="AA1072" s="1081"/>
      <c r="AB1072" s="1081"/>
      <c r="AC1072" s="1081"/>
      <c r="AD1072" s="1081"/>
      <c r="AE1072" s="1081"/>
      <c r="AF1072" s="1081"/>
      <c r="AG1072" s="1081"/>
      <c r="AH1072" s="287"/>
    </row>
    <row r="1073" spans="1:34" ht="19" customHeight="1" thickBot="1">
      <c r="A1073" s="293"/>
      <c r="B1073" s="1082" t="s">
        <v>102</v>
      </c>
      <c r="C1073" s="1083"/>
      <c r="D1073" s="1084"/>
      <c r="E1073" s="1084"/>
      <c r="F1073" s="1084"/>
      <c r="G1073" s="1084"/>
      <c r="H1073" s="1084"/>
      <c r="I1073" s="1084"/>
      <c r="J1073" s="1084"/>
      <c r="K1073" s="1084"/>
      <c r="L1073" s="1084"/>
      <c r="M1073" s="1084"/>
      <c r="N1073" s="1084"/>
      <c r="O1073" s="1084"/>
      <c r="P1073" s="288"/>
      <c r="Q1073" s="1126"/>
      <c r="R1073" s="1126"/>
      <c r="S1073" s="293"/>
      <c r="T1073" s="1082" t="s">
        <v>102</v>
      </c>
      <c r="U1073" s="1083"/>
      <c r="V1073" s="1084"/>
      <c r="W1073" s="1084"/>
      <c r="X1073" s="1084"/>
      <c r="Y1073" s="1084"/>
      <c r="Z1073" s="1084"/>
      <c r="AA1073" s="1084"/>
      <c r="AB1073" s="1084"/>
      <c r="AC1073" s="1084"/>
      <c r="AD1073" s="1084"/>
      <c r="AE1073" s="1084"/>
      <c r="AF1073" s="1084"/>
      <c r="AG1073" s="1084"/>
      <c r="AH1073" s="288"/>
    </row>
    <row r="1074" spans="1:34" ht="19" customHeight="1">
      <c r="A1074" s="290"/>
      <c r="B1074" s="1123" t="s">
        <v>47</v>
      </c>
      <c r="C1074" s="1124"/>
      <c r="D1074" s="1124"/>
      <c r="E1074" s="1124"/>
      <c r="F1074" s="1124"/>
      <c r="G1074" s="1124"/>
      <c r="H1074" s="1124"/>
      <c r="I1074" s="1124"/>
      <c r="J1074" s="1124"/>
      <c r="K1074" s="1124"/>
      <c r="L1074" s="1124"/>
      <c r="M1074" s="1124"/>
      <c r="N1074" s="1124"/>
      <c r="O1074" s="1124"/>
      <c r="P1074" s="1125"/>
      <c r="Q1074" s="1126"/>
      <c r="R1074" s="1126"/>
      <c r="S1074" s="290"/>
      <c r="T1074" s="1123" t="s">
        <v>47</v>
      </c>
      <c r="U1074" s="1124"/>
      <c r="V1074" s="1124"/>
      <c r="W1074" s="1124"/>
      <c r="X1074" s="1124"/>
      <c r="Y1074" s="1124"/>
      <c r="Z1074" s="1124"/>
      <c r="AA1074" s="1124"/>
      <c r="AB1074" s="1124"/>
      <c r="AC1074" s="1124"/>
      <c r="AD1074" s="1124"/>
      <c r="AE1074" s="1124"/>
      <c r="AF1074" s="1124"/>
      <c r="AG1074" s="1124"/>
      <c r="AH1074" s="1125"/>
    </row>
    <row r="1075" spans="1:34" ht="19" customHeight="1">
      <c r="A1075" s="1127"/>
      <c r="B1075" s="1128" t="str">
        <f>'statement of marks'!$A$1</f>
        <v>jk- ck- ek/;fed fo|ky; uohu] fuEckgsM+k</v>
      </c>
      <c r="C1075" s="1129"/>
      <c r="D1075" s="1129"/>
      <c r="E1075" s="1129"/>
      <c r="F1075" s="1129"/>
      <c r="G1075" s="1129"/>
      <c r="H1075" s="1129"/>
      <c r="I1075" s="1129"/>
      <c r="J1075" s="1129"/>
      <c r="K1075" s="1129"/>
      <c r="L1075" s="1129"/>
      <c r="M1075" s="1129"/>
      <c r="N1075" s="1129"/>
      <c r="O1075" s="1129"/>
      <c r="P1075" s="1130"/>
      <c r="Q1075" s="1126"/>
      <c r="R1075" s="1126"/>
      <c r="S1075" s="1127"/>
      <c r="T1075" s="1128" t="str">
        <f>'statement of marks'!$A$1</f>
        <v>jk- ck- ek/;fed fo|ky; uohu] fuEckgsM+k</v>
      </c>
      <c r="U1075" s="1129"/>
      <c r="V1075" s="1129"/>
      <c r="W1075" s="1129"/>
      <c r="X1075" s="1129"/>
      <c r="Y1075" s="1129"/>
      <c r="Z1075" s="1129"/>
      <c r="AA1075" s="1129"/>
      <c r="AB1075" s="1129"/>
      <c r="AC1075" s="1129"/>
      <c r="AD1075" s="1129"/>
      <c r="AE1075" s="1129"/>
      <c r="AF1075" s="1129"/>
      <c r="AG1075" s="1129"/>
      <c r="AH1075" s="1130"/>
    </row>
    <row r="1076" spans="1:34" ht="19" customHeight="1">
      <c r="A1076" s="1127"/>
      <c r="B1076" s="1128"/>
      <c r="C1076" s="1129"/>
      <c r="D1076" s="1129"/>
      <c r="E1076" s="1129"/>
      <c r="F1076" s="1129"/>
      <c r="G1076" s="1129"/>
      <c r="H1076" s="1129"/>
      <c r="I1076" s="1129"/>
      <c r="J1076" s="1129"/>
      <c r="K1076" s="1129"/>
      <c r="L1076" s="1129"/>
      <c r="M1076" s="1129"/>
      <c r="N1076" s="1129"/>
      <c r="O1076" s="1129"/>
      <c r="P1076" s="1130"/>
      <c r="Q1076" s="1126"/>
      <c r="R1076" s="1126"/>
      <c r="S1076" s="1127"/>
      <c r="T1076" s="1128"/>
      <c r="U1076" s="1129"/>
      <c r="V1076" s="1129"/>
      <c r="W1076" s="1129"/>
      <c r="X1076" s="1129"/>
      <c r="Y1076" s="1129"/>
      <c r="Z1076" s="1129"/>
      <c r="AA1076" s="1129"/>
      <c r="AB1076" s="1129"/>
      <c r="AC1076" s="1129"/>
      <c r="AD1076" s="1129"/>
      <c r="AE1076" s="1129"/>
      <c r="AF1076" s="1129"/>
      <c r="AG1076" s="1129"/>
      <c r="AH1076" s="1130"/>
    </row>
    <row r="1077" spans="1:34" ht="19" customHeight="1">
      <c r="A1077" s="291"/>
      <c r="B1077" s="1131" t="s">
        <v>96</v>
      </c>
      <c r="C1077" s="1132"/>
      <c r="D1077" s="1119" t="str">
        <f>'statement of marks'!$H$3</f>
        <v>2015-16</v>
      </c>
      <c r="E1077" s="1119"/>
      <c r="F1077" s="1119"/>
      <c r="G1077" s="1119"/>
      <c r="H1077" s="1119"/>
      <c r="I1077" s="1119"/>
      <c r="J1077" s="1119"/>
      <c r="K1077" s="1119"/>
      <c r="L1077" s="1119"/>
      <c r="M1077" s="1119"/>
      <c r="N1077" s="1119"/>
      <c r="O1077" s="1119"/>
      <c r="P1077" s="1120"/>
      <c r="Q1077" s="1126"/>
      <c r="R1077" s="1126"/>
      <c r="S1077" s="291"/>
      <c r="T1077" s="1131" t="s">
        <v>96</v>
      </c>
      <c r="U1077" s="1132"/>
      <c r="V1077" s="1119" t="str">
        <f>'statement of marks'!$H$3</f>
        <v>2015-16</v>
      </c>
      <c r="W1077" s="1119"/>
      <c r="X1077" s="1119"/>
      <c r="Y1077" s="1119"/>
      <c r="Z1077" s="1119"/>
      <c r="AA1077" s="1119"/>
      <c r="AB1077" s="1119"/>
      <c r="AC1077" s="1119"/>
      <c r="AD1077" s="1119"/>
      <c r="AE1077" s="1119"/>
      <c r="AF1077" s="1119"/>
      <c r="AG1077" s="1119"/>
      <c r="AH1077" s="1120"/>
    </row>
    <row r="1078" spans="1:34" ht="19" customHeight="1">
      <c r="A1078" s="291"/>
      <c r="B1078" s="1114" t="s">
        <v>218</v>
      </c>
      <c r="C1078" s="1115"/>
      <c r="D1078" s="1115" t="str">
        <f>IF('statement of marks'!J81="","",'statement of marks'!J81)</f>
        <v/>
      </c>
      <c r="E1078" s="1115"/>
      <c r="F1078" s="1115"/>
      <c r="G1078" s="1115"/>
      <c r="H1078" s="1115"/>
      <c r="I1078" s="1115"/>
      <c r="J1078" s="1115"/>
      <c r="K1078" s="1115"/>
      <c r="L1078" s="1115"/>
      <c r="M1078" s="1115"/>
      <c r="N1078" s="1115"/>
      <c r="O1078" s="1115"/>
      <c r="P1078" s="1133"/>
      <c r="Q1078" s="1126"/>
      <c r="R1078" s="1126"/>
      <c r="S1078" s="291"/>
      <c r="T1078" s="1114" t="s">
        <v>218</v>
      </c>
      <c r="U1078" s="1115"/>
      <c r="V1078" s="1115" t="str">
        <f>IF('statement of marks'!J82="","",'statement of marks'!J82)</f>
        <v/>
      </c>
      <c r="W1078" s="1115"/>
      <c r="X1078" s="1115"/>
      <c r="Y1078" s="1115"/>
      <c r="Z1078" s="1115"/>
      <c r="AA1078" s="1115"/>
      <c r="AB1078" s="1115"/>
      <c r="AC1078" s="1115"/>
      <c r="AD1078" s="1115"/>
      <c r="AE1078" s="1115"/>
      <c r="AF1078" s="1115"/>
      <c r="AG1078" s="1115"/>
      <c r="AH1078" s="1133"/>
    </row>
    <row r="1079" spans="1:34" ht="19" customHeight="1">
      <c r="A1079" s="291"/>
      <c r="B1079" s="1114" t="s">
        <v>219</v>
      </c>
      <c r="C1079" s="1115"/>
      <c r="D1079" s="1115" t="str">
        <f>IF('statement of marks'!K81="","",'statement of marks'!K81)</f>
        <v/>
      </c>
      <c r="E1079" s="1115"/>
      <c r="F1079" s="1115"/>
      <c r="G1079" s="1115"/>
      <c r="H1079" s="1115"/>
      <c r="I1079" s="1115"/>
      <c r="J1079" s="1115"/>
      <c r="K1079" s="1115"/>
      <c r="L1079" s="1115"/>
      <c r="M1079" s="1115"/>
      <c r="N1079" s="1115"/>
      <c r="O1079" s="1115"/>
      <c r="P1079" s="1133"/>
      <c r="Q1079" s="1126"/>
      <c r="R1079" s="1126"/>
      <c r="S1079" s="291"/>
      <c r="T1079" s="1114" t="s">
        <v>219</v>
      </c>
      <c r="U1079" s="1115"/>
      <c r="V1079" s="1115" t="str">
        <f>IF('statement of marks'!K82="","",'statement of marks'!K82)</f>
        <v/>
      </c>
      <c r="W1079" s="1115"/>
      <c r="X1079" s="1115"/>
      <c r="Y1079" s="1115"/>
      <c r="Z1079" s="1115"/>
      <c r="AA1079" s="1115"/>
      <c r="AB1079" s="1115"/>
      <c r="AC1079" s="1115"/>
      <c r="AD1079" s="1115"/>
      <c r="AE1079" s="1115"/>
      <c r="AF1079" s="1115"/>
      <c r="AG1079" s="1115"/>
      <c r="AH1079" s="1133"/>
    </row>
    <row r="1080" spans="1:34" ht="19" customHeight="1">
      <c r="A1080" s="291"/>
      <c r="B1080" s="1114" t="s">
        <v>220</v>
      </c>
      <c r="C1080" s="1115"/>
      <c r="D1080" s="1115" t="str">
        <f>IF('statement of marks'!L81="","",'statement of marks'!L81)</f>
        <v/>
      </c>
      <c r="E1080" s="1115"/>
      <c r="F1080" s="1115"/>
      <c r="G1080" s="1115"/>
      <c r="H1080" s="1115"/>
      <c r="I1080" s="1115"/>
      <c r="J1080" s="1115"/>
      <c r="K1080" s="1115"/>
      <c r="L1080" s="1115"/>
      <c r="M1080" s="1115"/>
      <c r="N1080" s="1115"/>
      <c r="O1080" s="1115"/>
      <c r="P1080" s="1133"/>
      <c r="Q1080" s="1126"/>
      <c r="R1080" s="1126"/>
      <c r="S1080" s="291"/>
      <c r="T1080" s="1114" t="s">
        <v>220</v>
      </c>
      <c r="U1080" s="1115"/>
      <c r="V1080" s="1115" t="str">
        <f>IF('statement of marks'!L82="","",'statement of marks'!L82)</f>
        <v/>
      </c>
      <c r="W1080" s="1115"/>
      <c r="X1080" s="1115"/>
      <c r="Y1080" s="1115"/>
      <c r="Z1080" s="1115"/>
      <c r="AA1080" s="1115"/>
      <c r="AB1080" s="1115"/>
      <c r="AC1080" s="1115"/>
      <c r="AD1080" s="1115"/>
      <c r="AE1080" s="1115"/>
      <c r="AF1080" s="1115"/>
      <c r="AG1080" s="1115"/>
      <c r="AH1080" s="1133"/>
    </row>
    <row r="1081" spans="1:34" ht="19" customHeight="1">
      <c r="A1081" s="291"/>
      <c r="B1081" s="1114" t="s">
        <v>221</v>
      </c>
      <c r="C1081" s="1115"/>
      <c r="D1081" s="1119" t="str">
        <f>'statement of marks'!$G$3</f>
        <v>6 A</v>
      </c>
      <c r="E1081" s="1119"/>
      <c r="F1081" s="1119"/>
      <c r="G1081" s="1119"/>
      <c r="H1081" s="1115" t="s">
        <v>9</v>
      </c>
      <c r="I1081" s="1115"/>
      <c r="J1081" s="1115"/>
      <c r="K1081" s="1115"/>
      <c r="L1081" s="1115"/>
      <c r="M1081" s="1119" t="str">
        <f>IF('statement of marks'!D81="","",'statement of marks'!D81)</f>
        <v/>
      </c>
      <c r="N1081" s="1119"/>
      <c r="O1081" s="1119"/>
      <c r="P1081" s="1120"/>
      <c r="Q1081" s="1126"/>
      <c r="R1081" s="1126"/>
      <c r="S1081" s="291"/>
      <c r="T1081" s="1114" t="s">
        <v>221</v>
      </c>
      <c r="U1081" s="1115"/>
      <c r="V1081" s="1119" t="str">
        <f>'statement of marks'!$G$3</f>
        <v>6 A</v>
      </c>
      <c r="W1081" s="1119"/>
      <c r="X1081" s="1119"/>
      <c r="Y1081" s="1119"/>
      <c r="Z1081" s="1115" t="s">
        <v>9</v>
      </c>
      <c r="AA1081" s="1115"/>
      <c r="AB1081" s="1115"/>
      <c r="AC1081" s="1115"/>
      <c r="AD1081" s="1115"/>
      <c r="AE1081" s="1119" t="str">
        <f>IF('statement of marks'!D82="","",'statement of marks'!D82)</f>
        <v/>
      </c>
      <c r="AF1081" s="1119"/>
      <c r="AG1081" s="1119"/>
      <c r="AH1081" s="1120"/>
    </row>
    <row r="1082" spans="1:34" ht="19" customHeight="1">
      <c r="A1082" s="291"/>
      <c r="B1082" s="1114" t="s">
        <v>222</v>
      </c>
      <c r="C1082" s="1115"/>
      <c r="D1082" s="1119" t="str">
        <f>IF('statement of marks'!F81="","",'statement of marks'!F81)</f>
        <v/>
      </c>
      <c r="E1082" s="1119"/>
      <c r="F1082" s="1119"/>
      <c r="G1082" s="1119"/>
      <c r="H1082" s="1115" t="s">
        <v>0</v>
      </c>
      <c r="I1082" s="1115"/>
      <c r="J1082" s="1115"/>
      <c r="K1082" s="1115"/>
      <c r="L1082" s="1115"/>
      <c r="M1082" s="1121" t="str">
        <f>IF('statement of marks'!H81="","",'statement of marks'!H81)</f>
        <v/>
      </c>
      <c r="N1082" s="1121"/>
      <c r="O1082" s="1121"/>
      <c r="P1082" s="1122"/>
      <c r="Q1082" s="1126"/>
      <c r="R1082" s="1126"/>
      <c r="S1082" s="291"/>
      <c r="T1082" s="1114" t="s">
        <v>222</v>
      </c>
      <c r="U1082" s="1115"/>
      <c r="V1082" s="1119" t="str">
        <f>IF('statement of marks'!F82="","",'statement of marks'!F82)</f>
        <v/>
      </c>
      <c r="W1082" s="1119"/>
      <c r="X1082" s="1119"/>
      <c r="Y1082" s="1119"/>
      <c r="Z1082" s="1115" t="s">
        <v>0</v>
      </c>
      <c r="AA1082" s="1115"/>
      <c r="AB1082" s="1115"/>
      <c r="AC1082" s="1115"/>
      <c r="AD1082" s="1115"/>
      <c r="AE1082" s="1121" t="str">
        <f>IF('statement of marks'!H82="","",'statement of marks'!H82)</f>
        <v/>
      </c>
      <c r="AF1082" s="1121"/>
      <c r="AG1082" s="1121"/>
      <c r="AH1082" s="1122"/>
    </row>
    <row r="1083" spans="1:34" ht="19" customHeight="1">
      <c r="A1083" s="291"/>
      <c r="B1083" s="289" t="s">
        <v>28</v>
      </c>
      <c r="C1083" s="279" t="s">
        <v>97</v>
      </c>
      <c r="D1083" s="1111" t="s">
        <v>1</v>
      </c>
      <c r="E1083" s="1111"/>
      <c r="F1083" s="1111"/>
      <c r="G1083" s="1111" t="s">
        <v>21</v>
      </c>
      <c r="H1083" s="1111"/>
      <c r="I1083" s="1111"/>
      <c r="J1083" s="1111" t="s">
        <v>68</v>
      </c>
      <c r="K1083" s="1111"/>
      <c r="L1083" s="1111"/>
      <c r="M1083" s="1111" t="s">
        <v>98</v>
      </c>
      <c r="N1083" s="1111"/>
      <c r="O1083" s="1111"/>
      <c r="P1083" s="280" t="s">
        <v>278</v>
      </c>
      <c r="Q1083" s="1126"/>
      <c r="R1083" s="1126"/>
      <c r="S1083" s="291"/>
      <c r="T1083" s="289" t="s">
        <v>28</v>
      </c>
      <c r="U1083" s="279" t="s">
        <v>97</v>
      </c>
      <c r="V1083" s="1111" t="s">
        <v>1</v>
      </c>
      <c r="W1083" s="1111"/>
      <c r="X1083" s="1111"/>
      <c r="Y1083" s="1111" t="s">
        <v>21</v>
      </c>
      <c r="Z1083" s="1111"/>
      <c r="AA1083" s="1111"/>
      <c r="AB1083" s="1111" t="s">
        <v>68</v>
      </c>
      <c r="AC1083" s="1111"/>
      <c r="AD1083" s="1111"/>
      <c r="AE1083" s="1111" t="s">
        <v>98</v>
      </c>
      <c r="AF1083" s="1111"/>
      <c r="AG1083" s="1111"/>
      <c r="AH1083" s="280" t="s">
        <v>278</v>
      </c>
    </row>
    <row r="1084" spans="1:34" ht="19" customHeight="1">
      <c r="A1084" s="291"/>
      <c r="B1084" s="1104" t="s">
        <v>3</v>
      </c>
      <c r="C1084" s="1105"/>
      <c r="D1084" s="312">
        <f>IF('statement of marks'!M$6="","",'statement of marks'!M$6)</f>
        <v>5</v>
      </c>
      <c r="E1084" s="312">
        <f>IF('statement of marks'!N$6="","",'statement of marks'!N$6)</f>
        <v>5</v>
      </c>
      <c r="F1084" s="312">
        <f>IF('statement of marks'!O$6="","",'statement of marks'!O$6)</f>
        <v>10</v>
      </c>
      <c r="G1084" s="312">
        <f>IF('statement of marks'!P$6="","",'statement of marks'!P$6)</f>
        <v>5</v>
      </c>
      <c r="H1084" s="312">
        <f>IF('statement of marks'!Q$6="","",'statement of marks'!Q$6)</f>
        <v>5</v>
      </c>
      <c r="I1084" s="312">
        <f>IF('statement of marks'!R$6="","",'statement of marks'!R$6)</f>
        <v>10</v>
      </c>
      <c r="J1084" s="312">
        <f>IF('statement of marks'!S$6="","",'statement of marks'!S$6)</f>
        <v>5</v>
      </c>
      <c r="K1084" s="312">
        <f>IF('statement of marks'!T$6="","",'statement of marks'!T$6)</f>
        <v>5</v>
      </c>
      <c r="L1084" s="312">
        <f>IF('statement of marks'!U$6="","",'statement of marks'!U$6)</f>
        <v>10</v>
      </c>
      <c r="M1084" s="312">
        <f>IF('statement of marks'!W$6="","",'statement of marks'!W$6)</f>
        <v>50</v>
      </c>
      <c r="N1084" s="312">
        <f>IF('statement of marks'!X$6="","",'statement of marks'!X$6)</f>
        <v>20</v>
      </c>
      <c r="O1084" s="312">
        <f>IF('statement of marks'!Y$6="","",'statement of marks'!Y$6)</f>
        <v>70</v>
      </c>
      <c r="P1084" s="281">
        <f>IF('statement of marks'!Z$6="","",'statement of marks'!Z$6)</f>
        <v>100</v>
      </c>
      <c r="Q1084" s="1126"/>
      <c r="R1084" s="1126"/>
      <c r="S1084" s="291"/>
      <c r="T1084" s="1104" t="s">
        <v>3</v>
      </c>
      <c r="U1084" s="1105"/>
      <c r="V1084" s="312">
        <f>IF('statement of marks'!M$6="","",'statement of marks'!M$6)</f>
        <v>5</v>
      </c>
      <c r="W1084" s="312">
        <f>IF('statement of marks'!N$6="","",'statement of marks'!N$6)</f>
        <v>5</v>
      </c>
      <c r="X1084" s="312">
        <f>IF('statement of marks'!O$6="","",'statement of marks'!O$6)</f>
        <v>10</v>
      </c>
      <c r="Y1084" s="312">
        <f>IF('statement of marks'!P$6="","",'statement of marks'!P$6)</f>
        <v>5</v>
      </c>
      <c r="Z1084" s="312">
        <f>IF('statement of marks'!Q$6="","",'statement of marks'!Q$6)</f>
        <v>5</v>
      </c>
      <c r="AA1084" s="312">
        <f>IF('statement of marks'!R$6="","",'statement of marks'!R$6)</f>
        <v>10</v>
      </c>
      <c r="AB1084" s="312">
        <f>IF('statement of marks'!S$6="","",'statement of marks'!S$6)</f>
        <v>5</v>
      </c>
      <c r="AC1084" s="312">
        <f>IF('statement of marks'!T$6="","",'statement of marks'!T$6)</f>
        <v>5</v>
      </c>
      <c r="AD1084" s="312">
        <f>IF('statement of marks'!U$6="","",'statement of marks'!U$6)</f>
        <v>10</v>
      </c>
      <c r="AE1084" s="312">
        <f>IF('statement of marks'!W$6="","",'statement of marks'!W$6)</f>
        <v>50</v>
      </c>
      <c r="AF1084" s="312">
        <f>IF('statement of marks'!X$6="","",'statement of marks'!X$6)</f>
        <v>20</v>
      </c>
      <c r="AG1084" s="312">
        <f>IF('statement of marks'!Y$6="","",'statement of marks'!Y$6)</f>
        <v>70</v>
      </c>
      <c r="AH1084" s="281">
        <f>IF('statement of marks'!Z$6="","",'statement of marks'!Z$6)</f>
        <v>100</v>
      </c>
    </row>
    <row r="1085" spans="1:34" ht="19" customHeight="1">
      <c r="A1085" s="291"/>
      <c r="B1085" s="1114" t="str">
        <f>IF('statement of marks'!$M$3="","",'statement of marks'!$M$3)</f>
        <v>fgUnh</v>
      </c>
      <c r="C1085" s="1115"/>
      <c r="D1085" s="277" t="str">
        <f>IF('statement of marks'!M81="","",'statement of marks'!M81)</f>
        <v/>
      </c>
      <c r="E1085" s="277" t="str">
        <f>IF('statement of marks'!N81="","",'statement of marks'!N81)</f>
        <v/>
      </c>
      <c r="F1085" s="275" t="str">
        <f>IF('statement of marks'!O81="","",'statement of marks'!O81)</f>
        <v/>
      </c>
      <c r="G1085" s="277" t="str">
        <f>IF('statement of marks'!P81="","",'statement of marks'!P81)</f>
        <v/>
      </c>
      <c r="H1085" s="277" t="str">
        <f>IF('statement of marks'!Q81="","",'statement of marks'!Q81)</f>
        <v/>
      </c>
      <c r="I1085" s="275" t="str">
        <f>IF('statement of marks'!R81="","",'statement of marks'!R81)</f>
        <v/>
      </c>
      <c r="J1085" s="277" t="str">
        <f>IF('statement of marks'!S81="","",'statement of marks'!S81)</f>
        <v/>
      </c>
      <c r="K1085" s="277" t="str">
        <f>IF('statement of marks'!T81="","",'statement of marks'!T81)</f>
        <v/>
      </c>
      <c r="L1085" s="275" t="str">
        <f>IF('statement of marks'!U81="","",'statement of marks'!U81)</f>
        <v/>
      </c>
      <c r="M1085" s="277" t="str">
        <f>IF('statement of marks'!W81="","",'statement of marks'!W81)</f>
        <v/>
      </c>
      <c r="N1085" s="277" t="str">
        <f>IF('statement of marks'!X81="","",'statement of marks'!X81)</f>
        <v/>
      </c>
      <c r="O1085" s="275" t="str">
        <f>IF('statement of marks'!Y81="","",'statement of marks'!Y81)</f>
        <v/>
      </c>
      <c r="P1085" s="281" t="str">
        <f>IF('statement of marks'!Z81="","",'statement of marks'!Z81)</f>
        <v/>
      </c>
      <c r="Q1085" s="1126"/>
      <c r="R1085" s="1126"/>
      <c r="S1085" s="291"/>
      <c r="T1085" s="1114" t="str">
        <f>IF('statement of marks'!$M$3="","",'statement of marks'!$M$3)</f>
        <v>fgUnh</v>
      </c>
      <c r="U1085" s="1115"/>
      <c r="V1085" s="277" t="str">
        <f>IF('statement of marks'!M82="","",'statement of marks'!M82)</f>
        <v/>
      </c>
      <c r="W1085" s="277" t="str">
        <f>IF('statement of marks'!N82="","",'statement of marks'!N82)</f>
        <v/>
      </c>
      <c r="X1085" s="275" t="str">
        <f>IF('statement of marks'!O82="","",'statement of marks'!O82)</f>
        <v/>
      </c>
      <c r="Y1085" s="277" t="str">
        <f>IF('statement of marks'!P82="","",'statement of marks'!P82)</f>
        <v/>
      </c>
      <c r="Z1085" s="277" t="str">
        <f>IF('statement of marks'!Q82="","",'statement of marks'!Q82)</f>
        <v/>
      </c>
      <c r="AA1085" s="275" t="str">
        <f>IF('statement of marks'!R82="","",'statement of marks'!R82)</f>
        <v/>
      </c>
      <c r="AB1085" s="277" t="str">
        <f>IF('statement of marks'!S82="","",'statement of marks'!S82)</f>
        <v/>
      </c>
      <c r="AC1085" s="277" t="str">
        <f>IF('statement of marks'!T82="","",'statement of marks'!T82)</f>
        <v/>
      </c>
      <c r="AD1085" s="275" t="str">
        <f>IF('statement of marks'!U82="","",'statement of marks'!U82)</f>
        <v/>
      </c>
      <c r="AE1085" s="277" t="str">
        <f>IF('statement of marks'!W82="","",'statement of marks'!W82)</f>
        <v/>
      </c>
      <c r="AF1085" s="277" t="str">
        <f>IF('statement of marks'!X82="","",'statement of marks'!X82)</f>
        <v/>
      </c>
      <c r="AG1085" s="275" t="str">
        <f>IF('statement of marks'!Y82="","",'statement of marks'!Y82)</f>
        <v/>
      </c>
      <c r="AH1085" s="281" t="str">
        <f>IF('statement of marks'!Z82="","",'statement of marks'!Z82)</f>
        <v/>
      </c>
    </row>
    <row r="1086" spans="1:34" ht="19" customHeight="1">
      <c r="A1086" s="291"/>
      <c r="B1086" s="1114" t="str">
        <f>IF('statement of marks'!$AI$3="","",'statement of marks'!$AI$3)</f>
        <v>vaxszth</v>
      </c>
      <c r="C1086" s="1115"/>
      <c r="D1086" s="277" t="str">
        <f>IF('statement of marks'!AI81="","",'statement of marks'!AI81)</f>
        <v/>
      </c>
      <c r="E1086" s="277" t="str">
        <f>IF('statement of marks'!AJ81="","",'statement of marks'!AJ81)</f>
        <v/>
      </c>
      <c r="F1086" s="275" t="str">
        <f>IF('statement of marks'!AK81="","",'statement of marks'!AK81)</f>
        <v/>
      </c>
      <c r="G1086" s="277" t="str">
        <f>IF('statement of marks'!AL81="","",'statement of marks'!AL81)</f>
        <v/>
      </c>
      <c r="H1086" s="277" t="str">
        <f>IF('statement of marks'!AM81="","",'statement of marks'!AM81)</f>
        <v/>
      </c>
      <c r="I1086" s="275" t="str">
        <f>IF('statement of marks'!AN81="","",'statement of marks'!AN81)</f>
        <v/>
      </c>
      <c r="J1086" s="277" t="str">
        <f>IF('statement of marks'!AO81="","",'statement of marks'!AO81)</f>
        <v/>
      </c>
      <c r="K1086" s="277" t="str">
        <f>IF('statement of marks'!AP81="","",'statement of marks'!AP81)</f>
        <v/>
      </c>
      <c r="L1086" s="275" t="str">
        <f>IF('statement of marks'!AQ81="","",'statement of marks'!AQ81)</f>
        <v/>
      </c>
      <c r="M1086" s="277" t="str">
        <f>IF('statement of marks'!AS81="","",'statement of marks'!AS81)</f>
        <v/>
      </c>
      <c r="N1086" s="277" t="str">
        <f>IF('statement of marks'!AT81="","",'statement of marks'!AT81)</f>
        <v/>
      </c>
      <c r="O1086" s="275" t="str">
        <f>IF('statement of marks'!AU81="","",'statement of marks'!AU81)</f>
        <v/>
      </c>
      <c r="P1086" s="281" t="str">
        <f>IF('statement of marks'!AV81="","",'statement of marks'!AV81)</f>
        <v/>
      </c>
      <c r="Q1086" s="1126"/>
      <c r="R1086" s="1126"/>
      <c r="S1086" s="291"/>
      <c r="T1086" s="1114" t="str">
        <f>IF('statement of marks'!$AI$3="","",'statement of marks'!$AI$3)</f>
        <v>vaxszth</v>
      </c>
      <c r="U1086" s="1115"/>
      <c r="V1086" s="277" t="str">
        <f>IF('statement of marks'!AI82="","",'statement of marks'!AI82)</f>
        <v/>
      </c>
      <c r="W1086" s="277" t="str">
        <f>IF('statement of marks'!AJ82="","",'statement of marks'!AJ82)</f>
        <v/>
      </c>
      <c r="X1086" s="275" t="str">
        <f>IF('statement of marks'!AK82="","",'statement of marks'!AK82)</f>
        <v/>
      </c>
      <c r="Y1086" s="277" t="str">
        <f>IF('statement of marks'!AL82="","",'statement of marks'!AL82)</f>
        <v/>
      </c>
      <c r="Z1086" s="277" t="str">
        <f>IF('statement of marks'!AM82="","",'statement of marks'!AM82)</f>
        <v/>
      </c>
      <c r="AA1086" s="275" t="str">
        <f>IF('statement of marks'!AN82="","",'statement of marks'!AN82)</f>
        <v/>
      </c>
      <c r="AB1086" s="277" t="str">
        <f>IF('statement of marks'!AO82="","",'statement of marks'!AO82)</f>
        <v/>
      </c>
      <c r="AC1086" s="277" t="str">
        <f>IF('statement of marks'!AP82="","",'statement of marks'!AP82)</f>
        <v/>
      </c>
      <c r="AD1086" s="275" t="str">
        <f>IF('statement of marks'!AQ82="","",'statement of marks'!AQ82)</f>
        <v/>
      </c>
      <c r="AE1086" s="277" t="str">
        <f>IF('statement of marks'!AS82="","",'statement of marks'!AS82)</f>
        <v/>
      </c>
      <c r="AF1086" s="277" t="str">
        <f>IF('statement of marks'!AT82="","",'statement of marks'!AT82)</f>
        <v/>
      </c>
      <c r="AG1086" s="275" t="str">
        <f>IF('statement of marks'!AU82="","",'statement of marks'!AU82)</f>
        <v/>
      </c>
      <c r="AH1086" s="281" t="str">
        <f>IF('statement of marks'!AV82="","",'statement of marks'!AV82)</f>
        <v/>
      </c>
    </row>
    <row r="1087" spans="1:34" ht="19" customHeight="1">
      <c r="A1087" s="291"/>
      <c r="B1087" s="1114" t="str">
        <f>IF('statement of marks'!BE81="s","laLd`r",IF('statement of marks'!BE81="u","mnwZ",IF('statement of marks'!BE81="g","xqtjkrh",IF('statement of marks'!BE81="p","iatkch",IF('statement of marks'!BE81="sd","fla/kh","r`rh; Hkk""kk")))))</f>
        <v>r`rh; Hkk"kk</v>
      </c>
      <c r="C1087" s="1115"/>
      <c r="D1087" s="277" t="str">
        <f>IF('statement of marks'!BF81="","",'statement of marks'!BF81)</f>
        <v/>
      </c>
      <c r="E1087" s="277" t="str">
        <f>IF('statement of marks'!BG81="","",'statement of marks'!BG81)</f>
        <v/>
      </c>
      <c r="F1087" s="275" t="str">
        <f>IF('statement of marks'!BH81="","",'statement of marks'!BH81)</f>
        <v/>
      </c>
      <c r="G1087" s="277" t="str">
        <f>IF('statement of marks'!BI81="","",'statement of marks'!BI81)</f>
        <v/>
      </c>
      <c r="H1087" s="277" t="str">
        <f>IF('statement of marks'!BJ81="","",'statement of marks'!BJ81)</f>
        <v/>
      </c>
      <c r="I1087" s="275" t="str">
        <f>IF('statement of marks'!BK81="","",'statement of marks'!BK81)</f>
        <v/>
      </c>
      <c r="J1087" s="277" t="str">
        <f>IF('statement of marks'!BL81="","",'statement of marks'!BL81)</f>
        <v/>
      </c>
      <c r="K1087" s="277" t="str">
        <f>IF('statement of marks'!BM81="","",'statement of marks'!BM81)</f>
        <v/>
      </c>
      <c r="L1087" s="275" t="str">
        <f>IF('statement of marks'!BN81="","",'statement of marks'!BN81)</f>
        <v/>
      </c>
      <c r="M1087" s="277" t="str">
        <f>IF('statement of marks'!BP81="","",'statement of marks'!BP81)</f>
        <v/>
      </c>
      <c r="N1087" s="277" t="str">
        <f>IF('statement of marks'!BQ81="","",'statement of marks'!BQ81)</f>
        <v/>
      </c>
      <c r="O1087" s="275" t="str">
        <f>IF('statement of marks'!BR81="","",'statement of marks'!BR81)</f>
        <v/>
      </c>
      <c r="P1087" s="281" t="str">
        <f>IF('statement of marks'!BS81="","",'statement of marks'!BS81)</f>
        <v/>
      </c>
      <c r="Q1087" s="1126"/>
      <c r="R1087" s="1126"/>
      <c r="S1087" s="291"/>
      <c r="T1087" s="1114" t="str">
        <f>IF('statement of marks'!BE82="s","laLd`r",IF('statement of marks'!BE82="u","mnwZ",IF('statement of marks'!BE82="g","xqtjkrh",IF('statement of marks'!BE82="p","iatkch",IF('statement of marks'!BE82="sd","fla/kh","r`rh; Hkk""kk")))))</f>
        <v>r`rh; Hkk"kk</v>
      </c>
      <c r="U1087" s="1115"/>
      <c r="V1087" s="277" t="str">
        <f>IF('statement of marks'!BF82="","",'statement of marks'!BF82)</f>
        <v/>
      </c>
      <c r="W1087" s="277" t="str">
        <f>IF('statement of marks'!BG82="","",'statement of marks'!BG82)</f>
        <v/>
      </c>
      <c r="X1087" s="275" t="str">
        <f>IF('statement of marks'!BH82="","",'statement of marks'!BH82)</f>
        <v/>
      </c>
      <c r="Y1087" s="277" t="str">
        <f>IF('statement of marks'!BI82="","",'statement of marks'!BI82)</f>
        <v/>
      </c>
      <c r="Z1087" s="277" t="str">
        <f>IF('statement of marks'!BJ82="","",'statement of marks'!BJ82)</f>
        <v/>
      </c>
      <c r="AA1087" s="275" t="str">
        <f>IF('statement of marks'!BK82="","",'statement of marks'!BK82)</f>
        <v/>
      </c>
      <c r="AB1087" s="277" t="str">
        <f>IF('statement of marks'!BL82="","",'statement of marks'!BL82)</f>
        <v/>
      </c>
      <c r="AC1087" s="277" t="str">
        <f>IF('statement of marks'!BM82="","",'statement of marks'!BM82)</f>
        <v/>
      </c>
      <c r="AD1087" s="275" t="str">
        <f>IF('statement of marks'!BN82="","",'statement of marks'!BN82)</f>
        <v/>
      </c>
      <c r="AE1087" s="277" t="str">
        <f>IF('statement of marks'!BP82="","",'statement of marks'!BP82)</f>
        <v/>
      </c>
      <c r="AF1087" s="277" t="str">
        <f>IF('statement of marks'!BQ82="","",'statement of marks'!BQ82)</f>
        <v/>
      </c>
      <c r="AG1087" s="275" t="str">
        <f>IF('statement of marks'!BR82="","",'statement of marks'!BR82)</f>
        <v/>
      </c>
      <c r="AH1087" s="281" t="str">
        <f>IF('statement of marks'!BS82="","",'statement of marks'!BS82)</f>
        <v/>
      </c>
    </row>
    <row r="1088" spans="1:34" ht="19" customHeight="1">
      <c r="A1088" s="291"/>
      <c r="B1088" s="1114" t="str">
        <f>IF('statement of marks'!$CB$3="","",'statement of marks'!$CB$3)</f>
        <v>xf.kr</v>
      </c>
      <c r="C1088" s="1115"/>
      <c r="D1088" s="277" t="str">
        <f>IF('statement of marks'!CB81="","",'statement of marks'!CB81)</f>
        <v/>
      </c>
      <c r="E1088" s="277" t="str">
        <f>IF('statement of marks'!CC81="","",'statement of marks'!CC81)</f>
        <v/>
      </c>
      <c r="F1088" s="275" t="str">
        <f>IF('statement of marks'!CD81="","",'statement of marks'!CD81)</f>
        <v/>
      </c>
      <c r="G1088" s="277" t="str">
        <f>IF('statement of marks'!CE81="","",'statement of marks'!CE81)</f>
        <v/>
      </c>
      <c r="H1088" s="277" t="str">
        <f>IF('statement of marks'!CF81="","",'statement of marks'!CF81)</f>
        <v/>
      </c>
      <c r="I1088" s="275" t="str">
        <f>IF('statement of marks'!CG81="","",'statement of marks'!CG81)</f>
        <v/>
      </c>
      <c r="J1088" s="277" t="str">
        <f>IF('statement of marks'!CH81="","",'statement of marks'!CH81)</f>
        <v/>
      </c>
      <c r="K1088" s="277" t="str">
        <f>IF('statement of marks'!CI81="","",'statement of marks'!CI81)</f>
        <v/>
      </c>
      <c r="L1088" s="275" t="str">
        <f>IF('statement of marks'!CJ81="","",'statement of marks'!CJ81)</f>
        <v/>
      </c>
      <c r="M1088" s="277" t="str">
        <f>IF('statement of marks'!CL81="","",'statement of marks'!CL81)</f>
        <v/>
      </c>
      <c r="N1088" s="277" t="str">
        <f>IF('statement of marks'!CM81="","",'statement of marks'!CM81)</f>
        <v/>
      </c>
      <c r="O1088" s="275" t="str">
        <f>IF('statement of marks'!CN81="","",'statement of marks'!CN81)</f>
        <v/>
      </c>
      <c r="P1088" s="281" t="str">
        <f>IF('statement of marks'!CO81="","",'statement of marks'!CO81)</f>
        <v/>
      </c>
      <c r="Q1088" s="1126"/>
      <c r="R1088" s="1126"/>
      <c r="S1088" s="291"/>
      <c r="T1088" s="1114" t="str">
        <f>IF('statement of marks'!$CB$3="","",'statement of marks'!$CB$3)</f>
        <v>xf.kr</v>
      </c>
      <c r="U1088" s="1115"/>
      <c r="V1088" s="277" t="str">
        <f>IF('statement of marks'!CB82="","",'statement of marks'!CB82)</f>
        <v/>
      </c>
      <c r="W1088" s="277" t="str">
        <f>IF('statement of marks'!CC82="","",'statement of marks'!CC82)</f>
        <v/>
      </c>
      <c r="X1088" s="275" t="str">
        <f>IF('statement of marks'!CD82="","",'statement of marks'!CD82)</f>
        <v/>
      </c>
      <c r="Y1088" s="277" t="str">
        <f>IF('statement of marks'!CE82="","",'statement of marks'!CE82)</f>
        <v/>
      </c>
      <c r="Z1088" s="277" t="str">
        <f>IF('statement of marks'!CF82="","",'statement of marks'!CF82)</f>
        <v/>
      </c>
      <c r="AA1088" s="275" t="str">
        <f>IF('statement of marks'!CG82="","",'statement of marks'!CG82)</f>
        <v/>
      </c>
      <c r="AB1088" s="277" t="str">
        <f>IF('statement of marks'!CH82="","",'statement of marks'!CH82)</f>
        <v/>
      </c>
      <c r="AC1088" s="277" t="str">
        <f>IF('statement of marks'!CI82="","",'statement of marks'!CI82)</f>
        <v/>
      </c>
      <c r="AD1088" s="275" t="str">
        <f>IF('statement of marks'!CJ82="","",'statement of marks'!CJ82)</f>
        <v/>
      </c>
      <c r="AE1088" s="277" t="str">
        <f>IF('statement of marks'!CL82="","",'statement of marks'!CL82)</f>
        <v/>
      </c>
      <c r="AF1088" s="277" t="str">
        <f>IF('statement of marks'!CM82="","",'statement of marks'!CM82)</f>
        <v/>
      </c>
      <c r="AG1088" s="275" t="str">
        <f>IF('statement of marks'!CN82="","",'statement of marks'!CN82)</f>
        <v/>
      </c>
      <c r="AH1088" s="281" t="str">
        <f>IF('statement of marks'!CO82="","",'statement of marks'!CO82)</f>
        <v/>
      </c>
    </row>
    <row r="1089" spans="1:34" ht="19" customHeight="1">
      <c r="A1089" s="291"/>
      <c r="B1089" s="1114" t="str">
        <f>IF('statement of marks'!$CX$3="","",'statement of marks'!$CX$3)</f>
        <v>foKku</v>
      </c>
      <c r="C1089" s="1115"/>
      <c r="D1089" s="277" t="str">
        <f>IF('statement of marks'!CX81="","",'statement of marks'!CX81)</f>
        <v/>
      </c>
      <c r="E1089" s="277" t="str">
        <f>IF('statement of marks'!CY81="","",'statement of marks'!CY81)</f>
        <v/>
      </c>
      <c r="F1089" s="275" t="str">
        <f>IF('statement of marks'!CZ81="","",'statement of marks'!CZ81)</f>
        <v/>
      </c>
      <c r="G1089" s="277" t="str">
        <f>IF('statement of marks'!DA81="","",'statement of marks'!DA81)</f>
        <v/>
      </c>
      <c r="H1089" s="277" t="str">
        <f>IF('statement of marks'!DB81="","",'statement of marks'!DB81)</f>
        <v/>
      </c>
      <c r="I1089" s="275" t="str">
        <f>IF('statement of marks'!DC81="","",'statement of marks'!DC81)</f>
        <v/>
      </c>
      <c r="J1089" s="277" t="str">
        <f>IF('statement of marks'!DD81="","",'statement of marks'!DD81)</f>
        <v/>
      </c>
      <c r="K1089" s="277" t="str">
        <f>IF('statement of marks'!DE81="","",'statement of marks'!DE81)</f>
        <v/>
      </c>
      <c r="L1089" s="275" t="str">
        <f>IF('statement of marks'!DF81="","",'statement of marks'!DF81)</f>
        <v/>
      </c>
      <c r="M1089" s="277" t="str">
        <f>IF('statement of marks'!DH81="","",'statement of marks'!DH81)</f>
        <v/>
      </c>
      <c r="N1089" s="277" t="str">
        <f>IF('statement of marks'!DI81="","",'statement of marks'!DI81)</f>
        <v/>
      </c>
      <c r="O1089" s="275" t="str">
        <f>IF('statement of marks'!DJ81="","",'statement of marks'!DJ81)</f>
        <v/>
      </c>
      <c r="P1089" s="281" t="str">
        <f>IF('statement of marks'!DK81="","",'statement of marks'!DK81)</f>
        <v/>
      </c>
      <c r="Q1089" s="1126"/>
      <c r="R1089" s="1126"/>
      <c r="S1089" s="291"/>
      <c r="T1089" s="1114" t="str">
        <f>IF('statement of marks'!$CX$3="","",'statement of marks'!$CX$3)</f>
        <v>foKku</v>
      </c>
      <c r="U1089" s="1115"/>
      <c r="V1089" s="277" t="str">
        <f>IF('statement of marks'!CX82="","",'statement of marks'!CX82)</f>
        <v/>
      </c>
      <c r="W1089" s="277" t="str">
        <f>IF('statement of marks'!CY82="","",'statement of marks'!CY82)</f>
        <v/>
      </c>
      <c r="X1089" s="275" t="str">
        <f>IF('statement of marks'!CZ82="","",'statement of marks'!CZ82)</f>
        <v/>
      </c>
      <c r="Y1089" s="277" t="str">
        <f>IF('statement of marks'!DA82="","",'statement of marks'!DA82)</f>
        <v/>
      </c>
      <c r="Z1089" s="277" t="str">
        <f>IF('statement of marks'!DB82="","",'statement of marks'!DB82)</f>
        <v/>
      </c>
      <c r="AA1089" s="275" t="str">
        <f>IF('statement of marks'!DC82="","",'statement of marks'!DC82)</f>
        <v/>
      </c>
      <c r="AB1089" s="277" t="str">
        <f>IF('statement of marks'!DD82="","",'statement of marks'!DD82)</f>
        <v/>
      </c>
      <c r="AC1089" s="277" t="str">
        <f>IF('statement of marks'!DE82="","",'statement of marks'!DE82)</f>
        <v/>
      </c>
      <c r="AD1089" s="275" t="str">
        <f>IF('statement of marks'!DF82="","",'statement of marks'!DF82)</f>
        <v/>
      </c>
      <c r="AE1089" s="277" t="str">
        <f>IF('statement of marks'!DH82="","",'statement of marks'!DH82)</f>
        <v/>
      </c>
      <c r="AF1089" s="277" t="str">
        <f>IF('statement of marks'!DI82="","",'statement of marks'!DI82)</f>
        <v/>
      </c>
      <c r="AG1089" s="275" t="str">
        <f>IF('statement of marks'!DJ82="","",'statement of marks'!DJ82)</f>
        <v/>
      </c>
      <c r="AH1089" s="281" t="str">
        <f>IF('statement of marks'!DK82="","",'statement of marks'!DK82)</f>
        <v/>
      </c>
    </row>
    <row r="1090" spans="1:34" ht="19" customHeight="1">
      <c r="A1090" s="291"/>
      <c r="B1090" s="1114" t="str">
        <f>IF('statement of marks'!$DT$3="","",'statement of marks'!$DT$3)</f>
        <v>lkekftd foKku</v>
      </c>
      <c r="C1090" s="1115"/>
      <c r="D1090" s="277" t="str">
        <f>IF('statement of marks'!DT81="","",'statement of marks'!DT81)</f>
        <v/>
      </c>
      <c r="E1090" s="277" t="str">
        <f>IF('statement of marks'!DU81="","",'statement of marks'!DU81)</f>
        <v/>
      </c>
      <c r="F1090" s="275" t="str">
        <f>IF('statement of marks'!DV81="","",'statement of marks'!DV81)</f>
        <v/>
      </c>
      <c r="G1090" s="277" t="str">
        <f>IF('statement of marks'!DW81="","",'statement of marks'!DW81)</f>
        <v/>
      </c>
      <c r="H1090" s="277" t="str">
        <f>IF('statement of marks'!DX81="","",'statement of marks'!DX81)</f>
        <v/>
      </c>
      <c r="I1090" s="275" t="str">
        <f>IF('statement of marks'!DY81="","",'statement of marks'!DY81)</f>
        <v/>
      </c>
      <c r="J1090" s="277" t="str">
        <f>IF('statement of marks'!DZ81="","",'statement of marks'!DZ81)</f>
        <v/>
      </c>
      <c r="K1090" s="277" t="str">
        <f>IF('statement of marks'!EA81="","",'statement of marks'!EA81)</f>
        <v/>
      </c>
      <c r="L1090" s="275" t="str">
        <f>IF('statement of marks'!EB81="","",'statement of marks'!EB81)</f>
        <v/>
      </c>
      <c r="M1090" s="277" t="str">
        <f>IF('statement of marks'!ED81="","",'statement of marks'!ED81)</f>
        <v/>
      </c>
      <c r="N1090" s="277" t="str">
        <f>IF('statement of marks'!EE81="","",'statement of marks'!EE81)</f>
        <v/>
      </c>
      <c r="O1090" s="275" t="str">
        <f>IF('statement of marks'!EF81="","",'statement of marks'!EF81)</f>
        <v/>
      </c>
      <c r="P1090" s="281" t="str">
        <f>IF('statement of marks'!EG81="","",'statement of marks'!EG81)</f>
        <v/>
      </c>
      <c r="Q1090" s="1126"/>
      <c r="R1090" s="1126"/>
      <c r="S1090" s="291"/>
      <c r="T1090" s="1114" t="str">
        <f>IF('statement of marks'!$DT$3="","",'statement of marks'!$DT$3)</f>
        <v>lkekftd foKku</v>
      </c>
      <c r="U1090" s="1115"/>
      <c r="V1090" s="277" t="str">
        <f>IF('statement of marks'!DT82="","",'statement of marks'!DT82)</f>
        <v/>
      </c>
      <c r="W1090" s="277" t="str">
        <f>IF('statement of marks'!DU82="","",'statement of marks'!DU82)</f>
        <v/>
      </c>
      <c r="X1090" s="275" t="str">
        <f>IF('statement of marks'!DV82="","",'statement of marks'!DV82)</f>
        <v/>
      </c>
      <c r="Y1090" s="277" t="str">
        <f>IF('statement of marks'!DW82="","",'statement of marks'!DW82)</f>
        <v/>
      </c>
      <c r="Z1090" s="277" t="str">
        <f>IF('statement of marks'!DX82="","",'statement of marks'!DX82)</f>
        <v/>
      </c>
      <c r="AA1090" s="275" t="str">
        <f>IF('statement of marks'!DY82="","",'statement of marks'!DY82)</f>
        <v/>
      </c>
      <c r="AB1090" s="277" t="str">
        <f>IF('statement of marks'!DZ82="","",'statement of marks'!DZ82)</f>
        <v/>
      </c>
      <c r="AC1090" s="277" t="str">
        <f>IF('statement of marks'!EA82="","",'statement of marks'!EA82)</f>
        <v/>
      </c>
      <c r="AD1090" s="275" t="str">
        <f>IF('statement of marks'!EB82="","",'statement of marks'!EB82)</f>
        <v/>
      </c>
      <c r="AE1090" s="277" t="str">
        <f>IF('statement of marks'!ED82="","",'statement of marks'!ED82)</f>
        <v/>
      </c>
      <c r="AF1090" s="277" t="str">
        <f>IF('statement of marks'!EE82="","",'statement of marks'!EE82)</f>
        <v/>
      </c>
      <c r="AG1090" s="275" t="str">
        <f>IF('statement of marks'!EF82="","",'statement of marks'!EF82)</f>
        <v/>
      </c>
      <c r="AH1090" s="281" t="str">
        <f>IF('statement of marks'!EG82="","",'statement of marks'!EG82)</f>
        <v/>
      </c>
    </row>
    <row r="1091" spans="1:34" ht="19" customHeight="1">
      <c r="A1091" s="291"/>
      <c r="B1091" s="1117" t="s">
        <v>271</v>
      </c>
      <c r="C1091" s="1118"/>
      <c r="D1091" s="1111" t="s">
        <v>1</v>
      </c>
      <c r="E1091" s="1111"/>
      <c r="F1091" s="1111"/>
      <c r="G1091" s="1111" t="s">
        <v>21</v>
      </c>
      <c r="H1091" s="1111"/>
      <c r="I1091" s="1111"/>
      <c r="J1091" s="1111" t="s">
        <v>272</v>
      </c>
      <c r="K1091" s="1111"/>
      <c r="L1091" s="1111"/>
      <c r="M1091" s="1111" t="s">
        <v>68</v>
      </c>
      <c r="N1091" s="1111"/>
      <c r="O1091" s="1111"/>
      <c r="P1091" s="282"/>
      <c r="Q1091" s="1126"/>
      <c r="R1091" s="1126"/>
      <c r="S1091" s="291"/>
      <c r="T1091" s="1117" t="s">
        <v>271</v>
      </c>
      <c r="U1091" s="1118"/>
      <c r="V1091" s="1111" t="s">
        <v>1</v>
      </c>
      <c r="W1091" s="1111"/>
      <c r="X1091" s="1111"/>
      <c r="Y1091" s="1111" t="s">
        <v>21</v>
      </c>
      <c r="Z1091" s="1111"/>
      <c r="AA1091" s="1111"/>
      <c r="AB1091" s="1111" t="s">
        <v>272</v>
      </c>
      <c r="AC1091" s="1111"/>
      <c r="AD1091" s="1111"/>
      <c r="AE1091" s="1111" t="s">
        <v>68</v>
      </c>
      <c r="AF1091" s="1111"/>
      <c r="AG1091" s="1111"/>
      <c r="AH1091" s="282"/>
    </row>
    <row r="1092" spans="1:34" ht="19" customHeight="1">
      <c r="A1092" s="291"/>
      <c r="B1092" s="1104" t="s">
        <v>3</v>
      </c>
      <c r="C1092" s="1105"/>
      <c r="D1092" s="1116">
        <f>IF('statement of marks'!EP$6="","",'statement of marks'!EP$6)</f>
        <v>20</v>
      </c>
      <c r="E1092" s="1116"/>
      <c r="F1092" s="1116"/>
      <c r="G1092" s="1116">
        <f>IF('statement of marks'!EQ$6="","",'statement of marks'!EQ$6)</f>
        <v>20</v>
      </c>
      <c r="H1092" s="1116"/>
      <c r="I1092" s="1116"/>
      <c r="J1092" s="1116">
        <f>IF('statement of marks'!ES$6="","",'statement of marks'!ES$6)</f>
        <v>20</v>
      </c>
      <c r="K1092" s="1116"/>
      <c r="L1092" s="1116"/>
      <c r="M1092" s="1116">
        <f>IF('statement of marks'!EY$6="","",'statement of marks'!ER$6)</f>
        <v>20</v>
      </c>
      <c r="N1092" s="1116"/>
      <c r="O1092" s="1116"/>
      <c r="P1092" s="283"/>
      <c r="Q1092" s="1126"/>
      <c r="R1092" s="1126"/>
      <c r="S1092" s="291"/>
      <c r="T1092" s="1104" t="s">
        <v>3</v>
      </c>
      <c r="U1092" s="1105"/>
      <c r="V1092" s="1116">
        <f>IF('statement of marks'!EP$6="","",'statement of marks'!EP$6)</f>
        <v>20</v>
      </c>
      <c r="W1092" s="1116"/>
      <c r="X1092" s="1116"/>
      <c r="Y1092" s="1116">
        <f>IF('statement of marks'!EQ$6="","",'statement of marks'!EQ$6)</f>
        <v>20</v>
      </c>
      <c r="Z1092" s="1116"/>
      <c r="AA1092" s="1116"/>
      <c r="AB1092" s="1116">
        <f>IF('statement of marks'!ES$6="","",'statement of marks'!ES$6)</f>
        <v>20</v>
      </c>
      <c r="AC1092" s="1116"/>
      <c r="AD1092" s="1116"/>
      <c r="AE1092" s="1116">
        <f>IF('statement of marks'!EY$6="","",'statement of marks'!ER$6)</f>
        <v>20</v>
      </c>
      <c r="AF1092" s="1116"/>
      <c r="AG1092" s="1116"/>
      <c r="AH1092" s="283"/>
    </row>
    <row r="1093" spans="1:34" ht="19" customHeight="1">
      <c r="A1093" s="291"/>
      <c r="B1093" s="1114" t="str">
        <f>IF('statement of marks'!$EP$3="","",'statement of marks'!$EP$3)</f>
        <v>dk;kZuqHko</v>
      </c>
      <c r="C1093" s="1115"/>
      <c r="D1093" s="1103" t="str">
        <f>IF('statement of marks'!EP81="","",'statement of marks'!EP81)</f>
        <v/>
      </c>
      <c r="E1093" s="1103"/>
      <c r="F1093" s="1103"/>
      <c r="G1093" s="1103" t="str">
        <f>IF('statement of marks'!EQ81="","",'statement of marks'!EQ81)</f>
        <v/>
      </c>
      <c r="H1093" s="1103"/>
      <c r="I1093" s="1103"/>
      <c r="J1093" s="1103" t="str">
        <f>IF('statement of marks'!ES81="","",'statement of marks'!ES81)</f>
        <v/>
      </c>
      <c r="K1093" s="1103"/>
      <c r="L1093" s="1103"/>
      <c r="M1093" s="1103" t="str">
        <f>IF('statement of marks'!ER81="","",'statement of marks'!ER81)</f>
        <v/>
      </c>
      <c r="N1093" s="1103"/>
      <c r="O1093" s="1103"/>
      <c r="P1093" s="284"/>
      <c r="Q1093" s="1126"/>
      <c r="R1093" s="1126"/>
      <c r="S1093" s="291"/>
      <c r="T1093" s="1114" t="str">
        <f>IF('statement of marks'!$EP$3="","",'statement of marks'!$EP$3)</f>
        <v>dk;kZuqHko</v>
      </c>
      <c r="U1093" s="1115"/>
      <c r="V1093" s="1103" t="str">
        <f>IF('statement of marks'!EP82="","",'statement of marks'!EP82)</f>
        <v/>
      </c>
      <c r="W1093" s="1103"/>
      <c r="X1093" s="1103"/>
      <c r="Y1093" s="1103" t="str">
        <f>IF('statement of marks'!EQ82="","",'statement of marks'!EQ82)</f>
        <v/>
      </c>
      <c r="Z1093" s="1103"/>
      <c r="AA1093" s="1103"/>
      <c r="AB1093" s="1103" t="str">
        <f>IF('statement of marks'!ES82="","",'statement of marks'!ES82)</f>
        <v/>
      </c>
      <c r="AC1093" s="1103"/>
      <c r="AD1093" s="1103"/>
      <c r="AE1093" s="1103" t="str">
        <f>IF('statement of marks'!ER82="","",'statement of marks'!ER82)</f>
        <v/>
      </c>
      <c r="AF1093" s="1103"/>
      <c r="AG1093" s="1103"/>
      <c r="AH1093" s="284"/>
    </row>
    <row r="1094" spans="1:34" ht="19" customHeight="1">
      <c r="A1094" s="291"/>
      <c r="B1094" s="1112" t="str">
        <f>IF('statement of marks'!$EZ$3="","",'statement of marks'!$EZ$3)</f>
        <v>dyk f'k{kk</v>
      </c>
      <c r="C1094" s="1113"/>
      <c r="D1094" s="1103" t="str">
        <f>IF('statement of marks'!EZ81="","",'statement of marks'!EZ81)</f>
        <v/>
      </c>
      <c r="E1094" s="1103"/>
      <c r="F1094" s="1103"/>
      <c r="G1094" s="1103" t="str">
        <f>IF('statement of marks'!FA81="","",'statement of marks'!FA81)</f>
        <v/>
      </c>
      <c r="H1094" s="1103"/>
      <c r="I1094" s="1103"/>
      <c r="J1094" s="1103" t="str">
        <f>IF('statement of marks'!FC81="","",'statement of marks'!FC81)</f>
        <v/>
      </c>
      <c r="K1094" s="1103"/>
      <c r="L1094" s="1103"/>
      <c r="M1094" s="1103" t="str">
        <f>IF('statement of marks'!FB81="","",'statement of marks'!FB81)</f>
        <v/>
      </c>
      <c r="N1094" s="1103"/>
      <c r="O1094" s="1103"/>
      <c r="P1094" s="284"/>
      <c r="Q1094" s="1126"/>
      <c r="R1094" s="1126"/>
      <c r="S1094" s="291"/>
      <c r="T1094" s="1112" t="str">
        <f>IF('statement of marks'!$EZ$3="","",'statement of marks'!$EZ$3)</f>
        <v>dyk f'k{kk</v>
      </c>
      <c r="U1094" s="1113"/>
      <c r="V1094" s="1103" t="str">
        <f>IF('statement of marks'!EZ82="","",'statement of marks'!EZ82)</f>
        <v/>
      </c>
      <c r="W1094" s="1103"/>
      <c r="X1094" s="1103"/>
      <c r="Y1094" s="1103" t="str">
        <f>IF('statement of marks'!FA82="","",'statement of marks'!FA82)</f>
        <v/>
      </c>
      <c r="Z1094" s="1103"/>
      <c r="AA1094" s="1103"/>
      <c r="AB1094" s="1103" t="str">
        <f>IF('statement of marks'!FC82="","",'statement of marks'!FC82)</f>
        <v/>
      </c>
      <c r="AC1094" s="1103"/>
      <c r="AD1094" s="1103"/>
      <c r="AE1094" s="1103" t="str">
        <f>IF('statement of marks'!FB82="","",'statement of marks'!FB82)</f>
        <v/>
      </c>
      <c r="AF1094" s="1103"/>
      <c r="AG1094" s="1103"/>
      <c r="AH1094" s="284"/>
    </row>
    <row r="1095" spans="1:34" ht="19" customHeight="1">
      <c r="A1095" s="291"/>
      <c r="B1095" s="1109" t="str">
        <f>IF('statement of marks'!$FJ$3="","",'statement of marks'!$FJ$3)</f>
        <v>LokLF; ,oe~ 'kkjhfjd f'k{kk</v>
      </c>
      <c r="C1095" s="1110"/>
      <c r="D1095" s="1103" t="str">
        <f>IF('statement of marks'!FJ81="","",'statement of marks'!FJ81)</f>
        <v/>
      </c>
      <c r="E1095" s="1103"/>
      <c r="F1095" s="1103"/>
      <c r="G1095" s="1103" t="str">
        <f>IF('statement of marks'!FK81="","",'statement of marks'!FK81)</f>
        <v/>
      </c>
      <c r="H1095" s="1103"/>
      <c r="I1095" s="1103"/>
      <c r="J1095" s="1103" t="str">
        <f>IF('statement of marks'!FM81="","",'statement of marks'!FM81)</f>
        <v/>
      </c>
      <c r="K1095" s="1103"/>
      <c r="L1095" s="1103"/>
      <c r="M1095" s="1103" t="str">
        <f>IF('statement of marks'!FL81="","",'statement of marks'!FL81)</f>
        <v/>
      </c>
      <c r="N1095" s="1103"/>
      <c r="O1095" s="1103"/>
      <c r="P1095" s="284"/>
      <c r="Q1095" s="1126"/>
      <c r="R1095" s="1126"/>
      <c r="S1095" s="291"/>
      <c r="T1095" s="1109" t="str">
        <f>IF('statement of marks'!$FJ$3="","",'statement of marks'!$FJ$3)</f>
        <v>LokLF; ,oe~ 'kkjhfjd f'k{kk</v>
      </c>
      <c r="U1095" s="1110"/>
      <c r="V1095" s="1103" t="str">
        <f>IF('statement of marks'!FJ82="","",'statement of marks'!FJ82)</f>
        <v/>
      </c>
      <c r="W1095" s="1103"/>
      <c r="X1095" s="1103"/>
      <c r="Y1095" s="1103" t="str">
        <f>IF('statement of marks'!FK82="","",'statement of marks'!FK82)</f>
        <v/>
      </c>
      <c r="Z1095" s="1103"/>
      <c r="AA1095" s="1103"/>
      <c r="AB1095" s="1103" t="str">
        <f>IF('statement of marks'!FM82="","",'statement of marks'!FM82)</f>
        <v/>
      </c>
      <c r="AC1095" s="1103"/>
      <c r="AD1095" s="1103"/>
      <c r="AE1095" s="1103" t="str">
        <f>IF('statement of marks'!FL82="","",'statement of marks'!FL82)</f>
        <v/>
      </c>
      <c r="AF1095" s="1103"/>
      <c r="AG1095" s="1103"/>
      <c r="AH1095" s="284"/>
    </row>
    <row r="1096" spans="1:34" ht="19" customHeight="1">
      <c r="A1096" s="291"/>
      <c r="B1096" s="1104" t="s">
        <v>273</v>
      </c>
      <c r="C1096" s="1105"/>
      <c r="D1096" s="1081" t="str">
        <f>details!$DZ$3</f>
        <v>vxLr rd</v>
      </c>
      <c r="E1096" s="1081"/>
      <c r="F1096" s="1081"/>
      <c r="G1096" s="1081" t="str">
        <f>details!$ED$3</f>
        <v>vDVwcj rd</v>
      </c>
      <c r="H1096" s="1081"/>
      <c r="I1096" s="1081"/>
      <c r="J1096" s="1081" t="str">
        <f>details!$EL$3</f>
        <v>Qjojh rd</v>
      </c>
      <c r="K1096" s="1081"/>
      <c r="L1096" s="1081"/>
      <c r="M1096" s="1081" t="str">
        <f>details!$EH$3</f>
        <v>fnlEcj rd</v>
      </c>
      <c r="N1096" s="1081"/>
      <c r="O1096" s="1081"/>
      <c r="P1096" s="284"/>
      <c r="Q1096" s="1126"/>
      <c r="R1096" s="1126"/>
      <c r="S1096" s="291"/>
      <c r="T1096" s="1104" t="s">
        <v>273</v>
      </c>
      <c r="U1096" s="1105"/>
      <c r="V1096" s="1106" t="str">
        <f>details!$DZ$3</f>
        <v>vxLr rd</v>
      </c>
      <c r="W1096" s="1107"/>
      <c r="X1096" s="1108"/>
      <c r="Y1096" s="1106" t="str">
        <f>details!$ED$3</f>
        <v>vDVwcj rd</v>
      </c>
      <c r="Z1096" s="1107"/>
      <c r="AA1096" s="1108"/>
      <c r="AB1096" s="1106" t="str">
        <f>details!$EL$3</f>
        <v>Qjojh rd</v>
      </c>
      <c r="AC1096" s="1107"/>
      <c r="AD1096" s="1108"/>
      <c r="AE1096" s="1106" t="str">
        <f>details!$EH$3</f>
        <v>fnlEcj rd</v>
      </c>
      <c r="AF1096" s="1107"/>
      <c r="AG1096" s="1108"/>
      <c r="AH1096" s="284"/>
    </row>
    <row r="1097" spans="1:34" ht="19" customHeight="1">
      <c r="A1097" s="291"/>
      <c r="B1097" s="1100" t="s">
        <v>99</v>
      </c>
      <c r="C1097" s="1101"/>
      <c r="D1097" s="1102" t="str">
        <f>IF(details!EA81="","",details!EA81)</f>
        <v/>
      </c>
      <c r="E1097" s="1102"/>
      <c r="F1097" s="1102"/>
      <c r="G1097" s="1102" t="str">
        <f>IF(details!EE81="","",details!EE81)</f>
        <v/>
      </c>
      <c r="H1097" s="1102"/>
      <c r="I1097" s="1102"/>
      <c r="J1097" s="1102" t="str">
        <f>IF(details!EM81="","",details!EM81)</f>
        <v/>
      </c>
      <c r="K1097" s="1102"/>
      <c r="L1097" s="1102"/>
      <c r="M1097" s="1102" t="str">
        <f>IF(details!EI81="","",details!EI81)</f>
        <v/>
      </c>
      <c r="N1097" s="1102"/>
      <c r="O1097" s="1102"/>
      <c r="P1097" s="295"/>
      <c r="Q1097" s="1126"/>
      <c r="R1097" s="1126"/>
      <c r="S1097" s="291"/>
      <c r="T1097" s="1100" t="s">
        <v>99</v>
      </c>
      <c r="U1097" s="1101"/>
      <c r="V1097" s="1091" t="str">
        <f>IF(details!EA82="","",details!EA82)</f>
        <v/>
      </c>
      <c r="W1097" s="1092"/>
      <c r="X1097" s="1093"/>
      <c r="Y1097" s="1091" t="str">
        <f>IF(details!EE82="","",details!EE82)</f>
        <v/>
      </c>
      <c r="Z1097" s="1092"/>
      <c r="AA1097" s="1093"/>
      <c r="AB1097" s="1091" t="str">
        <f>IF(details!EM82="","",details!EM82)</f>
        <v/>
      </c>
      <c r="AC1097" s="1092"/>
      <c r="AD1097" s="1093"/>
      <c r="AE1097" s="1091" t="str">
        <f>IF(details!EI82="","",details!EI82)</f>
        <v/>
      </c>
      <c r="AF1097" s="1092"/>
      <c r="AG1097" s="1093"/>
      <c r="AH1097" s="285"/>
    </row>
    <row r="1098" spans="1:34" ht="19" customHeight="1">
      <c r="A1098" s="292"/>
      <c r="B1098" s="1094" t="s">
        <v>15</v>
      </c>
      <c r="C1098" s="1095"/>
      <c r="D1098" s="1096" t="str">
        <f>IF(details!DZ81="","",details!DZ81)</f>
        <v/>
      </c>
      <c r="E1098" s="1096"/>
      <c r="F1098" s="1096"/>
      <c r="G1098" s="1096" t="str">
        <f>IF(details!ED81="","",details!ED81)</f>
        <v/>
      </c>
      <c r="H1098" s="1096"/>
      <c r="I1098" s="1096"/>
      <c r="J1098" s="1096" t="str">
        <f>IF(details!EL81="","",details!EL81)</f>
        <v/>
      </c>
      <c r="K1098" s="1096"/>
      <c r="L1098" s="1096"/>
      <c r="M1098" s="1096" t="str">
        <f>IF(details!EH81="","",details!EH81)</f>
        <v/>
      </c>
      <c r="N1098" s="1096"/>
      <c r="O1098" s="1096"/>
      <c r="P1098" s="296"/>
      <c r="Q1098" s="1126"/>
      <c r="R1098" s="1126"/>
      <c r="S1098" s="292"/>
      <c r="T1098" s="1094" t="s">
        <v>15</v>
      </c>
      <c r="U1098" s="1095"/>
      <c r="V1098" s="1097" t="str">
        <f>IF(details!DZ82="","",details!DZ82)</f>
        <v/>
      </c>
      <c r="W1098" s="1098"/>
      <c r="X1098" s="1099"/>
      <c r="Y1098" s="1097" t="str">
        <f>IF(details!ED82="","",details!ED82)</f>
        <v/>
      </c>
      <c r="Z1098" s="1098"/>
      <c r="AA1098" s="1099"/>
      <c r="AB1098" s="1097" t="str">
        <f>IF(details!EL82="","",details!EL82)</f>
        <v/>
      </c>
      <c r="AC1098" s="1098"/>
      <c r="AD1098" s="1099"/>
      <c r="AE1098" s="1097" t="str">
        <f>IF(details!EH82="","",details!EH82)</f>
        <v/>
      </c>
      <c r="AF1098" s="1098"/>
      <c r="AG1098" s="1099"/>
      <c r="AH1098" s="286"/>
    </row>
    <row r="1099" spans="1:34" ht="19" customHeight="1">
      <c r="A1099" s="291"/>
      <c r="B1099" s="1089" t="s">
        <v>100</v>
      </c>
      <c r="C1099" s="1090"/>
      <c r="D1099" s="1081"/>
      <c r="E1099" s="1081"/>
      <c r="F1099" s="1081"/>
      <c r="G1099" s="1081"/>
      <c r="H1099" s="1081"/>
      <c r="I1099" s="1081"/>
      <c r="J1099" s="1081"/>
      <c r="K1099" s="1081"/>
      <c r="L1099" s="1081"/>
      <c r="M1099" s="1081"/>
      <c r="N1099" s="1081"/>
      <c r="O1099" s="1081"/>
      <c r="P1099" s="287"/>
      <c r="Q1099" s="1126"/>
      <c r="R1099" s="1126"/>
      <c r="S1099" s="291"/>
      <c r="T1099" s="1089" t="s">
        <v>100</v>
      </c>
      <c r="U1099" s="1090"/>
      <c r="V1099" s="1081"/>
      <c r="W1099" s="1081"/>
      <c r="X1099" s="1081"/>
      <c r="Y1099" s="1081"/>
      <c r="Z1099" s="1081"/>
      <c r="AA1099" s="1081"/>
      <c r="AB1099" s="1081"/>
      <c r="AC1099" s="1081"/>
      <c r="AD1099" s="1081"/>
      <c r="AE1099" s="1081"/>
      <c r="AF1099" s="1081"/>
      <c r="AG1099" s="1081"/>
      <c r="AH1099" s="287"/>
    </row>
    <row r="1100" spans="1:34" ht="19" customHeight="1">
      <c r="A1100" s="291"/>
      <c r="B1100" s="1087" t="s">
        <v>80</v>
      </c>
      <c r="C1100" s="1088"/>
      <c r="D1100" s="1081"/>
      <c r="E1100" s="1081"/>
      <c r="F1100" s="1081"/>
      <c r="G1100" s="1081"/>
      <c r="H1100" s="1081"/>
      <c r="I1100" s="1081"/>
      <c r="J1100" s="1081"/>
      <c r="K1100" s="1081"/>
      <c r="L1100" s="1081"/>
      <c r="M1100" s="1081"/>
      <c r="N1100" s="1081"/>
      <c r="O1100" s="1081"/>
      <c r="P1100" s="287"/>
      <c r="Q1100" s="1126"/>
      <c r="R1100" s="1126"/>
      <c r="S1100" s="291"/>
      <c r="T1100" s="1087" t="s">
        <v>80</v>
      </c>
      <c r="U1100" s="1088"/>
      <c r="V1100" s="1081"/>
      <c r="W1100" s="1081"/>
      <c r="X1100" s="1081"/>
      <c r="Y1100" s="1081"/>
      <c r="Z1100" s="1081"/>
      <c r="AA1100" s="1081"/>
      <c r="AB1100" s="1081"/>
      <c r="AC1100" s="1081"/>
      <c r="AD1100" s="1081"/>
      <c r="AE1100" s="1081"/>
      <c r="AF1100" s="1081"/>
      <c r="AG1100" s="1081"/>
      <c r="AH1100" s="287"/>
    </row>
    <row r="1101" spans="1:34" ht="19" customHeight="1">
      <c r="A1101" s="291"/>
      <c r="B1101" s="1085" t="s">
        <v>101</v>
      </c>
      <c r="C1101" s="1086"/>
      <c r="D1101" s="1081"/>
      <c r="E1101" s="1081"/>
      <c r="F1101" s="1081"/>
      <c r="G1101" s="1081"/>
      <c r="H1101" s="1081"/>
      <c r="I1101" s="1081"/>
      <c r="J1101" s="1081"/>
      <c r="K1101" s="1081"/>
      <c r="L1101" s="1081"/>
      <c r="M1101" s="1081"/>
      <c r="N1101" s="1081"/>
      <c r="O1101" s="1081"/>
      <c r="P1101" s="287"/>
      <c r="Q1101" s="1126"/>
      <c r="R1101" s="1126"/>
      <c r="S1101" s="291"/>
      <c r="T1101" s="1085" t="s">
        <v>101</v>
      </c>
      <c r="U1101" s="1086"/>
      <c r="V1101" s="1081"/>
      <c r="W1101" s="1081"/>
      <c r="X1101" s="1081"/>
      <c r="Y1101" s="1081"/>
      <c r="Z1101" s="1081"/>
      <c r="AA1101" s="1081"/>
      <c r="AB1101" s="1081"/>
      <c r="AC1101" s="1081"/>
      <c r="AD1101" s="1081"/>
      <c r="AE1101" s="1081"/>
      <c r="AF1101" s="1081"/>
      <c r="AG1101" s="1081"/>
      <c r="AH1101" s="287"/>
    </row>
    <row r="1102" spans="1:34" ht="19" customHeight="1" thickBot="1">
      <c r="A1102" s="293"/>
      <c r="B1102" s="1082" t="s">
        <v>102</v>
      </c>
      <c r="C1102" s="1083"/>
      <c r="D1102" s="1084"/>
      <c r="E1102" s="1084"/>
      <c r="F1102" s="1084"/>
      <c r="G1102" s="1084"/>
      <c r="H1102" s="1084"/>
      <c r="I1102" s="1084"/>
      <c r="J1102" s="1084"/>
      <c r="K1102" s="1084"/>
      <c r="L1102" s="1084"/>
      <c r="M1102" s="1084"/>
      <c r="N1102" s="1084"/>
      <c r="O1102" s="1084"/>
      <c r="P1102" s="288"/>
      <c r="Q1102" s="1126"/>
      <c r="R1102" s="1126"/>
      <c r="S1102" s="293"/>
      <c r="T1102" s="1082" t="s">
        <v>102</v>
      </c>
      <c r="U1102" s="1083"/>
      <c r="V1102" s="1084"/>
      <c r="W1102" s="1084"/>
      <c r="X1102" s="1084"/>
      <c r="Y1102" s="1084"/>
      <c r="Z1102" s="1084"/>
      <c r="AA1102" s="1084"/>
      <c r="AB1102" s="1084"/>
      <c r="AC1102" s="1084"/>
      <c r="AD1102" s="1084"/>
      <c r="AE1102" s="1084"/>
      <c r="AF1102" s="1084"/>
      <c r="AG1102" s="1084"/>
      <c r="AH1102" s="288"/>
    </row>
    <row r="1103" spans="1:34" ht="19" customHeight="1">
      <c r="A1103" s="290"/>
      <c r="B1103" s="1123" t="s">
        <v>47</v>
      </c>
      <c r="C1103" s="1124"/>
      <c r="D1103" s="1124"/>
      <c r="E1103" s="1124"/>
      <c r="F1103" s="1124"/>
      <c r="G1103" s="1124"/>
      <c r="H1103" s="1124"/>
      <c r="I1103" s="1124"/>
      <c r="J1103" s="1124"/>
      <c r="K1103" s="1124"/>
      <c r="L1103" s="1124"/>
      <c r="M1103" s="1124"/>
      <c r="N1103" s="1124"/>
      <c r="O1103" s="1124"/>
      <c r="P1103" s="1125"/>
      <c r="Q1103" s="1126"/>
      <c r="R1103" s="1126"/>
      <c r="S1103" s="290"/>
      <c r="T1103" s="1123" t="s">
        <v>47</v>
      </c>
      <c r="U1103" s="1124"/>
      <c r="V1103" s="1124"/>
      <c r="W1103" s="1124"/>
      <c r="X1103" s="1124"/>
      <c r="Y1103" s="1124"/>
      <c r="Z1103" s="1124"/>
      <c r="AA1103" s="1124"/>
      <c r="AB1103" s="1124"/>
      <c r="AC1103" s="1124"/>
      <c r="AD1103" s="1124"/>
      <c r="AE1103" s="1124"/>
      <c r="AF1103" s="1124"/>
      <c r="AG1103" s="1124"/>
      <c r="AH1103" s="1125"/>
    </row>
    <row r="1104" spans="1:34" ht="19" customHeight="1">
      <c r="A1104" s="1127"/>
      <c r="B1104" s="1128" t="str">
        <f>'statement of marks'!$A$1</f>
        <v>jk- ck- ek/;fed fo|ky; uohu] fuEckgsM+k</v>
      </c>
      <c r="C1104" s="1129"/>
      <c r="D1104" s="1129"/>
      <c r="E1104" s="1129"/>
      <c r="F1104" s="1129"/>
      <c r="G1104" s="1129"/>
      <c r="H1104" s="1129"/>
      <c r="I1104" s="1129"/>
      <c r="J1104" s="1129"/>
      <c r="K1104" s="1129"/>
      <c r="L1104" s="1129"/>
      <c r="M1104" s="1129"/>
      <c r="N1104" s="1129"/>
      <c r="O1104" s="1129"/>
      <c r="P1104" s="1130"/>
      <c r="Q1104" s="1126"/>
      <c r="R1104" s="1126"/>
      <c r="S1104" s="1127"/>
      <c r="T1104" s="1128" t="str">
        <f>'statement of marks'!$A$1</f>
        <v>jk- ck- ek/;fed fo|ky; uohu] fuEckgsM+k</v>
      </c>
      <c r="U1104" s="1129"/>
      <c r="V1104" s="1129"/>
      <c r="W1104" s="1129"/>
      <c r="X1104" s="1129"/>
      <c r="Y1104" s="1129"/>
      <c r="Z1104" s="1129"/>
      <c r="AA1104" s="1129"/>
      <c r="AB1104" s="1129"/>
      <c r="AC1104" s="1129"/>
      <c r="AD1104" s="1129"/>
      <c r="AE1104" s="1129"/>
      <c r="AF1104" s="1129"/>
      <c r="AG1104" s="1129"/>
      <c r="AH1104" s="1130"/>
    </row>
    <row r="1105" spans="1:34" ht="19" customHeight="1">
      <c r="A1105" s="1127"/>
      <c r="B1105" s="1128"/>
      <c r="C1105" s="1129"/>
      <c r="D1105" s="1129"/>
      <c r="E1105" s="1129"/>
      <c r="F1105" s="1129"/>
      <c r="G1105" s="1129"/>
      <c r="H1105" s="1129"/>
      <c r="I1105" s="1129"/>
      <c r="J1105" s="1129"/>
      <c r="K1105" s="1129"/>
      <c r="L1105" s="1129"/>
      <c r="M1105" s="1129"/>
      <c r="N1105" s="1129"/>
      <c r="O1105" s="1129"/>
      <c r="P1105" s="1130"/>
      <c r="Q1105" s="1126"/>
      <c r="R1105" s="1126"/>
      <c r="S1105" s="1127"/>
      <c r="T1105" s="1128"/>
      <c r="U1105" s="1129"/>
      <c r="V1105" s="1129"/>
      <c r="W1105" s="1129"/>
      <c r="X1105" s="1129"/>
      <c r="Y1105" s="1129"/>
      <c r="Z1105" s="1129"/>
      <c r="AA1105" s="1129"/>
      <c r="AB1105" s="1129"/>
      <c r="AC1105" s="1129"/>
      <c r="AD1105" s="1129"/>
      <c r="AE1105" s="1129"/>
      <c r="AF1105" s="1129"/>
      <c r="AG1105" s="1129"/>
      <c r="AH1105" s="1130"/>
    </row>
    <row r="1106" spans="1:34" ht="19" customHeight="1">
      <c r="A1106" s="291"/>
      <c r="B1106" s="1131" t="s">
        <v>96</v>
      </c>
      <c r="C1106" s="1132"/>
      <c r="D1106" s="1119" t="str">
        <f>'statement of marks'!$H$3</f>
        <v>2015-16</v>
      </c>
      <c r="E1106" s="1119"/>
      <c r="F1106" s="1119"/>
      <c r="G1106" s="1119"/>
      <c r="H1106" s="1119"/>
      <c r="I1106" s="1119"/>
      <c r="J1106" s="1119"/>
      <c r="K1106" s="1119"/>
      <c r="L1106" s="1119"/>
      <c r="M1106" s="1119"/>
      <c r="N1106" s="1119"/>
      <c r="O1106" s="1119"/>
      <c r="P1106" s="1120"/>
      <c r="Q1106" s="1126"/>
      <c r="R1106" s="1126"/>
      <c r="S1106" s="291"/>
      <c r="T1106" s="1131" t="s">
        <v>96</v>
      </c>
      <c r="U1106" s="1132"/>
      <c r="V1106" s="1119" t="str">
        <f>'statement of marks'!$H$3</f>
        <v>2015-16</v>
      </c>
      <c r="W1106" s="1119"/>
      <c r="X1106" s="1119"/>
      <c r="Y1106" s="1119"/>
      <c r="Z1106" s="1119"/>
      <c r="AA1106" s="1119"/>
      <c r="AB1106" s="1119"/>
      <c r="AC1106" s="1119"/>
      <c r="AD1106" s="1119"/>
      <c r="AE1106" s="1119"/>
      <c r="AF1106" s="1119"/>
      <c r="AG1106" s="1119"/>
      <c r="AH1106" s="1120"/>
    </row>
    <row r="1107" spans="1:34" ht="19" customHeight="1">
      <c r="A1107" s="291"/>
      <c r="B1107" s="1114" t="s">
        <v>218</v>
      </c>
      <c r="C1107" s="1115"/>
      <c r="D1107" s="1115" t="str">
        <f>IF('statement of marks'!J83="","",'statement of marks'!J83)</f>
        <v/>
      </c>
      <c r="E1107" s="1115"/>
      <c r="F1107" s="1115"/>
      <c r="G1107" s="1115"/>
      <c r="H1107" s="1115"/>
      <c r="I1107" s="1115"/>
      <c r="J1107" s="1115"/>
      <c r="K1107" s="1115"/>
      <c r="L1107" s="1115"/>
      <c r="M1107" s="1115"/>
      <c r="N1107" s="1115"/>
      <c r="O1107" s="1115"/>
      <c r="P1107" s="1133"/>
      <c r="Q1107" s="1126"/>
      <c r="R1107" s="1126"/>
      <c r="S1107" s="291"/>
      <c r="T1107" s="1114" t="s">
        <v>218</v>
      </c>
      <c r="U1107" s="1115"/>
      <c r="V1107" s="1115" t="str">
        <f>IF('statement of marks'!J84="","",'statement of marks'!J84)</f>
        <v/>
      </c>
      <c r="W1107" s="1115"/>
      <c r="X1107" s="1115"/>
      <c r="Y1107" s="1115"/>
      <c r="Z1107" s="1115"/>
      <c r="AA1107" s="1115"/>
      <c r="AB1107" s="1115"/>
      <c r="AC1107" s="1115"/>
      <c r="AD1107" s="1115"/>
      <c r="AE1107" s="1115"/>
      <c r="AF1107" s="1115"/>
      <c r="AG1107" s="1115"/>
      <c r="AH1107" s="1133"/>
    </row>
    <row r="1108" spans="1:34" ht="19" customHeight="1">
      <c r="A1108" s="291"/>
      <c r="B1108" s="1114" t="s">
        <v>219</v>
      </c>
      <c r="C1108" s="1115"/>
      <c r="D1108" s="1115" t="str">
        <f>IF('statement of marks'!K83="","",'statement of marks'!K83)</f>
        <v/>
      </c>
      <c r="E1108" s="1115"/>
      <c r="F1108" s="1115"/>
      <c r="G1108" s="1115"/>
      <c r="H1108" s="1115"/>
      <c r="I1108" s="1115"/>
      <c r="J1108" s="1115"/>
      <c r="K1108" s="1115"/>
      <c r="L1108" s="1115"/>
      <c r="M1108" s="1115"/>
      <c r="N1108" s="1115"/>
      <c r="O1108" s="1115"/>
      <c r="P1108" s="1133"/>
      <c r="Q1108" s="1126"/>
      <c r="R1108" s="1126"/>
      <c r="S1108" s="291"/>
      <c r="T1108" s="1114" t="s">
        <v>219</v>
      </c>
      <c r="U1108" s="1115"/>
      <c r="V1108" s="1115" t="str">
        <f>IF('statement of marks'!K84="","",'statement of marks'!K84)</f>
        <v/>
      </c>
      <c r="W1108" s="1115"/>
      <c r="X1108" s="1115"/>
      <c r="Y1108" s="1115"/>
      <c r="Z1108" s="1115"/>
      <c r="AA1108" s="1115"/>
      <c r="AB1108" s="1115"/>
      <c r="AC1108" s="1115"/>
      <c r="AD1108" s="1115"/>
      <c r="AE1108" s="1115"/>
      <c r="AF1108" s="1115"/>
      <c r="AG1108" s="1115"/>
      <c r="AH1108" s="1133"/>
    </row>
    <row r="1109" spans="1:34" ht="19" customHeight="1">
      <c r="A1109" s="291"/>
      <c r="B1109" s="1114" t="s">
        <v>220</v>
      </c>
      <c r="C1109" s="1115"/>
      <c r="D1109" s="1115" t="str">
        <f>IF('statement of marks'!L83="","",'statement of marks'!L83)</f>
        <v/>
      </c>
      <c r="E1109" s="1115"/>
      <c r="F1109" s="1115"/>
      <c r="G1109" s="1115"/>
      <c r="H1109" s="1115"/>
      <c r="I1109" s="1115"/>
      <c r="J1109" s="1115"/>
      <c r="K1109" s="1115"/>
      <c r="L1109" s="1115"/>
      <c r="M1109" s="1115"/>
      <c r="N1109" s="1115"/>
      <c r="O1109" s="1115"/>
      <c r="P1109" s="1133"/>
      <c r="Q1109" s="1126"/>
      <c r="R1109" s="1126"/>
      <c r="S1109" s="291"/>
      <c r="T1109" s="1114" t="s">
        <v>220</v>
      </c>
      <c r="U1109" s="1115"/>
      <c r="V1109" s="1115" t="str">
        <f>IF('statement of marks'!L84="","",'statement of marks'!L84)</f>
        <v/>
      </c>
      <c r="W1109" s="1115"/>
      <c r="X1109" s="1115"/>
      <c r="Y1109" s="1115"/>
      <c r="Z1109" s="1115"/>
      <c r="AA1109" s="1115"/>
      <c r="AB1109" s="1115"/>
      <c r="AC1109" s="1115"/>
      <c r="AD1109" s="1115"/>
      <c r="AE1109" s="1115"/>
      <c r="AF1109" s="1115"/>
      <c r="AG1109" s="1115"/>
      <c r="AH1109" s="1133"/>
    </row>
    <row r="1110" spans="1:34" ht="19" customHeight="1">
      <c r="A1110" s="291"/>
      <c r="B1110" s="1114" t="s">
        <v>221</v>
      </c>
      <c r="C1110" s="1115"/>
      <c r="D1110" s="1119" t="str">
        <f>'statement of marks'!$G$3</f>
        <v>6 A</v>
      </c>
      <c r="E1110" s="1119"/>
      <c r="F1110" s="1119"/>
      <c r="G1110" s="1119"/>
      <c r="H1110" s="1115" t="s">
        <v>9</v>
      </c>
      <c r="I1110" s="1115"/>
      <c r="J1110" s="1115"/>
      <c r="K1110" s="1115"/>
      <c r="L1110" s="1115"/>
      <c r="M1110" s="1119" t="str">
        <f>IF('statement of marks'!D83="","",'statement of marks'!D83)</f>
        <v/>
      </c>
      <c r="N1110" s="1119"/>
      <c r="O1110" s="1119"/>
      <c r="P1110" s="1120"/>
      <c r="Q1110" s="1126"/>
      <c r="R1110" s="1126"/>
      <c r="S1110" s="291"/>
      <c r="T1110" s="1114" t="s">
        <v>221</v>
      </c>
      <c r="U1110" s="1115"/>
      <c r="V1110" s="1119" t="str">
        <f>'statement of marks'!$G$3</f>
        <v>6 A</v>
      </c>
      <c r="W1110" s="1119"/>
      <c r="X1110" s="1119"/>
      <c r="Y1110" s="1119"/>
      <c r="Z1110" s="1115" t="s">
        <v>9</v>
      </c>
      <c r="AA1110" s="1115"/>
      <c r="AB1110" s="1115"/>
      <c r="AC1110" s="1115"/>
      <c r="AD1110" s="1115"/>
      <c r="AE1110" s="1119" t="str">
        <f>IF('statement of marks'!D84="","",'statement of marks'!D84)</f>
        <v/>
      </c>
      <c r="AF1110" s="1119"/>
      <c r="AG1110" s="1119"/>
      <c r="AH1110" s="1120"/>
    </row>
    <row r="1111" spans="1:34" ht="19" customHeight="1">
      <c r="A1111" s="291"/>
      <c r="B1111" s="1114" t="s">
        <v>222</v>
      </c>
      <c r="C1111" s="1115"/>
      <c r="D1111" s="1119" t="str">
        <f>IF('statement of marks'!F83="","",'statement of marks'!F83)</f>
        <v/>
      </c>
      <c r="E1111" s="1119"/>
      <c r="F1111" s="1119"/>
      <c r="G1111" s="1119"/>
      <c r="H1111" s="1115" t="s">
        <v>0</v>
      </c>
      <c r="I1111" s="1115"/>
      <c r="J1111" s="1115"/>
      <c r="K1111" s="1115"/>
      <c r="L1111" s="1115"/>
      <c r="M1111" s="1121" t="str">
        <f>IF('statement of marks'!H83="","",'statement of marks'!H83)</f>
        <v/>
      </c>
      <c r="N1111" s="1121"/>
      <c r="O1111" s="1121"/>
      <c r="P1111" s="1122"/>
      <c r="Q1111" s="1126"/>
      <c r="R1111" s="1126"/>
      <c r="S1111" s="291"/>
      <c r="T1111" s="1114" t="s">
        <v>222</v>
      </c>
      <c r="U1111" s="1115"/>
      <c r="V1111" s="1119" t="str">
        <f>IF('statement of marks'!F84="","",'statement of marks'!F84)</f>
        <v/>
      </c>
      <c r="W1111" s="1119"/>
      <c r="X1111" s="1119"/>
      <c r="Y1111" s="1119"/>
      <c r="Z1111" s="1115" t="s">
        <v>0</v>
      </c>
      <c r="AA1111" s="1115"/>
      <c r="AB1111" s="1115"/>
      <c r="AC1111" s="1115"/>
      <c r="AD1111" s="1115"/>
      <c r="AE1111" s="1121" t="str">
        <f>IF('statement of marks'!H84="","",'statement of marks'!H84)</f>
        <v/>
      </c>
      <c r="AF1111" s="1121"/>
      <c r="AG1111" s="1121"/>
      <c r="AH1111" s="1122"/>
    </row>
    <row r="1112" spans="1:34" ht="19" customHeight="1">
      <c r="A1112" s="291"/>
      <c r="B1112" s="289" t="s">
        <v>28</v>
      </c>
      <c r="C1112" s="279" t="s">
        <v>97</v>
      </c>
      <c r="D1112" s="1111" t="s">
        <v>1</v>
      </c>
      <c r="E1112" s="1111"/>
      <c r="F1112" s="1111"/>
      <c r="G1112" s="1111" t="s">
        <v>21</v>
      </c>
      <c r="H1112" s="1111"/>
      <c r="I1112" s="1111"/>
      <c r="J1112" s="1111" t="s">
        <v>68</v>
      </c>
      <c r="K1112" s="1111"/>
      <c r="L1112" s="1111"/>
      <c r="M1112" s="1111" t="s">
        <v>98</v>
      </c>
      <c r="N1112" s="1111"/>
      <c r="O1112" s="1111"/>
      <c r="P1112" s="280" t="s">
        <v>278</v>
      </c>
      <c r="Q1112" s="1126"/>
      <c r="R1112" s="1126"/>
      <c r="S1112" s="291"/>
      <c r="T1112" s="289" t="s">
        <v>28</v>
      </c>
      <c r="U1112" s="279" t="s">
        <v>97</v>
      </c>
      <c r="V1112" s="1111" t="s">
        <v>1</v>
      </c>
      <c r="W1112" s="1111"/>
      <c r="X1112" s="1111"/>
      <c r="Y1112" s="1111" t="s">
        <v>21</v>
      </c>
      <c r="Z1112" s="1111"/>
      <c r="AA1112" s="1111"/>
      <c r="AB1112" s="1111" t="s">
        <v>68</v>
      </c>
      <c r="AC1112" s="1111"/>
      <c r="AD1112" s="1111"/>
      <c r="AE1112" s="1111" t="s">
        <v>98</v>
      </c>
      <c r="AF1112" s="1111"/>
      <c r="AG1112" s="1111"/>
      <c r="AH1112" s="280" t="s">
        <v>278</v>
      </c>
    </row>
    <row r="1113" spans="1:34" ht="19" customHeight="1">
      <c r="A1113" s="291"/>
      <c r="B1113" s="1104" t="s">
        <v>3</v>
      </c>
      <c r="C1113" s="1105"/>
      <c r="D1113" s="312">
        <f>IF('statement of marks'!M$6="","",'statement of marks'!M$6)</f>
        <v>5</v>
      </c>
      <c r="E1113" s="312">
        <f>IF('statement of marks'!N$6="","",'statement of marks'!N$6)</f>
        <v>5</v>
      </c>
      <c r="F1113" s="312">
        <f>IF('statement of marks'!O$6="","",'statement of marks'!O$6)</f>
        <v>10</v>
      </c>
      <c r="G1113" s="312">
        <f>IF('statement of marks'!P$6="","",'statement of marks'!P$6)</f>
        <v>5</v>
      </c>
      <c r="H1113" s="312">
        <f>IF('statement of marks'!Q$6="","",'statement of marks'!Q$6)</f>
        <v>5</v>
      </c>
      <c r="I1113" s="312">
        <f>IF('statement of marks'!R$6="","",'statement of marks'!R$6)</f>
        <v>10</v>
      </c>
      <c r="J1113" s="312">
        <f>IF('statement of marks'!S$6="","",'statement of marks'!S$6)</f>
        <v>5</v>
      </c>
      <c r="K1113" s="312">
        <f>IF('statement of marks'!T$6="","",'statement of marks'!T$6)</f>
        <v>5</v>
      </c>
      <c r="L1113" s="312">
        <f>IF('statement of marks'!U$6="","",'statement of marks'!U$6)</f>
        <v>10</v>
      </c>
      <c r="M1113" s="312">
        <f>IF('statement of marks'!W$6="","",'statement of marks'!W$6)</f>
        <v>50</v>
      </c>
      <c r="N1113" s="312">
        <f>IF('statement of marks'!X$6="","",'statement of marks'!X$6)</f>
        <v>20</v>
      </c>
      <c r="O1113" s="312">
        <f>IF('statement of marks'!Y$6="","",'statement of marks'!Y$6)</f>
        <v>70</v>
      </c>
      <c r="P1113" s="281">
        <f>IF('statement of marks'!Z$6="","",'statement of marks'!Z$6)</f>
        <v>100</v>
      </c>
      <c r="Q1113" s="1126"/>
      <c r="R1113" s="1126"/>
      <c r="S1113" s="291"/>
      <c r="T1113" s="1104" t="s">
        <v>3</v>
      </c>
      <c r="U1113" s="1105"/>
      <c r="V1113" s="312">
        <f>IF('statement of marks'!M$6="","",'statement of marks'!M$6)</f>
        <v>5</v>
      </c>
      <c r="W1113" s="312">
        <f>IF('statement of marks'!N$6="","",'statement of marks'!N$6)</f>
        <v>5</v>
      </c>
      <c r="X1113" s="312">
        <f>IF('statement of marks'!O$6="","",'statement of marks'!O$6)</f>
        <v>10</v>
      </c>
      <c r="Y1113" s="312">
        <f>IF('statement of marks'!P$6="","",'statement of marks'!P$6)</f>
        <v>5</v>
      </c>
      <c r="Z1113" s="312">
        <f>IF('statement of marks'!Q$6="","",'statement of marks'!Q$6)</f>
        <v>5</v>
      </c>
      <c r="AA1113" s="312">
        <f>IF('statement of marks'!R$6="","",'statement of marks'!R$6)</f>
        <v>10</v>
      </c>
      <c r="AB1113" s="312">
        <f>IF('statement of marks'!S$6="","",'statement of marks'!S$6)</f>
        <v>5</v>
      </c>
      <c r="AC1113" s="312">
        <f>IF('statement of marks'!T$6="","",'statement of marks'!T$6)</f>
        <v>5</v>
      </c>
      <c r="AD1113" s="312">
        <f>IF('statement of marks'!U$6="","",'statement of marks'!U$6)</f>
        <v>10</v>
      </c>
      <c r="AE1113" s="312">
        <f>IF('statement of marks'!W$6="","",'statement of marks'!W$6)</f>
        <v>50</v>
      </c>
      <c r="AF1113" s="312">
        <f>IF('statement of marks'!X$6="","",'statement of marks'!X$6)</f>
        <v>20</v>
      </c>
      <c r="AG1113" s="312">
        <f>IF('statement of marks'!Y$6="","",'statement of marks'!Y$6)</f>
        <v>70</v>
      </c>
      <c r="AH1113" s="281">
        <f>IF('statement of marks'!Z$6="","",'statement of marks'!Z$6)</f>
        <v>100</v>
      </c>
    </row>
    <row r="1114" spans="1:34" ht="19" customHeight="1">
      <c r="A1114" s="291"/>
      <c r="B1114" s="1114" t="str">
        <f>IF('statement of marks'!$M$3="","",'statement of marks'!$M$3)</f>
        <v>fgUnh</v>
      </c>
      <c r="C1114" s="1115"/>
      <c r="D1114" s="277" t="str">
        <f>IF('statement of marks'!M83="","",'statement of marks'!M83)</f>
        <v/>
      </c>
      <c r="E1114" s="277" t="str">
        <f>IF('statement of marks'!N83="","",'statement of marks'!N83)</f>
        <v/>
      </c>
      <c r="F1114" s="275" t="str">
        <f>IF('statement of marks'!O83="","",'statement of marks'!O83)</f>
        <v/>
      </c>
      <c r="G1114" s="277" t="str">
        <f>IF('statement of marks'!P83="","",'statement of marks'!P83)</f>
        <v/>
      </c>
      <c r="H1114" s="277" t="str">
        <f>IF('statement of marks'!Q83="","",'statement of marks'!Q83)</f>
        <v/>
      </c>
      <c r="I1114" s="275" t="str">
        <f>IF('statement of marks'!R83="","",'statement of marks'!R83)</f>
        <v/>
      </c>
      <c r="J1114" s="277" t="str">
        <f>IF('statement of marks'!S83="","",'statement of marks'!S83)</f>
        <v/>
      </c>
      <c r="K1114" s="277" t="str">
        <f>IF('statement of marks'!T83="","",'statement of marks'!T83)</f>
        <v/>
      </c>
      <c r="L1114" s="275" t="str">
        <f>IF('statement of marks'!U83="","",'statement of marks'!U83)</f>
        <v/>
      </c>
      <c r="M1114" s="277" t="str">
        <f>IF('statement of marks'!W83="","",'statement of marks'!W83)</f>
        <v/>
      </c>
      <c r="N1114" s="277" t="str">
        <f>IF('statement of marks'!X83="","",'statement of marks'!X83)</f>
        <v/>
      </c>
      <c r="O1114" s="275" t="str">
        <f>IF('statement of marks'!Y83="","",'statement of marks'!Y83)</f>
        <v/>
      </c>
      <c r="P1114" s="281" t="str">
        <f>IF('statement of marks'!Z83="","",'statement of marks'!Z83)</f>
        <v/>
      </c>
      <c r="Q1114" s="1126"/>
      <c r="R1114" s="1126"/>
      <c r="S1114" s="291"/>
      <c r="T1114" s="1114" t="str">
        <f>IF('statement of marks'!$M$3="","",'statement of marks'!$M$3)</f>
        <v>fgUnh</v>
      </c>
      <c r="U1114" s="1115"/>
      <c r="V1114" s="277" t="str">
        <f>IF('statement of marks'!M84="","",'statement of marks'!M84)</f>
        <v/>
      </c>
      <c r="W1114" s="277" t="str">
        <f>IF('statement of marks'!N84="","",'statement of marks'!N84)</f>
        <v/>
      </c>
      <c r="X1114" s="275" t="str">
        <f>IF('statement of marks'!O84="","",'statement of marks'!O84)</f>
        <v/>
      </c>
      <c r="Y1114" s="277" t="str">
        <f>IF('statement of marks'!P84="","",'statement of marks'!P84)</f>
        <v/>
      </c>
      <c r="Z1114" s="277" t="str">
        <f>IF('statement of marks'!Q84="","",'statement of marks'!Q84)</f>
        <v/>
      </c>
      <c r="AA1114" s="275" t="str">
        <f>IF('statement of marks'!R84="","",'statement of marks'!R84)</f>
        <v/>
      </c>
      <c r="AB1114" s="277" t="str">
        <f>IF('statement of marks'!S84="","",'statement of marks'!S84)</f>
        <v/>
      </c>
      <c r="AC1114" s="277" t="str">
        <f>IF('statement of marks'!T84="","",'statement of marks'!T84)</f>
        <v/>
      </c>
      <c r="AD1114" s="275" t="str">
        <f>IF('statement of marks'!U84="","",'statement of marks'!U84)</f>
        <v/>
      </c>
      <c r="AE1114" s="277" t="str">
        <f>IF('statement of marks'!W84="","",'statement of marks'!W84)</f>
        <v/>
      </c>
      <c r="AF1114" s="277" t="str">
        <f>IF('statement of marks'!X84="","",'statement of marks'!X84)</f>
        <v/>
      </c>
      <c r="AG1114" s="275" t="str">
        <f>IF('statement of marks'!Y84="","",'statement of marks'!Y84)</f>
        <v/>
      </c>
      <c r="AH1114" s="281" t="str">
        <f>IF('statement of marks'!Z84="","",'statement of marks'!Z84)</f>
        <v/>
      </c>
    </row>
    <row r="1115" spans="1:34" ht="19" customHeight="1">
      <c r="A1115" s="291"/>
      <c r="B1115" s="1114" t="str">
        <f>IF('statement of marks'!$AI$3="","",'statement of marks'!$AI$3)</f>
        <v>vaxszth</v>
      </c>
      <c r="C1115" s="1115"/>
      <c r="D1115" s="277" t="str">
        <f>IF('statement of marks'!AI83="","",'statement of marks'!AI83)</f>
        <v/>
      </c>
      <c r="E1115" s="277" t="str">
        <f>IF('statement of marks'!AJ83="","",'statement of marks'!AJ83)</f>
        <v/>
      </c>
      <c r="F1115" s="275" t="str">
        <f>IF('statement of marks'!AK83="","",'statement of marks'!AK83)</f>
        <v/>
      </c>
      <c r="G1115" s="277" t="str">
        <f>IF('statement of marks'!AL83="","",'statement of marks'!AL83)</f>
        <v/>
      </c>
      <c r="H1115" s="277" t="str">
        <f>IF('statement of marks'!AM83="","",'statement of marks'!AM83)</f>
        <v/>
      </c>
      <c r="I1115" s="275" t="str">
        <f>IF('statement of marks'!AN83="","",'statement of marks'!AN83)</f>
        <v/>
      </c>
      <c r="J1115" s="277" t="str">
        <f>IF('statement of marks'!AO83="","",'statement of marks'!AO83)</f>
        <v/>
      </c>
      <c r="K1115" s="277" t="str">
        <f>IF('statement of marks'!AP83="","",'statement of marks'!AP83)</f>
        <v/>
      </c>
      <c r="L1115" s="275" t="str">
        <f>IF('statement of marks'!AQ83="","",'statement of marks'!AQ83)</f>
        <v/>
      </c>
      <c r="M1115" s="277" t="str">
        <f>IF('statement of marks'!AS83="","",'statement of marks'!AS83)</f>
        <v/>
      </c>
      <c r="N1115" s="277" t="str">
        <f>IF('statement of marks'!AT83="","",'statement of marks'!AT83)</f>
        <v/>
      </c>
      <c r="O1115" s="275" t="str">
        <f>IF('statement of marks'!AU83="","",'statement of marks'!AU83)</f>
        <v/>
      </c>
      <c r="P1115" s="281" t="str">
        <f>IF('statement of marks'!AV83="","",'statement of marks'!AV83)</f>
        <v/>
      </c>
      <c r="Q1115" s="1126"/>
      <c r="R1115" s="1126"/>
      <c r="S1115" s="291"/>
      <c r="T1115" s="1114" t="str">
        <f>IF('statement of marks'!$AI$3="","",'statement of marks'!$AI$3)</f>
        <v>vaxszth</v>
      </c>
      <c r="U1115" s="1115"/>
      <c r="V1115" s="277" t="str">
        <f>IF('statement of marks'!AI84="","",'statement of marks'!AI84)</f>
        <v/>
      </c>
      <c r="W1115" s="277" t="str">
        <f>IF('statement of marks'!AJ84="","",'statement of marks'!AJ84)</f>
        <v/>
      </c>
      <c r="X1115" s="275" t="str">
        <f>IF('statement of marks'!AK84="","",'statement of marks'!AK84)</f>
        <v/>
      </c>
      <c r="Y1115" s="277" t="str">
        <f>IF('statement of marks'!AL84="","",'statement of marks'!AL84)</f>
        <v/>
      </c>
      <c r="Z1115" s="277" t="str">
        <f>IF('statement of marks'!AM84="","",'statement of marks'!AM84)</f>
        <v/>
      </c>
      <c r="AA1115" s="275" t="str">
        <f>IF('statement of marks'!AN84="","",'statement of marks'!AN84)</f>
        <v/>
      </c>
      <c r="AB1115" s="277" t="str">
        <f>IF('statement of marks'!AO84="","",'statement of marks'!AO84)</f>
        <v/>
      </c>
      <c r="AC1115" s="277" t="str">
        <f>IF('statement of marks'!AP84="","",'statement of marks'!AP84)</f>
        <v/>
      </c>
      <c r="AD1115" s="275" t="str">
        <f>IF('statement of marks'!AQ84="","",'statement of marks'!AQ84)</f>
        <v/>
      </c>
      <c r="AE1115" s="277" t="str">
        <f>IF('statement of marks'!AS84="","",'statement of marks'!AS84)</f>
        <v/>
      </c>
      <c r="AF1115" s="277" t="str">
        <f>IF('statement of marks'!AT84="","",'statement of marks'!AT84)</f>
        <v/>
      </c>
      <c r="AG1115" s="275" t="str">
        <f>IF('statement of marks'!AU84="","",'statement of marks'!AU84)</f>
        <v/>
      </c>
      <c r="AH1115" s="281" t="str">
        <f>IF('statement of marks'!AV84="","",'statement of marks'!AV84)</f>
        <v/>
      </c>
    </row>
    <row r="1116" spans="1:34" ht="19" customHeight="1">
      <c r="A1116" s="291"/>
      <c r="B1116" s="1114" t="str">
        <f>IF('statement of marks'!BE83="s","laLd`r",IF('statement of marks'!BE83="u","mnwZ",IF('statement of marks'!BE83="g","xqtjkrh",IF('statement of marks'!BE83="p","iatkch",IF('statement of marks'!BE83="sd","fla/kh","r`rh; Hkk""kk")))))</f>
        <v>r`rh; Hkk"kk</v>
      </c>
      <c r="C1116" s="1115"/>
      <c r="D1116" s="277" t="str">
        <f>IF('statement of marks'!BF83="","",'statement of marks'!BF83)</f>
        <v/>
      </c>
      <c r="E1116" s="277" t="str">
        <f>IF('statement of marks'!BG83="","",'statement of marks'!BG83)</f>
        <v/>
      </c>
      <c r="F1116" s="275" t="str">
        <f>IF('statement of marks'!BH83="","",'statement of marks'!BH83)</f>
        <v/>
      </c>
      <c r="G1116" s="277" t="str">
        <f>IF('statement of marks'!BI83="","",'statement of marks'!BI83)</f>
        <v/>
      </c>
      <c r="H1116" s="277" t="str">
        <f>IF('statement of marks'!BJ83="","",'statement of marks'!BJ83)</f>
        <v/>
      </c>
      <c r="I1116" s="275" t="str">
        <f>IF('statement of marks'!BK83="","",'statement of marks'!BK83)</f>
        <v/>
      </c>
      <c r="J1116" s="277" t="str">
        <f>IF('statement of marks'!BL83="","",'statement of marks'!BL83)</f>
        <v/>
      </c>
      <c r="K1116" s="277" t="str">
        <f>IF('statement of marks'!BM83="","",'statement of marks'!BM83)</f>
        <v/>
      </c>
      <c r="L1116" s="275" t="str">
        <f>IF('statement of marks'!BN83="","",'statement of marks'!BN83)</f>
        <v/>
      </c>
      <c r="M1116" s="277" t="str">
        <f>IF('statement of marks'!BP83="","",'statement of marks'!BP83)</f>
        <v/>
      </c>
      <c r="N1116" s="277" t="str">
        <f>IF('statement of marks'!BQ83="","",'statement of marks'!BQ83)</f>
        <v/>
      </c>
      <c r="O1116" s="275" t="str">
        <f>IF('statement of marks'!BR83="","",'statement of marks'!BR83)</f>
        <v/>
      </c>
      <c r="P1116" s="281" t="str">
        <f>IF('statement of marks'!BS83="","",'statement of marks'!BS83)</f>
        <v/>
      </c>
      <c r="Q1116" s="1126"/>
      <c r="R1116" s="1126"/>
      <c r="S1116" s="291"/>
      <c r="T1116" s="1114" t="str">
        <f>IF('statement of marks'!BE84="s","laLd`r",IF('statement of marks'!BE84="u","mnwZ",IF('statement of marks'!BE84="g","xqtjkrh",IF('statement of marks'!BE84="p","iatkch",IF('statement of marks'!BE84="sd","fla/kh","r`rh; Hkk""kk")))))</f>
        <v>r`rh; Hkk"kk</v>
      </c>
      <c r="U1116" s="1115"/>
      <c r="V1116" s="277" t="str">
        <f>IF('statement of marks'!BF84="","",'statement of marks'!BF84)</f>
        <v/>
      </c>
      <c r="W1116" s="277" t="str">
        <f>IF('statement of marks'!BG84="","",'statement of marks'!BG84)</f>
        <v/>
      </c>
      <c r="X1116" s="275" t="str">
        <f>IF('statement of marks'!BH84="","",'statement of marks'!BH84)</f>
        <v/>
      </c>
      <c r="Y1116" s="277" t="str">
        <f>IF('statement of marks'!BI84="","",'statement of marks'!BI84)</f>
        <v/>
      </c>
      <c r="Z1116" s="277" t="str">
        <f>IF('statement of marks'!BJ84="","",'statement of marks'!BJ84)</f>
        <v/>
      </c>
      <c r="AA1116" s="275" t="str">
        <f>IF('statement of marks'!BK84="","",'statement of marks'!BK84)</f>
        <v/>
      </c>
      <c r="AB1116" s="277" t="str">
        <f>IF('statement of marks'!BL84="","",'statement of marks'!BL84)</f>
        <v/>
      </c>
      <c r="AC1116" s="277" t="str">
        <f>IF('statement of marks'!BM84="","",'statement of marks'!BM84)</f>
        <v/>
      </c>
      <c r="AD1116" s="275" t="str">
        <f>IF('statement of marks'!BN84="","",'statement of marks'!BN84)</f>
        <v/>
      </c>
      <c r="AE1116" s="277" t="str">
        <f>IF('statement of marks'!BP84="","",'statement of marks'!BP84)</f>
        <v/>
      </c>
      <c r="AF1116" s="277" t="str">
        <f>IF('statement of marks'!BQ84="","",'statement of marks'!BQ84)</f>
        <v/>
      </c>
      <c r="AG1116" s="275" t="str">
        <f>IF('statement of marks'!BR84="","",'statement of marks'!BR84)</f>
        <v/>
      </c>
      <c r="AH1116" s="281" t="str">
        <f>IF('statement of marks'!BS84="","",'statement of marks'!BS84)</f>
        <v/>
      </c>
    </row>
    <row r="1117" spans="1:34" ht="19" customHeight="1">
      <c r="A1117" s="291"/>
      <c r="B1117" s="1114" t="str">
        <f>IF('statement of marks'!$CB$3="","",'statement of marks'!$CB$3)</f>
        <v>xf.kr</v>
      </c>
      <c r="C1117" s="1115"/>
      <c r="D1117" s="277" t="str">
        <f>IF('statement of marks'!CB83="","",'statement of marks'!CB83)</f>
        <v/>
      </c>
      <c r="E1117" s="277" t="str">
        <f>IF('statement of marks'!CC83="","",'statement of marks'!CC83)</f>
        <v/>
      </c>
      <c r="F1117" s="275" t="str">
        <f>IF('statement of marks'!CD83="","",'statement of marks'!CD83)</f>
        <v/>
      </c>
      <c r="G1117" s="277" t="str">
        <f>IF('statement of marks'!CE83="","",'statement of marks'!CE83)</f>
        <v/>
      </c>
      <c r="H1117" s="277" t="str">
        <f>IF('statement of marks'!CF83="","",'statement of marks'!CF83)</f>
        <v/>
      </c>
      <c r="I1117" s="275" t="str">
        <f>IF('statement of marks'!CG83="","",'statement of marks'!CG83)</f>
        <v/>
      </c>
      <c r="J1117" s="277" t="str">
        <f>IF('statement of marks'!CH83="","",'statement of marks'!CH83)</f>
        <v/>
      </c>
      <c r="K1117" s="277" t="str">
        <f>IF('statement of marks'!CI83="","",'statement of marks'!CI83)</f>
        <v/>
      </c>
      <c r="L1117" s="275" t="str">
        <f>IF('statement of marks'!CJ83="","",'statement of marks'!CJ83)</f>
        <v/>
      </c>
      <c r="M1117" s="277" t="str">
        <f>IF('statement of marks'!CL83="","",'statement of marks'!CL83)</f>
        <v/>
      </c>
      <c r="N1117" s="277" t="str">
        <f>IF('statement of marks'!CM83="","",'statement of marks'!CM83)</f>
        <v/>
      </c>
      <c r="O1117" s="275" t="str">
        <f>IF('statement of marks'!CN83="","",'statement of marks'!CN83)</f>
        <v/>
      </c>
      <c r="P1117" s="281" t="str">
        <f>IF('statement of marks'!CO83="","",'statement of marks'!CO83)</f>
        <v/>
      </c>
      <c r="Q1117" s="1126"/>
      <c r="R1117" s="1126"/>
      <c r="S1117" s="291"/>
      <c r="T1117" s="1114" t="str">
        <f>IF('statement of marks'!$CB$3="","",'statement of marks'!$CB$3)</f>
        <v>xf.kr</v>
      </c>
      <c r="U1117" s="1115"/>
      <c r="V1117" s="277" t="str">
        <f>IF('statement of marks'!CB84="","",'statement of marks'!CB84)</f>
        <v/>
      </c>
      <c r="W1117" s="277" t="str">
        <f>IF('statement of marks'!CC84="","",'statement of marks'!CC84)</f>
        <v/>
      </c>
      <c r="X1117" s="275" t="str">
        <f>IF('statement of marks'!CD84="","",'statement of marks'!CD84)</f>
        <v/>
      </c>
      <c r="Y1117" s="277" t="str">
        <f>IF('statement of marks'!CE84="","",'statement of marks'!CE84)</f>
        <v/>
      </c>
      <c r="Z1117" s="277" t="str">
        <f>IF('statement of marks'!CF84="","",'statement of marks'!CF84)</f>
        <v/>
      </c>
      <c r="AA1117" s="275" t="str">
        <f>IF('statement of marks'!CG84="","",'statement of marks'!CG84)</f>
        <v/>
      </c>
      <c r="AB1117" s="277" t="str">
        <f>IF('statement of marks'!CH84="","",'statement of marks'!CH84)</f>
        <v/>
      </c>
      <c r="AC1117" s="277" t="str">
        <f>IF('statement of marks'!CI84="","",'statement of marks'!CI84)</f>
        <v/>
      </c>
      <c r="AD1117" s="275" t="str">
        <f>IF('statement of marks'!CJ84="","",'statement of marks'!CJ84)</f>
        <v/>
      </c>
      <c r="AE1117" s="277" t="str">
        <f>IF('statement of marks'!CL84="","",'statement of marks'!CL84)</f>
        <v/>
      </c>
      <c r="AF1117" s="277" t="str">
        <f>IF('statement of marks'!CM84="","",'statement of marks'!CM84)</f>
        <v/>
      </c>
      <c r="AG1117" s="275" t="str">
        <f>IF('statement of marks'!CN84="","",'statement of marks'!CN84)</f>
        <v/>
      </c>
      <c r="AH1117" s="281" t="str">
        <f>IF('statement of marks'!CO84="","",'statement of marks'!CO84)</f>
        <v/>
      </c>
    </row>
    <row r="1118" spans="1:34" ht="19" customHeight="1">
      <c r="A1118" s="291"/>
      <c r="B1118" s="1114" t="str">
        <f>IF('statement of marks'!$CX$3="","",'statement of marks'!$CX$3)</f>
        <v>foKku</v>
      </c>
      <c r="C1118" s="1115"/>
      <c r="D1118" s="277" t="str">
        <f>IF('statement of marks'!CX83="","",'statement of marks'!CX83)</f>
        <v/>
      </c>
      <c r="E1118" s="277" t="str">
        <f>IF('statement of marks'!CY83="","",'statement of marks'!CY83)</f>
        <v/>
      </c>
      <c r="F1118" s="275" t="str">
        <f>IF('statement of marks'!CZ83="","",'statement of marks'!CZ83)</f>
        <v/>
      </c>
      <c r="G1118" s="277" t="str">
        <f>IF('statement of marks'!DA83="","",'statement of marks'!DA83)</f>
        <v/>
      </c>
      <c r="H1118" s="277" t="str">
        <f>IF('statement of marks'!DB83="","",'statement of marks'!DB83)</f>
        <v/>
      </c>
      <c r="I1118" s="275" t="str">
        <f>IF('statement of marks'!DC83="","",'statement of marks'!DC83)</f>
        <v/>
      </c>
      <c r="J1118" s="277" t="str">
        <f>IF('statement of marks'!DD83="","",'statement of marks'!DD83)</f>
        <v/>
      </c>
      <c r="K1118" s="277" t="str">
        <f>IF('statement of marks'!DE83="","",'statement of marks'!DE83)</f>
        <v/>
      </c>
      <c r="L1118" s="275" t="str">
        <f>IF('statement of marks'!DF83="","",'statement of marks'!DF83)</f>
        <v/>
      </c>
      <c r="M1118" s="277" t="str">
        <f>IF('statement of marks'!DH83="","",'statement of marks'!DH83)</f>
        <v/>
      </c>
      <c r="N1118" s="277" t="str">
        <f>IF('statement of marks'!DI83="","",'statement of marks'!DI83)</f>
        <v/>
      </c>
      <c r="O1118" s="275" t="str">
        <f>IF('statement of marks'!DJ83="","",'statement of marks'!DJ83)</f>
        <v/>
      </c>
      <c r="P1118" s="281" t="str">
        <f>IF('statement of marks'!DK83="","",'statement of marks'!DK83)</f>
        <v/>
      </c>
      <c r="Q1118" s="1126"/>
      <c r="R1118" s="1126"/>
      <c r="S1118" s="291"/>
      <c r="T1118" s="1114" t="str">
        <f>IF('statement of marks'!$CX$3="","",'statement of marks'!$CX$3)</f>
        <v>foKku</v>
      </c>
      <c r="U1118" s="1115"/>
      <c r="V1118" s="277" t="str">
        <f>IF('statement of marks'!CX84="","",'statement of marks'!CX84)</f>
        <v/>
      </c>
      <c r="W1118" s="277" t="str">
        <f>IF('statement of marks'!CY84="","",'statement of marks'!CY84)</f>
        <v/>
      </c>
      <c r="X1118" s="275" t="str">
        <f>IF('statement of marks'!CZ84="","",'statement of marks'!CZ84)</f>
        <v/>
      </c>
      <c r="Y1118" s="277" t="str">
        <f>IF('statement of marks'!DA84="","",'statement of marks'!DA84)</f>
        <v/>
      </c>
      <c r="Z1118" s="277" t="str">
        <f>IF('statement of marks'!DB84="","",'statement of marks'!DB84)</f>
        <v/>
      </c>
      <c r="AA1118" s="275" t="str">
        <f>IF('statement of marks'!DC84="","",'statement of marks'!DC84)</f>
        <v/>
      </c>
      <c r="AB1118" s="277" t="str">
        <f>IF('statement of marks'!DD84="","",'statement of marks'!DD84)</f>
        <v/>
      </c>
      <c r="AC1118" s="277" t="str">
        <f>IF('statement of marks'!DE84="","",'statement of marks'!DE84)</f>
        <v/>
      </c>
      <c r="AD1118" s="275" t="str">
        <f>IF('statement of marks'!DF84="","",'statement of marks'!DF84)</f>
        <v/>
      </c>
      <c r="AE1118" s="277" t="str">
        <f>IF('statement of marks'!DH84="","",'statement of marks'!DH84)</f>
        <v/>
      </c>
      <c r="AF1118" s="277" t="str">
        <f>IF('statement of marks'!DI84="","",'statement of marks'!DI84)</f>
        <v/>
      </c>
      <c r="AG1118" s="275" t="str">
        <f>IF('statement of marks'!DJ84="","",'statement of marks'!DJ84)</f>
        <v/>
      </c>
      <c r="AH1118" s="281" t="str">
        <f>IF('statement of marks'!DK84="","",'statement of marks'!DK84)</f>
        <v/>
      </c>
    </row>
    <row r="1119" spans="1:34" ht="19" customHeight="1">
      <c r="A1119" s="291"/>
      <c r="B1119" s="1114" t="str">
        <f>IF('statement of marks'!$DT$3="","",'statement of marks'!$DT$3)</f>
        <v>lkekftd foKku</v>
      </c>
      <c r="C1119" s="1115"/>
      <c r="D1119" s="277" t="str">
        <f>IF('statement of marks'!DT83="","",'statement of marks'!DT83)</f>
        <v/>
      </c>
      <c r="E1119" s="277" t="str">
        <f>IF('statement of marks'!DU83="","",'statement of marks'!DU83)</f>
        <v/>
      </c>
      <c r="F1119" s="275" t="str">
        <f>IF('statement of marks'!DV83="","",'statement of marks'!DV83)</f>
        <v/>
      </c>
      <c r="G1119" s="277" t="str">
        <f>IF('statement of marks'!DW83="","",'statement of marks'!DW83)</f>
        <v/>
      </c>
      <c r="H1119" s="277" t="str">
        <f>IF('statement of marks'!DX83="","",'statement of marks'!DX83)</f>
        <v/>
      </c>
      <c r="I1119" s="275" t="str">
        <f>IF('statement of marks'!DY83="","",'statement of marks'!DY83)</f>
        <v/>
      </c>
      <c r="J1119" s="277" t="str">
        <f>IF('statement of marks'!DZ83="","",'statement of marks'!DZ83)</f>
        <v/>
      </c>
      <c r="K1119" s="277" t="str">
        <f>IF('statement of marks'!EA83="","",'statement of marks'!EA83)</f>
        <v/>
      </c>
      <c r="L1119" s="275" t="str">
        <f>IF('statement of marks'!EB83="","",'statement of marks'!EB83)</f>
        <v/>
      </c>
      <c r="M1119" s="277" t="str">
        <f>IF('statement of marks'!ED83="","",'statement of marks'!ED83)</f>
        <v/>
      </c>
      <c r="N1119" s="277" t="str">
        <f>IF('statement of marks'!EE83="","",'statement of marks'!EE83)</f>
        <v/>
      </c>
      <c r="O1119" s="275" t="str">
        <f>IF('statement of marks'!EF83="","",'statement of marks'!EF83)</f>
        <v/>
      </c>
      <c r="P1119" s="281" t="str">
        <f>IF('statement of marks'!EG83="","",'statement of marks'!EG83)</f>
        <v/>
      </c>
      <c r="Q1119" s="1126"/>
      <c r="R1119" s="1126"/>
      <c r="S1119" s="291"/>
      <c r="T1119" s="1114" t="str">
        <f>IF('statement of marks'!$DT$3="","",'statement of marks'!$DT$3)</f>
        <v>lkekftd foKku</v>
      </c>
      <c r="U1119" s="1115"/>
      <c r="V1119" s="277" t="str">
        <f>IF('statement of marks'!DT84="","",'statement of marks'!DT84)</f>
        <v/>
      </c>
      <c r="W1119" s="277" t="str">
        <f>IF('statement of marks'!DU84="","",'statement of marks'!DU84)</f>
        <v/>
      </c>
      <c r="X1119" s="275" t="str">
        <f>IF('statement of marks'!DV84="","",'statement of marks'!DV84)</f>
        <v/>
      </c>
      <c r="Y1119" s="277" t="str">
        <f>IF('statement of marks'!DW84="","",'statement of marks'!DW84)</f>
        <v/>
      </c>
      <c r="Z1119" s="277" t="str">
        <f>IF('statement of marks'!DX84="","",'statement of marks'!DX84)</f>
        <v/>
      </c>
      <c r="AA1119" s="275" t="str">
        <f>IF('statement of marks'!DY84="","",'statement of marks'!DY84)</f>
        <v/>
      </c>
      <c r="AB1119" s="277" t="str">
        <f>IF('statement of marks'!DZ84="","",'statement of marks'!DZ84)</f>
        <v/>
      </c>
      <c r="AC1119" s="277" t="str">
        <f>IF('statement of marks'!EA84="","",'statement of marks'!EA84)</f>
        <v/>
      </c>
      <c r="AD1119" s="275" t="str">
        <f>IF('statement of marks'!EB84="","",'statement of marks'!EB84)</f>
        <v/>
      </c>
      <c r="AE1119" s="277" t="str">
        <f>IF('statement of marks'!ED84="","",'statement of marks'!ED84)</f>
        <v/>
      </c>
      <c r="AF1119" s="277" t="str">
        <f>IF('statement of marks'!EE84="","",'statement of marks'!EE84)</f>
        <v/>
      </c>
      <c r="AG1119" s="275" t="str">
        <f>IF('statement of marks'!EF84="","",'statement of marks'!EF84)</f>
        <v/>
      </c>
      <c r="AH1119" s="281" t="str">
        <f>IF('statement of marks'!EG84="","",'statement of marks'!EG84)</f>
        <v/>
      </c>
    </row>
    <row r="1120" spans="1:34" ht="19" customHeight="1">
      <c r="A1120" s="291"/>
      <c r="B1120" s="1117" t="s">
        <v>271</v>
      </c>
      <c r="C1120" s="1118"/>
      <c r="D1120" s="1111" t="s">
        <v>1</v>
      </c>
      <c r="E1120" s="1111"/>
      <c r="F1120" s="1111"/>
      <c r="G1120" s="1111" t="s">
        <v>21</v>
      </c>
      <c r="H1120" s="1111"/>
      <c r="I1120" s="1111"/>
      <c r="J1120" s="1111" t="s">
        <v>272</v>
      </c>
      <c r="K1120" s="1111"/>
      <c r="L1120" s="1111"/>
      <c r="M1120" s="1111" t="s">
        <v>68</v>
      </c>
      <c r="N1120" s="1111"/>
      <c r="O1120" s="1111"/>
      <c r="P1120" s="282"/>
      <c r="Q1120" s="1126"/>
      <c r="R1120" s="1126"/>
      <c r="S1120" s="291"/>
      <c r="T1120" s="1117" t="s">
        <v>271</v>
      </c>
      <c r="U1120" s="1118"/>
      <c r="V1120" s="1111" t="s">
        <v>1</v>
      </c>
      <c r="W1120" s="1111"/>
      <c r="X1120" s="1111"/>
      <c r="Y1120" s="1111" t="s">
        <v>21</v>
      </c>
      <c r="Z1120" s="1111"/>
      <c r="AA1120" s="1111"/>
      <c r="AB1120" s="1111" t="s">
        <v>272</v>
      </c>
      <c r="AC1120" s="1111"/>
      <c r="AD1120" s="1111"/>
      <c r="AE1120" s="1111" t="s">
        <v>68</v>
      </c>
      <c r="AF1120" s="1111"/>
      <c r="AG1120" s="1111"/>
      <c r="AH1120" s="282"/>
    </row>
    <row r="1121" spans="1:34" ht="19" customHeight="1">
      <c r="A1121" s="291"/>
      <c r="B1121" s="1104" t="s">
        <v>3</v>
      </c>
      <c r="C1121" s="1105"/>
      <c r="D1121" s="1116">
        <f>IF('statement of marks'!EP$6="","",'statement of marks'!EP$6)</f>
        <v>20</v>
      </c>
      <c r="E1121" s="1116"/>
      <c r="F1121" s="1116"/>
      <c r="G1121" s="1116">
        <f>IF('statement of marks'!EQ$6="","",'statement of marks'!EQ$6)</f>
        <v>20</v>
      </c>
      <c r="H1121" s="1116"/>
      <c r="I1121" s="1116"/>
      <c r="J1121" s="1116">
        <f>IF('statement of marks'!ES$6="","",'statement of marks'!ES$6)</f>
        <v>20</v>
      </c>
      <c r="K1121" s="1116"/>
      <c r="L1121" s="1116"/>
      <c r="M1121" s="1116">
        <f>IF('statement of marks'!EY$6="","",'statement of marks'!ER$6)</f>
        <v>20</v>
      </c>
      <c r="N1121" s="1116"/>
      <c r="O1121" s="1116"/>
      <c r="P1121" s="283"/>
      <c r="Q1121" s="1126"/>
      <c r="R1121" s="1126"/>
      <c r="S1121" s="291"/>
      <c r="T1121" s="1104" t="s">
        <v>3</v>
      </c>
      <c r="U1121" s="1105"/>
      <c r="V1121" s="1116">
        <f>IF('statement of marks'!EP$6="","",'statement of marks'!EP$6)</f>
        <v>20</v>
      </c>
      <c r="W1121" s="1116"/>
      <c r="X1121" s="1116"/>
      <c r="Y1121" s="1116">
        <f>IF('statement of marks'!EQ$6="","",'statement of marks'!EQ$6)</f>
        <v>20</v>
      </c>
      <c r="Z1121" s="1116"/>
      <c r="AA1121" s="1116"/>
      <c r="AB1121" s="1116">
        <f>IF('statement of marks'!ES$6="","",'statement of marks'!ES$6)</f>
        <v>20</v>
      </c>
      <c r="AC1121" s="1116"/>
      <c r="AD1121" s="1116"/>
      <c r="AE1121" s="1116">
        <f>IF('statement of marks'!EY$6="","",'statement of marks'!ER$6)</f>
        <v>20</v>
      </c>
      <c r="AF1121" s="1116"/>
      <c r="AG1121" s="1116"/>
      <c r="AH1121" s="283"/>
    </row>
    <row r="1122" spans="1:34" ht="19" customHeight="1">
      <c r="A1122" s="291"/>
      <c r="B1122" s="1114" t="str">
        <f>IF('statement of marks'!$EP$3="","",'statement of marks'!$EP$3)</f>
        <v>dk;kZuqHko</v>
      </c>
      <c r="C1122" s="1115"/>
      <c r="D1122" s="1103" t="str">
        <f>IF('statement of marks'!EP83="","",'statement of marks'!EP83)</f>
        <v/>
      </c>
      <c r="E1122" s="1103"/>
      <c r="F1122" s="1103"/>
      <c r="G1122" s="1103" t="str">
        <f>IF('statement of marks'!EQ83="","",'statement of marks'!EQ83)</f>
        <v/>
      </c>
      <c r="H1122" s="1103"/>
      <c r="I1122" s="1103"/>
      <c r="J1122" s="1103" t="str">
        <f>IF('statement of marks'!ES83="","",'statement of marks'!ES83)</f>
        <v/>
      </c>
      <c r="K1122" s="1103"/>
      <c r="L1122" s="1103"/>
      <c r="M1122" s="1103" t="str">
        <f>IF('statement of marks'!ER83="","",'statement of marks'!ER83)</f>
        <v/>
      </c>
      <c r="N1122" s="1103"/>
      <c r="O1122" s="1103"/>
      <c r="P1122" s="284"/>
      <c r="Q1122" s="1126"/>
      <c r="R1122" s="1126"/>
      <c r="S1122" s="291"/>
      <c r="T1122" s="1114" t="str">
        <f>IF('statement of marks'!$EP$3="","",'statement of marks'!$EP$3)</f>
        <v>dk;kZuqHko</v>
      </c>
      <c r="U1122" s="1115"/>
      <c r="V1122" s="1103" t="str">
        <f>IF('statement of marks'!EP84="","",'statement of marks'!EP84)</f>
        <v/>
      </c>
      <c r="W1122" s="1103"/>
      <c r="X1122" s="1103"/>
      <c r="Y1122" s="1103" t="str">
        <f>IF('statement of marks'!EQ84="","",'statement of marks'!EQ84)</f>
        <v/>
      </c>
      <c r="Z1122" s="1103"/>
      <c r="AA1122" s="1103"/>
      <c r="AB1122" s="1103" t="str">
        <f>IF('statement of marks'!ES84="","",'statement of marks'!ES84)</f>
        <v/>
      </c>
      <c r="AC1122" s="1103"/>
      <c r="AD1122" s="1103"/>
      <c r="AE1122" s="1103" t="str">
        <f>IF('statement of marks'!ER84="","",'statement of marks'!ER84)</f>
        <v/>
      </c>
      <c r="AF1122" s="1103"/>
      <c r="AG1122" s="1103"/>
      <c r="AH1122" s="284"/>
    </row>
    <row r="1123" spans="1:34" ht="19" customHeight="1">
      <c r="A1123" s="291"/>
      <c r="B1123" s="1112" t="str">
        <f>IF('statement of marks'!$EZ$3="","",'statement of marks'!$EZ$3)</f>
        <v>dyk f'k{kk</v>
      </c>
      <c r="C1123" s="1113"/>
      <c r="D1123" s="1103" t="str">
        <f>IF('statement of marks'!EZ83="","",'statement of marks'!EZ83)</f>
        <v/>
      </c>
      <c r="E1123" s="1103"/>
      <c r="F1123" s="1103"/>
      <c r="G1123" s="1103" t="str">
        <f>IF('statement of marks'!FA83="","",'statement of marks'!FA83)</f>
        <v/>
      </c>
      <c r="H1123" s="1103"/>
      <c r="I1123" s="1103"/>
      <c r="J1123" s="1103" t="str">
        <f>IF('statement of marks'!FC83="","",'statement of marks'!FC83)</f>
        <v/>
      </c>
      <c r="K1123" s="1103"/>
      <c r="L1123" s="1103"/>
      <c r="M1123" s="1103" t="str">
        <f>IF('statement of marks'!FB83="","",'statement of marks'!FB83)</f>
        <v/>
      </c>
      <c r="N1123" s="1103"/>
      <c r="O1123" s="1103"/>
      <c r="P1123" s="284"/>
      <c r="Q1123" s="1126"/>
      <c r="R1123" s="1126"/>
      <c r="S1123" s="291"/>
      <c r="T1123" s="1112" t="str">
        <f>IF('statement of marks'!$EZ$3="","",'statement of marks'!$EZ$3)</f>
        <v>dyk f'k{kk</v>
      </c>
      <c r="U1123" s="1113"/>
      <c r="V1123" s="1103" t="str">
        <f>IF('statement of marks'!EZ84="","",'statement of marks'!EZ84)</f>
        <v/>
      </c>
      <c r="W1123" s="1103"/>
      <c r="X1123" s="1103"/>
      <c r="Y1123" s="1103" t="str">
        <f>IF('statement of marks'!FA84="","",'statement of marks'!FA84)</f>
        <v/>
      </c>
      <c r="Z1123" s="1103"/>
      <c r="AA1123" s="1103"/>
      <c r="AB1123" s="1103" t="str">
        <f>IF('statement of marks'!FC84="","",'statement of marks'!FC84)</f>
        <v/>
      </c>
      <c r="AC1123" s="1103"/>
      <c r="AD1123" s="1103"/>
      <c r="AE1123" s="1103" t="str">
        <f>IF('statement of marks'!FB84="","",'statement of marks'!FB84)</f>
        <v/>
      </c>
      <c r="AF1123" s="1103"/>
      <c r="AG1123" s="1103"/>
      <c r="AH1123" s="284"/>
    </row>
    <row r="1124" spans="1:34" ht="19" customHeight="1">
      <c r="A1124" s="291"/>
      <c r="B1124" s="1109" t="str">
        <f>IF('statement of marks'!$FJ$3="","",'statement of marks'!$FJ$3)</f>
        <v>LokLF; ,oe~ 'kkjhfjd f'k{kk</v>
      </c>
      <c r="C1124" s="1110"/>
      <c r="D1124" s="1103" t="str">
        <f>IF('statement of marks'!FJ83="","",'statement of marks'!FJ83)</f>
        <v/>
      </c>
      <c r="E1124" s="1103"/>
      <c r="F1124" s="1103"/>
      <c r="G1124" s="1103" t="str">
        <f>IF('statement of marks'!FK83="","",'statement of marks'!FK83)</f>
        <v/>
      </c>
      <c r="H1124" s="1103"/>
      <c r="I1124" s="1103"/>
      <c r="J1124" s="1103" t="str">
        <f>IF('statement of marks'!FM83="","",'statement of marks'!FM83)</f>
        <v/>
      </c>
      <c r="K1124" s="1103"/>
      <c r="L1124" s="1103"/>
      <c r="M1124" s="1103" t="str">
        <f>IF('statement of marks'!FL83="","",'statement of marks'!FL83)</f>
        <v/>
      </c>
      <c r="N1124" s="1103"/>
      <c r="O1124" s="1103"/>
      <c r="P1124" s="284"/>
      <c r="Q1124" s="1126"/>
      <c r="R1124" s="1126"/>
      <c r="S1124" s="291"/>
      <c r="T1124" s="1109" t="str">
        <f>IF('statement of marks'!$FJ$3="","",'statement of marks'!$FJ$3)</f>
        <v>LokLF; ,oe~ 'kkjhfjd f'k{kk</v>
      </c>
      <c r="U1124" s="1110"/>
      <c r="V1124" s="1103" t="str">
        <f>IF('statement of marks'!FJ84="","",'statement of marks'!FJ84)</f>
        <v/>
      </c>
      <c r="W1124" s="1103"/>
      <c r="X1124" s="1103"/>
      <c r="Y1124" s="1103" t="str">
        <f>IF('statement of marks'!FK84="","",'statement of marks'!FK84)</f>
        <v/>
      </c>
      <c r="Z1124" s="1103"/>
      <c r="AA1124" s="1103"/>
      <c r="AB1124" s="1103" t="str">
        <f>IF('statement of marks'!FM84="","",'statement of marks'!FM84)</f>
        <v/>
      </c>
      <c r="AC1124" s="1103"/>
      <c r="AD1124" s="1103"/>
      <c r="AE1124" s="1103" t="str">
        <f>IF('statement of marks'!FL84="","",'statement of marks'!FL84)</f>
        <v/>
      </c>
      <c r="AF1124" s="1103"/>
      <c r="AG1124" s="1103"/>
      <c r="AH1124" s="284"/>
    </row>
    <row r="1125" spans="1:34" ht="19" customHeight="1">
      <c r="A1125" s="291"/>
      <c r="B1125" s="1104" t="s">
        <v>273</v>
      </c>
      <c r="C1125" s="1105"/>
      <c r="D1125" s="1081" t="str">
        <f>details!$DZ$3</f>
        <v>vxLr rd</v>
      </c>
      <c r="E1125" s="1081"/>
      <c r="F1125" s="1081"/>
      <c r="G1125" s="1081" t="str">
        <f>details!$ED$3</f>
        <v>vDVwcj rd</v>
      </c>
      <c r="H1125" s="1081"/>
      <c r="I1125" s="1081"/>
      <c r="J1125" s="1081" t="str">
        <f>details!$EL$3</f>
        <v>Qjojh rd</v>
      </c>
      <c r="K1125" s="1081"/>
      <c r="L1125" s="1081"/>
      <c r="M1125" s="1081" t="str">
        <f>details!$EH$3</f>
        <v>fnlEcj rd</v>
      </c>
      <c r="N1125" s="1081"/>
      <c r="O1125" s="1081"/>
      <c r="P1125" s="284"/>
      <c r="Q1125" s="1126"/>
      <c r="R1125" s="1126"/>
      <c r="S1125" s="291"/>
      <c r="T1125" s="1104" t="s">
        <v>273</v>
      </c>
      <c r="U1125" s="1105"/>
      <c r="V1125" s="1106" t="str">
        <f>details!$DZ$3</f>
        <v>vxLr rd</v>
      </c>
      <c r="W1125" s="1107"/>
      <c r="X1125" s="1108"/>
      <c r="Y1125" s="1106" t="str">
        <f>details!$ED$3</f>
        <v>vDVwcj rd</v>
      </c>
      <c r="Z1125" s="1107"/>
      <c r="AA1125" s="1108"/>
      <c r="AB1125" s="1106" t="str">
        <f>details!$EL$3</f>
        <v>Qjojh rd</v>
      </c>
      <c r="AC1125" s="1107"/>
      <c r="AD1125" s="1108"/>
      <c r="AE1125" s="1106" t="str">
        <f>details!$EH$3</f>
        <v>fnlEcj rd</v>
      </c>
      <c r="AF1125" s="1107"/>
      <c r="AG1125" s="1108"/>
      <c r="AH1125" s="284"/>
    </row>
    <row r="1126" spans="1:34" ht="19" customHeight="1">
      <c r="A1126" s="291"/>
      <c r="B1126" s="1100" t="s">
        <v>99</v>
      </c>
      <c r="C1126" s="1101"/>
      <c r="D1126" s="1102" t="str">
        <f>IF(details!EA83="","",details!EA83)</f>
        <v/>
      </c>
      <c r="E1126" s="1102"/>
      <c r="F1126" s="1102"/>
      <c r="G1126" s="1102" t="str">
        <f>IF(details!EE83="","",details!EE83)</f>
        <v/>
      </c>
      <c r="H1126" s="1102"/>
      <c r="I1126" s="1102"/>
      <c r="J1126" s="1102" t="str">
        <f>IF(details!EM83="","",details!EM83)</f>
        <v/>
      </c>
      <c r="K1126" s="1102"/>
      <c r="L1126" s="1102"/>
      <c r="M1126" s="1102" t="str">
        <f>IF(details!EI83="","",details!EI83)</f>
        <v/>
      </c>
      <c r="N1126" s="1102"/>
      <c r="O1126" s="1102"/>
      <c r="P1126" s="295"/>
      <c r="Q1126" s="1126"/>
      <c r="R1126" s="1126"/>
      <c r="S1126" s="291"/>
      <c r="T1126" s="1100" t="s">
        <v>99</v>
      </c>
      <c r="U1126" s="1101"/>
      <c r="V1126" s="1091" t="str">
        <f>IF(details!EA84="","",details!EA84)</f>
        <v/>
      </c>
      <c r="W1126" s="1092"/>
      <c r="X1126" s="1093"/>
      <c r="Y1126" s="1091" t="str">
        <f>IF(details!EE84="","",details!EE84)</f>
        <v/>
      </c>
      <c r="Z1126" s="1092"/>
      <c r="AA1126" s="1093"/>
      <c r="AB1126" s="1091" t="str">
        <f>IF(details!EM84="","",details!EM84)</f>
        <v/>
      </c>
      <c r="AC1126" s="1092"/>
      <c r="AD1126" s="1093"/>
      <c r="AE1126" s="1091" t="str">
        <f>IF(details!EI84="","",details!EI84)</f>
        <v/>
      </c>
      <c r="AF1126" s="1092"/>
      <c r="AG1126" s="1093"/>
      <c r="AH1126" s="285"/>
    </row>
    <row r="1127" spans="1:34" ht="19" customHeight="1">
      <c r="A1127" s="292"/>
      <c r="B1127" s="1094" t="s">
        <v>15</v>
      </c>
      <c r="C1127" s="1095"/>
      <c r="D1127" s="1096" t="str">
        <f>IF(details!DZ83="","",details!DZ83)</f>
        <v/>
      </c>
      <c r="E1127" s="1096"/>
      <c r="F1127" s="1096"/>
      <c r="G1127" s="1096" t="str">
        <f>IF(details!ED83="","",details!ED83)</f>
        <v/>
      </c>
      <c r="H1127" s="1096"/>
      <c r="I1127" s="1096"/>
      <c r="J1127" s="1096" t="str">
        <f>IF(details!EL83="","",details!EL83)</f>
        <v/>
      </c>
      <c r="K1127" s="1096"/>
      <c r="L1127" s="1096"/>
      <c r="M1127" s="1096" t="str">
        <f>IF(details!EH83="","",details!EH83)</f>
        <v/>
      </c>
      <c r="N1127" s="1096"/>
      <c r="O1127" s="1096"/>
      <c r="P1127" s="296"/>
      <c r="Q1127" s="1126"/>
      <c r="R1127" s="1126"/>
      <c r="S1127" s="292"/>
      <c r="T1127" s="1094" t="s">
        <v>15</v>
      </c>
      <c r="U1127" s="1095"/>
      <c r="V1127" s="1097" t="str">
        <f>IF(details!DZ84="","",details!DZ84)</f>
        <v/>
      </c>
      <c r="W1127" s="1098"/>
      <c r="X1127" s="1099"/>
      <c r="Y1127" s="1097" t="str">
        <f>IF(details!ED84="","",details!ED84)</f>
        <v/>
      </c>
      <c r="Z1127" s="1098"/>
      <c r="AA1127" s="1099"/>
      <c r="AB1127" s="1097" t="str">
        <f>IF(details!EL84="","",details!EL84)</f>
        <v/>
      </c>
      <c r="AC1127" s="1098"/>
      <c r="AD1127" s="1099"/>
      <c r="AE1127" s="1097" t="str">
        <f>IF(details!EH84="","",details!EH84)</f>
        <v/>
      </c>
      <c r="AF1127" s="1098"/>
      <c r="AG1127" s="1099"/>
      <c r="AH1127" s="286"/>
    </row>
    <row r="1128" spans="1:34" ht="19" customHeight="1">
      <c r="A1128" s="291"/>
      <c r="B1128" s="1089" t="s">
        <v>100</v>
      </c>
      <c r="C1128" s="1090"/>
      <c r="D1128" s="1081"/>
      <c r="E1128" s="1081"/>
      <c r="F1128" s="1081"/>
      <c r="G1128" s="1081"/>
      <c r="H1128" s="1081"/>
      <c r="I1128" s="1081"/>
      <c r="J1128" s="1081"/>
      <c r="K1128" s="1081"/>
      <c r="L1128" s="1081"/>
      <c r="M1128" s="1081"/>
      <c r="N1128" s="1081"/>
      <c r="O1128" s="1081"/>
      <c r="P1128" s="287"/>
      <c r="Q1128" s="1126"/>
      <c r="R1128" s="1126"/>
      <c r="S1128" s="291"/>
      <c r="T1128" s="1089" t="s">
        <v>100</v>
      </c>
      <c r="U1128" s="1090"/>
      <c r="V1128" s="1081"/>
      <c r="W1128" s="1081"/>
      <c r="X1128" s="1081"/>
      <c r="Y1128" s="1081"/>
      <c r="Z1128" s="1081"/>
      <c r="AA1128" s="1081"/>
      <c r="AB1128" s="1081"/>
      <c r="AC1128" s="1081"/>
      <c r="AD1128" s="1081"/>
      <c r="AE1128" s="1081"/>
      <c r="AF1128" s="1081"/>
      <c r="AG1128" s="1081"/>
      <c r="AH1128" s="287"/>
    </row>
    <row r="1129" spans="1:34" ht="19" customHeight="1">
      <c r="A1129" s="291"/>
      <c r="B1129" s="1087" t="s">
        <v>80</v>
      </c>
      <c r="C1129" s="1088"/>
      <c r="D1129" s="1081"/>
      <c r="E1129" s="1081"/>
      <c r="F1129" s="1081"/>
      <c r="G1129" s="1081"/>
      <c r="H1129" s="1081"/>
      <c r="I1129" s="1081"/>
      <c r="J1129" s="1081"/>
      <c r="K1129" s="1081"/>
      <c r="L1129" s="1081"/>
      <c r="M1129" s="1081"/>
      <c r="N1129" s="1081"/>
      <c r="O1129" s="1081"/>
      <c r="P1129" s="287"/>
      <c r="Q1129" s="1126"/>
      <c r="R1129" s="1126"/>
      <c r="S1129" s="291"/>
      <c r="T1129" s="1087" t="s">
        <v>80</v>
      </c>
      <c r="U1129" s="1088"/>
      <c r="V1129" s="1081"/>
      <c r="W1129" s="1081"/>
      <c r="X1129" s="1081"/>
      <c r="Y1129" s="1081"/>
      <c r="Z1129" s="1081"/>
      <c r="AA1129" s="1081"/>
      <c r="AB1129" s="1081"/>
      <c r="AC1129" s="1081"/>
      <c r="AD1129" s="1081"/>
      <c r="AE1129" s="1081"/>
      <c r="AF1129" s="1081"/>
      <c r="AG1129" s="1081"/>
      <c r="AH1129" s="287"/>
    </row>
    <row r="1130" spans="1:34" ht="19" customHeight="1">
      <c r="A1130" s="291"/>
      <c r="B1130" s="1085" t="s">
        <v>101</v>
      </c>
      <c r="C1130" s="1086"/>
      <c r="D1130" s="1081"/>
      <c r="E1130" s="1081"/>
      <c r="F1130" s="1081"/>
      <c r="G1130" s="1081"/>
      <c r="H1130" s="1081"/>
      <c r="I1130" s="1081"/>
      <c r="J1130" s="1081"/>
      <c r="K1130" s="1081"/>
      <c r="L1130" s="1081"/>
      <c r="M1130" s="1081"/>
      <c r="N1130" s="1081"/>
      <c r="O1130" s="1081"/>
      <c r="P1130" s="287"/>
      <c r="Q1130" s="1126"/>
      <c r="R1130" s="1126"/>
      <c r="S1130" s="291"/>
      <c r="T1130" s="1085" t="s">
        <v>101</v>
      </c>
      <c r="U1130" s="1086"/>
      <c r="V1130" s="1081"/>
      <c r="W1130" s="1081"/>
      <c r="X1130" s="1081"/>
      <c r="Y1130" s="1081"/>
      <c r="Z1130" s="1081"/>
      <c r="AA1130" s="1081"/>
      <c r="AB1130" s="1081"/>
      <c r="AC1130" s="1081"/>
      <c r="AD1130" s="1081"/>
      <c r="AE1130" s="1081"/>
      <c r="AF1130" s="1081"/>
      <c r="AG1130" s="1081"/>
      <c r="AH1130" s="287"/>
    </row>
    <row r="1131" spans="1:34" ht="19" customHeight="1" thickBot="1">
      <c r="A1131" s="293"/>
      <c r="B1131" s="1082" t="s">
        <v>102</v>
      </c>
      <c r="C1131" s="1083"/>
      <c r="D1131" s="1084"/>
      <c r="E1131" s="1084"/>
      <c r="F1131" s="1084"/>
      <c r="G1131" s="1084"/>
      <c r="H1131" s="1084"/>
      <c r="I1131" s="1084"/>
      <c r="J1131" s="1084"/>
      <c r="K1131" s="1084"/>
      <c r="L1131" s="1084"/>
      <c r="M1131" s="1084"/>
      <c r="N1131" s="1084"/>
      <c r="O1131" s="1084"/>
      <c r="P1131" s="288"/>
      <c r="Q1131" s="1126"/>
      <c r="R1131" s="1126"/>
      <c r="S1131" s="293"/>
      <c r="T1131" s="1082" t="s">
        <v>102</v>
      </c>
      <c r="U1131" s="1083"/>
      <c r="V1131" s="1084"/>
      <c r="W1131" s="1084"/>
      <c r="X1131" s="1084"/>
      <c r="Y1131" s="1084"/>
      <c r="Z1131" s="1084"/>
      <c r="AA1131" s="1084"/>
      <c r="AB1131" s="1084"/>
      <c r="AC1131" s="1084"/>
      <c r="AD1131" s="1084"/>
      <c r="AE1131" s="1084"/>
      <c r="AF1131" s="1084"/>
      <c r="AG1131" s="1084"/>
      <c r="AH1131" s="288"/>
    </row>
    <row r="1132" spans="1:34" ht="19" customHeight="1">
      <c r="A1132" s="290"/>
      <c r="B1132" s="1123" t="s">
        <v>47</v>
      </c>
      <c r="C1132" s="1124"/>
      <c r="D1132" s="1124"/>
      <c r="E1132" s="1124"/>
      <c r="F1132" s="1124"/>
      <c r="G1132" s="1124"/>
      <c r="H1132" s="1124"/>
      <c r="I1132" s="1124"/>
      <c r="J1132" s="1124"/>
      <c r="K1132" s="1124"/>
      <c r="L1132" s="1124"/>
      <c r="M1132" s="1124"/>
      <c r="N1132" s="1124"/>
      <c r="O1132" s="1124"/>
      <c r="P1132" s="1125"/>
      <c r="Q1132" s="1126"/>
      <c r="R1132" s="1126"/>
      <c r="S1132" s="290"/>
      <c r="T1132" s="1123" t="s">
        <v>47</v>
      </c>
      <c r="U1132" s="1124"/>
      <c r="V1132" s="1124"/>
      <c r="W1132" s="1124"/>
      <c r="X1132" s="1124"/>
      <c r="Y1132" s="1124"/>
      <c r="Z1132" s="1124"/>
      <c r="AA1132" s="1124"/>
      <c r="AB1132" s="1124"/>
      <c r="AC1132" s="1124"/>
      <c r="AD1132" s="1124"/>
      <c r="AE1132" s="1124"/>
      <c r="AF1132" s="1124"/>
      <c r="AG1132" s="1124"/>
      <c r="AH1132" s="1125"/>
    </row>
    <row r="1133" spans="1:34" ht="19" customHeight="1">
      <c r="A1133" s="1127"/>
      <c r="B1133" s="1128" t="str">
        <f>'statement of marks'!$A$1</f>
        <v>jk- ck- ek/;fed fo|ky; uohu] fuEckgsM+k</v>
      </c>
      <c r="C1133" s="1129"/>
      <c r="D1133" s="1129"/>
      <c r="E1133" s="1129"/>
      <c r="F1133" s="1129"/>
      <c r="G1133" s="1129"/>
      <c r="H1133" s="1129"/>
      <c r="I1133" s="1129"/>
      <c r="J1133" s="1129"/>
      <c r="K1133" s="1129"/>
      <c r="L1133" s="1129"/>
      <c r="M1133" s="1129"/>
      <c r="N1133" s="1129"/>
      <c r="O1133" s="1129"/>
      <c r="P1133" s="1130"/>
      <c r="Q1133" s="1126"/>
      <c r="R1133" s="1126"/>
      <c r="S1133" s="1127"/>
      <c r="T1133" s="1128" t="str">
        <f>'statement of marks'!$A$1</f>
        <v>jk- ck- ek/;fed fo|ky; uohu] fuEckgsM+k</v>
      </c>
      <c r="U1133" s="1129"/>
      <c r="V1133" s="1129"/>
      <c r="W1133" s="1129"/>
      <c r="X1133" s="1129"/>
      <c r="Y1133" s="1129"/>
      <c r="Z1133" s="1129"/>
      <c r="AA1133" s="1129"/>
      <c r="AB1133" s="1129"/>
      <c r="AC1133" s="1129"/>
      <c r="AD1133" s="1129"/>
      <c r="AE1133" s="1129"/>
      <c r="AF1133" s="1129"/>
      <c r="AG1133" s="1129"/>
      <c r="AH1133" s="1130"/>
    </row>
    <row r="1134" spans="1:34" ht="19" customHeight="1">
      <c r="A1134" s="1127"/>
      <c r="B1134" s="1128"/>
      <c r="C1134" s="1129"/>
      <c r="D1134" s="1129"/>
      <c r="E1134" s="1129"/>
      <c r="F1134" s="1129"/>
      <c r="G1134" s="1129"/>
      <c r="H1134" s="1129"/>
      <c r="I1134" s="1129"/>
      <c r="J1134" s="1129"/>
      <c r="K1134" s="1129"/>
      <c r="L1134" s="1129"/>
      <c r="M1134" s="1129"/>
      <c r="N1134" s="1129"/>
      <c r="O1134" s="1129"/>
      <c r="P1134" s="1130"/>
      <c r="Q1134" s="1126"/>
      <c r="R1134" s="1126"/>
      <c r="S1134" s="1127"/>
      <c r="T1134" s="1128"/>
      <c r="U1134" s="1129"/>
      <c r="V1134" s="1129"/>
      <c r="W1134" s="1129"/>
      <c r="X1134" s="1129"/>
      <c r="Y1134" s="1129"/>
      <c r="Z1134" s="1129"/>
      <c r="AA1134" s="1129"/>
      <c r="AB1134" s="1129"/>
      <c r="AC1134" s="1129"/>
      <c r="AD1134" s="1129"/>
      <c r="AE1134" s="1129"/>
      <c r="AF1134" s="1129"/>
      <c r="AG1134" s="1129"/>
      <c r="AH1134" s="1130"/>
    </row>
    <row r="1135" spans="1:34" ht="19" customHeight="1">
      <c r="A1135" s="291"/>
      <c r="B1135" s="1131" t="s">
        <v>96</v>
      </c>
      <c r="C1135" s="1132"/>
      <c r="D1135" s="1119" t="str">
        <f>'statement of marks'!$H$3</f>
        <v>2015-16</v>
      </c>
      <c r="E1135" s="1119"/>
      <c r="F1135" s="1119"/>
      <c r="G1135" s="1119"/>
      <c r="H1135" s="1119"/>
      <c r="I1135" s="1119"/>
      <c r="J1135" s="1119"/>
      <c r="K1135" s="1119"/>
      <c r="L1135" s="1119"/>
      <c r="M1135" s="1119"/>
      <c r="N1135" s="1119"/>
      <c r="O1135" s="1119"/>
      <c r="P1135" s="1120"/>
      <c r="Q1135" s="1126"/>
      <c r="R1135" s="1126"/>
      <c r="S1135" s="291"/>
      <c r="T1135" s="1131" t="s">
        <v>96</v>
      </c>
      <c r="U1135" s="1132"/>
      <c r="V1135" s="1119" t="str">
        <f>'statement of marks'!$H$3</f>
        <v>2015-16</v>
      </c>
      <c r="W1135" s="1119"/>
      <c r="X1135" s="1119"/>
      <c r="Y1135" s="1119"/>
      <c r="Z1135" s="1119"/>
      <c r="AA1135" s="1119"/>
      <c r="AB1135" s="1119"/>
      <c r="AC1135" s="1119"/>
      <c r="AD1135" s="1119"/>
      <c r="AE1135" s="1119"/>
      <c r="AF1135" s="1119"/>
      <c r="AG1135" s="1119"/>
      <c r="AH1135" s="1120"/>
    </row>
    <row r="1136" spans="1:34" ht="19" customHeight="1">
      <c r="A1136" s="291"/>
      <c r="B1136" s="1114" t="s">
        <v>218</v>
      </c>
      <c r="C1136" s="1115"/>
      <c r="D1136" s="1115" t="str">
        <f>IF('statement of marks'!J85="","",'statement of marks'!J85)</f>
        <v/>
      </c>
      <c r="E1136" s="1115"/>
      <c r="F1136" s="1115"/>
      <c r="G1136" s="1115"/>
      <c r="H1136" s="1115"/>
      <c r="I1136" s="1115"/>
      <c r="J1136" s="1115"/>
      <c r="K1136" s="1115"/>
      <c r="L1136" s="1115"/>
      <c r="M1136" s="1115"/>
      <c r="N1136" s="1115"/>
      <c r="O1136" s="1115"/>
      <c r="P1136" s="1133"/>
      <c r="Q1136" s="1126"/>
      <c r="R1136" s="1126"/>
      <c r="S1136" s="291"/>
      <c r="T1136" s="1114" t="s">
        <v>218</v>
      </c>
      <c r="U1136" s="1115"/>
      <c r="V1136" s="1115" t="str">
        <f>IF('statement of marks'!J86="","",'statement of marks'!J86)</f>
        <v/>
      </c>
      <c r="W1136" s="1115"/>
      <c r="X1136" s="1115"/>
      <c r="Y1136" s="1115"/>
      <c r="Z1136" s="1115"/>
      <c r="AA1136" s="1115"/>
      <c r="AB1136" s="1115"/>
      <c r="AC1136" s="1115"/>
      <c r="AD1136" s="1115"/>
      <c r="AE1136" s="1115"/>
      <c r="AF1136" s="1115"/>
      <c r="AG1136" s="1115"/>
      <c r="AH1136" s="1133"/>
    </row>
    <row r="1137" spans="1:34" ht="19" customHeight="1">
      <c r="A1137" s="291"/>
      <c r="B1137" s="1114" t="s">
        <v>219</v>
      </c>
      <c r="C1137" s="1115"/>
      <c r="D1137" s="1115" t="str">
        <f>IF('statement of marks'!K85="","",'statement of marks'!K85)</f>
        <v/>
      </c>
      <c r="E1137" s="1115"/>
      <c r="F1137" s="1115"/>
      <c r="G1137" s="1115"/>
      <c r="H1137" s="1115"/>
      <c r="I1137" s="1115"/>
      <c r="J1137" s="1115"/>
      <c r="K1137" s="1115"/>
      <c r="L1137" s="1115"/>
      <c r="M1137" s="1115"/>
      <c r="N1137" s="1115"/>
      <c r="O1137" s="1115"/>
      <c r="P1137" s="1133"/>
      <c r="Q1137" s="1126"/>
      <c r="R1137" s="1126"/>
      <c r="S1137" s="291"/>
      <c r="T1137" s="1114" t="s">
        <v>219</v>
      </c>
      <c r="U1137" s="1115"/>
      <c r="V1137" s="1115" t="str">
        <f>IF('statement of marks'!K86="","",'statement of marks'!K86)</f>
        <v/>
      </c>
      <c r="W1137" s="1115"/>
      <c r="X1137" s="1115"/>
      <c r="Y1137" s="1115"/>
      <c r="Z1137" s="1115"/>
      <c r="AA1137" s="1115"/>
      <c r="AB1137" s="1115"/>
      <c r="AC1137" s="1115"/>
      <c r="AD1137" s="1115"/>
      <c r="AE1137" s="1115"/>
      <c r="AF1137" s="1115"/>
      <c r="AG1137" s="1115"/>
      <c r="AH1137" s="1133"/>
    </row>
    <row r="1138" spans="1:34" ht="19" customHeight="1">
      <c r="A1138" s="291"/>
      <c r="B1138" s="1114" t="s">
        <v>220</v>
      </c>
      <c r="C1138" s="1115"/>
      <c r="D1138" s="1115" t="str">
        <f>IF('statement of marks'!L85="","",'statement of marks'!L85)</f>
        <v/>
      </c>
      <c r="E1138" s="1115"/>
      <c r="F1138" s="1115"/>
      <c r="G1138" s="1115"/>
      <c r="H1138" s="1115"/>
      <c r="I1138" s="1115"/>
      <c r="J1138" s="1115"/>
      <c r="K1138" s="1115"/>
      <c r="L1138" s="1115"/>
      <c r="M1138" s="1115"/>
      <c r="N1138" s="1115"/>
      <c r="O1138" s="1115"/>
      <c r="P1138" s="1133"/>
      <c r="Q1138" s="1126"/>
      <c r="R1138" s="1126"/>
      <c r="S1138" s="291"/>
      <c r="T1138" s="1114" t="s">
        <v>220</v>
      </c>
      <c r="U1138" s="1115"/>
      <c r="V1138" s="1115" t="str">
        <f>IF('statement of marks'!L86="","",'statement of marks'!L86)</f>
        <v/>
      </c>
      <c r="W1138" s="1115"/>
      <c r="X1138" s="1115"/>
      <c r="Y1138" s="1115"/>
      <c r="Z1138" s="1115"/>
      <c r="AA1138" s="1115"/>
      <c r="AB1138" s="1115"/>
      <c r="AC1138" s="1115"/>
      <c r="AD1138" s="1115"/>
      <c r="AE1138" s="1115"/>
      <c r="AF1138" s="1115"/>
      <c r="AG1138" s="1115"/>
      <c r="AH1138" s="1133"/>
    </row>
    <row r="1139" spans="1:34" ht="19" customHeight="1">
      <c r="A1139" s="291"/>
      <c r="B1139" s="1114" t="s">
        <v>221</v>
      </c>
      <c r="C1139" s="1115"/>
      <c r="D1139" s="1119" t="str">
        <f>'statement of marks'!$G$3</f>
        <v>6 A</v>
      </c>
      <c r="E1139" s="1119"/>
      <c r="F1139" s="1119"/>
      <c r="G1139" s="1119"/>
      <c r="H1139" s="1115" t="s">
        <v>9</v>
      </c>
      <c r="I1139" s="1115"/>
      <c r="J1139" s="1115"/>
      <c r="K1139" s="1115"/>
      <c r="L1139" s="1115"/>
      <c r="M1139" s="1119" t="str">
        <f>IF('statement of marks'!D85="","",'statement of marks'!D85)</f>
        <v/>
      </c>
      <c r="N1139" s="1119"/>
      <c r="O1139" s="1119"/>
      <c r="P1139" s="1120"/>
      <c r="Q1139" s="1126"/>
      <c r="R1139" s="1126"/>
      <c r="S1139" s="291"/>
      <c r="T1139" s="1114" t="s">
        <v>221</v>
      </c>
      <c r="U1139" s="1115"/>
      <c r="V1139" s="1119" t="str">
        <f>'statement of marks'!$G$3</f>
        <v>6 A</v>
      </c>
      <c r="W1139" s="1119"/>
      <c r="X1139" s="1119"/>
      <c r="Y1139" s="1119"/>
      <c r="Z1139" s="1115" t="s">
        <v>9</v>
      </c>
      <c r="AA1139" s="1115"/>
      <c r="AB1139" s="1115"/>
      <c r="AC1139" s="1115"/>
      <c r="AD1139" s="1115"/>
      <c r="AE1139" s="1119" t="str">
        <f>IF('statement of marks'!D86="","",'statement of marks'!D86)</f>
        <v/>
      </c>
      <c r="AF1139" s="1119"/>
      <c r="AG1139" s="1119"/>
      <c r="AH1139" s="1120"/>
    </row>
    <row r="1140" spans="1:34" ht="19" customHeight="1">
      <c r="A1140" s="291"/>
      <c r="B1140" s="1114" t="s">
        <v>222</v>
      </c>
      <c r="C1140" s="1115"/>
      <c r="D1140" s="1119" t="str">
        <f>IF('statement of marks'!F85="","",'statement of marks'!F85)</f>
        <v/>
      </c>
      <c r="E1140" s="1119"/>
      <c r="F1140" s="1119"/>
      <c r="G1140" s="1119"/>
      <c r="H1140" s="1115" t="s">
        <v>0</v>
      </c>
      <c r="I1140" s="1115"/>
      <c r="J1140" s="1115"/>
      <c r="K1140" s="1115"/>
      <c r="L1140" s="1115"/>
      <c r="M1140" s="1121" t="str">
        <f>IF('statement of marks'!H85="","",'statement of marks'!H85)</f>
        <v/>
      </c>
      <c r="N1140" s="1121"/>
      <c r="O1140" s="1121"/>
      <c r="P1140" s="1122"/>
      <c r="Q1140" s="1126"/>
      <c r="R1140" s="1126"/>
      <c r="S1140" s="291"/>
      <c r="T1140" s="1114" t="s">
        <v>222</v>
      </c>
      <c r="U1140" s="1115"/>
      <c r="V1140" s="1119" t="str">
        <f>IF('statement of marks'!F86="","",'statement of marks'!F86)</f>
        <v/>
      </c>
      <c r="W1140" s="1119"/>
      <c r="X1140" s="1119"/>
      <c r="Y1140" s="1119"/>
      <c r="Z1140" s="1115" t="s">
        <v>0</v>
      </c>
      <c r="AA1140" s="1115"/>
      <c r="AB1140" s="1115"/>
      <c r="AC1140" s="1115"/>
      <c r="AD1140" s="1115"/>
      <c r="AE1140" s="1121" t="str">
        <f>IF('statement of marks'!H86="","",'statement of marks'!H86)</f>
        <v/>
      </c>
      <c r="AF1140" s="1121"/>
      <c r="AG1140" s="1121"/>
      <c r="AH1140" s="1122"/>
    </row>
    <row r="1141" spans="1:34" ht="19" customHeight="1">
      <c r="A1141" s="291"/>
      <c r="B1141" s="289" t="s">
        <v>28</v>
      </c>
      <c r="C1141" s="279" t="s">
        <v>97</v>
      </c>
      <c r="D1141" s="1111" t="s">
        <v>1</v>
      </c>
      <c r="E1141" s="1111"/>
      <c r="F1141" s="1111"/>
      <c r="G1141" s="1111" t="s">
        <v>21</v>
      </c>
      <c r="H1141" s="1111"/>
      <c r="I1141" s="1111"/>
      <c r="J1141" s="1111" t="s">
        <v>68</v>
      </c>
      <c r="K1141" s="1111"/>
      <c r="L1141" s="1111"/>
      <c r="M1141" s="1111" t="s">
        <v>98</v>
      </c>
      <c r="N1141" s="1111"/>
      <c r="O1141" s="1111"/>
      <c r="P1141" s="280" t="s">
        <v>278</v>
      </c>
      <c r="Q1141" s="1126"/>
      <c r="R1141" s="1126"/>
      <c r="S1141" s="291"/>
      <c r="T1141" s="289" t="s">
        <v>28</v>
      </c>
      <c r="U1141" s="279" t="s">
        <v>97</v>
      </c>
      <c r="V1141" s="1111" t="s">
        <v>1</v>
      </c>
      <c r="W1141" s="1111"/>
      <c r="X1141" s="1111"/>
      <c r="Y1141" s="1111" t="s">
        <v>21</v>
      </c>
      <c r="Z1141" s="1111"/>
      <c r="AA1141" s="1111"/>
      <c r="AB1141" s="1111" t="s">
        <v>68</v>
      </c>
      <c r="AC1141" s="1111"/>
      <c r="AD1141" s="1111"/>
      <c r="AE1141" s="1111" t="s">
        <v>98</v>
      </c>
      <c r="AF1141" s="1111"/>
      <c r="AG1141" s="1111"/>
      <c r="AH1141" s="280" t="s">
        <v>278</v>
      </c>
    </row>
    <row r="1142" spans="1:34" ht="19" customHeight="1">
      <c r="A1142" s="291"/>
      <c r="B1142" s="1104" t="s">
        <v>3</v>
      </c>
      <c r="C1142" s="1105"/>
      <c r="D1142" s="312">
        <f>IF('statement of marks'!M$6="","",'statement of marks'!M$6)</f>
        <v>5</v>
      </c>
      <c r="E1142" s="312">
        <f>IF('statement of marks'!N$6="","",'statement of marks'!N$6)</f>
        <v>5</v>
      </c>
      <c r="F1142" s="312">
        <f>IF('statement of marks'!O$6="","",'statement of marks'!O$6)</f>
        <v>10</v>
      </c>
      <c r="G1142" s="312">
        <f>IF('statement of marks'!P$6="","",'statement of marks'!P$6)</f>
        <v>5</v>
      </c>
      <c r="H1142" s="312">
        <f>IF('statement of marks'!Q$6="","",'statement of marks'!Q$6)</f>
        <v>5</v>
      </c>
      <c r="I1142" s="312">
        <f>IF('statement of marks'!R$6="","",'statement of marks'!R$6)</f>
        <v>10</v>
      </c>
      <c r="J1142" s="312">
        <f>IF('statement of marks'!S$6="","",'statement of marks'!S$6)</f>
        <v>5</v>
      </c>
      <c r="K1142" s="312">
        <f>IF('statement of marks'!T$6="","",'statement of marks'!T$6)</f>
        <v>5</v>
      </c>
      <c r="L1142" s="312">
        <f>IF('statement of marks'!U$6="","",'statement of marks'!U$6)</f>
        <v>10</v>
      </c>
      <c r="M1142" s="312">
        <f>IF('statement of marks'!W$6="","",'statement of marks'!W$6)</f>
        <v>50</v>
      </c>
      <c r="N1142" s="312">
        <f>IF('statement of marks'!X$6="","",'statement of marks'!X$6)</f>
        <v>20</v>
      </c>
      <c r="O1142" s="312">
        <f>IF('statement of marks'!Y$6="","",'statement of marks'!Y$6)</f>
        <v>70</v>
      </c>
      <c r="P1142" s="281">
        <f>IF('statement of marks'!Z$6="","",'statement of marks'!Z$6)</f>
        <v>100</v>
      </c>
      <c r="Q1142" s="1126"/>
      <c r="R1142" s="1126"/>
      <c r="S1142" s="291"/>
      <c r="T1142" s="1104" t="s">
        <v>3</v>
      </c>
      <c r="U1142" s="1105"/>
      <c r="V1142" s="312">
        <f>IF('statement of marks'!M$6="","",'statement of marks'!M$6)</f>
        <v>5</v>
      </c>
      <c r="W1142" s="312">
        <f>IF('statement of marks'!N$6="","",'statement of marks'!N$6)</f>
        <v>5</v>
      </c>
      <c r="X1142" s="312">
        <f>IF('statement of marks'!O$6="","",'statement of marks'!O$6)</f>
        <v>10</v>
      </c>
      <c r="Y1142" s="312">
        <f>IF('statement of marks'!P$6="","",'statement of marks'!P$6)</f>
        <v>5</v>
      </c>
      <c r="Z1142" s="312">
        <f>IF('statement of marks'!Q$6="","",'statement of marks'!Q$6)</f>
        <v>5</v>
      </c>
      <c r="AA1142" s="312">
        <f>IF('statement of marks'!R$6="","",'statement of marks'!R$6)</f>
        <v>10</v>
      </c>
      <c r="AB1142" s="312">
        <f>IF('statement of marks'!S$6="","",'statement of marks'!S$6)</f>
        <v>5</v>
      </c>
      <c r="AC1142" s="312">
        <f>IF('statement of marks'!T$6="","",'statement of marks'!T$6)</f>
        <v>5</v>
      </c>
      <c r="AD1142" s="312">
        <f>IF('statement of marks'!U$6="","",'statement of marks'!U$6)</f>
        <v>10</v>
      </c>
      <c r="AE1142" s="312">
        <f>IF('statement of marks'!W$6="","",'statement of marks'!W$6)</f>
        <v>50</v>
      </c>
      <c r="AF1142" s="312">
        <f>IF('statement of marks'!X$6="","",'statement of marks'!X$6)</f>
        <v>20</v>
      </c>
      <c r="AG1142" s="312">
        <f>IF('statement of marks'!Y$6="","",'statement of marks'!Y$6)</f>
        <v>70</v>
      </c>
      <c r="AH1142" s="281">
        <f>IF('statement of marks'!Z$6="","",'statement of marks'!Z$6)</f>
        <v>100</v>
      </c>
    </row>
    <row r="1143" spans="1:34" ht="19" customHeight="1">
      <c r="A1143" s="291"/>
      <c r="B1143" s="1114" t="str">
        <f>IF('statement of marks'!$M$3="","",'statement of marks'!$M$3)</f>
        <v>fgUnh</v>
      </c>
      <c r="C1143" s="1115"/>
      <c r="D1143" s="277" t="str">
        <f>IF('statement of marks'!M85="","",'statement of marks'!M85)</f>
        <v/>
      </c>
      <c r="E1143" s="277" t="str">
        <f>IF('statement of marks'!N85="","",'statement of marks'!N85)</f>
        <v/>
      </c>
      <c r="F1143" s="275" t="str">
        <f>IF('statement of marks'!O85="","",'statement of marks'!O85)</f>
        <v/>
      </c>
      <c r="G1143" s="277" t="str">
        <f>IF('statement of marks'!P85="","",'statement of marks'!P85)</f>
        <v/>
      </c>
      <c r="H1143" s="277" t="str">
        <f>IF('statement of marks'!Q85="","",'statement of marks'!Q85)</f>
        <v/>
      </c>
      <c r="I1143" s="275" t="str">
        <f>IF('statement of marks'!R85="","",'statement of marks'!R85)</f>
        <v/>
      </c>
      <c r="J1143" s="277" t="str">
        <f>IF('statement of marks'!S85="","",'statement of marks'!S85)</f>
        <v/>
      </c>
      <c r="K1143" s="277" t="str">
        <f>IF('statement of marks'!T85="","",'statement of marks'!T85)</f>
        <v/>
      </c>
      <c r="L1143" s="275" t="str">
        <f>IF('statement of marks'!U85="","",'statement of marks'!U85)</f>
        <v/>
      </c>
      <c r="M1143" s="277" t="str">
        <f>IF('statement of marks'!W85="","",'statement of marks'!W85)</f>
        <v/>
      </c>
      <c r="N1143" s="277" t="str">
        <f>IF('statement of marks'!X85="","",'statement of marks'!X85)</f>
        <v/>
      </c>
      <c r="O1143" s="275" t="str">
        <f>IF('statement of marks'!Y85="","",'statement of marks'!Y85)</f>
        <v/>
      </c>
      <c r="P1143" s="281" t="str">
        <f>IF('statement of marks'!Z85="","",'statement of marks'!Z85)</f>
        <v/>
      </c>
      <c r="Q1143" s="1126"/>
      <c r="R1143" s="1126"/>
      <c r="S1143" s="291"/>
      <c r="T1143" s="1114" t="str">
        <f>IF('statement of marks'!$M$3="","",'statement of marks'!$M$3)</f>
        <v>fgUnh</v>
      </c>
      <c r="U1143" s="1115"/>
      <c r="V1143" s="277" t="str">
        <f>IF('statement of marks'!M86="","",'statement of marks'!M86)</f>
        <v/>
      </c>
      <c r="W1143" s="277" t="str">
        <f>IF('statement of marks'!N86="","",'statement of marks'!N86)</f>
        <v/>
      </c>
      <c r="X1143" s="275" t="str">
        <f>IF('statement of marks'!O86="","",'statement of marks'!O86)</f>
        <v/>
      </c>
      <c r="Y1143" s="277" t="str">
        <f>IF('statement of marks'!P86="","",'statement of marks'!P86)</f>
        <v/>
      </c>
      <c r="Z1143" s="277" t="str">
        <f>IF('statement of marks'!Q86="","",'statement of marks'!Q86)</f>
        <v/>
      </c>
      <c r="AA1143" s="275" t="str">
        <f>IF('statement of marks'!R86="","",'statement of marks'!R86)</f>
        <v/>
      </c>
      <c r="AB1143" s="277" t="str">
        <f>IF('statement of marks'!S86="","",'statement of marks'!S86)</f>
        <v/>
      </c>
      <c r="AC1143" s="277" t="str">
        <f>IF('statement of marks'!T86="","",'statement of marks'!T86)</f>
        <v/>
      </c>
      <c r="AD1143" s="275" t="str">
        <f>IF('statement of marks'!U86="","",'statement of marks'!U86)</f>
        <v/>
      </c>
      <c r="AE1143" s="277" t="str">
        <f>IF('statement of marks'!W86="","",'statement of marks'!W86)</f>
        <v/>
      </c>
      <c r="AF1143" s="277" t="str">
        <f>IF('statement of marks'!X86="","",'statement of marks'!X86)</f>
        <v/>
      </c>
      <c r="AG1143" s="275" t="str">
        <f>IF('statement of marks'!Y86="","",'statement of marks'!Y86)</f>
        <v/>
      </c>
      <c r="AH1143" s="281" t="str">
        <f>IF('statement of marks'!Z86="","",'statement of marks'!Z86)</f>
        <v/>
      </c>
    </row>
    <row r="1144" spans="1:34" ht="19" customHeight="1">
      <c r="A1144" s="291"/>
      <c r="B1144" s="1114" t="str">
        <f>IF('statement of marks'!$AI$3="","",'statement of marks'!$AI$3)</f>
        <v>vaxszth</v>
      </c>
      <c r="C1144" s="1115"/>
      <c r="D1144" s="277" t="str">
        <f>IF('statement of marks'!AI85="","",'statement of marks'!AI85)</f>
        <v/>
      </c>
      <c r="E1144" s="277" t="str">
        <f>IF('statement of marks'!AJ85="","",'statement of marks'!AJ85)</f>
        <v/>
      </c>
      <c r="F1144" s="275" t="str">
        <f>IF('statement of marks'!AK85="","",'statement of marks'!AK85)</f>
        <v/>
      </c>
      <c r="G1144" s="277" t="str">
        <f>IF('statement of marks'!AL85="","",'statement of marks'!AL85)</f>
        <v/>
      </c>
      <c r="H1144" s="277" t="str">
        <f>IF('statement of marks'!AM85="","",'statement of marks'!AM85)</f>
        <v/>
      </c>
      <c r="I1144" s="275" t="str">
        <f>IF('statement of marks'!AN85="","",'statement of marks'!AN85)</f>
        <v/>
      </c>
      <c r="J1144" s="277" t="str">
        <f>IF('statement of marks'!AO85="","",'statement of marks'!AO85)</f>
        <v/>
      </c>
      <c r="K1144" s="277" t="str">
        <f>IF('statement of marks'!AP85="","",'statement of marks'!AP85)</f>
        <v/>
      </c>
      <c r="L1144" s="275" t="str">
        <f>IF('statement of marks'!AQ85="","",'statement of marks'!AQ85)</f>
        <v/>
      </c>
      <c r="M1144" s="277" t="str">
        <f>IF('statement of marks'!AS85="","",'statement of marks'!AS85)</f>
        <v/>
      </c>
      <c r="N1144" s="277" t="str">
        <f>IF('statement of marks'!AT85="","",'statement of marks'!AT85)</f>
        <v/>
      </c>
      <c r="O1144" s="275" t="str">
        <f>IF('statement of marks'!AU85="","",'statement of marks'!AU85)</f>
        <v/>
      </c>
      <c r="P1144" s="281" t="str">
        <f>IF('statement of marks'!AV85="","",'statement of marks'!AV85)</f>
        <v/>
      </c>
      <c r="Q1144" s="1126"/>
      <c r="R1144" s="1126"/>
      <c r="S1144" s="291"/>
      <c r="T1144" s="1114" t="str">
        <f>IF('statement of marks'!$AI$3="","",'statement of marks'!$AI$3)</f>
        <v>vaxszth</v>
      </c>
      <c r="U1144" s="1115"/>
      <c r="V1144" s="277" t="str">
        <f>IF('statement of marks'!AI86="","",'statement of marks'!AI86)</f>
        <v/>
      </c>
      <c r="W1144" s="277" t="str">
        <f>IF('statement of marks'!AJ86="","",'statement of marks'!AJ86)</f>
        <v/>
      </c>
      <c r="X1144" s="275" t="str">
        <f>IF('statement of marks'!AK86="","",'statement of marks'!AK86)</f>
        <v/>
      </c>
      <c r="Y1144" s="277" t="str">
        <f>IF('statement of marks'!AL86="","",'statement of marks'!AL86)</f>
        <v/>
      </c>
      <c r="Z1144" s="277" t="str">
        <f>IF('statement of marks'!AM86="","",'statement of marks'!AM86)</f>
        <v/>
      </c>
      <c r="AA1144" s="275" t="str">
        <f>IF('statement of marks'!AN86="","",'statement of marks'!AN86)</f>
        <v/>
      </c>
      <c r="AB1144" s="277" t="str">
        <f>IF('statement of marks'!AO86="","",'statement of marks'!AO86)</f>
        <v/>
      </c>
      <c r="AC1144" s="277" t="str">
        <f>IF('statement of marks'!AP86="","",'statement of marks'!AP86)</f>
        <v/>
      </c>
      <c r="AD1144" s="275" t="str">
        <f>IF('statement of marks'!AQ86="","",'statement of marks'!AQ86)</f>
        <v/>
      </c>
      <c r="AE1144" s="277" t="str">
        <f>IF('statement of marks'!AS86="","",'statement of marks'!AS86)</f>
        <v/>
      </c>
      <c r="AF1144" s="277" t="str">
        <f>IF('statement of marks'!AT86="","",'statement of marks'!AT86)</f>
        <v/>
      </c>
      <c r="AG1144" s="275" t="str">
        <f>IF('statement of marks'!AU86="","",'statement of marks'!AU86)</f>
        <v/>
      </c>
      <c r="AH1144" s="281" t="str">
        <f>IF('statement of marks'!AV86="","",'statement of marks'!AV86)</f>
        <v/>
      </c>
    </row>
    <row r="1145" spans="1:34" ht="19" customHeight="1">
      <c r="A1145" s="291"/>
      <c r="B1145" s="1114" t="str">
        <f>IF('statement of marks'!BE85="s","laLd`r",IF('statement of marks'!BE85="u","mnwZ",IF('statement of marks'!BE85="g","xqtjkrh",IF('statement of marks'!BE85="p","iatkch",IF('statement of marks'!BE85="sd","fla/kh","r`rh; Hkk""kk")))))</f>
        <v>r`rh; Hkk"kk</v>
      </c>
      <c r="C1145" s="1115"/>
      <c r="D1145" s="277" t="str">
        <f>IF('statement of marks'!BF85="","",'statement of marks'!BF85)</f>
        <v/>
      </c>
      <c r="E1145" s="277" t="str">
        <f>IF('statement of marks'!BG85="","",'statement of marks'!BG85)</f>
        <v/>
      </c>
      <c r="F1145" s="275" t="str">
        <f>IF('statement of marks'!BH85="","",'statement of marks'!BH85)</f>
        <v/>
      </c>
      <c r="G1145" s="277" t="str">
        <f>IF('statement of marks'!BI85="","",'statement of marks'!BI85)</f>
        <v/>
      </c>
      <c r="H1145" s="277" t="str">
        <f>IF('statement of marks'!BJ85="","",'statement of marks'!BJ85)</f>
        <v/>
      </c>
      <c r="I1145" s="275" t="str">
        <f>IF('statement of marks'!BK85="","",'statement of marks'!BK85)</f>
        <v/>
      </c>
      <c r="J1145" s="277" t="str">
        <f>IF('statement of marks'!BL85="","",'statement of marks'!BL85)</f>
        <v/>
      </c>
      <c r="K1145" s="277" t="str">
        <f>IF('statement of marks'!BM85="","",'statement of marks'!BM85)</f>
        <v/>
      </c>
      <c r="L1145" s="275" t="str">
        <f>IF('statement of marks'!BN85="","",'statement of marks'!BN85)</f>
        <v/>
      </c>
      <c r="M1145" s="277" t="str">
        <f>IF('statement of marks'!BP85="","",'statement of marks'!BP85)</f>
        <v/>
      </c>
      <c r="N1145" s="277" t="str">
        <f>IF('statement of marks'!BQ85="","",'statement of marks'!BQ85)</f>
        <v/>
      </c>
      <c r="O1145" s="275" t="str">
        <f>IF('statement of marks'!BR85="","",'statement of marks'!BR85)</f>
        <v/>
      </c>
      <c r="P1145" s="281" t="str">
        <f>IF('statement of marks'!BS85="","",'statement of marks'!BS85)</f>
        <v/>
      </c>
      <c r="Q1145" s="1126"/>
      <c r="R1145" s="1126"/>
      <c r="S1145" s="291"/>
      <c r="T1145" s="1114" t="str">
        <f>IF('statement of marks'!BE86="s","laLd`r",IF('statement of marks'!BE86="u","mnwZ",IF('statement of marks'!BE86="g","xqtjkrh",IF('statement of marks'!BE86="p","iatkch",IF('statement of marks'!BE86="sd","fla/kh","r`rh; Hkk""kk")))))</f>
        <v>r`rh; Hkk"kk</v>
      </c>
      <c r="U1145" s="1115"/>
      <c r="V1145" s="277" t="str">
        <f>IF('statement of marks'!BF86="","",'statement of marks'!BF86)</f>
        <v/>
      </c>
      <c r="W1145" s="277" t="str">
        <f>IF('statement of marks'!BG86="","",'statement of marks'!BG86)</f>
        <v/>
      </c>
      <c r="X1145" s="275" t="str">
        <f>IF('statement of marks'!BH86="","",'statement of marks'!BH86)</f>
        <v/>
      </c>
      <c r="Y1145" s="277" t="str">
        <f>IF('statement of marks'!BI86="","",'statement of marks'!BI86)</f>
        <v/>
      </c>
      <c r="Z1145" s="277" t="str">
        <f>IF('statement of marks'!BJ86="","",'statement of marks'!BJ86)</f>
        <v/>
      </c>
      <c r="AA1145" s="275" t="str">
        <f>IF('statement of marks'!BK86="","",'statement of marks'!BK86)</f>
        <v/>
      </c>
      <c r="AB1145" s="277" t="str">
        <f>IF('statement of marks'!BL86="","",'statement of marks'!BL86)</f>
        <v/>
      </c>
      <c r="AC1145" s="277" t="str">
        <f>IF('statement of marks'!BM86="","",'statement of marks'!BM86)</f>
        <v/>
      </c>
      <c r="AD1145" s="275" t="str">
        <f>IF('statement of marks'!BN86="","",'statement of marks'!BN86)</f>
        <v/>
      </c>
      <c r="AE1145" s="277" t="str">
        <f>IF('statement of marks'!BP86="","",'statement of marks'!BP86)</f>
        <v/>
      </c>
      <c r="AF1145" s="277" t="str">
        <f>IF('statement of marks'!BQ86="","",'statement of marks'!BQ86)</f>
        <v/>
      </c>
      <c r="AG1145" s="275" t="str">
        <f>IF('statement of marks'!BR86="","",'statement of marks'!BR86)</f>
        <v/>
      </c>
      <c r="AH1145" s="281" t="str">
        <f>IF('statement of marks'!BS86="","",'statement of marks'!BS86)</f>
        <v/>
      </c>
    </row>
    <row r="1146" spans="1:34" ht="19" customHeight="1">
      <c r="A1146" s="291"/>
      <c r="B1146" s="1114" t="str">
        <f>IF('statement of marks'!$CB$3="","",'statement of marks'!$CB$3)</f>
        <v>xf.kr</v>
      </c>
      <c r="C1146" s="1115"/>
      <c r="D1146" s="277" t="str">
        <f>IF('statement of marks'!CB85="","",'statement of marks'!CB85)</f>
        <v/>
      </c>
      <c r="E1146" s="277" t="str">
        <f>IF('statement of marks'!CC85="","",'statement of marks'!CC85)</f>
        <v/>
      </c>
      <c r="F1146" s="275" t="str">
        <f>IF('statement of marks'!CD85="","",'statement of marks'!CD85)</f>
        <v/>
      </c>
      <c r="G1146" s="277" t="str">
        <f>IF('statement of marks'!CE85="","",'statement of marks'!CE85)</f>
        <v/>
      </c>
      <c r="H1146" s="277" t="str">
        <f>IF('statement of marks'!CF85="","",'statement of marks'!CF85)</f>
        <v/>
      </c>
      <c r="I1146" s="275" t="str">
        <f>IF('statement of marks'!CG85="","",'statement of marks'!CG85)</f>
        <v/>
      </c>
      <c r="J1146" s="277" t="str">
        <f>IF('statement of marks'!CH85="","",'statement of marks'!CH85)</f>
        <v/>
      </c>
      <c r="K1146" s="277" t="str">
        <f>IF('statement of marks'!CI85="","",'statement of marks'!CI85)</f>
        <v/>
      </c>
      <c r="L1146" s="275" t="str">
        <f>IF('statement of marks'!CJ85="","",'statement of marks'!CJ85)</f>
        <v/>
      </c>
      <c r="M1146" s="277" t="str">
        <f>IF('statement of marks'!CL85="","",'statement of marks'!CL85)</f>
        <v/>
      </c>
      <c r="N1146" s="277" t="str">
        <f>IF('statement of marks'!CM85="","",'statement of marks'!CM85)</f>
        <v/>
      </c>
      <c r="O1146" s="275" t="str">
        <f>IF('statement of marks'!CN85="","",'statement of marks'!CN85)</f>
        <v/>
      </c>
      <c r="P1146" s="281" t="str">
        <f>IF('statement of marks'!CO85="","",'statement of marks'!CO85)</f>
        <v/>
      </c>
      <c r="Q1146" s="1126"/>
      <c r="R1146" s="1126"/>
      <c r="S1146" s="291"/>
      <c r="T1146" s="1114" t="str">
        <f>IF('statement of marks'!$CB$3="","",'statement of marks'!$CB$3)</f>
        <v>xf.kr</v>
      </c>
      <c r="U1146" s="1115"/>
      <c r="V1146" s="277" t="str">
        <f>IF('statement of marks'!CB86="","",'statement of marks'!CB86)</f>
        <v/>
      </c>
      <c r="W1146" s="277" t="str">
        <f>IF('statement of marks'!CC86="","",'statement of marks'!CC86)</f>
        <v/>
      </c>
      <c r="X1146" s="275" t="str">
        <f>IF('statement of marks'!CD86="","",'statement of marks'!CD86)</f>
        <v/>
      </c>
      <c r="Y1146" s="277" t="str">
        <f>IF('statement of marks'!CE86="","",'statement of marks'!CE86)</f>
        <v/>
      </c>
      <c r="Z1146" s="277" t="str">
        <f>IF('statement of marks'!CF86="","",'statement of marks'!CF86)</f>
        <v/>
      </c>
      <c r="AA1146" s="275" t="str">
        <f>IF('statement of marks'!CG86="","",'statement of marks'!CG86)</f>
        <v/>
      </c>
      <c r="AB1146" s="277" t="str">
        <f>IF('statement of marks'!CH86="","",'statement of marks'!CH86)</f>
        <v/>
      </c>
      <c r="AC1146" s="277" t="str">
        <f>IF('statement of marks'!CI86="","",'statement of marks'!CI86)</f>
        <v/>
      </c>
      <c r="AD1146" s="275" t="str">
        <f>IF('statement of marks'!CJ86="","",'statement of marks'!CJ86)</f>
        <v/>
      </c>
      <c r="AE1146" s="277" t="str">
        <f>IF('statement of marks'!CL86="","",'statement of marks'!CL86)</f>
        <v/>
      </c>
      <c r="AF1146" s="277" t="str">
        <f>IF('statement of marks'!CM86="","",'statement of marks'!CM86)</f>
        <v/>
      </c>
      <c r="AG1146" s="275" t="str">
        <f>IF('statement of marks'!CN86="","",'statement of marks'!CN86)</f>
        <v/>
      </c>
      <c r="AH1146" s="281" t="str">
        <f>IF('statement of marks'!CO86="","",'statement of marks'!CO86)</f>
        <v/>
      </c>
    </row>
    <row r="1147" spans="1:34" ht="19" customHeight="1">
      <c r="A1147" s="291"/>
      <c r="B1147" s="1114" t="str">
        <f>IF('statement of marks'!$CX$3="","",'statement of marks'!$CX$3)</f>
        <v>foKku</v>
      </c>
      <c r="C1147" s="1115"/>
      <c r="D1147" s="277" t="str">
        <f>IF('statement of marks'!CX85="","",'statement of marks'!CX85)</f>
        <v/>
      </c>
      <c r="E1147" s="277" t="str">
        <f>IF('statement of marks'!CY85="","",'statement of marks'!CY85)</f>
        <v/>
      </c>
      <c r="F1147" s="275" t="str">
        <f>IF('statement of marks'!CZ85="","",'statement of marks'!CZ85)</f>
        <v/>
      </c>
      <c r="G1147" s="277" t="str">
        <f>IF('statement of marks'!DA85="","",'statement of marks'!DA85)</f>
        <v/>
      </c>
      <c r="H1147" s="277" t="str">
        <f>IF('statement of marks'!DB85="","",'statement of marks'!DB85)</f>
        <v/>
      </c>
      <c r="I1147" s="275" t="str">
        <f>IF('statement of marks'!DC85="","",'statement of marks'!DC85)</f>
        <v/>
      </c>
      <c r="J1147" s="277" t="str">
        <f>IF('statement of marks'!DD85="","",'statement of marks'!DD85)</f>
        <v/>
      </c>
      <c r="K1147" s="277" t="str">
        <f>IF('statement of marks'!DE85="","",'statement of marks'!DE85)</f>
        <v/>
      </c>
      <c r="L1147" s="275" t="str">
        <f>IF('statement of marks'!DF85="","",'statement of marks'!DF85)</f>
        <v/>
      </c>
      <c r="M1147" s="277" t="str">
        <f>IF('statement of marks'!DH85="","",'statement of marks'!DH85)</f>
        <v/>
      </c>
      <c r="N1147" s="277" t="str">
        <f>IF('statement of marks'!DI85="","",'statement of marks'!DI85)</f>
        <v/>
      </c>
      <c r="O1147" s="275" t="str">
        <f>IF('statement of marks'!DJ85="","",'statement of marks'!DJ85)</f>
        <v/>
      </c>
      <c r="P1147" s="281" t="str">
        <f>IF('statement of marks'!DK85="","",'statement of marks'!DK85)</f>
        <v/>
      </c>
      <c r="Q1147" s="1126"/>
      <c r="R1147" s="1126"/>
      <c r="S1147" s="291"/>
      <c r="T1147" s="1114" t="str">
        <f>IF('statement of marks'!$CX$3="","",'statement of marks'!$CX$3)</f>
        <v>foKku</v>
      </c>
      <c r="U1147" s="1115"/>
      <c r="V1147" s="277" t="str">
        <f>IF('statement of marks'!CX86="","",'statement of marks'!CX86)</f>
        <v/>
      </c>
      <c r="W1147" s="277" t="str">
        <f>IF('statement of marks'!CY86="","",'statement of marks'!CY86)</f>
        <v/>
      </c>
      <c r="X1147" s="275" t="str">
        <f>IF('statement of marks'!CZ86="","",'statement of marks'!CZ86)</f>
        <v/>
      </c>
      <c r="Y1147" s="277" t="str">
        <f>IF('statement of marks'!DA86="","",'statement of marks'!DA86)</f>
        <v/>
      </c>
      <c r="Z1147" s="277" t="str">
        <f>IF('statement of marks'!DB86="","",'statement of marks'!DB86)</f>
        <v/>
      </c>
      <c r="AA1147" s="275" t="str">
        <f>IF('statement of marks'!DC86="","",'statement of marks'!DC86)</f>
        <v/>
      </c>
      <c r="AB1147" s="277" t="str">
        <f>IF('statement of marks'!DD86="","",'statement of marks'!DD86)</f>
        <v/>
      </c>
      <c r="AC1147" s="277" t="str">
        <f>IF('statement of marks'!DE86="","",'statement of marks'!DE86)</f>
        <v/>
      </c>
      <c r="AD1147" s="275" t="str">
        <f>IF('statement of marks'!DF86="","",'statement of marks'!DF86)</f>
        <v/>
      </c>
      <c r="AE1147" s="277" t="str">
        <f>IF('statement of marks'!DH86="","",'statement of marks'!DH86)</f>
        <v/>
      </c>
      <c r="AF1147" s="277" t="str">
        <f>IF('statement of marks'!DI86="","",'statement of marks'!DI86)</f>
        <v/>
      </c>
      <c r="AG1147" s="275" t="str">
        <f>IF('statement of marks'!DJ86="","",'statement of marks'!DJ86)</f>
        <v/>
      </c>
      <c r="AH1147" s="281" t="str">
        <f>IF('statement of marks'!DK86="","",'statement of marks'!DK86)</f>
        <v/>
      </c>
    </row>
    <row r="1148" spans="1:34" ht="19" customHeight="1">
      <c r="A1148" s="291"/>
      <c r="B1148" s="1114" t="str">
        <f>IF('statement of marks'!$DT$3="","",'statement of marks'!$DT$3)</f>
        <v>lkekftd foKku</v>
      </c>
      <c r="C1148" s="1115"/>
      <c r="D1148" s="277" t="str">
        <f>IF('statement of marks'!DT85="","",'statement of marks'!DT85)</f>
        <v/>
      </c>
      <c r="E1148" s="277" t="str">
        <f>IF('statement of marks'!DU85="","",'statement of marks'!DU85)</f>
        <v/>
      </c>
      <c r="F1148" s="275" t="str">
        <f>IF('statement of marks'!DV85="","",'statement of marks'!DV85)</f>
        <v/>
      </c>
      <c r="G1148" s="277" t="str">
        <f>IF('statement of marks'!DW85="","",'statement of marks'!DW85)</f>
        <v/>
      </c>
      <c r="H1148" s="277" t="str">
        <f>IF('statement of marks'!DX85="","",'statement of marks'!DX85)</f>
        <v/>
      </c>
      <c r="I1148" s="275" t="str">
        <f>IF('statement of marks'!DY85="","",'statement of marks'!DY85)</f>
        <v/>
      </c>
      <c r="J1148" s="277" t="str">
        <f>IF('statement of marks'!DZ85="","",'statement of marks'!DZ85)</f>
        <v/>
      </c>
      <c r="K1148" s="277" t="str">
        <f>IF('statement of marks'!EA85="","",'statement of marks'!EA85)</f>
        <v/>
      </c>
      <c r="L1148" s="275" t="str">
        <f>IF('statement of marks'!EB85="","",'statement of marks'!EB85)</f>
        <v/>
      </c>
      <c r="M1148" s="277" t="str">
        <f>IF('statement of marks'!ED85="","",'statement of marks'!ED85)</f>
        <v/>
      </c>
      <c r="N1148" s="277" t="str">
        <f>IF('statement of marks'!EE85="","",'statement of marks'!EE85)</f>
        <v/>
      </c>
      <c r="O1148" s="275" t="str">
        <f>IF('statement of marks'!EF85="","",'statement of marks'!EF85)</f>
        <v/>
      </c>
      <c r="P1148" s="281" t="str">
        <f>IF('statement of marks'!EG85="","",'statement of marks'!EG85)</f>
        <v/>
      </c>
      <c r="Q1148" s="1126"/>
      <c r="R1148" s="1126"/>
      <c r="S1148" s="291"/>
      <c r="T1148" s="1114" t="str">
        <f>IF('statement of marks'!$DT$3="","",'statement of marks'!$DT$3)</f>
        <v>lkekftd foKku</v>
      </c>
      <c r="U1148" s="1115"/>
      <c r="V1148" s="277" t="str">
        <f>IF('statement of marks'!DT86="","",'statement of marks'!DT86)</f>
        <v/>
      </c>
      <c r="W1148" s="277" t="str">
        <f>IF('statement of marks'!DU86="","",'statement of marks'!DU86)</f>
        <v/>
      </c>
      <c r="X1148" s="275" t="str">
        <f>IF('statement of marks'!DV86="","",'statement of marks'!DV86)</f>
        <v/>
      </c>
      <c r="Y1148" s="277" t="str">
        <f>IF('statement of marks'!DW86="","",'statement of marks'!DW86)</f>
        <v/>
      </c>
      <c r="Z1148" s="277" t="str">
        <f>IF('statement of marks'!DX86="","",'statement of marks'!DX86)</f>
        <v/>
      </c>
      <c r="AA1148" s="275" t="str">
        <f>IF('statement of marks'!DY86="","",'statement of marks'!DY86)</f>
        <v/>
      </c>
      <c r="AB1148" s="277" t="str">
        <f>IF('statement of marks'!DZ86="","",'statement of marks'!DZ86)</f>
        <v/>
      </c>
      <c r="AC1148" s="277" t="str">
        <f>IF('statement of marks'!EA86="","",'statement of marks'!EA86)</f>
        <v/>
      </c>
      <c r="AD1148" s="275" t="str">
        <f>IF('statement of marks'!EB86="","",'statement of marks'!EB86)</f>
        <v/>
      </c>
      <c r="AE1148" s="277" t="str">
        <f>IF('statement of marks'!ED86="","",'statement of marks'!ED86)</f>
        <v/>
      </c>
      <c r="AF1148" s="277" t="str">
        <f>IF('statement of marks'!EE86="","",'statement of marks'!EE86)</f>
        <v/>
      </c>
      <c r="AG1148" s="275" t="str">
        <f>IF('statement of marks'!EF86="","",'statement of marks'!EF86)</f>
        <v/>
      </c>
      <c r="AH1148" s="281" t="str">
        <f>IF('statement of marks'!EG86="","",'statement of marks'!EG86)</f>
        <v/>
      </c>
    </row>
    <row r="1149" spans="1:34" ht="19" customHeight="1">
      <c r="A1149" s="291"/>
      <c r="B1149" s="1117" t="s">
        <v>271</v>
      </c>
      <c r="C1149" s="1118"/>
      <c r="D1149" s="1111" t="s">
        <v>1</v>
      </c>
      <c r="E1149" s="1111"/>
      <c r="F1149" s="1111"/>
      <c r="G1149" s="1111" t="s">
        <v>21</v>
      </c>
      <c r="H1149" s="1111"/>
      <c r="I1149" s="1111"/>
      <c r="J1149" s="1111" t="s">
        <v>272</v>
      </c>
      <c r="K1149" s="1111"/>
      <c r="L1149" s="1111"/>
      <c r="M1149" s="1111" t="s">
        <v>68</v>
      </c>
      <c r="N1149" s="1111"/>
      <c r="O1149" s="1111"/>
      <c r="P1149" s="282"/>
      <c r="Q1149" s="1126"/>
      <c r="R1149" s="1126"/>
      <c r="S1149" s="291"/>
      <c r="T1149" s="1117" t="s">
        <v>271</v>
      </c>
      <c r="U1149" s="1118"/>
      <c r="V1149" s="1111" t="s">
        <v>1</v>
      </c>
      <c r="W1149" s="1111"/>
      <c r="X1149" s="1111"/>
      <c r="Y1149" s="1111" t="s">
        <v>21</v>
      </c>
      <c r="Z1149" s="1111"/>
      <c r="AA1149" s="1111"/>
      <c r="AB1149" s="1111" t="s">
        <v>272</v>
      </c>
      <c r="AC1149" s="1111"/>
      <c r="AD1149" s="1111"/>
      <c r="AE1149" s="1111" t="s">
        <v>68</v>
      </c>
      <c r="AF1149" s="1111"/>
      <c r="AG1149" s="1111"/>
      <c r="AH1149" s="282"/>
    </row>
    <row r="1150" spans="1:34" ht="19" customHeight="1">
      <c r="A1150" s="291"/>
      <c r="B1150" s="1104" t="s">
        <v>3</v>
      </c>
      <c r="C1150" s="1105"/>
      <c r="D1150" s="1116">
        <f>IF('statement of marks'!EP$6="","",'statement of marks'!EP$6)</f>
        <v>20</v>
      </c>
      <c r="E1150" s="1116"/>
      <c r="F1150" s="1116"/>
      <c r="G1150" s="1116">
        <f>IF('statement of marks'!EQ$6="","",'statement of marks'!EQ$6)</f>
        <v>20</v>
      </c>
      <c r="H1150" s="1116"/>
      <c r="I1150" s="1116"/>
      <c r="J1150" s="1116">
        <f>IF('statement of marks'!ES$6="","",'statement of marks'!ES$6)</f>
        <v>20</v>
      </c>
      <c r="K1150" s="1116"/>
      <c r="L1150" s="1116"/>
      <c r="M1150" s="1116">
        <f>IF('statement of marks'!EY$6="","",'statement of marks'!ER$6)</f>
        <v>20</v>
      </c>
      <c r="N1150" s="1116"/>
      <c r="O1150" s="1116"/>
      <c r="P1150" s="283"/>
      <c r="Q1150" s="1126"/>
      <c r="R1150" s="1126"/>
      <c r="S1150" s="291"/>
      <c r="T1150" s="1104" t="s">
        <v>3</v>
      </c>
      <c r="U1150" s="1105"/>
      <c r="V1150" s="1116">
        <f>IF('statement of marks'!EP$6="","",'statement of marks'!EP$6)</f>
        <v>20</v>
      </c>
      <c r="W1150" s="1116"/>
      <c r="X1150" s="1116"/>
      <c r="Y1150" s="1116">
        <f>IF('statement of marks'!EQ$6="","",'statement of marks'!EQ$6)</f>
        <v>20</v>
      </c>
      <c r="Z1150" s="1116"/>
      <c r="AA1150" s="1116"/>
      <c r="AB1150" s="1116">
        <f>IF('statement of marks'!ES$6="","",'statement of marks'!ES$6)</f>
        <v>20</v>
      </c>
      <c r="AC1150" s="1116"/>
      <c r="AD1150" s="1116"/>
      <c r="AE1150" s="1116">
        <f>IF('statement of marks'!EY$6="","",'statement of marks'!ER$6)</f>
        <v>20</v>
      </c>
      <c r="AF1150" s="1116"/>
      <c r="AG1150" s="1116"/>
      <c r="AH1150" s="283"/>
    </row>
    <row r="1151" spans="1:34" ht="19" customHeight="1">
      <c r="A1151" s="291"/>
      <c r="B1151" s="1114" t="str">
        <f>IF('statement of marks'!$EP$3="","",'statement of marks'!$EP$3)</f>
        <v>dk;kZuqHko</v>
      </c>
      <c r="C1151" s="1115"/>
      <c r="D1151" s="1103" t="str">
        <f>IF('statement of marks'!EP85="","",'statement of marks'!EP85)</f>
        <v/>
      </c>
      <c r="E1151" s="1103"/>
      <c r="F1151" s="1103"/>
      <c r="G1151" s="1103" t="str">
        <f>IF('statement of marks'!EQ85="","",'statement of marks'!EQ85)</f>
        <v/>
      </c>
      <c r="H1151" s="1103"/>
      <c r="I1151" s="1103"/>
      <c r="J1151" s="1103" t="str">
        <f>IF('statement of marks'!ES85="","",'statement of marks'!ES85)</f>
        <v/>
      </c>
      <c r="K1151" s="1103"/>
      <c r="L1151" s="1103"/>
      <c r="M1151" s="1103" t="str">
        <f>IF('statement of marks'!ER85="","",'statement of marks'!ER85)</f>
        <v/>
      </c>
      <c r="N1151" s="1103"/>
      <c r="O1151" s="1103"/>
      <c r="P1151" s="284"/>
      <c r="Q1151" s="1126"/>
      <c r="R1151" s="1126"/>
      <c r="S1151" s="291"/>
      <c r="T1151" s="1114" t="str">
        <f>IF('statement of marks'!$EP$3="","",'statement of marks'!$EP$3)</f>
        <v>dk;kZuqHko</v>
      </c>
      <c r="U1151" s="1115"/>
      <c r="V1151" s="1103" t="str">
        <f>IF('statement of marks'!EP86="","",'statement of marks'!EP86)</f>
        <v/>
      </c>
      <c r="W1151" s="1103"/>
      <c r="X1151" s="1103"/>
      <c r="Y1151" s="1103" t="str">
        <f>IF('statement of marks'!EQ86="","",'statement of marks'!EQ86)</f>
        <v/>
      </c>
      <c r="Z1151" s="1103"/>
      <c r="AA1151" s="1103"/>
      <c r="AB1151" s="1103" t="str">
        <f>IF('statement of marks'!ES86="","",'statement of marks'!ES86)</f>
        <v/>
      </c>
      <c r="AC1151" s="1103"/>
      <c r="AD1151" s="1103"/>
      <c r="AE1151" s="1103" t="str">
        <f>IF('statement of marks'!ER86="","",'statement of marks'!ER86)</f>
        <v/>
      </c>
      <c r="AF1151" s="1103"/>
      <c r="AG1151" s="1103"/>
      <c r="AH1151" s="284"/>
    </row>
    <row r="1152" spans="1:34" ht="19" customHeight="1">
      <c r="A1152" s="291"/>
      <c r="B1152" s="1112" t="str">
        <f>IF('statement of marks'!$EZ$3="","",'statement of marks'!$EZ$3)</f>
        <v>dyk f'k{kk</v>
      </c>
      <c r="C1152" s="1113"/>
      <c r="D1152" s="1103" t="str">
        <f>IF('statement of marks'!EZ85="","",'statement of marks'!EZ85)</f>
        <v/>
      </c>
      <c r="E1152" s="1103"/>
      <c r="F1152" s="1103"/>
      <c r="G1152" s="1103" t="str">
        <f>IF('statement of marks'!FA85="","",'statement of marks'!FA85)</f>
        <v/>
      </c>
      <c r="H1152" s="1103"/>
      <c r="I1152" s="1103"/>
      <c r="J1152" s="1103" t="str">
        <f>IF('statement of marks'!FC85="","",'statement of marks'!FC85)</f>
        <v/>
      </c>
      <c r="K1152" s="1103"/>
      <c r="L1152" s="1103"/>
      <c r="M1152" s="1103" t="str">
        <f>IF('statement of marks'!FB85="","",'statement of marks'!FB85)</f>
        <v/>
      </c>
      <c r="N1152" s="1103"/>
      <c r="O1152" s="1103"/>
      <c r="P1152" s="284"/>
      <c r="Q1152" s="1126"/>
      <c r="R1152" s="1126"/>
      <c r="S1152" s="291"/>
      <c r="T1152" s="1112" t="str">
        <f>IF('statement of marks'!$EZ$3="","",'statement of marks'!$EZ$3)</f>
        <v>dyk f'k{kk</v>
      </c>
      <c r="U1152" s="1113"/>
      <c r="V1152" s="1103" t="str">
        <f>IF('statement of marks'!EZ86="","",'statement of marks'!EZ86)</f>
        <v/>
      </c>
      <c r="W1152" s="1103"/>
      <c r="X1152" s="1103"/>
      <c r="Y1152" s="1103" t="str">
        <f>IF('statement of marks'!FA86="","",'statement of marks'!FA86)</f>
        <v/>
      </c>
      <c r="Z1152" s="1103"/>
      <c r="AA1152" s="1103"/>
      <c r="AB1152" s="1103" t="str">
        <f>IF('statement of marks'!FC86="","",'statement of marks'!FC86)</f>
        <v/>
      </c>
      <c r="AC1152" s="1103"/>
      <c r="AD1152" s="1103"/>
      <c r="AE1152" s="1103" t="str">
        <f>IF('statement of marks'!FB86="","",'statement of marks'!FB86)</f>
        <v/>
      </c>
      <c r="AF1152" s="1103"/>
      <c r="AG1152" s="1103"/>
      <c r="AH1152" s="284"/>
    </row>
    <row r="1153" spans="1:34" ht="19" customHeight="1">
      <c r="A1153" s="291"/>
      <c r="B1153" s="1109" t="str">
        <f>IF('statement of marks'!$FJ$3="","",'statement of marks'!$FJ$3)</f>
        <v>LokLF; ,oe~ 'kkjhfjd f'k{kk</v>
      </c>
      <c r="C1153" s="1110"/>
      <c r="D1153" s="1103" t="str">
        <f>IF('statement of marks'!FJ85="","",'statement of marks'!FJ85)</f>
        <v/>
      </c>
      <c r="E1153" s="1103"/>
      <c r="F1153" s="1103"/>
      <c r="G1153" s="1103" t="str">
        <f>IF('statement of marks'!FK85="","",'statement of marks'!FK85)</f>
        <v/>
      </c>
      <c r="H1153" s="1103"/>
      <c r="I1153" s="1103"/>
      <c r="J1153" s="1103" t="str">
        <f>IF('statement of marks'!FM85="","",'statement of marks'!FM85)</f>
        <v/>
      </c>
      <c r="K1153" s="1103"/>
      <c r="L1153" s="1103"/>
      <c r="M1153" s="1103" t="str">
        <f>IF('statement of marks'!FL85="","",'statement of marks'!FL85)</f>
        <v/>
      </c>
      <c r="N1153" s="1103"/>
      <c r="O1153" s="1103"/>
      <c r="P1153" s="284"/>
      <c r="Q1153" s="1126"/>
      <c r="R1153" s="1126"/>
      <c r="S1153" s="291"/>
      <c r="T1153" s="1109" t="str">
        <f>IF('statement of marks'!$FJ$3="","",'statement of marks'!$FJ$3)</f>
        <v>LokLF; ,oe~ 'kkjhfjd f'k{kk</v>
      </c>
      <c r="U1153" s="1110"/>
      <c r="V1153" s="1103" t="str">
        <f>IF('statement of marks'!FJ86="","",'statement of marks'!FJ86)</f>
        <v/>
      </c>
      <c r="W1153" s="1103"/>
      <c r="X1153" s="1103"/>
      <c r="Y1153" s="1103" t="str">
        <f>IF('statement of marks'!FK86="","",'statement of marks'!FK86)</f>
        <v/>
      </c>
      <c r="Z1153" s="1103"/>
      <c r="AA1153" s="1103"/>
      <c r="AB1153" s="1103" t="str">
        <f>IF('statement of marks'!FM86="","",'statement of marks'!FM86)</f>
        <v/>
      </c>
      <c r="AC1153" s="1103"/>
      <c r="AD1153" s="1103"/>
      <c r="AE1153" s="1103" t="str">
        <f>IF('statement of marks'!FL86="","",'statement of marks'!FL86)</f>
        <v/>
      </c>
      <c r="AF1153" s="1103"/>
      <c r="AG1153" s="1103"/>
      <c r="AH1153" s="284"/>
    </row>
    <row r="1154" spans="1:34" ht="19" customHeight="1">
      <c r="A1154" s="291"/>
      <c r="B1154" s="1104" t="s">
        <v>273</v>
      </c>
      <c r="C1154" s="1105"/>
      <c r="D1154" s="1081" t="str">
        <f>details!$DZ$3</f>
        <v>vxLr rd</v>
      </c>
      <c r="E1154" s="1081"/>
      <c r="F1154" s="1081"/>
      <c r="G1154" s="1081" t="str">
        <f>details!$ED$3</f>
        <v>vDVwcj rd</v>
      </c>
      <c r="H1154" s="1081"/>
      <c r="I1154" s="1081"/>
      <c r="J1154" s="1081" t="str">
        <f>details!$EL$3</f>
        <v>Qjojh rd</v>
      </c>
      <c r="K1154" s="1081"/>
      <c r="L1154" s="1081"/>
      <c r="M1154" s="1081" t="str">
        <f>details!$EH$3</f>
        <v>fnlEcj rd</v>
      </c>
      <c r="N1154" s="1081"/>
      <c r="O1154" s="1081"/>
      <c r="P1154" s="284"/>
      <c r="Q1154" s="1126"/>
      <c r="R1154" s="1126"/>
      <c r="S1154" s="291"/>
      <c r="T1154" s="1104" t="s">
        <v>273</v>
      </c>
      <c r="U1154" s="1105"/>
      <c r="V1154" s="1106" t="str">
        <f>details!$DZ$3</f>
        <v>vxLr rd</v>
      </c>
      <c r="W1154" s="1107"/>
      <c r="X1154" s="1108"/>
      <c r="Y1154" s="1106" t="str">
        <f>details!$ED$3</f>
        <v>vDVwcj rd</v>
      </c>
      <c r="Z1154" s="1107"/>
      <c r="AA1154" s="1108"/>
      <c r="AB1154" s="1106" t="str">
        <f>details!$EL$3</f>
        <v>Qjojh rd</v>
      </c>
      <c r="AC1154" s="1107"/>
      <c r="AD1154" s="1108"/>
      <c r="AE1154" s="1106" t="str">
        <f>details!$EH$3</f>
        <v>fnlEcj rd</v>
      </c>
      <c r="AF1154" s="1107"/>
      <c r="AG1154" s="1108"/>
      <c r="AH1154" s="284"/>
    </row>
    <row r="1155" spans="1:34" ht="19" customHeight="1">
      <c r="A1155" s="291"/>
      <c r="B1155" s="1100" t="s">
        <v>99</v>
      </c>
      <c r="C1155" s="1101"/>
      <c r="D1155" s="1102" t="str">
        <f>IF(details!EA85="","",details!EA85)</f>
        <v/>
      </c>
      <c r="E1155" s="1102"/>
      <c r="F1155" s="1102"/>
      <c r="G1155" s="1102" t="str">
        <f>IF(details!EE85="","",details!EE85)</f>
        <v/>
      </c>
      <c r="H1155" s="1102"/>
      <c r="I1155" s="1102"/>
      <c r="J1155" s="1102" t="str">
        <f>IF(details!EM85="","",details!EM85)</f>
        <v/>
      </c>
      <c r="K1155" s="1102"/>
      <c r="L1155" s="1102"/>
      <c r="M1155" s="1102" t="str">
        <f>IF(details!EI85="","",details!EI85)</f>
        <v/>
      </c>
      <c r="N1155" s="1102"/>
      <c r="O1155" s="1102"/>
      <c r="P1155" s="295"/>
      <c r="Q1155" s="1126"/>
      <c r="R1155" s="1126"/>
      <c r="S1155" s="291"/>
      <c r="T1155" s="1100" t="s">
        <v>99</v>
      </c>
      <c r="U1155" s="1101"/>
      <c r="V1155" s="1091" t="str">
        <f>IF(details!EA86="","",details!EA86)</f>
        <v/>
      </c>
      <c r="W1155" s="1092"/>
      <c r="X1155" s="1093"/>
      <c r="Y1155" s="1091" t="str">
        <f>IF(details!EE86="","",details!EE86)</f>
        <v/>
      </c>
      <c r="Z1155" s="1092"/>
      <c r="AA1155" s="1093"/>
      <c r="AB1155" s="1091" t="str">
        <f>IF(details!EM86="","",details!EM86)</f>
        <v/>
      </c>
      <c r="AC1155" s="1092"/>
      <c r="AD1155" s="1093"/>
      <c r="AE1155" s="1091" t="str">
        <f>IF(details!EI86="","",details!EI86)</f>
        <v/>
      </c>
      <c r="AF1155" s="1092"/>
      <c r="AG1155" s="1093"/>
      <c r="AH1155" s="285"/>
    </row>
    <row r="1156" spans="1:34" ht="19" customHeight="1">
      <c r="A1156" s="292"/>
      <c r="B1156" s="1094" t="s">
        <v>15</v>
      </c>
      <c r="C1156" s="1095"/>
      <c r="D1156" s="1096" t="str">
        <f>IF(details!DZ85="","",details!DZ85)</f>
        <v/>
      </c>
      <c r="E1156" s="1096"/>
      <c r="F1156" s="1096"/>
      <c r="G1156" s="1096" t="str">
        <f>IF(details!ED85="","",details!ED85)</f>
        <v/>
      </c>
      <c r="H1156" s="1096"/>
      <c r="I1156" s="1096"/>
      <c r="J1156" s="1096" t="str">
        <f>IF(details!EL85="","",details!EL85)</f>
        <v/>
      </c>
      <c r="K1156" s="1096"/>
      <c r="L1156" s="1096"/>
      <c r="M1156" s="1096" t="str">
        <f>IF(details!EH85="","",details!EH85)</f>
        <v/>
      </c>
      <c r="N1156" s="1096"/>
      <c r="O1156" s="1096"/>
      <c r="P1156" s="296"/>
      <c r="Q1156" s="1126"/>
      <c r="R1156" s="1126"/>
      <c r="S1156" s="292"/>
      <c r="T1156" s="1094" t="s">
        <v>15</v>
      </c>
      <c r="U1156" s="1095"/>
      <c r="V1156" s="1097" t="str">
        <f>IF(details!DZ86="","",details!DZ86)</f>
        <v/>
      </c>
      <c r="W1156" s="1098"/>
      <c r="X1156" s="1099"/>
      <c r="Y1156" s="1097" t="str">
        <f>IF(details!ED86="","",details!ED86)</f>
        <v/>
      </c>
      <c r="Z1156" s="1098"/>
      <c r="AA1156" s="1099"/>
      <c r="AB1156" s="1097" t="str">
        <f>IF(details!EL86="","",details!EL86)</f>
        <v/>
      </c>
      <c r="AC1156" s="1098"/>
      <c r="AD1156" s="1099"/>
      <c r="AE1156" s="1097" t="str">
        <f>IF(details!EH86="","",details!EH86)</f>
        <v/>
      </c>
      <c r="AF1156" s="1098"/>
      <c r="AG1156" s="1099"/>
      <c r="AH1156" s="286"/>
    </row>
    <row r="1157" spans="1:34" ht="19" customHeight="1">
      <c r="A1157" s="291"/>
      <c r="B1157" s="1089" t="s">
        <v>100</v>
      </c>
      <c r="C1157" s="1090"/>
      <c r="D1157" s="1081"/>
      <c r="E1157" s="1081"/>
      <c r="F1157" s="1081"/>
      <c r="G1157" s="1081"/>
      <c r="H1157" s="1081"/>
      <c r="I1157" s="1081"/>
      <c r="J1157" s="1081"/>
      <c r="K1157" s="1081"/>
      <c r="L1157" s="1081"/>
      <c r="M1157" s="1081"/>
      <c r="N1157" s="1081"/>
      <c r="O1157" s="1081"/>
      <c r="P1157" s="287"/>
      <c r="Q1157" s="1126"/>
      <c r="R1157" s="1126"/>
      <c r="S1157" s="291"/>
      <c r="T1157" s="1089" t="s">
        <v>100</v>
      </c>
      <c r="U1157" s="1090"/>
      <c r="V1157" s="1081"/>
      <c r="W1157" s="1081"/>
      <c r="X1157" s="1081"/>
      <c r="Y1157" s="1081"/>
      <c r="Z1157" s="1081"/>
      <c r="AA1157" s="1081"/>
      <c r="AB1157" s="1081"/>
      <c r="AC1157" s="1081"/>
      <c r="AD1157" s="1081"/>
      <c r="AE1157" s="1081"/>
      <c r="AF1157" s="1081"/>
      <c r="AG1157" s="1081"/>
      <c r="AH1157" s="287"/>
    </row>
    <row r="1158" spans="1:34" ht="19" customHeight="1">
      <c r="A1158" s="291"/>
      <c r="B1158" s="1087" t="s">
        <v>80</v>
      </c>
      <c r="C1158" s="1088"/>
      <c r="D1158" s="1081"/>
      <c r="E1158" s="1081"/>
      <c r="F1158" s="1081"/>
      <c r="G1158" s="1081"/>
      <c r="H1158" s="1081"/>
      <c r="I1158" s="1081"/>
      <c r="J1158" s="1081"/>
      <c r="K1158" s="1081"/>
      <c r="L1158" s="1081"/>
      <c r="M1158" s="1081"/>
      <c r="N1158" s="1081"/>
      <c r="O1158" s="1081"/>
      <c r="P1158" s="287"/>
      <c r="Q1158" s="1126"/>
      <c r="R1158" s="1126"/>
      <c r="S1158" s="291"/>
      <c r="T1158" s="1087" t="s">
        <v>80</v>
      </c>
      <c r="U1158" s="1088"/>
      <c r="V1158" s="1081"/>
      <c r="W1158" s="1081"/>
      <c r="X1158" s="1081"/>
      <c r="Y1158" s="1081"/>
      <c r="Z1158" s="1081"/>
      <c r="AA1158" s="1081"/>
      <c r="AB1158" s="1081"/>
      <c r="AC1158" s="1081"/>
      <c r="AD1158" s="1081"/>
      <c r="AE1158" s="1081"/>
      <c r="AF1158" s="1081"/>
      <c r="AG1158" s="1081"/>
      <c r="AH1158" s="287"/>
    </row>
    <row r="1159" spans="1:34" ht="19" customHeight="1">
      <c r="A1159" s="291"/>
      <c r="B1159" s="1085" t="s">
        <v>101</v>
      </c>
      <c r="C1159" s="1086"/>
      <c r="D1159" s="1081"/>
      <c r="E1159" s="1081"/>
      <c r="F1159" s="1081"/>
      <c r="G1159" s="1081"/>
      <c r="H1159" s="1081"/>
      <c r="I1159" s="1081"/>
      <c r="J1159" s="1081"/>
      <c r="K1159" s="1081"/>
      <c r="L1159" s="1081"/>
      <c r="M1159" s="1081"/>
      <c r="N1159" s="1081"/>
      <c r="O1159" s="1081"/>
      <c r="P1159" s="287"/>
      <c r="Q1159" s="1126"/>
      <c r="R1159" s="1126"/>
      <c r="S1159" s="291"/>
      <c r="T1159" s="1085" t="s">
        <v>101</v>
      </c>
      <c r="U1159" s="1086"/>
      <c r="V1159" s="1081"/>
      <c r="W1159" s="1081"/>
      <c r="X1159" s="1081"/>
      <c r="Y1159" s="1081"/>
      <c r="Z1159" s="1081"/>
      <c r="AA1159" s="1081"/>
      <c r="AB1159" s="1081"/>
      <c r="AC1159" s="1081"/>
      <c r="AD1159" s="1081"/>
      <c r="AE1159" s="1081"/>
      <c r="AF1159" s="1081"/>
      <c r="AG1159" s="1081"/>
      <c r="AH1159" s="287"/>
    </row>
    <row r="1160" spans="1:34" ht="19" customHeight="1" thickBot="1">
      <c r="A1160" s="293"/>
      <c r="B1160" s="1082" t="s">
        <v>102</v>
      </c>
      <c r="C1160" s="1083"/>
      <c r="D1160" s="1084"/>
      <c r="E1160" s="1084"/>
      <c r="F1160" s="1084"/>
      <c r="G1160" s="1084"/>
      <c r="H1160" s="1084"/>
      <c r="I1160" s="1084"/>
      <c r="J1160" s="1084"/>
      <c r="K1160" s="1084"/>
      <c r="L1160" s="1084"/>
      <c r="M1160" s="1084"/>
      <c r="N1160" s="1084"/>
      <c r="O1160" s="1084"/>
      <c r="P1160" s="288"/>
      <c r="Q1160" s="1126"/>
      <c r="R1160" s="1126"/>
      <c r="S1160" s="293"/>
      <c r="T1160" s="1082" t="s">
        <v>102</v>
      </c>
      <c r="U1160" s="1083"/>
      <c r="V1160" s="1084"/>
      <c r="W1160" s="1084"/>
      <c r="X1160" s="1084"/>
      <c r="Y1160" s="1084"/>
      <c r="Z1160" s="1084"/>
      <c r="AA1160" s="1084"/>
      <c r="AB1160" s="1084"/>
      <c r="AC1160" s="1084"/>
      <c r="AD1160" s="1084"/>
      <c r="AE1160" s="1084"/>
      <c r="AF1160" s="1084"/>
      <c r="AG1160" s="1084"/>
      <c r="AH1160" s="288"/>
    </row>
    <row r="1161" spans="1:34" ht="19" customHeight="1">
      <c r="A1161" s="290"/>
      <c r="B1161" s="1123" t="s">
        <v>47</v>
      </c>
      <c r="C1161" s="1124"/>
      <c r="D1161" s="1124"/>
      <c r="E1161" s="1124"/>
      <c r="F1161" s="1124"/>
      <c r="G1161" s="1124"/>
      <c r="H1161" s="1124"/>
      <c r="I1161" s="1124"/>
      <c r="J1161" s="1124"/>
      <c r="K1161" s="1124"/>
      <c r="L1161" s="1124"/>
      <c r="M1161" s="1124"/>
      <c r="N1161" s="1124"/>
      <c r="O1161" s="1124"/>
      <c r="P1161" s="1125"/>
      <c r="Q1161" s="1126"/>
      <c r="R1161" s="1126"/>
      <c r="S1161" s="290"/>
      <c r="T1161" s="1123" t="s">
        <v>47</v>
      </c>
      <c r="U1161" s="1124"/>
      <c r="V1161" s="1124"/>
      <c r="W1161" s="1124"/>
      <c r="X1161" s="1124"/>
      <c r="Y1161" s="1124"/>
      <c r="Z1161" s="1124"/>
      <c r="AA1161" s="1124"/>
      <c r="AB1161" s="1124"/>
      <c r="AC1161" s="1124"/>
      <c r="AD1161" s="1124"/>
      <c r="AE1161" s="1124"/>
      <c r="AF1161" s="1124"/>
      <c r="AG1161" s="1124"/>
      <c r="AH1161" s="1125"/>
    </row>
    <row r="1162" spans="1:34" ht="19" customHeight="1">
      <c r="A1162" s="1127"/>
      <c r="B1162" s="1128" t="str">
        <f>'statement of marks'!$A$1</f>
        <v>jk- ck- ek/;fed fo|ky; uohu] fuEckgsM+k</v>
      </c>
      <c r="C1162" s="1129"/>
      <c r="D1162" s="1129"/>
      <c r="E1162" s="1129"/>
      <c r="F1162" s="1129"/>
      <c r="G1162" s="1129"/>
      <c r="H1162" s="1129"/>
      <c r="I1162" s="1129"/>
      <c r="J1162" s="1129"/>
      <c r="K1162" s="1129"/>
      <c r="L1162" s="1129"/>
      <c r="M1162" s="1129"/>
      <c r="N1162" s="1129"/>
      <c r="O1162" s="1129"/>
      <c r="P1162" s="1130"/>
      <c r="Q1162" s="1126"/>
      <c r="R1162" s="1126"/>
      <c r="S1162" s="1127"/>
      <c r="T1162" s="1128" t="str">
        <f>'statement of marks'!$A$1</f>
        <v>jk- ck- ek/;fed fo|ky; uohu] fuEckgsM+k</v>
      </c>
      <c r="U1162" s="1129"/>
      <c r="V1162" s="1129"/>
      <c r="W1162" s="1129"/>
      <c r="X1162" s="1129"/>
      <c r="Y1162" s="1129"/>
      <c r="Z1162" s="1129"/>
      <c r="AA1162" s="1129"/>
      <c r="AB1162" s="1129"/>
      <c r="AC1162" s="1129"/>
      <c r="AD1162" s="1129"/>
      <c r="AE1162" s="1129"/>
      <c r="AF1162" s="1129"/>
      <c r="AG1162" s="1129"/>
      <c r="AH1162" s="1130"/>
    </row>
    <row r="1163" spans="1:34" ht="19" customHeight="1">
      <c r="A1163" s="1127"/>
      <c r="B1163" s="1128"/>
      <c r="C1163" s="1129"/>
      <c r="D1163" s="1129"/>
      <c r="E1163" s="1129"/>
      <c r="F1163" s="1129"/>
      <c r="G1163" s="1129"/>
      <c r="H1163" s="1129"/>
      <c r="I1163" s="1129"/>
      <c r="J1163" s="1129"/>
      <c r="K1163" s="1129"/>
      <c r="L1163" s="1129"/>
      <c r="M1163" s="1129"/>
      <c r="N1163" s="1129"/>
      <c r="O1163" s="1129"/>
      <c r="P1163" s="1130"/>
      <c r="Q1163" s="1126"/>
      <c r="R1163" s="1126"/>
      <c r="S1163" s="1127"/>
      <c r="T1163" s="1128"/>
      <c r="U1163" s="1129"/>
      <c r="V1163" s="1129"/>
      <c r="W1163" s="1129"/>
      <c r="X1163" s="1129"/>
      <c r="Y1163" s="1129"/>
      <c r="Z1163" s="1129"/>
      <c r="AA1163" s="1129"/>
      <c r="AB1163" s="1129"/>
      <c r="AC1163" s="1129"/>
      <c r="AD1163" s="1129"/>
      <c r="AE1163" s="1129"/>
      <c r="AF1163" s="1129"/>
      <c r="AG1163" s="1129"/>
      <c r="AH1163" s="1130"/>
    </row>
    <row r="1164" spans="1:34" ht="19" customHeight="1">
      <c r="A1164" s="291"/>
      <c r="B1164" s="1131" t="s">
        <v>96</v>
      </c>
      <c r="C1164" s="1132"/>
      <c r="D1164" s="1119" t="str">
        <f>'statement of marks'!$H$3</f>
        <v>2015-16</v>
      </c>
      <c r="E1164" s="1119"/>
      <c r="F1164" s="1119"/>
      <c r="G1164" s="1119"/>
      <c r="H1164" s="1119"/>
      <c r="I1164" s="1119"/>
      <c r="J1164" s="1119"/>
      <c r="K1164" s="1119"/>
      <c r="L1164" s="1119"/>
      <c r="M1164" s="1119"/>
      <c r="N1164" s="1119"/>
      <c r="O1164" s="1119"/>
      <c r="P1164" s="1120"/>
      <c r="Q1164" s="1126"/>
      <c r="R1164" s="1126"/>
      <c r="S1164" s="291"/>
      <c r="T1164" s="1131" t="s">
        <v>96</v>
      </c>
      <c r="U1164" s="1132"/>
      <c r="V1164" s="1119" t="str">
        <f>'statement of marks'!$H$3</f>
        <v>2015-16</v>
      </c>
      <c r="W1164" s="1119"/>
      <c r="X1164" s="1119"/>
      <c r="Y1164" s="1119"/>
      <c r="Z1164" s="1119"/>
      <c r="AA1164" s="1119"/>
      <c r="AB1164" s="1119"/>
      <c r="AC1164" s="1119"/>
      <c r="AD1164" s="1119"/>
      <c r="AE1164" s="1119"/>
      <c r="AF1164" s="1119"/>
      <c r="AG1164" s="1119"/>
      <c r="AH1164" s="1120"/>
    </row>
    <row r="1165" spans="1:34" ht="19" customHeight="1">
      <c r="A1165" s="291"/>
      <c r="B1165" s="1114" t="s">
        <v>218</v>
      </c>
      <c r="C1165" s="1115"/>
      <c r="D1165" s="1115" t="str">
        <f>IF('statement of marks'!J87="","",'statement of marks'!J87)</f>
        <v/>
      </c>
      <c r="E1165" s="1115"/>
      <c r="F1165" s="1115"/>
      <c r="G1165" s="1115"/>
      <c r="H1165" s="1115"/>
      <c r="I1165" s="1115"/>
      <c r="J1165" s="1115"/>
      <c r="K1165" s="1115"/>
      <c r="L1165" s="1115"/>
      <c r="M1165" s="1115"/>
      <c r="N1165" s="1115"/>
      <c r="O1165" s="1115"/>
      <c r="P1165" s="1133"/>
      <c r="Q1165" s="1126"/>
      <c r="R1165" s="1126"/>
      <c r="S1165" s="291"/>
      <c r="T1165" s="1114" t="s">
        <v>218</v>
      </c>
      <c r="U1165" s="1115"/>
      <c r="V1165" s="1115" t="str">
        <f>IF('statement of marks'!J88="","",'statement of marks'!J88)</f>
        <v/>
      </c>
      <c r="W1165" s="1115"/>
      <c r="X1165" s="1115"/>
      <c r="Y1165" s="1115"/>
      <c r="Z1165" s="1115"/>
      <c r="AA1165" s="1115"/>
      <c r="AB1165" s="1115"/>
      <c r="AC1165" s="1115"/>
      <c r="AD1165" s="1115"/>
      <c r="AE1165" s="1115"/>
      <c r="AF1165" s="1115"/>
      <c r="AG1165" s="1115"/>
      <c r="AH1165" s="1133"/>
    </row>
    <row r="1166" spans="1:34" ht="19" customHeight="1">
      <c r="A1166" s="291"/>
      <c r="B1166" s="1114" t="s">
        <v>219</v>
      </c>
      <c r="C1166" s="1115"/>
      <c r="D1166" s="1115" t="str">
        <f>IF('statement of marks'!K87="","",'statement of marks'!K87)</f>
        <v/>
      </c>
      <c r="E1166" s="1115"/>
      <c r="F1166" s="1115"/>
      <c r="G1166" s="1115"/>
      <c r="H1166" s="1115"/>
      <c r="I1166" s="1115"/>
      <c r="J1166" s="1115"/>
      <c r="K1166" s="1115"/>
      <c r="L1166" s="1115"/>
      <c r="M1166" s="1115"/>
      <c r="N1166" s="1115"/>
      <c r="O1166" s="1115"/>
      <c r="P1166" s="1133"/>
      <c r="Q1166" s="1126"/>
      <c r="R1166" s="1126"/>
      <c r="S1166" s="291"/>
      <c r="T1166" s="1114" t="s">
        <v>219</v>
      </c>
      <c r="U1166" s="1115"/>
      <c r="V1166" s="1115" t="str">
        <f>IF('statement of marks'!K88="","",'statement of marks'!K88)</f>
        <v/>
      </c>
      <c r="W1166" s="1115"/>
      <c r="X1166" s="1115"/>
      <c r="Y1166" s="1115"/>
      <c r="Z1166" s="1115"/>
      <c r="AA1166" s="1115"/>
      <c r="AB1166" s="1115"/>
      <c r="AC1166" s="1115"/>
      <c r="AD1166" s="1115"/>
      <c r="AE1166" s="1115"/>
      <c r="AF1166" s="1115"/>
      <c r="AG1166" s="1115"/>
      <c r="AH1166" s="1133"/>
    </row>
    <row r="1167" spans="1:34" ht="19" customHeight="1">
      <c r="A1167" s="291"/>
      <c r="B1167" s="1114" t="s">
        <v>220</v>
      </c>
      <c r="C1167" s="1115"/>
      <c r="D1167" s="1115" t="str">
        <f>IF('statement of marks'!L87="","",'statement of marks'!L87)</f>
        <v/>
      </c>
      <c r="E1167" s="1115"/>
      <c r="F1167" s="1115"/>
      <c r="G1167" s="1115"/>
      <c r="H1167" s="1115"/>
      <c r="I1167" s="1115"/>
      <c r="J1167" s="1115"/>
      <c r="K1167" s="1115"/>
      <c r="L1167" s="1115"/>
      <c r="M1167" s="1115"/>
      <c r="N1167" s="1115"/>
      <c r="O1167" s="1115"/>
      <c r="P1167" s="1133"/>
      <c r="Q1167" s="1126"/>
      <c r="R1167" s="1126"/>
      <c r="S1167" s="291"/>
      <c r="T1167" s="1114" t="s">
        <v>220</v>
      </c>
      <c r="U1167" s="1115"/>
      <c r="V1167" s="1115" t="str">
        <f>IF('statement of marks'!L88="","",'statement of marks'!L88)</f>
        <v/>
      </c>
      <c r="W1167" s="1115"/>
      <c r="X1167" s="1115"/>
      <c r="Y1167" s="1115"/>
      <c r="Z1167" s="1115"/>
      <c r="AA1167" s="1115"/>
      <c r="AB1167" s="1115"/>
      <c r="AC1167" s="1115"/>
      <c r="AD1167" s="1115"/>
      <c r="AE1167" s="1115"/>
      <c r="AF1167" s="1115"/>
      <c r="AG1167" s="1115"/>
      <c r="AH1167" s="1133"/>
    </row>
    <row r="1168" spans="1:34" ht="19" customHeight="1">
      <c r="A1168" s="291"/>
      <c r="B1168" s="1114" t="s">
        <v>221</v>
      </c>
      <c r="C1168" s="1115"/>
      <c r="D1168" s="1119" t="str">
        <f>'statement of marks'!$G$3</f>
        <v>6 A</v>
      </c>
      <c r="E1168" s="1119"/>
      <c r="F1168" s="1119"/>
      <c r="G1168" s="1119"/>
      <c r="H1168" s="1115" t="s">
        <v>9</v>
      </c>
      <c r="I1168" s="1115"/>
      <c r="J1168" s="1115"/>
      <c r="K1168" s="1115"/>
      <c r="L1168" s="1115"/>
      <c r="M1168" s="1119" t="str">
        <f>IF('statement of marks'!D87="","",'statement of marks'!D87)</f>
        <v/>
      </c>
      <c r="N1168" s="1119"/>
      <c r="O1168" s="1119"/>
      <c r="P1168" s="1120"/>
      <c r="Q1168" s="1126"/>
      <c r="R1168" s="1126"/>
      <c r="S1168" s="291"/>
      <c r="T1168" s="1114" t="s">
        <v>221</v>
      </c>
      <c r="U1168" s="1115"/>
      <c r="V1168" s="1119" t="str">
        <f>'statement of marks'!$G$3</f>
        <v>6 A</v>
      </c>
      <c r="W1168" s="1119"/>
      <c r="X1168" s="1119"/>
      <c r="Y1168" s="1119"/>
      <c r="Z1168" s="1115" t="s">
        <v>9</v>
      </c>
      <c r="AA1168" s="1115"/>
      <c r="AB1168" s="1115"/>
      <c r="AC1168" s="1115"/>
      <c r="AD1168" s="1115"/>
      <c r="AE1168" s="1119" t="str">
        <f>IF('statement of marks'!D88="","",'statement of marks'!D88)</f>
        <v/>
      </c>
      <c r="AF1168" s="1119"/>
      <c r="AG1168" s="1119"/>
      <c r="AH1168" s="1120"/>
    </row>
    <row r="1169" spans="1:34" ht="19" customHeight="1">
      <c r="A1169" s="291"/>
      <c r="B1169" s="1114" t="s">
        <v>222</v>
      </c>
      <c r="C1169" s="1115"/>
      <c r="D1169" s="1119" t="str">
        <f>IF('statement of marks'!F87="","",'statement of marks'!F87)</f>
        <v/>
      </c>
      <c r="E1169" s="1119"/>
      <c r="F1169" s="1119"/>
      <c r="G1169" s="1119"/>
      <c r="H1169" s="1115" t="s">
        <v>0</v>
      </c>
      <c r="I1169" s="1115"/>
      <c r="J1169" s="1115"/>
      <c r="K1169" s="1115"/>
      <c r="L1169" s="1115"/>
      <c r="M1169" s="1121" t="str">
        <f>IF('statement of marks'!H87="","",'statement of marks'!H87)</f>
        <v/>
      </c>
      <c r="N1169" s="1121"/>
      <c r="O1169" s="1121"/>
      <c r="P1169" s="1122"/>
      <c r="Q1169" s="1126"/>
      <c r="R1169" s="1126"/>
      <c r="S1169" s="291"/>
      <c r="T1169" s="1114" t="s">
        <v>222</v>
      </c>
      <c r="U1169" s="1115"/>
      <c r="V1169" s="1119" t="str">
        <f>IF('statement of marks'!F88="","",'statement of marks'!F88)</f>
        <v/>
      </c>
      <c r="W1169" s="1119"/>
      <c r="X1169" s="1119"/>
      <c r="Y1169" s="1119"/>
      <c r="Z1169" s="1115" t="s">
        <v>0</v>
      </c>
      <c r="AA1169" s="1115"/>
      <c r="AB1169" s="1115"/>
      <c r="AC1169" s="1115"/>
      <c r="AD1169" s="1115"/>
      <c r="AE1169" s="1121" t="str">
        <f>IF('statement of marks'!H88="","",'statement of marks'!H88)</f>
        <v/>
      </c>
      <c r="AF1169" s="1121"/>
      <c r="AG1169" s="1121"/>
      <c r="AH1169" s="1122"/>
    </row>
    <row r="1170" spans="1:34" ht="19" customHeight="1">
      <c r="A1170" s="291"/>
      <c r="B1170" s="289" t="s">
        <v>28</v>
      </c>
      <c r="C1170" s="279" t="s">
        <v>97</v>
      </c>
      <c r="D1170" s="1111" t="s">
        <v>1</v>
      </c>
      <c r="E1170" s="1111"/>
      <c r="F1170" s="1111"/>
      <c r="G1170" s="1111" t="s">
        <v>21</v>
      </c>
      <c r="H1170" s="1111"/>
      <c r="I1170" s="1111"/>
      <c r="J1170" s="1111" t="s">
        <v>68</v>
      </c>
      <c r="K1170" s="1111"/>
      <c r="L1170" s="1111"/>
      <c r="M1170" s="1111" t="s">
        <v>98</v>
      </c>
      <c r="N1170" s="1111"/>
      <c r="O1170" s="1111"/>
      <c r="P1170" s="280" t="s">
        <v>278</v>
      </c>
      <c r="Q1170" s="1126"/>
      <c r="R1170" s="1126"/>
      <c r="S1170" s="291"/>
      <c r="T1170" s="289" t="s">
        <v>28</v>
      </c>
      <c r="U1170" s="279" t="s">
        <v>97</v>
      </c>
      <c r="V1170" s="1111" t="s">
        <v>1</v>
      </c>
      <c r="W1170" s="1111"/>
      <c r="X1170" s="1111"/>
      <c r="Y1170" s="1111" t="s">
        <v>21</v>
      </c>
      <c r="Z1170" s="1111"/>
      <c r="AA1170" s="1111"/>
      <c r="AB1170" s="1111" t="s">
        <v>68</v>
      </c>
      <c r="AC1170" s="1111"/>
      <c r="AD1170" s="1111"/>
      <c r="AE1170" s="1111" t="s">
        <v>98</v>
      </c>
      <c r="AF1170" s="1111"/>
      <c r="AG1170" s="1111"/>
      <c r="AH1170" s="280" t="s">
        <v>278</v>
      </c>
    </row>
    <row r="1171" spans="1:34" ht="19" customHeight="1">
      <c r="A1171" s="291"/>
      <c r="B1171" s="1104" t="s">
        <v>3</v>
      </c>
      <c r="C1171" s="1105"/>
      <c r="D1171" s="312">
        <f>IF('statement of marks'!M$6="","",'statement of marks'!M$6)</f>
        <v>5</v>
      </c>
      <c r="E1171" s="312">
        <f>IF('statement of marks'!N$6="","",'statement of marks'!N$6)</f>
        <v>5</v>
      </c>
      <c r="F1171" s="312">
        <f>IF('statement of marks'!O$6="","",'statement of marks'!O$6)</f>
        <v>10</v>
      </c>
      <c r="G1171" s="312">
        <f>IF('statement of marks'!P$6="","",'statement of marks'!P$6)</f>
        <v>5</v>
      </c>
      <c r="H1171" s="312">
        <f>IF('statement of marks'!Q$6="","",'statement of marks'!Q$6)</f>
        <v>5</v>
      </c>
      <c r="I1171" s="312">
        <f>IF('statement of marks'!R$6="","",'statement of marks'!R$6)</f>
        <v>10</v>
      </c>
      <c r="J1171" s="312">
        <f>IF('statement of marks'!S$6="","",'statement of marks'!S$6)</f>
        <v>5</v>
      </c>
      <c r="K1171" s="312">
        <f>IF('statement of marks'!T$6="","",'statement of marks'!T$6)</f>
        <v>5</v>
      </c>
      <c r="L1171" s="312">
        <f>IF('statement of marks'!U$6="","",'statement of marks'!U$6)</f>
        <v>10</v>
      </c>
      <c r="M1171" s="312">
        <f>IF('statement of marks'!W$6="","",'statement of marks'!W$6)</f>
        <v>50</v>
      </c>
      <c r="N1171" s="312">
        <f>IF('statement of marks'!X$6="","",'statement of marks'!X$6)</f>
        <v>20</v>
      </c>
      <c r="O1171" s="312">
        <f>IF('statement of marks'!Y$6="","",'statement of marks'!Y$6)</f>
        <v>70</v>
      </c>
      <c r="P1171" s="281">
        <f>IF('statement of marks'!Z$6="","",'statement of marks'!Z$6)</f>
        <v>100</v>
      </c>
      <c r="Q1171" s="1126"/>
      <c r="R1171" s="1126"/>
      <c r="S1171" s="291"/>
      <c r="T1171" s="1104" t="s">
        <v>3</v>
      </c>
      <c r="U1171" s="1105"/>
      <c r="V1171" s="312">
        <f>IF('statement of marks'!M$6="","",'statement of marks'!M$6)</f>
        <v>5</v>
      </c>
      <c r="W1171" s="312">
        <f>IF('statement of marks'!N$6="","",'statement of marks'!N$6)</f>
        <v>5</v>
      </c>
      <c r="X1171" s="312">
        <f>IF('statement of marks'!O$6="","",'statement of marks'!O$6)</f>
        <v>10</v>
      </c>
      <c r="Y1171" s="312">
        <f>IF('statement of marks'!P$6="","",'statement of marks'!P$6)</f>
        <v>5</v>
      </c>
      <c r="Z1171" s="312">
        <f>IF('statement of marks'!Q$6="","",'statement of marks'!Q$6)</f>
        <v>5</v>
      </c>
      <c r="AA1171" s="312">
        <f>IF('statement of marks'!R$6="","",'statement of marks'!R$6)</f>
        <v>10</v>
      </c>
      <c r="AB1171" s="312">
        <f>IF('statement of marks'!S$6="","",'statement of marks'!S$6)</f>
        <v>5</v>
      </c>
      <c r="AC1171" s="312">
        <f>IF('statement of marks'!T$6="","",'statement of marks'!T$6)</f>
        <v>5</v>
      </c>
      <c r="AD1171" s="312">
        <f>IF('statement of marks'!U$6="","",'statement of marks'!U$6)</f>
        <v>10</v>
      </c>
      <c r="AE1171" s="312">
        <f>IF('statement of marks'!W$6="","",'statement of marks'!W$6)</f>
        <v>50</v>
      </c>
      <c r="AF1171" s="312">
        <f>IF('statement of marks'!X$6="","",'statement of marks'!X$6)</f>
        <v>20</v>
      </c>
      <c r="AG1171" s="312">
        <f>IF('statement of marks'!Y$6="","",'statement of marks'!Y$6)</f>
        <v>70</v>
      </c>
      <c r="AH1171" s="281">
        <f>IF('statement of marks'!Z$6="","",'statement of marks'!Z$6)</f>
        <v>100</v>
      </c>
    </row>
    <row r="1172" spans="1:34" ht="19" customHeight="1">
      <c r="A1172" s="291"/>
      <c r="B1172" s="1114" t="str">
        <f>IF('statement of marks'!$M$3="","",'statement of marks'!$M$3)</f>
        <v>fgUnh</v>
      </c>
      <c r="C1172" s="1115"/>
      <c r="D1172" s="277" t="str">
        <f>IF('statement of marks'!M87="","",'statement of marks'!M87)</f>
        <v/>
      </c>
      <c r="E1172" s="277" t="str">
        <f>IF('statement of marks'!N87="","",'statement of marks'!N87)</f>
        <v/>
      </c>
      <c r="F1172" s="275" t="str">
        <f>IF('statement of marks'!O87="","",'statement of marks'!O87)</f>
        <v/>
      </c>
      <c r="G1172" s="277" t="str">
        <f>IF('statement of marks'!P87="","",'statement of marks'!P87)</f>
        <v/>
      </c>
      <c r="H1172" s="277" t="str">
        <f>IF('statement of marks'!Q87="","",'statement of marks'!Q87)</f>
        <v/>
      </c>
      <c r="I1172" s="275" t="str">
        <f>IF('statement of marks'!R87="","",'statement of marks'!R87)</f>
        <v/>
      </c>
      <c r="J1172" s="277" t="str">
        <f>IF('statement of marks'!S87="","",'statement of marks'!S87)</f>
        <v/>
      </c>
      <c r="K1172" s="277" t="str">
        <f>IF('statement of marks'!T87="","",'statement of marks'!T87)</f>
        <v/>
      </c>
      <c r="L1172" s="275" t="str">
        <f>IF('statement of marks'!U87="","",'statement of marks'!U87)</f>
        <v/>
      </c>
      <c r="M1172" s="277" t="str">
        <f>IF('statement of marks'!W87="","",'statement of marks'!W87)</f>
        <v/>
      </c>
      <c r="N1172" s="277" t="str">
        <f>IF('statement of marks'!X87="","",'statement of marks'!X87)</f>
        <v/>
      </c>
      <c r="O1172" s="275" t="str">
        <f>IF('statement of marks'!Y87="","",'statement of marks'!Y87)</f>
        <v/>
      </c>
      <c r="P1172" s="281" t="str">
        <f>IF('statement of marks'!Z87="","",'statement of marks'!Z87)</f>
        <v/>
      </c>
      <c r="Q1172" s="1126"/>
      <c r="R1172" s="1126"/>
      <c r="S1172" s="291"/>
      <c r="T1172" s="1114" t="str">
        <f>IF('statement of marks'!$M$3="","",'statement of marks'!$M$3)</f>
        <v>fgUnh</v>
      </c>
      <c r="U1172" s="1115"/>
      <c r="V1172" s="277" t="str">
        <f>IF('statement of marks'!M88="","",'statement of marks'!M88)</f>
        <v/>
      </c>
      <c r="W1172" s="277" t="str">
        <f>IF('statement of marks'!N88="","",'statement of marks'!N88)</f>
        <v/>
      </c>
      <c r="X1172" s="275" t="str">
        <f>IF('statement of marks'!O88="","",'statement of marks'!O88)</f>
        <v/>
      </c>
      <c r="Y1172" s="277" t="str">
        <f>IF('statement of marks'!P88="","",'statement of marks'!P88)</f>
        <v/>
      </c>
      <c r="Z1172" s="277" t="str">
        <f>IF('statement of marks'!Q88="","",'statement of marks'!Q88)</f>
        <v/>
      </c>
      <c r="AA1172" s="275" t="str">
        <f>IF('statement of marks'!R88="","",'statement of marks'!R88)</f>
        <v/>
      </c>
      <c r="AB1172" s="277" t="str">
        <f>IF('statement of marks'!S88="","",'statement of marks'!S88)</f>
        <v/>
      </c>
      <c r="AC1172" s="277" t="str">
        <f>IF('statement of marks'!T88="","",'statement of marks'!T88)</f>
        <v/>
      </c>
      <c r="AD1172" s="275" t="str">
        <f>IF('statement of marks'!U88="","",'statement of marks'!U88)</f>
        <v/>
      </c>
      <c r="AE1172" s="277" t="str">
        <f>IF('statement of marks'!W88="","",'statement of marks'!W88)</f>
        <v/>
      </c>
      <c r="AF1172" s="277" t="str">
        <f>IF('statement of marks'!X88="","",'statement of marks'!X88)</f>
        <v/>
      </c>
      <c r="AG1172" s="275" t="str">
        <f>IF('statement of marks'!Y88="","",'statement of marks'!Y88)</f>
        <v/>
      </c>
      <c r="AH1172" s="281" t="str">
        <f>IF('statement of marks'!Z88="","",'statement of marks'!Z88)</f>
        <v/>
      </c>
    </row>
    <row r="1173" spans="1:34" ht="19" customHeight="1">
      <c r="A1173" s="291"/>
      <c r="B1173" s="1114" t="str">
        <f>IF('statement of marks'!$AI$3="","",'statement of marks'!$AI$3)</f>
        <v>vaxszth</v>
      </c>
      <c r="C1173" s="1115"/>
      <c r="D1173" s="277" t="str">
        <f>IF('statement of marks'!AI87="","",'statement of marks'!AI87)</f>
        <v/>
      </c>
      <c r="E1173" s="277" t="str">
        <f>IF('statement of marks'!AJ87="","",'statement of marks'!AJ87)</f>
        <v/>
      </c>
      <c r="F1173" s="275" t="str">
        <f>IF('statement of marks'!AK87="","",'statement of marks'!AK87)</f>
        <v/>
      </c>
      <c r="G1173" s="277" t="str">
        <f>IF('statement of marks'!AL87="","",'statement of marks'!AL87)</f>
        <v/>
      </c>
      <c r="H1173" s="277" t="str">
        <f>IF('statement of marks'!AM87="","",'statement of marks'!AM87)</f>
        <v/>
      </c>
      <c r="I1173" s="275" t="str">
        <f>IF('statement of marks'!AN87="","",'statement of marks'!AN87)</f>
        <v/>
      </c>
      <c r="J1173" s="277" t="str">
        <f>IF('statement of marks'!AO87="","",'statement of marks'!AO87)</f>
        <v/>
      </c>
      <c r="K1173" s="277" t="str">
        <f>IF('statement of marks'!AP87="","",'statement of marks'!AP87)</f>
        <v/>
      </c>
      <c r="L1173" s="275" t="str">
        <f>IF('statement of marks'!AQ87="","",'statement of marks'!AQ87)</f>
        <v/>
      </c>
      <c r="M1173" s="277" t="str">
        <f>IF('statement of marks'!AS87="","",'statement of marks'!AS87)</f>
        <v/>
      </c>
      <c r="N1173" s="277" t="str">
        <f>IF('statement of marks'!AT87="","",'statement of marks'!AT87)</f>
        <v/>
      </c>
      <c r="O1173" s="275" t="str">
        <f>IF('statement of marks'!AU87="","",'statement of marks'!AU87)</f>
        <v/>
      </c>
      <c r="P1173" s="281" t="str">
        <f>IF('statement of marks'!AV87="","",'statement of marks'!AV87)</f>
        <v/>
      </c>
      <c r="Q1173" s="1126"/>
      <c r="R1173" s="1126"/>
      <c r="S1173" s="291"/>
      <c r="T1173" s="1114" t="str">
        <f>IF('statement of marks'!$AI$3="","",'statement of marks'!$AI$3)</f>
        <v>vaxszth</v>
      </c>
      <c r="U1173" s="1115"/>
      <c r="V1173" s="277" t="str">
        <f>IF('statement of marks'!AI88="","",'statement of marks'!AI88)</f>
        <v/>
      </c>
      <c r="W1173" s="277" t="str">
        <f>IF('statement of marks'!AJ88="","",'statement of marks'!AJ88)</f>
        <v/>
      </c>
      <c r="X1173" s="275" t="str">
        <f>IF('statement of marks'!AK88="","",'statement of marks'!AK88)</f>
        <v/>
      </c>
      <c r="Y1173" s="277" t="str">
        <f>IF('statement of marks'!AL88="","",'statement of marks'!AL88)</f>
        <v/>
      </c>
      <c r="Z1173" s="277" t="str">
        <f>IF('statement of marks'!AM88="","",'statement of marks'!AM88)</f>
        <v/>
      </c>
      <c r="AA1173" s="275" t="str">
        <f>IF('statement of marks'!AN88="","",'statement of marks'!AN88)</f>
        <v/>
      </c>
      <c r="AB1173" s="277" t="str">
        <f>IF('statement of marks'!AO88="","",'statement of marks'!AO88)</f>
        <v/>
      </c>
      <c r="AC1173" s="277" t="str">
        <f>IF('statement of marks'!AP88="","",'statement of marks'!AP88)</f>
        <v/>
      </c>
      <c r="AD1173" s="275" t="str">
        <f>IF('statement of marks'!AQ88="","",'statement of marks'!AQ88)</f>
        <v/>
      </c>
      <c r="AE1173" s="277" t="str">
        <f>IF('statement of marks'!AS88="","",'statement of marks'!AS88)</f>
        <v/>
      </c>
      <c r="AF1173" s="277" t="str">
        <f>IF('statement of marks'!AT88="","",'statement of marks'!AT88)</f>
        <v/>
      </c>
      <c r="AG1173" s="275" t="str">
        <f>IF('statement of marks'!AU88="","",'statement of marks'!AU88)</f>
        <v/>
      </c>
      <c r="AH1173" s="281" t="str">
        <f>IF('statement of marks'!AV88="","",'statement of marks'!AV88)</f>
        <v/>
      </c>
    </row>
    <row r="1174" spans="1:34" ht="19" customHeight="1">
      <c r="A1174" s="291"/>
      <c r="B1174" s="1114" t="str">
        <f>IF('statement of marks'!BE87="s","laLd`r",IF('statement of marks'!BE87="u","mnwZ",IF('statement of marks'!BE87="g","xqtjkrh",IF('statement of marks'!BE87="p","iatkch",IF('statement of marks'!BE87="sd","fla/kh","r`rh; Hkk""kk")))))</f>
        <v>r`rh; Hkk"kk</v>
      </c>
      <c r="C1174" s="1115"/>
      <c r="D1174" s="277" t="str">
        <f>IF('statement of marks'!BF87="","",'statement of marks'!BF87)</f>
        <v/>
      </c>
      <c r="E1174" s="277" t="str">
        <f>IF('statement of marks'!BG87="","",'statement of marks'!BG87)</f>
        <v/>
      </c>
      <c r="F1174" s="275" t="str">
        <f>IF('statement of marks'!BH87="","",'statement of marks'!BH87)</f>
        <v/>
      </c>
      <c r="G1174" s="277" t="str">
        <f>IF('statement of marks'!BI87="","",'statement of marks'!BI87)</f>
        <v/>
      </c>
      <c r="H1174" s="277" t="str">
        <f>IF('statement of marks'!BJ87="","",'statement of marks'!BJ87)</f>
        <v/>
      </c>
      <c r="I1174" s="275" t="str">
        <f>IF('statement of marks'!BK87="","",'statement of marks'!BK87)</f>
        <v/>
      </c>
      <c r="J1174" s="277" t="str">
        <f>IF('statement of marks'!BL87="","",'statement of marks'!BL87)</f>
        <v/>
      </c>
      <c r="K1174" s="277" t="str">
        <f>IF('statement of marks'!BM87="","",'statement of marks'!BM87)</f>
        <v/>
      </c>
      <c r="L1174" s="275" t="str">
        <f>IF('statement of marks'!BN87="","",'statement of marks'!BN87)</f>
        <v/>
      </c>
      <c r="M1174" s="277" t="str">
        <f>IF('statement of marks'!BP87="","",'statement of marks'!BP87)</f>
        <v/>
      </c>
      <c r="N1174" s="277" t="str">
        <f>IF('statement of marks'!BQ87="","",'statement of marks'!BQ87)</f>
        <v/>
      </c>
      <c r="O1174" s="275" t="str">
        <f>IF('statement of marks'!BR87="","",'statement of marks'!BR87)</f>
        <v/>
      </c>
      <c r="P1174" s="281" t="str">
        <f>IF('statement of marks'!BS87="","",'statement of marks'!BS87)</f>
        <v/>
      </c>
      <c r="Q1174" s="1126"/>
      <c r="R1174" s="1126"/>
      <c r="S1174" s="291"/>
      <c r="T1174" s="1114" t="str">
        <f>IF('statement of marks'!BE88="s","laLd`r",IF('statement of marks'!BE88="u","mnwZ",IF('statement of marks'!BE88="g","xqtjkrh",IF('statement of marks'!BE88="p","iatkch",IF('statement of marks'!BE88="sd","fla/kh","r`rh; Hkk""kk")))))</f>
        <v>r`rh; Hkk"kk</v>
      </c>
      <c r="U1174" s="1115"/>
      <c r="V1174" s="277" t="str">
        <f>IF('statement of marks'!BF88="","",'statement of marks'!BF88)</f>
        <v/>
      </c>
      <c r="W1174" s="277" t="str">
        <f>IF('statement of marks'!BG88="","",'statement of marks'!BG88)</f>
        <v/>
      </c>
      <c r="X1174" s="275" t="str">
        <f>IF('statement of marks'!BH88="","",'statement of marks'!BH88)</f>
        <v/>
      </c>
      <c r="Y1174" s="277" t="str">
        <f>IF('statement of marks'!BI88="","",'statement of marks'!BI88)</f>
        <v/>
      </c>
      <c r="Z1174" s="277" t="str">
        <f>IF('statement of marks'!BJ88="","",'statement of marks'!BJ88)</f>
        <v/>
      </c>
      <c r="AA1174" s="275" t="str">
        <f>IF('statement of marks'!BK88="","",'statement of marks'!BK88)</f>
        <v/>
      </c>
      <c r="AB1174" s="277" t="str">
        <f>IF('statement of marks'!BL88="","",'statement of marks'!BL88)</f>
        <v/>
      </c>
      <c r="AC1174" s="277" t="str">
        <f>IF('statement of marks'!BM88="","",'statement of marks'!BM88)</f>
        <v/>
      </c>
      <c r="AD1174" s="275" t="str">
        <f>IF('statement of marks'!BN88="","",'statement of marks'!BN88)</f>
        <v/>
      </c>
      <c r="AE1174" s="277" t="str">
        <f>IF('statement of marks'!BP88="","",'statement of marks'!BP88)</f>
        <v/>
      </c>
      <c r="AF1174" s="277" t="str">
        <f>IF('statement of marks'!BQ88="","",'statement of marks'!BQ88)</f>
        <v/>
      </c>
      <c r="AG1174" s="275" t="str">
        <f>IF('statement of marks'!BR88="","",'statement of marks'!BR88)</f>
        <v/>
      </c>
      <c r="AH1174" s="281" t="str">
        <f>IF('statement of marks'!BS88="","",'statement of marks'!BS88)</f>
        <v/>
      </c>
    </row>
    <row r="1175" spans="1:34" ht="19" customHeight="1">
      <c r="A1175" s="291"/>
      <c r="B1175" s="1114" t="str">
        <f>IF('statement of marks'!$CB$3="","",'statement of marks'!$CB$3)</f>
        <v>xf.kr</v>
      </c>
      <c r="C1175" s="1115"/>
      <c r="D1175" s="277" t="str">
        <f>IF('statement of marks'!CB87="","",'statement of marks'!CB87)</f>
        <v/>
      </c>
      <c r="E1175" s="277" t="str">
        <f>IF('statement of marks'!CC87="","",'statement of marks'!CC87)</f>
        <v/>
      </c>
      <c r="F1175" s="275" t="str">
        <f>IF('statement of marks'!CD87="","",'statement of marks'!CD87)</f>
        <v/>
      </c>
      <c r="G1175" s="277" t="str">
        <f>IF('statement of marks'!CE87="","",'statement of marks'!CE87)</f>
        <v/>
      </c>
      <c r="H1175" s="277" t="str">
        <f>IF('statement of marks'!CF87="","",'statement of marks'!CF87)</f>
        <v/>
      </c>
      <c r="I1175" s="275" t="str">
        <f>IF('statement of marks'!CG87="","",'statement of marks'!CG87)</f>
        <v/>
      </c>
      <c r="J1175" s="277" t="str">
        <f>IF('statement of marks'!CH87="","",'statement of marks'!CH87)</f>
        <v/>
      </c>
      <c r="K1175" s="277" t="str">
        <f>IF('statement of marks'!CI87="","",'statement of marks'!CI87)</f>
        <v/>
      </c>
      <c r="L1175" s="275" t="str">
        <f>IF('statement of marks'!CJ87="","",'statement of marks'!CJ87)</f>
        <v/>
      </c>
      <c r="M1175" s="277" t="str">
        <f>IF('statement of marks'!CL87="","",'statement of marks'!CL87)</f>
        <v/>
      </c>
      <c r="N1175" s="277" t="str">
        <f>IF('statement of marks'!CM87="","",'statement of marks'!CM87)</f>
        <v/>
      </c>
      <c r="O1175" s="275" t="str">
        <f>IF('statement of marks'!CN87="","",'statement of marks'!CN87)</f>
        <v/>
      </c>
      <c r="P1175" s="281" t="str">
        <f>IF('statement of marks'!CO87="","",'statement of marks'!CO87)</f>
        <v/>
      </c>
      <c r="Q1175" s="1126"/>
      <c r="R1175" s="1126"/>
      <c r="S1175" s="291"/>
      <c r="T1175" s="1114" t="str">
        <f>IF('statement of marks'!$CB$3="","",'statement of marks'!$CB$3)</f>
        <v>xf.kr</v>
      </c>
      <c r="U1175" s="1115"/>
      <c r="V1175" s="277" t="str">
        <f>IF('statement of marks'!CB88="","",'statement of marks'!CB88)</f>
        <v/>
      </c>
      <c r="W1175" s="277" t="str">
        <f>IF('statement of marks'!CC88="","",'statement of marks'!CC88)</f>
        <v/>
      </c>
      <c r="X1175" s="275" t="str">
        <f>IF('statement of marks'!CD88="","",'statement of marks'!CD88)</f>
        <v/>
      </c>
      <c r="Y1175" s="277" t="str">
        <f>IF('statement of marks'!CE88="","",'statement of marks'!CE88)</f>
        <v/>
      </c>
      <c r="Z1175" s="277" t="str">
        <f>IF('statement of marks'!CF88="","",'statement of marks'!CF88)</f>
        <v/>
      </c>
      <c r="AA1175" s="275" t="str">
        <f>IF('statement of marks'!CG88="","",'statement of marks'!CG88)</f>
        <v/>
      </c>
      <c r="AB1175" s="277" t="str">
        <f>IF('statement of marks'!CH88="","",'statement of marks'!CH88)</f>
        <v/>
      </c>
      <c r="AC1175" s="277" t="str">
        <f>IF('statement of marks'!CI88="","",'statement of marks'!CI88)</f>
        <v/>
      </c>
      <c r="AD1175" s="275" t="str">
        <f>IF('statement of marks'!CJ88="","",'statement of marks'!CJ88)</f>
        <v/>
      </c>
      <c r="AE1175" s="277" t="str">
        <f>IF('statement of marks'!CL88="","",'statement of marks'!CL88)</f>
        <v/>
      </c>
      <c r="AF1175" s="277" t="str">
        <f>IF('statement of marks'!CM88="","",'statement of marks'!CM88)</f>
        <v/>
      </c>
      <c r="AG1175" s="275" t="str">
        <f>IF('statement of marks'!CN88="","",'statement of marks'!CN88)</f>
        <v/>
      </c>
      <c r="AH1175" s="281" t="str">
        <f>IF('statement of marks'!CO88="","",'statement of marks'!CO88)</f>
        <v/>
      </c>
    </row>
    <row r="1176" spans="1:34" ht="19" customHeight="1">
      <c r="A1176" s="291"/>
      <c r="B1176" s="1114" t="str">
        <f>IF('statement of marks'!$CX$3="","",'statement of marks'!$CX$3)</f>
        <v>foKku</v>
      </c>
      <c r="C1176" s="1115"/>
      <c r="D1176" s="277" t="str">
        <f>IF('statement of marks'!CX87="","",'statement of marks'!CX87)</f>
        <v/>
      </c>
      <c r="E1176" s="277" t="str">
        <f>IF('statement of marks'!CY87="","",'statement of marks'!CY87)</f>
        <v/>
      </c>
      <c r="F1176" s="275" t="str">
        <f>IF('statement of marks'!CZ87="","",'statement of marks'!CZ87)</f>
        <v/>
      </c>
      <c r="G1176" s="277" t="str">
        <f>IF('statement of marks'!DA87="","",'statement of marks'!DA87)</f>
        <v/>
      </c>
      <c r="H1176" s="277" t="str">
        <f>IF('statement of marks'!DB87="","",'statement of marks'!DB87)</f>
        <v/>
      </c>
      <c r="I1176" s="275" t="str">
        <f>IF('statement of marks'!DC87="","",'statement of marks'!DC87)</f>
        <v/>
      </c>
      <c r="J1176" s="277" t="str">
        <f>IF('statement of marks'!DD87="","",'statement of marks'!DD87)</f>
        <v/>
      </c>
      <c r="K1176" s="277" t="str">
        <f>IF('statement of marks'!DE87="","",'statement of marks'!DE87)</f>
        <v/>
      </c>
      <c r="L1176" s="275" t="str">
        <f>IF('statement of marks'!DF87="","",'statement of marks'!DF87)</f>
        <v/>
      </c>
      <c r="M1176" s="277" t="str">
        <f>IF('statement of marks'!DH87="","",'statement of marks'!DH87)</f>
        <v/>
      </c>
      <c r="N1176" s="277" t="str">
        <f>IF('statement of marks'!DI87="","",'statement of marks'!DI87)</f>
        <v/>
      </c>
      <c r="O1176" s="275" t="str">
        <f>IF('statement of marks'!DJ87="","",'statement of marks'!DJ87)</f>
        <v/>
      </c>
      <c r="P1176" s="281" t="str">
        <f>IF('statement of marks'!DK87="","",'statement of marks'!DK87)</f>
        <v/>
      </c>
      <c r="Q1176" s="1126"/>
      <c r="R1176" s="1126"/>
      <c r="S1176" s="291"/>
      <c r="T1176" s="1114" t="str">
        <f>IF('statement of marks'!$CX$3="","",'statement of marks'!$CX$3)</f>
        <v>foKku</v>
      </c>
      <c r="U1176" s="1115"/>
      <c r="V1176" s="277" t="str">
        <f>IF('statement of marks'!CX88="","",'statement of marks'!CX88)</f>
        <v/>
      </c>
      <c r="W1176" s="277" t="str">
        <f>IF('statement of marks'!CY88="","",'statement of marks'!CY88)</f>
        <v/>
      </c>
      <c r="X1176" s="275" t="str">
        <f>IF('statement of marks'!CZ88="","",'statement of marks'!CZ88)</f>
        <v/>
      </c>
      <c r="Y1176" s="277" t="str">
        <f>IF('statement of marks'!DA88="","",'statement of marks'!DA88)</f>
        <v/>
      </c>
      <c r="Z1176" s="277" t="str">
        <f>IF('statement of marks'!DB88="","",'statement of marks'!DB88)</f>
        <v/>
      </c>
      <c r="AA1176" s="275" t="str">
        <f>IF('statement of marks'!DC88="","",'statement of marks'!DC88)</f>
        <v/>
      </c>
      <c r="AB1176" s="277" t="str">
        <f>IF('statement of marks'!DD88="","",'statement of marks'!DD88)</f>
        <v/>
      </c>
      <c r="AC1176" s="277" t="str">
        <f>IF('statement of marks'!DE88="","",'statement of marks'!DE88)</f>
        <v/>
      </c>
      <c r="AD1176" s="275" t="str">
        <f>IF('statement of marks'!DF88="","",'statement of marks'!DF88)</f>
        <v/>
      </c>
      <c r="AE1176" s="277" t="str">
        <f>IF('statement of marks'!DH88="","",'statement of marks'!DH88)</f>
        <v/>
      </c>
      <c r="AF1176" s="277" t="str">
        <f>IF('statement of marks'!DI88="","",'statement of marks'!DI88)</f>
        <v/>
      </c>
      <c r="AG1176" s="275" t="str">
        <f>IF('statement of marks'!DJ88="","",'statement of marks'!DJ88)</f>
        <v/>
      </c>
      <c r="AH1176" s="281" t="str">
        <f>IF('statement of marks'!DK88="","",'statement of marks'!DK88)</f>
        <v/>
      </c>
    </row>
    <row r="1177" spans="1:34" ht="19" customHeight="1">
      <c r="A1177" s="291"/>
      <c r="B1177" s="1114" t="str">
        <f>IF('statement of marks'!$DT$3="","",'statement of marks'!$DT$3)</f>
        <v>lkekftd foKku</v>
      </c>
      <c r="C1177" s="1115"/>
      <c r="D1177" s="277" t="str">
        <f>IF('statement of marks'!DT87="","",'statement of marks'!DT87)</f>
        <v/>
      </c>
      <c r="E1177" s="277" t="str">
        <f>IF('statement of marks'!DU87="","",'statement of marks'!DU87)</f>
        <v/>
      </c>
      <c r="F1177" s="275" t="str">
        <f>IF('statement of marks'!DV87="","",'statement of marks'!DV87)</f>
        <v/>
      </c>
      <c r="G1177" s="277" t="str">
        <f>IF('statement of marks'!DW87="","",'statement of marks'!DW87)</f>
        <v/>
      </c>
      <c r="H1177" s="277" t="str">
        <f>IF('statement of marks'!DX87="","",'statement of marks'!DX87)</f>
        <v/>
      </c>
      <c r="I1177" s="275" t="str">
        <f>IF('statement of marks'!DY87="","",'statement of marks'!DY87)</f>
        <v/>
      </c>
      <c r="J1177" s="277" t="str">
        <f>IF('statement of marks'!DZ87="","",'statement of marks'!DZ87)</f>
        <v/>
      </c>
      <c r="K1177" s="277" t="str">
        <f>IF('statement of marks'!EA87="","",'statement of marks'!EA87)</f>
        <v/>
      </c>
      <c r="L1177" s="275" t="str">
        <f>IF('statement of marks'!EB87="","",'statement of marks'!EB87)</f>
        <v/>
      </c>
      <c r="M1177" s="277" t="str">
        <f>IF('statement of marks'!ED87="","",'statement of marks'!ED87)</f>
        <v/>
      </c>
      <c r="N1177" s="277" t="str">
        <f>IF('statement of marks'!EE87="","",'statement of marks'!EE87)</f>
        <v/>
      </c>
      <c r="O1177" s="275" t="str">
        <f>IF('statement of marks'!EF87="","",'statement of marks'!EF87)</f>
        <v/>
      </c>
      <c r="P1177" s="281" t="str">
        <f>IF('statement of marks'!EG87="","",'statement of marks'!EG87)</f>
        <v/>
      </c>
      <c r="Q1177" s="1126"/>
      <c r="R1177" s="1126"/>
      <c r="S1177" s="291"/>
      <c r="T1177" s="1114" t="str">
        <f>IF('statement of marks'!$DT$3="","",'statement of marks'!$DT$3)</f>
        <v>lkekftd foKku</v>
      </c>
      <c r="U1177" s="1115"/>
      <c r="V1177" s="277" t="str">
        <f>IF('statement of marks'!DT88="","",'statement of marks'!DT88)</f>
        <v/>
      </c>
      <c r="W1177" s="277" t="str">
        <f>IF('statement of marks'!DU88="","",'statement of marks'!DU88)</f>
        <v/>
      </c>
      <c r="X1177" s="275" t="str">
        <f>IF('statement of marks'!DV88="","",'statement of marks'!DV88)</f>
        <v/>
      </c>
      <c r="Y1177" s="277" t="str">
        <f>IF('statement of marks'!DW88="","",'statement of marks'!DW88)</f>
        <v/>
      </c>
      <c r="Z1177" s="277" t="str">
        <f>IF('statement of marks'!DX88="","",'statement of marks'!DX88)</f>
        <v/>
      </c>
      <c r="AA1177" s="275" t="str">
        <f>IF('statement of marks'!DY88="","",'statement of marks'!DY88)</f>
        <v/>
      </c>
      <c r="AB1177" s="277" t="str">
        <f>IF('statement of marks'!DZ88="","",'statement of marks'!DZ88)</f>
        <v/>
      </c>
      <c r="AC1177" s="277" t="str">
        <f>IF('statement of marks'!EA88="","",'statement of marks'!EA88)</f>
        <v/>
      </c>
      <c r="AD1177" s="275" t="str">
        <f>IF('statement of marks'!EB88="","",'statement of marks'!EB88)</f>
        <v/>
      </c>
      <c r="AE1177" s="277" t="str">
        <f>IF('statement of marks'!ED88="","",'statement of marks'!ED88)</f>
        <v/>
      </c>
      <c r="AF1177" s="277" t="str">
        <f>IF('statement of marks'!EE88="","",'statement of marks'!EE88)</f>
        <v/>
      </c>
      <c r="AG1177" s="275" t="str">
        <f>IF('statement of marks'!EF88="","",'statement of marks'!EF88)</f>
        <v/>
      </c>
      <c r="AH1177" s="281" t="str">
        <f>IF('statement of marks'!EG88="","",'statement of marks'!EG88)</f>
        <v/>
      </c>
    </row>
    <row r="1178" spans="1:34" ht="19" customHeight="1">
      <c r="A1178" s="291"/>
      <c r="B1178" s="1117" t="s">
        <v>271</v>
      </c>
      <c r="C1178" s="1118"/>
      <c r="D1178" s="1111" t="s">
        <v>1</v>
      </c>
      <c r="E1178" s="1111"/>
      <c r="F1178" s="1111"/>
      <c r="G1178" s="1111" t="s">
        <v>21</v>
      </c>
      <c r="H1178" s="1111"/>
      <c r="I1178" s="1111"/>
      <c r="J1178" s="1111" t="s">
        <v>272</v>
      </c>
      <c r="K1178" s="1111"/>
      <c r="L1178" s="1111"/>
      <c r="M1178" s="1111" t="s">
        <v>68</v>
      </c>
      <c r="N1178" s="1111"/>
      <c r="O1178" s="1111"/>
      <c r="P1178" s="282"/>
      <c r="Q1178" s="1126"/>
      <c r="R1178" s="1126"/>
      <c r="S1178" s="291"/>
      <c r="T1178" s="1117" t="s">
        <v>271</v>
      </c>
      <c r="U1178" s="1118"/>
      <c r="V1178" s="1111" t="s">
        <v>1</v>
      </c>
      <c r="W1178" s="1111"/>
      <c r="X1178" s="1111"/>
      <c r="Y1178" s="1111" t="s">
        <v>21</v>
      </c>
      <c r="Z1178" s="1111"/>
      <c r="AA1178" s="1111"/>
      <c r="AB1178" s="1111" t="s">
        <v>272</v>
      </c>
      <c r="AC1178" s="1111"/>
      <c r="AD1178" s="1111"/>
      <c r="AE1178" s="1111" t="s">
        <v>68</v>
      </c>
      <c r="AF1178" s="1111"/>
      <c r="AG1178" s="1111"/>
      <c r="AH1178" s="282"/>
    </row>
    <row r="1179" spans="1:34" ht="19" customHeight="1">
      <c r="A1179" s="291"/>
      <c r="B1179" s="1104" t="s">
        <v>3</v>
      </c>
      <c r="C1179" s="1105"/>
      <c r="D1179" s="1116">
        <f>IF('statement of marks'!EP$6="","",'statement of marks'!EP$6)</f>
        <v>20</v>
      </c>
      <c r="E1179" s="1116"/>
      <c r="F1179" s="1116"/>
      <c r="G1179" s="1116">
        <f>IF('statement of marks'!EQ$6="","",'statement of marks'!EQ$6)</f>
        <v>20</v>
      </c>
      <c r="H1179" s="1116"/>
      <c r="I1179" s="1116"/>
      <c r="J1179" s="1116">
        <f>IF('statement of marks'!ES$6="","",'statement of marks'!ES$6)</f>
        <v>20</v>
      </c>
      <c r="K1179" s="1116"/>
      <c r="L1179" s="1116"/>
      <c r="M1179" s="1116">
        <f>IF('statement of marks'!EY$6="","",'statement of marks'!ER$6)</f>
        <v>20</v>
      </c>
      <c r="N1179" s="1116"/>
      <c r="O1179" s="1116"/>
      <c r="P1179" s="283"/>
      <c r="Q1179" s="1126"/>
      <c r="R1179" s="1126"/>
      <c r="S1179" s="291"/>
      <c r="T1179" s="1104" t="s">
        <v>3</v>
      </c>
      <c r="U1179" s="1105"/>
      <c r="V1179" s="1116">
        <f>IF('statement of marks'!EP$6="","",'statement of marks'!EP$6)</f>
        <v>20</v>
      </c>
      <c r="W1179" s="1116"/>
      <c r="X1179" s="1116"/>
      <c r="Y1179" s="1116">
        <f>IF('statement of marks'!EQ$6="","",'statement of marks'!EQ$6)</f>
        <v>20</v>
      </c>
      <c r="Z1179" s="1116"/>
      <c r="AA1179" s="1116"/>
      <c r="AB1179" s="1116">
        <f>IF('statement of marks'!ES$6="","",'statement of marks'!ES$6)</f>
        <v>20</v>
      </c>
      <c r="AC1179" s="1116"/>
      <c r="AD1179" s="1116"/>
      <c r="AE1179" s="1116">
        <f>IF('statement of marks'!EY$6="","",'statement of marks'!ER$6)</f>
        <v>20</v>
      </c>
      <c r="AF1179" s="1116"/>
      <c r="AG1179" s="1116"/>
      <c r="AH1179" s="283"/>
    </row>
    <row r="1180" spans="1:34" ht="19" customHeight="1">
      <c r="A1180" s="291"/>
      <c r="B1180" s="1114" t="str">
        <f>IF('statement of marks'!$EP$3="","",'statement of marks'!$EP$3)</f>
        <v>dk;kZuqHko</v>
      </c>
      <c r="C1180" s="1115"/>
      <c r="D1180" s="1103" t="str">
        <f>IF('statement of marks'!EP87="","",'statement of marks'!EP87)</f>
        <v/>
      </c>
      <c r="E1180" s="1103"/>
      <c r="F1180" s="1103"/>
      <c r="G1180" s="1103" t="str">
        <f>IF('statement of marks'!EQ87="","",'statement of marks'!EQ87)</f>
        <v/>
      </c>
      <c r="H1180" s="1103"/>
      <c r="I1180" s="1103"/>
      <c r="J1180" s="1103" t="str">
        <f>IF('statement of marks'!ES87="","",'statement of marks'!ES87)</f>
        <v/>
      </c>
      <c r="K1180" s="1103"/>
      <c r="L1180" s="1103"/>
      <c r="M1180" s="1103" t="str">
        <f>IF('statement of marks'!ER87="","",'statement of marks'!ER87)</f>
        <v/>
      </c>
      <c r="N1180" s="1103"/>
      <c r="O1180" s="1103"/>
      <c r="P1180" s="284"/>
      <c r="Q1180" s="1126"/>
      <c r="R1180" s="1126"/>
      <c r="S1180" s="291"/>
      <c r="T1180" s="1114" t="str">
        <f>IF('statement of marks'!$EP$3="","",'statement of marks'!$EP$3)</f>
        <v>dk;kZuqHko</v>
      </c>
      <c r="U1180" s="1115"/>
      <c r="V1180" s="1103" t="str">
        <f>IF('statement of marks'!EP88="","",'statement of marks'!EP88)</f>
        <v/>
      </c>
      <c r="W1180" s="1103"/>
      <c r="X1180" s="1103"/>
      <c r="Y1180" s="1103" t="str">
        <f>IF('statement of marks'!EQ88="","",'statement of marks'!EQ88)</f>
        <v/>
      </c>
      <c r="Z1180" s="1103"/>
      <c r="AA1180" s="1103"/>
      <c r="AB1180" s="1103" t="str">
        <f>IF('statement of marks'!ES88="","",'statement of marks'!ES88)</f>
        <v/>
      </c>
      <c r="AC1180" s="1103"/>
      <c r="AD1180" s="1103"/>
      <c r="AE1180" s="1103" t="str">
        <f>IF('statement of marks'!ER88="","",'statement of marks'!ER88)</f>
        <v/>
      </c>
      <c r="AF1180" s="1103"/>
      <c r="AG1180" s="1103"/>
      <c r="AH1180" s="284"/>
    </row>
    <row r="1181" spans="1:34" ht="19" customHeight="1">
      <c r="A1181" s="291"/>
      <c r="B1181" s="1112" t="str">
        <f>IF('statement of marks'!$EZ$3="","",'statement of marks'!$EZ$3)</f>
        <v>dyk f'k{kk</v>
      </c>
      <c r="C1181" s="1113"/>
      <c r="D1181" s="1103" t="str">
        <f>IF('statement of marks'!EZ87="","",'statement of marks'!EZ87)</f>
        <v/>
      </c>
      <c r="E1181" s="1103"/>
      <c r="F1181" s="1103"/>
      <c r="G1181" s="1103" t="str">
        <f>IF('statement of marks'!FA87="","",'statement of marks'!FA87)</f>
        <v/>
      </c>
      <c r="H1181" s="1103"/>
      <c r="I1181" s="1103"/>
      <c r="J1181" s="1103" t="str">
        <f>IF('statement of marks'!FC87="","",'statement of marks'!FC87)</f>
        <v/>
      </c>
      <c r="K1181" s="1103"/>
      <c r="L1181" s="1103"/>
      <c r="M1181" s="1103" t="str">
        <f>IF('statement of marks'!FB87="","",'statement of marks'!FB87)</f>
        <v/>
      </c>
      <c r="N1181" s="1103"/>
      <c r="O1181" s="1103"/>
      <c r="P1181" s="284"/>
      <c r="Q1181" s="1126"/>
      <c r="R1181" s="1126"/>
      <c r="S1181" s="291"/>
      <c r="T1181" s="1112" t="str">
        <f>IF('statement of marks'!$EZ$3="","",'statement of marks'!$EZ$3)</f>
        <v>dyk f'k{kk</v>
      </c>
      <c r="U1181" s="1113"/>
      <c r="V1181" s="1103" t="str">
        <f>IF('statement of marks'!EZ88="","",'statement of marks'!EZ88)</f>
        <v/>
      </c>
      <c r="W1181" s="1103"/>
      <c r="X1181" s="1103"/>
      <c r="Y1181" s="1103" t="str">
        <f>IF('statement of marks'!FA88="","",'statement of marks'!FA88)</f>
        <v/>
      </c>
      <c r="Z1181" s="1103"/>
      <c r="AA1181" s="1103"/>
      <c r="AB1181" s="1103" t="str">
        <f>IF('statement of marks'!FC88="","",'statement of marks'!FC88)</f>
        <v/>
      </c>
      <c r="AC1181" s="1103"/>
      <c r="AD1181" s="1103"/>
      <c r="AE1181" s="1103" t="str">
        <f>IF('statement of marks'!FB88="","",'statement of marks'!FB88)</f>
        <v/>
      </c>
      <c r="AF1181" s="1103"/>
      <c r="AG1181" s="1103"/>
      <c r="AH1181" s="284"/>
    </row>
    <row r="1182" spans="1:34" ht="19" customHeight="1">
      <c r="A1182" s="291"/>
      <c r="B1182" s="1109" t="str">
        <f>IF('statement of marks'!$FJ$3="","",'statement of marks'!$FJ$3)</f>
        <v>LokLF; ,oe~ 'kkjhfjd f'k{kk</v>
      </c>
      <c r="C1182" s="1110"/>
      <c r="D1182" s="1103" t="str">
        <f>IF('statement of marks'!FJ87="","",'statement of marks'!FJ87)</f>
        <v/>
      </c>
      <c r="E1182" s="1103"/>
      <c r="F1182" s="1103"/>
      <c r="G1182" s="1103" t="str">
        <f>IF('statement of marks'!FK87="","",'statement of marks'!FK87)</f>
        <v/>
      </c>
      <c r="H1182" s="1103"/>
      <c r="I1182" s="1103"/>
      <c r="J1182" s="1103" t="str">
        <f>IF('statement of marks'!FM87="","",'statement of marks'!FM87)</f>
        <v/>
      </c>
      <c r="K1182" s="1103"/>
      <c r="L1182" s="1103"/>
      <c r="M1182" s="1103" t="str">
        <f>IF('statement of marks'!FL87="","",'statement of marks'!FL87)</f>
        <v/>
      </c>
      <c r="N1182" s="1103"/>
      <c r="O1182" s="1103"/>
      <c r="P1182" s="284"/>
      <c r="Q1182" s="1126"/>
      <c r="R1182" s="1126"/>
      <c r="S1182" s="291"/>
      <c r="T1182" s="1109" t="str">
        <f>IF('statement of marks'!$FJ$3="","",'statement of marks'!$FJ$3)</f>
        <v>LokLF; ,oe~ 'kkjhfjd f'k{kk</v>
      </c>
      <c r="U1182" s="1110"/>
      <c r="V1182" s="1103" t="str">
        <f>IF('statement of marks'!FJ88="","",'statement of marks'!FJ88)</f>
        <v/>
      </c>
      <c r="W1182" s="1103"/>
      <c r="X1182" s="1103"/>
      <c r="Y1182" s="1103" t="str">
        <f>IF('statement of marks'!FK88="","",'statement of marks'!FK88)</f>
        <v/>
      </c>
      <c r="Z1182" s="1103"/>
      <c r="AA1182" s="1103"/>
      <c r="AB1182" s="1103" t="str">
        <f>IF('statement of marks'!FM88="","",'statement of marks'!FM88)</f>
        <v/>
      </c>
      <c r="AC1182" s="1103"/>
      <c r="AD1182" s="1103"/>
      <c r="AE1182" s="1103" t="str">
        <f>IF('statement of marks'!FL88="","",'statement of marks'!FL88)</f>
        <v/>
      </c>
      <c r="AF1182" s="1103"/>
      <c r="AG1182" s="1103"/>
      <c r="AH1182" s="284"/>
    </row>
    <row r="1183" spans="1:34" ht="19" customHeight="1">
      <c r="A1183" s="291"/>
      <c r="B1183" s="1104" t="s">
        <v>273</v>
      </c>
      <c r="C1183" s="1105"/>
      <c r="D1183" s="1081" t="str">
        <f>details!$DZ$3</f>
        <v>vxLr rd</v>
      </c>
      <c r="E1183" s="1081"/>
      <c r="F1183" s="1081"/>
      <c r="G1183" s="1081" t="str">
        <f>details!$ED$3</f>
        <v>vDVwcj rd</v>
      </c>
      <c r="H1183" s="1081"/>
      <c r="I1183" s="1081"/>
      <c r="J1183" s="1081" t="str">
        <f>details!$EL$3</f>
        <v>Qjojh rd</v>
      </c>
      <c r="K1183" s="1081"/>
      <c r="L1183" s="1081"/>
      <c r="M1183" s="1081" t="str">
        <f>details!$EH$3</f>
        <v>fnlEcj rd</v>
      </c>
      <c r="N1183" s="1081"/>
      <c r="O1183" s="1081"/>
      <c r="P1183" s="284"/>
      <c r="Q1183" s="1126"/>
      <c r="R1183" s="1126"/>
      <c r="S1183" s="291"/>
      <c r="T1183" s="1104" t="s">
        <v>273</v>
      </c>
      <c r="U1183" s="1105"/>
      <c r="V1183" s="1106" t="str">
        <f>details!$DZ$3</f>
        <v>vxLr rd</v>
      </c>
      <c r="W1183" s="1107"/>
      <c r="X1183" s="1108"/>
      <c r="Y1183" s="1106" t="str">
        <f>details!$ED$3</f>
        <v>vDVwcj rd</v>
      </c>
      <c r="Z1183" s="1107"/>
      <c r="AA1183" s="1108"/>
      <c r="AB1183" s="1106" t="str">
        <f>details!$EL$3</f>
        <v>Qjojh rd</v>
      </c>
      <c r="AC1183" s="1107"/>
      <c r="AD1183" s="1108"/>
      <c r="AE1183" s="1106" t="str">
        <f>details!$EH$3</f>
        <v>fnlEcj rd</v>
      </c>
      <c r="AF1183" s="1107"/>
      <c r="AG1183" s="1108"/>
      <c r="AH1183" s="284"/>
    </row>
    <row r="1184" spans="1:34" ht="19" customHeight="1">
      <c r="A1184" s="291"/>
      <c r="B1184" s="1100" t="s">
        <v>99</v>
      </c>
      <c r="C1184" s="1101"/>
      <c r="D1184" s="1102" t="str">
        <f>IF(details!EA87="","",details!EA87)</f>
        <v/>
      </c>
      <c r="E1184" s="1102"/>
      <c r="F1184" s="1102"/>
      <c r="G1184" s="1102" t="str">
        <f>IF(details!EE87="","",details!EE87)</f>
        <v/>
      </c>
      <c r="H1184" s="1102"/>
      <c r="I1184" s="1102"/>
      <c r="J1184" s="1102" t="str">
        <f>IF(details!EM87="","",details!EM87)</f>
        <v/>
      </c>
      <c r="K1184" s="1102"/>
      <c r="L1184" s="1102"/>
      <c r="M1184" s="1102" t="str">
        <f>IF(details!EI87="","",details!EI87)</f>
        <v/>
      </c>
      <c r="N1184" s="1102"/>
      <c r="O1184" s="1102"/>
      <c r="P1184" s="295"/>
      <c r="Q1184" s="1126"/>
      <c r="R1184" s="1126"/>
      <c r="S1184" s="291"/>
      <c r="T1184" s="1100" t="s">
        <v>99</v>
      </c>
      <c r="U1184" s="1101"/>
      <c r="V1184" s="1091" t="str">
        <f>IF(details!EA88="","",details!EA88)</f>
        <v/>
      </c>
      <c r="W1184" s="1092"/>
      <c r="X1184" s="1093"/>
      <c r="Y1184" s="1091" t="str">
        <f>IF(details!EE88="","",details!EE88)</f>
        <v/>
      </c>
      <c r="Z1184" s="1092"/>
      <c r="AA1184" s="1093"/>
      <c r="AB1184" s="1091" t="str">
        <f>IF(details!EM88="","",details!EM88)</f>
        <v/>
      </c>
      <c r="AC1184" s="1092"/>
      <c r="AD1184" s="1093"/>
      <c r="AE1184" s="1091" t="str">
        <f>IF(details!EI88="","",details!EI88)</f>
        <v/>
      </c>
      <c r="AF1184" s="1092"/>
      <c r="AG1184" s="1093"/>
      <c r="AH1184" s="285"/>
    </row>
    <row r="1185" spans="1:34" ht="19" customHeight="1">
      <c r="A1185" s="292"/>
      <c r="B1185" s="1094" t="s">
        <v>15</v>
      </c>
      <c r="C1185" s="1095"/>
      <c r="D1185" s="1096" t="str">
        <f>IF(details!DZ87="","",details!DZ87)</f>
        <v/>
      </c>
      <c r="E1185" s="1096"/>
      <c r="F1185" s="1096"/>
      <c r="G1185" s="1096" t="str">
        <f>IF(details!ED87="","",details!ED87)</f>
        <v/>
      </c>
      <c r="H1185" s="1096"/>
      <c r="I1185" s="1096"/>
      <c r="J1185" s="1096" t="str">
        <f>IF(details!EL87="","",details!EL87)</f>
        <v/>
      </c>
      <c r="K1185" s="1096"/>
      <c r="L1185" s="1096"/>
      <c r="M1185" s="1096" t="str">
        <f>IF(details!EH87="","",details!EH87)</f>
        <v/>
      </c>
      <c r="N1185" s="1096"/>
      <c r="O1185" s="1096"/>
      <c r="P1185" s="296"/>
      <c r="Q1185" s="1126"/>
      <c r="R1185" s="1126"/>
      <c r="S1185" s="292"/>
      <c r="T1185" s="1094" t="s">
        <v>15</v>
      </c>
      <c r="U1185" s="1095"/>
      <c r="V1185" s="1097" t="str">
        <f>IF(details!DZ88="","",details!DZ88)</f>
        <v/>
      </c>
      <c r="W1185" s="1098"/>
      <c r="X1185" s="1099"/>
      <c r="Y1185" s="1097" t="str">
        <f>IF(details!ED88="","",details!ED88)</f>
        <v/>
      </c>
      <c r="Z1185" s="1098"/>
      <c r="AA1185" s="1099"/>
      <c r="AB1185" s="1097" t="str">
        <f>IF(details!EL88="","",details!EL88)</f>
        <v/>
      </c>
      <c r="AC1185" s="1098"/>
      <c r="AD1185" s="1099"/>
      <c r="AE1185" s="1097" t="str">
        <f>IF(details!EH88="","",details!EH88)</f>
        <v/>
      </c>
      <c r="AF1185" s="1098"/>
      <c r="AG1185" s="1099"/>
      <c r="AH1185" s="286"/>
    </row>
    <row r="1186" spans="1:34" ht="19" customHeight="1">
      <c r="A1186" s="291"/>
      <c r="B1186" s="1089" t="s">
        <v>100</v>
      </c>
      <c r="C1186" s="1090"/>
      <c r="D1186" s="1081"/>
      <c r="E1186" s="1081"/>
      <c r="F1186" s="1081"/>
      <c r="G1186" s="1081"/>
      <c r="H1186" s="1081"/>
      <c r="I1186" s="1081"/>
      <c r="J1186" s="1081"/>
      <c r="K1186" s="1081"/>
      <c r="L1186" s="1081"/>
      <c r="M1186" s="1081"/>
      <c r="N1186" s="1081"/>
      <c r="O1186" s="1081"/>
      <c r="P1186" s="287"/>
      <c r="Q1186" s="1126"/>
      <c r="R1186" s="1126"/>
      <c r="S1186" s="291"/>
      <c r="T1186" s="1089" t="s">
        <v>100</v>
      </c>
      <c r="U1186" s="1090"/>
      <c r="V1186" s="1081"/>
      <c r="W1186" s="1081"/>
      <c r="X1186" s="1081"/>
      <c r="Y1186" s="1081"/>
      <c r="Z1186" s="1081"/>
      <c r="AA1186" s="1081"/>
      <c r="AB1186" s="1081"/>
      <c r="AC1186" s="1081"/>
      <c r="AD1186" s="1081"/>
      <c r="AE1186" s="1081"/>
      <c r="AF1186" s="1081"/>
      <c r="AG1186" s="1081"/>
      <c r="AH1186" s="287"/>
    </row>
    <row r="1187" spans="1:34" ht="19" customHeight="1">
      <c r="A1187" s="291"/>
      <c r="B1187" s="1087" t="s">
        <v>80</v>
      </c>
      <c r="C1187" s="1088"/>
      <c r="D1187" s="1081"/>
      <c r="E1187" s="1081"/>
      <c r="F1187" s="1081"/>
      <c r="G1187" s="1081"/>
      <c r="H1187" s="1081"/>
      <c r="I1187" s="1081"/>
      <c r="J1187" s="1081"/>
      <c r="K1187" s="1081"/>
      <c r="L1187" s="1081"/>
      <c r="M1187" s="1081"/>
      <c r="N1187" s="1081"/>
      <c r="O1187" s="1081"/>
      <c r="P1187" s="287"/>
      <c r="Q1187" s="1126"/>
      <c r="R1187" s="1126"/>
      <c r="S1187" s="291"/>
      <c r="T1187" s="1087" t="s">
        <v>80</v>
      </c>
      <c r="U1187" s="1088"/>
      <c r="V1187" s="1081"/>
      <c r="W1187" s="1081"/>
      <c r="X1187" s="1081"/>
      <c r="Y1187" s="1081"/>
      <c r="Z1187" s="1081"/>
      <c r="AA1187" s="1081"/>
      <c r="AB1187" s="1081"/>
      <c r="AC1187" s="1081"/>
      <c r="AD1187" s="1081"/>
      <c r="AE1187" s="1081"/>
      <c r="AF1187" s="1081"/>
      <c r="AG1187" s="1081"/>
      <c r="AH1187" s="287"/>
    </row>
    <row r="1188" spans="1:34" ht="19" customHeight="1">
      <c r="A1188" s="291"/>
      <c r="B1188" s="1085" t="s">
        <v>101</v>
      </c>
      <c r="C1188" s="1086"/>
      <c r="D1188" s="1081"/>
      <c r="E1188" s="1081"/>
      <c r="F1188" s="1081"/>
      <c r="G1188" s="1081"/>
      <c r="H1188" s="1081"/>
      <c r="I1188" s="1081"/>
      <c r="J1188" s="1081"/>
      <c r="K1188" s="1081"/>
      <c r="L1188" s="1081"/>
      <c r="M1188" s="1081"/>
      <c r="N1188" s="1081"/>
      <c r="O1188" s="1081"/>
      <c r="P1188" s="287"/>
      <c r="Q1188" s="1126"/>
      <c r="R1188" s="1126"/>
      <c r="S1188" s="291"/>
      <c r="T1188" s="1085" t="s">
        <v>101</v>
      </c>
      <c r="U1188" s="1086"/>
      <c r="V1188" s="1081"/>
      <c r="W1188" s="1081"/>
      <c r="X1188" s="1081"/>
      <c r="Y1188" s="1081"/>
      <c r="Z1188" s="1081"/>
      <c r="AA1188" s="1081"/>
      <c r="AB1188" s="1081"/>
      <c r="AC1188" s="1081"/>
      <c r="AD1188" s="1081"/>
      <c r="AE1188" s="1081"/>
      <c r="AF1188" s="1081"/>
      <c r="AG1188" s="1081"/>
      <c r="AH1188" s="287"/>
    </row>
    <row r="1189" spans="1:34" ht="19" customHeight="1" thickBot="1">
      <c r="A1189" s="293"/>
      <c r="B1189" s="1082" t="s">
        <v>102</v>
      </c>
      <c r="C1189" s="1083"/>
      <c r="D1189" s="1084"/>
      <c r="E1189" s="1084"/>
      <c r="F1189" s="1084"/>
      <c r="G1189" s="1084"/>
      <c r="H1189" s="1084"/>
      <c r="I1189" s="1084"/>
      <c r="J1189" s="1084"/>
      <c r="K1189" s="1084"/>
      <c r="L1189" s="1084"/>
      <c r="M1189" s="1084"/>
      <c r="N1189" s="1084"/>
      <c r="O1189" s="1084"/>
      <c r="P1189" s="288"/>
      <c r="Q1189" s="1126"/>
      <c r="R1189" s="1126"/>
      <c r="S1189" s="293"/>
      <c r="T1189" s="1082" t="s">
        <v>102</v>
      </c>
      <c r="U1189" s="1083"/>
      <c r="V1189" s="1084"/>
      <c r="W1189" s="1084"/>
      <c r="X1189" s="1084"/>
      <c r="Y1189" s="1084"/>
      <c r="Z1189" s="1084"/>
      <c r="AA1189" s="1084"/>
      <c r="AB1189" s="1084"/>
      <c r="AC1189" s="1084"/>
      <c r="AD1189" s="1084"/>
      <c r="AE1189" s="1084"/>
      <c r="AF1189" s="1084"/>
      <c r="AG1189" s="1084"/>
      <c r="AH1189" s="288"/>
    </row>
    <row r="1190" spans="1:34" ht="19" customHeight="1">
      <c r="A1190" s="290"/>
      <c r="B1190" s="1123" t="s">
        <v>47</v>
      </c>
      <c r="C1190" s="1124"/>
      <c r="D1190" s="1124"/>
      <c r="E1190" s="1124"/>
      <c r="F1190" s="1124"/>
      <c r="G1190" s="1124"/>
      <c r="H1190" s="1124"/>
      <c r="I1190" s="1124"/>
      <c r="J1190" s="1124"/>
      <c r="K1190" s="1124"/>
      <c r="L1190" s="1124"/>
      <c r="M1190" s="1124"/>
      <c r="N1190" s="1124"/>
      <c r="O1190" s="1124"/>
      <c r="P1190" s="1125"/>
      <c r="Q1190" s="1126"/>
      <c r="R1190" s="1126"/>
      <c r="S1190" s="290"/>
      <c r="T1190" s="1123" t="s">
        <v>47</v>
      </c>
      <c r="U1190" s="1124"/>
      <c r="V1190" s="1124"/>
      <c r="W1190" s="1124"/>
      <c r="X1190" s="1124"/>
      <c r="Y1190" s="1124"/>
      <c r="Z1190" s="1124"/>
      <c r="AA1190" s="1124"/>
      <c r="AB1190" s="1124"/>
      <c r="AC1190" s="1124"/>
      <c r="AD1190" s="1124"/>
      <c r="AE1190" s="1124"/>
      <c r="AF1190" s="1124"/>
      <c r="AG1190" s="1124"/>
      <c r="AH1190" s="1125"/>
    </row>
    <row r="1191" spans="1:34" ht="19" customHeight="1">
      <c r="A1191" s="1127"/>
      <c r="B1191" s="1128" t="str">
        <f>'statement of marks'!$A$1</f>
        <v>jk- ck- ek/;fed fo|ky; uohu] fuEckgsM+k</v>
      </c>
      <c r="C1191" s="1129"/>
      <c r="D1191" s="1129"/>
      <c r="E1191" s="1129"/>
      <c r="F1191" s="1129"/>
      <c r="G1191" s="1129"/>
      <c r="H1191" s="1129"/>
      <c r="I1191" s="1129"/>
      <c r="J1191" s="1129"/>
      <c r="K1191" s="1129"/>
      <c r="L1191" s="1129"/>
      <c r="M1191" s="1129"/>
      <c r="N1191" s="1129"/>
      <c r="O1191" s="1129"/>
      <c r="P1191" s="1130"/>
      <c r="Q1191" s="1126"/>
      <c r="R1191" s="1126"/>
      <c r="S1191" s="1127"/>
      <c r="T1191" s="1128" t="str">
        <f>'statement of marks'!$A$1</f>
        <v>jk- ck- ek/;fed fo|ky; uohu] fuEckgsM+k</v>
      </c>
      <c r="U1191" s="1129"/>
      <c r="V1191" s="1129"/>
      <c r="W1191" s="1129"/>
      <c r="X1191" s="1129"/>
      <c r="Y1191" s="1129"/>
      <c r="Z1191" s="1129"/>
      <c r="AA1191" s="1129"/>
      <c r="AB1191" s="1129"/>
      <c r="AC1191" s="1129"/>
      <c r="AD1191" s="1129"/>
      <c r="AE1191" s="1129"/>
      <c r="AF1191" s="1129"/>
      <c r="AG1191" s="1129"/>
      <c r="AH1191" s="1130"/>
    </row>
    <row r="1192" spans="1:34" ht="19" customHeight="1">
      <c r="A1192" s="1127"/>
      <c r="B1192" s="1128"/>
      <c r="C1192" s="1129"/>
      <c r="D1192" s="1129"/>
      <c r="E1192" s="1129"/>
      <c r="F1192" s="1129"/>
      <c r="G1192" s="1129"/>
      <c r="H1192" s="1129"/>
      <c r="I1192" s="1129"/>
      <c r="J1192" s="1129"/>
      <c r="K1192" s="1129"/>
      <c r="L1192" s="1129"/>
      <c r="M1192" s="1129"/>
      <c r="N1192" s="1129"/>
      <c r="O1192" s="1129"/>
      <c r="P1192" s="1130"/>
      <c r="Q1192" s="1126"/>
      <c r="R1192" s="1126"/>
      <c r="S1192" s="1127"/>
      <c r="T1192" s="1128"/>
      <c r="U1192" s="1129"/>
      <c r="V1192" s="1129"/>
      <c r="W1192" s="1129"/>
      <c r="X1192" s="1129"/>
      <c r="Y1192" s="1129"/>
      <c r="Z1192" s="1129"/>
      <c r="AA1192" s="1129"/>
      <c r="AB1192" s="1129"/>
      <c r="AC1192" s="1129"/>
      <c r="AD1192" s="1129"/>
      <c r="AE1192" s="1129"/>
      <c r="AF1192" s="1129"/>
      <c r="AG1192" s="1129"/>
      <c r="AH1192" s="1130"/>
    </row>
    <row r="1193" spans="1:34" ht="19" customHeight="1">
      <c r="A1193" s="291"/>
      <c r="B1193" s="1131" t="s">
        <v>96</v>
      </c>
      <c r="C1193" s="1132"/>
      <c r="D1193" s="1119" t="str">
        <f>'statement of marks'!$H$3</f>
        <v>2015-16</v>
      </c>
      <c r="E1193" s="1119"/>
      <c r="F1193" s="1119"/>
      <c r="G1193" s="1119"/>
      <c r="H1193" s="1119"/>
      <c r="I1193" s="1119"/>
      <c r="J1193" s="1119"/>
      <c r="K1193" s="1119"/>
      <c r="L1193" s="1119"/>
      <c r="M1193" s="1119"/>
      <c r="N1193" s="1119"/>
      <c r="O1193" s="1119"/>
      <c r="P1193" s="1120"/>
      <c r="Q1193" s="1126"/>
      <c r="R1193" s="1126"/>
      <c r="S1193" s="291"/>
      <c r="T1193" s="1131" t="s">
        <v>96</v>
      </c>
      <c r="U1193" s="1132"/>
      <c r="V1193" s="1119" t="str">
        <f>'statement of marks'!$H$3</f>
        <v>2015-16</v>
      </c>
      <c r="W1193" s="1119"/>
      <c r="X1193" s="1119"/>
      <c r="Y1193" s="1119"/>
      <c r="Z1193" s="1119"/>
      <c r="AA1193" s="1119"/>
      <c r="AB1193" s="1119"/>
      <c r="AC1193" s="1119"/>
      <c r="AD1193" s="1119"/>
      <c r="AE1193" s="1119"/>
      <c r="AF1193" s="1119"/>
      <c r="AG1193" s="1119"/>
      <c r="AH1193" s="1120"/>
    </row>
    <row r="1194" spans="1:34" ht="19" customHeight="1">
      <c r="A1194" s="291"/>
      <c r="B1194" s="1114" t="s">
        <v>218</v>
      </c>
      <c r="C1194" s="1115"/>
      <c r="D1194" s="1115" t="str">
        <f>IF('statement of marks'!J89="","",'statement of marks'!J89)</f>
        <v/>
      </c>
      <c r="E1194" s="1115"/>
      <c r="F1194" s="1115"/>
      <c r="G1194" s="1115"/>
      <c r="H1194" s="1115"/>
      <c r="I1194" s="1115"/>
      <c r="J1194" s="1115"/>
      <c r="K1194" s="1115"/>
      <c r="L1194" s="1115"/>
      <c r="M1194" s="1115"/>
      <c r="N1194" s="1115"/>
      <c r="O1194" s="1115"/>
      <c r="P1194" s="1133"/>
      <c r="Q1194" s="1126"/>
      <c r="R1194" s="1126"/>
      <c r="S1194" s="291"/>
      <c r="T1194" s="1114" t="s">
        <v>218</v>
      </c>
      <c r="U1194" s="1115"/>
      <c r="V1194" s="1115" t="str">
        <f>IF('statement of marks'!J90="","",'statement of marks'!J90)</f>
        <v/>
      </c>
      <c r="W1194" s="1115"/>
      <c r="X1194" s="1115"/>
      <c r="Y1194" s="1115"/>
      <c r="Z1194" s="1115"/>
      <c r="AA1194" s="1115"/>
      <c r="AB1194" s="1115"/>
      <c r="AC1194" s="1115"/>
      <c r="AD1194" s="1115"/>
      <c r="AE1194" s="1115"/>
      <c r="AF1194" s="1115"/>
      <c r="AG1194" s="1115"/>
      <c r="AH1194" s="1133"/>
    </row>
    <row r="1195" spans="1:34" ht="19" customHeight="1">
      <c r="A1195" s="291"/>
      <c r="B1195" s="1114" t="s">
        <v>219</v>
      </c>
      <c r="C1195" s="1115"/>
      <c r="D1195" s="1115" t="str">
        <f>IF('statement of marks'!K89="","",'statement of marks'!K89)</f>
        <v/>
      </c>
      <c r="E1195" s="1115"/>
      <c r="F1195" s="1115"/>
      <c r="G1195" s="1115"/>
      <c r="H1195" s="1115"/>
      <c r="I1195" s="1115"/>
      <c r="J1195" s="1115"/>
      <c r="K1195" s="1115"/>
      <c r="L1195" s="1115"/>
      <c r="M1195" s="1115"/>
      <c r="N1195" s="1115"/>
      <c r="O1195" s="1115"/>
      <c r="P1195" s="1133"/>
      <c r="Q1195" s="1126"/>
      <c r="R1195" s="1126"/>
      <c r="S1195" s="291"/>
      <c r="T1195" s="1114" t="s">
        <v>219</v>
      </c>
      <c r="U1195" s="1115"/>
      <c r="V1195" s="1115" t="str">
        <f>IF('statement of marks'!K90="","",'statement of marks'!K90)</f>
        <v/>
      </c>
      <c r="W1195" s="1115"/>
      <c r="X1195" s="1115"/>
      <c r="Y1195" s="1115"/>
      <c r="Z1195" s="1115"/>
      <c r="AA1195" s="1115"/>
      <c r="AB1195" s="1115"/>
      <c r="AC1195" s="1115"/>
      <c r="AD1195" s="1115"/>
      <c r="AE1195" s="1115"/>
      <c r="AF1195" s="1115"/>
      <c r="AG1195" s="1115"/>
      <c r="AH1195" s="1133"/>
    </row>
    <row r="1196" spans="1:34" ht="19" customHeight="1">
      <c r="A1196" s="291"/>
      <c r="B1196" s="1114" t="s">
        <v>220</v>
      </c>
      <c r="C1196" s="1115"/>
      <c r="D1196" s="1115" t="str">
        <f>IF('statement of marks'!L89="","",'statement of marks'!L89)</f>
        <v/>
      </c>
      <c r="E1196" s="1115"/>
      <c r="F1196" s="1115"/>
      <c r="G1196" s="1115"/>
      <c r="H1196" s="1115"/>
      <c r="I1196" s="1115"/>
      <c r="J1196" s="1115"/>
      <c r="K1196" s="1115"/>
      <c r="L1196" s="1115"/>
      <c r="M1196" s="1115"/>
      <c r="N1196" s="1115"/>
      <c r="O1196" s="1115"/>
      <c r="P1196" s="1133"/>
      <c r="Q1196" s="1126"/>
      <c r="R1196" s="1126"/>
      <c r="S1196" s="291"/>
      <c r="T1196" s="1114" t="s">
        <v>220</v>
      </c>
      <c r="U1196" s="1115"/>
      <c r="V1196" s="1115" t="str">
        <f>IF('statement of marks'!L90="","",'statement of marks'!L90)</f>
        <v/>
      </c>
      <c r="W1196" s="1115"/>
      <c r="X1196" s="1115"/>
      <c r="Y1196" s="1115"/>
      <c r="Z1196" s="1115"/>
      <c r="AA1196" s="1115"/>
      <c r="AB1196" s="1115"/>
      <c r="AC1196" s="1115"/>
      <c r="AD1196" s="1115"/>
      <c r="AE1196" s="1115"/>
      <c r="AF1196" s="1115"/>
      <c r="AG1196" s="1115"/>
      <c r="AH1196" s="1133"/>
    </row>
    <row r="1197" spans="1:34" ht="19" customHeight="1">
      <c r="A1197" s="291"/>
      <c r="B1197" s="1114" t="s">
        <v>221</v>
      </c>
      <c r="C1197" s="1115"/>
      <c r="D1197" s="1119" t="str">
        <f>'statement of marks'!$G$3</f>
        <v>6 A</v>
      </c>
      <c r="E1197" s="1119"/>
      <c r="F1197" s="1119"/>
      <c r="G1197" s="1119"/>
      <c r="H1197" s="1115" t="s">
        <v>9</v>
      </c>
      <c r="I1197" s="1115"/>
      <c r="J1197" s="1115"/>
      <c r="K1197" s="1115"/>
      <c r="L1197" s="1115"/>
      <c r="M1197" s="1119" t="str">
        <f>IF('statement of marks'!D89="","",'statement of marks'!D89)</f>
        <v/>
      </c>
      <c r="N1197" s="1119"/>
      <c r="O1197" s="1119"/>
      <c r="P1197" s="1120"/>
      <c r="Q1197" s="1126"/>
      <c r="R1197" s="1126"/>
      <c r="S1197" s="291"/>
      <c r="T1197" s="1114" t="s">
        <v>221</v>
      </c>
      <c r="U1197" s="1115"/>
      <c r="V1197" s="1119" t="str">
        <f>'statement of marks'!$G$3</f>
        <v>6 A</v>
      </c>
      <c r="W1197" s="1119"/>
      <c r="X1197" s="1119"/>
      <c r="Y1197" s="1119"/>
      <c r="Z1197" s="1115" t="s">
        <v>9</v>
      </c>
      <c r="AA1197" s="1115"/>
      <c r="AB1197" s="1115"/>
      <c r="AC1197" s="1115"/>
      <c r="AD1197" s="1115"/>
      <c r="AE1197" s="1119" t="str">
        <f>IF('statement of marks'!D90="","",'statement of marks'!D90)</f>
        <v/>
      </c>
      <c r="AF1197" s="1119"/>
      <c r="AG1197" s="1119"/>
      <c r="AH1197" s="1120"/>
    </row>
    <row r="1198" spans="1:34" ht="19" customHeight="1">
      <c r="A1198" s="291"/>
      <c r="B1198" s="1114" t="s">
        <v>222</v>
      </c>
      <c r="C1198" s="1115"/>
      <c r="D1198" s="1119" t="str">
        <f>IF('statement of marks'!F89="","",'statement of marks'!F89)</f>
        <v/>
      </c>
      <c r="E1198" s="1119"/>
      <c r="F1198" s="1119"/>
      <c r="G1198" s="1119"/>
      <c r="H1198" s="1115" t="s">
        <v>0</v>
      </c>
      <c r="I1198" s="1115"/>
      <c r="J1198" s="1115"/>
      <c r="K1198" s="1115"/>
      <c r="L1198" s="1115"/>
      <c r="M1198" s="1121" t="str">
        <f>IF('statement of marks'!H89="","",'statement of marks'!H89)</f>
        <v/>
      </c>
      <c r="N1198" s="1121"/>
      <c r="O1198" s="1121"/>
      <c r="P1198" s="1122"/>
      <c r="Q1198" s="1126"/>
      <c r="R1198" s="1126"/>
      <c r="S1198" s="291"/>
      <c r="T1198" s="1114" t="s">
        <v>222</v>
      </c>
      <c r="U1198" s="1115"/>
      <c r="V1198" s="1119" t="str">
        <f>IF('statement of marks'!F90="","",'statement of marks'!F90)</f>
        <v/>
      </c>
      <c r="W1198" s="1119"/>
      <c r="X1198" s="1119"/>
      <c r="Y1198" s="1119"/>
      <c r="Z1198" s="1115" t="s">
        <v>0</v>
      </c>
      <c r="AA1198" s="1115"/>
      <c r="AB1198" s="1115"/>
      <c r="AC1198" s="1115"/>
      <c r="AD1198" s="1115"/>
      <c r="AE1198" s="1121" t="str">
        <f>IF('statement of marks'!H90="","",'statement of marks'!H90)</f>
        <v/>
      </c>
      <c r="AF1198" s="1121"/>
      <c r="AG1198" s="1121"/>
      <c r="AH1198" s="1122"/>
    </row>
    <row r="1199" spans="1:34" ht="19" customHeight="1">
      <c r="A1199" s="291"/>
      <c r="B1199" s="289" t="s">
        <v>28</v>
      </c>
      <c r="C1199" s="279" t="s">
        <v>97</v>
      </c>
      <c r="D1199" s="1111" t="s">
        <v>1</v>
      </c>
      <c r="E1199" s="1111"/>
      <c r="F1199" s="1111"/>
      <c r="G1199" s="1111" t="s">
        <v>21</v>
      </c>
      <c r="H1199" s="1111"/>
      <c r="I1199" s="1111"/>
      <c r="J1199" s="1111" t="s">
        <v>68</v>
      </c>
      <c r="K1199" s="1111"/>
      <c r="L1199" s="1111"/>
      <c r="M1199" s="1111" t="s">
        <v>98</v>
      </c>
      <c r="N1199" s="1111"/>
      <c r="O1199" s="1111"/>
      <c r="P1199" s="280" t="s">
        <v>278</v>
      </c>
      <c r="Q1199" s="1126"/>
      <c r="R1199" s="1126"/>
      <c r="S1199" s="291"/>
      <c r="T1199" s="289" t="s">
        <v>28</v>
      </c>
      <c r="U1199" s="279" t="s">
        <v>97</v>
      </c>
      <c r="V1199" s="1111" t="s">
        <v>1</v>
      </c>
      <c r="W1199" s="1111"/>
      <c r="X1199" s="1111"/>
      <c r="Y1199" s="1111" t="s">
        <v>21</v>
      </c>
      <c r="Z1199" s="1111"/>
      <c r="AA1199" s="1111"/>
      <c r="AB1199" s="1111" t="s">
        <v>68</v>
      </c>
      <c r="AC1199" s="1111"/>
      <c r="AD1199" s="1111"/>
      <c r="AE1199" s="1111" t="s">
        <v>98</v>
      </c>
      <c r="AF1199" s="1111"/>
      <c r="AG1199" s="1111"/>
      <c r="AH1199" s="280" t="s">
        <v>278</v>
      </c>
    </row>
    <row r="1200" spans="1:34" ht="19" customHeight="1">
      <c r="A1200" s="291"/>
      <c r="B1200" s="1104" t="s">
        <v>3</v>
      </c>
      <c r="C1200" s="1105"/>
      <c r="D1200" s="312">
        <f>IF('statement of marks'!M$6="","",'statement of marks'!M$6)</f>
        <v>5</v>
      </c>
      <c r="E1200" s="312">
        <f>IF('statement of marks'!N$6="","",'statement of marks'!N$6)</f>
        <v>5</v>
      </c>
      <c r="F1200" s="312">
        <f>IF('statement of marks'!O$6="","",'statement of marks'!O$6)</f>
        <v>10</v>
      </c>
      <c r="G1200" s="312">
        <f>IF('statement of marks'!P$6="","",'statement of marks'!P$6)</f>
        <v>5</v>
      </c>
      <c r="H1200" s="312">
        <f>IF('statement of marks'!Q$6="","",'statement of marks'!Q$6)</f>
        <v>5</v>
      </c>
      <c r="I1200" s="312">
        <f>IF('statement of marks'!R$6="","",'statement of marks'!R$6)</f>
        <v>10</v>
      </c>
      <c r="J1200" s="312">
        <f>IF('statement of marks'!S$6="","",'statement of marks'!S$6)</f>
        <v>5</v>
      </c>
      <c r="K1200" s="312">
        <f>IF('statement of marks'!T$6="","",'statement of marks'!T$6)</f>
        <v>5</v>
      </c>
      <c r="L1200" s="312">
        <f>IF('statement of marks'!U$6="","",'statement of marks'!U$6)</f>
        <v>10</v>
      </c>
      <c r="M1200" s="312">
        <f>IF('statement of marks'!W$6="","",'statement of marks'!W$6)</f>
        <v>50</v>
      </c>
      <c r="N1200" s="312">
        <f>IF('statement of marks'!X$6="","",'statement of marks'!X$6)</f>
        <v>20</v>
      </c>
      <c r="O1200" s="312">
        <f>IF('statement of marks'!Y$6="","",'statement of marks'!Y$6)</f>
        <v>70</v>
      </c>
      <c r="P1200" s="281">
        <f>IF('statement of marks'!Z$6="","",'statement of marks'!Z$6)</f>
        <v>100</v>
      </c>
      <c r="Q1200" s="1126"/>
      <c r="R1200" s="1126"/>
      <c r="S1200" s="291"/>
      <c r="T1200" s="1104" t="s">
        <v>3</v>
      </c>
      <c r="U1200" s="1105"/>
      <c r="V1200" s="312">
        <f>IF('statement of marks'!M$6="","",'statement of marks'!M$6)</f>
        <v>5</v>
      </c>
      <c r="W1200" s="312">
        <f>IF('statement of marks'!N$6="","",'statement of marks'!N$6)</f>
        <v>5</v>
      </c>
      <c r="X1200" s="312">
        <f>IF('statement of marks'!O$6="","",'statement of marks'!O$6)</f>
        <v>10</v>
      </c>
      <c r="Y1200" s="312">
        <f>IF('statement of marks'!P$6="","",'statement of marks'!P$6)</f>
        <v>5</v>
      </c>
      <c r="Z1200" s="312">
        <f>IF('statement of marks'!Q$6="","",'statement of marks'!Q$6)</f>
        <v>5</v>
      </c>
      <c r="AA1200" s="312">
        <f>IF('statement of marks'!R$6="","",'statement of marks'!R$6)</f>
        <v>10</v>
      </c>
      <c r="AB1200" s="312">
        <f>IF('statement of marks'!S$6="","",'statement of marks'!S$6)</f>
        <v>5</v>
      </c>
      <c r="AC1200" s="312">
        <f>IF('statement of marks'!T$6="","",'statement of marks'!T$6)</f>
        <v>5</v>
      </c>
      <c r="AD1200" s="312">
        <f>IF('statement of marks'!U$6="","",'statement of marks'!U$6)</f>
        <v>10</v>
      </c>
      <c r="AE1200" s="312">
        <f>IF('statement of marks'!W$6="","",'statement of marks'!W$6)</f>
        <v>50</v>
      </c>
      <c r="AF1200" s="312">
        <f>IF('statement of marks'!X$6="","",'statement of marks'!X$6)</f>
        <v>20</v>
      </c>
      <c r="AG1200" s="312">
        <f>IF('statement of marks'!Y$6="","",'statement of marks'!Y$6)</f>
        <v>70</v>
      </c>
      <c r="AH1200" s="281">
        <f>IF('statement of marks'!Z$6="","",'statement of marks'!Z$6)</f>
        <v>100</v>
      </c>
    </row>
    <row r="1201" spans="1:34" ht="19" customHeight="1">
      <c r="A1201" s="291"/>
      <c r="B1201" s="1114" t="str">
        <f>IF('statement of marks'!$M$3="","",'statement of marks'!$M$3)</f>
        <v>fgUnh</v>
      </c>
      <c r="C1201" s="1115"/>
      <c r="D1201" s="277" t="str">
        <f>IF('statement of marks'!M89="","",'statement of marks'!M89)</f>
        <v/>
      </c>
      <c r="E1201" s="277" t="str">
        <f>IF('statement of marks'!N89="","",'statement of marks'!N89)</f>
        <v/>
      </c>
      <c r="F1201" s="275" t="str">
        <f>IF('statement of marks'!O89="","",'statement of marks'!O89)</f>
        <v/>
      </c>
      <c r="G1201" s="277" t="str">
        <f>IF('statement of marks'!P89="","",'statement of marks'!P89)</f>
        <v/>
      </c>
      <c r="H1201" s="277" t="str">
        <f>IF('statement of marks'!Q89="","",'statement of marks'!Q89)</f>
        <v/>
      </c>
      <c r="I1201" s="275" t="str">
        <f>IF('statement of marks'!R89="","",'statement of marks'!R89)</f>
        <v/>
      </c>
      <c r="J1201" s="277" t="str">
        <f>IF('statement of marks'!S89="","",'statement of marks'!S89)</f>
        <v/>
      </c>
      <c r="K1201" s="277" t="str">
        <f>IF('statement of marks'!T89="","",'statement of marks'!T89)</f>
        <v/>
      </c>
      <c r="L1201" s="275" t="str">
        <f>IF('statement of marks'!U89="","",'statement of marks'!U89)</f>
        <v/>
      </c>
      <c r="M1201" s="277" t="str">
        <f>IF('statement of marks'!W89="","",'statement of marks'!W89)</f>
        <v/>
      </c>
      <c r="N1201" s="277" t="str">
        <f>IF('statement of marks'!X89="","",'statement of marks'!X89)</f>
        <v/>
      </c>
      <c r="O1201" s="275" t="str">
        <f>IF('statement of marks'!Y89="","",'statement of marks'!Y89)</f>
        <v/>
      </c>
      <c r="P1201" s="281" t="str">
        <f>IF('statement of marks'!Z89="","",'statement of marks'!Z89)</f>
        <v/>
      </c>
      <c r="Q1201" s="1126"/>
      <c r="R1201" s="1126"/>
      <c r="S1201" s="291"/>
      <c r="T1201" s="1114" t="str">
        <f>IF('statement of marks'!$M$3="","",'statement of marks'!$M$3)</f>
        <v>fgUnh</v>
      </c>
      <c r="U1201" s="1115"/>
      <c r="V1201" s="277" t="str">
        <f>IF('statement of marks'!M90="","",'statement of marks'!M90)</f>
        <v/>
      </c>
      <c r="W1201" s="277" t="str">
        <f>IF('statement of marks'!N90="","",'statement of marks'!N90)</f>
        <v/>
      </c>
      <c r="X1201" s="275" t="str">
        <f>IF('statement of marks'!O90="","",'statement of marks'!O90)</f>
        <v/>
      </c>
      <c r="Y1201" s="277" t="str">
        <f>IF('statement of marks'!P90="","",'statement of marks'!P90)</f>
        <v/>
      </c>
      <c r="Z1201" s="277" t="str">
        <f>IF('statement of marks'!Q90="","",'statement of marks'!Q90)</f>
        <v/>
      </c>
      <c r="AA1201" s="275" t="str">
        <f>IF('statement of marks'!R90="","",'statement of marks'!R90)</f>
        <v/>
      </c>
      <c r="AB1201" s="277" t="str">
        <f>IF('statement of marks'!S90="","",'statement of marks'!S90)</f>
        <v/>
      </c>
      <c r="AC1201" s="277" t="str">
        <f>IF('statement of marks'!T90="","",'statement of marks'!T90)</f>
        <v/>
      </c>
      <c r="AD1201" s="275" t="str">
        <f>IF('statement of marks'!U90="","",'statement of marks'!U90)</f>
        <v/>
      </c>
      <c r="AE1201" s="277" t="str">
        <f>IF('statement of marks'!W90="","",'statement of marks'!W90)</f>
        <v/>
      </c>
      <c r="AF1201" s="277" t="str">
        <f>IF('statement of marks'!X90="","",'statement of marks'!X90)</f>
        <v/>
      </c>
      <c r="AG1201" s="275" t="str">
        <f>IF('statement of marks'!Y90="","",'statement of marks'!Y90)</f>
        <v/>
      </c>
      <c r="AH1201" s="281" t="str">
        <f>IF('statement of marks'!Z90="","",'statement of marks'!Z90)</f>
        <v/>
      </c>
    </row>
    <row r="1202" spans="1:34" ht="19" customHeight="1">
      <c r="A1202" s="291"/>
      <c r="B1202" s="1114" t="str">
        <f>IF('statement of marks'!$AI$3="","",'statement of marks'!$AI$3)</f>
        <v>vaxszth</v>
      </c>
      <c r="C1202" s="1115"/>
      <c r="D1202" s="277" t="str">
        <f>IF('statement of marks'!AI89="","",'statement of marks'!AI89)</f>
        <v/>
      </c>
      <c r="E1202" s="277" t="str">
        <f>IF('statement of marks'!AJ89="","",'statement of marks'!AJ89)</f>
        <v/>
      </c>
      <c r="F1202" s="275" t="str">
        <f>IF('statement of marks'!AK89="","",'statement of marks'!AK89)</f>
        <v/>
      </c>
      <c r="G1202" s="277" t="str">
        <f>IF('statement of marks'!AL89="","",'statement of marks'!AL89)</f>
        <v/>
      </c>
      <c r="H1202" s="277" t="str">
        <f>IF('statement of marks'!AM89="","",'statement of marks'!AM89)</f>
        <v/>
      </c>
      <c r="I1202" s="275" t="str">
        <f>IF('statement of marks'!AN89="","",'statement of marks'!AN89)</f>
        <v/>
      </c>
      <c r="J1202" s="277" t="str">
        <f>IF('statement of marks'!AO89="","",'statement of marks'!AO89)</f>
        <v/>
      </c>
      <c r="K1202" s="277" t="str">
        <f>IF('statement of marks'!AP89="","",'statement of marks'!AP89)</f>
        <v/>
      </c>
      <c r="L1202" s="275" t="str">
        <f>IF('statement of marks'!AQ89="","",'statement of marks'!AQ89)</f>
        <v/>
      </c>
      <c r="M1202" s="277" t="str">
        <f>IF('statement of marks'!AS89="","",'statement of marks'!AS89)</f>
        <v/>
      </c>
      <c r="N1202" s="277" t="str">
        <f>IF('statement of marks'!AT89="","",'statement of marks'!AT89)</f>
        <v/>
      </c>
      <c r="O1202" s="275" t="str">
        <f>IF('statement of marks'!AU89="","",'statement of marks'!AU89)</f>
        <v/>
      </c>
      <c r="P1202" s="281" t="str">
        <f>IF('statement of marks'!AV89="","",'statement of marks'!AV89)</f>
        <v/>
      </c>
      <c r="Q1202" s="1126"/>
      <c r="R1202" s="1126"/>
      <c r="S1202" s="291"/>
      <c r="T1202" s="1114" t="str">
        <f>IF('statement of marks'!$AI$3="","",'statement of marks'!$AI$3)</f>
        <v>vaxszth</v>
      </c>
      <c r="U1202" s="1115"/>
      <c r="V1202" s="277" t="str">
        <f>IF('statement of marks'!AI90="","",'statement of marks'!AI90)</f>
        <v/>
      </c>
      <c r="W1202" s="277" t="str">
        <f>IF('statement of marks'!AJ90="","",'statement of marks'!AJ90)</f>
        <v/>
      </c>
      <c r="X1202" s="275" t="str">
        <f>IF('statement of marks'!AK90="","",'statement of marks'!AK90)</f>
        <v/>
      </c>
      <c r="Y1202" s="277" t="str">
        <f>IF('statement of marks'!AL90="","",'statement of marks'!AL90)</f>
        <v/>
      </c>
      <c r="Z1202" s="277" t="str">
        <f>IF('statement of marks'!AM90="","",'statement of marks'!AM90)</f>
        <v/>
      </c>
      <c r="AA1202" s="275" t="str">
        <f>IF('statement of marks'!AN90="","",'statement of marks'!AN90)</f>
        <v/>
      </c>
      <c r="AB1202" s="277" t="str">
        <f>IF('statement of marks'!AO90="","",'statement of marks'!AO90)</f>
        <v/>
      </c>
      <c r="AC1202" s="277" t="str">
        <f>IF('statement of marks'!AP90="","",'statement of marks'!AP90)</f>
        <v/>
      </c>
      <c r="AD1202" s="275" t="str">
        <f>IF('statement of marks'!AQ90="","",'statement of marks'!AQ90)</f>
        <v/>
      </c>
      <c r="AE1202" s="277" t="str">
        <f>IF('statement of marks'!AS90="","",'statement of marks'!AS90)</f>
        <v/>
      </c>
      <c r="AF1202" s="277" t="str">
        <f>IF('statement of marks'!AT90="","",'statement of marks'!AT90)</f>
        <v/>
      </c>
      <c r="AG1202" s="275" t="str">
        <f>IF('statement of marks'!AU90="","",'statement of marks'!AU90)</f>
        <v/>
      </c>
      <c r="AH1202" s="281" t="str">
        <f>IF('statement of marks'!AV90="","",'statement of marks'!AV90)</f>
        <v/>
      </c>
    </row>
    <row r="1203" spans="1:34" ht="19" customHeight="1">
      <c r="A1203" s="291"/>
      <c r="B1203" s="1114" t="str">
        <f>IF('statement of marks'!BE89="s","laLd`r",IF('statement of marks'!BE89="u","mnwZ",IF('statement of marks'!BE89="g","xqtjkrh",IF('statement of marks'!BE89="p","iatkch",IF('statement of marks'!BE89="sd","fla/kh","r`rh; Hkk""kk")))))</f>
        <v>r`rh; Hkk"kk</v>
      </c>
      <c r="C1203" s="1115"/>
      <c r="D1203" s="277" t="str">
        <f>IF('statement of marks'!BF89="","",'statement of marks'!BF89)</f>
        <v/>
      </c>
      <c r="E1203" s="277" t="str">
        <f>IF('statement of marks'!BG89="","",'statement of marks'!BG89)</f>
        <v/>
      </c>
      <c r="F1203" s="275" t="str">
        <f>IF('statement of marks'!BH89="","",'statement of marks'!BH89)</f>
        <v/>
      </c>
      <c r="G1203" s="277" t="str">
        <f>IF('statement of marks'!BI89="","",'statement of marks'!BI89)</f>
        <v/>
      </c>
      <c r="H1203" s="277" t="str">
        <f>IF('statement of marks'!BJ89="","",'statement of marks'!BJ89)</f>
        <v/>
      </c>
      <c r="I1203" s="275" t="str">
        <f>IF('statement of marks'!BK89="","",'statement of marks'!BK89)</f>
        <v/>
      </c>
      <c r="J1203" s="277" t="str">
        <f>IF('statement of marks'!BL89="","",'statement of marks'!BL89)</f>
        <v/>
      </c>
      <c r="K1203" s="277" t="str">
        <f>IF('statement of marks'!BM89="","",'statement of marks'!BM89)</f>
        <v/>
      </c>
      <c r="L1203" s="275" t="str">
        <f>IF('statement of marks'!BN89="","",'statement of marks'!BN89)</f>
        <v/>
      </c>
      <c r="M1203" s="277" t="str">
        <f>IF('statement of marks'!BP89="","",'statement of marks'!BP89)</f>
        <v/>
      </c>
      <c r="N1203" s="277" t="str">
        <f>IF('statement of marks'!BQ89="","",'statement of marks'!BQ89)</f>
        <v/>
      </c>
      <c r="O1203" s="275" t="str">
        <f>IF('statement of marks'!BR89="","",'statement of marks'!BR89)</f>
        <v/>
      </c>
      <c r="P1203" s="281" t="str">
        <f>IF('statement of marks'!BS89="","",'statement of marks'!BS89)</f>
        <v/>
      </c>
      <c r="Q1203" s="1126"/>
      <c r="R1203" s="1126"/>
      <c r="S1203" s="291"/>
      <c r="T1203" s="1114" t="str">
        <f>IF('statement of marks'!BE90="s","laLd`r",IF('statement of marks'!BE90="u","mnwZ",IF('statement of marks'!BE90="g","xqtjkrh",IF('statement of marks'!BE90="p","iatkch",IF('statement of marks'!BE90="sd","fla/kh","r`rh; Hkk""kk")))))</f>
        <v>r`rh; Hkk"kk</v>
      </c>
      <c r="U1203" s="1115"/>
      <c r="V1203" s="277" t="str">
        <f>IF('statement of marks'!BF90="","",'statement of marks'!BF90)</f>
        <v/>
      </c>
      <c r="W1203" s="277" t="str">
        <f>IF('statement of marks'!BG90="","",'statement of marks'!BG90)</f>
        <v/>
      </c>
      <c r="X1203" s="275" t="str">
        <f>IF('statement of marks'!BH90="","",'statement of marks'!BH90)</f>
        <v/>
      </c>
      <c r="Y1203" s="277" t="str">
        <f>IF('statement of marks'!BI90="","",'statement of marks'!BI90)</f>
        <v/>
      </c>
      <c r="Z1203" s="277" t="str">
        <f>IF('statement of marks'!BJ90="","",'statement of marks'!BJ90)</f>
        <v/>
      </c>
      <c r="AA1203" s="275" t="str">
        <f>IF('statement of marks'!BK90="","",'statement of marks'!BK90)</f>
        <v/>
      </c>
      <c r="AB1203" s="277" t="str">
        <f>IF('statement of marks'!BL90="","",'statement of marks'!BL90)</f>
        <v/>
      </c>
      <c r="AC1203" s="277" t="str">
        <f>IF('statement of marks'!BM90="","",'statement of marks'!BM90)</f>
        <v/>
      </c>
      <c r="AD1203" s="275" t="str">
        <f>IF('statement of marks'!BN90="","",'statement of marks'!BN90)</f>
        <v/>
      </c>
      <c r="AE1203" s="277" t="str">
        <f>IF('statement of marks'!BP90="","",'statement of marks'!BP90)</f>
        <v/>
      </c>
      <c r="AF1203" s="277" t="str">
        <f>IF('statement of marks'!BQ90="","",'statement of marks'!BQ90)</f>
        <v/>
      </c>
      <c r="AG1203" s="275" t="str">
        <f>IF('statement of marks'!BR90="","",'statement of marks'!BR90)</f>
        <v/>
      </c>
      <c r="AH1203" s="281" t="str">
        <f>IF('statement of marks'!BS90="","",'statement of marks'!BS90)</f>
        <v/>
      </c>
    </row>
    <row r="1204" spans="1:34" ht="19" customHeight="1">
      <c r="A1204" s="291"/>
      <c r="B1204" s="1114" t="str">
        <f>IF('statement of marks'!$CB$3="","",'statement of marks'!$CB$3)</f>
        <v>xf.kr</v>
      </c>
      <c r="C1204" s="1115"/>
      <c r="D1204" s="277" t="str">
        <f>IF('statement of marks'!CB89="","",'statement of marks'!CB89)</f>
        <v/>
      </c>
      <c r="E1204" s="277" t="str">
        <f>IF('statement of marks'!CC89="","",'statement of marks'!CC89)</f>
        <v/>
      </c>
      <c r="F1204" s="275" t="str">
        <f>IF('statement of marks'!CD89="","",'statement of marks'!CD89)</f>
        <v/>
      </c>
      <c r="G1204" s="277" t="str">
        <f>IF('statement of marks'!CE89="","",'statement of marks'!CE89)</f>
        <v/>
      </c>
      <c r="H1204" s="277" t="str">
        <f>IF('statement of marks'!CF89="","",'statement of marks'!CF89)</f>
        <v/>
      </c>
      <c r="I1204" s="275" t="str">
        <f>IF('statement of marks'!CG89="","",'statement of marks'!CG89)</f>
        <v/>
      </c>
      <c r="J1204" s="277" t="str">
        <f>IF('statement of marks'!CH89="","",'statement of marks'!CH89)</f>
        <v/>
      </c>
      <c r="K1204" s="277" t="str">
        <f>IF('statement of marks'!CI89="","",'statement of marks'!CI89)</f>
        <v/>
      </c>
      <c r="L1204" s="275" t="str">
        <f>IF('statement of marks'!CJ89="","",'statement of marks'!CJ89)</f>
        <v/>
      </c>
      <c r="M1204" s="277" t="str">
        <f>IF('statement of marks'!CL89="","",'statement of marks'!CL89)</f>
        <v/>
      </c>
      <c r="N1204" s="277" t="str">
        <f>IF('statement of marks'!CM89="","",'statement of marks'!CM89)</f>
        <v/>
      </c>
      <c r="O1204" s="275" t="str">
        <f>IF('statement of marks'!CN89="","",'statement of marks'!CN89)</f>
        <v/>
      </c>
      <c r="P1204" s="281" t="str">
        <f>IF('statement of marks'!CO89="","",'statement of marks'!CO89)</f>
        <v/>
      </c>
      <c r="Q1204" s="1126"/>
      <c r="R1204" s="1126"/>
      <c r="S1204" s="291"/>
      <c r="T1204" s="1114" t="str">
        <f>IF('statement of marks'!$CB$3="","",'statement of marks'!$CB$3)</f>
        <v>xf.kr</v>
      </c>
      <c r="U1204" s="1115"/>
      <c r="V1204" s="277" t="str">
        <f>IF('statement of marks'!CB90="","",'statement of marks'!CB90)</f>
        <v/>
      </c>
      <c r="W1204" s="277" t="str">
        <f>IF('statement of marks'!CC90="","",'statement of marks'!CC90)</f>
        <v/>
      </c>
      <c r="X1204" s="275" t="str">
        <f>IF('statement of marks'!CD90="","",'statement of marks'!CD90)</f>
        <v/>
      </c>
      <c r="Y1204" s="277" t="str">
        <f>IF('statement of marks'!CE90="","",'statement of marks'!CE90)</f>
        <v/>
      </c>
      <c r="Z1204" s="277" t="str">
        <f>IF('statement of marks'!CF90="","",'statement of marks'!CF90)</f>
        <v/>
      </c>
      <c r="AA1204" s="275" t="str">
        <f>IF('statement of marks'!CG90="","",'statement of marks'!CG90)</f>
        <v/>
      </c>
      <c r="AB1204" s="277" t="str">
        <f>IF('statement of marks'!CH90="","",'statement of marks'!CH90)</f>
        <v/>
      </c>
      <c r="AC1204" s="277" t="str">
        <f>IF('statement of marks'!CI90="","",'statement of marks'!CI90)</f>
        <v/>
      </c>
      <c r="AD1204" s="275" t="str">
        <f>IF('statement of marks'!CJ90="","",'statement of marks'!CJ90)</f>
        <v/>
      </c>
      <c r="AE1204" s="277" t="str">
        <f>IF('statement of marks'!CL90="","",'statement of marks'!CL90)</f>
        <v/>
      </c>
      <c r="AF1204" s="277" t="str">
        <f>IF('statement of marks'!CM90="","",'statement of marks'!CM90)</f>
        <v/>
      </c>
      <c r="AG1204" s="275" t="str">
        <f>IF('statement of marks'!CN90="","",'statement of marks'!CN90)</f>
        <v/>
      </c>
      <c r="AH1204" s="281" t="str">
        <f>IF('statement of marks'!CO90="","",'statement of marks'!CO90)</f>
        <v/>
      </c>
    </row>
    <row r="1205" spans="1:34" ht="19" customHeight="1">
      <c r="A1205" s="291"/>
      <c r="B1205" s="1114" t="str">
        <f>IF('statement of marks'!$CX$3="","",'statement of marks'!$CX$3)</f>
        <v>foKku</v>
      </c>
      <c r="C1205" s="1115"/>
      <c r="D1205" s="277" t="str">
        <f>IF('statement of marks'!CX89="","",'statement of marks'!CX89)</f>
        <v/>
      </c>
      <c r="E1205" s="277" t="str">
        <f>IF('statement of marks'!CY89="","",'statement of marks'!CY89)</f>
        <v/>
      </c>
      <c r="F1205" s="275" t="str">
        <f>IF('statement of marks'!CZ89="","",'statement of marks'!CZ89)</f>
        <v/>
      </c>
      <c r="G1205" s="277" t="str">
        <f>IF('statement of marks'!DA89="","",'statement of marks'!DA89)</f>
        <v/>
      </c>
      <c r="H1205" s="277" t="str">
        <f>IF('statement of marks'!DB89="","",'statement of marks'!DB89)</f>
        <v/>
      </c>
      <c r="I1205" s="275" t="str">
        <f>IF('statement of marks'!DC89="","",'statement of marks'!DC89)</f>
        <v/>
      </c>
      <c r="J1205" s="277" t="str">
        <f>IF('statement of marks'!DD89="","",'statement of marks'!DD89)</f>
        <v/>
      </c>
      <c r="K1205" s="277" t="str">
        <f>IF('statement of marks'!DE89="","",'statement of marks'!DE89)</f>
        <v/>
      </c>
      <c r="L1205" s="275" t="str">
        <f>IF('statement of marks'!DF89="","",'statement of marks'!DF89)</f>
        <v/>
      </c>
      <c r="M1205" s="277" t="str">
        <f>IF('statement of marks'!DH89="","",'statement of marks'!DH89)</f>
        <v/>
      </c>
      <c r="N1205" s="277" t="str">
        <f>IF('statement of marks'!DI89="","",'statement of marks'!DI89)</f>
        <v/>
      </c>
      <c r="O1205" s="275" t="str">
        <f>IF('statement of marks'!DJ89="","",'statement of marks'!DJ89)</f>
        <v/>
      </c>
      <c r="P1205" s="281" t="str">
        <f>IF('statement of marks'!DK89="","",'statement of marks'!DK89)</f>
        <v/>
      </c>
      <c r="Q1205" s="1126"/>
      <c r="R1205" s="1126"/>
      <c r="S1205" s="291"/>
      <c r="T1205" s="1114" t="str">
        <f>IF('statement of marks'!$CX$3="","",'statement of marks'!$CX$3)</f>
        <v>foKku</v>
      </c>
      <c r="U1205" s="1115"/>
      <c r="V1205" s="277" t="str">
        <f>IF('statement of marks'!CX90="","",'statement of marks'!CX90)</f>
        <v/>
      </c>
      <c r="W1205" s="277" t="str">
        <f>IF('statement of marks'!CY90="","",'statement of marks'!CY90)</f>
        <v/>
      </c>
      <c r="X1205" s="275" t="str">
        <f>IF('statement of marks'!CZ90="","",'statement of marks'!CZ90)</f>
        <v/>
      </c>
      <c r="Y1205" s="277" t="str">
        <f>IF('statement of marks'!DA90="","",'statement of marks'!DA90)</f>
        <v/>
      </c>
      <c r="Z1205" s="277" t="str">
        <f>IF('statement of marks'!DB90="","",'statement of marks'!DB90)</f>
        <v/>
      </c>
      <c r="AA1205" s="275" t="str">
        <f>IF('statement of marks'!DC90="","",'statement of marks'!DC90)</f>
        <v/>
      </c>
      <c r="AB1205" s="277" t="str">
        <f>IF('statement of marks'!DD90="","",'statement of marks'!DD90)</f>
        <v/>
      </c>
      <c r="AC1205" s="277" t="str">
        <f>IF('statement of marks'!DE90="","",'statement of marks'!DE90)</f>
        <v/>
      </c>
      <c r="AD1205" s="275" t="str">
        <f>IF('statement of marks'!DF90="","",'statement of marks'!DF90)</f>
        <v/>
      </c>
      <c r="AE1205" s="277" t="str">
        <f>IF('statement of marks'!DH90="","",'statement of marks'!DH90)</f>
        <v/>
      </c>
      <c r="AF1205" s="277" t="str">
        <f>IF('statement of marks'!DI90="","",'statement of marks'!DI90)</f>
        <v/>
      </c>
      <c r="AG1205" s="275" t="str">
        <f>IF('statement of marks'!DJ90="","",'statement of marks'!DJ90)</f>
        <v/>
      </c>
      <c r="AH1205" s="281" t="str">
        <f>IF('statement of marks'!DK90="","",'statement of marks'!DK90)</f>
        <v/>
      </c>
    </row>
    <row r="1206" spans="1:34" ht="19" customHeight="1">
      <c r="A1206" s="291"/>
      <c r="B1206" s="1114" t="str">
        <f>IF('statement of marks'!$DT$3="","",'statement of marks'!$DT$3)</f>
        <v>lkekftd foKku</v>
      </c>
      <c r="C1206" s="1115"/>
      <c r="D1206" s="277" t="str">
        <f>IF('statement of marks'!DT89="","",'statement of marks'!DT89)</f>
        <v/>
      </c>
      <c r="E1206" s="277" t="str">
        <f>IF('statement of marks'!DU89="","",'statement of marks'!DU89)</f>
        <v/>
      </c>
      <c r="F1206" s="275" t="str">
        <f>IF('statement of marks'!DV89="","",'statement of marks'!DV89)</f>
        <v/>
      </c>
      <c r="G1206" s="277" t="str">
        <f>IF('statement of marks'!DW89="","",'statement of marks'!DW89)</f>
        <v/>
      </c>
      <c r="H1206" s="277" t="str">
        <f>IF('statement of marks'!DX89="","",'statement of marks'!DX89)</f>
        <v/>
      </c>
      <c r="I1206" s="275" t="str">
        <f>IF('statement of marks'!DY89="","",'statement of marks'!DY89)</f>
        <v/>
      </c>
      <c r="J1206" s="277" t="str">
        <f>IF('statement of marks'!DZ89="","",'statement of marks'!DZ89)</f>
        <v/>
      </c>
      <c r="K1206" s="277" t="str">
        <f>IF('statement of marks'!EA89="","",'statement of marks'!EA89)</f>
        <v/>
      </c>
      <c r="L1206" s="275" t="str">
        <f>IF('statement of marks'!EB89="","",'statement of marks'!EB89)</f>
        <v/>
      </c>
      <c r="M1206" s="277" t="str">
        <f>IF('statement of marks'!ED89="","",'statement of marks'!ED89)</f>
        <v/>
      </c>
      <c r="N1206" s="277" t="str">
        <f>IF('statement of marks'!EE89="","",'statement of marks'!EE89)</f>
        <v/>
      </c>
      <c r="O1206" s="275" t="str">
        <f>IF('statement of marks'!EF89="","",'statement of marks'!EF89)</f>
        <v/>
      </c>
      <c r="P1206" s="281" t="str">
        <f>IF('statement of marks'!EG89="","",'statement of marks'!EG89)</f>
        <v/>
      </c>
      <c r="Q1206" s="1126"/>
      <c r="R1206" s="1126"/>
      <c r="S1206" s="291"/>
      <c r="T1206" s="1114" t="str">
        <f>IF('statement of marks'!$DT$3="","",'statement of marks'!$DT$3)</f>
        <v>lkekftd foKku</v>
      </c>
      <c r="U1206" s="1115"/>
      <c r="V1206" s="277" t="str">
        <f>IF('statement of marks'!DT90="","",'statement of marks'!DT90)</f>
        <v/>
      </c>
      <c r="W1206" s="277" t="str">
        <f>IF('statement of marks'!DU90="","",'statement of marks'!DU90)</f>
        <v/>
      </c>
      <c r="X1206" s="275" t="str">
        <f>IF('statement of marks'!DV90="","",'statement of marks'!DV90)</f>
        <v/>
      </c>
      <c r="Y1206" s="277" t="str">
        <f>IF('statement of marks'!DW90="","",'statement of marks'!DW90)</f>
        <v/>
      </c>
      <c r="Z1206" s="277" t="str">
        <f>IF('statement of marks'!DX90="","",'statement of marks'!DX90)</f>
        <v/>
      </c>
      <c r="AA1206" s="275" t="str">
        <f>IF('statement of marks'!DY90="","",'statement of marks'!DY90)</f>
        <v/>
      </c>
      <c r="AB1206" s="277" t="str">
        <f>IF('statement of marks'!DZ90="","",'statement of marks'!DZ90)</f>
        <v/>
      </c>
      <c r="AC1206" s="277" t="str">
        <f>IF('statement of marks'!EA90="","",'statement of marks'!EA90)</f>
        <v/>
      </c>
      <c r="AD1206" s="275" t="str">
        <f>IF('statement of marks'!EB90="","",'statement of marks'!EB90)</f>
        <v/>
      </c>
      <c r="AE1206" s="277" t="str">
        <f>IF('statement of marks'!ED90="","",'statement of marks'!ED90)</f>
        <v/>
      </c>
      <c r="AF1206" s="277" t="str">
        <f>IF('statement of marks'!EE90="","",'statement of marks'!EE90)</f>
        <v/>
      </c>
      <c r="AG1206" s="275" t="str">
        <f>IF('statement of marks'!EF90="","",'statement of marks'!EF90)</f>
        <v/>
      </c>
      <c r="AH1206" s="281" t="str">
        <f>IF('statement of marks'!EG90="","",'statement of marks'!EG90)</f>
        <v/>
      </c>
    </row>
    <row r="1207" spans="1:34" ht="19" customHeight="1">
      <c r="A1207" s="291"/>
      <c r="B1207" s="1117" t="s">
        <v>271</v>
      </c>
      <c r="C1207" s="1118"/>
      <c r="D1207" s="1111" t="s">
        <v>1</v>
      </c>
      <c r="E1207" s="1111"/>
      <c r="F1207" s="1111"/>
      <c r="G1207" s="1111" t="s">
        <v>21</v>
      </c>
      <c r="H1207" s="1111"/>
      <c r="I1207" s="1111"/>
      <c r="J1207" s="1111" t="s">
        <v>272</v>
      </c>
      <c r="K1207" s="1111"/>
      <c r="L1207" s="1111"/>
      <c r="M1207" s="1111" t="s">
        <v>68</v>
      </c>
      <c r="N1207" s="1111"/>
      <c r="O1207" s="1111"/>
      <c r="P1207" s="282"/>
      <c r="Q1207" s="1126"/>
      <c r="R1207" s="1126"/>
      <c r="S1207" s="291"/>
      <c r="T1207" s="1117" t="s">
        <v>271</v>
      </c>
      <c r="U1207" s="1118"/>
      <c r="V1207" s="1111" t="s">
        <v>1</v>
      </c>
      <c r="W1207" s="1111"/>
      <c r="X1207" s="1111"/>
      <c r="Y1207" s="1111" t="s">
        <v>21</v>
      </c>
      <c r="Z1207" s="1111"/>
      <c r="AA1207" s="1111"/>
      <c r="AB1207" s="1111" t="s">
        <v>272</v>
      </c>
      <c r="AC1207" s="1111"/>
      <c r="AD1207" s="1111"/>
      <c r="AE1207" s="1111" t="s">
        <v>68</v>
      </c>
      <c r="AF1207" s="1111"/>
      <c r="AG1207" s="1111"/>
      <c r="AH1207" s="282"/>
    </row>
    <row r="1208" spans="1:34" ht="19" customHeight="1">
      <c r="A1208" s="291"/>
      <c r="B1208" s="1104" t="s">
        <v>3</v>
      </c>
      <c r="C1208" s="1105"/>
      <c r="D1208" s="1116">
        <f>IF('statement of marks'!EP$6="","",'statement of marks'!EP$6)</f>
        <v>20</v>
      </c>
      <c r="E1208" s="1116"/>
      <c r="F1208" s="1116"/>
      <c r="G1208" s="1116">
        <f>IF('statement of marks'!EQ$6="","",'statement of marks'!EQ$6)</f>
        <v>20</v>
      </c>
      <c r="H1208" s="1116"/>
      <c r="I1208" s="1116"/>
      <c r="J1208" s="1116">
        <f>IF('statement of marks'!ES$6="","",'statement of marks'!ES$6)</f>
        <v>20</v>
      </c>
      <c r="K1208" s="1116"/>
      <c r="L1208" s="1116"/>
      <c r="M1208" s="1116">
        <f>IF('statement of marks'!EY$6="","",'statement of marks'!ER$6)</f>
        <v>20</v>
      </c>
      <c r="N1208" s="1116"/>
      <c r="O1208" s="1116"/>
      <c r="P1208" s="283"/>
      <c r="Q1208" s="1126"/>
      <c r="R1208" s="1126"/>
      <c r="S1208" s="291"/>
      <c r="T1208" s="1104" t="s">
        <v>3</v>
      </c>
      <c r="U1208" s="1105"/>
      <c r="V1208" s="1116">
        <f>IF('statement of marks'!EP$6="","",'statement of marks'!EP$6)</f>
        <v>20</v>
      </c>
      <c r="W1208" s="1116"/>
      <c r="X1208" s="1116"/>
      <c r="Y1208" s="1116">
        <f>IF('statement of marks'!EQ$6="","",'statement of marks'!EQ$6)</f>
        <v>20</v>
      </c>
      <c r="Z1208" s="1116"/>
      <c r="AA1208" s="1116"/>
      <c r="AB1208" s="1116">
        <f>IF('statement of marks'!ES$6="","",'statement of marks'!ES$6)</f>
        <v>20</v>
      </c>
      <c r="AC1208" s="1116"/>
      <c r="AD1208" s="1116"/>
      <c r="AE1208" s="1116">
        <f>IF('statement of marks'!EY$6="","",'statement of marks'!ER$6)</f>
        <v>20</v>
      </c>
      <c r="AF1208" s="1116"/>
      <c r="AG1208" s="1116"/>
      <c r="AH1208" s="283"/>
    </row>
    <row r="1209" spans="1:34" ht="19" customHeight="1">
      <c r="A1209" s="291"/>
      <c r="B1209" s="1114" t="str">
        <f>IF('statement of marks'!$EP$3="","",'statement of marks'!$EP$3)</f>
        <v>dk;kZuqHko</v>
      </c>
      <c r="C1209" s="1115"/>
      <c r="D1209" s="1103" t="str">
        <f>IF('statement of marks'!EP89="","",'statement of marks'!EP89)</f>
        <v/>
      </c>
      <c r="E1209" s="1103"/>
      <c r="F1209" s="1103"/>
      <c r="G1209" s="1103" t="str">
        <f>IF('statement of marks'!EQ89="","",'statement of marks'!EQ89)</f>
        <v/>
      </c>
      <c r="H1209" s="1103"/>
      <c r="I1209" s="1103"/>
      <c r="J1209" s="1103" t="str">
        <f>IF('statement of marks'!ES89="","",'statement of marks'!ES89)</f>
        <v/>
      </c>
      <c r="K1209" s="1103"/>
      <c r="L1209" s="1103"/>
      <c r="M1209" s="1103" t="str">
        <f>IF('statement of marks'!ER89="","",'statement of marks'!ER89)</f>
        <v/>
      </c>
      <c r="N1209" s="1103"/>
      <c r="O1209" s="1103"/>
      <c r="P1209" s="284"/>
      <c r="Q1209" s="1126"/>
      <c r="R1209" s="1126"/>
      <c r="S1209" s="291"/>
      <c r="T1209" s="1114" t="str">
        <f>IF('statement of marks'!$EP$3="","",'statement of marks'!$EP$3)</f>
        <v>dk;kZuqHko</v>
      </c>
      <c r="U1209" s="1115"/>
      <c r="V1209" s="1103" t="str">
        <f>IF('statement of marks'!EP90="","",'statement of marks'!EP90)</f>
        <v/>
      </c>
      <c r="W1209" s="1103"/>
      <c r="X1209" s="1103"/>
      <c r="Y1209" s="1103" t="str">
        <f>IF('statement of marks'!EQ90="","",'statement of marks'!EQ90)</f>
        <v/>
      </c>
      <c r="Z1209" s="1103"/>
      <c r="AA1209" s="1103"/>
      <c r="AB1209" s="1103" t="str">
        <f>IF('statement of marks'!ES90="","",'statement of marks'!ES90)</f>
        <v/>
      </c>
      <c r="AC1209" s="1103"/>
      <c r="AD1209" s="1103"/>
      <c r="AE1209" s="1103" t="str">
        <f>IF('statement of marks'!ER90="","",'statement of marks'!ER90)</f>
        <v/>
      </c>
      <c r="AF1209" s="1103"/>
      <c r="AG1209" s="1103"/>
      <c r="AH1209" s="284"/>
    </row>
    <row r="1210" spans="1:34" ht="19" customHeight="1">
      <c r="A1210" s="291"/>
      <c r="B1210" s="1112" t="str">
        <f>IF('statement of marks'!$EZ$3="","",'statement of marks'!$EZ$3)</f>
        <v>dyk f'k{kk</v>
      </c>
      <c r="C1210" s="1113"/>
      <c r="D1210" s="1103" t="str">
        <f>IF('statement of marks'!EZ89="","",'statement of marks'!EZ89)</f>
        <v/>
      </c>
      <c r="E1210" s="1103"/>
      <c r="F1210" s="1103"/>
      <c r="G1210" s="1103" t="str">
        <f>IF('statement of marks'!FA89="","",'statement of marks'!FA89)</f>
        <v/>
      </c>
      <c r="H1210" s="1103"/>
      <c r="I1210" s="1103"/>
      <c r="J1210" s="1103" t="str">
        <f>IF('statement of marks'!FC89="","",'statement of marks'!FC89)</f>
        <v/>
      </c>
      <c r="K1210" s="1103"/>
      <c r="L1210" s="1103"/>
      <c r="M1210" s="1103" t="str">
        <f>IF('statement of marks'!FB89="","",'statement of marks'!FB89)</f>
        <v/>
      </c>
      <c r="N1210" s="1103"/>
      <c r="O1210" s="1103"/>
      <c r="P1210" s="284"/>
      <c r="Q1210" s="1126"/>
      <c r="R1210" s="1126"/>
      <c r="S1210" s="291"/>
      <c r="T1210" s="1112" t="str">
        <f>IF('statement of marks'!$EZ$3="","",'statement of marks'!$EZ$3)</f>
        <v>dyk f'k{kk</v>
      </c>
      <c r="U1210" s="1113"/>
      <c r="V1210" s="1103" t="str">
        <f>IF('statement of marks'!EZ90="","",'statement of marks'!EZ90)</f>
        <v/>
      </c>
      <c r="W1210" s="1103"/>
      <c r="X1210" s="1103"/>
      <c r="Y1210" s="1103" t="str">
        <f>IF('statement of marks'!FA90="","",'statement of marks'!FA90)</f>
        <v/>
      </c>
      <c r="Z1210" s="1103"/>
      <c r="AA1210" s="1103"/>
      <c r="AB1210" s="1103" t="str">
        <f>IF('statement of marks'!FC90="","",'statement of marks'!FC90)</f>
        <v/>
      </c>
      <c r="AC1210" s="1103"/>
      <c r="AD1210" s="1103"/>
      <c r="AE1210" s="1103" t="str">
        <f>IF('statement of marks'!FB90="","",'statement of marks'!FB90)</f>
        <v/>
      </c>
      <c r="AF1210" s="1103"/>
      <c r="AG1210" s="1103"/>
      <c r="AH1210" s="284"/>
    </row>
    <row r="1211" spans="1:34" ht="19" customHeight="1">
      <c r="A1211" s="291"/>
      <c r="B1211" s="1109" t="str">
        <f>IF('statement of marks'!$FJ$3="","",'statement of marks'!$FJ$3)</f>
        <v>LokLF; ,oe~ 'kkjhfjd f'k{kk</v>
      </c>
      <c r="C1211" s="1110"/>
      <c r="D1211" s="1103" t="str">
        <f>IF('statement of marks'!FJ89="","",'statement of marks'!FJ89)</f>
        <v/>
      </c>
      <c r="E1211" s="1103"/>
      <c r="F1211" s="1103"/>
      <c r="G1211" s="1103" t="str">
        <f>IF('statement of marks'!FK89="","",'statement of marks'!FK89)</f>
        <v/>
      </c>
      <c r="H1211" s="1103"/>
      <c r="I1211" s="1103"/>
      <c r="J1211" s="1103" t="str">
        <f>IF('statement of marks'!FM89="","",'statement of marks'!FM89)</f>
        <v/>
      </c>
      <c r="K1211" s="1103"/>
      <c r="L1211" s="1103"/>
      <c r="M1211" s="1103" t="str">
        <f>IF('statement of marks'!FL89="","",'statement of marks'!FL89)</f>
        <v/>
      </c>
      <c r="N1211" s="1103"/>
      <c r="O1211" s="1103"/>
      <c r="P1211" s="284"/>
      <c r="Q1211" s="1126"/>
      <c r="R1211" s="1126"/>
      <c r="S1211" s="291"/>
      <c r="T1211" s="1109" t="str">
        <f>IF('statement of marks'!$FJ$3="","",'statement of marks'!$FJ$3)</f>
        <v>LokLF; ,oe~ 'kkjhfjd f'k{kk</v>
      </c>
      <c r="U1211" s="1110"/>
      <c r="V1211" s="1103" t="str">
        <f>IF('statement of marks'!FJ90="","",'statement of marks'!FJ90)</f>
        <v/>
      </c>
      <c r="W1211" s="1103"/>
      <c r="X1211" s="1103"/>
      <c r="Y1211" s="1103" t="str">
        <f>IF('statement of marks'!FK90="","",'statement of marks'!FK90)</f>
        <v/>
      </c>
      <c r="Z1211" s="1103"/>
      <c r="AA1211" s="1103"/>
      <c r="AB1211" s="1103" t="str">
        <f>IF('statement of marks'!FM90="","",'statement of marks'!FM90)</f>
        <v/>
      </c>
      <c r="AC1211" s="1103"/>
      <c r="AD1211" s="1103"/>
      <c r="AE1211" s="1103" t="str">
        <f>IF('statement of marks'!FL90="","",'statement of marks'!FL90)</f>
        <v/>
      </c>
      <c r="AF1211" s="1103"/>
      <c r="AG1211" s="1103"/>
      <c r="AH1211" s="284"/>
    </row>
    <row r="1212" spans="1:34" ht="19" customHeight="1">
      <c r="A1212" s="291"/>
      <c r="B1212" s="1104" t="s">
        <v>273</v>
      </c>
      <c r="C1212" s="1105"/>
      <c r="D1212" s="1081" t="str">
        <f>details!$DZ$3</f>
        <v>vxLr rd</v>
      </c>
      <c r="E1212" s="1081"/>
      <c r="F1212" s="1081"/>
      <c r="G1212" s="1081" t="str">
        <f>details!$ED$3</f>
        <v>vDVwcj rd</v>
      </c>
      <c r="H1212" s="1081"/>
      <c r="I1212" s="1081"/>
      <c r="J1212" s="1081" t="str">
        <f>details!$EL$3</f>
        <v>Qjojh rd</v>
      </c>
      <c r="K1212" s="1081"/>
      <c r="L1212" s="1081"/>
      <c r="M1212" s="1081" t="str">
        <f>details!$EH$3</f>
        <v>fnlEcj rd</v>
      </c>
      <c r="N1212" s="1081"/>
      <c r="O1212" s="1081"/>
      <c r="P1212" s="284"/>
      <c r="Q1212" s="1126"/>
      <c r="R1212" s="1126"/>
      <c r="S1212" s="291"/>
      <c r="T1212" s="1104" t="s">
        <v>273</v>
      </c>
      <c r="U1212" s="1105"/>
      <c r="V1212" s="1106" t="str">
        <f>details!$DZ$3</f>
        <v>vxLr rd</v>
      </c>
      <c r="W1212" s="1107"/>
      <c r="X1212" s="1108"/>
      <c r="Y1212" s="1106" t="str">
        <f>details!$ED$3</f>
        <v>vDVwcj rd</v>
      </c>
      <c r="Z1212" s="1107"/>
      <c r="AA1212" s="1108"/>
      <c r="AB1212" s="1106" t="str">
        <f>details!$EL$3</f>
        <v>Qjojh rd</v>
      </c>
      <c r="AC1212" s="1107"/>
      <c r="AD1212" s="1108"/>
      <c r="AE1212" s="1106" t="str">
        <f>details!$EH$3</f>
        <v>fnlEcj rd</v>
      </c>
      <c r="AF1212" s="1107"/>
      <c r="AG1212" s="1108"/>
      <c r="AH1212" s="284"/>
    </row>
    <row r="1213" spans="1:34" ht="19" customHeight="1">
      <c r="A1213" s="291"/>
      <c r="B1213" s="1100" t="s">
        <v>99</v>
      </c>
      <c r="C1213" s="1101"/>
      <c r="D1213" s="1102" t="str">
        <f>IF(details!EA89="","",details!EA89)</f>
        <v/>
      </c>
      <c r="E1213" s="1102"/>
      <c r="F1213" s="1102"/>
      <c r="G1213" s="1102" t="str">
        <f>IF(details!EE89="","",details!EE89)</f>
        <v/>
      </c>
      <c r="H1213" s="1102"/>
      <c r="I1213" s="1102"/>
      <c r="J1213" s="1102" t="str">
        <f>IF(details!EM89="","",details!EM89)</f>
        <v/>
      </c>
      <c r="K1213" s="1102"/>
      <c r="L1213" s="1102"/>
      <c r="M1213" s="1102" t="str">
        <f>IF(details!EI89="","",details!EI89)</f>
        <v/>
      </c>
      <c r="N1213" s="1102"/>
      <c r="O1213" s="1102"/>
      <c r="P1213" s="295"/>
      <c r="Q1213" s="1126"/>
      <c r="R1213" s="1126"/>
      <c r="S1213" s="291"/>
      <c r="T1213" s="1100" t="s">
        <v>99</v>
      </c>
      <c r="U1213" s="1101"/>
      <c r="V1213" s="1091" t="str">
        <f>IF(details!EA90="","",details!EA90)</f>
        <v/>
      </c>
      <c r="W1213" s="1092"/>
      <c r="X1213" s="1093"/>
      <c r="Y1213" s="1091" t="str">
        <f>IF(details!EE90="","",details!EE90)</f>
        <v/>
      </c>
      <c r="Z1213" s="1092"/>
      <c r="AA1213" s="1093"/>
      <c r="AB1213" s="1091" t="str">
        <f>IF(details!EM90="","",details!EM90)</f>
        <v/>
      </c>
      <c r="AC1213" s="1092"/>
      <c r="AD1213" s="1093"/>
      <c r="AE1213" s="1091" t="str">
        <f>IF(details!EI90="","",details!EI90)</f>
        <v/>
      </c>
      <c r="AF1213" s="1092"/>
      <c r="AG1213" s="1093"/>
      <c r="AH1213" s="285"/>
    </row>
    <row r="1214" spans="1:34" ht="19" customHeight="1">
      <c r="A1214" s="292"/>
      <c r="B1214" s="1094" t="s">
        <v>15</v>
      </c>
      <c r="C1214" s="1095"/>
      <c r="D1214" s="1096" t="str">
        <f>IF(details!DZ89="","",details!DZ89)</f>
        <v/>
      </c>
      <c r="E1214" s="1096"/>
      <c r="F1214" s="1096"/>
      <c r="G1214" s="1096" t="str">
        <f>IF(details!ED89="","",details!ED89)</f>
        <v/>
      </c>
      <c r="H1214" s="1096"/>
      <c r="I1214" s="1096"/>
      <c r="J1214" s="1096" t="str">
        <f>IF(details!EL89="","",details!EL89)</f>
        <v/>
      </c>
      <c r="K1214" s="1096"/>
      <c r="L1214" s="1096"/>
      <c r="M1214" s="1096" t="str">
        <f>IF(details!EH89="","",details!EH89)</f>
        <v/>
      </c>
      <c r="N1214" s="1096"/>
      <c r="O1214" s="1096"/>
      <c r="P1214" s="296"/>
      <c r="Q1214" s="1126"/>
      <c r="R1214" s="1126"/>
      <c r="S1214" s="292"/>
      <c r="T1214" s="1094" t="s">
        <v>15</v>
      </c>
      <c r="U1214" s="1095"/>
      <c r="V1214" s="1097" t="str">
        <f>IF(details!DZ90="","",details!DZ90)</f>
        <v/>
      </c>
      <c r="W1214" s="1098"/>
      <c r="X1214" s="1099"/>
      <c r="Y1214" s="1097" t="str">
        <f>IF(details!ED90="","",details!ED90)</f>
        <v/>
      </c>
      <c r="Z1214" s="1098"/>
      <c r="AA1214" s="1099"/>
      <c r="AB1214" s="1097" t="str">
        <f>IF(details!EL90="","",details!EL90)</f>
        <v/>
      </c>
      <c r="AC1214" s="1098"/>
      <c r="AD1214" s="1099"/>
      <c r="AE1214" s="1097" t="str">
        <f>IF(details!EH90="","",details!EH90)</f>
        <v/>
      </c>
      <c r="AF1214" s="1098"/>
      <c r="AG1214" s="1099"/>
      <c r="AH1214" s="286"/>
    </row>
    <row r="1215" spans="1:34" ht="19" customHeight="1">
      <c r="A1215" s="291"/>
      <c r="B1215" s="1089" t="s">
        <v>100</v>
      </c>
      <c r="C1215" s="1090"/>
      <c r="D1215" s="1081"/>
      <c r="E1215" s="1081"/>
      <c r="F1215" s="1081"/>
      <c r="G1215" s="1081"/>
      <c r="H1215" s="1081"/>
      <c r="I1215" s="1081"/>
      <c r="J1215" s="1081"/>
      <c r="K1215" s="1081"/>
      <c r="L1215" s="1081"/>
      <c r="M1215" s="1081"/>
      <c r="N1215" s="1081"/>
      <c r="O1215" s="1081"/>
      <c r="P1215" s="287"/>
      <c r="Q1215" s="1126"/>
      <c r="R1215" s="1126"/>
      <c r="S1215" s="291"/>
      <c r="T1215" s="1089" t="s">
        <v>100</v>
      </c>
      <c r="U1215" s="1090"/>
      <c r="V1215" s="1081"/>
      <c r="W1215" s="1081"/>
      <c r="X1215" s="1081"/>
      <c r="Y1215" s="1081"/>
      <c r="Z1215" s="1081"/>
      <c r="AA1215" s="1081"/>
      <c r="AB1215" s="1081"/>
      <c r="AC1215" s="1081"/>
      <c r="AD1215" s="1081"/>
      <c r="AE1215" s="1081"/>
      <c r="AF1215" s="1081"/>
      <c r="AG1215" s="1081"/>
      <c r="AH1215" s="287"/>
    </row>
    <row r="1216" spans="1:34" ht="19" customHeight="1">
      <c r="A1216" s="291"/>
      <c r="B1216" s="1087" t="s">
        <v>80</v>
      </c>
      <c r="C1216" s="1088"/>
      <c r="D1216" s="1081"/>
      <c r="E1216" s="1081"/>
      <c r="F1216" s="1081"/>
      <c r="G1216" s="1081"/>
      <c r="H1216" s="1081"/>
      <c r="I1216" s="1081"/>
      <c r="J1216" s="1081"/>
      <c r="K1216" s="1081"/>
      <c r="L1216" s="1081"/>
      <c r="M1216" s="1081"/>
      <c r="N1216" s="1081"/>
      <c r="O1216" s="1081"/>
      <c r="P1216" s="287"/>
      <c r="Q1216" s="1126"/>
      <c r="R1216" s="1126"/>
      <c r="S1216" s="291"/>
      <c r="T1216" s="1087" t="s">
        <v>80</v>
      </c>
      <c r="U1216" s="1088"/>
      <c r="V1216" s="1081"/>
      <c r="W1216" s="1081"/>
      <c r="X1216" s="1081"/>
      <c r="Y1216" s="1081"/>
      <c r="Z1216" s="1081"/>
      <c r="AA1216" s="1081"/>
      <c r="AB1216" s="1081"/>
      <c r="AC1216" s="1081"/>
      <c r="AD1216" s="1081"/>
      <c r="AE1216" s="1081"/>
      <c r="AF1216" s="1081"/>
      <c r="AG1216" s="1081"/>
      <c r="AH1216" s="287"/>
    </row>
    <row r="1217" spans="1:34" ht="19" customHeight="1">
      <c r="A1217" s="291"/>
      <c r="B1217" s="1085" t="s">
        <v>101</v>
      </c>
      <c r="C1217" s="1086"/>
      <c r="D1217" s="1081"/>
      <c r="E1217" s="1081"/>
      <c r="F1217" s="1081"/>
      <c r="G1217" s="1081"/>
      <c r="H1217" s="1081"/>
      <c r="I1217" s="1081"/>
      <c r="J1217" s="1081"/>
      <c r="K1217" s="1081"/>
      <c r="L1217" s="1081"/>
      <c r="M1217" s="1081"/>
      <c r="N1217" s="1081"/>
      <c r="O1217" s="1081"/>
      <c r="P1217" s="287"/>
      <c r="Q1217" s="1126"/>
      <c r="R1217" s="1126"/>
      <c r="S1217" s="291"/>
      <c r="T1217" s="1085" t="s">
        <v>101</v>
      </c>
      <c r="U1217" s="1086"/>
      <c r="V1217" s="1081"/>
      <c r="W1217" s="1081"/>
      <c r="X1217" s="1081"/>
      <c r="Y1217" s="1081"/>
      <c r="Z1217" s="1081"/>
      <c r="AA1217" s="1081"/>
      <c r="AB1217" s="1081"/>
      <c r="AC1217" s="1081"/>
      <c r="AD1217" s="1081"/>
      <c r="AE1217" s="1081"/>
      <c r="AF1217" s="1081"/>
      <c r="AG1217" s="1081"/>
      <c r="AH1217" s="287"/>
    </row>
    <row r="1218" spans="1:34" ht="19" customHeight="1" thickBot="1">
      <c r="A1218" s="293"/>
      <c r="B1218" s="1082" t="s">
        <v>102</v>
      </c>
      <c r="C1218" s="1083"/>
      <c r="D1218" s="1084"/>
      <c r="E1218" s="1084"/>
      <c r="F1218" s="1084"/>
      <c r="G1218" s="1084"/>
      <c r="H1218" s="1084"/>
      <c r="I1218" s="1084"/>
      <c r="J1218" s="1084"/>
      <c r="K1218" s="1084"/>
      <c r="L1218" s="1084"/>
      <c r="M1218" s="1084"/>
      <c r="N1218" s="1084"/>
      <c r="O1218" s="1084"/>
      <c r="P1218" s="288"/>
      <c r="Q1218" s="1126"/>
      <c r="R1218" s="1126"/>
      <c r="S1218" s="293"/>
      <c r="T1218" s="1082" t="s">
        <v>102</v>
      </c>
      <c r="U1218" s="1083"/>
      <c r="V1218" s="1084"/>
      <c r="W1218" s="1084"/>
      <c r="X1218" s="1084"/>
      <c r="Y1218" s="1084"/>
      <c r="Z1218" s="1084"/>
      <c r="AA1218" s="1084"/>
      <c r="AB1218" s="1084"/>
      <c r="AC1218" s="1084"/>
      <c r="AD1218" s="1084"/>
      <c r="AE1218" s="1084"/>
      <c r="AF1218" s="1084"/>
      <c r="AG1218" s="1084"/>
      <c r="AH1218" s="288"/>
    </row>
    <row r="1219" spans="1:34" ht="19" customHeight="1">
      <c r="A1219" s="290"/>
      <c r="B1219" s="1123" t="s">
        <v>47</v>
      </c>
      <c r="C1219" s="1124"/>
      <c r="D1219" s="1124"/>
      <c r="E1219" s="1124"/>
      <c r="F1219" s="1124"/>
      <c r="G1219" s="1124"/>
      <c r="H1219" s="1124"/>
      <c r="I1219" s="1124"/>
      <c r="J1219" s="1124"/>
      <c r="K1219" s="1124"/>
      <c r="L1219" s="1124"/>
      <c r="M1219" s="1124"/>
      <c r="N1219" s="1124"/>
      <c r="O1219" s="1124"/>
      <c r="P1219" s="1125"/>
      <c r="Q1219" s="1126"/>
      <c r="R1219" s="1126"/>
      <c r="S1219" s="290"/>
      <c r="T1219" s="1123" t="s">
        <v>47</v>
      </c>
      <c r="U1219" s="1124"/>
      <c r="V1219" s="1124"/>
      <c r="W1219" s="1124"/>
      <c r="X1219" s="1124"/>
      <c r="Y1219" s="1124"/>
      <c r="Z1219" s="1124"/>
      <c r="AA1219" s="1124"/>
      <c r="AB1219" s="1124"/>
      <c r="AC1219" s="1124"/>
      <c r="AD1219" s="1124"/>
      <c r="AE1219" s="1124"/>
      <c r="AF1219" s="1124"/>
      <c r="AG1219" s="1124"/>
      <c r="AH1219" s="1125"/>
    </row>
    <row r="1220" spans="1:34" ht="19" customHeight="1">
      <c r="A1220" s="1127"/>
      <c r="B1220" s="1128" t="str">
        <f>'statement of marks'!$A$1</f>
        <v>jk- ck- ek/;fed fo|ky; uohu] fuEckgsM+k</v>
      </c>
      <c r="C1220" s="1129"/>
      <c r="D1220" s="1129"/>
      <c r="E1220" s="1129"/>
      <c r="F1220" s="1129"/>
      <c r="G1220" s="1129"/>
      <c r="H1220" s="1129"/>
      <c r="I1220" s="1129"/>
      <c r="J1220" s="1129"/>
      <c r="K1220" s="1129"/>
      <c r="L1220" s="1129"/>
      <c r="M1220" s="1129"/>
      <c r="N1220" s="1129"/>
      <c r="O1220" s="1129"/>
      <c r="P1220" s="1130"/>
      <c r="Q1220" s="1126"/>
      <c r="R1220" s="1126"/>
      <c r="S1220" s="1127"/>
      <c r="T1220" s="1128" t="str">
        <f>'statement of marks'!$A$1</f>
        <v>jk- ck- ek/;fed fo|ky; uohu] fuEckgsM+k</v>
      </c>
      <c r="U1220" s="1129"/>
      <c r="V1220" s="1129"/>
      <c r="W1220" s="1129"/>
      <c r="X1220" s="1129"/>
      <c r="Y1220" s="1129"/>
      <c r="Z1220" s="1129"/>
      <c r="AA1220" s="1129"/>
      <c r="AB1220" s="1129"/>
      <c r="AC1220" s="1129"/>
      <c r="AD1220" s="1129"/>
      <c r="AE1220" s="1129"/>
      <c r="AF1220" s="1129"/>
      <c r="AG1220" s="1129"/>
      <c r="AH1220" s="1130"/>
    </row>
    <row r="1221" spans="1:34" ht="19" customHeight="1">
      <c r="A1221" s="1127"/>
      <c r="B1221" s="1128"/>
      <c r="C1221" s="1129"/>
      <c r="D1221" s="1129"/>
      <c r="E1221" s="1129"/>
      <c r="F1221" s="1129"/>
      <c r="G1221" s="1129"/>
      <c r="H1221" s="1129"/>
      <c r="I1221" s="1129"/>
      <c r="J1221" s="1129"/>
      <c r="K1221" s="1129"/>
      <c r="L1221" s="1129"/>
      <c r="M1221" s="1129"/>
      <c r="N1221" s="1129"/>
      <c r="O1221" s="1129"/>
      <c r="P1221" s="1130"/>
      <c r="Q1221" s="1126"/>
      <c r="R1221" s="1126"/>
      <c r="S1221" s="1127"/>
      <c r="T1221" s="1128"/>
      <c r="U1221" s="1129"/>
      <c r="V1221" s="1129"/>
      <c r="W1221" s="1129"/>
      <c r="X1221" s="1129"/>
      <c r="Y1221" s="1129"/>
      <c r="Z1221" s="1129"/>
      <c r="AA1221" s="1129"/>
      <c r="AB1221" s="1129"/>
      <c r="AC1221" s="1129"/>
      <c r="AD1221" s="1129"/>
      <c r="AE1221" s="1129"/>
      <c r="AF1221" s="1129"/>
      <c r="AG1221" s="1129"/>
      <c r="AH1221" s="1130"/>
    </row>
    <row r="1222" spans="1:34" ht="19" customHeight="1">
      <c r="A1222" s="291"/>
      <c r="B1222" s="1131" t="s">
        <v>96</v>
      </c>
      <c r="C1222" s="1132"/>
      <c r="D1222" s="1119" t="str">
        <f>'statement of marks'!$H$3</f>
        <v>2015-16</v>
      </c>
      <c r="E1222" s="1119"/>
      <c r="F1222" s="1119"/>
      <c r="G1222" s="1119"/>
      <c r="H1222" s="1119"/>
      <c r="I1222" s="1119"/>
      <c r="J1222" s="1119"/>
      <c r="K1222" s="1119"/>
      <c r="L1222" s="1119"/>
      <c r="M1222" s="1119"/>
      <c r="N1222" s="1119"/>
      <c r="O1222" s="1119"/>
      <c r="P1222" s="1120"/>
      <c r="Q1222" s="1126"/>
      <c r="R1222" s="1126"/>
      <c r="S1222" s="291"/>
      <c r="T1222" s="1131" t="s">
        <v>96</v>
      </c>
      <c r="U1222" s="1132"/>
      <c r="V1222" s="1119" t="str">
        <f>'statement of marks'!$H$3</f>
        <v>2015-16</v>
      </c>
      <c r="W1222" s="1119"/>
      <c r="X1222" s="1119"/>
      <c r="Y1222" s="1119"/>
      <c r="Z1222" s="1119"/>
      <c r="AA1222" s="1119"/>
      <c r="AB1222" s="1119"/>
      <c r="AC1222" s="1119"/>
      <c r="AD1222" s="1119"/>
      <c r="AE1222" s="1119"/>
      <c r="AF1222" s="1119"/>
      <c r="AG1222" s="1119"/>
      <c r="AH1222" s="1120"/>
    </row>
    <row r="1223" spans="1:34" ht="19" customHeight="1">
      <c r="A1223" s="291"/>
      <c r="B1223" s="1114" t="s">
        <v>218</v>
      </c>
      <c r="C1223" s="1115"/>
      <c r="D1223" s="1115" t="str">
        <f>IF('statement of marks'!J91="","",'statement of marks'!J91)</f>
        <v/>
      </c>
      <c r="E1223" s="1115"/>
      <c r="F1223" s="1115"/>
      <c r="G1223" s="1115"/>
      <c r="H1223" s="1115"/>
      <c r="I1223" s="1115"/>
      <c r="J1223" s="1115"/>
      <c r="K1223" s="1115"/>
      <c r="L1223" s="1115"/>
      <c r="M1223" s="1115"/>
      <c r="N1223" s="1115"/>
      <c r="O1223" s="1115"/>
      <c r="P1223" s="1133"/>
      <c r="Q1223" s="1126"/>
      <c r="R1223" s="1126"/>
      <c r="S1223" s="291"/>
      <c r="T1223" s="1114" t="s">
        <v>218</v>
      </c>
      <c r="U1223" s="1115"/>
      <c r="V1223" s="1115" t="str">
        <f>IF('statement of marks'!J92="","",'statement of marks'!J92)</f>
        <v/>
      </c>
      <c r="W1223" s="1115"/>
      <c r="X1223" s="1115"/>
      <c r="Y1223" s="1115"/>
      <c r="Z1223" s="1115"/>
      <c r="AA1223" s="1115"/>
      <c r="AB1223" s="1115"/>
      <c r="AC1223" s="1115"/>
      <c r="AD1223" s="1115"/>
      <c r="AE1223" s="1115"/>
      <c r="AF1223" s="1115"/>
      <c r="AG1223" s="1115"/>
      <c r="AH1223" s="1133"/>
    </row>
    <row r="1224" spans="1:34" ht="19" customHeight="1">
      <c r="A1224" s="291"/>
      <c r="B1224" s="1114" t="s">
        <v>219</v>
      </c>
      <c r="C1224" s="1115"/>
      <c r="D1224" s="1115" t="str">
        <f>IF('statement of marks'!K91="","",'statement of marks'!K91)</f>
        <v/>
      </c>
      <c r="E1224" s="1115"/>
      <c r="F1224" s="1115"/>
      <c r="G1224" s="1115"/>
      <c r="H1224" s="1115"/>
      <c r="I1224" s="1115"/>
      <c r="J1224" s="1115"/>
      <c r="K1224" s="1115"/>
      <c r="L1224" s="1115"/>
      <c r="M1224" s="1115"/>
      <c r="N1224" s="1115"/>
      <c r="O1224" s="1115"/>
      <c r="P1224" s="1133"/>
      <c r="Q1224" s="1126"/>
      <c r="R1224" s="1126"/>
      <c r="S1224" s="291"/>
      <c r="T1224" s="1114" t="s">
        <v>219</v>
      </c>
      <c r="U1224" s="1115"/>
      <c r="V1224" s="1115" t="str">
        <f>IF('statement of marks'!K92="","",'statement of marks'!K92)</f>
        <v/>
      </c>
      <c r="W1224" s="1115"/>
      <c r="X1224" s="1115"/>
      <c r="Y1224" s="1115"/>
      <c r="Z1224" s="1115"/>
      <c r="AA1224" s="1115"/>
      <c r="AB1224" s="1115"/>
      <c r="AC1224" s="1115"/>
      <c r="AD1224" s="1115"/>
      <c r="AE1224" s="1115"/>
      <c r="AF1224" s="1115"/>
      <c r="AG1224" s="1115"/>
      <c r="AH1224" s="1133"/>
    </row>
    <row r="1225" spans="1:34" ht="19" customHeight="1">
      <c r="A1225" s="291"/>
      <c r="B1225" s="1114" t="s">
        <v>220</v>
      </c>
      <c r="C1225" s="1115"/>
      <c r="D1225" s="1115" t="str">
        <f>IF('statement of marks'!L91="","",'statement of marks'!L91)</f>
        <v/>
      </c>
      <c r="E1225" s="1115"/>
      <c r="F1225" s="1115"/>
      <c r="G1225" s="1115"/>
      <c r="H1225" s="1115"/>
      <c r="I1225" s="1115"/>
      <c r="J1225" s="1115"/>
      <c r="K1225" s="1115"/>
      <c r="L1225" s="1115"/>
      <c r="M1225" s="1115"/>
      <c r="N1225" s="1115"/>
      <c r="O1225" s="1115"/>
      <c r="P1225" s="1133"/>
      <c r="Q1225" s="1126"/>
      <c r="R1225" s="1126"/>
      <c r="S1225" s="291"/>
      <c r="T1225" s="1114" t="s">
        <v>220</v>
      </c>
      <c r="U1225" s="1115"/>
      <c r="V1225" s="1115" t="str">
        <f>IF('statement of marks'!L92="","",'statement of marks'!L92)</f>
        <v/>
      </c>
      <c r="W1225" s="1115"/>
      <c r="X1225" s="1115"/>
      <c r="Y1225" s="1115"/>
      <c r="Z1225" s="1115"/>
      <c r="AA1225" s="1115"/>
      <c r="AB1225" s="1115"/>
      <c r="AC1225" s="1115"/>
      <c r="AD1225" s="1115"/>
      <c r="AE1225" s="1115"/>
      <c r="AF1225" s="1115"/>
      <c r="AG1225" s="1115"/>
      <c r="AH1225" s="1133"/>
    </row>
    <row r="1226" spans="1:34" ht="19" customHeight="1">
      <c r="A1226" s="291"/>
      <c r="B1226" s="1114" t="s">
        <v>221</v>
      </c>
      <c r="C1226" s="1115"/>
      <c r="D1226" s="1119" t="str">
        <f>'statement of marks'!$G$3</f>
        <v>6 A</v>
      </c>
      <c r="E1226" s="1119"/>
      <c r="F1226" s="1119"/>
      <c r="G1226" s="1119"/>
      <c r="H1226" s="1115" t="s">
        <v>9</v>
      </c>
      <c r="I1226" s="1115"/>
      <c r="J1226" s="1115"/>
      <c r="K1226" s="1115"/>
      <c r="L1226" s="1115"/>
      <c r="M1226" s="1119" t="str">
        <f>IF('statement of marks'!D91="","",'statement of marks'!D91)</f>
        <v/>
      </c>
      <c r="N1226" s="1119"/>
      <c r="O1226" s="1119"/>
      <c r="P1226" s="1120"/>
      <c r="Q1226" s="1126"/>
      <c r="R1226" s="1126"/>
      <c r="S1226" s="291"/>
      <c r="T1226" s="1114" t="s">
        <v>221</v>
      </c>
      <c r="U1226" s="1115"/>
      <c r="V1226" s="1119" t="str">
        <f>'statement of marks'!$G$3</f>
        <v>6 A</v>
      </c>
      <c r="W1226" s="1119"/>
      <c r="X1226" s="1119"/>
      <c r="Y1226" s="1119"/>
      <c r="Z1226" s="1115" t="s">
        <v>9</v>
      </c>
      <c r="AA1226" s="1115"/>
      <c r="AB1226" s="1115"/>
      <c r="AC1226" s="1115"/>
      <c r="AD1226" s="1115"/>
      <c r="AE1226" s="1119" t="str">
        <f>IF('statement of marks'!D92="","",'statement of marks'!D92)</f>
        <v/>
      </c>
      <c r="AF1226" s="1119"/>
      <c r="AG1226" s="1119"/>
      <c r="AH1226" s="1120"/>
    </row>
    <row r="1227" spans="1:34" ht="19" customHeight="1">
      <c r="A1227" s="291"/>
      <c r="B1227" s="1114" t="s">
        <v>222</v>
      </c>
      <c r="C1227" s="1115"/>
      <c r="D1227" s="1119" t="str">
        <f>IF('statement of marks'!F91="","",'statement of marks'!F91)</f>
        <v/>
      </c>
      <c r="E1227" s="1119"/>
      <c r="F1227" s="1119"/>
      <c r="G1227" s="1119"/>
      <c r="H1227" s="1115" t="s">
        <v>0</v>
      </c>
      <c r="I1227" s="1115"/>
      <c r="J1227" s="1115"/>
      <c r="K1227" s="1115"/>
      <c r="L1227" s="1115"/>
      <c r="M1227" s="1121" t="str">
        <f>IF('statement of marks'!H91="","",'statement of marks'!H91)</f>
        <v/>
      </c>
      <c r="N1227" s="1121"/>
      <c r="O1227" s="1121"/>
      <c r="P1227" s="1122"/>
      <c r="Q1227" s="1126"/>
      <c r="R1227" s="1126"/>
      <c r="S1227" s="291"/>
      <c r="T1227" s="1114" t="s">
        <v>222</v>
      </c>
      <c r="U1227" s="1115"/>
      <c r="V1227" s="1119" t="str">
        <f>IF('statement of marks'!F92="","",'statement of marks'!F92)</f>
        <v/>
      </c>
      <c r="W1227" s="1119"/>
      <c r="X1227" s="1119"/>
      <c r="Y1227" s="1119"/>
      <c r="Z1227" s="1115" t="s">
        <v>0</v>
      </c>
      <c r="AA1227" s="1115"/>
      <c r="AB1227" s="1115"/>
      <c r="AC1227" s="1115"/>
      <c r="AD1227" s="1115"/>
      <c r="AE1227" s="1121" t="str">
        <f>IF('statement of marks'!H92="","",'statement of marks'!H92)</f>
        <v/>
      </c>
      <c r="AF1227" s="1121"/>
      <c r="AG1227" s="1121"/>
      <c r="AH1227" s="1122"/>
    </row>
    <row r="1228" spans="1:34" ht="19" customHeight="1">
      <c r="A1228" s="291"/>
      <c r="B1228" s="289" t="s">
        <v>28</v>
      </c>
      <c r="C1228" s="279" t="s">
        <v>97</v>
      </c>
      <c r="D1228" s="1111" t="s">
        <v>1</v>
      </c>
      <c r="E1228" s="1111"/>
      <c r="F1228" s="1111"/>
      <c r="G1228" s="1111" t="s">
        <v>21</v>
      </c>
      <c r="H1228" s="1111"/>
      <c r="I1228" s="1111"/>
      <c r="J1228" s="1111" t="s">
        <v>68</v>
      </c>
      <c r="K1228" s="1111"/>
      <c r="L1228" s="1111"/>
      <c r="M1228" s="1111" t="s">
        <v>98</v>
      </c>
      <c r="N1228" s="1111"/>
      <c r="O1228" s="1111"/>
      <c r="P1228" s="280" t="s">
        <v>278</v>
      </c>
      <c r="Q1228" s="1126"/>
      <c r="R1228" s="1126"/>
      <c r="S1228" s="291"/>
      <c r="T1228" s="289" t="s">
        <v>28</v>
      </c>
      <c r="U1228" s="279" t="s">
        <v>97</v>
      </c>
      <c r="V1228" s="1111" t="s">
        <v>1</v>
      </c>
      <c r="W1228" s="1111"/>
      <c r="X1228" s="1111"/>
      <c r="Y1228" s="1111" t="s">
        <v>21</v>
      </c>
      <c r="Z1228" s="1111"/>
      <c r="AA1228" s="1111"/>
      <c r="AB1228" s="1111" t="s">
        <v>68</v>
      </c>
      <c r="AC1228" s="1111"/>
      <c r="AD1228" s="1111"/>
      <c r="AE1228" s="1111" t="s">
        <v>98</v>
      </c>
      <c r="AF1228" s="1111"/>
      <c r="AG1228" s="1111"/>
      <c r="AH1228" s="280" t="s">
        <v>278</v>
      </c>
    </row>
    <row r="1229" spans="1:34" ht="19" customHeight="1">
      <c r="A1229" s="291"/>
      <c r="B1229" s="1104" t="s">
        <v>3</v>
      </c>
      <c r="C1229" s="1105"/>
      <c r="D1229" s="312">
        <f>IF('statement of marks'!M$6="","",'statement of marks'!M$6)</f>
        <v>5</v>
      </c>
      <c r="E1229" s="312">
        <f>IF('statement of marks'!N$6="","",'statement of marks'!N$6)</f>
        <v>5</v>
      </c>
      <c r="F1229" s="312">
        <f>IF('statement of marks'!O$6="","",'statement of marks'!O$6)</f>
        <v>10</v>
      </c>
      <c r="G1229" s="312">
        <f>IF('statement of marks'!P$6="","",'statement of marks'!P$6)</f>
        <v>5</v>
      </c>
      <c r="H1229" s="312">
        <f>IF('statement of marks'!Q$6="","",'statement of marks'!Q$6)</f>
        <v>5</v>
      </c>
      <c r="I1229" s="312">
        <f>IF('statement of marks'!R$6="","",'statement of marks'!R$6)</f>
        <v>10</v>
      </c>
      <c r="J1229" s="312">
        <f>IF('statement of marks'!S$6="","",'statement of marks'!S$6)</f>
        <v>5</v>
      </c>
      <c r="K1229" s="312">
        <f>IF('statement of marks'!T$6="","",'statement of marks'!T$6)</f>
        <v>5</v>
      </c>
      <c r="L1229" s="312">
        <f>IF('statement of marks'!U$6="","",'statement of marks'!U$6)</f>
        <v>10</v>
      </c>
      <c r="M1229" s="312">
        <f>IF('statement of marks'!W$6="","",'statement of marks'!W$6)</f>
        <v>50</v>
      </c>
      <c r="N1229" s="312">
        <f>IF('statement of marks'!X$6="","",'statement of marks'!X$6)</f>
        <v>20</v>
      </c>
      <c r="O1229" s="312">
        <f>IF('statement of marks'!Y$6="","",'statement of marks'!Y$6)</f>
        <v>70</v>
      </c>
      <c r="P1229" s="281">
        <f>IF('statement of marks'!Z$6="","",'statement of marks'!Z$6)</f>
        <v>100</v>
      </c>
      <c r="Q1229" s="1126"/>
      <c r="R1229" s="1126"/>
      <c r="S1229" s="291"/>
      <c r="T1229" s="1104" t="s">
        <v>3</v>
      </c>
      <c r="U1229" s="1105"/>
      <c r="V1229" s="312">
        <f>IF('statement of marks'!M$6="","",'statement of marks'!M$6)</f>
        <v>5</v>
      </c>
      <c r="W1229" s="312">
        <f>IF('statement of marks'!N$6="","",'statement of marks'!N$6)</f>
        <v>5</v>
      </c>
      <c r="X1229" s="312">
        <f>IF('statement of marks'!O$6="","",'statement of marks'!O$6)</f>
        <v>10</v>
      </c>
      <c r="Y1229" s="312">
        <f>IF('statement of marks'!P$6="","",'statement of marks'!P$6)</f>
        <v>5</v>
      </c>
      <c r="Z1229" s="312">
        <f>IF('statement of marks'!Q$6="","",'statement of marks'!Q$6)</f>
        <v>5</v>
      </c>
      <c r="AA1229" s="312">
        <f>IF('statement of marks'!R$6="","",'statement of marks'!R$6)</f>
        <v>10</v>
      </c>
      <c r="AB1229" s="312">
        <f>IF('statement of marks'!S$6="","",'statement of marks'!S$6)</f>
        <v>5</v>
      </c>
      <c r="AC1229" s="312">
        <f>IF('statement of marks'!T$6="","",'statement of marks'!T$6)</f>
        <v>5</v>
      </c>
      <c r="AD1229" s="312">
        <f>IF('statement of marks'!U$6="","",'statement of marks'!U$6)</f>
        <v>10</v>
      </c>
      <c r="AE1229" s="312">
        <f>IF('statement of marks'!W$6="","",'statement of marks'!W$6)</f>
        <v>50</v>
      </c>
      <c r="AF1229" s="312">
        <f>IF('statement of marks'!X$6="","",'statement of marks'!X$6)</f>
        <v>20</v>
      </c>
      <c r="AG1229" s="312">
        <f>IF('statement of marks'!Y$6="","",'statement of marks'!Y$6)</f>
        <v>70</v>
      </c>
      <c r="AH1229" s="281">
        <f>IF('statement of marks'!Z$6="","",'statement of marks'!Z$6)</f>
        <v>100</v>
      </c>
    </row>
    <row r="1230" spans="1:34" ht="19" customHeight="1">
      <c r="A1230" s="291"/>
      <c r="B1230" s="1114" t="str">
        <f>IF('statement of marks'!$M$3="","",'statement of marks'!$M$3)</f>
        <v>fgUnh</v>
      </c>
      <c r="C1230" s="1115"/>
      <c r="D1230" s="277" t="str">
        <f>IF('statement of marks'!M91="","",'statement of marks'!M91)</f>
        <v/>
      </c>
      <c r="E1230" s="277" t="str">
        <f>IF('statement of marks'!N91="","",'statement of marks'!N91)</f>
        <v/>
      </c>
      <c r="F1230" s="275" t="str">
        <f>IF('statement of marks'!O91="","",'statement of marks'!O91)</f>
        <v/>
      </c>
      <c r="G1230" s="277" t="str">
        <f>IF('statement of marks'!P91="","",'statement of marks'!P91)</f>
        <v/>
      </c>
      <c r="H1230" s="277" t="str">
        <f>IF('statement of marks'!Q91="","",'statement of marks'!Q91)</f>
        <v/>
      </c>
      <c r="I1230" s="275" t="str">
        <f>IF('statement of marks'!R91="","",'statement of marks'!R91)</f>
        <v/>
      </c>
      <c r="J1230" s="277" t="str">
        <f>IF('statement of marks'!S91="","",'statement of marks'!S91)</f>
        <v/>
      </c>
      <c r="K1230" s="277" t="str">
        <f>IF('statement of marks'!T91="","",'statement of marks'!T91)</f>
        <v/>
      </c>
      <c r="L1230" s="275" t="str">
        <f>IF('statement of marks'!U91="","",'statement of marks'!U91)</f>
        <v/>
      </c>
      <c r="M1230" s="277" t="str">
        <f>IF('statement of marks'!W91="","",'statement of marks'!W91)</f>
        <v/>
      </c>
      <c r="N1230" s="277" t="str">
        <f>IF('statement of marks'!X91="","",'statement of marks'!X91)</f>
        <v/>
      </c>
      <c r="O1230" s="275" t="str">
        <f>IF('statement of marks'!Y91="","",'statement of marks'!Y91)</f>
        <v/>
      </c>
      <c r="P1230" s="281" t="str">
        <f>IF('statement of marks'!Z91="","",'statement of marks'!Z91)</f>
        <v/>
      </c>
      <c r="Q1230" s="1126"/>
      <c r="R1230" s="1126"/>
      <c r="S1230" s="291"/>
      <c r="T1230" s="1114" t="str">
        <f>IF('statement of marks'!$M$3="","",'statement of marks'!$M$3)</f>
        <v>fgUnh</v>
      </c>
      <c r="U1230" s="1115"/>
      <c r="V1230" s="277" t="str">
        <f>IF('statement of marks'!M92="","",'statement of marks'!M92)</f>
        <v/>
      </c>
      <c r="W1230" s="277" t="str">
        <f>IF('statement of marks'!N92="","",'statement of marks'!N92)</f>
        <v/>
      </c>
      <c r="X1230" s="275" t="str">
        <f>IF('statement of marks'!O92="","",'statement of marks'!O92)</f>
        <v/>
      </c>
      <c r="Y1230" s="277" t="str">
        <f>IF('statement of marks'!P92="","",'statement of marks'!P92)</f>
        <v/>
      </c>
      <c r="Z1230" s="277" t="str">
        <f>IF('statement of marks'!Q92="","",'statement of marks'!Q92)</f>
        <v/>
      </c>
      <c r="AA1230" s="275" t="str">
        <f>IF('statement of marks'!R92="","",'statement of marks'!R92)</f>
        <v/>
      </c>
      <c r="AB1230" s="277" t="str">
        <f>IF('statement of marks'!S92="","",'statement of marks'!S92)</f>
        <v/>
      </c>
      <c r="AC1230" s="277" t="str">
        <f>IF('statement of marks'!T92="","",'statement of marks'!T92)</f>
        <v/>
      </c>
      <c r="AD1230" s="275" t="str">
        <f>IF('statement of marks'!U92="","",'statement of marks'!U92)</f>
        <v/>
      </c>
      <c r="AE1230" s="277" t="str">
        <f>IF('statement of marks'!W92="","",'statement of marks'!W92)</f>
        <v/>
      </c>
      <c r="AF1230" s="277" t="str">
        <f>IF('statement of marks'!X92="","",'statement of marks'!X92)</f>
        <v/>
      </c>
      <c r="AG1230" s="275" t="str">
        <f>IF('statement of marks'!Y92="","",'statement of marks'!Y92)</f>
        <v/>
      </c>
      <c r="AH1230" s="281" t="str">
        <f>IF('statement of marks'!Z92="","",'statement of marks'!Z92)</f>
        <v/>
      </c>
    </row>
    <row r="1231" spans="1:34" ht="19" customHeight="1">
      <c r="A1231" s="291"/>
      <c r="B1231" s="1114" t="str">
        <f>IF('statement of marks'!$AI$3="","",'statement of marks'!$AI$3)</f>
        <v>vaxszth</v>
      </c>
      <c r="C1231" s="1115"/>
      <c r="D1231" s="277" t="str">
        <f>IF('statement of marks'!AI91="","",'statement of marks'!AI91)</f>
        <v/>
      </c>
      <c r="E1231" s="277" t="str">
        <f>IF('statement of marks'!AJ91="","",'statement of marks'!AJ91)</f>
        <v/>
      </c>
      <c r="F1231" s="275" t="str">
        <f>IF('statement of marks'!AK91="","",'statement of marks'!AK91)</f>
        <v/>
      </c>
      <c r="G1231" s="277" t="str">
        <f>IF('statement of marks'!AL91="","",'statement of marks'!AL91)</f>
        <v/>
      </c>
      <c r="H1231" s="277" t="str">
        <f>IF('statement of marks'!AM91="","",'statement of marks'!AM91)</f>
        <v/>
      </c>
      <c r="I1231" s="275" t="str">
        <f>IF('statement of marks'!AN91="","",'statement of marks'!AN91)</f>
        <v/>
      </c>
      <c r="J1231" s="277" t="str">
        <f>IF('statement of marks'!AO91="","",'statement of marks'!AO91)</f>
        <v/>
      </c>
      <c r="K1231" s="277" t="str">
        <f>IF('statement of marks'!AP91="","",'statement of marks'!AP91)</f>
        <v/>
      </c>
      <c r="L1231" s="275" t="str">
        <f>IF('statement of marks'!AQ91="","",'statement of marks'!AQ91)</f>
        <v/>
      </c>
      <c r="M1231" s="277" t="str">
        <f>IF('statement of marks'!AS91="","",'statement of marks'!AS91)</f>
        <v/>
      </c>
      <c r="N1231" s="277" t="str">
        <f>IF('statement of marks'!AT91="","",'statement of marks'!AT91)</f>
        <v/>
      </c>
      <c r="O1231" s="275" t="str">
        <f>IF('statement of marks'!AU91="","",'statement of marks'!AU91)</f>
        <v/>
      </c>
      <c r="P1231" s="281" t="str">
        <f>IF('statement of marks'!AV91="","",'statement of marks'!AV91)</f>
        <v/>
      </c>
      <c r="Q1231" s="1126"/>
      <c r="R1231" s="1126"/>
      <c r="S1231" s="291"/>
      <c r="T1231" s="1114" t="str">
        <f>IF('statement of marks'!$AI$3="","",'statement of marks'!$AI$3)</f>
        <v>vaxszth</v>
      </c>
      <c r="U1231" s="1115"/>
      <c r="V1231" s="277" t="str">
        <f>IF('statement of marks'!AI92="","",'statement of marks'!AI92)</f>
        <v/>
      </c>
      <c r="W1231" s="277" t="str">
        <f>IF('statement of marks'!AJ92="","",'statement of marks'!AJ92)</f>
        <v/>
      </c>
      <c r="X1231" s="275" t="str">
        <f>IF('statement of marks'!AK92="","",'statement of marks'!AK92)</f>
        <v/>
      </c>
      <c r="Y1231" s="277" t="str">
        <f>IF('statement of marks'!AL92="","",'statement of marks'!AL92)</f>
        <v/>
      </c>
      <c r="Z1231" s="277" t="str">
        <f>IF('statement of marks'!AM92="","",'statement of marks'!AM92)</f>
        <v/>
      </c>
      <c r="AA1231" s="275" t="str">
        <f>IF('statement of marks'!AN92="","",'statement of marks'!AN92)</f>
        <v/>
      </c>
      <c r="AB1231" s="277" t="str">
        <f>IF('statement of marks'!AO92="","",'statement of marks'!AO92)</f>
        <v/>
      </c>
      <c r="AC1231" s="277" t="str">
        <f>IF('statement of marks'!AP92="","",'statement of marks'!AP92)</f>
        <v/>
      </c>
      <c r="AD1231" s="275" t="str">
        <f>IF('statement of marks'!AQ92="","",'statement of marks'!AQ92)</f>
        <v/>
      </c>
      <c r="AE1231" s="277" t="str">
        <f>IF('statement of marks'!AS92="","",'statement of marks'!AS92)</f>
        <v/>
      </c>
      <c r="AF1231" s="277" t="str">
        <f>IF('statement of marks'!AT92="","",'statement of marks'!AT92)</f>
        <v/>
      </c>
      <c r="AG1231" s="275" t="str">
        <f>IF('statement of marks'!AU92="","",'statement of marks'!AU92)</f>
        <v/>
      </c>
      <c r="AH1231" s="281" t="str">
        <f>IF('statement of marks'!AV92="","",'statement of marks'!AV92)</f>
        <v/>
      </c>
    </row>
    <row r="1232" spans="1:34" ht="19" customHeight="1">
      <c r="A1232" s="291"/>
      <c r="B1232" s="1114" t="str">
        <f>IF('statement of marks'!BE91="s","laLd`r",IF('statement of marks'!BE91="u","mnwZ",IF('statement of marks'!BE91="g","xqtjkrh",IF('statement of marks'!BE91="p","iatkch",IF('statement of marks'!BE91="sd","fla/kh","r`rh; Hkk""kk")))))</f>
        <v>r`rh; Hkk"kk</v>
      </c>
      <c r="C1232" s="1115"/>
      <c r="D1232" s="277" t="str">
        <f>IF('statement of marks'!BF91="","",'statement of marks'!BF91)</f>
        <v/>
      </c>
      <c r="E1232" s="277" t="str">
        <f>IF('statement of marks'!BG91="","",'statement of marks'!BG91)</f>
        <v/>
      </c>
      <c r="F1232" s="275" t="str">
        <f>IF('statement of marks'!BH91="","",'statement of marks'!BH91)</f>
        <v/>
      </c>
      <c r="G1232" s="277" t="str">
        <f>IF('statement of marks'!BI91="","",'statement of marks'!BI91)</f>
        <v/>
      </c>
      <c r="H1232" s="277" t="str">
        <f>IF('statement of marks'!BJ91="","",'statement of marks'!BJ91)</f>
        <v/>
      </c>
      <c r="I1232" s="275" t="str">
        <f>IF('statement of marks'!BK91="","",'statement of marks'!BK91)</f>
        <v/>
      </c>
      <c r="J1232" s="277" t="str">
        <f>IF('statement of marks'!BL91="","",'statement of marks'!BL91)</f>
        <v/>
      </c>
      <c r="K1232" s="277" t="str">
        <f>IF('statement of marks'!BM91="","",'statement of marks'!BM91)</f>
        <v/>
      </c>
      <c r="L1232" s="275" t="str">
        <f>IF('statement of marks'!BN91="","",'statement of marks'!BN91)</f>
        <v/>
      </c>
      <c r="M1232" s="277" t="str">
        <f>IF('statement of marks'!BP91="","",'statement of marks'!BP91)</f>
        <v/>
      </c>
      <c r="N1232" s="277" t="str">
        <f>IF('statement of marks'!BQ91="","",'statement of marks'!BQ91)</f>
        <v/>
      </c>
      <c r="O1232" s="275" t="str">
        <f>IF('statement of marks'!BR91="","",'statement of marks'!BR91)</f>
        <v/>
      </c>
      <c r="P1232" s="281" t="str">
        <f>IF('statement of marks'!BS91="","",'statement of marks'!BS91)</f>
        <v/>
      </c>
      <c r="Q1232" s="1126"/>
      <c r="R1232" s="1126"/>
      <c r="S1232" s="291"/>
      <c r="T1232" s="1114" t="str">
        <f>IF('statement of marks'!BE92="s","laLd`r",IF('statement of marks'!BE92="u","mnwZ",IF('statement of marks'!BE92="g","xqtjkrh",IF('statement of marks'!BE92="p","iatkch",IF('statement of marks'!BE92="sd","fla/kh","r`rh; Hkk""kk")))))</f>
        <v>r`rh; Hkk"kk</v>
      </c>
      <c r="U1232" s="1115"/>
      <c r="V1232" s="277" t="str">
        <f>IF('statement of marks'!BF92="","",'statement of marks'!BF92)</f>
        <v/>
      </c>
      <c r="W1232" s="277" t="str">
        <f>IF('statement of marks'!BG92="","",'statement of marks'!BG92)</f>
        <v/>
      </c>
      <c r="X1232" s="275" t="str">
        <f>IF('statement of marks'!BH92="","",'statement of marks'!BH92)</f>
        <v/>
      </c>
      <c r="Y1232" s="277" t="str">
        <f>IF('statement of marks'!BI92="","",'statement of marks'!BI92)</f>
        <v/>
      </c>
      <c r="Z1232" s="277" t="str">
        <f>IF('statement of marks'!BJ92="","",'statement of marks'!BJ92)</f>
        <v/>
      </c>
      <c r="AA1232" s="275" t="str">
        <f>IF('statement of marks'!BK92="","",'statement of marks'!BK92)</f>
        <v/>
      </c>
      <c r="AB1232" s="277" t="str">
        <f>IF('statement of marks'!BL92="","",'statement of marks'!BL92)</f>
        <v/>
      </c>
      <c r="AC1232" s="277" t="str">
        <f>IF('statement of marks'!BM92="","",'statement of marks'!BM92)</f>
        <v/>
      </c>
      <c r="AD1232" s="275" t="str">
        <f>IF('statement of marks'!BN92="","",'statement of marks'!BN92)</f>
        <v/>
      </c>
      <c r="AE1232" s="277" t="str">
        <f>IF('statement of marks'!BP92="","",'statement of marks'!BP92)</f>
        <v/>
      </c>
      <c r="AF1232" s="277" t="str">
        <f>IF('statement of marks'!BQ92="","",'statement of marks'!BQ92)</f>
        <v/>
      </c>
      <c r="AG1232" s="275" t="str">
        <f>IF('statement of marks'!BR92="","",'statement of marks'!BR92)</f>
        <v/>
      </c>
      <c r="AH1232" s="281" t="str">
        <f>IF('statement of marks'!BS92="","",'statement of marks'!BS92)</f>
        <v/>
      </c>
    </row>
    <row r="1233" spans="1:34" ht="19" customHeight="1">
      <c r="A1233" s="291"/>
      <c r="B1233" s="1114" t="str">
        <f>IF('statement of marks'!$CB$3="","",'statement of marks'!$CB$3)</f>
        <v>xf.kr</v>
      </c>
      <c r="C1233" s="1115"/>
      <c r="D1233" s="277" t="str">
        <f>IF('statement of marks'!CB91="","",'statement of marks'!CB91)</f>
        <v/>
      </c>
      <c r="E1233" s="277" t="str">
        <f>IF('statement of marks'!CC91="","",'statement of marks'!CC91)</f>
        <v/>
      </c>
      <c r="F1233" s="275" t="str">
        <f>IF('statement of marks'!CD91="","",'statement of marks'!CD91)</f>
        <v/>
      </c>
      <c r="G1233" s="277" t="str">
        <f>IF('statement of marks'!CE91="","",'statement of marks'!CE91)</f>
        <v/>
      </c>
      <c r="H1233" s="277" t="str">
        <f>IF('statement of marks'!CF91="","",'statement of marks'!CF91)</f>
        <v/>
      </c>
      <c r="I1233" s="275" t="str">
        <f>IF('statement of marks'!CG91="","",'statement of marks'!CG91)</f>
        <v/>
      </c>
      <c r="J1233" s="277" t="str">
        <f>IF('statement of marks'!CH91="","",'statement of marks'!CH91)</f>
        <v/>
      </c>
      <c r="K1233" s="277" t="str">
        <f>IF('statement of marks'!CI91="","",'statement of marks'!CI91)</f>
        <v/>
      </c>
      <c r="L1233" s="275" t="str">
        <f>IF('statement of marks'!CJ91="","",'statement of marks'!CJ91)</f>
        <v/>
      </c>
      <c r="M1233" s="277" t="str">
        <f>IF('statement of marks'!CL91="","",'statement of marks'!CL91)</f>
        <v/>
      </c>
      <c r="N1233" s="277" t="str">
        <f>IF('statement of marks'!CM91="","",'statement of marks'!CM91)</f>
        <v/>
      </c>
      <c r="O1233" s="275" t="str">
        <f>IF('statement of marks'!CN91="","",'statement of marks'!CN91)</f>
        <v/>
      </c>
      <c r="P1233" s="281" t="str">
        <f>IF('statement of marks'!CO91="","",'statement of marks'!CO91)</f>
        <v/>
      </c>
      <c r="Q1233" s="1126"/>
      <c r="R1233" s="1126"/>
      <c r="S1233" s="291"/>
      <c r="T1233" s="1114" t="str">
        <f>IF('statement of marks'!$CB$3="","",'statement of marks'!$CB$3)</f>
        <v>xf.kr</v>
      </c>
      <c r="U1233" s="1115"/>
      <c r="V1233" s="277" t="str">
        <f>IF('statement of marks'!CB92="","",'statement of marks'!CB92)</f>
        <v/>
      </c>
      <c r="W1233" s="277" t="str">
        <f>IF('statement of marks'!CC92="","",'statement of marks'!CC92)</f>
        <v/>
      </c>
      <c r="X1233" s="275" t="str">
        <f>IF('statement of marks'!CD92="","",'statement of marks'!CD92)</f>
        <v/>
      </c>
      <c r="Y1233" s="277" t="str">
        <f>IF('statement of marks'!CE92="","",'statement of marks'!CE92)</f>
        <v/>
      </c>
      <c r="Z1233" s="277" t="str">
        <f>IF('statement of marks'!CF92="","",'statement of marks'!CF92)</f>
        <v/>
      </c>
      <c r="AA1233" s="275" t="str">
        <f>IF('statement of marks'!CG92="","",'statement of marks'!CG92)</f>
        <v/>
      </c>
      <c r="AB1233" s="277" t="str">
        <f>IF('statement of marks'!CH92="","",'statement of marks'!CH92)</f>
        <v/>
      </c>
      <c r="AC1233" s="277" t="str">
        <f>IF('statement of marks'!CI92="","",'statement of marks'!CI92)</f>
        <v/>
      </c>
      <c r="AD1233" s="275" t="str">
        <f>IF('statement of marks'!CJ92="","",'statement of marks'!CJ92)</f>
        <v/>
      </c>
      <c r="AE1233" s="277" t="str">
        <f>IF('statement of marks'!CL92="","",'statement of marks'!CL92)</f>
        <v/>
      </c>
      <c r="AF1233" s="277" t="str">
        <f>IF('statement of marks'!CM92="","",'statement of marks'!CM92)</f>
        <v/>
      </c>
      <c r="AG1233" s="275" t="str">
        <f>IF('statement of marks'!CN92="","",'statement of marks'!CN92)</f>
        <v/>
      </c>
      <c r="AH1233" s="281" t="str">
        <f>IF('statement of marks'!CO92="","",'statement of marks'!CO92)</f>
        <v/>
      </c>
    </row>
    <row r="1234" spans="1:34" ht="19" customHeight="1">
      <c r="A1234" s="291"/>
      <c r="B1234" s="1114" t="str">
        <f>IF('statement of marks'!$CX$3="","",'statement of marks'!$CX$3)</f>
        <v>foKku</v>
      </c>
      <c r="C1234" s="1115"/>
      <c r="D1234" s="277" t="str">
        <f>IF('statement of marks'!CX91="","",'statement of marks'!CX91)</f>
        <v/>
      </c>
      <c r="E1234" s="277" t="str">
        <f>IF('statement of marks'!CY91="","",'statement of marks'!CY91)</f>
        <v/>
      </c>
      <c r="F1234" s="275" t="str">
        <f>IF('statement of marks'!CZ91="","",'statement of marks'!CZ91)</f>
        <v/>
      </c>
      <c r="G1234" s="277" t="str">
        <f>IF('statement of marks'!DA91="","",'statement of marks'!DA91)</f>
        <v/>
      </c>
      <c r="H1234" s="277" t="str">
        <f>IF('statement of marks'!DB91="","",'statement of marks'!DB91)</f>
        <v/>
      </c>
      <c r="I1234" s="275" t="str">
        <f>IF('statement of marks'!DC91="","",'statement of marks'!DC91)</f>
        <v/>
      </c>
      <c r="J1234" s="277" t="str">
        <f>IF('statement of marks'!DD91="","",'statement of marks'!DD91)</f>
        <v/>
      </c>
      <c r="K1234" s="277" t="str">
        <f>IF('statement of marks'!DE91="","",'statement of marks'!DE91)</f>
        <v/>
      </c>
      <c r="L1234" s="275" t="str">
        <f>IF('statement of marks'!DF91="","",'statement of marks'!DF91)</f>
        <v/>
      </c>
      <c r="M1234" s="277" t="str">
        <f>IF('statement of marks'!DH91="","",'statement of marks'!DH91)</f>
        <v/>
      </c>
      <c r="N1234" s="277" t="str">
        <f>IF('statement of marks'!DI91="","",'statement of marks'!DI91)</f>
        <v/>
      </c>
      <c r="O1234" s="275" t="str">
        <f>IF('statement of marks'!DJ91="","",'statement of marks'!DJ91)</f>
        <v/>
      </c>
      <c r="P1234" s="281" t="str">
        <f>IF('statement of marks'!DK91="","",'statement of marks'!DK91)</f>
        <v/>
      </c>
      <c r="Q1234" s="1126"/>
      <c r="R1234" s="1126"/>
      <c r="S1234" s="291"/>
      <c r="T1234" s="1114" t="str">
        <f>IF('statement of marks'!$CX$3="","",'statement of marks'!$CX$3)</f>
        <v>foKku</v>
      </c>
      <c r="U1234" s="1115"/>
      <c r="V1234" s="277" t="str">
        <f>IF('statement of marks'!CX92="","",'statement of marks'!CX92)</f>
        <v/>
      </c>
      <c r="W1234" s="277" t="str">
        <f>IF('statement of marks'!CY92="","",'statement of marks'!CY92)</f>
        <v/>
      </c>
      <c r="X1234" s="275" t="str">
        <f>IF('statement of marks'!CZ92="","",'statement of marks'!CZ92)</f>
        <v/>
      </c>
      <c r="Y1234" s="277" t="str">
        <f>IF('statement of marks'!DA92="","",'statement of marks'!DA92)</f>
        <v/>
      </c>
      <c r="Z1234" s="277" t="str">
        <f>IF('statement of marks'!DB92="","",'statement of marks'!DB92)</f>
        <v/>
      </c>
      <c r="AA1234" s="275" t="str">
        <f>IF('statement of marks'!DC92="","",'statement of marks'!DC92)</f>
        <v/>
      </c>
      <c r="AB1234" s="277" t="str">
        <f>IF('statement of marks'!DD92="","",'statement of marks'!DD92)</f>
        <v/>
      </c>
      <c r="AC1234" s="277" t="str">
        <f>IF('statement of marks'!DE92="","",'statement of marks'!DE92)</f>
        <v/>
      </c>
      <c r="AD1234" s="275" t="str">
        <f>IF('statement of marks'!DF92="","",'statement of marks'!DF92)</f>
        <v/>
      </c>
      <c r="AE1234" s="277" t="str">
        <f>IF('statement of marks'!DH92="","",'statement of marks'!DH92)</f>
        <v/>
      </c>
      <c r="AF1234" s="277" t="str">
        <f>IF('statement of marks'!DI92="","",'statement of marks'!DI92)</f>
        <v/>
      </c>
      <c r="AG1234" s="275" t="str">
        <f>IF('statement of marks'!DJ92="","",'statement of marks'!DJ92)</f>
        <v/>
      </c>
      <c r="AH1234" s="281" t="str">
        <f>IF('statement of marks'!DK92="","",'statement of marks'!DK92)</f>
        <v/>
      </c>
    </row>
    <row r="1235" spans="1:34" ht="19" customHeight="1">
      <c r="A1235" s="291"/>
      <c r="B1235" s="1114" t="str">
        <f>IF('statement of marks'!$DT$3="","",'statement of marks'!$DT$3)</f>
        <v>lkekftd foKku</v>
      </c>
      <c r="C1235" s="1115"/>
      <c r="D1235" s="277" t="str">
        <f>IF('statement of marks'!DT91="","",'statement of marks'!DT91)</f>
        <v/>
      </c>
      <c r="E1235" s="277" t="str">
        <f>IF('statement of marks'!DU91="","",'statement of marks'!DU91)</f>
        <v/>
      </c>
      <c r="F1235" s="275" t="str">
        <f>IF('statement of marks'!DV91="","",'statement of marks'!DV91)</f>
        <v/>
      </c>
      <c r="G1235" s="277" t="str">
        <f>IF('statement of marks'!DW91="","",'statement of marks'!DW91)</f>
        <v/>
      </c>
      <c r="H1235" s="277" t="str">
        <f>IF('statement of marks'!DX91="","",'statement of marks'!DX91)</f>
        <v/>
      </c>
      <c r="I1235" s="275" t="str">
        <f>IF('statement of marks'!DY91="","",'statement of marks'!DY91)</f>
        <v/>
      </c>
      <c r="J1235" s="277" t="str">
        <f>IF('statement of marks'!DZ91="","",'statement of marks'!DZ91)</f>
        <v/>
      </c>
      <c r="K1235" s="277" t="str">
        <f>IF('statement of marks'!EA91="","",'statement of marks'!EA91)</f>
        <v/>
      </c>
      <c r="L1235" s="275" t="str">
        <f>IF('statement of marks'!EB91="","",'statement of marks'!EB91)</f>
        <v/>
      </c>
      <c r="M1235" s="277" t="str">
        <f>IF('statement of marks'!ED91="","",'statement of marks'!ED91)</f>
        <v/>
      </c>
      <c r="N1235" s="277" t="str">
        <f>IF('statement of marks'!EE91="","",'statement of marks'!EE91)</f>
        <v/>
      </c>
      <c r="O1235" s="275" t="str">
        <f>IF('statement of marks'!EF91="","",'statement of marks'!EF91)</f>
        <v/>
      </c>
      <c r="P1235" s="281" t="str">
        <f>IF('statement of marks'!EG91="","",'statement of marks'!EG91)</f>
        <v/>
      </c>
      <c r="Q1235" s="1126"/>
      <c r="R1235" s="1126"/>
      <c r="S1235" s="291"/>
      <c r="T1235" s="1114" t="str">
        <f>IF('statement of marks'!$DT$3="","",'statement of marks'!$DT$3)</f>
        <v>lkekftd foKku</v>
      </c>
      <c r="U1235" s="1115"/>
      <c r="V1235" s="277" t="str">
        <f>IF('statement of marks'!DT92="","",'statement of marks'!DT92)</f>
        <v/>
      </c>
      <c r="W1235" s="277" t="str">
        <f>IF('statement of marks'!DU92="","",'statement of marks'!DU92)</f>
        <v/>
      </c>
      <c r="X1235" s="275" t="str">
        <f>IF('statement of marks'!DV92="","",'statement of marks'!DV92)</f>
        <v/>
      </c>
      <c r="Y1235" s="277" t="str">
        <f>IF('statement of marks'!DW92="","",'statement of marks'!DW92)</f>
        <v/>
      </c>
      <c r="Z1235" s="277" t="str">
        <f>IF('statement of marks'!DX92="","",'statement of marks'!DX92)</f>
        <v/>
      </c>
      <c r="AA1235" s="275" t="str">
        <f>IF('statement of marks'!DY92="","",'statement of marks'!DY92)</f>
        <v/>
      </c>
      <c r="AB1235" s="277" t="str">
        <f>IF('statement of marks'!DZ92="","",'statement of marks'!DZ92)</f>
        <v/>
      </c>
      <c r="AC1235" s="277" t="str">
        <f>IF('statement of marks'!EA92="","",'statement of marks'!EA92)</f>
        <v/>
      </c>
      <c r="AD1235" s="275" t="str">
        <f>IF('statement of marks'!EB92="","",'statement of marks'!EB92)</f>
        <v/>
      </c>
      <c r="AE1235" s="277" t="str">
        <f>IF('statement of marks'!ED92="","",'statement of marks'!ED92)</f>
        <v/>
      </c>
      <c r="AF1235" s="277" t="str">
        <f>IF('statement of marks'!EE92="","",'statement of marks'!EE92)</f>
        <v/>
      </c>
      <c r="AG1235" s="275" t="str">
        <f>IF('statement of marks'!EF92="","",'statement of marks'!EF92)</f>
        <v/>
      </c>
      <c r="AH1235" s="281" t="str">
        <f>IF('statement of marks'!EG92="","",'statement of marks'!EG92)</f>
        <v/>
      </c>
    </row>
    <row r="1236" spans="1:34" ht="19" customHeight="1">
      <c r="A1236" s="291"/>
      <c r="B1236" s="1117" t="s">
        <v>271</v>
      </c>
      <c r="C1236" s="1118"/>
      <c r="D1236" s="1111" t="s">
        <v>1</v>
      </c>
      <c r="E1236" s="1111"/>
      <c r="F1236" s="1111"/>
      <c r="G1236" s="1111" t="s">
        <v>21</v>
      </c>
      <c r="H1236" s="1111"/>
      <c r="I1236" s="1111"/>
      <c r="J1236" s="1111" t="s">
        <v>272</v>
      </c>
      <c r="K1236" s="1111"/>
      <c r="L1236" s="1111"/>
      <c r="M1236" s="1111" t="s">
        <v>68</v>
      </c>
      <c r="N1236" s="1111"/>
      <c r="O1236" s="1111"/>
      <c r="P1236" s="282"/>
      <c r="Q1236" s="1126"/>
      <c r="R1236" s="1126"/>
      <c r="S1236" s="291"/>
      <c r="T1236" s="1117" t="s">
        <v>271</v>
      </c>
      <c r="U1236" s="1118"/>
      <c r="V1236" s="1111" t="s">
        <v>1</v>
      </c>
      <c r="W1236" s="1111"/>
      <c r="X1236" s="1111"/>
      <c r="Y1236" s="1111" t="s">
        <v>21</v>
      </c>
      <c r="Z1236" s="1111"/>
      <c r="AA1236" s="1111"/>
      <c r="AB1236" s="1111" t="s">
        <v>272</v>
      </c>
      <c r="AC1236" s="1111"/>
      <c r="AD1236" s="1111"/>
      <c r="AE1236" s="1111" t="s">
        <v>68</v>
      </c>
      <c r="AF1236" s="1111"/>
      <c r="AG1236" s="1111"/>
      <c r="AH1236" s="282"/>
    </row>
    <row r="1237" spans="1:34" ht="19" customHeight="1">
      <c r="A1237" s="291"/>
      <c r="B1237" s="1104" t="s">
        <v>3</v>
      </c>
      <c r="C1237" s="1105"/>
      <c r="D1237" s="1116">
        <f>IF('statement of marks'!EP$6="","",'statement of marks'!EP$6)</f>
        <v>20</v>
      </c>
      <c r="E1237" s="1116"/>
      <c r="F1237" s="1116"/>
      <c r="G1237" s="1116">
        <f>IF('statement of marks'!EQ$6="","",'statement of marks'!EQ$6)</f>
        <v>20</v>
      </c>
      <c r="H1237" s="1116"/>
      <c r="I1237" s="1116"/>
      <c r="J1237" s="1116">
        <f>IF('statement of marks'!ES$6="","",'statement of marks'!ES$6)</f>
        <v>20</v>
      </c>
      <c r="K1237" s="1116"/>
      <c r="L1237" s="1116"/>
      <c r="M1237" s="1116">
        <f>IF('statement of marks'!EY$6="","",'statement of marks'!ER$6)</f>
        <v>20</v>
      </c>
      <c r="N1237" s="1116"/>
      <c r="O1237" s="1116"/>
      <c r="P1237" s="283"/>
      <c r="Q1237" s="1126"/>
      <c r="R1237" s="1126"/>
      <c r="S1237" s="291"/>
      <c r="T1237" s="1104" t="s">
        <v>3</v>
      </c>
      <c r="U1237" s="1105"/>
      <c r="V1237" s="1116">
        <f>IF('statement of marks'!EP$6="","",'statement of marks'!EP$6)</f>
        <v>20</v>
      </c>
      <c r="W1237" s="1116"/>
      <c r="X1237" s="1116"/>
      <c r="Y1237" s="1116">
        <f>IF('statement of marks'!EQ$6="","",'statement of marks'!EQ$6)</f>
        <v>20</v>
      </c>
      <c r="Z1237" s="1116"/>
      <c r="AA1237" s="1116"/>
      <c r="AB1237" s="1116">
        <f>IF('statement of marks'!ES$6="","",'statement of marks'!ES$6)</f>
        <v>20</v>
      </c>
      <c r="AC1237" s="1116"/>
      <c r="AD1237" s="1116"/>
      <c r="AE1237" s="1116">
        <f>IF('statement of marks'!EY$6="","",'statement of marks'!ER$6)</f>
        <v>20</v>
      </c>
      <c r="AF1237" s="1116"/>
      <c r="AG1237" s="1116"/>
      <c r="AH1237" s="283"/>
    </row>
    <row r="1238" spans="1:34" ht="19" customHeight="1">
      <c r="A1238" s="291"/>
      <c r="B1238" s="1114" t="str">
        <f>IF('statement of marks'!$EP$3="","",'statement of marks'!$EP$3)</f>
        <v>dk;kZuqHko</v>
      </c>
      <c r="C1238" s="1115"/>
      <c r="D1238" s="1103" t="str">
        <f>IF('statement of marks'!EP91="","",'statement of marks'!EP91)</f>
        <v/>
      </c>
      <c r="E1238" s="1103"/>
      <c r="F1238" s="1103"/>
      <c r="G1238" s="1103" t="str">
        <f>IF('statement of marks'!EQ91="","",'statement of marks'!EQ91)</f>
        <v/>
      </c>
      <c r="H1238" s="1103"/>
      <c r="I1238" s="1103"/>
      <c r="J1238" s="1103" t="str">
        <f>IF('statement of marks'!ES91="","",'statement of marks'!ES91)</f>
        <v/>
      </c>
      <c r="K1238" s="1103"/>
      <c r="L1238" s="1103"/>
      <c r="M1238" s="1103" t="str">
        <f>IF('statement of marks'!ER91="","",'statement of marks'!ER91)</f>
        <v/>
      </c>
      <c r="N1238" s="1103"/>
      <c r="O1238" s="1103"/>
      <c r="P1238" s="284"/>
      <c r="Q1238" s="1126"/>
      <c r="R1238" s="1126"/>
      <c r="S1238" s="291"/>
      <c r="T1238" s="1114" t="str">
        <f>IF('statement of marks'!$EP$3="","",'statement of marks'!$EP$3)</f>
        <v>dk;kZuqHko</v>
      </c>
      <c r="U1238" s="1115"/>
      <c r="V1238" s="1103" t="str">
        <f>IF('statement of marks'!EP92="","",'statement of marks'!EP92)</f>
        <v/>
      </c>
      <c r="W1238" s="1103"/>
      <c r="X1238" s="1103"/>
      <c r="Y1238" s="1103" t="str">
        <f>IF('statement of marks'!EQ92="","",'statement of marks'!EQ92)</f>
        <v/>
      </c>
      <c r="Z1238" s="1103"/>
      <c r="AA1238" s="1103"/>
      <c r="AB1238" s="1103" t="str">
        <f>IF('statement of marks'!ES92="","",'statement of marks'!ES92)</f>
        <v/>
      </c>
      <c r="AC1238" s="1103"/>
      <c r="AD1238" s="1103"/>
      <c r="AE1238" s="1103" t="str">
        <f>IF('statement of marks'!ER92="","",'statement of marks'!ER92)</f>
        <v/>
      </c>
      <c r="AF1238" s="1103"/>
      <c r="AG1238" s="1103"/>
      <c r="AH1238" s="284"/>
    </row>
    <row r="1239" spans="1:34" ht="19" customHeight="1">
      <c r="A1239" s="291"/>
      <c r="B1239" s="1112" t="str">
        <f>IF('statement of marks'!$EZ$3="","",'statement of marks'!$EZ$3)</f>
        <v>dyk f'k{kk</v>
      </c>
      <c r="C1239" s="1113"/>
      <c r="D1239" s="1103" t="str">
        <f>IF('statement of marks'!EZ91="","",'statement of marks'!EZ91)</f>
        <v/>
      </c>
      <c r="E1239" s="1103"/>
      <c r="F1239" s="1103"/>
      <c r="G1239" s="1103" t="str">
        <f>IF('statement of marks'!FA91="","",'statement of marks'!FA91)</f>
        <v/>
      </c>
      <c r="H1239" s="1103"/>
      <c r="I1239" s="1103"/>
      <c r="J1239" s="1103" t="str">
        <f>IF('statement of marks'!FC91="","",'statement of marks'!FC91)</f>
        <v/>
      </c>
      <c r="K1239" s="1103"/>
      <c r="L1239" s="1103"/>
      <c r="M1239" s="1103" t="str">
        <f>IF('statement of marks'!FB91="","",'statement of marks'!FB91)</f>
        <v/>
      </c>
      <c r="N1239" s="1103"/>
      <c r="O1239" s="1103"/>
      <c r="P1239" s="284"/>
      <c r="Q1239" s="1126"/>
      <c r="R1239" s="1126"/>
      <c r="S1239" s="291"/>
      <c r="T1239" s="1112" t="str">
        <f>IF('statement of marks'!$EZ$3="","",'statement of marks'!$EZ$3)</f>
        <v>dyk f'k{kk</v>
      </c>
      <c r="U1239" s="1113"/>
      <c r="V1239" s="1103" t="str">
        <f>IF('statement of marks'!EZ92="","",'statement of marks'!EZ92)</f>
        <v/>
      </c>
      <c r="W1239" s="1103"/>
      <c r="X1239" s="1103"/>
      <c r="Y1239" s="1103" t="str">
        <f>IF('statement of marks'!FA92="","",'statement of marks'!FA92)</f>
        <v/>
      </c>
      <c r="Z1239" s="1103"/>
      <c r="AA1239" s="1103"/>
      <c r="AB1239" s="1103" t="str">
        <f>IF('statement of marks'!FC92="","",'statement of marks'!FC92)</f>
        <v/>
      </c>
      <c r="AC1239" s="1103"/>
      <c r="AD1239" s="1103"/>
      <c r="AE1239" s="1103" t="str">
        <f>IF('statement of marks'!FB92="","",'statement of marks'!FB92)</f>
        <v/>
      </c>
      <c r="AF1239" s="1103"/>
      <c r="AG1239" s="1103"/>
      <c r="AH1239" s="284"/>
    </row>
    <row r="1240" spans="1:34" ht="19" customHeight="1">
      <c r="A1240" s="291"/>
      <c r="B1240" s="1109" t="str">
        <f>IF('statement of marks'!$FJ$3="","",'statement of marks'!$FJ$3)</f>
        <v>LokLF; ,oe~ 'kkjhfjd f'k{kk</v>
      </c>
      <c r="C1240" s="1110"/>
      <c r="D1240" s="1103" t="str">
        <f>IF('statement of marks'!FJ91="","",'statement of marks'!FJ91)</f>
        <v/>
      </c>
      <c r="E1240" s="1103"/>
      <c r="F1240" s="1103"/>
      <c r="G1240" s="1103" t="str">
        <f>IF('statement of marks'!FK91="","",'statement of marks'!FK91)</f>
        <v/>
      </c>
      <c r="H1240" s="1103"/>
      <c r="I1240" s="1103"/>
      <c r="J1240" s="1103" t="str">
        <f>IF('statement of marks'!FM91="","",'statement of marks'!FM91)</f>
        <v/>
      </c>
      <c r="K1240" s="1103"/>
      <c r="L1240" s="1103"/>
      <c r="M1240" s="1103" t="str">
        <f>IF('statement of marks'!FL91="","",'statement of marks'!FL91)</f>
        <v/>
      </c>
      <c r="N1240" s="1103"/>
      <c r="O1240" s="1103"/>
      <c r="P1240" s="284"/>
      <c r="Q1240" s="1126"/>
      <c r="R1240" s="1126"/>
      <c r="S1240" s="291"/>
      <c r="T1240" s="1109" t="str">
        <f>IF('statement of marks'!$FJ$3="","",'statement of marks'!$FJ$3)</f>
        <v>LokLF; ,oe~ 'kkjhfjd f'k{kk</v>
      </c>
      <c r="U1240" s="1110"/>
      <c r="V1240" s="1103" t="str">
        <f>IF('statement of marks'!FJ92="","",'statement of marks'!FJ92)</f>
        <v/>
      </c>
      <c r="W1240" s="1103"/>
      <c r="X1240" s="1103"/>
      <c r="Y1240" s="1103" t="str">
        <f>IF('statement of marks'!FK92="","",'statement of marks'!FK92)</f>
        <v/>
      </c>
      <c r="Z1240" s="1103"/>
      <c r="AA1240" s="1103"/>
      <c r="AB1240" s="1103" t="str">
        <f>IF('statement of marks'!FM92="","",'statement of marks'!FM92)</f>
        <v/>
      </c>
      <c r="AC1240" s="1103"/>
      <c r="AD1240" s="1103"/>
      <c r="AE1240" s="1103" t="str">
        <f>IF('statement of marks'!FL92="","",'statement of marks'!FL92)</f>
        <v/>
      </c>
      <c r="AF1240" s="1103"/>
      <c r="AG1240" s="1103"/>
      <c r="AH1240" s="284"/>
    </row>
    <row r="1241" spans="1:34" ht="19" customHeight="1">
      <c r="A1241" s="291"/>
      <c r="B1241" s="1104" t="s">
        <v>273</v>
      </c>
      <c r="C1241" s="1105"/>
      <c r="D1241" s="1081" t="str">
        <f>details!$DZ$3</f>
        <v>vxLr rd</v>
      </c>
      <c r="E1241" s="1081"/>
      <c r="F1241" s="1081"/>
      <c r="G1241" s="1081" t="str">
        <f>details!$ED$3</f>
        <v>vDVwcj rd</v>
      </c>
      <c r="H1241" s="1081"/>
      <c r="I1241" s="1081"/>
      <c r="J1241" s="1081" t="str">
        <f>details!$EL$3</f>
        <v>Qjojh rd</v>
      </c>
      <c r="K1241" s="1081"/>
      <c r="L1241" s="1081"/>
      <c r="M1241" s="1081" t="str">
        <f>details!$EH$3</f>
        <v>fnlEcj rd</v>
      </c>
      <c r="N1241" s="1081"/>
      <c r="O1241" s="1081"/>
      <c r="P1241" s="284"/>
      <c r="Q1241" s="1126"/>
      <c r="R1241" s="1126"/>
      <c r="S1241" s="291"/>
      <c r="T1241" s="1104" t="s">
        <v>273</v>
      </c>
      <c r="U1241" s="1105"/>
      <c r="V1241" s="1106" t="str">
        <f>details!$DZ$3</f>
        <v>vxLr rd</v>
      </c>
      <c r="W1241" s="1107"/>
      <c r="X1241" s="1108"/>
      <c r="Y1241" s="1106" t="str">
        <f>details!$ED$3</f>
        <v>vDVwcj rd</v>
      </c>
      <c r="Z1241" s="1107"/>
      <c r="AA1241" s="1108"/>
      <c r="AB1241" s="1106" t="str">
        <f>details!$EL$3</f>
        <v>Qjojh rd</v>
      </c>
      <c r="AC1241" s="1107"/>
      <c r="AD1241" s="1108"/>
      <c r="AE1241" s="1106" t="str">
        <f>details!$EH$3</f>
        <v>fnlEcj rd</v>
      </c>
      <c r="AF1241" s="1107"/>
      <c r="AG1241" s="1108"/>
      <c r="AH1241" s="284"/>
    </row>
    <row r="1242" spans="1:34" ht="19" customHeight="1">
      <c r="A1242" s="291"/>
      <c r="B1242" s="1100" t="s">
        <v>99</v>
      </c>
      <c r="C1242" s="1101"/>
      <c r="D1242" s="1102" t="str">
        <f>IF(details!EA91="","",details!EA91)</f>
        <v/>
      </c>
      <c r="E1242" s="1102"/>
      <c r="F1242" s="1102"/>
      <c r="G1242" s="1102" t="str">
        <f>IF(details!EE91="","",details!EE91)</f>
        <v/>
      </c>
      <c r="H1242" s="1102"/>
      <c r="I1242" s="1102"/>
      <c r="J1242" s="1102" t="str">
        <f>IF(details!EM91="","",details!EM91)</f>
        <v/>
      </c>
      <c r="K1242" s="1102"/>
      <c r="L1242" s="1102"/>
      <c r="M1242" s="1102" t="str">
        <f>IF(details!EI91="","",details!EI91)</f>
        <v/>
      </c>
      <c r="N1242" s="1102"/>
      <c r="O1242" s="1102"/>
      <c r="P1242" s="295"/>
      <c r="Q1242" s="1126"/>
      <c r="R1242" s="1126"/>
      <c r="S1242" s="291"/>
      <c r="T1242" s="1100" t="s">
        <v>99</v>
      </c>
      <c r="U1242" s="1101"/>
      <c r="V1242" s="1091" t="str">
        <f>IF(details!EA92="","",details!EA92)</f>
        <v/>
      </c>
      <c r="W1242" s="1092"/>
      <c r="X1242" s="1093"/>
      <c r="Y1242" s="1091" t="str">
        <f>IF(details!EE92="","",details!EE92)</f>
        <v/>
      </c>
      <c r="Z1242" s="1092"/>
      <c r="AA1242" s="1093"/>
      <c r="AB1242" s="1091" t="str">
        <f>IF(details!EM92="","",details!EM92)</f>
        <v/>
      </c>
      <c r="AC1242" s="1092"/>
      <c r="AD1242" s="1093"/>
      <c r="AE1242" s="1091" t="str">
        <f>IF(details!EI92="","",details!EI92)</f>
        <v/>
      </c>
      <c r="AF1242" s="1092"/>
      <c r="AG1242" s="1093"/>
      <c r="AH1242" s="285"/>
    </row>
    <row r="1243" spans="1:34" ht="19" customHeight="1">
      <c r="A1243" s="292"/>
      <c r="B1243" s="1094" t="s">
        <v>15</v>
      </c>
      <c r="C1243" s="1095"/>
      <c r="D1243" s="1096" t="str">
        <f>IF(details!DZ91="","",details!DZ91)</f>
        <v/>
      </c>
      <c r="E1243" s="1096"/>
      <c r="F1243" s="1096"/>
      <c r="G1243" s="1096" t="str">
        <f>IF(details!ED91="","",details!ED91)</f>
        <v/>
      </c>
      <c r="H1243" s="1096"/>
      <c r="I1243" s="1096"/>
      <c r="J1243" s="1096" t="str">
        <f>IF(details!EL91="","",details!EL91)</f>
        <v/>
      </c>
      <c r="K1243" s="1096"/>
      <c r="L1243" s="1096"/>
      <c r="M1243" s="1096" t="str">
        <f>IF(details!EH91="","",details!EH91)</f>
        <v/>
      </c>
      <c r="N1243" s="1096"/>
      <c r="O1243" s="1096"/>
      <c r="P1243" s="296"/>
      <c r="Q1243" s="1126"/>
      <c r="R1243" s="1126"/>
      <c r="S1243" s="292"/>
      <c r="T1243" s="1094" t="s">
        <v>15</v>
      </c>
      <c r="U1243" s="1095"/>
      <c r="V1243" s="1097" t="str">
        <f>IF(details!DZ92="","",details!DZ92)</f>
        <v/>
      </c>
      <c r="W1243" s="1098"/>
      <c r="X1243" s="1099"/>
      <c r="Y1243" s="1097" t="str">
        <f>IF(details!ED92="","",details!ED92)</f>
        <v/>
      </c>
      <c r="Z1243" s="1098"/>
      <c r="AA1243" s="1099"/>
      <c r="AB1243" s="1097" t="str">
        <f>IF(details!EL92="","",details!EL92)</f>
        <v/>
      </c>
      <c r="AC1243" s="1098"/>
      <c r="AD1243" s="1099"/>
      <c r="AE1243" s="1097" t="str">
        <f>IF(details!EH92="","",details!EH92)</f>
        <v/>
      </c>
      <c r="AF1243" s="1098"/>
      <c r="AG1243" s="1099"/>
      <c r="AH1243" s="286"/>
    </row>
    <row r="1244" spans="1:34" ht="19" customHeight="1">
      <c r="A1244" s="291"/>
      <c r="B1244" s="1089" t="s">
        <v>100</v>
      </c>
      <c r="C1244" s="1090"/>
      <c r="D1244" s="1081"/>
      <c r="E1244" s="1081"/>
      <c r="F1244" s="1081"/>
      <c r="G1244" s="1081"/>
      <c r="H1244" s="1081"/>
      <c r="I1244" s="1081"/>
      <c r="J1244" s="1081"/>
      <c r="K1244" s="1081"/>
      <c r="L1244" s="1081"/>
      <c r="M1244" s="1081"/>
      <c r="N1244" s="1081"/>
      <c r="O1244" s="1081"/>
      <c r="P1244" s="287"/>
      <c r="Q1244" s="1126"/>
      <c r="R1244" s="1126"/>
      <c r="S1244" s="291"/>
      <c r="T1244" s="1089" t="s">
        <v>100</v>
      </c>
      <c r="U1244" s="1090"/>
      <c r="V1244" s="1081"/>
      <c r="W1244" s="1081"/>
      <c r="X1244" s="1081"/>
      <c r="Y1244" s="1081"/>
      <c r="Z1244" s="1081"/>
      <c r="AA1244" s="1081"/>
      <c r="AB1244" s="1081"/>
      <c r="AC1244" s="1081"/>
      <c r="AD1244" s="1081"/>
      <c r="AE1244" s="1081"/>
      <c r="AF1244" s="1081"/>
      <c r="AG1244" s="1081"/>
      <c r="AH1244" s="287"/>
    </row>
    <row r="1245" spans="1:34" ht="19" customHeight="1">
      <c r="A1245" s="291"/>
      <c r="B1245" s="1087" t="s">
        <v>80</v>
      </c>
      <c r="C1245" s="1088"/>
      <c r="D1245" s="1081"/>
      <c r="E1245" s="1081"/>
      <c r="F1245" s="1081"/>
      <c r="G1245" s="1081"/>
      <c r="H1245" s="1081"/>
      <c r="I1245" s="1081"/>
      <c r="J1245" s="1081"/>
      <c r="K1245" s="1081"/>
      <c r="L1245" s="1081"/>
      <c r="M1245" s="1081"/>
      <c r="N1245" s="1081"/>
      <c r="O1245" s="1081"/>
      <c r="P1245" s="287"/>
      <c r="Q1245" s="1126"/>
      <c r="R1245" s="1126"/>
      <c r="S1245" s="291"/>
      <c r="T1245" s="1087" t="s">
        <v>80</v>
      </c>
      <c r="U1245" s="1088"/>
      <c r="V1245" s="1081"/>
      <c r="W1245" s="1081"/>
      <c r="X1245" s="1081"/>
      <c r="Y1245" s="1081"/>
      <c r="Z1245" s="1081"/>
      <c r="AA1245" s="1081"/>
      <c r="AB1245" s="1081"/>
      <c r="AC1245" s="1081"/>
      <c r="AD1245" s="1081"/>
      <c r="AE1245" s="1081"/>
      <c r="AF1245" s="1081"/>
      <c r="AG1245" s="1081"/>
      <c r="AH1245" s="287"/>
    </row>
    <row r="1246" spans="1:34" ht="19" customHeight="1">
      <c r="A1246" s="291"/>
      <c r="B1246" s="1085" t="s">
        <v>101</v>
      </c>
      <c r="C1246" s="1086"/>
      <c r="D1246" s="1081"/>
      <c r="E1246" s="1081"/>
      <c r="F1246" s="1081"/>
      <c r="G1246" s="1081"/>
      <c r="H1246" s="1081"/>
      <c r="I1246" s="1081"/>
      <c r="J1246" s="1081"/>
      <c r="K1246" s="1081"/>
      <c r="L1246" s="1081"/>
      <c r="M1246" s="1081"/>
      <c r="N1246" s="1081"/>
      <c r="O1246" s="1081"/>
      <c r="P1246" s="287"/>
      <c r="Q1246" s="1126"/>
      <c r="R1246" s="1126"/>
      <c r="S1246" s="291"/>
      <c r="T1246" s="1085" t="s">
        <v>101</v>
      </c>
      <c r="U1246" s="1086"/>
      <c r="V1246" s="1081"/>
      <c r="W1246" s="1081"/>
      <c r="X1246" s="1081"/>
      <c r="Y1246" s="1081"/>
      <c r="Z1246" s="1081"/>
      <c r="AA1246" s="1081"/>
      <c r="AB1246" s="1081"/>
      <c r="AC1246" s="1081"/>
      <c r="AD1246" s="1081"/>
      <c r="AE1246" s="1081"/>
      <c r="AF1246" s="1081"/>
      <c r="AG1246" s="1081"/>
      <c r="AH1246" s="287"/>
    </row>
    <row r="1247" spans="1:34" ht="19" customHeight="1" thickBot="1">
      <c r="A1247" s="293"/>
      <c r="B1247" s="1082" t="s">
        <v>102</v>
      </c>
      <c r="C1247" s="1083"/>
      <c r="D1247" s="1084"/>
      <c r="E1247" s="1084"/>
      <c r="F1247" s="1084"/>
      <c r="G1247" s="1084"/>
      <c r="H1247" s="1084"/>
      <c r="I1247" s="1084"/>
      <c r="J1247" s="1084"/>
      <c r="K1247" s="1084"/>
      <c r="L1247" s="1084"/>
      <c r="M1247" s="1084"/>
      <c r="N1247" s="1084"/>
      <c r="O1247" s="1084"/>
      <c r="P1247" s="288"/>
      <c r="Q1247" s="1126"/>
      <c r="R1247" s="1126"/>
      <c r="S1247" s="293"/>
      <c r="T1247" s="1082" t="s">
        <v>102</v>
      </c>
      <c r="U1247" s="1083"/>
      <c r="V1247" s="1084"/>
      <c r="W1247" s="1084"/>
      <c r="X1247" s="1084"/>
      <c r="Y1247" s="1084"/>
      <c r="Z1247" s="1084"/>
      <c r="AA1247" s="1084"/>
      <c r="AB1247" s="1084"/>
      <c r="AC1247" s="1084"/>
      <c r="AD1247" s="1084"/>
      <c r="AE1247" s="1084"/>
      <c r="AF1247" s="1084"/>
      <c r="AG1247" s="1084"/>
      <c r="AH1247" s="288"/>
    </row>
    <row r="1248" spans="1:34" ht="19" customHeight="1">
      <c r="A1248" s="290"/>
      <c r="B1248" s="1123" t="s">
        <v>47</v>
      </c>
      <c r="C1248" s="1124"/>
      <c r="D1248" s="1124"/>
      <c r="E1248" s="1124"/>
      <c r="F1248" s="1124"/>
      <c r="G1248" s="1124"/>
      <c r="H1248" s="1124"/>
      <c r="I1248" s="1124"/>
      <c r="J1248" s="1124"/>
      <c r="K1248" s="1124"/>
      <c r="L1248" s="1124"/>
      <c r="M1248" s="1124"/>
      <c r="N1248" s="1124"/>
      <c r="O1248" s="1124"/>
      <c r="P1248" s="1125"/>
      <c r="Q1248" s="1126"/>
      <c r="R1248" s="1126"/>
      <c r="S1248" s="290"/>
      <c r="T1248" s="1123" t="s">
        <v>47</v>
      </c>
      <c r="U1248" s="1124"/>
      <c r="V1248" s="1124"/>
      <c r="W1248" s="1124"/>
      <c r="X1248" s="1124"/>
      <c r="Y1248" s="1124"/>
      <c r="Z1248" s="1124"/>
      <c r="AA1248" s="1124"/>
      <c r="AB1248" s="1124"/>
      <c r="AC1248" s="1124"/>
      <c r="AD1248" s="1124"/>
      <c r="AE1248" s="1124"/>
      <c r="AF1248" s="1124"/>
      <c r="AG1248" s="1124"/>
      <c r="AH1248" s="1125"/>
    </row>
    <row r="1249" spans="1:34" ht="19" customHeight="1">
      <c r="A1249" s="1127"/>
      <c r="B1249" s="1128" t="str">
        <f>'statement of marks'!$A$1</f>
        <v>jk- ck- ek/;fed fo|ky; uohu] fuEckgsM+k</v>
      </c>
      <c r="C1249" s="1129"/>
      <c r="D1249" s="1129"/>
      <c r="E1249" s="1129"/>
      <c r="F1249" s="1129"/>
      <c r="G1249" s="1129"/>
      <c r="H1249" s="1129"/>
      <c r="I1249" s="1129"/>
      <c r="J1249" s="1129"/>
      <c r="K1249" s="1129"/>
      <c r="L1249" s="1129"/>
      <c r="M1249" s="1129"/>
      <c r="N1249" s="1129"/>
      <c r="O1249" s="1129"/>
      <c r="P1249" s="1130"/>
      <c r="Q1249" s="1126"/>
      <c r="R1249" s="1126"/>
      <c r="S1249" s="1127"/>
      <c r="T1249" s="1128" t="str">
        <f>'statement of marks'!$A$1</f>
        <v>jk- ck- ek/;fed fo|ky; uohu] fuEckgsM+k</v>
      </c>
      <c r="U1249" s="1129"/>
      <c r="V1249" s="1129"/>
      <c r="W1249" s="1129"/>
      <c r="X1249" s="1129"/>
      <c r="Y1249" s="1129"/>
      <c r="Z1249" s="1129"/>
      <c r="AA1249" s="1129"/>
      <c r="AB1249" s="1129"/>
      <c r="AC1249" s="1129"/>
      <c r="AD1249" s="1129"/>
      <c r="AE1249" s="1129"/>
      <c r="AF1249" s="1129"/>
      <c r="AG1249" s="1129"/>
      <c r="AH1249" s="1130"/>
    </row>
    <row r="1250" spans="1:34" ht="19" customHeight="1">
      <c r="A1250" s="1127"/>
      <c r="B1250" s="1128"/>
      <c r="C1250" s="1129"/>
      <c r="D1250" s="1129"/>
      <c r="E1250" s="1129"/>
      <c r="F1250" s="1129"/>
      <c r="G1250" s="1129"/>
      <c r="H1250" s="1129"/>
      <c r="I1250" s="1129"/>
      <c r="J1250" s="1129"/>
      <c r="K1250" s="1129"/>
      <c r="L1250" s="1129"/>
      <c r="M1250" s="1129"/>
      <c r="N1250" s="1129"/>
      <c r="O1250" s="1129"/>
      <c r="P1250" s="1130"/>
      <c r="Q1250" s="1126"/>
      <c r="R1250" s="1126"/>
      <c r="S1250" s="1127"/>
      <c r="T1250" s="1128"/>
      <c r="U1250" s="1129"/>
      <c r="V1250" s="1129"/>
      <c r="W1250" s="1129"/>
      <c r="X1250" s="1129"/>
      <c r="Y1250" s="1129"/>
      <c r="Z1250" s="1129"/>
      <c r="AA1250" s="1129"/>
      <c r="AB1250" s="1129"/>
      <c r="AC1250" s="1129"/>
      <c r="AD1250" s="1129"/>
      <c r="AE1250" s="1129"/>
      <c r="AF1250" s="1129"/>
      <c r="AG1250" s="1129"/>
      <c r="AH1250" s="1130"/>
    </row>
    <row r="1251" spans="1:34" ht="19" customHeight="1">
      <c r="A1251" s="291"/>
      <c r="B1251" s="1131" t="s">
        <v>96</v>
      </c>
      <c r="C1251" s="1132"/>
      <c r="D1251" s="1119" t="str">
        <f>'statement of marks'!$H$3</f>
        <v>2015-16</v>
      </c>
      <c r="E1251" s="1119"/>
      <c r="F1251" s="1119"/>
      <c r="G1251" s="1119"/>
      <c r="H1251" s="1119"/>
      <c r="I1251" s="1119"/>
      <c r="J1251" s="1119"/>
      <c r="K1251" s="1119"/>
      <c r="L1251" s="1119"/>
      <c r="M1251" s="1119"/>
      <c r="N1251" s="1119"/>
      <c r="O1251" s="1119"/>
      <c r="P1251" s="1120"/>
      <c r="Q1251" s="1126"/>
      <c r="R1251" s="1126"/>
      <c r="S1251" s="291"/>
      <c r="T1251" s="1131" t="s">
        <v>96</v>
      </c>
      <c r="U1251" s="1132"/>
      <c r="V1251" s="1119" t="str">
        <f>'statement of marks'!$H$3</f>
        <v>2015-16</v>
      </c>
      <c r="W1251" s="1119"/>
      <c r="X1251" s="1119"/>
      <c r="Y1251" s="1119"/>
      <c r="Z1251" s="1119"/>
      <c r="AA1251" s="1119"/>
      <c r="AB1251" s="1119"/>
      <c r="AC1251" s="1119"/>
      <c r="AD1251" s="1119"/>
      <c r="AE1251" s="1119"/>
      <c r="AF1251" s="1119"/>
      <c r="AG1251" s="1119"/>
      <c r="AH1251" s="1120"/>
    </row>
    <row r="1252" spans="1:34" ht="19" customHeight="1">
      <c r="A1252" s="291"/>
      <c r="B1252" s="1114" t="s">
        <v>218</v>
      </c>
      <c r="C1252" s="1115"/>
      <c r="D1252" s="1115" t="str">
        <f>IF('statement of marks'!J93="","",'statement of marks'!J93)</f>
        <v/>
      </c>
      <c r="E1252" s="1115"/>
      <c r="F1252" s="1115"/>
      <c r="G1252" s="1115"/>
      <c r="H1252" s="1115"/>
      <c r="I1252" s="1115"/>
      <c r="J1252" s="1115"/>
      <c r="K1252" s="1115"/>
      <c r="L1252" s="1115"/>
      <c r="M1252" s="1115"/>
      <c r="N1252" s="1115"/>
      <c r="O1252" s="1115"/>
      <c r="P1252" s="1133"/>
      <c r="Q1252" s="1126"/>
      <c r="R1252" s="1126"/>
      <c r="S1252" s="291"/>
      <c r="T1252" s="1114" t="s">
        <v>218</v>
      </c>
      <c r="U1252" s="1115"/>
      <c r="V1252" s="1115" t="str">
        <f>IF('statement of marks'!J94="","",'statement of marks'!J94)</f>
        <v/>
      </c>
      <c r="W1252" s="1115"/>
      <c r="X1252" s="1115"/>
      <c r="Y1252" s="1115"/>
      <c r="Z1252" s="1115"/>
      <c r="AA1252" s="1115"/>
      <c r="AB1252" s="1115"/>
      <c r="AC1252" s="1115"/>
      <c r="AD1252" s="1115"/>
      <c r="AE1252" s="1115"/>
      <c r="AF1252" s="1115"/>
      <c r="AG1252" s="1115"/>
      <c r="AH1252" s="1133"/>
    </row>
    <row r="1253" spans="1:34" ht="19" customHeight="1">
      <c r="A1253" s="291"/>
      <c r="B1253" s="1114" t="s">
        <v>219</v>
      </c>
      <c r="C1253" s="1115"/>
      <c r="D1253" s="1115" t="str">
        <f>IF('statement of marks'!K93="","",'statement of marks'!K93)</f>
        <v/>
      </c>
      <c r="E1253" s="1115"/>
      <c r="F1253" s="1115"/>
      <c r="G1253" s="1115"/>
      <c r="H1253" s="1115"/>
      <c r="I1253" s="1115"/>
      <c r="J1253" s="1115"/>
      <c r="K1253" s="1115"/>
      <c r="L1253" s="1115"/>
      <c r="M1253" s="1115"/>
      <c r="N1253" s="1115"/>
      <c r="O1253" s="1115"/>
      <c r="P1253" s="1133"/>
      <c r="Q1253" s="1126"/>
      <c r="R1253" s="1126"/>
      <c r="S1253" s="291"/>
      <c r="T1253" s="1114" t="s">
        <v>219</v>
      </c>
      <c r="U1253" s="1115"/>
      <c r="V1253" s="1115" t="str">
        <f>IF('statement of marks'!K94="","",'statement of marks'!K94)</f>
        <v/>
      </c>
      <c r="W1253" s="1115"/>
      <c r="X1253" s="1115"/>
      <c r="Y1253" s="1115"/>
      <c r="Z1253" s="1115"/>
      <c r="AA1253" s="1115"/>
      <c r="AB1253" s="1115"/>
      <c r="AC1253" s="1115"/>
      <c r="AD1253" s="1115"/>
      <c r="AE1253" s="1115"/>
      <c r="AF1253" s="1115"/>
      <c r="AG1253" s="1115"/>
      <c r="AH1253" s="1133"/>
    </row>
    <row r="1254" spans="1:34" ht="19" customHeight="1">
      <c r="A1254" s="291"/>
      <c r="B1254" s="1114" t="s">
        <v>220</v>
      </c>
      <c r="C1254" s="1115"/>
      <c r="D1254" s="1115" t="str">
        <f>IF('statement of marks'!L93="","",'statement of marks'!L93)</f>
        <v/>
      </c>
      <c r="E1254" s="1115"/>
      <c r="F1254" s="1115"/>
      <c r="G1254" s="1115"/>
      <c r="H1254" s="1115"/>
      <c r="I1254" s="1115"/>
      <c r="J1254" s="1115"/>
      <c r="K1254" s="1115"/>
      <c r="L1254" s="1115"/>
      <c r="M1254" s="1115"/>
      <c r="N1254" s="1115"/>
      <c r="O1254" s="1115"/>
      <c r="P1254" s="1133"/>
      <c r="Q1254" s="1126"/>
      <c r="R1254" s="1126"/>
      <c r="S1254" s="291"/>
      <c r="T1254" s="1114" t="s">
        <v>220</v>
      </c>
      <c r="U1254" s="1115"/>
      <c r="V1254" s="1115" t="str">
        <f>IF('statement of marks'!L94="","",'statement of marks'!L94)</f>
        <v/>
      </c>
      <c r="W1254" s="1115"/>
      <c r="X1254" s="1115"/>
      <c r="Y1254" s="1115"/>
      <c r="Z1254" s="1115"/>
      <c r="AA1254" s="1115"/>
      <c r="AB1254" s="1115"/>
      <c r="AC1254" s="1115"/>
      <c r="AD1254" s="1115"/>
      <c r="AE1254" s="1115"/>
      <c r="AF1254" s="1115"/>
      <c r="AG1254" s="1115"/>
      <c r="AH1254" s="1133"/>
    </row>
    <row r="1255" spans="1:34" ht="19" customHeight="1">
      <c r="A1255" s="291"/>
      <c r="B1255" s="1114" t="s">
        <v>221</v>
      </c>
      <c r="C1255" s="1115"/>
      <c r="D1255" s="1119" t="str">
        <f>'statement of marks'!$G$3</f>
        <v>6 A</v>
      </c>
      <c r="E1255" s="1119"/>
      <c r="F1255" s="1119"/>
      <c r="G1255" s="1119"/>
      <c r="H1255" s="1115" t="s">
        <v>9</v>
      </c>
      <c r="I1255" s="1115"/>
      <c r="J1255" s="1115"/>
      <c r="K1255" s="1115"/>
      <c r="L1255" s="1115"/>
      <c r="M1255" s="1119" t="str">
        <f>IF('statement of marks'!D93="","",'statement of marks'!D93)</f>
        <v/>
      </c>
      <c r="N1255" s="1119"/>
      <c r="O1255" s="1119"/>
      <c r="P1255" s="1120"/>
      <c r="Q1255" s="1126"/>
      <c r="R1255" s="1126"/>
      <c r="S1255" s="291"/>
      <c r="T1255" s="1114" t="s">
        <v>221</v>
      </c>
      <c r="U1255" s="1115"/>
      <c r="V1255" s="1119" t="str">
        <f>'statement of marks'!$G$3</f>
        <v>6 A</v>
      </c>
      <c r="W1255" s="1119"/>
      <c r="X1255" s="1119"/>
      <c r="Y1255" s="1119"/>
      <c r="Z1255" s="1115" t="s">
        <v>9</v>
      </c>
      <c r="AA1255" s="1115"/>
      <c r="AB1255" s="1115"/>
      <c r="AC1255" s="1115"/>
      <c r="AD1255" s="1115"/>
      <c r="AE1255" s="1119" t="str">
        <f>IF('statement of marks'!D94="","",'statement of marks'!D94)</f>
        <v/>
      </c>
      <c r="AF1255" s="1119"/>
      <c r="AG1255" s="1119"/>
      <c r="AH1255" s="1120"/>
    </row>
    <row r="1256" spans="1:34" ht="19" customHeight="1">
      <c r="A1256" s="291"/>
      <c r="B1256" s="1114" t="s">
        <v>222</v>
      </c>
      <c r="C1256" s="1115"/>
      <c r="D1256" s="1119" t="str">
        <f>IF('statement of marks'!F93="","",'statement of marks'!F93)</f>
        <v/>
      </c>
      <c r="E1256" s="1119"/>
      <c r="F1256" s="1119"/>
      <c r="G1256" s="1119"/>
      <c r="H1256" s="1115" t="s">
        <v>0</v>
      </c>
      <c r="I1256" s="1115"/>
      <c r="J1256" s="1115"/>
      <c r="K1256" s="1115"/>
      <c r="L1256" s="1115"/>
      <c r="M1256" s="1121" t="str">
        <f>IF('statement of marks'!H93="","",'statement of marks'!H93)</f>
        <v/>
      </c>
      <c r="N1256" s="1121"/>
      <c r="O1256" s="1121"/>
      <c r="P1256" s="1122"/>
      <c r="Q1256" s="1126"/>
      <c r="R1256" s="1126"/>
      <c r="S1256" s="291"/>
      <c r="T1256" s="1114" t="s">
        <v>222</v>
      </c>
      <c r="U1256" s="1115"/>
      <c r="V1256" s="1119" t="str">
        <f>IF('statement of marks'!F94="","",'statement of marks'!F94)</f>
        <v/>
      </c>
      <c r="W1256" s="1119"/>
      <c r="X1256" s="1119"/>
      <c r="Y1256" s="1119"/>
      <c r="Z1256" s="1115" t="s">
        <v>0</v>
      </c>
      <c r="AA1256" s="1115"/>
      <c r="AB1256" s="1115"/>
      <c r="AC1256" s="1115"/>
      <c r="AD1256" s="1115"/>
      <c r="AE1256" s="1121" t="str">
        <f>IF('statement of marks'!H94="","",'statement of marks'!H94)</f>
        <v/>
      </c>
      <c r="AF1256" s="1121"/>
      <c r="AG1256" s="1121"/>
      <c r="AH1256" s="1122"/>
    </row>
    <row r="1257" spans="1:34" ht="19" customHeight="1">
      <c r="A1257" s="291"/>
      <c r="B1257" s="289" t="s">
        <v>28</v>
      </c>
      <c r="C1257" s="279" t="s">
        <v>97</v>
      </c>
      <c r="D1257" s="1111" t="s">
        <v>1</v>
      </c>
      <c r="E1257" s="1111"/>
      <c r="F1257" s="1111"/>
      <c r="G1257" s="1111" t="s">
        <v>21</v>
      </c>
      <c r="H1257" s="1111"/>
      <c r="I1257" s="1111"/>
      <c r="J1257" s="1111" t="s">
        <v>68</v>
      </c>
      <c r="K1257" s="1111"/>
      <c r="L1257" s="1111"/>
      <c r="M1257" s="1111" t="s">
        <v>98</v>
      </c>
      <c r="N1257" s="1111"/>
      <c r="O1257" s="1111"/>
      <c r="P1257" s="280" t="s">
        <v>278</v>
      </c>
      <c r="Q1257" s="1126"/>
      <c r="R1257" s="1126"/>
      <c r="S1257" s="291"/>
      <c r="T1257" s="289" t="s">
        <v>28</v>
      </c>
      <c r="U1257" s="279" t="s">
        <v>97</v>
      </c>
      <c r="V1257" s="1111" t="s">
        <v>1</v>
      </c>
      <c r="W1257" s="1111"/>
      <c r="X1257" s="1111"/>
      <c r="Y1257" s="1111" t="s">
        <v>21</v>
      </c>
      <c r="Z1257" s="1111"/>
      <c r="AA1257" s="1111"/>
      <c r="AB1257" s="1111" t="s">
        <v>68</v>
      </c>
      <c r="AC1257" s="1111"/>
      <c r="AD1257" s="1111"/>
      <c r="AE1257" s="1111" t="s">
        <v>98</v>
      </c>
      <c r="AF1257" s="1111"/>
      <c r="AG1257" s="1111"/>
      <c r="AH1257" s="280" t="s">
        <v>278</v>
      </c>
    </row>
    <row r="1258" spans="1:34" ht="19" customHeight="1">
      <c r="A1258" s="291"/>
      <c r="B1258" s="1104" t="s">
        <v>3</v>
      </c>
      <c r="C1258" s="1105"/>
      <c r="D1258" s="312">
        <f>IF('statement of marks'!M$6="","",'statement of marks'!M$6)</f>
        <v>5</v>
      </c>
      <c r="E1258" s="312">
        <f>IF('statement of marks'!N$6="","",'statement of marks'!N$6)</f>
        <v>5</v>
      </c>
      <c r="F1258" s="312">
        <f>IF('statement of marks'!O$6="","",'statement of marks'!O$6)</f>
        <v>10</v>
      </c>
      <c r="G1258" s="312">
        <f>IF('statement of marks'!P$6="","",'statement of marks'!P$6)</f>
        <v>5</v>
      </c>
      <c r="H1258" s="312">
        <f>IF('statement of marks'!Q$6="","",'statement of marks'!Q$6)</f>
        <v>5</v>
      </c>
      <c r="I1258" s="312">
        <f>IF('statement of marks'!R$6="","",'statement of marks'!R$6)</f>
        <v>10</v>
      </c>
      <c r="J1258" s="312">
        <f>IF('statement of marks'!S$6="","",'statement of marks'!S$6)</f>
        <v>5</v>
      </c>
      <c r="K1258" s="312">
        <f>IF('statement of marks'!T$6="","",'statement of marks'!T$6)</f>
        <v>5</v>
      </c>
      <c r="L1258" s="312">
        <f>IF('statement of marks'!U$6="","",'statement of marks'!U$6)</f>
        <v>10</v>
      </c>
      <c r="M1258" s="312">
        <f>IF('statement of marks'!W$6="","",'statement of marks'!W$6)</f>
        <v>50</v>
      </c>
      <c r="N1258" s="312">
        <f>IF('statement of marks'!X$6="","",'statement of marks'!X$6)</f>
        <v>20</v>
      </c>
      <c r="O1258" s="312">
        <f>IF('statement of marks'!Y$6="","",'statement of marks'!Y$6)</f>
        <v>70</v>
      </c>
      <c r="P1258" s="281">
        <f>IF('statement of marks'!Z$6="","",'statement of marks'!Z$6)</f>
        <v>100</v>
      </c>
      <c r="Q1258" s="1126"/>
      <c r="R1258" s="1126"/>
      <c r="S1258" s="291"/>
      <c r="T1258" s="1104" t="s">
        <v>3</v>
      </c>
      <c r="U1258" s="1105"/>
      <c r="V1258" s="312">
        <f>IF('statement of marks'!M$6="","",'statement of marks'!M$6)</f>
        <v>5</v>
      </c>
      <c r="W1258" s="312">
        <f>IF('statement of marks'!N$6="","",'statement of marks'!N$6)</f>
        <v>5</v>
      </c>
      <c r="X1258" s="312">
        <f>IF('statement of marks'!O$6="","",'statement of marks'!O$6)</f>
        <v>10</v>
      </c>
      <c r="Y1258" s="312">
        <f>IF('statement of marks'!P$6="","",'statement of marks'!P$6)</f>
        <v>5</v>
      </c>
      <c r="Z1258" s="312">
        <f>IF('statement of marks'!Q$6="","",'statement of marks'!Q$6)</f>
        <v>5</v>
      </c>
      <c r="AA1258" s="312">
        <f>IF('statement of marks'!R$6="","",'statement of marks'!R$6)</f>
        <v>10</v>
      </c>
      <c r="AB1258" s="312">
        <f>IF('statement of marks'!S$6="","",'statement of marks'!S$6)</f>
        <v>5</v>
      </c>
      <c r="AC1258" s="312">
        <f>IF('statement of marks'!T$6="","",'statement of marks'!T$6)</f>
        <v>5</v>
      </c>
      <c r="AD1258" s="312">
        <f>IF('statement of marks'!U$6="","",'statement of marks'!U$6)</f>
        <v>10</v>
      </c>
      <c r="AE1258" s="312">
        <f>IF('statement of marks'!W$6="","",'statement of marks'!W$6)</f>
        <v>50</v>
      </c>
      <c r="AF1258" s="312">
        <f>IF('statement of marks'!X$6="","",'statement of marks'!X$6)</f>
        <v>20</v>
      </c>
      <c r="AG1258" s="312">
        <f>IF('statement of marks'!Y$6="","",'statement of marks'!Y$6)</f>
        <v>70</v>
      </c>
      <c r="AH1258" s="281">
        <f>IF('statement of marks'!Z$6="","",'statement of marks'!Z$6)</f>
        <v>100</v>
      </c>
    </row>
    <row r="1259" spans="1:34" ht="19" customHeight="1">
      <c r="A1259" s="291"/>
      <c r="B1259" s="1114" t="str">
        <f>IF('statement of marks'!$M$3="","",'statement of marks'!$M$3)</f>
        <v>fgUnh</v>
      </c>
      <c r="C1259" s="1115"/>
      <c r="D1259" s="277" t="str">
        <f>IF('statement of marks'!M93="","",'statement of marks'!M93)</f>
        <v/>
      </c>
      <c r="E1259" s="277" t="str">
        <f>IF('statement of marks'!N93="","",'statement of marks'!N93)</f>
        <v/>
      </c>
      <c r="F1259" s="275" t="str">
        <f>IF('statement of marks'!O93="","",'statement of marks'!O93)</f>
        <v/>
      </c>
      <c r="G1259" s="277" t="str">
        <f>IF('statement of marks'!P93="","",'statement of marks'!P93)</f>
        <v/>
      </c>
      <c r="H1259" s="277" t="str">
        <f>IF('statement of marks'!Q93="","",'statement of marks'!Q93)</f>
        <v/>
      </c>
      <c r="I1259" s="275" t="str">
        <f>IF('statement of marks'!R93="","",'statement of marks'!R93)</f>
        <v/>
      </c>
      <c r="J1259" s="277" t="str">
        <f>IF('statement of marks'!S93="","",'statement of marks'!S93)</f>
        <v/>
      </c>
      <c r="K1259" s="277" t="str">
        <f>IF('statement of marks'!T93="","",'statement of marks'!T93)</f>
        <v/>
      </c>
      <c r="L1259" s="275" t="str">
        <f>IF('statement of marks'!U93="","",'statement of marks'!U93)</f>
        <v/>
      </c>
      <c r="M1259" s="277" t="str">
        <f>IF('statement of marks'!W93="","",'statement of marks'!W93)</f>
        <v/>
      </c>
      <c r="N1259" s="277" t="str">
        <f>IF('statement of marks'!X93="","",'statement of marks'!X93)</f>
        <v/>
      </c>
      <c r="O1259" s="275" t="str">
        <f>IF('statement of marks'!Y93="","",'statement of marks'!Y93)</f>
        <v/>
      </c>
      <c r="P1259" s="281" t="str">
        <f>IF('statement of marks'!Z93="","",'statement of marks'!Z93)</f>
        <v/>
      </c>
      <c r="Q1259" s="1126"/>
      <c r="R1259" s="1126"/>
      <c r="S1259" s="291"/>
      <c r="T1259" s="1114" t="str">
        <f>IF('statement of marks'!$M$3="","",'statement of marks'!$M$3)</f>
        <v>fgUnh</v>
      </c>
      <c r="U1259" s="1115"/>
      <c r="V1259" s="277" t="str">
        <f>IF('statement of marks'!M94="","",'statement of marks'!M94)</f>
        <v/>
      </c>
      <c r="W1259" s="277" t="str">
        <f>IF('statement of marks'!N94="","",'statement of marks'!N94)</f>
        <v/>
      </c>
      <c r="X1259" s="275" t="str">
        <f>IF('statement of marks'!O94="","",'statement of marks'!O94)</f>
        <v/>
      </c>
      <c r="Y1259" s="277" t="str">
        <f>IF('statement of marks'!P94="","",'statement of marks'!P94)</f>
        <v/>
      </c>
      <c r="Z1259" s="277" t="str">
        <f>IF('statement of marks'!Q94="","",'statement of marks'!Q94)</f>
        <v/>
      </c>
      <c r="AA1259" s="275" t="str">
        <f>IF('statement of marks'!R94="","",'statement of marks'!R94)</f>
        <v/>
      </c>
      <c r="AB1259" s="277" t="str">
        <f>IF('statement of marks'!S94="","",'statement of marks'!S94)</f>
        <v/>
      </c>
      <c r="AC1259" s="277" t="str">
        <f>IF('statement of marks'!T94="","",'statement of marks'!T94)</f>
        <v/>
      </c>
      <c r="AD1259" s="275" t="str">
        <f>IF('statement of marks'!U94="","",'statement of marks'!U94)</f>
        <v/>
      </c>
      <c r="AE1259" s="277" t="str">
        <f>IF('statement of marks'!W94="","",'statement of marks'!W94)</f>
        <v/>
      </c>
      <c r="AF1259" s="277" t="str">
        <f>IF('statement of marks'!X94="","",'statement of marks'!X94)</f>
        <v/>
      </c>
      <c r="AG1259" s="275" t="str">
        <f>IF('statement of marks'!Y94="","",'statement of marks'!Y94)</f>
        <v/>
      </c>
      <c r="AH1259" s="281" t="str">
        <f>IF('statement of marks'!Z94="","",'statement of marks'!Z94)</f>
        <v/>
      </c>
    </row>
    <row r="1260" spans="1:34" ht="19" customHeight="1">
      <c r="A1260" s="291"/>
      <c r="B1260" s="1114" t="str">
        <f>IF('statement of marks'!$AI$3="","",'statement of marks'!$AI$3)</f>
        <v>vaxszth</v>
      </c>
      <c r="C1260" s="1115"/>
      <c r="D1260" s="277" t="str">
        <f>IF('statement of marks'!AI93="","",'statement of marks'!AI93)</f>
        <v/>
      </c>
      <c r="E1260" s="277" t="str">
        <f>IF('statement of marks'!AJ93="","",'statement of marks'!AJ93)</f>
        <v/>
      </c>
      <c r="F1260" s="275" t="str">
        <f>IF('statement of marks'!AK93="","",'statement of marks'!AK93)</f>
        <v/>
      </c>
      <c r="G1260" s="277" t="str">
        <f>IF('statement of marks'!AL93="","",'statement of marks'!AL93)</f>
        <v/>
      </c>
      <c r="H1260" s="277" t="str">
        <f>IF('statement of marks'!AM93="","",'statement of marks'!AM93)</f>
        <v/>
      </c>
      <c r="I1260" s="275" t="str">
        <f>IF('statement of marks'!AN93="","",'statement of marks'!AN93)</f>
        <v/>
      </c>
      <c r="J1260" s="277" t="str">
        <f>IF('statement of marks'!AO93="","",'statement of marks'!AO93)</f>
        <v/>
      </c>
      <c r="K1260" s="277" t="str">
        <f>IF('statement of marks'!AP93="","",'statement of marks'!AP93)</f>
        <v/>
      </c>
      <c r="L1260" s="275" t="str">
        <f>IF('statement of marks'!AQ93="","",'statement of marks'!AQ93)</f>
        <v/>
      </c>
      <c r="M1260" s="277" t="str">
        <f>IF('statement of marks'!AS93="","",'statement of marks'!AS93)</f>
        <v/>
      </c>
      <c r="N1260" s="277" t="str">
        <f>IF('statement of marks'!AT93="","",'statement of marks'!AT93)</f>
        <v/>
      </c>
      <c r="O1260" s="275" t="str">
        <f>IF('statement of marks'!AU93="","",'statement of marks'!AU93)</f>
        <v/>
      </c>
      <c r="P1260" s="281" t="str">
        <f>IF('statement of marks'!AV93="","",'statement of marks'!AV93)</f>
        <v/>
      </c>
      <c r="Q1260" s="1126"/>
      <c r="R1260" s="1126"/>
      <c r="S1260" s="291"/>
      <c r="T1260" s="1114" t="str">
        <f>IF('statement of marks'!$AI$3="","",'statement of marks'!$AI$3)</f>
        <v>vaxszth</v>
      </c>
      <c r="U1260" s="1115"/>
      <c r="V1260" s="277" t="str">
        <f>IF('statement of marks'!AI94="","",'statement of marks'!AI94)</f>
        <v/>
      </c>
      <c r="W1260" s="277" t="str">
        <f>IF('statement of marks'!AJ94="","",'statement of marks'!AJ94)</f>
        <v/>
      </c>
      <c r="X1260" s="275" t="str">
        <f>IF('statement of marks'!AK94="","",'statement of marks'!AK94)</f>
        <v/>
      </c>
      <c r="Y1260" s="277" t="str">
        <f>IF('statement of marks'!AL94="","",'statement of marks'!AL94)</f>
        <v/>
      </c>
      <c r="Z1260" s="277" t="str">
        <f>IF('statement of marks'!AM94="","",'statement of marks'!AM94)</f>
        <v/>
      </c>
      <c r="AA1260" s="275" t="str">
        <f>IF('statement of marks'!AN94="","",'statement of marks'!AN94)</f>
        <v/>
      </c>
      <c r="AB1260" s="277" t="str">
        <f>IF('statement of marks'!AO94="","",'statement of marks'!AO94)</f>
        <v/>
      </c>
      <c r="AC1260" s="277" t="str">
        <f>IF('statement of marks'!AP94="","",'statement of marks'!AP94)</f>
        <v/>
      </c>
      <c r="AD1260" s="275" t="str">
        <f>IF('statement of marks'!AQ94="","",'statement of marks'!AQ94)</f>
        <v/>
      </c>
      <c r="AE1260" s="277" t="str">
        <f>IF('statement of marks'!AS94="","",'statement of marks'!AS94)</f>
        <v/>
      </c>
      <c r="AF1260" s="277" t="str">
        <f>IF('statement of marks'!AT94="","",'statement of marks'!AT94)</f>
        <v/>
      </c>
      <c r="AG1260" s="275" t="str">
        <f>IF('statement of marks'!AU94="","",'statement of marks'!AU94)</f>
        <v/>
      </c>
      <c r="AH1260" s="281" t="str">
        <f>IF('statement of marks'!AV94="","",'statement of marks'!AV94)</f>
        <v/>
      </c>
    </row>
    <row r="1261" spans="1:34" ht="19" customHeight="1">
      <c r="A1261" s="291"/>
      <c r="B1261" s="1114" t="str">
        <f>IF('statement of marks'!BE93="s","laLd`r",IF('statement of marks'!BE93="u","mnwZ",IF('statement of marks'!BE93="g","xqtjkrh",IF('statement of marks'!BE93="p","iatkch",IF('statement of marks'!BE93="sd","fla/kh","r`rh; Hkk""kk")))))</f>
        <v>r`rh; Hkk"kk</v>
      </c>
      <c r="C1261" s="1115"/>
      <c r="D1261" s="277" t="str">
        <f>IF('statement of marks'!BF93="","",'statement of marks'!BF93)</f>
        <v/>
      </c>
      <c r="E1261" s="277" t="str">
        <f>IF('statement of marks'!BG93="","",'statement of marks'!BG93)</f>
        <v/>
      </c>
      <c r="F1261" s="275" t="str">
        <f>IF('statement of marks'!BH93="","",'statement of marks'!BH93)</f>
        <v/>
      </c>
      <c r="G1261" s="277" t="str">
        <f>IF('statement of marks'!BI93="","",'statement of marks'!BI93)</f>
        <v/>
      </c>
      <c r="H1261" s="277" t="str">
        <f>IF('statement of marks'!BJ93="","",'statement of marks'!BJ93)</f>
        <v/>
      </c>
      <c r="I1261" s="275" t="str">
        <f>IF('statement of marks'!BK93="","",'statement of marks'!BK93)</f>
        <v/>
      </c>
      <c r="J1261" s="277" t="str">
        <f>IF('statement of marks'!BL93="","",'statement of marks'!BL93)</f>
        <v/>
      </c>
      <c r="K1261" s="277" t="str">
        <f>IF('statement of marks'!BM93="","",'statement of marks'!BM93)</f>
        <v/>
      </c>
      <c r="L1261" s="275" t="str">
        <f>IF('statement of marks'!BN93="","",'statement of marks'!BN93)</f>
        <v/>
      </c>
      <c r="M1261" s="277" t="str">
        <f>IF('statement of marks'!BP93="","",'statement of marks'!BP93)</f>
        <v/>
      </c>
      <c r="N1261" s="277" t="str">
        <f>IF('statement of marks'!BQ93="","",'statement of marks'!BQ93)</f>
        <v/>
      </c>
      <c r="O1261" s="275" t="str">
        <f>IF('statement of marks'!BR93="","",'statement of marks'!BR93)</f>
        <v/>
      </c>
      <c r="P1261" s="281" t="str">
        <f>IF('statement of marks'!BS93="","",'statement of marks'!BS93)</f>
        <v/>
      </c>
      <c r="Q1261" s="1126"/>
      <c r="R1261" s="1126"/>
      <c r="S1261" s="291"/>
      <c r="T1261" s="1114" t="str">
        <f>IF('statement of marks'!BE94="s","laLd`r",IF('statement of marks'!BE94="u","mnwZ",IF('statement of marks'!BE94="g","xqtjkrh",IF('statement of marks'!BE94="p","iatkch",IF('statement of marks'!BE94="sd","fla/kh","r`rh; Hkk""kk")))))</f>
        <v>r`rh; Hkk"kk</v>
      </c>
      <c r="U1261" s="1115"/>
      <c r="V1261" s="277" t="str">
        <f>IF('statement of marks'!BF94="","",'statement of marks'!BF94)</f>
        <v/>
      </c>
      <c r="W1261" s="277" t="str">
        <f>IF('statement of marks'!BG94="","",'statement of marks'!BG94)</f>
        <v/>
      </c>
      <c r="X1261" s="275" t="str">
        <f>IF('statement of marks'!BH94="","",'statement of marks'!BH94)</f>
        <v/>
      </c>
      <c r="Y1261" s="277" t="str">
        <f>IF('statement of marks'!BI94="","",'statement of marks'!BI94)</f>
        <v/>
      </c>
      <c r="Z1261" s="277" t="str">
        <f>IF('statement of marks'!BJ94="","",'statement of marks'!BJ94)</f>
        <v/>
      </c>
      <c r="AA1261" s="275" t="str">
        <f>IF('statement of marks'!BK94="","",'statement of marks'!BK94)</f>
        <v/>
      </c>
      <c r="AB1261" s="277" t="str">
        <f>IF('statement of marks'!BL94="","",'statement of marks'!BL94)</f>
        <v/>
      </c>
      <c r="AC1261" s="277" t="str">
        <f>IF('statement of marks'!BM94="","",'statement of marks'!BM94)</f>
        <v/>
      </c>
      <c r="AD1261" s="275" t="str">
        <f>IF('statement of marks'!BN94="","",'statement of marks'!BN94)</f>
        <v/>
      </c>
      <c r="AE1261" s="277" t="str">
        <f>IF('statement of marks'!BP94="","",'statement of marks'!BP94)</f>
        <v/>
      </c>
      <c r="AF1261" s="277" t="str">
        <f>IF('statement of marks'!BQ94="","",'statement of marks'!BQ94)</f>
        <v/>
      </c>
      <c r="AG1261" s="275" t="str">
        <f>IF('statement of marks'!BR94="","",'statement of marks'!BR94)</f>
        <v/>
      </c>
      <c r="AH1261" s="281" t="str">
        <f>IF('statement of marks'!BS94="","",'statement of marks'!BS94)</f>
        <v/>
      </c>
    </row>
    <row r="1262" spans="1:34" ht="19" customHeight="1">
      <c r="A1262" s="291"/>
      <c r="B1262" s="1114" t="str">
        <f>IF('statement of marks'!$CB$3="","",'statement of marks'!$CB$3)</f>
        <v>xf.kr</v>
      </c>
      <c r="C1262" s="1115"/>
      <c r="D1262" s="277" t="str">
        <f>IF('statement of marks'!CB93="","",'statement of marks'!CB93)</f>
        <v/>
      </c>
      <c r="E1262" s="277" t="str">
        <f>IF('statement of marks'!CC93="","",'statement of marks'!CC93)</f>
        <v/>
      </c>
      <c r="F1262" s="275" t="str">
        <f>IF('statement of marks'!CD93="","",'statement of marks'!CD93)</f>
        <v/>
      </c>
      <c r="G1262" s="277" t="str">
        <f>IF('statement of marks'!CE93="","",'statement of marks'!CE93)</f>
        <v/>
      </c>
      <c r="H1262" s="277" t="str">
        <f>IF('statement of marks'!CF93="","",'statement of marks'!CF93)</f>
        <v/>
      </c>
      <c r="I1262" s="275" t="str">
        <f>IF('statement of marks'!CG93="","",'statement of marks'!CG93)</f>
        <v/>
      </c>
      <c r="J1262" s="277" t="str">
        <f>IF('statement of marks'!CH93="","",'statement of marks'!CH93)</f>
        <v/>
      </c>
      <c r="K1262" s="277" t="str">
        <f>IF('statement of marks'!CI93="","",'statement of marks'!CI93)</f>
        <v/>
      </c>
      <c r="L1262" s="275" t="str">
        <f>IF('statement of marks'!CJ93="","",'statement of marks'!CJ93)</f>
        <v/>
      </c>
      <c r="M1262" s="277" t="str">
        <f>IF('statement of marks'!CL93="","",'statement of marks'!CL93)</f>
        <v/>
      </c>
      <c r="N1262" s="277" t="str">
        <f>IF('statement of marks'!CM93="","",'statement of marks'!CM93)</f>
        <v/>
      </c>
      <c r="O1262" s="275" t="str">
        <f>IF('statement of marks'!CN93="","",'statement of marks'!CN93)</f>
        <v/>
      </c>
      <c r="P1262" s="281" t="str">
        <f>IF('statement of marks'!CO93="","",'statement of marks'!CO93)</f>
        <v/>
      </c>
      <c r="Q1262" s="1126"/>
      <c r="R1262" s="1126"/>
      <c r="S1262" s="291"/>
      <c r="T1262" s="1114" t="str">
        <f>IF('statement of marks'!$CB$3="","",'statement of marks'!$CB$3)</f>
        <v>xf.kr</v>
      </c>
      <c r="U1262" s="1115"/>
      <c r="V1262" s="277" t="str">
        <f>IF('statement of marks'!CB94="","",'statement of marks'!CB94)</f>
        <v/>
      </c>
      <c r="W1262" s="277" t="str">
        <f>IF('statement of marks'!CC94="","",'statement of marks'!CC94)</f>
        <v/>
      </c>
      <c r="X1262" s="275" t="str">
        <f>IF('statement of marks'!CD94="","",'statement of marks'!CD94)</f>
        <v/>
      </c>
      <c r="Y1262" s="277" t="str">
        <f>IF('statement of marks'!CE94="","",'statement of marks'!CE94)</f>
        <v/>
      </c>
      <c r="Z1262" s="277" t="str">
        <f>IF('statement of marks'!CF94="","",'statement of marks'!CF94)</f>
        <v/>
      </c>
      <c r="AA1262" s="275" t="str">
        <f>IF('statement of marks'!CG94="","",'statement of marks'!CG94)</f>
        <v/>
      </c>
      <c r="AB1262" s="277" t="str">
        <f>IF('statement of marks'!CH94="","",'statement of marks'!CH94)</f>
        <v/>
      </c>
      <c r="AC1262" s="277" t="str">
        <f>IF('statement of marks'!CI94="","",'statement of marks'!CI94)</f>
        <v/>
      </c>
      <c r="AD1262" s="275" t="str">
        <f>IF('statement of marks'!CJ94="","",'statement of marks'!CJ94)</f>
        <v/>
      </c>
      <c r="AE1262" s="277" t="str">
        <f>IF('statement of marks'!CL94="","",'statement of marks'!CL94)</f>
        <v/>
      </c>
      <c r="AF1262" s="277" t="str">
        <f>IF('statement of marks'!CM94="","",'statement of marks'!CM94)</f>
        <v/>
      </c>
      <c r="AG1262" s="275" t="str">
        <f>IF('statement of marks'!CN94="","",'statement of marks'!CN94)</f>
        <v/>
      </c>
      <c r="AH1262" s="281" t="str">
        <f>IF('statement of marks'!CO94="","",'statement of marks'!CO94)</f>
        <v/>
      </c>
    </row>
    <row r="1263" spans="1:34" ht="19" customHeight="1">
      <c r="A1263" s="291"/>
      <c r="B1263" s="1114" t="str">
        <f>IF('statement of marks'!$CX$3="","",'statement of marks'!$CX$3)</f>
        <v>foKku</v>
      </c>
      <c r="C1263" s="1115"/>
      <c r="D1263" s="277" t="str">
        <f>IF('statement of marks'!CX93="","",'statement of marks'!CX93)</f>
        <v/>
      </c>
      <c r="E1263" s="277" t="str">
        <f>IF('statement of marks'!CY93="","",'statement of marks'!CY93)</f>
        <v/>
      </c>
      <c r="F1263" s="275" t="str">
        <f>IF('statement of marks'!CZ93="","",'statement of marks'!CZ93)</f>
        <v/>
      </c>
      <c r="G1263" s="277" t="str">
        <f>IF('statement of marks'!DA93="","",'statement of marks'!DA93)</f>
        <v/>
      </c>
      <c r="H1263" s="277" t="str">
        <f>IF('statement of marks'!DB93="","",'statement of marks'!DB93)</f>
        <v/>
      </c>
      <c r="I1263" s="275" t="str">
        <f>IF('statement of marks'!DC93="","",'statement of marks'!DC93)</f>
        <v/>
      </c>
      <c r="J1263" s="277" t="str">
        <f>IF('statement of marks'!DD93="","",'statement of marks'!DD93)</f>
        <v/>
      </c>
      <c r="K1263" s="277" t="str">
        <f>IF('statement of marks'!DE93="","",'statement of marks'!DE93)</f>
        <v/>
      </c>
      <c r="L1263" s="275" t="str">
        <f>IF('statement of marks'!DF93="","",'statement of marks'!DF93)</f>
        <v/>
      </c>
      <c r="M1263" s="277" t="str">
        <f>IF('statement of marks'!DH93="","",'statement of marks'!DH93)</f>
        <v/>
      </c>
      <c r="N1263" s="277" t="str">
        <f>IF('statement of marks'!DI93="","",'statement of marks'!DI93)</f>
        <v/>
      </c>
      <c r="O1263" s="275" t="str">
        <f>IF('statement of marks'!DJ93="","",'statement of marks'!DJ93)</f>
        <v/>
      </c>
      <c r="P1263" s="281" t="str">
        <f>IF('statement of marks'!DK93="","",'statement of marks'!DK93)</f>
        <v/>
      </c>
      <c r="Q1263" s="1126"/>
      <c r="R1263" s="1126"/>
      <c r="S1263" s="291"/>
      <c r="T1263" s="1114" t="str">
        <f>IF('statement of marks'!$CX$3="","",'statement of marks'!$CX$3)</f>
        <v>foKku</v>
      </c>
      <c r="U1263" s="1115"/>
      <c r="V1263" s="277" t="str">
        <f>IF('statement of marks'!CX94="","",'statement of marks'!CX94)</f>
        <v/>
      </c>
      <c r="W1263" s="277" t="str">
        <f>IF('statement of marks'!CY94="","",'statement of marks'!CY94)</f>
        <v/>
      </c>
      <c r="X1263" s="275" t="str">
        <f>IF('statement of marks'!CZ94="","",'statement of marks'!CZ94)</f>
        <v/>
      </c>
      <c r="Y1263" s="277" t="str">
        <f>IF('statement of marks'!DA94="","",'statement of marks'!DA94)</f>
        <v/>
      </c>
      <c r="Z1263" s="277" t="str">
        <f>IF('statement of marks'!DB94="","",'statement of marks'!DB94)</f>
        <v/>
      </c>
      <c r="AA1263" s="275" t="str">
        <f>IF('statement of marks'!DC94="","",'statement of marks'!DC94)</f>
        <v/>
      </c>
      <c r="AB1263" s="277" t="str">
        <f>IF('statement of marks'!DD94="","",'statement of marks'!DD94)</f>
        <v/>
      </c>
      <c r="AC1263" s="277" t="str">
        <f>IF('statement of marks'!DE94="","",'statement of marks'!DE94)</f>
        <v/>
      </c>
      <c r="AD1263" s="275" t="str">
        <f>IF('statement of marks'!DF94="","",'statement of marks'!DF94)</f>
        <v/>
      </c>
      <c r="AE1263" s="277" t="str">
        <f>IF('statement of marks'!DH94="","",'statement of marks'!DH94)</f>
        <v/>
      </c>
      <c r="AF1263" s="277" t="str">
        <f>IF('statement of marks'!DI94="","",'statement of marks'!DI94)</f>
        <v/>
      </c>
      <c r="AG1263" s="275" t="str">
        <f>IF('statement of marks'!DJ94="","",'statement of marks'!DJ94)</f>
        <v/>
      </c>
      <c r="AH1263" s="281" t="str">
        <f>IF('statement of marks'!DK94="","",'statement of marks'!DK94)</f>
        <v/>
      </c>
    </row>
    <row r="1264" spans="1:34" ht="19" customHeight="1">
      <c r="A1264" s="291"/>
      <c r="B1264" s="1114" t="str">
        <f>IF('statement of marks'!$DT$3="","",'statement of marks'!$DT$3)</f>
        <v>lkekftd foKku</v>
      </c>
      <c r="C1264" s="1115"/>
      <c r="D1264" s="277" t="str">
        <f>IF('statement of marks'!DT93="","",'statement of marks'!DT93)</f>
        <v/>
      </c>
      <c r="E1264" s="277" t="str">
        <f>IF('statement of marks'!DU93="","",'statement of marks'!DU93)</f>
        <v/>
      </c>
      <c r="F1264" s="275" t="str">
        <f>IF('statement of marks'!DV93="","",'statement of marks'!DV93)</f>
        <v/>
      </c>
      <c r="G1264" s="277" t="str">
        <f>IF('statement of marks'!DW93="","",'statement of marks'!DW93)</f>
        <v/>
      </c>
      <c r="H1264" s="277" t="str">
        <f>IF('statement of marks'!DX93="","",'statement of marks'!DX93)</f>
        <v/>
      </c>
      <c r="I1264" s="275" t="str">
        <f>IF('statement of marks'!DY93="","",'statement of marks'!DY93)</f>
        <v/>
      </c>
      <c r="J1264" s="277" t="str">
        <f>IF('statement of marks'!DZ93="","",'statement of marks'!DZ93)</f>
        <v/>
      </c>
      <c r="K1264" s="277" t="str">
        <f>IF('statement of marks'!EA93="","",'statement of marks'!EA93)</f>
        <v/>
      </c>
      <c r="L1264" s="275" t="str">
        <f>IF('statement of marks'!EB93="","",'statement of marks'!EB93)</f>
        <v/>
      </c>
      <c r="M1264" s="277" t="str">
        <f>IF('statement of marks'!ED93="","",'statement of marks'!ED93)</f>
        <v/>
      </c>
      <c r="N1264" s="277" t="str">
        <f>IF('statement of marks'!EE93="","",'statement of marks'!EE93)</f>
        <v/>
      </c>
      <c r="O1264" s="275" t="str">
        <f>IF('statement of marks'!EF93="","",'statement of marks'!EF93)</f>
        <v/>
      </c>
      <c r="P1264" s="281" t="str">
        <f>IF('statement of marks'!EG93="","",'statement of marks'!EG93)</f>
        <v/>
      </c>
      <c r="Q1264" s="1126"/>
      <c r="R1264" s="1126"/>
      <c r="S1264" s="291"/>
      <c r="T1264" s="1114" t="str">
        <f>IF('statement of marks'!$DT$3="","",'statement of marks'!$DT$3)</f>
        <v>lkekftd foKku</v>
      </c>
      <c r="U1264" s="1115"/>
      <c r="V1264" s="277" t="str">
        <f>IF('statement of marks'!DT94="","",'statement of marks'!DT94)</f>
        <v/>
      </c>
      <c r="W1264" s="277" t="str">
        <f>IF('statement of marks'!DU94="","",'statement of marks'!DU94)</f>
        <v/>
      </c>
      <c r="X1264" s="275" t="str">
        <f>IF('statement of marks'!DV94="","",'statement of marks'!DV94)</f>
        <v/>
      </c>
      <c r="Y1264" s="277" t="str">
        <f>IF('statement of marks'!DW94="","",'statement of marks'!DW94)</f>
        <v/>
      </c>
      <c r="Z1264" s="277" t="str">
        <f>IF('statement of marks'!DX94="","",'statement of marks'!DX94)</f>
        <v/>
      </c>
      <c r="AA1264" s="275" t="str">
        <f>IF('statement of marks'!DY94="","",'statement of marks'!DY94)</f>
        <v/>
      </c>
      <c r="AB1264" s="277" t="str">
        <f>IF('statement of marks'!DZ94="","",'statement of marks'!DZ94)</f>
        <v/>
      </c>
      <c r="AC1264" s="277" t="str">
        <f>IF('statement of marks'!EA94="","",'statement of marks'!EA94)</f>
        <v/>
      </c>
      <c r="AD1264" s="275" t="str">
        <f>IF('statement of marks'!EB94="","",'statement of marks'!EB94)</f>
        <v/>
      </c>
      <c r="AE1264" s="277" t="str">
        <f>IF('statement of marks'!ED94="","",'statement of marks'!ED94)</f>
        <v/>
      </c>
      <c r="AF1264" s="277" t="str">
        <f>IF('statement of marks'!EE94="","",'statement of marks'!EE94)</f>
        <v/>
      </c>
      <c r="AG1264" s="275" t="str">
        <f>IF('statement of marks'!EF94="","",'statement of marks'!EF94)</f>
        <v/>
      </c>
      <c r="AH1264" s="281" t="str">
        <f>IF('statement of marks'!EG94="","",'statement of marks'!EG94)</f>
        <v/>
      </c>
    </row>
    <row r="1265" spans="1:34" ht="19" customHeight="1">
      <c r="A1265" s="291"/>
      <c r="B1265" s="1117" t="s">
        <v>271</v>
      </c>
      <c r="C1265" s="1118"/>
      <c r="D1265" s="1111" t="s">
        <v>1</v>
      </c>
      <c r="E1265" s="1111"/>
      <c r="F1265" s="1111"/>
      <c r="G1265" s="1111" t="s">
        <v>21</v>
      </c>
      <c r="H1265" s="1111"/>
      <c r="I1265" s="1111"/>
      <c r="J1265" s="1111" t="s">
        <v>272</v>
      </c>
      <c r="K1265" s="1111"/>
      <c r="L1265" s="1111"/>
      <c r="M1265" s="1111" t="s">
        <v>68</v>
      </c>
      <c r="N1265" s="1111"/>
      <c r="O1265" s="1111"/>
      <c r="P1265" s="282"/>
      <c r="Q1265" s="1126"/>
      <c r="R1265" s="1126"/>
      <c r="S1265" s="291"/>
      <c r="T1265" s="1117" t="s">
        <v>271</v>
      </c>
      <c r="U1265" s="1118"/>
      <c r="V1265" s="1111" t="s">
        <v>1</v>
      </c>
      <c r="W1265" s="1111"/>
      <c r="X1265" s="1111"/>
      <c r="Y1265" s="1111" t="s">
        <v>21</v>
      </c>
      <c r="Z1265" s="1111"/>
      <c r="AA1265" s="1111"/>
      <c r="AB1265" s="1111" t="s">
        <v>272</v>
      </c>
      <c r="AC1265" s="1111"/>
      <c r="AD1265" s="1111"/>
      <c r="AE1265" s="1111" t="s">
        <v>68</v>
      </c>
      <c r="AF1265" s="1111"/>
      <c r="AG1265" s="1111"/>
      <c r="AH1265" s="282"/>
    </row>
    <row r="1266" spans="1:34" ht="19" customHeight="1">
      <c r="A1266" s="291"/>
      <c r="B1266" s="1104" t="s">
        <v>3</v>
      </c>
      <c r="C1266" s="1105"/>
      <c r="D1266" s="1116">
        <f>IF('statement of marks'!EP$6="","",'statement of marks'!EP$6)</f>
        <v>20</v>
      </c>
      <c r="E1266" s="1116"/>
      <c r="F1266" s="1116"/>
      <c r="G1266" s="1116">
        <f>IF('statement of marks'!EQ$6="","",'statement of marks'!EQ$6)</f>
        <v>20</v>
      </c>
      <c r="H1266" s="1116"/>
      <c r="I1266" s="1116"/>
      <c r="J1266" s="1116">
        <f>IF('statement of marks'!ES$6="","",'statement of marks'!ES$6)</f>
        <v>20</v>
      </c>
      <c r="K1266" s="1116"/>
      <c r="L1266" s="1116"/>
      <c r="M1266" s="1116">
        <f>IF('statement of marks'!EY$6="","",'statement of marks'!ER$6)</f>
        <v>20</v>
      </c>
      <c r="N1266" s="1116"/>
      <c r="O1266" s="1116"/>
      <c r="P1266" s="283"/>
      <c r="Q1266" s="1126"/>
      <c r="R1266" s="1126"/>
      <c r="S1266" s="291"/>
      <c r="T1266" s="1104" t="s">
        <v>3</v>
      </c>
      <c r="U1266" s="1105"/>
      <c r="V1266" s="1116">
        <f>IF('statement of marks'!EP$6="","",'statement of marks'!EP$6)</f>
        <v>20</v>
      </c>
      <c r="W1266" s="1116"/>
      <c r="X1266" s="1116"/>
      <c r="Y1266" s="1116">
        <f>IF('statement of marks'!EQ$6="","",'statement of marks'!EQ$6)</f>
        <v>20</v>
      </c>
      <c r="Z1266" s="1116"/>
      <c r="AA1266" s="1116"/>
      <c r="AB1266" s="1116">
        <f>IF('statement of marks'!ES$6="","",'statement of marks'!ES$6)</f>
        <v>20</v>
      </c>
      <c r="AC1266" s="1116"/>
      <c r="AD1266" s="1116"/>
      <c r="AE1266" s="1116">
        <f>IF('statement of marks'!EY$6="","",'statement of marks'!ER$6)</f>
        <v>20</v>
      </c>
      <c r="AF1266" s="1116"/>
      <c r="AG1266" s="1116"/>
      <c r="AH1266" s="283"/>
    </row>
    <row r="1267" spans="1:34" ht="19" customHeight="1">
      <c r="A1267" s="291"/>
      <c r="B1267" s="1114" t="str">
        <f>IF('statement of marks'!$EP$3="","",'statement of marks'!$EP$3)</f>
        <v>dk;kZuqHko</v>
      </c>
      <c r="C1267" s="1115"/>
      <c r="D1267" s="1103" t="str">
        <f>IF('statement of marks'!EP93="","",'statement of marks'!EP93)</f>
        <v/>
      </c>
      <c r="E1267" s="1103"/>
      <c r="F1267" s="1103"/>
      <c r="G1267" s="1103" t="str">
        <f>IF('statement of marks'!EQ93="","",'statement of marks'!EQ93)</f>
        <v/>
      </c>
      <c r="H1267" s="1103"/>
      <c r="I1267" s="1103"/>
      <c r="J1267" s="1103" t="str">
        <f>IF('statement of marks'!ES93="","",'statement of marks'!ES93)</f>
        <v/>
      </c>
      <c r="K1267" s="1103"/>
      <c r="L1267" s="1103"/>
      <c r="M1267" s="1103" t="str">
        <f>IF('statement of marks'!ER93="","",'statement of marks'!ER93)</f>
        <v/>
      </c>
      <c r="N1267" s="1103"/>
      <c r="O1267" s="1103"/>
      <c r="P1267" s="284"/>
      <c r="Q1267" s="1126"/>
      <c r="R1267" s="1126"/>
      <c r="S1267" s="291"/>
      <c r="T1267" s="1114" t="str">
        <f>IF('statement of marks'!$EP$3="","",'statement of marks'!$EP$3)</f>
        <v>dk;kZuqHko</v>
      </c>
      <c r="U1267" s="1115"/>
      <c r="V1267" s="1103" t="str">
        <f>IF('statement of marks'!EP94="","",'statement of marks'!EP94)</f>
        <v/>
      </c>
      <c r="W1267" s="1103"/>
      <c r="X1267" s="1103"/>
      <c r="Y1267" s="1103" t="str">
        <f>IF('statement of marks'!EQ94="","",'statement of marks'!EQ94)</f>
        <v/>
      </c>
      <c r="Z1267" s="1103"/>
      <c r="AA1267" s="1103"/>
      <c r="AB1267" s="1103" t="str">
        <f>IF('statement of marks'!ES94="","",'statement of marks'!ES94)</f>
        <v/>
      </c>
      <c r="AC1267" s="1103"/>
      <c r="AD1267" s="1103"/>
      <c r="AE1267" s="1103" t="str">
        <f>IF('statement of marks'!ER94="","",'statement of marks'!ER94)</f>
        <v/>
      </c>
      <c r="AF1267" s="1103"/>
      <c r="AG1267" s="1103"/>
      <c r="AH1267" s="284"/>
    </row>
    <row r="1268" spans="1:34" ht="19" customHeight="1">
      <c r="A1268" s="291"/>
      <c r="B1268" s="1112" t="str">
        <f>IF('statement of marks'!$EZ$3="","",'statement of marks'!$EZ$3)</f>
        <v>dyk f'k{kk</v>
      </c>
      <c r="C1268" s="1113"/>
      <c r="D1268" s="1103" t="str">
        <f>IF('statement of marks'!EZ93="","",'statement of marks'!EZ93)</f>
        <v/>
      </c>
      <c r="E1268" s="1103"/>
      <c r="F1268" s="1103"/>
      <c r="G1268" s="1103" t="str">
        <f>IF('statement of marks'!FA93="","",'statement of marks'!FA93)</f>
        <v/>
      </c>
      <c r="H1268" s="1103"/>
      <c r="I1268" s="1103"/>
      <c r="J1268" s="1103" t="str">
        <f>IF('statement of marks'!FC93="","",'statement of marks'!FC93)</f>
        <v/>
      </c>
      <c r="K1268" s="1103"/>
      <c r="L1268" s="1103"/>
      <c r="M1268" s="1103" t="str">
        <f>IF('statement of marks'!FB93="","",'statement of marks'!FB93)</f>
        <v/>
      </c>
      <c r="N1268" s="1103"/>
      <c r="O1268" s="1103"/>
      <c r="P1268" s="284"/>
      <c r="Q1268" s="1126"/>
      <c r="R1268" s="1126"/>
      <c r="S1268" s="291"/>
      <c r="T1268" s="1112" t="str">
        <f>IF('statement of marks'!$EZ$3="","",'statement of marks'!$EZ$3)</f>
        <v>dyk f'k{kk</v>
      </c>
      <c r="U1268" s="1113"/>
      <c r="V1268" s="1103" t="str">
        <f>IF('statement of marks'!EZ94="","",'statement of marks'!EZ94)</f>
        <v/>
      </c>
      <c r="W1268" s="1103"/>
      <c r="X1268" s="1103"/>
      <c r="Y1268" s="1103" t="str">
        <f>IF('statement of marks'!FA94="","",'statement of marks'!FA94)</f>
        <v/>
      </c>
      <c r="Z1268" s="1103"/>
      <c r="AA1268" s="1103"/>
      <c r="AB1268" s="1103" t="str">
        <f>IF('statement of marks'!FC94="","",'statement of marks'!FC94)</f>
        <v/>
      </c>
      <c r="AC1268" s="1103"/>
      <c r="AD1268" s="1103"/>
      <c r="AE1268" s="1103" t="str">
        <f>IF('statement of marks'!FB94="","",'statement of marks'!FB94)</f>
        <v/>
      </c>
      <c r="AF1268" s="1103"/>
      <c r="AG1268" s="1103"/>
      <c r="AH1268" s="284"/>
    </row>
    <row r="1269" spans="1:34" ht="19" customHeight="1">
      <c r="A1269" s="291"/>
      <c r="B1269" s="1109" t="str">
        <f>IF('statement of marks'!$FJ$3="","",'statement of marks'!$FJ$3)</f>
        <v>LokLF; ,oe~ 'kkjhfjd f'k{kk</v>
      </c>
      <c r="C1269" s="1110"/>
      <c r="D1269" s="1103" t="str">
        <f>IF('statement of marks'!FJ93="","",'statement of marks'!FJ93)</f>
        <v/>
      </c>
      <c r="E1269" s="1103"/>
      <c r="F1269" s="1103"/>
      <c r="G1269" s="1103" t="str">
        <f>IF('statement of marks'!FK93="","",'statement of marks'!FK93)</f>
        <v/>
      </c>
      <c r="H1269" s="1103"/>
      <c r="I1269" s="1103"/>
      <c r="J1269" s="1103" t="str">
        <f>IF('statement of marks'!FM93="","",'statement of marks'!FM93)</f>
        <v/>
      </c>
      <c r="K1269" s="1103"/>
      <c r="L1269" s="1103"/>
      <c r="M1269" s="1103" t="str">
        <f>IF('statement of marks'!FL93="","",'statement of marks'!FL93)</f>
        <v/>
      </c>
      <c r="N1269" s="1103"/>
      <c r="O1269" s="1103"/>
      <c r="P1269" s="284"/>
      <c r="Q1269" s="1126"/>
      <c r="R1269" s="1126"/>
      <c r="S1269" s="291"/>
      <c r="T1269" s="1109" t="str">
        <f>IF('statement of marks'!$FJ$3="","",'statement of marks'!$FJ$3)</f>
        <v>LokLF; ,oe~ 'kkjhfjd f'k{kk</v>
      </c>
      <c r="U1269" s="1110"/>
      <c r="V1269" s="1103" t="str">
        <f>IF('statement of marks'!FJ94="","",'statement of marks'!FJ94)</f>
        <v/>
      </c>
      <c r="W1269" s="1103"/>
      <c r="X1269" s="1103"/>
      <c r="Y1269" s="1103" t="str">
        <f>IF('statement of marks'!FK94="","",'statement of marks'!FK94)</f>
        <v/>
      </c>
      <c r="Z1269" s="1103"/>
      <c r="AA1269" s="1103"/>
      <c r="AB1269" s="1103" t="str">
        <f>IF('statement of marks'!FM94="","",'statement of marks'!FM94)</f>
        <v/>
      </c>
      <c r="AC1269" s="1103"/>
      <c r="AD1269" s="1103"/>
      <c r="AE1269" s="1103" t="str">
        <f>IF('statement of marks'!FL94="","",'statement of marks'!FL94)</f>
        <v/>
      </c>
      <c r="AF1269" s="1103"/>
      <c r="AG1269" s="1103"/>
      <c r="AH1269" s="284"/>
    </row>
    <row r="1270" spans="1:34" ht="19" customHeight="1">
      <c r="A1270" s="291"/>
      <c r="B1270" s="1104" t="s">
        <v>273</v>
      </c>
      <c r="C1270" s="1105"/>
      <c r="D1270" s="1081" t="str">
        <f>details!$DZ$3</f>
        <v>vxLr rd</v>
      </c>
      <c r="E1270" s="1081"/>
      <c r="F1270" s="1081"/>
      <c r="G1270" s="1081" t="str">
        <f>details!$ED$3</f>
        <v>vDVwcj rd</v>
      </c>
      <c r="H1270" s="1081"/>
      <c r="I1270" s="1081"/>
      <c r="J1270" s="1081" t="str">
        <f>details!$EL$3</f>
        <v>Qjojh rd</v>
      </c>
      <c r="K1270" s="1081"/>
      <c r="L1270" s="1081"/>
      <c r="M1270" s="1081" t="str">
        <f>details!$EH$3</f>
        <v>fnlEcj rd</v>
      </c>
      <c r="N1270" s="1081"/>
      <c r="O1270" s="1081"/>
      <c r="P1270" s="284"/>
      <c r="Q1270" s="1126"/>
      <c r="R1270" s="1126"/>
      <c r="S1270" s="291"/>
      <c r="T1270" s="1104" t="s">
        <v>273</v>
      </c>
      <c r="U1270" s="1105"/>
      <c r="V1270" s="1106" t="str">
        <f>details!$DZ$3</f>
        <v>vxLr rd</v>
      </c>
      <c r="W1270" s="1107"/>
      <c r="X1270" s="1108"/>
      <c r="Y1270" s="1106" t="str">
        <f>details!$ED$3</f>
        <v>vDVwcj rd</v>
      </c>
      <c r="Z1270" s="1107"/>
      <c r="AA1270" s="1108"/>
      <c r="AB1270" s="1106" t="str">
        <f>details!$EL$3</f>
        <v>Qjojh rd</v>
      </c>
      <c r="AC1270" s="1107"/>
      <c r="AD1270" s="1108"/>
      <c r="AE1270" s="1106" t="str">
        <f>details!$EH$3</f>
        <v>fnlEcj rd</v>
      </c>
      <c r="AF1270" s="1107"/>
      <c r="AG1270" s="1108"/>
      <c r="AH1270" s="284"/>
    </row>
    <row r="1271" spans="1:34" ht="19" customHeight="1">
      <c r="A1271" s="291"/>
      <c r="B1271" s="1100" t="s">
        <v>99</v>
      </c>
      <c r="C1271" s="1101"/>
      <c r="D1271" s="1102" t="str">
        <f>IF(details!EA93="","",details!EA93)</f>
        <v/>
      </c>
      <c r="E1271" s="1102"/>
      <c r="F1271" s="1102"/>
      <c r="G1271" s="1102" t="str">
        <f>IF(details!EE93="","",details!EE93)</f>
        <v/>
      </c>
      <c r="H1271" s="1102"/>
      <c r="I1271" s="1102"/>
      <c r="J1271" s="1102" t="str">
        <f>IF(details!EM93="","",details!EM93)</f>
        <v/>
      </c>
      <c r="K1271" s="1102"/>
      <c r="L1271" s="1102"/>
      <c r="M1271" s="1102" t="str">
        <f>IF(details!EI93="","",details!EI93)</f>
        <v/>
      </c>
      <c r="N1271" s="1102"/>
      <c r="O1271" s="1102"/>
      <c r="P1271" s="295"/>
      <c r="Q1271" s="1126"/>
      <c r="R1271" s="1126"/>
      <c r="S1271" s="291"/>
      <c r="T1271" s="1100" t="s">
        <v>99</v>
      </c>
      <c r="U1271" s="1101"/>
      <c r="V1271" s="1091" t="str">
        <f>IF(details!EA94="","",details!EA94)</f>
        <v/>
      </c>
      <c r="W1271" s="1092"/>
      <c r="X1271" s="1093"/>
      <c r="Y1271" s="1091" t="str">
        <f>IF(details!EE94="","",details!EE94)</f>
        <v/>
      </c>
      <c r="Z1271" s="1092"/>
      <c r="AA1271" s="1093"/>
      <c r="AB1271" s="1091" t="str">
        <f>IF(details!EM94="","",details!EM94)</f>
        <v/>
      </c>
      <c r="AC1271" s="1092"/>
      <c r="AD1271" s="1093"/>
      <c r="AE1271" s="1091" t="str">
        <f>IF(details!EI94="","",details!EI94)</f>
        <v/>
      </c>
      <c r="AF1271" s="1092"/>
      <c r="AG1271" s="1093"/>
      <c r="AH1271" s="285"/>
    </row>
    <row r="1272" spans="1:34" ht="19" customHeight="1">
      <c r="A1272" s="292"/>
      <c r="B1272" s="1094" t="s">
        <v>15</v>
      </c>
      <c r="C1272" s="1095"/>
      <c r="D1272" s="1096" t="str">
        <f>IF(details!DZ93="","",details!DZ93)</f>
        <v/>
      </c>
      <c r="E1272" s="1096"/>
      <c r="F1272" s="1096"/>
      <c r="G1272" s="1096" t="str">
        <f>IF(details!ED93="","",details!ED93)</f>
        <v/>
      </c>
      <c r="H1272" s="1096"/>
      <c r="I1272" s="1096"/>
      <c r="J1272" s="1096" t="str">
        <f>IF(details!EL93="","",details!EL93)</f>
        <v/>
      </c>
      <c r="K1272" s="1096"/>
      <c r="L1272" s="1096"/>
      <c r="M1272" s="1096" t="str">
        <f>IF(details!EH93="","",details!EH93)</f>
        <v/>
      </c>
      <c r="N1272" s="1096"/>
      <c r="O1272" s="1096"/>
      <c r="P1272" s="296"/>
      <c r="Q1272" s="1126"/>
      <c r="R1272" s="1126"/>
      <c r="S1272" s="292"/>
      <c r="T1272" s="1094" t="s">
        <v>15</v>
      </c>
      <c r="U1272" s="1095"/>
      <c r="V1272" s="1097" t="str">
        <f>IF(details!DZ94="","",details!DZ94)</f>
        <v/>
      </c>
      <c r="W1272" s="1098"/>
      <c r="X1272" s="1099"/>
      <c r="Y1272" s="1097" t="str">
        <f>IF(details!ED94="","",details!ED94)</f>
        <v/>
      </c>
      <c r="Z1272" s="1098"/>
      <c r="AA1272" s="1099"/>
      <c r="AB1272" s="1097" t="str">
        <f>IF(details!EL94="","",details!EL94)</f>
        <v/>
      </c>
      <c r="AC1272" s="1098"/>
      <c r="AD1272" s="1099"/>
      <c r="AE1272" s="1097" t="str">
        <f>IF(details!EH94="","",details!EH94)</f>
        <v/>
      </c>
      <c r="AF1272" s="1098"/>
      <c r="AG1272" s="1099"/>
      <c r="AH1272" s="286"/>
    </row>
    <row r="1273" spans="1:34" ht="19" customHeight="1">
      <c r="A1273" s="291"/>
      <c r="B1273" s="1089" t="s">
        <v>100</v>
      </c>
      <c r="C1273" s="1090"/>
      <c r="D1273" s="1081"/>
      <c r="E1273" s="1081"/>
      <c r="F1273" s="1081"/>
      <c r="G1273" s="1081"/>
      <c r="H1273" s="1081"/>
      <c r="I1273" s="1081"/>
      <c r="J1273" s="1081"/>
      <c r="K1273" s="1081"/>
      <c r="L1273" s="1081"/>
      <c r="M1273" s="1081"/>
      <c r="N1273" s="1081"/>
      <c r="O1273" s="1081"/>
      <c r="P1273" s="287"/>
      <c r="Q1273" s="1126"/>
      <c r="R1273" s="1126"/>
      <c r="S1273" s="291"/>
      <c r="T1273" s="1089" t="s">
        <v>100</v>
      </c>
      <c r="U1273" s="1090"/>
      <c r="V1273" s="1081"/>
      <c r="W1273" s="1081"/>
      <c r="X1273" s="1081"/>
      <c r="Y1273" s="1081"/>
      <c r="Z1273" s="1081"/>
      <c r="AA1273" s="1081"/>
      <c r="AB1273" s="1081"/>
      <c r="AC1273" s="1081"/>
      <c r="AD1273" s="1081"/>
      <c r="AE1273" s="1081"/>
      <c r="AF1273" s="1081"/>
      <c r="AG1273" s="1081"/>
      <c r="AH1273" s="287"/>
    </row>
    <row r="1274" spans="1:34" ht="19" customHeight="1">
      <c r="A1274" s="291"/>
      <c r="B1274" s="1087" t="s">
        <v>80</v>
      </c>
      <c r="C1274" s="1088"/>
      <c r="D1274" s="1081"/>
      <c r="E1274" s="1081"/>
      <c r="F1274" s="1081"/>
      <c r="G1274" s="1081"/>
      <c r="H1274" s="1081"/>
      <c r="I1274" s="1081"/>
      <c r="J1274" s="1081"/>
      <c r="K1274" s="1081"/>
      <c r="L1274" s="1081"/>
      <c r="M1274" s="1081"/>
      <c r="N1274" s="1081"/>
      <c r="O1274" s="1081"/>
      <c r="P1274" s="287"/>
      <c r="Q1274" s="1126"/>
      <c r="R1274" s="1126"/>
      <c r="S1274" s="291"/>
      <c r="T1274" s="1087" t="s">
        <v>80</v>
      </c>
      <c r="U1274" s="1088"/>
      <c r="V1274" s="1081"/>
      <c r="W1274" s="1081"/>
      <c r="X1274" s="1081"/>
      <c r="Y1274" s="1081"/>
      <c r="Z1274" s="1081"/>
      <c r="AA1274" s="1081"/>
      <c r="AB1274" s="1081"/>
      <c r="AC1274" s="1081"/>
      <c r="AD1274" s="1081"/>
      <c r="AE1274" s="1081"/>
      <c r="AF1274" s="1081"/>
      <c r="AG1274" s="1081"/>
      <c r="AH1274" s="287"/>
    </row>
    <row r="1275" spans="1:34" ht="19" customHeight="1">
      <c r="A1275" s="291"/>
      <c r="B1275" s="1085" t="s">
        <v>101</v>
      </c>
      <c r="C1275" s="1086"/>
      <c r="D1275" s="1081"/>
      <c r="E1275" s="1081"/>
      <c r="F1275" s="1081"/>
      <c r="G1275" s="1081"/>
      <c r="H1275" s="1081"/>
      <c r="I1275" s="1081"/>
      <c r="J1275" s="1081"/>
      <c r="K1275" s="1081"/>
      <c r="L1275" s="1081"/>
      <c r="M1275" s="1081"/>
      <c r="N1275" s="1081"/>
      <c r="O1275" s="1081"/>
      <c r="P1275" s="287"/>
      <c r="Q1275" s="1126"/>
      <c r="R1275" s="1126"/>
      <c r="S1275" s="291"/>
      <c r="T1275" s="1085" t="s">
        <v>101</v>
      </c>
      <c r="U1275" s="1086"/>
      <c r="V1275" s="1081"/>
      <c r="W1275" s="1081"/>
      <c r="X1275" s="1081"/>
      <c r="Y1275" s="1081"/>
      <c r="Z1275" s="1081"/>
      <c r="AA1275" s="1081"/>
      <c r="AB1275" s="1081"/>
      <c r="AC1275" s="1081"/>
      <c r="AD1275" s="1081"/>
      <c r="AE1275" s="1081"/>
      <c r="AF1275" s="1081"/>
      <c r="AG1275" s="1081"/>
      <c r="AH1275" s="287"/>
    </row>
    <row r="1276" spans="1:34" ht="19" customHeight="1" thickBot="1">
      <c r="A1276" s="293"/>
      <c r="B1276" s="1082" t="s">
        <v>102</v>
      </c>
      <c r="C1276" s="1083"/>
      <c r="D1276" s="1084"/>
      <c r="E1276" s="1084"/>
      <c r="F1276" s="1084"/>
      <c r="G1276" s="1084"/>
      <c r="H1276" s="1084"/>
      <c r="I1276" s="1084"/>
      <c r="J1276" s="1084"/>
      <c r="K1276" s="1084"/>
      <c r="L1276" s="1084"/>
      <c r="M1276" s="1084"/>
      <c r="N1276" s="1084"/>
      <c r="O1276" s="1084"/>
      <c r="P1276" s="288"/>
      <c r="Q1276" s="1126"/>
      <c r="R1276" s="1126"/>
      <c r="S1276" s="293"/>
      <c r="T1276" s="1082" t="s">
        <v>102</v>
      </c>
      <c r="U1276" s="1083"/>
      <c r="V1276" s="1084"/>
      <c r="W1276" s="1084"/>
      <c r="X1276" s="1084"/>
      <c r="Y1276" s="1084"/>
      <c r="Z1276" s="1084"/>
      <c r="AA1276" s="1084"/>
      <c r="AB1276" s="1084"/>
      <c r="AC1276" s="1084"/>
      <c r="AD1276" s="1084"/>
      <c r="AE1276" s="1084"/>
      <c r="AF1276" s="1084"/>
      <c r="AG1276" s="1084"/>
      <c r="AH1276" s="288"/>
    </row>
    <row r="1277" spans="1:34" ht="19" customHeight="1">
      <c r="A1277" s="290"/>
      <c r="B1277" s="1123" t="s">
        <v>47</v>
      </c>
      <c r="C1277" s="1124"/>
      <c r="D1277" s="1124"/>
      <c r="E1277" s="1124"/>
      <c r="F1277" s="1124"/>
      <c r="G1277" s="1124"/>
      <c r="H1277" s="1124"/>
      <c r="I1277" s="1124"/>
      <c r="J1277" s="1124"/>
      <c r="K1277" s="1124"/>
      <c r="L1277" s="1124"/>
      <c r="M1277" s="1124"/>
      <c r="N1277" s="1124"/>
      <c r="O1277" s="1124"/>
      <c r="P1277" s="1125"/>
      <c r="Q1277" s="1126"/>
      <c r="R1277" s="1126"/>
      <c r="S1277" s="290"/>
      <c r="T1277" s="1123" t="s">
        <v>47</v>
      </c>
      <c r="U1277" s="1124"/>
      <c r="V1277" s="1124"/>
      <c r="W1277" s="1124"/>
      <c r="X1277" s="1124"/>
      <c r="Y1277" s="1124"/>
      <c r="Z1277" s="1124"/>
      <c r="AA1277" s="1124"/>
      <c r="AB1277" s="1124"/>
      <c r="AC1277" s="1124"/>
      <c r="AD1277" s="1124"/>
      <c r="AE1277" s="1124"/>
      <c r="AF1277" s="1124"/>
      <c r="AG1277" s="1124"/>
      <c r="AH1277" s="1125"/>
    </row>
    <row r="1278" spans="1:34" ht="19" customHeight="1">
      <c r="A1278" s="1127"/>
      <c r="B1278" s="1128" t="str">
        <f>'statement of marks'!$A$1</f>
        <v>jk- ck- ek/;fed fo|ky; uohu] fuEckgsM+k</v>
      </c>
      <c r="C1278" s="1129"/>
      <c r="D1278" s="1129"/>
      <c r="E1278" s="1129"/>
      <c r="F1278" s="1129"/>
      <c r="G1278" s="1129"/>
      <c r="H1278" s="1129"/>
      <c r="I1278" s="1129"/>
      <c r="J1278" s="1129"/>
      <c r="K1278" s="1129"/>
      <c r="L1278" s="1129"/>
      <c r="M1278" s="1129"/>
      <c r="N1278" s="1129"/>
      <c r="O1278" s="1129"/>
      <c r="P1278" s="1130"/>
      <c r="Q1278" s="1126"/>
      <c r="R1278" s="1126"/>
      <c r="S1278" s="1127"/>
      <c r="T1278" s="1128" t="str">
        <f>'statement of marks'!$A$1</f>
        <v>jk- ck- ek/;fed fo|ky; uohu] fuEckgsM+k</v>
      </c>
      <c r="U1278" s="1129"/>
      <c r="V1278" s="1129"/>
      <c r="W1278" s="1129"/>
      <c r="X1278" s="1129"/>
      <c r="Y1278" s="1129"/>
      <c r="Z1278" s="1129"/>
      <c r="AA1278" s="1129"/>
      <c r="AB1278" s="1129"/>
      <c r="AC1278" s="1129"/>
      <c r="AD1278" s="1129"/>
      <c r="AE1278" s="1129"/>
      <c r="AF1278" s="1129"/>
      <c r="AG1278" s="1129"/>
      <c r="AH1278" s="1130"/>
    </row>
    <row r="1279" spans="1:34" ht="19" customHeight="1">
      <c r="A1279" s="1127"/>
      <c r="B1279" s="1128"/>
      <c r="C1279" s="1129"/>
      <c r="D1279" s="1129"/>
      <c r="E1279" s="1129"/>
      <c r="F1279" s="1129"/>
      <c r="G1279" s="1129"/>
      <c r="H1279" s="1129"/>
      <c r="I1279" s="1129"/>
      <c r="J1279" s="1129"/>
      <c r="K1279" s="1129"/>
      <c r="L1279" s="1129"/>
      <c r="M1279" s="1129"/>
      <c r="N1279" s="1129"/>
      <c r="O1279" s="1129"/>
      <c r="P1279" s="1130"/>
      <c r="Q1279" s="1126"/>
      <c r="R1279" s="1126"/>
      <c r="S1279" s="1127"/>
      <c r="T1279" s="1128"/>
      <c r="U1279" s="1129"/>
      <c r="V1279" s="1129"/>
      <c r="W1279" s="1129"/>
      <c r="X1279" s="1129"/>
      <c r="Y1279" s="1129"/>
      <c r="Z1279" s="1129"/>
      <c r="AA1279" s="1129"/>
      <c r="AB1279" s="1129"/>
      <c r="AC1279" s="1129"/>
      <c r="AD1279" s="1129"/>
      <c r="AE1279" s="1129"/>
      <c r="AF1279" s="1129"/>
      <c r="AG1279" s="1129"/>
      <c r="AH1279" s="1130"/>
    </row>
    <row r="1280" spans="1:34" ht="19" customHeight="1">
      <c r="A1280" s="291"/>
      <c r="B1280" s="1131" t="s">
        <v>96</v>
      </c>
      <c r="C1280" s="1132"/>
      <c r="D1280" s="1119" t="str">
        <f>'statement of marks'!$H$3</f>
        <v>2015-16</v>
      </c>
      <c r="E1280" s="1119"/>
      <c r="F1280" s="1119"/>
      <c r="G1280" s="1119"/>
      <c r="H1280" s="1119"/>
      <c r="I1280" s="1119"/>
      <c r="J1280" s="1119"/>
      <c r="K1280" s="1119"/>
      <c r="L1280" s="1119"/>
      <c r="M1280" s="1119"/>
      <c r="N1280" s="1119"/>
      <c r="O1280" s="1119"/>
      <c r="P1280" s="1120"/>
      <c r="Q1280" s="1126"/>
      <c r="R1280" s="1126"/>
      <c r="S1280" s="291"/>
      <c r="T1280" s="1131" t="s">
        <v>96</v>
      </c>
      <c r="U1280" s="1132"/>
      <c r="V1280" s="1119" t="str">
        <f>'statement of marks'!$H$3</f>
        <v>2015-16</v>
      </c>
      <c r="W1280" s="1119"/>
      <c r="X1280" s="1119"/>
      <c r="Y1280" s="1119"/>
      <c r="Z1280" s="1119"/>
      <c r="AA1280" s="1119"/>
      <c r="AB1280" s="1119"/>
      <c r="AC1280" s="1119"/>
      <c r="AD1280" s="1119"/>
      <c r="AE1280" s="1119"/>
      <c r="AF1280" s="1119"/>
      <c r="AG1280" s="1119"/>
      <c r="AH1280" s="1120"/>
    </row>
    <row r="1281" spans="1:34" ht="19" customHeight="1">
      <c r="A1281" s="291"/>
      <c r="B1281" s="1114" t="s">
        <v>218</v>
      </c>
      <c r="C1281" s="1115"/>
      <c r="D1281" s="1115" t="str">
        <f>IF('statement of marks'!J95="","",'statement of marks'!J95)</f>
        <v/>
      </c>
      <c r="E1281" s="1115"/>
      <c r="F1281" s="1115"/>
      <c r="G1281" s="1115"/>
      <c r="H1281" s="1115"/>
      <c r="I1281" s="1115"/>
      <c r="J1281" s="1115"/>
      <c r="K1281" s="1115"/>
      <c r="L1281" s="1115"/>
      <c r="M1281" s="1115"/>
      <c r="N1281" s="1115"/>
      <c r="O1281" s="1115"/>
      <c r="P1281" s="1133"/>
      <c r="Q1281" s="1126"/>
      <c r="R1281" s="1126"/>
      <c r="S1281" s="291"/>
      <c r="T1281" s="1114" t="s">
        <v>218</v>
      </c>
      <c r="U1281" s="1115"/>
      <c r="V1281" s="1115" t="str">
        <f>IF('statement of marks'!J96="","",'statement of marks'!J96)</f>
        <v/>
      </c>
      <c r="W1281" s="1115"/>
      <c r="X1281" s="1115"/>
      <c r="Y1281" s="1115"/>
      <c r="Z1281" s="1115"/>
      <c r="AA1281" s="1115"/>
      <c r="AB1281" s="1115"/>
      <c r="AC1281" s="1115"/>
      <c r="AD1281" s="1115"/>
      <c r="AE1281" s="1115"/>
      <c r="AF1281" s="1115"/>
      <c r="AG1281" s="1115"/>
      <c r="AH1281" s="1133"/>
    </row>
    <row r="1282" spans="1:34" ht="19" customHeight="1">
      <c r="A1282" s="291"/>
      <c r="B1282" s="1114" t="s">
        <v>219</v>
      </c>
      <c r="C1282" s="1115"/>
      <c r="D1282" s="1115" t="str">
        <f>IF('statement of marks'!K95="","",'statement of marks'!K95)</f>
        <v/>
      </c>
      <c r="E1282" s="1115"/>
      <c r="F1282" s="1115"/>
      <c r="G1282" s="1115"/>
      <c r="H1282" s="1115"/>
      <c r="I1282" s="1115"/>
      <c r="J1282" s="1115"/>
      <c r="K1282" s="1115"/>
      <c r="L1282" s="1115"/>
      <c r="M1282" s="1115"/>
      <c r="N1282" s="1115"/>
      <c r="O1282" s="1115"/>
      <c r="P1282" s="1133"/>
      <c r="Q1282" s="1126"/>
      <c r="R1282" s="1126"/>
      <c r="S1282" s="291"/>
      <c r="T1282" s="1114" t="s">
        <v>219</v>
      </c>
      <c r="U1282" s="1115"/>
      <c r="V1282" s="1115" t="str">
        <f>IF('statement of marks'!K96="","",'statement of marks'!K96)</f>
        <v/>
      </c>
      <c r="W1282" s="1115"/>
      <c r="X1282" s="1115"/>
      <c r="Y1282" s="1115"/>
      <c r="Z1282" s="1115"/>
      <c r="AA1282" s="1115"/>
      <c r="AB1282" s="1115"/>
      <c r="AC1282" s="1115"/>
      <c r="AD1282" s="1115"/>
      <c r="AE1282" s="1115"/>
      <c r="AF1282" s="1115"/>
      <c r="AG1282" s="1115"/>
      <c r="AH1282" s="1133"/>
    </row>
    <row r="1283" spans="1:34" ht="19" customHeight="1">
      <c r="A1283" s="291"/>
      <c r="B1283" s="1114" t="s">
        <v>220</v>
      </c>
      <c r="C1283" s="1115"/>
      <c r="D1283" s="1115" t="str">
        <f>IF('statement of marks'!L95="","",'statement of marks'!L95)</f>
        <v/>
      </c>
      <c r="E1283" s="1115"/>
      <c r="F1283" s="1115"/>
      <c r="G1283" s="1115"/>
      <c r="H1283" s="1115"/>
      <c r="I1283" s="1115"/>
      <c r="J1283" s="1115"/>
      <c r="K1283" s="1115"/>
      <c r="L1283" s="1115"/>
      <c r="M1283" s="1115"/>
      <c r="N1283" s="1115"/>
      <c r="O1283" s="1115"/>
      <c r="P1283" s="1133"/>
      <c r="Q1283" s="1126"/>
      <c r="R1283" s="1126"/>
      <c r="S1283" s="291"/>
      <c r="T1283" s="1114" t="s">
        <v>220</v>
      </c>
      <c r="U1283" s="1115"/>
      <c r="V1283" s="1115" t="str">
        <f>IF('statement of marks'!L96="","",'statement of marks'!L96)</f>
        <v/>
      </c>
      <c r="W1283" s="1115"/>
      <c r="X1283" s="1115"/>
      <c r="Y1283" s="1115"/>
      <c r="Z1283" s="1115"/>
      <c r="AA1283" s="1115"/>
      <c r="AB1283" s="1115"/>
      <c r="AC1283" s="1115"/>
      <c r="AD1283" s="1115"/>
      <c r="AE1283" s="1115"/>
      <c r="AF1283" s="1115"/>
      <c r="AG1283" s="1115"/>
      <c r="AH1283" s="1133"/>
    </row>
    <row r="1284" spans="1:34" ht="19" customHeight="1">
      <c r="A1284" s="291"/>
      <c r="B1284" s="1114" t="s">
        <v>221</v>
      </c>
      <c r="C1284" s="1115"/>
      <c r="D1284" s="1119" t="str">
        <f>'statement of marks'!$G$3</f>
        <v>6 A</v>
      </c>
      <c r="E1284" s="1119"/>
      <c r="F1284" s="1119"/>
      <c r="G1284" s="1119"/>
      <c r="H1284" s="1115" t="s">
        <v>9</v>
      </c>
      <c r="I1284" s="1115"/>
      <c r="J1284" s="1115"/>
      <c r="K1284" s="1115"/>
      <c r="L1284" s="1115"/>
      <c r="M1284" s="1119" t="str">
        <f>IF('statement of marks'!D95="","",'statement of marks'!D95)</f>
        <v/>
      </c>
      <c r="N1284" s="1119"/>
      <c r="O1284" s="1119"/>
      <c r="P1284" s="1120"/>
      <c r="Q1284" s="1126"/>
      <c r="R1284" s="1126"/>
      <c r="S1284" s="291"/>
      <c r="T1284" s="1114" t="s">
        <v>221</v>
      </c>
      <c r="U1284" s="1115"/>
      <c r="V1284" s="1119" t="str">
        <f>'statement of marks'!$G$3</f>
        <v>6 A</v>
      </c>
      <c r="W1284" s="1119"/>
      <c r="X1284" s="1119"/>
      <c r="Y1284" s="1119"/>
      <c r="Z1284" s="1115" t="s">
        <v>9</v>
      </c>
      <c r="AA1284" s="1115"/>
      <c r="AB1284" s="1115"/>
      <c r="AC1284" s="1115"/>
      <c r="AD1284" s="1115"/>
      <c r="AE1284" s="1119" t="str">
        <f>IF('statement of marks'!D96="","",'statement of marks'!D96)</f>
        <v/>
      </c>
      <c r="AF1284" s="1119"/>
      <c r="AG1284" s="1119"/>
      <c r="AH1284" s="1120"/>
    </row>
    <row r="1285" spans="1:34" ht="19" customHeight="1">
      <c r="A1285" s="291"/>
      <c r="B1285" s="1114" t="s">
        <v>222</v>
      </c>
      <c r="C1285" s="1115"/>
      <c r="D1285" s="1119" t="str">
        <f>IF('statement of marks'!F95="","",'statement of marks'!F95)</f>
        <v/>
      </c>
      <c r="E1285" s="1119"/>
      <c r="F1285" s="1119"/>
      <c r="G1285" s="1119"/>
      <c r="H1285" s="1115" t="s">
        <v>0</v>
      </c>
      <c r="I1285" s="1115"/>
      <c r="J1285" s="1115"/>
      <c r="K1285" s="1115"/>
      <c r="L1285" s="1115"/>
      <c r="M1285" s="1121" t="str">
        <f>IF('statement of marks'!H95="","",'statement of marks'!H95)</f>
        <v/>
      </c>
      <c r="N1285" s="1121"/>
      <c r="O1285" s="1121"/>
      <c r="P1285" s="1122"/>
      <c r="Q1285" s="1126"/>
      <c r="R1285" s="1126"/>
      <c r="S1285" s="291"/>
      <c r="T1285" s="1114" t="s">
        <v>222</v>
      </c>
      <c r="U1285" s="1115"/>
      <c r="V1285" s="1119" t="str">
        <f>IF('statement of marks'!F96="","",'statement of marks'!F96)</f>
        <v/>
      </c>
      <c r="W1285" s="1119"/>
      <c r="X1285" s="1119"/>
      <c r="Y1285" s="1119"/>
      <c r="Z1285" s="1115" t="s">
        <v>0</v>
      </c>
      <c r="AA1285" s="1115"/>
      <c r="AB1285" s="1115"/>
      <c r="AC1285" s="1115"/>
      <c r="AD1285" s="1115"/>
      <c r="AE1285" s="1121" t="str">
        <f>IF('statement of marks'!H96="","",'statement of marks'!H96)</f>
        <v/>
      </c>
      <c r="AF1285" s="1121"/>
      <c r="AG1285" s="1121"/>
      <c r="AH1285" s="1122"/>
    </row>
    <row r="1286" spans="1:34" ht="19" customHeight="1">
      <c r="A1286" s="291"/>
      <c r="B1286" s="289" t="s">
        <v>28</v>
      </c>
      <c r="C1286" s="279" t="s">
        <v>97</v>
      </c>
      <c r="D1286" s="1111" t="s">
        <v>1</v>
      </c>
      <c r="E1286" s="1111"/>
      <c r="F1286" s="1111"/>
      <c r="G1286" s="1111" t="s">
        <v>21</v>
      </c>
      <c r="H1286" s="1111"/>
      <c r="I1286" s="1111"/>
      <c r="J1286" s="1111" t="s">
        <v>68</v>
      </c>
      <c r="K1286" s="1111"/>
      <c r="L1286" s="1111"/>
      <c r="M1286" s="1111" t="s">
        <v>98</v>
      </c>
      <c r="N1286" s="1111"/>
      <c r="O1286" s="1111"/>
      <c r="P1286" s="280" t="s">
        <v>278</v>
      </c>
      <c r="Q1286" s="1126"/>
      <c r="R1286" s="1126"/>
      <c r="S1286" s="291"/>
      <c r="T1286" s="289" t="s">
        <v>28</v>
      </c>
      <c r="U1286" s="279" t="s">
        <v>97</v>
      </c>
      <c r="V1286" s="1111" t="s">
        <v>1</v>
      </c>
      <c r="W1286" s="1111"/>
      <c r="X1286" s="1111"/>
      <c r="Y1286" s="1111" t="s">
        <v>21</v>
      </c>
      <c r="Z1286" s="1111"/>
      <c r="AA1286" s="1111"/>
      <c r="AB1286" s="1111" t="s">
        <v>68</v>
      </c>
      <c r="AC1286" s="1111"/>
      <c r="AD1286" s="1111"/>
      <c r="AE1286" s="1111" t="s">
        <v>98</v>
      </c>
      <c r="AF1286" s="1111"/>
      <c r="AG1286" s="1111"/>
      <c r="AH1286" s="280" t="s">
        <v>278</v>
      </c>
    </row>
    <row r="1287" spans="1:34" ht="19" customHeight="1">
      <c r="A1287" s="291"/>
      <c r="B1287" s="1104" t="s">
        <v>3</v>
      </c>
      <c r="C1287" s="1105"/>
      <c r="D1287" s="312">
        <f>IF('statement of marks'!M$6="","",'statement of marks'!M$6)</f>
        <v>5</v>
      </c>
      <c r="E1287" s="312">
        <f>IF('statement of marks'!N$6="","",'statement of marks'!N$6)</f>
        <v>5</v>
      </c>
      <c r="F1287" s="312">
        <f>IF('statement of marks'!O$6="","",'statement of marks'!O$6)</f>
        <v>10</v>
      </c>
      <c r="G1287" s="312">
        <f>IF('statement of marks'!P$6="","",'statement of marks'!P$6)</f>
        <v>5</v>
      </c>
      <c r="H1287" s="312">
        <f>IF('statement of marks'!Q$6="","",'statement of marks'!Q$6)</f>
        <v>5</v>
      </c>
      <c r="I1287" s="312">
        <f>IF('statement of marks'!R$6="","",'statement of marks'!R$6)</f>
        <v>10</v>
      </c>
      <c r="J1287" s="312">
        <f>IF('statement of marks'!S$6="","",'statement of marks'!S$6)</f>
        <v>5</v>
      </c>
      <c r="K1287" s="312">
        <f>IF('statement of marks'!T$6="","",'statement of marks'!T$6)</f>
        <v>5</v>
      </c>
      <c r="L1287" s="312">
        <f>IF('statement of marks'!U$6="","",'statement of marks'!U$6)</f>
        <v>10</v>
      </c>
      <c r="M1287" s="312">
        <f>IF('statement of marks'!W$6="","",'statement of marks'!W$6)</f>
        <v>50</v>
      </c>
      <c r="N1287" s="312">
        <f>IF('statement of marks'!X$6="","",'statement of marks'!X$6)</f>
        <v>20</v>
      </c>
      <c r="O1287" s="312">
        <f>IF('statement of marks'!Y$6="","",'statement of marks'!Y$6)</f>
        <v>70</v>
      </c>
      <c r="P1287" s="281">
        <f>IF('statement of marks'!Z$6="","",'statement of marks'!Z$6)</f>
        <v>100</v>
      </c>
      <c r="Q1287" s="1126"/>
      <c r="R1287" s="1126"/>
      <c r="S1287" s="291"/>
      <c r="T1287" s="1104" t="s">
        <v>3</v>
      </c>
      <c r="U1287" s="1105"/>
      <c r="V1287" s="312">
        <f>IF('statement of marks'!M$6="","",'statement of marks'!M$6)</f>
        <v>5</v>
      </c>
      <c r="W1287" s="312">
        <f>IF('statement of marks'!N$6="","",'statement of marks'!N$6)</f>
        <v>5</v>
      </c>
      <c r="X1287" s="312">
        <f>IF('statement of marks'!O$6="","",'statement of marks'!O$6)</f>
        <v>10</v>
      </c>
      <c r="Y1287" s="312">
        <f>IF('statement of marks'!P$6="","",'statement of marks'!P$6)</f>
        <v>5</v>
      </c>
      <c r="Z1287" s="312">
        <f>IF('statement of marks'!Q$6="","",'statement of marks'!Q$6)</f>
        <v>5</v>
      </c>
      <c r="AA1287" s="312">
        <f>IF('statement of marks'!R$6="","",'statement of marks'!R$6)</f>
        <v>10</v>
      </c>
      <c r="AB1287" s="312">
        <f>IF('statement of marks'!S$6="","",'statement of marks'!S$6)</f>
        <v>5</v>
      </c>
      <c r="AC1287" s="312">
        <f>IF('statement of marks'!T$6="","",'statement of marks'!T$6)</f>
        <v>5</v>
      </c>
      <c r="AD1287" s="312">
        <f>IF('statement of marks'!U$6="","",'statement of marks'!U$6)</f>
        <v>10</v>
      </c>
      <c r="AE1287" s="312">
        <f>IF('statement of marks'!W$6="","",'statement of marks'!W$6)</f>
        <v>50</v>
      </c>
      <c r="AF1287" s="312">
        <f>IF('statement of marks'!X$6="","",'statement of marks'!X$6)</f>
        <v>20</v>
      </c>
      <c r="AG1287" s="312">
        <f>IF('statement of marks'!Y$6="","",'statement of marks'!Y$6)</f>
        <v>70</v>
      </c>
      <c r="AH1287" s="281">
        <f>IF('statement of marks'!Z$6="","",'statement of marks'!Z$6)</f>
        <v>100</v>
      </c>
    </row>
    <row r="1288" spans="1:34" ht="19" customHeight="1">
      <c r="A1288" s="291"/>
      <c r="B1288" s="1114" t="str">
        <f>IF('statement of marks'!$M$3="","",'statement of marks'!$M$3)</f>
        <v>fgUnh</v>
      </c>
      <c r="C1288" s="1115"/>
      <c r="D1288" s="277" t="str">
        <f>IF('statement of marks'!M95="","",'statement of marks'!M95)</f>
        <v/>
      </c>
      <c r="E1288" s="277" t="str">
        <f>IF('statement of marks'!N95="","",'statement of marks'!N95)</f>
        <v/>
      </c>
      <c r="F1288" s="275" t="str">
        <f>IF('statement of marks'!O95="","",'statement of marks'!O95)</f>
        <v/>
      </c>
      <c r="G1288" s="277" t="str">
        <f>IF('statement of marks'!P95="","",'statement of marks'!P95)</f>
        <v/>
      </c>
      <c r="H1288" s="277" t="str">
        <f>IF('statement of marks'!Q95="","",'statement of marks'!Q95)</f>
        <v/>
      </c>
      <c r="I1288" s="275" t="str">
        <f>IF('statement of marks'!R95="","",'statement of marks'!R95)</f>
        <v/>
      </c>
      <c r="J1288" s="277" t="str">
        <f>IF('statement of marks'!S95="","",'statement of marks'!S95)</f>
        <v/>
      </c>
      <c r="K1288" s="277" t="str">
        <f>IF('statement of marks'!T95="","",'statement of marks'!T95)</f>
        <v/>
      </c>
      <c r="L1288" s="275" t="str">
        <f>IF('statement of marks'!U95="","",'statement of marks'!U95)</f>
        <v/>
      </c>
      <c r="M1288" s="277" t="str">
        <f>IF('statement of marks'!W95="","",'statement of marks'!W95)</f>
        <v/>
      </c>
      <c r="N1288" s="277" t="str">
        <f>IF('statement of marks'!X95="","",'statement of marks'!X95)</f>
        <v/>
      </c>
      <c r="O1288" s="275" t="str">
        <f>IF('statement of marks'!Y95="","",'statement of marks'!Y95)</f>
        <v/>
      </c>
      <c r="P1288" s="281" t="str">
        <f>IF('statement of marks'!Z95="","",'statement of marks'!Z95)</f>
        <v/>
      </c>
      <c r="Q1288" s="1126"/>
      <c r="R1288" s="1126"/>
      <c r="S1288" s="291"/>
      <c r="T1288" s="1114" t="str">
        <f>IF('statement of marks'!$M$3="","",'statement of marks'!$M$3)</f>
        <v>fgUnh</v>
      </c>
      <c r="U1288" s="1115"/>
      <c r="V1288" s="277" t="str">
        <f>IF('statement of marks'!M96="","",'statement of marks'!M96)</f>
        <v/>
      </c>
      <c r="W1288" s="277" t="str">
        <f>IF('statement of marks'!N96="","",'statement of marks'!N96)</f>
        <v/>
      </c>
      <c r="X1288" s="275" t="str">
        <f>IF('statement of marks'!O96="","",'statement of marks'!O96)</f>
        <v/>
      </c>
      <c r="Y1288" s="277" t="str">
        <f>IF('statement of marks'!P96="","",'statement of marks'!P96)</f>
        <v/>
      </c>
      <c r="Z1288" s="277" t="str">
        <f>IF('statement of marks'!Q96="","",'statement of marks'!Q96)</f>
        <v/>
      </c>
      <c r="AA1288" s="275" t="str">
        <f>IF('statement of marks'!R96="","",'statement of marks'!R96)</f>
        <v/>
      </c>
      <c r="AB1288" s="277" t="str">
        <f>IF('statement of marks'!S96="","",'statement of marks'!S96)</f>
        <v/>
      </c>
      <c r="AC1288" s="277" t="str">
        <f>IF('statement of marks'!T96="","",'statement of marks'!T96)</f>
        <v/>
      </c>
      <c r="AD1288" s="275" t="str">
        <f>IF('statement of marks'!U96="","",'statement of marks'!U96)</f>
        <v/>
      </c>
      <c r="AE1288" s="277" t="str">
        <f>IF('statement of marks'!W96="","",'statement of marks'!W96)</f>
        <v/>
      </c>
      <c r="AF1288" s="277" t="str">
        <f>IF('statement of marks'!X96="","",'statement of marks'!X96)</f>
        <v/>
      </c>
      <c r="AG1288" s="275" t="str">
        <f>IF('statement of marks'!Y96="","",'statement of marks'!Y96)</f>
        <v/>
      </c>
      <c r="AH1288" s="281" t="str">
        <f>IF('statement of marks'!Z96="","",'statement of marks'!Z96)</f>
        <v/>
      </c>
    </row>
    <row r="1289" spans="1:34" ht="19" customHeight="1">
      <c r="A1289" s="291"/>
      <c r="B1289" s="1114" t="str">
        <f>IF('statement of marks'!$AI$3="","",'statement of marks'!$AI$3)</f>
        <v>vaxszth</v>
      </c>
      <c r="C1289" s="1115"/>
      <c r="D1289" s="277" t="str">
        <f>IF('statement of marks'!AI95="","",'statement of marks'!AI95)</f>
        <v/>
      </c>
      <c r="E1289" s="277" t="str">
        <f>IF('statement of marks'!AJ95="","",'statement of marks'!AJ95)</f>
        <v/>
      </c>
      <c r="F1289" s="275" t="str">
        <f>IF('statement of marks'!AK95="","",'statement of marks'!AK95)</f>
        <v/>
      </c>
      <c r="G1289" s="277" t="str">
        <f>IF('statement of marks'!AL95="","",'statement of marks'!AL95)</f>
        <v/>
      </c>
      <c r="H1289" s="277" t="str">
        <f>IF('statement of marks'!AM95="","",'statement of marks'!AM95)</f>
        <v/>
      </c>
      <c r="I1289" s="275" t="str">
        <f>IF('statement of marks'!AN95="","",'statement of marks'!AN95)</f>
        <v/>
      </c>
      <c r="J1289" s="277" t="str">
        <f>IF('statement of marks'!AO95="","",'statement of marks'!AO95)</f>
        <v/>
      </c>
      <c r="K1289" s="277" t="str">
        <f>IF('statement of marks'!AP95="","",'statement of marks'!AP95)</f>
        <v/>
      </c>
      <c r="L1289" s="275" t="str">
        <f>IF('statement of marks'!AQ95="","",'statement of marks'!AQ95)</f>
        <v/>
      </c>
      <c r="M1289" s="277" t="str">
        <f>IF('statement of marks'!AS95="","",'statement of marks'!AS95)</f>
        <v/>
      </c>
      <c r="N1289" s="277" t="str">
        <f>IF('statement of marks'!AT95="","",'statement of marks'!AT95)</f>
        <v/>
      </c>
      <c r="O1289" s="275" t="str">
        <f>IF('statement of marks'!AU95="","",'statement of marks'!AU95)</f>
        <v/>
      </c>
      <c r="P1289" s="281" t="str">
        <f>IF('statement of marks'!AV95="","",'statement of marks'!AV95)</f>
        <v/>
      </c>
      <c r="Q1289" s="1126"/>
      <c r="R1289" s="1126"/>
      <c r="S1289" s="291"/>
      <c r="T1289" s="1114" t="str">
        <f>IF('statement of marks'!$AI$3="","",'statement of marks'!$AI$3)</f>
        <v>vaxszth</v>
      </c>
      <c r="U1289" s="1115"/>
      <c r="V1289" s="277" t="str">
        <f>IF('statement of marks'!AI96="","",'statement of marks'!AI96)</f>
        <v/>
      </c>
      <c r="W1289" s="277" t="str">
        <f>IF('statement of marks'!AJ96="","",'statement of marks'!AJ96)</f>
        <v/>
      </c>
      <c r="X1289" s="275" t="str">
        <f>IF('statement of marks'!AK96="","",'statement of marks'!AK96)</f>
        <v/>
      </c>
      <c r="Y1289" s="277" t="str">
        <f>IF('statement of marks'!AL96="","",'statement of marks'!AL96)</f>
        <v/>
      </c>
      <c r="Z1289" s="277" t="str">
        <f>IF('statement of marks'!AM96="","",'statement of marks'!AM96)</f>
        <v/>
      </c>
      <c r="AA1289" s="275" t="str">
        <f>IF('statement of marks'!AN96="","",'statement of marks'!AN96)</f>
        <v/>
      </c>
      <c r="AB1289" s="277" t="str">
        <f>IF('statement of marks'!AO96="","",'statement of marks'!AO96)</f>
        <v/>
      </c>
      <c r="AC1289" s="277" t="str">
        <f>IF('statement of marks'!AP96="","",'statement of marks'!AP96)</f>
        <v/>
      </c>
      <c r="AD1289" s="275" t="str">
        <f>IF('statement of marks'!AQ96="","",'statement of marks'!AQ96)</f>
        <v/>
      </c>
      <c r="AE1289" s="277" t="str">
        <f>IF('statement of marks'!AS96="","",'statement of marks'!AS96)</f>
        <v/>
      </c>
      <c r="AF1289" s="277" t="str">
        <f>IF('statement of marks'!AT96="","",'statement of marks'!AT96)</f>
        <v/>
      </c>
      <c r="AG1289" s="275" t="str">
        <f>IF('statement of marks'!AU96="","",'statement of marks'!AU96)</f>
        <v/>
      </c>
      <c r="AH1289" s="281" t="str">
        <f>IF('statement of marks'!AV96="","",'statement of marks'!AV96)</f>
        <v/>
      </c>
    </row>
    <row r="1290" spans="1:34" ht="19" customHeight="1">
      <c r="A1290" s="291"/>
      <c r="B1290" s="1114" t="str">
        <f>IF('statement of marks'!BE95="s","laLd`r",IF('statement of marks'!BE95="u","mnwZ",IF('statement of marks'!BE95="g","xqtjkrh",IF('statement of marks'!BE95="p","iatkch",IF('statement of marks'!BE95="sd","fla/kh","r`rh; Hkk""kk")))))</f>
        <v>r`rh; Hkk"kk</v>
      </c>
      <c r="C1290" s="1115"/>
      <c r="D1290" s="277" t="str">
        <f>IF('statement of marks'!BF95="","",'statement of marks'!BF95)</f>
        <v/>
      </c>
      <c r="E1290" s="277" t="str">
        <f>IF('statement of marks'!BG95="","",'statement of marks'!BG95)</f>
        <v/>
      </c>
      <c r="F1290" s="275" t="str">
        <f>IF('statement of marks'!BH95="","",'statement of marks'!BH95)</f>
        <v/>
      </c>
      <c r="G1290" s="277" t="str">
        <f>IF('statement of marks'!BI95="","",'statement of marks'!BI95)</f>
        <v/>
      </c>
      <c r="H1290" s="277" t="str">
        <f>IF('statement of marks'!BJ95="","",'statement of marks'!BJ95)</f>
        <v/>
      </c>
      <c r="I1290" s="275" t="str">
        <f>IF('statement of marks'!BK95="","",'statement of marks'!BK95)</f>
        <v/>
      </c>
      <c r="J1290" s="277" t="str">
        <f>IF('statement of marks'!BL95="","",'statement of marks'!BL95)</f>
        <v/>
      </c>
      <c r="K1290" s="277" t="str">
        <f>IF('statement of marks'!BM95="","",'statement of marks'!BM95)</f>
        <v/>
      </c>
      <c r="L1290" s="275" t="str">
        <f>IF('statement of marks'!BN95="","",'statement of marks'!BN95)</f>
        <v/>
      </c>
      <c r="M1290" s="277" t="str">
        <f>IF('statement of marks'!BP95="","",'statement of marks'!BP95)</f>
        <v/>
      </c>
      <c r="N1290" s="277" t="str">
        <f>IF('statement of marks'!BQ95="","",'statement of marks'!BQ95)</f>
        <v/>
      </c>
      <c r="O1290" s="275" t="str">
        <f>IF('statement of marks'!BR95="","",'statement of marks'!BR95)</f>
        <v/>
      </c>
      <c r="P1290" s="281" t="str">
        <f>IF('statement of marks'!BS95="","",'statement of marks'!BS95)</f>
        <v/>
      </c>
      <c r="Q1290" s="1126"/>
      <c r="R1290" s="1126"/>
      <c r="S1290" s="291"/>
      <c r="T1290" s="1114" t="str">
        <f>IF('statement of marks'!BE96="s","laLd`r",IF('statement of marks'!BE96="u","mnwZ",IF('statement of marks'!BE96="g","xqtjkrh",IF('statement of marks'!BE96="p","iatkch",IF('statement of marks'!BE96="sd","fla/kh","r`rh; Hkk""kk")))))</f>
        <v>r`rh; Hkk"kk</v>
      </c>
      <c r="U1290" s="1115"/>
      <c r="V1290" s="277" t="str">
        <f>IF('statement of marks'!BF96="","",'statement of marks'!BF96)</f>
        <v/>
      </c>
      <c r="W1290" s="277" t="str">
        <f>IF('statement of marks'!BG96="","",'statement of marks'!BG96)</f>
        <v/>
      </c>
      <c r="X1290" s="275" t="str">
        <f>IF('statement of marks'!BH96="","",'statement of marks'!BH96)</f>
        <v/>
      </c>
      <c r="Y1290" s="277" t="str">
        <f>IF('statement of marks'!BI96="","",'statement of marks'!BI96)</f>
        <v/>
      </c>
      <c r="Z1290" s="277" t="str">
        <f>IF('statement of marks'!BJ96="","",'statement of marks'!BJ96)</f>
        <v/>
      </c>
      <c r="AA1290" s="275" t="str">
        <f>IF('statement of marks'!BK96="","",'statement of marks'!BK96)</f>
        <v/>
      </c>
      <c r="AB1290" s="277" t="str">
        <f>IF('statement of marks'!BL96="","",'statement of marks'!BL96)</f>
        <v/>
      </c>
      <c r="AC1290" s="277" t="str">
        <f>IF('statement of marks'!BM96="","",'statement of marks'!BM96)</f>
        <v/>
      </c>
      <c r="AD1290" s="275" t="str">
        <f>IF('statement of marks'!BN96="","",'statement of marks'!BN96)</f>
        <v/>
      </c>
      <c r="AE1290" s="277" t="str">
        <f>IF('statement of marks'!BP96="","",'statement of marks'!BP96)</f>
        <v/>
      </c>
      <c r="AF1290" s="277" t="str">
        <f>IF('statement of marks'!BQ96="","",'statement of marks'!BQ96)</f>
        <v/>
      </c>
      <c r="AG1290" s="275" t="str">
        <f>IF('statement of marks'!BR96="","",'statement of marks'!BR96)</f>
        <v/>
      </c>
      <c r="AH1290" s="281" t="str">
        <f>IF('statement of marks'!BS96="","",'statement of marks'!BS96)</f>
        <v/>
      </c>
    </row>
    <row r="1291" spans="1:34" ht="19" customHeight="1">
      <c r="A1291" s="291"/>
      <c r="B1291" s="1114" t="str">
        <f>IF('statement of marks'!$CB$3="","",'statement of marks'!$CB$3)</f>
        <v>xf.kr</v>
      </c>
      <c r="C1291" s="1115"/>
      <c r="D1291" s="277" t="str">
        <f>IF('statement of marks'!CB95="","",'statement of marks'!CB95)</f>
        <v/>
      </c>
      <c r="E1291" s="277" t="str">
        <f>IF('statement of marks'!CC95="","",'statement of marks'!CC95)</f>
        <v/>
      </c>
      <c r="F1291" s="275" t="str">
        <f>IF('statement of marks'!CD95="","",'statement of marks'!CD95)</f>
        <v/>
      </c>
      <c r="G1291" s="277" t="str">
        <f>IF('statement of marks'!CE95="","",'statement of marks'!CE95)</f>
        <v/>
      </c>
      <c r="H1291" s="277" t="str">
        <f>IF('statement of marks'!CF95="","",'statement of marks'!CF95)</f>
        <v/>
      </c>
      <c r="I1291" s="275" t="str">
        <f>IF('statement of marks'!CG95="","",'statement of marks'!CG95)</f>
        <v/>
      </c>
      <c r="J1291" s="277" t="str">
        <f>IF('statement of marks'!CH95="","",'statement of marks'!CH95)</f>
        <v/>
      </c>
      <c r="K1291" s="277" t="str">
        <f>IF('statement of marks'!CI95="","",'statement of marks'!CI95)</f>
        <v/>
      </c>
      <c r="L1291" s="275" t="str">
        <f>IF('statement of marks'!CJ95="","",'statement of marks'!CJ95)</f>
        <v/>
      </c>
      <c r="M1291" s="277" t="str">
        <f>IF('statement of marks'!CL95="","",'statement of marks'!CL95)</f>
        <v/>
      </c>
      <c r="N1291" s="277" t="str">
        <f>IF('statement of marks'!CM95="","",'statement of marks'!CM95)</f>
        <v/>
      </c>
      <c r="O1291" s="275" t="str">
        <f>IF('statement of marks'!CN95="","",'statement of marks'!CN95)</f>
        <v/>
      </c>
      <c r="P1291" s="281" t="str">
        <f>IF('statement of marks'!CO95="","",'statement of marks'!CO95)</f>
        <v/>
      </c>
      <c r="Q1291" s="1126"/>
      <c r="R1291" s="1126"/>
      <c r="S1291" s="291"/>
      <c r="T1291" s="1114" t="str">
        <f>IF('statement of marks'!$CB$3="","",'statement of marks'!$CB$3)</f>
        <v>xf.kr</v>
      </c>
      <c r="U1291" s="1115"/>
      <c r="V1291" s="277" t="str">
        <f>IF('statement of marks'!CB96="","",'statement of marks'!CB96)</f>
        <v/>
      </c>
      <c r="W1291" s="277" t="str">
        <f>IF('statement of marks'!CC96="","",'statement of marks'!CC96)</f>
        <v/>
      </c>
      <c r="X1291" s="275" t="str">
        <f>IF('statement of marks'!CD96="","",'statement of marks'!CD96)</f>
        <v/>
      </c>
      <c r="Y1291" s="277" t="str">
        <f>IF('statement of marks'!CE96="","",'statement of marks'!CE96)</f>
        <v/>
      </c>
      <c r="Z1291" s="277" t="str">
        <f>IF('statement of marks'!CF96="","",'statement of marks'!CF96)</f>
        <v/>
      </c>
      <c r="AA1291" s="275" t="str">
        <f>IF('statement of marks'!CG96="","",'statement of marks'!CG96)</f>
        <v/>
      </c>
      <c r="AB1291" s="277" t="str">
        <f>IF('statement of marks'!CH96="","",'statement of marks'!CH96)</f>
        <v/>
      </c>
      <c r="AC1291" s="277" t="str">
        <f>IF('statement of marks'!CI96="","",'statement of marks'!CI96)</f>
        <v/>
      </c>
      <c r="AD1291" s="275" t="str">
        <f>IF('statement of marks'!CJ96="","",'statement of marks'!CJ96)</f>
        <v/>
      </c>
      <c r="AE1291" s="277" t="str">
        <f>IF('statement of marks'!CL96="","",'statement of marks'!CL96)</f>
        <v/>
      </c>
      <c r="AF1291" s="277" t="str">
        <f>IF('statement of marks'!CM96="","",'statement of marks'!CM96)</f>
        <v/>
      </c>
      <c r="AG1291" s="275" t="str">
        <f>IF('statement of marks'!CN96="","",'statement of marks'!CN96)</f>
        <v/>
      </c>
      <c r="AH1291" s="281" t="str">
        <f>IF('statement of marks'!CO96="","",'statement of marks'!CO96)</f>
        <v/>
      </c>
    </row>
    <row r="1292" spans="1:34" ht="19" customHeight="1">
      <c r="A1292" s="291"/>
      <c r="B1292" s="1114" t="str">
        <f>IF('statement of marks'!$CX$3="","",'statement of marks'!$CX$3)</f>
        <v>foKku</v>
      </c>
      <c r="C1292" s="1115"/>
      <c r="D1292" s="277" t="str">
        <f>IF('statement of marks'!CX95="","",'statement of marks'!CX95)</f>
        <v/>
      </c>
      <c r="E1292" s="277" t="str">
        <f>IF('statement of marks'!CY95="","",'statement of marks'!CY95)</f>
        <v/>
      </c>
      <c r="F1292" s="275" t="str">
        <f>IF('statement of marks'!CZ95="","",'statement of marks'!CZ95)</f>
        <v/>
      </c>
      <c r="G1292" s="277" t="str">
        <f>IF('statement of marks'!DA95="","",'statement of marks'!DA95)</f>
        <v/>
      </c>
      <c r="H1292" s="277" t="str">
        <f>IF('statement of marks'!DB95="","",'statement of marks'!DB95)</f>
        <v/>
      </c>
      <c r="I1292" s="275" t="str">
        <f>IF('statement of marks'!DC95="","",'statement of marks'!DC95)</f>
        <v/>
      </c>
      <c r="J1292" s="277" t="str">
        <f>IF('statement of marks'!DD95="","",'statement of marks'!DD95)</f>
        <v/>
      </c>
      <c r="K1292" s="277" t="str">
        <f>IF('statement of marks'!DE95="","",'statement of marks'!DE95)</f>
        <v/>
      </c>
      <c r="L1292" s="275" t="str">
        <f>IF('statement of marks'!DF95="","",'statement of marks'!DF95)</f>
        <v/>
      </c>
      <c r="M1292" s="277" t="str">
        <f>IF('statement of marks'!DH95="","",'statement of marks'!DH95)</f>
        <v/>
      </c>
      <c r="N1292" s="277" t="str">
        <f>IF('statement of marks'!DI95="","",'statement of marks'!DI95)</f>
        <v/>
      </c>
      <c r="O1292" s="275" t="str">
        <f>IF('statement of marks'!DJ95="","",'statement of marks'!DJ95)</f>
        <v/>
      </c>
      <c r="P1292" s="281" t="str">
        <f>IF('statement of marks'!DK95="","",'statement of marks'!DK95)</f>
        <v/>
      </c>
      <c r="Q1292" s="1126"/>
      <c r="R1292" s="1126"/>
      <c r="S1292" s="291"/>
      <c r="T1292" s="1114" t="str">
        <f>IF('statement of marks'!$CX$3="","",'statement of marks'!$CX$3)</f>
        <v>foKku</v>
      </c>
      <c r="U1292" s="1115"/>
      <c r="V1292" s="277" t="str">
        <f>IF('statement of marks'!CX96="","",'statement of marks'!CX96)</f>
        <v/>
      </c>
      <c r="W1292" s="277" t="str">
        <f>IF('statement of marks'!CY96="","",'statement of marks'!CY96)</f>
        <v/>
      </c>
      <c r="X1292" s="275" t="str">
        <f>IF('statement of marks'!CZ96="","",'statement of marks'!CZ96)</f>
        <v/>
      </c>
      <c r="Y1292" s="277" t="str">
        <f>IF('statement of marks'!DA96="","",'statement of marks'!DA96)</f>
        <v/>
      </c>
      <c r="Z1292" s="277" t="str">
        <f>IF('statement of marks'!DB96="","",'statement of marks'!DB96)</f>
        <v/>
      </c>
      <c r="AA1292" s="275" t="str">
        <f>IF('statement of marks'!DC96="","",'statement of marks'!DC96)</f>
        <v/>
      </c>
      <c r="AB1292" s="277" t="str">
        <f>IF('statement of marks'!DD96="","",'statement of marks'!DD96)</f>
        <v/>
      </c>
      <c r="AC1292" s="277" t="str">
        <f>IF('statement of marks'!DE96="","",'statement of marks'!DE96)</f>
        <v/>
      </c>
      <c r="AD1292" s="275" t="str">
        <f>IF('statement of marks'!DF96="","",'statement of marks'!DF96)</f>
        <v/>
      </c>
      <c r="AE1292" s="277" t="str">
        <f>IF('statement of marks'!DH96="","",'statement of marks'!DH96)</f>
        <v/>
      </c>
      <c r="AF1292" s="277" t="str">
        <f>IF('statement of marks'!DI96="","",'statement of marks'!DI96)</f>
        <v/>
      </c>
      <c r="AG1292" s="275" t="str">
        <f>IF('statement of marks'!DJ96="","",'statement of marks'!DJ96)</f>
        <v/>
      </c>
      <c r="AH1292" s="281" t="str">
        <f>IF('statement of marks'!DK96="","",'statement of marks'!DK96)</f>
        <v/>
      </c>
    </row>
    <row r="1293" spans="1:34" ht="19" customHeight="1">
      <c r="A1293" s="291"/>
      <c r="B1293" s="1114" t="str">
        <f>IF('statement of marks'!$DT$3="","",'statement of marks'!$DT$3)</f>
        <v>lkekftd foKku</v>
      </c>
      <c r="C1293" s="1115"/>
      <c r="D1293" s="277" t="str">
        <f>IF('statement of marks'!DT95="","",'statement of marks'!DT95)</f>
        <v/>
      </c>
      <c r="E1293" s="277" t="str">
        <f>IF('statement of marks'!DU95="","",'statement of marks'!DU95)</f>
        <v/>
      </c>
      <c r="F1293" s="275" t="str">
        <f>IF('statement of marks'!DV95="","",'statement of marks'!DV95)</f>
        <v/>
      </c>
      <c r="G1293" s="277" t="str">
        <f>IF('statement of marks'!DW95="","",'statement of marks'!DW95)</f>
        <v/>
      </c>
      <c r="H1293" s="277" t="str">
        <f>IF('statement of marks'!DX95="","",'statement of marks'!DX95)</f>
        <v/>
      </c>
      <c r="I1293" s="275" t="str">
        <f>IF('statement of marks'!DY95="","",'statement of marks'!DY95)</f>
        <v/>
      </c>
      <c r="J1293" s="277" t="str">
        <f>IF('statement of marks'!DZ95="","",'statement of marks'!DZ95)</f>
        <v/>
      </c>
      <c r="K1293" s="277" t="str">
        <f>IF('statement of marks'!EA95="","",'statement of marks'!EA95)</f>
        <v/>
      </c>
      <c r="L1293" s="275" t="str">
        <f>IF('statement of marks'!EB95="","",'statement of marks'!EB95)</f>
        <v/>
      </c>
      <c r="M1293" s="277" t="str">
        <f>IF('statement of marks'!ED95="","",'statement of marks'!ED95)</f>
        <v/>
      </c>
      <c r="N1293" s="277" t="str">
        <f>IF('statement of marks'!EE95="","",'statement of marks'!EE95)</f>
        <v/>
      </c>
      <c r="O1293" s="275" t="str">
        <f>IF('statement of marks'!EF95="","",'statement of marks'!EF95)</f>
        <v/>
      </c>
      <c r="P1293" s="281" t="str">
        <f>IF('statement of marks'!EG95="","",'statement of marks'!EG95)</f>
        <v/>
      </c>
      <c r="Q1293" s="1126"/>
      <c r="R1293" s="1126"/>
      <c r="S1293" s="291"/>
      <c r="T1293" s="1114" t="str">
        <f>IF('statement of marks'!$DT$3="","",'statement of marks'!$DT$3)</f>
        <v>lkekftd foKku</v>
      </c>
      <c r="U1293" s="1115"/>
      <c r="V1293" s="277" t="str">
        <f>IF('statement of marks'!DT96="","",'statement of marks'!DT96)</f>
        <v/>
      </c>
      <c r="W1293" s="277" t="str">
        <f>IF('statement of marks'!DU96="","",'statement of marks'!DU96)</f>
        <v/>
      </c>
      <c r="X1293" s="275" t="str">
        <f>IF('statement of marks'!DV96="","",'statement of marks'!DV96)</f>
        <v/>
      </c>
      <c r="Y1293" s="277" t="str">
        <f>IF('statement of marks'!DW96="","",'statement of marks'!DW96)</f>
        <v/>
      </c>
      <c r="Z1293" s="277" t="str">
        <f>IF('statement of marks'!DX96="","",'statement of marks'!DX96)</f>
        <v/>
      </c>
      <c r="AA1293" s="275" t="str">
        <f>IF('statement of marks'!DY96="","",'statement of marks'!DY96)</f>
        <v/>
      </c>
      <c r="AB1293" s="277" t="str">
        <f>IF('statement of marks'!DZ96="","",'statement of marks'!DZ96)</f>
        <v/>
      </c>
      <c r="AC1293" s="277" t="str">
        <f>IF('statement of marks'!EA96="","",'statement of marks'!EA96)</f>
        <v/>
      </c>
      <c r="AD1293" s="275" t="str">
        <f>IF('statement of marks'!EB96="","",'statement of marks'!EB96)</f>
        <v/>
      </c>
      <c r="AE1293" s="277" t="str">
        <f>IF('statement of marks'!ED96="","",'statement of marks'!ED96)</f>
        <v/>
      </c>
      <c r="AF1293" s="277" t="str">
        <f>IF('statement of marks'!EE96="","",'statement of marks'!EE96)</f>
        <v/>
      </c>
      <c r="AG1293" s="275" t="str">
        <f>IF('statement of marks'!EF96="","",'statement of marks'!EF96)</f>
        <v/>
      </c>
      <c r="AH1293" s="281" t="str">
        <f>IF('statement of marks'!EG96="","",'statement of marks'!EG96)</f>
        <v/>
      </c>
    </row>
    <row r="1294" spans="1:34" ht="19" customHeight="1">
      <c r="A1294" s="291"/>
      <c r="B1294" s="1117" t="s">
        <v>271</v>
      </c>
      <c r="C1294" s="1118"/>
      <c r="D1294" s="1111" t="s">
        <v>1</v>
      </c>
      <c r="E1294" s="1111"/>
      <c r="F1294" s="1111"/>
      <c r="G1294" s="1111" t="s">
        <v>21</v>
      </c>
      <c r="H1294" s="1111"/>
      <c r="I1294" s="1111"/>
      <c r="J1294" s="1111" t="s">
        <v>272</v>
      </c>
      <c r="K1294" s="1111"/>
      <c r="L1294" s="1111"/>
      <c r="M1294" s="1111" t="s">
        <v>68</v>
      </c>
      <c r="N1294" s="1111"/>
      <c r="O1294" s="1111"/>
      <c r="P1294" s="282"/>
      <c r="Q1294" s="1126"/>
      <c r="R1294" s="1126"/>
      <c r="S1294" s="291"/>
      <c r="T1294" s="1117" t="s">
        <v>271</v>
      </c>
      <c r="U1294" s="1118"/>
      <c r="V1294" s="1111" t="s">
        <v>1</v>
      </c>
      <c r="W1294" s="1111"/>
      <c r="X1294" s="1111"/>
      <c r="Y1294" s="1111" t="s">
        <v>21</v>
      </c>
      <c r="Z1294" s="1111"/>
      <c r="AA1294" s="1111"/>
      <c r="AB1294" s="1111" t="s">
        <v>272</v>
      </c>
      <c r="AC1294" s="1111"/>
      <c r="AD1294" s="1111"/>
      <c r="AE1294" s="1111" t="s">
        <v>68</v>
      </c>
      <c r="AF1294" s="1111"/>
      <c r="AG1294" s="1111"/>
      <c r="AH1294" s="282"/>
    </row>
    <row r="1295" spans="1:34" ht="19" customHeight="1">
      <c r="A1295" s="291"/>
      <c r="B1295" s="1104" t="s">
        <v>3</v>
      </c>
      <c r="C1295" s="1105"/>
      <c r="D1295" s="1116">
        <f>IF('statement of marks'!EP$6="","",'statement of marks'!EP$6)</f>
        <v>20</v>
      </c>
      <c r="E1295" s="1116"/>
      <c r="F1295" s="1116"/>
      <c r="G1295" s="1116">
        <f>IF('statement of marks'!EQ$6="","",'statement of marks'!EQ$6)</f>
        <v>20</v>
      </c>
      <c r="H1295" s="1116"/>
      <c r="I1295" s="1116"/>
      <c r="J1295" s="1116">
        <f>IF('statement of marks'!ES$6="","",'statement of marks'!ES$6)</f>
        <v>20</v>
      </c>
      <c r="K1295" s="1116"/>
      <c r="L1295" s="1116"/>
      <c r="M1295" s="1116">
        <f>IF('statement of marks'!EY$6="","",'statement of marks'!ER$6)</f>
        <v>20</v>
      </c>
      <c r="N1295" s="1116"/>
      <c r="O1295" s="1116"/>
      <c r="P1295" s="283"/>
      <c r="Q1295" s="1126"/>
      <c r="R1295" s="1126"/>
      <c r="S1295" s="291"/>
      <c r="T1295" s="1104" t="s">
        <v>3</v>
      </c>
      <c r="U1295" s="1105"/>
      <c r="V1295" s="1116">
        <f>IF('statement of marks'!EP$6="","",'statement of marks'!EP$6)</f>
        <v>20</v>
      </c>
      <c r="W1295" s="1116"/>
      <c r="X1295" s="1116"/>
      <c r="Y1295" s="1116">
        <f>IF('statement of marks'!EQ$6="","",'statement of marks'!EQ$6)</f>
        <v>20</v>
      </c>
      <c r="Z1295" s="1116"/>
      <c r="AA1295" s="1116"/>
      <c r="AB1295" s="1116">
        <f>IF('statement of marks'!ES$6="","",'statement of marks'!ES$6)</f>
        <v>20</v>
      </c>
      <c r="AC1295" s="1116"/>
      <c r="AD1295" s="1116"/>
      <c r="AE1295" s="1116">
        <f>IF('statement of marks'!EY$6="","",'statement of marks'!ER$6)</f>
        <v>20</v>
      </c>
      <c r="AF1295" s="1116"/>
      <c r="AG1295" s="1116"/>
      <c r="AH1295" s="283"/>
    </row>
    <row r="1296" spans="1:34" ht="19" customHeight="1">
      <c r="A1296" s="291"/>
      <c r="B1296" s="1114" t="str">
        <f>IF('statement of marks'!$EP$3="","",'statement of marks'!$EP$3)</f>
        <v>dk;kZuqHko</v>
      </c>
      <c r="C1296" s="1115"/>
      <c r="D1296" s="1103" t="str">
        <f>IF('statement of marks'!EP95="","",'statement of marks'!EP95)</f>
        <v/>
      </c>
      <c r="E1296" s="1103"/>
      <c r="F1296" s="1103"/>
      <c r="G1296" s="1103" t="str">
        <f>IF('statement of marks'!EQ95="","",'statement of marks'!EQ95)</f>
        <v/>
      </c>
      <c r="H1296" s="1103"/>
      <c r="I1296" s="1103"/>
      <c r="J1296" s="1103" t="str">
        <f>IF('statement of marks'!ES95="","",'statement of marks'!ES95)</f>
        <v/>
      </c>
      <c r="K1296" s="1103"/>
      <c r="L1296" s="1103"/>
      <c r="M1296" s="1103" t="str">
        <f>IF('statement of marks'!ER95="","",'statement of marks'!ER95)</f>
        <v/>
      </c>
      <c r="N1296" s="1103"/>
      <c r="O1296" s="1103"/>
      <c r="P1296" s="284"/>
      <c r="Q1296" s="1126"/>
      <c r="R1296" s="1126"/>
      <c r="S1296" s="291"/>
      <c r="T1296" s="1114" t="str">
        <f>IF('statement of marks'!$EP$3="","",'statement of marks'!$EP$3)</f>
        <v>dk;kZuqHko</v>
      </c>
      <c r="U1296" s="1115"/>
      <c r="V1296" s="1103" t="str">
        <f>IF('statement of marks'!EP96="","",'statement of marks'!EP96)</f>
        <v/>
      </c>
      <c r="W1296" s="1103"/>
      <c r="X1296" s="1103"/>
      <c r="Y1296" s="1103" t="str">
        <f>IF('statement of marks'!EQ96="","",'statement of marks'!EQ96)</f>
        <v/>
      </c>
      <c r="Z1296" s="1103"/>
      <c r="AA1296" s="1103"/>
      <c r="AB1296" s="1103" t="str">
        <f>IF('statement of marks'!ES96="","",'statement of marks'!ES96)</f>
        <v/>
      </c>
      <c r="AC1296" s="1103"/>
      <c r="AD1296" s="1103"/>
      <c r="AE1296" s="1103" t="str">
        <f>IF('statement of marks'!ER96="","",'statement of marks'!ER96)</f>
        <v/>
      </c>
      <c r="AF1296" s="1103"/>
      <c r="AG1296" s="1103"/>
      <c r="AH1296" s="284"/>
    </row>
    <row r="1297" spans="1:34" ht="19" customHeight="1">
      <c r="A1297" s="291"/>
      <c r="B1297" s="1112" t="str">
        <f>IF('statement of marks'!$EZ$3="","",'statement of marks'!$EZ$3)</f>
        <v>dyk f'k{kk</v>
      </c>
      <c r="C1297" s="1113"/>
      <c r="D1297" s="1103" t="str">
        <f>IF('statement of marks'!EZ95="","",'statement of marks'!EZ95)</f>
        <v/>
      </c>
      <c r="E1297" s="1103"/>
      <c r="F1297" s="1103"/>
      <c r="G1297" s="1103" t="str">
        <f>IF('statement of marks'!FA95="","",'statement of marks'!FA95)</f>
        <v/>
      </c>
      <c r="H1297" s="1103"/>
      <c r="I1297" s="1103"/>
      <c r="J1297" s="1103" t="str">
        <f>IF('statement of marks'!FC95="","",'statement of marks'!FC95)</f>
        <v/>
      </c>
      <c r="K1297" s="1103"/>
      <c r="L1297" s="1103"/>
      <c r="M1297" s="1103" t="str">
        <f>IF('statement of marks'!FB95="","",'statement of marks'!FB95)</f>
        <v/>
      </c>
      <c r="N1297" s="1103"/>
      <c r="O1297" s="1103"/>
      <c r="P1297" s="284"/>
      <c r="Q1297" s="1126"/>
      <c r="R1297" s="1126"/>
      <c r="S1297" s="291"/>
      <c r="T1297" s="1112" t="str">
        <f>IF('statement of marks'!$EZ$3="","",'statement of marks'!$EZ$3)</f>
        <v>dyk f'k{kk</v>
      </c>
      <c r="U1297" s="1113"/>
      <c r="V1297" s="1103" t="str">
        <f>IF('statement of marks'!EZ96="","",'statement of marks'!EZ96)</f>
        <v/>
      </c>
      <c r="W1297" s="1103"/>
      <c r="X1297" s="1103"/>
      <c r="Y1297" s="1103" t="str">
        <f>IF('statement of marks'!FA96="","",'statement of marks'!FA96)</f>
        <v/>
      </c>
      <c r="Z1297" s="1103"/>
      <c r="AA1297" s="1103"/>
      <c r="AB1297" s="1103" t="str">
        <f>IF('statement of marks'!FC96="","",'statement of marks'!FC96)</f>
        <v/>
      </c>
      <c r="AC1297" s="1103"/>
      <c r="AD1297" s="1103"/>
      <c r="AE1297" s="1103" t="str">
        <f>IF('statement of marks'!FB96="","",'statement of marks'!FB96)</f>
        <v/>
      </c>
      <c r="AF1297" s="1103"/>
      <c r="AG1297" s="1103"/>
      <c r="AH1297" s="284"/>
    </row>
    <row r="1298" spans="1:34" ht="19" customHeight="1">
      <c r="A1298" s="291"/>
      <c r="B1298" s="1109" t="str">
        <f>IF('statement of marks'!$FJ$3="","",'statement of marks'!$FJ$3)</f>
        <v>LokLF; ,oe~ 'kkjhfjd f'k{kk</v>
      </c>
      <c r="C1298" s="1110"/>
      <c r="D1298" s="1103" t="str">
        <f>IF('statement of marks'!FJ95="","",'statement of marks'!FJ95)</f>
        <v/>
      </c>
      <c r="E1298" s="1103"/>
      <c r="F1298" s="1103"/>
      <c r="G1298" s="1103" t="str">
        <f>IF('statement of marks'!FK95="","",'statement of marks'!FK95)</f>
        <v/>
      </c>
      <c r="H1298" s="1103"/>
      <c r="I1298" s="1103"/>
      <c r="J1298" s="1103" t="str">
        <f>IF('statement of marks'!FM95="","",'statement of marks'!FM95)</f>
        <v/>
      </c>
      <c r="K1298" s="1103"/>
      <c r="L1298" s="1103"/>
      <c r="M1298" s="1103" t="str">
        <f>IF('statement of marks'!FL95="","",'statement of marks'!FL95)</f>
        <v/>
      </c>
      <c r="N1298" s="1103"/>
      <c r="O1298" s="1103"/>
      <c r="P1298" s="284"/>
      <c r="Q1298" s="1126"/>
      <c r="R1298" s="1126"/>
      <c r="S1298" s="291"/>
      <c r="T1298" s="1109" t="str">
        <f>IF('statement of marks'!$FJ$3="","",'statement of marks'!$FJ$3)</f>
        <v>LokLF; ,oe~ 'kkjhfjd f'k{kk</v>
      </c>
      <c r="U1298" s="1110"/>
      <c r="V1298" s="1103" t="str">
        <f>IF('statement of marks'!FJ96="","",'statement of marks'!FJ96)</f>
        <v/>
      </c>
      <c r="W1298" s="1103"/>
      <c r="X1298" s="1103"/>
      <c r="Y1298" s="1103" t="str">
        <f>IF('statement of marks'!FK96="","",'statement of marks'!FK96)</f>
        <v/>
      </c>
      <c r="Z1298" s="1103"/>
      <c r="AA1298" s="1103"/>
      <c r="AB1298" s="1103" t="str">
        <f>IF('statement of marks'!FM96="","",'statement of marks'!FM96)</f>
        <v/>
      </c>
      <c r="AC1298" s="1103"/>
      <c r="AD1298" s="1103"/>
      <c r="AE1298" s="1103" t="str">
        <f>IF('statement of marks'!FL96="","",'statement of marks'!FL96)</f>
        <v/>
      </c>
      <c r="AF1298" s="1103"/>
      <c r="AG1298" s="1103"/>
      <c r="AH1298" s="284"/>
    </row>
    <row r="1299" spans="1:34" ht="19" customHeight="1">
      <c r="A1299" s="291"/>
      <c r="B1299" s="1104" t="s">
        <v>273</v>
      </c>
      <c r="C1299" s="1105"/>
      <c r="D1299" s="1081" t="str">
        <f>details!$DZ$3</f>
        <v>vxLr rd</v>
      </c>
      <c r="E1299" s="1081"/>
      <c r="F1299" s="1081"/>
      <c r="G1299" s="1081" t="str">
        <f>details!$ED$3</f>
        <v>vDVwcj rd</v>
      </c>
      <c r="H1299" s="1081"/>
      <c r="I1299" s="1081"/>
      <c r="J1299" s="1081" t="str">
        <f>details!$EL$3</f>
        <v>Qjojh rd</v>
      </c>
      <c r="K1299" s="1081"/>
      <c r="L1299" s="1081"/>
      <c r="M1299" s="1081" t="str">
        <f>details!$EH$3</f>
        <v>fnlEcj rd</v>
      </c>
      <c r="N1299" s="1081"/>
      <c r="O1299" s="1081"/>
      <c r="P1299" s="284"/>
      <c r="Q1299" s="1126"/>
      <c r="R1299" s="1126"/>
      <c r="S1299" s="291"/>
      <c r="T1299" s="1104" t="s">
        <v>273</v>
      </c>
      <c r="U1299" s="1105"/>
      <c r="V1299" s="1106" t="str">
        <f>details!$DZ$3</f>
        <v>vxLr rd</v>
      </c>
      <c r="W1299" s="1107"/>
      <c r="X1299" s="1108"/>
      <c r="Y1299" s="1106" t="str">
        <f>details!$ED$3</f>
        <v>vDVwcj rd</v>
      </c>
      <c r="Z1299" s="1107"/>
      <c r="AA1299" s="1108"/>
      <c r="AB1299" s="1106" t="str">
        <f>details!$EL$3</f>
        <v>Qjojh rd</v>
      </c>
      <c r="AC1299" s="1107"/>
      <c r="AD1299" s="1108"/>
      <c r="AE1299" s="1106" t="str">
        <f>details!$EH$3</f>
        <v>fnlEcj rd</v>
      </c>
      <c r="AF1299" s="1107"/>
      <c r="AG1299" s="1108"/>
      <c r="AH1299" s="284"/>
    </row>
    <row r="1300" spans="1:34" ht="19" customHeight="1">
      <c r="A1300" s="291"/>
      <c r="B1300" s="1100" t="s">
        <v>99</v>
      </c>
      <c r="C1300" s="1101"/>
      <c r="D1300" s="1102" t="str">
        <f>IF(details!EA95="","",details!EA95)</f>
        <v/>
      </c>
      <c r="E1300" s="1102"/>
      <c r="F1300" s="1102"/>
      <c r="G1300" s="1102" t="str">
        <f>IF(details!EE95="","",details!EE95)</f>
        <v/>
      </c>
      <c r="H1300" s="1102"/>
      <c r="I1300" s="1102"/>
      <c r="J1300" s="1102" t="str">
        <f>IF(details!EM95="","",details!EM95)</f>
        <v/>
      </c>
      <c r="K1300" s="1102"/>
      <c r="L1300" s="1102"/>
      <c r="M1300" s="1102" t="str">
        <f>IF(details!EI95="","",details!EI95)</f>
        <v/>
      </c>
      <c r="N1300" s="1102"/>
      <c r="O1300" s="1102"/>
      <c r="P1300" s="295"/>
      <c r="Q1300" s="1126"/>
      <c r="R1300" s="1126"/>
      <c r="S1300" s="291"/>
      <c r="T1300" s="1100" t="s">
        <v>99</v>
      </c>
      <c r="U1300" s="1101"/>
      <c r="V1300" s="1091" t="str">
        <f>IF(details!EA96="","",details!EA96)</f>
        <v/>
      </c>
      <c r="W1300" s="1092"/>
      <c r="X1300" s="1093"/>
      <c r="Y1300" s="1091" t="str">
        <f>IF(details!EE96="","",details!EE96)</f>
        <v/>
      </c>
      <c r="Z1300" s="1092"/>
      <c r="AA1300" s="1093"/>
      <c r="AB1300" s="1091" t="str">
        <f>IF(details!EM96="","",details!EM96)</f>
        <v/>
      </c>
      <c r="AC1300" s="1092"/>
      <c r="AD1300" s="1093"/>
      <c r="AE1300" s="1091" t="str">
        <f>IF(details!EI96="","",details!EI96)</f>
        <v/>
      </c>
      <c r="AF1300" s="1092"/>
      <c r="AG1300" s="1093"/>
      <c r="AH1300" s="285"/>
    </row>
    <row r="1301" spans="1:34" ht="19" customHeight="1">
      <c r="A1301" s="292"/>
      <c r="B1301" s="1094" t="s">
        <v>15</v>
      </c>
      <c r="C1301" s="1095"/>
      <c r="D1301" s="1096" t="str">
        <f>IF(details!DZ95="","",details!DZ95)</f>
        <v/>
      </c>
      <c r="E1301" s="1096"/>
      <c r="F1301" s="1096"/>
      <c r="G1301" s="1096" t="str">
        <f>IF(details!ED95="","",details!ED95)</f>
        <v/>
      </c>
      <c r="H1301" s="1096"/>
      <c r="I1301" s="1096"/>
      <c r="J1301" s="1096" t="str">
        <f>IF(details!EL95="","",details!EL95)</f>
        <v/>
      </c>
      <c r="K1301" s="1096"/>
      <c r="L1301" s="1096"/>
      <c r="M1301" s="1096" t="str">
        <f>IF(details!EH95="","",details!EH95)</f>
        <v/>
      </c>
      <c r="N1301" s="1096"/>
      <c r="O1301" s="1096"/>
      <c r="P1301" s="296"/>
      <c r="Q1301" s="1126"/>
      <c r="R1301" s="1126"/>
      <c r="S1301" s="292"/>
      <c r="T1301" s="1094" t="s">
        <v>15</v>
      </c>
      <c r="U1301" s="1095"/>
      <c r="V1301" s="1097" t="str">
        <f>IF(details!DZ96="","",details!DZ96)</f>
        <v/>
      </c>
      <c r="W1301" s="1098"/>
      <c r="X1301" s="1099"/>
      <c r="Y1301" s="1097" t="str">
        <f>IF(details!ED96="","",details!ED96)</f>
        <v/>
      </c>
      <c r="Z1301" s="1098"/>
      <c r="AA1301" s="1099"/>
      <c r="AB1301" s="1097" t="str">
        <f>IF(details!EL96="","",details!EL96)</f>
        <v/>
      </c>
      <c r="AC1301" s="1098"/>
      <c r="AD1301" s="1099"/>
      <c r="AE1301" s="1097" t="str">
        <f>IF(details!EH96="","",details!EH96)</f>
        <v/>
      </c>
      <c r="AF1301" s="1098"/>
      <c r="AG1301" s="1099"/>
      <c r="AH1301" s="286"/>
    </row>
    <row r="1302" spans="1:34" ht="19" customHeight="1">
      <c r="A1302" s="291"/>
      <c r="B1302" s="1089" t="s">
        <v>100</v>
      </c>
      <c r="C1302" s="1090"/>
      <c r="D1302" s="1081"/>
      <c r="E1302" s="1081"/>
      <c r="F1302" s="1081"/>
      <c r="G1302" s="1081"/>
      <c r="H1302" s="1081"/>
      <c r="I1302" s="1081"/>
      <c r="J1302" s="1081"/>
      <c r="K1302" s="1081"/>
      <c r="L1302" s="1081"/>
      <c r="M1302" s="1081"/>
      <c r="N1302" s="1081"/>
      <c r="O1302" s="1081"/>
      <c r="P1302" s="287"/>
      <c r="Q1302" s="1126"/>
      <c r="R1302" s="1126"/>
      <c r="S1302" s="291"/>
      <c r="T1302" s="1089" t="s">
        <v>100</v>
      </c>
      <c r="U1302" s="1090"/>
      <c r="V1302" s="1081"/>
      <c r="W1302" s="1081"/>
      <c r="X1302" s="1081"/>
      <c r="Y1302" s="1081"/>
      <c r="Z1302" s="1081"/>
      <c r="AA1302" s="1081"/>
      <c r="AB1302" s="1081"/>
      <c r="AC1302" s="1081"/>
      <c r="AD1302" s="1081"/>
      <c r="AE1302" s="1081"/>
      <c r="AF1302" s="1081"/>
      <c r="AG1302" s="1081"/>
      <c r="AH1302" s="287"/>
    </row>
    <row r="1303" spans="1:34" ht="19" customHeight="1">
      <c r="A1303" s="291"/>
      <c r="B1303" s="1087" t="s">
        <v>80</v>
      </c>
      <c r="C1303" s="1088"/>
      <c r="D1303" s="1081"/>
      <c r="E1303" s="1081"/>
      <c r="F1303" s="1081"/>
      <c r="G1303" s="1081"/>
      <c r="H1303" s="1081"/>
      <c r="I1303" s="1081"/>
      <c r="J1303" s="1081"/>
      <c r="K1303" s="1081"/>
      <c r="L1303" s="1081"/>
      <c r="M1303" s="1081"/>
      <c r="N1303" s="1081"/>
      <c r="O1303" s="1081"/>
      <c r="P1303" s="287"/>
      <c r="Q1303" s="1126"/>
      <c r="R1303" s="1126"/>
      <c r="S1303" s="291"/>
      <c r="T1303" s="1087" t="s">
        <v>80</v>
      </c>
      <c r="U1303" s="1088"/>
      <c r="V1303" s="1081"/>
      <c r="W1303" s="1081"/>
      <c r="X1303" s="1081"/>
      <c r="Y1303" s="1081"/>
      <c r="Z1303" s="1081"/>
      <c r="AA1303" s="1081"/>
      <c r="AB1303" s="1081"/>
      <c r="AC1303" s="1081"/>
      <c r="AD1303" s="1081"/>
      <c r="AE1303" s="1081"/>
      <c r="AF1303" s="1081"/>
      <c r="AG1303" s="1081"/>
      <c r="AH1303" s="287"/>
    </row>
    <row r="1304" spans="1:34" ht="19" customHeight="1">
      <c r="A1304" s="291"/>
      <c r="B1304" s="1085" t="s">
        <v>101</v>
      </c>
      <c r="C1304" s="1086"/>
      <c r="D1304" s="1081"/>
      <c r="E1304" s="1081"/>
      <c r="F1304" s="1081"/>
      <c r="G1304" s="1081"/>
      <c r="H1304" s="1081"/>
      <c r="I1304" s="1081"/>
      <c r="J1304" s="1081"/>
      <c r="K1304" s="1081"/>
      <c r="L1304" s="1081"/>
      <c r="M1304" s="1081"/>
      <c r="N1304" s="1081"/>
      <c r="O1304" s="1081"/>
      <c r="P1304" s="287"/>
      <c r="Q1304" s="1126"/>
      <c r="R1304" s="1126"/>
      <c r="S1304" s="291"/>
      <c r="T1304" s="1085" t="s">
        <v>101</v>
      </c>
      <c r="U1304" s="1086"/>
      <c r="V1304" s="1081"/>
      <c r="W1304" s="1081"/>
      <c r="X1304" s="1081"/>
      <c r="Y1304" s="1081"/>
      <c r="Z1304" s="1081"/>
      <c r="AA1304" s="1081"/>
      <c r="AB1304" s="1081"/>
      <c r="AC1304" s="1081"/>
      <c r="AD1304" s="1081"/>
      <c r="AE1304" s="1081"/>
      <c r="AF1304" s="1081"/>
      <c r="AG1304" s="1081"/>
      <c r="AH1304" s="287"/>
    </row>
    <row r="1305" spans="1:34" ht="19" customHeight="1" thickBot="1">
      <c r="A1305" s="293"/>
      <c r="B1305" s="1082" t="s">
        <v>102</v>
      </c>
      <c r="C1305" s="1083"/>
      <c r="D1305" s="1084"/>
      <c r="E1305" s="1084"/>
      <c r="F1305" s="1084"/>
      <c r="G1305" s="1084"/>
      <c r="H1305" s="1084"/>
      <c r="I1305" s="1084"/>
      <c r="J1305" s="1084"/>
      <c r="K1305" s="1084"/>
      <c r="L1305" s="1084"/>
      <c r="M1305" s="1084"/>
      <c r="N1305" s="1084"/>
      <c r="O1305" s="1084"/>
      <c r="P1305" s="288"/>
      <c r="Q1305" s="1126"/>
      <c r="R1305" s="1126"/>
      <c r="S1305" s="293"/>
      <c r="T1305" s="1082" t="s">
        <v>102</v>
      </c>
      <c r="U1305" s="1083"/>
      <c r="V1305" s="1084"/>
      <c r="W1305" s="1084"/>
      <c r="X1305" s="1084"/>
      <c r="Y1305" s="1084"/>
      <c r="Z1305" s="1084"/>
      <c r="AA1305" s="1084"/>
      <c r="AB1305" s="1084"/>
      <c r="AC1305" s="1084"/>
      <c r="AD1305" s="1084"/>
      <c r="AE1305" s="1084"/>
      <c r="AF1305" s="1084"/>
      <c r="AG1305" s="1084"/>
      <c r="AH1305" s="288"/>
    </row>
    <row r="1306" spans="1:34" ht="19" customHeight="1">
      <c r="A1306" s="290"/>
      <c r="B1306" s="1123" t="s">
        <v>47</v>
      </c>
      <c r="C1306" s="1124"/>
      <c r="D1306" s="1124"/>
      <c r="E1306" s="1124"/>
      <c r="F1306" s="1124"/>
      <c r="G1306" s="1124"/>
      <c r="H1306" s="1124"/>
      <c r="I1306" s="1124"/>
      <c r="J1306" s="1124"/>
      <c r="K1306" s="1124"/>
      <c r="L1306" s="1124"/>
      <c r="M1306" s="1124"/>
      <c r="N1306" s="1124"/>
      <c r="O1306" s="1124"/>
      <c r="P1306" s="1125"/>
      <c r="Q1306" s="1126"/>
      <c r="R1306" s="1126"/>
      <c r="S1306" s="290"/>
      <c r="T1306" s="1123" t="s">
        <v>47</v>
      </c>
      <c r="U1306" s="1124"/>
      <c r="V1306" s="1124"/>
      <c r="W1306" s="1124"/>
      <c r="X1306" s="1124"/>
      <c r="Y1306" s="1124"/>
      <c r="Z1306" s="1124"/>
      <c r="AA1306" s="1124"/>
      <c r="AB1306" s="1124"/>
      <c r="AC1306" s="1124"/>
      <c r="AD1306" s="1124"/>
      <c r="AE1306" s="1124"/>
      <c r="AF1306" s="1124"/>
      <c r="AG1306" s="1124"/>
      <c r="AH1306" s="1125"/>
    </row>
    <row r="1307" spans="1:34" ht="19" customHeight="1">
      <c r="A1307" s="1127"/>
      <c r="B1307" s="1128" t="str">
        <f>'statement of marks'!$A$1</f>
        <v>jk- ck- ek/;fed fo|ky; uohu] fuEckgsM+k</v>
      </c>
      <c r="C1307" s="1129"/>
      <c r="D1307" s="1129"/>
      <c r="E1307" s="1129"/>
      <c r="F1307" s="1129"/>
      <c r="G1307" s="1129"/>
      <c r="H1307" s="1129"/>
      <c r="I1307" s="1129"/>
      <c r="J1307" s="1129"/>
      <c r="K1307" s="1129"/>
      <c r="L1307" s="1129"/>
      <c r="M1307" s="1129"/>
      <c r="N1307" s="1129"/>
      <c r="O1307" s="1129"/>
      <c r="P1307" s="1130"/>
      <c r="Q1307" s="1126"/>
      <c r="R1307" s="1126"/>
      <c r="S1307" s="1127"/>
      <c r="T1307" s="1128" t="str">
        <f>'statement of marks'!$A$1</f>
        <v>jk- ck- ek/;fed fo|ky; uohu] fuEckgsM+k</v>
      </c>
      <c r="U1307" s="1129"/>
      <c r="V1307" s="1129"/>
      <c r="W1307" s="1129"/>
      <c r="X1307" s="1129"/>
      <c r="Y1307" s="1129"/>
      <c r="Z1307" s="1129"/>
      <c r="AA1307" s="1129"/>
      <c r="AB1307" s="1129"/>
      <c r="AC1307" s="1129"/>
      <c r="AD1307" s="1129"/>
      <c r="AE1307" s="1129"/>
      <c r="AF1307" s="1129"/>
      <c r="AG1307" s="1129"/>
      <c r="AH1307" s="1130"/>
    </row>
    <row r="1308" spans="1:34" ht="19" customHeight="1">
      <c r="A1308" s="1127"/>
      <c r="B1308" s="1128"/>
      <c r="C1308" s="1129"/>
      <c r="D1308" s="1129"/>
      <c r="E1308" s="1129"/>
      <c r="F1308" s="1129"/>
      <c r="G1308" s="1129"/>
      <c r="H1308" s="1129"/>
      <c r="I1308" s="1129"/>
      <c r="J1308" s="1129"/>
      <c r="K1308" s="1129"/>
      <c r="L1308" s="1129"/>
      <c r="M1308" s="1129"/>
      <c r="N1308" s="1129"/>
      <c r="O1308" s="1129"/>
      <c r="P1308" s="1130"/>
      <c r="Q1308" s="1126"/>
      <c r="R1308" s="1126"/>
      <c r="S1308" s="1127"/>
      <c r="T1308" s="1128"/>
      <c r="U1308" s="1129"/>
      <c r="V1308" s="1129"/>
      <c r="W1308" s="1129"/>
      <c r="X1308" s="1129"/>
      <c r="Y1308" s="1129"/>
      <c r="Z1308" s="1129"/>
      <c r="AA1308" s="1129"/>
      <c r="AB1308" s="1129"/>
      <c r="AC1308" s="1129"/>
      <c r="AD1308" s="1129"/>
      <c r="AE1308" s="1129"/>
      <c r="AF1308" s="1129"/>
      <c r="AG1308" s="1129"/>
      <c r="AH1308" s="1130"/>
    </row>
    <row r="1309" spans="1:34" ht="19" customHeight="1">
      <c r="A1309" s="291"/>
      <c r="B1309" s="1131" t="s">
        <v>96</v>
      </c>
      <c r="C1309" s="1132"/>
      <c r="D1309" s="1119" t="str">
        <f>'statement of marks'!$H$3</f>
        <v>2015-16</v>
      </c>
      <c r="E1309" s="1119"/>
      <c r="F1309" s="1119"/>
      <c r="G1309" s="1119"/>
      <c r="H1309" s="1119"/>
      <c r="I1309" s="1119"/>
      <c r="J1309" s="1119"/>
      <c r="K1309" s="1119"/>
      <c r="L1309" s="1119"/>
      <c r="M1309" s="1119"/>
      <c r="N1309" s="1119"/>
      <c r="O1309" s="1119"/>
      <c r="P1309" s="1120"/>
      <c r="Q1309" s="1126"/>
      <c r="R1309" s="1126"/>
      <c r="S1309" s="291"/>
      <c r="T1309" s="1131" t="s">
        <v>96</v>
      </c>
      <c r="U1309" s="1132"/>
      <c r="V1309" s="1119" t="str">
        <f>'statement of marks'!$H$3</f>
        <v>2015-16</v>
      </c>
      <c r="W1309" s="1119"/>
      <c r="X1309" s="1119"/>
      <c r="Y1309" s="1119"/>
      <c r="Z1309" s="1119"/>
      <c r="AA1309" s="1119"/>
      <c r="AB1309" s="1119"/>
      <c r="AC1309" s="1119"/>
      <c r="AD1309" s="1119"/>
      <c r="AE1309" s="1119"/>
      <c r="AF1309" s="1119"/>
      <c r="AG1309" s="1119"/>
      <c r="AH1309" s="1120"/>
    </row>
    <row r="1310" spans="1:34" ht="19" customHeight="1">
      <c r="A1310" s="291"/>
      <c r="B1310" s="1114" t="s">
        <v>218</v>
      </c>
      <c r="C1310" s="1115"/>
      <c r="D1310" s="1115" t="str">
        <f>IF('statement of marks'!J97="","",'statement of marks'!J97)</f>
        <v/>
      </c>
      <c r="E1310" s="1115"/>
      <c r="F1310" s="1115"/>
      <c r="G1310" s="1115"/>
      <c r="H1310" s="1115"/>
      <c r="I1310" s="1115"/>
      <c r="J1310" s="1115"/>
      <c r="K1310" s="1115"/>
      <c r="L1310" s="1115"/>
      <c r="M1310" s="1115"/>
      <c r="N1310" s="1115"/>
      <c r="O1310" s="1115"/>
      <c r="P1310" s="1133"/>
      <c r="Q1310" s="1126"/>
      <c r="R1310" s="1126"/>
      <c r="S1310" s="291"/>
      <c r="T1310" s="1114" t="s">
        <v>218</v>
      </c>
      <c r="U1310" s="1115"/>
      <c r="V1310" s="1115" t="str">
        <f>IF('statement of marks'!J98="","",'statement of marks'!J98)</f>
        <v/>
      </c>
      <c r="W1310" s="1115"/>
      <c r="X1310" s="1115"/>
      <c r="Y1310" s="1115"/>
      <c r="Z1310" s="1115"/>
      <c r="AA1310" s="1115"/>
      <c r="AB1310" s="1115"/>
      <c r="AC1310" s="1115"/>
      <c r="AD1310" s="1115"/>
      <c r="AE1310" s="1115"/>
      <c r="AF1310" s="1115"/>
      <c r="AG1310" s="1115"/>
      <c r="AH1310" s="1133"/>
    </row>
    <row r="1311" spans="1:34" ht="19" customHeight="1">
      <c r="A1311" s="291"/>
      <c r="B1311" s="1114" t="s">
        <v>219</v>
      </c>
      <c r="C1311" s="1115"/>
      <c r="D1311" s="1115" t="str">
        <f>IF('statement of marks'!K97="","",'statement of marks'!K97)</f>
        <v/>
      </c>
      <c r="E1311" s="1115"/>
      <c r="F1311" s="1115"/>
      <c r="G1311" s="1115"/>
      <c r="H1311" s="1115"/>
      <c r="I1311" s="1115"/>
      <c r="J1311" s="1115"/>
      <c r="K1311" s="1115"/>
      <c r="L1311" s="1115"/>
      <c r="M1311" s="1115"/>
      <c r="N1311" s="1115"/>
      <c r="O1311" s="1115"/>
      <c r="P1311" s="1133"/>
      <c r="Q1311" s="1126"/>
      <c r="R1311" s="1126"/>
      <c r="S1311" s="291"/>
      <c r="T1311" s="1114" t="s">
        <v>219</v>
      </c>
      <c r="U1311" s="1115"/>
      <c r="V1311" s="1115" t="str">
        <f>IF('statement of marks'!K98="","",'statement of marks'!K98)</f>
        <v/>
      </c>
      <c r="W1311" s="1115"/>
      <c r="X1311" s="1115"/>
      <c r="Y1311" s="1115"/>
      <c r="Z1311" s="1115"/>
      <c r="AA1311" s="1115"/>
      <c r="AB1311" s="1115"/>
      <c r="AC1311" s="1115"/>
      <c r="AD1311" s="1115"/>
      <c r="AE1311" s="1115"/>
      <c r="AF1311" s="1115"/>
      <c r="AG1311" s="1115"/>
      <c r="AH1311" s="1133"/>
    </row>
    <row r="1312" spans="1:34" ht="19" customHeight="1">
      <c r="A1312" s="291"/>
      <c r="B1312" s="1114" t="s">
        <v>220</v>
      </c>
      <c r="C1312" s="1115"/>
      <c r="D1312" s="1115" t="str">
        <f>IF('statement of marks'!L97="","",'statement of marks'!L97)</f>
        <v/>
      </c>
      <c r="E1312" s="1115"/>
      <c r="F1312" s="1115"/>
      <c r="G1312" s="1115"/>
      <c r="H1312" s="1115"/>
      <c r="I1312" s="1115"/>
      <c r="J1312" s="1115"/>
      <c r="K1312" s="1115"/>
      <c r="L1312" s="1115"/>
      <c r="M1312" s="1115"/>
      <c r="N1312" s="1115"/>
      <c r="O1312" s="1115"/>
      <c r="P1312" s="1133"/>
      <c r="Q1312" s="1126"/>
      <c r="R1312" s="1126"/>
      <c r="S1312" s="291"/>
      <c r="T1312" s="1114" t="s">
        <v>220</v>
      </c>
      <c r="U1312" s="1115"/>
      <c r="V1312" s="1115" t="str">
        <f>IF('statement of marks'!L98="","",'statement of marks'!L98)</f>
        <v/>
      </c>
      <c r="W1312" s="1115"/>
      <c r="X1312" s="1115"/>
      <c r="Y1312" s="1115"/>
      <c r="Z1312" s="1115"/>
      <c r="AA1312" s="1115"/>
      <c r="AB1312" s="1115"/>
      <c r="AC1312" s="1115"/>
      <c r="AD1312" s="1115"/>
      <c r="AE1312" s="1115"/>
      <c r="AF1312" s="1115"/>
      <c r="AG1312" s="1115"/>
      <c r="AH1312" s="1133"/>
    </row>
    <row r="1313" spans="1:34" ht="19" customHeight="1">
      <c r="A1313" s="291"/>
      <c r="B1313" s="1114" t="s">
        <v>221</v>
      </c>
      <c r="C1313" s="1115"/>
      <c r="D1313" s="1119" t="str">
        <f>'statement of marks'!$G$3</f>
        <v>6 A</v>
      </c>
      <c r="E1313" s="1119"/>
      <c r="F1313" s="1119"/>
      <c r="G1313" s="1119"/>
      <c r="H1313" s="1115" t="s">
        <v>9</v>
      </c>
      <c r="I1313" s="1115"/>
      <c r="J1313" s="1115"/>
      <c r="K1313" s="1115"/>
      <c r="L1313" s="1115"/>
      <c r="M1313" s="1119" t="str">
        <f>IF('statement of marks'!D97="","",'statement of marks'!D97)</f>
        <v/>
      </c>
      <c r="N1313" s="1119"/>
      <c r="O1313" s="1119"/>
      <c r="P1313" s="1120"/>
      <c r="Q1313" s="1126"/>
      <c r="R1313" s="1126"/>
      <c r="S1313" s="291"/>
      <c r="T1313" s="1114" t="s">
        <v>221</v>
      </c>
      <c r="U1313" s="1115"/>
      <c r="V1313" s="1119" t="str">
        <f>'statement of marks'!$G$3</f>
        <v>6 A</v>
      </c>
      <c r="W1313" s="1119"/>
      <c r="X1313" s="1119"/>
      <c r="Y1313" s="1119"/>
      <c r="Z1313" s="1115" t="s">
        <v>9</v>
      </c>
      <c r="AA1313" s="1115"/>
      <c r="AB1313" s="1115"/>
      <c r="AC1313" s="1115"/>
      <c r="AD1313" s="1115"/>
      <c r="AE1313" s="1119" t="str">
        <f>IF('statement of marks'!D98="","",'statement of marks'!D98)</f>
        <v/>
      </c>
      <c r="AF1313" s="1119"/>
      <c r="AG1313" s="1119"/>
      <c r="AH1313" s="1120"/>
    </row>
    <row r="1314" spans="1:34" ht="19" customHeight="1">
      <c r="A1314" s="291"/>
      <c r="B1314" s="1114" t="s">
        <v>222</v>
      </c>
      <c r="C1314" s="1115"/>
      <c r="D1314" s="1119" t="str">
        <f>IF('statement of marks'!F97="","",'statement of marks'!F97)</f>
        <v/>
      </c>
      <c r="E1314" s="1119"/>
      <c r="F1314" s="1119"/>
      <c r="G1314" s="1119"/>
      <c r="H1314" s="1115" t="s">
        <v>0</v>
      </c>
      <c r="I1314" s="1115"/>
      <c r="J1314" s="1115"/>
      <c r="K1314" s="1115"/>
      <c r="L1314" s="1115"/>
      <c r="M1314" s="1121" t="str">
        <f>IF('statement of marks'!H97="","",'statement of marks'!H97)</f>
        <v/>
      </c>
      <c r="N1314" s="1121"/>
      <c r="O1314" s="1121"/>
      <c r="P1314" s="1122"/>
      <c r="Q1314" s="1126"/>
      <c r="R1314" s="1126"/>
      <c r="S1314" s="291"/>
      <c r="T1314" s="1114" t="s">
        <v>222</v>
      </c>
      <c r="U1314" s="1115"/>
      <c r="V1314" s="1119" t="str">
        <f>IF('statement of marks'!F98="","",'statement of marks'!F98)</f>
        <v/>
      </c>
      <c r="W1314" s="1119"/>
      <c r="X1314" s="1119"/>
      <c r="Y1314" s="1119"/>
      <c r="Z1314" s="1115" t="s">
        <v>0</v>
      </c>
      <c r="AA1314" s="1115"/>
      <c r="AB1314" s="1115"/>
      <c r="AC1314" s="1115"/>
      <c r="AD1314" s="1115"/>
      <c r="AE1314" s="1121" t="str">
        <f>IF('statement of marks'!H98="","",'statement of marks'!H98)</f>
        <v/>
      </c>
      <c r="AF1314" s="1121"/>
      <c r="AG1314" s="1121"/>
      <c r="AH1314" s="1122"/>
    </row>
    <row r="1315" spans="1:34" ht="19" customHeight="1">
      <c r="A1315" s="291"/>
      <c r="B1315" s="289" t="s">
        <v>28</v>
      </c>
      <c r="C1315" s="279" t="s">
        <v>97</v>
      </c>
      <c r="D1315" s="1111" t="s">
        <v>1</v>
      </c>
      <c r="E1315" s="1111"/>
      <c r="F1315" s="1111"/>
      <c r="G1315" s="1111" t="s">
        <v>21</v>
      </c>
      <c r="H1315" s="1111"/>
      <c r="I1315" s="1111"/>
      <c r="J1315" s="1111" t="s">
        <v>68</v>
      </c>
      <c r="K1315" s="1111"/>
      <c r="L1315" s="1111"/>
      <c r="M1315" s="1111" t="s">
        <v>98</v>
      </c>
      <c r="N1315" s="1111"/>
      <c r="O1315" s="1111"/>
      <c r="P1315" s="280" t="s">
        <v>278</v>
      </c>
      <c r="Q1315" s="1126"/>
      <c r="R1315" s="1126"/>
      <c r="S1315" s="291"/>
      <c r="T1315" s="289" t="s">
        <v>28</v>
      </c>
      <c r="U1315" s="279" t="s">
        <v>97</v>
      </c>
      <c r="V1315" s="1111" t="s">
        <v>1</v>
      </c>
      <c r="W1315" s="1111"/>
      <c r="X1315" s="1111"/>
      <c r="Y1315" s="1111" t="s">
        <v>21</v>
      </c>
      <c r="Z1315" s="1111"/>
      <c r="AA1315" s="1111"/>
      <c r="AB1315" s="1111" t="s">
        <v>68</v>
      </c>
      <c r="AC1315" s="1111"/>
      <c r="AD1315" s="1111"/>
      <c r="AE1315" s="1111" t="s">
        <v>98</v>
      </c>
      <c r="AF1315" s="1111"/>
      <c r="AG1315" s="1111"/>
      <c r="AH1315" s="280" t="s">
        <v>278</v>
      </c>
    </row>
    <row r="1316" spans="1:34" ht="19" customHeight="1">
      <c r="A1316" s="291"/>
      <c r="B1316" s="1104" t="s">
        <v>3</v>
      </c>
      <c r="C1316" s="1105"/>
      <c r="D1316" s="312">
        <f>IF('statement of marks'!M$6="","",'statement of marks'!M$6)</f>
        <v>5</v>
      </c>
      <c r="E1316" s="312">
        <f>IF('statement of marks'!N$6="","",'statement of marks'!N$6)</f>
        <v>5</v>
      </c>
      <c r="F1316" s="312">
        <f>IF('statement of marks'!O$6="","",'statement of marks'!O$6)</f>
        <v>10</v>
      </c>
      <c r="G1316" s="312">
        <f>IF('statement of marks'!P$6="","",'statement of marks'!P$6)</f>
        <v>5</v>
      </c>
      <c r="H1316" s="312">
        <f>IF('statement of marks'!Q$6="","",'statement of marks'!Q$6)</f>
        <v>5</v>
      </c>
      <c r="I1316" s="312">
        <f>IF('statement of marks'!R$6="","",'statement of marks'!R$6)</f>
        <v>10</v>
      </c>
      <c r="J1316" s="312">
        <f>IF('statement of marks'!S$6="","",'statement of marks'!S$6)</f>
        <v>5</v>
      </c>
      <c r="K1316" s="312">
        <f>IF('statement of marks'!T$6="","",'statement of marks'!T$6)</f>
        <v>5</v>
      </c>
      <c r="L1316" s="312">
        <f>IF('statement of marks'!U$6="","",'statement of marks'!U$6)</f>
        <v>10</v>
      </c>
      <c r="M1316" s="312">
        <f>IF('statement of marks'!W$6="","",'statement of marks'!W$6)</f>
        <v>50</v>
      </c>
      <c r="N1316" s="312">
        <f>IF('statement of marks'!X$6="","",'statement of marks'!X$6)</f>
        <v>20</v>
      </c>
      <c r="O1316" s="312">
        <f>IF('statement of marks'!Y$6="","",'statement of marks'!Y$6)</f>
        <v>70</v>
      </c>
      <c r="P1316" s="281">
        <f>IF('statement of marks'!Z$6="","",'statement of marks'!Z$6)</f>
        <v>100</v>
      </c>
      <c r="Q1316" s="1126"/>
      <c r="R1316" s="1126"/>
      <c r="S1316" s="291"/>
      <c r="T1316" s="1104" t="s">
        <v>3</v>
      </c>
      <c r="U1316" s="1105"/>
      <c r="V1316" s="312">
        <f>IF('statement of marks'!M$6="","",'statement of marks'!M$6)</f>
        <v>5</v>
      </c>
      <c r="W1316" s="312">
        <f>IF('statement of marks'!N$6="","",'statement of marks'!N$6)</f>
        <v>5</v>
      </c>
      <c r="X1316" s="312">
        <f>IF('statement of marks'!O$6="","",'statement of marks'!O$6)</f>
        <v>10</v>
      </c>
      <c r="Y1316" s="312">
        <f>IF('statement of marks'!P$6="","",'statement of marks'!P$6)</f>
        <v>5</v>
      </c>
      <c r="Z1316" s="312">
        <f>IF('statement of marks'!Q$6="","",'statement of marks'!Q$6)</f>
        <v>5</v>
      </c>
      <c r="AA1316" s="312">
        <f>IF('statement of marks'!R$6="","",'statement of marks'!R$6)</f>
        <v>10</v>
      </c>
      <c r="AB1316" s="312">
        <f>IF('statement of marks'!S$6="","",'statement of marks'!S$6)</f>
        <v>5</v>
      </c>
      <c r="AC1316" s="312">
        <f>IF('statement of marks'!T$6="","",'statement of marks'!T$6)</f>
        <v>5</v>
      </c>
      <c r="AD1316" s="312">
        <f>IF('statement of marks'!U$6="","",'statement of marks'!U$6)</f>
        <v>10</v>
      </c>
      <c r="AE1316" s="312">
        <f>IF('statement of marks'!W$6="","",'statement of marks'!W$6)</f>
        <v>50</v>
      </c>
      <c r="AF1316" s="312">
        <f>IF('statement of marks'!X$6="","",'statement of marks'!X$6)</f>
        <v>20</v>
      </c>
      <c r="AG1316" s="312">
        <f>IF('statement of marks'!Y$6="","",'statement of marks'!Y$6)</f>
        <v>70</v>
      </c>
      <c r="AH1316" s="281">
        <f>IF('statement of marks'!Z$6="","",'statement of marks'!Z$6)</f>
        <v>100</v>
      </c>
    </row>
    <row r="1317" spans="1:34" ht="19" customHeight="1">
      <c r="A1317" s="291"/>
      <c r="B1317" s="1114" t="str">
        <f>IF('statement of marks'!$M$3="","",'statement of marks'!$M$3)</f>
        <v>fgUnh</v>
      </c>
      <c r="C1317" s="1115"/>
      <c r="D1317" s="277" t="str">
        <f>IF('statement of marks'!M97="","",'statement of marks'!M97)</f>
        <v/>
      </c>
      <c r="E1317" s="277" t="str">
        <f>IF('statement of marks'!N97="","",'statement of marks'!N97)</f>
        <v/>
      </c>
      <c r="F1317" s="275" t="str">
        <f>IF('statement of marks'!O97="","",'statement of marks'!O97)</f>
        <v/>
      </c>
      <c r="G1317" s="277" t="str">
        <f>IF('statement of marks'!P97="","",'statement of marks'!P97)</f>
        <v/>
      </c>
      <c r="H1317" s="277" t="str">
        <f>IF('statement of marks'!Q97="","",'statement of marks'!Q97)</f>
        <v/>
      </c>
      <c r="I1317" s="275" t="str">
        <f>IF('statement of marks'!R97="","",'statement of marks'!R97)</f>
        <v/>
      </c>
      <c r="J1317" s="277" t="str">
        <f>IF('statement of marks'!S97="","",'statement of marks'!S97)</f>
        <v/>
      </c>
      <c r="K1317" s="277" t="str">
        <f>IF('statement of marks'!T97="","",'statement of marks'!T97)</f>
        <v/>
      </c>
      <c r="L1317" s="275" t="str">
        <f>IF('statement of marks'!U97="","",'statement of marks'!U97)</f>
        <v/>
      </c>
      <c r="M1317" s="277" t="str">
        <f>IF('statement of marks'!W97="","",'statement of marks'!W97)</f>
        <v/>
      </c>
      <c r="N1317" s="277" t="str">
        <f>IF('statement of marks'!X97="","",'statement of marks'!X97)</f>
        <v/>
      </c>
      <c r="O1317" s="275" t="str">
        <f>IF('statement of marks'!Y97="","",'statement of marks'!Y97)</f>
        <v/>
      </c>
      <c r="P1317" s="281" t="str">
        <f>IF('statement of marks'!Z97="","",'statement of marks'!Z97)</f>
        <v/>
      </c>
      <c r="Q1317" s="1126"/>
      <c r="R1317" s="1126"/>
      <c r="S1317" s="291"/>
      <c r="T1317" s="1114" t="str">
        <f>IF('statement of marks'!$M$3="","",'statement of marks'!$M$3)</f>
        <v>fgUnh</v>
      </c>
      <c r="U1317" s="1115"/>
      <c r="V1317" s="277" t="str">
        <f>IF('statement of marks'!M98="","",'statement of marks'!M98)</f>
        <v/>
      </c>
      <c r="W1317" s="277" t="str">
        <f>IF('statement of marks'!N98="","",'statement of marks'!N98)</f>
        <v/>
      </c>
      <c r="X1317" s="275" t="str">
        <f>IF('statement of marks'!O98="","",'statement of marks'!O98)</f>
        <v/>
      </c>
      <c r="Y1317" s="277" t="str">
        <f>IF('statement of marks'!P98="","",'statement of marks'!P98)</f>
        <v/>
      </c>
      <c r="Z1317" s="277" t="str">
        <f>IF('statement of marks'!Q98="","",'statement of marks'!Q98)</f>
        <v/>
      </c>
      <c r="AA1317" s="275" t="str">
        <f>IF('statement of marks'!R98="","",'statement of marks'!R98)</f>
        <v/>
      </c>
      <c r="AB1317" s="277" t="str">
        <f>IF('statement of marks'!S98="","",'statement of marks'!S98)</f>
        <v/>
      </c>
      <c r="AC1317" s="277" t="str">
        <f>IF('statement of marks'!T98="","",'statement of marks'!T98)</f>
        <v/>
      </c>
      <c r="AD1317" s="275" t="str">
        <f>IF('statement of marks'!U98="","",'statement of marks'!U98)</f>
        <v/>
      </c>
      <c r="AE1317" s="277" t="str">
        <f>IF('statement of marks'!W98="","",'statement of marks'!W98)</f>
        <v/>
      </c>
      <c r="AF1317" s="277" t="str">
        <f>IF('statement of marks'!X98="","",'statement of marks'!X98)</f>
        <v/>
      </c>
      <c r="AG1317" s="275" t="str">
        <f>IF('statement of marks'!Y98="","",'statement of marks'!Y98)</f>
        <v/>
      </c>
      <c r="AH1317" s="281" t="str">
        <f>IF('statement of marks'!Z98="","",'statement of marks'!Z98)</f>
        <v/>
      </c>
    </row>
    <row r="1318" spans="1:34" ht="19" customHeight="1">
      <c r="A1318" s="291"/>
      <c r="B1318" s="1114" t="str">
        <f>IF('statement of marks'!$AI$3="","",'statement of marks'!$AI$3)</f>
        <v>vaxszth</v>
      </c>
      <c r="C1318" s="1115"/>
      <c r="D1318" s="277" t="str">
        <f>IF('statement of marks'!AI97="","",'statement of marks'!AI97)</f>
        <v/>
      </c>
      <c r="E1318" s="277" t="str">
        <f>IF('statement of marks'!AJ97="","",'statement of marks'!AJ97)</f>
        <v/>
      </c>
      <c r="F1318" s="275" t="str">
        <f>IF('statement of marks'!AK97="","",'statement of marks'!AK97)</f>
        <v/>
      </c>
      <c r="G1318" s="277" t="str">
        <f>IF('statement of marks'!AL97="","",'statement of marks'!AL97)</f>
        <v/>
      </c>
      <c r="H1318" s="277" t="str">
        <f>IF('statement of marks'!AM97="","",'statement of marks'!AM97)</f>
        <v/>
      </c>
      <c r="I1318" s="275" t="str">
        <f>IF('statement of marks'!AN97="","",'statement of marks'!AN97)</f>
        <v/>
      </c>
      <c r="J1318" s="277" t="str">
        <f>IF('statement of marks'!AO97="","",'statement of marks'!AO97)</f>
        <v/>
      </c>
      <c r="K1318" s="277" t="str">
        <f>IF('statement of marks'!AP97="","",'statement of marks'!AP97)</f>
        <v/>
      </c>
      <c r="L1318" s="275" t="str">
        <f>IF('statement of marks'!AQ97="","",'statement of marks'!AQ97)</f>
        <v/>
      </c>
      <c r="M1318" s="277" t="str">
        <f>IF('statement of marks'!AS97="","",'statement of marks'!AS97)</f>
        <v/>
      </c>
      <c r="N1318" s="277" t="str">
        <f>IF('statement of marks'!AT97="","",'statement of marks'!AT97)</f>
        <v/>
      </c>
      <c r="O1318" s="275" t="str">
        <f>IF('statement of marks'!AU97="","",'statement of marks'!AU97)</f>
        <v/>
      </c>
      <c r="P1318" s="281" t="str">
        <f>IF('statement of marks'!AV97="","",'statement of marks'!AV97)</f>
        <v/>
      </c>
      <c r="Q1318" s="1126"/>
      <c r="R1318" s="1126"/>
      <c r="S1318" s="291"/>
      <c r="T1318" s="1114" t="str">
        <f>IF('statement of marks'!$AI$3="","",'statement of marks'!$AI$3)</f>
        <v>vaxszth</v>
      </c>
      <c r="U1318" s="1115"/>
      <c r="V1318" s="277" t="str">
        <f>IF('statement of marks'!AI98="","",'statement of marks'!AI98)</f>
        <v/>
      </c>
      <c r="W1318" s="277" t="str">
        <f>IF('statement of marks'!AJ98="","",'statement of marks'!AJ98)</f>
        <v/>
      </c>
      <c r="X1318" s="275" t="str">
        <f>IF('statement of marks'!AK98="","",'statement of marks'!AK98)</f>
        <v/>
      </c>
      <c r="Y1318" s="277" t="str">
        <f>IF('statement of marks'!AL98="","",'statement of marks'!AL98)</f>
        <v/>
      </c>
      <c r="Z1318" s="277" t="str">
        <f>IF('statement of marks'!AM98="","",'statement of marks'!AM98)</f>
        <v/>
      </c>
      <c r="AA1318" s="275" t="str">
        <f>IF('statement of marks'!AN98="","",'statement of marks'!AN98)</f>
        <v/>
      </c>
      <c r="AB1318" s="277" t="str">
        <f>IF('statement of marks'!AO98="","",'statement of marks'!AO98)</f>
        <v/>
      </c>
      <c r="AC1318" s="277" t="str">
        <f>IF('statement of marks'!AP98="","",'statement of marks'!AP98)</f>
        <v/>
      </c>
      <c r="AD1318" s="275" t="str">
        <f>IF('statement of marks'!AQ98="","",'statement of marks'!AQ98)</f>
        <v/>
      </c>
      <c r="AE1318" s="277" t="str">
        <f>IF('statement of marks'!AS98="","",'statement of marks'!AS98)</f>
        <v/>
      </c>
      <c r="AF1318" s="277" t="str">
        <f>IF('statement of marks'!AT98="","",'statement of marks'!AT98)</f>
        <v/>
      </c>
      <c r="AG1318" s="275" t="str">
        <f>IF('statement of marks'!AU98="","",'statement of marks'!AU98)</f>
        <v/>
      </c>
      <c r="AH1318" s="281" t="str">
        <f>IF('statement of marks'!AV98="","",'statement of marks'!AV98)</f>
        <v/>
      </c>
    </row>
    <row r="1319" spans="1:34" ht="19" customHeight="1">
      <c r="A1319" s="291"/>
      <c r="B1319" s="1114" t="str">
        <f>IF('statement of marks'!BE97="s","laLd`r",IF('statement of marks'!BE97="u","mnwZ",IF('statement of marks'!BE97="g","xqtjkrh",IF('statement of marks'!BE97="p","iatkch",IF('statement of marks'!BE97="sd","fla/kh","r`rh; Hkk""kk")))))</f>
        <v>r`rh; Hkk"kk</v>
      </c>
      <c r="C1319" s="1115"/>
      <c r="D1319" s="277" t="str">
        <f>IF('statement of marks'!BF97="","",'statement of marks'!BF97)</f>
        <v/>
      </c>
      <c r="E1319" s="277" t="str">
        <f>IF('statement of marks'!BG97="","",'statement of marks'!BG97)</f>
        <v/>
      </c>
      <c r="F1319" s="275" t="str">
        <f>IF('statement of marks'!BH97="","",'statement of marks'!BH97)</f>
        <v/>
      </c>
      <c r="G1319" s="277" t="str">
        <f>IF('statement of marks'!BI97="","",'statement of marks'!BI97)</f>
        <v/>
      </c>
      <c r="H1319" s="277" t="str">
        <f>IF('statement of marks'!BJ97="","",'statement of marks'!BJ97)</f>
        <v/>
      </c>
      <c r="I1319" s="275" t="str">
        <f>IF('statement of marks'!BK97="","",'statement of marks'!BK97)</f>
        <v/>
      </c>
      <c r="J1319" s="277" t="str">
        <f>IF('statement of marks'!BL97="","",'statement of marks'!BL97)</f>
        <v/>
      </c>
      <c r="K1319" s="277" t="str">
        <f>IF('statement of marks'!BM97="","",'statement of marks'!BM97)</f>
        <v/>
      </c>
      <c r="L1319" s="275" t="str">
        <f>IF('statement of marks'!BN97="","",'statement of marks'!BN97)</f>
        <v/>
      </c>
      <c r="M1319" s="277" t="str">
        <f>IF('statement of marks'!BP97="","",'statement of marks'!BP97)</f>
        <v/>
      </c>
      <c r="N1319" s="277" t="str">
        <f>IF('statement of marks'!BQ97="","",'statement of marks'!BQ97)</f>
        <v/>
      </c>
      <c r="O1319" s="275" t="str">
        <f>IF('statement of marks'!BR97="","",'statement of marks'!BR97)</f>
        <v/>
      </c>
      <c r="P1319" s="281" t="str">
        <f>IF('statement of marks'!BS97="","",'statement of marks'!BS97)</f>
        <v/>
      </c>
      <c r="Q1319" s="1126"/>
      <c r="R1319" s="1126"/>
      <c r="S1319" s="291"/>
      <c r="T1319" s="1114" t="str">
        <f>IF('statement of marks'!BE98="s","laLd`r",IF('statement of marks'!BE98="u","mnwZ",IF('statement of marks'!BE98="g","xqtjkrh",IF('statement of marks'!BE98="p","iatkch",IF('statement of marks'!BE98="sd","fla/kh","r`rh; Hkk""kk")))))</f>
        <v>r`rh; Hkk"kk</v>
      </c>
      <c r="U1319" s="1115"/>
      <c r="V1319" s="277" t="str">
        <f>IF('statement of marks'!BF98="","",'statement of marks'!BF98)</f>
        <v/>
      </c>
      <c r="W1319" s="277" t="str">
        <f>IF('statement of marks'!BG98="","",'statement of marks'!BG98)</f>
        <v/>
      </c>
      <c r="X1319" s="275" t="str">
        <f>IF('statement of marks'!BH98="","",'statement of marks'!BH98)</f>
        <v/>
      </c>
      <c r="Y1319" s="277" t="str">
        <f>IF('statement of marks'!BI98="","",'statement of marks'!BI98)</f>
        <v/>
      </c>
      <c r="Z1319" s="277" t="str">
        <f>IF('statement of marks'!BJ98="","",'statement of marks'!BJ98)</f>
        <v/>
      </c>
      <c r="AA1319" s="275" t="str">
        <f>IF('statement of marks'!BK98="","",'statement of marks'!BK98)</f>
        <v/>
      </c>
      <c r="AB1319" s="277" t="str">
        <f>IF('statement of marks'!BL98="","",'statement of marks'!BL98)</f>
        <v/>
      </c>
      <c r="AC1319" s="277" t="str">
        <f>IF('statement of marks'!BM98="","",'statement of marks'!BM98)</f>
        <v/>
      </c>
      <c r="AD1319" s="275" t="str">
        <f>IF('statement of marks'!BN98="","",'statement of marks'!BN98)</f>
        <v/>
      </c>
      <c r="AE1319" s="277" t="str">
        <f>IF('statement of marks'!BP98="","",'statement of marks'!BP98)</f>
        <v/>
      </c>
      <c r="AF1319" s="277" t="str">
        <f>IF('statement of marks'!BQ98="","",'statement of marks'!BQ98)</f>
        <v/>
      </c>
      <c r="AG1319" s="275" t="str">
        <f>IF('statement of marks'!BR98="","",'statement of marks'!BR98)</f>
        <v/>
      </c>
      <c r="AH1319" s="281" t="str">
        <f>IF('statement of marks'!BS98="","",'statement of marks'!BS98)</f>
        <v/>
      </c>
    </row>
    <row r="1320" spans="1:34" ht="19" customHeight="1">
      <c r="A1320" s="291"/>
      <c r="B1320" s="1114" t="str">
        <f>IF('statement of marks'!$CB$3="","",'statement of marks'!$CB$3)</f>
        <v>xf.kr</v>
      </c>
      <c r="C1320" s="1115"/>
      <c r="D1320" s="277" t="str">
        <f>IF('statement of marks'!CB97="","",'statement of marks'!CB97)</f>
        <v/>
      </c>
      <c r="E1320" s="277" t="str">
        <f>IF('statement of marks'!CC97="","",'statement of marks'!CC97)</f>
        <v/>
      </c>
      <c r="F1320" s="275" t="str">
        <f>IF('statement of marks'!CD97="","",'statement of marks'!CD97)</f>
        <v/>
      </c>
      <c r="G1320" s="277" t="str">
        <f>IF('statement of marks'!CE97="","",'statement of marks'!CE97)</f>
        <v/>
      </c>
      <c r="H1320" s="277" t="str">
        <f>IF('statement of marks'!CF97="","",'statement of marks'!CF97)</f>
        <v/>
      </c>
      <c r="I1320" s="275" t="str">
        <f>IF('statement of marks'!CG97="","",'statement of marks'!CG97)</f>
        <v/>
      </c>
      <c r="J1320" s="277" t="str">
        <f>IF('statement of marks'!CH97="","",'statement of marks'!CH97)</f>
        <v/>
      </c>
      <c r="K1320" s="277" t="str">
        <f>IF('statement of marks'!CI97="","",'statement of marks'!CI97)</f>
        <v/>
      </c>
      <c r="L1320" s="275" t="str">
        <f>IF('statement of marks'!CJ97="","",'statement of marks'!CJ97)</f>
        <v/>
      </c>
      <c r="M1320" s="277" t="str">
        <f>IF('statement of marks'!CL97="","",'statement of marks'!CL97)</f>
        <v/>
      </c>
      <c r="N1320" s="277" t="str">
        <f>IF('statement of marks'!CM97="","",'statement of marks'!CM97)</f>
        <v/>
      </c>
      <c r="O1320" s="275" t="str">
        <f>IF('statement of marks'!CN97="","",'statement of marks'!CN97)</f>
        <v/>
      </c>
      <c r="P1320" s="281" t="str">
        <f>IF('statement of marks'!CO97="","",'statement of marks'!CO97)</f>
        <v/>
      </c>
      <c r="Q1320" s="1126"/>
      <c r="R1320" s="1126"/>
      <c r="S1320" s="291"/>
      <c r="T1320" s="1114" t="str">
        <f>IF('statement of marks'!$CB$3="","",'statement of marks'!$CB$3)</f>
        <v>xf.kr</v>
      </c>
      <c r="U1320" s="1115"/>
      <c r="V1320" s="277" t="str">
        <f>IF('statement of marks'!CB98="","",'statement of marks'!CB98)</f>
        <v/>
      </c>
      <c r="W1320" s="277" t="str">
        <f>IF('statement of marks'!CC98="","",'statement of marks'!CC98)</f>
        <v/>
      </c>
      <c r="X1320" s="275" t="str">
        <f>IF('statement of marks'!CD98="","",'statement of marks'!CD98)</f>
        <v/>
      </c>
      <c r="Y1320" s="277" t="str">
        <f>IF('statement of marks'!CE98="","",'statement of marks'!CE98)</f>
        <v/>
      </c>
      <c r="Z1320" s="277" t="str">
        <f>IF('statement of marks'!CF98="","",'statement of marks'!CF98)</f>
        <v/>
      </c>
      <c r="AA1320" s="275" t="str">
        <f>IF('statement of marks'!CG98="","",'statement of marks'!CG98)</f>
        <v/>
      </c>
      <c r="AB1320" s="277" t="str">
        <f>IF('statement of marks'!CH98="","",'statement of marks'!CH98)</f>
        <v/>
      </c>
      <c r="AC1320" s="277" t="str">
        <f>IF('statement of marks'!CI98="","",'statement of marks'!CI98)</f>
        <v/>
      </c>
      <c r="AD1320" s="275" t="str">
        <f>IF('statement of marks'!CJ98="","",'statement of marks'!CJ98)</f>
        <v/>
      </c>
      <c r="AE1320" s="277" t="str">
        <f>IF('statement of marks'!CL98="","",'statement of marks'!CL98)</f>
        <v/>
      </c>
      <c r="AF1320" s="277" t="str">
        <f>IF('statement of marks'!CM98="","",'statement of marks'!CM98)</f>
        <v/>
      </c>
      <c r="AG1320" s="275" t="str">
        <f>IF('statement of marks'!CN98="","",'statement of marks'!CN98)</f>
        <v/>
      </c>
      <c r="AH1320" s="281" t="str">
        <f>IF('statement of marks'!CO98="","",'statement of marks'!CO98)</f>
        <v/>
      </c>
    </row>
    <row r="1321" spans="1:34" ht="19" customHeight="1">
      <c r="A1321" s="291"/>
      <c r="B1321" s="1114" t="str">
        <f>IF('statement of marks'!$CX$3="","",'statement of marks'!$CX$3)</f>
        <v>foKku</v>
      </c>
      <c r="C1321" s="1115"/>
      <c r="D1321" s="277" t="str">
        <f>IF('statement of marks'!CX97="","",'statement of marks'!CX97)</f>
        <v/>
      </c>
      <c r="E1321" s="277" t="str">
        <f>IF('statement of marks'!CY97="","",'statement of marks'!CY97)</f>
        <v/>
      </c>
      <c r="F1321" s="275" t="str">
        <f>IF('statement of marks'!CZ97="","",'statement of marks'!CZ97)</f>
        <v/>
      </c>
      <c r="G1321" s="277" t="str">
        <f>IF('statement of marks'!DA97="","",'statement of marks'!DA97)</f>
        <v/>
      </c>
      <c r="H1321" s="277" t="str">
        <f>IF('statement of marks'!DB97="","",'statement of marks'!DB97)</f>
        <v/>
      </c>
      <c r="I1321" s="275" t="str">
        <f>IF('statement of marks'!DC97="","",'statement of marks'!DC97)</f>
        <v/>
      </c>
      <c r="J1321" s="277" t="str">
        <f>IF('statement of marks'!DD97="","",'statement of marks'!DD97)</f>
        <v/>
      </c>
      <c r="K1321" s="277" t="str">
        <f>IF('statement of marks'!DE97="","",'statement of marks'!DE97)</f>
        <v/>
      </c>
      <c r="L1321" s="275" t="str">
        <f>IF('statement of marks'!DF97="","",'statement of marks'!DF97)</f>
        <v/>
      </c>
      <c r="M1321" s="277" t="str">
        <f>IF('statement of marks'!DH97="","",'statement of marks'!DH97)</f>
        <v/>
      </c>
      <c r="N1321" s="277" t="str">
        <f>IF('statement of marks'!DI97="","",'statement of marks'!DI97)</f>
        <v/>
      </c>
      <c r="O1321" s="275" t="str">
        <f>IF('statement of marks'!DJ97="","",'statement of marks'!DJ97)</f>
        <v/>
      </c>
      <c r="P1321" s="281" t="str">
        <f>IF('statement of marks'!DK97="","",'statement of marks'!DK97)</f>
        <v/>
      </c>
      <c r="Q1321" s="1126"/>
      <c r="R1321" s="1126"/>
      <c r="S1321" s="291"/>
      <c r="T1321" s="1114" t="str">
        <f>IF('statement of marks'!$CX$3="","",'statement of marks'!$CX$3)</f>
        <v>foKku</v>
      </c>
      <c r="U1321" s="1115"/>
      <c r="V1321" s="277" t="str">
        <f>IF('statement of marks'!CX98="","",'statement of marks'!CX98)</f>
        <v/>
      </c>
      <c r="W1321" s="277" t="str">
        <f>IF('statement of marks'!CY98="","",'statement of marks'!CY98)</f>
        <v/>
      </c>
      <c r="X1321" s="275" t="str">
        <f>IF('statement of marks'!CZ98="","",'statement of marks'!CZ98)</f>
        <v/>
      </c>
      <c r="Y1321" s="277" t="str">
        <f>IF('statement of marks'!DA98="","",'statement of marks'!DA98)</f>
        <v/>
      </c>
      <c r="Z1321" s="277" t="str">
        <f>IF('statement of marks'!DB98="","",'statement of marks'!DB98)</f>
        <v/>
      </c>
      <c r="AA1321" s="275" t="str">
        <f>IF('statement of marks'!DC98="","",'statement of marks'!DC98)</f>
        <v/>
      </c>
      <c r="AB1321" s="277" t="str">
        <f>IF('statement of marks'!DD98="","",'statement of marks'!DD98)</f>
        <v/>
      </c>
      <c r="AC1321" s="277" t="str">
        <f>IF('statement of marks'!DE98="","",'statement of marks'!DE98)</f>
        <v/>
      </c>
      <c r="AD1321" s="275" t="str">
        <f>IF('statement of marks'!DF98="","",'statement of marks'!DF98)</f>
        <v/>
      </c>
      <c r="AE1321" s="277" t="str">
        <f>IF('statement of marks'!DH98="","",'statement of marks'!DH98)</f>
        <v/>
      </c>
      <c r="AF1321" s="277" t="str">
        <f>IF('statement of marks'!DI98="","",'statement of marks'!DI98)</f>
        <v/>
      </c>
      <c r="AG1321" s="275" t="str">
        <f>IF('statement of marks'!DJ98="","",'statement of marks'!DJ98)</f>
        <v/>
      </c>
      <c r="AH1321" s="281" t="str">
        <f>IF('statement of marks'!DK98="","",'statement of marks'!DK98)</f>
        <v/>
      </c>
    </row>
    <row r="1322" spans="1:34" ht="19" customHeight="1">
      <c r="A1322" s="291"/>
      <c r="B1322" s="1114" t="str">
        <f>IF('statement of marks'!$DT$3="","",'statement of marks'!$DT$3)</f>
        <v>lkekftd foKku</v>
      </c>
      <c r="C1322" s="1115"/>
      <c r="D1322" s="277" t="str">
        <f>IF('statement of marks'!DT97="","",'statement of marks'!DT97)</f>
        <v/>
      </c>
      <c r="E1322" s="277" t="str">
        <f>IF('statement of marks'!DU97="","",'statement of marks'!DU97)</f>
        <v/>
      </c>
      <c r="F1322" s="275" t="str">
        <f>IF('statement of marks'!DV97="","",'statement of marks'!DV97)</f>
        <v/>
      </c>
      <c r="G1322" s="277" t="str">
        <f>IF('statement of marks'!DW97="","",'statement of marks'!DW97)</f>
        <v/>
      </c>
      <c r="H1322" s="277" t="str">
        <f>IF('statement of marks'!DX97="","",'statement of marks'!DX97)</f>
        <v/>
      </c>
      <c r="I1322" s="275" t="str">
        <f>IF('statement of marks'!DY97="","",'statement of marks'!DY97)</f>
        <v/>
      </c>
      <c r="J1322" s="277" t="str">
        <f>IF('statement of marks'!DZ97="","",'statement of marks'!DZ97)</f>
        <v/>
      </c>
      <c r="K1322" s="277" t="str">
        <f>IF('statement of marks'!EA97="","",'statement of marks'!EA97)</f>
        <v/>
      </c>
      <c r="L1322" s="275" t="str">
        <f>IF('statement of marks'!EB97="","",'statement of marks'!EB97)</f>
        <v/>
      </c>
      <c r="M1322" s="277" t="str">
        <f>IF('statement of marks'!ED97="","",'statement of marks'!ED97)</f>
        <v/>
      </c>
      <c r="N1322" s="277" t="str">
        <f>IF('statement of marks'!EE97="","",'statement of marks'!EE97)</f>
        <v/>
      </c>
      <c r="O1322" s="275" t="str">
        <f>IF('statement of marks'!EF97="","",'statement of marks'!EF97)</f>
        <v/>
      </c>
      <c r="P1322" s="281" t="str">
        <f>IF('statement of marks'!EG97="","",'statement of marks'!EG97)</f>
        <v/>
      </c>
      <c r="Q1322" s="1126"/>
      <c r="R1322" s="1126"/>
      <c r="S1322" s="291"/>
      <c r="T1322" s="1114" t="str">
        <f>IF('statement of marks'!$DT$3="","",'statement of marks'!$DT$3)</f>
        <v>lkekftd foKku</v>
      </c>
      <c r="U1322" s="1115"/>
      <c r="V1322" s="277" t="str">
        <f>IF('statement of marks'!DT98="","",'statement of marks'!DT98)</f>
        <v/>
      </c>
      <c r="W1322" s="277" t="str">
        <f>IF('statement of marks'!DU98="","",'statement of marks'!DU98)</f>
        <v/>
      </c>
      <c r="X1322" s="275" t="str">
        <f>IF('statement of marks'!DV98="","",'statement of marks'!DV98)</f>
        <v/>
      </c>
      <c r="Y1322" s="277" t="str">
        <f>IF('statement of marks'!DW98="","",'statement of marks'!DW98)</f>
        <v/>
      </c>
      <c r="Z1322" s="277" t="str">
        <f>IF('statement of marks'!DX98="","",'statement of marks'!DX98)</f>
        <v/>
      </c>
      <c r="AA1322" s="275" t="str">
        <f>IF('statement of marks'!DY98="","",'statement of marks'!DY98)</f>
        <v/>
      </c>
      <c r="AB1322" s="277" t="str">
        <f>IF('statement of marks'!DZ98="","",'statement of marks'!DZ98)</f>
        <v/>
      </c>
      <c r="AC1322" s="277" t="str">
        <f>IF('statement of marks'!EA98="","",'statement of marks'!EA98)</f>
        <v/>
      </c>
      <c r="AD1322" s="275" t="str">
        <f>IF('statement of marks'!EB98="","",'statement of marks'!EB98)</f>
        <v/>
      </c>
      <c r="AE1322" s="277" t="str">
        <f>IF('statement of marks'!ED98="","",'statement of marks'!ED98)</f>
        <v/>
      </c>
      <c r="AF1322" s="277" t="str">
        <f>IF('statement of marks'!EE98="","",'statement of marks'!EE98)</f>
        <v/>
      </c>
      <c r="AG1322" s="275" t="str">
        <f>IF('statement of marks'!EF98="","",'statement of marks'!EF98)</f>
        <v/>
      </c>
      <c r="AH1322" s="281" t="str">
        <f>IF('statement of marks'!EG98="","",'statement of marks'!EG98)</f>
        <v/>
      </c>
    </row>
    <row r="1323" spans="1:34" ht="19" customHeight="1">
      <c r="A1323" s="291"/>
      <c r="B1323" s="1117" t="s">
        <v>271</v>
      </c>
      <c r="C1323" s="1118"/>
      <c r="D1323" s="1111" t="s">
        <v>1</v>
      </c>
      <c r="E1323" s="1111"/>
      <c r="F1323" s="1111"/>
      <c r="G1323" s="1111" t="s">
        <v>21</v>
      </c>
      <c r="H1323" s="1111"/>
      <c r="I1323" s="1111"/>
      <c r="J1323" s="1111" t="s">
        <v>272</v>
      </c>
      <c r="K1323" s="1111"/>
      <c r="L1323" s="1111"/>
      <c r="M1323" s="1111" t="s">
        <v>68</v>
      </c>
      <c r="N1323" s="1111"/>
      <c r="O1323" s="1111"/>
      <c r="P1323" s="282"/>
      <c r="Q1323" s="1126"/>
      <c r="R1323" s="1126"/>
      <c r="S1323" s="291"/>
      <c r="T1323" s="1117" t="s">
        <v>271</v>
      </c>
      <c r="U1323" s="1118"/>
      <c r="V1323" s="1111" t="s">
        <v>1</v>
      </c>
      <c r="W1323" s="1111"/>
      <c r="X1323" s="1111"/>
      <c r="Y1323" s="1111" t="s">
        <v>21</v>
      </c>
      <c r="Z1323" s="1111"/>
      <c r="AA1323" s="1111"/>
      <c r="AB1323" s="1111" t="s">
        <v>272</v>
      </c>
      <c r="AC1323" s="1111"/>
      <c r="AD1323" s="1111"/>
      <c r="AE1323" s="1111" t="s">
        <v>68</v>
      </c>
      <c r="AF1323" s="1111"/>
      <c r="AG1323" s="1111"/>
      <c r="AH1323" s="282"/>
    </row>
    <row r="1324" spans="1:34" ht="19" customHeight="1">
      <c r="A1324" s="291"/>
      <c r="B1324" s="1104" t="s">
        <v>3</v>
      </c>
      <c r="C1324" s="1105"/>
      <c r="D1324" s="1116">
        <f>IF('statement of marks'!EP$6="","",'statement of marks'!EP$6)</f>
        <v>20</v>
      </c>
      <c r="E1324" s="1116"/>
      <c r="F1324" s="1116"/>
      <c r="G1324" s="1116">
        <f>IF('statement of marks'!EQ$6="","",'statement of marks'!EQ$6)</f>
        <v>20</v>
      </c>
      <c r="H1324" s="1116"/>
      <c r="I1324" s="1116"/>
      <c r="J1324" s="1116">
        <f>IF('statement of marks'!ES$6="","",'statement of marks'!ES$6)</f>
        <v>20</v>
      </c>
      <c r="K1324" s="1116"/>
      <c r="L1324" s="1116"/>
      <c r="M1324" s="1116">
        <f>IF('statement of marks'!EY$6="","",'statement of marks'!ER$6)</f>
        <v>20</v>
      </c>
      <c r="N1324" s="1116"/>
      <c r="O1324" s="1116"/>
      <c r="P1324" s="283"/>
      <c r="Q1324" s="1126"/>
      <c r="R1324" s="1126"/>
      <c r="S1324" s="291"/>
      <c r="T1324" s="1104" t="s">
        <v>3</v>
      </c>
      <c r="U1324" s="1105"/>
      <c r="V1324" s="1116">
        <f>IF('statement of marks'!EP$6="","",'statement of marks'!EP$6)</f>
        <v>20</v>
      </c>
      <c r="W1324" s="1116"/>
      <c r="X1324" s="1116"/>
      <c r="Y1324" s="1116">
        <f>IF('statement of marks'!EQ$6="","",'statement of marks'!EQ$6)</f>
        <v>20</v>
      </c>
      <c r="Z1324" s="1116"/>
      <c r="AA1324" s="1116"/>
      <c r="AB1324" s="1116">
        <f>IF('statement of marks'!ES$6="","",'statement of marks'!ES$6)</f>
        <v>20</v>
      </c>
      <c r="AC1324" s="1116"/>
      <c r="AD1324" s="1116"/>
      <c r="AE1324" s="1116">
        <f>IF('statement of marks'!EY$6="","",'statement of marks'!ER$6)</f>
        <v>20</v>
      </c>
      <c r="AF1324" s="1116"/>
      <c r="AG1324" s="1116"/>
      <c r="AH1324" s="283"/>
    </row>
    <row r="1325" spans="1:34" ht="19" customHeight="1">
      <c r="A1325" s="291"/>
      <c r="B1325" s="1114" t="str">
        <f>IF('statement of marks'!$EP$3="","",'statement of marks'!$EP$3)</f>
        <v>dk;kZuqHko</v>
      </c>
      <c r="C1325" s="1115"/>
      <c r="D1325" s="1103" t="str">
        <f>IF('statement of marks'!EP97="","",'statement of marks'!EP97)</f>
        <v/>
      </c>
      <c r="E1325" s="1103"/>
      <c r="F1325" s="1103"/>
      <c r="G1325" s="1103" t="str">
        <f>IF('statement of marks'!EQ97="","",'statement of marks'!EQ97)</f>
        <v/>
      </c>
      <c r="H1325" s="1103"/>
      <c r="I1325" s="1103"/>
      <c r="J1325" s="1103" t="str">
        <f>IF('statement of marks'!ES97="","",'statement of marks'!ES97)</f>
        <v/>
      </c>
      <c r="K1325" s="1103"/>
      <c r="L1325" s="1103"/>
      <c r="M1325" s="1103" t="str">
        <f>IF('statement of marks'!ER97="","",'statement of marks'!ER97)</f>
        <v/>
      </c>
      <c r="N1325" s="1103"/>
      <c r="O1325" s="1103"/>
      <c r="P1325" s="284"/>
      <c r="Q1325" s="1126"/>
      <c r="R1325" s="1126"/>
      <c r="S1325" s="291"/>
      <c r="T1325" s="1114" t="str">
        <f>IF('statement of marks'!$EP$3="","",'statement of marks'!$EP$3)</f>
        <v>dk;kZuqHko</v>
      </c>
      <c r="U1325" s="1115"/>
      <c r="V1325" s="1103" t="str">
        <f>IF('statement of marks'!EP98="","",'statement of marks'!EP98)</f>
        <v/>
      </c>
      <c r="W1325" s="1103"/>
      <c r="X1325" s="1103"/>
      <c r="Y1325" s="1103" t="str">
        <f>IF('statement of marks'!EQ98="","",'statement of marks'!EQ98)</f>
        <v/>
      </c>
      <c r="Z1325" s="1103"/>
      <c r="AA1325" s="1103"/>
      <c r="AB1325" s="1103" t="str">
        <f>IF('statement of marks'!ES98="","",'statement of marks'!ES98)</f>
        <v/>
      </c>
      <c r="AC1325" s="1103"/>
      <c r="AD1325" s="1103"/>
      <c r="AE1325" s="1103" t="str">
        <f>IF('statement of marks'!ER98="","",'statement of marks'!ER98)</f>
        <v/>
      </c>
      <c r="AF1325" s="1103"/>
      <c r="AG1325" s="1103"/>
      <c r="AH1325" s="284"/>
    </row>
    <row r="1326" spans="1:34" ht="19" customHeight="1">
      <c r="A1326" s="291"/>
      <c r="B1326" s="1112" t="str">
        <f>IF('statement of marks'!$EZ$3="","",'statement of marks'!$EZ$3)</f>
        <v>dyk f'k{kk</v>
      </c>
      <c r="C1326" s="1113"/>
      <c r="D1326" s="1103" t="str">
        <f>IF('statement of marks'!EZ97="","",'statement of marks'!EZ97)</f>
        <v/>
      </c>
      <c r="E1326" s="1103"/>
      <c r="F1326" s="1103"/>
      <c r="G1326" s="1103" t="str">
        <f>IF('statement of marks'!FA97="","",'statement of marks'!FA97)</f>
        <v/>
      </c>
      <c r="H1326" s="1103"/>
      <c r="I1326" s="1103"/>
      <c r="J1326" s="1103" t="str">
        <f>IF('statement of marks'!FC97="","",'statement of marks'!FC97)</f>
        <v/>
      </c>
      <c r="K1326" s="1103"/>
      <c r="L1326" s="1103"/>
      <c r="M1326" s="1103" t="str">
        <f>IF('statement of marks'!FB97="","",'statement of marks'!FB97)</f>
        <v/>
      </c>
      <c r="N1326" s="1103"/>
      <c r="O1326" s="1103"/>
      <c r="P1326" s="284"/>
      <c r="Q1326" s="1126"/>
      <c r="R1326" s="1126"/>
      <c r="S1326" s="291"/>
      <c r="T1326" s="1112" t="str">
        <f>IF('statement of marks'!$EZ$3="","",'statement of marks'!$EZ$3)</f>
        <v>dyk f'k{kk</v>
      </c>
      <c r="U1326" s="1113"/>
      <c r="V1326" s="1103" t="str">
        <f>IF('statement of marks'!EZ98="","",'statement of marks'!EZ98)</f>
        <v/>
      </c>
      <c r="W1326" s="1103"/>
      <c r="X1326" s="1103"/>
      <c r="Y1326" s="1103" t="str">
        <f>IF('statement of marks'!FA98="","",'statement of marks'!FA98)</f>
        <v/>
      </c>
      <c r="Z1326" s="1103"/>
      <c r="AA1326" s="1103"/>
      <c r="AB1326" s="1103" t="str">
        <f>IF('statement of marks'!FC98="","",'statement of marks'!FC98)</f>
        <v/>
      </c>
      <c r="AC1326" s="1103"/>
      <c r="AD1326" s="1103"/>
      <c r="AE1326" s="1103" t="str">
        <f>IF('statement of marks'!FB98="","",'statement of marks'!FB98)</f>
        <v/>
      </c>
      <c r="AF1326" s="1103"/>
      <c r="AG1326" s="1103"/>
      <c r="AH1326" s="284"/>
    </row>
    <row r="1327" spans="1:34" ht="19" customHeight="1">
      <c r="A1327" s="291"/>
      <c r="B1327" s="1109" t="str">
        <f>IF('statement of marks'!$FJ$3="","",'statement of marks'!$FJ$3)</f>
        <v>LokLF; ,oe~ 'kkjhfjd f'k{kk</v>
      </c>
      <c r="C1327" s="1110"/>
      <c r="D1327" s="1103" t="str">
        <f>IF('statement of marks'!FJ97="","",'statement of marks'!FJ97)</f>
        <v/>
      </c>
      <c r="E1327" s="1103"/>
      <c r="F1327" s="1103"/>
      <c r="G1327" s="1103" t="str">
        <f>IF('statement of marks'!FK97="","",'statement of marks'!FK97)</f>
        <v/>
      </c>
      <c r="H1327" s="1103"/>
      <c r="I1327" s="1103"/>
      <c r="J1327" s="1103" t="str">
        <f>IF('statement of marks'!FM97="","",'statement of marks'!FM97)</f>
        <v/>
      </c>
      <c r="K1327" s="1103"/>
      <c r="L1327" s="1103"/>
      <c r="M1327" s="1103" t="str">
        <f>IF('statement of marks'!FL97="","",'statement of marks'!FL97)</f>
        <v/>
      </c>
      <c r="N1327" s="1103"/>
      <c r="O1327" s="1103"/>
      <c r="P1327" s="284"/>
      <c r="Q1327" s="1126"/>
      <c r="R1327" s="1126"/>
      <c r="S1327" s="291"/>
      <c r="T1327" s="1109" t="str">
        <f>IF('statement of marks'!$FJ$3="","",'statement of marks'!$FJ$3)</f>
        <v>LokLF; ,oe~ 'kkjhfjd f'k{kk</v>
      </c>
      <c r="U1327" s="1110"/>
      <c r="V1327" s="1103" t="str">
        <f>IF('statement of marks'!FJ98="","",'statement of marks'!FJ98)</f>
        <v/>
      </c>
      <c r="W1327" s="1103"/>
      <c r="X1327" s="1103"/>
      <c r="Y1327" s="1103" t="str">
        <f>IF('statement of marks'!FK98="","",'statement of marks'!FK98)</f>
        <v/>
      </c>
      <c r="Z1327" s="1103"/>
      <c r="AA1327" s="1103"/>
      <c r="AB1327" s="1103" t="str">
        <f>IF('statement of marks'!FM98="","",'statement of marks'!FM98)</f>
        <v/>
      </c>
      <c r="AC1327" s="1103"/>
      <c r="AD1327" s="1103"/>
      <c r="AE1327" s="1103" t="str">
        <f>IF('statement of marks'!FL98="","",'statement of marks'!FL98)</f>
        <v/>
      </c>
      <c r="AF1327" s="1103"/>
      <c r="AG1327" s="1103"/>
      <c r="AH1327" s="284"/>
    </row>
    <row r="1328" spans="1:34" ht="19" customHeight="1">
      <c r="A1328" s="291"/>
      <c r="B1328" s="1104" t="s">
        <v>273</v>
      </c>
      <c r="C1328" s="1105"/>
      <c r="D1328" s="1081" t="str">
        <f>details!$DZ$3</f>
        <v>vxLr rd</v>
      </c>
      <c r="E1328" s="1081"/>
      <c r="F1328" s="1081"/>
      <c r="G1328" s="1081" t="str">
        <f>details!$ED$3</f>
        <v>vDVwcj rd</v>
      </c>
      <c r="H1328" s="1081"/>
      <c r="I1328" s="1081"/>
      <c r="J1328" s="1081" t="str">
        <f>details!$EL$3</f>
        <v>Qjojh rd</v>
      </c>
      <c r="K1328" s="1081"/>
      <c r="L1328" s="1081"/>
      <c r="M1328" s="1081" t="str">
        <f>details!$EH$3</f>
        <v>fnlEcj rd</v>
      </c>
      <c r="N1328" s="1081"/>
      <c r="O1328" s="1081"/>
      <c r="P1328" s="284"/>
      <c r="Q1328" s="1126"/>
      <c r="R1328" s="1126"/>
      <c r="S1328" s="291"/>
      <c r="T1328" s="1104" t="s">
        <v>273</v>
      </c>
      <c r="U1328" s="1105"/>
      <c r="V1328" s="1106" t="str">
        <f>details!$DZ$3</f>
        <v>vxLr rd</v>
      </c>
      <c r="W1328" s="1107"/>
      <c r="X1328" s="1108"/>
      <c r="Y1328" s="1106" t="str">
        <f>details!$ED$3</f>
        <v>vDVwcj rd</v>
      </c>
      <c r="Z1328" s="1107"/>
      <c r="AA1328" s="1108"/>
      <c r="AB1328" s="1106" t="str">
        <f>details!$EL$3</f>
        <v>Qjojh rd</v>
      </c>
      <c r="AC1328" s="1107"/>
      <c r="AD1328" s="1108"/>
      <c r="AE1328" s="1106" t="str">
        <f>details!$EH$3</f>
        <v>fnlEcj rd</v>
      </c>
      <c r="AF1328" s="1107"/>
      <c r="AG1328" s="1108"/>
      <c r="AH1328" s="284"/>
    </row>
    <row r="1329" spans="1:34" ht="19" customHeight="1">
      <c r="A1329" s="291"/>
      <c r="B1329" s="1100" t="s">
        <v>99</v>
      </c>
      <c r="C1329" s="1101"/>
      <c r="D1329" s="1102" t="str">
        <f>IF(details!EA97="","",details!EA97)</f>
        <v/>
      </c>
      <c r="E1329" s="1102"/>
      <c r="F1329" s="1102"/>
      <c r="G1329" s="1102" t="str">
        <f>IF(details!EE97="","",details!EE97)</f>
        <v/>
      </c>
      <c r="H1329" s="1102"/>
      <c r="I1329" s="1102"/>
      <c r="J1329" s="1102" t="str">
        <f>IF(details!EM97="","",details!EM97)</f>
        <v/>
      </c>
      <c r="K1329" s="1102"/>
      <c r="L1329" s="1102"/>
      <c r="M1329" s="1102" t="str">
        <f>IF(details!EI97="","",details!EI97)</f>
        <v/>
      </c>
      <c r="N1329" s="1102"/>
      <c r="O1329" s="1102"/>
      <c r="P1329" s="295"/>
      <c r="Q1329" s="1126"/>
      <c r="R1329" s="1126"/>
      <c r="S1329" s="291"/>
      <c r="T1329" s="1100" t="s">
        <v>99</v>
      </c>
      <c r="U1329" s="1101"/>
      <c r="V1329" s="1091" t="str">
        <f>IF(details!EA98="","",details!EA98)</f>
        <v/>
      </c>
      <c r="W1329" s="1092"/>
      <c r="X1329" s="1093"/>
      <c r="Y1329" s="1091" t="str">
        <f>IF(details!EE98="","",details!EE98)</f>
        <v/>
      </c>
      <c r="Z1329" s="1092"/>
      <c r="AA1329" s="1093"/>
      <c r="AB1329" s="1091" t="str">
        <f>IF(details!EM98="","",details!EM98)</f>
        <v/>
      </c>
      <c r="AC1329" s="1092"/>
      <c r="AD1329" s="1093"/>
      <c r="AE1329" s="1091" t="str">
        <f>IF(details!EI98="","",details!EI98)</f>
        <v/>
      </c>
      <c r="AF1329" s="1092"/>
      <c r="AG1329" s="1093"/>
      <c r="AH1329" s="285"/>
    </row>
    <row r="1330" spans="1:34" ht="19" customHeight="1">
      <c r="A1330" s="292"/>
      <c r="B1330" s="1094" t="s">
        <v>15</v>
      </c>
      <c r="C1330" s="1095"/>
      <c r="D1330" s="1096" t="str">
        <f>IF(details!DZ97="","",details!DZ97)</f>
        <v/>
      </c>
      <c r="E1330" s="1096"/>
      <c r="F1330" s="1096"/>
      <c r="G1330" s="1096" t="str">
        <f>IF(details!ED97="","",details!ED97)</f>
        <v/>
      </c>
      <c r="H1330" s="1096"/>
      <c r="I1330" s="1096"/>
      <c r="J1330" s="1096" t="str">
        <f>IF(details!EL97="","",details!EL97)</f>
        <v/>
      </c>
      <c r="K1330" s="1096"/>
      <c r="L1330" s="1096"/>
      <c r="M1330" s="1096" t="str">
        <f>IF(details!EH97="","",details!EH97)</f>
        <v/>
      </c>
      <c r="N1330" s="1096"/>
      <c r="O1330" s="1096"/>
      <c r="P1330" s="296"/>
      <c r="Q1330" s="1126"/>
      <c r="R1330" s="1126"/>
      <c r="S1330" s="292"/>
      <c r="T1330" s="1094" t="s">
        <v>15</v>
      </c>
      <c r="U1330" s="1095"/>
      <c r="V1330" s="1097" t="str">
        <f>IF(details!DZ98="","",details!DZ98)</f>
        <v/>
      </c>
      <c r="W1330" s="1098"/>
      <c r="X1330" s="1099"/>
      <c r="Y1330" s="1097" t="str">
        <f>IF(details!ED98="","",details!ED98)</f>
        <v/>
      </c>
      <c r="Z1330" s="1098"/>
      <c r="AA1330" s="1099"/>
      <c r="AB1330" s="1097" t="str">
        <f>IF(details!EL98="","",details!EL98)</f>
        <v/>
      </c>
      <c r="AC1330" s="1098"/>
      <c r="AD1330" s="1099"/>
      <c r="AE1330" s="1097" t="str">
        <f>IF(details!EH98="","",details!EH98)</f>
        <v/>
      </c>
      <c r="AF1330" s="1098"/>
      <c r="AG1330" s="1099"/>
      <c r="AH1330" s="286"/>
    </row>
    <row r="1331" spans="1:34" ht="19" customHeight="1">
      <c r="A1331" s="291"/>
      <c r="B1331" s="1089" t="s">
        <v>100</v>
      </c>
      <c r="C1331" s="1090"/>
      <c r="D1331" s="1081"/>
      <c r="E1331" s="1081"/>
      <c r="F1331" s="1081"/>
      <c r="G1331" s="1081"/>
      <c r="H1331" s="1081"/>
      <c r="I1331" s="1081"/>
      <c r="J1331" s="1081"/>
      <c r="K1331" s="1081"/>
      <c r="L1331" s="1081"/>
      <c r="M1331" s="1081"/>
      <c r="N1331" s="1081"/>
      <c r="O1331" s="1081"/>
      <c r="P1331" s="287"/>
      <c r="Q1331" s="1126"/>
      <c r="R1331" s="1126"/>
      <c r="S1331" s="291"/>
      <c r="T1331" s="1089" t="s">
        <v>100</v>
      </c>
      <c r="U1331" s="1090"/>
      <c r="V1331" s="1081"/>
      <c r="W1331" s="1081"/>
      <c r="X1331" s="1081"/>
      <c r="Y1331" s="1081"/>
      <c r="Z1331" s="1081"/>
      <c r="AA1331" s="1081"/>
      <c r="AB1331" s="1081"/>
      <c r="AC1331" s="1081"/>
      <c r="AD1331" s="1081"/>
      <c r="AE1331" s="1081"/>
      <c r="AF1331" s="1081"/>
      <c r="AG1331" s="1081"/>
      <c r="AH1331" s="287"/>
    </row>
    <row r="1332" spans="1:34" ht="19" customHeight="1">
      <c r="A1332" s="291"/>
      <c r="B1332" s="1087" t="s">
        <v>80</v>
      </c>
      <c r="C1332" s="1088"/>
      <c r="D1332" s="1081"/>
      <c r="E1332" s="1081"/>
      <c r="F1332" s="1081"/>
      <c r="G1332" s="1081"/>
      <c r="H1332" s="1081"/>
      <c r="I1332" s="1081"/>
      <c r="J1332" s="1081"/>
      <c r="K1332" s="1081"/>
      <c r="L1332" s="1081"/>
      <c r="M1332" s="1081"/>
      <c r="N1332" s="1081"/>
      <c r="O1332" s="1081"/>
      <c r="P1332" s="287"/>
      <c r="Q1332" s="1126"/>
      <c r="R1332" s="1126"/>
      <c r="S1332" s="291"/>
      <c r="T1332" s="1087" t="s">
        <v>80</v>
      </c>
      <c r="U1332" s="1088"/>
      <c r="V1332" s="1081"/>
      <c r="W1332" s="1081"/>
      <c r="X1332" s="1081"/>
      <c r="Y1332" s="1081"/>
      <c r="Z1332" s="1081"/>
      <c r="AA1332" s="1081"/>
      <c r="AB1332" s="1081"/>
      <c r="AC1332" s="1081"/>
      <c r="AD1332" s="1081"/>
      <c r="AE1332" s="1081"/>
      <c r="AF1332" s="1081"/>
      <c r="AG1332" s="1081"/>
      <c r="AH1332" s="287"/>
    </row>
    <row r="1333" spans="1:34" ht="19" customHeight="1">
      <c r="A1333" s="291"/>
      <c r="B1333" s="1085" t="s">
        <v>101</v>
      </c>
      <c r="C1333" s="1086"/>
      <c r="D1333" s="1081"/>
      <c r="E1333" s="1081"/>
      <c r="F1333" s="1081"/>
      <c r="G1333" s="1081"/>
      <c r="H1333" s="1081"/>
      <c r="I1333" s="1081"/>
      <c r="J1333" s="1081"/>
      <c r="K1333" s="1081"/>
      <c r="L1333" s="1081"/>
      <c r="M1333" s="1081"/>
      <c r="N1333" s="1081"/>
      <c r="O1333" s="1081"/>
      <c r="P1333" s="287"/>
      <c r="Q1333" s="1126"/>
      <c r="R1333" s="1126"/>
      <c r="S1333" s="291"/>
      <c r="T1333" s="1085" t="s">
        <v>101</v>
      </c>
      <c r="U1333" s="1086"/>
      <c r="V1333" s="1081"/>
      <c r="W1333" s="1081"/>
      <c r="X1333" s="1081"/>
      <c r="Y1333" s="1081"/>
      <c r="Z1333" s="1081"/>
      <c r="AA1333" s="1081"/>
      <c r="AB1333" s="1081"/>
      <c r="AC1333" s="1081"/>
      <c r="AD1333" s="1081"/>
      <c r="AE1333" s="1081"/>
      <c r="AF1333" s="1081"/>
      <c r="AG1333" s="1081"/>
      <c r="AH1333" s="287"/>
    </row>
    <row r="1334" spans="1:34" ht="19" customHeight="1" thickBot="1">
      <c r="A1334" s="293"/>
      <c r="B1334" s="1082" t="s">
        <v>102</v>
      </c>
      <c r="C1334" s="1083"/>
      <c r="D1334" s="1084"/>
      <c r="E1334" s="1084"/>
      <c r="F1334" s="1084"/>
      <c r="G1334" s="1084"/>
      <c r="H1334" s="1084"/>
      <c r="I1334" s="1084"/>
      <c r="J1334" s="1084"/>
      <c r="K1334" s="1084"/>
      <c r="L1334" s="1084"/>
      <c r="M1334" s="1084"/>
      <c r="N1334" s="1084"/>
      <c r="O1334" s="1084"/>
      <c r="P1334" s="288"/>
      <c r="Q1334" s="1126"/>
      <c r="R1334" s="1126"/>
      <c r="S1334" s="293"/>
      <c r="T1334" s="1082" t="s">
        <v>102</v>
      </c>
      <c r="U1334" s="1083"/>
      <c r="V1334" s="1084"/>
      <c r="W1334" s="1084"/>
      <c r="X1334" s="1084"/>
      <c r="Y1334" s="1084"/>
      <c r="Z1334" s="1084"/>
      <c r="AA1334" s="1084"/>
      <c r="AB1334" s="1084"/>
      <c r="AC1334" s="1084"/>
      <c r="AD1334" s="1084"/>
      <c r="AE1334" s="1084"/>
      <c r="AF1334" s="1084"/>
      <c r="AG1334" s="1084"/>
      <c r="AH1334" s="288"/>
    </row>
    <row r="1335" spans="1:34" ht="19" customHeight="1">
      <c r="A1335" s="290"/>
      <c r="B1335" s="1123" t="s">
        <v>47</v>
      </c>
      <c r="C1335" s="1124"/>
      <c r="D1335" s="1124"/>
      <c r="E1335" s="1124"/>
      <c r="F1335" s="1124"/>
      <c r="G1335" s="1124"/>
      <c r="H1335" s="1124"/>
      <c r="I1335" s="1124"/>
      <c r="J1335" s="1124"/>
      <c r="K1335" s="1124"/>
      <c r="L1335" s="1124"/>
      <c r="M1335" s="1124"/>
      <c r="N1335" s="1124"/>
      <c r="O1335" s="1124"/>
      <c r="P1335" s="1125"/>
      <c r="Q1335" s="1126"/>
      <c r="R1335" s="1126"/>
      <c r="S1335" s="290"/>
      <c r="T1335" s="1123" t="s">
        <v>47</v>
      </c>
      <c r="U1335" s="1124"/>
      <c r="V1335" s="1124"/>
      <c r="W1335" s="1124"/>
      <c r="X1335" s="1124"/>
      <c r="Y1335" s="1124"/>
      <c r="Z1335" s="1124"/>
      <c r="AA1335" s="1124"/>
      <c r="AB1335" s="1124"/>
      <c r="AC1335" s="1124"/>
      <c r="AD1335" s="1124"/>
      <c r="AE1335" s="1124"/>
      <c r="AF1335" s="1124"/>
      <c r="AG1335" s="1124"/>
      <c r="AH1335" s="1125"/>
    </row>
    <row r="1336" spans="1:34" ht="19" customHeight="1">
      <c r="A1336" s="1127"/>
      <c r="B1336" s="1128" t="str">
        <f>'statement of marks'!$A$1</f>
        <v>jk- ck- ek/;fed fo|ky; uohu] fuEckgsM+k</v>
      </c>
      <c r="C1336" s="1129"/>
      <c r="D1336" s="1129"/>
      <c r="E1336" s="1129"/>
      <c r="F1336" s="1129"/>
      <c r="G1336" s="1129"/>
      <c r="H1336" s="1129"/>
      <c r="I1336" s="1129"/>
      <c r="J1336" s="1129"/>
      <c r="K1336" s="1129"/>
      <c r="L1336" s="1129"/>
      <c r="M1336" s="1129"/>
      <c r="N1336" s="1129"/>
      <c r="O1336" s="1129"/>
      <c r="P1336" s="1130"/>
      <c r="Q1336" s="1126"/>
      <c r="R1336" s="1126"/>
      <c r="S1336" s="1127"/>
      <c r="T1336" s="1128" t="str">
        <f>'statement of marks'!$A$1</f>
        <v>jk- ck- ek/;fed fo|ky; uohu] fuEckgsM+k</v>
      </c>
      <c r="U1336" s="1129"/>
      <c r="V1336" s="1129"/>
      <c r="W1336" s="1129"/>
      <c r="X1336" s="1129"/>
      <c r="Y1336" s="1129"/>
      <c r="Z1336" s="1129"/>
      <c r="AA1336" s="1129"/>
      <c r="AB1336" s="1129"/>
      <c r="AC1336" s="1129"/>
      <c r="AD1336" s="1129"/>
      <c r="AE1336" s="1129"/>
      <c r="AF1336" s="1129"/>
      <c r="AG1336" s="1129"/>
      <c r="AH1336" s="1130"/>
    </row>
    <row r="1337" spans="1:34" ht="19" customHeight="1">
      <c r="A1337" s="1127"/>
      <c r="B1337" s="1128"/>
      <c r="C1337" s="1129"/>
      <c r="D1337" s="1129"/>
      <c r="E1337" s="1129"/>
      <c r="F1337" s="1129"/>
      <c r="G1337" s="1129"/>
      <c r="H1337" s="1129"/>
      <c r="I1337" s="1129"/>
      <c r="J1337" s="1129"/>
      <c r="K1337" s="1129"/>
      <c r="L1337" s="1129"/>
      <c r="M1337" s="1129"/>
      <c r="N1337" s="1129"/>
      <c r="O1337" s="1129"/>
      <c r="P1337" s="1130"/>
      <c r="Q1337" s="1126"/>
      <c r="R1337" s="1126"/>
      <c r="S1337" s="1127"/>
      <c r="T1337" s="1128"/>
      <c r="U1337" s="1129"/>
      <c r="V1337" s="1129"/>
      <c r="W1337" s="1129"/>
      <c r="X1337" s="1129"/>
      <c r="Y1337" s="1129"/>
      <c r="Z1337" s="1129"/>
      <c r="AA1337" s="1129"/>
      <c r="AB1337" s="1129"/>
      <c r="AC1337" s="1129"/>
      <c r="AD1337" s="1129"/>
      <c r="AE1337" s="1129"/>
      <c r="AF1337" s="1129"/>
      <c r="AG1337" s="1129"/>
      <c r="AH1337" s="1130"/>
    </row>
    <row r="1338" spans="1:34" ht="19" customHeight="1">
      <c r="A1338" s="291"/>
      <c r="B1338" s="1131" t="s">
        <v>96</v>
      </c>
      <c r="C1338" s="1132"/>
      <c r="D1338" s="1119" t="str">
        <f>'statement of marks'!$H$3</f>
        <v>2015-16</v>
      </c>
      <c r="E1338" s="1119"/>
      <c r="F1338" s="1119"/>
      <c r="G1338" s="1119"/>
      <c r="H1338" s="1119"/>
      <c r="I1338" s="1119"/>
      <c r="J1338" s="1119"/>
      <c r="K1338" s="1119"/>
      <c r="L1338" s="1119"/>
      <c r="M1338" s="1119"/>
      <c r="N1338" s="1119"/>
      <c r="O1338" s="1119"/>
      <c r="P1338" s="1120"/>
      <c r="Q1338" s="1126"/>
      <c r="R1338" s="1126"/>
      <c r="S1338" s="291"/>
      <c r="T1338" s="1131" t="s">
        <v>96</v>
      </c>
      <c r="U1338" s="1132"/>
      <c r="V1338" s="1119" t="str">
        <f>'statement of marks'!$H$3</f>
        <v>2015-16</v>
      </c>
      <c r="W1338" s="1119"/>
      <c r="X1338" s="1119"/>
      <c r="Y1338" s="1119"/>
      <c r="Z1338" s="1119"/>
      <c r="AA1338" s="1119"/>
      <c r="AB1338" s="1119"/>
      <c r="AC1338" s="1119"/>
      <c r="AD1338" s="1119"/>
      <c r="AE1338" s="1119"/>
      <c r="AF1338" s="1119"/>
      <c r="AG1338" s="1119"/>
      <c r="AH1338" s="1120"/>
    </row>
    <row r="1339" spans="1:34" ht="19" customHeight="1">
      <c r="A1339" s="291"/>
      <c r="B1339" s="1114" t="s">
        <v>218</v>
      </c>
      <c r="C1339" s="1115"/>
      <c r="D1339" s="1115" t="str">
        <f>IF('statement of marks'!J99="","",'statement of marks'!J99)</f>
        <v/>
      </c>
      <c r="E1339" s="1115"/>
      <c r="F1339" s="1115"/>
      <c r="G1339" s="1115"/>
      <c r="H1339" s="1115"/>
      <c r="I1339" s="1115"/>
      <c r="J1339" s="1115"/>
      <c r="K1339" s="1115"/>
      <c r="L1339" s="1115"/>
      <c r="M1339" s="1115"/>
      <c r="N1339" s="1115"/>
      <c r="O1339" s="1115"/>
      <c r="P1339" s="1133"/>
      <c r="Q1339" s="1126"/>
      <c r="R1339" s="1126"/>
      <c r="S1339" s="291"/>
      <c r="T1339" s="1114" t="s">
        <v>218</v>
      </c>
      <c r="U1339" s="1115"/>
      <c r="V1339" s="1115" t="str">
        <f>IF('statement of marks'!J100="","",'statement of marks'!J100)</f>
        <v/>
      </c>
      <c r="W1339" s="1115"/>
      <c r="X1339" s="1115"/>
      <c r="Y1339" s="1115"/>
      <c r="Z1339" s="1115"/>
      <c r="AA1339" s="1115"/>
      <c r="AB1339" s="1115"/>
      <c r="AC1339" s="1115"/>
      <c r="AD1339" s="1115"/>
      <c r="AE1339" s="1115"/>
      <c r="AF1339" s="1115"/>
      <c r="AG1339" s="1115"/>
      <c r="AH1339" s="1133"/>
    </row>
    <row r="1340" spans="1:34" ht="19" customHeight="1">
      <c r="A1340" s="291"/>
      <c r="B1340" s="1114" t="s">
        <v>219</v>
      </c>
      <c r="C1340" s="1115"/>
      <c r="D1340" s="1115" t="str">
        <f>IF('statement of marks'!K99="","",'statement of marks'!K99)</f>
        <v/>
      </c>
      <c r="E1340" s="1115"/>
      <c r="F1340" s="1115"/>
      <c r="G1340" s="1115"/>
      <c r="H1340" s="1115"/>
      <c r="I1340" s="1115"/>
      <c r="J1340" s="1115"/>
      <c r="K1340" s="1115"/>
      <c r="L1340" s="1115"/>
      <c r="M1340" s="1115"/>
      <c r="N1340" s="1115"/>
      <c r="O1340" s="1115"/>
      <c r="P1340" s="1133"/>
      <c r="Q1340" s="1126"/>
      <c r="R1340" s="1126"/>
      <c r="S1340" s="291"/>
      <c r="T1340" s="1114" t="s">
        <v>219</v>
      </c>
      <c r="U1340" s="1115"/>
      <c r="V1340" s="1115" t="str">
        <f>IF('statement of marks'!K100="","",'statement of marks'!K100)</f>
        <v/>
      </c>
      <c r="W1340" s="1115"/>
      <c r="X1340" s="1115"/>
      <c r="Y1340" s="1115"/>
      <c r="Z1340" s="1115"/>
      <c r="AA1340" s="1115"/>
      <c r="AB1340" s="1115"/>
      <c r="AC1340" s="1115"/>
      <c r="AD1340" s="1115"/>
      <c r="AE1340" s="1115"/>
      <c r="AF1340" s="1115"/>
      <c r="AG1340" s="1115"/>
      <c r="AH1340" s="1133"/>
    </row>
    <row r="1341" spans="1:34" ht="19" customHeight="1">
      <c r="A1341" s="291"/>
      <c r="B1341" s="1114" t="s">
        <v>220</v>
      </c>
      <c r="C1341" s="1115"/>
      <c r="D1341" s="1115" t="str">
        <f>IF('statement of marks'!L99="","",'statement of marks'!L99)</f>
        <v/>
      </c>
      <c r="E1341" s="1115"/>
      <c r="F1341" s="1115"/>
      <c r="G1341" s="1115"/>
      <c r="H1341" s="1115"/>
      <c r="I1341" s="1115"/>
      <c r="J1341" s="1115"/>
      <c r="K1341" s="1115"/>
      <c r="L1341" s="1115"/>
      <c r="M1341" s="1115"/>
      <c r="N1341" s="1115"/>
      <c r="O1341" s="1115"/>
      <c r="P1341" s="1133"/>
      <c r="Q1341" s="1126"/>
      <c r="R1341" s="1126"/>
      <c r="S1341" s="291"/>
      <c r="T1341" s="1114" t="s">
        <v>220</v>
      </c>
      <c r="U1341" s="1115"/>
      <c r="V1341" s="1115" t="str">
        <f>IF('statement of marks'!L100="","",'statement of marks'!L100)</f>
        <v/>
      </c>
      <c r="W1341" s="1115"/>
      <c r="X1341" s="1115"/>
      <c r="Y1341" s="1115"/>
      <c r="Z1341" s="1115"/>
      <c r="AA1341" s="1115"/>
      <c r="AB1341" s="1115"/>
      <c r="AC1341" s="1115"/>
      <c r="AD1341" s="1115"/>
      <c r="AE1341" s="1115"/>
      <c r="AF1341" s="1115"/>
      <c r="AG1341" s="1115"/>
      <c r="AH1341" s="1133"/>
    </row>
    <row r="1342" spans="1:34" ht="19" customHeight="1">
      <c r="A1342" s="291"/>
      <c r="B1342" s="1114" t="s">
        <v>221</v>
      </c>
      <c r="C1342" s="1115"/>
      <c r="D1342" s="1119" t="str">
        <f>'statement of marks'!$G$3</f>
        <v>6 A</v>
      </c>
      <c r="E1342" s="1119"/>
      <c r="F1342" s="1119"/>
      <c r="G1342" s="1119"/>
      <c r="H1342" s="1115" t="s">
        <v>9</v>
      </c>
      <c r="I1342" s="1115"/>
      <c r="J1342" s="1115"/>
      <c r="K1342" s="1115"/>
      <c r="L1342" s="1115"/>
      <c r="M1342" s="1119" t="str">
        <f>IF('statement of marks'!D99="","",'statement of marks'!D99)</f>
        <v/>
      </c>
      <c r="N1342" s="1119"/>
      <c r="O1342" s="1119"/>
      <c r="P1342" s="1120"/>
      <c r="Q1342" s="1126"/>
      <c r="R1342" s="1126"/>
      <c r="S1342" s="291"/>
      <c r="T1342" s="1114" t="s">
        <v>221</v>
      </c>
      <c r="U1342" s="1115"/>
      <c r="V1342" s="1119" t="str">
        <f>'statement of marks'!$G$3</f>
        <v>6 A</v>
      </c>
      <c r="W1342" s="1119"/>
      <c r="X1342" s="1119"/>
      <c r="Y1342" s="1119"/>
      <c r="Z1342" s="1115" t="s">
        <v>9</v>
      </c>
      <c r="AA1342" s="1115"/>
      <c r="AB1342" s="1115"/>
      <c r="AC1342" s="1115"/>
      <c r="AD1342" s="1115"/>
      <c r="AE1342" s="1119" t="str">
        <f>IF('statement of marks'!D100="","",'statement of marks'!D100)</f>
        <v/>
      </c>
      <c r="AF1342" s="1119"/>
      <c r="AG1342" s="1119"/>
      <c r="AH1342" s="1120"/>
    </row>
    <row r="1343" spans="1:34" ht="19" customHeight="1">
      <c r="A1343" s="291"/>
      <c r="B1343" s="1114" t="s">
        <v>222</v>
      </c>
      <c r="C1343" s="1115"/>
      <c r="D1343" s="1119" t="str">
        <f>IF('statement of marks'!F99="","",'statement of marks'!F99)</f>
        <v/>
      </c>
      <c r="E1343" s="1119"/>
      <c r="F1343" s="1119"/>
      <c r="G1343" s="1119"/>
      <c r="H1343" s="1115" t="s">
        <v>0</v>
      </c>
      <c r="I1343" s="1115"/>
      <c r="J1343" s="1115"/>
      <c r="K1343" s="1115"/>
      <c r="L1343" s="1115"/>
      <c r="M1343" s="1121" t="str">
        <f>IF('statement of marks'!H99="","",'statement of marks'!H99)</f>
        <v/>
      </c>
      <c r="N1343" s="1121"/>
      <c r="O1343" s="1121"/>
      <c r="P1343" s="1122"/>
      <c r="Q1343" s="1126"/>
      <c r="R1343" s="1126"/>
      <c r="S1343" s="291"/>
      <c r="T1343" s="1114" t="s">
        <v>222</v>
      </c>
      <c r="U1343" s="1115"/>
      <c r="V1343" s="1119" t="str">
        <f>IF('statement of marks'!F100="","",'statement of marks'!F100)</f>
        <v/>
      </c>
      <c r="W1343" s="1119"/>
      <c r="X1343" s="1119"/>
      <c r="Y1343" s="1119"/>
      <c r="Z1343" s="1115" t="s">
        <v>0</v>
      </c>
      <c r="AA1343" s="1115"/>
      <c r="AB1343" s="1115"/>
      <c r="AC1343" s="1115"/>
      <c r="AD1343" s="1115"/>
      <c r="AE1343" s="1121" t="str">
        <f>IF('statement of marks'!H100="","",'statement of marks'!H100)</f>
        <v/>
      </c>
      <c r="AF1343" s="1121"/>
      <c r="AG1343" s="1121"/>
      <c r="AH1343" s="1122"/>
    </row>
    <row r="1344" spans="1:34" ht="19" customHeight="1">
      <c r="A1344" s="291"/>
      <c r="B1344" s="289" t="s">
        <v>28</v>
      </c>
      <c r="C1344" s="279" t="s">
        <v>97</v>
      </c>
      <c r="D1344" s="1111" t="s">
        <v>1</v>
      </c>
      <c r="E1344" s="1111"/>
      <c r="F1344" s="1111"/>
      <c r="G1344" s="1111" t="s">
        <v>21</v>
      </c>
      <c r="H1344" s="1111"/>
      <c r="I1344" s="1111"/>
      <c r="J1344" s="1111" t="s">
        <v>68</v>
      </c>
      <c r="K1344" s="1111"/>
      <c r="L1344" s="1111"/>
      <c r="M1344" s="1111" t="s">
        <v>98</v>
      </c>
      <c r="N1344" s="1111"/>
      <c r="O1344" s="1111"/>
      <c r="P1344" s="280" t="s">
        <v>278</v>
      </c>
      <c r="Q1344" s="1126"/>
      <c r="R1344" s="1126"/>
      <c r="S1344" s="291"/>
      <c r="T1344" s="289" t="s">
        <v>28</v>
      </c>
      <c r="U1344" s="279" t="s">
        <v>97</v>
      </c>
      <c r="V1344" s="1111" t="s">
        <v>1</v>
      </c>
      <c r="W1344" s="1111"/>
      <c r="X1344" s="1111"/>
      <c r="Y1344" s="1111" t="s">
        <v>21</v>
      </c>
      <c r="Z1344" s="1111"/>
      <c r="AA1344" s="1111"/>
      <c r="AB1344" s="1111" t="s">
        <v>68</v>
      </c>
      <c r="AC1344" s="1111"/>
      <c r="AD1344" s="1111"/>
      <c r="AE1344" s="1111" t="s">
        <v>98</v>
      </c>
      <c r="AF1344" s="1111"/>
      <c r="AG1344" s="1111"/>
      <c r="AH1344" s="280" t="s">
        <v>278</v>
      </c>
    </row>
    <row r="1345" spans="1:34" ht="19" customHeight="1">
      <c r="A1345" s="291"/>
      <c r="B1345" s="1104" t="s">
        <v>3</v>
      </c>
      <c r="C1345" s="1105"/>
      <c r="D1345" s="312">
        <f>IF('statement of marks'!M$6="","",'statement of marks'!M$6)</f>
        <v>5</v>
      </c>
      <c r="E1345" s="312">
        <f>IF('statement of marks'!N$6="","",'statement of marks'!N$6)</f>
        <v>5</v>
      </c>
      <c r="F1345" s="312">
        <f>IF('statement of marks'!O$6="","",'statement of marks'!O$6)</f>
        <v>10</v>
      </c>
      <c r="G1345" s="312">
        <f>IF('statement of marks'!P$6="","",'statement of marks'!P$6)</f>
        <v>5</v>
      </c>
      <c r="H1345" s="312">
        <f>IF('statement of marks'!Q$6="","",'statement of marks'!Q$6)</f>
        <v>5</v>
      </c>
      <c r="I1345" s="312">
        <f>IF('statement of marks'!R$6="","",'statement of marks'!R$6)</f>
        <v>10</v>
      </c>
      <c r="J1345" s="312">
        <f>IF('statement of marks'!S$6="","",'statement of marks'!S$6)</f>
        <v>5</v>
      </c>
      <c r="K1345" s="312">
        <f>IF('statement of marks'!T$6="","",'statement of marks'!T$6)</f>
        <v>5</v>
      </c>
      <c r="L1345" s="312">
        <f>IF('statement of marks'!U$6="","",'statement of marks'!U$6)</f>
        <v>10</v>
      </c>
      <c r="M1345" s="312">
        <f>IF('statement of marks'!W$6="","",'statement of marks'!W$6)</f>
        <v>50</v>
      </c>
      <c r="N1345" s="312">
        <f>IF('statement of marks'!X$6="","",'statement of marks'!X$6)</f>
        <v>20</v>
      </c>
      <c r="O1345" s="312">
        <f>IF('statement of marks'!Y$6="","",'statement of marks'!Y$6)</f>
        <v>70</v>
      </c>
      <c r="P1345" s="281">
        <f>IF('statement of marks'!Z$6="","",'statement of marks'!Z$6)</f>
        <v>100</v>
      </c>
      <c r="Q1345" s="1126"/>
      <c r="R1345" s="1126"/>
      <c r="S1345" s="291"/>
      <c r="T1345" s="1104" t="s">
        <v>3</v>
      </c>
      <c r="U1345" s="1105"/>
      <c r="V1345" s="312">
        <f>IF('statement of marks'!M$6="","",'statement of marks'!M$6)</f>
        <v>5</v>
      </c>
      <c r="W1345" s="312">
        <f>IF('statement of marks'!N$6="","",'statement of marks'!N$6)</f>
        <v>5</v>
      </c>
      <c r="X1345" s="312">
        <f>IF('statement of marks'!O$6="","",'statement of marks'!O$6)</f>
        <v>10</v>
      </c>
      <c r="Y1345" s="312">
        <f>IF('statement of marks'!P$6="","",'statement of marks'!P$6)</f>
        <v>5</v>
      </c>
      <c r="Z1345" s="312">
        <f>IF('statement of marks'!Q$6="","",'statement of marks'!Q$6)</f>
        <v>5</v>
      </c>
      <c r="AA1345" s="312">
        <f>IF('statement of marks'!R$6="","",'statement of marks'!R$6)</f>
        <v>10</v>
      </c>
      <c r="AB1345" s="312">
        <f>IF('statement of marks'!S$6="","",'statement of marks'!S$6)</f>
        <v>5</v>
      </c>
      <c r="AC1345" s="312">
        <f>IF('statement of marks'!T$6="","",'statement of marks'!T$6)</f>
        <v>5</v>
      </c>
      <c r="AD1345" s="312">
        <f>IF('statement of marks'!U$6="","",'statement of marks'!U$6)</f>
        <v>10</v>
      </c>
      <c r="AE1345" s="312">
        <f>IF('statement of marks'!W$6="","",'statement of marks'!W$6)</f>
        <v>50</v>
      </c>
      <c r="AF1345" s="312">
        <f>IF('statement of marks'!X$6="","",'statement of marks'!X$6)</f>
        <v>20</v>
      </c>
      <c r="AG1345" s="312">
        <f>IF('statement of marks'!Y$6="","",'statement of marks'!Y$6)</f>
        <v>70</v>
      </c>
      <c r="AH1345" s="281">
        <f>IF('statement of marks'!Z$6="","",'statement of marks'!Z$6)</f>
        <v>100</v>
      </c>
    </row>
    <row r="1346" spans="1:34" ht="19" customHeight="1">
      <c r="A1346" s="291"/>
      <c r="B1346" s="1114" t="str">
        <f>IF('statement of marks'!$M$3="","",'statement of marks'!$M$3)</f>
        <v>fgUnh</v>
      </c>
      <c r="C1346" s="1115"/>
      <c r="D1346" s="277" t="str">
        <f>IF('statement of marks'!M99="","",'statement of marks'!M99)</f>
        <v/>
      </c>
      <c r="E1346" s="277" t="str">
        <f>IF('statement of marks'!N99="","",'statement of marks'!N99)</f>
        <v/>
      </c>
      <c r="F1346" s="275" t="str">
        <f>IF('statement of marks'!O99="","",'statement of marks'!O99)</f>
        <v/>
      </c>
      <c r="G1346" s="277" t="str">
        <f>IF('statement of marks'!P99="","",'statement of marks'!P99)</f>
        <v/>
      </c>
      <c r="H1346" s="277" t="str">
        <f>IF('statement of marks'!Q99="","",'statement of marks'!Q99)</f>
        <v/>
      </c>
      <c r="I1346" s="275" t="str">
        <f>IF('statement of marks'!R99="","",'statement of marks'!R99)</f>
        <v/>
      </c>
      <c r="J1346" s="277" t="str">
        <f>IF('statement of marks'!S99="","",'statement of marks'!S99)</f>
        <v/>
      </c>
      <c r="K1346" s="277" t="str">
        <f>IF('statement of marks'!T99="","",'statement of marks'!T99)</f>
        <v/>
      </c>
      <c r="L1346" s="275" t="str">
        <f>IF('statement of marks'!U99="","",'statement of marks'!U99)</f>
        <v/>
      </c>
      <c r="M1346" s="277" t="str">
        <f>IF('statement of marks'!W99="","",'statement of marks'!W99)</f>
        <v/>
      </c>
      <c r="N1346" s="277" t="str">
        <f>IF('statement of marks'!X99="","",'statement of marks'!X99)</f>
        <v/>
      </c>
      <c r="O1346" s="275" t="str">
        <f>IF('statement of marks'!Y99="","",'statement of marks'!Y99)</f>
        <v/>
      </c>
      <c r="P1346" s="281" t="str">
        <f>IF('statement of marks'!Z99="","",'statement of marks'!Z99)</f>
        <v/>
      </c>
      <c r="Q1346" s="1126"/>
      <c r="R1346" s="1126"/>
      <c r="S1346" s="291"/>
      <c r="T1346" s="1114" t="str">
        <f>IF('statement of marks'!$M$3="","",'statement of marks'!$M$3)</f>
        <v>fgUnh</v>
      </c>
      <c r="U1346" s="1115"/>
      <c r="V1346" s="277" t="str">
        <f>IF('statement of marks'!M100="","",'statement of marks'!M100)</f>
        <v/>
      </c>
      <c r="W1346" s="277" t="str">
        <f>IF('statement of marks'!N100="","",'statement of marks'!N100)</f>
        <v/>
      </c>
      <c r="X1346" s="275" t="str">
        <f>IF('statement of marks'!O100="","",'statement of marks'!O100)</f>
        <v/>
      </c>
      <c r="Y1346" s="277" t="str">
        <f>IF('statement of marks'!P100="","",'statement of marks'!P100)</f>
        <v/>
      </c>
      <c r="Z1346" s="277" t="str">
        <f>IF('statement of marks'!Q100="","",'statement of marks'!Q100)</f>
        <v/>
      </c>
      <c r="AA1346" s="275" t="str">
        <f>IF('statement of marks'!R100="","",'statement of marks'!R100)</f>
        <v/>
      </c>
      <c r="AB1346" s="277" t="str">
        <f>IF('statement of marks'!S100="","",'statement of marks'!S100)</f>
        <v/>
      </c>
      <c r="AC1346" s="277" t="str">
        <f>IF('statement of marks'!T100="","",'statement of marks'!T100)</f>
        <v/>
      </c>
      <c r="AD1346" s="275" t="str">
        <f>IF('statement of marks'!U100="","",'statement of marks'!U100)</f>
        <v/>
      </c>
      <c r="AE1346" s="277" t="str">
        <f>IF('statement of marks'!W100="","",'statement of marks'!W100)</f>
        <v/>
      </c>
      <c r="AF1346" s="277" t="str">
        <f>IF('statement of marks'!X100="","",'statement of marks'!X100)</f>
        <v/>
      </c>
      <c r="AG1346" s="275" t="str">
        <f>IF('statement of marks'!Y100="","",'statement of marks'!Y100)</f>
        <v/>
      </c>
      <c r="AH1346" s="281" t="str">
        <f>IF('statement of marks'!Z100="","",'statement of marks'!Z100)</f>
        <v/>
      </c>
    </row>
    <row r="1347" spans="1:34" ht="19" customHeight="1">
      <c r="A1347" s="291"/>
      <c r="B1347" s="1114" t="str">
        <f>IF('statement of marks'!$AI$3="","",'statement of marks'!$AI$3)</f>
        <v>vaxszth</v>
      </c>
      <c r="C1347" s="1115"/>
      <c r="D1347" s="277" t="str">
        <f>IF('statement of marks'!AI99="","",'statement of marks'!AI99)</f>
        <v/>
      </c>
      <c r="E1347" s="277" t="str">
        <f>IF('statement of marks'!AJ99="","",'statement of marks'!AJ99)</f>
        <v/>
      </c>
      <c r="F1347" s="275" t="str">
        <f>IF('statement of marks'!AK99="","",'statement of marks'!AK99)</f>
        <v/>
      </c>
      <c r="G1347" s="277" t="str">
        <f>IF('statement of marks'!AL99="","",'statement of marks'!AL99)</f>
        <v/>
      </c>
      <c r="H1347" s="277" t="str">
        <f>IF('statement of marks'!AM99="","",'statement of marks'!AM99)</f>
        <v/>
      </c>
      <c r="I1347" s="275" t="str">
        <f>IF('statement of marks'!AN99="","",'statement of marks'!AN99)</f>
        <v/>
      </c>
      <c r="J1347" s="277" t="str">
        <f>IF('statement of marks'!AO99="","",'statement of marks'!AO99)</f>
        <v/>
      </c>
      <c r="K1347" s="277" t="str">
        <f>IF('statement of marks'!AP99="","",'statement of marks'!AP99)</f>
        <v/>
      </c>
      <c r="L1347" s="275" t="str">
        <f>IF('statement of marks'!AQ99="","",'statement of marks'!AQ99)</f>
        <v/>
      </c>
      <c r="M1347" s="277" t="str">
        <f>IF('statement of marks'!AS99="","",'statement of marks'!AS99)</f>
        <v/>
      </c>
      <c r="N1347" s="277" t="str">
        <f>IF('statement of marks'!AT99="","",'statement of marks'!AT99)</f>
        <v/>
      </c>
      <c r="O1347" s="275" t="str">
        <f>IF('statement of marks'!AU99="","",'statement of marks'!AU99)</f>
        <v/>
      </c>
      <c r="P1347" s="281" t="str">
        <f>IF('statement of marks'!AV99="","",'statement of marks'!AV99)</f>
        <v/>
      </c>
      <c r="Q1347" s="1126"/>
      <c r="R1347" s="1126"/>
      <c r="S1347" s="291"/>
      <c r="T1347" s="1114" t="str">
        <f>IF('statement of marks'!$AI$3="","",'statement of marks'!$AI$3)</f>
        <v>vaxszth</v>
      </c>
      <c r="U1347" s="1115"/>
      <c r="V1347" s="277" t="str">
        <f>IF('statement of marks'!AI100="","",'statement of marks'!AI100)</f>
        <v/>
      </c>
      <c r="W1347" s="277" t="str">
        <f>IF('statement of marks'!AJ100="","",'statement of marks'!AJ100)</f>
        <v/>
      </c>
      <c r="X1347" s="275" t="str">
        <f>IF('statement of marks'!AK100="","",'statement of marks'!AK100)</f>
        <v/>
      </c>
      <c r="Y1347" s="277" t="str">
        <f>IF('statement of marks'!AL100="","",'statement of marks'!AL100)</f>
        <v/>
      </c>
      <c r="Z1347" s="277" t="str">
        <f>IF('statement of marks'!AM100="","",'statement of marks'!AM100)</f>
        <v/>
      </c>
      <c r="AA1347" s="275" t="str">
        <f>IF('statement of marks'!AN100="","",'statement of marks'!AN100)</f>
        <v/>
      </c>
      <c r="AB1347" s="277" t="str">
        <f>IF('statement of marks'!AO100="","",'statement of marks'!AO100)</f>
        <v/>
      </c>
      <c r="AC1347" s="277" t="str">
        <f>IF('statement of marks'!AP100="","",'statement of marks'!AP100)</f>
        <v/>
      </c>
      <c r="AD1347" s="275" t="str">
        <f>IF('statement of marks'!AQ100="","",'statement of marks'!AQ100)</f>
        <v/>
      </c>
      <c r="AE1347" s="277" t="str">
        <f>IF('statement of marks'!AS100="","",'statement of marks'!AS100)</f>
        <v/>
      </c>
      <c r="AF1347" s="277" t="str">
        <f>IF('statement of marks'!AT100="","",'statement of marks'!AT100)</f>
        <v/>
      </c>
      <c r="AG1347" s="275" t="str">
        <f>IF('statement of marks'!AU100="","",'statement of marks'!AU100)</f>
        <v/>
      </c>
      <c r="AH1347" s="281" t="str">
        <f>IF('statement of marks'!AV100="","",'statement of marks'!AV100)</f>
        <v/>
      </c>
    </row>
    <row r="1348" spans="1:34" ht="19" customHeight="1">
      <c r="A1348" s="291"/>
      <c r="B1348" s="1114" t="str">
        <f>IF('statement of marks'!BE99="s","laLd`r",IF('statement of marks'!BE99="u","mnwZ",IF('statement of marks'!BE99="g","xqtjkrh",IF('statement of marks'!BE99="p","iatkch",IF('statement of marks'!BE99="sd","fla/kh","r`rh; Hkk""kk")))))</f>
        <v>r`rh; Hkk"kk</v>
      </c>
      <c r="C1348" s="1115"/>
      <c r="D1348" s="277" t="str">
        <f>IF('statement of marks'!BF99="","",'statement of marks'!BF99)</f>
        <v/>
      </c>
      <c r="E1348" s="277" t="str">
        <f>IF('statement of marks'!BG99="","",'statement of marks'!BG99)</f>
        <v/>
      </c>
      <c r="F1348" s="275" t="str">
        <f>IF('statement of marks'!BH99="","",'statement of marks'!BH99)</f>
        <v/>
      </c>
      <c r="G1348" s="277" t="str">
        <f>IF('statement of marks'!BI99="","",'statement of marks'!BI99)</f>
        <v/>
      </c>
      <c r="H1348" s="277" t="str">
        <f>IF('statement of marks'!BJ99="","",'statement of marks'!BJ99)</f>
        <v/>
      </c>
      <c r="I1348" s="275" t="str">
        <f>IF('statement of marks'!BK99="","",'statement of marks'!BK99)</f>
        <v/>
      </c>
      <c r="J1348" s="277" t="str">
        <f>IF('statement of marks'!BL99="","",'statement of marks'!BL99)</f>
        <v/>
      </c>
      <c r="K1348" s="277" t="str">
        <f>IF('statement of marks'!BM99="","",'statement of marks'!BM99)</f>
        <v/>
      </c>
      <c r="L1348" s="275" t="str">
        <f>IF('statement of marks'!BN99="","",'statement of marks'!BN99)</f>
        <v/>
      </c>
      <c r="M1348" s="277" t="str">
        <f>IF('statement of marks'!BP99="","",'statement of marks'!BP99)</f>
        <v/>
      </c>
      <c r="N1348" s="277" t="str">
        <f>IF('statement of marks'!BQ99="","",'statement of marks'!BQ99)</f>
        <v/>
      </c>
      <c r="O1348" s="275" t="str">
        <f>IF('statement of marks'!BR99="","",'statement of marks'!BR99)</f>
        <v/>
      </c>
      <c r="P1348" s="281" t="str">
        <f>IF('statement of marks'!BS99="","",'statement of marks'!BS99)</f>
        <v/>
      </c>
      <c r="Q1348" s="1126"/>
      <c r="R1348" s="1126"/>
      <c r="S1348" s="291"/>
      <c r="T1348" s="1114" t="str">
        <f>IF('statement of marks'!BE100="s","laLd`r",IF('statement of marks'!BE100="u","mnwZ",IF('statement of marks'!BE100="g","xqtjkrh",IF('statement of marks'!BE100="p","iatkch",IF('statement of marks'!BE100="sd","fla/kh","r`rh; Hkk""kk")))))</f>
        <v>r`rh; Hkk"kk</v>
      </c>
      <c r="U1348" s="1115"/>
      <c r="V1348" s="277" t="str">
        <f>IF('statement of marks'!BF100="","",'statement of marks'!BF100)</f>
        <v/>
      </c>
      <c r="W1348" s="277" t="str">
        <f>IF('statement of marks'!BG100="","",'statement of marks'!BG100)</f>
        <v/>
      </c>
      <c r="X1348" s="275" t="str">
        <f>IF('statement of marks'!BH100="","",'statement of marks'!BH100)</f>
        <v/>
      </c>
      <c r="Y1348" s="277" t="str">
        <f>IF('statement of marks'!BI100="","",'statement of marks'!BI100)</f>
        <v/>
      </c>
      <c r="Z1348" s="277" t="str">
        <f>IF('statement of marks'!BJ100="","",'statement of marks'!BJ100)</f>
        <v/>
      </c>
      <c r="AA1348" s="275" t="str">
        <f>IF('statement of marks'!BK100="","",'statement of marks'!BK100)</f>
        <v/>
      </c>
      <c r="AB1348" s="277" t="str">
        <f>IF('statement of marks'!BL100="","",'statement of marks'!BL100)</f>
        <v/>
      </c>
      <c r="AC1348" s="277" t="str">
        <f>IF('statement of marks'!BM100="","",'statement of marks'!BM100)</f>
        <v/>
      </c>
      <c r="AD1348" s="275" t="str">
        <f>IF('statement of marks'!BN100="","",'statement of marks'!BN100)</f>
        <v/>
      </c>
      <c r="AE1348" s="277" t="str">
        <f>IF('statement of marks'!BP100="","",'statement of marks'!BP100)</f>
        <v/>
      </c>
      <c r="AF1348" s="277" t="str">
        <f>IF('statement of marks'!BQ100="","",'statement of marks'!BQ100)</f>
        <v/>
      </c>
      <c r="AG1348" s="275" t="str">
        <f>IF('statement of marks'!BR100="","",'statement of marks'!BR100)</f>
        <v/>
      </c>
      <c r="AH1348" s="281" t="str">
        <f>IF('statement of marks'!BS100="","",'statement of marks'!BS100)</f>
        <v/>
      </c>
    </row>
    <row r="1349" spans="1:34" ht="19" customHeight="1">
      <c r="A1349" s="291"/>
      <c r="B1349" s="1114" t="str">
        <f>IF('statement of marks'!$CB$3="","",'statement of marks'!$CB$3)</f>
        <v>xf.kr</v>
      </c>
      <c r="C1349" s="1115"/>
      <c r="D1349" s="277" t="str">
        <f>IF('statement of marks'!CB99="","",'statement of marks'!CB99)</f>
        <v/>
      </c>
      <c r="E1349" s="277" t="str">
        <f>IF('statement of marks'!CC99="","",'statement of marks'!CC99)</f>
        <v/>
      </c>
      <c r="F1349" s="275" t="str">
        <f>IF('statement of marks'!CD99="","",'statement of marks'!CD99)</f>
        <v/>
      </c>
      <c r="G1349" s="277" t="str">
        <f>IF('statement of marks'!CE99="","",'statement of marks'!CE99)</f>
        <v/>
      </c>
      <c r="H1349" s="277" t="str">
        <f>IF('statement of marks'!CF99="","",'statement of marks'!CF99)</f>
        <v/>
      </c>
      <c r="I1349" s="275" t="str">
        <f>IF('statement of marks'!CG99="","",'statement of marks'!CG99)</f>
        <v/>
      </c>
      <c r="J1349" s="277" t="str">
        <f>IF('statement of marks'!CH99="","",'statement of marks'!CH99)</f>
        <v/>
      </c>
      <c r="K1349" s="277" t="str">
        <f>IF('statement of marks'!CI99="","",'statement of marks'!CI99)</f>
        <v/>
      </c>
      <c r="L1349" s="275" t="str">
        <f>IF('statement of marks'!CJ99="","",'statement of marks'!CJ99)</f>
        <v/>
      </c>
      <c r="M1349" s="277" t="str">
        <f>IF('statement of marks'!CL99="","",'statement of marks'!CL99)</f>
        <v/>
      </c>
      <c r="N1349" s="277" t="str">
        <f>IF('statement of marks'!CM99="","",'statement of marks'!CM99)</f>
        <v/>
      </c>
      <c r="O1349" s="275" t="str">
        <f>IF('statement of marks'!CN99="","",'statement of marks'!CN99)</f>
        <v/>
      </c>
      <c r="P1349" s="281" t="str">
        <f>IF('statement of marks'!CO99="","",'statement of marks'!CO99)</f>
        <v/>
      </c>
      <c r="Q1349" s="1126"/>
      <c r="R1349" s="1126"/>
      <c r="S1349" s="291"/>
      <c r="T1349" s="1114" t="str">
        <f>IF('statement of marks'!$CB$3="","",'statement of marks'!$CB$3)</f>
        <v>xf.kr</v>
      </c>
      <c r="U1349" s="1115"/>
      <c r="V1349" s="277" t="str">
        <f>IF('statement of marks'!CB100="","",'statement of marks'!CB100)</f>
        <v/>
      </c>
      <c r="W1349" s="277" t="str">
        <f>IF('statement of marks'!CC100="","",'statement of marks'!CC100)</f>
        <v/>
      </c>
      <c r="X1349" s="275" t="str">
        <f>IF('statement of marks'!CD100="","",'statement of marks'!CD100)</f>
        <v/>
      </c>
      <c r="Y1349" s="277" t="str">
        <f>IF('statement of marks'!CE100="","",'statement of marks'!CE100)</f>
        <v/>
      </c>
      <c r="Z1349" s="277" t="str">
        <f>IF('statement of marks'!CF100="","",'statement of marks'!CF100)</f>
        <v/>
      </c>
      <c r="AA1349" s="275" t="str">
        <f>IF('statement of marks'!CG100="","",'statement of marks'!CG100)</f>
        <v/>
      </c>
      <c r="AB1349" s="277" t="str">
        <f>IF('statement of marks'!CH100="","",'statement of marks'!CH100)</f>
        <v/>
      </c>
      <c r="AC1349" s="277" t="str">
        <f>IF('statement of marks'!CI100="","",'statement of marks'!CI100)</f>
        <v/>
      </c>
      <c r="AD1349" s="275" t="str">
        <f>IF('statement of marks'!CJ100="","",'statement of marks'!CJ100)</f>
        <v/>
      </c>
      <c r="AE1349" s="277" t="str">
        <f>IF('statement of marks'!CL100="","",'statement of marks'!CL100)</f>
        <v/>
      </c>
      <c r="AF1349" s="277" t="str">
        <f>IF('statement of marks'!CM100="","",'statement of marks'!CM100)</f>
        <v/>
      </c>
      <c r="AG1349" s="275" t="str">
        <f>IF('statement of marks'!CN100="","",'statement of marks'!CN100)</f>
        <v/>
      </c>
      <c r="AH1349" s="281" t="str">
        <f>IF('statement of marks'!CO100="","",'statement of marks'!CO100)</f>
        <v/>
      </c>
    </row>
    <row r="1350" spans="1:34" ht="19" customHeight="1">
      <c r="A1350" s="291"/>
      <c r="B1350" s="1114" t="str">
        <f>IF('statement of marks'!$CX$3="","",'statement of marks'!$CX$3)</f>
        <v>foKku</v>
      </c>
      <c r="C1350" s="1115"/>
      <c r="D1350" s="277" t="str">
        <f>IF('statement of marks'!CX99="","",'statement of marks'!CX99)</f>
        <v/>
      </c>
      <c r="E1350" s="277" t="str">
        <f>IF('statement of marks'!CY99="","",'statement of marks'!CY99)</f>
        <v/>
      </c>
      <c r="F1350" s="275" t="str">
        <f>IF('statement of marks'!CZ99="","",'statement of marks'!CZ99)</f>
        <v/>
      </c>
      <c r="G1350" s="277" t="str">
        <f>IF('statement of marks'!DA99="","",'statement of marks'!DA99)</f>
        <v/>
      </c>
      <c r="H1350" s="277" t="str">
        <f>IF('statement of marks'!DB99="","",'statement of marks'!DB99)</f>
        <v/>
      </c>
      <c r="I1350" s="275" t="str">
        <f>IF('statement of marks'!DC99="","",'statement of marks'!DC99)</f>
        <v/>
      </c>
      <c r="J1350" s="277" t="str">
        <f>IF('statement of marks'!DD99="","",'statement of marks'!DD99)</f>
        <v/>
      </c>
      <c r="K1350" s="277" t="str">
        <f>IF('statement of marks'!DE99="","",'statement of marks'!DE99)</f>
        <v/>
      </c>
      <c r="L1350" s="275" t="str">
        <f>IF('statement of marks'!DF99="","",'statement of marks'!DF99)</f>
        <v/>
      </c>
      <c r="M1350" s="277" t="str">
        <f>IF('statement of marks'!DH99="","",'statement of marks'!DH99)</f>
        <v/>
      </c>
      <c r="N1350" s="277" t="str">
        <f>IF('statement of marks'!DI99="","",'statement of marks'!DI99)</f>
        <v/>
      </c>
      <c r="O1350" s="275" t="str">
        <f>IF('statement of marks'!DJ99="","",'statement of marks'!DJ99)</f>
        <v/>
      </c>
      <c r="P1350" s="281" t="str">
        <f>IF('statement of marks'!DK99="","",'statement of marks'!DK99)</f>
        <v/>
      </c>
      <c r="Q1350" s="1126"/>
      <c r="R1350" s="1126"/>
      <c r="S1350" s="291"/>
      <c r="T1350" s="1114" t="str">
        <f>IF('statement of marks'!$CX$3="","",'statement of marks'!$CX$3)</f>
        <v>foKku</v>
      </c>
      <c r="U1350" s="1115"/>
      <c r="V1350" s="277" t="str">
        <f>IF('statement of marks'!CX100="","",'statement of marks'!CX100)</f>
        <v/>
      </c>
      <c r="W1350" s="277" t="str">
        <f>IF('statement of marks'!CY100="","",'statement of marks'!CY100)</f>
        <v/>
      </c>
      <c r="X1350" s="275" t="str">
        <f>IF('statement of marks'!CZ100="","",'statement of marks'!CZ100)</f>
        <v/>
      </c>
      <c r="Y1350" s="277" t="str">
        <f>IF('statement of marks'!DA100="","",'statement of marks'!DA100)</f>
        <v/>
      </c>
      <c r="Z1350" s="277" t="str">
        <f>IF('statement of marks'!DB100="","",'statement of marks'!DB100)</f>
        <v/>
      </c>
      <c r="AA1350" s="275" t="str">
        <f>IF('statement of marks'!DC100="","",'statement of marks'!DC100)</f>
        <v/>
      </c>
      <c r="AB1350" s="277" t="str">
        <f>IF('statement of marks'!DD100="","",'statement of marks'!DD100)</f>
        <v/>
      </c>
      <c r="AC1350" s="277" t="str">
        <f>IF('statement of marks'!DE100="","",'statement of marks'!DE100)</f>
        <v/>
      </c>
      <c r="AD1350" s="275" t="str">
        <f>IF('statement of marks'!DF100="","",'statement of marks'!DF100)</f>
        <v/>
      </c>
      <c r="AE1350" s="277" t="str">
        <f>IF('statement of marks'!DH100="","",'statement of marks'!DH100)</f>
        <v/>
      </c>
      <c r="AF1350" s="277" t="str">
        <f>IF('statement of marks'!DI100="","",'statement of marks'!DI100)</f>
        <v/>
      </c>
      <c r="AG1350" s="275" t="str">
        <f>IF('statement of marks'!DJ100="","",'statement of marks'!DJ100)</f>
        <v/>
      </c>
      <c r="AH1350" s="281" t="str">
        <f>IF('statement of marks'!DK100="","",'statement of marks'!DK100)</f>
        <v/>
      </c>
    </row>
    <row r="1351" spans="1:34" ht="19" customHeight="1">
      <c r="A1351" s="291"/>
      <c r="B1351" s="1114" t="str">
        <f>IF('statement of marks'!$DT$3="","",'statement of marks'!$DT$3)</f>
        <v>lkekftd foKku</v>
      </c>
      <c r="C1351" s="1115"/>
      <c r="D1351" s="277" t="str">
        <f>IF('statement of marks'!DT99="","",'statement of marks'!DT99)</f>
        <v/>
      </c>
      <c r="E1351" s="277" t="str">
        <f>IF('statement of marks'!DU99="","",'statement of marks'!DU99)</f>
        <v/>
      </c>
      <c r="F1351" s="275" t="str">
        <f>IF('statement of marks'!DV99="","",'statement of marks'!DV99)</f>
        <v/>
      </c>
      <c r="G1351" s="277" t="str">
        <f>IF('statement of marks'!DW99="","",'statement of marks'!DW99)</f>
        <v/>
      </c>
      <c r="H1351" s="277" t="str">
        <f>IF('statement of marks'!DX99="","",'statement of marks'!DX99)</f>
        <v/>
      </c>
      <c r="I1351" s="275" t="str">
        <f>IF('statement of marks'!DY99="","",'statement of marks'!DY99)</f>
        <v/>
      </c>
      <c r="J1351" s="277" t="str">
        <f>IF('statement of marks'!DZ99="","",'statement of marks'!DZ99)</f>
        <v/>
      </c>
      <c r="K1351" s="277" t="str">
        <f>IF('statement of marks'!EA99="","",'statement of marks'!EA99)</f>
        <v/>
      </c>
      <c r="L1351" s="275" t="str">
        <f>IF('statement of marks'!EB99="","",'statement of marks'!EB99)</f>
        <v/>
      </c>
      <c r="M1351" s="277" t="str">
        <f>IF('statement of marks'!ED99="","",'statement of marks'!ED99)</f>
        <v/>
      </c>
      <c r="N1351" s="277" t="str">
        <f>IF('statement of marks'!EE99="","",'statement of marks'!EE99)</f>
        <v/>
      </c>
      <c r="O1351" s="275" t="str">
        <f>IF('statement of marks'!EF99="","",'statement of marks'!EF99)</f>
        <v/>
      </c>
      <c r="P1351" s="281" t="str">
        <f>IF('statement of marks'!EG99="","",'statement of marks'!EG99)</f>
        <v/>
      </c>
      <c r="Q1351" s="1126"/>
      <c r="R1351" s="1126"/>
      <c r="S1351" s="291"/>
      <c r="T1351" s="1114" t="str">
        <f>IF('statement of marks'!$DT$3="","",'statement of marks'!$DT$3)</f>
        <v>lkekftd foKku</v>
      </c>
      <c r="U1351" s="1115"/>
      <c r="V1351" s="277" t="str">
        <f>IF('statement of marks'!DT100="","",'statement of marks'!DT100)</f>
        <v/>
      </c>
      <c r="W1351" s="277" t="str">
        <f>IF('statement of marks'!DU100="","",'statement of marks'!DU100)</f>
        <v/>
      </c>
      <c r="X1351" s="275" t="str">
        <f>IF('statement of marks'!DV100="","",'statement of marks'!DV100)</f>
        <v/>
      </c>
      <c r="Y1351" s="277" t="str">
        <f>IF('statement of marks'!DW100="","",'statement of marks'!DW100)</f>
        <v/>
      </c>
      <c r="Z1351" s="277" t="str">
        <f>IF('statement of marks'!DX100="","",'statement of marks'!DX100)</f>
        <v/>
      </c>
      <c r="AA1351" s="275" t="str">
        <f>IF('statement of marks'!DY100="","",'statement of marks'!DY100)</f>
        <v/>
      </c>
      <c r="AB1351" s="277" t="str">
        <f>IF('statement of marks'!DZ100="","",'statement of marks'!DZ100)</f>
        <v/>
      </c>
      <c r="AC1351" s="277" t="str">
        <f>IF('statement of marks'!EA100="","",'statement of marks'!EA100)</f>
        <v/>
      </c>
      <c r="AD1351" s="275" t="str">
        <f>IF('statement of marks'!EB100="","",'statement of marks'!EB100)</f>
        <v/>
      </c>
      <c r="AE1351" s="277" t="str">
        <f>IF('statement of marks'!ED100="","",'statement of marks'!ED100)</f>
        <v/>
      </c>
      <c r="AF1351" s="277" t="str">
        <f>IF('statement of marks'!EE100="","",'statement of marks'!EE100)</f>
        <v/>
      </c>
      <c r="AG1351" s="275" t="str">
        <f>IF('statement of marks'!EF100="","",'statement of marks'!EF100)</f>
        <v/>
      </c>
      <c r="AH1351" s="281" t="str">
        <f>IF('statement of marks'!EG100="","",'statement of marks'!EG100)</f>
        <v/>
      </c>
    </row>
    <row r="1352" spans="1:34" ht="19" customHeight="1">
      <c r="A1352" s="291"/>
      <c r="B1352" s="1117" t="s">
        <v>271</v>
      </c>
      <c r="C1352" s="1118"/>
      <c r="D1352" s="1111" t="s">
        <v>1</v>
      </c>
      <c r="E1352" s="1111"/>
      <c r="F1352" s="1111"/>
      <c r="G1352" s="1111" t="s">
        <v>21</v>
      </c>
      <c r="H1352" s="1111"/>
      <c r="I1352" s="1111"/>
      <c r="J1352" s="1111" t="s">
        <v>272</v>
      </c>
      <c r="K1352" s="1111"/>
      <c r="L1352" s="1111"/>
      <c r="M1352" s="1111" t="s">
        <v>68</v>
      </c>
      <c r="N1352" s="1111"/>
      <c r="O1352" s="1111"/>
      <c r="P1352" s="282"/>
      <c r="Q1352" s="1126"/>
      <c r="R1352" s="1126"/>
      <c r="S1352" s="291"/>
      <c r="T1352" s="1117" t="s">
        <v>271</v>
      </c>
      <c r="U1352" s="1118"/>
      <c r="V1352" s="1111" t="s">
        <v>1</v>
      </c>
      <c r="W1352" s="1111"/>
      <c r="X1352" s="1111"/>
      <c r="Y1352" s="1111" t="s">
        <v>21</v>
      </c>
      <c r="Z1352" s="1111"/>
      <c r="AA1352" s="1111"/>
      <c r="AB1352" s="1111" t="s">
        <v>272</v>
      </c>
      <c r="AC1352" s="1111"/>
      <c r="AD1352" s="1111"/>
      <c r="AE1352" s="1111" t="s">
        <v>68</v>
      </c>
      <c r="AF1352" s="1111"/>
      <c r="AG1352" s="1111"/>
      <c r="AH1352" s="282"/>
    </row>
    <row r="1353" spans="1:34" ht="19" customHeight="1">
      <c r="A1353" s="291"/>
      <c r="B1353" s="1104" t="s">
        <v>3</v>
      </c>
      <c r="C1353" s="1105"/>
      <c r="D1353" s="1116">
        <f>IF('statement of marks'!EP$6="","",'statement of marks'!EP$6)</f>
        <v>20</v>
      </c>
      <c r="E1353" s="1116"/>
      <c r="F1353" s="1116"/>
      <c r="G1353" s="1116">
        <f>IF('statement of marks'!EQ$6="","",'statement of marks'!EQ$6)</f>
        <v>20</v>
      </c>
      <c r="H1353" s="1116"/>
      <c r="I1353" s="1116"/>
      <c r="J1353" s="1116">
        <f>IF('statement of marks'!ES$6="","",'statement of marks'!ES$6)</f>
        <v>20</v>
      </c>
      <c r="K1353" s="1116"/>
      <c r="L1353" s="1116"/>
      <c r="M1353" s="1116">
        <f>IF('statement of marks'!EY$6="","",'statement of marks'!ER$6)</f>
        <v>20</v>
      </c>
      <c r="N1353" s="1116"/>
      <c r="O1353" s="1116"/>
      <c r="P1353" s="283"/>
      <c r="Q1353" s="1126"/>
      <c r="R1353" s="1126"/>
      <c r="S1353" s="291"/>
      <c r="T1353" s="1104" t="s">
        <v>3</v>
      </c>
      <c r="U1353" s="1105"/>
      <c r="V1353" s="1116">
        <f>IF('statement of marks'!EP$6="","",'statement of marks'!EP$6)</f>
        <v>20</v>
      </c>
      <c r="W1353" s="1116"/>
      <c r="X1353" s="1116"/>
      <c r="Y1353" s="1116">
        <f>IF('statement of marks'!EQ$6="","",'statement of marks'!EQ$6)</f>
        <v>20</v>
      </c>
      <c r="Z1353" s="1116"/>
      <c r="AA1353" s="1116"/>
      <c r="AB1353" s="1116">
        <f>IF('statement of marks'!ES$6="","",'statement of marks'!ES$6)</f>
        <v>20</v>
      </c>
      <c r="AC1353" s="1116"/>
      <c r="AD1353" s="1116"/>
      <c r="AE1353" s="1116">
        <f>IF('statement of marks'!EY$6="","",'statement of marks'!ER$6)</f>
        <v>20</v>
      </c>
      <c r="AF1353" s="1116"/>
      <c r="AG1353" s="1116"/>
      <c r="AH1353" s="283"/>
    </row>
    <row r="1354" spans="1:34" ht="19" customHeight="1">
      <c r="A1354" s="291"/>
      <c r="B1354" s="1114" t="str">
        <f>IF('statement of marks'!$EP$3="","",'statement of marks'!$EP$3)</f>
        <v>dk;kZuqHko</v>
      </c>
      <c r="C1354" s="1115"/>
      <c r="D1354" s="1103" t="str">
        <f>IF('statement of marks'!EP99="","",'statement of marks'!EP99)</f>
        <v/>
      </c>
      <c r="E1354" s="1103"/>
      <c r="F1354" s="1103"/>
      <c r="G1354" s="1103" t="str">
        <f>IF('statement of marks'!EQ99="","",'statement of marks'!EQ99)</f>
        <v/>
      </c>
      <c r="H1354" s="1103"/>
      <c r="I1354" s="1103"/>
      <c r="J1354" s="1103" t="str">
        <f>IF('statement of marks'!ES99="","",'statement of marks'!ES99)</f>
        <v/>
      </c>
      <c r="K1354" s="1103"/>
      <c r="L1354" s="1103"/>
      <c r="M1354" s="1103" t="str">
        <f>IF('statement of marks'!ER99="","",'statement of marks'!ER99)</f>
        <v/>
      </c>
      <c r="N1354" s="1103"/>
      <c r="O1354" s="1103"/>
      <c r="P1354" s="284"/>
      <c r="Q1354" s="1126"/>
      <c r="R1354" s="1126"/>
      <c r="S1354" s="291"/>
      <c r="T1354" s="1114" t="str">
        <f>IF('statement of marks'!$EP$3="","",'statement of marks'!$EP$3)</f>
        <v>dk;kZuqHko</v>
      </c>
      <c r="U1354" s="1115"/>
      <c r="V1354" s="1103" t="str">
        <f>IF('statement of marks'!EP100="","",'statement of marks'!EP100)</f>
        <v/>
      </c>
      <c r="W1354" s="1103"/>
      <c r="X1354" s="1103"/>
      <c r="Y1354" s="1103" t="str">
        <f>IF('statement of marks'!EQ100="","",'statement of marks'!EQ100)</f>
        <v/>
      </c>
      <c r="Z1354" s="1103"/>
      <c r="AA1354" s="1103"/>
      <c r="AB1354" s="1103" t="str">
        <f>IF('statement of marks'!ES100="","",'statement of marks'!ES100)</f>
        <v/>
      </c>
      <c r="AC1354" s="1103"/>
      <c r="AD1354" s="1103"/>
      <c r="AE1354" s="1103" t="str">
        <f>IF('statement of marks'!ER100="","",'statement of marks'!ER100)</f>
        <v/>
      </c>
      <c r="AF1354" s="1103"/>
      <c r="AG1354" s="1103"/>
      <c r="AH1354" s="284"/>
    </row>
    <row r="1355" spans="1:34" ht="19" customHeight="1">
      <c r="A1355" s="291"/>
      <c r="B1355" s="1112" t="str">
        <f>IF('statement of marks'!$EZ$3="","",'statement of marks'!$EZ$3)</f>
        <v>dyk f'k{kk</v>
      </c>
      <c r="C1355" s="1113"/>
      <c r="D1355" s="1103" t="str">
        <f>IF('statement of marks'!EZ99="","",'statement of marks'!EZ99)</f>
        <v/>
      </c>
      <c r="E1355" s="1103"/>
      <c r="F1355" s="1103"/>
      <c r="G1355" s="1103" t="str">
        <f>IF('statement of marks'!FA99="","",'statement of marks'!FA99)</f>
        <v/>
      </c>
      <c r="H1355" s="1103"/>
      <c r="I1355" s="1103"/>
      <c r="J1355" s="1103" t="str">
        <f>IF('statement of marks'!FC99="","",'statement of marks'!FC99)</f>
        <v/>
      </c>
      <c r="K1355" s="1103"/>
      <c r="L1355" s="1103"/>
      <c r="M1355" s="1103" t="str">
        <f>IF('statement of marks'!FB99="","",'statement of marks'!FB99)</f>
        <v/>
      </c>
      <c r="N1355" s="1103"/>
      <c r="O1355" s="1103"/>
      <c r="P1355" s="284"/>
      <c r="Q1355" s="1126"/>
      <c r="R1355" s="1126"/>
      <c r="S1355" s="291"/>
      <c r="T1355" s="1112" t="str">
        <f>IF('statement of marks'!$EZ$3="","",'statement of marks'!$EZ$3)</f>
        <v>dyk f'k{kk</v>
      </c>
      <c r="U1355" s="1113"/>
      <c r="V1355" s="1103" t="str">
        <f>IF('statement of marks'!EZ100="","",'statement of marks'!EZ100)</f>
        <v/>
      </c>
      <c r="W1355" s="1103"/>
      <c r="X1355" s="1103"/>
      <c r="Y1355" s="1103" t="str">
        <f>IF('statement of marks'!FA100="","",'statement of marks'!FA100)</f>
        <v/>
      </c>
      <c r="Z1355" s="1103"/>
      <c r="AA1355" s="1103"/>
      <c r="AB1355" s="1103" t="str">
        <f>IF('statement of marks'!FC100="","",'statement of marks'!FC100)</f>
        <v/>
      </c>
      <c r="AC1355" s="1103"/>
      <c r="AD1355" s="1103"/>
      <c r="AE1355" s="1103" t="str">
        <f>IF('statement of marks'!FB100="","",'statement of marks'!FB100)</f>
        <v/>
      </c>
      <c r="AF1355" s="1103"/>
      <c r="AG1355" s="1103"/>
      <c r="AH1355" s="284"/>
    </row>
    <row r="1356" spans="1:34" ht="19" customHeight="1">
      <c r="A1356" s="291"/>
      <c r="B1356" s="1109" t="str">
        <f>IF('statement of marks'!$FJ$3="","",'statement of marks'!$FJ$3)</f>
        <v>LokLF; ,oe~ 'kkjhfjd f'k{kk</v>
      </c>
      <c r="C1356" s="1110"/>
      <c r="D1356" s="1103" t="str">
        <f>IF('statement of marks'!FJ99="","",'statement of marks'!FJ99)</f>
        <v/>
      </c>
      <c r="E1356" s="1103"/>
      <c r="F1356" s="1103"/>
      <c r="G1356" s="1103" t="str">
        <f>IF('statement of marks'!FK99="","",'statement of marks'!FK99)</f>
        <v/>
      </c>
      <c r="H1356" s="1103"/>
      <c r="I1356" s="1103"/>
      <c r="J1356" s="1103" t="str">
        <f>IF('statement of marks'!FM99="","",'statement of marks'!FM99)</f>
        <v/>
      </c>
      <c r="K1356" s="1103"/>
      <c r="L1356" s="1103"/>
      <c r="M1356" s="1103" t="str">
        <f>IF('statement of marks'!FL99="","",'statement of marks'!FL99)</f>
        <v/>
      </c>
      <c r="N1356" s="1103"/>
      <c r="O1356" s="1103"/>
      <c r="P1356" s="284"/>
      <c r="Q1356" s="1126"/>
      <c r="R1356" s="1126"/>
      <c r="S1356" s="291"/>
      <c r="T1356" s="1109" t="str">
        <f>IF('statement of marks'!$FJ$3="","",'statement of marks'!$FJ$3)</f>
        <v>LokLF; ,oe~ 'kkjhfjd f'k{kk</v>
      </c>
      <c r="U1356" s="1110"/>
      <c r="V1356" s="1103" t="str">
        <f>IF('statement of marks'!FJ100="","",'statement of marks'!FJ100)</f>
        <v/>
      </c>
      <c r="W1356" s="1103"/>
      <c r="X1356" s="1103"/>
      <c r="Y1356" s="1103" t="str">
        <f>IF('statement of marks'!FK100="","",'statement of marks'!FK100)</f>
        <v/>
      </c>
      <c r="Z1356" s="1103"/>
      <c r="AA1356" s="1103"/>
      <c r="AB1356" s="1103" t="str">
        <f>IF('statement of marks'!FM100="","",'statement of marks'!FM100)</f>
        <v/>
      </c>
      <c r="AC1356" s="1103"/>
      <c r="AD1356" s="1103"/>
      <c r="AE1356" s="1103" t="str">
        <f>IF('statement of marks'!FL100="","",'statement of marks'!FL100)</f>
        <v/>
      </c>
      <c r="AF1356" s="1103"/>
      <c r="AG1356" s="1103"/>
      <c r="AH1356" s="284"/>
    </row>
    <row r="1357" spans="1:34" ht="19" customHeight="1">
      <c r="A1357" s="291"/>
      <c r="B1357" s="1104" t="s">
        <v>273</v>
      </c>
      <c r="C1357" s="1105"/>
      <c r="D1357" s="1081" t="str">
        <f>details!$DZ$3</f>
        <v>vxLr rd</v>
      </c>
      <c r="E1357" s="1081"/>
      <c r="F1357" s="1081"/>
      <c r="G1357" s="1081" t="str">
        <f>details!$ED$3</f>
        <v>vDVwcj rd</v>
      </c>
      <c r="H1357" s="1081"/>
      <c r="I1357" s="1081"/>
      <c r="J1357" s="1081" t="str">
        <f>details!$EL$3</f>
        <v>Qjojh rd</v>
      </c>
      <c r="K1357" s="1081"/>
      <c r="L1357" s="1081"/>
      <c r="M1357" s="1081" t="str">
        <f>details!$EH$3</f>
        <v>fnlEcj rd</v>
      </c>
      <c r="N1357" s="1081"/>
      <c r="O1357" s="1081"/>
      <c r="P1357" s="284"/>
      <c r="Q1357" s="1126"/>
      <c r="R1357" s="1126"/>
      <c r="S1357" s="291"/>
      <c r="T1357" s="1104" t="s">
        <v>273</v>
      </c>
      <c r="U1357" s="1105"/>
      <c r="V1357" s="1106" t="str">
        <f>details!$DZ$3</f>
        <v>vxLr rd</v>
      </c>
      <c r="W1357" s="1107"/>
      <c r="X1357" s="1108"/>
      <c r="Y1357" s="1106" t="str">
        <f>details!$ED$3</f>
        <v>vDVwcj rd</v>
      </c>
      <c r="Z1357" s="1107"/>
      <c r="AA1357" s="1108"/>
      <c r="AB1357" s="1106" t="str">
        <f>details!$EL$3</f>
        <v>Qjojh rd</v>
      </c>
      <c r="AC1357" s="1107"/>
      <c r="AD1357" s="1108"/>
      <c r="AE1357" s="1106" t="str">
        <f>details!$EH$3</f>
        <v>fnlEcj rd</v>
      </c>
      <c r="AF1357" s="1107"/>
      <c r="AG1357" s="1108"/>
      <c r="AH1357" s="284"/>
    </row>
    <row r="1358" spans="1:34" ht="19" customHeight="1">
      <c r="A1358" s="291"/>
      <c r="B1358" s="1100" t="s">
        <v>99</v>
      </c>
      <c r="C1358" s="1101"/>
      <c r="D1358" s="1102" t="str">
        <f>IF(details!EA99="","",details!EA99)</f>
        <v/>
      </c>
      <c r="E1358" s="1102"/>
      <c r="F1358" s="1102"/>
      <c r="G1358" s="1102" t="str">
        <f>IF(details!EE99="","",details!EE99)</f>
        <v/>
      </c>
      <c r="H1358" s="1102"/>
      <c r="I1358" s="1102"/>
      <c r="J1358" s="1102" t="str">
        <f>IF(details!EM99="","",details!EM99)</f>
        <v/>
      </c>
      <c r="K1358" s="1102"/>
      <c r="L1358" s="1102"/>
      <c r="M1358" s="1102" t="str">
        <f>IF(details!EI99="","",details!EI99)</f>
        <v/>
      </c>
      <c r="N1358" s="1102"/>
      <c r="O1358" s="1102"/>
      <c r="P1358" s="295"/>
      <c r="Q1358" s="1126"/>
      <c r="R1358" s="1126"/>
      <c r="S1358" s="291"/>
      <c r="T1358" s="1100" t="s">
        <v>99</v>
      </c>
      <c r="U1358" s="1101"/>
      <c r="V1358" s="1091" t="str">
        <f>IF(details!EA100="","",details!EA100)</f>
        <v/>
      </c>
      <c r="W1358" s="1092"/>
      <c r="X1358" s="1093"/>
      <c r="Y1358" s="1091" t="str">
        <f>IF(details!EE100="","",details!EE100)</f>
        <v/>
      </c>
      <c r="Z1358" s="1092"/>
      <c r="AA1358" s="1093"/>
      <c r="AB1358" s="1091" t="str">
        <f>IF(details!EM100="","",details!EM100)</f>
        <v/>
      </c>
      <c r="AC1358" s="1092"/>
      <c r="AD1358" s="1093"/>
      <c r="AE1358" s="1091" t="str">
        <f>IF(details!EI100="","",details!EI100)</f>
        <v/>
      </c>
      <c r="AF1358" s="1092"/>
      <c r="AG1358" s="1093"/>
      <c r="AH1358" s="285"/>
    </row>
    <row r="1359" spans="1:34" ht="19" customHeight="1">
      <c r="A1359" s="292"/>
      <c r="B1359" s="1094" t="s">
        <v>15</v>
      </c>
      <c r="C1359" s="1095"/>
      <c r="D1359" s="1096" t="str">
        <f>IF(details!DZ99="","",details!DZ99)</f>
        <v/>
      </c>
      <c r="E1359" s="1096"/>
      <c r="F1359" s="1096"/>
      <c r="G1359" s="1096" t="str">
        <f>IF(details!ED99="","",details!ED99)</f>
        <v/>
      </c>
      <c r="H1359" s="1096"/>
      <c r="I1359" s="1096"/>
      <c r="J1359" s="1096" t="str">
        <f>IF(details!EL99="","",details!EL99)</f>
        <v/>
      </c>
      <c r="K1359" s="1096"/>
      <c r="L1359" s="1096"/>
      <c r="M1359" s="1096" t="str">
        <f>IF(details!EH99="","",details!EH99)</f>
        <v/>
      </c>
      <c r="N1359" s="1096"/>
      <c r="O1359" s="1096"/>
      <c r="P1359" s="296"/>
      <c r="Q1359" s="1126"/>
      <c r="R1359" s="1126"/>
      <c r="S1359" s="292"/>
      <c r="T1359" s="1094" t="s">
        <v>15</v>
      </c>
      <c r="U1359" s="1095"/>
      <c r="V1359" s="1097" t="str">
        <f>IF(details!DZ100="","",details!DZ100)</f>
        <v/>
      </c>
      <c r="W1359" s="1098"/>
      <c r="X1359" s="1099"/>
      <c r="Y1359" s="1097" t="str">
        <f>IF(details!ED100="","",details!ED100)</f>
        <v/>
      </c>
      <c r="Z1359" s="1098"/>
      <c r="AA1359" s="1099"/>
      <c r="AB1359" s="1097" t="str">
        <f>IF(details!EL100="","",details!EL100)</f>
        <v/>
      </c>
      <c r="AC1359" s="1098"/>
      <c r="AD1359" s="1099"/>
      <c r="AE1359" s="1097" t="str">
        <f>IF(details!EH100="","",details!EH100)</f>
        <v/>
      </c>
      <c r="AF1359" s="1098"/>
      <c r="AG1359" s="1099"/>
      <c r="AH1359" s="286"/>
    </row>
    <row r="1360" spans="1:34" ht="19" customHeight="1">
      <c r="A1360" s="291"/>
      <c r="B1360" s="1089" t="s">
        <v>100</v>
      </c>
      <c r="C1360" s="1090"/>
      <c r="D1360" s="1081"/>
      <c r="E1360" s="1081"/>
      <c r="F1360" s="1081"/>
      <c r="G1360" s="1081"/>
      <c r="H1360" s="1081"/>
      <c r="I1360" s="1081"/>
      <c r="J1360" s="1081"/>
      <c r="K1360" s="1081"/>
      <c r="L1360" s="1081"/>
      <c r="M1360" s="1081"/>
      <c r="N1360" s="1081"/>
      <c r="O1360" s="1081"/>
      <c r="P1360" s="287"/>
      <c r="Q1360" s="1126"/>
      <c r="R1360" s="1126"/>
      <c r="S1360" s="291"/>
      <c r="T1360" s="1089" t="s">
        <v>100</v>
      </c>
      <c r="U1360" s="1090"/>
      <c r="V1360" s="1081"/>
      <c r="W1360" s="1081"/>
      <c r="X1360" s="1081"/>
      <c r="Y1360" s="1081"/>
      <c r="Z1360" s="1081"/>
      <c r="AA1360" s="1081"/>
      <c r="AB1360" s="1081"/>
      <c r="AC1360" s="1081"/>
      <c r="AD1360" s="1081"/>
      <c r="AE1360" s="1081"/>
      <c r="AF1360" s="1081"/>
      <c r="AG1360" s="1081"/>
      <c r="AH1360" s="287"/>
    </row>
    <row r="1361" spans="1:34" ht="19" customHeight="1">
      <c r="A1361" s="291"/>
      <c r="B1361" s="1087" t="s">
        <v>80</v>
      </c>
      <c r="C1361" s="1088"/>
      <c r="D1361" s="1081"/>
      <c r="E1361" s="1081"/>
      <c r="F1361" s="1081"/>
      <c r="G1361" s="1081"/>
      <c r="H1361" s="1081"/>
      <c r="I1361" s="1081"/>
      <c r="J1361" s="1081"/>
      <c r="K1361" s="1081"/>
      <c r="L1361" s="1081"/>
      <c r="M1361" s="1081"/>
      <c r="N1361" s="1081"/>
      <c r="O1361" s="1081"/>
      <c r="P1361" s="287"/>
      <c r="Q1361" s="1126"/>
      <c r="R1361" s="1126"/>
      <c r="S1361" s="291"/>
      <c r="T1361" s="1087" t="s">
        <v>80</v>
      </c>
      <c r="U1361" s="1088"/>
      <c r="V1361" s="1081"/>
      <c r="W1361" s="1081"/>
      <c r="X1361" s="1081"/>
      <c r="Y1361" s="1081"/>
      <c r="Z1361" s="1081"/>
      <c r="AA1361" s="1081"/>
      <c r="AB1361" s="1081"/>
      <c r="AC1361" s="1081"/>
      <c r="AD1361" s="1081"/>
      <c r="AE1361" s="1081"/>
      <c r="AF1361" s="1081"/>
      <c r="AG1361" s="1081"/>
      <c r="AH1361" s="287"/>
    </row>
    <row r="1362" spans="1:34" ht="19" customHeight="1">
      <c r="A1362" s="291"/>
      <c r="B1362" s="1085" t="s">
        <v>101</v>
      </c>
      <c r="C1362" s="1086"/>
      <c r="D1362" s="1081"/>
      <c r="E1362" s="1081"/>
      <c r="F1362" s="1081"/>
      <c r="G1362" s="1081"/>
      <c r="H1362" s="1081"/>
      <c r="I1362" s="1081"/>
      <c r="J1362" s="1081"/>
      <c r="K1362" s="1081"/>
      <c r="L1362" s="1081"/>
      <c r="M1362" s="1081"/>
      <c r="N1362" s="1081"/>
      <c r="O1362" s="1081"/>
      <c r="P1362" s="287"/>
      <c r="Q1362" s="1126"/>
      <c r="R1362" s="1126"/>
      <c r="S1362" s="291"/>
      <c r="T1362" s="1085" t="s">
        <v>101</v>
      </c>
      <c r="U1362" s="1086"/>
      <c r="V1362" s="1081"/>
      <c r="W1362" s="1081"/>
      <c r="X1362" s="1081"/>
      <c r="Y1362" s="1081"/>
      <c r="Z1362" s="1081"/>
      <c r="AA1362" s="1081"/>
      <c r="AB1362" s="1081"/>
      <c r="AC1362" s="1081"/>
      <c r="AD1362" s="1081"/>
      <c r="AE1362" s="1081"/>
      <c r="AF1362" s="1081"/>
      <c r="AG1362" s="1081"/>
      <c r="AH1362" s="287"/>
    </row>
    <row r="1363" spans="1:34" ht="19" customHeight="1" thickBot="1">
      <c r="A1363" s="293"/>
      <c r="B1363" s="1082" t="s">
        <v>102</v>
      </c>
      <c r="C1363" s="1083"/>
      <c r="D1363" s="1084"/>
      <c r="E1363" s="1084"/>
      <c r="F1363" s="1084"/>
      <c r="G1363" s="1084"/>
      <c r="H1363" s="1084"/>
      <c r="I1363" s="1084"/>
      <c r="J1363" s="1084"/>
      <c r="K1363" s="1084"/>
      <c r="L1363" s="1084"/>
      <c r="M1363" s="1084"/>
      <c r="N1363" s="1084"/>
      <c r="O1363" s="1084"/>
      <c r="P1363" s="288"/>
      <c r="Q1363" s="1126"/>
      <c r="R1363" s="1126"/>
      <c r="S1363" s="293"/>
      <c r="T1363" s="1082" t="s">
        <v>102</v>
      </c>
      <c r="U1363" s="1083"/>
      <c r="V1363" s="1084"/>
      <c r="W1363" s="1084"/>
      <c r="X1363" s="1084"/>
      <c r="Y1363" s="1084"/>
      <c r="Z1363" s="1084"/>
      <c r="AA1363" s="1084"/>
      <c r="AB1363" s="1084"/>
      <c r="AC1363" s="1084"/>
      <c r="AD1363" s="1084"/>
      <c r="AE1363" s="1084"/>
      <c r="AF1363" s="1084"/>
      <c r="AG1363" s="1084"/>
      <c r="AH1363" s="288"/>
    </row>
    <row r="1364" spans="1:34" ht="19" customHeight="1">
      <c r="A1364" s="290"/>
      <c r="B1364" s="1123" t="s">
        <v>47</v>
      </c>
      <c r="C1364" s="1124"/>
      <c r="D1364" s="1124"/>
      <c r="E1364" s="1124"/>
      <c r="F1364" s="1124"/>
      <c r="G1364" s="1124"/>
      <c r="H1364" s="1124"/>
      <c r="I1364" s="1124"/>
      <c r="J1364" s="1124"/>
      <c r="K1364" s="1124"/>
      <c r="L1364" s="1124"/>
      <c r="M1364" s="1124"/>
      <c r="N1364" s="1124"/>
      <c r="O1364" s="1124"/>
      <c r="P1364" s="1125"/>
      <c r="Q1364" s="1126"/>
      <c r="R1364" s="1126"/>
      <c r="S1364" s="290"/>
      <c r="T1364" s="1123" t="s">
        <v>47</v>
      </c>
      <c r="U1364" s="1124"/>
      <c r="V1364" s="1124"/>
      <c r="W1364" s="1124"/>
      <c r="X1364" s="1124"/>
      <c r="Y1364" s="1124"/>
      <c r="Z1364" s="1124"/>
      <c r="AA1364" s="1124"/>
      <c r="AB1364" s="1124"/>
      <c r="AC1364" s="1124"/>
      <c r="AD1364" s="1124"/>
      <c r="AE1364" s="1124"/>
      <c r="AF1364" s="1124"/>
      <c r="AG1364" s="1124"/>
      <c r="AH1364" s="1125"/>
    </row>
    <row r="1365" spans="1:34" ht="19" customHeight="1">
      <c r="A1365" s="1127"/>
      <c r="B1365" s="1128" t="str">
        <f>'statement of marks'!$A$1</f>
        <v>jk- ck- ek/;fed fo|ky; uohu] fuEckgsM+k</v>
      </c>
      <c r="C1365" s="1129"/>
      <c r="D1365" s="1129"/>
      <c r="E1365" s="1129"/>
      <c r="F1365" s="1129"/>
      <c r="G1365" s="1129"/>
      <c r="H1365" s="1129"/>
      <c r="I1365" s="1129"/>
      <c r="J1365" s="1129"/>
      <c r="K1365" s="1129"/>
      <c r="L1365" s="1129"/>
      <c r="M1365" s="1129"/>
      <c r="N1365" s="1129"/>
      <c r="O1365" s="1129"/>
      <c r="P1365" s="1130"/>
      <c r="Q1365" s="1126"/>
      <c r="R1365" s="1126"/>
      <c r="S1365" s="1127"/>
      <c r="T1365" s="1128" t="str">
        <f>'statement of marks'!$A$1</f>
        <v>jk- ck- ek/;fed fo|ky; uohu] fuEckgsM+k</v>
      </c>
      <c r="U1365" s="1129"/>
      <c r="V1365" s="1129"/>
      <c r="W1365" s="1129"/>
      <c r="X1365" s="1129"/>
      <c r="Y1365" s="1129"/>
      <c r="Z1365" s="1129"/>
      <c r="AA1365" s="1129"/>
      <c r="AB1365" s="1129"/>
      <c r="AC1365" s="1129"/>
      <c r="AD1365" s="1129"/>
      <c r="AE1365" s="1129"/>
      <c r="AF1365" s="1129"/>
      <c r="AG1365" s="1129"/>
      <c r="AH1365" s="1130"/>
    </row>
    <row r="1366" spans="1:34" ht="19" customHeight="1">
      <c r="A1366" s="1127"/>
      <c r="B1366" s="1128"/>
      <c r="C1366" s="1129"/>
      <c r="D1366" s="1129"/>
      <c r="E1366" s="1129"/>
      <c r="F1366" s="1129"/>
      <c r="G1366" s="1129"/>
      <c r="H1366" s="1129"/>
      <c r="I1366" s="1129"/>
      <c r="J1366" s="1129"/>
      <c r="K1366" s="1129"/>
      <c r="L1366" s="1129"/>
      <c r="M1366" s="1129"/>
      <c r="N1366" s="1129"/>
      <c r="O1366" s="1129"/>
      <c r="P1366" s="1130"/>
      <c r="Q1366" s="1126"/>
      <c r="R1366" s="1126"/>
      <c r="S1366" s="1127"/>
      <c r="T1366" s="1128"/>
      <c r="U1366" s="1129"/>
      <c r="V1366" s="1129"/>
      <c r="W1366" s="1129"/>
      <c r="X1366" s="1129"/>
      <c r="Y1366" s="1129"/>
      <c r="Z1366" s="1129"/>
      <c r="AA1366" s="1129"/>
      <c r="AB1366" s="1129"/>
      <c r="AC1366" s="1129"/>
      <c r="AD1366" s="1129"/>
      <c r="AE1366" s="1129"/>
      <c r="AF1366" s="1129"/>
      <c r="AG1366" s="1129"/>
      <c r="AH1366" s="1130"/>
    </row>
    <row r="1367" spans="1:34" ht="19" customHeight="1">
      <c r="A1367" s="291"/>
      <c r="B1367" s="1131" t="s">
        <v>96</v>
      </c>
      <c r="C1367" s="1132"/>
      <c r="D1367" s="1119" t="str">
        <f>'statement of marks'!$H$3</f>
        <v>2015-16</v>
      </c>
      <c r="E1367" s="1119"/>
      <c r="F1367" s="1119"/>
      <c r="G1367" s="1119"/>
      <c r="H1367" s="1119"/>
      <c r="I1367" s="1119"/>
      <c r="J1367" s="1119"/>
      <c r="K1367" s="1119"/>
      <c r="L1367" s="1119"/>
      <c r="M1367" s="1119"/>
      <c r="N1367" s="1119"/>
      <c r="O1367" s="1119"/>
      <c r="P1367" s="1120"/>
      <c r="Q1367" s="1126"/>
      <c r="R1367" s="1126"/>
      <c r="S1367" s="291"/>
      <c r="T1367" s="1131" t="s">
        <v>96</v>
      </c>
      <c r="U1367" s="1132"/>
      <c r="V1367" s="1119" t="str">
        <f>'statement of marks'!$H$3</f>
        <v>2015-16</v>
      </c>
      <c r="W1367" s="1119"/>
      <c r="X1367" s="1119"/>
      <c r="Y1367" s="1119"/>
      <c r="Z1367" s="1119"/>
      <c r="AA1367" s="1119"/>
      <c r="AB1367" s="1119"/>
      <c r="AC1367" s="1119"/>
      <c r="AD1367" s="1119"/>
      <c r="AE1367" s="1119"/>
      <c r="AF1367" s="1119"/>
      <c r="AG1367" s="1119"/>
      <c r="AH1367" s="1120"/>
    </row>
    <row r="1368" spans="1:34" ht="19" customHeight="1">
      <c r="A1368" s="291"/>
      <c r="B1368" s="1114" t="s">
        <v>218</v>
      </c>
      <c r="C1368" s="1115"/>
      <c r="D1368" s="1115" t="str">
        <f>IF('statement of marks'!J101="","",'statement of marks'!J101)</f>
        <v/>
      </c>
      <c r="E1368" s="1115"/>
      <c r="F1368" s="1115"/>
      <c r="G1368" s="1115"/>
      <c r="H1368" s="1115"/>
      <c r="I1368" s="1115"/>
      <c r="J1368" s="1115"/>
      <c r="K1368" s="1115"/>
      <c r="L1368" s="1115"/>
      <c r="M1368" s="1115"/>
      <c r="N1368" s="1115"/>
      <c r="O1368" s="1115"/>
      <c r="P1368" s="1133"/>
      <c r="Q1368" s="1126"/>
      <c r="R1368" s="1126"/>
      <c r="S1368" s="291"/>
      <c r="T1368" s="1114" t="s">
        <v>218</v>
      </c>
      <c r="U1368" s="1115"/>
      <c r="V1368" s="1115" t="str">
        <f>IF('statement of marks'!J102="","",'statement of marks'!J102)</f>
        <v/>
      </c>
      <c r="W1368" s="1115"/>
      <c r="X1368" s="1115"/>
      <c r="Y1368" s="1115"/>
      <c r="Z1368" s="1115"/>
      <c r="AA1368" s="1115"/>
      <c r="AB1368" s="1115"/>
      <c r="AC1368" s="1115"/>
      <c r="AD1368" s="1115"/>
      <c r="AE1368" s="1115"/>
      <c r="AF1368" s="1115"/>
      <c r="AG1368" s="1115"/>
      <c r="AH1368" s="1133"/>
    </row>
    <row r="1369" spans="1:34" ht="19" customHeight="1">
      <c r="A1369" s="291"/>
      <c r="B1369" s="1114" t="s">
        <v>219</v>
      </c>
      <c r="C1369" s="1115"/>
      <c r="D1369" s="1115" t="str">
        <f>IF('statement of marks'!K101="","",'statement of marks'!K101)</f>
        <v/>
      </c>
      <c r="E1369" s="1115"/>
      <c r="F1369" s="1115"/>
      <c r="G1369" s="1115"/>
      <c r="H1369" s="1115"/>
      <c r="I1369" s="1115"/>
      <c r="J1369" s="1115"/>
      <c r="K1369" s="1115"/>
      <c r="L1369" s="1115"/>
      <c r="M1369" s="1115"/>
      <c r="N1369" s="1115"/>
      <c r="O1369" s="1115"/>
      <c r="P1369" s="1133"/>
      <c r="Q1369" s="1126"/>
      <c r="R1369" s="1126"/>
      <c r="S1369" s="291"/>
      <c r="T1369" s="1114" t="s">
        <v>219</v>
      </c>
      <c r="U1369" s="1115"/>
      <c r="V1369" s="1115" t="str">
        <f>IF('statement of marks'!K102="","",'statement of marks'!K102)</f>
        <v/>
      </c>
      <c r="W1369" s="1115"/>
      <c r="X1369" s="1115"/>
      <c r="Y1369" s="1115"/>
      <c r="Z1369" s="1115"/>
      <c r="AA1369" s="1115"/>
      <c r="AB1369" s="1115"/>
      <c r="AC1369" s="1115"/>
      <c r="AD1369" s="1115"/>
      <c r="AE1369" s="1115"/>
      <c r="AF1369" s="1115"/>
      <c r="AG1369" s="1115"/>
      <c r="AH1369" s="1133"/>
    </row>
    <row r="1370" spans="1:34" ht="19" customHeight="1">
      <c r="A1370" s="291"/>
      <c r="B1370" s="1114" t="s">
        <v>220</v>
      </c>
      <c r="C1370" s="1115"/>
      <c r="D1370" s="1115" t="str">
        <f>IF('statement of marks'!L101="","",'statement of marks'!L101)</f>
        <v/>
      </c>
      <c r="E1370" s="1115"/>
      <c r="F1370" s="1115"/>
      <c r="G1370" s="1115"/>
      <c r="H1370" s="1115"/>
      <c r="I1370" s="1115"/>
      <c r="J1370" s="1115"/>
      <c r="K1370" s="1115"/>
      <c r="L1370" s="1115"/>
      <c r="M1370" s="1115"/>
      <c r="N1370" s="1115"/>
      <c r="O1370" s="1115"/>
      <c r="P1370" s="1133"/>
      <c r="Q1370" s="1126"/>
      <c r="R1370" s="1126"/>
      <c r="S1370" s="291"/>
      <c r="T1370" s="1114" t="s">
        <v>220</v>
      </c>
      <c r="U1370" s="1115"/>
      <c r="V1370" s="1115" t="str">
        <f>IF('statement of marks'!L102="","",'statement of marks'!L102)</f>
        <v/>
      </c>
      <c r="W1370" s="1115"/>
      <c r="X1370" s="1115"/>
      <c r="Y1370" s="1115"/>
      <c r="Z1370" s="1115"/>
      <c r="AA1370" s="1115"/>
      <c r="AB1370" s="1115"/>
      <c r="AC1370" s="1115"/>
      <c r="AD1370" s="1115"/>
      <c r="AE1370" s="1115"/>
      <c r="AF1370" s="1115"/>
      <c r="AG1370" s="1115"/>
      <c r="AH1370" s="1133"/>
    </row>
    <row r="1371" spans="1:34" ht="19" customHeight="1">
      <c r="A1371" s="291"/>
      <c r="B1371" s="1114" t="s">
        <v>221</v>
      </c>
      <c r="C1371" s="1115"/>
      <c r="D1371" s="1119" t="str">
        <f>'statement of marks'!$G$3</f>
        <v>6 A</v>
      </c>
      <c r="E1371" s="1119"/>
      <c r="F1371" s="1119"/>
      <c r="G1371" s="1119"/>
      <c r="H1371" s="1115" t="s">
        <v>9</v>
      </c>
      <c r="I1371" s="1115"/>
      <c r="J1371" s="1115"/>
      <c r="K1371" s="1115"/>
      <c r="L1371" s="1115"/>
      <c r="M1371" s="1119" t="str">
        <f>IF('statement of marks'!D101="","",'statement of marks'!D101)</f>
        <v/>
      </c>
      <c r="N1371" s="1119"/>
      <c r="O1371" s="1119"/>
      <c r="P1371" s="1120"/>
      <c r="Q1371" s="1126"/>
      <c r="R1371" s="1126"/>
      <c r="S1371" s="291"/>
      <c r="T1371" s="1114" t="s">
        <v>221</v>
      </c>
      <c r="U1371" s="1115"/>
      <c r="V1371" s="1119" t="str">
        <f>'statement of marks'!$G$3</f>
        <v>6 A</v>
      </c>
      <c r="W1371" s="1119"/>
      <c r="X1371" s="1119"/>
      <c r="Y1371" s="1119"/>
      <c r="Z1371" s="1115" t="s">
        <v>9</v>
      </c>
      <c r="AA1371" s="1115"/>
      <c r="AB1371" s="1115"/>
      <c r="AC1371" s="1115"/>
      <c r="AD1371" s="1115"/>
      <c r="AE1371" s="1119" t="str">
        <f>IF('statement of marks'!D102="","",'statement of marks'!D102)</f>
        <v/>
      </c>
      <c r="AF1371" s="1119"/>
      <c r="AG1371" s="1119"/>
      <c r="AH1371" s="1120"/>
    </row>
    <row r="1372" spans="1:34" ht="19" customHeight="1">
      <c r="A1372" s="291"/>
      <c r="B1372" s="1114" t="s">
        <v>222</v>
      </c>
      <c r="C1372" s="1115"/>
      <c r="D1372" s="1119" t="str">
        <f>IF('statement of marks'!F101="","",'statement of marks'!F101)</f>
        <v/>
      </c>
      <c r="E1372" s="1119"/>
      <c r="F1372" s="1119"/>
      <c r="G1372" s="1119"/>
      <c r="H1372" s="1115" t="s">
        <v>0</v>
      </c>
      <c r="I1372" s="1115"/>
      <c r="J1372" s="1115"/>
      <c r="K1372" s="1115"/>
      <c r="L1372" s="1115"/>
      <c r="M1372" s="1121" t="str">
        <f>IF('statement of marks'!H101="","",'statement of marks'!H101)</f>
        <v/>
      </c>
      <c r="N1372" s="1121"/>
      <c r="O1372" s="1121"/>
      <c r="P1372" s="1122"/>
      <c r="Q1372" s="1126"/>
      <c r="R1372" s="1126"/>
      <c r="S1372" s="291"/>
      <c r="T1372" s="1114" t="s">
        <v>222</v>
      </c>
      <c r="U1372" s="1115"/>
      <c r="V1372" s="1119" t="str">
        <f>IF('statement of marks'!F102="","",'statement of marks'!F102)</f>
        <v/>
      </c>
      <c r="W1372" s="1119"/>
      <c r="X1372" s="1119"/>
      <c r="Y1372" s="1119"/>
      <c r="Z1372" s="1115" t="s">
        <v>0</v>
      </c>
      <c r="AA1372" s="1115"/>
      <c r="AB1372" s="1115"/>
      <c r="AC1372" s="1115"/>
      <c r="AD1372" s="1115"/>
      <c r="AE1372" s="1121" t="str">
        <f>IF('statement of marks'!H102="","",'statement of marks'!H102)</f>
        <v/>
      </c>
      <c r="AF1372" s="1121"/>
      <c r="AG1372" s="1121"/>
      <c r="AH1372" s="1122"/>
    </row>
    <row r="1373" spans="1:34" ht="19" customHeight="1">
      <c r="A1373" s="291"/>
      <c r="B1373" s="289" t="s">
        <v>28</v>
      </c>
      <c r="C1373" s="279" t="s">
        <v>97</v>
      </c>
      <c r="D1373" s="1111" t="s">
        <v>1</v>
      </c>
      <c r="E1373" s="1111"/>
      <c r="F1373" s="1111"/>
      <c r="G1373" s="1111" t="s">
        <v>21</v>
      </c>
      <c r="H1373" s="1111"/>
      <c r="I1373" s="1111"/>
      <c r="J1373" s="1111" t="s">
        <v>68</v>
      </c>
      <c r="K1373" s="1111"/>
      <c r="L1373" s="1111"/>
      <c r="M1373" s="1111" t="s">
        <v>98</v>
      </c>
      <c r="N1373" s="1111"/>
      <c r="O1373" s="1111"/>
      <c r="P1373" s="280" t="s">
        <v>278</v>
      </c>
      <c r="Q1373" s="1126"/>
      <c r="R1373" s="1126"/>
      <c r="S1373" s="291"/>
      <c r="T1373" s="289" t="s">
        <v>28</v>
      </c>
      <c r="U1373" s="279" t="s">
        <v>97</v>
      </c>
      <c r="V1373" s="1111" t="s">
        <v>1</v>
      </c>
      <c r="W1373" s="1111"/>
      <c r="X1373" s="1111"/>
      <c r="Y1373" s="1111" t="s">
        <v>21</v>
      </c>
      <c r="Z1373" s="1111"/>
      <c r="AA1373" s="1111"/>
      <c r="AB1373" s="1111" t="s">
        <v>68</v>
      </c>
      <c r="AC1373" s="1111"/>
      <c r="AD1373" s="1111"/>
      <c r="AE1373" s="1111" t="s">
        <v>98</v>
      </c>
      <c r="AF1373" s="1111"/>
      <c r="AG1373" s="1111"/>
      <c r="AH1373" s="280" t="s">
        <v>278</v>
      </c>
    </row>
    <row r="1374" spans="1:34" ht="19" customHeight="1">
      <c r="A1374" s="291"/>
      <c r="B1374" s="1104" t="s">
        <v>3</v>
      </c>
      <c r="C1374" s="1105"/>
      <c r="D1374" s="312">
        <f>IF('statement of marks'!M$6="","",'statement of marks'!M$6)</f>
        <v>5</v>
      </c>
      <c r="E1374" s="312">
        <f>IF('statement of marks'!N$6="","",'statement of marks'!N$6)</f>
        <v>5</v>
      </c>
      <c r="F1374" s="312">
        <f>IF('statement of marks'!O$6="","",'statement of marks'!O$6)</f>
        <v>10</v>
      </c>
      <c r="G1374" s="312">
        <f>IF('statement of marks'!P$6="","",'statement of marks'!P$6)</f>
        <v>5</v>
      </c>
      <c r="H1374" s="312">
        <f>IF('statement of marks'!Q$6="","",'statement of marks'!Q$6)</f>
        <v>5</v>
      </c>
      <c r="I1374" s="312">
        <f>IF('statement of marks'!R$6="","",'statement of marks'!R$6)</f>
        <v>10</v>
      </c>
      <c r="J1374" s="312">
        <f>IF('statement of marks'!S$6="","",'statement of marks'!S$6)</f>
        <v>5</v>
      </c>
      <c r="K1374" s="312">
        <f>IF('statement of marks'!T$6="","",'statement of marks'!T$6)</f>
        <v>5</v>
      </c>
      <c r="L1374" s="312">
        <f>IF('statement of marks'!U$6="","",'statement of marks'!U$6)</f>
        <v>10</v>
      </c>
      <c r="M1374" s="312">
        <f>IF('statement of marks'!W$6="","",'statement of marks'!W$6)</f>
        <v>50</v>
      </c>
      <c r="N1374" s="312">
        <f>IF('statement of marks'!X$6="","",'statement of marks'!X$6)</f>
        <v>20</v>
      </c>
      <c r="O1374" s="312">
        <f>IF('statement of marks'!Y$6="","",'statement of marks'!Y$6)</f>
        <v>70</v>
      </c>
      <c r="P1374" s="281">
        <f>IF('statement of marks'!Z$6="","",'statement of marks'!Z$6)</f>
        <v>100</v>
      </c>
      <c r="Q1374" s="1126"/>
      <c r="R1374" s="1126"/>
      <c r="S1374" s="291"/>
      <c r="T1374" s="1104" t="s">
        <v>3</v>
      </c>
      <c r="U1374" s="1105"/>
      <c r="V1374" s="312">
        <f>IF('statement of marks'!M$6="","",'statement of marks'!M$6)</f>
        <v>5</v>
      </c>
      <c r="W1374" s="312">
        <f>IF('statement of marks'!N$6="","",'statement of marks'!N$6)</f>
        <v>5</v>
      </c>
      <c r="X1374" s="312">
        <f>IF('statement of marks'!O$6="","",'statement of marks'!O$6)</f>
        <v>10</v>
      </c>
      <c r="Y1374" s="312">
        <f>IF('statement of marks'!P$6="","",'statement of marks'!P$6)</f>
        <v>5</v>
      </c>
      <c r="Z1374" s="312">
        <f>IF('statement of marks'!Q$6="","",'statement of marks'!Q$6)</f>
        <v>5</v>
      </c>
      <c r="AA1374" s="312">
        <f>IF('statement of marks'!R$6="","",'statement of marks'!R$6)</f>
        <v>10</v>
      </c>
      <c r="AB1374" s="312">
        <f>IF('statement of marks'!S$6="","",'statement of marks'!S$6)</f>
        <v>5</v>
      </c>
      <c r="AC1374" s="312">
        <f>IF('statement of marks'!T$6="","",'statement of marks'!T$6)</f>
        <v>5</v>
      </c>
      <c r="AD1374" s="312">
        <f>IF('statement of marks'!U$6="","",'statement of marks'!U$6)</f>
        <v>10</v>
      </c>
      <c r="AE1374" s="312">
        <f>IF('statement of marks'!W$6="","",'statement of marks'!W$6)</f>
        <v>50</v>
      </c>
      <c r="AF1374" s="312">
        <f>IF('statement of marks'!X$6="","",'statement of marks'!X$6)</f>
        <v>20</v>
      </c>
      <c r="AG1374" s="312">
        <f>IF('statement of marks'!Y$6="","",'statement of marks'!Y$6)</f>
        <v>70</v>
      </c>
      <c r="AH1374" s="281">
        <f>IF('statement of marks'!Z$6="","",'statement of marks'!Z$6)</f>
        <v>100</v>
      </c>
    </row>
    <row r="1375" spans="1:34" ht="19" customHeight="1">
      <c r="A1375" s="291"/>
      <c r="B1375" s="1114" t="str">
        <f>IF('statement of marks'!$M$3="","",'statement of marks'!$M$3)</f>
        <v>fgUnh</v>
      </c>
      <c r="C1375" s="1115"/>
      <c r="D1375" s="277" t="str">
        <f>IF('statement of marks'!M101="","",'statement of marks'!M101)</f>
        <v/>
      </c>
      <c r="E1375" s="277" t="str">
        <f>IF('statement of marks'!N101="","",'statement of marks'!N101)</f>
        <v/>
      </c>
      <c r="F1375" s="275" t="str">
        <f>IF('statement of marks'!O101="","",'statement of marks'!O101)</f>
        <v/>
      </c>
      <c r="G1375" s="277" t="str">
        <f>IF('statement of marks'!P101="","",'statement of marks'!P101)</f>
        <v/>
      </c>
      <c r="H1375" s="277" t="str">
        <f>IF('statement of marks'!Q101="","",'statement of marks'!Q101)</f>
        <v/>
      </c>
      <c r="I1375" s="275" t="str">
        <f>IF('statement of marks'!R101="","",'statement of marks'!R101)</f>
        <v/>
      </c>
      <c r="J1375" s="277" t="str">
        <f>IF('statement of marks'!S101="","",'statement of marks'!S101)</f>
        <v/>
      </c>
      <c r="K1375" s="277" t="str">
        <f>IF('statement of marks'!T101="","",'statement of marks'!T101)</f>
        <v/>
      </c>
      <c r="L1375" s="275" t="str">
        <f>IF('statement of marks'!U101="","",'statement of marks'!U101)</f>
        <v/>
      </c>
      <c r="M1375" s="277" t="str">
        <f>IF('statement of marks'!W101="","",'statement of marks'!W101)</f>
        <v/>
      </c>
      <c r="N1375" s="277" t="str">
        <f>IF('statement of marks'!X101="","",'statement of marks'!X101)</f>
        <v/>
      </c>
      <c r="O1375" s="275" t="str">
        <f>IF('statement of marks'!Y101="","",'statement of marks'!Y101)</f>
        <v/>
      </c>
      <c r="P1375" s="281" t="str">
        <f>IF('statement of marks'!Z101="","",'statement of marks'!Z101)</f>
        <v/>
      </c>
      <c r="Q1375" s="1126"/>
      <c r="R1375" s="1126"/>
      <c r="S1375" s="291"/>
      <c r="T1375" s="1114" t="str">
        <f>IF('statement of marks'!$M$3="","",'statement of marks'!$M$3)</f>
        <v>fgUnh</v>
      </c>
      <c r="U1375" s="1115"/>
      <c r="V1375" s="277" t="str">
        <f>IF('statement of marks'!M102="","",'statement of marks'!M102)</f>
        <v/>
      </c>
      <c r="W1375" s="277" t="str">
        <f>IF('statement of marks'!N102="","",'statement of marks'!N102)</f>
        <v/>
      </c>
      <c r="X1375" s="275" t="str">
        <f>IF('statement of marks'!O102="","",'statement of marks'!O102)</f>
        <v/>
      </c>
      <c r="Y1375" s="277" t="str">
        <f>IF('statement of marks'!P102="","",'statement of marks'!P102)</f>
        <v/>
      </c>
      <c r="Z1375" s="277" t="str">
        <f>IF('statement of marks'!Q102="","",'statement of marks'!Q102)</f>
        <v/>
      </c>
      <c r="AA1375" s="275" t="str">
        <f>IF('statement of marks'!R102="","",'statement of marks'!R102)</f>
        <v/>
      </c>
      <c r="AB1375" s="277" t="str">
        <f>IF('statement of marks'!S102="","",'statement of marks'!S102)</f>
        <v/>
      </c>
      <c r="AC1375" s="277" t="str">
        <f>IF('statement of marks'!T102="","",'statement of marks'!T102)</f>
        <v/>
      </c>
      <c r="AD1375" s="275" t="str">
        <f>IF('statement of marks'!U102="","",'statement of marks'!U102)</f>
        <v/>
      </c>
      <c r="AE1375" s="277" t="str">
        <f>IF('statement of marks'!W102="","",'statement of marks'!W102)</f>
        <v/>
      </c>
      <c r="AF1375" s="277" t="str">
        <f>IF('statement of marks'!X102="","",'statement of marks'!X102)</f>
        <v/>
      </c>
      <c r="AG1375" s="275" t="str">
        <f>IF('statement of marks'!Y102="","",'statement of marks'!Y102)</f>
        <v/>
      </c>
      <c r="AH1375" s="281" t="str">
        <f>IF('statement of marks'!Z102="","",'statement of marks'!Z102)</f>
        <v/>
      </c>
    </row>
    <row r="1376" spans="1:34" ht="19" customHeight="1">
      <c r="A1376" s="291"/>
      <c r="B1376" s="1114" t="str">
        <f>IF('statement of marks'!$AI$3="","",'statement of marks'!$AI$3)</f>
        <v>vaxszth</v>
      </c>
      <c r="C1376" s="1115"/>
      <c r="D1376" s="277" t="str">
        <f>IF('statement of marks'!AI101="","",'statement of marks'!AI101)</f>
        <v/>
      </c>
      <c r="E1376" s="277" t="str">
        <f>IF('statement of marks'!AJ101="","",'statement of marks'!AJ101)</f>
        <v/>
      </c>
      <c r="F1376" s="275" t="str">
        <f>IF('statement of marks'!AK101="","",'statement of marks'!AK101)</f>
        <v/>
      </c>
      <c r="G1376" s="277" t="str">
        <f>IF('statement of marks'!AL101="","",'statement of marks'!AL101)</f>
        <v/>
      </c>
      <c r="H1376" s="277" t="str">
        <f>IF('statement of marks'!AM101="","",'statement of marks'!AM101)</f>
        <v/>
      </c>
      <c r="I1376" s="275" t="str">
        <f>IF('statement of marks'!AN101="","",'statement of marks'!AN101)</f>
        <v/>
      </c>
      <c r="J1376" s="277" t="str">
        <f>IF('statement of marks'!AO101="","",'statement of marks'!AO101)</f>
        <v/>
      </c>
      <c r="K1376" s="277" t="str">
        <f>IF('statement of marks'!AP101="","",'statement of marks'!AP101)</f>
        <v/>
      </c>
      <c r="L1376" s="275" t="str">
        <f>IF('statement of marks'!AQ101="","",'statement of marks'!AQ101)</f>
        <v/>
      </c>
      <c r="M1376" s="277" t="str">
        <f>IF('statement of marks'!AS101="","",'statement of marks'!AS101)</f>
        <v/>
      </c>
      <c r="N1376" s="277" t="str">
        <f>IF('statement of marks'!AT101="","",'statement of marks'!AT101)</f>
        <v/>
      </c>
      <c r="O1376" s="275" t="str">
        <f>IF('statement of marks'!AU101="","",'statement of marks'!AU101)</f>
        <v/>
      </c>
      <c r="P1376" s="281" t="str">
        <f>IF('statement of marks'!AV101="","",'statement of marks'!AV101)</f>
        <v/>
      </c>
      <c r="Q1376" s="1126"/>
      <c r="R1376" s="1126"/>
      <c r="S1376" s="291"/>
      <c r="T1376" s="1114" t="str">
        <f>IF('statement of marks'!$AI$3="","",'statement of marks'!$AI$3)</f>
        <v>vaxszth</v>
      </c>
      <c r="U1376" s="1115"/>
      <c r="V1376" s="277" t="str">
        <f>IF('statement of marks'!AI102="","",'statement of marks'!AI102)</f>
        <v/>
      </c>
      <c r="W1376" s="277" t="str">
        <f>IF('statement of marks'!AJ102="","",'statement of marks'!AJ102)</f>
        <v/>
      </c>
      <c r="X1376" s="275" t="str">
        <f>IF('statement of marks'!AK102="","",'statement of marks'!AK102)</f>
        <v/>
      </c>
      <c r="Y1376" s="277" t="str">
        <f>IF('statement of marks'!AL102="","",'statement of marks'!AL102)</f>
        <v/>
      </c>
      <c r="Z1376" s="277" t="str">
        <f>IF('statement of marks'!AM102="","",'statement of marks'!AM102)</f>
        <v/>
      </c>
      <c r="AA1376" s="275" t="str">
        <f>IF('statement of marks'!AN102="","",'statement of marks'!AN102)</f>
        <v/>
      </c>
      <c r="AB1376" s="277" t="str">
        <f>IF('statement of marks'!AO102="","",'statement of marks'!AO102)</f>
        <v/>
      </c>
      <c r="AC1376" s="277" t="str">
        <f>IF('statement of marks'!AP102="","",'statement of marks'!AP102)</f>
        <v/>
      </c>
      <c r="AD1376" s="275" t="str">
        <f>IF('statement of marks'!AQ102="","",'statement of marks'!AQ102)</f>
        <v/>
      </c>
      <c r="AE1376" s="277" t="str">
        <f>IF('statement of marks'!AS102="","",'statement of marks'!AS102)</f>
        <v/>
      </c>
      <c r="AF1376" s="277" t="str">
        <f>IF('statement of marks'!AT102="","",'statement of marks'!AT102)</f>
        <v/>
      </c>
      <c r="AG1376" s="275" t="str">
        <f>IF('statement of marks'!AU102="","",'statement of marks'!AU102)</f>
        <v/>
      </c>
      <c r="AH1376" s="281" t="str">
        <f>IF('statement of marks'!AV102="","",'statement of marks'!AV102)</f>
        <v/>
      </c>
    </row>
    <row r="1377" spans="1:34" ht="19" customHeight="1">
      <c r="A1377" s="291"/>
      <c r="B1377" s="1114" t="str">
        <f>IF('statement of marks'!BE101="s","laLd`r",IF('statement of marks'!BE101="u","mnwZ",IF('statement of marks'!BE101="g","xqtjkrh",IF('statement of marks'!BE101="p","iatkch",IF('statement of marks'!BE101="sd","fla/kh","r`rh; Hkk""kk")))))</f>
        <v>r`rh; Hkk"kk</v>
      </c>
      <c r="C1377" s="1115"/>
      <c r="D1377" s="277" t="str">
        <f>IF('statement of marks'!BF101="","",'statement of marks'!BF101)</f>
        <v/>
      </c>
      <c r="E1377" s="277" t="str">
        <f>IF('statement of marks'!BG101="","",'statement of marks'!BG101)</f>
        <v/>
      </c>
      <c r="F1377" s="275" t="str">
        <f>IF('statement of marks'!BH101="","",'statement of marks'!BH101)</f>
        <v/>
      </c>
      <c r="G1377" s="277" t="str">
        <f>IF('statement of marks'!BI101="","",'statement of marks'!BI101)</f>
        <v/>
      </c>
      <c r="H1377" s="277" t="str">
        <f>IF('statement of marks'!BJ101="","",'statement of marks'!BJ101)</f>
        <v/>
      </c>
      <c r="I1377" s="275" t="str">
        <f>IF('statement of marks'!BK101="","",'statement of marks'!BK101)</f>
        <v/>
      </c>
      <c r="J1377" s="277" t="str">
        <f>IF('statement of marks'!BL101="","",'statement of marks'!BL101)</f>
        <v/>
      </c>
      <c r="K1377" s="277" t="str">
        <f>IF('statement of marks'!BM101="","",'statement of marks'!BM101)</f>
        <v/>
      </c>
      <c r="L1377" s="275" t="str">
        <f>IF('statement of marks'!BN101="","",'statement of marks'!BN101)</f>
        <v/>
      </c>
      <c r="M1377" s="277" t="str">
        <f>IF('statement of marks'!BP101="","",'statement of marks'!BP101)</f>
        <v/>
      </c>
      <c r="N1377" s="277" t="str">
        <f>IF('statement of marks'!BQ101="","",'statement of marks'!BQ101)</f>
        <v/>
      </c>
      <c r="O1377" s="275" t="str">
        <f>IF('statement of marks'!BR101="","",'statement of marks'!BR101)</f>
        <v/>
      </c>
      <c r="P1377" s="281" t="str">
        <f>IF('statement of marks'!BS101="","",'statement of marks'!BS101)</f>
        <v/>
      </c>
      <c r="Q1377" s="1126"/>
      <c r="R1377" s="1126"/>
      <c r="S1377" s="291"/>
      <c r="T1377" s="1114" t="str">
        <f>IF('statement of marks'!BE102="s","laLd`r",IF('statement of marks'!BE102="u","mnwZ",IF('statement of marks'!BE102="g","xqtjkrh",IF('statement of marks'!BE102="p","iatkch",IF('statement of marks'!BE102="sd","fla/kh","r`rh; Hkk""kk")))))</f>
        <v>r`rh; Hkk"kk</v>
      </c>
      <c r="U1377" s="1115"/>
      <c r="V1377" s="277" t="str">
        <f>IF('statement of marks'!BF102="","",'statement of marks'!BF102)</f>
        <v/>
      </c>
      <c r="W1377" s="277" t="str">
        <f>IF('statement of marks'!BG102="","",'statement of marks'!BG102)</f>
        <v/>
      </c>
      <c r="X1377" s="275" t="str">
        <f>IF('statement of marks'!BH102="","",'statement of marks'!BH102)</f>
        <v/>
      </c>
      <c r="Y1377" s="277" t="str">
        <f>IF('statement of marks'!BI102="","",'statement of marks'!BI102)</f>
        <v/>
      </c>
      <c r="Z1377" s="277" t="str">
        <f>IF('statement of marks'!BJ102="","",'statement of marks'!BJ102)</f>
        <v/>
      </c>
      <c r="AA1377" s="275" t="str">
        <f>IF('statement of marks'!BK102="","",'statement of marks'!BK102)</f>
        <v/>
      </c>
      <c r="AB1377" s="277" t="str">
        <f>IF('statement of marks'!BL102="","",'statement of marks'!BL102)</f>
        <v/>
      </c>
      <c r="AC1377" s="277" t="str">
        <f>IF('statement of marks'!BM102="","",'statement of marks'!BM102)</f>
        <v/>
      </c>
      <c r="AD1377" s="275" t="str">
        <f>IF('statement of marks'!BN102="","",'statement of marks'!BN102)</f>
        <v/>
      </c>
      <c r="AE1377" s="277" t="str">
        <f>IF('statement of marks'!BP102="","",'statement of marks'!BP102)</f>
        <v/>
      </c>
      <c r="AF1377" s="277" t="str">
        <f>IF('statement of marks'!BQ102="","",'statement of marks'!BQ102)</f>
        <v/>
      </c>
      <c r="AG1377" s="275" t="str">
        <f>IF('statement of marks'!BR102="","",'statement of marks'!BR102)</f>
        <v/>
      </c>
      <c r="AH1377" s="281" t="str">
        <f>IF('statement of marks'!BS102="","",'statement of marks'!BS102)</f>
        <v/>
      </c>
    </row>
    <row r="1378" spans="1:34" ht="19" customHeight="1">
      <c r="A1378" s="291"/>
      <c r="B1378" s="1114" t="str">
        <f>IF('statement of marks'!$CB$3="","",'statement of marks'!$CB$3)</f>
        <v>xf.kr</v>
      </c>
      <c r="C1378" s="1115"/>
      <c r="D1378" s="277" t="str">
        <f>IF('statement of marks'!CB101="","",'statement of marks'!CB101)</f>
        <v/>
      </c>
      <c r="E1378" s="277" t="str">
        <f>IF('statement of marks'!CC101="","",'statement of marks'!CC101)</f>
        <v/>
      </c>
      <c r="F1378" s="275" t="str">
        <f>IF('statement of marks'!CD101="","",'statement of marks'!CD101)</f>
        <v/>
      </c>
      <c r="G1378" s="277" t="str">
        <f>IF('statement of marks'!CE101="","",'statement of marks'!CE101)</f>
        <v/>
      </c>
      <c r="H1378" s="277" t="str">
        <f>IF('statement of marks'!CF101="","",'statement of marks'!CF101)</f>
        <v/>
      </c>
      <c r="I1378" s="275" t="str">
        <f>IF('statement of marks'!CG101="","",'statement of marks'!CG101)</f>
        <v/>
      </c>
      <c r="J1378" s="277" t="str">
        <f>IF('statement of marks'!CH101="","",'statement of marks'!CH101)</f>
        <v/>
      </c>
      <c r="K1378" s="277" t="str">
        <f>IF('statement of marks'!CI101="","",'statement of marks'!CI101)</f>
        <v/>
      </c>
      <c r="L1378" s="275" t="str">
        <f>IF('statement of marks'!CJ101="","",'statement of marks'!CJ101)</f>
        <v/>
      </c>
      <c r="M1378" s="277" t="str">
        <f>IF('statement of marks'!CL101="","",'statement of marks'!CL101)</f>
        <v/>
      </c>
      <c r="N1378" s="277" t="str">
        <f>IF('statement of marks'!CM101="","",'statement of marks'!CM101)</f>
        <v/>
      </c>
      <c r="O1378" s="275" t="str">
        <f>IF('statement of marks'!CN101="","",'statement of marks'!CN101)</f>
        <v/>
      </c>
      <c r="P1378" s="281" t="str">
        <f>IF('statement of marks'!CO101="","",'statement of marks'!CO101)</f>
        <v/>
      </c>
      <c r="Q1378" s="1126"/>
      <c r="R1378" s="1126"/>
      <c r="S1378" s="291"/>
      <c r="T1378" s="1114" t="str">
        <f>IF('statement of marks'!$CB$3="","",'statement of marks'!$CB$3)</f>
        <v>xf.kr</v>
      </c>
      <c r="U1378" s="1115"/>
      <c r="V1378" s="277" t="str">
        <f>IF('statement of marks'!CB102="","",'statement of marks'!CB102)</f>
        <v/>
      </c>
      <c r="W1378" s="277" t="str">
        <f>IF('statement of marks'!CC102="","",'statement of marks'!CC102)</f>
        <v/>
      </c>
      <c r="X1378" s="275" t="str">
        <f>IF('statement of marks'!CD102="","",'statement of marks'!CD102)</f>
        <v/>
      </c>
      <c r="Y1378" s="277" t="str">
        <f>IF('statement of marks'!CE102="","",'statement of marks'!CE102)</f>
        <v/>
      </c>
      <c r="Z1378" s="277" t="str">
        <f>IF('statement of marks'!CF102="","",'statement of marks'!CF102)</f>
        <v/>
      </c>
      <c r="AA1378" s="275" t="str">
        <f>IF('statement of marks'!CG102="","",'statement of marks'!CG102)</f>
        <v/>
      </c>
      <c r="AB1378" s="277" t="str">
        <f>IF('statement of marks'!CH102="","",'statement of marks'!CH102)</f>
        <v/>
      </c>
      <c r="AC1378" s="277" t="str">
        <f>IF('statement of marks'!CI102="","",'statement of marks'!CI102)</f>
        <v/>
      </c>
      <c r="AD1378" s="275" t="str">
        <f>IF('statement of marks'!CJ102="","",'statement of marks'!CJ102)</f>
        <v/>
      </c>
      <c r="AE1378" s="277" t="str">
        <f>IF('statement of marks'!CL102="","",'statement of marks'!CL102)</f>
        <v/>
      </c>
      <c r="AF1378" s="277" t="str">
        <f>IF('statement of marks'!CM102="","",'statement of marks'!CM102)</f>
        <v/>
      </c>
      <c r="AG1378" s="275" t="str">
        <f>IF('statement of marks'!CN102="","",'statement of marks'!CN102)</f>
        <v/>
      </c>
      <c r="AH1378" s="281" t="str">
        <f>IF('statement of marks'!CO102="","",'statement of marks'!CO102)</f>
        <v/>
      </c>
    </row>
    <row r="1379" spans="1:34" ht="19" customHeight="1">
      <c r="A1379" s="291"/>
      <c r="B1379" s="1114" t="str">
        <f>IF('statement of marks'!$CX$3="","",'statement of marks'!$CX$3)</f>
        <v>foKku</v>
      </c>
      <c r="C1379" s="1115"/>
      <c r="D1379" s="277" t="str">
        <f>IF('statement of marks'!CX101="","",'statement of marks'!CX101)</f>
        <v/>
      </c>
      <c r="E1379" s="277" t="str">
        <f>IF('statement of marks'!CY101="","",'statement of marks'!CY101)</f>
        <v/>
      </c>
      <c r="F1379" s="275" t="str">
        <f>IF('statement of marks'!CZ101="","",'statement of marks'!CZ101)</f>
        <v/>
      </c>
      <c r="G1379" s="277" t="str">
        <f>IF('statement of marks'!DA101="","",'statement of marks'!DA101)</f>
        <v/>
      </c>
      <c r="H1379" s="277" t="str">
        <f>IF('statement of marks'!DB101="","",'statement of marks'!DB101)</f>
        <v/>
      </c>
      <c r="I1379" s="275" t="str">
        <f>IF('statement of marks'!DC101="","",'statement of marks'!DC101)</f>
        <v/>
      </c>
      <c r="J1379" s="277" t="str">
        <f>IF('statement of marks'!DD101="","",'statement of marks'!DD101)</f>
        <v/>
      </c>
      <c r="K1379" s="277" t="str">
        <f>IF('statement of marks'!DE101="","",'statement of marks'!DE101)</f>
        <v/>
      </c>
      <c r="L1379" s="275" t="str">
        <f>IF('statement of marks'!DF101="","",'statement of marks'!DF101)</f>
        <v/>
      </c>
      <c r="M1379" s="277" t="str">
        <f>IF('statement of marks'!DH101="","",'statement of marks'!DH101)</f>
        <v/>
      </c>
      <c r="N1379" s="277" t="str">
        <f>IF('statement of marks'!DI101="","",'statement of marks'!DI101)</f>
        <v/>
      </c>
      <c r="O1379" s="275" t="str">
        <f>IF('statement of marks'!DJ101="","",'statement of marks'!DJ101)</f>
        <v/>
      </c>
      <c r="P1379" s="281" t="str">
        <f>IF('statement of marks'!DK101="","",'statement of marks'!DK101)</f>
        <v/>
      </c>
      <c r="Q1379" s="1126"/>
      <c r="R1379" s="1126"/>
      <c r="S1379" s="291"/>
      <c r="T1379" s="1114" t="str">
        <f>IF('statement of marks'!$CX$3="","",'statement of marks'!$CX$3)</f>
        <v>foKku</v>
      </c>
      <c r="U1379" s="1115"/>
      <c r="V1379" s="277" t="str">
        <f>IF('statement of marks'!CX102="","",'statement of marks'!CX102)</f>
        <v/>
      </c>
      <c r="W1379" s="277" t="str">
        <f>IF('statement of marks'!CY102="","",'statement of marks'!CY102)</f>
        <v/>
      </c>
      <c r="X1379" s="275" t="str">
        <f>IF('statement of marks'!CZ102="","",'statement of marks'!CZ102)</f>
        <v/>
      </c>
      <c r="Y1379" s="277" t="str">
        <f>IF('statement of marks'!DA102="","",'statement of marks'!DA102)</f>
        <v/>
      </c>
      <c r="Z1379" s="277" t="str">
        <f>IF('statement of marks'!DB102="","",'statement of marks'!DB102)</f>
        <v/>
      </c>
      <c r="AA1379" s="275" t="str">
        <f>IF('statement of marks'!DC102="","",'statement of marks'!DC102)</f>
        <v/>
      </c>
      <c r="AB1379" s="277" t="str">
        <f>IF('statement of marks'!DD102="","",'statement of marks'!DD102)</f>
        <v/>
      </c>
      <c r="AC1379" s="277" t="str">
        <f>IF('statement of marks'!DE102="","",'statement of marks'!DE102)</f>
        <v/>
      </c>
      <c r="AD1379" s="275" t="str">
        <f>IF('statement of marks'!DF102="","",'statement of marks'!DF102)</f>
        <v/>
      </c>
      <c r="AE1379" s="277" t="str">
        <f>IF('statement of marks'!DH102="","",'statement of marks'!DH102)</f>
        <v/>
      </c>
      <c r="AF1379" s="277" t="str">
        <f>IF('statement of marks'!DI102="","",'statement of marks'!DI102)</f>
        <v/>
      </c>
      <c r="AG1379" s="275" t="str">
        <f>IF('statement of marks'!DJ102="","",'statement of marks'!DJ102)</f>
        <v/>
      </c>
      <c r="AH1379" s="281" t="str">
        <f>IF('statement of marks'!DK102="","",'statement of marks'!DK102)</f>
        <v/>
      </c>
    </row>
    <row r="1380" spans="1:34" ht="19" customHeight="1">
      <c r="A1380" s="291"/>
      <c r="B1380" s="1114" t="str">
        <f>IF('statement of marks'!$DT$3="","",'statement of marks'!$DT$3)</f>
        <v>lkekftd foKku</v>
      </c>
      <c r="C1380" s="1115"/>
      <c r="D1380" s="277" t="str">
        <f>IF('statement of marks'!DT101="","",'statement of marks'!DT101)</f>
        <v/>
      </c>
      <c r="E1380" s="277" t="str">
        <f>IF('statement of marks'!DU101="","",'statement of marks'!DU101)</f>
        <v/>
      </c>
      <c r="F1380" s="275" t="str">
        <f>IF('statement of marks'!DV101="","",'statement of marks'!DV101)</f>
        <v/>
      </c>
      <c r="G1380" s="277" t="str">
        <f>IF('statement of marks'!DW101="","",'statement of marks'!DW101)</f>
        <v/>
      </c>
      <c r="H1380" s="277" t="str">
        <f>IF('statement of marks'!DX101="","",'statement of marks'!DX101)</f>
        <v/>
      </c>
      <c r="I1380" s="275" t="str">
        <f>IF('statement of marks'!DY101="","",'statement of marks'!DY101)</f>
        <v/>
      </c>
      <c r="J1380" s="277" t="str">
        <f>IF('statement of marks'!DZ101="","",'statement of marks'!DZ101)</f>
        <v/>
      </c>
      <c r="K1380" s="277" t="str">
        <f>IF('statement of marks'!EA101="","",'statement of marks'!EA101)</f>
        <v/>
      </c>
      <c r="L1380" s="275" t="str">
        <f>IF('statement of marks'!EB101="","",'statement of marks'!EB101)</f>
        <v/>
      </c>
      <c r="M1380" s="277" t="str">
        <f>IF('statement of marks'!ED101="","",'statement of marks'!ED101)</f>
        <v/>
      </c>
      <c r="N1380" s="277" t="str">
        <f>IF('statement of marks'!EE101="","",'statement of marks'!EE101)</f>
        <v/>
      </c>
      <c r="O1380" s="275" t="str">
        <f>IF('statement of marks'!EF101="","",'statement of marks'!EF101)</f>
        <v/>
      </c>
      <c r="P1380" s="281" t="str">
        <f>IF('statement of marks'!EG101="","",'statement of marks'!EG101)</f>
        <v/>
      </c>
      <c r="Q1380" s="1126"/>
      <c r="R1380" s="1126"/>
      <c r="S1380" s="291"/>
      <c r="T1380" s="1114" t="str">
        <f>IF('statement of marks'!$DT$3="","",'statement of marks'!$DT$3)</f>
        <v>lkekftd foKku</v>
      </c>
      <c r="U1380" s="1115"/>
      <c r="V1380" s="277" t="str">
        <f>IF('statement of marks'!DT102="","",'statement of marks'!DT102)</f>
        <v/>
      </c>
      <c r="W1380" s="277" t="str">
        <f>IF('statement of marks'!DU102="","",'statement of marks'!DU102)</f>
        <v/>
      </c>
      <c r="X1380" s="275" t="str">
        <f>IF('statement of marks'!DV102="","",'statement of marks'!DV102)</f>
        <v/>
      </c>
      <c r="Y1380" s="277" t="str">
        <f>IF('statement of marks'!DW102="","",'statement of marks'!DW102)</f>
        <v/>
      </c>
      <c r="Z1380" s="277" t="str">
        <f>IF('statement of marks'!DX102="","",'statement of marks'!DX102)</f>
        <v/>
      </c>
      <c r="AA1380" s="275" t="str">
        <f>IF('statement of marks'!DY102="","",'statement of marks'!DY102)</f>
        <v/>
      </c>
      <c r="AB1380" s="277" t="str">
        <f>IF('statement of marks'!DZ102="","",'statement of marks'!DZ102)</f>
        <v/>
      </c>
      <c r="AC1380" s="277" t="str">
        <f>IF('statement of marks'!EA102="","",'statement of marks'!EA102)</f>
        <v/>
      </c>
      <c r="AD1380" s="275" t="str">
        <f>IF('statement of marks'!EB102="","",'statement of marks'!EB102)</f>
        <v/>
      </c>
      <c r="AE1380" s="277" t="str">
        <f>IF('statement of marks'!ED102="","",'statement of marks'!ED102)</f>
        <v/>
      </c>
      <c r="AF1380" s="277" t="str">
        <f>IF('statement of marks'!EE102="","",'statement of marks'!EE102)</f>
        <v/>
      </c>
      <c r="AG1380" s="275" t="str">
        <f>IF('statement of marks'!EF102="","",'statement of marks'!EF102)</f>
        <v/>
      </c>
      <c r="AH1380" s="281" t="str">
        <f>IF('statement of marks'!EG102="","",'statement of marks'!EG102)</f>
        <v/>
      </c>
    </row>
    <row r="1381" spans="1:34" ht="19" customHeight="1">
      <c r="A1381" s="291"/>
      <c r="B1381" s="1117" t="s">
        <v>271</v>
      </c>
      <c r="C1381" s="1118"/>
      <c r="D1381" s="1111" t="s">
        <v>1</v>
      </c>
      <c r="E1381" s="1111"/>
      <c r="F1381" s="1111"/>
      <c r="G1381" s="1111" t="s">
        <v>21</v>
      </c>
      <c r="H1381" s="1111"/>
      <c r="I1381" s="1111"/>
      <c r="J1381" s="1111" t="s">
        <v>272</v>
      </c>
      <c r="K1381" s="1111"/>
      <c r="L1381" s="1111"/>
      <c r="M1381" s="1111" t="s">
        <v>68</v>
      </c>
      <c r="N1381" s="1111"/>
      <c r="O1381" s="1111"/>
      <c r="P1381" s="282"/>
      <c r="Q1381" s="1126"/>
      <c r="R1381" s="1126"/>
      <c r="S1381" s="291"/>
      <c r="T1381" s="1117" t="s">
        <v>271</v>
      </c>
      <c r="U1381" s="1118"/>
      <c r="V1381" s="1111" t="s">
        <v>1</v>
      </c>
      <c r="W1381" s="1111"/>
      <c r="X1381" s="1111"/>
      <c r="Y1381" s="1111" t="s">
        <v>21</v>
      </c>
      <c r="Z1381" s="1111"/>
      <c r="AA1381" s="1111"/>
      <c r="AB1381" s="1111" t="s">
        <v>272</v>
      </c>
      <c r="AC1381" s="1111"/>
      <c r="AD1381" s="1111"/>
      <c r="AE1381" s="1111" t="s">
        <v>68</v>
      </c>
      <c r="AF1381" s="1111"/>
      <c r="AG1381" s="1111"/>
      <c r="AH1381" s="282"/>
    </row>
    <row r="1382" spans="1:34" ht="19" customHeight="1">
      <c r="A1382" s="291"/>
      <c r="B1382" s="1104" t="s">
        <v>3</v>
      </c>
      <c r="C1382" s="1105"/>
      <c r="D1382" s="1116">
        <f>IF('statement of marks'!EP$6="","",'statement of marks'!EP$6)</f>
        <v>20</v>
      </c>
      <c r="E1382" s="1116"/>
      <c r="F1382" s="1116"/>
      <c r="G1382" s="1116">
        <f>IF('statement of marks'!EQ$6="","",'statement of marks'!EQ$6)</f>
        <v>20</v>
      </c>
      <c r="H1382" s="1116"/>
      <c r="I1382" s="1116"/>
      <c r="J1382" s="1116">
        <f>IF('statement of marks'!ES$6="","",'statement of marks'!ES$6)</f>
        <v>20</v>
      </c>
      <c r="K1382" s="1116"/>
      <c r="L1382" s="1116"/>
      <c r="M1382" s="1116">
        <f>IF('statement of marks'!EY$6="","",'statement of marks'!ER$6)</f>
        <v>20</v>
      </c>
      <c r="N1382" s="1116"/>
      <c r="O1382" s="1116"/>
      <c r="P1382" s="283"/>
      <c r="Q1382" s="1126"/>
      <c r="R1382" s="1126"/>
      <c r="S1382" s="291"/>
      <c r="T1382" s="1104" t="s">
        <v>3</v>
      </c>
      <c r="U1382" s="1105"/>
      <c r="V1382" s="1116">
        <f>IF('statement of marks'!EP$6="","",'statement of marks'!EP$6)</f>
        <v>20</v>
      </c>
      <c r="W1382" s="1116"/>
      <c r="X1382" s="1116"/>
      <c r="Y1382" s="1116">
        <f>IF('statement of marks'!EQ$6="","",'statement of marks'!EQ$6)</f>
        <v>20</v>
      </c>
      <c r="Z1382" s="1116"/>
      <c r="AA1382" s="1116"/>
      <c r="AB1382" s="1116">
        <f>IF('statement of marks'!ES$6="","",'statement of marks'!ES$6)</f>
        <v>20</v>
      </c>
      <c r="AC1382" s="1116"/>
      <c r="AD1382" s="1116"/>
      <c r="AE1382" s="1116">
        <f>IF('statement of marks'!EY$6="","",'statement of marks'!ER$6)</f>
        <v>20</v>
      </c>
      <c r="AF1382" s="1116"/>
      <c r="AG1382" s="1116"/>
      <c r="AH1382" s="283"/>
    </row>
    <row r="1383" spans="1:34" ht="19" customHeight="1">
      <c r="A1383" s="291"/>
      <c r="B1383" s="1114" t="str">
        <f>IF('statement of marks'!$EP$3="","",'statement of marks'!$EP$3)</f>
        <v>dk;kZuqHko</v>
      </c>
      <c r="C1383" s="1115"/>
      <c r="D1383" s="1103" t="str">
        <f>IF('statement of marks'!EP101="","",'statement of marks'!EP101)</f>
        <v/>
      </c>
      <c r="E1383" s="1103"/>
      <c r="F1383" s="1103"/>
      <c r="G1383" s="1103" t="str">
        <f>IF('statement of marks'!EQ101="","",'statement of marks'!EQ101)</f>
        <v/>
      </c>
      <c r="H1383" s="1103"/>
      <c r="I1383" s="1103"/>
      <c r="J1383" s="1103" t="str">
        <f>IF('statement of marks'!ES101="","",'statement of marks'!ES101)</f>
        <v/>
      </c>
      <c r="K1383" s="1103"/>
      <c r="L1383" s="1103"/>
      <c r="M1383" s="1103" t="str">
        <f>IF('statement of marks'!ER101="","",'statement of marks'!ER101)</f>
        <v/>
      </c>
      <c r="N1383" s="1103"/>
      <c r="O1383" s="1103"/>
      <c r="P1383" s="284"/>
      <c r="Q1383" s="1126"/>
      <c r="R1383" s="1126"/>
      <c r="S1383" s="291"/>
      <c r="T1383" s="1114" t="str">
        <f>IF('statement of marks'!$EP$3="","",'statement of marks'!$EP$3)</f>
        <v>dk;kZuqHko</v>
      </c>
      <c r="U1383" s="1115"/>
      <c r="V1383" s="1103" t="str">
        <f>IF('statement of marks'!EP102="","",'statement of marks'!EP102)</f>
        <v/>
      </c>
      <c r="W1383" s="1103"/>
      <c r="X1383" s="1103"/>
      <c r="Y1383" s="1103" t="str">
        <f>IF('statement of marks'!EQ102="","",'statement of marks'!EQ102)</f>
        <v/>
      </c>
      <c r="Z1383" s="1103"/>
      <c r="AA1383" s="1103"/>
      <c r="AB1383" s="1103" t="str">
        <f>IF('statement of marks'!ES102="","",'statement of marks'!ES102)</f>
        <v/>
      </c>
      <c r="AC1383" s="1103"/>
      <c r="AD1383" s="1103"/>
      <c r="AE1383" s="1103" t="str">
        <f>IF('statement of marks'!ER102="","",'statement of marks'!ER102)</f>
        <v/>
      </c>
      <c r="AF1383" s="1103"/>
      <c r="AG1383" s="1103"/>
      <c r="AH1383" s="284"/>
    </row>
    <row r="1384" spans="1:34" ht="19" customHeight="1">
      <c r="A1384" s="291"/>
      <c r="B1384" s="1112" t="str">
        <f>IF('statement of marks'!$EZ$3="","",'statement of marks'!$EZ$3)</f>
        <v>dyk f'k{kk</v>
      </c>
      <c r="C1384" s="1113"/>
      <c r="D1384" s="1103" t="str">
        <f>IF('statement of marks'!EZ101="","",'statement of marks'!EZ101)</f>
        <v/>
      </c>
      <c r="E1384" s="1103"/>
      <c r="F1384" s="1103"/>
      <c r="G1384" s="1103" t="str">
        <f>IF('statement of marks'!FA101="","",'statement of marks'!FA101)</f>
        <v/>
      </c>
      <c r="H1384" s="1103"/>
      <c r="I1384" s="1103"/>
      <c r="J1384" s="1103" t="str">
        <f>IF('statement of marks'!FC101="","",'statement of marks'!FC101)</f>
        <v/>
      </c>
      <c r="K1384" s="1103"/>
      <c r="L1384" s="1103"/>
      <c r="M1384" s="1103" t="str">
        <f>IF('statement of marks'!FB101="","",'statement of marks'!FB101)</f>
        <v/>
      </c>
      <c r="N1384" s="1103"/>
      <c r="O1384" s="1103"/>
      <c r="P1384" s="284"/>
      <c r="Q1384" s="1126"/>
      <c r="R1384" s="1126"/>
      <c r="S1384" s="291"/>
      <c r="T1384" s="1112" t="str">
        <f>IF('statement of marks'!$EZ$3="","",'statement of marks'!$EZ$3)</f>
        <v>dyk f'k{kk</v>
      </c>
      <c r="U1384" s="1113"/>
      <c r="V1384" s="1103" t="str">
        <f>IF('statement of marks'!EZ102="","",'statement of marks'!EZ102)</f>
        <v/>
      </c>
      <c r="W1384" s="1103"/>
      <c r="X1384" s="1103"/>
      <c r="Y1384" s="1103" t="str">
        <f>IF('statement of marks'!FA102="","",'statement of marks'!FA102)</f>
        <v/>
      </c>
      <c r="Z1384" s="1103"/>
      <c r="AA1384" s="1103"/>
      <c r="AB1384" s="1103" t="str">
        <f>IF('statement of marks'!FC102="","",'statement of marks'!FC102)</f>
        <v/>
      </c>
      <c r="AC1384" s="1103"/>
      <c r="AD1384" s="1103"/>
      <c r="AE1384" s="1103" t="str">
        <f>IF('statement of marks'!FB102="","",'statement of marks'!FB102)</f>
        <v/>
      </c>
      <c r="AF1384" s="1103"/>
      <c r="AG1384" s="1103"/>
      <c r="AH1384" s="284"/>
    </row>
    <row r="1385" spans="1:34" ht="19" customHeight="1">
      <c r="A1385" s="291"/>
      <c r="B1385" s="1109" t="str">
        <f>IF('statement of marks'!$FJ$3="","",'statement of marks'!$FJ$3)</f>
        <v>LokLF; ,oe~ 'kkjhfjd f'k{kk</v>
      </c>
      <c r="C1385" s="1110"/>
      <c r="D1385" s="1103" t="str">
        <f>IF('statement of marks'!FJ101="","",'statement of marks'!FJ101)</f>
        <v/>
      </c>
      <c r="E1385" s="1103"/>
      <c r="F1385" s="1103"/>
      <c r="G1385" s="1103" t="str">
        <f>IF('statement of marks'!FK101="","",'statement of marks'!FK101)</f>
        <v/>
      </c>
      <c r="H1385" s="1103"/>
      <c r="I1385" s="1103"/>
      <c r="J1385" s="1103" t="str">
        <f>IF('statement of marks'!FM101="","",'statement of marks'!FM101)</f>
        <v/>
      </c>
      <c r="K1385" s="1103"/>
      <c r="L1385" s="1103"/>
      <c r="M1385" s="1103" t="str">
        <f>IF('statement of marks'!FL101="","",'statement of marks'!FL101)</f>
        <v/>
      </c>
      <c r="N1385" s="1103"/>
      <c r="O1385" s="1103"/>
      <c r="P1385" s="284"/>
      <c r="Q1385" s="1126"/>
      <c r="R1385" s="1126"/>
      <c r="S1385" s="291"/>
      <c r="T1385" s="1109" t="str">
        <f>IF('statement of marks'!$FJ$3="","",'statement of marks'!$FJ$3)</f>
        <v>LokLF; ,oe~ 'kkjhfjd f'k{kk</v>
      </c>
      <c r="U1385" s="1110"/>
      <c r="V1385" s="1103" t="str">
        <f>IF('statement of marks'!FJ102="","",'statement of marks'!FJ102)</f>
        <v/>
      </c>
      <c r="W1385" s="1103"/>
      <c r="X1385" s="1103"/>
      <c r="Y1385" s="1103" t="str">
        <f>IF('statement of marks'!FK102="","",'statement of marks'!FK102)</f>
        <v/>
      </c>
      <c r="Z1385" s="1103"/>
      <c r="AA1385" s="1103"/>
      <c r="AB1385" s="1103" t="str">
        <f>IF('statement of marks'!FM102="","",'statement of marks'!FM102)</f>
        <v/>
      </c>
      <c r="AC1385" s="1103"/>
      <c r="AD1385" s="1103"/>
      <c r="AE1385" s="1103" t="str">
        <f>IF('statement of marks'!FL102="","",'statement of marks'!FL102)</f>
        <v/>
      </c>
      <c r="AF1385" s="1103"/>
      <c r="AG1385" s="1103"/>
      <c r="AH1385" s="284"/>
    </row>
    <row r="1386" spans="1:34" ht="19" customHeight="1">
      <c r="A1386" s="291"/>
      <c r="B1386" s="1104" t="s">
        <v>273</v>
      </c>
      <c r="C1386" s="1105"/>
      <c r="D1386" s="1081" t="str">
        <f>details!$DZ$3</f>
        <v>vxLr rd</v>
      </c>
      <c r="E1386" s="1081"/>
      <c r="F1386" s="1081"/>
      <c r="G1386" s="1081" t="str">
        <f>details!$ED$3</f>
        <v>vDVwcj rd</v>
      </c>
      <c r="H1386" s="1081"/>
      <c r="I1386" s="1081"/>
      <c r="J1386" s="1081" t="str">
        <f>details!$EL$3</f>
        <v>Qjojh rd</v>
      </c>
      <c r="K1386" s="1081"/>
      <c r="L1386" s="1081"/>
      <c r="M1386" s="1081" t="str">
        <f>details!$EH$3</f>
        <v>fnlEcj rd</v>
      </c>
      <c r="N1386" s="1081"/>
      <c r="O1386" s="1081"/>
      <c r="P1386" s="284"/>
      <c r="Q1386" s="1126"/>
      <c r="R1386" s="1126"/>
      <c r="S1386" s="291"/>
      <c r="T1386" s="1104" t="s">
        <v>273</v>
      </c>
      <c r="U1386" s="1105"/>
      <c r="V1386" s="1106" t="str">
        <f>details!$DZ$3</f>
        <v>vxLr rd</v>
      </c>
      <c r="W1386" s="1107"/>
      <c r="X1386" s="1108"/>
      <c r="Y1386" s="1106" t="str">
        <f>details!$ED$3</f>
        <v>vDVwcj rd</v>
      </c>
      <c r="Z1386" s="1107"/>
      <c r="AA1386" s="1108"/>
      <c r="AB1386" s="1106" t="str">
        <f>details!$EL$3</f>
        <v>Qjojh rd</v>
      </c>
      <c r="AC1386" s="1107"/>
      <c r="AD1386" s="1108"/>
      <c r="AE1386" s="1106" t="str">
        <f>details!$EH$3</f>
        <v>fnlEcj rd</v>
      </c>
      <c r="AF1386" s="1107"/>
      <c r="AG1386" s="1108"/>
      <c r="AH1386" s="284"/>
    </row>
    <row r="1387" spans="1:34" ht="19" customHeight="1">
      <c r="A1387" s="291"/>
      <c r="B1387" s="1100" t="s">
        <v>99</v>
      </c>
      <c r="C1387" s="1101"/>
      <c r="D1387" s="1102" t="str">
        <f>IF(details!EA101="","",details!EA101)</f>
        <v/>
      </c>
      <c r="E1387" s="1102"/>
      <c r="F1387" s="1102"/>
      <c r="G1387" s="1102" t="str">
        <f>IF(details!EE101="","",details!EE101)</f>
        <v/>
      </c>
      <c r="H1387" s="1102"/>
      <c r="I1387" s="1102"/>
      <c r="J1387" s="1102" t="str">
        <f>IF(details!EM101="","",details!EM101)</f>
        <v/>
      </c>
      <c r="K1387" s="1102"/>
      <c r="L1387" s="1102"/>
      <c r="M1387" s="1102" t="str">
        <f>IF(details!EI101="","",details!EI101)</f>
        <v/>
      </c>
      <c r="N1387" s="1102"/>
      <c r="O1387" s="1102"/>
      <c r="P1387" s="295"/>
      <c r="Q1387" s="1126"/>
      <c r="R1387" s="1126"/>
      <c r="S1387" s="291"/>
      <c r="T1387" s="1100" t="s">
        <v>99</v>
      </c>
      <c r="U1387" s="1101"/>
      <c r="V1387" s="1091" t="str">
        <f>IF(details!EA102="","",details!EA102)</f>
        <v/>
      </c>
      <c r="W1387" s="1092"/>
      <c r="X1387" s="1093"/>
      <c r="Y1387" s="1091" t="str">
        <f>IF(details!EE102="","",details!EE102)</f>
        <v/>
      </c>
      <c r="Z1387" s="1092"/>
      <c r="AA1387" s="1093"/>
      <c r="AB1387" s="1091" t="str">
        <f>IF(details!EM102="","",details!EM102)</f>
        <v/>
      </c>
      <c r="AC1387" s="1092"/>
      <c r="AD1387" s="1093"/>
      <c r="AE1387" s="1091" t="str">
        <f>IF(details!EI102="","",details!EI102)</f>
        <v/>
      </c>
      <c r="AF1387" s="1092"/>
      <c r="AG1387" s="1093"/>
      <c r="AH1387" s="285"/>
    </row>
    <row r="1388" spans="1:34" ht="19" customHeight="1">
      <c r="A1388" s="292"/>
      <c r="B1388" s="1094" t="s">
        <v>15</v>
      </c>
      <c r="C1388" s="1095"/>
      <c r="D1388" s="1096" t="str">
        <f>IF(details!DZ101="","",details!DZ101)</f>
        <v/>
      </c>
      <c r="E1388" s="1096"/>
      <c r="F1388" s="1096"/>
      <c r="G1388" s="1096" t="str">
        <f>IF(details!ED101="","",details!ED101)</f>
        <v/>
      </c>
      <c r="H1388" s="1096"/>
      <c r="I1388" s="1096"/>
      <c r="J1388" s="1096" t="str">
        <f>IF(details!EL101="","",details!EL101)</f>
        <v/>
      </c>
      <c r="K1388" s="1096"/>
      <c r="L1388" s="1096"/>
      <c r="M1388" s="1096" t="str">
        <f>IF(details!EH101="","",details!EH101)</f>
        <v/>
      </c>
      <c r="N1388" s="1096"/>
      <c r="O1388" s="1096"/>
      <c r="P1388" s="296"/>
      <c r="Q1388" s="1126"/>
      <c r="R1388" s="1126"/>
      <c r="S1388" s="292"/>
      <c r="T1388" s="1094" t="s">
        <v>15</v>
      </c>
      <c r="U1388" s="1095"/>
      <c r="V1388" s="1097" t="str">
        <f>IF(details!DZ102="","",details!DZ102)</f>
        <v/>
      </c>
      <c r="W1388" s="1098"/>
      <c r="X1388" s="1099"/>
      <c r="Y1388" s="1097" t="str">
        <f>IF(details!ED102="","",details!ED102)</f>
        <v/>
      </c>
      <c r="Z1388" s="1098"/>
      <c r="AA1388" s="1099"/>
      <c r="AB1388" s="1097" t="str">
        <f>IF(details!EL102="","",details!EL102)</f>
        <v/>
      </c>
      <c r="AC1388" s="1098"/>
      <c r="AD1388" s="1099"/>
      <c r="AE1388" s="1097" t="str">
        <f>IF(details!EH102="","",details!EH102)</f>
        <v/>
      </c>
      <c r="AF1388" s="1098"/>
      <c r="AG1388" s="1099"/>
      <c r="AH1388" s="286"/>
    </row>
    <row r="1389" spans="1:34" ht="19" customHeight="1">
      <c r="A1389" s="291"/>
      <c r="B1389" s="1089" t="s">
        <v>100</v>
      </c>
      <c r="C1389" s="1090"/>
      <c r="D1389" s="1081"/>
      <c r="E1389" s="1081"/>
      <c r="F1389" s="1081"/>
      <c r="G1389" s="1081"/>
      <c r="H1389" s="1081"/>
      <c r="I1389" s="1081"/>
      <c r="J1389" s="1081"/>
      <c r="K1389" s="1081"/>
      <c r="L1389" s="1081"/>
      <c r="M1389" s="1081"/>
      <c r="N1389" s="1081"/>
      <c r="O1389" s="1081"/>
      <c r="P1389" s="287"/>
      <c r="Q1389" s="1126"/>
      <c r="R1389" s="1126"/>
      <c r="S1389" s="291"/>
      <c r="T1389" s="1089" t="s">
        <v>100</v>
      </c>
      <c r="U1389" s="1090"/>
      <c r="V1389" s="1081"/>
      <c r="W1389" s="1081"/>
      <c r="X1389" s="1081"/>
      <c r="Y1389" s="1081"/>
      <c r="Z1389" s="1081"/>
      <c r="AA1389" s="1081"/>
      <c r="AB1389" s="1081"/>
      <c r="AC1389" s="1081"/>
      <c r="AD1389" s="1081"/>
      <c r="AE1389" s="1081"/>
      <c r="AF1389" s="1081"/>
      <c r="AG1389" s="1081"/>
      <c r="AH1389" s="287"/>
    </row>
    <row r="1390" spans="1:34" ht="19" customHeight="1">
      <c r="A1390" s="291"/>
      <c r="B1390" s="1087" t="s">
        <v>80</v>
      </c>
      <c r="C1390" s="1088"/>
      <c r="D1390" s="1081"/>
      <c r="E1390" s="1081"/>
      <c r="F1390" s="1081"/>
      <c r="G1390" s="1081"/>
      <c r="H1390" s="1081"/>
      <c r="I1390" s="1081"/>
      <c r="J1390" s="1081"/>
      <c r="K1390" s="1081"/>
      <c r="L1390" s="1081"/>
      <c r="M1390" s="1081"/>
      <c r="N1390" s="1081"/>
      <c r="O1390" s="1081"/>
      <c r="P1390" s="287"/>
      <c r="Q1390" s="1126"/>
      <c r="R1390" s="1126"/>
      <c r="S1390" s="291"/>
      <c r="T1390" s="1087" t="s">
        <v>80</v>
      </c>
      <c r="U1390" s="1088"/>
      <c r="V1390" s="1081"/>
      <c r="W1390" s="1081"/>
      <c r="X1390" s="1081"/>
      <c r="Y1390" s="1081"/>
      <c r="Z1390" s="1081"/>
      <c r="AA1390" s="1081"/>
      <c r="AB1390" s="1081"/>
      <c r="AC1390" s="1081"/>
      <c r="AD1390" s="1081"/>
      <c r="AE1390" s="1081"/>
      <c r="AF1390" s="1081"/>
      <c r="AG1390" s="1081"/>
      <c r="AH1390" s="287"/>
    </row>
    <row r="1391" spans="1:34" ht="19" customHeight="1">
      <c r="A1391" s="291"/>
      <c r="B1391" s="1085" t="s">
        <v>101</v>
      </c>
      <c r="C1391" s="1086"/>
      <c r="D1391" s="1081"/>
      <c r="E1391" s="1081"/>
      <c r="F1391" s="1081"/>
      <c r="G1391" s="1081"/>
      <c r="H1391" s="1081"/>
      <c r="I1391" s="1081"/>
      <c r="J1391" s="1081"/>
      <c r="K1391" s="1081"/>
      <c r="L1391" s="1081"/>
      <c r="M1391" s="1081"/>
      <c r="N1391" s="1081"/>
      <c r="O1391" s="1081"/>
      <c r="P1391" s="287"/>
      <c r="Q1391" s="1126"/>
      <c r="R1391" s="1126"/>
      <c r="S1391" s="291"/>
      <c r="T1391" s="1085" t="s">
        <v>101</v>
      </c>
      <c r="U1391" s="1086"/>
      <c r="V1391" s="1081"/>
      <c r="W1391" s="1081"/>
      <c r="X1391" s="1081"/>
      <c r="Y1391" s="1081"/>
      <c r="Z1391" s="1081"/>
      <c r="AA1391" s="1081"/>
      <c r="AB1391" s="1081"/>
      <c r="AC1391" s="1081"/>
      <c r="AD1391" s="1081"/>
      <c r="AE1391" s="1081"/>
      <c r="AF1391" s="1081"/>
      <c r="AG1391" s="1081"/>
      <c r="AH1391" s="287"/>
    </row>
    <row r="1392" spans="1:34" ht="19" customHeight="1" thickBot="1">
      <c r="A1392" s="293"/>
      <c r="B1392" s="1082" t="s">
        <v>102</v>
      </c>
      <c r="C1392" s="1083"/>
      <c r="D1392" s="1084"/>
      <c r="E1392" s="1084"/>
      <c r="F1392" s="1084"/>
      <c r="G1392" s="1084"/>
      <c r="H1392" s="1084"/>
      <c r="I1392" s="1084"/>
      <c r="J1392" s="1084"/>
      <c r="K1392" s="1084"/>
      <c r="L1392" s="1084"/>
      <c r="M1392" s="1084"/>
      <c r="N1392" s="1084"/>
      <c r="O1392" s="1084"/>
      <c r="P1392" s="288"/>
      <c r="Q1392" s="1126"/>
      <c r="R1392" s="1126"/>
      <c r="S1392" s="293"/>
      <c r="T1392" s="1082" t="s">
        <v>102</v>
      </c>
      <c r="U1392" s="1083"/>
      <c r="V1392" s="1084"/>
      <c r="W1392" s="1084"/>
      <c r="X1392" s="1084"/>
      <c r="Y1392" s="1084"/>
      <c r="Z1392" s="1084"/>
      <c r="AA1392" s="1084"/>
      <c r="AB1392" s="1084"/>
      <c r="AC1392" s="1084"/>
      <c r="AD1392" s="1084"/>
      <c r="AE1392" s="1084"/>
      <c r="AF1392" s="1084"/>
      <c r="AG1392" s="1084"/>
      <c r="AH1392" s="288"/>
    </row>
    <row r="1393" spans="1:34" ht="19" customHeight="1">
      <c r="A1393" s="290"/>
      <c r="B1393" s="1123" t="s">
        <v>47</v>
      </c>
      <c r="C1393" s="1124"/>
      <c r="D1393" s="1124"/>
      <c r="E1393" s="1124"/>
      <c r="F1393" s="1124"/>
      <c r="G1393" s="1124"/>
      <c r="H1393" s="1124"/>
      <c r="I1393" s="1124"/>
      <c r="J1393" s="1124"/>
      <c r="K1393" s="1124"/>
      <c r="L1393" s="1124"/>
      <c r="M1393" s="1124"/>
      <c r="N1393" s="1124"/>
      <c r="O1393" s="1124"/>
      <c r="P1393" s="1125"/>
      <c r="Q1393" s="1126"/>
      <c r="R1393" s="1126"/>
      <c r="S1393" s="290"/>
      <c r="T1393" s="1123" t="s">
        <v>47</v>
      </c>
      <c r="U1393" s="1124"/>
      <c r="V1393" s="1124"/>
      <c r="W1393" s="1124"/>
      <c r="X1393" s="1124"/>
      <c r="Y1393" s="1124"/>
      <c r="Z1393" s="1124"/>
      <c r="AA1393" s="1124"/>
      <c r="AB1393" s="1124"/>
      <c r="AC1393" s="1124"/>
      <c r="AD1393" s="1124"/>
      <c r="AE1393" s="1124"/>
      <c r="AF1393" s="1124"/>
      <c r="AG1393" s="1124"/>
      <c r="AH1393" s="1125"/>
    </row>
    <row r="1394" spans="1:34" ht="19" customHeight="1">
      <c r="A1394" s="1127"/>
      <c r="B1394" s="1128" t="str">
        <f>'statement of marks'!$A$1</f>
        <v>jk- ck- ek/;fed fo|ky; uohu] fuEckgsM+k</v>
      </c>
      <c r="C1394" s="1129"/>
      <c r="D1394" s="1129"/>
      <c r="E1394" s="1129"/>
      <c r="F1394" s="1129"/>
      <c r="G1394" s="1129"/>
      <c r="H1394" s="1129"/>
      <c r="I1394" s="1129"/>
      <c r="J1394" s="1129"/>
      <c r="K1394" s="1129"/>
      <c r="L1394" s="1129"/>
      <c r="M1394" s="1129"/>
      <c r="N1394" s="1129"/>
      <c r="O1394" s="1129"/>
      <c r="P1394" s="1130"/>
      <c r="Q1394" s="1126"/>
      <c r="R1394" s="1126"/>
      <c r="S1394" s="1127"/>
      <c r="T1394" s="1128" t="str">
        <f>'statement of marks'!$A$1</f>
        <v>jk- ck- ek/;fed fo|ky; uohu] fuEckgsM+k</v>
      </c>
      <c r="U1394" s="1129"/>
      <c r="V1394" s="1129"/>
      <c r="W1394" s="1129"/>
      <c r="X1394" s="1129"/>
      <c r="Y1394" s="1129"/>
      <c r="Z1394" s="1129"/>
      <c r="AA1394" s="1129"/>
      <c r="AB1394" s="1129"/>
      <c r="AC1394" s="1129"/>
      <c r="AD1394" s="1129"/>
      <c r="AE1394" s="1129"/>
      <c r="AF1394" s="1129"/>
      <c r="AG1394" s="1129"/>
      <c r="AH1394" s="1130"/>
    </row>
    <row r="1395" spans="1:34" ht="19" customHeight="1">
      <c r="A1395" s="1127"/>
      <c r="B1395" s="1128"/>
      <c r="C1395" s="1129"/>
      <c r="D1395" s="1129"/>
      <c r="E1395" s="1129"/>
      <c r="F1395" s="1129"/>
      <c r="G1395" s="1129"/>
      <c r="H1395" s="1129"/>
      <c r="I1395" s="1129"/>
      <c r="J1395" s="1129"/>
      <c r="K1395" s="1129"/>
      <c r="L1395" s="1129"/>
      <c r="M1395" s="1129"/>
      <c r="N1395" s="1129"/>
      <c r="O1395" s="1129"/>
      <c r="P1395" s="1130"/>
      <c r="Q1395" s="1126"/>
      <c r="R1395" s="1126"/>
      <c r="S1395" s="1127"/>
      <c r="T1395" s="1128"/>
      <c r="U1395" s="1129"/>
      <c r="V1395" s="1129"/>
      <c r="W1395" s="1129"/>
      <c r="X1395" s="1129"/>
      <c r="Y1395" s="1129"/>
      <c r="Z1395" s="1129"/>
      <c r="AA1395" s="1129"/>
      <c r="AB1395" s="1129"/>
      <c r="AC1395" s="1129"/>
      <c r="AD1395" s="1129"/>
      <c r="AE1395" s="1129"/>
      <c r="AF1395" s="1129"/>
      <c r="AG1395" s="1129"/>
      <c r="AH1395" s="1130"/>
    </row>
    <row r="1396" spans="1:34" ht="19" customHeight="1">
      <c r="A1396" s="291"/>
      <c r="B1396" s="1131" t="s">
        <v>96</v>
      </c>
      <c r="C1396" s="1132"/>
      <c r="D1396" s="1119" t="str">
        <f>'statement of marks'!$H$3</f>
        <v>2015-16</v>
      </c>
      <c r="E1396" s="1119"/>
      <c r="F1396" s="1119"/>
      <c r="G1396" s="1119"/>
      <c r="H1396" s="1119"/>
      <c r="I1396" s="1119"/>
      <c r="J1396" s="1119"/>
      <c r="K1396" s="1119"/>
      <c r="L1396" s="1119"/>
      <c r="M1396" s="1119"/>
      <c r="N1396" s="1119"/>
      <c r="O1396" s="1119"/>
      <c r="P1396" s="1120"/>
      <c r="Q1396" s="1126"/>
      <c r="R1396" s="1126"/>
      <c r="S1396" s="291"/>
      <c r="T1396" s="1131" t="s">
        <v>96</v>
      </c>
      <c r="U1396" s="1132"/>
      <c r="V1396" s="1119" t="str">
        <f>'statement of marks'!$H$3</f>
        <v>2015-16</v>
      </c>
      <c r="W1396" s="1119"/>
      <c r="X1396" s="1119"/>
      <c r="Y1396" s="1119"/>
      <c r="Z1396" s="1119"/>
      <c r="AA1396" s="1119"/>
      <c r="AB1396" s="1119"/>
      <c r="AC1396" s="1119"/>
      <c r="AD1396" s="1119"/>
      <c r="AE1396" s="1119"/>
      <c r="AF1396" s="1119"/>
      <c r="AG1396" s="1119"/>
      <c r="AH1396" s="1120"/>
    </row>
    <row r="1397" spans="1:34" ht="19" customHeight="1">
      <c r="A1397" s="291"/>
      <c r="B1397" s="1114" t="s">
        <v>218</v>
      </c>
      <c r="C1397" s="1115"/>
      <c r="D1397" s="1115" t="str">
        <f>IF('statement of marks'!J103="","",'statement of marks'!J103)</f>
        <v/>
      </c>
      <c r="E1397" s="1115"/>
      <c r="F1397" s="1115"/>
      <c r="G1397" s="1115"/>
      <c r="H1397" s="1115"/>
      <c r="I1397" s="1115"/>
      <c r="J1397" s="1115"/>
      <c r="K1397" s="1115"/>
      <c r="L1397" s="1115"/>
      <c r="M1397" s="1115"/>
      <c r="N1397" s="1115"/>
      <c r="O1397" s="1115"/>
      <c r="P1397" s="1133"/>
      <c r="Q1397" s="1126"/>
      <c r="R1397" s="1126"/>
      <c r="S1397" s="291"/>
      <c r="T1397" s="1114" t="s">
        <v>218</v>
      </c>
      <c r="U1397" s="1115"/>
      <c r="V1397" s="1115" t="str">
        <f>IF('statement of marks'!J104="","",'statement of marks'!J104)</f>
        <v/>
      </c>
      <c r="W1397" s="1115"/>
      <c r="X1397" s="1115"/>
      <c r="Y1397" s="1115"/>
      <c r="Z1397" s="1115"/>
      <c r="AA1397" s="1115"/>
      <c r="AB1397" s="1115"/>
      <c r="AC1397" s="1115"/>
      <c r="AD1397" s="1115"/>
      <c r="AE1397" s="1115"/>
      <c r="AF1397" s="1115"/>
      <c r="AG1397" s="1115"/>
      <c r="AH1397" s="1133"/>
    </row>
    <row r="1398" spans="1:34" ht="19" customHeight="1">
      <c r="A1398" s="291"/>
      <c r="B1398" s="1114" t="s">
        <v>219</v>
      </c>
      <c r="C1398" s="1115"/>
      <c r="D1398" s="1115" t="str">
        <f>IF('statement of marks'!K103="","",'statement of marks'!K103)</f>
        <v/>
      </c>
      <c r="E1398" s="1115"/>
      <c r="F1398" s="1115"/>
      <c r="G1398" s="1115"/>
      <c r="H1398" s="1115"/>
      <c r="I1398" s="1115"/>
      <c r="J1398" s="1115"/>
      <c r="K1398" s="1115"/>
      <c r="L1398" s="1115"/>
      <c r="M1398" s="1115"/>
      <c r="N1398" s="1115"/>
      <c r="O1398" s="1115"/>
      <c r="P1398" s="1133"/>
      <c r="Q1398" s="1126"/>
      <c r="R1398" s="1126"/>
      <c r="S1398" s="291"/>
      <c r="T1398" s="1114" t="s">
        <v>219</v>
      </c>
      <c r="U1398" s="1115"/>
      <c r="V1398" s="1115" t="str">
        <f>IF('statement of marks'!K104="","",'statement of marks'!K104)</f>
        <v/>
      </c>
      <c r="W1398" s="1115"/>
      <c r="X1398" s="1115"/>
      <c r="Y1398" s="1115"/>
      <c r="Z1398" s="1115"/>
      <c r="AA1398" s="1115"/>
      <c r="AB1398" s="1115"/>
      <c r="AC1398" s="1115"/>
      <c r="AD1398" s="1115"/>
      <c r="AE1398" s="1115"/>
      <c r="AF1398" s="1115"/>
      <c r="AG1398" s="1115"/>
      <c r="AH1398" s="1133"/>
    </row>
    <row r="1399" spans="1:34" ht="19" customHeight="1">
      <c r="A1399" s="291"/>
      <c r="B1399" s="1114" t="s">
        <v>220</v>
      </c>
      <c r="C1399" s="1115"/>
      <c r="D1399" s="1115" t="str">
        <f>IF('statement of marks'!L103="","",'statement of marks'!L103)</f>
        <v/>
      </c>
      <c r="E1399" s="1115"/>
      <c r="F1399" s="1115"/>
      <c r="G1399" s="1115"/>
      <c r="H1399" s="1115"/>
      <c r="I1399" s="1115"/>
      <c r="J1399" s="1115"/>
      <c r="K1399" s="1115"/>
      <c r="L1399" s="1115"/>
      <c r="M1399" s="1115"/>
      <c r="N1399" s="1115"/>
      <c r="O1399" s="1115"/>
      <c r="P1399" s="1133"/>
      <c r="Q1399" s="1126"/>
      <c r="R1399" s="1126"/>
      <c r="S1399" s="291"/>
      <c r="T1399" s="1114" t="s">
        <v>220</v>
      </c>
      <c r="U1399" s="1115"/>
      <c r="V1399" s="1115" t="str">
        <f>IF('statement of marks'!L104="","",'statement of marks'!L104)</f>
        <v/>
      </c>
      <c r="W1399" s="1115"/>
      <c r="X1399" s="1115"/>
      <c r="Y1399" s="1115"/>
      <c r="Z1399" s="1115"/>
      <c r="AA1399" s="1115"/>
      <c r="AB1399" s="1115"/>
      <c r="AC1399" s="1115"/>
      <c r="AD1399" s="1115"/>
      <c r="AE1399" s="1115"/>
      <c r="AF1399" s="1115"/>
      <c r="AG1399" s="1115"/>
      <c r="AH1399" s="1133"/>
    </row>
    <row r="1400" spans="1:34" ht="19" customHeight="1">
      <c r="A1400" s="291"/>
      <c r="B1400" s="1114" t="s">
        <v>221</v>
      </c>
      <c r="C1400" s="1115"/>
      <c r="D1400" s="1119" t="str">
        <f>'statement of marks'!$G$3</f>
        <v>6 A</v>
      </c>
      <c r="E1400" s="1119"/>
      <c r="F1400" s="1119"/>
      <c r="G1400" s="1119"/>
      <c r="H1400" s="1115" t="s">
        <v>9</v>
      </c>
      <c r="I1400" s="1115"/>
      <c r="J1400" s="1115"/>
      <c r="K1400" s="1115"/>
      <c r="L1400" s="1115"/>
      <c r="M1400" s="1119" t="str">
        <f>IF('statement of marks'!D103="","",'statement of marks'!D103)</f>
        <v/>
      </c>
      <c r="N1400" s="1119"/>
      <c r="O1400" s="1119"/>
      <c r="P1400" s="1120"/>
      <c r="Q1400" s="1126"/>
      <c r="R1400" s="1126"/>
      <c r="S1400" s="291"/>
      <c r="T1400" s="1114" t="s">
        <v>221</v>
      </c>
      <c r="U1400" s="1115"/>
      <c r="V1400" s="1119" t="str">
        <f>'statement of marks'!$G$3</f>
        <v>6 A</v>
      </c>
      <c r="W1400" s="1119"/>
      <c r="X1400" s="1119"/>
      <c r="Y1400" s="1119"/>
      <c r="Z1400" s="1115" t="s">
        <v>9</v>
      </c>
      <c r="AA1400" s="1115"/>
      <c r="AB1400" s="1115"/>
      <c r="AC1400" s="1115"/>
      <c r="AD1400" s="1115"/>
      <c r="AE1400" s="1119" t="str">
        <f>IF('statement of marks'!D104="","",'statement of marks'!D104)</f>
        <v/>
      </c>
      <c r="AF1400" s="1119"/>
      <c r="AG1400" s="1119"/>
      <c r="AH1400" s="1120"/>
    </row>
    <row r="1401" spans="1:34" ht="19" customHeight="1">
      <c r="A1401" s="291"/>
      <c r="B1401" s="1114" t="s">
        <v>222</v>
      </c>
      <c r="C1401" s="1115"/>
      <c r="D1401" s="1119" t="str">
        <f>IF('statement of marks'!F103="","",'statement of marks'!F103)</f>
        <v/>
      </c>
      <c r="E1401" s="1119"/>
      <c r="F1401" s="1119"/>
      <c r="G1401" s="1119"/>
      <c r="H1401" s="1115" t="s">
        <v>0</v>
      </c>
      <c r="I1401" s="1115"/>
      <c r="J1401" s="1115"/>
      <c r="K1401" s="1115"/>
      <c r="L1401" s="1115"/>
      <c r="M1401" s="1121" t="str">
        <f>IF('statement of marks'!H103="","",'statement of marks'!H103)</f>
        <v/>
      </c>
      <c r="N1401" s="1121"/>
      <c r="O1401" s="1121"/>
      <c r="P1401" s="1122"/>
      <c r="Q1401" s="1126"/>
      <c r="R1401" s="1126"/>
      <c r="S1401" s="291"/>
      <c r="T1401" s="1114" t="s">
        <v>222</v>
      </c>
      <c r="U1401" s="1115"/>
      <c r="V1401" s="1119" t="str">
        <f>IF('statement of marks'!F104="","",'statement of marks'!F104)</f>
        <v/>
      </c>
      <c r="W1401" s="1119"/>
      <c r="X1401" s="1119"/>
      <c r="Y1401" s="1119"/>
      <c r="Z1401" s="1115" t="s">
        <v>0</v>
      </c>
      <c r="AA1401" s="1115"/>
      <c r="AB1401" s="1115"/>
      <c r="AC1401" s="1115"/>
      <c r="AD1401" s="1115"/>
      <c r="AE1401" s="1121" t="str">
        <f>IF('statement of marks'!H104="","",'statement of marks'!H104)</f>
        <v/>
      </c>
      <c r="AF1401" s="1121"/>
      <c r="AG1401" s="1121"/>
      <c r="AH1401" s="1122"/>
    </row>
    <row r="1402" spans="1:34" ht="19" customHeight="1">
      <c r="A1402" s="291"/>
      <c r="B1402" s="289" t="s">
        <v>28</v>
      </c>
      <c r="C1402" s="279" t="s">
        <v>97</v>
      </c>
      <c r="D1402" s="1111" t="s">
        <v>1</v>
      </c>
      <c r="E1402" s="1111"/>
      <c r="F1402" s="1111"/>
      <c r="G1402" s="1111" t="s">
        <v>21</v>
      </c>
      <c r="H1402" s="1111"/>
      <c r="I1402" s="1111"/>
      <c r="J1402" s="1111" t="s">
        <v>68</v>
      </c>
      <c r="K1402" s="1111"/>
      <c r="L1402" s="1111"/>
      <c r="M1402" s="1111" t="s">
        <v>98</v>
      </c>
      <c r="N1402" s="1111"/>
      <c r="O1402" s="1111"/>
      <c r="P1402" s="280" t="s">
        <v>278</v>
      </c>
      <c r="Q1402" s="1126"/>
      <c r="R1402" s="1126"/>
      <c r="S1402" s="291"/>
      <c r="T1402" s="289" t="s">
        <v>28</v>
      </c>
      <c r="U1402" s="279" t="s">
        <v>97</v>
      </c>
      <c r="V1402" s="1111" t="s">
        <v>1</v>
      </c>
      <c r="W1402" s="1111"/>
      <c r="X1402" s="1111"/>
      <c r="Y1402" s="1111" t="s">
        <v>21</v>
      </c>
      <c r="Z1402" s="1111"/>
      <c r="AA1402" s="1111"/>
      <c r="AB1402" s="1111" t="s">
        <v>68</v>
      </c>
      <c r="AC1402" s="1111"/>
      <c r="AD1402" s="1111"/>
      <c r="AE1402" s="1111" t="s">
        <v>98</v>
      </c>
      <c r="AF1402" s="1111"/>
      <c r="AG1402" s="1111"/>
      <c r="AH1402" s="280" t="s">
        <v>278</v>
      </c>
    </row>
    <row r="1403" spans="1:34" ht="19" customHeight="1">
      <c r="A1403" s="291"/>
      <c r="B1403" s="1104" t="s">
        <v>3</v>
      </c>
      <c r="C1403" s="1105"/>
      <c r="D1403" s="312">
        <f>IF('statement of marks'!M$6="","",'statement of marks'!M$6)</f>
        <v>5</v>
      </c>
      <c r="E1403" s="312">
        <f>IF('statement of marks'!N$6="","",'statement of marks'!N$6)</f>
        <v>5</v>
      </c>
      <c r="F1403" s="312">
        <f>IF('statement of marks'!O$6="","",'statement of marks'!O$6)</f>
        <v>10</v>
      </c>
      <c r="G1403" s="312">
        <f>IF('statement of marks'!P$6="","",'statement of marks'!P$6)</f>
        <v>5</v>
      </c>
      <c r="H1403" s="312">
        <f>IF('statement of marks'!Q$6="","",'statement of marks'!Q$6)</f>
        <v>5</v>
      </c>
      <c r="I1403" s="312">
        <f>IF('statement of marks'!R$6="","",'statement of marks'!R$6)</f>
        <v>10</v>
      </c>
      <c r="J1403" s="312">
        <f>IF('statement of marks'!S$6="","",'statement of marks'!S$6)</f>
        <v>5</v>
      </c>
      <c r="K1403" s="312">
        <f>IF('statement of marks'!T$6="","",'statement of marks'!T$6)</f>
        <v>5</v>
      </c>
      <c r="L1403" s="312">
        <f>IF('statement of marks'!U$6="","",'statement of marks'!U$6)</f>
        <v>10</v>
      </c>
      <c r="M1403" s="312">
        <f>IF('statement of marks'!W$6="","",'statement of marks'!W$6)</f>
        <v>50</v>
      </c>
      <c r="N1403" s="312">
        <f>IF('statement of marks'!X$6="","",'statement of marks'!X$6)</f>
        <v>20</v>
      </c>
      <c r="O1403" s="312">
        <f>IF('statement of marks'!Y$6="","",'statement of marks'!Y$6)</f>
        <v>70</v>
      </c>
      <c r="P1403" s="281">
        <f>IF('statement of marks'!Z$6="","",'statement of marks'!Z$6)</f>
        <v>100</v>
      </c>
      <c r="Q1403" s="1126"/>
      <c r="R1403" s="1126"/>
      <c r="S1403" s="291"/>
      <c r="T1403" s="1104" t="s">
        <v>3</v>
      </c>
      <c r="U1403" s="1105"/>
      <c r="V1403" s="312">
        <f>IF('statement of marks'!M$6="","",'statement of marks'!M$6)</f>
        <v>5</v>
      </c>
      <c r="W1403" s="312">
        <f>IF('statement of marks'!N$6="","",'statement of marks'!N$6)</f>
        <v>5</v>
      </c>
      <c r="X1403" s="312">
        <f>IF('statement of marks'!O$6="","",'statement of marks'!O$6)</f>
        <v>10</v>
      </c>
      <c r="Y1403" s="312">
        <f>IF('statement of marks'!P$6="","",'statement of marks'!P$6)</f>
        <v>5</v>
      </c>
      <c r="Z1403" s="312">
        <f>IF('statement of marks'!Q$6="","",'statement of marks'!Q$6)</f>
        <v>5</v>
      </c>
      <c r="AA1403" s="312">
        <f>IF('statement of marks'!R$6="","",'statement of marks'!R$6)</f>
        <v>10</v>
      </c>
      <c r="AB1403" s="312">
        <f>IF('statement of marks'!S$6="","",'statement of marks'!S$6)</f>
        <v>5</v>
      </c>
      <c r="AC1403" s="312">
        <f>IF('statement of marks'!T$6="","",'statement of marks'!T$6)</f>
        <v>5</v>
      </c>
      <c r="AD1403" s="312">
        <f>IF('statement of marks'!U$6="","",'statement of marks'!U$6)</f>
        <v>10</v>
      </c>
      <c r="AE1403" s="312">
        <f>IF('statement of marks'!W$6="","",'statement of marks'!W$6)</f>
        <v>50</v>
      </c>
      <c r="AF1403" s="312">
        <f>IF('statement of marks'!X$6="","",'statement of marks'!X$6)</f>
        <v>20</v>
      </c>
      <c r="AG1403" s="312">
        <f>IF('statement of marks'!Y$6="","",'statement of marks'!Y$6)</f>
        <v>70</v>
      </c>
      <c r="AH1403" s="281">
        <f>IF('statement of marks'!Z$6="","",'statement of marks'!Z$6)</f>
        <v>100</v>
      </c>
    </row>
    <row r="1404" spans="1:34" ht="19" customHeight="1">
      <c r="A1404" s="291"/>
      <c r="B1404" s="1114" t="str">
        <f>IF('statement of marks'!$M$3="","",'statement of marks'!$M$3)</f>
        <v>fgUnh</v>
      </c>
      <c r="C1404" s="1115"/>
      <c r="D1404" s="277" t="str">
        <f>IF('statement of marks'!M103="","",'statement of marks'!M103)</f>
        <v/>
      </c>
      <c r="E1404" s="277" t="str">
        <f>IF('statement of marks'!N103="","",'statement of marks'!N103)</f>
        <v/>
      </c>
      <c r="F1404" s="275" t="str">
        <f>IF('statement of marks'!O103="","",'statement of marks'!O103)</f>
        <v/>
      </c>
      <c r="G1404" s="277" t="str">
        <f>IF('statement of marks'!P103="","",'statement of marks'!P103)</f>
        <v/>
      </c>
      <c r="H1404" s="277" t="str">
        <f>IF('statement of marks'!Q103="","",'statement of marks'!Q103)</f>
        <v/>
      </c>
      <c r="I1404" s="275" t="str">
        <f>IF('statement of marks'!R103="","",'statement of marks'!R103)</f>
        <v/>
      </c>
      <c r="J1404" s="277" t="str">
        <f>IF('statement of marks'!S103="","",'statement of marks'!S103)</f>
        <v/>
      </c>
      <c r="K1404" s="277" t="str">
        <f>IF('statement of marks'!T103="","",'statement of marks'!T103)</f>
        <v/>
      </c>
      <c r="L1404" s="275" t="str">
        <f>IF('statement of marks'!U103="","",'statement of marks'!U103)</f>
        <v/>
      </c>
      <c r="M1404" s="277" t="str">
        <f>IF('statement of marks'!W103="","",'statement of marks'!W103)</f>
        <v/>
      </c>
      <c r="N1404" s="277" t="str">
        <f>IF('statement of marks'!X103="","",'statement of marks'!X103)</f>
        <v/>
      </c>
      <c r="O1404" s="275" t="str">
        <f>IF('statement of marks'!Y103="","",'statement of marks'!Y103)</f>
        <v/>
      </c>
      <c r="P1404" s="281" t="str">
        <f>IF('statement of marks'!Z103="","",'statement of marks'!Z103)</f>
        <v/>
      </c>
      <c r="Q1404" s="1126"/>
      <c r="R1404" s="1126"/>
      <c r="S1404" s="291"/>
      <c r="T1404" s="1114" t="str">
        <f>IF('statement of marks'!$M$3="","",'statement of marks'!$M$3)</f>
        <v>fgUnh</v>
      </c>
      <c r="U1404" s="1115"/>
      <c r="V1404" s="277" t="str">
        <f>IF('statement of marks'!M104="","",'statement of marks'!M104)</f>
        <v/>
      </c>
      <c r="W1404" s="277" t="str">
        <f>IF('statement of marks'!N104="","",'statement of marks'!N104)</f>
        <v/>
      </c>
      <c r="X1404" s="275" t="str">
        <f>IF('statement of marks'!O104="","",'statement of marks'!O104)</f>
        <v/>
      </c>
      <c r="Y1404" s="277" t="str">
        <f>IF('statement of marks'!P104="","",'statement of marks'!P104)</f>
        <v/>
      </c>
      <c r="Z1404" s="277" t="str">
        <f>IF('statement of marks'!Q104="","",'statement of marks'!Q104)</f>
        <v/>
      </c>
      <c r="AA1404" s="275" t="str">
        <f>IF('statement of marks'!R104="","",'statement of marks'!R104)</f>
        <v/>
      </c>
      <c r="AB1404" s="277" t="str">
        <f>IF('statement of marks'!S104="","",'statement of marks'!S104)</f>
        <v/>
      </c>
      <c r="AC1404" s="277" t="str">
        <f>IF('statement of marks'!T104="","",'statement of marks'!T104)</f>
        <v/>
      </c>
      <c r="AD1404" s="275" t="str">
        <f>IF('statement of marks'!U104="","",'statement of marks'!U104)</f>
        <v/>
      </c>
      <c r="AE1404" s="277" t="str">
        <f>IF('statement of marks'!W104="","",'statement of marks'!W104)</f>
        <v/>
      </c>
      <c r="AF1404" s="277" t="str">
        <f>IF('statement of marks'!X104="","",'statement of marks'!X104)</f>
        <v/>
      </c>
      <c r="AG1404" s="275" t="str">
        <f>IF('statement of marks'!Y104="","",'statement of marks'!Y104)</f>
        <v/>
      </c>
      <c r="AH1404" s="281" t="str">
        <f>IF('statement of marks'!Z104="","",'statement of marks'!Z104)</f>
        <v/>
      </c>
    </row>
    <row r="1405" spans="1:34" ht="19" customHeight="1">
      <c r="A1405" s="291"/>
      <c r="B1405" s="1114" t="str">
        <f>IF('statement of marks'!$AI$3="","",'statement of marks'!$AI$3)</f>
        <v>vaxszth</v>
      </c>
      <c r="C1405" s="1115"/>
      <c r="D1405" s="277" t="str">
        <f>IF('statement of marks'!AI103="","",'statement of marks'!AI103)</f>
        <v/>
      </c>
      <c r="E1405" s="277" t="str">
        <f>IF('statement of marks'!AJ103="","",'statement of marks'!AJ103)</f>
        <v/>
      </c>
      <c r="F1405" s="275" t="str">
        <f>IF('statement of marks'!AK103="","",'statement of marks'!AK103)</f>
        <v/>
      </c>
      <c r="G1405" s="277" t="str">
        <f>IF('statement of marks'!AL103="","",'statement of marks'!AL103)</f>
        <v/>
      </c>
      <c r="H1405" s="277" t="str">
        <f>IF('statement of marks'!AM103="","",'statement of marks'!AM103)</f>
        <v/>
      </c>
      <c r="I1405" s="275" t="str">
        <f>IF('statement of marks'!AN103="","",'statement of marks'!AN103)</f>
        <v/>
      </c>
      <c r="J1405" s="277" t="str">
        <f>IF('statement of marks'!AO103="","",'statement of marks'!AO103)</f>
        <v/>
      </c>
      <c r="K1405" s="277" t="str">
        <f>IF('statement of marks'!AP103="","",'statement of marks'!AP103)</f>
        <v/>
      </c>
      <c r="L1405" s="275" t="str">
        <f>IF('statement of marks'!AQ103="","",'statement of marks'!AQ103)</f>
        <v/>
      </c>
      <c r="M1405" s="277" t="str">
        <f>IF('statement of marks'!AS103="","",'statement of marks'!AS103)</f>
        <v/>
      </c>
      <c r="N1405" s="277" t="str">
        <f>IF('statement of marks'!AT103="","",'statement of marks'!AT103)</f>
        <v/>
      </c>
      <c r="O1405" s="275" t="str">
        <f>IF('statement of marks'!AU103="","",'statement of marks'!AU103)</f>
        <v/>
      </c>
      <c r="P1405" s="281" t="str">
        <f>IF('statement of marks'!AV103="","",'statement of marks'!AV103)</f>
        <v/>
      </c>
      <c r="Q1405" s="1126"/>
      <c r="R1405" s="1126"/>
      <c r="S1405" s="291"/>
      <c r="T1405" s="1114" t="str">
        <f>IF('statement of marks'!$AI$3="","",'statement of marks'!$AI$3)</f>
        <v>vaxszth</v>
      </c>
      <c r="U1405" s="1115"/>
      <c r="V1405" s="277" t="str">
        <f>IF('statement of marks'!AI104="","",'statement of marks'!AI104)</f>
        <v/>
      </c>
      <c r="W1405" s="277" t="str">
        <f>IF('statement of marks'!AJ104="","",'statement of marks'!AJ104)</f>
        <v/>
      </c>
      <c r="X1405" s="275" t="str">
        <f>IF('statement of marks'!AK104="","",'statement of marks'!AK104)</f>
        <v/>
      </c>
      <c r="Y1405" s="277" t="str">
        <f>IF('statement of marks'!AL104="","",'statement of marks'!AL104)</f>
        <v/>
      </c>
      <c r="Z1405" s="277" t="str">
        <f>IF('statement of marks'!AM104="","",'statement of marks'!AM104)</f>
        <v/>
      </c>
      <c r="AA1405" s="275" t="str">
        <f>IF('statement of marks'!AN104="","",'statement of marks'!AN104)</f>
        <v/>
      </c>
      <c r="AB1405" s="277" t="str">
        <f>IF('statement of marks'!AO104="","",'statement of marks'!AO104)</f>
        <v/>
      </c>
      <c r="AC1405" s="277" t="str">
        <f>IF('statement of marks'!AP104="","",'statement of marks'!AP104)</f>
        <v/>
      </c>
      <c r="AD1405" s="275" t="str">
        <f>IF('statement of marks'!AQ104="","",'statement of marks'!AQ104)</f>
        <v/>
      </c>
      <c r="AE1405" s="277" t="str">
        <f>IF('statement of marks'!AS104="","",'statement of marks'!AS104)</f>
        <v/>
      </c>
      <c r="AF1405" s="277" t="str">
        <f>IF('statement of marks'!AT104="","",'statement of marks'!AT104)</f>
        <v/>
      </c>
      <c r="AG1405" s="275" t="str">
        <f>IF('statement of marks'!AU104="","",'statement of marks'!AU104)</f>
        <v/>
      </c>
      <c r="AH1405" s="281" t="str">
        <f>IF('statement of marks'!AV104="","",'statement of marks'!AV104)</f>
        <v/>
      </c>
    </row>
    <row r="1406" spans="1:34" ht="19" customHeight="1">
      <c r="A1406" s="291"/>
      <c r="B1406" s="1114" t="str">
        <f>IF('statement of marks'!BE103="s","laLd`r",IF('statement of marks'!BE103="u","mnwZ",IF('statement of marks'!BE103="g","xqtjkrh",IF('statement of marks'!BE103="p","iatkch",IF('statement of marks'!BE103="sd","fla/kh","r`rh; Hkk""kk")))))</f>
        <v>r`rh; Hkk"kk</v>
      </c>
      <c r="C1406" s="1115"/>
      <c r="D1406" s="277" t="str">
        <f>IF('statement of marks'!BF103="","",'statement of marks'!BF103)</f>
        <v/>
      </c>
      <c r="E1406" s="277" t="str">
        <f>IF('statement of marks'!BG103="","",'statement of marks'!BG103)</f>
        <v/>
      </c>
      <c r="F1406" s="275" t="str">
        <f>IF('statement of marks'!BH103="","",'statement of marks'!BH103)</f>
        <v/>
      </c>
      <c r="G1406" s="277" t="str">
        <f>IF('statement of marks'!BI103="","",'statement of marks'!BI103)</f>
        <v/>
      </c>
      <c r="H1406" s="277" t="str">
        <f>IF('statement of marks'!BJ103="","",'statement of marks'!BJ103)</f>
        <v/>
      </c>
      <c r="I1406" s="275" t="str">
        <f>IF('statement of marks'!BK103="","",'statement of marks'!BK103)</f>
        <v/>
      </c>
      <c r="J1406" s="277" t="str">
        <f>IF('statement of marks'!BL103="","",'statement of marks'!BL103)</f>
        <v/>
      </c>
      <c r="K1406" s="277" t="str">
        <f>IF('statement of marks'!BM103="","",'statement of marks'!BM103)</f>
        <v/>
      </c>
      <c r="L1406" s="275" t="str">
        <f>IF('statement of marks'!BN103="","",'statement of marks'!BN103)</f>
        <v/>
      </c>
      <c r="M1406" s="277" t="str">
        <f>IF('statement of marks'!BP103="","",'statement of marks'!BP103)</f>
        <v/>
      </c>
      <c r="N1406" s="277" t="str">
        <f>IF('statement of marks'!BQ103="","",'statement of marks'!BQ103)</f>
        <v/>
      </c>
      <c r="O1406" s="275" t="str">
        <f>IF('statement of marks'!BR103="","",'statement of marks'!BR103)</f>
        <v/>
      </c>
      <c r="P1406" s="281" t="str">
        <f>IF('statement of marks'!BS103="","",'statement of marks'!BS103)</f>
        <v/>
      </c>
      <c r="Q1406" s="1126"/>
      <c r="R1406" s="1126"/>
      <c r="S1406" s="291"/>
      <c r="T1406" s="1114" t="str">
        <f>IF('statement of marks'!BE104="s","laLd`r",IF('statement of marks'!BE104="u","mnwZ",IF('statement of marks'!BE104="g","xqtjkrh",IF('statement of marks'!BE104="p","iatkch",IF('statement of marks'!BE104="sd","fla/kh","r`rh; Hkk""kk")))))</f>
        <v>r`rh; Hkk"kk</v>
      </c>
      <c r="U1406" s="1115"/>
      <c r="V1406" s="277" t="str">
        <f>IF('statement of marks'!BF104="","",'statement of marks'!BF104)</f>
        <v/>
      </c>
      <c r="W1406" s="277" t="str">
        <f>IF('statement of marks'!BG104="","",'statement of marks'!BG104)</f>
        <v/>
      </c>
      <c r="X1406" s="275" t="str">
        <f>IF('statement of marks'!BH104="","",'statement of marks'!BH104)</f>
        <v/>
      </c>
      <c r="Y1406" s="277" t="str">
        <f>IF('statement of marks'!BI104="","",'statement of marks'!BI104)</f>
        <v/>
      </c>
      <c r="Z1406" s="277" t="str">
        <f>IF('statement of marks'!BJ104="","",'statement of marks'!BJ104)</f>
        <v/>
      </c>
      <c r="AA1406" s="275" t="str">
        <f>IF('statement of marks'!BK104="","",'statement of marks'!BK104)</f>
        <v/>
      </c>
      <c r="AB1406" s="277" t="str">
        <f>IF('statement of marks'!BL104="","",'statement of marks'!BL104)</f>
        <v/>
      </c>
      <c r="AC1406" s="277" t="str">
        <f>IF('statement of marks'!BM104="","",'statement of marks'!BM104)</f>
        <v/>
      </c>
      <c r="AD1406" s="275" t="str">
        <f>IF('statement of marks'!BN104="","",'statement of marks'!BN104)</f>
        <v/>
      </c>
      <c r="AE1406" s="277" t="str">
        <f>IF('statement of marks'!BP104="","",'statement of marks'!BP104)</f>
        <v/>
      </c>
      <c r="AF1406" s="277" t="str">
        <f>IF('statement of marks'!BQ104="","",'statement of marks'!BQ104)</f>
        <v/>
      </c>
      <c r="AG1406" s="275" t="str">
        <f>IF('statement of marks'!BR104="","",'statement of marks'!BR104)</f>
        <v/>
      </c>
      <c r="AH1406" s="281" t="str">
        <f>IF('statement of marks'!BS104="","",'statement of marks'!BS104)</f>
        <v/>
      </c>
    </row>
    <row r="1407" spans="1:34" ht="19" customHeight="1">
      <c r="A1407" s="291"/>
      <c r="B1407" s="1114" t="str">
        <f>IF('statement of marks'!$CB$3="","",'statement of marks'!$CB$3)</f>
        <v>xf.kr</v>
      </c>
      <c r="C1407" s="1115"/>
      <c r="D1407" s="277" t="str">
        <f>IF('statement of marks'!CB103="","",'statement of marks'!CB103)</f>
        <v/>
      </c>
      <c r="E1407" s="277" t="str">
        <f>IF('statement of marks'!CC103="","",'statement of marks'!CC103)</f>
        <v/>
      </c>
      <c r="F1407" s="275" t="str">
        <f>IF('statement of marks'!CD103="","",'statement of marks'!CD103)</f>
        <v/>
      </c>
      <c r="G1407" s="277" t="str">
        <f>IF('statement of marks'!CE103="","",'statement of marks'!CE103)</f>
        <v/>
      </c>
      <c r="H1407" s="277" t="str">
        <f>IF('statement of marks'!CF103="","",'statement of marks'!CF103)</f>
        <v/>
      </c>
      <c r="I1407" s="275" t="str">
        <f>IF('statement of marks'!CG103="","",'statement of marks'!CG103)</f>
        <v/>
      </c>
      <c r="J1407" s="277" t="str">
        <f>IF('statement of marks'!CH103="","",'statement of marks'!CH103)</f>
        <v/>
      </c>
      <c r="K1407" s="277" t="str">
        <f>IF('statement of marks'!CI103="","",'statement of marks'!CI103)</f>
        <v/>
      </c>
      <c r="L1407" s="275" t="str">
        <f>IF('statement of marks'!CJ103="","",'statement of marks'!CJ103)</f>
        <v/>
      </c>
      <c r="M1407" s="277" t="str">
        <f>IF('statement of marks'!CL103="","",'statement of marks'!CL103)</f>
        <v/>
      </c>
      <c r="N1407" s="277" t="str">
        <f>IF('statement of marks'!CM103="","",'statement of marks'!CM103)</f>
        <v/>
      </c>
      <c r="O1407" s="275" t="str">
        <f>IF('statement of marks'!CN103="","",'statement of marks'!CN103)</f>
        <v/>
      </c>
      <c r="P1407" s="281" t="str">
        <f>IF('statement of marks'!CO103="","",'statement of marks'!CO103)</f>
        <v/>
      </c>
      <c r="Q1407" s="1126"/>
      <c r="R1407" s="1126"/>
      <c r="S1407" s="291"/>
      <c r="T1407" s="1114" t="str">
        <f>IF('statement of marks'!$CB$3="","",'statement of marks'!$CB$3)</f>
        <v>xf.kr</v>
      </c>
      <c r="U1407" s="1115"/>
      <c r="V1407" s="277" t="str">
        <f>IF('statement of marks'!CB104="","",'statement of marks'!CB104)</f>
        <v/>
      </c>
      <c r="W1407" s="277" t="str">
        <f>IF('statement of marks'!CC104="","",'statement of marks'!CC104)</f>
        <v/>
      </c>
      <c r="X1407" s="275" t="str">
        <f>IF('statement of marks'!CD104="","",'statement of marks'!CD104)</f>
        <v/>
      </c>
      <c r="Y1407" s="277" t="str">
        <f>IF('statement of marks'!CE104="","",'statement of marks'!CE104)</f>
        <v/>
      </c>
      <c r="Z1407" s="277" t="str">
        <f>IF('statement of marks'!CF104="","",'statement of marks'!CF104)</f>
        <v/>
      </c>
      <c r="AA1407" s="275" t="str">
        <f>IF('statement of marks'!CG104="","",'statement of marks'!CG104)</f>
        <v/>
      </c>
      <c r="AB1407" s="277" t="str">
        <f>IF('statement of marks'!CH104="","",'statement of marks'!CH104)</f>
        <v/>
      </c>
      <c r="AC1407" s="277" t="str">
        <f>IF('statement of marks'!CI104="","",'statement of marks'!CI104)</f>
        <v/>
      </c>
      <c r="AD1407" s="275" t="str">
        <f>IF('statement of marks'!CJ104="","",'statement of marks'!CJ104)</f>
        <v/>
      </c>
      <c r="AE1407" s="277" t="str">
        <f>IF('statement of marks'!CL104="","",'statement of marks'!CL104)</f>
        <v/>
      </c>
      <c r="AF1407" s="277" t="str">
        <f>IF('statement of marks'!CM104="","",'statement of marks'!CM104)</f>
        <v/>
      </c>
      <c r="AG1407" s="275" t="str">
        <f>IF('statement of marks'!CN104="","",'statement of marks'!CN104)</f>
        <v/>
      </c>
      <c r="AH1407" s="281" t="str">
        <f>IF('statement of marks'!CO104="","",'statement of marks'!CO104)</f>
        <v/>
      </c>
    </row>
    <row r="1408" spans="1:34" ht="19" customHeight="1">
      <c r="A1408" s="291"/>
      <c r="B1408" s="1114" t="str">
        <f>IF('statement of marks'!$CX$3="","",'statement of marks'!$CX$3)</f>
        <v>foKku</v>
      </c>
      <c r="C1408" s="1115"/>
      <c r="D1408" s="277" t="str">
        <f>IF('statement of marks'!CX103="","",'statement of marks'!CX103)</f>
        <v/>
      </c>
      <c r="E1408" s="277" t="str">
        <f>IF('statement of marks'!CY103="","",'statement of marks'!CY103)</f>
        <v/>
      </c>
      <c r="F1408" s="275" t="str">
        <f>IF('statement of marks'!CZ103="","",'statement of marks'!CZ103)</f>
        <v/>
      </c>
      <c r="G1408" s="277" t="str">
        <f>IF('statement of marks'!DA103="","",'statement of marks'!DA103)</f>
        <v/>
      </c>
      <c r="H1408" s="277" t="str">
        <f>IF('statement of marks'!DB103="","",'statement of marks'!DB103)</f>
        <v/>
      </c>
      <c r="I1408" s="275" t="str">
        <f>IF('statement of marks'!DC103="","",'statement of marks'!DC103)</f>
        <v/>
      </c>
      <c r="J1408" s="277" t="str">
        <f>IF('statement of marks'!DD103="","",'statement of marks'!DD103)</f>
        <v/>
      </c>
      <c r="K1408" s="277" t="str">
        <f>IF('statement of marks'!DE103="","",'statement of marks'!DE103)</f>
        <v/>
      </c>
      <c r="L1408" s="275" t="str">
        <f>IF('statement of marks'!DF103="","",'statement of marks'!DF103)</f>
        <v/>
      </c>
      <c r="M1408" s="277" t="str">
        <f>IF('statement of marks'!DH103="","",'statement of marks'!DH103)</f>
        <v/>
      </c>
      <c r="N1408" s="277" t="str">
        <f>IF('statement of marks'!DI103="","",'statement of marks'!DI103)</f>
        <v/>
      </c>
      <c r="O1408" s="275" t="str">
        <f>IF('statement of marks'!DJ103="","",'statement of marks'!DJ103)</f>
        <v/>
      </c>
      <c r="P1408" s="281" t="str">
        <f>IF('statement of marks'!DK103="","",'statement of marks'!DK103)</f>
        <v/>
      </c>
      <c r="Q1408" s="1126"/>
      <c r="R1408" s="1126"/>
      <c r="S1408" s="291"/>
      <c r="T1408" s="1114" t="str">
        <f>IF('statement of marks'!$CX$3="","",'statement of marks'!$CX$3)</f>
        <v>foKku</v>
      </c>
      <c r="U1408" s="1115"/>
      <c r="V1408" s="277" t="str">
        <f>IF('statement of marks'!CX104="","",'statement of marks'!CX104)</f>
        <v/>
      </c>
      <c r="W1408" s="277" t="str">
        <f>IF('statement of marks'!CY104="","",'statement of marks'!CY104)</f>
        <v/>
      </c>
      <c r="X1408" s="275" t="str">
        <f>IF('statement of marks'!CZ104="","",'statement of marks'!CZ104)</f>
        <v/>
      </c>
      <c r="Y1408" s="277" t="str">
        <f>IF('statement of marks'!DA104="","",'statement of marks'!DA104)</f>
        <v/>
      </c>
      <c r="Z1408" s="277" t="str">
        <f>IF('statement of marks'!DB104="","",'statement of marks'!DB104)</f>
        <v/>
      </c>
      <c r="AA1408" s="275" t="str">
        <f>IF('statement of marks'!DC104="","",'statement of marks'!DC104)</f>
        <v/>
      </c>
      <c r="AB1408" s="277" t="str">
        <f>IF('statement of marks'!DD104="","",'statement of marks'!DD104)</f>
        <v/>
      </c>
      <c r="AC1408" s="277" t="str">
        <f>IF('statement of marks'!DE104="","",'statement of marks'!DE104)</f>
        <v/>
      </c>
      <c r="AD1408" s="275" t="str">
        <f>IF('statement of marks'!DF104="","",'statement of marks'!DF104)</f>
        <v/>
      </c>
      <c r="AE1408" s="277" t="str">
        <f>IF('statement of marks'!DH104="","",'statement of marks'!DH104)</f>
        <v/>
      </c>
      <c r="AF1408" s="277" t="str">
        <f>IF('statement of marks'!DI104="","",'statement of marks'!DI104)</f>
        <v/>
      </c>
      <c r="AG1408" s="275" t="str">
        <f>IF('statement of marks'!DJ104="","",'statement of marks'!DJ104)</f>
        <v/>
      </c>
      <c r="AH1408" s="281" t="str">
        <f>IF('statement of marks'!DK104="","",'statement of marks'!DK104)</f>
        <v/>
      </c>
    </row>
    <row r="1409" spans="1:34" ht="19" customHeight="1">
      <c r="A1409" s="291"/>
      <c r="B1409" s="1114" t="str">
        <f>IF('statement of marks'!$DT$3="","",'statement of marks'!$DT$3)</f>
        <v>lkekftd foKku</v>
      </c>
      <c r="C1409" s="1115"/>
      <c r="D1409" s="277" t="str">
        <f>IF('statement of marks'!DT103="","",'statement of marks'!DT103)</f>
        <v/>
      </c>
      <c r="E1409" s="277" t="str">
        <f>IF('statement of marks'!DU103="","",'statement of marks'!DU103)</f>
        <v/>
      </c>
      <c r="F1409" s="275" t="str">
        <f>IF('statement of marks'!DV103="","",'statement of marks'!DV103)</f>
        <v/>
      </c>
      <c r="G1409" s="277" t="str">
        <f>IF('statement of marks'!DW103="","",'statement of marks'!DW103)</f>
        <v/>
      </c>
      <c r="H1409" s="277" t="str">
        <f>IF('statement of marks'!DX103="","",'statement of marks'!DX103)</f>
        <v/>
      </c>
      <c r="I1409" s="275" t="str">
        <f>IF('statement of marks'!DY103="","",'statement of marks'!DY103)</f>
        <v/>
      </c>
      <c r="J1409" s="277" t="str">
        <f>IF('statement of marks'!DZ103="","",'statement of marks'!DZ103)</f>
        <v/>
      </c>
      <c r="K1409" s="277" t="str">
        <f>IF('statement of marks'!EA103="","",'statement of marks'!EA103)</f>
        <v/>
      </c>
      <c r="L1409" s="275" t="str">
        <f>IF('statement of marks'!EB103="","",'statement of marks'!EB103)</f>
        <v/>
      </c>
      <c r="M1409" s="277" t="str">
        <f>IF('statement of marks'!ED103="","",'statement of marks'!ED103)</f>
        <v/>
      </c>
      <c r="N1409" s="277" t="str">
        <f>IF('statement of marks'!EE103="","",'statement of marks'!EE103)</f>
        <v/>
      </c>
      <c r="O1409" s="275" t="str">
        <f>IF('statement of marks'!EF103="","",'statement of marks'!EF103)</f>
        <v/>
      </c>
      <c r="P1409" s="281" t="str">
        <f>IF('statement of marks'!EG103="","",'statement of marks'!EG103)</f>
        <v/>
      </c>
      <c r="Q1409" s="1126"/>
      <c r="R1409" s="1126"/>
      <c r="S1409" s="291"/>
      <c r="T1409" s="1114" t="str">
        <f>IF('statement of marks'!$DT$3="","",'statement of marks'!$DT$3)</f>
        <v>lkekftd foKku</v>
      </c>
      <c r="U1409" s="1115"/>
      <c r="V1409" s="277" t="str">
        <f>IF('statement of marks'!DT104="","",'statement of marks'!DT104)</f>
        <v/>
      </c>
      <c r="W1409" s="277" t="str">
        <f>IF('statement of marks'!DU104="","",'statement of marks'!DU104)</f>
        <v/>
      </c>
      <c r="X1409" s="275" t="str">
        <f>IF('statement of marks'!DV104="","",'statement of marks'!DV104)</f>
        <v/>
      </c>
      <c r="Y1409" s="277" t="str">
        <f>IF('statement of marks'!DW104="","",'statement of marks'!DW104)</f>
        <v/>
      </c>
      <c r="Z1409" s="277" t="str">
        <f>IF('statement of marks'!DX104="","",'statement of marks'!DX104)</f>
        <v/>
      </c>
      <c r="AA1409" s="275" t="str">
        <f>IF('statement of marks'!DY104="","",'statement of marks'!DY104)</f>
        <v/>
      </c>
      <c r="AB1409" s="277" t="str">
        <f>IF('statement of marks'!DZ104="","",'statement of marks'!DZ104)</f>
        <v/>
      </c>
      <c r="AC1409" s="277" t="str">
        <f>IF('statement of marks'!EA104="","",'statement of marks'!EA104)</f>
        <v/>
      </c>
      <c r="AD1409" s="275" t="str">
        <f>IF('statement of marks'!EB104="","",'statement of marks'!EB104)</f>
        <v/>
      </c>
      <c r="AE1409" s="277" t="str">
        <f>IF('statement of marks'!ED104="","",'statement of marks'!ED104)</f>
        <v/>
      </c>
      <c r="AF1409" s="277" t="str">
        <f>IF('statement of marks'!EE104="","",'statement of marks'!EE104)</f>
        <v/>
      </c>
      <c r="AG1409" s="275" t="str">
        <f>IF('statement of marks'!EF104="","",'statement of marks'!EF104)</f>
        <v/>
      </c>
      <c r="AH1409" s="281" t="str">
        <f>IF('statement of marks'!EG104="","",'statement of marks'!EG104)</f>
        <v/>
      </c>
    </row>
    <row r="1410" spans="1:34" ht="19" customHeight="1">
      <c r="A1410" s="291"/>
      <c r="B1410" s="1117" t="s">
        <v>271</v>
      </c>
      <c r="C1410" s="1118"/>
      <c r="D1410" s="1111" t="s">
        <v>1</v>
      </c>
      <c r="E1410" s="1111"/>
      <c r="F1410" s="1111"/>
      <c r="G1410" s="1111" t="s">
        <v>21</v>
      </c>
      <c r="H1410" s="1111"/>
      <c r="I1410" s="1111"/>
      <c r="J1410" s="1111" t="s">
        <v>272</v>
      </c>
      <c r="K1410" s="1111"/>
      <c r="L1410" s="1111"/>
      <c r="M1410" s="1111" t="s">
        <v>68</v>
      </c>
      <c r="N1410" s="1111"/>
      <c r="O1410" s="1111"/>
      <c r="P1410" s="282"/>
      <c r="Q1410" s="1126"/>
      <c r="R1410" s="1126"/>
      <c r="S1410" s="291"/>
      <c r="T1410" s="1117" t="s">
        <v>271</v>
      </c>
      <c r="U1410" s="1118"/>
      <c r="V1410" s="1111" t="s">
        <v>1</v>
      </c>
      <c r="W1410" s="1111"/>
      <c r="X1410" s="1111"/>
      <c r="Y1410" s="1111" t="s">
        <v>21</v>
      </c>
      <c r="Z1410" s="1111"/>
      <c r="AA1410" s="1111"/>
      <c r="AB1410" s="1111" t="s">
        <v>272</v>
      </c>
      <c r="AC1410" s="1111"/>
      <c r="AD1410" s="1111"/>
      <c r="AE1410" s="1111" t="s">
        <v>68</v>
      </c>
      <c r="AF1410" s="1111"/>
      <c r="AG1410" s="1111"/>
      <c r="AH1410" s="282"/>
    </row>
    <row r="1411" spans="1:34" ht="19" customHeight="1">
      <c r="A1411" s="291"/>
      <c r="B1411" s="1104" t="s">
        <v>3</v>
      </c>
      <c r="C1411" s="1105"/>
      <c r="D1411" s="1116">
        <f>IF('statement of marks'!EP$6="","",'statement of marks'!EP$6)</f>
        <v>20</v>
      </c>
      <c r="E1411" s="1116"/>
      <c r="F1411" s="1116"/>
      <c r="G1411" s="1116">
        <f>IF('statement of marks'!EQ$6="","",'statement of marks'!EQ$6)</f>
        <v>20</v>
      </c>
      <c r="H1411" s="1116"/>
      <c r="I1411" s="1116"/>
      <c r="J1411" s="1116">
        <f>IF('statement of marks'!ES$6="","",'statement of marks'!ES$6)</f>
        <v>20</v>
      </c>
      <c r="K1411" s="1116"/>
      <c r="L1411" s="1116"/>
      <c r="M1411" s="1116">
        <f>IF('statement of marks'!EY$6="","",'statement of marks'!ER$6)</f>
        <v>20</v>
      </c>
      <c r="N1411" s="1116"/>
      <c r="O1411" s="1116"/>
      <c r="P1411" s="283"/>
      <c r="Q1411" s="1126"/>
      <c r="R1411" s="1126"/>
      <c r="S1411" s="291"/>
      <c r="T1411" s="1104" t="s">
        <v>3</v>
      </c>
      <c r="U1411" s="1105"/>
      <c r="V1411" s="1116">
        <f>IF('statement of marks'!EP$6="","",'statement of marks'!EP$6)</f>
        <v>20</v>
      </c>
      <c r="W1411" s="1116"/>
      <c r="X1411" s="1116"/>
      <c r="Y1411" s="1116">
        <f>IF('statement of marks'!EQ$6="","",'statement of marks'!EQ$6)</f>
        <v>20</v>
      </c>
      <c r="Z1411" s="1116"/>
      <c r="AA1411" s="1116"/>
      <c r="AB1411" s="1116">
        <f>IF('statement of marks'!ES$6="","",'statement of marks'!ES$6)</f>
        <v>20</v>
      </c>
      <c r="AC1411" s="1116"/>
      <c r="AD1411" s="1116"/>
      <c r="AE1411" s="1116">
        <f>IF('statement of marks'!EY$6="","",'statement of marks'!ER$6)</f>
        <v>20</v>
      </c>
      <c r="AF1411" s="1116"/>
      <c r="AG1411" s="1116"/>
      <c r="AH1411" s="283"/>
    </row>
    <row r="1412" spans="1:34" ht="19" customHeight="1">
      <c r="A1412" s="291"/>
      <c r="B1412" s="1114" t="str">
        <f>IF('statement of marks'!$EP$3="","",'statement of marks'!$EP$3)</f>
        <v>dk;kZuqHko</v>
      </c>
      <c r="C1412" s="1115"/>
      <c r="D1412" s="1103" t="str">
        <f>IF('statement of marks'!EP103="","",'statement of marks'!EP103)</f>
        <v/>
      </c>
      <c r="E1412" s="1103"/>
      <c r="F1412" s="1103"/>
      <c r="G1412" s="1103" t="str">
        <f>IF('statement of marks'!EQ103="","",'statement of marks'!EQ103)</f>
        <v/>
      </c>
      <c r="H1412" s="1103"/>
      <c r="I1412" s="1103"/>
      <c r="J1412" s="1103" t="str">
        <f>IF('statement of marks'!ES103="","",'statement of marks'!ES103)</f>
        <v/>
      </c>
      <c r="K1412" s="1103"/>
      <c r="L1412" s="1103"/>
      <c r="M1412" s="1103" t="str">
        <f>IF('statement of marks'!ER103="","",'statement of marks'!ER103)</f>
        <v/>
      </c>
      <c r="N1412" s="1103"/>
      <c r="O1412" s="1103"/>
      <c r="P1412" s="284"/>
      <c r="Q1412" s="1126"/>
      <c r="R1412" s="1126"/>
      <c r="S1412" s="291"/>
      <c r="T1412" s="1114" t="str">
        <f>IF('statement of marks'!$EP$3="","",'statement of marks'!$EP$3)</f>
        <v>dk;kZuqHko</v>
      </c>
      <c r="U1412" s="1115"/>
      <c r="V1412" s="1103" t="str">
        <f>IF('statement of marks'!EP104="","",'statement of marks'!EP104)</f>
        <v/>
      </c>
      <c r="W1412" s="1103"/>
      <c r="X1412" s="1103"/>
      <c r="Y1412" s="1103" t="str">
        <f>IF('statement of marks'!EQ104="","",'statement of marks'!EQ104)</f>
        <v/>
      </c>
      <c r="Z1412" s="1103"/>
      <c r="AA1412" s="1103"/>
      <c r="AB1412" s="1103" t="str">
        <f>IF('statement of marks'!ES104="","",'statement of marks'!ES104)</f>
        <v/>
      </c>
      <c r="AC1412" s="1103"/>
      <c r="AD1412" s="1103"/>
      <c r="AE1412" s="1103" t="str">
        <f>IF('statement of marks'!ER104="","",'statement of marks'!ER104)</f>
        <v/>
      </c>
      <c r="AF1412" s="1103"/>
      <c r="AG1412" s="1103"/>
      <c r="AH1412" s="284"/>
    </row>
    <row r="1413" spans="1:34" ht="19" customHeight="1">
      <c r="A1413" s="291"/>
      <c r="B1413" s="1112" t="str">
        <f>IF('statement of marks'!$EZ$3="","",'statement of marks'!$EZ$3)</f>
        <v>dyk f'k{kk</v>
      </c>
      <c r="C1413" s="1113"/>
      <c r="D1413" s="1103" t="str">
        <f>IF('statement of marks'!EZ103="","",'statement of marks'!EZ103)</f>
        <v/>
      </c>
      <c r="E1413" s="1103"/>
      <c r="F1413" s="1103"/>
      <c r="G1413" s="1103" t="str">
        <f>IF('statement of marks'!FA103="","",'statement of marks'!FA103)</f>
        <v/>
      </c>
      <c r="H1413" s="1103"/>
      <c r="I1413" s="1103"/>
      <c r="J1413" s="1103" t="str">
        <f>IF('statement of marks'!FC103="","",'statement of marks'!FC103)</f>
        <v/>
      </c>
      <c r="K1413" s="1103"/>
      <c r="L1413" s="1103"/>
      <c r="M1413" s="1103" t="str">
        <f>IF('statement of marks'!FB103="","",'statement of marks'!FB103)</f>
        <v/>
      </c>
      <c r="N1413" s="1103"/>
      <c r="O1413" s="1103"/>
      <c r="P1413" s="284"/>
      <c r="Q1413" s="1126"/>
      <c r="R1413" s="1126"/>
      <c r="S1413" s="291"/>
      <c r="T1413" s="1112" t="str">
        <f>IF('statement of marks'!$EZ$3="","",'statement of marks'!$EZ$3)</f>
        <v>dyk f'k{kk</v>
      </c>
      <c r="U1413" s="1113"/>
      <c r="V1413" s="1103" t="str">
        <f>IF('statement of marks'!EZ104="","",'statement of marks'!EZ104)</f>
        <v/>
      </c>
      <c r="W1413" s="1103"/>
      <c r="X1413" s="1103"/>
      <c r="Y1413" s="1103" t="str">
        <f>IF('statement of marks'!FA104="","",'statement of marks'!FA104)</f>
        <v/>
      </c>
      <c r="Z1413" s="1103"/>
      <c r="AA1413" s="1103"/>
      <c r="AB1413" s="1103" t="str">
        <f>IF('statement of marks'!FC104="","",'statement of marks'!FC104)</f>
        <v/>
      </c>
      <c r="AC1413" s="1103"/>
      <c r="AD1413" s="1103"/>
      <c r="AE1413" s="1103" t="str">
        <f>IF('statement of marks'!FB104="","",'statement of marks'!FB104)</f>
        <v/>
      </c>
      <c r="AF1413" s="1103"/>
      <c r="AG1413" s="1103"/>
      <c r="AH1413" s="284"/>
    </row>
    <row r="1414" spans="1:34" ht="19" customHeight="1">
      <c r="A1414" s="291"/>
      <c r="B1414" s="1109" t="str">
        <f>IF('statement of marks'!$FJ$3="","",'statement of marks'!$FJ$3)</f>
        <v>LokLF; ,oe~ 'kkjhfjd f'k{kk</v>
      </c>
      <c r="C1414" s="1110"/>
      <c r="D1414" s="1103" t="str">
        <f>IF('statement of marks'!FJ103="","",'statement of marks'!FJ103)</f>
        <v/>
      </c>
      <c r="E1414" s="1103"/>
      <c r="F1414" s="1103"/>
      <c r="G1414" s="1103" t="str">
        <f>IF('statement of marks'!FK103="","",'statement of marks'!FK103)</f>
        <v/>
      </c>
      <c r="H1414" s="1103"/>
      <c r="I1414" s="1103"/>
      <c r="J1414" s="1103" t="str">
        <f>IF('statement of marks'!FM103="","",'statement of marks'!FM103)</f>
        <v/>
      </c>
      <c r="K1414" s="1103"/>
      <c r="L1414" s="1103"/>
      <c r="M1414" s="1103" t="str">
        <f>IF('statement of marks'!FL103="","",'statement of marks'!FL103)</f>
        <v/>
      </c>
      <c r="N1414" s="1103"/>
      <c r="O1414" s="1103"/>
      <c r="P1414" s="284"/>
      <c r="Q1414" s="1126"/>
      <c r="R1414" s="1126"/>
      <c r="S1414" s="291"/>
      <c r="T1414" s="1109" t="str">
        <f>IF('statement of marks'!$FJ$3="","",'statement of marks'!$FJ$3)</f>
        <v>LokLF; ,oe~ 'kkjhfjd f'k{kk</v>
      </c>
      <c r="U1414" s="1110"/>
      <c r="V1414" s="1103" t="str">
        <f>IF('statement of marks'!FJ104="","",'statement of marks'!FJ104)</f>
        <v/>
      </c>
      <c r="W1414" s="1103"/>
      <c r="X1414" s="1103"/>
      <c r="Y1414" s="1103" t="str">
        <f>IF('statement of marks'!FK104="","",'statement of marks'!FK104)</f>
        <v/>
      </c>
      <c r="Z1414" s="1103"/>
      <c r="AA1414" s="1103"/>
      <c r="AB1414" s="1103" t="str">
        <f>IF('statement of marks'!FM104="","",'statement of marks'!FM104)</f>
        <v/>
      </c>
      <c r="AC1414" s="1103"/>
      <c r="AD1414" s="1103"/>
      <c r="AE1414" s="1103" t="str">
        <f>IF('statement of marks'!FL104="","",'statement of marks'!FL104)</f>
        <v/>
      </c>
      <c r="AF1414" s="1103"/>
      <c r="AG1414" s="1103"/>
      <c r="AH1414" s="284"/>
    </row>
    <row r="1415" spans="1:34" ht="19" customHeight="1">
      <c r="A1415" s="291"/>
      <c r="B1415" s="1104" t="s">
        <v>273</v>
      </c>
      <c r="C1415" s="1105"/>
      <c r="D1415" s="1081" t="str">
        <f>details!$DZ$3</f>
        <v>vxLr rd</v>
      </c>
      <c r="E1415" s="1081"/>
      <c r="F1415" s="1081"/>
      <c r="G1415" s="1081" t="str">
        <f>details!$ED$3</f>
        <v>vDVwcj rd</v>
      </c>
      <c r="H1415" s="1081"/>
      <c r="I1415" s="1081"/>
      <c r="J1415" s="1081" t="str">
        <f>details!$EL$3</f>
        <v>Qjojh rd</v>
      </c>
      <c r="K1415" s="1081"/>
      <c r="L1415" s="1081"/>
      <c r="M1415" s="1081" t="str">
        <f>details!$EH$3</f>
        <v>fnlEcj rd</v>
      </c>
      <c r="N1415" s="1081"/>
      <c r="O1415" s="1081"/>
      <c r="P1415" s="284"/>
      <c r="Q1415" s="1126"/>
      <c r="R1415" s="1126"/>
      <c r="S1415" s="291"/>
      <c r="T1415" s="1104" t="s">
        <v>273</v>
      </c>
      <c r="U1415" s="1105"/>
      <c r="V1415" s="1106" t="str">
        <f>details!$DZ$3</f>
        <v>vxLr rd</v>
      </c>
      <c r="W1415" s="1107"/>
      <c r="X1415" s="1108"/>
      <c r="Y1415" s="1106" t="str">
        <f>details!$ED$3</f>
        <v>vDVwcj rd</v>
      </c>
      <c r="Z1415" s="1107"/>
      <c r="AA1415" s="1108"/>
      <c r="AB1415" s="1106" t="str">
        <f>details!$EL$3</f>
        <v>Qjojh rd</v>
      </c>
      <c r="AC1415" s="1107"/>
      <c r="AD1415" s="1108"/>
      <c r="AE1415" s="1106" t="str">
        <f>details!$EH$3</f>
        <v>fnlEcj rd</v>
      </c>
      <c r="AF1415" s="1107"/>
      <c r="AG1415" s="1108"/>
      <c r="AH1415" s="284"/>
    </row>
    <row r="1416" spans="1:34" ht="19" customHeight="1">
      <c r="A1416" s="291"/>
      <c r="B1416" s="1100" t="s">
        <v>99</v>
      </c>
      <c r="C1416" s="1101"/>
      <c r="D1416" s="1102" t="str">
        <f>IF(details!EA103="","",details!EA103)</f>
        <v/>
      </c>
      <c r="E1416" s="1102"/>
      <c r="F1416" s="1102"/>
      <c r="G1416" s="1102" t="str">
        <f>IF(details!EE103="","",details!EE103)</f>
        <v/>
      </c>
      <c r="H1416" s="1102"/>
      <c r="I1416" s="1102"/>
      <c r="J1416" s="1102" t="str">
        <f>IF(details!EM103="","",details!EM103)</f>
        <v/>
      </c>
      <c r="K1416" s="1102"/>
      <c r="L1416" s="1102"/>
      <c r="M1416" s="1102" t="str">
        <f>IF(details!EI103="","",details!EI103)</f>
        <v/>
      </c>
      <c r="N1416" s="1102"/>
      <c r="O1416" s="1102"/>
      <c r="P1416" s="295"/>
      <c r="Q1416" s="1126"/>
      <c r="R1416" s="1126"/>
      <c r="S1416" s="291"/>
      <c r="T1416" s="1100" t="s">
        <v>99</v>
      </c>
      <c r="U1416" s="1101"/>
      <c r="V1416" s="1091" t="str">
        <f>IF(details!EA104="","",details!EA104)</f>
        <v/>
      </c>
      <c r="W1416" s="1092"/>
      <c r="X1416" s="1093"/>
      <c r="Y1416" s="1091" t="str">
        <f>IF(details!EE104="","",details!EE104)</f>
        <v/>
      </c>
      <c r="Z1416" s="1092"/>
      <c r="AA1416" s="1093"/>
      <c r="AB1416" s="1091" t="str">
        <f>IF(details!EM104="","",details!EM104)</f>
        <v/>
      </c>
      <c r="AC1416" s="1092"/>
      <c r="AD1416" s="1093"/>
      <c r="AE1416" s="1091" t="str">
        <f>IF(details!EI104="","",details!EI104)</f>
        <v/>
      </c>
      <c r="AF1416" s="1092"/>
      <c r="AG1416" s="1093"/>
      <c r="AH1416" s="285"/>
    </row>
    <row r="1417" spans="1:34" ht="19" customHeight="1">
      <c r="A1417" s="292"/>
      <c r="B1417" s="1094" t="s">
        <v>15</v>
      </c>
      <c r="C1417" s="1095"/>
      <c r="D1417" s="1096" t="str">
        <f>IF(details!DZ103="","",details!DZ103)</f>
        <v/>
      </c>
      <c r="E1417" s="1096"/>
      <c r="F1417" s="1096"/>
      <c r="G1417" s="1096" t="str">
        <f>IF(details!ED103="","",details!ED103)</f>
        <v/>
      </c>
      <c r="H1417" s="1096"/>
      <c r="I1417" s="1096"/>
      <c r="J1417" s="1096" t="str">
        <f>IF(details!EL103="","",details!EL103)</f>
        <v/>
      </c>
      <c r="K1417" s="1096"/>
      <c r="L1417" s="1096"/>
      <c r="M1417" s="1096" t="str">
        <f>IF(details!EH103="","",details!EH103)</f>
        <v/>
      </c>
      <c r="N1417" s="1096"/>
      <c r="O1417" s="1096"/>
      <c r="P1417" s="296"/>
      <c r="Q1417" s="1126"/>
      <c r="R1417" s="1126"/>
      <c r="S1417" s="292"/>
      <c r="T1417" s="1094" t="s">
        <v>15</v>
      </c>
      <c r="U1417" s="1095"/>
      <c r="V1417" s="1097" t="str">
        <f>IF(details!DZ104="","",details!DZ104)</f>
        <v/>
      </c>
      <c r="W1417" s="1098"/>
      <c r="X1417" s="1099"/>
      <c r="Y1417" s="1097" t="str">
        <f>IF(details!ED104="","",details!ED104)</f>
        <v/>
      </c>
      <c r="Z1417" s="1098"/>
      <c r="AA1417" s="1099"/>
      <c r="AB1417" s="1097" t="str">
        <f>IF(details!EL104="","",details!EL104)</f>
        <v/>
      </c>
      <c r="AC1417" s="1098"/>
      <c r="AD1417" s="1099"/>
      <c r="AE1417" s="1097" t="str">
        <f>IF(details!EH104="","",details!EH104)</f>
        <v/>
      </c>
      <c r="AF1417" s="1098"/>
      <c r="AG1417" s="1099"/>
      <c r="AH1417" s="286"/>
    </row>
    <row r="1418" spans="1:34" ht="19" customHeight="1">
      <c r="A1418" s="291"/>
      <c r="B1418" s="1089" t="s">
        <v>100</v>
      </c>
      <c r="C1418" s="1090"/>
      <c r="D1418" s="1081"/>
      <c r="E1418" s="1081"/>
      <c r="F1418" s="1081"/>
      <c r="G1418" s="1081"/>
      <c r="H1418" s="1081"/>
      <c r="I1418" s="1081"/>
      <c r="J1418" s="1081"/>
      <c r="K1418" s="1081"/>
      <c r="L1418" s="1081"/>
      <c r="M1418" s="1081"/>
      <c r="N1418" s="1081"/>
      <c r="O1418" s="1081"/>
      <c r="P1418" s="287"/>
      <c r="Q1418" s="1126"/>
      <c r="R1418" s="1126"/>
      <c r="S1418" s="291"/>
      <c r="T1418" s="1089" t="s">
        <v>100</v>
      </c>
      <c r="U1418" s="1090"/>
      <c r="V1418" s="1081"/>
      <c r="W1418" s="1081"/>
      <c r="X1418" s="1081"/>
      <c r="Y1418" s="1081"/>
      <c r="Z1418" s="1081"/>
      <c r="AA1418" s="1081"/>
      <c r="AB1418" s="1081"/>
      <c r="AC1418" s="1081"/>
      <c r="AD1418" s="1081"/>
      <c r="AE1418" s="1081"/>
      <c r="AF1418" s="1081"/>
      <c r="AG1418" s="1081"/>
      <c r="AH1418" s="287"/>
    </row>
    <row r="1419" spans="1:34" ht="19" customHeight="1">
      <c r="A1419" s="291"/>
      <c r="B1419" s="1087" t="s">
        <v>80</v>
      </c>
      <c r="C1419" s="1088"/>
      <c r="D1419" s="1081"/>
      <c r="E1419" s="1081"/>
      <c r="F1419" s="1081"/>
      <c r="G1419" s="1081"/>
      <c r="H1419" s="1081"/>
      <c r="I1419" s="1081"/>
      <c r="J1419" s="1081"/>
      <c r="K1419" s="1081"/>
      <c r="L1419" s="1081"/>
      <c r="M1419" s="1081"/>
      <c r="N1419" s="1081"/>
      <c r="O1419" s="1081"/>
      <c r="P1419" s="287"/>
      <c r="Q1419" s="1126"/>
      <c r="R1419" s="1126"/>
      <c r="S1419" s="291"/>
      <c r="T1419" s="1087" t="s">
        <v>80</v>
      </c>
      <c r="U1419" s="1088"/>
      <c r="V1419" s="1081"/>
      <c r="W1419" s="1081"/>
      <c r="X1419" s="1081"/>
      <c r="Y1419" s="1081"/>
      <c r="Z1419" s="1081"/>
      <c r="AA1419" s="1081"/>
      <c r="AB1419" s="1081"/>
      <c r="AC1419" s="1081"/>
      <c r="AD1419" s="1081"/>
      <c r="AE1419" s="1081"/>
      <c r="AF1419" s="1081"/>
      <c r="AG1419" s="1081"/>
      <c r="AH1419" s="287"/>
    </row>
    <row r="1420" spans="1:34" ht="19" customHeight="1">
      <c r="A1420" s="291"/>
      <c r="B1420" s="1085" t="s">
        <v>101</v>
      </c>
      <c r="C1420" s="1086"/>
      <c r="D1420" s="1081"/>
      <c r="E1420" s="1081"/>
      <c r="F1420" s="1081"/>
      <c r="G1420" s="1081"/>
      <c r="H1420" s="1081"/>
      <c r="I1420" s="1081"/>
      <c r="J1420" s="1081"/>
      <c r="K1420" s="1081"/>
      <c r="L1420" s="1081"/>
      <c r="M1420" s="1081"/>
      <c r="N1420" s="1081"/>
      <c r="O1420" s="1081"/>
      <c r="P1420" s="287"/>
      <c r="Q1420" s="1126"/>
      <c r="R1420" s="1126"/>
      <c r="S1420" s="291"/>
      <c r="T1420" s="1085" t="s">
        <v>101</v>
      </c>
      <c r="U1420" s="1086"/>
      <c r="V1420" s="1081"/>
      <c r="W1420" s="1081"/>
      <c r="X1420" s="1081"/>
      <c r="Y1420" s="1081"/>
      <c r="Z1420" s="1081"/>
      <c r="AA1420" s="1081"/>
      <c r="AB1420" s="1081"/>
      <c r="AC1420" s="1081"/>
      <c r="AD1420" s="1081"/>
      <c r="AE1420" s="1081"/>
      <c r="AF1420" s="1081"/>
      <c r="AG1420" s="1081"/>
      <c r="AH1420" s="287"/>
    </row>
    <row r="1421" spans="1:34" ht="19" customHeight="1" thickBot="1">
      <c r="A1421" s="293"/>
      <c r="B1421" s="1082" t="s">
        <v>102</v>
      </c>
      <c r="C1421" s="1083"/>
      <c r="D1421" s="1084"/>
      <c r="E1421" s="1084"/>
      <c r="F1421" s="1084"/>
      <c r="G1421" s="1084"/>
      <c r="H1421" s="1084"/>
      <c r="I1421" s="1084"/>
      <c r="J1421" s="1084"/>
      <c r="K1421" s="1084"/>
      <c r="L1421" s="1084"/>
      <c r="M1421" s="1084"/>
      <c r="N1421" s="1084"/>
      <c r="O1421" s="1084"/>
      <c r="P1421" s="288"/>
      <c r="Q1421" s="1126"/>
      <c r="R1421" s="1126"/>
      <c r="S1421" s="293"/>
      <c r="T1421" s="1082" t="s">
        <v>102</v>
      </c>
      <c r="U1421" s="1083"/>
      <c r="V1421" s="1084"/>
      <c r="W1421" s="1084"/>
      <c r="X1421" s="1084"/>
      <c r="Y1421" s="1084"/>
      <c r="Z1421" s="1084"/>
      <c r="AA1421" s="1084"/>
      <c r="AB1421" s="1084"/>
      <c r="AC1421" s="1084"/>
      <c r="AD1421" s="1084"/>
      <c r="AE1421" s="1084"/>
      <c r="AF1421" s="1084"/>
      <c r="AG1421" s="1084"/>
      <c r="AH1421" s="288"/>
    </row>
    <row r="1422" spans="1:34" ht="19" customHeight="1">
      <c r="A1422" s="290"/>
      <c r="B1422" s="1123" t="s">
        <v>47</v>
      </c>
      <c r="C1422" s="1124"/>
      <c r="D1422" s="1124"/>
      <c r="E1422" s="1124"/>
      <c r="F1422" s="1124"/>
      <c r="G1422" s="1124"/>
      <c r="H1422" s="1124"/>
      <c r="I1422" s="1124"/>
      <c r="J1422" s="1124"/>
      <c r="K1422" s="1124"/>
      <c r="L1422" s="1124"/>
      <c r="M1422" s="1124"/>
      <c r="N1422" s="1124"/>
      <c r="O1422" s="1124"/>
      <c r="P1422" s="1125"/>
      <c r="Q1422" s="1126"/>
      <c r="R1422" s="1126"/>
      <c r="S1422" s="290"/>
      <c r="T1422" s="1123" t="s">
        <v>47</v>
      </c>
      <c r="U1422" s="1124"/>
      <c r="V1422" s="1124"/>
      <c r="W1422" s="1124"/>
      <c r="X1422" s="1124"/>
      <c r="Y1422" s="1124"/>
      <c r="Z1422" s="1124"/>
      <c r="AA1422" s="1124"/>
      <c r="AB1422" s="1124"/>
      <c r="AC1422" s="1124"/>
      <c r="AD1422" s="1124"/>
      <c r="AE1422" s="1124"/>
      <c r="AF1422" s="1124"/>
      <c r="AG1422" s="1124"/>
      <c r="AH1422" s="1125"/>
    </row>
    <row r="1423" spans="1:34" ht="19" customHeight="1">
      <c r="A1423" s="1127"/>
      <c r="B1423" s="1128" t="str">
        <f>'statement of marks'!$A$1</f>
        <v>jk- ck- ek/;fed fo|ky; uohu] fuEckgsM+k</v>
      </c>
      <c r="C1423" s="1129"/>
      <c r="D1423" s="1129"/>
      <c r="E1423" s="1129"/>
      <c r="F1423" s="1129"/>
      <c r="G1423" s="1129"/>
      <c r="H1423" s="1129"/>
      <c r="I1423" s="1129"/>
      <c r="J1423" s="1129"/>
      <c r="K1423" s="1129"/>
      <c r="L1423" s="1129"/>
      <c r="M1423" s="1129"/>
      <c r="N1423" s="1129"/>
      <c r="O1423" s="1129"/>
      <c r="P1423" s="1130"/>
      <c r="Q1423" s="1126"/>
      <c r="R1423" s="1126"/>
      <c r="S1423" s="1127"/>
      <c r="T1423" s="1128" t="str">
        <f>'statement of marks'!$A$1</f>
        <v>jk- ck- ek/;fed fo|ky; uohu] fuEckgsM+k</v>
      </c>
      <c r="U1423" s="1129"/>
      <c r="V1423" s="1129"/>
      <c r="W1423" s="1129"/>
      <c r="X1423" s="1129"/>
      <c r="Y1423" s="1129"/>
      <c r="Z1423" s="1129"/>
      <c r="AA1423" s="1129"/>
      <c r="AB1423" s="1129"/>
      <c r="AC1423" s="1129"/>
      <c r="AD1423" s="1129"/>
      <c r="AE1423" s="1129"/>
      <c r="AF1423" s="1129"/>
      <c r="AG1423" s="1129"/>
      <c r="AH1423" s="1130"/>
    </row>
    <row r="1424" spans="1:34" ht="19" customHeight="1">
      <c r="A1424" s="1127"/>
      <c r="B1424" s="1128"/>
      <c r="C1424" s="1129"/>
      <c r="D1424" s="1129"/>
      <c r="E1424" s="1129"/>
      <c r="F1424" s="1129"/>
      <c r="G1424" s="1129"/>
      <c r="H1424" s="1129"/>
      <c r="I1424" s="1129"/>
      <c r="J1424" s="1129"/>
      <c r="K1424" s="1129"/>
      <c r="L1424" s="1129"/>
      <c r="M1424" s="1129"/>
      <c r="N1424" s="1129"/>
      <c r="O1424" s="1129"/>
      <c r="P1424" s="1130"/>
      <c r="Q1424" s="1126"/>
      <c r="R1424" s="1126"/>
      <c r="S1424" s="1127"/>
      <c r="T1424" s="1128"/>
      <c r="U1424" s="1129"/>
      <c r="V1424" s="1129"/>
      <c r="W1424" s="1129"/>
      <c r="X1424" s="1129"/>
      <c r="Y1424" s="1129"/>
      <c r="Z1424" s="1129"/>
      <c r="AA1424" s="1129"/>
      <c r="AB1424" s="1129"/>
      <c r="AC1424" s="1129"/>
      <c r="AD1424" s="1129"/>
      <c r="AE1424" s="1129"/>
      <c r="AF1424" s="1129"/>
      <c r="AG1424" s="1129"/>
      <c r="AH1424" s="1130"/>
    </row>
    <row r="1425" spans="1:34" ht="19" customHeight="1">
      <c r="A1425" s="291"/>
      <c r="B1425" s="1131" t="s">
        <v>96</v>
      </c>
      <c r="C1425" s="1132"/>
      <c r="D1425" s="1119" t="str">
        <f>'statement of marks'!$H$3</f>
        <v>2015-16</v>
      </c>
      <c r="E1425" s="1119"/>
      <c r="F1425" s="1119"/>
      <c r="G1425" s="1119"/>
      <c r="H1425" s="1119"/>
      <c r="I1425" s="1119"/>
      <c r="J1425" s="1119"/>
      <c r="K1425" s="1119"/>
      <c r="L1425" s="1119"/>
      <c r="M1425" s="1119"/>
      <c r="N1425" s="1119"/>
      <c r="O1425" s="1119"/>
      <c r="P1425" s="1120"/>
      <c r="Q1425" s="1126"/>
      <c r="R1425" s="1126"/>
      <c r="S1425" s="291"/>
      <c r="T1425" s="1131" t="s">
        <v>96</v>
      </c>
      <c r="U1425" s="1132"/>
      <c r="V1425" s="1119" t="str">
        <f>'statement of marks'!$H$3</f>
        <v>2015-16</v>
      </c>
      <c r="W1425" s="1119"/>
      <c r="X1425" s="1119"/>
      <c r="Y1425" s="1119"/>
      <c r="Z1425" s="1119"/>
      <c r="AA1425" s="1119"/>
      <c r="AB1425" s="1119"/>
      <c r="AC1425" s="1119"/>
      <c r="AD1425" s="1119"/>
      <c r="AE1425" s="1119"/>
      <c r="AF1425" s="1119"/>
      <c r="AG1425" s="1119"/>
      <c r="AH1425" s="1120"/>
    </row>
    <row r="1426" spans="1:34" ht="19" customHeight="1">
      <c r="A1426" s="291"/>
      <c r="B1426" s="1114" t="s">
        <v>218</v>
      </c>
      <c r="C1426" s="1115"/>
      <c r="D1426" s="1115" t="str">
        <f>IF('statement of marks'!J105="","",'statement of marks'!J105)</f>
        <v/>
      </c>
      <c r="E1426" s="1115"/>
      <c r="F1426" s="1115"/>
      <c r="G1426" s="1115"/>
      <c r="H1426" s="1115"/>
      <c r="I1426" s="1115"/>
      <c r="J1426" s="1115"/>
      <c r="K1426" s="1115"/>
      <c r="L1426" s="1115"/>
      <c r="M1426" s="1115"/>
      <c r="N1426" s="1115"/>
      <c r="O1426" s="1115"/>
      <c r="P1426" s="1133"/>
      <c r="Q1426" s="1126"/>
      <c r="R1426" s="1126"/>
      <c r="S1426" s="291"/>
      <c r="T1426" s="1114" t="s">
        <v>218</v>
      </c>
      <c r="U1426" s="1115"/>
      <c r="V1426" s="1115" t="str">
        <f>IF('statement of marks'!J106="","",'statement of marks'!J106)</f>
        <v/>
      </c>
      <c r="W1426" s="1115"/>
      <c r="X1426" s="1115"/>
      <c r="Y1426" s="1115"/>
      <c r="Z1426" s="1115"/>
      <c r="AA1426" s="1115"/>
      <c r="AB1426" s="1115"/>
      <c r="AC1426" s="1115"/>
      <c r="AD1426" s="1115"/>
      <c r="AE1426" s="1115"/>
      <c r="AF1426" s="1115"/>
      <c r="AG1426" s="1115"/>
      <c r="AH1426" s="1133"/>
    </row>
    <row r="1427" spans="1:34" ht="19" customHeight="1">
      <c r="A1427" s="291"/>
      <c r="B1427" s="1114" t="s">
        <v>219</v>
      </c>
      <c r="C1427" s="1115"/>
      <c r="D1427" s="1115" t="str">
        <f>IF('statement of marks'!K105="","",'statement of marks'!K105)</f>
        <v/>
      </c>
      <c r="E1427" s="1115"/>
      <c r="F1427" s="1115"/>
      <c r="G1427" s="1115"/>
      <c r="H1427" s="1115"/>
      <c r="I1427" s="1115"/>
      <c r="J1427" s="1115"/>
      <c r="K1427" s="1115"/>
      <c r="L1427" s="1115"/>
      <c r="M1427" s="1115"/>
      <c r="N1427" s="1115"/>
      <c r="O1427" s="1115"/>
      <c r="P1427" s="1133"/>
      <c r="Q1427" s="1126"/>
      <c r="R1427" s="1126"/>
      <c r="S1427" s="291"/>
      <c r="T1427" s="1114" t="s">
        <v>219</v>
      </c>
      <c r="U1427" s="1115"/>
      <c r="V1427" s="1115" t="str">
        <f>IF('statement of marks'!K106="","",'statement of marks'!K106)</f>
        <v/>
      </c>
      <c r="W1427" s="1115"/>
      <c r="X1427" s="1115"/>
      <c r="Y1427" s="1115"/>
      <c r="Z1427" s="1115"/>
      <c r="AA1427" s="1115"/>
      <c r="AB1427" s="1115"/>
      <c r="AC1427" s="1115"/>
      <c r="AD1427" s="1115"/>
      <c r="AE1427" s="1115"/>
      <c r="AF1427" s="1115"/>
      <c r="AG1427" s="1115"/>
      <c r="AH1427" s="1133"/>
    </row>
    <row r="1428" spans="1:34" ht="19" customHeight="1">
      <c r="A1428" s="291"/>
      <c r="B1428" s="1114" t="s">
        <v>220</v>
      </c>
      <c r="C1428" s="1115"/>
      <c r="D1428" s="1115" t="str">
        <f>IF('statement of marks'!L105="","",'statement of marks'!L105)</f>
        <v/>
      </c>
      <c r="E1428" s="1115"/>
      <c r="F1428" s="1115"/>
      <c r="G1428" s="1115"/>
      <c r="H1428" s="1115"/>
      <c r="I1428" s="1115"/>
      <c r="J1428" s="1115"/>
      <c r="K1428" s="1115"/>
      <c r="L1428" s="1115"/>
      <c r="M1428" s="1115"/>
      <c r="N1428" s="1115"/>
      <c r="O1428" s="1115"/>
      <c r="P1428" s="1133"/>
      <c r="Q1428" s="1126"/>
      <c r="R1428" s="1126"/>
      <c r="S1428" s="291"/>
      <c r="T1428" s="1114" t="s">
        <v>220</v>
      </c>
      <c r="U1428" s="1115"/>
      <c r="V1428" s="1115" t="str">
        <f>IF('statement of marks'!L106="","",'statement of marks'!L106)</f>
        <v/>
      </c>
      <c r="W1428" s="1115"/>
      <c r="X1428" s="1115"/>
      <c r="Y1428" s="1115"/>
      <c r="Z1428" s="1115"/>
      <c r="AA1428" s="1115"/>
      <c r="AB1428" s="1115"/>
      <c r="AC1428" s="1115"/>
      <c r="AD1428" s="1115"/>
      <c r="AE1428" s="1115"/>
      <c r="AF1428" s="1115"/>
      <c r="AG1428" s="1115"/>
      <c r="AH1428" s="1133"/>
    </row>
    <row r="1429" spans="1:34" ht="19" customHeight="1">
      <c r="A1429" s="291"/>
      <c r="B1429" s="1114" t="s">
        <v>221</v>
      </c>
      <c r="C1429" s="1115"/>
      <c r="D1429" s="1119" t="str">
        <f>'statement of marks'!$G$3</f>
        <v>6 A</v>
      </c>
      <c r="E1429" s="1119"/>
      <c r="F1429" s="1119"/>
      <c r="G1429" s="1119"/>
      <c r="H1429" s="1115" t="s">
        <v>9</v>
      </c>
      <c r="I1429" s="1115"/>
      <c r="J1429" s="1115"/>
      <c r="K1429" s="1115"/>
      <c r="L1429" s="1115"/>
      <c r="M1429" s="1119" t="str">
        <f>IF('statement of marks'!D105="","",'statement of marks'!D105)</f>
        <v/>
      </c>
      <c r="N1429" s="1119"/>
      <c r="O1429" s="1119"/>
      <c r="P1429" s="1120"/>
      <c r="Q1429" s="1126"/>
      <c r="R1429" s="1126"/>
      <c r="S1429" s="291"/>
      <c r="T1429" s="1114" t="s">
        <v>221</v>
      </c>
      <c r="U1429" s="1115"/>
      <c r="V1429" s="1119" t="str">
        <f>'statement of marks'!$G$3</f>
        <v>6 A</v>
      </c>
      <c r="W1429" s="1119"/>
      <c r="X1429" s="1119"/>
      <c r="Y1429" s="1119"/>
      <c r="Z1429" s="1115" t="s">
        <v>9</v>
      </c>
      <c r="AA1429" s="1115"/>
      <c r="AB1429" s="1115"/>
      <c r="AC1429" s="1115"/>
      <c r="AD1429" s="1115"/>
      <c r="AE1429" s="1119" t="str">
        <f>IF('statement of marks'!D106="","",'statement of marks'!D106)</f>
        <v/>
      </c>
      <c r="AF1429" s="1119"/>
      <c r="AG1429" s="1119"/>
      <c r="AH1429" s="1120"/>
    </row>
    <row r="1430" spans="1:34" ht="19" customHeight="1">
      <c r="A1430" s="291"/>
      <c r="B1430" s="1114" t="s">
        <v>222</v>
      </c>
      <c r="C1430" s="1115"/>
      <c r="D1430" s="1119" t="str">
        <f>IF('statement of marks'!F105="","",'statement of marks'!F105)</f>
        <v/>
      </c>
      <c r="E1430" s="1119"/>
      <c r="F1430" s="1119"/>
      <c r="G1430" s="1119"/>
      <c r="H1430" s="1115" t="s">
        <v>0</v>
      </c>
      <c r="I1430" s="1115"/>
      <c r="J1430" s="1115"/>
      <c r="K1430" s="1115"/>
      <c r="L1430" s="1115"/>
      <c r="M1430" s="1121" t="str">
        <f>IF('statement of marks'!H105="","",'statement of marks'!H105)</f>
        <v/>
      </c>
      <c r="N1430" s="1121"/>
      <c r="O1430" s="1121"/>
      <c r="P1430" s="1122"/>
      <c r="Q1430" s="1126"/>
      <c r="R1430" s="1126"/>
      <c r="S1430" s="291"/>
      <c r="T1430" s="1114" t="s">
        <v>222</v>
      </c>
      <c r="U1430" s="1115"/>
      <c r="V1430" s="1119" t="str">
        <f>IF('statement of marks'!F106="","",'statement of marks'!F106)</f>
        <v/>
      </c>
      <c r="W1430" s="1119"/>
      <c r="X1430" s="1119"/>
      <c r="Y1430" s="1119"/>
      <c r="Z1430" s="1115" t="s">
        <v>0</v>
      </c>
      <c r="AA1430" s="1115"/>
      <c r="AB1430" s="1115"/>
      <c r="AC1430" s="1115"/>
      <c r="AD1430" s="1115"/>
      <c r="AE1430" s="1121" t="str">
        <f>IF('statement of marks'!H106="","",'statement of marks'!H106)</f>
        <v/>
      </c>
      <c r="AF1430" s="1121"/>
      <c r="AG1430" s="1121"/>
      <c r="AH1430" s="1122"/>
    </row>
    <row r="1431" spans="1:34" ht="19" customHeight="1">
      <c r="A1431" s="291"/>
      <c r="B1431" s="289" t="s">
        <v>28</v>
      </c>
      <c r="C1431" s="279" t="s">
        <v>97</v>
      </c>
      <c r="D1431" s="1111" t="s">
        <v>1</v>
      </c>
      <c r="E1431" s="1111"/>
      <c r="F1431" s="1111"/>
      <c r="G1431" s="1111" t="s">
        <v>21</v>
      </c>
      <c r="H1431" s="1111"/>
      <c r="I1431" s="1111"/>
      <c r="J1431" s="1111" t="s">
        <v>68</v>
      </c>
      <c r="K1431" s="1111"/>
      <c r="L1431" s="1111"/>
      <c r="M1431" s="1111" t="s">
        <v>98</v>
      </c>
      <c r="N1431" s="1111"/>
      <c r="O1431" s="1111"/>
      <c r="P1431" s="280" t="s">
        <v>278</v>
      </c>
      <c r="Q1431" s="1126"/>
      <c r="R1431" s="1126"/>
      <c r="S1431" s="291"/>
      <c r="T1431" s="289" t="s">
        <v>28</v>
      </c>
      <c r="U1431" s="279" t="s">
        <v>97</v>
      </c>
      <c r="V1431" s="1111" t="s">
        <v>1</v>
      </c>
      <c r="W1431" s="1111"/>
      <c r="X1431" s="1111"/>
      <c r="Y1431" s="1111" t="s">
        <v>21</v>
      </c>
      <c r="Z1431" s="1111"/>
      <c r="AA1431" s="1111"/>
      <c r="AB1431" s="1111" t="s">
        <v>68</v>
      </c>
      <c r="AC1431" s="1111"/>
      <c r="AD1431" s="1111"/>
      <c r="AE1431" s="1111" t="s">
        <v>98</v>
      </c>
      <c r="AF1431" s="1111"/>
      <c r="AG1431" s="1111"/>
      <c r="AH1431" s="280" t="s">
        <v>278</v>
      </c>
    </row>
    <row r="1432" spans="1:34" ht="19" customHeight="1">
      <c r="A1432" s="291"/>
      <c r="B1432" s="1104" t="s">
        <v>3</v>
      </c>
      <c r="C1432" s="1105"/>
      <c r="D1432" s="312">
        <f>IF('statement of marks'!M$6="","",'statement of marks'!M$6)</f>
        <v>5</v>
      </c>
      <c r="E1432" s="312">
        <f>IF('statement of marks'!N$6="","",'statement of marks'!N$6)</f>
        <v>5</v>
      </c>
      <c r="F1432" s="312">
        <f>IF('statement of marks'!O$6="","",'statement of marks'!O$6)</f>
        <v>10</v>
      </c>
      <c r="G1432" s="312">
        <f>IF('statement of marks'!P$6="","",'statement of marks'!P$6)</f>
        <v>5</v>
      </c>
      <c r="H1432" s="312">
        <f>IF('statement of marks'!Q$6="","",'statement of marks'!Q$6)</f>
        <v>5</v>
      </c>
      <c r="I1432" s="312">
        <f>IF('statement of marks'!R$6="","",'statement of marks'!R$6)</f>
        <v>10</v>
      </c>
      <c r="J1432" s="312">
        <f>IF('statement of marks'!S$6="","",'statement of marks'!S$6)</f>
        <v>5</v>
      </c>
      <c r="K1432" s="312">
        <f>IF('statement of marks'!T$6="","",'statement of marks'!T$6)</f>
        <v>5</v>
      </c>
      <c r="L1432" s="312">
        <f>IF('statement of marks'!U$6="","",'statement of marks'!U$6)</f>
        <v>10</v>
      </c>
      <c r="M1432" s="312">
        <f>IF('statement of marks'!W$6="","",'statement of marks'!W$6)</f>
        <v>50</v>
      </c>
      <c r="N1432" s="312">
        <f>IF('statement of marks'!X$6="","",'statement of marks'!X$6)</f>
        <v>20</v>
      </c>
      <c r="O1432" s="312">
        <f>IF('statement of marks'!Y$6="","",'statement of marks'!Y$6)</f>
        <v>70</v>
      </c>
      <c r="P1432" s="281">
        <f>IF('statement of marks'!Z$6="","",'statement of marks'!Z$6)</f>
        <v>100</v>
      </c>
      <c r="Q1432" s="1126"/>
      <c r="R1432" s="1126"/>
      <c r="S1432" s="291"/>
      <c r="T1432" s="1104" t="s">
        <v>3</v>
      </c>
      <c r="U1432" s="1105"/>
      <c r="V1432" s="312">
        <f>IF('statement of marks'!M$6="","",'statement of marks'!M$6)</f>
        <v>5</v>
      </c>
      <c r="W1432" s="312">
        <f>IF('statement of marks'!N$6="","",'statement of marks'!N$6)</f>
        <v>5</v>
      </c>
      <c r="X1432" s="312">
        <f>IF('statement of marks'!O$6="","",'statement of marks'!O$6)</f>
        <v>10</v>
      </c>
      <c r="Y1432" s="312">
        <f>IF('statement of marks'!P$6="","",'statement of marks'!P$6)</f>
        <v>5</v>
      </c>
      <c r="Z1432" s="312">
        <f>IF('statement of marks'!Q$6="","",'statement of marks'!Q$6)</f>
        <v>5</v>
      </c>
      <c r="AA1432" s="312">
        <f>IF('statement of marks'!R$6="","",'statement of marks'!R$6)</f>
        <v>10</v>
      </c>
      <c r="AB1432" s="312">
        <f>IF('statement of marks'!S$6="","",'statement of marks'!S$6)</f>
        <v>5</v>
      </c>
      <c r="AC1432" s="312">
        <f>IF('statement of marks'!T$6="","",'statement of marks'!T$6)</f>
        <v>5</v>
      </c>
      <c r="AD1432" s="312">
        <f>IF('statement of marks'!U$6="","",'statement of marks'!U$6)</f>
        <v>10</v>
      </c>
      <c r="AE1432" s="312">
        <f>IF('statement of marks'!W$6="","",'statement of marks'!W$6)</f>
        <v>50</v>
      </c>
      <c r="AF1432" s="312">
        <f>IF('statement of marks'!X$6="","",'statement of marks'!X$6)</f>
        <v>20</v>
      </c>
      <c r="AG1432" s="312">
        <f>IF('statement of marks'!Y$6="","",'statement of marks'!Y$6)</f>
        <v>70</v>
      </c>
      <c r="AH1432" s="281">
        <f>IF('statement of marks'!Z$6="","",'statement of marks'!Z$6)</f>
        <v>100</v>
      </c>
    </row>
    <row r="1433" spans="1:34" ht="19" customHeight="1">
      <c r="A1433" s="291"/>
      <c r="B1433" s="1114" t="str">
        <f>IF('statement of marks'!$M$3="","",'statement of marks'!$M$3)</f>
        <v>fgUnh</v>
      </c>
      <c r="C1433" s="1115"/>
      <c r="D1433" s="277" t="str">
        <f>IF('statement of marks'!M105="","",'statement of marks'!M105)</f>
        <v/>
      </c>
      <c r="E1433" s="277" t="str">
        <f>IF('statement of marks'!N105="","",'statement of marks'!N105)</f>
        <v/>
      </c>
      <c r="F1433" s="275" t="str">
        <f>IF('statement of marks'!O105="","",'statement of marks'!O105)</f>
        <v/>
      </c>
      <c r="G1433" s="277" t="str">
        <f>IF('statement of marks'!P105="","",'statement of marks'!P105)</f>
        <v/>
      </c>
      <c r="H1433" s="277" t="str">
        <f>IF('statement of marks'!Q105="","",'statement of marks'!Q105)</f>
        <v/>
      </c>
      <c r="I1433" s="275" t="str">
        <f>IF('statement of marks'!R105="","",'statement of marks'!R105)</f>
        <v/>
      </c>
      <c r="J1433" s="277" t="str">
        <f>IF('statement of marks'!S105="","",'statement of marks'!S105)</f>
        <v/>
      </c>
      <c r="K1433" s="277" t="str">
        <f>IF('statement of marks'!T105="","",'statement of marks'!T105)</f>
        <v/>
      </c>
      <c r="L1433" s="275" t="str">
        <f>IF('statement of marks'!U105="","",'statement of marks'!U105)</f>
        <v/>
      </c>
      <c r="M1433" s="277" t="str">
        <f>IF('statement of marks'!W105="","",'statement of marks'!W105)</f>
        <v/>
      </c>
      <c r="N1433" s="277" t="str">
        <f>IF('statement of marks'!X105="","",'statement of marks'!X105)</f>
        <v/>
      </c>
      <c r="O1433" s="275" t="str">
        <f>IF('statement of marks'!Y105="","",'statement of marks'!Y105)</f>
        <v/>
      </c>
      <c r="P1433" s="281" t="str">
        <f>IF('statement of marks'!Z105="","",'statement of marks'!Z105)</f>
        <v/>
      </c>
      <c r="Q1433" s="1126"/>
      <c r="R1433" s="1126"/>
      <c r="S1433" s="291"/>
      <c r="T1433" s="1114" t="str">
        <f>IF('statement of marks'!$M$3="","",'statement of marks'!$M$3)</f>
        <v>fgUnh</v>
      </c>
      <c r="U1433" s="1115"/>
      <c r="V1433" s="277" t="str">
        <f>IF('statement of marks'!M106="","",'statement of marks'!M106)</f>
        <v/>
      </c>
      <c r="W1433" s="277" t="str">
        <f>IF('statement of marks'!N106="","",'statement of marks'!N106)</f>
        <v/>
      </c>
      <c r="X1433" s="275" t="str">
        <f>IF('statement of marks'!O106="","",'statement of marks'!O106)</f>
        <v/>
      </c>
      <c r="Y1433" s="277" t="str">
        <f>IF('statement of marks'!P106="","",'statement of marks'!P106)</f>
        <v/>
      </c>
      <c r="Z1433" s="277" t="str">
        <f>IF('statement of marks'!Q106="","",'statement of marks'!Q106)</f>
        <v/>
      </c>
      <c r="AA1433" s="275" t="str">
        <f>IF('statement of marks'!R106="","",'statement of marks'!R106)</f>
        <v/>
      </c>
      <c r="AB1433" s="277" t="str">
        <f>IF('statement of marks'!S106="","",'statement of marks'!S106)</f>
        <v/>
      </c>
      <c r="AC1433" s="277" t="str">
        <f>IF('statement of marks'!T106="","",'statement of marks'!T106)</f>
        <v/>
      </c>
      <c r="AD1433" s="275" t="str">
        <f>IF('statement of marks'!U106="","",'statement of marks'!U106)</f>
        <v/>
      </c>
      <c r="AE1433" s="277" t="str">
        <f>IF('statement of marks'!W106="","",'statement of marks'!W106)</f>
        <v/>
      </c>
      <c r="AF1433" s="277" t="str">
        <f>IF('statement of marks'!X106="","",'statement of marks'!X106)</f>
        <v/>
      </c>
      <c r="AG1433" s="275" t="str">
        <f>IF('statement of marks'!Y106="","",'statement of marks'!Y106)</f>
        <v/>
      </c>
      <c r="AH1433" s="281" t="str">
        <f>IF('statement of marks'!Z106="","",'statement of marks'!Z106)</f>
        <v/>
      </c>
    </row>
    <row r="1434" spans="1:34" ht="19" customHeight="1">
      <c r="A1434" s="291"/>
      <c r="B1434" s="1114" t="str">
        <f>IF('statement of marks'!$AI$3="","",'statement of marks'!$AI$3)</f>
        <v>vaxszth</v>
      </c>
      <c r="C1434" s="1115"/>
      <c r="D1434" s="277" t="str">
        <f>IF('statement of marks'!AI105="","",'statement of marks'!AI105)</f>
        <v/>
      </c>
      <c r="E1434" s="277" t="str">
        <f>IF('statement of marks'!AJ105="","",'statement of marks'!AJ105)</f>
        <v/>
      </c>
      <c r="F1434" s="275" t="str">
        <f>IF('statement of marks'!AK105="","",'statement of marks'!AK105)</f>
        <v/>
      </c>
      <c r="G1434" s="277" t="str">
        <f>IF('statement of marks'!AL105="","",'statement of marks'!AL105)</f>
        <v/>
      </c>
      <c r="H1434" s="277" t="str">
        <f>IF('statement of marks'!AM105="","",'statement of marks'!AM105)</f>
        <v/>
      </c>
      <c r="I1434" s="275" t="str">
        <f>IF('statement of marks'!AN105="","",'statement of marks'!AN105)</f>
        <v/>
      </c>
      <c r="J1434" s="277" t="str">
        <f>IF('statement of marks'!AO105="","",'statement of marks'!AO105)</f>
        <v/>
      </c>
      <c r="K1434" s="277" t="str">
        <f>IF('statement of marks'!AP105="","",'statement of marks'!AP105)</f>
        <v/>
      </c>
      <c r="L1434" s="275" t="str">
        <f>IF('statement of marks'!AQ105="","",'statement of marks'!AQ105)</f>
        <v/>
      </c>
      <c r="M1434" s="277" t="str">
        <f>IF('statement of marks'!AS105="","",'statement of marks'!AS105)</f>
        <v/>
      </c>
      <c r="N1434" s="277" t="str">
        <f>IF('statement of marks'!AT105="","",'statement of marks'!AT105)</f>
        <v/>
      </c>
      <c r="O1434" s="275" t="str">
        <f>IF('statement of marks'!AU105="","",'statement of marks'!AU105)</f>
        <v/>
      </c>
      <c r="P1434" s="281" t="str">
        <f>IF('statement of marks'!AV105="","",'statement of marks'!AV105)</f>
        <v/>
      </c>
      <c r="Q1434" s="1126"/>
      <c r="R1434" s="1126"/>
      <c r="S1434" s="291"/>
      <c r="T1434" s="1114" t="str">
        <f>IF('statement of marks'!$AI$3="","",'statement of marks'!$AI$3)</f>
        <v>vaxszth</v>
      </c>
      <c r="U1434" s="1115"/>
      <c r="V1434" s="277" t="str">
        <f>IF('statement of marks'!AI106="","",'statement of marks'!AI106)</f>
        <v/>
      </c>
      <c r="W1434" s="277" t="str">
        <f>IF('statement of marks'!AJ106="","",'statement of marks'!AJ106)</f>
        <v/>
      </c>
      <c r="X1434" s="275" t="str">
        <f>IF('statement of marks'!AK106="","",'statement of marks'!AK106)</f>
        <v/>
      </c>
      <c r="Y1434" s="277" t="str">
        <f>IF('statement of marks'!AL106="","",'statement of marks'!AL106)</f>
        <v/>
      </c>
      <c r="Z1434" s="277" t="str">
        <f>IF('statement of marks'!AM106="","",'statement of marks'!AM106)</f>
        <v/>
      </c>
      <c r="AA1434" s="275" t="str">
        <f>IF('statement of marks'!AN106="","",'statement of marks'!AN106)</f>
        <v/>
      </c>
      <c r="AB1434" s="277" t="str">
        <f>IF('statement of marks'!AO106="","",'statement of marks'!AO106)</f>
        <v/>
      </c>
      <c r="AC1434" s="277" t="str">
        <f>IF('statement of marks'!AP106="","",'statement of marks'!AP106)</f>
        <v/>
      </c>
      <c r="AD1434" s="275" t="str">
        <f>IF('statement of marks'!AQ106="","",'statement of marks'!AQ106)</f>
        <v/>
      </c>
      <c r="AE1434" s="277" t="str">
        <f>IF('statement of marks'!AS106="","",'statement of marks'!AS106)</f>
        <v/>
      </c>
      <c r="AF1434" s="277" t="str">
        <f>IF('statement of marks'!AT106="","",'statement of marks'!AT106)</f>
        <v/>
      </c>
      <c r="AG1434" s="275" t="str">
        <f>IF('statement of marks'!AU106="","",'statement of marks'!AU106)</f>
        <v/>
      </c>
      <c r="AH1434" s="281" t="str">
        <f>IF('statement of marks'!AV106="","",'statement of marks'!AV106)</f>
        <v/>
      </c>
    </row>
    <row r="1435" spans="1:34" ht="19" customHeight="1">
      <c r="A1435" s="291"/>
      <c r="B1435" s="1114" t="str">
        <f>IF('statement of marks'!BE105="s","laLd`r",IF('statement of marks'!BE105="u","mnwZ",IF('statement of marks'!BE105="g","xqtjkrh",IF('statement of marks'!BE105="p","iatkch",IF('statement of marks'!BE105="sd","fla/kh","r`rh; Hkk""kk")))))</f>
        <v>r`rh; Hkk"kk</v>
      </c>
      <c r="C1435" s="1115"/>
      <c r="D1435" s="277" t="str">
        <f>IF('statement of marks'!BF105="","",'statement of marks'!BF105)</f>
        <v/>
      </c>
      <c r="E1435" s="277" t="str">
        <f>IF('statement of marks'!BG105="","",'statement of marks'!BG105)</f>
        <v/>
      </c>
      <c r="F1435" s="275" t="str">
        <f>IF('statement of marks'!BH105="","",'statement of marks'!BH105)</f>
        <v/>
      </c>
      <c r="G1435" s="277" t="str">
        <f>IF('statement of marks'!BI105="","",'statement of marks'!BI105)</f>
        <v/>
      </c>
      <c r="H1435" s="277" t="str">
        <f>IF('statement of marks'!BJ105="","",'statement of marks'!BJ105)</f>
        <v/>
      </c>
      <c r="I1435" s="275" t="str">
        <f>IF('statement of marks'!BK105="","",'statement of marks'!BK105)</f>
        <v/>
      </c>
      <c r="J1435" s="277" t="str">
        <f>IF('statement of marks'!BL105="","",'statement of marks'!BL105)</f>
        <v/>
      </c>
      <c r="K1435" s="277" t="str">
        <f>IF('statement of marks'!BM105="","",'statement of marks'!BM105)</f>
        <v/>
      </c>
      <c r="L1435" s="275" t="str">
        <f>IF('statement of marks'!BN105="","",'statement of marks'!BN105)</f>
        <v/>
      </c>
      <c r="M1435" s="277" t="str">
        <f>IF('statement of marks'!BP105="","",'statement of marks'!BP105)</f>
        <v/>
      </c>
      <c r="N1435" s="277" t="str">
        <f>IF('statement of marks'!BQ105="","",'statement of marks'!BQ105)</f>
        <v/>
      </c>
      <c r="O1435" s="275" t="str">
        <f>IF('statement of marks'!BR105="","",'statement of marks'!BR105)</f>
        <v/>
      </c>
      <c r="P1435" s="281" t="str">
        <f>IF('statement of marks'!BS105="","",'statement of marks'!BS105)</f>
        <v/>
      </c>
      <c r="Q1435" s="1126"/>
      <c r="R1435" s="1126"/>
      <c r="S1435" s="291"/>
      <c r="T1435" s="1114" t="str">
        <f>IF('statement of marks'!BE106="s","laLd`r",IF('statement of marks'!BE106="u","mnwZ",IF('statement of marks'!BE106="g","xqtjkrh",IF('statement of marks'!BE106="p","iatkch",IF('statement of marks'!BE106="sd","fla/kh","r`rh; Hkk""kk")))))</f>
        <v>r`rh; Hkk"kk</v>
      </c>
      <c r="U1435" s="1115"/>
      <c r="V1435" s="277" t="str">
        <f>IF('statement of marks'!BF106="","",'statement of marks'!BF106)</f>
        <v/>
      </c>
      <c r="W1435" s="277" t="str">
        <f>IF('statement of marks'!BG106="","",'statement of marks'!BG106)</f>
        <v/>
      </c>
      <c r="X1435" s="275" t="str">
        <f>IF('statement of marks'!BH106="","",'statement of marks'!BH106)</f>
        <v/>
      </c>
      <c r="Y1435" s="277" t="str">
        <f>IF('statement of marks'!BI106="","",'statement of marks'!BI106)</f>
        <v/>
      </c>
      <c r="Z1435" s="277" t="str">
        <f>IF('statement of marks'!BJ106="","",'statement of marks'!BJ106)</f>
        <v/>
      </c>
      <c r="AA1435" s="275" t="str">
        <f>IF('statement of marks'!BK106="","",'statement of marks'!BK106)</f>
        <v/>
      </c>
      <c r="AB1435" s="277" t="str">
        <f>IF('statement of marks'!BL106="","",'statement of marks'!BL106)</f>
        <v/>
      </c>
      <c r="AC1435" s="277" t="str">
        <f>IF('statement of marks'!BM106="","",'statement of marks'!BM106)</f>
        <v/>
      </c>
      <c r="AD1435" s="275" t="str">
        <f>IF('statement of marks'!BN106="","",'statement of marks'!BN106)</f>
        <v/>
      </c>
      <c r="AE1435" s="277" t="str">
        <f>IF('statement of marks'!BP106="","",'statement of marks'!BP106)</f>
        <v/>
      </c>
      <c r="AF1435" s="277" t="str">
        <f>IF('statement of marks'!BQ106="","",'statement of marks'!BQ106)</f>
        <v/>
      </c>
      <c r="AG1435" s="275" t="str">
        <f>IF('statement of marks'!BR106="","",'statement of marks'!BR106)</f>
        <v/>
      </c>
      <c r="AH1435" s="281" t="str">
        <f>IF('statement of marks'!BS106="","",'statement of marks'!BS106)</f>
        <v/>
      </c>
    </row>
    <row r="1436" spans="1:34" ht="19" customHeight="1">
      <c r="A1436" s="291"/>
      <c r="B1436" s="1114" t="str">
        <f>IF('statement of marks'!$CB$3="","",'statement of marks'!$CB$3)</f>
        <v>xf.kr</v>
      </c>
      <c r="C1436" s="1115"/>
      <c r="D1436" s="277" t="str">
        <f>IF('statement of marks'!CB105="","",'statement of marks'!CB105)</f>
        <v/>
      </c>
      <c r="E1436" s="277" t="str">
        <f>IF('statement of marks'!CC105="","",'statement of marks'!CC105)</f>
        <v/>
      </c>
      <c r="F1436" s="275" t="str">
        <f>IF('statement of marks'!CD105="","",'statement of marks'!CD105)</f>
        <v/>
      </c>
      <c r="G1436" s="277" t="str">
        <f>IF('statement of marks'!CE105="","",'statement of marks'!CE105)</f>
        <v/>
      </c>
      <c r="H1436" s="277" t="str">
        <f>IF('statement of marks'!CF105="","",'statement of marks'!CF105)</f>
        <v/>
      </c>
      <c r="I1436" s="275" t="str">
        <f>IF('statement of marks'!CG105="","",'statement of marks'!CG105)</f>
        <v/>
      </c>
      <c r="J1436" s="277" t="str">
        <f>IF('statement of marks'!CH105="","",'statement of marks'!CH105)</f>
        <v/>
      </c>
      <c r="K1436" s="277" t="str">
        <f>IF('statement of marks'!CI105="","",'statement of marks'!CI105)</f>
        <v/>
      </c>
      <c r="L1436" s="275" t="str">
        <f>IF('statement of marks'!CJ105="","",'statement of marks'!CJ105)</f>
        <v/>
      </c>
      <c r="M1436" s="277" t="str">
        <f>IF('statement of marks'!CL105="","",'statement of marks'!CL105)</f>
        <v/>
      </c>
      <c r="N1436" s="277" t="str">
        <f>IF('statement of marks'!CM105="","",'statement of marks'!CM105)</f>
        <v/>
      </c>
      <c r="O1436" s="275" t="str">
        <f>IF('statement of marks'!CN105="","",'statement of marks'!CN105)</f>
        <v/>
      </c>
      <c r="P1436" s="281" t="str">
        <f>IF('statement of marks'!CO105="","",'statement of marks'!CO105)</f>
        <v/>
      </c>
      <c r="Q1436" s="1126"/>
      <c r="R1436" s="1126"/>
      <c r="S1436" s="291"/>
      <c r="T1436" s="1114" t="str">
        <f>IF('statement of marks'!$CB$3="","",'statement of marks'!$CB$3)</f>
        <v>xf.kr</v>
      </c>
      <c r="U1436" s="1115"/>
      <c r="V1436" s="277" t="str">
        <f>IF('statement of marks'!CB106="","",'statement of marks'!CB106)</f>
        <v/>
      </c>
      <c r="W1436" s="277" t="str">
        <f>IF('statement of marks'!CC106="","",'statement of marks'!CC106)</f>
        <v/>
      </c>
      <c r="X1436" s="275" t="str">
        <f>IF('statement of marks'!CD106="","",'statement of marks'!CD106)</f>
        <v/>
      </c>
      <c r="Y1436" s="277" t="str">
        <f>IF('statement of marks'!CE106="","",'statement of marks'!CE106)</f>
        <v/>
      </c>
      <c r="Z1436" s="277" t="str">
        <f>IF('statement of marks'!CF106="","",'statement of marks'!CF106)</f>
        <v/>
      </c>
      <c r="AA1436" s="275" t="str">
        <f>IF('statement of marks'!CG106="","",'statement of marks'!CG106)</f>
        <v/>
      </c>
      <c r="AB1436" s="277" t="str">
        <f>IF('statement of marks'!CH106="","",'statement of marks'!CH106)</f>
        <v/>
      </c>
      <c r="AC1436" s="277" t="str">
        <f>IF('statement of marks'!CI106="","",'statement of marks'!CI106)</f>
        <v/>
      </c>
      <c r="AD1436" s="275" t="str">
        <f>IF('statement of marks'!CJ106="","",'statement of marks'!CJ106)</f>
        <v/>
      </c>
      <c r="AE1436" s="277" t="str">
        <f>IF('statement of marks'!CL106="","",'statement of marks'!CL106)</f>
        <v/>
      </c>
      <c r="AF1436" s="277" t="str">
        <f>IF('statement of marks'!CM106="","",'statement of marks'!CM106)</f>
        <v/>
      </c>
      <c r="AG1436" s="275" t="str">
        <f>IF('statement of marks'!CN106="","",'statement of marks'!CN106)</f>
        <v/>
      </c>
      <c r="AH1436" s="281" t="str">
        <f>IF('statement of marks'!CO106="","",'statement of marks'!CO106)</f>
        <v/>
      </c>
    </row>
    <row r="1437" spans="1:34" ht="19" customHeight="1">
      <c r="A1437" s="291"/>
      <c r="B1437" s="1114" t="str">
        <f>IF('statement of marks'!$CX$3="","",'statement of marks'!$CX$3)</f>
        <v>foKku</v>
      </c>
      <c r="C1437" s="1115"/>
      <c r="D1437" s="277" t="str">
        <f>IF('statement of marks'!CX105="","",'statement of marks'!CX105)</f>
        <v/>
      </c>
      <c r="E1437" s="277" t="str">
        <f>IF('statement of marks'!CY105="","",'statement of marks'!CY105)</f>
        <v/>
      </c>
      <c r="F1437" s="275" t="str">
        <f>IF('statement of marks'!CZ105="","",'statement of marks'!CZ105)</f>
        <v/>
      </c>
      <c r="G1437" s="277" t="str">
        <f>IF('statement of marks'!DA105="","",'statement of marks'!DA105)</f>
        <v/>
      </c>
      <c r="H1437" s="277" t="str">
        <f>IF('statement of marks'!DB105="","",'statement of marks'!DB105)</f>
        <v/>
      </c>
      <c r="I1437" s="275" t="str">
        <f>IF('statement of marks'!DC105="","",'statement of marks'!DC105)</f>
        <v/>
      </c>
      <c r="J1437" s="277" t="str">
        <f>IF('statement of marks'!DD105="","",'statement of marks'!DD105)</f>
        <v/>
      </c>
      <c r="K1437" s="277" t="str">
        <f>IF('statement of marks'!DE105="","",'statement of marks'!DE105)</f>
        <v/>
      </c>
      <c r="L1437" s="275" t="str">
        <f>IF('statement of marks'!DF105="","",'statement of marks'!DF105)</f>
        <v/>
      </c>
      <c r="M1437" s="277" t="str">
        <f>IF('statement of marks'!DH105="","",'statement of marks'!DH105)</f>
        <v/>
      </c>
      <c r="N1437" s="277" t="str">
        <f>IF('statement of marks'!DI105="","",'statement of marks'!DI105)</f>
        <v/>
      </c>
      <c r="O1437" s="275" t="str">
        <f>IF('statement of marks'!DJ105="","",'statement of marks'!DJ105)</f>
        <v/>
      </c>
      <c r="P1437" s="281" t="str">
        <f>IF('statement of marks'!DK105="","",'statement of marks'!DK105)</f>
        <v/>
      </c>
      <c r="Q1437" s="1126"/>
      <c r="R1437" s="1126"/>
      <c r="S1437" s="291"/>
      <c r="T1437" s="1114" t="str">
        <f>IF('statement of marks'!$CX$3="","",'statement of marks'!$CX$3)</f>
        <v>foKku</v>
      </c>
      <c r="U1437" s="1115"/>
      <c r="V1437" s="277" t="str">
        <f>IF('statement of marks'!CX106="","",'statement of marks'!CX106)</f>
        <v/>
      </c>
      <c r="W1437" s="277" t="str">
        <f>IF('statement of marks'!CY106="","",'statement of marks'!CY106)</f>
        <v/>
      </c>
      <c r="X1437" s="275" t="str">
        <f>IF('statement of marks'!CZ106="","",'statement of marks'!CZ106)</f>
        <v/>
      </c>
      <c r="Y1437" s="277" t="str">
        <f>IF('statement of marks'!DA106="","",'statement of marks'!DA106)</f>
        <v/>
      </c>
      <c r="Z1437" s="277" t="str">
        <f>IF('statement of marks'!DB106="","",'statement of marks'!DB106)</f>
        <v/>
      </c>
      <c r="AA1437" s="275" t="str">
        <f>IF('statement of marks'!DC106="","",'statement of marks'!DC106)</f>
        <v/>
      </c>
      <c r="AB1437" s="277" t="str">
        <f>IF('statement of marks'!DD106="","",'statement of marks'!DD106)</f>
        <v/>
      </c>
      <c r="AC1437" s="277" t="str">
        <f>IF('statement of marks'!DE106="","",'statement of marks'!DE106)</f>
        <v/>
      </c>
      <c r="AD1437" s="275" t="str">
        <f>IF('statement of marks'!DF106="","",'statement of marks'!DF106)</f>
        <v/>
      </c>
      <c r="AE1437" s="277" t="str">
        <f>IF('statement of marks'!DH106="","",'statement of marks'!DH106)</f>
        <v/>
      </c>
      <c r="AF1437" s="277" t="str">
        <f>IF('statement of marks'!DI106="","",'statement of marks'!DI106)</f>
        <v/>
      </c>
      <c r="AG1437" s="275" t="str">
        <f>IF('statement of marks'!DJ106="","",'statement of marks'!DJ106)</f>
        <v/>
      </c>
      <c r="AH1437" s="281" t="str">
        <f>IF('statement of marks'!DK106="","",'statement of marks'!DK106)</f>
        <v/>
      </c>
    </row>
    <row r="1438" spans="1:34" ht="19" customHeight="1">
      <c r="A1438" s="291"/>
      <c r="B1438" s="1114" t="str">
        <f>IF('statement of marks'!$DT$3="","",'statement of marks'!$DT$3)</f>
        <v>lkekftd foKku</v>
      </c>
      <c r="C1438" s="1115"/>
      <c r="D1438" s="277" t="str">
        <f>IF('statement of marks'!DT105="","",'statement of marks'!DT105)</f>
        <v/>
      </c>
      <c r="E1438" s="277" t="str">
        <f>IF('statement of marks'!DU105="","",'statement of marks'!DU105)</f>
        <v/>
      </c>
      <c r="F1438" s="275" t="str">
        <f>IF('statement of marks'!DV105="","",'statement of marks'!DV105)</f>
        <v/>
      </c>
      <c r="G1438" s="277" t="str">
        <f>IF('statement of marks'!DW105="","",'statement of marks'!DW105)</f>
        <v/>
      </c>
      <c r="H1438" s="277" t="str">
        <f>IF('statement of marks'!DX105="","",'statement of marks'!DX105)</f>
        <v/>
      </c>
      <c r="I1438" s="275" t="str">
        <f>IF('statement of marks'!DY105="","",'statement of marks'!DY105)</f>
        <v/>
      </c>
      <c r="J1438" s="277" t="str">
        <f>IF('statement of marks'!DZ105="","",'statement of marks'!DZ105)</f>
        <v/>
      </c>
      <c r="K1438" s="277" t="str">
        <f>IF('statement of marks'!EA105="","",'statement of marks'!EA105)</f>
        <v/>
      </c>
      <c r="L1438" s="275" t="str">
        <f>IF('statement of marks'!EB105="","",'statement of marks'!EB105)</f>
        <v/>
      </c>
      <c r="M1438" s="277" t="str">
        <f>IF('statement of marks'!ED105="","",'statement of marks'!ED105)</f>
        <v/>
      </c>
      <c r="N1438" s="277" t="str">
        <f>IF('statement of marks'!EE105="","",'statement of marks'!EE105)</f>
        <v/>
      </c>
      <c r="O1438" s="275" t="str">
        <f>IF('statement of marks'!EF105="","",'statement of marks'!EF105)</f>
        <v/>
      </c>
      <c r="P1438" s="281" t="str">
        <f>IF('statement of marks'!EG105="","",'statement of marks'!EG105)</f>
        <v/>
      </c>
      <c r="Q1438" s="1126"/>
      <c r="R1438" s="1126"/>
      <c r="S1438" s="291"/>
      <c r="T1438" s="1114" t="str">
        <f>IF('statement of marks'!$DT$3="","",'statement of marks'!$DT$3)</f>
        <v>lkekftd foKku</v>
      </c>
      <c r="U1438" s="1115"/>
      <c r="V1438" s="277" t="str">
        <f>IF('statement of marks'!DT106="","",'statement of marks'!DT106)</f>
        <v/>
      </c>
      <c r="W1438" s="277" t="str">
        <f>IF('statement of marks'!DU106="","",'statement of marks'!DU106)</f>
        <v/>
      </c>
      <c r="X1438" s="275" t="str">
        <f>IF('statement of marks'!DV106="","",'statement of marks'!DV106)</f>
        <v/>
      </c>
      <c r="Y1438" s="277" t="str">
        <f>IF('statement of marks'!DW106="","",'statement of marks'!DW106)</f>
        <v/>
      </c>
      <c r="Z1438" s="277" t="str">
        <f>IF('statement of marks'!DX106="","",'statement of marks'!DX106)</f>
        <v/>
      </c>
      <c r="AA1438" s="275" t="str">
        <f>IF('statement of marks'!DY106="","",'statement of marks'!DY106)</f>
        <v/>
      </c>
      <c r="AB1438" s="277" t="str">
        <f>IF('statement of marks'!DZ106="","",'statement of marks'!DZ106)</f>
        <v/>
      </c>
      <c r="AC1438" s="277" t="str">
        <f>IF('statement of marks'!EA106="","",'statement of marks'!EA106)</f>
        <v/>
      </c>
      <c r="AD1438" s="275" t="str">
        <f>IF('statement of marks'!EB106="","",'statement of marks'!EB106)</f>
        <v/>
      </c>
      <c r="AE1438" s="277" t="str">
        <f>IF('statement of marks'!ED106="","",'statement of marks'!ED106)</f>
        <v/>
      </c>
      <c r="AF1438" s="277" t="str">
        <f>IF('statement of marks'!EE106="","",'statement of marks'!EE106)</f>
        <v/>
      </c>
      <c r="AG1438" s="275" t="str">
        <f>IF('statement of marks'!EF106="","",'statement of marks'!EF106)</f>
        <v/>
      </c>
      <c r="AH1438" s="281" t="str">
        <f>IF('statement of marks'!EG106="","",'statement of marks'!EG106)</f>
        <v/>
      </c>
    </row>
    <row r="1439" spans="1:34" ht="19" customHeight="1">
      <c r="A1439" s="291"/>
      <c r="B1439" s="1117" t="s">
        <v>271</v>
      </c>
      <c r="C1439" s="1118"/>
      <c r="D1439" s="1111" t="s">
        <v>1</v>
      </c>
      <c r="E1439" s="1111"/>
      <c r="F1439" s="1111"/>
      <c r="G1439" s="1111" t="s">
        <v>21</v>
      </c>
      <c r="H1439" s="1111"/>
      <c r="I1439" s="1111"/>
      <c r="J1439" s="1111" t="s">
        <v>272</v>
      </c>
      <c r="K1439" s="1111"/>
      <c r="L1439" s="1111"/>
      <c r="M1439" s="1111" t="s">
        <v>68</v>
      </c>
      <c r="N1439" s="1111"/>
      <c r="O1439" s="1111"/>
      <c r="P1439" s="282"/>
      <c r="Q1439" s="1126"/>
      <c r="R1439" s="1126"/>
      <c r="S1439" s="291"/>
      <c r="T1439" s="1117" t="s">
        <v>271</v>
      </c>
      <c r="U1439" s="1118"/>
      <c r="V1439" s="1111" t="s">
        <v>1</v>
      </c>
      <c r="W1439" s="1111"/>
      <c r="X1439" s="1111"/>
      <c r="Y1439" s="1111" t="s">
        <v>21</v>
      </c>
      <c r="Z1439" s="1111"/>
      <c r="AA1439" s="1111"/>
      <c r="AB1439" s="1111" t="s">
        <v>272</v>
      </c>
      <c r="AC1439" s="1111"/>
      <c r="AD1439" s="1111"/>
      <c r="AE1439" s="1111" t="s">
        <v>68</v>
      </c>
      <c r="AF1439" s="1111"/>
      <c r="AG1439" s="1111"/>
      <c r="AH1439" s="282"/>
    </row>
    <row r="1440" spans="1:34" ht="19" customHeight="1">
      <c r="A1440" s="291"/>
      <c r="B1440" s="1104" t="s">
        <v>3</v>
      </c>
      <c r="C1440" s="1105"/>
      <c r="D1440" s="1116">
        <f>IF('statement of marks'!EP$6="","",'statement of marks'!EP$6)</f>
        <v>20</v>
      </c>
      <c r="E1440" s="1116"/>
      <c r="F1440" s="1116"/>
      <c r="G1440" s="1116">
        <f>IF('statement of marks'!EQ$6="","",'statement of marks'!EQ$6)</f>
        <v>20</v>
      </c>
      <c r="H1440" s="1116"/>
      <c r="I1440" s="1116"/>
      <c r="J1440" s="1116">
        <f>IF('statement of marks'!ES$6="","",'statement of marks'!ES$6)</f>
        <v>20</v>
      </c>
      <c r="K1440" s="1116"/>
      <c r="L1440" s="1116"/>
      <c r="M1440" s="1116">
        <f>IF('statement of marks'!EY$6="","",'statement of marks'!ER$6)</f>
        <v>20</v>
      </c>
      <c r="N1440" s="1116"/>
      <c r="O1440" s="1116"/>
      <c r="P1440" s="283"/>
      <c r="Q1440" s="1126"/>
      <c r="R1440" s="1126"/>
      <c r="S1440" s="291"/>
      <c r="T1440" s="1104" t="s">
        <v>3</v>
      </c>
      <c r="U1440" s="1105"/>
      <c r="V1440" s="1116">
        <f>IF('statement of marks'!EP$6="","",'statement of marks'!EP$6)</f>
        <v>20</v>
      </c>
      <c r="W1440" s="1116"/>
      <c r="X1440" s="1116"/>
      <c r="Y1440" s="1116">
        <f>IF('statement of marks'!EQ$6="","",'statement of marks'!EQ$6)</f>
        <v>20</v>
      </c>
      <c r="Z1440" s="1116"/>
      <c r="AA1440" s="1116"/>
      <c r="AB1440" s="1116">
        <f>IF('statement of marks'!ES$6="","",'statement of marks'!ES$6)</f>
        <v>20</v>
      </c>
      <c r="AC1440" s="1116"/>
      <c r="AD1440" s="1116"/>
      <c r="AE1440" s="1116">
        <f>IF('statement of marks'!EY$6="","",'statement of marks'!ER$6)</f>
        <v>20</v>
      </c>
      <c r="AF1440" s="1116"/>
      <c r="AG1440" s="1116"/>
      <c r="AH1440" s="283"/>
    </row>
    <row r="1441" spans="1:34" ht="19" customHeight="1">
      <c r="A1441" s="291"/>
      <c r="B1441" s="1114" t="str">
        <f>IF('statement of marks'!$EP$3="","",'statement of marks'!$EP$3)</f>
        <v>dk;kZuqHko</v>
      </c>
      <c r="C1441" s="1115"/>
      <c r="D1441" s="1103" t="str">
        <f>IF('statement of marks'!EP105="","",'statement of marks'!EP105)</f>
        <v/>
      </c>
      <c r="E1441" s="1103"/>
      <c r="F1441" s="1103"/>
      <c r="G1441" s="1103" t="str">
        <f>IF('statement of marks'!EQ105="","",'statement of marks'!EQ105)</f>
        <v/>
      </c>
      <c r="H1441" s="1103"/>
      <c r="I1441" s="1103"/>
      <c r="J1441" s="1103" t="str">
        <f>IF('statement of marks'!ES105="","",'statement of marks'!ES105)</f>
        <v/>
      </c>
      <c r="K1441" s="1103"/>
      <c r="L1441" s="1103"/>
      <c r="M1441" s="1103" t="str">
        <f>IF('statement of marks'!ER105="","",'statement of marks'!ER105)</f>
        <v/>
      </c>
      <c r="N1441" s="1103"/>
      <c r="O1441" s="1103"/>
      <c r="P1441" s="284"/>
      <c r="Q1441" s="1126"/>
      <c r="R1441" s="1126"/>
      <c r="S1441" s="291"/>
      <c r="T1441" s="1114" t="str">
        <f>IF('statement of marks'!$EP$3="","",'statement of marks'!$EP$3)</f>
        <v>dk;kZuqHko</v>
      </c>
      <c r="U1441" s="1115"/>
      <c r="V1441" s="1103" t="str">
        <f>IF('statement of marks'!EP106="","",'statement of marks'!EP106)</f>
        <v/>
      </c>
      <c r="W1441" s="1103"/>
      <c r="X1441" s="1103"/>
      <c r="Y1441" s="1103" t="str">
        <f>IF('statement of marks'!EQ106="","",'statement of marks'!EQ106)</f>
        <v/>
      </c>
      <c r="Z1441" s="1103"/>
      <c r="AA1441" s="1103"/>
      <c r="AB1441" s="1103" t="str">
        <f>IF('statement of marks'!ES106="","",'statement of marks'!ES106)</f>
        <v/>
      </c>
      <c r="AC1441" s="1103"/>
      <c r="AD1441" s="1103"/>
      <c r="AE1441" s="1103" t="str">
        <f>IF('statement of marks'!ER106="","",'statement of marks'!ER106)</f>
        <v/>
      </c>
      <c r="AF1441" s="1103"/>
      <c r="AG1441" s="1103"/>
      <c r="AH1441" s="284"/>
    </row>
    <row r="1442" spans="1:34" ht="19" customHeight="1">
      <c r="A1442" s="291"/>
      <c r="B1442" s="1112" t="str">
        <f>IF('statement of marks'!$EZ$3="","",'statement of marks'!$EZ$3)</f>
        <v>dyk f'k{kk</v>
      </c>
      <c r="C1442" s="1113"/>
      <c r="D1442" s="1103" t="str">
        <f>IF('statement of marks'!EZ105="","",'statement of marks'!EZ105)</f>
        <v/>
      </c>
      <c r="E1442" s="1103"/>
      <c r="F1442" s="1103"/>
      <c r="G1442" s="1103" t="str">
        <f>IF('statement of marks'!FA105="","",'statement of marks'!FA105)</f>
        <v/>
      </c>
      <c r="H1442" s="1103"/>
      <c r="I1442" s="1103"/>
      <c r="J1442" s="1103" t="str">
        <f>IF('statement of marks'!FC105="","",'statement of marks'!FC105)</f>
        <v/>
      </c>
      <c r="K1442" s="1103"/>
      <c r="L1442" s="1103"/>
      <c r="M1442" s="1103" t="str">
        <f>IF('statement of marks'!FB105="","",'statement of marks'!FB105)</f>
        <v/>
      </c>
      <c r="N1442" s="1103"/>
      <c r="O1442" s="1103"/>
      <c r="P1442" s="284"/>
      <c r="Q1442" s="1126"/>
      <c r="R1442" s="1126"/>
      <c r="S1442" s="291"/>
      <c r="T1442" s="1112" t="str">
        <f>IF('statement of marks'!$EZ$3="","",'statement of marks'!$EZ$3)</f>
        <v>dyk f'k{kk</v>
      </c>
      <c r="U1442" s="1113"/>
      <c r="V1442" s="1103" t="str">
        <f>IF('statement of marks'!EZ106="","",'statement of marks'!EZ106)</f>
        <v/>
      </c>
      <c r="W1442" s="1103"/>
      <c r="X1442" s="1103"/>
      <c r="Y1442" s="1103" t="str">
        <f>IF('statement of marks'!FA106="","",'statement of marks'!FA106)</f>
        <v/>
      </c>
      <c r="Z1442" s="1103"/>
      <c r="AA1442" s="1103"/>
      <c r="AB1442" s="1103" t="str">
        <f>IF('statement of marks'!FC106="","",'statement of marks'!FC106)</f>
        <v/>
      </c>
      <c r="AC1442" s="1103"/>
      <c r="AD1442" s="1103"/>
      <c r="AE1442" s="1103" t="str">
        <f>IF('statement of marks'!FB106="","",'statement of marks'!FB106)</f>
        <v/>
      </c>
      <c r="AF1442" s="1103"/>
      <c r="AG1442" s="1103"/>
      <c r="AH1442" s="284"/>
    </row>
    <row r="1443" spans="1:34" ht="19" customHeight="1">
      <c r="A1443" s="291"/>
      <c r="B1443" s="1109" t="str">
        <f>IF('statement of marks'!$FJ$3="","",'statement of marks'!$FJ$3)</f>
        <v>LokLF; ,oe~ 'kkjhfjd f'k{kk</v>
      </c>
      <c r="C1443" s="1110"/>
      <c r="D1443" s="1103" t="str">
        <f>IF('statement of marks'!FJ105="","",'statement of marks'!FJ105)</f>
        <v/>
      </c>
      <c r="E1443" s="1103"/>
      <c r="F1443" s="1103"/>
      <c r="G1443" s="1103" t="str">
        <f>IF('statement of marks'!FK105="","",'statement of marks'!FK105)</f>
        <v/>
      </c>
      <c r="H1443" s="1103"/>
      <c r="I1443" s="1103"/>
      <c r="J1443" s="1103" t="str">
        <f>IF('statement of marks'!FM105="","",'statement of marks'!FM105)</f>
        <v/>
      </c>
      <c r="K1443" s="1103"/>
      <c r="L1443" s="1103"/>
      <c r="M1443" s="1103" t="str">
        <f>IF('statement of marks'!FL105="","",'statement of marks'!FL105)</f>
        <v/>
      </c>
      <c r="N1443" s="1103"/>
      <c r="O1443" s="1103"/>
      <c r="P1443" s="284"/>
      <c r="Q1443" s="1126"/>
      <c r="R1443" s="1126"/>
      <c r="S1443" s="291"/>
      <c r="T1443" s="1109" t="str">
        <f>IF('statement of marks'!$FJ$3="","",'statement of marks'!$FJ$3)</f>
        <v>LokLF; ,oe~ 'kkjhfjd f'k{kk</v>
      </c>
      <c r="U1443" s="1110"/>
      <c r="V1443" s="1103" t="str">
        <f>IF('statement of marks'!FJ106="","",'statement of marks'!FJ106)</f>
        <v/>
      </c>
      <c r="W1443" s="1103"/>
      <c r="X1443" s="1103"/>
      <c r="Y1443" s="1103" t="str">
        <f>IF('statement of marks'!FK106="","",'statement of marks'!FK106)</f>
        <v/>
      </c>
      <c r="Z1443" s="1103"/>
      <c r="AA1443" s="1103"/>
      <c r="AB1443" s="1103" t="str">
        <f>IF('statement of marks'!FM106="","",'statement of marks'!FM106)</f>
        <v/>
      </c>
      <c r="AC1443" s="1103"/>
      <c r="AD1443" s="1103"/>
      <c r="AE1443" s="1103" t="str">
        <f>IF('statement of marks'!FL106="","",'statement of marks'!FL106)</f>
        <v/>
      </c>
      <c r="AF1443" s="1103"/>
      <c r="AG1443" s="1103"/>
      <c r="AH1443" s="284"/>
    </row>
    <row r="1444" spans="1:34" ht="19" customHeight="1">
      <c r="A1444" s="291"/>
      <c r="B1444" s="1104" t="s">
        <v>273</v>
      </c>
      <c r="C1444" s="1105"/>
      <c r="D1444" s="1081" t="str">
        <f>details!$DZ$3</f>
        <v>vxLr rd</v>
      </c>
      <c r="E1444" s="1081"/>
      <c r="F1444" s="1081"/>
      <c r="G1444" s="1081" t="str">
        <f>details!$ED$3</f>
        <v>vDVwcj rd</v>
      </c>
      <c r="H1444" s="1081"/>
      <c r="I1444" s="1081"/>
      <c r="J1444" s="1081" t="str">
        <f>details!$EL$3</f>
        <v>Qjojh rd</v>
      </c>
      <c r="K1444" s="1081"/>
      <c r="L1444" s="1081"/>
      <c r="M1444" s="1081" t="str">
        <f>details!$EH$3</f>
        <v>fnlEcj rd</v>
      </c>
      <c r="N1444" s="1081"/>
      <c r="O1444" s="1081"/>
      <c r="P1444" s="284"/>
      <c r="Q1444" s="1126"/>
      <c r="R1444" s="1126"/>
      <c r="S1444" s="291"/>
      <c r="T1444" s="1104" t="s">
        <v>273</v>
      </c>
      <c r="U1444" s="1105"/>
      <c r="V1444" s="1106" t="str">
        <f>details!$DZ$3</f>
        <v>vxLr rd</v>
      </c>
      <c r="W1444" s="1107"/>
      <c r="X1444" s="1108"/>
      <c r="Y1444" s="1106" t="str">
        <f>details!$ED$3</f>
        <v>vDVwcj rd</v>
      </c>
      <c r="Z1444" s="1107"/>
      <c r="AA1444" s="1108"/>
      <c r="AB1444" s="1106" t="str">
        <f>details!$EL$3</f>
        <v>Qjojh rd</v>
      </c>
      <c r="AC1444" s="1107"/>
      <c r="AD1444" s="1108"/>
      <c r="AE1444" s="1106" t="str">
        <f>details!$EH$3</f>
        <v>fnlEcj rd</v>
      </c>
      <c r="AF1444" s="1107"/>
      <c r="AG1444" s="1108"/>
      <c r="AH1444" s="284"/>
    </row>
    <row r="1445" spans="1:34" ht="19" customHeight="1">
      <c r="A1445" s="291"/>
      <c r="B1445" s="1100" t="s">
        <v>99</v>
      </c>
      <c r="C1445" s="1101"/>
      <c r="D1445" s="1102" t="str">
        <f>IF(details!EA105="","",details!EA105)</f>
        <v/>
      </c>
      <c r="E1445" s="1102"/>
      <c r="F1445" s="1102"/>
      <c r="G1445" s="1102" t="str">
        <f>IF(details!EE105="","",details!EE105)</f>
        <v/>
      </c>
      <c r="H1445" s="1102"/>
      <c r="I1445" s="1102"/>
      <c r="J1445" s="1102" t="str">
        <f>IF(details!EM105="","",details!EM105)</f>
        <v/>
      </c>
      <c r="K1445" s="1102"/>
      <c r="L1445" s="1102"/>
      <c r="M1445" s="1102" t="str">
        <f>IF(details!EI105="","",details!EI105)</f>
        <v/>
      </c>
      <c r="N1445" s="1102"/>
      <c r="O1445" s="1102"/>
      <c r="P1445" s="295"/>
      <c r="Q1445" s="1126"/>
      <c r="R1445" s="1126"/>
      <c r="S1445" s="291"/>
      <c r="T1445" s="1100" t="s">
        <v>99</v>
      </c>
      <c r="U1445" s="1101"/>
      <c r="V1445" s="1091" t="str">
        <f>IF(details!EA106="","",details!EA106)</f>
        <v/>
      </c>
      <c r="W1445" s="1092"/>
      <c r="X1445" s="1093"/>
      <c r="Y1445" s="1091" t="str">
        <f>IF(details!EE106="","",details!EE106)</f>
        <v/>
      </c>
      <c r="Z1445" s="1092"/>
      <c r="AA1445" s="1093"/>
      <c r="AB1445" s="1091" t="str">
        <f>IF(details!EM106="","",details!EM106)</f>
        <v/>
      </c>
      <c r="AC1445" s="1092"/>
      <c r="AD1445" s="1093"/>
      <c r="AE1445" s="1091" t="str">
        <f>IF(details!EI106="","",details!EI106)</f>
        <v/>
      </c>
      <c r="AF1445" s="1092"/>
      <c r="AG1445" s="1093"/>
      <c r="AH1445" s="285"/>
    </row>
    <row r="1446" spans="1:34" ht="19" customHeight="1">
      <c r="A1446" s="292"/>
      <c r="B1446" s="1094" t="s">
        <v>15</v>
      </c>
      <c r="C1446" s="1095"/>
      <c r="D1446" s="1096" t="str">
        <f>IF(details!DZ105="","",details!DZ105)</f>
        <v/>
      </c>
      <c r="E1446" s="1096"/>
      <c r="F1446" s="1096"/>
      <c r="G1446" s="1096" t="str">
        <f>IF(details!ED105="","",details!ED105)</f>
        <v/>
      </c>
      <c r="H1446" s="1096"/>
      <c r="I1446" s="1096"/>
      <c r="J1446" s="1096" t="str">
        <f>IF(details!EL105="","",details!EL105)</f>
        <v/>
      </c>
      <c r="K1446" s="1096"/>
      <c r="L1446" s="1096"/>
      <c r="M1446" s="1096" t="str">
        <f>IF(details!EH105="","",details!EH105)</f>
        <v/>
      </c>
      <c r="N1446" s="1096"/>
      <c r="O1446" s="1096"/>
      <c r="P1446" s="296"/>
      <c r="Q1446" s="1126"/>
      <c r="R1446" s="1126"/>
      <c r="S1446" s="292"/>
      <c r="T1446" s="1094" t="s">
        <v>15</v>
      </c>
      <c r="U1446" s="1095"/>
      <c r="V1446" s="1097" t="str">
        <f>IF(details!DZ106="","",details!DZ106)</f>
        <v/>
      </c>
      <c r="W1446" s="1098"/>
      <c r="X1446" s="1099"/>
      <c r="Y1446" s="1097" t="str">
        <f>IF(details!ED106="","",details!ED106)</f>
        <v/>
      </c>
      <c r="Z1446" s="1098"/>
      <c r="AA1446" s="1099"/>
      <c r="AB1446" s="1097" t="str">
        <f>IF(details!EL106="","",details!EL106)</f>
        <v/>
      </c>
      <c r="AC1446" s="1098"/>
      <c r="AD1446" s="1099"/>
      <c r="AE1446" s="1097" t="str">
        <f>IF(details!EH106="","",details!EH106)</f>
        <v/>
      </c>
      <c r="AF1446" s="1098"/>
      <c r="AG1446" s="1099"/>
      <c r="AH1446" s="286"/>
    </row>
    <row r="1447" spans="1:34" ht="19" customHeight="1">
      <c r="A1447" s="291"/>
      <c r="B1447" s="1089" t="s">
        <v>100</v>
      </c>
      <c r="C1447" s="1090"/>
      <c r="D1447" s="1081"/>
      <c r="E1447" s="1081"/>
      <c r="F1447" s="1081"/>
      <c r="G1447" s="1081"/>
      <c r="H1447" s="1081"/>
      <c r="I1447" s="1081"/>
      <c r="J1447" s="1081"/>
      <c r="K1447" s="1081"/>
      <c r="L1447" s="1081"/>
      <c r="M1447" s="1081"/>
      <c r="N1447" s="1081"/>
      <c r="O1447" s="1081"/>
      <c r="P1447" s="287"/>
      <c r="Q1447" s="1126"/>
      <c r="R1447" s="1126"/>
      <c r="S1447" s="291"/>
      <c r="T1447" s="1089" t="s">
        <v>100</v>
      </c>
      <c r="U1447" s="1090"/>
      <c r="V1447" s="1081"/>
      <c r="W1447" s="1081"/>
      <c r="X1447" s="1081"/>
      <c r="Y1447" s="1081"/>
      <c r="Z1447" s="1081"/>
      <c r="AA1447" s="1081"/>
      <c r="AB1447" s="1081"/>
      <c r="AC1447" s="1081"/>
      <c r="AD1447" s="1081"/>
      <c r="AE1447" s="1081"/>
      <c r="AF1447" s="1081"/>
      <c r="AG1447" s="1081"/>
      <c r="AH1447" s="287"/>
    </row>
    <row r="1448" spans="1:34" ht="19" customHeight="1">
      <c r="A1448" s="291"/>
      <c r="B1448" s="1087" t="s">
        <v>80</v>
      </c>
      <c r="C1448" s="1088"/>
      <c r="D1448" s="1081"/>
      <c r="E1448" s="1081"/>
      <c r="F1448" s="1081"/>
      <c r="G1448" s="1081"/>
      <c r="H1448" s="1081"/>
      <c r="I1448" s="1081"/>
      <c r="J1448" s="1081"/>
      <c r="K1448" s="1081"/>
      <c r="L1448" s="1081"/>
      <c r="M1448" s="1081"/>
      <c r="N1448" s="1081"/>
      <c r="O1448" s="1081"/>
      <c r="P1448" s="287"/>
      <c r="Q1448" s="1126"/>
      <c r="R1448" s="1126"/>
      <c r="S1448" s="291"/>
      <c r="T1448" s="1087" t="s">
        <v>80</v>
      </c>
      <c r="U1448" s="1088"/>
      <c r="V1448" s="1081"/>
      <c r="W1448" s="1081"/>
      <c r="X1448" s="1081"/>
      <c r="Y1448" s="1081"/>
      <c r="Z1448" s="1081"/>
      <c r="AA1448" s="1081"/>
      <c r="AB1448" s="1081"/>
      <c r="AC1448" s="1081"/>
      <c r="AD1448" s="1081"/>
      <c r="AE1448" s="1081"/>
      <c r="AF1448" s="1081"/>
      <c r="AG1448" s="1081"/>
      <c r="AH1448" s="287"/>
    </row>
    <row r="1449" spans="1:34" ht="19" customHeight="1">
      <c r="A1449" s="291"/>
      <c r="B1449" s="1085" t="s">
        <v>101</v>
      </c>
      <c r="C1449" s="1086"/>
      <c r="D1449" s="1081"/>
      <c r="E1449" s="1081"/>
      <c r="F1449" s="1081"/>
      <c r="G1449" s="1081"/>
      <c r="H1449" s="1081"/>
      <c r="I1449" s="1081"/>
      <c r="J1449" s="1081"/>
      <c r="K1449" s="1081"/>
      <c r="L1449" s="1081"/>
      <c r="M1449" s="1081"/>
      <c r="N1449" s="1081"/>
      <c r="O1449" s="1081"/>
      <c r="P1449" s="287"/>
      <c r="Q1449" s="1126"/>
      <c r="R1449" s="1126"/>
      <c r="S1449" s="291"/>
      <c r="T1449" s="1085" t="s">
        <v>101</v>
      </c>
      <c r="U1449" s="1086"/>
      <c r="V1449" s="1081"/>
      <c r="W1449" s="1081"/>
      <c r="X1449" s="1081"/>
      <c r="Y1449" s="1081"/>
      <c r="Z1449" s="1081"/>
      <c r="AA1449" s="1081"/>
      <c r="AB1449" s="1081"/>
      <c r="AC1449" s="1081"/>
      <c r="AD1449" s="1081"/>
      <c r="AE1449" s="1081"/>
      <c r="AF1449" s="1081"/>
      <c r="AG1449" s="1081"/>
      <c r="AH1449" s="287"/>
    </row>
    <row r="1450" spans="1:34" ht="19" customHeight="1" thickBot="1">
      <c r="A1450" s="293"/>
      <c r="B1450" s="1082" t="s">
        <v>102</v>
      </c>
      <c r="C1450" s="1083"/>
      <c r="D1450" s="1084"/>
      <c r="E1450" s="1084"/>
      <c r="F1450" s="1084"/>
      <c r="G1450" s="1084"/>
      <c r="H1450" s="1084"/>
      <c r="I1450" s="1084"/>
      <c r="J1450" s="1084"/>
      <c r="K1450" s="1084"/>
      <c r="L1450" s="1084"/>
      <c r="M1450" s="1084"/>
      <c r="N1450" s="1084"/>
      <c r="O1450" s="1084"/>
      <c r="P1450" s="288"/>
      <c r="Q1450" s="1126"/>
      <c r="R1450" s="1126"/>
      <c r="S1450" s="293"/>
      <c r="T1450" s="1082" t="s">
        <v>102</v>
      </c>
      <c r="U1450" s="1083"/>
      <c r="V1450" s="1084"/>
      <c r="W1450" s="1084"/>
      <c r="X1450" s="1084"/>
      <c r="Y1450" s="1084"/>
      <c r="Z1450" s="1084"/>
      <c r="AA1450" s="1084"/>
      <c r="AB1450" s="1084"/>
      <c r="AC1450" s="1084"/>
      <c r="AD1450" s="1084"/>
      <c r="AE1450" s="1084"/>
      <c r="AF1450" s="1084"/>
      <c r="AG1450" s="1084"/>
      <c r="AH1450" s="288"/>
    </row>
  </sheetData>
  <sheetProtection password="CC1C" sheet="1" objects="1" scenarios="1" formatCells="0" formatColumns="0" formatRows="0" autoFilter="0"/>
  <mergeCells count="9100">
    <mergeCell ref="B2:P3"/>
    <mergeCell ref="B4:C4"/>
    <mergeCell ref="B5:C5"/>
    <mergeCell ref="B9:C9"/>
    <mergeCell ref="D4:P4"/>
    <mergeCell ref="D5:P5"/>
    <mergeCell ref="D6:P6"/>
    <mergeCell ref="D7:P7"/>
    <mergeCell ref="D8:G8"/>
    <mergeCell ref="D29:F29"/>
    <mergeCell ref="B18:C18"/>
    <mergeCell ref="B29:C29"/>
    <mergeCell ref="B19:C19"/>
    <mergeCell ref="D19:F19"/>
    <mergeCell ref="A2:A3"/>
    <mergeCell ref="T1:AH1"/>
    <mergeCell ref="M23:O23"/>
    <mergeCell ref="M24:O24"/>
    <mergeCell ref="M25:O25"/>
    <mergeCell ref="AE23:AG23"/>
    <mergeCell ref="D26:F26"/>
    <mergeCell ref="G26:I26"/>
    <mergeCell ref="J26:L26"/>
    <mergeCell ref="M26:O26"/>
    <mergeCell ref="D27:F27"/>
    <mergeCell ref="G27:I27"/>
    <mergeCell ref="J27:L27"/>
    <mergeCell ref="B27:C27"/>
    <mergeCell ref="V24:X24"/>
    <mergeCell ref="D28:F28"/>
    <mergeCell ref="AB25:AD25"/>
    <mergeCell ref="G28:I28"/>
    <mergeCell ref="B28:C28"/>
    <mergeCell ref="B11:C11"/>
    <mergeCell ref="G19:I19"/>
    <mergeCell ref="J19:L19"/>
    <mergeCell ref="B20:C20"/>
    <mergeCell ref="B25:C25"/>
    <mergeCell ref="B24:C24"/>
    <mergeCell ref="B23:C23"/>
    <mergeCell ref="D23:F23"/>
    <mergeCell ref="D24:F24"/>
    <mergeCell ref="D25:F25"/>
    <mergeCell ref="G23:I23"/>
    <mergeCell ref="J23:L23"/>
    <mergeCell ref="G24:I24"/>
    <mergeCell ref="J24:L24"/>
    <mergeCell ref="G25:I25"/>
    <mergeCell ref="J25:L25"/>
    <mergeCell ref="B12:C12"/>
    <mergeCell ref="B13:C13"/>
    <mergeCell ref="B21:C21"/>
    <mergeCell ref="B22:C22"/>
    <mergeCell ref="B14:C14"/>
    <mergeCell ref="B15:C15"/>
    <mergeCell ref="G21:I21"/>
    <mergeCell ref="J21:L21"/>
    <mergeCell ref="G22:I22"/>
    <mergeCell ref="J22:L22"/>
    <mergeCell ref="J28:L28"/>
    <mergeCell ref="T2:AH3"/>
    <mergeCell ref="T4:U4"/>
    <mergeCell ref="V4:AH4"/>
    <mergeCell ref="T5:U5"/>
    <mergeCell ref="V5:AH5"/>
    <mergeCell ref="B6:C6"/>
    <mergeCell ref="B7:C7"/>
    <mergeCell ref="B8:C8"/>
    <mergeCell ref="M8:P8"/>
    <mergeCell ref="M9:P9"/>
    <mergeCell ref="D9:G9"/>
    <mergeCell ref="H8:L8"/>
    <mergeCell ref="H9:L9"/>
    <mergeCell ref="D20:F20"/>
    <mergeCell ref="G20:I20"/>
    <mergeCell ref="J20:L20"/>
    <mergeCell ref="D10:F10"/>
    <mergeCell ref="Q1:Q29"/>
    <mergeCell ref="AE24:AG24"/>
    <mergeCell ref="AE25:AG25"/>
    <mergeCell ref="M28:O28"/>
    <mergeCell ref="G29:I29"/>
    <mergeCell ref="V25:X25"/>
    <mergeCell ref="B26:C26"/>
    <mergeCell ref="M10:O10"/>
    <mergeCell ref="D18:F18"/>
    <mergeCell ref="J29:L29"/>
    <mergeCell ref="M29:O29"/>
    <mergeCell ref="M27:O27"/>
    <mergeCell ref="R1:R29"/>
    <mergeCell ref="M19:O19"/>
    <mergeCell ref="J10:L10"/>
    <mergeCell ref="M20:O20"/>
    <mergeCell ref="M21:O21"/>
    <mergeCell ref="M22:O22"/>
    <mergeCell ref="B1:P1"/>
    <mergeCell ref="T11:U11"/>
    <mergeCell ref="T12:U12"/>
    <mergeCell ref="T13:U13"/>
    <mergeCell ref="T14:U14"/>
    <mergeCell ref="T15:U15"/>
    <mergeCell ref="T9:U9"/>
    <mergeCell ref="V9:Y9"/>
    <mergeCell ref="Z9:AD9"/>
    <mergeCell ref="T24:U24"/>
    <mergeCell ref="T23:U23"/>
    <mergeCell ref="V23:X23"/>
    <mergeCell ref="Y23:AA23"/>
    <mergeCell ref="AB23:AD23"/>
    <mergeCell ref="T22:U22"/>
    <mergeCell ref="V22:X22"/>
    <mergeCell ref="Y22:AA22"/>
    <mergeCell ref="AB22:AD22"/>
    <mergeCell ref="Y24:AA24"/>
    <mergeCell ref="AB24:AD24"/>
    <mergeCell ref="B16:C16"/>
    <mergeCell ref="B17:C17"/>
    <mergeCell ref="D21:F21"/>
    <mergeCell ref="D22:F22"/>
    <mergeCell ref="G18:I18"/>
    <mergeCell ref="J18:L18"/>
    <mergeCell ref="M18:O18"/>
    <mergeCell ref="G10:I10"/>
    <mergeCell ref="S2:S3"/>
    <mergeCell ref="AE9:AH9"/>
    <mergeCell ref="V10:X10"/>
    <mergeCell ref="Y10:AA10"/>
    <mergeCell ref="AB10:AD10"/>
    <mergeCell ref="AE10:AG10"/>
    <mergeCell ref="T6:U6"/>
    <mergeCell ref="V6:AH6"/>
    <mergeCell ref="T7:U7"/>
    <mergeCell ref="V7:AH7"/>
    <mergeCell ref="T8:U8"/>
    <mergeCell ref="V8:Y8"/>
    <mergeCell ref="Z8:AD8"/>
    <mergeCell ref="AE8:AH8"/>
    <mergeCell ref="T20:U20"/>
    <mergeCell ref="V20:X20"/>
    <mergeCell ref="Y20:AA20"/>
    <mergeCell ref="AB20:AD20"/>
    <mergeCell ref="AE20:AG20"/>
    <mergeCell ref="AB18:AD18"/>
    <mergeCell ref="AE18:AG18"/>
    <mergeCell ref="T19:U19"/>
    <mergeCell ref="V19:X19"/>
    <mergeCell ref="Y19:AA19"/>
    <mergeCell ref="AB19:AD19"/>
    <mergeCell ref="AE19:AG19"/>
    <mergeCell ref="T16:U16"/>
    <mergeCell ref="T17:U17"/>
    <mergeCell ref="T18:U18"/>
    <mergeCell ref="V18:X18"/>
    <mergeCell ref="Y18:AA18"/>
    <mergeCell ref="AE22:AG22"/>
    <mergeCell ref="T21:U21"/>
    <mergeCell ref="V21:X21"/>
    <mergeCell ref="Y21:AA21"/>
    <mergeCell ref="AB21:AD21"/>
    <mergeCell ref="AE21:AG21"/>
    <mergeCell ref="T29:U29"/>
    <mergeCell ref="V29:X29"/>
    <mergeCell ref="Y29:AA29"/>
    <mergeCell ref="AB29:AD29"/>
    <mergeCell ref="AE29:AG29"/>
    <mergeCell ref="T28:U28"/>
    <mergeCell ref="V28:X28"/>
    <mergeCell ref="Y28:AA28"/>
    <mergeCell ref="AB28:AD28"/>
    <mergeCell ref="AE28:AG28"/>
    <mergeCell ref="T27:U27"/>
    <mergeCell ref="V27:X27"/>
    <mergeCell ref="Y27:AA27"/>
    <mergeCell ref="AB27:AD27"/>
    <mergeCell ref="AE27:AG27"/>
    <mergeCell ref="T25:U25"/>
    <mergeCell ref="T26:U26"/>
    <mergeCell ref="V26:X26"/>
    <mergeCell ref="Y26:AA26"/>
    <mergeCell ref="AB26:AD26"/>
    <mergeCell ref="AE26:AG26"/>
    <mergeCell ref="Y25:AA25"/>
    <mergeCell ref="B30:P30"/>
    <mergeCell ref="Q30:Q58"/>
    <mergeCell ref="R30:R58"/>
    <mergeCell ref="T30:AH30"/>
    <mergeCell ref="A31:A32"/>
    <mergeCell ref="B31:P32"/>
    <mergeCell ref="S31:S32"/>
    <mergeCell ref="T31:AH32"/>
    <mergeCell ref="B33:C33"/>
    <mergeCell ref="D33:P33"/>
    <mergeCell ref="T33:U33"/>
    <mergeCell ref="V33:AH33"/>
    <mergeCell ref="B34:C34"/>
    <mergeCell ref="D34:P34"/>
    <mergeCell ref="T34:U34"/>
    <mergeCell ref="V34:AH34"/>
    <mergeCell ref="B35:C35"/>
    <mergeCell ref="D35:P35"/>
    <mergeCell ref="T35:U35"/>
    <mergeCell ref="V35:AH35"/>
    <mergeCell ref="B36:C36"/>
    <mergeCell ref="D36:P36"/>
    <mergeCell ref="T36:U36"/>
    <mergeCell ref="V36:AH36"/>
    <mergeCell ref="AE39:AG39"/>
    <mergeCell ref="B40:C40"/>
    <mergeCell ref="T40:U40"/>
    <mergeCell ref="B37:C37"/>
    <mergeCell ref="D37:G37"/>
    <mergeCell ref="H37:L37"/>
    <mergeCell ref="M37:P37"/>
    <mergeCell ref="T37:U37"/>
    <mergeCell ref="V37:Y37"/>
    <mergeCell ref="Z37:AD37"/>
    <mergeCell ref="AE37:AH37"/>
    <mergeCell ref="B38:C38"/>
    <mergeCell ref="D38:G38"/>
    <mergeCell ref="H38:L38"/>
    <mergeCell ref="M38:P38"/>
    <mergeCell ref="T38:U38"/>
    <mergeCell ref="V38:Y38"/>
    <mergeCell ref="Z38:AD38"/>
    <mergeCell ref="AE38:AH38"/>
    <mergeCell ref="B41:C41"/>
    <mergeCell ref="T41:U41"/>
    <mergeCell ref="B42:C42"/>
    <mergeCell ref="T42:U42"/>
    <mergeCell ref="B43:C43"/>
    <mergeCell ref="T43:U43"/>
    <mergeCell ref="B44:C44"/>
    <mergeCell ref="T44:U44"/>
    <mergeCell ref="B45:C45"/>
    <mergeCell ref="T45:U45"/>
    <mergeCell ref="D39:F39"/>
    <mergeCell ref="G39:I39"/>
    <mergeCell ref="J39:L39"/>
    <mergeCell ref="M39:O39"/>
    <mergeCell ref="V39:X39"/>
    <mergeCell ref="Y39:AA39"/>
    <mergeCell ref="AB39:AD39"/>
    <mergeCell ref="Y47:AA47"/>
    <mergeCell ref="AB47:AD47"/>
    <mergeCell ref="AE47:AG47"/>
    <mergeCell ref="B48:C48"/>
    <mergeCell ref="D48:F48"/>
    <mergeCell ref="G48:I48"/>
    <mergeCell ref="J48:L48"/>
    <mergeCell ref="M48:O48"/>
    <mergeCell ref="T48:U48"/>
    <mergeCell ref="V48:X48"/>
    <mergeCell ref="Y48:AA48"/>
    <mergeCell ref="AB48:AD48"/>
    <mergeCell ref="AE48:AG48"/>
    <mergeCell ref="B46:C46"/>
    <mergeCell ref="T46:U46"/>
    <mergeCell ref="B47:C47"/>
    <mergeCell ref="D47:F47"/>
    <mergeCell ref="G47:I47"/>
    <mergeCell ref="J47:L47"/>
    <mergeCell ref="M47:O47"/>
    <mergeCell ref="T47:U47"/>
    <mergeCell ref="V47:X47"/>
    <mergeCell ref="AE49:AG49"/>
    <mergeCell ref="B50:C50"/>
    <mergeCell ref="D50:F50"/>
    <mergeCell ref="G50:I50"/>
    <mergeCell ref="J50:L50"/>
    <mergeCell ref="M50:O50"/>
    <mergeCell ref="T50:U50"/>
    <mergeCell ref="V50:X50"/>
    <mergeCell ref="Y50:AA50"/>
    <mergeCell ref="AB50:AD50"/>
    <mergeCell ref="AE50:AG50"/>
    <mergeCell ref="B49:C49"/>
    <mergeCell ref="D49:F49"/>
    <mergeCell ref="G49:I49"/>
    <mergeCell ref="J49:L49"/>
    <mergeCell ref="M49:O49"/>
    <mergeCell ref="T49:U49"/>
    <mergeCell ref="V49:X49"/>
    <mergeCell ref="Y49:AA49"/>
    <mergeCell ref="AB49:AD49"/>
    <mergeCell ref="AE51:AG51"/>
    <mergeCell ref="B52:C52"/>
    <mergeCell ref="D52:F52"/>
    <mergeCell ref="G52:I52"/>
    <mergeCell ref="J52:L52"/>
    <mergeCell ref="M52:O52"/>
    <mergeCell ref="T52:U52"/>
    <mergeCell ref="V52:X52"/>
    <mergeCell ref="Y52:AA52"/>
    <mergeCell ref="AB52:AD52"/>
    <mergeCell ref="AE52:AG52"/>
    <mergeCell ref="B51:C51"/>
    <mergeCell ref="D51:F51"/>
    <mergeCell ref="G51:I51"/>
    <mergeCell ref="J51:L51"/>
    <mergeCell ref="M51:O51"/>
    <mergeCell ref="T51:U51"/>
    <mergeCell ref="V51:X51"/>
    <mergeCell ref="Y51:AA51"/>
    <mergeCell ref="AB51:AD51"/>
    <mergeCell ref="AE53:AG53"/>
    <mergeCell ref="B54:C54"/>
    <mergeCell ref="D54:F54"/>
    <mergeCell ref="G54:I54"/>
    <mergeCell ref="J54:L54"/>
    <mergeCell ref="M54:O54"/>
    <mergeCell ref="T54:U54"/>
    <mergeCell ref="V54:X54"/>
    <mergeCell ref="Y54:AA54"/>
    <mergeCell ref="AB54:AD54"/>
    <mergeCell ref="AE54:AG54"/>
    <mergeCell ref="B53:C53"/>
    <mergeCell ref="D53:F53"/>
    <mergeCell ref="G53:I53"/>
    <mergeCell ref="J53:L53"/>
    <mergeCell ref="M53:O53"/>
    <mergeCell ref="T53:U53"/>
    <mergeCell ref="V53:X53"/>
    <mergeCell ref="Y53:AA53"/>
    <mergeCell ref="AB53:AD53"/>
    <mergeCell ref="AE55:AG55"/>
    <mergeCell ref="B56:C56"/>
    <mergeCell ref="D56:F56"/>
    <mergeCell ref="G56:I56"/>
    <mergeCell ref="J56:L56"/>
    <mergeCell ref="M56:O56"/>
    <mergeCell ref="T56:U56"/>
    <mergeCell ref="V56:X56"/>
    <mergeCell ref="Y56:AA56"/>
    <mergeCell ref="AB56:AD56"/>
    <mergeCell ref="AE56:AG56"/>
    <mergeCell ref="B55:C55"/>
    <mergeCell ref="D55:F55"/>
    <mergeCell ref="G55:I55"/>
    <mergeCell ref="J55:L55"/>
    <mergeCell ref="M55:O55"/>
    <mergeCell ref="T55:U55"/>
    <mergeCell ref="V55:X55"/>
    <mergeCell ref="Y55:AA55"/>
    <mergeCell ref="AB55:AD55"/>
    <mergeCell ref="AE57:AG57"/>
    <mergeCell ref="B58:C58"/>
    <mergeCell ref="D58:F58"/>
    <mergeCell ref="G58:I58"/>
    <mergeCell ref="J58:L58"/>
    <mergeCell ref="M58:O58"/>
    <mergeCell ref="T58:U58"/>
    <mergeCell ref="V58:X58"/>
    <mergeCell ref="Y58:AA58"/>
    <mergeCell ref="AB58:AD58"/>
    <mergeCell ref="AE58:AG58"/>
    <mergeCell ref="B57:C57"/>
    <mergeCell ref="D57:F57"/>
    <mergeCell ref="G57:I57"/>
    <mergeCell ref="J57:L57"/>
    <mergeCell ref="M57:O57"/>
    <mergeCell ref="T57:U57"/>
    <mergeCell ref="V57:X57"/>
    <mergeCell ref="Y57:AA57"/>
    <mergeCell ref="AB57:AD57"/>
    <mergeCell ref="B59:P59"/>
    <mergeCell ref="Q59:Q87"/>
    <mergeCell ref="R59:R87"/>
    <mergeCell ref="T59:AH59"/>
    <mergeCell ref="A60:A61"/>
    <mergeCell ref="B60:P61"/>
    <mergeCell ref="S60:S61"/>
    <mergeCell ref="T60:AH61"/>
    <mergeCell ref="B62:C62"/>
    <mergeCell ref="D62:P62"/>
    <mergeCell ref="T62:U62"/>
    <mergeCell ref="V62:AH62"/>
    <mergeCell ref="B63:C63"/>
    <mergeCell ref="D63:P63"/>
    <mergeCell ref="T63:U63"/>
    <mergeCell ref="V63:AH63"/>
    <mergeCell ref="B64:C64"/>
    <mergeCell ref="D64:P64"/>
    <mergeCell ref="T64:U64"/>
    <mergeCell ref="V64:AH64"/>
    <mergeCell ref="B65:C65"/>
    <mergeCell ref="D65:P65"/>
    <mergeCell ref="T65:U65"/>
    <mergeCell ref="V65:AH65"/>
    <mergeCell ref="AE68:AG68"/>
    <mergeCell ref="B69:C69"/>
    <mergeCell ref="T69:U69"/>
    <mergeCell ref="B66:C66"/>
    <mergeCell ref="D66:G66"/>
    <mergeCell ref="H66:L66"/>
    <mergeCell ref="M66:P66"/>
    <mergeCell ref="T66:U66"/>
    <mergeCell ref="V66:Y66"/>
    <mergeCell ref="Z66:AD66"/>
    <mergeCell ref="AE66:AH66"/>
    <mergeCell ref="B67:C67"/>
    <mergeCell ref="D67:G67"/>
    <mergeCell ref="H67:L67"/>
    <mergeCell ref="M67:P67"/>
    <mergeCell ref="T67:U67"/>
    <mergeCell ref="V67:Y67"/>
    <mergeCell ref="Z67:AD67"/>
    <mergeCell ref="AE67:AH67"/>
    <mergeCell ref="B70:C70"/>
    <mergeCell ref="T70:U70"/>
    <mergeCell ref="B71:C71"/>
    <mergeCell ref="T71:U71"/>
    <mergeCell ref="B72:C72"/>
    <mergeCell ref="T72:U72"/>
    <mergeCell ref="B73:C73"/>
    <mergeCell ref="T73:U73"/>
    <mergeCell ref="B74:C74"/>
    <mergeCell ref="T74:U74"/>
    <mergeCell ref="D68:F68"/>
    <mergeCell ref="G68:I68"/>
    <mergeCell ref="J68:L68"/>
    <mergeCell ref="M68:O68"/>
    <mergeCell ref="V68:X68"/>
    <mergeCell ref="Y68:AA68"/>
    <mergeCell ref="AB68:AD68"/>
    <mergeCell ref="Y76:AA76"/>
    <mergeCell ref="AB76:AD76"/>
    <mergeCell ref="AE76:AG76"/>
    <mergeCell ref="B77:C77"/>
    <mergeCell ref="D77:F77"/>
    <mergeCell ref="G77:I77"/>
    <mergeCell ref="J77:L77"/>
    <mergeCell ref="M77:O77"/>
    <mergeCell ref="T77:U77"/>
    <mergeCell ref="V77:X77"/>
    <mergeCell ref="Y77:AA77"/>
    <mergeCell ref="AB77:AD77"/>
    <mergeCell ref="AE77:AG77"/>
    <mergeCell ref="B75:C75"/>
    <mergeCell ref="T75:U75"/>
    <mergeCell ref="B76:C76"/>
    <mergeCell ref="D76:F76"/>
    <mergeCell ref="G76:I76"/>
    <mergeCell ref="J76:L76"/>
    <mergeCell ref="M76:O76"/>
    <mergeCell ref="T76:U76"/>
    <mergeCell ref="V76:X76"/>
    <mergeCell ref="AE78:AG78"/>
    <mergeCell ref="B79:C79"/>
    <mergeCell ref="D79:F79"/>
    <mergeCell ref="G79:I79"/>
    <mergeCell ref="J79:L79"/>
    <mergeCell ref="M79:O79"/>
    <mergeCell ref="T79:U79"/>
    <mergeCell ref="V79:X79"/>
    <mergeCell ref="Y79:AA79"/>
    <mergeCell ref="AB79:AD79"/>
    <mergeCell ref="AE79:AG79"/>
    <mergeCell ref="B78:C78"/>
    <mergeCell ref="D78:F78"/>
    <mergeCell ref="G78:I78"/>
    <mergeCell ref="J78:L78"/>
    <mergeCell ref="M78:O78"/>
    <mergeCell ref="T78:U78"/>
    <mergeCell ref="V78:X78"/>
    <mergeCell ref="Y78:AA78"/>
    <mergeCell ref="AB78:AD78"/>
    <mergeCell ref="AE80:AG80"/>
    <mergeCell ref="B81:C81"/>
    <mergeCell ref="D81:F81"/>
    <mergeCell ref="G81:I81"/>
    <mergeCell ref="J81:L81"/>
    <mergeCell ref="M81:O81"/>
    <mergeCell ref="T81:U81"/>
    <mergeCell ref="V81:X81"/>
    <mergeCell ref="Y81:AA81"/>
    <mergeCell ref="AB81:AD81"/>
    <mergeCell ref="AE81:AG81"/>
    <mergeCell ref="B80:C80"/>
    <mergeCell ref="D80:F80"/>
    <mergeCell ref="G80:I80"/>
    <mergeCell ref="J80:L80"/>
    <mergeCell ref="M80:O80"/>
    <mergeCell ref="T80:U80"/>
    <mergeCell ref="V80:X80"/>
    <mergeCell ref="Y80:AA80"/>
    <mergeCell ref="AB80:AD80"/>
    <mergeCell ref="AE82:AG82"/>
    <mergeCell ref="B83:C83"/>
    <mergeCell ref="D83:F83"/>
    <mergeCell ref="G83:I83"/>
    <mergeCell ref="J83:L83"/>
    <mergeCell ref="M83:O83"/>
    <mergeCell ref="T83:U83"/>
    <mergeCell ref="V83:X83"/>
    <mergeCell ref="Y83:AA83"/>
    <mergeCell ref="AB83:AD83"/>
    <mergeCell ref="AE83:AG83"/>
    <mergeCell ref="B82:C82"/>
    <mergeCell ref="D82:F82"/>
    <mergeCell ref="G82:I82"/>
    <mergeCell ref="J82:L82"/>
    <mergeCell ref="M82:O82"/>
    <mergeCell ref="T82:U82"/>
    <mergeCell ref="V82:X82"/>
    <mergeCell ref="Y82:AA82"/>
    <mergeCell ref="AB82:AD82"/>
    <mergeCell ref="AE84:AG84"/>
    <mergeCell ref="B85:C85"/>
    <mergeCell ref="D85:F85"/>
    <mergeCell ref="G85:I85"/>
    <mergeCell ref="J85:L85"/>
    <mergeCell ref="M85:O85"/>
    <mergeCell ref="T85:U85"/>
    <mergeCell ref="V85:X85"/>
    <mergeCell ref="Y85:AA85"/>
    <mergeCell ref="AB85:AD85"/>
    <mergeCell ref="AE85:AG85"/>
    <mergeCell ref="B84:C84"/>
    <mergeCell ref="D84:F84"/>
    <mergeCell ref="G84:I84"/>
    <mergeCell ref="J84:L84"/>
    <mergeCell ref="M84:O84"/>
    <mergeCell ref="T84:U84"/>
    <mergeCell ref="V84:X84"/>
    <mergeCell ref="Y84:AA84"/>
    <mergeCell ref="AB84:AD84"/>
    <mergeCell ref="AE86:AG86"/>
    <mergeCell ref="B87:C87"/>
    <mergeCell ref="D87:F87"/>
    <mergeCell ref="G87:I87"/>
    <mergeCell ref="J87:L87"/>
    <mergeCell ref="M87:O87"/>
    <mergeCell ref="T87:U87"/>
    <mergeCell ref="V87:X87"/>
    <mergeCell ref="Y87:AA87"/>
    <mergeCell ref="AB87:AD87"/>
    <mergeCell ref="AE87:AG87"/>
    <mergeCell ref="B86:C86"/>
    <mergeCell ref="D86:F86"/>
    <mergeCell ref="G86:I86"/>
    <mergeCell ref="J86:L86"/>
    <mergeCell ref="M86:O86"/>
    <mergeCell ref="T86:U86"/>
    <mergeCell ref="V86:X86"/>
    <mergeCell ref="Y86:AA86"/>
    <mergeCell ref="AB86:AD86"/>
    <mergeCell ref="B88:P88"/>
    <mergeCell ref="Q88:Q116"/>
    <mergeCell ref="R88:R116"/>
    <mergeCell ref="T88:AH88"/>
    <mergeCell ref="A89:A90"/>
    <mergeCell ref="B89:P90"/>
    <mergeCell ref="S89:S90"/>
    <mergeCell ref="T89:AH90"/>
    <mergeCell ref="B91:C91"/>
    <mergeCell ref="D91:P91"/>
    <mergeCell ref="T91:U91"/>
    <mergeCell ref="V91:AH91"/>
    <mergeCell ref="B92:C92"/>
    <mergeCell ref="D92:P92"/>
    <mergeCell ref="T92:U92"/>
    <mergeCell ref="V92:AH92"/>
    <mergeCell ref="B93:C93"/>
    <mergeCell ref="D93:P93"/>
    <mergeCell ref="T93:U93"/>
    <mergeCell ref="V93:AH93"/>
    <mergeCell ref="B94:C94"/>
    <mergeCell ref="D94:P94"/>
    <mergeCell ref="T94:U94"/>
    <mergeCell ref="V94:AH94"/>
    <mergeCell ref="AE97:AG97"/>
    <mergeCell ref="B98:C98"/>
    <mergeCell ref="T98:U98"/>
    <mergeCell ref="B95:C95"/>
    <mergeCell ref="D95:G95"/>
    <mergeCell ref="H95:L95"/>
    <mergeCell ref="M95:P95"/>
    <mergeCell ref="T95:U95"/>
    <mergeCell ref="V95:Y95"/>
    <mergeCell ref="Z95:AD95"/>
    <mergeCell ref="AE95:AH95"/>
    <mergeCell ref="B96:C96"/>
    <mergeCell ref="D96:G96"/>
    <mergeCell ref="H96:L96"/>
    <mergeCell ref="M96:P96"/>
    <mergeCell ref="T96:U96"/>
    <mergeCell ref="V96:Y96"/>
    <mergeCell ref="Z96:AD96"/>
    <mergeCell ref="AE96:AH96"/>
    <mergeCell ref="B99:C99"/>
    <mergeCell ref="T99:U99"/>
    <mergeCell ref="B100:C100"/>
    <mergeCell ref="T100:U100"/>
    <mergeCell ref="B101:C101"/>
    <mergeCell ref="T101:U101"/>
    <mergeCell ref="B102:C102"/>
    <mergeCell ref="T102:U102"/>
    <mergeCell ref="B103:C103"/>
    <mergeCell ref="T103:U103"/>
    <mergeCell ref="D97:F97"/>
    <mergeCell ref="G97:I97"/>
    <mergeCell ref="J97:L97"/>
    <mergeCell ref="M97:O97"/>
    <mergeCell ref="V97:X97"/>
    <mergeCell ref="Y97:AA97"/>
    <mergeCell ref="AB97:AD97"/>
    <mergeCell ref="Y105:AA105"/>
    <mergeCell ref="AB105:AD105"/>
    <mergeCell ref="AE105:AG105"/>
    <mergeCell ref="B106:C106"/>
    <mergeCell ref="D106:F106"/>
    <mergeCell ref="G106:I106"/>
    <mergeCell ref="J106:L106"/>
    <mergeCell ref="M106:O106"/>
    <mergeCell ref="T106:U106"/>
    <mergeCell ref="V106:X106"/>
    <mergeCell ref="Y106:AA106"/>
    <mergeCell ref="AB106:AD106"/>
    <mergeCell ref="AE106:AG106"/>
    <mergeCell ref="B104:C104"/>
    <mergeCell ref="T104:U104"/>
    <mergeCell ref="B105:C105"/>
    <mergeCell ref="D105:F105"/>
    <mergeCell ref="G105:I105"/>
    <mergeCell ref="J105:L105"/>
    <mergeCell ref="M105:O105"/>
    <mergeCell ref="T105:U105"/>
    <mergeCell ref="V105:X105"/>
    <mergeCell ref="AE107:AG107"/>
    <mergeCell ref="B108:C108"/>
    <mergeCell ref="D108:F108"/>
    <mergeCell ref="G108:I108"/>
    <mergeCell ref="J108:L108"/>
    <mergeCell ref="M108:O108"/>
    <mergeCell ref="T108:U108"/>
    <mergeCell ref="V108:X108"/>
    <mergeCell ref="Y108:AA108"/>
    <mergeCell ref="AB108:AD108"/>
    <mergeCell ref="AE108:AG108"/>
    <mergeCell ref="B107:C107"/>
    <mergeCell ref="D107:F107"/>
    <mergeCell ref="G107:I107"/>
    <mergeCell ref="J107:L107"/>
    <mergeCell ref="M107:O107"/>
    <mergeCell ref="T107:U107"/>
    <mergeCell ref="V107:X107"/>
    <mergeCell ref="Y107:AA107"/>
    <mergeCell ref="AB107:AD107"/>
    <mergeCell ref="AE109:AG109"/>
    <mergeCell ref="B110:C110"/>
    <mergeCell ref="D110:F110"/>
    <mergeCell ref="G110:I110"/>
    <mergeCell ref="J110:L110"/>
    <mergeCell ref="M110:O110"/>
    <mergeCell ref="T110:U110"/>
    <mergeCell ref="V110:X110"/>
    <mergeCell ref="Y110:AA110"/>
    <mergeCell ref="AB110:AD110"/>
    <mergeCell ref="AE110:AG110"/>
    <mergeCell ref="B109:C109"/>
    <mergeCell ref="D109:F109"/>
    <mergeCell ref="G109:I109"/>
    <mergeCell ref="J109:L109"/>
    <mergeCell ref="M109:O109"/>
    <mergeCell ref="T109:U109"/>
    <mergeCell ref="V109:X109"/>
    <mergeCell ref="Y109:AA109"/>
    <mergeCell ref="AB109:AD109"/>
    <mergeCell ref="AE111:AG111"/>
    <mergeCell ref="B112:C112"/>
    <mergeCell ref="D112:F112"/>
    <mergeCell ref="G112:I112"/>
    <mergeCell ref="J112:L112"/>
    <mergeCell ref="M112:O112"/>
    <mergeCell ref="T112:U112"/>
    <mergeCell ref="V112:X112"/>
    <mergeCell ref="Y112:AA112"/>
    <mergeCell ref="AB112:AD112"/>
    <mergeCell ref="AE112:AG112"/>
    <mergeCell ref="B111:C111"/>
    <mergeCell ref="D111:F111"/>
    <mergeCell ref="G111:I111"/>
    <mergeCell ref="J111:L111"/>
    <mergeCell ref="M111:O111"/>
    <mergeCell ref="T111:U111"/>
    <mergeCell ref="V111:X111"/>
    <mergeCell ref="Y111:AA111"/>
    <mergeCell ref="AB111:AD111"/>
    <mergeCell ref="AE113:AG113"/>
    <mergeCell ref="B114:C114"/>
    <mergeCell ref="D114:F114"/>
    <mergeCell ref="G114:I114"/>
    <mergeCell ref="J114:L114"/>
    <mergeCell ref="M114:O114"/>
    <mergeCell ref="T114:U114"/>
    <mergeCell ref="V114:X114"/>
    <mergeCell ref="Y114:AA114"/>
    <mergeCell ref="AB114:AD114"/>
    <mergeCell ref="AE114:AG114"/>
    <mergeCell ref="B113:C113"/>
    <mergeCell ref="D113:F113"/>
    <mergeCell ref="G113:I113"/>
    <mergeCell ref="J113:L113"/>
    <mergeCell ref="M113:O113"/>
    <mergeCell ref="T113:U113"/>
    <mergeCell ref="V113:X113"/>
    <mergeCell ref="Y113:AA113"/>
    <mergeCell ref="AB113:AD113"/>
    <mergeCell ref="AE115:AG115"/>
    <mergeCell ref="B116:C116"/>
    <mergeCell ref="D116:F116"/>
    <mergeCell ref="G116:I116"/>
    <mergeCell ref="J116:L116"/>
    <mergeCell ref="M116:O116"/>
    <mergeCell ref="T116:U116"/>
    <mergeCell ref="V116:X116"/>
    <mergeCell ref="Y116:AA116"/>
    <mergeCell ref="AB116:AD116"/>
    <mergeCell ref="AE116:AG116"/>
    <mergeCell ref="B115:C115"/>
    <mergeCell ref="D115:F115"/>
    <mergeCell ref="G115:I115"/>
    <mergeCell ref="J115:L115"/>
    <mergeCell ref="M115:O115"/>
    <mergeCell ref="T115:U115"/>
    <mergeCell ref="V115:X115"/>
    <mergeCell ref="Y115:AA115"/>
    <mergeCell ref="AB115:AD115"/>
    <mergeCell ref="B117:P117"/>
    <mergeCell ref="Q117:Q145"/>
    <mergeCell ref="R117:R145"/>
    <mergeCell ref="T117:AH117"/>
    <mergeCell ref="A118:A119"/>
    <mergeCell ref="B118:P119"/>
    <mergeCell ref="S118:S119"/>
    <mergeCell ref="T118:AH119"/>
    <mergeCell ref="B120:C120"/>
    <mergeCell ref="D120:P120"/>
    <mergeCell ref="T120:U120"/>
    <mergeCell ref="V120:AH120"/>
    <mergeCell ref="B121:C121"/>
    <mergeCell ref="D121:P121"/>
    <mergeCell ref="T121:U121"/>
    <mergeCell ref="V121:AH121"/>
    <mergeCell ref="B122:C122"/>
    <mergeCell ref="D122:P122"/>
    <mergeCell ref="T122:U122"/>
    <mergeCell ref="V122:AH122"/>
    <mergeCell ref="B123:C123"/>
    <mergeCell ref="D123:P123"/>
    <mergeCell ref="T123:U123"/>
    <mergeCell ref="V123:AH123"/>
    <mergeCell ref="AE126:AG126"/>
    <mergeCell ref="B127:C127"/>
    <mergeCell ref="T127:U127"/>
    <mergeCell ref="B124:C124"/>
    <mergeCell ref="D124:G124"/>
    <mergeCell ref="H124:L124"/>
    <mergeCell ref="M124:P124"/>
    <mergeCell ref="T124:U124"/>
    <mergeCell ref="V124:Y124"/>
    <mergeCell ref="Z124:AD124"/>
    <mergeCell ref="AE124:AH124"/>
    <mergeCell ref="B125:C125"/>
    <mergeCell ref="D125:G125"/>
    <mergeCell ref="H125:L125"/>
    <mergeCell ref="M125:P125"/>
    <mergeCell ref="T125:U125"/>
    <mergeCell ref="V125:Y125"/>
    <mergeCell ref="Z125:AD125"/>
    <mergeCell ref="AE125:AH125"/>
    <mergeCell ref="B128:C128"/>
    <mergeCell ref="T128:U128"/>
    <mergeCell ref="B129:C129"/>
    <mergeCell ref="T129:U129"/>
    <mergeCell ref="B130:C130"/>
    <mergeCell ref="T130:U130"/>
    <mergeCell ref="B131:C131"/>
    <mergeCell ref="T131:U131"/>
    <mergeCell ref="B132:C132"/>
    <mergeCell ref="T132:U132"/>
    <mergeCell ref="D126:F126"/>
    <mergeCell ref="G126:I126"/>
    <mergeCell ref="J126:L126"/>
    <mergeCell ref="M126:O126"/>
    <mergeCell ref="V126:X126"/>
    <mergeCell ref="Y126:AA126"/>
    <mergeCell ref="AB126:AD126"/>
    <mergeCell ref="Y134:AA134"/>
    <mergeCell ref="AB134:AD134"/>
    <mergeCell ref="AE134:AG134"/>
    <mergeCell ref="B135:C135"/>
    <mergeCell ref="D135:F135"/>
    <mergeCell ref="G135:I135"/>
    <mergeCell ref="J135:L135"/>
    <mergeCell ref="M135:O135"/>
    <mergeCell ref="T135:U135"/>
    <mergeCell ref="V135:X135"/>
    <mergeCell ref="Y135:AA135"/>
    <mergeCell ref="AB135:AD135"/>
    <mergeCell ref="AE135:AG135"/>
    <mergeCell ref="B133:C133"/>
    <mergeCell ref="T133:U133"/>
    <mergeCell ref="B134:C134"/>
    <mergeCell ref="D134:F134"/>
    <mergeCell ref="G134:I134"/>
    <mergeCell ref="J134:L134"/>
    <mergeCell ref="M134:O134"/>
    <mergeCell ref="T134:U134"/>
    <mergeCell ref="V134:X134"/>
    <mergeCell ref="AE136:AG136"/>
    <mergeCell ref="B137:C137"/>
    <mergeCell ref="D137:F137"/>
    <mergeCell ref="G137:I137"/>
    <mergeCell ref="J137:L137"/>
    <mergeCell ref="M137:O137"/>
    <mergeCell ref="T137:U137"/>
    <mergeCell ref="V137:X137"/>
    <mergeCell ref="Y137:AA137"/>
    <mergeCell ref="AB137:AD137"/>
    <mergeCell ref="AE137:AG137"/>
    <mergeCell ref="B136:C136"/>
    <mergeCell ref="D136:F136"/>
    <mergeCell ref="G136:I136"/>
    <mergeCell ref="J136:L136"/>
    <mergeCell ref="M136:O136"/>
    <mergeCell ref="T136:U136"/>
    <mergeCell ref="V136:X136"/>
    <mergeCell ref="Y136:AA136"/>
    <mergeCell ref="AB136:AD136"/>
    <mergeCell ref="AE138:AG138"/>
    <mergeCell ref="B139:C139"/>
    <mergeCell ref="D139:F139"/>
    <mergeCell ref="G139:I139"/>
    <mergeCell ref="J139:L139"/>
    <mergeCell ref="M139:O139"/>
    <mergeCell ref="T139:U139"/>
    <mergeCell ref="V139:X139"/>
    <mergeCell ref="Y139:AA139"/>
    <mergeCell ref="AB139:AD139"/>
    <mergeCell ref="AE139:AG139"/>
    <mergeCell ref="B138:C138"/>
    <mergeCell ref="D138:F138"/>
    <mergeCell ref="G138:I138"/>
    <mergeCell ref="J138:L138"/>
    <mergeCell ref="M138:O138"/>
    <mergeCell ref="T138:U138"/>
    <mergeCell ref="V138:X138"/>
    <mergeCell ref="Y138:AA138"/>
    <mergeCell ref="AB138:AD138"/>
    <mergeCell ref="AE140:AG140"/>
    <mergeCell ref="B141:C141"/>
    <mergeCell ref="D141:F141"/>
    <mergeCell ref="G141:I141"/>
    <mergeCell ref="J141:L141"/>
    <mergeCell ref="M141:O141"/>
    <mergeCell ref="T141:U141"/>
    <mergeCell ref="V141:X141"/>
    <mergeCell ref="Y141:AA141"/>
    <mergeCell ref="AB141:AD141"/>
    <mergeCell ref="AE141:AG141"/>
    <mergeCell ref="B140:C140"/>
    <mergeCell ref="D140:F140"/>
    <mergeCell ref="G140:I140"/>
    <mergeCell ref="J140:L140"/>
    <mergeCell ref="M140:O140"/>
    <mergeCell ref="T140:U140"/>
    <mergeCell ref="V140:X140"/>
    <mergeCell ref="Y140:AA140"/>
    <mergeCell ref="AB140:AD140"/>
    <mergeCell ref="AE142:AG142"/>
    <mergeCell ref="B143:C143"/>
    <mergeCell ref="D143:F143"/>
    <mergeCell ref="G143:I143"/>
    <mergeCell ref="J143:L143"/>
    <mergeCell ref="M143:O143"/>
    <mergeCell ref="T143:U143"/>
    <mergeCell ref="V143:X143"/>
    <mergeCell ref="Y143:AA143"/>
    <mergeCell ref="AB143:AD143"/>
    <mergeCell ref="AE143:AG143"/>
    <mergeCell ref="B142:C142"/>
    <mergeCell ref="D142:F142"/>
    <mergeCell ref="G142:I142"/>
    <mergeCell ref="J142:L142"/>
    <mergeCell ref="M142:O142"/>
    <mergeCell ref="T142:U142"/>
    <mergeCell ref="V142:X142"/>
    <mergeCell ref="Y142:AA142"/>
    <mergeCell ref="AB142:AD142"/>
    <mergeCell ref="B149:C149"/>
    <mergeCell ref="T149:U149"/>
    <mergeCell ref="AE144:AG144"/>
    <mergeCell ref="B145:C145"/>
    <mergeCell ref="D145:F145"/>
    <mergeCell ref="G145:I145"/>
    <mergeCell ref="J145:L145"/>
    <mergeCell ref="M145:O145"/>
    <mergeCell ref="T145:U145"/>
    <mergeCell ref="V145:X145"/>
    <mergeCell ref="Y145:AA145"/>
    <mergeCell ref="AB145:AD145"/>
    <mergeCell ref="AE145:AG145"/>
    <mergeCell ref="B144:C144"/>
    <mergeCell ref="D144:F144"/>
    <mergeCell ref="G144:I144"/>
    <mergeCell ref="J144:L144"/>
    <mergeCell ref="M144:O144"/>
    <mergeCell ref="T144:U144"/>
    <mergeCell ref="V144:X144"/>
    <mergeCell ref="Y144:AA144"/>
    <mergeCell ref="AB144:AD144"/>
    <mergeCell ref="B157:C157"/>
    <mergeCell ref="T157:U157"/>
    <mergeCell ref="B158:C158"/>
    <mergeCell ref="T158:U158"/>
    <mergeCell ref="B152:C152"/>
    <mergeCell ref="T152:U152"/>
    <mergeCell ref="B153:C153"/>
    <mergeCell ref="T153:U153"/>
    <mergeCell ref="B154:C154"/>
    <mergeCell ref="T154:U154"/>
    <mergeCell ref="B156:C156"/>
    <mergeCell ref="T156:U156"/>
    <mergeCell ref="D154:G154"/>
    <mergeCell ref="H154:L154"/>
    <mergeCell ref="M154:P154"/>
    <mergeCell ref="B151:C151"/>
    <mergeCell ref="T151:U151"/>
    <mergeCell ref="B163:C163"/>
    <mergeCell ref="D163:F163"/>
    <mergeCell ref="G163:I163"/>
    <mergeCell ref="J163:L163"/>
    <mergeCell ref="M163:O163"/>
    <mergeCell ref="T163:U163"/>
    <mergeCell ref="V163:X163"/>
    <mergeCell ref="Y163:AA163"/>
    <mergeCell ref="AB163:AD163"/>
    <mergeCell ref="AE163:AG163"/>
    <mergeCell ref="B162:C162"/>
    <mergeCell ref="T162:U162"/>
    <mergeCell ref="B161:C161"/>
    <mergeCell ref="T161:U161"/>
    <mergeCell ref="B160:C160"/>
    <mergeCell ref="T160:U160"/>
    <mergeCell ref="B159:C159"/>
    <mergeCell ref="T159:U159"/>
    <mergeCell ref="AE164:AG164"/>
    <mergeCell ref="B165:C165"/>
    <mergeCell ref="D165:F165"/>
    <mergeCell ref="G165:I165"/>
    <mergeCell ref="J165:L165"/>
    <mergeCell ref="M165:O165"/>
    <mergeCell ref="T165:U165"/>
    <mergeCell ref="V165:X165"/>
    <mergeCell ref="Y165:AA165"/>
    <mergeCell ref="AB165:AD165"/>
    <mergeCell ref="AE165:AG165"/>
    <mergeCell ref="B164:C164"/>
    <mergeCell ref="D164:F164"/>
    <mergeCell ref="G164:I164"/>
    <mergeCell ref="J164:L164"/>
    <mergeCell ref="M164:O164"/>
    <mergeCell ref="T164:U164"/>
    <mergeCell ref="V164:X164"/>
    <mergeCell ref="Y164:AA164"/>
    <mergeCell ref="AB164:AD164"/>
    <mergeCell ref="AE166:AG166"/>
    <mergeCell ref="B167:C167"/>
    <mergeCell ref="D167:F167"/>
    <mergeCell ref="G167:I167"/>
    <mergeCell ref="J167:L167"/>
    <mergeCell ref="M167:O167"/>
    <mergeCell ref="T167:U167"/>
    <mergeCell ref="V167:X167"/>
    <mergeCell ref="Y167:AA167"/>
    <mergeCell ref="AB167:AD167"/>
    <mergeCell ref="AE167:AG167"/>
    <mergeCell ref="B166:C166"/>
    <mergeCell ref="D166:F166"/>
    <mergeCell ref="G166:I166"/>
    <mergeCell ref="J166:L166"/>
    <mergeCell ref="M166:O166"/>
    <mergeCell ref="T166:U166"/>
    <mergeCell ref="V166:X166"/>
    <mergeCell ref="Y166:AA166"/>
    <mergeCell ref="AB166:AD166"/>
    <mergeCell ref="B174:C174"/>
    <mergeCell ref="T174:U174"/>
    <mergeCell ref="AE168:AG168"/>
    <mergeCell ref="B169:C169"/>
    <mergeCell ref="D169:F169"/>
    <mergeCell ref="G169:I169"/>
    <mergeCell ref="J169:L169"/>
    <mergeCell ref="M169:O169"/>
    <mergeCell ref="T169:U169"/>
    <mergeCell ref="V169:X169"/>
    <mergeCell ref="Y169:AA169"/>
    <mergeCell ref="AB169:AD169"/>
    <mergeCell ref="AE169:AG169"/>
    <mergeCell ref="B168:C168"/>
    <mergeCell ref="D168:F168"/>
    <mergeCell ref="G168:I168"/>
    <mergeCell ref="J168:L168"/>
    <mergeCell ref="M168:O168"/>
    <mergeCell ref="T168:U168"/>
    <mergeCell ref="V168:X168"/>
    <mergeCell ref="Y168:AA168"/>
    <mergeCell ref="AB168:AD168"/>
    <mergeCell ref="AE170:AG170"/>
    <mergeCell ref="B171:C171"/>
    <mergeCell ref="D171:F171"/>
    <mergeCell ref="G171:I171"/>
    <mergeCell ref="J171:L171"/>
    <mergeCell ref="M171:O171"/>
    <mergeCell ref="T171:U171"/>
    <mergeCell ref="V171:X171"/>
    <mergeCell ref="Y171:AA171"/>
    <mergeCell ref="AB171:AD171"/>
    <mergeCell ref="B186:C186"/>
    <mergeCell ref="T186:U186"/>
    <mergeCell ref="B187:C187"/>
    <mergeCell ref="T187:U187"/>
    <mergeCell ref="B181:C181"/>
    <mergeCell ref="T181:U181"/>
    <mergeCell ref="B182:C182"/>
    <mergeCell ref="T182:U182"/>
    <mergeCell ref="B183:C183"/>
    <mergeCell ref="T183:U183"/>
    <mergeCell ref="B185:C185"/>
    <mergeCell ref="T185:U185"/>
    <mergeCell ref="M183:P183"/>
    <mergeCell ref="B180:C180"/>
    <mergeCell ref="T180:U180"/>
    <mergeCell ref="B178:C178"/>
    <mergeCell ref="T178:U178"/>
    <mergeCell ref="B192:C192"/>
    <mergeCell ref="D192:F192"/>
    <mergeCell ref="G192:I192"/>
    <mergeCell ref="J192:L192"/>
    <mergeCell ref="M192:O192"/>
    <mergeCell ref="T192:U192"/>
    <mergeCell ref="V192:X192"/>
    <mergeCell ref="Y192:AA192"/>
    <mergeCell ref="AB192:AD192"/>
    <mergeCell ref="AE192:AG192"/>
    <mergeCell ref="B191:C191"/>
    <mergeCell ref="T191:U191"/>
    <mergeCell ref="B190:C190"/>
    <mergeCell ref="T190:U190"/>
    <mergeCell ref="B189:C189"/>
    <mergeCell ref="T189:U189"/>
    <mergeCell ref="B188:C188"/>
    <mergeCell ref="T188:U188"/>
    <mergeCell ref="T195:U195"/>
    <mergeCell ref="V195:X195"/>
    <mergeCell ref="Y195:AA195"/>
    <mergeCell ref="AB195:AD195"/>
    <mergeCell ref="AE193:AG193"/>
    <mergeCell ref="B194:C194"/>
    <mergeCell ref="D194:F194"/>
    <mergeCell ref="G194:I194"/>
    <mergeCell ref="J194:L194"/>
    <mergeCell ref="M194:O194"/>
    <mergeCell ref="T194:U194"/>
    <mergeCell ref="V194:X194"/>
    <mergeCell ref="Y194:AA194"/>
    <mergeCell ref="AB194:AD194"/>
    <mergeCell ref="AE194:AG194"/>
    <mergeCell ref="B193:C193"/>
    <mergeCell ref="D193:F193"/>
    <mergeCell ref="G193:I193"/>
    <mergeCell ref="J193:L193"/>
    <mergeCell ref="M193:O193"/>
    <mergeCell ref="T193:U193"/>
    <mergeCell ref="V193:X193"/>
    <mergeCell ref="Y193:AA193"/>
    <mergeCell ref="AB193:AD193"/>
    <mergeCell ref="J198:L198"/>
    <mergeCell ref="M198:O198"/>
    <mergeCell ref="T198:U198"/>
    <mergeCell ref="V198:X198"/>
    <mergeCell ref="Y198:AA198"/>
    <mergeCell ref="AB198:AD198"/>
    <mergeCell ref="AE198:AG198"/>
    <mergeCell ref="B197:C197"/>
    <mergeCell ref="D197:F197"/>
    <mergeCell ref="G197:I197"/>
    <mergeCell ref="J197:L197"/>
    <mergeCell ref="M197:O197"/>
    <mergeCell ref="T197:U197"/>
    <mergeCell ref="V197:X197"/>
    <mergeCell ref="Y197:AA197"/>
    <mergeCell ref="AB197:AD197"/>
    <mergeCell ref="AE195:AG195"/>
    <mergeCell ref="B196:C196"/>
    <mergeCell ref="D196:F196"/>
    <mergeCell ref="G196:I196"/>
    <mergeCell ref="J196:L196"/>
    <mergeCell ref="M196:O196"/>
    <mergeCell ref="T196:U196"/>
    <mergeCell ref="V196:X196"/>
    <mergeCell ref="Y196:AA196"/>
    <mergeCell ref="AB196:AD196"/>
    <mergeCell ref="AE196:AG196"/>
    <mergeCell ref="B195:C195"/>
    <mergeCell ref="D195:F195"/>
    <mergeCell ref="G195:I195"/>
    <mergeCell ref="J195:L195"/>
    <mergeCell ref="M195:O195"/>
    <mergeCell ref="B215:C215"/>
    <mergeCell ref="T215:U215"/>
    <mergeCell ref="B216:C216"/>
    <mergeCell ref="T216:U216"/>
    <mergeCell ref="B210:C210"/>
    <mergeCell ref="T210:U210"/>
    <mergeCell ref="B211:C211"/>
    <mergeCell ref="T211:U211"/>
    <mergeCell ref="B212:C212"/>
    <mergeCell ref="T212:U212"/>
    <mergeCell ref="B214:C214"/>
    <mergeCell ref="T214:U214"/>
    <mergeCell ref="M212:P212"/>
    <mergeCell ref="B209:C209"/>
    <mergeCell ref="T209:U209"/>
    <mergeCell ref="B207:C207"/>
    <mergeCell ref="T207:U207"/>
    <mergeCell ref="B221:C221"/>
    <mergeCell ref="D221:F221"/>
    <mergeCell ref="G221:I221"/>
    <mergeCell ref="J221:L221"/>
    <mergeCell ref="M221:O221"/>
    <mergeCell ref="T221:U221"/>
    <mergeCell ref="V221:X221"/>
    <mergeCell ref="Y221:AA221"/>
    <mergeCell ref="AB221:AD221"/>
    <mergeCell ref="AE221:AG221"/>
    <mergeCell ref="B220:C220"/>
    <mergeCell ref="T220:U220"/>
    <mergeCell ref="B219:C219"/>
    <mergeCell ref="T219:U219"/>
    <mergeCell ref="B218:C218"/>
    <mergeCell ref="T218:U218"/>
    <mergeCell ref="B217:C217"/>
    <mergeCell ref="T217:U217"/>
    <mergeCell ref="T224:U224"/>
    <mergeCell ref="V224:X224"/>
    <mergeCell ref="Y224:AA224"/>
    <mergeCell ref="AB224:AD224"/>
    <mergeCell ref="AE222:AG222"/>
    <mergeCell ref="B223:C223"/>
    <mergeCell ref="D223:F223"/>
    <mergeCell ref="G223:I223"/>
    <mergeCell ref="J223:L223"/>
    <mergeCell ref="M223:O223"/>
    <mergeCell ref="T223:U223"/>
    <mergeCell ref="V223:X223"/>
    <mergeCell ref="Y223:AA223"/>
    <mergeCell ref="AB223:AD223"/>
    <mergeCell ref="AE223:AG223"/>
    <mergeCell ref="B222:C222"/>
    <mergeCell ref="D222:F222"/>
    <mergeCell ref="G222:I222"/>
    <mergeCell ref="J222:L222"/>
    <mergeCell ref="M222:O222"/>
    <mergeCell ref="T222:U222"/>
    <mergeCell ref="V222:X222"/>
    <mergeCell ref="Y222:AA222"/>
    <mergeCell ref="AB222:AD222"/>
    <mergeCell ref="J227:L227"/>
    <mergeCell ref="M227:O227"/>
    <mergeCell ref="T227:U227"/>
    <mergeCell ref="V227:X227"/>
    <mergeCell ref="Y227:AA227"/>
    <mergeCell ref="AB227:AD227"/>
    <mergeCell ref="AE227:AG227"/>
    <mergeCell ref="B226:C226"/>
    <mergeCell ref="D226:F226"/>
    <mergeCell ref="G226:I226"/>
    <mergeCell ref="J226:L226"/>
    <mergeCell ref="M226:O226"/>
    <mergeCell ref="T226:U226"/>
    <mergeCell ref="V226:X226"/>
    <mergeCell ref="Y226:AA226"/>
    <mergeCell ref="AB226:AD226"/>
    <mergeCell ref="AE224:AG224"/>
    <mergeCell ref="B225:C225"/>
    <mergeCell ref="D225:F225"/>
    <mergeCell ref="G225:I225"/>
    <mergeCell ref="J225:L225"/>
    <mergeCell ref="M225:O225"/>
    <mergeCell ref="T225:U225"/>
    <mergeCell ref="V225:X225"/>
    <mergeCell ref="Y225:AA225"/>
    <mergeCell ref="AB225:AD225"/>
    <mergeCell ref="AE225:AG225"/>
    <mergeCell ref="B224:C224"/>
    <mergeCell ref="D224:F224"/>
    <mergeCell ref="G224:I224"/>
    <mergeCell ref="J224:L224"/>
    <mergeCell ref="M224:O224"/>
    <mergeCell ref="B244:C244"/>
    <mergeCell ref="T244:U244"/>
    <mergeCell ref="B245:C245"/>
    <mergeCell ref="T245:U245"/>
    <mergeCell ref="B239:C239"/>
    <mergeCell ref="T239:U239"/>
    <mergeCell ref="B240:C240"/>
    <mergeCell ref="T240:U240"/>
    <mergeCell ref="B241:C241"/>
    <mergeCell ref="T241:U241"/>
    <mergeCell ref="B243:C243"/>
    <mergeCell ref="T243:U243"/>
    <mergeCell ref="M241:P241"/>
    <mergeCell ref="B238:C238"/>
    <mergeCell ref="T238:U238"/>
    <mergeCell ref="B236:C236"/>
    <mergeCell ref="T236:U236"/>
    <mergeCell ref="B250:C250"/>
    <mergeCell ref="D250:F250"/>
    <mergeCell ref="G250:I250"/>
    <mergeCell ref="J250:L250"/>
    <mergeCell ref="M250:O250"/>
    <mergeCell ref="T250:U250"/>
    <mergeCell ref="V250:X250"/>
    <mergeCell ref="Y250:AA250"/>
    <mergeCell ref="AB250:AD250"/>
    <mergeCell ref="AE250:AG250"/>
    <mergeCell ref="B249:C249"/>
    <mergeCell ref="T249:U249"/>
    <mergeCell ref="B248:C248"/>
    <mergeCell ref="T248:U248"/>
    <mergeCell ref="B247:C247"/>
    <mergeCell ref="T247:U247"/>
    <mergeCell ref="B246:C246"/>
    <mergeCell ref="T246:U246"/>
    <mergeCell ref="T253:U253"/>
    <mergeCell ref="V253:X253"/>
    <mergeCell ref="Y253:AA253"/>
    <mergeCell ref="AB253:AD253"/>
    <mergeCell ref="AE251:AG251"/>
    <mergeCell ref="B252:C252"/>
    <mergeCell ref="D252:F252"/>
    <mergeCell ref="G252:I252"/>
    <mergeCell ref="J252:L252"/>
    <mergeCell ref="M252:O252"/>
    <mergeCell ref="T252:U252"/>
    <mergeCell ref="V252:X252"/>
    <mergeCell ref="Y252:AA252"/>
    <mergeCell ref="AB252:AD252"/>
    <mergeCell ref="AE252:AG252"/>
    <mergeCell ref="B251:C251"/>
    <mergeCell ref="D251:F251"/>
    <mergeCell ref="G251:I251"/>
    <mergeCell ref="J251:L251"/>
    <mergeCell ref="M251:O251"/>
    <mergeCell ref="T251:U251"/>
    <mergeCell ref="V251:X251"/>
    <mergeCell ref="Y251:AA251"/>
    <mergeCell ref="AB251:AD251"/>
    <mergeCell ref="J256:L256"/>
    <mergeCell ref="M256:O256"/>
    <mergeCell ref="T256:U256"/>
    <mergeCell ref="V256:X256"/>
    <mergeCell ref="Y256:AA256"/>
    <mergeCell ref="AB256:AD256"/>
    <mergeCell ref="AE256:AG256"/>
    <mergeCell ref="B255:C255"/>
    <mergeCell ref="D255:F255"/>
    <mergeCell ref="G255:I255"/>
    <mergeCell ref="J255:L255"/>
    <mergeCell ref="M255:O255"/>
    <mergeCell ref="T255:U255"/>
    <mergeCell ref="V255:X255"/>
    <mergeCell ref="Y255:AA255"/>
    <mergeCell ref="AB255:AD255"/>
    <mergeCell ref="AE253:AG253"/>
    <mergeCell ref="B254:C254"/>
    <mergeCell ref="D254:F254"/>
    <mergeCell ref="G254:I254"/>
    <mergeCell ref="J254:L254"/>
    <mergeCell ref="M254:O254"/>
    <mergeCell ref="T254:U254"/>
    <mergeCell ref="V254:X254"/>
    <mergeCell ref="Y254:AA254"/>
    <mergeCell ref="AB254:AD254"/>
    <mergeCell ref="AE254:AG254"/>
    <mergeCell ref="B253:C253"/>
    <mergeCell ref="D253:F253"/>
    <mergeCell ref="G253:I253"/>
    <mergeCell ref="J253:L253"/>
    <mergeCell ref="M253:O253"/>
    <mergeCell ref="B273:C273"/>
    <mergeCell ref="T273:U273"/>
    <mergeCell ref="B274:C274"/>
    <mergeCell ref="T274:U274"/>
    <mergeCell ref="B268:C268"/>
    <mergeCell ref="T268:U268"/>
    <mergeCell ref="B269:C269"/>
    <mergeCell ref="T269:U269"/>
    <mergeCell ref="B270:C270"/>
    <mergeCell ref="T270:U270"/>
    <mergeCell ref="B272:C272"/>
    <mergeCell ref="T272:U272"/>
    <mergeCell ref="M270:P270"/>
    <mergeCell ref="B267:C267"/>
    <mergeCell ref="T267:U267"/>
    <mergeCell ref="B265:C265"/>
    <mergeCell ref="T265:U265"/>
    <mergeCell ref="B279:C279"/>
    <mergeCell ref="D279:F279"/>
    <mergeCell ref="G279:I279"/>
    <mergeCell ref="J279:L279"/>
    <mergeCell ref="M279:O279"/>
    <mergeCell ref="T279:U279"/>
    <mergeCell ref="V279:X279"/>
    <mergeCell ref="Y279:AA279"/>
    <mergeCell ref="AB279:AD279"/>
    <mergeCell ref="AE279:AG279"/>
    <mergeCell ref="B278:C278"/>
    <mergeCell ref="T278:U278"/>
    <mergeCell ref="B277:C277"/>
    <mergeCell ref="T277:U277"/>
    <mergeCell ref="B276:C276"/>
    <mergeCell ref="T276:U276"/>
    <mergeCell ref="B275:C275"/>
    <mergeCell ref="T275:U275"/>
    <mergeCell ref="V282:X282"/>
    <mergeCell ref="Y282:AA282"/>
    <mergeCell ref="AB282:AD282"/>
    <mergeCell ref="AE280:AG280"/>
    <mergeCell ref="B281:C281"/>
    <mergeCell ref="D281:F281"/>
    <mergeCell ref="G281:I281"/>
    <mergeCell ref="J281:L281"/>
    <mergeCell ref="M281:O281"/>
    <mergeCell ref="T281:U281"/>
    <mergeCell ref="V281:X281"/>
    <mergeCell ref="Y281:AA281"/>
    <mergeCell ref="AB281:AD281"/>
    <mergeCell ref="AE281:AG281"/>
    <mergeCell ref="B280:C280"/>
    <mergeCell ref="D280:F280"/>
    <mergeCell ref="G280:I280"/>
    <mergeCell ref="J280:L280"/>
    <mergeCell ref="M280:O280"/>
    <mergeCell ref="T280:U280"/>
    <mergeCell ref="V280:X280"/>
    <mergeCell ref="Y280:AA280"/>
    <mergeCell ref="AB280:AD280"/>
    <mergeCell ref="V153:Y153"/>
    <mergeCell ref="Z153:AD153"/>
    <mergeCell ref="AE153:AH153"/>
    <mergeCell ref="AE284:AG284"/>
    <mergeCell ref="B285:C285"/>
    <mergeCell ref="D285:F285"/>
    <mergeCell ref="G285:I285"/>
    <mergeCell ref="J285:L285"/>
    <mergeCell ref="M285:O285"/>
    <mergeCell ref="T285:U285"/>
    <mergeCell ref="V285:X285"/>
    <mergeCell ref="Y285:AA285"/>
    <mergeCell ref="AB285:AD285"/>
    <mergeCell ref="AE285:AG285"/>
    <mergeCell ref="B284:C284"/>
    <mergeCell ref="D284:F284"/>
    <mergeCell ref="G284:I284"/>
    <mergeCell ref="J284:L284"/>
    <mergeCell ref="M284:O284"/>
    <mergeCell ref="T284:U284"/>
    <mergeCell ref="V284:X284"/>
    <mergeCell ref="Y284:AA284"/>
    <mergeCell ref="AB284:AD284"/>
    <mergeCell ref="AE282:AG282"/>
    <mergeCell ref="B283:C283"/>
    <mergeCell ref="D283:F283"/>
    <mergeCell ref="G283:I283"/>
    <mergeCell ref="J283:L283"/>
    <mergeCell ref="M283:O283"/>
    <mergeCell ref="T283:U283"/>
    <mergeCell ref="V283:X283"/>
    <mergeCell ref="Y283:AA283"/>
    <mergeCell ref="V154:Y154"/>
    <mergeCell ref="Z154:AD154"/>
    <mergeCell ref="AE154:AH154"/>
    <mergeCell ref="D155:F155"/>
    <mergeCell ref="G155:I155"/>
    <mergeCell ref="J155:L155"/>
    <mergeCell ref="M155:O155"/>
    <mergeCell ref="V155:X155"/>
    <mergeCell ref="Y155:AA155"/>
    <mergeCell ref="AB155:AD155"/>
    <mergeCell ref="AE155:AG155"/>
    <mergeCell ref="B146:P146"/>
    <mergeCell ref="Q146:Q174"/>
    <mergeCell ref="R146:R174"/>
    <mergeCell ref="T146:AH146"/>
    <mergeCell ref="A147:A148"/>
    <mergeCell ref="B147:P148"/>
    <mergeCell ref="S147:S148"/>
    <mergeCell ref="T147:AH148"/>
    <mergeCell ref="D149:P149"/>
    <mergeCell ref="V149:AH149"/>
    <mergeCell ref="B150:C150"/>
    <mergeCell ref="D150:P150"/>
    <mergeCell ref="T150:U150"/>
    <mergeCell ref="V150:AH150"/>
    <mergeCell ref="D151:P151"/>
    <mergeCell ref="V151:AH151"/>
    <mergeCell ref="D152:P152"/>
    <mergeCell ref="V152:AH152"/>
    <mergeCell ref="D153:G153"/>
    <mergeCell ref="H153:L153"/>
    <mergeCell ref="M153:P153"/>
    <mergeCell ref="AE171:AG171"/>
    <mergeCell ref="B170:C170"/>
    <mergeCell ref="D170:F170"/>
    <mergeCell ref="G170:I170"/>
    <mergeCell ref="J170:L170"/>
    <mergeCell ref="M170:O170"/>
    <mergeCell ref="T170:U170"/>
    <mergeCell ref="V170:X170"/>
    <mergeCell ref="Y170:AA170"/>
    <mergeCell ref="AB170:AD170"/>
    <mergeCell ref="AE172:AG172"/>
    <mergeCell ref="D173:F173"/>
    <mergeCell ref="G173:I173"/>
    <mergeCell ref="J173:L173"/>
    <mergeCell ref="M173:O173"/>
    <mergeCell ref="V173:X173"/>
    <mergeCell ref="Y173:AA173"/>
    <mergeCell ref="AB173:AD173"/>
    <mergeCell ref="AE173:AG173"/>
    <mergeCell ref="B172:C172"/>
    <mergeCell ref="D172:F172"/>
    <mergeCell ref="G172:I172"/>
    <mergeCell ref="J172:L172"/>
    <mergeCell ref="M172:O172"/>
    <mergeCell ref="T172:U172"/>
    <mergeCell ref="V172:X172"/>
    <mergeCell ref="Y172:AA172"/>
    <mergeCell ref="AB172:AD172"/>
    <mergeCell ref="B173:C173"/>
    <mergeCell ref="T173:U173"/>
    <mergeCell ref="D174:F174"/>
    <mergeCell ref="G174:I174"/>
    <mergeCell ref="J174:L174"/>
    <mergeCell ref="M174:O174"/>
    <mergeCell ref="V174:X174"/>
    <mergeCell ref="Y174:AA174"/>
    <mergeCell ref="AB174:AD174"/>
    <mergeCell ref="AE174:AG174"/>
    <mergeCell ref="B175:P175"/>
    <mergeCell ref="Q175:Q203"/>
    <mergeCell ref="R175:R203"/>
    <mergeCell ref="T175:AH175"/>
    <mergeCell ref="D180:P180"/>
    <mergeCell ref="V180:AH180"/>
    <mergeCell ref="D181:P181"/>
    <mergeCell ref="V181:AH181"/>
    <mergeCell ref="D182:G182"/>
    <mergeCell ref="H182:L182"/>
    <mergeCell ref="M182:P182"/>
    <mergeCell ref="V182:Y182"/>
    <mergeCell ref="Z182:AD182"/>
    <mergeCell ref="AE182:AH182"/>
    <mergeCell ref="D183:G183"/>
    <mergeCell ref="H183:L183"/>
    <mergeCell ref="B202:C202"/>
    <mergeCell ref="T202:U202"/>
    <mergeCell ref="B203:C203"/>
    <mergeCell ref="T203:U203"/>
    <mergeCell ref="AE197:AG197"/>
    <mergeCell ref="B198:C198"/>
    <mergeCell ref="D198:F198"/>
    <mergeCell ref="G198:I198"/>
    <mergeCell ref="V183:Y183"/>
    <mergeCell ref="Z183:AD183"/>
    <mergeCell ref="AE183:AH183"/>
    <mergeCell ref="D184:F184"/>
    <mergeCell ref="G184:I184"/>
    <mergeCell ref="J184:L184"/>
    <mergeCell ref="M184:O184"/>
    <mergeCell ref="V184:X184"/>
    <mergeCell ref="Y184:AA184"/>
    <mergeCell ref="AB184:AD184"/>
    <mergeCell ref="AE184:AG184"/>
    <mergeCell ref="A176:A177"/>
    <mergeCell ref="B176:P177"/>
    <mergeCell ref="S176:S177"/>
    <mergeCell ref="T176:AH177"/>
    <mergeCell ref="D178:P178"/>
    <mergeCell ref="V178:AH178"/>
    <mergeCell ref="B179:C179"/>
    <mergeCell ref="D179:P179"/>
    <mergeCell ref="T179:U179"/>
    <mergeCell ref="V179:AH179"/>
    <mergeCell ref="AE199:AG199"/>
    <mergeCell ref="B200:C200"/>
    <mergeCell ref="D200:F200"/>
    <mergeCell ref="G200:I200"/>
    <mergeCell ref="J200:L200"/>
    <mergeCell ref="M200:O200"/>
    <mergeCell ref="T200:U200"/>
    <mergeCell ref="V200:X200"/>
    <mergeCell ref="Y200:AA200"/>
    <mergeCell ref="AB200:AD200"/>
    <mergeCell ref="AE200:AG200"/>
    <mergeCell ref="B199:C199"/>
    <mergeCell ref="D199:F199"/>
    <mergeCell ref="G199:I199"/>
    <mergeCell ref="J199:L199"/>
    <mergeCell ref="M199:O199"/>
    <mergeCell ref="T199:U199"/>
    <mergeCell ref="V199:X199"/>
    <mergeCell ref="Y199:AA199"/>
    <mergeCell ref="AB199:AD199"/>
    <mergeCell ref="AE201:AG201"/>
    <mergeCell ref="D202:F202"/>
    <mergeCell ref="G202:I202"/>
    <mergeCell ref="J202:L202"/>
    <mergeCell ref="M202:O202"/>
    <mergeCell ref="V202:X202"/>
    <mergeCell ref="Y202:AA202"/>
    <mergeCell ref="AB202:AD202"/>
    <mergeCell ref="AE202:AG202"/>
    <mergeCell ref="B201:C201"/>
    <mergeCell ref="D201:F201"/>
    <mergeCell ref="G201:I201"/>
    <mergeCell ref="J201:L201"/>
    <mergeCell ref="M201:O201"/>
    <mergeCell ref="T201:U201"/>
    <mergeCell ref="V201:X201"/>
    <mergeCell ref="Y201:AA201"/>
    <mergeCell ref="AB201:AD201"/>
    <mergeCell ref="D203:F203"/>
    <mergeCell ref="G203:I203"/>
    <mergeCell ref="J203:L203"/>
    <mergeCell ref="M203:O203"/>
    <mergeCell ref="V203:X203"/>
    <mergeCell ref="Y203:AA203"/>
    <mergeCell ref="AB203:AD203"/>
    <mergeCell ref="AE203:AG203"/>
    <mergeCell ref="B204:P204"/>
    <mergeCell ref="Q204:Q232"/>
    <mergeCell ref="R204:R232"/>
    <mergeCell ref="T204:AH204"/>
    <mergeCell ref="D209:P209"/>
    <mergeCell ref="V209:AH209"/>
    <mergeCell ref="D210:P210"/>
    <mergeCell ref="V210:AH210"/>
    <mergeCell ref="D211:G211"/>
    <mergeCell ref="H211:L211"/>
    <mergeCell ref="M211:P211"/>
    <mergeCell ref="V211:Y211"/>
    <mergeCell ref="Z211:AD211"/>
    <mergeCell ref="AE211:AH211"/>
    <mergeCell ref="D212:G212"/>
    <mergeCell ref="H212:L212"/>
    <mergeCell ref="B231:C231"/>
    <mergeCell ref="T231:U231"/>
    <mergeCell ref="B232:C232"/>
    <mergeCell ref="T232:U232"/>
    <mergeCell ref="AE226:AG226"/>
    <mergeCell ref="B227:C227"/>
    <mergeCell ref="D227:F227"/>
    <mergeCell ref="G227:I227"/>
    <mergeCell ref="V212:Y212"/>
    <mergeCell ref="Z212:AD212"/>
    <mergeCell ref="AE212:AH212"/>
    <mergeCell ref="D213:F213"/>
    <mergeCell ref="G213:I213"/>
    <mergeCell ref="J213:L213"/>
    <mergeCell ref="M213:O213"/>
    <mergeCell ref="V213:X213"/>
    <mergeCell ref="Y213:AA213"/>
    <mergeCell ref="AB213:AD213"/>
    <mergeCell ref="AE213:AG213"/>
    <mergeCell ref="A205:A206"/>
    <mergeCell ref="B205:P206"/>
    <mergeCell ref="S205:S206"/>
    <mergeCell ref="T205:AH206"/>
    <mergeCell ref="D207:P207"/>
    <mergeCell ref="V207:AH207"/>
    <mergeCell ref="B208:C208"/>
    <mergeCell ref="D208:P208"/>
    <mergeCell ref="T208:U208"/>
    <mergeCell ref="V208:AH208"/>
    <mergeCell ref="AE228:AG228"/>
    <mergeCell ref="B229:C229"/>
    <mergeCell ref="D229:F229"/>
    <mergeCell ref="G229:I229"/>
    <mergeCell ref="J229:L229"/>
    <mergeCell ref="M229:O229"/>
    <mergeCell ref="T229:U229"/>
    <mergeCell ref="V229:X229"/>
    <mergeCell ref="Y229:AA229"/>
    <mergeCell ref="AB229:AD229"/>
    <mergeCell ref="AE229:AG229"/>
    <mergeCell ref="B228:C228"/>
    <mergeCell ref="D228:F228"/>
    <mergeCell ref="G228:I228"/>
    <mergeCell ref="J228:L228"/>
    <mergeCell ref="M228:O228"/>
    <mergeCell ref="T228:U228"/>
    <mergeCell ref="V228:X228"/>
    <mergeCell ref="Y228:AA228"/>
    <mergeCell ref="AB228:AD228"/>
    <mergeCell ref="AE230:AG230"/>
    <mergeCell ref="D231:F231"/>
    <mergeCell ref="G231:I231"/>
    <mergeCell ref="J231:L231"/>
    <mergeCell ref="M231:O231"/>
    <mergeCell ref="V231:X231"/>
    <mergeCell ref="Y231:AA231"/>
    <mergeCell ref="AB231:AD231"/>
    <mergeCell ref="AE231:AG231"/>
    <mergeCell ref="B230:C230"/>
    <mergeCell ref="D230:F230"/>
    <mergeCell ref="G230:I230"/>
    <mergeCell ref="J230:L230"/>
    <mergeCell ref="M230:O230"/>
    <mergeCell ref="T230:U230"/>
    <mergeCell ref="V230:X230"/>
    <mergeCell ref="Y230:AA230"/>
    <mergeCell ref="AB230:AD230"/>
    <mergeCell ref="D232:F232"/>
    <mergeCell ref="G232:I232"/>
    <mergeCell ref="J232:L232"/>
    <mergeCell ref="M232:O232"/>
    <mergeCell ref="V232:X232"/>
    <mergeCell ref="Y232:AA232"/>
    <mergeCell ref="AB232:AD232"/>
    <mergeCell ref="AE232:AG232"/>
    <mergeCell ref="B233:P233"/>
    <mergeCell ref="Q233:Q261"/>
    <mergeCell ref="R233:R261"/>
    <mergeCell ref="T233:AH233"/>
    <mergeCell ref="D238:P238"/>
    <mergeCell ref="V238:AH238"/>
    <mergeCell ref="D239:P239"/>
    <mergeCell ref="V239:AH239"/>
    <mergeCell ref="D240:G240"/>
    <mergeCell ref="H240:L240"/>
    <mergeCell ref="M240:P240"/>
    <mergeCell ref="V240:Y240"/>
    <mergeCell ref="Z240:AD240"/>
    <mergeCell ref="AE240:AH240"/>
    <mergeCell ref="D241:G241"/>
    <mergeCell ref="H241:L241"/>
    <mergeCell ref="B260:C260"/>
    <mergeCell ref="T260:U260"/>
    <mergeCell ref="B261:C261"/>
    <mergeCell ref="T261:U261"/>
    <mergeCell ref="AE255:AG255"/>
    <mergeCell ref="B256:C256"/>
    <mergeCell ref="D256:F256"/>
    <mergeCell ref="G256:I256"/>
    <mergeCell ref="V241:Y241"/>
    <mergeCell ref="Z241:AD241"/>
    <mergeCell ref="AE241:AH241"/>
    <mergeCell ref="D242:F242"/>
    <mergeCell ref="G242:I242"/>
    <mergeCell ref="J242:L242"/>
    <mergeCell ref="M242:O242"/>
    <mergeCell ref="V242:X242"/>
    <mergeCell ref="Y242:AA242"/>
    <mergeCell ref="AB242:AD242"/>
    <mergeCell ref="AE242:AG242"/>
    <mergeCell ref="A234:A235"/>
    <mergeCell ref="B234:P235"/>
    <mergeCell ref="S234:S235"/>
    <mergeCell ref="T234:AH235"/>
    <mergeCell ref="D236:P236"/>
    <mergeCell ref="V236:AH236"/>
    <mergeCell ref="B237:C237"/>
    <mergeCell ref="D237:P237"/>
    <mergeCell ref="T237:U237"/>
    <mergeCell ref="V237:AH237"/>
    <mergeCell ref="AE257:AG257"/>
    <mergeCell ref="B258:C258"/>
    <mergeCell ref="D258:F258"/>
    <mergeCell ref="G258:I258"/>
    <mergeCell ref="J258:L258"/>
    <mergeCell ref="M258:O258"/>
    <mergeCell ref="T258:U258"/>
    <mergeCell ref="V258:X258"/>
    <mergeCell ref="Y258:AA258"/>
    <mergeCell ref="AB258:AD258"/>
    <mergeCell ref="AE258:AG258"/>
    <mergeCell ref="B257:C257"/>
    <mergeCell ref="D257:F257"/>
    <mergeCell ref="G257:I257"/>
    <mergeCell ref="J257:L257"/>
    <mergeCell ref="M257:O257"/>
    <mergeCell ref="T257:U257"/>
    <mergeCell ref="V257:X257"/>
    <mergeCell ref="Y257:AA257"/>
    <mergeCell ref="AB257:AD257"/>
    <mergeCell ref="AE259:AG259"/>
    <mergeCell ref="D260:F260"/>
    <mergeCell ref="G260:I260"/>
    <mergeCell ref="J260:L260"/>
    <mergeCell ref="M260:O260"/>
    <mergeCell ref="V260:X260"/>
    <mergeCell ref="Y260:AA260"/>
    <mergeCell ref="AB260:AD260"/>
    <mergeCell ref="AE260:AG260"/>
    <mergeCell ref="B259:C259"/>
    <mergeCell ref="D259:F259"/>
    <mergeCell ref="G259:I259"/>
    <mergeCell ref="J259:L259"/>
    <mergeCell ref="M259:O259"/>
    <mergeCell ref="T259:U259"/>
    <mergeCell ref="V259:X259"/>
    <mergeCell ref="Y259:AA259"/>
    <mergeCell ref="AB259:AD259"/>
    <mergeCell ref="D261:F261"/>
    <mergeCell ref="G261:I261"/>
    <mergeCell ref="J261:L261"/>
    <mergeCell ref="M261:O261"/>
    <mergeCell ref="V261:X261"/>
    <mergeCell ref="Y261:AA261"/>
    <mergeCell ref="AB261:AD261"/>
    <mergeCell ref="AE261:AG261"/>
    <mergeCell ref="B262:P262"/>
    <mergeCell ref="Q262:Q290"/>
    <mergeCell ref="R262:R290"/>
    <mergeCell ref="T262:AH262"/>
    <mergeCell ref="D267:P267"/>
    <mergeCell ref="V267:AH267"/>
    <mergeCell ref="D268:P268"/>
    <mergeCell ref="V268:AH268"/>
    <mergeCell ref="D269:G269"/>
    <mergeCell ref="H269:L269"/>
    <mergeCell ref="M269:P269"/>
    <mergeCell ref="V269:Y269"/>
    <mergeCell ref="Z269:AD269"/>
    <mergeCell ref="AE269:AH269"/>
    <mergeCell ref="D270:G270"/>
    <mergeCell ref="H270:L270"/>
    <mergeCell ref="AB283:AD283"/>
    <mergeCell ref="AE283:AG283"/>
    <mergeCell ref="B282:C282"/>
    <mergeCell ref="D282:F282"/>
    <mergeCell ref="G282:I282"/>
    <mergeCell ref="J282:L282"/>
    <mergeCell ref="M282:O282"/>
    <mergeCell ref="T282:U282"/>
    <mergeCell ref="V270:Y270"/>
    <mergeCell ref="Z270:AD270"/>
    <mergeCell ref="AE270:AH270"/>
    <mergeCell ref="D271:F271"/>
    <mergeCell ref="G271:I271"/>
    <mergeCell ref="J271:L271"/>
    <mergeCell ref="M271:O271"/>
    <mergeCell ref="V271:X271"/>
    <mergeCell ref="Y271:AA271"/>
    <mergeCell ref="AB271:AD271"/>
    <mergeCell ref="AE271:AG271"/>
    <mergeCell ref="A263:A264"/>
    <mergeCell ref="B263:P264"/>
    <mergeCell ref="S263:S264"/>
    <mergeCell ref="T263:AH264"/>
    <mergeCell ref="D265:P265"/>
    <mergeCell ref="V265:AH265"/>
    <mergeCell ref="B266:C266"/>
    <mergeCell ref="D266:P266"/>
    <mergeCell ref="T266:U266"/>
    <mergeCell ref="V266:AH266"/>
    <mergeCell ref="AE286:AG286"/>
    <mergeCell ref="B287:C287"/>
    <mergeCell ref="D287:F287"/>
    <mergeCell ref="G287:I287"/>
    <mergeCell ref="J287:L287"/>
    <mergeCell ref="M287:O287"/>
    <mergeCell ref="T287:U287"/>
    <mergeCell ref="V287:X287"/>
    <mergeCell ref="Y287:AA287"/>
    <mergeCell ref="AB287:AD287"/>
    <mergeCell ref="AE287:AG287"/>
    <mergeCell ref="B286:C286"/>
    <mergeCell ref="D286:F286"/>
    <mergeCell ref="G286:I286"/>
    <mergeCell ref="J286:L286"/>
    <mergeCell ref="M286:O286"/>
    <mergeCell ref="T286:U286"/>
    <mergeCell ref="V286:X286"/>
    <mergeCell ref="Y286:AA286"/>
    <mergeCell ref="AB286:AD286"/>
    <mergeCell ref="AB290:AD290"/>
    <mergeCell ref="AE288:AG288"/>
    <mergeCell ref="B289:C289"/>
    <mergeCell ref="D289:F289"/>
    <mergeCell ref="G289:I289"/>
    <mergeCell ref="J289:L289"/>
    <mergeCell ref="M289:O289"/>
    <mergeCell ref="T289:U289"/>
    <mergeCell ref="V289:X289"/>
    <mergeCell ref="Y289:AA289"/>
    <mergeCell ref="AB289:AD289"/>
    <mergeCell ref="AE289:AG289"/>
    <mergeCell ref="B288:C288"/>
    <mergeCell ref="D288:F288"/>
    <mergeCell ref="G288:I288"/>
    <mergeCell ref="J288:L288"/>
    <mergeCell ref="M288:O288"/>
    <mergeCell ref="T288:U288"/>
    <mergeCell ref="V288:X288"/>
    <mergeCell ref="Y288:AA288"/>
    <mergeCell ref="AB288:AD288"/>
    <mergeCell ref="AE290:AG290"/>
    <mergeCell ref="B290:C290"/>
    <mergeCell ref="D290:F290"/>
    <mergeCell ref="G290:I290"/>
    <mergeCell ref="J290:L290"/>
    <mergeCell ref="M290:O290"/>
    <mergeCell ref="T290:U290"/>
    <mergeCell ref="V290:X290"/>
    <mergeCell ref="Y290:AA290"/>
    <mergeCell ref="B291:P291"/>
    <mergeCell ref="Q291:Q319"/>
    <mergeCell ref="R291:R319"/>
    <mergeCell ref="T291:AH291"/>
    <mergeCell ref="A292:A293"/>
    <mergeCell ref="B292:P293"/>
    <mergeCell ref="S292:S293"/>
    <mergeCell ref="T292:AH293"/>
    <mergeCell ref="B294:C294"/>
    <mergeCell ref="D294:P294"/>
    <mergeCell ref="T294:U294"/>
    <mergeCell ref="V294:AH294"/>
    <mergeCell ref="B295:C295"/>
    <mergeCell ref="D295:P295"/>
    <mergeCell ref="T295:U295"/>
    <mergeCell ref="V295:AH295"/>
    <mergeCell ref="B296:C296"/>
    <mergeCell ref="D296:P296"/>
    <mergeCell ref="T296:U296"/>
    <mergeCell ref="V296:AH296"/>
    <mergeCell ref="B297:C297"/>
    <mergeCell ref="D297:P297"/>
    <mergeCell ref="T297:U297"/>
    <mergeCell ref="AE299:AH299"/>
    <mergeCell ref="D300:F300"/>
    <mergeCell ref="G300:I300"/>
    <mergeCell ref="J300:L300"/>
    <mergeCell ref="M300:O300"/>
    <mergeCell ref="V300:X300"/>
    <mergeCell ref="Y300:AA300"/>
    <mergeCell ref="AB300:AD300"/>
    <mergeCell ref="AE300:AG300"/>
    <mergeCell ref="V297:AH297"/>
    <mergeCell ref="B298:C298"/>
    <mergeCell ref="D298:G298"/>
    <mergeCell ref="H298:L298"/>
    <mergeCell ref="M298:P298"/>
    <mergeCell ref="T298:U298"/>
    <mergeCell ref="V298:Y298"/>
    <mergeCell ref="Z298:AD298"/>
    <mergeCell ref="AE298:AH298"/>
    <mergeCell ref="B301:C301"/>
    <mergeCell ref="T301:U301"/>
    <mergeCell ref="B302:C302"/>
    <mergeCell ref="T302:U302"/>
    <mergeCell ref="B303:C303"/>
    <mergeCell ref="T303:U303"/>
    <mergeCell ref="B304:C304"/>
    <mergeCell ref="T304:U304"/>
    <mergeCell ref="B305:C305"/>
    <mergeCell ref="T305:U305"/>
    <mergeCell ref="B299:C299"/>
    <mergeCell ref="D299:G299"/>
    <mergeCell ref="H299:L299"/>
    <mergeCell ref="M299:P299"/>
    <mergeCell ref="T299:U299"/>
    <mergeCell ref="V299:Y299"/>
    <mergeCell ref="Z299:AD299"/>
    <mergeCell ref="V308:X308"/>
    <mergeCell ref="Y308:AA308"/>
    <mergeCell ref="AB308:AD308"/>
    <mergeCell ref="AE308:AG308"/>
    <mergeCell ref="B309:C309"/>
    <mergeCell ref="D309:F309"/>
    <mergeCell ref="G309:I309"/>
    <mergeCell ref="J309:L309"/>
    <mergeCell ref="M309:O309"/>
    <mergeCell ref="T309:U309"/>
    <mergeCell ref="V309:X309"/>
    <mergeCell ref="Y309:AA309"/>
    <mergeCell ref="AB309:AD309"/>
    <mergeCell ref="AE309:AG309"/>
    <mergeCell ref="B306:C306"/>
    <mergeCell ref="T306:U306"/>
    <mergeCell ref="B307:C307"/>
    <mergeCell ref="T307:U307"/>
    <mergeCell ref="B308:C308"/>
    <mergeCell ref="D308:F308"/>
    <mergeCell ref="G308:I308"/>
    <mergeCell ref="J308:L308"/>
    <mergeCell ref="M308:O308"/>
    <mergeCell ref="T308:U308"/>
    <mergeCell ref="AE310:AG310"/>
    <mergeCell ref="B311:C311"/>
    <mergeCell ref="D311:F311"/>
    <mergeCell ref="G311:I311"/>
    <mergeCell ref="J311:L311"/>
    <mergeCell ref="M311:O311"/>
    <mergeCell ref="T311:U311"/>
    <mergeCell ref="V311:X311"/>
    <mergeCell ref="Y311:AA311"/>
    <mergeCell ref="AB311:AD311"/>
    <mergeCell ref="AE311:AG311"/>
    <mergeCell ref="B310:C310"/>
    <mergeCell ref="D310:F310"/>
    <mergeCell ref="G310:I310"/>
    <mergeCell ref="J310:L310"/>
    <mergeCell ref="M310:O310"/>
    <mergeCell ref="T310:U310"/>
    <mergeCell ref="V310:X310"/>
    <mergeCell ref="Y310:AA310"/>
    <mergeCell ref="AB310:AD310"/>
    <mergeCell ref="AE312:AG312"/>
    <mergeCell ref="B313:C313"/>
    <mergeCell ref="D313:F313"/>
    <mergeCell ref="G313:I313"/>
    <mergeCell ref="J313:L313"/>
    <mergeCell ref="M313:O313"/>
    <mergeCell ref="T313:U313"/>
    <mergeCell ref="V313:X313"/>
    <mergeCell ref="Y313:AA313"/>
    <mergeCell ref="AB313:AD313"/>
    <mergeCell ref="AE313:AG313"/>
    <mergeCell ref="B312:C312"/>
    <mergeCell ref="D312:F312"/>
    <mergeCell ref="G312:I312"/>
    <mergeCell ref="J312:L312"/>
    <mergeCell ref="M312:O312"/>
    <mergeCell ref="T312:U312"/>
    <mergeCell ref="V312:X312"/>
    <mergeCell ref="Y312:AA312"/>
    <mergeCell ref="AB312:AD312"/>
    <mergeCell ref="AE314:AG314"/>
    <mergeCell ref="B315:C315"/>
    <mergeCell ref="D315:F315"/>
    <mergeCell ref="G315:I315"/>
    <mergeCell ref="J315:L315"/>
    <mergeCell ref="M315:O315"/>
    <mergeCell ref="T315:U315"/>
    <mergeCell ref="V315:X315"/>
    <mergeCell ref="Y315:AA315"/>
    <mergeCell ref="AB315:AD315"/>
    <mergeCell ref="AE315:AG315"/>
    <mergeCell ref="B314:C314"/>
    <mergeCell ref="D314:F314"/>
    <mergeCell ref="G314:I314"/>
    <mergeCell ref="J314:L314"/>
    <mergeCell ref="M314:O314"/>
    <mergeCell ref="T314:U314"/>
    <mergeCell ref="V314:X314"/>
    <mergeCell ref="Y314:AA314"/>
    <mergeCell ref="AB314:AD314"/>
    <mergeCell ref="AE316:AG316"/>
    <mergeCell ref="B317:C317"/>
    <mergeCell ref="D317:F317"/>
    <mergeCell ref="G317:I317"/>
    <mergeCell ref="J317:L317"/>
    <mergeCell ref="M317:O317"/>
    <mergeCell ref="T317:U317"/>
    <mergeCell ref="V317:X317"/>
    <mergeCell ref="Y317:AA317"/>
    <mergeCell ref="AB317:AD317"/>
    <mergeCell ref="AE317:AG317"/>
    <mergeCell ref="B316:C316"/>
    <mergeCell ref="D316:F316"/>
    <mergeCell ref="G316:I316"/>
    <mergeCell ref="J316:L316"/>
    <mergeCell ref="M316:O316"/>
    <mergeCell ref="T316:U316"/>
    <mergeCell ref="V316:X316"/>
    <mergeCell ref="Y316:AA316"/>
    <mergeCell ref="AB316:AD316"/>
    <mergeCell ref="AE318:AG318"/>
    <mergeCell ref="B319:C319"/>
    <mergeCell ref="D319:F319"/>
    <mergeCell ref="G319:I319"/>
    <mergeCell ref="J319:L319"/>
    <mergeCell ref="M319:O319"/>
    <mergeCell ref="T319:U319"/>
    <mergeCell ref="V319:X319"/>
    <mergeCell ref="Y319:AA319"/>
    <mergeCell ref="AB319:AD319"/>
    <mergeCell ref="AE319:AG319"/>
    <mergeCell ref="B318:C318"/>
    <mergeCell ref="D318:F318"/>
    <mergeCell ref="G318:I318"/>
    <mergeCell ref="J318:L318"/>
    <mergeCell ref="M318:O318"/>
    <mergeCell ref="T318:U318"/>
    <mergeCell ref="V318:X318"/>
    <mergeCell ref="Y318:AA318"/>
    <mergeCell ref="AB318:AD318"/>
    <mergeCell ref="B320:P320"/>
    <mergeCell ref="Q320:Q348"/>
    <mergeCell ref="R320:R348"/>
    <mergeCell ref="T320:AH320"/>
    <mergeCell ref="A321:A322"/>
    <mergeCell ref="B321:P322"/>
    <mergeCell ref="S321:S322"/>
    <mergeCell ref="T321:AH322"/>
    <mergeCell ref="B323:C323"/>
    <mergeCell ref="D323:P323"/>
    <mergeCell ref="T323:U323"/>
    <mergeCell ref="V323:AH323"/>
    <mergeCell ref="B324:C324"/>
    <mergeCell ref="D324:P324"/>
    <mergeCell ref="T324:U324"/>
    <mergeCell ref="V324:AH324"/>
    <mergeCell ref="B325:C325"/>
    <mergeCell ref="D325:P325"/>
    <mergeCell ref="T325:U325"/>
    <mergeCell ref="V325:AH325"/>
    <mergeCell ref="B326:C326"/>
    <mergeCell ref="D326:P326"/>
    <mergeCell ref="T326:U326"/>
    <mergeCell ref="V326:AH326"/>
    <mergeCell ref="AE329:AG329"/>
    <mergeCell ref="B330:C330"/>
    <mergeCell ref="T330:U330"/>
    <mergeCell ref="B327:C327"/>
    <mergeCell ref="D327:G327"/>
    <mergeCell ref="H327:L327"/>
    <mergeCell ref="M327:P327"/>
    <mergeCell ref="T327:U327"/>
    <mergeCell ref="V327:Y327"/>
    <mergeCell ref="Z327:AD327"/>
    <mergeCell ref="AE327:AH327"/>
    <mergeCell ref="B328:C328"/>
    <mergeCell ref="D328:G328"/>
    <mergeCell ref="H328:L328"/>
    <mergeCell ref="M328:P328"/>
    <mergeCell ref="T328:U328"/>
    <mergeCell ref="V328:Y328"/>
    <mergeCell ref="Z328:AD328"/>
    <mergeCell ref="AE328:AH328"/>
    <mergeCell ref="B331:C331"/>
    <mergeCell ref="T331:U331"/>
    <mergeCell ref="B332:C332"/>
    <mergeCell ref="T332:U332"/>
    <mergeCell ref="B333:C333"/>
    <mergeCell ref="T333:U333"/>
    <mergeCell ref="B334:C334"/>
    <mergeCell ref="T334:U334"/>
    <mergeCell ref="B335:C335"/>
    <mergeCell ref="T335:U335"/>
    <mergeCell ref="D329:F329"/>
    <mergeCell ref="G329:I329"/>
    <mergeCell ref="J329:L329"/>
    <mergeCell ref="M329:O329"/>
    <mergeCell ref="V329:X329"/>
    <mergeCell ref="Y329:AA329"/>
    <mergeCell ref="AB329:AD329"/>
    <mergeCell ref="Y337:AA337"/>
    <mergeCell ref="AB337:AD337"/>
    <mergeCell ref="AE337:AG337"/>
    <mergeCell ref="B338:C338"/>
    <mergeCell ref="D338:F338"/>
    <mergeCell ref="G338:I338"/>
    <mergeCell ref="J338:L338"/>
    <mergeCell ref="M338:O338"/>
    <mergeCell ref="T338:U338"/>
    <mergeCell ref="V338:X338"/>
    <mergeCell ref="Y338:AA338"/>
    <mergeCell ref="AB338:AD338"/>
    <mergeCell ref="AE338:AG338"/>
    <mergeCell ref="B336:C336"/>
    <mergeCell ref="T336:U336"/>
    <mergeCell ref="B337:C337"/>
    <mergeCell ref="D337:F337"/>
    <mergeCell ref="G337:I337"/>
    <mergeCell ref="J337:L337"/>
    <mergeCell ref="M337:O337"/>
    <mergeCell ref="T337:U337"/>
    <mergeCell ref="V337:X337"/>
    <mergeCell ref="AE339:AG339"/>
    <mergeCell ref="B340:C340"/>
    <mergeCell ref="D340:F340"/>
    <mergeCell ref="G340:I340"/>
    <mergeCell ref="J340:L340"/>
    <mergeCell ref="M340:O340"/>
    <mergeCell ref="T340:U340"/>
    <mergeCell ref="V340:X340"/>
    <mergeCell ref="Y340:AA340"/>
    <mergeCell ref="AB340:AD340"/>
    <mergeCell ref="AE340:AG340"/>
    <mergeCell ref="B339:C339"/>
    <mergeCell ref="D339:F339"/>
    <mergeCell ref="G339:I339"/>
    <mergeCell ref="J339:L339"/>
    <mergeCell ref="M339:O339"/>
    <mergeCell ref="T339:U339"/>
    <mergeCell ref="V339:X339"/>
    <mergeCell ref="Y339:AA339"/>
    <mergeCell ref="AB339:AD339"/>
    <mergeCell ref="AE341:AG341"/>
    <mergeCell ref="B342:C342"/>
    <mergeCell ref="D342:F342"/>
    <mergeCell ref="G342:I342"/>
    <mergeCell ref="J342:L342"/>
    <mergeCell ref="M342:O342"/>
    <mergeCell ref="T342:U342"/>
    <mergeCell ref="V342:X342"/>
    <mergeCell ref="Y342:AA342"/>
    <mergeCell ref="AB342:AD342"/>
    <mergeCell ref="AE342:AG342"/>
    <mergeCell ref="B341:C341"/>
    <mergeCell ref="D341:F341"/>
    <mergeCell ref="G341:I341"/>
    <mergeCell ref="J341:L341"/>
    <mergeCell ref="M341:O341"/>
    <mergeCell ref="T341:U341"/>
    <mergeCell ref="V341:X341"/>
    <mergeCell ref="Y341:AA341"/>
    <mergeCell ref="AB341:AD341"/>
    <mergeCell ref="AE343:AG343"/>
    <mergeCell ref="B344:C344"/>
    <mergeCell ref="D344:F344"/>
    <mergeCell ref="G344:I344"/>
    <mergeCell ref="J344:L344"/>
    <mergeCell ref="M344:O344"/>
    <mergeCell ref="T344:U344"/>
    <mergeCell ref="V344:X344"/>
    <mergeCell ref="Y344:AA344"/>
    <mergeCell ref="AB344:AD344"/>
    <mergeCell ref="AE344:AG344"/>
    <mergeCell ref="B343:C343"/>
    <mergeCell ref="D343:F343"/>
    <mergeCell ref="G343:I343"/>
    <mergeCell ref="J343:L343"/>
    <mergeCell ref="M343:O343"/>
    <mergeCell ref="T343:U343"/>
    <mergeCell ref="V343:X343"/>
    <mergeCell ref="Y343:AA343"/>
    <mergeCell ref="AB343:AD343"/>
    <mergeCell ref="AE345:AG345"/>
    <mergeCell ref="B346:C346"/>
    <mergeCell ref="D346:F346"/>
    <mergeCell ref="G346:I346"/>
    <mergeCell ref="J346:L346"/>
    <mergeCell ref="M346:O346"/>
    <mergeCell ref="T346:U346"/>
    <mergeCell ref="V346:X346"/>
    <mergeCell ref="Y346:AA346"/>
    <mergeCell ref="AB346:AD346"/>
    <mergeCell ref="AE346:AG346"/>
    <mergeCell ref="B345:C345"/>
    <mergeCell ref="D345:F345"/>
    <mergeCell ref="G345:I345"/>
    <mergeCell ref="J345:L345"/>
    <mergeCell ref="M345:O345"/>
    <mergeCell ref="T345:U345"/>
    <mergeCell ref="V345:X345"/>
    <mergeCell ref="Y345:AA345"/>
    <mergeCell ref="AB345:AD345"/>
    <mergeCell ref="AE347:AG347"/>
    <mergeCell ref="B348:C348"/>
    <mergeCell ref="D348:F348"/>
    <mergeCell ref="G348:I348"/>
    <mergeCell ref="J348:L348"/>
    <mergeCell ref="M348:O348"/>
    <mergeCell ref="T348:U348"/>
    <mergeCell ref="V348:X348"/>
    <mergeCell ref="Y348:AA348"/>
    <mergeCell ref="AB348:AD348"/>
    <mergeCell ref="AE348:AG348"/>
    <mergeCell ref="B347:C347"/>
    <mergeCell ref="D347:F347"/>
    <mergeCell ref="G347:I347"/>
    <mergeCell ref="J347:L347"/>
    <mergeCell ref="M347:O347"/>
    <mergeCell ref="T347:U347"/>
    <mergeCell ref="V347:X347"/>
    <mergeCell ref="Y347:AA347"/>
    <mergeCell ref="AB347:AD347"/>
    <mergeCell ref="B349:P349"/>
    <mergeCell ref="Q349:Q377"/>
    <mergeCell ref="R349:R377"/>
    <mergeCell ref="T349:AH349"/>
    <mergeCell ref="A350:A351"/>
    <mergeCell ref="B350:P351"/>
    <mergeCell ref="S350:S351"/>
    <mergeCell ref="T350:AH351"/>
    <mergeCell ref="B352:C352"/>
    <mergeCell ref="D352:P352"/>
    <mergeCell ref="T352:U352"/>
    <mergeCell ref="V352:AH352"/>
    <mergeCell ref="B353:C353"/>
    <mergeCell ref="D353:P353"/>
    <mergeCell ref="T353:U353"/>
    <mergeCell ref="V353:AH353"/>
    <mergeCell ref="B354:C354"/>
    <mergeCell ref="D354:P354"/>
    <mergeCell ref="T354:U354"/>
    <mergeCell ref="V354:AH354"/>
    <mergeCell ref="B355:C355"/>
    <mergeCell ref="D355:P355"/>
    <mergeCell ref="T355:U355"/>
    <mergeCell ref="V355:AH355"/>
    <mergeCell ref="AE358:AG358"/>
    <mergeCell ref="B359:C359"/>
    <mergeCell ref="T359:U359"/>
    <mergeCell ref="B356:C356"/>
    <mergeCell ref="D356:G356"/>
    <mergeCell ref="H356:L356"/>
    <mergeCell ref="M356:P356"/>
    <mergeCell ref="T356:U356"/>
    <mergeCell ref="V356:Y356"/>
    <mergeCell ref="Z356:AD356"/>
    <mergeCell ref="AE356:AH356"/>
    <mergeCell ref="B357:C357"/>
    <mergeCell ref="D357:G357"/>
    <mergeCell ref="H357:L357"/>
    <mergeCell ref="M357:P357"/>
    <mergeCell ref="T357:U357"/>
    <mergeCell ref="V357:Y357"/>
    <mergeCell ref="Z357:AD357"/>
    <mergeCell ref="AE357:AH357"/>
    <mergeCell ref="B360:C360"/>
    <mergeCell ref="T360:U360"/>
    <mergeCell ref="B361:C361"/>
    <mergeCell ref="T361:U361"/>
    <mergeCell ref="B362:C362"/>
    <mergeCell ref="T362:U362"/>
    <mergeCell ref="B363:C363"/>
    <mergeCell ref="T363:U363"/>
    <mergeCell ref="B364:C364"/>
    <mergeCell ref="T364:U364"/>
    <mergeCell ref="D358:F358"/>
    <mergeCell ref="G358:I358"/>
    <mergeCell ref="J358:L358"/>
    <mergeCell ref="M358:O358"/>
    <mergeCell ref="V358:X358"/>
    <mergeCell ref="Y358:AA358"/>
    <mergeCell ref="AB358:AD358"/>
    <mergeCell ref="Y366:AA366"/>
    <mergeCell ref="AB366:AD366"/>
    <mergeCell ref="AE366:AG366"/>
    <mergeCell ref="B367:C367"/>
    <mergeCell ref="D367:F367"/>
    <mergeCell ref="G367:I367"/>
    <mergeCell ref="J367:L367"/>
    <mergeCell ref="M367:O367"/>
    <mergeCell ref="T367:U367"/>
    <mergeCell ref="V367:X367"/>
    <mergeCell ref="Y367:AA367"/>
    <mergeCell ref="AB367:AD367"/>
    <mergeCell ref="AE367:AG367"/>
    <mergeCell ref="B365:C365"/>
    <mergeCell ref="T365:U365"/>
    <mergeCell ref="B366:C366"/>
    <mergeCell ref="D366:F366"/>
    <mergeCell ref="G366:I366"/>
    <mergeCell ref="J366:L366"/>
    <mergeCell ref="M366:O366"/>
    <mergeCell ref="T366:U366"/>
    <mergeCell ref="V366:X366"/>
    <mergeCell ref="AE368:AG368"/>
    <mergeCell ref="B369:C369"/>
    <mergeCell ref="D369:F369"/>
    <mergeCell ref="G369:I369"/>
    <mergeCell ref="J369:L369"/>
    <mergeCell ref="M369:O369"/>
    <mergeCell ref="T369:U369"/>
    <mergeCell ref="V369:X369"/>
    <mergeCell ref="Y369:AA369"/>
    <mergeCell ref="AB369:AD369"/>
    <mergeCell ref="AE369:AG369"/>
    <mergeCell ref="B368:C368"/>
    <mergeCell ref="D368:F368"/>
    <mergeCell ref="G368:I368"/>
    <mergeCell ref="J368:L368"/>
    <mergeCell ref="M368:O368"/>
    <mergeCell ref="T368:U368"/>
    <mergeCell ref="V368:X368"/>
    <mergeCell ref="Y368:AA368"/>
    <mergeCell ref="AB368:AD368"/>
    <mergeCell ref="AE370:AG370"/>
    <mergeCell ref="B371:C371"/>
    <mergeCell ref="D371:F371"/>
    <mergeCell ref="G371:I371"/>
    <mergeCell ref="J371:L371"/>
    <mergeCell ref="M371:O371"/>
    <mergeCell ref="T371:U371"/>
    <mergeCell ref="V371:X371"/>
    <mergeCell ref="Y371:AA371"/>
    <mergeCell ref="AB371:AD371"/>
    <mergeCell ref="AE371:AG371"/>
    <mergeCell ref="B370:C370"/>
    <mergeCell ref="D370:F370"/>
    <mergeCell ref="G370:I370"/>
    <mergeCell ref="J370:L370"/>
    <mergeCell ref="M370:O370"/>
    <mergeCell ref="T370:U370"/>
    <mergeCell ref="V370:X370"/>
    <mergeCell ref="Y370:AA370"/>
    <mergeCell ref="AB370:AD370"/>
    <mergeCell ref="AE372:AG372"/>
    <mergeCell ref="B373:C373"/>
    <mergeCell ref="D373:F373"/>
    <mergeCell ref="G373:I373"/>
    <mergeCell ref="J373:L373"/>
    <mergeCell ref="M373:O373"/>
    <mergeCell ref="T373:U373"/>
    <mergeCell ref="V373:X373"/>
    <mergeCell ref="Y373:AA373"/>
    <mergeCell ref="AB373:AD373"/>
    <mergeCell ref="AE373:AG373"/>
    <mergeCell ref="B372:C372"/>
    <mergeCell ref="D372:F372"/>
    <mergeCell ref="G372:I372"/>
    <mergeCell ref="J372:L372"/>
    <mergeCell ref="M372:O372"/>
    <mergeCell ref="T372:U372"/>
    <mergeCell ref="V372:X372"/>
    <mergeCell ref="Y372:AA372"/>
    <mergeCell ref="AB372:AD372"/>
    <mergeCell ref="AE374:AG374"/>
    <mergeCell ref="B375:C375"/>
    <mergeCell ref="D375:F375"/>
    <mergeCell ref="G375:I375"/>
    <mergeCell ref="J375:L375"/>
    <mergeCell ref="M375:O375"/>
    <mergeCell ref="T375:U375"/>
    <mergeCell ref="V375:X375"/>
    <mergeCell ref="Y375:AA375"/>
    <mergeCell ref="AB375:AD375"/>
    <mergeCell ref="AE375:AG375"/>
    <mergeCell ref="B374:C374"/>
    <mergeCell ref="D374:F374"/>
    <mergeCell ref="G374:I374"/>
    <mergeCell ref="J374:L374"/>
    <mergeCell ref="M374:O374"/>
    <mergeCell ref="T374:U374"/>
    <mergeCell ref="V374:X374"/>
    <mergeCell ref="Y374:AA374"/>
    <mergeCell ref="AB374:AD374"/>
    <mergeCell ref="AE376:AG376"/>
    <mergeCell ref="B377:C377"/>
    <mergeCell ref="D377:F377"/>
    <mergeCell ref="G377:I377"/>
    <mergeCell ref="J377:L377"/>
    <mergeCell ref="M377:O377"/>
    <mergeCell ref="T377:U377"/>
    <mergeCell ref="V377:X377"/>
    <mergeCell ref="Y377:AA377"/>
    <mergeCell ref="AB377:AD377"/>
    <mergeCell ref="AE377:AG377"/>
    <mergeCell ref="B376:C376"/>
    <mergeCell ref="D376:F376"/>
    <mergeCell ref="G376:I376"/>
    <mergeCell ref="J376:L376"/>
    <mergeCell ref="M376:O376"/>
    <mergeCell ref="T376:U376"/>
    <mergeCell ref="V376:X376"/>
    <mergeCell ref="Y376:AA376"/>
    <mergeCell ref="AB376:AD376"/>
    <mergeCell ref="B378:P378"/>
    <mergeCell ref="Q378:Q406"/>
    <mergeCell ref="R378:R406"/>
    <mergeCell ref="T378:AH378"/>
    <mergeCell ref="A379:A380"/>
    <mergeCell ref="B379:P380"/>
    <mergeCell ref="S379:S380"/>
    <mergeCell ref="T379:AH380"/>
    <mergeCell ref="B381:C381"/>
    <mergeCell ref="D381:P381"/>
    <mergeCell ref="T381:U381"/>
    <mergeCell ref="V381:AH381"/>
    <mergeCell ref="B382:C382"/>
    <mergeCell ref="D382:P382"/>
    <mergeCell ref="T382:U382"/>
    <mergeCell ref="V382:AH382"/>
    <mergeCell ref="B383:C383"/>
    <mergeCell ref="D383:P383"/>
    <mergeCell ref="T383:U383"/>
    <mergeCell ref="V383:AH383"/>
    <mergeCell ref="B384:C384"/>
    <mergeCell ref="D384:P384"/>
    <mergeCell ref="T384:U384"/>
    <mergeCell ref="V384:AH384"/>
    <mergeCell ref="AE387:AG387"/>
    <mergeCell ref="B388:C388"/>
    <mergeCell ref="T388:U388"/>
    <mergeCell ref="B385:C385"/>
    <mergeCell ref="D385:G385"/>
    <mergeCell ref="H385:L385"/>
    <mergeCell ref="M385:P385"/>
    <mergeCell ref="T385:U385"/>
    <mergeCell ref="V385:Y385"/>
    <mergeCell ref="Z385:AD385"/>
    <mergeCell ref="AE385:AH385"/>
    <mergeCell ref="B386:C386"/>
    <mergeCell ref="D386:G386"/>
    <mergeCell ref="H386:L386"/>
    <mergeCell ref="M386:P386"/>
    <mergeCell ref="T386:U386"/>
    <mergeCell ref="V386:Y386"/>
    <mergeCell ref="Z386:AD386"/>
    <mergeCell ref="AE386:AH386"/>
    <mergeCell ref="B389:C389"/>
    <mergeCell ref="T389:U389"/>
    <mergeCell ref="B390:C390"/>
    <mergeCell ref="T390:U390"/>
    <mergeCell ref="B391:C391"/>
    <mergeCell ref="T391:U391"/>
    <mergeCell ref="B392:C392"/>
    <mergeCell ref="T392:U392"/>
    <mergeCell ref="B393:C393"/>
    <mergeCell ref="T393:U393"/>
    <mergeCell ref="D387:F387"/>
    <mergeCell ref="G387:I387"/>
    <mergeCell ref="J387:L387"/>
    <mergeCell ref="M387:O387"/>
    <mergeCell ref="V387:X387"/>
    <mergeCell ref="Y387:AA387"/>
    <mergeCell ref="AB387:AD387"/>
    <mergeCell ref="Y395:AA395"/>
    <mergeCell ref="AB395:AD395"/>
    <mergeCell ref="AE395:AG395"/>
    <mergeCell ref="B396:C396"/>
    <mergeCell ref="D396:F396"/>
    <mergeCell ref="G396:I396"/>
    <mergeCell ref="J396:L396"/>
    <mergeCell ref="M396:O396"/>
    <mergeCell ref="T396:U396"/>
    <mergeCell ref="V396:X396"/>
    <mergeCell ref="Y396:AA396"/>
    <mergeCell ref="AB396:AD396"/>
    <mergeCell ref="AE396:AG396"/>
    <mergeCell ref="B394:C394"/>
    <mergeCell ref="T394:U394"/>
    <mergeCell ref="B395:C395"/>
    <mergeCell ref="D395:F395"/>
    <mergeCell ref="G395:I395"/>
    <mergeCell ref="J395:L395"/>
    <mergeCell ref="M395:O395"/>
    <mergeCell ref="T395:U395"/>
    <mergeCell ref="V395:X395"/>
    <mergeCell ref="AE397:AG397"/>
    <mergeCell ref="B398:C398"/>
    <mergeCell ref="D398:F398"/>
    <mergeCell ref="G398:I398"/>
    <mergeCell ref="J398:L398"/>
    <mergeCell ref="M398:O398"/>
    <mergeCell ref="T398:U398"/>
    <mergeCell ref="V398:X398"/>
    <mergeCell ref="Y398:AA398"/>
    <mergeCell ref="AB398:AD398"/>
    <mergeCell ref="AE398:AG398"/>
    <mergeCell ref="B397:C397"/>
    <mergeCell ref="D397:F397"/>
    <mergeCell ref="G397:I397"/>
    <mergeCell ref="J397:L397"/>
    <mergeCell ref="M397:O397"/>
    <mergeCell ref="T397:U397"/>
    <mergeCell ref="V397:X397"/>
    <mergeCell ref="Y397:AA397"/>
    <mergeCell ref="AB397:AD397"/>
    <mergeCell ref="AE399:AG399"/>
    <mergeCell ref="B400:C400"/>
    <mergeCell ref="D400:F400"/>
    <mergeCell ref="G400:I400"/>
    <mergeCell ref="J400:L400"/>
    <mergeCell ref="M400:O400"/>
    <mergeCell ref="T400:U400"/>
    <mergeCell ref="V400:X400"/>
    <mergeCell ref="Y400:AA400"/>
    <mergeCell ref="AB400:AD400"/>
    <mergeCell ref="AE400:AG400"/>
    <mergeCell ref="B399:C399"/>
    <mergeCell ref="D399:F399"/>
    <mergeCell ref="G399:I399"/>
    <mergeCell ref="J399:L399"/>
    <mergeCell ref="M399:O399"/>
    <mergeCell ref="T399:U399"/>
    <mergeCell ref="V399:X399"/>
    <mergeCell ref="Y399:AA399"/>
    <mergeCell ref="AB399:AD399"/>
    <mergeCell ref="AE401:AG401"/>
    <mergeCell ref="B402:C402"/>
    <mergeCell ref="D402:F402"/>
    <mergeCell ref="G402:I402"/>
    <mergeCell ref="J402:L402"/>
    <mergeCell ref="M402:O402"/>
    <mergeCell ref="T402:U402"/>
    <mergeCell ref="V402:X402"/>
    <mergeCell ref="Y402:AA402"/>
    <mergeCell ref="AB402:AD402"/>
    <mergeCell ref="AE402:AG402"/>
    <mergeCell ref="B401:C401"/>
    <mergeCell ref="D401:F401"/>
    <mergeCell ref="G401:I401"/>
    <mergeCell ref="J401:L401"/>
    <mergeCell ref="M401:O401"/>
    <mergeCell ref="T401:U401"/>
    <mergeCell ref="V401:X401"/>
    <mergeCell ref="Y401:AA401"/>
    <mergeCell ref="AB401:AD401"/>
    <mergeCell ref="AE403:AG403"/>
    <mergeCell ref="B404:C404"/>
    <mergeCell ref="D404:F404"/>
    <mergeCell ref="G404:I404"/>
    <mergeCell ref="J404:L404"/>
    <mergeCell ref="M404:O404"/>
    <mergeCell ref="T404:U404"/>
    <mergeCell ref="V404:X404"/>
    <mergeCell ref="Y404:AA404"/>
    <mergeCell ref="AB404:AD404"/>
    <mergeCell ref="AE404:AG404"/>
    <mergeCell ref="B403:C403"/>
    <mergeCell ref="D403:F403"/>
    <mergeCell ref="G403:I403"/>
    <mergeCell ref="J403:L403"/>
    <mergeCell ref="M403:O403"/>
    <mergeCell ref="T403:U403"/>
    <mergeCell ref="V403:X403"/>
    <mergeCell ref="Y403:AA403"/>
    <mergeCell ref="AB403:AD403"/>
    <mergeCell ref="AE405:AG405"/>
    <mergeCell ref="B406:C406"/>
    <mergeCell ref="D406:F406"/>
    <mergeCell ref="G406:I406"/>
    <mergeCell ref="J406:L406"/>
    <mergeCell ref="M406:O406"/>
    <mergeCell ref="T406:U406"/>
    <mergeCell ref="V406:X406"/>
    <mergeCell ref="Y406:AA406"/>
    <mergeCell ref="AB406:AD406"/>
    <mergeCell ref="AE406:AG406"/>
    <mergeCell ref="B405:C405"/>
    <mergeCell ref="D405:F405"/>
    <mergeCell ref="G405:I405"/>
    <mergeCell ref="J405:L405"/>
    <mergeCell ref="M405:O405"/>
    <mergeCell ref="T405:U405"/>
    <mergeCell ref="V405:X405"/>
    <mergeCell ref="Y405:AA405"/>
    <mergeCell ref="AB405:AD405"/>
    <mergeCell ref="B407:P407"/>
    <mergeCell ref="Q407:Q435"/>
    <mergeCell ref="R407:R435"/>
    <mergeCell ref="T407:AH407"/>
    <mergeCell ref="A408:A409"/>
    <mergeCell ref="B408:P409"/>
    <mergeCell ref="S408:S409"/>
    <mergeCell ref="T408:AH409"/>
    <mergeCell ref="B410:C410"/>
    <mergeCell ref="D410:P410"/>
    <mergeCell ref="T410:U410"/>
    <mergeCell ref="V410:AH410"/>
    <mergeCell ref="B411:C411"/>
    <mergeCell ref="D411:P411"/>
    <mergeCell ref="T411:U411"/>
    <mergeCell ref="V411:AH411"/>
    <mergeCell ref="B412:C412"/>
    <mergeCell ref="D412:P412"/>
    <mergeCell ref="T412:U412"/>
    <mergeCell ref="V412:AH412"/>
    <mergeCell ref="B413:C413"/>
    <mergeCell ref="D413:P413"/>
    <mergeCell ref="T413:U413"/>
    <mergeCell ref="V413:AH413"/>
    <mergeCell ref="AE416:AG416"/>
    <mergeCell ref="B417:C417"/>
    <mergeCell ref="T417:U417"/>
    <mergeCell ref="B414:C414"/>
    <mergeCell ref="D414:G414"/>
    <mergeCell ref="H414:L414"/>
    <mergeCell ref="M414:P414"/>
    <mergeCell ref="T414:U414"/>
    <mergeCell ref="V414:Y414"/>
    <mergeCell ref="Z414:AD414"/>
    <mergeCell ref="AE414:AH414"/>
    <mergeCell ref="B415:C415"/>
    <mergeCell ref="D415:G415"/>
    <mergeCell ref="H415:L415"/>
    <mergeCell ref="M415:P415"/>
    <mergeCell ref="T415:U415"/>
    <mergeCell ref="V415:Y415"/>
    <mergeCell ref="Z415:AD415"/>
    <mergeCell ref="AE415:AH415"/>
    <mergeCell ref="B418:C418"/>
    <mergeCell ref="T418:U418"/>
    <mergeCell ref="B419:C419"/>
    <mergeCell ref="T419:U419"/>
    <mergeCell ref="B420:C420"/>
    <mergeCell ref="T420:U420"/>
    <mergeCell ref="B421:C421"/>
    <mergeCell ref="T421:U421"/>
    <mergeCell ref="B422:C422"/>
    <mergeCell ref="T422:U422"/>
    <mergeCell ref="D416:F416"/>
    <mergeCell ref="G416:I416"/>
    <mergeCell ref="J416:L416"/>
    <mergeCell ref="M416:O416"/>
    <mergeCell ref="V416:X416"/>
    <mergeCell ref="Y416:AA416"/>
    <mergeCell ref="AB416:AD416"/>
    <mergeCell ref="Y424:AA424"/>
    <mergeCell ref="AB424:AD424"/>
    <mergeCell ref="AE424:AG424"/>
    <mergeCell ref="B425:C425"/>
    <mergeCell ref="D425:F425"/>
    <mergeCell ref="G425:I425"/>
    <mergeCell ref="J425:L425"/>
    <mergeCell ref="M425:O425"/>
    <mergeCell ref="T425:U425"/>
    <mergeCell ref="V425:X425"/>
    <mergeCell ref="Y425:AA425"/>
    <mergeCell ref="AB425:AD425"/>
    <mergeCell ref="AE425:AG425"/>
    <mergeCell ref="B423:C423"/>
    <mergeCell ref="T423:U423"/>
    <mergeCell ref="B424:C424"/>
    <mergeCell ref="D424:F424"/>
    <mergeCell ref="G424:I424"/>
    <mergeCell ref="J424:L424"/>
    <mergeCell ref="M424:O424"/>
    <mergeCell ref="T424:U424"/>
    <mergeCell ref="V424:X424"/>
    <mergeCell ref="AE426:AG426"/>
    <mergeCell ref="B427:C427"/>
    <mergeCell ref="D427:F427"/>
    <mergeCell ref="G427:I427"/>
    <mergeCell ref="J427:L427"/>
    <mergeCell ref="M427:O427"/>
    <mergeCell ref="T427:U427"/>
    <mergeCell ref="V427:X427"/>
    <mergeCell ref="Y427:AA427"/>
    <mergeCell ref="AB427:AD427"/>
    <mergeCell ref="AE427:AG427"/>
    <mergeCell ref="B426:C426"/>
    <mergeCell ref="D426:F426"/>
    <mergeCell ref="G426:I426"/>
    <mergeCell ref="J426:L426"/>
    <mergeCell ref="M426:O426"/>
    <mergeCell ref="T426:U426"/>
    <mergeCell ref="V426:X426"/>
    <mergeCell ref="Y426:AA426"/>
    <mergeCell ref="AB426:AD426"/>
    <mergeCell ref="AE428:AG428"/>
    <mergeCell ref="B429:C429"/>
    <mergeCell ref="D429:F429"/>
    <mergeCell ref="G429:I429"/>
    <mergeCell ref="J429:L429"/>
    <mergeCell ref="M429:O429"/>
    <mergeCell ref="T429:U429"/>
    <mergeCell ref="V429:X429"/>
    <mergeCell ref="Y429:AA429"/>
    <mergeCell ref="AB429:AD429"/>
    <mergeCell ref="AE429:AG429"/>
    <mergeCell ref="B428:C428"/>
    <mergeCell ref="D428:F428"/>
    <mergeCell ref="G428:I428"/>
    <mergeCell ref="J428:L428"/>
    <mergeCell ref="M428:O428"/>
    <mergeCell ref="T428:U428"/>
    <mergeCell ref="V428:X428"/>
    <mergeCell ref="Y428:AA428"/>
    <mergeCell ref="AB428:AD428"/>
    <mergeCell ref="AE430:AG430"/>
    <mergeCell ref="B431:C431"/>
    <mergeCell ref="D431:F431"/>
    <mergeCell ref="G431:I431"/>
    <mergeCell ref="J431:L431"/>
    <mergeCell ref="M431:O431"/>
    <mergeCell ref="T431:U431"/>
    <mergeCell ref="V431:X431"/>
    <mergeCell ref="Y431:AA431"/>
    <mergeCell ref="AB431:AD431"/>
    <mergeCell ref="AE431:AG431"/>
    <mergeCell ref="B430:C430"/>
    <mergeCell ref="D430:F430"/>
    <mergeCell ref="G430:I430"/>
    <mergeCell ref="J430:L430"/>
    <mergeCell ref="M430:O430"/>
    <mergeCell ref="T430:U430"/>
    <mergeCell ref="V430:X430"/>
    <mergeCell ref="Y430:AA430"/>
    <mergeCell ref="AB430:AD430"/>
    <mergeCell ref="AE432:AG432"/>
    <mergeCell ref="B433:C433"/>
    <mergeCell ref="D433:F433"/>
    <mergeCell ref="G433:I433"/>
    <mergeCell ref="J433:L433"/>
    <mergeCell ref="M433:O433"/>
    <mergeCell ref="T433:U433"/>
    <mergeCell ref="V433:X433"/>
    <mergeCell ref="Y433:AA433"/>
    <mergeCell ref="AB433:AD433"/>
    <mergeCell ref="AE433:AG433"/>
    <mergeCell ref="B432:C432"/>
    <mergeCell ref="D432:F432"/>
    <mergeCell ref="G432:I432"/>
    <mergeCell ref="J432:L432"/>
    <mergeCell ref="M432:O432"/>
    <mergeCell ref="T432:U432"/>
    <mergeCell ref="V432:X432"/>
    <mergeCell ref="Y432:AA432"/>
    <mergeCell ref="AB432:AD432"/>
    <mergeCell ref="AE434:AG434"/>
    <mergeCell ref="B435:C435"/>
    <mergeCell ref="D435:F435"/>
    <mergeCell ref="G435:I435"/>
    <mergeCell ref="J435:L435"/>
    <mergeCell ref="M435:O435"/>
    <mergeCell ref="T435:U435"/>
    <mergeCell ref="V435:X435"/>
    <mergeCell ref="Y435:AA435"/>
    <mergeCell ref="AB435:AD435"/>
    <mergeCell ref="AE435:AG435"/>
    <mergeCell ref="B434:C434"/>
    <mergeCell ref="D434:F434"/>
    <mergeCell ref="G434:I434"/>
    <mergeCell ref="J434:L434"/>
    <mergeCell ref="M434:O434"/>
    <mergeCell ref="T434:U434"/>
    <mergeCell ref="V434:X434"/>
    <mergeCell ref="Y434:AA434"/>
    <mergeCell ref="AB434:AD434"/>
    <mergeCell ref="B436:P436"/>
    <mergeCell ref="Q436:Q464"/>
    <mergeCell ref="R436:R464"/>
    <mergeCell ref="T436:AH436"/>
    <mergeCell ref="A437:A438"/>
    <mergeCell ref="B437:P438"/>
    <mergeCell ref="S437:S438"/>
    <mergeCell ref="T437:AH438"/>
    <mergeCell ref="B439:C439"/>
    <mergeCell ref="D439:P439"/>
    <mergeCell ref="T439:U439"/>
    <mergeCell ref="V439:AH439"/>
    <mergeCell ref="B440:C440"/>
    <mergeCell ref="D440:P440"/>
    <mergeCell ref="T440:U440"/>
    <mergeCell ref="V440:AH440"/>
    <mergeCell ref="B441:C441"/>
    <mergeCell ref="D441:P441"/>
    <mergeCell ref="T441:U441"/>
    <mergeCell ref="V441:AH441"/>
    <mergeCell ref="B442:C442"/>
    <mergeCell ref="D442:P442"/>
    <mergeCell ref="T442:U442"/>
    <mergeCell ref="V442:AH442"/>
    <mergeCell ref="AE445:AG445"/>
    <mergeCell ref="B446:C446"/>
    <mergeCell ref="T446:U446"/>
    <mergeCell ref="B443:C443"/>
    <mergeCell ref="D443:G443"/>
    <mergeCell ref="H443:L443"/>
    <mergeCell ref="M443:P443"/>
    <mergeCell ref="T443:U443"/>
    <mergeCell ref="V443:Y443"/>
    <mergeCell ref="Z443:AD443"/>
    <mergeCell ref="AE443:AH443"/>
    <mergeCell ref="B444:C444"/>
    <mergeCell ref="D444:G444"/>
    <mergeCell ref="H444:L444"/>
    <mergeCell ref="M444:P444"/>
    <mergeCell ref="T444:U444"/>
    <mergeCell ref="V444:Y444"/>
    <mergeCell ref="Z444:AD444"/>
    <mergeCell ref="AE444:AH444"/>
    <mergeCell ref="B447:C447"/>
    <mergeCell ref="T447:U447"/>
    <mergeCell ref="B448:C448"/>
    <mergeCell ref="T448:U448"/>
    <mergeCell ref="B449:C449"/>
    <mergeCell ref="T449:U449"/>
    <mergeCell ref="B450:C450"/>
    <mergeCell ref="T450:U450"/>
    <mergeCell ref="B451:C451"/>
    <mergeCell ref="T451:U451"/>
    <mergeCell ref="D445:F445"/>
    <mergeCell ref="G445:I445"/>
    <mergeCell ref="J445:L445"/>
    <mergeCell ref="M445:O445"/>
    <mergeCell ref="V445:X445"/>
    <mergeCell ref="Y445:AA445"/>
    <mergeCell ref="AB445:AD445"/>
    <mergeCell ref="Y453:AA453"/>
    <mergeCell ref="AB453:AD453"/>
    <mergeCell ref="AE453:AG453"/>
    <mergeCell ref="B454:C454"/>
    <mergeCell ref="D454:F454"/>
    <mergeCell ref="G454:I454"/>
    <mergeCell ref="J454:L454"/>
    <mergeCell ref="M454:O454"/>
    <mergeCell ref="T454:U454"/>
    <mergeCell ref="V454:X454"/>
    <mergeCell ref="Y454:AA454"/>
    <mergeCell ref="AB454:AD454"/>
    <mergeCell ref="AE454:AG454"/>
    <mergeCell ref="B452:C452"/>
    <mergeCell ref="T452:U452"/>
    <mergeCell ref="B453:C453"/>
    <mergeCell ref="D453:F453"/>
    <mergeCell ref="G453:I453"/>
    <mergeCell ref="J453:L453"/>
    <mergeCell ref="M453:O453"/>
    <mergeCell ref="T453:U453"/>
    <mergeCell ref="V453:X453"/>
    <mergeCell ref="AE455:AG455"/>
    <mergeCell ref="B456:C456"/>
    <mergeCell ref="D456:F456"/>
    <mergeCell ref="G456:I456"/>
    <mergeCell ref="J456:L456"/>
    <mergeCell ref="M456:O456"/>
    <mergeCell ref="T456:U456"/>
    <mergeCell ref="V456:X456"/>
    <mergeCell ref="Y456:AA456"/>
    <mergeCell ref="AB456:AD456"/>
    <mergeCell ref="AE456:AG456"/>
    <mergeCell ref="B455:C455"/>
    <mergeCell ref="D455:F455"/>
    <mergeCell ref="G455:I455"/>
    <mergeCell ref="J455:L455"/>
    <mergeCell ref="M455:O455"/>
    <mergeCell ref="T455:U455"/>
    <mergeCell ref="V455:X455"/>
    <mergeCell ref="Y455:AA455"/>
    <mergeCell ref="AB455:AD455"/>
    <mergeCell ref="AE457:AG457"/>
    <mergeCell ref="B458:C458"/>
    <mergeCell ref="D458:F458"/>
    <mergeCell ref="G458:I458"/>
    <mergeCell ref="J458:L458"/>
    <mergeCell ref="M458:O458"/>
    <mergeCell ref="T458:U458"/>
    <mergeCell ref="V458:X458"/>
    <mergeCell ref="Y458:AA458"/>
    <mergeCell ref="AB458:AD458"/>
    <mergeCell ref="AE458:AG458"/>
    <mergeCell ref="B457:C457"/>
    <mergeCell ref="D457:F457"/>
    <mergeCell ref="G457:I457"/>
    <mergeCell ref="J457:L457"/>
    <mergeCell ref="M457:O457"/>
    <mergeCell ref="T457:U457"/>
    <mergeCell ref="V457:X457"/>
    <mergeCell ref="Y457:AA457"/>
    <mergeCell ref="AB457:AD457"/>
    <mergeCell ref="AE459:AG459"/>
    <mergeCell ref="B460:C460"/>
    <mergeCell ref="D460:F460"/>
    <mergeCell ref="G460:I460"/>
    <mergeCell ref="J460:L460"/>
    <mergeCell ref="M460:O460"/>
    <mergeCell ref="T460:U460"/>
    <mergeCell ref="V460:X460"/>
    <mergeCell ref="Y460:AA460"/>
    <mergeCell ref="AB460:AD460"/>
    <mergeCell ref="AE460:AG460"/>
    <mergeCell ref="B459:C459"/>
    <mergeCell ref="D459:F459"/>
    <mergeCell ref="G459:I459"/>
    <mergeCell ref="J459:L459"/>
    <mergeCell ref="M459:O459"/>
    <mergeCell ref="T459:U459"/>
    <mergeCell ref="V459:X459"/>
    <mergeCell ref="Y459:AA459"/>
    <mergeCell ref="AB459:AD459"/>
    <mergeCell ref="AE461:AG461"/>
    <mergeCell ref="B462:C462"/>
    <mergeCell ref="D462:F462"/>
    <mergeCell ref="G462:I462"/>
    <mergeCell ref="J462:L462"/>
    <mergeCell ref="M462:O462"/>
    <mergeCell ref="T462:U462"/>
    <mergeCell ref="V462:X462"/>
    <mergeCell ref="Y462:AA462"/>
    <mergeCell ref="AB462:AD462"/>
    <mergeCell ref="AE462:AG462"/>
    <mergeCell ref="B461:C461"/>
    <mergeCell ref="D461:F461"/>
    <mergeCell ref="G461:I461"/>
    <mergeCell ref="J461:L461"/>
    <mergeCell ref="M461:O461"/>
    <mergeCell ref="T461:U461"/>
    <mergeCell ref="V461:X461"/>
    <mergeCell ref="Y461:AA461"/>
    <mergeCell ref="AB461:AD461"/>
    <mergeCell ref="AE463:AG463"/>
    <mergeCell ref="B464:C464"/>
    <mergeCell ref="D464:F464"/>
    <mergeCell ref="G464:I464"/>
    <mergeCell ref="J464:L464"/>
    <mergeCell ref="M464:O464"/>
    <mergeCell ref="T464:U464"/>
    <mergeCell ref="V464:X464"/>
    <mergeCell ref="Y464:AA464"/>
    <mergeCell ref="AB464:AD464"/>
    <mergeCell ref="AE464:AG464"/>
    <mergeCell ref="B463:C463"/>
    <mergeCell ref="D463:F463"/>
    <mergeCell ref="G463:I463"/>
    <mergeCell ref="J463:L463"/>
    <mergeCell ref="M463:O463"/>
    <mergeCell ref="T463:U463"/>
    <mergeCell ref="V463:X463"/>
    <mergeCell ref="Y463:AA463"/>
    <mergeCell ref="AB463:AD463"/>
    <mergeCell ref="B465:P465"/>
    <mergeCell ref="Q465:Q493"/>
    <mergeCell ref="R465:R493"/>
    <mergeCell ref="T465:AH465"/>
    <mergeCell ref="A466:A467"/>
    <mergeCell ref="B466:P467"/>
    <mergeCell ref="S466:S467"/>
    <mergeCell ref="T466:AH467"/>
    <mergeCell ref="B468:C468"/>
    <mergeCell ref="D468:P468"/>
    <mergeCell ref="T468:U468"/>
    <mergeCell ref="V468:AH468"/>
    <mergeCell ref="B469:C469"/>
    <mergeCell ref="D469:P469"/>
    <mergeCell ref="T469:U469"/>
    <mergeCell ref="V469:AH469"/>
    <mergeCell ref="B470:C470"/>
    <mergeCell ref="D470:P470"/>
    <mergeCell ref="T470:U470"/>
    <mergeCell ref="V470:AH470"/>
    <mergeCell ref="B471:C471"/>
    <mergeCell ref="D471:P471"/>
    <mergeCell ref="T471:U471"/>
    <mergeCell ref="V471:AH471"/>
    <mergeCell ref="AE474:AG474"/>
    <mergeCell ref="B475:C475"/>
    <mergeCell ref="T475:U475"/>
    <mergeCell ref="B472:C472"/>
    <mergeCell ref="D472:G472"/>
    <mergeCell ref="H472:L472"/>
    <mergeCell ref="M472:P472"/>
    <mergeCell ref="T472:U472"/>
    <mergeCell ref="V472:Y472"/>
    <mergeCell ref="Z472:AD472"/>
    <mergeCell ref="AE472:AH472"/>
    <mergeCell ref="B473:C473"/>
    <mergeCell ref="D473:G473"/>
    <mergeCell ref="H473:L473"/>
    <mergeCell ref="M473:P473"/>
    <mergeCell ref="T473:U473"/>
    <mergeCell ref="V473:Y473"/>
    <mergeCell ref="Z473:AD473"/>
    <mergeCell ref="AE473:AH473"/>
    <mergeCell ref="B476:C476"/>
    <mergeCell ref="T476:U476"/>
    <mergeCell ref="B477:C477"/>
    <mergeCell ref="T477:U477"/>
    <mergeCell ref="B478:C478"/>
    <mergeCell ref="T478:U478"/>
    <mergeCell ref="B479:C479"/>
    <mergeCell ref="T479:U479"/>
    <mergeCell ref="B480:C480"/>
    <mergeCell ref="T480:U480"/>
    <mergeCell ref="D474:F474"/>
    <mergeCell ref="G474:I474"/>
    <mergeCell ref="J474:L474"/>
    <mergeCell ref="M474:O474"/>
    <mergeCell ref="V474:X474"/>
    <mergeCell ref="Y474:AA474"/>
    <mergeCell ref="AB474:AD474"/>
    <mergeCell ref="Y482:AA482"/>
    <mergeCell ref="AB482:AD482"/>
    <mergeCell ref="AE482:AG482"/>
    <mergeCell ref="B483:C483"/>
    <mergeCell ref="D483:F483"/>
    <mergeCell ref="G483:I483"/>
    <mergeCell ref="J483:L483"/>
    <mergeCell ref="M483:O483"/>
    <mergeCell ref="T483:U483"/>
    <mergeCell ref="V483:X483"/>
    <mergeCell ref="Y483:AA483"/>
    <mergeCell ref="AB483:AD483"/>
    <mergeCell ref="AE483:AG483"/>
    <mergeCell ref="B481:C481"/>
    <mergeCell ref="T481:U481"/>
    <mergeCell ref="B482:C482"/>
    <mergeCell ref="D482:F482"/>
    <mergeCell ref="G482:I482"/>
    <mergeCell ref="J482:L482"/>
    <mergeCell ref="M482:O482"/>
    <mergeCell ref="T482:U482"/>
    <mergeCell ref="V482:X482"/>
    <mergeCell ref="AE484:AG484"/>
    <mergeCell ref="B485:C485"/>
    <mergeCell ref="D485:F485"/>
    <mergeCell ref="G485:I485"/>
    <mergeCell ref="J485:L485"/>
    <mergeCell ref="M485:O485"/>
    <mergeCell ref="T485:U485"/>
    <mergeCell ref="V485:X485"/>
    <mergeCell ref="Y485:AA485"/>
    <mergeCell ref="AB485:AD485"/>
    <mergeCell ref="AE485:AG485"/>
    <mergeCell ref="B484:C484"/>
    <mergeCell ref="D484:F484"/>
    <mergeCell ref="G484:I484"/>
    <mergeCell ref="J484:L484"/>
    <mergeCell ref="M484:O484"/>
    <mergeCell ref="T484:U484"/>
    <mergeCell ref="V484:X484"/>
    <mergeCell ref="Y484:AA484"/>
    <mergeCell ref="AB484:AD484"/>
    <mergeCell ref="AE486:AG486"/>
    <mergeCell ref="B487:C487"/>
    <mergeCell ref="D487:F487"/>
    <mergeCell ref="G487:I487"/>
    <mergeCell ref="J487:L487"/>
    <mergeCell ref="M487:O487"/>
    <mergeCell ref="T487:U487"/>
    <mergeCell ref="V487:X487"/>
    <mergeCell ref="Y487:AA487"/>
    <mergeCell ref="AB487:AD487"/>
    <mergeCell ref="AE487:AG487"/>
    <mergeCell ref="B486:C486"/>
    <mergeCell ref="D486:F486"/>
    <mergeCell ref="G486:I486"/>
    <mergeCell ref="J486:L486"/>
    <mergeCell ref="M486:O486"/>
    <mergeCell ref="T486:U486"/>
    <mergeCell ref="V486:X486"/>
    <mergeCell ref="Y486:AA486"/>
    <mergeCell ref="AB486:AD486"/>
    <mergeCell ref="AE488:AG488"/>
    <mergeCell ref="B489:C489"/>
    <mergeCell ref="D489:F489"/>
    <mergeCell ref="G489:I489"/>
    <mergeCell ref="J489:L489"/>
    <mergeCell ref="M489:O489"/>
    <mergeCell ref="T489:U489"/>
    <mergeCell ref="V489:X489"/>
    <mergeCell ref="Y489:AA489"/>
    <mergeCell ref="AB489:AD489"/>
    <mergeCell ref="AE489:AG489"/>
    <mergeCell ref="B488:C488"/>
    <mergeCell ref="D488:F488"/>
    <mergeCell ref="G488:I488"/>
    <mergeCell ref="J488:L488"/>
    <mergeCell ref="M488:O488"/>
    <mergeCell ref="T488:U488"/>
    <mergeCell ref="V488:X488"/>
    <mergeCell ref="Y488:AA488"/>
    <mergeCell ref="AB488:AD488"/>
    <mergeCell ref="AE490:AG490"/>
    <mergeCell ref="B491:C491"/>
    <mergeCell ref="D491:F491"/>
    <mergeCell ref="G491:I491"/>
    <mergeCell ref="J491:L491"/>
    <mergeCell ref="M491:O491"/>
    <mergeCell ref="T491:U491"/>
    <mergeCell ref="V491:X491"/>
    <mergeCell ref="Y491:AA491"/>
    <mergeCell ref="AB491:AD491"/>
    <mergeCell ref="AE491:AG491"/>
    <mergeCell ref="B490:C490"/>
    <mergeCell ref="D490:F490"/>
    <mergeCell ref="G490:I490"/>
    <mergeCell ref="J490:L490"/>
    <mergeCell ref="M490:O490"/>
    <mergeCell ref="T490:U490"/>
    <mergeCell ref="V490:X490"/>
    <mergeCell ref="Y490:AA490"/>
    <mergeCell ref="AB490:AD490"/>
    <mergeCell ref="AE492:AG492"/>
    <mergeCell ref="B493:C493"/>
    <mergeCell ref="D493:F493"/>
    <mergeCell ref="G493:I493"/>
    <mergeCell ref="J493:L493"/>
    <mergeCell ref="M493:O493"/>
    <mergeCell ref="T493:U493"/>
    <mergeCell ref="V493:X493"/>
    <mergeCell ref="Y493:AA493"/>
    <mergeCell ref="AB493:AD493"/>
    <mergeCell ref="AE493:AG493"/>
    <mergeCell ref="B492:C492"/>
    <mergeCell ref="D492:F492"/>
    <mergeCell ref="G492:I492"/>
    <mergeCell ref="J492:L492"/>
    <mergeCell ref="M492:O492"/>
    <mergeCell ref="T492:U492"/>
    <mergeCell ref="V492:X492"/>
    <mergeCell ref="Y492:AA492"/>
    <mergeCell ref="AB492:AD492"/>
    <mergeCell ref="B494:P494"/>
    <mergeCell ref="Q494:Q522"/>
    <mergeCell ref="R494:R522"/>
    <mergeCell ref="T494:AH494"/>
    <mergeCell ref="A495:A496"/>
    <mergeCell ref="B495:P496"/>
    <mergeCell ref="S495:S496"/>
    <mergeCell ref="T495:AH496"/>
    <mergeCell ref="B497:C497"/>
    <mergeCell ref="D497:P497"/>
    <mergeCell ref="T497:U497"/>
    <mergeCell ref="V497:AH497"/>
    <mergeCell ref="B498:C498"/>
    <mergeCell ref="D498:P498"/>
    <mergeCell ref="T498:U498"/>
    <mergeCell ref="V498:AH498"/>
    <mergeCell ref="B499:C499"/>
    <mergeCell ref="D499:P499"/>
    <mergeCell ref="T499:U499"/>
    <mergeCell ref="V499:AH499"/>
    <mergeCell ref="B500:C500"/>
    <mergeCell ref="D500:P500"/>
    <mergeCell ref="T500:U500"/>
    <mergeCell ref="V500:AH500"/>
    <mergeCell ref="AE503:AG503"/>
    <mergeCell ref="B504:C504"/>
    <mergeCell ref="T504:U504"/>
    <mergeCell ref="B501:C501"/>
    <mergeCell ref="D501:G501"/>
    <mergeCell ref="H501:L501"/>
    <mergeCell ref="M501:P501"/>
    <mergeCell ref="T501:U501"/>
    <mergeCell ref="V501:Y501"/>
    <mergeCell ref="Z501:AD501"/>
    <mergeCell ref="AE501:AH501"/>
    <mergeCell ref="B502:C502"/>
    <mergeCell ref="D502:G502"/>
    <mergeCell ref="H502:L502"/>
    <mergeCell ref="M502:P502"/>
    <mergeCell ref="T502:U502"/>
    <mergeCell ref="V502:Y502"/>
    <mergeCell ref="Z502:AD502"/>
    <mergeCell ref="AE502:AH502"/>
    <mergeCell ref="B505:C505"/>
    <mergeCell ref="T505:U505"/>
    <mergeCell ref="B506:C506"/>
    <mergeCell ref="T506:U506"/>
    <mergeCell ref="B507:C507"/>
    <mergeCell ref="T507:U507"/>
    <mergeCell ref="B508:C508"/>
    <mergeCell ref="T508:U508"/>
    <mergeCell ref="B509:C509"/>
    <mergeCell ref="T509:U509"/>
    <mergeCell ref="D503:F503"/>
    <mergeCell ref="G503:I503"/>
    <mergeCell ref="J503:L503"/>
    <mergeCell ref="M503:O503"/>
    <mergeCell ref="V503:X503"/>
    <mergeCell ref="Y503:AA503"/>
    <mergeCell ref="AB503:AD503"/>
    <mergeCell ref="Y511:AA511"/>
    <mergeCell ref="AB511:AD511"/>
    <mergeCell ref="AE511:AG511"/>
    <mergeCell ref="B512:C512"/>
    <mergeCell ref="D512:F512"/>
    <mergeCell ref="G512:I512"/>
    <mergeCell ref="J512:L512"/>
    <mergeCell ref="M512:O512"/>
    <mergeCell ref="T512:U512"/>
    <mergeCell ref="V512:X512"/>
    <mergeCell ref="Y512:AA512"/>
    <mergeCell ref="AB512:AD512"/>
    <mergeCell ref="AE512:AG512"/>
    <mergeCell ref="B510:C510"/>
    <mergeCell ref="T510:U510"/>
    <mergeCell ref="B511:C511"/>
    <mergeCell ref="D511:F511"/>
    <mergeCell ref="G511:I511"/>
    <mergeCell ref="J511:L511"/>
    <mergeCell ref="M511:O511"/>
    <mergeCell ref="T511:U511"/>
    <mergeCell ref="V511:X511"/>
    <mergeCell ref="AE513:AG513"/>
    <mergeCell ref="B514:C514"/>
    <mergeCell ref="D514:F514"/>
    <mergeCell ref="G514:I514"/>
    <mergeCell ref="J514:L514"/>
    <mergeCell ref="M514:O514"/>
    <mergeCell ref="T514:U514"/>
    <mergeCell ref="V514:X514"/>
    <mergeCell ref="Y514:AA514"/>
    <mergeCell ref="AB514:AD514"/>
    <mergeCell ref="AE514:AG514"/>
    <mergeCell ref="B513:C513"/>
    <mergeCell ref="D513:F513"/>
    <mergeCell ref="G513:I513"/>
    <mergeCell ref="J513:L513"/>
    <mergeCell ref="M513:O513"/>
    <mergeCell ref="T513:U513"/>
    <mergeCell ref="V513:X513"/>
    <mergeCell ref="Y513:AA513"/>
    <mergeCell ref="AB513:AD513"/>
    <mergeCell ref="AE515:AG515"/>
    <mergeCell ref="B516:C516"/>
    <mergeCell ref="D516:F516"/>
    <mergeCell ref="G516:I516"/>
    <mergeCell ref="J516:L516"/>
    <mergeCell ref="M516:O516"/>
    <mergeCell ref="T516:U516"/>
    <mergeCell ref="V516:X516"/>
    <mergeCell ref="Y516:AA516"/>
    <mergeCell ref="AB516:AD516"/>
    <mergeCell ref="AE516:AG516"/>
    <mergeCell ref="B515:C515"/>
    <mergeCell ref="D515:F515"/>
    <mergeCell ref="G515:I515"/>
    <mergeCell ref="J515:L515"/>
    <mergeCell ref="M515:O515"/>
    <mergeCell ref="T515:U515"/>
    <mergeCell ref="V515:X515"/>
    <mergeCell ref="Y515:AA515"/>
    <mergeCell ref="AB515:AD515"/>
    <mergeCell ref="AE517:AG517"/>
    <mergeCell ref="B518:C518"/>
    <mergeCell ref="D518:F518"/>
    <mergeCell ref="G518:I518"/>
    <mergeCell ref="J518:L518"/>
    <mergeCell ref="M518:O518"/>
    <mergeCell ref="T518:U518"/>
    <mergeCell ref="V518:X518"/>
    <mergeCell ref="Y518:AA518"/>
    <mergeCell ref="AB518:AD518"/>
    <mergeCell ref="AE518:AG518"/>
    <mergeCell ref="B517:C517"/>
    <mergeCell ref="D517:F517"/>
    <mergeCell ref="G517:I517"/>
    <mergeCell ref="J517:L517"/>
    <mergeCell ref="M517:O517"/>
    <mergeCell ref="T517:U517"/>
    <mergeCell ref="V517:X517"/>
    <mergeCell ref="Y517:AA517"/>
    <mergeCell ref="AB517:AD517"/>
    <mergeCell ref="AE519:AG519"/>
    <mergeCell ref="B520:C520"/>
    <mergeCell ref="D520:F520"/>
    <mergeCell ref="G520:I520"/>
    <mergeCell ref="J520:L520"/>
    <mergeCell ref="M520:O520"/>
    <mergeCell ref="T520:U520"/>
    <mergeCell ref="V520:X520"/>
    <mergeCell ref="Y520:AA520"/>
    <mergeCell ref="AB520:AD520"/>
    <mergeCell ref="AE520:AG520"/>
    <mergeCell ref="B519:C519"/>
    <mergeCell ref="D519:F519"/>
    <mergeCell ref="G519:I519"/>
    <mergeCell ref="J519:L519"/>
    <mergeCell ref="M519:O519"/>
    <mergeCell ref="T519:U519"/>
    <mergeCell ref="V519:X519"/>
    <mergeCell ref="Y519:AA519"/>
    <mergeCell ref="AB519:AD519"/>
    <mergeCell ref="AE521:AG521"/>
    <mergeCell ref="B522:C522"/>
    <mergeCell ref="D522:F522"/>
    <mergeCell ref="G522:I522"/>
    <mergeCell ref="J522:L522"/>
    <mergeCell ref="M522:O522"/>
    <mergeCell ref="T522:U522"/>
    <mergeCell ref="V522:X522"/>
    <mergeCell ref="Y522:AA522"/>
    <mergeCell ref="AB522:AD522"/>
    <mergeCell ref="AE522:AG522"/>
    <mergeCell ref="B521:C521"/>
    <mergeCell ref="D521:F521"/>
    <mergeCell ref="G521:I521"/>
    <mergeCell ref="J521:L521"/>
    <mergeCell ref="M521:O521"/>
    <mergeCell ref="T521:U521"/>
    <mergeCell ref="V521:X521"/>
    <mergeCell ref="Y521:AA521"/>
    <mergeCell ref="AB521:AD521"/>
    <mergeCell ref="B523:P523"/>
    <mergeCell ref="Q523:Q551"/>
    <mergeCell ref="R523:R551"/>
    <mergeCell ref="T523:AH523"/>
    <mergeCell ref="A524:A525"/>
    <mergeCell ref="B524:P525"/>
    <mergeCell ref="S524:S525"/>
    <mergeCell ref="T524:AH525"/>
    <mergeCell ref="B526:C526"/>
    <mergeCell ref="D526:P526"/>
    <mergeCell ref="T526:U526"/>
    <mergeCell ref="V526:AH526"/>
    <mergeCell ref="B527:C527"/>
    <mergeCell ref="D527:P527"/>
    <mergeCell ref="T527:U527"/>
    <mergeCell ref="V527:AH527"/>
    <mergeCell ref="B528:C528"/>
    <mergeCell ref="D528:P528"/>
    <mergeCell ref="T528:U528"/>
    <mergeCell ref="V528:AH528"/>
    <mergeCell ref="B529:C529"/>
    <mergeCell ref="D529:P529"/>
    <mergeCell ref="T529:U529"/>
    <mergeCell ref="V529:AH529"/>
    <mergeCell ref="AE532:AG532"/>
    <mergeCell ref="B533:C533"/>
    <mergeCell ref="T533:U533"/>
    <mergeCell ref="B530:C530"/>
    <mergeCell ref="D530:G530"/>
    <mergeCell ref="H530:L530"/>
    <mergeCell ref="M530:P530"/>
    <mergeCell ref="T530:U530"/>
    <mergeCell ref="V530:Y530"/>
    <mergeCell ref="Z530:AD530"/>
    <mergeCell ref="AE530:AH530"/>
    <mergeCell ref="B531:C531"/>
    <mergeCell ref="D531:G531"/>
    <mergeCell ref="H531:L531"/>
    <mergeCell ref="M531:P531"/>
    <mergeCell ref="T531:U531"/>
    <mergeCell ref="V531:Y531"/>
    <mergeCell ref="Z531:AD531"/>
    <mergeCell ref="AE531:AH531"/>
    <mergeCell ref="B534:C534"/>
    <mergeCell ref="T534:U534"/>
    <mergeCell ref="B535:C535"/>
    <mergeCell ref="T535:U535"/>
    <mergeCell ref="B536:C536"/>
    <mergeCell ref="T536:U536"/>
    <mergeCell ref="B537:C537"/>
    <mergeCell ref="T537:U537"/>
    <mergeCell ref="B538:C538"/>
    <mergeCell ref="T538:U538"/>
    <mergeCell ref="D532:F532"/>
    <mergeCell ref="G532:I532"/>
    <mergeCell ref="J532:L532"/>
    <mergeCell ref="M532:O532"/>
    <mergeCell ref="V532:X532"/>
    <mergeCell ref="Y532:AA532"/>
    <mergeCell ref="AB532:AD532"/>
    <mergeCell ref="Y540:AA540"/>
    <mergeCell ref="AB540:AD540"/>
    <mergeCell ref="AE540:AG540"/>
    <mergeCell ref="B541:C541"/>
    <mergeCell ref="D541:F541"/>
    <mergeCell ref="G541:I541"/>
    <mergeCell ref="J541:L541"/>
    <mergeCell ref="M541:O541"/>
    <mergeCell ref="T541:U541"/>
    <mergeCell ref="V541:X541"/>
    <mergeCell ref="Y541:AA541"/>
    <mergeCell ref="AB541:AD541"/>
    <mergeCell ref="AE541:AG541"/>
    <mergeCell ref="B539:C539"/>
    <mergeCell ref="T539:U539"/>
    <mergeCell ref="B540:C540"/>
    <mergeCell ref="D540:F540"/>
    <mergeCell ref="G540:I540"/>
    <mergeCell ref="J540:L540"/>
    <mergeCell ref="M540:O540"/>
    <mergeCell ref="T540:U540"/>
    <mergeCell ref="V540:X540"/>
    <mergeCell ref="AE542:AG542"/>
    <mergeCell ref="B543:C543"/>
    <mergeCell ref="D543:F543"/>
    <mergeCell ref="G543:I543"/>
    <mergeCell ref="J543:L543"/>
    <mergeCell ref="M543:O543"/>
    <mergeCell ref="T543:U543"/>
    <mergeCell ref="V543:X543"/>
    <mergeCell ref="Y543:AA543"/>
    <mergeCell ref="AB543:AD543"/>
    <mergeCell ref="AE543:AG543"/>
    <mergeCell ref="B542:C542"/>
    <mergeCell ref="D542:F542"/>
    <mergeCell ref="G542:I542"/>
    <mergeCell ref="J542:L542"/>
    <mergeCell ref="M542:O542"/>
    <mergeCell ref="T542:U542"/>
    <mergeCell ref="V542:X542"/>
    <mergeCell ref="Y542:AA542"/>
    <mergeCell ref="AB542:AD542"/>
    <mergeCell ref="AE544:AG544"/>
    <mergeCell ref="B545:C545"/>
    <mergeCell ref="D545:F545"/>
    <mergeCell ref="G545:I545"/>
    <mergeCell ref="J545:L545"/>
    <mergeCell ref="M545:O545"/>
    <mergeCell ref="T545:U545"/>
    <mergeCell ref="V545:X545"/>
    <mergeCell ref="Y545:AA545"/>
    <mergeCell ref="AB545:AD545"/>
    <mergeCell ref="AE545:AG545"/>
    <mergeCell ref="B544:C544"/>
    <mergeCell ref="D544:F544"/>
    <mergeCell ref="G544:I544"/>
    <mergeCell ref="J544:L544"/>
    <mergeCell ref="M544:O544"/>
    <mergeCell ref="T544:U544"/>
    <mergeCell ref="V544:X544"/>
    <mergeCell ref="Y544:AA544"/>
    <mergeCell ref="AB544:AD544"/>
    <mergeCell ref="AE546:AG546"/>
    <mergeCell ref="B547:C547"/>
    <mergeCell ref="D547:F547"/>
    <mergeCell ref="G547:I547"/>
    <mergeCell ref="J547:L547"/>
    <mergeCell ref="M547:O547"/>
    <mergeCell ref="T547:U547"/>
    <mergeCell ref="V547:X547"/>
    <mergeCell ref="Y547:AA547"/>
    <mergeCell ref="AB547:AD547"/>
    <mergeCell ref="AE547:AG547"/>
    <mergeCell ref="B546:C546"/>
    <mergeCell ref="D546:F546"/>
    <mergeCell ref="G546:I546"/>
    <mergeCell ref="J546:L546"/>
    <mergeCell ref="M546:O546"/>
    <mergeCell ref="T546:U546"/>
    <mergeCell ref="V546:X546"/>
    <mergeCell ref="Y546:AA546"/>
    <mergeCell ref="AB546:AD546"/>
    <mergeCell ref="AE548:AG548"/>
    <mergeCell ref="B549:C549"/>
    <mergeCell ref="D549:F549"/>
    <mergeCell ref="G549:I549"/>
    <mergeCell ref="J549:L549"/>
    <mergeCell ref="M549:O549"/>
    <mergeCell ref="T549:U549"/>
    <mergeCell ref="V549:X549"/>
    <mergeCell ref="Y549:AA549"/>
    <mergeCell ref="AB549:AD549"/>
    <mergeCell ref="AE549:AG549"/>
    <mergeCell ref="B548:C548"/>
    <mergeCell ref="D548:F548"/>
    <mergeCell ref="G548:I548"/>
    <mergeCell ref="J548:L548"/>
    <mergeCell ref="M548:O548"/>
    <mergeCell ref="T548:U548"/>
    <mergeCell ref="V548:X548"/>
    <mergeCell ref="Y548:AA548"/>
    <mergeCell ref="AB548:AD548"/>
    <mergeCell ref="AE550:AG550"/>
    <mergeCell ref="B551:C551"/>
    <mergeCell ref="D551:F551"/>
    <mergeCell ref="G551:I551"/>
    <mergeCell ref="J551:L551"/>
    <mergeCell ref="M551:O551"/>
    <mergeCell ref="T551:U551"/>
    <mergeCell ref="V551:X551"/>
    <mergeCell ref="Y551:AA551"/>
    <mergeCell ref="AB551:AD551"/>
    <mergeCell ref="AE551:AG551"/>
    <mergeCell ref="B550:C550"/>
    <mergeCell ref="D550:F550"/>
    <mergeCell ref="G550:I550"/>
    <mergeCell ref="J550:L550"/>
    <mergeCell ref="M550:O550"/>
    <mergeCell ref="T550:U550"/>
    <mergeCell ref="V550:X550"/>
    <mergeCell ref="Y550:AA550"/>
    <mergeCell ref="AB550:AD550"/>
    <mergeCell ref="B552:P552"/>
    <mergeCell ref="Q552:Q580"/>
    <mergeCell ref="R552:R580"/>
    <mergeCell ref="T552:AH552"/>
    <mergeCell ref="A553:A554"/>
    <mergeCell ref="B553:P554"/>
    <mergeCell ref="S553:S554"/>
    <mergeCell ref="T553:AH554"/>
    <mergeCell ref="B555:C555"/>
    <mergeCell ref="D555:P555"/>
    <mergeCell ref="T555:U555"/>
    <mergeCell ref="V555:AH555"/>
    <mergeCell ref="B556:C556"/>
    <mergeCell ref="D556:P556"/>
    <mergeCell ref="T556:U556"/>
    <mergeCell ref="V556:AH556"/>
    <mergeCell ref="B557:C557"/>
    <mergeCell ref="D557:P557"/>
    <mergeCell ref="T557:U557"/>
    <mergeCell ref="V557:AH557"/>
    <mergeCell ref="B558:C558"/>
    <mergeCell ref="D558:P558"/>
    <mergeCell ref="T558:U558"/>
    <mergeCell ref="V558:AH558"/>
    <mergeCell ref="AE561:AG561"/>
    <mergeCell ref="B562:C562"/>
    <mergeCell ref="T562:U562"/>
    <mergeCell ref="B559:C559"/>
    <mergeCell ref="D559:G559"/>
    <mergeCell ref="H559:L559"/>
    <mergeCell ref="M559:P559"/>
    <mergeCell ref="T559:U559"/>
    <mergeCell ref="V559:Y559"/>
    <mergeCell ref="Z559:AD559"/>
    <mergeCell ref="AE559:AH559"/>
    <mergeCell ref="B560:C560"/>
    <mergeCell ref="D560:G560"/>
    <mergeCell ref="H560:L560"/>
    <mergeCell ref="M560:P560"/>
    <mergeCell ref="T560:U560"/>
    <mergeCell ref="V560:Y560"/>
    <mergeCell ref="Z560:AD560"/>
    <mergeCell ref="AE560:AH560"/>
    <mergeCell ref="B563:C563"/>
    <mergeCell ref="T563:U563"/>
    <mergeCell ref="B564:C564"/>
    <mergeCell ref="T564:U564"/>
    <mergeCell ref="B565:C565"/>
    <mergeCell ref="T565:U565"/>
    <mergeCell ref="B566:C566"/>
    <mergeCell ref="T566:U566"/>
    <mergeCell ref="B567:C567"/>
    <mergeCell ref="T567:U567"/>
    <mergeCell ref="D561:F561"/>
    <mergeCell ref="G561:I561"/>
    <mergeCell ref="J561:L561"/>
    <mergeCell ref="M561:O561"/>
    <mergeCell ref="V561:X561"/>
    <mergeCell ref="Y561:AA561"/>
    <mergeCell ref="AB561:AD561"/>
    <mergeCell ref="Y569:AA569"/>
    <mergeCell ref="AB569:AD569"/>
    <mergeCell ref="AE569:AG569"/>
    <mergeCell ref="B570:C570"/>
    <mergeCell ref="D570:F570"/>
    <mergeCell ref="G570:I570"/>
    <mergeCell ref="J570:L570"/>
    <mergeCell ref="M570:O570"/>
    <mergeCell ref="T570:U570"/>
    <mergeCell ref="V570:X570"/>
    <mergeCell ref="Y570:AA570"/>
    <mergeCell ref="AB570:AD570"/>
    <mergeCell ref="AE570:AG570"/>
    <mergeCell ref="B568:C568"/>
    <mergeCell ref="T568:U568"/>
    <mergeCell ref="B569:C569"/>
    <mergeCell ref="D569:F569"/>
    <mergeCell ref="G569:I569"/>
    <mergeCell ref="J569:L569"/>
    <mergeCell ref="M569:O569"/>
    <mergeCell ref="T569:U569"/>
    <mergeCell ref="V569:X569"/>
    <mergeCell ref="AE571:AG571"/>
    <mergeCell ref="B572:C572"/>
    <mergeCell ref="D572:F572"/>
    <mergeCell ref="G572:I572"/>
    <mergeCell ref="J572:L572"/>
    <mergeCell ref="M572:O572"/>
    <mergeCell ref="T572:U572"/>
    <mergeCell ref="V572:X572"/>
    <mergeCell ref="Y572:AA572"/>
    <mergeCell ref="AB572:AD572"/>
    <mergeCell ref="AE572:AG572"/>
    <mergeCell ref="B571:C571"/>
    <mergeCell ref="D571:F571"/>
    <mergeCell ref="G571:I571"/>
    <mergeCell ref="J571:L571"/>
    <mergeCell ref="M571:O571"/>
    <mergeCell ref="T571:U571"/>
    <mergeCell ref="V571:X571"/>
    <mergeCell ref="Y571:AA571"/>
    <mergeCell ref="AB571:AD571"/>
    <mergeCell ref="AE573:AG573"/>
    <mergeCell ref="B574:C574"/>
    <mergeCell ref="D574:F574"/>
    <mergeCell ref="G574:I574"/>
    <mergeCell ref="J574:L574"/>
    <mergeCell ref="M574:O574"/>
    <mergeCell ref="T574:U574"/>
    <mergeCell ref="V574:X574"/>
    <mergeCell ref="Y574:AA574"/>
    <mergeCell ref="AB574:AD574"/>
    <mergeCell ref="AE574:AG574"/>
    <mergeCell ref="B573:C573"/>
    <mergeCell ref="D573:F573"/>
    <mergeCell ref="G573:I573"/>
    <mergeCell ref="J573:L573"/>
    <mergeCell ref="M573:O573"/>
    <mergeCell ref="T573:U573"/>
    <mergeCell ref="V573:X573"/>
    <mergeCell ref="Y573:AA573"/>
    <mergeCell ref="AB573:AD573"/>
    <mergeCell ref="AE575:AG575"/>
    <mergeCell ref="B576:C576"/>
    <mergeCell ref="D576:F576"/>
    <mergeCell ref="G576:I576"/>
    <mergeCell ref="J576:L576"/>
    <mergeCell ref="M576:O576"/>
    <mergeCell ref="T576:U576"/>
    <mergeCell ref="V576:X576"/>
    <mergeCell ref="Y576:AA576"/>
    <mergeCell ref="AB576:AD576"/>
    <mergeCell ref="AE576:AG576"/>
    <mergeCell ref="B575:C575"/>
    <mergeCell ref="D575:F575"/>
    <mergeCell ref="G575:I575"/>
    <mergeCell ref="J575:L575"/>
    <mergeCell ref="M575:O575"/>
    <mergeCell ref="T575:U575"/>
    <mergeCell ref="V575:X575"/>
    <mergeCell ref="Y575:AA575"/>
    <mergeCell ref="AB575:AD575"/>
    <mergeCell ref="AE577:AG577"/>
    <mergeCell ref="B578:C578"/>
    <mergeCell ref="D578:F578"/>
    <mergeCell ref="G578:I578"/>
    <mergeCell ref="J578:L578"/>
    <mergeCell ref="M578:O578"/>
    <mergeCell ref="T578:U578"/>
    <mergeCell ref="V578:X578"/>
    <mergeCell ref="Y578:AA578"/>
    <mergeCell ref="AB578:AD578"/>
    <mergeCell ref="AE578:AG578"/>
    <mergeCell ref="B577:C577"/>
    <mergeCell ref="D577:F577"/>
    <mergeCell ref="G577:I577"/>
    <mergeCell ref="J577:L577"/>
    <mergeCell ref="M577:O577"/>
    <mergeCell ref="T577:U577"/>
    <mergeCell ref="V577:X577"/>
    <mergeCell ref="Y577:AA577"/>
    <mergeCell ref="AB577:AD577"/>
    <mergeCell ref="AE579:AG579"/>
    <mergeCell ref="B580:C580"/>
    <mergeCell ref="D580:F580"/>
    <mergeCell ref="G580:I580"/>
    <mergeCell ref="J580:L580"/>
    <mergeCell ref="M580:O580"/>
    <mergeCell ref="T580:U580"/>
    <mergeCell ref="V580:X580"/>
    <mergeCell ref="Y580:AA580"/>
    <mergeCell ref="AB580:AD580"/>
    <mergeCell ref="AE580:AG580"/>
    <mergeCell ref="B579:C579"/>
    <mergeCell ref="D579:F579"/>
    <mergeCell ref="G579:I579"/>
    <mergeCell ref="J579:L579"/>
    <mergeCell ref="M579:O579"/>
    <mergeCell ref="T579:U579"/>
    <mergeCell ref="V579:X579"/>
    <mergeCell ref="Y579:AA579"/>
    <mergeCell ref="AB579:AD579"/>
    <mergeCell ref="B581:P581"/>
    <mergeCell ref="Q581:Q609"/>
    <mergeCell ref="R581:R609"/>
    <mergeCell ref="T581:AH581"/>
    <mergeCell ref="A582:A583"/>
    <mergeCell ref="B582:P583"/>
    <mergeCell ref="S582:S583"/>
    <mergeCell ref="T582:AH583"/>
    <mergeCell ref="B584:C584"/>
    <mergeCell ref="D584:P584"/>
    <mergeCell ref="T584:U584"/>
    <mergeCell ref="V584:AH584"/>
    <mergeCell ref="B585:C585"/>
    <mergeCell ref="D585:P585"/>
    <mergeCell ref="T585:U585"/>
    <mergeCell ref="V585:AH585"/>
    <mergeCell ref="B586:C586"/>
    <mergeCell ref="D586:P586"/>
    <mergeCell ref="T586:U586"/>
    <mergeCell ref="V586:AH586"/>
    <mergeCell ref="B587:C587"/>
    <mergeCell ref="D587:P587"/>
    <mergeCell ref="T587:U587"/>
    <mergeCell ref="V587:AH587"/>
    <mergeCell ref="AE590:AG590"/>
    <mergeCell ref="B591:C591"/>
    <mergeCell ref="T591:U591"/>
    <mergeCell ref="B588:C588"/>
    <mergeCell ref="D588:G588"/>
    <mergeCell ref="H588:L588"/>
    <mergeCell ref="M588:P588"/>
    <mergeCell ref="T588:U588"/>
    <mergeCell ref="V588:Y588"/>
    <mergeCell ref="Z588:AD588"/>
    <mergeCell ref="AE588:AH588"/>
    <mergeCell ref="B589:C589"/>
    <mergeCell ref="D589:G589"/>
    <mergeCell ref="H589:L589"/>
    <mergeCell ref="M589:P589"/>
    <mergeCell ref="T589:U589"/>
    <mergeCell ref="V589:Y589"/>
    <mergeCell ref="Z589:AD589"/>
    <mergeCell ref="AE589:AH589"/>
    <mergeCell ref="B592:C592"/>
    <mergeCell ref="T592:U592"/>
    <mergeCell ref="B593:C593"/>
    <mergeCell ref="T593:U593"/>
    <mergeCell ref="B594:C594"/>
    <mergeCell ref="T594:U594"/>
    <mergeCell ref="B595:C595"/>
    <mergeCell ref="T595:U595"/>
    <mergeCell ref="B596:C596"/>
    <mergeCell ref="T596:U596"/>
    <mergeCell ref="D590:F590"/>
    <mergeCell ref="G590:I590"/>
    <mergeCell ref="J590:L590"/>
    <mergeCell ref="M590:O590"/>
    <mergeCell ref="V590:X590"/>
    <mergeCell ref="Y590:AA590"/>
    <mergeCell ref="AB590:AD590"/>
    <mergeCell ref="Y598:AA598"/>
    <mergeCell ref="AB598:AD598"/>
    <mergeCell ref="AE598:AG598"/>
    <mergeCell ref="B599:C599"/>
    <mergeCell ref="D599:F599"/>
    <mergeCell ref="G599:I599"/>
    <mergeCell ref="J599:L599"/>
    <mergeCell ref="M599:O599"/>
    <mergeCell ref="T599:U599"/>
    <mergeCell ref="V599:X599"/>
    <mergeCell ref="Y599:AA599"/>
    <mergeCell ref="AB599:AD599"/>
    <mergeCell ref="AE599:AG599"/>
    <mergeCell ref="B597:C597"/>
    <mergeCell ref="T597:U597"/>
    <mergeCell ref="B598:C598"/>
    <mergeCell ref="D598:F598"/>
    <mergeCell ref="G598:I598"/>
    <mergeCell ref="J598:L598"/>
    <mergeCell ref="M598:O598"/>
    <mergeCell ref="T598:U598"/>
    <mergeCell ref="V598:X598"/>
    <mergeCell ref="AE600:AG600"/>
    <mergeCell ref="B601:C601"/>
    <mergeCell ref="D601:F601"/>
    <mergeCell ref="G601:I601"/>
    <mergeCell ref="J601:L601"/>
    <mergeCell ref="M601:O601"/>
    <mergeCell ref="T601:U601"/>
    <mergeCell ref="V601:X601"/>
    <mergeCell ref="Y601:AA601"/>
    <mergeCell ref="AB601:AD601"/>
    <mergeCell ref="AE601:AG601"/>
    <mergeCell ref="B600:C600"/>
    <mergeCell ref="D600:F600"/>
    <mergeCell ref="G600:I600"/>
    <mergeCell ref="J600:L600"/>
    <mergeCell ref="M600:O600"/>
    <mergeCell ref="T600:U600"/>
    <mergeCell ref="V600:X600"/>
    <mergeCell ref="Y600:AA600"/>
    <mergeCell ref="AB600:AD600"/>
    <mergeCell ref="AE602:AG602"/>
    <mergeCell ref="B603:C603"/>
    <mergeCell ref="D603:F603"/>
    <mergeCell ref="G603:I603"/>
    <mergeCell ref="J603:L603"/>
    <mergeCell ref="M603:O603"/>
    <mergeCell ref="T603:U603"/>
    <mergeCell ref="V603:X603"/>
    <mergeCell ref="Y603:AA603"/>
    <mergeCell ref="AB603:AD603"/>
    <mergeCell ref="AE603:AG603"/>
    <mergeCell ref="B602:C602"/>
    <mergeCell ref="D602:F602"/>
    <mergeCell ref="G602:I602"/>
    <mergeCell ref="J602:L602"/>
    <mergeCell ref="M602:O602"/>
    <mergeCell ref="T602:U602"/>
    <mergeCell ref="V602:X602"/>
    <mergeCell ref="Y602:AA602"/>
    <mergeCell ref="AB602:AD602"/>
    <mergeCell ref="AE604:AG604"/>
    <mergeCell ref="B605:C605"/>
    <mergeCell ref="D605:F605"/>
    <mergeCell ref="G605:I605"/>
    <mergeCell ref="J605:L605"/>
    <mergeCell ref="M605:O605"/>
    <mergeCell ref="T605:U605"/>
    <mergeCell ref="V605:X605"/>
    <mergeCell ref="Y605:AA605"/>
    <mergeCell ref="AB605:AD605"/>
    <mergeCell ref="AE605:AG605"/>
    <mergeCell ref="B604:C604"/>
    <mergeCell ref="D604:F604"/>
    <mergeCell ref="G604:I604"/>
    <mergeCell ref="J604:L604"/>
    <mergeCell ref="M604:O604"/>
    <mergeCell ref="T604:U604"/>
    <mergeCell ref="V604:X604"/>
    <mergeCell ref="Y604:AA604"/>
    <mergeCell ref="AB604:AD604"/>
    <mergeCell ref="AE606:AG606"/>
    <mergeCell ref="B607:C607"/>
    <mergeCell ref="D607:F607"/>
    <mergeCell ref="G607:I607"/>
    <mergeCell ref="J607:L607"/>
    <mergeCell ref="M607:O607"/>
    <mergeCell ref="T607:U607"/>
    <mergeCell ref="V607:X607"/>
    <mergeCell ref="Y607:AA607"/>
    <mergeCell ref="AB607:AD607"/>
    <mergeCell ref="AE607:AG607"/>
    <mergeCell ref="B606:C606"/>
    <mergeCell ref="D606:F606"/>
    <mergeCell ref="G606:I606"/>
    <mergeCell ref="J606:L606"/>
    <mergeCell ref="M606:O606"/>
    <mergeCell ref="T606:U606"/>
    <mergeCell ref="V606:X606"/>
    <mergeCell ref="Y606:AA606"/>
    <mergeCell ref="AB606:AD606"/>
    <mergeCell ref="AE608:AG608"/>
    <mergeCell ref="B609:C609"/>
    <mergeCell ref="D609:F609"/>
    <mergeCell ref="G609:I609"/>
    <mergeCell ref="J609:L609"/>
    <mergeCell ref="M609:O609"/>
    <mergeCell ref="T609:U609"/>
    <mergeCell ref="V609:X609"/>
    <mergeCell ref="Y609:AA609"/>
    <mergeCell ref="AB609:AD609"/>
    <mergeCell ref="AE609:AG609"/>
    <mergeCell ref="B608:C608"/>
    <mergeCell ref="D608:F608"/>
    <mergeCell ref="G608:I608"/>
    <mergeCell ref="J608:L608"/>
    <mergeCell ref="M608:O608"/>
    <mergeCell ref="T608:U608"/>
    <mergeCell ref="V608:X608"/>
    <mergeCell ref="Y608:AA608"/>
    <mergeCell ref="AB608:AD608"/>
    <mergeCell ref="B610:P610"/>
    <mergeCell ref="Q610:Q638"/>
    <mergeCell ref="R610:R638"/>
    <mergeCell ref="T610:AH610"/>
    <mergeCell ref="A611:A612"/>
    <mergeCell ref="B611:P612"/>
    <mergeCell ref="S611:S612"/>
    <mergeCell ref="T611:AH612"/>
    <mergeCell ref="B613:C613"/>
    <mergeCell ref="D613:P613"/>
    <mergeCell ref="T613:U613"/>
    <mergeCell ref="V613:AH613"/>
    <mergeCell ref="B614:C614"/>
    <mergeCell ref="D614:P614"/>
    <mergeCell ref="T614:U614"/>
    <mergeCell ref="V614:AH614"/>
    <mergeCell ref="B615:C615"/>
    <mergeCell ref="D615:P615"/>
    <mergeCell ref="T615:U615"/>
    <mergeCell ref="V615:AH615"/>
    <mergeCell ref="B616:C616"/>
    <mergeCell ref="D616:P616"/>
    <mergeCell ref="T616:U616"/>
    <mergeCell ref="V616:AH616"/>
    <mergeCell ref="AE619:AG619"/>
    <mergeCell ref="B620:C620"/>
    <mergeCell ref="T620:U620"/>
    <mergeCell ref="B617:C617"/>
    <mergeCell ref="D617:G617"/>
    <mergeCell ref="H617:L617"/>
    <mergeCell ref="M617:P617"/>
    <mergeCell ref="T617:U617"/>
    <mergeCell ref="V617:Y617"/>
    <mergeCell ref="Z617:AD617"/>
    <mergeCell ref="AE617:AH617"/>
    <mergeCell ref="B618:C618"/>
    <mergeCell ref="D618:G618"/>
    <mergeCell ref="H618:L618"/>
    <mergeCell ref="M618:P618"/>
    <mergeCell ref="T618:U618"/>
    <mergeCell ref="V618:Y618"/>
    <mergeCell ref="Z618:AD618"/>
    <mergeCell ref="AE618:AH618"/>
    <mergeCell ref="B621:C621"/>
    <mergeCell ref="T621:U621"/>
    <mergeCell ref="B622:C622"/>
    <mergeCell ref="T622:U622"/>
    <mergeCell ref="B623:C623"/>
    <mergeCell ref="T623:U623"/>
    <mergeCell ref="B624:C624"/>
    <mergeCell ref="T624:U624"/>
    <mergeCell ref="B625:C625"/>
    <mergeCell ref="T625:U625"/>
    <mergeCell ref="D619:F619"/>
    <mergeCell ref="G619:I619"/>
    <mergeCell ref="J619:L619"/>
    <mergeCell ref="M619:O619"/>
    <mergeCell ref="V619:X619"/>
    <mergeCell ref="Y619:AA619"/>
    <mergeCell ref="AB619:AD619"/>
    <mergeCell ref="Y627:AA627"/>
    <mergeCell ref="AB627:AD627"/>
    <mergeCell ref="AE627:AG627"/>
    <mergeCell ref="B628:C628"/>
    <mergeCell ref="D628:F628"/>
    <mergeCell ref="G628:I628"/>
    <mergeCell ref="J628:L628"/>
    <mergeCell ref="M628:O628"/>
    <mergeCell ref="T628:U628"/>
    <mergeCell ref="V628:X628"/>
    <mergeCell ref="Y628:AA628"/>
    <mergeCell ref="AB628:AD628"/>
    <mergeCell ref="AE628:AG628"/>
    <mergeCell ref="B626:C626"/>
    <mergeCell ref="T626:U626"/>
    <mergeCell ref="B627:C627"/>
    <mergeCell ref="D627:F627"/>
    <mergeCell ref="G627:I627"/>
    <mergeCell ref="J627:L627"/>
    <mergeCell ref="M627:O627"/>
    <mergeCell ref="T627:U627"/>
    <mergeCell ref="V627:X627"/>
    <mergeCell ref="AE629:AG629"/>
    <mergeCell ref="B630:C630"/>
    <mergeCell ref="D630:F630"/>
    <mergeCell ref="G630:I630"/>
    <mergeCell ref="J630:L630"/>
    <mergeCell ref="M630:O630"/>
    <mergeCell ref="T630:U630"/>
    <mergeCell ref="V630:X630"/>
    <mergeCell ref="Y630:AA630"/>
    <mergeCell ref="AB630:AD630"/>
    <mergeCell ref="AE630:AG630"/>
    <mergeCell ref="B629:C629"/>
    <mergeCell ref="D629:F629"/>
    <mergeCell ref="G629:I629"/>
    <mergeCell ref="J629:L629"/>
    <mergeCell ref="M629:O629"/>
    <mergeCell ref="T629:U629"/>
    <mergeCell ref="V629:X629"/>
    <mergeCell ref="Y629:AA629"/>
    <mergeCell ref="AB629:AD629"/>
    <mergeCell ref="AE631:AG631"/>
    <mergeCell ref="B632:C632"/>
    <mergeCell ref="D632:F632"/>
    <mergeCell ref="G632:I632"/>
    <mergeCell ref="J632:L632"/>
    <mergeCell ref="M632:O632"/>
    <mergeCell ref="T632:U632"/>
    <mergeCell ref="V632:X632"/>
    <mergeCell ref="Y632:AA632"/>
    <mergeCell ref="AB632:AD632"/>
    <mergeCell ref="AE632:AG632"/>
    <mergeCell ref="B631:C631"/>
    <mergeCell ref="D631:F631"/>
    <mergeCell ref="G631:I631"/>
    <mergeCell ref="J631:L631"/>
    <mergeCell ref="M631:O631"/>
    <mergeCell ref="T631:U631"/>
    <mergeCell ref="V631:X631"/>
    <mergeCell ref="Y631:AA631"/>
    <mergeCell ref="AB631:AD631"/>
    <mergeCell ref="AE633:AG633"/>
    <mergeCell ref="B634:C634"/>
    <mergeCell ref="D634:F634"/>
    <mergeCell ref="G634:I634"/>
    <mergeCell ref="J634:L634"/>
    <mergeCell ref="M634:O634"/>
    <mergeCell ref="T634:U634"/>
    <mergeCell ref="V634:X634"/>
    <mergeCell ref="Y634:AA634"/>
    <mergeCell ref="AB634:AD634"/>
    <mergeCell ref="AE634:AG634"/>
    <mergeCell ref="B633:C633"/>
    <mergeCell ref="D633:F633"/>
    <mergeCell ref="G633:I633"/>
    <mergeCell ref="J633:L633"/>
    <mergeCell ref="M633:O633"/>
    <mergeCell ref="T633:U633"/>
    <mergeCell ref="V633:X633"/>
    <mergeCell ref="Y633:AA633"/>
    <mergeCell ref="AB633:AD633"/>
    <mergeCell ref="AE635:AG635"/>
    <mergeCell ref="B636:C636"/>
    <mergeCell ref="D636:F636"/>
    <mergeCell ref="G636:I636"/>
    <mergeCell ref="J636:L636"/>
    <mergeCell ref="M636:O636"/>
    <mergeCell ref="T636:U636"/>
    <mergeCell ref="V636:X636"/>
    <mergeCell ref="Y636:AA636"/>
    <mergeCell ref="AB636:AD636"/>
    <mergeCell ref="AE636:AG636"/>
    <mergeCell ref="B635:C635"/>
    <mergeCell ref="D635:F635"/>
    <mergeCell ref="G635:I635"/>
    <mergeCell ref="J635:L635"/>
    <mergeCell ref="M635:O635"/>
    <mergeCell ref="T635:U635"/>
    <mergeCell ref="V635:X635"/>
    <mergeCell ref="Y635:AA635"/>
    <mergeCell ref="AB635:AD635"/>
    <mergeCell ref="AE637:AG637"/>
    <mergeCell ref="B638:C638"/>
    <mergeCell ref="D638:F638"/>
    <mergeCell ref="G638:I638"/>
    <mergeCell ref="J638:L638"/>
    <mergeCell ref="M638:O638"/>
    <mergeCell ref="T638:U638"/>
    <mergeCell ref="V638:X638"/>
    <mergeCell ref="Y638:AA638"/>
    <mergeCell ref="AB638:AD638"/>
    <mergeCell ref="AE638:AG638"/>
    <mergeCell ref="B637:C637"/>
    <mergeCell ref="D637:F637"/>
    <mergeCell ref="G637:I637"/>
    <mergeCell ref="J637:L637"/>
    <mergeCell ref="M637:O637"/>
    <mergeCell ref="T637:U637"/>
    <mergeCell ref="V637:X637"/>
    <mergeCell ref="Y637:AA637"/>
    <mergeCell ref="AB637:AD637"/>
    <mergeCell ref="B639:P639"/>
    <mergeCell ref="Q639:Q667"/>
    <mergeCell ref="R639:R667"/>
    <mergeCell ref="T639:AH639"/>
    <mergeCell ref="A640:A641"/>
    <mergeCell ref="B640:P641"/>
    <mergeCell ref="S640:S641"/>
    <mergeCell ref="T640:AH641"/>
    <mergeCell ref="B642:C642"/>
    <mergeCell ref="D642:P642"/>
    <mergeCell ref="T642:U642"/>
    <mergeCell ref="V642:AH642"/>
    <mergeCell ref="B643:C643"/>
    <mergeCell ref="D643:P643"/>
    <mergeCell ref="T643:U643"/>
    <mergeCell ref="V643:AH643"/>
    <mergeCell ref="B644:C644"/>
    <mergeCell ref="D644:P644"/>
    <mergeCell ref="T644:U644"/>
    <mergeCell ref="V644:AH644"/>
    <mergeCell ref="B645:C645"/>
    <mergeCell ref="D645:P645"/>
    <mergeCell ref="T645:U645"/>
    <mergeCell ref="V645:AH645"/>
    <mergeCell ref="AE648:AG648"/>
    <mergeCell ref="B649:C649"/>
    <mergeCell ref="T649:U649"/>
    <mergeCell ref="B646:C646"/>
    <mergeCell ref="D646:G646"/>
    <mergeCell ref="H646:L646"/>
    <mergeCell ref="M646:P646"/>
    <mergeCell ref="T646:U646"/>
    <mergeCell ref="V646:Y646"/>
    <mergeCell ref="Z646:AD646"/>
    <mergeCell ref="AE646:AH646"/>
    <mergeCell ref="B647:C647"/>
    <mergeCell ref="D647:G647"/>
    <mergeCell ref="H647:L647"/>
    <mergeCell ref="M647:P647"/>
    <mergeCell ref="T647:U647"/>
    <mergeCell ref="V647:Y647"/>
    <mergeCell ref="Z647:AD647"/>
    <mergeCell ref="AE647:AH647"/>
    <mergeCell ref="B650:C650"/>
    <mergeCell ref="T650:U650"/>
    <mergeCell ref="B651:C651"/>
    <mergeCell ref="T651:U651"/>
    <mergeCell ref="B652:C652"/>
    <mergeCell ref="T652:U652"/>
    <mergeCell ref="B653:C653"/>
    <mergeCell ref="T653:U653"/>
    <mergeCell ref="B654:C654"/>
    <mergeCell ref="T654:U654"/>
    <mergeCell ref="D648:F648"/>
    <mergeCell ref="G648:I648"/>
    <mergeCell ref="J648:L648"/>
    <mergeCell ref="M648:O648"/>
    <mergeCell ref="V648:X648"/>
    <mergeCell ref="Y648:AA648"/>
    <mergeCell ref="AB648:AD648"/>
    <mergeCell ref="Y656:AA656"/>
    <mergeCell ref="AB656:AD656"/>
    <mergeCell ref="AE656:AG656"/>
    <mergeCell ref="B657:C657"/>
    <mergeCell ref="D657:F657"/>
    <mergeCell ref="G657:I657"/>
    <mergeCell ref="J657:L657"/>
    <mergeCell ref="M657:O657"/>
    <mergeCell ref="T657:U657"/>
    <mergeCell ref="V657:X657"/>
    <mergeCell ref="Y657:AA657"/>
    <mergeCell ref="AB657:AD657"/>
    <mergeCell ref="AE657:AG657"/>
    <mergeCell ref="B655:C655"/>
    <mergeCell ref="T655:U655"/>
    <mergeCell ref="B656:C656"/>
    <mergeCell ref="D656:F656"/>
    <mergeCell ref="G656:I656"/>
    <mergeCell ref="J656:L656"/>
    <mergeCell ref="M656:O656"/>
    <mergeCell ref="T656:U656"/>
    <mergeCell ref="V656:X656"/>
    <mergeCell ref="AE658:AG658"/>
    <mergeCell ref="B659:C659"/>
    <mergeCell ref="D659:F659"/>
    <mergeCell ref="G659:I659"/>
    <mergeCell ref="J659:L659"/>
    <mergeCell ref="M659:O659"/>
    <mergeCell ref="T659:U659"/>
    <mergeCell ref="V659:X659"/>
    <mergeCell ref="Y659:AA659"/>
    <mergeCell ref="AB659:AD659"/>
    <mergeCell ref="AE659:AG659"/>
    <mergeCell ref="B658:C658"/>
    <mergeCell ref="D658:F658"/>
    <mergeCell ref="G658:I658"/>
    <mergeCell ref="J658:L658"/>
    <mergeCell ref="M658:O658"/>
    <mergeCell ref="T658:U658"/>
    <mergeCell ref="V658:X658"/>
    <mergeCell ref="Y658:AA658"/>
    <mergeCell ref="AB658:AD658"/>
    <mergeCell ref="AE660:AG660"/>
    <mergeCell ref="B661:C661"/>
    <mergeCell ref="D661:F661"/>
    <mergeCell ref="G661:I661"/>
    <mergeCell ref="J661:L661"/>
    <mergeCell ref="M661:O661"/>
    <mergeCell ref="T661:U661"/>
    <mergeCell ref="V661:X661"/>
    <mergeCell ref="Y661:AA661"/>
    <mergeCell ref="AB661:AD661"/>
    <mergeCell ref="AE661:AG661"/>
    <mergeCell ref="B660:C660"/>
    <mergeCell ref="D660:F660"/>
    <mergeCell ref="G660:I660"/>
    <mergeCell ref="J660:L660"/>
    <mergeCell ref="M660:O660"/>
    <mergeCell ref="T660:U660"/>
    <mergeCell ref="V660:X660"/>
    <mergeCell ref="Y660:AA660"/>
    <mergeCell ref="AB660:AD660"/>
    <mergeCell ref="AE662:AG662"/>
    <mergeCell ref="B663:C663"/>
    <mergeCell ref="D663:F663"/>
    <mergeCell ref="G663:I663"/>
    <mergeCell ref="J663:L663"/>
    <mergeCell ref="M663:O663"/>
    <mergeCell ref="T663:U663"/>
    <mergeCell ref="V663:X663"/>
    <mergeCell ref="Y663:AA663"/>
    <mergeCell ref="AB663:AD663"/>
    <mergeCell ref="AE663:AG663"/>
    <mergeCell ref="B662:C662"/>
    <mergeCell ref="D662:F662"/>
    <mergeCell ref="G662:I662"/>
    <mergeCell ref="J662:L662"/>
    <mergeCell ref="M662:O662"/>
    <mergeCell ref="T662:U662"/>
    <mergeCell ref="V662:X662"/>
    <mergeCell ref="Y662:AA662"/>
    <mergeCell ref="AB662:AD662"/>
    <mergeCell ref="AE664:AG664"/>
    <mergeCell ref="B665:C665"/>
    <mergeCell ref="D665:F665"/>
    <mergeCell ref="G665:I665"/>
    <mergeCell ref="J665:L665"/>
    <mergeCell ref="M665:O665"/>
    <mergeCell ref="T665:U665"/>
    <mergeCell ref="V665:X665"/>
    <mergeCell ref="Y665:AA665"/>
    <mergeCell ref="AB665:AD665"/>
    <mergeCell ref="AE665:AG665"/>
    <mergeCell ref="B664:C664"/>
    <mergeCell ref="D664:F664"/>
    <mergeCell ref="G664:I664"/>
    <mergeCell ref="J664:L664"/>
    <mergeCell ref="M664:O664"/>
    <mergeCell ref="T664:U664"/>
    <mergeCell ref="V664:X664"/>
    <mergeCell ref="Y664:AA664"/>
    <mergeCell ref="AB664:AD664"/>
    <mergeCell ref="AE666:AG666"/>
    <mergeCell ref="B667:C667"/>
    <mergeCell ref="D667:F667"/>
    <mergeCell ref="G667:I667"/>
    <mergeCell ref="J667:L667"/>
    <mergeCell ref="M667:O667"/>
    <mergeCell ref="T667:U667"/>
    <mergeCell ref="V667:X667"/>
    <mergeCell ref="Y667:AA667"/>
    <mergeCell ref="AB667:AD667"/>
    <mergeCell ref="AE667:AG667"/>
    <mergeCell ref="B666:C666"/>
    <mergeCell ref="D666:F666"/>
    <mergeCell ref="G666:I666"/>
    <mergeCell ref="J666:L666"/>
    <mergeCell ref="M666:O666"/>
    <mergeCell ref="T666:U666"/>
    <mergeCell ref="V666:X666"/>
    <mergeCell ref="Y666:AA666"/>
    <mergeCell ref="AB666:AD666"/>
    <mergeCell ref="B668:P668"/>
    <mergeCell ref="Q668:Q696"/>
    <mergeCell ref="R668:R696"/>
    <mergeCell ref="T668:AH668"/>
    <mergeCell ref="A669:A670"/>
    <mergeCell ref="B669:P670"/>
    <mergeCell ref="S669:S670"/>
    <mergeCell ref="T669:AH670"/>
    <mergeCell ref="B671:C671"/>
    <mergeCell ref="D671:P671"/>
    <mergeCell ref="T671:U671"/>
    <mergeCell ref="V671:AH671"/>
    <mergeCell ref="B672:C672"/>
    <mergeCell ref="D672:P672"/>
    <mergeCell ref="T672:U672"/>
    <mergeCell ref="V672:AH672"/>
    <mergeCell ref="B673:C673"/>
    <mergeCell ref="D673:P673"/>
    <mergeCell ref="T673:U673"/>
    <mergeCell ref="V673:AH673"/>
    <mergeCell ref="B674:C674"/>
    <mergeCell ref="D674:P674"/>
    <mergeCell ref="T674:U674"/>
    <mergeCell ref="V674:AH674"/>
    <mergeCell ref="AE677:AG677"/>
    <mergeCell ref="B678:C678"/>
    <mergeCell ref="T678:U678"/>
    <mergeCell ref="B675:C675"/>
    <mergeCell ref="D675:G675"/>
    <mergeCell ref="H675:L675"/>
    <mergeCell ref="M675:P675"/>
    <mergeCell ref="T675:U675"/>
    <mergeCell ref="V675:Y675"/>
    <mergeCell ref="Z675:AD675"/>
    <mergeCell ref="AE675:AH675"/>
    <mergeCell ref="B676:C676"/>
    <mergeCell ref="D676:G676"/>
    <mergeCell ref="H676:L676"/>
    <mergeCell ref="M676:P676"/>
    <mergeCell ref="T676:U676"/>
    <mergeCell ref="V676:Y676"/>
    <mergeCell ref="Z676:AD676"/>
    <mergeCell ref="AE676:AH676"/>
    <mergeCell ref="B679:C679"/>
    <mergeCell ref="T679:U679"/>
    <mergeCell ref="B680:C680"/>
    <mergeCell ref="T680:U680"/>
    <mergeCell ref="B681:C681"/>
    <mergeCell ref="T681:U681"/>
    <mergeCell ref="B682:C682"/>
    <mergeCell ref="T682:U682"/>
    <mergeCell ref="B683:C683"/>
    <mergeCell ref="T683:U683"/>
    <mergeCell ref="D677:F677"/>
    <mergeCell ref="G677:I677"/>
    <mergeCell ref="J677:L677"/>
    <mergeCell ref="M677:O677"/>
    <mergeCell ref="V677:X677"/>
    <mergeCell ref="Y677:AA677"/>
    <mergeCell ref="AB677:AD677"/>
    <mergeCell ref="Y685:AA685"/>
    <mergeCell ref="AB685:AD685"/>
    <mergeCell ref="AE685:AG685"/>
    <mergeCell ref="B686:C686"/>
    <mergeCell ref="D686:F686"/>
    <mergeCell ref="G686:I686"/>
    <mergeCell ref="J686:L686"/>
    <mergeCell ref="M686:O686"/>
    <mergeCell ref="T686:U686"/>
    <mergeCell ref="V686:X686"/>
    <mergeCell ref="Y686:AA686"/>
    <mergeCell ref="AB686:AD686"/>
    <mergeCell ref="AE686:AG686"/>
    <mergeCell ref="B684:C684"/>
    <mergeCell ref="T684:U684"/>
    <mergeCell ref="B685:C685"/>
    <mergeCell ref="D685:F685"/>
    <mergeCell ref="G685:I685"/>
    <mergeCell ref="J685:L685"/>
    <mergeCell ref="M685:O685"/>
    <mergeCell ref="T685:U685"/>
    <mergeCell ref="V685:X685"/>
    <mergeCell ref="AE687:AG687"/>
    <mergeCell ref="B688:C688"/>
    <mergeCell ref="D688:F688"/>
    <mergeCell ref="G688:I688"/>
    <mergeCell ref="J688:L688"/>
    <mergeCell ref="M688:O688"/>
    <mergeCell ref="T688:U688"/>
    <mergeCell ref="V688:X688"/>
    <mergeCell ref="Y688:AA688"/>
    <mergeCell ref="AB688:AD688"/>
    <mergeCell ref="AE688:AG688"/>
    <mergeCell ref="B687:C687"/>
    <mergeCell ref="D687:F687"/>
    <mergeCell ref="G687:I687"/>
    <mergeCell ref="J687:L687"/>
    <mergeCell ref="M687:O687"/>
    <mergeCell ref="T687:U687"/>
    <mergeCell ref="V687:X687"/>
    <mergeCell ref="Y687:AA687"/>
    <mergeCell ref="AB687:AD687"/>
    <mergeCell ref="AE689:AG689"/>
    <mergeCell ref="B690:C690"/>
    <mergeCell ref="D690:F690"/>
    <mergeCell ref="G690:I690"/>
    <mergeCell ref="J690:L690"/>
    <mergeCell ref="M690:O690"/>
    <mergeCell ref="T690:U690"/>
    <mergeCell ref="V690:X690"/>
    <mergeCell ref="Y690:AA690"/>
    <mergeCell ref="AB690:AD690"/>
    <mergeCell ref="AE690:AG690"/>
    <mergeCell ref="B689:C689"/>
    <mergeCell ref="D689:F689"/>
    <mergeCell ref="G689:I689"/>
    <mergeCell ref="J689:L689"/>
    <mergeCell ref="M689:O689"/>
    <mergeCell ref="T689:U689"/>
    <mergeCell ref="V689:X689"/>
    <mergeCell ref="Y689:AA689"/>
    <mergeCell ref="AB689:AD689"/>
    <mergeCell ref="AE691:AG691"/>
    <mergeCell ref="B692:C692"/>
    <mergeCell ref="D692:F692"/>
    <mergeCell ref="G692:I692"/>
    <mergeCell ref="J692:L692"/>
    <mergeCell ref="M692:O692"/>
    <mergeCell ref="T692:U692"/>
    <mergeCell ref="V692:X692"/>
    <mergeCell ref="Y692:AA692"/>
    <mergeCell ref="AB692:AD692"/>
    <mergeCell ref="AE692:AG692"/>
    <mergeCell ref="B691:C691"/>
    <mergeCell ref="D691:F691"/>
    <mergeCell ref="G691:I691"/>
    <mergeCell ref="J691:L691"/>
    <mergeCell ref="M691:O691"/>
    <mergeCell ref="T691:U691"/>
    <mergeCell ref="V691:X691"/>
    <mergeCell ref="Y691:AA691"/>
    <mergeCell ref="AB691:AD691"/>
    <mergeCell ref="AE693:AG693"/>
    <mergeCell ref="B694:C694"/>
    <mergeCell ref="D694:F694"/>
    <mergeCell ref="G694:I694"/>
    <mergeCell ref="J694:L694"/>
    <mergeCell ref="M694:O694"/>
    <mergeCell ref="T694:U694"/>
    <mergeCell ref="V694:X694"/>
    <mergeCell ref="Y694:AA694"/>
    <mergeCell ref="AB694:AD694"/>
    <mergeCell ref="AE694:AG694"/>
    <mergeCell ref="B693:C693"/>
    <mergeCell ref="D693:F693"/>
    <mergeCell ref="G693:I693"/>
    <mergeCell ref="J693:L693"/>
    <mergeCell ref="M693:O693"/>
    <mergeCell ref="T693:U693"/>
    <mergeCell ref="V693:X693"/>
    <mergeCell ref="Y693:AA693"/>
    <mergeCell ref="AB693:AD693"/>
    <mergeCell ref="AE695:AG695"/>
    <mergeCell ref="B696:C696"/>
    <mergeCell ref="D696:F696"/>
    <mergeCell ref="G696:I696"/>
    <mergeCell ref="J696:L696"/>
    <mergeCell ref="M696:O696"/>
    <mergeCell ref="T696:U696"/>
    <mergeCell ref="V696:X696"/>
    <mergeCell ref="Y696:AA696"/>
    <mergeCell ref="AB696:AD696"/>
    <mergeCell ref="AE696:AG696"/>
    <mergeCell ref="B695:C695"/>
    <mergeCell ref="D695:F695"/>
    <mergeCell ref="G695:I695"/>
    <mergeCell ref="J695:L695"/>
    <mergeCell ref="M695:O695"/>
    <mergeCell ref="T695:U695"/>
    <mergeCell ref="V695:X695"/>
    <mergeCell ref="Y695:AA695"/>
    <mergeCell ref="AB695:AD695"/>
    <mergeCell ref="B697:P697"/>
    <mergeCell ref="Q697:Q725"/>
    <mergeCell ref="R697:R725"/>
    <mergeCell ref="T697:AH697"/>
    <mergeCell ref="A698:A699"/>
    <mergeCell ref="B698:P699"/>
    <mergeCell ref="S698:S699"/>
    <mergeCell ref="T698:AH699"/>
    <mergeCell ref="B700:C700"/>
    <mergeCell ref="D700:P700"/>
    <mergeCell ref="T700:U700"/>
    <mergeCell ref="V700:AH700"/>
    <mergeCell ref="B701:C701"/>
    <mergeCell ref="D701:P701"/>
    <mergeCell ref="T701:U701"/>
    <mergeCell ref="V701:AH701"/>
    <mergeCell ref="B702:C702"/>
    <mergeCell ref="D702:P702"/>
    <mergeCell ref="T702:U702"/>
    <mergeCell ref="V702:AH702"/>
    <mergeCell ref="B703:C703"/>
    <mergeCell ref="D703:P703"/>
    <mergeCell ref="T703:U703"/>
    <mergeCell ref="V703:AH703"/>
    <mergeCell ref="AE706:AG706"/>
    <mergeCell ref="B707:C707"/>
    <mergeCell ref="T707:U707"/>
    <mergeCell ref="B704:C704"/>
    <mergeCell ref="D704:G704"/>
    <mergeCell ref="H704:L704"/>
    <mergeCell ref="M704:P704"/>
    <mergeCell ref="T704:U704"/>
    <mergeCell ref="V704:Y704"/>
    <mergeCell ref="Z704:AD704"/>
    <mergeCell ref="AE704:AH704"/>
    <mergeCell ref="B705:C705"/>
    <mergeCell ref="D705:G705"/>
    <mergeCell ref="H705:L705"/>
    <mergeCell ref="M705:P705"/>
    <mergeCell ref="T705:U705"/>
    <mergeCell ref="V705:Y705"/>
    <mergeCell ref="Z705:AD705"/>
    <mergeCell ref="AE705:AH705"/>
    <mergeCell ref="B708:C708"/>
    <mergeCell ref="T708:U708"/>
    <mergeCell ref="B709:C709"/>
    <mergeCell ref="T709:U709"/>
    <mergeCell ref="B710:C710"/>
    <mergeCell ref="T710:U710"/>
    <mergeCell ref="B711:C711"/>
    <mergeCell ref="T711:U711"/>
    <mergeCell ref="B712:C712"/>
    <mergeCell ref="T712:U712"/>
    <mergeCell ref="D706:F706"/>
    <mergeCell ref="G706:I706"/>
    <mergeCell ref="J706:L706"/>
    <mergeCell ref="M706:O706"/>
    <mergeCell ref="V706:X706"/>
    <mergeCell ref="Y706:AA706"/>
    <mergeCell ref="AB706:AD706"/>
    <mergeCell ref="Y714:AA714"/>
    <mergeCell ref="AB714:AD714"/>
    <mergeCell ref="AE714:AG714"/>
    <mergeCell ref="B715:C715"/>
    <mergeCell ref="D715:F715"/>
    <mergeCell ref="G715:I715"/>
    <mergeCell ref="J715:L715"/>
    <mergeCell ref="M715:O715"/>
    <mergeCell ref="T715:U715"/>
    <mergeCell ref="V715:X715"/>
    <mergeCell ref="Y715:AA715"/>
    <mergeCell ref="AB715:AD715"/>
    <mergeCell ref="AE715:AG715"/>
    <mergeCell ref="B713:C713"/>
    <mergeCell ref="T713:U713"/>
    <mergeCell ref="B714:C714"/>
    <mergeCell ref="D714:F714"/>
    <mergeCell ref="G714:I714"/>
    <mergeCell ref="J714:L714"/>
    <mergeCell ref="M714:O714"/>
    <mergeCell ref="T714:U714"/>
    <mergeCell ref="V714:X714"/>
    <mergeCell ref="AE716:AG716"/>
    <mergeCell ref="B717:C717"/>
    <mergeCell ref="D717:F717"/>
    <mergeCell ref="G717:I717"/>
    <mergeCell ref="J717:L717"/>
    <mergeCell ref="M717:O717"/>
    <mergeCell ref="T717:U717"/>
    <mergeCell ref="V717:X717"/>
    <mergeCell ref="Y717:AA717"/>
    <mergeCell ref="AB717:AD717"/>
    <mergeCell ref="AE717:AG717"/>
    <mergeCell ref="B716:C716"/>
    <mergeCell ref="D716:F716"/>
    <mergeCell ref="G716:I716"/>
    <mergeCell ref="J716:L716"/>
    <mergeCell ref="M716:O716"/>
    <mergeCell ref="T716:U716"/>
    <mergeCell ref="V716:X716"/>
    <mergeCell ref="Y716:AA716"/>
    <mergeCell ref="AB716:AD716"/>
    <mergeCell ref="AE718:AG718"/>
    <mergeCell ref="B719:C719"/>
    <mergeCell ref="D719:F719"/>
    <mergeCell ref="G719:I719"/>
    <mergeCell ref="J719:L719"/>
    <mergeCell ref="M719:O719"/>
    <mergeCell ref="T719:U719"/>
    <mergeCell ref="V719:X719"/>
    <mergeCell ref="Y719:AA719"/>
    <mergeCell ref="AB719:AD719"/>
    <mergeCell ref="AE719:AG719"/>
    <mergeCell ref="B718:C718"/>
    <mergeCell ref="D718:F718"/>
    <mergeCell ref="G718:I718"/>
    <mergeCell ref="J718:L718"/>
    <mergeCell ref="M718:O718"/>
    <mergeCell ref="T718:U718"/>
    <mergeCell ref="V718:X718"/>
    <mergeCell ref="Y718:AA718"/>
    <mergeCell ref="AB718:AD718"/>
    <mergeCell ref="AE720:AG720"/>
    <mergeCell ref="B721:C721"/>
    <mergeCell ref="D721:F721"/>
    <mergeCell ref="G721:I721"/>
    <mergeCell ref="J721:L721"/>
    <mergeCell ref="M721:O721"/>
    <mergeCell ref="T721:U721"/>
    <mergeCell ref="V721:X721"/>
    <mergeCell ref="Y721:AA721"/>
    <mergeCell ref="AB721:AD721"/>
    <mergeCell ref="AE721:AG721"/>
    <mergeCell ref="B720:C720"/>
    <mergeCell ref="D720:F720"/>
    <mergeCell ref="G720:I720"/>
    <mergeCell ref="J720:L720"/>
    <mergeCell ref="M720:O720"/>
    <mergeCell ref="T720:U720"/>
    <mergeCell ref="V720:X720"/>
    <mergeCell ref="Y720:AA720"/>
    <mergeCell ref="AB720:AD720"/>
    <mergeCell ref="AE722:AG722"/>
    <mergeCell ref="B723:C723"/>
    <mergeCell ref="D723:F723"/>
    <mergeCell ref="G723:I723"/>
    <mergeCell ref="J723:L723"/>
    <mergeCell ref="M723:O723"/>
    <mergeCell ref="T723:U723"/>
    <mergeCell ref="V723:X723"/>
    <mergeCell ref="Y723:AA723"/>
    <mergeCell ref="AB723:AD723"/>
    <mergeCell ref="AE723:AG723"/>
    <mergeCell ref="B722:C722"/>
    <mergeCell ref="D722:F722"/>
    <mergeCell ref="G722:I722"/>
    <mergeCell ref="J722:L722"/>
    <mergeCell ref="M722:O722"/>
    <mergeCell ref="T722:U722"/>
    <mergeCell ref="V722:X722"/>
    <mergeCell ref="Y722:AA722"/>
    <mergeCell ref="AB722:AD722"/>
    <mergeCell ref="AE724:AG724"/>
    <mergeCell ref="B725:C725"/>
    <mergeCell ref="D725:F725"/>
    <mergeCell ref="G725:I725"/>
    <mergeCell ref="J725:L725"/>
    <mergeCell ref="M725:O725"/>
    <mergeCell ref="T725:U725"/>
    <mergeCell ref="V725:X725"/>
    <mergeCell ref="Y725:AA725"/>
    <mergeCell ref="AB725:AD725"/>
    <mergeCell ref="AE725:AG725"/>
    <mergeCell ref="B724:C724"/>
    <mergeCell ref="D724:F724"/>
    <mergeCell ref="G724:I724"/>
    <mergeCell ref="J724:L724"/>
    <mergeCell ref="M724:O724"/>
    <mergeCell ref="T724:U724"/>
    <mergeCell ref="V724:X724"/>
    <mergeCell ref="Y724:AA724"/>
    <mergeCell ref="AB724:AD724"/>
    <mergeCell ref="B726:P726"/>
    <mergeCell ref="Q726:Q754"/>
    <mergeCell ref="R726:R754"/>
    <mergeCell ref="T726:AH726"/>
    <mergeCell ref="A727:A728"/>
    <mergeCell ref="B727:P728"/>
    <mergeCell ref="S727:S728"/>
    <mergeCell ref="T727:AH728"/>
    <mergeCell ref="B729:C729"/>
    <mergeCell ref="D729:P729"/>
    <mergeCell ref="T729:U729"/>
    <mergeCell ref="V729:AH729"/>
    <mergeCell ref="B730:C730"/>
    <mergeCell ref="D730:P730"/>
    <mergeCell ref="T730:U730"/>
    <mergeCell ref="V730:AH730"/>
    <mergeCell ref="B731:C731"/>
    <mergeCell ref="D731:P731"/>
    <mergeCell ref="T731:U731"/>
    <mergeCell ref="V731:AH731"/>
    <mergeCell ref="B732:C732"/>
    <mergeCell ref="D732:P732"/>
    <mergeCell ref="T732:U732"/>
    <mergeCell ref="V732:AH732"/>
    <mergeCell ref="AE735:AG735"/>
    <mergeCell ref="B736:C736"/>
    <mergeCell ref="T736:U736"/>
    <mergeCell ref="B733:C733"/>
    <mergeCell ref="D733:G733"/>
    <mergeCell ref="H733:L733"/>
    <mergeCell ref="M733:P733"/>
    <mergeCell ref="T733:U733"/>
    <mergeCell ref="V733:Y733"/>
    <mergeCell ref="Z733:AD733"/>
    <mergeCell ref="AE733:AH733"/>
    <mergeCell ref="B734:C734"/>
    <mergeCell ref="D734:G734"/>
    <mergeCell ref="H734:L734"/>
    <mergeCell ref="M734:P734"/>
    <mergeCell ref="T734:U734"/>
    <mergeCell ref="V734:Y734"/>
    <mergeCell ref="Z734:AD734"/>
    <mergeCell ref="AE734:AH734"/>
    <mergeCell ref="B737:C737"/>
    <mergeCell ref="T737:U737"/>
    <mergeCell ref="B738:C738"/>
    <mergeCell ref="T738:U738"/>
    <mergeCell ref="B739:C739"/>
    <mergeCell ref="T739:U739"/>
    <mergeCell ref="B740:C740"/>
    <mergeCell ref="T740:U740"/>
    <mergeCell ref="B741:C741"/>
    <mergeCell ref="T741:U741"/>
    <mergeCell ref="D735:F735"/>
    <mergeCell ref="G735:I735"/>
    <mergeCell ref="J735:L735"/>
    <mergeCell ref="M735:O735"/>
    <mergeCell ref="V735:X735"/>
    <mergeCell ref="Y735:AA735"/>
    <mergeCell ref="AB735:AD735"/>
    <mergeCell ref="Y743:AA743"/>
    <mergeCell ref="AB743:AD743"/>
    <mergeCell ref="AE743:AG743"/>
    <mergeCell ref="B744:C744"/>
    <mergeCell ref="D744:F744"/>
    <mergeCell ref="G744:I744"/>
    <mergeCell ref="J744:L744"/>
    <mergeCell ref="M744:O744"/>
    <mergeCell ref="T744:U744"/>
    <mergeCell ref="V744:X744"/>
    <mergeCell ref="Y744:AA744"/>
    <mergeCell ref="AB744:AD744"/>
    <mergeCell ref="AE744:AG744"/>
    <mergeCell ref="B742:C742"/>
    <mergeCell ref="T742:U742"/>
    <mergeCell ref="B743:C743"/>
    <mergeCell ref="D743:F743"/>
    <mergeCell ref="G743:I743"/>
    <mergeCell ref="J743:L743"/>
    <mergeCell ref="M743:O743"/>
    <mergeCell ref="T743:U743"/>
    <mergeCell ref="V743:X743"/>
    <mergeCell ref="AE745:AG745"/>
    <mergeCell ref="B746:C746"/>
    <mergeCell ref="D746:F746"/>
    <mergeCell ref="G746:I746"/>
    <mergeCell ref="J746:L746"/>
    <mergeCell ref="M746:O746"/>
    <mergeCell ref="T746:U746"/>
    <mergeCell ref="V746:X746"/>
    <mergeCell ref="Y746:AA746"/>
    <mergeCell ref="AB746:AD746"/>
    <mergeCell ref="AE746:AG746"/>
    <mergeCell ref="B745:C745"/>
    <mergeCell ref="D745:F745"/>
    <mergeCell ref="G745:I745"/>
    <mergeCell ref="J745:L745"/>
    <mergeCell ref="M745:O745"/>
    <mergeCell ref="T745:U745"/>
    <mergeCell ref="V745:X745"/>
    <mergeCell ref="Y745:AA745"/>
    <mergeCell ref="AB745:AD745"/>
    <mergeCell ref="AE747:AG747"/>
    <mergeCell ref="B748:C748"/>
    <mergeCell ref="D748:F748"/>
    <mergeCell ref="G748:I748"/>
    <mergeCell ref="J748:L748"/>
    <mergeCell ref="M748:O748"/>
    <mergeCell ref="T748:U748"/>
    <mergeCell ref="V748:X748"/>
    <mergeCell ref="Y748:AA748"/>
    <mergeCell ref="AB748:AD748"/>
    <mergeCell ref="AE748:AG748"/>
    <mergeCell ref="B747:C747"/>
    <mergeCell ref="D747:F747"/>
    <mergeCell ref="G747:I747"/>
    <mergeCell ref="J747:L747"/>
    <mergeCell ref="M747:O747"/>
    <mergeCell ref="T747:U747"/>
    <mergeCell ref="V747:X747"/>
    <mergeCell ref="Y747:AA747"/>
    <mergeCell ref="AB747:AD747"/>
    <mergeCell ref="AE749:AG749"/>
    <mergeCell ref="B750:C750"/>
    <mergeCell ref="D750:F750"/>
    <mergeCell ref="G750:I750"/>
    <mergeCell ref="J750:L750"/>
    <mergeCell ref="M750:O750"/>
    <mergeCell ref="T750:U750"/>
    <mergeCell ref="V750:X750"/>
    <mergeCell ref="Y750:AA750"/>
    <mergeCell ref="AB750:AD750"/>
    <mergeCell ref="AE750:AG750"/>
    <mergeCell ref="B749:C749"/>
    <mergeCell ref="D749:F749"/>
    <mergeCell ref="G749:I749"/>
    <mergeCell ref="J749:L749"/>
    <mergeCell ref="M749:O749"/>
    <mergeCell ref="T749:U749"/>
    <mergeCell ref="V749:X749"/>
    <mergeCell ref="Y749:AA749"/>
    <mergeCell ref="AB749:AD749"/>
    <mergeCell ref="AE751:AG751"/>
    <mergeCell ref="B752:C752"/>
    <mergeCell ref="D752:F752"/>
    <mergeCell ref="G752:I752"/>
    <mergeCell ref="J752:L752"/>
    <mergeCell ref="M752:O752"/>
    <mergeCell ref="T752:U752"/>
    <mergeCell ref="V752:X752"/>
    <mergeCell ref="Y752:AA752"/>
    <mergeCell ref="AB752:AD752"/>
    <mergeCell ref="AE752:AG752"/>
    <mergeCell ref="B751:C751"/>
    <mergeCell ref="D751:F751"/>
    <mergeCell ref="G751:I751"/>
    <mergeCell ref="J751:L751"/>
    <mergeCell ref="M751:O751"/>
    <mergeCell ref="T751:U751"/>
    <mergeCell ref="V751:X751"/>
    <mergeCell ref="Y751:AA751"/>
    <mergeCell ref="AB751:AD751"/>
    <mergeCell ref="AE753:AG753"/>
    <mergeCell ref="B754:C754"/>
    <mergeCell ref="D754:F754"/>
    <mergeCell ref="G754:I754"/>
    <mergeCell ref="J754:L754"/>
    <mergeCell ref="M754:O754"/>
    <mergeCell ref="T754:U754"/>
    <mergeCell ref="V754:X754"/>
    <mergeCell ref="Y754:AA754"/>
    <mergeCell ref="AB754:AD754"/>
    <mergeCell ref="AE754:AG754"/>
    <mergeCell ref="B753:C753"/>
    <mergeCell ref="D753:F753"/>
    <mergeCell ref="G753:I753"/>
    <mergeCell ref="J753:L753"/>
    <mergeCell ref="M753:O753"/>
    <mergeCell ref="T753:U753"/>
    <mergeCell ref="V753:X753"/>
    <mergeCell ref="Y753:AA753"/>
    <mergeCell ref="AB753:AD753"/>
    <mergeCell ref="B755:P755"/>
    <mergeCell ref="Q755:Q783"/>
    <mergeCell ref="R755:R783"/>
    <mergeCell ref="T755:AH755"/>
    <mergeCell ref="A756:A757"/>
    <mergeCell ref="B756:P757"/>
    <mergeCell ref="S756:S757"/>
    <mergeCell ref="T756:AH757"/>
    <mergeCell ref="B758:C758"/>
    <mergeCell ref="D758:P758"/>
    <mergeCell ref="T758:U758"/>
    <mergeCell ref="V758:AH758"/>
    <mergeCell ref="B759:C759"/>
    <mergeCell ref="D759:P759"/>
    <mergeCell ref="T759:U759"/>
    <mergeCell ref="V759:AH759"/>
    <mergeCell ref="B760:C760"/>
    <mergeCell ref="D760:P760"/>
    <mergeCell ref="T760:U760"/>
    <mergeCell ref="V760:AH760"/>
    <mergeCell ref="B761:C761"/>
    <mergeCell ref="D761:P761"/>
    <mergeCell ref="T761:U761"/>
    <mergeCell ref="V761:AH761"/>
    <mergeCell ref="AE764:AG764"/>
    <mergeCell ref="B765:C765"/>
    <mergeCell ref="T765:U765"/>
    <mergeCell ref="B762:C762"/>
    <mergeCell ref="D762:G762"/>
    <mergeCell ref="H762:L762"/>
    <mergeCell ref="M762:P762"/>
    <mergeCell ref="T762:U762"/>
    <mergeCell ref="V762:Y762"/>
    <mergeCell ref="Z762:AD762"/>
    <mergeCell ref="AE762:AH762"/>
    <mergeCell ref="B763:C763"/>
    <mergeCell ref="D763:G763"/>
    <mergeCell ref="H763:L763"/>
    <mergeCell ref="M763:P763"/>
    <mergeCell ref="T763:U763"/>
    <mergeCell ref="V763:Y763"/>
    <mergeCell ref="Z763:AD763"/>
    <mergeCell ref="AE763:AH763"/>
    <mergeCell ref="B766:C766"/>
    <mergeCell ref="T766:U766"/>
    <mergeCell ref="B767:C767"/>
    <mergeCell ref="T767:U767"/>
    <mergeCell ref="B768:C768"/>
    <mergeCell ref="T768:U768"/>
    <mergeCell ref="B769:C769"/>
    <mergeCell ref="T769:U769"/>
    <mergeCell ref="B770:C770"/>
    <mergeCell ref="T770:U770"/>
    <mergeCell ref="D764:F764"/>
    <mergeCell ref="G764:I764"/>
    <mergeCell ref="J764:L764"/>
    <mergeCell ref="M764:O764"/>
    <mergeCell ref="V764:X764"/>
    <mergeCell ref="Y764:AA764"/>
    <mergeCell ref="AB764:AD764"/>
    <mergeCell ref="Y772:AA772"/>
    <mergeCell ref="AB772:AD772"/>
    <mergeCell ref="AE772:AG772"/>
    <mergeCell ref="B773:C773"/>
    <mergeCell ref="D773:F773"/>
    <mergeCell ref="G773:I773"/>
    <mergeCell ref="J773:L773"/>
    <mergeCell ref="M773:O773"/>
    <mergeCell ref="T773:U773"/>
    <mergeCell ref="V773:X773"/>
    <mergeCell ref="Y773:AA773"/>
    <mergeCell ref="AB773:AD773"/>
    <mergeCell ref="AE773:AG773"/>
    <mergeCell ref="B771:C771"/>
    <mergeCell ref="T771:U771"/>
    <mergeCell ref="B772:C772"/>
    <mergeCell ref="D772:F772"/>
    <mergeCell ref="G772:I772"/>
    <mergeCell ref="J772:L772"/>
    <mergeCell ref="M772:O772"/>
    <mergeCell ref="T772:U772"/>
    <mergeCell ref="V772:X772"/>
    <mergeCell ref="AE774:AG774"/>
    <mergeCell ref="B775:C775"/>
    <mergeCell ref="D775:F775"/>
    <mergeCell ref="G775:I775"/>
    <mergeCell ref="J775:L775"/>
    <mergeCell ref="M775:O775"/>
    <mergeCell ref="T775:U775"/>
    <mergeCell ref="V775:X775"/>
    <mergeCell ref="Y775:AA775"/>
    <mergeCell ref="AB775:AD775"/>
    <mergeCell ref="AE775:AG775"/>
    <mergeCell ref="B774:C774"/>
    <mergeCell ref="D774:F774"/>
    <mergeCell ref="G774:I774"/>
    <mergeCell ref="J774:L774"/>
    <mergeCell ref="M774:O774"/>
    <mergeCell ref="T774:U774"/>
    <mergeCell ref="V774:X774"/>
    <mergeCell ref="Y774:AA774"/>
    <mergeCell ref="AB774:AD774"/>
    <mergeCell ref="AE776:AG776"/>
    <mergeCell ref="B777:C777"/>
    <mergeCell ref="D777:F777"/>
    <mergeCell ref="G777:I777"/>
    <mergeCell ref="J777:L777"/>
    <mergeCell ref="M777:O777"/>
    <mergeCell ref="T777:U777"/>
    <mergeCell ref="V777:X777"/>
    <mergeCell ref="Y777:AA777"/>
    <mergeCell ref="AB777:AD777"/>
    <mergeCell ref="AE777:AG777"/>
    <mergeCell ref="B776:C776"/>
    <mergeCell ref="D776:F776"/>
    <mergeCell ref="G776:I776"/>
    <mergeCell ref="J776:L776"/>
    <mergeCell ref="M776:O776"/>
    <mergeCell ref="T776:U776"/>
    <mergeCell ref="V776:X776"/>
    <mergeCell ref="Y776:AA776"/>
    <mergeCell ref="AB776:AD776"/>
    <mergeCell ref="AE778:AG778"/>
    <mergeCell ref="B779:C779"/>
    <mergeCell ref="D779:F779"/>
    <mergeCell ref="G779:I779"/>
    <mergeCell ref="J779:L779"/>
    <mergeCell ref="M779:O779"/>
    <mergeCell ref="T779:U779"/>
    <mergeCell ref="V779:X779"/>
    <mergeCell ref="Y779:AA779"/>
    <mergeCell ref="AB779:AD779"/>
    <mergeCell ref="AE779:AG779"/>
    <mergeCell ref="B778:C778"/>
    <mergeCell ref="D778:F778"/>
    <mergeCell ref="G778:I778"/>
    <mergeCell ref="J778:L778"/>
    <mergeCell ref="M778:O778"/>
    <mergeCell ref="T778:U778"/>
    <mergeCell ref="V778:X778"/>
    <mergeCell ref="Y778:AA778"/>
    <mergeCell ref="AB778:AD778"/>
    <mergeCell ref="AE780:AG780"/>
    <mergeCell ref="B781:C781"/>
    <mergeCell ref="D781:F781"/>
    <mergeCell ref="G781:I781"/>
    <mergeCell ref="J781:L781"/>
    <mergeCell ref="M781:O781"/>
    <mergeCell ref="T781:U781"/>
    <mergeCell ref="V781:X781"/>
    <mergeCell ref="Y781:AA781"/>
    <mergeCell ref="AB781:AD781"/>
    <mergeCell ref="AE781:AG781"/>
    <mergeCell ref="B780:C780"/>
    <mergeCell ref="D780:F780"/>
    <mergeCell ref="G780:I780"/>
    <mergeCell ref="J780:L780"/>
    <mergeCell ref="M780:O780"/>
    <mergeCell ref="T780:U780"/>
    <mergeCell ref="V780:X780"/>
    <mergeCell ref="Y780:AA780"/>
    <mergeCell ref="AB780:AD780"/>
    <mergeCell ref="AE782:AG782"/>
    <mergeCell ref="B783:C783"/>
    <mergeCell ref="D783:F783"/>
    <mergeCell ref="G783:I783"/>
    <mergeCell ref="J783:L783"/>
    <mergeCell ref="M783:O783"/>
    <mergeCell ref="T783:U783"/>
    <mergeCell ref="V783:X783"/>
    <mergeCell ref="Y783:AA783"/>
    <mergeCell ref="AB783:AD783"/>
    <mergeCell ref="AE783:AG783"/>
    <mergeCell ref="B782:C782"/>
    <mergeCell ref="D782:F782"/>
    <mergeCell ref="G782:I782"/>
    <mergeCell ref="J782:L782"/>
    <mergeCell ref="M782:O782"/>
    <mergeCell ref="T782:U782"/>
    <mergeCell ref="V782:X782"/>
    <mergeCell ref="Y782:AA782"/>
    <mergeCell ref="AB782:AD782"/>
    <mergeCell ref="B784:P784"/>
    <mergeCell ref="Q784:Q812"/>
    <mergeCell ref="R784:R812"/>
    <mergeCell ref="T784:AH784"/>
    <mergeCell ref="A785:A786"/>
    <mergeCell ref="B785:P786"/>
    <mergeCell ref="S785:S786"/>
    <mergeCell ref="T785:AH786"/>
    <mergeCell ref="B787:C787"/>
    <mergeCell ref="D787:P787"/>
    <mergeCell ref="T787:U787"/>
    <mergeCell ref="V787:AH787"/>
    <mergeCell ref="B788:C788"/>
    <mergeCell ref="D788:P788"/>
    <mergeCell ref="T788:U788"/>
    <mergeCell ref="V788:AH788"/>
    <mergeCell ref="B789:C789"/>
    <mergeCell ref="D789:P789"/>
    <mergeCell ref="T789:U789"/>
    <mergeCell ref="V789:AH789"/>
    <mergeCell ref="B790:C790"/>
    <mergeCell ref="D790:P790"/>
    <mergeCell ref="T790:U790"/>
    <mergeCell ref="V790:AH790"/>
    <mergeCell ref="AE793:AG793"/>
    <mergeCell ref="B794:C794"/>
    <mergeCell ref="T794:U794"/>
    <mergeCell ref="B791:C791"/>
    <mergeCell ref="D791:G791"/>
    <mergeCell ref="H791:L791"/>
    <mergeCell ref="M791:P791"/>
    <mergeCell ref="T791:U791"/>
    <mergeCell ref="V791:Y791"/>
    <mergeCell ref="Z791:AD791"/>
    <mergeCell ref="AE791:AH791"/>
    <mergeCell ref="B792:C792"/>
    <mergeCell ref="D792:G792"/>
    <mergeCell ref="H792:L792"/>
    <mergeCell ref="M792:P792"/>
    <mergeCell ref="T792:U792"/>
    <mergeCell ref="V792:Y792"/>
    <mergeCell ref="Z792:AD792"/>
    <mergeCell ref="AE792:AH792"/>
    <mergeCell ref="B795:C795"/>
    <mergeCell ref="T795:U795"/>
    <mergeCell ref="B796:C796"/>
    <mergeCell ref="T796:U796"/>
    <mergeCell ref="B797:C797"/>
    <mergeCell ref="T797:U797"/>
    <mergeCell ref="B798:C798"/>
    <mergeCell ref="T798:U798"/>
    <mergeCell ref="B799:C799"/>
    <mergeCell ref="T799:U799"/>
    <mergeCell ref="D793:F793"/>
    <mergeCell ref="G793:I793"/>
    <mergeCell ref="J793:L793"/>
    <mergeCell ref="M793:O793"/>
    <mergeCell ref="V793:X793"/>
    <mergeCell ref="Y793:AA793"/>
    <mergeCell ref="AB793:AD793"/>
    <mergeCell ref="Y801:AA801"/>
    <mergeCell ref="AB801:AD801"/>
    <mergeCell ref="AE801:AG801"/>
    <mergeCell ref="B802:C802"/>
    <mergeCell ref="D802:F802"/>
    <mergeCell ref="G802:I802"/>
    <mergeCell ref="J802:L802"/>
    <mergeCell ref="M802:O802"/>
    <mergeCell ref="T802:U802"/>
    <mergeCell ref="V802:X802"/>
    <mergeCell ref="Y802:AA802"/>
    <mergeCell ref="AB802:AD802"/>
    <mergeCell ref="AE802:AG802"/>
    <mergeCell ref="B800:C800"/>
    <mergeCell ref="T800:U800"/>
    <mergeCell ref="B801:C801"/>
    <mergeCell ref="D801:F801"/>
    <mergeCell ref="G801:I801"/>
    <mergeCell ref="J801:L801"/>
    <mergeCell ref="M801:O801"/>
    <mergeCell ref="T801:U801"/>
    <mergeCell ref="V801:X801"/>
    <mergeCell ref="AE803:AG803"/>
    <mergeCell ref="B804:C804"/>
    <mergeCell ref="D804:F804"/>
    <mergeCell ref="G804:I804"/>
    <mergeCell ref="J804:L804"/>
    <mergeCell ref="M804:O804"/>
    <mergeCell ref="T804:U804"/>
    <mergeCell ref="V804:X804"/>
    <mergeCell ref="Y804:AA804"/>
    <mergeCell ref="AB804:AD804"/>
    <mergeCell ref="AE804:AG804"/>
    <mergeCell ref="B803:C803"/>
    <mergeCell ref="D803:F803"/>
    <mergeCell ref="G803:I803"/>
    <mergeCell ref="J803:L803"/>
    <mergeCell ref="M803:O803"/>
    <mergeCell ref="T803:U803"/>
    <mergeCell ref="V803:X803"/>
    <mergeCell ref="Y803:AA803"/>
    <mergeCell ref="AB803:AD803"/>
    <mergeCell ref="AE805:AG805"/>
    <mergeCell ref="B806:C806"/>
    <mergeCell ref="D806:F806"/>
    <mergeCell ref="G806:I806"/>
    <mergeCell ref="J806:L806"/>
    <mergeCell ref="M806:O806"/>
    <mergeCell ref="T806:U806"/>
    <mergeCell ref="V806:X806"/>
    <mergeCell ref="Y806:AA806"/>
    <mergeCell ref="AB806:AD806"/>
    <mergeCell ref="AE806:AG806"/>
    <mergeCell ref="B805:C805"/>
    <mergeCell ref="D805:F805"/>
    <mergeCell ref="G805:I805"/>
    <mergeCell ref="J805:L805"/>
    <mergeCell ref="M805:O805"/>
    <mergeCell ref="T805:U805"/>
    <mergeCell ref="V805:X805"/>
    <mergeCell ref="Y805:AA805"/>
    <mergeCell ref="AB805:AD805"/>
    <mergeCell ref="AE807:AG807"/>
    <mergeCell ref="B808:C808"/>
    <mergeCell ref="D808:F808"/>
    <mergeCell ref="G808:I808"/>
    <mergeCell ref="J808:L808"/>
    <mergeCell ref="M808:O808"/>
    <mergeCell ref="T808:U808"/>
    <mergeCell ref="V808:X808"/>
    <mergeCell ref="Y808:AA808"/>
    <mergeCell ref="AB808:AD808"/>
    <mergeCell ref="AE808:AG808"/>
    <mergeCell ref="B807:C807"/>
    <mergeCell ref="D807:F807"/>
    <mergeCell ref="G807:I807"/>
    <mergeCell ref="J807:L807"/>
    <mergeCell ref="M807:O807"/>
    <mergeCell ref="T807:U807"/>
    <mergeCell ref="V807:X807"/>
    <mergeCell ref="Y807:AA807"/>
    <mergeCell ref="AB807:AD807"/>
    <mergeCell ref="AE809:AG809"/>
    <mergeCell ref="B810:C810"/>
    <mergeCell ref="D810:F810"/>
    <mergeCell ref="G810:I810"/>
    <mergeCell ref="J810:L810"/>
    <mergeCell ref="M810:O810"/>
    <mergeCell ref="T810:U810"/>
    <mergeCell ref="V810:X810"/>
    <mergeCell ref="Y810:AA810"/>
    <mergeCell ref="AB810:AD810"/>
    <mergeCell ref="AE810:AG810"/>
    <mergeCell ref="B809:C809"/>
    <mergeCell ref="D809:F809"/>
    <mergeCell ref="G809:I809"/>
    <mergeCell ref="J809:L809"/>
    <mergeCell ref="M809:O809"/>
    <mergeCell ref="T809:U809"/>
    <mergeCell ref="V809:X809"/>
    <mergeCell ref="Y809:AA809"/>
    <mergeCell ref="AB809:AD809"/>
    <mergeCell ref="AE811:AG811"/>
    <mergeCell ref="B812:C812"/>
    <mergeCell ref="D812:F812"/>
    <mergeCell ref="G812:I812"/>
    <mergeCell ref="J812:L812"/>
    <mergeCell ref="M812:O812"/>
    <mergeCell ref="T812:U812"/>
    <mergeCell ref="V812:X812"/>
    <mergeCell ref="Y812:AA812"/>
    <mergeCell ref="AB812:AD812"/>
    <mergeCell ref="AE812:AG812"/>
    <mergeCell ref="B811:C811"/>
    <mergeCell ref="D811:F811"/>
    <mergeCell ref="G811:I811"/>
    <mergeCell ref="J811:L811"/>
    <mergeCell ref="M811:O811"/>
    <mergeCell ref="T811:U811"/>
    <mergeCell ref="V811:X811"/>
    <mergeCell ref="Y811:AA811"/>
    <mergeCell ref="AB811:AD811"/>
    <mergeCell ref="B813:P813"/>
    <mergeCell ref="Q813:Q841"/>
    <mergeCell ref="R813:R841"/>
    <mergeCell ref="T813:AH813"/>
    <mergeCell ref="A814:A815"/>
    <mergeCell ref="B814:P815"/>
    <mergeCell ref="S814:S815"/>
    <mergeCell ref="T814:AH815"/>
    <mergeCell ref="B816:C816"/>
    <mergeCell ref="D816:P816"/>
    <mergeCell ref="T816:U816"/>
    <mergeCell ref="V816:AH816"/>
    <mergeCell ref="B817:C817"/>
    <mergeCell ref="D817:P817"/>
    <mergeCell ref="T817:U817"/>
    <mergeCell ref="V817:AH817"/>
    <mergeCell ref="B818:C818"/>
    <mergeCell ref="D818:P818"/>
    <mergeCell ref="T818:U818"/>
    <mergeCell ref="V818:AH818"/>
    <mergeCell ref="B819:C819"/>
    <mergeCell ref="D819:P819"/>
    <mergeCell ref="T819:U819"/>
    <mergeCell ref="V819:AH819"/>
    <mergeCell ref="AE822:AG822"/>
    <mergeCell ref="B823:C823"/>
    <mergeCell ref="T823:U823"/>
    <mergeCell ref="B820:C820"/>
    <mergeCell ref="D820:G820"/>
    <mergeCell ref="H820:L820"/>
    <mergeCell ref="M820:P820"/>
    <mergeCell ref="T820:U820"/>
    <mergeCell ref="V820:Y820"/>
    <mergeCell ref="Z820:AD820"/>
    <mergeCell ref="AE820:AH820"/>
    <mergeCell ref="B821:C821"/>
    <mergeCell ref="D821:G821"/>
    <mergeCell ref="H821:L821"/>
    <mergeCell ref="M821:P821"/>
    <mergeCell ref="T821:U821"/>
    <mergeCell ref="V821:Y821"/>
    <mergeCell ref="Z821:AD821"/>
    <mergeCell ref="AE821:AH821"/>
    <mergeCell ref="B824:C824"/>
    <mergeCell ref="T824:U824"/>
    <mergeCell ref="B825:C825"/>
    <mergeCell ref="T825:U825"/>
    <mergeCell ref="B826:C826"/>
    <mergeCell ref="T826:U826"/>
    <mergeCell ref="B827:C827"/>
    <mergeCell ref="T827:U827"/>
    <mergeCell ref="B828:C828"/>
    <mergeCell ref="T828:U828"/>
    <mergeCell ref="D822:F822"/>
    <mergeCell ref="G822:I822"/>
    <mergeCell ref="J822:L822"/>
    <mergeCell ref="M822:O822"/>
    <mergeCell ref="V822:X822"/>
    <mergeCell ref="Y822:AA822"/>
    <mergeCell ref="AB822:AD822"/>
    <mergeCell ref="Y830:AA830"/>
    <mergeCell ref="AB830:AD830"/>
    <mergeCell ref="AE830:AG830"/>
    <mergeCell ref="B831:C831"/>
    <mergeCell ref="D831:F831"/>
    <mergeCell ref="G831:I831"/>
    <mergeCell ref="J831:L831"/>
    <mergeCell ref="M831:O831"/>
    <mergeCell ref="T831:U831"/>
    <mergeCell ref="V831:X831"/>
    <mergeCell ref="Y831:AA831"/>
    <mergeCell ref="AB831:AD831"/>
    <mergeCell ref="AE831:AG831"/>
    <mergeCell ref="B829:C829"/>
    <mergeCell ref="T829:U829"/>
    <mergeCell ref="B830:C830"/>
    <mergeCell ref="D830:F830"/>
    <mergeCell ref="G830:I830"/>
    <mergeCell ref="J830:L830"/>
    <mergeCell ref="M830:O830"/>
    <mergeCell ref="T830:U830"/>
    <mergeCell ref="V830:X830"/>
    <mergeCell ref="AE832:AG832"/>
    <mergeCell ref="B833:C833"/>
    <mergeCell ref="D833:F833"/>
    <mergeCell ref="G833:I833"/>
    <mergeCell ref="J833:L833"/>
    <mergeCell ref="M833:O833"/>
    <mergeCell ref="T833:U833"/>
    <mergeCell ref="V833:X833"/>
    <mergeCell ref="Y833:AA833"/>
    <mergeCell ref="AB833:AD833"/>
    <mergeCell ref="AE833:AG833"/>
    <mergeCell ref="B832:C832"/>
    <mergeCell ref="D832:F832"/>
    <mergeCell ref="G832:I832"/>
    <mergeCell ref="J832:L832"/>
    <mergeCell ref="M832:O832"/>
    <mergeCell ref="T832:U832"/>
    <mergeCell ref="V832:X832"/>
    <mergeCell ref="Y832:AA832"/>
    <mergeCell ref="AB832:AD832"/>
    <mergeCell ref="AE834:AG834"/>
    <mergeCell ref="B835:C835"/>
    <mergeCell ref="D835:F835"/>
    <mergeCell ref="G835:I835"/>
    <mergeCell ref="J835:L835"/>
    <mergeCell ref="M835:O835"/>
    <mergeCell ref="T835:U835"/>
    <mergeCell ref="V835:X835"/>
    <mergeCell ref="Y835:AA835"/>
    <mergeCell ref="AB835:AD835"/>
    <mergeCell ref="AE835:AG835"/>
    <mergeCell ref="B834:C834"/>
    <mergeCell ref="D834:F834"/>
    <mergeCell ref="G834:I834"/>
    <mergeCell ref="J834:L834"/>
    <mergeCell ref="M834:O834"/>
    <mergeCell ref="T834:U834"/>
    <mergeCell ref="V834:X834"/>
    <mergeCell ref="Y834:AA834"/>
    <mergeCell ref="AB834:AD834"/>
    <mergeCell ref="AE836:AG836"/>
    <mergeCell ref="B837:C837"/>
    <mergeCell ref="D837:F837"/>
    <mergeCell ref="G837:I837"/>
    <mergeCell ref="J837:L837"/>
    <mergeCell ref="M837:O837"/>
    <mergeCell ref="T837:U837"/>
    <mergeCell ref="V837:X837"/>
    <mergeCell ref="Y837:AA837"/>
    <mergeCell ref="AB837:AD837"/>
    <mergeCell ref="AE837:AG837"/>
    <mergeCell ref="B836:C836"/>
    <mergeCell ref="D836:F836"/>
    <mergeCell ref="G836:I836"/>
    <mergeCell ref="J836:L836"/>
    <mergeCell ref="M836:O836"/>
    <mergeCell ref="T836:U836"/>
    <mergeCell ref="V836:X836"/>
    <mergeCell ref="Y836:AA836"/>
    <mergeCell ref="AB836:AD836"/>
    <mergeCell ref="AE838:AG838"/>
    <mergeCell ref="B839:C839"/>
    <mergeCell ref="D839:F839"/>
    <mergeCell ref="G839:I839"/>
    <mergeCell ref="J839:L839"/>
    <mergeCell ref="M839:O839"/>
    <mergeCell ref="T839:U839"/>
    <mergeCell ref="V839:X839"/>
    <mergeCell ref="Y839:AA839"/>
    <mergeCell ref="AB839:AD839"/>
    <mergeCell ref="AE839:AG839"/>
    <mergeCell ref="B838:C838"/>
    <mergeCell ref="D838:F838"/>
    <mergeCell ref="G838:I838"/>
    <mergeCell ref="J838:L838"/>
    <mergeCell ref="M838:O838"/>
    <mergeCell ref="T838:U838"/>
    <mergeCell ref="V838:X838"/>
    <mergeCell ref="Y838:AA838"/>
    <mergeCell ref="AB838:AD838"/>
    <mergeCell ref="AE840:AG840"/>
    <mergeCell ref="B841:C841"/>
    <mergeCell ref="D841:F841"/>
    <mergeCell ref="G841:I841"/>
    <mergeCell ref="J841:L841"/>
    <mergeCell ref="M841:O841"/>
    <mergeCell ref="T841:U841"/>
    <mergeCell ref="V841:X841"/>
    <mergeCell ref="Y841:AA841"/>
    <mergeCell ref="AB841:AD841"/>
    <mergeCell ref="AE841:AG841"/>
    <mergeCell ref="B840:C840"/>
    <mergeCell ref="D840:F840"/>
    <mergeCell ref="G840:I840"/>
    <mergeCell ref="J840:L840"/>
    <mergeCell ref="M840:O840"/>
    <mergeCell ref="T840:U840"/>
    <mergeCell ref="V840:X840"/>
    <mergeCell ref="Y840:AA840"/>
    <mergeCell ref="AB840:AD840"/>
    <mergeCell ref="B842:P842"/>
    <mergeCell ref="Q842:Q870"/>
    <mergeCell ref="R842:R870"/>
    <mergeCell ref="T842:AH842"/>
    <mergeCell ref="A843:A844"/>
    <mergeCell ref="B843:P844"/>
    <mergeCell ref="S843:S844"/>
    <mergeCell ref="T843:AH844"/>
    <mergeCell ref="B845:C845"/>
    <mergeCell ref="D845:P845"/>
    <mergeCell ref="T845:U845"/>
    <mergeCell ref="V845:AH845"/>
    <mergeCell ref="B846:C846"/>
    <mergeCell ref="D846:P846"/>
    <mergeCell ref="T846:U846"/>
    <mergeCell ref="V846:AH846"/>
    <mergeCell ref="B847:C847"/>
    <mergeCell ref="D847:P847"/>
    <mergeCell ref="T847:U847"/>
    <mergeCell ref="V847:AH847"/>
    <mergeCell ref="B848:C848"/>
    <mergeCell ref="D848:P848"/>
    <mergeCell ref="T848:U848"/>
    <mergeCell ref="V848:AH848"/>
    <mergeCell ref="AE851:AG851"/>
    <mergeCell ref="B852:C852"/>
    <mergeCell ref="T852:U852"/>
    <mergeCell ref="B849:C849"/>
    <mergeCell ref="D849:G849"/>
    <mergeCell ref="H849:L849"/>
    <mergeCell ref="M849:P849"/>
    <mergeCell ref="T849:U849"/>
    <mergeCell ref="V849:Y849"/>
    <mergeCell ref="Z849:AD849"/>
    <mergeCell ref="AE849:AH849"/>
    <mergeCell ref="B850:C850"/>
    <mergeCell ref="D850:G850"/>
    <mergeCell ref="H850:L850"/>
    <mergeCell ref="M850:P850"/>
    <mergeCell ref="T850:U850"/>
    <mergeCell ref="V850:Y850"/>
    <mergeCell ref="Z850:AD850"/>
    <mergeCell ref="AE850:AH850"/>
    <mergeCell ref="B853:C853"/>
    <mergeCell ref="T853:U853"/>
    <mergeCell ref="B854:C854"/>
    <mergeCell ref="T854:U854"/>
    <mergeCell ref="B855:C855"/>
    <mergeCell ref="T855:U855"/>
    <mergeCell ref="B856:C856"/>
    <mergeCell ref="T856:U856"/>
    <mergeCell ref="B857:C857"/>
    <mergeCell ref="T857:U857"/>
    <mergeCell ref="D851:F851"/>
    <mergeCell ref="G851:I851"/>
    <mergeCell ref="J851:L851"/>
    <mergeCell ref="M851:O851"/>
    <mergeCell ref="V851:X851"/>
    <mergeCell ref="Y851:AA851"/>
    <mergeCell ref="AB851:AD851"/>
    <mergeCell ref="Y859:AA859"/>
    <mergeCell ref="AB859:AD859"/>
    <mergeCell ref="AE859:AG859"/>
    <mergeCell ref="B860:C860"/>
    <mergeCell ref="D860:F860"/>
    <mergeCell ref="G860:I860"/>
    <mergeCell ref="J860:L860"/>
    <mergeCell ref="M860:O860"/>
    <mergeCell ref="T860:U860"/>
    <mergeCell ref="V860:X860"/>
    <mergeCell ref="Y860:AA860"/>
    <mergeCell ref="AB860:AD860"/>
    <mergeCell ref="AE860:AG860"/>
    <mergeCell ref="B858:C858"/>
    <mergeCell ref="T858:U858"/>
    <mergeCell ref="B859:C859"/>
    <mergeCell ref="D859:F859"/>
    <mergeCell ref="G859:I859"/>
    <mergeCell ref="J859:L859"/>
    <mergeCell ref="M859:O859"/>
    <mergeCell ref="T859:U859"/>
    <mergeCell ref="V859:X859"/>
    <mergeCell ref="AE861:AG861"/>
    <mergeCell ref="B862:C862"/>
    <mergeCell ref="D862:F862"/>
    <mergeCell ref="G862:I862"/>
    <mergeCell ref="J862:L862"/>
    <mergeCell ref="M862:O862"/>
    <mergeCell ref="T862:U862"/>
    <mergeCell ref="V862:X862"/>
    <mergeCell ref="Y862:AA862"/>
    <mergeCell ref="AB862:AD862"/>
    <mergeCell ref="AE862:AG862"/>
    <mergeCell ref="B861:C861"/>
    <mergeCell ref="D861:F861"/>
    <mergeCell ref="G861:I861"/>
    <mergeCell ref="J861:L861"/>
    <mergeCell ref="M861:O861"/>
    <mergeCell ref="T861:U861"/>
    <mergeCell ref="V861:X861"/>
    <mergeCell ref="Y861:AA861"/>
    <mergeCell ref="AB861:AD861"/>
    <mergeCell ref="AE863:AG863"/>
    <mergeCell ref="B864:C864"/>
    <mergeCell ref="D864:F864"/>
    <mergeCell ref="G864:I864"/>
    <mergeCell ref="J864:L864"/>
    <mergeCell ref="M864:O864"/>
    <mergeCell ref="T864:U864"/>
    <mergeCell ref="V864:X864"/>
    <mergeCell ref="Y864:AA864"/>
    <mergeCell ref="AB864:AD864"/>
    <mergeCell ref="AE864:AG864"/>
    <mergeCell ref="B863:C863"/>
    <mergeCell ref="D863:F863"/>
    <mergeCell ref="G863:I863"/>
    <mergeCell ref="J863:L863"/>
    <mergeCell ref="M863:O863"/>
    <mergeCell ref="T863:U863"/>
    <mergeCell ref="V863:X863"/>
    <mergeCell ref="Y863:AA863"/>
    <mergeCell ref="AB863:AD863"/>
    <mergeCell ref="AE865:AG865"/>
    <mergeCell ref="B866:C866"/>
    <mergeCell ref="D866:F866"/>
    <mergeCell ref="G866:I866"/>
    <mergeCell ref="J866:L866"/>
    <mergeCell ref="M866:O866"/>
    <mergeCell ref="T866:U866"/>
    <mergeCell ref="V866:X866"/>
    <mergeCell ref="Y866:AA866"/>
    <mergeCell ref="AB866:AD866"/>
    <mergeCell ref="AE866:AG866"/>
    <mergeCell ref="B865:C865"/>
    <mergeCell ref="D865:F865"/>
    <mergeCell ref="G865:I865"/>
    <mergeCell ref="J865:L865"/>
    <mergeCell ref="M865:O865"/>
    <mergeCell ref="T865:U865"/>
    <mergeCell ref="V865:X865"/>
    <mergeCell ref="Y865:AA865"/>
    <mergeCell ref="AB865:AD865"/>
    <mergeCell ref="AE867:AG867"/>
    <mergeCell ref="B868:C868"/>
    <mergeCell ref="D868:F868"/>
    <mergeCell ref="G868:I868"/>
    <mergeCell ref="J868:L868"/>
    <mergeCell ref="M868:O868"/>
    <mergeCell ref="T868:U868"/>
    <mergeCell ref="V868:X868"/>
    <mergeCell ref="Y868:AA868"/>
    <mergeCell ref="AB868:AD868"/>
    <mergeCell ref="AE868:AG868"/>
    <mergeCell ref="B867:C867"/>
    <mergeCell ref="D867:F867"/>
    <mergeCell ref="G867:I867"/>
    <mergeCell ref="J867:L867"/>
    <mergeCell ref="M867:O867"/>
    <mergeCell ref="T867:U867"/>
    <mergeCell ref="V867:X867"/>
    <mergeCell ref="Y867:AA867"/>
    <mergeCell ref="AB867:AD867"/>
    <mergeCell ref="AE869:AG869"/>
    <mergeCell ref="B870:C870"/>
    <mergeCell ref="D870:F870"/>
    <mergeCell ref="G870:I870"/>
    <mergeCell ref="J870:L870"/>
    <mergeCell ref="M870:O870"/>
    <mergeCell ref="T870:U870"/>
    <mergeCell ref="V870:X870"/>
    <mergeCell ref="Y870:AA870"/>
    <mergeCell ref="AB870:AD870"/>
    <mergeCell ref="AE870:AG870"/>
    <mergeCell ref="B869:C869"/>
    <mergeCell ref="D869:F869"/>
    <mergeCell ref="G869:I869"/>
    <mergeCell ref="J869:L869"/>
    <mergeCell ref="M869:O869"/>
    <mergeCell ref="T869:U869"/>
    <mergeCell ref="V869:X869"/>
    <mergeCell ref="Y869:AA869"/>
    <mergeCell ref="AB869:AD869"/>
    <mergeCell ref="B871:P871"/>
    <mergeCell ref="Q871:Q899"/>
    <mergeCell ref="R871:R899"/>
    <mergeCell ref="T871:AH871"/>
    <mergeCell ref="A872:A873"/>
    <mergeCell ref="B872:P873"/>
    <mergeCell ref="S872:S873"/>
    <mergeCell ref="T872:AH873"/>
    <mergeCell ref="B874:C874"/>
    <mergeCell ref="D874:P874"/>
    <mergeCell ref="T874:U874"/>
    <mergeCell ref="V874:AH874"/>
    <mergeCell ref="B875:C875"/>
    <mergeCell ref="D875:P875"/>
    <mergeCell ref="T875:U875"/>
    <mergeCell ref="V875:AH875"/>
    <mergeCell ref="B876:C876"/>
    <mergeCell ref="D876:P876"/>
    <mergeCell ref="T876:U876"/>
    <mergeCell ref="V876:AH876"/>
    <mergeCell ref="B877:C877"/>
    <mergeCell ref="D877:P877"/>
    <mergeCell ref="T877:U877"/>
    <mergeCell ref="V877:AH877"/>
    <mergeCell ref="AE880:AG880"/>
    <mergeCell ref="B881:C881"/>
    <mergeCell ref="T881:U881"/>
    <mergeCell ref="B878:C878"/>
    <mergeCell ref="D878:G878"/>
    <mergeCell ref="H878:L878"/>
    <mergeCell ref="M878:P878"/>
    <mergeCell ref="T878:U878"/>
    <mergeCell ref="V878:Y878"/>
    <mergeCell ref="Z878:AD878"/>
    <mergeCell ref="AE878:AH878"/>
    <mergeCell ref="B879:C879"/>
    <mergeCell ref="D879:G879"/>
    <mergeCell ref="H879:L879"/>
    <mergeCell ref="M879:P879"/>
    <mergeCell ref="T879:U879"/>
    <mergeCell ref="V879:Y879"/>
    <mergeCell ref="Z879:AD879"/>
    <mergeCell ref="AE879:AH879"/>
    <mergeCell ref="B882:C882"/>
    <mergeCell ref="T882:U882"/>
    <mergeCell ref="B883:C883"/>
    <mergeCell ref="T883:U883"/>
    <mergeCell ref="B884:C884"/>
    <mergeCell ref="T884:U884"/>
    <mergeCell ref="B885:C885"/>
    <mergeCell ref="T885:U885"/>
    <mergeCell ref="B886:C886"/>
    <mergeCell ref="T886:U886"/>
    <mergeCell ref="D880:F880"/>
    <mergeCell ref="G880:I880"/>
    <mergeCell ref="J880:L880"/>
    <mergeCell ref="M880:O880"/>
    <mergeCell ref="V880:X880"/>
    <mergeCell ref="Y880:AA880"/>
    <mergeCell ref="AB880:AD880"/>
    <mergeCell ref="Y888:AA888"/>
    <mergeCell ref="AB888:AD888"/>
    <mergeCell ref="AE888:AG888"/>
    <mergeCell ref="B889:C889"/>
    <mergeCell ref="D889:F889"/>
    <mergeCell ref="G889:I889"/>
    <mergeCell ref="J889:L889"/>
    <mergeCell ref="M889:O889"/>
    <mergeCell ref="T889:U889"/>
    <mergeCell ref="V889:X889"/>
    <mergeCell ref="Y889:AA889"/>
    <mergeCell ref="AB889:AD889"/>
    <mergeCell ref="AE889:AG889"/>
    <mergeCell ref="B887:C887"/>
    <mergeCell ref="T887:U887"/>
    <mergeCell ref="B888:C888"/>
    <mergeCell ref="D888:F888"/>
    <mergeCell ref="G888:I888"/>
    <mergeCell ref="J888:L888"/>
    <mergeCell ref="M888:O888"/>
    <mergeCell ref="T888:U888"/>
    <mergeCell ref="V888:X888"/>
    <mergeCell ref="AE890:AG890"/>
    <mergeCell ref="B891:C891"/>
    <mergeCell ref="D891:F891"/>
    <mergeCell ref="G891:I891"/>
    <mergeCell ref="J891:L891"/>
    <mergeCell ref="M891:O891"/>
    <mergeCell ref="T891:U891"/>
    <mergeCell ref="V891:X891"/>
    <mergeCell ref="Y891:AA891"/>
    <mergeCell ref="AB891:AD891"/>
    <mergeCell ref="AE891:AG891"/>
    <mergeCell ref="B890:C890"/>
    <mergeCell ref="D890:F890"/>
    <mergeCell ref="G890:I890"/>
    <mergeCell ref="J890:L890"/>
    <mergeCell ref="M890:O890"/>
    <mergeCell ref="T890:U890"/>
    <mergeCell ref="V890:X890"/>
    <mergeCell ref="Y890:AA890"/>
    <mergeCell ref="AB890:AD890"/>
    <mergeCell ref="AE892:AG892"/>
    <mergeCell ref="B893:C893"/>
    <mergeCell ref="D893:F893"/>
    <mergeCell ref="G893:I893"/>
    <mergeCell ref="J893:L893"/>
    <mergeCell ref="M893:O893"/>
    <mergeCell ref="T893:U893"/>
    <mergeCell ref="V893:X893"/>
    <mergeCell ref="Y893:AA893"/>
    <mergeCell ref="AB893:AD893"/>
    <mergeCell ref="AE893:AG893"/>
    <mergeCell ref="B892:C892"/>
    <mergeCell ref="D892:F892"/>
    <mergeCell ref="G892:I892"/>
    <mergeCell ref="J892:L892"/>
    <mergeCell ref="M892:O892"/>
    <mergeCell ref="T892:U892"/>
    <mergeCell ref="V892:X892"/>
    <mergeCell ref="Y892:AA892"/>
    <mergeCell ref="AB892:AD892"/>
    <mergeCell ref="AE894:AG894"/>
    <mergeCell ref="B895:C895"/>
    <mergeCell ref="D895:F895"/>
    <mergeCell ref="G895:I895"/>
    <mergeCell ref="J895:L895"/>
    <mergeCell ref="M895:O895"/>
    <mergeCell ref="T895:U895"/>
    <mergeCell ref="V895:X895"/>
    <mergeCell ref="Y895:AA895"/>
    <mergeCell ref="AB895:AD895"/>
    <mergeCell ref="AE895:AG895"/>
    <mergeCell ref="B894:C894"/>
    <mergeCell ref="D894:F894"/>
    <mergeCell ref="G894:I894"/>
    <mergeCell ref="J894:L894"/>
    <mergeCell ref="M894:O894"/>
    <mergeCell ref="T894:U894"/>
    <mergeCell ref="V894:X894"/>
    <mergeCell ref="Y894:AA894"/>
    <mergeCell ref="AB894:AD894"/>
    <mergeCell ref="AE896:AG896"/>
    <mergeCell ref="B897:C897"/>
    <mergeCell ref="D897:F897"/>
    <mergeCell ref="G897:I897"/>
    <mergeCell ref="J897:L897"/>
    <mergeCell ref="M897:O897"/>
    <mergeCell ref="T897:U897"/>
    <mergeCell ref="V897:X897"/>
    <mergeCell ref="Y897:AA897"/>
    <mergeCell ref="AB897:AD897"/>
    <mergeCell ref="AE897:AG897"/>
    <mergeCell ref="B896:C896"/>
    <mergeCell ref="D896:F896"/>
    <mergeCell ref="G896:I896"/>
    <mergeCell ref="J896:L896"/>
    <mergeCell ref="M896:O896"/>
    <mergeCell ref="T896:U896"/>
    <mergeCell ref="V896:X896"/>
    <mergeCell ref="Y896:AA896"/>
    <mergeCell ref="AB896:AD896"/>
    <mergeCell ref="AE898:AG898"/>
    <mergeCell ref="B899:C899"/>
    <mergeCell ref="D899:F899"/>
    <mergeCell ref="G899:I899"/>
    <mergeCell ref="J899:L899"/>
    <mergeCell ref="M899:O899"/>
    <mergeCell ref="T899:U899"/>
    <mergeCell ref="V899:X899"/>
    <mergeCell ref="Y899:AA899"/>
    <mergeCell ref="AB899:AD899"/>
    <mergeCell ref="AE899:AG899"/>
    <mergeCell ref="B898:C898"/>
    <mergeCell ref="D898:F898"/>
    <mergeCell ref="G898:I898"/>
    <mergeCell ref="J898:L898"/>
    <mergeCell ref="M898:O898"/>
    <mergeCell ref="T898:U898"/>
    <mergeCell ref="V898:X898"/>
    <mergeCell ref="Y898:AA898"/>
    <mergeCell ref="AB898:AD898"/>
    <mergeCell ref="B900:P900"/>
    <mergeCell ref="Q900:Q928"/>
    <mergeCell ref="R900:R928"/>
    <mergeCell ref="T900:AH900"/>
    <mergeCell ref="A901:A902"/>
    <mergeCell ref="B901:P902"/>
    <mergeCell ref="S901:S902"/>
    <mergeCell ref="T901:AH902"/>
    <mergeCell ref="B903:C903"/>
    <mergeCell ref="D903:P903"/>
    <mergeCell ref="T903:U903"/>
    <mergeCell ref="V903:AH903"/>
    <mergeCell ref="B904:C904"/>
    <mergeCell ref="D904:P904"/>
    <mergeCell ref="T904:U904"/>
    <mergeCell ref="V904:AH904"/>
    <mergeCell ref="B905:C905"/>
    <mergeCell ref="D905:P905"/>
    <mergeCell ref="T905:U905"/>
    <mergeCell ref="V905:AH905"/>
    <mergeCell ref="B906:C906"/>
    <mergeCell ref="D906:P906"/>
    <mergeCell ref="T906:U906"/>
    <mergeCell ref="V906:AH906"/>
    <mergeCell ref="AE909:AG909"/>
    <mergeCell ref="B910:C910"/>
    <mergeCell ref="T910:U910"/>
    <mergeCell ref="B907:C907"/>
    <mergeCell ref="D907:G907"/>
    <mergeCell ref="H907:L907"/>
    <mergeCell ref="M907:P907"/>
    <mergeCell ref="T907:U907"/>
    <mergeCell ref="V907:Y907"/>
    <mergeCell ref="Z907:AD907"/>
    <mergeCell ref="AE907:AH907"/>
    <mergeCell ref="B908:C908"/>
    <mergeCell ref="D908:G908"/>
    <mergeCell ref="H908:L908"/>
    <mergeCell ref="M908:P908"/>
    <mergeCell ref="T908:U908"/>
    <mergeCell ref="V908:Y908"/>
    <mergeCell ref="Z908:AD908"/>
    <mergeCell ref="AE908:AH908"/>
    <mergeCell ref="B911:C911"/>
    <mergeCell ref="T911:U911"/>
    <mergeCell ref="B912:C912"/>
    <mergeCell ref="T912:U912"/>
    <mergeCell ref="B913:C913"/>
    <mergeCell ref="T913:U913"/>
    <mergeCell ref="B914:C914"/>
    <mergeCell ref="T914:U914"/>
    <mergeCell ref="B915:C915"/>
    <mergeCell ref="T915:U915"/>
    <mergeCell ref="D909:F909"/>
    <mergeCell ref="G909:I909"/>
    <mergeCell ref="J909:L909"/>
    <mergeCell ref="M909:O909"/>
    <mergeCell ref="V909:X909"/>
    <mergeCell ref="Y909:AA909"/>
    <mergeCell ref="AB909:AD909"/>
    <mergeCell ref="Y917:AA917"/>
    <mergeCell ref="AB917:AD917"/>
    <mergeCell ref="AE917:AG917"/>
    <mergeCell ref="B918:C918"/>
    <mergeCell ref="D918:F918"/>
    <mergeCell ref="G918:I918"/>
    <mergeCell ref="J918:L918"/>
    <mergeCell ref="M918:O918"/>
    <mergeCell ref="T918:U918"/>
    <mergeCell ref="V918:X918"/>
    <mergeCell ref="Y918:AA918"/>
    <mergeCell ref="AB918:AD918"/>
    <mergeCell ref="AE918:AG918"/>
    <mergeCell ref="B916:C916"/>
    <mergeCell ref="T916:U916"/>
    <mergeCell ref="B917:C917"/>
    <mergeCell ref="D917:F917"/>
    <mergeCell ref="G917:I917"/>
    <mergeCell ref="J917:L917"/>
    <mergeCell ref="M917:O917"/>
    <mergeCell ref="T917:U917"/>
    <mergeCell ref="V917:X917"/>
    <mergeCell ref="AE919:AG919"/>
    <mergeCell ref="B920:C920"/>
    <mergeCell ref="D920:F920"/>
    <mergeCell ref="G920:I920"/>
    <mergeCell ref="J920:L920"/>
    <mergeCell ref="M920:O920"/>
    <mergeCell ref="T920:U920"/>
    <mergeCell ref="V920:X920"/>
    <mergeCell ref="Y920:AA920"/>
    <mergeCell ref="AB920:AD920"/>
    <mergeCell ref="AE920:AG920"/>
    <mergeCell ref="B919:C919"/>
    <mergeCell ref="D919:F919"/>
    <mergeCell ref="G919:I919"/>
    <mergeCell ref="J919:L919"/>
    <mergeCell ref="M919:O919"/>
    <mergeCell ref="T919:U919"/>
    <mergeCell ref="V919:X919"/>
    <mergeCell ref="Y919:AA919"/>
    <mergeCell ref="AB919:AD919"/>
    <mergeCell ref="AE921:AG921"/>
    <mergeCell ref="B922:C922"/>
    <mergeCell ref="D922:F922"/>
    <mergeCell ref="G922:I922"/>
    <mergeCell ref="J922:L922"/>
    <mergeCell ref="M922:O922"/>
    <mergeCell ref="T922:U922"/>
    <mergeCell ref="V922:X922"/>
    <mergeCell ref="Y922:AA922"/>
    <mergeCell ref="AB922:AD922"/>
    <mergeCell ref="AE922:AG922"/>
    <mergeCell ref="B921:C921"/>
    <mergeCell ref="D921:F921"/>
    <mergeCell ref="G921:I921"/>
    <mergeCell ref="J921:L921"/>
    <mergeCell ref="M921:O921"/>
    <mergeCell ref="T921:U921"/>
    <mergeCell ref="V921:X921"/>
    <mergeCell ref="Y921:AA921"/>
    <mergeCell ref="AB921:AD921"/>
    <mergeCell ref="AE923:AG923"/>
    <mergeCell ref="B924:C924"/>
    <mergeCell ref="D924:F924"/>
    <mergeCell ref="G924:I924"/>
    <mergeCell ref="J924:L924"/>
    <mergeCell ref="M924:O924"/>
    <mergeCell ref="T924:U924"/>
    <mergeCell ref="V924:X924"/>
    <mergeCell ref="Y924:AA924"/>
    <mergeCell ref="AB924:AD924"/>
    <mergeCell ref="AE924:AG924"/>
    <mergeCell ref="B923:C923"/>
    <mergeCell ref="D923:F923"/>
    <mergeCell ref="G923:I923"/>
    <mergeCell ref="J923:L923"/>
    <mergeCell ref="M923:O923"/>
    <mergeCell ref="T923:U923"/>
    <mergeCell ref="V923:X923"/>
    <mergeCell ref="Y923:AA923"/>
    <mergeCell ref="AB923:AD923"/>
    <mergeCell ref="AE925:AG925"/>
    <mergeCell ref="B926:C926"/>
    <mergeCell ref="D926:F926"/>
    <mergeCell ref="G926:I926"/>
    <mergeCell ref="J926:L926"/>
    <mergeCell ref="M926:O926"/>
    <mergeCell ref="T926:U926"/>
    <mergeCell ref="V926:X926"/>
    <mergeCell ref="Y926:AA926"/>
    <mergeCell ref="AB926:AD926"/>
    <mergeCell ref="AE926:AG926"/>
    <mergeCell ref="B925:C925"/>
    <mergeCell ref="D925:F925"/>
    <mergeCell ref="G925:I925"/>
    <mergeCell ref="J925:L925"/>
    <mergeCell ref="M925:O925"/>
    <mergeCell ref="T925:U925"/>
    <mergeCell ref="V925:X925"/>
    <mergeCell ref="Y925:AA925"/>
    <mergeCell ref="AB925:AD925"/>
    <mergeCell ref="AE927:AG927"/>
    <mergeCell ref="B928:C928"/>
    <mergeCell ref="D928:F928"/>
    <mergeCell ref="G928:I928"/>
    <mergeCell ref="J928:L928"/>
    <mergeCell ref="M928:O928"/>
    <mergeCell ref="T928:U928"/>
    <mergeCell ref="V928:X928"/>
    <mergeCell ref="Y928:AA928"/>
    <mergeCell ref="AB928:AD928"/>
    <mergeCell ref="AE928:AG928"/>
    <mergeCell ref="B927:C927"/>
    <mergeCell ref="D927:F927"/>
    <mergeCell ref="G927:I927"/>
    <mergeCell ref="J927:L927"/>
    <mergeCell ref="M927:O927"/>
    <mergeCell ref="T927:U927"/>
    <mergeCell ref="V927:X927"/>
    <mergeCell ref="Y927:AA927"/>
    <mergeCell ref="AB927:AD927"/>
    <mergeCell ref="B929:P929"/>
    <mergeCell ref="Q929:Q957"/>
    <mergeCell ref="R929:R957"/>
    <mergeCell ref="T929:AH929"/>
    <mergeCell ref="A930:A931"/>
    <mergeCell ref="B930:P931"/>
    <mergeCell ref="S930:S931"/>
    <mergeCell ref="T930:AH931"/>
    <mergeCell ref="B932:C932"/>
    <mergeCell ref="D932:P932"/>
    <mergeCell ref="T932:U932"/>
    <mergeCell ref="V932:AH932"/>
    <mergeCell ref="B933:C933"/>
    <mergeCell ref="D933:P933"/>
    <mergeCell ref="T933:U933"/>
    <mergeCell ref="V933:AH933"/>
    <mergeCell ref="B934:C934"/>
    <mergeCell ref="D934:P934"/>
    <mergeCell ref="T934:U934"/>
    <mergeCell ref="V934:AH934"/>
    <mergeCell ref="B935:C935"/>
    <mergeCell ref="D935:P935"/>
    <mergeCell ref="T935:U935"/>
    <mergeCell ref="V935:AH935"/>
    <mergeCell ref="AE938:AG938"/>
    <mergeCell ref="B939:C939"/>
    <mergeCell ref="T939:U939"/>
    <mergeCell ref="B936:C936"/>
    <mergeCell ref="D936:G936"/>
    <mergeCell ref="H936:L936"/>
    <mergeCell ref="M936:P936"/>
    <mergeCell ref="T936:U936"/>
    <mergeCell ref="V936:Y936"/>
    <mergeCell ref="Z936:AD936"/>
    <mergeCell ref="AE936:AH936"/>
    <mergeCell ref="B937:C937"/>
    <mergeCell ref="D937:G937"/>
    <mergeCell ref="H937:L937"/>
    <mergeCell ref="M937:P937"/>
    <mergeCell ref="T937:U937"/>
    <mergeCell ref="V937:Y937"/>
    <mergeCell ref="Z937:AD937"/>
    <mergeCell ref="AE937:AH937"/>
    <mergeCell ref="B940:C940"/>
    <mergeCell ref="T940:U940"/>
    <mergeCell ref="B941:C941"/>
    <mergeCell ref="T941:U941"/>
    <mergeCell ref="B942:C942"/>
    <mergeCell ref="T942:U942"/>
    <mergeCell ref="B943:C943"/>
    <mergeCell ref="T943:U943"/>
    <mergeCell ref="B944:C944"/>
    <mergeCell ref="T944:U944"/>
    <mergeCell ref="D938:F938"/>
    <mergeCell ref="G938:I938"/>
    <mergeCell ref="J938:L938"/>
    <mergeCell ref="M938:O938"/>
    <mergeCell ref="V938:X938"/>
    <mergeCell ref="Y938:AA938"/>
    <mergeCell ref="AB938:AD938"/>
    <mergeCell ref="Y946:AA946"/>
    <mergeCell ref="AB946:AD946"/>
    <mergeCell ref="AE946:AG946"/>
    <mergeCell ref="B947:C947"/>
    <mergeCell ref="D947:F947"/>
    <mergeCell ref="G947:I947"/>
    <mergeCell ref="J947:L947"/>
    <mergeCell ref="M947:O947"/>
    <mergeCell ref="T947:U947"/>
    <mergeCell ref="V947:X947"/>
    <mergeCell ref="Y947:AA947"/>
    <mergeCell ref="AB947:AD947"/>
    <mergeCell ref="AE947:AG947"/>
    <mergeCell ref="B945:C945"/>
    <mergeCell ref="T945:U945"/>
    <mergeCell ref="B946:C946"/>
    <mergeCell ref="D946:F946"/>
    <mergeCell ref="G946:I946"/>
    <mergeCell ref="J946:L946"/>
    <mergeCell ref="M946:O946"/>
    <mergeCell ref="T946:U946"/>
    <mergeCell ref="V946:X946"/>
    <mergeCell ref="AE948:AG948"/>
    <mergeCell ref="B949:C949"/>
    <mergeCell ref="D949:F949"/>
    <mergeCell ref="G949:I949"/>
    <mergeCell ref="J949:L949"/>
    <mergeCell ref="M949:O949"/>
    <mergeCell ref="T949:U949"/>
    <mergeCell ref="V949:X949"/>
    <mergeCell ref="Y949:AA949"/>
    <mergeCell ref="AB949:AD949"/>
    <mergeCell ref="AE949:AG949"/>
    <mergeCell ref="B948:C948"/>
    <mergeCell ref="D948:F948"/>
    <mergeCell ref="G948:I948"/>
    <mergeCell ref="J948:L948"/>
    <mergeCell ref="M948:O948"/>
    <mergeCell ref="T948:U948"/>
    <mergeCell ref="V948:X948"/>
    <mergeCell ref="Y948:AA948"/>
    <mergeCell ref="AB948:AD948"/>
    <mergeCell ref="AE950:AG950"/>
    <mergeCell ref="B951:C951"/>
    <mergeCell ref="D951:F951"/>
    <mergeCell ref="G951:I951"/>
    <mergeCell ref="J951:L951"/>
    <mergeCell ref="M951:O951"/>
    <mergeCell ref="T951:U951"/>
    <mergeCell ref="V951:X951"/>
    <mergeCell ref="Y951:AA951"/>
    <mergeCell ref="AB951:AD951"/>
    <mergeCell ref="AE951:AG951"/>
    <mergeCell ref="B950:C950"/>
    <mergeCell ref="D950:F950"/>
    <mergeCell ref="G950:I950"/>
    <mergeCell ref="J950:L950"/>
    <mergeCell ref="M950:O950"/>
    <mergeCell ref="T950:U950"/>
    <mergeCell ref="V950:X950"/>
    <mergeCell ref="Y950:AA950"/>
    <mergeCell ref="AB950:AD950"/>
    <mergeCell ref="AE952:AG952"/>
    <mergeCell ref="B953:C953"/>
    <mergeCell ref="D953:F953"/>
    <mergeCell ref="G953:I953"/>
    <mergeCell ref="J953:L953"/>
    <mergeCell ref="M953:O953"/>
    <mergeCell ref="T953:U953"/>
    <mergeCell ref="V953:X953"/>
    <mergeCell ref="Y953:AA953"/>
    <mergeCell ref="AB953:AD953"/>
    <mergeCell ref="AE953:AG953"/>
    <mergeCell ref="B952:C952"/>
    <mergeCell ref="D952:F952"/>
    <mergeCell ref="G952:I952"/>
    <mergeCell ref="J952:L952"/>
    <mergeCell ref="M952:O952"/>
    <mergeCell ref="T952:U952"/>
    <mergeCell ref="V952:X952"/>
    <mergeCell ref="Y952:AA952"/>
    <mergeCell ref="AB952:AD952"/>
    <mergeCell ref="AE954:AG954"/>
    <mergeCell ref="B955:C955"/>
    <mergeCell ref="D955:F955"/>
    <mergeCell ref="G955:I955"/>
    <mergeCell ref="J955:L955"/>
    <mergeCell ref="M955:O955"/>
    <mergeCell ref="T955:U955"/>
    <mergeCell ref="V955:X955"/>
    <mergeCell ref="Y955:AA955"/>
    <mergeCell ref="AB955:AD955"/>
    <mergeCell ref="AE955:AG955"/>
    <mergeCell ref="B954:C954"/>
    <mergeCell ref="D954:F954"/>
    <mergeCell ref="G954:I954"/>
    <mergeCell ref="J954:L954"/>
    <mergeCell ref="M954:O954"/>
    <mergeCell ref="T954:U954"/>
    <mergeCell ref="V954:X954"/>
    <mergeCell ref="Y954:AA954"/>
    <mergeCell ref="AB954:AD954"/>
    <mergeCell ref="AE956:AG956"/>
    <mergeCell ref="B957:C957"/>
    <mergeCell ref="D957:F957"/>
    <mergeCell ref="G957:I957"/>
    <mergeCell ref="J957:L957"/>
    <mergeCell ref="M957:O957"/>
    <mergeCell ref="T957:U957"/>
    <mergeCell ref="V957:X957"/>
    <mergeCell ref="Y957:AA957"/>
    <mergeCell ref="AB957:AD957"/>
    <mergeCell ref="AE957:AG957"/>
    <mergeCell ref="B956:C956"/>
    <mergeCell ref="D956:F956"/>
    <mergeCell ref="G956:I956"/>
    <mergeCell ref="J956:L956"/>
    <mergeCell ref="M956:O956"/>
    <mergeCell ref="T956:U956"/>
    <mergeCell ref="V956:X956"/>
    <mergeCell ref="Y956:AA956"/>
    <mergeCell ref="AB956:AD956"/>
    <mergeCell ref="B958:P958"/>
    <mergeCell ref="Q958:Q986"/>
    <mergeCell ref="R958:R986"/>
    <mergeCell ref="T958:AH958"/>
    <mergeCell ref="A959:A960"/>
    <mergeCell ref="B959:P960"/>
    <mergeCell ref="S959:S960"/>
    <mergeCell ref="T959:AH960"/>
    <mergeCell ref="B961:C961"/>
    <mergeCell ref="D961:P961"/>
    <mergeCell ref="T961:U961"/>
    <mergeCell ref="V961:AH961"/>
    <mergeCell ref="B962:C962"/>
    <mergeCell ref="D962:P962"/>
    <mergeCell ref="T962:U962"/>
    <mergeCell ref="V962:AH962"/>
    <mergeCell ref="B963:C963"/>
    <mergeCell ref="D963:P963"/>
    <mergeCell ref="T963:U963"/>
    <mergeCell ref="V963:AH963"/>
    <mergeCell ref="B964:C964"/>
    <mergeCell ref="D964:P964"/>
    <mergeCell ref="T964:U964"/>
    <mergeCell ref="V964:AH964"/>
    <mergeCell ref="AE967:AG967"/>
    <mergeCell ref="B968:C968"/>
    <mergeCell ref="T968:U968"/>
    <mergeCell ref="B965:C965"/>
    <mergeCell ref="D965:G965"/>
    <mergeCell ref="H965:L965"/>
    <mergeCell ref="M965:P965"/>
    <mergeCell ref="T965:U965"/>
    <mergeCell ref="V965:Y965"/>
    <mergeCell ref="Z965:AD965"/>
    <mergeCell ref="AE965:AH965"/>
    <mergeCell ref="B966:C966"/>
    <mergeCell ref="D966:G966"/>
    <mergeCell ref="H966:L966"/>
    <mergeCell ref="M966:P966"/>
    <mergeCell ref="T966:U966"/>
    <mergeCell ref="V966:Y966"/>
    <mergeCell ref="Z966:AD966"/>
    <mergeCell ref="AE966:AH966"/>
    <mergeCell ref="B969:C969"/>
    <mergeCell ref="T969:U969"/>
    <mergeCell ref="B970:C970"/>
    <mergeCell ref="T970:U970"/>
    <mergeCell ref="B971:C971"/>
    <mergeCell ref="T971:U971"/>
    <mergeCell ref="B972:C972"/>
    <mergeCell ref="T972:U972"/>
    <mergeCell ref="B973:C973"/>
    <mergeCell ref="T973:U973"/>
    <mergeCell ref="D967:F967"/>
    <mergeCell ref="G967:I967"/>
    <mergeCell ref="J967:L967"/>
    <mergeCell ref="M967:O967"/>
    <mergeCell ref="V967:X967"/>
    <mergeCell ref="Y967:AA967"/>
    <mergeCell ref="AB967:AD967"/>
    <mergeCell ref="Y975:AA975"/>
    <mergeCell ref="AB975:AD975"/>
    <mergeCell ref="AE975:AG975"/>
    <mergeCell ref="B976:C976"/>
    <mergeCell ref="D976:F976"/>
    <mergeCell ref="G976:I976"/>
    <mergeCell ref="J976:L976"/>
    <mergeCell ref="M976:O976"/>
    <mergeCell ref="T976:U976"/>
    <mergeCell ref="V976:X976"/>
    <mergeCell ref="Y976:AA976"/>
    <mergeCell ref="AB976:AD976"/>
    <mergeCell ref="AE976:AG976"/>
    <mergeCell ref="B974:C974"/>
    <mergeCell ref="T974:U974"/>
    <mergeCell ref="B975:C975"/>
    <mergeCell ref="D975:F975"/>
    <mergeCell ref="G975:I975"/>
    <mergeCell ref="J975:L975"/>
    <mergeCell ref="M975:O975"/>
    <mergeCell ref="T975:U975"/>
    <mergeCell ref="V975:X975"/>
    <mergeCell ref="AE977:AG977"/>
    <mergeCell ref="B978:C978"/>
    <mergeCell ref="D978:F978"/>
    <mergeCell ref="G978:I978"/>
    <mergeCell ref="J978:L978"/>
    <mergeCell ref="M978:O978"/>
    <mergeCell ref="T978:U978"/>
    <mergeCell ref="V978:X978"/>
    <mergeCell ref="Y978:AA978"/>
    <mergeCell ref="AB978:AD978"/>
    <mergeCell ref="AE978:AG978"/>
    <mergeCell ref="B977:C977"/>
    <mergeCell ref="D977:F977"/>
    <mergeCell ref="G977:I977"/>
    <mergeCell ref="J977:L977"/>
    <mergeCell ref="M977:O977"/>
    <mergeCell ref="T977:U977"/>
    <mergeCell ref="V977:X977"/>
    <mergeCell ref="Y977:AA977"/>
    <mergeCell ref="AB977:AD977"/>
    <mergeCell ref="AE979:AG979"/>
    <mergeCell ref="B980:C980"/>
    <mergeCell ref="D980:F980"/>
    <mergeCell ref="G980:I980"/>
    <mergeCell ref="J980:L980"/>
    <mergeCell ref="M980:O980"/>
    <mergeCell ref="T980:U980"/>
    <mergeCell ref="V980:X980"/>
    <mergeCell ref="Y980:AA980"/>
    <mergeCell ref="AB980:AD980"/>
    <mergeCell ref="AE980:AG980"/>
    <mergeCell ref="B979:C979"/>
    <mergeCell ref="D979:F979"/>
    <mergeCell ref="G979:I979"/>
    <mergeCell ref="J979:L979"/>
    <mergeCell ref="M979:O979"/>
    <mergeCell ref="T979:U979"/>
    <mergeCell ref="V979:X979"/>
    <mergeCell ref="Y979:AA979"/>
    <mergeCell ref="AB979:AD979"/>
    <mergeCell ref="AE981:AG981"/>
    <mergeCell ref="B982:C982"/>
    <mergeCell ref="D982:F982"/>
    <mergeCell ref="G982:I982"/>
    <mergeCell ref="J982:L982"/>
    <mergeCell ref="M982:O982"/>
    <mergeCell ref="T982:U982"/>
    <mergeCell ref="V982:X982"/>
    <mergeCell ref="Y982:AA982"/>
    <mergeCell ref="AB982:AD982"/>
    <mergeCell ref="AE982:AG982"/>
    <mergeCell ref="B981:C981"/>
    <mergeCell ref="D981:F981"/>
    <mergeCell ref="G981:I981"/>
    <mergeCell ref="J981:L981"/>
    <mergeCell ref="M981:O981"/>
    <mergeCell ref="T981:U981"/>
    <mergeCell ref="V981:X981"/>
    <mergeCell ref="Y981:AA981"/>
    <mergeCell ref="AB981:AD981"/>
    <mergeCell ref="AE983:AG983"/>
    <mergeCell ref="B984:C984"/>
    <mergeCell ref="D984:F984"/>
    <mergeCell ref="G984:I984"/>
    <mergeCell ref="J984:L984"/>
    <mergeCell ref="M984:O984"/>
    <mergeCell ref="T984:U984"/>
    <mergeCell ref="V984:X984"/>
    <mergeCell ref="Y984:AA984"/>
    <mergeCell ref="AB984:AD984"/>
    <mergeCell ref="AE984:AG984"/>
    <mergeCell ref="B983:C983"/>
    <mergeCell ref="D983:F983"/>
    <mergeCell ref="G983:I983"/>
    <mergeCell ref="J983:L983"/>
    <mergeCell ref="M983:O983"/>
    <mergeCell ref="T983:U983"/>
    <mergeCell ref="V983:X983"/>
    <mergeCell ref="Y983:AA983"/>
    <mergeCell ref="AB983:AD983"/>
    <mergeCell ref="AE985:AG985"/>
    <mergeCell ref="B986:C986"/>
    <mergeCell ref="D986:F986"/>
    <mergeCell ref="G986:I986"/>
    <mergeCell ref="J986:L986"/>
    <mergeCell ref="M986:O986"/>
    <mergeCell ref="T986:U986"/>
    <mergeCell ref="V986:X986"/>
    <mergeCell ref="Y986:AA986"/>
    <mergeCell ref="AB986:AD986"/>
    <mergeCell ref="AE986:AG986"/>
    <mergeCell ref="B985:C985"/>
    <mergeCell ref="D985:F985"/>
    <mergeCell ref="G985:I985"/>
    <mergeCell ref="J985:L985"/>
    <mergeCell ref="M985:O985"/>
    <mergeCell ref="T985:U985"/>
    <mergeCell ref="V985:X985"/>
    <mergeCell ref="Y985:AA985"/>
    <mergeCell ref="AB985:AD985"/>
    <mergeCell ref="B987:P987"/>
    <mergeCell ref="Q987:Q1015"/>
    <mergeCell ref="R987:R1015"/>
    <mergeCell ref="T987:AH987"/>
    <mergeCell ref="A988:A989"/>
    <mergeCell ref="B988:P989"/>
    <mergeCell ref="S988:S989"/>
    <mergeCell ref="T988:AH989"/>
    <mergeCell ref="B990:C990"/>
    <mergeCell ref="D990:P990"/>
    <mergeCell ref="T990:U990"/>
    <mergeCell ref="V990:AH990"/>
    <mergeCell ref="B991:C991"/>
    <mergeCell ref="D991:P991"/>
    <mergeCell ref="T991:U991"/>
    <mergeCell ref="V991:AH991"/>
    <mergeCell ref="B992:C992"/>
    <mergeCell ref="D992:P992"/>
    <mergeCell ref="T992:U992"/>
    <mergeCell ref="V992:AH992"/>
    <mergeCell ref="B993:C993"/>
    <mergeCell ref="D993:P993"/>
    <mergeCell ref="T993:U993"/>
    <mergeCell ref="V993:AH993"/>
    <mergeCell ref="AE996:AG996"/>
    <mergeCell ref="B997:C997"/>
    <mergeCell ref="T997:U997"/>
    <mergeCell ref="B994:C994"/>
    <mergeCell ref="D994:G994"/>
    <mergeCell ref="H994:L994"/>
    <mergeCell ref="M994:P994"/>
    <mergeCell ref="T994:U994"/>
    <mergeCell ref="V994:Y994"/>
    <mergeCell ref="Z994:AD994"/>
    <mergeCell ref="AE994:AH994"/>
    <mergeCell ref="B995:C995"/>
    <mergeCell ref="D995:G995"/>
    <mergeCell ref="H995:L995"/>
    <mergeCell ref="M995:P995"/>
    <mergeCell ref="T995:U995"/>
    <mergeCell ref="V995:Y995"/>
    <mergeCell ref="Z995:AD995"/>
    <mergeCell ref="AE995:AH995"/>
    <mergeCell ref="B998:C998"/>
    <mergeCell ref="T998:U998"/>
    <mergeCell ref="B999:C999"/>
    <mergeCell ref="T999:U999"/>
    <mergeCell ref="B1000:C1000"/>
    <mergeCell ref="T1000:U1000"/>
    <mergeCell ref="B1001:C1001"/>
    <mergeCell ref="T1001:U1001"/>
    <mergeCell ref="B1002:C1002"/>
    <mergeCell ref="T1002:U1002"/>
    <mergeCell ref="D996:F996"/>
    <mergeCell ref="G996:I996"/>
    <mergeCell ref="J996:L996"/>
    <mergeCell ref="M996:O996"/>
    <mergeCell ref="V996:X996"/>
    <mergeCell ref="Y996:AA996"/>
    <mergeCell ref="AB996:AD996"/>
    <mergeCell ref="Y1004:AA1004"/>
    <mergeCell ref="AB1004:AD1004"/>
    <mergeCell ref="AE1004:AG1004"/>
    <mergeCell ref="B1005:C1005"/>
    <mergeCell ref="D1005:F1005"/>
    <mergeCell ref="G1005:I1005"/>
    <mergeCell ref="J1005:L1005"/>
    <mergeCell ref="M1005:O1005"/>
    <mergeCell ref="T1005:U1005"/>
    <mergeCell ref="V1005:X1005"/>
    <mergeCell ref="Y1005:AA1005"/>
    <mergeCell ref="AB1005:AD1005"/>
    <mergeCell ref="AE1005:AG1005"/>
    <mergeCell ref="B1003:C1003"/>
    <mergeCell ref="T1003:U1003"/>
    <mergeCell ref="B1004:C1004"/>
    <mergeCell ref="D1004:F1004"/>
    <mergeCell ref="G1004:I1004"/>
    <mergeCell ref="J1004:L1004"/>
    <mergeCell ref="M1004:O1004"/>
    <mergeCell ref="T1004:U1004"/>
    <mergeCell ref="V1004:X1004"/>
    <mergeCell ref="AE1006:AG1006"/>
    <mergeCell ref="B1007:C1007"/>
    <mergeCell ref="D1007:F1007"/>
    <mergeCell ref="G1007:I1007"/>
    <mergeCell ref="J1007:L1007"/>
    <mergeCell ref="M1007:O1007"/>
    <mergeCell ref="T1007:U1007"/>
    <mergeCell ref="V1007:X1007"/>
    <mergeCell ref="Y1007:AA1007"/>
    <mergeCell ref="AB1007:AD1007"/>
    <mergeCell ref="AE1007:AG1007"/>
    <mergeCell ref="B1006:C1006"/>
    <mergeCell ref="D1006:F1006"/>
    <mergeCell ref="G1006:I1006"/>
    <mergeCell ref="J1006:L1006"/>
    <mergeCell ref="M1006:O1006"/>
    <mergeCell ref="T1006:U1006"/>
    <mergeCell ref="V1006:X1006"/>
    <mergeCell ref="Y1006:AA1006"/>
    <mergeCell ref="AB1006:AD1006"/>
    <mergeCell ref="AE1008:AG1008"/>
    <mergeCell ref="B1009:C1009"/>
    <mergeCell ref="D1009:F1009"/>
    <mergeCell ref="G1009:I1009"/>
    <mergeCell ref="J1009:L1009"/>
    <mergeCell ref="M1009:O1009"/>
    <mergeCell ref="T1009:U1009"/>
    <mergeCell ref="V1009:X1009"/>
    <mergeCell ref="Y1009:AA1009"/>
    <mergeCell ref="AB1009:AD1009"/>
    <mergeCell ref="AE1009:AG1009"/>
    <mergeCell ref="B1008:C1008"/>
    <mergeCell ref="D1008:F1008"/>
    <mergeCell ref="G1008:I1008"/>
    <mergeCell ref="J1008:L1008"/>
    <mergeCell ref="M1008:O1008"/>
    <mergeCell ref="T1008:U1008"/>
    <mergeCell ref="V1008:X1008"/>
    <mergeCell ref="Y1008:AA1008"/>
    <mergeCell ref="AB1008:AD1008"/>
    <mergeCell ref="AE1010:AG1010"/>
    <mergeCell ref="B1011:C1011"/>
    <mergeCell ref="D1011:F1011"/>
    <mergeCell ref="G1011:I1011"/>
    <mergeCell ref="J1011:L1011"/>
    <mergeCell ref="M1011:O1011"/>
    <mergeCell ref="T1011:U1011"/>
    <mergeCell ref="V1011:X1011"/>
    <mergeCell ref="Y1011:AA1011"/>
    <mergeCell ref="AB1011:AD1011"/>
    <mergeCell ref="AE1011:AG1011"/>
    <mergeCell ref="B1010:C1010"/>
    <mergeCell ref="D1010:F1010"/>
    <mergeCell ref="G1010:I1010"/>
    <mergeCell ref="J1010:L1010"/>
    <mergeCell ref="M1010:O1010"/>
    <mergeCell ref="T1010:U1010"/>
    <mergeCell ref="V1010:X1010"/>
    <mergeCell ref="Y1010:AA1010"/>
    <mergeCell ref="AB1010:AD1010"/>
    <mergeCell ref="AE1012:AG1012"/>
    <mergeCell ref="B1013:C1013"/>
    <mergeCell ref="D1013:F1013"/>
    <mergeCell ref="G1013:I1013"/>
    <mergeCell ref="J1013:L1013"/>
    <mergeCell ref="M1013:O1013"/>
    <mergeCell ref="T1013:U1013"/>
    <mergeCell ref="V1013:X1013"/>
    <mergeCell ref="Y1013:AA1013"/>
    <mergeCell ref="AB1013:AD1013"/>
    <mergeCell ref="AE1013:AG1013"/>
    <mergeCell ref="B1012:C1012"/>
    <mergeCell ref="D1012:F1012"/>
    <mergeCell ref="G1012:I1012"/>
    <mergeCell ref="J1012:L1012"/>
    <mergeCell ref="M1012:O1012"/>
    <mergeCell ref="T1012:U1012"/>
    <mergeCell ref="V1012:X1012"/>
    <mergeCell ref="Y1012:AA1012"/>
    <mergeCell ref="AB1012:AD1012"/>
    <mergeCell ref="AE1014:AG1014"/>
    <mergeCell ref="B1015:C1015"/>
    <mergeCell ref="D1015:F1015"/>
    <mergeCell ref="G1015:I1015"/>
    <mergeCell ref="J1015:L1015"/>
    <mergeCell ref="M1015:O1015"/>
    <mergeCell ref="T1015:U1015"/>
    <mergeCell ref="V1015:X1015"/>
    <mergeCell ref="Y1015:AA1015"/>
    <mergeCell ref="AB1015:AD1015"/>
    <mergeCell ref="AE1015:AG1015"/>
    <mergeCell ref="B1014:C1014"/>
    <mergeCell ref="D1014:F1014"/>
    <mergeCell ref="G1014:I1014"/>
    <mergeCell ref="J1014:L1014"/>
    <mergeCell ref="M1014:O1014"/>
    <mergeCell ref="T1014:U1014"/>
    <mergeCell ref="V1014:X1014"/>
    <mergeCell ref="Y1014:AA1014"/>
    <mergeCell ref="AB1014:AD1014"/>
    <mergeCell ref="B1016:P1016"/>
    <mergeCell ref="Q1016:Q1044"/>
    <mergeCell ref="R1016:R1044"/>
    <mergeCell ref="T1016:AH1016"/>
    <mergeCell ref="A1017:A1018"/>
    <mergeCell ref="B1017:P1018"/>
    <mergeCell ref="S1017:S1018"/>
    <mergeCell ref="T1017:AH1018"/>
    <mergeCell ref="B1019:C1019"/>
    <mergeCell ref="D1019:P1019"/>
    <mergeCell ref="T1019:U1019"/>
    <mergeCell ref="V1019:AH1019"/>
    <mergeCell ref="B1020:C1020"/>
    <mergeCell ref="D1020:P1020"/>
    <mergeCell ref="T1020:U1020"/>
    <mergeCell ref="V1020:AH1020"/>
    <mergeCell ref="B1021:C1021"/>
    <mergeCell ref="D1021:P1021"/>
    <mergeCell ref="T1021:U1021"/>
    <mergeCell ref="V1021:AH1021"/>
    <mergeCell ref="B1022:C1022"/>
    <mergeCell ref="D1022:P1022"/>
    <mergeCell ref="T1022:U1022"/>
    <mergeCell ref="V1022:AH1022"/>
    <mergeCell ref="AE1025:AG1025"/>
    <mergeCell ref="B1026:C1026"/>
    <mergeCell ref="T1026:U1026"/>
    <mergeCell ref="B1023:C1023"/>
    <mergeCell ref="D1023:G1023"/>
    <mergeCell ref="H1023:L1023"/>
    <mergeCell ref="M1023:P1023"/>
    <mergeCell ref="T1023:U1023"/>
    <mergeCell ref="V1023:Y1023"/>
    <mergeCell ref="Z1023:AD1023"/>
    <mergeCell ref="AE1023:AH1023"/>
    <mergeCell ref="B1024:C1024"/>
    <mergeCell ref="D1024:G1024"/>
    <mergeCell ref="H1024:L1024"/>
    <mergeCell ref="M1024:P1024"/>
    <mergeCell ref="T1024:U1024"/>
    <mergeCell ref="V1024:Y1024"/>
    <mergeCell ref="Z1024:AD1024"/>
    <mergeCell ref="AE1024:AH1024"/>
    <mergeCell ref="B1027:C1027"/>
    <mergeCell ref="T1027:U1027"/>
    <mergeCell ref="B1028:C1028"/>
    <mergeCell ref="T1028:U1028"/>
    <mergeCell ref="B1029:C1029"/>
    <mergeCell ref="T1029:U1029"/>
    <mergeCell ref="B1030:C1030"/>
    <mergeCell ref="T1030:U1030"/>
    <mergeCell ref="B1031:C1031"/>
    <mergeCell ref="T1031:U1031"/>
    <mergeCell ref="D1025:F1025"/>
    <mergeCell ref="G1025:I1025"/>
    <mergeCell ref="J1025:L1025"/>
    <mergeCell ref="M1025:O1025"/>
    <mergeCell ref="V1025:X1025"/>
    <mergeCell ref="Y1025:AA1025"/>
    <mergeCell ref="AB1025:AD1025"/>
    <mergeCell ref="Y1033:AA1033"/>
    <mergeCell ref="AB1033:AD1033"/>
    <mergeCell ref="AE1033:AG1033"/>
    <mergeCell ref="B1034:C1034"/>
    <mergeCell ref="D1034:F1034"/>
    <mergeCell ref="G1034:I1034"/>
    <mergeCell ref="J1034:L1034"/>
    <mergeCell ref="M1034:O1034"/>
    <mergeCell ref="T1034:U1034"/>
    <mergeCell ref="V1034:X1034"/>
    <mergeCell ref="Y1034:AA1034"/>
    <mergeCell ref="AB1034:AD1034"/>
    <mergeCell ref="AE1034:AG1034"/>
    <mergeCell ref="B1032:C1032"/>
    <mergeCell ref="T1032:U1032"/>
    <mergeCell ref="B1033:C1033"/>
    <mergeCell ref="D1033:F1033"/>
    <mergeCell ref="G1033:I1033"/>
    <mergeCell ref="J1033:L1033"/>
    <mergeCell ref="M1033:O1033"/>
    <mergeCell ref="T1033:U1033"/>
    <mergeCell ref="V1033:X1033"/>
    <mergeCell ref="AE1035:AG1035"/>
    <mergeCell ref="B1036:C1036"/>
    <mergeCell ref="D1036:F1036"/>
    <mergeCell ref="G1036:I1036"/>
    <mergeCell ref="J1036:L1036"/>
    <mergeCell ref="M1036:O1036"/>
    <mergeCell ref="T1036:U1036"/>
    <mergeCell ref="V1036:X1036"/>
    <mergeCell ref="Y1036:AA1036"/>
    <mergeCell ref="AB1036:AD1036"/>
    <mergeCell ref="AE1036:AG1036"/>
    <mergeCell ref="B1035:C1035"/>
    <mergeCell ref="D1035:F1035"/>
    <mergeCell ref="G1035:I1035"/>
    <mergeCell ref="J1035:L1035"/>
    <mergeCell ref="M1035:O1035"/>
    <mergeCell ref="T1035:U1035"/>
    <mergeCell ref="V1035:X1035"/>
    <mergeCell ref="Y1035:AA1035"/>
    <mergeCell ref="AB1035:AD1035"/>
    <mergeCell ref="AE1037:AG1037"/>
    <mergeCell ref="B1038:C1038"/>
    <mergeCell ref="D1038:F1038"/>
    <mergeCell ref="G1038:I1038"/>
    <mergeCell ref="J1038:L1038"/>
    <mergeCell ref="M1038:O1038"/>
    <mergeCell ref="T1038:U1038"/>
    <mergeCell ref="V1038:X1038"/>
    <mergeCell ref="Y1038:AA1038"/>
    <mergeCell ref="AB1038:AD1038"/>
    <mergeCell ref="AE1038:AG1038"/>
    <mergeCell ref="B1037:C1037"/>
    <mergeCell ref="D1037:F1037"/>
    <mergeCell ref="G1037:I1037"/>
    <mergeCell ref="J1037:L1037"/>
    <mergeCell ref="M1037:O1037"/>
    <mergeCell ref="T1037:U1037"/>
    <mergeCell ref="V1037:X1037"/>
    <mergeCell ref="Y1037:AA1037"/>
    <mergeCell ref="AB1037:AD1037"/>
    <mergeCell ref="AE1039:AG1039"/>
    <mergeCell ref="B1040:C1040"/>
    <mergeCell ref="D1040:F1040"/>
    <mergeCell ref="G1040:I1040"/>
    <mergeCell ref="J1040:L1040"/>
    <mergeCell ref="M1040:O1040"/>
    <mergeCell ref="T1040:U1040"/>
    <mergeCell ref="V1040:X1040"/>
    <mergeCell ref="Y1040:AA1040"/>
    <mergeCell ref="AB1040:AD1040"/>
    <mergeCell ref="AE1040:AG1040"/>
    <mergeCell ref="B1039:C1039"/>
    <mergeCell ref="D1039:F1039"/>
    <mergeCell ref="G1039:I1039"/>
    <mergeCell ref="J1039:L1039"/>
    <mergeCell ref="M1039:O1039"/>
    <mergeCell ref="T1039:U1039"/>
    <mergeCell ref="V1039:X1039"/>
    <mergeCell ref="Y1039:AA1039"/>
    <mergeCell ref="AB1039:AD1039"/>
    <mergeCell ref="AE1041:AG1041"/>
    <mergeCell ref="B1042:C1042"/>
    <mergeCell ref="D1042:F1042"/>
    <mergeCell ref="G1042:I1042"/>
    <mergeCell ref="J1042:L1042"/>
    <mergeCell ref="M1042:O1042"/>
    <mergeCell ref="T1042:U1042"/>
    <mergeCell ref="V1042:X1042"/>
    <mergeCell ref="Y1042:AA1042"/>
    <mergeCell ref="AB1042:AD1042"/>
    <mergeCell ref="AE1042:AG1042"/>
    <mergeCell ref="B1041:C1041"/>
    <mergeCell ref="D1041:F1041"/>
    <mergeCell ref="G1041:I1041"/>
    <mergeCell ref="J1041:L1041"/>
    <mergeCell ref="M1041:O1041"/>
    <mergeCell ref="T1041:U1041"/>
    <mergeCell ref="V1041:X1041"/>
    <mergeCell ref="Y1041:AA1041"/>
    <mergeCell ref="AB1041:AD1041"/>
    <mergeCell ref="AE1043:AG1043"/>
    <mergeCell ref="B1044:C1044"/>
    <mergeCell ref="D1044:F1044"/>
    <mergeCell ref="G1044:I1044"/>
    <mergeCell ref="J1044:L1044"/>
    <mergeCell ref="M1044:O1044"/>
    <mergeCell ref="T1044:U1044"/>
    <mergeCell ref="V1044:X1044"/>
    <mergeCell ref="Y1044:AA1044"/>
    <mergeCell ref="AB1044:AD1044"/>
    <mergeCell ref="AE1044:AG1044"/>
    <mergeCell ref="B1043:C1043"/>
    <mergeCell ref="D1043:F1043"/>
    <mergeCell ref="G1043:I1043"/>
    <mergeCell ref="J1043:L1043"/>
    <mergeCell ref="M1043:O1043"/>
    <mergeCell ref="T1043:U1043"/>
    <mergeCell ref="V1043:X1043"/>
    <mergeCell ref="Y1043:AA1043"/>
    <mergeCell ref="AB1043:AD1043"/>
    <mergeCell ref="B1045:P1045"/>
    <mergeCell ref="Q1045:Q1073"/>
    <mergeCell ref="R1045:R1073"/>
    <mergeCell ref="T1045:AH1045"/>
    <mergeCell ref="A1046:A1047"/>
    <mergeCell ref="B1046:P1047"/>
    <mergeCell ref="S1046:S1047"/>
    <mergeCell ref="T1046:AH1047"/>
    <mergeCell ref="B1048:C1048"/>
    <mergeCell ref="D1048:P1048"/>
    <mergeCell ref="T1048:U1048"/>
    <mergeCell ref="V1048:AH1048"/>
    <mergeCell ref="B1049:C1049"/>
    <mergeCell ref="D1049:P1049"/>
    <mergeCell ref="T1049:U1049"/>
    <mergeCell ref="V1049:AH1049"/>
    <mergeCell ref="B1050:C1050"/>
    <mergeCell ref="D1050:P1050"/>
    <mergeCell ref="T1050:U1050"/>
    <mergeCell ref="V1050:AH1050"/>
    <mergeCell ref="B1051:C1051"/>
    <mergeCell ref="D1051:P1051"/>
    <mergeCell ref="T1051:U1051"/>
    <mergeCell ref="V1051:AH1051"/>
    <mergeCell ref="AE1054:AG1054"/>
    <mergeCell ref="B1055:C1055"/>
    <mergeCell ref="T1055:U1055"/>
    <mergeCell ref="B1052:C1052"/>
    <mergeCell ref="D1052:G1052"/>
    <mergeCell ref="H1052:L1052"/>
    <mergeCell ref="M1052:P1052"/>
    <mergeCell ref="T1052:U1052"/>
    <mergeCell ref="V1052:Y1052"/>
    <mergeCell ref="Z1052:AD1052"/>
    <mergeCell ref="AE1052:AH1052"/>
    <mergeCell ref="B1053:C1053"/>
    <mergeCell ref="D1053:G1053"/>
    <mergeCell ref="H1053:L1053"/>
    <mergeCell ref="M1053:P1053"/>
    <mergeCell ref="T1053:U1053"/>
    <mergeCell ref="V1053:Y1053"/>
    <mergeCell ref="Z1053:AD1053"/>
    <mergeCell ref="AE1053:AH1053"/>
    <mergeCell ref="B1056:C1056"/>
    <mergeCell ref="T1056:U1056"/>
    <mergeCell ref="B1057:C1057"/>
    <mergeCell ref="T1057:U1057"/>
    <mergeCell ref="B1058:C1058"/>
    <mergeCell ref="T1058:U1058"/>
    <mergeCell ref="B1059:C1059"/>
    <mergeCell ref="T1059:U1059"/>
    <mergeCell ref="B1060:C1060"/>
    <mergeCell ref="T1060:U1060"/>
    <mergeCell ref="D1054:F1054"/>
    <mergeCell ref="G1054:I1054"/>
    <mergeCell ref="J1054:L1054"/>
    <mergeCell ref="M1054:O1054"/>
    <mergeCell ref="V1054:X1054"/>
    <mergeCell ref="Y1054:AA1054"/>
    <mergeCell ref="AB1054:AD1054"/>
    <mergeCell ref="Y1062:AA1062"/>
    <mergeCell ref="AB1062:AD1062"/>
    <mergeCell ref="AE1062:AG1062"/>
    <mergeCell ref="B1063:C1063"/>
    <mergeCell ref="D1063:F1063"/>
    <mergeCell ref="G1063:I1063"/>
    <mergeCell ref="J1063:L1063"/>
    <mergeCell ref="M1063:O1063"/>
    <mergeCell ref="T1063:U1063"/>
    <mergeCell ref="V1063:X1063"/>
    <mergeCell ref="Y1063:AA1063"/>
    <mergeCell ref="AB1063:AD1063"/>
    <mergeCell ref="AE1063:AG1063"/>
    <mergeCell ref="B1061:C1061"/>
    <mergeCell ref="T1061:U1061"/>
    <mergeCell ref="B1062:C1062"/>
    <mergeCell ref="D1062:F1062"/>
    <mergeCell ref="G1062:I1062"/>
    <mergeCell ref="J1062:L1062"/>
    <mergeCell ref="M1062:O1062"/>
    <mergeCell ref="T1062:U1062"/>
    <mergeCell ref="V1062:X1062"/>
    <mergeCell ref="AE1064:AG1064"/>
    <mergeCell ref="B1065:C1065"/>
    <mergeCell ref="D1065:F1065"/>
    <mergeCell ref="G1065:I1065"/>
    <mergeCell ref="J1065:L1065"/>
    <mergeCell ref="M1065:O1065"/>
    <mergeCell ref="T1065:U1065"/>
    <mergeCell ref="V1065:X1065"/>
    <mergeCell ref="Y1065:AA1065"/>
    <mergeCell ref="AB1065:AD1065"/>
    <mergeCell ref="AE1065:AG1065"/>
    <mergeCell ref="B1064:C1064"/>
    <mergeCell ref="D1064:F1064"/>
    <mergeCell ref="G1064:I1064"/>
    <mergeCell ref="J1064:L1064"/>
    <mergeCell ref="M1064:O1064"/>
    <mergeCell ref="T1064:U1064"/>
    <mergeCell ref="V1064:X1064"/>
    <mergeCell ref="Y1064:AA1064"/>
    <mergeCell ref="AB1064:AD1064"/>
    <mergeCell ref="AE1066:AG1066"/>
    <mergeCell ref="B1067:C1067"/>
    <mergeCell ref="D1067:F1067"/>
    <mergeCell ref="G1067:I1067"/>
    <mergeCell ref="J1067:L1067"/>
    <mergeCell ref="M1067:O1067"/>
    <mergeCell ref="T1067:U1067"/>
    <mergeCell ref="V1067:X1067"/>
    <mergeCell ref="Y1067:AA1067"/>
    <mergeCell ref="AB1067:AD1067"/>
    <mergeCell ref="AE1067:AG1067"/>
    <mergeCell ref="B1066:C1066"/>
    <mergeCell ref="D1066:F1066"/>
    <mergeCell ref="G1066:I1066"/>
    <mergeCell ref="J1066:L1066"/>
    <mergeCell ref="M1066:O1066"/>
    <mergeCell ref="T1066:U1066"/>
    <mergeCell ref="V1066:X1066"/>
    <mergeCell ref="Y1066:AA1066"/>
    <mergeCell ref="AB1066:AD1066"/>
    <mergeCell ref="AE1068:AG1068"/>
    <mergeCell ref="B1069:C1069"/>
    <mergeCell ref="D1069:F1069"/>
    <mergeCell ref="G1069:I1069"/>
    <mergeCell ref="J1069:L1069"/>
    <mergeCell ref="M1069:O1069"/>
    <mergeCell ref="T1069:U1069"/>
    <mergeCell ref="V1069:X1069"/>
    <mergeCell ref="Y1069:AA1069"/>
    <mergeCell ref="AB1069:AD1069"/>
    <mergeCell ref="AE1069:AG1069"/>
    <mergeCell ref="B1068:C1068"/>
    <mergeCell ref="D1068:F1068"/>
    <mergeCell ref="G1068:I1068"/>
    <mergeCell ref="J1068:L1068"/>
    <mergeCell ref="M1068:O1068"/>
    <mergeCell ref="T1068:U1068"/>
    <mergeCell ref="V1068:X1068"/>
    <mergeCell ref="Y1068:AA1068"/>
    <mergeCell ref="AB1068:AD1068"/>
    <mergeCell ref="AE1070:AG1070"/>
    <mergeCell ref="B1071:C1071"/>
    <mergeCell ref="D1071:F1071"/>
    <mergeCell ref="G1071:I1071"/>
    <mergeCell ref="J1071:L1071"/>
    <mergeCell ref="M1071:O1071"/>
    <mergeCell ref="T1071:U1071"/>
    <mergeCell ref="V1071:X1071"/>
    <mergeCell ref="Y1071:AA1071"/>
    <mergeCell ref="AB1071:AD1071"/>
    <mergeCell ref="AE1071:AG1071"/>
    <mergeCell ref="B1070:C1070"/>
    <mergeCell ref="D1070:F1070"/>
    <mergeCell ref="G1070:I1070"/>
    <mergeCell ref="J1070:L1070"/>
    <mergeCell ref="M1070:O1070"/>
    <mergeCell ref="T1070:U1070"/>
    <mergeCell ref="V1070:X1070"/>
    <mergeCell ref="Y1070:AA1070"/>
    <mergeCell ref="AB1070:AD1070"/>
    <mergeCell ref="AE1072:AG1072"/>
    <mergeCell ref="B1073:C1073"/>
    <mergeCell ref="D1073:F1073"/>
    <mergeCell ref="G1073:I1073"/>
    <mergeCell ref="J1073:L1073"/>
    <mergeCell ref="M1073:O1073"/>
    <mergeCell ref="T1073:U1073"/>
    <mergeCell ref="V1073:X1073"/>
    <mergeCell ref="Y1073:AA1073"/>
    <mergeCell ref="AB1073:AD1073"/>
    <mergeCell ref="AE1073:AG1073"/>
    <mergeCell ref="B1072:C1072"/>
    <mergeCell ref="D1072:F1072"/>
    <mergeCell ref="G1072:I1072"/>
    <mergeCell ref="J1072:L1072"/>
    <mergeCell ref="M1072:O1072"/>
    <mergeCell ref="T1072:U1072"/>
    <mergeCell ref="V1072:X1072"/>
    <mergeCell ref="Y1072:AA1072"/>
    <mergeCell ref="AB1072:AD1072"/>
    <mergeCell ref="B1074:P1074"/>
    <mergeCell ref="Q1074:Q1102"/>
    <mergeCell ref="R1074:R1102"/>
    <mergeCell ref="T1074:AH1074"/>
    <mergeCell ref="A1075:A1076"/>
    <mergeCell ref="B1075:P1076"/>
    <mergeCell ref="S1075:S1076"/>
    <mergeCell ref="T1075:AH1076"/>
    <mergeCell ref="B1077:C1077"/>
    <mergeCell ref="D1077:P1077"/>
    <mergeCell ref="T1077:U1077"/>
    <mergeCell ref="V1077:AH1077"/>
    <mergeCell ref="B1078:C1078"/>
    <mergeCell ref="D1078:P1078"/>
    <mergeCell ref="T1078:U1078"/>
    <mergeCell ref="V1078:AH1078"/>
    <mergeCell ref="B1079:C1079"/>
    <mergeCell ref="D1079:P1079"/>
    <mergeCell ref="T1079:U1079"/>
    <mergeCell ref="V1079:AH1079"/>
    <mergeCell ref="B1080:C1080"/>
    <mergeCell ref="D1080:P1080"/>
    <mergeCell ref="T1080:U1080"/>
    <mergeCell ref="V1080:AH1080"/>
    <mergeCell ref="AE1083:AG1083"/>
    <mergeCell ref="B1084:C1084"/>
    <mergeCell ref="T1084:U1084"/>
    <mergeCell ref="B1081:C1081"/>
    <mergeCell ref="D1081:G1081"/>
    <mergeCell ref="H1081:L1081"/>
    <mergeCell ref="M1081:P1081"/>
    <mergeCell ref="T1081:U1081"/>
    <mergeCell ref="V1081:Y1081"/>
    <mergeCell ref="Z1081:AD1081"/>
    <mergeCell ref="AE1081:AH1081"/>
    <mergeCell ref="B1082:C1082"/>
    <mergeCell ref="D1082:G1082"/>
    <mergeCell ref="H1082:L1082"/>
    <mergeCell ref="M1082:P1082"/>
    <mergeCell ref="T1082:U1082"/>
    <mergeCell ref="V1082:Y1082"/>
    <mergeCell ref="Z1082:AD1082"/>
    <mergeCell ref="AE1082:AH1082"/>
    <mergeCell ref="B1085:C1085"/>
    <mergeCell ref="T1085:U1085"/>
    <mergeCell ref="B1086:C1086"/>
    <mergeCell ref="T1086:U1086"/>
    <mergeCell ref="B1087:C1087"/>
    <mergeCell ref="T1087:U1087"/>
    <mergeCell ref="B1088:C1088"/>
    <mergeCell ref="T1088:U1088"/>
    <mergeCell ref="B1089:C1089"/>
    <mergeCell ref="T1089:U1089"/>
    <mergeCell ref="D1083:F1083"/>
    <mergeCell ref="G1083:I1083"/>
    <mergeCell ref="J1083:L1083"/>
    <mergeCell ref="M1083:O1083"/>
    <mergeCell ref="V1083:X1083"/>
    <mergeCell ref="Y1083:AA1083"/>
    <mergeCell ref="AB1083:AD1083"/>
    <mergeCell ref="Y1091:AA1091"/>
    <mergeCell ref="AB1091:AD1091"/>
    <mergeCell ref="AE1091:AG1091"/>
    <mergeCell ref="B1092:C1092"/>
    <mergeCell ref="D1092:F1092"/>
    <mergeCell ref="G1092:I1092"/>
    <mergeCell ref="J1092:L1092"/>
    <mergeCell ref="M1092:O1092"/>
    <mergeCell ref="T1092:U1092"/>
    <mergeCell ref="V1092:X1092"/>
    <mergeCell ref="Y1092:AA1092"/>
    <mergeCell ref="AB1092:AD1092"/>
    <mergeCell ref="AE1092:AG1092"/>
    <mergeCell ref="B1090:C1090"/>
    <mergeCell ref="T1090:U1090"/>
    <mergeCell ref="B1091:C1091"/>
    <mergeCell ref="D1091:F1091"/>
    <mergeCell ref="G1091:I1091"/>
    <mergeCell ref="J1091:L1091"/>
    <mergeCell ref="M1091:O1091"/>
    <mergeCell ref="T1091:U1091"/>
    <mergeCell ref="V1091:X1091"/>
    <mergeCell ref="AE1093:AG1093"/>
    <mergeCell ref="B1094:C1094"/>
    <mergeCell ref="D1094:F1094"/>
    <mergeCell ref="G1094:I1094"/>
    <mergeCell ref="J1094:L1094"/>
    <mergeCell ref="M1094:O1094"/>
    <mergeCell ref="T1094:U1094"/>
    <mergeCell ref="V1094:X1094"/>
    <mergeCell ref="Y1094:AA1094"/>
    <mergeCell ref="AB1094:AD1094"/>
    <mergeCell ref="AE1094:AG1094"/>
    <mergeCell ref="B1093:C1093"/>
    <mergeCell ref="D1093:F1093"/>
    <mergeCell ref="G1093:I1093"/>
    <mergeCell ref="J1093:L1093"/>
    <mergeCell ref="M1093:O1093"/>
    <mergeCell ref="T1093:U1093"/>
    <mergeCell ref="V1093:X1093"/>
    <mergeCell ref="Y1093:AA1093"/>
    <mergeCell ref="AB1093:AD1093"/>
    <mergeCell ref="AE1095:AG1095"/>
    <mergeCell ref="B1096:C1096"/>
    <mergeCell ref="D1096:F1096"/>
    <mergeCell ref="G1096:I1096"/>
    <mergeCell ref="J1096:L1096"/>
    <mergeCell ref="M1096:O1096"/>
    <mergeCell ref="T1096:U1096"/>
    <mergeCell ref="V1096:X1096"/>
    <mergeCell ref="Y1096:AA1096"/>
    <mergeCell ref="AB1096:AD1096"/>
    <mergeCell ref="AE1096:AG1096"/>
    <mergeCell ref="B1095:C1095"/>
    <mergeCell ref="D1095:F1095"/>
    <mergeCell ref="G1095:I1095"/>
    <mergeCell ref="J1095:L1095"/>
    <mergeCell ref="M1095:O1095"/>
    <mergeCell ref="T1095:U1095"/>
    <mergeCell ref="V1095:X1095"/>
    <mergeCell ref="Y1095:AA1095"/>
    <mergeCell ref="AB1095:AD1095"/>
    <mergeCell ref="AE1097:AG1097"/>
    <mergeCell ref="B1098:C1098"/>
    <mergeCell ref="D1098:F1098"/>
    <mergeCell ref="G1098:I1098"/>
    <mergeCell ref="J1098:L1098"/>
    <mergeCell ref="M1098:O1098"/>
    <mergeCell ref="T1098:U1098"/>
    <mergeCell ref="V1098:X1098"/>
    <mergeCell ref="Y1098:AA1098"/>
    <mergeCell ref="AB1098:AD1098"/>
    <mergeCell ref="AE1098:AG1098"/>
    <mergeCell ref="B1097:C1097"/>
    <mergeCell ref="D1097:F1097"/>
    <mergeCell ref="G1097:I1097"/>
    <mergeCell ref="J1097:L1097"/>
    <mergeCell ref="M1097:O1097"/>
    <mergeCell ref="T1097:U1097"/>
    <mergeCell ref="V1097:X1097"/>
    <mergeCell ref="Y1097:AA1097"/>
    <mergeCell ref="AB1097:AD1097"/>
    <mergeCell ref="AE1099:AG1099"/>
    <mergeCell ref="B1100:C1100"/>
    <mergeCell ref="D1100:F1100"/>
    <mergeCell ref="G1100:I1100"/>
    <mergeCell ref="J1100:L1100"/>
    <mergeCell ref="M1100:O1100"/>
    <mergeCell ref="T1100:U1100"/>
    <mergeCell ref="V1100:X1100"/>
    <mergeCell ref="Y1100:AA1100"/>
    <mergeCell ref="AB1100:AD1100"/>
    <mergeCell ref="AE1100:AG1100"/>
    <mergeCell ref="B1099:C1099"/>
    <mergeCell ref="D1099:F1099"/>
    <mergeCell ref="G1099:I1099"/>
    <mergeCell ref="J1099:L1099"/>
    <mergeCell ref="M1099:O1099"/>
    <mergeCell ref="T1099:U1099"/>
    <mergeCell ref="V1099:X1099"/>
    <mergeCell ref="Y1099:AA1099"/>
    <mergeCell ref="AB1099:AD1099"/>
    <mergeCell ref="AE1101:AG1101"/>
    <mergeCell ref="B1102:C1102"/>
    <mergeCell ref="D1102:F1102"/>
    <mergeCell ref="G1102:I1102"/>
    <mergeCell ref="J1102:L1102"/>
    <mergeCell ref="M1102:O1102"/>
    <mergeCell ref="T1102:U1102"/>
    <mergeCell ref="V1102:X1102"/>
    <mergeCell ref="Y1102:AA1102"/>
    <mergeCell ref="AB1102:AD1102"/>
    <mergeCell ref="AE1102:AG1102"/>
    <mergeCell ref="B1101:C1101"/>
    <mergeCell ref="D1101:F1101"/>
    <mergeCell ref="G1101:I1101"/>
    <mergeCell ref="J1101:L1101"/>
    <mergeCell ref="M1101:O1101"/>
    <mergeCell ref="T1101:U1101"/>
    <mergeCell ref="V1101:X1101"/>
    <mergeCell ref="Y1101:AA1101"/>
    <mergeCell ref="AB1101:AD1101"/>
    <mergeCell ref="B1103:P1103"/>
    <mergeCell ref="Q1103:Q1131"/>
    <mergeCell ref="R1103:R1131"/>
    <mergeCell ref="T1103:AH1103"/>
    <mergeCell ref="A1104:A1105"/>
    <mergeCell ref="B1104:P1105"/>
    <mergeCell ref="S1104:S1105"/>
    <mergeCell ref="T1104:AH1105"/>
    <mergeCell ref="B1106:C1106"/>
    <mergeCell ref="D1106:P1106"/>
    <mergeCell ref="T1106:U1106"/>
    <mergeCell ref="V1106:AH1106"/>
    <mergeCell ref="B1107:C1107"/>
    <mergeCell ref="D1107:P1107"/>
    <mergeCell ref="T1107:U1107"/>
    <mergeCell ref="V1107:AH1107"/>
    <mergeCell ref="B1108:C1108"/>
    <mergeCell ref="D1108:P1108"/>
    <mergeCell ref="T1108:U1108"/>
    <mergeCell ref="V1108:AH1108"/>
    <mergeCell ref="B1109:C1109"/>
    <mergeCell ref="D1109:P1109"/>
    <mergeCell ref="T1109:U1109"/>
    <mergeCell ref="V1109:AH1109"/>
    <mergeCell ref="AE1112:AG1112"/>
    <mergeCell ref="B1113:C1113"/>
    <mergeCell ref="T1113:U1113"/>
    <mergeCell ref="B1110:C1110"/>
    <mergeCell ref="D1110:G1110"/>
    <mergeCell ref="H1110:L1110"/>
    <mergeCell ref="M1110:P1110"/>
    <mergeCell ref="T1110:U1110"/>
    <mergeCell ref="V1110:Y1110"/>
    <mergeCell ref="Z1110:AD1110"/>
    <mergeCell ref="AE1110:AH1110"/>
    <mergeCell ref="B1111:C1111"/>
    <mergeCell ref="D1111:G1111"/>
    <mergeCell ref="H1111:L1111"/>
    <mergeCell ref="M1111:P1111"/>
    <mergeCell ref="T1111:U1111"/>
    <mergeCell ref="V1111:Y1111"/>
    <mergeCell ref="Z1111:AD1111"/>
    <mergeCell ref="AE1111:AH1111"/>
    <mergeCell ref="B1114:C1114"/>
    <mergeCell ref="T1114:U1114"/>
    <mergeCell ref="B1115:C1115"/>
    <mergeCell ref="T1115:U1115"/>
    <mergeCell ref="B1116:C1116"/>
    <mergeCell ref="T1116:U1116"/>
    <mergeCell ref="B1117:C1117"/>
    <mergeCell ref="T1117:U1117"/>
    <mergeCell ref="B1118:C1118"/>
    <mergeCell ref="T1118:U1118"/>
    <mergeCell ref="D1112:F1112"/>
    <mergeCell ref="G1112:I1112"/>
    <mergeCell ref="J1112:L1112"/>
    <mergeCell ref="M1112:O1112"/>
    <mergeCell ref="V1112:X1112"/>
    <mergeCell ref="Y1112:AA1112"/>
    <mergeCell ref="AB1112:AD1112"/>
    <mergeCell ref="Y1120:AA1120"/>
    <mergeCell ref="AB1120:AD1120"/>
    <mergeCell ref="AE1120:AG1120"/>
    <mergeCell ref="B1121:C1121"/>
    <mergeCell ref="D1121:F1121"/>
    <mergeCell ref="G1121:I1121"/>
    <mergeCell ref="J1121:L1121"/>
    <mergeCell ref="M1121:O1121"/>
    <mergeCell ref="T1121:U1121"/>
    <mergeCell ref="V1121:X1121"/>
    <mergeCell ref="Y1121:AA1121"/>
    <mergeCell ref="AB1121:AD1121"/>
    <mergeCell ref="AE1121:AG1121"/>
    <mergeCell ref="B1119:C1119"/>
    <mergeCell ref="T1119:U1119"/>
    <mergeCell ref="B1120:C1120"/>
    <mergeCell ref="D1120:F1120"/>
    <mergeCell ref="G1120:I1120"/>
    <mergeCell ref="J1120:L1120"/>
    <mergeCell ref="M1120:O1120"/>
    <mergeCell ref="T1120:U1120"/>
    <mergeCell ref="V1120:X1120"/>
    <mergeCell ref="AE1122:AG1122"/>
    <mergeCell ref="B1123:C1123"/>
    <mergeCell ref="D1123:F1123"/>
    <mergeCell ref="G1123:I1123"/>
    <mergeCell ref="J1123:L1123"/>
    <mergeCell ref="M1123:O1123"/>
    <mergeCell ref="T1123:U1123"/>
    <mergeCell ref="V1123:X1123"/>
    <mergeCell ref="Y1123:AA1123"/>
    <mergeCell ref="AB1123:AD1123"/>
    <mergeCell ref="AE1123:AG1123"/>
    <mergeCell ref="B1122:C1122"/>
    <mergeCell ref="D1122:F1122"/>
    <mergeCell ref="G1122:I1122"/>
    <mergeCell ref="J1122:L1122"/>
    <mergeCell ref="M1122:O1122"/>
    <mergeCell ref="T1122:U1122"/>
    <mergeCell ref="V1122:X1122"/>
    <mergeCell ref="Y1122:AA1122"/>
    <mergeCell ref="AB1122:AD1122"/>
    <mergeCell ref="AE1124:AG1124"/>
    <mergeCell ref="B1125:C1125"/>
    <mergeCell ref="D1125:F1125"/>
    <mergeCell ref="G1125:I1125"/>
    <mergeCell ref="J1125:L1125"/>
    <mergeCell ref="M1125:O1125"/>
    <mergeCell ref="T1125:U1125"/>
    <mergeCell ref="V1125:X1125"/>
    <mergeCell ref="Y1125:AA1125"/>
    <mergeCell ref="AB1125:AD1125"/>
    <mergeCell ref="AE1125:AG1125"/>
    <mergeCell ref="B1124:C1124"/>
    <mergeCell ref="D1124:F1124"/>
    <mergeCell ref="G1124:I1124"/>
    <mergeCell ref="J1124:L1124"/>
    <mergeCell ref="M1124:O1124"/>
    <mergeCell ref="T1124:U1124"/>
    <mergeCell ref="V1124:X1124"/>
    <mergeCell ref="Y1124:AA1124"/>
    <mergeCell ref="AB1124:AD1124"/>
    <mergeCell ref="AE1126:AG1126"/>
    <mergeCell ref="B1127:C1127"/>
    <mergeCell ref="D1127:F1127"/>
    <mergeCell ref="G1127:I1127"/>
    <mergeCell ref="J1127:L1127"/>
    <mergeCell ref="M1127:O1127"/>
    <mergeCell ref="T1127:U1127"/>
    <mergeCell ref="V1127:X1127"/>
    <mergeCell ref="Y1127:AA1127"/>
    <mergeCell ref="AB1127:AD1127"/>
    <mergeCell ref="AE1127:AG1127"/>
    <mergeCell ref="B1126:C1126"/>
    <mergeCell ref="D1126:F1126"/>
    <mergeCell ref="G1126:I1126"/>
    <mergeCell ref="J1126:L1126"/>
    <mergeCell ref="M1126:O1126"/>
    <mergeCell ref="T1126:U1126"/>
    <mergeCell ref="V1126:X1126"/>
    <mergeCell ref="Y1126:AA1126"/>
    <mergeCell ref="AB1126:AD1126"/>
    <mergeCell ref="AE1128:AG1128"/>
    <mergeCell ref="B1129:C1129"/>
    <mergeCell ref="D1129:F1129"/>
    <mergeCell ref="G1129:I1129"/>
    <mergeCell ref="J1129:L1129"/>
    <mergeCell ref="M1129:O1129"/>
    <mergeCell ref="T1129:U1129"/>
    <mergeCell ref="V1129:X1129"/>
    <mergeCell ref="Y1129:AA1129"/>
    <mergeCell ref="AB1129:AD1129"/>
    <mergeCell ref="AE1129:AG1129"/>
    <mergeCell ref="B1128:C1128"/>
    <mergeCell ref="D1128:F1128"/>
    <mergeCell ref="G1128:I1128"/>
    <mergeCell ref="J1128:L1128"/>
    <mergeCell ref="M1128:O1128"/>
    <mergeCell ref="T1128:U1128"/>
    <mergeCell ref="V1128:X1128"/>
    <mergeCell ref="Y1128:AA1128"/>
    <mergeCell ref="AB1128:AD1128"/>
    <mergeCell ref="AE1130:AG1130"/>
    <mergeCell ref="B1131:C1131"/>
    <mergeCell ref="D1131:F1131"/>
    <mergeCell ref="G1131:I1131"/>
    <mergeCell ref="J1131:L1131"/>
    <mergeCell ref="M1131:O1131"/>
    <mergeCell ref="T1131:U1131"/>
    <mergeCell ref="V1131:X1131"/>
    <mergeCell ref="Y1131:AA1131"/>
    <mergeCell ref="AB1131:AD1131"/>
    <mergeCell ref="AE1131:AG1131"/>
    <mergeCell ref="B1130:C1130"/>
    <mergeCell ref="D1130:F1130"/>
    <mergeCell ref="G1130:I1130"/>
    <mergeCell ref="J1130:L1130"/>
    <mergeCell ref="M1130:O1130"/>
    <mergeCell ref="T1130:U1130"/>
    <mergeCell ref="V1130:X1130"/>
    <mergeCell ref="Y1130:AA1130"/>
    <mergeCell ref="AB1130:AD1130"/>
    <mergeCell ref="B1132:P1132"/>
    <mergeCell ref="Q1132:Q1160"/>
    <mergeCell ref="R1132:R1160"/>
    <mergeCell ref="T1132:AH1132"/>
    <mergeCell ref="A1133:A1134"/>
    <mergeCell ref="B1133:P1134"/>
    <mergeCell ref="S1133:S1134"/>
    <mergeCell ref="T1133:AH1134"/>
    <mergeCell ref="B1135:C1135"/>
    <mergeCell ref="D1135:P1135"/>
    <mergeCell ref="T1135:U1135"/>
    <mergeCell ref="V1135:AH1135"/>
    <mergeCell ref="B1136:C1136"/>
    <mergeCell ref="D1136:P1136"/>
    <mergeCell ref="T1136:U1136"/>
    <mergeCell ref="V1136:AH1136"/>
    <mergeCell ref="B1137:C1137"/>
    <mergeCell ref="D1137:P1137"/>
    <mergeCell ref="T1137:U1137"/>
    <mergeCell ref="V1137:AH1137"/>
    <mergeCell ref="B1138:C1138"/>
    <mergeCell ref="D1138:P1138"/>
    <mergeCell ref="T1138:U1138"/>
    <mergeCell ref="V1138:AH1138"/>
    <mergeCell ref="AE1141:AG1141"/>
    <mergeCell ref="B1142:C1142"/>
    <mergeCell ref="T1142:U1142"/>
    <mergeCell ref="B1139:C1139"/>
    <mergeCell ref="D1139:G1139"/>
    <mergeCell ref="H1139:L1139"/>
    <mergeCell ref="M1139:P1139"/>
    <mergeCell ref="T1139:U1139"/>
    <mergeCell ref="V1139:Y1139"/>
    <mergeCell ref="Z1139:AD1139"/>
    <mergeCell ref="AE1139:AH1139"/>
    <mergeCell ref="B1140:C1140"/>
    <mergeCell ref="D1140:G1140"/>
    <mergeCell ref="H1140:L1140"/>
    <mergeCell ref="M1140:P1140"/>
    <mergeCell ref="T1140:U1140"/>
    <mergeCell ref="V1140:Y1140"/>
    <mergeCell ref="Z1140:AD1140"/>
    <mergeCell ref="AE1140:AH1140"/>
    <mergeCell ref="B1143:C1143"/>
    <mergeCell ref="T1143:U1143"/>
    <mergeCell ref="B1144:C1144"/>
    <mergeCell ref="T1144:U1144"/>
    <mergeCell ref="B1145:C1145"/>
    <mergeCell ref="T1145:U1145"/>
    <mergeCell ref="B1146:C1146"/>
    <mergeCell ref="T1146:U1146"/>
    <mergeCell ref="B1147:C1147"/>
    <mergeCell ref="T1147:U1147"/>
    <mergeCell ref="D1141:F1141"/>
    <mergeCell ref="G1141:I1141"/>
    <mergeCell ref="J1141:L1141"/>
    <mergeCell ref="M1141:O1141"/>
    <mergeCell ref="V1141:X1141"/>
    <mergeCell ref="Y1141:AA1141"/>
    <mergeCell ref="AB1141:AD1141"/>
    <mergeCell ref="Y1149:AA1149"/>
    <mergeCell ref="AB1149:AD1149"/>
    <mergeCell ref="AE1149:AG1149"/>
    <mergeCell ref="B1150:C1150"/>
    <mergeCell ref="D1150:F1150"/>
    <mergeCell ref="G1150:I1150"/>
    <mergeCell ref="J1150:L1150"/>
    <mergeCell ref="M1150:O1150"/>
    <mergeCell ref="T1150:U1150"/>
    <mergeCell ref="V1150:X1150"/>
    <mergeCell ref="Y1150:AA1150"/>
    <mergeCell ref="AB1150:AD1150"/>
    <mergeCell ref="AE1150:AG1150"/>
    <mergeCell ref="B1148:C1148"/>
    <mergeCell ref="T1148:U1148"/>
    <mergeCell ref="B1149:C1149"/>
    <mergeCell ref="D1149:F1149"/>
    <mergeCell ref="G1149:I1149"/>
    <mergeCell ref="J1149:L1149"/>
    <mergeCell ref="M1149:O1149"/>
    <mergeCell ref="T1149:U1149"/>
    <mergeCell ref="V1149:X1149"/>
    <mergeCell ref="AE1151:AG1151"/>
    <mergeCell ref="B1152:C1152"/>
    <mergeCell ref="D1152:F1152"/>
    <mergeCell ref="G1152:I1152"/>
    <mergeCell ref="J1152:L1152"/>
    <mergeCell ref="M1152:O1152"/>
    <mergeCell ref="T1152:U1152"/>
    <mergeCell ref="V1152:X1152"/>
    <mergeCell ref="Y1152:AA1152"/>
    <mergeCell ref="AB1152:AD1152"/>
    <mergeCell ref="AE1152:AG1152"/>
    <mergeCell ref="B1151:C1151"/>
    <mergeCell ref="D1151:F1151"/>
    <mergeCell ref="G1151:I1151"/>
    <mergeCell ref="J1151:L1151"/>
    <mergeCell ref="M1151:O1151"/>
    <mergeCell ref="T1151:U1151"/>
    <mergeCell ref="V1151:X1151"/>
    <mergeCell ref="Y1151:AA1151"/>
    <mergeCell ref="AB1151:AD1151"/>
    <mergeCell ref="AE1153:AG1153"/>
    <mergeCell ref="B1154:C1154"/>
    <mergeCell ref="D1154:F1154"/>
    <mergeCell ref="G1154:I1154"/>
    <mergeCell ref="J1154:L1154"/>
    <mergeCell ref="M1154:O1154"/>
    <mergeCell ref="T1154:U1154"/>
    <mergeCell ref="V1154:X1154"/>
    <mergeCell ref="Y1154:AA1154"/>
    <mergeCell ref="AB1154:AD1154"/>
    <mergeCell ref="AE1154:AG1154"/>
    <mergeCell ref="B1153:C1153"/>
    <mergeCell ref="D1153:F1153"/>
    <mergeCell ref="G1153:I1153"/>
    <mergeCell ref="J1153:L1153"/>
    <mergeCell ref="M1153:O1153"/>
    <mergeCell ref="T1153:U1153"/>
    <mergeCell ref="V1153:X1153"/>
    <mergeCell ref="Y1153:AA1153"/>
    <mergeCell ref="AB1153:AD1153"/>
    <mergeCell ref="AE1155:AG1155"/>
    <mergeCell ref="B1156:C1156"/>
    <mergeCell ref="D1156:F1156"/>
    <mergeCell ref="G1156:I1156"/>
    <mergeCell ref="J1156:L1156"/>
    <mergeCell ref="M1156:O1156"/>
    <mergeCell ref="T1156:U1156"/>
    <mergeCell ref="V1156:X1156"/>
    <mergeCell ref="Y1156:AA1156"/>
    <mergeCell ref="AB1156:AD1156"/>
    <mergeCell ref="AE1156:AG1156"/>
    <mergeCell ref="B1155:C1155"/>
    <mergeCell ref="D1155:F1155"/>
    <mergeCell ref="G1155:I1155"/>
    <mergeCell ref="J1155:L1155"/>
    <mergeCell ref="M1155:O1155"/>
    <mergeCell ref="T1155:U1155"/>
    <mergeCell ref="V1155:X1155"/>
    <mergeCell ref="Y1155:AA1155"/>
    <mergeCell ref="AB1155:AD1155"/>
    <mergeCell ref="AE1157:AG1157"/>
    <mergeCell ref="B1158:C1158"/>
    <mergeCell ref="D1158:F1158"/>
    <mergeCell ref="G1158:I1158"/>
    <mergeCell ref="J1158:L1158"/>
    <mergeCell ref="M1158:O1158"/>
    <mergeCell ref="T1158:U1158"/>
    <mergeCell ref="V1158:X1158"/>
    <mergeCell ref="Y1158:AA1158"/>
    <mergeCell ref="AB1158:AD1158"/>
    <mergeCell ref="AE1158:AG1158"/>
    <mergeCell ref="B1157:C1157"/>
    <mergeCell ref="D1157:F1157"/>
    <mergeCell ref="G1157:I1157"/>
    <mergeCell ref="J1157:L1157"/>
    <mergeCell ref="M1157:O1157"/>
    <mergeCell ref="T1157:U1157"/>
    <mergeCell ref="V1157:X1157"/>
    <mergeCell ref="Y1157:AA1157"/>
    <mergeCell ref="AB1157:AD1157"/>
    <mergeCell ref="AE1159:AG1159"/>
    <mergeCell ref="B1160:C1160"/>
    <mergeCell ref="D1160:F1160"/>
    <mergeCell ref="G1160:I1160"/>
    <mergeCell ref="J1160:L1160"/>
    <mergeCell ref="M1160:O1160"/>
    <mergeCell ref="T1160:U1160"/>
    <mergeCell ref="V1160:X1160"/>
    <mergeCell ref="Y1160:AA1160"/>
    <mergeCell ref="AB1160:AD1160"/>
    <mergeCell ref="AE1160:AG1160"/>
    <mergeCell ref="B1159:C1159"/>
    <mergeCell ref="D1159:F1159"/>
    <mergeCell ref="G1159:I1159"/>
    <mergeCell ref="J1159:L1159"/>
    <mergeCell ref="M1159:O1159"/>
    <mergeCell ref="T1159:U1159"/>
    <mergeCell ref="V1159:X1159"/>
    <mergeCell ref="Y1159:AA1159"/>
    <mergeCell ref="AB1159:AD1159"/>
    <mergeCell ref="B1161:P1161"/>
    <mergeCell ref="Q1161:Q1189"/>
    <mergeCell ref="R1161:R1189"/>
    <mergeCell ref="T1161:AH1161"/>
    <mergeCell ref="A1162:A1163"/>
    <mergeCell ref="B1162:P1163"/>
    <mergeCell ref="S1162:S1163"/>
    <mergeCell ref="T1162:AH1163"/>
    <mergeCell ref="B1164:C1164"/>
    <mergeCell ref="D1164:P1164"/>
    <mergeCell ref="T1164:U1164"/>
    <mergeCell ref="V1164:AH1164"/>
    <mergeCell ref="B1165:C1165"/>
    <mergeCell ref="D1165:P1165"/>
    <mergeCell ref="T1165:U1165"/>
    <mergeCell ref="V1165:AH1165"/>
    <mergeCell ref="B1166:C1166"/>
    <mergeCell ref="D1166:P1166"/>
    <mergeCell ref="T1166:U1166"/>
    <mergeCell ref="V1166:AH1166"/>
    <mergeCell ref="B1167:C1167"/>
    <mergeCell ref="D1167:P1167"/>
    <mergeCell ref="T1167:U1167"/>
    <mergeCell ref="V1167:AH1167"/>
    <mergeCell ref="AE1170:AG1170"/>
    <mergeCell ref="B1171:C1171"/>
    <mergeCell ref="T1171:U1171"/>
    <mergeCell ref="B1168:C1168"/>
    <mergeCell ref="D1168:G1168"/>
    <mergeCell ref="H1168:L1168"/>
    <mergeCell ref="M1168:P1168"/>
    <mergeCell ref="T1168:U1168"/>
    <mergeCell ref="V1168:Y1168"/>
    <mergeCell ref="Z1168:AD1168"/>
    <mergeCell ref="AE1168:AH1168"/>
    <mergeCell ref="B1169:C1169"/>
    <mergeCell ref="D1169:G1169"/>
    <mergeCell ref="H1169:L1169"/>
    <mergeCell ref="M1169:P1169"/>
    <mergeCell ref="T1169:U1169"/>
    <mergeCell ref="V1169:Y1169"/>
    <mergeCell ref="Z1169:AD1169"/>
    <mergeCell ref="AE1169:AH1169"/>
    <mergeCell ref="B1172:C1172"/>
    <mergeCell ref="T1172:U1172"/>
    <mergeCell ref="B1173:C1173"/>
    <mergeCell ref="T1173:U1173"/>
    <mergeCell ref="B1174:C1174"/>
    <mergeCell ref="T1174:U1174"/>
    <mergeCell ref="B1175:C1175"/>
    <mergeCell ref="T1175:U1175"/>
    <mergeCell ref="B1176:C1176"/>
    <mergeCell ref="T1176:U1176"/>
    <mergeCell ref="D1170:F1170"/>
    <mergeCell ref="G1170:I1170"/>
    <mergeCell ref="J1170:L1170"/>
    <mergeCell ref="M1170:O1170"/>
    <mergeCell ref="V1170:X1170"/>
    <mergeCell ref="Y1170:AA1170"/>
    <mergeCell ref="AB1170:AD1170"/>
    <mergeCell ref="Y1178:AA1178"/>
    <mergeCell ref="AB1178:AD1178"/>
    <mergeCell ref="AE1178:AG1178"/>
    <mergeCell ref="B1179:C1179"/>
    <mergeCell ref="D1179:F1179"/>
    <mergeCell ref="G1179:I1179"/>
    <mergeCell ref="J1179:L1179"/>
    <mergeCell ref="M1179:O1179"/>
    <mergeCell ref="T1179:U1179"/>
    <mergeCell ref="V1179:X1179"/>
    <mergeCell ref="Y1179:AA1179"/>
    <mergeCell ref="AB1179:AD1179"/>
    <mergeCell ref="AE1179:AG1179"/>
    <mergeCell ref="B1177:C1177"/>
    <mergeCell ref="T1177:U1177"/>
    <mergeCell ref="B1178:C1178"/>
    <mergeCell ref="D1178:F1178"/>
    <mergeCell ref="G1178:I1178"/>
    <mergeCell ref="J1178:L1178"/>
    <mergeCell ref="M1178:O1178"/>
    <mergeCell ref="T1178:U1178"/>
    <mergeCell ref="V1178:X1178"/>
    <mergeCell ref="AE1180:AG1180"/>
    <mergeCell ref="B1181:C1181"/>
    <mergeCell ref="D1181:F1181"/>
    <mergeCell ref="G1181:I1181"/>
    <mergeCell ref="J1181:L1181"/>
    <mergeCell ref="M1181:O1181"/>
    <mergeCell ref="T1181:U1181"/>
    <mergeCell ref="V1181:X1181"/>
    <mergeCell ref="Y1181:AA1181"/>
    <mergeCell ref="AB1181:AD1181"/>
    <mergeCell ref="AE1181:AG1181"/>
    <mergeCell ref="B1180:C1180"/>
    <mergeCell ref="D1180:F1180"/>
    <mergeCell ref="G1180:I1180"/>
    <mergeCell ref="J1180:L1180"/>
    <mergeCell ref="M1180:O1180"/>
    <mergeCell ref="T1180:U1180"/>
    <mergeCell ref="V1180:X1180"/>
    <mergeCell ref="Y1180:AA1180"/>
    <mergeCell ref="AB1180:AD1180"/>
    <mergeCell ref="AE1182:AG1182"/>
    <mergeCell ref="B1183:C1183"/>
    <mergeCell ref="D1183:F1183"/>
    <mergeCell ref="G1183:I1183"/>
    <mergeCell ref="J1183:L1183"/>
    <mergeCell ref="M1183:O1183"/>
    <mergeCell ref="T1183:U1183"/>
    <mergeCell ref="V1183:X1183"/>
    <mergeCell ref="Y1183:AA1183"/>
    <mergeCell ref="AB1183:AD1183"/>
    <mergeCell ref="AE1183:AG1183"/>
    <mergeCell ref="B1182:C1182"/>
    <mergeCell ref="D1182:F1182"/>
    <mergeCell ref="G1182:I1182"/>
    <mergeCell ref="J1182:L1182"/>
    <mergeCell ref="M1182:O1182"/>
    <mergeCell ref="T1182:U1182"/>
    <mergeCell ref="V1182:X1182"/>
    <mergeCell ref="Y1182:AA1182"/>
    <mergeCell ref="AB1182:AD1182"/>
    <mergeCell ref="AE1184:AG1184"/>
    <mergeCell ref="B1185:C1185"/>
    <mergeCell ref="D1185:F1185"/>
    <mergeCell ref="G1185:I1185"/>
    <mergeCell ref="J1185:L1185"/>
    <mergeCell ref="M1185:O1185"/>
    <mergeCell ref="T1185:U1185"/>
    <mergeCell ref="V1185:X1185"/>
    <mergeCell ref="Y1185:AA1185"/>
    <mergeCell ref="AB1185:AD1185"/>
    <mergeCell ref="AE1185:AG1185"/>
    <mergeCell ref="B1184:C1184"/>
    <mergeCell ref="D1184:F1184"/>
    <mergeCell ref="G1184:I1184"/>
    <mergeCell ref="J1184:L1184"/>
    <mergeCell ref="M1184:O1184"/>
    <mergeCell ref="T1184:U1184"/>
    <mergeCell ref="V1184:X1184"/>
    <mergeCell ref="Y1184:AA1184"/>
    <mergeCell ref="AB1184:AD1184"/>
    <mergeCell ref="AE1186:AG1186"/>
    <mergeCell ref="B1187:C1187"/>
    <mergeCell ref="D1187:F1187"/>
    <mergeCell ref="G1187:I1187"/>
    <mergeCell ref="J1187:L1187"/>
    <mergeCell ref="M1187:O1187"/>
    <mergeCell ref="T1187:U1187"/>
    <mergeCell ref="V1187:X1187"/>
    <mergeCell ref="Y1187:AA1187"/>
    <mergeCell ref="AB1187:AD1187"/>
    <mergeCell ref="AE1187:AG1187"/>
    <mergeCell ref="B1186:C1186"/>
    <mergeCell ref="D1186:F1186"/>
    <mergeCell ref="G1186:I1186"/>
    <mergeCell ref="J1186:L1186"/>
    <mergeCell ref="M1186:O1186"/>
    <mergeCell ref="T1186:U1186"/>
    <mergeCell ref="V1186:X1186"/>
    <mergeCell ref="Y1186:AA1186"/>
    <mergeCell ref="AB1186:AD1186"/>
    <mergeCell ref="AE1188:AG1188"/>
    <mergeCell ref="B1189:C1189"/>
    <mergeCell ref="D1189:F1189"/>
    <mergeCell ref="G1189:I1189"/>
    <mergeCell ref="J1189:L1189"/>
    <mergeCell ref="M1189:O1189"/>
    <mergeCell ref="T1189:U1189"/>
    <mergeCell ref="V1189:X1189"/>
    <mergeCell ref="Y1189:AA1189"/>
    <mergeCell ref="AB1189:AD1189"/>
    <mergeCell ref="AE1189:AG1189"/>
    <mergeCell ref="B1188:C1188"/>
    <mergeCell ref="D1188:F1188"/>
    <mergeCell ref="G1188:I1188"/>
    <mergeCell ref="J1188:L1188"/>
    <mergeCell ref="M1188:O1188"/>
    <mergeCell ref="T1188:U1188"/>
    <mergeCell ref="V1188:X1188"/>
    <mergeCell ref="Y1188:AA1188"/>
    <mergeCell ref="AB1188:AD1188"/>
    <mergeCell ref="B1190:P1190"/>
    <mergeCell ref="Q1190:Q1218"/>
    <mergeCell ref="R1190:R1218"/>
    <mergeCell ref="T1190:AH1190"/>
    <mergeCell ref="A1191:A1192"/>
    <mergeCell ref="B1191:P1192"/>
    <mergeCell ref="S1191:S1192"/>
    <mergeCell ref="T1191:AH1192"/>
    <mergeCell ref="B1193:C1193"/>
    <mergeCell ref="D1193:P1193"/>
    <mergeCell ref="T1193:U1193"/>
    <mergeCell ref="V1193:AH1193"/>
    <mergeCell ref="B1194:C1194"/>
    <mergeCell ref="D1194:P1194"/>
    <mergeCell ref="T1194:U1194"/>
    <mergeCell ref="V1194:AH1194"/>
    <mergeCell ref="B1195:C1195"/>
    <mergeCell ref="D1195:P1195"/>
    <mergeCell ref="T1195:U1195"/>
    <mergeCell ref="V1195:AH1195"/>
    <mergeCell ref="B1196:C1196"/>
    <mergeCell ref="D1196:P1196"/>
    <mergeCell ref="T1196:U1196"/>
    <mergeCell ref="V1196:AH1196"/>
    <mergeCell ref="AE1199:AG1199"/>
    <mergeCell ref="B1200:C1200"/>
    <mergeCell ref="T1200:U1200"/>
    <mergeCell ref="B1197:C1197"/>
    <mergeCell ref="D1197:G1197"/>
    <mergeCell ref="H1197:L1197"/>
    <mergeCell ref="M1197:P1197"/>
    <mergeCell ref="T1197:U1197"/>
    <mergeCell ref="V1197:Y1197"/>
    <mergeCell ref="Z1197:AD1197"/>
    <mergeCell ref="AE1197:AH1197"/>
    <mergeCell ref="B1198:C1198"/>
    <mergeCell ref="D1198:G1198"/>
    <mergeCell ref="H1198:L1198"/>
    <mergeCell ref="M1198:P1198"/>
    <mergeCell ref="T1198:U1198"/>
    <mergeCell ref="V1198:Y1198"/>
    <mergeCell ref="Z1198:AD1198"/>
    <mergeCell ref="AE1198:AH1198"/>
    <mergeCell ref="B1201:C1201"/>
    <mergeCell ref="T1201:U1201"/>
    <mergeCell ref="B1202:C1202"/>
    <mergeCell ref="T1202:U1202"/>
    <mergeCell ref="B1203:C1203"/>
    <mergeCell ref="T1203:U1203"/>
    <mergeCell ref="B1204:C1204"/>
    <mergeCell ref="T1204:U1204"/>
    <mergeCell ref="B1205:C1205"/>
    <mergeCell ref="T1205:U1205"/>
    <mergeCell ref="D1199:F1199"/>
    <mergeCell ref="G1199:I1199"/>
    <mergeCell ref="J1199:L1199"/>
    <mergeCell ref="M1199:O1199"/>
    <mergeCell ref="V1199:X1199"/>
    <mergeCell ref="Y1199:AA1199"/>
    <mergeCell ref="AB1199:AD1199"/>
    <mergeCell ref="Y1207:AA1207"/>
    <mergeCell ref="AB1207:AD1207"/>
    <mergeCell ref="AE1207:AG1207"/>
    <mergeCell ref="B1208:C1208"/>
    <mergeCell ref="D1208:F1208"/>
    <mergeCell ref="G1208:I1208"/>
    <mergeCell ref="J1208:L1208"/>
    <mergeCell ref="M1208:O1208"/>
    <mergeCell ref="T1208:U1208"/>
    <mergeCell ref="V1208:X1208"/>
    <mergeCell ref="Y1208:AA1208"/>
    <mergeCell ref="AB1208:AD1208"/>
    <mergeCell ref="AE1208:AG1208"/>
    <mergeCell ref="B1206:C1206"/>
    <mergeCell ref="T1206:U1206"/>
    <mergeCell ref="B1207:C1207"/>
    <mergeCell ref="D1207:F1207"/>
    <mergeCell ref="G1207:I1207"/>
    <mergeCell ref="J1207:L1207"/>
    <mergeCell ref="M1207:O1207"/>
    <mergeCell ref="T1207:U1207"/>
    <mergeCell ref="V1207:X1207"/>
    <mergeCell ref="AE1209:AG1209"/>
    <mergeCell ref="B1210:C1210"/>
    <mergeCell ref="D1210:F1210"/>
    <mergeCell ref="G1210:I1210"/>
    <mergeCell ref="J1210:L1210"/>
    <mergeCell ref="M1210:O1210"/>
    <mergeCell ref="T1210:U1210"/>
    <mergeCell ref="V1210:X1210"/>
    <mergeCell ref="Y1210:AA1210"/>
    <mergeCell ref="AB1210:AD1210"/>
    <mergeCell ref="AE1210:AG1210"/>
    <mergeCell ref="B1209:C1209"/>
    <mergeCell ref="D1209:F1209"/>
    <mergeCell ref="G1209:I1209"/>
    <mergeCell ref="J1209:L1209"/>
    <mergeCell ref="M1209:O1209"/>
    <mergeCell ref="T1209:U1209"/>
    <mergeCell ref="V1209:X1209"/>
    <mergeCell ref="Y1209:AA1209"/>
    <mergeCell ref="AB1209:AD1209"/>
    <mergeCell ref="AE1211:AG1211"/>
    <mergeCell ref="B1212:C1212"/>
    <mergeCell ref="D1212:F1212"/>
    <mergeCell ref="G1212:I1212"/>
    <mergeCell ref="J1212:L1212"/>
    <mergeCell ref="M1212:O1212"/>
    <mergeCell ref="T1212:U1212"/>
    <mergeCell ref="V1212:X1212"/>
    <mergeCell ref="Y1212:AA1212"/>
    <mergeCell ref="AB1212:AD1212"/>
    <mergeCell ref="AE1212:AG1212"/>
    <mergeCell ref="B1211:C1211"/>
    <mergeCell ref="D1211:F1211"/>
    <mergeCell ref="G1211:I1211"/>
    <mergeCell ref="J1211:L1211"/>
    <mergeCell ref="M1211:O1211"/>
    <mergeCell ref="T1211:U1211"/>
    <mergeCell ref="V1211:X1211"/>
    <mergeCell ref="Y1211:AA1211"/>
    <mergeCell ref="AB1211:AD1211"/>
    <mergeCell ref="AE1213:AG1213"/>
    <mergeCell ref="B1214:C1214"/>
    <mergeCell ref="D1214:F1214"/>
    <mergeCell ref="G1214:I1214"/>
    <mergeCell ref="J1214:L1214"/>
    <mergeCell ref="M1214:O1214"/>
    <mergeCell ref="T1214:U1214"/>
    <mergeCell ref="V1214:X1214"/>
    <mergeCell ref="Y1214:AA1214"/>
    <mergeCell ref="AB1214:AD1214"/>
    <mergeCell ref="AE1214:AG1214"/>
    <mergeCell ref="B1213:C1213"/>
    <mergeCell ref="D1213:F1213"/>
    <mergeCell ref="G1213:I1213"/>
    <mergeCell ref="J1213:L1213"/>
    <mergeCell ref="M1213:O1213"/>
    <mergeCell ref="T1213:U1213"/>
    <mergeCell ref="V1213:X1213"/>
    <mergeCell ref="Y1213:AA1213"/>
    <mergeCell ref="AB1213:AD1213"/>
    <mergeCell ref="AE1215:AG1215"/>
    <mergeCell ref="B1216:C1216"/>
    <mergeCell ref="D1216:F1216"/>
    <mergeCell ref="G1216:I1216"/>
    <mergeCell ref="J1216:L1216"/>
    <mergeCell ref="M1216:O1216"/>
    <mergeCell ref="T1216:U1216"/>
    <mergeCell ref="V1216:X1216"/>
    <mergeCell ref="Y1216:AA1216"/>
    <mergeCell ref="AB1216:AD1216"/>
    <mergeCell ref="AE1216:AG1216"/>
    <mergeCell ref="B1215:C1215"/>
    <mergeCell ref="D1215:F1215"/>
    <mergeCell ref="G1215:I1215"/>
    <mergeCell ref="J1215:L1215"/>
    <mergeCell ref="M1215:O1215"/>
    <mergeCell ref="T1215:U1215"/>
    <mergeCell ref="V1215:X1215"/>
    <mergeCell ref="Y1215:AA1215"/>
    <mergeCell ref="AB1215:AD1215"/>
    <mergeCell ref="AE1217:AG1217"/>
    <mergeCell ref="B1218:C1218"/>
    <mergeCell ref="D1218:F1218"/>
    <mergeCell ref="G1218:I1218"/>
    <mergeCell ref="J1218:L1218"/>
    <mergeCell ref="M1218:O1218"/>
    <mergeCell ref="T1218:U1218"/>
    <mergeCell ref="V1218:X1218"/>
    <mergeCell ref="Y1218:AA1218"/>
    <mergeCell ref="AB1218:AD1218"/>
    <mergeCell ref="AE1218:AG1218"/>
    <mergeCell ref="B1217:C1217"/>
    <mergeCell ref="D1217:F1217"/>
    <mergeCell ref="G1217:I1217"/>
    <mergeCell ref="J1217:L1217"/>
    <mergeCell ref="M1217:O1217"/>
    <mergeCell ref="T1217:U1217"/>
    <mergeCell ref="V1217:X1217"/>
    <mergeCell ref="Y1217:AA1217"/>
    <mergeCell ref="AB1217:AD1217"/>
    <mergeCell ref="B1219:P1219"/>
    <mergeCell ref="Q1219:Q1247"/>
    <mergeCell ref="R1219:R1247"/>
    <mergeCell ref="T1219:AH1219"/>
    <mergeCell ref="A1220:A1221"/>
    <mergeCell ref="B1220:P1221"/>
    <mergeCell ref="S1220:S1221"/>
    <mergeCell ref="T1220:AH1221"/>
    <mergeCell ref="B1222:C1222"/>
    <mergeCell ref="D1222:P1222"/>
    <mergeCell ref="T1222:U1222"/>
    <mergeCell ref="V1222:AH1222"/>
    <mergeCell ref="B1223:C1223"/>
    <mergeCell ref="D1223:P1223"/>
    <mergeCell ref="T1223:U1223"/>
    <mergeCell ref="V1223:AH1223"/>
    <mergeCell ref="B1224:C1224"/>
    <mergeCell ref="D1224:P1224"/>
    <mergeCell ref="T1224:U1224"/>
    <mergeCell ref="V1224:AH1224"/>
    <mergeCell ref="B1225:C1225"/>
    <mergeCell ref="D1225:P1225"/>
    <mergeCell ref="T1225:U1225"/>
    <mergeCell ref="V1225:AH1225"/>
    <mergeCell ref="AE1228:AG1228"/>
    <mergeCell ref="B1229:C1229"/>
    <mergeCell ref="T1229:U1229"/>
    <mergeCell ref="B1226:C1226"/>
    <mergeCell ref="D1226:G1226"/>
    <mergeCell ref="H1226:L1226"/>
    <mergeCell ref="M1226:P1226"/>
    <mergeCell ref="T1226:U1226"/>
    <mergeCell ref="V1226:Y1226"/>
    <mergeCell ref="Z1226:AD1226"/>
    <mergeCell ref="AE1226:AH1226"/>
    <mergeCell ref="B1227:C1227"/>
    <mergeCell ref="D1227:G1227"/>
    <mergeCell ref="H1227:L1227"/>
    <mergeCell ref="M1227:P1227"/>
    <mergeCell ref="T1227:U1227"/>
    <mergeCell ref="V1227:Y1227"/>
    <mergeCell ref="Z1227:AD1227"/>
    <mergeCell ref="AE1227:AH1227"/>
    <mergeCell ref="B1230:C1230"/>
    <mergeCell ref="T1230:U1230"/>
    <mergeCell ref="B1231:C1231"/>
    <mergeCell ref="T1231:U1231"/>
    <mergeCell ref="B1232:C1232"/>
    <mergeCell ref="T1232:U1232"/>
    <mergeCell ref="B1233:C1233"/>
    <mergeCell ref="T1233:U1233"/>
    <mergeCell ref="B1234:C1234"/>
    <mergeCell ref="T1234:U1234"/>
    <mergeCell ref="D1228:F1228"/>
    <mergeCell ref="G1228:I1228"/>
    <mergeCell ref="J1228:L1228"/>
    <mergeCell ref="M1228:O1228"/>
    <mergeCell ref="V1228:X1228"/>
    <mergeCell ref="Y1228:AA1228"/>
    <mergeCell ref="AB1228:AD1228"/>
    <mergeCell ref="Y1236:AA1236"/>
    <mergeCell ref="AB1236:AD1236"/>
    <mergeCell ref="AE1236:AG1236"/>
    <mergeCell ref="B1237:C1237"/>
    <mergeCell ref="D1237:F1237"/>
    <mergeCell ref="G1237:I1237"/>
    <mergeCell ref="J1237:L1237"/>
    <mergeCell ref="M1237:O1237"/>
    <mergeCell ref="T1237:U1237"/>
    <mergeCell ref="V1237:X1237"/>
    <mergeCell ref="Y1237:AA1237"/>
    <mergeCell ref="AB1237:AD1237"/>
    <mergeCell ref="AE1237:AG1237"/>
    <mergeCell ref="B1235:C1235"/>
    <mergeCell ref="T1235:U1235"/>
    <mergeCell ref="B1236:C1236"/>
    <mergeCell ref="D1236:F1236"/>
    <mergeCell ref="G1236:I1236"/>
    <mergeCell ref="J1236:L1236"/>
    <mergeCell ref="M1236:O1236"/>
    <mergeCell ref="T1236:U1236"/>
    <mergeCell ref="V1236:X1236"/>
    <mergeCell ref="AE1238:AG1238"/>
    <mergeCell ref="B1239:C1239"/>
    <mergeCell ref="D1239:F1239"/>
    <mergeCell ref="G1239:I1239"/>
    <mergeCell ref="J1239:L1239"/>
    <mergeCell ref="M1239:O1239"/>
    <mergeCell ref="T1239:U1239"/>
    <mergeCell ref="V1239:X1239"/>
    <mergeCell ref="Y1239:AA1239"/>
    <mergeCell ref="AB1239:AD1239"/>
    <mergeCell ref="AE1239:AG1239"/>
    <mergeCell ref="B1238:C1238"/>
    <mergeCell ref="D1238:F1238"/>
    <mergeCell ref="G1238:I1238"/>
    <mergeCell ref="J1238:L1238"/>
    <mergeCell ref="M1238:O1238"/>
    <mergeCell ref="T1238:U1238"/>
    <mergeCell ref="V1238:X1238"/>
    <mergeCell ref="Y1238:AA1238"/>
    <mergeCell ref="AB1238:AD1238"/>
    <mergeCell ref="AE1240:AG1240"/>
    <mergeCell ref="B1241:C1241"/>
    <mergeCell ref="D1241:F1241"/>
    <mergeCell ref="G1241:I1241"/>
    <mergeCell ref="J1241:L1241"/>
    <mergeCell ref="M1241:O1241"/>
    <mergeCell ref="T1241:U1241"/>
    <mergeCell ref="V1241:X1241"/>
    <mergeCell ref="Y1241:AA1241"/>
    <mergeCell ref="AB1241:AD1241"/>
    <mergeCell ref="AE1241:AG1241"/>
    <mergeCell ref="B1240:C1240"/>
    <mergeCell ref="D1240:F1240"/>
    <mergeCell ref="G1240:I1240"/>
    <mergeCell ref="J1240:L1240"/>
    <mergeCell ref="M1240:O1240"/>
    <mergeCell ref="T1240:U1240"/>
    <mergeCell ref="V1240:X1240"/>
    <mergeCell ref="Y1240:AA1240"/>
    <mergeCell ref="AB1240:AD1240"/>
    <mergeCell ref="AE1242:AG1242"/>
    <mergeCell ref="B1243:C1243"/>
    <mergeCell ref="D1243:F1243"/>
    <mergeCell ref="G1243:I1243"/>
    <mergeCell ref="J1243:L1243"/>
    <mergeCell ref="M1243:O1243"/>
    <mergeCell ref="T1243:U1243"/>
    <mergeCell ref="V1243:X1243"/>
    <mergeCell ref="Y1243:AA1243"/>
    <mergeCell ref="AB1243:AD1243"/>
    <mergeCell ref="AE1243:AG1243"/>
    <mergeCell ref="B1242:C1242"/>
    <mergeCell ref="D1242:F1242"/>
    <mergeCell ref="G1242:I1242"/>
    <mergeCell ref="J1242:L1242"/>
    <mergeCell ref="M1242:O1242"/>
    <mergeCell ref="T1242:U1242"/>
    <mergeCell ref="V1242:X1242"/>
    <mergeCell ref="Y1242:AA1242"/>
    <mergeCell ref="AB1242:AD1242"/>
    <mergeCell ref="AE1244:AG1244"/>
    <mergeCell ref="B1245:C1245"/>
    <mergeCell ref="D1245:F1245"/>
    <mergeCell ref="G1245:I1245"/>
    <mergeCell ref="J1245:L1245"/>
    <mergeCell ref="M1245:O1245"/>
    <mergeCell ref="T1245:U1245"/>
    <mergeCell ref="V1245:X1245"/>
    <mergeCell ref="Y1245:AA1245"/>
    <mergeCell ref="AB1245:AD1245"/>
    <mergeCell ref="AE1245:AG1245"/>
    <mergeCell ref="B1244:C1244"/>
    <mergeCell ref="D1244:F1244"/>
    <mergeCell ref="G1244:I1244"/>
    <mergeCell ref="J1244:L1244"/>
    <mergeCell ref="M1244:O1244"/>
    <mergeCell ref="T1244:U1244"/>
    <mergeCell ref="V1244:X1244"/>
    <mergeCell ref="Y1244:AA1244"/>
    <mergeCell ref="AB1244:AD1244"/>
    <mergeCell ref="AE1246:AG1246"/>
    <mergeCell ref="B1247:C1247"/>
    <mergeCell ref="D1247:F1247"/>
    <mergeCell ref="G1247:I1247"/>
    <mergeCell ref="J1247:L1247"/>
    <mergeCell ref="M1247:O1247"/>
    <mergeCell ref="T1247:U1247"/>
    <mergeCell ref="V1247:X1247"/>
    <mergeCell ref="Y1247:AA1247"/>
    <mergeCell ref="AB1247:AD1247"/>
    <mergeCell ref="AE1247:AG1247"/>
    <mergeCell ref="B1246:C1246"/>
    <mergeCell ref="D1246:F1246"/>
    <mergeCell ref="G1246:I1246"/>
    <mergeCell ref="J1246:L1246"/>
    <mergeCell ref="M1246:O1246"/>
    <mergeCell ref="T1246:U1246"/>
    <mergeCell ref="V1246:X1246"/>
    <mergeCell ref="Y1246:AA1246"/>
    <mergeCell ref="AB1246:AD1246"/>
    <mergeCell ref="B1248:P1248"/>
    <mergeCell ref="Q1248:Q1276"/>
    <mergeCell ref="R1248:R1276"/>
    <mergeCell ref="T1248:AH1248"/>
    <mergeCell ref="A1249:A1250"/>
    <mergeCell ref="B1249:P1250"/>
    <mergeCell ref="S1249:S1250"/>
    <mergeCell ref="T1249:AH1250"/>
    <mergeCell ref="B1251:C1251"/>
    <mergeCell ref="D1251:P1251"/>
    <mergeCell ref="T1251:U1251"/>
    <mergeCell ref="V1251:AH1251"/>
    <mergeCell ref="B1252:C1252"/>
    <mergeCell ref="D1252:P1252"/>
    <mergeCell ref="T1252:U1252"/>
    <mergeCell ref="V1252:AH1252"/>
    <mergeCell ref="B1253:C1253"/>
    <mergeCell ref="D1253:P1253"/>
    <mergeCell ref="T1253:U1253"/>
    <mergeCell ref="V1253:AH1253"/>
    <mergeCell ref="B1254:C1254"/>
    <mergeCell ref="D1254:P1254"/>
    <mergeCell ref="T1254:U1254"/>
    <mergeCell ref="V1254:AH1254"/>
    <mergeCell ref="AE1257:AG1257"/>
    <mergeCell ref="B1258:C1258"/>
    <mergeCell ref="T1258:U1258"/>
    <mergeCell ref="B1255:C1255"/>
    <mergeCell ref="D1255:G1255"/>
    <mergeCell ref="H1255:L1255"/>
    <mergeCell ref="M1255:P1255"/>
    <mergeCell ref="T1255:U1255"/>
    <mergeCell ref="V1255:Y1255"/>
    <mergeCell ref="Z1255:AD1255"/>
    <mergeCell ref="AE1255:AH1255"/>
    <mergeCell ref="B1256:C1256"/>
    <mergeCell ref="D1256:G1256"/>
    <mergeCell ref="H1256:L1256"/>
    <mergeCell ref="M1256:P1256"/>
    <mergeCell ref="T1256:U1256"/>
    <mergeCell ref="V1256:Y1256"/>
    <mergeCell ref="Z1256:AD1256"/>
    <mergeCell ref="AE1256:AH1256"/>
    <mergeCell ref="B1259:C1259"/>
    <mergeCell ref="T1259:U1259"/>
    <mergeCell ref="B1260:C1260"/>
    <mergeCell ref="T1260:U1260"/>
    <mergeCell ref="B1261:C1261"/>
    <mergeCell ref="T1261:U1261"/>
    <mergeCell ref="B1262:C1262"/>
    <mergeCell ref="T1262:U1262"/>
    <mergeCell ref="B1263:C1263"/>
    <mergeCell ref="T1263:U1263"/>
    <mergeCell ref="D1257:F1257"/>
    <mergeCell ref="G1257:I1257"/>
    <mergeCell ref="J1257:L1257"/>
    <mergeCell ref="M1257:O1257"/>
    <mergeCell ref="V1257:X1257"/>
    <mergeCell ref="Y1257:AA1257"/>
    <mergeCell ref="AB1257:AD1257"/>
    <mergeCell ref="Y1265:AA1265"/>
    <mergeCell ref="AB1265:AD1265"/>
    <mergeCell ref="AE1265:AG1265"/>
    <mergeCell ref="B1266:C1266"/>
    <mergeCell ref="D1266:F1266"/>
    <mergeCell ref="G1266:I1266"/>
    <mergeCell ref="J1266:L1266"/>
    <mergeCell ref="M1266:O1266"/>
    <mergeCell ref="T1266:U1266"/>
    <mergeCell ref="V1266:X1266"/>
    <mergeCell ref="Y1266:AA1266"/>
    <mergeCell ref="AB1266:AD1266"/>
    <mergeCell ref="AE1266:AG1266"/>
    <mergeCell ref="B1264:C1264"/>
    <mergeCell ref="T1264:U1264"/>
    <mergeCell ref="B1265:C1265"/>
    <mergeCell ref="D1265:F1265"/>
    <mergeCell ref="G1265:I1265"/>
    <mergeCell ref="J1265:L1265"/>
    <mergeCell ref="M1265:O1265"/>
    <mergeCell ref="T1265:U1265"/>
    <mergeCell ref="V1265:X1265"/>
    <mergeCell ref="AE1267:AG1267"/>
    <mergeCell ref="B1268:C1268"/>
    <mergeCell ref="D1268:F1268"/>
    <mergeCell ref="G1268:I1268"/>
    <mergeCell ref="J1268:L1268"/>
    <mergeCell ref="M1268:O1268"/>
    <mergeCell ref="T1268:U1268"/>
    <mergeCell ref="V1268:X1268"/>
    <mergeCell ref="Y1268:AA1268"/>
    <mergeCell ref="AB1268:AD1268"/>
    <mergeCell ref="AE1268:AG1268"/>
    <mergeCell ref="B1267:C1267"/>
    <mergeCell ref="D1267:F1267"/>
    <mergeCell ref="G1267:I1267"/>
    <mergeCell ref="J1267:L1267"/>
    <mergeCell ref="M1267:O1267"/>
    <mergeCell ref="T1267:U1267"/>
    <mergeCell ref="V1267:X1267"/>
    <mergeCell ref="Y1267:AA1267"/>
    <mergeCell ref="AB1267:AD1267"/>
    <mergeCell ref="AE1269:AG1269"/>
    <mergeCell ref="B1270:C1270"/>
    <mergeCell ref="D1270:F1270"/>
    <mergeCell ref="G1270:I1270"/>
    <mergeCell ref="J1270:L1270"/>
    <mergeCell ref="M1270:O1270"/>
    <mergeCell ref="T1270:U1270"/>
    <mergeCell ref="V1270:X1270"/>
    <mergeCell ref="Y1270:AA1270"/>
    <mergeCell ref="AB1270:AD1270"/>
    <mergeCell ref="AE1270:AG1270"/>
    <mergeCell ref="B1269:C1269"/>
    <mergeCell ref="D1269:F1269"/>
    <mergeCell ref="G1269:I1269"/>
    <mergeCell ref="J1269:L1269"/>
    <mergeCell ref="M1269:O1269"/>
    <mergeCell ref="T1269:U1269"/>
    <mergeCell ref="V1269:X1269"/>
    <mergeCell ref="Y1269:AA1269"/>
    <mergeCell ref="AB1269:AD1269"/>
    <mergeCell ref="AE1271:AG1271"/>
    <mergeCell ref="B1272:C1272"/>
    <mergeCell ref="D1272:F1272"/>
    <mergeCell ref="G1272:I1272"/>
    <mergeCell ref="J1272:L1272"/>
    <mergeCell ref="M1272:O1272"/>
    <mergeCell ref="T1272:U1272"/>
    <mergeCell ref="V1272:X1272"/>
    <mergeCell ref="Y1272:AA1272"/>
    <mergeCell ref="AB1272:AD1272"/>
    <mergeCell ref="AE1272:AG1272"/>
    <mergeCell ref="B1271:C1271"/>
    <mergeCell ref="D1271:F1271"/>
    <mergeCell ref="G1271:I1271"/>
    <mergeCell ref="J1271:L1271"/>
    <mergeCell ref="M1271:O1271"/>
    <mergeCell ref="T1271:U1271"/>
    <mergeCell ref="V1271:X1271"/>
    <mergeCell ref="Y1271:AA1271"/>
    <mergeCell ref="AB1271:AD1271"/>
    <mergeCell ref="AE1273:AG1273"/>
    <mergeCell ref="B1274:C1274"/>
    <mergeCell ref="D1274:F1274"/>
    <mergeCell ref="G1274:I1274"/>
    <mergeCell ref="J1274:L1274"/>
    <mergeCell ref="M1274:O1274"/>
    <mergeCell ref="T1274:U1274"/>
    <mergeCell ref="V1274:X1274"/>
    <mergeCell ref="Y1274:AA1274"/>
    <mergeCell ref="AB1274:AD1274"/>
    <mergeCell ref="AE1274:AG1274"/>
    <mergeCell ref="B1273:C1273"/>
    <mergeCell ref="D1273:F1273"/>
    <mergeCell ref="G1273:I1273"/>
    <mergeCell ref="J1273:L1273"/>
    <mergeCell ref="M1273:O1273"/>
    <mergeCell ref="T1273:U1273"/>
    <mergeCell ref="V1273:X1273"/>
    <mergeCell ref="Y1273:AA1273"/>
    <mergeCell ref="AB1273:AD1273"/>
    <mergeCell ref="AE1275:AG1275"/>
    <mergeCell ref="B1276:C1276"/>
    <mergeCell ref="D1276:F1276"/>
    <mergeCell ref="G1276:I1276"/>
    <mergeCell ref="J1276:L1276"/>
    <mergeCell ref="M1276:O1276"/>
    <mergeCell ref="T1276:U1276"/>
    <mergeCell ref="V1276:X1276"/>
    <mergeCell ref="Y1276:AA1276"/>
    <mergeCell ref="AB1276:AD1276"/>
    <mergeCell ref="AE1276:AG1276"/>
    <mergeCell ref="B1275:C1275"/>
    <mergeCell ref="D1275:F1275"/>
    <mergeCell ref="G1275:I1275"/>
    <mergeCell ref="J1275:L1275"/>
    <mergeCell ref="M1275:O1275"/>
    <mergeCell ref="T1275:U1275"/>
    <mergeCell ref="V1275:X1275"/>
    <mergeCell ref="Y1275:AA1275"/>
    <mergeCell ref="AB1275:AD1275"/>
    <mergeCell ref="B1277:P1277"/>
    <mergeCell ref="Q1277:Q1305"/>
    <mergeCell ref="R1277:R1305"/>
    <mergeCell ref="T1277:AH1277"/>
    <mergeCell ref="A1278:A1279"/>
    <mergeCell ref="B1278:P1279"/>
    <mergeCell ref="S1278:S1279"/>
    <mergeCell ref="T1278:AH1279"/>
    <mergeCell ref="B1280:C1280"/>
    <mergeCell ref="D1280:P1280"/>
    <mergeCell ref="T1280:U1280"/>
    <mergeCell ref="V1280:AH1280"/>
    <mergeCell ref="B1281:C1281"/>
    <mergeCell ref="D1281:P1281"/>
    <mergeCell ref="T1281:U1281"/>
    <mergeCell ref="V1281:AH1281"/>
    <mergeCell ref="B1282:C1282"/>
    <mergeCell ref="D1282:P1282"/>
    <mergeCell ref="T1282:U1282"/>
    <mergeCell ref="V1282:AH1282"/>
    <mergeCell ref="B1283:C1283"/>
    <mergeCell ref="D1283:P1283"/>
    <mergeCell ref="T1283:U1283"/>
    <mergeCell ref="V1283:AH1283"/>
    <mergeCell ref="AE1286:AG1286"/>
    <mergeCell ref="B1287:C1287"/>
    <mergeCell ref="T1287:U1287"/>
    <mergeCell ref="B1284:C1284"/>
    <mergeCell ref="D1284:G1284"/>
    <mergeCell ref="H1284:L1284"/>
    <mergeCell ref="M1284:P1284"/>
    <mergeCell ref="T1284:U1284"/>
    <mergeCell ref="V1284:Y1284"/>
    <mergeCell ref="Z1284:AD1284"/>
    <mergeCell ref="AE1284:AH1284"/>
    <mergeCell ref="B1285:C1285"/>
    <mergeCell ref="D1285:G1285"/>
    <mergeCell ref="H1285:L1285"/>
    <mergeCell ref="M1285:P1285"/>
    <mergeCell ref="T1285:U1285"/>
    <mergeCell ref="V1285:Y1285"/>
    <mergeCell ref="Z1285:AD1285"/>
    <mergeCell ref="AE1285:AH1285"/>
    <mergeCell ref="B1288:C1288"/>
    <mergeCell ref="T1288:U1288"/>
    <mergeCell ref="B1289:C1289"/>
    <mergeCell ref="T1289:U1289"/>
    <mergeCell ref="B1290:C1290"/>
    <mergeCell ref="T1290:U1290"/>
    <mergeCell ref="B1291:C1291"/>
    <mergeCell ref="T1291:U1291"/>
    <mergeCell ref="B1292:C1292"/>
    <mergeCell ref="T1292:U1292"/>
    <mergeCell ref="D1286:F1286"/>
    <mergeCell ref="G1286:I1286"/>
    <mergeCell ref="J1286:L1286"/>
    <mergeCell ref="M1286:O1286"/>
    <mergeCell ref="V1286:X1286"/>
    <mergeCell ref="Y1286:AA1286"/>
    <mergeCell ref="AB1286:AD1286"/>
    <mergeCell ref="Y1294:AA1294"/>
    <mergeCell ref="AB1294:AD1294"/>
    <mergeCell ref="AE1294:AG1294"/>
    <mergeCell ref="B1295:C1295"/>
    <mergeCell ref="D1295:F1295"/>
    <mergeCell ref="G1295:I1295"/>
    <mergeCell ref="J1295:L1295"/>
    <mergeCell ref="M1295:O1295"/>
    <mergeCell ref="T1295:U1295"/>
    <mergeCell ref="V1295:X1295"/>
    <mergeCell ref="Y1295:AA1295"/>
    <mergeCell ref="AB1295:AD1295"/>
    <mergeCell ref="AE1295:AG1295"/>
    <mergeCell ref="B1293:C1293"/>
    <mergeCell ref="T1293:U1293"/>
    <mergeCell ref="B1294:C1294"/>
    <mergeCell ref="D1294:F1294"/>
    <mergeCell ref="G1294:I1294"/>
    <mergeCell ref="J1294:L1294"/>
    <mergeCell ref="M1294:O1294"/>
    <mergeCell ref="T1294:U1294"/>
    <mergeCell ref="V1294:X1294"/>
    <mergeCell ref="AE1296:AG1296"/>
    <mergeCell ref="B1297:C1297"/>
    <mergeCell ref="D1297:F1297"/>
    <mergeCell ref="G1297:I1297"/>
    <mergeCell ref="J1297:L1297"/>
    <mergeCell ref="M1297:O1297"/>
    <mergeCell ref="T1297:U1297"/>
    <mergeCell ref="V1297:X1297"/>
    <mergeCell ref="Y1297:AA1297"/>
    <mergeCell ref="AB1297:AD1297"/>
    <mergeCell ref="AE1297:AG1297"/>
    <mergeCell ref="B1296:C1296"/>
    <mergeCell ref="D1296:F1296"/>
    <mergeCell ref="G1296:I1296"/>
    <mergeCell ref="J1296:L1296"/>
    <mergeCell ref="M1296:O1296"/>
    <mergeCell ref="T1296:U1296"/>
    <mergeCell ref="V1296:X1296"/>
    <mergeCell ref="Y1296:AA1296"/>
    <mergeCell ref="AB1296:AD1296"/>
    <mergeCell ref="AE1298:AG1298"/>
    <mergeCell ref="B1299:C1299"/>
    <mergeCell ref="D1299:F1299"/>
    <mergeCell ref="G1299:I1299"/>
    <mergeCell ref="J1299:L1299"/>
    <mergeCell ref="M1299:O1299"/>
    <mergeCell ref="T1299:U1299"/>
    <mergeCell ref="V1299:X1299"/>
    <mergeCell ref="Y1299:AA1299"/>
    <mergeCell ref="AB1299:AD1299"/>
    <mergeCell ref="AE1299:AG1299"/>
    <mergeCell ref="B1298:C1298"/>
    <mergeCell ref="D1298:F1298"/>
    <mergeCell ref="G1298:I1298"/>
    <mergeCell ref="J1298:L1298"/>
    <mergeCell ref="M1298:O1298"/>
    <mergeCell ref="T1298:U1298"/>
    <mergeCell ref="V1298:X1298"/>
    <mergeCell ref="Y1298:AA1298"/>
    <mergeCell ref="AB1298:AD1298"/>
    <mergeCell ref="AE1300:AG1300"/>
    <mergeCell ref="B1301:C1301"/>
    <mergeCell ref="D1301:F1301"/>
    <mergeCell ref="G1301:I1301"/>
    <mergeCell ref="J1301:L1301"/>
    <mergeCell ref="M1301:O1301"/>
    <mergeCell ref="T1301:U1301"/>
    <mergeCell ref="V1301:X1301"/>
    <mergeCell ref="Y1301:AA1301"/>
    <mergeCell ref="AB1301:AD1301"/>
    <mergeCell ref="AE1301:AG1301"/>
    <mergeCell ref="B1300:C1300"/>
    <mergeCell ref="D1300:F1300"/>
    <mergeCell ref="G1300:I1300"/>
    <mergeCell ref="J1300:L1300"/>
    <mergeCell ref="M1300:O1300"/>
    <mergeCell ref="T1300:U1300"/>
    <mergeCell ref="V1300:X1300"/>
    <mergeCell ref="Y1300:AA1300"/>
    <mergeCell ref="AB1300:AD1300"/>
    <mergeCell ref="AE1302:AG1302"/>
    <mergeCell ref="B1303:C1303"/>
    <mergeCell ref="D1303:F1303"/>
    <mergeCell ref="G1303:I1303"/>
    <mergeCell ref="J1303:L1303"/>
    <mergeCell ref="M1303:O1303"/>
    <mergeCell ref="T1303:U1303"/>
    <mergeCell ref="V1303:X1303"/>
    <mergeCell ref="Y1303:AA1303"/>
    <mergeCell ref="AB1303:AD1303"/>
    <mergeCell ref="AE1303:AG1303"/>
    <mergeCell ref="B1302:C1302"/>
    <mergeCell ref="D1302:F1302"/>
    <mergeCell ref="G1302:I1302"/>
    <mergeCell ref="J1302:L1302"/>
    <mergeCell ref="M1302:O1302"/>
    <mergeCell ref="T1302:U1302"/>
    <mergeCell ref="V1302:X1302"/>
    <mergeCell ref="Y1302:AA1302"/>
    <mergeCell ref="AB1302:AD1302"/>
    <mergeCell ref="AE1304:AG1304"/>
    <mergeCell ref="B1305:C1305"/>
    <mergeCell ref="D1305:F1305"/>
    <mergeCell ref="G1305:I1305"/>
    <mergeCell ref="J1305:L1305"/>
    <mergeCell ref="M1305:O1305"/>
    <mergeCell ref="T1305:U1305"/>
    <mergeCell ref="V1305:X1305"/>
    <mergeCell ref="Y1305:AA1305"/>
    <mergeCell ref="AB1305:AD1305"/>
    <mergeCell ref="AE1305:AG1305"/>
    <mergeCell ref="B1304:C1304"/>
    <mergeCell ref="D1304:F1304"/>
    <mergeCell ref="G1304:I1304"/>
    <mergeCell ref="J1304:L1304"/>
    <mergeCell ref="M1304:O1304"/>
    <mergeCell ref="T1304:U1304"/>
    <mergeCell ref="V1304:X1304"/>
    <mergeCell ref="Y1304:AA1304"/>
    <mergeCell ref="AB1304:AD1304"/>
    <mergeCell ref="B1306:P1306"/>
    <mergeCell ref="Q1306:Q1334"/>
    <mergeCell ref="R1306:R1334"/>
    <mergeCell ref="T1306:AH1306"/>
    <mergeCell ref="A1307:A1308"/>
    <mergeCell ref="B1307:P1308"/>
    <mergeCell ref="S1307:S1308"/>
    <mergeCell ref="T1307:AH1308"/>
    <mergeCell ref="B1309:C1309"/>
    <mergeCell ref="D1309:P1309"/>
    <mergeCell ref="T1309:U1309"/>
    <mergeCell ref="V1309:AH1309"/>
    <mergeCell ref="B1310:C1310"/>
    <mergeCell ref="D1310:P1310"/>
    <mergeCell ref="T1310:U1310"/>
    <mergeCell ref="V1310:AH1310"/>
    <mergeCell ref="B1311:C1311"/>
    <mergeCell ref="D1311:P1311"/>
    <mergeCell ref="T1311:U1311"/>
    <mergeCell ref="V1311:AH1311"/>
    <mergeCell ref="B1312:C1312"/>
    <mergeCell ref="D1312:P1312"/>
    <mergeCell ref="T1312:U1312"/>
    <mergeCell ref="V1312:AH1312"/>
    <mergeCell ref="AE1315:AG1315"/>
    <mergeCell ref="B1316:C1316"/>
    <mergeCell ref="T1316:U1316"/>
    <mergeCell ref="B1313:C1313"/>
    <mergeCell ref="D1313:G1313"/>
    <mergeCell ref="H1313:L1313"/>
    <mergeCell ref="M1313:P1313"/>
    <mergeCell ref="T1313:U1313"/>
    <mergeCell ref="V1313:Y1313"/>
    <mergeCell ref="Z1313:AD1313"/>
    <mergeCell ref="AE1313:AH1313"/>
    <mergeCell ref="B1314:C1314"/>
    <mergeCell ref="D1314:G1314"/>
    <mergeCell ref="H1314:L1314"/>
    <mergeCell ref="M1314:P1314"/>
    <mergeCell ref="T1314:U1314"/>
    <mergeCell ref="V1314:Y1314"/>
    <mergeCell ref="Z1314:AD1314"/>
    <mergeCell ref="AE1314:AH1314"/>
    <mergeCell ref="B1317:C1317"/>
    <mergeCell ref="T1317:U1317"/>
    <mergeCell ref="B1318:C1318"/>
    <mergeCell ref="T1318:U1318"/>
    <mergeCell ref="B1319:C1319"/>
    <mergeCell ref="T1319:U1319"/>
    <mergeCell ref="B1320:C1320"/>
    <mergeCell ref="T1320:U1320"/>
    <mergeCell ref="B1321:C1321"/>
    <mergeCell ref="T1321:U1321"/>
    <mergeCell ref="D1315:F1315"/>
    <mergeCell ref="G1315:I1315"/>
    <mergeCell ref="J1315:L1315"/>
    <mergeCell ref="M1315:O1315"/>
    <mergeCell ref="V1315:X1315"/>
    <mergeCell ref="Y1315:AA1315"/>
    <mergeCell ref="AB1315:AD1315"/>
    <mergeCell ref="Y1323:AA1323"/>
    <mergeCell ref="AB1323:AD1323"/>
    <mergeCell ref="AE1323:AG1323"/>
    <mergeCell ref="B1324:C1324"/>
    <mergeCell ref="D1324:F1324"/>
    <mergeCell ref="G1324:I1324"/>
    <mergeCell ref="J1324:L1324"/>
    <mergeCell ref="M1324:O1324"/>
    <mergeCell ref="T1324:U1324"/>
    <mergeCell ref="V1324:X1324"/>
    <mergeCell ref="Y1324:AA1324"/>
    <mergeCell ref="AB1324:AD1324"/>
    <mergeCell ref="AE1324:AG1324"/>
    <mergeCell ref="B1322:C1322"/>
    <mergeCell ref="T1322:U1322"/>
    <mergeCell ref="B1323:C1323"/>
    <mergeCell ref="D1323:F1323"/>
    <mergeCell ref="G1323:I1323"/>
    <mergeCell ref="J1323:L1323"/>
    <mergeCell ref="M1323:O1323"/>
    <mergeCell ref="T1323:U1323"/>
    <mergeCell ref="V1323:X1323"/>
    <mergeCell ref="AE1325:AG1325"/>
    <mergeCell ref="B1326:C1326"/>
    <mergeCell ref="D1326:F1326"/>
    <mergeCell ref="G1326:I1326"/>
    <mergeCell ref="J1326:L1326"/>
    <mergeCell ref="M1326:O1326"/>
    <mergeCell ref="T1326:U1326"/>
    <mergeCell ref="V1326:X1326"/>
    <mergeCell ref="Y1326:AA1326"/>
    <mergeCell ref="AB1326:AD1326"/>
    <mergeCell ref="AE1326:AG1326"/>
    <mergeCell ref="B1325:C1325"/>
    <mergeCell ref="D1325:F1325"/>
    <mergeCell ref="G1325:I1325"/>
    <mergeCell ref="J1325:L1325"/>
    <mergeCell ref="M1325:O1325"/>
    <mergeCell ref="T1325:U1325"/>
    <mergeCell ref="V1325:X1325"/>
    <mergeCell ref="Y1325:AA1325"/>
    <mergeCell ref="AB1325:AD1325"/>
    <mergeCell ref="AE1327:AG1327"/>
    <mergeCell ref="B1328:C1328"/>
    <mergeCell ref="D1328:F1328"/>
    <mergeCell ref="G1328:I1328"/>
    <mergeCell ref="J1328:L1328"/>
    <mergeCell ref="M1328:O1328"/>
    <mergeCell ref="T1328:U1328"/>
    <mergeCell ref="V1328:X1328"/>
    <mergeCell ref="Y1328:AA1328"/>
    <mergeCell ref="AB1328:AD1328"/>
    <mergeCell ref="AE1328:AG1328"/>
    <mergeCell ref="B1327:C1327"/>
    <mergeCell ref="D1327:F1327"/>
    <mergeCell ref="G1327:I1327"/>
    <mergeCell ref="J1327:L1327"/>
    <mergeCell ref="M1327:O1327"/>
    <mergeCell ref="T1327:U1327"/>
    <mergeCell ref="V1327:X1327"/>
    <mergeCell ref="Y1327:AA1327"/>
    <mergeCell ref="AB1327:AD1327"/>
    <mergeCell ref="AE1329:AG1329"/>
    <mergeCell ref="B1330:C1330"/>
    <mergeCell ref="D1330:F1330"/>
    <mergeCell ref="G1330:I1330"/>
    <mergeCell ref="J1330:L1330"/>
    <mergeCell ref="M1330:O1330"/>
    <mergeCell ref="T1330:U1330"/>
    <mergeCell ref="V1330:X1330"/>
    <mergeCell ref="Y1330:AA1330"/>
    <mergeCell ref="AB1330:AD1330"/>
    <mergeCell ref="AE1330:AG1330"/>
    <mergeCell ref="B1329:C1329"/>
    <mergeCell ref="D1329:F1329"/>
    <mergeCell ref="G1329:I1329"/>
    <mergeCell ref="J1329:L1329"/>
    <mergeCell ref="M1329:O1329"/>
    <mergeCell ref="T1329:U1329"/>
    <mergeCell ref="V1329:X1329"/>
    <mergeCell ref="Y1329:AA1329"/>
    <mergeCell ref="AB1329:AD1329"/>
    <mergeCell ref="AE1331:AG1331"/>
    <mergeCell ref="B1332:C1332"/>
    <mergeCell ref="D1332:F1332"/>
    <mergeCell ref="G1332:I1332"/>
    <mergeCell ref="J1332:L1332"/>
    <mergeCell ref="M1332:O1332"/>
    <mergeCell ref="T1332:U1332"/>
    <mergeCell ref="V1332:X1332"/>
    <mergeCell ref="Y1332:AA1332"/>
    <mergeCell ref="AB1332:AD1332"/>
    <mergeCell ref="AE1332:AG1332"/>
    <mergeCell ref="B1331:C1331"/>
    <mergeCell ref="D1331:F1331"/>
    <mergeCell ref="G1331:I1331"/>
    <mergeCell ref="J1331:L1331"/>
    <mergeCell ref="M1331:O1331"/>
    <mergeCell ref="T1331:U1331"/>
    <mergeCell ref="V1331:X1331"/>
    <mergeCell ref="Y1331:AA1331"/>
    <mergeCell ref="AB1331:AD1331"/>
    <mergeCell ref="AE1333:AG1333"/>
    <mergeCell ref="B1334:C1334"/>
    <mergeCell ref="D1334:F1334"/>
    <mergeCell ref="G1334:I1334"/>
    <mergeCell ref="J1334:L1334"/>
    <mergeCell ref="M1334:O1334"/>
    <mergeCell ref="T1334:U1334"/>
    <mergeCell ref="V1334:X1334"/>
    <mergeCell ref="Y1334:AA1334"/>
    <mergeCell ref="AB1334:AD1334"/>
    <mergeCell ref="AE1334:AG1334"/>
    <mergeCell ref="B1333:C1333"/>
    <mergeCell ref="D1333:F1333"/>
    <mergeCell ref="G1333:I1333"/>
    <mergeCell ref="J1333:L1333"/>
    <mergeCell ref="M1333:O1333"/>
    <mergeCell ref="T1333:U1333"/>
    <mergeCell ref="V1333:X1333"/>
    <mergeCell ref="Y1333:AA1333"/>
    <mergeCell ref="AB1333:AD1333"/>
    <mergeCell ref="B1335:P1335"/>
    <mergeCell ref="Q1335:Q1363"/>
    <mergeCell ref="R1335:R1363"/>
    <mergeCell ref="T1335:AH1335"/>
    <mergeCell ref="A1336:A1337"/>
    <mergeCell ref="B1336:P1337"/>
    <mergeCell ref="S1336:S1337"/>
    <mergeCell ref="T1336:AH1337"/>
    <mergeCell ref="B1338:C1338"/>
    <mergeCell ref="D1338:P1338"/>
    <mergeCell ref="T1338:U1338"/>
    <mergeCell ref="V1338:AH1338"/>
    <mergeCell ref="B1339:C1339"/>
    <mergeCell ref="D1339:P1339"/>
    <mergeCell ref="T1339:U1339"/>
    <mergeCell ref="V1339:AH1339"/>
    <mergeCell ref="B1340:C1340"/>
    <mergeCell ref="D1340:P1340"/>
    <mergeCell ref="T1340:U1340"/>
    <mergeCell ref="V1340:AH1340"/>
    <mergeCell ref="B1341:C1341"/>
    <mergeCell ref="D1341:P1341"/>
    <mergeCell ref="T1341:U1341"/>
    <mergeCell ref="V1341:AH1341"/>
    <mergeCell ref="AE1344:AG1344"/>
    <mergeCell ref="B1345:C1345"/>
    <mergeCell ref="T1345:U1345"/>
    <mergeCell ref="B1342:C1342"/>
    <mergeCell ref="D1342:G1342"/>
    <mergeCell ref="H1342:L1342"/>
    <mergeCell ref="M1342:P1342"/>
    <mergeCell ref="T1342:U1342"/>
    <mergeCell ref="V1342:Y1342"/>
    <mergeCell ref="Z1342:AD1342"/>
    <mergeCell ref="AE1342:AH1342"/>
    <mergeCell ref="B1343:C1343"/>
    <mergeCell ref="D1343:G1343"/>
    <mergeCell ref="H1343:L1343"/>
    <mergeCell ref="M1343:P1343"/>
    <mergeCell ref="T1343:U1343"/>
    <mergeCell ref="V1343:Y1343"/>
    <mergeCell ref="Z1343:AD1343"/>
    <mergeCell ref="AE1343:AH1343"/>
    <mergeCell ref="B1346:C1346"/>
    <mergeCell ref="T1346:U1346"/>
    <mergeCell ref="B1347:C1347"/>
    <mergeCell ref="T1347:U1347"/>
    <mergeCell ref="B1348:C1348"/>
    <mergeCell ref="T1348:U1348"/>
    <mergeCell ref="B1349:C1349"/>
    <mergeCell ref="T1349:U1349"/>
    <mergeCell ref="B1350:C1350"/>
    <mergeCell ref="T1350:U1350"/>
    <mergeCell ref="D1344:F1344"/>
    <mergeCell ref="G1344:I1344"/>
    <mergeCell ref="J1344:L1344"/>
    <mergeCell ref="M1344:O1344"/>
    <mergeCell ref="V1344:X1344"/>
    <mergeCell ref="Y1344:AA1344"/>
    <mergeCell ref="AB1344:AD1344"/>
    <mergeCell ref="Y1352:AA1352"/>
    <mergeCell ref="AB1352:AD1352"/>
    <mergeCell ref="AE1352:AG1352"/>
    <mergeCell ref="B1353:C1353"/>
    <mergeCell ref="D1353:F1353"/>
    <mergeCell ref="G1353:I1353"/>
    <mergeCell ref="J1353:L1353"/>
    <mergeCell ref="M1353:O1353"/>
    <mergeCell ref="T1353:U1353"/>
    <mergeCell ref="V1353:X1353"/>
    <mergeCell ref="Y1353:AA1353"/>
    <mergeCell ref="AB1353:AD1353"/>
    <mergeCell ref="AE1353:AG1353"/>
    <mergeCell ref="B1351:C1351"/>
    <mergeCell ref="T1351:U1351"/>
    <mergeCell ref="B1352:C1352"/>
    <mergeCell ref="D1352:F1352"/>
    <mergeCell ref="G1352:I1352"/>
    <mergeCell ref="J1352:L1352"/>
    <mergeCell ref="M1352:O1352"/>
    <mergeCell ref="T1352:U1352"/>
    <mergeCell ref="V1352:X1352"/>
    <mergeCell ref="AE1354:AG1354"/>
    <mergeCell ref="B1355:C1355"/>
    <mergeCell ref="D1355:F1355"/>
    <mergeCell ref="G1355:I1355"/>
    <mergeCell ref="J1355:L1355"/>
    <mergeCell ref="M1355:O1355"/>
    <mergeCell ref="T1355:U1355"/>
    <mergeCell ref="V1355:X1355"/>
    <mergeCell ref="Y1355:AA1355"/>
    <mergeCell ref="AB1355:AD1355"/>
    <mergeCell ref="AE1355:AG1355"/>
    <mergeCell ref="B1354:C1354"/>
    <mergeCell ref="D1354:F1354"/>
    <mergeCell ref="G1354:I1354"/>
    <mergeCell ref="J1354:L1354"/>
    <mergeCell ref="M1354:O1354"/>
    <mergeCell ref="T1354:U1354"/>
    <mergeCell ref="V1354:X1354"/>
    <mergeCell ref="Y1354:AA1354"/>
    <mergeCell ref="AB1354:AD1354"/>
    <mergeCell ref="AE1356:AG1356"/>
    <mergeCell ref="B1357:C1357"/>
    <mergeCell ref="D1357:F1357"/>
    <mergeCell ref="G1357:I1357"/>
    <mergeCell ref="J1357:L1357"/>
    <mergeCell ref="M1357:O1357"/>
    <mergeCell ref="T1357:U1357"/>
    <mergeCell ref="V1357:X1357"/>
    <mergeCell ref="Y1357:AA1357"/>
    <mergeCell ref="AB1357:AD1357"/>
    <mergeCell ref="AE1357:AG1357"/>
    <mergeCell ref="B1356:C1356"/>
    <mergeCell ref="D1356:F1356"/>
    <mergeCell ref="G1356:I1356"/>
    <mergeCell ref="J1356:L1356"/>
    <mergeCell ref="M1356:O1356"/>
    <mergeCell ref="T1356:U1356"/>
    <mergeCell ref="V1356:X1356"/>
    <mergeCell ref="Y1356:AA1356"/>
    <mergeCell ref="AB1356:AD1356"/>
    <mergeCell ref="AE1358:AG1358"/>
    <mergeCell ref="B1359:C1359"/>
    <mergeCell ref="D1359:F1359"/>
    <mergeCell ref="G1359:I1359"/>
    <mergeCell ref="J1359:L1359"/>
    <mergeCell ref="M1359:O1359"/>
    <mergeCell ref="T1359:U1359"/>
    <mergeCell ref="V1359:X1359"/>
    <mergeCell ref="Y1359:AA1359"/>
    <mergeCell ref="AB1359:AD1359"/>
    <mergeCell ref="AE1359:AG1359"/>
    <mergeCell ref="B1358:C1358"/>
    <mergeCell ref="D1358:F1358"/>
    <mergeCell ref="G1358:I1358"/>
    <mergeCell ref="J1358:L1358"/>
    <mergeCell ref="M1358:O1358"/>
    <mergeCell ref="T1358:U1358"/>
    <mergeCell ref="V1358:X1358"/>
    <mergeCell ref="Y1358:AA1358"/>
    <mergeCell ref="AB1358:AD1358"/>
    <mergeCell ref="AE1360:AG1360"/>
    <mergeCell ref="B1361:C1361"/>
    <mergeCell ref="D1361:F1361"/>
    <mergeCell ref="G1361:I1361"/>
    <mergeCell ref="J1361:L1361"/>
    <mergeCell ref="M1361:O1361"/>
    <mergeCell ref="T1361:U1361"/>
    <mergeCell ref="V1361:X1361"/>
    <mergeCell ref="Y1361:AA1361"/>
    <mergeCell ref="AB1361:AD1361"/>
    <mergeCell ref="AE1361:AG1361"/>
    <mergeCell ref="B1360:C1360"/>
    <mergeCell ref="D1360:F1360"/>
    <mergeCell ref="G1360:I1360"/>
    <mergeCell ref="J1360:L1360"/>
    <mergeCell ref="M1360:O1360"/>
    <mergeCell ref="T1360:U1360"/>
    <mergeCell ref="V1360:X1360"/>
    <mergeCell ref="Y1360:AA1360"/>
    <mergeCell ref="AB1360:AD1360"/>
    <mergeCell ref="AE1362:AG1362"/>
    <mergeCell ref="B1363:C1363"/>
    <mergeCell ref="D1363:F1363"/>
    <mergeCell ref="G1363:I1363"/>
    <mergeCell ref="J1363:L1363"/>
    <mergeCell ref="M1363:O1363"/>
    <mergeCell ref="T1363:U1363"/>
    <mergeCell ref="V1363:X1363"/>
    <mergeCell ref="Y1363:AA1363"/>
    <mergeCell ref="AB1363:AD1363"/>
    <mergeCell ref="AE1363:AG1363"/>
    <mergeCell ref="B1362:C1362"/>
    <mergeCell ref="D1362:F1362"/>
    <mergeCell ref="G1362:I1362"/>
    <mergeCell ref="J1362:L1362"/>
    <mergeCell ref="M1362:O1362"/>
    <mergeCell ref="T1362:U1362"/>
    <mergeCell ref="V1362:X1362"/>
    <mergeCell ref="Y1362:AA1362"/>
    <mergeCell ref="AB1362:AD1362"/>
    <mergeCell ref="B1364:P1364"/>
    <mergeCell ref="Q1364:Q1392"/>
    <mergeCell ref="R1364:R1392"/>
    <mergeCell ref="T1364:AH1364"/>
    <mergeCell ref="A1365:A1366"/>
    <mergeCell ref="B1365:P1366"/>
    <mergeCell ref="S1365:S1366"/>
    <mergeCell ref="T1365:AH1366"/>
    <mergeCell ref="B1367:C1367"/>
    <mergeCell ref="D1367:P1367"/>
    <mergeCell ref="T1367:U1367"/>
    <mergeCell ref="V1367:AH1367"/>
    <mergeCell ref="B1368:C1368"/>
    <mergeCell ref="D1368:P1368"/>
    <mergeCell ref="T1368:U1368"/>
    <mergeCell ref="V1368:AH1368"/>
    <mergeCell ref="B1369:C1369"/>
    <mergeCell ref="D1369:P1369"/>
    <mergeCell ref="T1369:U1369"/>
    <mergeCell ref="V1369:AH1369"/>
    <mergeCell ref="B1370:C1370"/>
    <mergeCell ref="D1370:P1370"/>
    <mergeCell ref="T1370:U1370"/>
    <mergeCell ref="V1370:AH1370"/>
    <mergeCell ref="AE1373:AG1373"/>
    <mergeCell ref="B1374:C1374"/>
    <mergeCell ref="T1374:U1374"/>
    <mergeCell ref="B1371:C1371"/>
    <mergeCell ref="D1371:G1371"/>
    <mergeCell ref="H1371:L1371"/>
    <mergeCell ref="M1371:P1371"/>
    <mergeCell ref="T1371:U1371"/>
    <mergeCell ref="V1371:Y1371"/>
    <mergeCell ref="Z1371:AD1371"/>
    <mergeCell ref="AE1371:AH1371"/>
    <mergeCell ref="B1372:C1372"/>
    <mergeCell ref="D1372:G1372"/>
    <mergeCell ref="H1372:L1372"/>
    <mergeCell ref="M1372:P1372"/>
    <mergeCell ref="T1372:U1372"/>
    <mergeCell ref="V1372:Y1372"/>
    <mergeCell ref="Z1372:AD1372"/>
    <mergeCell ref="AE1372:AH1372"/>
    <mergeCell ref="B1375:C1375"/>
    <mergeCell ref="T1375:U1375"/>
    <mergeCell ref="B1376:C1376"/>
    <mergeCell ref="T1376:U1376"/>
    <mergeCell ref="B1377:C1377"/>
    <mergeCell ref="T1377:U1377"/>
    <mergeCell ref="B1378:C1378"/>
    <mergeCell ref="T1378:U1378"/>
    <mergeCell ref="B1379:C1379"/>
    <mergeCell ref="T1379:U1379"/>
    <mergeCell ref="D1373:F1373"/>
    <mergeCell ref="G1373:I1373"/>
    <mergeCell ref="J1373:L1373"/>
    <mergeCell ref="M1373:O1373"/>
    <mergeCell ref="V1373:X1373"/>
    <mergeCell ref="Y1373:AA1373"/>
    <mergeCell ref="AB1373:AD1373"/>
    <mergeCell ref="Y1381:AA1381"/>
    <mergeCell ref="AB1381:AD1381"/>
    <mergeCell ref="AE1381:AG1381"/>
    <mergeCell ref="B1382:C1382"/>
    <mergeCell ref="D1382:F1382"/>
    <mergeCell ref="G1382:I1382"/>
    <mergeCell ref="J1382:L1382"/>
    <mergeCell ref="M1382:O1382"/>
    <mergeCell ref="T1382:U1382"/>
    <mergeCell ref="V1382:X1382"/>
    <mergeCell ref="Y1382:AA1382"/>
    <mergeCell ref="AB1382:AD1382"/>
    <mergeCell ref="AE1382:AG1382"/>
    <mergeCell ref="B1380:C1380"/>
    <mergeCell ref="T1380:U1380"/>
    <mergeCell ref="B1381:C1381"/>
    <mergeCell ref="D1381:F1381"/>
    <mergeCell ref="G1381:I1381"/>
    <mergeCell ref="J1381:L1381"/>
    <mergeCell ref="M1381:O1381"/>
    <mergeCell ref="T1381:U1381"/>
    <mergeCell ref="V1381:X1381"/>
    <mergeCell ref="AE1383:AG1383"/>
    <mergeCell ref="B1384:C1384"/>
    <mergeCell ref="D1384:F1384"/>
    <mergeCell ref="G1384:I1384"/>
    <mergeCell ref="J1384:L1384"/>
    <mergeCell ref="M1384:O1384"/>
    <mergeCell ref="T1384:U1384"/>
    <mergeCell ref="V1384:X1384"/>
    <mergeCell ref="Y1384:AA1384"/>
    <mergeCell ref="AB1384:AD1384"/>
    <mergeCell ref="AE1384:AG1384"/>
    <mergeCell ref="B1383:C1383"/>
    <mergeCell ref="D1383:F1383"/>
    <mergeCell ref="G1383:I1383"/>
    <mergeCell ref="J1383:L1383"/>
    <mergeCell ref="M1383:O1383"/>
    <mergeCell ref="T1383:U1383"/>
    <mergeCell ref="V1383:X1383"/>
    <mergeCell ref="Y1383:AA1383"/>
    <mergeCell ref="AB1383:AD1383"/>
    <mergeCell ref="AE1385:AG1385"/>
    <mergeCell ref="B1386:C1386"/>
    <mergeCell ref="D1386:F1386"/>
    <mergeCell ref="G1386:I1386"/>
    <mergeCell ref="J1386:L1386"/>
    <mergeCell ref="M1386:O1386"/>
    <mergeCell ref="T1386:U1386"/>
    <mergeCell ref="V1386:X1386"/>
    <mergeCell ref="Y1386:AA1386"/>
    <mergeCell ref="AB1386:AD1386"/>
    <mergeCell ref="AE1386:AG1386"/>
    <mergeCell ref="B1385:C1385"/>
    <mergeCell ref="D1385:F1385"/>
    <mergeCell ref="G1385:I1385"/>
    <mergeCell ref="J1385:L1385"/>
    <mergeCell ref="M1385:O1385"/>
    <mergeCell ref="T1385:U1385"/>
    <mergeCell ref="V1385:X1385"/>
    <mergeCell ref="Y1385:AA1385"/>
    <mergeCell ref="AB1385:AD1385"/>
    <mergeCell ref="AE1387:AG1387"/>
    <mergeCell ref="B1388:C1388"/>
    <mergeCell ref="D1388:F1388"/>
    <mergeCell ref="G1388:I1388"/>
    <mergeCell ref="J1388:L1388"/>
    <mergeCell ref="M1388:O1388"/>
    <mergeCell ref="T1388:U1388"/>
    <mergeCell ref="V1388:X1388"/>
    <mergeCell ref="Y1388:AA1388"/>
    <mergeCell ref="AB1388:AD1388"/>
    <mergeCell ref="AE1388:AG1388"/>
    <mergeCell ref="B1387:C1387"/>
    <mergeCell ref="D1387:F1387"/>
    <mergeCell ref="G1387:I1387"/>
    <mergeCell ref="J1387:L1387"/>
    <mergeCell ref="M1387:O1387"/>
    <mergeCell ref="T1387:U1387"/>
    <mergeCell ref="V1387:X1387"/>
    <mergeCell ref="Y1387:AA1387"/>
    <mergeCell ref="AB1387:AD1387"/>
    <mergeCell ref="AE1389:AG1389"/>
    <mergeCell ref="B1390:C1390"/>
    <mergeCell ref="D1390:F1390"/>
    <mergeCell ref="G1390:I1390"/>
    <mergeCell ref="J1390:L1390"/>
    <mergeCell ref="M1390:O1390"/>
    <mergeCell ref="T1390:U1390"/>
    <mergeCell ref="V1390:X1390"/>
    <mergeCell ref="Y1390:AA1390"/>
    <mergeCell ref="AB1390:AD1390"/>
    <mergeCell ref="AE1390:AG1390"/>
    <mergeCell ref="B1389:C1389"/>
    <mergeCell ref="D1389:F1389"/>
    <mergeCell ref="G1389:I1389"/>
    <mergeCell ref="J1389:L1389"/>
    <mergeCell ref="M1389:O1389"/>
    <mergeCell ref="T1389:U1389"/>
    <mergeCell ref="V1389:X1389"/>
    <mergeCell ref="Y1389:AA1389"/>
    <mergeCell ref="AB1389:AD1389"/>
    <mergeCell ref="AE1391:AG1391"/>
    <mergeCell ref="B1392:C1392"/>
    <mergeCell ref="D1392:F1392"/>
    <mergeCell ref="G1392:I1392"/>
    <mergeCell ref="J1392:L1392"/>
    <mergeCell ref="M1392:O1392"/>
    <mergeCell ref="T1392:U1392"/>
    <mergeCell ref="V1392:X1392"/>
    <mergeCell ref="Y1392:AA1392"/>
    <mergeCell ref="AB1392:AD1392"/>
    <mergeCell ref="AE1392:AG1392"/>
    <mergeCell ref="B1391:C1391"/>
    <mergeCell ref="D1391:F1391"/>
    <mergeCell ref="G1391:I1391"/>
    <mergeCell ref="J1391:L1391"/>
    <mergeCell ref="M1391:O1391"/>
    <mergeCell ref="T1391:U1391"/>
    <mergeCell ref="V1391:X1391"/>
    <mergeCell ref="Y1391:AA1391"/>
    <mergeCell ref="AB1391:AD1391"/>
    <mergeCell ref="B1393:P1393"/>
    <mergeCell ref="Q1393:Q1421"/>
    <mergeCell ref="R1393:R1421"/>
    <mergeCell ref="T1393:AH1393"/>
    <mergeCell ref="A1394:A1395"/>
    <mergeCell ref="B1394:P1395"/>
    <mergeCell ref="S1394:S1395"/>
    <mergeCell ref="T1394:AH1395"/>
    <mergeCell ref="B1396:C1396"/>
    <mergeCell ref="D1396:P1396"/>
    <mergeCell ref="T1396:U1396"/>
    <mergeCell ref="V1396:AH1396"/>
    <mergeCell ref="B1397:C1397"/>
    <mergeCell ref="D1397:P1397"/>
    <mergeCell ref="T1397:U1397"/>
    <mergeCell ref="V1397:AH1397"/>
    <mergeCell ref="B1398:C1398"/>
    <mergeCell ref="D1398:P1398"/>
    <mergeCell ref="T1398:U1398"/>
    <mergeCell ref="V1398:AH1398"/>
    <mergeCell ref="B1399:C1399"/>
    <mergeCell ref="D1399:P1399"/>
    <mergeCell ref="T1399:U1399"/>
    <mergeCell ref="V1399:AH1399"/>
    <mergeCell ref="AE1402:AG1402"/>
    <mergeCell ref="B1403:C1403"/>
    <mergeCell ref="T1403:U1403"/>
    <mergeCell ref="B1400:C1400"/>
    <mergeCell ref="D1400:G1400"/>
    <mergeCell ref="H1400:L1400"/>
    <mergeCell ref="M1400:P1400"/>
    <mergeCell ref="T1400:U1400"/>
    <mergeCell ref="V1400:Y1400"/>
    <mergeCell ref="Z1400:AD1400"/>
    <mergeCell ref="AE1400:AH1400"/>
    <mergeCell ref="B1401:C1401"/>
    <mergeCell ref="D1401:G1401"/>
    <mergeCell ref="H1401:L1401"/>
    <mergeCell ref="M1401:P1401"/>
    <mergeCell ref="T1401:U1401"/>
    <mergeCell ref="V1401:Y1401"/>
    <mergeCell ref="Z1401:AD1401"/>
    <mergeCell ref="AE1401:AH1401"/>
    <mergeCell ref="B1404:C1404"/>
    <mergeCell ref="T1404:U1404"/>
    <mergeCell ref="B1405:C1405"/>
    <mergeCell ref="T1405:U1405"/>
    <mergeCell ref="B1406:C1406"/>
    <mergeCell ref="T1406:U1406"/>
    <mergeCell ref="B1407:C1407"/>
    <mergeCell ref="T1407:U1407"/>
    <mergeCell ref="B1408:C1408"/>
    <mergeCell ref="T1408:U1408"/>
    <mergeCell ref="D1402:F1402"/>
    <mergeCell ref="G1402:I1402"/>
    <mergeCell ref="J1402:L1402"/>
    <mergeCell ref="M1402:O1402"/>
    <mergeCell ref="V1402:X1402"/>
    <mergeCell ref="Y1402:AA1402"/>
    <mergeCell ref="AB1402:AD1402"/>
    <mergeCell ref="Y1410:AA1410"/>
    <mergeCell ref="AB1410:AD1410"/>
    <mergeCell ref="AE1410:AG1410"/>
    <mergeCell ref="B1411:C1411"/>
    <mergeCell ref="D1411:F1411"/>
    <mergeCell ref="G1411:I1411"/>
    <mergeCell ref="J1411:L1411"/>
    <mergeCell ref="M1411:O1411"/>
    <mergeCell ref="T1411:U1411"/>
    <mergeCell ref="V1411:X1411"/>
    <mergeCell ref="Y1411:AA1411"/>
    <mergeCell ref="AB1411:AD1411"/>
    <mergeCell ref="AE1411:AG1411"/>
    <mergeCell ref="B1409:C1409"/>
    <mergeCell ref="T1409:U1409"/>
    <mergeCell ref="B1410:C1410"/>
    <mergeCell ref="D1410:F1410"/>
    <mergeCell ref="G1410:I1410"/>
    <mergeCell ref="J1410:L1410"/>
    <mergeCell ref="M1410:O1410"/>
    <mergeCell ref="T1410:U1410"/>
    <mergeCell ref="V1410:X1410"/>
    <mergeCell ref="AE1412:AG1412"/>
    <mergeCell ref="B1413:C1413"/>
    <mergeCell ref="D1413:F1413"/>
    <mergeCell ref="G1413:I1413"/>
    <mergeCell ref="J1413:L1413"/>
    <mergeCell ref="M1413:O1413"/>
    <mergeCell ref="T1413:U1413"/>
    <mergeCell ref="V1413:X1413"/>
    <mergeCell ref="Y1413:AA1413"/>
    <mergeCell ref="AB1413:AD1413"/>
    <mergeCell ref="AE1413:AG1413"/>
    <mergeCell ref="B1412:C1412"/>
    <mergeCell ref="D1412:F1412"/>
    <mergeCell ref="G1412:I1412"/>
    <mergeCell ref="J1412:L1412"/>
    <mergeCell ref="M1412:O1412"/>
    <mergeCell ref="T1412:U1412"/>
    <mergeCell ref="V1412:X1412"/>
    <mergeCell ref="Y1412:AA1412"/>
    <mergeCell ref="AB1412:AD1412"/>
    <mergeCell ref="AE1414:AG1414"/>
    <mergeCell ref="B1415:C1415"/>
    <mergeCell ref="D1415:F1415"/>
    <mergeCell ref="G1415:I1415"/>
    <mergeCell ref="J1415:L1415"/>
    <mergeCell ref="M1415:O1415"/>
    <mergeCell ref="T1415:U1415"/>
    <mergeCell ref="V1415:X1415"/>
    <mergeCell ref="Y1415:AA1415"/>
    <mergeCell ref="AB1415:AD1415"/>
    <mergeCell ref="AE1415:AG1415"/>
    <mergeCell ref="B1414:C1414"/>
    <mergeCell ref="D1414:F1414"/>
    <mergeCell ref="G1414:I1414"/>
    <mergeCell ref="J1414:L1414"/>
    <mergeCell ref="M1414:O1414"/>
    <mergeCell ref="T1414:U1414"/>
    <mergeCell ref="V1414:X1414"/>
    <mergeCell ref="Y1414:AA1414"/>
    <mergeCell ref="AB1414:AD1414"/>
    <mergeCell ref="AE1416:AG1416"/>
    <mergeCell ref="B1417:C1417"/>
    <mergeCell ref="D1417:F1417"/>
    <mergeCell ref="G1417:I1417"/>
    <mergeCell ref="J1417:L1417"/>
    <mergeCell ref="M1417:O1417"/>
    <mergeCell ref="T1417:U1417"/>
    <mergeCell ref="V1417:X1417"/>
    <mergeCell ref="Y1417:AA1417"/>
    <mergeCell ref="AB1417:AD1417"/>
    <mergeCell ref="AE1417:AG1417"/>
    <mergeCell ref="B1416:C1416"/>
    <mergeCell ref="D1416:F1416"/>
    <mergeCell ref="G1416:I1416"/>
    <mergeCell ref="J1416:L1416"/>
    <mergeCell ref="M1416:O1416"/>
    <mergeCell ref="T1416:U1416"/>
    <mergeCell ref="V1416:X1416"/>
    <mergeCell ref="Y1416:AA1416"/>
    <mergeCell ref="AB1416:AD1416"/>
    <mergeCell ref="AE1418:AG1418"/>
    <mergeCell ref="B1419:C1419"/>
    <mergeCell ref="D1419:F1419"/>
    <mergeCell ref="G1419:I1419"/>
    <mergeCell ref="J1419:L1419"/>
    <mergeCell ref="M1419:O1419"/>
    <mergeCell ref="T1419:U1419"/>
    <mergeCell ref="V1419:X1419"/>
    <mergeCell ref="Y1419:AA1419"/>
    <mergeCell ref="AB1419:AD1419"/>
    <mergeCell ref="AE1419:AG1419"/>
    <mergeCell ref="B1418:C1418"/>
    <mergeCell ref="D1418:F1418"/>
    <mergeCell ref="G1418:I1418"/>
    <mergeCell ref="J1418:L1418"/>
    <mergeCell ref="M1418:O1418"/>
    <mergeCell ref="T1418:U1418"/>
    <mergeCell ref="V1418:X1418"/>
    <mergeCell ref="Y1418:AA1418"/>
    <mergeCell ref="AB1418:AD1418"/>
    <mergeCell ref="AE1420:AG1420"/>
    <mergeCell ref="B1421:C1421"/>
    <mergeCell ref="D1421:F1421"/>
    <mergeCell ref="G1421:I1421"/>
    <mergeCell ref="J1421:L1421"/>
    <mergeCell ref="M1421:O1421"/>
    <mergeCell ref="T1421:U1421"/>
    <mergeCell ref="V1421:X1421"/>
    <mergeCell ref="Y1421:AA1421"/>
    <mergeCell ref="AB1421:AD1421"/>
    <mergeCell ref="AE1421:AG1421"/>
    <mergeCell ref="B1420:C1420"/>
    <mergeCell ref="D1420:F1420"/>
    <mergeCell ref="G1420:I1420"/>
    <mergeCell ref="J1420:L1420"/>
    <mergeCell ref="M1420:O1420"/>
    <mergeCell ref="T1420:U1420"/>
    <mergeCell ref="V1420:X1420"/>
    <mergeCell ref="Y1420:AA1420"/>
    <mergeCell ref="AB1420:AD1420"/>
    <mergeCell ref="B1422:P1422"/>
    <mergeCell ref="Q1422:Q1450"/>
    <mergeCell ref="R1422:R1450"/>
    <mergeCell ref="T1422:AH1422"/>
    <mergeCell ref="A1423:A1424"/>
    <mergeCell ref="B1423:P1424"/>
    <mergeCell ref="S1423:S1424"/>
    <mergeCell ref="T1423:AH1424"/>
    <mergeCell ref="B1425:C1425"/>
    <mergeCell ref="D1425:P1425"/>
    <mergeCell ref="T1425:U1425"/>
    <mergeCell ref="V1425:AH1425"/>
    <mergeCell ref="B1426:C1426"/>
    <mergeCell ref="D1426:P1426"/>
    <mergeCell ref="T1426:U1426"/>
    <mergeCell ref="V1426:AH1426"/>
    <mergeCell ref="B1427:C1427"/>
    <mergeCell ref="D1427:P1427"/>
    <mergeCell ref="T1427:U1427"/>
    <mergeCell ref="V1427:AH1427"/>
    <mergeCell ref="B1428:C1428"/>
    <mergeCell ref="D1428:P1428"/>
    <mergeCell ref="T1428:U1428"/>
    <mergeCell ref="V1428:AH1428"/>
    <mergeCell ref="AE1431:AG1431"/>
    <mergeCell ref="B1432:C1432"/>
    <mergeCell ref="T1432:U1432"/>
    <mergeCell ref="B1429:C1429"/>
    <mergeCell ref="D1429:G1429"/>
    <mergeCell ref="H1429:L1429"/>
    <mergeCell ref="M1429:P1429"/>
    <mergeCell ref="T1429:U1429"/>
    <mergeCell ref="V1429:Y1429"/>
    <mergeCell ref="Z1429:AD1429"/>
    <mergeCell ref="AE1429:AH1429"/>
    <mergeCell ref="B1430:C1430"/>
    <mergeCell ref="D1430:G1430"/>
    <mergeCell ref="H1430:L1430"/>
    <mergeCell ref="M1430:P1430"/>
    <mergeCell ref="T1430:U1430"/>
    <mergeCell ref="V1430:Y1430"/>
    <mergeCell ref="Z1430:AD1430"/>
    <mergeCell ref="AE1430:AH1430"/>
    <mergeCell ref="B1433:C1433"/>
    <mergeCell ref="T1433:U1433"/>
    <mergeCell ref="B1434:C1434"/>
    <mergeCell ref="T1434:U1434"/>
    <mergeCell ref="B1435:C1435"/>
    <mergeCell ref="T1435:U1435"/>
    <mergeCell ref="B1436:C1436"/>
    <mergeCell ref="T1436:U1436"/>
    <mergeCell ref="B1437:C1437"/>
    <mergeCell ref="T1437:U1437"/>
    <mergeCell ref="D1431:F1431"/>
    <mergeCell ref="G1431:I1431"/>
    <mergeCell ref="J1431:L1431"/>
    <mergeCell ref="M1431:O1431"/>
    <mergeCell ref="V1431:X1431"/>
    <mergeCell ref="Y1431:AA1431"/>
    <mergeCell ref="AB1431:AD1431"/>
    <mergeCell ref="Y1439:AA1439"/>
    <mergeCell ref="AB1439:AD1439"/>
    <mergeCell ref="AE1439:AG1439"/>
    <mergeCell ref="B1440:C1440"/>
    <mergeCell ref="D1440:F1440"/>
    <mergeCell ref="G1440:I1440"/>
    <mergeCell ref="J1440:L1440"/>
    <mergeCell ref="M1440:O1440"/>
    <mergeCell ref="T1440:U1440"/>
    <mergeCell ref="V1440:X1440"/>
    <mergeCell ref="Y1440:AA1440"/>
    <mergeCell ref="AB1440:AD1440"/>
    <mergeCell ref="AE1440:AG1440"/>
    <mergeCell ref="B1438:C1438"/>
    <mergeCell ref="T1438:U1438"/>
    <mergeCell ref="B1439:C1439"/>
    <mergeCell ref="D1439:F1439"/>
    <mergeCell ref="G1439:I1439"/>
    <mergeCell ref="J1439:L1439"/>
    <mergeCell ref="M1439:O1439"/>
    <mergeCell ref="T1439:U1439"/>
    <mergeCell ref="V1439:X1439"/>
    <mergeCell ref="AE1441:AG1441"/>
    <mergeCell ref="B1442:C1442"/>
    <mergeCell ref="D1442:F1442"/>
    <mergeCell ref="G1442:I1442"/>
    <mergeCell ref="J1442:L1442"/>
    <mergeCell ref="M1442:O1442"/>
    <mergeCell ref="T1442:U1442"/>
    <mergeCell ref="V1442:X1442"/>
    <mergeCell ref="Y1442:AA1442"/>
    <mergeCell ref="AB1442:AD1442"/>
    <mergeCell ref="AE1442:AG1442"/>
    <mergeCell ref="B1441:C1441"/>
    <mergeCell ref="D1441:F1441"/>
    <mergeCell ref="G1441:I1441"/>
    <mergeCell ref="J1441:L1441"/>
    <mergeCell ref="M1441:O1441"/>
    <mergeCell ref="T1441:U1441"/>
    <mergeCell ref="V1441:X1441"/>
    <mergeCell ref="Y1441:AA1441"/>
    <mergeCell ref="AB1441:AD1441"/>
    <mergeCell ref="AE1443:AG1443"/>
    <mergeCell ref="B1444:C1444"/>
    <mergeCell ref="D1444:F1444"/>
    <mergeCell ref="G1444:I1444"/>
    <mergeCell ref="J1444:L1444"/>
    <mergeCell ref="M1444:O1444"/>
    <mergeCell ref="T1444:U1444"/>
    <mergeCell ref="V1444:X1444"/>
    <mergeCell ref="Y1444:AA1444"/>
    <mergeCell ref="AB1444:AD1444"/>
    <mergeCell ref="AE1444:AG1444"/>
    <mergeCell ref="B1443:C1443"/>
    <mergeCell ref="D1443:F1443"/>
    <mergeCell ref="G1443:I1443"/>
    <mergeCell ref="J1443:L1443"/>
    <mergeCell ref="M1443:O1443"/>
    <mergeCell ref="T1443:U1443"/>
    <mergeCell ref="V1443:X1443"/>
    <mergeCell ref="Y1443:AA1443"/>
    <mergeCell ref="AB1443:AD1443"/>
    <mergeCell ref="AE1445:AG1445"/>
    <mergeCell ref="B1446:C1446"/>
    <mergeCell ref="D1446:F1446"/>
    <mergeCell ref="G1446:I1446"/>
    <mergeCell ref="J1446:L1446"/>
    <mergeCell ref="M1446:O1446"/>
    <mergeCell ref="T1446:U1446"/>
    <mergeCell ref="V1446:X1446"/>
    <mergeCell ref="Y1446:AA1446"/>
    <mergeCell ref="AB1446:AD1446"/>
    <mergeCell ref="AE1446:AG1446"/>
    <mergeCell ref="B1445:C1445"/>
    <mergeCell ref="D1445:F1445"/>
    <mergeCell ref="G1445:I1445"/>
    <mergeCell ref="J1445:L1445"/>
    <mergeCell ref="M1445:O1445"/>
    <mergeCell ref="T1445:U1445"/>
    <mergeCell ref="V1445:X1445"/>
    <mergeCell ref="Y1445:AA1445"/>
    <mergeCell ref="AB1445:AD1445"/>
    <mergeCell ref="AE1447:AG1447"/>
    <mergeCell ref="B1448:C1448"/>
    <mergeCell ref="D1448:F1448"/>
    <mergeCell ref="G1448:I1448"/>
    <mergeCell ref="J1448:L1448"/>
    <mergeCell ref="M1448:O1448"/>
    <mergeCell ref="T1448:U1448"/>
    <mergeCell ref="V1448:X1448"/>
    <mergeCell ref="Y1448:AA1448"/>
    <mergeCell ref="AB1448:AD1448"/>
    <mergeCell ref="AE1448:AG1448"/>
    <mergeCell ref="B1447:C1447"/>
    <mergeCell ref="D1447:F1447"/>
    <mergeCell ref="G1447:I1447"/>
    <mergeCell ref="J1447:L1447"/>
    <mergeCell ref="M1447:O1447"/>
    <mergeCell ref="T1447:U1447"/>
    <mergeCell ref="V1447:X1447"/>
    <mergeCell ref="Y1447:AA1447"/>
    <mergeCell ref="AB1447:AD1447"/>
    <mergeCell ref="AE1449:AG1449"/>
    <mergeCell ref="B1450:C1450"/>
    <mergeCell ref="D1450:F1450"/>
    <mergeCell ref="G1450:I1450"/>
    <mergeCell ref="J1450:L1450"/>
    <mergeCell ref="M1450:O1450"/>
    <mergeCell ref="T1450:U1450"/>
    <mergeCell ref="V1450:X1450"/>
    <mergeCell ref="Y1450:AA1450"/>
    <mergeCell ref="AB1450:AD1450"/>
    <mergeCell ref="AE1450:AG1450"/>
    <mergeCell ref="B1449:C1449"/>
    <mergeCell ref="D1449:F1449"/>
    <mergeCell ref="G1449:I1449"/>
    <mergeCell ref="J1449:L1449"/>
    <mergeCell ref="M1449:O1449"/>
    <mergeCell ref="T1449:U1449"/>
    <mergeCell ref="V1449:X1449"/>
    <mergeCell ref="Y1449:AA1449"/>
    <mergeCell ref="AB1449:AD1449"/>
  </mergeCells>
  <phoneticPr fontId="18" type="noConversion"/>
  <conditionalFormatting sqref="B27:C27 T27:U27 B56:C56 T56:U56 B85:C85 T85:U85 B114:C114 T114:U114 B143:C143 T143:U143 B172:C172 T172:U172 B201:C201 T201:U201 B230:C230 T230:U230 B259:C259 T259:U259 B288:C288 T288:U288 B317:C317 T317:U317 B346:C346 T346:U346 B375:C375 T375:U375 B404:C404 T404:U404 B433:C433 T433:U433 B462:C462 T462:U462 B491:C491 T491:U491 B520:C520 T520:U520 B549:C549 T549:U549 B578:C578 T578:U578 B607:C607 T607:U607 B636:C636 T636:U636 B665:C665 T665:U665 B694:C694 T694:U694 B723:C723 T723:U723 B752:C752 T752:U752 B781:C781 T781:U781 B810:C810 T810:U810 B839:C839 T839:U839 B868:C868 T868:U868 B897:C897 T897:U897 B926:C926 T926:U926 B955:C955 T955:U955 B984:C984 T984:U984 B1013:C1013 T1013:U1013 B1042:C1042 T1042:U1042 B1071:C1071 T1071:U1071 B1100:C1100 T1100:U1100 B1129:C1129 T1129:U1129 B1158:C1158 T1158:U1158">
    <cfRule type="cellIs" dxfId="5480" priority="164" stopIfTrue="1" operator="equal">
      <formula>0</formula>
    </cfRule>
  </conditionalFormatting>
  <conditionalFormatting sqref="B27:C27 T27:U27 B56:C56 T56:U56 B85:C85 T85:U85 B114:C114 T114:U114 B143:C143 T143:U143 B172:C172 T172:U172 B201:C201 T201:U201 B230:C230 T230:U230 B259:C259 T259:U259 B288:C288 T288:U288 B317:C317 T317:U317 B346:C346 T346:U346 B375:C375 T375:U375 B404:C404 T404:U404 B433:C433 T433:U433 B462:C462 T462:U462 B491:C491 T491:U491 B520:C520 T520:U520 B549:C549 T549:U549 B578:C578 T578:U578 B607:C607 T607:U607 B636:C636 T636:U636 B665:C665 T665:U665 B694:C694 T694:U694 B723:C723 T723:U723 B752:C752 T752:U752 B781:C781 T781:U781 B810:C810 T810:U810 B839:C839 T839:U839 B868:C868 T868:U868 B897:C897 T897:U897 B926:C926 T926:U926 B955:C955 T955:U955 B984:C984 T984:U984 B1013:C1013 T1013:U1013 B1042:C1042 T1042:U1042 B1071:C1071 T1071:U1071 B1100:C1100 T1100:U1100 B1129:C1129 T1129:U1129 B1158:C1158 T1158:U1158">
    <cfRule type="containsText" dxfId="5479" priority="159" stopIfTrue="1" operator="containsText" text="dsoy jktdh; fo|ky;ksa esa iz;ksx gsrq fu%'kqYd">
      <formula>NOT(ISERROR(SEARCH("dsoy jktdh; fo|ky;ksa esa iz;ksx gsrq fu%'kqYd",B27)))</formula>
    </cfRule>
    <cfRule type="containsText" dxfId="5478" priority="160" stopIfTrue="1" operator="containsText" text="dsoy jktdh; fo|ky;ksa esa iz;ksx gsrq fu%'kqYd">
      <formula>NOT(ISERROR(SEARCH("dsoy jktdh; fo|ky;ksa esa iz;ksx gsrq fu%'kqYd",B27)))</formula>
    </cfRule>
    <cfRule type="containsText" dxfId="5477" priority="161" stopIfTrue="1" operator="containsText" text="dsoy jktdh; fo|ky;ksa esa iz;ksx gsrq fu%'kqYd">
      <formula>NOT(ISERROR(SEARCH("dsoy jktdh; fo|ky;ksa esa iz;ksx gsrq fu%'kqYd",B27)))</formula>
    </cfRule>
    <cfRule type="containsText" dxfId="5476" priority="162" stopIfTrue="1" operator="containsText" text="f'k{kk foHkkx jktLFkku">
      <formula>NOT(ISERROR(SEARCH("f'k{kk foHkkx jktLFkku",B27)))</formula>
    </cfRule>
    <cfRule type="containsText" dxfId="5475" priority="163" stopIfTrue="1" operator="containsText" text="iw.kkZad">
      <formula>NOT(ISERROR(SEARCH("iw.kkZad",B27)))</formula>
    </cfRule>
  </conditionalFormatting>
  <conditionalFormatting sqref="B1187:C1187 T1187:U1187 B1216:C1216 T1216:U1216 B1245:C1245 T1245:U1245 B1274:C1274 T1274:U1274 B1303:C1303 T1303:U1303 B1332:C1332 T1332:U1332 B1361:C1361 T1361:U1361 B1390:C1390 T1390:U1390 B1419:C1419 T1419:U1419 B1448:C1448 T1448:U1448">
    <cfRule type="cellIs" dxfId="5474" priority="8" stopIfTrue="1" operator="equal">
      <formula>0</formula>
    </cfRule>
  </conditionalFormatting>
  <conditionalFormatting sqref="B1187:C1187 T1187:U1187 B1216:C1216 T1216:U1216 B1245:C1245 T1245:U1245 B1274:C1274 T1274:U1274 B1303:C1303 T1303:U1303 B1332:C1332 T1332:U1332 B1361:C1361 T1361:U1361 B1390:C1390 T1390:U1390 B1419:C1419 T1419:U1419 B1448:C1448 T1448:U1448">
    <cfRule type="containsText" dxfId="5473" priority="3" stopIfTrue="1" operator="containsText" text="dsoy jktdh; fo|ky;ksa esa iz;ksx gsrq fu%'kqYd">
      <formula>NOT(ISERROR(SEARCH("dsoy jktdh; fo|ky;ksa esa iz;ksx gsrq fu%'kqYd",B1187)))</formula>
    </cfRule>
    <cfRule type="containsText" dxfId="5472" priority="4" stopIfTrue="1" operator="containsText" text="dsoy jktdh; fo|ky;ksa esa iz;ksx gsrq fu%'kqYd">
      <formula>NOT(ISERROR(SEARCH("dsoy jktdh; fo|ky;ksa esa iz;ksx gsrq fu%'kqYd",B1187)))</formula>
    </cfRule>
    <cfRule type="containsText" dxfId="5471" priority="5" stopIfTrue="1" operator="containsText" text="dsoy jktdh; fo|ky;ksa esa iz;ksx gsrq fu%'kqYd">
      <formula>NOT(ISERROR(SEARCH("dsoy jktdh; fo|ky;ksa esa iz;ksx gsrq fu%'kqYd",B1187)))</formula>
    </cfRule>
    <cfRule type="containsText" dxfId="5470" priority="6" stopIfTrue="1" operator="containsText" text="f'k{kk foHkkx jktLFkku">
      <formula>NOT(ISERROR(SEARCH("f'k{kk foHkkx jktLFkku",B1187)))</formula>
    </cfRule>
    <cfRule type="containsText" dxfId="5469" priority="7" stopIfTrue="1" operator="containsText" text="iw.kkZad">
      <formula>NOT(ISERROR(SEARCH("iw.kkZad",B1187)))</formula>
    </cfRule>
  </conditionalFormatting>
  <conditionalFormatting sqref="P1:P1428 AH1:AH1048576 P1430:P1048576">
    <cfRule type="cellIs" dxfId="5468" priority="2" operator="equal">
      <formula>0</formula>
    </cfRule>
  </conditionalFormatting>
  <conditionalFormatting sqref="P1429">
    <cfRule type="cellIs" dxfId="5467" priority="1" operator="equal">
      <formula>0</formula>
    </cfRule>
  </conditionalFormatting>
  <printOptions horizontalCentered="1" verticalCentered="1"/>
  <pageMargins left="0.5" right="0.5" top="0.5" bottom="0.5" header="0.28000000000000003" footer="0.28000000000000003"/>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CCFFCC"/>
  </sheetPr>
  <dimension ref="A1:M1733"/>
  <sheetViews>
    <sheetView zoomScale="150" zoomScaleNormal="150" zoomScalePageLayoutView="150" workbookViewId="0">
      <selection sqref="A1:E1"/>
    </sheetView>
  </sheetViews>
  <sheetFormatPr baseColWidth="10" defaultColWidth="11.5" defaultRowHeight="15" customHeight="1" x14ac:dyDescent="0"/>
  <cols>
    <col min="1" max="1" width="1.33203125" customWidth="1"/>
    <col min="2" max="2" width="23.6640625" customWidth="1"/>
    <col min="3" max="5" width="10.83203125" customWidth="1"/>
    <col min="6" max="7" width="5.6640625" hidden="1" customWidth="1"/>
    <col min="8" max="8" width="1.33203125" customWidth="1"/>
    <col min="9" max="9" width="23.6640625" customWidth="1"/>
    <col min="10" max="12" width="10.83203125" customWidth="1"/>
  </cols>
  <sheetData>
    <row r="1" spans="1:13" ht="15" customHeight="1">
      <c r="A1" s="1137" t="s">
        <v>47</v>
      </c>
      <c r="B1" s="1138"/>
      <c r="C1" s="1139"/>
      <c r="D1" s="1139"/>
      <c r="E1" s="1140"/>
      <c r="F1" s="1147"/>
      <c r="G1" s="1148"/>
      <c r="H1" s="1137" t="s">
        <v>47</v>
      </c>
      <c r="I1" s="1138"/>
      <c r="J1" s="1139"/>
      <c r="K1" s="1139"/>
      <c r="L1" s="1140"/>
    </row>
    <row r="2" spans="1:13" ht="15" customHeight="1">
      <c r="A2" s="1141" t="str">
        <f>'statement of marks'!$A$1</f>
        <v>jk- ck- ek/;fed fo|ky; uohu] fuEckgsM+k</v>
      </c>
      <c r="B2" s="1129"/>
      <c r="C2" s="1142"/>
      <c r="D2" s="1142"/>
      <c r="E2" s="1143"/>
      <c r="F2" s="1147"/>
      <c r="G2" s="1148"/>
      <c r="H2" s="1141" t="str">
        <f>'statement of marks'!$A$1</f>
        <v>jk- ck- ek/;fed fo|ky; uohu] fuEckgsM+k</v>
      </c>
      <c r="I2" s="1129"/>
      <c r="J2" s="1142"/>
      <c r="K2" s="1142"/>
      <c r="L2" s="1143"/>
    </row>
    <row r="3" spans="1:13" ht="15" customHeight="1">
      <c r="A3" s="1141"/>
      <c r="B3" s="1129"/>
      <c r="C3" s="1142"/>
      <c r="D3" s="1142"/>
      <c r="E3" s="1143"/>
      <c r="F3" s="1147"/>
      <c r="G3" s="1148"/>
      <c r="H3" s="1141"/>
      <c r="I3" s="1129"/>
      <c r="J3" s="1142"/>
      <c r="K3" s="1142"/>
      <c r="L3" s="1143"/>
      <c r="M3" s="13"/>
    </row>
    <row r="4" spans="1:13" ht="15" customHeight="1">
      <c r="A4" s="369"/>
      <c r="B4" s="207" t="s">
        <v>217</v>
      </c>
      <c r="C4" s="1134" t="str">
        <f>'statement of marks'!$H$3</f>
        <v>2015-16</v>
      </c>
      <c r="D4" s="1135"/>
      <c r="E4" s="1136"/>
      <c r="F4" s="1147"/>
      <c r="G4" s="1148"/>
      <c r="H4" s="369"/>
      <c r="I4" s="207" t="s">
        <v>217</v>
      </c>
      <c r="J4" s="1134" t="str">
        <f>'statement of marks'!$H$3</f>
        <v>2015-16</v>
      </c>
      <c r="K4" s="1135"/>
      <c r="L4" s="1136"/>
    </row>
    <row r="5" spans="1:13" ht="15" customHeight="1">
      <c r="A5" s="369"/>
      <c r="B5" s="346" t="s">
        <v>218</v>
      </c>
      <c r="C5" s="1144" t="str">
        <f>IF('statement of marks'!J7="","",'statement of marks'!J7)</f>
        <v>v 001</v>
      </c>
      <c r="D5" s="1145"/>
      <c r="E5" s="1146"/>
      <c r="F5" s="1147"/>
      <c r="G5" s="1148"/>
      <c r="H5" s="369"/>
      <c r="I5" s="346" t="s">
        <v>218</v>
      </c>
      <c r="J5" s="1144" t="str">
        <f>IF('statement of marks'!J8="","",'statement of marks'!J8)</f>
        <v>v 002</v>
      </c>
      <c r="K5" s="1145"/>
      <c r="L5" s="1146"/>
    </row>
    <row r="6" spans="1:13" ht="15" customHeight="1">
      <c r="A6" s="369"/>
      <c r="B6" s="346" t="s">
        <v>219</v>
      </c>
      <c r="C6" s="1144" t="str">
        <f>IF('statement of marks'!K7="","",'statement of marks'!K7)</f>
        <v>c 001</v>
      </c>
      <c r="D6" s="1145"/>
      <c r="E6" s="1146"/>
      <c r="F6" s="1147"/>
      <c r="G6" s="1148"/>
      <c r="H6" s="369"/>
      <c r="I6" s="346" t="s">
        <v>219</v>
      </c>
      <c r="J6" s="1144" t="str">
        <f>IF('statement of marks'!K8="","",'statement of marks'!K8)</f>
        <v>c 002</v>
      </c>
      <c r="K6" s="1145"/>
      <c r="L6" s="1146"/>
    </row>
    <row r="7" spans="1:13" ht="15" customHeight="1">
      <c r="A7" s="369"/>
      <c r="B7" s="346" t="s">
        <v>220</v>
      </c>
      <c r="C7" s="1144" t="str">
        <f>IF('statement of marks'!L7="","",'statement of marks'!L7)</f>
        <v>l 001</v>
      </c>
      <c r="D7" s="1145"/>
      <c r="E7" s="1146"/>
      <c r="F7" s="1147"/>
      <c r="G7" s="1148"/>
      <c r="H7" s="369"/>
      <c r="I7" s="346" t="s">
        <v>220</v>
      </c>
      <c r="J7" s="1144" t="str">
        <f>IF('statement of marks'!L8="","",'statement of marks'!L8)</f>
        <v>l 002</v>
      </c>
      <c r="K7" s="1145"/>
      <c r="L7" s="1146"/>
    </row>
    <row r="8" spans="1:13" ht="15" customHeight="1">
      <c r="A8" s="369"/>
      <c r="B8" s="346" t="s">
        <v>224</v>
      </c>
      <c r="C8" s="1134" t="str">
        <f>IF('statement of marks'!B7="","",'statement of marks'!B7)</f>
        <v>GEN</v>
      </c>
      <c r="D8" s="1135"/>
      <c r="E8" s="1136"/>
      <c r="F8" s="1147"/>
      <c r="G8" s="1148"/>
      <c r="H8" s="369"/>
      <c r="I8" s="346" t="s">
        <v>224</v>
      </c>
      <c r="J8" s="1134" t="str">
        <f>IF('statement of marks'!B8="","",'statement of marks'!B8)</f>
        <v>GEN</v>
      </c>
      <c r="K8" s="1135"/>
      <c r="L8" s="1136"/>
    </row>
    <row r="9" spans="1:13" ht="15" customHeight="1">
      <c r="A9" s="369"/>
      <c r="B9" s="346" t="s">
        <v>221</v>
      </c>
      <c r="C9" s="1134" t="str">
        <f>'statement of marks'!$G$3</f>
        <v>6 A</v>
      </c>
      <c r="D9" s="1135"/>
      <c r="E9" s="1136"/>
      <c r="F9" s="1147"/>
      <c r="G9" s="1148"/>
      <c r="H9" s="369"/>
      <c r="I9" s="346" t="s">
        <v>221</v>
      </c>
      <c r="J9" s="1134" t="str">
        <f>'statement of marks'!$G$3</f>
        <v>6 A</v>
      </c>
      <c r="K9" s="1135"/>
      <c r="L9" s="1136"/>
    </row>
    <row r="10" spans="1:13" ht="15" customHeight="1">
      <c r="A10" s="369"/>
      <c r="B10" s="209" t="s">
        <v>222</v>
      </c>
      <c r="C10" s="1134">
        <f>IF('statement of marks'!F7="","",'statement of marks'!F7)</f>
        <v>965</v>
      </c>
      <c r="D10" s="1135"/>
      <c r="E10" s="1136"/>
      <c r="F10" s="1147"/>
      <c r="G10" s="1148"/>
      <c r="H10" s="369"/>
      <c r="I10" s="209" t="s">
        <v>222</v>
      </c>
      <c r="J10" s="1134">
        <f>IF('statement of marks'!F8="","",'statement of marks'!F8)</f>
        <v>967</v>
      </c>
      <c r="K10" s="1135"/>
      <c r="L10" s="1136"/>
    </row>
    <row r="11" spans="1:13" ht="15" customHeight="1">
      <c r="A11" s="369"/>
      <c r="B11" s="346" t="s">
        <v>9</v>
      </c>
      <c r="C11" s="1134" t="str">
        <f>IF('statement of marks'!D7="","",'statement of marks'!D7)</f>
        <v>drop</v>
      </c>
      <c r="D11" s="1135"/>
      <c r="E11" s="1136"/>
      <c r="F11" s="1147"/>
      <c r="G11" s="1148"/>
      <c r="H11" s="369"/>
      <c r="I11" s="346" t="s">
        <v>9</v>
      </c>
      <c r="J11" s="1134">
        <f>IF('statement of marks'!D8="","",'statement of marks'!D8)</f>
        <v>802</v>
      </c>
      <c r="K11" s="1135"/>
      <c r="L11" s="1136"/>
    </row>
    <row r="12" spans="1:13" ht="15" customHeight="1">
      <c r="A12" s="369"/>
      <c r="B12" s="346" t="s">
        <v>225</v>
      </c>
      <c r="C12" s="1158">
        <f>IF('statement of marks'!H7="","",'statement of marks'!H7)</f>
        <v>36811</v>
      </c>
      <c r="D12" s="1159"/>
      <c r="E12" s="1160"/>
      <c r="F12" s="1147"/>
      <c r="G12" s="1148"/>
      <c r="H12" s="369"/>
      <c r="I12" s="346" t="s">
        <v>225</v>
      </c>
      <c r="J12" s="1158">
        <f>IF('statement of marks'!H8="","",'statement of marks'!H8)</f>
        <v>37714</v>
      </c>
      <c r="K12" s="1159"/>
      <c r="L12" s="1160"/>
    </row>
    <row r="13" spans="1:13" ht="15" customHeight="1">
      <c r="A13" s="369"/>
      <c r="B13" s="346" t="s">
        <v>226</v>
      </c>
      <c r="C13" s="1167" t="str">
        <f>IF('statement of marks'!I7="","",'statement of marks'!I7)</f>
        <v xml:space="preserve">ckjg vDVwcj] nks gtkj </v>
      </c>
      <c r="D13" s="1168"/>
      <c r="E13" s="1169"/>
      <c r="F13" s="1147"/>
      <c r="G13" s="1148"/>
      <c r="H13" s="369"/>
      <c r="I13" s="346" t="s">
        <v>226</v>
      </c>
      <c r="J13" s="1167" t="str">
        <f>IF('statement of marks'!I8="","",'statement of marks'!I8)</f>
        <v>rhu vizsy] nks gtkj rhu</v>
      </c>
      <c r="K13" s="1168"/>
      <c r="L13" s="1169"/>
    </row>
    <row r="14" spans="1:13" ht="15" customHeight="1">
      <c r="A14" s="369"/>
      <c r="B14" s="346" t="s">
        <v>223</v>
      </c>
      <c r="C14" s="364" t="s">
        <v>66</v>
      </c>
      <c r="D14" s="365" t="s">
        <v>294</v>
      </c>
      <c r="E14" s="370" t="s">
        <v>206</v>
      </c>
      <c r="F14" s="1147"/>
      <c r="G14" s="1148"/>
      <c r="H14" s="369"/>
      <c r="I14" s="346" t="s">
        <v>223</v>
      </c>
      <c r="J14" s="364" t="s">
        <v>66</v>
      </c>
      <c r="K14" s="365" t="s">
        <v>294</v>
      </c>
      <c r="L14" s="370" t="s">
        <v>206</v>
      </c>
    </row>
    <row r="15" spans="1:13" ht="15" customHeight="1">
      <c r="A15" s="369"/>
      <c r="B15" s="346" t="str">
        <f>'statement of marks'!$FT$4</f>
        <v>fgUnh</v>
      </c>
      <c r="C15" s="366" t="str">
        <f>IF('statement of marks'!FT7="","",'statement of marks'!FT7)</f>
        <v/>
      </c>
      <c r="D15" s="366">
        <f>IF('statement of marks'!FU7="","",'statement of marks'!FU7)</f>
        <v>143</v>
      </c>
      <c r="E15" s="371" t="str">
        <f>IF('statement of marks'!FV7="","",'statement of marks'!FV7)</f>
        <v/>
      </c>
      <c r="F15" s="1147"/>
      <c r="G15" s="1148"/>
      <c r="H15" s="369"/>
      <c r="I15" s="346" t="str">
        <f>'statement of marks'!$FT$4</f>
        <v>fgUnh</v>
      </c>
      <c r="J15" s="366">
        <f>IF('statement of marks'!FT8="","",'statement of marks'!FT8)</f>
        <v>200</v>
      </c>
      <c r="K15" s="366">
        <f>IF('statement of marks'!FU8="","",'statement of marks'!FU8)</f>
        <v>100</v>
      </c>
      <c r="L15" s="371" t="str">
        <f>IF('statement of marks'!FV8="","",'statement of marks'!FV8)</f>
        <v>ML</v>
      </c>
    </row>
    <row r="16" spans="1:13" ht="15" customHeight="1">
      <c r="A16" s="369"/>
      <c r="B16" s="346" t="str">
        <f>'statement of marks'!$FW$4</f>
        <v>vaxszth</v>
      </c>
      <c r="C16" s="366" t="str">
        <f>IF('statement of marks'!FW7="","",'statement of marks'!FW7)</f>
        <v/>
      </c>
      <c r="D16" s="366">
        <f>IF('statement of marks'!FX7="","",'statement of marks'!FX7)</f>
        <v>95</v>
      </c>
      <c r="E16" s="371" t="str">
        <f>IF('statement of marks'!FY7="","",'statement of marks'!FY7)</f>
        <v/>
      </c>
      <c r="F16" s="1147"/>
      <c r="G16" s="1148"/>
      <c r="H16" s="369"/>
      <c r="I16" s="346" t="str">
        <f>'statement of marks'!$FW$4</f>
        <v>vaxszth</v>
      </c>
      <c r="J16" s="366">
        <f>IF('statement of marks'!FW8="","",'statement of marks'!FW8)</f>
        <v>200</v>
      </c>
      <c r="K16" s="366">
        <f>IF('statement of marks'!FX8="","",'statement of marks'!FX8)</f>
        <v>100</v>
      </c>
      <c r="L16" s="371" t="str">
        <f>IF('statement of marks'!FY8="","",'statement of marks'!FY8)</f>
        <v>ML</v>
      </c>
    </row>
    <row r="17" spans="1:12" ht="15" customHeight="1">
      <c r="A17" s="369"/>
      <c r="B17" s="346" t="str">
        <f>IF('statement of marks'!BE7="s","laLÑr",IF('statement of marks'!BE7="u","mnwZ",IF('statement of marks'!BE7="g","xqtjkrh",IF('statement of marks'!BE7="p","iatkch",IF('statement of marks'!BE7="sd","flU/kh","r`rh; Hkk""kk")))))</f>
        <v>laLÑr</v>
      </c>
      <c r="C17" s="366" t="str">
        <f>IF('statement of marks'!FZ7="","",'statement of marks'!FZ7)</f>
        <v/>
      </c>
      <c r="D17" s="366">
        <f>IF('statement of marks'!GA7="","",'statement of marks'!GA7)</f>
        <v>88</v>
      </c>
      <c r="E17" s="371" t="str">
        <f>IF('statement of marks'!GB7="","",'statement of marks'!GB7)</f>
        <v/>
      </c>
      <c r="F17" s="1147"/>
      <c r="G17" s="1148"/>
      <c r="H17" s="369"/>
      <c r="I17" s="346" t="str">
        <f>IF('statement of marks'!BE8="s","laLÑr",IF('statement of marks'!BE8="u","mnwZ",IF('statement of marks'!BE8="g","xqtjkrh",IF('statement of marks'!BE8="p","iatkch",IF('statement of marks'!BE8="sd","flU/kh","r`rh; Hkk""kk")))))</f>
        <v>laLÑr</v>
      </c>
      <c r="J17" s="366">
        <f>IF('statement of marks'!FZ8="","",'statement of marks'!FZ8)</f>
        <v>200</v>
      </c>
      <c r="K17" s="366">
        <f>IF('statement of marks'!GA8="","",'statement of marks'!GA8)</f>
        <v>53</v>
      </c>
      <c r="L17" s="371" t="str">
        <f>IF('statement of marks'!GB8="","",'statement of marks'!GB8)</f>
        <v>AB</v>
      </c>
    </row>
    <row r="18" spans="1:12" ht="15" customHeight="1">
      <c r="A18" s="369"/>
      <c r="B18" s="346" t="str">
        <f>'statement of marks'!$GH$4</f>
        <v>xf.kr</v>
      </c>
      <c r="C18" s="366" t="str">
        <f>IF('statement of marks'!GH7="","",'statement of marks'!GH7)</f>
        <v/>
      </c>
      <c r="D18" s="366">
        <f>IF('statement of marks'!GI7="","",'statement of marks'!GI7)</f>
        <v>91</v>
      </c>
      <c r="E18" s="371" t="str">
        <f>IF('statement of marks'!GJ7="","",'statement of marks'!GJ7)</f>
        <v/>
      </c>
      <c r="F18" s="1147"/>
      <c r="G18" s="1148"/>
      <c r="H18" s="369"/>
      <c r="I18" s="346" t="str">
        <f>'statement of marks'!$GH$4</f>
        <v>xf.kr</v>
      </c>
      <c r="J18" s="366">
        <f>IF('statement of marks'!GH8="","",'statement of marks'!GH8)</f>
        <v>200</v>
      </c>
      <c r="K18" s="366">
        <f>IF('statement of marks'!GI8="","",'statement of marks'!GI8)</f>
        <v>46</v>
      </c>
      <c r="L18" s="371" t="str">
        <f>IF('statement of marks'!GJ8="","",'statement of marks'!GJ8)</f>
        <v>AB</v>
      </c>
    </row>
    <row r="19" spans="1:12" ht="15" customHeight="1">
      <c r="A19" s="369"/>
      <c r="B19" s="346" t="str">
        <f>'statement of marks'!$GK$4</f>
        <v>foKku</v>
      </c>
      <c r="C19" s="366" t="str">
        <f>IF('statement of marks'!GK7="","",'statement of marks'!GK7)</f>
        <v/>
      </c>
      <c r="D19" s="366">
        <f>IF('statement of marks'!GL7="","",'statement of marks'!GL7)</f>
        <v>62</v>
      </c>
      <c r="E19" s="371" t="str">
        <f>IF('statement of marks'!GM7="","",'statement of marks'!GM7)</f>
        <v/>
      </c>
      <c r="F19" s="1147"/>
      <c r="G19" s="1148"/>
      <c r="H19" s="369"/>
      <c r="I19" s="346" t="str">
        <f>'statement of marks'!$GK$4</f>
        <v>foKku</v>
      </c>
      <c r="J19" s="366">
        <f>IF('statement of marks'!GK8="","",'statement of marks'!GK8)</f>
        <v>200</v>
      </c>
      <c r="K19" s="366">
        <f>IF('statement of marks'!GL8="","",'statement of marks'!GL8)</f>
        <v>41</v>
      </c>
      <c r="L19" s="371" t="str">
        <f>IF('statement of marks'!GM8="","",'statement of marks'!GM8)</f>
        <v>AB</v>
      </c>
    </row>
    <row r="20" spans="1:12" ht="15" customHeight="1">
      <c r="A20" s="369"/>
      <c r="B20" s="346" t="str">
        <f>'statement of marks'!$GN$4</f>
        <v>lkekftd foKku</v>
      </c>
      <c r="C20" s="366" t="str">
        <f>IF('statement of marks'!GN7="","",'statement of marks'!GN7)</f>
        <v/>
      </c>
      <c r="D20" s="366">
        <f>IF('statement of marks'!GO7="","",'statement of marks'!GO7)</f>
        <v>84</v>
      </c>
      <c r="E20" s="371" t="str">
        <f>IF('statement of marks'!GP7="","",'statement of marks'!GP7)</f>
        <v/>
      </c>
      <c r="F20" s="1147"/>
      <c r="G20" s="1148"/>
      <c r="H20" s="369"/>
      <c r="I20" s="346" t="str">
        <f>'statement of marks'!$GN$4</f>
        <v>lkekftd foKku</v>
      </c>
      <c r="J20" s="366">
        <f>IF('statement of marks'!GN8="","",'statement of marks'!GN8)</f>
        <v>200</v>
      </c>
      <c r="K20" s="366">
        <f>IF('statement of marks'!GO8="","",'statement of marks'!GO8)</f>
        <v>45</v>
      </c>
      <c r="L20" s="371" t="str">
        <f>IF('statement of marks'!GP8="","",'statement of marks'!GP8)</f>
        <v>AB</v>
      </c>
    </row>
    <row r="21" spans="1:12" ht="15" customHeight="1">
      <c r="A21" s="369"/>
      <c r="B21" s="346" t="str">
        <f>'statement of marks'!$GQ$4</f>
        <v>dk;kZuqHko</v>
      </c>
      <c r="C21" s="366" t="str">
        <f>IF('statement of marks'!GQ7="","",'statement of marks'!GQ7)</f>
        <v/>
      </c>
      <c r="D21" s="366" t="str">
        <f>IF('statement of marks'!GR7="","",'statement of marks'!GR7)</f>
        <v/>
      </c>
      <c r="E21" s="371" t="str">
        <f>IF('statement of marks'!GS7="","",'statement of marks'!GS7)</f>
        <v/>
      </c>
      <c r="F21" s="1147"/>
      <c r="G21" s="1148"/>
      <c r="H21" s="369"/>
      <c r="I21" s="346" t="str">
        <f>'statement of marks'!$GQ$4</f>
        <v>dk;kZuqHko</v>
      </c>
      <c r="J21" s="366">
        <f>IF('statement of marks'!GQ8="","",'statement of marks'!GQ8)</f>
        <v>100</v>
      </c>
      <c r="K21" s="366">
        <f>IF('statement of marks'!GR8="","",'statement of marks'!GR8)</f>
        <v>64</v>
      </c>
      <c r="L21" s="371" t="str">
        <f>IF('statement of marks'!GS8="","",'statement of marks'!GS8)</f>
        <v>C</v>
      </c>
    </row>
    <row r="22" spans="1:12" ht="15" customHeight="1">
      <c r="A22" s="369"/>
      <c r="B22" s="346" t="str">
        <f>'statement of marks'!$GT$4</f>
        <v>dyk f'k{kk</v>
      </c>
      <c r="C22" s="367" t="str">
        <f>IF('statement of marks'!GT7="","",'statement of marks'!GT7)</f>
        <v/>
      </c>
      <c r="D22" s="367" t="str">
        <f>IF('statement of marks'!GU7="","",'statement of marks'!GU7)</f>
        <v/>
      </c>
      <c r="E22" s="372" t="str">
        <f>IF('statement of marks'!GV7="","",'statement of marks'!GV7)</f>
        <v/>
      </c>
      <c r="F22" s="1147"/>
      <c r="G22" s="1148"/>
      <c r="H22" s="369"/>
      <c r="I22" s="346" t="str">
        <f>'statement of marks'!$GT$4</f>
        <v>dyk f'k{kk</v>
      </c>
      <c r="J22" s="367">
        <f>IF('statement of marks'!GT8="","",'statement of marks'!GT8)</f>
        <v>100</v>
      </c>
      <c r="K22" s="367">
        <f>IF('statement of marks'!GU8="","",'statement of marks'!GU8)</f>
        <v>100</v>
      </c>
      <c r="L22" s="372" t="str">
        <f>IF('statement of marks'!GV8="","",'statement of marks'!GV8)</f>
        <v>A</v>
      </c>
    </row>
    <row r="23" spans="1:12" ht="15" customHeight="1">
      <c r="A23" s="369"/>
      <c r="B23" s="346" t="str">
        <f>'statement of marks'!$GW$4</f>
        <v>LokLF; ,oe~ 'kkjhfjd f'k{kk</v>
      </c>
      <c r="C23" s="368" t="str">
        <f>IF('statement of marks'!GW7="","",'statement of marks'!GW7)</f>
        <v/>
      </c>
      <c r="D23" s="368" t="str">
        <f>IF('statement of marks'!GX7="","",'statement of marks'!GX7)</f>
        <v/>
      </c>
      <c r="E23" s="373" t="str">
        <f>IF('statement of marks'!GY7="","",'statement of marks'!GY7)</f>
        <v/>
      </c>
      <c r="F23" s="1147"/>
      <c r="G23" s="1148"/>
      <c r="H23" s="369"/>
      <c r="I23" s="346" t="str">
        <f>'statement of marks'!$GW$4</f>
        <v>LokLF; ,oe~ 'kkjhfjd f'k{kk</v>
      </c>
      <c r="J23" s="368">
        <f>IF('statement of marks'!GW8="","",'statement of marks'!GW8)</f>
        <v>100</v>
      </c>
      <c r="K23" s="368">
        <f>IF('statement of marks'!GX8="","",'statement of marks'!GX8)</f>
        <v>68</v>
      </c>
      <c r="L23" s="373" t="str">
        <f>IF('statement of marks'!GY8="","",'statement of marks'!GY8)</f>
        <v>C</v>
      </c>
    </row>
    <row r="24" spans="1:12" ht="15" customHeight="1">
      <c r="A24" s="369"/>
      <c r="B24" s="389" t="s">
        <v>304</v>
      </c>
      <c r="C24" s="390" t="str">
        <f>IF('statement of marks'!HE7="","",'statement of marks'!HE7)</f>
        <v/>
      </c>
      <c r="D24" s="390">
        <f>IF('statement of marks'!HF7="","",'statement of marks'!HF7)</f>
        <v>563</v>
      </c>
      <c r="E24" s="390" t="str">
        <f>IF('statement of marks'!HJ7="","",'statement of marks'!HJ7)</f>
        <v/>
      </c>
      <c r="F24" s="1147"/>
      <c r="G24" s="1148"/>
      <c r="H24" s="369"/>
      <c r="I24" s="389" t="s">
        <v>304</v>
      </c>
      <c r="J24" s="390">
        <f>IF('statement of marks'!HE8="","",'statement of marks'!HE8)</f>
        <v>1200</v>
      </c>
      <c r="K24" s="390">
        <f>IF('statement of marks'!HF8="","",'statement of marks'!HF8)</f>
        <v>385</v>
      </c>
      <c r="L24" s="391" t="str">
        <f>IF('statement of marks'!HJ8="","",'statement of marks'!HJ8)</f>
        <v/>
      </c>
    </row>
    <row r="25" spans="1:12" ht="15" customHeight="1">
      <c r="A25" s="369"/>
      <c r="B25" s="346" t="s">
        <v>473</v>
      </c>
      <c r="C25" s="1170" t="str">
        <f>IF('statement of marks'!HD7="","",'statement of marks'!HD7)</f>
        <v>Mzki</v>
      </c>
      <c r="D25" s="1171"/>
      <c r="E25" s="1172"/>
      <c r="F25" s="1147"/>
      <c r="G25" s="1148"/>
      <c r="H25" s="369"/>
      <c r="I25" s="346" t="s">
        <v>473</v>
      </c>
      <c r="J25" s="1170" t="str">
        <f>IF('statement of marks'!HD8="","",'statement of marks'!HD8)</f>
        <v>vuqifLFkr</v>
      </c>
      <c r="K25" s="1171"/>
      <c r="L25" s="1172"/>
    </row>
    <row r="26" spans="1:12" ht="15" customHeight="1">
      <c r="A26" s="369"/>
      <c r="B26" s="346" t="str">
        <f>'statement of marks'!$HL$5</f>
        <v>Nk= mifLFkfr</v>
      </c>
      <c r="C26" s="1161" t="str">
        <f>IF('statement of marks'!HL7="","",'statement of marks'!HL7)</f>
        <v/>
      </c>
      <c r="D26" s="1162"/>
      <c r="E26" s="1163"/>
      <c r="F26" s="1147"/>
      <c r="G26" s="1148"/>
      <c r="H26" s="369"/>
      <c r="I26" s="346" t="str">
        <f>'statement of marks'!$HL$5</f>
        <v>Nk= mifLFkfr</v>
      </c>
      <c r="J26" s="1161" t="str">
        <f>IF('statement of marks'!HL8="","",'statement of marks'!HL8)</f>
        <v/>
      </c>
      <c r="K26" s="1162"/>
      <c r="L26" s="1163"/>
    </row>
    <row r="27" spans="1:12" ht="15" customHeight="1">
      <c r="A27" s="369"/>
      <c r="B27" s="210" t="str">
        <f>'statement of marks'!$HK$5</f>
        <v>dqy ehfVax</v>
      </c>
      <c r="C27" s="1164" t="str">
        <f>IF('statement of marks'!HK7="","",'statement of marks'!HK7)</f>
        <v/>
      </c>
      <c r="D27" s="1165"/>
      <c r="E27" s="1166"/>
      <c r="F27" s="1147"/>
      <c r="G27" s="1148"/>
      <c r="H27" s="369"/>
      <c r="I27" s="210" t="str">
        <f>'statement of marks'!$HK$5</f>
        <v>dqy ehfVax</v>
      </c>
      <c r="J27" s="1164" t="str">
        <f>IF('statement of marks'!HK8="","",'statement of marks'!HK8)</f>
        <v/>
      </c>
      <c r="K27" s="1165"/>
      <c r="L27" s="1166"/>
    </row>
    <row r="28" spans="1:12" ht="15" customHeight="1">
      <c r="A28" s="369"/>
      <c r="B28" s="346" t="s">
        <v>227</v>
      </c>
      <c r="C28" s="1149" t="str">
        <f>IF('statement of marks'!HN7="","",'statement of marks'!HN7)</f>
        <v/>
      </c>
      <c r="D28" s="1150"/>
      <c r="E28" s="1151"/>
      <c r="F28" s="1147"/>
      <c r="G28" s="1148"/>
      <c r="H28" s="369"/>
      <c r="I28" s="346" t="s">
        <v>227</v>
      </c>
      <c r="J28" s="1149" t="str">
        <f>IF('statement of marks'!HN8="","",'statement of marks'!HN8)</f>
        <v/>
      </c>
      <c r="K28" s="1150"/>
      <c r="L28" s="1151"/>
    </row>
    <row r="29" spans="1:12" ht="15" customHeight="1">
      <c r="A29" s="369"/>
      <c r="B29" s="219" t="s">
        <v>79</v>
      </c>
      <c r="C29" s="1149"/>
      <c r="D29" s="1150"/>
      <c r="E29" s="1151"/>
      <c r="F29" s="1147"/>
      <c r="G29" s="1148"/>
      <c r="H29" s="369"/>
      <c r="I29" s="219" t="s">
        <v>79</v>
      </c>
      <c r="J29" s="1149"/>
      <c r="K29" s="1150"/>
      <c r="L29" s="1151"/>
    </row>
    <row r="30" spans="1:12" ht="15" customHeight="1">
      <c r="A30" s="369"/>
      <c r="B30" s="211" t="s">
        <v>114</v>
      </c>
      <c r="C30" s="1149"/>
      <c r="D30" s="1150"/>
      <c r="E30" s="1151"/>
      <c r="F30" s="1147"/>
      <c r="G30" s="1148"/>
      <c r="H30" s="369"/>
      <c r="I30" s="211" t="s">
        <v>114</v>
      </c>
      <c r="J30" s="1149"/>
      <c r="K30" s="1150"/>
      <c r="L30" s="1151"/>
    </row>
    <row r="31" spans="1:12" ht="15" customHeight="1">
      <c r="A31" s="369"/>
      <c r="B31" s="212" t="s">
        <v>19</v>
      </c>
      <c r="C31" s="1149"/>
      <c r="D31" s="1150"/>
      <c r="E31" s="1151"/>
      <c r="F31" s="1147"/>
      <c r="G31" s="1148"/>
      <c r="H31" s="369"/>
      <c r="I31" s="212" t="s">
        <v>19</v>
      </c>
      <c r="J31" s="1149"/>
      <c r="K31" s="1150"/>
      <c r="L31" s="1151"/>
    </row>
    <row r="32" spans="1:12" ht="15" customHeight="1">
      <c r="A32" s="369"/>
      <c r="B32" s="213" t="s">
        <v>7</v>
      </c>
      <c r="C32" s="1149"/>
      <c r="D32" s="1150"/>
      <c r="E32" s="1151"/>
      <c r="F32" s="1147"/>
      <c r="G32" s="1148"/>
      <c r="H32" s="369"/>
      <c r="I32" s="213" t="s">
        <v>7</v>
      </c>
      <c r="J32" s="1149"/>
      <c r="K32" s="1150"/>
      <c r="L32" s="1151"/>
    </row>
    <row r="33" spans="1:12" ht="15" customHeight="1">
      <c r="A33" s="374"/>
      <c r="B33" s="219" t="str">
        <f>'statement of marks'!$J$3</f>
        <v xml:space="preserve">fo|ky; dk Mk;l dksM+ </v>
      </c>
      <c r="C33" s="1152" t="str">
        <f>'statement of marks'!$K$3</f>
        <v xml:space="preserve">08291009401   </v>
      </c>
      <c r="D33" s="1153"/>
      <c r="E33" s="1154"/>
      <c r="F33" s="1147"/>
      <c r="G33" s="1148"/>
      <c r="H33" s="374"/>
      <c r="I33" s="219" t="str">
        <f>'statement of marks'!$J$3</f>
        <v xml:space="preserve">fo|ky; dk Mk;l dksM+ </v>
      </c>
      <c r="J33" s="1152" t="str">
        <f>'statement of marks'!$K$3</f>
        <v xml:space="preserve">08291009401   </v>
      </c>
      <c r="K33" s="1153"/>
      <c r="L33" s="1154"/>
    </row>
    <row r="34" spans="1:12" ht="15" customHeight="1" thickBot="1">
      <c r="A34" s="375"/>
      <c r="B34" s="376" t="s">
        <v>76</v>
      </c>
      <c r="C34" s="1155">
        <f>'statement of marks'!$HG$108</f>
        <v>42460</v>
      </c>
      <c r="D34" s="1156"/>
      <c r="E34" s="1157"/>
      <c r="F34" s="1147"/>
      <c r="G34" s="1148"/>
      <c r="H34" s="375"/>
      <c r="I34" s="376" t="s">
        <v>76</v>
      </c>
      <c r="J34" s="1155">
        <f>'statement of marks'!$HG$108</f>
        <v>42460</v>
      </c>
      <c r="K34" s="1156"/>
      <c r="L34" s="1157"/>
    </row>
    <row r="35" spans="1:12" ht="15" customHeight="1">
      <c r="A35" s="1137" t="s">
        <v>47</v>
      </c>
      <c r="B35" s="1138"/>
      <c r="C35" s="1139"/>
      <c r="D35" s="1139"/>
      <c r="E35" s="1140"/>
      <c r="F35" s="1147"/>
      <c r="G35" s="1148"/>
      <c r="H35" s="1137" t="s">
        <v>47</v>
      </c>
      <c r="I35" s="1138"/>
      <c r="J35" s="1139"/>
      <c r="K35" s="1139"/>
      <c r="L35" s="1140"/>
    </row>
    <row r="36" spans="1:12" ht="15" customHeight="1">
      <c r="A36" s="1141" t="str">
        <f>'statement of marks'!$A$1</f>
        <v>jk- ck- ek/;fed fo|ky; uohu] fuEckgsM+k</v>
      </c>
      <c r="B36" s="1129"/>
      <c r="C36" s="1142"/>
      <c r="D36" s="1142"/>
      <c r="E36" s="1143"/>
      <c r="F36" s="1147"/>
      <c r="G36" s="1148"/>
      <c r="H36" s="1141" t="str">
        <f>'statement of marks'!$A$1</f>
        <v>jk- ck- ek/;fed fo|ky; uohu] fuEckgsM+k</v>
      </c>
      <c r="I36" s="1129"/>
      <c r="J36" s="1142"/>
      <c r="K36" s="1142"/>
      <c r="L36" s="1143"/>
    </row>
    <row r="37" spans="1:12" ht="15" customHeight="1">
      <c r="A37" s="1141"/>
      <c r="B37" s="1129"/>
      <c r="C37" s="1142"/>
      <c r="D37" s="1142"/>
      <c r="E37" s="1143"/>
      <c r="F37" s="1147"/>
      <c r="G37" s="1148"/>
      <c r="H37" s="1141"/>
      <c r="I37" s="1129"/>
      <c r="J37" s="1142"/>
      <c r="K37" s="1142"/>
      <c r="L37" s="1143"/>
    </row>
    <row r="38" spans="1:12" ht="15" customHeight="1">
      <c r="A38" s="369"/>
      <c r="B38" s="207" t="s">
        <v>217</v>
      </c>
      <c r="C38" s="1134" t="str">
        <f>'statement of marks'!$H$3</f>
        <v>2015-16</v>
      </c>
      <c r="D38" s="1135"/>
      <c r="E38" s="1136"/>
      <c r="F38" s="1147"/>
      <c r="G38" s="1148"/>
      <c r="H38" s="369"/>
      <c r="I38" s="207" t="s">
        <v>217</v>
      </c>
      <c r="J38" s="1134" t="str">
        <f>'statement of marks'!$H$3</f>
        <v>2015-16</v>
      </c>
      <c r="K38" s="1135"/>
      <c r="L38" s="1136"/>
    </row>
    <row r="39" spans="1:12" ht="15" customHeight="1">
      <c r="A39" s="369"/>
      <c r="B39" s="347" t="s">
        <v>218</v>
      </c>
      <c r="C39" s="1144" t="str">
        <f>IF('statement of marks'!J9="","",'statement of marks'!J9)</f>
        <v>v 003</v>
      </c>
      <c r="D39" s="1145"/>
      <c r="E39" s="1146"/>
      <c r="F39" s="1147"/>
      <c r="G39" s="1148"/>
      <c r="H39" s="369"/>
      <c r="I39" s="347" t="s">
        <v>218</v>
      </c>
      <c r="J39" s="1144" t="str">
        <f>IF('statement of marks'!J10="","",'statement of marks'!J10)</f>
        <v>v 004</v>
      </c>
      <c r="K39" s="1145"/>
      <c r="L39" s="1146"/>
    </row>
    <row r="40" spans="1:12" ht="15" customHeight="1">
      <c r="A40" s="369"/>
      <c r="B40" s="347" t="s">
        <v>219</v>
      </c>
      <c r="C40" s="1144" t="str">
        <f>IF('statement of marks'!K9="","",'statement of marks'!K9)</f>
        <v>c 003</v>
      </c>
      <c r="D40" s="1145"/>
      <c r="E40" s="1146"/>
      <c r="F40" s="1147"/>
      <c r="G40" s="1148"/>
      <c r="H40" s="369"/>
      <c r="I40" s="347" t="s">
        <v>219</v>
      </c>
      <c r="J40" s="1144" t="str">
        <f>IF('statement of marks'!K10="","",'statement of marks'!K10)</f>
        <v>c 004</v>
      </c>
      <c r="K40" s="1145"/>
      <c r="L40" s="1146"/>
    </row>
    <row r="41" spans="1:12" ht="15" customHeight="1">
      <c r="A41" s="369"/>
      <c r="B41" s="347" t="s">
        <v>220</v>
      </c>
      <c r="C41" s="1144" t="str">
        <f>IF('statement of marks'!L9="","",'statement of marks'!L9)</f>
        <v>l 003</v>
      </c>
      <c r="D41" s="1145"/>
      <c r="E41" s="1146"/>
      <c r="F41" s="1147"/>
      <c r="G41" s="1148"/>
      <c r="H41" s="369"/>
      <c r="I41" s="347" t="s">
        <v>220</v>
      </c>
      <c r="J41" s="1144" t="str">
        <f>IF('statement of marks'!L10="","",'statement of marks'!L10)</f>
        <v>l 004</v>
      </c>
      <c r="K41" s="1145"/>
      <c r="L41" s="1146"/>
    </row>
    <row r="42" spans="1:12" ht="15" customHeight="1">
      <c r="A42" s="369"/>
      <c r="B42" s="347" t="s">
        <v>224</v>
      </c>
      <c r="C42" s="1134" t="str">
        <f>IF('statement of marks'!B9="","",'statement of marks'!B9)</f>
        <v>GEN</v>
      </c>
      <c r="D42" s="1135"/>
      <c r="E42" s="1136"/>
      <c r="F42" s="1147"/>
      <c r="G42" s="1148"/>
      <c r="H42" s="369"/>
      <c r="I42" s="347" t="s">
        <v>224</v>
      </c>
      <c r="J42" s="1134" t="str">
        <f>IF('statement of marks'!B10="","",'statement of marks'!B10)</f>
        <v>OBC</v>
      </c>
      <c r="K42" s="1135"/>
      <c r="L42" s="1136"/>
    </row>
    <row r="43" spans="1:12" ht="15" customHeight="1">
      <c r="A43" s="369"/>
      <c r="B43" s="347" t="s">
        <v>221</v>
      </c>
      <c r="C43" s="1134" t="str">
        <f>'statement of marks'!$G$3</f>
        <v>6 A</v>
      </c>
      <c r="D43" s="1135"/>
      <c r="E43" s="1136"/>
      <c r="F43" s="1147"/>
      <c r="G43" s="1148"/>
      <c r="H43" s="369"/>
      <c r="I43" s="347" t="s">
        <v>221</v>
      </c>
      <c r="J43" s="1134" t="str">
        <f>'statement of marks'!$G$3</f>
        <v>6 A</v>
      </c>
      <c r="K43" s="1135"/>
      <c r="L43" s="1136"/>
    </row>
    <row r="44" spans="1:12" ht="15" customHeight="1">
      <c r="A44" s="369"/>
      <c r="B44" s="209" t="s">
        <v>222</v>
      </c>
      <c r="C44" s="1134">
        <f>IF('statement of marks'!F9="","",'statement of marks'!F9)</f>
        <v>946</v>
      </c>
      <c r="D44" s="1135"/>
      <c r="E44" s="1136"/>
      <c r="F44" s="1147"/>
      <c r="G44" s="1148"/>
      <c r="H44" s="369"/>
      <c r="I44" s="209" t="s">
        <v>222</v>
      </c>
      <c r="J44" s="1134">
        <f>IF('statement of marks'!F10="","",'statement of marks'!F10)</f>
        <v>947</v>
      </c>
      <c r="K44" s="1135"/>
      <c r="L44" s="1136"/>
    </row>
    <row r="45" spans="1:12" ht="15" customHeight="1">
      <c r="A45" s="369"/>
      <c r="B45" s="347" t="s">
        <v>9</v>
      </c>
      <c r="C45" s="1134">
        <f>IF('statement of marks'!D9="","",'statement of marks'!D9)</f>
        <v>803</v>
      </c>
      <c r="D45" s="1135"/>
      <c r="E45" s="1136"/>
      <c r="F45" s="1147"/>
      <c r="G45" s="1148"/>
      <c r="H45" s="369"/>
      <c r="I45" s="347" t="s">
        <v>9</v>
      </c>
      <c r="J45" s="1134">
        <f>IF('statement of marks'!D10="","",'statement of marks'!D10)</f>
        <v>804</v>
      </c>
      <c r="K45" s="1135"/>
      <c r="L45" s="1136"/>
    </row>
    <row r="46" spans="1:12" ht="15" customHeight="1">
      <c r="A46" s="369"/>
      <c r="B46" s="347" t="s">
        <v>225</v>
      </c>
      <c r="C46" s="1158">
        <f>IF('statement of marks'!H9="","",'statement of marks'!H9)</f>
        <v>37433</v>
      </c>
      <c r="D46" s="1159"/>
      <c r="E46" s="1160"/>
      <c r="F46" s="1147"/>
      <c r="G46" s="1148"/>
      <c r="H46" s="369"/>
      <c r="I46" s="347" t="s">
        <v>225</v>
      </c>
      <c r="J46" s="1158">
        <f>IF('statement of marks'!H10="","",'statement of marks'!H10)</f>
        <v>36641</v>
      </c>
      <c r="K46" s="1159"/>
      <c r="L46" s="1160"/>
    </row>
    <row r="47" spans="1:12" ht="15" customHeight="1">
      <c r="A47" s="369"/>
      <c r="B47" s="347" t="s">
        <v>226</v>
      </c>
      <c r="C47" s="1167" t="str">
        <f>IF('statement of marks'!I9="","",'statement of marks'!I9)</f>
        <v>NCchl twu] nks gtkj nks</v>
      </c>
      <c r="D47" s="1168"/>
      <c r="E47" s="1169"/>
      <c r="F47" s="1147"/>
      <c r="G47" s="1148"/>
      <c r="H47" s="369"/>
      <c r="I47" s="347" t="s">
        <v>226</v>
      </c>
      <c r="J47" s="1167" t="str">
        <f>IF('statement of marks'!I10="","",'statement of marks'!I10)</f>
        <v xml:space="preserve">iPphl vizsy] nks gtkj </v>
      </c>
      <c r="K47" s="1168"/>
      <c r="L47" s="1169"/>
    </row>
    <row r="48" spans="1:12" ht="15" customHeight="1">
      <c r="A48" s="369"/>
      <c r="B48" s="347" t="s">
        <v>223</v>
      </c>
      <c r="C48" s="364" t="s">
        <v>66</v>
      </c>
      <c r="D48" s="365" t="s">
        <v>294</v>
      </c>
      <c r="E48" s="370" t="s">
        <v>206</v>
      </c>
      <c r="F48" s="1147"/>
      <c r="G48" s="1148"/>
      <c r="H48" s="369"/>
      <c r="I48" s="347" t="s">
        <v>223</v>
      </c>
      <c r="J48" s="364" t="s">
        <v>66</v>
      </c>
      <c r="K48" s="365" t="s">
        <v>294</v>
      </c>
      <c r="L48" s="370" t="s">
        <v>206</v>
      </c>
    </row>
    <row r="49" spans="1:12" ht="15" customHeight="1">
      <c r="A49" s="369"/>
      <c r="B49" s="347" t="str">
        <f>'statement of marks'!$FT$4</f>
        <v>fgUnh</v>
      </c>
      <c r="C49" s="366">
        <f>IF('statement of marks'!FT9="","",'statement of marks'!FT9)</f>
        <v>200</v>
      </c>
      <c r="D49" s="366">
        <f>IF('statement of marks'!FU9="","",'statement of marks'!FU9)</f>
        <v>72</v>
      </c>
      <c r="E49" s="371" t="str">
        <f>IF('statement of marks'!FV9="","",'statement of marks'!FV9)</f>
        <v>ML</v>
      </c>
      <c r="F49" s="1147"/>
      <c r="G49" s="1148"/>
      <c r="H49" s="369"/>
      <c r="I49" s="347" t="str">
        <f>'statement of marks'!$FT$4</f>
        <v>fgUnh</v>
      </c>
      <c r="J49" s="366">
        <f>IF('statement of marks'!FT10="","",'statement of marks'!FT10)</f>
        <v>200</v>
      </c>
      <c r="K49" s="366">
        <f>IF('statement of marks'!FU10="","",'statement of marks'!FU10)</f>
        <v>64</v>
      </c>
      <c r="L49" s="371" t="str">
        <f>IF('statement of marks'!FV10="","",'statement of marks'!FV10)</f>
        <v>AB</v>
      </c>
    </row>
    <row r="50" spans="1:12" ht="15" customHeight="1">
      <c r="A50" s="369"/>
      <c r="B50" s="347" t="str">
        <f>'statement of marks'!$FW$4</f>
        <v>vaxszth</v>
      </c>
      <c r="C50" s="366">
        <f>IF('statement of marks'!FW9="","",'statement of marks'!FW9)</f>
        <v>200</v>
      </c>
      <c r="D50" s="366">
        <f>IF('statement of marks'!FX9="","",'statement of marks'!FX9)</f>
        <v>60</v>
      </c>
      <c r="E50" s="371" t="str">
        <f>IF('statement of marks'!FY9="","",'statement of marks'!FY9)</f>
        <v>ML</v>
      </c>
      <c r="F50" s="1147"/>
      <c r="G50" s="1148"/>
      <c r="H50" s="369"/>
      <c r="I50" s="347" t="str">
        <f>'statement of marks'!$FW$4</f>
        <v>vaxszth</v>
      </c>
      <c r="J50" s="366">
        <f>IF('statement of marks'!FW10="","",'statement of marks'!FW10)</f>
        <v>200</v>
      </c>
      <c r="K50" s="366">
        <f>IF('statement of marks'!FX10="","",'statement of marks'!FX10)</f>
        <v>65</v>
      </c>
      <c r="L50" s="371" t="str">
        <f>IF('statement of marks'!FY10="","",'statement of marks'!FY10)</f>
        <v>AB</v>
      </c>
    </row>
    <row r="51" spans="1:12" ht="15" customHeight="1">
      <c r="A51" s="369"/>
      <c r="B51" s="347" t="str">
        <f>IF('statement of marks'!BE9="s","laLÑr",IF('statement of marks'!BE9="u","mnwZ",IF('statement of marks'!BE9="g","xqtjkrh",IF('statement of marks'!BE9="p","iatkch",IF('statement of marks'!BE9="sd","flU/kh","r`rh; Hkk""kk")))))</f>
        <v>laLÑr</v>
      </c>
      <c r="C51" s="366">
        <f>IF('statement of marks'!FZ9="","",'statement of marks'!FZ9)</f>
        <v>200</v>
      </c>
      <c r="D51" s="366">
        <f>IF('statement of marks'!GA9="","",'statement of marks'!GA9)</f>
        <v>65</v>
      </c>
      <c r="E51" s="371" t="str">
        <f>IF('statement of marks'!GB9="","",'statement of marks'!GB9)</f>
        <v>ML</v>
      </c>
      <c r="F51" s="1147"/>
      <c r="G51" s="1148"/>
      <c r="H51" s="369"/>
      <c r="I51" s="347" t="str">
        <f>IF('statement of marks'!BE10="s","laLÑr",IF('statement of marks'!BE10="u","mnwZ",IF('statement of marks'!BE10="g","xqtjkrh",IF('statement of marks'!BE10="p","iatkch",IF('statement of marks'!BE10="sd","flU/kh","r`rh; Hkk""kk")))))</f>
        <v>laLÑr</v>
      </c>
      <c r="J51" s="366">
        <f>IF('statement of marks'!FZ10="","",'statement of marks'!FZ10)</f>
        <v>200</v>
      </c>
      <c r="K51" s="366">
        <f>IF('statement of marks'!GA10="","",'statement of marks'!GA10)</f>
        <v>52</v>
      </c>
      <c r="L51" s="371" t="str">
        <f>IF('statement of marks'!GB10="","",'statement of marks'!GB10)</f>
        <v>AB</v>
      </c>
    </row>
    <row r="52" spans="1:12" ht="15" customHeight="1">
      <c r="A52" s="369"/>
      <c r="B52" s="347" t="str">
        <f>'statement of marks'!$GH$4</f>
        <v>xf.kr</v>
      </c>
      <c r="C52" s="366">
        <f>IF('statement of marks'!GH9="","",'statement of marks'!GH9)</f>
        <v>200</v>
      </c>
      <c r="D52" s="366">
        <f>IF('statement of marks'!GI9="","",'statement of marks'!GI9)</f>
        <v>50</v>
      </c>
      <c r="E52" s="371" t="str">
        <f>IF('statement of marks'!GJ9="","",'statement of marks'!GJ9)</f>
        <v>ML</v>
      </c>
      <c r="F52" s="1147"/>
      <c r="G52" s="1148"/>
      <c r="H52" s="369"/>
      <c r="I52" s="347" t="str">
        <f>'statement of marks'!$GH$4</f>
        <v>xf.kr</v>
      </c>
      <c r="J52" s="366">
        <f>IF('statement of marks'!GH10="","",'statement of marks'!GH10)</f>
        <v>200</v>
      </c>
      <c r="K52" s="366">
        <f>IF('statement of marks'!GI10="","",'statement of marks'!GI10)</f>
        <v>70</v>
      </c>
      <c r="L52" s="371" t="str">
        <f>IF('statement of marks'!GJ10="","",'statement of marks'!GJ10)</f>
        <v>AB</v>
      </c>
    </row>
    <row r="53" spans="1:12" ht="15" customHeight="1">
      <c r="A53" s="369"/>
      <c r="B53" s="347" t="str">
        <f>'statement of marks'!$GK$4</f>
        <v>foKku</v>
      </c>
      <c r="C53" s="366">
        <f>IF('statement of marks'!GK9="","",'statement of marks'!GK9)</f>
        <v>200</v>
      </c>
      <c r="D53" s="366">
        <f>IF('statement of marks'!GL9="","",'statement of marks'!GL9)</f>
        <v>53</v>
      </c>
      <c r="E53" s="371" t="str">
        <f>IF('statement of marks'!GM9="","",'statement of marks'!GM9)</f>
        <v>ML</v>
      </c>
      <c r="F53" s="1147"/>
      <c r="G53" s="1148"/>
      <c r="H53" s="369"/>
      <c r="I53" s="347" t="str">
        <f>'statement of marks'!$GK$4</f>
        <v>foKku</v>
      </c>
      <c r="J53" s="366">
        <f>IF('statement of marks'!GK10="","",'statement of marks'!GK10)</f>
        <v>200</v>
      </c>
      <c r="K53" s="366">
        <f>IF('statement of marks'!GL10="","",'statement of marks'!GL10)</f>
        <v>22</v>
      </c>
      <c r="L53" s="371" t="str">
        <f>IF('statement of marks'!GM10="","",'statement of marks'!GM10)</f>
        <v>AB</v>
      </c>
    </row>
    <row r="54" spans="1:12" ht="15" customHeight="1">
      <c r="A54" s="369"/>
      <c r="B54" s="347" t="str">
        <f>'statement of marks'!$GN$4</f>
        <v>lkekftd foKku</v>
      </c>
      <c r="C54" s="366">
        <f>IF('statement of marks'!GN9="","",'statement of marks'!GN9)</f>
        <v>200</v>
      </c>
      <c r="D54" s="366">
        <f>IF('statement of marks'!GO9="","",'statement of marks'!GO9)</f>
        <v>47</v>
      </c>
      <c r="E54" s="371" t="str">
        <f>IF('statement of marks'!GP9="","",'statement of marks'!GP9)</f>
        <v>ML</v>
      </c>
      <c r="F54" s="1147"/>
      <c r="G54" s="1148"/>
      <c r="H54" s="369"/>
      <c r="I54" s="347" t="str">
        <f>'statement of marks'!$GN$4</f>
        <v>lkekftd foKku</v>
      </c>
      <c r="J54" s="366">
        <f>IF('statement of marks'!GN10="","",'statement of marks'!GN10)</f>
        <v>200</v>
      </c>
      <c r="K54" s="366">
        <f>IF('statement of marks'!GO10="","",'statement of marks'!GO10)</f>
        <v>59</v>
      </c>
      <c r="L54" s="371" t="str">
        <f>IF('statement of marks'!GP10="","",'statement of marks'!GP10)</f>
        <v>AB</v>
      </c>
    </row>
    <row r="55" spans="1:12" ht="15" customHeight="1">
      <c r="A55" s="369"/>
      <c r="B55" s="347" t="str">
        <f>'statement of marks'!$GQ$4</f>
        <v>dk;kZuqHko</v>
      </c>
      <c r="C55" s="366">
        <f>IF('statement of marks'!GQ9="","",'statement of marks'!GQ9)</f>
        <v>100</v>
      </c>
      <c r="D55" s="366">
        <f>IF('statement of marks'!GR9="","",'statement of marks'!GR9)</f>
        <v>74</v>
      </c>
      <c r="E55" s="371" t="str">
        <f>IF('statement of marks'!GS9="","",'statement of marks'!GS9)</f>
        <v>B</v>
      </c>
      <c r="F55" s="1147"/>
      <c r="G55" s="1148"/>
      <c r="H55" s="369"/>
      <c r="I55" s="347" t="str">
        <f>'statement of marks'!$GQ$4</f>
        <v>dk;kZuqHko</v>
      </c>
      <c r="J55" s="366">
        <f>IF('statement of marks'!GQ10="","",'statement of marks'!GQ10)</f>
        <v>100</v>
      </c>
      <c r="K55" s="366">
        <f>IF('statement of marks'!GR10="","",'statement of marks'!GR10)</f>
        <v>77</v>
      </c>
      <c r="L55" s="371" t="str">
        <f>IF('statement of marks'!GS10="","",'statement of marks'!GS10)</f>
        <v>B</v>
      </c>
    </row>
    <row r="56" spans="1:12" ht="15" customHeight="1">
      <c r="A56" s="369"/>
      <c r="B56" s="347" t="str">
        <f>'statement of marks'!$GT$4</f>
        <v>dyk f'k{kk</v>
      </c>
      <c r="C56" s="367">
        <f>IF('statement of marks'!GT9="","",'statement of marks'!GT9)</f>
        <v>100</v>
      </c>
      <c r="D56" s="367">
        <f>IF('statement of marks'!GU9="","",'statement of marks'!GU9)</f>
        <v>100</v>
      </c>
      <c r="E56" s="372" t="str">
        <f>IF('statement of marks'!GV9="","",'statement of marks'!GV9)</f>
        <v>A</v>
      </c>
      <c r="F56" s="1147"/>
      <c r="G56" s="1148"/>
      <c r="H56" s="369"/>
      <c r="I56" s="347" t="str">
        <f>'statement of marks'!$GT$4</f>
        <v>dyk f'k{kk</v>
      </c>
      <c r="J56" s="367">
        <f>IF('statement of marks'!GT10="","",'statement of marks'!GT10)</f>
        <v>100</v>
      </c>
      <c r="K56" s="367">
        <f>IF('statement of marks'!GU10="","",'statement of marks'!GU10)</f>
        <v>100</v>
      </c>
      <c r="L56" s="372" t="str">
        <f>IF('statement of marks'!GV10="","",'statement of marks'!GV10)</f>
        <v>A</v>
      </c>
    </row>
    <row r="57" spans="1:12" ht="15" customHeight="1">
      <c r="A57" s="369"/>
      <c r="B57" s="347" t="str">
        <f>'statement of marks'!$GW$4</f>
        <v>LokLF; ,oe~ 'kkjhfjd f'k{kk</v>
      </c>
      <c r="C57" s="368">
        <f>IF('statement of marks'!GW9="","",'statement of marks'!GW9)</f>
        <v>100</v>
      </c>
      <c r="D57" s="368">
        <f>IF('statement of marks'!GX9="","",'statement of marks'!GX9)</f>
        <v>71</v>
      </c>
      <c r="E57" s="373" t="str">
        <f>IF('statement of marks'!GY9="","",'statement of marks'!GY9)</f>
        <v>B</v>
      </c>
      <c r="F57" s="1147"/>
      <c r="G57" s="1148"/>
      <c r="H57" s="369"/>
      <c r="I57" s="347" t="str">
        <f>'statement of marks'!$GW$4</f>
        <v>LokLF; ,oe~ 'kkjhfjd f'k{kk</v>
      </c>
      <c r="J57" s="368">
        <f>IF('statement of marks'!GW10="","",'statement of marks'!GW10)</f>
        <v>100</v>
      </c>
      <c r="K57" s="368">
        <f>IF('statement of marks'!GX10="","",'statement of marks'!GX10)</f>
        <v>75</v>
      </c>
      <c r="L57" s="373" t="str">
        <f>IF('statement of marks'!GY10="","",'statement of marks'!GY10)</f>
        <v>B</v>
      </c>
    </row>
    <row r="58" spans="1:12" ht="15" customHeight="1">
      <c r="A58" s="369"/>
      <c r="B58" s="389" t="s">
        <v>304</v>
      </c>
      <c r="C58" s="390">
        <f>IF('statement of marks'!HE9="","",'statement of marks'!HE9)</f>
        <v>1200</v>
      </c>
      <c r="D58" s="390">
        <f>IF('statement of marks'!HF9="","",'statement of marks'!HF9)</f>
        <v>347</v>
      </c>
      <c r="E58" s="390" t="str">
        <f>IF('statement of marks'!HJ9="","",'statement of marks'!HJ9)</f>
        <v/>
      </c>
      <c r="F58" s="1147"/>
      <c r="G58" s="1148"/>
      <c r="H58" s="369"/>
      <c r="I58" s="389" t="s">
        <v>304</v>
      </c>
      <c r="J58" s="390">
        <f>IF('statement of marks'!HE10="","",'statement of marks'!HE10)</f>
        <v>1200</v>
      </c>
      <c r="K58" s="390">
        <f>IF('statement of marks'!HF10="","",'statement of marks'!HF10)</f>
        <v>332</v>
      </c>
      <c r="L58" s="391" t="str">
        <f>IF('statement of marks'!HJ10="","",'statement of marks'!HJ10)</f>
        <v/>
      </c>
    </row>
    <row r="59" spans="1:12" ht="15" customHeight="1">
      <c r="A59" s="369"/>
      <c r="B59" s="347" t="s">
        <v>473</v>
      </c>
      <c r="C59" s="1170" t="str">
        <f>IF('statement of marks'!HD9="","",'statement of marks'!HD9)</f>
        <v>vodk'k</v>
      </c>
      <c r="D59" s="1171"/>
      <c r="E59" s="1172"/>
      <c r="F59" s="1147"/>
      <c r="G59" s="1148"/>
      <c r="H59" s="369"/>
      <c r="I59" s="347" t="s">
        <v>473</v>
      </c>
      <c r="J59" s="1170" t="str">
        <f>IF('statement of marks'!HD10="","",'statement of marks'!HD10)</f>
        <v>vuqifLFkr</v>
      </c>
      <c r="K59" s="1171"/>
      <c r="L59" s="1172"/>
    </row>
    <row r="60" spans="1:12" ht="15" customHeight="1">
      <c r="A60" s="369"/>
      <c r="B60" s="347" t="str">
        <f>'statement of marks'!$HL$5</f>
        <v>Nk= mifLFkfr</v>
      </c>
      <c r="C60" s="1161" t="str">
        <f>IF('statement of marks'!HL9="","",'statement of marks'!HL9)</f>
        <v/>
      </c>
      <c r="D60" s="1162"/>
      <c r="E60" s="1163"/>
      <c r="F60" s="1147"/>
      <c r="G60" s="1148"/>
      <c r="H60" s="369"/>
      <c r="I60" s="347" t="str">
        <f>'statement of marks'!$HL$5</f>
        <v>Nk= mifLFkfr</v>
      </c>
      <c r="J60" s="1161" t="str">
        <f>IF('statement of marks'!HL10="","",'statement of marks'!HL10)</f>
        <v/>
      </c>
      <c r="K60" s="1162"/>
      <c r="L60" s="1163"/>
    </row>
    <row r="61" spans="1:12" ht="15" customHeight="1">
      <c r="A61" s="369"/>
      <c r="B61" s="210" t="str">
        <f>'statement of marks'!$HK$5</f>
        <v>dqy ehfVax</v>
      </c>
      <c r="C61" s="1164" t="str">
        <f>IF('statement of marks'!HK9="","",'statement of marks'!HK9)</f>
        <v/>
      </c>
      <c r="D61" s="1165"/>
      <c r="E61" s="1166"/>
      <c r="F61" s="1147"/>
      <c r="G61" s="1148"/>
      <c r="H61" s="369"/>
      <c r="I61" s="210" t="str">
        <f>'statement of marks'!$HK$5</f>
        <v>dqy ehfVax</v>
      </c>
      <c r="J61" s="1164" t="str">
        <f>IF('statement of marks'!HK10="","",'statement of marks'!HK10)</f>
        <v/>
      </c>
      <c r="K61" s="1165"/>
      <c r="L61" s="1166"/>
    </row>
    <row r="62" spans="1:12" ht="15" customHeight="1">
      <c r="A62" s="369"/>
      <c r="B62" s="347" t="s">
        <v>227</v>
      </c>
      <c r="C62" s="1149" t="str">
        <f>IF('statement of marks'!HN9="","",'statement of marks'!HN9)</f>
        <v/>
      </c>
      <c r="D62" s="1150"/>
      <c r="E62" s="1151"/>
      <c r="F62" s="1147"/>
      <c r="G62" s="1148"/>
      <c r="H62" s="369"/>
      <c r="I62" s="347" t="s">
        <v>227</v>
      </c>
      <c r="J62" s="1149" t="str">
        <f>IF('statement of marks'!HN10="","",'statement of marks'!HN10)</f>
        <v/>
      </c>
      <c r="K62" s="1150"/>
      <c r="L62" s="1151"/>
    </row>
    <row r="63" spans="1:12" ht="15" customHeight="1">
      <c r="A63" s="369"/>
      <c r="B63" s="219" t="s">
        <v>79</v>
      </c>
      <c r="C63" s="1149"/>
      <c r="D63" s="1150"/>
      <c r="E63" s="1151"/>
      <c r="F63" s="1147"/>
      <c r="G63" s="1148"/>
      <c r="H63" s="369"/>
      <c r="I63" s="219" t="s">
        <v>79</v>
      </c>
      <c r="J63" s="1149"/>
      <c r="K63" s="1150"/>
      <c r="L63" s="1151"/>
    </row>
    <row r="64" spans="1:12" ht="15" customHeight="1">
      <c r="A64" s="369"/>
      <c r="B64" s="211" t="s">
        <v>114</v>
      </c>
      <c r="C64" s="1149"/>
      <c r="D64" s="1150"/>
      <c r="E64" s="1151"/>
      <c r="F64" s="1147"/>
      <c r="G64" s="1148"/>
      <c r="H64" s="369"/>
      <c r="I64" s="211" t="s">
        <v>114</v>
      </c>
      <c r="J64" s="1149"/>
      <c r="K64" s="1150"/>
      <c r="L64" s="1151"/>
    </row>
    <row r="65" spans="1:12" ht="15" customHeight="1">
      <c r="A65" s="369"/>
      <c r="B65" s="212" t="s">
        <v>19</v>
      </c>
      <c r="C65" s="1149"/>
      <c r="D65" s="1150"/>
      <c r="E65" s="1151"/>
      <c r="F65" s="1147"/>
      <c r="G65" s="1148"/>
      <c r="H65" s="369"/>
      <c r="I65" s="212" t="s">
        <v>19</v>
      </c>
      <c r="J65" s="1149"/>
      <c r="K65" s="1150"/>
      <c r="L65" s="1151"/>
    </row>
    <row r="66" spans="1:12" ht="15" customHeight="1">
      <c r="A66" s="369"/>
      <c r="B66" s="213" t="s">
        <v>7</v>
      </c>
      <c r="C66" s="1149"/>
      <c r="D66" s="1150"/>
      <c r="E66" s="1151"/>
      <c r="F66" s="1147"/>
      <c r="G66" s="1148"/>
      <c r="H66" s="369"/>
      <c r="I66" s="213" t="s">
        <v>7</v>
      </c>
      <c r="J66" s="1149"/>
      <c r="K66" s="1150"/>
      <c r="L66" s="1151"/>
    </row>
    <row r="67" spans="1:12" ht="15" customHeight="1">
      <c r="A67" s="374"/>
      <c r="B67" s="219" t="str">
        <f>'statement of marks'!$J$3</f>
        <v xml:space="preserve">fo|ky; dk Mk;l dksM+ </v>
      </c>
      <c r="C67" s="1152" t="str">
        <f>'statement of marks'!$K$3</f>
        <v xml:space="preserve">08291009401   </v>
      </c>
      <c r="D67" s="1153"/>
      <c r="E67" s="1154"/>
      <c r="F67" s="1147"/>
      <c r="G67" s="1148"/>
      <c r="H67" s="374"/>
      <c r="I67" s="219" t="str">
        <f>'statement of marks'!$J$3</f>
        <v xml:space="preserve">fo|ky; dk Mk;l dksM+ </v>
      </c>
      <c r="J67" s="1152" t="str">
        <f>'statement of marks'!$K$3</f>
        <v xml:space="preserve">08291009401   </v>
      </c>
      <c r="K67" s="1153"/>
      <c r="L67" s="1154"/>
    </row>
    <row r="68" spans="1:12" ht="15" customHeight="1" thickBot="1">
      <c r="A68" s="375"/>
      <c r="B68" s="376" t="s">
        <v>76</v>
      </c>
      <c r="C68" s="1155">
        <f>'statement of marks'!$HG$108</f>
        <v>42460</v>
      </c>
      <c r="D68" s="1156"/>
      <c r="E68" s="1157"/>
      <c r="F68" s="1147"/>
      <c r="G68" s="1148"/>
      <c r="H68" s="375"/>
      <c r="I68" s="376" t="s">
        <v>76</v>
      </c>
      <c r="J68" s="1155">
        <f>'statement of marks'!$HG$108</f>
        <v>42460</v>
      </c>
      <c r="K68" s="1156"/>
      <c r="L68" s="1157"/>
    </row>
    <row r="69" spans="1:12" ht="15" customHeight="1">
      <c r="A69" s="1137" t="s">
        <v>47</v>
      </c>
      <c r="B69" s="1138"/>
      <c r="C69" s="1139"/>
      <c r="D69" s="1139"/>
      <c r="E69" s="1140"/>
      <c r="F69" s="1147"/>
      <c r="G69" s="1148"/>
      <c r="H69" s="1137" t="s">
        <v>47</v>
      </c>
      <c r="I69" s="1138"/>
      <c r="J69" s="1139"/>
      <c r="K69" s="1139"/>
      <c r="L69" s="1140"/>
    </row>
    <row r="70" spans="1:12" ht="15" customHeight="1">
      <c r="A70" s="1141" t="str">
        <f>'statement of marks'!$A$1</f>
        <v>jk- ck- ek/;fed fo|ky; uohu] fuEckgsM+k</v>
      </c>
      <c r="B70" s="1129"/>
      <c r="C70" s="1142"/>
      <c r="D70" s="1142"/>
      <c r="E70" s="1143"/>
      <c r="F70" s="1147"/>
      <c r="G70" s="1148"/>
      <c r="H70" s="1141" t="str">
        <f>'statement of marks'!$A$1</f>
        <v>jk- ck- ek/;fed fo|ky; uohu] fuEckgsM+k</v>
      </c>
      <c r="I70" s="1129"/>
      <c r="J70" s="1142"/>
      <c r="K70" s="1142"/>
      <c r="L70" s="1143"/>
    </row>
    <row r="71" spans="1:12" ht="15" customHeight="1">
      <c r="A71" s="1141"/>
      <c r="B71" s="1129"/>
      <c r="C71" s="1142"/>
      <c r="D71" s="1142"/>
      <c r="E71" s="1143"/>
      <c r="F71" s="1147"/>
      <c r="G71" s="1148"/>
      <c r="H71" s="1141"/>
      <c r="I71" s="1129"/>
      <c r="J71" s="1142"/>
      <c r="K71" s="1142"/>
      <c r="L71" s="1143"/>
    </row>
    <row r="72" spans="1:12" ht="15" customHeight="1">
      <c r="A72" s="369"/>
      <c r="B72" s="207" t="s">
        <v>217</v>
      </c>
      <c r="C72" s="1134" t="str">
        <f>'statement of marks'!$H$3</f>
        <v>2015-16</v>
      </c>
      <c r="D72" s="1135"/>
      <c r="E72" s="1136"/>
      <c r="F72" s="1147"/>
      <c r="G72" s="1148"/>
      <c r="H72" s="369"/>
      <c r="I72" s="207" t="s">
        <v>217</v>
      </c>
      <c r="J72" s="1134" t="str">
        <f>'statement of marks'!$H$3</f>
        <v>2015-16</v>
      </c>
      <c r="K72" s="1135"/>
      <c r="L72" s="1136"/>
    </row>
    <row r="73" spans="1:12" ht="15" customHeight="1">
      <c r="A73" s="369"/>
      <c r="B73" s="347" t="s">
        <v>218</v>
      </c>
      <c r="C73" s="1144" t="str">
        <f>IF('statement of marks'!J11="","",'statement of marks'!J11)</f>
        <v>v 005</v>
      </c>
      <c r="D73" s="1145"/>
      <c r="E73" s="1146"/>
      <c r="F73" s="1147"/>
      <c r="G73" s="1148"/>
      <c r="H73" s="369"/>
      <c r="I73" s="347" t="s">
        <v>218</v>
      </c>
      <c r="J73" s="1144" t="str">
        <f>IF('statement of marks'!J12="","",'statement of marks'!J12)</f>
        <v>v 006</v>
      </c>
      <c r="K73" s="1145"/>
      <c r="L73" s="1146"/>
    </row>
    <row r="74" spans="1:12" ht="15" customHeight="1">
      <c r="A74" s="369"/>
      <c r="B74" s="347" t="s">
        <v>219</v>
      </c>
      <c r="C74" s="1144" t="str">
        <f>IF('statement of marks'!K11="","",'statement of marks'!K11)</f>
        <v>c 005</v>
      </c>
      <c r="D74" s="1145"/>
      <c r="E74" s="1146"/>
      <c r="F74" s="1147"/>
      <c r="G74" s="1148"/>
      <c r="H74" s="369"/>
      <c r="I74" s="347" t="s">
        <v>219</v>
      </c>
      <c r="J74" s="1144" t="str">
        <f>IF('statement of marks'!K12="","",'statement of marks'!K12)</f>
        <v>c 006</v>
      </c>
      <c r="K74" s="1145"/>
      <c r="L74" s="1146"/>
    </row>
    <row r="75" spans="1:12" ht="15" customHeight="1">
      <c r="A75" s="369"/>
      <c r="B75" s="347" t="s">
        <v>220</v>
      </c>
      <c r="C75" s="1144" t="str">
        <f>IF('statement of marks'!L11="","",'statement of marks'!L11)</f>
        <v>l 005</v>
      </c>
      <c r="D75" s="1145"/>
      <c r="E75" s="1146"/>
      <c r="F75" s="1147"/>
      <c r="G75" s="1148"/>
      <c r="H75" s="369"/>
      <c r="I75" s="347" t="s">
        <v>220</v>
      </c>
      <c r="J75" s="1144" t="str">
        <f>IF('statement of marks'!L12="","",'statement of marks'!L12)</f>
        <v>l 006</v>
      </c>
      <c r="K75" s="1145"/>
      <c r="L75" s="1146"/>
    </row>
    <row r="76" spans="1:12" ht="15" customHeight="1">
      <c r="A76" s="369"/>
      <c r="B76" s="347" t="s">
        <v>224</v>
      </c>
      <c r="C76" s="1134" t="str">
        <f>IF('statement of marks'!B11="","",'statement of marks'!B11)</f>
        <v>OBC</v>
      </c>
      <c r="D76" s="1135"/>
      <c r="E76" s="1136"/>
      <c r="F76" s="1147"/>
      <c r="G76" s="1148"/>
      <c r="H76" s="369"/>
      <c r="I76" s="347" t="s">
        <v>224</v>
      </c>
      <c r="J76" s="1134" t="str">
        <f>IF('statement of marks'!B12="","",'statement of marks'!B12)</f>
        <v>OBC</v>
      </c>
      <c r="K76" s="1135"/>
      <c r="L76" s="1136"/>
    </row>
    <row r="77" spans="1:12" ht="15" customHeight="1">
      <c r="A77" s="369"/>
      <c r="B77" s="347" t="s">
        <v>221</v>
      </c>
      <c r="C77" s="1134" t="str">
        <f>'statement of marks'!$G$3</f>
        <v>6 A</v>
      </c>
      <c r="D77" s="1135"/>
      <c r="E77" s="1136"/>
      <c r="F77" s="1147"/>
      <c r="G77" s="1148"/>
      <c r="H77" s="369"/>
      <c r="I77" s="347" t="s">
        <v>221</v>
      </c>
      <c r="J77" s="1134" t="str">
        <f>'statement of marks'!$G$3</f>
        <v>6 A</v>
      </c>
      <c r="K77" s="1135"/>
      <c r="L77" s="1136"/>
    </row>
    <row r="78" spans="1:12" ht="15" customHeight="1">
      <c r="A78" s="369"/>
      <c r="B78" s="209" t="s">
        <v>222</v>
      </c>
      <c r="C78" s="1134">
        <f>IF('statement of marks'!F11="","",'statement of marks'!F11)</f>
        <v>910</v>
      </c>
      <c r="D78" s="1135"/>
      <c r="E78" s="1136"/>
      <c r="F78" s="1147"/>
      <c r="G78" s="1148"/>
      <c r="H78" s="369"/>
      <c r="I78" s="209" t="s">
        <v>222</v>
      </c>
      <c r="J78" s="1134">
        <f>IF('statement of marks'!F12="","",'statement of marks'!F12)</f>
        <v>911</v>
      </c>
      <c r="K78" s="1135"/>
      <c r="L78" s="1136"/>
    </row>
    <row r="79" spans="1:12" ht="15" customHeight="1">
      <c r="A79" s="369"/>
      <c r="B79" s="347" t="s">
        <v>9</v>
      </c>
      <c r="C79" s="1134">
        <f>IF('statement of marks'!D11="","",'statement of marks'!D11)</f>
        <v>805</v>
      </c>
      <c r="D79" s="1135"/>
      <c r="E79" s="1136"/>
      <c r="F79" s="1147"/>
      <c r="G79" s="1148"/>
      <c r="H79" s="369"/>
      <c r="I79" s="347" t="s">
        <v>9</v>
      </c>
      <c r="J79" s="1134">
        <f>IF('statement of marks'!D12="","",'statement of marks'!D12)</f>
        <v>806</v>
      </c>
      <c r="K79" s="1135"/>
      <c r="L79" s="1136"/>
    </row>
    <row r="80" spans="1:12" ht="15" customHeight="1">
      <c r="A80" s="369"/>
      <c r="B80" s="347" t="s">
        <v>225</v>
      </c>
      <c r="C80" s="1158">
        <f>IF('statement of marks'!H11="","",'statement of marks'!H11)</f>
        <v>36844</v>
      </c>
      <c r="D80" s="1159"/>
      <c r="E80" s="1160"/>
      <c r="F80" s="1147"/>
      <c r="G80" s="1148"/>
      <c r="H80" s="369"/>
      <c r="I80" s="347" t="s">
        <v>225</v>
      </c>
      <c r="J80" s="1158">
        <f>IF('statement of marks'!H12="","",'statement of marks'!H12)</f>
        <v>36504</v>
      </c>
      <c r="K80" s="1159"/>
      <c r="L80" s="1160"/>
    </row>
    <row r="81" spans="1:12" ht="15" customHeight="1">
      <c r="A81" s="369"/>
      <c r="B81" s="347" t="s">
        <v>226</v>
      </c>
      <c r="C81" s="1167" t="str">
        <f>IF('statement of marks'!I11="","",'statement of marks'!I11)</f>
        <v xml:space="preserve">pkSng uoEcj] nks gtkj </v>
      </c>
      <c r="D81" s="1168"/>
      <c r="E81" s="1169"/>
      <c r="F81" s="1147"/>
      <c r="G81" s="1148"/>
      <c r="H81" s="369"/>
      <c r="I81" s="347" t="s">
        <v>226</v>
      </c>
      <c r="J81" s="1167" t="str">
        <f>IF('statement of marks'!I12="","",'statement of marks'!I12)</f>
        <v>nl fnlEcj] mUuhl lkS fuUukuoS</v>
      </c>
      <c r="K81" s="1168"/>
      <c r="L81" s="1169"/>
    </row>
    <row r="82" spans="1:12" ht="15" customHeight="1">
      <c r="A82" s="369"/>
      <c r="B82" s="347" t="s">
        <v>223</v>
      </c>
      <c r="C82" s="364" t="s">
        <v>66</v>
      </c>
      <c r="D82" s="365" t="s">
        <v>294</v>
      </c>
      <c r="E82" s="370" t="s">
        <v>206</v>
      </c>
      <c r="F82" s="1147"/>
      <c r="G82" s="1148"/>
      <c r="H82" s="369"/>
      <c r="I82" s="347" t="s">
        <v>223</v>
      </c>
      <c r="J82" s="364" t="s">
        <v>66</v>
      </c>
      <c r="K82" s="365" t="s">
        <v>294</v>
      </c>
      <c r="L82" s="370" t="s">
        <v>206</v>
      </c>
    </row>
    <row r="83" spans="1:12" ht="15" customHeight="1">
      <c r="A83" s="369"/>
      <c r="B83" s="347" t="str">
        <f>'statement of marks'!$FT$4</f>
        <v>fgUnh</v>
      </c>
      <c r="C83" s="366">
        <f>IF('statement of marks'!FT11="","",'statement of marks'!FT11)</f>
        <v>200</v>
      </c>
      <c r="D83" s="366">
        <f>IF('statement of marks'!FU11="","",'statement of marks'!FU11)</f>
        <v>55</v>
      </c>
      <c r="E83" s="371" t="str">
        <f>IF('statement of marks'!FV11="","",'statement of marks'!FV11)</f>
        <v>AB</v>
      </c>
      <c r="F83" s="1147"/>
      <c r="G83" s="1148"/>
      <c r="H83" s="369"/>
      <c r="I83" s="347" t="str">
        <f>'statement of marks'!$FT$4</f>
        <v>fgUnh</v>
      </c>
      <c r="J83" s="366">
        <f>IF('statement of marks'!FT12="","",'statement of marks'!FT12)</f>
        <v>200</v>
      </c>
      <c r="K83" s="366">
        <f>IF('statement of marks'!FU12="","",'statement of marks'!FU12)</f>
        <v>88</v>
      </c>
      <c r="L83" s="371" t="str">
        <f>IF('statement of marks'!FV12="","",'statement of marks'!FV12)</f>
        <v>D</v>
      </c>
    </row>
    <row r="84" spans="1:12" ht="15" customHeight="1">
      <c r="A84" s="369"/>
      <c r="B84" s="347" t="str">
        <f>'statement of marks'!$FW$4</f>
        <v>vaxszth</v>
      </c>
      <c r="C84" s="366">
        <f>IF('statement of marks'!FW11="","",'statement of marks'!FW11)</f>
        <v>200</v>
      </c>
      <c r="D84" s="366">
        <f>IF('statement of marks'!FX11="","",'statement of marks'!FX11)</f>
        <v>52</v>
      </c>
      <c r="E84" s="371" t="str">
        <f>IF('statement of marks'!FY11="","",'statement of marks'!FY11)</f>
        <v>AB</v>
      </c>
      <c r="F84" s="1147"/>
      <c r="G84" s="1148"/>
      <c r="H84" s="369"/>
      <c r="I84" s="347" t="str">
        <f>'statement of marks'!$FW$4</f>
        <v>vaxszth</v>
      </c>
      <c r="J84" s="366">
        <f>IF('statement of marks'!FW12="","",'statement of marks'!FW12)</f>
        <v>200</v>
      </c>
      <c r="K84" s="366">
        <f>IF('statement of marks'!FX12="","",'statement of marks'!FX12)</f>
        <v>83</v>
      </c>
      <c r="L84" s="371" t="str">
        <f>IF('statement of marks'!FY12="","",'statement of marks'!FY12)</f>
        <v>D</v>
      </c>
    </row>
    <row r="85" spans="1:12" ht="15" customHeight="1">
      <c r="A85" s="369"/>
      <c r="B85" s="347" t="str">
        <f>IF('statement of marks'!BE11="s","laLÑr",IF('statement of marks'!BE11="u","mnwZ",IF('statement of marks'!BE11="g","xqtjkrh",IF('statement of marks'!BE11="p","iatkch",IF('statement of marks'!BE11="sd","flU/kh","r`rh; Hkk""kk")))))</f>
        <v>laLÑr</v>
      </c>
      <c r="C85" s="366">
        <f>IF('statement of marks'!FZ11="","",'statement of marks'!FZ11)</f>
        <v>200</v>
      </c>
      <c r="D85" s="366">
        <f>IF('statement of marks'!GA11="","",'statement of marks'!GA11)</f>
        <v>54</v>
      </c>
      <c r="E85" s="371" t="str">
        <f>IF('statement of marks'!GB11="","",'statement of marks'!GB11)</f>
        <v>AB</v>
      </c>
      <c r="F85" s="1147"/>
      <c r="G85" s="1148"/>
      <c r="H85" s="369"/>
      <c r="I85" s="347" t="str">
        <f>IF('statement of marks'!BE12="s","laLÑr",IF('statement of marks'!BE12="u","mnwZ",IF('statement of marks'!BE12="g","xqtjkrh",IF('statement of marks'!BE12="p","iatkch",IF('statement of marks'!BE12="sd","flU/kh","r`rh; Hkk""kk")))))</f>
        <v>laLÑr</v>
      </c>
      <c r="J85" s="366">
        <f>IF('statement of marks'!FZ12="","",'statement of marks'!FZ12)</f>
        <v>200</v>
      </c>
      <c r="K85" s="366">
        <f>IF('statement of marks'!GA12="","",'statement of marks'!GA12)</f>
        <v>107</v>
      </c>
      <c r="L85" s="371" t="str">
        <f>IF('statement of marks'!GB12="","",'statement of marks'!GB12)</f>
        <v>C</v>
      </c>
    </row>
    <row r="86" spans="1:12" ht="15" customHeight="1">
      <c r="A86" s="369"/>
      <c r="B86" s="347" t="str">
        <f>'statement of marks'!$GH$4</f>
        <v>xf.kr</v>
      </c>
      <c r="C86" s="366">
        <f>IF('statement of marks'!GH11="","",'statement of marks'!GH11)</f>
        <v>200</v>
      </c>
      <c r="D86" s="366">
        <f>IF('statement of marks'!GI11="","",'statement of marks'!GI11)</f>
        <v>57</v>
      </c>
      <c r="E86" s="371" t="str">
        <f>IF('statement of marks'!GJ11="","",'statement of marks'!GJ11)</f>
        <v>AB</v>
      </c>
      <c r="F86" s="1147"/>
      <c r="G86" s="1148"/>
      <c r="H86" s="369"/>
      <c r="I86" s="347" t="str">
        <f>'statement of marks'!$GH$4</f>
        <v>xf.kr</v>
      </c>
      <c r="J86" s="366">
        <f>IF('statement of marks'!GH12="","",'statement of marks'!GH12)</f>
        <v>200</v>
      </c>
      <c r="K86" s="366">
        <f>IF('statement of marks'!GI12="","",'statement of marks'!GI12)</f>
        <v>106</v>
      </c>
      <c r="L86" s="371" t="str">
        <f>IF('statement of marks'!GJ12="","",'statement of marks'!GJ12)</f>
        <v>C</v>
      </c>
    </row>
    <row r="87" spans="1:12" ht="15" customHeight="1">
      <c r="A87" s="369"/>
      <c r="B87" s="347" t="str">
        <f>'statement of marks'!$GK$4</f>
        <v>foKku</v>
      </c>
      <c r="C87" s="366">
        <f>IF('statement of marks'!GK11="","",'statement of marks'!GK11)</f>
        <v>200</v>
      </c>
      <c r="D87" s="366">
        <f>IF('statement of marks'!GL11="","",'statement of marks'!GL11)</f>
        <v>50</v>
      </c>
      <c r="E87" s="371" t="str">
        <f>IF('statement of marks'!GM11="","",'statement of marks'!GM11)</f>
        <v>AB</v>
      </c>
      <c r="F87" s="1147"/>
      <c r="G87" s="1148"/>
      <c r="H87" s="369"/>
      <c r="I87" s="347" t="str">
        <f>'statement of marks'!$GK$4</f>
        <v>foKku</v>
      </c>
      <c r="J87" s="366">
        <f>IF('statement of marks'!GK12="","",'statement of marks'!GK12)</f>
        <v>200</v>
      </c>
      <c r="K87" s="366">
        <f>IF('statement of marks'!GL12="","",'statement of marks'!GL12)</f>
        <v>77</v>
      </c>
      <c r="L87" s="371" t="str">
        <f>IF('statement of marks'!GM12="","",'statement of marks'!GM12)</f>
        <v>D</v>
      </c>
    </row>
    <row r="88" spans="1:12" ht="15" customHeight="1">
      <c r="A88" s="369"/>
      <c r="B88" s="347" t="str">
        <f>'statement of marks'!$GN$4</f>
        <v>lkekftd foKku</v>
      </c>
      <c r="C88" s="366">
        <f>IF('statement of marks'!GN11="","",'statement of marks'!GN11)</f>
        <v>200</v>
      </c>
      <c r="D88" s="366">
        <f>IF('statement of marks'!GO11="","",'statement of marks'!GO11)</f>
        <v>46</v>
      </c>
      <c r="E88" s="371" t="str">
        <f>IF('statement of marks'!GP11="","",'statement of marks'!GP11)</f>
        <v>AB</v>
      </c>
      <c r="F88" s="1147"/>
      <c r="G88" s="1148"/>
      <c r="H88" s="369"/>
      <c r="I88" s="347" t="str">
        <f>'statement of marks'!$GN$4</f>
        <v>lkekftd foKku</v>
      </c>
      <c r="J88" s="366">
        <f>IF('statement of marks'!GN12="","",'statement of marks'!GN12)</f>
        <v>200</v>
      </c>
      <c r="K88" s="366">
        <f>IF('statement of marks'!GO12="","",'statement of marks'!GO12)</f>
        <v>71</v>
      </c>
      <c r="L88" s="371" t="str">
        <f>IF('statement of marks'!GP12="","",'statement of marks'!GP12)</f>
        <v>D</v>
      </c>
    </row>
    <row r="89" spans="1:12" ht="15" customHeight="1">
      <c r="A89" s="369"/>
      <c r="B89" s="347" t="str">
        <f>'statement of marks'!$GQ$4</f>
        <v>dk;kZuqHko</v>
      </c>
      <c r="C89" s="366">
        <f>IF('statement of marks'!GQ11="","",'statement of marks'!GQ11)</f>
        <v>100</v>
      </c>
      <c r="D89" s="366">
        <f>IF('statement of marks'!GR11="","",'statement of marks'!GR11)</f>
        <v>80</v>
      </c>
      <c r="E89" s="371" t="str">
        <f>IF('statement of marks'!GS11="","",'statement of marks'!GS11)</f>
        <v>B</v>
      </c>
      <c r="F89" s="1147"/>
      <c r="G89" s="1148"/>
      <c r="H89" s="369"/>
      <c r="I89" s="347" t="str">
        <f>'statement of marks'!$GQ$4</f>
        <v>dk;kZuqHko</v>
      </c>
      <c r="J89" s="366">
        <f>IF('statement of marks'!GQ12="","",'statement of marks'!GQ12)</f>
        <v>100</v>
      </c>
      <c r="K89" s="366">
        <f>IF('statement of marks'!GR12="","",'statement of marks'!GR12)</f>
        <v>64</v>
      </c>
      <c r="L89" s="371" t="str">
        <f>IF('statement of marks'!GS12="","",'statement of marks'!GS12)</f>
        <v>C</v>
      </c>
    </row>
    <row r="90" spans="1:12" ht="15" customHeight="1">
      <c r="A90" s="369"/>
      <c r="B90" s="347" t="str">
        <f>'statement of marks'!$GT$4</f>
        <v>dyk f'k{kk</v>
      </c>
      <c r="C90" s="367">
        <f>IF('statement of marks'!GT11="","",'statement of marks'!GT11)</f>
        <v>100</v>
      </c>
      <c r="D90" s="367">
        <f>IF('statement of marks'!GU11="","",'statement of marks'!GU11)</f>
        <v>100</v>
      </c>
      <c r="E90" s="372" t="str">
        <f>IF('statement of marks'!GV11="","",'statement of marks'!GV11)</f>
        <v>A</v>
      </c>
      <c r="F90" s="1147"/>
      <c r="G90" s="1148"/>
      <c r="H90" s="369"/>
      <c r="I90" s="347" t="str">
        <f>'statement of marks'!$GT$4</f>
        <v>dyk f'k{kk</v>
      </c>
      <c r="J90" s="367">
        <f>IF('statement of marks'!GT12="","",'statement of marks'!GT12)</f>
        <v>100</v>
      </c>
      <c r="K90" s="367">
        <f>IF('statement of marks'!GU12="","",'statement of marks'!GU12)</f>
        <v>100</v>
      </c>
      <c r="L90" s="372" t="str">
        <f>IF('statement of marks'!GV12="","",'statement of marks'!GV12)</f>
        <v>A</v>
      </c>
    </row>
    <row r="91" spans="1:12" ht="15" customHeight="1">
      <c r="A91" s="369"/>
      <c r="B91" s="347" t="str">
        <f>'statement of marks'!$GW$4</f>
        <v>LokLF; ,oe~ 'kkjhfjd f'k{kk</v>
      </c>
      <c r="C91" s="368">
        <f>IF('statement of marks'!GW11="","",'statement of marks'!GW11)</f>
        <v>100</v>
      </c>
      <c r="D91" s="368">
        <f>IF('statement of marks'!GX11="","",'statement of marks'!GX11)</f>
        <v>76</v>
      </c>
      <c r="E91" s="373" t="str">
        <f>IF('statement of marks'!GY11="","",'statement of marks'!GY11)</f>
        <v>B</v>
      </c>
      <c r="F91" s="1147"/>
      <c r="G91" s="1148"/>
      <c r="H91" s="369"/>
      <c r="I91" s="347" t="str">
        <f>'statement of marks'!$GW$4</f>
        <v>LokLF; ,oe~ 'kkjhfjd f'k{kk</v>
      </c>
      <c r="J91" s="368">
        <f>IF('statement of marks'!GW12="","",'statement of marks'!GW12)</f>
        <v>100</v>
      </c>
      <c r="K91" s="368">
        <f>IF('statement of marks'!GX12="","",'statement of marks'!GX12)</f>
        <v>68</v>
      </c>
      <c r="L91" s="373" t="str">
        <f>IF('statement of marks'!GY12="","",'statement of marks'!GY12)</f>
        <v>C</v>
      </c>
    </row>
    <row r="92" spans="1:12" ht="15" customHeight="1">
      <c r="A92" s="369"/>
      <c r="B92" s="389" t="s">
        <v>304</v>
      </c>
      <c r="C92" s="390">
        <f>IF('statement of marks'!HE11="","",'statement of marks'!HE11)</f>
        <v>1200</v>
      </c>
      <c r="D92" s="390">
        <f>IF('statement of marks'!HF11="","",'statement of marks'!HF11)</f>
        <v>314</v>
      </c>
      <c r="E92" s="390" t="str">
        <f>IF('statement of marks'!HJ11="","",'statement of marks'!HJ11)</f>
        <v/>
      </c>
      <c r="F92" s="1147"/>
      <c r="G92" s="1148"/>
      <c r="H92" s="369"/>
      <c r="I92" s="389" t="s">
        <v>304</v>
      </c>
      <c r="J92" s="390">
        <f>IF('statement of marks'!HE12="","",'statement of marks'!HE12)</f>
        <v>1200</v>
      </c>
      <c r="K92" s="390">
        <f>IF('statement of marks'!HF12="","",'statement of marks'!HF12)</f>
        <v>532</v>
      </c>
      <c r="L92" s="391" t="str">
        <f>IF('statement of marks'!HJ12="","",'statement of marks'!HJ12)</f>
        <v>D</v>
      </c>
    </row>
    <row r="93" spans="1:12" ht="15" customHeight="1">
      <c r="A93" s="369"/>
      <c r="B93" s="347" t="s">
        <v>473</v>
      </c>
      <c r="C93" s="1170" t="str">
        <f>IF('statement of marks'!HD11="","",'statement of marks'!HD11)</f>
        <v>vuqifLFkr</v>
      </c>
      <c r="D93" s="1171"/>
      <c r="E93" s="1172"/>
      <c r="F93" s="1147"/>
      <c r="G93" s="1148"/>
      <c r="H93" s="369"/>
      <c r="I93" s="347" t="s">
        <v>473</v>
      </c>
      <c r="J93" s="1170" t="str">
        <f>IF('statement of marks'!HD12="","",'statement of marks'!HD12)</f>
        <v>mRrh.kZ</v>
      </c>
      <c r="K93" s="1171"/>
      <c r="L93" s="1172"/>
    </row>
    <row r="94" spans="1:12" ht="15" customHeight="1">
      <c r="A94" s="369"/>
      <c r="B94" s="347" t="str">
        <f>'statement of marks'!$HL$5</f>
        <v>Nk= mifLFkfr</v>
      </c>
      <c r="C94" s="1161" t="str">
        <f>IF('statement of marks'!HL11="","",'statement of marks'!HL11)</f>
        <v/>
      </c>
      <c r="D94" s="1162"/>
      <c r="E94" s="1163"/>
      <c r="F94" s="1147"/>
      <c r="G94" s="1148"/>
      <c r="H94" s="369"/>
      <c r="I94" s="347" t="str">
        <f>'statement of marks'!$HL$5</f>
        <v>Nk= mifLFkfr</v>
      </c>
      <c r="J94" s="1161" t="str">
        <f>IF('statement of marks'!HL12="","",'statement of marks'!HL12)</f>
        <v/>
      </c>
      <c r="K94" s="1162"/>
      <c r="L94" s="1163"/>
    </row>
    <row r="95" spans="1:12" ht="15" customHeight="1">
      <c r="A95" s="369"/>
      <c r="B95" s="210" t="str">
        <f>'statement of marks'!$HK$5</f>
        <v>dqy ehfVax</v>
      </c>
      <c r="C95" s="1164" t="str">
        <f>IF('statement of marks'!HK11="","",'statement of marks'!HK11)</f>
        <v/>
      </c>
      <c r="D95" s="1165"/>
      <c r="E95" s="1166"/>
      <c r="F95" s="1147"/>
      <c r="G95" s="1148"/>
      <c r="H95" s="369"/>
      <c r="I95" s="210" t="str">
        <f>'statement of marks'!$HK$5</f>
        <v>dqy ehfVax</v>
      </c>
      <c r="J95" s="1164" t="str">
        <f>IF('statement of marks'!HK12="","",'statement of marks'!HK12)</f>
        <v/>
      </c>
      <c r="K95" s="1165"/>
      <c r="L95" s="1166"/>
    </row>
    <row r="96" spans="1:12" ht="15" customHeight="1">
      <c r="A96" s="369"/>
      <c r="B96" s="347" t="s">
        <v>227</v>
      </c>
      <c r="C96" s="1149" t="str">
        <f>IF('statement of marks'!HN11="","",'statement of marks'!HN11)</f>
        <v/>
      </c>
      <c r="D96" s="1150"/>
      <c r="E96" s="1151"/>
      <c r="F96" s="1147"/>
      <c r="G96" s="1148"/>
      <c r="H96" s="369"/>
      <c r="I96" s="347" t="s">
        <v>227</v>
      </c>
      <c r="J96" s="1149" t="str">
        <f>IF('statement of marks'!HN12="","",'statement of marks'!HN12)</f>
        <v/>
      </c>
      <c r="K96" s="1150"/>
      <c r="L96" s="1151"/>
    </row>
    <row r="97" spans="1:12" ht="15" customHeight="1">
      <c r="A97" s="369"/>
      <c r="B97" s="219" t="s">
        <v>79</v>
      </c>
      <c r="C97" s="1149"/>
      <c r="D97" s="1150"/>
      <c r="E97" s="1151"/>
      <c r="F97" s="1147"/>
      <c r="G97" s="1148"/>
      <c r="H97" s="369"/>
      <c r="I97" s="219" t="s">
        <v>79</v>
      </c>
      <c r="J97" s="1149"/>
      <c r="K97" s="1150"/>
      <c r="L97" s="1151"/>
    </row>
    <row r="98" spans="1:12" ht="15" customHeight="1">
      <c r="A98" s="369"/>
      <c r="B98" s="211" t="s">
        <v>114</v>
      </c>
      <c r="C98" s="1149"/>
      <c r="D98" s="1150"/>
      <c r="E98" s="1151"/>
      <c r="F98" s="1147"/>
      <c r="G98" s="1148"/>
      <c r="H98" s="369"/>
      <c r="I98" s="211" t="s">
        <v>114</v>
      </c>
      <c r="J98" s="1149"/>
      <c r="K98" s="1150"/>
      <c r="L98" s="1151"/>
    </row>
    <row r="99" spans="1:12" ht="15" customHeight="1">
      <c r="A99" s="369"/>
      <c r="B99" s="212" t="s">
        <v>19</v>
      </c>
      <c r="C99" s="1149"/>
      <c r="D99" s="1150"/>
      <c r="E99" s="1151"/>
      <c r="F99" s="1147"/>
      <c r="G99" s="1148"/>
      <c r="H99" s="369"/>
      <c r="I99" s="212" t="s">
        <v>19</v>
      </c>
      <c r="J99" s="1149"/>
      <c r="K99" s="1150"/>
      <c r="L99" s="1151"/>
    </row>
    <row r="100" spans="1:12" ht="15" customHeight="1">
      <c r="A100" s="369"/>
      <c r="B100" s="213" t="s">
        <v>7</v>
      </c>
      <c r="C100" s="1149"/>
      <c r="D100" s="1150"/>
      <c r="E100" s="1151"/>
      <c r="F100" s="1147"/>
      <c r="G100" s="1148"/>
      <c r="H100" s="369"/>
      <c r="I100" s="213" t="s">
        <v>7</v>
      </c>
      <c r="J100" s="1149"/>
      <c r="K100" s="1150"/>
      <c r="L100" s="1151"/>
    </row>
    <row r="101" spans="1:12" ht="15" customHeight="1">
      <c r="A101" s="374"/>
      <c r="B101" s="219" t="str">
        <f>'statement of marks'!$J$3</f>
        <v xml:space="preserve">fo|ky; dk Mk;l dksM+ </v>
      </c>
      <c r="C101" s="1152" t="str">
        <f>'statement of marks'!$K$3</f>
        <v xml:space="preserve">08291009401   </v>
      </c>
      <c r="D101" s="1153"/>
      <c r="E101" s="1154"/>
      <c r="F101" s="1147"/>
      <c r="G101" s="1148"/>
      <c r="H101" s="374"/>
      <c r="I101" s="219" t="str">
        <f>'statement of marks'!$J$3</f>
        <v xml:space="preserve">fo|ky; dk Mk;l dksM+ </v>
      </c>
      <c r="J101" s="1152" t="str">
        <f>'statement of marks'!$K$3</f>
        <v xml:space="preserve">08291009401   </v>
      </c>
      <c r="K101" s="1153"/>
      <c r="L101" s="1154"/>
    </row>
    <row r="102" spans="1:12" ht="15" customHeight="1" thickBot="1">
      <c r="A102" s="375"/>
      <c r="B102" s="376" t="s">
        <v>76</v>
      </c>
      <c r="C102" s="1155">
        <f>'statement of marks'!$HG$108</f>
        <v>42460</v>
      </c>
      <c r="D102" s="1156"/>
      <c r="E102" s="1157"/>
      <c r="F102" s="1147"/>
      <c r="G102" s="1148"/>
      <c r="H102" s="375"/>
      <c r="I102" s="376" t="s">
        <v>76</v>
      </c>
      <c r="J102" s="1155">
        <f>'statement of marks'!$HG$108</f>
        <v>42460</v>
      </c>
      <c r="K102" s="1156"/>
      <c r="L102" s="1157"/>
    </row>
    <row r="103" spans="1:12" ht="15" customHeight="1">
      <c r="A103" s="1137" t="s">
        <v>47</v>
      </c>
      <c r="B103" s="1138"/>
      <c r="C103" s="1139"/>
      <c r="D103" s="1139"/>
      <c r="E103" s="1140"/>
      <c r="F103" s="1147"/>
      <c r="G103" s="1148"/>
      <c r="H103" s="1137" t="s">
        <v>47</v>
      </c>
      <c r="I103" s="1138"/>
      <c r="J103" s="1139"/>
      <c r="K103" s="1139"/>
      <c r="L103" s="1140"/>
    </row>
    <row r="104" spans="1:12" ht="15" customHeight="1">
      <c r="A104" s="1141" t="str">
        <f>'statement of marks'!$A$1</f>
        <v>jk- ck- ek/;fed fo|ky; uohu] fuEckgsM+k</v>
      </c>
      <c r="B104" s="1129"/>
      <c r="C104" s="1142"/>
      <c r="D104" s="1142"/>
      <c r="E104" s="1143"/>
      <c r="F104" s="1147"/>
      <c r="G104" s="1148"/>
      <c r="H104" s="1141" t="str">
        <f>'statement of marks'!$A$1</f>
        <v>jk- ck- ek/;fed fo|ky; uohu] fuEckgsM+k</v>
      </c>
      <c r="I104" s="1129"/>
      <c r="J104" s="1142"/>
      <c r="K104" s="1142"/>
      <c r="L104" s="1143"/>
    </row>
    <row r="105" spans="1:12" ht="15" customHeight="1">
      <c r="A105" s="1141"/>
      <c r="B105" s="1129"/>
      <c r="C105" s="1142"/>
      <c r="D105" s="1142"/>
      <c r="E105" s="1143"/>
      <c r="F105" s="1147"/>
      <c r="G105" s="1148"/>
      <c r="H105" s="1141"/>
      <c r="I105" s="1129"/>
      <c r="J105" s="1142"/>
      <c r="K105" s="1142"/>
      <c r="L105" s="1143"/>
    </row>
    <row r="106" spans="1:12" ht="15" customHeight="1">
      <c r="A106" s="369"/>
      <c r="B106" s="207" t="s">
        <v>217</v>
      </c>
      <c r="C106" s="1134" t="str">
        <f>'statement of marks'!$H$3</f>
        <v>2015-16</v>
      </c>
      <c r="D106" s="1135"/>
      <c r="E106" s="1136"/>
      <c r="F106" s="1147"/>
      <c r="G106" s="1148"/>
      <c r="H106" s="369"/>
      <c r="I106" s="207" t="s">
        <v>217</v>
      </c>
      <c r="J106" s="1134" t="str">
        <f>'statement of marks'!$H$3</f>
        <v>2015-16</v>
      </c>
      <c r="K106" s="1135"/>
      <c r="L106" s="1136"/>
    </row>
    <row r="107" spans="1:12" ht="15" customHeight="1">
      <c r="A107" s="369"/>
      <c r="B107" s="347" t="s">
        <v>218</v>
      </c>
      <c r="C107" s="1144" t="str">
        <f>IF('statement of marks'!J13="","",'statement of marks'!J13)</f>
        <v>v 007</v>
      </c>
      <c r="D107" s="1145"/>
      <c r="E107" s="1146"/>
      <c r="F107" s="1147"/>
      <c r="G107" s="1148"/>
      <c r="H107" s="369"/>
      <c r="I107" s="347" t="s">
        <v>218</v>
      </c>
      <c r="J107" s="1144" t="str">
        <f>IF('statement of marks'!J14="","",'statement of marks'!J14)</f>
        <v>v 008</v>
      </c>
      <c r="K107" s="1145"/>
      <c r="L107" s="1146"/>
    </row>
    <row r="108" spans="1:12" ht="15" customHeight="1">
      <c r="A108" s="369"/>
      <c r="B108" s="347" t="s">
        <v>219</v>
      </c>
      <c r="C108" s="1144" t="str">
        <f>IF('statement of marks'!K13="","",'statement of marks'!K13)</f>
        <v>c 007</v>
      </c>
      <c r="D108" s="1145"/>
      <c r="E108" s="1146"/>
      <c r="F108" s="1147"/>
      <c r="G108" s="1148"/>
      <c r="H108" s="369"/>
      <c r="I108" s="347" t="s">
        <v>219</v>
      </c>
      <c r="J108" s="1144" t="str">
        <f>IF('statement of marks'!K14="","",'statement of marks'!K14)</f>
        <v>c 008</v>
      </c>
      <c r="K108" s="1145"/>
      <c r="L108" s="1146"/>
    </row>
    <row r="109" spans="1:12" ht="15" customHeight="1">
      <c r="A109" s="369"/>
      <c r="B109" s="347" t="s">
        <v>220</v>
      </c>
      <c r="C109" s="1144" t="str">
        <f>IF('statement of marks'!L13="","",'statement of marks'!L13)</f>
        <v>l 007</v>
      </c>
      <c r="D109" s="1145"/>
      <c r="E109" s="1146"/>
      <c r="F109" s="1147"/>
      <c r="G109" s="1148"/>
      <c r="H109" s="369"/>
      <c r="I109" s="347" t="s">
        <v>220</v>
      </c>
      <c r="J109" s="1144" t="str">
        <f>IF('statement of marks'!L14="","",'statement of marks'!L14)</f>
        <v>l 008</v>
      </c>
      <c r="K109" s="1145"/>
      <c r="L109" s="1146"/>
    </row>
    <row r="110" spans="1:12" ht="15" customHeight="1">
      <c r="A110" s="369"/>
      <c r="B110" s="347" t="s">
        <v>224</v>
      </c>
      <c r="C110" s="1134" t="str">
        <f>IF('statement of marks'!B13="","",'statement of marks'!B13)</f>
        <v>OBC</v>
      </c>
      <c r="D110" s="1135"/>
      <c r="E110" s="1136"/>
      <c r="F110" s="1147"/>
      <c r="G110" s="1148"/>
      <c r="H110" s="369"/>
      <c r="I110" s="347" t="s">
        <v>224</v>
      </c>
      <c r="J110" s="1134" t="str">
        <f>IF('statement of marks'!B14="","",'statement of marks'!B14)</f>
        <v>OBC</v>
      </c>
      <c r="K110" s="1135"/>
      <c r="L110" s="1136"/>
    </row>
    <row r="111" spans="1:12" ht="15" customHeight="1">
      <c r="A111" s="369"/>
      <c r="B111" s="347" t="s">
        <v>221</v>
      </c>
      <c r="C111" s="1134" t="str">
        <f>'statement of marks'!$G$3</f>
        <v>6 A</v>
      </c>
      <c r="D111" s="1135"/>
      <c r="E111" s="1136"/>
      <c r="F111" s="1147"/>
      <c r="G111" s="1148"/>
      <c r="H111" s="369"/>
      <c r="I111" s="347" t="s">
        <v>221</v>
      </c>
      <c r="J111" s="1134" t="str">
        <f>'statement of marks'!$G$3</f>
        <v>6 A</v>
      </c>
      <c r="K111" s="1135"/>
      <c r="L111" s="1136"/>
    </row>
    <row r="112" spans="1:12" ht="15" customHeight="1">
      <c r="A112" s="369"/>
      <c r="B112" s="209" t="s">
        <v>222</v>
      </c>
      <c r="C112" s="1134">
        <f>IF('statement of marks'!F13="","",'statement of marks'!F13)</f>
        <v>912</v>
      </c>
      <c r="D112" s="1135"/>
      <c r="E112" s="1136"/>
      <c r="F112" s="1147"/>
      <c r="G112" s="1148"/>
      <c r="H112" s="369"/>
      <c r="I112" s="209" t="s">
        <v>222</v>
      </c>
      <c r="J112" s="1134">
        <f>IF('statement of marks'!F14="","",'statement of marks'!F14)</f>
        <v>1056</v>
      </c>
      <c r="K112" s="1135"/>
      <c r="L112" s="1136"/>
    </row>
    <row r="113" spans="1:12" ht="15" customHeight="1">
      <c r="A113" s="369"/>
      <c r="B113" s="347" t="s">
        <v>9</v>
      </c>
      <c r="C113" s="1134">
        <f>IF('statement of marks'!D13="","",'statement of marks'!D13)</f>
        <v>807</v>
      </c>
      <c r="D113" s="1135"/>
      <c r="E113" s="1136"/>
      <c r="F113" s="1147"/>
      <c r="G113" s="1148"/>
      <c r="H113" s="369"/>
      <c r="I113" s="347" t="s">
        <v>9</v>
      </c>
      <c r="J113" s="1134">
        <f>IF('statement of marks'!D14="","",'statement of marks'!D14)</f>
        <v>808</v>
      </c>
      <c r="K113" s="1135"/>
      <c r="L113" s="1136"/>
    </row>
    <row r="114" spans="1:12" ht="15" customHeight="1">
      <c r="A114" s="369"/>
      <c r="B114" s="347" t="s">
        <v>225</v>
      </c>
      <c r="C114" s="1158">
        <f>IF('statement of marks'!H13="","",'statement of marks'!H13)</f>
        <v>37408</v>
      </c>
      <c r="D114" s="1159"/>
      <c r="E114" s="1160"/>
      <c r="F114" s="1147"/>
      <c r="G114" s="1148"/>
      <c r="H114" s="369"/>
      <c r="I114" s="347" t="s">
        <v>225</v>
      </c>
      <c r="J114" s="1158">
        <f>IF('statement of marks'!H14="","",'statement of marks'!H14)</f>
        <v>37067</v>
      </c>
      <c r="K114" s="1159"/>
      <c r="L114" s="1160"/>
    </row>
    <row r="115" spans="1:12" ht="15" customHeight="1">
      <c r="A115" s="369"/>
      <c r="B115" s="347" t="s">
        <v>226</v>
      </c>
      <c r="C115" s="1167" t="str">
        <f>IF('statement of marks'!I13="","",'statement of marks'!I13)</f>
        <v>,d twu] nks gtkj nks</v>
      </c>
      <c r="D115" s="1168"/>
      <c r="E115" s="1169"/>
      <c r="F115" s="1147"/>
      <c r="G115" s="1148"/>
      <c r="H115" s="369"/>
      <c r="I115" s="347" t="s">
        <v>226</v>
      </c>
      <c r="J115" s="1167" t="str">
        <f>IF('statement of marks'!I14="","",'statement of marks'!I14)</f>
        <v>iPphl twu] nks gtkj ,d</v>
      </c>
      <c r="K115" s="1168"/>
      <c r="L115" s="1169"/>
    </row>
    <row r="116" spans="1:12" ht="15" customHeight="1">
      <c r="A116" s="369"/>
      <c r="B116" s="347" t="s">
        <v>223</v>
      </c>
      <c r="C116" s="364" t="s">
        <v>66</v>
      </c>
      <c r="D116" s="365" t="s">
        <v>294</v>
      </c>
      <c r="E116" s="370" t="s">
        <v>206</v>
      </c>
      <c r="F116" s="1147"/>
      <c r="G116" s="1148"/>
      <c r="H116" s="369"/>
      <c r="I116" s="347" t="s">
        <v>223</v>
      </c>
      <c r="J116" s="364" t="s">
        <v>66</v>
      </c>
      <c r="K116" s="365" t="s">
        <v>294</v>
      </c>
      <c r="L116" s="370" t="s">
        <v>206</v>
      </c>
    </row>
    <row r="117" spans="1:12" ht="15" customHeight="1">
      <c r="A117" s="369"/>
      <c r="B117" s="347" t="str">
        <f>'statement of marks'!$FT$4</f>
        <v>fgUnh</v>
      </c>
      <c r="C117" s="366">
        <f>IF('statement of marks'!FT13="","",'statement of marks'!FT13)</f>
        <v>200</v>
      </c>
      <c r="D117" s="366">
        <f>IF('statement of marks'!FU13="","",'statement of marks'!FU13)</f>
        <v>61</v>
      </c>
      <c r="E117" s="371" t="str">
        <f>IF('statement of marks'!FV13="","",'statement of marks'!FV13)</f>
        <v>AB</v>
      </c>
      <c r="F117" s="1147"/>
      <c r="G117" s="1148"/>
      <c r="H117" s="369"/>
      <c r="I117" s="347" t="str">
        <f>'statement of marks'!$FT$4</f>
        <v>fgUnh</v>
      </c>
      <c r="J117" s="366">
        <f>IF('statement of marks'!FT14="","",'statement of marks'!FT14)</f>
        <v>200</v>
      </c>
      <c r="K117" s="366">
        <f>IF('statement of marks'!FU14="","",'statement of marks'!FU14)</f>
        <v>110</v>
      </c>
      <c r="L117" s="371" t="str">
        <f>IF('statement of marks'!FV14="","",'statement of marks'!FV14)</f>
        <v>C</v>
      </c>
    </row>
    <row r="118" spans="1:12" ht="15" customHeight="1">
      <c r="A118" s="369"/>
      <c r="B118" s="347" t="str">
        <f>'statement of marks'!$FW$4</f>
        <v>vaxszth</v>
      </c>
      <c r="C118" s="366">
        <f>IF('statement of marks'!FW13="","",'statement of marks'!FW13)</f>
        <v>200</v>
      </c>
      <c r="D118" s="366">
        <f>IF('statement of marks'!FX13="","",'statement of marks'!FX13)</f>
        <v>62</v>
      </c>
      <c r="E118" s="371" t="str">
        <f>IF('statement of marks'!FY13="","",'statement of marks'!FY13)</f>
        <v>AB</v>
      </c>
      <c r="F118" s="1147"/>
      <c r="G118" s="1148"/>
      <c r="H118" s="369"/>
      <c r="I118" s="347" t="str">
        <f>'statement of marks'!$FW$4</f>
        <v>vaxszth</v>
      </c>
      <c r="J118" s="366">
        <f>IF('statement of marks'!FW14="","",'statement of marks'!FW14)</f>
        <v>200</v>
      </c>
      <c r="K118" s="366">
        <f>IF('statement of marks'!FX14="","",'statement of marks'!FX14)</f>
        <v>91</v>
      </c>
      <c r="L118" s="371" t="str">
        <f>IF('statement of marks'!FY14="","",'statement of marks'!FY14)</f>
        <v>D</v>
      </c>
    </row>
    <row r="119" spans="1:12" ht="15" customHeight="1">
      <c r="A119" s="369"/>
      <c r="B119" s="347" t="str">
        <f>IF('statement of marks'!BE13="s","laLÑr",IF('statement of marks'!BE13="u","mnwZ",IF('statement of marks'!BE13="g","xqtjkrh",IF('statement of marks'!BE13="p","iatkch",IF('statement of marks'!BE13="sd","flU/kh","r`rh; Hkk""kk")))))</f>
        <v>laLÑr</v>
      </c>
      <c r="C119" s="366">
        <f>IF('statement of marks'!FZ13="","",'statement of marks'!FZ13)</f>
        <v>200</v>
      </c>
      <c r="D119" s="366">
        <f>IF('statement of marks'!GA13="","",'statement of marks'!GA13)</f>
        <v>47</v>
      </c>
      <c r="E119" s="371" t="str">
        <f>IF('statement of marks'!GB13="","",'statement of marks'!GB13)</f>
        <v>AB</v>
      </c>
      <c r="F119" s="1147"/>
      <c r="G119" s="1148"/>
      <c r="H119" s="369"/>
      <c r="I119" s="347" t="str">
        <f>IF('statement of marks'!BE14="s","laLÑr",IF('statement of marks'!BE14="u","mnwZ",IF('statement of marks'!BE14="g","xqtjkrh",IF('statement of marks'!BE14="p","iatkch",IF('statement of marks'!BE14="sd","flU/kh","r`rh; Hkk""kk")))))</f>
        <v>mnwZ</v>
      </c>
      <c r="J119" s="366">
        <f>IF('statement of marks'!FZ14="","",'statement of marks'!FZ14)</f>
        <v>200</v>
      </c>
      <c r="K119" s="366">
        <f>IF('statement of marks'!GA14="","",'statement of marks'!GA14)</f>
        <v>99</v>
      </c>
      <c r="L119" s="371" t="str">
        <f>IF('statement of marks'!GB14="","",'statement of marks'!GB14)</f>
        <v>D</v>
      </c>
    </row>
    <row r="120" spans="1:12" ht="15" customHeight="1">
      <c r="A120" s="369"/>
      <c r="B120" s="347" t="str">
        <f>'statement of marks'!$GH$4</f>
        <v>xf.kr</v>
      </c>
      <c r="C120" s="366">
        <f>IF('statement of marks'!GH13="","",'statement of marks'!GH13)</f>
        <v>200</v>
      </c>
      <c r="D120" s="366">
        <f>IF('statement of marks'!GI13="","",'statement of marks'!GI13)</f>
        <v>64</v>
      </c>
      <c r="E120" s="371" t="str">
        <f>IF('statement of marks'!GJ13="","",'statement of marks'!GJ13)</f>
        <v>AB</v>
      </c>
      <c r="F120" s="1147"/>
      <c r="G120" s="1148"/>
      <c r="H120" s="369"/>
      <c r="I120" s="347" t="str">
        <f>'statement of marks'!$GH$4</f>
        <v>xf.kr</v>
      </c>
      <c r="J120" s="366">
        <f>IF('statement of marks'!GH14="","",'statement of marks'!GH14)</f>
        <v>200</v>
      </c>
      <c r="K120" s="366">
        <f>IF('statement of marks'!GI14="","",'statement of marks'!GI14)</f>
        <v>104</v>
      </c>
      <c r="L120" s="371" t="str">
        <f>IF('statement of marks'!GJ14="","",'statement of marks'!GJ14)</f>
        <v>C</v>
      </c>
    </row>
    <row r="121" spans="1:12" ht="15" customHeight="1">
      <c r="A121" s="369"/>
      <c r="B121" s="347" t="str">
        <f>'statement of marks'!$GK$4</f>
        <v>foKku</v>
      </c>
      <c r="C121" s="366">
        <f>IF('statement of marks'!GK13="","",'statement of marks'!GK13)</f>
        <v>200</v>
      </c>
      <c r="D121" s="366">
        <f>IF('statement of marks'!GL13="","",'statement of marks'!GL13)</f>
        <v>49</v>
      </c>
      <c r="E121" s="371" t="str">
        <f>IF('statement of marks'!GM13="","",'statement of marks'!GM13)</f>
        <v>AB</v>
      </c>
      <c r="F121" s="1147"/>
      <c r="G121" s="1148"/>
      <c r="H121" s="369"/>
      <c r="I121" s="347" t="str">
        <f>'statement of marks'!$GK$4</f>
        <v>foKku</v>
      </c>
      <c r="J121" s="366">
        <f>IF('statement of marks'!GK14="","",'statement of marks'!GK14)</f>
        <v>200</v>
      </c>
      <c r="K121" s="366">
        <f>IF('statement of marks'!GL14="","",'statement of marks'!GL14)</f>
        <v>97</v>
      </c>
      <c r="L121" s="371" t="str">
        <f>IF('statement of marks'!GM14="","",'statement of marks'!GM14)</f>
        <v>D</v>
      </c>
    </row>
    <row r="122" spans="1:12" ht="15" customHeight="1">
      <c r="A122" s="369"/>
      <c r="B122" s="347" t="str">
        <f>'statement of marks'!$GN$4</f>
        <v>lkekftd foKku</v>
      </c>
      <c r="C122" s="366">
        <f>IF('statement of marks'!GN13="","",'statement of marks'!GN13)</f>
        <v>200</v>
      </c>
      <c r="D122" s="366">
        <f>IF('statement of marks'!GO13="","",'statement of marks'!GO13)</f>
        <v>51</v>
      </c>
      <c r="E122" s="371" t="str">
        <f>IF('statement of marks'!GP13="","",'statement of marks'!GP13)</f>
        <v>AB</v>
      </c>
      <c r="F122" s="1147"/>
      <c r="G122" s="1148"/>
      <c r="H122" s="369"/>
      <c r="I122" s="347" t="str">
        <f>'statement of marks'!$GN$4</f>
        <v>lkekftd foKku</v>
      </c>
      <c r="J122" s="366">
        <f>IF('statement of marks'!GN14="","",'statement of marks'!GN14)</f>
        <v>200</v>
      </c>
      <c r="K122" s="366">
        <f>IF('statement of marks'!GO14="","",'statement of marks'!GO14)</f>
        <v>90</v>
      </c>
      <c r="L122" s="371" t="str">
        <f>IF('statement of marks'!GP14="","",'statement of marks'!GP14)</f>
        <v>D</v>
      </c>
    </row>
    <row r="123" spans="1:12" ht="15" customHeight="1">
      <c r="A123" s="369"/>
      <c r="B123" s="347" t="str">
        <f>'statement of marks'!$GQ$4</f>
        <v>dk;kZuqHko</v>
      </c>
      <c r="C123" s="366">
        <f>IF('statement of marks'!GQ13="","",'statement of marks'!GQ13)</f>
        <v>100</v>
      </c>
      <c r="D123" s="366">
        <f>IF('statement of marks'!GR13="","",'statement of marks'!GR13)</f>
        <v>75</v>
      </c>
      <c r="E123" s="371" t="str">
        <f>IF('statement of marks'!GS13="","",'statement of marks'!GS13)</f>
        <v>B</v>
      </c>
      <c r="F123" s="1147"/>
      <c r="G123" s="1148"/>
      <c r="H123" s="369"/>
      <c r="I123" s="347" t="str">
        <f>'statement of marks'!$GQ$4</f>
        <v>dk;kZuqHko</v>
      </c>
      <c r="J123" s="366">
        <f>IF('statement of marks'!GQ14="","",'statement of marks'!GQ14)</f>
        <v>100</v>
      </c>
      <c r="K123" s="366">
        <f>IF('statement of marks'!GR14="","",'statement of marks'!GR14)</f>
        <v>77</v>
      </c>
      <c r="L123" s="371" t="str">
        <f>IF('statement of marks'!GS14="","",'statement of marks'!GS14)</f>
        <v>B</v>
      </c>
    </row>
    <row r="124" spans="1:12" ht="15" customHeight="1">
      <c r="A124" s="369"/>
      <c r="B124" s="347" t="str">
        <f>'statement of marks'!$GT$4</f>
        <v>dyk f'k{kk</v>
      </c>
      <c r="C124" s="367">
        <f>IF('statement of marks'!GT13="","",'statement of marks'!GT13)</f>
        <v>100</v>
      </c>
      <c r="D124" s="367">
        <f>IF('statement of marks'!GU13="","",'statement of marks'!GU13)</f>
        <v>100</v>
      </c>
      <c r="E124" s="372" t="str">
        <f>IF('statement of marks'!GV13="","",'statement of marks'!GV13)</f>
        <v>A</v>
      </c>
      <c r="F124" s="1147"/>
      <c r="G124" s="1148"/>
      <c r="H124" s="369"/>
      <c r="I124" s="347" t="str">
        <f>'statement of marks'!$GT$4</f>
        <v>dyk f'k{kk</v>
      </c>
      <c r="J124" s="367">
        <f>IF('statement of marks'!GT14="","",'statement of marks'!GT14)</f>
        <v>100</v>
      </c>
      <c r="K124" s="367">
        <f>IF('statement of marks'!GU14="","",'statement of marks'!GU14)</f>
        <v>100</v>
      </c>
      <c r="L124" s="372" t="str">
        <f>IF('statement of marks'!GV14="","",'statement of marks'!GV14)</f>
        <v>A</v>
      </c>
    </row>
    <row r="125" spans="1:12" ht="15" customHeight="1">
      <c r="A125" s="369"/>
      <c r="B125" s="347" t="str">
        <f>'statement of marks'!$GW$4</f>
        <v>LokLF; ,oe~ 'kkjhfjd f'k{kk</v>
      </c>
      <c r="C125" s="368">
        <f>IF('statement of marks'!GW13="","",'statement of marks'!GW13)</f>
        <v>100</v>
      </c>
      <c r="D125" s="368">
        <f>IF('statement of marks'!GX13="","",'statement of marks'!GX13)</f>
        <v>76</v>
      </c>
      <c r="E125" s="373" t="str">
        <f>IF('statement of marks'!GY13="","",'statement of marks'!GY13)</f>
        <v>B</v>
      </c>
      <c r="F125" s="1147"/>
      <c r="G125" s="1148"/>
      <c r="H125" s="369"/>
      <c r="I125" s="347" t="str">
        <f>'statement of marks'!$GW$4</f>
        <v>LokLF; ,oe~ 'kkjhfjd f'k{kk</v>
      </c>
      <c r="J125" s="368">
        <f>IF('statement of marks'!GW14="","",'statement of marks'!GW14)</f>
        <v>100</v>
      </c>
      <c r="K125" s="368">
        <f>IF('statement of marks'!GX14="","",'statement of marks'!GX14)</f>
        <v>76</v>
      </c>
      <c r="L125" s="373" t="str">
        <f>IF('statement of marks'!GY14="","",'statement of marks'!GY14)</f>
        <v>B</v>
      </c>
    </row>
    <row r="126" spans="1:12" ht="15" customHeight="1">
      <c r="A126" s="369"/>
      <c r="B126" s="389" t="s">
        <v>304</v>
      </c>
      <c r="C126" s="390">
        <f>IF('statement of marks'!HE13="","",'statement of marks'!HE13)</f>
        <v>1200</v>
      </c>
      <c r="D126" s="390">
        <f>IF('statement of marks'!HF13="","",'statement of marks'!HF13)</f>
        <v>334</v>
      </c>
      <c r="E126" s="390" t="str">
        <f>IF('statement of marks'!HJ13="","",'statement of marks'!HJ13)</f>
        <v/>
      </c>
      <c r="F126" s="1147"/>
      <c r="G126" s="1148"/>
      <c r="H126" s="369"/>
      <c r="I126" s="389" t="s">
        <v>304</v>
      </c>
      <c r="J126" s="390">
        <f>IF('statement of marks'!HE14="","",'statement of marks'!HE14)</f>
        <v>1200</v>
      </c>
      <c r="K126" s="390">
        <f>IF('statement of marks'!HF14="","",'statement of marks'!HF14)</f>
        <v>591</v>
      </c>
      <c r="L126" s="391" t="str">
        <f>IF('statement of marks'!HJ14="","",'statement of marks'!HJ14)</f>
        <v>D</v>
      </c>
    </row>
    <row r="127" spans="1:12" ht="15" customHeight="1">
      <c r="A127" s="369"/>
      <c r="B127" s="347" t="s">
        <v>473</v>
      </c>
      <c r="C127" s="1170" t="str">
        <f>IF('statement of marks'!HD13="","",'statement of marks'!HD13)</f>
        <v>vuqifLFkr</v>
      </c>
      <c r="D127" s="1171"/>
      <c r="E127" s="1172"/>
      <c r="F127" s="1147"/>
      <c r="G127" s="1148"/>
      <c r="H127" s="369"/>
      <c r="I127" s="347" t="s">
        <v>473</v>
      </c>
      <c r="J127" s="1170" t="str">
        <f>IF('statement of marks'!HD14="","",'statement of marks'!HD14)</f>
        <v>mRrh.kZ</v>
      </c>
      <c r="K127" s="1171"/>
      <c r="L127" s="1172"/>
    </row>
    <row r="128" spans="1:12" ht="15" customHeight="1">
      <c r="A128" s="369"/>
      <c r="B128" s="347" t="str">
        <f>'statement of marks'!$HL$5</f>
        <v>Nk= mifLFkfr</v>
      </c>
      <c r="C128" s="1161" t="str">
        <f>IF('statement of marks'!HL13="","",'statement of marks'!HL13)</f>
        <v/>
      </c>
      <c r="D128" s="1162"/>
      <c r="E128" s="1163"/>
      <c r="F128" s="1147"/>
      <c r="G128" s="1148"/>
      <c r="H128" s="369"/>
      <c r="I128" s="347" t="str">
        <f>'statement of marks'!$HL$5</f>
        <v>Nk= mifLFkfr</v>
      </c>
      <c r="J128" s="1161" t="str">
        <f>IF('statement of marks'!HL14="","",'statement of marks'!HL14)</f>
        <v/>
      </c>
      <c r="K128" s="1162"/>
      <c r="L128" s="1163"/>
    </row>
    <row r="129" spans="1:12" ht="15" customHeight="1">
      <c r="A129" s="369"/>
      <c r="B129" s="210" t="str">
        <f>'statement of marks'!$HK$5</f>
        <v>dqy ehfVax</v>
      </c>
      <c r="C129" s="1164" t="str">
        <f>IF('statement of marks'!HK13="","",'statement of marks'!HK13)</f>
        <v/>
      </c>
      <c r="D129" s="1165"/>
      <c r="E129" s="1166"/>
      <c r="F129" s="1147"/>
      <c r="G129" s="1148"/>
      <c r="H129" s="369"/>
      <c r="I129" s="210" t="str">
        <f>'statement of marks'!$HK$5</f>
        <v>dqy ehfVax</v>
      </c>
      <c r="J129" s="1164" t="str">
        <f>IF('statement of marks'!HK14="","",'statement of marks'!HK14)</f>
        <v/>
      </c>
      <c r="K129" s="1165"/>
      <c r="L129" s="1166"/>
    </row>
    <row r="130" spans="1:12" ht="15" customHeight="1">
      <c r="A130" s="369"/>
      <c r="B130" s="347" t="s">
        <v>227</v>
      </c>
      <c r="C130" s="1149" t="str">
        <f>IF('statement of marks'!HN13="","",'statement of marks'!HN13)</f>
        <v/>
      </c>
      <c r="D130" s="1150"/>
      <c r="E130" s="1151"/>
      <c r="F130" s="1147"/>
      <c r="G130" s="1148"/>
      <c r="H130" s="369"/>
      <c r="I130" s="347" t="s">
        <v>227</v>
      </c>
      <c r="J130" s="1149" t="str">
        <f>IF('statement of marks'!HN14="","",'statement of marks'!HN14)</f>
        <v/>
      </c>
      <c r="K130" s="1150"/>
      <c r="L130" s="1151"/>
    </row>
    <row r="131" spans="1:12" ht="15" customHeight="1">
      <c r="A131" s="369"/>
      <c r="B131" s="219" t="s">
        <v>79</v>
      </c>
      <c r="C131" s="1149"/>
      <c r="D131" s="1150"/>
      <c r="E131" s="1151"/>
      <c r="F131" s="1147"/>
      <c r="G131" s="1148"/>
      <c r="H131" s="369"/>
      <c r="I131" s="219" t="s">
        <v>79</v>
      </c>
      <c r="J131" s="1149"/>
      <c r="K131" s="1150"/>
      <c r="L131" s="1151"/>
    </row>
    <row r="132" spans="1:12" ht="15" customHeight="1">
      <c r="A132" s="369"/>
      <c r="B132" s="211" t="s">
        <v>114</v>
      </c>
      <c r="C132" s="1149"/>
      <c r="D132" s="1150"/>
      <c r="E132" s="1151"/>
      <c r="F132" s="1147"/>
      <c r="G132" s="1148"/>
      <c r="H132" s="369"/>
      <c r="I132" s="211" t="s">
        <v>114</v>
      </c>
      <c r="J132" s="1149"/>
      <c r="K132" s="1150"/>
      <c r="L132" s="1151"/>
    </row>
    <row r="133" spans="1:12" ht="15" customHeight="1">
      <c r="A133" s="369"/>
      <c r="B133" s="212" t="s">
        <v>19</v>
      </c>
      <c r="C133" s="1149"/>
      <c r="D133" s="1150"/>
      <c r="E133" s="1151"/>
      <c r="F133" s="1147"/>
      <c r="G133" s="1148"/>
      <c r="H133" s="369"/>
      <c r="I133" s="212" t="s">
        <v>19</v>
      </c>
      <c r="J133" s="1149"/>
      <c r="K133" s="1150"/>
      <c r="L133" s="1151"/>
    </row>
    <row r="134" spans="1:12" ht="15" customHeight="1">
      <c r="A134" s="369"/>
      <c r="B134" s="213" t="s">
        <v>7</v>
      </c>
      <c r="C134" s="1149"/>
      <c r="D134" s="1150"/>
      <c r="E134" s="1151"/>
      <c r="F134" s="1147"/>
      <c r="G134" s="1148"/>
      <c r="H134" s="369"/>
      <c r="I134" s="213" t="s">
        <v>7</v>
      </c>
      <c r="J134" s="1149"/>
      <c r="K134" s="1150"/>
      <c r="L134" s="1151"/>
    </row>
    <row r="135" spans="1:12" ht="15" customHeight="1">
      <c r="A135" s="374"/>
      <c r="B135" s="219" t="str">
        <f>'statement of marks'!$J$3</f>
        <v xml:space="preserve">fo|ky; dk Mk;l dksM+ </v>
      </c>
      <c r="C135" s="1152" t="str">
        <f>'statement of marks'!$K$3</f>
        <v xml:space="preserve">08291009401   </v>
      </c>
      <c r="D135" s="1153"/>
      <c r="E135" s="1154"/>
      <c r="F135" s="1147"/>
      <c r="G135" s="1148"/>
      <c r="H135" s="374"/>
      <c r="I135" s="219" t="str">
        <f>'statement of marks'!$J$3</f>
        <v xml:space="preserve">fo|ky; dk Mk;l dksM+ </v>
      </c>
      <c r="J135" s="1152" t="str">
        <f>'statement of marks'!$K$3</f>
        <v xml:space="preserve">08291009401   </v>
      </c>
      <c r="K135" s="1153"/>
      <c r="L135" s="1154"/>
    </row>
    <row r="136" spans="1:12" ht="15" customHeight="1" thickBot="1">
      <c r="A136" s="375"/>
      <c r="B136" s="376" t="s">
        <v>76</v>
      </c>
      <c r="C136" s="1155">
        <f>'statement of marks'!$HG$108</f>
        <v>42460</v>
      </c>
      <c r="D136" s="1156"/>
      <c r="E136" s="1157"/>
      <c r="F136" s="1147"/>
      <c r="G136" s="1148"/>
      <c r="H136" s="375"/>
      <c r="I136" s="376" t="s">
        <v>76</v>
      </c>
      <c r="J136" s="1155">
        <f>'statement of marks'!$HG$108</f>
        <v>42460</v>
      </c>
      <c r="K136" s="1156"/>
      <c r="L136" s="1157"/>
    </row>
    <row r="137" spans="1:12" ht="15" customHeight="1">
      <c r="A137" s="1137" t="s">
        <v>47</v>
      </c>
      <c r="B137" s="1138"/>
      <c r="C137" s="1139"/>
      <c r="D137" s="1139"/>
      <c r="E137" s="1140"/>
      <c r="F137" s="1147"/>
      <c r="G137" s="1148"/>
      <c r="H137" s="1137" t="s">
        <v>47</v>
      </c>
      <c r="I137" s="1138"/>
      <c r="J137" s="1139"/>
      <c r="K137" s="1139"/>
      <c r="L137" s="1140"/>
    </row>
    <row r="138" spans="1:12" ht="15" customHeight="1">
      <c r="A138" s="1141" t="str">
        <f>'statement of marks'!$A$1</f>
        <v>jk- ck- ek/;fed fo|ky; uohu] fuEckgsM+k</v>
      </c>
      <c r="B138" s="1129"/>
      <c r="C138" s="1142"/>
      <c r="D138" s="1142"/>
      <c r="E138" s="1143"/>
      <c r="F138" s="1147"/>
      <c r="G138" s="1148"/>
      <c r="H138" s="1141" t="str">
        <f>'statement of marks'!$A$1</f>
        <v>jk- ck- ek/;fed fo|ky; uohu] fuEckgsM+k</v>
      </c>
      <c r="I138" s="1129"/>
      <c r="J138" s="1142"/>
      <c r="K138" s="1142"/>
      <c r="L138" s="1143"/>
    </row>
    <row r="139" spans="1:12" ht="15" customHeight="1">
      <c r="A139" s="1141"/>
      <c r="B139" s="1129"/>
      <c r="C139" s="1142"/>
      <c r="D139" s="1142"/>
      <c r="E139" s="1143"/>
      <c r="F139" s="1147"/>
      <c r="G139" s="1148"/>
      <c r="H139" s="1141"/>
      <c r="I139" s="1129"/>
      <c r="J139" s="1142"/>
      <c r="K139" s="1142"/>
      <c r="L139" s="1143"/>
    </row>
    <row r="140" spans="1:12" ht="15" customHeight="1">
      <c r="A140" s="369"/>
      <c r="B140" s="207" t="s">
        <v>217</v>
      </c>
      <c r="C140" s="1134" t="str">
        <f>'statement of marks'!$H$3</f>
        <v>2015-16</v>
      </c>
      <c r="D140" s="1135"/>
      <c r="E140" s="1136"/>
      <c r="F140" s="1147"/>
      <c r="G140" s="1148"/>
      <c r="H140" s="369"/>
      <c r="I140" s="207" t="s">
        <v>217</v>
      </c>
      <c r="J140" s="1134" t="str">
        <f>'statement of marks'!$H$3</f>
        <v>2015-16</v>
      </c>
      <c r="K140" s="1135"/>
      <c r="L140" s="1136"/>
    </row>
    <row r="141" spans="1:12" ht="15" customHeight="1">
      <c r="A141" s="369"/>
      <c r="B141" s="347" t="s">
        <v>218</v>
      </c>
      <c r="C141" s="1144" t="str">
        <f>IF('statement of marks'!J15="","",'statement of marks'!J15)</f>
        <v>v 009</v>
      </c>
      <c r="D141" s="1145"/>
      <c r="E141" s="1146"/>
      <c r="F141" s="1147"/>
      <c r="G141" s="1148"/>
      <c r="H141" s="369"/>
      <c r="I141" s="347" t="s">
        <v>218</v>
      </c>
      <c r="J141" s="1144" t="str">
        <f>IF('statement of marks'!J16="","",'statement of marks'!J16)</f>
        <v>v 010</v>
      </c>
      <c r="K141" s="1145"/>
      <c r="L141" s="1146"/>
    </row>
    <row r="142" spans="1:12" ht="15" customHeight="1">
      <c r="A142" s="369"/>
      <c r="B142" s="347" t="s">
        <v>219</v>
      </c>
      <c r="C142" s="1144" t="str">
        <f>IF('statement of marks'!K15="","",'statement of marks'!K15)</f>
        <v>c 009</v>
      </c>
      <c r="D142" s="1145"/>
      <c r="E142" s="1146"/>
      <c r="F142" s="1147"/>
      <c r="G142" s="1148"/>
      <c r="H142" s="369"/>
      <c r="I142" s="347" t="s">
        <v>219</v>
      </c>
      <c r="J142" s="1144" t="str">
        <f>IF('statement of marks'!K16="","",'statement of marks'!K16)</f>
        <v>c 010</v>
      </c>
      <c r="K142" s="1145"/>
      <c r="L142" s="1146"/>
    </row>
    <row r="143" spans="1:12" ht="15" customHeight="1">
      <c r="A143" s="369"/>
      <c r="B143" s="347" t="s">
        <v>220</v>
      </c>
      <c r="C143" s="1144" t="str">
        <f>IF('statement of marks'!L15="","",'statement of marks'!L15)</f>
        <v>l 009</v>
      </c>
      <c r="D143" s="1145"/>
      <c r="E143" s="1146"/>
      <c r="F143" s="1147"/>
      <c r="G143" s="1148"/>
      <c r="H143" s="369"/>
      <c r="I143" s="347" t="s">
        <v>220</v>
      </c>
      <c r="J143" s="1144" t="str">
        <f>IF('statement of marks'!L16="","",'statement of marks'!L16)</f>
        <v>l 010</v>
      </c>
      <c r="K143" s="1145"/>
      <c r="L143" s="1146"/>
    </row>
    <row r="144" spans="1:12" ht="15" customHeight="1">
      <c r="A144" s="369"/>
      <c r="B144" s="347" t="s">
        <v>224</v>
      </c>
      <c r="C144" s="1134" t="str">
        <f>IF('statement of marks'!B15="","",'statement of marks'!B15)</f>
        <v>GEN</v>
      </c>
      <c r="D144" s="1135"/>
      <c r="E144" s="1136"/>
      <c r="F144" s="1147"/>
      <c r="G144" s="1148"/>
      <c r="H144" s="369"/>
      <c r="I144" s="347" t="s">
        <v>224</v>
      </c>
      <c r="J144" s="1134" t="str">
        <f>IF('statement of marks'!B16="","",'statement of marks'!B16)</f>
        <v>GEN</v>
      </c>
      <c r="K144" s="1135"/>
      <c r="L144" s="1136"/>
    </row>
    <row r="145" spans="1:12" ht="15" customHeight="1">
      <c r="A145" s="369"/>
      <c r="B145" s="347" t="s">
        <v>221</v>
      </c>
      <c r="C145" s="1134" t="str">
        <f>'statement of marks'!$G$3</f>
        <v>6 A</v>
      </c>
      <c r="D145" s="1135"/>
      <c r="E145" s="1136"/>
      <c r="F145" s="1147"/>
      <c r="G145" s="1148"/>
      <c r="H145" s="369"/>
      <c r="I145" s="347" t="s">
        <v>221</v>
      </c>
      <c r="J145" s="1134" t="str">
        <f>'statement of marks'!$G$3</f>
        <v>6 A</v>
      </c>
      <c r="K145" s="1135"/>
      <c r="L145" s="1136"/>
    </row>
    <row r="146" spans="1:12" ht="15" customHeight="1">
      <c r="A146" s="369"/>
      <c r="B146" s="209" t="s">
        <v>222</v>
      </c>
      <c r="C146" s="1134">
        <f>IF('statement of marks'!F15="","",'statement of marks'!F15)</f>
        <v>973</v>
      </c>
      <c r="D146" s="1135"/>
      <c r="E146" s="1136"/>
      <c r="F146" s="1147"/>
      <c r="G146" s="1148"/>
      <c r="H146" s="369"/>
      <c r="I146" s="209" t="s">
        <v>222</v>
      </c>
      <c r="J146" s="1134">
        <f>IF('statement of marks'!F16="","",'statement of marks'!F16)</f>
        <v>909</v>
      </c>
      <c r="K146" s="1135"/>
      <c r="L146" s="1136"/>
    </row>
    <row r="147" spans="1:12" ht="15" customHeight="1">
      <c r="A147" s="369"/>
      <c r="B147" s="347" t="s">
        <v>9</v>
      </c>
      <c r="C147" s="1134">
        <f>IF('statement of marks'!D15="","",'statement of marks'!D15)</f>
        <v>809</v>
      </c>
      <c r="D147" s="1135"/>
      <c r="E147" s="1136"/>
      <c r="F147" s="1147"/>
      <c r="G147" s="1148"/>
      <c r="H147" s="369"/>
      <c r="I147" s="347" t="s">
        <v>9</v>
      </c>
      <c r="J147" s="1134">
        <f>IF('statement of marks'!D16="","",'statement of marks'!D16)</f>
        <v>810</v>
      </c>
      <c r="K147" s="1135"/>
      <c r="L147" s="1136"/>
    </row>
    <row r="148" spans="1:12" ht="15" customHeight="1">
      <c r="A148" s="369"/>
      <c r="B148" s="347" t="s">
        <v>225</v>
      </c>
      <c r="C148" s="1158">
        <f>IF('statement of marks'!H15="","",'statement of marks'!H15)</f>
        <v>36693</v>
      </c>
      <c r="D148" s="1159"/>
      <c r="E148" s="1160"/>
      <c r="F148" s="1147"/>
      <c r="G148" s="1148"/>
      <c r="H148" s="369"/>
      <c r="I148" s="347" t="s">
        <v>225</v>
      </c>
      <c r="J148" s="1158">
        <f>IF('statement of marks'!H16="","",'statement of marks'!H16)</f>
        <v>36712</v>
      </c>
      <c r="K148" s="1159"/>
      <c r="L148" s="1160"/>
    </row>
    <row r="149" spans="1:12" ht="15" customHeight="1">
      <c r="A149" s="369"/>
      <c r="B149" s="347" t="s">
        <v>226</v>
      </c>
      <c r="C149" s="1167" t="str">
        <f>IF('statement of marks'!I15="","",'statement of marks'!I15)</f>
        <v xml:space="preserve">lksyg twu] nks gtkj </v>
      </c>
      <c r="D149" s="1168"/>
      <c r="E149" s="1169"/>
      <c r="F149" s="1147"/>
      <c r="G149" s="1148"/>
      <c r="H149" s="369"/>
      <c r="I149" s="347" t="s">
        <v>226</v>
      </c>
      <c r="J149" s="1167" t="str">
        <f>IF('statement of marks'!I16="","",'statement of marks'!I16)</f>
        <v xml:space="preserve">ikap tqykbZ] nks gtkj </v>
      </c>
      <c r="K149" s="1168"/>
      <c r="L149" s="1169"/>
    </row>
    <row r="150" spans="1:12" ht="15" customHeight="1">
      <c r="A150" s="369"/>
      <c r="B150" s="347" t="s">
        <v>223</v>
      </c>
      <c r="C150" s="364" t="s">
        <v>66</v>
      </c>
      <c r="D150" s="365" t="s">
        <v>294</v>
      </c>
      <c r="E150" s="370" t="s">
        <v>206</v>
      </c>
      <c r="F150" s="1147"/>
      <c r="G150" s="1148"/>
      <c r="H150" s="369"/>
      <c r="I150" s="347" t="s">
        <v>223</v>
      </c>
      <c r="J150" s="364" t="s">
        <v>66</v>
      </c>
      <c r="K150" s="365" t="s">
        <v>294</v>
      </c>
      <c r="L150" s="370" t="s">
        <v>206</v>
      </c>
    </row>
    <row r="151" spans="1:12" ht="15" customHeight="1">
      <c r="A151" s="369"/>
      <c r="B151" s="347" t="str">
        <f>'statement of marks'!$FT$4</f>
        <v>fgUnh</v>
      </c>
      <c r="C151" s="366">
        <f>IF('statement of marks'!FT15="","",'statement of marks'!FT15)</f>
        <v>200</v>
      </c>
      <c r="D151" s="366">
        <f>IF('statement of marks'!FU15="","",'statement of marks'!FU15)</f>
        <v>174</v>
      </c>
      <c r="E151" s="371" t="str">
        <f>IF('statement of marks'!FV15="","",'statement of marks'!FV15)</f>
        <v>A</v>
      </c>
      <c r="F151" s="1147"/>
      <c r="G151" s="1148"/>
      <c r="H151" s="369"/>
      <c r="I151" s="347" t="str">
        <f>'statement of marks'!$FT$4</f>
        <v>fgUnh</v>
      </c>
      <c r="J151" s="366">
        <f>IF('statement of marks'!FT16="","",'statement of marks'!FT16)</f>
        <v>200</v>
      </c>
      <c r="K151" s="366">
        <f>IF('statement of marks'!FU16="","",'statement of marks'!FU16)</f>
        <v>104</v>
      </c>
      <c r="L151" s="371" t="str">
        <f>IF('statement of marks'!FV16="","",'statement of marks'!FV16)</f>
        <v>C</v>
      </c>
    </row>
    <row r="152" spans="1:12" ht="15" customHeight="1">
      <c r="A152" s="369"/>
      <c r="B152" s="347" t="str">
        <f>'statement of marks'!$FW$4</f>
        <v>vaxszth</v>
      </c>
      <c r="C152" s="366">
        <f>IF('statement of marks'!FW15="","",'statement of marks'!FW15)</f>
        <v>200</v>
      </c>
      <c r="D152" s="366">
        <f>IF('statement of marks'!FX15="","",'statement of marks'!FX15)</f>
        <v>122</v>
      </c>
      <c r="E152" s="371" t="str">
        <f>IF('statement of marks'!FY15="","",'statement of marks'!FY15)</f>
        <v>C</v>
      </c>
      <c r="F152" s="1147"/>
      <c r="G152" s="1148"/>
      <c r="H152" s="369"/>
      <c r="I152" s="347" t="str">
        <f>'statement of marks'!$FW$4</f>
        <v>vaxszth</v>
      </c>
      <c r="J152" s="366">
        <f>IF('statement of marks'!FW16="","",'statement of marks'!FW16)</f>
        <v>200</v>
      </c>
      <c r="K152" s="366">
        <f>IF('statement of marks'!FX16="","",'statement of marks'!FX16)</f>
        <v>96</v>
      </c>
      <c r="L152" s="371" t="str">
        <f>IF('statement of marks'!FY16="","",'statement of marks'!FY16)</f>
        <v>D</v>
      </c>
    </row>
    <row r="153" spans="1:12" ht="15" customHeight="1">
      <c r="A153" s="369"/>
      <c r="B153" s="347" t="str">
        <f>IF('statement of marks'!BE15="s","laLÑr",IF('statement of marks'!BE15="u","mnwZ",IF('statement of marks'!BE15="g","xqtjkrh",IF('statement of marks'!BE15="p","iatkch",IF('statement of marks'!BE15="sd","flU/kh","r`rh; Hkk""kk")))))</f>
        <v>mnwZ</v>
      </c>
      <c r="C153" s="366">
        <f>IF('statement of marks'!FZ15="","",'statement of marks'!FZ15)</f>
        <v>200</v>
      </c>
      <c r="D153" s="366">
        <f>IF('statement of marks'!GA15="","",'statement of marks'!GA15)</f>
        <v>147</v>
      </c>
      <c r="E153" s="371" t="str">
        <f>IF('statement of marks'!GB15="","",'statement of marks'!GB15)</f>
        <v>B</v>
      </c>
      <c r="F153" s="1147"/>
      <c r="G153" s="1148"/>
      <c r="H153" s="369"/>
      <c r="I153" s="347" t="str">
        <f>IF('statement of marks'!BE16="s","laLÑr",IF('statement of marks'!BE16="u","mnwZ",IF('statement of marks'!BE16="g","xqtjkrh",IF('statement of marks'!BE16="p","iatkch",IF('statement of marks'!BE16="sd","flU/kh","r`rh; Hkk""kk")))))</f>
        <v>mnwZ</v>
      </c>
      <c r="J153" s="366">
        <f>IF('statement of marks'!FZ16="","",'statement of marks'!FZ16)</f>
        <v>200</v>
      </c>
      <c r="K153" s="366">
        <f>IF('statement of marks'!GA16="","",'statement of marks'!GA16)</f>
        <v>104</v>
      </c>
      <c r="L153" s="371" t="str">
        <f>IF('statement of marks'!GB16="","",'statement of marks'!GB16)</f>
        <v>C</v>
      </c>
    </row>
    <row r="154" spans="1:12" ht="15" customHeight="1">
      <c r="A154" s="369"/>
      <c r="B154" s="347" t="str">
        <f>'statement of marks'!$GH$4</f>
        <v>xf.kr</v>
      </c>
      <c r="C154" s="366">
        <f>IF('statement of marks'!GH15="","",'statement of marks'!GH15)</f>
        <v>200</v>
      </c>
      <c r="D154" s="366">
        <f>IF('statement of marks'!GI15="","",'statement of marks'!GI15)</f>
        <v>122</v>
      </c>
      <c r="E154" s="371" t="str">
        <f>IF('statement of marks'!GJ15="","",'statement of marks'!GJ15)</f>
        <v>C</v>
      </c>
      <c r="F154" s="1147"/>
      <c r="G154" s="1148"/>
      <c r="H154" s="369"/>
      <c r="I154" s="347" t="str">
        <f>'statement of marks'!$GH$4</f>
        <v>xf.kr</v>
      </c>
      <c r="J154" s="366">
        <f>IF('statement of marks'!GH16="","",'statement of marks'!GH16)</f>
        <v>200</v>
      </c>
      <c r="K154" s="366">
        <f>IF('statement of marks'!GI16="","",'statement of marks'!GI16)</f>
        <v>101</v>
      </c>
      <c r="L154" s="371" t="str">
        <f>IF('statement of marks'!GJ16="","",'statement of marks'!GJ16)</f>
        <v>C</v>
      </c>
    </row>
    <row r="155" spans="1:12" ht="15" customHeight="1">
      <c r="A155" s="369"/>
      <c r="B155" s="347" t="str">
        <f>'statement of marks'!$GK$4</f>
        <v>foKku</v>
      </c>
      <c r="C155" s="366">
        <f>IF('statement of marks'!GK15="","",'statement of marks'!GK15)</f>
        <v>200</v>
      </c>
      <c r="D155" s="366">
        <f>IF('statement of marks'!GL15="","",'statement of marks'!GL15)</f>
        <v>129</v>
      </c>
      <c r="E155" s="371" t="str">
        <f>IF('statement of marks'!GM15="","",'statement of marks'!GM15)</f>
        <v>C</v>
      </c>
      <c r="F155" s="1147"/>
      <c r="G155" s="1148"/>
      <c r="H155" s="369"/>
      <c r="I155" s="347" t="str">
        <f>'statement of marks'!$GK$4</f>
        <v>foKku</v>
      </c>
      <c r="J155" s="366">
        <f>IF('statement of marks'!GK16="","",'statement of marks'!GK16)</f>
        <v>200</v>
      </c>
      <c r="K155" s="366">
        <f>IF('statement of marks'!GL16="","",'statement of marks'!GL16)</f>
        <v>94</v>
      </c>
      <c r="L155" s="371" t="str">
        <f>IF('statement of marks'!GM16="","",'statement of marks'!GM16)</f>
        <v>D</v>
      </c>
    </row>
    <row r="156" spans="1:12" ht="15" customHeight="1">
      <c r="A156" s="369"/>
      <c r="B156" s="347" t="str">
        <f>'statement of marks'!$GN$4</f>
        <v>lkekftd foKku</v>
      </c>
      <c r="C156" s="366">
        <f>IF('statement of marks'!GN15="","",'statement of marks'!GN15)</f>
        <v>200</v>
      </c>
      <c r="D156" s="366">
        <f>IF('statement of marks'!GO15="","",'statement of marks'!GO15)</f>
        <v>135</v>
      </c>
      <c r="E156" s="371" t="str">
        <f>IF('statement of marks'!GP15="","",'statement of marks'!GP15)</f>
        <v>C</v>
      </c>
      <c r="F156" s="1147"/>
      <c r="G156" s="1148"/>
      <c r="H156" s="369"/>
      <c r="I156" s="347" t="str">
        <f>'statement of marks'!$GN$4</f>
        <v>lkekftd foKku</v>
      </c>
      <c r="J156" s="366">
        <f>IF('statement of marks'!GN16="","",'statement of marks'!GN16)</f>
        <v>200</v>
      </c>
      <c r="K156" s="366">
        <f>IF('statement of marks'!GO16="","",'statement of marks'!GO16)</f>
        <v>84</v>
      </c>
      <c r="L156" s="371" t="str">
        <f>IF('statement of marks'!GP16="","",'statement of marks'!GP16)</f>
        <v>D</v>
      </c>
    </row>
    <row r="157" spans="1:12" ht="15" customHeight="1">
      <c r="A157" s="369"/>
      <c r="B157" s="347" t="str">
        <f>'statement of marks'!$GQ$4</f>
        <v>dk;kZuqHko</v>
      </c>
      <c r="C157" s="366">
        <f>IF('statement of marks'!GQ15="","",'statement of marks'!GQ15)</f>
        <v>100</v>
      </c>
      <c r="D157" s="366">
        <f>IF('statement of marks'!GR15="","",'statement of marks'!GR15)</f>
        <v>79</v>
      </c>
      <c r="E157" s="371" t="str">
        <f>IF('statement of marks'!GS15="","",'statement of marks'!GS15)</f>
        <v>B</v>
      </c>
      <c r="F157" s="1147"/>
      <c r="G157" s="1148"/>
      <c r="H157" s="369"/>
      <c r="I157" s="347" t="str">
        <f>'statement of marks'!$GQ$4</f>
        <v>dk;kZuqHko</v>
      </c>
      <c r="J157" s="366">
        <f>IF('statement of marks'!GQ16="","",'statement of marks'!GQ16)</f>
        <v>100</v>
      </c>
      <c r="K157" s="366">
        <f>IF('statement of marks'!GR16="","",'statement of marks'!GR16)</f>
        <v>78</v>
      </c>
      <c r="L157" s="371" t="str">
        <f>IF('statement of marks'!GS16="","",'statement of marks'!GS16)</f>
        <v>B</v>
      </c>
    </row>
    <row r="158" spans="1:12" ht="15" customHeight="1">
      <c r="A158" s="369"/>
      <c r="B158" s="347" t="str">
        <f>'statement of marks'!$GT$4</f>
        <v>dyk f'k{kk</v>
      </c>
      <c r="C158" s="367">
        <f>IF('statement of marks'!GT15="","",'statement of marks'!GT15)</f>
        <v>100</v>
      </c>
      <c r="D158" s="367">
        <f>IF('statement of marks'!GU15="","",'statement of marks'!GU15)</f>
        <v>100</v>
      </c>
      <c r="E158" s="372" t="str">
        <f>IF('statement of marks'!GV15="","",'statement of marks'!GV15)</f>
        <v>A</v>
      </c>
      <c r="F158" s="1147"/>
      <c r="G158" s="1148"/>
      <c r="H158" s="369"/>
      <c r="I158" s="347" t="str">
        <f>'statement of marks'!$GT$4</f>
        <v>dyk f'k{kk</v>
      </c>
      <c r="J158" s="367">
        <f>IF('statement of marks'!GT16="","",'statement of marks'!GT16)</f>
        <v>100</v>
      </c>
      <c r="K158" s="367">
        <f>IF('statement of marks'!GU16="","",'statement of marks'!GU16)</f>
        <v>100</v>
      </c>
      <c r="L158" s="372" t="str">
        <f>IF('statement of marks'!GV16="","",'statement of marks'!GV16)</f>
        <v>A</v>
      </c>
    </row>
    <row r="159" spans="1:12" ht="15" customHeight="1">
      <c r="A159" s="369"/>
      <c r="B159" s="347" t="str">
        <f>'statement of marks'!$GW$4</f>
        <v>LokLF; ,oe~ 'kkjhfjd f'k{kk</v>
      </c>
      <c r="C159" s="368">
        <f>IF('statement of marks'!GW15="","",'statement of marks'!GW15)</f>
        <v>100</v>
      </c>
      <c r="D159" s="368">
        <f>IF('statement of marks'!GX15="","",'statement of marks'!GX15)</f>
        <v>73</v>
      </c>
      <c r="E159" s="373" t="str">
        <f>IF('statement of marks'!GY15="","",'statement of marks'!GY15)</f>
        <v>B</v>
      </c>
      <c r="F159" s="1147"/>
      <c r="G159" s="1148"/>
      <c r="H159" s="369"/>
      <c r="I159" s="347" t="str">
        <f>'statement of marks'!$GW$4</f>
        <v>LokLF; ,oe~ 'kkjhfjd f'k{kk</v>
      </c>
      <c r="J159" s="368">
        <f>IF('statement of marks'!GW16="","",'statement of marks'!GW16)</f>
        <v>100</v>
      </c>
      <c r="K159" s="368">
        <f>IF('statement of marks'!GX16="","",'statement of marks'!GX16)</f>
        <v>76</v>
      </c>
      <c r="L159" s="373" t="str">
        <f>IF('statement of marks'!GY16="","",'statement of marks'!GY16)</f>
        <v>B</v>
      </c>
    </row>
    <row r="160" spans="1:12" ht="15" customHeight="1">
      <c r="A160" s="369"/>
      <c r="B160" s="389" t="s">
        <v>304</v>
      </c>
      <c r="C160" s="390">
        <f>IF('statement of marks'!HE15="","",'statement of marks'!HE15)</f>
        <v>1200</v>
      </c>
      <c r="D160" s="390">
        <f>IF('statement of marks'!HF15="","",'statement of marks'!HF15)</f>
        <v>829</v>
      </c>
      <c r="E160" s="390" t="str">
        <f>IF('statement of marks'!HJ15="","",'statement of marks'!HJ15)</f>
        <v>C</v>
      </c>
      <c r="F160" s="1147"/>
      <c r="G160" s="1148"/>
      <c r="H160" s="369"/>
      <c r="I160" s="389" t="s">
        <v>304</v>
      </c>
      <c r="J160" s="390">
        <f>IF('statement of marks'!HE16="","",'statement of marks'!HE16)</f>
        <v>1200</v>
      </c>
      <c r="K160" s="390">
        <f>IF('statement of marks'!HF16="","",'statement of marks'!HF16)</f>
        <v>583</v>
      </c>
      <c r="L160" s="391" t="str">
        <f>IF('statement of marks'!HJ16="","",'statement of marks'!HJ16)</f>
        <v>D</v>
      </c>
    </row>
    <row r="161" spans="1:12" ht="15" customHeight="1">
      <c r="A161" s="369"/>
      <c r="B161" s="347" t="s">
        <v>473</v>
      </c>
      <c r="C161" s="1170" t="str">
        <f>IF('statement of marks'!HD15="","",'statement of marks'!HD15)</f>
        <v>mRrh.kZ</v>
      </c>
      <c r="D161" s="1171"/>
      <c r="E161" s="1172"/>
      <c r="F161" s="1147"/>
      <c r="G161" s="1148"/>
      <c r="H161" s="369"/>
      <c r="I161" s="347" t="s">
        <v>473</v>
      </c>
      <c r="J161" s="1170" t="str">
        <f>IF('statement of marks'!HD16="","",'statement of marks'!HD16)</f>
        <v>mRrh.kZ</v>
      </c>
      <c r="K161" s="1171"/>
      <c r="L161" s="1172"/>
    </row>
    <row r="162" spans="1:12" ht="15" customHeight="1">
      <c r="A162" s="369"/>
      <c r="B162" s="347" t="str">
        <f>'statement of marks'!$HL$5</f>
        <v>Nk= mifLFkfr</v>
      </c>
      <c r="C162" s="1161" t="str">
        <f>IF('statement of marks'!HL15="","",'statement of marks'!HL15)</f>
        <v/>
      </c>
      <c r="D162" s="1162"/>
      <c r="E162" s="1163"/>
      <c r="F162" s="1147"/>
      <c r="G162" s="1148"/>
      <c r="H162" s="369"/>
      <c r="I162" s="347" t="str">
        <f>'statement of marks'!$HL$5</f>
        <v>Nk= mifLFkfr</v>
      </c>
      <c r="J162" s="1161" t="str">
        <f>IF('statement of marks'!HL16="","",'statement of marks'!HL16)</f>
        <v/>
      </c>
      <c r="K162" s="1162"/>
      <c r="L162" s="1163"/>
    </row>
    <row r="163" spans="1:12" ht="15" customHeight="1">
      <c r="A163" s="369"/>
      <c r="B163" s="210" t="str">
        <f>'statement of marks'!$HK$5</f>
        <v>dqy ehfVax</v>
      </c>
      <c r="C163" s="1164" t="str">
        <f>IF('statement of marks'!HK15="","",'statement of marks'!HK15)</f>
        <v/>
      </c>
      <c r="D163" s="1165"/>
      <c r="E163" s="1166"/>
      <c r="F163" s="1147"/>
      <c r="G163" s="1148"/>
      <c r="H163" s="369"/>
      <c r="I163" s="210" t="str">
        <f>'statement of marks'!$HK$5</f>
        <v>dqy ehfVax</v>
      </c>
      <c r="J163" s="1164" t="str">
        <f>IF('statement of marks'!HK16="","",'statement of marks'!HK16)</f>
        <v/>
      </c>
      <c r="K163" s="1165"/>
      <c r="L163" s="1166"/>
    </row>
    <row r="164" spans="1:12" ht="15" customHeight="1">
      <c r="A164" s="369"/>
      <c r="B164" s="347" t="s">
        <v>227</v>
      </c>
      <c r="C164" s="1149" t="str">
        <f>IF('statement of marks'!HN15="","",'statement of marks'!HN15)</f>
        <v/>
      </c>
      <c r="D164" s="1150"/>
      <c r="E164" s="1151"/>
      <c r="F164" s="1147"/>
      <c r="G164" s="1148"/>
      <c r="H164" s="369"/>
      <c r="I164" s="347" t="s">
        <v>227</v>
      </c>
      <c r="J164" s="1149" t="str">
        <f>IF('statement of marks'!HN16="","",'statement of marks'!HN16)</f>
        <v/>
      </c>
      <c r="K164" s="1150"/>
      <c r="L164" s="1151"/>
    </row>
    <row r="165" spans="1:12" ht="15" customHeight="1">
      <c r="A165" s="369"/>
      <c r="B165" s="219" t="s">
        <v>79</v>
      </c>
      <c r="C165" s="1149"/>
      <c r="D165" s="1150"/>
      <c r="E165" s="1151"/>
      <c r="F165" s="1147"/>
      <c r="G165" s="1148"/>
      <c r="H165" s="369"/>
      <c r="I165" s="219" t="s">
        <v>79</v>
      </c>
      <c r="J165" s="1149"/>
      <c r="K165" s="1150"/>
      <c r="L165" s="1151"/>
    </row>
    <row r="166" spans="1:12" ht="15" customHeight="1">
      <c r="A166" s="369"/>
      <c r="B166" s="211" t="s">
        <v>114</v>
      </c>
      <c r="C166" s="1149"/>
      <c r="D166" s="1150"/>
      <c r="E166" s="1151"/>
      <c r="F166" s="1147"/>
      <c r="G166" s="1148"/>
      <c r="H166" s="369"/>
      <c r="I166" s="211" t="s">
        <v>114</v>
      </c>
      <c r="J166" s="1149"/>
      <c r="K166" s="1150"/>
      <c r="L166" s="1151"/>
    </row>
    <row r="167" spans="1:12" ht="15" customHeight="1">
      <c r="A167" s="369"/>
      <c r="B167" s="212" t="s">
        <v>19</v>
      </c>
      <c r="C167" s="1149"/>
      <c r="D167" s="1150"/>
      <c r="E167" s="1151"/>
      <c r="F167" s="1147"/>
      <c r="G167" s="1148"/>
      <c r="H167" s="369"/>
      <c r="I167" s="212" t="s">
        <v>19</v>
      </c>
      <c r="J167" s="1149"/>
      <c r="K167" s="1150"/>
      <c r="L167" s="1151"/>
    </row>
    <row r="168" spans="1:12" ht="15" customHeight="1">
      <c r="A168" s="369"/>
      <c r="B168" s="213" t="s">
        <v>7</v>
      </c>
      <c r="C168" s="1149"/>
      <c r="D168" s="1150"/>
      <c r="E168" s="1151"/>
      <c r="F168" s="1147"/>
      <c r="G168" s="1148"/>
      <c r="H168" s="369"/>
      <c r="I168" s="213" t="s">
        <v>7</v>
      </c>
      <c r="J168" s="1149"/>
      <c r="K168" s="1150"/>
      <c r="L168" s="1151"/>
    </row>
    <row r="169" spans="1:12" ht="15" customHeight="1">
      <c r="A169" s="374"/>
      <c r="B169" s="219" t="str">
        <f>'statement of marks'!$J$3</f>
        <v xml:space="preserve">fo|ky; dk Mk;l dksM+ </v>
      </c>
      <c r="C169" s="1152" t="str">
        <f>'statement of marks'!$K$3</f>
        <v xml:space="preserve">08291009401   </v>
      </c>
      <c r="D169" s="1153"/>
      <c r="E169" s="1154"/>
      <c r="F169" s="1147"/>
      <c r="G169" s="1148"/>
      <c r="H169" s="374"/>
      <c r="I169" s="219" t="str">
        <f>'statement of marks'!$J$3</f>
        <v xml:space="preserve">fo|ky; dk Mk;l dksM+ </v>
      </c>
      <c r="J169" s="1152" t="str">
        <f>'statement of marks'!$K$3</f>
        <v xml:space="preserve">08291009401   </v>
      </c>
      <c r="K169" s="1153"/>
      <c r="L169" s="1154"/>
    </row>
    <row r="170" spans="1:12" ht="15" customHeight="1" thickBot="1">
      <c r="A170" s="375"/>
      <c r="B170" s="376" t="s">
        <v>76</v>
      </c>
      <c r="C170" s="1155">
        <f>'statement of marks'!$HG$108</f>
        <v>42460</v>
      </c>
      <c r="D170" s="1156"/>
      <c r="E170" s="1157"/>
      <c r="F170" s="1147"/>
      <c r="G170" s="1148"/>
      <c r="H170" s="375"/>
      <c r="I170" s="376" t="s">
        <v>76</v>
      </c>
      <c r="J170" s="1155">
        <f>'statement of marks'!$HG$108</f>
        <v>42460</v>
      </c>
      <c r="K170" s="1156"/>
      <c r="L170" s="1157"/>
    </row>
    <row r="171" spans="1:12" ht="15" customHeight="1">
      <c r="A171" s="1137" t="s">
        <v>47</v>
      </c>
      <c r="B171" s="1138"/>
      <c r="C171" s="1139"/>
      <c r="D171" s="1139"/>
      <c r="E171" s="1140"/>
      <c r="F171" s="1147"/>
      <c r="G171" s="1148"/>
      <c r="H171" s="1137" t="s">
        <v>47</v>
      </c>
      <c r="I171" s="1138"/>
      <c r="J171" s="1139"/>
      <c r="K171" s="1139"/>
      <c r="L171" s="1140"/>
    </row>
    <row r="172" spans="1:12" ht="15" customHeight="1">
      <c r="A172" s="1141" t="str">
        <f>'statement of marks'!$A$1</f>
        <v>jk- ck- ek/;fed fo|ky; uohu] fuEckgsM+k</v>
      </c>
      <c r="B172" s="1129"/>
      <c r="C172" s="1142"/>
      <c r="D172" s="1142"/>
      <c r="E172" s="1143"/>
      <c r="F172" s="1147"/>
      <c r="G172" s="1148"/>
      <c r="H172" s="1141" t="str">
        <f>'statement of marks'!$A$1</f>
        <v>jk- ck- ek/;fed fo|ky; uohu] fuEckgsM+k</v>
      </c>
      <c r="I172" s="1129"/>
      <c r="J172" s="1142"/>
      <c r="K172" s="1142"/>
      <c r="L172" s="1143"/>
    </row>
    <row r="173" spans="1:12" ht="15" customHeight="1">
      <c r="A173" s="1141"/>
      <c r="B173" s="1129"/>
      <c r="C173" s="1142"/>
      <c r="D173" s="1142"/>
      <c r="E173" s="1143"/>
      <c r="F173" s="1147"/>
      <c r="G173" s="1148"/>
      <c r="H173" s="1141"/>
      <c r="I173" s="1129"/>
      <c r="J173" s="1142"/>
      <c r="K173" s="1142"/>
      <c r="L173" s="1143"/>
    </row>
    <row r="174" spans="1:12" ht="15" customHeight="1">
      <c r="A174" s="369"/>
      <c r="B174" s="207" t="s">
        <v>217</v>
      </c>
      <c r="C174" s="1134" t="str">
        <f>'statement of marks'!$H$3</f>
        <v>2015-16</v>
      </c>
      <c r="D174" s="1135"/>
      <c r="E174" s="1136"/>
      <c r="F174" s="1147"/>
      <c r="G174" s="1148"/>
      <c r="H174" s="369"/>
      <c r="I174" s="207" t="s">
        <v>217</v>
      </c>
      <c r="J174" s="1134" t="str">
        <f>'statement of marks'!$H$3</f>
        <v>2015-16</v>
      </c>
      <c r="K174" s="1135"/>
      <c r="L174" s="1136"/>
    </row>
    <row r="175" spans="1:12" ht="15" customHeight="1">
      <c r="A175" s="369"/>
      <c r="B175" s="347" t="s">
        <v>218</v>
      </c>
      <c r="C175" s="1144" t="str">
        <f>IF('statement of marks'!J17="","",'statement of marks'!J17)</f>
        <v>v 011</v>
      </c>
      <c r="D175" s="1145"/>
      <c r="E175" s="1146"/>
      <c r="F175" s="1147"/>
      <c r="G175" s="1148"/>
      <c r="H175" s="369"/>
      <c r="I175" s="347" t="s">
        <v>218</v>
      </c>
      <c r="J175" s="1144" t="str">
        <f>IF('statement of marks'!J18="","",'statement of marks'!J18)</f>
        <v>v 012</v>
      </c>
      <c r="K175" s="1145"/>
      <c r="L175" s="1146"/>
    </row>
    <row r="176" spans="1:12" ht="15" customHeight="1">
      <c r="A176" s="369"/>
      <c r="B176" s="347" t="s">
        <v>219</v>
      </c>
      <c r="C176" s="1144" t="str">
        <f>IF('statement of marks'!K17="","",'statement of marks'!K17)</f>
        <v>c 011</v>
      </c>
      <c r="D176" s="1145"/>
      <c r="E176" s="1146"/>
      <c r="F176" s="1147"/>
      <c r="G176" s="1148"/>
      <c r="H176" s="369"/>
      <c r="I176" s="347" t="s">
        <v>219</v>
      </c>
      <c r="J176" s="1144" t="str">
        <f>IF('statement of marks'!K18="","",'statement of marks'!K18)</f>
        <v>c 012</v>
      </c>
      <c r="K176" s="1145"/>
      <c r="L176" s="1146"/>
    </row>
    <row r="177" spans="1:12" ht="15" customHeight="1">
      <c r="A177" s="369"/>
      <c r="B177" s="347" t="s">
        <v>220</v>
      </c>
      <c r="C177" s="1144" t="str">
        <f>IF('statement of marks'!L17="","",'statement of marks'!L17)</f>
        <v>l 011</v>
      </c>
      <c r="D177" s="1145"/>
      <c r="E177" s="1146"/>
      <c r="F177" s="1147"/>
      <c r="G177" s="1148"/>
      <c r="H177" s="369"/>
      <c r="I177" s="347" t="s">
        <v>220</v>
      </c>
      <c r="J177" s="1144" t="str">
        <f>IF('statement of marks'!L18="","",'statement of marks'!L18)</f>
        <v>l 012</v>
      </c>
      <c r="K177" s="1145"/>
      <c r="L177" s="1146"/>
    </row>
    <row r="178" spans="1:12" ht="15" customHeight="1">
      <c r="A178" s="369"/>
      <c r="B178" s="347" t="s">
        <v>224</v>
      </c>
      <c r="C178" s="1134" t="str">
        <f>IF('statement of marks'!B17="","",'statement of marks'!B17)</f>
        <v>OBC</v>
      </c>
      <c r="D178" s="1135"/>
      <c r="E178" s="1136"/>
      <c r="F178" s="1147"/>
      <c r="G178" s="1148"/>
      <c r="H178" s="369"/>
      <c r="I178" s="347" t="s">
        <v>224</v>
      </c>
      <c r="J178" s="1134" t="str">
        <f>IF('statement of marks'!B18="","",'statement of marks'!B18)</f>
        <v>ST</v>
      </c>
      <c r="K178" s="1135"/>
      <c r="L178" s="1136"/>
    </row>
    <row r="179" spans="1:12" ht="15" customHeight="1">
      <c r="A179" s="369"/>
      <c r="B179" s="347" t="s">
        <v>221</v>
      </c>
      <c r="C179" s="1134" t="str">
        <f>'statement of marks'!$G$3</f>
        <v>6 A</v>
      </c>
      <c r="D179" s="1135"/>
      <c r="E179" s="1136"/>
      <c r="F179" s="1147"/>
      <c r="G179" s="1148"/>
      <c r="H179" s="369"/>
      <c r="I179" s="347" t="s">
        <v>221</v>
      </c>
      <c r="J179" s="1134" t="str">
        <f>'statement of marks'!$G$3</f>
        <v>6 A</v>
      </c>
      <c r="K179" s="1135"/>
      <c r="L179" s="1136"/>
    </row>
    <row r="180" spans="1:12" ht="15" customHeight="1">
      <c r="A180" s="369"/>
      <c r="B180" s="209" t="s">
        <v>222</v>
      </c>
      <c r="C180" s="1134">
        <f>IF('statement of marks'!F17="","",'statement of marks'!F17)</f>
        <v>1027</v>
      </c>
      <c r="D180" s="1135"/>
      <c r="E180" s="1136"/>
      <c r="F180" s="1147"/>
      <c r="G180" s="1148"/>
      <c r="H180" s="369"/>
      <c r="I180" s="209" t="s">
        <v>222</v>
      </c>
      <c r="J180" s="1134">
        <f>IF('statement of marks'!F18="","",'statement of marks'!F18)</f>
        <v>922</v>
      </c>
      <c r="K180" s="1135"/>
      <c r="L180" s="1136"/>
    </row>
    <row r="181" spans="1:12" ht="15" customHeight="1">
      <c r="A181" s="369"/>
      <c r="B181" s="347" t="s">
        <v>9</v>
      </c>
      <c r="C181" s="1134">
        <f>IF('statement of marks'!D17="","",'statement of marks'!D17)</f>
        <v>811</v>
      </c>
      <c r="D181" s="1135"/>
      <c r="E181" s="1136"/>
      <c r="F181" s="1147"/>
      <c r="G181" s="1148"/>
      <c r="H181" s="369"/>
      <c r="I181" s="347" t="s">
        <v>9</v>
      </c>
      <c r="J181" s="1134">
        <f>IF('statement of marks'!D18="","",'statement of marks'!D18)</f>
        <v>812</v>
      </c>
      <c r="K181" s="1135"/>
      <c r="L181" s="1136"/>
    </row>
    <row r="182" spans="1:12" ht="15" customHeight="1">
      <c r="A182" s="369"/>
      <c r="B182" s="347" t="s">
        <v>225</v>
      </c>
      <c r="C182" s="1158">
        <f>IF('statement of marks'!H17="","",'statement of marks'!H17)</f>
        <v>37104</v>
      </c>
      <c r="D182" s="1159"/>
      <c r="E182" s="1160"/>
      <c r="F182" s="1147"/>
      <c r="G182" s="1148"/>
      <c r="H182" s="369"/>
      <c r="I182" s="347" t="s">
        <v>225</v>
      </c>
      <c r="J182" s="1158">
        <f>IF('statement of marks'!H18="","",'statement of marks'!H18)</f>
        <v>36674</v>
      </c>
      <c r="K182" s="1159"/>
      <c r="L182" s="1160"/>
    </row>
    <row r="183" spans="1:12" ht="15" customHeight="1">
      <c r="A183" s="369"/>
      <c r="B183" s="347" t="s">
        <v>226</v>
      </c>
      <c r="C183" s="1167" t="str">
        <f>IF('statement of marks'!I17="","",'statement of marks'!I17)</f>
        <v>,d vxLr] nks gtkj ,d</v>
      </c>
      <c r="D183" s="1168"/>
      <c r="E183" s="1169"/>
      <c r="F183" s="1147"/>
      <c r="G183" s="1148"/>
      <c r="H183" s="369"/>
      <c r="I183" s="347" t="s">
        <v>226</v>
      </c>
      <c r="J183" s="1167" t="str">
        <f>IF('statement of marks'!I18="","",'statement of marks'!I18)</f>
        <v xml:space="preserve">vBkbZl ebZ] nks gtkj </v>
      </c>
      <c r="K183" s="1168"/>
      <c r="L183" s="1169"/>
    </row>
    <row r="184" spans="1:12" ht="15" customHeight="1">
      <c r="A184" s="369"/>
      <c r="B184" s="347" t="s">
        <v>223</v>
      </c>
      <c r="C184" s="364" t="s">
        <v>66</v>
      </c>
      <c r="D184" s="365" t="s">
        <v>294</v>
      </c>
      <c r="E184" s="370" t="s">
        <v>206</v>
      </c>
      <c r="F184" s="1147"/>
      <c r="G184" s="1148"/>
      <c r="H184" s="369"/>
      <c r="I184" s="347" t="s">
        <v>223</v>
      </c>
      <c r="J184" s="364" t="s">
        <v>66</v>
      </c>
      <c r="K184" s="365" t="s">
        <v>294</v>
      </c>
      <c r="L184" s="370" t="s">
        <v>206</v>
      </c>
    </row>
    <row r="185" spans="1:12" ht="15" customHeight="1">
      <c r="A185" s="369"/>
      <c r="B185" s="347" t="str">
        <f>'statement of marks'!$FT$4</f>
        <v>fgUnh</v>
      </c>
      <c r="C185" s="366">
        <f>IF('statement of marks'!FT17="","",'statement of marks'!FT17)</f>
        <v>200</v>
      </c>
      <c r="D185" s="366">
        <f>IF('statement of marks'!FU17="","",'statement of marks'!FU17)</f>
        <v>106</v>
      </c>
      <c r="E185" s="371" t="str">
        <f>IF('statement of marks'!FV17="","",'statement of marks'!FV17)</f>
        <v>C</v>
      </c>
      <c r="F185" s="1147"/>
      <c r="G185" s="1148"/>
      <c r="H185" s="369"/>
      <c r="I185" s="347" t="str">
        <f>'statement of marks'!$FT$4</f>
        <v>fgUnh</v>
      </c>
      <c r="J185" s="366">
        <f>IF('statement of marks'!FT18="","",'statement of marks'!FT18)</f>
        <v>200</v>
      </c>
      <c r="K185" s="366">
        <f>IF('statement of marks'!FU18="","",'statement of marks'!FU18)</f>
        <v>156</v>
      </c>
      <c r="L185" s="371" t="str">
        <f>IF('statement of marks'!FV18="","",'statement of marks'!FV18)</f>
        <v>B</v>
      </c>
    </row>
    <row r="186" spans="1:12" ht="15" customHeight="1">
      <c r="A186" s="369"/>
      <c r="B186" s="347" t="str">
        <f>'statement of marks'!$FW$4</f>
        <v>vaxszth</v>
      </c>
      <c r="C186" s="366">
        <f>IF('statement of marks'!FW17="","",'statement of marks'!FW17)</f>
        <v>200</v>
      </c>
      <c r="D186" s="366">
        <f>IF('statement of marks'!FX17="","",'statement of marks'!FX17)</f>
        <v>95</v>
      </c>
      <c r="E186" s="371" t="str">
        <f>IF('statement of marks'!FY17="","",'statement of marks'!FY17)</f>
        <v>D</v>
      </c>
      <c r="F186" s="1147"/>
      <c r="G186" s="1148"/>
      <c r="H186" s="369"/>
      <c r="I186" s="347" t="str">
        <f>'statement of marks'!$FW$4</f>
        <v>vaxszth</v>
      </c>
      <c r="J186" s="366">
        <f>IF('statement of marks'!FW18="","",'statement of marks'!FW18)</f>
        <v>200</v>
      </c>
      <c r="K186" s="366">
        <f>IF('statement of marks'!FX18="","",'statement of marks'!FX18)</f>
        <v>166</v>
      </c>
      <c r="L186" s="371" t="str">
        <f>IF('statement of marks'!FY18="","",'statement of marks'!FY18)</f>
        <v>B</v>
      </c>
    </row>
    <row r="187" spans="1:12" ht="15" customHeight="1">
      <c r="A187" s="369"/>
      <c r="B187" s="347" t="str">
        <f>IF('statement of marks'!BE17="s","laLÑr",IF('statement of marks'!BE17="u","mnwZ",IF('statement of marks'!BE17="g","xqtjkrh",IF('statement of marks'!BE17="p","iatkch",IF('statement of marks'!BE17="sd","flU/kh","r`rh; Hkk""kk")))))</f>
        <v>mnwZ</v>
      </c>
      <c r="C187" s="366">
        <f>IF('statement of marks'!FZ17="","",'statement of marks'!FZ17)</f>
        <v>200</v>
      </c>
      <c r="D187" s="366">
        <f>IF('statement of marks'!GA17="","",'statement of marks'!GA17)</f>
        <v>102</v>
      </c>
      <c r="E187" s="371" t="str">
        <f>IF('statement of marks'!GB17="","",'statement of marks'!GB17)</f>
        <v>C</v>
      </c>
      <c r="F187" s="1147"/>
      <c r="G187" s="1148"/>
      <c r="H187" s="369"/>
      <c r="I187" s="347" t="str">
        <f>IF('statement of marks'!BE18="s","laLÑr",IF('statement of marks'!BE18="u","mnwZ",IF('statement of marks'!BE18="g","xqtjkrh",IF('statement of marks'!BE18="p","iatkch",IF('statement of marks'!BE18="sd","flU/kh","r`rh; Hkk""kk")))))</f>
        <v>laLÑr</v>
      </c>
      <c r="J187" s="366">
        <f>IF('statement of marks'!FZ18="","",'statement of marks'!FZ18)</f>
        <v>200</v>
      </c>
      <c r="K187" s="366">
        <f>IF('statement of marks'!GA18="","",'statement of marks'!GA18)</f>
        <v>175</v>
      </c>
      <c r="L187" s="371" t="str">
        <f>IF('statement of marks'!GB18="","",'statement of marks'!GB18)</f>
        <v>A</v>
      </c>
    </row>
    <row r="188" spans="1:12" ht="15" customHeight="1">
      <c r="A188" s="369"/>
      <c r="B188" s="347" t="str">
        <f>'statement of marks'!$GH$4</f>
        <v>xf.kr</v>
      </c>
      <c r="C188" s="366">
        <f>IF('statement of marks'!GH17="","",'statement of marks'!GH17)</f>
        <v>200</v>
      </c>
      <c r="D188" s="366">
        <f>IF('statement of marks'!GI17="","",'statement of marks'!GI17)</f>
        <v>101</v>
      </c>
      <c r="E188" s="371" t="str">
        <f>IF('statement of marks'!GJ17="","",'statement of marks'!GJ17)</f>
        <v>C</v>
      </c>
      <c r="F188" s="1147"/>
      <c r="G188" s="1148"/>
      <c r="H188" s="369"/>
      <c r="I188" s="347" t="str">
        <f>'statement of marks'!$GH$4</f>
        <v>xf.kr</v>
      </c>
      <c r="J188" s="366">
        <f>IF('statement of marks'!GH18="","",'statement of marks'!GH18)</f>
        <v>200</v>
      </c>
      <c r="K188" s="366">
        <f>IF('statement of marks'!GI18="","",'statement of marks'!GI18)</f>
        <v>155</v>
      </c>
      <c r="L188" s="371" t="str">
        <f>IF('statement of marks'!GJ18="","",'statement of marks'!GJ18)</f>
        <v>B</v>
      </c>
    </row>
    <row r="189" spans="1:12" ht="15" customHeight="1">
      <c r="A189" s="369"/>
      <c r="B189" s="347" t="str">
        <f>'statement of marks'!$GK$4</f>
        <v>foKku</v>
      </c>
      <c r="C189" s="366">
        <f>IF('statement of marks'!GK17="","",'statement of marks'!GK17)</f>
        <v>200</v>
      </c>
      <c r="D189" s="366">
        <f>IF('statement of marks'!GL17="","",'statement of marks'!GL17)</f>
        <v>94</v>
      </c>
      <c r="E189" s="371" t="str">
        <f>IF('statement of marks'!GM17="","",'statement of marks'!GM17)</f>
        <v>D</v>
      </c>
      <c r="F189" s="1147"/>
      <c r="G189" s="1148"/>
      <c r="H189" s="369"/>
      <c r="I189" s="347" t="str">
        <f>'statement of marks'!$GK$4</f>
        <v>foKku</v>
      </c>
      <c r="J189" s="366">
        <f>IF('statement of marks'!GK18="","",'statement of marks'!GK18)</f>
        <v>200</v>
      </c>
      <c r="K189" s="366">
        <f>IF('statement of marks'!GL18="","",'statement of marks'!GL18)</f>
        <v>133</v>
      </c>
      <c r="L189" s="371" t="str">
        <f>IF('statement of marks'!GM18="","",'statement of marks'!GM18)</f>
        <v>C</v>
      </c>
    </row>
    <row r="190" spans="1:12" ht="15" customHeight="1">
      <c r="A190" s="369"/>
      <c r="B190" s="347" t="str">
        <f>'statement of marks'!$GN$4</f>
        <v>lkekftd foKku</v>
      </c>
      <c r="C190" s="366">
        <f>IF('statement of marks'!GN17="","",'statement of marks'!GN17)</f>
        <v>200</v>
      </c>
      <c r="D190" s="366">
        <f>IF('statement of marks'!GO17="","",'statement of marks'!GO17)</f>
        <v>89</v>
      </c>
      <c r="E190" s="371" t="str">
        <f>IF('statement of marks'!GP17="","",'statement of marks'!GP17)</f>
        <v>D</v>
      </c>
      <c r="F190" s="1147"/>
      <c r="G190" s="1148"/>
      <c r="H190" s="369"/>
      <c r="I190" s="347" t="str">
        <f>'statement of marks'!$GN$4</f>
        <v>lkekftd foKku</v>
      </c>
      <c r="J190" s="366">
        <f>IF('statement of marks'!GN18="","",'statement of marks'!GN18)</f>
        <v>200</v>
      </c>
      <c r="K190" s="366">
        <f>IF('statement of marks'!GO18="","",'statement of marks'!GO18)</f>
        <v>145</v>
      </c>
      <c r="L190" s="371" t="str">
        <f>IF('statement of marks'!GP18="","",'statement of marks'!GP18)</f>
        <v>B</v>
      </c>
    </row>
    <row r="191" spans="1:12" ht="15" customHeight="1">
      <c r="A191" s="369"/>
      <c r="B191" s="347" t="str">
        <f>'statement of marks'!$GQ$4</f>
        <v>dk;kZuqHko</v>
      </c>
      <c r="C191" s="366">
        <f>IF('statement of marks'!GQ17="","",'statement of marks'!GQ17)</f>
        <v>100</v>
      </c>
      <c r="D191" s="366">
        <f>IF('statement of marks'!GR17="","",'statement of marks'!GR17)</f>
        <v>78</v>
      </c>
      <c r="E191" s="371" t="str">
        <f>IF('statement of marks'!GS17="","",'statement of marks'!GS17)</f>
        <v>B</v>
      </c>
      <c r="F191" s="1147"/>
      <c r="G191" s="1148"/>
      <c r="H191" s="369"/>
      <c r="I191" s="347" t="str">
        <f>'statement of marks'!$GQ$4</f>
        <v>dk;kZuqHko</v>
      </c>
      <c r="J191" s="366">
        <f>IF('statement of marks'!GQ18="","",'statement of marks'!GQ18)</f>
        <v>100</v>
      </c>
      <c r="K191" s="366">
        <f>IF('statement of marks'!GR18="","",'statement of marks'!GR18)</f>
        <v>78</v>
      </c>
      <c r="L191" s="371" t="str">
        <f>IF('statement of marks'!GS18="","",'statement of marks'!GS18)</f>
        <v>B</v>
      </c>
    </row>
    <row r="192" spans="1:12" ht="15" customHeight="1">
      <c r="A192" s="369"/>
      <c r="B192" s="347" t="str">
        <f>'statement of marks'!$GT$4</f>
        <v>dyk f'k{kk</v>
      </c>
      <c r="C192" s="367">
        <f>IF('statement of marks'!GT17="","",'statement of marks'!GT17)</f>
        <v>100</v>
      </c>
      <c r="D192" s="367">
        <f>IF('statement of marks'!GU17="","",'statement of marks'!GU17)</f>
        <v>100</v>
      </c>
      <c r="E192" s="372" t="str">
        <f>IF('statement of marks'!GV17="","",'statement of marks'!GV17)</f>
        <v>A</v>
      </c>
      <c r="F192" s="1147"/>
      <c r="G192" s="1148"/>
      <c r="H192" s="369"/>
      <c r="I192" s="347" t="str">
        <f>'statement of marks'!$GT$4</f>
        <v>dyk f'k{kk</v>
      </c>
      <c r="J192" s="367">
        <f>IF('statement of marks'!GT18="","",'statement of marks'!GT18)</f>
        <v>100</v>
      </c>
      <c r="K192" s="367">
        <f>IF('statement of marks'!GU18="","",'statement of marks'!GU18)</f>
        <v>100</v>
      </c>
      <c r="L192" s="372" t="str">
        <f>IF('statement of marks'!GV18="","",'statement of marks'!GV18)</f>
        <v>A</v>
      </c>
    </row>
    <row r="193" spans="1:12" ht="15" customHeight="1">
      <c r="A193" s="369"/>
      <c r="B193" s="347" t="str">
        <f>'statement of marks'!$GW$4</f>
        <v>LokLF; ,oe~ 'kkjhfjd f'k{kk</v>
      </c>
      <c r="C193" s="368">
        <f>IF('statement of marks'!GW17="","",'statement of marks'!GW17)</f>
        <v>100</v>
      </c>
      <c r="D193" s="368">
        <f>IF('statement of marks'!GX17="","",'statement of marks'!GX17)</f>
        <v>78</v>
      </c>
      <c r="E193" s="373" t="str">
        <f>IF('statement of marks'!GY17="","",'statement of marks'!GY17)</f>
        <v>B</v>
      </c>
      <c r="F193" s="1147"/>
      <c r="G193" s="1148"/>
      <c r="H193" s="369"/>
      <c r="I193" s="347" t="str">
        <f>'statement of marks'!$GW$4</f>
        <v>LokLF; ,oe~ 'kkjhfjd f'k{kk</v>
      </c>
      <c r="J193" s="368">
        <f>IF('statement of marks'!GW18="","",'statement of marks'!GW18)</f>
        <v>100</v>
      </c>
      <c r="K193" s="368">
        <f>IF('statement of marks'!GX18="","",'statement of marks'!GX18)</f>
        <v>78</v>
      </c>
      <c r="L193" s="373" t="str">
        <f>IF('statement of marks'!GY18="","",'statement of marks'!GY18)</f>
        <v>B</v>
      </c>
    </row>
    <row r="194" spans="1:12" ht="15" customHeight="1">
      <c r="A194" s="369"/>
      <c r="B194" s="389" t="s">
        <v>304</v>
      </c>
      <c r="C194" s="390">
        <f>IF('statement of marks'!HE17="","",'statement of marks'!HE17)</f>
        <v>1200</v>
      </c>
      <c r="D194" s="390">
        <f>IF('statement of marks'!HF17="","",'statement of marks'!HF17)</f>
        <v>587</v>
      </c>
      <c r="E194" s="390" t="str">
        <f>IF('statement of marks'!HJ17="","",'statement of marks'!HJ17)</f>
        <v>D</v>
      </c>
      <c r="F194" s="1147"/>
      <c r="G194" s="1148"/>
      <c r="H194" s="369"/>
      <c r="I194" s="389" t="s">
        <v>304</v>
      </c>
      <c r="J194" s="390">
        <f>IF('statement of marks'!HE18="","",'statement of marks'!HE18)</f>
        <v>1200</v>
      </c>
      <c r="K194" s="390">
        <f>IF('statement of marks'!HF18="","",'statement of marks'!HF18)</f>
        <v>930</v>
      </c>
      <c r="L194" s="391" t="str">
        <f>IF('statement of marks'!HJ18="","",'statement of marks'!HJ18)</f>
        <v>B</v>
      </c>
    </row>
    <row r="195" spans="1:12" ht="15" customHeight="1">
      <c r="A195" s="369"/>
      <c r="B195" s="347" t="s">
        <v>473</v>
      </c>
      <c r="C195" s="1170" t="str">
        <f>IF('statement of marks'!HD17="","",'statement of marks'!HD17)</f>
        <v>mRrh.kZ</v>
      </c>
      <c r="D195" s="1171"/>
      <c r="E195" s="1172"/>
      <c r="F195" s="1147"/>
      <c r="G195" s="1148"/>
      <c r="H195" s="369"/>
      <c r="I195" s="347" t="s">
        <v>473</v>
      </c>
      <c r="J195" s="1170" t="str">
        <f>IF('statement of marks'!HD18="","",'statement of marks'!HD18)</f>
        <v>mRrh.kZ</v>
      </c>
      <c r="K195" s="1171"/>
      <c r="L195" s="1172"/>
    </row>
    <row r="196" spans="1:12" ht="15" customHeight="1">
      <c r="A196" s="369"/>
      <c r="B196" s="347" t="str">
        <f>'statement of marks'!$HL$5</f>
        <v>Nk= mifLFkfr</v>
      </c>
      <c r="C196" s="1161" t="str">
        <f>IF('statement of marks'!HL17="","",'statement of marks'!HL17)</f>
        <v/>
      </c>
      <c r="D196" s="1162"/>
      <c r="E196" s="1163"/>
      <c r="F196" s="1147"/>
      <c r="G196" s="1148"/>
      <c r="H196" s="369"/>
      <c r="I196" s="347" t="str">
        <f>'statement of marks'!$HL$5</f>
        <v>Nk= mifLFkfr</v>
      </c>
      <c r="J196" s="1161" t="str">
        <f>IF('statement of marks'!HL18="","",'statement of marks'!HL18)</f>
        <v/>
      </c>
      <c r="K196" s="1162"/>
      <c r="L196" s="1163"/>
    </row>
    <row r="197" spans="1:12" ht="15" customHeight="1">
      <c r="A197" s="369"/>
      <c r="B197" s="210" t="str">
        <f>'statement of marks'!$HK$5</f>
        <v>dqy ehfVax</v>
      </c>
      <c r="C197" s="1164" t="str">
        <f>IF('statement of marks'!HK17="","",'statement of marks'!HK17)</f>
        <v/>
      </c>
      <c r="D197" s="1165"/>
      <c r="E197" s="1166"/>
      <c r="F197" s="1147"/>
      <c r="G197" s="1148"/>
      <c r="H197" s="369"/>
      <c r="I197" s="210" t="str">
        <f>'statement of marks'!$HK$5</f>
        <v>dqy ehfVax</v>
      </c>
      <c r="J197" s="1164" t="str">
        <f>IF('statement of marks'!HK18="","",'statement of marks'!HK18)</f>
        <v/>
      </c>
      <c r="K197" s="1165"/>
      <c r="L197" s="1166"/>
    </row>
    <row r="198" spans="1:12" ht="15" customHeight="1">
      <c r="A198" s="369"/>
      <c r="B198" s="347" t="s">
        <v>227</v>
      </c>
      <c r="C198" s="1149" t="str">
        <f>IF('statement of marks'!HN17="","",'statement of marks'!HN17)</f>
        <v/>
      </c>
      <c r="D198" s="1150"/>
      <c r="E198" s="1151"/>
      <c r="F198" s="1147"/>
      <c r="G198" s="1148"/>
      <c r="H198" s="369"/>
      <c r="I198" s="347" t="s">
        <v>227</v>
      </c>
      <c r="J198" s="1149" t="str">
        <f>IF('statement of marks'!HN18="","",'statement of marks'!HN18)</f>
        <v/>
      </c>
      <c r="K198" s="1150"/>
      <c r="L198" s="1151"/>
    </row>
    <row r="199" spans="1:12" ht="15" customHeight="1">
      <c r="A199" s="369"/>
      <c r="B199" s="219" t="s">
        <v>79</v>
      </c>
      <c r="C199" s="1149"/>
      <c r="D199" s="1150"/>
      <c r="E199" s="1151"/>
      <c r="F199" s="1147"/>
      <c r="G199" s="1148"/>
      <c r="H199" s="369"/>
      <c r="I199" s="219" t="s">
        <v>79</v>
      </c>
      <c r="J199" s="1149"/>
      <c r="K199" s="1150"/>
      <c r="L199" s="1151"/>
    </row>
    <row r="200" spans="1:12" ht="15" customHeight="1">
      <c r="A200" s="369"/>
      <c r="B200" s="211" t="s">
        <v>114</v>
      </c>
      <c r="C200" s="1149"/>
      <c r="D200" s="1150"/>
      <c r="E200" s="1151"/>
      <c r="F200" s="1147"/>
      <c r="G200" s="1148"/>
      <c r="H200" s="369"/>
      <c r="I200" s="211" t="s">
        <v>114</v>
      </c>
      <c r="J200" s="1149"/>
      <c r="K200" s="1150"/>
      <c r="L200" s="1151"/>
    </row>
    <row r="201" spans="1:12" ht="15" customHeight="1">
      <c r="A201" s="369"/>
      <c r="B201" s="212" t="s">
        <v>19</v>
      </c>
      <c r="C201" s="1149"/>
      <c r="D201" s="1150"/>
      <c r="E201" s="1151"/>
      <c r="F201" s="1147"/>
      <c r="G201" s="1148"/>
      <c r="H201" s="369"/>
      <c r="I201" s="212" t="s">
        <v>19</v>
      </c>
      <c r="J201" s="1149"/>
      <c r="K201" s="1150"/>
      <c r="L201" s="1151"/>
    </row>
    <row r="202" spans="1:12" ht="15" customHeight="1">
      <c r="A202" s="369"/>
      <c r="B202" s="213" t="s">
        <v>7</v>
      </c>
      <c r="C202" s="1149"/>
      <c r="D202" s="1150"/>
      <c r="E202" s="1151"/>
      <c r="F202" s="1147"/>
      <c r="G202" s="1148"/>
      <c r="H202" s="369"/>
      <c r="I202" s="213" t="s">
        <v>7</v>
      </c>
      <c r="J202" s="1149"/>
      <c r="K202" s="1150"/>
      <c r="L202" s="1151"/>
    </row>
    <row r="203" spans="1:12" ht="15" customHeight="1">
      <c r="A203" s="374"/>
      <c r="B203" s="219" t="str">
        <f>'statement of marks'!$J$3</f>
        <v xml:space="preserve">fo|ky; dk Mk;l dksM+ </v>
      </c>
      <c r="C203" s="1152" t="str">
        <f>'statement of marks'!$K$3</f>
        <v xml:space="preserve">08291009401   </v>
      </c>
      <c r="D203" s="1153"/>
      <c r="E203" s="1154"/>
      <c r="F203" s="1147"/>
      <c r="G203" s="1148"/>
      <c r="H203" s="374"/>
      <c r="I203" s="219" t="str">
        <f>'statement of marks'!$J$3</f>
        <v xml:space="preserve">fo|ky; dk Mk;l dksM+ </v>
      </c>
      <c r="J203" s="1152" t="str">
        <f>'statement of marks'!$K$3</f>
        <v xml:space="preserve">08291009401   </v>
      </c>
      <c r="K203" s="1153"/>
      <c r="L203" s="1154"/>
    </row>
    <row r="204" spans="1:12" ht="15" customHeight="1" thickBot="1">
      <c r="A204" s="375"/>
      <c r="B204" s="376" t="s">
        <v>76</v>
      </c>
      <c r="C204" s="1155">
        <f>'statement of marks'!$HG$108</f>
        <v>42460</v>
      </c>
      <c r="D204" s="1156"/>
      <c r="E204" s="1157"/>
      <c r="F204" s="1147"/>
      <c r="G204" s="1148"/>
      <c r="H204" s="375"/>
      <c r="I204" s="376" t="s">
        <v>76</v>
      </c>
      <c r="J204" s="1155">
        <f>'statement of marks'!$HG$108</f>
        <v>42460</v>
      </c>
      <c r="K204" s="1156"/>
      <c r="L204" s="1157"/>
    </row>
    <row r="205" spans="1:12" ht="15" customHeight="1">
      <c r="A205" s="1137" t="s">
        <v>47</v>
      </c>
      <c r="B205" s="1138"/>
      <c r="C205" s="1139"/>
      <c r="D205" s="1139"/>
      <c r="E205" s="1140"/>
      <c r="F205" s="1147"/>
      <c r="G205" s="1148"/>
      <c r="H205" s="1137" t="s">
        <v>47</v>
      </c>
      <c r="I205" s="1138"/>
      <c r="J205" s="1139"/>
      <c r="K205" s="1139"/>
      <c r="L205" s="1140"/>
    </row>
    <row r="206" spans="1:12" ht="15" customHeight="1">
      <c r="A206" s="1141" t="str">
        <f>'statement of marks'!$A$1</f>
        <v>jk- ck- ek/;fed fo|ky; uohu] fuEckgsM+k</v>
      </c>
      <c r="B206" s="1129"/>
      <c r="C206" s="1142"/>
      <c r="D206" s="1142"/>
      <c r="E206" s="1143"/>
      <c r="F206" s="1147"/>
      <c r="G206" s="1148"/>
      <c r="H206" s="1141" t="str">
        <f>'statement of marks'!$A$1</f>
        <v>jk- ck- ek/;fed fo|ky; uohu] fuEckgsM+k</v>
      </c>
      <c r="I206" s="1129"/>
      <c r="J206" s="1142"/>
      <c r="K206" s="1142"/>
      <c r="L206" s="1143"/>
    </row>
    <row r="207" spans="1:12" ht="15" customHeight="1">
      <c r="A207" s="1141"/>
      <c r="B207" s="1129"/>
      <c r="C207" s="1142"/>
      <c r="D207" s="1142"/>
      <c r="E207" s="1143"/>
      <c r="F207" s="1147"/>
      <c r="G207" s="1148"/>
      <c r="H207" s="1141"/>
      <c r="I207" s="1129"/>
      <c r="J207" s="1142"/>
      <c r="K207" s="1142"/>
      <c r="L207" s="1143"/>
    </row>
    <row r="208" spans="1:12" ht="15" customHeight="1">
      <c r="A208" s="369"/>
      <c r="B208" s="207" t="s">
        <v>217</v>
      </c>
      <c r="C208" s="1134" t="str">
        <f>'statement of marks'!$H$3</f>
        <v>2015-16</v>
      </c>
      <c r="D208" s="1135"/>
      <c r="E208" s="1136"/>
      <c r="F208" s="1147"/>
      <c r="G208" s="1148"/>
      <c r="H208" s="369"/>
      <c r="I208" s="207" t="s">
        <v>217</v>
      </c>
      <c r="J208" s="1134" t="str">
        <f>'statement of marks'!$H$3</f>
        <v>2015-16</v>
      </c>
      <c r="K208" s="1135"/>
      <c r="L208" s="1136"/>
    </row>
    <row r="209" spans="1:12" ht="15" customHeight="1">
      <c r="A209" s="369"/>
      <c r="B209" s="347" t="s">
        <v>218</v>
      </c>
      <c r="C209" s="1144" t="str">
        <f>IF('statement of marks'!J19="","",'statement of marks'!J19)</f>
        <v>v 013</v>
      </c>
      <c r="D209" s="1145"/>
      <c r="E209" s="1146"/>
      <c r="F209" s="1147"/>
      <c r="G209" s="1148"/>
      <c r="H209" s="369"/>
      <c r="I209" s="347" t="s">
        <v>218</v>
      </c>
      <c r="J209" s="1144" t="str">
        <f>IF('statement of marks'!J20="","",'statement of marks'!J20)</f>
        <v>v 014</v>
      </c>
      <c r="K209" s="1145"/>
      <c r="L209" s="1146"/>
    </row>
    <row r="210" spans="1:12" ht="15" customHeight="1">
      <c r="A210" s="369"/>
      <c r="B210" s="347" t="s">
        <v>219</v>
      </c>
      <c r="C210" s="1144" t="str">
        <f>IF('statement of marks'!K19="","",'statement of marks'!K19)</f>
        <v>c 013</v>
      </c>
      <c r="D210" s="1145"/>
      <c r="E210" s="1146"/>
      <c r="F210" s="1147"/>
      <c r="G210" s="1148"/>
      <c r="H210" s="369"/>
      <c r="I210" s="347" t="s">
        <v>219</v>
      </c>
      <c r="J210" s="1144" t="str">
        <f>IF('statement of marks'!K20="","",'statement of marks'!K20)</f>
        <v>c 014</v>
      </c>
      <c r="K210" s="1145"/>
      <c r="L210" s="1146"/>
    </row>
    <row r="211" spans="1:12" ht="15" customHeight="1">
      <c r="A211" s="369"/>
      <c r="B211" s="347" t="s">
        <v>220</v>
      </c>
      <c r="C211" s="1144" t="str">
        <f>IF('statement of marks'!L19="","",'statement of marks'!L19)</f>
        <v>l 013</v>
      </c>
      <c r="D211" s="1145"/>
      <c r="E211" s="1146"/>
      <c r="F211" s="1147"/>
      <c r="G211" s="1148"/>
      <c r="H211" s="369"/>
      <c r="I211" s="347" t="s">
        <v>220</v>
      </c>
      <c r="J211" s="1144" t="str">
        <f>IF('statement of marks'!L20="","",'statement of marks'!L20)</f>
        <v>l 014</v>
      </c>
      <c r="K211" s="1145"/>
      <c r="L211" s="1146"/>
    </row>
    <row r="212" spans="1:12" ht="15" customHeight="1">
      <c r="A212" s="369"/>
      <c r="B212" s="347" t="s">
        <v>224</v>
      </c>
      <c r="C212" s="1134" t="str">
        <f>IF('statement of marks'!B19="","",'statement of marks'!B19)</f>
        <v>SC</v>
      </c>
      <c r="D212" s="1135"/>
      <c r="E212" s="1136"/>
      <c r="F212" s="1147"/>
      <c r="G212" s="1148"/>
      <c r="H212" s="369"/>
      <c r="I212" s="347" t="s">
        <v>224</v>
      </c>
      <c r="J212" s="1134" t="str">
        <f>IF('statement of marks'!B20="","",'statement of marks'!B20)</f>
        <v>OBC</v>
      </c>
      <c r="K212" s="1135"/>
      <c r="L212" s="1136"/>
    </row>
    <row r="213" spans="1:12" ht="15" customHeight="1">
      <c r="A213" s="369"/>
      <c r="B213" s="347" t="s">
        <v>221</v>
      </c>
      <c r="C213" s="1134" t="str">
        <f>'statement of marks'!$G$3</f>
        <v>6 A</v>
      </c>
      <c r="D213" s="1135"/>
      <c r="E213" s="1136"/>
      <c r="F213" s="1147"/>
      <c r="G213" s="1148"/>
      <c r="H213" s="369"/>
      <c r="I213" s="347" t="s">
        <v>221</v>
      </c>
      <c r="J213" s="1134" t="str">
        <f>'statement of marks'!$G$3</f>
        <v>6 A</v>
      </c>
      <c r="K213" s="1135"/>
      <c r="L213" s="1136"/>
    </row>
    <row r="214" spans="1:12" ht="15" customHeight="1">
      <c r="A214" s="369"/>
      <c r="B214" s="209" t="s">
        <v>222</v>
      </c>
      <c r="C214" s="1134">
        <f>IF('statement of marks'!F19="","",'statement of marks'!F19)</f>
        <v>948</v>
      </c>
      <c r="D214" s="1135"/>
      <c r="E214" s="1136"/>
      <c r="F214" s="1147"/>
      <c r="G214" s="1148"/>
      <c r="H214" s="369"/>
      <c r="I214" s="209" t="s">
        <v>222</v>
      </c>
      <c r="J214" s="1134">
        <f>IF('statement of marks'!F20="","",'statement of marks'!F20)</f>
        <v>921</v>
      </c>
      <c r="K214" s="1135"/>
      <c r="L214" s="1136"/>
    </row>
    <row r="215" spans="1:12" ht="15" customHeight="1">
      <c r="A215" s="369"/>
      <c r="B215" s="347" t="s">
        <v>9</v>
      </c>
      <c r="C215" s="1134">
        <f>IF('statement of marks'!D19="","",'statement of marks'!D19)</f>
        <v>813</v>
      </c>
      <c r="D215" s="1135"/>
      <c r="E215" s="1136"/>
      <c r="F215" s="1147"/>
      <c r="G215" s="1148"/>
      <c r="H215" s="369"/>
      <c r="I215" s="347" t="s">
        <v>9</v>
      </c>
      <c r="J215" s="1134">
        <f>IF('statement of marks'!D20="","",'statement of marks'!D20)</f>
        <v>814</v>
      </c>
      <c r="K215" s="1135"/>
      <c r="L215" s="1136"/>
    </row>
    <row r="216" spans="1:12" ht="15" customHeight="1">
      <c r="A216" s="369"/>
      <c r="B216" s="347" t="s">
        <v>225</v>
      </c>
      <c r="C216" s="1158">
        <f>IF('statement of marks'!H19="","",'statement of marks'!H19)</f>
        <v>36526</v>
      </c>
      <c r="D216" s="1159"/>
      <c r="E216" s="1160"/>
      <c r="F216" s="1147"/>
      <c r="G216" s="1148"/>
      <c r="H216" s="369"/>
      <c r="I216" s="347" t="s">
        <v>225</v>
      </c>
      <c r="J216" s="1158">
        <f>IF('statement of marks'!H20="","",'statement of marks'!H20)</f>
        <v>37139</v>
      </c>
      <c r="K216" s="1159"/>
      <c r="L216" s="1160"/>
    </row>
    <row r="217" spans="1:12" ht="15" customHeight="1">
      <c r="A217" s="369"/>
      <c r="B217" s="347" t="s">
        <v>226</v>
      </c>
      <c r="C217" s="1167" t="str">
        <f>IF('statement of marks'!I19="","",'statement of marks'!I19)</f>
        <v xml:space="preserve">,d tuojh] nks gtkj </v>
      </c>
      <c r="D217" s="1168"/>
      <c r="E217" s="1169"/>
      <c r="F217" s="1147"/>
      <c r="G217" s="1148"/>
      <c r="H217" s="369"/>
      <c r="I217" s="347" t="s">
        <v>226</v>
      </c>
      <c r="J217" s="1167" t="str">
        <f>IF('statement of marks'!I20="","",'statement of marks'!I20)</f>
        <v>ikap flrEcj] nks gtkj ,d</v>
      </c>
      <c r="K217" s="1168"/>
      <c r="L217" s="1169"/>
    </row>
    <row r="218" spans="1:12" ht="15" customHeight="1">
      <c r="A218" s="369"/>
      <c r="B218" s="347" t="s">
        <v>223</v>
      </c>
      <c r="C218" s="364" t="s">
        <v>66</v>
      </c>
      <c r="D218" s="365" t="s">
        <v>294</v>
      </c>
      <c r="E218" s="370" t="s">
        <v>206</v>
      </c>
      <c r="F218" s="1147"/>
      <c r="G218" s="1148"/>
      <c r="H218" s="369"/>
      <c r="I218" s="347" t="s">
        <v>223</v>
      </c>
      <c r="J218" s="364" t="s">
        <v>66</v>
      </c>
      <c r="K218" s="365" t="s">
        <v>294</v>
      </c>
      <c r="L218" s="370" t="s">
        <v>206</v>
      </c>
    </row>
    <row r="219" spans="1:12" ht="15" customHeight="1">
      <c r="A219" s="369"/>
      <c r="B219" s="347" t="str">
        <f>'statement of marks'!$FT$4</f>
        <v>fgUnh</v>
      </c>
      <c r="C219" s="366">
        <f>IF('statement of marks'!FT19="","",'statement of marks'!FT19)</f>
        <v>200</v>
      </c>
      <c r="D219" s="366">
        <f>IF('statement of marks'!FU19="","",'statement of marks'!FU19)</f>
        <v>90</v>
      </c>
      <c r="E219" s="371" t="str">
        <f>IF('statement of marks'!FV19="","",'statement of marks'!FV19)</f>
        <v>D</v>
      </c>
      <c r="F219" s="1147"/>
      <c r="G219" s="1148"/>
      <c r="H219" s="369"/>
      <c r="I219" s="347" t="str">
        <f>'statement of marks'!$FT$4</f>
        <v>fgUnh</v>
      </c>
      <c r="J219" s="366">
        <f>IF('statement of marks'!FT20="","",'statement of marks'!FT20)</f>
        <v>200</v>
      </c>
      <c r="K219" s="366">
        <f>IF('statement of marks'!FU20="","",'statement of marks'!FU20)</f>
        <v>127</v>
      </c>
      <c r="L219" s="371" t="str">
        <f>IF('statement of marks'!FV20="","",'statement of marks'!FV20)</f>
        <v>C</v>
      </c>
    </row>
    <row r="220" spans="1:12" ht="15" customHeight="1">
      <c r="A220" s="369"/>
      <c r="B220" s="347" t="str">
        <f>'statement of marks'!$FW$4</f>
        <v>vaxszth</v>
      </c>
      <c r="C220" s="366">
        <f>IF('statement of marks'!FW19="","",'statement of marks'!FW19)</f>
        <v>200</v>
      </c>
      <c r="D220" s="366">
        <f>IF('statement of marks'!FX19="","",'statement of marks'!FX19)</f>
        <v>78</v>
      </c>
      <c r="E220" s="371" t="str">
        <f>IF('statement of marks'!FY19="","",'statement of marks'!FY19)</f>
        <v>D</v>
      </c>
      <c r="F220" s="1147"/>
      <c r="G220" s="1148"/>
      <c r="H220" s="369"/>
      <c r="I220" s="347" t="str">
        <f>'statement of marks'!$FW$4</f>
        <v>vaxszth</v>
      </c>
      <c r="J220" s="366">
        <f>IF('statement of marks'!FW20="","",'statement of marks'!FW20)</f>
        <v>200</v>
      </c>
      <c r="K220" s="366">
        <f>IF('statement of marks'!FX20="","",'statement of marks'!FX20)</f>
        <v>101</v>
      </c>
      <c r="L220" s="371" t="str">
        <f>IF('statement of marks'!FY20="","",'statement of marks'!FY20)</f>
        <v>C</v>
      </c>
    </row>
    <row r="221" spans="1:12" ht="15" customHeight="1">
      <c r="A221" s="369"/>
      <c r="B221" s="347" t="str">
        <f>IF('statement of marks'!BE19="s","laLÑr",IF('statement of marks'!BE19="u","mnwZ",IF('statement of marks'!BE19="g","xqtjkrh",IF('statement of marks'!BE19="p","iatkch",IF('statement of marks'!BE19="sd","flU/kh","r`rh; Hkk""kk")))))</f>
        <v>laLÑr</v>
      </c>
      <c r="C221" s="366">
        <f>IF('statement of marks'!FZ19="","",'statement of marks'!FZ19)</f>
        <v>200</v>
      </c>
      <c r="D221" s="366">
        <f>IF('statement of marks'!GA19="","",'statement of marks'!GA19)</f>
        <v>82</v>
      </c>
      <c r="E221" s="371" t="str">
        <f>IF('statement of marks'!GB19="","",'statement of marks'!GB19)</f>
        <v>D</v>
      </c>
      <c r="F221" s="1147"/>
      <c r="G221" s="1148"/>
      <c r="H221" s="369"/>
      <c r="I221" s="347" t="str">
        <f>IF('statement of marks'!BE20="s","laLÑr",IF('statement of marks'!BE20="u","mnwZ",IF('statement of marks'!BE20="g","xqtjkrh",IF('statement of marks'!BE20="p","iatkch",IF('statement of marks'!BE20="sd","flU/kh","r`rh; Hkk""kk")))))</f>
        <v>laLÑr</v>
      </c>
      <c r="J221" s="366">
        <f>IF('statement of marks'!FZ20="","",'statement of marks'!FZ20)</f>
        <v>200</v>
      </c>
      <c r="K221" s="366">
        <f>IF('statement of marks'!GA20="","",'statement of marks'!GA20)</f>
        <v>111</v>
      </c>
      <c r="L221" s="371" t="str">
        <f>IF('statement of marks'!GB20="","",'statement of marks'!GB20)</f>
        <v>C</v>
      </c>
    </row>
    <row r="222" spans="1:12" ht="15" customHeight="1">
      <c r="A222" s="369"/>
      <c r="B222" s="347" t="str">
        <f>'statement of marks'!$GH$4</f>
        <v>xf.kr</v>
      </c>
      <c r="C222" s="366">
        <f>IF('statement of marks'!GH19="","",'statement of marks'!GH19)</f>
        <v>200</v>
      </c>
      <c r="D222" s="366">
        <f>IF('statement of marks'!GI19="","",'statement of marks'!GI19)</f>
        <v>96</v>
      </c>
      <c r="E222" s="371" t="str">
        <f>IF('statement of marks'!GJ19="","",'statement of marks'!GJ19)</f>
        <v>D</v>
      </c>
      <c r="F222" s="1147"/>
      <c r="G222" s="1148"/>
      <c r="H222" s="369"/>
      <c r="I222" s="347" t="str">
        <f>'statement of marks'!$GH$4</f>
        <v>xf.kr</v>
      </c>
      <c r="J222" s="366">
        <f>IF('statement of marks'!GH20="","",'statement of marks'!GH20)</f>
        <v>200</v>
      </c>
      <c r="K222" s="366">
        <f>IF('statement of marks'!GI20="","",'statement of marks'!GI20)</f>
        <v>111</v>
      </c>
      <c r="L222" s="371" t="str">
        <f>IF('statement of marks'!GJ20="","",'statement of marks'!GJ20)</f>
        <v>C</v>
      </c>
    </row>
    <row r="223" spans="1:12" ht="15" customHeight="1">
      <c r="A223" s="369"/>
      <c r="B223" s="347" t="str">
        <f>'statement of marks'!$GK$4</f>
        <v>foKku</v>
      </c>
      <c r="C223" s="366">
        <f>IF('statement of marks'!GK19="","",'statement of marks'!GK19)</f>
        <v>200</v>
      </c>
      <c r="D223" s="366">
        <f>IF('statement of marks'!GL19="","",'statement of marks'!GL19)</f>
        <v>80</v>
      </c>
      <c r="E223" s="371" t="str">
        <f>IF('statement of marks'!GM19="","",'statement of marks'!GM19)</f>
        <v>D</v>
      </c>
      <c r="F223" s="1147"/>
      <c r="G223" s="1148"/>
      <c r="H223" s="369"/>
      <c r="I223" s="347" t="str">
        <f>'statement of marks'!$GK$4</f>
        <v>foKku</v>
      </c>
      <c r="J223" s="366">
        <f>IF('statement of marks'!GK20="","",'statement of marks'!GK20)</f>
        <v>200</v>
      </c>
      <c r="K223" s="366">
        <f>IF('statement of marks'!GL20="","",'statement of marks'!GL20)</f>
        <v>96</v>
      </c>
      <c r="L223" s="371" t="str">
        <f>IF('statement of marks'!GM20="","",'statement of marks'!GM20)</f>
        <v>D</v>
      </c>
    </row>
    <row r="224" spans="1:12" ht="15" customHeight="1">
      <c r="A224" s="369"/>
      <c r="B224" s="347" t="str">
        <f>'statement of marks'!$GN$4</f>
        <v>lkekftd foKku</v>
      </c>
      <c r="C224" s="366">
        <f>IF('statement of marks'!GN19="","",'statement of marks'!GN19)</f>
        <v>200</v>
      </c>
      <c r="D224" s="366">
        <f>IF('statement of marks'!GO19="","",'statement of marks'!GO19)</f>
        <v>75</v>
      </c>
      <c r="E224" s="371" t="str">
        <f>IF('statement of marks'!GP19="","",'statement of marks'!GP19)</f>
        <v>D</v>
      </c>
      <c r="F224" s="1147"/>
      <c r="G224" s="1148"/>
      <c r="H224" s="369"/>
      <c r="I224" s="347" t="str">
        <f>'statement of marks'!$GN$4</f>
        <v>lkekftd foKku</v>
      </c>
      <c r="J224" s="366">
        <f>IF('statement of marks'!GN20="","",'statement of marks'!GN20)</f>
        <v>200</v>
      </c>
      <c r="K224" s="366">
        <f>IF('statement of marks'!GO20="","",'statement of marks'!GO20)</f>
        <v>99</v>
      </c>
      <c r="L224" s="371" t="str">
        <f>IF('statement of marks'!GP20="","",'statement of marks'!GP20)</f>
        <v>D</v>
      </c>
    </row>
    <row r="225" spans="1:12" ht="15" customHeight="1">
      <c r="A225" s="369"/>
      <c r="B225" s="347" t="str">
        <f>'statement of marks'!$GQ$4</f>
        <v>dk;kZuqHko</v>
      </c>
      <c r="C225" s="366">
        <f>IF('statement of marks'!GQ19="","",'statement of marks'!GQ19)</f>
        <v>100</v>
      </c>
      <c r="D225" s="366">
        <f>IF('statement of marks'!GR19="","",'statement of marks'!GR19)</f>
        <v>78</v>
      </c>
      <c r="E225" s="371" t="str">
        <f>IF('statement of marks'!GS19="","",'statement of marks'!GS19)</f>
        <v>B</v>
      </c>
      <c r="F225" s="1147"/>
      <c r="G225" s="1148"/>
      <c r="H225" s="369"/>
      <c r="I225" s="347" t="str">
        <f>'statement of marks'!$GQ$4</f>
        <v>dk;kZuqHko</v>
      </c>
      <c r="J225" s="366">
        <f>IF('statement of marks'!GQ20="","",'statement of marks'!GQ20)</f>
        <v>100</v>
      </c>
      <c r="K225" s="366">
        <f>IF('statement of marks'!GR20="","",'statement of marks'!GR20)</f>
        <v>70</v>
      </c>
      <c r="L225" s="371" t="str">
        <f>IF('statement of marks'!GS20="","",'statement of marks'!GS20)</f>
        <v>C</v>
      </c>
    </row>
    <row r="226" spans="1:12" ht="15" customHeight="1">
      <c r="A226" s="369"/>
      <c r="B226" s="347" t="str">
        <f>'statement of marks'!$GT$4</f>
        <v>dyk f'k{kk</v>
      </c>
      <c r="C226" s="367">
        <f>IF('statement of marks'!GT19="","",'statement of marks'!GT19)</f>
        <v>100</v>
      </c>
      <c r="D226" s="367">
        <f>IF('statement of marks'!GU19="","",'statement of marks'!GU19)</f>
        <v>100</v>
      </c>
      <c r="E226" s="372" t="str">
        <f>IF('statement of marks'!GV19="","",'statement of marks'!GV19)</f>
        <v>A</v>
      </c>
      <c r="F226" s="1147"/>
      <c r="G226" s="1148"/>
      <c r="H226" s="369"/>
      <c r="I226" s="347" t="str">
        <f>'statement of marks'!$GT$4</f>
        <v>dyk f'k{kk</v>
      </c>
      <c r="J226" s="367">
        <f>IF('statement of marks'!GT20="","",'statement of marks'!GT20)</f>
        <v>100</v>
      </c>
      <c r="K226" s="367">
        <f>IF('statement of marks'!GU20="","",'statement of marks'!GU20)</f>
        <v>100</v>
      </c>
      <c r="L226" s="372" t="str">
        <f>IF('statement of marks'!GV20="","",'statement of marks'!GV20)</f>
        <v>A</v>
      </c>
    </row>
    <row r="227" spans="1:12" ht="15" customHeight="1">
      <c r="A227" s="369"/>
      <c r="B227" s="347" t="str">
        <f>'statement of marks'!$GW$4</f>
        <v>LokLF; ,oe~ 'kkjhfjd f'k{kk</v>
      </c>
      <c r="C227" s="368">
        <f>IF('statement of marks'!GW19="","",'statement of marks'!GW19)</f>
        <v>100</v>
      </c>
      <c r="D227" s="368">
        <f>IF('statement of marks'!GX19="","",'statement of marks'!GX19)</f>
        <v>78</v>
      </c>
      <c r="E227" s="373" t="str">
        <f>IF('statement of marks'!GY19="","",'statement of marks'!GY19)</f>
        <v>B</v>
      </c>
      <c r="F227" s="1147"/>
      <c r="G227" s="1148"/>
      <c r="H227" s="369"/>
      <c r="I227" s="347" t="str">
        <f>'statement of marks'!$GW$4</f>
        <v>LokLF; ,oe~ 'kkjhfjd f'k{kk</v>
      </c>
      <c r="J227" s="368">
        <f>IF('statement of marks'!GW20="","",'statement of marks'!GW20)</f>
        <v>100</v>
      </c>
      <c r="K227" s="368">
        <f>IF('statement of marks'!GX20="","",'statement of marks'!GX20)</f>
        <v>70</v>
      </c>
      <c r="L227" s="373" t="str">
        <f>IF('statement of marks'!GY20="","",'statement of marks'!GY20)</f>
        <v>C</v>
      </c>
    </row>
    <row r="228" spans="1:12" ht="15" customHeight="1">
      <c r="A228" s="369"/>
      <c r="B228" s="389" t="s">
        <v>304</v>
      </c>
      <c r="C228" s="390">
        <f>IF('statement of marks'!HE19="","",'statement of marks'!HE19)</f>
        <v>1200</v>
      </c>
      <c r="D228" s="390">
        <f>IF('statement of marks'!HF19="","",'statement of marks'!HF19)</f>
        <v>501</v>
      </c>
      <c r="E228" s="390" t="str">
        <f>IF('statement of marks'!HJ19="","",'statement of marks'!HJ19)</f>
        <v>D</v>
      </c>
      <c r="F228" s="1147"/>
      <c r="G228" s="1148"/>
      <c r="H228" s="369"/>
      <c r="I228" s="389" t="s">
        <v>304</v>
      </c>
      <c r="J228" s="390">
        <f>IF('statement of marks'!HE20="","",'statement of marks'!HE20)</f>
        <v>1200</v>
      </c>
      <c r="K228" s="390">
        <f>IF('statement of marks'!HF20="","",'statement of marks'!HF20)</f>
        <v>645</v>
      </c>
      <c r="L228" s="391" t="str">
        <f>IF('statement of marks'!HJ20="","",'statement of marks'!HJ20)</f>
        <v>C</v>
      </c>
    </row>
    <row r="229" spans="1:12" ht="15" customHeight="1">
      <c r="A229" s="369"/>
      <c r="B229" s="347" t="s">
        <v>473</v>
      </c>
      <c r="C229" s="1170" t="str">
        <f>IF('statement of marks'!HD19="","",'statement of marks'!HD19)</f>
        <v>mRrh.kZ</v>
      </c>
      <c r="D229" s="1171"/>
      <c r="E229" s="1172"/>
      <c r="F229" s="1147"/>
      <c r="G229" s="1148"/>
      <c r="H229" s="369"/>
      <c r="I229" s="347" t="s">
        <v>473</v>
      </c>
      <c r="J229" s="1170" t="str">
        <f>IF('statement of marks'!HD20="","",'statement of marks'!HD20)</f>
        <v>mRrh.kZ</v>
      </c>
      <c r="K229" s="1171"/>
      <c r="L229" s="1172"/>
    </row>
    <row r="230" spans="1:12" ht="15" customHeight="1">
      <c r="A230" s="369"/>
      <c r="B230" s="347" t="str">
        <f>'statement of marks'!$HL$5</f>
        <v>Nk= mifLFkfr</v>
      </c>
      <c r="C230" s="1161" t="str">
        <f>IF('statement of marks'!HL19="","",'statement of marks'!HL19)</f>
        <v/>
      </c>
      <c r="D230" s="1162"/>
      <c r="E230" s="1163"/>
      <c r="F230" s="1147"/>
      <c r="G230" s="1148"/>
      <c r="H230" s="369"/>
      <c r="I230" s="347" t="str">
        <f>'statement of marks'!$HL$5</f>
        <v>Nk= mifLFkfr</v>
      </c>
      <c r="J230" s="1161" t="str">
        <f>IF('statement of marks'!HL20="","",'statement of marks'!HL20)</f>
        <v/>
      </c>
      <c r="K230" s="1162"/>
      <c r="L230" s="1163"/>
    </row>
    <row r="231" spans="1:12" ht="15" customHeight="1">
      <c r="A231" s="369"/>
      <c r="B231" s="210" t="str">
        <f>'statement of marks'!$HK$5</f>
        <v>dqy ehfVax</v>
      </c>
      <c r="C231" s="1164" t="str">
        <f>IF('statement of marks'!HK19="","",'statement of marks'!HK19)</f>
        <v/>
      </c>
      <c r="D231" s="1165"/>
      <c r="E231" s="1166"/>
      <c r="F231" s="1147"/>
      <c r="G231" s="1148"/>
      <c r="H231" s="369"/>
      <c r="I231" s="210" t="str">
        <f>'statement of marks'!$HK$5</f>
        <v>dqy ehfVax</v>
      </c>
      <c r="J231" s="1164" t="str">
        <f>IF('statement of marks'!HK20="","",'statement of marks'!HK20)</f>
        <v/>
      </c>
      <c r="K231" s="1165"/>
      <c r="L231" s="1166"/>
    </row>
    <row r="232" spans="1:12" ht="15" customHeight="1">
      <c r="A232" s="369"/>
      <c r="B232" s="347" t="s">
        <v>227</v>
      </c>
      <c r="C232" s="1149" t="str">
        <f>IF('statement of marks'!HN19="","",'statement of marks'!HN19)</f>
        <v/>
      </c>
      <c r="D232" s="1150"/>
      <c r="E232" s="1151"/>
      <c r="F232" s="1147"/>
      <c r="G232" s="1148"/>
      <c r="H232" s="369"/>
      <c r="I232" s="347" t="s">
        <v>227</v>
      </c>
      <c r="J232" s="1149" t="str">
        <f>IF('statement of marks'!HN20="","",'statement of marks'!HN20)</f>
        <v/>
      </c>
      <c r="K232" s="1150"/>
      <c r="L232" s="1151"/>
    </row>
    <row r="233" spans="1:12" ht="15" customHeight="1">
      <c r="A233" s="369"/>
      <c r="B233" s="219" t="s">
        <v>79</v>
      </c>
      <c r="C233" s="1149"/>
      <c r="D233" s="1150"/>
      <c r="E233" s="1151"/>
      <c r="F233" s="1147"/>
      <c r="G233" s="1148"/>
      <c r="H233" s="369"/>
      <c r="I233" s="219" t="s">
        <v>79</v>
      </c>
      <c r="J233" s="1149"/>
      <c r="K233" s="1150"/>
      <c r="L233" s="1151"/>
    </row>
    <row r="234" spans="1:12" ht="15" customHeight="1">
      <c r="A234" s="369"/>
      <c r="B234" s="211" t="s">
        <v>114</v>
      </c>
      <c r="C234" s="1149"/>
      <c r="D234" s="1150"/>
      <c r="E234" s="1151"/>
      <c r="F234" s="1147"/>
      <c r="G234" s="1148"/>
      <c r="H234" s="369"/>
      <c r="I234" s="211" t="s">
        <v>114</v>
      </c>
      <c r="J234" s="1149"/>
      <c r="K234" s="1150"/>
      <c r="L234" s="1151"/>
    </row>
    <row r="235" spans="1:12" ht="15" customHeight="1">
      <c r="A235" s="369"/>
      <c r="B235" s="212" t="s">
        <v>19</v>
      </c>
      <c r="C235" s="1149"/>
      <c r="D235" s="1150"/>
      <c r="E235" s="1151"/>
      <c r="F235" s="1147"/>
      <c r="G235" s="1148"/>
      <c r="H235" s="369"/>
      <c r="I235" s="212" t="s">
        <v>19</v>
      </c>
      <c r="J235" s="1149"/>
      <c r="K235" s="1150"/>
      <c r="L235" s="1151"/>
    </row>
    <row r="236" spans="1:12" ht="15" customHeight="1">
      <c r="A236" s="369"/>
      <c r="B236" s="213" t="s">
        <v>7</v>
      </c>
      <c r="C236" s="1149"/>
      <c r="D236" s="1150"/>
      <c r="E236" s="1151"/>
      <c r="F236" s="1147"/>
      <c r="G236" s="1148"/>
      <c r="H236" s="369"/>
      <c r="I236" s="213" t="s">
        <v>7</v>
      </c>
      <c r="J236" s="1149"/>
      <c r="K236" s="1150"/>
      <c r="L236" s="1151"/>
    </row>
    <row r="237" spans="1:12" ht="15" customHeight="1">
      <c r="A237" s="374"/>
      <c r="B237" s="219" t="str">
        <f>'statement of marks'!$J$3</f>
        <v xml:space="preserve">fo|ky; dk Mk;l dksM+ </v>
      </c>
      <c r="C237" s="1152" t="str">
        <f>'statement of marks'!$K$3</f>
        <v xml:space="preserve">08291009401   </v>
      </c>
      <c r="D237" s="1153"/>
      <c r="E237" s="1154"/>
      <c r="F237" s="1147"/>
      <c r="G237" s="1148"/>
      <c r="H237" s="374"/>
      <c r="I237" s="219" t="str">
        <f>'statement of marks'!$J$3</f>
        <v xml:space="preserve">fo|ky; dk Mk;l dksM+ </v>
      </c>
      <c r="J237" s="1152" t="str">
        <f>'statement of marks'!$K$3</f>
        <v xml:space="preserve">08291009401   </v>
      </c>
      <c r="K237" s="1153"/>
      <c r="L237" s="1154"/>
    </row>
    <row r="238" spans="1:12" ht="15" customHeight="1" thickBot="1">
      <c r="A238" s="375"/>
      <c r="B238" s="376" t="s">
        <v>76</v>
      </c>
      <c r="C238" s="1155">
        <f>'statement of marks'!$HG$108</f>
        <v>42460</v>
      </c>
      <c r="D238" s="1156"/>
      <c r="E238" s="1157"/>
      <c r="F238" s="1147"/>
      <c r="G238" s="1148"/>
      <c r="H238" s="375"/>
      <c r="I238" s="376" t="s">
        <v>76</v>
      </c>
      <c r="J238" s="1155">
        <f>'statement of marks'!$HG$108</f>
        <v>42460</v>
      </c>
      <c r="K238" s="1156"/>
      <c r="L238" s="1157"/>
    </row>
    <row r="239" spans="1:12" ht="15" customHeight="1">
      <c r="A239" s="1137" t="s">
        <v>47</v>
      </c>
      <c r="B239" s="1138"/>
      <c r="C239" s="1139"/>
      <c r="D239" s="1139"/>
      <c r="E239" s="1140"/>
      <c r="F239" s="1147"/>
      <c r="G239" s="1148"/>
      <c r="H239" s="1137" t="s">
        <v>47</v>
      </c>
      <c r="I239" s="1138"/>
      <c r="J239" s="1139"/>
      <c r="K239" s="1139"/>
      <c r="L239" s="1140"/>
    </row>
    <row r="240" spans="1:12" ht="15" customHeight="1">
      <c r="A240" s="1141" t="str">
        <f>'statement of marks'!$A$1</f>
        <v>jk- ck- ek/;fed fo|ky; uohu] fuEckgsM+k</v>
      </c>
      <c r="B240" s="1129"/>
      <c r="C240" s="1142"/>
      <c r="D240" s="1142"/>
      <c r="E240" s="1143"/>
      <c r="F240" s="1147"/>
      <c r="G240" s="1148"/>
      <c r="H240" s="1141" t="str">
        <f>'statement of marks'!$A$1</f>
        <v>jk- ck- ek/;fed fo|ky; uohu] fuEckgsM+k</v>
      </c>
      <c r="I240" s="1129"/>
      <c r="J240" s="1142"/>
      <c r="K240" s="1142"/>
      <c r="L240" s="1143"/>
    </row>
    <row r="241" spans="1:12" ht="15" customHeight="1">
      <c r="A241" s="1141"/>
      <c r="B241" s="1129"/>
      <c r="C241" s="1142"/>
      <c r="D241" s="1142"/>
      <c r="E241" s="1143"/>
      <c r="F241" s="1147"/>
      <c r="G241" s="1148"/>
      <c r="H241" s="1141"/>
      <c r="I241" s="1129"/>
      <c r="J241" s="1142"/>
      <c r="K241" s="1142"/>
      <c r="L241" s="1143"/>
    </row>
    <row r="242" spans="1:12" ht="15" customHeight="1">
      <c r="A242" s="369"/>
      <c r="B242" s="207" t="s">
        <v>217</v>
      </c>
      <c r="C242" s="1134" t="str">
        <f>'statement of marks'!$H$3</f>
        <v>2015-16</v>
      </c>
      <c r="D242" s="1135"/>
      <c r="E242" s="1136"/>
      <c r="F242" s="1147"/>
      <c r="G242" s="1148"/>
      <c r="H242" s="369"/>
      <c r="I242" s="207" t="s">
        <v>217</v>
      </c>
      <c r="J242" s="1134" t="str">
        <f>'statement of marks'!$H$3</f>
        <v>2015-16</v>
      </c>
      <c r="K242" s="1135"/>
      <c r="L242" s="1136"/>
    </row>
    <row r="243" spans="1:12" ht="15" customHeight="1">
      <c r="A243" s="369"/>
      <c r="B243" s="347" t="s">
        <v>218</v>
      </c>
      <c r="C243" s="1144" t="str">
        <f>IF('statement of marks'!J21="","",'statement of marks'!J21)</f>
        <v>v 015</v>
      </c>
      <c r="D243" s="1145"/>
      <c r="E243" s="1146"/>
      <c r="F243" s="1147"/>
      <c r="G243" s="1148"/>
      <c r="H243" s="369"/>
      <c r="I243" s="347" t="s">
        <v>218</v>
      </c>
      <c r="J243" s="1144" t="str">
        <f>IF('statement of marks'!J22="","",'statement of marks'!J22)</f>
        <v/>
      </c>
      <c r="K243" s="1145"/>
      <c r="L243" s="1146"/>
    </row>
    <row r="244" spans="1:12" ht="15" customHeight="1">
      <c r="A244" s="369"/>
      <c r="B244" s="347" t="s">
        <v>219</v>
      </c>
      <c r="C244" s="1144" t="str">
        <f>IF('statement of marks'!K21="","",'statement of marks'!K21)</f>
        <v>c 015</v>
      </c>
      <c r="D244" s="1145"/>
      <c r="E244" s="1146"/>
      <c r="F244" s="1147"/>
      <c r="G244" s="1148"/>
      <c r="H244" s="369"/>
      <c r="I244" s="347" t="s">
        <v>219</v>
      </c>
      <c r="J244" s="1144" t="str">
        <f>IF('statement of marks'!K22="","",'statement of marks'!K22)</f>
        <v/>
      </c>
      <c r="K244" s="1145"/>
      <c r="L244" s="1146"/>
    </row>
    <row r="245" spans="1:12" ht="15" customHeight="1">
      <c r="A245" s="369"/>
      <c r="B245" s="347" t="s">
        <v>220</v>
      </c>
      <c r="C245" s="1144" t="str">
        <f>IF('statement of marks'!L21="","",'statement of marks'!L21)</f>
        <v>l 015</v>
      </c>
      <c r="D245" s="1145"/>
      <c r="E245" s="1146"/>
      <c r="F245" s="1147"/>
      <c r="G245" s="1148"/>
      <c r="H245" s="369"/>
      <c r="I245" s="347" t="s">
        <v>220</v>
      </c>
      <c r="J245" s="1144" t="str">
        <f>IF('statement of marks'!L22="","",'statement of marks'!L22)</f>
        <v/>
      </c>
      <c r="K245" s="1145"/>
      <c r="L245" s="1146"/>
    </row>
    <row r="246" spans="1:12" ht="15" customHeight="1">
      <c r="A246" s="369"/>
      <c r="B246" s="347" t="s">
        <v>224</v>
      </c>
      <c r="C246" s="1134" t="str">
        <f>IF('statement of marks'!B21="","",'statement of marks'!B21)</f>
        <v>GEN</v>
      </c>
      <c r="D246" s="1135"/>
      <c r="E246" s="1136"/>
      <c r="F246" s="1147"/>
      <c r="G246" s="1148"/>
      <c r="H246" s="369"/>
      <c r="I246" s="347" t="s">
        <v>224</v>
      </c>
      <c r="J246" s="1134" t="str">
        <f>IF('statement of marks'!B22="","",'statement of marks'!B22)</f>
        <v/>
      </c>
      <c r="K246" s="1135"/>
      <c r="L246" s="1136"/>
    </row>
    <row r="247" spans="1:12" ht="15" customHeight="1">
      <c r="A247" s="369"/>
      <c r="B247" s="347" t="s">
        <v>221</v>
      </c>
      <c r="C247" s="1134" t="str">
        <f>'statement of marks'!$G$3</f>
        <v>6 A</v>
      </c>
      <c r="D247" s="1135"/>
      <c r="E247" s="1136"/>
      <c r="F247" s="1147"/>
      <c r="G247" s="1148"/>
      <c r="H247" s="369"/>
      <c r="I247" s="347" t="s">
        <v>221</v>
      </c>
      <c r="J247" s="1134" t="str">
        <f>'statement of marks'!$G$3</f>
        <v>6 A</v>
      </c>
      <c r="K247" s="1135"/>
      <c r="L247" s="1136"/>
    </row>
    <row r="248" spans="1:12" ht="15" customHeight="1">
      <c r="A248" s="369"/>
      <c r="B248" s="209" t="s">
        <v>222</v>
      </c>
      <c r="C248" s="1134">
        <f>IF('statement of marks'!F21="","",'statement of marks'!F21)</f>
        <v>970</v>
      </c>
      <c r="D248" s="1135"/>
      <c r="E248" s="1136"/>
      <c r="F248" s="1147"/>
      <c r="G248" s="1148"/>
      <c r="H248" s="369"/>
      <c r="I248" s="209" t="s">
        <v>222</v>
      </c>
      <c r="J248" s="1134" t="str">
        <f>IF('statement of marks'!F22="","",'statement of marks'!F22)</f>
        <v/>
      </c>
      <c r="K248" s="1135"/>
      <c r="L248" s="1136"/>
    </row>
    <row r="249" spans="1:12" ht="15" customHeight="1">
      <c r="A249" s="369"/>
      <c r="B249" s="347" t="s">
        <v>9</v>
      </c>
      <c r="C249" s="1134">
        <f>IF('statement of marks'!D21="","",'statement of marks'!D21)</f>
        <v>815</v>
      </c>
      <c r="D249" s="1135"/>
      <c r="E249" s="1136"/>
      <c r="F249" s="1147"/>
      <c r="G249" s="1148"/>
      <c r="H249" s="369"/>
      <c r="I249" s="347" t="s">
        <v>9</v>
      </c>
      <c r="J249" s="1134" t="str">
        <f>IF('statement of marks'!D22="","",'statement of marks'!D22)</f>
        <v/>
      </c>
      <c r="K249" s="1135"/>
      <c r="L249" s="1136"/>
    </row>
    <row r="250" spans="1:12" ht="15" customHeight="1">
      <c r="A250" s="369"/>
      <c r="B250" s="347" t="s">
        <v>225</v>
      </c>
      <c r="C250" s="1158">
        <f>IF('statement of marks'!H21="","",'statement of marks'!H21)</f>
        <v>36387</v>
      </c>
      <c r="D250" s="1159"/>
      <c r="E250" s="1160"/>
      <c r="F250" s="1147"/>
      <c r="G250" s="1148"/>
      <c r="H250" s="369"/>
      <c r="I250" s="347" t="s">
        <v>225</v>
      </c>
      <c r="J250" s="1158" t="str">
        <f>IF('statement of marks'!H22="","",'statement of marks'!H22)</f>
        <v/>
      </c>
      <c r="K250" s="1159"/>
      <c r="L250" s="1160"/>
    </row>
    <row r="251" spans="1:12" ht="15" customHeight="1">
      <c r="A251" s="369"/>
      <c r="B251" s="347" t="s">
        <v>226</v>
      </c>
      <c r="C251" s="1167" t="str">
        <f>IF('statement of marks'!I21="","",'statement of marks'!I21)</f>
        <v>iUnzg vxLr] mUuhl lkS fuUukuoS</v>
      </c>
      <c r="D251" s="1168"/>
      <c r="E251" s="1169"/>
      <c r="F251" s="1147"/>
      <c r="G251" s="1148"/>
      <c r="H251" s="369"/>
      <c r="I251" s="347" t="s">
        <v>226</v>
      </c>
      <c r="J251" s="1167" t="str">
        <f>IF('statement of marks'!I22="","",'statement of marks'!I22)</f>
        <v/>
      </c>
      <c r="K251" s="1168"/>
      <c r="L251" s="1169"/>
    </row>
    <row r="252" spans="1:12" ht="15" customHeight="1">
      <c r="A252" s="369"/>
      <c r="B252" s="347" t="s">
        <v>223</v>
      </c>
      <c r="C252" s="364" t="s">
        <v>66</v>
      </c>
      <c r="D252" s="365" t="s">
        <v>294</v>
      </c>
      <c r="E252" s="370" t="s">
        <v>206</v>
      </c>
      <c r="F252" s="1147"/>
      <c r="G252" s="1148"/>
      <c r="H252" s="369"/>
      <c r="I252" s="347" t="s">
        <v>223</v>
      </c>
      <c r="J252" s="364" t="s">
        <v>66</v>
      </c>
      <c r="K252" s="365" t="s">
        <v>294</v>
      </c>
      <c r="L252" s="370" t="s">
        <v>206</v>
      </c>
    </row>
    <row r="253" spans="1:12" ht="15" customHeight="1">
      <c r="A253" s="369"/>
      <c r="B253" s="347" t="str">
        <f>'statement of marks'!$FT$4</f>
        <v>fgUnh</v>
      </c>
      <c r="C253" s="366">
        <f>IF('statement of marks'!FT21="","",'statement of marks'!FT21)</f>
        <v>200</v>
      </c>
      <c r="D253" s="366">
        <f>IF('statement of marks'!FU21="","",'statement of marks'!FU21)</f>
        <v>174</v>
      </c>
      <c r="E253" s="371" t="str">
        <f>IF('statement of marks'!FV21="","",'statement of marks'!FV21)</f>
        <v>A</v>
      </c>
      <c r="F253" s="1147"/>
      <c r="G253" s="1148"/>
      <c r="H253" s="369"/>
      <c r="I253" s="347" t="str">
        <f>'statement of marks'!$FT$4</f>
        <v>fgUnh</v>
      </c>
      <c r="J253" s="366" t="str">
        <f>IF('statement of marks'!FT22="","",'statement of marks'!FT22)</f>
        <v/>
      </c>
      <c r="K253" s="366" t="str">
        <f>IF('statement of marks'!FU22="","",'statement of marks'!FU22)</f>
        <v/>
      </c>
      <c r="L253" s="371" t="str">
        <f>IF('statement of marks'!FV22="","",'statement of marks'!FV22)</f>
        <v/>
      </c>
    </row>
    <row r="254" spans="1:12" ht="15" customHeight="1">
      <c r="A254" s="369"/>
      <c r="B254" s="347" t="str">
        <f>'statement of marks'!$FW$4</f>
        <v>vaxszth</v>
      </c>
      <c r="C254" s="366">
        <f>IF('statement of marks'!FW21="","",'statement of marks'!FW21)</f>
        <v>200</v>
      </c>
      <c r="D254" s="366">
        <f>IF('statement of marks'!FX21="","",'statement of marks'!FX21)</f>
        <v>186</v>
      </c>
      <c r="E254" s="371" t="str">
        <f>IF('statement of marks'!FY21="","",'statement of marks'!FY21)</f>
        <v>A</v>
      </c>
      <c r="F254" s="1147"/>
      <c r="G254" s="1148"/>
      <c r="H254" s="369"/>
      <c r="I254" s="347" t="str">
        <f>'statement of marks'!$FW$4</f>
        <v>vaxszth</v>
      </c>
      <c r="J254" s="366" t="str">
        <f>IF('statement of marks'!FW22="","",'statement of marks'!FW22)</f>
        <v/>
      </c>
      <c r="K254" s="366" t="str">
        <f>IF('statement of marks'!FX22="","",'statement of marks'!FX22)</f>
        <v/>
      </c>
      <c r="L254" s="371" t="str">
        <f>IF('statement of marks'!FY22="","",'statement of marks'!FY22)</f>
        <v/>
      </c>
    </row>
    <row r="255" spans="1:12" ht="15" customHeight="1">
      <c r="A255" s="369"/>
      <c r="B255" s="347" t="str">
        <f>IF('statement of marks'!BE21="s","laLÑr",IF('statement of marks'!BE21="u","mnwZ",IF('statement of marks'!BE21="g","xqtjkrh",IF('statement of marks'!BE21="p","iatkch",IF('statement of marks'!BE21="sd","flU/kh","r`rh; Hkk""kk")))))</f>
        <v>laLÑr</v>
      </c>
      <c r="C255" s="366">
        <f>IF('statement of marks'!FZ21="","",'statement of marks'!FZ21)</f>
        <v>200</v>
      </c>
      <c r="D255" s="366">
        <f>IF('statement of marks'!GA21="","",'statement of marks'!GA21)</f>
        <v>173</v>
      </c>
      <c r="E255" s="371" t="str">
        <f>IF('statement of marks'!GB21="","",'statement of marks'!GB21)</f>
        <v>A</v>
      </c>
      <c r="F255" s="1147"/>
      <c r="G255" s="1148"/>
      <c r="H255" s="369"/>
      <c r="I255" s="347" t="str">
        <f>IF('statement of marks'!BE22="s","laLÑr",IF('statement of marks'!BE22="u","mnwZ",IF('statement of marks'!BE22="g","xqtjkrh",IF('statement of marks'!BE22="p","iatkch",IF('statement of marks'!BE22="sd","flU/kh","r`rh; Hkk""kk")))))</f>
        <v>r`rh; Hkk"kk</v>
      </c>
      <c r="J255" s="366" t="str">
        <f>IF('statement of marks'!FZ22="","",'statement of marks'!FZ22)</f>
        <v/>
      </c>
      <c r="K255" s="366" t="str">
        <f>IF('statement of marks'!GA22="","",'statement of marks'!GA22)</f>
        <v/>
      </c>
      <c r="L255" s="371" t="str">
        <f>IF('statement of marks'!GB22="","",'statement of marks'!GB22)</f>
        <v/>
      </c>
    </row>
    <row r="256" spans="1:12" ht="15" customHeight="1">
      <c r="A256" s="369"/>
      <c r="B256" s="347" t="str">
        <f>'statement of marks'!$GH$4</f>
        <v>xf.kr</v>
      </c>
      <c r="C256" s="366">
        <f>IF('statement of marks'!GH21="","",'statement of marks'!GH21)</f>
        <v>200</v>
      </c>
      <c r="D256" s="366">
        <f>IF('statement of marks'!GI21="","",'statement of marks'!GI21)</f>
        <v>184</v>
      </c>
      <c r="E256" s="371" t="str">
        <f>IF('statement of marks'!GJ21="","",'statement of marks'!GJ21)</f>
        <v>A</v>
      </c>
      <c r="F256" s="1147"/>
      <c r="G256" s="1148"/>
      <c r="H256" s="369"/>
      <c r="I256" s="347" t="str">
        <f>'statement of marks'!$GH$4</f>
        <v>xf.kr</v>
      </c>
      <c r="J256" s="366" t="str">
        <f>IF('statement of marks'!GH22="","",'statement of marks'!GH22)</f>
        <v/>
      </c>
      <c r="K256" s="366" t="str">
        <f>IF('statement of marks'!GI22="","",'statement of marks'!GI22)</f>
        <v/>
      </c>
      <c r="L256" s="371" t="str">
        <f>IF('statement of marks'!GJ22="","",'statement of marks'!GJ22)</f>
        <v/>
      </c>
    </row>
    <row r="257" spans="1:12" ht="15" customHeight="1">
      <c r="A257" s="369"/>
      <c r="B257" s="347" t="str">
        <f>'statement of marks'!$GK$4</f>
        <v>foKku</v>
      </c>
      <c r="C257" s="366">
        <f>IF('statement of marks'!GK21="","",'statement of marks'!GK21)</f>
        <v>200</v>
      </c>
      <c r="D257" s="366">
        <f>IF('statement of marks'!GL21="","",'statement of marks'!GL21)</f>
        <v>130</v>
      </c>
      <c r="E257" s="371" t="str">
        <f>IF('statement of marks'!GM21="","",'statement of marks'!GM21)</f>
        <v>C</v>
      </c>
      <c r="F257" s="1147"/>
      <c r="G257" s="1148"/>
      <c r="H257" s="369"/>
      <c r="I257" s="347" t="str">
        <f>'statement of marks'!$GK$4</f>
        <v>foKku</v>
      </c>
      <c r="J257" s="366" t="str">
        <f>IF('statement of marks'!GK22="","",'statement of marks'!GK22)</f>
        <v/>
      </c>
      <c r="K257" s="366" t="str">
        <f>IF('statement of marks'!GL22="","",'statement of marks'!GL22)</f>
        <v/>
      </c>
      <c r="L257" s="371" t="str">
        <f>IF('statement of marks'!GM22="","",'statement of marks'!GM22)</f>
        <v/>
      </c>
    </row>
    <row r="258" spans="1:12" ht="15" customHeight="1">
      <c r="A258" s="369"/>
      <c r="B258" s="347" t="str">
        <f>'statement of marks'!$GN$4</f>
        <v>lkekftd foKku</v>
      </c>
      <c r="C258" s="366">
        <f>IF('statement of marks'!GN21="","",'statement of marks'!GN21)</f>
        <v>200</v>
      </c>
      <c r="D258" s="366">
        <f>IF('statement of marks'!GO21="","",'statement of marks'!GO21)</f>
        <v>175</v>
      </c>
      <c r="E258" s="371" t="str">
        <f>IF('statement of marks'!GP21="","",'statement of marks'!GP21)</f>
        <v>A</v>
      </c>
      <c r="F258" s="1147"/>
      <c r="G258" s="1148"/>
      <c r="H258" s="369"/>
      <c r="I258" s="347" t="str">
        <f>'statement of marks'!$GN$4</f>
        <v>lkekftd foKku</v>
      </c>
      <c r="J258" s="366" t="str">
        <f>IF('statement of marks'!GN22="","",'statement of marks'!GN22)</f>
        <v/>
      </c>
      <c r="K258" s="366" t="str">
        <f>IF('statement of marks'!GO22="","",'statement of marks'!GO22)</f>
        <v/>
      </c>
      <c r="L258" s="371" t="str">
        <f>IF('statement of marks'!GP22="","",'statement of marks'!GP22)</f>
        <v/>
      </c>
    </row>
    <row r="259" spans="1:12" ht="15" customHeight="1">
      <c r="A259" s="369"/>
      <c r="B259" s="347" t="str">
        <f>'statement of marks'!$GQ$4</f>
        <v>dk;kZuqHko</v>
      </c>
      <c r="C259" s="366">
        <f>IF('statement of marks'!GQ21="","",'statement of marks'!GQ21)</f>
        <v>100</v>
      </c>
      <c r="D259" s="366">
        <f>IF('statement of marks'!GR21="","",'statement of marks'!GR21)</f>
        <v>75</v>
      </c>
      <c r="E259" s="371" t="str">
        <f>IF('statement of marks'!GS21="","",'statement of marks'!GS21)</f>
        <v>B</v>
      </c>
      <c r="F259" s="1147"/>
      <c r="G259" s="1148"/>
      <c r="H259" s="369"/>
      <c r="I259" s="347" t="str">
        <f>'statement of marks'!$GQ$4</f>
        <v>dk;kZuqHko</v>
      </c>
      <c r="J259" s="366" t="str">
        <f>IF('statement of marks'!GQ22="","",'statement of marks'!GQ22)</f>
        <v/>
      </c>
      <c r="K259" s="366" t="str">
        <f>IF('statement of marks'!GR22="","",'statement of marks'!GR22)</f>
        <v/>
      </c>
      <c r="L259" s="371" t="str">
        <f>IF('statement of marks'!GS22="","",'statement of marks'!GS22)</f>
        <v/>
      </c>
    </row>
    <row r="260" spans="1:12" ht="15" customHeight="1">
      <c r="A260" s="369"/>
      <c r="B260" s="347" t="str">
        <f>'statement of marks'!$GT$4</f>
        <v>dyk f'k{kk</v>
      </c>
      <c r="C260" s="367">
        <f>IF('statement of marks'!GT21="","",'statement of marks'!GT21)</f>
        <v>100</v>
      </c>
      <c r="D260" s="367">
        <f>IF('statement of marks'!GU21="","",'statement of marks'!GU21)</f>
        <v>100</v>
      </c>
      <c r="E260" s="372" t="str">
        <f>IF('statement of marks'!GV21="","",'statement of marks'!GV21)</f>
        <v>A</v>
      </c>
      <c r="F260" s="1147"/>
      <c r="G260" s="1148"/>
      <c r="H260" s="369"/>
      <c r="I260" s="347" t="str">
        <f>'statement of marks'!$GT$4</f>
        <v>dyk f'k{kk</v>
      </c>
      <c r="J260" s="367" t="str">
        <f>IF('statement of marks'!GT22="","",'statement of marks'!GT22)</f>
        <v/>
      </c>
      <c r="K260" s="367" t="str">
        <f>IF('statement of marks'!GU22="","",'statement of marks'!GU22)</f>
        <v/>
      </c>
      <c r="L260" s="372" t="str">
        <f>IF('statement of marks'!GV22="","",'statement of marks'!GV22)</f>
        <v/>
      </c>
    </row>
    <row r="261" spans="1:12" ht="15" customHeight="1">
      <c r="A261" s="369"/>
      <c r="B261" s="347" t="str">
        <f>'statement of marks'!$GW$4</f>
        <v>LokLF; ,oe~ 'kkjhfjd f'k{kk</v>
      </c>
      <c r="C261" s="368">
        <f>IF('statement of marks'!GW21="","",'statement of marks'!GW21)</f>
        <v>100</v>
      </c>
      <c r="D261" s="368">
        <f>IF('statement of marks'!GX21="","",'statement of marks'!GX21)</f>
        <v>75</v>
      </c>
      <c r="E261" s="373" t="str">
        <f>IF('statement of marks'!GY21="","",'statement of marks'!GY21)</f>
        <v>B</v>
      </c>
      <c r="F261" s="1147"/>
      <c r="G261" s="1148"/>
      <c r="H261" s="369"/>
      <c r="I261" s="347" t="str">
        <f>'statement of marks'!$GW$4</f>
        <v>LokLF; ,oe~ 'kkjhfjd f'k{kk</v>
      </c>
      <c r="J261" s="368" t="str">
        <f>IF('statement of marks'!GW22="","",'statement of marks'!GW22)</f>
        <v/>
      </c>
      <c r="K261" s="368" t="str">
        <f>IF('statement of marks'!GX22="","",'statement of marks'!GX22)</f>
        <v/>
      </c>
      <c r="L261" s="373" t="str">
        <f>IF('statement of marks'!GY22="","",'statement of marks'!GY22)</f>
        <v/>
      </c>
    </row>
    <row r="262" spans="1:12" ht="15" customHeight="1">
      <c r="A262" s="369"/>
      <c r="B262" s="389" t="s">
        <v>304</v>
      </c>
      <c r="C262" s="390">
        <f>IF('statement of marks'!HE21="","",'statement of marks'!HE21)</f>
        <v>1200</v>
      </c>
      <c r="D262" s="390">
        <f>IF('statement of marks'!HF21="","",'statement of marks'!HF21)</f>
        <v>1022</v>
      </c>
      <c r="E262" s="390" t="str">
        <f>IF('statement of marks'!HJ21="","",'statement of marks'!HJ21)</f>
        <v>A</v>
      </c>
      <c r="F262" s="1147"/>
      <c r="G262" s="1148"/>
      <c r="H262" s="369"/>
      <c r="I262" s="389" t="s">
        <v>304</v>
      </c>
      <c r="J262" s="390" t="str">
        <f>IF('statement of marks'!HE22="","",'statement of marks'!HE22)</f>
        <v/>
      </c>
      <c r="K262" s="390" t="str">
        <f>IF('statement of marks'!HF22="","",'statement of marks'!HF22)</f>
        <v/>
      </c>
      <c r="L262" s="391" t="str">
        <f>IF('statement of marks'!HJ22="","",'statement of marks'!HJ22)</f>
        <v/>
      </c>
    </row>
    <row r="263" spans="1:12" ht="15" customHeight="1">
      <c r="A263" s="369"/>
      <c r="B263" s="347" t="s">
        <v>473</v>
      </c>
      <c r="C263" s="1170" t="str">
        <f>IF('statement of marks'!HD21="","",'statement of marks'!HD21)</f>
        <v>mRrh.kZ</v>
      </c>
      <c r="D263" s="1171"/>
      <c r="E263" s="1172"/>
      <c r="F263" s="1147"/>
      <c r="G263" s="1148"/>
      <c r="H263" s="369"/>
      <c r="I263" s="347" t="s">
        <v>473</v>
      </c>
      <c r="J263" s="1170" t="str">
        <f>IF('statement of marks'!HD22="","",'statement of marks'!HD22)</f>
        <v/>
      </c>
      <c r="K263" s="1171"/>
      <c r="L263" s="1172"/>
    </row>
    <row r="264" spans="1:12" ht="15" customHeight="1">
      <c r="A264" s="369"/>
      <c r="B264" s="347" t="str">
        <f>'statement of marks'!$HL$5</f>
        <v>Nk= mifLFkfr</v>
      </c>
      <c r="C264" s="1161" t="str">
        <f>IF('statement of marks'!HL21="","",'statement of marks'!HL21)</f>
        <v/>
      </c>
      <c r="D264" s="1162"/>
      <c r="E264" s="1163"/>
      <c r="F264" s="1147"/>
      <c r="G264" s="1148"/>
      <c r="H264" s="369"/>
      <c r="I264" s="347" t="str">
        <f>'statement of marks'!$HL$5</f>
        <v>Nk= mifLFkfr</v>
      </c>
      <c r="J264" s="1161" t="str">
        <f>IF('statement of marks'!HL22="","",'statement of marks'!HL22)</f>
        <v/>
      </c>
      <c r="K264" s="1162"/>
      <c r="L264" s="1163"/>
    </row>
    <row r="265" spans="1:12" ht="15" customHeight="1">
      <c r="A265" s="369"/>
      <c r="B265" s="210" t="str">
        <f>'statement of marks'!$HK$5</f>
        <v>dqy ehfVax</v>
      </c>
      <c r="C265" s="1164" t="str">
        <f>IF('statement of marks'!HK21="","",'statement of marks'!HK21)</f>
        <v/>
      </c>
      <c r="D265" s="1165"/>
      <c r="E265" s="1166"/>
      <c r="F265" s="1147"/>
      <c r="G265" s="1148"/>
      <c r="H265" s="369"/>
      <c r="I265" s="210" t="str">
        <f>'statement of marks'!$HK$5</f>
        <v>dqy ehfVax</v>
      </c>
      <c r="J265" s="1164" t="str">
        <f>IF('statement of marks'!HK22="","",'statement of marks'!HK22)</f>
        <v/>
      </c>
      <c r="K265" s="1165"/>
      <c r="L265" s="1166"/>
    </row>
    <row r="266" spans="1:12" ht="15" customHeight="1">
      <c r="A266" s="369"/>
      <c r="B266" s="347" t="s">
        <v>227</v>
      </c>
      <c r="C266" s="1149" t="str">
        <f>IF('statement of marks'!HN21="","",'statement of marks'!HN21)</f>
        <v/>
      </c>
      <c r="D266" s="1150"/>
      <c r="E266" s="1151"/>
      <c r="F266" s="1147"/>
      <c r="G266" s="1148"/>
      <c r="H266" s="369"/>
      <c r="I266" s="347" t="s">
        <v>227</v>
      </c>
      <c r="J266" s="1149" t="str">
        <f>IF('statement of marks'!HN22="","",'statement of marks'!HN22)</f>
        <v/>
      </c>
      <c r="K266" s="1150"/>
      <c r="L266" s="1151"/>
    </row>
    <row r="267" spans="1:12" ht="15" customHeight="1">
      <c r="A267" s="369"/>
      <c r="B267" s="219" t="s">
        <v>79</v>
      </c>
      <c r="C267" s="1149"/>
      <c r="D267" s="1150"/>
      <c r="E267" s="1151"/>
      <c r="F267" s="1147"/>
      <c r="G267" s="1148"/>
      <c r="H267" s="369"/>
      <c r="I267" s="219" t="s">
        <v>79</v>
      </c>
      <c r="J267" s="1149"/>
      <c r="K267" s="1150"/>
      <c r="L267" s="1151"/>
    </row>
    <row r="268" spans="1:12" ht="15" customHeight="1">
      <c r="A268" s="369"/>
      <c r="B268" s="211" t="s">
        <v>114</v>
      </c>
      <c r="C268" s="1149"/>
      <c r="D268" s="1150"/>
      <c r="E268" s="1151"/>
      <c r="F268" s="1147"/>
      <c r="G268" s="1148"/>
      <c r="H268" s="369"/>
      <c r="I268" s="211" t="s">
        <v>114</v>
      </c>
      <c r="J268" s="1149"/>
      <c r="K268" s="1150"/>
      <c r="L268" s="1151"/>
    </row>
    <row r="269" spans="1:12" ht="15" customHeight="1">
      <c r="A269" s="369"/>
      <c r="B269" s="212" t="s">
        <v>19</v>
      </c>
      <c r="C269" s="1149"/>
      <c r="D269" s="1150"/>
      <c r="E269" s="1151"/>
      <c r="F269" s="1147"/>
      <c r="G269" s="1148"/>
      <c r="H269" s="369"/>
      <c r="I269" s="212" t="s">
        <v>19</v>
      </c>
      <c r="J269" s="1149"/>
      <c r="K269" s="1150"/>
      <c r="L269" s="1151"/>
    </row>
    <row r="270" spans="1:12" ht="15" customHeight="1">
      <c r="A270" s="369"/>
      <c r="B270" s="213" t="s">
        <v>7</v>
      </c>
      <c r="C270" s="1149"/>
      <c r="D270" s="1150"/>
      <c r="E270" s="1151"/>
      <c r="F270" s="1147"/>
      <c r="G270" s="1148"/>
      <c r="H270" s="369"/>
      <c r="I270" s="213" t="s">
        <v>7</v>
      </c>
      <c r="J270" s="1149"/>
      <c r="K270" s="1150"/>
      <c r="L270" s="1151"/>
    </row>
    <row r="271" spans="1:12" ht="15" customHeight="1">
      <c r="A271" s="374"/>
      <c r="B271" s="219" t="str">
        <f>'statement of marks'!$J$3</f>
        <v xml:space="preserve">fo|ky; dk Mk;l dksM+ </v>
      </c>
      <c r="C271" s="1152" t="str">
        <f>'statement of marks'!$K$3</f>
        <v xml:space="preserve">08291009401   </v>
      </c>
      <c r="D271" s="1153"/>
      <c r="E271" s="1154"/>
      <c r="F271" s="1147"/>
      <c r="G271" s="1148"/>
      <c r="H271" s="374"/>
      <c r="I271" s="219" t="str">
        <f>'statement of marks'!$J$3</f>
        <v xml:space="preserve">fo|ky; dk Mk;l dksM+ </v>
      </c>
      <c r="J271" s="1152" t="str">
        <f>'statement of marks'!$K$3</f>
        <v xml:space="preserve">08291009401   </v>
      </c>
      <c r="K271" s="1153"/>
      <c r="L271" s="1154"/>
    </row>
    <row r="272" spans="1:12" ht="15" customHeight="1" thickBot="1">
      <c r="A272" s="375"/>
      <c r="B272" s="376" t="s">
        <v>76</v>
      </c>
      <c r="C272" s="1155">
        <f>'statement of marks'!$HG$108</f>
        <v>42460</v>
      </c>
      <c r="D272" s="1156"/>
      <c r="E272" s="1157"/>
      <c r="F272" s="1147"/>
      <c r="G272" s="1148"/>
      <c r="H272" s="375"/>
      <c r="I272" s="376" t="s">
        <v>76</v>
      </c>
      <c r="J272" s="1155">
        <f>'statement of marks'!$HG$108</f>
        <v>42460</v>
      </c>
      <c r="K272" s="1156"/>
      <c r="L272" s="1157"/>
    </row>
    <row r="273" spans="1:12" ht="15" customHeight="1">
      <c r="A273" s="1137" t="s">
        <v>47</v>
      </c>
      <c r="B273" s="1138"/>
      <c r="C273" s="1139"/>
      <c r="D273" s="1139"/>
      <c r="E273" s="1140"/>
      <c r="F273" s="1147"/>
      <c r="G273" s="1148"/>
      <c r="H273" s="1137" t="s">
        <v>47</v>
      </c>
      <c r="I273" s="1138"/>
      <c r="J273" s="1139"/>
      <c r="K273" s="1139"/>
      <c r="L273" s="1140"/>
    </row>
    <row r="274" spans="1:12" ht="15" customHeight="1">
      <c r="A274" s="1141" t="str">
        <f>'statement of marks'!$A$1</f>
        <v>jk- ck- ek/;fed fo|ky; uohu] fuEckgsM+k</v>
      </c>
      <c r="B274" s="1129"/>
      <c r="C274" s="1142"/>
      <c r="D274" s="1142"/>
      <c r="E274" s="1143"/>
      <c r="F274" s="1147"/>
      <c r="G274" s="1148"/>
      <c r="H274" s="1141" t="str">
        <f>'statement of marks'!$A$1</f>
        <v>jk- ck- ek/;fed fo|ky; uohu] fuEckgsM+k</v>
      </c>
      <c r="I274" s="1129"/>
      <c r="J274" s="1142"/>
      <c r="K274" s="1142"/>
      <c r="L274" s="1143"/>
    </row>
    <row r="275" spans="1:12" ht="15" customHeight="1">
      <c r="A275" s="1141"/>
      <c r="B275" s="1129"/>
      <c r="C275" s="1142"/>
      <c r="D275" s="1142"/>
      <c r="E275" s="1143"/>
      <c r="F275" s="1147"/>
      <c r="G275" s="1148"/>
      <c r="H275" s="1141"/>
      <c r="I275" s="1129"/>
      <c r="J275" s="1142"/>
      <c r="K275" s="1142"/>
      <c r="L275" s="1143"/>
    </row>
    <row r="276" spans="1:12" ht="15" customHeight="1">
      <c r="A276" s="369"/>
      <c r="B276" s="207" t="s">
        <v>217</v>
      </c>
      <c r="C276" s="1134" t="str">
        <f>'statement of marks'!$H$3</f>
        <v>2015-16</v>
      </c>
      <c r="D276" s="1135"/>
      <c r="E276" s="1136"/>
      <c r="F276" s="1147"/>
      <c r="G276" s="1148"/>
      <c r="H276" s="369"/>
      <c r="I276" s="207" t="s">
        <v>217</v>
      </c>
      <c r="J276" s="1134" t="str">
        <f>'statement of marks'!$H$3</f>
        <v>2015-16</v>
      </c>
      <c r="K276" s="1135"/>
      <c r="L276" s="1136"/>
    </row>
    <row r="277" spans="1:12" ht="15" customHeight="1">
      <c r="A277" s="369"/>
      <c r="B277" s="347" t="s">
        <v>218</v>
      </c>
      <c r="C277" s="1144" t="str">
        <f>IF('statement of marks'!J23="","",'statement of marks'!J23)</f>
        <v/>
      </c>
      <c r="D277" s="1145"/>
      <c r="E277" s="1146"/>
      <c r="F277" s="1147"/>
      <c r="G277" s="1148"/>
      <c r="H277" s="369"/>
      <c r="I277" s="347" t="s">
        <v>218</v>
      </c>
      <c r="J277" s="1144" t="str">
        <f>IF('statement of marks'!J24="","",'statement of marks'!J24)</f>
        <v/>
      </c>
      <c r="K277" s="1145"/>
      <c r="L277" s="1146"/>
    </row>
    <row r="278" spans="1:12" ht="15" customHeight="1">
      <c r="A278" s="369"/>
      <c r="B278" s="347" t="s">
        <v>219</v>
      </c>
      <c r="C278" s="1144" t="str">
        <f>IF('statement of marks'!K23="","",'statement of marks'!K23)</f>
        <v/>
      </c>
      <c r="D278" s="1145"/>
      <c r="E278" s="1146"/>
      <c r="F278" s="1147"/>
      <c r="G278" s="1148"/>
      <c r="H278" s="369"/>
      <c r="I278" s="347" t="s">
        <v>219</v>
      </c>
      <c r="J278" s="1144" t="str">
        <f>IF('statement of marks'!K24="","",'statement of marks'!K24)</f>
        <v/>
      </c>
      <c r="K278" s="1145"/>
      <c r="L278" s="1146"/>
    </row>
    <row r="279" spans="1:12" ht="15" customHeight="1">
      <c r="A279" s="369"/>
      <c r="B279" s="347" t="s">
        <v>220</v>
      </c>
      <c r="C279" s="1144" t="str">
        <f>IF('statement of marks'!L23="","",'statement of marks'!L23)</f>
        <v/>
      </c>
      <c r="D279" s="1145"/>
      <c r="E279" s="1146"/>
      <c r="F279" s="1147"/>
      <c r="G279" s="1148"/>
      <c r="H279" s="369"/>
      <c r="I279" s="347" t="s">
        <v>220</v>
      </c>
      <c r="J279" s="1144" t="str">
        <f>IF('statement of marks'!L24="","",'statement of marks'!L24)</f>
        <v/>
      </c>
      <c r="K279" s="1145"/>
      <c r="L279" s="1146"/>
    </row>
    <row r="280" spans="1:12" ht="15" customHeight="1">
      <c r="A280" s="369"/>
      <c r="B280" s="347" t="s">
        <v>224</v>
      </c>
      <c r="C280" s="1134" t="str">
        <f>IF('statement of marks'!B23="","",'statement of marks'!B23)</f>
        <v/>
      </c>
      <c r="D280" s="1135"/>
      <c r="E280" s="1136"/>
      <c r="F280" s="1147"/>
      <c r="G280" s="1148"/>
      <c r="H280" s="369"/>
      <c r="I280" s="347" t="s">
        <v>224</v>
      </c>
      <c r="J280" s="1134" t="str">
        <f>IF('statement of marks'!B24="","",'statement of marks'!B24)</f>
        <v/>
      </c>
      <c r="K280" s="1135"/>
      <c r="L280" s="1136"/>
    </row>
    <row r="281" spans="1:12" ht="15" customHeight="1">
      <c r="A281" s="369"/>
      <c r="B281" s="347" t="s">
        <v>221</v>
      </c>
      <c r="C281" s="1134" t="str">
        <f>'statement of marks'!$G$3</f>
        <v>6 A</v>
      </c>
      <c r="D281" s="1135"/>
      <c r="E281" s="1136"/>
      <c r="F281" s="1147"/>
      <c r="G281" s="1148"/>
      <c r="H281" s="369"/>
      <c r="I281" s="347" t="s">
        <v>221</v>
      </c>
      <c r="J281" s="1134" t="str">
        <f>'statement of marks'!$G$3</f>
        <v>6 A</v>
      </c>
      <c r="K281" s="1135"/>
      <c r="L281" s="1136"/>
    </row>
    <row r="282" spans="1:12" ht="15" customHeight="1">
      <c r="A282" s="369"/>
      <c r="B282" s="209" t="s">
        <v>222</v>
      </c>
      <c r="C282" s="1134" t="str">
        <f>IF('statement of marks'!F23="","",'statement of marks'!F23)</f>
        <v/>
      </c>
      <c r="D282" s="1135"/>
      <c r="E282" s="1136"/>
      <c r="F282" s="1147"/>
      <c r="G282" s="1148"/>
      <c r="H282" s="369"/>
      <c r="I282" s="209" t="s">
        <v>222</v>
      </c>
      <c r="J282" s="1134" t="str">
        <f>IF('statement of marks'!F24="","",'statement of marks'!F24)</f>
        <v/>
      </c>
      <c r="K282" s="1135"/>
      <c r="L282" s="1136"/>
    </row>
    <row r="283" spans="1:12" ht="15" customHeight="1">
      <c r="A283" s="369"/>
      <c r="B283" s="347" t="s">
        <v>9</v>
      </c>
      <c r="C283" s="1134" t="str">
        <f>IF('statement of marks'!D23="","",'statement of marks'!D23)</f>
        <v/>
      </c>
      <c r="D283" s="1135"/>
      <c r="E283" s="1136"/>
      <c r="F283" s="1147"/>
      <c r="G283" s="1148"/>
      <c r="H283" s="369"/>
      <c r="I283" s="347" t="s">
        <v>9</v>
      </c>
      <c r="J283" s="1134" t="str">
        <f>IF('statement of marks'!D24="","",'statement of marks'!D24)</f>
        <v/>
      </c>
      <c r="K283" s="1135"/>
      <c r="L283" s="1136"/>
    </row>
    <row r="284" spans="1:12" ht="15" customHeight="1">
      <c r="A284" s="369"/>
      <c r="B284" s="347" t="s">
        <v>225</v>
      </c>
      <c r="C284" s="1158" t="str">
        <f>IF('statement of marks'!H23="","",'statement of marks'!H23)</f>
        <v/>
      </c>
      <c r="D284" s="1159"/>
      <c r="E284" s="1160"/>
      <c r="F284" s="1147"/>
      <c r="G284" s="1148"/>
      <c r="H284" s="369"/>
      <c r="I284" s="347" t="s">
        <v>225</v>
      </c>
      <c r="J284" s="1158" t="str">
        <f>IF('statement of marks'!H24="","",'statement of marks'!H24)</f>
        <v/>
      </c>
      <c r="K284" s="1159"/>
      <c r="L284" s="1160"/>
    </row>
    <row r="285" spans="1:12" ht="15" customHeight="1">
      <c r="A285" s="369"/>
      <c r="B285" s="347" t="s">
        <v>226</v>
      </c>
      <c r="C285" s="1167" t="str">
        <f>IF('statement of marks'!I23="","",'statement of marks'!I23)</f>
        <v/>
      </c>
      <c r="D285" s="1168"/>
      <c r="E285" s="1169"/>
      <c r="F285" s="1147"/>
      <c r="G285" s="1148"/>
      <c r="H285" s="369"/>
      <c r="I285" s="347" t="s">
        <v>226</v>
      </c>
      <c r="J285" s="1167" t="str">
        <f>IF('statement of marks'!I24="","",'statement of marks'!I24)</f>
        <v/>
      </c>
      <c r="K285" s="1168"/>
      <c r="L285" s="1169"/>
    </row>
    <row r="286" spans="1:12" ht="15" customHeight="1">
      <c r="A286" s="369"/>
      <c r="B286" s="347" t="s">
        <v>223</v>
      </c>
      <c r="C286" s="364" t="s">
        <v>66</v>
      </c>
      <c r="D286" s="365" t="s">
        <v>294</v>
      </c>
      <c r="E286" s="370" t="s">
        <v>206</v>
      </c>
      <c r="F286" s="1147"/>
      <c r="G286" s="1148"/>
      <c r="H286" s="369"/>
      <c r="I286" s="347" t="s">
        <v>223</v>
      </c>
      <c r="J286" s="364" t="s">
        <v>66</v>
      </c>
      <c r="K286" s="365" t="s">
        <v>294</v>
      </c>
      <c r="L286" s="370" t="s">
        <v>206</v>
      </c>
    </row>
    <row r="287" spans="1:12" ht="15" customHeight="1">
      <c r="A287" s="369"/>
      <c r="B287" s="347" t="str">
        <f>'statement of marks'!$FT$4</f>
        <v>fgUnh</v>
      </c>
      <c r="C287" s="366" t="str">
        <f>IF('statement of marks'!FT23="","",'statement of marks'!FT23)</f>
        <v/>
      </c>
      <c r="D287" s="366" t="str">
        <f>IF('statement of marks'!FU23="","",'statement of marks'!FU23)</f>
        <v/>
      </c>
      <c r="E287" s="371" t="str">
        <f>IF('statement of marks'!FV23="","",'statement of marks'!FV23)</f>
        <v/>
      </c>
      <c r="F287" s="1147"/>
      <c r="G287" s="1148"/>
      <c r="H287" s="369"/>
      <c r="I287" s="347" t="str">
        <f>'statement of marks'!$FT$4</f>
        <v>fgUnh</v>
      </c>
      <c r="J287" s="366" t="str">
        <f>IF('statement of marks'!FT24="","",'statement of marks'!FT24)</f>
        <v/>
      </c>
      <c r="K287" s="366" t="str">
        <f>IF('statement of marks'!FU24="","",'statement of marks'!FU24)</f>
        <v/>
      </c>
      <c r="L287" s="371" t="str">
        <f>IF('statement of marks'!FV24="","",'statement of marks'!FV24)</f>
        <v/>
      </c>
    </row>
    <row r="288" spans="1:12" ht="15" customHeight="1">
      <c r="A288" s="369"/>
      <c r="B288" s="347" t="str">
        <f>'statement of marks'!$FW$4</f>
        <v>vaxszth</v>
      </c>
      <c r="C288" s="366" t="str">
        <f>IF('statement of marks'!FW23="","",'statement of marks'!FW23)</f>
        <v/>
      </c>
      <c r="D288" s="366" t="str">
        <f>IF('statement of marks'!FX23="","",'statement of marks'!FX23)</f>
        <v/>
      </c>
      <c r="E288" s="371" t="str">
        <f>IF('statement of marks'!FY23="","",'statement of marks'!FY23)</f>
        <v/>
      </c>
      <c r="F288" s="1147"/>
      <c r="G288" s="1148"/>
      <c r="H288" s="369"/>
      <c r="I288" s="347" t="str">
        <f>'statement of marks'!$FW$4</f>
        <v>vaxszth</v>
      </c>
      <c r="J288" s="366" t="str">
        <f>IF('statement of marks'!FW24="","",'statement of marks'!FW24)</f>
        <v/>
      </c>
      <c r="K288" s="366" t="str">
        <f>IF('statement of marks'!FX24="","",'statement of marks'!FX24)</f>
        <v/>
      </c>
      <c r="L288" s="371" t="str">
        <f>IF('statement of marks'!FY24="","",'statement of marks'!FY24)</f>
        <v/>
      </c>
    </row>
    <row r="289" spans="1:12" ht="15" customHeight="1">
      <c r="A289" s="369"/>
      <c r="B289" s="347" t="str">
        <f>IF('statement of marks'!BE23="s","laLÑr",IF('statement of marks'!BE23="u","mnwZ",IF('statement of marks'!BE23="g","xqtjkrh",IF('statement of marks'!BE23="p","iatkch",IF('statement of marks'!BE23="sd","flU/kh","r`rh; Hkk""kk")))))</f>
        <v>r`rh; Hkk"kk</v>
      </c>
      <c r="C289" s="366" t="str">
        <f>IF('statement of marks'!FZ23="","",'statement of marks'!FZ23)</f>
        <v/>
      </c>
      <c r="D289" s="366" t="str">
        <f>IF('statement of marks'!GA23="","",'statement of marks'!GA23)</f>
        <v/>
      </c>
      <c r="E289" s="371" t="str">
        <f>IF('statement of marks'!GB23="","",'statement of marks'!GB23)</f>
        <v/>
      </c>
      <c r="F289" s="1147"/>
      <c r="G289" s="1148"/>
      <c r="H289" s="369"/>
      <c r="I289" s="347" t="str">
        <f>IF('statement of marks'!BE24="s","laLÑr",IF('statement of marks'!BE24="u","mnwZ",IF('statement of marks'!BE24="g","xqtjkrh",IF('statement of marks'!BE24="p","iatkch",IF('statement of marks'!BE24="sd","flU/kh","r`rh; Hkk""kk")))))</f>
        <v>r`rh; Hkk"kk</v>
      </c>
      <c r="J289" s="366" t="str">
        <f>IF('statement of marks'!FZ24="","",'statement of marks'!FZ24)</f>
        <v/>
      </c>
      <c r="K289" s="366" t="str">
        <f>IF('statement of marks'!GA24="","",'statement of marks'!GA24)</f>
        <v/>
      </c>
      <c r="L289" s="371" t="str">
        <f>IF('statement of marks'!GB24="","",'statement of marks'!GB24)</f>
        <v/>
      </c>
    </row>
    <row r="290" spans="1:12" ht="15" customHeight="1">
      <c r="A290" s="369"/>
      <c r="B290" s="347" t="str">
        <f>'statement of marks'!$GH$4</f>
        <v>xf.kr</v>
      </c>
      <c r="C290" s="366" t="str">
        <f>IF('statement of marks'!GH23="","",'statement of marks'!GH23)</f>
        <v/>
      </c>
      <c r="D290" s="366" t="str">
        <f>IF('statement of marks'!GI23="","",'statement of marks'!GI23)</f>
        <v/>
      </c>
      <c r="E290" s="371" t="str">
        <f>IF('statement of marks'!GJ23="","",'statement of marks'!GJ23)</f>
        <v/>
      </c>
      <c r="F290" s="1147"/>
      <c r="G290" s="1148"/>
      <c r="H290" s="369"/>
      <c r="I290" s="347" t="str">
        <f>'statement of marks'!$GH$4</f>
        <v>xf.kr</v>
      </c>
      <c r="J290" s="366" t="str">
        <f>IF('statement of marks'!GH24="","",'statement of marks'!GH24)</f>
        <v/>
      </c>
      <c r="K290" s="366" t="str">
        <f>IF('statement of marks'!GI24="","",'statement of marks'!GI24)</f>
        <v/>
      </c>
      <c r="L290" s="371" t="str">
        <f>IF('statement of marks'!GJ24="","",'statement of marks'!GJ24)</f>
        <v/>
      </c>
    </row>
    <row r="291" spans="1:12" ht="15" customHeight="1">
      <c r="A291" s="369"/>
      <c r="B291" s="347" t="str">
        <f>'statement of marks'!$GK$4</f>
        <v>foKku</v>
      </c>
      <c r="C291" s="366" t="str">
        <f>IF('statement of marks'!GK23="","",'statement of marks'!GK23)</f>
        <v/>
      </c>
      <c r="D291" s="366" t="str">
        <f>IF('statement of marks'!GL23="","",'statement of marks'!GL23)</f>
        <v/>
      </c>
      <c r="E291" s="371" t="str">
        <f>IF('statement of marks'!GM23="","",'statement of marks'!GM23)</f>
        <v/>
      </c>
      <c r="F291" s="1147"/>
      <c r="G291" s="1148"/>
      <c r="H291" s="369"/>
      <c r="I291" s="347" t="str">
        <f>'statement of marks'!$GK$4</f>
        <v>foKku</v>
      </c>
      <c r="J291" s="366" t="str">
        <f>IF('statement of marks'!GK24="","",'statement of marks'!GK24)</f>
        <v/>
      </c>
      <c r="K291" s="366" t="str">
        <f>IF('statement of marks'!GL24="","",'statement of marks'!GL24)</f>
        <v/>
      </c>
      <c r="L291" s="371" t="str">
        <f>IF('statement of marks'!GM24="","",'statement of marks'!GM24)</f>
        <v/>
      </c>
    </row>
    <row r="292" spans="1:12" ht="15" customHeight="1">
      <c r="A292" s="369"/>
      <c r="B292" s="347" t="str">
        <f>'statement of marks'!$GN$4</f>
        <v>lkekftd foKku</v>
      </c>
      <c r="C292" s="366" t="str">
        <f>IF('statement of marks'!GN23="","",'statement of marks'!GN23)</f>
        <v/>
      </c>
      <c r="D292" s="366" t="str">
        <f>IF('statement of marks'!GO23="","",'statement of marks'!GO23)</f>
        <v/>
      </c>
      <c r="E292" s="371" t="str">
        <f>IF('statement of marks'!GP23="","",'statement of marks'!GP23)</f>
        <v/>
      </c>
      <c r="F292" s="1147"/>
      <c r="G292" s="1148"/>
      <c r="H292" s="369"/>
      <c r="I292" s="347" t="str">
        <f>'statement of marks'!$GN$4</f>
        <v>lkekftd foKku</v>
      </c>
      <c r="J292" s="366" t="str">
        <f>IF('statement of marks'!GN24="","",'statement of marks'!GN24)</f>
        <v/>
      </c>
      <c r="K292" s="366" t="str">
        <f>IF('statement of marks'!GO24="","",'statement of marks'!GO24)</f>
        <v/>
      </c>
      <c r="L292" s="371" t="str">
        <f>IF('statement of marks'!GP24="","",'statement of marks'!GP24)</f>
        <v/>
      </c>
    </row>
    <row r="293" spans="1:12" ht="15" customHeight="1">
      <c r="A293" s="369"/>
      <c r="B293" s="347" t="str">
        <f>'statement of marks'!$GQ$4</f>
        <v>dk;kZuqHko</v>
      </c>
      <c r="C293" s="366" t="str">
        <f>IF('statement of marks'!GQ23="","",'statement of marks'!GQ23)</f>
        <v/>
      </c>
      <c r="D293" s="366" t="str">
        <f>IF('statement of marks'!GR23="","",'statement of marks'!GR23)</f>
        <v/>
      </c>
      <c r="E293" s="371" t="str">
        <f>IF('statement of marks'!GS23="","",'statement of marks'!GS23)</f>
        <v/>
      </c>
      <c r="F293" s="1147"/>
      <c r="G293" s="1148"/>
      <c r="H293" s="369"/>
      <c r="I293" s="347" t="str">
        <f>'statement of marks'!$GQ$4</f>
        <v>dk;kZuqHko</v>
      </c>
      <c r="J293" s="366" t="str">
        <f>IF('statement of marks'!GQ24="","",'statement of marks'!GQ24)</f>
        <v/>
      </c>
      <c r="K293" s="366" t="str">
        <f>IF('statement of marks'!GR24="","",'statement of marks'!GR24)</f>
        <v/>
      </c>
      <c r="L293" s="371" t="str">
        <f>IF('statement of marks'!GS24="","",'statement of marks'!GS24)</f>
        <v/>
      </c>
    </row>
    <row r="294" spans="1:12" ht="15" customHeight="1">
      <c r="A294" s="369"/>
      <c r="B294" s="347" t="str">
        <f>'statement of marks'!$GT$4</f>
        <v>dyk f'k{kk</v>
      </c>
      <c r="C294" s="367" t="str">
        <f>IF('statement of marks'!GT23="","",'statement of marks'!GT23)</f>
        <v/>
      </c>
      <c r="D294" s="367" t="str">
        <f>IF('statement of marks'!GU23="","",'statement of marks'!GU23)</f>
        <v/>
      </c>
      <c r="E294" s="372" t="str">
        <f>IF('statement of marks'!GV23="","",'statement of marks'!GV23)</f>
        <v/>
      </c>
      <c r="F294" s="1147"/>
      <c r="G294" s="1148"/>
      <c r="H294" s="369"/>
      <c r="I294" s="347" t="str">
        <f>'statement of marks'!$GT$4</f>
        <v>dyk f'k{kk</v>
      </c>
      <c r="J294" s="367" t="str">
        <f>IF('statement of marks'!GT24="","",'statement of marks'!GT24)</f>
        <v/>
      </c>
      <c r="K294" s="367" t="str">
        <f>IF('statement of marks'!GU24="","",'statement of marks'!GU24)</f>
        <v/>
      </c>
      <c r="L294" s="372" t="str">
        <f>IF('statement of marks'!GV24="","",'statement of marks'!GV24)</f>
        <v/>
      </c>
    </row>
    <row r="295" spans="1:12" ht="15" customHeight="1">
      <c r="A295" s="369"/>
      <c r="B295" s="347" t="str">
        <f>'statement of marks'!$GW$4</f>
        <v>LokLF; ,oe~ 'kkjhfjd f'k{kk</v>
      </c>
      <c r="C295" s="368" t="str">
        <f>IF('statement of marks'!GW23="","",'statement of marks'!GW23)</f>
        <v/>
      </c>
      <c r="D295" s="368" t="str">
        <f>IF('statement of marks'!GX23="","",'statement of marks'!GX23)</f>
        <v/>
      </c>
      <c r="E295" s="373" t="str">
        <f>IF('statement of marks'!GY23="","",'statement of marks'!GY23)</f>
        <v/>
      </c>
      <c r="F295" s="1147"/>
      <c r="G295" s="1148"/>
      <c r="H295" s="369"/>
      <c r="I295" s="347" t="str">
        <f>'statement of marks'!$GW$4</f>
        <v>LokLF; ,oe~ 'kkjhfjd f'k{kk</v>
      </c>
      <c r="J295" s="368" t="str">
        <f>IF('statement of marks'!GW24="","",'statement of marks'!GW24)</f>
        <v/>
      </c>
      <c r="K295" s="368" t="str">
        <f>IF('statement of marks'!GX24="","",'statement of marks'!GX24)</f>
        <v/>
      </c>
      <c r="L295" s="373" t="str">
        <f>IF('statement of marks'!GY24="","",'statement of marks'!GY24)</f>
        <v/>
      </c>
    </row>
    <row r="296" spans="1:12" ht="15" customHeight="1">
      <c r="A296" s="369"/>
      <c r="B296" s="389" t="s">
        <v>304</v>
      </c>
      <c r="C296" s="390" t="str">
        <f>IF('statement of marks'!HE23="","",'statement of marks'!HE23)</f>
        <v/>
      </c>
      <c r="D296" s="390" t="str">
        <f>IF('statement of marks'!HF23="","",'statement of marks'!HF23)</f>
        <v/>
      </c>
      <c r="E296" s="390" t="str">
        <f>IF('statement of marks'!HJ23="","",'statement of marks'!HJ23)</f>
        <v/>
      </c>
      <c r="F296" s="1147"/>
      <c r="G296" s="1148"/>
      <c r="H296" s="369"/>
      <c r="I296" s="389" t="s">
        <v>304</v>
      </c>
      <c r="J296" s="390" t="str">
        <f>IF('statement of marks'!HE24="","",'statement of marks'!HE24)</f>
        <v/>
      </c>
      <c r="K296" s="390" t="str">
        <f>IF('statement of marks'!HF24="","",'statement of marks'!HF24)</f>
        <v/>
      </c>
      <c r="L296" s="391" t="str">
        <f>IF('statement of marks'!HJ24="","",'statement of marks'!HJ24)</f>
        <v/>
      </c>
    </row>
    <row r="297" spans="1:12" ht="15" customHeight="1">
      <c r="A297" s="369"/>
      <c r="B297" s="347" t="s">
        <v>473</v>
      </c>
      <c r="C297" s="1170" t="str">
        <f>IF('statement of marks'!HD23="","",'statement of marks'!HD23)</f>
        <v/>
      </c>
      <c r="D297" s="1171"/>
      <c r="E297" s="1172"/>
      <c r="F297" s="1147"/>
      <c r="G297" s="1148"/>
      <c r="H297" s="369"/>
      <c r="I297" s="347" t="s">
        <v>473</v>
      </c>
      <c r="J297" s="1170" t="str">
        <f>IF('statement of marks'!HD24="","",'statement of marks'!HD24)</f>
        <v/>
      </c>
      <c r="K297" s="1171"/>
      <c r="L297" s="1172"/>
    </row>
    <row r="298" spans="1:12" ht="15" customHeight="1">
      <c r="A298" s="369"/>
      <c r="B298" s="347" t="str">
        <f>'statement of marks'!$HL$5</f>
        <v>Nk= mifLFkfr</v>
      </c>
      <c r="C298" s="1161" t="str">
        <f>IF('statement of marks'!HL23="","",'statement of marks'!HL23)</f>
        <v/>
      </c>
      <c r="D298" s="1162"/>
      <c r="E298" s="1163"/>
      <c r="F298" s="1147"/>
      <c r="G298" s="1148"/>
      <c r="H298" s="369"/>
      <c r="I298" s="347" t="str">
        <f>'statement of marks'!$HL$5</f>
        <v>Nk= mifLFkfr</v>
      </c>
      <c r="J298" s="1161" t="str">
        <f>IF('statement of marks'!HL24="","",'statement of marks'!HL24)</f>
        <v/>
      </c>
      <c r="K298" s="1162"/>
      <c r="L298" s="1163"/>
    </row>
    <row r="299" spans="1:12" ht="15" customHeight="1">
      <c r="A299" s="369"/>
      <c r="B299" s="210" t="str">
        <f>'statement of marks'!$HK$5</f>
        <v>dqy ehfVax</v>
      </c>
      <c r="C299" s="1164" t="str">
        <f>IF('statement of marks'!HK23="","",'statement of marks'!HK23)</f>
        <v/>
      </c>
      <c r="D299" s="1165"/>
      <c r="E299" s="1166"/>
      <c r="F299" s="1147"/>
      <c r="G299" s="1148"/>
      <c r="H299" s="369"/>
      <c r="I299" s="210" t="str">
        <f>'statement of marks'!$HK$5</f>
        <v>dqy ehfVax</v>
      </c>
      <c r="J299" s="1164" t="str">
        <f>IF('statement of marks'!HK24="","",'statement of marks'!HK24)</f>
        <v/>
      </c>
      <c r="K299" s="1165"/>
      <c r="L299" s="1166"/>
    </row>
    <row r="300" spans="1:12" ht="15" customHeight="1">
      <c r="A300" s="369"/>
      <c r="B300" s="347" t="s">
        <v>227</v>
      </c>
      <c r="C300" s="1149" t="str">
        <f>IF('statement of marks'!HN23="","",'statement of marks'!HN23)</f>
        <v/>
      </c>
      <c r="D300" s="1150"/>
      <c r="E300" s="1151"/>
      <c r="F300" s="1147"/>
      <c r="G300" s="1148"/>
      <c r="H300" s="369"/>
      <c r="I300" s="347" t="s">
        <v>227</v>
      </c>
      <c r="J300" s="1149" t="str">
        <f>IF('statement of marks'!HN24="","",'statement of marks'!HN24)</f>
        <v/>
      </c>
      <c r="K300" s="1150"/>
      <c r="L300" s="1151"/>
    </row>
    <row r="301" spans="1:12" ht="15" customHeight="1">
      <c r="A301" s="369"/>
      <c r="B301" s="219" t="s">
        <v>79</v>
      </c>
      <c r="C301" s="1149"/>
      <c r="D301" s="1150"/>
      <c r="E301" s="1151"/>
      <c r="F301" s="1147"/>
      <c r="G301" s="1148"/>
      <c r="H301" s="369"/>
      <c r="I301" s="219" t="s">
        <v>79</v>
      </c>
      <c r="J301" s="1149"/>
      <c r="K301" s="1150"/>
      <c r="L301" s="1151"/>
    </row>
    <row r="302" spans="1:12" ht="15" customHeight="1">
      <c r="A302" s="369"/>
      <c r="B302" s="211" t="s">
        <v>114</v>
      </c>
      <c r="C302" s="1149"/>
      <c r="D302" s="1150"/>
      <c r="E302" s="1151"/>
      <c r="F302" s="1147"/>
      <c r="G302" s="1148"/>
      <c r="H302" s="369"/>
      <c r="I302" s="211" t="s">
        <v>114</v>
      </c>
      <c r="J302" s="1149"/>
      <c r="K302" s="1150"/>
      <c r="L302" s="1151"/>
    </row>
    <row r="303" spans="1:12" ht="15" customHeight="1">
      <c r="A303" s="369"/>
      <c r="B303" s="212" t="s">
        <v>19</v>
      </c>
      <c r="C303" s="1149"/>
      <c r="D303" s="1150"/>
      <c r="E303" s="1151"/>
      <c r="F303" s="1147"/>
      <c r="G303" s="1148"/>
      <c r="H303" s="369"/>
      <c r="I303" s="212" t="s">
        <v>19</v>
      </c>
      <c r="J303" s="1149"/>
      <c r="K303" s="1150"/>
      <c r="L303" s="1151"/>
    </row>
    <row r="304" spans="1:12" ht="15" customHeight="1">
      <c r="A304" s="369"/>
      <c r="B304" s="213" t="s">
        <v>7</v>
      </c>
      <c r="C304" s="1149"/>
      <c r="D304" s="1150"/>
      <c r="E304" s="1151"/>
      <c r="F304" s="1147"/>
      <c r="G304" s="1148"/>
      <c r="H304" s="369"/>
      <c r="I304" s="213" t="s">
        <v>7</v>
      </c>
      <c r="J304" s="1149"/>
      <c r="K304" s="1150"/>
      <c r="L304" s="1151"/>
    </row>
    <row r="305" spans="1:12" ht="15" customHeight="1">
      <c r="A305" s="374"/>
      <c r="B305" s="219" t="str">
        <f>'statement of marks'!$J$3</f>
        <v xml:space="preserve">fo|ky; dk Mk;l dksM+ </v>
      </c>
      <c r="C305" s="1152" t="str">
        <f>'statement of marks'!$K$3</f>
        <v xml:space="preserve">08291009401   </v>
      </c>
      <c r="D305" s="1153"/>
      <c r="E305" s="1154"/>
      <c r="F305" s="1147"/>
      <c r="G305" s="1148"/>
      <c r="H305" s="374"/>
      <c r="I305" s="219" t="str">
        <f>'statement of marks'!$J$3</f>
        <v xml:space="preserve">fo|ky; dk Mk;l dksM+ </v>
      </c>
      <c r="J305" s="1152" t="str">
        <f>'statement of marks'!$K$3</f>
        <v xml:space="preserve">08291009401   </v>
      </c>
      <c r="K305" s="1153"/>
      <c r="L305" s="1154"/>
    </row>
    <row r="306" spans="1:12" ht="15" customHeight="1" thickBot="1">
      <c r="A306" s="375"/>
      <c r="B306" s="376" t="s">
        <v>76</v>
      </c>
      <c r="C306" s="1155">
        <f>'statement of marks'!$HG$108</f>
        <v>42460</v>
      </c>
      <c r="D306" s="1156"/>
      <c r="E306" s="1157"/>
      <c r="F306" s="1147"/>
      <c r="G306" s="1148"/>
      <c r="H306" s="375"/>
      <c r="I306" s="376" t="s">
        <v>76</v>
      </c>
      <c r="J306" s="1155">
        <f>'statement of marks'!$HG$108</f>
        <v>42460</v>
      </c>
      <c r="K306" s="1156"/>
      <c r="L306" s="1157"/>
    </row>
    <row r="307" spans="1:12" ht="15" customHeight="1">
      <c r="A307" s="1137" t="s">
        <v>47</v>
      </c>
      <c r="B307" s="1138"/>
      <c r="C307" s="1139"/>
      <c r="D307" s="1139"/>
      <c r="E307" s="1140"/>
      <c r="F307" s="1147"/>
      <c r="G307" s="1148"/>
      <c r="H307" s="1137" t="s">
        <v>47</v>
      </c>
      <c r="I307" s="1138"/>
      <c r="J307" s="1139"/>
      <c r="K307" s="1139"/>
      <c r="L307" s="1140"/>
    </row>
    <row r="308" spans="1:12" ht="15" customHeight="1">
      <c r="A308" s="1141" t="str">
        <f>'statement of marks'!$A$1</f>
        <v>jk- ck- ek/;fed fo|ky; uohu] fuEckgsM+k</v>
      </c>
      <c r="B308" s="1129"/>
      <c r="C308" s="1142"/>
      <c r="D308" s="1142"/>
      <c r="E308" s="1143"/>
      <c r="F308" s="1147"/>
      <c r="G308" s="1148"/>
      <c r="H308" s="1141" t="str">
        <f>'statement of marks'!$A$1</f>
        <v>jk- ck- ek/;fed fo|ky; uohu] fuEckgsM+k</v>
      </c>
      <c r="I308" s="1129"/>
      <c r="J308" s="1142"/>
      <c r="K308" s="1142"/>
      <c r="L308" s="1143"/>
    </row>
    <row r="309" spans="1:12" ht="15" customHeight="1">
      <c r="A309" s="1141"/>
      <c r="B309" s="1129"/>
      <c r="C309" s="1142"/>
      <c r="D309" s="1142"/>
      <c r="E309" s="1143"/>
      <c r="F309" s="1147"/>
      <c r="G309" s="1148"/>
      <c r="H309" s="1141"/>
      <c r="I309" s="1129"/>
      <c r="J309" s="1142"/>
      <c r="K309" s="1142"/>
      <c r="L309" s="1143"/>
    </row>
    <row r="310" spans="1:12" ht="15" customHeight="1">
      <c r="A310" s="369"/>
      <c r="B310" s="207" t="s">
        <v>217</v>
      </c>
      <c r="C310" s="1134" t="str">
        <f>'statement of marks'!$H$3</f>
        <v>2015-16</v>
      </c>
      <c r="D310" s="1135"/>
      <c r="E310" s="1136"/>
      <c r="F310" s="1147"/>
      <c r="G310" s="1148"/>
      <c r="H310" s="369"/>
      <c r="I310" s="207" t="s">
        <v>217</v>
      </c>
      <c r="J310" s="1134" t="str">
        <f>'statement of marks'!$H$3</f>
        <v>2015-16</v>
      </c>
      <c r="K310" s="1135"/>
      <c r="L310" s="1136"/>
    </row>
    <row r="311" spans="1:12" ht="15" customHeight="1">
      <c r="A311" s="369"/>
      <c r="B311" s="347" t="s">
        <v>218</v>
      </c>
      <c r="C311" s="1144" t="str">
        <f>IF('statement of marks'!J25="","",'statement of marks'!J25)</f>
        <v/>
      </c>
      <c r="D311" s="1145"/>
      <c r="E311" s="1146"/>
      <c r="F311" s="1147"/>
      <c r="G311" s="1148"/>
      <c r="H311" s="369"/>
      <c r="I311" s="347" t="s">
        <v>218</v>
      </c>
      <c r="J311" s="1144" t="str">
        <f>IF('statement of marks'!J26="","",'statement of marks'!J26)</f>
        <v/>
      </c>
      <c r="K311" s="1145"/>
      <c r="L311" s="1146"/>
    </row>
    <row r="312" spans="1:12" ht="15" customHeight="1">
      <c r="A312" s="369"/>
      <c r="B312" s="347" t="s">
        <v>219</v>
      </c>
      <c r="C312" s="1144" t="str">
        <f>IF('statement of marks'!K25="","",'statement of marks'!K25)</f>
        <v/>
      </c>
      <c r="D312" s="1145"/>
      <c r="E312" s="1146"/>
      <c r="F312" s="1147"/>
      <c r="G312" s="1148"/>
      <c r="H312" s="369"/>
      <c r="I312" s="347" t="s">
        <v>219</v>
      </c>
      <c r="J312" s="1144" t="str">
        <f>IF('statement of marks'!K26="","",'statement of marks'!K26)</f>
        <v/>
      </c>
      <c r="K312" s="1145"/>
      <c r="L312" s="1146"/>
    </row>
    <row r="313" spans="1:12" ht="15" customHeight="1">
      <c r="A313" s="369"/>
      <c r="B313" s="347" t="s">
        <v>220</v>
      </c>
      <c r="C313" s="1144" t="str">
        <f>IF('statement of marks'!L25="","",'statement of marks'!L25)</f>
        <v/>
      </c>
      <c r="D313" s="1145"/>
      <c r="E313" s="1146"/>
      <c r="F313" s="1147"/>
      <c r="G313" s="1148"/>
      <c r="H313" s="369"/>
      <c r="I313" s="347" t="s">
        <v>220</v>
      </c>
      <c r="J313" s="1144" t="str">
        <f>IF('statement of marks'!L26="","",'statement of marks'!L26)</f>
        <v/>
      </c>
      <c r="K313" s="1145"/>
      <c r="L313" s="1146"/>
    </row>
    <row r="314" spans="1:12" ht="15" customHeight="1">
      <c r="A314" s="369"/>
      <c r="B314" s="347" t="s">
        <v>224</v>
      </c>
      <c r="C314" s="1134" t="str">
        <f>IF('statement of marks'!B25="","",'statement of marks'!B25)</f>
        <v/>
      </c>
      <c r="D314" s="1135"/>
      <c r="E314" s="1136"/>
      <c r="F314" s="1147"/>
      <c r="G314" s="1148"/>
      <c r="H314" s="369"/>
      <c r="I314" s="347" t="s">
        <v>224</v>
      </c>
      <c r="J314" s="1134" t="str">
        <f>IF('statement of marks'!B26="","",'statement of marks'!B26)</f>
        <v/>
      </c>
      <c r="K314" s="1135"/>
      <c r="L314" s="1136"/>
    </row>
    <row r="315" spans="1:12" ht="15" customHeight="1">
      <c r="A315" s="369"/>
      <c r="B315" s="347" t="s">
        <v>221</v>
      </c>
      <c r="C315" s="1134" t="str">
        <f>'statement of marks'!$G$3</f>
        <v>6 A</v>
      </c>
      <c r="D315" s="1135"/>
      <c r="E315" s="1136"/>
      <c r="F315" s="1147"/>
      <c r="G315" s="1148"/>
      <c r="H315" s="369"/>
      <c r="I315" s="347" t="s">
        <v>221</v>
      </c>
      <c r="J315" s="1134" t="str">
        <f>'statement of marks'!$G$3</f>
        <v>6 A</v>
      </c>
      <c r="K315" s="1135"/>
      <c r="L315" s="1136"/>
    </row>
    <row r="316" spans="1:12" ht="15" customHeight="1">
      <c r="A316" s="369"/>
      <c r="B316" s="209" t="s">
        <v>222</v>
      </c>
      <c r="C316" s="1134" t="str">
        <f>IF('statement of marks'!F25="","",'statement of marks'!F25)</f>
        <v/>
      </c>
      <c r="D316" s="1135"/>
      <c r="E316" s="1136"/>
      <c r="F316" s="1147"/>
      <c r="G316" s="1148"/>
      <c r="H316" s="369"/>
      <c r="I316" s="209" t="s">
        <v>222</v>
      </c>
      <c r="J316" s="1134" t="str">
        <f>IF('statement of marks'!F26="","",'statement of marks'!F26)</f>
        <v/>
      </c>
      <c r="K316" s="1135"/>
      <c r="L316" s="1136"/>
    </row>
    <row r="317" spans="1:12" ht="15" customHeight="1">
      <c r="A317" s="369"/>
      <c r="B317" s="347" t="s">
        <v>9</v>
      </c>
      <c r="C317" s="1134" t="str">
        <f>IF('statement of marks'!D25="","",'statement of marks'!D25)</f>
        <v/>
      </c>
      <c r="D317" s="1135"/>
      <c r="E317" s="1136"/>
      <c r="F317" s="1147"/>
      <c r="G317" s="1148"/>
      <c r="H317" s="369"/>
      <c r="I317" s="347" t="s">
        <v>9</v>
      </c>
      <c r="J317" s="1134" t="str">
        <f>IF('statement of marks'!D26="","",'statement of marks'!D26)</f>
        <v/>
      </c>
      <c r="K317" s="1135"/>
      <c r="L317" s="1136"/>
    </row>
    <row r="318" spans="1:12" ht="15" customHeight="1">
      <c r="A318" s="369"/>
      <c r="B318" s="347" t="s">
        <v>225</v>
      </c>
      <c r="C318" s="1158" t="str">
        <f>IF('statement of marks'!H25="","",'statement of marks'!H25)</f>
        <v/>
      </c>
      <c r="D318" s="1159"/>
      <c r="E318" s="1160"/>
      <c r="F318" s="1147"/>
      <c r="G318" s="1148"/>
      <c r="H318" s="369"/>
      <c r="I318" s="347" t="s">
        <v>225</v>
      </c>
      <c r="J318" s="1158" t="str">
        <f>IF('statement of marks'!H26="","",'statement of marks'!H26)</f>
        <v/>
      </c>
      <c r="K318" s="1159"/>
      <c r="L318" s="1160"/>
    </row>
    <row r="319" spans="1:12" ht="15" customHeight="1">
      <c r="A319" s="369"/>
      <c r="B319" s="347" t="s">
        <v>226</v>
      </c>
      <c r="C319" s="1167" t="str">
        <f>IF('statement of marks'!I25="","",'statement of marks'!I25)</f>
        <v/>
      </c>
      <c r="D319" s="1168"/>
      <c r="E319" s="1169"/>
      <c r="F319" s="1147"/>
      <c r="G319" s="1148"/>
      <c r="H319" s="369"/>
      <c r="I319" s="347" t="s">
        <v>226</v>
      </c>
      <c r="J319" s="1167" t="str">
        <f>IF('statement of marks'!I26="","",'statement of marks'!I26)</f>
        <v/>
      </c>
      <c r="K319" s="1168"/>
      <c r="L319" s="1169"/>
    </row>
    <row r="320" spans="1:12" ht="15" customHeight="1">
      <c r="A320" s="369"/>
      <c r="B320" s="347" t="s">
        <v>223</v>
      </c>
      <c r="C320" s="364" t="s">
        <v>66</v>
      </c>
      <c r="D320" s="365" t="s">
        <v>294</v>
      </c>
      <c r="E320" s="370" t="s">
        <v>206</v>
      </c>
      <c r="F320" s="1147"/>
      <c r="G320" s="1148"/>
      <c r="H320" s="369"/>
      <c r="I320" s="347" t="s">
        <v>223</v>
      </c>
      <c r="J320" s="364" t="s">
        <v>66</v>
      </c>
      <c r="K320" s="365" t="s">
        <v>294</v>
      </c>
      <c r="L320" s="370" t="s">
        <v>206</v>
      </c>
    </row>
    <row r="321" spans="1:12" ht="15" customHeight="1">
      <c r="A321" s="369"/>
      <c r="B321" s="347" t="str">
        <f>'statement of marks'!$FT$4</f>
        <v>fgUnh</v>
      </c>
      <c r="C321" s="366" t="str">
        <f>IF('statement of marks'!FT25="","",'statement of marks'!FT25)</f>
        <v/>
      </c>
      <c r="D321" s="366" t="str">
        <f>IF('statement of marks'!FU25="","",'statement of marks'!FU25)</f>
        <v/>
      </c>
      <c r="E321" s="371" t="str">
        <f>IF('statement of marks'!FV25="","",'statement of marks'!FV25)</f>
        <v/>
      </c>
      <c r="F321" s="1147"/>
      <c r="G321" s="1148"/>
      <c r="H321" s="369"/>
      <c r="I321" s="347" t="str">
        <f>'statement of marks'!$FT$4</f>
        <v>fgUnh</v>
      </c>
      <c r="J321" s="366" t="str">
        <f>IF('statement of marks'!FT26="","",'statement of marks'!FT26)</f>
        <v/>
      </c>
      <c r="K321" s="366" t="str">
        <f>IF('statement of marks'!FU26="","",'statement of marks'!FU26)</f>
        <v/>
      </c>
      <c r="L321" s="371" t="str">
        <f>IF('statement of marks'!FV26="","",'statement of marks'!FV26)</f>
        <v/>
      </c>
    </row>
    <row r="322" spans="1:12" ht="15" customHeight="1">
      <c r="A322" s="369"/>
      <c r="B322" s="347" t="str">
        <f>'statement of marks'!$FW$4</f>
        <v>vaxszth</v>
      </c>
      <c r="C322" s="366" t="str">
        <f>IF('statement of marks'!FW25="","",'statement of marks'!FW25)</f>
        <v/>
      </c>
      <c r="D322" s="366" t="str">
        <f>IF('statement of marks'!FX25="","",'statement of marks'!FX25)</f>
        <v/>
      </c>
      <c r="E322" s="371" t="str">
        <f>IF('statement of marks'!FY25="","",'statement of marks'!FY25)</f>
        <v/>
      </c>
      <c r="F322" s="1147"/>
      <c r="G322" s="1148"/>
      <c r="H322" s="369"/>
      <c r="I322" s="347" t="str">
        <f>'statement of marks'!$FW$4</f>
        <v>vaxszth</v>
      </c>
      <c r="J322" s="366" t="str">
        <f>IF('statement of marks'!FW26="","",'statement of marks'!FW26)</f>
        <v/>
      </c>
      <c r="K322" s="366" t="str">
        <f>IF('statement of marks'!FX26="","",'statement of marks'!FX26)</f>
        <v/>
      </c>
      <c r="L322" s="371" t="str">
        <f>IF('statement of marks'!FY26="","",'statement of marks'!FY26)</f>
        <v/>
      </c>
    </row>
    <row r="323" spans="1:12" ht="15" customHeight="1">
      <c r="A323" s="369"/>
      <c r="B323" s="347" t="str">
        <f>IF('statement of marks'!BE25="s","laLÑr",IF('statement of marks'!BE25="u","mnwZ",IF('statement of marks'!BE25="g","xqtjkrh",IF('statement of marks'!BE25="p","iatkch",IF('statement of marks'!BE25="sd","flU/kh","r`rh; Hkk""kk")))))</f>
        <v>r`rh; Hkk"kk</v>
      </c>
      <c r="C323" s="366" t="str">
        <f>IF('statement of marks'!FZ25="","",'statement of marks'!FZ25)</f>
        <v/>
      </c>
      <c r="D323" s="366" t="str">
        <f>IF('statement of marks'!GA25="","",'statement of marks'!GA25)</f>
        <v/>
      </c>
      <c r="E323" s="371" t="str">
        <f>IF('statement of marks'!GB25="","",'statement of marks'!GB25)</f>
        <v/>
      </c>
      <c r="F323" s="1147"/>
      <c r="G323" s="1148"/>
      <c r="H323" s="369"/>
      <c r="I323" s="347" t="str">
        <f>IF('statement of marks'!BE26="s","laLÑr",IF('statement of marks'!BE26="u","mnwZ",IF('statement of marks'!BE26="g","xqtjkrh",IF('statement of marks'!BE26="p","iatkch",IF('statement of marks'!BE26="sd","flU/kh","r`rh; Hkk""kk")))))</f>
        <v>r`rh; Hkk"kk</v>
      </c>
      <c r="J323" s="366" t="str">
        <f>IF('statement of marks'!FZ26="","",'statement of marks'!FZ26)</f>
        <v/>
      </c>
      <c r="K323" s="366" t="str">
        <f>IF('statement of marks'!GA26="","",'statement of marks'!GA26)</f>
        <v/>
      </c>
      <c r="L323" s="371" t="str">
        <f>IF('statement of marks'!GB26="","",'statement of marks'!GB26)</f>
        <v/>
      </c>
    </row>
    <row r="324" spans="1:12" ht="15" customHeight="1">
      <c r="A324" s="369"/>
      <c r="B324" s="347" t="str">
        <f>'statement of marks'!$GH$4</f>
        <v>xf.kr</v>
      </c>
      <c r="C324" s="366" t="str">
        <f>IF('statement of marks'!GH25="","",'statement of marks'!GH25)</f>
        <v/>
      </c>
      <c r="D324" s="366" t="str">
        <f>IF('statement of marks'!GI25="","",'statement of marks'!GI25)</f>
        <v/>
      </c>
      <c r="E324" s="371" t="str">
        <f>IF('statement of marks'!GJ25="","",'statement of marks'!GJ25)</f>
        <v/>
      </c>
      <c r="F324" s="1147"/>
      <c r="G324" s="1148"/>
      <c r="H324" s="369"/>
      <c r="I324" s="347" t="str">
        <f>'statement of marks'!$GH$4</f>
        <v>xf.kr</v>
      </c>
      <c r="J324" s="366" t="str">
        <f>IF('statement of marks'!GH26="","",'statement of marks'!GH26)</f>
        <v/>
      </c>
      <c r="K324" s="366" t="str">
        <f>IF('statement of marks'!GI26="","",'statement of marks'!GI26)</f>
        <v/>
      </c>
      <c r="L324" s="371" t="str">
        <f>IF('statement of marks'!GJ26="","",'statement of marks'!GJ26)</f>
        <v/>
      </c>
    </row>
    <row r="325" spans="1:12" ht="15" customHeight="1">
      <c r="A325" s="369"/>
      <c r="B325" s="347" t="str">
        <f>'statement of marks'!$GK$4</f>
        <v>foKku</v>
      </c>
      <c r="C325" s="366" t="str">
        <f>IF('statement of marks'!GK25="","",'statement of marks'!GK25)</f>
        <v/>
      </c>
      <c r="D325" s="366" t="str">
        <f>IF('statement of marks'!GL25="","",'statement of marks'!GL25)</f>
        <v/>
      </c>
      <c r="E325" s="371" t="str">
        <f>IF('statement of marks'!GM25="","",'statement of marks'!GM25)</f>
        <v/>
      </c>
      <c r="F325" s="1147"/>
      <c r="G325" s="1148"/>
      <c r="H325" s="369"/>
      <c r="I325" s="347" t="str">
        <f>'statement of marks'!$GK$4</f>
        <v>foKku</v>
      </c>
      <c r="J325" s="366" t="str">
        <f>IF('statement of marks'!GK26="","",'statement of marks'!GK26)</f>
        <v/>
      </c>
      <c r="K325" s="366" t="str">
        <f>IF('statement of marks'!GL26="","",'statement of marks'!GL26)</f>
        <v/>
      </c>
      <c r="L325" s="371" t="str">
        <f>IF('statement of marks'!GM26="","",'statement of marks'!GM26)</f>
        <v/>
      </c>
    </row>
    <row r="326" spans="1:12" ht="15" customHeight="1">
      <c r="A326" s="369"/>
      <c r="B326" s="347" t="str">
        <f>'statement of marks'!$GN$4</f>
        <v>lkekftd foKku</v>
      </c>
      <c r="C326" s="366" t="str">
        <f>IF('statement of marks'!GN25="","",'statement of marks'!GN25)</f>
        <v/>
      </c>
      <c r="D326" s="366" t="str">
        <f>IF('statement of marks'!GO25="","",'statement of marks'!GO25)</f>
        <v/>
      </c>
      <c r="E326" s="371" t="str">
        <f>IF('statement of marks'!GP25="","",'statement of marks'!GP25)</f>
        <v/>
      </c>
      <c r="F326" s="1147"/>
      <c r="G326" s="1148"/>
      <c r="H326" s="369"/>
      <c r="I326" s="347" t="str">
        <f>'statement of marks'!$GN$4</f>
        <v>lkekftd foKku</v>
      </c>
      <c r="J326" s="366" t="str">
        <f>IF('statement of marks'!GN26="","",'statement of marks'!GN26)</f>
        <v/>
      </c>
      <c r="K326" s="366" t="str">
        <f>IF('statement of marks'!GO26="","",'statement of marks'!GO26)</f>
        <v/>
      </c>
      <c r="L326" s="371" t="str">
        <f>IF('statement of marks'!GP26="","",'statement of marks'!GP26)</f>
        <v/>
      </c>
    </row>
    <row r="327" spans="1:12" ht="15" customHeight="1">
      <c r="A327" s="369"/>
      <c r="B327" s="347" t="str">
        <f>'statement of marks'!$GQ$4</f>
        <v>dk;kZuqHko</v>
      </c>
      <c r="C327" s="366" t="str">
        <f>IF('statement of marks'!GQ25="","",'statement of marks'!GQ25)</f>
        <v/>
      </c>
      <c r="D327" s="366" t="str">
        <f>IF('statement of marks'!GR25="","",'statement of marks'!GR25)</f>
        <v/>
      </c>
      <c r="E327" s="371" t="str">
        <f>IF('statement of marks'!GS25="","",'statement of marks'!GS25)</f>
        <v/>
      </c>
      <c r="F327" s="1147"/>
      <c r="G327" s="1148"/>
      <c r="H327" s="369"/>
      <c r="I327" s="347" t="str">
        <f>'statement of marks'!$GQ$4</f>
        <v>dk;kZuqHko</v>
      </c>
      <c r="J327" s="366" t="str">
        <f>IF('statement of marks'!GQ26="","",'statement of marks'!GQ26)</f>
        <v/>
      </c>
      <c r="K327" s="366" t="str">
        <f>IF('statement of marks'!GR26="","",'statement of marks'!GR26)</f>
        <v/>
      </c>
      <c r="L327" s="371" t="str">
        <f>IF('statement of marks'!GS26="","",'statement of marks'!GS26)</f>
        <v/>
      </c>
    </row>
    <row r="328" spans="1:12" ht="15" customHeight="1">
      <c r="A328" s="369"/>
      <c r="B328" s="347" t="str">
        <f>'statement of marks'!$GT$4</f>
        <v>dyk f'k{kk</v>
      </c>
      <c r="C328" s="367" t="str">
        <f>IF('statement of marks'!GT25="","",'statement of marks'!GT25)</f>
        <v/>
      </c>
      <c r="D328" s="367" t="str">
        <f>IF('statement of marks'!GU25="","",'statement of marks'!GU25)</f>
        <v/>
      </c>
      <c r="E328" s="372" t="str">
        <f>IF('statement of marks'!GV25="","",'statement of marks'!GV25)</f>
        <v/>
      </c>
      <c r="F328" s="1147"/>
      <c r="G328" s="1148"/>
      <c r="H328" s="369"/>
      <c r="I328" s="347" t="str">
        <f>'statement of marks'!$GT$4</f>
        <v>dyk f'k{kk</v>
      </c>
      <c r="J328" s="367" t="str">
        <f>IF('statement of marks'!GT26="","",'statement of marks'!GT26)</f>
        <v/>
      </c>
      <c r="K328" s="367" t="str">
        <f>IF('statement of marks'!GU26="","",'statement of marks'!GU26)</f>
        <v/>
      </c>
      <c r="L328" s="372" t="str">
        <f>IF('statement of marks'!GV26="","",'statement of marks'!GV26)</f>
        <v/>
      </c>
    </row>
    <row r="329" spans="1:12" ht="15" customHeight="1">
      <c r="A329" s="369"/>
      <c r="B329" s="347" t="str">
        <f>'statement of marks'!$GW$4</f>
        <v>LokLF; ,oe~ 'kkjhfjd f'k{kk</v>
      </c>
      <c r="C329" s="368" t="str">
        <f>IF('statement of marks'!GW25="","",'statement of marks'!GW25)</f>
        <v/>
      </c>
      <c r="D329" s="368" t="str">
        <f>IF('statement of marks'!GX25="","",'statement of marks'!GX25)</f>
        <v/>
      </c>
      <c r="E329" s="373" t="str">
        <f>IF('statement of marks'!GY25="","",'statement of marks'!GY25)</f>
        <v/>
      </c>
      <c r="F329" s="1147"/>
      <c r="G329" s="1148"/>
      <c r="H329" s="369"/>
      <c r="I329" s="347" t="str">
        <f>'statement of marks'!$GW$4</f>
        <v>LokLF; ,oe~ 'kkjhfjd f'k{kk</v>
      </c>
      <c r="J329" s="368" t="str">
        <f>IF('statement of marks'!GW26="","",'statement of marks'!GW26)</f>
        <v/>
      </c>
      <c r="K329" s="368" t="str">
        <f>IF('statement of marks'!GX26="","",'statement of marks'!GX26)</f>
        <v/>
      </c>
      <c r="L329" s="373" t="str">
        <f>IF('statement of marks'!GY26="","",'statement of marks'!GY26)</f>
        <v/>
      </c>
    </row>
    <row r="330" spans="1:12" ht="15" customHeight="1">
      <c r="A330" s="369"/>
      <c r="B330" s="389" t="s">
        <v>304</v>
      </c>
      <c r="C330" s="390" t="str">
        <f>IF('statement of marks'!HE25="","",'statement of marks'!HE25)</f>
        <v/>
      </c>
      <c r="D330" s="390" t="str">
        <f>IF('statement of marks'!HF25="","",'statement of marks'!HF25)</f>
        <v/>
      </c>
      <c r="E330" s="390" t="str">
        <f>IF('statement of marks'!HJ25="","",'statement of marks'!HJ25)</f>
        <v/>
      </c>
      <c r="F330" s="1147"/>
      <c r="G330" s="1148"/>
      <c r="H330" s="369"/>
      <c r="I330" s="389" t="s">
        <v>304</v>
      </c>
      <c r="J330" s="390" t="str">
        <f>IF('statement of marks'!HE26="","",'statement of marks'!HE26)</f>
        <v/>
      </c>
      <c r="K330" s="390" t="str">
        <f>IF('statement of marks'!HF26="","",'statement of marks'!HF26)</f>
        <v/>
      </c>
      <c r="L330" s="391" t="str">
        <f>IF('statement of marks'!HJ26="","",'statement of marks'!HJ26)</f>
        <v/>
      </c>
    </row>
    <row r="331" spans="1:12" ht="15" customHeight="1">
      <c r="A331" s="369"/>
      <c r="B331" s="347" t="s">
        <v>473</v>
      </c>
      <c r="C331" s="1170" t="str">
        <f>IF('statement of marks'!HD25="","",'statement of marks'!HD25)</f>
        <v/>
      </c>
      <c r="D331" s="1171"/>
      <c r="E331" s="1172"/>
      <c r="F331" s="1147"/>
      <c r="G331" s="1148"/>
      <c r="H331" s="369"/>
      <c r="I331" s="347" t="s">
        <v>473</v>
      </c>
      <c r="J331" s="1170" t="str">
        <f>IF('statement of marks'!HD26="","",'statement of marks'!HD26)</f>
        <v/>
      </c>
      <c r="K331" s="1171"/>
      <c r="L331" s="1172"/>
    </row>
    <row r="332" spans="1:12" ht="15" customHeight="1">
      <c r="A332" s="369"/>
      <c r="B332" s="347" t="str">
        <f>'statement of marks'!$HL$5</f>
        <v>Nk= mifLFkfr</v>
      </c>
      <c r="C332" s="1161" t="str">
        <f>IF('statement of marks'!HL25="","",'statement of marks'!HL25)</f>
        <v/>
      </c>
      <c r="D332" s="1162"/>
      <c r="E332" s="1163"/>
      <c r="F332" s="1147"/>
      <c r="G332" s="1148"/>
      <c r="H332" s="369"/>
      <c r="I332" s="347" t="str">
        <f>'statement of marks'!$HL$5</f>
        <v>Nk= mifLFkfr</v>
      </c>
      <c r="J332" s="1161" t="str">
        <f>IF('statement of marks'!HL26="","",'statement of marks'!HL26)</f>
        <v/>
      </c>
      <c r="K332" s="1162"/>
      <c r="L332" s="1163"/>
    </row>
    <row r="333" spans="1:12" ht="15" customHeight="1">
      <c r="A333" s="369"/>
      <c r="B333" s="210" t="str">
        <f>'statement of marks'!$HK$5</f>
        <v>dqy ehfVax</v>
      </c>
      <c r="C333" s="1164" t="str">
        <f>IF('statement of marks'!HK25="","",'statement of marks'!HK25)</f>
        <v/>
      </c>
      <c r="D333" s="1165"/>
      <c r="E333" s="1166"/>
      <c r="F333" s="1147"/>
      <c r="G333" s="1148"/>
      <c r="H333" s="369"/>
      <c r="I333" s="210" t="str">
        <f>'statement of marks'!$HK$5</f>
        <v>dqy ehfVax</v>
      </c>
      <c r="J333" s="1164" t="str">
        <f>IF('statement of marks'!HK26="","",'statement of marks'!HK26)</f>
        <v/>
      </c>
      <c r="K333" s="1165"/>
      <c r="L333" s="1166"/>
    </row>
    <row r="334" spans="1:12" ht="15" customHeight="1">
      <c r="A334" s="369"/>
      <c r="B334" s="347" t="s">
        <v>227</v>
      </c>
      <c r="C334" s="1149" t="str">
        <f>IF('statement of marks'!HN25="","",'statement of marks'!HN25)</f>
        <v/>
      </c>
      <c r="D334" s="1150"/>
      <c r="E334" s="1151"/>
      <c r="F334" s="1147"/>
      <c r="G334" s="1148"/>
      <c r="H334" s="369"/>
      <c r="I334" s="347" t="s">
        <v>227</v>
      </c>
      <c r="J334" s="1149" t="str">
        <f>IF('statement of marks'!HN26="","",'statement of marks'!HN26)</f>
        <v/>
      </c>
      <c r="K334" s="1150"/>
      <c r="L334" s="1151"/>
    </row>
    <row r="335" spans="1:12" ht="15" customHeight="1">
      <c r="A335" s="369"/>
      <c r="B335" s="219" t="s">
        <v>79</v>
      </c>
      <c r="C335" s="1149"/>
      <c r="D335" s="1150"/>
      <c r="E335" s="1151"/>
      <c r="F335" s="1147"/>
      <c r="G335" s="1148"/>
      <c r="H335" s="369"/>
      <c r="I335" s="219" t="s">
        <v>79</v>
      </c>
      <c r="J335" s="1149"/>
      <c r="K335" s="1150"/>
      <c r="L335" s="1151"/>
    </row>
    <row r="336" spans="1:12" ht="15" customHeight="1">
      <c r="A336" s="369"/>
      <c r="B336" s="211" t="s">
        <v>114</v>
      </c>
      <c r="C336" s="1149"/>
      <c r="D336" s="1150"/>
      <c r="E336" s="1151"/>
      <c r="F336" s="1147"/>
      <c r="G336" s="1148"/>
      <c r="H336" s="369"/>
      <c r="I336" s="211" t="s">
        <v>114</v>
      </c>
      <c r="J336" s="1149"/>
      <c r="K336" s="1150"/>
      <c r="L336" s="1151"/>
    </row>
    <row r="337" spans="1:12" ht="15" customHeight="1">
      <c r="A337" s="369"/>
      <c r="B337" s="212" t="s">
        <v>19</v>
      </c>
      <c r="C337" s="1149"/>
      <c r="D337" s="1150"/>
      <c r="E337" s="1151"/>
      <c r="F337" s="1147"/>
      <c r="G337" s="1148"/>
      <c r="H337" s="369"/>
      <c r="I337" s="212" t="s">
        <v>19</v>
      </c>
      <c r="J337" s="1149"/>
      <c r="K337" s="1150"/>
      <c r="L337" s="1151"/>
    </row>
    <row r="338" spans="1:12" ht="15" customHeight="1">
      <c r="A338" s="369"/>
      <c r="B338" s="213" t="s">
        <v>7</v>
      </c>
      <c r="C338" s="1149"/>
      <c r="D338" s="1150"/>
      <c r="E338" s="1151"/>
      <c r="F338" s="1147"/>
      <c r="G338" s="1148"/>
      <c r="H338" s="369"/>
      <c r="I338" s="213" t="s">
        <v>7</v>
      </c>
      <c r="J338" s="1149"/>
      <c r="K338" s="1150"/>
      <c r="L338" s="1151"/>
    </row>
    <row r="339" spans="1:12" ht="15" customHeight="1">
      <c r="A339" s="374"/>
      <c r="B339" s="219" t="str">
        <f>'statement of marks'!$J$3</f>
        <v xml:space="preserve">fo|ky; dk Mk;l dksM+ </v>
      </c>
      <c r="C339" s="1152" t="str">
        <f>'statement of marks'!$K$3</f>
        <v xml:space="preserve">08291009401   </v>
      </c>
      <c r="D339" s="1153"/>
      <c r="E339" s="1154"/>
      <c r="F339" s="1147"/>
      <c r="G339" s="1148"/>
      <c r="H339" s="374"/>
      <c r="I339" s="219" t="str">
        <f>'statement of marks'!$J$3</f>
        <v xml:space="preserve">fo|ky; dk Mk;l dksM+ </v>
      </c>
      <c r="J339" s="1152" t="str">
        <f>'statement of marks'!$K$3</f>
        <v xml:space="preserve">08291009401   </v>
      </c>
      <c r="K339" s="1153"/>
      <c r="L339" s="1154"/>
    </row>
    <row r="340" spans="1:12" ht="15" customHeight="1" thickBot="1">
      <c r="A340" s="375"/>
      <c r="B340" s="376" t="s">
        <v>76</v>
      </c>
      <c r="C340" s="1155">
        <f>'statement of marks'!$HG$108</f>
        <v>42460</v>
      </c>
      <c r="D340" s="1156"/>
      <c r="E340" s="1157"/>
      <c r="F340" s="1147"/>
      <c r="G340" s="1148"/>
      <c r="H340" s="375"/>
      <c r="I340" s="376" t="s">
        <v>76</v>
      </c>
      <c r="J340" s="1155">
        <f>'statement of marks'!$HG$108</f>
        <v>42460</v>
      </c>
      <c r="K340" s="1156"/>
      <c r="L340" s="1157"/>
    </row>
    <row r="341" spans="1:12" ht="15" customHeight="1">
      <c r="A341" s="1137" t="s">
        <v>47</v>
      </c>
      <c r="B341" s="1138"/>
      <c r="C341" s="1139"/>
      <c r="D341" s="1139"/>
      <c r="E341" s="1140"/>
      <c r="F341" s="1147"/>
      <c r="G341" s="1148"/>
      <c r="H341" s="1137" t="s">
        <v>47</v>
      </c>
      <c r="I341" s="1138"/>
      <c r="J341" s="1139"/>
      <c r="K341" s="1139"/>
      <c r="L341" s="1140"/>
    </row>
    <row r="342" spans="1:12" ht="15" customHeight="1">
      <c r="A342" s="1141" t="str">
        <f>'statement of marks'!$A$1</f>
        <v>jk- ck- ek/;fed fo|ky; uohu] fuEckgsM+k</v>
      </c>
      <c r="B342" s="1129"/>
      <c r="C342" s="1142"/>
      <c r="D342" s="1142"/>
      <c r="E342" s="1143"/>
      <c r="F342" s="1147"/>
      <c r="G342" s="1148"/>
      <c r="H342" s="1141" t="str">
        <f>'statement of marks'!$A$1</f>
        <v>jk- ck- ek/;fed fo|ky; uohu] fuEckgsM+k</v>
      </c>
      <c r="I342" s="1129"/>
      <c r="J342" s="1142"/>
      <c r="K342" s="1142"/>
      <c r="L342" s="1143"/>
    </row>
    <row r="343" spans="1:12" ht="15" customHeight="1">
      <c r="A343" s="1141"/>
      <c r="B343" s="1129"/>
      <c r="C343" s="1142"/>
      <c r="D343" s="1142"/>
      <c r="E343" s="1143"/>
      <c r="F343" s="1147"/>
      <c r="G343" s="1148"/>
      <c r="H343" s="1141"/>
      <c r="I343" s="1129"/>
      <c r="J343" s="1142"/>
      <c r="K343" s="1142"/>
      <c r="L343" s="1143"/>
    </row>
    <row r="344" spans="1:12" ht="15" customHeight="1">
      <c r="A344" s="369"/>
      <c r="B344" s="207" t="s">
        <v>217</v>
      </c>
      <c r="C344" s="1134" t="str">
        <f>'statement of marks'!$H$3</f>
        <v>2015-16</v>
      </c>
      <c r="D344" s="1135"/>
      <c r="E344" s="1136"/>
      <c r="F344" s="1147"/>
      <c r="G344" s="1148"/>
      <c r="H344" s="369"/>
      <c r="I344" s="207" t="s">
        <v>217</v>
      </c>
      <c r="J344" s="1134" t="str">
        <f>'statement of marks'!$H$3</f>
        <v>2015-16</v>
      </c>
      <c r="K344" s="1135"/>
      <c r="L344" s="1136"/>
    </row>
    <row r="345" spans="1:12" ht="15" customHeight="1">
      <c r="A345" s="369"/>
      <c r="B345" s="347" t="s">
        <v>218</v>
      </c>
      <c r="C345" s="1144" t="str">
        <f>IF('statement of marks'!J27="","",'statement of marks'!J27)</f>
        <v/>
      </c>
      <c r="D345" s="1145"/>
      <c r="E345" s="1146"/>
      <c r="F345" s="1147"/>
      <c r="G345" s="1148"/>
      <c r="H345" s="369"/>
      <c r="I345" s="347" t="s">
        <v>218</v>
      </c>
      <c r="J345" s="1144" t="str">
        <f>IF('statement of marks'!J28="","",'statement of marks'!J28)</f>
        <v/>
      </c>
      <c r="K345" s="1145"/>
      <c r="L345" s="1146"/>
    </row>
    <row r="346" spans="1:12" ht="15" customHeight="1">
      <c r="A346" s="369"/>
      <c r="B346" s="347" t="s">
        <v>219</v>
      </c>
      <c r="C346" s="1144" t="str">
        <f>IF('statement of marks'!K27="","",'statement of marks'!K27)</f>
        <v/>
      </c>
      <c r="D346" s="1145"/>
      <c r="E346" s="1146"/>
      <c r="F346" s="1147"/>
      <c r="G346" s="1148"/>
      <c r="H346" s="369"/>
      <c r="I346" s="347" t="s">
        <v>219</v>
      </c>
      <c r="J346" s="1144" t="str">
        <f>IF('statement of marks'!K28="","",'statement of marks'!K28)</f>
        <v/>
      </c>
      <c r="K346" s="1145"/>
      <c r="L346" s="1146"/>
    </row>
    <row r="347" spans="1:12" ht="15" customHeight="1">
      <c r="A347" s="369"/>
      <c r="B347" s="347" t="s">
        <v>220</v>
      </c>
      <c r="C347" s="1144" t="str">
        <f>IF('statement of marks'!L27="","",'statement of marks'!L27)</f>
        <v/>
      </c>
      <c r="D347" s="1145"/>
      <c r="E347" s="1146"/>
      <c r="F347" s="1147"/>
      <c r="G347" s="1148"/>
      <c r="H347" s="369"/>
      <c r="I347" s="347" t="s">
        <v>220</v>
      </c>
      <c r="J347" s="1144" t="str">
        <f>IF('statement of marks'!L28="","",'statement of marks'!L28)</f>
        <v/>
      </c>
      <c r="K347" s="1145"/>
      <c r="L347" s="1146"/>
    </row>
    <row r="348" spans="1:12" ht="15" customHeight="1">
      <c r="A348" s="369"/>
      <c r="B348" s="347" t="s">
        <v>224</v>
      </c>
      <c r="C348" s="1134" t="str">
        <f>IF('statement of marks'!B27="","",'statement of marks'!B27)</f>
        <v/>
      </c>
      <c r="D348" s="1135"/>
      <c r="E348" s="1136"/>
      <c r="F348" s="1147"/>
      <c r="G348" s="1148"/>
      <c r="H348" s="369"/>
      <c r="I348" s="347" t="s">
        <v>224</v>
      </c>
      <c r="J348" s="1134" t="str">
        <f>IF('statement of marks'!B28="","",'statement of marks'!B28)</f>
        <v/>
      </c>
      <c r="K348" s="1135"/>
      <c r="L348" s="1136"/>
    </row>
    <row r="349" spans="1:12" ht="15" customHeight="1">
      <c r="A349" s="369"/>
      <c r="B349" s="347" t="s">
        <v>221</v>
      </c>
      <c r="C349" s="1134" t="str">
        <f>'statement of marks'!$G$3</f>
        <v>6 A</v>
      </c>
      <c r="D349" s="1135"/>
      <c r="E349" s="1136"/>
      <c r="F349" s="1147"/>
      <c r="G349" s="1148"/>
      <c r="H349" s="369"/>
      <c r="I349" s="347" t="s">
        <v>221</v>
      </c>
      <c r="J349" s="1134" t="str">
        <f>'statement of marks'!$G$3</f>
        <v>6 A</v>
      </c>
      <c r="K349" s="1135"/>
      <c r="L349" s="1136"/>
    </row>
    <row r="350" spans="1:12" ht="15" customHeight="1">
      <c r="A350" s="369"/>
      <c r="B350" s="209" t="s">
        <v>222</v>
      </c>
      <c r="C350" s="1134" t="str">
        <f>IF('statement of marks'!F27="","",'statement of marks'!F27)</f>
        <v/>
      </c>
      <c r="D350" s="1135"/>
      <c r="E350" s="1136"/>
      <c r="F350" s="1147"/>
      <c r="G350" s="1148"/>
      <c r="H350" s="369"/>
      <c r="I350" s="209" t="s">
        <v>222</v>
      </c>
      <c r="J350" s="1134" t="str">
        <f>IF('statement of marks'!F28="","",'statement of marks'!F28)</f>
        <v/>
      </c>
      <c r="K350" s="1135"/>
      <c r="L350" s="1136"/>
    </row>
    <row r="351" spans="1:12" ht="15" customHeight="1">
      <c r="A351" s="369"/>
      <c r="B351" s="347" t="s">
        <v>9</v>
      </c>
      <c r="C351" s="1134" t="str">
        <f>IF('statement of marks'!D27="","",'statement of marks'!D27)</f>
        <v/>
      </c>
      <c r="D351" s="1135"/>
      <c r="E351" s="1136"/>
      <c r="F351" s="1147"/>
      <c r="G351" s="1148"/>
      <c r="H351" s="369"/>
      <c r="I351" s="347" t="s">
        <v>9</v>
      </c>
      <c r="J351" s="1134" t="str">
        <f>IF('statement of marks'!D28="","",'statement of marks'!D28)</f>
        <v/>
      </c>
      <c r="K351" s="1135"/>
      <c r="L351" s="1136"/>
    </row>
    <row r="352" spans="1:12" ht="15" customHeight="1">
      <c r="A352" s="369"/>
      <c r="B352" s="347" t="s">
        <v>225</v>
      </c>
      <c r="C352" s="1158" t="str">
        <f>IF('statement of marks'!H27="","",'statement of marks'!H27)</f>
        <v/>
      </c>
      <c r="D352" s="1159"/>
      <c r="E352" s="1160"/>
      <c r="F352" s="1147"/>
      <c r="G352" s="1148"/>
      <c r="H352" s="369"/>
      <c r="I352" s="347" t="s">
        <v>225</v>
      </c>
      <c r="J352" s="1158" t="str">
        <f>IF('statement of marks'!H28="","",'statement of marks'!H28)</f>
        <v/>
      </c>
      <c r="K352" s="1159"/>
      <c r="L352" s="1160"/>
    </row>
    <row r="353" spans="1:12" ht="15" customHeight="1">
      <c r="A353" s="369"/>
      <c r="B353" s="347" t="s">
        <v>226</v>
      </c>
      <c r="C353" s="1167" t="str">
        <f>IF('statement of marks'!I27="","",'statement of marks'!I27)</f>
        <v/>
      </c>
      <c r="D353" s="1168"/>
      <c r="E353" s="1169"/>
      <c r="F353" s="1147"/>
      <c r="G353" s="1148"/>
      <c r="H353" s="369"/>
      <c r="I353" s="347" t="s">
        <v>226</v>
      </c>
      <c r="J353" s="1167" t="str">
        <f>IF('statement of marks'!I28="","",'statement of marks'!I28)</f>
        <v/>
      </c>
      <c r="K353" s="1168"/>
      <c r="L353" s="1169"/>
    </row>
    <row r="354" spans="1:12" ht="15" customHeight="1">
      <c r="A354" s="369"/>
      <c r="B354" s="347" t="s">
        <v>223</v>
      </c>
      <c r="C354" s="364" t="s">
        <v>66</v>
      </c>
      <c r="D354" s="365" t="s">
        <v>294</v>
      </c>
      <c r="E354" s="370" t="s">
        <v>206</v>
      </c>
      <c r="F354" s="1147"/>
      <c r="G354" s="1148"/>
      <c r="H354" s="369"/>
      <c r="I354" s="347" t="s">
        <v>223</v>
      </c>
      <c r="J354" s="364" t="s">
        <v>66</v>
      </c>
      <c r="K354" s="365" t="s">
        <v>294</v>
      </c>
      <c r="L354" s="370" t="s">
        <v>206</v>
      </c>
    </row>
    <row r="355" spans="1:12" ht="15" customHeight="1">
      <c r="A355" s="369"/>
      <c r="B355" s="347" t="str">
        <f>'statement of marks'!$FT$4</f>
        <v>fgUnh</v>
      </c>
      <c r="C355" s="366" t="str">
        <f>IF('statement of marks'!FT27="","",'statement of marks'!FT27)</f>
        <v/>
      </c>
      <c r="D355" s="366" t="str">
        <f>IF('statement of marks'!FU27="","",'statement of marks'!FU27)</f>
        <v/>
      </c>
      <c r="E355" s="371" t="str">
        <f>IF('statement of marks'!FV27="","",'statement of marks'!FV27)</f>
        <v/>
      </c>
      <c r="F355" s="1147"/>
      <c r="G355" s="1148"/>
      <c r="H355" s="369"/>
      <c r="I355" s="347" t="str">
        <f>'statement of marks'!$FT$4</f>
        <v>fgUnh</v>
      </c>
      <c r="J355" s="366" t="str">
        <f>IF('statement of marks'!FT28="","",'statement of marks'!FT28)</f>
        <v/>
      </c>
      <c r="K355" s="366" t="str">
        <f>IF('statement of marks'!FU28="","",'statement of marks'!FU28)</f>
        <v/>
      </c>
      <c r="L355" s="371" t="str">
        <f>IF('statement of marks'!FV28="","",'statement of marks'!FV28)</f>
        <v/>
      </c>
    </row>
    <row r="356" spans="1:12" ht="15" customHeight="1">
      <c r="A356" s="369"/>
      <c r="B356" s="347" t="str">
        <f>'statement of marks'!$FW$4</f>
        <v>vaxszth</v>
      </c>
      <c r="C356" s="366" t="str">
        <f>IF('statement of marks'!FW27="","",'statement of marks'!FW27)</f>
        <v/>
      </c>
      <c r="D356" s="366" t="str">
        <f>IF('statement of marks'!FX27="","",'statement of marks'!FX27)</f>
        <v/>
      </c>
      <c r="E356" s="371" t="str">
        <f>IF('statement of marks'!FY27="","",'statement of marks'!FY27)</f>
        <v/>
      </c>
      <c r="F356" s="1147"/>
      <c r="G356" s="1148"/>
      <c r="H356" s="369"/>
      <c r="I356" s="347" t="str">
        <f>'statement of marks'!$FW$4</f>
        <v>vaxszth</v>
      </c>
      <c r="J356" s="366" t="str">
        <f>IF('statement of marks'!FW28="","",'statement of marks'!FW28)</f>
        <v/>
      </c>
      <c r="K356" s="366" t="str">
        <f>IF('statement of marks'!FX28="","",'statement of marks'!FX28)</f>
        <v/>
      </c>
      <c r="L356" s="371" t="str">
        <f>IF('statement of marks'!FY28="","",'statement of marks'!FY28)</f>
        <v/>
      </c>
    </row>
    <row r="357" spans="1:12" ht="15" customHeight="1">
      <c r="A357" s="369"/>
      <c r="B357" s="347" t="str">
        <f>IF('statement of marks'!BE27="s","laLÑr",IF('statement of marks'!BE27="u","mnwZ",IF('statement of marks'!BE27="g","xqtjkrh",IF('statement of marks'!BE27="p","iatkch",IF('statement of marks'!BE27="sd","flU/kh","r`rh; Hkk""kk")))))</f>
        <v>r`rh; Hkk"kk</v>
      </c>
      <c r="C357" s="366" t="str">
        <f>IF('statement of marks'!FZ27="","",'statement of marks'!FZ27)</f>
        <v/>
      </c>
      <c r="D357" s="366" t="str">
        <f>IF('statement of marks'!GA27="","",'statement of marks'!GA27)</f>
        <v/>
      </c>
      <c r="E357" s="371" t="str">
        <f>IF('statement of marks'!GB27="","",'statement of marks'!GB27)</f>
        <v/>
      </c>
      <c r="F357" s="1147"/>
      <c r="G357" s="1148"/>
      <c r="H357" s="369"/>
      <c r="I357" s="347" t="str">
        <f>IF('statement of marks'!BE28="s","laLÑr",IF('statement of marks'!BE28="u","mnwZ",IF('statement of marks'!BE28="g","xqtjkrh",IF('statement of marks'!BE28="p","iatkch",IF('statement of marks'!BE28="sd","flU/kh","r`rh; Hkk""kk")))))</f>
        <v>r`rh; Hkk"kk</v>
      </c>
      <c r="J357" s="366" t="str">
        <f>IF('statement of marks'!FZ28="","",'statement of marks'!FZ28)</f>
        <v/>
      </c>
      <c r="K357" s="366" t="str">
        <f>IF('statement of marks'!GA28="","",'statement of marks'!GA28)</f>
        <v/>
      </c>
      <c r="L357" s="371" t="str">
        <f>IF('statement of marks'!GB28="","",'statement of marks'!GB28)</f>
        <v/>
      </c>
    </row>
    <row r="358" spans="1:12" ht="15" customHeight="1">
      <c r="A358" s="369"/>
      <c r="B358" s="347" t="str">
        <f>'statement of marks'!$GH$4</f>
        <v>xf.kr</v>
      </c>
      <c r="C358" s="366" t="str">
        <f>IF('statement of marks'!GH27="","",'statement of marks'!GH27)</f>
        <v/>
      </c>
      <c r="D358" s="366" t="str">
        <f>IF('statement of marks'!GI27="","",'statement of marks'!GI27)</f>
        <v/>
      </c>
      <c r="E358" s="371" t="str">
        <f>IF('statement of marks'!GJ27="","",'statement of marks'!GJ27)</f>
        <v/>
      </c>
      <c r="F358" s="1147"/>
      <c r="G358" s="1148"/>
      <c r="H358" s="369"/>
      <c r="I358" s="347" t="str">
        <f>'statement of marks'!$GH$4</f>
        <v>xf.kr</v>
      </c>
      <c r="J358" s="366" t="str">
        <f>IF('statement of marks'!GH28="","",'statement of marks'!GH28)</f>
        <v/>
      </c>
      <c r="K358" s="366" t="str">
        <f>IF('statement of marks'!GI28="","",'statement of marks'!GI28)</f>
        <v/>
      </c>
      <c r="L358" s="371" t="str">
        <f>IF('statement of marks'!GJ28="","",'statement of marks'!GJ28)</f>
        <v/>
      </c>
    </row>
    <row r="359" spans="1:12" ht="15" customHeight="1">
      <c r="A359" s="369"/>
      <c r="B359" s="347" t="str">
        <f>'statement of marks'!$GK$4</f>
        <v>foKku</v>
      </c>
      <c r="C359" s="366" t="str">
        <f>IF('statement of marks'!GK27="","",'statement of marks'!GK27)</f>
        <v/>
      </c>
      <c r="D359" s="366" t="str">
        <f>IF('statement of marks'!GL27="","",'statement of marks'!GL27)</f>
        <v/>
      </c>
      <c r="E359" s="371" t="str">
        <f>IF('statement of marks'!GM27="","",'statement of marks'!GM27)</f>
        <v/>
      </c>
      <c r="F359" s="1147"/>
      <c r="G359" s="1148"/>
      <c r="H359" s="369"/>
      <c r="I359" s="347" t="str">
        <f>'statement of marks'!$GK$4</f>
        <v>foKku</v>
      </c>
      <c r="J359" s="366" t="str">
        <f>IF('statement of marks'!GK28="","",'statement of marks'!GK28)</f>
        <v/>
      </c>
      <c r="K359" s="366" t="str">
        <f>IF('statement of marks'!GL28="","",'statement of marks'!GL28)</f>
        <v/>
      </c>
      <c r="L359" s="371" t="str">
        <f>IF('statement of marks'!GM28="","",'statement of marks'!GM28)</f>
        <v/>
      </c>
    </row>
    <row r="360" spans="1:12" ht="15" customHeight="1">
      <c r="A360" s="369"/>
      <c r="B360" s="347" t="str">
        <f>'statement of marks'!$GN$4</f>
        <v>lkekftd foKku</v>
      </c>
      <c r="C360" s="366" t="str">
        <f>IF('statement of marks'!GN27="","",'statement of marks'!GN27)</f>
        <v/>
      </c>
      <c r="D360" s="366" t="str">
        <f>IF('statement of marks'!GO27="","",'statement of marks'!GO27)</f>
        <v/>
      </c>
      <c r="E360" s="371" t="str">
        <f>IF('statement of marks'!GP27="","",'statement of marks'!GP27)</f>
        <v/>
      </c>
      <c r="F360" s="1147"/>
      <c r="G360" s="1148"/>
      <c r="H360" s="369"/>
      <c r="I360" s="347" t="str">
        <f>'statement of marks'!$GN$4</f>
        <v>lkekftd foKku</v>
      </c>
      <c r="J360" s="366" t="str">
        <f>IF('statement of marks'!GN28="","",'statement of marks'!GN28)</f>
        <v/>
      </c>
      <c r="K360" s="366" t="str">
        <f>IF('statement of marks'!GO28="","",'statement of marks'!GO28)</f>
        <v/>
      </c>
      <c r="L360" s="371" t="str">
        <f>IF('statement of marks'!GP28="","",'statement of marks'!GP28)</f>
        <v/>
      </c>
    </row>
    <row r="361" spans="1:12" ht="15" customHeight="1">
      <c r="A361" s="369"/>
      <c r="B361" s="347" t="str">
        <f>'statement of marks'!$GQ$4</f>
        <v>dk;kZuqHko</v>
      </c>
      <c r="C361" s="366" t="str">
        <f>IF('statement of marks'!GQ27="","",'statement of marks'!GQ27)</f>
        <v/>
      </c>
      <c r="D361" s="366" t="str">
        <f>IF('statement of marks'!GR27="","",'statement of marks'!GR27)</f>
        <v/>
      </c>
      <c r="E361" s="371" t="str">
        <f>IF('statement of marks'!GS27="","",'statement of marks'!GS27)</f>
        <v/>
      </c>
      <c r="F361" s="1147"/>
      <c r="G361" s="1148"/>
      <c r="H361" s="369"/>
      <c r="I361" s="347" t="str">
        <f>'statement of marks'!$GQ$4</f>
        <v>dk;kZuqHko</v>
      </c>
      <c r="J361" s="366" t="str">
        <f>IF('statement of marks'!GQ28="","",'statement of marks'!GQ28)</f>
        <v/>
      </c>
      <c r="K361" s="366" t="str">
        <f>IF('statement of marks'!GR28="","",'statement of marks'!GR28)</f>
        <v/>
      </c>
      <c r="L361" s="371" t="str">
        <f>IF('statement of marks'!GS28="","",'statement of marks'!GS28)</f>
        <v/>
      </c>
    </row>
    <row r="362" spans="1:12" ht="15" customHeight="1">
      <c r="A362" s="369"/>
      <c r="B362" s="347" t="str">
        <f>'statement of marks'!$GT$4</f>
        <v>dyk f'k{kk</v>
      </c>
      <c r="C362" s="367" t="str">
        <f>IF('statement of marks'!GT27="","",'statement of marks'!GT27)</f>
        <v/>
      </c>
      <c r="D362" s="367" t="str">
        <f>IF('statement of marks'!GU27="","",'statement of marks'!GU27)</f>
        <v/>
      </c>
      <c r="E362" s="372" t="str">
        <f>IF('statement of marks'!GV27="","",'statement of marks'!GV27)</f>
        <v/>
      </c>
      <c r="F362" s="1147"/>
      <c r="G362" s="1148"/>
      <c r="H362" s="369"/>
      <c r="I362" s="347" t="str">
        <f>'statement of marks'!$GT$4</f>
        <v>dyk f'k{kk</v>
      </c>
      <c r="J362" s="367" t="str">
        <f>IF('statement of marks'!GT28="","",'statement of marks'!GT28)</f>
        <v/>
      </c>
      <c r="K362" s="367" t="str">
        <f>IF('statement of marks'!GU28="","",'statement of marks'!GU28)</f>
        <v/>
      </c>
      <c r="L362" s="372" t="str">
        <f>IF('statement of marks'!GV28="","",'statement of marks'!GV28)</f>
        <v/>
      </c>
    </row>
    <row r="363" spans="1:12" ht="15" customHeight="1">
      <c r="A363" s="369"/>
      <c r="B363" s="347" t="str">
        <f>'statement of marks'!$GW$4</f>
        <v>LokLF; ,oe~ 'kkjhfjd f'k{kk</v>
      </c>
      <c r="C363" s="368" t="str">
        <f>IF('statement of marks'!GW27="","",'statement of marks'!GW27)</f>
        <v/>
      </c>
      <c r="D363" s="368" t="str">
        <f>IF('statement of marks'!GX27="","",'statement of marks'!GX27)</f>
        <v/>
      </c>
      <c r="E363" s="373" t="str">
        <f>IF('statement of marks'!GY27="","",'statement of marks'!GY27)</f>
        <v/>
      </c>
      <c r="F363" s="1147"/>
      <c r="G363" s="1148"/>
      <c r="H363" s="369"/>
      <c r="I363" s="347" t="str">
        <f>'statement of marks'!$GW$4</f>
        <v>LokLF; ,oe~ 'kkjhfjd f'k{kk</v>
      </c>
      <c r="J363" s="368" t="str">
        <f>IF('statement of marks'!GW28="","",'statement of marks'!GW28)</f>
        <v/>
      </c>
      <c r="K363" s="368" t="str">
        <f>IF('statement of marks'!GX28="","",'statement of marks'!GX28)</f>
        <v/>
      </c>
      <c r="L363" s="373" t="str">
        <f>IF('statement of marks'!GY28="","",'statement of marks'!GY28)</f>
        <v/>
      </c>
    </row>
    <row r="364" spans="1:12" ht="15" customHeight="1">
      <c r="A364" s="369"/>
      <c r="B364" s="389" t="s">
        <v>304</v>
      </c>
      <c r="C364" s="390" t="str">
        <f>IF('statement of marks'!HE27="","",'statement of marks'!HE27)</f>
        <v/>
      </c>
      <c r="D364" s="390" t="str">
        <f>IF('statement of marks'!HF27="","",'statement of marks'!HF27)</f>
        <v/>
      </c>
      <c r="E364" s="390" t="str">
        <f>IF('statement of marks'!HJ27="","",'statement of marks'!HJ27)</f>
        <v/>
      </c>
      <c r="F364" s="1147"/>
      <c r="G364" s="1148"/>
      <c r="H364" s="369"/>
      <c r="I364" s="389" t="s">
        <v>304</v>
      </c>
      <c r="J364" s="390" t="str">
        <f>IF('statement of marks'!HE28="","",'statement of marks'!HE28)</f>
        <v/>
      </c>
      <c r="K364" s="390" t="str">
        <f>IF('statement of marks'!HF28="","",'statement of marks'!HF28)</f>
        <v/>
      </c>
      <c r="L364" s="391" t="str">
        <f>IF('statement of marks'!HJ28="","",'statement of marks'!HJ28)</f>
        <v/>
      </c>
    </row>
    <row r="365" spans="1:12" ht="15" customHeight="1">
      <c r="A365" s="369"/>
      <c r="B365" s="347" t="s">
        <v>473</v>
      </c>
      <c r="C365" s="1170" t="str">
        <f>IF('statement of marks'!HD27="","",'statement of marks'!HD27)</f>
        <v/>
      </c>
      <c r="D365" s="1171"/>
      <c r="E365" s="1172"/>
      <c r="F365" s="1147"/>
      <c r="G365" s="1148"/>
      <c r="H365" s="369"/>
      <c r="I365" s="347" t="s">
        <v>473</v>
      </c>
      <c r="J365" s="1170" t="str">
        <f>IF('statement of marks'!HD28="","",'statement of marks'!HD28)</f>
        <v/>
      </c>
      <c r="K365" s="1171"/>
      <c r="L365" s="1172"/>
    </row>
    <row r="366" spans="1:12" ht="15" customHeight="1">
      <c r="A366" s="369"/>
      <c r="B366" s="347" t="str">
        <f>'statement of marks'!$HL$5</f>
        <v>Nk= mifLFkfr</v>
      </c>
      <c r="C366" s="1161" t="str">
        <f>IF('statement of marks'!HL27="","",'statement of marks'!HL27)</f>
        <v/>
      </c>
      <c r="D366" s="1162"/>
      <c r="E366" s="1163"/>
      <c r="F366" s="1147"/>
      <c r="G366" s="1148"/>
      <c r="H366" s="369"/>
      <c r="I366" s="347" t="str">
        <f>'statement of marks'!$HL$5</f>
        <v>Nk= mifLFkfr</v>
      </c>
      <c r="J366" s="1161" t="str">
        <f>IF('statement of marks'!HL28="","",'statement of marks'!HL28)</f>
        <v/>
      </c>
      <c r="K366" s="1162"/>
      <c r="L366" s="1163"/>
    </row>
    <row r="367" spans="1:12" ht="15" customHeight="1">
      <c r="A367" s="369"/>
      <c r="B367" s="210" t="str">
        <f>'statement of marks'!$HK$5</f>
        <v>dqy ehfVax</v>
      </c>
      <c r="C367" s="1164" t="str">
        <f>IF('statement of marks'!HK27="","",'statement of marks'!HK27)</f>
        <v/>
      </c>
      <c r="D367" s="1165"/>
      <c r="E367" s="1166"/>
      <c r="F367" s="1147"/>
      <c r="G367" s="1148"/>
      <c r="H367" s="369"/>
      <c r="I367" s="210" t="str">
        <f>'statement of marks'!$HK$5</f>
        <v>dqy ehfVax</v>
      </c>
      <c r="J367" s="1164" t="str">
        <f>IF('statement of marks'!HK28="","",'statement of marks'!HK28)</f>
        <v/>
      </c>
      <c r="K367" s="1165"/>
      <c r="L367" s="1166"/>
    </row>
    <row r="368" spans="1:12" ht="15" customHeight="1">
      <c r="A368" s="369"/>
      <c r="B368" s="347" t="s">
        <v>227</v>
      </c>
      <c r="C368" s="1149" t="str">
        <f>IF('statement of marks'!HN27="","",'statement of marks'!HN27)</f>
        <v/>
      </c>
      <c r="D368" s="1150"/>
      <c r="E368" s="1151"/>
      <c r="F368" s="1147"/>
      <c r="G368" s="1148"/>
      <c r="H368" s="369"/>
      <c r="I368" s="347" t="s">
        <v>227</v>
      </c>
      <c r="J368" s="1149" t="str">
        <f>IF('statement of marks'!HN28="","",'statement of marks'!HN28)</f>
        <v/>
      </c>
      <c r="K368" s="1150"/>
      <c r="L368" s="1151"/>
    </row>
    <row r="369" spans="1:12" ht="15" customHeight="1">
      <c r="A369" s="369"/>
      <c r="B369" s="219" t="s">
        <v>79</v>
      </c>
      <c r="C369" s="1149"/>
      <c r="D369" s="1150"/>
      <c r="E369" s="1151"/>
      <c r="F369" s="1147"/>
      <c r="G369" s="1148"/>
      <c r="H369" s="369"/>
      <c r="I369" s="219" t="s">
        <v>79</v>
      </c>
      <c r="J369" s="1149"/>
      <c r="K369" s="1150"/>
      <c r="L369" s="1151"/>
    </row>
    <row r="370" spans="1:12" ht="15" customHeight="1">
      <c r="A370" s="369"/>
      <c r="B370" s="211" t="s">
        <v>114</v>
      </c>
      <c r="C370" s="1149"/>
      <c r="D370" s="1150"/>
      <c r="E370" s="1151"/>
      <c r="F370" s="1147"/>
      <c r="G370" s="1148"/>
      <c r="H370" s="369"/>
      <c r="I370" s="211" t="s">
        <v>114</v>
      </c>
      <c r="J370" s="1149"/>
      <c r="K370" s="1150"/>
      <c r="L370" s="1151"/>
    </row>
    <row r="371" spans="1:12" ht="15" customHeight="1">
      <c r="A371" s="369"/>
      <c r="B371" s="212" t="s">
        <v>19</v>
      </c>
      <c r="C371" s="1149"/>
      <c r="D371" s="1150"/>
      <c r="E371" s="1151"/>
      <c r="F371" s="1147"/>
      <c r="G371" s="1148"/>
      <c r="H371" s="369"/>
      <c r="I371" s="212" t="s">
        <v>19</v>
      </c>
      <c r="J371" s="1149"/>
      <c r="K371" s="1150"/>
      <c r="L371" s="1151"/>
    </row>
    <row r="372" spans="1:12" ht="15" customHeight="1">
      <c r="A372" s="369"/>
      <c r="B372" s="213" t="s">
        <v>7</v>
      </c>
      <c r="C372" s="1149"/>
      <c r="D372" s="1150"/>
      <c r="E372" s="1151"/>
      <c r="F372" s="1147"/>
      <c r="G372" s="1148"/>
      <c r="H372" s="369"/>
      <c r="I372" s="213" t="s">
        <v>7</v>
      </c>
      <c r="J372" s="1149"/>
      <c r="K372" s="1150"/>
      <c r="L372" s="1151"/>
    </row>
    <row r="373" spans="1:12" ht="15" customHeight="1">
      <c r="A373" s="374"/>
      <c r="B373" s="219" t="str">
        <f>'statement of marks'!$J$3</f>
        <v xml:space="preserve">fo|ky; dk Mk;l dksM+ </v>
      </c>
      <c r="C373" s="1152" t="str">
        <f>'statement of marks'!$K$3</f>
        <v xml:space="preserve">08291009401   </v>
      </c>
      <c r="D373" s="1153"/>
      <c r="E373" s="1154"/>
      <c r="F373" s="1147"/>
      <c r="G373" s="1148"/>
      <c r="H373" s="374"/>
      <c r="I373" s="219" t="str">
        <f>'statement of marks'!$J$3</f>
        <v xml:space="preserve">fo|ky; dk Mk;l dksM+ </v>
      </c>
      <c r="J373" s="1152" t="str">
        <f>'statement of marks'!$K$3</f>
        <v xml:space="preserve">08291009401   </v>
      </c>
      <c r="K373" s="1153"/>
      <c r="L373" s="1154"/>
    </row>
    <row r="374" spans="1:12" ht="15" customHeight="1" thickBot="1">
      <c r="A374" s="375"/>
      <c r="B374" s="376" t="s">
        <v>76</v>
      </c>
      <c r="C374" s="1155">
        <f>'statement of marks'!$HG$108</f>
        <v>42460</v>
      </c>
      <c r="D374" s="1156"/>
      <c r="E374" s="1157"/>
      <c r="F374" s="1147"/>
      <c r="G374" s="1148"/>
      <c r="H374" s="375"/>
      <c r="I374" s="376" t="s">
        <v>76</v>
      </c>
      <c r="J374" s="1155">
        <f>'statement of marks'!$HG$108</f>
        <v>42460</v>
      </c>
      <c r="K374" s="1156"/>
      <c r="L374" s="1157"/>
    </row>
    <row r="375" spans="1:12" ht="15" customHeight="1">
      <c r="A375" s="1137" t="s">
        <v>47</v>
      </c>
      <c r="B375" s="1138"/>
      <c r="C375" s="1139"/>
      <c r="D375" s="1139"/>
      <c r="E375" s="1140"/>
      <c r="F375" s="1147"/>
      <c r="G375" s="1148"/>
      <c r="H375" s="1137" t="s">
        <v>47</v>
      </c>
      <c r="I375" s="1138"/>
      <c r="J375" s="1139"/>
      <c r="K375" s="1139"/>
      <c r="L375" s="1140"/>
    </row>
    <row r="376" spans="1:12" ht="15" customHeight="1">
      <c r="A376" s="1141" t="str">
        <f>'statement of marks'!$A$1</f>
        <v>jk- ck- ek/;fed fo|ky; uohu] fuEckgsM+k</v>
      </c>
      <c r="B376" s="1129"/>
      <c r="C376" s="1142"/>
      <c r="D376" s="1142"/>
      <c r="E376" s="1143"/>
      <c r="F376" s="1147"/>
      <c r="G376" s="1148"/>
      <c r="H376" s="1141" t="str">
        <f>'statement of marks'!$A$1</f>
        <v>jk- ck- ek/;fed fo|ky; uohu] fuEckgsM+k</v>
      </c>
      <c r="I376" s="1129"/>
      <c r="J376" s="1142"/>
      <c r="K376" s="1142"/>
      <c r="L376" s="1143"/>
    </row>
    <row r="377" spans="1:12" ht="15" customHeight="1">
      <c r="A377" s="1141"/>
      <c r="B377" s="1129"/>
      <c r="C377" s="1142"/>
      <c r="D377" s="1142"/>
      <c r="E377" s="1143"/>
      <c r="F377" s="1147"/>
      <c r="G377" s="1148"/>
      <c r="H377" s="1141"/>
      <c r="I377" s="1129"/>
      <c r="J377" s="1142"/>
      <c r="K377" s="1142"/>
      <c r="L377" s="1143"/>
    </row>
    <row r="378" spans="1:12" ht="15" customHeight="1">
      <c r="A378" s="369"/>
      <c r="B378" s="207" t="s">
        <v>217</v>
      </c>
      <c r="C378" s="1134" t="str">
        <f>'statement of marks'!$H$3</f>
        <v>2015-16</v>
      </c>
      <c r="D378" s="1135"/>
      <c r="E378" s="1136"/>
      <c r="F378" s="1147"/>
      <c r="G378" s="1148"/>
      <c r="H378" s="369"/>
      <c r="I378" s="207" t="s">
        <v>217</v>
      </c>
      <c r="J378" s="1134" t="str">
        <f>'statement of marks'!$H$3</f>
        <v>2015-16</v>
      </c>
      <c r="K378" s="1135"/>
      <c r="L378" s="1136"/>
    </row>
    <row r="379" spans="1:12" ht="15" customHeight="1">
      <c r="A379" s="369"/>
      <c r="B379" s="347" t="s">
        <v>218</v>
      </c>
      <c r="C379" s="1144" t="str">
        <f>IF('statement of marks'!J29="","",'statement of marks'!J29)</f>
        <v/>
      </c>
      <c r="D379" s="1145"/>
      <c r="E379" s="1146"/>
      <c r="F379" s="1147"/>
      <c r="G379" s="1148"/>
      <c r="H379" s="369"/>
      <c r="I379" s="347" t="s">
        <v>218</v>
      </c>
      <c r="J379" s="1144" t="str">
        <f>IF('statement of marks'!J30="","",'statement of marks'!J30)</f>
        <v/>
      </c>
      <c r="K379" s="1145"/>
      <c r="L379" s="1146"/>
    </row>
    <row r="380" spans="1:12" ht="15" customHeight="1">
      <c r="A380" s="369"/>
      <c r="B380" s="347" t="s">
        <v>219</v>
      </c>
      <c r="C380" s="1144" t="str">
        <f>IF('statement of marks'!K29="","",'statement of marks'!K29)</f>
        <v/>
      </c>
      <c r="D380" s="1145"/>
      <c r="E380" s="1146"/>
      <c r="F380" s="1147"/>
      <c r="G380" s="1148"/>
      <c r="H380" s="369"/>
      <c r="I380" s="347" t="s">
        <v>219</v>
      </c>
      <c r="J380" s="1144" t="str">
        <f>IF('statement of marks'!K30="","",'statement of marks'!K30)</f>
        <v/>
      </c>
      <c r="K380" s="1145"/>
      <c r="L380" s="1146"/>
    </row>
    <row r="381" spans="1:12" ht="15" customHeight="1">
      <c r="A381" s="369"/>
      <c r="B381" s="347" t="s">
        <v>220</v>
      </c>
      <c r="C381" s="1144" t="str">
        <f>IF('statement of marks'!L29="","",'statement of marks'!L29)</f>
        <v/>
      </c>
      <c r="D381" s="1145"/>
      <c r="E381" s="1146"/>
      <c r="F381" s="1147"/>
      <c r="G381" s="1148"/>
      <c r="H381" s="369"/>
      <c r="I381" s="347" t="s">
        <v>220</v>
      </c>
      <c r="J381" s="1144" t="str">
        <f>IF('statement of marks'!L30="","",'statement of marks'!L30)</f>
        <v/>
      </c>
      <c r="K381" s="1145"/>
      <c r="L381" s="1146"/>
    </row>
    <row r="382" spans="1:12" ht="15" customHeight="1">
      <c r="A382" s="369"/>
      <c r="B382" s="347" t="s">
        <v>224</v>
      </c>
      <c r="C382" s="1134" t="str">
        <f>IF('statement of marks'!B29="","",'statement of marks'!B29)</f>
        <v/>
      </c>
      <c r="D382" s="1135"/>
      <c r="E382" s="1136"/>
      <c r="F382" s="1147"/>
      <c r="G382" s="1148"/>
      <c r="H382" s="369"/>
      <c r="I382" s="347" t="s">
        <v>224</v>
      </c>
      <c r="J382" s="1134" t="str">
        <f>IF('statement of marks'!B30="","",'statement of marks'!B30)</f>
        <v/>
      </c>
      <c r="K382" s="1135"/>
      <c r="L382" s="1136"/>
    </row>
    <row r="383" spans="1:12" ht="15" customHeight="1">
      <c r="A383" s="369"/>
      <c r="B383" s="347" t="s">
        <v>221</v>
      </c>
      <c r="C383" s="1134" t="str">
        <f>'statement of marks'!$G$3</f>
        <v>6 A</v>
      </c>
      <c r="D383" s="1135"/>
      <c r="E383" s="1136"/>
      <c r="F383" s="1147"/>
      <c r="G383" s="1148"/>
      <c r="H383" s="369"/>
      <c r="I383" s="347" t="s">
        <v>221</v>
      </c>
      <c r="J383" s="1134" t="str">
        <f>'statement of marks'!$G$3</f>
        <v>6 A</v>
      </c>
      <c r="K383" s="1135"/>
      <c r="L383" s="1136"/>
    </row>
    <row r="384" spans="1:12" ht="15" customHeight="1">
      <c r="A384" s="369"/>
      <c r="B384" s="209" t="s">
        <v>222</v>
      </c>
      <c r="C384" s="1134" t="str">
        <f>IF('statement of marks'!F29="","",'statement of marks'!F29)</f>
        <v/>
      </c>
      <c r="D384" s="1135"/>
      <c r="E384" s="1136"/>
      <c r="F384" s="1147"/>
      <c r="G384" s="1148"/>
      <c r="H384" s="369"/>
      <c r="I384" s="209" t="s">
        <v>222</v>
      </c>
      <c r="J384" s="1134" t="str">
        <f>IF('statement of marks'!F30="","",'statement of marks'!F30)</f>
        <v/>
      </c>
      <c r="K384" s="1135"/>
      <c r="L384" s="1136"/>
    </row>
    <row r="385" spans="1:12" ht="15" customHeight="1">
      <c r="A385" s="369"/>
      <c r="B385" s="347" t="s">
        <v>9</v>
      </c>
      <c r="C385" s="1134" t="str">
        <f>IF('statement of marks'!D29="","",'statement of marks'!D29)</f>
        <v/>
      </c>
      <c r="D385" s="1135"/>
      <c r="E385" s="1136"/>
      <c r="F385" s="1147"/>
      <c r="G385" s="1148"/>
      <c r="H385" s="369"/>
      <c r="I385" s="347" t="s">
        <v>9</v>
      </c>
      <c r="J385" s="1134" t="str">
        <f>IF('statement of marks'!D30="","",'statement of marks'!D30)</f>
        <v/>
      </c>
      <c r="K385" s="1135"/>
      <c r="L385" s="1136"/>
    </row>
    <row r="386" spans="1:12" ht="15" customHeight="1">
      <c r="A386" s="369"/>
      <c r="B386" s="347" t="s">
        <v>225</v>
      </c>
      <c r="C386" s="1158" t="str">
        <f>IF('statement of marks'!H29="","",'statement of marks'!H29)</f>
        <v/>
      </c>
      <c r="D386" s="1159"/>
      <c r="E386" s="1160"/>
      <c r="F386" s="1147"/>
      <c r="G386" s="1148"/>
      <c r="H386" s="369"/>
      <c r="I386" s="347" t="s">
        <v>225</v>
      </c>
      <c r="J386" s="1158" t="str">
        <f>IF('statement of marks'!H30="","",'statement of marks'!H30)</f>
        <v/>
      </c>
      <c r="K386" s="1159"/>
      <c r="L386" s="1160"/>
    </row>
    <row r="387" spans="1:12" ht="15" customHeight="1">
      <c r="A387" s="369"/>
      <c r="B387" s="347" t="s">
        <v>226</v>
      </c>
      <c r="C387" s="1167" t="str">
        <f>IF('statement of marks'!I29="","",'statement of marks'!I29)</f>
        <v/>
      </c>
      <c r="D387" s="1168"/>
      <c r="E387" s="1169"/>
      <c r="F387" s="1147"/>
      <c r="G387" s="1148"/>
      <c r="H387" s="369"/>
      <c r="I387" s="347" t="s">
        <v>226</v>
      </c>
      <c r="J387" s="1167" t="str">
        <f>IF('statement of marks'!I30="","",'statement of marks'!I30)</f>
        <v/>
      </c>
      <c r="K387" s="1168"/>
      <c r="L387" s="1169"/>
    </row>
    <row r="388" spans="1:12" ht="15" customHeight="1">
      <c r="A388" s="369"/>
      <c r="B388" s="347" t="s">
        <v>223</v>
      </c>
      <c r="C388" s="364" t="s">
        <v>66</v>
      </c>
      <c r="D388" s="365" t="s">
        <v>294</v>
      </c>
      <c r="E388" s="370" t="s">
        <v>206</v>
      </c>
      <c r="F388" s="1147"/>
      <c r="G388" s="1148"/>
      <c r="H388" s="369"/>
      <c r="I388" s="347" t="s">
        <v>223</v>
      </c>
      <c r="J388" s="364" t="s">
        <v>66</v>
      </c>
      <c r="K388" s="365" t="s">
        <v>294</v>
      </c>
      <c r="L388" s="370" t="s">
        <v>206</v>
      </c>
    </row>
    <row r="389" spans="1:12" ht="15" customHeight="1">
      <c r="A389" s="369"/>
      <c r="B389" s="347" t="str">
        <f>'statement of marks'!$FT$4</f>
        <v>fgUnh</v>
      </c>
      <c r="C389" s="366" t="str">
        <f>IF('statement of marks'!FT29="","",'statement of marks'!FT29)</f>
        <v/>
      </c>
      <c r="D389" s="366" t="str">
        <f>IF('statement of marks'!FU29="","",'statement of marks'!FU29)</f>
        <v/>
      </c>
      <c r="E389" s="371" t="str">
        <f>IF('statement of marks'!FV29="","",'statement of marks'!FV29)</f>
        <v/>
      </c>
      <c r="F389" s="1147"/>
      <c r="G389" s="1148"/>
      <c r="H389" s="369"/>
      <c r="I389" s="347" t="str">
        <f>'statement of marks'!$FT$4</f>
        <v>fgUnh</v>
      </c>
      <c r="J389" s="366" t="str">
        <f>IF('statement of marks'!FT30="","",'statement of marks'!FT30)</f>
        <v/>
      </c>
      <c r="K389" s="366" t="str">
        <f>IF('statement of marks'!FU30="","",'statement of marks'!FU30)</f>
        <v/>
      </c>
      <c r="L389" s="371" t="str">
        <f>IF('statement of marks'!FV30="","",'statement of marks'!FV30)</f>
        <v/>
      </c>
    </row>
    <row r="390" spans="1:12" ht="15" customHeight="1">
      <c r="A390" s="369"/>
      <c r="B390" s="347" t="str">
        <f>'statement of marks'!$FW$4</f>
        <v>vaxszth</v>
      </c>
      <c r="C390" s="366" t="str">
        <f>IF('statement of marks'!FW29="","",'statement of marks'!FW29)</f>
        <v/>
      </c>
      <c r="D390" s="366" t="str">
        <f>IF('statement of marks'!FX29="","",'statement of marks'!FX29)</f>
        <v/>
      </c>
      <c r="E390" s="371" t="str">
        <f>IF('statement of marks'!FY29="","",'statement of marks'!FY29)</f>
        <v/>
      </c>
      <c r="F390" s="1147"/>
      <c r="G390" s="1148"/>
      <c r="H390" s="369"/>
      <c r="I390" s="347" t="str">
        <f>'statement of marks'!$FW$4</f>
        <v>vaxszth</v>
      </c>
      <c r="J390" s="366" t="str">
        <f>IF('statement of marks'!FW30="","",'statement of marks'!FW30)</f>
        <v/>
      </c>
      <c r="K390" s="366" t="str">
        <f>IF('statement of marks'!FX30="","",'statement of marks'!FX30)</f>
        <v/>
      </c>
      <c r="L390" s="371" t="str">
        <f>IF('statement of marks'!FY30="","",'statement of marks'!FY30)</f>
        <v/>
      </c>
    </row>
    <row r="391" spans="1:12" ht="15" customHeight="1">
      <c r="A391" s="369"/>
      <c r="B391" s="347" t="str">
        <f>IF('statement of marks'!BE29="s","laLÑr",IF('statement of marks'!BE29="u","mnwZ",IF('statement of marks'!BE29="g","xqtjkrh",IF('statement of marks'!BE29="p","iatkch",IF('statement of marks'!BE29="sd","flU/kh","r`rh; Hkk""kk")))))</f>
        <v>r`rh; Hkk"kk</v>
      </c>
      <c r="C391" s="366" t="str">
        <f>IF('statement of marks'!FZ29="","",'statement of marks'!FZ29)</f>
        <v/>
      </c>
      <c r="D391" s="366" t="str">
        <f>IF('statement of marks'!GA29="","",'statement of marks'!GA29)</f>
        <v/>
      </c>
      <c r="E391" s="371" t="str">
        <f>IF('statement of marks'!GB29="","",'statement of marks'!GB29)</f>
        <v/>
      </c>
      <c r="F391" s="1147"/>
      <c r="G391" s="1148"/>
      <c r="H391" s="369"/>
      <c r="I391" s="347" t="str">
        <f>IF('statement of marks'!BE30="s","laLÑr",IF('statement of marks'!BE30="u","mnwZ",IF('statement of marks'!BE30="g","xqtjkrh",IF('statement of marks'!BE30="p","iatkch",IF('statement of marks'!BE30="sd","flU/kh","r`rh; Hkk""kk")))))</f>
        <v>r`rh; Hkk"kk</v>
      </c>
      <c r="J391" s="366" t="str">
        <f>IF('statement of marks'!FZ30="","",'statement of marks'!FZ30)</f>
        <v/>
      </c>
      <c r="K391" s="366" t="str">
        <f>IF('statement of marks'!GA30="","",'statement of marks'!GA30)</f>
        <v/>
      </c>
      <c r="L391" s="371" t="str">
        <f>IF('statement of marks'!GB30="","",'statement of marks'!GB30)</f>
        <v/>
      </c>
    </row>
    <row r="392" spans="1:12" ht="15" customHeight="1">
      <c r="A392" s="369"/>
      <c r="B392" s="347" t="str">
        <f>'statement of marks'!$GH$4</f>
        <v>xf.kr</v>
      </c>
      <c r="C392" s="366" t="str">
        <f>IF('statement of marks'!GH29="","",'statement of marks'!GH29)</f>
        <v/>
      </c>
      <c r="D392" s="366" t="str">
        <f>IF('statement of marks'!GI29="","",'statement of marks'!GI29)</f>
        <v/>
      </c>
      <c r="E392" s="371" t="str">
        <f>IF('statement of marks'!GJ29="","",'statement of marks'!GJ29)</f>
        <v/>
      </c>
      <c r="F392" s="1147"/>
      <c r="G392" s="1148"/>
      <c r="H392" s="369"/>
      <c r="I392" s="347" t="str">
        <f>'statement of marks'!$GH$4</f>
        <v>xf.kr</v>
      </c>
      <c r="J392" s="366" t="str">
        <f>IF('statement of marks'!GH30="","",'statement of marks'!GH30)</f>
        <v/>
      </c>
      <c r="K392" s="366" t="str">
        <f>IF('statement of marks'!GI30="","",'statement of marks'!GI30)</f>
        <v/>
      </c>
      <c r="L392" s="371" t="str">
        <f>IF('statement of marks'!GJ30="","",'statement of marks'!GJ30)</f>
        <v/>
      </c>
    </row>
    <row r="393" spans="1:12" ht="15" customHeight="1">
      <c r="A393" s="369"/>
      <c r="B393" s="347" t="str">
        <f>'statement of marks'!$GK$4</f>
        <v>foKku</v>
      </c>
      <c r="C393" s="366" t="str">
        <f>IF('statement of marks'!GK29="","",'statement of marks'!GK29)</f>
        <v/>
      </c>
      <c r="D393" s="366" t="str">
        <f>IF('statement of marks'!GL29="","",'statement of marks'!GL29)</f>
        <v/>
      </c>
      <c r="E393" s="371" t="str">
        <f>IF('statement of marks'!GM29="","",'statement of marks'!GM29)</f>
        <v/>
      </c>
      <c r="F393" s="1147"/>
      <c r="G393" s="1148"/>
      <c r="H393" s="369"/>
      <c r="I393" s="347" t="str">
        <f>'statement of marks'!$GK$4</f>
        <v>foKku</v>
      </c>
      <c r="J393" s="366" t="str">
        <f>IF('statement of marks'!GK30="","",'statement of marks'!GK30)</f>
        <v/>
      </c>
      <c r="K393" s="366" t="str">
        <f>IF('statement of marks'!GL30="","",'statement of marks'!GL30)</f>
        <v/>
      </c>
      <c r="L393" s="371" t="str">
        <f>IF('statement of marks'!GM30="","",'statement of marks'!GM30)</f>
        <v/>
      </c>
    </row>
    <row r="394" spans="1:12" ht="15" customHeight="1">
      <c r="A394" s="369"/>
      <c r="B394" s="347" t="str">
        <f>'statement of marks'!$GN$4</f>
        <v>lkekftd foKku</v>
      </c>
      <c r="C394" s="366" t="str">
        <f>IF('statement of marks'!GN29="","",'statement of marks'!GN29)</f>
        <v/>
      </c>
      <c r="D394" s="366" t="str">
        <f>IF('statement of marks'!GO29="","",'statement of marks'!GO29)</f>
        <v/>
      </c>
      <c r="E394" s="371" t="str">
        <f>IF('statement of marks'!GP29="","",'statement of marks'!GP29)</f>
        <v/>
      </c>
      <c r="F394" s="1147"/>
      <c r="G394" s="1148"/>
      <c r="H394" s="369"/>
      <c r="I394" s="347" t="str">
        <f>'statement of marks'!$GN$4</f>
        <v>lkekftd foKku</v>
      </c>
      <c r="J394" s="366" t="str">
        <f>IF('statement of marks'!GN30="","",'statement of marks'!GN30)</f>
        <v/>
      </c>
      <c r="K394" s="366" t="str">
        <f>IF('statement of marks'!GO30="","",'statement of marks'!GO30)</f>
        <v/>
      </c>
      <c r="L394" s="371" t="str">
        <f>IF('statement of marks'!GP30="","",'statement of marks'!GP30)</f>
        <v/>
      </c>
    </row>
    <row r="395" spans="1:12" ht="15" customHeight="1">
      <c r="A395" s="369"/>
      <c r="B395" s="347" t="str">
        <f>'statement of marks'!$GQ$4</f>
        <v>dk;kZuqHko</v>
      </c>
      <c r="C395" s="366" t="str">
        <f>IF('statement of marks'!GQ29="","",'statement of marks'!GQ29)</f>
        <v/>
      </c>
      <c r="D395" s="366" t="str">
        <f>IF('statement of marks'!GR29="","",'statement of marks'!GR29)</f>
        <v/>
      </c>
      <c r="E395" s="371" t="str">
        <f>IF('statement of marks'!GS29="","",'statement of marks'!GS29)</f>
        <v/>
      </c>
      <c r="F395" s="1147"/>
      <c r="G395" s="1148"/>
      <c r="H395" s="369"/>
      <c r="I395" s="347" t="str">
        <f>'statement of marks'!$GQ$4</f>
        <v>dk;kZuqHko</v>
      </c>
      <c r="J395" s="366" t="str">
        <f>IF('statement of marks'!GQ30="","",'statement of marks'!GQ30)</f>
        <v/>
      </c>
      <c r="K395" s="366" t="str">
        <f>IF('statement of marks'!GR30="","",'statement of marks'!GR30)</f>
        <v/>
      </c>
      <c r="L395" s="371" t="str">
        <f>IF('statement of marks'!GS30="","",'statement of marks'!GS30)</f>
        <v/>
      </c>
    </row>
    <row r="396" spans="1:12" ht="15" customHeight="1">
      <c r="A396" s="369"/>
      <c r="B396" s="347" t="str">
        <f>'statement of marks'!$GT$4</f>
        <v>dyk f'k{kk</v>
      </c>
      <c r="C396" s="367" t="str">
        <f>IF('statement of marks'!GT29="","",'statement of marks'!GT29)</f>
        <v/>
      </c>
      <c r="D396" s="367" t="str">
        <f>IF('statement of marks'!GU29="","",'statement of marks'!GU29)</f>
        <v/>
      </c>
      <c r="E396" s="372" t="str">
        <f>IF('statement of marks'!GV29="","",'statement of marks'!GV29)</f>
        <v/>
      </c>
      <c r="F396" s="1147"/>
      <c r="G396" s="1148"/>
      <c r="H396" s="369"/>
      <c r="I396" s="347" t="str">
        <f>'statement of marks'!$GT$4</f>
        <v>dyk f'k{kk</v>
      </c>
      <c r="J396" s="367" t="str">
        <f>IF('statement of marks'!GT30="","",'statement of marks'!GT30)</f>
        <v/>
      </c>
      <c r="K396" s="367" t="str">
        <f>IF('statement of marks'!GU30="","",'statement of marks'!GU30)</f>
        <v/>
      </c>
      <c r="L396" s="372" t="str">
        <f>IF('statement of marks'!GV30="","",'statement of marks'!GV30)</f>
        <v/>
      </c>
    </row>
    <row r="397" spans="1:12" ht="15" customHeight="1">
      <c r="A397" s="369"/>
      <c r="B397" s="347" t="str">
        <f>'statement of marks'!$GW$4</f>
        <v>LokLF; ,oe~ 'kkjhfjd f'k{kk</v>
      </c>
      <c r="C397" s="368" t="str">
        <f>IF('statement of marks'!GW29="","",'statement of marks'!GW29)</f>
        <v/>
      </c>
      <c r="D397" s="368" t="str">
        <f>IF('statement of marks'!GX29="","",'statement of marks'!GX29)</f>
        <v/>
      </c>
      <c r="E397" s="373" t="str">
        <f>IF('statement of marks'!GY29="","",'statement of marks'!GY29)</f>
        <v/>
      </c>
      <c r="F397" s="1147"/>
      <c r="G397" s="1148"/>
      <c r="H397" s="369"/>
      <c r="I397" s="347" t="str">
        <f>'statement of marks'!$GW$4</f>
        <v>LokLF; ,oe~ 'kkjhfjd f'k{kk</v>
      </c>
      <c r="J397" s="368" t="str">
        <f>IF('statement of marks'!GW30="","",'statement of marks'!GW30)</f>
        <v/>
      </c>
      <c r="K397" s="368" t="str">
        <f>IF('statement of marks'!GX30="","",'statement of marks'!GX30)</f>
        <v/>
      </c>
      <c r="L397" s="373" t="str">
        <f>IF('statement of marks'!GY30="","",'statement of marks'!GY30)</f>
        <v/>
      </c>
    </row>
    <row r="398" spans="1:12" ht="15" customHeight="1">
      <c r="A398" s="369"/>
      <c r="B398" s="389" t="s">
        <v>304</v>
      </c>
      <c r="C398" s="390" t="str">
        <f>IF('statement of marks'!HE29="","",'statement of marks'!HE29)</f>
        <v/>
      </c>
      <c r="D398" s="390" t="str">
        <f>IF('statement of marks'!HF29="","",'statement of marks'!HF29)</f>
        <v/>
      </c>
      <c r="E398" s="390" t="str">
        <f>IF('statement of marks'!HJ29="","",'statement of marks'!HJ29)</f>
        <v/>
      </c>
      <c r="F398" s="1147"/>
      <c r="G398" s="1148"/>
      <c r="H398" s="369"/>
      <c r="I398" s="389" t="s">
        <v>304</v>
      </c>
      <c r="J398" s="390" t="str">
        <f>IF('statement of marks'!HE30="","",'statement of marks'!HE30)</f>
        <v/>
      </c>
      <c r="K398" s="390" t="str">
        <f>IF('statement of marks'!HF30="","",'statement of marks'!HF30)</f>
        <v/>
      </c>
      <c r="L398" s="391" t="str">
        <f>IF('statement of marks'!HJ30="","",'statement of marks'!HJ30)</f>
        <v/>
      </c>
    </row>
    <row r="399" spans="1:12" ht="15" customHeight="1">
      <c r="A399" s="369"/>
      <c r="B399" s="347" t="s">
        <v>473</v>
      </c>
      <c r="C399" s="1170" t="str">
        <f>IF('statement of marks'!HD29="","",'statement of marks'!HD29)</f>
        <v/>
      </c>
      <c r="D399" s="1171"/>
      <c r="E399" s="1172"/>
      <c r="F399" s="1147"/>
      <c r="G399" s="1148"/>
      <c r="H399" s="369"/>
      <c r="I399" s="347" t="s">
        <v>473</v>
      </c>
      <c r="J399" s="1170" t="str">
        <f>IF('statement of marks'!HD30="","",'statement of marks'!HD30)</f>
        <v/>
      </c>
      <c r="K399" s="1171"/>
      <c r="L399" s="1172"/>
    </row>
    <row r="400" spans="1:12" ht="15" customHeight="1">
      <c r="A400" s="369"/>
      <c r="B400" s="347" t="str">
        <f>'statement of marks'!$HL$5</f>
        <v>Nk= mifLFkfr</v>
      </c>
      <c r="C400" s="1161" t="str">
        <f>IF('statement of marks'!HL29="","",'statement of marks'!HL29)</f>
        <v/>
      </c>
      <c r="D400" s="1162"/>
      <c r="E400" s="1163"/>
      <c r="F400" s="1147"/>
      <c r="G400" s="1148"/>
      <c r="H400" s="369"/>
      <c r="I400" s="347" t="str">
        <f>'statement of marks'!$HL$5</f>
        <v>Nk= mifLFkfr</v>
      </c>
      <c r="J400" s="1161" t="str">
        <f>IF('statement of marks'!HL30="","",'statement of marks'!HL30)</f>
        <v/>
      </c>
      <c r="K400" s="1162"/>
      <c r="L400" s="1163"/>
    </row>
    <row r="401" spans="1:12" ht="15" customHeight="1">
      <c r="A401" s="369"/>
      <c r="B401" s="210" t="str">
        <f>'statement of marks'!$HK$5</f>
        <v>dqy ehfVax</v>
      </c>
      <c r="C401" s="1164" t="str">
        <f>IF('statement of marks'!HK29="","",'statement of marks'!HK29)</f>
        <v/>
      </c>
      <c r="D401" s="1165"/>
      <c r="E401" s="1166"/>
      <c r="F401" s="1147"/>
      <c r="G401" s="1148"/>
      <c r="H401" s="369"/>
      <c r="I401" s="210" t="str">
        <f>'statement of marks'!$HK$5</f>
        <v>dqy ehfVax</v>
      </c>
      <c r="J401" s="1164" t="str">
        <f>IF('statement of marks'!HK30="","",'statement of marks'!HK30)</f>
        <v/>
      </c>
      <c r="K401" s="1165"/>
      <c r="L401" s="1166"/>
    </row>
    <row r="402" spans="1:12" ht="15" customHeight="1">
      <c r="A402" s="369"/>
      <c r="B402" s="347" t="s">
        <v>227</v>
      </c>
      <c r="C402" s="1149" t="str">
        <f>IF('statement of marks'!HN29="","",'statement of marks'!HN29)</f>
        <v/>
      </c>
      <c r="D402" s="1150"/>
      <c r="E402" s="1151"/>
      <c r="F402" s="1147"/>
      <c r="G402" s="1148"/>
      <c r="H402" s="369"/>
      <c r="I402" s="347" t="s">
        <v>227</v>
      </c>
      <c r="J402" s="1149" t="str">
        <f>IF('statement of marks'!HN30="","",'statement of marks'!HN30)</f>
        <v/>
      </c>
      <c r="K402" s="1150"/>
      <c r="L402" s="1151"/>
    </row>
    <row r="403" spans="1:12" ht="15" customHeight="1">
      <c r="A403" s="369"/>
      <c r="B403" s="219" t="s">
        <v>79</v>
      </c>
      <c r="C403" s="1149"/>
      <c r="D403" s="1150"/>
      <c r="E403" s="1151"/>
      <c r="F403" s="1147"/>
      <c r="G403" s="1148"/>
      <c r="H403" s="369"/>
      <c r="I403" s="219" t="s">
        <v>79</v>
      </c>
      <c r="J403" s="1149"/>
      <c r="K403" s="1150"/>
      <c r="L403" s="1151"/>
    </row>
    <row r="404" spans="1:12" ht="15" customHeight="1">
      <c r="A404" s="369"/>
      <c r="B404" s="211" t="s">
        <v>114</v>
      </c>
      <c r="C404" s="1149"/>
      <c r="D404" s="1150"/>
      <c r="E404" s="1151"/>
      <c r="F404" s="1147"/>
      <c r="G404" s="1148"/>
      <c r="H404" s="369"/>
      <c r="I404" s="211" t="s">
        <v>114</v>
      </c>
      <c r="J404" s="1149"/>
      <c r="K404" s="1150"/>
      <c r="L404" s="1151"/>
    </row>
    <row r="405" spans="1:12" ht="15" customHeight="1">
      <c r="A405" s="369"/>
      <c r="B405" s="212" t="s">
        <v>19</v>
      </c>
      <c r="C405" s="1149"/>
      <c r="D405" s="1150"/>
      <c r="E405" s="1151"/>
      <c r="F405" s="1147"/>
      <c r="G405" s="1148"/>
      <c r="H405" s="369"/>
      <c r="I405" s="212" t="s">
        <v>19</v>
      </c>
      <c r="J405" s="1149"/>
      <c r="K405" s="1150"/>
      <c r="L405" s="1151"/>
    </row>
    <row r="406" spans="1:12" ht="15" customHeight="1">
      <c r="A406" s="369"/>
      <c r="B406" s="213" t="s">
        <v>7</v>
      </c>
      <c r="C406" s="1149"/>
      <c r="D406" s="1150"/>
      <c r="E406" s="1151"/>
      <c r="F406" s="1147"/>
      <c r="G406" s="1148"/>
      <c r="H406" s="369"/>
      <c r="I406" s="213" t="s">
        <v>7</v>
      </c>
      <c r="J406" s="1149"/>
      <c r="K406" s="1150"/>
      <c r="L406" s="1151"/>
    </row>
    <row r="407" spans="1:12" ht="15" customHeight="1">
      <c r="A407" s="374"/>
      <c r="B407" s="219" t="str">
        <f>'statement of marks'!$J$3</f>
        <v xml:space="preserve">fo|ky; dk Mk;l dksM+ </v>
      </c>
      <c r="C407" s="1152" t="str">
        <f>'statement of marks'!$K$3</f>
        <v xml:space="preserve">08291009401   </v>
      </c>
      <c r="D407" s="1153"/>
      <c r="E407" s="1154"/>
      <c r="F407" s="1147"/>
      <c r="G407" s="1148"/>
      <c r="H407" s="374"/>
      <c r="I407" s="219" t="str">
        <f>'statement of marks'!$J$3</f>
        <v xml:space="preserve">fo|ky; dk Mk;l dksM+ </v>
      </c>
      <c r="J407" s="1152" t="str">
        <f>'statement of marks'!$K$3</f>
        <v xml:space="preserve">08291009401   </v>
      </c>
      <c r="K407" s="1153"/>
      <c r="L407" s="1154"/>
    </row>
    <row r="408" spans="1:12" ht="15" customHeight="1" thickBot="1">
      <c r="A408" s="375"/>
      <c r="B408" s="376" t="s">
        <v>76</v>
      </c>
      <c r="C408" s="1155">
        <f>'statement of marks'!$HG$108</f>
        <v>42460</v>
      </c>
      <c r="D408" s="1156"/>
      <c r="E408" s="1157"/>
      <c r="F408" s="1147"/>
      <c r="G408" s="1148"/>
      <c r="H408" s="375"/>
      <c r="I408" s="376" t="s">
        <v>76</v>
      </c>
      <c r="J408" s="1155">
        <f>'statement of marks'!$HG$108</f>
        <v>42460</v>
      </c>
      <c r="K408" s="1156"/>
      <c r="L408" s="1157"/>
    </row>
    <row r="409" spans="1:12" ht="15" customHeight="1">
      <c r="A409" s="1137" t="s">
        <v>47</v>
      </c>
      <c r="B409" s="1138"/>
      <c r="C409" s="1139"/>
      <c r="D409" s="1139"/>
      <c r="E409" s="1140"/>
      <c r="F409" s="1147"/>
      <c r="G409" s="1148"/>
      <c r="H409" s="1137" t="s">
        <v>47</v>
      </c>
      <c r="I409" s="1138"/>
      <c r="J409" s="1139"/>
      <c r="K409" s="1139"/>
      <c r="L409" s="1140"/>
    </row>
    <row r="410" spans="1:12" ht="15" customHeight="1">
      <c r="A410" s="1141" t="str">
        <f>'statement of marks'!$A$1</f>
        <v>jk- ck- ek/;fed fo|ky; uohu] fuEckgsM+k</v>
      </c>
      <c r="B410" s="1129"/>
      <c r="C410" s="1142"/>
      <c r="D410" s="1142"/>
      <c r="E410" s="1143"/>
      <c r="F410" s="1147"/>
      <c r="G410" s="1148"/>
      <c r="H410" s="1141" t="str">
        <f>'statement of marks'!$A$1</f>
        <v>jk- ck- ek/;fed fo|ky; uohu] fuEckgsM+k</v>
      </c>
      <c r="I410" s="1129"/>
      <c r="J410" s="1142"/>
      <c r="K410" s="1142"/>
      <c r="L410" s="1143"/>
    </row>
    <row r="411" spans="1:12" ht="15" customHeight="1">
      <c r="A411" s="1141"/>
      <c r="B411" s="1129"/>
      <c r="C411" s="1142"/>
      <c r="D411" s="1142"/>
      <c r="E411" s="1143"/>
      <c r="F411" s="1147"/>
      <c r="G411" s="1148"/>
      <c r="H411" s="1141"/>
      <c r="I411" s="1129"/>
      <c r="J411" s="1142"/>
      <c r="K411" s="1142"/>
      <c r="L411" s="1143"/>
    </row>
    <row r="412" spans="1:12" ht="15" customHeight="1">
      <c r="A412" s="369"/>
      <c r="B412" s="207" t="s">
        <v>217</v>
      </c>
      <c r="C412" s="1134" t="str">
        <f>'statement of marks'!$H$3</f>
        <v>2015-16</v>
      </c>
      <c r="D412" s="1135"/>
      <c r="E412" s="1136"/>
      <c r="F412" s="1147"/>
      <c r="G412" s="1148"/>
      <c r="H412" s="369"/>
      <c r="I412" s="207" t="s">
        <v>217</v>
      </c>
      <c r="J412" s="1134" t="str">
        <f>'statement of marks'!$H$3</f>
        <v>2015-16</v>
      </c>
      <c r="K412" s="1135"/>
      <c r="L412" s="1136"/>
    </row>
    <row r="413" spans="1:12" ht="15" customHeight="1">
      <c r="A413" s="369"/>
      <c r="B413" s="347" t="s">
        <v>218</v>
      </c>
      <c r="C413" s="1144" t="str">
        <f>IF('statement of marks'!J31="","",'statement of marks'!J31)</f>
        <v/>
      </c>
      <c r="D413" s="1145"/>
      <c r="E413" s="1146"/>
      <c r="F413" s="1147"/>
      <c r="G413" s="1148"/>
      <c r="H413" s="369"/>
      <c r="I413" s="347" t="s">
        <v>218</v>
      </c>
      <c r="J413" s="1144" t="str">
        <f>IF('statement of marks'!J32="","",'statement of marks'!J32)</f>
        <v/>
      </c>
      <c r="K413" s="1145"/>
      <c r="L413" s="1146"/>
    </row>
    <row r="414" spans="1:12" ht="15" customHeight="1">
      <c r="A414" s="369"/>
      <c r="B414" s="347" t="s">
        <v>219</v>
      </c>
      <c r="C414" s="1144" t="str">
        <f>IF('statement of marks'!K31="","",'statement of marks'!K31)</f>
        <v/>
      </c>
      <c r="D414" s="1145"/>
      <c r="E414" s="1146"/>
      <c r="F414" s="1147"/>
      <c r="G414" s="1148"/>
      <c r="H414" s="369"/>
      <c r="I414" s="347" t="s">
        <v>219</v>
      </c>
      <c r="J414" s="1144" t="str">
        <f>IF('statement of marks'!K32="","",'statement of marks'!K32)</f>
        <v/>
      </c>
      <c r="K414" s="1145"/>
      <c r="L414" s="1146"/>
    </row>
    <row r="415" spans="1:12" ht="15" customHeight="1">
      <c r="A415" s="369"/>
      <c r="B415" s="347" t="s">
        <v>220</v>
      </c>
      <c r="C415" s="1144" t="str">
        <f>IF('statement of marks'!L31="","",'statement of marks'!L31)</f>
        <v/>
      </c>
      <c r="D415" s="1145"/>
      <c r="E415" s="1146"/>
      <c r="F415" s="1147"/>
      <c r="G415" s="1148"/>
      <c r="H415" s="369"/>
      <c r="I415" s="347" t="s">
        <v>220</v>
      </c>
      <c r="J415" s="1144" t="str">
        <f>IF('statement of marks'!L32="","",'statement of marks'!L32)</f>
        <v/>
      </c>
      <c r="K415" s="1145"/>
      <c r="L415" s="1146"/>
    </row>
    <row r="416" spans="1:12" ht="15" customHeight="1">
      <c r="A416" s="369"/>
      <c r="B416" s="347" t="s">
        <v>224</v>
      </c>
      <c r="C416" s="1134" t="str">
        <f>IF('statement of marks'!B31="","",'statement of marks'!B31)</f>
        <v/>
      </c>
      <c r="D416" s="1135"/>
      <c r="E416" s="1136"/>
      <c r="F416" s="1147"/>
      <c r="G416" s="1148"/>
      <c r="H416" s="369"/>
      <c r="I416" s="347" t="s">
        <v>224</v>
      </c>
      <c r="J416" s="1134" t="str">
        <f>IF('statement of marks'!B32="","",'statement of marks'!B32)</f>
        <v/>
      </c>
      <c r="K416" s="1135"/>
      <c r="L416" s="1136"/>
    </row>
    <row r="417" spans="1:12" ht="15" customHeight="1">
      <c r="A417" s="369"/>
      <c r="B417" s="347" t="s">
        <v>221</v>
      </c>
      <c r="C417" s="1134" t="str">
        <f>'statement of marks'!$G$3</f>
        <v>6 A</v>
      </c>
      <c r="D417" s="1135"/>
      <c r="E417" s="1136"/>
      <c r="F417" s="1147"/>
      <c r="G417" s="1148"/>
      <c r="H417" s="369"/>
      <c r="I417" s="347" t="s">
        <v>221</v>
      </c>
      <c r="J417" s="1134" t="str">
        <f>'statement of marks'!$G$3</f>
        <v>6 A</v>
      </c>
      <c r="K417" s="1135"/>
      <c r="L417" s="1136"/>
    </row>
    <row r="418" spans="1:12" ht="15" customHeight="1">
      <c r="A418" s="369"/>
      <c r="B418" s="209" t="s">
        <v>222</v>
      </c>
      <c r="C418" s="1134" t="str">
        <f>IF('statement of marks'!F31="","",'statement of marks'!F31)</f>
        <v/>
      </c>
      <c r="D418" s="1135"/>
      <c r="E418" s="1136"/>
      <c r="F418" s="1147"/>
      <c r="G418" s="1148"/>
      <c r="H418" s="369"/>
      <c r="I418" s="209" t="s">
        <v>222</v>
      </c>
      <c r="J418" s="1134" t="str">
        <f>IF('statement of marks'!F32="","",'statement of marks'!F32)</f>
        <v/>
      </c>
      <c r="K418" s="1135"/>
      <c r="L418" s="1136"/>
    </row>
    <row r="419" spans="1:12" ht="15" customHeight="1">
      <c r="A419" s="369"/>
      <c r="B419" s="347" t="s">
        <v>9</v>
      </c>
      <c r="C419" s="1134" t="str">
        <f>IF('statement of marks'!D31="","",'statement of marks'!D31)</f>
        <v/>
      </c>
      <c r="D419" s="1135"/>
      <c r="E419" s="1136"/>
      <c r="F419" s="1147"/>
      <c r="G419" s="1148"/>
      <c r="H419" s="369"/>
      <c r="I419" s="347" t="s">
        <v>9</v>
      </c>
      <c r="J419" s="1134" t="str">
        <f>IF('statement of marks'!D32="","",'statement of marks'!D32)</f>
        <v/>
      </c>
      <c r="K419" s="1135"/>
      <c r="L419" s="1136"/>
    </row>
    <row r="420" spans="1:12" ht="15" customHeight="1">
      <c r="A420" s="369"/>
      <c r="B420" s="347" t="s">
        <v>225</v>
      </c>
      <c r="C420" s="1158" t="str">
        <f>IF('statement of marks'!H31="","",'statement of marks'!H31)</f>
        <v/>
      </c>
      <c r="D420" s="1159"/>
      <c r="E420" s="1160"/>
      <c r="F420" s="1147"/>
      <c r="G420" s="1148"/>
      <c r="H420" s="369"/>
      <c r="I420" s="347" t="s">
        <v>225</v>
      </c>
      <c r="J420" s="1158" t="str">
        <f>IF('statement of marks'!H32="","",'statement of marks'!H32)</f>
        <v/>
      </c>
      <c r="K420" s="1159"/>
      <c r="L420" s="1160"/>
    </row>
    <row r="421" spans="1:12" ht="15" customHeight="1">
      <c r="A421" s="369"/>
      <c r="B421" s="347" t="s">
        <v>226</v>
      </c>
      <c r="C421" s="1167" t="str">
        <f>IF('statement of marks'!I31="","",'statement of marks'!I31)</f>
        <v/>
      </c>
      <c r="D421" s="1168"/>
      <c r="E421" s="1169"/>
      <c r="F421" s="1147"/>
      <c r="G421" s="1148"/>
      <c r="H421" s="369"/>
      <c r="I421" s="347" t="s">
        <v>226</v>
      </c>
      <c r="J421" s="1167" t="str">
        <f>IF('statement of marks'!I32="","",'statement of marks'!I32)</f>
        <v/>
      </c>
      <c r="K421" s="1168"/>
      <c r="L421" s="1169"/>
    </row>
    <row r="422" spans="1:12" ht="15" customHeight="1">
      <c r="A422" s="369"/>
      <c r="B422" s="347" t="s">
        <v>223</v>
      </c>
      <c r="C422" s="364" t="s">
        <v>66</v>
      </c>
      <c r="D422" s="365" t="s">
        <v>294</v>
      </c>
      <c r="E422" s="370" t="s">
        <v>206</v>
      </c>
      <c r="F422" s="1147"/>
      <c r="G422" s="1148"/>
      <c r="H422" s="369"/>
      <c r="I422" s="347" t="s">
        <v>223</v>
      </c>
      <c r="J422" s="364" t="s">
        <v>66</v>
      </c>
      <c r="K422" s="365" t="s">
        <v>294</v>
      </c>
      <c r="L422" s="370" t="s">
        <v>206</v>
      </c>
    </row>
    <row r="423" spans="1:12" ht="15" customHeight="1">
      <c r="A423" s="369"/>
      <c r="B423" s="347" t="str">
        <f>'statement of marks'!$FT$4</f>
        <v>fgUnh</v>
      </c>
      <c r="C423" s="366" t="str">
        <f>IF('statement of marks'!FT31="","",'statement of marks'!FT31)</f>
        <v/>
      </c>
      <c r="D423" s="366" t="str">
        <f>IF('statement of marks'!FU31="","",'statement of marks'!FU31)</f>
        <v/>
      </c>
      <c r="E423" s="371" t="str">
        <f>IF('statement of marks'!FV31="","",'statement of marks'!FV31)</f>
        <v/>
      </c>
      <c r="F423" s="1147"/>
      <c r="G423" s="1148"/>
      <c r="H423" s="369"/>
      <c r="I423" s="347" t="str">
        <f>'statement of marks'!$FT$4</f>
        <v>fgUnh</v>
      </c>
      <c r="J423" s="366" t="str">
        <f>IF('statement of marks'!FT32="","",'statement of marks'!FT32)</f>
        <v/>
      </c>
      <c r="K423" s="366" t="str">
        <f>IF('statement of marks'!FU32="","",'statement of marks'!FU32)</f>
        <v/>
      </c>
      <c r="L423" s="371" t="str">
        <f>IF('statement of marks'!FV32="","",'statement of marks'!FV32)</f>
        <v/>
      </c>
    </row>
    <row r="424" spans="1:12" ht="15" customHeight="1">
      <c r="A424" s="369"/>
      <c r="B424" s="347" t="str">
        <f>'statement of marks'!$FW$4</f>
        <v>vaxszth</v>
      </c>
      <c r="C424" s="366" t="str">
        <f>IF('statement of marks'!FW31="","",'statement of marks'!FW31)</f>
        <v/>
      </c>
      <c r="D424" s="366" t="str">
        <f>IF('statement of marks'!FX31="","",'statement of marks'!FX31)</f>
        <v/>
      </c>
      <c r="E424" s="371" t="str">
        <f>IF('statement of marks'!FY31="","",'statement of marks'!FY31)</f>
        <v/>
      </c>
      <c r="F424" s="1147"/>
      <c r="G424" s="1148"/>
      <c r="H424" s="369"/>
      <c r="I424" s="347" t="str">
        <f>'statement of marks'!$FW$4</f>
        <v>vaxszth</v>
      </c>
      <c r="J424" s="366" t="str">
        <f>IF('statement of marks'!FW32="","",'statement of marks'!FW32)</f>
        <v/>
      </c>
      <c r="K424" s="366" t="str">
        <f>IF('statement of marks'!FX32="","",'statement of marks'!FX32)</f>
        <v/>
      </c>
      <c r="L424" s="371" t="str">
        <f>IF('statement of marks'!FY32="","",'statement of marks'!FY32)</f>
        <v/>
      </c>
    </row>
    <row r="425" spans="1:12" ht="15" customHeight="1">
      <c r="A425" s="369"/>
      <c r="B425" s="347" t="str">
        <f>IF('statement of marks'!BE31="s","laLÑr",IF('statement of marks'!BE31="u","mnwZ",IF('statement of marks'!BE31="g","xqtjkrh",IF('statement of marks'!BE31="p","iatkch",IF('statement of marks'!BE31="sd","flU/kh","r`rh; Hkk""kk")))))</f>
        <v>r`rh; Hkk"kk</v>
      </c>
      <c r="C425" s="366" t="str">
        <f>IF('statement of marks'!FZ31="","",'statement of marks'!FZ31)</f>
        <v/>
      </c>
      <c r="D425" s="366" t="str">
        <f>IF('statement of marks'!GA31="","",'statement of marks'!GA31)</f>
        <v/>
      </c>
      <c r="E425" s="371" t="str">
        <f>IF('statement of marks'!GB31="","",'statement of marks'!GB31)</f>
        <v/>
      </c>
      <c r="F425" s="1147"/>
      <c r="G425" s="1148"/>
      <c r="H425" s="369"/>
      <c r="I425" s="347" t="str">
        <f>IF('statement of marks'!BE32="s","laLÑr",IF('statement of marks'!BE32="u","mnwZ",IF('statement of marks'!BE32="g","xqtjkrh",IF('statement of marks'!BE32="p","iatkch",IF('statement of marks'!BE32="sd","flU/kh","r`rh; Hkk""kk")))))</f>
        <v>r`rh; Hkk"kk</v>
      </c>
      <c r="J425" s="366" t="str">
        <f>IF('statement of marks'!FZ32="","",'statement of marks'!FZ32)</f>
        <v/>
      </c>
      <c r="K425" s="366" t="str">
        <f>IF('statement of marks'!GA32="","",'statement of marks'!GA32)</f>
        <v/>
      </c>
      <c r="L425" s="371" t="str">
        <f>IF('statement of marks'!GB32="","",'statement of marks'!GB32)</f>
        <v/>
      </c>
    </row>
    <row r="426" spans="1:12" ht="15" customHeight="1">
      <c r="A426" s="369"/>
      <c r="B426" s="347" t="str">
        <f>'statement of marks'!$GH$4</f>
        <v>xf.kr</v>
      </c>
      <c r="C426" s="366" t="str">
        <f>IF('statement of marks'!GH31="","",'statement of marks'!GH31)</f>
        <v/>
      </c>
      <c r="D426" s="366" t="str">
        <f>IF('statement of marks'!GI31="","",'statement of marks'!GI31)</f>
        <v/>
      </c>
      <c r="E426" s="371" t="str">
        <f>IF('statement of marks'!GJ31="","",'statement of marks'!GJ31)</f>
        <v/>
      </c>
      <c r="F426" s="1147"/>
      <c r="G426" s="1148"/>
      <c r="H426" s="369"/>
      <c r="I426" s="347" t="str">
        <f>'statement of marks'!$GH$4</f>
        <v>xf.kr</v>
      </c>
      <c r="J426" s="366" t="str">
        <f>IF('statement of marks'!GH32="","",'statement of marks'!GH32)</f>
        <v/>
      </c>
      <c r="K426" s="366" t="str">
        <f>IF('statement of marks'!GI32="","",'statement of marks'!GI32)</f>
        <v/>
      </c>
      <c r="L426" s="371" t="str">
        <f>IF('statement of marks'!GJ32="","",'statement of marks'!GJ32)</f>
        <v/>
      </c>
    </row>
    <row r="427" spans="1:12" ht="15" customHeight="1">
      <c r="A427" s="369"/>
      <c r="B427" s="347" t="str">
        <f>'statement of marks'!$GK$4</f>
        <v>foKku</v>
      </c>
      <c r="C427" s="366" t="str">
        <f>IF('statement of marks'!GK31="","",'statement of marks'!GK31)</f>
        <v/>
      </c>
      <c r="D427" s="366" t="str">
        <f>IF('statement of marks'!GL31="","",'statement of marks'!GL31)</f>
        <v/>
      </c>
      <c r="E427" s="371" t="str">
        <f>IF('statement of marks'!GM31="","",'statement of marks'!GM31)</f>
        <v/>
      </c>
      <c r="F427" s="1147"/>
      <c r="G427" s="1148"/>
      <c r="H427" s="369"/>
      <c r="I427" s="347" t="str">
        <f>'statement of marks'!$GK$4</f>
        <v>foKku</v>
      </c>
      <c r="J427" s="366" t="str">
        <f>IF('statement of marks'!GK32="","",'statement of marks'!GK32)</f>
        <v/>
      </c>
      <c r="K427" s="366" t="str">
        <f>IF('statement of marks'!GL32="","",'statement of marks'!GL32)</f>
        <v/>
      </c>
      <c r="L427" s="371" t="str">
        <f>IF('statement of marks'!GM32="","",'statement of marks'!GM32)</f>
        <v/>
      </c>
    </row>
    <row r="428" spans="1:12" ht="15" customHeight="1">
      <c r="A428" s="369"/>
      <c r="B428" s="347" t="str">
        <f>'statement of marks'!$GN$4</f>
        <v>lkekftd foKku</v>
      </c>
      <c r="C428" s="366" t="str">
        <f>IF('statement of marks'!GN31="","",'statement of marks'!GN31)</f>
        <v/>
      </c>
      <c r="D428" s="366" t="str">
        <f>IF('statement of marks'!GO31="","",'statement of marks'!GO31)</f>
        <v/>
      </c>
      <c r="E428" s="371" t="str">
        <f>IF('statement of marks'!GP31="","",'statement of marks'!GP31)</f>
        <v/>
      </c>
      <c r="F428" s="1147"/>
      <c r="G428" s="1148"/>
      <c r="H428" s="369"/>
      <c r="I428" s="347" t="str">
        <f>'statement of marks'!$GN$4</f>
        <v>lkekftd foKku</v>
      </c>
      <c r="J428" s="366" t="str">
        <f>IF('statement of marks'!GN32="","",'statement of marks'!GN32)</f>
        <v/>
      </c>
      <c r="K428" s="366" t="str">
        <f>IF('statement of marks'!GO32="","",'statement of marks'!GO32)</f>
        <v/>
      </c>
      <c r="L428" s="371" t="str">
        <f>IF('statement of marks'!GP32="","",'statement of marks'!GP32)</f>
        <v/>
      </c>
    </row>
    <row r="429" spans="1:12" ht="15" customHeight="1">
      <c r="A429" s="369"/>
      <c r="B429" s="347" t="str">
        <f>'statement of marks'!$GQ$4</f>
        <v>dk;kZuqHko</v>
      </c>
      <c r="C429" s="366" t="str">
        <f>IF('statement of marks'!GQ31="","",'statement of marks'!GQ31)</f>
        <v/>
      </c>
      <c r="D429" s="366" t="str">
        <f>IF('statement of marks'!GR31="","",'statement of marks'!GR31)</f>
        <v/>
      </c>
      <c r="E429" s="371" t="str">
        <f>IF('statement of marks'!GS31="","",'statement of marks'!GS31)</f>
        <v/>
      </c>
      <c r="F429" s="1147"/>
      <c r="G429" s="1148"/>
      <c r="H429" s="369"/>
      <c r="I429" s="347" t="str">
        <f>'statement of marks'!$GQ$4</f>
        <v>dk;kZuqHko</v>
      </c>
      <c r="J429" s="366" t="str">
        <f>IF('statement of marks'!GQ32="","",'statement of marks'!GQ32)</f>
        <v/>
      </c>
      <c r="K429" s="366" t="str">
        <f>IF('statement of marks'!GR32="","",'statement of marks'!GR32)</f>
        <v/>
      </c>
      <c r="L429" s="371" t="str">
        <f>IF('statement of marks'!GS32="","",'statement of marks'!GS32)</f>
        <v/>
      </c>
    </row>
    <row r="430" spans="1:12" ht="15" customHeight="1">
      <c r="A430" s="369"/>
      <c r="B430" s="347" t="str">
        <f>'statement of marks'!$GT$4</f>
        <v>dyk f'k{kk</v>
      </c>
      <c r="C430" s="367" t="str">
        <f>IF('statement of marks'!GT31="","",'statement of marks'!GT31)</f>
        <v/>
      </c>
      <c r="D430" s="367" t="str">
        <f>IF('statement of marks'!GU31="","",'statement of marks'!GU31)</f>
        <v/>
      </c>
      <c r="E430" s="372" t="str">
        <f>IF('statement of marks'!GV31="","",'statement of marks'!GV31)</f>
        <v/>
      </c>
      <c r="F430" s="1147"/>
      <c r="G430" s="1148"/>
      <c r="H430" s="369"/>
      <c r="I430" s="347" t="str">
        <f>'statement of marks'!$GT$4</f>
        <v>dyk f'k{kk</v>
      </c>
      <c r="J430" s="367" t="str">
        <f>IF('statement of marks'!GT32="","",'statement of marks'!GT32)</f>
        <v/>
      </c>
      <c r="K430" s="367" t="str">
        <f>IF('statement of marks'!GU32="","",'statement of marks'!GU32)</f>
        <v/>
      </c>
      <c r="L430" s="372" t="str">
        <f>IF('statement of marks'!GV32="","",'statement of marks'!GV32)</f>
        <v/>
      </c>
    </row>
    <row r="431" spans="1:12" ht="15" customHeight="1">
      <c r="A431" s="369"/>
      <c r="B431" s="347" t="str">
        <f>'statement of marks'!$GW$4</f>
        <v>LokLF; ,oe~ 'kkjhfjd f'k{kk</v>
      </c>
      <c r="C431" s="368" t="str">
        <f>IF('statement of marks'!GW31="","",'statement of marks'!GW31)</f>
        <v/>
      </c>
      <c r="D431" s="368" t="str">
        <f>IF('statement of marks'!GX31="","",'statement of marks'!GX31)</f>
        <v/>
      </c>
      <c r="E431" s="373" t="str">
        <f>IF('statement of marks'!GY31="","",'statement of marks'!GY31)</f>
        <v/>
      </c>
      <c r="F431" s="1147"/>
      <c r="G431" s="1148"/>
      <c r="H431" s="369"/>
      <c r="I431" s="347" t="str">
        <f>'statement of marks'!$GW$4</f>
        <v>LokLF; ,oe~ 'kkjhfjd f'k{kk</v>
      </c>
      <c r="J431" s="368" t="str">
        <f>IF('statement of marks'!GW32="","",'statement of marks'!GW32)</f>
        <v/>
      </c>
      <c r="K431" s="368" t="str">
        <f>IF('statement of marks'!GX32="","",'statement of marks'!GX32)</f>
        <v/>
      </c>
      <c r="L431" s="373" t="str">
        <f>IF('statement of marks'!GY32="","",'statement of marks'!GY32)</f>
        <v/>
      </c>
    </row>
    <row r="432" spans="1:12" ht="15" customHeight="1">
      <c r="A432" s="369"/>
      <c r="B432" s="389" t="s">
        <v>304</v>
      </c>
      <c r="C432" s="390" t="str">
        <f>IF('statement of marks'!HE31="","",'statement of marks'!HE31)</f>
        <v/>
      </c>
      <c r="D432" s="390" t="str">
        <f>IF('statement of marks'!HF31="","",'statement of marks'!HF31)</f>
        <v/>
      </c>
      <c r="E432" s="390" t="str">
        <f>IF('statement of marks'!HJ31="","",'statement of marks'!HJ31)</f>
        <v/>
      </c>
      <c r="F432" s="1147"/>
      <c r="G432" s="1148"/>
      <c r="H432" s="369"/>
      <c r="I432" s="389" t="s">
        <v>304</v>
      </c>
      <c r="J432" s="390" t="str">
        <f>IF('statement of marks'!HE32="","",'statement of marks'!HE32)</f>
        <v/>
      </c>
      <c r="K432" s="390" t="str">
        <f>IF('statement of marks'!HF32="","",'statement of marks'!HF32)</f>
        <v/>
      </c>
      <c r="L432" s="391" t="str">
        <f>IF('statement of marks'!HJ32="","",'statement of marks'!HJ32)</f>
        <v/>
      </c>
    </row>
    <row r="433" spans="1:12" ht="15" customHeight="1">
      <c r="A433" s="369"/>
      <c r="B433" s="347" t="s">
        <v>473</v>
      </c>
      <c r="C433" s="1170" t="str">
        <f>IF('statement of marks'!HD31="","",'statement of marks'!HD31)</f>
        <v/>
      </c>
      <c r="D433" s="1171"/>
      <c r="E433" s="1172"/>
      <c r="F433" s="1147"/>
      <c r="G433" s="1148"/>
      <c r="H433" s="369"/>
      <c r="I433" s="347" t="s">
        <v>473</v>
      </c>
      <c r="J433" s="1170" t="str">
        <f>IF('statement of marks'!HD32="","",'statement of marks'!HD32)</f>
        <v/>
      </c>
      <c r="K433" s="1171"/>
      <c r="L433" s="1172"/>
    </row>
    <row r="434" spans="1:12" ht="15" customHeight="1">
      <c r="A434" s="369"/>
      <c r="B434" s="347" t="str">
        <f>'statement of marks'!$HL$5</f>
        <v>Nk= mifLFkfr</v>
      </c>
      <c r="C434" s="1161" t="str">
        <f>IF('statement of marks'!HL31="","",'statement of marks'!HL31)</f>
        <v/>
      </c>
      <c r="D434" s="1162"/>
      <c r="E434" s="1163"/>
      <c r="F434" s="1147"/>
      <c r="G434" s="1148"/>
      <c r="H434" s="369"/>
      <c r="I434" s="347" t="str">
        <f>'statement of marks'!$HL$5</f>
        <v>Nk= mifLFkfr</v>
      </c>
      <c r="J434" s="1161" t="str">
        <f>IF('statement of marks'!HL32="","",'statement of marks'!HL32)</f>
        <v/>
      </c>
      <c r="K434" s="1162"/>
      <c r="L434" s="1163"/>
    </row>
    <row r="435" spans="1:12" ht="15" customHeight="1">
      <c r="A435" s="369"/>
      <c r="B435" s="210" t="str">
        <f>'statement of marks'!$HK$5</f>
        <v>dqy ehfVax</v>
      </c>
      <c r="C435" s="1164" t="str">
        <f>IF('statement of marks'!HK31="","",'statement of marks'!HK31)</f>
        <v/>
      </c>
      <c r="D435" s="1165"/>
      <c r="E435" s="1166"/>
      <c r="F435" s="1147"/>
      <c r="G435" s="1148"/>
      <c r="H435" s="369"/>
      <c r="I435" s="210" t="str">
        <f>'statement of marks'!$HK$5</f>
        <v>dqy ehfVax</v>
      </c>
      <c r="J435" s="1164" t="str">
        <f>IF('statement of marks'!HK32="","",'statement of marks'!HK32)</f>
        <v/>
      </c>
      <c r="K435" s="1165"/>
      <c r="L435" s="1166"/>
    </row>
    <row r="436" spans="1:12" ht="15" customHeight="1">
      <c r="A436" s="369"/>
      <c r="B436" s="347" t="s">
        <v>227</v>
      </c>
      <c r="C436" s="1149" t="str">
        <f>IF('statement of marks'!HN31="","",'statement of marks'!HN31)</f>
        <v/>
      </c>
      <c r="D436" s="1150"/>
      <c r="E436" s="1151"/>
      <c r="F436" s="1147"/>
      <c r="G436" s="1148"/>
      <c r="H436" s="369"/>
      <c r="I436" s="347" t="s">
        <v>227</v>
      </c>
      <c r="J436" s="1149" t="str">
        <f>IF('statement of marks'!HN32="","",'statement of marks'!HN32)</f>
        <v/>
      </c>
      <c r="K436" s="1150"/>
      <c r="L436" s="1151"/>
    </row>
    <row r="437" spans="1:12" ht="15" customHeight="1">
      <c r="A437" s="369"/>
      <c r="B437" s="219" t="s">
        <v>79</v>
      </c>
      <c r="C437" s="1149"/>
      <c r="D437" s="1150"/>
      <c r="E437" s="1151"/>
      <c r="F437" s="1147"/>
      <c r="G437" s="1148"/>
      <c r="H437" s="369"/>
      <c r="I437" s="219" t="s">
        <v>79</v>
      </c>
      <c r="J437" s="1149"/>
      <c r="K437" s="1150"/>
      <c r="L437" s="1151"/>
    </row>
    <row r="438" spans="1:12" ht="15" customHeight="1">
      <c r="A438" s="369"/>
      <c r="B438" s="211" t="s">
        <v>114</v>
      </c>
      <c r="C438" s="1149"/>
      <c r="D438" s="1150"/>
      <c r="E438" s="1151"/>
      <c r="F438" s="1147"/>
      <c r="G438" s="1148"/>
      <c r="H438" s="369"/>
      <c r="I438" s="211" t="s">
        <v>114</v>
      </c>
      <c r="J438" s="1149"/>
      <c r="K438" s="1150"/>
      <c r="L438" s="1151"/>
    </row>
    <row r="439" spans="1:12" ht="15" customHeight="1">
      <c r="A439" s="369"/>
      <c r="B439" s="212" t="s">
        <v>19</v>
      </c>
      <c r="C439" s="1149"/>
      <c r="D439" s="1150"/>
      <c r="E439" s="1151"/>
      <c r="F439" s="1147"/>
      <c r="G439" s="1148"/>
      <c r="H439" s="369"/>
      <c r="I439" s="212" t="s">
        <v>19</v>
      </c>
      <c r="J439" s="1149"/>
      <c r="K439" s="1150"/>
      <c r="L439" s="1151"/>
    </row>
    <row r="440" spans="1:12" ht="15" customHeight="1">
      <c r="A440" s="369"/>
      <c r="B440" s="213" t="s">
        <v>7</v>
      </c>
      <c r="C440" s="1149"/>
      <c r="D440" s="1150"/>
      <c r="E440" s="1151"/>
      <c r="F440" s="1147"/>
      <c r="G440" s="1148"/>
      <c r="H440" s="369"/>
      <c r="I440" s="213" t="s">
        <v>7</v>
      </c>
      <c r="J440" s="1149"/>
      <c r="K440" s="1150"/>
      <c r="L440" s="1151"/>
    </row>
    <row r="441" spans="1:12" ht="15" customHeight="1">
      <c r="A441" s="374"/>
      <c r="B441" s="219" t="str">
        <f>'statement of marks'!$J$3</f>
        <v xml:space="preserve">fo|ky; dk Mk;l dksM+ </v>
      </c>
      <c r="C441" s="1152" t="str">
        <f>'statement of marks'!$K$3</f>
        <v xml:space="preserve">08291009401   </v>
      </c>
      <c r="D441" s="1153"/>
      <c r="E441" s="1154"/>
      <c r="F441" s="1147"/>
      <c r="G441" s="1148"/>
      <c r="H441" s="374"/>
      <c r="I441" s="219" t="str">
        <f>'statement of marks'!$J$3</f>
        <v xml:space="preserve">fo|ky; dk Mk;l dksM+ </v>
      </c>
      <c r="J441" s="1152" t="str">
        <f>'statement of marks'!$K$3</f>
        <v xml:space="preserve">08291009401   </v>
      </c>
      <c r="K441" s="1153"/>
      <c r="L441" s="1154"/>
    </row>
    <row r="442" spans="1:12" ht="15" customHeight="1" thickBot="1">
      <c r="A442" s="375"/>
      <c r="B442" s="376" t="s">
        <v>76</v>
      </c>
      <c r="C442" s="1155">
        <f>'statement of marks'!$HG$108</f>
        <v>42460</v>
      </c>
      <c r="D442" s="1156"/>
      <c r="E442" s="1157"/>
      <c r="F442" s="1147"/>
      <c r="G442" s="1148"/>
      <c r="H442" s="375"/>
      <c r="I442" s="376" t="s">
        <v>76</v>
      </c>
      <c r="J442" s="1155">
        <f>'statement of marks'!$HG$108</f>
        <v>42460</v>
      </c>
      <c r="K442" s="1156"/>
      <c r="L442" s="1157"/>
    </row>
    <row r="443" spans="1:12" ht="15" customHeight="1">
      <c r="A443" s="1137" t="s">
        <v>47</v>
      </c>
      <c r="B443" s="1138"/>
      <c r="C443" s="1139"/>
      <c r="D443" s="1139"/>
      <c r="E443" s="1140"/>
      <c r="F443" s="1147"/>
      <c r="G443" s="1148"/>
      <c r="H443" s="1137" t="s">
        <v>47</v>
      </c>
      <c r="I443" s="1138"/>
      <c r="J443" s="1139"/>
      <c r="K443" s="1139"/>
      <c r="L443" s="1140"/>
    </row>
    <row r="444" spans="1:12" ht="15" customHeight="1">
      <c r="A444" s="1141" t="str">
        <f>'statement of marks'!$A$1</f>
        <v>jk- ck- ek/;fed fo|ky; uohu] fuEckgsM+k</v>
      </c>
      <c r="B444" s="1129"/>
      <c r="C444" s="1142"/>
      <c r="D444" s="1142"/>
      <c r="E444" s="1143"/>
      <c r="F444" s="1147"/>
      <c r="G444" s="1148"/>
      <c r="H444" s="1141" t="str">
        <f>'statement of marks'!$A$1</f>
        <v>jk- ck- ek/;fed fo|ky; uohu] fuEckgsM+k</v>
      </c>
      <c r="I444" s="1129"/>
      <c r="J444" s="1142"/>
      <c r="K444" s="1142"/>
      <c r="L444" s="1143"/>
    </row>
    <row r="445" spans="1:12" ht="15" customHeight="1">
      <c r="A445" s="1141"/>
      <c r="B445" s="1129"/>
      <c r="C445" s="1142"/>
      <c r="D445" s="1142"/>
      <c r="E445" s="1143"/>
      <c r="F445" s="1147"/>
      <c r="G445" s="1148"/>
      <c r="H445" s="1141"/>
      <c r="I445" s="1129"/>
      <c r="J445" s="1142"/>
      <c r="K445" s="1142"/>
      <c r="L445" s="1143"/>
    </row>
    <row r="446" spans="1:12" ht="15" customHeight="1">
      <c r="A446" s="369"/>
      <c r="B446" s="207" t="s">
        <v>217</v>
      </c>
      <c r="C446" s="1134" t="str">
        <f>'statement of marks'!$H$3</f>
        <v>2015-16</v>
      </c>
      <c r="D446" s="1135"/>
      <c r="E446" s="1136"/>
      <c r="F446" s="1147"/>
      <c r="G446" s="1148"/>
      <c r="H446" s="369"/>
      <c r="I446" s="207" t="s">
        <v>217</v>
      </c>
      <c r="J446" s="1134" t="str">
        <f>'statement of marks'!$H$3</f>
        <v>2015-16</v>
      </c>
      <c r="K446" s="1135"/>
      <c r="L446" s="1136"/>
    </row>
    <row r="447" spans="1:12" ht="15" customHeight="1">
      <c r="A447" s="369"/>
      <c r="B447" s="347" t="s">
        <v>218</v>
      </c>
      <c r="C447" s="1144" t="str">
        <f>IF('statement of marks'!J33="","",'statement of marks'!J33)</f>
        <v/>
      </c>
      <c r="D447" s="1145"/>
      <c r="E447" s="1146"/>
      <c r="F447" s="1147"/>
      <c r="G447" s="1148"/>
      <c r="H447" s="369"/>
      <c r="I447" s="347" t="s">
        <v>218</v>
      </c>
      <c r="J447" s="1144" t="str">
        <f>IF('statement of marks'!J34="","",'statement of marks'!J34)</f>
        <v/>
      </c>
      <c r="K447" s="1145"/>
      <c r="L447" s="1146"/>
    </row>
    <row r="448" spans="1:12" ht="15" customHeight="1">
      <c r="A448" s="369"/>
      <c r="B448" s="347" t="s">
        <v>219</v>
      </c>
      <c r="C448" s="1144" t="str">
        <f>IF('statement of marks'!K33="","",'statement of marks'!K33)</f>
        <v/>
      </c>
      <c r="D448" s="1145"/>
      <c r="E448" s="1146"/>
      <c r="F448" s="1147"/>
      <c r="G448" s="1148"/>
      <c r="H448" s="369"/>
      <c r="I448" s="347" t="s">
        <v>219</v>
      </c>
      <c r="J448" s="1144" t="str">
        <f>IF('statement of marks'!K34="","",'statement of marks'!K34)</f>
        <v/>
      </c>
      <c r="K448" s="1145"/>
      <c r="L448" s="1146"/>
    </row>
    <row r="449" spans="1:12" ht="15" customHeight="1">
      <c r="A449" s="369"/>
      <c r="B449" s="347" t="s">
        <v>220</v>
      </c>
      <c r="C449" s="1144" t="str">
        <f>IF('statement of marks'!L33="","",'statement of marks'!L33)</f>
        <v/>
      </c>
      <c r="D449" s="1145"/>
      <c r="E449" s="1146"/>
      <c r="F449" s="1147"/>
      <c r="G449" s="1148"/>
      <c r="H449" s="369"/>
      <c r="I449" s="347" t="s">
        <v>220</v>
      </c>
      <c r="J449" s="1144" t="str">
        <f>IF('statement of marks'!L34="","",'statement of marks'!L34)</f>
        <v/>
      </c>
      <c r="K449" s="1145"/>
      <c r="L449" s="1146"/>
    </row>
    <row r="450" spans="1:12" ht="15" customHeight="1">
      <c r="A450" s="369"/>
      <c r="B450" s="347" t="s">
        <v>224</v>
      </c>
      <c r="C450" s="1134" t="str">
        <f>IF('statement of marks'!B33="","",'statement of marks'!B33)</f>
        <v/>
      </c>
      <c r="D450" s="1135"/>
      <c r="E450" s="1136"/>
      <c r="F450" s="1147"/>
      <c r="G450" s="1148"/>
      <c r="H450" s="369"/>
      <c r="I450" s="347" t="s">
        <v>224</v>
      </c>
      <c r="J450" s="1134" t="str">
        <f>IF('statement of marks'!B34="","",'statement of marks'!B34)</f>
        <v/>
      </c>
      <c r="K450" s="1135"/>
      <c r="L450" s="1136"/>
    </row>
    <row r="451" spans="1:12" ht="15" customHeight="1">
      <c r="A451" s="369"/>
      <c r="B451" s="347" t="s">
        <v>221</v>
      </c>
      <c r="C451" s="1134" t="str">
        <f>'statement of marks'!$G$3</f>
        <v>6 A</v>
      </c>
      <c r="D451" s="1135"/>
      <c r="E451" s="1136"/>
      <c r="F451" s="1147"/>
      <c r="G451" s="1148"/>
      <c r="H451" s="369"/>
      <c r="I451" s="347" t="s">
        <v>221</v>
      </c>
      <c r="J451" s="1134" t="str">
        <f>'statement of marks'!$G$3</f>
        <v>6 A</v>
      </c>
      <c r="K451" s="1135"/>
      <c r="L451" s="1136"/>
    </row>
    <row r="452" spans="1:12" ht="15" customHeight="1">
      <c r="A452" s="369"/>
      <c r="B452" s="209" t="s">
        <v>222</v>
      </c>
      <c r="C452" s="1134" t="str">
        <f>IF('statement of marks'!F33="","",'statement of marks'!F33)</f>
        <v/>
      </c>
      <c r="D452" s="1135"/>
      <c r="E452" s="1136"/>
      <c r="F452" s="1147"/>
      <c r="G452" s="1148"/>
      <c r="H452" s="369"/>
      <c r="I452" s="209" t="s">
        <v>222</v>
      </c>
      <c r="J452" s="1134" t="str">
        <f>IF('statement of marks'!F34="","",'statement of marks'!F34)</f>
        <v/>
      </c>
      <c r="K452" s="1135"/>
      <c r="L452" s="1136"/>
    </row>
    <row r="453" spans="1:12" ht="15" customHeight="1">
      <c r="A453" s="369"/>
      <c r="B453" s="347" t="s">
        <v>9</v>
      </c>
      <c r="C453" s="1134" t="str">
        <f>IF('statement of marks'!D33="","",'statement of marks'!D33)</f>
        <v/>
      </c>
      <c r="D453" s="1135"/>
      <c r="E453" s="1136"/>
      <c r="F453" s="1147"/>
      <c r="G453" s="1148"/>
      <c r="H453" s="369"/>
      <c r="I453" s="347" t="s">
        <v>9</v>
      </c>
      <c r="J453" s="1134" t="str">
        <f>IF('statement of marks'!D34="","",'statement of marks'!D34)</f>
        <v/>
      </c>
      <c r="K453" s="1135"/>
      <c r="L453" s="1136"/>
    </row>
    <row r="454" spans="1:12" ht="15" customHeight="1">
      <c r="A454" s="369"/>
      <c r="B454" s="347" t="s">
        <v>225</v>
      </c>
      <c r="C454" s="1158" t="str">
        <f>IF('statement of marks'!H33="","",'statement of marks'!H33)</f>
        <v/>
      </c>
      <c r="D454" s="1159"/>
      <c r="E454" s="1160"/>
      <c r="F454" s="1147"/>
      <c r="G454" s="1148"/>
      <c r="H454" s="369"/>
      <c r="I454" s="347" t="s">
        <v>225</v>
      </c>
      <c r="J454" s="1158" t="str">
        <f>IF('statement of marks'!H34="","",'statement of marks'!H34)</f>
        <v/>
      </c>
      <c r="K454" s="1159"/>
      <c r="L454" s="1160"/>
    </row>
    <row r="455" spans="1:12" ht="15" customHeight="1">
      <c r="A455" s="369"/>
      <c r="B455" s="347" t="s">
        <v>226</v>
      </c>
      <c r="C455" s="1167" t="str">
        <f>IF('statement of marks'!I33="","",'statement of marks'!I33)</f>
        <v/>
      </c>
      <c r="D455" s="1168"/>
      <c r="E455" s="1169"/>
      <c r="F455" s="1147"/>
      <c r="G455" s="1148"/>
      <c r="H455" s="369"/>
      <c r="I455" s="347" t="s">
        <v>226</v>
      </c>
      <c r="J455" s="1167" t="str">
        <f>IF('statement of marks'!I34="","",'statement of marks'!I34)</f>
        <v/>
      </c>
      <c r="K455" s="1168"/>
      <c r="L455" s="1169"/>
    </row>
    <row r="456" spans="1:12" ht="15" customHeight="1">
      <c r="A456" s="369"/>
      <c r="B456" s="347" t="s">
        <v>223</v>
      </c>
      <c r="C456" s="364" t="s">
        <v>66</v>
      </c>
      <c r="D456" s="365" t="s">
        <v>294</v>
      </c>
      <c r="E456" s="370" t="s">
        <v>206</v>
      </c>
      <c r="F456" s="1147"/>
      <c r="G456" s="1148"/>
      <c r="H456" s="369"/>
      <c r="I456" s="347" t="s">
        <v>223</v>
      </c>
      <c r="J456" s="364" t="s">
        <v>66</v>
      </c>
      <c r="K456" s="365" t="s">
        <v>294</v>
      </c>
      <c r="L456" s="370" t="s">
        <v>206</v>
      </c>
    </row>
    <row r="457" spans="1:12" ht="15" customHeight="1">
      <c r="A457" s="369"/>
      <c r="B457" s="347" t="str">
        <f>'statement of marks'!$FT$4</f>
        <v>fgUnh</v>
      </c>
      <c r="C457" s="366" t="str">
        <f>IF('statement of marks'!FT33="","",'statement of marks'!FT33)</f>
        <v/>
      </c>
      <c r="D457" s="366" t="str">
        <f>IF('statement of marks'!FU33="","",'statement of marks'!FU33)</f>
        <v/>
      </c>
      <c r="E457" s="371" t="str">
        <f>IF('statement of marks'!FV33="","",'statement of marks'!FV33)</f>
        <v/>
      </c>
      <c r="F457" s="1147"/>
      <c r="G457" s="1148"/>
      <c r="H457" s="369"/>
      <c r="I457" s="347" t="str">
        <f>'statement of marks'!$FT$4</f>
        <v>fgUnh</v>
      </c>
      <c r="J457" s="366" t="str">
        <f>IF('statement of marks'!FT34="","",'statement of marks'!FT34)</f>
        <v/>
      </c>
      <c r="K457" s="366" t="str">
        <f>IF('statement of marks'!FU34="","",'statement of marks'!FU34)</f>
        <v/>
      </c>
      <c r="L457" s="371" t="str">
        <f>IF('statement of marks'!FV34="","",'statement of marks'!FV34)</f>
        <v/>
      </c>
    </row>
    <row r="458" spans="1:12" ht="15" customHeight="1">
      <c r="A458" s="369"/>
      <c r="B458" s="347" t="str">
        <f>'statement of marks'!$FW$4</f>
        <v>vaxszth</v>
      </c>
      <c r="C458" s="366" t="str">
        <f>IF('statement of marks'!FW33="","",'statement of marks'!FW33)</f>
        <v/>
      </c>
      <c r="D458" s="366" t="str">
        <f>IF('statement of marks'!FX33="","",'statement of marks'!FX33)</f>
        <v/>
      </c>
      <c r="E458" s="371" t="str">
        <f>IF('statement of marks'!FY33="","",'statement of marks'!FY33)</f>
        <v/>
      </c>
      <c r="F458" s="1147"/>
      <c r="G458" s="1148"/>
      <c r="H458" s="369"/>
      <c r="I458" s="347" t="str">
        <f>'statement of marks'!$FW$4</f>
        <v>vaxszth</v>
      </c>
      <c r="J458" s="366" t="str">
        <f>IF('statement of marks'!FW34="","",'statement of marks'!FW34)</f>
        <v/>
      </c>
      <c r="K458" s="366" t="str">
        <f>IF('statement of marks'!FX34="","",'statement of marks'!FX34)</f>
        <v/>
      </c>
      <c r="L458" s="371" t="str">
        <f>IF('statement of marks'!FY34="","",'statement of marks'!FY34)</f>
        <v/>
      </c>
    </row>
    <row r="459" spans="1:12" ht="15" customHeight="1">
      <c r="A459" s="369"/>
      <c r="B459" s="347" t="str">
        <f>IF('statement of marks'!BE33="s","laLÑr",IF('statement of marks'!BE33="u","mnwZ",IF('statement of marks'!BE33="g","xqtjkrh",IF('statement of marks'!BE33="p","iatkch",IF('statement of marks'!BE33="sd","flU/kh","r`rh; Hkk""kk")))))</f>
        <v>r`rh; Hkk"kk</v>
      </c>
      <c r="C459" s="366" t="str">
        <f>IF('statement of marks'!FZ33="","",'statement of marks'!FZ33)</f>
        <v/>
      </c>
      <c r="D459" s="366" t="str">
        <f>IF('statement of marks'!GA33="","",'statement of marks'!GA33)</f>
        <v/>
      </c>
      <c r="E459" s="371" t="str">
        <f>IF('statement of marks'!GB33="","",'statement of marks'!GB33)</f>
        <v/>
      </c>
      <c r="F459" s="1147"/>
      <c r="G459" s="1148"/>
      <c r="H459" s="369"/>
      <c r="I459" s="347" t="str">
        <f>IF('statement of marks'!BE34="s","laLÑr",IF('statement of marks'!BE34="u","mnwZ",IF('statement of marks'!BE34="g","xqtjkrh",IF('statement of marks'!BE34="p","iatkch",IF('statement of marks'!BE34="sd","flU/kh","r`rh; Hkk""kk")))))</f>
        <v>r`rh; Hkk"kk</v>
      </c>
      <c r="J459" s="366" t="str">
        <f>IF('statement of marks'!FZ34="","",'statement of marks'!FZ34)</f>
        <v/>
      </c>
      <c r="K459" s="366" t="str">
        <f>IF('statement of marks'!GA34="","",'statement of marks'!GA34)</f>
        <v/>
      </c>
      <c r="L459" s="371" t="str">
        <f>IF('statement of marks'!GB34="","",'statement of marks'!GB34)</f>
        <v/>
      </c>
    </row>
    <row r="460" spans="1:12" ht="15" customHeight="1">
      <c r="A460" s="369"/>
      <c r="B460" s="347" t="str">
        <f>'statement of marks'!$GH$4</f>
        <v>xf.kr</v>
      </c>
      <c r="C460" s="366" t="str">
        <f>IF('statement of marks'!GH33="","",'statement of marks'!GH33)</f>
        <v/>
      </c>
      <c r="D460" s="366" t="str">
        <f>IF('statement of marks'!GI33="","",'statement of marks'!GI33)</f>
        <v/>
      </c>
      <c r="E460" s="371" t="str">
        <f>IF('statement of marks'!GJ33="","",'statement of marks'!GJ33)</f>
        <v/>
      </c>
      <c r="F460" s="1147"/>
      <c r="G460" s="1148"/>
      <c r="H460" s="369"/>
      <c r="I460" s="347" t="str">
        <f>'statement of marks'!$GH$4</f>
        <v>xf.kr</v>
      </c>
      <c r="J460" s="366" t="str">
        <f>IF('statement of marks'!GH34="","",'statement of marks'!GH34)</f>
        <v/>
      </c>
      <c r="K460" s="366" t="str">
        <f>IF('statement of marks'!GI34="","",'statement of marks'!GI34)</f>
        <v/>
      </c>
      <c r="L460" s="371" t="str">
        <f>IF('statement of marks'!GJ34="","",'statement of marks'!GJ34)</f>
        <v/>
      </c>
    </row>
    <row r="461" spans="1:12" ht="15" customHeight="1">
      <c r="A461" s="369"/>
      <c r="B461" s="347" t="str">
        <f>'statement of marks'!$GK$4</f>
        <v>foKku</v>
      </c>
      <c r="C461" s="366" t="str">
        <f>IF('statement of marks'!GK33="","",'statement of marks'!GK33)</f>
        <v/>
      </c>
      <c r="D461" s="366" t="str">
        <f>IF('statement of marks'!GL33="","",'statement of marks'!GL33)</f>
        <v/>
      </c>
      <c r="E461" s="371" t="str">
        <f>IF('statement of marks'!GM33="","",'statement of marks'!GM33)</f>
        <v/>
      </c>
      <c r="F461" s="1147"/>
      <c r="G461" s="1148"/>
      <c r="H461" s="369"/>
      <c r="I461" s="347" t="str">
        <f>'statement of marks'!$GK$4</f>
        <v>foKku</v>
      </c>
      <c r="J461" s="366" t="str">
        <f>IF('statement of marks'!GK34="","",'statement of marks'!GK34)</f>
        <v/>
      </c>
      <c r="K461" s="366" t="str">
        <f>IF('statement of marks'!GL34="","",'statement of marks'!GL34)</f>
        <v/>
      </c>
      <c r="L461" s="371" t="str">
        <f>IF('statement of marks'!GM34="","",'statement of marks'!GM34)</f>
        <v/>
      </c>
    </row>
    <row r="462" spans="1:12" ht="15" customHeight="1">
      <c r="A462" s="369"/>
      <c r="B462" s="347" t="str">
        <f>'statement of marks'!$GN$4</f>
        <v>lkekftd foKku</v>
      </c>
      <c r="C462" s="366" t="str">
        <f>IF('statement of marks'!GN33="","",'statement of marks'!GN33)</f>
        <v/>
      </c>
      <c r="D462" s="366" t="str">
        <f>IF('statement of marks'!GO33="","",'statement of marks'!GO33)</f>
        <v/>
      </c>
      <c r="E462" s="371" t="str">
        <f>IF('statement of marks'!GP33="","",'statement of marks'!GP33)</f>
        <v/>
      </c>
      <c r="F462" s="1147"/>
      <c r="G462" s="1148"/>
      <c r="H462" s="369"/>
      <c r="I462" s="347" t="str">
        <f>'statement of marks'!$GN$4</f>
        <v>lkekftd foKku</v>
      </c>
      <c r="J462" s="366" t="str">
        <f>IF('statement of marks'!GN34="","",'statement of marks'!GN34)</f>
        <v/>
      </c>
      <c r="K462" s="366" t="str">
        <f>IF('statement of marks'!GO34="","",'statement of marks'!GO34)</f>
        <v/>
      </c>
      <c r="L462" s="371" t="str">
        <f>IF('statement of marks'!GP34="","",'statement of marks'!GP34)</f>
        <v/>
      </c>
    </row>
    <row r="463" spans="1:12" ht="15" customHeight="1">
      <c r="A463" s="369"/>
      <c r="B463" s="347" t="str">
        <f>'statement of marks'!$GQ$4</f>
        <v>dk;kZuqHko</v>
      </c>
      <c r="C463" s="366" t="str">
        <f>IF('statement of marks'!GQ33="","",'statement of marks'!GQ33)</f>
        <v/>
      </c>
      <c r="D463" s="366" t="str">
        <f>IF('statement of marks'!GR33="","",'statement of marks'!GR33)</f>
        <v/>
      </c>
      <c r="E463" s="371" t="str">
        <f>IF('statement of marks'!GS33="","",'statement of marks'!GS33)</f>
        <v/>
      </c>
      <c r="F463" s="1147"/>
      <c r="G463" s="1148"/>
      <c r="H463" s="369"/>
      <c r="I463" s="347" t="str">
        <f>'statement of marks'!$GQ$4</f>
        <v>dk;kZuqHko</v>
      </c>
      <c r="J463" s="366" t="str">
        <f>IF('statement of marks'!GQ34="","",'statement of marks'!GQ34)</f>
        <v/>
      </c>
      <c r="K463" s="366" t="str">
        <f>IF('statement of marks'!GR34="","",'statement of marks'!GR34)</f>
        <v/>
      </c>
      <c r="L463" s="371" t="str">
        <f>IF('statement of marks'!GS34="","",'statement of marks'!GS34)</f>
        <v/>
      </c>
    </row>
    <row r="464" spans="1:12" ht="15" customHeight="1">
      <c r="A464" s="369"/>
      <c r="B464" s="347" t="str">
        <f>'statement of marks'!$GT$4</f>
        <v>dyk f'k{kk</v>
      </c>
      <c r="C464" s="367" t="str">
        <f>IF('statement of marks'!GT33="","",'statement of marks'!GT33)</f>
        <v/>
      </c>
      <c r="D464" s="367" t="str">
        <f>IF('statement of marks'!GU33="","",'statement of marks'!GU33)</f>
        <v/>
      </c>
      <c r="E464" s="372" t="str">
        <f>IF('statement of marks'!GV33="","",'statement of marks'!GV33)</f>
        <v/>
      </c>
      <c r="F464" s="1147"/>
      <c r="G464" s="1148"/>
      <c r="H464" s="369"/>
      <c r="I464" s="347" t="str">
        <f>'statement of marks'!$GT$4</f>
        <v>dyk f'k{kk</v>
      </c>
      <c r="J464" s="367" t="str">
        <f>IF('statement of marks'!GT34="","",'statement of marks'!GT34)</f>
        <v/>
      </c>
      <c r="K464" s="367" t="str">
        <f>IF('statement of marks'!GU34="","",'statement of marks'!GU34)</f>
        <v/>
      </c>
      <c r="L464" s="372" t="str">
        <f>IF('statement of marks'!GV34="","",'statement of marks'!GV34)</f>
        <v/>
      </c>
    </row>
    <row r="465" spans="1:12" ht="15" customHeight="1">
      <c r="A465" s="369"/>
      <c r="B465" s="347" t="str">
        <f>'statement of marks'!$GW$4</f>
        <v>LokLF; ,oe~ 'kkjhfjd f'k{kk</v>
      </c>
      <c r="C465" s="368" t="str">
        <f>IF('statement of marks'!GW33="","",'statement of marks'!GW33)</f>
        <v/>
      </c>
      <c r="D465" s="368" t="str">
        <f>IF('statement of marks'!GX33="","",'statement of marks'!GX33)</f>
        <v/>
      </c>
      <c r="E465" s="373" t="str">
        <f>IF('statement of marks'!GY33="","",'statement of marks'!GY33)</f>
        <v/>
      </c>
      <c r="F465" s="1147"/>
      <c r="G465" s="1148"/>
      <c r="H465" s="369"/>
      <c r="I465" s="347" t="str">
        <f>'statement of marks'!$GW$4</f>
        <v>LokLF; ,oe~ 'kkjhfjd f'k{kk</v>
      </c>
      <c r="J465" s="368" t="str">
        <f>IF('statement of marks'!GW34="","",'statement of marks'!GW34)</f>
        <v/>
      </c>
      <c r="K465" s="368" t="str">
        <f>IF('statement of marks'!GX34="","",'statement of marks'!GX34)</f>
        <v/>
      </c>
      <c r="L465" s="373" t="str">
        <f>IF('statement of marks'!GY34="","",'statement of marks'!GY34)</f>
        <v/>
      </c>
    </row>
    <row r="466" spans="1:12" ht="15" customHeight="1">
      <c r="A466" s="369"/>
      <c r="B466" s="389" t="s">
        <v>304</v>
      </c>
      <c r="C466" s="390" t="str">
        <f>IF('statement of marks'!HE33="","",'statement of marks'!HE33)</f>
        <v/>
      </c>
      <c r="D466" s="390" t="str">
        <f>IF('statement of marks'!HF33="","",'statement of marks'!HF33)</f>
        <v/>
      </c>
      <c r="E466" s="390" t="str">
        <f>IF('statement of marks'!HJ33="","",'statement of marks'!HJ33)</f>
        <v/>
      </c>
      <c r="F466" s="1147"/>
      <c r="G466" s="1148"/>
      <c r="H466" s="369"/>
      <c r="I466" s="389" t="s">
        <v>304</v>
      </c>
      <c r="J466" s="390" t="str">
        <f>IF('statement of marks'!HE34="","",'statement of marks'!HE34)</f>
        <v/>
      </c>
      <c r="K466" s="390" t="str">
        <f>IF('statement of marks'!HF34="","",'statement of marks'!HF34)</f>
        <v/>
      </c>
      <c r="L466" s="391" t="str">
        <f>IF('statement of marks'!HJ34="","",'statement of marks'!HJ34)</f>
        <v/>
      </c>
    </row>
    <row r="467" spans="1:12" ht="15" customHeight="1">
      <c r="A467" s="369"/>
      <c r="B467" s="347" t="s">
        <v>473</v>
      </c>
      <c r="C467" s="1170" t="str">
        <f>IF('statement of marks'!HD33="","",'statement of marks'!HD33)</f>
        <v/>
      </c>
      <c r="D467" s="1171"/>
      <c r="E467" s="1172"/>
      <c r="F467" s="1147"/>
      <c r="G467" s="1148"/>
      <c r="H467" s="369"/>
      <c r="I467" s="347" t="s">
        <v>473</v>
      </c>
      <c r="J467" s="1170" t="str">
        <f>IF('statement of marks'!HD34="","",'statement of marks'!HD34)</f>
        <v/>
      </c>
      <c r="K467" s="1171"/>
      <c r="L467" s="1172"/>
    </row>
    <row r="468" spans="1:12" ht="15" customHeight="1">
      <c r="A468" s="369"/>
      <c r="B468" s="347" t="str">
        <f>'statement of marks'!$HL$5</f>
        <v>Nk= mifLFkfr</v>
      </c>
      <c r="C468" s="1161" t="str">
        <f>IF('statement of marks'!HL33="","",'statement of marks'!HL33)</f>
        <v/>
      </c>
      <c r="D468" s="1162"/>
      <c r="E468" s="1163"/>
      <c r="F468" s="1147"/>
      <c r="G468" s="1148"/>
      <c r="H468" s="369"/>
      <c r="I468" s="347" t="str">
        <f>'statement of marks'!$HL$5</f>
        <v>Nk= mifLFkfr</v>
      </c>
      <c r="J468" s="1161" t="str">
        <f>IF('statement of marks'!HL34="","",'statement of marks'!HL34)</f>
        <v/>
      </c>
      <c r="K468" s="1162"/>
      <c r="L468" s="1163"/>
    </row>
    <row r="469" spans="1:12" ht="15" customHeight="1">
      <c r="A469" s="369"/>
      <c r="B469" s="210" t="str">
        <f>'statement of marks'!$HK$5</f>
        <v>dqy ehfVax</v>
      </c>
      <c r="C469" s="1164" t="str">
        <f>IF('statement of marks'!HK33="","",'statement of marks'!HK33)</f>
        <v/>
      </c>
      <c r="D469" s="1165"/>
      <c r="E469" s="1166"/>
      <c r="F469" s="1147"/>
      <c r="G469" s="1148"/>
      <c r="H469" s="369"/>
      <c r="I469" s="210" t="str">
        <f>'statement of marks'!$HK$5</f>
        <v>dqy ehfVax</v>
      </c>
      <c r="J469" s="1164" t="str">
        <f>IF('statement of marks'!HK34="","",'statement of marks'!HK34)</f>
        <v/>
      </c>
      <c r="K469" s="1165"/>
      <c r="L469" s="1166"/>
    </row>
    <row r="470" spans="1:12" ht="15" customHeight="1">
      <c r="A470" s="369"/>
      <c r="B470" s="347" t="s">
        <v>227</v>
      </c>
      <c r="C470" s="1149" t="str">
        <f>IF('statement of marks'!HN33="","",'statement of marks'!HN33)</f>
        <v/>
      </c>
      <c r="D470" s="1150"/>
      <c r="E470" s="1151"/>
      <c r="F470" s="1147"/>
      <c r="G470" s="1148"/>
      <c r="H470" s="369"/>
      <c r="I470" s="347" t="s">
        <v>227</v>
      </c>
      <c r="J470" s="1149" t="str">
        <f>IF('statement of marks'!HN34="","",'statement of marks'!HN34)</f>
        <v/>
      </c>
      <c r="K470" s="1150"/>
      <c r="L470" s="1151"/>
    </row>
    <row r="471" spans="1:12" ht="15" customHeight="1">
      <c r="A471" s="369"/>
      <c r="B471" s="219" t="s">
        <v>79</v>
      </c>
      <c r="C471" s="1149"/>
      <c r="D471" s="1150"/>
      <c r="E471" s="1151"/>
      <c r="F471" s="1147"/>
      <c r="G471" s="1148"/>
      <c r="H471" s="369"/>
      <c r="I471" s="219" t="s">
        <v>79</v>
      </c>
      <c r="J471" s="1149"/>
      <c r="K471" s="1150"/>
      <c r="L471" s="1151"/>
    </row>
    <row r="472" spans="1:12" ht="15" customHeight="1">
      <c r="A472" s="369"/>
      <c r="B472" s="211" t="s">
        <v>114</v>
      </c>
      <c r="C472" s="1149"/>
      <c r="D472" s="1150"/>
      <c r="E472" s="1151"/>
      <c r="F472" s="1147"/>
      <c r="G472" s="1148"/>
      <c r="H472" s="369"/>
      <c r="I472" s="211" t="s">
        <v>114</v>
      </c>
      <c r="J472" s="1149"/>
      <c r="K472" s="1150"/>
      <c r="L472" s="1151"/>
    </row>
    <row r="473" spans="1:12" ht="15" customHeight="1">
      <c r="A473" s="369"/>
      <c r="B473" s="212" t="s">
        <v>19</v>
      </c>
      <c r="C473" s="1149"/>
      <c r="D473" s="1150"/>
      <c r="E473" s="1151"/>
      <c r="F473" s="1147"/>
      <c r="G473" s="1148"/>
      <c r="H473" s="369"/>
      <c r="I473" s="212" t="s">
        <v>19</v>
      </c>
      <c r="J473" s="1149"/>
      <c r="K473" s="1150"/>
      <c r="L473" s="1151"/>
    </row>
    <row r="474" spans="1:12" ht="15" customHeight="1">
      <c r="A474" s="369"/>
      <c r="B474" s="213" t="s">
        <v>7</v>
      </c>
      <c r="C474" s="1149"/>
      <c r="D474" s="1150"/>
      <c r="E474" s="1151"/>
      <c r="F474" s="1147"/>
      <c r="G474" s="1148"/>
      <c r="H474" s="369"/>
      <c r="I474" s="213" t="s">
        <v>7</v>
      </c>
      <c r="J474" s="1149"/>
      <c r="K474" s="1150"/>
      <c r="L474" s="1151"/>
    </row>
    <row r="475" spans="1:12" ht="15" customHeight="1">
      <c r="A475" s="374"/>
      <c r="B475" s="219" t="str">
        <f>'statement of marks'!$J$3</f>
        <v xml:space="preserve">fo|ky; dk Mk;l dksM+ </v>
      </c>
      <c r="C475" s="1152" t="str">
        <f>'statement of marks'!$K$3</f>
        <v xml:space="preserve">08291009401   </v>
      </c>
      <c r="D475" s="1153"/>
      <c r="E475" s="1154"/>
      <c r="F475" s="1147"/>
      <c r="G475" s="1148"/>
      <c r="H475" s="374"/>
      <c r="I475" s="219" t="str">
        <f>'statement of marks'!$J$3</f>
        <v xml:space="preserve">fo|ky; dk Mk;l dksM+ </v>
      </c>
      <c r="J475" s="1152" t="str">
        <f>'statement of marks'!$K$3</f>
        <v xml:space="preserve">08291009401   </v>
      </c>
      <c r="K475" s="1153"/>
      <c r="L475" s="1154"/>
    </row>
    <row r="476" spans="1:12" ht="15" customHeight="1" thickBot="1">
      <c r="A476" s="375"/>
      <c r="B476" s="376" t="s">
        <v>76</v>
      </c>
      <c r="C476" s="1155">
        <f>'statement of marks'!$HG$108</f>
        <v>42460</v>
      </c>
      <c r="D476" s="1156"/>
      <c r="E476" s="1157"/>
      <c r="F476" s="1147"/>
      <c r="G476" s="1148"/>
      <c r="H476" s="375"/>
      <c r="I476" s="376" t="s">
        <v>76</v>
      </c>
      <c r="J476" s="1155">
        <f>'statement of marks'!$HG$108</f>
        <v>42460</v>
      </c>
      <c r="K476" s="1156"/>
      <c r="L476" s="1157"/>
    </row>
    <row r="477" spans="1:12" ht="15" customHeight="1">
      <c r="A477" s="1137" t="s">
        <v>47</v>
      </c>
      <c r="B477" s="1138"/>
      <c r="C477" s="1139"/>
      <c r="D477" s="1139"/>
      <c r="E477" s="1140"/>
      <c r="F477" s="1147"/>
      <c r="G477" s="1148"/>
      <c r="H477" s="1137" t="s">
        <v>47</v>
      </c>
      <c r="I477" s="1138"/>
      <c r="J477" s="1139"/>
      <c r="K477" s="1139"/>
      <c r="L477" s="1140"/>
    </row>
    <row r="478" spans="1:12" ht="15" customHeight="1">
      <c r="A478" s="1141" t="str">
        <f>'statement of marks'!$A$1</f>
        <v>jk- ck- ek/;fed fo|ky; uohu] fuEckgsM+k</v>
      </c>
      <c r="B478" s="1129"/>
      <c r="C478" s="1142"/>
      <c r="D478" s="1142"/>
      <c r="E478" s="1143"/>
      <c r="F478" s="1147"/>
      <c r="G478" s="1148"/>
      <c r="H478" s="1141" t="str">
        <f>'statement of marks'!$A$1</f>
        <v>jk- ck- ek/;fed fo|ky; uohu] fuEckgsM+k</v>
      </c>
      <c r="I478" s="1129"/>
      <c r="J478" s="1142"/>
      <c r="K478" s="1142"/>
      <c r="L478" s="1143"/>
    </row>
    <row r="479" spans="1:12" ht="15" customHeight="1">
      <c r="A479" s="1141"/>
      <c r="B479" s="1129"/>
      <c r="C479" s="1142"/>
      <c r="D479" s="1142"/>
      <c r="E479" s="1143"/>
      <c r="F479" s="1147"/>
      <c r="G479" s="1148"/>
      <c r="H479" s="1141"/>
      <c r="I479" s="1129"/>
      <c r="J479" s="1142"/>
      <c r="K479" s="1142"/>
      <c r="L479" s="1143"/>
    </row>
    <row r="480" spans="1:12" ht="15" customHeight="1">
      <c r="A480" s="369"/>
      <c r="B480" s="207" t="s">
        <v>217</v>
      </c>
      <c r="C480" s="1134" t="str">
        <f>'statement of marks'!$H$3</f>
        <v>2015-16</v>
      </c>
      <c r="D480" s="1135"/>
      <c r="E480" s="1136"/>
      <c r="F480" s="1147"/>
      <c r="G480" s="1148"/>
      <c r="H480" s="369"/>
      <c r="I480" s="207" t="s">
        <v>217</v>
      </c>
      <c r="J480" s="1134" t="str">
        <f>'statement of marks'!$H$3</f>
        <v>2015-16</v>
      </c>
      <c r="K480" s="1135"/>
      <c r="L480" s="1136"/>
    </row>
    <row r="481" spans="1:12" ht="15" customHeight="1">
      <c r="A481" s="369"/>
      <c r="B481" s="347" t="s">
        <v>218</v>
      </c>
      <c r="C481" s="1144" t="str">
        <f>IF('statement of marks'!J35="","",'statement of marks'!J35)</f>
        <v/>
      </c>
      <c r="D481" s="1145"/>
      <c r="E481" s="1146"/>
      <c r="F481" s="1147"/>
      <c r="G481" s="1148"/>
      <c r="H481" s="369"/>
      <c r="I481" s="347" t="s">
        <v>218</v>
      </c>
      <c r="J481" s="1144" t="str">
        <f>IF('statement of marks'!J36="","",'statement of marks'!J36)</f>
        <v/>
      </c>
      <c r="K481" s="1145"/>
      <c r="L481" s="1146"/>
    </row>
    <row r="482" spans="1:12" ht="15" customHeight="1">
      <c r="A482" s="369"/>
      <c r="B482" s="347" t="s">
        <v>219</v>
      </c>
      <c r="C482" s="1144" t="str">
        <f>IF('statement of marks'!K35="","",'statement of marks'!K35)</f>
        <v/>
      </c>
      <c r="D482" s="1145"/>
      <c r="E482" s="1146"/>
      <c r="F482" s="1147"/>
      <c r="G482" s="1148"/>
      <c r="H482" s="369"/>
      <c r="I482" s="347" t="s">
        <v>219</v>
      </c>
      <c r="J482" s="1144" t="str">
        <f>IF('statement of marks'!K36="","",'statement of marks'!K36)</f>
        <v/>
      </c>
      <c r="K482" s="1145"/>
      <c r="L482" s="1146"/>
    </row>
    <row r="483" spans="1:12" ht="15" customHeight="1">
      <c r="A483" s="369"/>
      <c r="B483" s="347" t="s">
        <v>220</v>
      </c>
      <c r="C483" s="1144" t="str">
        <f>IF('statement of marks'!L35="","",'statement of marks'!L35)</f>
        <v/>
      </c>
      <c r="D483" s="1145"/>
      <c r="E483" s="1146"/>
      <c r="F483" s="1147"/>
      <c r="G483" s="1148"/>
      <c r="H483" s="369"/>
      <c r="I483" s="347" t="s">
        <v>220</v>
      </c>
      <c r="J483" s="1144" t="str">
        <f>IF('statement of marks'!L36="","",'statement of marks'!L36)</f>
        <v/>
      </c>
      <c r="K483" s="1145"/>
      <c r="L483" s="1146"/>
    </row>
    <row r="484" spans="1:12" ht="15" customHeight="1">
      <c r="A484" s="369"/>
      <c r="B484" s="347" t="s">
        <v>224</v>
      </c>
      <c r="C484" s="1134" t="str">
        <f>IF('statement of marks'!B35="","",'statement of marks'!B35)</f>
        <v/>
      </c>
      <c r="D484" s="1135"/>
      <c r="E484" s="1136"/>
      <c r="F484" s="1147"/>
      <c r="G484" s="1148"/>
      <c r="H484" s="369"/>
      <c r="I484" s="347" t="s">
        <v>224</v>
      </c>
      <c r="J484" s="1134" t="str">
        <f>IF('statement of marks'!B36="","",'statement of marks'!B36)</f>
        <v/>
      </c>
      <c r="K484" s="1135"/>
      <c r="L484" s="1136"/>
    </row>
    <row r="485" spans="1:12" ht="15" customHeight="1">
      <c r="A485" s="369"/>
      <c r="B485" s="347" t="s">
        <v>221</v>
      </c>
      <c r="C485" s="1134" t="str">
        <f>'statement of marks'!$G$3</f>
        <v>6 A</v>
      </c>
      <c r="D485" s="1135"/>
      <c r="E485" s="1136"/>
      <c r="F485" s="1147"/>
      <c r="G485" s="1148"/>
      <c r="H485" s="369"/>
      <c r="I485" s="347" t="s">
        <v>221</v>
      </c>
      <c r="J485" s="1134" t="str">
        <f>'statement of marks'!$G$3</f>
        <v>6 A</v>
      </c>
      <c r="K485" s="1135"/>
      <c r="L485" s="1136"/>
    </row>
    <row r="486" spans="1:12" ht="15" customHeight="1">
      <c r="A486" s="369"/>
      <c r="B486" s="209" t="s">
        <v>222</v>
      </c>
      <c r="C486" s="1134" t="str">
        <f>IF('statement of marks'!F35="","",'statement of marks'!F35)</f>
        <v/>
      </c>
      <c r="D486" s="1135"/>
      <c r="E486" s="1136"/>
      <c r="F486" s="1147"/>
      <c r="G486" s="1148"/>
      <c r="H486" s="369"/>
      <c r="I486" s="209" t="s">
        <v>222</v>
      </c>
      <c r="J486" s="1134" t="str">
        <f>IF('statement of marks'!F36="","",'statement of marks'!F36)</f>
        <v/>
      </c>
      <c r="K486" s="1135"/>
      <c r="L486" s="1136"/>
    </row>
    <row r="487" spans="1:12" ht="15" customHeight="1">
      <c r="A487" s="369"/>
      <c r="B487" s="347" t="s">
        <v>9</v>
      </c>
      <c r="C487" s="1134" t="str">
        <f>IF('statement of marks'!D35="","",'statement of marks'!D35)</f>
        <v/>
      </c>
      <c r="D487" s="1135"/>
      <c r="E487" s="1136"/>
      <c r="F487" s="1147"/>
      <c r="G487" s="1148"/>
      <c r="H487" s="369"/>
      <c r="I487" s="347" t="s">
        <v>9</v>
      </c>
      <c r="J487" s="1134" t="str">
        <f>IF('statement of marks'!D36="","",'statement of marks'!D36)</f>
        <v/>
      </c>
      <c r="K487" s="1135"/>
      <c r="L487" s="1136"/>
    </row>
    <row r="488" spans="1:12" ht="15" customHeight="1">
      <c r="A488" s="369"/>
      <c r="B488" s="347" t="s">
        <v>225</v>
      </c>
      <c r="C488" s="1158" t="str">
        <f>IF('statement of marks'!H35="","",'statement of marks'!H35)</f>
        <v/>
      </c>
      <c r="D488" s="1159"/>
      <c r="E488" s="1160"/>
      <c r="F488" s="1147"/>
      <c r="G488" s="1148"/>
      <c r="H488" s="369"/>
      <c r="I488" s="347" t="s">
        <v>225</v>
      </c>
      <c r="J488" s="1158" t="str">
        <f>IF('statement of marks'!H36="","",'statement of marks'!H36)</f>
        <v/>
      </c>
      <c r="K488" s="1159"/>
      <c r="L488" s="1160"/>
    </row>
    <row r="489" spans="1:12" ht="15" customHeight="1">
      <c r="A489" s="369"/>
      <c r="B489" s="347" t="s">
        <v>226</v>
      </c>
      <c r="C489" s="1167" t="str">
        <f>IF('statement of marks'!I35="","",'statement of marks'!I35)</f>
        <v/>
      </c>
      <c r="D489" s="1168"/>
      <c r="E489" s="1169"/>
      <c r="F489" s="1147"/>
      <c r="G489" s="1148"/>
      <c r="H489" s="369"/>
      <c r="I489" s="347" t="s">
        <v>226</v>
      </c>
      <c r="J489" s="1167" t="str">
        <f>IF('statement of marks'!I36="","",'statement of marks'!I36)</f>
        <v/>
      </c>
      <c r="K489" s="1168"/>
      <c r="L489" s="1169"/>
    </row>
    <row r="490" spans="1:12" ht="15" customHeight="1">
      <c r="A490" s="369"/>
      <c r="B490" s="347" t="s">
        <v>223</v>
      </c>
      <c r="C490" s="364" t="s">
        <v>66</v>
      </c>
      <c r="D490" s="365" t="s">
        <v>294</v>
      </c>
      <c r="E490" s="370" t="s">
        <v>206</v>
      </c>
      <c r="F490" s="1147"/>
      <c r="G490" s="1148"/>
      <c r="H490" s="369"/>
      <c r="I490" s="347" t="s">
        <v>223</v>
      </c>
      <c r="J490" s="364" t="s">
        <v>66</v>
      </c>
      <c r="K490" s="365" t="s">
        <v>294</v>
      </c>
      <c r="L490" s="370" t="s">
        <v>206</v>
      </c>
    </row>
    <row r="491" spans="1:12" ht="15" customHeight="1">
      <c r="A491" s="369"/>
      <c r="B491" s="347" t="str">
        <f>'statement of marks'!$FT$4</f>
        <v>fgUnh</v>
      </c>
      <c r="C491" s="366" t="str">
        <f>IF('statement of marks'!FT35="","",'statement of marks'!FT35)</f>
        <v/>
      </c>
      <c r="D491" s="366" t="str">
        <f>IF('statement of marks'!FU35="","",'statement of marks'!FU35)</f>
        <v/>
      </c>
      <c r="E491" s="371" t="str">
        <f>IF('statement of marks'!FV35="","",'statement of marks'!FV35)</f>
        <v/>
      </c>
      <c r="F491" s="1147"/>
      <c r="G491" s="1148"/>
      <c r="H491" s="369"/>
      <c r="I491" s="347" t="str">
        <f>'statement of marks'!$FT$4</f>
        <v>fgUnh</v>
      </c>
      <c r="J491" s="366" t="str">
        <f>IF('statement of marks'!FT36="","",'statement of marks'!FT36)</f>
        <v/>
      </c>
      <c r="K491" s="366" t="str">
        <f>IF('statement of marks'!FU36="","",'statement of marks'!FU36)</f>
        <v/>
      </c>
      <c r="L491" s="371" t="str">
        <f>IF('statement of marks'!FV36="","",'statement of marks'!FV36)</f>
        <v/>
      </c>
    </row>
    <row r="492" spans="1:12" ht="15" customHeight="1">
      <c r="A492" s="369"/>
      <c r="B492" s="347" t="str">
        <f>'statement of marks'!$FW$4</f>
        <v>vaxszth</v>
      </c>
      <c r="C492" s="366" t="str">
        <f>IF('statement of marks'!FW35="","",'statement of marks'!FW35)</f>
        <v/>
      </c>
      <c r="D492" s="366" t="str">
        <f>IF('statement of marks'!FX35="","",'statement of marks'!FX35)</f>
        <v/>
      </c>
      <c r="E492" s="371" t="str">
        <f>IF('statement of marks'!FY35="","",'statement of marks'!FY35)</f>
        <v/>
      </c>
      <c r="F492" s="1147"/>
      <c r="G492" s="1148"/>
      <c r="H492" s="369"/>
      <c r="I492" s="347" t="str">
        <f>'statement of marks'!$FW$4</f>
        <v>vaxszth</v>
      </c>
      <c r="J492" s="366" t="str">
        <f>IF('statement of marks'!FW36="","",'statement of marks'!FW36)</f>
        <v/>
      </c>
      <c r="K492" s="366" t="str">
        <f>IF('statement of marks'!FX36="","",'statement of marks'!FX36)</f>
        <v/>
      </c>
      <c r="L492" s="371" t="str">
        <f>IF('statement of marks'!FY36="","",'statement of marks'!FY36)</f>
        <v/>
      </c>
    </row>
    <row r="493" spans="1:12" ht="15" customHeight="1">
      <c r="A493" s="369"/>
      <c r="B493" s="347" t="str">
        <f>IF('statement of marks'!BE35="s","laLÑr",IF('statement of marks'!BE35="u","mnwZ",IF('statement of marks'!BE35="g","xqtjkrh",IF('statement of marks'!BE35="p","iatkch",IF('statement of marks'!BE35="sd","flU/kh","r`rh; Hkk""kk")))))</f>
        <v>r`rh; Hkk"kk</v>
      </c>
      <c r="C493" s="366" t="str">
        <f>IF('statement of marks'!FZ35="","",'statement of marks'!FZ35)</f>
        <v/>
      </c>
      <c r="D493" s="366" t="str">
        <f>IF('statement of marks'!GA35="","",'statement of marks'!GA35)</f>
        <v/>
      </c>
      <c r="E493" s="371" t="str">
        <f>IF('statement of marks'!GB35="","",'statement of marks'!GB35)</f>
        <v/>
      </c>
      <c r="F493" s="1147"/>
      <c r="G493" s="1148"/>
      <c r="H493" s="369"/>
      <c r="I493" s="347" t="str">
        <f>IF('statement of marks'!BE36="s","laLÑr",IF('statement of marks'!BE36="u","mnwZ",IF('statement of marks'!BE36="g","xqtjkrh",IF('statement of marks'!BE36="p","iatkch",IF('statement of marks'!BE36="sd","flU/kh","r`rh; Hkk""kk")))))</f>
        <v>r`rh; Hkk"kk</v>
      </c>
      <c r="J493" s="366" t="str">
        <f>IF('statement of marks'!FZ36="","",'statement of marks'!FZ36)</f>
        <v/>
      </c>
      <c r="K493" s="366" t="str">
        <f>IF('statement of marks'!GA36="","",'statement of marks'!GA36)</f>
        <v/>
      </c>
      <c r="L493" s="371" t="str">
        <f>IF('statement of marks'!GB36="","",'statement of marks'!GB36)</f>
        <v/>
      </c>
    </row>
    <row r="494" spans="1:12" ht="15" customHeight="1">
      <c r="A494" s="369"/>
      <c r="B494" s="347" t="str">
        <f>'statement of marks'!$GH$4</f>
        <v>xf.kr</v>
      </c>
      <c r="C494" s="366" t="str">
        <f>IF('statement of marks'!GH35="","",'statement of marks'!GH35)</f>
        <v/>
      </c>
      <c r="D494" s="366" t="str">
        <f>IF('statement of marks'!GI35="","",'statement of marks'!GI35)</f>
        <v/>
      </c>
      <c r="E494" s="371" t="str">
        <f>IF('statement of marks'!GJ35="","",'statement of marks'!GJ35)</f>
        <v/>
      </c>
      <c r="F494" s="1147"/>
      <c r="G494" s="1148"/>
      <c r="H494" s="369"/>
      <c r="I494" s="347" t="str">
        <f>'statement of marks'!$GH$4</f>
        <v>xf.kr</v>
      </c>
      <c r="J494" s="366" t="str">
        <f>IF('statement of marks'!GH36="","",'statement of marks'!GH36)</f>
        <v/>
      </c>
      <c r="K494" s="366" t="str">
        <f>IF('statement of marks'!GI36="","",'statement of marks'!GI36)</f>
        <v/>
      </c>
      <c r="L494" s="371" t="str">
        <f>IF('statement of marks'!GJ36="","",'statement of marks'!GJ36)</f>
        <v/>
      </c>
    </row>
    <row r="495" spans="1:12" ht="15" customHeight="1">
      <c r="A495" s="369"/>
      <c r="B495" s="347" t="str">
        <f>'statement of marks'!$GK$4</f>
        <v>foKku</v>
      </c>
      <c r="C495" s="366" t="str">
        <f>IF('statement of marks'!GK35="","",'statement of marks'!GK35)</f>
        <v/>
      </c>
      <c r="D495" s="366" t="str">
        <f>IF('statement of marks'!GL35="","",'statement of marks'!GL35)</f>
        <v/>
      </c>
      <c r="E495" s="371" t="str">
        <f>IF('statement of marks'!GM35="","",'statement of marks'!GM35)</f>
        <v/>
      </c>
      <c r="F495" s="1147"/>
      <c r="G495" s="1148"/>
      <c r="H495" s="369"/>
      <c r="I495" s="347" t="str">
        <f>'statement of marks'!$GK$4</f>
        <v>foKku</v>
      </c>
      <c r="J495" s="366" t="str">
        <f>IF('statement of marks'!GK36="","",'statement of marks'!GK36)</f>
        <v/>
      </c>
      <c r="K495" s="366" t="str">
        <f>IF('statement of marks'!GL36="","",'statement of marks'!GL36)</f>
        <v/>
      </c>
      <c r="L495" s="371" t="str">
        <f>IF('statement of marks'!GM36="","",'statement of marks'!GM36)</f>
        <v/>
      </c>
    </row>
    <row r="496" spans="1:12" ht="15" customHeight="1">
      <c r="A496" s="369"/>
      <c r="B496" s="347" t="str">
        <f>'statement of marks'!$GN$4</f>
        <v>lkekftd foKku</v>
      </c>
      <c r="C496" s="366" t="str">
        <f>IF('statement of marks'!GN35="","",'statement of marks'!GN35)</f>
        <v/>
      </c>
      <c r="D496" s="366" t="str">
        <f>IF('statement of marks'!GO35="","",'statement of marks'!GO35)</f>
        <v/>
      </c>
      <c r="E496" s="371" t="str">
        <f>IF('statement of marks'!GP35="","",'statement of marks'!GP35)</f>
        <v/>
      </c>
      <c r="F496" s="1147"/>
      <c r="G496" s="1148"/>
      <c r="H496" s="369"/>
      <c r="I496" s="347" t="str">
        <f>'statement of marks'!$GN$4</f>
        <v>lkekftd foKku</v>
      </c>
      <c r="J496" s="366" t="str">
        <f>IF('statement of marks'!GN36="","",'statement of marks'!GN36)</f>
        <v/>
      </c>
      <c r="K496" s="366" t="str">
        <f>IF('statement of marks'!GO36="","",'statement of marks'!GO36)</f>
        <v/>
      </c>
      <c r="L496" s="371" t="str">
        <f>IF('statement of marks'!GP36="","",'statement of marks'!GP36)</f>
        <v/>
      </c>
    </row>
    <row r="497" spans="1:12" ht="15" customHeight="1">
      <c r="A497" s="369"/>
      <c r="B497" s="347" t="str">
        <f>'statement of marks'!$GQ$4</f>
        <v>dk;kZuqHko</v>
      </c>
      <c r="C497" s="366" t="str">
        <f>IF('statement of marks'!GQ35="","",'statement of marks'!GQ35)</f>
        <v/>
      </c>
      <c r="D497" s="366" t="str">
        <f>IF('statement of marks'!GR35="","",'statement of marks'!GR35)</f>
        <v/>
      </c>
      <c r="E497" s="371" t="str">
        <f>IF('statement of marks'!GS35="","",'statement of marks'!GS35)</f>
        <v/>
      </c>
      <c r="F497" s="1147"/>
      <c r="G497" s="1148"/>
      <c r="H497" s="369"/>
      <c r="I497" s="347" t="str">
        <f>'statement of marks'!$GQ$4</f>
        <v>dk;kZuqHko</v>
      </c>
      <c r="J497" s="366" t="str">
        <f>IF('statement of marks'!GQ36="","",'statement of marks'!GQ36)</f>
        <v/>
      </c>
      <c r="K497" s="366" t="str">
        <f>IF('statement of marks'!GR36="","",'statement of marks'!GR36)</f>
        <v/>
      </c>
      <c r="L497" s="371" t="str">
        <f>IF('statement of marks'!GS36="","",'statement of marks'!GS36)</f>
        <v/>
      </c>
    </row>
    <row r="498" spans="1:12" ht="15" customHeight="1">
      <c r="A498" s="369"/>
      <c r="B498" s="347" t="str">
        <f>'statement of marks'!$GT$4</f>
        <v>dyk f'k{kk</v>
      </c>
      <c r="C498" s="367" t="str">
        <f>IF('statement of marks'!GT35="","",'statement of marks'!GT35)</f>
        <v/>
      </c>
      <c r="D498" s="367" t="str">
        <f>IF('statement of marks'!GU35="","",'statement of marks'!GU35)</f>
        <v/>
      </c>
      <c r="E498" s="372" t="str">
        <f>IF('statement of marks'!GV35="","",'statement of marks'!GV35)</f>
        <v/>
      </c>
      <c r="F498" s="1147"/>
      <c r="G498" s="1148"/>
      <c r="H498" s="369"/>
      <c r="I498" s="347" t="str">
        <f>'statement of marks'!$GT$4</f>
        <v>dyk f'k{kk</v>
      </c>
      <c r="J498" s="367" t="str">
        <f>IF('statement of marks'!GT36="","",'statement of marks'!GT36)</f>
        <v/>
      </c>
      <c r="K498" s="367" t="str">
        <f>IF('statement of marks'!GU36="","",'statement of marks'!GU36)</f>
        <v/>
      </c>
      <c r="L498" s="372" t="str">
        <f>IF('statement of marks'!GV36="","",'statement of marks'!GV36)</f>
        <v/>
      </c>
    </row>
    <row r="499" spans="1:12" ht="15" customHeight="1">
      <c r="A499" s="369"/>
      <c r="B499" s="347" t="str">
        <f>'statement of marks'!$GW$4</f>
        <v>LokLF; ,oe~ 'kkjhfjd f'k{kk</v>
      </c>
      <c r="C499" s="368" t="str">
        <f>IF('statement of marks'!GW35="","",'statement of marks'!GW35)</f>
        <v/>
      </c>
      <c r="D499" s="368" t="str">
        <f>IF('statement of marks'!GX35="","",'statement of marks'!GX35)</f>
        <v/>
      </c>
      <c r="E499" s="373" t="str">
        <f>IF('statement of marks'!GY35="","",'statement of marks'!GY35)</f>
        <v/>
      </c>
      <c r="F499" s="1147"/>
      <c r="G499" s="1148"/>
      <c r="H499" s="369"/>
      <c r="I499" s="347" t="str">
        <f>'statement of marks'!$GW$4</f>
        <v>LokLF; ,oe~ 'kkjhfjd f'k{kk</v>
      </c>
      <c r="J499" s="368" t="str">
        <f>IF('statement of marks'!GW36="","",'statement of marks'!GW36)</f>
        <v/>
      </c>
      <c r="K499" s="368" t="str">
        <f>IF('statement of marks'!GX36="","",'statement of marks'!GX36)</f>
        <v/>
      </c>
      <c r="L499" s="373" t="str">
        <f>IF('statement of marks'!GY36="","",'statement of marks'!GY36)</f>
        <v/>
      </c>
    </row>
    <row r="500" spans="1:12" ht="15" customHeight="1">
      <c r="A500" s="369"/>
      <c r="B500" s="389" t="s">
        <v>304</v>
      </c>
      <c r="C500" s="390" t="str">
        <f>IF('statement of marks'!HE35="","",'statement of marks'!HE35)</f>
        <v/>
      </c>
      <c r="D500" s="390" t="str">
        <f>IF('statement of marks'!HF35="","",'statement of marks'!HF35)</f>
        <v/>
      </c>
      <c r="E500" s="390" t="str">
        <f>IF('statement of marks'!HJ35="","",'statement of marks'!HJ35)</f>
        <v/>
      </c>
      <c r="F500" s="1147"/>
      <c r="G500" s="1148"/>
      <c r="H500" s="369"/>
      <c r="I500" s="389" t="s">
        <v>304</v>
      </c>
      <c r="J500" s="390" t="str">
        <f>IF('statement of marks'!HE36="","",'statement of marks'!HE36)</f>
        <v/>
      </c>
      <c r="K500" s="390" t="str">
        <f>IF('statement of marks'!HF36="","",'statement of marks'!HF36)</f>
        <v/>
      </c>
      <c r="L500" s="391" t="str">
        <f>IF('statement of marks'!HJ36="","",'statement of marks'!HJ36)</f>
        <v/>
      </c>
    </row>
    <row r="501" spans="1:12" ht="15" customHeight="1">
      <c r="A501" s="369"/>
      <c r="B501" s="347" t="s">
        <v>473</v>
      </c>
      <c r="C501" s="1170" t="str">
        <f>IF('statement of marks'!HD35="","",'statement of marks'!HD35)</f>
        <v/>
      </c>
      <c r="D501" s="1171"/>
      <c r="E501" s="1172"/>
      <c r="F501" s="1147"/>
      <c r="G501" s="1148"/>
      <c r="H501" s="369"/>
      <c r="I501" s="347" t="s">
        <v>473</v>
      </c>
      <c r="J501" s="1170" t="str">
        <f>IF('statement of marks'!HD36="","",'statement of marks'!HD36)</f>
        <v/>
      </c>
      <c r="K501" s="1171"/>
      <c r="L501" s="1172"/>
    </row>
    <row r="502" spans="1:12" ht="15" customHeight="1">
      <c r="A502" s="369"/>
      <c r="B502" s="347" t="str">
        <f>'statement of marks'!$HL$5</f>
        <v>Nk= mifLFkfr</v>
      </c>
      <c r="C502" s="1161" t="str">
        <f>IF('statement of marks'!HL35="","",'statement of marks'!HL35)</f>
        <v/>
      </c>
      <c r="D502" s="1162"/>
      <c r="E502" s="1163"/>
      <c r="F502" s="1147"/>
      <c r="G502" s="1148"/>
      <c r="H502" s="369"/>
      <c r="I502" s="347" t="str">
        <f>'statement of marks'!$HL$5</f>
        <v>Nk= mifLFkfr</v>
      </c>
      <c r="J502" s="1161" t="str">
        <f>IF('statement of marks'!HL36="","",'statement of marks'!HL36)</f>
        <v/>
      </c>
      <c r="K502" s="1162"/>
      <c r="L502" s="1163"/>
    </row>
    <row r="503" spans="1:12" ht="15" customHeight="1">
      <c r="A503" s="369"/>
      <c r="B503" s="210" t="str">
        <f>'statement of marks'!$HK$5</f>
        <v>dqy ehfVax</v>
      </c>
      <c r="C503" s="1164" t="str">
        <f>IF('statement of marks'!HK35="","",'statement of marks'!HK35)</f>
        <v/>
      </c>
      <c r="D503" s="1165"/>
      <c r="E503" s="1166"/>
      <c r="F503" s="1147"/>
      <c r="G503" s="1148"/>
      <c r="H503" s="369"/>
      <c r="I503" s="210" t="str">
        <f>'statement of marks'!$HK$5</f>
        <v>dqy ehfVax</v>
      </c>
      <c r="J503" s="1164" t="str">
        <f>IF('statement of marks'!HK36="","",'statement of marks'!HK36)</f>
        <v/>
      </c>
      <c r="K503" s="1165"/>
      <c r="L503" s="1166"/>
    </row>
    <row r="504" spans="1:12" ht="15" customHeight="1">
      <c r="A504" s="369"/>
      <c r="B504" s="347" t="s">
        <v>227</v>
      </c>
      <c r="C504" s="1149" t="str">
        <f>IF('statement of marks'!HN35="","",'statement of marks'!HN35)</f>
        <v/>
      </c>
      <c r="D504" s="1150"/>
      <c r="E504" s="1151"/>
      <c r="F504" s="1147"/>
      <c r="G504" s="1148"/>
      <c r="H504" s="369"/>
      <c r="I504" s="347" t="s">
        <v>227</v>
      </c>
      <c r="J504" s="1149" t="str">
        <f>IF('statement of marks'!HN36="","",'statement of marks'!HN36)</f>
        <v/>
      </c>
      <c r="K504" s="1150"/>
      <c r="L504" s="1151"/>
    </row>
    <row r="505" spans="1:12" ht="15" customHeight="1">
      <c r="A505" s="369"/>
      <c r="B505" s="219" t="s">
        <v>79</v>
      </c>
      <c r="C505" s="1149"/>
      <c r="D505" s="1150"/>
      <c r="E505" s="1151"/>
      <c r="F505" s="1147"/>
      <c r="G505" s="1148"/>
      <c r="H505" s="369"/>
      <c r="I505" s="219" t="s">
        <v>79</v>
      </c>
      <c r="J505" s="1149"/>
      <c r="K505" s="1150"/>
      <c r="L505" s="1151"/>
    </row>
    <row r="506" spans="1:12" ht="15" customHeight="1">
      <c r="A506" s="369"/>
      <c r="B506" s="211" t="s">
        <v>114</v>
      </c>
      <c r="C506" s="1149"/>
      <c r="D506" s="1150"/>
      <c r="E506" s="1151"/>
      <c r="F506" s="1147"/>
      <c r="G506" s="1148"/>
      <c r="H506" s="369"/>
      <c r="I506" s="211" t="s">
        <v>114</v>
      </c>
      <c r="J506" s="1149"/>
      <c r="K506" s="1150"/>
      <c r="L506" s="1151"/>
    </row>
    <row r="507" spans="1:12" ht="15" customHeight="1">
      <c r="A507" s="369"/>
      <c r="B507" s="212" t="s">
        <v>19</v>
      </c>
      <c r="C507" s="1149"/>
      <c r="D507" s="1150"/>
      <c r="E507" s="1151"/>
      <c r="F507" s="1147"/>
      <c r="G507" s="1148"/>
      <c r="H507" s="369"/>
      <c r="I507" s="212" t="s">
        <v>19</v>
      </c>
      <c r="J507" s="1149"/>
      <c r="K507" s="1150"/>
      <c r="L507" s="1151"/>
    </row>
    <row r="508" spans="1:12" ht="15" customHeight="1">
      <c r="A508" s="369"/>
      <c r="B508" s="213" t="s">
        <v>7</v>
      </c>
      <c r="C508" s="1149"/>
      <c r="D508" s="1150"/>
      <c r="E508" s="1151"/>
      <c r="F508" s="1147"/>
      <c r="G508" s="1148"/>
      <c r="H508" s="369"/>
      <c r="I508" s="213" t="s">
        <v>7</v>
      </c>
      <c r="J508" s="1149"/>
      <c r="K508" s="1150"/>
      <c r="L508" s="1151"/>
    </row>
    <row r="509" spans="1:12" ht="15" customHeight="1">
      <c r="A509" s="374"/>
      <c r="B509" s="219" t="str">
        <f>'statement of marks'!$J$3</f>
        <v xml:space="preserve">fo|ky; dk Mk;l dksM+ </v>
      </c>
      <c r="C509" s="1152" t="str">
        <f>'statement of marks'!$K$3</f>
        <v xml:space="preserve">08291009401   </v>
      </c>
      <c r="D509" s="1153"/>
      <c r="E509" s="1154"/>
      <c r="F509" s="1147"/>
      <c r="G509" s="1148"/>
      <c r="H509" s="374"/>
      <c r="I509" s="219" t="str">
        <f>'statement of marks'!$J$3</f>
        <v xml:space="preserve">fo|ky; dk Mk;l dksM+ </v>
      </c>
      <c r="J509" s="1152" t="str">
        <f>'statement of marks'!$K$3</f>
        <v xml:space="preserve">08291009401   </v>
      </c>
      <c r="K509" s="1153"/>
      <c r="L509" s="1154"/>
    </row>
    <row r="510" spans="1:12" ht="15" customHeight="1" thickBot="1">
      <c r="A510" s="375"/>
      <c r="B510" s="376" t="s">
        <v>76</v>
      </c>
      <c r="C510" s="1155">
        <f>'statement of marks'!$HG$108</f>
        <v>42460</v>
      </c>
      <c r="D510" s="1156"/>
      <c r="E510" s="1157"/>
      <c r="F510" s="1147"/>
      <c r="G510" s="1148"/>
      <c r="H510" s="375"/>
      <c r="I510" s="376" t="s">
        <v>76</v>
      </c>
      <c r="J510" s="1155">
        <f>'statement of marks'!$HG$108</f>
        <v>42460</v>
      </c>
      <c r="K510" s="1156"/>
      <c r="L510" s="1157"/>
    </row>
    <row r="511" spans="1:12" ht="15" customHeight="1">
      <c r="A511" s="1137" t="s">
        <v>47</v>
      </c>
      <c r="B511" s="1138"/>
      <c r="C511" s="1139"/>
      <c r="D511" s="1139"/>
      <c r="E511" s="1140"/>
      <c r="F511" s="1147"/>
      <c r="G511" s="1148"/>
      <c r="H511" s="1137" t="s">
        <v>47</v>
      </c>
      <c r="I511" s="1138"/>
      <c r="J511" s="1139"/>
      <c r="K511" s="1139"/>
      <c r="L511" s="1140"/>
    </row>
    <row r="512" spans="1:12" ht="15" customHeight="1">
      <c r="A512" s="1141" t="str">
        <f>'statement of marks'!$A$1</f>
        <v>jk- ck- ek/;fed fo|ky; uohu] fuEckgsM+k</v>
      </c>
      <c r="B512" s="1129"/>
      <c r="C512" s="1142"/>
      <c r="D512" s="1142"/>
      <c r="E512" s="1143"/>
      <c r="F512" s="1147"/>
      <c r="G512" s="1148"/>
      <c r="H512" s="1141" t="str">
        <f>'statement of marks'!$A$1</f>
        <v>jk- ck- ek/;fed fo|ky; uohu] fuEckgsM+k</v>
      </c>
      <c r="I512" s="1129"/>
      <c r="J512" s="1142"/>
      <c r="K512" s="1142"/>
      <c r="L512" s="1143"/>
    </row>
    <row r="513" spans="1:12" ht="15" customHeight="1">
      <c r="A513" s="1141"/>
      <c r="B513" s="1129"/>
      <c r="C513" s="1142"/>
      <c r="D513" s="1142"/>
      <c r="E513" s="1143"/>
      <c r="F513" s="1147"/>
      <c r="G513" s="1148"/>
      <c r="H513" s="1141"/>
      <c r="I513" s="1129"/>
      <c r="J513" s="1142"/>
      <c r="K513" s="1142"/>
      <c r="L513" s="1143"/>
    </row>
    <row r="514" spans="1:12" ht="15" customHeight="1">
      <c r="A514" s="369"/>
      <c r="B514" s="207" t="s">
        <v>217</v>
      </c>
      <c r="C514" s="1134" t="str">
        <f>'statement of marks'!$H$3</f>
        <v>2015-16</v>
      </c>
      <c r="D514" s="1135"/>
      <c r="E514" s="1136"/>
      <c r="F514" s="1147"/>
      <c r="G514" s="1148"/>
      <c r="H514" s="369"/>
      <c r="I514" s="207" t="s">
        <v>217</v>
      </c>
      <c r="J514" s="1134" t="str">
        <f>'statement of marks'!$H$3</f>
        <v>2015-16</v>
      </c>
      <c r="K514" s="1135"/>
      <c r="L514" s="1136"/>
    </row>
    <row r="515" spans="1:12" ht="15" customHeight="1">
      <c r="A515" s="369"/>
      <c r="B515" s="347" t="s">
        <v>218</v>
      </c>
      <c r="C515" s="1144" t="str">
        <f>IF('statement of marks'!J37="","",'statement of marks'!J37)</f>
        <v/>
      </c>
      <c r="D515" s="1145"/>
      <c r="E515" s="1146"/>
      <c r="F515" s="1147"/>
      <c r="G515" s="1148"/>
      <c r="H515" s="369"/>
      <c r="I515" s="347" t="s">
        <v>218</v>
      </c>
      <c r="J515" s="1144" t="str">
        <f>IF('statement of marks'!J38="","",'statement of marks'!J38)</f>
        <v/>
      </c>
      <c r="K515" s="1145"/>
      <c r="L515" s="1146"/>
    </row>
    <row r="516" spans="1:12" ht="15" customHeight="1">
      <c r="A516" s="369"/>
      <c r="B516" s="347" t="s">
        <v>219</v>
      </c>
      <c r="C516" s="1144" t="str">
        <f>IF('statement of marks'!K37="","",'statement of marks'!K37)</f>
        <v/>
      </c>
      <c r="D516" s="1145"/>
      <c r="E516" s="1146"/>
      <c r="F516" s="1147"/>
      <c r="G516" s="1148"/>
      <c r="H516" s="369"/>
      <c r="I516" s="347" t="s">
        <v>219</v>
      </c>
      <c r="J516" s="1144" t="str">
        <f>IF('statement of marks'!K38="","",'statement of marks'!K38)</f>
        <v/>
      </c>
      <c r="K516" s="1145"/>
      <c r="L516" s="1146"/>
    </row>
    <row r="517" spans="1:12" ht="15" customHeight="1">
      <c r="A517" s="369"/>
      <c r="B517" s="347" t="s">
        <v>220</v>
      </c>
      <c r="C517" s="1144" t="str">
        <f>IF('statement of marks'!L37="","",'statement of marks'!L37)</f>
        <v/>
      </c>
      <c r="D517" s="1145"/>
      <c r="E517" s="1146"/>
      <c r="F517" s="1147"/>
      <c r="G517" s="1148"/>
      <c r="H517" s="369"/>
      <c r="I517" s="347" t="s">
        <v>220</v>
      </c>
      <c r="J517" s="1144" t="str">
        <f>IF('statement of marks'!L38="","",'statement of marks'!L38)</f>
        <v/>
      </c>
      <c r="K517" s="1145"/>
      <c r="L517" s="1146"/>
    </row>
    <row r="518" spans="1:12" ht="15" customHeight="1">
      <c r="A518" s="369"/>
      <c r="B518" s="347" t="s">
        <v>224</v>
      </c>
      <c r="C518" s="1134" t="str">
        <f>IF('statement of marks'!B37="","",'statement of marks'!B37)</f>
        <v/>
      </c>
      <c r="D518" s="1135"/>
      <c r="E518" s="1136"/>
      <c r="F518" s="1147"/>
      <c r="G518" s="1148"/>
      <c r="H518" s="369"/>
      <c r="I518" s="347" t="s">
        <v>224</v>
      </c>
      <c r="J518" s="1134" t="str">
        <f>IF('statement of marks'!B38="","",'statement of marks'!B38)</f>
        <v/>
      </c>
      <c r="K518" s="1135"/>
      <c r="L518" s="1136"/>
    </row>
    <row r="519" spans="1:12" ht="15" customHeight="1">
      <c r="A519" s="369"/>
      <c r="B519" s="347" t="s">
        <v>221</v>
      </c>
      <c r="C519" s="1134" t="str">
        <f>'statement of marks'!$G$3</f>
        <v>6 A</v>
      </c>
      <c r="D519" s="1135"/>
      <c r="E519" s="1136"/>
      <c r="F519" s="1147"/>
      <c r="G519" s="1148"/>
      <c r="H519" s="369"/>
      <c r="I519" s="347" t="s">
        <v>221</v>
      </c>
      <c r="J519" s="1134" t="str">
        <f>'statement of marks'!$G$3</f>
        <v>6 A</v>
      </c>
      <c r="K519" s="1135"/>
      <c r="L519" s="1136"/>
    </row>
    <row r="520" spans="1:12" ht="15" customHeight="1">
      <c r="A520" s="369"/>
      <c r="B520" s="209" t="s">
        <v>222</v>
      </c>
      <c r="C520" s="1134" t="str">
        <f>IF('statement of marks'!F37="","",'statement of marks'!F37)</f>
        <v/>
      </c>
      <c r="D520" s="1135"/>
      <c r="E520" s="1136"/>
      <c r="F520" s="1147"/>
      <c r="G520" s="1148"/>
      <c r="H520" s="369"/>
      <c r="I520" s="209" t="s">
        <v>222</v>
      </c>
      <c r="J520" s="1134" t="str">
        <f>IF('statement of marks'!F38="","",'statement of marks'!F38)</f>
        <v/>
      </c>
      <c r="K520" s="1135"/>
      <c r="L520" s="1136"/>
    </row>
    <row r="521" spans="1:12" ht="15" customHeight="1">
      <c r="A521" s="369"/>
      <c r="B521" s="347" t="s">
        <v>9</v>
      </c>
      <c r="C521" s="1134" t="str">
        <f>IF('statement of marks'!D37="","",'statement of marks'!D37)</f>
        <v/>
      </c>
      <c r="D521" s="1135"/>
      <c r="E521" s="1136"/>
      <c r="F521" s="1147"/>
      <c r="G521" s="1148"/>
      <c r="H521" s="369"/>
      <c r="I521" s="347" t="s">
        <v>9</v>
      </c>
      <c r="J521" s="1134" t="str">
        <f>IF('statement of marks'!D38="","",'statement of marks'!D38)</f>
        <v/>
      </c>
      <c r="K521" s="1135"/>
      <c r="L521" s="1136"/>
    </row>
    <row r="522" spans="1:12" ht="15" customHeight="1">
      <c r="A522" s="369"/>
      <c r="B522" s="347" t="s">
        <v>225</v>
      </c>
      <c r="C522" s="1158" t="str">
        <f>IF('statement of marks'!H37="","",'statement of marks'!H37)</f>
        <v/>
      </c>
      <c r="D522" s="1159"/>
      <c r="E522" s="1160"/>
      <c r="F522" s="1147"/>
      <c r="G522" s="1148"/>
      <c r="H522" s="369"/>
      <c r="I522" s="347" t="s">
        <v>225</v>
      </c>
      <c r="J522" s="1158" t="str">
        <f>IF('statement of marks'!H38="","",'statement of marks'!H38)</f>
        <v/>
      </c>
      <c r="K522" s="1159"/>
      <c r="L522" s="1160"/>
    </row>
    <row r="523" spans="1:12" ht="15" customHeight="1">
      <c r="A523" s="369"/>
      <c r="B523" s="347" t="s">
        <v>226</v>
      </c>
      <c r="C523" s="1167" t="str">
        <f>IF('statement of marks'!I37="","",'statement of marks'!I37)</f>
        <v/>
      </c>
      <c r="D523" s="1168"/>
      <c r="E523" s="1169"/>
      <c r="F523" s="1147"/>
      <c r="G523" s="1148"/>
      <c r="H523" s="369"/>
      <c r="I523" s="347" t="s">
        <v>226</v>
      </c>
      <c r="J523" s="1167" t="str">
        <f>IF('statement of marks'!I38="","",'statement of marks'!I38)</f>
        <v/>
      </c>
      <c r="K523" s="1168"/>
      <c r="L523" s="1169"/>
    </row>
    <row r="524" spans="1:12" ht="15" customHeight="1">
      <c r="A524" s="369"/>
      <c r="B524" s="347" t="s">
        <v>223</v>
      </c>
      <c r="C524" s="364" t="s">
        <v>66</v>
      </c>
      <c r="D524" s="365" t="s">
        <v>294</v>
      </c>
      <c r="E524" s="370" t="s">
        <v>206</v>
      </c>
      <c r="F524" s="1147"/>
      <c r="G524" s="1148"/>
      <c r="H524" s="369"/>
      <c r="I524" s="347" t="s">
        <v>223</v>
      </c>
      <c r="J524" s="364" t="s">
        <v>66</v>
      </c>
      <c r="K524" s="365" t="s">
        <v>294</v>
      </c>
      <c r="L524" s="370" t="s">
        <v>206</v>
      </c>
    </row>
    <row r="525" spans="1:12" ht="15" customHeight="1">
      <c r="A525" s="369"/>
      <c r="B525" s="347" t="str">
        <f>'statement of marks'!$FT$4</f>
        <v>fgUnh</v>
      </c>
      <c r="C525" s="366" t="str">
        <f>IF('statement of marks'!FT37="","",'statement of marks'!FT37)</f>
        <v/>
      </c>
      <c r="D525" s="366" t="str">
        <f>IF('statement of marks'!FU37="","",'statement of marks'!FU37)</f>
        <v/>
      </c>
      <c r="E525" s="371" t="str">
        <f>IF('statement of marks'!FV37="","",'statement of marks'!FV37)</f>
        <v/>
      </c>
      <c r="F525" s="1147"/>
      <c r="G525" s="1148"/>
      <c r="H525" s="369"/>
      <c r="I525" s="347" t="str">
        <f>'statement of marks'!$FT$4</f>
        <v>fgUnh</v>
      </c>
      <c r="J525" s="366" t="str">
        <f>IF('statement of marks'!FT38="","",'statement of marks'!FT38)</f>
        <v/>
      </c>
      <c r="K525" s="366" t="str">
        <f>IF('statement of marks'!FU38="","",'statement of marks'!FU38)</f>
        <v/>
      </c>
      <c r="L525" s="371" t="str">
        <f>IF('statement of marks'!FV38="","",'statement of marks'!FV38)</f>
        <v/>
      </c>
    </row>
    <row r="526" spans="1:12" ht="15" customHeight="1">
      <c r="A526" s="369"/>
      <c r="B526" s="347" t="str">
        <f>'statement of marks'!$FW$4</f>
        <v>vaxszth</v>
      </c>
      <c r="C526" s="366" t="str">
        <f>IF('statement of marks'!FW37="","",'statement of marks'!FW37)</f>
        <v/>
      </c>
      <c r="D526" s="366" t="str">
        <f>IF('statement of marks'!FX37="","",'statement of marks'!FX37)</f>
        <v/>
      </c>
      <c r="E526" s="371" t="str">
        <f>IF('statement of marks'!FY37="","",'statement of marks'!FY37)</f>
        <v/>
      </c>
      <c r="F526" s="1147"/>
      <c r="G526" s="1148"/>
      <c r="H526" s="369"/>
      <c r="I526" s="347" t="str">
        <f>'statement of marks'!$FW$4</f>
        <v>vaxszth</v>
      </c>
      <c r="J526" s="366" t="str">
        <f>IF('statement of marks'!FW38="","",'statement of marks'!FW38)</f>
        <v/>
      </c>
      <c r="K526" s="366" t="str">
        <f>IF('statement of marks'!FX38="","",'statement of marks'!FX38)</f>
        <v/>
      </c>
      <c r="L526" s="371" t="str">
        <f>IF('statement of marks'!FY38="","",'statement of marks'!FY38)</f>
        <v/>
      </c>
    </row>
    <row r="527" spans="1:12" ht="15" customHeight="1">
      <c r="A527" s="369"/>
      <c r="B527" s="347" t="str">
        <f>IF('statement of marks'!BE37="s","laLÑr",IF('statement of marks'!BE37="u","mnwZ",IF('statement of marks'!BE37="g","xqtjkrh",IF('statement of marks'!BE37="p","iatkch",IF('statement of marks'!BE37="sd","flU/kh","r`rh; Hkk""kk")))))</f>
        <v>r`rh; Hkk"kk</v>
      </c>
      <c r="C527" s="366" t="str">
        <f>IF('statement of marks'!FZ37="","",'statement of marks'!FZ37)</f>
        <v/>
      </c>
      <c r="D527" s="366" t="str">
        <f>IF('statement of marks'!GA37="","",'statement of marks'!GA37)</f>
        <v/>
      </c>
      <c r="E527" s="371" t="str">
        <f>IF('statement of marks'!GB37="","",'statement of marks'!GB37)</f>
        <v/>
      </c>
      <c r="F527" s="1147"/>
      <c r="G527" s="1148"/>
      <c r="H527" s="369"/>
      <c r="I527" s="347" t="str">
        <f>IF('statement of marks'!BE38="s","laLÑr",IF('statement of marks'!BE38="u","mnwZ",IF('statement of marks'!BE38="g","xqtjkrh",IF('statement of marks'!BE38="p","iatkch",IF('statement of marks'!BE38="sd","flU/kh","r`rh; Hkk""kk")))))</f>
        <v>r`rh; Hkk"kk</v>
      </c>
      <c r="J527" s="366" t="str">
        <f>IF('statement of marks'!FZ38="","",'statement of marks'!FZ38)</f>
        <v/>
      </c>
      <c r="K527" s="366" t="str">
        <f>IF('statement of marks'!GA38="","",'statement of marks'!GA38)</f>
        <v/>
      </c>
      <c r="L527" s="371" t="str">
        <f>IF('statement of marks'!GB38="","",'statement of marks'!GB38)</f>
        <v/>
      </c>
    </row>
    <row r="528" spans="1:12" ht="15" customHeight="1">
      <c r="A528" s="369"/>
      <c r="B528" s="347" t="str">
        <f>'statement of marks'!$GH$4</f>
        <v>xf.kr</v>
      </c>
      <c r="C528" s="366" t="str">
        <f>IF('statement of marks'!GH37="","",'statement of marks'!GH37)</f>
        <v/>
      </c>
      <c r="D528" s="366" t="str">
        <f>IF('statement of marks'!GI37="","",'statement of marks'!GI37)</f>
        <v/>
      </c>
      <c r="E528" s="371" t="str">
        <f>IF('statement of marks'!GJ37="","",'statement of marks'!GJ37)</f>
        <v/>
      </c>
      <c r="F528" s="1147"/>
      <c r="G528" s="1148"/>
      <c r="H528" s="369"/>
      <c r="I528" s="347" t="str">
        <f>'statement of marks'!$GH$4</f>
        <v>xf.kr</v>
      </c>
      <c r="J528" s="366" t="str">
        <f>IF('statement of marks'!GH38="","",'statement of marks'!GH38)</f>
        <v/>
      </c>
      <c r="K528" s="366" t="str">
        <f>IF('statement of marks'!GI38="","",'statement of marks'!GI38)</f>
        <v/>
      </c>
      <c r="L528" s="371" t="str">
        <f>IF('statement of marks'!GJ38="","",'statement of marks'!GJ38)</f>
        <v/>
      </c>
    </row>
    <row r="529" spans="1:12" ht="15" customHeight="1">
      <c r="A529" s="369"/>
      <c r="B529" s="347" t="str">
        <f>'statement of marks'!$GK$4</f>
        <v>foKku</v>
      </c>
      <c r="C529" s="366" t="str">
        <f>IF('statement of marks'!GK37="","",'statement of marks'!GK37)</f>
        <v/>
      </c>
      <c r="D529" s="366" t="str">
        <f>IF('statement of marks'!GL37="","",'statement of marks'!GL37)</f>
        <v/>
      </c>
      <c r="E529" s="371" t="str">
        <f>IF('statement of marks'!GM37="","",'statement of marks'!GM37)</f>
        <v/>
      </c>
      <c r="F529" s="1147"/>
      <c r="G529" s="1148"/>
      <c r="H529" s="369"/>
      <c r="I529" s="347" t="str">
        <f>'statement of marks'!$GK$4</f>
        <v>foKku</v>
      </c>
      <c r="J529" s="366" t="str">
        <f>IF('statement of marks'!GK38="","",'statement of marks'!GK38)</f>
        <v/>
      </c>
      <c r="K529" s="366" t="str">
        <f>IF('statement of marks'!GL38="","",'statement of marks'!GL38)</f>
        <v/>
      </c>
      <c r="L529" s="371" t="str">
        <f>IF('statement of marks'!GM38="","",'statement of marks'!GM38)</f>
        <v/>
      </c>
    </row>
    <row r="530" spans="1:12" ht="15" customHeight="1">
      <c r="A530" s="369"/>
      <c r="B530" s="347" t="str">
        <f>'statement of marks'!$GN$4</f>
        <v>lkekftd foKku</v>
      </c>
      <c r="C530" s="366" t="str">
        <f>IF('statement of marks'!GN37="","",'statement of marks'!GN37)</f>
        <v/>
      </c>
      <c r="D530" s="366" t="str">
        <f>IF('statement of marks'!GO37="","",'statement of marks'!GO37)</f>
        <v/>
      </c>
      <c r="E530" s="371" t="str">
        <f>IF('statement of marks'!GP37="","",'statement of marks'!GP37)</f>
        <v/>
      </c>
      <c r="F530" s="1147"/>
      <c r="G530" s="1148"/>
      <c r="H530" s="369"/>
      <c r="I530" s="347" t="str">
        <f>'statement of marks'!$GN$4</f>
        <v>lkekftd foKku</v>
      </c>
      <c r="J530" s="366" t="str">
        <f>IF('statement of marks'!GN38="","",'statement of marks'!GN38)</f>
        <v/>
      </c>
      <c r="K530" s="366" t="str">
        <f>IF('statement of marks'!GO38="","",'statement of marks'!GO38)</f>
        <v/>
      </c>
      <c r="L530" s="371" t="str">
        <f>IF('statement of marks'!GP38="","",'statement of marks'!GP38)</f>
        <v/>
      </c>
    </row>
    <row r="531" spans="1:12" ht="15" customHeight="1">
      <c r="A531" s="369"/>
      <c r="B531" s="347" t="str">
        <f>'statement of marks'!$GQ$4</f>
        <v>dk;kZuqHko</v>
      </c>
      <c r="C531" s="366" t="str">
        <f>IF('statement of marks'!GQ37="","",'statement of marks'!GQ37)</f>
        <v/>
      </c>
      <c r="D531" s="366" t="str">
        <f>IF('statement of marks'!GR37="","",'statement of marks'!GR37)</f>
        <v/>
      </c>
      <c r="E531" s="371" t="str">
        <f>IF('statement of marks'!GS37="","",'statement of marks'!GS37)</f>
        <v/>
      </c>
      <c r="F531" s="1147"/>
      <c r="G531" s="1148"/>
      <c r="H531" s="369"/>
      <c r="I531" s="347" t="str">
        <f>'statement of marks'!$GQ$4</f>
        <v>dk;kZuqHko</v>
      </c>
      <c r="J531" s="366" t="str">
        <f>IF('statement of marks'!GQ38="","",'statement of marks'!GQ38)</f>
        <v/>
      </c>
      <c r="K531" s="366" t="str">
        <f>IF('statement of marks'!GR38="","",'statement of marks'!GR38)</f>
        <v/>
      </c>
      <c r="L531" s="371" t="str">
        <f>IF('statement of marks'!GS38="","",'statement of marks'!GS38)</f>
        <v/>
      </c>
    </row>
    <row r="532" spans="1:12" ht="15" customHeight="1">
      <c r="A532" s="369"/>
      <c r="B532" s="347" t="str">
        <f>'statement of marks'!$GT$4</f>
        <v>dyk f'k{kk</v>
      </c>
      <c r="C532" s="367" t="str">
        <f>IF('statement of marks'!GT37="","",'statement of marks'!GT37)</f>
        <v/>
      </c>
      <c r="D532" s="367" t="str">
        <f>IF('statement of marks'!GU37="","",'statement of marks'!GU37)</f>
        <v/>
      </c>
      <c r="E532" s="372" t="str">
        <f>IF('statement of marks'!GV37="","",'statement of marks'!GV37)</f>
        <v/>
      </c>
      <c r="F532" s="1147"/>
      <c r="G532" s="1148"/>
      <c r="H532" s="369"/>
      <c r="I532" s="347" t="str">
        <f>'statement of marks'!$GT$4</f>
        <v>dyk f'k{kk</v>
      </c>
      <c r="J532" s="367" t="str">
        <f>IF('statement of marks'!GT38="","",'statement of marks'!GT38)</f>
        <v/>
      </c>
      <c r="K532" s="367" t="str">
        <f>IF('statement of marks'!GU38="","",'statement of marks'!GU38)</f>
        <v/>
      </c>
      <c r="L532" s="372" t="str">
        <f>IF('statement of marks'!GV38="","",'statement of marks'!GV38)</f>
        <v/>
      </c>
    </row>
    <row r="533" spans="1:12" ht="15" customHeight="1">
      <c r="A533" s="369"/>
      <c r="B533" s="347" t="str">
        <f>'statement of marks'!$GW$4</f>
        <v>LokLF; ,oe~ 'kkjhfjd f'k{kk</v>
      </c>
      <c r="C533" s="368" t="str">
        <f>IF('statement of marks'!GW37="","",'statement of marks'!GW37)</f>
        <v/>
      </c>
      <c r="D533" s="368" t="str">
        <f>IF('statement of marks'!GX37="","",'statement of marks'!GX37)</f>
        <v/>
      </c>
      <c r="E533" s="373" t="str">
        <f>IF('statement of marks'!GY37="","",'statement of marks'!GY37)</f>
        <v/>
      </c>
      <c r="F533" s="1147"/>
      <c r="G533" s="1148"/>
      <c r="H533" s="369"/>
      <c r="I533" s="347" t="str">
        <f>'statement of marks'!$GW$4</f>
        <v>LokLF; ,oe~ 'kkjhfjd f'k{kk</v>
      </c>
      <c r="J533" s="368" t="str">
        <f>IF('statement of marks'!GW38="","",'statement of marks'!GW38)</f>
        <v/>
      </c>
      <c r="K533" s="368" t="str">
        <f>IF('statement of marks'!GX38="","",'statement of marks'!GX38)</f>
        <v/>
      </c>
      <c r="L533" s="373" t="str">
        <f>IF('statement of marks'!GY38="","",'statement of marks'!GY38)</f>
        <v/>
      </c>
    </row>
    <row r="534" spans="1:12" ht="15" customHeight="1">
      <c r="A534" s="369"/>
      <c r="B534" s="389" t="s">
        <v>304</v>
      </c>
      <c r="C534" s="390" t="str">
        <f>IF('statement of marks'!HE37="","",'statement of marks'!HE37)</f>
        <v/>
      </c>
      <c r="D534" s="390" t="str">
        <f>IF('statement of marks'!HF37="","",'statement of marks'!HF37)</f>
        <v/>
      </c>
      <c r="E534" s="390" t="str">
        <f>IF('statement of marks'!HJ37="","",'statement of marks'!HJ37)</f>
        <v/>
      </c>
      <c r="F534" s="1147"/>
      <c r="G534" s="1148"/>
      <c r="H534" s="369"/>
      <c r="I534" s="389" t="s">
        <v>304</v>
      </c>
      <c r="J534" s="390" t="str">
        <f>IF('statement of marks'!HE38="","",'statement of marks'!HE38)</f>
        <v/>
      </c>
      <c r="K534" s="390" t="str">
        <f>IF('statement of marks'!HF38="","",'statement of marks'!HF38)</f>
        <v/>
      </c>
      <c r="L534" s="391" t="str">
        <f>IF('statement of marks'!HJ38="","",'statement of marks'!HJ38)</f>
        <v/>
      </c>
    </row>
    <row r="535" spans="1:12" ht="15" customHeight="1">
      <c r="A535" s="369"/>
      <c r="B535" s="347" t="s">
        <v>473</v>
      </c>
      <c r="C535" s="1170" t="str">
        <f>IF('statement of marks'!HD37="","",'statement of marks'!HD37)</f>
        <v/>
      </c>
      <c r="D535" s="1171"/>
      <c r="E535" s="1172"/>
      <c r="F535" s="1147"/>
      <c r="G535" s="1148"/>
      <c r="H535" s="369"/>
      <c r="I535" s="347" t="s">
        <v>473</v>
      </c>
      <c r="J535" s="1170" t="str">
        <f>IF('statement of marks'!HD38="","",'statement of marks'!HD38)</f>
        <v/>
      </c>
      <c r="K535" s="1171"/>
      <c r="L535" s="1172"/>
    </row>
    <row r="536" spans="1:12" ht="15" customHeight="1">
      <c r="A536" s="369"/>
      <c r="B536" s="347" t="str">
        <f>'statement of marks'!$HL$5</f>
        <v>Nk= mifLFkfr</v>
      </c>
      <c r="C536" s="1161" t="str">
        <f>IF('statement of marks'!HL37="","",'statement of marks'!HL37)</f>
        <v/>
      </c>
      <c r="D536" s="1162"/>
      <c r="E536" s="1163"/>
      <c r="F536" s="1147"/>
      <c r="G536" s="1148"/>
      <c r="H536" s="369"/>
      <c r="I536" s="347" t="str">
        <f>'statement of marks'!$HL$5</f>
        <v>Nk= mifLFkfr</v>
      </c>
      <c r="J536" s="1161" t="str">
        <f>IF('statement of marks'!HL38="","",'statement of marks'!HL38)</f>
        <v/>
      </c>
      <c r="K536" s="1162"/>
      <c r="L536" s="1163"/>
    </row>
    <row r="537" spans="1:12" ht="15" customHeight="1">
      <c r="A537" s="369"/>
      <c r="B537" s="210" t="str">
        <f>'statement of marks'!$HK$5</f>
        <v>dqy ehfVax</v>
      </c>
      <c r="C537" s="1164" t="str">
        <f>IF('statement of marks'!HK37="","",'statement of marks'!HK37)</f>
        <v/>
      </c>
      <c r="D537" s="1165"/>
      <c r="E537" s="1166"/>
      <c r="F537" s="1147"/>
      <c r="G537" s="1148"/>
      <c r="H537" s="369"/>
      <c r="I537" s="210" t="str">
        <f>'statement of marks'!$HK$5</f>
        <v>dqy ehfVax</v>
      </c>
      <c r="J537" s="1164" t="str">
        <f>IF('statement of marks'!HK38="","",'statement of marks'!HK38)</f>
        <v/>
      </c>
      <c r="K537" s="1165"/>
      <c r="L537" s="1166"/>
    </row>
    <row r="538" spans="1:12" ht="15" customHeight="1">
      <c r="A538" s="369"/>
      <c r="B538" s="347" t="s">
        <v>227</v>
      </c>
      <c r="C538" s="1149" t="str">
        <f>IF('statement of marks'!HN37="","",'statement of marks'!HN37)</f>
        <v/>
      </c>
      <c r="D538" s="1150"/>
      <c r="E538" s="1151"/>
      <c r="F538" s="1147"/>
      <c r="G538" s="1148"/>
      <c r="H538" s="369"/>
      <c r="I538" s="347" t="s">
        <v>227</v>
      </c>
      <c r="J538" s="1149" t="str">
        <f>IF('statement of marks'!HN38="","",'statement of marks'!HN38)</f>
        <v/>
      </c>
      <c r="K538" s="1150"/>
      <c r="L538" s="1151"/>
    </row>
    <row r="539" spans="1:12" ht="15" customHeight="1">
      <c r="A539" s="369"/>
      <c r="B539" s="219" t="s">
        <v>79</v>
      </c>
      <c r="C539" s="1149"/>
      <c r="D539" s="1150"/>
      <c r="E539" s="1151"/>
      <c r="F539" s="1147"/>
      <c r="G539" s="1148"/>
      <c r="H539" s="369"/>
      <c r="I539" s="219" t="s">
        <v>79</v>
      </c>
      <c r="J539" s="1149"/>
      <c r="K539" s="1150"/>
      <c r="L539" s="1151"/>
    </row>
    <row r="540" spans="1:12" ht="15" customHeight="1">
      <c r="A540" s="369"/>
      <c r="B540" s="211" t="s">
        <v>114</v>
      </c>
      <c r="C540" s="1149"/>
      <c r="D540" s="1150"/>
      <c r="E540" s="1151"/>
      <c r="F540" s="1147"/>
      <c r="G540" s="1148"/>
      <c r="H540" s="369"/>
      <c r="I540" s="211" t="s">
        <v>114</v>
      </c>
      <c r="J540" s="1149"/>
      <c r="K540" s="1150"/>
      <c r="L540" s="1151"/>
    </row>
    <row r="541" spans="1:12" ht="15" customHeight="1">
      <c r="A541" s="369"/>
      <c r="B541" s="212" t="s">
        <v>19</v>
      </c>
      <c r="C541" s="1149"/>
      <c r="D541" s="1150"/>
      <c r="E541" s="1151"/>
      <c r="F541" s="1147"/>
      <c r="G541" s="1148"/>
      <c r="H541" s="369"/>
      <c r="I541" s="212" t="s">
        <v>19</v>
      </c>
      <c r="J541" s="1149"/>
      <c r="K541" s="1150"/>
      <c r="L541" s="1151"/>
    </row>
    <row r="542" spans="1:12" ht="15" customHeight="1">
      <c r="A542" s="369"/>
      <c r="B542" s="213" t="s">
        <v>7</v>
      </c>
      <c r="C542" s="1149"/>
      <c r="D542" s="1150"/>
      <c r="E542" s="1151"/>
      <c r="F542" s="1147"/>
      <c r="G542" s="1148"/>
      <c r="H542" s="369"/>
      <c r="I542" s="213" t="s">
        <v>7</v>
      </c>
      <c r="J542" s="1149"/>
      <c r="K542" s="1150"/>
      <c r="L542" s="1151"/>
    </row>
    <row r="543" spans="1:12" ht="15" customHeight="1">
      <c r="A543" s="374"/>
      <c r="B543" s="219" t="str">
        <f>'statement of marks'!$J$3</f>
        <v xml:space="preserve">fo|ky; dk Mk;l dksM+ </v>
      </c>
      <c r="C543" s="1152" t="str">
        <f>'statement of marks'!$K$3</f>
        <v xml:space="preserve">08291009401   </v>
      </c>
      <c r="D543" s="1153"/>
      <c r="E543" s="1154"/>
      <c r="F543" s="1147"/>
      <c r="G543" s="1148"/>
      <c r="H543" s="374"/>
      <c r="I543" s="219" t="str">
        <f>'statement of marks'!$J$3</f>
        <v xml:space="preserve">fo|ky; dk Mk;l dksM+ </v>
      </c>
      <c r="J543" s="1152" t="str">
        <f>'statement of marks'!$K$3</f>
        <v xml:space="preserve">08291009401   </v>
      </c>
      <c r="K543" s="1153"/>
      <c r="L543" s="1154"/>
    </row>
    <row r="544" spans="1:12" ht="15" customHeight="1" thickBot="1">
      <c r="A544" s="375"/>
      <c r="B544" s="376" t="s">
        <v>76</v>
      </c>
      <c r="C544" s="1155">
        <f>'statement of marks'!$HG$108</f>
        <v>42460</v>
      </c>
      <c r="D544" s="1156"/>
      <c r="E544" s="1157"/>
      <c r="F544" s="1147"/>
      <c r="G544" s="1148"/>
      <c r="H544" s="375"/>
      <c r="I544" s="376" t="s">
        <v>76</v>
      </c>
      <c r="J544" s="1155">
        <f>'statement of marks'!$HG$108</f>
        <v>42460</v>
      </c>
      <c r="K544" s="1156"/>
      <c r="L544" s="1157"/>
    </row>
    <row r="545" spans="1:12" ht="15" customHeight="1">
      <c r="A545" s="1137" t="s">
        <v>47</v>
      </c>
      <c r="B545" s="1138"/>
      <c r="C545" s="1139"/>
      <c r="D545" s="1139"/>
      <c r="E545" s="1140"/>
      <c r="F545" s="1147"/>
      <c r="G545" s="1148"/>
      <c r="H545" s="1137" t="s">
        <v>47</v>
      </c>
      <c r="I545" s="1138"/>
      <c r="J545" s="1139"/>
      <c r="K545" s="1139"/>
      <c r="L545" s="1140"/>
    </row>
    <row r="546" spans="1:12" ht="15" customHeight="1">
      <c r="A546" s="1141" t="str">
        <f>'statement of marks'!$A$1</f>
        <v>jk- ck- ek/;fed fo|ky; uohu] fuEckgsM+k</v>
      </c>
      <c r="B546" s="1129"/>
      <c r="C546" s="1142"/>
      <c r="D546" s="1142"/>
      <c r="E546" s="1143"/>
      <c r="F546" s="1147"/>
      <c r="G546" s="1148"/>
      <c r="H546" s="1141" t="str">
        <f>'statement of marks'!$A$1</f>
        <v>jk- ck- ek/;fed fo|ky; uohu] fuEckgsM+k</v>
      </c>
      <c r="I546" s="1129"/>
      <c r="J546" s="1142"/>
      <c r="K546" s="1142"/>
      <c r="L546" s="1143"/>
    </row>
    <row r="547" spans="1:12" ht="15" customHeight="1">
      <c r="A547" s="1141"/>
      <c r="B547" s="1129"/>
      <c r="C547" s="1142"/>
      <c r="D547" s="1142"/>
      <c r="E547" s="1143"/>
      <c r="F547" s="1147"/>
      <c r="G547" s="1148"/>
      <c r="H547" s="1141"/>
      <c r="I547" s="1129"/>
      <c r="J547" s="1142"/>
      <c r="K547" s="1142"/>
      <c r="L547" s="1143"/>
    </row>
    <row r="548" spans="1:12" ht="15" customHeight="1">
      <c r="A548" s="369"/>
      <c r="B548" s="207" t="s">
        <v>217</v>
      </c>
      <c r="C548" s="1134" t="str">
        <f>'statement of marks'!$H$3</f>
        <v>2015-16</v>
      </c>
      <c r="D548" s="1135"/>
      <c r="E548" s="1136"/>
      <c r="F548" s="1147"/>
      <c r="G548" s="1148"/>
      <c r="H548" s="369"/>
      <c r="I548" s="207" t="s">
        <v>217</v>
      </c>
      <c r="J548" s="1134" t="str">
        <f>'statement of marks'!$H$3</f>
        <v>2015-16</v>
      </c>
      <c r="K548" s="1135"/>
      <c r="L548" s="1136"/>
    </row>
    <row r="549" spans="1:12" ht="15" customHeight="1">
      <c r="A549" s="369"/>
      <c r="B549" s="347" t="s">
        <v>218</v>
      </c>
      <c r="C549" s="1144" t="str">
        <f>IF('statement of marks'!J39="","",'statement of marks'!J39)</f>
        <v/>
      </c>
      <c r="D549" s="1145"/>
      <c r="E549" s="1146"/>
      <c r="F549" s="1147"/>
      <c r="G549" s="1148"/>
      <c r="H549" s="369"/>
      <c r="I549" s="347" t="s">
        <v>218</v>
      </c>
      <c r="J549" s="1144" t="str">
        <f>IF('statement of marks'!J40="","",'statement of marks'!J40)</f>
        <v/>
      </c>
      <c r="K549" s="1145"/>
      <c r="L549" s="1146"/>
    </row>
    <row r="550" spans="1:12" ht="15" customHeight="1">
      <c r="A550" s="369"/>
      <c r="B550" s="347" t="s">
        <v>219</v>
      </c>
      <c r="C550" s="1144" t="str">
        <f>IF('statement of marks'!K39="","",'statement of marks'!K39)</f>
        <v/>
      </c>
      <c r="D550" s="1145"/>
      <c r="E550" s="1146"/>
      <c r="F550" s="1147"/>
      <c r="G550" s="1148"/>
      <c r="H550" s="369"/>
      <c r="I550" s="347" t="s">
        <v>219</v>
      </c>
      <c r="J550" s="1144" t="str">
        <f>IF('statement of marks'!K40="","",'statement of marks'!K40)</f>
        <v/>
      </c>
      <c r="K550" s="1145"/>
      <c r="L550" s="1146"/>
    </row>
    <row r="551" spans="1:12" ht="15" customHeight="1">
      <c r="A551" s="369"/>
      <c r="B551" s="347" t="s">
        <v>220</v>
      </c>
      <c r="C551" s="1144" t="str">
        <f>IF('statement of marks'!L39="","",'statement of marks'!L39)</f>
        <v/>
      </c>
      <c r="D551" s="1145"/>
      <c r="E551" s="1146"/>
      <c r="F551" s="1147"/>
      <c r="G551" s="1148"/>
      <c r="H551" s="369"/>
      <c r="I551" s="347" t="s">
        <v>220</v>
      </c>
      <c r="J551" s="1144" t="str">
        <f>IF('statement of marks'!L40="","",'statement of marks'!L40)</f>
        <v/>
      </c>
      <c r="K551" s="1145"/>
      <c r="L551" s="1146"/>
    </row>
    <row r="552" spans="1:12" ht="15" customHeight="1">
      <c r="A552" s="369"/>
      <c r="B552" s="347" t="s">
        <v>224</v>
      </c>
      <c r="C552" s="1134" t="str">
        <f>IF('statement of marks'!B39="","",'statement of marks'!B39)</f>
        <v/>
      </c>
      <c r="D552" s="1135"/>
      <c r="E552" s="1136"/>
      <c r="F552" s="1147"/>
      <c r="G552" s="1148"/>
      <c r="H552" s="369"/>
      <c r="I552" s="347" t="s">
        <v>224</v>
      </c>
      <c r="J552" s="1134" t="str">
        <f>IF('statement of marks'!B40="","",'statement of marks'!B40)</f>
        <v/>
      </c>
      <c r="K552" s="1135"/>
      <c r="L552" s="1136"/>
    </row>
    <row r="553" spans="1:12" ht="15" customHeight="1">
      <c r="A553" s="369"/>
      <c r="B553" s="347" t="s">
        <v>221</v>
      </c>
      <c r="C553" s="1134" t="str">
        <f>'statement of marks'!$G$3</f>
        <v>6 A</v>
      </c>
      <c r="D553" s="1135"/>
      <c r="E553" s="1136"/>
      <c r="F553" s="1147"/>
      <c r="G553" s="1148"/>
      <c r="H553" s="369"/>
      <c r="I553" s="347" t="s">
        <v>221</v>
      </c>
      <c r="J553" s="1134" t="str">
        <f>'statement of marks'!$G$3</f>
        <v>6 A</v>
      </c>
      <c r="K553" s="1135"/>
      <c r="L553" s="1136"/>
    </row>
    <row r="554" spans="1:12" ht="15" customHeight="1">
      <c r="A554" s="369"/>
      <c r="B554" s="209" t="s">
        <v>222</v>
      </c>
      <c r="C554" s="1134" t="str">
        <f>IF('statement of marks'!F39="","",'statement of marks'!F39)</f>
        <v/>
      </c>
      <c r="D554" s="1135"/>
      <c r="E554" s="1136"/>
      <c r="F554" s="1147"/>
      <c r="G554" s="1148"/>
      <c r="H554" s="369"/>
      <c r="I554" s="209" t="s">
        <v>222</v>
      </c>
      <c r="J554" s="1134" t="str">
        <f>IF('statement of marks'!F40="","",'statement of marks'!F40)</f>
        <v/>
      </c>
      <c r="K554" s="1135"/>
      <c r="L554" s="1136"/>
    </row>
    <row r="555" spans="1:12" ht="15" customHeight="1">
      <c r="A555" s="369"/>
      <c r="B555" s="347" t="s">
        <v>9</v>
      </c>
      <c r="C555" s="1134" t="str">
        <f>IF('statement of marks'!D39="","",'statement of marks'!D39)</f>
        <v/>
      </c>
      <c r="D555" s="1135"/>
      <c r="E555" s="1136"/>
      <c r="F555" s="1147"/>
      <c r="G555" s="1148"/>
      <c r="H555" s="369"/>
      <c r="I555" s="347" t="s">
        <v>9</v>
      </c>
      <c r="J555" s="1134" t="str">
        <f>IF('statement of marks'!D40="","",'statement of marks'!D40)</f>
        <v/>
      </c>
      <c r="K555" s="1135"/>
      <c r="L555" s="1136"/>
    </row>
    <row r="556" spans="1:12" ht="15" customHeight="1">
      <c r="A556" s="369"/>
      <c r="B556" s="347" t="s">
        <v>225</v>
      </c>
      <c r="C556" s="1158" t="str">
        <f>IF('statement of marks'!H39="","",'statement of marks'!H39)</f>
        <v/>
      </c>
      <c r="D556" s="1159"/>
      <c r="E556" s="1160"/>
      <c r="F556" s="1147"/>
      <c r="G556" s="1148"/>
      <c r="H556" s="369"/>
      <c r="I556" s="347" t="s">
        <v>225</v>
      </c>
      <c r="J556" s="1158" t="str">
        <f>IF('statement of marks'!H40="","",'statement of marks'!H40)</f>
        <v/>
      </c>
      <c r="K556" s="1159"/>
      <c r="L556" s="1160"/>
    </row>
    <row r="557" spans="1:12" ht="15" customHeight="1">
      <c r="A557" s="369"/>
      <c r="B557" s="347" t="s">
        <v>226</v>
      </c>
      <c r="C557" s="1167" t="str">
        <f>IF('statement of marks'!I39="","",'statement of marks'!I39)</f>
        <v/>
      </c>
      <c r="D557" s="1168"/>
      <c r="E557" s="1169"/>
      <c r="F557" s="1147"/>
      <c r="G557" s="1148"/>
      <c r="H557" s="369"/>
      <c r="I557" s="347" t="s">
        <v>226</v>
      </c>
      <c r="J557" s="1167" t="str">
        <f>IF('statement of marks'!I40="","",'statement of marks'!I40)</f>
        <v/>
      </c>
      <c r="K557" s="1168"/>
      <c r="L557" s="1169"/>
    </row>
    <row r="558" spans="1:12" ht="15" customHeight="1">
      <c r="A558" s="369"/>
      <c r="B558" s="347" t="s">
        <v>223</v>
      </c>
      <c r="C558" s="364" t="s">
        <v>66</v>
      </c>
      <c r="D558" s="365" t="s">
        <v>294</v>
      </c>
      <c r="E558" s="370" t="s">
        <v>206</v>
      </c>
      <c r="F558" s="1147"/>
      <c r="G558" s="1148"/>
      <c r="H558" s="369"/>
      <c r="I558" s="347" t="s">
        <v>223</v>
      </c>
      <c r="J558" s="364" t="s">
        <v>66</v>
      </c>
      <c r="K558" s="365" t="s">
        <v>294</v>
      </c>
      <c r="L558" s="370" t="s">
        <v>206</v>
      </c>
    </row>
    <row r="559" spans="1:12" ht="15" customHeight="1">
      <c r="A559" s="369"/>
      <c r="B559" s="347" t="str">
        <f>'statement of marks'!$FT$4</f>
        <v>fgUnh</v>
      </c>
      <c r="C559" s="366" t="str">
        <f>IF('statement of marks'!FT39="","",'statement of marks'!FT39)</f>
        <v/>
      </c>
      <c r="D559" s="366" t="str">
        <f>IF('statement of marks'!FU39="","",'statement of marks'!FU39)</f>
        <v/>
      </c>
      <c r="E559" s="371" t="str">
        <f>IF('statement of marks'!FV39="","",'statement of marks'!FV39)</f>
        <v/>
      </c>
      <c r="F559" s="1147"/>
      <c r="G559" s="1148"/>
      <c r="H559" s="369"/>
      <c r="I559" s="347" t="str">
        <f>'statement of marks'!$FT$4</f>
        <v>fgUnh</v>
      </c>
      <c r="J559" s="366" t="str">
        <f>IF('statement of marks'!FT40="","",'statement of marks'!FT40)</f>
        <v/>
      </c>
      <c r="K559" s="366" t="str">
        <f>IF('statement of marks'!FU40="","",'statement of marks'!FU40)</f>
        <v/>
      </c>
      <c r="L559" s="371" t="str">
        <f>IF('statement of marks'!FV40="","",'statement of marks'!FV40)</f>
        <v/>
      </c>
    </row>
    <row r="560" spans="1:12" ht="15" customHeight="1">
      <c r="A560" s="369"/>
      <c r="B560" s="347" t="str">
        <f>'statement of marks'!$FW$4</f>
        <v>vaxszth</v>
      </c>
      <c r="C560" s="366" t="str">
        <f>IF('statement of marks'!FW39="","",'statement of marks'!FW39)</f>
        <v/>
      </c>
      <c r="D560" s="366" t="str">
        <f>IF('statement of marks'!FX39="","",'statement of marks'!FX39)</f>
        <v/>
      </c>
      <c r="E560" s="371" t="str">
        <f>IF('statement of marks'!FY39="","",'statement of marks'!FY39)</f>
        <v/>
      </c>
      <c r="F560" s="1147"/>
      <c r="G560" s="1148"/>
      <c r="H560" s="369"/>
      <c r="I560" s="347" t="str">
        <f>'statement of marks'!$FW$4</f>
        <v>vaxszth</v>
      </c>
      <c r="J560" s="366" t="str">
        <f>IF('statement of marks'!FW40="","",'statement of marks'!FW40)</f>
        <v/>
      </c>
      <c r="K560" s="366" t="str">
        <f>IF('statement of marks'!FX40="","",'statement of marks'!FX40)</f>
        <v/>
      </c>
      <c r="L560" s="371" t="str">
        <f>IF('statement of marks'!FY40="","",'statement of marks'!FY40)</f>
        <v/>
      </c>
    </row>
    <row r="561" spans="1:12" ht="15" customHeight="1">
      <c r="A561" s="369"/>
      <c r="B561" s="347" t="str">
        <f>IF('statement of marks'!BE39="s","laLÑr",IF('statement of marks'!BE39="u","mnwZ",IF('statement of marks'!BE39="g","xqtjkrh",IF('statement of marks'!BE39="p","iatkch",IF('statement of marks'!BE39="sd","flU/kh","r`rh; Hkk""kk")))))</f>
        <v>r`rh; Hkk"kk</v>
      </c>
      <c r="C561" s="366" t="str">
        <f>IF('statement of marks'!FZ39="","",'statement of marks'!FZ39)</f>
        <v/>
      </c>
      <c r="D561" s="366" t="str">
        <f>IF('statement of marks'!GA39="","",'statement of marks'!GA39)</f>
        <v/>
      </c>
      <c r="E561" s="371" t="str">
        <f>IF('statement of marks'!GB39="","",'statement of marks'!GB39)</f>
        <v/>
      </c>
      <c r="F561" s="1147"/>
      <c r="G561" s="1148"/>
      <c r="H561" s="369"/>
      <c r="I561" s="347" t="str">
        <f>IF('statement of marks'!BE40="s","laLÑr",IF('statement of marks'!BE40="u","mnwZ",IF('statement of marks'!BE40="g","xqtjkrh",IF('statement of marks'!BE40="p","iatkch",IF('statement of marks'!BE40="sd","flU/kh","r`rh; Hkk""kk")))))</f>
        <v>r`rh; Hkk"kk</v>
      </c>
      <c r="J561" s="366" t="str">
        <f>IF('statement of marks'!FZ40="","",'statement of marks'!FZ40)</f>
        <v/>
      </c>
      <c r="K561" s="366" t="str">
        <f>IF('statement of marks'!GA40="","",'statement of marks'!GA40)</f>
        <v/>
      </c>
      <c r="L561" s="371" t="str">
        <f>IF('statement of marks'!GB40="","",'statement of marks'!GB40)</f>
        <v/>
      </c>
    </row>
    <row r="562" spans="1:12" ht="15" customHeight="1">
      <c r="A562" s="369"/>
      <c r="B562" s="347" t="str">
        <f>'statement of marks'!$GH$4</f>
        <v>xf.kr</v>
      </c>
      <c r="C562" s="366" t="str">
        <f>IF('statement of marks'!GH39="","",'statement of marks'!GH39)</f>
        <v/>
      </c>
      <c r="D562" s="366" t="str">
        <f>IF('statement of marks'!GI39="","",'statement of marks'!GI39)</f>
        <v/>
      </c>
      <c r="E562" s="371" t="str">
        <f>IF('statement of marks'!GJ39="","",'statement of marks'!GJ39)</f>
        <v/>
      </c>
      <c r="F562" s="1147"/>
      <c r="G562" s="1148"/>
      <c r="H562" s="369"/>
      <c r="I562" s="347" t="str">
        <f>'statement of marks'!$GH$4</f>
        <v>xf.kr</v>
      </c>
      <c r="J562" s="366" t="str">
        <f>IF('statement of marks'!GH40="","",'statement of marks'!GH40)</f>
        <v/>
      </c>
      <c r="K562" s="366" t="str">
        <f>IF('statement of marks'!GI40="","",'statement of marks'!GI40)</f>
        <v/>
      </c>
      <c r="L562" s="371" t="str">
        <f>IF('statement of marks'!GJ40="","",'statement of marks'!GJ40)</f>
        <v/>
      </c>
    </row>
    <row r="563" spans="1:12" ht="15" customHeight="1">
      <c r="A563" s="369"/>
      <c r="B563" s="347" t="str">
        <f>'statement of marks'!$GK$4</f>
        <v>foKku</v>
      </c>
      <c r="C563" s="366" t="str">
        <f>IF('statement of marks'!GK39="","",'statement of marks'!GK39)</f>
        <v/>
      </c>
      <c r="D563" s="366" t="str">
        <f>IF('statement of marks'!GL39="","",'statement of marks'!GL39)</f>
        <v/>
      </c>
      <c r="E563" s="371" t="str">
        <f>IF('statement of marks'!GM39="","",'statement of marks'!GM39)</f>
        <v/>
      </c>
      <c r="F563" s="1147"/>
      <c r="G563" s="1148"/>
      <c r="H563" s="369"/>
      <c r="I563" s="347" t="str">
        <f>'statement of marks'!$GK$4</f>
        <v>foKku</v>
      </c>
      <c r="J563" s="366" t="str">
        <f>IF('statement of marks'!GK40="","",'statement of marks'!GK40)</f>
        <v/>
      </c>
      <c r="K563" s="366" t="str">
        <f>IF('statement of marks'!GL40="","",'statement of marks'!GL40)</f>
        <v/>
      </c>
      <c r="L563" s="371" t="str">
        <f>IF('statement of marks'!GM40="","",'statement of marks'!GM40)</f>
        <v/>
      </c>
    </row>
    <row r="564" spans="1:12" ht="15" customHeight="1">
      <c r="A564" s="369"/>
      <c r="B564" s="347" t="str">
        <f>'statement of marks'!$GN$4</f>
        <v>lkekftd foKku</v>
      </c>
      <c r="C564" s="366" t="str">
        <f>IF('statement of marks'!GN39="","",'statement of marks'!GN39)</f>
        <v/>
      </c>
      <c r="D564" s="366" t="str">
        <f>IF('statement of marks'!GO39="","",'statement of marks'!GO39)</f>
        <v/>
      </c>
      <c r="E564" s="371" t="str">
        <f>IF('statement of marks'!GP39="","",'statement of marks'!GP39)</f>
        <v/>
      </c>
      <c r="F564" s="1147"/>
      <c r="G564" s="1148"/>
      <c r="H564" s="369"/>
      <c r="I564" s="347" t="str">
        <f>'statement of marks'!$GN$4</f>
        <v>lkekftd foKku</v>
      </c>
      <c r="J564" s="366" t="str">
        <f>IF('statement of marks'!GN40="","",'statement of marks'!GN40)</f>
        <v/>
      </c>
      <c r="K564" s="366" t="str">
        <f>IF('statement of marks'!GO40="","",'statement of marks'!GO40)</f>
        <v/>
      </c>
      <c r="L564" s="371" t="str">
        <f>IF('statement of marks'!GP40="","",'statement of marks'!GP40)</f>
        <v/>
      </c>
    </row>
    <row r="565" spans="1:12" ht="15" customHeight="1">
      <c r="A565" s="369"/>
      <c r="B565" s="347" t="str">
        <f>'statement of marks'!$GQ$4</f>
        <v>dk;kZuqHko</v>
      </c>
      <c r="C565" s="366" t="str">
        <f>IF('statement of marks'!GQ39="","",'statement of marks'!GQ39)</f>
        <v/>
      </c>
      <c r="D565" s="366" t="str">
        <f>IF('statement of marks'!GR39="","",'statement of marks'!GR39)</f>
        <v/>
      </c>
      <c r="E565" s="371" t="str">
        <f>IF('statement of marks'!GS39="","",'statement of marks'!GS39)</f>
        <v/>
      </c>
      <c r="F565" s="1147"/>
      <c r="G565" s="1148"/>
      <c r="H565" s="369"/>
      <c r="I565" s="347" t="str">
        <f>'statement of marks'!$GQ$4</f>
        <v>dk;kZuqHko</v>
      </c>
      <c r="J565" s="366" t="str">
        <f>IF('statement of marks'!GQ40="","",'statement of marks'!GQ40)</f>
        <v/>
      </c>
      <c r="K565" s="366" t="str">
        <f>IF('statement of marks'!GR40="","",'statement of marks'!GR40)</f>
        <v/>
      </c>
      <c r="L565" s="371" t="str">
        <f>IF('statement of marks'!GS40="","",'statement of marks'!GS40)</f>
        <v/>
      </c>
    </row>
    <row r="566" spans="1:12" ht="15" customHeight="1">
      <c r="A566" s="369"/>
      <c r="B566" s="347" t="str">
        <f>'statement of marks'!$GT$4</f>
        <v>dyk f'k{kk</v>
      </c>
      <c r="C566" s="367" t="str">
        <f>IF('statement of marks'!GT39="","",'statement of marks'!GT39)</f>
        <v/>
      </c>
      <c r="D566" s="367" t="str">
        <f>IF('statement of marks'!GU39="","",'statement of marks'!GU39)</f>
        <v/>
      </c>
      <c r="E566" s="372" t="str">
        <f>IF('statement of marks'!GV39="","",'statement of marks'!GV39)</f>
        <v/>
      </c>
      <c r="F566" s="1147"/>
      <c r="G566" s="1148"/>
      <c r="H566" s="369"/>
      <c r="I566" s="347" t="str">
        <f>'statement of marks'!$GT$4</f>
        <v>dyk f'k{kk</v>
      </c>
      <c r="J566" s="367" t="str">
        <f>IF('statement of marks'!GT40="","",'statement of marks'!GT40)</f>
        <v/>
      </c>
      <c r="K566" s="367" t="str">
        <f>IF('statement of marks'!GU40="","",'statement of marks'!GU40)</f>
        <v/>
      </c>
      <c r="L566" s="372" t="str">
        <f>IF('statement of marks'!GV40="","",'statement of marks'!GV40)</f>
        <v/>
      </c>
    </row>
    <row r="567" spans="1:12" ht="15" customHeight="1">
      <c r="A567" s="369"/>
      <c r="B567" s="347" t="str">
        <f>'statement of marks'!$GW$4</f>
        <v>LokLF; ,oe~ 'kkjhfjd f'k{kk</v>
      </c>
      <c r="C567" s="368" t="str">
        <f>IF('statement of marks'!GW39="","",'statement of marks'!GW39)</f>
        <v/>
      </c>
      <c r="D567" s="368" t="str">
        <f>IF('statement of marks'!GX39="","",'statement of marks'!GX39)</f>
        <v/>
      </c>
      <c r="E567" s="373" t="str">
        <f>IF('statement of marks'!GY39="","",'statement of marks'!GY39)</f>
        <v/>
      </c>
      <c r="F567" s="1147"/>
      <c r="G567" s="1148"/>
      <c r="H567" s="369"/>
      <c r="I567" s="347" t="str">
        <f>'statement of marks'!$GW$4</f>
        <v>LokLF; ,oe~ 'kkjhfjd f'k{kk</v>
      </c>
      <c r="J567" s="368" t="str">
        <f>IF('statement of marks'!GW40="","",'statement of marks'!GW40)</f>
        <v/>
      </c>
      <c r="K567" s="368" t="str">
        <f>IF('statement of marks'!GX40="","",'statement of marks'!GX40)</f>
        <v/>
      </c>
      <c r="L567" s="373" t="str">
        <f>IF('statement of marks'!GY40="","",'statement of marks'!GY40)</f>
        <v/>
      </c>
    </row>
    <row r="568" spans="1:12" ht="15" customHeight="1">
      <c r="A568" s="369"/>
      <c r="B568" s="389" t="s">
        <v>304</v>
      </c>
      <c r="C568" s="390" t="str">
        <f>IF('statement of marks'!HE39="","",'statement of marks'!HE39)</f>
        <v/>
      </c>
      <c r="D568" s="390" t="str">
        <f>IF('statement of marks'!HF39="","",'statement of marks'!HF39)</f>
        <v/>
      </c>
      <c r="E568" s="390" t="str">
        <f>IF('statement of marks'!HJ39="","",'statement of marks'!HJ39)</f>
        <v/>
      </c>
      <c r="F568" s="1147"/>
      <c r="G568" s="1148"/>
      <c r="H568" s="369"/>
      <c r="I568" s="389" t="s">
        <v>304</v>
      </c>
      <c r="J568" s="390" t="str">
        <f>IF('statement of marks'!HE40="","",'statement of marks'!HE40)</f>
        <v/>
      </c>
      <c r="K568" s="390" t="str">
        <f>IF('statement of marks'!HF40="","",'statement of marks'!HF40)</f>
        <v/>
      </c>
      <c r="L568" s="391" t="str">
        <f>IF('statement of marks'!HJ40="","",'statement of marks'!HJ40)</f>
        <v/>
      </c>
    </row>
    <row r="569" spans="1:12" ht="15" customHeight="1">
      <c r="A569" s="369"/>
      <c r="B569" s="347" t="s">
        <v>473</v>
      </c>
      <c r="C569" s="1170" t="str">
        <f>IF('statement of marks'!HD39="","",'statement of marks'!HD39)</f>
        <v/>
      </c>
      <c r="D569" s="1171"/>
      <c r="E569" s="1172"/>
      <c r="F569" s="1147"/>
      <c r="G569" s="1148"/>
      <c r="H569" s="369"/>
      <c r="I569" s="347" t="s">
        <v>473</v>
      </c>
      <c r="J569" s="1170" t="str">
        <f>IF('statement of marks'!HD40="","",'statement of marks'!HD40)</f>
        <v/>
      </c>
      <c r="K569" s="1171"/>
      <c r="L569" s="1172"/>
    </row>
    <row r="570" spans="1:12" ht="15" customHeight="1">
      <c r="A570" s="369"/>
      <c r="B570" s="347" t="str">
        <f>'statement of marks'!$HL$5</f>
        <v>Nk= mifLFkfr</v>
      </c>
      <c r="C570" s="1161" t="str">
        <f>IF('statement of marks'!HL39="","",'statement of marks'!HL39)</f>
        <v/>
      </c>
      <c r="D570" s="1162"/>
      <c r="E570" s="1163"/>
      <c r="F570" s="1147"/>
      <c r="G570" s="1148"/>
      <c r="H570" s="369"/>
      <c r="I570" s="347" t="str">
        <f>'statement of marks'!$HL$5</f>
        <v>Nk= mifLFkfr</v>
      </c>
      <c r="J570" s="1161" t="str">
        <f>IF('statement of marks'!HL40="","",'statement of marks'!HL40)</f>
        <v/>
      </c>
      <c r="K570" s="1162"/>
      <c r="L570" s="1163"/>
    </row>
    <row r="571" spans="1:12" ht="15" customHeight="1">
      <c r="A571" s="369"/>
      <c r="B571" s="210" t="str">
        <f>'statement of marks'!$HK$5</f>
        <v>dqy ehfVax</v>
      </c>
      <c r="C571" s="1164" t="str">
        <f>IF('statement of marks'!HK39="","",'statement of marks'!HK39)</f>
        <v/>
      </c>
      <c r="D571" s="1165"/>
      <c r="E571" s="1166"/>
      <c r="F571" s="1147"/>
      <c r="G571" s="1148"/>
      <c r="H571" s="369"/>
      <c r="I571" s="210" t="str">
        <f>'statement of marks'!$HK$5</f>
        <v>dqy ehfVax</v>
      </c>
      <c r="J571" s="1164" t="str">
        <f>IF('statement of marks'!HK40="","",'statement of marks'!HK40)</f>
        <v/>
      </c>
      <c r="K571" s="1165"/>
      <c r="L571" s="1166"/>
    </row>
    <row r="572" spans="1:12" ht="15" customHeight="1">
      <c r="A572" s="369"/>
      <c r="B572" s="347" t="s">
        <v>227</v>
      </c>
      <c r="C572" s="1149" t="str">
        <f>IF('statement of marks'!HN39="","",'statement of marks'!HN39)</f>
        <v/>
      </c>
      <c r="D572" s="1150"/>
      <c r="E572" s="1151"/>
      <c r="F572" s="1147"/>
      <c r="G572" s="1148"/>
      <c r="H572" s="369"/>
      <c r="I572" s="347" t="s">
        <v>227</v>
      </c>
      <c r="J572" s="1149" t="str">
        <f>IF('statement of marks'!HN40="","",'statement of marks'!HN40)</f>
        <v/>
      </c>
      <c r="K572" s="1150"/>
      <c r="L572" s="1151"/>
    </row>
    <row r="573" spans="1:12" ht="15" customHeight="1">
      <c r="A573" s="369"/>
      <c r="B573" s="219" t="s">
        <v>79</v>
      </c>
      <c r="C573" s="1149"/>
      <c r="D573" s="1150"/>
      <c r="E573" s="1151"/>
      <c r="F573" s="1147"/>
      <c r="G573" s="1148"/>
      <c r="H573" s="369"/>
      <c r="I573" s="219" t="s">
        <v>79</v>
      </c>
      <c r="J573" s="1149"/>
      <c r="K573" s="1150"/>
      <c r="L573" s="1151"/>
    </row>
    <row r="574" spans="1:12" ht="15" customHeight="1">
      <c r="A574" s="369"/>
      <c r="B574" s="211" t="s">
        <v>114</v>
      </c>
      <c r="C574" s="1149"/>
      <c r="D574" s="1150"/>
      <c r="E574" s="1151"/>
      <c r="F574" s="1147"/>
      <c r="G574" s="1148"/>
      <c r="H574" s="369"/>
      <c r="I574" s="211" t="s">
        <v>114</v>
      </c>
      <c r="J574" s="1149"/>
      <c r="K574" s="1150"/>
      <c r="L574" s="1151"/>
    </row>
    <row r="575" spans="1:12" ht="15" customHeight="1">
      <c r="A575" s="369"/>
      <c r="B575" s="212" t="s">
        <v>19</v>
      </c>
      <c r="C575" s="1149"/>
      <c r="D575" s="1150"/>
      <c r="E575" s="1151"/>
      <c r="F575" s="1147"/>
      <c r="G575" s="1148"/>
      <c r="H575" s="369"/>
      <c r="I575" s="212" t="s">
        <v>19</v>
      </c>
      <c r="J575" s="1149"/>
      <c r="K575" s="1150"/>
      <c r="L575" s="1151"/>
    </row>
    <row r="576" spans="1:12" ht="15" customHeight="1">
      <c r="A576" s="369"/>
      <c r="B576" s="213" t="s">
        <v>7</v>
      </c>
      <c r="C576" s="1149"/>
      <c r="D576" s="1150"/>
      <c r="E576" s="1151"/>
      <c r="F576" s="1147"/>
      <c r="G576" s="1148"/>
      <c r="H576" s="369"/>
      <c r="I576" s="213" t="s">
        <v>7</v>
      </c>
      <c r="J576" s="1149"/>
      <c r="K576" s="1150"/>
      <c r="L576" s="1151"/>
    </row>
    <row r="577" spans="1:12" ht="15" customHeight="1">
      <c r="A577" s="374"/>
      <c r="B577" s="219" t="str">
        <f>'statement of marks'!$J$3</f>
        <v xml:space="preserve">fo|ky; dk Mk;l dksM+ </v>
      </c>
      <c r="C577" s="1152" t="str">
        <f>'statement of marks'!$K$3</f>
        <v xml:space="preserve">08291009401   </v>
      </c>
      <c r="D577" s="1153"/>
      <c r="E577" s="1154"/>
      <c r="F577" s="1147"/>
      <c r="G577" s="1148"/>
      <c r="H577" s="374"/>
      <c r="I577" s="219" t="str">
        <f>'statement of marks'!$J$3</f>
        <v xml:space="preserve">fo|ky; dk Mk;l dksM+ </v>
      </c>
      <c r="J577" s="1152" t="str">
        <f>'statement of marks'!$K$3</f>
        <v xml:space="preserve">08291009401   </v>
      </c>
      <c r="K577" s="1153"/>
      <c r="L577" s="1154"/>
    </row>
    <row r="578" spans="1:12" ht="15" customHeight="1" thickBot="1">
      <c r="A578" s="375"/>
      <c r="B578" s="376" t="s">
        <v>76</v>
      </c>
      <c r="C578" s="1155">
        <f>'statement of marks'!$HG$108</f>
        <v>42460</v>
      </c>
      <c r="D578" s="1156"/>
      <c r="E578" s="1157"/>
      <c r="F578" s="1147"/>
      <c r="G578" s="1148"/>
      <c r="H578" s="375"/>
      <c r="I578" s="376" t="s">
        <v>76</v>
      </c>
      <c r="J578" s="1155">
        <f>'statement of marks'!$HG$108</f>
        <v>42460</v>
      </c>
      <c r="K578" s="1156"/>
      <c r="L578" s="1157"/>
    </row>
    <row r="579" spans="1:12" ht="15" customHeight="1">
      <c r="A579" s="1137" t="s">
        <v>47</v>
      </c>
      <c r="B579" s="1138"/>
      <c r="C579" s="1139"/>
      <c r="D579" s="1139"/>
      <c r="E579" s="1140"/>
      <c r="F579" s="1147"/>
      <c r="G579" s="1148"/>
      <c r="H579" s="1137" t="s">
        <v>47</v>
      </c>
      <c r="I579" s="1138"/>
      <c r="J579" s="1139"/>
      <c r="K579" s="1139"/>
      <c r="L579" s="1140"/>
    </row>
    <row r="580" spans="1:12" ht="15" customHeight="1">
      <c r="A580" s="1141" t="str">
        <f>'statement of marks'!$A$1</f>
        <v>jk- ck- ek/;fed fo|ky; uohu] fuEckgsM+k</v>
      </c>
      <c r="B580" s="1129"/>
      <c r="C580" s="1142"/>
      <c r="D580" s="1142"/>
      <c r="E580" s="1143"/>
      <c r="F580" s="1147"/>
      <c r="G580" s="1148"/>
      <c r="H580" s="1141" t="str">
        <f>'statement of marks'!$A$1</f>
        <v>jk- ck- ek/;fed fo|ky; uohu] fuEckgsM+k</v>
      </c>
      <c r="I580" s="1129"/>
      <c r="J580" s="1142"/>
      <c r="K580" s="1142"/>
      <c r="L580" s="1143"/>
    </row>
    <row r="581" spans="1:12" ht="15" customHeight="1">
      <c r="A581" s="1141"/>
      <c r="B581" s="1129"/>
      <c r="C581" s="1142"/>
      <c r="D581" s="1142"/>
      <c r="E581" s="1143"/>
      <c r="F581" s="1147"/>
      <c r="G581" s="1148"/>
      <c r="H581" s="1141"/>
      <c r="I581" s="1129"/>
      <c r="J581" s="1142"/>
      <c r="K581" s="1142"/>
      <c r="L581" s="1143"/>
    </row>
    <row r="582" spans="1:12" ht="15" customHeight="1">
      <c r="A582" s="369"/>
      <c r="B582" s="207" t="s">
        <v>217</v>
      </c>
      <c r="C582" s="1134" t="str">
        <f>'statement of marks'!$H$3</f>
        <v>2015-16</v>
      </c>
      <c r="D582" s="1135"/>
      <c r="E582" s="1136"/>
      <c r="F582" s="1147"/>
      <c r="G582" s="1148"/>
      <c r="H582" s="369"/>
      <c r="I582" s="207" t="s">
        <v>217</v>
      </c>
      <c r="J582" s="1134" t="str">
        <f>'statement of marks'!$H$3</f>
        <v>2015-16</v>
      </c>
      <c r="K582" s="1135"/>
      <c r="L582" s="1136"/>
    </row>
    <row r="583" spans="1:12" ht="15" customHeight="1">
      <c r="A583" s="369"/>
      <c r="B583" s="347" t="s">
        <v>218</v>
      </c>
      <c r="C583" s="1144" t="str">
        <f>IF('statement of marks'!J41="","",'statement of marks'!J41)</f>
        <v/>
      </c>
      <c r="D583" s="1145"/>
      <c r="E583" s="1146"/>
      <c r="F583" s="1147"/>
      <c r="G583" s="1148"/>
      <c r="H583" s="369"/>
      <c r="I583" s="347" t="s">
        <v>218</v>
      </c>
      <c r="J583" s="1144" t="str">
        <f>IF('statement of marks'!J42="","",'statement of marks'!J42)</f>
        <v/>
      </c>
      <c r="K583" s="1145"/>
      <c r="L583" s="1146"/>
    </row>
    <row r="584" spans="1:12" ht="15" customHeight="1">
      <c r="A584" s="369"/>
      <c r="B584" s="347" t="s">
        <v>219</v>
      </c>
      <c r="C584" s="1144" t="str">
        <f>IF('statement of marks'!K41="","",'statement of marks'!K41)</f>
        <v/>
      </c>
      <c r="D584" s="1145"/>
      <c r="E584" s="1146"/>
      <c r="F584" s="1147"/>
      <c r="G584" s="1148"/>
      <c r="H584" s="369"/>
      <c r="I584" s="347" t="s">
        <v>219</v>
      </c>
      <c r="J584" s="1144" t="str">
        <f>IF('statement of marks'!K42="","",'statement of marks'!K42)</f>
        <v/>
      </c>
      <c r="K584" s="1145"/>
      <c r="L584" s="1146"/>
    </row>
    <row r="585" spans="1:12" ht="15" customHeight="1">
      <c r="A585" s="369"/>
      <c r="B585" s="347" t="s">
        <v>220</v>
      </c>
      <c r="C585" s="1144" t="str">
        <f>IF('statement of marks'!L41="","",'statement of marks'!L41)</f>
        <v/>
      </c>
      <c r="D585" s="1145"/>
      <c r="E585" s="1146"/>
      <c r="F585" s="1147"/>
      <c r="G585" s="1148"/>
      <c r="H585" s="369"/>
      <c r="I585" s="347" t="s">
        <v>220</v>
      </c>
      <c r="J585" s="1144" t="str">
        <f>IF('statement of marks'!L42="","",'statement of marks'!L42)</f>
        <v/>
      </c>
      <c r="K585" s="1145"/>
      <c r="L585" s="1146"/>
    </row>
    <row r="586" spans="1:12" ht="15" customHeight="1">
      <c r="A586" s="369"/>
      <c r="B586" s="347" t="s">
        <v>224</v>
      </c>
      <c r="C586" s="1134" t="str">
        <f>IF('statement of marks'!B41="","",'statement of marks'!B41)</f>
        <v/>
      </c>
      <c r="D586" s="1135"/>
      <c r="E586" s="1136"/>
      <c r="F586" s="1147"/>
      <c r="G586" s="1148"/>
      <c r="H586" s="369"/>
      <c r="I586" s="347" t="s">
        <v>224</v>
      </c>
      <c r="J586" s="1134" t="str">
        <f>IF('statement of marks'!B42="","",'statement of marks'!B42)</f>
        <v/>
      </c>
      <c r="K586" s="1135"/>
      <c r="L586" s="1136"/>
    </row>
    <row r="587" spans="1:12" ht="15" customHeight="1">
      <c r="A587" s="369"/>
      <c r="B587" s="347" t="s">
        <v>221</v>
      </c>
      <c r="C587" s="1134" t="str">
        <f>'statement of marks'!$G$3</f>
        <v>6 A</v>
      </c>
      <c r="D587" s="1135"/>
      <c r="E587" s="1136"/>
      <c r="F587" s="1147"/>
      <c r="G587" s="1148"/>
      <c r="H587" s="369"/>
      <c r="I587" s="347" t="s">
        <v>221</v>
      </c>
      <c r="J587" s="1134" t="str">
        <f>'statement of marks'!$G$3</f>
        <v>6 A</v>
      </c>
      <c r="K587" s="1135"/>
      <c r="L587" s="1136"/>
    </row>
    <row r="588" spans="1:12" ht="15" customHeight="1">
      <c r="A588" s="369"/>
      <c r="B588" s="209" t="s">
        <v>222</v>
      </c>
      <c r="C588" s="1134" t="str">
        <f>IF('statement of marks'!F41="","",'statement of marks'!F41)</f>
        <v/>
      </c>
      <c r="D588" s="1135"/>
      <c r="E588" s="1136"/>
      <c r="F588" s="1147"/>
      <c r="G588" s="1148"/>
      <c r="H588" s="369"/>
      <c r="I588" s="209" t="s">
        <v>222</v>
      </c>
      <c r="J588" s="1134" t="str">
        <f>IF('statement of marks'!F42="","",'statement of marks'!F42)</f>
        <v/>
      </c>
      <c r="K588" s="1135"/>
      <c r="L588" s="1136"/>
    </row>
    <row r="589" spans="1:12" ht="15" customHeight="1">
      <c r="A589" s="369"/>
      <c r="B589" s="347" t="s">
        <v>9</v>
      </c>
      <c r="C589" s="1134" t="str">
        <f>IF('statement of marks'!D41="","",'statement of marks'!D41)</f>
        <v/>
      </c>
      <c r="D589" s="1135"/>
      <c r="E589" s="1136"/>
      <c r="F589" s="1147"/>
      <c r="G589" s="1148"/>
      <c r="H589" s="369"/>
      <c r="I589" s="347" t="s">
        <v>9</v>
      </c>
      <c r="J589" s="1134" t="str">
        <f>IF('statement of marks'!D42="","",'statement of marks'!D42)</f>
        <v/>
      </c>
      <c r="K589" s="1135"/>
      <c r="L589" s="1136"/>
    </row>
    <row r="590" spans="1:12" ht="15" customHeight="1">
      <c r="A590" s="369"/>
      <c r="B590" s="347" t="s">
        <v>225</v>
      </c>
      <c r="C590" s="1158" t="str">
        <f>IF('statement of marks'!H41="","",'statement of marks'!H41)</f>
        <v/>
      </c>
      <c r="D590" s="1159"/>
      <c r="E590" s="1160"/>
      <c r="F590" s="1147"/>
      <c r="G590" s="1148"/>
      <c r="H590" s="369"/>
      <c r="I590" s="347" t="s">
        <v>225</v>
      </c>
      <c r="J590" s="1158" t="str">
        <f>IF('statement of marks'!H42="","",'statement of marks'!H42)</f>
        <v/>
      </c>
      <c r="K590" s="1159"/>
      <c r="L590" s="1160"/>
    </row>
    <row r="591" spans="1:12" ht="15" customHeight="1">
      <c r="A591" s="369"/>
      <c r="B591" s="347" t="s">
        <v>226</v>
      </c>
      <c r="C591" s="1167" t="str">
        <f>IF('statement of marks'!I41="","",'statement of marks'!I41)</f>
        <v/>
      </c>
      <c r="D591" s="1168"/>
      <c r="E591" s="1169"/>
      <c r="F591" s="1147"/>
      <c r="G591" s="1148"/>
      <c r="H591" s="369"/>
      <c r="I591" s="347" t="s">
        <v>226</v>
      </c>
      <c r="J591" s="1167" t="str">
        <f>IF('statement of marks'!I42="","",'statement of marks'!I42)</f>
        <v/>
      </c>
      <c r="K591" s="1168"/>
      <c r="L591" s="1169"/>
    </row>
    <row r="592" spans="1:12" ht="15" customHeight="1">
      <c r="A592" s="369"/>
      <c r="B592" s="347" t="s">
        <v>223</v>
      </c>
      <c r="C592" s="364" t="s">
        <v>66</v>
      </c>
      <c r="D592" s="365" t="s">
        <v>294</v>
      </c>
      <c r="E592" s="370" t="s">
        <v>206</v>
      </c>
      <c r="F592" s="1147"/>
      <c r="G592" s="1148"/>
      <c r="H592" s="369"/>
      <c r="I592" s="347" t="s">
        <v>223</v>
      </c>
      <c r="J592" s="364" t="s">
        <v>66</v>
      </c>
      <c r="K592" s="365" t="s">
        <v>294</v>
      </c>
      <c r="L592" s="370" t="s">
        <v>206</v>
      </c>
    </row>
    <row r="593" spans="1:12" ht="15" customHeight="1">
      <c r="A593" s="369"/>
      <c r="B593" s="347" t="str">
        <f>'statement of marks'!$FT$4</f>
        <v>fgUnh</v>
      </c>
      <c r="C593" s="366" t="str">
        <f>IF('statement of marks'!FT41="","",'statement of marks'!FT41)</f>
        <v/>
      </c>
      <c r="D593" s="366" t="str">
        <f>IF('statement of marks'!FU41="","",'statement of marks'!FU41)</f>
        <v/>
      </c>
      <c r="E593" s="371" t="str">
        <f>IF('statement of marks'!FV41="","",'statement of marks'!FV41)</f>
        <v/>
      </c>
      <c r="F593" s="1147"/>
      <c r="G593" s="1148"/>
      <c r="H593" s="369"/>
      <c r="I593" s="347" t="str">
        <f>'statement of marks'!$FT$4</f>
        <v>fgUnh</v>
      </c>
      <c r="J593" s="366" t="str">
        <f>IF('statement of marks'!FT42="","",'statement of marks'!FT42)</f>
        <v/>
      </c>
      <c r="K593" s="366" t="str">
        <f>IF('statement of marks'!FU42="","",'statement of marks'!FU42)</f>
        <v/>
      </c>
      <c r="L593" s="371" t="str">
        <f>IF('statement of marks'!FV42="","",'statement of marks'!FV42)</f>
        <v/>
      </c>
    </row>
    <row r="594" spans="1:12" ht="15" customHeight="1">
      <c r="A594" s="369"/>
      <c r="B594" s="347" t="str">
        <f>'statement of marks'!$FW$4</f>
        <v>vaxszth</v>
      </c>
      <c r="C594" s="366" t="str">
        <f>IF('statement of marks'!FW41="","",'statement of marks'!FW41)</f>
        <v/>
      </c>
      <c r="D594" s="366" t="str">
        <f>IF('statement of marks'!FX41="","",'statement of marks'!FX41)</f>
        <v/>
      </c>
      <c r="E594" s="371" t="str">
        <f>IF('statement of marks'!FY41="","",'statement of marks'!FY41)</f>
        <v/>
      </c>
      <c r="F594" s="1147"/>
      <c r="G594" s="1148"/>
      <c r="H594" s="369"/>
      <c r="I594" s="347" t="str">
        <f>'statement of marks'!$FW$4</f>
        <v>vaxszth</v>
      </c>
      <c r="J594" s="366" t="str">
        <f>IF('statement of marks'!FW42="","",'statement of marks'!FW42)</f>
        <v/>
      </c>
      <c r="K594" s="366" t="str">
        <f>IF('statement of marks'!FX42="","",'statement of marks'!FX42)</f>
        <v/>
      </c>
      <c r="L594" s="371" t="str">
        <f>IF('statement of marks'!FY42="","",'statement of marks'!FY42)</f>
        <v/>
      </c>
    </row>
    <row r="595" spans="1:12" ht="15" customHeight="1">
      <c r="A595" s="369"/>
      <c r="B595" s="347" t="str">
        <f>IF('statement of marks'!BE41="s","laLÑr",IF('statement of marks'!BE41="u","mnwZ",IF('statement of marks'!BE41="g","xqtjkrh",IF('statement of marks'!BE41="p","iatkch",IF('statement of marks'!BE41="sd","flU/kh","r`rh; Hkk""kk")))))</f>
        <v>r`rh; Hkk"kk</v>
      </c>
      <c r="C595" s="366" t="str">
        <f>IF('statement of marks'!FZ41="","",'statement of marks'!FZ41)</f>
        <v/>
      </c>
      <c r="D595" s="366" t="str">
        <f>IF('statement of marks'!GA41="","",'statement of marks'!GA41)</f>
        <v/>
      </c>
      <c r="E595" s="371" t="str">
        <f>IF('statement of marks'!GB41="","",'statement of marks'!GB41)</f>
        <v/>
      </c>
      <c r="F595" s="1147"/>
      <c r="G595" s="1148"/>
      <c r="H595" s="369"/>
      <c r="I595" s="347" t="str">
        <f>IF('statement of marks'!BE42="s","laLÑr",IF('statement of marks'!BE42="u","mnwZ",IF('statement of marks'!BE42="g","xqtjkrh",IF('statement of marks'!BE42="p","iatkch",IF('statement of marks'!BE42="sd","flU/kh","r`rh; Hkk""kk")))))</f>
        <v>r`rh; Hkk"kk</v>
      </c>
      <c r="J595" s="366" t="str">
        <f>IF('statement of marks'!FZ42="","",'statement of marks'!FZ42)</f>
        <v/>
      </c>
      <c r="K595" s="366" t="str">
        <f>IF('statement of marks'!GA42="","",'statement of marks'!GA42)</f>
        <v/>
      </c>
      <c r="L595" s="371" t="str">
        <f>IF('statement of marks'!GB42="","",'statement of marks'!GB42)</f>
        <v/>
      </c>
    </row>
    <row r="596" spans="1:12" ht="15" customHeight="1">
      <c r="A596" s="369"/>
      <c r="B596" s="347" t="str">
        <f>'statement of marks'!$GH$4</f>
        <v>xf.kr</v>
      </c>
      <c r="C596" s="366" t="str">
        <f>IF('statement of marks'!GH41="","",'statement of marks'!GH41)</f>
        <v/>
      </c>
      <c r="D596" s="366" t="str">
        <f>IF('statement of marks'!GI41="","",'statement of marks'!GI41)</f>
        <v/>
      </c>
      <c r="E596" s="371" t="str">
        <f>IF('statement of marks'!GJ41="","",'statement of marks'!GJ41)</f>
        <v/>
      </c>
      <c r="F596" s="1147"/>
      <c r="G596" s="1148"/>
      <c r="H596" s="369"/>
      <c r="I596" s="347" t="str">
        <f>'statement of marks'!$GH$4</f>
        <v>xf.kr</v>
      </c>
      <c r="J596" s="366" t="str">
        <f>IF('statement of marks'!GH42="","",'statement of marks'!GH42)</f>
        <v/>
      </c>
      <c r="K596" s="366" t="str">
        <f>IF('statement of marks'!GI42="","",'statement of marks'!GI42)</f>
        <v/>
      </c>
      <c r="L596" s="371" t="str">
        <f>IF('statement of marks'!GJ42="","",'statement of marks'!GJ42)</f>
        <v/>
      </c>
    </row>
    <row r="597" spans="1:12" ht="15" customHeight="1">
      <c r="A597" s="369"/>
      <c r="B597" s="347" t="str">
        <f>'statement of marks'!$GK$4</f>
        <v>foKku</v>
      </c>
      <c r="C597" s="366" t="str">
        <f>IF('statement of marks'!GK41="","",'statement of marks'!GK41)</f>
        <v/>
      </c>
      <c r="D597" s="366" t="str">
        <f>IF('statement of marks'!GL41="","",'statement of marks'!GL41)</f>
        <v/>
      </c>
      <c r="E597" s="371" t="str">
        <f>IF('statement of marks'!GM41="","",'statement of marks'!GM41)</f>
        <v/>
      </c>
      <c r="F597" s="1147"/>
      <c r="G597" s="1148"/>
      <c r="H597" s="369"/>
      <c r="I597" s="347" t="str">
        <f>'statement of marks'!$GK$4</f>
        <v>foKku</v>
      </c>
      <c r="J597" s="366" t="str">
        <f>IF('statement of marks'!GK42="","",'statement of marks'!GK42)</f>
        <v/>
      </c>
      <c r="K597" s="366" t="str">
        <f>IF('statement of marks'!GL42="","",'statement of marks'!GL42)</f>
        <v/>
      </c>
      <c r="L597" s="371" t="str">
        <f>IF('statement of marks'!GM42="","",'statement of marks'!GM42)</f>
        <v/>
      </c>
    </row>
    <row r="598" spans="1:12" ht="15" customHeight="1">
      <c r="A598" s="369"/>
      <c r="B598" s="347" t="str">
        <f>'statement of marks'!$GN$4</f>
        <v>lkekftd foKku</v>
      </c>
      <c r="C598" s="366" t="str">
        <f>IF('statement of marks'!GN41="","",'statement of marks'!GN41)</f>
        <v/>
      </c>
      <c r="D598" s="366" t="str">
        <f>IF('statement of marks'!GO41="","",'statement of marks'!GO41)</f>
        <v/>
      </c>
      <c r="E598" s="371" t="str">
        <f>IF('statement of marks'!GP41="","",'statement of marks'!GP41)</f>
        <v/>
      </c>
      <c r="F598" s="1147"/>
      <c r="G598" s="1148"/>
      <c r="H598" s="369"/>
      <c r="I598" s="347" t="str">
        <f>'statement of marks'!$GN$4</f>
        <v>lkekftd foKku</v>
      </c>
      <c r="J598" s="366" t="str">
        <f>IF('statement of marks'!GN42="","",'statement of marks'!GN42)</f>
        <v/>
      </c>
      <c r="K598" s="366" t="str">
        <f>IF('statement of marks'!GO42="","",'statement of marks'!GO42)</f>
        <v/>
      </c>
      <c r="L598" s="371" t="str">
        <f>IF('statement of marks'!GP42="","",'statement of marks'!GP42)</f>
        <v/>
      </c>
    </row>
    <row r="599" spans="1:12" ht="15" customHeight="1">
      <c r="A599" s="369"/>
      <c r="B599" s="347" t="str">
        <f>'statement of marks'!$GQ$4</f>
        <v>dk;kZuqHko</v>
      </c>
      <c r="C599" s="366" t="str">
        <f>IF('statement of marks'!GQ41="","",'statement of marks'!GQ41)</f>
        <v/>
      </c>
      <c r="D599" s="366" t="str">
        <f>IF('statement of marks'!GR41="","",'statement of marks'!GR41)</f>
        <v/>
      </c>
      <c r="E599" s="371" t="str">
        <f>IF('statement of marks'!GS41="","",'statement of marks'!GS41)</f>
        <v/>
      </c>
      <c r="F599" s="1147"/>
      <c r="G599" s="1148"/>
      <c r="H599" s="369"/>
      <c r="I599" s="347" t="str">
        <f>'statement of marks'!$GQ$4</f>
        <v>dk;kZuqHko</v>
      </c>
      <c r="J599" s="366" t="str">
        <f>IF('statement of marks'!GQ42="","",'statement of marks'!GQ42)</f>
        <v/>
      </c>
      <c r="K599" s="366" t="str">
        <f>IF('statement of marks'!GR42="","",'statement of marks'!GR42)</f>
        <v/>
      </c>
      <c r="L599" s="371" t="str">
        <f>IF('statement of marks'!GS42="","",'statement of marks'!GS42)</f>
        <v/>
      </c>
    </row>
    <row r="600" spans="1:12" ht="15" customHeight="1">
      <c r="A600" s="369"/>
      <c r="B600" s="347" t="str">
        <f>'statement of marks'!$GT$4</f>
        <v>dyk f'k{kk</v>
      </c>
      <c r="C600" s="367" t="str">
        <f>IF('statement of marks'!GT41="","",'statement of marks'!GT41)</f>
        <v/>
      </c>
      <c r="D600" s="367" t="str">
        <f>IF('statement of marks'!GU41="","",'statement of marks'!GU41)</f>
        <v/>
      </c>
      <c r="E600" s="372" t="str">
        <f>IF('statement of marks'!GV41="","",'statement of marks'!GV41)</f>
        <v/>
      </c>
      <c r="F600" s="1147"/>
      <c r="G600" s="1148"/>
      <c r="H600" s="369"/>
      <c r="I600" s="347" t="str">
        <f>'statement of marks'!$GT$4</f>
        <v>dyk f'k{kk</v>
      </c>
      <c r="J600" s="367" t="str">
        <f>IF('statement of marks'!GT42="","",'statement of marks'!GT42)</f>
        <v/>
      </c>
      <c r="K600" s="367" t="str">
        <f>IF('statement of marks'!GU42="","",'statement of marks'!GU42)</f>
        <v/>
      </c>
      <c r="L600" s="372" t="str">
        <f>IF('statement of marks'!GV42="","",'statement of marks'!GV42)</f>
        <v/>
      </c>
    </row>
    <row r="601" spans="1:12" ht="15" customHeight="1">
      <c r="A601" s="369"/>
      <c r="B601" s="347" t="str">
        <f>'statement of marks'!$GW$4</f>
        <v>LokLF; ,oe~ 'kkjhfjd f'k{kk</v>
      </c>
      <c r="C601" s="368" t="str">
        <f>IF('statement of marks'!GW41="","",'statement of marks'!GW41)</f>
        <v/>
      </c>
      <c r="D601" s="368" t="str">
        <f>IF('statement of marks'!GX41="","",'statement of marks'!GX41)</f>
        <v/>
      </c>
      <c r="E601" s="373" t="str">
        <f>IF('statement of marks'!GY41="","",'statement of marks'!GY41)</f>
        <v/>
      </c>
      <c r="F601" s="1147"/>
      <c r="G601" s="1148"/>
      <c r="H601" s="369"/>
      <c r="I601" s="347" t="str">
        <f>'statement of marks'!$GW$4</f>
        <v>LokLF; ,oe~ 'kkjhfjd f'k{kk</v>
      </c>
      <c r="J601" s="368" t="str">
        <f>IF('statement of marks'!GW42="","",'statement of marks'!GW42)</f>
        <v/>
      </c>
      <c r="K601" s="368" t="str">
        <f>IF('statement of marks'!GX42="","",'statement of marks'!GX42)</f>
        <v/>
      </c>
      <c r="L601" s="373" t="str">
        <f>IF('statement of marks'!GY42="","",'statement of marks'!GY42)</f>
        <v/>
      </c>
    </row>
    <row r="602" spans="1:12" ht="15" customHeight="1">
      <c r="A602" s="369"/>
      <c r="B602" s="389" t="s">
        <v>304</v>
      </c>
      <c r="C602" s="390" t="str">
        <f>IF('statement of marks'!HE41="","",'statement of marks'!HE41)</f>
        <v/>
      </c>
      <c r="D602" s="390" t="str">
        <f>IF('statement of marks'!HF41="","",'statement of marks'!HF41)</f>
        <v/>
      </c>
      <c r="E602" s="390" t="str">
        <f>IF('statement of marks'!HJ41="","",'statement of marks'!HJ41)</f>
        <v/>
      </c>
      <c r="F602" s="1147"/>
      <c r="G602" s="1148"/>
      <c r="H602" s="369"/>
      <c r="I602" s="389" t="s">
        <v>304</v>
      </c>
      <c r="J602" s="390" t="str">
        <f>IF('statement of marks'!HE42="","",'statement of marks'!HE42)</f>
        <v/>
      </c>
      <c r="K602" s="390" t="str">
        <f>IF('statement of marks'!HF42="","",'statement of marks'!HF42)</f>
        <v/>
      </c>
      <c r="L602" s="391" t="str">
        <f>IF('statement of marks'!HJ42="","",'statement of marks'!HJ42)</f>
        <v/>
      </c>
    </row>
    <row r="603" spans="1:12" ht="15" customHeight="1">
      <c r="A603" s="369"/>
      <c r="B603" s="347" t="s">
        <v>473</v>
      </c>
      <c r="C603" s="1170" t="str">
        <f>IF('statement of marks'!HD41="","",'statement of marks'!HD41)</f>
        <v/>
      </c>
      <c r="D603" s="1171"/>
      <c r="E603" s="1172"/>
      <c r="F603" s="1147"/>
      <c r="G603" s="1148"/>
      <c r="H603" s="369"/>
      <c r="I603" s="347" t="s">
        <v>473</v>
      </c>
      <c r="J603" s="1170" t="str">
        <f>IF('statement of marks'!HD42="","",'statement of marks'!HD42)</f>
        <v/>
      </c>
      <c r="K603" s="1171"/>
      <c r="L603" s="1172"/>
    </row>
    <row r="604" spans="1:12" ht="15" customHeight="1">
      <c r="A604" s="369"/>
      <c r="B604" s="347" t="str">
        <f>'statement of marks'!$HL$5</f>
        <v>Nk= mifLFkfr</v>
      </c>
      <c r="C604" s="1161" t="str">
        <f>IF('statement of marks'!HL41="","",'statement of marks'!HL41)</f>
        <v/>
      </c>
      <c r="D604" s="1162"/>
      <c r="E604" s="1163"/>
      <c r="F604" s="1147"/>
      <c r="G604" s="1148"/>
      <c r="H604" s="369"/>
      <c r="I604" s="347" t="str">
        <f>'statement of marks'!$HL$5</f>
        <v>Nk= mifLFkfr</v>
      </c>
      <c r="J604" s="1161" t="str">
        <f>IF('statement of marks'!HL42="","",'statement of marks'!HL42)</f>
        <v/>
      </c>
      <c r="K604" s="1162"/>
      <c r="L604" s="1163"/>
    </row>
    <row r="605" spans="1:12" ht="15" customHeight="1">
      <c r="A605" s="369"/>
      <c r="B605" s="210" t="str">
        <f>'statement of marks'!$HK$5</f>
        <v>dqy ehfVax</v>
      </c>
      <c r="C605" s="1164" t="str">
        <f>IF('statement of marks'!HK41="","",'statement of marks'!HK41)</f>
        <v/>
      </c>
      <c r="D605" s="1165"/>
      <c r="E605" s="1166"/>
      <c r="F605" s="1147"/>
      <c r="G605" s="1148"/>
      <c r="H605" s="369"/>
      <c r="I605" s="210" t="str">
        <f>'statement of marks'!$HK$5</f>
        <v>dqy ehfVax</v>
      </c>
      <c r="J605" s="1164" t="str">
        <f>IF('statement of marks'!HK42="","",'statement of marks'!HK42)</f>
        <v/>
      </c>
      <c r="K605" s="1165"/>
      <c r="L605" s="1166"/>
    </row>
    <row r="606" spans="1:12" ht="15" customHeight="1">
      <c r="A606" s="369"/>
      <c r="B606" s="347" t="s">
        <v>227</v>
      </c>
      <c r="C606" s="1149" t="str">
        <f>IF('statement of marks'!HN41="","",'statement of marks'!HN41)</f>
        <v/>
      </c>
      <c r="D606" s="1150"/>
      <c r="E606" s="1151"/>
      <c r="F606" s="1147"/>
      <c r="G606" s="1148"/>
      <c r="H606" s="369"/>
      <c r="I606" s="347" t="s">
        <v>227</v>
      </c>
      <c r="J606" s="1149" t="str">
        <f>IF('statement of marks'!HN42="","",'statement of marks'!HN42)</f>
        <v/>
      </c>
      <c r="K606" s="1150"/>
      <c r="L606" s="1151"/>
    </row>
    <row r="607" spans="1:12" ht="15" customHeight="1">
      <c r="A607" s="369"/>
      <c r="B607" s="219" t="s">
        <v>79</v>
      </c>
      <c r="C607" s="1149"/>
      <c r="D607" s="1150"/>
      <c r="E607" s="1151"/>
      <c r="F607" s="1147"/>
      <c r="G607" s="1148"/>
      <c r="H607" s="369"/>
      <c r="I607" s="219" t="s">
        <v>79</v>
      </c>
      <c r="J607" s="1149"/>
      <c r="K607" s="1150"/>
      <c r="L607" s="1151"/>
    </row>
    <row r="608" spans="1:12" ht="15" customHeight="1">
      <c r="A608" s="369"/>
      <c r="B608" s="211" t="s">
        <v>114</v>
      </c>
      <c r="C608" s="1149"/>
      <c r="D608" s="1150"/>
      <c r="E608" s="1151"/>
      <c r="F608" s="1147"/>
      <c r="G608" s="1148"/>
      <c r="H608" s="369"/>
      <c r="I608" s="211" t="s">
        <v>114</v>
      </c>
      <c r="J608" s="1149"/>
      <c r="K608" s="1150"/>
      <c r="L608" s="1151"/>
    </row>
    <row r="609" spans="1:12" ht="15" customHeight="1">
      <c r="A609" s="369"/>
      <c r="B609" s="212" t="s">
        <v>19</v>
      </c>
      <c r="C609" s="1149"/>
      <c r="D609" s="1150"/>
      <c r="E609" s="1151"/>
      <c r="F609" s="1147"/>
      <c r="G609" s="1148"/>
      <c r="H609" s="369"/>
      <c r="I609" s="212" t="s">
        <v>19</v>
      </c>
      <c r="J609" s="1149"/>
      <c r="K609" s="1150"/>
      <c r="L609" s="1151"/>
    </row>
    <row r="610" spans="1:12" ht="15" customHeight="1">
      <c r="A610" s="369"/>
      <c r="B610" s="213" t="s">
        <v>7</v>
      </c>
      <c r="C610" s="1149"/>
      <c r="D610" s="1150"/>
      <c r="E610" s="1151"/>
      <c r="F610" s="1147"/>
      <c r="G610" s="1148"/>
      <c r="H610" s="369"/>
      <c r="I610" s="213" t="s">
        <v>7</v>
      </c>
      <c r="J610" s="1149"/>
      <c r="K610" s="1150"/>
      <c r="L610" s="1151"/>
    </row>
    <row r="611" spans="1:12" ht="15" customHeight="1">
      <c r="A611" s="374"/>
      <c r="B611" s="219" t="str">
        <f>'statement of marks'!$J$3</f>
        <v xml:space="preserve">fo|ky; dk Mk;l dksM+ </v>
      </c>
      <c r="C611" s="1152" t="str">
        <f>'statement of marks'!$K$3</f>
        <v xml:space="preserve">08291009401   </v>
      </c>
      <c r="D611" s="1153"/>
      <c r="E611" s="1154"/>
      <c r="F611" s="1147"/>
      <c r="G611" s="1148"/>
      <c r="H611" s="374"/>
      <c r="I611" s="219" t="str">
        <f>'statement of marks'!$J$3</f>
        <v xml:space="preserve">fo|ky; dk Mk;l dksM+ </v>
      </c>
      <c r="J611" s="1152" t="str">
        <f>'statement of marks'!$K$3</f>
        <v xml:space="preserve">08291009401   </v>
      </c>
      <c r="K611" s="1153"/>
      <c r="L611" s="1154"/>
    </row>
    <row r="612" spans="1:12" ht="15" customHeight="1" thickBot="1">
      <c r="A612" s="375"/>
      <c r="B612" s="376" t="s">
        <v>76</v>
      </c>
      <c r="C612" s="1155">
        <f>'statement of marks'!$HG$108</f>
        <v>42460</v>
      </c>
      <c r="D612" s="1156"/>
      <c r="E612" s="1157"/>
      <c r="F612" s="1147"/>
      <c r="G612" s="1148"/>
      <c r="H612" s="375"/>
      <c r="I612" s="376" t="s">
        <v>76</v>
      </c>
      <c r="J612" s="1155">
        <f>'statement of marks'!$HG$108</f>
        <v>42460</v>
      </c>
      <c r="K612" s="1156"/>
      <c r="L612" s="1157"/>
    </row>
    <row r="613" spans="1:12" ht="15" customHeight="1">
      <c r="A613" s="1137" t="s">
        <v>47</v>
      </c>
      <c r="B613" s="1138"/>
      <c r="C613" s="1139"/>
      <c r="D613" s="1139"/>
      <c r="E613" s="1140"/>
      <c r="F613" s="1147"/>
      <c r="G613" s="1148"/>
      <c r="H613" s="1137" t="s">
        <v>47</v>
      </c>
      <c r="I613" s="1138"/>
      <c r="J613" s="1139"/>
      <c r="K613" s="1139"/>
      <c r="L613" s="1140"/>
    </row>
    <row r="614" spans="1:12" ht="15" customHeight="1">
      <c r="A614" s="1141" t="str">
        <f>'statement of marks'!$A$1</f>
        <v>jk- ck- ek/;fed fo|ky; uohu] fuEckgsM+k</v>
      </c>
      <c r="B614" s="1129"/>
      <c r="C614" s="1142"/>
      <c r="D614" s="1142"/>
      <c r="E614" s="1143"/>
      <c r="F614" s="1147"/>
      <c r="G614" s="1148"/>
      <c r="H614" s="1141" t="str">
        <f>'statement of marks'!$A$1</f>
        <v>jk- ck- ek/;fed fo|ky; uohu] fuEckgsM+k</v>
      </c>
      <c r="I614" s="1129"/>
      <c r="J614" s="1142"/>
      <c r="K614" s="1142"/>
      <c r="L614" s="1143"/>
    </row>
    <row r="615" spans="1:12" ht="15" customHeight="1">
      <c r="A615" s="1141"/>
      <c r="B615" s="1129"/>
      <c r="C615" s="1142"/>
      <c r="D615" s="1142"/>
      <c r="E615" s="1143"/>
      <c r="F615" s="1147"/>
      <c r="G615" s="1148"/>
      <c r="H615" s="1141"/>
      <c r="I615" s="1129"/>
      <c r="J615" s="1142"/>
      <c r="K615" s="1142"/>
      <c r="L615" s="1143"/>
    </row>
    <row r="616" spans="1:12" ht="15" customHeight="1">
      <c r="A616" s="369"/>
      <c r="B616" s="207" t="s">
        <v>217</v>
      </c>
      <c r="C616" s="1134" t="str">
        <f>'statement of marks'!$H$3</f>
        <v>2015-16</v>
      </c>
      <c r="D616" s="1135"/>
      <c r="E616" s="1136"/>
      <c r="F616" s="1147"/>
      <c r="G616" s="1148"/>
      <c r="H616" s="369"/>
      <c r="I616" s="207" t="s">
        <v>217</v>
      </c>
      <c r="J616" s="1134" t="str">
        <f>'statement of marks'!$H$3</f>
        <v>2015-16</v>
      </c>
      <c r="K616" s="1135"/>
      <c r="L616" s="1136"/>
    </row>
    <row r="617" spans="1:12" ht="15" customHeight="1">
      <c r="A617" s="369"/>
      <c r="B617" s="347" t="s">
        <v>218</v>
      </c>
      <c r="C617" s="1144" t="str">
        <f>IF('statement of marks'!J43="","",'statement of marks'!J43)</f>
        <v/>
      </c>
      <c r="D617" s="1145"/>
      <c r="E617" s="1146"/>
      <c r="F617" s="1147"/>
      <c r="G617" s="1148"/>
      <c r="H617" s="369"/>
      <c r="I617" s="347" t="s">
        <v>218</v>
      </c>
      <c r="J617" s="1144" t="str">
        <f>IF('statement of marks'!J44="","",'statement of marks'!J44)</f>
        <v/>
      </c>
      <c r="K617" s="1145"/>
      <c r="L617" s="1146"/>
    </row>
    <row r="618" spans="1:12" ht="15" customHeight="1">
      <c r="A618" s="369"/>
      <c r="B618" s="347" t="s">
        <v>219</v>
      </c>
      <c r="C618" s="1144" t="str">
        <f>IF('statement of marks'!K43="","",'statement of marks'!K43)</f>
        <v/>
      </c>
      <c r="D618" s="1145"/>
      <c r="E618" s="1146"/>
      <c r="F618" s="1147"/>
      <c r="G618" s="1148"/>
      <c r="H618" s="369"/>
      <c r="I618" s="347" t="s">
        <v>219</v>
      </c>
      <c r="J618" s="1144" t="str">
        <f>IF('statement of marks'!K44="","",'statement of marks'!K44)</f>
        <v/>
      </c>
      <c r="K618" s="1145"/>
      <c r="L618" s="1146"/>
    </row>
    <row r="619" spans="1:12" ht="15" customHeight="1">
      <c r="A619" s="369"/>
      <c r="B619" s="347" t="s">
        <v>220</v>
      </c>
      <c r="C619" s="1144" t="str">
        <f>IF('statement of marks'!L43="","",'statement of marks'!L43)</f>
        <v/>
      </c>
      <c r="D619" s="1145"/>
      <c r="E619" s="1146"/>
      <c r="F619" s="1147"/>
      <c r="G619" s="1148"/>
      <c r="H619" s="369"/>
      <c r="I619" s="347" t="s">
        <v>220</v>
      </c>
      <c r="J619" s="1144" t="str">
        <f>IF('statement of marks'!L44="","",'statement of marks'!L44)</f>
        <v/>
      </c>
      <c r="K619" s="1145"/>
      <c r="L619" s="1146"/>
    </row>
    <row r="620" spans="1:12" ht="15" customHeight="1">
      <c r="A620" s="369"/>
      <c r="B620" s="347" t="s">
        <v>224</v>
      </c>
      <c r="C620" s="1134" t="str">
        <f>IF('statement of marks'!B43="","",'statement of marks'!B43)</f>
        <v/>
      </c>
      <c r="D620" s="1135"/>
      <c r="E620" s="1136"/>
      <c r="F620" s="1147"/>
      <c r="G620" s="1148"/>
      <c r="H620" s="369"/>
      <c r="I620" s="347" t="s">
        <v>224</v>
      </c>
      <c r="J620" s="1134" t="str">
        <f>IF('statement of marks'!B44="","",'statement of marks'!B44)</f>
        <v/>
      </c>
      <c r="K620" s="1135"/>
      <c r="L620" s="1136"/>
    </row>
    <row r="621" spans="1:12" ht="15" customHeight="1">
      <c r="A621" s="369"/>
      <c r="B621" s="347" t="s">
        <v>221</v>
      </c>
      <c r="C621" s="1134" t="str">
        <f>'statement of marks'!$G$3</f>
        <v>6 A</v>
      </c>
      <c r="D621" s="1135"/>
      <c r="E621" s="1136"/>
      <c r="F621" s="1147"/>
      <c r="G621" s="1148"/>
      <c r="H621" s="369"/>
      <c r="I621" s="347" t="s">
        <v>221</v>
      </c>
      <c r="J621" s="1134" t="str">
        <f>'statement of marks'!$G$3</f>
        <v>6 A</v>
      </c>
      <c r="K621" s="1135"/>
      <c r="L621" s="1136"/>
    </row>
    <row r="622" spans="1:12" ht="15" customHeight="1">
      <c r="A622" s="369"/>
      <c r="B622" s="209" t="s">
        <v>222</v>
      </c>
      <c r="C622" s="1134" t="str">
        <f>IF('statement of marks'!F43="","",'statement of marks'!F43)</f>
        <v/>
      </c>
      <c r="D622" s="1135"/>
      <c r="E622" s="1136"/>
      <c r="F622" s="1147"/>
      <c r="G622" s="1148"/>
      <c r="H622" s="369"/>
      <c r="I622" s="209" t="s">
        <v>222</v>
      </c>
      <c r="J622" s="1134" t="str">
        <f>IF('statement of marks'!F44="","",'statement of marks'!F44)</f>
        <v/>
      </c>
      <c r="K622" s="1135"/>
      <c r="L622" s="1136"/>
    </row>
    <row r="623" spans="1:12" ht="15" customHeight="1">
      <c r="A623" s="369"/>
      <c r="B623" s="347" t="s">
        <v>9</v>
      </c>
      <c r="C623" s="1134" t="str">
        <f>IF('statement of marks'!D43="","",'statement of marks'!D43)</f>
        <v/>
      </c>
      <c r="D623" s="1135"/>
      <c r="E623" s="1136"/>
      <c r="F623" s="1147"/>
      <c r="G623" s="1148"/>
      <c r="H623" s="369"/>
      <c r="I623" s="347" t="s">
        <v>9</v>
      </c>
      <c r="J623" s="1134" t="str">
        <f>IF('statement of marks'!D44="","",'statement of marks'!D44)</f>
        <v/>
      </c>
      <c r="K623" s="1135"/>
      <c r="L623" s="1136"/>
    </row>
    <row r="624" spans="1:12" ht="15" customHeight="1">
      <c r="A624" s="369"/>
      <c r="B624" s="347" t="s">
        <v>225</v>
      </c>
      <c r="C624" s="1158" t="str">
        <f>IF('statement of marks'!H43="","",'statement of marks'!H43)</f>
        <v/>
      </c>
      <c r="D624" s="1159"/>
      <c r="E624" s="1160"/>
      <c r="F624" s="1147"/>
      <c r="G624" s="1148"/>
      <c r="H624" s="369"/>
      <c r="I624" s="347" t="s">
        <v>225</v>
      </c>
      <c r="J624" s="1158" t="str">
        <f>IF('statement of marks'!H44="","",'statement of marks'!H44)</f>
        <v/>
      </c>
      <c r="K624" s="1159"/>
      <c r="L624" s="1160"/>
    </row>
    <row r="625" spans="1:12" ht="15" customHeight="1">
      <c r="A625" s="369"/>
      <c r="B625" s="347" t="s">
        <v>226</v>
      </c>
      <c r="C625" s="1167" t="str">
        <f>IF('statement of marks'!I43="","",'statement of marks'!I43)</f>
        <v/>
      </c>
      <c r="D625" s="1168"/>
      <c r="E625" s="1169"/>
      <c r="F625" s="1147"/>
      <c r="G625" s="1148"/>
      <c r="H625" s="369"/>
      <c r="I625" s="347" t="s">
        <v>226</v>
      </c>
      <c r="J625" s="1167" t="str">
        <f>IF('statement of marks'!I44="","",'statement of marks'!I44)</f>
        <v/>
      </c>
      <c r="K625" s="1168"/>
      <c r="L625" s="1169"/>
    </row>
    <row r="626" spans="1:12" ht="15" customHeight="1">
      <c r="A626" s="369"/>
      <c r="B626" s="347" t="s">
        <v>223</v>
      </c>
      <c r="C626" s="364" t="s">
        <v>66</v>
      </c>
      <c r="D626" s="365" t="s">
        <v>294</v>
      </c>
      <c r="E626" s="370" t="s">
        <v>206</v>
      </c>
      <c r="F626" s="1147"/>
      <c r="G626" s="1148"/>
      <c r="H626" s="369"/>
      <c r="I626" s="347" t="s">
        <v>223</v>
      </c>
      <c r="J626" s="364" t="s">
        <v>66</v>
      </c>
      <c r="K626" s="365" t="s">
        <v>294</v>
      </c>
      <c r="L626" s="370" t="s">
        <v>206</v>
      </c>
    </row>
    <row r="627" spans="1:12" ht="15" customHeight="1">
      <c r="A627" s="369"/>
      <c r="B627" s="347" t="str">
        <f>'statement of marks'!$FT$4</f>
        <v>fgUnh</v>
      </c>
      <c r="C627" s="366" t="str">
        <f>IF('statement of marks'!FT43="","",'statement of marks'!FT43)</f>
        <v/>
      </c>
      <c r="D627" s="366" t="str">
        <f>IF('statement of marks'!FU43="","",'statement of marks'!FU43)</f>
        <v/>
      </c>
      <c r="E627" s="371" t="str">
        <f>IF('statement of marks'!FV43="","",'statement of marks'!FV43)</f>
        <v/>
      </c>
      <c r="F627" s="1147"/>
      <c r="G627" s="1148"/>
      <c r="H627" s="369"/>
      <c r="I627" s="347" t="str">
        <f>'statement of marks'!$FT$4</f>
        <v>fgUnh</v>
      </c>
      <c r="J627" s="366" t="str">
        <f>IF('statement of marks'!FT44="","",'statement of marks'!FT44)</f>
        <v/>
      </c>
      <c r="K627" s="366" t="str">
        <f>IF('statement of marks'!FU44="","",'statement of marks'!FU44)</f>
        <v/>
      </c>
      <c r="L627" s="371" t="str">
        <f>IF('statement of marks'!FV44="","",'statement of marks'!FV44)</f>
        <v/>
      </c>
    </row>
    <row r="628" spans="1:12" ht="15" customHeight="1">
      <c r="A628" s="369"/>
      <c r="B628" s="347" t="str">
        <f>'statement of marks'!$FW$4</f>
        <v>vaxszth</v>
      </c>
      <c r="C628" s="366" t="str">
        <f>IF('statement of marks'!FW43="","",'statement of marks'!FW43)</f>
        <v/>
      </c>
      <c r="D628" s="366" t="str">
        <f>IF('statement of marks'!FX43="","",'statement of marks'!FX43)</f>
        <v/>
      </c>
      <c r="E628" s="371" t="str">
        <f>IF('statement of marks'!FY43="","",'statement of marks'!FY43)</f>
        <v/>
      </c>
      <c r="F628" s="1147"/>
      <c r="G628" s="1148"/>
      <c r="H628" s="369"/>
      <c r="I628" s="347" t="str">
        <f>'statement of marks'!$FW$4</f>
        <v>vaxszth</v>
      </c>
      <c r="J628" s="366" t="str">
        <f>IF('statement of marks'!FW44="","",'statement of marks'!FW44)</f>
        <v/>
      </c>
      <c r="K628" s="366" t="str">
        <f>IF('statement of marks'!FX44="","",'statement of marks'!FX44)</f>
        <v/>
      </c>
      <c r="L628" s="371" t="str">
        <f>IF('statement of marks'!FY44="","",'statement of marks'!FY44)</f>
        <v/>
      </c>
    </row>
    <row r="629" spans="1:12" ht="15" customHeight="1">
      <c r="A629" s="369"/>
      <c r="B629" s="347" t="str">
        <f>IF('statement of marks'!BE43="s","laLÑr",IF('statement of marks'!BE43="u","mnwZ",IF('statement of marks'!BE43="g","xqtjkrh",IF('statement of marks'!BE43="p","iatkch",IF('statement of marks'!BE43="sd","flU/kh","r`rh; Hkk""kk")))))</f>
        <v>r`rh; Hkk"kk</v>
      </c>
      <c r="C629" s="366" t="str">
        <f>IF('statement of marks'!FZ43="","",'statement of marks'!FZ43)</f>
        <v/>
      </c>
      <c r="D629" s="366" t="str">
        <f>IF('statement of marks'!GA43="","",'statement of marks'!GA43)</f>
        <v/>
      </c>
      <c r="E629" s="371" t="str">
        <f>IF('statement of marks'!GB43="","",'statement of marks'!GB43)</f>
        <v/>
      </c>
      <c r="F629" s="1147"/>
      <c r="G629" s="1148"/>
      <c r="H629" s="369"/>
      <c r="I629" s="347" t="str">
        <f>IF('statement of marks'!BE44="s","laLÑr",IF('statement of marks'!BE44="u","mnwZ",IF('statement of marks'!BE44="g","xqtjkrh",IF('statement of marks'!BE44="p","iatkch",IF('statement of marks'!BE44="sd","flU/kh","r`rh; Hkk""kk")))))</f>
        <v>r`rh; Hkk"kk</v>
      </c>
      <c r="J629" s="366" t="str">
        <f>IF('statement of marks'!FZ44="","",'statement of marks'!FZ44)</f>
        <v/>
      </c>
      <c r="K629" s="366" t="str">
        <f>IF('statement of marks'!GA44="","",'statement of marks'!GA44)</f>
        <v/>
      </c>
      <c r="L629" s="371" t="str">
        <f>IF('statement of marks'!GB44="","",'statement of marks'!GB44)</f>
        <v/>
      </c>
    </row>
    <row r="630" spans="1:12" ht="15" customHeight="1">
      <c r="A630" s="369"/>
      <c r="B630" s="347" t="str">
        <f>'statement of marks'!$GH$4</f>
        <v>xf.kr</v>
      </c>
      <c r="C630" s="366" t="str">
        <f>IF('statement of marks'!GH43="","",'statement of marks'!GH43)</f>
        <v/>
      </c>
      <c r="D630" s="366" t="str">
        <f>IF('statement of marks'!GI43="","",'statement of marks'!GI43)</f>
        <v/>
      </c>
      <c r="E630" s="371" t="str">
        <f>IF('statement of marks'!GJ43="","",'statement of marks'!GJ43)</f>
        <v/>
      </c>
      <c r="F630" s="1147"/>
      <c r="G630" s="1148"/>
      <c r="H630" s="369"/>
      <c r="I630" s="347" t="str">
        <f>'statement of marks'!$GH$4</f>
        <v>xf.kr</v>
      </c>
      <c r="J630" s="366" t="str">
        <f>IF('statement of marks'!GH44="","",'statement of marks'!GH44)</f>
        <v/>
      </c>
      <c r="K630" s="366" t="str">
        <f>IF('statement of marks'!GI44="","",'statement of marks'!GI44)</f>
        <v/>
      </c>
      <c r="L630" s="371" t="str">
        <f>IF('statement of marks'!GJ44="","",'statement of marks'!GJ44)</f>
        <v/>
      </c>
    </row>
    <row r="631" spans="1:12" ht="15" customHeight="1">
      <c r="A631" s="369"/>
      <c r="B631" s="347" t="str">
        <f>'statement of marks'!$GK$4</f>
        <v>foKku</v>
      </c>
      <c r="C631" s="366" t="str">
        <f>IF('statement of marks'!GK43="","",'statement of marks'!GK43)</f>
        <v/>
      </c>
      <c r="D631" s="366" t="str">
        <f>IF('statement of marks'!GL43="","",'statement of marks'!GL43)</f>
        <v/>
      </c>
      <c r="E631" s="371" t="str">
        <f>IF('statement of marks'!GM43="","",'statement of marks'!GM43)</f>
        <v/>
      </c>
      <c r="F631" s="1147"/>
      <c r="G631" s="1148"/>
      <c r="H631" s="369"/>
      <c r="I631" s="347" t="str">
        <f>'statement of marks'!$GK$4</f>
        <v>foKku</v>
      </c>
      <c r="J631" s="366" t="str">
        <f>IF('statement of marks'!GK44="","",'statement of marks'!GK44)</f>
        <v/>
      </c>
      <c r="K631" s="366" t="str">
        <f>IF('statement of marks'!GL44="","",'statement of marks'!GL44)</f>
        <v/>
      </c>
      <c r="L631" s="371" t="str">
        <f>IF('statement of marks'!GM44="","",'statement of marks'!GM44)</f>
        <v/>
      </c>
    </row>
    <row r="632" spans="1:12" ht="15" customHeight="1">
      <c r="A632" s="369"/>
      <c r="B632" s="347" t="str">
        <f>'statement of marks'!$GN$4</f>
        <v>lkekftd foKku</v>
      </c>
      <c r="C632" s="366" t="str">
        <f>IF('statement of marks'!GN43="","",'statement of marks'!GN43)</f>
        <v/>
      </c>
      <c r="D632" s="366" t="str">
        <f>IF('statement of marks'!GO43="","",'statement of marks'!GO43)</f>
        <v/>
      </c>
      <c r="E632" s="371" t="str">
        <f>IF('statement of marks'!GP43="","",'statement of marks'!GP43)</f>
        <v/>
      </c>
      <c r="F632" s="1147"/>
      <c r="G632" s="1148"/>
      <c r="H632" s="369"/>
      <c r="I632" s="347" t="str">
        <f>'statement of marks'!$GN$4</f>
        <v>lkekftd foKku</v>
      </c>
      <c r="J632" s="366" t="str">
        <f>IF('statement of marks'!GN44="","",'statement of marks'!GN44)</f>
        <v/>
      </c>
      <c r="K632" s="366" t="str">
        <f>IF('statement of marks'!GO44="","",'statement of marks'!GO44)</f>
        <v/>
      </c>
      <c r="L632" s="371" t="str">
        <f>IF('statement of marks'!GP44="","",'statement of marks'!GP44)</f>
        <v/>
      </c>
    </row>
    <row r="633" spans="1:12" ht="15" customHeight="1">
      <c r="A633" s="369"/>
      <c r="B633" s="347" t="str">
        <f>'statement of marks'!$GQ$4</f>
        <v>dk;kZuqHko</v>
      </c>
      <c r="C633" s="366" t="str">
        <f>IF('statement of marks'!GQ43="","",'statement of marks'!GQ43)</f>
        <v/>
      </c>
      <c r="D633" s="366" t="str">
        <f>IF('statement of marks'!GR43="","",'statement of marks'!GR43)</f>
        <v/>
      </c>
      <c r="E633" s="371" t="str">
        <f>IF('statement of marks'!GS43="","",'statement of marks'!GS43)</f>
        <v/>
      </c>
      <c r="F633" s="1147"/>
      <c r="G633" s="1148"/>
      <c r="H633" s="369"/>
      <c r="I633" s="347" t="str">
        <f>'statement of marks'!$GQ$4</f>
        <v>dk;kZuqHko</v>
      </c>
      <c r="J633" s="366" t="str">
        <f>IF('statement of marks'!GQ44="","",'statement of marks'!GQ44)</f>
        <v/>
      </c>
      <c r="K633" s="366" t="str">
        <f>IF('statement of marks'!GR44="","",'statement of marks'!GR44)</f>
        <v/>
      </c>
      <c r="L633" s="371" t="str">
        <f>IF('statement of marks'!GS44="","",'statement of marks'!GS44)</f>
        <v/>
      </c>
    </row>
    <row r="634" spans="1:12" ht="15" customHeight="1">
      <c r="A634" s="369"/>
      <c r="B634" s="347" t="str">
        <f>'statement of marks'!$GT$4</f>
        <v>dyk f'k{kk</v>
      </c>
      <c r="C634" s="367" t="str">
        <f>IF('statement of marks'!GT43="","",'statement of marks'!GT43)</f>
        <v/>
      </c>
      <c r="D634" s="367" t="str">
        <f>IF('statement of marks'!GU43="","",'statement of marks'!GU43)</f>
        <v/>
      </c>
      <c r="E634" s="372" t="str">
        <f>IF('statement of marks'!GV43="","",'statement of marks'!GV43)</f>
        <v/>
      </c>
      <c r="F634" s="1147"/>
      <c r="G634" s="1148"/>
      <c r="H634" s="369"/>
      <c r="I634" s="347" t="str">
        <f>'statement of marks'!$GT$4</f>
        <v>dyk f'k{kk</v>
      </c>
      <c r="J634" s="367" t="str">
        <f>IF('statement of marks'!GT44="","",'statement of marks'!GT44)</f>
        <v/>
      </c>
      <c r="K634" s="367" t="str">
        <f>IF('statement of marks'!GU44="","",'statement of marks'!GU44)</f>
        <v/>
      </c>
      <c r="L634" s="372" t="str">
        <f>IF('statement of marks'!GV44="","",'statement of marks'!GV44)</f>
        <v/>
      </c>
    </row>
    <row r="635" spans="1:12" ht="15" customHeight="1">
      <c r="A635" s="369"/>
      <c r="B635" s="347" t="str">
        <f>'statement of marks'!$GW$4</f>
        <v>LokLF; ,oe~ 'kkjhfjd f'k{kk</v>
      </c>
      <c r="C635" s="368" t="str">
        <f>IF('statement of marks'!GW43="","",'statement of marks'!GW43)</f>
        <v/>
      </c>
      <c r="D635" s="368" t="str">
        <f>IF('statement of marks'!GX43="","",'statement of marks'!GX43)</f>
        <v/>
      </c>
      <c r="E635" s="373" t="str">
        <f>IF('statement of marks'!GY43="","",'statement of marks'!GY43)</f>
        <v/>
      </c>
      <c r="F635" s="1147"/>
      <c r="G635" s="1148"/>
      <c r="H635" s="369"/>
      <c r="I635" s="347" t="str">
        <f>'statement of marks'!$GW$4</f>
        <v>LokLF; ,oe~ 'kkjhfjd f'k{kk</v>
      </c>
      <c r="J635" s="368" t="str">
        <f>IF('statement of marks'!GW44="","",'statement of marks'!GW44)</f>
        <v/>
      </c>
      <c r="K635" s="368" t="str">
        <f>IF('statement of marks'!GX44="","",'statement of marks'!GX44)</f>
        <v/>
      </c>
      <c r="L635" s="373" t="str">
        <f>IF('statement of marks'!GY44="","",'statement of marks'!GY44)</f>
        <v/>
      </c>
    </row>
    <row r="636" spans="1:12" ht="15" customHeight="1">
      <c r="A636" s="369"/>
      <c r="B636" s="389" t="s">
        <v>304</v>
      </c>
      <c r="C636" s="390" t="str">
        <f>IF('statement of marks'!HE43="","",'statement of marks'!HE43)</f>
        <v/>
      </c>
      <c r="D636" s="390" t="str">
        <f>IF('statement of marks'!HF43="","",'statement of marks'!HF43)</f>
        <v/>
      </c>
      <c r="E636" s="390" t="str">
        <f>IF('statement of marks'!HJ43="","",'statement of marks'!HJ43)</f>
        <v/>
      </c>
      <c r="F636" s="1147"/>
      <c r="G636" s="1148"/>
      <c r="H636" s="369"/>
      <c r="I636" s="389" t="s">
        <v>304</v>
      </c>
      <c r="J636" s="390" t="str">
        <f>IF('statement of marks'!HE44="","",'statement of marks'!HE44)</f>
        <v/>
      </c>
      <c r="K636" s="390" t="str">
        <f>IF('statement of marks'!HF44="","",'statement of marks'!HF44)</f>
        <v/>
      </c>
      <c r="L636" s="391" t="str">
        <f>IF('statement of marks'!HJ44="","",'statement of marks'!HJ44)</f>
        <v/>
      </c>
    </row>
    <row r="637" spans="1:12" ht="15" customHeight="1">
      <c r="A637" s="369"/>
      <c r="B637" s="347" t="s">
        <v>473</v>
      </c>
      <c r="C637" s="1170" t="str">
        <f>IF('statement of marks'!HD43="","",'statement of marks'!HD43)</f>
        <v/>
      </c>
      <c r="D637" s="1171"/>
      <c r="E637" s="1172"/>
      <c r="F637" s="1147"/>
      <c r="G637" s="1148"/>
      <c r="H637" s="369"/>
      <c r="I637" s="347" t="s">
        <v>473</v>
      </c>
      <c r="J637" s="1170" t="str">
        <f>IF('statement of marks'!HD44="","",'statement of marks'!HD44)</f>
        <v/>
      </c>
      <c r="K637" s="1171"/>
      <c r="L637" s="1172"/>
    </row>
    <row r="638" spans="1:12" ht="15" customHeight="1">
      <c r="A638" s="369"/>
      <c r="B638" s="347" t="str">
        <f>'statement of marks'!$HL$5</f>
        <v>Nk= mifLFkfr</v>
      </c>
      <c r="C638" s="1161" t="str">
        <f>IF('statement of marks'!HL43="","",'statement of marks'!HL43)</f>
        <v/>
      </c>
      <c r="D638" s="1162"/>
      <c r="E638" s="1163"/>
      <c r="F638" s="1147"/>
      <c r="G638" s="1148"/>
      <c r="H638" s="369"/>
      <c r="I638" s="347" t="str">
        <f>'statement of marks'!$HL$5</f>
        <v>Nk= mifLFkfr</v>
      </c>
      <c r="J638" s="1161" t="str">
        <f>IF('statement of marks'!HL44="","",'statement of marks'!HL44)</f>
        <v/>
      </c>
      <c r="K638" s="1162"/>
      <c r="L638" s="1163"/>
    </row>
    <row r="639" spans="1:12" ht="15" customHeight="1">
      <c r="A639" s="369"/>
      <c r="B639" s="210" t="str">
        <f>'statement of marks'!$HK$5</f>
        <v>dqy ehfVax</v>
      </c>
      <c r="C639" s="1164" t="str">
        <f>IF('statement of marks'!HK43="","",'statement of marks'!HK43)</f>
        <v/>
      </c>
      <c r="D639" s="1165"/>
      <c r="E639" s="1166"/>
      <c r="F639" s="1147"/>
      <c r="G639" s="1148"/>
      <c r="H639" s="369"/>
      <c r="I639" s="210" t="str">
        <f>'statement of marks'!$HK$5</f>
        <v>dqy ehfVax</v>
      </c>
      <c r="J639" s="1164" t="str">
        <f>IF('statement of marks'!HK44="","",'statement of marks'!HK44)</f>
        <v/>
      </c>
      <c r="K639" s="1165"/>
      <c r="L639" s="1166"/>
    </row>
    <row r="640" spans="1:12" ht="15" customHeight="1">
      <c r="A640" s="369"/>
      <c r="B640" s="347" t="s">
        <v>227</v>
      </c>
      <c r="C640" s="1149" t="str">
        <f>IF('statement of marks'!HN43="","",'statement of marks'!HN43)</f>
        <v/>
      </c>
      <c r="D640" s="1150"/>
      <c r="E640" s="1151"/>
      <c r="F640" s="1147"/>
      <c r="G640" s="1148"/>
      <c r="H640" s="369"/>
      <c r="I640" s="347" t="s">
        <v>227</v>
      </c>
      <c r="J640" s="1149" t="str">
        <f>IF('statement of marks'!HN44="","",'statement of marks'!HN44)</f>
        <v/>
      </c>
      <c r="K640" s="1150"/>
      <c r="L640" s="1151"/>
    </row>
    <row r="641" spans="1:12" ht="15" customHeight="1">
      <c r="A641" s="369"/>
      <c r="B641" s="219" t="s">
        <v>79</v>
      </c>
      <c r="C641" s="1149"/>
      <c r="D641" s="1150"/>
      <c r="E641" s="1151"/>
      <c r="F641" s="1147"/>
      <c r="G641" s="1148"/>
      <c r="H641" s="369"/>
      <c r="I641" s="219" t="s">
        <v>79</v>
      </c>
      <c r="J641" s="1149"/>
      <c r="K641" s="1150"/>
      <c r="L641" s="1151"/>
    </row>
    <row r="642" spans="1:12" ht="15" customHeight="1">
      <c r="A642" s="369"/>
      <c r="B642" s="211" t="s">
        <v>114</v>
      </c>
      <c r="C642" s="1149"/>
      <c r="D642" s="1150"/>
      <c r="E642" s="1151"/>
      <c r="F642" s="1147"/>
      <c r="G642" s="1148"/>
      <c r="H642" s="369"/>
      <c r="I642" s="211" t="s">
        <v>114</v>
      </c>
      <c r="J642" s="1149"/>
      <c r="K642" s="1150"/>
      <c r="L642" s="1151"/>
    </row>
    <row r="643" spans="1:12" ht="15" customHeight="1">
      <c r="A643" s="369"/>
      <c r="B643" s="212" t="s">
        <v>19</v>
      </c>
      <c r="C643" s="1149"/>
      <c r="D643" s="1150"/>
      <c r="E643" s="1151"/>
      <c r="F643" s="1147"/>
      <c r="G643" s="1148"/>
      <c r="H643" s="369"/>
      <c r="I643" s="212" t="s">
        <v>19</v>
      </c>
      <c r="J643" s="1149"/>
      <c r="K643" s="1150"/>
      <c r="L643" s="1151"/>
    </row>
    <row r="644" spans="1:12" ht="15" customHeight="1">
      <c r="A644" s="369"/>
      <c r="B644" s="213" t="s">
        <v>7</v>
      </c>
      <c r="C644" s="1149"/>
      <c r="D644" s="1150"/>
      <c r="E644" s="1151"/>
      <c r="F644" s="1147"/>
      <c r="G644" s="1148"/>
      <c r="H644" s="369"/>
      <c r="I644" s="213" t="s">
        <v>7</v>
      </c>
      <c r="J644" s="1149"/>
      <c r="K644" s="1150"/>
      <c r="L644" s="1151"/>
    </row>
    <row r="645" spans="1:12" ht="15" customHeight="1">
      <c r="A645" s="374"/>
      <c r="B645" s="219" t="str">
        <f>'statement of marks'!$J$3</f>
        <v xml:space="preserve">fo|ky; dk Mk;l dksM+ </v>
      </c>
      <c r="C645" s="1152" t="str">
        <f>'statement of marks'!$K$3</f>
        <v xml:space="preserve">08291009401   </v>
      </c>
      <c r="D645" s="1153"/>
      <c r="E645" s="1154"/>
      <c r="F645" s="1147"/>
      <c r="G645" s="1148"/>
      <c r="H645" s="374"/>
      <c r="I645" s="219" t="str">
        <f>'statement of marks'!$J$3</f>
        <v xml:space="preserve">fo|ky; dk Mk;l dksM+ </v>
      </c>
      <c r="J645" s="1152" t="str">
        <f>'statement of marks'!$K$3</f>
        <v xml:space="preserve">08291009401   </v>
      </c>
      <c r="K645" s="1153"/>
      <c r="L645" s="1154"/>
    </row>
    <row r="646" spans="1:12" ht="15" customHeight="1" thickBot="1">
      <c r="A646" s="375"/>
      <c r="B646" s="376" t="s">
        <v>76</v>
      </c>
      <c r="C646" s="1155">
        <f>'statement of marks'!$HG$108</f>
        <v>42460</v>
      </c>
      <c r="D646" s="1156"/>
      <c r="E646" s="1157"/>
      <c r="F646" s="1147"/>
      <c r="G646" s="1148"/>
      <c r="H646" s="375"/>
      <c r="I646" s="376" t="s">
        <v>76</v>
      </c>
      <c r="J646" s="1155">
        <f>'statement of marks'!$HG$108</f>
        <v>42460</v>
      </c>
      <c r="K646" s="1156"/>
      <c r="L646" s="1157"/>
    </row>
    <row r="647" spans="1:12" ht="15" customHeight="1">
      <c r="A647" s="1137" t="s">
        <v>47</v>
      </c>
      <c r="B647" s="1138"/>
      <c r="C647" s="1139"/>
      <c r="D647" s="1139"/>
      <c r="E647" s="1140"/>
      <c r="F647" s="1147"/>
      <c r="G647" s="1148"/>
      <c r="H647" s="1137" t="s">
        <v>47</v>
      </c>
      <c r="I647" s="1138"/>
      <c r="J647" s="1139"/>
      <c r="K647" s="1139"/>
      <c r="L647" s="1140"/>
    </row>
    <row r="648" spans="1:12" ht="15" customHeight="1">
      <c r="A648" s="1141" t="str">
        <f>'statement of marks'!$A$1</f>
        <v>jk- ck- ek/;fed fo|ky; uohu] fuEckgsM+k</v>
      </c>
      <c r="B648" s="1129"/>
      <c r="C648" s="1142"/>
      <c r="D648" s="1142"/>
      <c r="E648" s="1143"/>
      <c r="F648" s="1147"/>
      <c r="G648" s="1148"/>
      <c r="H648" s="1141" t="str">
        <f>'statement of marks'!$A$1</f>
        <v>jk- ck- ek/;fed fo|ky; uohu] fuEckgsM+k</v>
      </c>
      <c r="I648" s="1129"/>
      <c r="J648" s="1142"/>
      <c r="K648" s="1142"/>
      <c r="L648" s="1143"/>
    </row>
    <row r="649" spans="1:12" ht="15" customHeight="1">
      <c r="A649" s="1141"/>
      <c r="B649" s="1129"/>
      <c r="C649" s="1142"/>
      <c r="D649" s="1142"/>
      <c r="E649" s="1143"/>
      <c r="F649" s="1147"/>
      <c r="G649" s="1148"/>
      <c r="H649" s="1141"/>
      <c r="I649" s="1129"/>
      <c r="J649" s="1142"/>
      <c r="K649" s="1142"/>
      <c r="L649" s="1143"/>
    </row>
    <row r="650" spans="1:12" ht="15" customHeight="1">
      <c r="A650" s="369"/>
      <c r="B650" s="207" t="s">
        <v>217</v>
      </c>
      <c r="C650" s="1134" t="str">
        <f>'statement of marks'!$H$3</f>
        <v>2015-16</v>
      </c>
      <c r="D650" s="1135"/>
      <c r="E650" s="1136"/>
      <c r="F650" s="1147"/>
      <c r="G650" s="1148"/>
      <c r="H650" s="369"/>
      <c r="I650" s="207" t="s">
        <v>217</v>
      </c>
      <c r="J650" s="1134" t="str">
        <f>'statement of marks'!$H$3</f>
        <v>2015-16</v>
      </c>
      <c r="K650" s="1135"/>
      <c r="L650" s="1136"/>
    </row>
    <row r="651" spans="1:12" ht="15" customHeight="1">
      <c r="A651" s="369"/>
      <c r="B651" s="347" t="s">
        <v>218</v>
      </c>
      <c r="C651" s="1144" t="str">
        <f>IF('statement of marks'!J45="","",'statement of marks'!J45)</f>
        <v/>
      </c>
      <c r="D651" s="1145"/>
      <c r="E651" s="1146"/>
      <c r="F651" s="1147"/>
      <c r="G651" s="1148"/>
      <c r="H651" s="369"/>
      <c r="I651" s="347" t="s">
        <v>218</v>
      </c>
      <c r="J651" s="1144" t="str">
        <f>IF('statement of marks'!J46="","",'statement of marks'!J46)</f>
        <v/>
      </c>
      <c r="K651" s="1145"/>
      <c r="L651" s="1146"/>
    </row>
    <row r="652" spans="1:12" ht="15" customHeight="1">
      <c r="A652" s="369"/>
      <c r="B652" s="347" t="s">
        <v>219</v>
      </c>
      <c r="C652" s="1144" t="str">
        <f>IF('statement of marks'!K45="","",'statement of marks'!K45)</f>
        <v/>
      </c>
      <c r="D652" s="1145"/>
      <c r="E652" s="1146"/>
      <c r="F652" s="1147"/>
      <c r="G652" s="1148"/>
      <c r="H652" s="369"/>
      <c r="I652" s="347" t="s">
        <v>219</v>
      </c>
      <c r="J652" s="1144" t="str">
        <f>IF('statement of marks'!K46="","",'statement of marks'!K46)</f>
        <v/>
      </c>
      <c r="K652" s="1145"/>
      <c r="L652" s="1146"/>
    </row>
    <row r="653" spans="1:12" ht="15" customHeight="1">
      <c r="A653" s="369"/>
      <c r="B653" s="347" t="s">
        <v>220</v>
      </c>
      <c r="C653" s="1144" t="str">
        <f>IF('statement of marks'!L45="","",'statement of marks'!L45)</f>
        <v/>
      </c>
      <c r="D653" s="1145"/>
      <c r="E653" s="1146"/>
      <c r="F653" s="1147"/>
      <c r="G653" s="1148"/>
      <c r="H653" s="369"/>
      <c r="I653" s="347" t="s">
        <v>220</v>
      </c>
      <c r="J653" s="1144" t="str">
        <f>IF('statement of marks'!L46="","",'statement of marks'!L46)</f>
        <v/>
      </c>
      <c r="K653" s="1145"/>
      <c r="L653" s="1146"/>
    </row>
    <row r="654" spans="1:12" ht="15" customHeight="1">
      <c r="A654" s="369"/>
      <c r="B654" s="347" t="s">
        <v>224</v>
      </c>
      <c r="C654" s="1134" t="str">
        <f>IF('statement of marks'!B45="","",'statement of marks'!B45)</f>
        <v/>
      </c>
      <c r="D654" s="1135"/>
      <c r="E654" s="1136"/>
      <c r="F654" s="1147"/>
      <c r="G654" s="1148"/>
      <c r="H654" s="369"/>
      <c r="I654" s="347" t="s">
        <v>224</v>
      </c>
      <c r="J654" s="1134" t="str">
        <f>IF('statement of marks'!B46="","",'statement of marks'!B46)</f>
        <v/>
      </c>
      <c r="K654" s="1135"/>
      <c r="L654" s="1136"/>
    </row>
    <row r="655" spans="1:12" ht="15" customHeight="1">
      <c r="A655" s="369"/>
      <c r="B655" s="347" t="s">
        <v>221</v>
      </c>
      <c r="C655" s="1134" t="str">
        <f>'statement of marks'!$G$3</f>
        <v>6 A</v>
      </c>
      <c r="D655" s="1135"/>
      <c r="E655" s="1136"/>
      <c r="F655" s="1147"/>
      <c r="G655" s="1148"/>
      <c r="H655" s="369"/>
      <c r="I655" s="347" t="s">
        <v>221</v>
      </c>
      <c r="J655" s="1134" t="str">
        <f>'statement of marks'!$G$3</f>
        <v>6 A</v>
      </c>
      <c r="K655" s="1135"/>
      <c r="L655" s="1136"/>
    </row>
    <row r="656" spans="1:12" ht="15" customHeight="1">
      <c r="A656" s="369"/>
      <c r="B656" s="209" t="s">
        <v>222</v>
      </c>
      <c r="C656" s="1134" t="str">
        <f>IF('statement of marks'!F45="","",'statement of marks'!F45)</f>
        <v/>
      </c>
      <c r="D656" s="1135"/>
      <c r="E656" s="1136"/>
      <c r="F656" s="1147"/>
      <c r="G656" s="1148"/>
      <c r="H656" s="369"/>
      <c r="I656" s="209" t="s">
        <v>222</v>
      </c>
      <c r="J656" s="1134" t="str">
        <f>IF('statement of marks'!F46="","",'statement of marks'!F46)</f>
        <v/>
      </c>
      <c r="K656" s="1135"/>
      <c r="L656" s="1136"/>
    </row>
    <row r="657" spans="1:12" ht="15" customHeight="1">
      <c r="A657" s="369"/>
      <c r="B657" s="347" t="s">
        <v>9</v>
      </c>
      <c r="C657" s="1134" t="str">
        <f>IF('statement of marks'!D45="","",'statement of marks'!D45)</f>
        <v/>
      </c>
      <c r="D657" s="1135"/>
      <c r="E657" s="1136"/>
      <c r="F657" s="1147"/>
      <c r="G657" s="1148"/>
      <c r="H657" s="369"/>
      <c r="I657" s="347" t="s">
        <v>9</v>
      </c>
      <c r="J657" s="1134" t="str">
        <f>IF('statement of marks'!D46="","",'statement of marks'!D46)</f>
        <v/>
      </c>
      <c r="K657" s="1135"/>
      <c r="L657" s="1136"/>
    </row>
    <row r="658" spans="1:12" ht="15" customHeight="1">
      <c r="A658" s="369"/>
      <c r="B658" s="347" t="s">
        <v>225</v>
      </c>
      <c r="C658" s="1158" t="str">
        <f>IF('statement of marks'!H45="","",'statement of marks'!H45)</f>
        <v/>
      </c>
      <c r="D658" s="1159"/>
      <c r="E658" s="1160"/>
      <c r="F658" s="1147"/>
      <c r="G658" s="1148"/>
      <c r="H658" s="369"/>
      <c r="I658" s="347" t="s">
        <v>225</v>
      </c>
      <c r="J658" s="1158" t="str">
        <f>IF('statement of marks'!H46="","",'statement of marks'!H46)</f>
        <v/>
      </c>
      <c r="K658" s="1159"/>
      <c r="L658" s="1160"/>
    </row>
    <row r="659" spans="1:12" ht="15" customHeight="1">
      <c r="A659" s="369"/>
      <c r="B659" s="347" t="s">
        <v>226</v>
      </c>
      <c r="C659" s="1167" t="str">
        <f>IF('statement of marks'!I45="","",'statement of marks'!I45)</f>
        <v/>
      </c>
      <c r="D659" s="1168"/>
      <c r="E659" s="1169"/>
      <c r="F659" s="1147"/>
      <c r="G659" s="1148"/>
      <c r="H659" s="369"/>
      <c r="I659" s="347" t="s">
        <v>226</v>
      </c>
      <c r="J659" s="1167" t="str">
        <f>IF('statement of marks'!I46="","",'statement of marks'!I46)</f>
        <v/>
      </c>
      <c r="K659" s="1168"/>
      <c r="L659" s="1169"/>
    </row>
    <row r="660" spans="1:12" ht="15" customHeight="1">
      <c r="A660" s="369"/>
      <c r="B660" s="347" t="s">
        <v>223</v>
      </c>
      <c r="C660" s="364" t="s">
        <v>66</v>
      </c>
      <c r="D660" s="365" t="s">
        <v>294</v>
      </c>
      <c r="E660" s="370" t="s">
        <v>206</v>
      </c>
      <c r="F660" s="1147"/>
      <c r="G660" s="1148"/>
      <c r="H660" s="369"/>
      <c r="I660" s="347" t="s">
        <v>223</v>
      </c>
      <c r="J660" s="364" t="s">
        <v>66</v>
      </c>
      <c r="K660" s="365" t="s">
        <v>294</v>
      </c>
      <c r="L660" s="370" t="s">
        <v>206</v>
      </c>
    </row>
    <row r="661" spans="1:12" ht="15" customHeight="1">
      <c r="A661" s="369"/>
      <c r="B661" s="347" t="str">
        <f>'statement of marks'!$FT$4</f>
        <v>fgUnh</v>
      </c>
      <c r="C661" s="366" t="str">
        <f>IF('statement of marks'!FT45="","",'statement of marks'!FT45)</f>
        <v/>
      </c>
      <c r="D661" s="366" t="str">
        <f>IF('statement of marks'!FU45="","",'statement of marks'!FU45)</f>
        <v/>
      </c>
      <c r="E661" s="371" t="str">
        <f>IF('statement of marks'!FV45="","",'statement of marks'!FV45)</f>
        <v/>
      </c>
      <c r="F661" s="1147"/>
      <c r="G661" s="1148"/>
      <c r="H661" s="369"/>
      <c r="I661" s="347" t="str">
        <f>'statement of marks'!$FT$4</f>
        <v>fgUnh</v>
      </c>
      <c r="J661" s="366" t="str">
        <f>IF('statement of marks'!FT46="","",'statement of marks'!FT46)</f>
        <v/>
      </c>
      <c r="K661" s="366" t="str">
        <f>IF('statement of marks'!FU46="","",'statement of marks'!FU46)</f>
        <v/>
      </c>
      <c r="L661" s="371" t="str">
        <f>IF('statement of marks'!FV46="","",'statement of marks'!FV46)</f>
        <v/>
      </c>
    </row>
    <row r="662" spans="1:12" ht="15" customHeight="1">
      <c r="A662" s="369"/>
      <c r="B662" s="347" t="str">
        <f>'statement of marks'!$FW$4</f>
        <v>vaxszth</v>
      </c>
      <c r="C662" s="366" t="str">
        <f>IF('statement of marks'!FW45="","",'statement of marks'!FW45)</f>
        <v/>
      </c>
      <c r="D662" s="366" t="str">
        <f>IF('statement of marks'!FX45="","",'statement of marks'!FX45)</f>
        <v/>
      </c>
      <c r="E662" s="371" t="str">
        <f>IF('statement of marks'!FY45="","",'statement of marks'!FY45)</f>
        <v/>
      </c>
      <c r="F662" s="1147"/>
      <c r="G662" s="1148"/>
      <c r="H662" s="369"/>
      <c r="I662" s="347" t="str">
        <f>'statement of marks'!$FW$4</f>
        <v>vaxszth</v>
      </c>
      <c r="J662" s="366" t="str">
        <f>IF('statement of marks'!FW46="","",'statement of marks'!FW46)</f>
        <v/>
      </c>
      <c r="K662" s="366" t="str">
        <f>IF('statement of marks'!FX46="","",'statement of marks'!FX46)</f>
        <v/>
      </c>
      <c r="L662" s="371" t="str">
        <f>IF('statement of marks'!FY46="","",'statement of marks'!FY46)</f>
        <v/>
      </c>
    </row>
    <row r="663" spans="1:12" ht="15" customHeight="1">
      <c r="A663" s="369"/>
      <c r="B663" s="347" t="str">
        <f>IF('statement of marks'!BE45="s","laLÑr",IF('statement of marks'!BE45="u","mnwZ",IF('statement of marks'!BE45="g","xqtjkrh",IF('statement of marks'!BE45="p","iatkch",IF('statement of marks'!BE45="sd","flU/kh","r`rh; Hkk""kk")))))</f>
        <v>r`rh; Hkk"kk</v>
      </c>
      <c r="C663" s="366" t="str">
        <f>IF('statement of marks'!FZ45="","",'statement of marks'!FZ45)</f>
        <v/>
      </c>
      <c r="D663" s="366" t="str">
        <f>IF('statement of marks'!GA45="","",'statement of marks'!GA45)</f>
        <v/>
      </c>
      <c r="E663" s="371" t="str">
        <f>IF('statement of marks'!GB45="","",'statement of marks'!GB45)</f>
        <v/>
      </c>
      <c r="F663" s="1147"/>
      <c r="G663" s="1148"/>
      <c r="H663" s="369"/>
      <c r="I663" s="347" t="str">
        <f>IF('statement of marks'!BE46="s","laLÑr",IF('statement of marks'!BE46="u","mnwZ",IF('statement of marks'!BE46="g","xqtjkrh",IF('statement of marks'!BE46="p","iatkch",IF('statement of marks'!BE46="sd","flU/kh","r`rh; Hkk""kk")))))</f>
        <v>r`rh; Hkk"kk</v>
      </c>
      <c r="J663" s="366" t="str">
        <f>IF('statement of marks'!FZ46="","",'statement of marks'!FZ46)</f>
        <v/>
      </c>
      <c r="K663" s="366" t="str">
        <f>IF('statement of marks'!GA46="","",'statement of marks'!GA46)</f>
        <v/>
      </c>
      <c r="L663" s="371" t="str">
        <f>IF('statement of marks'!GB46="","",'statement of marks'!GB46)</f>
        <v/>
      </c>
    </row>
    <row r="664" spans="1:12" ht="15" customHeight="1">
      <c r="A664" s="369"/>
      <c r="B664" s="347" t="str">
        <f>'statement of marks'!$GH$4</f>
        <v>xf.kr</v>
      </c>
      <c r="C664" s="366" t="str">
        <f>IF('statement of marks'!GH45="","",'statement of marks'!GH45)</f>
        <v/>
      </c>
      <c r="D664" s="366" t="str">
        <f>IF('statement of marks'!GI45="","",'statement of marks'!GI45)</f>
        <v/>
      </c>
      <c r="E664" s="371" t="str">
        <f>IF('statement of marks'!GJ45="","",'statement of marks'!GJ45)</f>
        <v/>
      </c>
      <c r="F664" s="1147"/>
      <c r="G664" s="1148"/>
      <c r="H664" s="369"/>
      <c r="I664" s="347" t="str">
        <f>'statement of marks'!$GH$4</f>
        <v>xf.kr</v>
      </c>
      <c r="J664" s="366" t="str">
        <f>IF('statement of marks'!GH46="","",'statement of marks'!GH46)</f>
        <v/>
      </c>
      <c r="K664" s="366" t="str">
        <f>IF('statement of marks'!GI46="","",'statement of marks'!GI46)</f>
        <v/>
      </c>
      <c r="L664" s="371" t="str">
        <f>IF('statement of marks'!GJ46="","",'statement of marks'!GJ46)</f>
        <v/>
      </c>
    </row>
    <row r="665" spans="1:12" ht="15" customHeight="1">
      <c r="A665" s="369"/>
      <c r="B665" s="347" t="str">
        <f>'statement of marks'!$GK$4</f>
        <v>foKku</v>
      </c>
      <c r="C665" s="366" t="str">
        <f>IF('statement of marks'!GK45="","",'statement of marks'!GK45)</f>
        <v/>
      </c>
      <c r="D665" s="366" t="str">
        <f>IF('statement of marks'!GL45="","",'statement of marks'!GL45)</f>
        <v/>
      </c>
      <c r="E665" s="371" t="str">
        <f>IF('statement of marks'!GM45="","",'statement of marks'!GM45)</f>
        <v/>
      </c>
      <c r="F665" s="1147"/>
      <c r="G665" s="1148"/>
      <c r="H665" s="369"/>
      <c r="I665" s="347" t="str">
        <f>'statement of marks'!$GK$4</f>
        <v>foKku</v>
      </c>
      <c r="J665" s="366" t="str">
        <f>IF('statement of marks'!GK46="","",'statement of marks'!GK46)</f>
        <v/>
      </c>
      <c r="K665" s="366" t="str">
        <f>IF('statement of marks'!GL46="","",'statement of marks'!GL46)</f>
        <v/>
      </c>
      <c r="L665" s="371" t="str">
        <f>IF('statement of marks'!GM46="","",'statement of marks'!GM46)</f>
        <v/>
      </c>
    </row>
    <row r="666" spans="1:12" ht="15" customHeight="1">
      <c r="A666" s="369"/>
      <c r="B666" s="347" t="str">
        <f>'statement of marks'!$GN$4</f>
        <v>lkekftd foKku</v>
      </c>
      <c r="C666" s="366" t="str">
        <f>IF('statement of marks'!GN45="","",'statement of marks'!GN45)</f>
        <v/>
      </c>
      <c r="D666" s="366" t="str">
        <f>IF('statement of marks'!GO45="","",'statement of marks'!GO45)</f>
        <v/>
      </c>
      <c r="E666" s="371" t="str">
        <f>IF('statement of marks'!GP45="","",'statement of marks'!GP45)</f>
        <v/>
      </c>
      <c r="F666" s="1147"/>
      <c r="G666" s="1148"/>
      <c r="H666" s="369"/>
      <c r="I666" s="347" t="str">
        <f>'statement of marks'!$GN$4</f>
        <v>lkekftd foKku</v>
      </c>
      <c r="J666" s="366" t="str">
        <f>IF('statement of marks'!GN46="","",'statement of marks'!GN46)</f>
        <v/>
      </c>
      <c r="K666" s="366" t="str">
        <f>IF('statement of marks'!GO46="","",'statement of marks'!GO46)</f>
        <v/>
      </c>
      <c r="L666" s="371" t="str">
        <f>IF('statement of marks'!GP46="","",'statement of marks'!GP46)</f>
        <v/>
      </c>
    </row>
    <row r="667" spans="1:12" ht="15" customHeight="1">
      <c r="A667" s="369"/>
      <c r="B667" s="347" t="str">
        <f>'statement of marks'!$GQ$4</f>
        <v>dk;kZuqHko</v>
      </c>
      <c r="C667" s="366" t="str">
        <f>IF('statement of marks'!GQ45="","",'statement of marks'!GQ45)</f>
        <v/>
      </c>
      <c r="D667" s="366" t="str">
        <f>IF('statement of marks'!GR45="","",'statement of marks'!GR45)</f>
        <v/>
      </c>
      <c r="E667" s="371" t="str">
        <f>IF('statement of marks'!GS45="","",'statement of marks'!GS45)</f>
        <v/>
      </c>
      <c r="F667" s="1147"/>
      <c r="G667" s="1148"/>
      <c r="H667" s="369"/>
      <c r="I667" s="347" t="str">
        <f>'statement of marks'!$GQ$4</f>
        <v>dk;kZuqHko</v>
      </c>
      <c r="J667" s="366" t="str">
        <f>IF('statement of marks'!GQ46="","",'statement of marks'!GQ46)</f>
        <v/>
      </c>
      <c r="K667" s="366" t="str">
        <f>IF('statement of marks'!GR46="","",'statement of marks'!GR46)</f>
        <v/>
      </c>
      <c r="L667" s="371" t="str">
        <f>IF('statement of marks'!GS46="","",'statement of marks'!GS46)</f>
        <v/>
      </c>
    </row>
    <row r="668" spans="1:12" ht="15" customHeight="1">
      <c r="A668" s="369"/>
      <c r="B668" s="347" t="str">
        <f>'statement of marks'!$GT$4</f>
        <v>dyk f'k{kk</v>
      </c>
      <c r="C668" s="367" t="str">
        <f>IF('statement of marks'!GT45="","",'statement of marks'!GT45)</f>
        <v/>
      </c>
      <c r="D668" s="367" t="str">
        <f>IF('statement of marks'!GU45="","",'statement of marks'!GU45)</f>
        <v/>
      </c>
      <c r="E668" s="372" t="str">
        <f>IF('statement of marks'!GV45="","",'statement of marks'!GV45)</f>
        <v/>
      </c>
      <c r="F668" s="1147"/>
      <c r="G668" s="1148"/>
      <c r="H668" s="369"/>
      <c r="I668" s="347" t="str">
        <f>'statement of marks'!$GT$4</f>
        <v>dyk f'k{kk</v>
      </c>
      <c r="J668" s="367" t="str">
        <f>IF('statement of marks'!GT46="","",'statement of marks'!GT46)</f>
        <v/>
      </c>
      <c r="K668" s="367" t="str">
        <f>IF('statement of marks'!GU46="","",'statement of marks'!GU46)</f>
        <v/>
      </c>
      <c r="L668" s="372" t="str">
        <f>IF('statement of marks'!GV46="","",'statement of marks'!GV46)</f>
        <v/>
      </c>
    </row>
    <row r="669" spans="1:12" ht="15" customHeight="1">
      <c r="A669" s="369"/>
      <c r="B669" s="347" t="str">
        <f>'statement of marks'!$GW$4</f>
        <v>LokLF; ,oe~ 'kkjhfjd f'k{kk</v>
      </c>
      <c r="C669" s="368" t="str">
        <f>IF('statement of marks'!GW45="","",'statement of marks'!GW45)</f>
        <v/>
      </c>
      <c r="D669" s="368" t="str">
        <f>IF('statement of marks'!GX45="","",'statement of marks'!GX45)</f>
        <v/>
      </c>
      <c r="E669" s="373" t="str">
        <f>IF('statement of marks'!GY45="","",'statement of marks'!GY45)</f>
        <v/>
      </c>
      <c r="F669" s="1147"/>
      <c r="G669" s="1148"/>
      <c r="H669" s="369"/>
      <c r="I669" s="347" t="str">
        <f>'statement of marks'!$GW$4</f>
        <v>LokLF; ,oe~ 'kkjhfjd f'k{kk</v>
      </c>
      <c r="J669" s="368" t="str">
        <f>IF('statement of marks'!GW46="","",'statement of marks'!GW46)</f>
        <v/>
      </c>
      <c r="K669" s="368" t="str">
        <f>IF('statement of marks'!GX46="","",'statement of marks'!GX46)</f>
        <v/>
      </c>
      <c r="L669" s="373" t="str">
        <f>IF('statement of marks'!GY46="","",'statement of marks'!GY46)</f>
        <v/>
      </c>
    </row>
    <row r="670" spans="1:12" ht="15" customHeight="1">
      <c r="A670" s="369"/>
      <c r="B670" s="389" t="s">
        <v>304</v>
      </c>
      <c r="C670" s="390" t="str">
        <f>IF('statement of marks'!HE45="","",'statement of marks'!HE45)</f>
        <v/>
      </c>
      <c r="D670" s="390" t="str">
        <f>IF('statement of marks'!HF45="","",'statement of marks'!HF45)</f>
        <v/>
      </c>
      <c r="E670" s="390" t="str">
        <f>IF('statement of marks'!HJ45="","",'statement of marks'!HJ45)</f>
        <v/>
      </c>
      <c r="F670" s="1147"/>
      <c r="G670" s="1148"/>
      <c r="H670" s="369"/>
      <c r="I670" s="389" t="s">
        <v>304</v>
      </c>
      <c r="J670" s="390" t="str">
        <f>IF('statement of marks'!HE46="","",'statement of marks'!HE46)</f>
        <v/>
      </c>
      <c r="K670" s="390" t="str">
        <f>IF('statement of marks'!HF46="","",'statement of marks'!HF46)</f>
        <v/>
      </c>
      <c r="L670" s="391" t="str">
        <f>IF('statement of marks'!HJ46="","",'statement of marks'!HJ46)</f>
        <v/>
      </c>
    </row>
    <row r="671" spans="1:12" ht="15" customHeight="1">
      <c r="A671" s="369"/>
      <c r="B671" s="347" t="s">
        <v>473</v>
      </c>
      <c r="C671" s="1170" t="str">
        <f>IF('statement of marks'!HD45="","",'statement of marks'!HD45)</f>
        <v/>
      </c>
      <c r="D671" s="1171"/>
      <c r="E671" s="1172"/>
      <c r="F671" s="1147"/>
      <c r="G671" s="1148"/>
      <c r="H671" s="369"/>
      <c r="I671" s="347" t="s">
        <v>473</v>
      </c>
      <c r="J671" s="1170" t="str">
        <f>IF('statement of marks'!HD46="","",'statement of marks'!HD46)</f>
        <v/>
      </c>
      <c r="K671" s="1171"/>
      <c r="L671" s="1172"/>
    </row>
    <row r="672" spans="1:12" ht="15" customHeight="1">
      <c r="A672" s="369"/>
      <c r="B672" s="347" t="str">
        <f>'statement of marks'!$HL$5</f>
        <v>Nk= mifLFkfr</v>
      </c>
      <c r="C672" s="1161" t="str">
        <f>IF('statement of marks'!HL45="","",'statement of marks'!HL45)</f>
        <v/>
      </c>
      <c r="D672" s="1162"/>
      <c r="E672" s="1163"/>
      <c r="F672" s="1147"/>
      <c r="G672" s="1148"/>
      <c r="H672" s="369"/>
      <c r="I672" s="347" t="str">
        <f>'statement of marks'!$HL$5</f>
        <v>Nk= mifLFkfr</v>
      </c>
      <c r="J672" s="1161" t="str">
        <f>IF('statement of marks'!HL46="","",'statement of marks'!HL46)</f>
        <v/>
      </c>
      <c r="K672" s="1162"/>
      <c r="L672" s="1163"/>
    </row>
    <row r="673" spans="1:12" ht="15" customHeight="1">
      <c r="A673" s="369"/>
      <c r="B673" s="210" t="str">
        <f>'statement of marks'!$HK$5</f>
        <v>dqy ehfVax</v>
      </c>
      <c r="C673" s="1164" t="str">
        <f>IF('statement of marks'!HK45="","",'statement of marks'!HK45)</f>
        <v/>
      </c>
      <c r="D673" s="1165"/>
      <c r="E673" s="1166"/>
      <c r="F673" s="1147"/>
      <c r="G673" s="1148"/>
      <c r="H673" s="369"/>
      <c r="I673" s="210" t="str">
        <f>'statement of marks'!$HK$5</f>
        <v>dqy ehfVax</v>
      </c>
      <c r="J673" s="1164" t="str">
        <f>IF('statement of marks'!HK46="","",'statement of marks'!HK46)</f>
        <v/>
      </c>
      <c r="K673" s="1165"/>
      <c r="L673" s="1166"/>
    </row>
    <row r="674" spans="1:12" ht="15" customHeight="1">
      <c r="A674" s="369"/>
      <c r="B674" s="347" t="s">
        <v>227</v>
      </c>
      <c r="C674" s="1149" t="str">
        <f>IF('statement of marks'!HN45="","",'statement of marks'!HN45)</f>
        <v/>
      </c>
      <c r="D674" s="1150"/>
      <c r="E674" s="1151"/>
      <c r="F674" s="1147"/>
      <c r="G674" s="1148"/>
      <c r="H674" s="369"/>
      <c r="I674" s="347" t="s">
        <v>227</v>
      </c>
      <c r="J674" s="1149" t="str">
        <f>IF('statement of marks'!HN46="","",'statement of marks'!HN46)</f>
        <v/>
      </c>
      <c r="K674" s="1150"/>
      <c r="L674" s="1151"/>
    </row>
    <row r="675" spans="1:12" ht="15" customHeight="1">
      <c r="A675" s="369"/>
      <c r="B675" s="219" t="s">
        <v>79</v>
      </c>
      <c r="C675" s="1149"/>
      <c r="D675" s="1150"/>
      <c r="E675" s="1151"/>
      <c r="F675" s="1147"/>
      <c r="G675" s="1148"/>
      <c r="H675" s="369"/>
      <c r="I675" s="219" t="s">
        <v>79</v>
      </c>
      <c r="J675" s="1149"/>
      <c r="K675" s="1150"/>
      <c r="L675" s="1151"/>
    </row>
    <row r="676" spans="1:12" ht="15" customHeight="1">
      <c r="A676" s="369"/>
      <c r="B676" s="211" t="s">
        <v>114</v>
      </c>
      <c r="C676" s="1149"/>
      <c r="D676" s="1150"/>
      <c r="E676" s="1151"/>
      <c r="F676" s="1147"/>
      <c r="G676" s="1148"/>
      <c r="H676" s="369"/>
      <c r="I676" s="211" t="s">
        <v>114</v>
      </c>
      <c r="J676" s="1149"/>
      <c r="K676" s="1150"/>
      <c r="L676" s="1151"/>
    </row>
    <row r="677" spans="1:12" ht="15" customHeight="1">
      <c r="A677" s="369"/>
      <c r="B677" s="212" t="s">
        <v>19</v>
      </c>
      <c r="C677" s="1149"/>
      <c r="D677" s="1150"/>
      <c r="E677" s="1151"/>
      <c r="F677" s="1147"/>
      <c r="G677" s="1148"/>
      <c r="H677" s="369"/>
      <c r="I677" s="212" t="s">
        <v>19</v>
      </c>
      <c r="J677" s="1149"/>
      <c r="K677" s="1150"/>
      <c r="L677" s="1151"/>
    </row>
    <row r="678" spans="1:12" ht="15" customHeight="1">
      <c r="A678" s="369"/>
      <c r="B678" s="213" t="s">
        <v>7</v>
      </c>
      <c r="C678" s="1149"/>
      <c r="D678" s="1150"/>
      <c r="E678" s="1151"/>
      <c r="F678" s="1147"/>
      <c r="G678" s="1148"/>
      <c r="H678" s="369"/>
      <c r="I678" s="213" t="s">
        <v>7</v>
      </c>
      <c r="J678" s="1149"/>
      <c r="K678" s="1150"/>
      <c r="L678" s="1151"/>
    </row>
    <row r="679" spans="1:12" ht="15" customHeight="1">
      <c r="A679" s="374"/>
      <c r="B679" s="219" t="str">
        <f>'statement of marks'!$J$3</f>
        <v xml:space="preserve">fo|ky; dk Mk;l dksM+ </v>
      </c>
      <c r="C679" s="1152" t="str">
        <f>'statement of marks'!$K$3</f>
        <v xml:space="preserve">08291009401   </v>
      </c>
      <c r="D679" s="1153"/>
      <c r="E679" s="1154"/>
      <c r="F679" s="1147"/>
      <c r="G679" s="1148"/>
      <c r="H679" s="374"/>
      <c r="I679" s="219" t="str">
        <f>'statement of marks'!$J$3</f>
        <v xml:space="preserve">fo|ky; dk Mk;l dksM+ </v>
      </c>
      <c r="J679" s="1152" t="str">
        <f>'statement of marks'!$K$3</f>
        <v xml:space="preserve">08291009401   </v>
      </c>
      <c r="K679" s="1153"/>
      <c r="L679" s="1154"/>
    </row>
    <row r="680" spans="1:12" ht="15" customHeight="1" thickBot="1">
      <c r="A680" s="375"/>
      <c r="B680" s="376" t="s">
        <v>76</v>
      </c>
      <c r="C680" s="1155">
        <f>'statement of marks'!$HG$108</f>
        <v>42460</v>
      </c>
      <c r="D680" s="1156"/>
      <c r="E680" s="1157"/>
      <c r="F680" s="1147"/>
      <c r="G680" s="1148"/>
      <c r="H680" s="375"/>
      <c r="I680" s="376" t="s">
        <v>76</v>
      </c>
      <c r="J680" s="1155">
        <f>'statement of marks'!$HG$108</f>
        <v>42460</v>
      </c>
      <c r="K680" s="1156"/>
      <c r="L680" s="1157"/>
    </row>
    <row r="681" spans="1:12" ht="15" customHeight="1">
      <c r="A681" s="1137" t="s">
        <v>47</v>
      </c>
      <c r="B681" s="1138"/>
      <c r="C681" s="1139"/>
      <c r="D681" s="1139"/>
      <c r="E681" s="1140"/>
      <c r="F681" s="1147"/>
      <c r="G681" s="1148"/>
      <c r="H681" s="1137" t="s">
        <v>47</v>
      </c>
      <c r="I681" s="1138"/>
      <c r="J681" s="1139"/>
      <c r="K681" s="1139"/>
      <c r="L681" s="1140"/>
    </row>
    <row r="682" spans="1:12" ht="15" customHeight="1">
      <c r="A682" s="1141" t="str">
        <f>'statement of marks'!$A$1</f>
        <v>jk- ck- ek/;fed fo|ky; uohu] fuEckgsM+k</v>
      </c>
      <c r="B682" s="1129"/>
      <c r="C682" s="1142"/>
      <c r="D682" s="1142"/>
      <c r="E682" s="1143"/>
      <c r="F682" s="1147"/>
      <c r="G682" s="1148"/>
      <c r="H682" s="1141" t="str">
        <f>'statement of marks'!$A$1</f>
        <v>jk- ck- ek/;fed fo|ky; uohu] fuEckgsM+k</v>
      </c>
      <c r="I682" s="1129"/>
      <c r="J682" s="1142"/>
      <c r="K682" s="1142"/>
      <c r="L682" s="1143"/>
    </row>
    <row r="683" spans="1:12" ht="15" customHeight="1">
      <c r="A683" s="1141"/>
      <c r="B683" s="1129"/>
      <c r="C683" s="1142"/>
      <c r="D683" s="1142"/>
      <c r="E683" s="1143"/>
      <c r="F683" s="1147"/>
      <c r="G683" s="1148"/>
      <c r="H683" s="1141"/>
      <c r="I683" s="1129"/>
      <c r="J683" s="1142"/>
      <c r="K683" s="1142"/>
      <c r="L683" s="1143"/>
    </row>
    <row r="684" spans="1:12" ht="15" customHeight="1">
      <c r="A684" s="369"/>
      <c r="B684" s="207" t="s">
        <v>217</v>
      </c>
      <c r="C684" s="1134" t="str">
        <f>'statement of marks'!$H$3</f>
        <v>2015-16</v>
      </c>
      <c r="D684" s="1135"/>
      <c r="E684" s="1136"/>
      <c r="F684" s="1147"/>
      <c r="G684" s="1148"/>
      <c r="H684" s="369"/>
      <c r="I684" s="207" t="s">
        <v>217</v>
      </c>
      <c r="J684" s="1134" t="str">
        <f>'statement of marks'!$H$3</f>
        <v>2015-16</v>
      </c>
      <c r="K684" s="1135"/>
      <c r="L684" s="1136"/>
    </row>
    <row r="685" spans="1:12" ht="15" customHeight="1">
      <c r="A685" s="369"/>
      <c r="B685" s="347" t="s">
        <v>218</v>
      </c>
      <c r="C685" s="1144" t="str">
        <f>IF('statement of marks'!J47="","",'statement of marks'!J47)</f>
        <v/>
      </c>
      <c r="D685" s="1145"/>
      <c r="E685" s="1146"/>
      <c r="F685" s="1147"/>
      <c r="G685" s="1148"/>
      <c r="H685" s="369"/>
      <c r="I685" s="347" t="s">
        <v>218</v>
      </c>
      <c r="J685" s="1144" t="str">
        <f>IF('statement of marks'!J48="","",'statement of marks'!J48)</f>
        <v/>
      </c>
      <c r="K685" s="1145"/>
      <c r="L685" s="1146"/>
    </row>
    <row r="686" spans="1:12" ht="15" customHeight="1">
      <c r="A686" s="369"/>
      <c r="B686" s="347" t="s">
        <v>219</v>
      </c>
      <c r="C686" s="1144" t="str">
        <f>IF('statement of marks'!K47="","",'statement of marks'!K47)</f>
        <v/>
      </c>
      <c r="D686" s="1145"/>
      <c r="E686" s="1146"/>
      <c r="F686" s="1147"/>
      <c r="G686" s="1148"/>
      <c r="H686" s="369"/>
      <c r="I686" s="347" t="s">
        <v>219</v>
      </c>
      <c r="J686" s="1144" t="str">
        <f>IF('statement of marks'!K48="","",'statement of marks'!K48)</f>
        <v/>
      </c>
      <c r="K686" s="1145"/>
      <c r="L686" s="1146"/>
    </row>
    <row r="687" spans="1:12" ht="15" customHeight="1">
      <c r="A687" s="369"/>
      <c r="B687" s="347" t="s">
        <v>220</v>
      </c>
      <c r="C687" s="1144" t="str">
        <f>IF('statement of marks'!L47="","",'statement of marks'!L47)</f>
        <v/>
      </c>
      <c r="D687" s="1145"/>
      <c r="E687" s="1146"/>
      <c r="F687" s="1147"/>
      <c r="G687" s="1148"/>
      <c r="H687" s="369"/>
      <c r="I687" s="347" t="s">
        <v>220</v>
      </c>
      <c r="J687" s="1144" t="str">
        <f>IF('statement of marks'!L48="","",'statement of marks'!L48)</f>
        <v/>
      </c>
      <c r="K687" s="1145"/>
      <c r="L687" s="1146"/>
    </row>
    <row r="688" spans="1:12" ht="15" customHeight="1">
      <c r="A688" s="369"/>
      <c r="B688" s="347" t="s">
        <v>224</v>
      </c>
      <c r="C688" s="1134" t="str">
        <f>IF('statement of marks'!B47="","",'statement of marks'!B47)</f>
        <v/>
      </c>
      <c r="D688" s="1135"/>
      <c r="E688" s="1136"/>
      <c r="F688" s="1147"/>
      <c r="G688" s="1148"/>
      <c r="H688" s="369"/>
      <c r="I688" s="347" t="s">
        <v>224</v>
      </c>
      <c r="J688" s="1134" t="str">
        <f>IF('statement of marks'!B48="","",'statement of marks'!B48)</f>
        <v/>
      </c>
      <c r="K688" s="1135"/>
      <c r="L688" s="1136"/>
    </row>
    <row r="689" spans="1:12" ht="15" customHeight="1">
      <c r="A689" s="369"/>
      <c r="B689" s="347" t="s">
        <v>221</v>
      </c>
      <c r="C689" s="1134" t="str">
        <f>'statement of marks'!$G$3</f>
        <v>6 A</v>
      </c>
      <c r="D689" s="1135"/>
      <c r="E689" s="1136"/>
      <c r="F689" s="1147"/>
      <c r="G689" s="1148"/>
      <c r="H689" s="369"/>
      <c r="I689" s="347" t="s">
        <v>221</v>
      </c>
      <c r="J689" s="1134" t="str">
        <f>'statement of marks'!$G$3</f>
        <v>6 A</v>
      </c>
      <c r="K689" s="1135"/>
      <c r="L689" s="1136"/>
    </row>
    <row r="690" spans="1:12" ht="15" customHeight="1">
      <c r="A690" s="369"/>
      <c r="B690" s="209" t="s">
        <v>222</v>
      </c>
      <c r="C690" s="1134" t="str">
        <f>IF('statement of marks'!F47="","",'statement of marks'!F47)</f>
        <v/>
      </c>
      <c r="D690" s="1135"/>
      <c r="E690" s="1136"/>
      <c r="F690" s="1147"/>
      <c r="G690" s="1148"/>
      <c r="H690" s="369"/>
      <c r="I690" s="209" t="s">
        <v>222</v>
      </c>
      <c r="J690" s="1134" t="str">
        <f>IF('statement of marks'!F48="","",'statement of marks'!F48)</f>
        <v/>
      </c>
      <c r="K690" s="1135"/>
      <c r="L690" s="1136"/>
    </row>
    <row r="691" spans="1:12" ht="15" customHeight="1">
      <c r="A691" s="369"/>
      <c r="B691" s="347" t="s">
        <v>9</v>
      </c>
      <c r="C691" s="1134" t="str">
        <f>IF('statement of marks'!D47="","",'statement of marks'!D47)</f>
        <v/>
      </c>
      <c r="D691" s="1135"/>
      <c r="E691" s="1136"/>
      <c r="F691" s="1147"/>
      <c r="G691" s="1148"/>
      <c r="H691" s="369"/>
      <c r="I691" s="347" t="s">
        <v>9</v>
      </c>
      <c r="J691" s="1134" t="str">
        <f>IF('statement of marks'!D48="","",'statement of marks'!D48)</f>
        <v/>
      </c>
      <c r="K691" s="1135"/>
      <c r="L691" s="1136"/>
    </row>
    <row r="692" spans="1:12" ht="15" customHeight="1">
      <c r="A692" s="369"/>
      <c r="B692" s="347" t="s">
        <v>225</v>
      </c>
      <c r="C692" s="1158" t="str">
        <f>IF('statement of marks'!H47="","",'statement of marks'!H47)</f>
        <v/>
      </c>
      <c r="D692" s="1159"/>
      <c r="E692" s="1160"/>
      <c r="F692" s="1147"/>
      <c r="G692" s="1148"/>
      <c r="H692" s="369"/>
      <c r="I692" s="347" t="s">
        <v>225</v>
      </c>
      <c r="J692" s="1158" t="str">
        <f>IF('statement of marks'!H48="","",'statement of marks'!H48)</f>
        <v/>
      </c>
      <c r="K692" s="1159"/>
      <c r="L692" s="1160"/>
    </row>
    <row r="693" spans="1:12" ht="15" customHeight="1">
      <c r="A693" s="369"/>
      <c r="B693" s="347" t="s">
        <v>226</v>
      </c>
      <c r="C693" s="1167" t="str">
        <f>IF('statement of marks'!I47="","",'statement of marks'!I47)</f>
        <v/>
      </c>
      <c r="D693" s="1168"/>
      <c r="E693" s="1169"/>
      <c r="F693" s="1147"/>
      <c r="G693" s="1148"/>
      <c r="H693" s="369"/>
      <c r="I693" s="347" t="s">
        <v>226</v>
      </c>
      <c r="J693" s="1167" t="str">
        <f>IF('statement of marks'!I48="","",'statement of marks'!I48)</f>
        <v/>
      </c>
      <c r="K693" s="1168"/>
      <c r="L693" s="1169"/>
    </row>
    <row r="694" spans="1:12" ht="15" customHeight="1">
      <c r="A694" s="369"/>
      <c r="B694" s="347" t="s">
        <v>223</v>
      </c>
      <c r="C694" s="364" t="s">
        <v>66</v>
      </c>
      <c r="D694" s="365" t="s">
        <v>294</v>
      </c>
      <c r="E694" s="370" t="s">
        <v>206</v>
      </c>
      <c r="F694" s="1147"/>
      <c r="G694" s="1148"/>
      <c r="H694" s="369"/>
      <c r="I694" s="347" t="s">
        <v>223</v>
      </c>
      <c r="J694" s="364" t="s">
        <v>66</v>
      </c>
      <c r="K694" s="365" t="s">
        <v>294</v>
      </c>
      <c r="L694" s="370" t="s">
        <v>206</v>
      </c>
    </row>
    <row r="695" spans="1:12" ht="15" customHeight="1">
      <c r="A695" s="369"/>
      <c r="B695" s="347" t="str">
        <f>'statement of marks'!$FT$4</f>
        <v>fgUnh</v>
      </c>
      <c r="C695" s="366" t="str">
        <f>IF('statement of marks'!FT47="","",'statement of marks'!FT47)</f>
        <v/>
      </c>
      <c r="D695" s="366" t="str">
        <f>IF('statement of marks'!FU47="","",'statement of marks'!FU47)</f>
        <v/>
      </c>
      <c r="E695" s="371" t="str">
        <f>IF('statement of marks'!FV47="","",'statement of marks'!FV47)</f>
        <v/>
      </c>
      <c r="F695" s="1147"/>
      <c r="G695" s="1148"/>
      <c r="H695" s="369"/>
      <c r="I695" s="347" t="str">
        <f>'statement of marks'!$FT$4</f>
        <v>fgUnh</v>
      </c>
      <c r="J695" s="366" t="str">
        <f>IF('statement of marks'!FT48="","",'statement of marks'!FT48)</f>
        <v/>
      </c>
      <c r="K695" s="366" t="str">
        <f>IF('statement of marks'!FU48="","",'statement of marks'!FU48)</f>
        <v/>
      </c>
      <c r="L695" s="371" t="str">
        <f>IF('statement of marks'!FV48="","",'statement of marks'!FV48)</f>
        <v/>
      </c>
    </row>
    <row r="696" spans="1:12" ht="15" customHeight="1">
      <c r="A696" s="369"/>
      <c r="B696" s="347" t="str">
        <f>'statement of marks'!$FW$4</f>
        <v>vaxszth</v>
      </c>
      <c r="C696" s="366" t="str">
        <f>IF('statement of marks'!FW47="","",'statement of marks'!FW47)</f>
        <v/>
      </c>
      <c r="D696" s="366" t="str">
        <f>IF('statement of marks'!FX47="","",'statement of marks'!FX47)</f>
        <v/>
      </c>
      <c r="E696" s="371" t="str">
        <f>IF('statement of marks'!FY47="","",'statement of marks'!FY47)</f>
        <v/>
      </c>
      <c r="F696" s="1147"/>
      <c r="G696" s="1148"/>
      <c r="H696" s="369"/>
      <c r="I696" s="347" t="str">
        <f>'statement of marks'!$FW$4</f>
        <v>vaxszth</v>
      </c>
      <c r="J696" s="366" t="str">
        <f>IF('statement of marks'!FW48="","",'statement of marks'!FW48)</f>
        <v/>
      </c>
      <c r="K696" s="366" t="str">
        <f>IF('statement of marks'!FX48="","",'statement of marks'!FX48)</f>
        <v/>
      </c>
      <c r="L696" s="371" t="str">
        <f>IF('statement of marks'!FY48="","",'statement of marks'!FY48)</f>
        <v/>
      </c>
    </row>
    <row r="697" spans="1:12" ht="15" customHeight="1">
      <c r="A697" s="369"/>
      <c r="B697" s="347" t="str">
        <f>IF('statement of marks'!BE47="s","laLÑr",IF('statement of marks'!BE47="u","mnwZ",IF('statement of marks'!BE47="g","xqtjkrh",IF('statement of marks'!BE47="p","iatkch",IF('statement of marks'!BE47="sd","flU/kh","r`rh; Hkk""kk")))))</f>
        <v>r`rh; Hkk"kk</v>
      </c>
      <c r="C697" s="366" t="str">
        <f>IF('statement of marks'!FZ47="","",'statement of marks'!FZ47)</f>
        <v/>
      </c>
      <c r="D697" s="366" t="str">
        <f>IF('statement of marks'!GA47="","",'statement of marks'!GA47)</f>
        <v/>
      </c>
      <c r="E697" s="371" t="str">
        <f>IF('statement of marks'!GB47="","",'statement of marks'!GB47)</f>
        <v/>
      </c>
      <c r="F697" s="1147"/>
      <c r="G697" s="1148"/>
      <c r="H697" s="369"/>
      <c r="I697" s="347" t="str">
        <f>IF('statement of marks'!BE48="s","laLÑr",IF('statement of marks'!BE48="u","mnwZ",IF('statement of marks'!BE48="g","xqtjkrh",IF('statement of marks'!BE48="p","iatkch",IF('statement of marks'!BE48="sd","flU/kh","r`rh; Hkk""kk")))))</f>
        <v>r`rh; Hkk"kk</v>
      </c>
      <c r="J697" s="366" t="str">
        <f>IF('statement of marks'!FZ48="","",'statement of marks'!FZ48)</f>
        <v/>
      </c>
      <c r="K697" s="366" t="str">
        <f>IF('statement of marks'!GA48="","",'statement of marks'!GA48)</f>
        <v/>
      </c>
      <c r="L697" s="371" t="str">
        <f>IF('statement of marks'!GB48="","",'statement of marks'!GB48)</f>
        <v/>
      </c>
    </row>
    <row r="698" spans="1:12" ht="15" customHeight="1">
      <c r="A698" s="369"/>
      <c r="B698" s="347" t="str">
        <f>'statement of marks'!$GH$4</f>
        <v>xf.kr</v>
      </c>
      <c r="C698" s="366" t="str">
        <f>IF('statement of marks'!GH47="","",'statement of marks'!GH47)</f>
        <v/>
      </c>
      <c r="D698" s="366" t="str">
        <f>IF('statement of marks'!GI47="","",'statement of marks'!GI47)</f>
        <v/>
      </c>
      <c r="E698" s="371" t="str">
        <f>IF('statement of marks'!GJ47="","",'statement of marks'!GJ47)</f>
        <v/>
      </c>
      <c r="F698" s="1147"/>
      <c r="G698" s="1148"/>
      <c r="H698" s="369"/>
      <c r="I698" s="347" t="str">
        <f>'statement of marks'!$GH$4</f>
        <v>xf.kr</v>
      </c>
      <c r="J698" s="366" t="str">
        <f>IF('statement of marks'!GH48="","",'statement of marks'!GH48)</f>
        <v/>
      </c>
      <c r="K698" s="366" t="str">
        <f>IF('statement of marks'!GI48="","",'statement of marks'!GI48)</f>
        <v/>
      </c>
      <c r="L698" s="371" t="str">
        <f>IF('statement of marks'!GJ48="","",'statement of marks'!GJ48)</f>
        <v/>
      </c>
    </row>
    <row r="699" spans="1:12" ht="15" customHeight="1">
      <c r="A699" s="369"/>
      <c r="B699" s="347" t="str">
        <f>'statement of marks'!$GK$4</f>
        <v>foKku</v>
      </c>
      <c r="C699" s="366" t="str">
        <f>IF('statement of marks'!GK47="","",'statement of marks'!GK47)</f>
        <v/>
      </c>
      <c r="D699" s="366" t="str">
        <f>IF('statement of marks'!GL47="","",'statement of marks'!GL47)</f>
        <v/>
      </c>
      <c r="E699" s="371" t="str">
        <f>IF('statement of marks'!GM47="","",'statement of marks'!GM47)</f>
        <v/>
      </c>
      <c r="F699" s="1147"/>
      <c r="G699" s="1148"/>
      <c r="H699" s="369"/>
      <c r="I699" s="347" t="str">
        <f>'statement of marks'!$GK$4</f>
        <v>foKku</v>
      </c>
      <c r="J699" s="366" t="str">
        <f>IF('statement of marks'!GK48="","",'statement of marks'!GK48)</f>
        <v/>
      </c>
      <c r="K699" s="366" t="str">
        <f>IF('statement of marks'!GL48="","",'statement of marks'!GL48)</f>
        <v/>
      </c>
      <c r="L699" s="371" t="str">
        <f>IF('statement of marks'!GM48="","",'statement of marks'!GM48)</f>
        <v/>
      </c>
    </row>
    <row r="700" spans="1:12" ht="15" customHeight="1">
      <c r="A700" s="369"/>
      <c r="B700" s="347" t="str">
        <f>'statement of marks'!$GN$4</f>
        <v>lkekftd foKku</v>
      </c>
      <c r="C700" s="366" t="str">
        <f>IF('statement of marks'!GN47="","",'statement of marks'!GN47)</f>
        <v/>
      </c>
      <c r="D700" s="366" t="str">
        <f>IF('statement of marks'!GO47="","",'statement of marks'!GO47)</f>
        <v/>
      </c>
      <c r="E700" s="371" t="str">
        <f>IF('statement of marks'!GP47="","",'statement of marks'!GP47)</f>
        <v/>
      </c>
      <c r="F700" s="1147"/>
      <c r="G700" s="1148"/>
      <c r="H700" s="369"/>
      <c r="I700" s="347" t="str">
        <f>'statement of marks'!$GN$4</f>
        <v>lkekftd foKku</v>
      </c>
      <c r="J700" s="366" t="str">
        <f>IF('statement of marks'!GN48="","",'statement of marks'!GN48)</f>
        <v/>
      </c>
      <c r="K700" s="366" t="str">
        <f>IF('statement of marks'!GO48="","",'statement of marks'!GO48)</f>
        <v/>
      </c>
      <c r="L700" s="371" t="str">
        <f>IF('statement of marks'!GP48="","",'statement of marks'!GP48)</f>
        <v/>
      </c>
    </row>
    <row r="701" spans="1:12" ht="15" customHeight="1">
      <c r="A701" s="369"/>
      <c r="B701" s="347" t="str">
        <f>'statement of marks'!$GQ$4</f>
        <v>dk;kZuqHko</v>
      </c>
      <c r="C701" s="366" t="str">
        <f>IF('statement of marks'!GQ47="","",'statement of marks'!GQ47)</f>
        <v/>
      </c>
      <c r="D701" s="366" t="str">
        <f>IF('statement of marks'!GR47="","",'statement of marks'!GR47)</f>
        <v/>
      </c>
      <c r="E701" s="371" t="str">
        <f>IF('statement of marks'!GS47="","",'statement of marks'!GS47)</f>
        <v/>
      </c>
      <c r="F701" s="1147"/>
      <c r="G701" s="1148"/>
      <c r="H701" s="369"/>
      <c r="I701" s="347" t="str">
        <f>'statement of marks'!$GQ$4</f>
        <v>dk;kZuqHko</v>
      </c>
      <c r="J701" s="366" t="str">
        <f>IF('statement of marks'!GQ48="","",'statement of marks'!GQ48)</f>
        <v/>
      </c>
      <c r="K701" s="366" t="str">
        <f>IF('statement of marks'!GR48="","",'statement of marks'!GR48)</f>
        <v/>
      </c>
      <c r="L701" s="371" t="str">
        <f>IF('statement of marks'!GS48="","",'statement of marks'!GS48)</f>
        <v/>
      </c>
    </row>
    <row r="702" spans="1:12" ht="15" customHeight="1">
      <c r="A702" s="369"/>
      <c r="B702" s="347" t="str">
        <f>'statement of marks'!$GT$4</f>
        <v>dyk f'k{kk</v>
      </c>
      <c r="C702" s="367" t="str">
        <f>IF('statement of marks'!GT47="","",'statement of marks'!GT47)</f>
        <v/>
      </c>
      <c r="D702" s="367" t="str">
        <f>IF('statement of marks'!GU47="","",'statement of marks'!GU47)</f>
        <v/>
      </c>
      <c r="E702" s="372" t="str">
        <f>IF('statement of marks'!GV47="","",'statement of marks'!GV47)</f>
        <v/>
      </c>
      <c r="F702" s="1147"/>
      <c r="G702" s="1148"/>
      <c r="H702" s="369"/>
      <c r="I702" s="347" t="str">
        <f>'statement of marks'!$GT$4</f>
        <v>dyk f'k{kk</v>
      </c>
      <c r="J702" s="367" t="str">
        <f>IF('statement of marks'!GT48="","",'statement of marks'!GT48)</f>
        <v/>
      </c>
      <c r="K702" s="367" t="str">
        <f>IF('statement of marks'!GU48="","",'statement of marks'!GU48)</f>
        <v/>
      </c>
      <c r="L702" s="372" t="str">
        <f>IF('statement of marks'!GV48="","",'statement of marks'!GV48)</f>
        <v/>
      </c>
    </row>
    <row r="703" spans="1:12" ht="15" customHeight="1">
      <c r="A703" s="369"/>
      <c r="B703" s="347" t="str">
        <f>'statement of marks'!$GW$4</f>
        <v>LokLF; ,oe~ 'kkjhfjd f'k{kk</v>
      </c>
      <c r="C703" s="368" t="str">
        <f>IF('statement of marks'!GW47="","",'statement of marks'!GW47)</f>
        <v/>
      </c>
      <c r="D703" s="368" t="str">
        <f>IF('statement of marks'!GX47="","",'statement of marks'!GX47)</f>
        <v/>
      </c>
      <c r="E703" s="373" t="str">
        <f>IF('statement of marks'!GY47="","",'statement of marks'!GY47)</f>
        <v/>
      </c>
      <c r="F703" s="1147"/>
      <c r="G703" s="1148"/>
      <c r="H703" s="369"/>
      <c r="I703" s="347" t="str">
        <f>'statement of marks'!$GW$4</f>
        <v>LokLF; ,oe~ 'kkjhfjd f'k{kk</v>
      </c>
      <c r="J703" s="368" t="str">
        <f>IF('statement of marks'!GW48="","",'statement of marks'!GW48)</f>
        <v/>
      </c>
      <c r="K703" s="368" t="str">
        <f>IF('statement of marks'!GX48="","",'statement of marks'!GX48)</f>
        <v/>
      </c>
      <c r="L703" s="373" t="str">
        <f>IF('statement of marks'!GY48="","",'statement of marks'!GY48)</f>
        <v/>
      </c>
    </row>
    <row r="704" spans="1:12" ht="15" customHeight="1">
      <c r="A704" s="369"/>
      <c r="B704" s="389" t="s">
        <v>304</v>
      </c>
      <c r="C704" s="390" t="str">
        <f>IF('statement of marks'!HE47="","",'statement of marks'!HE47)</f>
        <v/>
      </c>
      <c r="D704" s="390" t="str">
        <f>IF('statement of marks'!HF47="","",'statement of marks'!HF47)</f>
        <v/>
      </c>
      <c r="E704" s="390" t="str">
        <f>IF('statement of marks'!HJ47="","",'statement of marks'!HJ47)</f>
        <v/>
      </c>
      <c r="F704" s="1147"/>
      <c r="G704" s="1148"/>
      <c r="H704" s="369"/>
      <c r="I704" s="389" t="s">
        <v>304</v>
      </c>
      <c r="J704" s="390" t="str">
        <f>IF('statement of marks'!HE48="","",'statement of marks'!HE48)</f>
        <v/>
      </c>
      <c r="K704" s="390" t="str">
        <f>IF('statement of marks'!HF48="","",'statement of marks'!HF48)</f>
        <v/>
      </c>
      <c r="L704" s="391" t="str">
        <f>IF('statement of marks'!HJ48="","",'statement of marks'!HJ48)</f>
        <v/>
      </c>
    </row>
    <row r="705" spans="1:12" ht="15" customHeight="1">
      <c r="A705" s="369"/>
      <c r="B705" s="347" t="s">
        <v>473</v>
      </c>
      <c r="C705" s="1170" t="str">
        <f>IF('statement of marks'!HD47="","",'statement of marks'!HD47)</f>
        <v/>
      </c>
      <c r="D705" s="1171"/>
      <c r="E705" s="1172"/>
      <c r="F705" s="1147"/>
      <c r="G705" s="1148"/>
      <c r="H705" s="369"/>
      <c r="I705" s="347" t="s">
        <v>473</v>
      </c>
      <c r="J705" s="1170" t="str">
        <f>IF('statement of marks'!HD48="","",'statement of marks'!HD48)</f>
        <v/>
      </c>
      <c r="K705" s="1171"/>
      <c r="L705" s="1172"/>
    </row>
    <row r="706" spans="1:12" ht="15" customHeight="1">
      <c r="A706" s="369"/>
      <c r="B706" s="347" t="str">
        <f>'statement of marks'!$HL$5</f>
        <v>Nk= mifLFkfr</v>
      </c>
      <c r="C706" s="1161" t="str">
        <f>IF('statement of marks'!HL47="","",'statement of marks'!HL47)</f>
        <v/>
      </c>
      <c r="D706" s="1162"/>
      <c r="E706" s="1163"/>
      <c r="F706" s="1147"/>
      <c r="G706" s="1148"/>
      <c r="H706" s="369"/>
      <c r="I706" s="347" t="str">
        <f>'statement of marks'!$HL$5</f>
        <v>Nk= mifLFkfr</v>
      </c>
      <c r="J706" s="1161" t="str">
        <f>IF('statement of marks'!HL48="","",'statement of marks'!HL48)</f>
        <v/>
      </c>
      <c r="K706" s="1162"/>
      <c r="L706" s="1163"/>
    </row>
    <row r="707" spans="1:12" ht="15" customHeight="1">
      <c r="A707" s="369"/>
      <c r="B707" s="210" t="str">
        <f>'statement of marks'!$HK$5</f>
        <v>dqy ehfVax</v>
      </c>
      <c r="C707" s="1164" t="str">
        <f>IF('statement of marks'!HK47="","",'statement of marks'!HK47)</f>
        <v/>
      </c>
      <c r="D707" s="1165"/>
      <c r="E707" s="1166"/>
      <c r="F707" s="1147"/>
      <c r="G707" s="1148"/>
      <c r="H707" s="369"/>
      <c r="I707" s="210" t="str">
        <f>'statement of marks'!$HK$5</f>
        <v>dqy ehfVax</v>
      </c>
      <c r="J707" s="1164" t="str">
        <f>IF('statement of marks'!HK48="","",'statement of marks'!HK48)</f>
        <v/>
      </c>
      <c r="K707" s="1165"/>
      <c r="L707" s="1166"/>
    </row>
    <row r="708" spans="1:12" ht="15" customHeight="1">
      <c r="A708" s="369"/>
      <c r="B708" s="347" t="s">
        <v>227</v>
      </c>
      <c r="C708" s="1149" t="str">
        <f>IF('statement of marks'!HN47="","",'statement of marks'!HN47)</f>
        <v/>
      </c>
      <c r="D708" s="1150"/>
      <c r="E708" s="1151"/>
      <c r="F708" s="1147"/>
      <c r="G708" s="1148"/>
      <c r="H708" s="369"/>
      <c r="I708" s="347" t="s">
        <v>227</v>
      </c>
      <c r="J708" s="1149" t="str">
        <f>IF('statement of marks'!HN48="","",'statement of marks'!HN48)</f>
        <v/>
      </c>
      <c r="K708" s="1150"/>
      <c r="L708" s="1151"/>
    </row>
    <row r="709" spans="1:12" ht="15" customHeight="1">
      <c r="A709" s="369"/>
      <c r="B709" s="219" t="s">
        <v>79</v>
      </c>
      <c r="C709" s="1149"/>
      <c r="D709" s="1150"/>
      <c r="E709" s="1151"/>
      <c r="F709" s="1147"/>
      <c r="G709" s="1148"/>
      <c r="H709" s="369"/>
      <c r="I709" s="219" t="s">
        <v>79</v>
      </c>
      <c r="J709" s="1149"/>
      <c r="K709" s="1150"/>
      <c r="L709" s="1151"/>
    </row>
    <row r="710" spans="1:12" ht="15" customHeight="1">
      <c r="A710" s="369"/>
      <c r="B710" s="211" t="s">
        <v>114</v>
      </c>
      <c r="C710" s="1149"/>
      <c r="D710" s="1150"/>
      <c r="E710" s="1151"/>
      <c r="F710" s="1147"/>
      <c r="G710" s="1148"/>
      <c r="H710" s="369"/>
      <c r="I710" s="211" t="s">
        <v>114</v>
      </c>
      <c r="J710" s="1149"/>
      <c r="K710" s="1150"/>
      <c r="L710" s="1151"/>
    </row>
    <row r="711" spans="1:12" ht="15" customHeight="1">
      <c r="A711" s="369"/>
      <c r="B711" s="212" t="s">
        <v>19</v>
      </c>
      <c r="C711" s="1149"/>
      <c r="D711" s="1150"/>
      <c r="E711" s="1151"/>
      <c r="F711" s="1147"/>
      <c r="G711" s="1148"/>
      <c r="H711" s="369"/>
      <c r="I711" s="212" t="s">
        <v>19</v>
      </c>
      <c r="J711" s="1149"/>
      <c r="K711" s="1150"/>
      <c r="L711" s="1151"/>
    </row>
    <row r="712" spans="1:12" ht="15" customHeight="1">
      <c r="A712" s="369"/>
      <c r="B712" s="213" t="s">
        <v>7</v>
      </c>
      <c r="C712" s="1149"/>
      <c r="D712" s="1150"/>
      <c r="E712" s="1151"/>
      <c r="F712" s="1147"/>
      <c r="G712" s="1148"/>
      <c r="H712" s="369"/>
      <c r="I712" s="213" t="s">
        <v>7</v>
      </c>
      <c r="J712" s="1149"/>
      <c r="K712" s="1150"/>
      <c r="L712" s="1151"/>
    </row>
    <row r="713" spans="1:12" ht="15" customHeight="1">
      <c r="A713" s="374"/>
      <c r="B713" s="219" t="str">
        <f>'statement of marks'!$J$3</f>
        <v xml:space="preserve">fo|ky; dk Mk;l dksM+ </v>
      </c>
      <c r="C713" s="1152" t="str">
        <f>'statement of marks'!$K$3</f>
        <v xml:space="preserve">08291009401   </v>
      </c>
      <c r="D713" s="1153"/>
      <c r="E713" s="1154"/>
      <c r="F713" s="1147"/>
      <c r="G713" s="1148"/>
      <c r="H713" s="374"/>
      <c r="I713" s="219" t="str">
        <f>'statement of marks'!$J$3</f>
        <v xml:space="preserve">fo|ky; dk Mk;l dksM+ </v>
      </c>
      <c r="J713" s="1152" t="str">
        <f>'statement of marks'!$K$3</f>
        <v xml:space="preserve">08291009401   </v>
      </c>
      <c r="K713" s="1153"/>
      <c r="L713" s="1154"/>
    </row>
    <row r="714" spans="1:12" ht="15" customHeight="1" thickBot="1">
      <c r="A714" s="375"/>
      <c r="B714" s="376" t="s">
        <v>76</v>
      </c>
      <c r="C714" s="1155">
        <f>'statement of marks'!$HG$108</f>
        <v>42460</v>
      </c>
      <c r="D714" s="1156"/>
      <c r="E714" s="1157"/>
      <c r="F714" s="1147"/>
      <c r="G714" s="1148"/>
      <c r="H714" s="375"/>
      <c r="I714" s="376" t="s">
        <v>76</v>
      </c>
      <c r="J714" s="1155">
        <f>'statement of marks'!$HG$108</f>
        <v>42460</v>
      </c>
      <c r="K714" s="1156"/>
      <c r="L714" s="1157"/>
    </row>
    <row r="715" spans="1:12" ht="15" customHeight="1">
      <c r="A715" s="1137" t="s">
        <v>47</v>
      </c>
      <c r="B715" s="1138"/>
      <c r="C715" s="1139"/>
      <c r="D715" s="1139"/>
      <c r="E715" s="1140"/>
      <c r="F715" s="1147"/>
      <c r="G715" s="1148"/>
      <c r="H715" s="1137" t="s">
        <v>47</v>
      </c>
      <c r="I715" s="1138"/>
      <c r="J715" s="1139"/>
      <c r="K715" s="1139"/>
      <c r="L715" s="1140"/>
    </row>
    <row r="716" spans="1:12" ht="15" customHeight="1">
      <c r="A716" s="1141" t="str">
        <f>'statement of marks'!$A$1</f>
        <v>jk- ck- ek/;fed fo|ky; uohu] fuEckgsM+k</v>
      </c>
      <c r="B716" s="1129"/>
      <c r="C716" s="1142"/>
      <c r="D716" s="1142"/>
      <c r="E716" s="1143"/>
      <c r="F716" s="1147"/>
      <c r="G716" s="1148"/>
      <c r="H716" s="1141" t="str">
        <f>'statement of marks'!$A$1</f>
        <v>jk- ck- ek/;fed fo|ky; uohu] fuEckgsM+k</v>
      </c>
      <c r="I716" s="1129"/>
      <c r="J716" s="1142"/>
      <c r="K716" s="1142"/>
      <c r="L716" s="1143"/>
    </row>
    <row r="717" spans="1:12" ht="15" customHeight="1">
      <c r="A717" s="1141"/>
      <c r="B717" s="1129"/>
      <c r="C717" s="1142"/>
      <c r="D717" s="1142"/>
      <c r="E717" s="1143"/>
      <c r="F717" s="1147"/>
      <c r="G717" s="1148"/>
      <c r="H717" s="1141"/>
      <c r="I717" s="1129"/>
      <c r="J717" s="1142"/>
      <c r="K717" s="1142"/>
      <c r="L717" s="1143"/>
    </row>
    <row r="718" spans="1:12" ht="15" customHeight="1">
      <c r="A718" s="369"/>
      <c r="B718" s="207" t="s">
        <v>217</v>
      </c>
      <c r="C718" s="1134" t="str">
        <f>'statement of marks'!$H$3</f>
        <v>2015-16</v>
      </c>
      <c r="D718" s="1135"/>
      <c r="E718" s="1136"/>
      <c r="F718" s="1147"/>
      <c r="G718" s="1148"/>
      <c r="H718" s="369"/>
      <c r="I718" s="207" t="s">
        <v>217</v>
      </c>
      <c r="J718" s="1134" t="str">
        <f>'statement of marks'!$H$3</f>
        <v>2015-16</v>
      </c>
      <c r="K718" s="1135"/>
      <c r="L718" s="1136"/>
    </row>
    <row r="719" spans="1:12" ht="15" customHeight="1">
      <c r="A719" s="369"/>
      <c r="B719" s="347" t="s">
        <v>218</v>
      </c>
      <c r="C719" s="1144" t="str">
        <f>IF('statement of marks'!J49="","",'statement of marks'!J49)</f>
        <v/>
      </c>
      <c r="D719" s="1145"/>
      <c r="E719" s="1146"/>
      <c r="F719" s="1147"/>
      <c r="G719" s="1148"/>
      <c r="H719" s="369"/>
      <c r="I719" s="347" t="s">
        <v>218</v>
      </c>
      <c r="J719" s="1144" t="str">
        <f>IF('statement of marks'!J50="","",'statement of marks'!J50)</f>
        <v/>
      </c>
      <c r="K719" s="1145"/>
      <c r="L719" s="1146"/>
    </row>
    <row r="720" spans="1:12" ht="15" customHeight="1">
      <c r="A720" s="369"/>
      <c r="B720" s="347" t="s">
        <v>219</v>
      </c>
      <c r="C720" s="1144" t="str">
        <f>IF('statement of marks'!K49="","",'statement of marks'!K49)</f>
        <v/>
      </c>
      <c r="D720" s="1145"/>
      <c r="E720" s="1146"/>
      <c r="F720" s="1147"/>
      <c r="G720" s="1148"/>
      <c r="H720" s="369"/>
      <c r="I720" s="347" t="s">
        <v>219</v>
      </c>
      <c r="J720" s="1144" t="str">
        <f>IF('statement of marks'!K50="","",'statement of marks'!K50)</f>
        <v/>
      </c>
      <c r="K720" s="1145"/>
      <c r="L720" s="1146"/>
    </row>
    <row r="721" spans="1:12" ht="15" customHeight="1">
      <c r="A721" s="369"/>
      <c r="B721" s="347" t="s">
        <v>220</v>
      </c>
      <c r="C721" s="1144" t="str">
        <f>IF('statement of marks'!L49="","",'statement of marks'!L49)</f>
        <v/>
      </c>
      <c r="D721" s="1145"/>
      <c r="E721" s="1146"/>
      <c r="F721" s="1147"/>
      <c r="G721" s="1148"/>
      <c r="H721" s="369"/>
      <c r="I721" s="347" t="s">
        <v>220</v>
      </c>
      <c r="J721" s="1144" t="str">
        <f>IF('statement of marks'!L50="","",'statement of marks'!L50)</f>
        <v/>
      </c>
      <c r="K721" s="1145"/>
      <c r="L721" s="1146"/>
    </row>
    <row r="722" spans="1:12" ht="15" customHeight="1">
      <c r="A722" s="369"/>
      <c r="B722" s="347" t="s">
        <v>224</v>
      </c>
      <c r="C722" s="1134" t="str">
        <f>IF('statement of marks'!B49="","",'statement of marks'!B49)</f>
        <v/>
      </c>
      <c r="D722" s="1135"/>
      <c r="E722" s="1136"/>
      <c r="F722" s="1147"/>
      <c r="G722" s="1148"/>
      <c r="H722" s="369"/>
      <c r="I722" s="347" t="s">
        <v>224</v>
      </c>
      <c r="J722" s="1134" t="str">
        <f>IF('statement of marks'!B50="","",'statement of marks'!B50)</f>
        <v/>
      </c>
      <c r="K722" s="1135"/>
      <c r="L722" s="1136"/>
    </row>
    <row r="723" spans="1:12" ht="15" customHeight="1">
      <c r="A723" s="369"/>
      <c r="B723" s="347" t="s">
        <v>221</v>
      </c>
      <c r="C723" s="1134" t="str">
        <f>'statement of marks'!$G$3</f>
        <v>6 A</v>
      </c>
      <c r="D723" s="1135"/>
      <c r="E723" s="1136"/>
      <c r="F723" s="1147"/>
      <c r="G723" s="1148"/>
      <c r="H723" s="369"/>
      <c r="I723" s="347" t="s">
        <v>221</v>
      </c>
      <c r="J723" s="1134" t="str">
        <f>'statement of marks'!$G$3</f>
        <v>6 A</v>
      </c>
      <c r="K723" s="1135"/>
      <c r="L723" s="1136"/>
    </row>
    <row r="724" spans="1:12" ht="15" customHeight="1">
      <c r="A724" s="369"/>
      <c r="B724" s="209" t="s">
        <v>222</v>
      </c>
      <c r="C724" s="1134" t="str">
        <f>IF('statement of marks'!F49="","",'statement of marks'!F49)</f>
        <v/>
      </c>
      <c r="D724" s="1135"/>
      <c r="E724" s="1136"/>
      <c r="F724" s="1147"/>
      <c r="G724" s="1148"/>
      <c r="H724" s="369"/>
      <c r="I724" s="209" t="s">
        <v>222</v>
      </c>
      <c r="J724" s="1134" t="str">
        <f>IF('statement of marks'!F50="","",'statement of marks'!F50)</f>
        <v/>
      </c>
      <c r="K724" s="1135"/>
      <c r="L724" s="1136"/>
    </row>
    <row r="725" spans="1:12" ht="15" customHeight="1">
      <c r="A725" s="369"/>
      <c r="B725" s="347" t="s">
        <v>9</v>
      </c>
      <c r="C725" s="1134" t="str">
        <f>IF('statement of marks'!D49="","",'statement of marks'!D49)</f>
        <v/>
      </c>
      <c r="D725" s="1135"/>
      <c r="E725" s="1136"/>
      <c r="F725" s="1147"/>
      <c r="G725" s="1148"/>
      <c r="H725" s="369"/>
      <c r="I725" s="347" t="s">
        <v>9</v>
      </c>
      <c r="J725" s="1134" t="str">
        <f>IF('statement of marks'!D50="","",'statement of marks'!D50)</f>
        <v/>
      </c>
      <c r="K725" s="1135"/>
      <c r="L725" s="1136"/>
    </row>
    <row r="726" spans="1:12" ht="15" customHeight="1">
      <c r="A726" s="369"/>
      <c r="B726" s="347" t="s">
        <v>225</v>
      </c>
      <c r="C726" s="1158" t="str">
        <f>IF('statement of marks'!H49="","",'statement of marks'!H49)</f>
        <v/>
      </c>
      <c r="D726" s="1159"/>
      <c r="E726" s="1160"/>
      <c r="F726" s="1147"/>
      <c r="G726" s="1148"/>
      <c r="H726" s="369"/>
      <c r="I726" s="347" t="s">
        <v>225</v>
      </c>
      <c r="J726" s="1158" t="str">
        <f>IF('statement of marks'!H50="","",'statement of marks'!H50)</f>
        <v/>
      </c>
      <c r="K726" s="1159"/>
      <c r="L726" s="1160"/>
    </row>
    <row r="727" spans="1:12" ht="15" customHeight="1">
      <c r="A727" s="369"/>
      <c r="B727" s="347" t="s">
        <v>226</v>
      </c>
      <c r="C727" s="1167" t="str">
        <f>IF('statement of marks'!I49="","",'statement of marks'!I49)</f>
        <v/>
      </c>
      <c r="D727" s="1168"/>
      <c r="E727" s="1169"/>
      <c r="F727" s="1147"/>
      <c r="G727" s="1148"/>
      <c r="H727" s="369"/>
      <c r="I727" s="347" t="s">
        <v>226</v>
      </c>
      <c r="J727" s="1167" t="str">
        <f>IF('statement of marks'!I50="","",'statement of marks'!I50)</f>
        <v/>
      </c>
      <c r="K727" s="1168"/>
      <c r="L727" s="1169"/>
    </row>
    <row r="728" spans="1:12" ht="15" customHeight="1">
      <c r="A728" s="369"/>
      <c r="B728" s="347" t="s">
        <v>223</v>
      </c>
      <c r="C728" s="364" t="s">
        <v>66</v>
      </c>
      <c r="D728" s="365" t="s">
        <v>294</v>
      </c>
      <c r="E728" s="370" t="s">
        <v>206</v>
      </c>
      <c r="F728" s="1147"/>
      <c r="G728" s="1148"/>
      <c r="H728" s="369"/>
      <c r="I728" s="347" t="s">
        <v>223</v>
      </c>
      <c r="J728" s="364" t="s">
        <v>66</v>
      </c>
      <c r="K728" s="365" t="s">
        <v>294</v>
      </c>
      <c r="L728" s="370" t="s">
        <v>206</v>
      </c>
    </row>
    <row r="729" spans="1:12" ht="15" customHeight="1">
      <c r="A729" s="369"/>
      <c r="B729" s="347" t="str">
        <f>'statement of marks'!$FT$4</f>
        <v>fgUnh</v>
      </c>
      <c r="C729" s="366" t="str">
        <f>IF('statement of marks'!FT49="","",'statement of marks'!FT49)</f>
        <v/>
      </c>
      <c r="D729" s="366" t="str">
        <f>IF('statement of marks'!FU49="","",'statement of marks'!FU49)</f>
        <v/>
      </c>
      <c r="E729" s="371" t="str">
        <f>IF('statement of marks'!FV49="","",'statement of marks'!FV49)</f>
        <v/>
      </c>
      <c r="F729" s="1147"/>
      <c r="G729" s="1148"/>
      <c r="H729" s="369"/>
      <c r="I729" s="347" t="str">
        <f>'statement of marks'!$FT$4</f>
        <v>fgUnh</v>
      </c>
      <c r="J729" s="366" t="str">
        <f>IF('statement of marks'!FT50="","",'statement of marks'!FT50)</f>
        <v/>
      </c>
      <c r="K729" s="366" t="str">
        <f>IF('statement of marks'!FU50="","",'statement of marks'!FU50)</f>
        <v/>
      </c>
      <c r="L729" s="371" t="str">
        <f>IF('statement of marks'!FV50="","",'statement of marks'!FV50)</f>
        <v/>
      </c>
    </row>
    <row r="730" spans="1:12" ht="15" customHeight="1">
      <c r="A730" s="369"/>
      <c r="B730" s="347" t="str">
        <f>'statement of marks'!$FW$4</f>
        <v>vaxszth</v>
      </c>
      <c r="C730" s="366" t="str">
        <f>IF('statement of marks'!FW49="","",'statement of marks'!FW49)</f>
        <v/>
      </c>
      <c r="D730" s="366" t="str">
        <f>IF('statement of marks'!FX49="","",'statement of marks'!FX49)</f>
        <v/>
      </c>
      <c r="E730" s="371" t="str">
        <f>IF('statement of marks'!FY49="","",'statement of marks'!FY49)</f>
        <v/>
      </c>
      <c r="F730" s="1147"/>
      <c r="G730" s="1148"/>
      <c r="H730" s="369"/>
      <c r="I730" s="347" t="str">
        <f>'statement of marks'!$FW$4</f>
        <v>vaxszth</v>
      </c>
      <c r="J730" s="366" t="str">
        <f>IF('statement of marks'!FW50="","",'statement of marks'!FW50)</f>
        <v/>
      </c>
      <c r="K730" s="366" t="str">
        <f>IF('statement of marks'!FX50="","",'statement of marks'!FX50)</f>
        <v/>
      </c>
      <c r="L730" s="371" t="str">
        <f>IF('statement of marks'!FY50="","",'statement of marks'!FY50)</f>
        <v/>
      </c>
    </row>
    <row r="731" spans="1:12" ht="15" customHeight="1">
      <c r="A731" s="369"/>
      <c r="B731" s="347" t="str">
        <f>IF('statement of marks'!BE49="s","laLÑr",IF('statement of marks'!BE49="u","mnwZ",IF('statement of marks'!BE49="g","xqtjkrh",IF('statement of marks'!BE49="p","iatkch",IF('statement of marks'!BE49="sd","flU/kh","r`rh; Hkk""kk")))))</f>
        <v>r`rh; Hkk"kk</v>
      </c>
      <c r="C731" s="366" t="str">
        <f>IF('statement of marks'!FZ49="","",'statement of marks'!FZ49)</f>
        <v/>
      </c>
      <c r="D731" s="366" t="str">
        <f>IF('statement of marks'!GA49="","",'statement of marks'!GA49)</f>
        <v/>
      </c>
      <c r="E731" s="371" t="str">
        <f>IF('statement of marks'!GB49="","",'statement of marks'!GB49)</f>
        <v/>
      </c>
      <c r="F731" s="1147"/>
      <c r="G731" s="1148"/>
      <c r="H731" s="369"/>
      <c r="I731" s="347" t="str">
        <f>IF('statement of marks'!BE50="s","laLÑr",IF('statement of marks'!BE50="u","mnwZ",IF('statement of marks'!BE50="g","xqtjkrh",IF('statement of marks'!BE50="p","iatkch",IF('statement of marks'!BE50="sd","flU/kh","r`rh; Hkk""kk")))))</f>
        <v>r`rh; Hkk"kk</v>
      </c>
      <c r="J731" s="366" t="str">
        <f>IF('statement of marks'!FZ50="","",'statement of marks'!FZ50)</f>
        <v/>
      </c>
      <c r="K731" s="366" t="str">
        <f>IF('statement of marks'!GA50="","",'statement of marks'!GA50)</f>
        <v/>
      </c>
      <c r="L731" s="371" t="str">
        <f>IF('statement of marks'!GB50="","",'statement of marks'!GB50)</f>
        <v/>
      </c>
    </row>
    <row r="732" spans="1:12" ht="15" customHeight="1">
      <c r="A732" s="369"/>
      <c r="B732" s="347" t="str">
        <f>'statement of marks'!$GH$4</f>
        <v>xf.kr</v>
      </c>
      <c r="C732" s="366" t="str">
        <f>IF('statement of marks'!GH49="","",'statement of marks'!GH49)</f>
        <v/>
      </c>
      <c r="D732" s="366" t="str">
        <f>IF('statement of marks'!GI49="","",'statement of marks'!GI49)</f>
        <v/>
      </c>
      <c r="E732" s="371" t="str">
        <f>IF('statement of marks'!GJ49="","",'statement of marks'!GJ49)</f>
        <v/>
      </c>
      <c r="F732" s="1147"/>
      <c r="G732" s="1148"/>
      <c r="H732" s="369"/>
      <c r="I732" s="347" t="str">
        <f>'statement of marks'!$GH$4</f>
        <v>xf.kr</v>
      </c>
      <c r="J732" s="366" t="str">
        <f>IF('statement of marks'!GH50="","",'statement of marks'!GH50)</f>
        <v/>
      </c>
      <c r="K732" s="366" t="str">
        <f>IF('statement of marks'!GI50="","",'statement of marks'!GI50)</f>
        <v/>
      </c>
      <c r="L732" s="371" t="str">
        <f>IF('statement of marks'!GJ50="","",'statement of marks'!GJ50)</f>
        <v/>
      </c>
    </row>
    <row r="733" spans="1:12" ht="15" customHeight="1">
      <c r="A733" s="369"/>
      <c r="B733" s="347" t="str">
        <f>'statement of marks'!$GK$4</f>
        <v>foKku</v>
      </c>
      <c r="C733" s="366" t="str">
        <f>IF('statement of marks'!GK49="","",'statement of marks'!GK49)</f>
        <v/>
      </c>
      <c r="D733" s="366" t="str">
        <f>IF('statement of marks'!GL49="","",'statement of marks'!GL49)</f>
        <v/>
      </c>
      <c r="E733" s="371" t="str">
        <f>IF('statement of marks'!GM49="","",'statement of marks'!GM49)</f>
        <v/>
      </c>
      <c r="F733" s="1147"/>
      <c r="G733" s="1148"/>
      <c r="H733" s="369"/>
      <c r="I733" s="347" t="str">
        <f>'statement of marks'!$GK$4</f>
        <v>foKku</v>
      </c>
      <c r="J733" s="366" t="str">
        <f>IF('statement of marks'!GK50="","",'statement of marks'!GK50)</f>
        <v/>
      </c>
      <c r="K733" s="366" t="str">
        <f>IF('statement of marks'!GL50="","",'statement of marks'!GL50)</f>
        <v/>
      </c>
      <c r="L733" s="371" t="str">
        <f>IF('statement of marks'!GM50="","",'statement of marks'!GM50)</f>
        <v/>
      </c>
    </row>
    <row r="734" spans="1:12" ht="15" customHeight="1">
      <c r="A734" s="369"/>
      <c r="B734" s="347" t="str">
        <f>'statement of marks'!$GN$4</f>
        <v>lkekftd foKku</v>
      </c>
      <c r="C734" s="366" t="str">
        <f>IF('statement of marks'!GN49="","",'statement of marks'!GN49)</f>
        <v/>
      </c>
      <c r="D734" s="366" t="str">
        <f>IF('statement of marks'!GO49="","",'statement of marks'!GO49)</f>
        <v/>
      </c>
      <c r="E734" s="371" t="str">
        <f>IF('statement of marks'!GP49="","",'statement of marks'!GP49)</f>
        <v/>
      </c>
      <c r="F734" s="1147"/>
      <c r="G734" s="1148"/>
      <c r="H734" s="369"/>
      <c r="I734" s="347" t="str">
        <f>'statement of marks'!$GN$4</f>
        <v>lkekftd foKku</v>
      </c>
      <c r="J734" s="366" t="str">
        <f>IF('statement of marks'!GN50="","",'statement of marks'!GN50)</f>
        <v/>
      </c>
      <c r="K734" s="366" t="str">
        <f>IF('statement of marks'!GO50="","",'statement of marks'!GO50)</f>
        <v/>
      </c>
      <c r="L734" s="371" t="str">
        <f>IF('statement of marks'!GP50="","",'statement of marks'!GP50)</f>
        <v/>
      </c>
    </row>
    <row r="735" spans="1:12" ht="15" customHeight="1">
      <c r="A735" s="369"/>
      <c r="B735" s="347" t="str">
        <f>'statement of marks'!$GQ$4</f>
        <v>dk;kZuqHko</v>
      </c>
      <c r="C735" s="366" t="str">
        <f>IF('statement of marks'!GQ49="","",'statement of marks'!GQ49)</f>
        <v/>
      </c>
      <c r="D735" s="366" t="str">
        <f>IF('statement of marks'!GR49="","",'statement of marks'!GR49)</f>
        <v/>
      </c>
      <c r="E735" s="371" t="str">
        <f>IF('statement of marks'!GS49="","",'statement of marks'!GS49)</f>
        <v/>
      </c>
      <c r="F735" s="1147"/>
      <c r="G735" s="1148"/>
      <c r="H735" s="369"/>
      <c r="I735" s="347" t="str">
        <f>'statement of marks'!$GQ$4</f>
        <v>dk;kZuqHko</v>
      </c>
      <c r="J735" s="366" t="str">
        <f>IF('statement of marks'!GQ50="","",'statement of marks'!GQ50)</f>
        <v/>
      </c>
      <c r="K735" s="366" t="str">
        <f>IF('statement of marks'!GR50="","",'statement of marks'!GR50)</f>
        <v/>
      </c>
      <c r="L735" s="371" t="str">
        <f>IF('statement of marks'!GS50="","",'statement of marks'!GS50)</f>
        <v/>
      </c>
    </row>
    <row r="736" spans="1:12" ht="15" customHeight="1">
      <c r="A736" s="369"/>
      <c r="B736" s="347" t="str">
        <f>'statement of marks'!$GT$4</f>
        <v>dyk f'k{kk</v>
      </c>
      <c r="C736" s="367" t="str">
        <f>IF('statement of marks'!GT49="","",'statement of marks'!GT49)</f>
        <v/>
      </c>
      <c r="D736" s="367" t="str">
        <f>IF('statement of marks'!GU49="","",'statement of marks'!GU49)</f>
        <v/>
      </c>
      <c r="E736" s="372" t="str">
        <f>IF('statement of marks'!GV49="","",'statement of marks'!GV49)</f>
        <v/>
      </c>
      <c r="F736" s="1147"/>
      <c r="G736" s="1148"/>
      <c r="H736" s="369"/>
      <c r="I736" s="347" t="str">
        <f>'statement of marks'!$GT$4</f>
        <v>dyk f'k{kk</v>
      </c>
      <c r="J736" s="367" t="str">
        <f>IF('statement of marks'!GT50="","",'statement of marks'!GT50)</f>
        <v/>
      </c>
      <c r="K736" s="367" t="str">
        <f>IF('statement of marks'!GU50="","",'statement of marks'!GU50)</f>
        <v/>
      </c>
      <c r="L736" s="372" t="str">
        <f>IF('statement of marks'!GV50="","",'statement of marks'!GV50)</f>
        <v/>
      </c>
    </row>
    <row r="737" spans="1:12" ht="15" customHeight="1">
      <c r="A737" s="369"/>
      <c r="B737" s="347" t="str">
        <f>'statement of marks'!$GW$4</f>
        <v>LokLF; ,oe~ 'kkjhfjd f'k{kk</v>
      </c>
      <c r="C737" s="368" t="str">
        <f>IF('statement of marks'!GW49="","",'statement of marks'!GW49)</f>
        <v/>
      </c>
      <c r="D737" s="368" t="str">
        <f>IF('statement of marks'!GX49="","",'statement of marks'!GX49)</f>
        <v/>
      </c>
      <c r="E737" s="373" t="str">
        <f>IF('statement of marks'!GY49="","",'statement of marks'!GY49)</f>
        <v/>
      </c>
      <c r="F737" s="1147"/>
      <c r="G737" s="1148"/>
      <c r="H737" s="369"/>
      <c r="I737" s="347" t="str">
        <f>'statement of marks'!$GW$4</f>
        <v>LokLF; ,oe~ 'kkjhfjd f'k{kk</v>
      </c>
      <c r="J737" s="368" t="str">
        <f>IF('statement of marks'!GW50="","",'statement of marks'!GW50)</f>
        <v/>
      </c>
      <c r="K737" s="368" t="str">
        <f>IF('statement of marks'!GX50="","",'statement of marks'!GX50)</f>
        <v/>
      </c>
      <c r="L737" s="373" t="str">
        <f>IF('statement of marks'!GY50="","",'statement of marks'!GY50)</f>
        <v/>
      </c>
    </row>
    <row r="738" spans="1:12" ht="15" customHeight="1">
      <c r="A738" s="369"/>
      <c r="B738" s="389" t="s">
        <v>304</v>
      </c>
      <c r="C738" s="390" t="str">
        <f>IF('statement of marks'!HE49="","",'statement of marks'!HE49)</f>
        <v/>
      </c>
      <c r="D738" s="390" t="str">
        <f>IF('statement of marks'!HF49="","",'statement of marks'!HF49)</f>
        <v/>
      </c>
      <c r="E738" s="390" t="str">
        <f>IF('statement of marks'!HJ49="","",'statement of marks'!HJ49)</f>
        <v/>
      </c>
      <c r="F738" s="1147"/>
      <c r="G738" s="1148"/>
      <c r="H738" s="369"/>
      <c r="I738" s="389" t="s">
        <v>304</v>
      </c>
      <c r="J738" s="390" t="str">
        <f>IF('statement of marks'!HE50="","",'statement of marks'!HE50)</f>
        <v/>
      </c>
      <c r="K738" s="390" t="str">
        <f>IF('statement of marks'!HF50="","",'statement of marks'!HF50)</f>
        <v/>
      </c>
      <c r="L738" s="391" t="str">
        <f>IF('statement of marks'!HJ50="","",'statement of marks'!HJ50)</f>
        <v/>
      </c>
    </row>
    <row r="739" spans="1:12" ht="15" customHeight="1">
      <c r="A739" s="369"/>
      <c r="B739" s="347" t="s">
        <v>473</v>
      </c>
      <c r="C739" s="1170" t="str">
        <f>IF('statement of marks'!HD49="","",'statement of marks'!HD49)</f>
        <v/>
      </c>
      <c r="D739" s="1171"/>
      <c r="E739" s="1172"/>
      <c r="F739" s="1147"/>
      <c r="G739" s="1148"/>
      <c r="H739" s="369"/>
      <c r="I739" s="347" t="s">
        <v>473</v>
      </c>
      <c r="J739" s="1170" t="str">
        <f>IF('statement of marks'!HD50="","",'statement of marks'!HD50)</f>
        <v/>
      </c>
      <c r="K739" s="1171"/>
      <c r="L739" s="1172"/>
    </row>
    <row r="740" spans="1:12" ht="15" customHeight="1">
      <c r="A740" s="369"/>
      <c r="B740" s="347" t="str">
        <f>'statement of marks'!$HL$5</f>
        <v>Nk= mifLFkfr</v>
      </c>
      <c r="C740" s="1161" t="str">
        <f>IF('statement of marks'!HL49="","",'statement of marks'!HL49)</f>
        <v/>
      </c>
      <c r="D740" s="1162"/>
      <c r="E740" s="1163"/>
      <c r="F740" s="1147"/>
      <c r="G740" s="1148"/>
      <c r="H740" s="369"/>
      <c r="I740" s="347" t="str">
        <f>'statement of marks'!$HL$5</f>
        <v>Nk= mifLFkfr</v>
      </c>
      <c r="J740" s="1161" t="str">
        <f>IF('statement of marks'!HL50="","",'statement of marks'!HL50)</f>
        <v/>
      </c>
      <c r="K740" s="1162"/>
      <c r="L740" s="1163"/>
    </row>
    <row r="741" spans="1:12" ht="15" customHeight="1">
      <c r="A741" s="369"/>
      <c r="B741" s="210" t="str">
        <f>'statement of marks'!$HK$5</f>
        <v>dqy ehfVax</v>
      </c>
      <c r="C741" s="1164" t="str">
        <f>IF('statement of marks'!HK49="","",'statement of marks'!HK49)</f>
        <v/>
      </c>
      <c r="D741" s="1165"/>
      <c r="E741" s="1166"/>
      <c r="F741" s="1147"/>
      <c r="G741" s="1148"/>
      <c r="H741" s="369"/>
      <c r="I741" s="210" t="str">
        <f>'statement of marks'!$HK$5</f>
        <v>dqy ehfVax</v>
      </c>
      <c r="J741" s="1164" t="str">
        <f>IF('statement of marks'!HK50="","",'statement of marks'!HK50)</f>
        <v/>
      </c>
      <c r="K741" s="1165"/>
      <c r="L741" s="1166"/>
    </row>
    <row r="742" spans="1:12" ht="15" customHeight="1">
      <c r="A742" s="369"/>
      <c r="B742" s="347" t="s">
        <v>227</v>
      </c>
      <c r="C742" s="1149" t="str">
        <f>IF('statement of marks'!HN49="","",'statement of marks'!HN49)</f>
        <v/>
      </c>
      <c r="D742" s="1150"/>
      <c r="E742" s="1151"/>
      <c r="F742" s="1147"/>
      <c r="G742" s="1148"/>
      <c r="H742" s="369"/>
      <c r="I742" s="347" t="s">
        <v>227</v>
      </c>
      <c r="J742" s="1149" t="str">
        <f>IF('statement of marks'!HN50="","",'statement of marks'!HN50)</f>
        <v/>
      </c>
      <c r="K742" s="1150"/>
      <c r="L742" s="1151"/>
    </row>
    <row r="743" spans="1:12" ht="15" customHeight="1">
      <c r="A743" s="369"/>
      <c r="B743" s="219" t="s">
        <v>79</v>
      </c>
      <c r="C743" s="1149"/>
      <c r="D743" s="1150"/>
      <c r="E743" s="1151"/>
      <c r="F743" s="1147"/>
      <c r="G743" s="1148"/>
      <c r="H743" s="369"/>
      <c r="I743" s="219" t="s">
        <v>79</v>
      </c>
      <c r="J743" s="1149"/>
      <c r="K743" s="1150"/>
      <c r="L743" s="1151"/>
    </row>
    <row r="744" spans="1:12" ht="15" customHeight="1">
      <c r="A744" s="369"/>
      <c r="B744" s="211" t="s">
        <v>114</v>
      </c>
      <c r="C744" s="1149"/>
      <c r="D744" s="1150"/>
      <c r="E744" s="1151"/>
      <c r="F744" s="1147"/>
      <c r="G744" s="1148"/>
      <c r="H744" s="369"/>
      <c r="I744" s="211" t="s">
        <v>114</v>
      </c>
      <c r="J744" s="1149"/>
      <c r="K744" s="1150"/>
      <c r="L744" s="1151"/>
    </row>
    <row r="745" spans="1:12" ht="15" customHeight="1">
      <c r="A745" s="369"/>
      <c r="B745" s="212" t="s">
        <v>19</v>
      </c>
      <c r="C745" s="1149"/>
      <c r="D745" s="1150"/>
      <c r="E745" s="1151"/>
      <c r="F745" s="1147"/>
      <c r="G745" s="1148"/>
      <c r="H745" s="369"/>
      <c r="I745" s="212" t="s">
        <v>19</v>
      </c>
      <c r="J745" s="1149"/>
      <c r="K745" s="1150"/>
      <c r="L745" s="1151"/>
    </row>
    <row r="746" spans="1:12" ht="15" customHeight="1">
      <c r="A746" s="369"/>
      <c r="B746" s="213" t="s">
        <v>7</v>
      </c>
      <c r="C746" s="1149"/>
      <c r="D746" s="1150"/>
      <c r="E746" s="1151"/>
      <c r="F746" s="1147"/>
      <c r="G746" s="1148"/>
      <c r="H746" s="369"/>
      <c r="I746" s="213" t="s">
        <v>7</v>
      </c>
      <c r="J746" s="1149"/>
      <c r="K746" s="1150"/>
      <c r="L746" s="1151"/>
    </row>
    <row r="747" spans="1:12" ht="15" customHeight="1">
      <c r="A747" s="374"/>
      <c r="B747" s="219" t="str">
        <f>'statement of marks'!$J$3</f>
        <v xml:space="preserve">fo|ky; dk Mk;l dksM+ </v>
      </c>
      <c r="C747" s="1152" t="str">
        <f>'statement of marks'!$K$3</f>
        <v xml:space="preserve">08291009401   </v>
      </c>
      <c r="D747" s="1153"/>
      <c r="E747" s="1154"/>
      <c r="F747" s="1147"/>
      <c r="G747" s="1148"/>
      <c r="H747" s="374"/>
      <c r="I747" s="219" t="str">
        <f>'statement of marks'!$J$3</f>
        <v xml:space="preserve">fo|ky; dk Mk;l dksM+ </v>
      </c>
      <c r="J747" s="1152" t="str">
        <f>'statement of marks'!$K$3</f>
        <v xml:space="preserve">08291009401   </v>
      </c>
      <c r="K747" s="1153"/>
      <c r="L747" s="1154"/>
    </row>
    <row r="748" spans="1:12" ht="15" customHeight="1" thickBot="1">
      <c r="A748" s="375"/>
      <c r="B748" s="376" t="s">
        <v>76</v>
      </c>
      <c r="C748" s="1155">
        <f>'statement of marks'!$HG$108</f>
        <v>42460</v>
      </c>
      <c r="D748" s="1156"/>
      <c r="E748" s="1157"/>
      <c r="F748" s="1147"/>
      <c r="G748" s="1148"/>
      <c r="H748" s="375"/>
      <c r="I748" s="376" t="s">
        <v>76</v>
      </c>
      <c r="J748" s="1155">
        <f>'statement of marks'!$HG$108</f>
        <v>42460</v>
      </c>
      <c r="K748" s="1156"/>
      <c r="L748" s="1157"/>
    </row>
    <row r="749" spans="1:12" ht="15" customHeight="1">
      <c r="A749" s="1137" t="s">
        <v>47</v>
      </c>
      <c r="B749" s="1138"/>
      <c r="C749" s="1139"/>
      <c r="D749" s="1139"/>
      <c r="E749" s="1140"/>
      <c r="F749" s="1147"/>
      <c r="G749" s="1148"/>
      <c r="H749" s="1137" t="s">
        <v>47</v>
      </c>
      <c r="I749" s="1138"/>
      <c r="J749" s="1139"/>
      <c r="K749" s="1139"/>
      <c r="L749" s="1140"/>
    </row>
    <row r="750" spans="1:12" ht="15" customHeight="1">
      <c r="A750" s="1141" t="str">
        <f>'statement of marks'!$A$1</f>
        <v>jk- ck- ek/;fed fo|ky; uohu] fuEckgsM+k</v>
      </c>
      <c r="B750" s="1129"/>
      <c r="C750" s="1142"/>
      <c r="D750" s="1142"/>
      <c r="E750" s="1143"/>
      <c r="F750" s="1147"/>
      <c r="G750" s="1148"/>
      <c r="H750" s="1141" t="str">
        <f>'statement of marks'!$A$1</f>
        <v>jk- ck- ek/;fed fo|ky; uohu] fuEckgsM+k</v>
      </c>
      <c r="I750" s="1129"/>
      <c r="J750" s="1142"/>
      <c r="K750" s="1142"/>
      <c r="L750" s="1143"/>
    </row>
    <row r="751" spans="1:12" ht="15" customHeight="1">
      <c r="A751" s="1141"/>
      <c r="B751" s="1129"/>
      <c r="C751" s="1142"/>
      <c r="D751" s="1142"/>
      <c r="E751" s="1143"/>
      <c r="F751" s="1147"/>
      <c r="G751" s="1148"/>
      <c r="H751" s="1141"/>
      <c r="I751" s="1129"/>
      <c r="J751" s="1142"/>
      <c r="K751" s="1142"/>
      <c r="L751" s="1143"/>
    </row>
    <row r="752" spans="1:12" ht="15" customHeight="1">
      <c r="A752" s="369"/>
      <c r="B752" s="207" t="s">
        <v>217</v>
      </c>
      <c r="C752" s="1134" t="str">
        <f>'statement of marks'!$H$3</f>
        <v>2015-16</v>
      </c>
      <c r="D752" s="1135"/>
      <c r="E752" s="1136"/>
      <c r="F752" s="1147"/>
      <c r="G752" s="1148"/>
      <c r="H752" s="369"/>
      <c r="I752" s="207" t="s">
        <v>217</v>
      </c>
      <c r="J752" s="1134" t="str">
        <f>'statement of marks'!$H$3</f>
        <v>2015-16</v>
      </c>
      <c r="K752" s="1135"/>
      <c r="L752" s="1136"/>
    </row>
    <row r="753" spans="1:12" ht="15" customHeight="1">
      <c r="A753" s="369"/>
      <c r="B753" s="347" t="s">
        <v>218</v>
      </c>
      <c r="C753" s="1144" t="str">
        <f>IF('statement of marks'!J51="","",'statement of marks'!J51)</f>
        <v/>
      </c>
      <c r="D753" s="1145"/>
      <c r="E753" s="1146"/>
      <c r="F753" s="1147"/>
      <c r="G753" s="1148"/>
      <c r="H753" s="369"/>
      <c r="I753" s="347" t="s">
        <v>218</v>
      </c>
      <c r="J753" s="1144" t="str">
        <f>IF('statement of marks'!J52="","",'statement of marks'!J52)</f>
        <v/>
      </c>
      <c r="K753" s="1145"/>
      <c r="L753" s="1146"/>
    </row>
    <row r="754" spans="1:12" ht="15" customHeight="1">
      <c r="A754" s="369"/>
      <c r="B754" s="347" t="s">
        <v>219</v>
      </c>
      <c r="C754" s="1144" t="str">
        <f>IF('statement of marks'!K51="","",'statement of marks'!K51)</f>
        <v/>
      </c>
      <c r="D754" s="1145"/>
      <c r="E754" s="1146"/>
      <c r="F754" s="1147"/>
      <c r="G754" s="1148"/>
      <c r="H754" s="369"/>
      <c r="I754" s="347" t="s">
        <v>219</v>
      </c>
      <c r="J754" s="1144" t="str">
        <f>IF('statement of marks'!K52="","",'statement of marks'!K52)</f>
        <v/>
      </c>
      <c r="K754" s="1145"/>
      <c r="L754" s="1146"/>
    </row>
    <row r="755" spans="1:12" ht="15" customHeight="1">
      <c r="A755" s="369"/>
      <c r="B755" s="347" t="s">
        <v>220</v>
      </c>
      <c r="C755" s="1144" t="str">
        <f>IF('statement of marks'!L51="","",'statement of marks'!L51)</f>
        <v/>
      </c>
      <c r="D755" s="1145"/>
      <c r="E755" s="1146"/>
      <c r="F755" s="1147"/>
      <c r="G755" s="1148"/>
      <c r="H755" s="369"/>
      <c r="I755" s="347" t="s">
        <v>220</v>
      </c>
      <c r="J755" s="1144" t="str">
        <f>IF('statement of marks'!L52="","",'statement of marks'!L52)</f>
        <v/>
      </c>
      <c r="K755" s="1145"/>
      <c r="L755" s="1146"/>
    </row>
    <row r="756" spans="1:12" ht="15" customHeight="1">
      <c r="A756" s="369"/>
      <c r="B756" s="347" t="s">
        <v>224</v>
      </c>
      <c r="C756" s="1134" t="str">
        <f>IF('statement of marks'!B51="","",'statement of marks'!B51)</f>
        <v/>
      </c>
      <c r="D756" s="1135"/>
      <c r="E756" s="1136"/>
      <c r="F756" s="1147"/>
      <c r="G756" s="1148"/>
      <c r="H756" s="369"/>
      <c r="I756" s="347" t="s">
        <v>224</v>
      </c>
      <c r="J756" s="1134" t="str">
        <f>IF('statement of marks'!B52="","",'statement of marks'!B52)</f>
        <v/>
      </c>
      <c r="K756" s="1135"/>
      <c r="L756" s="1136"/>
    </row>
    <row r="757" spans="1:12" ht="15" customHeight="1">
      <c r="A757" s="369"/>
      <c r="B757" s="347" t="s">
        <v>221</v>
      </c>
      <c r="C757" s="1134" t="str">
        <f>'statement of marks'!$G$3</f>
        <v>6 A</v>
      </c>
      <c r="D757" s="1135"/>
      <c r="E757" s="1136"/>
      <c r="F757" s="1147"/>
      <c r="G757" s="1148"/>
      <c r="H757" s="369"/>
      <c r="I757" s="347" t="s">
        <v>221</v>
      </c>
      <c r="J757" s="1134" t="str">
        <f>'statement of marks'!$G$3</f>
        <v>6 A</v>
      </c>
      <c r="K757" s="1135"/>
      <c r="L757" s="1136"/>
    </row>
    <row r="758" spans="1:12" ht="15" customHeight="1">
      <c r="A758" s="369"/>
      <c r="B758" s="209" t="s">
        <v>222</v>
      </c>
      <c r="C758" s="1134" t="str">
        <f>IF('statement of marks'!F51="","",'statement of marks'!F51)</f>
        <v/>
      </c>
      <c r="D758" s="1135"/>
      <c r="E758" s="1136"/>
      <c r="F758" s="1147"/>
      <c r="G758" s="1148"/>
      <c r="H758" s="369"/>
      <c r="I758" s="209" t="s">
        <v>222</v>
      </c>
      <c r="J758" s="1134" t="str">
        <f>IF('statement of marks'!F52="","",'statement of marks'!F52)</f>
        <v/>
      </c>
      <c r="K758" s="1135"/>
      <c r="L758" s="1136"/>
    </row>
    <row r="759" spans="1:12" ht="15" customHeight="1">
      <c r="A759" s="369"/>
      <c r="B759" s="347" t="s">
        <v>9</v>
      </c>
      <c r="C759" s="1134" t="str">
        <f>IF('statement of marks'!D51="","",'statement of marks'!D51)</f>
        <v/>
      </c>
      <c r="D759" s="1135"/>
      <c r="E759" s="1136"/>
      <c r="F759" s="1147"/>
      <c r="G759" s="1148"/>
      <c r="H759" s="369"/>
      <c r="I759" s="347" t="s">
        <v>9</v>
      </c>
      <c r="J759" s="1134" t="str">
        <f>IF('statement of marks'!D52="","",'statement of marks'!D52)</f>
        <v/>
      </c>
      <c r="K759" s="1135"/>
      <c r="L759" s="1136"/>
    </row>
    <row r="760" spans="1:12" ht="15" customHeight="1">
      <c r="A760" s="369"/>
      <c r="B760" s="347" t="s">
        <v>225</v>
      </c>
      <c r="C760" s="1158" t="str">
        <f>IF('statement of marks'!H51="","",'statement of marks'!H51)</f>
        <v/>
      </c>
      <c r="D760" s="1159"/>
      <c r="E760" s="1160"/>
      <c r="F760" s="1147"/>
      <c r="G760" s="1148"/>
      <c r="H760" s="369"/>
      <c r="I760" s="347" t="s">
        <v>225</v>
      </c>
      <c r="J760" s="1158" t="str">
        <f>IF('statement of marks'!H52="","",'statement of marks'!H52)</f>
        <v/>
      </c>
      <c r="K760" s="1159"/>
      <c r="L760" s="1160"/>
    </row>
    <row r="761" spans="1:12" ht="15" customHeight="1">
      <c r="A761" s="369"/>
      <c r="B761" s="347" t="s">
        <v>226</v>
      </c>
      <c r="C761" s="1167" t="str">
        <f>IF('statement of marks'!I51="","",'statement of marks'!I51)</f>
        <v/>
      </c>
      <c r="D761" s="1168"/>
      <c r="E761" s="1169"/>
      <c r="F761" s="1147"/>
      <c r="G761" s="1148"/>
      <c r="H761" s="369"/>
      <c r="I761" s="347" t="s">
        <v>226</v>
      </c>
      <c r="J761" s="1167" t="str">
        <f>IF('statement of marks'!I52="","",'statement of marks'!I52)</f>
        <v/>
      </c>
      <c r="K761" s="1168"/>
      <c r="L761" s="1169"/>
    </row>
    <row r="762" spans="1:12" ht="15" customHeight="1">
      <c r="A762" s="369"/>
      <c r="B762" s="347" t="s">
        <v>223</v>
      </c>
      <c r="C762" s="364" t="s">
        <v>66</v>
      </c>
      <c r="D762" s="365" t="s">
        <v>294</v>
      </c>
      <c r="E762" s="370" t="s">
        <v>206</v>
      </c>
      <c r="F762" s="1147"/>
      <c r="G762" s="1148"/>
      <c r="H762" s="369"/>
      <c r="I762" s="347" t="s">
        <v>223</v>
      </c>
      <c r="J762" s="364" t="s">
        <v>66</v>
      </c>
      <c r="K762" s="365" t="s">
        <v>294</v>
      </c>
      <c r="L762" s="370" t="s">
        <v>206</v>
      </c>
    </row>
    <row r="763" spans="1:12" ht="15" customHeight="1">
      <c r="A763" s="369"/>
      <c r="B763" s="347" t="str">
        <f>'statement of marks'!$FT$4</f>
        <v>fgUnh</v>
      </c>
      <c r="C763" s="366" t="str">
        <f>IF('statement of marks'!FT51="","",'statement of marks'!FT51)</f>
        <v/>
      </c>
      <c r="D763" s="366" t="str">
        <f>IF('statement of marks'!FU51="","",'statement of marks'!FU51)</f>
        <v/>
      </c>
      <c r="E763" s="371" t="str">
        <f>IF('statement of marks'!FV51="","",'statement of marks'!FV51)</f>
        <v/>
      </c>
      <c r="F763" s="1147"/>
      <c r="G763" s="1148"/>
      <c r="H763" s="369"/>
      <c r="I763" s="347" t="str">
        <f>'statement of marks'!$FT$4</f>
        <v>fgUnh</v>
      </c>
      <c r="J763" s="366" t="str">
        <f>IF('statement of marks'!FT52="","",'statement of marks'!FT52)</f>
        <v/>
      </c>
      <c r="K763" s="366" t="str">
        <f>IF('statement of marks'!FU52="","",'statement of marks'!FU52)</f>
        <v/>
      </c>
      <c r="L763" s="371" t="str">
        <f>IF('statement of marks'!FV52="","",'statement of marks'!FV52)</f>
        <v/>
      </c>
    </row>
    <row r="764" spans="1:12" ht="15" customHeight="1">
      <c r="A764" s="369"/>
      <c r="B764" s="347" t="str">
        <f>'statement of marks'!$FW$4</f>
        <v>vaxszth</v>
      </c>
      <c r="C764" s="366" t="str">
        <f>IF('statement of marks'!FW51="","",'statement of marks'!FW51)</f>
        <v/>
      </c>
      <c r="D764" s="366" t="str">
        <f>IF('statement of marks'!FX51="","",'statement of marks'!FX51)</f>
        <v/>
      </c>
      <c r="E764" s="371" t="str">
        <f>IF('statement of marks'!FY51="","",'statement of marks'!FY51)</f>
        <v/>
      </c>
      <c r="F764" s="1147"/>
      <c r="G764" s="1148"/>
      <c r="H764" s="369"/>
      <c r="I764" s="347" t="str">
        <f>'statement of marks'!$FW$4</f>
        <v>vaxszth</v>
      </c>
      <c r="J764" s="366" t="str">
        <f>IF('statement of marks'!FW52="","",'statement of marks'!FW52)</f>
        <v/>
      </c>
      <c r="K764" s="366" t="str">
        <f>IF('statement of marks'!FX52="","",'statement of marks'!FX52)</f>
        <v/>
      </c>
      <c r="L764" s="371" t="str">
        <f>IF('statement of marks'!FY52="","",'statement of marks'!FY52)</f>
        <v/>
      </c>
    </row>
    <row r="765" spans="1:12" ht="15" customHeight="1">
      <c r="A765" s="369"/>
      <c r="B765" s="347" t="str">
        <f>IF('statement of marks'!BE51="s","laLÑr",IF('statement of marks'!BE51="u","mnwZ",IF('statement of marks'!BE51="g","xqtjkrh",IF('statement of marks'!BE51="p","iatkch",IF('statement of marks'!BE51="sd","flU/kh","r`rh; Hkk""kk")))))</f>
        <v>r`rh; Hkk"kk</v>
      </c>
      <c r="C765" s="366" t="str">
        <f>IF('statement of marks'!FZ51="","",'statement of marks'!FZ51)</f>
        <v/>
      </c>
      <c r="D765" s="366" t="str">
        <f>IF('statement of marks'!GA51="","",'statement of marks'!GA51)</f>
        <v/>
      </c>
      <c r="E765" s="371" t="str">
        <f>IF('statement of marks'!GB51="","",'statement of marks'!GB51)</f>
        <v/>
      </c>
      <c r="F765" s="1147"/>
      <c r="G765" s="1148"/>
      <c r="H765" s="369"/>
      <c r="I765" s="347" t="str">
        <f>IF('statement of marks'!BE52="s","laLÑr",IF('statement of marks'!BE52="u","mnwZ",IF('statement of marks'!BE52="g","xqtjkrh",IF('statement of marks'!BE52="p","iatkch",IF('statement of marks'!BE52="sd","flU/kh","r`rh; Hkk""kk")))))</f>
        <v>r`rh; Hkk"kk</v>
      </c>
      <c r="J765" s="366" t="str">
        <f>IF('statement of marks'!FZ52="","",'statement of marks'!FZ52)</f>
        <v/>
      </c>
      <c r="K765" s="366" t="str">
        <f>IF('statement of marks'!GA52="","",'statement of marks'!GA52)</f>
        <v/>
      </c>
      <c r="L765" s="371" t="str">
        <f>IF('statement of marks'!GB52="","",'statement of marks'!GB52)</f>
        <v/>
      </c>
    </row>
    <row r="766" spans="1:12" ht="15" customHeight="1">
      <c r="A766" s="369"/>
      <c r="B766" s="347" t="str">
        <f>'statement of marks'!$GH$4</f>
        <v>xf.kr</v>
      </c>
      <c r="C766" s="366" t="str">
        <f>IF('statement of marks'!GH51="","",'statement of marks'!GH51)</f>
        <v/>
      </c>
      <c r="D766" s="366" t="str">
        <f>IF('statement of marks'!GI51="","",'statement of marks'!GI51)</f>
        <v/>
      </c>
      <c r="E766" s="371" t="str">
        <f>IF('statement of marks'!GJ51="","",'statement of marks'!GJ51)</f>
        <v/>
      </c>
      <c r="F766" s="1147"/>
      <c r="G766" s="1148"/>
      <c r="H766" s="369"/>
      <c r="I766" s="347" t="str">
        <f>'statement of marks'!$GH$4</f>
        <v>xf.kr</v>
      </c>
      <c r="J766" s="366" t="str">
        <f>IF('statement of marks'!GH52="","",'statement of marks'!GH52)</f>
        <v/>
      </c>
      <c r="K766" s="366" t="str">
        <f>IF('statement of marks'!GI52="","",'statement of marks'!GI52)</f>
        <v/>
      </c>
      <c r="L766" s="371" t="str">
        <f>IF('statement of marks'!GJ52="","",'statement of marks'!GJ52)</f>
        <v/>
      </c>
    </row>
    <row r="767" spans="1:12" ht="15" customHeight="1">
      <c r="A767" s="369"/>
      <c r="B767" s="347" t="str">
        <f>'statement of marks'!$GK$4</f>
        <v>foKku</v>
      </c>
      <c r="C767" s="366" t="str">
        <f>IF('statement of marks'!GK51="","",'statement of marks'!GK51)</f>
        <v/>
      </c>
      <c r="D767" s="366" t="str">
        <f>IF('statement of marks'!GL51="","",'statement of marks'!GL51)</f>
        <v/>
      </c>
      <c r="E767" s="371" t="str">
        <f>IF('statement of marks'!GM51="","",'statement of marks'!GM51)</f>
        <v/>
      </c>
      <c r="F767" s="1147"/>
      <c r="G767" s="1148"/>
      <c r="H767" s="369"/>
      <c r="I767" s="347" t="str">
        <f>'statement of marks'!$GK$4</f>
        <v>foKku</v>
      </c>
      <c r="J767" s="366" t="str">
        <f>IF('statement of marks'!GK52="","",'statement of marks'!GK52)</f>
        <v/>
      </c>
      <c r="K767" s="366" t="str">
        <f>IF('statement of marks'!GL52="","",'statement of marks'!GL52)</f>
        <v/>
      </c>
      <c r="L767" s="371" t="str">
        <f>IF('statement of marks'!GM52="","",'statement of marks'!GM52)</f>
        <v/>
      </c>
    </row>
    <row r="768" spans="1:12" ht="15" customHeight="1">
      <c r="A768" s="369"/>
      <c r="B768" s="347" t="str">
        <f>'statement of marks'!$GN$4</f>
        <v>lkekftd foKku</v>
      </c>
      <c r="C768" s="366" t="str">
        <f>IF('statement of marks'!GN51="","",'statement of marks'!GN51)</f>
        <v/>
      </c>
      <c r="D768" s="366" t="str">
        <f>IF('statement of marks'!GO51="","",'statement of marks'!GO51)</f>
        <v/>
      </c>
      <c r="E768" s="371" t="str">
        <f>IF('statement of marks'!GP51="","",'statement of marks'!GP51)</f>
        <v/>
      </c>
      <c r="F768" s="1147"/>
      <c r="G768" s="1148"/>
      <c r="H768" s="369"/>
      <c r="I768" s="347" t="str">
        <f>'statement of marks'!$GN$4</f>
        <v>lkekftd foKku</v>
      </c>
      <c r="J768" s="366" t="str">
        <f>IF('statement of marks'!GN52="","",'statement of marks'!GN52)</f>
        <v/>
      </c>
      <c r="K768" s="366" t="str">
        <f>IF('statement of marks'!GO52="","",'statement of marks'!GO52)</f>
        <v/>
      </c>
      <c r="L768" s="371" t="str">
        <f>IF('statement of marks'!GP52="","",'statement of marks'!GP52)</f>
        <v/>
      </c>
    </row>
    <row r="769" spans="1:12" ht="15" customHeight="1">
      <c r="A769" s="369"/>
      <c r="B769" s="347" t="str">
        <f>'statement of marks'!$GQ$4</f>
        <v>dk;kZuqHko</v>
      </c>
      <c r="C769" s="366" t="str">
        <f>IF('statement of marks'!GQ51="","",'statement of marks'!GQ51)</f>
        <v/>
      </c>
      <c r="D769" s="366" t="str">
        <f>IF('statement of marks'!GR51="","",'statement of marks'!GR51)</f>
        <v/>
      </c>
      <c r="E769" s="371" t="str">
        <f>IF('statement of marks'!GS51="","",'statement of marks'!GS51)</f>
        <v/>
      </c>
      <c r="F769" s="1147"/>
      <c r="G769" s="1148"/>
      <c r="H769" s="369"/>
      <c r="I769" s="347" t="str">
        <f>'statement of marks'!$GQ$4</f>
        <v>dk;kZuqHko</v>
      </c>
      <c r="J769" s="366" t="str">
        <f>IF('statement of marks'!GQ52="","",'statement of marks'!GQ52)</f>
        <v/>
      </c>
      <c r="K769" s="366" t="str">
        <f>IF('statement of marks'!GR52="","",'statement of marks'!GR52)</f>
        <v/>
      </c>
      <c r="L769" s="371" t="str">
        <f>IF('statement of marks'!GS52="","",'statement of marks'!GS52)</f>
        <v/>
      </c>
    </row>
    <row r="770" spans="1:12" ht="15" customHeight="1">
      <c r="A770" s="369"/>
      <c r="B770" s="347" t="str">
        <f>'statement of marks'!$GT$4</f>
        <v>dyk f'k{kk</v>
      </c>
      <c r="C770" s="367" t="str">
        <f>IF('statement of marks'!GT51="","",'statement of marks'!GT51)</f>
        <v/>
      </c>
      <c r="D770" s="367" t="str">
        <f>IF('statement of marks'!GU51="","",'statement of marks'!GU51)</f>
        <v/>
      </c>
      <c r="E770" s="372" t="str">
        <f>IF('statement of marks'!GV51="","",'statement of marks'!GV51)</f>
        <v/>
      </c>
      <c r="F770" s="1147"/>
      <c r="G770" s="1148"/>
      <c r="H770" s="369"/>
      <c r="I770" s="347" t="str">
        <f>'statement of marks'!$GT$4</f>
        <v>dyk f'k{kk</v>
      </c>
      <c r="J770" s="367" t="str">
        <f>IF('statement of marks'!GT52="","",'statement of marks'!GT52)</f>
        <v/>
      </c>
      <c r="K770" s="367" t="str">
        <f>IF('statement of marks'!GU52="","",'statement of marks'!GU52)</f>
        <v/>
      </c>
      <c r="L770" s="372" t="str">
        <f>IF('statement of marks'!GV52="","",'statement of marks'!GV52)</f>
        <v/>
      </c>
    </row>
    <row r="771" spans="1:12" ht="15" customHeight="1">
      <c r="A771" s="369"/>
      <c r="B771" s="347" t="str">
        <f>'statement of marks'!$GW$4</f>
        <v>LokLF; ,oe~ 'kkjhfjd f'k{kk</v>
      </c>
      <c r="C771" s="368" t="str">
        <f>IF('statement of marks'!GW51="","",'statement of marks'!GW51)</f>
        <v/>
      </c>
      <c r="D771" s="368" t="str">
        <f>IF('statement of marks'!GX51="","",'statement of marks'!GX51)</f>
        <v/>
      </c>
      <c r="E771" s="373" t="str">
        <f>IF('statement of marks'!GY51="","",'statement of marks'!GY51)</f>
        <v/>
      </c>
      <c r="F771" s="1147"/>
      <c r="G771" s="1148"/>
      <c r="H771" s="369"/>
      <c r="I771" s="347" t="str">
        <f>'statement of marks'!$GW$4</f>
        <v>LokLF; ,oe~ 'kkjhfjd f'k{kk</v>
      </c>
      <c r="J771" s="368" t="str">
        <f>IF('statement of marks'!GW52="","",'statement of marks'!GW52)</f>
        <v/>
      </c>
      <c r="K771" s="368" t="str">
        <f>IF('statement of marks'!GX52="","",'statement of marks'!GX52)</f>
        <v/>
      </c>
      <c r="L771" s="373" t="str">
        <f>IF('statement of marks'!GY52="","",'statement of marks'!GY52)</f>
        <v/>
      </c>
    </row>
    <row r="772" spans="1:12" ht="15" customHeight="1">
      <c r="A772" s="369"/>
      <c r="B772" s="389" t="s">
        <v>304</v>
      </c>
      <c r="C772" s="390" t="str">
        <f>IF('statement of marks'!HE51="","",'statement of marks'!HE51)</f>
        <v/>
      </c>
      <c r="D772" s="390" t="str">
        <f>IF('statement of marks'!HF51="","",'statement of marks'!HF51)</f>
        <v/>
      </c>
      <c r="E772" s="390" t="str">
        <f>IF('statement of marks'!HJ51="","",'statement of marks'!HJ51)</f>
        <v/>
      </c>
      <c r="F772" s="1147"/>
      <c r="G772" s="1148"/>
      <c r="H772" s="369"/>
      <c r="I772" s="389" t="s">
        <v>304</v>
      </c>
      <c r="J772" s="390" t="str">
        <f>IF('statement of marks'!HE52="","",'statement of marks'!HE52)</f>
        <v/>
      </c>
      <c r="K772" s="390" t="str">
        <f>IF('statement of marks'!HF52="","",'statement of marks'!HF52)</f>
        <v/>
      </c>
      <c r="L772" s="391" t="str">
        <f>IF('statement of marks'!HJ52="","",'statement of marks'!HJ52)</f>
        <v/>
      </c>
    </row>
    <row r="773" spans="1:12" ht="15" customHeight="1">
      <c r="A773" s="369"/>
      <c r="B773" s="347" t="s">
        <v>473</v>
      </c>
      <c r="C773" s="1170" t="str">
        <f>IF('statement of marks'!HD51="","",'statement of marks'!HD51)</f>
        <v/>
      </c>
      <c r="D773" s="1171"/>
      <c r="E773" s="1172"/>
      <c r="F773" s="1147"/>
      <c r="G773" s="1148"/>
      <c r="H773" s="369"/>
      <c r="I773" s="347" t="s">
        <v>473</v>
      </c>
      <c r="J773" s="1170" t="str">
        <f>IF('statement of marks'!HD52="","",'statement of marks'!HD52)</f>
        <v/>
      </c>
      <c r="K773" s="1171"/>
      <c r="L773" s="1172"/>
    </row>
    <row r="774" spans="1:12" ht="15" customHeight="1">
      <c r="A774" s="369"/>
      <c r="B774" s="347" t="str">
        <f>'statement of marks'!$HL$5</f>
        <v>Nk= mifLFkfr</v>
      </c>
      <c r="C774" s="1161" t="str">
        <f>IF('statement of marks'!HL51="","",'statement of marks'!HL51)</f>
        <v/>
      </c>
      <c r="D774" s="1162"/>
      <c r="E774" s="1163"/>
      <c r="F774" s="1147"/>
      <c r="G774" s="1148"/>
      <c r="H774" s="369"/>
      <c r="I774" s="347" t="str">
        <f>'statement of marks'!$HL$5</f>
        <v>Nk= mifLFkfr</v>
      </c>
      <c r="J774" s="1161" t="str">
        <f>IF('statement of marks'!HL52="","",'statement of marks'!HL52)</f>
        <v/>
      </c>
      <c r="K774" s="1162"/>
      <c r="L774" s="1163"/>
    </row>
    <row r="775" spans="1:12" ht="15" customHeight="1">
      <c r="A775" s="369"/>
      <c r="B775" s="210" t="str">
        <f>'statement of marks'!$HK$5</f>
        <v>dqy ehfVax</v>
      </c>
      <c r="C775" s="1164" t="str">
        <f>IF('statement of marks'!HK51="","",'statement of marks'!HK51)</f>
        <v/>
      </c>
      <c r="D775" s="1165"/>
      <c r="E775" s="1166"/>
      <c r="F775" s="1147"/>
      <c r="G775" s="1148"/>
      <c r="H775" s="369"/>
      <c r="I775" s="210" t="str">
        <f>'statement of marks'!$HK$5</f>
        <v>dqy ehfVax</v>
      </c>
      <c r="J775" s="1164" t="str">
        <f>IF('statement of marks'!HK52="","",'statement of marks'!HK52)</f>
        <v/>
      </c>
      <c r="K775" s="1165"/>
      <c r="L775" s="1166"/>
    </row>
    <row r="776" spans="1:12" ht="15" customHeight="1">
      <c r="A776" s="369"/>
      <c r="B776" s="347" t="s">
        <v>227</v>
      </c>
      <c r="C776" s="1149" t="str">
        <f>IF('statement of marks'!HN51="","",'statement of marks'!HN51)</f>
        <v/>
      </c>
      <c r="D776" s="1150"/>
      <c r="E776" s="1151"/>
      <c r="F776" s="1147"/>
      <c r="G776" s="1148"/>
      <c r="H776" s="369"/>
      <c r="I776" s="347" t="s">
        <v>227</v>
      </c>
      <c r="J776" s="1149" t="str">
        <f>IF('statement of marks'!HN52="","",'statement of marks'!HN52)</f>
        <v/>
      </c>
      <c r="K776" s="1150"/>
      <c r="L776" s="1151"/>
    </row>
    <row r="777" spans="1:12" ht="15" customHeight="1">
      <c r="A777" s="369"/>
      <c r="B777" s="219" t="s">
        <v>79</v>
      </c>
      <c r="C777" s="1149"/>
      <c r="D777" s="1150"/>
      <c r="E777" s="1151"/>
      <c r="F777" s="1147"/>
      <c r="G777" s="1148"/>
      <c r="H777" s="369"/>
      <c r="I777" s="219" t="s">
        <v>79</v>
      </c>
      <c r="J777" s="1149"/>
      <c r="K777" s="1150"/>
      <c r="L777" s="1151"/>
    </row>
    <row r="778" spans="1:12" ht="15" customHeight="1">
      <c r="A778" s="369"/>
      <c r="B778" s="211" t="s">
        <v>114</v>
      </c>
      <c r="C778" s="1149"/>
      <c r="D778" s="1150"/>
      <c r="E778" s="1151"/>
      <c r="F778" s="1147"/>
      <c r="G778" s="1148"/>
      <c r="H778" s="369"/>
      <c r="I778" s="211" t="s">
        <v>114</v>
      </c>
      <c r="J778" s="1149"/>
      <c r="K778" s="1150"/>
      <c r="L778" s="1151"/>
    </row>
    <row r="779" spans="1:12" ht="15" customHeight="1">
      <c r="A779" s="369"/>
      <c r="B779" s="212" t="s">
        <v>19</v>
      </c>
      <c r="C779" s="1149"/>
      <c r="D779" s="1150"/>
      <c r="E779" s="1151"/>
      <c r="F779" s="1147"/>
      <c r="G779" s="1148"/>
      <c r="H779" s="369"/>
      <c r="I779" s="212" t="s">
        <v>19</v>
      </c>
      <c r="J779" s="1149"/>
      <c r="K779" s="1150"/>
      <c r="L779" s="1151"/>
    </row>
    <row r="780" spans="1:12" ht="15" customHeight="1">
      <c r="A780" s="369"/>
      <c r="B780" s="213" t="s">
        <v>7</v>
      </c>
      <c r="C780" s="1149"/>
      <c r="D780" s="1150"/>
      <c r="E780" s="1151"/>
      <c r="F780" s="1147"/>
      <c r="G780" s="1148"/>
      <c r="H780" s="369"/>
      <c r="I780" s="213" t="s">
        <v>7</v>
      </c>
      <c r="J780" s="1149"/>
      <c r="K780" s="1150"/>
      <c r="L780" s="1151"/>
    </row>
    <row r="781" spans="1:12" ht="15" customHeight="1">
      <c r="A781" s="374"/>
      <c r="B781" s="219" t="str">
        <f>'statement of marks'!$J$3</f>
        <v xml:space="preserve">fo|ky; dk Mk;l dksM+ </v>
      </c>
      <c r="C781" s="1152" t="str">
        <f>'statement of marks'!$K$3</f>
        <v xml:space="preserve">08291009401   </v>
      </c>
      <c r="D781" s="1153"/>
      <c r="E781" s="1154"/>
      <c r="F781" s="1147"/>
      <c r="G781" s="1148"/>
      <c r="H781" s="374"/>
      <c r="I781" s="219" t="str">
        <f>'statement of marks'!$J$3</f>
        <v xml:space="preserve">fo|ky; dk Mk;l dksM+ </v>
      </c>
      <c r="J781" s="1152" t="str">
        <f>'statement of marks'!$K$3</f>
        <v xml:space="preserve">08291009401   </v>
      </c>
      <c r="K781" s="1153"/>
      <c r="L781" s="1154"/>
    </row>
    <row r="782" spans="1:12" ht="15" customHeight="1" thickBot="1">
      <c r="A782" s="375"/>
      <c r="B782" s="376" t="s">
        <v>76</v>
      </c>
      <c r="C782" s="1155">
        <f>'statement of marks'!$HG$108</f>
        <v>42460</v>
      </c>
      <c r="D782" s="1156"/>
      <c r="E782" s="1157"/>
      <c r="F782" s="1147"/>
      <c r="G782" s="1148"/>
      <c r="H782" s="375"/>
      <c r="I782" s="376" t="s">
        <v>76</v>
      </c>
      <c r="J782" s="1155">
        <f>'statement of marks'!$HG$108</f>
        <v>42460</v>
      </c>
      <c r="K782" s="1156"/>
      <c r="L782" s="1157"/>
    </row>
    <row r="783" spans="1:12" ht="15" customHeight="1">
      <c r="A783" s="1137" t="s">
        <v>47</v>
      </c>
      <c r="B783" s="1138"/>
      <c r="C783" s="1139"/>
      <c r="D783" s="1139"/>
      <c r="E783" s="1140"/>
      <c r="F783" s="1147"/>
      <c r="G783" s="1148"/>
      <c r="H783" s="1137" t="s">
        <v>47</v>
      </c>
      <c r="I783" s="1138"/>
      <c r="J783" s="1139"/>
      <c r="K783" s="1139"/>
      <c r="L783" s="1140"/>
    </row>
    <row r="784" spans="1:12" ht="15" customHeight="1">
      <c r="A784" s="1141" t="str">
        <f>'statement of marks'!$A$1</f>
        <v>jk- ck- ek/;fed fo|ky; uohu] fuEckgsM+k</v>
      </c>
      <c r="B784" s="1129"/>
      <c r="C784" s="1142"/>
      <c r="D784" s="1142"/>
      <c r="E784" s="1143"/>
      <c r="F784" s="1147"/>
      <c r="G784" s="1148"/>
      <c r="H784" s="1141" t="str">
        <f>'statement of marks'!$A$1</f>
        <v>jk- ck- ek/;fed fo|ky; uohu] fuEckgsM+k</v>
      </c>
      <c r="I784" s="1129"/>
      <c r="J784" s="1142"/>
      <c r="K784" s="1142"/>
      <c r="L784" s="1143"/>
    </row>
    <row r="785" spans="1:12" ht="15" customHeight="1">
      <c r="A785" s="1141"/>
      <c r="B785" s="1129"/>
      <c r="C785" s="1142"/>
      <c r="D785" s="1142"/>
      <c r="E785" s="1143"/>
      <c r="F785" s="1147"/>
      <c r="G785" s="1148"/>
      <c r="H785" s="1141"/>
      <c r="I785" s="1129"/>
      <c r="J785" s="1142"/>
      <c r="K785" s="1142"/>
      <c r="L785" s="1143"/>
    </row>
    <row r="786" spans="1:12" ht="15" customHeight="1">
      <c r="A786" s="369"/>
      <c r="B786" s="207" t="s">
        <v>217</v>
      </c>
      <c r="C786" s="1134" t="str">
        <f>'statement of marks'!$H$3</f>
        <v>2015-16</v>
      </c>
      <c r="D786" s="1135"/>
      <c r="E786" s="1136"/>
      <c r="F786" s="1147"/>
      <c r="G786" s="1148"/>
      <c r="H786" s="369"/>
      <c r="I786" s="207" t="s">
        <v>217</v>
      </c>
      <c r="J786" s="1134" t="str">
        <f>'statement of marks'!$H$3</f>
        <v>2015-16</v>
      </c>
      <c r="K786" s="1135"/>
      <c r="L786" s="1136"/>
    </row>
    <row r="787" spans="1:12" ht="15" customHeight="1">
      <c r="A787" s="369"/>
      <c r="B787" s="347" t="s">
        <v>218</v>
      </c>
      <c r="C787" s="1144" t="str">
        <f>IF('statement of marks'!J53="","",'statement of marks'!J53)</f>
        <v/>
      </c>
      <c r="D787" s="1145"/>
      <c r="E787" s="1146"/>
      <c r="F787" s="1147"/>
      <c r="G787" s="1148"/>
      <c r="H787" s="369"/>
      <c r="I787" s="347" t="s">
        <v>218</v>
      </c>
      <c r="J787" s="1144" t="str">
        <f>IF('statement of marks'!J54="","",'statement of marks'!J54)</f>
        <v/>
      </c>
      <c r="K787" s="1145"/>
      <c r="L787" s="1146"/>
    </row>
    <row r="788" spans="1:12" ht="15" customHeight="1">
      <c r="A788" s="369"/>
      <c r="B788" s="347" t="s">
        <v>219</v>
      </c>
      <c r="C788" s="1144" t="str">
        <f>IF('statement of marks'!K53="","",'statement of marks'!K53)</f>
        <v/>
      </c>
      <c r="D788" s="1145"/>
      <c r="E788" s="1146"/>
      <c r="F788" s="1147"/>
      <c r="G788" s="1148"/>
      <c r="H788" s="369"/>
      <c r="I788" s="347" t="s">
        <v>219</v>
      </c>
      <c r="J788" s="1144" t="str">
        <f>IF('statement of marks'!K54="","",'statement of marks'!K54)</f>
        <v/>
      </c>
      <c r="K788" s="1145"/>
      <c r="L788" s="1146"/>
    </row>
    <row r="789" spans="1:12" ht="15" customHeight="1">
      <c r="A789" s="369"/>
      <c r="B789" s="347" t="s">
        <v>220</v>
      </c>
      <c r="C789" s="1144" t="str">
        <f>IF('statement of marks'!L53="","",'statement of marks'!L53)</f>
        <v/>
      </c>
      <c r="D789" s="1145"/>
      <c r="E789" s="1146"/>
      <c r="F789" s="1147"/>
      <c r="G789" s="1148"/>
      <c r="H789" s="369"/>
      <c r="I789" s="347" t="s">
        <v>220</v>
      </c>
      <c r="J789" s="1144" t="str">
        <f>IF('statement of marks'!L54="","",'statement of marks'!L54)</f>
        <v/>
      </c>
      <c r="K789" s="1145"/>
      <c r="L789" s="1146"/>
    </row>
    <row r="790" spans="1:12" ht="15" customHeight="1">
      <c r="A790" s="369"/>
      <c r="B790" s="347" t="s">
        <v>224</v>
      </c>
      <c r="C790" s="1134" t="str">
        <f>IF('statement of marks'!B53="","",'statement of marks'!B53)</f>
        <v/>
      </c>
      <c r="D790" s="1135"/>
      <c r="E790" s="1136"/>
      <c r="F790" s="1147"/>
      <c r="G790" s="1148"/>
      <c r="H790" s="369"/>
      <c r="I790" s="347" t="s">
        <v>224</v>
      </c>
      <c r="J790" s="1134" t="str">
        <f>IF('statement of marks'!B54="","",'statement of marks'!B54)</f>
        <v/>
      </c>
      <c r="K790" s="1135"/>
      <c r="L790" s="1136"/>
    </row>
    <row r="791" spans="1:12" ht="15" customHeight="1">
      <c r="A791" s="369"/>
      <c r="B791" s="347" t="s">
        <v>221</v>
      </c>
      <c r="C791" s="1134" t="str">
        <f>'statement of marks'!$G$3</f>
        <v>6 A</v>
      </c>
      <c r="D791" s="1135"/>
      <c r="E791" s="1136"/>
      <c r="F791" s="1147"/>
      <c r="G791" s="1148"/>
      <c r="H791" s="369"/>
      <c r="I791" s="347" t="s">
        <v>221</v>
      </c>
      <c r="J791" s="1134" t="str">
        <f>'statement of marks'!$G$3</f>
        <v>6 A</v>
      </c>
      <c r="K791" s="1135"/>
      <c r="L791" s="1136"/>
    </row>
    <row r="792" spans="1:12" ht="15" customHeight="1">
      <c r="A792" s="369"/>
      <c r="B792" s="209" t="s">
        <v>222</v>
      </c>
      <c r="C792" s="1134" t="str">
        <f>IF('statement of marks'!F53="","",'statement of marks'!F53)</f>
        <v/>
      </c>
      <c r="D792" s="1135"/>
      <c r="E792" s="1136"/>
      <c r="F792" s="1147"/>
      <c r="G792" s="1148"/>
      <c r="H792" s="369"/>
      <c r="I792" s="209" t="s">
        <v>222</v>
      </c>
      <c r="J792" s="1134" t="str">
        <f>IF('statement of marks'!F54="","",'statement of marks'!F54)</f>
        <v/>
      </c>
      <c r="K792" s="1135"/>
      <c r="L792" s="1136"/>
    </row>
    <row r="793" spans="1:12" ht="15" customHeight="1">
      <c r="A793" s="369"/>
      <c r="B793" s="347" t="s">
        <v>9</v>
      </c>
      <c r="C793" s="1134" t="str">
        <f>IF('statement of marks'!D53="","",'statement of marks'!D53)</f>
        <v/>
      </c>
      <c r="D793" s="1135"/>
      <c r="E793" s="1136"/>
      <c r="F793" s="1147"/>
      <c r="G793" s="1148"/>
      <c r="H793" s="369"/>
      <c r="I793" s="347" t="s">
        <v>9</v>
      </c>
      <c r="J793" s="1134" t="str">
        <f>IF('statement of marks'!D54="","",'statement of marks'!D54)</f>
        <v/>
      </c>
      <c r="K793" s="1135"/>
      <c r="L793" s="1136"/>
    </row>
    <row r="794" spans="1:12" ht="15" customHeight="1">
      <c r="A794" s="369"/>
      <c r="B794" s="347" t="s">
        <v>225</v>
      </c>
      <c r="C794" s="1158" t="str">
        <f>IF('statement of marks'!H53="","",'statement of marks'!H53)</f>
        <v/>
      </c>
      <c r="D794" s="1159"/>
      <c r="E794" s="1160"/>
      <c r="F794" s="1147"/>
      <c r="G794" s="1148"/>
      <c r="H794" s="369"/>
      <c r="I794" s="347" t="s">
        <v>225</v>
      </c>
      <c r="J794" s="1158" t="str">
        <f>IF('statement of marks'!H54="","",'statement of marks'!H54)</f>
        <v/>
      </c>
      <c r="K794" s="1159"/>
      <c r="L794" s="1160"/>
    </row>
    <row r="795" spans="1:12" ht="15" customHeight="1">
      <c r="A795" s="369"/>
      <c r="B795" s="347" t="s">
        <v>226</v>
      </c>
      <c r="C795" s="1167" t="str">
        <f>IF('statement of marks'!I53="","",'statement of marks'!I53)</f>
        <v/>
      </c>
      <c r="D795" s="1168"/>
      <c r="E795" s="1169"/>
      <c r="F795" s="1147"/>
      <c r="G795" s="1148"/>
      <c r="H795" s="369"/>
      <c r="I795" s="347" t="s">
        <v>226</v>
      </c>
      <c r="J795" s="1167" t="str">
        <f>IF('statement of marks'!I54="","",'statement of marks'!I54)</f>
        <v/>
      </c>
      <c r="K795" s="1168"/>
      <c r="L795" s="1169"/>
    </row>
    <row r="796" spans="1:12" ht="15" customHeight="1">
      <c r="A796" s="369"/>
      <c r="B796" s="347" t="s">
        <v>223</v>
      </c>
      <c r="C796" s="364" t="s">
        <v>66</v>
      </c>
      <c r="D796" s="365" t="s">
        <v>294</v>
      </c>
      <c r="E796" s="370" t="s">
        <v>206</v>
      </c>
      <c r="F796" s="1147"/>
      <c r="G796" s="1148"/>
      <c r="H796" s="369"/>
      <c r="I796" s="347" t="s">
        <v>223</v>
      </c>
      <c r="J796" s="364" t="s">
        <v>66</v>
      </c>
      <c r="K796" s="365" t="s">
        <v>294</v>
      </c>
      <c r="L796" s="370" t="s">
        <v>206</v>
      </c>
    </row>
    <row r="797" spans="1:12" ht="15" customHeight="1">
      <c r="A797" s="369"/>
      <c r="B797" s="347" t="str">
        <f>'statement of marks'!$FT$4</f>
        <v>fgUnh</v>
      </c>
      <c r="C797" s="366" t="str">
        <f>IF('statement of marks'!FT53="","",'statement of marks'!FT53)</f>
        <v/>
      </c>
      <c r="D797" s="366" t="str">
        <f>IF('statement of marks'!FU53="","",'statement of marks'!FU53)</f>
        <v/>
      </c>
      <c r="E797" s="371" t="str">
        <f>IF('statement of marks'!FV53="","",'statement of marks'!FV53)</f>
        <v/>
      </c>
      <c r="F797" s="1147"/>
      <c r="G797" s="1148"/>
      <c r="H797" s="369"/>
      <c r="I797" s="347" t="str">
        <f>'statement of marks'!$FT$4</f>
        <v>fgUnh</v>
      </c>
      <c r="J797" s="366" t="str">
        <f>IF('statement of marks'!FT54="","",'statement of marks'!FT54)</f>
        <v/>
      </c>
      <c r="K797" s="366" t="str">
        <f>IF('statement of marks'!FU54="","",'statement of marks'!FU54)</f>
        <v/>
      </c>
      <c r="L797" s="371" t="str">
        <f>IF('statement of marks'!FV54="","",'statement of marks'!FV54)</f>
        <v/>
      </c>
    </row>
    <row r="798" spans="1:12" ht="15" customHeight="1">
      <c r="A798" s="369"/>
      <c r="B798" s="347" t="str">
        <f>'statement of marks'!$FW$4</f>
        <v>vaxszth</v>
      </c>
      <c r="C798" s="366" t="str">
        <f>IF('statement of marks'!FW53="","",'statement of marks'!FW53)</f>
        <v/>
      </c>
      <c r="D798" s="366" t="str">
        <f>IF('statement of marks'!FX53="","",'statement of marks'!FX53)</f>
        <v/>
      </c>
      <c r="E798" s="371" t="str">
        <f>IF('statement of marks'!FY53="","",'statement of marks'!FY53)</f>
        <v/>
      </c>
      <c r="F798" s="1147"/>
      <c r="G798" s="1148"/>
      <c r="H798" s="369"/>
      <c r="I798" s="347" t="str">
        <f>'statement of marks'!$FW$4</f>
        <v>vaxszth</v>
      </c>
      <c r="J798" s="366" t="str">
        <f>IF('statement of marks'!FW54="","",'statement of marks'!FW54)</f>
        <v/>
      </c>
      <c r="K798" s="366" t="str">
        <f>IF('statement of marks'!FX54="","",'statement of marks'!FX54)</f>
        <v/>
      </c>
      <c r="L798" s="371" t="str">
        <f>IF('statement of marks'!FY54="","",'statement of marks'!FY54)</f>
        <v/>
      </c>
    </row>
    <row r="799" spans="1:12" ht="15" customHeight="1">
      <c r="A799" s="369"/>
      <c r="B799" s="347" t="str">
        <f>IF('statement of marks'!BE53="s","laLÑr",IF('statement of marks'!BE53="u","mnwZ",IF('statement of marks'!BE53="g","xqtjkrh",IF('statement of marks'!BE53="p","iatkch",IF('statement of marks'!BE53="sd","flU/kh","r`rh; Hkk""kk")))))</f>
        <v>r`rh; Hkk"kk</v>
      </c>
      <c r="C799" s="366" t="str">
        <f>IF('statement of marks'!FZ53="","",'statement of marks'!FZ53)</f>
        <v/>
      </c>
      <c r="D799" s="366" t="str">
        <f>IF('statement of marks'!GA53="","",'statement of marks'!GA53)</f>
        <v/>
      </c>
      <c r="E799" s="371" t="str">
        <f>IF('statement of marks'!GB53="","",'statement of marks'!GB53)</f>
        <v/>
      </c>
      <c r="F799" s="1147"/>
      <c r="G799" s="1148"/>
      <c r="H799" s="369"/>
      <c r="I799" s="347" t="str">
        <f>IF('statement of marks'!BE54="s","laLÑr",IF('statement of marks'!BE54="u","mnwZ",IF('statement of marks'!BE54="g","xqtjkrh",IF('statement of marks'!BE54="p","iatkch",IF('statement of marks'!BE54="sd","flU/kh","r`rh; Hkk""kk")))))</f>
        <v>r`rh; Hkk"kk</v>
      </c>
      <c r="J799" s="366" t="str">
        <f>IF('statement of marks'!FZ54="","",'statement of marks'!FZ54)</f>
        <v/>
      </c>
      <c r="K799" s="366" t="str">
        <f>IF('statement of marks'!GA54="","",'statement of marks'!GA54)</f>
        <v/>
      </c>
      <c r="L799" s="371" t="str">
        <f>IF('statement of marks'!GB54="","",'statement of marks'!GB54)</f>
        <v/>
      </c>
    </row>
    <row r="800" spans="1:12" ht="15" customHeight="1">
      <c r="A800" s="369"/>
      <c r="B800" s="347" t="str">
        <f>'statement of marks'!$GH$4</f>
        <v>xf.kr</v>
      </c>
      <c r="C800" s="366" t="str">
        <f>IF('statement of marks'!GH53="","",'statement of marks'!GH53)</f>
        <v/>
      </c>
      <c r="D800" s="366" t="str">
        <f>IF('statement of marks'!GI53="","",'statement of marks'!GI53)</f>
        <v/>
      </c>
      <c r="E800" s="371" t="str">
        <f>IF('statement of marks'!GJ53="","",'statement of marks'!GJ53)</f>
        <v/>
      </c>
      <c r="F800" s="1147"/>
      <c r="G800" s="1148"/>
      <c r="H800" s="369"/>
      <c r="I800" s="347" t="str">
        <f>'statement of marks'!$GH$4</f>
        <v>xf.kr</v>
      </c>
      <c r="J800" s="366" t="str">
        <f>IF('statement of marks'!GH54="","",'statement of marks'!GH54)</f>
        <v/>
      </c>
      <c r="K800" s="366" t="str">
        <f>IF('statement of marks'!GI54="","",'statement of marks'!GI54)</f>
        <v/>
      </c>
      <c r="L800" s="371" t="str">
        <f>IF('statement of marks'!GJ54="","",'statement of marks'!GJ54)</f>
        <v/>
      </c>
    </row>
    <row r="801" spans="1:12" ht="15" customHeight="1">
      <c r="A801" s="369"/>
      <c r="B801" s="347" t="str">
        <f>'statement of marks'!$GK$4</f>
        <v>foKku</v>
      </c>
      <c r="C801" s="366" t="str">
        <f>IF('statement of marks'!GK53="","",'statement of marks'!GK53)</f>
        <v/>
      </c>
      <c r="D801" s="366" t="str">
        <f>IF('statement of marks'!GL53="","",'statement of marks'!GL53)</f>
        <v/>
      </c>
      <c r="E801" s="371" t="str">
        <f>IF('statement of marks'!GM53="","",'statement of marks'!GM53)</f>
        <v/>
      </c>
      <c r="F801" s="1147"/>
      <c r="G801" s="1148"/>
      <c r="H801" s="369"/>
      <c r="I801" s="347" t="str">
        <f>'statement of marks'!$GK$4</f>
        <v>foKku</v>
      </c>
      <c r="J801" s="366" t="str">
        <f>IF('statement of marks'!GK54="","",'statement of marks'!GK54)</f>
        <v/>
      </c>
      <c r="K801" s="366" t="str">
        <f>IF('statement of marks'!GL54="","",'statement of marks'!GL54)</f>
        <v/>
      </c>
      <c r="L801" s="371" t="str">
        <f>IF('statement of marks'!GM54="","",'statement of marks'!GM54)</f>
        <v/>
      </c>
    </row>
    <row r="802" spans="1:12" ht="15" customHeight="1">
      <c r="A802" s="369"/>
      <c r="B802" s="347" t="str">
        <f>'statement of marks'!$GN$4</f>
        <v>lkekftd foKku</v>
      </c>
      <c r="C802" s="366" t="str">
        <f>IF('statement of marks'!GN53="","",'statement of marks'!GN53)</f>
        <v/>
      </c>
      <c r="D802" s="366" t="str">
        <f>IF('statement of marks'!GO53="","",'statement of marks'!GO53)</f>
        <v/>
      </c>
      <c r="E802" s="371" t="str">
        <f>IF('statement of marks'!GP53="","",'statement of marks'!GP53)</f>
        <v/>
      </c>
      <c r="F802" s="1147"/>
      <c r="G802" s="1148"/>
      <c r="H802" s="369"/>
      <c r="I802" s="347" t="str">
        <f>'statement of marks'!$GN$4</f>
        <v>lkekftd foKku</v>
      </c>
      <c r="J802" s="366" t="str">
        <f>IF('statement of marks'!GN54="","",'statement of marks'!GN54)</f>
        <v/>
      </c>
      <c r="K802" s="366" t="str">
        <f>IF('statement of marks'!GO54="","",'statement of marks'!GO54)</f>
        <v/>
      </c>
      <c r="L802" s="371" t="str">
        <f>IF('statement of marks'!GP54="","",'statement of marks'!GP54)</f>
        <v/>
      </c>
    </row>
    <row r="803" spans="1:12" ht="15" customHeight="1">
      <c r="A803" s="369"/>
      <c r="B803" s="347" t="str">
        <f>'statement of marks'!$GQ$4</f>
        <v>dk;kZuqHko</v>
      </c>
      <c r="C803" s="366" t="str">
        <f>IF('statement of marks'!GQ53="","",'statement of marks'!GQ53)</f>
        <v/>
      </c>
      <c r="D803" s="366" t="str">
        <f>IF('statement of marks'!GR53="","",'statement of marks'!GR53)</f>
        <v/>
      </c>
      <c r="E803" s="371" t="str">
        <f>IF('statement of marks'!GS53="","",'statement of marks'!GS53)</f>
        <v/>
      </c>
      <c r="F803" s="1147"/>
      <c r="G803" s="1148"/>
      <c r="H803" s="369"/>
      <c r="I803" s="347" t="str">
        <f>'statement of marks'!$GQ$4</f>
        <v>dk;kZuqHko</v>
      </c>
      <c r="J803" s="366" t="str">
        <f>IF('statement of marks'!GQ54="","",'statement of marks'!GQ54)</f>
        <v/>
      </c>
      <c r="K803" s="366" t="str">
        <f>IF('statement of marks'!GR54="","",'statement of marks'!GR54)</f>
        <v/>
      </c>
      <c r="L803" s="371" t="str">
        <f>IF('statement of marks'!GS54="","",'statement of marks'!GS54)</f>
        <v/>
      </c>
    </row>
    <row r="804" spans="1:12" ht="15" customHeight="1">
      <c r="A804" s="369"/>
      <c r="B804" s="347" t="str">
        <f>'statement of marks'!$GT$4</f>
        <v>dyk f'k{kk</v>
      </c>
      <c r="C804" s="367" t="str">
        <f>IF('statement of marks'!GT53="","",'statement of marks'!GT53)</f>
        <v/>
      </c>
      <c r="D804" s="367" t="str">
        <f>IF('statement of marks'!GU53="","",'statement of marks'!GU53)</f>
        <v/>
      </c>
      <c r="E804" s="372" t="str">
        <f>IF('statement of marks'!GV53="","",'statement of marks'!GV53)</f>
        <v/>
      </c>
      <c r="F804" s="1147"/>
      <c r="G804" s="1148"/>
      <c r="H804" s="369"/>
      <c r="I804" s="347" t="str">
        <f>'statement of marks'!$GT$4</f>
        <v>dyk f'k{kk</v>
      </c>
      <c r="J804" s="367" t="str">
        <f>IF('statement of marks'!GT54="","",'statement of marks'!GT54)</f>
        <v/>
      </c>
      <c r="K804" s="367" t="str">
        <f>IF('statement of marks'!GU54="","",'statement of marks'!GU54)</f>
        <v/>
      </c>
      <c r="L804" s="372" t="str">
        <f>IF('statement of marks'!GV54="","",'statement of marks'!GV54)</f>
        <v/>
      </c>
    </row>
    <row r="805" spans="1:12" ht="15" customHeight="1">
      <c r="A805" s="369"/>
      <c r="B805" s="347" t="str">
        <f>'statement of marks'!$GW$4</f>
        <v>LokLF; ,oe~ 'kkjhfjd f'k{kk</v>
      </c>
      <c r="C805" s="368" t="str">
        <f>IF('statement of marks'!GW53="","",'statement of marks'!GW53)</f>
        <v/>
      </c>
      <c r="D805" s="368" t="str">
        <f>IF('statement of marks'!GX53="","",'statement of marks'!GX53)</f>
        <v/>
      </c>
      <c r="E805" s="373" t="str">
        <f>IF('statement of marks'!GY53="","",'statement of marks'!GY53)</f>
        <v/>
      </c>
      <c r="F805" s="1147"/>
      <c r="G805" s="1148"/>
      <c r="H805" s="369"/>
      <c r="I805" s="347" t="str">
        <f>'statement of marks'!$GW$4</f>
        <v>LokLF; ,oe~ 'kkjhfjd f'k{kk</v>
      </c>
      <c r="J805" s="368" t="str">
        <f>IF('statement of marks'!GW54="","",'statement of marks'!GW54)</f>
        <v/>
      </c>
      <c r="K805" s="368" t="str">
        <f>IF('statement of marks'!GX54="","",'statement of marks'!GX54)</f>
        <v/>
      </c>
      <c r="L805" s="373" t="str">
        <f>IF('statement of marks'!GY54="","",'statement of marks'!GY54)</f>
        <v/>
      </c>
    </row>
    <row r="806" spans="1:12" ht="15" customHeight="1">
      <c r="A806" s="369"/>
      <c r="B806" s="389" t="s">
        <v>304</v>
      </c>
      <c r="C806" s="390" t="str">
        <f>IF('statement of marks'!HE53="","",'statement of marks'!HE53)</f>
        <v/>
      </c>
      <c r="D806" s="390" t="str">
        <f>IF('statement of marks'!HF53="","",'statement of marks'!HF53)</f>
        <v/>
      </c>
      <c r="E806" s="390" t="str">
        <f>IF('statement of marks'!HJ53="","",'statement of marks'!HJ53)</f>
        <v/>
      </c>
      <c r="F806" s="1147"/>
      <c r="G806" s="1148"/>
      <c r="H806" s="369"/>
      <c r="I806" s="389" t="s">
        <v>304</v>
      </c>
      <c r="J806" s="390" t="str">
        <f>IF('statement of marks'!HE54="","",'statement of marks'!HE54)</f>
        <v/>
      </c>
      <c r="K806" s="390" t="str">
        <f>IF('statement of marks'!HF54="","",'statement of marks'!HF54)</f>
        <v/>
      </c>
      <c r="L806" s="391" t="str">
        <f>IF('statement of marks'!HJ54="","",'statement of marks'!HJ54)</f>
        <v/>
      </c>
    </row>
    <row r="807" spans="1:12" ht="15" customHeight="1">
      <c r="A807" s="369"/>
      <c r="B807" s="347" t="s">
        <v>473</v>
      </c>
      <c r="C807" s="1170" t="str">
        <f>IF('statement of marks'!HD53="","",'statement of marks'!HD53)</f>
        <v/>
      </c>
      <c r="D807" s="1171"/>
      <c r="E807" s="1172"/>
      <c r="F807" s="1147"/>
      <c r="G807" s="1148"/>
      <c r="H807" s="369"/>
      <c r="I807" s="347" t="s">
        <v>473</v>
      </c>
      <c r="J807" s="1170" t="str">
        <f>IF('statement of marks'!HD54="","",'statement of marks'!HD54)</f>
        <v/>
      </c>
      <c r="K807" s="1171"/>
      <c r="L807" s="1172"/>
    </row>
    <row r="808" spans="1:12" ht="15" customHeight="1">
      <c r="A808" s="369"/>
      <c r="B808" s="347" t="str">
        <f>'statement of marks'!$HL$5</f>
        <v>Nk= mifLFkfr</v>
      </c>
      <c r="C808" s="1161" t="str">
        <f>IF('statement of marks'!HL53="","",'statement of marks'!HL53)</f>
        <v/>
      </c>
      <c r="D808" s="1162"/>
      <c r="E808" s="1163"/>
      <c r="F808" s="1147"/>
      <c r="G808" s="1148"/>
      <c r="H808" s="369"/>
      <c r="I808" s="347" t="str">
        <f>'statement of marks'!$HL$5</f>
        <v>Nk= mifLFkfr</v>
      </c>
      <c r="J808" s="1161" t="str">
        <f>IF('statement of marks'!HL54="","",'statement of marks'!HL54)</f>
        <v/>
      </c>
      <c r="K808" s="1162"/>
      <c r="L808" s="1163"/>
    </row>
    <row r="809" spans="1:12" ht="15" customHeight="1">
      <c r="A809" s="369"/>
      <c r="B809" s="210" t="str">
        <f>'statement of marks'!$HK$5</f>
        <v>dqy ehfVax</v>
      </c>
      <c r="C809" s="1164" t="str">
        <f>IF('statement of marks'!HK53="","",'statement of marks'!HK53)</f>
        <v/>
      </c>
      <c r="D809" s="1165"/>
      <c r="E809" s="1166"/>
      <c r="F809" s="1147"/>
      <c r="G809" s="1148"/>
      <c r="H809" s="369"/>
      <c r="I809" s="210" t="str">
        <f>'statement of marks'!$HK$5</f>
        <v>dqy ehfVax</v>
      </c>
      <c r="J809" s="1164" t="str">
        <f>IF('statement of marks'!HK54="","",'statement of marks'!HK54)</f>
        <v/>
      </c>
      <c r="K809" s="1165"/>
      <c r="L809" s="1166"/>
    </row>
    <row r="810" spans="1:12" ht="15" customHeight="1">
      <c r="A810" s="369"/>
      <c r="B810" s="347" t="s">
        <v>227</v>
      </c>
      <c r="C810" s="1149" t="str">
        <f>IF('statement of marks'!HN53="","",'statement of marks'!HN53)</f>
        <v/>
      </c>
      <c r="D810" s="1150"/>
      <c r="E810" s="1151"/>
      <c r="F810" s="1147"/>
      <c r="G810" s="1148"/>
      <c r="H810" s="369"/>
      <c r="I810" s="347" t="s">
        <v>227</v>
      </c>
      <c r="J810" s="1149" t="str">
        <f>IF('statement of marks'!HN54="","",'statement of marks'!HN54)</f>
        <v/>
      </c>
      <c r="K810" s="1150"/>
      <c r="L810" s="1151"/>
    </row>
    <row r="811" spans="1:12" ht="15" customHeight="1">
      <c r="A811" s="369"/>
      <c r="B811" s="219" t="s">
        <v>79</v>
      </c>
      <c r="C811" s="1149"/>
      <c r="D811" s="1150"/>
      <c r="E811" s="1151"/>
      <c r="F811" s="1147"/>
      <c r="G811" s="1148"/>
      <c r="H811" s="369"/>
      <c r="I811" s="219" t="s">
        <v>79</v>
      </c>
      <c r="J811" s="1149"/>
      <c r="K811" s="1150"/>
      <c r="L811" s="1151"/>
    </row>
    <row r="812" spans="1:12" ht="15" customHeight="1">
      <c r="A812" s="369"/>
      <c r="B812" s="211" t="s">
        <v>114</v>
      </c>
      <c r="C812" s="1149"/>
      <c r="D812" s="1150"/>
      <c r="E812" s="1151"/>
      <c r="F812" s="1147"/>
      <c r="G812" s="1148"/>
      <c r="H812" s="369"/>
      <c r="I812" s="211" t="s">
        <v>114</v>
      </c>
      <c r="J812" s="1149"/>
      <c r="K812" s="1150"/>
      <c r="L812" s="1151"/>
    </row>
    <row r="813" spans="1:12" ht="15" customHeight="1">
      <c r="A813" s="369"/>
      <c r="B813" s="212" t="s">
        <v>19</v>
      </c>
      <c r="C813" s="1149"/>
      <c r="D813" s="1150"/>
      <c r="E813" s="1151"/>
      <c r="F813" s="1147"/>
      <c r="G813" s="1148"/>
      <c r="H813" s="369"/>
      <c r="I813" s="212" t="s">
        <v>19</v>
      </c>
      <c r="J813" s="1149"/>
      <c r="K813" s="1150"/>
      <c r="L813" s="1151"/>
    </row>
    <row r="814" spans="1:12" ht="15" customHeight="1">
      <c r="A814" s="369"/>
      <c r="B814" s="213" t="s">
        <v>7</v>
      </c>
      <c r="C814" s="1149"/>
      <c r="D814" s="1150"/>
      <c r="E814" s="1151"/>
      <c r="F814" s="1147"/>
      <c r="G814" s="1148"/>
      <c r="H814" s="369"/>
      <c r="I814" s="213" t="s">
        <v>7</v>
      </c>
      <c r="J814" s="1149"/>
      <c r="K814" s="1150"/>
      <c r="L814" s="1151"/>
    </row>
    <row r="815" spans="1:12" ht="15" customHeight="1">
      <c r="A815" s="374"/>
      <c r="B815" s="219" t="str">
        <f>'statement of marks'!$J$3</f>
        <v xml:space="preserve">fo|ky; dk Mk;l dksM+ </v>
      </c>
      <c r="C815" s="1152" t="str">
        <f>'statement of marks'!$K$3</f>
        <v xml:space="preserve">08291009401   </v>
      </c>
      <c r="D815" s="1153"/>
      <c r="E815" s="1154"/>
      <c r="F815" s="1147"/>
      <c r="G815" s="1148"/>
      <c r="H815" s="374"/>
      <c r="I815" s="219" t="str">
        <f>'statement of marks'!$J$3</f>
        <v xml:space="preserve">fo|ky; dk Mk;l dksM+ </v>
      </c>
      <c r="J815" s="1152" t="str">
        <f>'statement of marks'!$K$3</f>
        <v xml:space="preserve">08291009401   </v>
      </c>
      <c r="K815" s="1153"/>
      <c r="L815" s="1154"/>
    </row>
    <row r="816" spans="1:12" ht="15" customHeight="1" thickBot="1">
      <c r="A816" s="375"/>
      <c r="B816" s="376" t="s">
        <v>76</v>
      </c>
      <c r="C816" s="1155">
        <f>'statement of marks'!$HG$108</f>
        <v>42460</v>
      </c>
      <c r="D816" s="1156"/>
      <c r="E816" s="1157"/>
      <c r="F816" s="1147"/>
      <c r="G816" s="1148"/>
      <c r="H816" s="375"/>
      <c r="I816" s="376" t="s">
        <v>76</v>
      </c>
      <c r="J816" s="1155">
        <f>'statement of marks'!$HG$108</f>
        <v>42460</v>
      </c>
      <c r="K816" s="1156"/>
      <c r="L816" s="1157"/>
    </row>
    <row r="817" spans="1:12" ht="15" customHeight="1">
      <c r="A817" s="1137" t="s">
        <v>47</v>
      </c>
      <c r="B817" s="1138"/>
      <c r="C817" s="1139"/>
      <c r="D817" s="1139"/>
      <c r="E817" s="1140"/>
      <c r="F817" s="1147"/>
      <c r="G817" s="1148"/>
      <c r="H817" s="1137" t="s">
        <v>47</v>
      </c>
      <c r="I817" s="1138"/>
      <c r="J817" s="1139"/>
      <c r="K817" s="1139"/>
      <c r="L817" s="1140"/>
    </row>
    <row r="818" spans="1:12" ht="15" customHeight="1">
      <c r="A818" s="1141" t="str">
        <f>'statement of marks'!$A$1</f>
        <v>jk- ck- ek/;fed fo|ky; uohu] fuEckgsM+k</v>
      </c>
      <c r="B818" s="1129"/>
      <c r="C818" s="1142"/>
      <c r="D818" s="1142"/>
      <c r="E818" s="1143"/>
      <c r="F818" s="1147"/>
      <c r="G818" s="1148"/>
      <c r="H818" s="1141" t="str">
        <f>'statement of marks'!$A$1</f>
        <v>jk- ck- ek/;fed fo|ky; uohu] fuEckgsM+k</v>
      </c>
      <c r="I818" s="1129"/>
      <c r="J818" s="1142"/>
      <c r="K818" s="1142"/>
      <c r="L818" s="1143"/>
    </row>
    <row r="819" spans="1:12" ht="15" customHeight="1">
      <c r="A819" s="1141"/>
      <c r="B819" s="1129"/>
      <c r="C819" s="1142"/>
      <c r="D819" s="1142"/>
      <c r="E819" s="1143"/>
      <c r="F819" s="1147"/>
      <c r="G819" s="1148"/>
      <c r="H819" s="1141"/>
      <c r="I819" s="1129"/>
      <c r="J819" s="1142"/>
      <c r="K819" s="1142"/>
      <c r="L819" s="1143"/>
    </row>
    <row r="820" spans="1:12" ht="15" customHeight="1">
      <c r="A820" s="369"/>
      <c r="B820" s="207" t="s">
        <v>217</v>
      </c>
      <c r="C820" s="1134" t="str">
        <f>'statement of marks'!$H$3</f>
        <v>2015-16</v>
      </c>
      <c r="D820" s="1135"/>
      <c r="E820" s="1136"/>
      <c r="F820" s="1147"/>
      <c r="G820" s="1148"/>
      <c r="H820" s="369"/>
      <c r="I820" s="207" t="s">
        <v>217</v>
      </c>
      <c r="J820" s="1134" t="str">
        <f>'statement of marks'!$H$3</f>
        <v>2015-16</v>
      </c>
      <c r="K820" s="1135"/>
      <c r="L820" s="1136"/>
    </row>
    <row r="821" spans="1:12" ht="15" customHeight="1">
      <c r="A821" s="369"/>
      <c r="B821" s="347" t="s">
        <v>218</v>
      </c>
      <c r="C821" s="1144" t="str">
        <f>IF('statement of marks'!J55="","",'statement of marks'!J55)</f>
        <v/>
      </c>
      <c r="D821" s="1145"/>
      <c r="E821" s="1146"/>
      <c r="F821" s="1147"/>
      <c r="G821" s="1148"/>
      <c r="H821" s="369"/>
      <c r="I821" s="347" t="s">
        <v>218</v>
      </c>
      <c r="J821" s="1144" t="str">
        <f>IF('statement of marks'!J56="","",'statement of marks'!J56)</f>
        <v/>
      </c>
      <c r="K821" s="1145"/>
      <c r="L821" s="1146"/>
    </row>
    <row r="822" spans="1:12" ht="15" customHeight="1">
      <c r="A822" s="369"/>
      <c r="B822" s="347" t="s">
        <v>219</v>
      </c>
      <c r="C822" s="1144" t="str">
        <f>IF('statement of marks'!K55="","",'statement of marks'!K55)</f>
        <v/>
      </c>
      <c r="D822" s="1145"/>
      <c r="E822" s="1146"/>
      <c r="F822" s="1147"/>
      <c r="G822" s="1148"/>
      <c r="H822" s="369"/>
      <c r="I822" s="347" t="s">
        <v>219</v>
      </c>
      <c r="J822" s="1144" t="str">
        <f>IF('statement of marks'!K56="","",'statement of marks'!K56)</f>
        <v/>
      </c>
      <c r="K822" s="1145"/>
      <c r="L822" s="1146"/>
    </row>
    <row r="823" spans="1:12" ht="15" customHeight="1">
      <c r="A823" s="369"/>
      <c r="B823" s="347" t="s">
        <v>220</v>
      </c>
      <c r="C823" s="1144" t="str">
        <f>IF('statement of marks'!L55="","",'statement of marks'!L55)</f>
        <v/>
      </c>
      <c r="D823" s="1145"/>
      <c r="E823" s="1146"/>
      <c r="F823" s="1147"/>
      <c r="G823" s="1148"/>
      <c r="H823" s="369"/>
      <c r="I823" s="347" t="s">
        <v>220</v>
      </c>
      <c r="J823" s="1144" t="str">
        <f>IF('statement of marks'!L56="","",'statement of marks'!L56)</f>
        <v/>
      </c>
      <c r="K823" s="1145"/>
      <c r="L823" s="1146"/>
    </row>
    <row r="824" spans="1:12" ht="15" customHeight="1">
      <c r="A824" s="369"/>
      <c r="B824" s="347" t="s">
        <v>224</v>
      </c>
      <c r="C824" s="1134" t="str">
        <f>IF('statement of marks'!B55="","",'statement of marks'!B55)</f>
        <v/>
      </c>
      <c r="D824" s="1135"/>
      <c r="E824" s="1136"/>
      <c r="F824" s="1147"/>
      <c r="G824" s="1148"/>
      <c r="H824" s="369"/>
      <c r="I824" s="347" t="s">
        <v>224</v>
      </c>
      <c r="J824" s="1134" t="str">
        <f>IF('statement of marks'!B56="","",'statement of marks'!B56)</f>
        <v/>
      </c>
      <c r="K824" s="1135"/>
      <c r="L824" s="1136"/>
    </row>
    <row r="825" spans="1:12" ht="15" customHeight="1">
      <c r="A825" s="369"/>
      <c r="B825" s="347" t="s">
        <v>221</v>
      </c>
      <c r="C825" s="1134" t="str">
        <f>'statement of marks'!$G$3</f>
        <v>6 A</v>
      </c>
      <c r="D825" s="1135"/>
      <c r="E825" s="1136"/>
      <c r="F825" s="1147"/>
      <c r="G825" s="1148"/>
      <c r="H825" s="369"/>
      <c r="I825" s="347" t="s">
        <v>221</v>
      </c>
      <c r="J825" s="1134" t="str">
        <f>'statement of marks'!$G$3</f>
        <v>6 A</v>
      </c>
      <c r="K825" s="1135"/>
      <c r="L825" s="1136"/>
    </row>
    <row r="826" spans="1:12" ht="15" customHeight="1">
      <c r="A826" s="369"/>
      <c r="B826" s="209" t="s">
        <v>222</v>
      </c>
      <c r="C826" s="1134" t="str">
        <f>IF('statement of marks'!F55="","",'statement of marks'!F55)</f>
        <v/>
      </c>
      <c r="D826" s="1135"/>
      <c r="E826" s="1136"/>
      <c r="F826" s="1147"/>
      <c r="G826" s="1148"/>
      <c r="H826" s="369"/>
      <c r="I826" s="209" t="s">
        <v>222</v>
      </c>
      <c r="J826" s="1134" t="str">
        <f>IF('statement of marks'!F56="","",'statement of marks'!F56)</f>
        <v/>
      </c>
      <c r="K826" s="1135"/>
      <c r="L826" s="1136"/>
    </row>
    <row r="827" spans="1:12" ht="15" customHeight="1">
      <c r="A827" s="369"/>
      <c r="B827" s="347" t="s">
        <v>9</v>
      </c>
      <c r="C827" s="1134" t="str">
        <f>IF('statement of marks'!D55="","",'statement of marks'!D55)</f>
        <v/>
      </c>
      <c r="D827" s="1135"/>
      <c r="E827" s="1136"/>
      <c r="F827" s="1147"/>
      <c r="G827" s="1148"/>
      <c r="H827" s="369"/>
      <c r="I827" s="347" t="s">
        <v>9</v>
      </c>
      <c r="J827" s="1134" t="str">
        <f>IF('statement of marks'!D56="","",'statement of marks'!D56)</f>
        <v/>
      </c>
      <c r="K827" s="1135"/>
      <c r="L827" s="1136"/>
    </row>
    <row r="828" spans="1:12" ht="15" customHeight="1">
      <c r="A828" s="369"/>
      <c r="B828" s="347" t="s">
        <v>225</v>
      </c>
      <c r="C828" s="1158" t="str">
        <f>IF('statement of marks'!H55="","",'statement of marks'!H55)</f>
        <v/>
      </c>
      <c r="D828" s="1159"/>
      <c r="E828" s="1160"/>
      <c r="F828" s="1147"/>
      <c r="G828" s="1148"/>
      <c r="H828" s="369"/>
      <c r="I828" s="347" t="s">
        <v>225</v>
      </c>
      <c r="J828" s="1158" t="str">
        <f>IF('statement of marks'!H56="","",'statement of marks'!H56)</f>
        <v/>
      </c>
      <c r="K828" s="1159"/>
      <c r="L828" s="1160"/>
    </row>
    <row r="829" spans="1:12" ht="15" customHeight="1">
      <c r="A829" s="369"/>
      <c r="B829" s="347" t="s">
        <v>226</v>
      </c>
      <c r="C829" s="1167" t="str">
        <f>IF('statement of marks'!I55="","",'statement of marks'!I55)</f>
        <v/>
      </c>
      <c r="D829" s="1168"/>
      <c r="E829" s="1169"/>
      <c r="F829" s="1147"/>
      <c r="G829" s="1148"/>
      <c r="H829" s="369"/>
      <c r="I829" s="347" t="s">
        <v>226</v>
      </c>
      <c r="J829" s="1167" t="str">
        <f>IF('statement of marks'!I56="","",'statement of marks'!I56)</f>
        <v/>
      </c>
      <c r="K829" s="1168"/>
      <c r="L829" s="1169"/>
    </row>
    <row r="830" spans="1:12" ht="15" customHeight="1">
      <c r="A830" s="369"/>
      <c r="B830" s="347" t="s">
        <v>223</v>
      </c>
      <c r="C830" s="364" t="s">
        <v>66</v>
      </c>
      <c r="D830" s="365" t="s">
        <v>294</v>
      </c>
      <c r="E830" s="370" t="s">
        <v>206</v>
      </c>
      <c r="F830" s="1147"/>
      <c r="G830" s="1148"/>
      <c r="H830" s="369"/>
      <c r="I830" s="347" t="s">
        <v>223</v>
      </c>
      <c r="J830" s="364" t="s">
        <v>66</v>
      </c>
      <c r="K830" s="365" t="s">
        <v>294</v>
      </c>
      <c r="L830" s="370" t="s">
        <v>206</v>
      </c>
    </row>
    <row r="831" spans="1:12" ht="15" customHeight="1">
      <c r="A831" s="369"/>
      <c r="B831" s="347" t="str">
        <f>'statement of marks'!$FT$4</f>
        <v>fgUnh</v>
      </c>
      <c r="C831" s="366" t="str">
        <f>IF('statement of marks'!FT55="","",'statement of marks'!FT55)</f>
        <v/>
      </c>
      <c r="D831" s="366" t="str">
        <f>IF('statement of marks'!FU55="","",'statement of marks'!FU55)</f>
        <v/>
      </c>
      <c r="E831" s="371" t="str">
        <f>IF('statement of marks'!FV55="","",'statement of marks'!FV55)</f>
        <v/>
      </c>
      <c r="F831" s="1147"/>
      <c r="G831" s="1148"/>
      <c r="H831" s="369"/>
      <c r="I831" s="347" t="str">
        <f>'statement of marks'!$FT$4</f>
        <v>fgUnh</v>
      </c>
      <c r="J831" s="366" t="str">
        <f>IF('statement of marks'!FT56="","",'statement of marks'!FT56)</f>
        <v/>
      </c>
      <c r="K831" s="366" t="str">
        <f>IF('statement of marks'!FU56="","",'statement of marks'!FU56)</f>
        <v/>
      </c>
      <c r="L831" s="371" t="str">
        <f>IF('statement of marks'!FV56="","",'statement of marks'!FV56)</f>
        <v/>
      </c>
    </row>
    <row r="832" spans="1:12" ht="15" customHeight="1">
      <c r="A832" s="369"/>
      <c r="B832" s="347" t="str">
        <f>'statement of marks'!$FW$4</f>
        <v>vaxszth</v>
      </c>
      <c r="C832" s="366" t="str">
        <f>IF('statement of marks'!FW55="","",'statement of marks'!FW55)</f>
        <v/>
      </c>
      <c r="D832" s="366" t="str">
        <f>IF('statement of marks'!FX55="","",'statement of marks'!FX55)</f>
        <v/>
      </c>
      <c r="E832" s="371" t="str">
        <f>IF('statement of marks'!FY55="","",'statement of marks'!FY55)</f>
        <v/>
      </c>
      <c r="F832" s="1147"/>
      <c r="G832" s="1148"/>
      <c r="H832" s="369"/>
      <c r="I832" s="347" t="str">
        <f>'statement of marks'!$FW$4</f>
        <v>vaxszth</v>
      </c>
      <c r="J832" s="366" t="str">
        <f>IF('statement of marks'!FW56="","",'statement of marks'!FW56)</f>
        <v/>
      </c>
      <c r="K832" s="366" t="str">
        <f>IF('statement of marks'!FX56="","",'statement of marks'!FX56)</f>
        <v/>
      </c>
      <c r="L832" s="371" t="str">
        <f>IF('statement of marks'!FY56="","",'statement of marks'!FY56)</f>
        <v/>
      </c>
    </row>
    <row r="833" spans="1:12" ht="15" customHeight="1">
      <c r="A833" s="369"/>
      <c r="B833" s="347" t="str">
        <f>IF('statement of marks'!BE55="s","laLÑr",IF('statement of marks'!BE55="u","mnwZ",IF('statement of marks'!BE55="g","xqtjkrh",IF('statement of marks'!BE55="p","iatkch",IF('statement of marks'!BE55="sd","flU/kh","r`rh; Hkk""kk")))))</f>
        <v>r`rh; Hkk"kk</v>
      </c>
      <c r="C833" s="366" t="str">
        <f>IF('statement of marks'!FZ55="","",'statement of marks'!FZ55)</f>
        <v/>
      </c>
      <c r="D833" s="366" t="str">
        <f>IF('statement of marks'!GA55="","",'statement of marks'!GA55)</f>
        <v/>
      </c>
      <c r="E833" s="371" t="str">
        <f>IF('statement of marks'!GB55="","",'statement of marks'!GB55)</f>
        <v/>
      </c>
      <c r="F833" s="1147"/>
      <c r="G833" s="1148"/>
      <c r="H833" s="369"/>
      <c r="I833" s="347" t="str">
        <f>IF('statement of marks'!BE56="s","laLÑr",IF('statement of marks'!BE56="u","mnwZ",IF('statement of marks'!BE56="g","xqtjkrh",IF('statement of marks'!BE56="p","iatkch",IF('statement of marks'!BE56="sd","flU/kh","r`rh; Hkk""kk")))))</f>
        <v>r`rh; Hkk"kk</v>
      </c>
      <c r="J833" s="366" t="str">
        <f>IF('statement of marks'!FZ56="","",'statement of marks'!FZ56)</f>
        <v/>
      </c>
      <c r="K833" s="366" t="str">
        <f>IF('statement of marks'!GA56="","",'statement of marks'!GA56)</f>
        <v/>
      </c>
      <c r="L833" s="371" t="str">
        <f>IF('statement of marks'!GB56="","",'statement of marks'!GB56)</f>
        <v/>
      </c>
    </row>
    <row r="834" spans="1:12" ht="15" customHeight="1">
      <c r="A834" s="369"/>
      <c r="B834" s="347" t="str">
        <f>'statement of marks'!$GH$4</f>
        <v>xf.kr</v>
      </c>
      <c r="C834" s="366" t="str">
        <f>IF('statement of marks'!GH55="","",'statement of marks'!GH55)</f>
        <v/>
      </c>
      <c r="D834" s="366" t="str">
        <f>IF('statement of marks'!GI55="","",'statement of marks'!GI55)</f>
        <v/>
      </c>
      <c r="E834" s="371" t="str">
        <f>IF('statement of marks'!GJ55="","",'statement of marks'!GJ55)</f>
        <v/>
      </c>
      <c r="F834" s="1147"/>
      <c r="G834" s="1148"/>
      <c r="H834" s="369"/>
      <c r="I834" s="347" t="str">
        <f>'statement of marks'!$GH$4</f>
        <v>xf.kr</v>
      </c>
      <c r="J834" s="366" t="str">
        <f>IF('statement of marks'!GH56="","",'statement of marks'!GH56)</f>
        <v/>
      </c>
      <c r="K834" s="366" t="str">
        <f>IF('statement of marks'!GI56="","",'statement of marks'!GI56)</f>
        <v/>
      </c>
      <c r="L834" s="371" t="str">
        <f>IF('statement of marks'!GJ56="","",'statement of marks'!GJ56)</f>
        <v/>
      </c>
    </row>
    <row r="835" spans="1:12" ht="15" customHeight="1">
      <c r="A835" s="369"/>
      <c r="B835" s="347" t="str">
        <f>'statement of marks'!$GK$4</f>
        <v>foKku</v>
      </c>
      <c r="C835" s="366" t="str">
        <f>IF('statement of marks'!GK55="","",'statement of marks'!GK55)</f>
        <v/>
      </c>
      <c r="D835" s="366" t="str">
        <f>IF('statement of marks'!GL55="","",'statement of marks'!GL55)</f>
        <v/>
      </c>
      <c r="E835" s="371" t="str">
        <f>IF('statement of marks'!GM55="","",'statement of marks'!GM55)</f>
        <v/>
      </c>
      <c r="F835" s="1147"/>
      <c r="G835" s="1148"/>
      <c r="H835" s="369"/>
      <c r="I835" s="347" t="str">
        <f>'statement of marks'!$GK$4</f>
        <v>foKku</v>
      </c>
      <c r="J835" s="366" t="str">
        <f>IF('statement of marks'!GK56="","",'statement of marks'!GK56)</f>
        <v/>
      </c>
      <c r="K835" s="366" t="str">
        <f>IF('statement of marks'!GL56="","",'statement of marks'!GL56)</f>
        <v/>
      </c>
      <c r="L835" s="371" t="str">
        <f>IF('statement of marks'!GM56="","",'statement of marks'!GM56)</f>
        <v/>
      </c>
    </row>
    <row r="836" spans="1:12" ht="15" customHeight="1">
      <c r="A836" s="369"/>
      <c r="B836" s="347" t="str">
        <f>'statement of marks'!$GN$4</f>
        <v>lkekftd foKku</v>
      </c>
      <c r="C836" s="366" t="str">
        <f>IF('statement of marks'!GN55="","",'statement of marks'!GN55)</f>
        <v/>
      </c>
      <c r="D836" s="366" t="str">
        <f>IF('statement of marks'!GO55="","",'statement of marks'!GO55)</f>
        <v/>
      </c>
      <c r="E836" s="371" t="str">
        <f>IF('statement of marks'!GP55="","",'statement of marks'!GP55)</f>
        <v/>
      </c>
      <c r="F836" s="1147"/>
      <c r="G836" s="1148"/>
      <c r="H836" s="369"/>
      <c r="I836" s="347" t="str">
        <f>'statement of marks'!$GN$4</f>
        <v>lkekftd foKku</v>
      </c>
      <c r="J836" s="366" t="str">
        <f>IF('statement of marks'!GN56="","",'statement of marks'!GN56)</f>
        <v/>
      </c>
      <c r="K836" s="366" t="str">
        <f>IF('statement of marks'!GO56="","",'statement of marks'!GO56)</f>
        <v/>
      </c>
      <c r="L836" s="371" t="str">
        <f>IF('statement of marks'!GP56="","",'statement of marks'!GP56)</f>
        <v/>
      </c>
    </row>
    <row r="837" spans="1:12" ht="15" customHeight="1">
      <c r="A837" s="369"/>
      <c r="B837" s="347" t="str">
        <f>'statement of marks'!$GQ$4</f>
        <v>dk;kZuqHko</v>
      </c>
      <c r="C837" s="366" t="str">
        <f>IF('statement of marks'!GQ55="","",'statement of marks'!GQ55)</f>
        <v/>
      </c>
      <c r="D837" s="366" t="str">
        <f>IF('statement of marks'!GR55="","",'statement of marks'!GR55)</f>
        <v/>
      </c>
      <c r="E837" s="371" t="str">
        <f>IF('statement of marks'!GS55="","",'statement of marks'!GS55)</f>
        <v/>
      </c>
      <c r="F837" s="1147"/>
      <c r="G837" s="1148"/>
      <c r="H837" s="369"/>
      <c r="I837" s="347" t="str">
        <f>'statement of marks'!$GQ$4</f>
        <v>dk;kZuqHko</v>
      </c>
      <c r="J837" s="366" t="str">
        <f>IF('statement of marks'!GQ56="","",'statement of marks'!GQ56)</f>
        <v/>
      </c>
      <c r="K837" s="366" t="str">
        <f>IF('statement of marks'!GR56="","",'statement of marks'!GR56)</f>
        <v/>
      </c>
      <c r="L837" s="371" t="str">
        <f>IF('statement of marks'!GS56="","",'statement of marks'!GS56)</f>
        <v/>
      </c>
    </row>
    <row r="838" spans="1:12" ht="15" customHeight="1">
      <c r="A838" s="369"/>
      <c r="B838" s="347" t="str">
        <f>'statement of marks'!$GT$4</f>
        <v>dyk f'k{kk</v>
      </c>
      <c r="C838" s="367" t="str">
        <f>IF('statement of marks'!GT55="","",'statement of marks'!GT55)</f>
        <v/>
      </c>
      <c r="D838" s="367" t="str">
        <f>IF('statement of marks'!GU55="","",'statement of marks'!GU55)</f>
        <v/>
      </c>
      <c r="E838" s="372" t="str">
        <f>IF('statement of marks'!GV55="","",'statement of marks'!GV55)</f>
        <v/>
      </c>
      <c r="F838" s="1147"/>
      <c r="G838" s="1148"/>
      <c r="H838" s="369"/>
      <c r="I838" s="347" t="str">
        <f>'statement of marks'!$GT$4</f>
        <v>dyk f'k{kk</v>
      </c>
      <c r="J838" s="367" t="str">
        <f>IF('statement of marks'!GT56="","",'statement of marks'!GT56)</f>
        <v/>
      </c>
      <c r="K838" s="367" t="str">
        <f>IF('statement of marks'!GU56="","",'statement of marks'!GU56)</f>
        <v/>
      </c>
      <c r="L838" s="372" t="str">
        <f>IF('statement of marks'!GV56="","",'statement of marks'!GV56)</f>
        <v/>
      </c>
    </row>
    <row r="839" spans="1:12" ht="15" customHeight="1">
      <c r="A839" s="369"/>
      <c r="B839" s="347" t="str">
        <f>'statement of marks'!$GW$4</f>
        <v>LokLF; ,oe~ 'kkjhfjd f'k{kk</v>
      </c>
      <c r="C839" s="368" t="str">
        <f>IF('statement of marks'!GW55="","",'statement of marks'!GW55)</f>
        <v/>
      </c>
      <c r="D839" s="368" t="str">
        <f>IF('statement of marks'!GX55="","",'statement of marks'!GX55)</f>
        <v/>
      </c>
      <c r="E839" s="373" t="str">
        <f>IF('statement of marks'!GY55="","",'statement of marks'!GY55)</f>
        <v/>
      </c>
      <c r="F839" s="1147"/>
      <c r="G839" s="1148"/>
      <c r="H839" s="369"/>
      <c r="I839" s="347" t="str">
        <f>'statement of marks'!$GW$4</f>
        <v>LokLF; ,oe~ 'kkjhfjd f'k{kk</v>
      </c>
      <c r="J839" s="368" t="str">
        <f>IF('statement of marks'!GW56="","",'statement of marks'!GW56)</f>
        <v/>
      </c>
      <c r="K839" s="368" t="str">
        <f>IF('statement of marks'!GX56="","",'statement of marks'!GX56)</f>
        <v/>
      </c>
      <c r="L839" s="373" t="str">
        <f>IF('statement of marks'!GY56="","",'statement of marks'!GY56)</f>
        <v/>
      </c>
    </row>
    <row r="840" spans="1:12" ht="15" customHeight="1">
      <c r="A840" s="369"/>
      <c r="B840" s="389" t="s">
        <v>304</v>
      </c>
      <c r="C840" s="390" t="str">
        <f>IF('statement of marks'!HE55="","",'statement of marks'!HE55)</f>
        <v/>
      </c>
      <c r="D840" s="390" t="str">
        <f>IF('statement of marks'!HF55="","",'statement of marks'!HF55)</f>
        <v/>
      </c>
      <c r="E840" s="390" t="str">
        <f>IF('statement of marks'!HJ55="","",'statement of marks'!HJ55)</f>
        <v/>
      </c>
      <c r="F840" s="1147"/>
      <c r="G840" s="1148"/>
      <c r="H840" s="369"/>
      <c r="I840" s="389" t="s">
        <v>304</v>
      </c>
      <c r="J840" s="390" t="str">
        <f>IF('statement of marks'!HE56="","",'statement of marks'!HE56)</f>
        <v/>
      </c>
      <c r="K840" s="390" t="str">
        <f>IF('statement of marks'!HF56="","",'statement of marks'!HF56)</f>
        <v/>
      </c>
      <c r="L840" s="391" t="str">
        <f>IF('statement of marks'!HJ56="","",'statement of marks'!HJ56)</f>
        <v/>
      </c>
    </row>
    <row r="841" spans="1:12" ht="15" customHeight="1">
      <c r="A841" s="369"/>
      <c r="B841" s="347" t="s">
        <v>473</v>
      </c>
      <c r="C841" s="1170" t="str">
        <f>IF('statement of marks'!HD55="","",'statement of marks'!HD55)</f>
        <v/>
      </c>
      <c r="D841" s="1171"/>
      <c r="E841" s="1172"/>
      <c r="F841" s="1147"/>
      <c r="G841" s="1148"/>
      <c r="H841" s="369"/>
      <c r="I841" s="347" t="s">
        <v>473</v>
      </c>
      <c r="J841" s="1170" t="str">
        <f>IF('statement of marks'!HD56="","",'statement of marks'!HD56)</f>
        <v/>
      </c>
      <c r="K841" s="1171"/>
      <c r="L841" s="1172"/>
    </row>
    <row r="842" spans="1:12" ht="15" customHeight="1">
      <c r="A842" s="369"/>
      <c r="B842" s="347" t="str">
        <f>'statement of marks'!$HL$5</f>
        <v>Nk= mifLFkfr</v>
      </c>
      <c r="C842" s="1161" t="str">
        <f>IF('statement of marks'!HL55="","",'statement of marks'!HL55)</f>
        <v/>
      </c>
      <c r="D842" s="1162"/>
      <c r="E842" s="1163"/>
      <c r="F842" s="1147"/>
      <c r="G842" s="1148"/>
      <c r="H842" s="369"/>
      <c r="I842" s="347" t="str">
        <f>'statement of marks'!$HL$5</f>
        <v>Nk= mifLFkfr</v>
      </c>
      <c r="J842" s="1161" t="str">
        <f>IF('statement of marks'!HL56="","",'statement of marks'!HL56)</f>
        <v/>
      </c>
      <c r="K842" s="1162"/>
      <c r="L842" s="1163"/>
    </row>
    <row r="843" spans="1:12" ht="15" customHeight="1">
      <c r="A843" s="369"/>
      <c r="B843" s="210" t="str">
        <f>'statement of marks'!$HK$5</f>
        <v>dqy ehfVax</v>
      </c>
      <c r="C843" s="1164" t="str">
        <f>IF('statement of marks'!HK55="","",'statement of marks'!HK55)</f>
        <v/>
      </c>
      <c r="D843" s="1165"/>
      <c r="E843" s="1166"/>
      <c r="F843" s="1147"/>
      <c r="G843" s="1148"/>
      <c r="H843" s="369"/>
      <c r="I843" s="210" t="str">
        <f>'statement of marks'!$HK$5</f>
        <v>dqy ehfVax</v>
      </c>
      <c r="J843" s="1164" t="str">
        <f>IF('statement of marks'!HK56="","",'statement of marks'!HK56)</f>
        <v/>
      </c>
      <c r="K843" s="1165"/>
      <c r="L843" s="1166"/>
    </row>
    <row r="844" spans="1:12" ht="15" customHeight="1">
      <c r="A844" s="369"/>
      <c r="B844" s="347" t="s">
        <v>227</v>
      </c>
      <c r="C844" s="1149" t="str">
        <f>IF('statement of marks'!HN55="","",'statement of marks'!HN55)</f>
        <v/>
      </c>
      <c r="D844" s="1150"/>
      <c r="E844" s="1151"/>
      <c r="F844" s="1147"/>
      <c r="G844" s="1148"/>
      <c r="H844" s="369"/>
      <c r="I844" s="347" t="s">
        <v>227</v>
      </c>
      <c r="J844" s="1149" t="str">
        <f>IF('statement of marks'!HN56="","",'statement of marks'!HN56)</f>
        <v/>
      </c>
      <c r="K844" s="1150"/>
      <c r="L844" s="1151"/>
    </row>
    <row r="845" spans="1:12" ht="15" customHeight="1">
      <c r="A845" s="369"/>
      <c r="B845" s="219" t="s">
        <v>79</v>
      </c>
      <c r="C845" s="1149"/>
      <c r="D845" s="1150"/>
      <c r="E845" s="1151"/>
      <c r="F845" s="1147"/>
      <c r="G845" s="1148"/>
      <c r="H845" s="369"/>
      <c r="I845" s="219" t="s">
        <v>79</v>
      </c>
      <c r="J845" s="1149"/>
      <c r="K845" s="1150"/>
      <c r="L845" s="1151"/>
    </row>
    <row r="846" spans="1:12" ht="15" customHeight="1">
      <c r="A846" s="369"/>
      <c r="B846" s="211" t="s">
        <v>114</v>
      </c>
      <c r="C846" s="1149"/>
      <c r="D846" s="1150"/>
      <c r="E846" s="1151"/>
      <c r="F846" s="1147"/>
      <c r="G846" s="1148"/>
      <c r="H846" s="369"/>
      <c r="I846" s="211" t="s">
        <v>114</v>
      </c>
      <c r="J846" s="1149"/>
      <c r="K846" s="1150"/>
      <c r="L846" s="1151"/>
    </row>
    <row r="847" spans="1:12" ht="15" customHeight="1">
      <c r="A847" s="369"/>
      <c r="B847" s="212" t="s">
        <v>19</v>
      </c>
      <c r="C847" s="1149"/>
      <c r="D847" s="1150"/>
      <c r="E847" s="1151"/>
      <c r="F847" s="1147"/>
      <c r="G847" s="1148"/>
      <c r="H847" s="369"/>
      <c r="I847" s="212" t="s">
        <v>19</v>
      </c>
      <c r="J847" s="1149"/>
      <c r="K847" s="1150"/>
      <c r="L847" s="1151"/>
    </row>
    <row r="848" spans="1:12" ht="15" customHeight="1">
      <c r="A848" s="369"/>
      <c r="B848" s="213" t="s">
        <v>7</v>
      </c>
      <c r="C848" s="1149"/>
      <c r="D848" s="1150"/>
      <c r="E848" s="1151"/>
      <c r="F848" s="1147"/>
      <c r="G848" s="1148"/>
      <c r="H848" s="369"/>
      <c r="I848" s="213" t="s">
        <v>7</v>
      </c>
      <c r="J848" s="1149"/>
      <c r="K848" s="1150"/>
      <c r="L848" s="1151"/>
    </row>
    <row r="849" spans="1:12" ht="15" customHeight="1">
      <c r="A849" s="374"/>
      <c r="B849" s="219" t="str">
        <f>'statement of marks'!$J$3</f>
        <v xml:space="preserve">fo|ky; dk Mk;l dksM+ </v>
      </c>
      <c r="C849" s="1152" t="str">
        <f>'statement of marks'!$K$3</f>
        <v xml:space="preserve">08291009401   </v>
      </c>
      <c r="D849" s="1153"/>
      <c r="E849" s="1154"/>
      <c r="F849" s="1147"/>
      <c r="G849" s="1148"/>
      <c r="H849" s="374"/>
      <c r="I849" s="219" t="str">
        <f>'statement of marks'!$J$3</f>
        <v xml:space="preserve">fo|ky; dk Mk;l dksM+ </v>
      </c>
      <c r="J849" s="1152" t="str">
        <f>'statement of marks'!$K$3</f>
        <v xml:space="preserve">08291009401   </v>
      </c>
      <c r="K849" s="1153"/>
      <c r="L849" s="1154"/>
    </row>
    <row r="850" spans="1:12" ht="15" customHeight="1" thickBot="1">
      <c r="A850" s="375"/>
      <c r="B850" s="376" t="s">
        <v>76</v>
      </c>
      <c r="C850" s="1155">
        <f>'statement of marks'!$HG$108</f>
        <v>42460</v>
      </c>
      <c r="D850" s="1156"/>
      <c r="E850" s="1157"/>
      <c r="F850" s="1147"/>
      <c r="G850" s="1148"/>
      <c r="H850" s="375"/>
      <c r="I850" s="376" t="s">
        <v>76</v>
      </c>
      <c r="J850" s="1155">
        <f>'statement of marks'!$HG$108</f>
        <v>42460</v>
      </c>
      <c r="K850" s="1156"/>
      <c r="L850" s="1157"/>
    </row>
    <row r="851" spans="1:12" ht="15" customHeight="1">
      <c r="A851" s="1137" t="s">
        <v>47</v>
      </c>
      <c r="B851" s="1138"/>
      <c r="C851" s="1139"/>
      <c r="D851" s="1139"/>
      <c r="E851" s="1140"/>
      <c r="F851" s="1147"/>
      <c r="G851" s="1148"/>
      <c r="H851" s="1137" t="s">
        <v>47</v>
      </c>
      <c r="I851" s="1138"/>
      <c r="J851" s="1139"/>
      <c r="K851" s="1139"/>
      <c r="L851" s="1140"/>
    </row>
    <row r="852" spans="1:12" ht="15" customHeight="1">
      <c r="A852" s="1141" t="str">
        <f>'statement of marks'!$A$1</f>
        <v>jk- ck- ek/;fed fo|ky; uohu] fuEckgsM+k</v>
      </c>
      <c r="B852" s="1129"/>
      <c r="C852" s="1142"/>
      <c r="D852" s="1142"/>
      <c r="E852" s="1143"/>
      <c r="F852" s="1147"/>
      <c r="G852" s="1148"/>
      <c r="H852" s="1141" t="str">
        <f>'statement of marks'!$A$1</f>
        <v>jk- ck- ek/;fed fo|ky; uohu] fuEckgsM+k</v>
      </c>
      <c r="I852" s="1129"/>
      <c r="J852" s="1142"/>
      <c r="K852" s="1142"/>
      <c r="L852" s="1143"/>
    </row>
    <row r="853" spans="1:12" ht="15" customHeight="1">
      <c r="A853" s="1141"/>
      <c r="B853" s="1129"/>
      <c r="C853" s="1142"/>
      <c r="D853" s="1142"/>
      <c r="E853" s="1143"/>
      <c r="F853" s="1147"/>
      <c r="G853" s="1148"/>
      <c r="H853" s="1141"/>
      <c r="I853" s="1129"/>
      <c r="J853" s="1142"/>
      <c r="K853" s="1142"/>
      <c r="L853" s="1143"/>
    </row>
    <row r="854" spans="1:12" ht="15" customHeight="1">
      <c r="A854" s="369"/>
      <c r="B854" s="207" t="s">
        <v>217</v>
      </c>
      <c r="C854" s="1134" t="str">
        <f>'statement of marks'!$H$3</f>
        <v>2015-16</v>
      </c>
      <c r="D854" s="1135"/>
      <c r="E854" s="1136"/>
      <c r="F854" s="1147"/>
      <c r="G854" s="1148"/>
      <c r="H854" s="369"/>
      <c r="I854" s="207" t="s">
        <v>217</v>
      </c>
      <c r="J854" s="1134" t="str">
        <f>'statement of marks'!$H$3</f>
        <v>2015-16</v>
      </c>
      <c r="K854" s="1135"/>
      <c r="L854" s="1136"/>
    </row>
    <row r="855" spans="1:12" ht="15" customHeight="1">
      <c r="A855" s="369"/>
      <c r="B855" s="347" t="s">
        <v>218</v>
      </c>
      <c r="C855" s="1144" t="str">
        <f>IF('statement of marks'!J57="","",'statement of marks'!J57)</f>
        <v/>
      </c>
      <c r="D855" s="1145"/>
      <c r="E855" s="1146"/>
      <c r="F855" s="1147"/>
      <c r="G855" s="1148"/>
      <c r="H855" s="369"/>
      <c r="I855" s="347" t="s">
        <v>218</v>
      </c>
      <c r="J855" s="1144" t="str">
        <f>IF('statement of marks'!J58="","",'statement of marks'!J58)</f>
        <v/>
      </c>
      <c r="K855" s="1145"/>
      <c r="L855" s="1146"/>
    </row>
    <row r="856" spans="1:12" ht="15" customHeight="1">
      <c r="A856" s="369"/>
      <c r="B856" s="347" t="s">
        <v>219</v>
      </c>
      <c r="C856" s="1144" t="str">
        <f>IF('statement of marks'!K57="","",'statement of marks'!K57)</f>
        <v/>
      </c>
      <c r="D856" s="1145"/>
      <c r="E856" s="1146"/>
      <c r="F856" s="1147"/>
      <c r="G856" s="1148"/>
      <c r="H856" s="369"/>
      <c r="I856" s="347" t="s">
        <v>219</v>
      </c>
      <c r="J856" s="1144" t="str">
        <f>IF('statement of marks'!K58="","",'statement of marks'!K58)</f>
        <v/>
      </c>
      <c r="K856" s="1145"/>
      <c r="L856" s="1146"/>
    </row>
    <row r="857" spans="1:12" ht="15" customHeight="1">
      <c r="A857" s="369"/>
      <c r="B857" s="347" t="s">
        <v>220</v>
      </c>
      <c r="C857" s="1144" t="str">
        <f>IF('statement of marks'!L57="","",'statement of marks'!L57)</f>
        <v/>
      </c>
      <c r="D857" s="1145"/>
      <c r="E857" s="1146"/>
      <c r="F857" s="1147"/>
      <c r="G857" s="1148"/>
      <c r="H857" s="369"/>
      <c r="I857" s="347" t="s">
        <v>220</v>
      </c>
      <c r="J857" s="1144" t="str">
        <f>IF('statement of marks'!L58="","",'statement of marks'!L58)</f>
        <v/>
      </c>
      <c r="K857" s="1145"/>
      <c r="L857" s="1146"/>
    </row>
    <row r="858" spans="1:12" ht="15" customHeight="1">
      <c r="A858" s="369"/>
      <c r="B858" s="347" t="s">
        <v>224</v>
      </c>
      <c r="C858" s="1134" t="str">
        <f>IF('statement of marks'!B57="","",'statement of marks'!B57)</f>
        <v/>
      </c>
      <c r="D858" s="1135"/>
      <c r="E858" s="1136"/>
      <c r="F858" s="1147"/>
      <c r="G858" s="1148"/>
      <c r="H858" s="369"/>
      <c r="I858" s="347" t="s">
        <v>224</v>
      </c>
      <c r="J858" s="1134" t="str">
        <f>IF('statement of marks'!B58="","",'statement of marks'!B58)</f>
        <v/>
      </c>
      <c r="K858" s="1135"/>
      <c r="L858" s="1136"/>
    </row>
    <row r="859" spans="1:12" ht="15" customHeight="1">
      <c r="A859" s="369"/>
      <c r="B859" s="347" t="s">
        <v>221</v>
      </c>
      <c r="C859" s="1134" t="str">
        <f>'statement of marks'!$G$3</f>
        <v>6 A</v>
      </c>
      <c r="D859" s="1135"/>
      <c r="E859" s="1136"/>
      <c r="F859" s="1147"/>
      <c r="G859" s="1148"/>
      <c r="H859" s="369"/>
      <c r="I859" s="347" t="s">
        <v>221</v>
      </c>
      <c r="J859" s="1134" t="str">
        <f>'statement of marks'!$G$3</f>
        <v>6 A</v>
      </c>
      <c r="K859" s="1135"/>
      <c r="L859" s="1136"/>
    </row>
    <row r="860" spans="1:12" ht="15" customHeight="1">
      <c r="A860" s="369"/>
      <c r="B860" s="209" t="s">
        <v>222</v>
      </c>
      <c r="C860" s="1134" t="str">
        <f>IF('statement of marks'!F57="","",'statement of marks'!F57)</f>
        <v/>
      </c>
      <c r="D860" s="1135"/>
      <c r="E860" s="1136"/>
      <c r="F860" s="1147"/>
      <c r="G860" s="1148"/>
      <c r="H860" s="369"/>
      <c r="I860" s="209" t="s">
        <v>222</v>
      </c>
      <c r="J860" s="1134" t="str">
        <f>IF('statement of marks'!F58="","",'statement of marks'!F58)</f>
        <v/>
      </c>
      <c r="K860" s="1135"/>
      <c r="L860" s="1136"/>
    </row>
    <row r="861" spans="1:12" ht="15" customHeight="1">
      <c r="A861" s="369"/>
      <c r="B861" s="347" t="s">
        <v>9</v>
      </c>
      <c r="C861" s="1134" t="str">
        <f>IF('statement of marks'!D57="","",'statement of marks'!D57)</f>
        <v/>
      </c>
      <c r="D861" s="1135"/>
      <c r="E861" s="1136"/>
      <c r="F861" s="1147"/>
      <c r="G861" s="1148"/>
      <c r="H861" s="369"/>
      <c r="I861" s="347" t="s">
        <v>9</v>
      </c>
      <c r="J861" s="1134" t="str">
        <f>IF('statement of marks'!D58="","",'statement of marks'!D58)</f>
        <v/>
      </c>
      <c r="K861" s="1135"/>
      <c r="L861" s="1136"/>
    </row>
    <row r="862" spans="1:12" ht="15" customHeight="1">
      <c r="A862" s="369"/>
      <c r="B862" s="347" t="s">
        <v>225</v>
      </c>
      <c r="C862" s="1158" t="str">
        <f>IF('statement of marks'!H57="","",'statement of marks'!H57)</f>
        <v/>
      </c>
      <c r="D862" s="1159"/>
      <c r="E862" s="1160"/>
      <c r="F862" s="1147"/>
      <c r="G862" s="1148"/>
      <c r="H862" s="369"/>
      <c r="I862" s="347" t="s">
        <v>225</v>
      </c>
      <c r="J862" s="1158" t="str">
        <f>IF('statement of marks'!H58="","",'statement of marks'!H58)</f>
        <v/>
      </c>
      <c r="K862" s="1159"/>
      <c r="L862" s="1160"/>
    </row>
    <row r="863" spans="1:12" ht="15" customHeight="1">
      <c r="A863" s="369"/>
      <c r="B863" s="347" t="s">
        <v>226</v>
      </c>
      <c r="C863" s="1167" t="str">
        <f>IF('statement of marks'!I57="","",'statement of marks'!I57)</f>
        <v/>
      </c>
      <c r="D863" s="1168"/>
      <c r="E863" s="1169"/>
      <c r="F863" s="1147"/>
      <c r="G863" s="1148"/>
      <c r="H863" s="369"/>
      <c r="I863" s="347" t="s">
        <v>226</v>
      </c>
      <c r="J863" s="1167" t="str">
        <f>IF('statement of marks'!I58="","",'statement of marks'!I58)</f>
        <v/>
      </c>
      <c r="K863" s="1168"/>
      <c r="L863" s="1169"/>
    </row>
    <row r="864" spans="1:12" ht="15" customHeight="1">
      <c r="A864" s="369"/>
      <c r="B864" s="347" t="s">
        <v>223</v>
      </c>
      <c r="C864" s="364" t="s">
        <v>66</v>
      </c>
      <c r="D864" s="365" t="s">
        <v>294</v>
      </c>
      <c r="E864" s="370" t="s">
        <v>206</v>
      </c>
      <c r="F864" s="1147"/>
      <c r="G864" s="1148"/>
      <c r="H864" s="369"/>
      <c r="I864" s="347" t="s">
        <v>223</v>
      </c>
      <c r="J864" s="364" t="s">
        <v>66</v>
      </c>
      <c r="K864" s="365" t="s">
        <v>294</v>
      </c>
      <c r="L864" s="370" t="s">
        <v>206</v>
      </c>
    </row>
    <row r="865" spans="1:12" ht="15" customHeight="1">
      <c r="A865" s="369"/>
      <c r="B865" s="347" t="str">
        <f>'statement of marks'!$FT$4</f>
        <v>fgUnh</v>
      </c>
      <c r="C865" s="366" t="str">
        <f>IF('statement of marks'!FT57="","",'statement of marks'!FT57)</f>
        <v/>
      </c>
      <c r="D865" s="366" t="str">
        <f>IF('statement of marks'!FU57="","",'statement of marks'!FU57)</f>
        <v/>
      </c>
      <c r="E865" s="371" t="str">
        <f>IF('statement of marks'!FV57="","",'statement of marks'!FV57)</f>
        <v/>
      </c>
      <c r="F865" s="1147"/>
      <c r="G865" s="1148"/>
      <c r="H865" s="369"/>
      <c r="I865" s="347" t="str">
        <f>'statement of marks'!$FT$4</f>
        <v>fgUnh</v>
      </c>
      <c r="J865" s="366" t="str">
        <f>IF('statement of marks'!FT58="","",'statement of marks'!FT58)</f>
        <v/>
      </c>
      <c r="K865" s="366" t="str">
        <f>IF('statement of marks'!FU58="","",'statement of marks'!FU58)</f>
        <v/>
      </c>
      <c r="L865" s="371" t="str">
        <f>IF('statement of marks'!FV58="","",'statement of marks'!FV58)</f>
        <v/>
      </c>
    </row>
    <row r="866" spans="1:12" ht="15" customHeight="1">
      <c r="A866" s="369"/>
      <c r="B866" s="347" t="str">
        <f>'statement of marks'!$FW$4</f>
        <v>vaxszth</v>
      </c>
      <c r="C866" s="366" t="str">
        <f>IF('statement of marks'!FW57="","",'statement of marks'!FW57)</f>
        <v/>
      </c>
      <c r="D866" s="366" t="str">
        <f>IF('statement of marks'!FX57="","",'statement of marks'!FX57)</f>
        <v/>
      </c>
      <c r="E866" s="371" t="str">
        <f>IF('statement of marks'!FY57="","",'statement of marks'!FY57)</f>
        <v/>
      </c>
      <c r="F866" s="1147"/>
      <c r="G866" s="1148"/>
      <c r="H866" s="369"/>
      <c r="I866" s="347" t="str">
        <f>'statement of marks'!$FW$4</f>
        <v>vaxszth</v>
      </c>
      <c r="J866" s="366" t="str">
        <f>IF('statement of marks'!FW58="","",'statement of marks'!FW58)</f>
        <v/>
      </c>
      <c r="K866" s="366" t="str">
        <f>IF('statement of marks'!FX58="","",'statement of marks'!FX58)</f>
        <v/>
      </c>
      <c r="L866" s="371" t="str">
        <f>IF('statement of marks'!FY58="","",'statement of marks'!FY58)</f>
        <v/>
      </c>
    </row>
    <row r="867" spans="1:12" ht="15" customHeight="1">
      <c r="A867" s="369"/>
      <c r="B867" s="347" t="str">
        <f>IF('statement of marks'!BE57="s","laLÑr",IF('statement of marks'!BE57="u","mnwZ",IF('statement of marks'!BE57="g","xqtjkrh",IF('statement of marks'!BE57="p","iatkch",IF('statement of marks'!BE57="sd","flU/kh","r`rh; Hkk""kk")))))</f>
        <v>r`rh; Hkk"kk</v>
      </c>
      <c r="C867" s="366" t="str">
        <f>IF('statement of marks'!FZ57="","",'statement of marks'!FZ57)</f>
        <v/>
      </c>
      <c r="D867" s="366" t="str">
        <f>IF('statement of marks'!GA57="","",'statement of marks'!GA57)</f>
        <v/>
      </c>
      <c r="E867" s="371" t="str">
        <f>IF('statement of marks'!GB57="","",'statement of marks'!GB57)</f>
        <v/>
      </c>
      <c r="F867" s="1147"/>
      <c r="G867" s="1148"/>
      <c r="H867" s="369"/>
      <c r="I867" s="347" t="str">
        <f>IF('statement of marks'!BE58="s","laLÑr",IF('statement of marks'!BE58="u","mnwZ",IF('statement of marks'!BE58="g","xqtjkrh",IF('statement of marks'!BE58="p","iatkch",IF('statement of marks'!BE58="sd","flU/kh","r`rh; Hkk""kk")))))</f>
        <v>r`rh; Hkk"kk</v>
      </c>
      <c r="J867" s="366" t="str">
        <f>IF('statement of marks'!FZ58="","",'statement of marks'!FZ58)</f>
        <v/>
      </c>
      <c r="K867" s="366" t="str">
        <f>IF('statement of marks'!GA58="","",'statement of marks'!GA58)</f>
        <v/>
      </c>
      <c r="L867" s="371" t="str">
        <f>IF('statement of marks'!GB58="","",'statement of marks'!GB58)</f>
        <v/>
      </c>
    </row>
    <row r="868" spans="1:12" ht="15" customHeight="1">
      <c r="A868" s="369"/>
      <c r="B868" s="347" t="str">
        <f>'statement of marks'!$GH$4</f>
        <v>xf.kr</v>
      </c>
      <c r="C868" s="366" t="str">
        <f>IF('statement of marks'!GH57="","",'statement of marks'!GH57)</f>
        <v/>
      </c>
      <c r="D868" s="366" t="str">
        <f>IF('statement of marks'!GI57="","",'statement of marks'!GI57)</f>
        <v/>
      </c>
      <c r="E868" s="371" t="str">
        <f>IF('statement of marks'!GJ57="","",'statement of marks'!GJ57)</f>
        <v/>
      </c>
      <c r="F868" s="1147"/>
      <c r="G868" s="1148"/>
      <c r="H868" s="369"/>
      <c r="I868" s="347" t="str">
        <f>'statement of marks'!$GH$4</f>
        <v>xf.kr</v>
      </c>
      <c r="J868" s="366" t="str">
        <f>IF('statement of marks'!GH58="","",'statement of marks'!GH58)</f>
        <v/>
      </c>
      <c r="K868" s="366" t="str">
        <f>IF('statement of marks'!GI58="","",'statement of marks'!GI58)</f>
        <v/>
      </c>
      <c r="L868" s="371" t="str">
        <f>IF('statement of marks'!GJ58="","",'statement of marks'!GJ58)</f>
        <v/>
      </c>
    </row>
    <row r="869" spans="1:12" ht="15" customHeight="1">
      <c r="A869" s="369"/>
      <c r="B869" s="347" t="str">
        <f>'statement of marks'!$GK$4</f>
        <v>foKku</v>
      </c>
      <c r="C869" s="366" t="str">
        <f>IF('statement of marks'!GK57="","",'statement of marks'!GK57)</f>
        <v/>
      </c>
      <c r="D869" s="366" t="str">
        <f>IF('statement of marks'!GL57="","",'statement of marks'!GL57)</f>
        <v/>
      </c>
      <c r="E869" s="371" t="str">
        <f>IF('statement of marks'!GM57="","",'statement of marks'!GM57)</f>
        <v/>
      </c>
      <c r="F869" s="1147"/>
      <c r="G869" s="1148"/>
      <c r="H869" s="369"/>
      <c r="I869" s="347" t="str">
        <f>'statement of marks'!$GK$4</f>
        <v>foKku</v>
      </c>
      <c r="J869" s="366" t="str">
        <f>IF('statement of marks'!GK58="","",'statement of marks'!GK58)</f>
        <v/>
      </c>
      <c r="K869" s="366" t="str">
        <f>IF('statement of marks'!GL58="","",'statement of marks'!GL58)</f>
        <v/>
      </c>
      <c r="L869" s="371" t="str">
        <f>IF('statement of marks'!GM58="","",'statement of marks'!GM58)</f>
        <v/>
      </c>
    </row>
    <row r="870" spans="1:12" ht="15" customHeight="1">
      <c r="A870" s="369"/>
      <c r="B870" s="347" t="str">
        <f>'statement of marks'!$GN$4</f>
        <v>lkekftd foKku</v>
      </c>
      <c r="C870" s="366" t="str">
        <f>IF('statement of marks'!GN57="","",'statement of marks'!GN57)</f>
        <v/>
      </c>
      <c r="D870" s="366" t="str">
        <f>IF('statement of marks'!GO57="","",'statement of marks'!GO57)</f>
        <v/>
      </c>
      <c r="E870" s="371" t="str">
        <f>IF('statement of marks'!GP57="","",'statement of marks'!GP57)</f>
        <v/>
      </c>
      <c r="F870" s="1147"/>
      <c r="G870" s="1148"/>
      <c r="H870" s="369"/>
      <c r="I870" s="347" t="str">
        <f>'statement of marks'!$GN$4</f>
        <v>lkekftd foKku</v>
      </c>
      <c r="J870" s="366" t="str">
        <f>IF('statement of marks'!GN58="","",'statement of marks'!GN58)</f>
        <v/>
      </c>
      <c r="K870" s="366" t="str">
        <f>IF('statement of marks'!GO58="","",'statement of marks'!GO58)</f>
        <v/>
      </c>
      <c r="L870" s="371" t="str">
        <f>IF('statement of marks'!GP58="","",'statement of marks'!GP58)</f>
        <v/>
      </c>
    </row>
    <row r="871" spans="1:12" ht="15" customHeight="1">
      <c r="A871" s="369"/>
      <c r="B871" s="347" t="str">
        <f>'statement of marks'!$GQ$4</f>
        <v>dk;kZuqHko</v>
      </c>
      <c r="C871" s="366" t="str">
        <f>IF('statement of marks'!GQ57="","",'statement of marks'!GQ57)</f>
        <v/>
      </c>
      <c r="D871" s="366" t="str">
        <f>IF('statement of marks'!GR57="","",'statement of marks'!GR57)</f>
        <v/>
      </c>
      <c r="E871" s="371" t="str">
        <f>IF('statement of marks'!GS57="","",'statement of marks'!GS57)</f>
        <v/>
      </c>
      <c r="F871" s="1147"/>
      <c r="G871" s="1148"/>
      <c r="H871" s="369"/>
      <c r="I871" s="347" t="str">
        <f>'statement of marks'!$GQ$4</f>
        <v>dk;kZuqHko</v>
      </c>
      <c r="J871" s="366" t="str">
        <f>IF('statement of marks'!GQ58="","",'statement of marks'!GQ58)</f>
        <v/>
      </c>
      <c r="K871" s="366" t="str">
        <f>IF('statement of marks'!GR58="","",'statement of marks'!GR58)</f>
        <v/>
      </c>
      <c r="L871" s="371" t="str">
        <f>IF('statement of marks'!GS58="","",'statement of marks'!GS58)</f>
        <v/>
      </c>
    </row>
    <row r="872" spans="1:12" ht="15" customHeight="1">
      <c r="A872" s="369"/>
      <c r="B872" s="347" t="str">
        <f>'statement of marks'!$GT$4</f>
        <v>dyk f'k{kk</v>
      </c>
      <c r="C872" s="367" t="str">
        <f>IF('statement of marks'!GT57="","",'statement of marks'!GT57)</f>
        <v/>
      </c>
      <c r="D872" s="367" t="str">
        <f>IF('statement of marks'!GU57="","",'statement of marks'!GU57)</f>
        <v/>
      </c>
      <c r="E872" s="372" t="str">
        <f>IF('statement of marks'!GV57="","",'statement of marks'!GV57)</f>
        <v/>
      </c>
      <c r="F872" s="1147"/>
      <c r="G872" s="1148"/>
      <c r="H872" s="369"/>
      <c r="I872" s="347" t="str">
        <f>'statement of marks'!$GT$4</f>
        <v>dyk f'k{kk</v>
      </c>
      <c r="J872" s="367" t="str">
        <f>IF('statement of marks'!GT58="","",'statement of marks'!GT58)</f>
        <v/>
      </c>
      <c r="K872" s="367" t="str">
        <f>IF('statement of marks'!GU58="","",'statement of marks'!GU58)</f>
        <v/>
      </c>
      <c r="L872" s="372" t="str">
        <f>IF('statement of marks'!GV58="","",'statement of marks'!GV58)</f>
        <v/>
      </c>
    </row>
    <row r="873" spans="1:12" ht="15" customHeight="1">
      <c r="A873" s="369"/>
      <c r="B873" s="347" t="str">
        <f>'statement of marks'!$GW$4</f>
        <v>LokLF; ,oe~ 'kkjhfjd f'k{kk</v>
      </c>
      <c r="C873" s="368" t="str">
        <f>IF('statement of marks'!GW57="","",'statement of marks'!GW57)</f>
        <v/>
      </c>
      <c r="D873" s="368" t="str">
        <f>IF('statement of marks'!GX57="","",'statement of marks'!GX57)</f>
        <v/>
      </c>
      <c r="E873" s="373" t="str">
        <f>IF('statement of marks'!GY57="","",'statement of marks'!GY57)</f>
        <v/>
      </c>
      <c r="F873" s="1147"/>
      <c r="G873" s="1148"/>
      <c r="H873" s="369"/>
      <c r="I873" s="347" t="str">
        <f>'statement of marks'!$GW$4</f>
        <v>LokLF; ,oe~ 'kkjhfjd f'k{kk</v>
      </c>
      <c r="J873" s="368" t="str">
        <f>IF('statement of marks'!GW58="","",'statement of marks'!GW58)</f>
        <v/>
      </c>
      <c r="K873" s="368" t="str">
        <f>IF('statement of marks'!GX58="","",'statement of marks'!GX58)</f>
        <v/>
      </c>
      <c r="L873" s="373" t="str">
        <f>IF('statement of marks'!GY58="","",'statement of marks'!GY58)</f>
        <v/>
      </c>
    </row>
    <row r="874" spans="1:12" ht="15" customHeight="1">
      <c r="A874" s="369"/>
      <c r="B874" s="389" t="s">
        <v>304</v>
      </c>
      <c r="C874" s="390" t="str">
        <f>IF('statement of marks'!HE57="","",'statement of marks'!HE57)</f>
        <v/>
      </c>
      <c r="D874" s="390" t="str">
        <f>IF('statement of marks'!HF57="","",'statement of marks'!HF57)</f>
        <v/>
      </c>
      <c r="E874" s="390" t="str">
        <f>IF('statement of marks'!HJ57="","",'statement of marks'!HJ57)</f>
        <v/>
      </c>
      <c r="F874" s="1147"/>
      <c r="G874" s="1148"/>
      <c r="H874" s="369"/>
      <c r="I874" s="389" t="s">
        <v>304</v>
      </c>
      <c r="J874" s="390" t="str">
        <f>IF('statement of marks'!HE58="","",'statement of marks'!HE58)</f>
        <v/>
      </c>
      <c r="K874" s="390" t="str">
        <f>IF('statement of marks'!HF58="","",'statement of marks'!HF58)</f>
        <v/>
      </c>
      <c r="L874" s="391" t="str">
        <f>IF('statement of marks'!HJ58="","",'statement of marks'!HJ58)</f>
        <v/>
      </c>
    </row>
    <row r="875" spans="1:12" ht="15" customHeight="1">
      <c r="A875" s="369"/>
      <c r="B875" s="347" t="s">
        <v>473</v>
      </c>
      <c r="C875" s="1170" t="str">
        <f>IF('statement of marks'!HD57="","",'statement of marks'!HD57)</f>
        <v/>
      </c>
      <c r="D875" s="1171"/>
      <c r="E875" s="1172"/>
      <c r="F875" s="1147"/>
      <c r="G875" s="1148"/>
      <c r="H875" s="369"/>
      <c r="I875" s="347" t="s">
        <v>473</v>
      </c>
      <c r="J875" s="1170" t="str">
        <f>IF('statement of marks'!HD58="","",'statement of marks'!HD58)</f>
        <v/>
      </c>
      <c r="K875" s="1171"/>
      <c r="L875" s="1172"/>
    </row>
    <row r="876" spans="1:12" ht="15" customHeight="1">
      <c r="A876" s="369"/>
      <c r="B876" s="347" t="str">
        <f>'statement of marks'!$HL$5</f>
        <v>Nk= mifLFkfr</v>
      </c>
      <c r="C876" s="1161" t="str">
        <f>IF('statement of marks'!HL57="","",'statement of marks'!HL57)</f>
        <v/>
      </c>
      <c r="D876" s="1162"/>
      <c r="E876" s="1163"/>
      <c r="F876" s="1147"/>
      <c r="G876" s="1148"/>
      <c r="H876" s="369"/>
      <c r="I876" s="347" t="str">
        <f>'statement of marks'!$HL$5</f>
        <v>Nk= mifLFkfr</v>
      </c>
      <c r="J876" s="1161" t="str">
        <f>IF('statement of marks'!HL58="","",'statement of marks'!HL58)</f>
        <v/>
      </c>
      <c r="K876" s="1162"/>
      <c r="L876" s="1163"/>
    </row>
    <row r="877" spans="1:12" ht="15" customHeight="1">
      <c r="A877" s="369"/>
      <c r="B877" s="210" t="str">
        <f>'statement of marks'!$HK$5</f>
        <v>dqy ehfVax</v>
      </c>
      <c r="C877" s="1164" t="str">
        <f>IF('statement of marks'!HK57="","",'statement of marks'!HK57)</f>
        <v/>
      </c>
      <c r="D877" s="1165"/>
      <c r="E877" s="1166"/>
      <c r="F877" s="1147"/>
      <c r="G877" s="1148"/>
      <c r="H877" s="369"/>
      <c r="I877" s="210" t="str">
        <f>'statement of marks'!$HK$5</f>
        <v>dqy ehfVax</v>
      </c>
      <c r="J877" s="1164" t="str">
        <f>IF('statement of marks'!HK58="","",'statement of marks'!HK58)</f>
        <v/>
      </c>
      <c r="K877" s="1165"/>
      <c r="L877" s="1166"/>
    </row>
    <row r="878" spans="1:12" ht="15" customHeight="1">
      <c r="A878" s="369"/>
      <c r="B878" s="347" t="s">
        <v>227</v>
      </c>
      <c r="C878" s="1149" t="str">
        <f>IF('statement of marks'!HN57="","",'statement of marks'!HN57)</f>
        <v/>
      </c>
      <c r="D878" s="1150"/>
      <c r="E878" s="1151"/>
      <c r="F878" s="1147"/>
      <c r="G878" s="1148"/>
      <c r="H878" s="369"/>
      <c r="I878" s="347" t="s">
        <v>227</v>
      </c>
      <c r="J878" s="1149" t="str">
        <f>IF('statement of marks'!HN58="","",'statement of marks'!HN58)</f>
        <v/>
      </c>
      <c r="K878" s="1150"/>
      <c r="L878" s="1151"/>
    </row>
    <row r="879" spans="1:12" ht="15" customHeight="1">
      <c r="A879" s="369"/>
      <c r="B879" s="219" t="s">
        <v>79</v>
      </c>
      <c r="C879" s="1149"/>
      <c r="D879" s="1150"/>
      <c r="E879" s="1151"/>
      <c r="F879" s="1147"/>
      <c r="G879" s="1148"/>
      <c r="H879" s="369"/>
      <c r="I879" s="219" t="s">
        <v>79</v>
      </c>
      <c r="J879" s="1149"/>
      <c r="K879" s="1150"/>
      <c r="L879" s="1151"/>
    </row>
    <row r="880" spans="1:12" ht="15" customHeight="1">
      <c r="A880" s="369"/>
      <c r="B880" s="211" t="s">
        <v>114</v>
      </c>
      <c r="C880" s="1149"/>
      <c r="D880" s="1150"/>
      <c r="E880" s="1151"/>
      <c r="F880" s="1147"/>
      <c r="G880" s="1148"/>
      <c r="H880" s="369"/>
      <c r="I880" s="211" t="s">
        <v>114</v>
      </c>
      <c r="J880" s="1149"/>
      <c r="K880" s="1150"/>
      <c r="L880" s="1151"/>
    </row>
    <row r="881" spans="1:12" ht="15" customHeight="1">
      <c r="A881" s="369"/>
      <c r="B881" s="212" t="s">
        <v>19</v>
      </c>
      <c r="C881" s="1149"/>
      <c r="D881" s="1150"/>
      <c r="E881" s="1151"/>
      <c r="F881" s="1147"/>
      <c r="G881" s="1148"/>
      <c r="H881" s="369"/>
      <c r="I881" s="212" t="s">
        <v>19</v>
      </c>
      <c r="J881" s="1149"/>
      <c r="K881" s="1150"/>
      <c r="L881" s="1151"/>
    </row>
    <row r="882" spans="1:12" ht="15" customHeight="1">
      <c r="A882" s="369"/>
      <c r="B882" s="213" t="s">
        <v>7</v>
      </c>
      <c r="C882" s="1149"/>
      <c r="D882" s="1150"/>
      <c r="E882" s="1151"/>
      <c r="F882" s="1147"/>
      <c r="G882" s="1148"/>
      <c r="H882" s="369"/>
      <c r="I882" s="213" t="s">
        <v>7</v>
      </c>
      <c r="J882" s="1149"/>
      <c r="K882" s="1150"/>
      <c r="L882" s="1151"/>
    </row>
    <row r="883" spans="1:12" ht="15" customHeight="1">
      <c r="A883" s="374"/>
      <c r="B883" s="219" t="str">
        <f>'statement of marks'!$J$3</f>
        <v xml:space="preserve">fo|ky; dk Mk;l dksM+ </v>
      </c>
      <c r="C883" s="1152" t="str">
        <f>'statement of marks'!$K$3</f>
        <v xml:space="preserve">08291009401   </v>
      </c>
      <c r="D883" s="1153"/>
      <c r="E883" s="1154"/>
      <c r="F883" s="1147"/>
      <c r="G883" s="1148"/>
      <c r="H883" s="374"/>
      <c r="I883" s="219" t="str">
        <f>'statement of marks'!$J$3</f>
        <v xml:space="preserve">fo|ky; dk Mk;l dksM+ </v>
      </c>
      <c r="J883" s="1152" t="str">
        <f>'statement of marks'!$K$3</f>
        <v xml:space="preserve">08291009401   </v>
      </c>
      <c r="K883" s="1153"/>
      <c r="L883" s="1154"/>
    </row>
    <row r="884" spans="1:12" ht="15" customHeight="1" thickBot="1">
      <c r="A884" s="375"/>
      <c r="B884" s="376" t="s">
        <v>76</v>
      </c>
      <c r="C884" s="1155">
        <f>'statement of marks'!$HG$108</f>
        <v>42460</v>
      </c>
      <c r="D884" s="1156"/>
      <c r="E884" s="1157"/>
      <c r="F884" s="1147"/>
      <c r="G884" s="1148"/>
      <c r="H884" s="375"/>
      <c r="I884" s="376" t="s">
        <v>76</v>
      </c>
      <c r="J884" s="1155">
        <f>'statement of marks'!$HG$108</f>
        <v>42460</v>
      </c>
      <c r="K884" s="1156"/>
      <c r="L884" s="1157"/>
    </row>
    <row r="885" spans="1:12" ht="15" customHeight="1">
      <c r="A885" s="1137" t="s">
        <v>47</v>
      </c>
      <c r="B885" s="1138"/>
      <c r="C885" s="1139"/>
      <c r="D885" s="1139"/>
      <c r="E885" s="1140"/>
      <c r="F885" s="1147"/>
      <c r="G885" s="1148"/>
      <c r="H885" s="1137" t="s">
        <v>47</v>
      </c>
      <c r="I885" s="1138"/>
      <c r="J885" s="1139"/>
      <c r="K885" s="1139"/>
      <c r="L885" s="1140"/>
    </row>
    <row r="886" spans="1:12" ht="15" customHeight="1">
      <c r="A886" s="1141" t="str">
        <f>'statement of marks'!$A$1</f>
        <v>jk- ck- ek/;fed fo|ky; uohu] fuEckgsM+k</v>
      </c>
      <c r="B886" s="1129"/>
      <c r="C886" s="1142"/>
      <c r="D886" s="1142"/>
      <c r="E886" s="1143"/>
      <c r="F886" s="1147"/>
      <c r="G886" s="1148"/>
      <c r="H886" s="1141" t="str">
        <f>'statement of marks'!$A$1</f>
        <v>jk- ck- ek/;fed fo|ky; uohu] fuEckgsM+k</v>
      </c>
      <c r="I886" s="1129"/>
      <c r="J886" s="1142"/>
      <c r="K886" s="1142"/>
      <c r="L886" s="1143"/>
    </row>
    <row r="887" spans="1:12" ht="15" customHeight="1">
      <c r="A887" s="1141"/>
      <c r="B887" s="1129"/>
      <c r="C887" s="1142"/>
      <c r="D887" s="1142"/>
      <c r="E887" s="1143"/>
      <c r="F887" s="1147"/>
      <c r="G887" s="1148"/>
      <c r="H887" s="1141"/>
      <c r="I887" s="1129"/>
      <c r="J887" s="1142"/>
      <c r="K887" s="1142"/>
      <c r="L887" s="1143"/>
    </row>
    <row r="888" spans="1:12" ht="15" customHeight="1">
      <c r="A888" s="369"/>
      <c r="B888" s="207" t="s">
        <v>217</v>
      </c>
      <c r="C888" s="1134" t="str">
        <f>'statement of marks'!$H$3</f>
        <v>2015-16</v>
      </c>
      <c r="D888" s="1135"/>
      <c r="E888" s="1136"/>
      <c r="F888" s="1147"/>
      <c r="G888" s="1148"/>
      <c r="H888" s="369"/>
      <c r="I888" s="207" t="s">
        <v>217</v>
      </c>
      <c r="J888" s="1134" t="str">
        <f>'statement of marks'!$H$3</f>
        <v>2015-16</v>
      </c>
      <c r="K888" s="1135"/>
      <c r="L888" s="1136"/>
    </row>
    <row r="889" spans="1:12" ht="15" customHeight="1">
      <c r="A889" s="369"/>
      <c r="B889" s="347" t="s">
        <v>218</v>
      </c>
      <c r="C889" s="1144" t="str">
        <f>IF('statement of marks'!J59="","",'statement of marks'!J59)</f>
        <v/>
      </c>
      <c r="D889" s="1145"/>
      <c r="E889" s="1146"/>
      <c r="F889" s="1147"/>
      <c r="G889" s="1148"/>
      <c r="H889" s="369"/>
      <c r="I889" s="347" t="s">
        <v>218</v>
      </c>
      <c r="J889" s="1144" t="str">
        <f>IF('statement of marks'!J60="","",'statement of marks'!J60)</f>
        <v/>
      </c>
      <c r="K889" s="1145"/>
      <c r="L889" s="1146"/>
    </row>
    <row r="890" spans="1:12" ht="15" customHeight="1">
      <c r="A890" s="369"/>
      <c r="B890" s="347" t="s">
        <v>219</v>
      </c>
      <c r="C890" s="1144" t="str">
        <f>IF('statement of marks'!K59="","",'statement of marks'!K59)</f>
        <v/>
      </c>
      <c r="D890" s="1145"/>
      <c r="E890" s="1146"/>
      <c r="F890" s="1147"/>
      <c r="G890" s="1148"/>
      <c r="H890" s="369"/>
      <c r="I890" s="347" t="s">
        <v>219</v>
      </c>
      <c r="J890" s="1144" t="str">
        <f>IF('statement of marks'!K60="","",'statement of marks'!K60)</f>
        <v/>
      </c>
      <c r="K890" s="1145"/>
      <c r="L890" s="1146"/>
    </row>
    <row r="891" spans="1:12" ht="15" customHeight="1">
      <c r="A891" s="369"/>
      <c r="B891" s="347" t="s">
        <v>220</v>
      </c>
      <c r="C891" s="1144" t="str">
        <f>IF('statement of marks'!L59="","",'statement of marks'!L59)</f>
        <v/>
      </c>
      <c r="D891" s="1145"/>
      <c r="E891" s="1146"/>
      <c r="F891" s="1147"/>
      <c r="G891" s="1148"/>
      <c r="H891" s="369"/>
      <c r="I891" s="347" t="s">
        <v>220</v>
      </c>
      <c r="J891" s="1144" t="str">
        <f>IF('statement of marks'!L60="","",'statement of marks'!L60)</f>
        <v/>
      </c>
      <c r="K891" s="1145"/>
      <c r="L891" s="1146"/>
    </row>
    <row r="892" spans="1:12" ht="15" customHeight="1">
      <c r="A892" s="369"/>
      <c r="B892" s="347" t="s">
        <v>224</v>
      </c>
      <c r="C892" s="1134" t="str">
        <f>IF('statement of marks'!B59="","",'statement of marks'!B59)</f>
        <v/>
      </c>
      <c r="D892" s="1135"/>
      <c r="E892" s="1136"/>
      <c r="F892" s="1147"/>
      <c r="G892" s="1148"/>
      <c r="H892" s="369"/>
      <c r="I892" s="347" t="s">
        <v>224</v>
      </c>
      <c r="J892" s="1134" t="str">
        <f>IF('statement of marks'!B60="","",'statement of marks'!B60)</f>
        <v/>
      </c>
      <c r="K892" s="1135"/>
      <c r="L892" s="1136"/>
    </row>
    <row r="893" spans="1:12" ht="15" customHeight="1">
      <c r="A893" s="369"/>
      <c r="B893" s="347" t="s">
        <v>221</v>
      </c>
      <c r="C893" s="1134" t="str">
        <f>'statement of marks'!$G$3</f>
        <v>6 A</v>
      </c>
      <c r="D893" s="1135"/>
      <c r="E893" s="1136"/>
      <c r="F893" s="1147"/>
      <c r="G893" s="1148"/>
      <c r="H893" s="369"/>
      <c r="I893" s="347" t="s">
        <v>221</v>
      </c>
      <c r="J893" s="1134" t="str">
        <f>'statement of marks'!$G$3</f>
        <v>6 A</v>
      </c>
      <c r="K893" s="1135"/>
      <c r="L893" s="1136"/>
    </row>
    <row r="894" spans="1:12" ht="15" customHeight="1">
      <c r="A894" s="369"/>
      <c r="B894" s="209" t="s">
        <v>222</v>
      </c>
      <c r="C894" s="1134" t="str">
        <f>IF('statement of marks'!F59="","",'statement of marks'!F59)</f>
        <v/>
      </c>
      <c r="D894" s="1135"/>
      <c r="E894" s="1136"/>
      <c r="F894" s="1147"/>
      <c r="G894" s="1148"/>
      <c r="H894" s="369"/>
      <c r="I894" s="209" t="s">
        <v>222</v>
      </c>
      <c r="J894" s="1134" t="str">
        <f>IF('statement of marks'!F60="","",'statement of marks'!F60)</f>
        <v/>
      </c>
      <c r="K894" s="1135"/>
      <c r="L894" s="1136"/>
    </row>
    <row r="895" spans="1:12" ht="15" customHeight="1">
      <c r="A895" s="369"/>
      <c r="B895" s="347" t="s">
        <v>9</v>
      </c>
      <c r="C895" s="1134" t="str">
        <f>IF('statement of marks'!D59="","",'statement of marks'!D59)</f>
        <v/>
      </c>
      <c r="D895" s="1135"/>
      <c r="E895" s="1136"/>
      <c r="F895" s="1147"/>
      <c r="G895" s="1148"/>
      <c r="H895" s="369"/>
      <c r="I895" s="347" t="s">
        <v>9</v>
      </c>
      <c r="J895" s="1134" t="str">
        <f>IF('statement of marks'!D60="","",'statement of marks'!D60)</f>
        <v/>
      </c>
      <c r="K895" s="1135"/>
      <c r="L895" s="1136"/>
    </row>
    <row r="896" spans="1:12" ht="15" customHeight="1">
      <c r="A896" s="369"/>
      <c r="B896" s="347" t="s">
        <v>225</v>
      </c>
      <c r="C896" s="1158" t="str">
        <f>IF('statement of marks'!H59="","",'statement of marks'!H59)</f>
        <v/>
      </c>
      <c r="D896" s="1159"/>
      <c r="E896" s="1160"/>
      <c r="F896" s="1147"/>
      <c r="G896" s="1148"/>
      <c r="H896" s="369"/>
      <c r="I896" s="347" t="s">
        <v>225</v>
      </c>
      <c r="J896" s="1158" t="str">
        <f>IF('statement of marks'!H60="","",'statement of marks'!H60)</f>
        <v/>
      </c>
      <c r="K896" s="1159"/>
      <c r="L896" s="1160"/>
    </row>
    <row r="897" spans="1:12" ht="15" customHeight="1">
      <c r="A897" s="369"/>
      <c r="B897" s="347" t="s">
        <v>226</v>
      </c>
      <c r="C897" s="1167" t="str">
        <f>IF('statement of marks'!I59="","",'statement of marks'!I59)</f>
        <v/>
      </c>
      <c r="D897" s="1168"/>
      <c r="E897" s="1169"/>
      <c r="F897" s="1147"/>
      <c r="G897" s="1148"/>
      <c r="H897" s="369"/>
      <c r="I897" s="347" t="s">
        <v>226</v>
      </c>
      <c r="J897" s="1167" t="str">
        <f>IF('statement of marks'!I60="","",'statement of marks'!I60)</f>
        <v/>
      </c>
      <c r="K897" s="1168"/>
      <c r="L897" s="1169"/>
    </row>
    <row r="898" spans="1:12" ht="15" customHeight="1">
      <c r="A898" s="369"/>
      <c r="B898" s="347" t="s">
        <v>223</v>
      </c>
      <c r="C898" s="364" t="s">
        <v>66</v>
      </c>
      <c r="D898" s="365" t="s">
        <v>294</v>
      </c>
      <c r="E898" s="370" t="s">
        <v>206</v>
      </c>
      <c r="F898" s="1147"/>
      <c r="G898" s="1148"/>
      <c r="H898" s="369"/>
      <c r="I898" s="347" t="s">
        <v>223</v>
      </c>
      <c r="J898" s="364" t="s">
        <v>66</v>
      </c>
      <c r="K898" s="365" t="s">
        <v>294</v>
      </c>
      <c r="L898" s="370" t="s">
        <v>206</v>
      </c>
    </row>
    <row r="899" spans="1:12" ht="15" customHeight="1">
      <c r="A899" s="369"/>
      <c r="B899" s="347" t="str">
        <f>'statement of marks'!$FT$4</f>
        <v>fgUnh</v>
      </c>
      <c r="C899" s="366" t="str">
        <f>IF('statement of marks'!FT59="","",'statement of marks'!FT59)</f>
        <v/>
      </c>
      <c r="D899" s="366" t="str">
        <f>IF('statement of marks'!FU59="","",'statement of marks'!FU59)</f>
        <v/>
      </c>
      <c r="E899" s="371" t="str">
        <f>IF('statement of marks'!FV59="","",'statement of marks'!FV59)</f>
        <v/>
      </c>
      <c r="F899" s="1147"/>
      <c r="G899" s="1148"/>
      <c r="H899" s="369"/>
      <c r="I899" s="347" t="str">
        <f>'statement of marks'!$FT$4</f>
        <v>fgUnh</v>
      </c>
      <c r="J899" s="366" t="str">
        <f>IF('statement of marks'!FT60="","",'statement of marks'!FT60)</f>
        <v/>
      </c>
      <c r="K899" s="366" t="str">
        <f>IF('statement of marks'!FU60="","",'statement of marks'!FU60)</f>
        <v/>
      </c>
      <c r="L899" s="371" t="str">
        <f>IF('statement of marks'!FV60="","",'statement of marks'!FV60)</f>
        <v/>
      </c>
    </row>
    <row r="900" spans="1:12" ht="15" customHeight="1">
      <c r="A900" s="369"/>
      <c r="B900" s="347" t="str">
        <f>'statement of marks'!$FW$4</f>
        <v>vaxszth</v>
      </c>
      <c r="C900" s="366" t="str">
        <f>IF('statement of marks'!FW59="","",'statement of marks'!FW59)</f>
        <v/>
      </c>
      <c r="D900" s="366" t="str">
        <f>IF('statement of marks'!FX59="","",'statement of marks'!FX59)</f>
        <v/>
      </c>
      <c r="E900" s="371" t="str">
        <f>IF('statement of marks'!FY59="","",'statement of marks'!FY59)</f>
        <v/>
      </c>
      <c r="F900" s="1147"/>
      <c r="G900" s="1148"/>
      <c r="H900" s="369"/>
      <c r="I900" s="347" t="str">
        <f>'statement of marks'!$FW$4</f>
        <v>vaxszth</v>
      </c>
      <c r="J900" s="366" t="str">
        <f>IF('statement of marks'!FW60="","",'statement of marks'!FW60)</f>
        <v/>
      </c>
      <c r="K900" s="366" t="str">
        <f>IF('statement of marks'!FX60="","",'statement of marks'!FX60)</f>
        <v/>
      </c>
      <c r="L900" s="371" t="str">
        <f>IF('statement of marks'!FY60="","",'statement of marks'!FY60)</f>
        <v/>
      </c>
    </row>
    <row r="901" spans="1:12" ht="15" customHeight="1">
      <c r="A901" s="369"/>
      <c r="B901" s="347" t="str">
        <f>IF('statement of marks'!BE59="s","laLÑr",IF('statement of marks'!BE59="u","mnwZ",IF('statement of marks'!BE59="g","xqtjkrh",IF('statement of marks'!BE59="p","iatkch",IF('statement of marks'!BE59="sd","flU/kh","r`rh; Hkk""kk")))))</f>
        <v>r`rh; Hkk"kk</v>
      </c>
      <c r="C901" s="366" t="str">
        <f>IF('statement of marks'!FZ59="","",'statement of marks'!FZ59)</f>
        <v/>
      </c>
      <c r="D901" s="366" t="str">
        <f>IF('statement of marks'!GA59="","",'statement of marks'!GA59)</f>
        <v/>
      </c>
      <c r="E901" s="371" t="str">
        <f>IF('statement of marks'!GB59="","",'statement of marks'!GB59)</f>
        <v/>
      </c>
      <c r="F901" s="1147"/>
      <c r="G901" s="1148"/>
      <c r="H901" s="369"/>
      <c r="I901" s="347" t="str">
        <f>IF('statement of marks'!BE60="s","laLÑr",IF('statement of marks'!BE60="u","mnwZ",IF('statement of marks'!BE60="g","xqtjkrh",IF('statement of marks'!BE60="p","iatkch",IF('statement of marks'!BE60="sd","flU/kh","r`rh; Hkk""kk")))))</f>
        <v>r`rh; Hkk"kk</v>
      </c>
      <c r="J901" s="366" t="str">
        <f>IF('statement of marks'!FZ60="","",'statement of marks'!FZ60)</f>
        <v/>
      </c>
      <c r="K901" s="366" t="str">
        <f>IF('statement of marks'!GA60="","",'statement of marks'!GA60)</f>
        <v/>
      </c>
      <c r="L901" s="371" t="str">
        <f>IF('statement of marks'!GB60="","",'statement of marks'!GB60)</f>
        <v/>
      </c>
    </row>
    <row r="902" spans="1:12" ht="15" customHeight="1">
      <c r="A902" s="369"/>
      <c r="B902" s="347" t="str">
        <f>'statement of marks'!$GH$4</f>
        <v>xf.kr</v>
      </c>
      <c r="C902" s="366" t="str">
        <f>IF('statement of marks'!GH59="","",'statement of marks'!GH59)</f>
        <v/>
      </c>
      <c r="D902" s="366" t="str">
        <f>IF('statement of marks'!GI59="","",'statement of marks'!GI59)</f>
        <v/>
      </c>
      <c r="E902" s="371" t="str">
        <f>IF('statement of marks'!GJ59="","",'statement of marks'!GJ59)</f>
        <v/>
      </c>
      <c r="F902" s="1147"/>
      <c r="G902" s="1148"/>
      <c r="H902" s="369"/>
      <c r="I902" s="347" t="str">
        <f>'statement of marks'!$GH$4</f>
        <v>xf.kr</v>
      </c>
      <c r="J902" s="366" t="str">
        <f>IF('statement of marks'!GH60="","",'statement of marks'!GH60)</f>
        <v/>
      </c>
      <c r="K902" s="366" t="str">
        <f>IF('statement of marks'!GI60="","",'statement of marks'!GI60)</f>
        <v/>
      </c>
      <c r="L902" s="371" t="str">
        <f>IF('statement of marks'!GJ60="","",'statement of marks'!GJ60)</f>
        <v/>
      </c>
    </row>
    <row r="903" spans="1:12" ht="15" customHeight="1">
      <c r="A903" s="369"/>
      <c r="B903" s="347" t="str">
        <f>'statement of marks'!$GK$4</f>
        <v>foKku</v>
      </c>
      <c r="C903" s="366" t="str">
        <f>IF('statement of marks'!GK59="","",'statement of marks'!GK59)</f>
        <v/>
      </c>
      <c r="D903" s="366" t="str">
        <f>IF('statement of marks'!GL59="","",'statement of marks'!GL59)</f>
        <v/>
      </c>
      <c r="E903" s="371" t="str">
        <f>IF('statement of marks'!GM59="","",'statement of marks'!GM59)</f>
        <v/>
      </c>
      <c r="F903" s="1147"/>
      <c r="G903" s="1148"/>
      <c r="H903" s="369"/>
      <c r="I903" s="347" t="str">
        <f>'statement of marks'!$GK$4</f>
        <v>foKku</v>
      </c>
      <c r="J903" s="366" t="str">
        <f>IF('statement of marks'!GK60="","",'statement of marks'!GK60)</f>
        <v/>
      </c>
      <c r="K903" s="366" t="str">
        <f>IF('statement of marks'!GL60="","",'statement of marks'!GL60)</f>
        <v/>
      </c>
      <c r="L903" s="371" t="str">
        <f>IF('statement of marks'!GM60="","",'statement of marks'!GM60)</f>
        <v/>
      </c>
    </row>
    <row r="904" spans="1:12" ht="15" customHeight="1">
      <c r="A904" s="369"/>
      <c r="B904" s="347" t="str">
        <f>'statement of marks'!$GN$4</f>
        <v>lkekftd foKku</v>
      </c>
      <c r="C904" s="366" t="str">
        <f>IF('statement of marks'!GN59="","",'statement of marks'!GN59)</f>
        <v/>
      </c>
      <c r="D904" s="366" t="str">
        <f>IF('statement of marks'!GO59="","",'statement of marks'!GO59)</f>
        <v/>
      </c>
      <c r="E904" s="371" t="str">
        <f>IF('statement of marks'!GP59="","",'statement of marks'!GP59)</f>
        <v/>
      </c>
      <c r="F904" s="1147"/>
      <c r="G904" s="1148"/>
      <c r="H904" s="369"/>
      <c r="I904" s="347" t="str">
        <f>'statement of marks'!$GN$4</f>
        <v>lkekftd foKku</v>
      </c>
      <c r="J904" s="366" t="str">
        <f>IF('statement of marks'!GN60="","",'statement of marks'!GN60)</f>
        <v/>
      </c>
      <c r="K904" s="366" t="str">
        <f>IF('statement of marks'!GO60="","",'statement of marks'!GO60)</f>
        <v/>
      </c>
      <c r="L904" s="371" t="str">
        <f>IF('statement of marks'!GP60="","",'statement of marks'!GP60)</f>
        <v/>
      </c>
    </row>
    <row r="905" spans="1:12" ht="15" customHeight="1">
      <c r="A905" s="369"/>
      <c r="B905" s="347" t="str">
        <f>'statement of marks'!$GQ$4</f>
        <v>dk;kZuqHko</v>
      </c>
      <c r="C905" s="366" t="str">
        <f>IF('statement of marks'!GQ59="","",'statement of marks'!GQ59)</f>
        <v/>
      </c>
      <c r="D905" s="366" t="str">
        <f>IF('statement of marks'!GR59="","",'statement of marks'!GR59)</f>
        <v/>
      </c>
      <c r="E905" s="371" t="str">
        <f>IF('statement of marks'!GS59="","",'statement of marks'!GS59)</f>
        <v/>
      </c>
      <c r="F905" s="1147"/>
      <c r="G905" s="1148"/>
      <c r="H905" s="369"/>
      <c r="I905" s="347" t="str">
        <f>'statement of marks'!$GQ$4</f>
        <v>dk;kZuqHko</v>
      </c>
      <c r="J905" s="366" t="str">
        <f>IF('statement of marks'!GQ60="","",'statement of marks'!GQ60)</f>
        <v/>
      </c>
      <c r="K905" s="366" t="str">
        <f>IF('statement of marks'!GR60="","",'statement of marks'!GR60)</f>
        <v/>
      </c>
      <c r="L905" s="371" t="str">
        <f>IF('statement of marks'!GS60="","",'statement of marks'!GS60)</f>
        <v/>
      </c>
    </row>
    <row r="906" spans="1:12" ht="15" customHeight="1">
      <c r="A906" s="369"/>
      <c r="B906" s="347" t="str">
        <f>'statement of marks'!$GT$4</f>
        <v>dyk f'k{kk</v>
      </c>
      <c r="C906" s="367" t="str">
        <f>IF('statement of marks'!GT59="","",'statement of marks'!GT59)</f>
        <v/>
      </c>
      <c r="D906" s="367" t="str">
        <f>IF('statement of marks'!GU59="","",'statement of marks'!GU59)</f>
        <v/>
      </c>
      <c r="E906" s="372" t="str">
        <f>IF('statement of marks'!GV59="","",'statement of marks'!GV59)</f>
        <v/>
      </c>
      <c r="F906" s="1147"/>
      <c r="G906" s="1148"/>
      <c r="H906" s="369"/>
      <c r="I906" s="347" t="str">
        <f>'statement of marks'!$GT$4</f>
        <v>dyk f'k{kk</v>
      </c>
      <c r="J906" s="367" t="str">
        <f>IF('statement of marks'!GT60="","",'statement of marks'!GT60)</f>
        <v/>
      </c>
      <c r="K906" s="367" t="str">
        <f>IF('statement of marks'!GU60="","",'statement of marks'!GU60)</f>
        <v/>
      </c>
      <c r="L906" s="372" t="str">
        <f>IF('statement of marks'!GV60="","",'statement of marks'!GV60)</f>
        <v/>
      </c>
    </row>
    <row r="907" spans="1:12" ht="15" customHeight="1">
      <c r="A907" s="369"/>
      <c r="B907" s="347" t="str">
        <f>'statement of marks'!$GW$4</f>
        <v>LokLF; ,oe~ 'kkjhfjd f'k{kk</v>
      </c>
      <c r="C907" s="368" t="str">
        <f>IF('statement of marks'!GW59="","",'statement of marks'!GW59)</f>
        <v/>
      </c>
      <c r="D907" s="368" t="str">
        <f>IF('statement of marks'!GX59="","",'statement of marks'!GX59)</f>
        <v/>
      </c>
      <c r="E907" s="373" t="str">
        <f>IF('statement of marks'!GY59="","",'statement of marks'!GY59)</f>
        <v/>
      </c>
      <c r="F907" s="1147"/>
      <c r="G907" s="1148"/>
      <c r="H907" s="369"/>
      <c r="I907" s="347" t="str">
        <f>'statement of marks'!$GW$4</f>
        <v>LokLF; ,oe~ 'kkjhfjd f'k{kk</v>
      </c>
      <c r="J907" s="368" t="str">
        <f>IF('statement of marks'!GW60="","",'statement of marks'!GW60)</f>
        <v/>
      </c>
      <c r="K907" s="368" t="str">
        <f>IF('statement of marks'!GX60="","",'statement of marks'!GX60)</f>
        <v/>
      </c>
      <c r="L907" s="373" t="str">
        <f>IF('statement of marks'!GY60="","",'statement of marks'!GY60)</f>
        <v/>
      </c>
    </row>
    <row r="908" spans="1:12" ht="15" customHeight="1">
      <c r="A908" s="369"/>
      <c r="B908" s="389" t="s">
        <v>304</v>
      </c>
      <c r="C908" s="390" t="str">
        <f>IF('statement of marks'!HE59="","",'statement of marks'!HE59)</f>
        <v/>
      </c>
      <c r="D908" s="390" t="str">
        <f>IF('statement of marks'!HF59="","",'statement of marks'!HF59)</f>
        <v/>
      </c>
      <c r="E908" s="390" t="str">
        <f>IF('statement of marks'!HJ59="","",'statement of marks'!HJ59)</f>
        <v/>
      </c>
      <c r="F908" s="1147"/>
      <c r="G908" s="1148"/>
      <c r="H908" s="369"/>
      <c r="I908" s="389" t="s">
        <v>304</v>
      </c>
      <c r="J908" s="390" t="str">
        <f>IF('statement of marks'!HE60="","",'statement of marks'!HE60)</f>
        <v/>
      </c>
      <c r="K908" s="390" t="str">
        <f>IF('statement of marks'!HF60="","",'statement of marks'!HF60)</f>
        <v/>
      </c>
      <c r="L908" s="391" t="str">
        <f>IF('statement of marks'!HJ60="","",'statement of marks'!HJ60)</f>
        <v/>
      </c>
    </row>
    <row r="909" spans="1:12" ht="15" customHeight="1">
      <c r="A909" s="369"/>
      <c r="B909" s="347" t="s">
        <v>473</v>
      </c>
      <c r="C909" s="1170" t="str">
        <f>IF('statement of marks'!HD59="","",'statement of marks'!HD59)</f>
        <v/>
      </c>
      <c r="D909" s="1171"/>
      <c r="E909" s="1172"/>
      <c r="F909" s="1147"/>
      <c r="G909" s="1148"/>
      <c r="H909" s="369"/>
      <c r="I909" s="347" t="s">
        <v>473</v>
      </c>
      <c r="J909" s="1170" t="str">
        <f>IF('statement of marks'!HD60="","",'statement of marks'!HD60)</f>
        <v/>
      </c>
      <c r="K909" s="1171"/>
      <c r="L909" s="1172"/>
    </row>
    <row r="910" spans="1:12" ht="15" customHeight="1">
      <c r="A910" s="369"/>
      <c r="B910" s="347" t="str">
        <f>'statement of marks'!$HL$5</f>
        <v>Nk= mifLFkfr</v>
      </c>
      <c r="C910" s="1161" t="str">
        <f>IF('statement of marks'!HL59="","",'statement of marks'!HL59)</f>
        <v/>
      </c>
      <c r="D910" s="1162"/>
      <c r="E910" s="1163"/>
      <c r="F910" s="1147"/>
      <c r="G910" s="1148"/>
      <c r="H910" s="369"/>
      <c r="I910" s="347" t="str">
        <f>'statement of marks'!$HL$5</f>
        <v>Nk= mifLFkfr</v>
      </c>
      <c r="J910" s="1161" t="str">
        <f>IF('statement of marks'!HL60="","",'statement of marks'!HL60)</f>
        <v/>
      </c>
      <c r="K910" s="1162"/>
      <c r="L910" s="1163"/>
    </row>
    <row r="911" spans="1:12" ht="15" customHeight="1">
      <c r="A911" s="369"/>
      <c r="B911" s="210" t="str">
        <f>'statement of marks'!$HK$5</f>
        <v>dqy ehfVax</v>
      </c>
      <c r="C911" s="1164" t="str">
        <f>IF('statement of marks'!HK59="","",'statement of marks'!HK59)</f>
        <v/>
      </c>
      <c r="D911" s="1165"/>
      <c r="E911" s="1166"/>
      <c r="F911" s="1147"/>
      <c r="G911" s="1148"/>
      <c r="H911" s="369"/>
      <c r="I911" s="210" t="str">
        <f>'statement of marks'!$HK$5</f>
        <v>dqy ehfVax</v>
      </c>
      <c r="J911" s="1164" t="str">
        <f>IF('statement of marks'!HK60="","",'statement of marks'!HK60)</f>
        <v/>
      </c>
      <c r="K911" s="1165"/>
      <c r="L911" s="1166"/>
    </row>
    <row r="912" spans="1:12" ht="15" customHeight="1">
      <c r="A912" s="369"/>
      <c r="B912" s="347" t="s">
        <v>227</v>
      </c>
      <c r="C912" s="1149" t="str">
        <f>IF('statement of marks'!HN59="","",'statement of marks'!HN59)</f>
        <v/>
      </c>
      <c r="D912" s="1150"/>
      <c r="E912" s="1151"/>
      <c r="F912" s="1147"/>
      <c r="G912" s="1148"/>
      <c r="H912" s="369"/>
      <c r="I912" s="347" t="s">
        <v>227</v>
      </c>
      <c r="J912" s="1149" t="str">
        <f>IF('statement of marks'!HN60="","",'statement of marks'!HN60)</f>
        <v/>
      </c>
      <c r="K912" s="1150"/>
      <c r="L912" s="1151"/>
    </row>
    <row r="913" spans="1:12" ht="15" customHeight="1">
      <c r="A913" s="369"/>
      <c r="B913" s="219" t="s">
        <v>79</v>
      </c>
      <c r="C913" s="1149"/>
      <c r="D913" s="1150"/>
      <c r="E913" s="1151"/>
      <c r="F913" s="1147"/>
      <c r="G913" s="1148"/>
      <c r="H913" s="369"/>
      <c r="I913" s="219" t="s">
        <v>79</v>
      </c>
      <c r="J913" s="1149"/>
      <c r="K913" s="1150"/>
      <c r="L913" s="1151"/>
    </row>
    <row r="914" spans="1:12" ht="15" customHeight="1">
      <c r="A914" s="369"/>
      <c r="B914" s="211" t="s">
        <v>114</v>
      </c>
      <c r="C914" s="1149"/>
      <c r="D914" s="1150"/>
      <c r="E914" s="1151"/>
      <c r="F914" s="1147"/>
      <c r="G914" s="1148"/>
      <c r="H914" s="369"/>
      <c r="I914" s="211" t="s">
        <v>114</v>
      </c>
      <c r="J914" s="1149"/>
      <c r="K914" s="1150"/>
      <c r="L914" s="1151"/>
    </row>
    <row r="915" spans="1:12" ht="15" customHeight="1">
      <c r="A915" s="369"/>
      <c r="B915" s="212" t="s">
        <v>19</v>
      </c>
      <c r="C915" s="1149"/>
      <c r="D915" s="1150"/>
      <c r="E915" s="1151"/>
      <c r="F915" s="1147"/>
      <c r="G915" s="1148"/>
      <c r="H915" s="369"/>
      <c r="I915" s="212" t="s">
        <v>19</v>
      </c>
      <c r="J915" s="1149"/>
      <c r="K915" s="1150"/>
      <c r="L915" s="1151"/>
    </row>
    <row r="916" spans="1:12" ht="15" customHeight="1">
      <c r="A916" s="369"/>
      <c r="B916" s="213" t="s">
        <v>7</v>
      </c>
      <c r="C916" s="1149"/>
      <c r="D916" s="1150"/>
      <c r="E916" s="1151"/>
      <c r="F916" s="1147"/>
      <c r="G916" s="1148"/>
      <c r="H916" s="369"/>
      <c r="I916" s="213" t="s">
        <v>7</v>
      </c>
      <c r="J916" s="1149"/>
      <c r="K916" s="1150"/>
      <c r="L916" s="1151"/>
    </row>
    <row r="917" spans="1:12" ht="15" customHeight="1">
      <c r="A917" s="374"/>
      <c r="B917" s="219" t="str">
        <f>'statement of marks'!$J$3</f>
        <v xml:space="preserve">fo|ky; dk Mk;l dksM+ </v>
      </c>
      <c r="C917" s="1152" t="str">
        <f>'statement of marks'!$K$3</f>
        <v xml:space="preserve">08291009401   </v>
      </c>
      <c r="D917" s="1153"/>
      <c r="E917" s="1154"/>
      <c r="F917" s="1147"/>
      <c r="G917" s="1148"/>
      <c r="H917" s="374"/>
      <c r="I917" s="219" t="str">
        <f>'statement of marks'!$J$3</f>
        <v xml:space="preserve">fo|ky; dk Mk;l dksM+ </v>
      </c>
      <c r="J917" s="1152" t="str">
        <f>'statement of marks'!$K$3</f>
        <v xml:space="preserve">08291009401   </v>
      </c>
      <c r="K917" s="1153"/>
      <c r="L917" s="1154"/>
    </row>
    <row r="918" spans="1:12" ht="15" customHeight="1" thickBot="1">
      <c r="A918" s="375"/>
      <c r="B918" s="376" t="s">
        <v>76</v>
      </c>
      <c r="C918" s="1155">
        <f>'statement of marks'!$HG$108</f>
        <v>42460</v>
      </c>
      <c r="D918" s="1156"/>
      <c r="E918" s="1157"/>
      <c r="F918" s="1147"/>
      <c r="G918" s="1148"/>
      <c r="H918" s="375"/>
      <c r="I918" s="376" t="s">
        <v>76</v>
      </c>
      <c r="J918" s="1155">
        <f>'statement of marks'!$HG$108</f>
        <v>42460</v>
      </c>
      <c r="K918" s="1156"/>
      <c r="L918" s="1157"/>
    </row>
    <row r="919" spans="1:12" ht="15" customHeight="1">
      <c r="A919" s="1137" t="s">
        <v>47</v>
      </c>
      <c r="B919" s="1138"/>
      <c r="C919" s="1139"/>
      <c r="D919" s="1139"/>
      <c r="E919" s="1140"/>
      <c r="F919" s="1147"/>
      <c r="G919" s="1148"/>
      <c r="H919" s="1137" t="s">
        <v>47</v>
      </c>
      <c r="I919" s="1138"/>
      <c r="J919" s="1139"/>
      <c r="K919" s="1139"/>
      <c r="L919" s="1140"/>
    </row>
    <row r="920" spans="1:12" ht="15" customHeight="1">
      <c r="A920" s="1141" t="str">
        <f>'statement of marks'!$A$1</f>
        <v>jk- ck- ek/;fed fo|ky; uohu] fuEckgsM+k</v>
      </c>
      <c r="B920" s="1129"/>
      <c r="C920" s="1142"/>
      <c r="D920" s="1142"/>
      <c r="E920" s="1143"/>
      <c r="F920" s="1147"/>
      <c r="G920" s="1148"/>
      <c r="H920" s="1141" t="str">
        <f>'statement of marks'!$A$1</f>
        <v>jk- ck- ek/;fed fo|ky; uohu] fuEckgsM+k</v>
      </c>
      <c r="I920" s="1129"/>
      <c r="J920" s="1142"/>
      <c r="K920" s="1142"/>
      <c r="L920" s="1143"/>
    </row>
    <row r="921" spans="1:12" ht="15" customHeight="1">
      <c r="A921" s="1141"/>
      <c r="B921" s="1129"/>
      <c r="C921" s="1142"/>
      <c r="D921" s="1142"/>
      <c r="E921" s="1143"/>
      <c r="F921" s="1147"/>
      <c r="G921" s="1148"/>
      <c r="H921" s="1141"/>
      <c r="I921" s="1129"/>
      <c r="J921" s="1142"/>
      <c r="K921" s="1142"/>
      <c r="L921" s="1143"/>
    </row>
    <row r="922" spans="1:12" ht="15" customHeight="1">
      <c r="A922" s="369"/>
      <c r="B922" s="207" t="s">
        <v>217</v>
      </c>
      <c r="C922" s="1134" t="str">
        <f>'statement of marks'!$H$3</f>
        <v>2015-16</v>
      </c>
      <c r="D922" s="1135"/>
      <c r="E922" s="1136"/>
      <c r="F922" s="1147"/>
      <c r="G922" s="1148"/>
      <c r="H922" s="369"/>
      <c r="I922" s="207" t="s">
        <v>217</v>
      </c>
      <c r="J922" s="1134" t="str">
        <f>'statement of marks'!$H$3</f>
        <v>2015-16</v>
      </c>
      <c r="K922" s="1135"/>
      <c r="L922" s="1136"/>
    </row>
    <row r="923" spans="1:12" ht="15" customHeight="1">
      <c r="A923" s="369"/>
      <c r="B923" s="347" t="s">
        <v>218</v>
      </c>
      <c r="C923" s="1144" t="str">
        <f>IF('statement of marks'!J61="","",'statement of marks'!J61)</f>
        <v/>
      </c>
      <c r="D923" s="1145"/>
      <c r="E923" s="1146"/>
      <c r="F923" s="1147"/>
      <c r="G923" s="1148"/>
      <c r="H923" s="369"/>
      <c r="I923" s="347" t="s">
        <v>218</v>
      </c>
      <c r="J923" s="1144" t="str">
        <f>IF('statement of marks'!J62="","",'statement of marks'!J62)</f>
        <v/>
      </c>
      <c r="K923" s="1145"/>
      <c r="L923" s="1146"/>
    </row>
    <row r="924" spans="1:12" ht="15" customHeight="1">
      <c r="A924" s="369"/>
      <c r="B924" s="347" t="s">
        <v>219</v>
      </c>
      <c r="C924" s="1144" t="str">
        <f>IF('statement of marks'!K61="","",'statement of marks'!K61)</f>
        <v/>
      </c>
      <c r="D924" s="1145"/>
      <c r="E924" s="1146"/>
      <c r="F924" s="1147"/>
      <c r="G924" s="1148"/>
      <c r="H924" s="369"/>
      <c r="I924" s="347" t="s">
        <v>219</v>
      </c>
      <c r="J924" s="1144" t="str">
        <f>IF('statement of marks'!K62="","",'statement of marks'!K62)</f>
        <v/>
      </c>
      <c r="K924" s="1145"/>
      <c r="L924" s="1146"/>
    </row>
    <row r="925" spans="1:12" ht="15" customHeight="1">
      <c r="A925" s="369"/>
      <c r="B925" s="347" t="s">
        <v>220</v>
      </c>
      <c r="C925" s="1144" t="str">
        <f>IF('statement of marks'!L61="","",'statement of marks'!L61)</f>
        <v/>
      </c>
      <c r="D925" s="1145"/>
      <c r="E925" s="1146"/>
      <c r="F925" s="1147"/>
      <c r="G925" s="1148"/>
      <c r="H925" s="369"/>
      <c r="I925" s="347" t="s">
        <v>220</v>
      </c>
      <c r="J925" s="1144" t="str">
        <f>IF('statement of marks'!L62="","",'statement of marks'!L62)</f>
        <v/>
      </c>
      <c r="K925" s="1145"/>
      <c r="L925" s="1146"/>
    </row>
    <row r="926" spans="1:12" ht="15" customHeight="1">
      <c r="A926" s="369"/>
      <c r="B926" s="347" t="s">
        <v>224</v>
      </c>
      <c r="C926" s="1134" t="str">
        <f>IF('statement of marks'!B61="","",'statement of marks'!B61)</f>
        <v/>
      </c>
      <c r="D926" s="1135"/>
      <c r="E926" s="1136"/>
      <c r="F926" s="1147"/>
      <c r="G926" s="1148"/>
      <c r="H926" s="369"/>
      <c r="I926" s="347" t="s">
        <v>224</v>
      </c>
      <c r="J926" s="1134" t="str">
        <f>IF('statement of marks'!B62="","",'statement of marks'!B62)</f>
        <v/>
      </c>
      <c r="K926" s="1135"/>
      <c r="L926" s="1136"/>
    </row>
    <row r="927" spans="1:12" ht="15" customHeight="1">
      <c r="A927" s="369"/>
      <c r="B927" s="347" t="s">
        <v>221</v>
      </c>
      <c r="C927" s="1134" t="str">
        <f>'statement of marks'!$G$3</f>
        <v>6 A</v>
      </c>
      <c r="D927" s="1135"/>
      <c r="E927" s="1136"/>
      <c r="F927" s="1147"/>
      <c r="G927" s="1148"/>
      <c r="H927" s="369"/>
      <c r="I927" s="347" t="s">
        <v>221</v>
      </c>
      <c r="J927" s="1134" t="str">
        <f>'statement of marks'!$G$3</f>
        <v>6 A</v>
      </c>
      <c r="K927" s="1135"/>
      <c r="L927" s="1136"/>
    </row>
    <row r="928" spans="1:12" ht="15" customHeight="1">
      <c r="A928" s="369"/>
      <c r="B928" s="209" t="s">
        <v>222</v>
      </c>
      <c r="C928" s="1134" t="str">
        <f>IF('statement of marks'!F61="","",'statement of marks'!F61)</f>
        <v/>
      </c>
      <c r="D928" s="1135"/>
      <c r="E928" s="1136"/>
      <c r="F928" s="1147"/>
      <c r="G928" s="1148"/>
      <c r="H928" s="369"/>
      <c r="I928" s="209" t="s">
        <v>222</v>
      </c>
      <c r="J928" s="1134" t="str">
        <f>IF('statement of marks'!F62="","",'statement of marks'!F62)</f>
        <v/>
      </c>
      <c r="K928" s="1135"/>
      <c r="L928" s="1136"/>
    </row>
    <row r="929" spans="1:12" ht="15" customHeight="1">
      <c r="A929" s="369"/>
      <c r="B929" s="347" t="s">
        <v>9</v>
      </c>
      <c r="C929" s="1134" t="str">
        <f>IF('statement of marks'!D61="","",'statement of marks'!D61)</f>
        <v/>
      </c>
      <c r="D929" s="1135"/>
      <c r="E929" s="1136"/>
      <c r="F929" s="1147"/>
      <c r="G929" s="1148"/>
      <c r="H929" s="369"/>
      <c r="I929" s="347" t="s">
        <v>9</v>
      </c>
      <c r="J929" s="1134" t="str">
        <f>IF('statement of marks'!D62="","",'statement of marks'!D62)</f>
        <v/>
      </c>
      <c r="K929" s="1135"/>
      <c r="L929" s="1136"/>
    </row>
    <row r="930" spans="1:12" ht="15" customHeight="1">
      <c r="A930" s="369"/>
      <c r="B930" s="347" t="s">
        <v>225</v>
      </c>
      <c r="C930" s="1158" t="str">
        <f>IF('statement of marks'!H61="","",'statement of marks'!H61)</f>
        <v/>
      </c>
      <c r="D930" s="1159"/>
      <c r="E930" s="1160"/>
      <c r="F930" s="1147"/>
      <c r="G930" s="1148"/>
      <c r="H930" s="369"/>
      <c r="I930" s="347" t="s">
        <v>225</v>
      </c>
      <c r="J930" s="1158" t="str">
        <f>IF('statement of marks'!H62="","",'statement of marks'!H62)</f>
        <v/>
      </c>
      <c r="K930" s="1159"/>
      <c r="L930" s="1160"/>
    </row>
    <row r="931" spans="1:12" ht="15" customHeight="1">
      <c r="A931" s="369"/>
      <c r="B931" s="347" t="s">
        <v>226</v>
      </c>
      <c r="C931" s="1167" t="str">
        <f>IF('statement of marks'!I61="","",'statement of marks'!I61)</f>
        <v/>
      </c>
      <c r="D931" s="1168"/>
      <c r="E931" s="1169"/>
      <c r="F931" s="1147"/>
      <c r="G931" s="1148"/>
      <c r="H931" s="369"/>
      <c r="I931" s="347" t="s">
        <v>226</v>
      </c>
      <c r="J931" s="1167" t="str">
        <f>IF('statement of marks'!I62="","",'statement of marks'!I62)</f>
        <v/>
      </c>
      <c r="K931" s="1168"/>
      <c r="L931" s="1169"/>
    </row>
    <row r="932" spans="1:12" ht="15" customHeight="1">
      <c r="A932" s="369"/>
      <c r="B932" s="347" t="s">
        <v>223</v>
      </c>
      <c r="C932" s="364" t="s">
        <v>66</v>
      </c>
      <c r="D932" s="365" t="s">
        <v>294</v>
      </c>
      <c r="E932" s="370" t="s">
        <v>206</v>
      </c>
      <c r="F932" s="1147"/>
      <c r="G932" s="1148"/>
      <c r="H932" s="369"/>
      <c r="I932" s="347" t="s">
        <v>223</v>
      </c>
      <c r="J932" s="364" t="s">
        <v>66</v>
      </c>
      <c r="K932" s="365" t="s">
        <v>294</v>
      </c>
      <c r="L932" s="370" t="s">
        <v>206</v>
      </c>
    </row>
    <row r="933" spans="1:12" ht="15" customHeight="1">
      <c r="A933" s="369"/>
      <c r="B933" s="347" t="str">
        <f>'statement of marks'!$FT$4</f>
        <v>fgUnh</v>
      </c>
      <c r="C933" s="366" t="str">
        <f>IF('statement of marks'!FT61="","",'statement of marks'!FT61)</f>
        <v/>
      </c>
      <c r="D933" s="366" t="str">
        <f>IF('statement of marks'!FU61="","",'statement of marks'!FU61)</f>
        <v/>
      </c>
      <c r="E933" s="371" t="str">
        <f>IF('statement of marks'!FV61="","",'statement of marks'!FV61)</f>
        <v/>
      </c>
      <c r="F933" s="1147"/>
      <c r="G933" s="1148"/>
      <c r="H933" s="369"/>
      <c r="I933" s="347" t="str">
        <f>'statement of marks'!$FT$4</f>
        <v>fgUnh</v>
      </c>
      <c r="J933" s="366" t="str">
        <f>IF('statement of marks'!FT62="","",'statement of marks'!FT62)</f>
        <v/>
      </c>
      <c r="K933" s="366" t="str">
        <f>IF('statement of marks'!FU62="","",'statement of marks'!FU62)</f>
        <v/>
      </c>
      <c r="L933" s="371" t="str">
        <f>IF('statement of marks'!FV62="","",'statement of marks'!FV62)</f>
        <v/>
      </c>
    </row>
    <row r="934" spans="1:12" ht="15" customHeight="1">
      <c r="A934" s="369"/>
      <c r="B934" s="347" t="str">
        <f>'statement of marks'!$FW$4</f>
        <v>vaxszth</v>
      </c>
      <c r="C934" s="366" t="str">
        <f>IF('statement of marks'!FW61="","",'statement of marks'!FW61)</f>
        <v/>
      </c>
      <c r="D934" s="366" t="str">
        <f>IF('statement of marks'!FX61="","",'statement of marks'!FX61)</f>
        <v/>
      </c>
      <c r="E934" s="371" t="str">
        <f>IF('statement of marks'!FY61="","",'statement of marks'!FY61)</f>
        <v/>
      </c>
      <c r="F934" s="1147"/>
      <c r="G934" s="1148"/>
      <c r="H934" s="369"/>
      <c r="I934" s="347" t="str">
        <f>'statement of marks'!$FW$4</f>
        <v>vaxszth</v>
      </c>
      <c r="J934" s="366" t="str">
        <f>IF('statement of marks'!FW62="","",'statement of marks'!FW62)</f>
        <v/>
      </c>
      <c r="K934" s="366" t="str">
        <f>IF('statement of marks'!FX62="","",'statement of marks'!FX62)</f>
        <v/>
      </c>
      <c r="L934" s="371" t="str">
        <f>IF('statement of marks'!FY62="","",'statement of marks'!FY62)</f>
        <v/>
      </c>
    </row>
    <row r="935" spans="1:12" ht="15" customHeight="1">
      <c r="A935" s="369"/>
      <c r="B935" s="347" t="str">
        <f>IF('statement of marks'!BE61="s","laLÑr",IF('statement of marks'!BE61="u","mnwZ",IF('statement of marks'!BE61="g","xqtjkrh",IF('statement of marks'!BE61="p","iatkch",IF('statement of marks'!BE61="sd","flU/kh","r`rh; Hkk""kk")))))</f>
        <v>r`rh; Hkk"kk</v>
      </c>
      <c r="C935" s="366" t="str">
        <f>IF('statement of marks'!FZ61="","",'statement of marks'!FZ61)</f>
        <v/>
      </c>
      <c r="D935" s="366" t="str">
        <f>IF('statement of marks'!GA61="","",'statement of marks'!GA61)</f>
        <v/>
      </c>
      <c r="E935" s="371" t="str">
        <f>IF('statement of marks'!GB61="","",'statement of marks'!GB61)</f>
        <v/>
      </c>
      <c r="F935" s="1147"/>
      <c r="G935" s="1148"/>
      <c r="H935" s="369"/>
      <c r="I935" s="347" t="str">
        <f>IF('statement of marks'!BE62="s","laLÑr",IF('statement of marks'!BE62="u","mnwZ",IF('statement of marks'!BE62="g","xqtjkrh",IF('statement of marks'!BE62="p","iatkch",IF('statement of marks'!BE62="sd","flU/kh","r`rh; Hkk""kk")))))</f>
        <v>r`rh; Hkk"kk</v>
      </c>
      <c r="J935" s="366" t="str">
        <f>IF('statement of marks'!FZ62="","",'statement of marks'!FZ62)</f>
        <v/>
      </c>
      <c r="K935" s="366" t="str">
        <f>IF('statement of marks'!GA62="","",'statement of marks'!GA62)</f>
        <v/>
      </c>
      <c r="L935" s="371" t="str">
        <f>IF('statement of marks'!GB62="","",'statement of marks'!GB62)</f>
        <v/>
      </c>
    </row>
    <row r="936" spans="1:12" ht="15" customHeight="1">
      <c r="A936" s="369"/>
      <c r="B936" s="347" t="str">
        <f>'statement of marks'!$GH$4</f>
        <v>xf.kr</v>
      </c>
      <c r="C936" s="366" t="str">
        <f>IF('statement of marks'!GH61="","",'statement of marks'!GH61)</f>
        <v/>
      </c>
      <c r="D936" s="366" t="str">
        <f>IF('statement of marks'!GI61="","",'statement of marks'!GI61)</f>
        <v/>
      </c>
      <c r="E936" s="371" t="str">
        <f>IF('statement of marks'!GJ61="","",'statement of marks'!GJ61)</f>
        <v/>
      </c>
      <c r="F936" s="1147"/>
      <c r="G936" s="1148"/>
      <c r="H936" s="369"/>
      <c r="I936" s="347" t="str">
        <f>'statement of marks'!$GH$4</f>
        <v>xf.kr</v>
      </c>
      <c r="J936" s="366" t="str">
        <f>IF('statement of marks'!GH62="","",'statement of marks'!GH62)</f>
        <v/>
      </c>
      <c r="K936" s="366" t="str">
        <f>IF('statement of marks'!GI62="","",'statement of marks'!GI62)</f>
        <v/>
      </c>
      <c r="L936" s="371" t="str">
        <f>IF('statement of marks'!GJ62="","",'statement of marks'!GJ62)</f>
        <v/>
      </c>
    </row>
    <row r="937" spans="1:12" ht="15" customHeight="1">
      <c r="A937" s="369"/>
      <c r="B937" s="347" t="str">
        <f>'statement of marks'!$GK$4</f>
        <v>foKku</v>
      </c>
      <c r="C937" s="366" t="str">
        <f>IF('statement of marks'!GK61="","",'statement of marks'!GK61)</f>
        <v/>
      </c>
      <c r="D937" s="366" t="str">
        <f>IF('statement of marks'!GL61="","",'statement of marks'!GL61)</f>
        <v/>
      </c>
      <c r="E937" s="371" t="str">
        <f>IF('statement of marks'!GM61="","",'statement of marks'!GM61)</f>
        <v/>
      </c>
      <c r="F937" s="1147"/>
      <c r="G937" s="1148"/>
      <c r="H937" s="369"/>
      <c r="I937" s="347" t="str">
        <f>'statement of marks'!$GK$4</f>
        <v>foKku</v>
      </c>
      <c r="J937" s="366" t="str">
        <f>IF('statement of marks'!GK62="","",'statement of marks'!GK62)</f>
        <v/>
      </c>
      <c r="K937" s="366" t="str">
        <f>IF('statement of marks'!GL62="","",'statement of marks'!GL62)</f>
        <v/>
      </c>
      <c r="L937" s="371" t="str">
        <f>IF('statement of marks'!GM62="","",'statement of marks'!GM62)</f>
        <v/>
      </c>
    </row>
    <row r="938" spans="1:12" ht="15" customHeight="1">
      <c r="A938" s="369"/>
      <c r="B938" s="347" t="str">
        <f>'statement of marks'!$GN$4</f>
        <v>lkekftd foKku</v>
      </c>
      <c r="C938" s="366" t="str">
        <f>IF('statement of marks'!GN61="","",'statement of marks'!GN61)</f>
        <v/>
      </c>
      <c r="D938" s="366" t="str">
        <f>IF('statement of marks'!GO61="","",'statement of marks'!GO61)</f>
        <v/>
      </c>
      <c r="E938" s="371" t="str">
        <f>IF('statement of marks'!GP61="","",'statement of marks'!GP61)</f>
        <v/>
      </c>
      <c r="F938" s="1147"/>
      <c r="G938" s="1148"/>
      <c r="H938" s="369"/>
      <c r="I938" s="347" t="str">
        <f>'statement of marks'!$GN$4</f>
        <v>lkekftd foKku</v>
      </c>
      <c r="J938" s="366" t="str">
        <f>IF('statement of marks'!GN62="","",'statement of marks'!GN62)</f>
        <v/>
      </c>
      <c r="K938" s="366" t="str">
        <f>IF('statement of marks'!GO62="","",'statement of marks'!GO62)</f>
        <v/>
      </c>
      <c r="L938" s="371" t="str">
        <f>IF('statement of marks'!GP62="","",'statement of marks'!GP62)</f>
        <v/>
      </c>
    </row>
    <row r="939" spans="1:12" ht="15" customHeight="1">
      <c r="A939" s="369"/>
      <c r="B939" s="347" t="str">
        <f>'statement of marks'!$GQ$4</f>
        <v>dk;kZuqHko</v>
      </c>
      <c r="C939" s="366" t="str">
        <f>IF('statement of marks'!GQ61="","",'statement of marks'!GQ61)</f>
        <v/>
      </c>
      <c r="D939" s="366" t="str">
        <f>IF('statement of marks'!GR61="","",'statement of marks'!GR61)</f>
        <v/>
      </c>
      <c r="E939" s="371" t="str">
        <f>IF('statement of marks'!GS61="","",'statement of marks'!GS61)</f>
        <v/>
      </c>
      <c r="F939" s="1147"/>
      <c r="G939" s="1148"/>
      <c r="H939" s="369"/>
      <c r="I939" s="347" t="str">
        <f>'statement of marks'!$GQ$4</f>
        <v>dk;kZuqHko</v>
      </c>
      <c r="J939" s="366" t="str">
        <f>IF('statement of marks'!GQ62="","",'statement of marks'!GQ62)</f>
        <v/>
      </c>
      <c r="K939" s="366" t="str">
        <f>IF('statement of marks'!GR62="","",'statement of marks'!GR62)</f>
        <v/>
      </c>
      <c r="L939" s="371" t="str">
        <f>IF('statement of marks'!GS62="","",'statement of marks'!GS62)</f>
        <v/>
      </c>
    </row>
    <row r="940" spans="1:12" ht="15" customHeight="1">
      <c r="A940" s="369"/>
      <c r="B940" s="347" t="str">
        <f>'statement of marks'!$GT$4</f>
        <v>dyk f'k{kk</v>
      </c>
      <c r="C940" s="367" t="str">
        <f>IF('statement of marks'!GT61="","",'statement of marks'!GT61)</f>
        <v/>
      </c>
      <c r="D940" s="367" t="str">
        <f>IF('statement of marks'!GU61="","",'statement of marks'!GU61)</f>
        <v/>
      </c>
      <c r="E940" s="372" t="str">
        <f>IF('statement of marks'!GV61="","",'statement of marks'!GV61)</f>
        <v/>
      </c>
      <c r="F940" s="1147"/>
      <c r="G940" s="1148"/>
      <c r="H940" s="369"/>
      <c r="I940" s="347" t="str">
        <f>'statement of marks'!$GT$4</f>
        <v>dyk f'k{kk</v>
      </c>
      <c r="J940" s="367" t="str">
        <f>IF('statement of marks'!GT62="","",'statement of marks'!GT62)</f>
        <v/>
      </c>
      <c r="K940" s="367" t="str">
        <f>IF('statement of marks'!GU62="","",'statement of marks'!GU62)</f>
        <v/>
      </c>
      <c r="L940" s="372" t="str">
        <f>IF('statement of marks'!GV62="","",'statement of marks'!GV62)</f>
        <v/>
      </c>
    </row>
    <row r="941" spans="1:12" ht="15" customHeight="1">
      <c r="A941" s="369"/>
      <c r="B941" s="347" t="str">
        <f>'statement of marks'!$GW$4</f>
        <v>LokLF; ,oe~ 'kkjhfjd f'k{kk</v>
      </c>
      <c r="C941" s="368" t="str">
        <f>IF('statement of marks'!GW61="","",'statement of marks'!GW61)</f>
        <v/>
      </c>
      <c r="D941" s="368" t="str">
        <f>IF('statement of marks'!GX61="","",'statement of marks'!GX61)</f>
        <v/>
      </c>
      <c r="E941" s="373" t="str">
        <f>IF('statement of marks'!GY61="","",'statement of marks'!GY61)</f>
        <v/>
      </c>
      <c r="F941" s="1147"/>
      <c r="G941" s="1148"/>
      <c r="H941" s="369"/>
      <c r="I941" s="347" t="str">
        <f>'statement of marks'!$GW$4</f>
        <v>LokLF; ,oe~ 'kkjhfjd f'k{kk</v>
      </c>
      <c r="J941" s="368" t="str">
        <f>IF('statement of marks'!GW62="","",'statement of marks'!GW62)</f>
        <v/>
      </c>
      <c r="K941" s="368" t="str">
        <f>IF('statement of marks'!GX62="","",'statement of marks'!GX62)</f>
        <v/>
      </c>
      <c r="L941" s="373" t="str">
        <f>IF('statement of marks'!GY62="","",'statement of marks'!GY62)</f>
        <v/>
      </c>
    </row>
    <row r="942" spans="1:12" ht="15" customHeight="1">
      <c r="A942" s="369"/>
      <c r="B942" s="389" t="s">
        <v>304</v>
      </c>
      <c r="C942" s="390" t="str">
        <f>IF('statement of marks'!HE61="","",'statement of marks'!HE61)</f>
        <v/>
      </c>
      <c r="D942" s="390" t="str">
        <f>IF('statement of marks'!HF61="","",'statement of marks'!HF61)</f>
        <v/>
      </c>
      <c r="E942" s="390" t="str">
        <f>IF('statement of marks'!HJ61="","",'statement of marks'!HJ61)</f>
        <v/>
      </c>
      <c r="F942" s="1147"/>
      <c r="G942" s="1148"/>
      <c r="H942" s="369"/>
      <c r="I942" s="389" t="s">
        <v>304</v>
      </c>
      <c r="J942" s="390" t="str">
        <f>IF('statement of marks'!HE62="","",'statement of marks'!HE62)</f>
        <v/>
      </c>
      <c r="K942" s="390" t="str">
        <f>IF('statement of marks'!HF62="","",'statement of marks'!HF62)</f>
        <v/>
      </c>
      <c r="L942" s="391" t="str">
        <f>IF('statement of marks'!HJ62="","",'statement of marks'!HJ62)</f>
        <v/>
      </c>
    </row>
    <row r="943" spans="1:12" ht="15" customHeight="1">
      <c r="A943" s="369"/>
      <c r="B943" s="347" t="s">
        <v>473</v>
      </c>
      <c r="C943" s="1170" t="str">
        <f>IF('statement of marks'!HD61="","",'statement of marks'!HD61)</f>
        <v/>
      </c>
      <c r="D943" s="1171"/>
      <c r="E943" s="1172"/>
      <c r="F943" s="1147"/>
      <c r="G943" s="1148"/>
      <c r="H943" s="369"/>
      <c r="I943" s="347" t="s">
        <v>473</v>
      </c>
      <c r="J943" s="1170" t="str">
        <f>IF('statement of marks'!HD62="","",'statement of marks'!HD62)</f>
        <v/>
      </c>
      <c r="K943" s="1171"/>
      <c r="L943" s="1172"/>
    </row>
    <row r="944" spans="1:12" ht="15" customHeight="1">
      <c r="A944" s="369"/>
      <c r="B944" s="347" t="str">
        <f>'statement of marks'!$HL$5</f>
        <v>Nk= mifLFkfr</v>
      </c>
      <c r="C944" s="1161" t="str">
        <f>IF('statement of marks'!HL61="","",'statement of marks'!HL61)</f>
        <v/>
      </c>
      <c r="D944" s="1162"/>
      <c r="E944" s="1163"/>
      <c r="F944" s="1147"/>
      <c r="G944" s="1148"/>
      <c r="H944" s="369"/>
      <c r="I944" s="347" t="str">
        <f>'statement of marks'!$HL$5</f>
        <v>Nk= mifLFkfr</v>
      </c>
      <c r="J944" s="1161" t="str">
        <f>IF('statement of marks'!HL62="","",'statement of marks'!HL62)</f>
        <v/>
      </c>
      <c r="K944" s="1162"/>
      <c r="L944" s="1163"/>
    </row>
    <row r="945" spans="1:12" ht="15" customHeight="1">
      <c r="A945" s="369"/>
      <c r="B945" s="210" t="str">
        <f>'statement of marks'!$HK$5</f>
        <v>dqy ehfVax</v>
      </c>
      <c r="C945" s="1164" t="str">
        <f>IF('statement of marks'!HK61="","",'statement of marks'!HK61)</f>
        <v/>
      </c>
      <c r="D945" s="1165"/>
      <c r="E945" s="1166"/>
      <c r="F945" s="1147"/>
      <c r="G945" s="1148"/>
      <c r="H945" s="369"/>
      <c r="I945" s="210" t="str">
        <f>'statement of marks'!$HK$5</f>
        <v>dqy ehfVax</v>
      </c>
      <c r="J945" s="1164" t="str">
        <f>IF('statement of marks'!HK62="","",'statement of marks'!HK62)</f>
        <v/>
      </c>
      <c r="K945" s="1165"/>
      <c r="L945" s="1166"/>
    </row>
    <row r="946" spans="1:12" ht="15" customHeight="1">
      <c r="A946" s="369"/>
      <c r="B946" s="347" t="s">
        <v>227</v>
      </c>
      <c r="C946" s="1149" t="str">
        <f>IF('statement of marks'!HN61="","",'statement of marks'!HN61)</f>
        <v/>
      </c>
      <c r="D946" s="1150"/>
      <c r="E946" s="1151"/>
      <c r="F946" s="1147"/>
      <c r="G946" s="1148"/>
      <c r="H946" s="369"/>
      <c r="I946" s="347" t="s">
        <v>227</v>
      </c>
      <c r="J946" s="1149" t="str">
        <f>IF('statement of marks'!HN62="","",'statement of marks'!HN62)</f>
        <v/>
      </c>
      <c r="K946" s="1150"/>
      <c r="L946" s="1151"/>
    </row>
    <row r="947" spans="1:12" ht="15" customHeight="1">
      <c r="A947" s="369"/>
      <c r="B947" s="219" t="s">
        <v>79</v>
      </c>
      <c r="C947" s="1149"/>
      <c r="D947" s="1150"/>
      <c r="E947" s="1151"/>
      <c r="F947" s="1147"/>
      <c r="G947" s="1148"/>
      <c r="H947" s="369"/>
      <c r="I947" s="219" t="s">
        <v>79</v>
      </c>
      <c r="J947" s="1149"/>
      <c r="K947" s="1150"/>
      <c r="L947" s="1151"/>
    </row>
    <row r="948" spans="1:12" ht="15" customHeight="1">
      <c r="A948" s="369"/>
      <c r="B948" s="211" t="s">
        <v>114</v>
      </c>
      <c r="C948" s="1149"/>
      <c r="D948" s="1150"/>
      <c r="E948" s="1151"/>
      <c r="F948" s="1147"/>
      <c r="G948" s="1148"/>
      <c r="H948" s="369"/>
      <c r="I948" s="211" t="s">
        <v>114</v>
      </c>
      <c r="J948" s="1149"/>
      <c r="K948" s="1150"/>
      <c r="L948" s="1151"/>
    </row>
    <row r="949" spans="1:12" ht="15" customHeight="1">
      <c r="A949" s="369"/>
      <c r="B949" s="212" t="s">
        <v>19</v>
      </c>
      <c r="C949" s="1149"/>
      <c r="D949" s="1150"/>
      <c r="E949" s="1151"/>
      <c r="F949" s="1147"/>
      <c r="G949" s="1148"/>
      <c r="H949" s="369"/>
      <c r="I949" s="212" t="s">
        <v>19</v>
      </c>
      <c r="J949" s="1149"/>
      <c r="K949" s="1150"/>
      <c r="L949" s="1151"/>
    </row>
    <row r="950" spans="1:12" ht="15" customHeight="1">
      <c r="A950" s="369"/>
      <c r="B950" s="213" t="s">
        <v>7</v>
      </c>
      <c r="C950" s="1149"/>
      <c r="D950" s="1150"/>
      <c r="E950" s="1151"/>
      <c r="F950" s="1147"/>
      <c r="G950" s="1148"/>
      <c r="H950" s="369"/>
      <c r="I950" s="213" t="s">
        <v>7</v>
      </c>
      <c r="J950" s="1149"/>
      <c r="K950" s="1150"/>
      <c r="L950" s="1151"/>
    </row>
    <row r="951" spans="1:12" ht="15" customHeight="1">
      <c r="A951" s="374"/>
      <c r="B951" s="219" t="str">
        <f>'statement of marks'!$J$3</f>
        <v xml:space="preserve">fo|ky; dk Mk;l dksM+ </v>
      </c>
      <c r="C951" s="1152" t="str">
        <f>'statement of marks'!$K$3</f>
        <v xml:space="preserve">08291009401   </v>
      </c>
      <c r="D951" s="1153"/>
      <c r="E951" s="1154"/>
      <c r="F951" s="1147"/>
      <c r="G951" s="1148"/>
      <c r="H951" s="374"/>
      <c r="I951" s="219" t="str">
        <f>'statement of marks'!$J$3</f>
        <v xml:space="preserve">fo|ky; dk Mk;l dksM+ </v>
      </c>
      <c r="J951" s="1152" t="str">
        <f>'statement of marks'!$K$3</f>
        <v xml:space="preserve">08291009401   </v>
      </c>
      <c r="K951" s="1153"/>
      <c r="L951" s="1154"/>
    </row>
    <row r="952" spans="1:12" ht="15" customHeight="1" thickBot="1">
      <c r="A952" s="375"/>
      <c r="B952" s="376" t="s">
        <v>76</v>
      </c>
      <c r="C952" s="1155">
        <f>'statement of marks'!$HG$108</f>
        <v>42460</v>
      </c>
      <c r="D952" s="1156"/>
      <c r="E952" s="1157"/>
      <c r="F952" s="1147"/>
      <c r="G952" s="1148"/>
      <c r="H952" s="375"/>
      <c r="I952" s="376" t="s">
        <v>76</v>
      </c>
      <c r="J952" s="1155">
        <f>'statement of marks'!$HG$108</f>
        <v>42460</v>
      </c>
      <c r="K952" s="1156"/>
      <c r="L952" s="1157"/>
    </row>
    <row r="953" spans="1:12" ht="15" customHeight="1">
      <c r="A953" s="1137" t="s">
        <v>47</v>
      </c>
      <c r="B953" s="1138"/>
      <c r="C953" s="1139"/>
      <c r="D953" s="1139"/>
      <c r="E953" s="1140"/>
      <c r="F953" s="1147"/>
      <c r="G953" s="1148"/>
      <c r="H953" s="1137" t="s">
        <v>47</v>
      </c>
      <c r="I953" s="1138"/>
      <c r="J953" s="1139"/>
      <c r="K953" s="1139"/>
      <c r="L953" s="1140"/>
    </row>
    <row r="954" spans="1:12" ht="15" customHeight="1">
      <c r="A954" s="1141" t="str">
        <f>'statement of marks'!$A$1</f>
        <v>jk- ck- ek/;fed fo|ky; uohu] fuEckgsM+k</v>
      </c>
      <c r="B954" s="1129"/>
      <c r="C954" s="1142"/>
      <c r="D954" s="1142"/>
      <c r="E954" s="1143"/>
      <c r="F954" s="1147"/>
      <c r="G954" s="1148"/>
      <c r="H954" s="1141" t="str">
        <f>'statement of marks'!$A$1</f>
        <v>jk- ck- ek/;fed fo|ky; uohu] fuEckgsM+k</v>
      </c>
      <c r="I954" s="1129"/>
      <c r="J954" s="1142"/>
      <c r="K954" s="1142"/>
      <c r="L954" s="1143"/>
    </row>
    <row r="955" spans="1:12" ht="15" customHeight="1">
      <c r="A955" s="1141"/>
      <c r="B955" s="1129"/>
      <c r="C955" s="1142"/>
      <c r="D955" s="1142"/>
      <c r="E955" s="1143"/>
      <c r="F955" s="1147"/>
      <c r="G955" s="1148"/>
      <c r="H955" s="1141"/>
      <c r="I955" s="1129"/>
      <c r="J955" s="1142"/>
      <c r="K955" s="1142"/>
      <c r="L955" s="1143"/>
    </row>
    <row r="956" spans="1:12" ht="15" customHeight="1">
      <c r="A956" s="369"/>
      <c r="B956" s="207" t="s">
        <v>217</v>
      </c>
      <c r="C956" s="1134" t="str">
        <f>'statement of marks'!$H$3</f>
        <v>2015-16</v>
      </c>
      <c r="D956" s="1135"/>
      <c r="E956" s="1136"/>
      <c r="F956" s="1147"/>
      <c r="G956" s="1148"/>
      <c r="H956" s="369"/>
      <c r="I956" s="207" t="s">
        <v>217</v>
      </c>
      <c r="J956" s="1134" t="str">
        <f>'statement of marks'!$H$3</f>
        <v>2015-16</v>
      </c>
      <c r="K956" s="1135"/>
      <c r="L956" s="1136"/>
    </row>
    <row r="957" spans="1:12" ht="15" customHeight="1">
      <c r="A957" s="369"/>
      <c r="B957" s="347" t="s">
        <v>218</v>
      </c>
      <c r="C957" s="1144" t="str">
        <f>IF('statement of marks'!J63="","",'statement of marks'!J63)</f>
        <v/>
      </c>
      <c r="D957" s="1145"/>
      <c r="E957" s="1146"/>
      <c r="F957" s="1147"/>
      <c r="G957" s="1148"/>
      <c r="H957" s="369"/>
      <c r="I957" s="347" t="s">
        <v>218</v>
      </c>
      <c r="J957" s="1144" t="str">
        <f>IF('statement of marks'!J64="","",'statement of marks'!J64)</f>
        <v/>
      </c>
      <c r="K957" s="1145"/>
      <c r="L957" s="1146"/>
    </row>
    <row r="958" spans="1:12" ht="15" customHeight="1">
      <c r="A958" s="369"/>
      <c r="B958" s="347" t="s">
        <v>219</v>
      </c>
      <c r="C958" s="1144" t="str">
        <f>IF('statement of marks'!K63="","",'statement of marks'!K63)</f>
        <v/>
      </c>
      <c r="D958" s="1145"/>
      <c r="E958" s="1146"/>
      <c r="F958" s="1147"/>
      <c r="G958" s="1148"/>
      <c r="H958" s="369"/>
      <c r="I958" s="347" t="s">
        <v>219</v>
      </c>
      <c r="J958" s="1144" t="str">
        <f>IF('statement of marks'!K64="","",'statement of marks'!K64)</f>
        <v/>
      </c>
      <c r="K958" s="1145"/>
      <c r="L958" s="1146"/>
    </row>
    <row r="959" spans="1:12" ht="15" customHeight="1">
      <c r="A959" s="369"/>
      <c r="B959" s="347" t="s">
        <v>220</v>
      </c>
      <c r="C959" s="1144" t="str">
        <f>IF('statement of marks'!L63="","",'statement of marks'!L63)</f>
        <v/>
      </c>
      <c r="D959" s="1145"/>
      <c r="E959" s="1146"/>
      <c r="F959" s="1147"/>
      <c r="G959" s="1148"/>
      <c r="H959" s="369"/>
      <c r="I959" s="347" t="s">
        <v>220</v>
      </c>
      <c r="J959" s="1144" t="str">
        <f>IF('statement of marks'!L64="","",'statement of marks'!L64)</f>
        <v/>
      </c>
      <c r="K959" s="1145"/>
      <c r="L959" s="1146"/>
    </row>
    <row r="960" spans="1:12" ht="15" customHeight="1">
      <c r="A960" s="369"/>
      <c r="B960" s="347" t="s">
        <v>224</v>
      </c>
      <c r="C960" s="1134" t="str">
        <f>IF('statement of marks'!B63="","",'statement of marks'!B63)</f>
        <v/>
      </c>
      <c r="D960" s="1135"/>
      <c r="E960" s="1136"/>
      <c r="F960" s="1147"/>
      <c r="G960" s="1148"/>
      <c r="H960" s="369"/>
      <c r="I960" s="347" t="s">
        <v>224</v>
      </c>
      <c r="J960" s="1134" t="str">
        <f>IF('statement of marks'!B64="","",'statement of marks'!B64)</f>
        <v/>
      </c>
      <c r="K960" s="1135"/>
      <c r="L960" s="1136"/>
    </row>
    <row r="961" spans="1:12" ht="15" customHeight="1">
      <c r="A961" s="369"/>
      <c r="B961" s="347" t="s">
        <v>221</v>
      </c>
      <c r="C961" s="1134" t="str">
        <f>'statement of marks'!$G$3</f>
        <v>6 A</v>
      </c>
      <c r="D961" s="1135"/>
      <c r="E961" s="1136"/>
      <c r="F961" s="1147"/>
      <c r="G961" s="1148"/>
      <c r="H961" s="369"/>
      <c r="I961" s="347" t="s">
        <v>221</v>
      </c>
      <c r="J961" s="1134" t="str">
        <f>'statement of marks'!$G$3</f>
        <v>6 A</v>
      </c>
      <c r="K961" s="1135"/>
      <c r="L961" s="1136"/>
    </row>
    <row r="962" spans="1:12" ht="15" customHeight="1">
      <c r="A962" s="369"/>
      <c r="B962" s="209" t="s">
        <v>222</v>
      </c>
      <c r="C962" s="1134" t="str">
        <f>IF('statement of marks'!F63="","",'statement of marks'!F63)</f>
        <v/>
      </c>
      <c r="D962" s="1135"/>
      <c r="E962" s="1136"/>
      <c r="F962" s="1147"/>
      <c r="G962" s="1148"/>
      <c r="H962" s="369"/>
      <c r="I962" s="209" t="s">
        <v>222</v>
      </c>
      <c r="J962" s="1134" t="str">
        <f>IF('statement of marks'!F64="","",'statement of marks'!F64)</f>
        <v/>
      </c>
      <c r="K962" s="1135"/>
      <c r="L962" s="1136"/>
    </row>
    <row r="963" spans="1:12" ht="15" customHeight="1">
      <c r="A963" s="369"/>
      <c r="B963" s="347" t="s">
        <v>9</v>
      </c>
      <c r="C963" s="1134" t="str">
        <f>IF('statement of marks'!D63="","",'statement of marks'!D63)</f>
        <v/>
      </c>
      <c r="D963" s="1135"/>
      <c r="E963" s="1136"/>
      <c r="F963" s="1147"/>
      <c r="G963" s="1148"/>
      <c r="H963" s="369"/>
      <c r="I963" s="347" t="s">
        <v>9</v>
      </c>
      <c r="J963" s="1134" t="str">
        <f>IF('statement of marks'!D64="","",'statement of marks'!D64)</f>
        <v/>
      </c>
      <c r="K963" s="1135"/>
      <c r="L963" s="1136"/>
    </row>
    <row r="964" spans="1:12" ht="15" customHeight="1">
      <c r="A964" s="369"/>
      <c r="B964" s="347" t="s">
        <v>225</v>
      </c>
      <c r="C964" s="1158" t="str">
        <f>IF('statement of marks'!H63="","",'statement of marks'!H63)</f>
        <v/>
      </c>
      <c r="D964" s="1159"/>
      <c r="E964" s="1160"/>
      <c r="F964" s="1147"/>
      <c r="G964" s="1148"/>
      <c r="H964" s="369"/>
      <c r="I964" s="347" t="s">
        <v>225</v>
      </c>
      <c r="J964" s="1158" t="str">
        <f>IF('statement of marks'!H64="","",'statement of marks'!H64)</f>
        <v/>
      </c>
      <c r="K964" s="1159"/>
      <c r="L964" s="1160"/>
    </row>
    <row r="965" spans="1:12" ht="15" customHeight="1">
      <c r="A965" s="369"/>
      <c r="B965" s="347" t="s">
        <v>226</v>
      </c>
      <c r="C965" s="1167" t="str">
        <f>IF('statement of marks'!I63="","",'statement of marks'!I63)</f>
        <v/>
      </c>
      <c r="D965" s="1168"/>
      <c r="E965" s="1169"/>
      <c r="F965" s="1147"/>
      <c r="G965" s="1148"/>
      <c r="H965" s="369"/>
      <c r="I965" s="347" t="s">
        <v>226</v>
      </c>
      <c r="J965" s="1167" t="str">
        <f>IF('statement of marks'!I64="","",'statement of marks'!I64)</f>
        <v/>
      </c>
      <c r="K965" s="1168"/>
      <c r="L965" s="1169"/>
    </row>
    <row r="966" spans="1:12" ht="15" customHeight="1">
      <c r="A966" s="369"/>
      <c r="B966" s="347" t="s">
        <v>223</v>
      </c>
      <c r="C966" s="364" t="s">
        <v>66</v>
      </c>
      <c r="D966" s="365" t="s">
        <v>294</v>
      </c>
      <c r="E966" s="370" t="s">
        <v>206</v>
      </c>
      <c r="F966" s="1147"/>
      <c r="G966" s="1148"/>
      <c r="H966" s="369"/>
      <c r="I966" s="347" t="s">
        <v>223</v>
      </c>
      <c r="J966" s="364" t="s">
        <v>66</v>
      </c>
      <c r="K966" s="365" t="s">
        <v>294</v>
      </c>
      <c r="L966" s="370" t="s">
        <v>206</v>
      </c>
    </row>
    <row r="967" spans="1:12" ht="15" customHeight="1">
      <c r="A967" s="369"/>
      <c r="B967" s="347" t="str">
        <f>'statement of marks'!$FT$4</f>
        <v>fgUnh</v>
      </c>
      <c r="C967" s="366" t="str">
        <f>IF('statement of marks'!FT63="","",'statement of marks'!FT63)</f>
        <v/>
      </c>
      <c r="D967" s="366" t="str">
        <f>IF('statement of marks'!FU63="","",'statement of marks'!FU63)</f>
        <v/>
      </c>
      <c r="E967" s="371" t="str">
        <f>IF('statement of marks'!FV63="","",'statement of marks'!FV63)</f>
        <v/>
      </c>
      <c r="F967" s="1147"/>
      <c r="G967" s="1148"/>
      <c r="H967" s="369"/>
      <c r="I967" s="347" t="str">
        <f>'statement of marks'!$FT$4</f>
        <v>fgUnh</v>
      </c>
      <c r="J967" s="366" t="str">
        <f>IF('statement of marks'!FT64="","",'statement of marks'!FT64)</f>
        <v/>
      </c>
      <c r="K967" s="366" t="str">
        <f>IF('statement of marks'!FU64="","",'statement of marks'!FU64)</f>
        <v/>
      </c>
      <c r="L967" s="371" t="str">
        <f>IF('statement of marks'!FV64="","",'statement of marks'!FV64)</f>
        <v/>
      </c>
    </row>
    <row r="968" spans="1:12" ht="15" customHeight="1">
      <c r="A968" s="369"/>
      <c r="B968" s="347" t="str">
        <f>'statement of marks'!$FW$4</f>
        <v>vaxszth</v>
      </c>
      <c r="C968" s="366" t="str">
        <f>IF('statement of marks'!FW63="","",'statement of marks'!FW63)</f>
        <v/>
      </c>
      <c r="D968" s="366" t="str">
        <f>IF('statement of marks'!FX63="","",'statement of marks'!FX63)</f>
        <v/>
      </c>
      <c r="E968" s="371" t="str">
        <f>IF('statement of marks'!FY63="","",'statement of marks'!FY63)</f>
        <v/>
      </c>
      <c r="F968" s="1147"/>
      <c r="G968" s="1148"/>
      <c r="H968" s="369"/>
      <c r="I968" s="347" t="str">
        <f>'statement of marks'!$FW$4</f>
        <v>vaxszth</v>
      </c>
      <c r="J968" s="366" t="str">
        <f>IF('statement of marks'!FW64="","",'statement of marks'!FW64)</f>
        <v/>
      </c>
      <c r="K968" s="366" t="str">
        <f>IF('statement of marks'!FX64="","",'statement of marks'!FX64)</f>
        <v/>
      </c>
      <c r="L968" s="371" t="str">
        <f>IF('statement of marks'!FY64="","",'statement of marks'!FY64)</f>
        <v/>
      </c>
    </row>
    <row r="969" spans="1:12" ht="15" customHeight="1">
      <c r="A969" s="369"/>
      <c r="B969" s="347" t="str">
        <f>IF('statement of marks'!BE63="s","laLÑr",IF('statement of marks'!BE63="u","mnwZ",IF('statement of marks'!BE63="g","xqtjkrh",IF('statement of marks'!BE63="p","iatkch",IF('statement of marks'!BE63="sd","flU/kh","r`rh; Hkk""kk")))))</f>
        <v>r`rh; Hkk"kk</v>
      </c>
      <c r="C969" s="366" t="str">
        <f>IF('statement of marks'!FZ63="","",'statement of marks'!FZ63)</f>
        <v/>
      </c>
      <c r="D969" s="366" t="str">
        <f>IF('statement of marks'!GA63="","",'statement of marks'!GA63)</f>
        <v/>
      </c>
      <c r="E969" s="371" t="str">
        <f>IF('statement of marks'!GB63="","",'statement of marks'!GB63)</f>
        <v/>
      </c>
      <c r="F969" s="1147"/>
      <c r="G969" s="1148"/>
      <c r="H969" s="369"/>
      <c r="I969" s="347" t="str">
        <f>IF('statement of marks'!BE64="s","laLÑr",IF('statement of marks'!BE64="u","mnwZ",IF('statement of marks'!BE64="g","xqtjkrh",IF('statement of marks'!BE64="p","iatkch",IF('statement of marks'!BE64="sd","flU/kh","r`rh; Hkk""kk")))))</f>
        <v>r`rh; Hkk"kk</v>
      </c>
      <c r="J969" s="366" t="str">
        <f>IF('statement of marks'!FZ64="","",'statement of marks'!FZ64)</f>
        <v/>
      </c>
      <c r="K969" s="366" t="str">
        <f>IF('statement of marks'!GA64="","",'statement of marks'!GA64)</f>
        <v/>
      </c>
      <c r="L969" s="371" t="str">
        <f>IF('statement of marks'!GB64="","",'statement of marks'!GB64)</f>
        <v/>
      </c>
    </row>
    <row r="970" spans="1:12" ht="15" customHeight="1">
      <c r="A970" s="369"/>
      <c r="B970" s="347" t="str">
        <f>'statement of marks'!$GH$4</f>
        <v>xf.kr</v>
      </c>
      <c r="C970" s="366" t="str">
        <f>IF('statement of marks'!GH63="","",'statement of marks'!GH63)</f>
        <v/>
      </c>
      <c r="D970" s="366" t="str">
        <f>IF('statement of marks'!GI63="","",'statement of marks'!GI63)</f>
        <v/>
      </c>
      <c r="E970" s="371" t="str">
        <f>IF('statement of marks'!GJ63="","",'statement of marks'!GJ63)</f>
        <v/>
      </c>
      <c r="F970" s="1147"/>
      <c r="G970" s="1148"/>
      <c r="H970" s="369"/>
      <c r="I970" s="347" t="str">
        <f>'statement of marks'!$GH$4</f>
        <v>xf.kr</v>
      </c>
      <c r="J970" s="366" t="str">
        <f>IF('statement of marks'!GH64="","",'statement of marks'!GH64)</f>
        <v/>
      </c>
      <c r="K970" s="366" t="str">
        <f>IF('statement of marks'!GI64="","",'statement of marks'!GI64)</f>
        <v/>
      </c>
      <c r="L970" s="371" t="str">
        <f>IF('statement of marks'!GJ64="","",'statement of marks'!GJ64)</f>
        <v/>
      </c>
    </row>
    <row r="971" spans="1:12" ht="15" customHeight="1">
      <c r="A971" s="369"/>
      <c r="B971" s="347" t="str">
        <f>'statement of marks'!$GK$4</f>
        <v>foKku</v>
      </c>
      <c r="C971" s="366" t="str">
        <f>IF('statement of marks'!GK63="","",'statement of marks'!GK63)</f>
        <v/>
      </c>
      <c r="D971" s="366" t="str">
        <f>IF('statement of marks'!GL63="","",'statement of marks'!GL63)</f>
        <v/>
      </c>
      <c r="E971" s="371" t="str">
        <f>IF('statement of marks'!GM63="","",'statement of marks'!GM63)</f>
        <v/>
      </c>
      <c r="F971" s="1147"/>
      <c r="G971" s="1148"/>
      <c r="H971" s="369"/>
      <c r="I971" s="347" t="str">
        <f>'statement of marks'!$GK$4</f>
        <v>foKku</v>
      </c>
      <c r="J971" s="366" t="str">
        <f>IF('statement of marks'!GK64="","",'statement of marks'!GK64)</f>
        <v/>
      </c>
      <c r="K971" s="366" t="str">
        <f>IF('statement of marks'!GL64="","",'statement of marks'!GL64)</f>
        <v/>
      </c>
      <c r="L971" s="371" t="str">
        <f>IF('statement of marks'!GM64="","",'statement of marks'!GM64)</f>
        <v/>
      </c>
    </row>
    <row r="972" spans="1:12" ht="15" customHeight="1">
      <c r="A972" s="369"/>
      <c r="B972" s="347" t="str">
        <f>'statement of marks'!$GN$4</f>
        <v>lkekftd foKku</v>
      </c>
      <c r="C972" s="366" t="str">
        <f>IF('statement of marks'!GN63="","",'statement of marks'!GN63)</f>
        <v/>
      </c>
      <c r="D972" s="366" t="str">
        <f>IF('statement of marks'!GO63="","",'statement of marks'!GO63)</f>
        <v/>
      </c>
      <c r="E972" s="371" t="str">
        <f>IF('statement of marks'!GP63="","",'statement of marks'!GP63)</f>
        <v/>
      </c>
      <c r="F972" s="1147"/>
      <c r="G972" s="1148"/>
      <c r="H972" s="369"/>
      <c r="I972" s="347" t="str">
        <f>'statement of marks'!$GN$4</f>
        <v>lkekftd foKku</v>
      </c>
      <c r="J972" s="366" t="str">
        <f>IF('statement of marks'!GN64="","",'statement of marks'!GN64)</f>
        <v/>
      </c>
      <c r="K972" s="366" t="str">
        <f>IF('statement of marks'!GO64="","",'statement of marks'!GO64)</f>
        <v/>
      </c>
      <c r="L972" s="371" t="str">
        <f>IF('statement of marks'!GP64="","",'statement of marks'!GP64)</f>
        <v/>
      </c>
    </row>
    <row r="973" spans="1:12" ht="15" customHeight="1">
      <c r="A973" s="369"/>
      <c r="B973" s="347" t="str">
        <f>'statement of marks'!$GQ$4</f>
        <v>dk;kZuqHko</v>
      </c>
      <c r="C973" s="366" t="str">
        <f>IF('statement of marks'!GQ63="","",'statement of marks'!GQ63)</f>
        <v/>
      </c>
      <c r="D973" s="366" t="str">
        <f>IF('statement of marks'!GR63="","",'statement of marks'!GR63)</f>
        <v/>
      </c>
      <c r="E973" s="371" t="str">
        <f>IF('statement of marks'!GS63="","",'statement of marks'!GS63)</f>
        <v/>
      </c>
      <c r="F973" s="1147"/>
      <c r="G973" s="1148"/>
      <c r="H973" s="369"/>
      <c r="I973" s="347" t="str">
        <f>'statement of marks'!$GQ$4</f>
        <v>dk;kZuqHko</v>
      </c>
      <c r="J973" s="366" t="str">
        <f>IF('statement of marks'!GQ64="","",'statement of marks'!GQ64)</f>
        <v/>
      </c>
      <c r="K973" s="366" t="str">
        <f>IF('statement of marks'!GR64="","",'statement of marks'!GR64)</f>
        <v/>
      </c>
      <c r="L973" s="371" t="str">
        <f>IF('statement of marks'!GS64="","",'statement of marks'!GS64)</f>
        <v/>
      </c>
    </row>
    <row r="974" spans="1:12" ht="15" customHeight="1">
      <c r="A974" s="369"/>
      <c r="B974" s="347" t="str">
        <f>'statement of marks'!$GT$4</f>
        <v>dyk f'k{kk</v>
      </c>
      <c r="C974" s="367" t="str">
        <f>IF('statement of marks'!GT63="","",'statement of marks'!GT63)</f>
        <v/>
      </c>
      <c r="D974" s="367" t="str">
        <f>IF('statement of marks'!GU63="","",'statement of marks'!GU63)</f>
        <v/>
      </c>
      <c r="E974" s="372" t="str">
        <f>IF('statement of marks'!GV63="","",'statement of marks'!GV63)</f>
        <v/>
      </c>
      <c r="F974" s="1147"/>
      <c r="G974" s="1148"/>
      <c r="H974" s="369"/>
      <c r="I974" s="347" t="str">
        <f>'statement of marks'!$GT$4</f>
        <v>dyk f'k{kk</v>
      </c>
      <c r="J974" s="367" t="str">
        <f>IF('statement of marks'!GT64="","",'statement of marks'!GT64)</f>
        <v/>
      </c>
      <c r="K974" s="367" t="str">
        <f>IF('statement of marks'!GU64="","",'statement of marks'!GU64)</f>
        <v/>
      </c>
      <c r="L974" s="372" t="str">
        <f>IF('statement of marks'!GV64="","",'statement of marks'!GV64)</f>
        <v/>
      </c>
    </row>
    <row r="975" spans="1:12" ht="15" customHeight="1">
      <c r="A975" s="369"/>
      <c r="B975" s="347" t="str">
        <f>'statement of marks'!$GW$4</f>
        <v>LokLF; ,oe~ 'kkjhfjd f'k{kk</v>
      </c>
      <c r="C975" s="368" t="str">
        <f>IF('statement of marks'!GW63="","",'statement of marks'!GW63)</f>
        <v/>
      </c>
      <c r="D975" s="368" t="str">
        <f>IF('statement of marks'!GX63="","",'statement of marks'!GX63)</f>
        <v/>
      </c>
      <c r="E975" s="373" t="str">
        <f>IF('statement of marks'!GY63="","",'statement of marks'!GY63)</f>
        <v/>
      </c>
      <c r="F975" s="1147"/>
      <c r="G975" s="1148"/>
      <c r="H975" s="369"/>
      <c r="I975" s="347" t="str">
        <f>'statement of marks'!$GW$4</f>
        <v>LokLF; ,oe~ 'kkjhfjd f'k{kk</v>
      </c>
      <c r="J975" s="368" t="str">
        <f>IF('statement of marks'!GW64="","",'statement of marks'!GW64)</f>
        <v/>
      </c>
      <c r="K975" s="368" t="str">
        <f>IF('statement of marks'!GX64="","",'statement of marks'!GX64)</f>
        <v/>
      </c>
      <c r="L975" s="373" t="str">
        <f>IF('statement of marks'!GY64="","",'statement of marks'!GY64)</f>
        <v/>
      </c>
    </row>
    <row r="976" spans="1:12" ht="15" customHeight="1">
      <c r="A976" s="369"/>
      <c r="B976" s="389" t="s">
        <v>304</v>
      </c>
      <c r="C976" s="390" t="str">
        <f>IF('statement of marks'!HE63="","",'statement of marks'!HE63)</f>
        <v/>
      </c>
      <c r="D976" s="390" t="str">
        <f>IF('statement of marks'!HF63="","",'statement of marks'!HF63)</f>
        <v/>
      </c>
      <c r="E976" s="390" t="str">
        <f>IF('statement of marks'!HJ63="","",'statement of marks'!HJ63)</f>
        <v/>
      </c>
      <c r="F976" s="1147"/>
      <c r="G976" s="1148"/>
      <c r="H976" s="369"/>
      <c r="I976" s="389" t="s">
        <v>304</v>
      </c>
      <c r="J976" s="390" t="str">
        <f>IF('statement of marks'!HE64="","",'statement of marks'!HE64)</f>
        <v/>
      </c>
      <c r="K976" s="390" t="str">
        <f>IF('statement of marks'!HF64="","",'statement of marks'!HF64)</f>
        <v/>
      </c>
      <c r="L976" s="391" t="str">
        <f>IF('statement of marks'!HJ64="","",'statement of marks'!HJ64)</f>
        <v/>
      </c>
    </row>
    <row r="977" spans="1:12" ht="15" customHeight="1">
      <c r="A977" s="369"/>
      <c r="B977" s="347" t="s">
        <v>473</v>
      </c>
      <c r="C977" s="1170" t="str">
        <f>IF('statement of marks'!HD63="","",'statement of marks'!HD63)</f>
        <v/>
      </c>
      <c r="D977" s="1171"/>
      <c r="E977" s="1172"/>
      <c r="F977" s="1147"/>
      <c r="G977" s="1148"/>
      <c r="H977" s="369"/>
      <c r="I977" s="347" t="s">
        <v>473</v>
      </c>
      <c r="J977" s="1170" t="str">
        <f>IF('statement of marks'!HD64="","",'statement of marks'!HD64)</f>
        <v/>
      </c>
      <c r="K977" s="1171"/>
      <c r="L977" s="1172"/>
    </row>
    <row r="978" spans="1:12" ht="15" customHeight="1">
      <c r="A978" s="369"/>
      <c r="B978" s="347" t="str">
        <f>'statement of marks'!$HL$5</f>
        <v>Nk= mifLFkfr</v>
      </c>
      <c r="C978" s="1161" t="str">
        <f>IF('statement of marks'!HL63="","",'statement of marks'!HL63)</f>
        <v/>
      </c>
      <c r="D978" s="1162"/>
      <c r="E978" s="1163"/>
      <c r="F978" s="1147"/>
      <c r="G978" s="1148"/>
      <c r="H978" s="369"/>
      <c r="I978" s="347" t="str">
        <f>'statement of marks'!$HL$5</f>
        <v>Nk= mifLFkfr</v>
      </c>
      <c r="J978" s="1161" t="str">
        <f>IF('statement of marks'!HL64="","",'statement of marks'!HL64)</f>
        <v/>
      </c>
      <c r="K978" s="1162"/>
      <c r="L978" s="1163"/>
    </row>
    <row r="979" spans="1:12" ht="15" customHeight="1">
      <c r="A979" s="369"/>
      <c r="B979" s="210" t="str">
        <f>'statement of marks'!$HK$5</f>
        <v>dqy ehfVax</v>
      </c>
      <c r="C979" s="1164" t="str">
        <f>IF('statement of marks'!HK63="","",'statement of marks'!HK63)</f>
        <v/>
      </c>
      <c r="D979" s="1165"/>
      <c r="E979" s="1166"/>
      <c r="F979" s="1147"/>
      <c r="G979" s="1148"/>
      <c r="H979" s="369"/>
      <c r="I979" s="210" t="str">
        <f>'statement of marks'!$HK$5</f>
        <v>dqy ehfVax</v>
      </c>
      <c r="J979" s="1164" t="str">
        <f>IF('statement of marks'!HK64="","",'statement of marks'!HK64)</f>
        <v/>
      </c>
      <c r="K979" s="1165"/>
      <c r="L979" s="1166"/>
    </row>
    <row r="980" spans="1:12" ht="15" customHeight="1">
      <c r="A980" s="369"/>
      <c r="B980" s="347" t="s">
        <v>227</v>
      </c>
      <c r="C980" s="1149" t="str">
        <f>IF('statement of marks'!HN63="","",'statement of marks'!HN63)</f>
        <v/>
      </c>
      <c r="D980" s="1150"/>
      <c r="E980" s="1151"/>
      <c r="F980" s="1147"/>
      <c r="G980" s="1148"/>
      <c r="H980" s="369"/>
      <c r="I980" s="347" t="s">
        <v>227</v>
      </c>
      <c r="J980" s="1149" t="str">
        <f>IF('statement of marks'!HN64="","",'statement of marks'!HN64)</f>
        <v/>
      </c>
      <c r="K980" s="1150"/>
      <c r="L980" s="1151"/>
    </row>
    <row r="981" spans="1:12" ht="15" customHeight="1">
      <c r="A981" s="369"/>
      <c r="B981" s="219" t="s">
        <v>79</v>
      </c>
      <c r="C981" s="1149"/>
      <c r="D981" s="1150"/>
      <c r="E981" s="1151"/>
      <c r="F981" s="1147"/>
      <c r="G981" s="1148"/>
      <c r="H981" s="369"/>
      <c r="I981" s="219" t="s">
        <v>79</v>
      </c>
      <c r="J981" s="1149"/>
      <c r="K981" s="1150"/>
      <c r="L981" s="1151"/>
    </row>
    <row r="982" spans="1:12" ht="15" customHeight="1">
      <c r="A982" s="369"/>
      <c r="B982" s="211" t="s">
        <v>114</v>
      </c>
      <c r="C982" s="1149"/>
      <c r="D982" s="1150"/>
      <c r="E982" s="1151"/>
      <c r="F982" s="1147"/>
      <c r="G982" s="1148"/>
      <c r="H982" s="369"/>
      <c r="I982" s="211" t="s">
        <v>114</v>
      </c>
      <c r="J982" s="1149"/>
      <c r="K982" s="1150"/>
      <c r="L982" s="1151"/>
    </row>
    <row r="983" spans="1:12" ht="15" customHeight="1">
      <c r="A983" s="369"/>
      <c r="B983" s="212" t="s">
        <v>19</v>
      </c>
      <c r="C983" s="1149"/>
      <c r="D983" s="1150"/>
      <c r="E983" s="1151"/>
      <c r="F983" s="1147"/>
      <c r="G983" s="1148"/>
      <c r="H983" s="369"/>
      <c r="I983" s="212" t="s">
        <v>19</v>
      </c>
      <c r="J983" s="1149"/>
      <c r="K983" s="1150"/>
      <c r="L983" s="1151"/>
    </row>
    <row r="984" spans="1:12" ht="15" customHeight="1">
      <c r="A984" s="369"/>
      <c r="B984" s="213" t="s">
        <v>7</v>
      </c>
      <c r="C984" s="1149"/>
      <c r="D984" s="1150"/>
      <c r="E984" s="1151"/>
      <c r="F984" s="1147"/>
      <c r="G984" s="1148"/>
      <c r="H984" s="369"/>
      <c r="I984" s="213" t="s">
        <v>7</v>
      </c>
      <c r="J984" s="1149"/>
      <c r="K984" s="1150"/>
      <c r="L984" s="1151"/>
    </row>
    <row r="985" spans="1:12" ht="15" customHeight="1">
      <c r="A985" s="374"/>
      <c r="B985" s="219" t="str">
        <f>'statement of marks'!$J$3</f>
        <v xml:space="preserve">fo|ky; dk Mk;l dksM+ </v>
      </c>
      <c r="C985" s="1152" t="str">
        <f>'statement of marks'!$K$3</f>
        <v xml:space="preserve">08291009401   </v>
      </c>
      <c r="D985" s="1153"/>
      <c r="E985" s="1154"/>
      <c r="F985" s="1147"/>
      <c r="G985" s="1148"/>
      <c r="H985" s="374"/>
      <c r="I985" s="219" t="str">
        <f>'statement of marks'!$J$3</f>
        <v xml:space="preserve">fo|ky; dk Mk;l dksM+ </v>
      </c>
      <c r="J985" s="1152" t="str">
        <f>'statement of marks'!$K$3</f>
        <v xml:space="preserve">08291009401   </v>
      </c>
      <c r="K985" s="1153"/>
      <c r="L985" s="1154"/>
    </row>
    <row r="986" spans="1:12" ht="15" customHeight="1" thickBot="1">
      <c r="A986" s="375"/>
      <c r="B986" s="376" t="s">
        <v>76</v>
      </c>
      <c r="C986" s="1155">
        <f>'statement of marks'!$HG$108</f>
        <v>42460</v>
      </c>
      <c r="D986" s="1156"/>
      <c r="E986" s="1157"/>
      <c r="F986" s="1147"/>
      <c r="G986" s="1148"/>
      <c r="H986" s="375"/>
      <c r="I986" s="376" t="s">
        <v>76</v>
      </c>
      <c r="J986" s="1155">
        <f>'statement of marks'!$HG$108</f>
        <v>42460</v>
      </c>
      <c r="K986" s="1156"/>
      <c r="L986" s="1157"/>
    </row>
    <row r="987" spans="1:12" ht="15" customHeight="1">
      <c r="A987" s="1137" t="s">
        <v>47</v>
      </c>
      <c r="B987" s="1138"/>
      <c r="C987" s="1139"/>
      <c r="D987" s="1139"/>
      <c r="E987" s="1140"/>
      <c r="F987" s="1147"/>
      <c r="G987" s="1148"/>
      <c r="H987" s="1137" t="s">
        <v>47</v>
      </c>
      <c r="I987" s="1138"/>
      <c r="J987" s="1139"/>
      <c r="K987" s="1139"/>
      <c r="L987" s="1140"/>
    </row>
    <row r="988" spans="1:12" ht="15" customHeight="1">
      <c r="A988" s="1141" t="str">
        <f>'statement of marks'!$A$1</f>
        <v>jk- ck- ek/;fed fo|ky; uohu] fuEckgsM+k</v>
      </c>
      <c r="B988" s="1129"/>
      <c r="C988" s="1142"/>
      <c r="D988" s="1142"/>
      <c r="E988" s="1143"/>
      <c r="F988" s="1147"/>
      <c r="G988" s="1148"/>
      <c r="H988" s="1141" t="str">
        <f>'statement of marks'!$A$1</f>
        <v>jk- ck- ek/;fed fo|ky; uohu] fuEckgsM+k</v>
      </c>
      <c r="I988" s="1129"/>
      <c r="J988" s="1142"/>
      <c r="K988" s="1142"/>
      <c r="L988" s="1143"/>
    </row>
    <row r="989" spans="1:12" ht="15" customHeight="1">
      <c r="A989" s="1141"/>
      <c r="B989" s="1129"/>
      <c r="C989" s="1142"/>
      <c r="D989" s="1142"/>
      <c r="E989" s="1143"/>
      <c r="F989" s="1147"/>
      <c r="G989" s="1148"/>
      <c r="H989" s="1141"/>
      <c r="I989" s="1129"/>
      <c r="J989" s="1142"/>
      <c r="K989" s="1142"/>
      <c r="L989" s="1143"/>
    </row>
    <row r="990" spans="1:12" ht="15" customHeight="1">
      <c r="A990" s="369"/>
      <c r="B990" s="207" t="s">
        <v>217</v>
      </c>
      <c r="C990" s="1134" t="str">
        <f>'statement of marks'!$H$3</f>
        <v>2015-16</v>
      </c>
      <c r="D990" s="1135"/>
      <c r="E990" s="1136"/>
      <c r="F990" s="1147"/>
      <c r="G990" s="1148"/>
      <c r="H990" s="369"/>
      <c r="I990" s="207" t="s">
        <v>217</v>
      </c>
      <c r="J990" s="1134" t="str">
        <f>'statement of marks'!$H$3</f>
        <v>2015-16</v>
      </c>
      <c r="K990" s="1135"/>
      <c r="L990" s="1136"/>
    </row>
    <row r="991" spans="1:12" ht="15" customHeight="1">
      <c r="A991" s="369"/>
      <c r="B991" s="347" t="s">
        <v>218</v>
      </c>
      <c r="C991" s="1144" t="str">
        <f>IF('statement of marks'!J65="","",'statement of marks'!J65)</f>
        <v/>
      </c>
      <c r="D991" s="1145"/>
      <c r="E991" s="1146"/>
      <c r="F991" s="1147"/>
      <c r="G991" s="1148"/>
      <c r="H991" s="369"/>
      <c r="I991" s="347" t="s">
        <v>218</v>
      </c>
      <c r="J991" s="1144" t="str">
        <f>IF('statement of marks'!J66="","",'statement of marks'!J66)</f>
        <v/>
      </c>
      <c r="K991" s="1145"/>
      <c r="L991" s="1146"/>
    </row>
    <row r="992" spans="1:12" ht="15" customHeight="1">
      <c r="A992" s="369"/>
      <c r="B992" s="347" t="s">
        <v>219</v>
      </c>
      <c r="C992" s="1144" t="str">
        <f>IF('statement of marks'!K65="","",'statement of marks'!K65)</f>
        <v/>
      </c>
      <c r="D992" s="1145"/>
      <c r="E992" s="1146"/>
      <c r="F992" s="1147"/>
      <c r="G992" s="1148"/>
      <c r="H992" s="369"/>
      <c r="I992" s="347" t="s">
        <v>219</v>
      </c>
      <c r="J992" s="1144" t="str">
        <f>IF('statement of marks'!K66="","",'statement of marks'!K66)</f>
        <v/>
      </c>
      <c r="K992" s="1145"/>
      <c r="L992" s="1146"/>
    </row>
    <row r="993" spans="1:12" ht="15" customHeight="1">
      <c r="A993" s="369"/>
      <c r="B993" s="347" t="s">
        <v>220</v>
      </c>
      <c r="C993" s="1144" t="str">
        <f>IF('statement of marks'!L65="","",'statement of marks'!L65)</f>
        <v/>
      </c>
      <c r="D993" s="1145"/>
      <c r="E993" s="1146"/>
      <c r="F993" s="1147"/>
      <c r="G993" s="1148"/>
      <c r="H993" s="369"/>
      <c r="I993" s="347" t="s">
        <v>220</v>
      </c>
      <c r="J993" s="1144" t="str">
        <f>IF('statement of marks'!L66="","",'statement of marks'!L66)</f>
        <v/>
      </c>
      <c r="K993" s="1145"/>
      <c r="L993" s="1146"/>
    </row>
    <row r="994" spans="1:12" ht="15" customHeight="1">
      <c r="A994" s="369"/>
      <c r="B994" s="347" t="s">
        <v>224</v>
      </c>
      <c r="C994" s="1134" t="str">
        <f>IF('statement of marks'!B65="","",'statement of marks'!B65)</f>
        <v/>
      </c>
      <c r="D994" s="1135"/>
      <c r="E994" s="1136"/>
      <c r="F994" s="1147"/>
      <c r="G994" s="1148"/>
      <c r="H994" s="369"/>
      <c r="I994" s="347" t="s">
        <v>224</v>
      </c>
      <c r="J994" s="1134" t="str">
        <f>IF('statement of marks'!B66="","",'statement of marks'!B66)</f>
        <v/>
      </c>
      <c r="K994" s="1135"/>
      <c r="L994" s="1136"/>
    </row>
    <row r="995" spans="1:12" ht="15" customHeight="1">
      <c r="A995" s="369"/>
      <c r="B995" s="347" t="s">
        <v>221</v>
      </c>
      <c r="C995" s="1134" t="str">
        <f>'statement of marks'!$G$3</f>
        <v>6 A</v>
      </c>
      <c r="D995" s="1135"/>
      <c r="E995" s="1136"/>
      <c r="F995" s="1147"/>
      <c r="G995" s="1148"/>
      <c r="H995" s="369"/>
      <c r="I995" s="347" t="s">
        <v>221</v>
      </c>
      <c r="J995" s="1134" t="str">
        <f>'statement of marks'!$G$3</f>
        <v>6 A</v>
      </c>
      <c r="K995" s="1135"/>
      <c r="L995" s="1136"/>
    </row>
    <row r="996" spans="1:12" ht="15" customHeight="1">
      <c r="A996" s="369"/>
      <c r="B996" s="209" t="s">
        <v>222</v>
      </c>
      <c r="C996" s="1134" t="str">
        <f>IF('statement of marks'!F65="","",'statement of marks'!F65)</f>
        <v/>
      </c>
      <c r="D996" s="1135"/>
      <c r="E996" s="1136"/>
      <c r="F996" s="1147"/>
      <c r="G996" s="1148"/>
      <c r="H996" s="369"/>
      <c r="I996" s="209" t="s">
        <v>222</v>
      </c>
      <c r="J996" s="1134" t="str">
        <f>IF('statement of marks'!F66="","",'statement of marks'!F66)</f>
        <v/>
      </c>
      <c r="K996" s="1135"/>
      <c r="L996" s="1136"/>
    </row>
    <row r="997" spans="1:12" ht="15" customHeight="1">
      <c r="A997" s="369"/>
      <c r="B997" s="347" t="s">
        <v>9</v>
      </c>
      <c r="C997" s="1134" t="str">
        <f>IF('statement of marks'!D65="","",'statement of marks'!D65)</f>
        <v/>
      </c>
      <c r="D997" s="1135"/>
      <c r="E997" s="1136"/>
      <c r="F997" s="1147"/>
      <c r="G997" s="1148"/>
      <c r="H997" s="369"/>
      <c r="I997" s="347" t="s">
        <v>9</v>
      </c>
      <c r="J997" s="1134" t="str">
        <f>IF('statement of marks'!D66="","",'statement of marks'!D66)</f>
        <v/>
      </c>
      <c r="K997" s="1135"/>
      <c r="L997" s="1136"/>
    </row>
    <row r="998" spans="1:12" ht="15" customHeight="1">
      <c r="A998" s="369"/>
      <c r="B998" s="347" t="s">
        <v>225</v>
      </c>
      <c r="C998" s="1158" t="str">
        <f>IF('statement of marks'!H65="","",'statement of marks'!H65)</f>
        <v/>
      </c>
      <c r="D998" s="1159"/>
      <c r="E998" s="1160"/>
      <c r="F998" s="1147"/>
      <c r="G998" s="1148"/>
      <c r="H998" s="369"/>
      <c r="I998" s="347" t="s">
        <v>225</v>
      </c>
      <c r="J998" s="1158" t="str">
        <f>IF('statement of marks'!H66="","",'statement of marks'!H66)</f>
        <v/>
      </c>
      <c r="K998" s="1159"/>
      <c r="L998" s="1160"/>
    </row>
    <row r="999" spans="1:12" ht="15" customHeight="1">
      <c r="A999" s="369"/>
      <c r="B999" s="347" t="s">
        <v>226</v>
      </c>
      <c r="C999" s="1167" t="str">
        <f>IF('statement of marks'!I65="","",'statement of marks'!I65)</f>
        <v/>
      </c>
      <c r="D999" s="1168"/>
      <c r="E999" s="1169"/>
      <c r="F999" s="1147"/>
      <c r="G999" s="1148"/>
      <c r="H999" s="369"/>
      <c r="I999" s="347" t="s">
        <v>226</v>
      </c>
      <c r="J999" s="1167" t="str">
        <f>IF('statement of marks'!I66="","",'statement of marks'!I66)</f>
        <v/>
      </c>
      <c r="K999" s="1168"/>
      <c r="L999" s="1169"/>
    </row>
    <row r="1000" spans="1:12" ht="15" customHeight="1">
      <c r="A1000" s="369"/>
      <c r="B1000" s="347" t="s">
        <v>223</v>
      </c>
      <c r="C1000" s="364" t="s">
        <v>66</v>
      </c>
      <c r="D1000" s="365" t="s">
        <v>294</v>
      </c>
      <c r="E1000" s="370" t="s">
        <v>206</v>
      </c>
      <c r="F1000" s="1147"/>
      <c r="G1000" s="1148"/>
      <c r="H1000" s="369"/>
      <c r="I1000" s="347" t="s">
        <v>223</v>
      </c>
      <c r="J1000" s="364" t="s">
        <v>66</v>
      </c>
      <c r="K1000" s="365" t="s">
        <v>294</v>
      </c>
      <c r="L1000" s="370" t="s">
        <v>206</v>
      </c>
    </row>
    <row r="1001" spans="1:12" ht="15" customHeight="1">
      <c r="A1001" s="369"/>
      <c r="B1001" s="347" t="str">
        <f>'statement of marks'!$FT$4</f>
        <v>fgUnh</v>
      </c>
      <c r="C1001" s="366" t="str">
        <f>IF('statement of marks'!FT65="","",'statement of marks'!FT65)</f>
        <v/>
      </c>
      <c r="D1001" s="366" t="str">
        <f>IF('statement of marks'!FU65="","",'statement of marks'!FU65)</f>
        <v/>
      </c>
      <c r="E1001" s="371" t="str">
        <f>IF('statement of marks'!FV65="","",'statement of marks'!FV65)</f>
        <v/>
      </c>
      <c r="F1001" s="1147"/>
      <c r="G1001" s="1148"/>
      <c r="H1001" s="369"/>
      <c r="I1001" s="347" t="str">
        <f>'statement of marks'!$FT$4</f>
        <v>fgUnh</v>
      </c>
      <c r="J1001" s="366" t="str">
        <f>IF('statement of marks'!FT66="","",'statement of marks'!FT66)</f>
        <v/>
      </c>
      <c r="K1001" s="366" t="str">
        <f>IF('statement of marks'!FU66="","",'statement of marks'!FU66)</f>
        <v/>
      </c>
      <c r="L1001" s="371" t="str">
        <f>IF('statement of marks'!FV66="","",'statement of marks'!FV66)</f>
        <v/>
      </c>
    </row>
    <row r="1002" spans="1:12" ht="15" customHeight="1">
      <c r="A1002" s="369"/>
      <c r="B1002" s="347" t="str">
        <f>'statement of marks'!$FW$4</f>
        <v>vaxszth</v>
      </c>
      <c r="C1002" s="366" t="str">
        <f>IF('statement of marks'!FW65="","",'statement of marks'!FW65)</f>
        <v/>
      </c>
      <c r="D1002" s="366" t="str">
        <f>IF('statement of marks'!FX65="","",'statement of marks'!FX65)</f>
        <v/>
      </c>
      <c r="E1002" s="371" t="str">
        <f>IF('statement of marks'!FY65="","",'statement of marks'!FY65)</f>
        <v/>
      </c>
      <c r="F1002" s="1147"/>
      <c r="G1002" s="1148"/>
      <c r="H1002" s="369"/>
      <c r="I1002" s="347" t="str">
        <f>'statement of marks'!$FW$4</f>
        <v>vaxszth</v>
      </c>
      <c r="J1002" s="366" t="str">
        <f>IF('statement of marks'!FW66="","",'statement of marks'!FW66)</f>
        <v/>
      </c>
      <c r="K1002" s="366" t="str">
        <f>IF('statement of marks'!FX66="","",'statement of marks'!FX66)</f>
        <v/>
      </c>
      <c r="L1002" s="371" t="str">
        <f>IF('statement of marks'!FY66="","",'statement of marks'!FY66)</f>
        <v/>
      </c>
    </row>
    <row r="1003" spans="1:12" ht="15" customHeight="1">
      <c r="A1003" s="369"/>
      <c r="B1003" s="347" t="str">
        <f>IF('statement of marks'!BE65="s","laLÑr",IF('statement of marks'!BE65="u","mnwZ",IF('statement of marks'!BE65="g","xqtjkrh",IF('statement of marks'!BE65="p","iatkch",IF('statement of marks'!BE65="sd","flU/kh","r`rh; Hkk""kk")))))</f>
        <v>r`rh; Hkk"kk</v>
      </c>
      <c r="C1003" s="366" t="str">
        <f>IF('statement of marks'!FZ65="","",'statement of marks'!FZ65)</f>
        <v/>
      </c>
      <c r="D1003" s="366" t="str">
        <f>IF('statement of marks'!GA65="","",'statement of marks'!GA65)</f>
        <v/>
      </c>
      <c r="E1003" s="371" t="str">
        <f>IF('statement of marks'!GB65="","",'statement of marks'!GB65)</f>
        <v/>
      </c>
      <c r="F1003" s="1147"/>
      <c r="G1003" s="1148"/>
      <c r="H1003" s="369"/>
      <c r="I1003" s="347" t="str">
        <f>IF('statement of marks'!BE66="s","laLÑr",IF('statement of marks'!BE66="u","mnwZ",IF('statement of marks'!BE66="g","xqtjkrh",IF('statement of marks'!BE66="p","iatkch",IF('statement of marks'!BE66="sd","flU/kh","r`rh; Hkk""kk")))))</f>
        <v>r`rh; Hkk"kk</v>
      </c>
      <c r="J1003" s="366" t="str">
        <f>IF('statement of marks'!FZ66="","",'statement of marks'!FZ66)</f>
        <v/>
      </c>
      <c r="K1003" s="366" t="str">
        <f>IF('statement of marks'!GA66="","",'statement of marks'!GA66)</f>
        <v/>
      </c>
      <c r="L1003" s="371" t="str">
        <f>IF('statement of marks'!GB66="","",'statement of marks'!GB66)</f>
        <v/>
      </c>
    </row>
    <row r="1004" spans="1:12" ht="15" customHeight="1">
      <c r="A1004" s="369"/>
      <c r="B1004" s="347" t="str">
        <f>'statement of marks'!$GH$4</f>
        <v>xf.kr</v>
      </c>
      <c r="C1004" s="366" t="str">
        <f>IF('statement of marks'!GH65="","",'statement of marks'!GH65)</f>
        <v/>
      </c>
      <c r="D1004" s="366" t="str">
        <f>IF('statement of marks'!GI65="","",'statement of marks'!GI65)</f>
        <v/>
      </c>
      <c r="E1004" s="371" t="str">
        <f>IF('statement of marks'!GJ65="","",'statement of marks'!GJ65)</f>
        <v/>
      </c>
      <c r="F1004" s="1147"/>
      <c r="G1004" s="1148"/>
      <c r="H1004" s="369"/>
      <c r="I1004" s="347" t="str">
        <f>'statement of marks'!$GH$4</f>
        <v>xf.kr</v>
      </c>
      <c r="J1004" s="366" t="str">
        <f>IF('statement of marks'!GH66="","",'statement of marks'!GH66)</f>
        <v/>
      </c>
      <c r="K1004" s="366" t="str">
        <f>IF('statement of marks'!GI66="","",'statement of marks'!GI66)</f>
        <v/>
      </c>
      <c r="L1004" s="371" t="str">
        <f>IF('statement of marks'!GJ66="","",'statement of marks'!GJ66)</f>
        <v/>
      </c>
    </row>
    <row r="1005" spans="1:12" ht="15" customHeight="1">
      <c r="A1005" s="369"/>
      <c r="B1005" s="347" t="str">
        <f>'statement of marks'!$GK$4</f>
        <v>foKku</v>
      </c>
      <c r="C1005" s="366" t="str">
        <f>IF('statement of marks'!GK65="","",'statement of marks'!GK65)</f>
        <v/>
      </c>
      <c r="D1005" s="366" t="str">
        <f>IF('statement of marks'!GL65="","",'statement of marks'!GL65)</f>
        <v/>
      </c>
      <c r="E1005" s="371" t="str">
        <f>IF('statement of marks'!GM65="","",'statement of marks'!GM65)</f>
        <v/>
      </c>
      <c r="F1005" s="1147"/>
      <c r="G1005" s="1148"/>
      <c r="H1005" s="369"/>
      <c r="I1005" s="347" t="str">
        <f>'statement of marks'!$GK$4</f>
        <v>foKku</v>
      </c>
      <c r="J1005" s="366" t="str">
        <f>IF('statement of marks'!GK66="","",'statement of marks'!GK66)</f>
        <v/>
      </c>
      <c r="K1005" s="366" t="str">
        <f>IF('statement of marks'!GL66="","",'statement of marks'!GL66)</f>
        <v/>
      </c>
      <c r="L1005" s="371" t="str">
        <f>IF('statement of marks'!GM66="","",'statement of marks'!GM66)</f>
        <v/>
      </c>
    </row>
    <row r="1006" spans="1:12" ht="15" customHeight="1">
      <c r="A1006" s="369"/>
      <c r="B1006" s="347" t="str">
        <f>'statement of marks'!$GN$4</f>
        <v>lkekftd foKku</v>
      </c>
      <c r="C1006" s="366" t="str">
        <f>IF('statement of marks'!GN65="","",'statement of marks'!GN65)</f>
        <v/>
      </c>
      <c r="D1006" s="366" t="str">
        <f>IF('statement of marks'!GO65="","",'statement of marks'!GO65)</f>
        <v/>
      </c>
      <c r="E1006" s="371" t="str">
        <f>IF('statement of marks'!GP65="","",'statement of marks'!GP65)</f>
        <v/>
      </c>
      <c r="F1006" s="1147"/>
      <c r="G1006" s="1148"/>
      <c r="H1006" s="369"/>
      <c r="I1006" s="347" t="str">
        <f>'statement of marks'!$GN$4</f>
        <v>lkekftd foKku</v>
      </c>
      <c r="J1006" s="366" t="str">
        <f>IF('statement of marks'!GN66="","",'statement of marks'!GN66)</f>
        <v/>
      </c>
      <c r="K1006" s="366" t="str">
        <f>IF('statement of marks'!GO66="","",'statement of marks'!GO66)</f>
        <v/>
      </c>
      <c r="L1006" s="371" t="str">
        <f>IF('statement of marks'!GP66="","",'statement of marks'!GP66)</f>
        <v/>
      </c>
    </row>
    <row r="1007" spans="1:12" ht="15" customHeight="1">
      <c r="A1007" s="369"/>
      <c r="B1007" s="347" t="str">
        <f>'statement of marks'!$GQ$4</f>
        <v>dk;kZuqHko</v>
      </c>
      <c r="C1007" s="366" t="str">
        <f>IF('statement of marks'!GQ65="","",'statement of marks'!GQ65)</f>
        <v/>
      </c>
      <c r="D1007" s="366" t="str">
        <f>IF('statement of marks'!GR65="","",'statement of marks'!GR65)</f>
        <v/>
      </c>
      <c r="E1007" s="371" t="str">
        <f>IF('statement of marks'!GS65="","",'statement of marks'!GS65)</f>
        <v/>
      </c>
      <c r="F1007" s="1147"/>
      <c r="G1007" s="1148"/>
      <c r="H1007" s="369"/>
      <c r="I1007" s="347" t="str">
        <f>'statement of marks'!$GQ$4</f>
        <v>dk;kZuqHko</v>
      </c>
      <c r="J1007" s="366" t="str">
        <f>IF('statement of marks'!GQ66="","",'statement of marks'!GQ66)</f>
        <v/>
      </c>
      <c r="K1007" s="366" t="str">
        <f>IF('statement of marks'!GR66="","",'statement of marks'!GR66)</f>
        <v/>
      </c>
      <c r="L1007" s="371" t="str">
        <f>IF('statement of marks'!GS66="","",'statement of marks'!GS66)</f>
        <v/>
      </c>
    </row>
    <row r="1008" spans="1:12" ht="15" customHeight="1">
      <c r="A1008" s="369"/>
      <c r="B1008" s="347" t="str">
        <f>'statement of marks'!$GT$4</f>
        <v>dyk f'k{kk</v>
      </c>
      <c r="C1008" s="367" t="str">
        <f>IF('statement of marks'!GT65="","",'statement of marks'!GT65)</f>
        <v/>
      </c>
      <c r="D1008" s="367" t="str">
        <f>IF('statement of marks'!GU65="","",'statement of marks'!GU65)</f>
        <v/>
      </c>
      <c r="E1008" s="372" t="str">
        <f>IF('statement of marks'!GV65="","",'statement of marks'!GV65)</f>
        <v/>
      </c>
      <c r="F1008" s="1147"/>
      <c r="G1008" s="1148"/>
      <c r="H1008" s="369"/>
      <c r="I1008" s="347" t="str">
        <f>'statement of marks'!$GT$4</f>
        <v>dyk f'k{kk</v>
      </c>
      <c r="J1008" s="367" t="str">
        <f>IF('statement of marks'!GT66="","",'statement of marks'!GT66)</f>
        <v/>
      </c>
      <c r="K1008" s="367" t="str">
        <f>IF('statement of marks'!GU66="","",'statement of marks'!GU66)</f>
        <v/>
      </c>
      <c r="L1008" s="372" t="str">
        <f>IF('statement of marks'!GV66="","",'statement of marks'!GV66)</f>
        <v/>
      </c>
    </row>
    <row r="1009" spans="1:12" ht="15" customHeight="1">
      <c r="A1009" s="369"/>
      <c r="B1009" s="347" t="str">
        <f>'statement of marks'!$GW$4</f>
        <v>LokLF; ,oe~ 'kkjhfjd f'k{kk</v>
      </c>
      <c r="C1009" s="368" t="str">
        <f>IF('statement of marks'!GW65="","",'statement of marks'!GW65)</f>
        <v/>
      </c>
      <c r="D1009" s="368" t="str">
        <f>IF('statement of marks'!GX65="","",'statement of marks'!GX65)</f>
        <v/>
      </c>
      <c r="E1009" s="373" t="str">
        <f>IF('statement of marks'!GY65="","",'statement of marks'!GY65)</f>
        <v/>
      </c>
      <c r="F1009" s="1147"/>
      <c r="G1009" s="1148"/>
      <c r="H1009" s="369"/>
      <c r="I1009" s="347" t="str">
        <f>'statement of marks'!$GW$4</f>
        <v>LokLF; ,oe~ 'kkjhfjd f'k{kk</v>
      </c>
      <c r="J1009" s="368" t="str">
        <f>IF('statement of marks'!GW66="","",'statement of marks'!GW66)</f>
        <v/>
      </c>
      <c r="K1009" s="368" t="str">
        <f>IF('statement of marks'!GX66="","",'statement of marks'!GX66)</f>
        <v/>
      </c>
      <c r="L1009" s="373" t="str">
        <f>IF('statement of marks'!GY66="","",'statement of marks'!GY66)</f>
        <v/>
      </c>
    </row>
    <row r="1010" spans="1:12" ht="15" customHeight="1">
      <c r="A1010" s="369"/>
      <c r="B1010" s="389" t="s">
        <v>304</v>
      </c>
      <c r="C1010" s="390" t="str">
        <f>IF('statement of marks'!HE65="","",'statement of marks'!HE65)</f>
        <v/>
      </c>
      <c r="D1010" s="390" t="str">
        <f>IF('statement of marks'!HF65="","",'statement of marks'!HF65)</f>
        <v/>
      </c>
      <c r="E1010" s="390" t="str">
        <f>IF('statement of marks'!HJ65="","",'statement of marks'!HJ65)</f>
        <v/>
      </c>
      <c r="F1010" s="1147"/>
      <c r="G1010" s="1148"/>
      <c r="H1010" s="369"/>
      <c r="I1010" s="389" t="s">
        <v>304</v>
      </c>
      <c r="J1010" s="390" t="str">
        <f>IF('statement of marks'!HE66="","",'statement of marks'!HE66)</f>
        <v/>
      </c>
      <c r="K1010" s="390" t="str">
        <f>IF('statement of marks'!HF66="","",'statement of marks'!HF66)</f>
        <v/>
      </c>
      <c r="L1010" s="391" t="str">
        <f>IF('statement of marks'!HJ66="","",'statement of marks'!HJ66)</f>
        <v/>
      </c>
    </row>
    <row r="1011" spans="1:12" ht="15" customHeight="1">
      <c r="A1011" s="369"/>
      <c r="B1011" s="347" t="s">
        <v>473</v>
      </c>
      <c r="C1011" s="1170" t="str">
        <f>IF('statement of marks'!HD65="","",'statement of marks'!HD65)</f>
        <v/>
      </c>
      <c r="D1011" s="1171"/>
      <c r="E1011" s="1172"/>
      <c r="F1011" s="1147"/>
      <c r="G1011" s="1148"/>
      <c r="H1011" s="369"/>
      <c r="I1011" s="347" t="s">
        <v>473</v>
      </c>
      <c r="J1011" s="1170" t="str">
        <f>IF('statement of marks'!HD66="","",'statement of marks'!HD66)</f>
        <v/>
      </c>
      <c r="K1011" s="1171"/>
      <c r="L1011" s="1172"/>
    </row>
    <row r="1012" spans="1:12" ht="15" customHeight="1">
      <c r="A1012" s="369"/>
      <c r="B1012" s="347" t="str">
        <f>'statement of marks'!$HL$5</f>
        <v>Nk= mifLFkfr</v>
      </c>
      <c r="C1012" s="1161" t="str">
        <f>IF('statement of marks'!HL65="","",'statement of marks'!HL65)</f>
        <v/>
      </c>
      <c r="D1012" s="1162"/>
      <c r="E1012" s="1163"/>
      <c r="F1012" s="1147"/>
      <c r="G1012" s="1148"/>
      <c r="H1012" s="369"/>
      <c r="I1012" s="347" t="str">
        <f>'statement of marks'!$HL$5</f>
        <v>Nk= mifLFkfr</v>
      </c>
      <c r="J1012" s="1161" t="str">
        <f>IF('statement of marks'!HL66="","",'statement of marks'!HL66)</f>
        <v/>
      </c>
      <c r="K1012" s="1162"/>
      <c r="L1012" s="1163"/>
    </row>
    <row r="1013" spans="1:12" ht="15" customHeight="1">
      <c r="A1013" s="369"/>
      <c r="B1013" s="210" t="str">
        <f>'statement of marks'!$HK$5</f>
        <v>dqy ehfVax</v>
      </c>
      <c r="C1013" s="1164" t="str">
        <f>IF('statement of marks'!HK65="","",'statement of marks'!HK65)</f>
        <v/>
      </c>
      <c r="D1013" s="1165"/>
      <c r="E1013" s="1166"/>
      <c r="F1013" s="1147"/>
      <c r="G1013" s="1148"/>
      <c r="H1013" s="369"/>
      <c r="I1013" s="210" t="str">
        <f>'statement of marks'!$HK$5</f>
        <v>dqy ehfVax</v>
      </c>
      <c r="J1013" s="1164" t="str">
        <f>IF('statement of marks'!HK66="","",'statement of marks'!HK66)</f>
        <v/>
      </c>
      <c r="K1013" s="1165"/>
      <c r="L1013" s="1166"/>
    </row>
    <row r="1014" spans="1:12" ht="15" customHeight="1">
      <c r="A1014" s="369"/>
      <c r="B1014" s="347" t="s">
        <v>227</v>
      </c>
      <c r="C1014" s="1149" t="str">
        <f>IF('statement of marks'!HN65="","",'statement of marks'!HN65)</f>
        <v/>
      </c>
      <c r="D1014" s="1150"/>
      <c r="E1014" s="1151"/>
      <c r="F1014" s="1147"/>
      <c r="G1014" s="1148"/>
      <c r="H1014" s="369"/>
      <c r="I1014" s="347" t="s">
        <v>227</v>
      </c>
      <c r="J1014" s="1149" t="str">
        <f>IF('statement of marks'!HN66="","",'statement of marks'!HN66)</f>
        <v/>
      </c>
      <c r="K1014" s="1150"/>
      <c r="L1014" s="1151"/>
    </row>
    <row r="1015" spans="1:12" ht="15" customHeight="1">
      <c r="A1015" s="369"/>
      <c r="B1015" s="219" t="s">
        <v>79</v>
      </c>
      <c r="C1015" s="1149"/>
      <c r="D1015" s="1150"/>
      <c r="E1015" s="1151"/>
      <c r="F1015" s="1147"/>
      <c r="G1015" s="1148"/>
      <c r="H1015" s="369"/>
      <c r="I1015" s="219" t="s">
        <v>79</v>
      </c>
      <c r="J1015" s="1149"/>
      <c r="K1015" s="1150"/>
      <c r="L1015" s="1151"/>
    </row>
    <row r="1016" spans="1:12" ht="15" customHeight="1">
      <c r="A1016" s="369"/>
      <c r="B1016" s="211" t="s">
        <v>114</v>
      </c>
      <c r="C1016" s="1149"/>
      <c r="D1016" s="1150"/>
      <c r="E1016" s="1151"/>
      <c r="F1016" s="1147"/>
      <c r="G1016" s="1148"/>
      <c r="H1016" s="369"/>
      <c r="I1016" s="211" t="s">
        <v>114</v>
      </c>
      <c r="J1016" s="1149"/>
      <c r="K1016" s="1150"/>
      <c r="L1016" s="1151"/>
    </row>
    <row r="1017" spans="1:12" ht="15" customHeight="1">
      <c r="A1017" s="369"/>
      <c r="B1017" s="212" t="s">
        <v>19</v>
      </c>
      <c r="C1017" s="1149"/>
      <c r="D1017" s="1150"/>
      <c r="E1017" s="1151"/>
      <c r="F1017" s="1147"/>
      <c r="G1017" s="1148"/>
      <c r="H1017" s="369"/>
      <c r="I1017" s="212" t="s">
        <v>19</v>
      </c>
      <c r="J1017" s="1149"/>
      <c r="K1017" s="1150"/>
      <c r="L1017" s="1151"/>
    </row>
    <row r="1018" spans="1:12" ht="15" customHeight="1">
      <c r="A1018" s="369"/>
      <c r="B1018" s="213" t="s">
        <v>7</v>
      </c>
      <c r="C1018" s="1149"/>
      <c r="D1018" s="1150"/>
      <c r="E1018" s="1151"/>
      <c r="F1018" s="1147"/>
      <c r="G1018" s="1148"/>
      <c r="H1018" s="369"/>
      <c r="I1018" s="213" t="s">
        <v>7</v>
      </c>
      <c r="J1018" s="1149"/>
      <c r="K1018" s="1150"/>
      <c r="L1018" s="1151"/>
    </row>
    <row r="1019" spans="1:12" ht="15" customHeight="1">
      <c r="A1019" s="374"/>
      <c r="B1019" s="219" t="str">
        <f>'statement of marks'!$J$3</f>
        <v xml:space="preserve">fo|ky; dk Mk;l dksM+ </v>
      </c>
      <c r="C1019" s="1152" t="str">
        <f>'statement of marks'!$K$3</f>
        <v xml:space="preserve">08291009401   </v>
      </c>
      <c r="D1019" s="1153"/>
      <c r="E1019" s="1154"/>
      <c r="F1019" s="1147"/>
      <c r="G1019" s="1148"/>
      <c r="H1019" s="374"/>
      <c r="I1019" s="219" t="str">
        <f>'statement of marks'!$J$3</f>
        <v xml:space="preserve">fo|ky; dk Mk;l dksM+ </v>
      </c>
      <c r="J1019" s="1152" t="str">
        <f>'statement of marks'!$K$3</f>
        <v xml:space="preserve">08291009401   </v>
      </c>
      <c r="K1019" s="1153"/>
      <c r="L1019" s="1154"/>
    </row>
    <row r="1020" spans="1:12" ht="15" customHeight="1" thickBot="1">
      <c r="A1020" s="375"/>
      <c r="B1020" s="376" t="s">
        <v>76</v>
      </c>
      <c r="C1020" s="1155">
        <f>'statement of marks'!$HG$108</f>
        <v>42460</v>
      </c>
      <c r="D1020" s="1156"/>
      <c r="E1020" s="1157"/>
      <c r="F1020" s="1147"/>
      <c r="G1020" s="1148"/>
      <c r="H1020" s="375"/>
      <c r="I1020" s="376" t="s">
        <v>76</v>
      </c>
      <c r="J1020" s="1155">
        <f>'statement of marks'!$HG$108</f>
        <v>42460</v>
      </c>
      <c r="K1020" s="1156"/>
      <c r="L1020" s="1157"/>
    </row>
    <row r="1021" spans="1:12" ht="15" customHeight="1">
      <c r="A1021" s="1137" t="s">
        <v>47</v>
      </c>
      <c r="B1021" s="1138"/>
      <c r="C1021" s="1139"/>
      <c r="D1021" s="1139"/>
      <c r="E1021" s="1140"/>
      <c r="F1021" s="1147"/>
      <c r="G1021" s="1148"/>
      <c r="H1021" s="1137" t="s">
        <v>47</v>
      </c>
      <c r="I1021" s="1138"/>
      <c r="J1021" s="1139"/>
      <c r="K1021" s="1139"/>
      <c r="L1021" s="1140"/>
    </row>
    <row r="1022" spans="1:12" ht="15" customHeight="1">
      <c r="A1022" s="1141" t="str">
        <f>'statement of marks'!$A$1</f>
        <v>jk- ck- ek/;fed fo|ky; uohu] fuEckgsM+k</v>
      </c>
      <c r="B1022" s="1129"/>
      <c r="C1022" s="1142"/>
      <c r="D1022" s="1142"/>
      <c r="E1022" s="1143"/>
      <c r="F1022" s="1147"/>
      <c r="G1022" s="1148"/>
      <c r="H1022" s="1141" t="str">
        <f>'statement of marks'!$A$1</f>
        <v>jk- ck- ek/;fed fo|ky; uohu] fuEckgsM+k</v>
      </c>
      <c r="I1022" s="1129"/>
      <c r="J1022" s="1142"/>
      <c r="K1022" s="1142"/>
      <c r="L1022" s="1143"/>
    </row>
    <row r="1023" spans="1:12" ht="15" customHeight="1">
      <c r="A1023" s="1141"/>
      <c r="B1023" s="1129"/>
      <c r="C1023" s="1142"/>
      <c r="D1023" s="1142"/>
      <c r="E1023" s="1143"/>
      <c r="F1023" s="1147"/>
      <c r="G1023" s="1148"/>
      <c r="H1023" s="1141"/>
      <c r="I1023" s="1129"/>
      <c r="J1023" s="1142"/>
      <c r="K1023" s="1142"/>
      <c r="L1023" s="1143"/>
    </row>
    <row r="1024" spans="1:12" ht="15" customHeight="1">
      <c r="A1024" s="369"/>
      <c r="B1024" s="207" t="s">
        <v>217</v>
      </c>
      <c r="C1024" s="1134" t="str">
        <f>'statement of marks'!$H$3</f>
        <v>2015-16</v>
      </c>
      <c r="D1024" s="1135"/>
      <c r="E1024" s="1136"/>
      <c r="F1024" s="1147"/>
      <c r="G1024" s="1148"/>
      <c r="H1024" s="369"/>
      <c r="I1024" s="207" t="s">
        <v>217</v>
      </c>
      <c r="J1024" s="1134" t="str">
        <f>'statement of marks'!$H$3</f>
        <v>2015-16</v>
      </c>
      <c r="K1024" s="1135"/>
      <c r="L1024" s="1136"/>
    </row>
    <row r="1025" spans="1:12" ht="15" customHeight="1">
      <c r="A1025" s="369"/>
      <c r="B1025" s="347" t="s">
        <v>218</v>
      </c>
      <c r="C1025" s="1144" t="str">
        <f>IF('statement of marks'!J67="","",'statement of marks'!J67)</f>
        <v/>
      </c>
      <c r="D1025" s="1145"/>
      <c r="E1025" s="1146"/>
      <c r="F1025" s="1147"/>
      <c r="G1025" s="1148"/>
      <c r="H1025" s="369"/>
      <c r="I1025" s="347" t="s">
        <v>218</v>
      </c>
      <c r="J1025" s="1144" t="str">
        <f>IF('statement of marks'!J68="","",'statement of marks'!J68)</f>
        <v/>
      </c>
      <c r="K1025" s="1145"/>
      <c r="L1025" s="1146"/>
    </row>
    <row r="1026" spans="1:12" ht="15" customHeight="1">
      <c r="A1026" s="369"/>
      <c r="B1026" s="347" t="s">
        <v>219</v>
      </c>
      <c r="C1026" s="1144" t="str">
        <f>IF('statement of marks'!K67="","",'statement of marks'!K67)</f>
        <v/>
      </c>
      <c r="D1026" s="1145"/>
      <c r="E1026" s="1146"/>
      <c r="F1026" s="1147"/>
      <c r="G1026" s="1148"/>
      <c r="H1026" s="369"/>
      <c r="I1026" s="347" t="s">
        <v>219</v>
      </c>
      <c r="J1026" s="1144" t="str">
        <f>IF('statement of marks'!K68="","",'statement of marks'!K68)</f>
        <v/>
      </c>
      <c r="K1026" s="1145"/>
      <c r="L1026" s="1146"/>
    </row>
    <row r="1027" spans="1:12" ht="15" customHeight="1">
      <c r="A1027" s="369"/>
      <c r="B1027" s="347" t="s">
        <v>220</v>
      </c>
      <c r="C1027" s="1144" t="str">
        <f>IF('statement of marks'!L67="","",'statement of marks'!L67)</f>
        <v/>
      </c>
      <c r="D1027" s="1145"/>
      <c r="E1027" s="1146"/>
      <c r="F1027" s="1147"/>
      <c r="G1027" s="1148"/>
      <c r="H1027" s="369"/>
      <c r="I1027" s="347" t="s">
        <v>220</v>
      </c>
      <c r="J1027" s="1144" t="str">
        <f>IF('statement of marks'!L68="","",'statement of marks'!L68)</f>
        <v/>
      </c>
      <c r="K1027" s="1145"/>
      <c r="L1027" s="1146"/>
    </row>
    <row r="1028" spans="1:12" ht="15" customHeight="1">
      <c r="A1028" s="369"/>
      <c r="B1028" s="347" t="s">
        <v>224</v>
      </c>
      <c r="C1028" s="1134" t="str">
        <f>IF('statement of marks'!B67="","",'statement of marks'!B67)</f>
        <v/>
      </c>
      <c r="D1028" s="1135"/>
      <c r="E1028" s="1136"/>
      <c r="F1028" s="1147"/>
      <c r="G1028" s="1148"/>
      <c r="H1028" s="369"/>
      <c r="I1028" s="347" t="s">
        <v>224</v>
      </c>
      <c r="J1028" s="1134" t="str">
        <f>IF('statement of marks'!B68="","",'statement of marks'!B68)</f>
        <v/>
      </c>
      <c r="K1028" s="1135"/>
      <c r="L1028" s="1136"/>
    </row>
    <row r="1029" spans="1:12" ht="15" customHeight="1">
      <c r="A1029" s="369"/>
      <c r="B1029" s="347" t="s">
        <v>221</v>
      </c>
      <c r="C1029" s="1134" t="str">
        <f>'statement of marks'!$G$3</f>
        <v>6 A</v>
      </c>
      <c r="D1029" s="1135"/>
      <c r="E1029" s="1136"/>
      <c r="F1029" s="1147"/>
      <c r="G1029" s="1148"/>
      <c r="H1029" s="369"/>
      <c r="I1029" s="347" t="s">
        <v>221</v>
      </c>
      <c r="J1029" s="1134" t="str">
        <f>'statement of marks'!$G$3</f>
        <v>6 A</v>
      </c>
      <c r="K1029" s="1135"/>
      <c r="L1029" s="1136"/>
    </row>
    <row r="1030" spans="1:12" ht="15" customHeight="1">
      <c r="A1030" s="369"/>
      <c r="B1030" s="209" t="s">
        <v>222</v>
      </c>
      <c r="C1030" s="1134" t="str">
        <f>IF('statement of marks'!F67="","",'statement of marks'!F67)</f>
        <v/>
      </c>
      <c r="D1030" s="1135"/>
      <c r="E1030" s="1136"/>
      <c r="F1030" s="1147"/>
      <c r="G1030" s="1148"/>
      <c r="H1030" s="369"/>
      <c r="I1030" s="209" t="s">
        <v>222</v>
      </c>
      <c r="J1030" s="1134" t="str">
        <f>IF('statement of marks'!F68="","",'statement of marks'!F68)</f>
        <v/>
      </c>
      <c r="K1030" s="1135"/>
      <c r="L1030" s="1136"/>
    </row>
    <row r="1031" spans="1:12" ht="15" customHeight="1">
      <c r="A1031" s="369"/>
      <c r="B1031" s="347" t="s">
        <v>9</v>
      </c>
      <c r="C1031" s="1134" t="str">
        <f>IF('statement of marks'!D67="","",'statement of marks'!D67)</f>
        <v/>
      </c>
      <c r="D1031" s="1135"/>
      <c r="E1031" s="1136"/>
      <c r="F1031" s="1147"/>
      <c r="G1031" s="1148"/>
      <c r="H1031" s="369"/>
      <c r="I1031" s="347" t="s">
        <v>9</v>
      </c>
      <c r="J1031" s="1134" t="str">
        <f>IF('statement of marks'!D68="","",'statement of marks'!D68)</f>
        <v/>
      </c>
      <c r="K1031" s="1135"/>
      <c r="L1031" s="1136"/>
    </row>
    <row r="1032" spans="1:12" ht="15" customHeight="1">
      <c r="A1032" s="369"/>
      <c r="B1032" s="347" t="s">
        <v>225</v>
      </c>
      <c r="C1032" s="1158" t="str">
        <f>IF('statement of marks'!H67="","",'statement of marks'!H67)</f>
        <v/>
      </c>
      <c r="D1032" s="1159"/>
      <c r="E1032" s="1160"/>
      <c r="F1032" s="1147"/>
      <c r="G1032" s="1148"/>
      <c r="H1032" s="369"/>
      <c r="I1032" s="347" t="s">
        <v>225</v>
      </c>
      <c r="J1032" s="1158" t="str">
        <f>IF('statement of marks'!H68="","",'statement of marks'!H68)</f>
        <v/>
      </c>
      <c r="K1032" s="1159"/>
      <c r="L1032" s="1160"/>
    </row>
    <row r="1033" spans="1:12" ht="15" customHeight="1">
      <c r="A1033" s="369"/>
      <c r="B1033" s="347" t="s">
        <v>226</v>
      </c>
      <c r="C1033" s="1167" t="str">
        <f>IF('statement of marks'!I67="","",'statement of marks'!I67)</f>
        <v/>
      </c>
      <c r="D1033" s="1168"/>
      <c r="E1033" s="1169"/>
      <c r="F1033" s="1147"/>
      <c r="G1033" s="1148"/>
      <c r="H1033" s="369"/>
      <c r="I1033" s="347" t="s">
        <v>226</v>
      </c>
      <c r="J1033" s="1167" t="str">
        <f>IF('statement of marks'!I68="","",'statement of marks'!I68)</f>
        <v/>
      </c>
      <c r="K1033" s="1168"/>
      <c r="L1033" s="1169"/>
    </row>
    <row r="1034" spans="1:12" ht="15" customHeight="1">
      <c r="A1034" s="369"/>
      <c r="B1034" s="347" t="s">
        <v>223</v>
      </c>
      <c r="C1034" s="364" t="s">
        <v>66</v>
      </c>
      <c r="D1034" s="365" t="s">
        <v>294</v>
      </c>
      <c r="E1034" s="370" t="s">
        <v>206</v>
      </c>
      <c r="F1034" s="1147"/>
      <c r="G1034" s="1148"/>
      <c r="H1034" s="369"/>
      <c r="I1034" s="347" t="s">
        <v>223</v>
      </c>
      <c r="J1034" s="364" t="s">
        <v>66</v>
      </c>
      <c r="K1034" s="365" t="s">
        <v>294</v>
      </c>
      <c r="L1034" s="370" t="s">
        <v>206</v>
      </c>
    </row>
    <row r="1035" spans="1:12" ht="15" customHeight="1">
      <c r="A1035" s="369"/>
      <c r="B1035" s="347" t="str">
        <f>'statement of marks'!$FT$4</f>
        <v>fgUnh</v>
      </c>
      <c r="C1035" s="366" t="str">
        <f>IF('statement of marks'!FT67="","",'statement of marks'!FT67)</f>
        <v/>
      </c>
      <c r="D1035" s="366" t="str">
        <f>IF('statement of marks'!FU67="","",'statement of marks'!FU67)</f>
        <v/>
      </c>
      <c r="E1035" s="371" t="str">
        <f>IF('statement of marks'!FV67="","",'statement of marks'!FV67)</f>
        <v/>
      </c>
      <c r="F1035" s="1147"/>
      <c r="G1035" s="1148"/>
      <c r="H1035" s="369"/>
      <c r="I1035" s="347" t="str">
        <f>'statement of marks'!$FT$4</f>
        <v>fgUnh</v>
      </c>
      <c r="J1035" s="366" t="str">
        <f>IF('statement of marks'!FT68="","",'statement of marks'!FT68)</f>
        <v/>
      </c>
      <c r="K1035" s="366" t="str">
        <f>IF('statement of marks'!FU68="","",'statement of marks'!FU68)</f>
        <v/>
      </c>
      <c r="L1035" s="371" t="str">
        <f>IF('statement of marks'!FV68="","",'statement of marks'!FV68)</f>
        <v/>
      </c>
    </row>
    <row r="1036" spans="1:12" ht="15" customHeight="1">
      <c r="A1036" s="369"/>
      <c r="B1036" s="347" t="str">
        <f>'statement of marks'!$FW$4</f>
        <v>vaxszth</v>
      </c>
      <c r="C1036" s="366" t="str">
        <f>IF('statement of marks'!FW67="","",'statement of marks'!FW67)</f>
        <v/>
      </c>
      <c r="D1036" s="366" t="str">
        <f>IF('statement of marks'!FX67="","",'statement of marks'!FX67)</f>
        <v/>
      </c>
      <c r="E1036" s="371" t="str">
        <f>IF('statement of marks'!FY67="","",'statement of marks'!FY67)</f>
        <v/>
      </c>
      <c r="F1036" s="1147"/>
      <c r="G1036" s="1148"/>
      <c r="H1036" s="369"/>
      <c r="I1036" s="347" t="str">
        <f>'statement of marks'!$FW$4</f>
        <v>vaxszth</v>
      </c>
      <c r="J1036" s="366" t="str">
        <f>IF('statement of marks'!FW68="","",'statement of marks'!FW68)</f>
        <v/>
      </c>
      <c r="K1036" s="366" t="str">
        <f>IF('statement of marks'!FX68="","",'statement of marks'!FX68)</f>
        <v/>
      </c>
      <c r="L1036" s="371" t="str">
        <f>IF('statement of marks'!FY68="","",'statement of marks'!FY68)</f>
        <v/>
      </c>
    </row>
    <row r="1037" spans="1:12" ht="15" customHeight="1">
      <c r="A1037" s="369"/>
      <c r="B1037" s="347" t="str">
        <f>IF('statement of marks'!BE67="s","laLÑr",IF('statement of marks'!BE67="u","mnwZ",IF('statement of marks'!BE67="g","xqtjkrh",IF('statement of marks'!BE67="p","iatkch",IF('statement of marks'!BE67="sd","flU/kh","r`rh; Hkk""kk")))))</f>
        <v>r`rh; Hkk"kk</v>
      </c>
      <c r="C1037" s="366" t="str">
        <f>IF('statement of marks'!FZ67="","",'statement of marks'!FZ67)</f>
        <v/>
      </c>
      <c r="D1037" s="366" t="str">
        <f>IF('statement of marks'!GA67="","",'statement of marks'!GA67)</f>
        <v/>
      </c>
      <c r="E1037" s="371" t="str">
        <f>IF('statement of marks'!GB67="","",'statement of marks'!GB67)</f>
        <v/>
      </c>
      <c r="F1037" s="1147"/>
      <c r="G1037" s="1148"/>
      <c r="H1037" s="369"/>
      <c r="I1037" s="347" t="str">
        <f>IF('statement of marks'!BE68="s","laLÑr",IF('statement of marks'!BE68="u","mnwZ",IF('statement of marks'!BE68="g","xqtjkrh",IF('statement of marks'!BE68="p","iatkch",IF('statement of marks'!BE68="sd","flU/kh","r`rh; Hkk""kk")))))</f>
        <v>r`rh; Hkk"kk</v>
      </c>
      <c r="J1037" s="366" t="str">
        <f>IF('statement of marks'!FZ68="","",'statement of marks'!FZ68)</f>
        <v/>
      </c>
      <c r="K1037" s="366" t="str">
        <f>IF('statement of marks'!GA68="","",'statement of marks'!GA68)</f>
        <v/>
      </c>
      <c r="L1037" s="371" t="str">
        <f>IF('statement of marks'!GB68="","",'statement of marks'!GB68)</f>
        <v/>
      </c>
    </row>
    <row r="1038" spans="1:12" ht="15" customHeight="1">
      <c r="A1038" s="369"/>
      <c r="B1038" s="347" t="str">
        <f>'statement of marks'!$GH$4</f>
        <v>xf.kr</v>
      </c>
      <c r="C1038" s="366" t="str">
        <f>IF('statement of marks'!GH67="","",'statement of marks'!GH67)</f>
        <v/>
      </c>
      <c r="D1038" s="366" t="str">
        <f>IF('statement of marks'!GI67="","",'statement of marks'!GI67)</f>
        <v/>
      </c>
      <c r="E1038" s="371" t="str">
        <f>IF('statement of marks'!GJ67="","",'statement of marks'!GJ67)</f>
        <v/>
      </c>
      <c r="F1038" s="1147"/>
      <c r="G1038" s="1148"/>
      <c r="H1038" s="369"/>
      <c r="I1038" s="347" t="str">
        <f>'statement of marks'!$GH$4</f>
        <v>xf.kr</v>
      </c>
      <c r="J1038" s="366" t="str">
        <f>IF('statement of marks'!GH68="","",'statement of marks'!GH68)</f>
        <v/>
      </c>
      <c r="K1038" s="366" t="str">
        <f>IF('statement of marks'!GI68="","",'statement of marks'!GI68)</f>
        <v/>
      </c>
      <c r="L1038" s="371" t="str">
        <f>IF('statement of marks'!GJ68="","",'statement of marks'!GJ68)</f>
        <v/>
      </c>
    </row>
    <row r="1039" spans="1:12" ht="15" customHeight="1">
      <c r="A1039" s="369"/>
      <c r="B1039" s="347" t="str">
        <f>'statement of marks'!$GK$4</f>
        <v>foKku</v>
      </c>
      <c r="C1039" s="366" t="str">
        <f>IF('statement of marks'!GK67="","",'statement of marks'!GK67)</f>
        <v/>
      </c>
      <c r="D1039" s="366" t="str">
        <f>IF('statement of marks'!GL67="","",'statement of marks'!GL67)</f>
        <v/>
      </c>
      <c r="E1039" s="371" t="str">
        <f>IF('statement of marks'!GM67="","",'statement of marks'!GM67)</f>
        <v/>
      </c>
      <c r="F1039" s="1147"/>
      <c r="G1039" s="1148"/>
      <c r="H1039" s="369"/>
      <c r="I1039" s="347" t="str">
        <f>'statement of marks'!$GK$4</f>
        <v>foKku</v>
      </c>
      <c r="J1039" s="366" t="str">
        <f>IF('statement of marks'!GK68="","",'statement of marks'!GK68)</f>
        <v/>
      </c>
      <c r="K1039" s="366" t="str">
        <f>IF('statement of marks'!GL68="","",'statement of marks'!GL68)</f>
        <v/>
      </c>
      <c r="L1039" s="371" t="str">
        <f>IF('statement of marks'!GM68="","",'statement of marks'!GM68)</f>
        <v/>
      </c>
    </row>
    <row r="1040" spans="1:12" ht="15" customHeight="1">
      <c r="A1040" s="369"/>
      <c r="B1040" s="347" t="str">
        <f>'statement of marks'!$GN$4</f>
        <v>lkekftd foKku</v>
      </c>
      <c r="C1040" s="366" t="str">
        <f>IF('statement of marks'!GN67="","",'statement of marks'!GN67)</f>
        <v/>
      </c>
      <c r="D1040" s="366" t="str">
        <f>IF('statement of marks'!GO67="","",'statement of marks'!GO67)</f>
        <v/>
      </c>
      <c r="E1040" s="371" t="str">
        <f>IF('statement of marks'!GP67="","",'statement of marks'!GP67)</f>
        <v/>
      </c>
      <c r="F1040" s="1147"/>
      <c r="G1040" s="1148"/>
      <c r="H1040" s="369"/>
      <c r="I1040" s="347" t="str">
        <f>'statement of marks'!$GN$4</f>
        <v>lkekftd foKku</v>
      </c>
      <c r="J1040" s="366" t="str">
        <f>IF('statement of marks'!GN68="","",'statement of marks'!GN68)</f>
        <v/>
      </c>
      <c r="K1040" s="366" t="str">
        <f>IF('statement of marks'!GO68="","",'statement of marks'!GO68)</f>
        <v/>
      </c>
      <c r="L1040" s="371" t="str">
        <f>IF('statement of marks'!GP68="","",'statement of marks'!GP68)</f>
        <v/>
      </c>
    </row>
    <row r="1041" spans="1:12" ht="15" customHeight="1">
      <c r="A1041" s="369"/>
      <c r="B1041" s="347" t="str">
        <f>'statement of marks'!$GQ$4</f>
        <v>dk;kZuqHko</v>
      </c>
      <c r="C1041" s="366" t="str">
        <f>IF('statement of marks'!GQ67="","",'statement of marks'!GQ67)</f>
        <v/>
      </c>
      <c r="D1041" s="366" t="str">
        <f>IF('statement of marks'!GR67="","",'statement of marks'!GR67)</f>
        <v/>
      </c>
      <c r="E1041" s="371" t="str">
        <f>IF('statement of marks'!GS67="","",'statement of marks'!GS67)</f>
        <v/>
      </c>
      <c r="F1041" s="1147"/>
      <c r="G1041" s="1148"/>
      <c r="H1041" s="369"/>
      <c r="I1041" s="347" t="str">
        <f>'statement of marks'!$GQ$4</f>
        <v>dk;kZuqHko</v>
      </c>
      <c r="J1041" s="366" t="str">
        <f>IF('statement of marks'!GQ68="","",'statement of marks'!GQ68)</f>
        <v/>
      </c>
      <c r="K1041" s="366" t="str">
        <f>IF('statement of marks'!GR68="","",'statement of marks'!GR68)</f>
        <v/>
      </c>
      <c r="L1041" s="371" t="str">
        <f>IF('statement of marks'!GS68="","",'statement of marks'!GS68)</f>
        <v/>
      </c>
    </row>
    <row r="1042" spans="1:12" ht="15" customHeight="1">
      <c r="A1042" s="369"/>
      <c r="B1042" s="347" t="str">
        <f>'statement of marks'!$GT$4</f>
        <v>dyk f'k{kk</v>
      </c>
      <c r="C1042" s="367" t="str">
        <f>IF('statement of marks'!GT67="","",'statement of marks'!GT67)</f>
        <v/>
      </c>
      <c r="D1042" s="367" t="str">
        <f>IF('statement of marks'!GU67="","",'statement of marks'!GU67)</f>
        <v/>
      </c>
      <c r="E1042" s="372" t="str">
        <f>IF('statement of marks'!GV67="","",'statement of marks'!GV67)</f>
        <v/>
      </c>
      <c r="F1042" s="1147"/>
      <c r="G1042" s="1148"/>
      <c r="H1042" s="369"/>
      <c r="I1042" s="347" t="str">
        <f>'statement of marks'!$GT$4</f>
        <v>dyk f'k{kk</v>
      </c>
      <c r="J1042" s="367" t="str">
        <f>IF('statement of marks'!GT68="","",'statement of marks'!GT68)</f>
        <v/>
      </c>
      <c r="K1042" s="367" t="str">
        <f>IF('statement of marks'!GU68="","",'statement of marks'!GU68)</f>
        <v/>
      </c>
      <c r="L1042" s="372" t="str">
        <f>IF('statement of marks'!GV68="","",'statement of marks'!GV68)</f>
        <v/>
      </c>
    </row>
    <row r="1043" spans="1:12" ht="15" customHeight="1">
      <c r="A1043" s="369"/>
      <c r="B1043" s="347" t="str">
        <f>'statement of marks'!$GW$4</f>
        <v>LokLF; ,oe~ 'kkjhfjd f'k{kk</v>
      </c>
      <c r="C1043" s="368" t="str">
        <f>IF('statement of marks'!GW67="","",'statement of marks'!GW67)</f>
        <v/>
      </c>
      <c r="D1043" s="368" t="str">
        <f>IF('statement of marks'!GX67="","",'statement of marks'!GX67)</f>
        <v/>
      </c>
      <c r="E1043" s="373" t="str">
        <f>IF('statement of marks'!GY67="","",'statement of marks'!GY67)</f>
        <v/>
      </c>
      <c r="F1043" s="1147"/>
      <c r="G1043" s="1148"/>
      <c r="H1043" s="369"/>
      <c r="I1043" s="347" t="str">
        <f>'statement of marks'!$GW$4</f>
        <v>LokLF; ,oe~ 'kkjhfjd f'k{kk</v>
      </c>
      <c r="J1043" s="368" t="str">
        <f>IF('statement of marks'!GW68="","",'statement of marks'!GW68)</f>
        <v/>
      </c>
      <c r="K1043" s="368" t="str">
        <f>IF('statement of marks'!GX68="","",'statement of marks'!GX68)</f>
        <v/>
      </c>
      <c r="L1043" s="373" t="str">
        <f>IF('statement of marks'!GY68="","",'statement of marks'!GY68)</f>
        <v/>
      </c>
    </row>
    <row r="1044" spans="1:12" ht="15" customHeight="1">
      <c r="A1044" s="369"/>
      <c r="B1044" s="389" t="s">
        <v>304</v>
      </c>
      <c r="C1044" s="390" t="str">
        <f>IF('statement of marks'!HE67="","",'statement of marks'!HE67)</f>
        <v/>
      </c>
      <c r="D1044" s="390" t="str">
        <f>IF('statement of marks'!HF67="","",'statement of marks'!HF67)</f>
        <v/>
      </c>
      <c r="E1044" s="390" t="str">
        <f>IF('statement of marks'!HJ67="","",'statement of marks'!HJ67)</f>
        <v/>
      </c>
      <c r="F1044" s="1147"/>
      <c r="G1044" s="1148"/>
      <c r="H1044" s="369"/>
      <c r="I1044" s="389" t="s">
        <v>304</v>
      </c>
      <c r="J1044" s="390" t="str">
        <f>IF('statement of marks'!HE68="","",'statement of marks'!HE68)</f>
        <v/>
      </c>
      <c r="K1044" s="390" t="str">
        <f>IF('statement of marks'!HF68="","",'statement of marks'!HF68)</f>
        <v/>
      </c>
      <c r="L1044" s="391" t="str">
        <f>IF('statement of marks'!HJ68="","",'statement of marks'!HJ68)</f>
        <v/>
      </c>
    </row>
    <row r="1045" spans="1:12" ht="15" customHeight="1">
      <c r="A1045" s="369"/>
      <c r="B1045" s="347" t="s">
        <v>473</v>
      </c>
      <c r="C1045" s="1170" t="str">
        <f>IF('statement of marks'!HD67="","",'statement of marks'!HD67)</f>
        <v/>
      </c>
      <c r="D1045" s="1171"/>
      <c r="E1045" s="1172"/>
      <c r="F1045" s="1147"/>
      <c r="G1045" s="1148"/>
      <c r="H1045" s="369"/>
      <c r="I1045" s="347" t="s">
        <v>473</v>
      </c>
      <c r="J1045" s="1170" t="str">
        <f>IF('statement of marks'!HD68="","",'statement of marks'!HD68)</f>
        <v/>
      </c>
      <c r="K1045" s="1171"/>
      <c r="L1045" s="1172"/>
    </row>
    <row r="1046" spans="1:12" ht="15" customHeight="1">
      <c r="A1046" s="369"/>
      <c r="B1046" s="347" t="str">
        <f>'statement of marks'!$HL$5</f>
        <v>Nk= mifLFkfr</v>
      </c>
      <c r="C1046" s="1161" t="str">
        <f>IF('statement of marks'!HL67="","",'statement of marks'!HL67)</f>
        <v/>
      </c>
      <c r="D1046" s="1162"/>
      <c r="E1046" s="1163"/>
      <c r="F1046" s="1147"/>
      <c r="G1046" s="1148"/>
      <c r="H1046" s="369"/>
      <c r="I1046" s="347" t="str">
        <f>'statement of marks'!$HL$5</f>
        <v>Nk= mifLFkfr</v>
      </c>
      <c r="J1046" s="1161" t="str">
        <f>IF('statement of marks'!HL68="","",'statement of marks'!HL68)</f>
        <v/>
      </c>
      <c r="K1046" s="1162"/>
      <c r="L1046" s="1163"/>
    </row>
    <row r="1047" spans="1:12" ht="15" customHeight="1">
      <c r="A1047" s="369"/>
      <c r="B1047" s="210" t="str">
        <f>'statement of marks'!$HK$5</f>
        <v>dqy ehfVax</v>
      </c>
      <c r="C1047" s="1164" t="str">
        <f>IF('statement of marks'!HK67="","",'statement of marks'!HK67)</f>
        <v/>
      </c>
      <c r="D1047" s="1165"/>
      <c r="E1047" s="1166"/>
      <c r="F1047" s="1147"/>
      <c r="G1047" s="1148"/>
      <c r="H1047" s="369"/>
      <c r="I1047" s="210" t="str">
        <f>'statement of marks'!$HK$5</f>
        <v>dqy ehfVax</v>
      </c>
      <c r="J1047" s="1164" t="str">
        <f>IF('statement of marks'!HK68="","",'statement of marks'!HK68)</f>
        <v/>
      </c>
      <c r="K1047" s="1165"/>
      <c r="L1047" s="1166"/>
    </row>
    <row r="1048" spans="1:12" ht="15" customHeight="1">
      <c r="A1048" s="369"/>
      <c r="B1048" s="347" t="s">
        <v>227</v>
      </c>
      <c r="C1048" s="1149" t="str">
        <f>IF('statement of marks'!HN67="","",'statement of marks'!HN67)</f>
        <v/>
      </c>
      <c r="D1048" s="1150"/>
      <c r="E1048" s="1151"/>
      <c r="F1048" s="1147"/>
      <c r="G1048" s="1148"/>
      <c r="H1048" s="369"/>
      <c r="I1048" s="347" t="s">
        <v>227</v>
      </c>
      <c r="J1048" s="1149" t="str">
        <f>IF('statement of marks'!HN68="","",'statement of marks'!HN68)</f>
        <v/>
      </c>
      <c r="K1048" s="1150"/>
      <c r="L1048" s="1151"/>
    </row>
    <row r="1049" spans="1:12" ht="15" customHeight="1">
      <c r="A1049" s="369"/>
      <c r="B1049" s="219" t="s">
        <v>79</v>
      </c>
      <c r="C1049" s="1149"/>
      <c r="D1049" s="1150"/>
      <c r="E1049" s="1151"/>
      <c r="F1049" s="1147"/>
      <c r="G1049" s="1148"/>
      <c r="H1049" s="369"/>
      <c r="I1049" s="219" t="s">
        <v>79</v>
      </c>
      <c r="J1049" s="1149"/>
      <c r="K1049" s="1150"/>
      <c r="L1049" s="1151"/>
    </row>
    <row r="1050" spans="1:12" ht="15" customHeight="1">
      <c r="A1050" s="369"/>
      <c r="B1050" s="211" t="s">
        <v>114</v>
      </c>
      <c r="C1050" s="1149"/>
      <c r="D1050" s="1150"/>
      <c r="E1050" s="1151"/>
      <c r="F1050" s="1147"/>
      <c r="G1050" s="1148"/>
      <c r="H1050" s="369"/>
      <c r="I1050" s="211" t="s">
        <v>114</v>
      </c>
      <c r="J1050" s="1149"/>
      <c r="K1050" s="1150"/>
      <c r="L1050" s="1151"/>
    </row>
    <row r="1051" spans="1:12" ht="15" customHeight="1">
      <c r="A1051" s="369"/>
      <c r="B1051" s="212" t="s">
        <v>19</v>
      </c>
      <c r="C1051" s="1149"/>
      <c r="D1051" s="1150"/>
      <c r="E1051" s="1151"/>
      <c r="F1051" s="1147"/>
      <c r="G1051" s="1148"/>
      <c r="H1051" s="369"/>
      <c r="I1051" s="212" t="s">
        <v>19</v>
      </c>
      <c r="J1051" s="1149"/>
      <c r="K1051" s="1150"/>
      <c r="L1051" s="1151"/>
    </row>
    <row r="1052" spans="1:12" ht="15" customHeight="1">
      <c r="A1052" s="369"/>
      <c r="B1052" s="213" t="s">
        <v>7</v>
      </c>
      <c r="C1052" s="1149"/>
      <c r="D1052" s="1150"/>
      <c r="E1052" s="1151"/>
      <c r="F1052" s="1147"/>
      <c r="G1052" s="1148"/>
      <c r="H1052" s="369"/>
      <c r="I1052" s="213" t="s">
        <v>7</v>
      </c>
      <c r="J1052" s="1149"/>
      <c r="K1052" s="1150"/>
      <c r="L1052" s="1151"/>
    </row>
    <row r="1053" spans="1:12" ht="15" customHeight="1">
      <c r="A1053" s="374"/>
      <c r="B1053" s="219" t="str">
        <f>'statement of marks'!$J$3</f>
        <v xml:space="preserve">fo|ky; dk Mk;l dksM+ </v>
      </c>
      <c r="C1053" s="1152" t="str">
        <f>'statement of marks'!$K$3</f>
        <v xml:space="preserve">08291009401   </v>
      </c>
      <c r="D1053" s="1153"/>
      <c r="E1053" s="1154"/>
      <c r="F1053" s="1147"/>
      <c r="G1053" s="1148"/>
      <c r="H1053" s="374"/>
      <c r="I1053" s="219" t="str">
        <f>'statement of marks'!$J$3</f>
        <v xml:space="preserve">fo|ky; dk Mk;l dksM+ </v>
      </c>
      <c r="J1053" s="1152" t="str">
        <f>'statement of marks'!$K$3</f>
        <v xml:space="preserve">08291009401   </v>
      </c>
      <c r="K1053" s="1153"/>
      <c r="L1053" s="1154"/>
    </row>
    <row r="1054" spans="1:12" ht="15" customHeight="1" thickBot="1">
      <c r="A1054" s="375"/>
      <c r="B1054" s="376" t="s">
        <v>76</v>
      </c>
      <c r="C1054" s="1155">
        <f>'statement of marks'!$HG$108</f>
        <v>42460</v>
      </c>
      <c r="D1054" s="1156"/>
      <c r="E1054" s="1157"/>
      <c r="F1054" s="1147"/>
      <c r="G1054" s="1148"/>
      <c r="H1054" s="375"/>
      <c r="I1054" s="376" t="s">
        <v>76</v>
      </c>
      <c r="J1054" s="1155">
        <f>'statement of marks'!$HG$108</f>
        <v>42460</v>
      </c>
      <c r="K1054" s="1156"/>
      <c r="L1054" s="1157"/>
    </row>
    <row r="1055" spans="1:12" ht="15" customHeight="1">
      <c r="A1055" s="1137" t="s">
        <v>47</v>
      </c>
      <c r="B1055" s="1138"/>
      <c r="C1055" s="1139"/>
      <c r="D1055" s="1139"/>
      <c r="E1055" s="1140"/>
      <c r="F1055" s="1147"/>
      <c r="G1055" s="1148"/>
      <c r="H1055" s="1137" t="s">
        <v>47</v>
      </c>
      <c r="I1055" s="1138"/>
      <c r="J1055" s="1139"/>
      <c r="K1055" s="1139"/>
      <c r="L1055" s="1140"/>
    </row>
    <row r="1056" spans="1:12" ht="15" customHeight="1">
      <c r="A1056" s="1141" t="str">
        <f>'statement of marks'!$A$1</f>
        <v>jk- ck- ek/;fed fo|ky; uohu] fuEckgsM+k</v>
      </c>
      <c r="B1056" s="1129"/>
      <c r="C1056" s="1142"/>
      <c r="D1056" s="1142"/>
      <c r="E1056" s="1143"/>
      <c r="F1056" s="1147"/>
      <c r="G1056" s="1148"/>
      <c r="H1056" s="1141" t="str">
        <f>'statement of marks'!$A$1</f>
        <v>jk- ck- ek/;fed fo|ky; uohu] fuEckgsM+k</v>
      </c>
      <c r="I1056" s="1129"/>
      <c r="J1056" s="1142"/>
      <c r="K1056" s="1142"/>
      <c r="L1056" s="1143"/>
    </row>
    <row r="1057" spans="1:12" ht="15" customHeight="1">
      <c r="A1057" s="1141"/>
      <c r="B1057" s="1129"/>
      <c r="C1057" s="1142"/>
      <c r="D1057" s="1142"/>
      <c r="E1057" s="1143"/>
      <c r="F1057" s="1147"/>
      <c r="G1057" s="1148"/>
      <c r="H1057" s="1141"/>
      <c r="I1057" s="1129"/>
      <c r="J1057" s="1142"/>
      <c r="K1057" s="1142"/>
      <c r="L1057" s="1143"/>
    </row>
    <row r="1058" spans="1:12" ht="15" customHeight="1">
      <c r="A1058" s="369"/>
      <c r="B1058" s="207" t="s">
        <v>217</v>
      </c>
      <c r="C1058" s="1134" t="str">
        <f>'statement of marks'!$H$3</f>
        <v>2015-16</v>
      </c>
      <c r="D1058" s="1135"/>
      <c r="E1058" s="1136"/>
      <c r="F1058" s="1147"/>
      <c r="G1058" s="1148"/>
      <c r="H1058" s="369"/>
      <c r="I1058" s="207" t="s">
        <v>217</v>
      </c>
      <c r="J1058" s="1134" t="str">
        <f>'statement of marks'!$H$3</f>
        <v>2015-16</v>
      </c>
      <c r="K1058" s="1135"/>
      <c r="L1058" s="1136"/>
    </row>
    <row r="1059" spans="1:12" ht="15" customHeight="1">
      <c r="A1059" s="369"/>
      <c r="B1059" s="347" t="s">
        <v>218</v>
      </c>
      <c r="C1059" s="1144" t="str">
        <f>IF('statement of marks'!J69="","",'statement of marks'!J69)</f>
        <v/>
      </c>
      <c r="D1059" s="1145"/>
      <c r="E1059" s="1146"/>
      <c r="F1059" s="1147"/>
      <c r="G1059" s="1148"/>
      <c r="H1059" s="369"/>
      <c r="I1059" s="347" t="s">
        <v>218</v>
      </c>
      <c r="J1059" s="1144" t="str">
        <f>IF('statement of marks'!J70="","",'statement of marks'!J70)</f>
        <v/>
      </c>
      <c r="K1059" s="1145"/>
      <c r="L1059" s="1146"/>
    </row>
    <row r="1060" spans="1:12" ht="15" customHeight="1">
      <c r="A1060" s="369"/>
      <c r="B1060" s="347" t="s">
        <v>219</v>
      </c>
      <c r="C1060" s="1144" t="str">
        <f>IF('statement of marks'!K69="","",'statement of marks'!K69)</f>
        <v/>
      </c>
      <c r="D1060" s="1145"/>
      <c r="E1060" s="1146"/>
      <c r="F1060" s="1147"/>
      <c r="G1060" s="1148"/>
      <c r="H1060" s="369"/>
      <c r="I1060" s="347" t="s">
        <v>219</v>
      </c>
      <c r="J1060" s="1144" t="str">
        <f>IF('statement of marks'!K70="","",'statement of marks'!K70)</f>
        <v/>
      </c>
      <c r="K1060" s="1145"/>
      <c r="L1060" s="1146"/>
    </row>
    <row r="1061" spans="1:12" ht="15" customHeight="1">
      <c r="A1061" s="369"/>
      <c r="B1061" s="347" t="s">
        <v>220</v>
      </c>
      <c r="C1061" s="1144" t="str">
        <f>IF('statement of marks'!L69="","",'statement of marks'!L69)</f>
        <v/>
      </c>
      <c r="D1061" s="1145"/>
      <c r="E1061" s="1146"/>
      <c r="F1061" s="1147"/>
      <c r="G1061" s="1148"/>
      <c r="H1061" s="369"/>
      <c r="I1061" s="347" t="s">
        <v>220</v>
      </c>
      <c r="J1061" s="1144" t="str">
        <f>IF('statement of marks'!L70="","",'statement of marks'!L70)</f>
        <v/>
      </c>
      <c r="K1061" s="1145"/>
      <c r="L1061" s="1146"/>
    </row>
    <row r="1062" spans="1:12" ht="15" customHeight="1">
      <c r="A1062" s="369"/>
      <c r="B1062" s="347" t="s">
        <v>224</v>
      </c>
      <c r="C1062" s="1134" t="str">
        <f>IF('statement of marks'!B69="","",'statement of marks'!B69)</f>
        <v/>
      </c>
      <c r="D1062" s="1135"/>
      <c r="E1062" s="1136"/>
      <c r="F1062" s="1147"/>
      <c r="G1062" s="1148"/>
      <c r="H1062" s="369"/>
      <c r="I1062" s="347" t="s">
        <v>224</v>
      </c>
      <c r="J1062" s="1134" t="str">
        <f>IF('statement of marks'!B70="","",'statement of marks'!B70)</f>
        <v/>
      </c>
      <c r="K1062" s="1135"/>
      <c r="L1062" s="1136"/>
    </row>
    <row r="1063" spans="1:12" ht="15" customHeight="1">
      <c r="A1063" s="369"/>
      <c r="B1063" s="347" t="s">
        <v>221</v>
      </c>
      <c r="C1063" s="1134" t="str">
        <f>'statement of marks'!$G$3</f>
        <v>6 A</v>
      </c>
      <c r="D1063" s="1135"/>
      <c r="E1063" s="1136"/>
      <c r="F1063" s="1147"/>
      <c r="G1063" s="1148"/>
      <c r="H1063" s="369"/>
      <c r="I1063" s="347" t="s">
        <v>221</v>
      </c>
      <c r="J1063" s="1134" t="str">
        <f>'statement of marks'!$G$3</f>
        <v>6 A</v>
      </c>
      <c r="K1063" s="1135"/>
      <c r="L1063" s="1136"/>
    </row>
    <row r="1064" spans="1:12" ht="15" customHeight="1">
      <c r="A1064" s="369"/>
      <c r="B1064" s="209" t="s">
        <v>222</v>
      </c>
      <c r="C1064" s="1134" t="str">
        <f>IF('statement of marks'!F69="","",'statement of marks'!F69)</f>
        <v/>
      </c>
      <c r="D1064" s="1135"/>
      <c r="E1064" s="1136"/>
      <c r="F1064" s="1147"/>
      <c r="G1064" s="1148"/>
      <c r="H1064" s="369"/>
      <c r="I1064" s="209" t="s">
        <v>222</v>
      </c>
      <c r="J1064" s="1134" t="str">
        <f>IF('statement of marks'!F70="","",'statement of marks'!F70)</f>
        <v/>
      </c>
      <c r="K1064" s="1135"/>
      <c r="L1064" s="1136"/>
    </row>
    <row r="1065" spans="1:12" ht="15" customHeight="1">
      <c r="A1065" s="369"/>
      <c r="B1065" s="347" t="s">
        <v>9</v>
      </c>
      <c r="C1065" s="1134" t="str">
        <f>IF('statement of marks'!D69="","",'statement of marks'!D69)</f>
        <v/>
      </c>
      <c r="D1065" s="1135"/>
      <c r="E1065" s="1136"/>
      <c r="F1065" s="1147"/>
      <c r="G1065" s="1148"/>
      <c r="H1065" s="369"/>
      <c r="I1065" s="347" t="s">
        <v>9</v>
      </c>
      <c r="J1065" s="1134" t="str">
        <f>IF('statement of marks'!D70="","",'statement of marks'!D70)</f>
        <v/>
      </c>
      <c r="K1065" s="1135"/>
      <c r="L1065" s="1136"/>
    </row>
    <row r="1066" spans="1:12" ht="15" customHeight="1">
      <c r="A1066" s="369"/>
      <c r="B1066" s="347" t="s">
        <v>225</v>
      </c>
      <c r="C1066" s="1158" t="str">
        <f>IF('statement of marks'!H69="","",'statement of marks'!H69)</f>
        <v/>
      </c>
      <c r="D1066" s="1159"/>
      <c r="E1066" s="1160"/>
      <c r="F1066" s="1147"/>
      <c r="G1066" s="1148"/>
      <c r="H1066" s="369"/>
      <c r="I1066" s="347" t="s">
        <v>225</v>
      </c>
      <c r="J1066" s="1158" t="str">
        <f>IF('statement of marks'!H70="","",'statement of marks'!H70)</f>
        <v/>
      </c>
      <c r="K1066" s="1159"/>
      <c r="L1066" s="1160"/>
    </row>
    <row r="1067" spans="1:12" ht="15" customHeight="1">
      <c r="A1067" s="369"/>
      <c r="B1067" s="347" t="s">
        <v>226</v>
      </c>
      <c r="C1067" s="1167" t="str">
        <f>IF('statement of marks'!I69="","",'statement of marks'!I69)</f>
        <v/>
      </c>
      <c r="D1067" s="1168"/>
      <c r="E1067" s="1169"/>
      <c r="F1067" s="1147"/>
      <c r="G1067" s="1148"/>
      <c r="H1067" s="369"/>
      <c r="I1067" s="347" t="s">
        <v>226</v>
      </c>
      <c r="J1067" s="1167" t="str">
        <f>IF('statement of marks'!I70="","",'statement of marks'!I70)</f>
        <v/>
      </c>
      <c r="K1067" s="1168"/>
      <c r="L1067" s="1169"/>
    </row>
    <row r="1068" spans="1:12" ht="15" customHeight="1">
      <c r="A1068" s="369"/>
      <c r="B1068" s="347" t="s">
        <v>223</v>
      </c>
      <c r="C1068" s="364" t="s">
        <v>66</v>
      </c>
      <c r="D1068" s="365" t="s">
        <v>294</v>
      </c>
      <c r="E1068" s="370" t="s">
        <v>206</v>
      </c>
      <c r="F1068" s="1147"/>
      <c r="G1068" s="1148"/>
      <c r="H1068" s="369"/>
      <c r="I1068" s="347" t="s">
        <v>223</v>
      </c>
      <c r="J1068" s="364" t="s">
        <v>66</v>
      </c>
      <c r="K1068" s="365" t="s">
        <v>294</v>
      </c>
      <c r="L1068" s="370" t="s">
        <v>206</v>
      </c>
    </row>
    <row r="1069" spans="1:12" ht="15" customHeight="1">
      <c r="A1069" s="369"/>
      <c r="B1069" s="347" t="str">
        <f>'statement of marks'!$FT$4</f>
        <v>fgUnh</v>
      </c>
      <c r="C1069" s="366" t="str">
        <f>IF('statement of marks'!FT69="","",'statement of marks'!FT69)</f>
        <v/>
      </c>
      <c r="D1069" s="366" t="str">
        <f>IF('statement of marks'!FU69="","",'statement of marks'!FU69)</f>
        <v/>
      </c>
      <c r="E1069" s="371" t="str">
        <f>IF('statement of marks'!FV69="","",'statement of marks'!FV69)</f>
        <v/>
      </c>
      <c r="F1069" s="1147"/>
      <c r="G1069" s="1148"/>
      <c r="H1069" s="369"/>
      <c r="I1069" s="347" t="str">
        <f>'statement of marks'!$FT$4</f>
        <v>fgUnh</v>
      </c>
      <c r="J1069" s="366" t="str">
        <f>IF('statement of marks'!FT70="","",'statement of marks'!FT70)</f>
        <v/>
      </c>
      <c r="K1069" s="366" t="str">
        <f>IF('statement of marks'!FU70="","",'statement of marks'!FU70)</f>
        <v/>
      </c>
      <c r="L1069" s="371" t="str">
        <f>IF('statement of marks'!FV70="","",'statement of marks'!FV70)</f>
        <v/>
      </c>
    </row>
    <row r="1070" spans="1:12" ht="15" customHeight="1">
      <c r="A1070" s="369"/>
      <c r="B1070" s="347" t="str">
        <f>'statement of marks'!$FW$4</f>
        <v>vaxszth</v>
      </c>
      <c r="C1070" s="366" t="str">
        <f>IF('statement of marks'!FW69="","",'statement of marks'!FW69)</f>
        <v/>
      </c>
      <c r="D1070" s="366" t="str">
        <f>IF('statement of marks'!FX69="","",'statement of marks'!FX69)</f>
        <v/>
      </c>
      <c r="E1070" s="371" t="str">
        <f>IF('statement of marks'!FY69="","",'statement of marks'!FY69)</f>
        <v/>
      </c>
      <c r="F1070" s="1147"/>
      <c r="G1070" s="1148"/>
      <c r="H1070" s="369"/>
      <c r="I1070" s="347" t="str">
        <f>'statement of marks'!$FW$4</f>
        <v>vaxszth</v>
      </c>
      <c r="J1070" s="366" t="str">
        <f>IF('statement of marks'!FW70="","",'statement of marks'!FW70)</f>
        <v/>
      </c>
      <c r="K1070" s="366" t="str">
        <f>IF('statement of marks'!FX70="","",'statement of marks'!FX70)</f>
        <v/>
      </c>
      <c r="L1070" s="371" t="str">
        <f>IF('statement of marks'!FY70="","",'statement of marks'!FY70)</f>
        <v/>
      </c>
    </row>
    <row r="1071" spans="1:12" ht="15" customHeight="1">
      <c r="A1071" s="369"/>
      <c r="B1071" s="347" t="str">
        <f>IF('statement of marks'!BE69="s","laLÑr",IF('statement of marks'!BE69="u","mnwZ",IF('statement of marks'!BE69="g","xqtjkrh",IF('statement of marks'!BE69="p","iatkch",IF('statement of marks'!BE69="sd","flU/kh","r`rh; Hkk""kk")))))</f>
        <v>r`rh; Hkk"kk</v>
      </c>
      <c r="C1071" s="366" t="str">
        <f>IF('statement of marks'!FZ69="","",'statement of marks'!FZ69)</f>
        <v/>
      </c>
      <c r="D1071" s="366" t="str">
        <f>IF('statement of marks'!GA69="","",'statement of marks'!GA69)</f>
        <v/>
      </c>
      <c r="E1071" s="371" t="str">
        <f>IF('statement of marks'!GB69="","",'statement of marks'!GB69)</f>
        <v/>
      </c>
      <c r="F1071" s="1147"/>
      <c r="G1071" s="1148"/>
      <c r="H1071" s="369"/>
      <c r="I1071" s="347" t="str">
        <f>IF('statement of marks'!BE70="s","laLÑr",IF('statement of marks'!BE70="u","mnwZ",IF('statement of marks'!BE70="g","xqtjkrh",IF('statement of marks'!BE70="p","iatkch",IF('statement of marks'!BE70="sd","flU/kh","r`rh; Hkk""kk")))))</f>
        <v>r`rh; Hkk"kk</v>
      </c>
      <c r="J1071" s="366" t="str">
        <f>IF('statement of marks'!FZ70="","",'statement of marks'!FZ70)</f>
        <v/>
      </c>
      <c r="K1071" s="366" t="str">
        <f>IF('statement of marks'!GA70="","",'statement of marks'!GA70)</f>
        <v/>
      </c>
      <c r="L1071" s="371" t="str">
        <f>IF('statement of marks'!GB70="","",'statement of marks'!GB70)</f>
        <v/>
      </c>
    </row>
    <row r="1072" spans="1:12" ht="15" customHeight="1">
      <c r="A1072" s="369"/>
      <c r="B1072" s="347" t="str">
        <f>'statement of marks'!$GH$4</f>
        <v>xf.kr</v>
      </c>
      <c r="C1072" s="366" t="str">
        <f>IF('statement of marks'!GH69="","",'statement of marks'!GH69)</f>
        <v/>
      </c>
      <c r="D1072" s="366" t="str">
        <f>IF('statement of marks'!GI69="","",'statement of marks'!GI69)</f>
        <v/>
      </c>
      <c r="E1072" s="371" t="str">
        <f>IF('statement of marks'!GJ69="","",'statement of marks'!GJ69)</f>
        <v/>
      </c>
      <c r="F1072" s="1147"/>
      <c r="G1072" s="1148"/>
      <c r="H1072" s="369"/>
      <c r="I1072" s="347" t="str">
        <f>'statement of marks'!$GH$4</f>
        <v>xf.kr</v>
      </c>
      <c r="J1072" s="366" t="str">
        <f>IF('statement of marks'!GH70="","",'statement of marks'!GH70)</f>
        <v/>
      </c>
      <c r="K1072" s="366" t="str">
        <f>IF('statement of marks'!GI70="","",'statement of marks'!GI70)</f>
        <v/>
      </c>
      <c r="L1072" s="371" t="str">
        <f>IF('statement of marks'!GJ70="","",'statement of marks'!GJ70)</f>
        <v/>
      </c>
    </row>
    <row r="1073" spans="1:12" ht="15" customHeight="1">
      <c r="A1073" s="369"/>
      <c r="B1073" s="347" t="str">
        <f>'statement of marks'!$GK$4</f>
        <v>foKku</v>
      </c>
      <c r="C1073" s="366" t="str">
        <f>IF('statement of marks'!GK69="","",'statement of marks'!GK69)</f>
        <v/>
      </c>
      <c r="D1073" s="366" t="str">
        <f>IF('statement of marks'!GL69="","",'statement of marks'!GL69)</f>
        <v/>
      </c>
      <c r="E1073" s="371" t="str">
        <f>IF('statement of marks'!GM69="","",'statement of marks'!GM69)</f>
        <v/>
      </c>
      <c r="F1073" s="1147"/>
      <c r="G1073" s="1148"/>
      <c r="H1073" s="369"/>
      <c r="I1073" s="347" t="str">
        <f>'statement of marks'!$GK$4</f>
        <v>foKku</v>
      </c>
      <c r="J1073" s="366" t="str">
        <f>IF('statement of marks'!GK70="","",'statement of marks'!GK70)</f>
        <v/>
      </c>
      <c r="K1073" s="366" t="str">
        <f>IF('statement of marks'!GL70="","",'statement of marks'!GL70)</f>
        <v/>
      </c>
      <c r="L1073" s="371" t="str">
        <f>IF('statement of marks'!GM70="","",'statement of marks'!GM70)</f>
        <v/>
      </c>
    </row>
    <row r="1074" spans="1:12" ht="15" customHeight="1">
      <c r="A1074" s="369"/>
      <c r="B1074" s="347" t="str">
        <f>'statement of marks'!$GN$4</f>
        <v>lkekftd foKku</v>
      </c>
      <c r="C1074" s="366" t="str">
        <f>IF('statement of marks'!GN69="","",'statement of marks'!GN69)</f>
        <v/>
      </c>
      <c r="D1074" s="366" t="str">
        <f>IF('statement of marks'!GO69="","",'statement of marks'!GO69)</f>
        <v/>
      </c>
      <c r="E1074" s="371" t="str">
        <f>IF('statement of marks'!GP69="","",'statement of marks'!GP69)</f>
        <v/>
      </c>
      <c r="F1074" s="1147"/>
      <c r="G1074" s="1148"/>
      <c r="H1074" s="369"/>
      <c r="I1074" s="347" t="str">
        <f>'statement of marks'!$GN$4</f>
        <v>lkekftd foKku</v>
      </c>
      <c r="J1074" s="366" t="str">
        <f>IF('statement of marks'!GN70="","",'statement of marks'!GN70)</f>
        <v/>
      </c>
      <c r="K1074" s="366" t="str">
        <f>IF('statement of marks'!GO70="","",'statement of marks'!GO70)</f>
        <v/>
      </c>
      <c r="L1074" s="371" t="str">
        <f>IF('statement of marks'!GP70="","",'statement of marks'!GP70)</f>
        <v/>
      </c>
    </row>
    <row r="1075" spans="1:12" ht="15" customHeight="1">
      <c r="A1075" s="369"/>
      <c r="B1075" s="347" t="str">
        <f>'statement of marks'!$GQ$4</f>
        <v>dk;kZuqHko</v>
      </c>
      <c r="C1075" s="366" t="str">
        <f>IF('statement of marks'!GQ69="","",'statement of marks'!GQ69)</f>
        <v/>
      </c>
      <c r="D1075" s="366" t="str">
        <f>IF('statement of marks'!GR69="","",'statement of marks'!GR69)</f>
        <v/>
      </c>
      <c r="E1075" s="371" t="str">
        <f>IF('statement of marks'!GS69="","",'statement of marks'!GS69)</f>
        <v/>
      </c>
      <c r="F1075" s="1147"/>
      <c r="G1075" s="1148"/>
      <c r="H1075" s="369"/>
      <c r="I1075" s="347" t="str">
        <f>'statement of marks'!$GQ$4</f>
        <v>dk;kZuqHko</v>
      </c>
      <c r="J1075" s="366" t="str">
        <f>IF('statement of marks'!GQ70="","",'statement of marks'!GQ70)</f>
        <v/>
      </c>
      <c r="K1075" s="366" t="str">
        <f>IF('statement of marks'!GR70="","",'statement of marks'!GR70)</f>
        <v/>
      </c>
      <c r="L1075" s="371" t="str">
        <f>IF('statement of marks'!GS70="","",'statement of marks'!GS70)</f>
        <v/>
      </c>
    </row>
    <row r="1076" spans="1:12" ht="15" customHeight="1">
      <c r="A1076" s="369"/>
      <c r="B1076" s="347" t="str">
        <f>'statement of marks'!$GT$4</f>
        <v>dyk f'k{kk</v>
      </c>
      <c r="C1076" s="367" t="str">
        <f>IF('statement of marks'!GT69="","",'statement of marks'!GT69)</f>
        <v/>
      </c>
      <c r="D1076" s="367" t="str">
        <f>IF('statement of marks'!GU69="","",'statement of marks'!GU69)</f>
        <v/>
      </c>
      <c r="E1076" s="372" t="str">
        <f>IF('statement of marks'!GV69="","",'statement of marks'!GV69)</f>
        <v/>
      </c>
      <c r="F1076" s="1147"/>
      <c r="G1076" s="1148"/>
      <c r="H1076" s="369"/>
      <c r="I1076" s="347" t="str">
        <f>'statement of marks'!$GT$4</f>
        <v>dyk f'k{kk</v>
      </c>
      <c r="J1076" s="367" t="str">
        <f>IF('statement of marks'!GT70="","",'statement of marks'!GT70)</f>
        <v/>
      </c>
      <c r="K1076" s="367" t="str">
        <f>IF('statement of marks'!GU70="","",'statement of marks'!GU70)</f>
        <v/>
      </c>
      <c r="L1076" s="372" t="str">
        <f>IF('statement of marks'!GV70="","",'statement of marks'!GV70)</f>
        <v/>
      </c>
    </row>
    <row r="1077" spans="1:12" ht="15" customHeight="1">
      <c r="A1077" s="369"/>
      <c r="B1077" s="347" t="str">
        <f>'statement of marks'!$GW$4</f>
        <v>LokLF; ,oe~ 'kkjhfjd f'k{kk</v>
      </c>
      <c r="C1077" s="368" t="str">
        <f>IF('statement of marks'!GW69="","",'statement of marks'!GW69)</f>
        <v/>
      </c>
      <c r="D1077" s="368" t="str">
        <f>IF('statement of marks'!GX69="","",'statement of marks'!GX69)</f>
        <v/>
      </c>
      <c r="E1077" s="373" t="str">
        <f>IF('statement of marks'!GY69="","",'statement of marks'!GY69)</f>
        <v/>
      </c>
      <c r="F1077" s="1147"/>
      <c r="G1077" s="1148"/>
      <c r="H1077" s="369"/>
      <c r="I1077" s="347" t="str">
        <f>'statement of marks'!$GW$4</f>
        <v>LokLF; ,oe~ 'kkjhfjd f'k{kk</v>
      </c>
      <c r="J1077" s="368" t="str">
        <f>IF('statement of marks'!GW70="","",'statement of marks'!GW70)</f>
        <v/>
      </c>
      <c r="K1077" s="368" t="str">
        <f>IF('statement of marks'!GX70="","",'statement of marks'!GX70)</f>
        <v/>
      </c>
      <c r="L1077" s="373" t="str">
        <f>IF('statement of marks'!GY70="","",'statement of marks'!GY70)</f>
        <v/>
      </c>
    </row>
    <row r="1078" spans="1:12" ht="15" customHeight="1">
      <c r="A1078" s="369"/>
      <c r="B1078" s="389" t="s">
        <v>304</v>
      </c>
      <c r="C1078" s="390" t="str">
        <f>IF('statement of marks'!HE69="","",'statement of marks'!HE69)</f>
        <v/>
      </c>
      <c r="D1078" s="390" t="str">
        <f>IF('statement of marks'!HF69="","",'statement of marks'!HF69)</f>
        <v/>
      </c>
      <c r="E1078" s="390" t="str">
        <f>IF('statement of marks'!HJ69="","",'statement of marks'!HJ69)</f>
        <v/>
      </c>
      <c r="F1078" s="1147"/>
      <c r="G1078" s="1148"/>
      <c r="H1078" s="369"/>
      <c r="I1078" s="389" t="s">
        <v>304</v>
      </c>
      <c r="J1078" s="390" t="str">
        <f>IF('statement of marks'!HE70="","",'statement of marks'!HE70)</f>
        <v/>
      </c>
      <c r="K1078" s="390" t="str">
        <f>IF('statement of marks'!HF70="","",'statement of marks'!HF70)</f>
        <v/>
      </c>
      <c r="L1078" s="391" t="str">
        <f>IF('statement of marks'!HJ70="","",'statement of marks'!HJ70)</f>
        <v/>
      </c>
    </row>
    <row r="1079" spans="1:12" ht="15" customHeight="1">
      <c r="A1079" s="369"/>
      <c r="B1079" s="347" t="s">
        <v>473</v>
      </c>
      <c r="C1079" s="1170" t="str">
        <f>IF('statement of marks'!HD69="","",'statement of marks'!HD69)</f>
        <v/>
      </c>
      <c r="D1079" s="1171"/>
      <c r="E1079" s="1172"/>
      <c r="F1079" s="1147"/>
      <c r="G1079" s="1148"/>
      <c r="H1079" s="369"/>
      <c r="I1079" s="347" t="s">
        <v>473</v>
      </c>
      <c r="J1079" s="1170" t="str">
        <f>IF('statement of marks'!HD70="","",'statement of marks'!HD70)</f>
        <v/>
      </c>
      <c r="K1079" s="1171"/>
      <c r="L1079" s="1172"/>
    </row>
    <row r="1080" spans="1:12" ht="15" customHeight="1">
      <c r="A1080" s="369"/>
      <c r="B1080" s="347" t="str">
        <f>'statement of marks'!$HL$5</f>
        <v>Nk= mifLFkfr</v>
      </c>
      <c r="C1080" s="1161" t="str">
        <f>IF('statement of marks'!HL69="","",'statement of marks'!HL69)</f>
        <v/>
      </c>
      <c r="D1080" s="1162"/>
      <c r="E1080" s="1163"/>
      <c r="F1080" s="1147"/>
      <c r="G1080" s="1148"/>
      <c r="H1080" s="369"/>
      <c r="I1080" s="347" t="str">
        <f>'statement of marks'!$HL$5</f>
        <v>Nk= mifLFkfr</v>
      </c>
      <c r="J1080" s="1161" t="str">
        <f>IF('statement of marks'!HL70="","",'statement of marks'!HL70)</f>
        <v/>
      </c>
      <c r="K1080" s="1162"/>
      <c r="L1080" s="1163"/>
    </row>
    <row r="1081" spans="1:12" ht="15" customHeight="1">
      <c r="A1081" s="369"/>
      <c r="B1081" s="210" t="str">
        <f>'statement of marks'!$HK$5</f>
        <v>dqy ehfVax</v>
      </c>
      <c r="C1081" s="1164" t="str">
        <f>IF('statement of marks'!HK69="","",'statement of marks'!HK69)</f>
        <v/>
      </c>
      <c r="D1081" s="1165"/>
      <c r="E1081" s="1166"/>
      <c r="F1081" s="1147"/>
      <c r="G1081" s="1148"/>
      <c r="H1081" s="369"/>
      <c r="I1081" s="210" t="str">
        <f>'statement of marks'!$HK$5</f>
        <v>dqy ehfVax</v>
      </c>
      <c r="J1081" s="1164" t="str">
        <f>IF('statement of marks'!HK70="","",'statement of marks'!HK70)</f>
        <v/>
      </c>
      <c r="K1081" s="1165"/>
      <c r="L1081" s="1166"/>
    </row>
    <row r="1082" spans="1:12" ht="15" customHeight="1">
      <c r="A1082" s="369"/>
      <c r="B1082" s="347" t="s">
        <v>227</v>
      </c>
      <c r="C1082" s="1149" t="str">
        <f>IF('statement of marks'!HN69="","",'statement of marks'!HN69)</f>
        <v/>
      </c>
      <c r="D1082" s="1150"/>
      <c r="E1082" s="1151"/>
      <c r="F1082" s="1147"/>
      <c r="G1082" s="1148"/>
      <c r="H1082" s="369"/>
      <c r="I1082" s="347" t="s">
        <v>227</v>
      </c>
      <c r="J1082" s="1149" t="str">
        <f>IF('statement of marks'!HN70="","",'statement of marks'!HN70)</f>
        <v/>
      </c>
      <c r="K1082" s="1150"/>
      <c r="L1082" s="1151"/>
    </row>
    <row r="1083" spans="1:12" ht="15" customHeight="1">
      <c r="A1083" s="369"/>
      <c r="B1083" s="219" t="s">
        <v>79</v>
      </c>
      <c r="C1083" s="1149"/>
      <c r="D1083" s="1150"/>
      <c r="E1083" s="1151"/>
      <c r="F1083" s="1147"/>
      <c r="G1083" s="1148"/>
      <c r="H1083" s="369"/>
      <c r="I1083" s="219" t="s">
        <v>79</v>
      </c>
      <c r="J1083" s="1149"/>
      <c r="K1083" s="1150"/>
      <c r="L1083" s="1151"/>
    </row>
    <row r="1084" spans="1:12" ht="15" customHeight="1">
      <c r="A1084" s="369"/>
      <c r="B1084" s="211" t="s">
        <v>114</v>
      </c>
      <c r="C1084" s="1149"/>
      <c r="D1084" s="1150"/>
      <c r="E1084" s="1151"/>
      <c r="F1084" s="1147"/>
      <c r="G1084" s="1148"/>
      <c r="H1084" s="369"/>
      <c r="I1084" s="211" t="s">
        <v>114</v>
      </c>
      <c r="J1084" s="1149"/>
      <c r="K1084" s="1150"/>
      <c r="L1084" s="1151"/>
    </row>
    <row r="1085" spans="1:12" ht="15" customHeight="1">
      <c r="A1085" s="369"/>
      <c r="B1085" s="212" t="s">
        <v>19</v>
      </c>
      <c r="C1085" s="1149"/>
      <c r="D1085" s="1150"/>
      <c r="E1085" s="1151"/>
      <c r="F1085" s="1147"/>
      <c r="G1085" s="1148"/>
      <c r="H1085" s="369"/>
      <c r="I1085" s="212" t="s">
        <v>19</v>
      </c>
      <c r="J1085" s="1149"/>
      <c r="K1085" s="1150"/>
      <c r="L1085" s="1151"/>
    </row>
    <row r="1086" spans="1:12" ht="15" customHeight="1">
      <c r="A1086" s="369"/>
      <c r="B1086" s="213" t="s">
        <v>7</v>
      </c>
      <c r="C1086" s="1149"/>
      <c r="D1086" s="1150"/>
      <c r="E1086" s="1151"/>
      <c r="F1086" s="1147"/>
      <c r="G1086" s="1148"/>
      <c r="H1086" s="369"/>
      <c r="I1086" s="213" t="s">
        <v>7</v>
      </c>
      <c r="J1086" s="1149"/>
      <c r="K1086" s="1150"/>
      <c r="L1086" s="1151"/>
    </row>
    <row r="1087" spans="1:12" ht="15" customHeight="1">
      <c r="A1087" s="374"/>
      <c r="B1087" s="219" t="str">
        <f>'statement of marks'!$J$3</f>
        <v xml:space="preserve">fo|ky; dk Mk;l dksM+ </v>
      </c>
      <c r="C1087" s="1152" t="str">
        <f>'statement of marks'!$K$3</f>
        <v xml:space="preserve">08291009401   </v>
      </c>
      <c r="D1087" s="1153"/>
      <c r="E1087" s="1154"/>
      <c r="F1087" s="1147"/>
      <c r="G1087" s="1148"/>
      <c r="H1087" s="374"/>
      <c r="I1087" s="219" t="str">
        <f>'statement of marks'!$J$3</f>
        <v xml:space="preserve">fo|ky; dk Mk;l dksM+ </v>
      </c>
      <c r="J1087" s="1152" t="str">
        <f>'statement of marks'!$K$3</f>
        <v xml:space="preserve">08291009401   </v>
      </c>
      <c r="K1087" s="1153"/>
      <c r="L1087" s="1154"/>
    </row>
    <row r="1088" spans="1:12" ht="15" customHeight="1" thickBot="1">
      <c r="A1088" s="375"/>
      <c r="B1088" s="376" t="s">
        <v>76</v>
      </c>
      <c r="C1088" s="1155">
        <f>'statement of marks'!$HG$108</f>
        <v>42460</v>
      </c>
      <c r="D1088" s="1156"/>
      <c r="E1088" s="1157"/>
      <c r="F1088" s="1147"/>
      <c r="G1088" s="1148"/>
      <c r="H1088" s="375"/>
      <c r="I1088" s="376" t="s">
        <v>76</v>
      </c>
      <c r="J1088" s="1155">
        <f>'statement of marks'!$HG$108</f>
        <v>42460</v>
      </c>
      <c r="K1088" s="1156"/>
      <c r="L1088" s="1157"/>
    </row>
    <row r="1089" spans="1:12" ht="15" customHeight="1">
      <c r="A1089" s="1137" t="s">
        <v>47</v>
      </c>
      <c r="B1089" s="1138"/>
      <c r="C1089" s="1139"/>
      <c r="D1089" s="1139"/>
      <c r="E1089" s="1140"/>
      <c r="F1089" s="1147"/>
      <c r="G1089" s="1148"/>
      <c r="H1089" s="1137" t="s">
        <v>47</v>
      </c>
      <c r="I1089" s="1138"/>
      <c r="J1089" s="1139"/>
      <c r="K1089" s="1139"/>
      <c r="L1089" s="1140"/>
    </row>
    <row r="1090" spans="1:12" ht="15" customHeight="1">
      <c r="A1090" s="1141" t="str">
        <f>'statement of marks'!$A$1</f>
        <v>jk- ck- ek/;fed fo|ky; uohu] fuEckgsM+k</v>
      </c>
      <c r="B1090" s="1129"/>
      <c r="C1090" s="1142"/>
      <c r="D1090" s="1142"/>
      <c r="E1090" s="1143"/>
      <c r="F1090" s="1147"/>
      <c r="G1090" s="1148"/>
      <c r="H1090" s="1141" t="str">
        <f>'statement of marks'!$A$1</f>
        <v>jk- ck- ek/;fed fo|ky; uohu] fuEckgsM+k</v>
      </c>
      <c r="I1090" s="1129"/>
      <c r="J1090" s="1142"/>
      <c r="K1090" s="1142"/>
      <c r="L1090" s="1143"/>
    </row>
    <row r="1091" spans="1:12" ht="15" customHeight="1">
      <c r="A1091" s="1141"/>
      <c r="B1091" s="1129"/>
      <c r="C1091" s="1142"/>
      <c r="D1091" s="1142"/>
      <c r="E1091" s="1143"/>
      <c r="F1091" s="1147"/>
      <c r="G1091" s="1148"/>
      <c r="H1091" s="1141"/>
      <c r="I1091" s="1129"/>
      <c r="J1091" s="1142"/>
      <c r="K1091" s="1142"/>
      <c r="L1091" s="1143"/>
    </row>
    <row r="1092" spans="1:12" ht="15" customHeight="1">
      <c r="A1092" s="369"/>
      <c r="B1092" s="207" t="s">
        <v>217</v>
      </c>
      <c r="C1092" s="1134" t="str">
        <f>'statement of marks'!$H$3</f>
        <v>2015-16</v>
      </c>
      <c r="D1092" s="1135"/>
      <c r="E1092" s="1136"/>
      <c r="F1092" s="1147"/>
      <c r="G1092" s="1148"/>
      <c r="H1092" s="369"/>
      <c r="I1092" s="207" t="s">
        <v>217</v>
      </c>
      <c r="J1092" s="1134" t="str">
        <f>'statement of marks'!$H$3</f>
        <v>2015-16</v>
      </c>
      <c r="K1092" s="1135"/>
      <c r="L1092" s="1136"/>
    </row>
    <row r="1093" spans="1:12" ht="15" customHeight="1">
      <c r="A1093" s="369"/>
      <c r="B1093" s="347" t="s">
        <v>218</v>
      </c>
      <c r="C1093" s="1144" t="str">
        <f>IF('statement of marks'!J71="","",'statement of marks'!J71)</f>
        <v/>
      </c>
      <c r="D1093" s="1145"/>
      <c r="E1093" s="1146"/>
      <c r="F1093" s="1147"/>
      <c r="G1093" s="1148"/>
      <c r="H1093" s="369"/>
      <c r="I1093" s="347" t="s">
        <v>218</v>
      </c>
      <c r="J1093" s="1144" t="str">
        <f>IF('statement of marks'!J72="","",'statement of marks'!J72)</f>
        <v/>
      </c>
      <c r="K1093" s="1145"/>
      <c r="L1093" s="1146"/>
    </row>
    <row r="1094" spans="1:12" ht="15" customHeight="1">
      <c r="A1094" s="369"/>
      <c r="B1094" s="347" t="s">
        <v>219</v>
      </c>
      <c r="C1094" s="1144" t="str">
        <f>IF('statement of marks'!K71="","",'statement of marks'!K71)</f>
        <v/>
      </c>
      <c r="D1094" s="1145"/>
      <c r="E1094" s="1146"/>
      <c r="F1094" s="1147"/>
      <c r="G1094" s="1148"/>
      <c r="H1094" s="369"/>
      <c r="I1094" s="347" t="s">
        <v>219</v>
      </c>
      <c r="J1094" s="1144" t="str">
        <f>IF('statement of marks'!K72="","",'statement of marks'!K72)</f>
        <v/>
      </c>
      <c r="K1094" s="1145"/>
      <c r="L1094" s="1146"/>
    </row>
    <row r="1095" spans="1:12" ht="15" customHeight="1">
      <c r="A1095" s="369"/>
      <c r="B1095" s="347" t="s">
        <v>220</v>
      </c>
      <c r="C1095" s="1144" t="str">
        <f>IF('statement of marks'!L71="","",'statement of marks'!L71)</f>
        <v/>
      </c>
      <c r="D1095" s="1145"/>
      <c r="E1095" s="1146"/>
      <c r="F1095" s="1147"/>
      <c r="G1095" s="1148"/>
      <c r="H1095" s="369"/>
      <c r="I1095" s="347" t="s">
        <v>220</v>
      </c>
      <c r="J1095" s="1144" t="str">
        <f>IF('statement of marks'!L72="","",'statement of marks'!L72)</f>
        <v/>
      </c>
      <c r="K1095" s="1145"/>
      <c r="L1095" s="1146"/>
    </row>
    <row r="1096" spans="1:12" ht="15" customHeight="1">
      <c r="A1096" s="369"/>
      <c r="B1096" s="347" t="s">
        <v>224</v>
      </c>
      <c r="C1096" s="1134" t="str">
        <f>IF('statement of marks'!B71="","",'statement of marks'!B71)</f>
        <v/>
      </c>
      <c r="D1096" s="1135"/>
      <c r="E1096" s="1136"/>
      <c r="F1096" s="1147"/>
      <c r="G1096" s="1148"/>
      <c r="H1096" s="369"/>
      <c r="I1096" s="347" t="s">
        <v>224</v>
      </c>
      <c r="J1096" s="1134" t="str">
        <f>IF('statement of marks'!B72="","",'statement of marks'!B72)</f>
        <v/>
      </c>
      <c r="K1096" s="1135"/>
      <c r="L1096" s="1136"/>
    </row>
    <row r="1097" spans="1:12" ht="15" customHeight="1">
      <c r="A1097" s="369"/>
      <c r="B1097" s="347" t="s">
        <v>221</v>
      </c>
      <c r="C1097" s="1134" t="str">
        <f>'statement of marks'!$G$3</f>
        <v>6 A</v>
      </c>
      <c r="D1097" s="1135"/>
      <c r="E1097" s="1136"/>
      <c r="F1097" s="1147"/>
      <c r="G1097" s="1148"/>
      <c r="H1097" s="369"/>
      <c r="I1097" s="347" t="s">
        <v>221</v>
      </c>
      <c r="J1097" s="1134" t="str">
        <f>'statement of marks'!$G$3</f>
        <v>6 A</v>
      </c>
      <c r="K1097" s="1135"/>
      <c r="L1097" s="1136"/>
    </row>
    <row r="1098" spans="1:12" ht="15" customHeight="1">
      <c r="A1098" s="369"/>
      <c r="B1098" s="209" t="s">
        <v>222</v>
      </c>
      <c r="C1098" s="1134" t="str">
        <f>IF('statement of marks'!F71="","",'statement of marks'!F71)</f>
        <v/>
      </c>
      <c r="D1098" s="1135"/>
      <c r="E1098" s="1136"/>
      <c r="F1098" s="1147"/>
      <c r="G1098" s="1148"/>
      <c r="H1098" s="369"/>
      <c r="I1098" s="209" t="s">
        <v>222</v>
      </c>
      <c r="J1098" s="1134" t="str">
        <f>IF('statement of marks'!F72="","",'statement of marks'!F72)</f>
        <v/>
      </c>
      <c r="K1098" s="1135"/>
      <c r="L1098" s="1136"/>
    </row>
    <row r="1099" spans="1:12" ht="15" customHeight="1">
      <c r="A1099" s="369"/>
      <c r="B1099" s="347" t="s">
        <v>9</v>
      </c>
      <c r="C1099" s="1134" t="str">
        <f>IF('statement of marks'!D71="","",'statement of marks'!D71)</f>
        <v/>
      </c>
      <c r="D1099" s="1135"/>
      <c r="E1099" s="1136"/>
      <c r="F1099" s="1147"/>
      <c r="G1099" s="1148"/>
      <c r="H1099" s="369"/>
      <c r="I1099" s="347" t="s">
        <v>9</v>
      </c>
      <c r="J1099" s="1134" t="str">
        <f>IF('statement of marks'!D72="","",'statement of marks'!D72)</f>
        <v/>
      </c>
      <c r="K1099" s="1135"/>
      <c r="L1099" s="1136"/>
    </row>
    <row r="1100" spans="1:12" ht="15" customHeight="1">
      <c r="A1100" s="369"/>
      <c r="B1100" s="347" t="s">
        <v>225</v>
      </c>
      <c r="C1100" s="1158" t="str">
        <f>IF('statement of marks'!H71="","",'statement of marks'!H71)</f>
        <v/>
      </c>
      <c r="D1100" s="1159"/>
      <c r="E1100" s="1160"/>
      <c r="F1100" s="1147"/>
      <c r="G1100" s="1148"/>
      <c r="H1100" s="369"/>
      <c r="I1100" s="347" t="s">
        <v>225</v>
      </c>
      <c r="J1100" s="1158" t="str">
        <f>IF('statement of marks'!H72="","",'statement of marks'!H72)</f>
        <v/>
      </c>
      <c r="K1100" s="1159"/>
      <c r="L1100" s="1160"/>
    </row>
    <row r="1101" spans="1:12" ht="15" customHeight="1">
      <c r="A1101" s="369"/>
      <c r="B1101" s="347" t="s">
        <v>226</v>
      </c>
      <c r="C1101" s="1167" t="str">
        <f>IF('statement of marks'!I71="","",'statement of marks'!I71)</f>
        <v/>
      </c>
      <c r="D1101" s="1168"/>
      <c r="E1101" s="1169"/>
      <c r="F1101" s="1147"/>
      <c r="G1101" s="1148"/>
      <c r="H1101" s="369"/>
      <c r="I1101" s="347" t="s">
        <v>226</v>
      </c>
      <c r="J1101" s="1167" t="str">
        <f>IF('statement of marks'!I72="","",'statement of marks'!I72)</f>
        <v/>
      </c>
      <c r="K1101" s="1168"/>
      <c r="L1101" s="1169"/>
    </row>
    <row r="1102" spans="1:12" ht="15" customHeight="1">
      <c r="A1102" s="369"/>
      <c r="B1102" s="347" t="s">
        <v>223</v>
      </c>
      <c r="C1102" s="364" t="s">
        <v>66</v>
      </c>
      <c r="D1102" s="365" t="s">
        <v>294</v>
      </c>
      <c r="E1102" s="370" t="s">
        <v>206</v>
      </c>
      <c r="F1102" s="1147"/>
      <c r="G1102" s="1148"/>
      <c r="H1102" s="369"/>
      <c r="I1102" s="347" t="s">
        <v>223</v>
      </c>
      <c r="J1102" s="364" t="s">
        <v>66</v>
      </c>
      <c r="K1102" s="365" t="s">
        <v>294</v>
      </c>
      <c r="L1102" s="370" t="s">
        <v>206</v>
      </c>
    </row>
    <row r="1103" spans="1:12" ht="15" customHeight="1">
      <c r="A1103" s="369"/>
      <c r="B1103" s="347" t="str">
        <f>'statement of marks'!$FT$4</f>
        <v>fgUnh</v>
      </c>
      <c r="C1103" s="366" t="str">
        <f>IF('statement of marks'!FT71="","",'statement of marks'!FT71)</f>
        <v/>
      </c>
      <c r="D1103" s="366" t="str">
        <f>IF('statement of marks'!FU71="","",'statement of marks'!FU71)</f>
        <v/>
      </c>
      <c r="E1103" s="371" t="str">
        <f>IF('statement of marks'!FV71="","",'statement of marks'!FV71)</f>
        <v/>
      </c>
      <c r="F1103" s="1147"/>
      <c r="G1103" s="1148"/>
      <c r="H1103" s="369"/>
      <c r="I1103" s="347" t="str">
        <f>'statement of marks'!$FT$4</f>
        <v>fgUnh</v>
      </c>
      <c r="J1103" s="366" t="str">
        <f>IF('statement of marks'!FT72="","",'statement of marks'!FT72)</f>
        <v/>
      </c>
      <c r="K1103" s="366" t="str">
        <f>IF('statement of marks'!FU72="","",'statement of marks'!FU72)</f>
        <v/>
      </c>
      <c r="L1103" s="371" t="str">
        <f>IF('statement of marks'!FV72="","",'statement of marks'!FV72)</f>
        <v/>
      </c>
    </row>
    <row r="1104" spans="1:12" ht="15" customHeight="1">
      <c r="A1104" s="369"/>
      <c r="B1104" s="347" t="str">
        <f>'statement of marks'!$FW$4</f>
        <v>vaxszth</v>
      </c>
      <c r="C1104" s="366" t="str">
        <f>IF('statement of marks'!FW71="","",'statement of marks'!FW71)</f>
        <v/>
      </c>
      <c r="D1104" s="366" t="str">
        <f>IF('statement of marks'!FX71="","",'statement of marks'!FX71)</f>
        <v/>
      </c>
      <c r="E1104" s="371" t="str">
        <f>IF('statement of marks'!FY71="","",'statement of marks'!FY71)</f>
        <v/>
      </c>
      <c r="F1104" s="1147"/>
      <c r="G1104" s="1148"/>
      <c r="H1104" s="369"/>
      <c r="I1104" s="347" t="str">
        <f>'statement of marks'!$FW$4</f>
        <v>vaxszth</v>
      </c>
      <c r="J1104" s="366" t="str">
        <f>IF('statement of marks'!FW72="","",'statement of marks'!FW72)</f>
        <v/>
      </c>
      <c r="K1104" s="366" t="str">
        <f>IF('statement of marks'!FX72="","",'statement of marks'!FX72)</f>
        <v/>
      </c>
      <c r="L1104" s="371" t="str">
        <f>IF('statement of marks'!FY72="","",'statement of marks'!FY72)</f>
        <v/>
      </c>
    </row>
    <row r="1105" spans="1:12" ht="15" customHeight="1">
      <c r="A1105" s="369"/>
      <c r="B1105" s="347" t="str">
        <f>IF('statement of marks'!BE71="s","laLÑr",IF('statement of marks'!BE71="u","mnwZ",IF('statement of marks'!BE71="g","xqtjkrh",IF('statement of marks'!BE71="p","iatkch",IF('statement of marks'!BE71="sd","flU/kh","r`rh; Hkk""kk")))))</f>
        <v>r`rh; Hkk"kk</v>
      </c>
      <c r="C1105" s="366" t="str">
        <f>IF('statement of marks'!FZ71="","",'statement of marks'!FZ71)</f>
        <v/>
      </c>
      <c r="D1105" s="366" t="str">
        <f>IF('statement of marks'!GA71="","",'statement of marks'!GA71)</f>
        <v/>
      </c>
      <c r="E1105" s="371" t="str">
        <f>IF('statement of marks'!GB71="","",'statement of marks'!GB71)</f>
        <v/>
      </c>
      <c r="F1105" s="1147"/>
      <c r="G1105" s="1148"/>
      <c r="H1105" s="369"/>
      <c r="I1105" s="347" t="str">
        <f>IF('statement of marks'!BE72="s","laLÑr",IF('statement of marks'!BE72="u","mnwZ",IF('statement of marks'!BE72="g","xqtjkrh",IF('statement of marks'!BE72="p","iatkch",IF('statement of marks'!BE72="sd","flU/kh","r`rh; Hkk""kk")))))</f>
        <v>r`rh; Hkk"kk</v>
      </c>
      <c r="J1105" s="366" t="str">
        <f>IF('statement of marks'!FZ72="","",'statement of marks'!FZ72)</f>
        <v/>
      </c>
      <c r="K1105" s="366" t="str">
        <f>IF('statement of marks'!GA72="","",'statement of marks'!GA72)</f>
        <v/>
      </c>
      <c r="L1105" s="371" t="str">
        <f>IF('statement of marks'!GB72="","",'statement of marks'!GB72)</f>
        <v/>
      </c>
    </row>
    <row r="1106" spans="1:12" ht="15" customHeight="1">
      <c r="A1106" s="369"/>
      <c r="B1106" s="347" t="str">
        <f>'statement of marks'!$GH$4</f>
        <v>xf.kr</v>
      </c>
      <c r="C1106" s="366" t="str">
        <f>IF('statement of marks'!GH71="","",'statement of marks'!GH71)</f>
        <v/>
      </c>
      <c r="D1106" s="366" t="str">
        <f>IF('statement of marks'!GI71="","",'statement of marks'!GI71)</f>
        <v/>
      </c>
      <c r="E1106" s="371" t="str">
        <f>IF('statement of marks'!GJ71="","",'statement of marks'!GJ71)</f>
        <v/>
      </c>
      <c r="F1106" s="1147"/>
      <c r="G1106" s="1148"/>
      <c r="H1106" s="369"/>
      <c r="I1106" s="347" t="str">
        <f>'statement of marks'!$GH$4</f>
        <v>xf.kr</v>
      </c>
      <c r="J1106" s="366" t="str">
        <f>IF('statement of marks'!GH72="","",'statement of marks'!GH72)</f>
        <v/>
      </c>
      <c r="K1106" s="366" t="str">
        <f>IF('statement of marks'!GI72="","",'statement of marks'!GI72)</f>
        <v/>
      </c>
      <c r="L1106" s="371" t="str">
        <f>IF('statement of marks'!GJ72="","",'statement of marks'!GJ72)</f>
        <v/>
      </c>
    </row>
    <row r="1107" spans="1:12" ht="15" customHeight="1">
      <c r="A1107" s="369"/>
      <c r="B1107" s="347" t="str">
        <f>'statement of marks'!$GK$4</f>
        <v>foKku</v>
      </c>
      <c r="C1107" s="366" t="str">
        <f>IF('statement of marks'!GK71="","",'statement of marks'!GK71)</f>
        <v/>
      </c>
      <c r="D1107" s="366" t="str">
        <f>IF('statement of marks'!GL71="","",'statement of marks'!GL71)</f>
        <v/>
      </c>
      <c r="E1107" s="371" t="str">
        <f>IF('statement of marks'!GM71="","",'statement of marks'!GM71)</f>
        <v/>
      </c>
      <c r="F1107" s="1147"/>
      <c r="G1107" s="1148"/>
      <c r="H1107" s="369"/>
      <c r="I1107" s="347" t="str">
        <f>'statement of marks'!$GK$4</f>
        <v>foKku</v>
      </c>
      <c r="J1107" s="366" t="str">
        <f>IF('statement of marks'!GK72="","",'statement of marks'!GK72)</f>
        <v/>
      </c>
      <c r="K1107" s="366" t="str">
        <f>IF('statement of marks'!GL72="","",'statement of marks'!GL72)</f>
        <v/>
      </c>
      <c r="L1107" s="371" t="str">
        <f>IF('statement of marks'!GM72="","",'statement of marks'!GM72)</f>
        <v/>
      </c>
    </row>
    <row r="1108" spans="1:12" ht="15" customHeight="1">
      <c r="A1108" s="369"/>
      <c r="B1108" s="347" t="str">
        <f>'statement of marks'!$GN$4</f>
        <v>lkekftd foKku</v>
      </c>
      <c r="C1108" s="366" t="str">
        <f>IF('statement of marks'!GN71="","",'statement of marks'!GN71)</f>
        <v/>
      </c>
      <c r="D1108" s="366" t="str">
        <f>IF('statement of marks'!GO71="","",'statement of marks'!GO71)</f>
        <v/>
      </c>
      <c r="E1108" s="371" t="str">
        <f>IF('statement of marks'!GP71="","",'statement of marks'!GP71)</f>
        <v/>
      </c>
      <c r="F1108" s="1147"/>
      <c r="G1108" s="1148"/>
      <c r="H1108" s="369"/>
      <c r="I1108" s="347" t="str">
        <f>'statement of marks'!$GN$4</f>
        <v>lkekftd foKku</v>
      </c>
      <c r="J1108" s="366" t="str">
        <f>IF('statement of marks'!GN72="","",'statement of marks'!GN72)</f>
        <v/>
      </c>
      <c r="K1108" s="366" t="str">
        <f>IF('statement of marks'!GO72="","",'statement of marks'!GO72)</f>
        <v/>
      </c>
      <c r="L1108" s="371" t="str">
        <f>IF('statement of marks'!GP72="","",'statement of marks'!GP72)</f>
        <v/>
      </c>
    </row>
    <row r="1109" spans="1:12" ht="15" customHeight="1">
      <c r="A1109" s="369"/>
      <c r="B1109" s="347" t="str">
        <f>'statement of marks'!$GQ$4</f>
        <v>dk;kZuqHko</v>
      </c>
      <c r="C1109" s="366" t="str">
        <f>IF('statement of marks'!GQ71="","",'statement of marks'!GQ71)</f>
        <v/>
      </c>
      <c r="D1109" s="366" t="str">
        <f>IF('statement of marks'!GR71="","",'statement of marks'!GR71)</f>
        <v/>
      </c>
      <c r="E1109" s="371" t="str">
        <f>IF('statement of marks'!GS71="","",'statement of marks'!GS71)</f>
        <v/>
      </c>
      <c r="F1109" s="1147"/>
      <c r="G1109" s="1148"/>
      <c r="H1109" s="369"/>
      <c r="I1109" s="347" t="str">
        <f>'statement of marks'!$GQ$4</f>
        <v>dk;kZuqHko</v>
      </c>
      <c r="J1109" s="366" t="str">
        <f>IF('statement of marks'!GQ72="","",'statement of marks'!GQ72)</f>
        <v/>
      </c>
      <c r="K1109" s="366" t="str">
        <f>IF('statement of marks'!GR72="","",'statement of marks'!GR72)</f>
        <v/>
      </c>
      <c r="L1109" s="371" t="str">
        <f>IF('statement of marks'!GS72="","",'statement of marks'!GS72)</f>
        <v/>
      </c>
    </row>
    <row r="1110" spans="1:12" ht="15" customHeight="1">
      <c r="A1110" s="369"/>
      <c r="B1110" s="347" t="str">
        <f>'statement of marks'!$GT$4</f>
        <v>dyk f'k{kk</v>
      </c>
      <c r="C1110" s="367" t="str">
        <f>IF('statement of marks'!GT71="","",'statement of marks'!GT71)</f>
        <v/>
      </c>
      <c r="D1110" s="367" t="str">
        <f>IF('statement of marks'!GU71="","",'statement of marks'!GU71)</f>
        <v/>
      </c>
      <c r="E1110" s="372" t="str">
        <f>IF('statement of marks'!GV71="","",'statement of marks'!GV71)</f>
        <v/>
      </c>
      <c r="F1110" s="1147"/>
      <c r="G1110" s="1148"/>
      <c r="H1110" s="369"/>
      <c r="I1110" s="347" t="str">
        <f>'statement of marks'!$GT$4</f>
        <v>dyk f'k{kk</v>
      </c>
      <c r="J1110" s="367" t="str">
        <f>IF('statement of marks'!GT72="","",'statement of marks'!GT72)</f>
        <v/>
      </c>
      <c r="K1110" s="367" t="str">
        <f>IF('statement of marks'!GU72="","",'statement of marks'!GU72)</f>
        <v/>
      </c>
      <c r="L1110" s="372" t="str">
        <f>IF('statement of marks'!GV72="","",'statement of marks'!GV72)</f>
        <v/>
      </c>
    </row>
    <row r="1111" spans="1:12" ht="15" customHeight="1">
      <c r="A1111" s="369"/>
      <c r="B1111" s="347" t="str">
        <f>'statement of marks'!$GW$4</f>
        <v>LokLF; ,oe~ 'kkjhfjd f'k{kk</v>
      </c>
      <c r="C1111" s="368" t="str">
        <f>IF('statement of marks'!GW71="","",'statement of marks'!GW71)</f>
        <v/>
      </c>
      <c r="D1111" s="368" t="str">
        <f>IF('statement of marks'!GX71="","",'statement of marks'!GX71)</f>
        <v/>
      </c>
      <c r="E1111" s="373" t="str">
        <f>IF('statement of marks'!GY71="","",'statement of marks'!GY71)</f>
        <v/>
      </c>
      <c r="F1111" s="1147"/>
      <c r="G1111" s="1148"/>
      <c r="H1111" s="369"/>
      <c r="I1111" s="347" t="str">
        <f>'statement of marks'!$GW$4</f>
        <v>LokLF; ,oe~ 'kkjhfjd f'k{kk</v>
      </c>
      <c r="J1111" s="368" t="str">
        <f>IF('statement of marks'!GW72="","",'statement of marks'!GW72)</f>
        <v/>
      </c>
      <c r="K1111" s="368" t="str">
        <f>IF('statement of marks'!GX72="","",'statement of marks'!GX72)</f>
        <v/>
      </c>
      <c r="L1111" s="373" t="str">
        <f>IF('statement of marks'!GY72="","",'statement of marks'!GY72)</f>
        <v/>
      </c>
    </row>
    <row r="1112" spans="1:12" ht="15" customHeight="1">
      <c r="A1112" s="369"/>
      <c r="B1112" s="389" t="s">
        <v>304</v>
      </c>
      <c r="C1112" s="390" t="str">
        <f>IF('statement of marks'!HE71="","",'statement of marks'!HE71)</f>
        <v/>
      </c>
      <c r="D1112" s="390" t="str">
        <f>IF('statement of marks'!HF71="","",'statement of marks'!HF71)</f>
        <v/>
      </c>
      <c r="E1112" s="390" t="str">
        <f>IF('statement of marks'!HJ71="","",'statement of marks'!HJ71)</f>
        <v/>
      </c>
      <c r="F1112" s="1147"/>
      <c r="G1112" s="1148"/>
      <c r="H1112" s="369"/>
      <c r="I1112" s="389" t="s">
        <v>304</v>
      </c>
      <c r="J1112" s="390" t="str">
        <f>IF('statement of marks'!HE72="","",'statement of marks'!HE72)</f>
        <v/>
      </c>
      <c r="K1112" s="390" t="str">
        <f>IF('statement of marks'!HF72="","",'statement of marks'!HF72)</f>
        <v/>
      </c>
      <c r="L1112" s="391" t="str">
        <f>IF('statement of marks'!HJ72="","",'statement of marks'!HJ72)</f>
        <v/>
      </c>
    </row>
    <row r="1113" spans="1:12" ht="15" customHeight="1">
      <c r="A1113" s="369"/>
      <c r="B1113" s="347" t="s">
        <v>473</v>
      </c>
      <c r="C1113" s="1170" t="str">
        <f>IF('statement of marks'!HD71="","",'statement of marks'!HD71)</f>
        <v/>
      </c>
      <c r="D1113" s="1171"/>
      <c r="E1113" s="1172"/>
      <c r="F1113" s="1147"/>
      <c r="G1113" s="1148"/>
      <c r="H1113" s="369"/>
      <c r="I1113" s="347" t="s">
        <v>473</v>
      </c>
      <c r="J1113" s="1170" t="str">
        <f>IF('statement of marks'!HD72="","",'statement of marks'!HD72)</f>
        <v/>
      </c>
      <c r="K1113" s="1171"/>
      <c r="L1113" s="1172"/>
    </row>
    <row r="1114" spans="1:12" ht="15" customHeight="1">
      <c r="A1114" s="369"/>
      <c r="B1114" s="347" t="str">
        <f>'statement of marks'!$HL$5</f>
        <v>Nk= mifLFkfr</v>
      </c>
      <c r="C1114" s="1161" t="str">
        <f>IF('statement of marks'!HL71="","",'statement of marks'!HL71)</f>
        <v/>
      </c>
      <c r="D1114" s="1162"/>
      <c r="E1114" s="1163"/>
      <c r="F1114" s="1147"/>
      <c r="G1114" s="1148"/>
      <c r="H1114" s="369"/>
      <c r="I1114" s="347" t="str">
        <f>'statement of marks'!$HL$5</f>
        <v>Nk= mifLFkfr</v>
      </c>
      <c r="J1114" s="1161" t="str">
        <f>IF('statement of marks'!HL72="","",'statement of marks'!HL72)</f>
        <v/>
      </c>
      <c r="K1114" s="1162"/>
      <c r="L1114" s="1163"/>
    </row>
    <row r="1115" spans="1:12" ht="15" customHeight="1">
      <c r="A1115" s="369"/>
      <c r="B1115" s="210" t="str">
        <f>'statement of marks'!$HK$5</f>
        <v>dqy ehfVax</v>
      </c>
      <c r="C1115" s="1164" t="str">
        <f>IF('statement of marks'!HK71="","",'statement of marks'!HK71)</f>
        <v/>
      </c>
      <c r="D1115" s="1165"/>
      <c r="E1115" s="1166"/>
      <c r="F1115" s="1147"/>
      <c r="G1115" s="1148"/>
      <c r="H1115" s="369"/>
      <c r="I1115" s="210" t="str">
        <f>'statement of marks'!$HK$5</f>
        <v>dqy ehfVax</v>
      </c>
      <c r="J1115" s="1164" t="str">
        <f>IF('statement of marks'!HK72="","",'statement of marks'!HK72)</f>
        <v/>
      </c>
      <c r="K1115" s="1165"/>
      <c r="L1115" s="1166"/>
    </row>
    <row r="1116" spans="1:12" ht="15" customHeight="1">
      <c r="A1116" s="369"/>
      <c r="B1116" s="347" t="s">
        <v>227</v>
      </c>
      <c r="C1116" s="1149" t="str">
        <f>IF('statement of marks'!HN71="","",'statement of marks'!HN71)</f>
        <v/>
      </c>
      <c r="D1116" s="1150"/>
      <c r="E1116" s="1151"/>
      <c r="F1116" s="1147"/>
      <c r="G1116" s="1148"/>
      <c r="H1116" s="369"/>
      <c r="I1116" s="347" t="s">
        <v>227</v>
      </c>
      <c r="J1116" s="1149" t="str">
        <f>IF('statement of marks'!HN72="","",'statement of marks'!HN72)</f>
        <v/>
      </c>
      <c r="K1116" s="1150"/>
      <c r="L1116" s="1151"/>
    </row>
    <row r="1117" spans="1:12" ht="15" customHeight="1">
      <c r="A1117" s="369"/>
      <c r="B1117" s="219" t="s">
        <v>79</v>
      </c>
      <c r="C1117" s="1149"/>
      <c r="D1117" s="1150"/>
      <c r="E1117" s="1151"/>
      <c r="F1117" s="1147"/>
      <c r="G1117" s="1148"/>
      <c r="H1117" s="369"/>
      <c r="I1117" s="219" t="s">
        <v>79</v>
      </c>
      <c r="J1117" s="1149"/>
      <c r="K1117" s="1150"/>
      <c r="L1117" s="1151"/>
    </row>
    <row r="1118" spans="1:12" ht="15" customHeight="1">
      <c r="A1118" s="369"/>
      <c r="B1118" s="211" t="s">
        <v>114</v>
      </c>
      <c r="C1118" s="1149"/>
      <c r="D1118" s="1150"/>
      <c r="E1118" s="1151"/>
      <c r="F1118" s="1147"/>
      <c r="G1118" s="1148"/>
      <c r="H1118" s="369"/>
      <c r="I1118" s="211" t="s">
        <v>114</v>
      </c>
      <c r="J1118" s="1149"/>
      <c r="K1118" s="1150"/>
      <c r="L1118" s="1151"/>
    </row>
    <row r="1119" spans="1:12" ht="15" customHeight="1">
      <c r="A1119" s="369"/>
      <c r="B1119" s="212" t="s">
        <v>19</v>
      </c>
      <c r="C1119" s="1149"/>
      <c r="D1119" s="1150"/>
      <c r="E1119" s="1151"/>
      <c r="F1119" s="1147"/>
      <c r="G1119" s="1148"/>
      <c r="H1119" s="369"/>
      <c r="I1119" s="212" t="s">
        <v>19</v>
      </c>
      <c r="J1119" s="1149"/>
      <c r="K1119" s="1150"/>
      <c r="L1119" s="1151"/>
    </row>
    <row r="1120" spans="1:12" ht="15" customHeight="1">
      <c r="A1120" s="369"/>
      <c r="B1120" s="213" t="s">
        <v>7</v>
      </c>
      <c r="C1120" s="1149"/>
      <c r="D1120" s="1150"/>
      <c r="E1120" s="1151"/>
      <c r="F1120" s="1147"/>
      <c r="G1120" s="1148"/>
      <c r="H1120" s="369"/>
      <c r="I1120" s="213" t="s">
        <v>7</v>
      </c>
      <c r="J1120" s="1149"/>
      <c r="K1120" s="1150"/>
      <c r="L1120" s="1151"/>
    </row>
    <row r="1121" spans="1:12" ht="15" customHeight="1">
      <c r="A1121" s="374"/>
      <c r="B1121" s="219" t="str">
        <f>'statement of marks'!$J$3</f>
        <v xml:space="preserve">fo|ky; dk Mk;l dksM+ </v>
      </c>
      <c r="C1121" s="1152" t="str">
        <f>'statement of marks'!$K$3</f>
        <v xml:space="preserve">08291009401   </v>
      </c>
      <c r="D1121" s="1153"/>
      <c r="E1121" s="1154"/>
      <c r="F1121" s="1147"/>
      <c r="G1121" s="1148"/>
      <c r="H1121" s="374"/>
      <c r="I1121" s="219" t="str">
        <f>'statement of marks'!$J$3</f>
        <v xml:space="preserve">fo|ky; dk Mk;l dksM+ </v>
      </c>
      <c r="J1121" s="1152" t="str">
        <f>'statement of marks'!$K$3</f>
        <v xml:space="preserve">08291009401   </v>
      </c>
      <c r="K1121" s="1153"/>
      <c r="L1121" s="1154"/>
    </row>
    <row r="1122" spans="1:12" ht="15" customHeight="1" thickBot="1">
      <c r="A1122" s="375"/>
      <c r="B1122" s="376" t="s">
        <v>76</v>
      </c>
      <c r="C1122" s="1155">
        <f>'statement of marks'!$HG$108</f>
        <v>42460</v>
      </c>
      <c r="D1122" s="1156"/>
      <c r="E1122" s="1157"/>
      <c r="F1122" s="1147"/>
      <c r="G1122" s="1148"/>
      <c r="H1122" s="375"/>
      <c r="I1122" s="376" t="s">
        <v>76</v>
      </c>
      <c r="J1122" s="1155">
        <f>'statement of marks'!$HG$108</f>
        <v>42460</v>
      </c>
      <c r="K1122" s="1156"/>
      <c r="L1122" s="1157"/>
    </row>
    <row r="1123" spans="1:12" ht="15" customHeight="1">
      <c r="A1123" s="1137" t="s">
        <v>47</v>
      </c>
      <c r="B1123" s="1138"/>
      <c r="C1123" s="1139"/>
      <c r="D1123" s="1139"/>
      <c r="E1123" s="1140"/>
      <c r="F1123" s="1147"/>
      <c r="G1123" s="1148"/>
      <c r="H1123" s="1137" t="s">
        <v>47</v>
      </c>
      <c r="I1123" s="1138"/>
      <c r="J1123" s="1139"/>
      <c r="K1123" s="1139"/>
      <c r="L1123" s="1140"/>
    </row>
    <row r="1124" spans="1:12" ht="15" customHeight="1">
      <c r="A1124" s="1141" t="str">
        <f>'statement of marks'!$A$1</f>
        <v>jk- ck- ek/;fed fo|ky; uohu] fuEckgsM+k</v>
      </c>
      <c r="B1124" s="1129"/>
      <c r="C1124" s="1142"/>
      <c r="D1124" s="1142"/>
      <c r="E1124" s="1143"/>
      <c r="F1124" s="1147"/>
      <c r="G1124" s="1148"/>
      <c r="H1124" s="1141" t="str">
        <f>'statement of marks'!$A$1</f>
        <v>jk- ck- ek/;fed fo|ky; uohu] fuEckgsM+k</v>
      </c>
      <c r="I1124" s="1129"/>
      <c r="J1124" s="1142"/>
      <c r="K1124" s="1142"/>
      <c r="L1124" s="1143"/>
    </row>
    <row r="1125" spans="1:12" ht="15" customHeight="1">
      <c r="A1125" s="1141"/>
      <c r="B1125" s="1129"/>
      <c r="C1125" s="1142"/>
      <c r="D1125" s="1142"/>
      <c r="E1125" s="1143"/>
      <c r="F1125" s="1147"/>
      <c r="G1125" s="1148"/>
      <c r="H1125" s="1141"/>
      <c r="I1125" s="1129"/>
      <c r="J1125" s="1142"/>
      <c r="K1125" s="1142"/>
      <c r="L1125" s="1143"/>
    </row>
    <row r="1126" spans="1:12" ht="15" customHeight="1">
      <c r="A1126" s="369"/>
      <c r="B1126" s="207" t="s">
        <v>217</v>
      </c>
      <c r="C1126" s="1134" t="str">
        <f>'statement of marks'!$H$3</f>
        <v>2015-16</v>
      </c>
      <c r="D1126" s="1135"/>
      <c r="E1126" s="1136"/>
      <c r="F1126" s="1147"/>
      <c r="G1126" s="1148"/>
      <c r="H1126" s="369"/>
      <c r="I1126" s="207" t="s">
        <v>217</v>
      </c>
      <c r="J1126" s="1134" t="str">
        <f>'statement of marks'!$H$3</f>
        <v>2015-16</v>
      </c>
      <c r="K1126" s="1135"/>
      <c r="L1126" s="1136"/>
    </row>
    <row r="1127" spans="1:12" ht="15" customHeight="1">
      <c r="A1127" s="369"/>
      <c r="B1127" s="347" t="s">
        <v>218</v>
      </c>
      <c r="C1127" s="1144" t="str">
        <f>IF('statement of marks'!J73="","",'statement of marks'!J73)</f>
        <v/>
      </c>
      <c r="D1127" s="1145"/>
      <c r="E1127" s="1146"/>
      <c r="F1127" s="1147"/>
      <c r="G1127" s="1148"/>
      <c r="H1127" s="369"/>
      <c r="I1127" s="347" t="s">
        <v>218</v>
      </c>
      <c r="J1127" s="1144" t="str">
        <f>IF('statement of marks'!J74="","",'statement of marks'!J74)</f>
        <v/>
      </c>
      <c r="K1127" s="1145"/>
      <c r="L1127" s="1146"/>
    </row>
    <row r="1128" spans="1:12" ht="15" customHeight="1">
      <c r="A1128" s="369"/>
      <c r="B1128" s="347" t="s">
        <v>219</v>
      </c>
      <c r="C1128" s="1144" t="str">
        <f>IF('statement of marks'!K73="","",'statement of marks'!K73)</f>
        <v/>
      </c>
      <c r="D1128" s="1145"/>
      <c r="E1128" s="1146"/>
      <c r="F1128" s="1147"/>
      <c r="G1128" s="1148"/>
      <c r="H1128" s="369"/>
      <c r="I1128" s="347" t="s">
        <v>219</v>
      </c>
      <c r="J1128" s="1144" t="str">
        <f>IF('statement of marks'!K74="","",'statement of marks'!K74)</f>
        <v/>
      </c>
      <c r="K1128" s="1145"/>
      <c r="L1128" s="1146"/>
    </row>
    <row r="1129" spans="1:12" ht="15" customHeight="1">
      <c r="A1129" s="369"/>
      <c r="B1129" s="347" t="s">
        <v>220</v>
      </c>
      <c r="C1129" s="1144" t="str">
        <f>IF('statement of marks'!L73="","",'statement of marks'!L73)</f>
        <v/>
      </c>
      <c r="D1129" s="1145"/>
      <c r="E1129" s="1146"/>
      <c r="F1129" s="1147"/>
      <c r="G1129" s="1148"/>
      <c r="H1129" s="369"/>
      <c r="I1129" s="347" t="s">
        <v>220</v>
      </c>
      <c r="J1129" s="1144" t="str">
        <f>IF('statement of marks'!L74="","",'statement of marks'!L74)</f>
        <v/>
      </c>
      <c r="K1129" s="1145"/>
      <c r="L1129" s="1146"/>
    </row>
    <row r="1130" spans="1:12" ht="15" customHeight="1">
      <c r="A1130" s="369"/>
      <c r="B1130" s="347" t="s">
        <v>224</v>
      </c>
      <c r="C1130" s="1134" t="str">
        <f>IF('statement of marks'!B73="","",'statement of marks'!B73)</f>
        <v/>
      </c>
      <c r="D1130" s="1135"/>
      <c r="E1130" s="1136"/>
      <c r="F1130" s="1147"/>
      <c r="G1130" s="1148"/>
      <c r="H1130" s="369"/>
      <c r="I1130" s="347" t="s">
        <v>224</v>
      </c>
      <c r="J1130" s="1134" t="str">
        <f>IF('statement of marks'!B74="","",'statement of marks'!B74)</f>
        <v/>
      </c>
      <c r="K1130" s="1135"/>
      <c r="L1130" s="1136"/>
    </row>
    <row r="1131" spans="1:12" ht="15" customHeight="1">
      <c r="A1131" s="369"/>
      <c r="B1131" s="347" t="s">
        <v>221</v>
      </c>
      <c r="C1131" s="1134" t="str">
        <f>'statement of marks'!$G$3</f>
        <v>6 A</v>
      </c>
      <c r="D1131" s="1135"/>
      <c r="E1131" s="1136"/>
      <c r="F1131" s="1147"/>
      <c r="G1131" s="1148"/>
      <c r="H1131" s="369"/>
      <c r="I1131" s="347" t="s">
        <v>221</v>
      </c>
      <c r="J1131" s="1134" t="str">
        <f>'statement of marks'!$G$3</f>
        <v>6 A</v>
      </c>
      <c r="K1131" s="1135"/>
      <c r="L1131" s="1136"/>
    </row>
    <row r="1132" spans="1:12" ht="15" customHeight="1">
      <c r="A1132" s="369"/>
      <c r="B1132" s="209" t="s">
        <v>222</v>
      </c>
      <c r="C1132" s="1134" t="str">
        <f>IF('statement of marks'!F73="","",'statement of marks'!F73)</f>
        <v/>
      </c>
      <c r="D1132" s="1135"/>
      <c r="E1132" s="1136"/>
      <c r="F1132" s="1147"/>
      <c r="G1132" s="1148"/>
      <c r="H1132" s="369"/>
      <c r="I1132" s="209" t="s">
        <v>222</v>
      </c>
      <c r="J1132" s="1134" t="str">
        <f>IF('statement of marks'!F74="","",'statement of marks'!F74)</f>
        <v/>
      </c>
      <c r="K1132" s="1135"/>
      <c r="L1132" s="1136"/>
    </row>
    <row r="1133" spans="1:12" ht="15" customHeight="1">
      <c r="A1133" s="369"/>
      <c r="B1133" s="347" t="s">
        <v>9</v>
      </c>
      <c r="C1133" s="1134" t="str">
        <f>IF('statement of marks'!D73="","",'statement of marks'!D73)</f>
        <v/>
      </c>
      <c r="D1133" s="1135"/>
      <c r="E1133" s="1136"/>
      <c r="F1133" s="1147"/>
      <c r="G1133" s="1148"/>
      <c r="H1133" s="369"/>
      <c r="I1133" s="347" t="s">
        <v>9</v>
      </c>
      <c r="J1133" s="1134" t="str">
        <f>IF('statement of marks'!D74="","",'statement of marks'!D74)</f>
        <v/>
      </c>
      <c r="K1133" s="1135"/>
      <c r="L1133" s="1136"/>
    </row>
    <row r="1134" spans="1:12" ht="15" customHeight="1">
      <c r="A1134" s="369"/>
      <c r="B1134" s="347" t="s">
        <v>225</v>
      </c>
      <c r="C1134" s="1158" t="str">
        <f>IF('statement of marks'!H73="","",'statement of marks'!H73)</f>
        <v/>
      </c>
      <c r="D1134" s="1159"/>
      <c r="E1134" s="1160"/>
      <c r="F1134" s="1147"/>
      <c r="G1134" s="1148"/>
      <c r="H1134" s="369"/>
      <c r="I1134" s="347" t="s">
        <v>225</v>
      </c>
      <c r="J1134" s="1158" t="str">
        <f>IF('statement of marks'!H74="","",'statement of marks'!H74)</f>
        <v/>
      </c>
      <c r="K1134" s="1159"/>
      <c r="L1134" s="1160"/>
    </row>
    <row r="1135" spans="1:12" ht="15" customHeight="1">
      <c r="A1135" s="369"/>
      <c r="B1135" s="347" t="s">
        <v>226</v>
      </c>
      <c r="C1135" s="1167" t="str">
        <f>IF('statement of marks'!I73="","",'statement of marks'!I73)</f>
        <v/>
      </c>
      <c r="D1135" s="1168"/>
      <c r="E1135" s="1169"/>
      <c r="F1135" s="1147"/>
      <c r="G1135" s="1148"/>
      <c r="H1135" s="369"/>
      <c r="I1135" s="347" t="s">
        <v>226</v>
      </c>
      <c r="J1135" s="1167" t="str">
        <f>IF('statement of marks'!I74="","",'statement of marks'!I74)</f>
        <v/>
      </c>
      <c r="K1135" s="1168"/>
      <c r="L1135" s="1169"/>
    </row>
    <row r="1136" spans="1:12" ht="15" customHeight="1">
      <c r="A1136" s="369"/>
      <c r="B1136" s="347" t="s">
        <v>223</v>
      </c>
      <c r="C1136" s="364" t="s">
        <v>66</v>
      </c>
      <c r="D1136" s="365" t="s">
        <v>294</v>
      </c>
      <c r="E1136" s="370" t="s">
        <v>206</v>
      </c>
      <c r="F1136" s="1147"/>
      <c r="G1136" s="1148"/>
      <c r="H1136" s="369"/>
      <c r="I1136" s="347" t="s">
        <v>223</v>
      </c>
      <c r="J1136" s="364" t="s">
        <v>66</v>
      </c>
      <c r="K1136" s="365" t="s">
        <v>294</v>
      </c>
      <c r="L1136" s="370" t="s">
        <v>206</v>
      </c>
    </row>
    <row r="1137" spans="1:12" ht="15" customHeight="1">
      <c r="A1137" s="369"/>
      <c r="B1137" s="347" t="str">
        <f>'statement of marks'!$FT$4</f>
        <v>fgUnh</v>
      </c>
      <c r="C1137" s="366" t="str">
        <f>IF('statement of marks'!FT73="","",'statement of marks'!FT73)</f>
        <v/>
      </c>
      <c r="D1137" s="366" t="str">
        <f>IF('statement of marks'!FU73="","",'statement of marks'!FU73)</f>
        <v/>
      </c>
      <c r="E1137" s="371" t="str">
        <f>IF('statement of marks'!FV73="","",'statement of marks'!FV73)</f>
        <v/>
      </c>
      <c r="F1137" s="1147"/>
      <c r="G1137" s="1148"/>
      <c r="H1137" s="369"/>
      <c r="I1137" s="347" t="str">
        <f>'statement of marks'!$FT$4</f>
        <v>fgUnh</v>
      </c>
      <c r="J1137" s="366" t="str">
        <f>IF('statement of marks'!FT74="","",'statement of marks'!FT74)</f>
        <v/>
      </c>
      <c r="K1137" s="366" t="str">
        <f>IF('statement of marks'!FU74="","",'statement of marks'!FU74)</f>
        <v/>
      </c>
      <c r="L1137" s="371" t="str">
        <f>IF('statement of marks'!FV74="","",'statement of marks'!FV74)</f>
        <v/>
      </c>
    </row>
    <row r="1138" spans="1:12" ht="15" customHeight="1">
      <c r="A1138" s="369"/>
      <c r="B1138" s="347" t="str">
        <f>'statement of marks'!$FW$4</f>
        <v>vaxszth</v>
      </c>
      <c r="C1138" s="366" t="str">
        <f>IF('statement of marks'!FW73="","",'statement of marks'!FW73)</f>
        <v/>
      </c>
      <c r="D1138" s="366" t="str">
        <f>IF('statement of marks'!FX73="","",'statement of marks'!FX73)</f>
        <v/>
      </c>
      <c r="E1138" s="371" t="str">
        <f>IF('statement of marks'!FY73="","",'statement of marks'!FY73)</f>
        <v/>
      </c>
      <c r="F1138" s="1147"/>
      <c r="G1138" s="1148"/>
      <c r="H1138" s="369"/>
      <c r="I1138" s="347" t="str">
        <f>'statement of marks'!$FW$4</f>
        <v>vaxszth</v>
      </c>
      <c r="J1138" s="366" t="str">
        <f>IF('statement of marks'!FW74="","",'statement of marks'!FW74)</f>
        <v/>
      </c>
      <c r="K1138" s="366" t="str">
        <f>IF('statement of marks'!FX74="","",'statement of marks'!FX74)</f>
        <v/>
      </c>
      <c r="L1138" s="371" t="str">
        <f>IF('statement of marks'!FY74="","",'statement of marks'!FY74)</f>
        <v/>
      </c>
    </row>
    <row r="1139" spans="1:12" ht="15" customHeight="1">
      <c r="A1139" s="369"/>
      <c r="B1139" s="347" t="str">
        <f>IF('statement of marks'!BE73="s","laLÑr",IF('statement of marks'!BE73="u","mnwZ",IF('statement of marks'!BE73="g","xqtjkrh",IF('statement of marks'!BE73="p","iatkch",IF('statement of marks'!BE73="sd","flU/kh","r`rh; Hkk""kk")))))</f>
        <v>r`rh; Hkk"kk</v>
      </c>
      <c r="C1139" s="366" t="str">
        <f>IF('statement of marks'!FZ73="","",'statement of marks'!FZ73)</f>
        <v/>
      </c>
      <c r="D1139" s="366" t="str">
        <f>IF('statement of marks'!GA73="","",'statement of marks'!GA73)</f>
        <v/>
      </c>
      <c r="E1139" s="371" t="str">
        <f>IF('statement of marks'!GB73="","",'statement of marks'!GB73)</f>
        <v/>
      </c>
      <c r="F1139" s="1147"/>
      <c r="G1139" s="1148"/>
      <c r="H1139" s="369"/>
      <c r="I1139" s="347" t="str">
        <f>IF('statement of marks'!BE74="s","laLÑr",IF('statement of marks'!BE74="u","mnwZ",IF('statement of marks'!BE74="g","xqtjkrh",IF('statement of marks'!BE74="p","iatkch",IF('statement of marks'!BE74="sd","flU/kh","r`rh; Hkk""kk")))))</f>
        <v>r`rh; Hkk"kk</v>
      </c>
      <c r="J1139" s="366" t="str">
        <f>IF('statement of marks'!FZ74="","",'statement of marks'!FZ74)</f>
        <v/>
      </c>
      <c r="K1139" s="366" t="str">
        <f>IF('statement of marks'!GA74="","",'statement of marks'!GA74)</f>
        <v/>
      </c>
      <c r="L1139" s="371" t="str">
        <f>IF('statement of marks'!GB74="","",'statement of marks'!GB74)</f>
        <v/>
      </c>
    </row>
    <row r="1140" spans="1:12" ht="15" customHeight="1">
      <c r="A1140" s="369"/>
      <c r="B1140" s="347" t="str">
        <f>'statement of marks'!$GH$4</f>
        <v>xf.kr</v>
      </c>
      <c r="C1140" s="366" t="str">
        <f>IF('statement of marks'!GH73="","",'statement of marks'!GH73)</f>
        <v/>
      </c>
      <c r="D1140" s="366" t="str">
        <f>IF('statement of marks'!GI73="","",'statement of marks'!GI73)</f>
        <v/>
      </c>
      <c r="E1140" s="371" t="str">
        <f>IF('statement of marks'!GJ73="","",'statement of marks'!GJ73)</f>
        <v/>
      </c>
      <c r="F1140" s="1147"/>
      <c r="G1140" s="1148"/>
      <c r="H1140" s="369"/>
      <c r="I1140" s="347" t="str">
        <f>'statement of marks'!$GH$4</f>
        <v>xf.kr</v>
      </c>
      <c r="J1140" s="366" t="str">
        <f>IF('statement of marks'!GH74="","",'statement of marks'!GH74)</f>
        <v/>
      </c>
      <c r="K1140" s="366" t="str">
        <f>IF('statement of marks'!GI74="","",'statement of marks'!GI74)</f>
        <v/>
      </c>
      <c r="L1140" s="371" t="str">
        <f>IF('statement of marks'!GJ74="","",'statement of marks'!GJ74)</f>
        <v/>
      </c>
    </row>
    <row r="1141" spans="1:12" ht="15" customHeight="1">
      <c r="A1141" s="369"/>
      <c r="B1141" s="347" t="str">
        <f>'statement of marks'!$GK$4</f>
        <v>foKku</v>
      </c>
      <c r="C1141" s="366" t="str">
        <f>IF('statement of marks'!GK73="","",'statement of marks'!GK73)</f>
        <v/>
      </c>
      <c r="D1141" s="366" t="str">
        <f>IF('statement of marks'!GL73="","",'statement of marks'!GL73)</f>
        <v/>
      </c>
      <c r="E1141" s="371" t="str">
        <f>IF('statement of marks'!GM73="","",'statement of marks'!GM73)</f>
        <v/>
      </c>
      <c r="F1141" s="1147"/>
      <c r="G1141" s="1148"/>
      <c r="H1141" s="369"/>
      <c r="I1141" s="347" t="str">
        <f>'statement of marks'!$GK$4</f>
        <v>foKku</v>
      </c>
      <c r="J1141" s="366" t="str">
        <f>IF('statement of marks'!GK74="","",'statement of marks'!GK74)</f>
        <v/>
      </c>
      <c r="K1141" s="366" t="str">
        <f>IF('statement of marks'!GL74="","",'statement of marks'!GL74)</f>
        <v/>
      </c>
      <c r="L1141" s="371" t="str">
        <f>IF('statement of marks'!GM74="","",'statement of marks'!GM74)</f>
        <v/>
      </c>
    </row>
    <row r="1142" spans="1:12" ht="15" customHeight="1">
      <c r="A1142" s="369"/>
      <c r="B1142" s="347" t="str">
        <f>'statement of marks'!$GN$4</f>
        <v>lkekftd foKku</v>
      </c>
      <c r="C1142" s="366" t="str">
        <f>IF('statement of marks'!GN73="","",'statement of marks'!GN73)</f>
        <v/>
      </c>
      <c r="D1142" s="366" t="str">
        <f>IF('statement of marks'!GO73="","",'statement of marks'!GO73)</f>
        <v/>
      </c>
      <c r="E1142" s="371" t="str">
        <f>IF('statement of marks'!GP73="","",'statement of marks'!GP73)</f>
        <v/>
      </c>
      <c r="F1142" s="1147"/>
      <c r="G1142" s="1148"/>
      <c r="H1142" s="369"/>
      <c r="I1142" s="347" t="str">
        <f>'statement of marks'!$GN$4</f>
        <v>lkekftd foKku</v>
      </c>
      <c r="J1142" s="366" t="str">
        <f>IF('statement of marks'!GN74="","",'statement of marks'!GN74)</f>
        <v/>
      </c>
      <c r="K1142" s="366" t="str">
        <f>IF('statement of marks'!GO74="","",'statement of marks'!GO74)</f>
        <v/>
      </c>
      <c r="L1142" s="371" t="str">
        <f>IF('statement of marks'!GP74="","",'statement of marks'!GP74)</f>
        <v/>
      </c>
    </row>
    <row r="1143" spans="1:12" ht="15" customHeight="1">
      <c r="A1143" s="369"/>
      <c r="B1143" s="347" t="str">
        <f>'statement of marks'!$GQ$4</f>
        <v>dk;kZuqHko</v>
      </c>
      <c r="C1143" s="366" t="str">
        <f>IF('statement of marks'!GQ73="","",'statement of marks'!GQ73)</f>
        <v/>
      </c>
      <c r="D1143" s="366" t="str">
        <f>IF('statement of marks'!GR73="","",'statement of marks'!GR73)</f>
        <v/>
      </c>
      <c r="E1143" s="371" t="str">
        <f>IF('statement of marks'!GS73="","",'statement of marks'!GS73)</f>
        <v/>
      </c>
      <c r="F1143" s="1147"/>
      <c r="G1143" s="1148"/>
      <c r="H1143" s="369"/>
      <c r="I1143" s="347" t="str">
        <f>'statement of marks'!$GQ$4</f>
        <v>dk;kZuqHko</v>
      </c>
      <c r="J1143" s="366" t="str">
        <f>IF('statement of marks'!GQ74="","",'statement of marks'!GQ74)</f>
        <v/>
      </c>
      <c r="K1143" s="366" t="str">
        <f>IF('statement of marks'!GR74="","",'statement of marks'!GR74)</f>
        <v/>
      </c>
      <c r="L1143" s="371" t="str">
        <f>IF('statement of marks'!GS74="","",'statement of marks'!GS74)</f>
        <v/>
      </c>
    </row>
    <row r="1144" spans="1:12" ht="15" customHeight="1">
      <c r="A1144" s="369"/>
      <c r="B1144" s="347" t="str">
        <f>'statement of marks'!$GT$4</f>
        <v>dyk f'k{kk</v>
      </c>
      <c r="C1144" s="367" t="str">
        <f>IF('statement of marks'!GT73="","",'statement of marks'!GT73)</f>
        <v/>
      </c>
      <c r="D1144" s="367" t="str">
        <f>IF('statement of marks'!GU73="","",'statement of marks'!GU73)</f>
        <v/>
      </c>
      <c r="E1144" s="372" t="str">
        <f>IF('statement of marks'!GV73="","",'statement of marks'!GV73)</f>
        <v/>
      </c>
      <c r="F1144" s="1147"/>
      <c r="G1144" s="1148"/>
      <c r="H1144" s="369"/>
      <c r="I1144" s="347" t="str">
        <f>'statement of marks'!$GT$4</f>
        <v>dyk f'k{kk</v>
      </c>
      <c r="J1144" s="367" t="str">
        <f>IF('statement of marks'!GT74="","",'statement of marks'!GT74)</f>
        <v/>
      </c>
      <c r="K1144" s="367" t="str">
        <f>IF('statement of marks'!GU74="","",'statement of marks'!GU74)</f>
        <v/>
      </c>
      <c r="L1144" s="372" t="str">
        <f>IF('statement of marks'!GV74="","",'statement of marks'!GV74)</f>
        <v/>
      </c>
    </row>
    <row r="1145" spans="1:12" ht="15" customHeight="1">
      <c r="A1145" s="369"/>
      <c r="B1145" s="347" t="str">
        <f>'statement of marks'!$GW$4</f>
        <v>LokLF; ,oe~ 'kkjhfjd f'k{kk</v>
      </c>
      <c r="C1145" s="368" t="str">
        <f>IF('statement of marks'!GW73="","",'statement of marks'!GW73)</f>
        <v/>
      </c>
      <c r="D1145" s="368" t="str">
        <f>IF('statement of marks'!GX73="","",'statement of marks'!GX73)</f>
        <v/>
      </c>
      <c r="E1145" s="373" t="str">
        <f>IF('statement of marks'!GY73="","",'statement of marks'!GY73)</f>
        <v/>
      </c>
      <c r="F1145" s="1147"/>
      <c r="G1145" s="1148"/>
      <c r="H1145" s="369"/>
      <c r="I1145" s="347" t="str">
        <f>'statement of marks'!$GW$4</f>
        <v>LokLF; ,oe~ 'kkjhfjd f'k{kk</v>
      </c>
      <c r="J1145" s="368" t="str">
        <f>IF('statement of marks'!GW74="","",'statement of marks'!GW74)</f>
        <v/>
      </c>
      <c r="K1145" s="368" t="str">
        <f>IF('statement of marks'!GX74="","",'statement of marks'!GX74)</f>
        <v/>
      </c>
      <c r="L1145" s="373" t="str">
        <f>IF('statement of marks'!GY74="","",'statement of marks'!GY74)</f>
        <v/>
      </c>
    </row>
    <row r="1146" spans="1:12" ht="15" customHeight="1">
      <c r="A1146" s="369"/>
      <c r="B1146" s="389" t="s">
        <v>304</v>
      </c>
      <c r="C1146" s="390" t="str">
        <f>IF('statement of marks'!HE73="","",'statement of marks'!HE73)</f>
        <v/>
      </c>
      <c r="D1146" s="390" t="str">
        <f>IF('statement of marks'!HF73="","",'statement of marks'!HF73)</f>
        <v/>
      </c>
      <c r="E1146" s="390" t="str">
        <f>IF('statement of marks'!HJ73="","",'statement of marks'!HJ73)</f>
        <v/>
      </c>
      <c r="F1146" s="1147"/>
      <c r="G1146" s="1148"/>
      <c r="H1146" s="369"/>
      <c r="I1146" s="389" t="s">
        <v>304</v>
      </c>
      <c r="J1146" s="390" t="str">
        <f>IF('statement of marks'!HE74="","",'statement of marks'!HE74)</f>
        <v/>
      </c>
      <c r="K1146" s="390" t="str">
        <f>IF('statement of marks'!HF74="","",'statement of marks'!HF74)</f>
        <v/>
      </c>
      <c r="L1146" s="391" t="str">
        <f>IF('statement of marks'!HJ74="","",'statement of marks'!HJ74)</f>
        <v/>
      </c>
    </row>
    <row r="1147" spans="1:12" ht="15" customHeight="1">
      <c r="A1147" s="369"/>
      <c r="B1147" s="347" t="s">
        <v>473</v>
      </c>
      <c r="C1147" s="1170" t="str">
        <f>IF('statement of marks'!HD73="","",'statement of marks'!HD73)</f>
        <v/>
      </c>
      <c r="D1147" s="1171"/>
      <c r="E1147" s="1172"/>
      <c r="F1147" s="1147"/>
      <c r="G1147" s="1148"/>
      <c r="H1147" s="369"/>
      <c r="I1147" s="347" t="s">
        <v>473</v>
      </c>
      <c r="J1147" s="1170" t="str">
        <f>IF('statement of marks'!HD74="","",'statement of marks'!HD74)</f>
        <v/>
      </c>
      <c r="K1147" s="1171"/>
      <c r="L1147" s="1172"/>
    </row>
    <row r="1148" spans="1:12" ht="15" customHeight="1">
      <c r="A1148" s="369"/>
      <c r="B1148" s="347" t="str">
        <f>'statement of marks'!$HL$5</f>
        <v>Nk= mifLFkfr</v>
      </c>
      <c r="C1148" s="1161" t="str">
        <f>IF('statement of marks'!HL73="","",'statement of marks'!HL73)</f>
        <v/>
      </c>
      <c r="D1148" s="1162"/>
      <c r="E1148" s="1163"/>
      <c r="F1148" s="1147"/>
      <c r="G1148" s="1148"/>
      <c r="H1148" s="369"/>
      <c r="I1148" s="347" t="str">
        <f>'statement of marks'!$HL$5</f>
        <v>Nk= mifLFkfr</v>
      </c>
      <c r="J1148" s="1161" t="str">
        <f>IF('statement of marks'!HL74="","",'statement of marks'!HL74)</f>
        <v/>
      </c>
      <c r="K1148" s="1162"/>
      <c r="L1148" s="1163"/>
    </row>
    <row r="1149" spans="1:12" ht="15" customHeight="1">
      <c r="A1149" s="369"/>
      <c r="B1149" s="210" t="str">
        <f>'statement of marks'!$HK$5</f>
        <v>dqy ehfVax</v>
      </c>
      <c r="C1149" s="1164" t="str">
        <f>IF('statement of marks'!HK73="","",'statement of marks'!HK73)</f>
        <v/>
      </c>
      <c r="D1149" s="1165"/>
      <c r="E1149" s="1166"/>
      <c r="F1149" s="1147"/>
      <c r="G1149" s="1148"/>
      <c r="H1149" s="369"/>
      <c r="I1149" s="210" t="str">
        <f>'statement of marks'!$HK$5</f>
        <v>dqy ehfVax</v>
      </c>
      <c r="J1149" s="1164" t="str">
        <f>IF('statement of marks'!HK74="","",'statement of marks'!HK74)</f>
        <v/>
      </c>
      <c r="K1149" s="1165"/>
      <c r="L1149" s="1166"/>
    </row>
    <row r="1150" spans="1:12" ht="15" customHeight="1">
      <c r="A1150" s="369"/>
      <c r="B1150" s="347" t="s">
        <v>227</v>
      </c>
      <c r="C1150" s="1149" t="str">
        <f>IF('statement of marks'!HN73="","",'statement of marks'!HN73)</f>
        <v/>
      </c>
      <c r="D1150" s="1150"/>
      <c r="E1150" s="1151"/>
      <c r="F1150" s="1147"/>
      <c r="G1150" s="1148"/>
      <c r="H1150" s="369"/>
      <c r="I1150" s="347" t="s">
        <v>227</v>
      </c>
      <c r="J1150" s="1149" t="str">
        <f>IF('statement of marks'!HN74="","",'statement of marks'!HN74)</f>
        <v/>
      </c>
      <c r="K1150" s="1150"/>
      <c r="L1150" s="1151"/>
    </row>
    <row r="1151" spans="1:12" ht="15" customHeight="1">
      <c r="A1151" s="369"/>
      <c r="B1151" s="219" t="s">
        <v>79</v>
      </c>
      <c r="C1151" s="1149"/>
      <c r="D1151" s="1150"/>
      <c r="E1151" s="1151"/>
      <c r="F1151" s="1147"/>
      <c r="G1151" s="1148"/>
      <c r="H1151" s="369"/>
      <c r="I1151" s="219" t="s">
        <v>79</v>
      </c>
      <c r="J1151" s="1149"/>
      <c r="K1151" s="1150"/>
      <c r="L1151" s="1151"/>
    </row>
    <row r="1152" spans="1:12" ht="15" customHeight="1">
      <c r="A1152" s="369"/>
      <c r="B1152" s="211" t="s">
        <v>114</v>
      </c>
      <c r="C1152" s="1149"/>
      <c r="D1152" s="1150"/>
      <c r="E1152" s="1151"/>
      <c r="F1152" s="1147"/>
      <c r="G1152" s="1148"/>
      <c r="H1152" s="369"/>
      <c r="I1152" s="211" t="s">
        <v>114</v>
      </c>
      <c r="J1152" s="1149"/>
      <c r="K1152" s="1150"/>
      <c r="L1152" s="1151"/>
    </row>
    <row r="1153" spans="1:12" ht="15" customHeight="1">
      <c r="A1153" s="369"/>
      <c r="B1153" s="212" t="s">
        <v>19</v>
      </c>
      <c r="C1153" s="1149"/>
      <c r="D1153" s="1150"/>
      <c r="E1153" s="1151"/>
      <c r="F1153" s="1147"/>
      <c r="G1153" s="1148"/>
      <c r="H1153" s="369"/>
      <c r="I1153" s="212" t="s">
        <v>19</v>
      </c>
      <c r="J1153" s="1149"/>
      <c r="K1153" s="1150"/>
      <c r="L1153" s="1151"/>
    </row>
    <row r="1154" spans="1:12" ht="15" customHeight="1">
      <c r="A1154" s="369"/>
      <c r="B1154" s="213" t="s">
        <v>7</v>
      </c>
      <c r="C1154" s="1149"/>
      <c r="D1154" s="1150"/>
      <c r="E1154" s="1151"/>
      <c r="F1154" s="1147"/>
      <c r="G1154" s="1148"/>
      <c r="H1154" s="369"/>
      <c r="I1154" s="213" t="s">
        <v>7</v>
      </c>
      <c r="J1154" s="1149"/>
      <c r="K1154" s="1150"/>
      <c r="L1154" s="1151"/>
    </row>
    <row r="1155" spans="1:12" ht="15" customHeight="1">
      <c r="A1155" s="374"/>
      <c r="B1155" s="219" t="str">
        <f>'statement of marks'!$J$3</f>
        <v xml:space="preserve">fo|ky; dk Mk;l dksM+ </v>
      </c>
      <c r="C1155" s="1152" t="str">
        <f>'statement of marks'!$K$3</f>
        <v xml:space="preserve">08291009401   </v>
      </c>
      <c r="D1155" s="1153"/>
      <c r="E1155" s="1154"/>
      <c r="F1155" s="1147"/>
      <c r="G1155" s="1148"/>
      <c r="H1155" s="374"/>
      <c r="I1155" s="219" t="str">
        <f>'statement of marks'!$J$3</f>
        <v xml:space="preserve">fo|ky; dk Mk;l dksM+ </v>
      </c>
      <c r="J1155" s="1152" t="str">
        <f>'statement of marks'!$K$3</f>
        <v xml:space="preserve">08291009401   </v>
      </c>
      <c r="K1155" s="1153"/>
      <c r="L1155" s="1154"/>
    </row>
    <row r="1156" spans="1:12" ht="15" customHeight="1" thickBot="1">
      <c r="A1156" s="375"/>
      <c r="B1156" s="376" t="s">
        <v>76</v>
      </c>
      <c r="C1156" s="1155">
        <f>'statement of marks'!$HG$108</f>
        <v>42460</v>
      </c>
      <c r="D1156" s="1156"/>
      <c r="E1156" s="1157"/>
      <c r="F1156" s="1147"/>
      <c r="G1156" s="1148"/>
      <c r="H1156" s="375"/>
      <c r="I1156" s="376" t="s">
        <v>76</v>
      </c>
      <c r="J1156" s="1155">
        <f>'statement of marks'!$HG$108</f>
        <v>42460</v>
      </c>
      <c r="K1156" s="1156"/>
      <c r="L1156" s="1157"/>
    </row>
    <row r="1157" spans="1:12" ht="15" customHeight="1">
      <c r="A1157" s="1137" t="s">
        <v>47</v>
      </c>
      <c r="B1157" s="1138"/>
      <c r="C1157" s="1139"/>
      <c r="D1157" s="1139"/>
      <c r="E1157" s="1140"/>
      <c r="F1157" s="1147"/>
      <c r="G1157" s="1148"/>
      <c r="H1157" s="1137" t="s">
        <v>47</v>
      </c>
      <c r="I1157" s="1138"/>
      <c r="J1157" s="1139"/>
      <c r="K1157" s="1139"/>
      <c r="L1157" s="1140"/>
    </row>
    <row r="1158" spans="1:12" ht="15" customHeight="1">
      <c r="A1158" s="1141" t="str">
        <f>'statement of marks'!$A$1</f>
        <v>jk- ck- ek/;fed fo|ky; uohu] fuEckgsM+k</v>
      </c>
      <c r="B1158" s="1129"/>
      <c r="C1158" s="1142"/>
      <c r="D1158" s="1142"/>
      <c r="E1158" s="1143"/>
      <c r="F1158" s="1147"/>
      <c r="G1158" s="1148"/>
      <c r="H1158" s="1141" t="str">
        <f>'statement of marks'!$A$1</f>
        <v>jk- ck- ek/;fed fo|ky; uohu] fuEckgsM+k</v>
      </c>
      <c r="I1158" s="1129"/>
      <c r="J1158" s="1142"/>
      <c r="K1158" s="1142"/>
      <c r="L1158" s="1143"/>
    </row>
    <row r="1159" spans="1:12" ht="15" customHeight="1">
      <c r="A1159" s="1141"/>
      <c r="B1159" s="1129"/>
      <c r="C1159" s="1142"/>
      <c r="D1159" s="1142"/>
      <c r="E1159" s="1143"/>
      <c r="F1159" s="1147"/>
      <c r="G1159" s="1148"/>
      <c r="H1159" s="1141"/>
      <c r="I1159" s="1129"/>
      <c r="J1159" s="1142"/>
      <c r="K1159" s="1142"/>
      <c r="L1159" s="1143"/>
    </row>
    <row r="1160" spans="1:12" ht="15" customHeight="1">
      <c r="A1160" s="369"/>
      <c r="B1160" s="207" t="s">
        <v>217</v>
      </c>
      <c r="C1160" s="1134" t="str">
        <f>'statement of marks'!$H$3</f>
        <v>2015-16</v>
      </c>
      <c r="D1160" s="1135"/>
      <c r="E1160" s="1136"/>
      <c r="F1160" s="1147"/>
      <c r="G1160" s="1148"/>
      <c r="H1160" s="369"/>
      <c r="I1160" s="207" t="s">
        <v>217</v>
      </c>
      <c r="J1160" s="1134" t="str">
        <f>'statement of marks'!$H$3</f>
        <v>2015-16</v>
      </c>
      <c r="K1160" s="1135"/>
      <c r="L1160" s="1136"/>
    </row>
    <row r="1161" spans="1:12" ht="15" customHeight="1">
      <c r="A1161" s="369"/>
      <c r="B1161" s="347" t="s">
        <v>218</v>
      </c>
      <c r="C1161" s="1144" t="str">
        <f>IF('statement of marks'!J75="","",'statement of marks'!J75)</f>
        <v/>
      </c>
      <c r="D1161" s="1145"/>
      <c r="E1161" s="1146"/>
      <c r="F1161" s="1147"/>
      <c r="G1161" s="1148"/>
      <c r="H1161" s="369"/>
      <c r="I1161" s="347" t="s">
        <v>218</v>
      </c>
      <c r="J1161" s="1144" t="str">
        <f>IF('statement of marks'!J76="","",'statement of marks'!J76)</f>
        <v/>
      </c>
      <c r="K1161" s="1145"/>
      <c r="L1161" s="1146"/>
    </row>
    <row r="1162" spans="1:12" ht="15" customHeight="1">
      <c r="A1162" s="369"/>
      <c r="B1162" s="347" t="s">
        <v>219</v>
      </c>
      <c r="C1162" s="1144" t="str">
        <f>IF('statement of marks'!K75="","",'statement of marks'!K75)</f>
        <v/>
      </c>
      <c r="D1162" s="1145"/>
      <c r="E1162" s="1146"/>
      <c r="F1162" s="1147"/>
      <c r="G1162" s="1148"/>
      <c r="H1162" s="369"/>
      <c r="I1162" s="347" t="s">
        <v>219</v>
      </c>
      <c r="J1162" s="1144" t="str">
        <f>IF('statement of marks'!K76="","",'statement of marks'!K76)</f>
        <v/>
      </c>
      <c r="K1162" s="1145"/>
      <c r="L1162" s="1146"/>
    </row>
    <row r="1163" spans="1:12" ht="15" customHeight="1">
      <c r="A1163" s="369"/>
      <c r="B1163" s="347" t="s">
        <v>220</v>
      </c>
      <c r="C1163" s="1144" t="str">
        <f>IF('statement of marks'!L75="","",'statement of marks'!L75)</f>
        <v/>
      </c>
      <c r="D1163" s="1145"/>
      <c r="E1163" s="1146"/>
      <c r="F1163" s="1147"/>
      <c r="G1163" s="1148"/>
      <c r="H1163" s="369"/>
      <c r="I1163" s="347" t="s">
        <v>220</v>
      </c>
      <c r="J1163" s="1144" t="str">
        <f>IF('statement of marks'!L76="","",'statement of marks'!L76)</f>
        <v/>
      </c>
      <c r="K1163" s="1145"/>
      <c r="L1163" s="1146"/>
    </row>
    <row r="1164" spans="1:12" ht="15" customHeight="1">
      <c r="A1164" s="369"/>
      <c r="B1164" s="347" t="s">
        <v>224</v>
      </c>
      <c r="C1164" s="1134" t="str">
        <f>IF('statement of marks'!B75="","",'statement of marks'!B75)</f>
        <v/>
      </c>
      <c r="D1164" s="1135"/>
      <c r="E1164" s="1136"/>
      <c r="F1164" s="1147"/>
      <c r="G1164" s="1148"/>
      <c r="H1164" s="369"/>
      <c r="I1164" s="347" t="s">
        <v>224</v>
      </c>
      <c r="J1164" s="1134" t="str">
        <f>IF('statement of marks'!B76="","",'statement of marks'!B76)</f>
        <v/>
      </c>
      <c r="K1164" s="1135"/>
      <c r="L1164" s="1136"/>
    </row>
    <row r="1165" spans="1:12" ht="15" customHeight="1">
      <c r="A1165" s="369"/>
      <c r="B1165" s="347" t="s">
        <v>221</v>
      </c>
      <c r="C1165" s="1134" t="str">
        <f>'statement of marks'!$G$3</f>
        <v>6 A</v>
      </c>
      <c r="D1165" s="1135"/>
      <c r="E1165" s="1136"/>
      <c r="F1165" s="1147"/>
      <c r="G1165" s="1148"/>
      <c r="H1165" s="369"/>
      <c r="I1165" s="347" t="s">
        <v>221</v>
      </c>
      <c r="J1165" s="1134" t="str">
        <f>'statement of marks'!$G$3</f>
        <v>6 A</v>
      </c>
      <c r="K1165" s="1135"/>
      <c r="L1165" s="1136"/>
    </row>
    <row r="1166" spans="1:12" ht="15" customHeight="1">
      <c r="A1166" s="369"/>
      <c r="B1166" s="209" t="s">
        <v>222</v>
      </c>
      <c r="C1166" s="1134" t="str">
        <f>IF('statement of marks'!F75="","",'statement of marks'!F75)</f>
        <v/>
      </c>
      <c r="D1166" s="1135"/>
      <c r="E1166" s="1136"/>
      <c r="F1166" s="1147"/>
      <c r="G1166" s="1148"/>
      <c r="H1166" s="369"/>
      <c r="I1166" s="209" t="s">
        <v>222</v>
      </c>
      <c r="J1166" s="1134" t="str">
        <f>IF('statement of marks'!F76="","",'statement of marks'!F76)</f>
        <v/>
      </c>
      <c r="K1166" s="1135"/>
      <c r="L1166" s="1136"/>
    </row>
    <row r="1167" spans="1:12" ht="15" customHeight="1">
      <c r="A1167" s="369"/>
      <c r="B1167" s="347" t="s">
        <v>9</v>
      </c>
      <c r="C1167" s="1134" t="str">
        <f>IF('statement of marks'!D75="","",'statement of marks'!D75)</f>
        <v/>
      </c>
      <c r="D1167" s="1135"/>
      <c r="E1167" s="1136"/>
      <c r="F1167" s="1147"/>
      <c r="G1167" s="1148"/>
      <c r="H1167" s="369"/>
      <c r="I1167" s="347" t="s">
        <v>9</v>
      </c>
      <c r="J1167" s="1134" t="str">
        <f>IF('statement of marks'!D76="","",'statement of marks'!D76)</f>
        <v/>
      </c>
      <c r="K1167" s="1135"/>
      <c r="L1167" s="1136"/>
    </row>
    <row r="1168" spans="1:12" ht="15" customHeight="1">
      <c r="A1168" s="369"/>
      <c r="B1168" s="347" t="s">
        <v>225</v>
      </c>
      <c r="C1168" s="1158" t="str">
        <f>IF('statement of marks'!H75="","",'statement of marks'!H75)</f>
        <v/>
      </c>
      <c r="D1168" s="1159"/>
      <c r="E1168" s="1160"/>
      <c r="F1168" s="1147"/>
      <c r="G1168" s="1148"/>
      <c r="H1168" s="369"/>
      <c r="I1168" s="347" t="s">
        <v>225</v>
      </c>
      <c r="J1168" s="1158" t="str">
        <f>IF('statement of marks'!H76="","",'statement of marks'!H76)</f>
        <v/>
      </c>
      <c r="K1168" s="1159"/>
      <c r="L1168" s="1160"/>
    </row>
    <row r="1169" spans="1:12" ht="15" customHeight="1">
      <c r="A1169" s="369"/>
      <c r="B1169" s="347" t="s">
        <v>226</v>
      </c>
      <c r="C1169" s="1167" t="str">
        <f>IF('statement of marks'!I75="","",'statement of marks'!I75)</f>
        <v/>
      </c>
      <c r="D1169" s="1168"/>
      <c r="E1169" s="1169"/>
      <c r="F1169" s="1147"/>
      <c r="G1169" s="1148"/>
      <c r="H1169" s="369"/>
      <c r="I1169" s="347" t="s">
        <v>226</v>
      </c>
      <c r="J1169" s="1167" t="str">
        <f>IF('statement of marks'!I76="","",'statement of marks'!I76)</f>
        <v/>
      </c>
      <c r="K1169" s="1168"/>
      <c r="L1169" s="1169"/>
    </row>
    <row r="1170" spans="1:12" ht="15" customHeight="1">
      <c r="A1170" s="369"/>
      <c r="B1170" s="347" t="s">
        <v>223</v>
      </c>
      <c r="C1170" s="364" t="s">
        <v>66</v>
      </c>
      <c r="D1170" s="365" t="s">
        <v>294</v>
      </c>
      <c r="E1170" s="370" t="s">
        <v>206</v>
      </c>
      <c r="F1170" s="1147"/>
      <c r="G1170" s="1148"/>
      <c r="H1170" s="369"/>
      <c r="I1170" s="347" t="s">
        <v>223</v>
      </c>
      <c r="J1170" s="364" t="s">
        <v>66</v>
      </c>
      <c r="K1170" s="365" t="s">
        <v>294</v>
      </c>
      <c r="L1170" s="370" t="s">
        <v>206</v>
      </c>
    </row>
    <row r="1171" spans="1:12" ht="15" customHeight="1">
      <c r="A1171" s="369"/>
      <c r="B1171" s="347" t="str">
        <f>'statement of marks'!$FT$4</f>
        <v>fgUnh</v>
      </c>
      <c r="C1171" s="366" t="str">
        <f>IF('statement of marks'!FT75="","",'statement of marks'!FT75)</f>
        <v/>
      </c>
      <c r="D1171" s="366" t="str">
        <f>IF('statement of marks'!FU75="","",'statement of marks'!FU75)</f>
        <v/>
      </c>
      <c r="E1171" s="371" t="str">
        <f>IF('statement of marks'!FV75="","",'statement of marks'!FV75)</f>
        <v/>
      </c>
      <c r="F1171" s="1147"/>
      <c r="G1171" s="1148"/>
      <c r="H1171" s="369"/>
      <c r="I1171" s="347" t="str">
        <f>'statement of marks'!$FT$4</f>
        <v>fgUnh</v>
      </c>
      <c r="J1171" s="366" t="str">
        <f>IF('statement of marks'!FT76="","",'statement of marks'!FT76)</f>
        <v/>
      </c>
      <c r="K1171" s="366" t="str">
        <f>IF('statement of marks'!FU76="","",'statement of marks'!FU76)</f>
        <v/>
      </c>
      <c r="L1171" s="371" t="str">
        <f>IF('statement of marks'!FV76="","",'statement of marks'!FV76)</f>
        <v/>
      </c>
    </row>
    <row r="1172" spans="1:12" ht="15" customHeight="1">
      <c r="A1172" s="369"/>
      <c r="B1172" s="347" t="str">
        <f>'statement of marks'!$FW$4</f>
        <v>vaxszth</v>
      </c>
      <c r="C1172" s="366" t="str">
        <f>IF('statement of marks'!FW75="","",'statement of marks'!FW75)</f>
        <v/>
      </c>
      <c r="D1172" s="366" t="str">
        <f>IF('statement of marks'!FX75="","",'statement of marks'!FX75)</f>
        <v/>
      </c>
      <c r="E1172" s="371" t="str">
        <f>IF('statement of marks'!FY75="","",'statement of marks'!FY75)</f>
        <v/>
      </c>
      <c r="F1172" s="1147"/>
      <c r="G1172" s="1148"/>
      <c r="H1172" s="369"/>
      <c r="I1172" s="347" t="str">
        <f>'statement of marks'!$FW$4</f>
        <v>vaxszth</v>
      </c>
      <c r="J1172" s="366" t="str">
        <f>IF('statement of marks'!FW76="","",'statement of marks'!FW76)</f>
        <v/>
      </c>
      <c r="K1172" s="366" t="str">
        <f>IF('statement of marks'!FX76="","",'statement of marks'!FX76)</f>
        <v/>
      </c>
      <c r="L1172" s="371" t="str">
        <f>IF('statement of marks'!FY76="","",'statement of marks'!FY76)</f>
        <v/>
      </c>
    </row>
    <row r="1173" spans="1:12" ht="15" customHeight="1">
      <c r="A1173" s="369"/>
      <c r="B1173" s="347" t="str">
        <f>IF('statement of marks'!BE75="s","laLÑr",IF('statement of marks'!BE75="u","mnwZ",IF('statement of marks'!BE75="g","xqtjkrh",IF('statement of marks'!BE75="p","iatkch",IF('statement of marks'!BE75="sd","flU/kh","r`rh; Hkk""kk")))))</f>
        <v>r`rh; Hkk"kk</v>
      </c>
      <c r="C1173" s="366" t="str">
        <f>IF('statement of marks'!FZ75="","",'statement of marks'!FZ75)</f>
        <v/>
      </c>
      <c r="D1173" s="366" t="str">
        <f>IF('statement of marks'!GA75="","",'statement of marks'!GA75)</f>
        <v/>
      </c>
      <c r="E1173" s="371" t="str">
        <f>IF('statement of marks'!GB75="","",'statement of marks'!GB75)</f>
        <v/>
      </c>
      <c r="F1173" s="1147"/>
      <c r="G1173" s="1148"/>
      <c r="H1173" s="369"/>
      <c r="I1173" s="347" t="str">
        <f>IF('statement of marks'!BE76="s","laLÑr",IF('statement of marks'!BE76="u","mnwZ",IF('statement of marks'!BE76="g","xqtjkrh",IF('statement of marks'!BE76="p","iatkch",IF('statement of marks'!BE76="sd","flU/kh","r`rh; Hkk""kk")))))</f>
        <v>r`rh; Hkk"kk</v>
      </c>
      <c r="J1173" s="366" t="str">
        <f>IF('statement of marks'!FZ76="","",'statement of marks'!FZ76)</f>
        <v/>
      </c>
      <c r="K1173" s="366" t="str">
        <f>IF('statement of marks'!GA76="","",'statement of marks'!GA76)</f>
        <v/>
      </c>
      <c r="L1173" s="371" t="str">
        <f>IF('statement of marks'!GB76="","",'statement of marks'!GB76)</f>
        <v/>
      </c>
    </row>
    <row r="1174" spans="1:12" ht="15" customHeight="1">
      <c r="A1174" s="369"/>
      <c r="B1174" s="347" t="str">
        <f>'statement of marks'!$GH$4</f>
        <v>xf.kr</v>
      </c>
      <c r="C1174" s="366" t="str">
        <f>IF('statement of marks'!GH75="","",'statement of marks'!GH75)</f>
        <v/>
      </c>
      <c r="D1174" s="366" t="str">
        <f>IF('statement of marks'!GI75="","",'statement of marks'!GI75)</f>
        <v/>
      </c>
      <c r="E1174" s="371" t="str">
        <f>IF('statement of marks'!GJ75="","",'statement of marks'!GJ75)</f>
        <v/>
      </c>
      <c r="F1174" s="1147"/>
      <c r="G1174" s="1148"/>
      <c r="H1174" s="369"/>
      <c r="I1174" s="347" t="str">
        <f>'statement of marks'!$GH$4</f>
        <v>xf.kr</v>
      </c>
      <c r="J1174" s="366" t="str">
        <f>IF('statement of marks'!GH76="","",'statement of marks'!GH76)</f>
        <v/>
      </c>
      <c r="K1174" s="366" t="str">
        <f>IF('statement of marks'!GI76="","",'statement of marks'!GI76)</f>
        <v/>
      </c>
      <c r="L1174" s="371" t="str">
        <f>IF('statement of marks'!GJ76="","",'statement of marks'!GJ76)</f>
        <v/>
      </c>
    </row>
    <row r="1175" spans="1:12" ht="15" customHeight="1">
      <c r="A1175" s="369"/>
      <c r="B1175" s="347" t="str">
        <f>'statement of marks'!$GK$4</f>
        <v>foKku</v>
      </c>
      <c r="C1175" s="366" t="str">
        <f>IF('statement of marks'!GK75="","",'statement of marks'!GK75)</f>
        <v/>
      </c>
      <c r="D1175" s="366" t="str">
        <f>IF('statement of marks'!GL75="","",'statement of marks'!GL75)</f>
        <v/>
      </c>
      <c r="E1175" s="371" t="str">
        <f>IF('statement of marks'!GM75="","",'statement of marks'!GM75)</f>
        <v/>
      </c>
      <c r="F1175" s="1147"/>
      <c r="G1175" s="1148"/>
      <c r="H1175" s="369"/>
      <c r="I1175" s="347" t="str">
        <f>'statement of marks'!$GK$4</f>
        <v>foKku</v>
      </c>
      <c r="J1175" s="366" t="str">
        <f>IF('statement of marks'!GK76="","",'statement of marks'!GK76)</f>
        <v/>
      </c>
      <c r="K1175" s="366" t="str">
        <f>IF('statement of marks'!GL76="","",'statement of marks'!GL76)</f>
        <v/>
      </c>
      <c r="L1175" s="371" t="str">
        <f>IF('statement of marks'!GM76="","",'statement of marks'!GM76)</f>
        <v/>
      </c>
    </row>
    <row r="1176" spans="1:12" ht="15" customHeight="1">
      <c r="A1176" s="369"/>
      <c r="B1176" s="347" t="str">
        <f>'statement of marks'!$GN$4</f>
        <v>lkekftd foKku</v>
      </c>
      <c r="C1176" s="366" t="str">
        <f>IF('statement of marks'!GN75="","",'statement of marks'!GN75)</f>
        <v/>
      </c>
      <c r="D1176" s="366" t="str">
        <f>IF('statement of marks'!GO75="","",'statement of marks'!GO75)</f>
        <v/>
      </c>
      <c r="E1176" s="371" t="str">
        <f>IF('statement of marks'!GP75="","",'statement of marks'!GP75)</f>
        <v/>
      </c>
      <c r="F1176" s="1147"/>
      <c r="G1176" s="1148"/>
      <c r="H1176" s="369"/>
      <c r="I1176" s="347" t="str">
        <f>'statement of marks'!$GN$4</f>
        <v>lkekftd foKku</v>
      </c>
      <c r="J1176" s="366" t="str">
        <f>IF('statement of marks'!GN76="","",'statement of marks'!GN76)</f>
        <v/>
      </c>
      <c r="K1176" s="366" t="str">
        <f>IF('statement of marks'!GO76="","",'statement of marks'!GO76)</f>
        <v/>
      </c>
      <c r="L1176" s="371" t="str">
        <f>IF('statement of marks'!GP76="","",'statement of marks'!GP76)</f>
        <v/>
      </c>
    </row>
    <row r="1177" spans="1:12" ht="15" customHeight="1">
      <c r="A1177" s="369"/>
      <c r="B1177" s="347" t="str">
        <f>'statement of marks'!$GQ$4</f>
        <v>dk;kZuqHko</v>
      </c>
      <c r="C1177" s="366" t="str">
        <f>IF('statement of marks'!GQ75="","",'statement of marks'!GQ75)</f>
        <v/>
      </c>
      <c r="D1177" s="366" t="str">
        <f>IF('statement of marks'!GR75="","",'statement of marks'!GR75)</f>
        <v/>
      </c>
      <c r="E1177" s="371" t="str">
        <f>IF('statement of marks'!GS75="","",'statement of marks'!GS75)</f>
        <v/>
      </c>
      <c r="F1177" s="1147"/>
      <c r="G1177" s="1148"/>
      <c r="H1177" s="369"/>
      <c r="I1177" s="347" t="str">
        <f>'statement of marks'!$GQ$4</f>
        <v>dk;kZuqHko</v>
      </c>
      <c r="J1177" s="366" t="str">
        <f>IF('statement of marks'!GQ76="","",'statement of marks'!GQ76)</f>
        <v/>
      </c>
      <c r="K1177" s="366" t="str">
        <f>IF('statement of marks'!GR76="","",'statement of marks'!GR76)</f>
        <v/>
      </c>
      <c r="L1177" s="371" t="str">
        <f>IF('statement of marks'!GS76="","",'statement of marks'!GS76)</f>
        <v/>
      </c>
    </row>
    <row r="1178" spans="1:12" ht="15" customHeight="1">
      <c r="A1178" s="369"/>
      <c r="B1178" s="347" t="str">
        <f>'statement of marks'!$GT$4</f>
        <v>dyk f'k{kk</v>
      </c>
      <c r="C1178" s="367" t="str">
        <f>IF('statement of marks'!GT75="","",'statement of marks'!GT75)</f>
        <v/>
      </c>
      <c r="D1178" s="367" t="str">
        <f>IF('statement of marks'!GU75="","",'statement of marks'!GU75)</f>
        <v/>
      </c>
      <c r="E1178" s="372" t="str">
        <f>IF('statement of marks'!GV75="","",'statement of marks'!GV75)</f>
        <v/>
      </c>
      <c r="F1178" s="1147"/>
      <c r="G1178" s="1148"/>
      <c r="H1178" s="369"/>
      <c r="I1178" s="347" t="str">
        <f>'statement of marks'!$GT$4</f>
        <v>dyk f'k{kk</v>
      </c>
      <c r="J1178" s="367" t="str">
        <f>IF('statement of marks'!GT76="","",'statement of marks'!GT76)</f>
        <v/>
      </c>
      <c r="K1178" s="367" t="str">
        <f>IF('statement of marks'!GU76="","",'statement of marks'!GU76)</f>
        <v/>
      </c>
      <c r="L1178" s="372" t="str">
        <f>IF('statement of marks'!GV76="","",'statement of marks'!GV76)</f>
        <v/>
      </c>
    </row>
    <row r="1179" spans="1:12" ht="15" customHeight="1">
      <c r="A1179" s="369"/>
      <c r="B1179" s="347" t="str">
        <f>'statement of marks'!$GW$4</f>
        <v>LokLF; ,oe~ 'kkjhfjd f'k{kk</v>
      </c>
      <c r="C1179" s="368" t="str">
        <f>IF('statement of marks'!GW75="","",'statement of marks'!GW75)</f>
        <v/>
      </c>
      <c r="D1179" s="368" t="str">
        <f>IF('statement of marks'!GX75="","",'statement of marks'!GX75)</f>
        <v/>
      </c>
      <c r="E1179" s="373" t="str">
        <f>IF('statement of marks'!GY75="","",'statement of marks'!GY75)</f>
        <v/>
      </c>
      <c r="F1179" s="1147"/>
      <c r="G1179" s="1148"/>
      <c r="H1179" s="369"/>
      <c r="I1179" s="347" t="str">
        <f>'statement of marks'!$GW$4</f>
        <v>LokLF; ,oe~ 'kkjhfjd f'k{kk</v>
      </c>
      <c r="J1179" s="368" t="str">
        <f>IF('statement of marks'!GW76="","",'statement of marks'!GW76)</f>
        <v/>
      </c>
      <c r="K1179" s="368" t="str">
        <f>IF('statement of marks'!GX76="","",'statement of marks'!GX76)</f>
        <v/>
      </c>
      <c r="L1179" s="373" t="str">
        <f>IF('statement of marks'!GY76="","",'statement of marks'!GY76)</f>
        <v/>
      </c>
    </row>
    <row r="1180" spans="1:12" ht="15" customHeight="1">
      <c r="A1180" s="369"/>
      <c r="B1180" s="389" t="s">
        <v>304</v>
      </c>
      <c r="C1180" s="390" t="str">
        <f>IF('statement of marks'!HE75="","",'statement of marks'!HE75)</f>
        <v/>
      </c>
      <c r="D1180" s="390" t="str">
        <f>IF('statement of marks'!HF75="","",'statement of marks'!HF75)</f>
        <v/>
      </c>
      <c r="E1180" s="390" t="str">
        <f>IF('statement of marks'!HJ75="","",'statement of marks'!HJ75)</f>
        <v/>
      </c>
      <c r="F1180" s="1147"/>
      <c r="G1180" s="1148"/>
      <c r="H1180" s="369"/>
      <c r="I1180" s="389" t="s">
        <v>304</v>
      </c>
      <c r="J1180" s="390" t="str">
        <f>IF('statement of marks'!HE76="","",'statement of marks'!HE76)</f>
        <v/>
      </c>
      <c r="K1180" s="390" t="str">
        <f>IF('statement of marks'!HF76="","",'statement of marks'!HF76)</f>
        <v/>
      </c>
      <c r="L1180" s="391" t="str">
        <f>IF('statement of marks'!HJ76="","",'statement of marks'!HJ76)</f>
        <v/>
      </c>
    </row>
    <row r="1181" spans="1:12" ht="15" customHeight="1">
      <c r="A1181" s="369"/>
      <c r="B1181" s="347" t="s">
        <v>473</v>
      </c>
      <c r="C1181" s="1170" t="str">
        <f>IF('statement of marks'!HD75="","",'statement of marks'!HD75)</f>
        <v/>
      </c>
      <c r="D1181" s="1171"/>
      <c r="E1181" s="1172"/>
      <c r="F1181" s="1147"/>
      <c r="G1181" s="1148"/>
      <c r="H1181" s="369"/>
      <c r="I1181" s="347" t="s">
        <v>473</v>
      </c>
      <c r="J1181" s="1170" t="str">
        <f>IF('statement of marks'!HD76="","",'statement of marks'!HD76)</f>
        <v/>
      </c>
      <c r="K1181" s="1171"/>
      <c r="L1181" s="1172"/>
    </row>
    <row r="1182" spans="1:12" ht="15" customHeight="1">
      <c r="A1182" s="369"/>
      <c r="B1182" s="347" t="str">
        <f>'statement of marks'!$HL$5</f>
        <v>Nk= mifLFkfr</v>
      </c>
      <c r="C1182" s="1161" t="str">
        <f>IF('statement of marks'!HL75="","",'statement of marks'!HL75)</f>
        <v/>
      </c>
      <c r="D1182" s="1162"/>
      <c r="E1182" s="1163"/>
      <c r="F1182" s="1147"/>
      <c r="G1182" s="1148"/>
      <c r="H1182" s="369"/>
      <c r="I1182" s="347" t="str">
        <f>'statement of marks'!$HL$5</f>
        <v>Nk= mifLFkfr</v>
      </c>
      <c r="J1182" s="1161" t="str">
        <f>IF('statement of marks'!HL76="","",'statement of marks'!HL76)</f>
        <v/>
      </c>
      <c r="K1182" s="1162"/>
      <c r="L1182" s="1163"/>
    </row>
    <row r="1183" spans="1:12" ht="15" customHeight="1">
      <c r="A1183" s="369"/>
      <c r="B1183" s="210" t="str">
        <f>'statement of marks'!$HK$5</f>
        <v>dqy ehfVax</v>
      </c>
      <c r="C1183" s="1164" t="str">
        <f>IF('statement of marks'!HK75="","",'statement of marks'!HK75)</f>
        <v/>
      </c>
      <c r="D1183" s="1165"/>
      <c r="E1183" s="1166"/>
      <c r="F1183" s="1147"/>
      <c r="G1183" s="1148"/>
      <c r="H1183" s="369"/>
      <c r="I1183" s="210" t="str">
        <f>'statement of marks'!$HK$5</f>
        <v>dqy ehfVax</v>
      </c>
      <c r="J1183" s="1164" t="str">
        <f>IF('statement of marks'!HK76="","",'statement of marks'!HK76)</f>
        <v/>
      </c>
      <c r="K1183" s="1165"/>
      <c r="L1183" s="1166"/>
    </row>
    <row r="1184" spans="1:12" ht="15" customHeight="1">
      <c r="A1184" s="369"/>
      <c r="B1184" s="347" t="s">
        <v>227</v>
      </c>
      <c r="C1184" s="1149" t="str">
        <f>IF('statement of marks'!HN75="","",'statement of marks'!HN75)</f>
        <v/>
      </c>
      <c r="D1184" s="1150"/>
      <c r="E1184" s="1151"/>
      <c r="F1184" s="1147"/>
      <c r="G1184" s="1148"/>
      <c r="H1184" s="369"/>
      <c r="I1184" s="347" t="s">
        <v>227</v>
      </c>
      <c r="J1184" s="1149" t="str">
        <f>IF('statement of marks'!HN76="","",'statement of marks'!HN76)</f>
        <v/>
      </c>
      <c r="K1184" s="1150"/>
      <c r="L1184" s="1151"/>
    </row>
    <row r="1185" spans="1:12" ht="15" customHeight="1">
      <c r="A1185" s="369"/>
      <c r="B1185" s="219" t="s">
        <v>79</v>
      </c>
      <c r="C1185" s="1149"/>
      <c r="D1185" s="1150"/>
      <c r="E1185" s="1151"/>
      <c r="F1185" s="1147"/>
      <c r="G1185" s="1148"/>
      <c r="H1185" s="369"/>
      <c r="I1185" s="219" t="s">
        <v>79</v>
      </c>
      <c r="J1185" s="1149"/>
      <c r="K1185" s="1150"/>
      <c r="L1185" s="1151"/>
    </row>
    <row r="1186" spans="1:12" ht="15" customHeight="1">
      <c r="A1186" s="369"/>
      <c r="B1186" s="211" t="s">
        <v>114</v>
      </c>
      <c r="C1186" s="1149"/>
      <c r="D1186" s="1150"/>
      <c r="E1186" s="1151"/>
      <c r="F1186" s="1147"/>
      <c r="G1186" s="1148"/>
      <c r="H1186" s="369"/>
      <c r="I1186" s="211" t="s">
        <v>114</v>
      </c>
      <c r="J1186" s="1149"/>
      <c r="K1186" s="1150"/>
      <c r="L1186" s="1151"/>
    </row>
    <row r="1187" spans="1:12" ht="15" customHeight="1">
      <c r="A1187" s="369"/>
      <c r="B1187" s="212" t="s">
        <v>19</v>
      </c>
      <c r="C1187" s="1149"/>
      <c r="D1187" s="1150"/>
      <c r="E1187" s="1151"/>
      <c r="F1187" s="1147"/>
      <c r="G1187" s="1148"/>
      <c r="H1187" s="369"/>
      <c r="I1187" s="212" t="s">
        <v>19</v>
      </c>
      <c r="J1187" s="1149"/>
      <c r="K1187" s="1150"/>
      <c r="L1187" s="1151"/>
    </row>
    <row r="1188" spans="1:12" ht="15" customHeight="1">
      <c r="A1188" s="369"/>
      <c r="B1188" s="213" t="s">
        <v>7</v>
      </c>
      <c r="C1188" s="1149"/>
      <c r="D1188" s="1150"/>
      <c r="E1188" s="1151"/>
      <c r="F1188" s="1147"/>
      <c r="G1188" s="1148"/>
      <c r="H1188" s="369"/>
      <c r="I1188" s="213" t="s">
        <v>7</v>
      </c>
      <c r="J1188" s="1149"/>
      <c r="K1188" s="1150"/>
      <c r="L1188" s="1151"/>
    </row>
    <row r="1189" spans="1:12" ht="15" customHeight="1">
      <c r="A1189" s="374"/>
      <c r="B1189" s="219" t="str">
        <f>'statement of marks'!$J$3</f>
        <v xml:space="preserve">fo|ky; dk Mk;l dksM+ </v>
      </c>
      <c r="C1189" s="1152" t="str">
        <f>'statement of marks'!$K$3</f>
        <v xml:space="preserve">08291009401   </v>
      </c>
      <c r="D1189" s="1153"/>
      <c r="E1189" s="1154"/>
      <c r="F1189" s="1147"/>
      <c r="G1189" s="1148"/>
      <c r="H1189" s="374"/>
      <c r="I1189" s="219" t="str">
        <f>'statement of marks'!$J$3</f>
        <v xml:space="preserve">fo|ky; dk Mk;l dksM+ </v>
      </c>
      <c r="J1189" s="1152" t="str">
        <f>'statement of marks'!$K$3</f>
        <v xml:space="preserve">08291009401   </v>
      </c>
      <c r="K1189" s="1153"/>
      <c r="L1189" s="1154"/>
    </row>
    <row r="1190" spans="1:12" ht="15" customHeight="1" thickBot="1">
      <c r="A1190" s="375"/>
      <c r="B1190" s="376" t="s">
        <v>76</v>
      </c>
      <c r="C1190" s="1155">
        <f>'statement of marks'!$HG$108</f>
        <v>42460</v>
      </c>
      <c r="D1190" s="1156"/>
      <c r="E1190" s="1157"/>
      <c r="F1190" s="1147"/>
      <c r="G1190" s="1148"/>
      <c r="H1190" s="375"/>
      <c r="I1190" s="376" t="s">
        <v>76</v>
      </c>
      <c r="J1190" s="1155">
        <f>'statement of marks'!$HG$108</f>
        <v>42460</v>
      </c>
      <c r="K1190" s="1156"/>
      <c r="L1190" s="1157"/>
    </row>
    <row r="1191" spans="1:12" ht="15" customHeight="1">
      <c r="A1191" s="1137" t="s">
        <v>47</v>
      </c>
      <c r="B1191" s="1138"/>
      <c r="C1191" s="1139"/>
      <c r="D1191" s="1139"/>
      <c r="E1191" s="1140"/>
      <c r="F1191" s="1147"/>
      <c r="G1191" s="1148"/>
      <c r="H1191" s="1137" t="s">
        <v>47</v>
      </c>
      <c r="I1191" s="1138"/>
      <c r="J1191" s="1139"/>
      <c r="K1191" s="1139"/>
      <c r="L1191" s="1140"/>
    </row>
    <row r="1192" spans="1:12" ht="15" customHeight="1">
      <c r="A1192" s="1141" t="str">
        <f>'statement of marks'!$A$1</f>
        <v>jk- ck- ek/;fed fo|ky; uohu] fuEckgsM+k</v>
      </c>
      <c r="B1192" s="1129"/>
      <c r="C1192" s="1142"/>
      <c r="D1192" s="1142"/>
      <c r="E1192" s="1143"/>
      <c r="F1192" s="1147"/>
      <c r="G1192" s="1148"/>
      <c r="H1192" s="1141" t="str">
        <f>'statement of marks'!$A$1</f>
        <v>jk- ck- ek/;fed fo|ky; uohu] fuEckgsM+k</v>
      </c>
      <c r="I1192" s="1129"/>
      <c r="J1192" s="1142"/>
      <c r="K1192" s="1142"/>
      <c r="L1192" s="1143"/>
    </row>
    <row r="1193" spans="1:12" ht="15" customHeight="1">
      <c r="A1193" s="1141"/>
      <c r="B1193" s="1129"/>
      <c r="C1193" s="1142"/>
      <c r="D1193" s="1142"/>
      <c r="E1193" s="1143"/>
      <c r="F1193" s="1147"/>
      <c r="G1193" s="1148"/>
      <c r="H1193" s="1141"/>
      <c r="I1193" s="1129"/>
      <c r="J1193" s="1142"/>
      <c r="K1193" s="1142"/>
      <c r="L1193" s="1143"/>
    </row>
    <row r="1194" spans="1:12" ht="15" customHeight="1">
      <c r="A1194" s="369"/>
      <c r="B1194" s="207" t="s">
        <v>217</v>
      </c>
      <c r="C1194" s="1134" t="str">
        <f>'statement of marks'!$H$3</f>
        <v>2015-16</v>
      </c>
      <c r="D1194" s="1135"/>
      <c r="E1194" s="1136"/>
      <c r="F1194" s="1147"/>
      <c r="G1194" s="1148"/>
      <c r="H1194" s="369"/>
      <c r="I1194" s="207" t="s">
        <v>217</v>
      </c>
      <c r="J1194" s="1134" t="str">
        <f>'statement of marks'!$H$3</f>
        <v>2015-16</v>
      </c>
      <c r="K1194" s="1135"/>
      <c r="L1194" s="1136"/>
    </row>
    <row r="1195" spans="1:12" ht="15" customHeight="1">
      <c r="A1195" s="369"/>
      <c r="B1195" s="347" t="s">
        <v>218</v>
      </c>
      <c r="C1195" s="1144" t="str">
        <f>IF('statement of marks'!J77="","",'statement of marks'!J77)</f>
        <v/>
      </c>
      <c r="D1195" s="1145"/>
      <c r="E1195" s="1146"/>
      <c r="F1195" s="1147"/>
      <c r="G1195" s="1148"/>
      <c r="H1195" s="369"/>
      <c r="I1195" s="347" t="s">
        <v>218</v>
      </c>
      <c r="J1195" s="1144" t="str">
        <f>IF('statement of marks'!J78="","",'statement of marks'!J78)</f>
        <v/>
      </c>
      <c r="K1195" s="1145"/>
      <c r="L1195" s="1146"/>
    </row>
    <row r="1196" spans="1:12" ht="15" customHeight="1">
      <c r="A1196" s="369"/>
      <c r="B1196" s="347" t="s">
        <v>219</v>
      </c>
      <c r="C1196" s="1144" t="str">
        <f>IF('statement of marks'!K77="","",'statement of marks'!K77)</f>
        <v/>
      </c>
      <c r="D1196" s="1145"/>
      <c r="E1196" s="1146"/>
      <c r="F1196" s="1147"/>
      <c r="G1196" s="1148"/>
      <c r="H1196" s="369"/>
      <c r="I1196" s="347" t="s">
        <v>219</v>
      </c>
      <c r="J1196" s="1144" t="str">
        <f>IF('statement of marks'!K78="","",'statement of marks'!K78)</f>
        <v/>
      </c>
      <c r="K1196" s="1145"/>
      <c r="L1196" s="1146"/>
    </row>
    <row r="1197" spans="1:12" ht="15" customHeight="1">
      <c r="A1197" s="369"/>
      <c r="B1197" s="347" t="s">
        <v>220</v>
      </c>
      <c r="C1197" s="1144" t="str">
        <f>IF('statement of marks'!L77="","",'statement of marks'!L77)</f>
        <v/>
      </c>
      <c r="D1197" s="1145"/>
      <c r="E1197" s="1146"/>
      <c r="F1197" s="1147"/>
      <c r="G1197" s="1148"/>
      <c r="H1197" s="369"/>
      <c r="I1197" s="347" t="s">
        <v>220</v>
      </c>
      <c r="J1197" s="1144" t="str">
        <f>IF('statement of marks'!L78="","",'statement of marks'!L78)</f>
        <v/>
      </c>
      <c r="K1197" s="1145"/>
      <c r="L1197" s="1146"/>
    </row>
    <row r="1198" spans="1:12" ht="15" customHeight="1">
      <c r="A1198" s="369"/>
      <c r="B1198" s="347" t="s">
        <v>224</v>
      </c>
      <c r="C1198" s="1134" t="str">
        <f>IF('statement of marks'!B77="","",'statement of marks'!B77)</f>
        <v/>
      </c>
      <c r="D1198" s="1135"/>
      <c r="E1198" s="1136"/>
      <c r="F1198" s="1147"/>
      <c r="G1198" s="1148"/>
      <c r="H1198" s="369"/>
      <c r="I1198" s="347" t="s">
        <v>224</v>
      </c>
      <c r="J1198" s="1134" t="str">
        <f>IF('statement of marks'!B78="","",'statement of marks'!B78)</f>
        <v/>
      </c>
      <c r="K1198" s="1135"/>
      <c r="L1198" s="1136"/>
    </row>
    <row r="1199" spans="1:12" ht="15" customHeight="1">
      <c r="A1199" s="369"/>
      <c r="B1199" s="347" t="s">
        <v>221</v>
      </c>
      <c r="C1199" s="1134" t="str">
        <f>'statement of marks'!$G$3</f>
        <v>6 A</v>
      </c>
      <c r="D1199" s="1135"/>
      <c r="E1199" s="1136"/>
      <c r="F1199" s="1147"/>
      <c r="G1199" s="1148"/>
      <c r="H1199" s="369"/>
      <c r="I1199" s="347" t="s">
        <v>221</v>
      </c>
      <c r="J1199" s="1134" t="str">
        <f>'statement of marks'!$G$3</f>
        <v>6 A</v>
      </c>
      <c r="K1199" s="1135"/>
      <c r="L1199" s="1136"/>
    </row>
    <row r="1200" spans="1:12" ht="15" customHeight="1">
      <c r="A1200" s="369"/>
      <c r="B1200" s="209" t="s">
        <v>222</v>
      </c>
      <c r="C1200" s="1134" t="str">
        <f>IF('statement of marks'!F77="","",'statement of marks'!F77)</f>
        <v/>
      </c>
      <c r="D1200" s="1135"/>
      <c r="E1200" s="1136"/>
      <c r="F1200" s="1147"/>
      <c r="G1200" s="1148"/>
      <c r="H1200" s="369"/>
      <c r="I1200" s="209" t="s">
        <v>222</v>
      </c>
      <c r="J1200" s="1134" t="str">
        <f>IF('statement of marks'!F78="","",'statement of marks'!F78)</f>
        <v/>
      </c>
      <c r="K1200" s="1135"/>
      <c r="L1200" s="1136"/>
    </row>
    <row r="1201" spans="1:12" ht="15" customHeight="1">
      <c r="A1201" s="369"/>
      <c r="B1201" s="347" t="s">
        <v>9</v>
      </c>
      <c r="C1201" s="1134" t="str">
        <f>IF('statement of marks'!D77="","",'statement of marks'!D77)</f>
        <v/>
      </c>
      <c r="D1201" s="1135"/>
      <c r="E1201" s="1136"/>
      <c r="F1201" s="1147"/>
      <c r="G1201" s="1148"/>
      <c r="H1201" s="369"/>
      <c r="I1201" s="347" t="s">
        <v>9</v>
      </c>
      <c r="J1201" s="1134" t="str">
        <f>IF('statement of marks'!D78="","",'statement of marks'!D78)</f>
        <v/>
      </c>
      <c r="K1201" s="1135"/>
      <c r="L1201" s="1136"/>
    </row>
    <row r="1202" spans="1:12" ht="15" customHeight="1">
      <c r="A1202" s="369"/>
      <c r="B1202" s="347" t="s">
        <v>225</v>
      </c>
      <c r="C1202" s="1158" t="str">
        <f>IF('statement of marks'!H77="","",'statement of marks'!H77)</f>
        <v/>
      </c>
      <c r="D1202" s="1159"/>
      <c r="E1202" s="1160"/>
      <c r="F1202" s="1147"/>
      <c r="G1202" s="1148"/>
      <c r="H1202" s="369"/>
      <c r="I1202" s="347" t="s">
        <v>225</v>
      </c>
      <c r="J1202" s="1158" t="str">
        <f>IF('statement of marks'!H78="","",'statement of marks'!H78)</f>
        <v/>
      </c>
      <c r="K1202" s="1159"/>
      <c r="L1202" s="1160"/>
    </row>
    <row r="1203" spans="1:12" ht="15" customHeight="1">
      <c r="A1203" s="369"/>
      <c r="B1203" s="347" t="s">
        <v>226</v>
      </c>
      <c r="C1203" s="1167" t="str">
        <f>IF('statement of marks'!I77="","",'statement of marks'!I77)</f>
        <v/>
      </c>
      <c r="D1203" s="1168"/>
      <c r="E1203" s="1169"/>
      <c r="F1203" s="1147"/>
      <c r="G1203" s="1148"/>
      <c r="H1203" s="369"/>
      <c r="I1203" s="347" t="s">
        <v>226</v>
      </c>
      <c r="J1203" s="1167" t="str">
        <f>IF('statement of marks'!I78="","",'statement of marks'!I78)</f>
        <v/>
      </c>
      <c r="K1203" s="1168"/>
      <c r="L1203" s="1169"/>
    </row>
    <row r="1204" spans="1:12" ht="15" customHeight="1">
      <c r="A1204" s="369"/>
      <c r="B1204" s="347" t="s">
        <v>223</v>
      </c>
      <c r="C1204" s="364" t="s">
        <v>66</v>
      </c>
      <c r="D1204" s="365" t="s">
        <v>294</v>
      </c>
      <c r="E1204" s="370" t="s">
        <v>206</v>
      </c>
      <c r="F1204" s="1147"/>
      <c r="G1204" s="1148"/>
      <c r="H1204" s="369"/>
      <c r="I1204" s="347" t="s">
        <v>223</v>
      </c>
      <c r="J1204" s="364" t="s">
        <v>66</v>
      </c>
      <c r="K1204" s="365" t="s">
        <v>294</v>
      </c>
      <c r="L1204" s="370" t="s">
        <v>206</v>
      </c>
    </row>
    <row r="1205" spans="1:12" ht="15" customHeight="1">
      <c r="A1205" s="369"/>
      <c r="B1205" s="347" t="str">
        <f>'statement of marks'!$FT$4</f>
        <v>fgUnh</v>
      </c>
      <c r="C1205" s="366" t="str">
        <f>IF('statement of marks'!FT77="","",'statement of marks'!FT77)</f>
        <v/>
      </c>
      <c r="D1205" s="366" t="str">
        <f>IF('statement of marks'!FU77="","",'statement of marks'!FU77)</f>
        <v/>
      </c>
      <c r="E1205" s="371" t="str">
        <f>IF('statement of marks'!FV77="","",'statement of marks'!FV77)</f>
        <v/>
      </c>
      <c r="F1205" s="1147"/>
      <c r="G1205" s="1148"/>
      <c r="H1205" s="369"/>
      <c r="I1205" s="347" t="str">
        <f>'statement of marks'!$FT$4</f>
        <v>fgUnh</v>
      </c>
      <c r="J1205" s="366" t="str">
        <f>IF('statement of marks'!FT78="","",'statement of marks'!FT78)</f>
        <v/>
      </c>
      <c r="K1205" s="366" t="str">
        <f>IF('statement of marks'!FU78="","",'statement of marks'!FU78)</f>
        <v/>
      </c>
      <c r="L1205" s="371" t="str">
        <f>IF('statement of marks'!FV78="","",'statement of marks'!FV78)</f>
        <v/>
      </c>
    </row>
    <row r="1206" spans="1:12" ht="15" customHeight="1">
      <c r="A1206" s="369"/>
      <c r="B1206" s="347" t="str">
        <f>'statement of marks'!$FW$4</f>
        <v>vaxszth</v>
      </c>
      <c r="C1206" s="366" t="str">
        <f>IF('statement of marks'!FW77="","",'statement of marks'!FW77)</f>
        <v/>
      </c>
      <c r="D1206" s="366" t="str">
        <f>IF('statement of marks'!FX77="","",'statement of marks'!FX77)</f>
        <v/>
      </c>
      <c r="E1206" s="371" t="str">
        <f>IF('statement of marks'!FY77="","",'statement of marks'!FY77)</f>
        <v/>
      </c>
      <c r="F1206" s="1147"/>
      <c r="G1206" s="1148"/>
      <c r="H1206" s="369"/>
      <c r="I1206" s="347" t="str">
        <f>'statement of marks'!$FW$4</f>
        <v>vaxszth</v>
      </c>
      <c r="J1206" s="366" t="str">
        <f>IF('statement of marks'!FW78="","",'statement of marks'!FW78)</f>
        <v/>
      </c>
      <c r="K1206" s="366" t="str">
        <f>IF('statement of marks'!FX78="","",'statement of marks'!FX78)</f>
        <v/>
      </c>
      <c r="L1206" s="371" t="str">
        <f>IF('statement of marks'!FY78="","",'statement of marks'!FY78)</f>
        <v/>
      </c>
    </row>
    <row r="1207" spans="1:12" ht="15" customHeight="1">
      <c r="A1207" s="369"/>
      <c r="B1207" s="347" t="str">
        <f>IF('statement of marks'!BE77="s","laLÑr",IF('statement of marks'!BE77="u","mnwZ",IF('statement of marks'!BE77="g","xqtjkrh",IF('statement of marks'!BE77="p","iatkch",IF('statement of marks'!BE77="sd","flU/kh","r`rh; Hkk""kk")))))</f>
        <v>r`rh; Hkk"kk</v>
      </c>
      <c r="C1207" s="366" t="str">
        <f>IF('statement of marks'!FZ77="","",'statement of marks'!FZ77)</f>
        <v/>
      </c>
      <c r="D1207" s="366" t="str">
        <f>IF('statement of marks'!GA77="","",'statement of marks'!GA77)</f>
        <v/>
      </c>
      <c r="E1207" s="371" t="str">
        <f>IF('statement of marks'!GB77="","",'statement of marks'!GB77)</f>
        <v/>
      </c>
      <c r="F1207" s="1147"/>
      <c r="G1207" s="1148"/>
      <c r="H1207" s="369"/>
      <c r="I1207" s="347" t="str">
        <f>IF('statement of marks'!BE78="s","laLÑr",IF('statement of marks'!BE78="u","mnwZ",IF('statement of marks'!BE78="g","xqtjkrh",IF('statement of marks'!BE78="p","iatkch",IF('statement of marks'!BE78="sd","flU/kh","r`rh; Hkk""kk")))))</f>
        <v>r`rh; Hkk"kk</v>
      </c>
      <c r="J1207" s="366" t="str">
        <f>IF('statement of marks'!FZ78="","",'statement of marks'!FZ78)</f>
        <v/>
      </c>
      <c r="K1207" s="366" t="str">
        <f>IF('statement of marks'!GA78="","",'statement of marks'!GA78)</f>
        <v/>
      </c>
      <c r="L1207" s="371" t="str">
        <f>IF('statement of marks'!GB78="","",'statement of marks'!GB78)</f>
        <v/>
      </c>
    </row>
    <row r="1208" spans="1:12" ht="15" customHeight="1">
      <c r="A1208" s="369"/>
      <c r="B1208" s="347" t="str">
        <f>'statement of marks'!$GH$4</f>
        <v>xf.kr</v>
      </c>
      <c r="C1208" s="366" t="str">
        <f>IF('statement of marks'!GH77="","",'statement of marks'!GH77)</f>
        <v/>
      </c>
      <c r="D1208" s="366" t="str">
        <f>IF('statement of marks'!GI77="","",'statement of marks'!GI77)</f>
        <v/>
      </c>
      <c r="E1208" s="371" t="str">
        <f>IF('statement of marks'!GJ77="","",'statement of marks'!GJ77)</f>
        <v/>
      </c>
      <c r="F1208" s="1147"/>
      <c r="G1208" s="1148"/>
      <c r="H1208" s="369"/>
      <c r="I1208" s="347" t="str">
        <f>'statement of marks'!$GH$4</f>
        <v>xf.kr</v>
      </c>
      <c r="J1208" s="366" t="str">
        <f>IF('statement of marks'!GH78="","",'statement of marks'!GH78)</f>
        <v/>
      </c>
      <c r="K1208" s="366" t="str">
        <f>IF('statement of marks'!GI78="","",'statement of marks'!GI78)</f>
        <v/>
      </c>
      <c r="L1208" s="371" t="str">
        <f>IF('statement of marks'!GJ78="","",'statement of marks'!GJ78)</f>
        <v/>
      </c>
    </row>
    <row r="1209" spans="1:12" ht="15" customHeight="1">
      <c r="A1209" s="369"/>
      <c r="B1209" s="347" t="str">
        <f>'statement of marks'!$GK$4</f>
        <v>foKku</v>
      </c>
      <c r="C1209" s="366" t="str">
        <f>IF('statement of marks'!GK77="","",'statement of marks'!GK77)</f>
        <v/>
      </c>
      <c r="D1209" s="366" t="str">
        <f>IF('statement of marks'!GL77="","",'statement of marks'!GL77)</f>
        <v/>
      </c>
      <c r="E1209" s="371" t="str">
        <f>IF('statement of marks'!GM77="","",'statement of marks'!GM77)</f>
        <v/>
      </c>
      <c r="F1209" s="1147"/>
      <c r="G1209" s="1148"/>
      <c r="H1209" s="369"/>
      <c r="I1209" s="347" t="str">
        <f>'statement of marks'!$GK$4</f>
        <v>foKku</v>
      </c>
      <c r="J1209" s="366" t="str">
        <f>IF('statement of marks'!GK78="","",'statement of marks'!GK78)</f>
        <v/>
      </c>
      <c r="K1209" s="366" t="str">
        <f>IF('statement of marks'!GL78="","",'statement of marks'!GL78)</f>
        <v/>
      </c>
      <c r="L1209" s="371" t="str">
        <f>IF('statement of marks'!GM78="","",'statement of marks'!GM78)</f>
        <v/>
      </c>
    </row>
    <row r="1210" spans="1:12" ht="15" customHeight="1">
      <c r="A1210" s="369"/>
      <c r="B1210" s="347" t="str">
        <f>'statement of marks'!$GN$4</f>
        <v>lkekftd foKku</v>
      </c>
      <c r="C1210" s="366" t="str">
        <f>IF('statement of marks'!GN77="","",'statement of marks'!GN77)</f>
        <v/>
      </c>
      <c r="D1210" s="366" t="str">
        <f>IF('statement of marks'!GO77="","",'statement of marks'!GO77)</f>
        <v/>
      </c>
      <c r="E1210" s="371" t="str">
        <f>IF('statement of marks'!GP77="","",'statement of marks'!GP77)</f>
        <v/>
      </c>
      <c r="F1210" s="1147"/>
      <c r="G1210" s="1148"/>
      <c r="H1210" s="369"/>
      <c r="I1210" s="347" t="str">
        <f>'statement of marks'!$GN$4</f>
        <v>lkekftd foKku</v>
      </c>
      <c r="J1210" s="366" t="str">
        <f>IF('statement of marks'!GN78="","",'statement of marks'!GN78)</f>
        <v/>
      </c>
      <c r="K1210" s="366" t="str">
        <f>IF('statement of marks'!GO78="","",'statement of marks'!GO78)</f>
        <v/>
      </c>
      <c r="L1210" s="371" t="str">
        <f>IF('statement of marks'!GP78="","",'statement of marks'!GP78)</f>
        <v/>
      </c>
    </row>
    <row r="1211" spans="1:12" ht="15" customHeight="1">
      <c r="A1211" s="369"/>
      <c r="B1211" s="347" t="str">
        <f>'statement of marks'!$GQ$4</f>
        <v>dk;kZuqHko</v>
      </c>
      <c r="C1211" s="366" t="str">
        <f>IF('statement of marks'!GQ77="","",'statement of marks'!GQ77)</f>
        <v/>
      </c>
      <c r="D1211" s="366" t="str">
        <f>IF('statement of marks'!GR77="","",'statement of marks'!GR77)</f>
        <v/>
      </c>
      <c r="E1211" s="371" t="str">
        <f>IF('statement of marks'!GS77="","",'statement of marks'!GS77)</f>
        <v/>
      </c>
      <c r="F1211" s="1147"/>
      <c r="G1211" s="1148"/>
      <c r="H1211" s="369"/>
      <c r="I1211" s="347" t="str">
        <f>'statement of marks'!$GQ$4</f>
        <v>dk;kZuqHko</v>
      </c>
      <c r="J1211" s="366" t="str">
        <f>IF('statement of marks'!GQ78="","",'statement of marks'!GQ78)</f>
        <v/>
      </c>
      <c r="K1211" s="366" t="str">
        <f>IF('statement of marks'!GR78="","",'statement of marks'!GR78)</f>
        <v/>
      </c>
      <c r="L1211" s="371" t="str">
        <f>IF('statement of marks'!GS78="","",'statement of marks'!GS78)</f>
        <v/>
      </c>
    </row>
    <row r="1212" spans="1:12" ht="15" customHeight="1">
      <c r="A1212" s="369"/>
      <c r="B1212" s="347" t="str">
        <f>'statement of marks'!$GT$4</f>
        <v>dyk f'k{kk</v>
      </c>
      <c r="C1212" s="367" t="str">
        <f>IF('statement of marks'!GT77="","",'statement of marks'!GT77)</f>
        <v/>
      </c>
      <c r="D1212" s="367" t="str">
        <f>IF('statement of marks'!GU77="","",'statement of marks'!GU77)</f>
        <v/>
      </c>
      <c r="E1212" s="372" t="str">
        <f>IF('statement of marks'!GV77="","",'statement of marks'!GV77)</f>
        <v/>
      </c>
      <c r="F1212" s="1147"/>
      <c r="G1212" s="1148"/>
      <c r="H1212" s="369"/>
      <c r="I1212" s="347" t="str">
        <f>'statement of marks'!$GT$4</f>
        <v>dyk f'k{kk</v>
      </c>
      <c r="J1212" s="367" t="str">
        <f>IF('statement of marks'!GT78="","",'statement of marks'!GT78)</f>
        <v/>
      </c>
      <c r="K1212" s="367" t="str">
        <f>IF('statement of marks'!GU78="","",'statement of marks'!GU78)</f>
        <v/>
      </c>
      <c r="L1212" s="372" t="str">
        <f>IF('statement of marks'!GV78="","",'statement of marks'!GV78)</f>
        <v/>
      </c>
    </row>
    <row r="1213" spans="1:12" ht="15" customHeight="1">
      <c r="A1213" s="369"/>
      <c r="B1213" s="347" t="str">
        <f>'statement of marks'!$GW$4</f>
        <v>LokLF; ,oe~ 'kkjhfjd f'k{kk</v>
      </c>
      <c r="C1213" s="368" t="str">
        <f>IF('statement of marks'!GW77="","",'statement of marks'!GW77)</f>
        <v/>
      </c>
      <c r="D1213" s="368" t="str">
        <f>IF('statement of marks'!GX77="","",'statement of marks'!GX77)</f>
        <v/>
      </c>
      <c r="E1213" s="373" t="str">
        <f>IF('statement of marks'!GY77="","",'statement of marks'!GY77)</f>
        <v/>
      </c>
      <c r="F1213" s="1147"/>
      <c r="G1213" s="1148"/>
      <c r="H1213" s="369"/>
      <c r="I1213" s="347" t="str">
        <f>'statement of marks'!$GW$4</f>
        <v>LokLF; ,oe~ 'kkjhfjd f'k{kk</v>
      </c>
      <c r="J1213" s="368" t="str">
        <f>IF('statement of marks'!GW78="","",'statement of marks'!GW78)</f>
        <v/>
      </c>
      <c r="K1213" s="368" t="str">
        <f>IF('statement of marks'!GX78="","",'statement of marks'!GX78)</f>
        <v/>
      </c>
      <c r="L1213" s="373" t="str">
        <f>IF('statement of marks'!GY78="","",'statement of marks'!GY78)</f>
        <v/>
      </c>
    </row>
    <row r="1214" spans="1:12" ht="15" customHeight="1">
      <c r="A1214" s="369"/>
      <c r="B1214" s="389" t="s">
        <v>304</v>
      </c>
      <c r="C1214" s="390" t="str">
        <f>IF('statement of marks'!HE77="","",'statement of marks'!HE77)</f>
        <v/>
      </c>
      <c r="D1214" s="390" t="str">
        <f>IF('statement of marks'!HF77="","",'statement of marks'!HF77)</f>
        <v/>
      </c>
      <c r="E1214" s="390" t="str">
        <f>IF('statement of marks'!HJ77="","",'statement of marks'!HJ77)</f>
        <v/>
      </c>
      <c r="F1214" s="1147"/>
      <c r="G1214" s="1148"/>
      <c r="H1214" s="369"/>
      <c r="I1214" s="389" t="s">
        <v>304</v>
      </c>
      <c r="J1214" s="390" t="str">
        <f>IF('statement of marks'!HE78="","",'statement of marks'!HE78)</f>
        <v/>
      </c>
      <c r="K1214" s="390" t="str">
        <f>IF('statement of marks'!HF78="","",'statement of marks'!HF78)</f>
        <v/>
      </c>
      <c r="L1214" s="391" t="str">
        <f>IF('statement of marks'!HJ78="","",'statement of marks'!HJ78)</f>
        <v/>
      </c>
    </row>
    <row r="1215" spans="1:12" ht="15" customHeight="1">
      <c r="A1215" s="369"/>
      <c r="B1215" s="347" t="s">
        <v>473</v>
      </c>
      <c r="C1215" s="1170" t="str">
        <f>IF('statement of marks'!HD77="","",'statement of marks'!HD77)</f>
        <v/>
      </c>
      <c r="D1215" s="1171"/>
      <c r="E1215" s="1172"/>
      <c r="F1215" s="1147"/>
      <c r="G1215" s="1148"/>
      <c r="H1215" s="369"/>
      <c r="I1215" s="347" t="s">
        <v>473</v>
      </c>
      <c r="J1215" s="1170" t="str">
        <f>IF('statement of marks'!HD78="","",'statement of marks'!HD78)</f>
        <v/>
      </c>
      <c r="K1215" s="1171"/>
      <c r="L1215" s="1172"/>
    </row>
    <row r="1216" spans="1:12" ht="15" customHeight="1">
      <c r="A1216" s="369"/>
      <c r="B1216" s="347" t="str">
        <f>'statement of marks'!$HL$5</f>
        <v>Nk= mifLFkfr</v>
      </c>
      <c r="C1216" s="1161" t="str">
        <f>IF('statement of marks'!HL77="","",'statement of marks'!HL77)</f>
        <v/>
      </c>
      <c r="D1216" s="1162"/>
      <c r="E1216" s="1163"/>
      <c r="F1216" s="1147"/>
      <c r="G1216" s="1148"/>
      <c r="H1216" s="369"/>
      <c r="I1216" s="347" t="str">
        <f>'statement of marks'!$HL$5</f>
        <v>Nk= mifLFkfr</v>
      </c>
      <c r="J1216" s="1161" t="str">
        <f>IF('statement of marks'!HL78="","",'statement of marks'!HL78)</f>
        <v/>
      </c>
      <c r="K1216" s="1162"/>
      <c r="L1216" s="1163"/>
    </row>
    <row r="1217" spans="1:12" ht="15" customHeight="1">
      <c r="A1217" s="369"/>
      <c r="B1217" s="210" t="str">
        <f>'statement of marks'!$HK$5</f>
        <v>dqy ehfVax</v>
      </c>
      <c r="C1217" s="1164" t="str">
        <f>IF('statement of marks'!HK77="","",'statement of marks'!HK77)</f>
        <v/>
      </c>
      <c r="D1217" s="1165"/>
      <c r="E1217" s="1166"/>
      <c r="F1217" s="1147"/>
      <c r="G1217" s="1148"/>
      <c r="H1217" s="369"/>
      <c r="I1217" s="210" t="str">
        <f>'statement of marks'!$HK$5</f>
        <v>dqy ehfVax</v>
      </c>
      <c r="J1217" s="1164" t="str">
        <f>IF('statement of marks'!HK78="","",'statement of marks'!HK78)</f>
        <v/>
      </c>
      <c r="K1217" s="1165"/>
      <c r="L1217" s="1166"/>
    </row>
    <row r="1218" spans="1:12" ht="15" customHeight="1">
      <c r="A1218" s="369"/>
      <c r="B1218" s="347" t="s">
        <v>227</v>
      </c>
      <c r="C1218" s="1149" t="str">
        <f>IF('statement of marks'!HN77="","",'statement of marks'!HN77)</f>
        <v/>
      </c>
      <c r="D1218" s="1150"/>
      <c r="E1218" s="1151"/>
      <c r="F1218" s="1147"/>
      <c r="G1218" s="1148"/>
      <c r="H1218" s="369"/>
      <c r="I1218" s="347" t="s">
        <v>227</v>
      </c>
      <c r="J1218" s="1149" t="str">
        <f>IF('statement of marks'!HN78="","",'statement of marks'!HN78)</f>
        <v/>
      </c>
      <c r="K1218" s="1150"/>
      <c r="L1218" s="1151"/>
    </row>
    <row r="1219" spans="1:12" ht="15" customHeight="1">
      <c r="A1219" s="369"/>
      <c r="B1219" s="219" t="s">
        <v>79</v>
      </c>
      <c r="C1219" s="1149"/>
      <c r="D1219" s="1150"/>
      <c r="E1219" s="1151"/>
      <c r="F1219" s="1147"/>
      <c r="G1219" s="1148"/>
      <c r="H1219" s="369"/>
      <c r="I1219" s="219" t="s">
        <v>79</v>
      </c>
      <c r="J1219" s="1149"/>
      <c r="K1219" s="1150"/>
      <c r="L1219" s="1151"/>
    </row>
    <row r="1220" spans="1:12" ht="15" customHeight="1">
      <c r="A1220" s="369"/>
      <c r="B1220" s="211" t="s">
        <v>114</v>
      </c>
      <c r="C1220" s="1149"/>
      <c r="D1220" s="1150"/>
      <c r="E1220" s="1151"/>
      <c r="F1220" s="1147"/>
      <c r="G1220" s="1148"/>
      <c r="H1220" s="369"/>
      <c r="I1220" s="211" t="s">
        <v>114</v>
      </c>
      <c r="J1220" s="1149"/>
      <c r="K1220" s="1150"/>
      <c r="L1220" s="1151"/>
    </row>
    <row r="1221" spans="1:12" ht="15" customHeight="1">
      <c r="A1221" s="369"/>
      <c r="B1221" s="212" t="s">
        <v>19</v>
      </c>
      <c r="C1221" s="1149"/>
      <c r="D1221" s="1150"/>
      <c r="E1221" s="1151"/>
      <c r="F1221" s="1147"/>
      <c r="G1221" s="1148"/>
      <c r="H1221" s="369"/>
      <c r="I1221" s="212" t="s">
        <v>19</v>
      </c>
      <c r="J1221" s="1149"/>
      <c r="K1221" s="1150"/>
      <c r="L1221" s="1151"/>
    </row>
    <row r="1222" spans="1:12" ht="15" customHeight="1">
      <c r="A1222" s="369"/>
      <c r="B1222" s="213" t="s">
        <v>7</v>
      </c>
      <c r="C1222" s="1149"/>
      <c r="D1222" s="1150"/>
      <c r="E1222" s="1151"/>
      <c r="F1222" s="1147"/>
      <c r="G1222" s="1148"/>
      <c r="H1222" s="369"/>
      <c r="I1222" s="213" t="s">
        <v>7</v>
      </c>
      <c r="J1222" s="1149"/>
      <c r="K1222" s="1150"/>
      <c r="L1222" s="1151"/>
    </row>
    <row r="1223" spans="1:12" ht="15" customHeight="1">
      <c r="A1223" s="374"/>
      <c r="B1223" s="219" t="str">
        <f>'statement of marks'!$J$3</f>
        <v xml:space="preserve">fo|ky; dk Mk;l dksM+ </v>
      </c>
      <c r="C1223" s="1152" t="str">
        <f>'statement of marks'!$K$3</f>
        <v xml:space="preserve">08291009401   </v>
      </c>
      <c r="D1223" s="1153"/>
      <c r="E1223" s="1154"/>
      <c r="F1223" s="1147"/>
      <c r="G1223" s="1148"/>
      <c r="H1223" s="374"/>
      <c r="I1223" s="219" t="str">
        <f>'statement of marks'!$J$3</f>
        <v xml:space="preserve">fo|ky; dk Mk;l dksM+ </v>
      </c>
      <c r="J1223" s="1152" t="str">
        <f>'statement of marks'!$K$3</f>
        <v xml:space="preserve">08291009401   </v>
      </c>
      <c r="K1223" s="1153"/>
      <c r="L1223" s="1154"/>
    </row>
    <row r="1224" spans="1:12" ht="15" customHeight="1" thickBot="1">
      <c r="A1224" s="375"/>
      <c r="B1224" s="376" t="s">
        <v>76</v>
      </c>
      <c r="C1224" s="1155">
        <f>'statement of marks'!$HG$108</f>
        <v>42460</v>
      </c>
      <c r="D1224" s="1156"/>
      <c r="E1224" s="1157"/>
      <c r="F1224" s="1147"/>
      <c r="G1224" s="1148"/>
      <c r="H1224" s="375"/>
      <c r="I1224" s="376" t="s">
        <v>76</v>
      </c>
      <c r="J1224" s="1155">
        <f>'statement of marks'!$HG$108</f>
        <v>42460</v>
      </c>
      <c r="K1224" s="1156"/>
      <c r="L1224" s="1157"/>
    </row>
    <row r="1225" spans="1:12" ht="15" customHeight="1">
      <c r="A1225" s="1137" t="s">
        <v>47</v>
      </c>
      <c r="B1225" s="1138"/>
      <c r="C1225" s="1139"/>
      <c r="D1225" s="1139"/>
      <c r="E1225" s="1140"/>
      <c r="F1225" s="1147"/>
      <c r="G1225" s="1148"/>
      <c r="H1225" s="1137" t="s">
        <v>47</v>
      </c>
      <c r="I1225" s="1138"/>
      <c r="J1225" s="1139"/>
      <c r="K1225" s="1139"/>
      <c r="L1225" s="1140"/>
    </row>
    <row r="1226" spans="1:12" ht="15" customHeight="1">
      <c r="A1226" s="1141" t="str">
        <f>'statement of marks'!$A$1</f>
        <v>jk- ck- ek/;fed fo|ky; uohu] fuEckgsM+k</v>
      </c>
      <c r="B1226" s="1129"/>
      <c r="C1226" s="1142"/>
      <c r="D1226" s="1142"/>
      <c r="E1226" s="1143"/>
      <c r="F1226" s="1147"/>
      <c r="G1226" s="1148"/>
      <c r="H1226" s="1141" t="str">
        <f>'statement of marks'!$A$1</f>
        <v>jk- ck- ek/;fed fo|ky; uohu] fuEckgsM+k</v>
      </c>
      <c r="I1226" s="1129"/>
      <c r="J1226" s="1142"/>
      <c r="K1226" s="1142"/>
      <c r="L1226" s="1143"/>
    </row>
    <row r="1227" spans="1:12" ht="15" customHeight="1">
      <c r="A1227" s="1141"/>
      <c r="B1227" s="1129"/>
      <c r="C1227" s="1142"/>
      <c r="D1227" s="1142"/>
      <c r="E1227" s="1143"/>
      <c r="F1227" s="1147"/>
      <c r="G1227" s="1148"/>
      <c r="H1227" s="1141"/>
      <c r="I1227" s="1129"/>
      <c r="J1227" s="1142"/>
      <c r="K1227" s="1142"/>
      <c r="L1227" s="1143"/>
    </row>
    <row r="1228" spans="1:12" ht="15" customHeight="1">
      <c r="A1228" s="369"/>
      <c r="B1228" s="207" t="s">
        <v>217</v>
      </c>
      <c r="C1228" s="1134" t="str">
        <f>'statement of marks'!$H$3</f>
        <v>2015-16</v>
      </c>
      <c r="D1228" s="1135"/>
      <c r="E1228" s="1136"/>
      <c r="F1228" s="1147"/>
      <c r="G1228" s="1148"/>
      <c r="H1228" s="369"/>
      <c r="I1228" s="207" t="s">
        <v>217</v>
      </c>
      <c r="J1228" s="1134" t="str">
        <f>'statement of marks'!$H$3</f>
        <v>2015-16</v>
      </c>
      <c r="K1228" s="1135"/>
      <c r="L1228" s="1136"/>
    </row>
    <row r="1229" spans="1:12" ht="15" customHeight="1">
      <c r="A1229" s="369"/>
      <c r="B1229" s="347" t="s">
        <v>218</v>
      </c>
      <c r="C1229" s="1144" t="str">
        <f>IF('statement of marks'!J79="","",'statement of marks'!J79)</f>
        <v/>
      </c>
      <c r="D1229" s="1145"/>
      <c r="E1229" s="1146"/>
      <c r="F1229" s="1147"/>
      <c r="G1229" s="1148"/>
      <c r="H1229" s="369"/>
      <c r="I1229" s="347" t="s">
        <v>218</v>
      </c>
      <c r="J1229" s="1144" t="str">
        <f>IF('statement of marks'!J80="","",'statement of marks'!J80)</f>
        <v/>
      </c>
      <c r="K1229" s="1145"/>
      <c r="L1229" s="1146"/>
    </row>
    <row r="1230" spans="1:12" ht="15" customHeight="1">
      <c r="A1230" s="369"/>
      <c r="B1230" s="347" t="s">
        <v>219</v>
      </c>
      <c r="C1230" s="1144" t="str">
        <f>IF('statement of marks'!K79="","",'statement of marks'!K79)</f>
        <v/>
      </c>
      <c r="D1230" s="1145"/>
      <c r="E1230" s="1146"/>
      <c r="F1230" s="1147"/>
      <c r="G1230" s="1148"/>
      <c r="H1230" s="369"/>
      <c r="I1230" s="347" t="s">
        <v>219</v>
      </c>
      <c r="J1230" s="1144" t="str">
        <f>IF('statement of marks'!K80="","",'statement of marks'!K80)</f>
        <v/>
      </c>
      <c r="K1230" s="1145"/>
      <c r="L1230" s="1146"/>
    </row>
    <row r="1231" spans="1:12" ht="15" customHeight="1">
      <c r="A1231" s="369"/>
      <c r="B1231" s="347" t="s">
        <v>220</v>
      </c>
      <c r="C1231" s="1144" t="str">
        <f>IF('statement of marks'!L79="","",'statement of marks'!L79)</f>
        <v/>
      </c>
      <c r="D1231" s="1145"/>
      <c r="E1231" s="1146"/>
      <c r="F1231" s="1147"/>
      <c r="G1231" s="1148"/>
      <c r="H1231" s="369"/>
      <c r="I1231" s="347" t="s">
        <v>220</v>
      </c>
      <c r="J1231" s="1144" t="str">
        <f>IF('statement of marks'!L80="","",'statement of marks'!L80)</f>
        <v/>
      </c>
      <c r="K1231" s="1145"/>
      <c r="L1231" s="1146"/>
    </row>
    <row r="1232" spans="1:12" ht="15" customHeight="1">
      <c r="A1232" s="369"/>
      <c r="B1232" s="347" t="s">
        <v>224</v>
      </c>
      <c r="C1232" s="1134" t="str">
        <f>IF('statement of marks'!B79="","",'statement of marks'!B79)</f>
        <v/>
      </c>
      <c r="D1232" s="1135"/>
      <c r="E1232" s="1136"/>
      <c r="F1232" s="1147"/>
      <c r="G1232" s="1148"/>
      <c r="H1232" s="369"/>
      <c r="I1232" s="347" t="s">
        <v>224</v>
      </c>
      <c r="J1232" s="1134" t="str">
        <f>IF('statement of marks'!B80="","",'statement of marks'!B80)</f>
        <v/>
      </c>
      <c r="K1232" s="1135"/>
      <c r="L1232" s="1136"/>
    </row>
    <row r="1233" spans="1:12" ht="15" customHeight="1">
      <c r="A1233" s="369"/>
      <c r="B1233" s="347" t="s">
        <v>221</v>
      </c>
      <c r="C1233" s="1134" t="str">
        <f>'statement of marks'!$G$3</f>
        <v>6 A</v>
      </c>
      <c r="D1233" s="1135"/>
      <c r="E1233" s="1136"/>
      <c r="F1233" s="1147"/>
      <c r="G1233" s="1148"/>
      <c r="H1233" s="369"/>
      <c r="I1233" s="347" t="s">
        <v>221</v>
      </c>
      <c r="J1233" s="1134" t="str">
        <f>'statement of marks'!$G$3</f>
        <v>6 A</v>
      </c>
      <c r="K1233" s="1135"/>
      <c r="L1233" s="1136"/>
    </row>
    <row r="1234" spans="1:12" ht="15" customHeight="1">
      <c r="A1234" s="369"/>
      <c r="B1234" s="209" t="s">
        <v>222</v>
      </c>
      <c r="C1234" s="1134" t="str">
        <f>IF('statement of marks'!F79="","",'statement of marks'!F79)</f>
        <v/>
      </c>
      <c r="D1234" s="1135"/>
      <c r="E1234" s="1136"/>
      <c r="F1234" s="1147"/>
      <c r="G1234" s="1148"/>
      <c r="H1234" s="369"/>
      <c r="I1234" s="209" t="s">
        <v>222</v>
      </c>
      <c r="J1234" s="1134" t="str">
        <f>IF('statement of marks'!F80="","",'statement of marks'!F80)</f>
        <v/>
      </c>
      <c r="K1234" s="1135"/>
      <c r="L1234" s="1136"/>
    </row>
    <row r="1235" spans="1:12" ht="15" customHeight="1">
      <c r="A1235" s="369"/>
      <c r="B1235" s="347" t="s">
        <v>9</v>
      </c>
      <c r="C1235" s="1134" t="str">
        <f>IF('statement of marks'!D79="","",'statement of marks'!D79)</f>
        <v/>
      </c>
      <c r="D1235" s="1135"/>
      <c r="E1235" s="1136"/>
      <c r="F1235" s="1147"/>
      <c r="G1235" s="1148"/>
      <c r="H1235" s="369"/>
      <c r="I1235" s="347" t="s">
        <v>9</v>
      </c>
      <c r="J1235" s="1134" t="str">
        <f>IF('statement of marks'!D80="","",'statement of marks'!D80)</f>
        <v/>
      </c>
      <c r="K1235" s="1135"/>
      <c r="L1235" s="1136"/>
    </row>
    <row r="1236" spans="1:12" ht="15" customHeight="1">
      <c r="A1236" s="369"/>
      <c r="B1236" s="347" t="s">
        <v>225</v>
      </c>
      <c r="C1236" s="1158" t="str">
        <f>IF('statement of marks'!H79="","",'statement of marks'!H79)</f>
        <v/>
      </c>
      <c r="D1236" s="1159"/>
      <c r="E1236" s="1160"/>
      <c r="F1236" s="1147"/>
      <c r="G1236" s="1148"/>
      <c r="H1236" s="369"/>
      <c r="I1236" s="347" t="s">
        <v>225</v>
      </c>
      <c r="J1236" s="1158" t="str">
        <f>IF('statement of marks'!H80="","",'statement of marks'!H80)</f>
        <v/>
      </c>
      <c r="K1236" s="1159"/>
      <c r="L1236" s="1160"/>
    </row>
    <row r="1237" spans="1:12" ht="15" customHeight="1">
      <c r="A1237" s="369"/>
      <c r="B1237" s="347" t="s">
        <v>226</v>
      </c>
      <c r="C1237" s="1167" t="str">
        <f>IF('statement of marks'!I79="","",'statement of marks'!I79)</f>
        <v/>
      </c>
      <c r="D1237" s="1168"/>
      <c r="E1237" s="1169"/>
      <c r="F1237" s="1147"/>
      <c r="G1237" s="1148"/>
      <c r="H1237" s="369"/>
      <c r="I1237" s="347" t="s">
        <v>226</v>
      </c>
      <c r="J1237" s="1167" t="str">
        <f>IF('statement of marks'!I80="","",'statement of marks'!I80)</f>
        <v/>
      </c>
      <c r="K1237" s="1168"/>
      <c r="L1237" s="1169"/>
    </row>
    <row r="1238" spans="1:12" ht="15" customHeight="1">
      <c r="A1238" s="369"/>
      <c r="B1238" s="347" t="s">
        <v>223</v>
      </c>
      <c r="C1238" s="364" t="s">
        <v>66</v>
      </c>
      <c r="D1238" s="365" t="s">
        <v>294</v>
      </c>
      <c r="E1238" s="370" t="s">
        <v>206</v>
      </c>
      <c r="F1238" s="1147"/>
      <c r="G1238" s="1148"/>
      <c r="H1238" s="369"/>
      <c r="I1238" s="347" t="s">
        <v>223</v>
      </c>
      <c r="J1238" s="364" t="s">
        <v>66</v>
      </c>
      <c r="K1238" s="365" t="s">
        <v>294</v>
      </c>
      <c r="L1238" s="370" t="s">
        <v>206</v>
      </c>
    </row>
    <row r="1239" spans="1:12" ht="15" customHeight="1">
      <c r="A1239" s="369"/>
      <c r="B1239" s="347" t="str">
        <f>'statement of marks'!$FT$4</f>
        <v>fgUnh</v>
      </c>
      <c r="C1239" s="366" t="str">
        <f>IF('statement of marks'!FT79="","",'statement of marks'!FT79)</f>
        <v/>
      </c>
      <c r="D1239" s="366" t="str">
        <f>IF('statement of marks'!FU79="","",'statement of marks'!FU79)</f>
        <v/>
      </c>
      <c r="E1239" s="371" t="str">
        <f>IF('statement of marks'!FV79="","",'statement of marks'!FV79)</f>
        <v/>
      </c>
      <c r="F1239" s="1147"/>
      <c r="G1239" s="1148"/>
      <c r="H1239" s="369"/>
      <c r="I1239" s="347" t="str">
        <f>'statement of marks'!$FT$4</f>
        <v>fgUnh</v>
      </c>
      <c r="J1239" s="366" t="str">
        <f>IF('statement of marks'!FT80="","",'statement of marks'!FT80)</f>
        <v/>
      </c>
      <c r="K1239" s="366" t="str">
        <f>IF('statement of marks'!FU80="","",'statement of marks'!FU80)</f>
        <v/>
      </c>
      <c r="L1239" s="371" t="str">
        <f>IF('statement of marks'!FV80="","",'statement of marks'!FV80)</f>
        <v/>
      </c>
    </row>
    <row r="1240" spans="1:12" ht="15" customHeight="1">
      <c r="A1240" s="369"/>
      <c r="B1240" s="347" t="str">
        <f>'statement of marks'!$FW$4</f>
        <v>vaxszth</v>
      </c>
      <c r="C1240" s="366" t="str">
        <f>IF('statement of marks'!FW79="","",'statement of marks'!FW79)</f>
        <v/>
      </c>
      <c r="D1240" s="366" t="str">
        <f>IF('statement of marks'!FX79="","",'statement of marks'!FX79)</f>
        <v/>
      </c>
      <c r="E1240" s="371" t="str">
        <f>IF('statement of marks'!FY79="","",'statement of marks'!FY79)</f>
        <v/>
      </c>
      <c r="F1240" s="1147"/>
      <c r="G1240" s="1148"/>
      <c r="H1240" s="369"/>
      <c r="I1240" s="347" t="str">
        <f>'statement of marks'!$FW$4</f>
        <v>vaxszth</v>
      </c>
      <c r="J1240" s="366" t="str">
        <f>IF('statement of marks'!FW80="","",'statement of marks'!FW80)</f>
        <v/>
      </c>
      <c r="K1240" s="366" t="str">
        <f>IF('statement of marks'!FX80="","",'statement of marks'!FX80)</f>
        <v/>
      </c>
      <c r="L1240" s="371" t="str">
        <f>IF('statement of marks'!FY80="","",'statement of marks'!FY80)</f>
        <v/>
      </c>
    </row>
    <row r="1241" spans="1:12" ht="15" customHeight="1">
      <c r="A1241" s="369"/>
      <c r="B1241" s="347" t="str">
        <f>IF('statement of marks'!BE79="s","laLÑr",IF('statement of marks'!BE79="u","mnwZ",IF('statement of marks'!BE79="g","xqtjkrh",IF('statement of marks'!BE79="p","iatkch",IF('statement of marks'!BE79="sd","flU/kh","r`rh; Hkk""kk")))))</f>
        <v>r`rh; Hkk"kk</v>
      </c>
      <c r="C1241" s="366" t="str">
        <f>IF('statement of marks'!FZ79="","",'statement of marks'!FZ79)</f>
        <v/>
      </c>
      <c r="D1241" s="366" t="str">
        <f>IF('statement of marks'!GA79="","",'statement of marks'!GA79)</f>
        <v/>
      </c>
      <c r="E1241" s="371" t="str">
        <f>IF('statement of marks'!GB79="","",'statement of marks'!GB79)</f>
        <v/>
      </c>
      <c r="F1241" s="1147"/>
      <c r="G1241" s="1148"/>
      <c r="H1241" s="369"/>
      <c r="I1241" s="347" t="str">
        <f>IF('statement of marks'!BE80="s","laLÑr",IF('statement of marks'!BE80="u","mnwZ",IF('statement of marks'!BE80="g","xqtjkrh",IF('statement of marks'!BE80="p","iatkch",IF('statement of marks'!BE80="sd","flU/kh","r`rh; Hkk""kk")))))</f>
        <v>r`rh; Hkk"kk</v>
      </c>
      <c r="J1241" s="366" t="str">
        <f>IF('statement of marks'!FZ80="","",'statement of marks'!FZ80)</f>
        <v/>
      </c>
      <c r="K1241" s="366" t="str">
        <f>IF('statement of marks'!GA80="","",'statement of marks'!GA80)</f>
        <v/>
      </c>
      <c r="L1241" s="371" t="str">
        <f>IF('statement of marks'!GB80="","",'statement of marks'!GB80)</f>
        <v/>
      </c>
    </row>
    <row r="1242" spans="1:12" ht="15" customHeight="1">
      <c r="A1242" s="369"/>
      <c r="B1242" s="347" t="str">
        <f>'statement of marks'!$GH$4</f>
        <v>xf.kr</v>
      </c>
      <c r="C1242" s="366" t="str">
        <f>IF('statement of marks'!GH79="","",'statement of marks'!GH79)</f>
        <v/>
      </c>
      <c r="D1242" s="366" t="str">
        <f>IF('statement of marks'!GI79="","",'statement of marks'!GI79)</f>
        <v/>
      </c>
      <c r="E1242" s="371" t="str">
        <f>IF('statement of marks'!GJ79="","",'statement of marks'!GJ79)</f>
        <v/>
      </c>
      <c r="F1242" s="1147"/>
      <c r="G1242" s="1148"/>
      <c r="H1242" s="369"/>
      <c r="I1242" s="347" t="str">
        <f>'statement of marks'!$GH$4</f>
        <v>xf.kr</v>
      </c>
      <c r="J1242" s="366" t="str">
        <f>IF('statement of marks'!GH80="","",'statement of marks'!GH80)</f>
        <v/>
      </c>
      <c r="K1242" s="366" t="str">
        <f>IF('statement of marks'!GI80="","",'statement of marks'!GI80)</f>
        <v/>
      </c>
      <c r="L1242" s="371" t="str">
        <f>IF('statement of marks'!GJ80="","",'statement of marks'!GJ80)</f>
        <v/>
      </c>
    </row>
    <row r="1243" spans="1:12" ht="15" customHeight="1">
      <c r="A1243" s="369"/>
      <c r="B1243" s="347" t="str">
        <f>'statement of marks'!$GK$4</f>
        <v>foKku</v>
      </c>
      <c r="C1243" s="366" t="str">
        <f>IF('statement of marks'!GK79="","",'statement of marks'!GK79)</f>
        <v/>
      </c>
      <c r="D1243" s="366" t="str">
        <f>IF('statement of marks'!GL79="","",'statement of marks'!GL79)</f>
        <v/>
      </c>
      <c r="E1243" s="371" t="str">
        <f>IF('statement of marks'!GM79="","",'statement of marks'!GM79)</f>
        <v/>
      </c>
      <c r="F1243" s="1147"/>
      <c r="G1243" s="1148"/>
      <c r="H1243" s="369"/>
      <c r="I1243" s="347" t="str">
        <f>'statement of marks'!$GK$4</f>
        <v>foKku</v>
      </c>
      <c r="J1243" s="366" t="str">
        <f>IF('statement of marks'!GK80="","",'statement of marks'!GK80)</f>
        <v/>
      </c>
      <c r="K1243" s="366" t="str">
        <f>IF('statement of marks'!GL80="","",'statement of marks'!GL80)</f>
        <v/>
      </c>
      <c r="L1243" s="371" t="str">
        <f>IF('statement of marks'!GM80="","",'statement of marks'!GM80)</f>
        <v/>
      </c>
    </row>
    <row r="1244" spans="1:12" ht="15" customHeight="1">
      <c r="A1244" s="369"/>
      <c r="B1244" s="347" t="str">
        <f>'statement of marks'!$GN$4</f>
        <v>lkekftd foKku</v>
      </c>
      <c r="C1244" s="366" t="str">
        <f>IF('statement of marks'!GN79="","",'statement of marks'!GN79)</f>
        <v/>
      </c>
      <c r="D1244" s="366" t="str">
        <f>IF('statement of marks'!GO79="","",'statement of marks'!GO79)</f>
        <v/>
      </c>
      <c r="E1244" s="371" t="str">
        <f>IF('statement of marks'!GP79="","",'statement of marks'!GP79)</f>
        <v/>
      </c>
      <c r="F1244" s="1147"/>
      <c r="G1244" s="1148"/>
      <c r="H1244" s="369"/>
      <c r="I1244" s="347" t="str">
        <f>'statement of marks'!$GN$4</f>
        <v>lkekftd foKku</v>
      </c>
      <c r="J1244" s="366" t="str">
        <f>IF('statement of marks'!GN80="","",'statement of marks'!GN80)</f>
        <v/>
      </c>
      <c r="K1244" s="366" t="str">
        <f>IF('statement of marks'!GO80="","",'statement of marks'!GO80)</f>
        <v/>
      </c>
      <c r="L1244" s="371" t="str">
        <f>IF('statement of marks'!GP80="","",'statement of marks'!GP80)</f>
        <v/>
      </c>
    </row>
    <row r="1245" spans="1:12" ht="15" customHeight="1">
      <c r="A1245" s="369"/>
      <c r="B1245" s="347" t="str">
        <f>'statement of marks'!$GQ$4</f>
        <v>dk;kZuqHko</v>
      </c>
      <c r="C1245" s="366" t="str">
        <f>IF('statement of marks'!GQ79="","",'statement of marks'!GQ79)</f>
        <v/>
      </c>
      <c r="D1245" s="366" t="str">
        <f>IF('statement of marks'!GR79="","",'statement of marks'!GR79)</f>
        <v/>
      </c>
      <c r="E1245" s="371" t="str">
        <f>IF('statement of marks'!GS79="","",'statement of marks'!GS79)</f>
        <v/>
      </c>
      <c r="F1245" s="1147"/>
      <c r="G1245" s="1148"/>
      <c r="H1245" s="369"/>
      <c r="I1245" s="347" t="str">
        <f>'statement of marks'!$GQ$4</f>
        <v>dk;kZuqHko</v>
      </c>
      <c r="J1245" s="366" t="str">
        <f>IF('statement of marks'!GQ80="","",'statement of marks'!GQ80)</f>
        <v/>
      </c>
      <c r="K1245" s="366" t="str">
        <f>IF('statement of marks'!GR80="","",'statement of marks'!GR80)</f>
        <v/>
      </c>
      <c r="L1245" s="371" t="str">
        <f>IF('statement of marks'!GS80="","",'statement of marks'!GS80)</f>
        <v/>
      </c>
    </row>
    <row r="1246" spans="1:12" ht="15" customHeight="1">
      <c r="A1246" s="369"/>
      <c r="B1246" s="347" t="str">
        <f>'statement of marks'!$GT$4</f>
        <v>dyk f'k{kk</v>
      </c>
      <c r="C1246" s="367" t="str">
        <f>IF('statement of marks'!GT79="","",'statement of marks'!GT79)</f>
        <v/>
      </c>
      <c r="D1246" s="367" t="str">
        <f>IF('statement of marks'!GU79="","",'statement of marks'!GU79)</f>
        <v/>
      </c>
      <c r="E1246" s="372" t="str">
        <f>IF('statement of marks'!GV79="","",'statement of marks'!GV79)</f>
        <v/>
      </c>
      <c r="F1246" s="1147"/>
      <c r="G1246" s="1148"/>
      <c r="H1246" s="369"/>
      <c r="I1246" s="347" t="str">
        <f>'statement of marks'!$GT$4</f>
        <v>dyk f'k{kk</v>
      </c>
      <c r="J1246" s="367" t="str">
        <f>IF('statement of marks'!GT80="","",'statement of marks'!GT80)</f>
        <v/>
      </c>
      <c r="K1246" s="367" t="str">
        <f>IF('statement of marks'!GU80="","",'statement of marks'!GU80)</f>
        <v/>
      </c>
      <c r="L1246" s="372" t="str">
        <f>IF('statement of marks'!GV80="","",'statement of marks'!GV80)</f>
        <v/>
      </c>
    </row>
    <row r="1247" spans="1:12" ht="15" customHeight="1">
      <c r="A1247" s="369"/>
      <c r="B1247" s="347" t="str">
        <f>'statement of marks'!$GW$4</f>
        <v>LokLF; ,oe~ 'kkjhfjd f'k{kk</v>
      </c>
      <c r="C1247" s="368" t="str">
        <f>IF('statement of marks'!GW79="","",'statement of marks'!GW79)</f>
        <v/>
      </c>
      <c r="D1247" s="368" t="str">
        <f>IF('statement of marks'!GX79="","",'statement of marks'!GX79)</f>
        <v/>
      </c>
      <c r="E1247" s="373" t="str">
        <f>IF('statement of marks'!GY79="","",'statement of marks'!GY79)</f>
        <v/>
      </c>
      <c r="F1247" s="1147"/>
      <c r="G1247" s="1148"/>
      <c r="H1247" s="369"/>
      <c r="I1247" s="347" t="str">
        <f>'statement of marks'!$GW$4</f>
        <v>LokLF; ,oe~ 'kkjhfjd f'k{kk</v>
      </c>
      <c r="J1247" s="368" t="str">
        <f>IF('statement of marks'!GW80="","",'statement of marks'!GW80)</f>
        <v/>
      </c>
      <c r="K1247" s="368" t="str">
        <f>IF('statement of marks'!GX80="","",'statement of marks'!GX80)</f>
        <v/>
      </c>
      <c r="L1247" s="373" t="str">
        <f>IF('statement of marks'!GY80="","",'statement of marks'!GY80)</f>
        <v/>
      </c>
    </row>
    <row r="1248" spans="1:12" ht="15" customHeight="1">
      <c r="A1248" s="369"/>
      <c r="B1248" s="389" t="s">
        <v>304</v>
      </c>
      <c r="C1248" s="390" t="str">
        <f>IF('statement of marks'!HE79="","",'statement of marks'!HE79)</f>
        <v/>
      </c>
      <c r="D1248" s="390" t="str">
        <f>IF('statement of marks'!HF79="","",'statement of marks'!HF79)</f>
        <v/>
      </c>
      <c r="E1248" s="390" t="str">
        <f>IF('statement of marks'!HJ79="","",'statement of marks'!HJ79)</f>
        <v/>
      </c>
      <c r="F1248" s="1147"/>
      <c r="G1248" s="1148"/>
      <c r="H1248" s="369"/>
      <c r="I1248" s="389" t="s">
        <v>304</v>
      </c>
      <c r="J1248" s="390" t="str">
        <f>IF('statement of marks'!HE80="","",'statement of marks'!HE80)</f>
        <v/>
      </c>
      <c r="K1248" s="390" t="str">
        <f>IF('statement of marks'!HF80="","",'statement of marks'!HF80)</f>
        <v/>
      </c>
      <c r="L1248" s="391" t="str">
        <f>IF('statement of marks'!HJ80="","",'statement of marks'!HJ80)</f>
        <v/>
      </c>
    </row>
    <row r="1249" spans="1:12" ht="15" customHeight="1">
      <c r="A1249" s="369"/>
      <c r="B1249" s="347" t="s">
        <v>473</v>
      </c>
      <c r="C1249" s="1170" t="str">
        <f>IF('statement of marks'!HD79="","",'statement of marks'!HD79)</f>
        <v/>
      </c>
      <c r="D1249" s="1171"/>
      <c r="E1249" s="1172"/>
      <c r="F1249" s="1147"/>
      <c r="G1249" s="1148"/>
      <c r="H1249" s="369"/>
      <c r="I1249" s="347" t="s">
        <v>473</v>
      </c>
      <c r="J1249" s="1170" t="str">
        <f>IF('statement of marks'!HD80="","",'statement of marks'!HD80)</f>
        <v/>
      </c>
      <c r="K1249" s="1171"/>
      <c r="L1249" s="1172"/>
    </row>
    <row r="1250" spans="1:12" ht="15" customHeight="1">
      <c r="A1250" s="369"/>
      <c r="B1250" s="347" t="str">
        <f>'statement of marks'!$HL$5</f>
        <v>Nk= mifLFkfr</v>
      </c>
      <c r="C1250" s="1161" t="str">
        <f>IF('statement of marks'!HL79="","",'statement of marks'!HL79)</f>
        <v/>
      </c>
      <c r="D1250" s="1162"/>
      <c r="E1250" s="1163"/>
      <c r="F1250" s="1147"/>
      <c r="G1250" s="1148"/>
      <c r="H1250" s="369"/>
      <c r="I1250" s="347" t="str">
        <f>'statement of marks'!$HL$5</f>
        <v>Nk= mifLFkfr</v>
      </c>
      <c r="J1250" s="1161" t="str">
        <f>IF('statement of marks'!HL80="","",'statement of marks'!HL80)</f>
        <v/>
      </c>
      <c r="K1250" s="1162"/>
      <c r="L1250" s="1163"/>
    </row>
    <row r="1251" spans="1:12" ht="15" customHeight="1">
      <c r="A1251" s="369"/>
      <c r="B1251" s="210" t="str">
        <f>'statement of marks'!$HK$5</f>
        <v>dqy ehfVax</v>
      </c>
      <c r="C1251" s="1164" t="str">
        <f>IF('statement of marks'!HK79="","",'statement of marks'!HK79)</f>
        <v/>
      </c>
      <c r="D1251" s="1165"/>
      <c r="E1251" s="1166"/>
      <c r="F1251" s="1147"/>
      <c r="G1251" s="1148"/>
      <c r="H1251" s="369"/>
      <c r="I1251" s="210" t="str">
        <f>'statement of marks'!$HK$5</f>
        <v>dqy ehfVax</v>
      </c>
      <c r="J1251" s="1164" t="str">
        <f>IF('statement of marks'!HK80="","",'statement of marks'!HK80)</f>
        <v/>
      </c>
      <c r="K1251" s="1165"/>
      <c r="L1251" s="1166"/>
    </row>
    <row r="1252" spans="1:12" ht="15" customHeight="1">
      <c r="A1252" s="369"/>
      <c r="B1252" s="347" t="s">
        <v>227</v>
      </c>
      <c r="C1252" s="1149" t="str">
        <f>IF('statement of marks'!HN79="","",'statement of marks'!HN79)</f>
        <v/>
      </c>
      <c r="D1252" s="1150"/>
      <c r="E1252" s="1151"/>
      <c r="F1252" s="1147"/>
      <c r="G1252" s="1148"/>
      <c r="H1252" s="369"/>
      <c r="I1252" s="347" t="s">
        <v>227</v>
      </c>
      <c r="J1252" s="1149" t="str">
        <f>IF('statement of marks'!HN80="","",'statement of marks'!HN80)</f>
        <v/>
      </c>
      <c r="K1252" s="1150"/>
      <c r="L1252" s="1151"/>
    </row>
    <row r="1253" spans="1:12" ht="15" customHeight="1">
      <c r="A1253" s="369"/>
      <c r="B1253" s="219" t="s">
        <v>79</v>
      </c>
      <c r="C1253" s="1149"/>
      <c r="D1253" s="1150"/>
      <c r="E1253" s="1151"/>
      <c r="F1253" s="1147"/>
      <c r="G1253" s="1148"/>
      <c r="H1253" s="369"/>
      <c r="I1253" s="219" t="s">
        <v>79</v>
      </c>
      <c r="J1253" s="1149"/>
      <c r="K1253" s="1150"/>
      <c r="L1253" s="1151"/>
    </row>
    <row r="1254" spans="1:12" ht="15" customHeight="1">
      <c r="A1254" s="369"/>
      <c r="B1254" s="211" t="s">
        <v>114</v>
      </c>
      <c r="C1254" s="1149"/>
      <c r="D1254" s="1150"/>
      <c r="E1254" s="1151"/>
      <c r="F1254" s="1147"/>
      <c r="G1254" s="1148"/>
      <c r="H1254" s="369"/>
      <c r="I1254" s="211" t="s">
        <v>114</v>
      </c>
      <c r="J1254" s="1149"/>
      <c r="K1254" s="1150"/>
      <c r="L1254" s="1151"/>
    </row>
    <row r="1255" spans="1:12" ht="15" customHeight="1">
      <c r="A1255" s="369"/>
      <c r="B1255" s="212" t="s">
        <v>19</v>
      </c>
      <c r="C1255" s="1149"/>
      <c r="D1255" s="1150"/>
      <c r="E1255" s="1151"/>
      <c r="F1255" s="1147"/>
      <c r="G1255" s="1148"/>
      <c r="H1255" s="369"/>
      <c r="I1255" s="212" t="s">
        <v>19</v>
      </c>
      <c r="J1255" s="1149"/>
      <c r="K1255" s="1150"/>
      <c r="L1255" s="1151"/>
    </row>
    <row r="1256" spans="1:12" ht="15" customHeight="1">
      <c r="A1256" s="369"/>
      <c r="B1256" s="213" t="s">
        <v>7</v>
      </c>
      <c r="C1256" s="1149"/>
      <c r="D1256" s="1150"/>
      <c r="E1256" s="1151"/>
      <c r="F1256" s="1147"/>
      <c r="G1256" s="1148"/>
      <c r="H1256" s="369"/>
      <c r="I1256" s="213" t="s">
        <v>7</v>
      </c>
      <c r="J1256" s="1149"/>
      <c r="K1256" s="1150"/>
      <c r="L1256" s="1151"/>
    </row>
    <row r="1257" spans="1:12" ht="15" customHeight="1">
      <c r="A1257" s="374"/>
      <c r="B1257" s="219" t="str">
        <f>'statement of marks'!$J$3</f>
        <v xml:space="preserve">fo|ky; dk Mk;l dksM+ </v>
      </c>
      <c r="C1257" s="1152" t="str">
        <f>'statement of marks'!$K$3</f>
        <v xml:space="preserve">08291009401   </v>
      </c>
      <c r="D1257" s="1153"/>
      <c r="E1257" s="1154"/>
      <c r="F1257" s="1147"/>
      <c r="G1257" s="1148"/>
      <c r="H1257" s="374"/>
      <c r="I1257" s="219" t="str">
        <f>'statement of marks'!$J$3</f>
        <v xml:space="preserve">fo|ky; dk Mk;l dksM+ </v>
      </c>
      <c r="J1257" s="1152" t="str">
        <f>'statement of marks'!$K$3</f>
        <v xml:space="preserve">08291009401   </v>
      </c>
      <c r="K1257" s="1153"/>
      <c r="L1257" s="1154"/>
    </row>
    <row r="1258" spans="1:12" ht="15" customHeight="1" thickBot="1">
      <c r="A1258" s="375"/>
      <c r="B1258" s="376" t="s">
        <v>76</v>
      </c>
      <c r="C1258" s="1155">
        <f>'statement of marks'!$HG$108</f>
        <v>42460</v>
      </c>
      <c r="D1258" s="1156"/>
      <c r="E1258" s="1157"/>
      <c r="F1258" s="1147"/>
      <c r="G1258" s="1148"/>
      <c r="H1258" s="375"/>
      <c r="I1258" s="376" t="s">
        <v>76</v>
      </c>
      <c r="J1258" s="1155">
        <f>'statement of marks'!$HG$108</f>
        <v>42460</v>
      </c>
      <c r="K1258" s="1156"/>
      <c r="L1258" s="1157"/>
    </row>
    <row r="1259" spans="1:12" ht="15" customHeight="1">
      <c r="A1259" s="1137" t="s">
        <v>47</v>
      </c>
      <c r="B1259" s="1138"/>
      <c r="C1259" s="1139"/>
      <c r="D1259" s="1139"/>
      <c r="E1259" s="1140"/>
      <c r="F1259" s="1147"/>
      <c r="G1259" s="1148"/>
      <c r="H1259" s="1137" t="s">
        <v>47</v>
      </c>
      <c r="I1259" s="1138"/>
      <c r="J1259" s="1139"/>
      <c r="K1259" s="1139"/>
      <c r="L1259" s="1140"/>
    </row>
    <row r="1260" spans="1:12" ht="15" customHeight="1">
      <c r="A1260" s="1141" t="str">
        <f>'statement of marks'!$A$1</f>
        <v>jk- ck- ek/;fed fo|ky; uohu] fuEckgsM+k</v>
      </c>
      <c r="B1260" s="1129"/>
      <c r="C1260" s="1142"/>
      <c r="D1260" s="1142"/>
      <c r="E1260" s="1143"/>
      <c r="F1260" s="1147"/>
      <c r="G1260" s="1148"/>
      <c r="H1260" s="1141" t="str">
        <f>'statement of marks'!$A$1</f>
        <v>jk- ck- ek/;fed fo|ky; uohu] fuEckgsM+k</v>
      </c>
      <c r="I1260" s="1129"/>
      <c r="J1260" s="1142"/>
      <c r="K1260" s="1142"/>
      <c r="L1260" s="1143"/>
    </row>
    <row r="1261" spans="1:12" ht="15" customHeight="1">
      <c r="A1261" s="1141"/>
      <c r="B1261" s="1129"/>
      <c r="C1261" s="1142"/>
      <c r="D1261" s="1142"/>
      <c r="E1261" s="1143"/>
      <c r="F1261" s="1147"/>
      <c r="G1261" s="1148"/>
      <c r="H1261" s="1141"/>
      <c r="I1261" s="1129"/>
      <c r="J1261" s="1142"/>
      <c r="K1261" s="1142"/>
      <c r="L1261" s="1143"/>
    </row>
    <row r="1262" spans="1:12" ht="15" customHeight="1">
      <c r="A1262" s="369"/>
      <c r="B1262" s="207" t="s">
        <v>217</v>
      </c>
      <c r="C1262" s="1134" t="str">
        <f>'statement of marks'!$H$3</f>
        <v>2015-16</v>
      </c>
      <c r="D1262" s="1135"/>
      <c r="E1262" s="1136"/>
      <c r="F1262" s="1147"/>
      <c r="G1262" s="1148"/>
      <c r="H1262" s="369"/>
      <c r="I1262" s="207" t="s">
        <v>217</v>
      </c>
      <c r="J1262" s="1134" t="str">
        <f>'statement of marks'!$H$3</f>
        <v>2015-16</v>
      </c>
      <c r="K1262" s="1135"/>
      <c r="L1262" s="1136"/>
    </row>
    <row r="1263" spans="1:12" ht="15" customHeight="1">
      <c r="A1263" s="369"/>
      <c r="B1263" s="347" t="s">
        <v>218</v>
      </c>
      <c r="C1263" s="1144" t="str">
        <f>IF('statement of marks'!J81="","",'statement of marks'!J81)</f>
        <v/>
      </c>
      <c r="D1263" s="1145"/>
      <c r="E1263" s="1146"/>
      <c r="F1263" s="1147"/>
      <c r="G1263" s="1148"/>
      <c r="H1263" s="369"/>
      <c r="I1263" s="347" t="s">
        <v>218</v>
      </c>
      <c r="J1263" s="1144" t="str">
        <f>IF('statement of marks'!J82="","",'statement of marks'!J82)</f>
        <v/>
      </c>
      <c r="K1263" s="1145"/>
      <c r="L1263" s="1146"/>
    </row>
    <row r="1264" spans="1:12" ht="15" customHeight="1">
      <c r="A1264" s="369"/>
      <c r="B1264" s="347" t="s">
        <v>219</v>
      </c>
      <c r="C1264" s="1144" t="str">
        <f>IF('statement of marks'!K81="","",'statement of marks'!K81)</f>
        <v/>
      </c>
      <c r="D1264" s="1145"/>
      <c r="E1264" s="1146"/>
      <c r="F1264" s="1147"/>
      <c r="G1264" s="1148"/>
      <c r="H1264" s="369"/>
      <c r="I1264" s="347" t="s">
        <v>219</v>
      </c>
      <c r="J1264" s="1144" t="str">
        <f>IF('statement of marks'!K82="","",'statement of marks'!K82)</f>
        <v/>
      </c>
      <c r="K1264" s="1145"/>
      <c r="L1264" s="1146"/>
    </row>
    <row r="1265" spans="1:12" ht="15" customHeight="1">
      <c r="A1265" s="369"/>
      <c r="B1265" s="347" t="s">
        <v>220</v>
      </c>
      <c r="C1265" s="1144" t="str">
        <f>IF('statement of marks'!L81="","",'statement of marks'!L81)</f>
        <v/>
      </c>
      <c r="D1265" s="1145"/>
      <c r="E1265" s="1146"/>
      <c r="F1265" s="1147"/>
      <c r="G1265" s="1148"/>
      <c r="H1265" s="369"/>
      <c r="I1265" s="347" t="s">
        <v>220</v>
      </c>
      <c r="J1265" s="1144" t="str">
        <f>IF('statement of marks'!L82="","",'statement of marks'!L82)</f>
        <v/>
      </c>
      <c r="K1265" s="1145"/>
      <c r="L1265" s="1146"/>
    </row>
    <row r="1266" spans="1:12" ht="15" customHeight="1">
      <c r="A1266" s="369"/>
      <c r="B1266" s="347" t="s">
        <v>224</v>
      </c>
      <c r="C1266" s="1134" t="str">
        <f>IF('statement of marks'!B81="","",'statement of marks'!B81)</f>
        <v/>
      </c>
      <c r="D1266" s="1135"/>
      <c r="E1266" s="1136"/>
      <c r="F1266" s="1147"/>
      <c r="G1266" s="1148"/>
      <c r="H1266" s="369"/>
      <c r="I1266" s="347" t="s">
        <v>224</v>
      </c>
      <c r="J1266" s="1134" t="str">
        <f>IF('statement of marks'!B82="","",'statement of marks'!B82)</f>
        <v/>
      </c>
      <c r="K1266" s="1135"/>
      <c r="L1266" s="1136"/>
    </row>
    <row r="1267" spans="1:12" ht="15" customHeight="1">
      <c r="A1267" s="369"/>
      <c r="B1267" s="347" t="s">
        <v>221</v>
      </c>
      <c r="C1267" s="1134" t="str">
        <f>'statement of marks'!$G$3</f>
        <v>6 A</v>
      </c>
      <c r="D1267" s="1135"/>
      <c r="E1267" s="1136"/>
      <c r="F1267" s="1147"/>
      <c r="G1267" s="1148"/>
      <c r="H1267" s="369"/>
      <c r="I1267" s="347" t="s">
        <v>221</v>
      </c>
      <c r="J1267" s="1134" t="str">
        <f>'statement of marks'!$G$3</f>
        <v>6 A</v>
      </c>
      <c r="K1267" s="1135"/>
      <c r="L1267" s="1136"/>
    </row>
    <row r="1268" spans="1:12" ht="15" customHeight="1">
      <c r="A1268" s="369"/>
      <c r="B1268" s="209" t="s">
        <v>222</v>
      </c>
      <c r="C1268" s="1134" t="str">
        <f>IF('statement of marks'!F81="","",'statement of marks'!F81)</f>
        <v/>
      </c>
      <c r="D1268" s="1135"/>
      <c r="E1268" s="1136"/>
      <c r="F1268" s="1147"/>
      <c r="G1268" s="1148"/>
      <c r="H1268" s="369"/>
      <c r="I1268" s="209" t="s">
        <v>222</v>
      </c>
      <c r="J1268" s="1134" t="str">
        <f>IF('statement of marks'!F82="","",'statement of marks'!F82)</f>
        <v/>
      </c>
      <c r="K1268" s="1135"/>
      <c r="L1268" s="1136"/>
    </row>
    <row r="1269" spans="1:12" ht="15" customHeight="1">
      <c r="A1269" s="369"/>
      <c r="B1269" s="347" t="s">
        <v>9</v>
      </c>
      <c r="C1269" s="1134" t="str">
        <f>IF('statement of marks'!D81="","",'statement of marks'!D81)</f>
        <v/>
      </c>
      <c r="D1269" s="1135"/>
      <c r="E1269" s="1136"/>
      <c r="F1269" s="1147"/>
      <c r="G1269" s="1148"/>
      <c r="H1269" s="369"/>
      <c r="I1269" s="347" t="s">
        <v>9</v>
      </c>
      <c r="J1269" s="1134" t="str">
        <f>IF('statement of marks'!D82="","",'statement of marks'!D82)</f>
        <v/>
      </c>
      <c r="K1269" s="1135"/>
      <c r="L1269" s="1136"/>
    </row>
    <row r="1270" spans="1:12" ht="15" customHeight="1">
      <c r="A1270" s="369"/>
      <c r="B1270" s="347" t="s">
        <v>225</v>
      </c>
      <c r="C1270" s="1158" t="str">
        <f>IF('statement of marks'!H81="","",'statement of marks'!H81)</f>
        <v/>
      </c>
      <c r="D1270" s="1159"/>
      <c r="E1270" s="1160"/>
      <c r="F1270" s="1147"/>
      <c r="G1270" s="1148"/>
      <c r="H1270" s="369"/>
      <c r="I1270" s="347" t="s">
        <v>225</v>
      </c>
      <c r="J1270" s="1158" t="str">
        <f>IF('statement of marks'!H82="","",'statement of marks'!H82)</f>
        <v/>
      </c>
      <c r="K1270" s="1159"/>
      <c r="L1270" s="1160"/>
    </row>
    <row r="1271" spans="1:12" ht="15" customHeight="1">
      <c r="A1271" s="369"/>
      <c r="B1271" s="347" t="s">
        <v>226</v>
      </c>
      <c r="C1271" s="1167" t="str">
        <f>IF('statement of marks'!I81="","",'statement of marks'!I81)</f>
        <v/>
      </c>
      <c r="D1271" s="1168"/>
      <c r="E1271" s="1169"/>
      <c r="F1271" s="1147"/>
      <c r="G1271" s="1148"/>
      <c r="H1271" s="369"/>
      <c r="I1271" s="347" t="s">
        <v>226</v>
      </c>
      <c r="J1271" s="1167" t="str">
        <f>IF('statement of marks'!I82="","",'statement of marks'!I82)</f>
        <v/>
      </c>
      <c r="K1271" s="1168"/>
      <c r="L1271" s="1169"/>
    </row>
    <row r="1272" spans="1:12" ht="15" customHeight="1">
      <c r="A1272" s="369"/>
      <c r="B1272" s="347" t="s">
        <v>223</v>
      </c>
      <c r="C1272" s="364" t="s">
        <v>66</v>
      </c>
      <c r="D1272" s="365" t="s">
        <v>294</v>
      </c>
      <c r="E1272" s="370" t="s">
        <v>206</v>
      </c>
      <c r="F1272" s="1147"/>
      <c r="G1272" s="1148"/>
      <c r="H1272" s="369"/>
      <c r="I1272" s="347" t="s">
        <v>223</v>
      </c>
      <c r="J1272" s="364" t="s">
        <v>66</v>
      </c>
      <c r="K1272" s="365" t="s">
        <v>294</v>
      </c>
      <c r="L1272" s="370" t="s">
        <v>206</v>
      </c>
    </row>
    <row r="1273" spans="1:12" ht="15" customHeight="1">
      <c r="A1273" s="369"/>
      <c r="B1273" s="347" t="str">
        <f>'statement of marks'!$FT$4</f>
        <v>fgUnh</v>
      </c>
      <c r="C1273" s="366" t="str">
        <f>IF('statement of marks'!FT81="","",'statement of marks'!FT81)</f>
        <v/>
      </c>
      <c r="D1273" s="366" t="str">
        <f>IF('statement of marks'!FU81="","",'statement of marks'!FU81)</f>
        <v/>
      </c>
      <c r="E1273" s="371" t="str">
        <f>IF('statement of marks'!FV81="","",'statement of marks'!FV81)</f>
        <v/>
      </c>
      <c r="F1273" s="1147"/>
      <c r="G1273" s="1148"/>
      <c r="H1273" s="369"/>
      <c r="I1273" s="347" t="str">
        <f>'statement of marks'!$FT$4</f>
        <v>fgUnh</v>
      </c>
      <c r="J1273" s="366" t="str">
        <f>IF('statement of marks'!FT82="","",'statement of marks'!FT82)</f>
        <v/>
      </c>
      <c r="K1273" s="366" t="str">
        <f>IF('statement of marks'!FU82="","",'statement of marks'!FU82)</f>
        <v/>
      </c>
      <c r="L1273" s="371" t="str">
        <f>IF('statement of marks'!FV82="","",'statement of marks'!FV82)</f>
        <v/>
      </c>
    </row>
    <row r="1274" spans="1:12" ht="15" customHeight="1">
      <c r="A1274" s="369"/>
      <c r="B1274" s="347" t="str">
        <f>'statement of marks'!$FW$4</f>
        <v>vaxszth</v>
      </c>
      <c r="C1274" s="366" t="str">
        <f>IF('statement of marks'!FW81="","",'statement of marks'!FW81)</f>
        <v/>
      </c>
      <c r="D1274" s="366" t="str">
        <f>IF('statement of marks'!FX81="","",'statement of marks'!FX81)</f>
        <v/>
      </c>
      <c r="E1274" s="371" t="str">
        <f>IF('statement of marks'!FY81="","",'statement of marks'!FY81)</f>
        <v/>
      </c>
      <c r="F1274" s="1147"/>
      <c r="G1274" s="1148"/>
      <c r="H1274" s="369"/>
      <c r="I1274" s="347" t="str">
        <f>'statement of marks'!$FW$4</f>
        <v>vaxszth</v>
      </c>
      <c r="J1274" s="366" t="str">
        <f>IF('statement of marks'!FW82="","",'statement of marks'!FW82)</f>
        <v/>
      </c>
      <c r="K1274" s="366" t="str">
        <f>IF('statement of marks'!FX82="","",'statement of marks'!FX82)</f>
        <v/>
      </c>
      <c r="L1274" s="371" t="str">
        <f>IF('statement of marks'!FY82="","",'statement of marks'!FY82)</f>
        <v/>
      </c>
    </row>
    <row r="1275" spans="1:12" ht="15" customHeight="1">
      <c r="A1275" s="369"/>
      <c r="B1275" s="347" t="str">
        <f>IF('statement of marks'!BE81="s","laLÑr",IF('statement of marks'!BE81="u","mnwZ",IF('statement of marks'!BE81="g","xqtjkrh",IF('statement of marks'!BE81="p","iatkch",IF('statement of marks'!BE81="sd","flU/kh","r`rh; Hkk""kk")))))</f>
        <v>r`rh; Hkk"kk</v>
      </c>
      <c r="C1275" s="366" t="str">
        <f>IF('statement of marks'!FZ81="","",'statement of marks'!FZ81)</f>
        <v/>
      </c>
      <c r="D1275" s="366" t="str">
        <f>IF('statement of marks'!GA81="","",'statement of marks'!GA81)</f>
        <v/>
      </c>
      <c r="E1275" s="371" t="str">
        <f>IF('statement of marks'!GB81="","",'statement of marks'!GB81)</f>
        <v/>
      </c>
      <c r="F1275" s="1147"/>
      <c r="G1275" s="1148"/>
      <c r="H1275" s="369"/>
      <c r="I1275" s="347" t="str">
        <f>IF('statement of marks'!BE82="s","laLÑr",IF('statement of marks'!BE82="u","mnwZ",IF('statement of marks'!BE82="g","xqtjkrh",IF('statement of marks'!BE82="p","iatkch",IF('statement of marks'!BE82="sd","flU/kh","r`rh; Hkk""kk")))))</f>
        <v>r`rh; Hkk"kk</v>
      </c>
      <c r="J1275" s="366" t="str">
        <f>IF('statement of marks'!FZ82="","",'statement of marks'!FZ82)</f>
        <v/>
      </c>
      <c r="K1275" s="366" t="str">
        <f>IF('statement of marks'!GA82="","",'statement of marks'!GA82)</f>
        <v/>
      </c>
      <c r="L1275" s="371" t="str">
        <f>IF('statement of marks'!GB82="","",'statement of marks'!GB82)</f>
        <v/>
      </c>
    </row>
    <row r="1276" spans="1:12" ht="15" customHeight="1">
      <c r="A1276" s="369"/>
      <c r="B1276" s="347" t="str">
        <f>'statement of marks'!$GH$4</f>
        <v>xf.kr</v>
      </c>
      <c r="C1276" s="366" t="str">
        <f>IF('statement of marks'!GH81="","",'statement of marks'!GH81)</f>
        <v/>
      </c>
      <c r="D1276" s="366" t="str">
        <f>IF('statement of marks'!GI81="","",'statement of marks'!GI81)</f>
        <v/>
      </c>
      <c r="E1276" s="371" t="str">
        <f>IF('statement of marks'!GJ81="","",'statement of marks'!GJ81)</f>
        <v/>
      </c>
      <c r="F1276" s="1147"/>
      <c r="G1276" s="1148"/>
      <c r="H1276" s="369"/>
      <c r="I1276" s="347" t="str">
        <f>'statement of marks'!$GH$4</f>
        <v>xf.kr</v>
      </c>
      <c r="J1276" s="366" t="str">
        <f>IF('statement of marks'!GH82="","",'statement of marks'!GH82)</f>
        <v/>
      </c>
      <c r="K1276" s="366" t="str">
        <f>IF('statement of marks'!GI82="","",'statement of marks'!GI82)</f>
        <v/>
      </c>
      <c r="L1276" s="371" t="str">
        <f>IF('statement of marks'!GJ82="","",'statement of marks'!GJ82)</f>
        <v/>
      </c>
    </row>
    <row r="1277" spans="1:12" ht="15" customHeight="1">
      <c r="A1277" s="369"/>
      <c r="B1277" s="347" t="str">
        <f>'statement of marks'!$GK$4</f>
        <v>foKku</v>
      </c>
      <c r="C1277" s="366" t="str">
        <f>IF('statement of marks'!GK81="","",'statement of marks'!GK81)</f>
        <v/>
      </c>
      <c r="D1277" s="366" t="str">
        <f>IF('statement of marks'!GL81="","",'statement of marks'!GL81)</f>
        <v/>
      </c>
      <c r="E1277" s="371" t="str">
        <f>IF('statement of marks'!GM81="","",'statement of marks'!GM81)</f>
        <v/>
      </c>
      <c r="F1277" s="1147"/>
      <c r="G1277" s="1148"/>
      <c r="H1277" s="369"/>
      <c r="I1277" s="347" t="str">
        <f>'statement of marks'!$GK$4</f>
        <v>foKku</v>
      </c>
      <c r="J1277" s="366" t="str">
        <f>IF('statement of marks'!GK82="","",'statement of marks'!GK82)</f>
        <v/>
      </c>
      <c r="K1277" s="366" t="str">
        <f>IF('statement of marks'!GL82="","",'statement of marks'!GL82)</f>
        <v/>
      </c>
      <c r="L1277" s="371" t="str">
        <f>IF('statement of marks'!GM82="","",'statement of marks'!GM82)</f>
        <v/>
      </c>
    </row>
    <row r="1278" spans="1:12" ht="15" customHeight="1">
      <c r="A1278" s="369"/>
      <c r="B1278" s="347" t="str">
        <f>'statement of marks'!$GN$4</f>
        <v>lkekftd foKku</v>
      </c>
      <c r="C1278" s="366" t="str">
        <f>IF('statement of marks'!GN81="","",'statement of marks'!GN81)</f>
        <v/>
      </c>
      <c r="D1278" s="366" t="str">
        <f>IF('statement of marks'!GO81="","",'statement of marks'!GO81)</f>
        <v/>
      </c>
      <c r="E1278" s="371" t="str">
        <f>IF('statement of marks'!GP81="","",'statement of marks'!GP81)</f>
        <v/>
      </c>
      <c r="F1278" s="1147"/>
      <c r="G1278" s="1148"/>
      <c r="H1278" s="369"/>
      <c r="I1278" s="347" t="str">
        <f>'statement of marks'!$GN$4</f>
        <v>lkekftd foKku</v>
      </c>
      <c r="J1278" s="366" t="str">
        <f>IF('statement of marks'!GN82="","",'statement of marks'!GN82)</f>
        <v/>
      </c>
      <c r="K1278" s="366" t="str">
        <f>IF('statement of marks'!GO82="","",'statement of marks'!GO82)</f>
        <v/>
      </c>
      <c r="L1278" s="371" t="str">
        <f>IF('statement of marks'!GP82="","",'statement of marks'!GP82)</f>
        <v/>
      </c>
    </row>
    <row r="1279" spans="1:12" ht="15" customHeight="1">
      <c r="A1279" s="369"/>
      <c r="B1279" s="347" t="str">
        <f>'statement of marks'!$GQ$4</f>
        <v>dk;kZuqHko</v>
      </c>
      <c r="C1279" s="366" t="str">
        <f>IF('statement of marks'!GQ81="","",'statement of marks'!GQ81)</f>
        <v/>
      </c>
      <c r="D1279" s="366" t="str">
        <f>IF('statement of marks'!GR81="","",'statement of marks'!GR81)</f>
        <v/>
      </c>
      <c r="E1279" s="371" t="str">
        <f>IF('statement of marks'!GS81="","",'statement of marks'!GS81)</f>
        <v/>
      </c>
      <c r="F1279" s="1147"/>
      <c r="G1279" s="1148"/>
      <c r="H1279" s="369"/>
      <c r="I1279" s="347" t="str">
        <f>'statement of marks'!$GQ$4</f>
        <v>dk;kZuqHko</v>
      </c>
      <c r="J1279" s="366" t="str">
        <f>IF('statement of marks'!GQ82="","",'statement of marks'!GQ82)</f>
        <v/>
      </c>
      <c r="K1279" s="366" t="str">
        <f>IF('statement of marks'!GR82="","",'statement of marks'!GR82)</f>
        <v/>
      </c>
      <c r="L1279" s="371" t="str">
        <f>IF('statement of marks'!GS82="","",'statement of marks'!GS82)</f>
        <v/>
      </c>
    </row>
    <row r="1280" spans="1:12" ht="15" customHeight="1">
      <c r="A1280" s="369"/>
      <c r="B1280" s="347" t="str">
        <f>'statement of marks'!$GT$4</f>
        <v>dyk f'k{kk</v>
      </c>
      <c r="C1280" s="367" t="str">
        <f>IF('statement of marks'!GT81="","",'statement of marks'!GT81)</f>
        <v/>
      </c>
      <c r="D1280" s="367" t="str">
        <f>IF('statement of marks'!GU81="","",'statement of marks'!GU81)</f>
        <v/>
      </c>
      <c r="E1280" s="372" t="str">
        <f>IF('statement of marks'!GV81="","",'statement of marks'!GV81)</f>
        <v/>
      </c>
      <c r="F1280" s="1147"/>
      <c r="G1280" s="1148"/>
      <c r="H1280" s="369"/>
      <c r="I1280" s="347" t="str">
        <f>'statement of marks'!$GT$4</f>
        <v>dyk f'k{kk</v>
      </c>
      <c r="J1280" s="367" t="str">
        <f>IF('statement of marks'!GT82="","",'statement of marks'!GT82)</f>
        <v/>
      </c>
      <c r="K1280" s="367" t="str">
        <f>IF('statement of marks'!GU82="","",'statement of marks'!GU82)</f>
        <v/>
      </c>
      <c r="L1280" s="372" t="str">
        <f>IF('statement of marks'!GV82="","",'statement of marks'!GV82)</f>
        <v/>
      </c>
    </row>
    <row r="1281" spans="1:12" ht="15" customHeight="1">
      <c r="A1281" s="369"/>
      <c r="B1281" s="347" t="str">
        <f>'statement of marks'!$GW$4</f>
        <v>LokLF; ,oe~ 'kkjhfjd f'k{kk</v>
      </c>
      <c r="C1281" s="368" t="str">
        <f>IF('statement of marks'!GW81="","",'statement of marks'!GW81)</f>
        <v/>
      </c>
      <c r="D1281" s="368" t="str">
        <f>IF('statement of marks'!GX81="","",'statement of marks'!GX81)</f>
        <v/>
      </c>
      <c r="E1281" s="373" t="str">
        <f>IF('statement of marks'!GY81="","",'statement of marks'!GY81)</f>
        <v/>
      </c>
      <c r="F1281" s="1147"/>
      <c r="G1281" s="1148"/>
      <c r="H1281" s="369"/>
      <c r="I1281" s="347" t="str">
        <f>'statement of marks'!$GW$4</f>
        <v>LokLF; ,oe~ 'kkjhfjd f'k{kk</v>
      </c>
      <c r="J1281" s="368" t="str">
        <f>IF('statement of marks'!GW82="","",'statement of marks'!GW82)</f>
        <v/>
      </c>
      <c r="K1281" s="368" t="str">
        <f>IF('statement of marks'!GX82="","",'statement of marks'!GX82)</f>
        <v/>
      </c>
      <c r="L1281" s="373" t="str">
        <f>IF('statement of marks'!GY82="","",'statement of marks'!GY82)</f>
        <v/>
      </c>
    </row>
    <row r="1282" spans="1:12" ht="15" customHeight="1">
      <c r="A1282" s="369"/>
      <c r="B1282" s="389" t="s">
        <v>304</v>
      </c>
      <c r="C1282" s="390" t="str">
        <f>IF('statement of marks'!HE81="","",'statement of marks'!HE81)</f>
        <v/>
      </c>
      <c r="D1282" s="390" t="str">
        <f>IF('statement of marks'!HF81="","",'statement of marks'!HF81)</f>
        <v/>
      </c>
      <c r="E1282" s="390" t="str">
        <f>IF('statement of marks'!HJ81="","",'statement of marks'!HJ81)</f>
        <v/>
      </c>
      <c r="F1282" s="1147"/>
      <c r="G1282" s="1148"/>
      <c r="H1282" s="369"/>
      <c r="I1282" s="389" t="s">
        <v>304</v>
      </c>
      <c r="J1282" s="390" t="str">
        <f>IF('statement of marks'!HE82="","",'statement of marks'!HE82)</f>
        <v/>
      </c>
      <c r="K1282" s="390" t="str">
        <f>IF('statement of marks'!HF82="","",'statement of marks'!HF82)</f>
        <v/>
      </c>
      <c r="L1282" s="391" t="str">
        <f>IF('statement of marks'!HJ82="","",'statement of marks'!HJ82)</f>
        <v/>
      </c>
    </row>
    <row r="1283" spans="1:12" ht="15" customHeight="1">
      <c r="A1283" s="369"/>
      <c r="B1283" s="347" t="s">
        <v>473</v>
      </c>
      <c r="C1283" s="1170" t="str">
        <f>IF('statement of marks'!HD81="","",'statement of marks'!HD81)</f>
        <v/>
      </c>
      <c r="D1283" s="1171"/>
      <c r="E1283" s="1172"/>
      <c r="F1283" s="1147"/>
      <c r="G1283" s="1148"/>
      <c r="H1283" s="369"/>
      <c r="I1283" s="347" t="s">
        <v>473</v>
      </c>
      <c r="J1283" s="1170" t="str">
        <f>IF('statement of marks'!HD82="","",'statement of marks'!HD82)</f>
        <v/>
      </c>
      <c r="K1283" s="1171"/>
      <c r="L1283" s="1172"/>
    </row>
    <row r="1284" spans="1:12" ht="15" customHeight="1">
      <c r="A1284" s="369"/>
      <c r="B1284" s="347" t="str">
        <f>'statement of marks'!$HL$5</f>
        <v>Nk= mifLFkfr</v>
      </c>
      <c r="C1284" s="1161" t="str">
        <f>IF('statement of marks'!HL81="","",'statement of marks'!HL81)</f>
        <v/>
      </c>
      <c r="D1284" s="1162"/>
      <c r="E1284" s="1163"/>
      <c r="F1284" s="1147"/>
      <c r="G1284" s="1148"/>
      <c r="H1284" s="369"/>
      <c r="I1284" s="347" t="str">
        <f>'statement of marks'!$HL$5</f>
        <v>Nk= mifLFkfr</v>
      </c>
      <c r="J1284" s="1161" t="str">
        <f>IF('statement of marks'!HL82="","",'statement of marks'!HL82)</f>
        <v/>
      </c>
      <c r="K1284" s="1162"/>
      <c r="L1284" s="1163"/>
    </row>
    <row r="1285" spans="1:12" ht="15" customHeight="1">
      <c r="A1285" s="369"/>
      <c r="B1285" s="210" t="str">
        <f>'statement of marks'!$HK$5</f>
        <v>dqy ehfVax</v>
      </c>
      <c r="C1285" s="1164" t="str">
        <f>IF('statement of marks'!HK81="","",'statement of marks'!HK81)</f>
        <v/>
      </c>
      <c r="D1285" s="1165"/>
      <c r="E1285" s="1166"/>
      <c r="F1285" s="1147"/>
      <c r="G1285" s="1148"/>
      <c r="H1285" s="369"/>
      <c r="I1285" s="210" t="str">
        <f>'statement of marks'!$HK$5</f>
        <v>dqy ehfVax</v>
      </c>
      <c r="J1285" s="1164" t="str">
        <f>IF('statement of marks'!HK82="","",'statement of marks'!HK82)</f>
        <v/>
      </c>
      <c r="K1285" s="1165"/>
      <c r="L1285" s="1166"/>
    </row>
    <row r="1286" spans="1:12" ht="15" customHeight="1">
      <c r="A1286" s="369"/>
      <c r="B1286" s="347" t="s">
        <v>227</v>
      </c>
      <c r="C1286" s="1149" t="str">
        <f>IF('statement of marks'!HN81="","",'statement of marks'!HN81)</f>
        <v/>
      </c>
      <c r="D1286" s="1150"/>
      <c r="E1286" s="1151"/>
      <c r="F1286" s="1147"/>
      <c r="G1286" s="1148"/>
      <c r="H1286" s="369"/>
      <c r="I1286" s="347" t="s">
        <v>227</v>
      </c>
      <c r="J1286" s="1149" t="str">
        <f>IF('statement of marks'!HN82="","",'statement of marks'!HN82)</f>
        <v/>
      </c>
      <c r="K1286" s="1150"/>
      <c r="L1286" s="1151"/>
    </row>
    <row r="1287" spans="1:12" ht="15" customHeight="1">
      <c r="A1287" s="369"/>
      <c r="B1287" s="219" t="s">
        <v>79</v>
      </c>
      <c r="C1287" s="1149"/>
      <c r="D1287" s="1150"/>
      <c r="E1287" s="1151"/>
      <c r="F1287" s="1147"/>
      <c r="G1287" s="1148"/>
      <c r="H1287" s="369"/>
      <c r="I1287" s="219" t="s">
        <v>79</v>
      </c>
      <c r="J1287" s="1149"/>
      <c r="K1287" s="1150"/>
      <c r="L1287" s="1151"/>
    </row>
    <row r="1288" spans="1:12" ht="15" customHeight="1">
      <c r="A1288" s="369"/>
      <c r="B1288" s="211" t="s">
        <v>114</v>
      </c>
      <c r="C1288" s="1149"/>
      <c r="D1288" s="1150"/>
      <c r="E1288" s="1151"/>
      <c r="F1288" s="1147"/>
      <c r="G1288" s="1148"/>
      <c r="H1288" s="369"/>
      <c r="I1288" s="211" t="s">
        <v>114</v>
      </c>
      <c r="J1288" s="1149"/>
      <c r="K1288" s="1150"/>
      <c r="L1288" s="1151"/>
    </row>
    <row r="1289" spans="1:12" ht="15" customHeight="1">
      <c r="A1289" s="369"/>
      <c r="B1289" s="212" t="s">
        <v>19</v>
      </c>
      <c r="C1289" s="1149"/>
      <c r="D1289" s="1150"/>
      <c r="E1289" s="1151"/>
      <c r="F1289" s="1147"/>
      <c r="G1289" s="1148"/>
      <c r="H1289" s="369"/>
      <c r="I1289" s="212" t="s">
        <v>19</v>
      </c>
      <c r="J1289" s="1149"/>
      <c r="K1289" s="1150"/>
      <c r="L1289" s="1151"/>
    </row>
    <row r="1290" spans="1:12" ht="15" customHeight="1">
      <c r="A1290" s="369"/>
      <c r="B1290" s="213" t="s">
        <v>7</v>
      </c>
      <c r="C1290" s="1149"/>
      <c r="D1290" s="1150"/>
      <c r="E1290" s="1151"/>
      <c r="F1290" s="1147"/>
      <c r="G1290" s="1148"/>
      <c r="H1290" s="369"/>
      <c r="I1290" s="213" t="s">
        <v>7</v>
      </c>
      <c r="J1290" s="1149"/>
      <c r="K1290" s="1150"/>
      <c r="L1290" s="1151"/>
    </row>
    <row r="1291" spans="1:12" ht="15" customHeight="1">
      <c r="A1291" s="374"/>
      <c r="B1291" s="219" t="str">
        <f>'statement of marks'!$J$3</f>
        <v xml:space="preserve">fo|ky; dk Mk;l dksM+ </v>
      </c>
      <c r="C1291" s="1152" t="str">
        <f>'statement of marks'!$K$3</f>
        <v xml:space="preserve">08291009401   </v>
      </c>
      <c r="D1291" s="1153"/>
      <c r="E1291" s="1154"/>
      <c r="F1291" s="1147"/>
      <c r="G1291" s="1148"/>
      <c r="H1291" s="374"/>
      <c r="I1291" s="219" t="str">
        <f>'statement of marks'!$J$3</f>
        <v xml:space="preserve">fo|ky; dk Mk;l dksM+ </v>
      </c>
      <c r="J1291" s="1152" t="str">
        <f>'statement of marks'!$K$3</f>
        <v xml:space="preserve">08291009401   </v>
      </c>
      <c r="K1291" s="1153"/>
      <c r="L1291" s="1154"/>
    </row>
    <row r="1292" spans="1:12" ht="15" customHeight="1" thickBot="1">
      <c r="A1292" s="375"/>
      <c r="B1292" s="376" t="s">
        <v>76</v>
      </c>
      <c r="C1292" s="1155">
        <f>'statement of marks'!$HG$108</f>
        <v>42460</v>
      </c>
      <c r="D1292" s="1156"/>
      <c r="E1292" s="1157"/>
      <c r="F1292" s="1147"/>
      <c r="G1292" s="1148"/>
      <c r="H1292" s="375"/>
      <c r="I1292" s="376" t="s">
        <v>76</v>
      </c>
      <c r="J1292" s="1155">
        <f>'statement of marks'!$HG$108</f>
        <v>42460</v>
      </c>
      <c r="K1292" s="1156"/>
      <c r="L1292" s="1157"/>
    </row>
    <row r="1293" spans="1:12" ht="15" customHeight="1">
      <c r="A1293" s="1137" t="s">
        <v>47</v>
      </c>
      <c r="B1293" s="1138"/>
      <c r="C1293" s="1139"/>
      <c r="D1293" s="1139"/>
      <c r="E1293" s="1140"/>
      <c r="F1293" s="1147"/>
      <c r="G1293" s="1148"/>
      <c r="H1293" s="1137" t="s">
        <v>47</v>
      </c>
      <c r="I1293" s="1138"/>
      <c r="J1293" s="1139"/>
      <c r="K1293" s="1139"/>
      <c r="L1293" s="1140"/>
    </row>
    <row r="1294" spans="1:12" ht="15" customHeight="1">
      <c r="A1294" s="1141" t="str">
        <f>'statement of marks'!$A$1</f>
        <v>jk- ck- ek/;fed fo|ky; uohu] fuEckgsM+k</v>
      </c>
      <c r="B1294" s="1129"/>
      <c r="C1294" s="1142"/>
      <c r="D1294" s="1142"/>
      <c r="E1294" s="1143"/>
      <c r="F1294" s="1147"/>
      <c r="G1294" s="1148"/>
      <c r="H1294" s="1141" t="str">
        <f>'statement of marks'!$A$1</f>
        <v>jk- ck- ek/;fed fo|ky; uohu] fuEckgsM+k</v>
      </c>
      <c r="I1294" s="1129"/>
      <c r="J1294" s="1142"/>
      <c r="K1294" s="1142"/>
      <c r="L1294" s="1143"/>
    </row>
    <row r="1295" spans="1:12" ht="15" customHeight="1">
      <c r="A1295" s="1141"/>
      <c r="B1295" s="1129"/>
      <c r="C1295" s="1142"/>
      <c r="D1295" s="1142"/>
      <c r="E1295" s="1143"/>
      <c r="F1295" s="1147"/>
      <c r="G1295" s="1148"/>
      <c r="H1295" s="1141"/>
      <c r="I1295" s="1129"/>
      <c r="J1295" s="1142"/>
      <c r="K1295" s="1142"/>
      <c r="L1295" s="1143"/>
    </row>
    <row r="1296" spans="1:12" ht="15" customHeight="1">
      <c r="A1296" s="369"/>
      <c r="B1296" s="207" t="s">
        <v>217</v>
      </c>
      <c r="C1296" s="1134" t="str">
        <f>'statement of marks'!$H$3</f>
        <v>2015-16</v>
      </c>
      <c r="D1296" s="1135"/>
      <c r="E1296" s="1136"/>
      <c r="F1296" s="1147"/>
      <c r="G1296" s="1148"/>
      <c r="H1296" s="369"/>
      <c r="I1296" s="207" t="s">
        <v>217</v>
      </c>
      <c r="J1296" s="1134" t="str">
        <f>'statement of marks'!$H$3</f>
        <v>2015-16</v>
      </c>
      <c r="K1296" s="1135"/>
      <c r="L1296" s="1136"/>
    </row>
    <row r="1297" spans="1:12" ht="15" customHeight="1">
      <c r="A1297" s="369"/>
      <c r="B1297" s="347" t="s">
        <v>218</v>
      </c>
      <c r="C1297" s="1144" t="str">
        <f>IF('statement of marks'!J83="","",'statement of marks'!J83)</f>
        <v/>
      </c>
      <c r="D1297" s="1145"/>
      <c r="E1297" s="1146"/>
      <c r="F1297" s="1147"/>
      <c r="G1297" s="1148"/>
      <c r="H1297" s="369"/>
      <c r="I1297" s="347" t="s">
        <v>218</v>
      </c>
      <c r="J1297" s="1144" t="str">
        <f>IF('statement of marks'!J84="","",'statement of marks'!J84)</f>
        <v/>
      </c>
      <c r="K1297" s="1145"/>
      <c r="L1297" s="1146"/>
    </row>
    <row r="1298" spans="1:12" ht="15" customHeight="1">
      <c r="A1298" s="369"/>
      <c r="B1298" s="347" t="s">
        <v>219</v>
      </c>
      <c r="C1298" s="1144" t="str">
        <f>IF('statement of marks'!K83="","",'statement of marks'!K83)</f>
        <v/>
      </c>
      <c r="D1298" s="1145"/>
      <c r="E1298" s="1146"/>
      <c r="F1298" s="1147"/>
      <c r="G1298" s="1148"/>
      <c r="H1298" s="369"/>
      <c r="I1298" s="347" t="s">
        <v>219</v>
      </c>
      <c r="J1298" s="1144" t="str">
        <f>IF('statement of marks'!K84="","",'statement of marks'!K84)</f>
        <v/>
      </c>
      <c r="K1298" s="1145"/>
      <c r="L1298" s="1146"/>
    </row>
    <row r="1299" spans="1:12" ht="15" customHeight="1">
      <c r="A1299" s="369"/>
      <c r="B1299" s="347" t="s">
        <v>220</v>
      </c>
      <c r="C1299" s="1144" t="str">
        <f>IF('statement of marks'!L83="","",'statement of marks'!L83)</f>
        <v/>
      </c>
      <c r="D1299" s="1145"/>
      <c r="E1299" s="1146"/>
      <c r="F1299" s="1147"/>
      <c r="G1299" s="1148"/>
      <c r="H1299" s="369"/>
      <c r="I1299" s="347" t="s">
        <v>220</v>
      </c>
      <c r="J1299" s="1144" t="str">
        <f>IF('statement of marks'!L84="","",'statement of marks'!L84)</f>
        <v/>
      </c>
      <c r="K1299" s="1145"/>
      <c r="L1299" s="1146"/>
    </row>
    <row r="1300" spans="1:12" ht="15" customHeight="1">
      <c r="A1300" s="369"/>
      <c r="B1300" s="347" t="s">
        <v>224</v>
      </c>
      <c r="C1300" s="1134" t="str">
        <f>IF('statement of marks'!B83="","",'statement of marks'!B83)</f>
        <v/>
      </c>
      <c r="D1300" s="1135"/>
      <c r="E1300" s="1136"/>
      <c r="F1300" s="1147"/>
      <c r="G1300" s="1148"/>
      <c r="H1300" s="369"/>
      <c r="I1300" s="347" t="s">
        <v>224</v>
      </c>
      <c r="J1300" s="1134" t="str">
        <f>IF('statement of marks'!B84="","",'statement of marks'!B84)</f>
        <v/>
      </c>
      <c r="K1300" s="1135"/>
      <c r="L1300" s="1136"/>
    </row>
    <row r="1301" spans="1:12" ht="15" customHeight="1">
      <c r="A1301" s="369"/>
      <c r="B1301" s="347" t="s">
        <v>221</v>
      </c>
      <c r="C1301" s="1134" t="str">
        <f>'statement of marks'!$G$3</f>
        <v>6 A</v>
      </c>
      <c r="D1301" s="1135"/>
      <c r="E1301" s="1136"/>
      <c r="F1301" s="1147"/>
      <c r="G1301" s="1148"/>
      <c r="H1301" s="369"/>
      <c r="I1301" s="347" t="s">
        <v>221</v>
      </c>
      <c r="J1301" s="1134" t="str">
        <f>'statement of marks'!$G$3</f>
        <v>6 A</v>
      </c>
      <c r="K1301" s="1135"/>
      <c r="L1301" s="1136"/>
    </row>
    <row r="1302" spans="1:12" ht="15" customHeight="1">
      <c r="A1302" s="369"/>
      <c r="B1302" s="209" t="s">
        <v>222</v>
      </c>
      <c r="C1302" s="1134" t="str">
        <f>IF('statement of marks'!F83="","",'statement of marks'!F83)</f>
        <v/>
      </c>
      <c r="D1302" s="1135"/>
      <c r="E1302" s="1136"/>
      <c r="F1302" s="1147"/>
      <c r="G1302" s="1148"/>
      <c r="H1302" s="369"/>
      <c r="I1302" s="209" t="s">
        <v>222</v>
      </c>
      <c r="J1302" s="1134" t="str">
        <f>IF('statement of marks'!F84="","",'statement of marks'!F84)</f>
        <v/>
      </c>
      <c r="K1302" s="1135"/>
      <c r="L1302" s="1136"/>
    </row>
    <row r="1303" spans="1:12" ht="15" customHeight="1">
      <c r="A1303" s="369"/>
      <c r="B1303" s="347" t="s">
        <v>9</v>
      </c>
      <c r="C1303" s="1134" t="str">
        <f>IF('statement of marks'!D83="","",'statement of marks'!D83)</f>
        <v/>
      </c>
      <c r="D1303" s="1135"/>
      <c r="E1303" s="1136"/>
      <c r="F1303" s="1147"/>
      <c r="G1303" s="1148"/>
      <c r="H1303" s="369"/>
      <c r="I1303" s="347" t="s">
        <v>9</v>
      </c>
      <c r="J1303" s="1134" t="str">
        <f>IF('statement of marks'!D84="","",'statement of marks'!D84)</f>
        <v/>
      </c>
      <c r="K1303" s="1135"/>
      <c r="L1303" s="1136"/>
    </row>
    <row r="1304" spans="1:12" ht="15" customHeight="1">
      <c r="A1304" s="369"/>
      <c r="B1304" s="347" t="s">
        <v>225</v>
      </c>
      <c r="C1304" s="1158" t="str">
        <f>IF('statement of marks'!H83="","",'statement of marks'!H83)</f>
        <v/>
      </c>
      <c r="D1304" s="1159"/>
      <c r="E1304" s="1160"/>
      <c r="F1304" s="1147"/>
      <c r="G1304" s="1148"/>
      <c r="H1304" s="369"/>
      <c r="I1304" s="347" t="s">
        <v>225</v>
      </c>
      <c r="J1304" s="1158" t="str">
        <f>IF('statement of marks'!H84="","",'statement of marks'!H84)</f>
        <v/>
      </c>
      <c r="K1304" s="1159"/>
      <c r="L1304" s="1160"/>
    </row>
    <row r="1305" spans="1:12" ht="15" customHeight="1">
      <c r="A1305" s="369"/>
      <c r="B1305" s="347" t="s">
        <v>226</v>
      </c>
      <c r="C1305" s="1167" t="str">
        <f>IF('statement of marks'!I83="","",'statement of marks'!I83)</f>
        <v/>
      </c>
      <c r="D1305" s="1168"/>
      <c r="E1305" s="1169"/>
      <c r="F1305" s="1147"/>
      <c r="G1305" s="1148"/>
      <c r="H1305" s="369"/>
      <c r="I1305" s="347" t="s">
        <v>226</v>
      </c>
      <c r="J1305" s="1167" t="str">
        <f>IF('statement of marks'!I84="","",'statement of marks'!I84)</f>
        <v/>
      </c>
      <c r="K1305" s="1168"/>
      <c r="L1305" s="1169"/>
    </row>
    <row r="1306" spans="1:12" ht="15" customHeight="1">
      <c r="A1306" s="369"/>
      <c r="B1306" s="347" t="s">
        <v>223</v>
      </c>
      <c r="C1306" s="364" t="s">
        <v>66</v>
      </c>
      <c r="D1306" s="365" t="s">
        <v>294</v>
      </c>
      <c r="E1306" s="370" t="s">
        <v>206</v>
      </c>
      <c r="F1306" s="1147"/>
      <c r="G1306" s="1148"/>
      <c r="H1306" s="369"/>
      <c r="I1306" s="347" t="s">
        <v>223</v>
      </c>
      <c r="J1306" s="364" t="s">
        <v>66</v>
      </c>
      <c r="K1306" s="365" t="s">
        <v>294</v>
      </c>
      <c r="L1306" s="370" t="s">
        <v>206</v>
      </c>
    </row>
    <row r="1307" spans="1:12" ht="15" customHeight="1">
      <c r="A1307" s="369"/>
      <c r="B1307" s="347" t="str">
        <f>'statement of marks'!$FT$4</f>
        <v>fgUnh</v>
      </c>
      <c r="C1307" s="366" t="str">
        <f>IF('statement of marks'!FT83="","",'statement of marks'!FT83)</f>
        <v/>
      </c>
      <c r="D1307" s="366" t="str">
        <f>IF('statement of marks'!FU83="","",'statement of marks'!FU83)</f>
        <v/>
      </c>
      <c r="E1307" s="371" t="str">
        <f>IF('statement of marks'!FV83="","",'statement of marks'!FV83)</f>
        <v/>
      </c>
      <c r="F1307" s="1147"/>
      <c r="G1307" s="1148"/>
      <c r="H1307" s="369"/>
      <c r="I1307" s="347" t="str">
        <f>'statement of marks'!$FT$4</f>
        <v>fgUnh</v>
      </c>
      <c r="J1307" s="366" t="str">
        <f>IF('statement of marks'!FT84="","",'statement of marks'!FT84)</f>
        <v/>
      </c>
      <c r="K1307" s="366" t="str">
        <f>IF('statement of marks'!FU84="","",'statement of marks'!FU84)</f>
        <v/>
      </c>
      <c r="L1307" s="371" t="str">
        <f>IF('statement of marks'!FV84="","",'statement of marks'!FV84)</f>
        <v/>
      </c>
    </row>
    <row r="1308" spans="1:12" ht="15" customHeight="1">
      <c r="A1308" s="369"/>
      <c r="B1308" s="347" t="str">
        <f>'statement of marks'!$FW$4</f>
        <v>vaxszth</v>
      </c>
      <c r="C1308" s="366" t="str">
        <f>IF('statement of marks'!FW83="","",'statement of marks'!FW83)</f>
        <v/>
      </c>
      <c r="D1308" s="366" t="str">
        <f>IF('statement of marks'!FX83="","",'statement of marks'!FX83)</f>
        <v/>
      </c>
      <c r="E1308" s="371" t="str">
        <f>IF('statement of marks'!FY83="","",'statement of marks'!FY83)</f>
        <v/>
      </c>
      <c r="F1308" s="1147"/>
      <c r="G1308" s="1148"/>
      <c r="H1308" s="369"/>
      <c r="I1308" s="347" t="str">
        <f>'statement of marks'!$FW$4</f>
        <v>vaxszth</v>
      </c>
      <c r="J1308" s="366" t="str">
        <f>IF('statement of marks'!FW84="","",'statement of marks'!FW84)</f>
        <v/>
      </c>
      <c r="K1308" s="366" t="str">
        <f>IF('statement of marks'!FX84="","",'statement of marks'!FX84)</f>
        <v/>
      </c>
      <c r="L1308" s="371" t="str">
        <f>IF('statement of marks'!FY84="","",'statement of marks'!FY84)</f>
        <v/>
      </c>
    </row>
    <row r="1309" spans="1:12" ht="15" customHeight="1">
      <c r="A1309" s="369"/>
      <c r="B1309" s="347" t="str">
        <f>IF('statement of marks'!BE83="s","laLÑr",IF('statement of marks'!BE83="u","mnwZ",IF('statement of marks'!BE83="g","xqtjkrh",IF('statement of marks'!BE83="p","iatkch",IF('statement of marks'!BE83="sd","flU/kh","r`rh; Hkk""kk")))))</f>
        <v>r`rh; Hkk"kk</v>
      </c>
      <c r="C1309" s="366" t="str">
        <f>IF('statement of marks'!FZ83="","",'statement of marks'!FZ83)</f>
        <v/>
      </c>
      <c r="D1309" s="366" t="str">
        <f>IF('statement of marks'!GA83="","",'statement of marks'!GA83)</f>
        <v/>
      </c>
      <c r="E1309" s="371" t="str">
        <f>IF('statement of marks'!GB83="","",'statement of marks'!GB83)</f>
        <v/>
      </c>
      <c r="F1309" s="1147"/>
      <c r="G1309" s="1148"/>
      <c r="H1309" s="369"/>
      <c r="I1309" s="347" t="str">
        <f>IF('statement of marks'!BE84="s","laLÑr",IF('statement of marks'!BE84="u","mnwZ",IF('statement of marks'!BE84="g","xqtjkrh",IF('statement of marks'!BE84="p","iatkch",IF('statement of marks'!BE84="sd","flU/kh","r`rh; Hkk""kk")))))</f>
        <v>r`rh; Hkk"kk</v>
      </c>
      <c r="J1309" s="366" t="str">
        <f>IF('statement of marks'!FZ84="","",'statement of marks'!FZ84)</f>
        <v/>
      </c>
      <c r="K1309" s="366" t="str">
        <f>IF('statement of marks'!GA84="","",'statement of marks'!GA84)</f>
        <v/>
      </c>
      <c r="L1309" s="371" t="str">
        <f>IF('statement of marks'!GB84="","",'statement of marks'!GB84)</f>
        <v/>
      </c>
    </row>
    <row r="1310" spans="1:12" ht="15" customHeight="1">
      <c r="A1310" s="369"/>
      <c r="B1310" s="347" t="str">
        <f>'statement of marks'!$GH$4</f>
        <v>xf.kr</v>
      </c>
      <c r="C1310" s="366" t="str">
        <f>IF('statement of marks'!GH83="","",'statement of marks'!GH83)</f>
        <v/>
      </c>
      <c r="D1310" s="366" t="str">
        <f>IF('statement of marks'!GI83="","",'statement of marks'!GI83)</f>
        <v/>
      </c>
      <c r="E1310" s="371" t="str">
        <f>IF('statement of marks'!GJ83="","",'statement of marks'!GJ83)</f>
        <v/>
      </c>
      <c r="F1310" s="1147"/>
      <c r="G1310" s="1148"/>
      <c r="H1310" s="369"/>
      <c r="I1310" s="347" t="str">
        <f>'statement of marks'!$GH$4</f>
        <v>xf.kr</v>
      </c>
      <c r="J1310" s="366" t="str">
        <f>IF('statement of marks'!GH84="","",'statement of marks'!GH84)</f>
        <v/>
      </c>
      <c r="K1310" s="366" t="str">
        <f>IF('statement of marks'!GI84="","",'statement of marks'!GI84)</f>
        <v/>
      </c>
      <c r="L1310" s="371" t="str">
        <f>IF('statement of marks'!GJ84="","",'statement of marks'!GJ84)</f>
        <v/>
      </c>
    </row>
    <row r="1311" spans="1:12" ht="15" customHeight="1">
      <c r="A1311" s="369"/>
      <c r="B1311" s="347" t="str">
        <f>'statement of marks'!$GK$4</f>
        <v>foKku</v>
      </c>
      <c r="C1311" s="366" t="str">
        <f>IF('statement of marks'!GK83="","",'statement of marks'!GK83)</f>
        <v/>
      </c>
      <c r="D1311" s="366" t="str">
        <f>IF('statement of marks'!GL83="","",'statement of marks'!GL83)</f>
        <v/>
      </c>
      <c r="E1311" s="371" t="str">
        <f>IF('statement of marks'!GM83="","",'statement of marks'!GM83)</f>
        <v/>
      </c>
      <c r="F1311" s="1147"/>
      <c r="G1311" s="1148"/>
      <c r="H1311" s="369"/>
      <c r="I1311" s="347" t="str">
        <f>'statement of marks'!$GK$4</f>
        <v>foKku</v>
      </c>
      <c r="J1311" s="366" t="str">
        <f>IF('statement of marks'!GK84="","",'statement of marks'!GK84)</f>
        <v/>
      </c>
      <c r="K1311" s="366" t="str">
        <f>IF('statement of marks'!GL84="","",'statement of marks'!GL84)</f>
        <v/>
      </c>
      <c r="L1311" s="371" t="str">
        <f>IF('statement of marks'!GM84="","",'statement of marks'!GM84)</f>
        <v/>
      </c>
    </row>
    <row r="1312" spans="1:12" ht="15" customHeight="1">
      <c r="A1312" s="369"/>
      <c r="B1312" s="347" t="str">
        <f>'statement of marks'!$GN$4</f>
        <v>lkekftd foKku</v>
      </c>
      <c r="C1312" s="366" t="str">
        <f>IF('statement of marks'!GN83="","",'statement of marks'!GN83)</f>
        <v/>
      </c>
      <c r="D1312" s="366" t="str">
        <f>IF('statement of marks'!GO83="","",'statement of marks'!GO83)</f>
        <v/>
      </c>
      <c r="E1312" s="371" t="str">
        <f>IF('statement of marks'!GP83="","",'statement of marks'!GP83)</f>
        <v/>
      </c>
      <c r="F1312" s="1147"/>
      <c r="G1312" s="1148"/>
      <c r="H1312" s="369"/>
      <c r="I1312" s="347" t="str">
        <f>'statement of marks'!$GN$4</f>
        <v>lkekftd foKku</v>
      </c>
      <c r="J1312" s="366" t="str">
        <f>IF('statement of marks'!GN84="","",'statement of marks'!GN84)</f>
        <v/>
      </c>
      <c r="K1312" s="366" t="str">
        <f>IF('statement of marks'!GO84="","",'statement of marks'!GO84)</f>
        <v/>
      </c>
      <c r="L1312" s="371" t="str">
        <f>IF('statement of marks'!GP84="","",'statement of marks'!GP84)</f>
        <v/>
      </c>
    </row>
    <row r="1313" spans="1:12" ht="15" customHeight="1">
      <c r="A1313" s="369"/>
      <c r="B1313" s="347" t="str">
        <f>'statement of marks'!$GQ$4</f>
        <v>dk;kZuqHko</v>
      </c>
      <c r="C1313" s="366" t="str">
        <f>IF('statement of marks'!GQ83="","",'statement of marks'!GQ83)</f>
        <v/>
      </c>
      <c r="D1313" s="366" t="str">
        <f>IF('statement of marks'!GR83="","",'statement of marks'!GR83)</f>
        <v/>
      </c>
      <c r="E1313" s="371" t="str">
        <f>IF('statement of marks'!GS83="","",'statement of marks'!GS83)</f>
        <v/>
      </c>
      <c r="F1313" s="1147"/>
      <c r="G1313" s="1148"/>
      <c r="H1313" s="369"/>
      <c r="I1313" s="347" t="str">
        <f>'statement of marks'!$GQ$4</f>
        <v>dk;kZuqHko</v>
      </c>
      <c r="J1313" s="366" t="str">
        <f>IF('statement of marks'!GQ84="","",'statement of marks'!GQ84)</f>
        <v/>
      </c>
      <c r="K1313" s="366" t="str">
        <f>IF('statement of marks'!GR84="","",'statement of marks'!GR84)</f>
        <v/>
      </c>
      <c r="L1313" s="371" t="str">
        <f>IF('statement of marks'!GS84="","",'statement of marks'!GS84)</f>
        <v/>
      </c>
    </row>
    <row r="1314" spans="1:12" ht="15" customHeight="1">
      <c r="A1314" s="369"/>
      <c r="B1314" s="347" t="str">
        <f>'statement of marks'!$GT$4</f>
        <v>dyk f'k{kk</v>
      </c>
      <c r="C1314" s="367" t="str">
        <f>IF('statement of marks'!GT83="","",'statement of marks'!GT83)</f>
        <v/>
      </c>
      <c r="D1314" s="367" t="str">
        <f>IF('statement of marks'!GU83="","",'statement of marks'!GU83)</f>
        <v/>
      </c>
      <c r="E1314" s="372" t="str">
        <f>IF('statement of marks'!GV83="","",'statement of marks'!GV83)</f>
        <v/>
      </c>
      <c r="F1314" s="1147"/>
      <c r="G1314" s="1148"/>
      <c r="H1314" s="369"/>
      <c r="I1314" s="347" t="str">
        <f>'statement of marks'!$GT$4</f>
        <v>dyk f'k{kk</v>
      </c>
      <c r="J1314" s="367" t="str">
        <f>IF('statement of marks'!GT84="","",'statement of marks'!GT84)</f>
        <v/>
      </c>
      <c r="K1314" s="367" t="str">
        <f>IF('statement of marks'!GU84="","",'statement of marks'!GU84)</f>
        <v/>
      </c>
      <c r="L1314" s="372" t="str">
        <f>IF('statement of marks'!GV84="","",'statement of marks'!GV84)</f>
        <v/>
      </c>
    </row>
    <row r="1315" spans="1:12" ht="15" customHeight="1">
      <c r="A1315" s="369"/>
      <c r="B1315" s="347" t="str">
        <f>'statement of marks'!$GW$4</f>
        <v>LokLF; ,oe~ 'kkjhfjd f'k{kk</v>
      </c>
      <c r="C1315" s="368" t="str">
        <f>IF('statement of marks'!GW83="","",'statement of marks'!GW83)</f>
        <v/>
      </c>
      <c r="D1315" s="368" t="str">
        <f>IF('statement of marks'!GX83="","",'statement of marks'!GX83)</f>
        <v/>
      </c>
      <c r="E1315" s="373" t="str">
        <f>IF('statement of marks'!GY83="","",'statement of marks'!GY83)</f>
        <v/>
      </c>
      <c r="F1315" s="1147"/>
      <c r="G1315" s="1148"/>
      <c r="H1315" s="369"/>
      <c r="I1315" s="347" t="str">
        <f>'statement of marks'!$GW$4</f>
        <v>LokLF; ,oe~ 'kkjhfjd f'k{kk</v>
      </c>
      <c r="J1315" s="368" t="str">
        <f>IF('statement of marks'!GW84="","",'statement of marks'!GW84)</f>
        <v/>
      </c>
      <c r="K1315" s="368" t="str">
        <f>IF('statement of marks'!GX84="","",'statement of marks'!GX84)</f>
        <v/>
      </c>
      <c r="L1315" s="373" t="str">
        <f>IF('statement of marks'!GY84="","",'statement of marks'!GY84)</f>
        <v/>
      </c>
    </row>
    <row r="1316" spans="1:12" ht="15" customHeight="1">
      <c r="A1316" s="369"/>
      <c r="B1316" s="389" t="s">
        <v>304</v>
      </c>
      <c r="C1316" s="390" t="str">
        <f>IF('statement of marks'!HE83="","",'statement of marks'!HE83)</f>
        <v/>
      </c>
      <c r="D1316" s="390" t="str">
        <f>IF('statement of marks'!HF83="","",'statement of marks'!HF83)</f>
        <v/>
      </c>
      <c r="E1316" s="390" t="str">
        <f>IF('statement of marks'!HJ83="","",'statement of marks'!HJ83)</f>
        <v/>
      </c>
      <c r="F1316" s="1147"/>
      <c r="G1316" s="1148"/>
      <c r="H1316" s="369"/>
      <c r="I1316" s="389" t="s">
        <v>304</v>
      </c>
      <c r="J1316" s="390" t="str">
        <f>IF('statement of marks'!HE84="","",'statement of marks'!HE84)</f>
        <v/>
      </c>
      <c r="K1316" s="390" t="str">
        <f>IF('statement of marks'!HF84="","",'statement of marks'!HF84)</f>
        <v/>
      </c>
      <c r="L1316" s="391" t="str">
        <f>IF('statement of marks'!HJ84="","",'statement of marks'!HJ84)</f>
        <v/>
      </c>
    </row>
    <row r="1317" spans="1:12" ht="15" customHeight="1">
      <c r="A1317" s="369"/>
      <c r="B1317" s="347" t="s">
        <v>473</v>
      </c>
      <c r="C1317" s="1170" t="str">
        <f>IF('statement of marks'!HD83="","",'statement of marks'!HD83)</f>
        <v/>
      </c>
      <c r="D1317" s="1171"/>
      <c r="E1317" s="1172"/>
      <c r="F1317" s="1147"/>
      <c r="G1317" s="1148"/>
      <c r="H1317" s="369"/>
      <c r="I1317" s="347" t="s">
        <v>473</v>
      </c>
      <c r="J1317" s="1170" t="str">
        <f>IF('statement of marks'!HD84="","",'statement of marks'!HD84)</f>
        <v/>
      </c>
      <c r="K1317" s="1171"/>
      <c r="L1317" s="1172"/>
    </row>
    <row r="1318" spans="1:12" ht="15" customHeight="1">
      <c r="A1318" s="369"/>
      <c r="B1318" s="347" t="str">
        <f>'statement of marks'!$HL$5</f>
        <v>Nk= mifLFkfr</v>
      </c>
      <c r="C1318" s="1161" t="str">
        <f>IF('statement of marks'!HL83="","",'statement of marks'!HL83)</f>
        <v/>
      </c>
      <c r="D1318" s="1162"/>
      <c r="E1318" s="1163"/>
      <c r="F1318" s="1147"/>
      <c r="G1318" s="1148"/>
      <c r="H1318" s="369"/>
      <c r="I1318" s="347" t="str">
        <f>'statement of marks'!$HL$5</f>
        <v>Nk= mifLFkfr</v>
      </c>
      <c r="J1318" s="1161" t="str">
        <f>IF('statement of marks'!HL84="","",'statement of marks'!HL84)</f>
        <v/>
      </c>
      <c r="K1318" s="1162"/>
      <c r="L1318" s="1163"/>
    </row>
    <row r="1319" spans="1:12" ht="15" customHeight="1">
      <c r="A1319" s="369"/>
      <c r="B1319" s="210" t="str">
        <f>'statement of marks'!$HK$5</f>
        <v>dqy ehfVax</v>
      </c>
      <c r="C1319" s="1164" t="str">
        <f>IF('statement of marks'!HK83="","",'statement of marks'!HK83)</f>
        <v/>
      </c>
      <c r="D1319" s="1165"/>
      <c r="E1319" s="1166"/>
      <c r="F1319" s="1147"/>
      <c r="G1319" s="1148"/>
      <c r="H1319" s="369"/>
      <c r="I1319" s="210" t="str">
        <f>'statement of marks'!$HK$5</f>
        <v>dqy ehfVax</v>
      </c>
      <c r="J1319" s="1164" t="str">
        <f>IF('statement of marks'!HK84="","",'statement of marks'!HK84)</f>
        <v/>
      </c>
      <c r="K1319" s="1165"/>
      <c r="L1319" s="1166"/>
    </row>
    <row r="1320" spans="1:12" ht="15" customHeight="1">
      <c r="A1320" s="369"/>
      <c r="B1320" s="347" t="s">
        <v>227</v>
      </c>
      <c r="C1320" s="1149" t="str">
        <f>IF('statement of marks'!HN83="","",'statement of marks'!HN83)</f>
        <v/>
      </c>
      <c r="D1320" s="1150"/>
      <c r="E1320" s="1151"/>
      <c r="F1320" s="1147"/>
      <c r="G1320" s="1148"/>
      <c r="H1320" s="369"/>
      <c r="I1320" s="347" t="s">
        <v>227</v>
      </c>
      <c r="J1320" s="1149" t="str">
        <f>IF('statement of marks'!HN84="","",'statement of marks'!HN84)</f>
        <v/>
      </c>
      <c r="K1320" s="1150"/>
      <c r="L1320" s="1151"/>
    </row>
    <row r="1321" spans="1:12" ht="15" customHeight="1">
      <c r="A1321" s="369"/>
      <c r="B1321" s="219" t="s">
        <v>79</v>
      </c>
      <c r="C1321" s="1149"/>
      <c r="D1321" s="1150"/>
      <c r="E1321" s="1151"/>
      <c r="F1321" s="1147"/>
      <c r="G1321" s="1148"/>
      <c r="H1321" s="369"/>
      <c r="I1321" s="219" t="s">
        <v>79</v>
      </c>
      <c r="J1321" s="1149"/>
      <c r="K1321" s="1150"/>
      <c r="L1321" s="1151"/>
    </row>
    <row r="1322" spans="1:12" ht="15" customHeight="1">
      <c r="A1322" s="369"/>
      <c r="B1322" s="211" t="s">
        <v>114</v>
      </c>
      <c r="C1322" s="1149"/>
      <c r="D1322" s="1150"/>
      <c r="E1322" s="1151"/>
      <c r="F1322" s="1147"/>
      <c r="G1322" s="1148"/>
      <c r="H1322" s="369"/>
      <c r="I1322" s="211" t="s">
        <v>114</v>
      </c>
      <c r="J1322" s="1149"/>
      <c r="K1322" s="1150"/>
      <c r="L1322" s="1151"/>
    </row>
    <row r="1323" spans="1:12" ht="15" customHeight="1">
      <c r="A1323" s="369"/>
      <c r="B1323" s="212" t="s">
        <v>19</v>
      </c>
      <c r="C1323" s="1149"/>
      <c r="D1323" s="1150"/>
      <c r="E1323" s="1151"/>
      <c r="F1323" s="1147"/>
      <c r="G1323" s="1148"/>
      <c r="H1323" s="369"/>
      <c r="I1323" s="212" t="s">
        <v>19</v>
      </c>
      <c r="J1323" s="1149"/>
      <c r="K1323" s="1150"/>
      <c r="L1323" s="1151"/>
    </row>
    <row r="1324" spans="1:12" ht="15" customHeight="1">
      <c r="A1324" s="369"/>
      <c r="B1324" s="213" t="s">
        <v>7</v>
      </c>
      <c r="C1324" s="1149"/>
      <c r="D1324" s="1150"/>
      <c r="E1324" s="1151"/>
      <c r="F1324" s="1147"/>
      <c r="G1324" s="1148"/>
      <c r="H1324" s="369"/>
      <c r="I1324" s="213" t="s">
        <v>7</v>
      </c>
      <c r="J1324" s="1149"/>
      <c r="K1324" s="1150"/>
      <c r="L1324" s="1151"/>
    </row>
    <row r="1325" spans="1:12" ht="15" customHeight="1">
      <c r="A1325" s="374"/>
      <c r="B1325" s="219" t="str">
        <f>'statement of marks'!$J$3</f>
        <v xml:space="preserve">fo|ky; dk Mk;l dksM+ </v>
      </c>
      <c r="C1325" s="1152" t="str">
        <f>'statement of marks'!$K$3</f>
        <v xml:space="preserve">08291009401   </v>
      </c>
      <c r="D1325" s="1153"/>
      <c r="E1325" s="1154"/>
      <c r="F1325" s="1147"/>
      <c r="G1325" s="1148"/>
      <c r="H1325" s="374"/>
      <c r="I1325" s="219" t="str">
        <f>'statement of marks'!$J$3</f>
        <v xml:space="preserve">fo|ky; dk Mk;l dksM+ </v>
      </c>
      <c r="J1325" s="1152" t="str">
        <f>'statement of marks'!$K$3</f>
        <v xml:space="preserve">08291009401   </v>
      </c>
      <c r="K1325" s="1153"/>
      <c r="L1325" s="1154"/>
    </row>
    <row r="1326" spans="1:12" ht="15" customHeight="1" thickBot="1">
      <c r="A1326" s="375"/>
      <c r="B1326" s="376" t="s">
        <v>76</v>
      </c>
      <c r="C1326" s="1155">
        <f>'statement of marks'!$HG$108</f>
        <v>42460</v>
      </c>
      <c r="D1326" s="1156"/>
      <c r="E1326" s="1157"/>
      <c r="F1326" s="1147"/>
      <c r="G1326" s="1148"/>
      <c r="H1326" s="375"/>
      <c r="I1326" s="376" t="s">
        <v>76</v>
      </c>
      <c r="J1326" s="1155">
        <f>'statement of marks'!$HG$108</f>
        <v>42460</v>
      </c>
      <c r="K1326" s="1156"/>
      <c r="L1326" s="1157"/>
    </row>
    <row r="1327" spans="1:12" ht="15" customHeight="1">
      <c r="A1327" s="1137" t="s">
        <v>47</v>
      </c>
      <c r="B1327" s="1138"/>
      <c r="C1327" s="1139"/>
      <c r="D1327" s="1139"/>
      <c r="E1327" s="1140"/>
      <c r="F1327" s="1147"/>
      <c r="G1327" s="1148"/>
      <c r="H1327" s="1137" t="s">
        <v>47</v>
      </c>
      <c r="I1327" s="1138"/>
      <c r="J1327" s="1139"/>
      <c r="K1327" s="1139"/>
      <c r="L1327" s="1140"/>
    </row>
    <row r="1328" spans="1:12" ht="15" customHeight="1">
      <c r="A1328" s="1141" t="str">
        <f>'statement of marks'!$A$1</f>
        <v>jk- ck- ek/;fed fo|ky; uohu] fuEckgsM+k</v>
      </c>
      <c r="B1328" s="1129"/>
      <c r="C1328" s="1142"/>
      <c r="D1328" s="1142"/>
      <c r="E1328" s="1143"/>
      <c r="F1328" s="1147"/>
      <c r="G1328" s="1148"/>
      <c r="H1328" s="1141" t="str">
        <f>'statement of marks'!$A$1</f>
        <v>jk- ck- ek/;fed fo|ky; uohu] fuEckgsM+k</v>
      </c>
      <c r="I1328" s="1129"/>
      <c r="J1328" s="1142"/>
      <c r="K1328" s="1142"/>
      <c r="L1328" s="1143"/>
    </row>
    <row r="1329" spans="1:12" ht="15" customHeight="1">
      <c r="A1329" s="1141"/>
      <c r="B1329" s="1129"/>
      <c r="C1329" s="1142"/>
      <c r="D1329" s="1142"/>
      <c r="E1329" s="1143"/>
      <c r="F1329" s="1147"/>
      <c r="G1329" s="1148"/>
      <c r="H1329" s="1141"/>
      <c r="I1329" s="1129"/>
      <c r="J1329" s="1142"/>
      <c r="K1329" s="1142"/>
      <c r="L1329" s="1143"/>
    </row>
    <row r="1330" spans="1:12" ht="15" customHeight="1">
      <c r="A1330" s="369"/>
      <c r="B1330" s="207" t="s">
        <v>217</v>
      </c>
      <c r="C1330" s="1134" t="str">
        <f>'statement of marks'!$H$3</f>
        <v>2015-16</v>
      </c>
      <c r="D1330" s="1135"/>
      <c r="E1330" s="1136"/>
      <c r="F1330" s="1147"/>
      <c r="G1330" s="1148"/>
      <c r="H1330" s="369"/>
      <c r="I1330" s="207" t="s">
        <v>217</v>
      </c>
      <c r="J1330" s="1134" t="str">
        <f>'statement of marks'!$H$3</f>
        <v>2015-16</v>
      </c>
      <c r="K1330" s="1135"/>
      <c r="L1330" s="1136"/>
    </row>
    <row r="1331" spans="1:12" ht="15" customHeight="1">
      <c r="A1331" s="369"/>
      <c r="B1331" s="347" t="s">
        <v>218</v>
      </c>
      <c r="C1331" s="1144" t="str">
        <f>IF('statement of marks'!J85="","",'statement of marks'!J85)</f>
        <v/>
      </c>
      <c r="D1331" s="1145"/>
      <c r="E1331" s="1146"/>
      <c r="F1331" s="1147"/>
      <c r="G1331" s="1148"/>
      <c r="H1331" s="369"/>
      <c r="I1331" s="347" t="s">
        <v>218</v>
      </c>
      <c r="J1331" s="1144" t="str">
        <f>IF('statement of marks'!J86="","",'statement of marks'!J86)</f>
        <v/>
      </c>
      <c r="K1331" s="1145"/>
      <c r="L1331" s="1146"/>
    </row>
    <row r="1332" spans="1:12" ht="15" customHeight="1">
      <c r="A1332" s="369"/>
      <c r="B1332" s="347" t="s">
        <v>219</v>
      </c>
      <c r="C1332" s="1144" t="str">
        <f>IF('statement of marks'!K85="","",'statement of marks'!K85)</f>
        <v/>
      </c>
      <c r="D1332" s="1145"/>
      <c r="E1332" s="1146"/>
      <c r="F1332" s="1147"/>
      <c r="G1332" s="1148"/>
      <c r="H1332" s="369"/>
      <c r="I1332" s="347" t="s">
        <v>219</v>
      </c>
      <c r="J1332" s="1144" t="str">
        <f>IF('statement of marks'!K86="","",'statement of marks'!K86)</f>
        <v/>
      </c>
      <c r="K1332" s="1145"/>
      <c r="L1332" s="1146"/>
    </row>
    <row r="1333" spans="1:12" ht="15" customHeight="1">
      <c r="A1333" s="369"/>
      <c r="B1333" s="347" t="s">
        <v>220</v>
      </c>
      <c r="C1333" s="1144" t="str">
        <f>IF('statement of marks'!L85="","",'statement of marks'!L85)</f>
        <v/>
      </c>
      <c r="D1333" s="1145"/>
      <c r="E1333" s="1146"/>
      <c r="F1333" s="1147"/>
      <c r="G1333" s="1148"/>
      <c r="H1333" s="369"/>
      <c r="I1333" s="347" t="s">
        <v>220</v>
      </c>
      <c r="J1333" s="1144" t="str">
        <f>IF('statement of marks'!L86="","",'statement of marks'!L86)</f>
        <v/>
      </c>
      <c r="K1333" s="1145"/>
      <c r="L1333" s="1146"/>
    </row>
    <row r="1334" spans="1:12" ht="15" customHeight="1">
      <c r="A1334" s="369"/>
      <c r="B1334" s="347" t="s">
        <v>224</v>
      </c>
      <c r="C1334" s="1134" t="str">
        <f>IF('statement of marks'!B85="","",'statement of marks'!B85)</f>
        <v/>
      </c>
      <c r="D1334" s="1135"/>
      <c r="E1334" s="1136"/>
      <c r="F1334" s="1147"/>
      <c r="G1334" s="1148"/>
      <c r="H1334" s="369"/>
      <c r="I1334" s="347" t="s">
        <v>224</v>
      </c>
      <c r="J1334" s="1134" t="str">
        <f>IF('statement of marks'!B86="","",'statement of marks'!B86)</f>
        <v/>
      </c>
      <c r="K1334" s="1135"/>
      <c r="L1334" s="1136"/>
    </row>
    <row r="1335" spans="1:12" ht="15" customHeight="1">
      <c r="A1335" s="369"/>
      <c r="B1335" s="347" t="s">
        <v>221</v>
      </c>
      <c r="C1335" s="1134" t="str">
        <f>'statement of marks'!$G$3</f>
        <v>6 A</v>
      </c>
      <c r="D1335" s="1135"/>
      <c r="E1335" s="1136"/>
      <c r="F1335" s="1147"/>
      <c r="G1335" s="1148"/>
      <c r="H1335" s="369"/>
      <c r="I1335" s="347" t="s">
        <v>221</v>
      </c>
      <c r="J1335" s="1134" t="str">
        <f>'statement of marks'!$G$3</f>
        <v>6 A</v>
      </c>
      <c r="K1335" s="1135"/>
      <c r="L1335" s="1136"/>
    </row>
    <row r="1336" spans="1:12" ht="15" customHeight="1">
      <c r="A1336" s="369"/>
      <c r="B1336" s="209" t="s">
        <v>222</v>
      </c>
      <c r="C1336" s="1134" t="str">
        <f>IF('statement of marks'!F85="","",'statement of marks'!F85)</f>
        <v/>
      </c>
      <c r="D1336" s="1135"/>
      <c r="E1336" s="1136"/>
      <c r="F1336" s="1147"/>
      <c r="G1336" s="1148"/>
      <c r="H1336" s="369"/>
      <c r="I1336" s="209" t="s">
        <v>222</v>
      </c>
      <c r="J1336" s="1134" t="str">
        <f>IF('statement of marks'!F86="","",'statement of marks'!F86)</f>
        <v/>
      </c>
      <c r="K1336" s="1135"/>
      <c r="L1336" s="1136"/>
    </row>
    <row r="1337" spans="1:12" ht="15" customHeight="1">
      <c r="A1337" s="369"/>
      <c r="B1337" s="347" t="s">
        <v>9</v>
      </c>
      <c r="C1337" s="1134" t="str">
        <f>IF('statement of marks'!D85="","",'statement of marks'!D85)</f>
        <v/>
      </c>
      <c r="D1337" s="1135"/>
      <c r="E1337" s="1136"/>
      <c r="F1337" s="1147"/>
      <c r="G1337" s="1148"/>
      <c r="H1337" s="369"/>
      <c r="I1337" s="347" t="s">
        <v>9</v>
      </c>
      <c r="J1337" s="1134" t="str">
        <f>IF('statement of marks'!D86="","",'statement of marks'!D86)</f>
        <v/>
      </c>
      <c r="K1337" s="1135"/>
      <c r="L1337" s="1136"/>
    </row>
    <row r="1338" spans="1:12" ht="15" customHeight="1">
      <c r="A1338" s="369"/>
      <c r="B1338" s="347" t="s">
        <v>225</v>
      </c>
      <c r="C1338" s="1158" t="str">
        <f>IF('statement of marks'!H85="","",'statement of marks'!H85)</f>
        <v/>
      </c>
      <c r="D1338" s="1159"/>
      <c r="E1338" s="1160"/>
      <c r="F1338" s="1147"/>
      <c r="G1338" s="1148"/>
      <c r="H1338" s="369"/>
      <c r="I1338" s="347" t="s">
        <v>225</v>
      </c>
      <c r="J1338" s="1158" t="str">
        <f>IF('statement of marks'!H86="","",'statement of marks'!H86)</f>
        <v/>
      </c>
      <c r="K1338" s="1159"/>
      <c r="L1338" s="1160"/>
    </row>
    <row r="1339" spans="1:12" ht="15" customHeight="1">
      <c r="A1339" s="369"/>
      <c r="B1339" s="347" t="s">
        <v>226</v>
      </c>
      <c r="C1339" s="1167" t="str">
        <f>IF('statement of marks'!I85="","",'statement of marks'!I85)</f>
        <v/>
      </c>
      <c r="D1339" s="1168"/>
      <c r="E1339" s="1169"/>
      <c r="F1339" s="1147"/>
      <c r="G1339" s="1148"/>
      <c r="H1339" s="369"/>
      <c r="I1339" s="347" t="s">
        <v>226</v>
      </c>
      <c r="J1339" s="1167" t="str">
        <f>IF('statement of marks'!I86="","",'statement of marks'!I86)</f>
        <v/>
      </c>
      <c r="K1339" s="1168"/>
      <c r="L1339" s="1169"/>
    </row>
    <row r="1340" spans="1:12" ht="15" customHeight="1">
      <c r="A1340" s="369"/>
      <c r="B1340" s="347" t="s">
        <v>223</v>
      </c>
      <c r="C1340" s="364" t="s">
        <v>66</v>
      </c>
      <c r="D1340" s="365" t="s">
        <v>294</v>
      </c>
      <c r="E1340" s="370" t="s">
        <v>206</v>
      </c>
      <c r="F1340" s="1147"/>
      <c r="G1340" s="1148"/>
      <c r="H1340" s="369"/>
      <c r="I1340" s="347" t="s">
        <v>223</v>
      </c>
      <c r="J1340" s="364" t="s">
        <v>66</v>
      </c>
      <c r="K1340" s="365" t="s">
        <v>294</v>
      </c>
      <c r="L1340" s="370" t="s">
        <v>206</v>
      </c>
    </row>
    <row r="1341" spans="1:12" ht="15" customHeight="1">
      <c r="A1341" s="369"/>
      <c r="B1341" s="347" t="str">
        <f>'statement of marks'!$FT$4</f>
        <v>fgUnh</v>
      </c>
      <c r="C1341" s="366" t="str">
        <f>IF('statement of marks'!FT85="","",'statement of marks'!FT85)</f>
        <v/>
      </c>
      <c r="D1341" s="366" t="str">
        <f>IF('statement of marks'!FU85="","",'statement of marks'!FU85)</f>
        <v/>
      </c>
      <c r="E1341" s="371" t="str">
        <f>IF('statement of marks'!FV85="","",'statement of marks'!FV85)</f>
        <v/>
      </c>
      <c r="F1341" s="1147"/>
      <c r="G1341" s="1148"/>
      <c r="H1341" s="369"/>
      <c r="I1341" s="347" t="str">
        <f>'statement of marks'!$FT$4</f>
        <v>fgUnh</v>
      </c>
      <c r="J1341" s="366" t="str">
        <f>IF('statement of marks'!FT86="","",'statement of marks'!FT86)</f>
        <v/>
      </c>
      <c r="K1341" s="366" t="str">
        <f>IF('statement of marks'!FU86="","",'statement of marks'!FU86)</f>
        <v/>
      </c>
      <c r="L1341" s="371" t="str">
        <f>IF('statement of marks'!FV86="","",'statement of marks'!FV86)</f>
        <v/>
      </c>
    </row>
    <row r="1342" spans="1:12" ht="15" customHeight="1">
      <c r="A1342" s="369"/>
      <c r="B1342" s="347" t="str">
        <f>'statement of marks'!$FW$4</f>
        <v>vaxszth</v>
      </c>
      <c r="C1342" s="366" t="str">
        <f>IF('statement of marks'!FW85="","",'statement of marks'!FW85)</f>
        <v/>
      </c>
      <c r="D1342" s="366" t="str">
        <f>IF('statement of marks'!FX85="","",'statement of marks'!FX85)</f>
        <v/>
      </c>
      <c r="E1342" s="371" t="str">
        <f>IF('statement of marks'!FY85="","",'statement of marks'!FY85)</f>
        <v/>
      </c>
      <c r="F1342" s="1147"/>
      <c r="G1342" s="1148"/>
      <c r="H1342" s="369"/>
      <c r="I1342" s="347" t="str">
        <f>'statement of marks'!$FW$4</f>
        <v>vaxszth</v>
      </c>
      <c r="J1342" s="366" t="str">
        <f>IF('statement of marks'!FW86="","",'statement of marks'!FW86)</f>
        <v/>
      </c>
      <c r="K1342" s="366" t="str">
        <f>IF('statement of marks'!FX86="","",'statement of marks'!FX86)</f>
        <v/>
      </c>
      <c r="L1342" s="371" t="str">
        <f>IF('statement of marks'!FY86="","",'statement of marks'!FY86)</f>
        <v/>
      </c>
    </row>
    <row r="1343" spans="1:12" ht="15" customHeight="1">
      <c r="A1343" s="369"/>
      <c r="B1343" s="347" t="str">
        <f>IF('statement of marks'!BE85="s","laLÑr",IF('statement of marks'!BE85="u","mnwZ",IF('statement of marks'!BE85="g","xqtjkrh",IF('statement of marks'!BE85="p","iatkch",IF('statement of marks'!BE85="sd","flU/kh","r`rh; Hkk""kk")))))</f>
        <v>r`rh; Hkk"kk</v>
      </c>
      <c r="C1343" s="366" t="str">
        <f>IF('statement of marks'!FZ85="","",'statement of marks'!FZ85)</f>
        <v/>
      </c>
      <c r="D1343" s="366" t="str">
        <f>IF('statement of marks'!GA85="","",'statement of marks'!GA85)</f>
        <v/>
      </c>
      <c r="E1343" s="371" t="str">
        <f>IF('statement of marks'!GB85="","",'statement of marks'!GB85)</f>
        <v/>
      </c>
      <c r="F1343" s="1147"/>
      <c r="G1343" s="1148"/>
      <c r="H1343" s="369"/>
      <c r="I1343" s="347" t="str">
        <f>IF('statement of marks'!BE86="s","laLÑr",IF('statement of marks'!BE86="u","mnwZ",IF('statement of marks'!BE86="g","xqtjkrh",IF('statement of marks'!BE86="p","iatkch",IF('statement of marks'!BE86="sd","flU/kh","r`rh; Hkk""kk")))))</f>
        <v>r`rh; Hkk"kk</v>
      </c>
      <c r="J1343" s="366" t="str">
        <f>IF('statement of marks'!FZ86="","",'statement of marks'!FZ86)</f>
        <v/>
      </c>
      <c r="K1343" s="366" t="str">
        <f>IF('statement of marks'!GA86="","",'statement of marks'!GA86)</f>
        <v/>
      </c>
      <c r="L1343" s="371" t="str">
        <f>IF('statement of marks'!GB86="","",'statement of marks'!GB86)</f>
        <v/>
      </c>
    </row>
    <row r="1344" spans="1:12" ht="15" customHeight="1">
      <c r="A1344" s="369"/>
      <c r="B1344" s="347" t="str">
        <f>'statement of marks'!$GH$4</f>
        <v>xf.kr</v>
      </c>
      <c r="C1344" s="366" t="str">
        <f>IF('statement of marks'!GH85="","",'statement of marks'!GH85)</f>
        <v/>
      </c>
      <c r="D1344" s="366" t="str">
        <f>IF('statement of marks'!GI85="","",'statement of marks'!GI85)</f>
        <v/>
      </c>
      <c r="E1344" s="371" t="str">
        <f>IF('statement of marks'!GJ85="","",'statement of marks'!GJ85)</f>
        <v/>
      </c>
      <c r="F1344" s="1147"/>
      <c r="G1344" s="1148"/>
      <c r="H1344" s="369"/>
      <c r="I1344" s="347" t="str">
        <f>'statement of marks'!$GH$4</f>
        <v>xf.kr</v>
      </c>
      <c r="J1344" s="366" t="str">
        <f>IF('statement of marks'!GH86="","",'statement of marks'!GH86)</f>
        <v/>
      </c>
      <c r="K1344" s="366" t="str">
        <f>IF('statement of marks'!GI86="","",'statement of marks'!GI86)</f>
        <v/>
      </c>
      <c r="L1344" s="371" t="str">
        <f>IF('statement of marks'!GJ86="","",'statement of marks'!GJ86)</f>
        <v/>
      </c>
    </row>
    <row r="1345" spans="1:12" ht="15" customHeight="1">
      <c r="A1345" s="369"/>
      <c r="B1345" s="347" t="str">
        <f>'statement of marks'!$GK$4</f>
        <v>foKku</v>
      </c>
      <c r="C1345" s="366" t="str">
        <f>IF('statement of marks'!GK85="","",'statement of marks'!GK85)</f>
        <v/>
      </c>
      <c r="D1345" s="366" t="str">
        <f>IF('statement of marks'!GL85="","",'statement of marks'!GL85)</f>
        <v/>
      </c>
      <c r="E1345" s="371" t="str">
        <f>IF('statement of marks'!GM85="","",'statement of marks'!GM85)</f>
        <v/>
      </c>
      <c r="F1345" s="1147"/>
      <c r="G1345" s="1148"/>
      <c r="H1345" s="369"/>
      <c r="I1345" s="347" t="str">
        <f>'statement of marks'!$GK$4</f>
        <v>foKku</v>
      </c>
      <c r="J1345" s="366" t="str">
        <f>IF('statement of marks'!GK86="","",'statement of marks'!GK86)</f>
        <v/>
      </c>
      <c r="K1345" s="366" t="str">
        <f>IF('statement of marks'!GL86="","",'statement of marks'!GL86)</f>
        <v/>
      </c>
      <c r="L1345" s="371" t="str">
        <f>IF('statement of marks'!GM86="","",'statement of marks'!GM86)</f>
        <v/>
      </c>
    </row>
    <row r="1346" spans="1:12" ht="15" customHeight="1">
      <c r="A1346" s="369"/>
      <c r="B1346" s="347" t="str">
        <f>'statement of marks'!$GN$4</f>
        <v>lkekftd foKku</v>
      </c>
      <c r="C1346" s="366" t="str">
        <f>IF('statement of marks'!GN85="","",'statement of marks'!GN85)</f>
        <v/>
      </c>
      <c r="D1346" s="366" t="str">
        <f>IF('statement of marks'!GO85="","",'statement of marks'!GO85)</f>
        <v/>
      </c>
      <c r="E1346" s="371" t="str">
        <f>IF('statement of marks'!GP85="","",'statement of marks'!GP85)</f>
        <v/>
      </c>
      <c r="F1346" s="1147"/>
      <c r="G1346" s="1148"/>
      <c r="H1346" s="369"/>
      <c r="I1346" s="347" t="str">
        <f>'statement of marks'!$GN$4</f>
        <v>lkekftd foKku</v>
      </c>
      <c r="J1346" s="366" t="str">
        <f>IF('statement of marks'!GN86="","",'statement of marks'!GN86)</f>
        <v/>
      </c>
      <c r="K1346" s="366" t="str">
        <f>IF('statement of marks'!GO86="","",'statement of marks'!GO86)</f>
        <v/>
      </c>
      <c r="L1346" s="371" t="str">
        <f>IF('statement of marks'!GP86="","",'statement of marks'!GP86)</f>
        <v/>
      </c>
    </row>
    <row r="1347" spans="1:12" ht="15" customHeight="1">
      <c r="A1347" s="369"/>
      <c r="B1347" s="347" t="str">
        <f>'statement of marks'!$GQ$4</f>
        <v>dk;kZuqHko</v>
      </c>
      <c r="C1347" s="366" t="str">
        <f>IF('statement of marks'!GQ85="","",'statement of marks'!GQ85)</f>
        <v/>
      </c>
      <c r="D1347" s="366" t="str">
        <f>IF('statement of marks'!GR85="","",'statement of marks'!GR85)</f>
        <v/>
      </c>
      <c r="E1347" s="371" t="str">
        <f>IF('statement of marks'!GS85="","",'statement of marks'!GS85)</f>
        <v/>
      </c>
      <c r="F1347" s="1147"/>
      <c r="G1347" s="1148"/>
      <c r="H1347" s="369"/>
      <c r="I1347" s="347" t="str">
        <f>'statement of marks'!$GQ$4</f>
        <v>dk;kZuqHko</v>
      </c>
      <c r="J1347" s="366" t="str">
        <f>IF('statement of marks'!GQ86="","",'statement of marks'!GQ86)</f>
        <v/>
      </c>
      <c r="K1347" s="366" t="str">
        <f>IF('statement of marks'!GR86="","",'statement of marks'!GR86)</f>
        <v/>
      </c>
      <c r="L1347" s="371" t="str">
        <f>IF('statement of marks'!GS86="","",'statement of marks'!GS86)</f>
        <v/>
      </c>
    </row>
    <row r="1348" spans="1:12" ht="15" customHeight="1">
      <c r="A1348" s="369"/>
      <c r="B1348" s="347" t="str">
        <f>'statement of marks'!$GT$4</f>
        <v>dyk f'k{kk</v>
      </c>
      <c r="C1348" s="367" t="str">
        <f>IF('statement of marks'!GT85="","",'statement of marks'!GT85)</f>
        <v/>
      </c>
      <c r="D1348" s="367" t="str">
        <f>IF('statement of marks'!GU85="","",'statement of marks'!GU85)</f>
        <v/>
      </c>
      <c r="E1348" s="372" t="str">
        <f>IF('statement of marks'!GV85="","",'statement of marks'!GV85)</f>
        <v/>
      </c>
      <c r="F1348" s="1147"/>
      <c r="G1348" s="1148"/>
      <c r="H1348" s="369"/>
      <c r="I1348" s="347" t="str">
        <f>'statement of marks'!$GT$4</f>
        <v>dyk f'k{kk</v>
      </c>
      <c r="J1348" s="367" t="str">
        <f>IF('statement of marks'!GT86="","",'statement of marks'!GT86)</f>
        <v/>
      </c>
      <c r="K1348" s="367" t="str">
        <f>IF('statement of marks'!GU86="","",'statement of marks'!GU86)</f>
        <v/>
      </c>
      <c r="L1348" s="372" t="str">
        <f>IF('statement of marks'!GV86="","",'statement of marks'!GV86)</f>
        <v/>
      </c>
    </row>
    <row r="1349" spans="1:12" ht="15" customHeight="1">
      <c r="A1349" s="369"/>
      <c r="B1349" s="347" t="str">
        <f>'statement of marks'!$GW$4</f>
        <v>LokLF; ,oe~ 'kkjhfjd f'k{kk</v>
      </c>
      <c r="C1349" s="368" t="str">
        <f>IF('statement of marks'!GW85="","",'statement of marks'!GW85)</f>
        <v/>
      </c>
      <c r="D1349" s="368" t="str">
        <f>IF('statement of marks'!GX85="","",'statement of marks'!GX85)</f>
        <v/>
      </c>
      <c r="E1349" s="373" t="str">
        <f>IF('statement of marks'!GY85="","",'statement of marks'!GY85)</f>
        <v/>
      </c>
      <c r="F1349" s="1147"/>
      <c r="G1349" s="1148"/>
      <c r="H1349" s="369"/>
      <c r="I1349" s="347" t="str">
        <f>'statement of marks'!$GW$4</f>
        <v>LokLF; ,oe~ 'kkjhfjd f'k{kk</v>
      </c>
      <c r="J1349" s="368" t="str">
        <f>IF('statement of marks'!GW86="","",'statement of marks'!GW86)</f>
        <v/>
      </c>
      <c r="K1349" s="368" t="str">
        <f>IF('statement of marks'!GX86="","",'statement of marks'!GX86)</f>
        <v/>
      </c>
      <c r="L1349" s="373" t="str">
        <f>IF('statement of marks'!GY86="","",'statement of marks'!GY86)</f>
        <v/>
      </c>
    </row>
    <row r="1350" spans="1:12" ht="15" customHeight="1">
      <c r="A1350" s="369"/>
      <c r="B1350" s="389" t="s">
        <v>304</v>
      </c>
      <c r="C1350" s="390" t="str">
        <f>IF('statement of marks'!HE85="","",'statement of marks'!HE85)</f>
        <v/>
      </c>
      <c r="D1350" s="390" t="str">
        <f>IF('statement of marks'!HF85="","",'statement of marks'!HF85)</f>
        <v/>
      </c>
      <c r="E1350" s="390" t="str">
        <f>IF('statement of marks'!HJ85="","",'statement of marks'!HJ85)</f>
        <v/>
      </c>
      <c r="F1350" s="1147"/>
      <c r="G1350" s="1148"/>
      <c r="H1350" s="369"/>
      <c r="I1350" s="389" t="s">
        <v>304</v>
      </c>
      <c r="J1350" s="390" t="str">
        <f>IF('statement of marks'!HE86="","",'statement of marks'!HE86)</f>
        <v/>
      </c>
      <c r="K1350" s="390" t="str">
        <f>IF('statement of marks'!HF86="","",'statement of marks'!HF86)</f>
        <v/>
      </c>
      <c r="L1350" s="391" t="str">
        <f>IF('statement of marks'!HJ86="","",'statement of marks'!HJ86)</f>
        <v/>
      </c>
    </row>
    <row r="1351" spans="1:12" ht="15" customHeight="1">
      <c r="A1351" s="369"/>
      <c r="B1351" s="347" t="s">
        <v>473</v>
      </c>
      <c r="C1351" s="1170" t="str">
        <f>IF('statement of marks'!HD85="","",'statement of marks'!HD85)</f>
        <v/>
      </c>
      <c r="D1351" s="1171"/>
      <c r="E1351" s="1172"/>
      <c r="F1351" s="1147"/>
      <c r="G1351" s="1148"/>
      <c r="H1351" s="369"/>
      <c r="I1351" s="347" t="s">
        <v>473</v>
      </c>
      <c r="J1351" s="1170" t="str">
        <f>IF('statement of marks'!HD86="","",'statement of marks'!HD86)</f>
        <v/>
      </c>
      <c r="K1351" s="1171"/>
      <c r="L1351" s="1172"/>
    </row>
    <row r="1352" spans="1:12" ht="15" customHeight="1">
      <c r="A1352" s="369"/>
      <c r="B1352" s="347" t="str">
        <f>'statement of marks'!$HL$5</f>
        <v>Nk= mifLFkfr</v>
      </c>
      <c r="C1352" s="1161" t="str">
        <f>IF('statement of marks'!HL85="","",'statement of marks'!HL85)</f>
        <v/>
      </c>
      <c r="D1352" s="1162"/>
      <c r="E1352" s="1163"/>
      <c r="F1352" s="1147"/>
      <c r="G1352" s="1148"/>
      <c r="H1352" s="369"/>
      <c r="I1352" s="347" t="str">
        <f>'statement of marks'!$HL$5</f>
        <v>Nk= mifLFkfr</v>
      </c>
      <c r="J1352" s="1161" t="str">
        <f>IF('statement of marks'!HL86="","",'statement of marks'!HL86)</f>
        <v/>
      </c>
      <c r="K1352" s="1162"/>
      <c r="L1352" s="1163"/>
    </row>
    <row r="1353" spans="1:12" ht="15" customHeight="1">
      <c r="A1353" s="369"/>
      <c r="B1353" s="210" t="str">
        <f>'statement of marks'!$HK$5</f>
        <v>dqy ehfVax</v>
      </c>
      <c r="C1353" s="1164" t="str">
        <f>IF('statement of marks'!HK85="","",'statement of marks'!HK85)</f>
        <v/>
      </c>
      <c r="D1353" s="1165"/>
      <c r="E1353" s="1166"/>
      <c r="F1353" s="1147"/>
      <c r="G1353" s="1148"/>
      <c r="H1353" s="369"/>
      <c r="I1353" s="210" t="str">
        <f>'statement of marks'!$HK$5</f>
        <v>dqy ehfVax</v>
      </c>
      <c r="J1353" s="1164" t="str">
        <f>IF('statement of marks'!HK86="","",'statement of marks'!HK86)</f>
        <v/>
      </c>
      <c r="K1353" s="1165"/>
      <c r="L1353" s="1166"/>
    </row>
    <row r="1354" spans="1:12" ht="15" customHeight="1">
      <c r="A1354" s="369"/>
      <c r="B1354" s="347" t="s">
        <v>227</v>
      </c>
      <c r="C1354" s="1149" t="str">
        <f>IF('statement of marks'!HN85="","",'statement of marks'!HN85)</f>
        <v/>
      </c>
      <c r="D1354" s="1150"/>
      <c r="E1354" s="1151"/>
      <c r="F1354" s="1147"/>
      <c r="G1354" s="1148"/>
      <c r="H1354" s="369"/>
      <c r="I1354" s="347" t="s">
        <v>227</v>
      </c>
      <c r="J1354" s="1149" t="str">
        <f>IF('statement of marks'!HN86="","",'statement of marks'!HN86)</f>
        <v/>
      </c>
      <c r="K1354" s="1150"/>
      <c r="L1354" s="1151"/>
    </row>
    <row r="1355" spans="1:12" ht="15" customHeight="1">
      <c r="A1355" s="369"/>
      <c r="B1355" s="219" t="s">
        <v>79</v>
      </c>
      <c r="C1355" s="1149"/>
      <c r="D1355" s="1150"/>
      <c r="E1355" s="1151"/>
      <c r="F1355" s="1147"/>
      <c r="G1355" s="1148"/>
      <c r="H1355" s="369"/>
      <c r="I1355" s="219" t="s">
        <v>79</v>
      </c>
      <c r="J1355" s="1149"/>
      <c r="K1355" s="1150"/>
      <c r="L1355" s="1151"/>
    </row>
    <row r="1356" spans="1:12" ht="15" customHeight="1">
      <c r="A1356" s="369"/>
      <c r="B1356" s="211" t="s">
        <v>114</v>
      </c>
      <c r="C1356" s="1149"/>
      <c r="D1356" s="1150"/>
      <c r="E1356" s="1151"/>
      <c r="F1356" s="1147"/>
      <c r="G1356" s="1148"/>
      <c r="H1356" s="369"/>
      <c r="I1356" s="211" t="s">
        <v>114</v>
      </c>
      <c r="J1356" s="1149"/>
      <c r="K1356" s="1150"/>
      <c r="L1356" s="1151"/>
    </row>
    <row r="1357" spans="1:12" ht="15" customHeight="1">
      <c r="A1357" s="369"/>
      <c r="B1357" s="212" t="s">
        <v>19</v>
      </c>
      <c r="C1357" s="1149"/>
      <c r="D1357" s="1150"/>
      <c r="E1357" s="1151"/>
      <c r="F1357" s="1147"/>
      <c r="G1357" s="1148"/>
      <c r="H1357" s="369"/>
      <c r="I1357" s="212" t="s">
        <v>19</v>
      </c>
      <c r="J1357" s="1149"/>
      <c r="K1357" s="1150"/>
      <c r="L1357" s="1151"/>
    </row>
    <row r="1358" spans="1:12" ht="15" customHeight="1">
      <c r="A1358" s="369"/>
      <c r="B1358" s="213" t="s">
        <v>7</v>
      </c>
      <c r="C1358" s="1149"/>
      <c r="D1358" s="1150"/>
      <c r="E1358" s="1151"/>
      <c r="F1358" s="1147"/>
      <c r="G1358" s="1148"/>
      <c r="H1358" s="369"/>
      <c r="I1358" s="213" t="s">
        <v>7</v>
      </c>
      <c r="J1358" s="1149"/>
      <c r="K1358" s="1150"/>
      <c r="L1358" s="1151"/>
    </row>
    <row r="1359" spans="1:12" ht="15" customHeight="1">
      <c r="A1359" s="374"/>
      <c r="B1359" s="219" t="str">
        <f>'statement of marks'!$J$3</f>
        <v xml:space="preserve">fo|ky; dk Mk;l dksM+ </v>
      </c>
      <c r="C1359" s="1152" t="str">
        <f>'statement of marks'!$K$3</f>
        <v xml:space="preserve">08291009401   </v>
      </c>
      <c r="D1359" s="1153"/>
      <c r="E1359" s="1154"/>
      <c r="F1359" s="1147"/>
      <c r="G1359" s="1148"/>
      <c r="H1359" s="374"/>
      <c r="I1359" s="219" t="str">
        <f>'statement of marks'!$J$3</f>
        <v xml:space="preserve">fo|ky; dk Mk;l dksM+ </v>
      </c>
      <c r="J1359" s="1152" t="str">
        <f>'statement of marks'!$K$3</f>
        <v xml:space="preserve">08291009401   </v>
      </c>
      <c r="K1359" s="1153"/>
      <c r="L1359" s="1154"/>
    </row>
    <row r="1360" spans="1:12" ht="15" customHeight="1" thickBot="1">
      <c r="A1360" s="375"/>
      <c r="B1360" s="376" t="s">
        <v>76</v>
      </c>
      <c r="C1360" s="1155">
        <f>'statement of marks'!$HG$108</f>
        <v>42460</v>
      </c>
      <c r="D1360" s="1156"/>
      <c r="E1360" s="1157"/>
      <c r="F1360" s="1147"/>
      <c r="G1360" s="1148"/>
      <c r="H1360" s="375"/>
      <c r="I1360" s="376" t="s">
        <v>76</v>
      </c>
      <c r="J1360" s="1155">
        <f>'statement of marks'!$HG$108</f>
        <v>42460</v>
      </c>
      <c r="K1360" s="1156"/>
      <c r="L1360" s="1157"/>
    </row>
    <row r="1361" spans="1:12" ht="15" customHeight="1">
      <c r="A1361" s="1137" t="s">
        <v>47</v>
      </c>
      <c r="B1361" s="1138"/>
      <c r="C1361" s="1139"/>
      <c r="D1361" s="1139"/>
      <c r="E1361" s="1140"/>
      <c r="F1361" s="1147"/>
      <c r="G1361" s="1148"/>
      <c r="H1361" s="1137" t="s">
        <v>47</v>
      </c>
      <c r="I1361" s="1138"/>
      <c r="J1361" s="1139"/>
      <c r="K1361" s="1139"/>
      <c r="L1361" s="1140"/>
    </row>
    <row r="1362" spans="1:12" ht="15" customHeight="1">
      <c r="A1362" s="1141" t="str">
        <f>'statement of marks'!$A$1</f>
        <v>jk- ck- ek/;fed fo|ky; uohu] fuEckgsM+k</v>
      </c>
      <c r="B1362" s="1129"/>
      <c r="C1362" s="1142"/>
      <c r="D1362" s="1142"/>
      <c r="E1362" s="1143"/>
      <c r="F1362" s="1147"/>
      <c r="G1362" s="1148"/>
      <c r="H1362" s="1141" t="str">
        <f>'statement of marks'!$A$1</f>
        <v>jk- ck- ek/;fed fo|ky; uohu] fuEckgsM+k</v>
      </c>
      <c r="I1362" s="1129"/>
      <c r="J1362" s="1142"/>
      <c r="K1362" s="1142"/>
      <c r="L1362" s="1143"/>
    </row>
    <row r="1363" spans="1:12" ht="15" customHeight="1">
      <c r="A1363" s="1141"/>
      <c r="B1363" s="1129"/>
      <c r="C1363" s="1142"/>
      <c r="D1363" s="1142"/>
      <c r="E1363" s="1143"/>
      <c r="F1363" s="1147"/>
      <c r="G1363" s="1148"/>
      <c r="H1363" s="1141"/>
      <c r="I1363" s="1129"/>
      <c r="J1363" s="1142"/>
      <c r="K1363" s="1142"/>
      <c r="L1363" s="1143"/>
    </row>
    <row r="1364" spans="1:12" ht="15" customHeight="1">
      <c r="A1364" s="369"/>
      <c r="B1364" s="207" t="s">
        <v>217</v>
      </c>
      <c r="C1364" s="1134" t="str">
        <f>'statement of marks'!$H$3</f>
        <v>2015-16</v>
      </c>
      <c r="D1364" s="1135"/>
      <c r="E1364" s="1136"/>
      <c r="F1364" s="1147"/>
      <c r="G1364" s="1148"/>
      <c r="H1364" s="369"/>
      <c r="I1364" s="207" t="s">
        <v>217</v>
      </c>
      <c r="J1364" s="1134" t="str">
        <f>'statement of marks'!$H$3</f>
        <v>2015-16</v>
      </c>
      <c r="K1364" s="1135"/>
      <c r="L1364" s="1136"/>
    </row>
    <row r="1365" spans="1:12" ht="15" customHeight="1">
      <c r="A1365" s="369"/>
      <c r="B1365" s="347" t="s">
        <v>218</v>
      </c>
      <c r="C1365" s="1144" t="str">
        <f>IF('statement of marks'!J87="","",'statement of marks'!J87)</f>
        <v/>
      </c>
      <c r="D1365" s="1145"/>
      <c r="E1365" s="1146"/>
      <c r="F1365" s="1147"/>
      <c r="G1365" s="1148"/>
      <c r="H1365" s="369"/>
      <c r="I1365" s="347" t="s">
        <v>218</v>
      </c>
      <c r="J1365" s="1144" t="str">
        <f>IF('statement of marks'!J88="","",'statement of marks'!J88)</f>
        <v/>
      </c>
      <c r="K1365" s="1145"/>
      <c r="L1365" s="1146"/>
    </row>
    <row r="1366" spans="1:12" ht="15" customHeight="1">
      <c r="A1366" s="369"/>
      <c r="B1366" s="347" t="s">
        <v>219</v>
      </c>
      <c r="C1366" s="1144" t="str">
        <f>IF('statement of marks'!K87="","",'statement of marks'!K87)</f>
        <v/>
      </c>
      <c r="D1366" s="1145"/>
      <c r="E1366" s="1146"/>
      <c r="F1366" s="1147"/>
      <c r="G1366" s="1148"/>
      <c r="H1366" s="369"/>
      <c r="I1366" s="347" t="s">
        <v>219</v>
      </c>
      <c r="J1366" s="1144" t="str">
        <f>IF('statement of marks'!K88="","",'statement of marks'!K88)</f>
        <v/>
      </c>
      <c r="K1366" s="1145"/>
      <c r="L1366" s="1146"/>
    </row>
    <row r="1367" spans="1:12" ht="15" customHeight="1">
      <c r="A1367" s="369"/>
      <c r="B1367" s="347" t="s">
        <v>220</v>
      </c>
      <c r="C1367" s="1144" t="str">
        <f>IF('statement of marks'!L87="","",'statement of marks'!L87)</f>
        <v/>
      </c>
      <c r="D1367" s="1145"/>
      <c r="E1367" s="1146"/>
      <c r="F1367" s="1147"/>
      <c r="G1367" s="1148"/>
      <c r="H1367" s="369"/>
      <c r="I1367" s="347" t="s">
        <v>220</v>
      </c>
      <c r="J1367" s="1144" t="str">
        <f>IF('statement of marks'!L88="","",'statement of marks'!L88)</f>
        <v/>
      </c>
      <c r="K1367" s="1145"/>
      <c r="L1367" s="1146"/>
    </row>
    <row r="1368" spans="1:12" ht="15" customHeight="1">
      <c r="A1368" s="369"/>
      <c r="B1368" s="347" t="s">
        <v>224</v>
      </c>
      <c r="C1368" s="1134" t="str">
        <f>IF('statement of marks'!B87="","",'statement of marks'!B87)</f>
        <v/>
      </c>
      <c r="D1368" s="1135"/>
      <c r="E1368" s="1136"/>
      <c r="F1368" s="1147"/>
      <c r="G1368" s="1148"/>
      <c r="H1368" s="369"/>
      <c r="I1368" s="347" t="s">
        <v>224</v>
      </c>
      <c r="J1368" s="1134" t="str">
        <f>IF('statement of marks'!B88="","",'statement of marks'!B88)</f>
        <v/>
      </c>
      <c r="K1368" s="1135"/>
      <c r="L1368" s="1136"/>
    </row>
    <row r="1369" spans="1:12" ht="15" customHeight="1">
      <c r="A1369" s="369"/>
      <c r="B1369" s="347" t="s">
        <v>221</v>
      </c>
      <c r="C1369" s="1134" t="str">
        <f>'statement of marks'!$G$3</f>
        <v>6 A</v>
      </c>
      <c r="D1369" s="1135"/>
      <c r="E1369" s="1136"/>
      <c r="F1369" s="1147"/>
      <c r="G1369" s="1148"/>
      <c r="H1369" s="369"/>
      <c r="I1369" s="347" t="s">
        <v>221</v>
      </c>
      <c r="J1369" s="1134" t="str">
        <f>'statement of marks'!$G$3</f>
        <v>6 A</v>
      </c>
      <c r="K1369" s="1135"/>
      <c r="L1369" s="1136"/>
    </row>
    <row r="1370" spans="1:12" ht="15" customHeight="1">
      <c r="A1370" s="369"/>
      <c r="B1370" s="209" t="s">
        <v>222</v>
      </c>
      <c r="C1370" s="1134" t="str">
        <f>IF('statement of marks'!F87="","",'statement of marks'!F87)</f>
        <v/>
      </c>
      <c r="D1370" s="1135"/>
      <c r="E1370" s="1136"/>
      <c r="F1370" s="1147"/>
      <c r="G1370" s="1148"/>
      <c r="H1370" s="369"/>
      <c r="I1370" s="209" t="s">
        <v>222</v>
      </c>
      <c r="J1370" s="1134" t="str">
        <f>IF('statement of marks'!F88="","",'statement of marks'!F88)</f>
        <v/>
      </c>
      <c r="K1370" s="1135"/>
      <c r="L1370" s="1136"/>
    </row>
    <row r="1371" spans="1:12" ht="15" customHeight="1">
      <c r="A1371" s="369"/>
      <c r="B1371" s="347" t="s">
        <v>9</v>
      </c>
      <c r="C1371" s="1134" t="str">
        <f>IF('statement of marks'!D87="","",'statement of marks'!D87)</f>
        <v/>
      </c>
      <c r="D1371" s="1135"/>
      <c r="E1371" s="1136"/>
      <c r="F1371" s="1147"/>
      <c r="G1371" s="1148"/>
      <c r="H1371" s="369"/>
      <c r="I1371" s="347" t="s">
        <v>9</v>
      </c>
      <c r="J1371" s="1134" t="str">
        <f>IF('statement of marks'!D88="","",'statement of marks'!D88)</f>
        <v/>
      </c>
      <c r="K1371" s="1135"/>
      <c r="L1371" s="1136"/>
    </row>
    <row r="1372" spans="1:12" ht="15" customHeight="1">
      <c r="A1372" s="369"/>
      <c r="B1372" s="347" t="s">
        <v>225</v>
      </c>
      <c r="C1372" s="1158" t="str">
        <f>IF('statement of marks'!H87="","",'statement of marks'!H87)</f>
        <v/>
      </c>
      <c r="D1372" s="1159"/>
      <c r="E1372" s="1160"/>
      <c r="F1372" s="1147"/>
      <c r="G1372" s="1148"/>
      <c r="H1372" s="369"/>
      <c r="I1372" s="347" t="s">
        <v>225</v>
      </c>
      <c r="J1372" s="1158" t="str">
        <f>IF('statement of marks'!H88="","",'statement of marks'!H88)</f>
        <v/>
      </c>
      <c r="K1372" s="1159"/>
      <c r="L1372" s="1160"/>
    </row>
    <row r="1373" spans="1:12" ht="15" customHeight="1">
      <c r="A1373" s="369"/>
      <c r="B1373" s="347" t="s">
        <v>226</v>
      </c>
      <c r="C1373" s="1167" t="str">
        <f>IF('statement of marks'!I87="","",'statement of marks'!I87)</f>
        <v/>
      </c>
      <c r="D1373" s="1168"/>
      <c r="E1373" s="1169"/>
      <c r="F1373" s="1147"/>
      <c r="G1373" s="1148"/>
      <c r="H1373" s="369"/>
      <c r="I1373" s="347" t="s">
        <v>226</v>
      </c>
      <c r="J1373" s="1167" t="str">
        <f>IF('statement of marks'!I88="","",'statement of marks'!I88)</f>
        <v/>
      </c>
      <c r="K1373" s="1168"/>
      <c r="L1373" s="1169"/>
    </row>
    <row r="1374" spans="1:12" ht="15" customHeight="1">
      <c r="A1374" s="369"/>
      <c r="B1374" s="347" t="s">
        <v>223</v>
      </c>
      <c r="C1374" s="364" t="s">
        <v>66</v>
      </c>
      <c r="D1374" s="365" t="s">
        <v>294</v>
      </c>
      <c r="E1374" s="370" t="s">
        <v>206</v>
      </c>
      <c r="F1374" s="1147"/>
      <c r="G1374" s="1148"/>
      <c r="H1374" s="369"/>
      <c r="I1374" s="347" t="s">
        <v>223</v>
      </c>
      <c r="J1374" s="364" t="s">
        <v>66</v>
      </c>
      <c r="K1374" s="365" t="s">
        <v>294</v>
      </c>
      <c r="L1374" s="370" t="s">
        <v>206</v>
      </c>
    </row>
    <row r="1375" spans="1:12" ht="15" customHeight="1">
      <c r="A1375" s="369"/>
      <c r="B1375" s="347" t="str">
        <f>'statement of marks'!$FT$4</f>
        <v>fgUnh</v>
      </c>
      <c r="C1375" s="366" t="str">
        <f>IF('statement of marks'!FT87="","",'statement of marks'!FT87)</f>
        <v/>
      </c>
      <c r="D1375" s="366" t="str">
        <f>IF('statement of marks'!FU87="","",'statement of marks'!FU87)</f>
        <v/>
      </c>
      <c r="E1375" s="371" t="str">
        <f>IF('statement of marks'!FV87="","",'statement of marks'!FV87)</f>
        <v/>
      </c>
      <c r="F1375" s="1147"/>
      <c r="G1375" s="1148"/>
      <c r="H1375" s="369"/>
      <c r="I1375" s="347" t="str">
        <f>'statement of marks'!$FT$4</f>
        <v>fgUnh</v>
      </c>
      <c r="J1375" s="366" t="str">
        <f>IF('statement of marks'!FT88="","",'statement of marks'!FT88)</f>
        <v/>
      </c>
      <c r="K1375" s="366" t="str">
        <f>IF('statement of marks'!FU88="","",'statement of marks'!FU88)</f>
        <v/>
      </c>
      <c r="L1375" s="371" t="str">
        <f>IF('statement of marks'!FV88="","",'statement of marks'!FV88)</f>
        <v/>
      </c>
    </row>
    <row r="1376" spans="1:12" ht="15" customHeight="1">
      <c r="A1376" s="369"/>
      <c r="B1376" s="347" t="str">
        <f>'statement of marks'!$FW$4</f>
        <v>vaxszth</v>
      </c>
      <c r="C1376" s="366" t="str">
        <f>IF('statement of marks'!FW87="","",'statement of marks'!FW87)</f>
        <v/>
      </c>
      <c r="D1376" s="366" t="str">
        <f>IF('statement of marks'!FX87="","",'statement of marks'!FX87)</f>
        <v/>
      </c>
      <c r="E1376" s="371" t="str">
        <f>IF('statement of marks'!FY87="","",'statement of marks'!FY87)</f>
        <v/>
      </c>
      <c r="F1376" s="1147"/>
      <c r="G1376" s="1148"/>
      <c r="H1376" s="369"/>
      <c r="I1376" s="347" t="str">
        <f>'statement of marks'!$FW$4</f>
        <v>vaxszth</v>
      </c>
      <c r="J1376" s="366" t="str">
        <f>IF('statement of marks'!FW88="","",'statement of marks'!FW88)</f>
        <v/>
      </c>
      <c r="K1376" s="366" t="str">
        <f>IF('statement of marks'!FX88="","",'statement of marks'!FX88)</f>
        <v/>
      </c>
      <c r="L1376" s="371" t="str">
        <f>IF('statement of marks'!FY88="","",'statement of marks'!FY88)</f>
        <v/>
      </c>
    </row>
    <row r="1377" spans="1:12" ht="15" customHeight="1">
      <c r="A1377" s="369"/>
      <c r="B1377" s="347" t="str">
        <f>IF('statement of marks'!BE87="s","laLÑr",IF('statement of marks'!BE87="u","mnwZ",IF('statement of marks'!BE87="g","xqtjkrh",IF('statement of marks'!BE87="p","iatkch",IF('statement of marks'!BE87="sd","flU/kh","r`rh; Hkk""kk")))))</f>
        <v>r`rh; Hkk"kk</v>
      </c>
      <c r="C1377" s="366" t="str">
        <f>IF('statement of marks'!FZ87="","",'statement of marks'!FZ87)</f>
        <v/>
      </c>
      <c r="D1377" s="366" t="str">
        <f>IF('statement of marks'!GA87="","",'statement of marks'!GA87)</f>
        <v/>
      </c>
      <c r="E1377" s="371" t="str">
        <f>IF('statement of marks'!GB87="","",'statement of marks'!GB87)</f>
        <v/>
      </c>
      <c r="F1377" s="1147"/>
      <c r="G1377" s="1148"/>
      <c r="H1377" s="369"/>
      <c r="I1377" s="347" t="str">
        <f>IF('statement of marks'!BE88="s","laLÑr",IF('statement of marks'!BE88="u","mnwZ",IF('statement of marks'!BE88="g","xqtjkrh",IF('statement of marks'!BE88="p","iatkch",IF('statement of marks'!BE88="sd","flU/kh","r`rh; Hkk""kk")))))</f>
        <v>r`rh; Hkk"kk</v>
      </c>
      <c r="J1377" s="366" t="str">
        <f>IF('statement of marks'!FZ88="","",'statement of marks'!FZ88)</f>
        <v/>
      </c>
      <c r="K1377" s="366" t="str">
        <f>IF('statement of marks'!GA88="","",'statement of marks'!GA88)</f>
        <v/>
      </c>
      <c r="L1377" s="371" t="str">
        <f>IF('statement of marks'!GB88="","",'statement of marks'!GB88)</f>
        <v/>
      </c>
    </row>
    <row r="1378" spans="1:12" ht="15" customHeight="1">
      <c r="A1378" s="369"/>
      <c r="B1378" s="347" t="str">
        <f>'statement of marks'!$GH$4</f>
        <v>xf.kr</v>
      </c>
      <c r="C1378" s="366" t="str">
        <f>IF('statement of marks'!GH87="","",'statement of marks'!GH87)</f>
        <v/>
      </c>
      <c r="D1378" s="366" t="str">
        <f>IF('statement of marks'!GI87="","",'statement of marks'!GI87)</f>
        <v/>
      </c>
      <c r="E1378" s="371" t="str">
        <f>IF('statement of marks'!GJ87="","",'statement of marks'!GJ87)</f>
        <v/>
      </c>
      <c r="F1378" s="1147"/>
      <c r="G1378" s="1148"/>
      <c r="H1378" s="369"/>
      <c r="I1378" s="347" t="str">
        <f>'statement of marks'!$GH$4</f>
        <v>xf.kr</v>
      </c>
      <c r="J1378" s="366" t="str">
        <f>IF('statement of marks'!GH88="","",'statement of marks'!GH88)</f>
        <v/>
      </c>
      <c r="K1378" s="366" t="str">
        <f>IF('statement of marks'!GI88="","",'statement of marks'!GI88)</f>
        <v/>
      </c>
      <c r="L1378" s="371" t="str">
        <f>IF('statement of marks'!GJ88="","",'statement of marks'!GJ88)</f>
        <v/>
      </c>
    </row>
    <row r="1379" spans="1:12" ht="15" customHeight="1">
      <c r="A1379" s="369"/>
      <c r="B1379" s="347" t="str">
        <f>'statement of marks'!$GK$4</f>
        <v>foKku</v>
      </c>
      <c r="C1379" s="366" t="str">
        <f>IF('statement of marks'!GK87="","",'statement of marks'!GK87)</f>
        <v/>
      </c>
      <c r="D1379" s="366" t="str">
        <f>IF('statement of marks'!GL87="","",'statement of marks'!GL87)</f>
        <v/>
      </c>
      <c r="E1379" s="371" t="str">
        <f>IF('statement of marks'!GM87="","",'statement of marks'!GM87)</f>
        <v/>
      </c>
      <c r="F1379" s="1147"/>
      <c r="G1379" s="1148"/>
      <c r="H1379" s="369"/>
      <c r="I1379" s="347" t="str">
        <f>'statement of marks'!$GK$4</f>
        <v>foKku</v>
      </c>
      <c r="J1379" s="366" t="str">
        <f>IF('statement of marks'!GK88="","",'statement of marks'!GK88)</f>
        <v/>
      </c>
      <c r="K1379" s="366" t="str">
        <f>IF('statement of marks'!GL88="","",'statement of marks'!GL88)</f>
        <v/>
      </c>
      <c r="L1379" s="371" t="str">
        <f>IF('statement of marks'!GM88="","",'statement of marks'!GM88)</f>
        <v/>
      </c>
    </row>
    <row r="1380" spans="1:12" ht="15" customHeight="1">
      <c r="A1380" s="369"/>
      <c r="B1380" s="347" t="str">
        <f>'statement of marks'!$GN$4</f>
        <v>lkekftd foKku</v>
      </c>
      <c r="C1380" s="366" t="str">
        <f>IF('statement of marks'!GN87="","",'statement of marks'!GN87)</f>
        <v/>
      </c>
      <c r="D1380" s="366" t="str">
        <f>IF('statement of marks'!GO87="","",'statement of marks'!GO87)</f>
        <v/>
      </c>
      <c r="E1380" s="371" t="str">
        <f>IF('statement of marks'!GP87="","",'statement of marks'!GP87)</f>
        <v/>
      </c>
      <c r="F1380" s="1147"/>
      <c r="G1380" s="1148"/>
      <c r="H1380" s="369"/>
      <c r="I1380" s="347" t="str">
        <f>'statement of marks'!$GN$4</f>
        <v>lkekftd foKku</v>
      </c>
      <c r="J1380" s="366" t="str">
        <f>IF('statement of marks'!GN88="","",'statement of marks'!GN88)</f>
        <v/>
      </c>
      <c r="K1380" s="366" t="str">
        <f>IF('statement of marks'!GO88="","",'statement of marks'!GO88)</f>
        <v/>
      </c>
      <c r="L1380" s="371" t="str">
        <f>IF('statement of marks'!GP88="","",'statement of marks'!GP88)</f>
        <v/>
      </c>
    </row>
    <row r="1381" spans="1:12" ht="15" customHeight="1">
      <c r="A1381" s="369"/>
      <c r="B1381" s="347" t="str">
        <f>'statement of marks'!$GQ$4</f>
        <v>dk;kZuqHko</v>
      </c>
      <c r="C1381" s="366" t="str">
        <f>IF('statement of marks'!GQ87="","",'statement of marks'!GQ87)</f>
        <v/>
      </c>
      <c r="D1381" s="366" t="str">
        <f>IF('statement of marks'!GR87="","",'statement of marks'!GR87)</f>
        <v/>
      </c>
      <c r="E1381" s="371" t="str">
        <f>IF('statement of marks'!GS87="","",'statement of marks'!GS87)</f>
        <v/>
      </c>
      <c r="F1381" s="1147"/>
      <c r="G1381" s="1148"/>
      <c r="H1381" s="369"/>
      <c r="I1381" s="347" t="str">
        <f>'statement of marks'!$GQ$4</f>
        <v>dk;kZuqHko</v>
      </c>
      <c r="J1381" s="366" t="str">
        <f>IF('statement of marks'!GQ88="","",'statement of marks'!GQ88)</f>
        <v/>
      </c>
      <c r="K1381" s="366" t="str">
        <f>IF('statement of marks'!GR88="","",'statement of marks'!GR88)</f>
        <v/>
      </c>
      <c r="L1381" s="371" t="str">
        <f>IF('statement of marks'!GS88="","",'statement of marks'!GS88)</f>
        <v/>
      </c>
    </row>
    <row r="1382" spans="1:12" ht="15" customHeight="1">
      <c r="A1382" s="369"/>
      <c r="B1382" s="347" t="str">
        <f>'statement of marks'!$GT$4</f>
        <v>dyk f'k{kk</v>
      </c>
      <c r="C1382" s="367" t="str">
        <f>IF('statement of marks'!GT87="","",'statement of marks'!GT87)</f>
        <v/>
      </c>
      <c r="D1382" s="367" t="str">
        <f>IF('statement of marks'!GU87="","",'statement of marks'!GU87)</f>
        <v/>
      </c>
      <c r="E1382" s="372" t="str">
        <f>IF('statement of marks'!GV87="","",'statement of marks'!GV87)</f>
        <v/>
      </c>
      <c r="F1382" s="1147"/>
      <c r="G1382" s="1148"/>
      <c r="H1382" s="369"/>
      <c r="I1382" s="347" t="str">
        <f>'statement of marks'!$GT$4</f>
        <v>dyk f'k{kk</v>
      </c>
      <c r="J1382" s="367" t="str">
        <f>IF('statement of marks'!GT88="","",'statement of marks'!GT88)</f>
        <v/>
      </c>
      <c r="K1382" s="367" t="str">
        <f>IF('statement of marks'!GU88="","",'statement of marks'!GU88)</f>
        <v/>
      </c>
      <c r="L1382" s="372" t="str">
        <f>IF('statement of marks'!GV88="","",'statement of marks'!GV88)</f>
        <v/>
      </c>
    </row>
    <row r="1383" spans="1:12" ht="15" customHeight="1">
      <c r="A1383" s="369"/>
      <c r="B1383" s="347" t="str">
        <f>'statement of marks'!$GW$4</f>
        <v>LokLF; ,oe~ 'kkjhfjd f'k{kk</v>
      </c>
      <c r="C1383" s="368" t="str">
        <f>IF('statement of marks'!GW87="","",'statement of marks'!GW87)</f>
        <v/>
      </c>
      <c r="D1383" s="368" t="str">
        <f>IF('statement of marks'!GX87="","",'statement of marks'!GX87)</f>
        <v/>
      </c>
      <c r="E1383" s="373" t="str">
        <f>IF('statement of marks'!GY87="","",'statement of marks'!GY87)</f>
        <v/>
      </c>
      <c r="F1383" s="1147"/>
      <c r="G1383" s="1148"/>
      <c r="H1383" s="369"/>
      <c r="I1383" s="347" t="str">
        <f>'statement of marks'!$GW$4</f>
        <v>LokLF; ,oe~ 'kkjhfjd f'k{kk</v>
      </c>
      <c r="J1383" s="368" t="str">
        <f>IF('statement of marks'!GW88="","",'statement of marks'!GW88)</f>
        <v/>
      </c>
      <c r="K1383" s="368" t="str">
        <f>IF('statement of marks'!GX88="","",'statement of marks'!GX88)</f>
        <v/>
      </c>
      <c r="L1383" s="373" t="str">
        <f>IF('statement of marks'!GY88="","",'statement of marks'!GY88)</f>
        <v/>
      </c>
    </row>
    <row r="1384" spans="1:12" ht="15" customHeight="1">
      <c r="A1384" s="369"/>
      <c r="B1384" s="389" t="s">
        <v>304</v>
      </c>
      <c r="C1384" s="390" t="str">
        <f>IF('statement of marks'!HE87="","",'statement of marks'!HE87)</f>
        <v/>
      </c>
      <c r="D1384" s="390" t="str">
        <f>IF('statement of marks'!HF87="","",'statement of marks'!HF87)</f>
        <v/>
      </c>
      <c r="E1384" s="390" t="str">
        <f>IF('statement of marks'!HJ87="","",'statement of marks'!HJ87)</f>
        <v/>
      </c>
      <c r="F1384" s="1147"/>
      <c r="G1384" s="1148"/>
      <c r="H1384" s="369"/>
      <c r="I1384" s="389" t="s">
        <v>304</v>
      </c>
      <c r="J1384" s="390" t="str">
        <f>IF('statement of marks'!HE88="","",'statement of marks'!HE88)</f>
        <v/>
      </c>
      <c r="K1384" s="390" t="str">
        <f>IF('statement of marks'!HF88="","",'statement of marks'!HF88)</f>
        <v/>
      </c>
      <c r="L1384" s="391" t="str">
        <f>IF('statement of marks'!HJ88="","",'statement of marks'!HJ88)</f>
        <v/>
      </c>
    </row>
    <row r="1385" spans="1:12" ht="15" customHeight="1">
      <c r="A1385" s="369"/>
      <c r="B1385" s="347" t="s">
        <v>473</v>
      </c>
      <c r="C1385" s="1170" t="str">
        <f>IF('statement of marks'!HD87="","",'statement of marks'!HD87)</f>
        <v/>
      </c>
      <c r="D1385" s="1171"/>
      <c r="E1385" s="1172"/>
      <c r="F1385" s="1147"/>
      <c r="G1385" s="1148"/>
      <c r="H1385" s="369"/>
      <c r="I1385" s="347" t="s">
        <v>473</v>
      </c>
      <c r="J1385" s="1170" t="str">
        <f>IF('statement of marks'!HD88="","",'statement of marks'!HD88)</f>
        <v/>
      </c>
      <c r="K1385" s="1171"/>
      <c r="L1385" s="1172"/>
    </row>
    <row r="1386" spans="1:12" ht="15" customHeight="1">
      <c r="A1386" s="369"/>
      <c r="B1386" s="347" t="str">
        <f>'statement of marks'!$HL$5</f>
        <v>Nk= mifLFkfr</v>
      </c>
      <c r="C1386" s="1161" t="str">
        <f>IF('statement of marks'!HL87="","",'statement of marks'!HL87)</f>
        <v/>
      </c>
      <c r="D1386" s="1162"/>
      <c r="E1386" s="1163"/>
      <c r="F1386" s="1147"/>
      <c r="G1386" s="1148"/>
      <c r="H1386" s="369"/>
      <c r="I1386" s="347" t="str">
        <f>'statement of marks'!$HL$5</f>
        <v>Nk= mifLFkfr</v>
      </c>
      <c r="J1386" s="1161" t="str">
        <f>IF('statement of marks'!HL88="","",'statement of marks'!HL88)</f>
        <v/>
      </c>
      <c r="K1386" s="1162"/>
      <c r="L1386" s="1163"/>
    </row>
    <row r="1387" spans="1:12" ht="15" customHeight="1">
      <c r="A1387" s="369"/>
      <c r="B1387" s="210" t="str">
        <f>'statement of marks'!$HK$5</f>
        <v>dqy ehfVax</v>
      </c>
      <c r="C1387" s="1164" t="str">
        <f>IF('statement of marks'!HK87="","",'statement of marks'!HK87)</f>
        <v/>
      </c>
      <c r="D1387" s="1165"/>
      <c r="E1387" s="1166"/>
      <c r="F1387" s="1147"/>
      <c r="G1387" s="1148"/>
      <c r="H1387" s="369"/>
      <c r="I1387" s="210" t="str">
        <f>'statement of marks'!$HK$5</f>
        <v>dqy ehfVax</v>
      </c>
      <c r="J1387" s="1164" t="str">
        <f>IF('statement of marks'!HK88="","",'statement of marks'!HK88)</f>
        <v/>
      </c>
      <c r="K1387" s="1165"/>
      <c r="L1387" s="1166"/>
    </row>
    <row r="1388" spans="1:12" ht="15" customHeight="1">
      <c r="A1388" s="369"/>
      <c r="B1388" s="347" t="s">
        <v>227</v>
      </c>
      <c r="C1388" s="1149" t="str">
        <f>IF('statement of marks'!HN87="","",'statement of marks'!HN87)</f>
        <v/>
      </c>
      <c r="D1388" s="1150"/>
      <c r="E1388" s="1151"/>
      <c r="F1388" s="1147"/>
      <c r="G1388" s="1148"/>
      <c r="H1388" s="369"/>
      <c r="I1388" s="347" t="s">
        <v>227</v>
      </c>
      <c r="J1388" s="1149" t="str">
        <f>IF('statement of marks'!HN88="","",'statement of marks'!HN88)</f>
        <v/>
      </c>
      <c r="K1388" s="1150"/>
      <c r="L1388" s="1151"/>
    </row>
    <row r="1389" spans="1:12" ht="15" customHeight="1">
      <c r="A1389" s="369"/>
      <c r="B1389" s="219" t="s">
        <v>79</v>
      </c>
      <c r="C1389" s="1149"/>
      <c r="D1389" s="1150"/>
      <c r="E1389" s="1151"/>
      <c r="F1389" s="1147"/>
      <c r="G1389" s="1148"/>
      <c r="H1389" s="369"/>
      <c r="I1389" s="219" t="s">
        <v>79</v>
      </c>
      <c r="J1389" s="1149"/>
      <c r="K1389" s="1150"/>
      <c r="L1389" s="1151"/>
    </row>
    <row r="1390" spans="1:12" ht="15" customHeight="1">
      <c r="A1390" s="369"/>
      <c r="B1390" s="211" t="s">
        <v>114</v>
      </c>
      <c r="C1390" s="1149"/>
      <c r="D1390" s="1150"/>
      <c r="E1390" s="1151"/>
      <c r="F1390" s="1147"/>
      <c r="G1390" s="1148"/>
      <c r="H1390" s="369"/>
      <c r="I1390" s="211" t="s">
        <v>114</v>
      </c>
      <c r="J1390" s="1149"/>
      <c r="K1390" s="1150"/>
      <c r="L1390" s="1151"/>
    </row>
    <row r="1391" spans="1:12" ht="15" customHeight="1">
      <c r="A1391" s="369"/>
      <c r="B1391" s="212" t="s">
        <v>19</v>
      </c>
      <c r="C1391" s="1149"/>
      <c r="D1391" s="1150"/>
      <c r="E1391" s="1151"/>
      <c r="F1391" s="1147"/>
      <c r="G1391" s="1148"/>
      <c r="H1391" s="369"/>
      <c r="I1391" s="212" t="s">
        <v>19</v>
      </c>
      <c r="J1391" s="1149"/>
      <c r="K1391" s="1150"/>
      <c r="L1391" s="1151"/>
    </row>
    <row r="1392" spans="1:12" ht="15" customHeight="1">
      <c r="A1392" s="369"/>
      <c r="B1392" s="213" t="s">
        <v>7</v>
      </c>
      <c r="C1392" s="1149"/>
      <c r="D1392" s="1150"/>
      <c r="E1392" s="1151"/>
      <c r="F1392" s="1147"/>
      <c r="G1392" s="1148"/>
      <c r="H1392" s="369"/>
      <c r="I1392" s="213" t="s">
        <v>7</v>
      </c>
      <c r="J1392" s="1149"/>
      <c r="K1392" s="1150"/>
      <c r="L1392" s="1151"/>
    </row>
    <row r="1393" spans="1:12" ht="15" customHeight="1">
      <c r="A1393" s="374"/>
      <c r="B1393" s="219" t="str">
        <f>'statement of marks'!$J$3</f>
        <v xml:space="preserve">fo|ky; dk Mk;l dksM+ </v>
      </c>
      <c r="C1393" s="1152" t="str">
        <f>'statement of marks'!$K$3</f>
        <v xml:space="preserve">08291009401   </v>
      </c>
      <c r="D1393" s="1153"/>
      <c r="E1393" s="1154"/>
      <c r="F1393" s="1147"/>
      <c r="G1393" s="1148"/>
      <c r="H1393" s="374"/>
      <c r="I1393" s="219" t="str">
        <f>'statement of marks'!$J$3</f>
        <v xml:space="preserve">fo|ky; dk Mk;l dksM+ </v>
      </c>
      <c r="J1393" s="1152" t="str">
        <f>'statement of marks'!$K$3</f>
        <v xml:space="preserve">08291009401   </v>
      </c>
      <c r="K1393" s="1153"/>
      <c r="L1393" s="1154"/>
    </row>
    <row r="1394" spans="1:12" ht="15" customHeight="1" thickBot="1">
      <c r="A1394" s="375"/>
      <c r="B1394" s="376" t="s">
        <v>76</v>
      </c>
      <c r="C1394" s="1155">
        <f>'statement of marks'!$HG$108</f>
        <v>42460</v>
      </c>
      <c r="D1394" s="1156"/>
      <c r="E1394" s="1157"/>
      <c r="F1394" s="1147"/>
      <c r="G1394" s="1148"/>
      <c r="H1394" s="375"/>
      <c r="I1394" s="376" t="s">
        <v>76</v>
      </c>
      <c r="J1394" s="1155">
        <f>'statement of marks'!$HG$108</f>
        <v>42460</v>
      </c>
      <c r="K1394" s="1156"/>
      <c r="L1394" s="1157"/>
    </row>
    <row r="1395" spans="1:12" ht="15" customHeight="1">
      <c r="A1395" s="1137" t="s">
        <v>47</v>
      </c>
      <c r="B1395" s="1138"/>
      <c r="C1395" s="1139"/>
      <c r="D1395" s="1139"/>
      <c r="E1395" s="1140"/>
      <c r="F1395" s="1147"/>
      <c r="G1395" s="1148"/>
      <c r="H1395" s="1137" t="s">
        <v>47</v>
      </c>
      <c r="I1395" s="1138"/>
      <c r="J1395" s="1139"/>
      <c r="K1395" s="1139"/>
      <c r="L1395" s="1140"/>
    </row>
    <row r="1396" spans="1:12" ht="15" customHeight="1">
      <c r="A1396" s="1141" t="str">
        <f>'statement of marks'!$A$1</f>
        <v>jk- ck- ek/;fed fo|ky; uohu] fuEckgsM+k</v>
      </c>
      <c r="B1396" s="1129"/>
      <c r="C1396" s="1142"/>
      <c r="D1396" s="1142"/>
      <c r="E1396" s="1143"/>
      <c r="F1396" s="1147"/>
      <c r="G1396" s="1148"/>
      <c r="H1396" s="1141" t="str">
        <f>'statement of marks'!$A$1</f>
        <v>jk- ck- ek/;fed fo|ky; uohu] fuEckgsM+k</v>
      </c>
      <c r="I1396" s="1129"/>
      <c r="J1396" s="1142"/>
      <c r="K1396" s="1142"/>
      <c r="L1396" s="1143"/>
    </row>
    <row r="1397" spans="1:12" ht="15" customHeight="1">
      <c r="A1397" s="1141"/>
      <c r="B1397" s="1129"/>
      <c r="C1397" s="1142"/>
      <c r="D1397" s="1142"/>
      <c r="E1397" s="1143"/>
      <c r="F1397" s="1147"/>
      <c r="G1397" s="1148"/>
      <c r="H1397" s="1141"/>
      <c r="I1397" s="1129"/>
      <c r="J1397" s="1142"/>
      <c r="K1397" s="1142"/>
      <c r="L1397" s="1143"/>
    </row>
    <row r="1398" spans="1:12" ht="15" customHeight="1">
      <c r="A1398" s="369"/>
      <c r="B1398" s="207" t="s">
        <v>217</v>
      </c>
      <c r="C1398" s="1134" t="str">
        <f>'statement of marks'!$H$3</f>
        <v>2015-16</v>
      </c>
      <c r="D1398" s="1135"/>
      <c r="E1398" s="1136"/>
      <c r="F1398" s="1147"/>
      <c r="G1398" s="1148"/>
      <c r="H1398" s="369"/>
      <c r="I1398" s="207" t="s">
        <v>217</v>
      </c>
      <c r="J1398" s="1134" t="str">
        <f>'statement of marks'!$H$3</f>
        <v>2015-16</v>
      </c>
      <c r="K1398" s="1135"/>
      <c r="L1398" s="1136"/>
    </row>
    <row r="1399" spans="1:12" ht="15" customHeight="1">
      <c r="A1399" s="369"/>
      <c r="B1399" s="347" t="s">
        <v>218</v>
      </c>
      <c r="C1399" s="1144" t="str">
        <f>IF('statement of marks'!J89="","",'statement of marks'!J89)</f>
        <v/>
      </c>
      <c r="D1399" s="1145"/>
      <c r="E1399" s="1146"/>
      <c r="F1399" s="1147"/>
      <c r="G1399" s="1148"/>
      <c r="H1399" s="369"/>
      <c r="I1399" s="347" t="s">
        <v>218</v>
      </c>
      <c r="J1399" s="1144" t="str">
        <f>IF('statement of marks'!J90="","",'statement of marks'!J90)</f>
        <v/>
      </c>
      <c r="K1399" s="1145"/>
      <c r="L1399" s="1146"/>
    </row>
    <row r="1400" spans="1:12" ht="15" customHeight="1">
      <c r="A1400" s="369"/>
      <c r="B1400" s="347" t="s">
        <v>219</v>
      </c>
      <c r="C1400" s="1144" t="str">
        <f>IF('statement of marks'!K89="","",'statement of marks'!K89)</f>
        <v/>
      </c>
      <c r="D1400" s="1145"/>
      <c r="E1400" s="1146"/>
      <c r="F1400" s="1147"/>
      <c r="G1400" s="1148"/>
      <c r="H1400" s="369"/>
      <c r="I1400" s="347" t="s">
        <v>219</v>
      </c>
      <c r="J1400" s="1144" t="str">
        <f>IF('statement of marks'!K90="","",'statement of marks'!K90)</f>
        <v/>
      </c>
      <c r="K1400" s="1145"/>
      <c r="L1400" s="1146"/>
    </row>
    <row r="1401" spans="1:12" ht="15" customHeight="1">
      <c r="A1401" s="369"/>
      <c r="B1401" s="347" t="s">
        <v>220</v>
      </c>
      <c r="C1401" s="1144" t="str">
        <f>IF('statement of marks'!L89="","",'statement of marks'!L89)</f>
        <v/>
      </c>
      <c r="D1401" s="1145"/>
      <c r="E1401" s="1146"/>
      <c r="F1401" s="1147"/>
      <c r="G1401" s="1148"/>
      <c r="H1401" s="369"/>
      <c r="I1401" s="347" t="s">
        <v>220</v>
      </c>
      <c r="J1401" s="1144" t="str">
        <f>IF('statement of marks'!L90="","",'statement of marks'!L90)</f>
        <v/>
      </c>
      <c r="K1401" s="1145"/>
      <c r="L1401" s="1146"/>
    </row>
    <row r="1402" spans="1:12" ht="15" customHeight="1">
      <c r="A1402" s="369"/>
      <c r="B1402" s="347" t="s">
        <v>224</v>
      </c>
      <c r="C1402" s="1134" t="str">
        <f>IF('statement of marks'!B89="","",'statement of marks'!B89)</f>
        <v/>
      </c>
      <c r="D1402" s="1135"/>
      <c r="E1402" s="1136"/>
      <c r="F1402" s="1147"/>
      <c r="G1402" s="1148"/>
      <c r="H1402" s="369"/>
      <c r="I1402" s="347" t="s">
        <v>224</v>
      </c>
      <c r="J1402" s="1134" t="str">
        <f>IF('statement of marks'!B90="","",'statement of marks'!B90)</f>
        <v/>
      </c>
      <c r="K1402" s="1135"/>
      <c r="L1402" s="1136"/>
    </row>
    <row r="1403" spans="1:12" ht="15" customHeight="1">
      <c r="A1403" s="369"/>
      <c r="B1403" s="347" t="s">
        <v>221</v>
      </c>
      <c r="C1403" s="1134" t="str">
        <f>'statement of marks'!$G$3</f>
        <v>6 A</v>
      </c>
      <c r="D1403" s="1135"/>
      <c r="E1403" s="1136"/>
      <c r="F1403" s="1147"/>
      <c r="G1403" s="1148"/>
      <c r="H1403" s="369"/>
      <c r="I1403" s="347" t="s">
        <v>221</v>
      </c>
      <c r="J1403" s="1134" t="str">
        <f>'statement of marks'!$G$3</f>
        <v>6 A</v>
      </c>
      <c r="K1403" s="1135"/>
      <c r="L1403" s="1136"/>
    </row>
    <row r="1404" spans="1:12" ht="15" customHeight="1">
      <c r="A1404" s="369"/>
      <c r="B1404" s="209" t="s">
        <v>222</v>
      </c>
      <c r="C1404" s="1134" t="str">
        <f>IF('statement of marks'!F89="","",'statement of marks'!F89)</f>
        <v/>
      </c>
      <c r="D1404" s="1135"/>
      <c r="E1404" s="1136"/>
      <c r="F1404" s="1147"/>
      <c r="G1404" s="1148"/>
      <c r="H1404" s="369"/>
      <c r="I1404" s="209" t="s">
        <v>222</v>
      </c>
      <c r="J1404" s="1134" t="str">
        <f>IF('statement of marks'!F90="","",'statement of marks'!F90)</f>
        <v/>
      </c>
      <c r="K1404" s="1135"/>
      <c r="L1404" s="1136"/>
    </row>
    <row r="1405" spans="1:12" ht="15" customHeight="1">
      <c r="A1405" s="369"/>
      <c r="B1405" s="347" t="s">
        <v>9</v>
      </c>
      <c r="C1405" s="1134" t="str">
        <f>IF('statement of marks'!D89="","",'statement of marks'!D89)</f>
        <v/>
      </c>
      <c r="D1405" s="1135"/>
      <c r="E1405" s="1136"/>
      <c r="F1405" s="1147"/>
      <c r="G1405" s="1148"/>
      <c r="H1405" s="369"/>
      <c r="I1405" s="347" t="s">
        <v>9</v>
      </c>
      <c r="J1405" s="1134" t="str">
        <f>IF('statement of marks'!D90="","",'statement of marks'!D90)</f>
        <v/>
      </c>
      <c r="K1405" s="1135"/>
      <c r="L1405" s="1136"/>
    </row>
    <row r="1406" spans="1:12" ht="15" customHeight="1">
      <c r="A1406" s="369"/>
      <c r="B1406" s="347" t="s">
        <v>225</v>
      </c>
      <c r="C1406" s="1158" t="str">
        <f>IF('statement of marks'!H89="","",'statement of marks'!H89)</f>
        <v/>
      </c>
      <c r="D1406" s="1159"/>
      <c r="E1406" s="1160"/>
      <c r="F1406" s="1147"/>
      <c r="G1406" s="1148"/>
      <c r="H1406" s="369"/>
      <c r="I1406" s="347" t="s">
        <v>225</v>
      </c>
      <c r="J1406" s="1158" t="str">
        <f>IF('statement of marks'!H90="","",'statement of marks'!H90)</f>
        <v/>
      </c>
      <c r="K1406" s="1159"/>
      <c r="L1406" s="1160"/>
    </row>
    <row r="1407" spans="1:12" ht="15" customHeight="1">
      <c r="A1407" s="369"/>
      <c r="B1407" s="347" t="s">
        <v>226</v>
      </c>
      <c r="C1407" s="1167" t="str">
        <f>IF('statement of marks'!I89="","",'statement of marks'!I89)</f>
        <v/>
      </c>
      <c r="D1407" s="1168"/>
      <c r="E1407" s="1169"/>
      <c r="F1407" s="1147"/>
      <c r="G1407" s="1148"/>
      <c r="H1407" s="369"/>
      <c r="I1407" s="347" t="s">
        <v>226</v>
      </c>
      <c r="J1407" s="1167" t="str">
        <f>IF('statement of marks'!I90="","",'statement of marks'!I90)</f>
        <v/>
      </c>
      <c r="K1407" s="1168"/>
      <c r="L1407" s="1169"/>
    </row>
    <row r="1408" spans="1:12" ht="15" customHeight="1">
      <c r="A1408" s="369"/>
      <c r="B1408" s="347" t="s">
        <v>223</v>
      </c>
      <c r="C1408" s="364" t="s">
        <v>66</v>
      </c>
      <c r="D1408" s="365" t="s">
        <v>294</v>
      </c>
      <c r="E1408" s="370" t="s">
        <v>206</v>
      </c>
      <c r="F1408" s="1147"/>
      <c r="G1408" s="1148"/>
      <c r="H1408" s="369"/>
      <c r="I1408" s="347" t="s">
        <v>223</v>
      </c>
      <c r="J1408" s="364" t="s">
        <v>66</v>
      </c>
      <c r="K1408" s="365" t="s">
        <v>294</v>
      </c>
      <c r="L1408" s="370" t="s">
        <v>206</v>
      </c>
    </row>
    <row r="1409" spans="1:12" ht="15" customHeight="1">
      <c r="A1409" s="369"/>
      <c r="B1409" s="347" t="str">
        <f>'statement of marks'!$FT$4</f>
        <v>fgUnh</v>
      </c>
      <c r="C1409" s="366" t="str">
        <f>IF('statement of marks'!FT89="","",'statement of marks'!FT89)</f>
        <v/>
      </c>
      <c r="D1409" s="366" t="str">
        <f>IF('statement of marks'!FU89="","",'statement of marks'!FU89)</f>
        <v/>
      </c>
      <c r="E1409" s="371" t="str">
        <f>IF('statement of marks'!FV89="","",'statement of marks'!FV89)</f>
        <v/>
      </c>
      <c r="F1409" s="1147"/>
      <c r="G1409" s="1148"/>
      <c r="H1409" s="369"/>
      <c r="I1409" s="347" t="str">
        <f>'statement of marks'!$FT$4</f>
        <v>fgUnh</v>
      </c>
      <c r="J1409" s="366" t="str">
        <f>IF('statement of marks'!FT90="","",'statement of marks'!FT90)</f>
        <v/>
      </c>
      <c r="K1409" s="366" t="str">
        <f>IF('statement of marks'!FU90="","",'statement of marks'!FU90)</f>
        <v/>
      </c>
      <c r="L1409" s="371" t="str">
        <f>IF('statement of marks'!FV90="","",'statement of marks'!FV90)</f>
        <v/>
      </c>
    </row>
    <row r="1410" spans="1:12" ht="15" customHeight="1">
      <c r="A1410" s="369"/>
      <c r="B1410" s="347" t="str">
        <f>'statement of marks'!$FW$4</f>
        <v>vaxszth</v>
      </c>
      <c r="C1410" s="366" t="str">
        <f>IF('statement of marks'!FW89="","",'statement of marks'!FW89)</f>
        <v/>
      </c>
      <c r="D1410" s="366" t="str">
        <f>IF('statement of marks'!FX89="","",'statement of marks'!FX89)</f>
        <v/>
      </c>
      <c r="E1410" s="371" t="str">
        <f>IF('statement of marks'!FY89="","",'statement of marks'!FY89)</f>
        <v/>
      </c>
      <c r="F1410" s="1147"/>
      <c r="G1410" s="1148"/>
      <c r="H1410" s="369"/>
      <c r="I1410" s="347" t="str">
        <f>'statement of marks'!$FW$4</f>
        <v>vaxszth</v>
      </c>
      <c r="J1410" s="366" t="str">
        <f>IF('statement of marks'!FW90="","",'statement of marks'!FW90)</f>
        <v/>
      </c>
      <c r="K1410" s="366" t="str">
        <f>IF('statement of marks'!FX90="","",'statement of marks'!FX90)</f>
        <v/>
      </c>
      <c r="L1410" s="371" t="str">
        <f>IF('statement of marks'!FY90="","",'statement of marks'!FY90)</f>
        <v/>
      </c>
    </row>
    <row r="1411" spans="1:12" ht="15" customHeight="1">
      <c r="A1411" s="369"/>
      <c r="B1411" s="347" t="str">
        <f>IF('statement of marks'!BE89="s","laLÑr",IF('statement of marks'!BE89="u","mnwZ",IF('statement of marks'!BE89="g","xqtjkrh",IF('statement of marks'!BE89="p","iatkch",IF('statement of marks'!BE89="sd","flU/kh","r`rh; Hkk""kk")))))</f>
        <v>r`rh; Hkk"kk</v>
      </c>
      <c r="C1411" s="366" t="str">
        <f>IF('statement of marks'!FZ89="","",'statement of marks'!FZ89)</f>
        <v/>
      </c>
      <c r="D1411" s="366" t="str">
        <f>IF('statement of marks'!GA89="","",'statement of marks'!GA89)</f>
        <v/>
      </c>
      <c r="E1411" s="371" t="str">
        <f>IF('statement of marks'!GB89="","",'statement of marks'!GB89)</f>
        <v/>
      </c>
      <c r="F1411" s="1147"/>
      <c r="G1411" s="1148"/>
      <c r="H1411" s="369"/>
      <c r="I1411" s="347" t="str">
        <f>IF('statement of marks'!BE90="s","laLÑr",IF('statement of marks'!BE90="u","mnwZ",IF('statement of marks'!BE90="g","xqtjkrh",IF('statement of marks'!BE90="p","iatkch",IF('statement of marks'!BE90="sd","flU/kh","r`rh; Hkk""kk")))))</f>
        <v>r`rh; Hkk"kk</v>
      </c>
      <c r="J1411" s="366" t="str">
        <f>IF('statement of marks'!FZ90="","",'statement of marks'!FZ90)</f>
        <v/>
      </c>
      <c r="K1411" s="366" t="str">
        <f>IF('statement of marks'!GA90="","",'statement of marks'!GA90)</f>
        <v/>
      </c>
      <c r="L1411" s="371" t="str">
        <f>IF('statement of marks'!GB90="","",'statement of marks'!GB90)</f>
        <v/>
      </c>
    </row>
    <row r="1412" spans="1:12" ht="15" customHeight="1">
      <c r="A1412" s="369"/>
      <c r="B1412" s="347" t="str">
        <f>'statement of marks'!$GH$4</f>
        <v>xf.kr</v>
      </c>
      <c r="C1412" s="366" t="str">
        <f>IF('statement of marks'!GH89="","",'statement of marks'!GH89)</f>
        <v/>
      </c>
      <c r="D1412" s="366" t="str">
        <f>IF('statement of marks'!GI89="","",'statement of marks'!GI89)</f>
        <v/>
      </c>
      <c r="E1412" s="371" t="str">
        <f>IF('statement of marks'!GJ89="","",'statement of marks'!GJ89)</f>
        <v/>
      </c>
      <c r="F1412" s="1147"/>
      <c r="G1412" s="1148"/>
      <c r="H1412" s="369"/>
      <c r="I1412" s="347" t="str">
        <f>'statement of marks'!$GH$4</f>
        <v>xf.kr</v>
      </c>
      <c r="J1412" s="366" t="str">
        <f>IF('statement of marks'!GH90="","",'statement of marks'!GH90)</f>
        <v/>
      </c>
      <c r="K1412" s="366" t="str">
        <f>IF('statement of marks'!GI90="","",'statement of marks'!GI90)</f>
        <v/>
      </c>
      <c r="L1412" s="371" t="str">
        <f>IF('statement of marks'!GJ90="","",'statement of marks'!GJ90)</f>
        <v/>
      </c>
    </row>
    <row r="1413" spans="1:12" ht="15" customHeight="1">
      <c r="A1413" s="369"/>
      <c r="B1413" s="347" t="str">
        <f>'statement of marks'!$GK$4</f>
        <v>foKku</v>
      </c>
      <c r="C1413" s="366" t="str">
        <f>IF('statement of marks'!GK89="","",'statement of marks'!GK89)</f>
        <v/>
      </c>
      <c r="D1413" s="366" t="str">
        <f>IF('statement of marks'!GL89="","",'statement of marks'!GL89)</f>
        <v/>
      </c>
      <c r="E1413" s="371" t="str">
        <f>IF('statement of marks'!GM89="","",'statement of marks'!GM89)</f>
        <v/>
      </c>
      <c r="F1413" s="1147"/>
      <c r="G1413" s="1148"/>
      <c r="H1413" s="369"/>
      <c r="I1413" s="347" t="str">
        <f>'statement of marks'!$GK$4</f>
        <v>foKku</v>
      </c>
      <c r="J1413" s="366" t="str">
        <f>IF('statement of marks'!GK90="","",'statement of marks'!GK90)</f>
        <v/>
      </c>
      <c r="K1413" s="366" t="str">
        <f>IF('statement of marks'!GL90="","",'statement of marks'!GL90)</f>
        <v/>
      </c>
      <c r="L1413" s="371" t="str">
        <f>IF('statement of marks'!GM90="","",'statement of marks'!GM90)</f>
        <v/>
      </c>
    </row>
    <row r="1414" spans="1:12" ht="15" customHeight="1">
      <c r="A1414" s="369"/>
      <c r="B1414" s="347" t="str">
        <f>'statement of marks'!$GN$4</f>
        <v>lkekftd foKku</v>
      </c>
      <c r="C1414" s="366" t="str">
        <f>IF('statement of marks'!GN89="","",'statement of marks'!GN89)</f>
        <v/>
      </c>
      <c r="D1414" s="366" t="str">
        <f>IF('statement of marks'!GO89="","",'statement of marks'!GO89)</f>
        <v/>
      </c>
      <c r="E1414" s="371" t="str">
        <f>IF('statement of marks'!GP89="","",'statement of marks'!GP89)</f>
        <v/>
      </c>
      <c r="F1414" s="1147"/>
      <c r="G1414" s="1148"/>
      <c r="H1414" s="369"/>
      <c r="I1414" s="347" t="str">
        <f>'statement of marks'!$GN$4</f>
        <v>lkekftd foKku</v>
      </c>
      <c r="J1414" s="366" t="str">
        <f>IF('statement of marks'!GN90="","",'statement of marks'!GN90)</f>
        <v/>
      </c>
      <c r="K1414" s="366" t="str">
        <f>IF('statement of marks'!GO90="","",'statement of marks'!GO90)</f>
        <v/>
      </c>
      <c r="L1414" s="371" t="str">
        <f>IF('statement of marks'!GP90="","",'statement of marks'!GP90)</f>
        <v/>
      </c>
    </row>
    <row r="1415" spans="1:12" ht="15" customHeight="1">
      <c r="A1415" s="369"/>
      <c r="B1415" s="347" t="str">
        <f>'statement of marks'!$GQ$4</f>
        <v>dk;kZuqHko</v>
      </c>
      <c r="C1415" s="366" t="str">
        <f>IF('statement of marks'!GQ89="","",'statement of marks'!GQ89)</f>
        <v/>
      </c>
      <c r="D1415" s="366" t="str">
        <f>IF('statement of marks'!GR89="","",'statement of marks'!GR89)</f>
        <v/>
      </c>
      <c r="E1415" s="371" t="str">
        <f>IF('statement of marks'!GS89="","",'statement of marks'!GS89)</f>
        <v/>
      </c>
      <c r="F1415" s="1147"/>
      <c r="G1415" s="1148"/>
      <c r="H1415" s="369"/>
      <c r="I1415" s="347" t="str">
        <f>'statement of marks'!$GQ$4</f>
        <v>dk;kZuqHko</v>
      </c>
      <c r="J1415" s="366" t="str">
        <f>IF('statement of marks'!GQ90="","",'statement of marks'!GQ90)</f>
        <v/>
      </c>
      <c r="K1415" s="366" t="str">
        <f>IF('statement of marks'!GR90="","",'statement of marks'!GR90)</f>
        <v/>
      </c>
      <c r="L1415" s="371" t="str">
        <f>IF('statement of marks'!GS90="","",'statement of marks'!GS90)</f>
        <v/>
      </c>
    </row>
    <row r="1416" spans="1:12" ht="15" customHeight="1">
      <c r="A1416" s="369"/>
      <c r="B1416" s="347" t="str">
        <f>'statement of marks'!$GT$4</f>
        <v>dyk f'k{kk</v>
      </c>
      <c r="C1416" s="367" t="str">
        <f>IF('statement of marks'!GT89="","",'statement of marks'!GT89)</f>
        <v/>
      </c>
      <c r="D1416" s="367" t="str">
        <f>IF('statement of marks'!GU89="","",'statement of marks'!GU89)</f>
        <v/>
      </c>
      <c r="E1416" s="372" t="str">
        <f>IF('statement of marks'!GV89="","",'statement of marks'!GV89)</f>
        <v/>
      </c>
      <c r="F1416" s="1147"/>
      <c r="G1416" s="1148"/>
      <c r="H1416" s="369"/>
      <c r="I1416" s="347" t="str">
        <f>'statement of marks'!$GT$4</f>
        <v>dyk f'k{kk</v>
      </c>
      <c r="J1416" s="367" t="str">
        <f>IF('statement of marks'!GT90="","",'statement of marks'!GT90)</f>
        <v/>
      </c>
      <c r="K1416" s="367" t="str">
        <f>IF('statement of marks'!GU90="","",'statement of marks'!GU90)</f>
        <v/>
      </c>
      <c r="L1416" s="372" t="str">
        <f>IF('statement of marks'!GV90="","",'statement of marks'!GV90)</f>
        <v/>
      </c>
    </row>
    <row r="1417" spans="1:12" ht="15" customHeight="1">
      <c r="A1417" s="369"/>
      <c r="B1417" s="347" t="str">
        <f>'statement of marks'!$GW$4</f>
        <v>LokLF; ,oe~ 'kkjhfjd f'k{kk</v>
      </c>
      <c r="C1417" s="368" t="str">
        <f>IF('statement of marks'!GW89="","",'statement of marks'!GW89)</f>
        <v/>
      </c>
      <c r="D1417" s="368" t="str">
        <f>IF('statement of marks'!GX89="","",'statement of marks'!GX89)</f>
        <v/>
      </c>
      <c r="E1417" s="373" t="str">
        <f>IF('statement of marks'!GY89="","",'statement of marks'!GY89)</f>
        <v/>
      </c>
      <c r="F1417" s="1147"/>
      <c r="G1417" s="1148"/>
      <c r="H1417" s="369"/>
      <c r="I1417" s="347" t="str">
        <f>'statement of marks'!$GW$4</f>
        <v>LokLF; ,oe~ 'kkjhfjd f'k{kk</v>
      </c>
      <c r="J1417" s="368" t="str">
        <f>IF('statement of marks'!GW90="","",'statement of marks'!GW90)</f>
        <v/>
      </c>
      <c r="K1417" s="368" t="str">
        <f>IF('statement of marks'!GX90="","",'statement of marks'!GX90)</f>
        <v/>
      </c>
      <c r="L1417" s="373" t="str">
        <f>IF('statement of marks'!GY90="","",'statement of marks'!GY90)</f>
        <v/>
      </c>
    </row>
    <row r="1418" spans="1:12" ht="15" customHeight="1">
      <c r="A1418" s="369"/>
      <c r="B1418" s="389" t="s">
        <v>304</v>
      </c>
      <c r="C1418" s="390" t="str">
        <f>IF('statement of marks'!HE89="","",'statement of marks'!HE89)</f>
        <v/>
      </c>
      <c r="D1418" s="390" t="str">
        <f>IF('statement of marks'!HF89="","",'statement of marks'!HF89)</f>
        <v/>
      </c>
      <c r="E1418" s="390" t="str">
        <f>IF('statement of marks'!HJ89="","",'statement of marks'!HJ89)</f>
        <v/>
      </c>
      <c r="F1418" s="1147"/>
      <c r="G1418" s="1148"/>
      <c r="H1418" s="369"/>
      <c r="I1418" s="389" t="s">
        <v>304</v>
      </c>
      <c r="J1418" s="390" t="str">
        <f>IF('statement of marks'!HE90="","",'statement of marks'!HE90)</f>
        <v/>
      </c>
      <c r="K1418" s="390" t="str">
        <f>IF('statement of marks'!HF90="","",'statement of marks'!HF90)</f>
        <v/>
      </c>
      <c r="L1418" s="391" t="str">
        <f>IF('statement of marks'!HJ90="","",'statement of marks'!HJ90)</f>
        <v/>
      </c>
    </row>
    <row r="1419" spans="1:12" ht="15" customHeight="1">
      <c r="A1419" s="369"/>
      <c r="B1419" s="347" t="s">
        <v>473</v>
      </c>
      <c r="C1419" s="1170" t="str">
        <f>IF('statement of marks'!HD89="","",'statement of marks'!HD89)</f>
        <v/>
      </c>
      <c r="D1419" s="1171"/>
      <c r="E1419" s="1172"/>
      <c r="F1419" s="1147"/>
      <c r="G1419" s="1148"/>
      <c r="H1419" s="369"/>
      <c r="I1419" s="347" t="s">
        <v>473</v>
      </c>
      <c r="J1419" s="1170" t="str">
        <f>IF('statement of marks'!HD90="","",'statement of marks'!HD90)</f>
        <v/>
      </c>
      <c r="K1419" s="1171"/>
      <c r="L1419" s="1172"/>
    </row>
    <row r="1420" spans="1:12" ht="15" customHeight="1">
      <c r="A1420" s="369"/>
      <c r="B1420" s="347" t="str">
        <f>'statement of marks'!$HL$5</f>
        <v>Nk= mifLFkfr</v>
      </c>
      <c r="C1420" s="1161" t="str">
        <f>IF('statement of marks'!HL89="","",'statement of marks'!HL89)</f>
        <v/>
      </c>
      <c r="D1420" s="1162"/>
      <c r="E1420" s="1163"/>
      <c r="F1420" s="1147"/>
      <c r="G1420" s="1148"/>
      <c r="H1420" s="369"/>
      <c r="I1420" s="347" t="str">
        <f>'statement of marks'!$HL$5</f>
        <v>Nk= mifLFkfr</v>
      </c>
      <c r="J1420" s="1161" t="str">
        <f>IF('statement of marks'!HL90="","",'statement of marks'!HL90)</f>
        <v/>
      </c>
      <c r="K1420" s="1162"/>
      <c r="L1420" s="1163"/>
    </row>
    <row r="1421" spans="1:12" ht="15" customHeight="1">
      <c r="A1421" s="369"/>
      <c r="B1421" s="210" t="str">
        <f>'statement of marks'!$HK$5</f>
        <v>dqy ehfVax</v>
      </c>
      <c r="C1421" s="1164" t="str">
        <f>IF('statement of marks'!HK89="","",'statement of marks'!HK89)</f>
        <v/>
      </c>
      <c r="D1421" s="1165"/>
      <c r="E1421" s="1166"/>
      <c r="F1421" s="1147"/>
      <c r="G1421" s="1148"/>
      <c r="H1421" s="369"/>
      <c r="I1421" s="210" t="str">
        <f>'statement of marks'!$HK$5</f>
        <v>dqy ehfVax</v>
      </c>
      <c r="J1421" s="1164" t="str">
        <f>IF('statement of marks'!HK90="","",'statement of marks'!HK90)</f>
        <v/>
      </c>
      <c r="K1421" s="1165"/>
      <c r="L1421" s="1166"/>
    </row>
    <row r="1422" spans="1:12" ht="15" customHeight="1">
      <c r="A1422" s="369"/>
      <c r="B1422" s="347" t="s">
        <v>227</v>
      </c>
      <c r="C1422" s="1149" t="str">
        <f>IF('statement of marks'!HN89="","",'statement of marks'!HN89)</f>
        <v/>
      </c>
      <c r="D1422" s="1150"/>
      <c r="E1422" s="1151"/>
      <c r="F1422" s="1147"/>
      <c r="G1422" s="1148"/>
      <c r="H1422" s="369"/>
      <c r="I1422" s="347" t="s">
        <v>227</v>
      </c>
      <c r="J1422" s="1149" t="str">
        <f>IF('statement of marks'!HN90="","",'statement of marks'!HN90)</f>
        <v/>
      </c>
      <c r="K1422" s="1150"/>
      <c r="L1422" s="1151"/>
    </row>
    <row r="1423" spans="1:12" ht="15" customHeight="1">
      <c r="A1423" s="369"/>
      <c r="B1423" s="219" t="s">
        <v>79</v>
      </c>
      <c r="C1423" s="1149"/>
      <c r="D1423" s="1150"/>
      <c r="E1423" s="1151"/>
      <c r="F1423" s="1147"/>
      <c r="G1423" s="1148"/>
      <c r="H1423" s="369"/>
      <c r="I1423" s="219" t="s">
        <v>79</v>
      </c>
      <c r="J1423" s="1149"/>
      <c r="K1423" s="1150"/>
      <c r="L1423" s="1151"/>
    </row>
    <row r="1424" spans="1:12" ht="15" customHeight="1">
      <c r="A1424" s="369"/>
      <c r="B1424" s="211" t="s">
        <v>114</v>
      </c>
      <c r="C1424" s="1149"/>
      <c r="D1424" s="1150"/>
      <c r="E1424" s="1151"/>
      <c r="F1424" s="1147"/>
      <c r="G1424" s="1148"/>
      <c r="H1424" s="369"/>
      <c r="I1424" s="211" t="s">
        <v>114</v>
      </c>
      <c r="J1424" s="1149"/>
      <c r="K1424" s="1150"/>
      <c r="L1424" s="1151"/>
    </row>
    <row r="1425" spans="1:12" ht="15" customHeight="1">
      <c r="A1425" s="369"/>
      <c r="B1425" s="212" t="s">
        <v>19</v>
      </c>
      <c r="C1425" s="1149"/>
      <c r="D1425" s="1150"/>
      <c r="E1425" s="1151"/>
      <c r="F1425" s="1147"/>
      <c r="G1425" s="1148"/>
      <c r="H1425" s="369"/>
      <c r="I1425" s="212" t="s">
        <v>19</v>
      </c>
      <c r="J1425" s="1149"/>
      <c r="K1425" s="1150"/>
      <c r="L1425" s="1151"/>
    </row>
    <row r="1426" spans="1:12" ht="15" customHeight="1">
      <c r="A1426" s="369"/>
      <c r="B1426" s="213" t="s">
        <v>7</v>
      </c>
      <c r="C1426" s="1149"/>
      <c r="D1426" s="1150"/>
      <c r="E1426" s="1151"/>
      <c r="F1426" s="1147"/>
      <c r="G1426" s="1148"/>
      <c r="H1426" s="369"/>
      <c r="I1426" s="213" t="s">
        <v>7</v>
      </c>
      <c r="J1426" s="1149"/>
      <c r="K1426" s="1150"/>
      <c r="L1426" s="1151"/>
    </row>
    <row r="1427" spans="1:12" ht="15" customHeight="1">
      <c r="A1427" s="374"/>
      <c r="B1427" s="219" t="str">
        <f>'statement of marks'!$J$3</f>
        <v xml:space="preserve">fo|ky; dk Mk;l dksM+ </v>
      </c>
      <c r="C1427" s="1152" t="str">
        <f>'statement of marks'!$K$3</f>
        <v xml:space="preserve">08291009401   </v>
      </c>
      <c r="D1427" s="1153"/>
      <c r="E1427" s="1154"/>
      <c r="F1427" s="1147"/>
      <c r="G1427" s="1148"/>
      <c r="H1427" s="374"/>
      <c r="I1427" s="219" t="str">
        <f>'statement of marks'!$J$3</f>
        <v xml:space="preserve">fo|ky; dk Mk;l dksM+ </v>
      </c>
      <c r="J1427" s="1152" t="str">
        <f>'statement of marks'!$K$3</f>
        <v xml:space="preserve">08291009401   </v>
      </c>
      <c r="K1427" s="1153"/>
      <c r="L1427" s="1154"/>
    </row>
    <row r="1428" spans="1:12" ht="15" customHeight="1" thickBot="1">
      <c r="A1428" s="375"/>
      <c r="B1428" s="376" t="s">
        <v>76</v>
      </c>
      <c r="C1428" s="1155">
        <f>'statement of marks'!$HG$108</f>
        <v>42460</v>
      </c>
      <c r="D1428" s="1156"/>
      <c r="E1428" s="1157"/>
      <c r="F1428" s="1147"/>
      <c r="G1428" s="1148"/>
      <c r="H1428" s="375"/>
      <c r="I1428" s="376" t="s">
        <v>76</v>
      </c>
      <c r="J1428" s="1155">
        <f>'statement of marks'!$HG$108</f>
        <v>42460</v>
      </c>
      <c r="K1428" s="1156"/>
      <c r="L1428" s="1157"/>
    </row>
    <row r="1429" spans="1:12" ht="15" customHeight="1">
      <c r="A1429" s="1137" t="s">
        <v>47</v>
      </c>
      <c r="B1429" s="1138"/>
      <c r="C1429" s="1139"/>
      <c r="D1429" s="1139"/>
      <c r="E1429" s="1140"/>
      <c r="F1429" s="1147"/>
      <c r="G1429" s="1148"/>
      <c r="H1429" s="1137" t="s">
        <v>47</v>
      </c>
      <c r="I1429" s="1138"/>
      <c r="J1429" s="1139"/>
      <c r="K1429" s="1139"/>
      <c r="L1429" s="1140"/>
    </row>
    <row r="1430" spans="1:12" ht="15" customHeight="1">
      <c r="A1430" s="1141" t="str">
        <f>'statement of marks'!$A$1</f>
        <v>jk- ck- ek/;fed fo|ky; uohu] fuEckgsM+k</v>
      </c>
      <c r="B1430" s="1129"/>
      <c r="C1430" s="1142"/>
      <c r="D1430" s="1142"/>
      <c r="E1430" s="1143"/>
      <c r="F1430" s="1147"/>
      <c r="G1430" s="1148"/>
      <c r="H1430" s="1141" t="str">
        <f>'statement of marks'!$A$1</f>
        <v>jk- ck- ek/;fed fo|ky; uohu] fuEckgsM+k</v>
      </c>
      <c r="I1430" s="1129"/>
      <c r="J1430" s="1142"/>
      <c r="K1430" s="1142"/>
      <c r="L1430" s="1143"/>
    </row>
    <row r="1431" spans="1:12" ht="15" customHeight="1">
      <c r="A1431" s="1141"/>
      <c r="B1431" s="1129"/>
      <c r="C1431" s="1142"/>
      <c r="D1431" s="1142"/>
      <c r="E1431" s="1143"/>
      <c r="F1431" s="1147"/>
      <c r="G1431" s="1148"/>
      <c r="H1431" s="1141"/>
      <c r="I1431" s="1129"/>
      <c r="J1431" s="1142"/>
      <c r="K1431" s="1142"/>
      <c r="L1431" s="1143"/>
    </row>
    <row r="1432" spans="1:12" ht="15" customHeight="1">
      <c r="A1432" s="369"/>
      <c r="B1432" s="207" t="s">
        <v>217</v>
      </c>
      <c r="C1432" s="1134" t="str">
        <f>'statement of marks'!$H$3</f>
        <v>2015-16</v>
      </c>
      <c r="D1432" s="1135"/>
      <c r="E1432" s="1136"/>
      <c r="F1432" s="1147"/>
      <c r="G1432" s="1148"/>
      <c r="H1432" s="369"/>
      <c r="I1432" s="207" t="s">
        <v>217</v>
      </c>
      <c r="J1432" s="1134" t="str">
        <f>'statement of marks'!$H$3</f>
        <v>2015-16</v>
      </c>
      <c r="K1432" s="1135"/>
      <c r="L1432" s="1136"/>
    </row>
    <row r="1433" spans="1:12" ht="15" customHeight="1">
      <c r="A1433" s="369"/>
      <c r="B1433" s="347" t="s">
        <v>218</v>
      </c>
      <c r="C1433" s="1144" t="str">
        <f>IF('statement of marks'!J91="","",'statement of marks'!J91)</f>
        <v/>
      </c>
      <c r="D1433" s="1145"/>
      <c r="E1433" s="1146"/>
      <c r="F1433" s="1147"/>
      <c r="G1433" s="1148"/>
      <c r="H1433" s="369"/>
      <c r="I1433" s="347" t="s">
        <v>218</v>
      </c>
      <c r="J1433" s="1144" t="str">
        <f>IF('statement of marks'!J92="","",'statement of marks'!J92)</f>
        <v/>
      </c>
      <c r="K1433" s="1145"/>
      <c r="L1433" s="1146"/>
    </row>
    <row r="1434" spans="1:12" ht="15" customHeight="1">
      <c r="A1434" s="369"/>
      <c r="B1434" s="347" t="s">
        <v>219</v>
      </c>
      <c r="C1434" s="1144" t="str">
        <f>IF('statement of marks'!K91="","",'statement of marks'!K91)</f>
        <v/>
      </c>
      <c r="D1434" s="1145"/>
      <c r="E1434" s="1146"/>
      <c r="F1434" s="1147"/>
      <c r="G1434" s="1148"/>
      <c r="H1434" s="369"/>
      <c r="I1434" s="347" t="s">
        <v>219</v>
      </c>
      <c r="J1434" s="1144" t="str">
        <f>IF('statement of marks'!K92="","",'statement of marks'!K92)</f>
        <v/>
      </c>
      <c r="K1434" s="1145"/>
      <c r="L1434" s="1146"/>
    </row>
    <row r="1435" spans="1:12" ht="15" customHeight="1">
      <c r="A1435" s="369"/>
      <c r="B1435" s="347" t="s">
        <v>220</v>
      </c>
      <c r="C1435" s="1144" t="str">
        <f>IF('statement of marks'!L91="","",'statement of marks'!L91)</f>
        <v/>
      </c>
      <c r="D1435" s="1145"/>
      <c r="E1435" s="1146"/>
      <c r="F1435" s="1147"/>
      <c r="G1435" s="1148"/>
      <c r="H1435" s="369"/>
      <c r="I1435" s="347" t="s">
        <v>220</v>
      </c>
      <c r="J1435" s="1144" t="str">
        <f>IF('statement of marks'!L92="","",'statement of marks'!L92)</f>
        <v/>
      </c>
      <c r="K1435" s="1145"/>
      <c r="L1435" s="1146"/>
    </row>
    <row r="1436" spans="1:12" ht="15" customHeight="1">
      <c r="A1436" s="369"/>
      <c r="B1436" s="347" t="s">
        <v>224</v>
      </c>
      <c r="C1436" s="1134" t="str">
        <f>IF('statement of marks'!B91="","",'statement of marks'!B91)</f>
        <v/>
      </c>
      <c r="D1436" s="1135"/>
      <c r="E1436" s="1136"/>
      <c r="F1436" s="1147"/>
      <c r="G1436" s="1148"/>
      <c r="H1436" s="369"/>
      <c r="I1436" s="347" t="s">
        <v>224</v>
      </c>
      <c r="J1436" s="1134" t="str">
        <f>IF('statement of marks'!B92="","",'statement of marks'!B92)</f>
        <v/>
      </c>
      <c r="K1436" s="1135"/>
      <c r="L1436" s="1136"/>
    </row>
    <row r="1437" spans="1:12" ht="15" customHeight="1">
      <c r="A1437" s="369"/>
      <c r="B1437" s="347" t="s">
        <v>221</v>
      </c>
      <c r="C1437" s="1134" t="str">
        <f>'statement of marks'!$G$3</f>
        <v>6 A</v>
      </c>
      <c r="D1437" s="1135"/>
      <c r="E1437" s="1136"/>
      <c r="F1437" s="1147"/>
      <c r="G1437" s="1148"/>
      <c r="H1437" s="369"/>
      <c r="I1437" s="347" t="s">
        <v>221</v>
      </c>
      <c r="J1437" s="1134" t="str">
        <f>'statement of marks'!$G$3</f>
        <v>6 A</v>
      </c>
      <c r="K1437" s="1135"/>
      <c r="L1437" s="1136"/>
    </row>
    <row r="1438" spans="1:12" ht="15" customHeight="1">
      <c r="A1438" s="369"/>
      <c r="B1438" s="209" t="s">
        <v>222</v>
      </c>
      <c r="C1438" s="1134" t="str">
        <f>IF('statement of marks'!F91="","",'statement of marks'!F91)</f>
        <v/>
      </c>
      <c r="D1438" s="1135"/>
      <c r="E1438" s="1136"/>
      <c r="F1438" s="1147"/>
      <c r="G1438" s="1148"/>
      <c r="H1438" s="369"/>
      <c r="I1438" s="209" t="s">
        <v>222</v>
      </c>
      <c r="J1438" s="1134" t="str">
        <f>IF('statement of marks'!F92="","",'statement of marks'!F92)</f>
        <v/>
      </c>
      <c r="K1438" s="1135"/>
      <c r="L1438" s="1136"/>
    </row>
    <row r="1439" spans="1:12" ht="15" customHeight="1">
      <c r="A1439" s="369"/>
      <c r="B1439" s="347" t="s">
        <v>9</v>
      </c>
      <c r="C1439" s="1134" t="str">
        <f>IF('statement of marks'!D91="","",'statement of marks'!D91)</f>
        <v/>
      </c>
      <c r="D1439" s="1135"/>
      <c r="E1439" s="1136"/>
      <c r="F1439" s="1147"/>
      <c r="G1439" s="1148"/>
      <c r="H1439" s="369"/>
      <c r="I1439" s="347" t="s">
        <v>9</v>
      </c>
      <c r="J1439" s="1134" t="str">
        <f>IF('statement of marks'!D92="","",'statement of marks'!D92)</f>
        <v/>
      </c>
      <c r="K1439" s="1135"/>
      <c r="L1439" s="1136"/>
    </row>
    <row r="1440" spans="1:12" ht="15" customHeight="1">
      <c r="A1440" s="369"/>
      <c r="B1440" s="347" t="s">
        <v>225</v>
      </c>
      <c r="C1440" s="1158" t="str">
        <f>IF('statement of marks'!H91="","",'statement of marks'!H91)</f>
        <v/>
      </c>
      <c r="D1440" s="1159"/>
      <c r="E1440" s="1160"/>
      <c r="F1440" s="1147"/>
      <c r="G1440" s="1148"/>
      <c r="H1440" s="369"/>
      <c r="I1440" s="347" t="s">
        <v>225</v>
      </c>
      <c r="J1440" s="1158" t="str">
        <f>IF('statement of marks'!H92="","",'statement of marks'!H92)</f>
        <v/>
      </c>
      <c r="K1440" s="1159"/>
      <c r="L1440" s="1160"/>
    </row>
    <row r="1441" spans="1:12" ht="15" customHeight="1">
      <c r="A1441" s="369"/>
      <c r="B1441" s="347" t="s">
        <v>226</v>
      </c>
      <c r="C1441" s="1167" t="str">
        <f>IF('statement of marks'!I91="","",'statement of marks'!I91)</f>
        <v/>
      </c>
      <c r="D1441" s="1168"/>
      <c r="E1441" s="1169"/>
      <c r="F1441" s="1147"/>
      <c r="G1441" s="1148"/>
      <c r="H1441" s="369"/>
      <c r="I1441" s="347" t="s">
        <v>226</v>
      </c>
      <c r="J1441" s="1167" t="str">
        <f>IF('statement of marks'!I92="","",'statement of marks'!I92)</f>
        <v/>
      </c>
      <c r="K1441" s="1168"/>
      <c r="L1441" s="1169"/>
    </row>
    <row r="1442" spans="1:12" ht="15" customHeight="1">
      <c r="A1442" s="369"/>
      <c r="B1442" s="347" t="s">
        <v>223</v>
      </c>
      <c r="C1442" s="364" t="s">
        <v>66</v>
      </c>
      <c r="D1442" s="365" t="s">
        <v>294</v>
      </c>
      <c r="E1442" s="370" t="s">
        <v>206</v>
      </c>
      <c r="F1442" s="1147"/>
      <c r="G1442" s="1148"/>
      <c r="H1442" s="369"/>
      <c r="I1442" s="347" t="s">
        <v>223</v>
      </c>
      <c r="J1442" s="364" t="s">
        <v>66</v>
      </c>
      <c r="K1442" s="365" t="s">
        <v>294</v>
      </c>
      <c r="L1442" s="370" t="s">
        <v>206</v>
      </c>
    </row>
    <row r="1443" spans="1:12" ht="15" customHeight="1">
      <c r="A1443" s="369"/>
      <c r="B1443" s="347" t="str">
        <f>'statement of marks'!$FT$4</f>
        <v>fgUnh</v>
      </c>
      <c r="C1443" s="366" t="str">
        <f>IF('statement of marks'!FT91="","",'statement of marks'!FT91)</f>
        <v/>
      </c>
      <c r="D1443" s="366" t="str">
        <f>IF('statement of marks'!FU91="","",'statement of marks'!FU91)</f>
        <v/>
      </c>
      <c r="E1443" s="371" t="str">
        <f>IF('statement of marks'!FV91="","",'statement of marks'!FV91)</f>
        <v/>
      </c>
      <c r="F1443" s="1147"/>
      <c r="G1443" s="1148"/>
      <c r="H1443" s="369"/>
      <c r="I1443" s="347" t="str">
        <f>'statement of marks'!$FT$4</f>
        <v>fgUnh</v>
      </c>
      <c r="J1443" s="366" t="str">
        <f>IF('statement of marks'!FT92="","",'statement of marks'!FT92)</f>
        <v/>
      </c>
      <c r="K1443" s="366" t="str">
        <f>IF('statement of marks'!FU92="","",'statement of marks'!FU92)</f>
        <v/>
      </c>
      <c r="L1443" s="371" t="str">
        <f>IF('statement of marks'!FV92="","",'statement of marks'!FV92)</f>
        <v/>
      </c>
    </row>
    <row r="1444" spans="1:12" ht="15" customHeight="1">
      <c r="A1444" s="369"/>
      <c r="B1444" s="347" t="str">
        <f>'statement of marks'!$FW$4</f>
        <v>vaxszth</v>
      </c>
      <c r="C1444" s="366" t="str">
        <f>IF('statement of marks'!FW91="","",'statement of marks'!FW91)</f>
        <v/>
      </c>
      <c r="D1444" s="366" t="str">
        <f>IF('statement of marks'!FX91="","",'statement of marks'!FX91)</f>
        <v/>
      </c>
      <c r="E1444" s="371" t="str">
        <f>IF('statement of marks'!FY91="","",'statement of marks'!FY91)</f>
        <v/>
      </c>
      <c r="F1444" s="1147"/>
      <c r="G1444" s="1148"/>
      <c r="H1444" s="369"/>
      <c r="I1444" s="347" t="str">
        <f>'statement of marks'!$FW$4</f>
        <v>vaxszth</v>
      </c>
      <c r="J1444" s="366" t="str">
        <f>IF('statement of marks'!FW92="","",'statement of marks'!FW92)</f>
        <v/>
      </c>
      <c r="K1444" s="366" t="str">
        <f>IF('statement of marks'!FX92="","",'statement of marks'!FX92)</f>
        <v/>
      </c>
      <c r="L1444" s="371" t="str">
        <f>IF('statement of marks'!FY92="","",'statement of marks'!FY92)</f>
        <v/>
      </c>
    </row>
    <row r="1445" spans="1:12" ht="15" customHeight="1">
      <c r="A1445" s="369"/>
      <c r="B1445" s="347" t="str">
        <f>IF('statement of marks'!BE91="s","laLÑr",IF('statement of marks'!BE91="u","mnwZ",IF('statement of marks'!BE91="g","xqtjkrh",IF('statement of marks'!BE91="p","iatkch",IF('statement of marks'!BE91="sd","flU/kh","r`rh; Hkk""kk")))))</f>
        <v>r`rh; Hkk"kk</v>
      </c>
      <c r="C1445" s="366" t="str">
        <f>IF('statement of marks'!FZ91="","",'statement of marks'!FZ91)</f>
        <v/>
      </c>
      <c r="D1445" s="366" t="str">
        <f>IF('statement of marks'!GA91="","",'statement of marks'!GA91)</f>
        <v/>
      </c>
      <c r="E1445" s="371" t="str">
        <f>IF('statement of marks'!GB91="","",'statement of marks'!GB91)</f>
        <v/>
      </c>
      <c r="F1445" s="1147"/>
      <c r="G1445" s="1148"/>
      <c r="H1445" s="369"/>
      <c r="I1445" s="347" t="str">
        <f>IF('statement of marks'!BE92="s","laLÑr",IF('statement of marks'!BE92="u","mnwZ",IF('statement of marks'!BE92="g","xqtjkrh",IF('statement of marks'!BE92="p","iatkch",IF('statement of marks'!BE92="sd","flU/kh","r`rh; Hkk""kk")))))</f>
        <v>r`rh; Hkk"kk</v>
      </c>
      <c r="J1445" s="366" t="str">
        <f>IF('statement of marks'!FZ92="","",'statement of marks'!FZ92)</f>
        <v/>
      </c>
      <c r="K1445" s="366" t="str">
        <f>IF('statement of marks'!GA92="","",'statement of marks'!GA92)</f>
        <v/>
      </c>
      <c r="L1445" s="371" t="str">
        <f>IF('statement of marks'!GB92="","",'statement of marks'!GB92)</f>
        <v/>
      </c>
    </row>
    <row r="1446" spans="1:12" ht="15" customHeight="1">
      <c r="A1446" s="369"/>
      <c r="B1446" s="347" t="str">
        <f>'statement of marks'!$GH$4</f>
        <v>xf.kr</v>
      </c>
      <c r="C1446" s="366" t="str">
        <f>IF('statement of marks'!GH91="","",'statement of marks'!GH91)</f>
        <v/>
      </c>
      <c r="D1446" s="366" t="str">
        <f>IF('statement of marks'!GI91="","",'statement of marks'!GI91)</f>
        <v/>
      </c>
      <c r="E1446" s="371" t="str">
        <f>IF('statement of marks'!GJ91="","",'statement of marks'!GJ91)</f>
        <v/>
      </c>
      <c r="F1446" s="1147"/>
      <c r="G1446" s="1148"/>
      <c r="H1446" s="369"/>
      <c r="I1446" s="347" t="str">
        <f>'statement of marks'!$GH$4</f>
        <v>xf.kr</v>
      </c>
      <c r="J1446" s="366" t="str">
        <f>IF('statement of marks'!GH92="","",'statement of marks'!GH92)</f>
        <v/>
      </c>
      <c r="K1446" s="366" t="str">
        <f>IF('statement of marks'!GI92="","",'statement of marks'!GI92)</f>
        <v/>
      </c>
      <c r="L1446" s="371" t="str">
        <f>IF('statement of marks'!GJ92="","",'statement of marks'!GJ92)</f>
        <v/>
      </c>
    </row>
    <row r="1447" spans="1:12" ht="15" customHeight="1">
      <c r="A1447" s="369"/>
      <c r="B1447" s="347" t="str">
        <f>'statement of marks'!$GK$4</f>
        <v>foKku</v>
      </c>
      <c r="C1447" s="366" t="str">
        <f>IF('statement of marks'!GK91="","",'statement of marks'!GK91)</f>
        <v/>
      </c>
      <c r="D1447" s="366" t="str">
        <f>IF('statement of marks'!GL91="","",'statement of marks'!GL91)</f>
        <v/>
      </c>
      <c r="E1447" s="371" t="str">
        <f>IF('statement of marks'!GM91="","",'statement of marks'!GM91)</f>
        <v/>
      </c>
      <c r="F1447" s="1147"/>
      <c r="G1447" s="1148"/>
      <c r="H1447" s="369"/>
      <c r="I1447" s="347" t="str">
        <f>'statement of marks'!$GK$4</f>
        <v>foKku</v>
      </c>
      <c r="J1447" s="366" t="str">
        <f>IF('statement of marks'!GK92="","",'statement of marks'!GK92)</f>
        <v/>
      </c>
      <c r="K1447" s="366" t="str">
        <f>IF('statement of marks'!GL92="","",'statement of marks'!GL92)</f>
        <v/>
      </c>
      <c r="L1447" s="371" t="str">
        <f>IF('statement of marks'!GM92="","",'statement of marks'!GM92)</f>
        <v/>
      </c>
    </row>
    <row r="1448" spans="1:12" ht="15" customHeight="1">
      <c r="A1448" s="369"/>
      <c r="B1448" s="347" t="str">
        <f>'statement of marks'!$GN$4</f>
        <v>lkekftd foKku</v>
      </c>
      <c r="C1448" s="366" t="str">
        <f>IF('statement of marks'!GN91="","",'statement of marks'!GN91)</f>
        <v/>
      </c>
      <c r="D1448" s="366" t="str">
        <f>IF('statement of marks'!GO91="","",'statement of marks'!GO91)</f>
        <v/>
      </c>
      <c r="E1448" s="371" t="str">
        <f>IF('statement of marks'!GP91="","",'statement of marks'!GP91)</f>
        <v/>
      </c>
      <c r="F1448" s="1147"/>
      <c r="G1448" s="1148"/>
      <c r="H1448" s="369"/>
      <c r="I1448" s="347" t="str">
        <f>'statement of marks'!$GN$4</f>
        <v>lkekftd foKku</v>
      </c>
      <c r="J1448" s="366" t="str">
        <f>IF('statement of marks'!GN92="","",'statement of marks'!GN92)</f>
        <v/>
      </c>
      <c r="K1448" s="366" t="str">
        <f>IF('statement of marks'!GO92="","",'statement of marks'!GO92)</f>
        <v/>
      </c>
      <c r="L1448" s="371" t="str">
        <f>IF('statement of marks'!GP92="","",'statement of marks'!GP92)</f>
        <v/>
      </c>
    </row>
    <row r="1449" spans="1:12" ht="15" customHeight="1">
      <c r="A1449" s="369"/>
      <c r="B1449" s="347" t="str">
        <f>'statement of marks'!$GQ$4</f>
        <v>dk;kZuqHko</v>
      </c>
      <c r="C1449" s="366" t="str">
        <f>IF('statement of marks'!GQ91="","",'statement of marks'!GQ91)</f>
        <v/>
      </c>
      <c r="D1449" s="366" t="str">
        <f>IF('statement of marks'!GR91="","",'statement of marks'!GR91)</f>
        <v/>
      </c>
      <c r="E1449" s="371" t="str">
        <f>IF('statement of marks'!GS91="","",'statement of marks'!GS91)</f>
        <v/>
      </c>
      <c r="F1449" s="1147"/>
      <c r="G1449" s="1148"/>
      <c r="H1449" s="369"/>
      <c r="I1449" s="347" t="str">
        <f>'statement of marks'!$GQ$4</f>
        <v>dk;kZuqHko</v>
      </c>
      <c r="J1449" s="366" t="str">
        <f>IF('statement of marks'!GQ92="","",'statement of marks'!GQ92)</f>
        <v/>
      </c>
      <c r="K1449" s="366" t="str">
        <f>IF('statement of marks'!GR92="","",'statement of marks'!GR92)</f>
        <v/>
      </c>
      <c r="L1449" s="371" t="str">
        <f>IF('statement of marks'!GS92="","",'statement of marks'!GS92)</f>
        <v/>
      </c>
    </row>
    <row r="1450" spans="1:12" ht="15" customHeight="1">
      <c r="A1450" s="369"/>
      <c r="B1450" s="347" t="str">
        <f>'statement of marks'!$GT$4</f>
        <v>dyk f'k{kk</v>
      </c>
      <c r="C1450" s="367" t="str">
        <f>IF('statement of marks'!GT91="","",'statement of marks'!GT91)</f>
        <v/>
      </c>
      <c r="D1450" s="367" t="str">
        <f>IF('statement of marks'!GU91="","",'statement of marks'!GU91)</f>
        <v/>
      </c>
      <c r="E1450" s="372" t="str">
        <f>IF('statement of marks'!GV91="","",'statement of marks'!GV91)</f>
        <v/>
      </c>
      <c r="F1450" s="1147"/>
      <c r="G1450" s="1148"/>
      <c r="H1450" s="369"/>
      <c r="I1450" s="347" t="str">
        <f>'statement of marks'!$GT$4</f>
        <v>dyk f'k{kk</v>
      </c>
      <c r="J1450" s="367" t="str">
        <f>IF('statement of marks'!GT92="","",'statement of marks'!GT92)</f>
        <v/>
      </c>
      <c r="K1450" s="367" t="str">
        <f>IF('statement of marks'!GU92="","",'statement of marks'!GU92)</f>
        <v/>
      </c>
      <c r="L1450" s="372" t="str">
        <f>IF('statement of marks'!GV92="","",'statement of marks'!GV92)</f>
        <v/>
      </c>
    </row>
    <row r="1451" spans="1:12" ht="15" customHeight="1">
      <c r="A1451" s="369"/>
      <c r="B1451" s="347" t="str">
        <f>'statement of marks'!$GW$4</f>
        <v>LokLF; ,oe~ 'kkjhfjd f'k{kk</v>
      </c>
      <c r="C1451" s="368" t="str">
        <f>IF('statement of marks'!GW91="","",'statement of marks'!GW91)</f>
        <v/>
      </c>
      <c r="D1451" s="368" t="str">
        <f>IF('statement of marks'!GX91="","",'statement of marks'!GX91)</f>
        <v/>
      </c>
      <c r="E1451" s="373" t="str">
        <f>IF('statement of marks'!GY91="","",'statement of marks'!GY91)</f>
        <v/>
      </c>
      <c r="F1451" s="1147"/>
      <c r="G1451" s="1148"/>
      <c r="H1451" s="369"/>
      <c r="I1451" s="347" t="str">
        <f>'statement of marks'!$GW$4</f>
        <v>LokLF; ,oe~ 'kkjhfjd f'k{kk</v>
      </c>
      <c r="J1451" s="368" t="str">
        <f>IF('statement of marks'!GW92="","",'statement of marks'!GW92)</f>
        <v/>
      </c>
      <c r="K1451" s="368" t="str">
        <f>IF('statement of marks'!GX92="","",'statement of marks'!GX92)</f>
        <v/>
      </c>
      <c r="L1451" s="373" t="str">
        <f>IF('statement of marks'!GY92="","",'statement of marks'!GY92)</f>
        <v/>
      </c>
    </row>
    <row r="1452" spans="1:12" ht="15" customHeight="1">
      <c r="A1452" s="369"/>
      <c r="B1452" s="389" t="s">
        <v>304</v>
      </c>
      <c r="C1452" s="390" t="str">
        <f>IF('statement of marks'!HE91="","",'statement of marks'!HE91)</f>
        <v/>
      </c>
      <c r="D1452" s="390" t="str">
        <f>IF('statement of marks'!HF91="","",'statement of marks'!HF91)</f>
        <v/>
      </c>
      <c r="E1452" s="390" t="str">
        <f>IF('statement of marks'!HJ91="","",'statement of marks'!HJ91)</f>
        <v/>
      </c>
      <c r="F1452" s="1147"/>
      <c r="G1452" s="1148"/>
      <c r="H1452" s="369"/>
      <c r="I1452" s="389" t="s">
        <v>304</v>
      </c>
      <c r="J1452" s="390" t="str">
        <f>IF('statement of marks'!HE92="","",'statement of marks'!HE92)</f>
        <v/>
      </c>
      <c r="K1452" s="390" t="str">
        <f>IF('statement of marks'!HF92="","",'statement of marks'!HF92)</f>
        <v/>
      </c>
      <c r="L1452" s="391" t="str">
        <f>IF('statement of marks'!HJ92="","",'statement of marks'!HJ92)</f>
        <v/>
      </c>
    </row>
    <row r="1453" spans="1:12" ht="15" customHeight="1">
      <c r="A1453" s="369"/>
      <c r="B1453" s="347" t="s">
        <v>473</v>
      </c>
      <c r="C1453" s="1170" t="str">
        <f>IF('statement of marks'!HD91="","",'statement of marks'!HD91)</f>
        <v/>
      </c>
      <c r="D1453" s="1171"/>
      <c r="E1453" s="1172"/>
      <c r="F1453" s="1147"/>
      <c r="G1453" s="1148"/>
      <c r="H1453" s="369"/>
      <c r="I1453" s="347" t="s">
        <v>473</v>
      </c>
      <c r="J1453" s="1170" t="str">
        <f>IF('statement of marks'!HD92="","",'statement of marks'!HD92)</f>
        <v/>
      </c>
      <c r="K1453" s="1171"/>
      <c r="L1453" s="1172"/>
    </row>
    <row r="1454" spans="1:12" ht="15" customHeight="1">
      <c r="A1454" s="369"/>
      <c r="B1454" s="347" t="str">
        <f>'statement of marks'!$HL$5</f>
        <v>Nk= mifLFkfr</v>
      </c>
      <c r="C1454" s="1161" t="str">
        <f>IF('statement of marks'!HL91="","",'statement of marks'!HL91)</f>
        <v/>
      </c>
      <c r="D1454" s="1162"/>
      <c r="E1454" s="1163"/>
      <c r="F1454" s="1147"/>
      <c r="G1454" s="1148"/>
      <c r="H1454" s="369"/>
      <c r="I1454" s="347" t="str">
        <f>'statement of marks'!$HL$5</f>
        <v>Nk= mifLFkfr</v>
      </c>
      <c r="J1454" s="1161" t="str">
        <f>IF('statement of marks'!HL92="","",'statement of marks'!HL92)</f>
        <v/>
      </c>
      <c r="K1454" s="1162"/>
      <c r="L1454" s="1163"/>
    </row>
    <row r="1455" spans="1:12" ht="15" customHeight="1">
      <c r="A1455" s="369"/>
      <c r="B1455" s="210" t="str">
        <f>'statement of marks'!$HK$5</f>
        <v>dqy ehfVax</v>
      </c>
      <c r="C1455" s="1164" t="str">
        <f>IF('statement of marks'!HK91="","",'statement of marks'!HK91)</f>
        <v/>
      </c>
      <c r="D1455" s="1165"/>
      <c r="E1455" s="1166"/>
      <c r="F1455" s="1147"/>
      <c r="G1455" s="1148"/>
      <c r="H1455" s="369"/>
      <c r="I1455" s="210" t="str">
        <f>'statement of marks'!$HK$5</f>
        <v>dqy ehfVax</v>
      </c>
      <c r="J1455" s="1164" t="str">
        <f>IF('statement of marks'!HK92="","",'statement of marks'!HK92)</f>
        <v/>
      </c>
      <c r="K1455" s="1165"/>
      <c r="L1455" s="1166"/>
    </row>
    <row r="1456" spans="1:12" ht="15" customHeight="1">
      <c r="A1456" s="369"/>
      <c r="B1456" s="347" t="s">
        <v>227</v>
      </c>
      <c r="C1456" s="1149" t="str">
        <f>IF('statement of marks'!HN91="","",'statement of marks'!HN91)</f>
        <v/>
      </c>
      <c r="D1456" s="1150"/>
      <c r="E1456" s="1151"/>
      <c r="F1456" s="1147"/>
      <c r="G1456" s="1148"/>
      <c r="H1456" s="369"/>
      <c r="I1456" s="347" t="s">
        <v>227</v>
      </c>
      <c r="J1456" s="1149" t="str">
        <f>IF('statement of marks'!HN92="","",'statement of marks'!HN92)</f>
        <v/>
      </c>
      <c r="K1456" s="1150"/>
      <c r="L1456" s="1151"/>
    </row>
    <row r="1457" spans="1:12" ht="15" customHeight="1">
      <c r="A1457" s="369"/>
      <c r="B1457" s="219" t="s">
        <v>79</v>
      </c>
      <c r="C1457" s="1149"/>
      <c r="D1457" s="1150"/>
      <c r="E1457" s="1151"/>
      <c r="F1457" s="1147"/>
      <c r="G1457" s="1148"/>
      <c r="H1457" s="369"/>
      <c r="I1457" s="219" t="s">
        <v>79</v>
      </c>
      <c r="J1457" s="1149"/>
      <c r="K1457" s="1150"/>
      <c r="L1457" s="1151"/>
    </row>
    <row r="1458" spans="1:12" ht="15" customHeight="1">
      <c r="A1458" s="369"/>
      <c r="B1458" s="211" t="s">
        <v>114</v>
      </c>
      <c r="C1458" s="1149"/>
      <c r="D1458" s="1150"/>
      <c r="E1458" s="1151"/>
      <c r="F1458" s="1147"/>
      <c r="G1458" s="1148"/>
      <c r="H1458" s="369"/>
      <c r="I1458" s="211" t="s">
        <v>114</v>
      </c>
      <c r="J1458" s="1149"/>
      <c r="K1458" s="1150"/>
      <c r="L1458" s="1151"/>
    </row>
    <row r="1459" spans="1:12" ht="15" customHeight="1">
      <c r="A1459" s="369"/>
      <c r="B1459" s="212" t="s">
        <v>19</v>
      </c>
      <c r="C1459" s="1149"/>
      <c r="D1459" s="1150"/>
      <c r="E1459" s="1151"/>
      <c r="F1459" s="1147"/>
      <c r="G1459" s="1148"/>
      <c r="H1459" s="369"/>
      <c r="I1459" s="212" t="s">
        <v>19</v>
      </c>
      <c r="J1459" s="1149"/>
      <c r="K1459" s="1150"/>
      <c r="L1459" s="1151"/>
    </row>
    <row r="1460" spans="1:12" ht="15" customHeight="1">
      <c r="A1460" s="369"/>
      <c r="B1460" s="213" t="s">
        <v>7</v>
      </c>
      <c r="C1460" s="1149"/>
      <c r="D1460" s="1150"/>
      <c r="E1460" s="1151"/>
      <c r="F1460" s="1147"/>
      <c r="G1460" s="1148"/>
      <c r="H1460" s="369"/>
      <c r="I1460" s="213" t="s">
        <v>7</v>
      </c>
      <c r="J1460" s="1149"/>
      <c r="K1460" s="1150"/>
      <c r="L1460" s="1151"/>
    </row>
    <row r="1461" spans="1:12" ht="15" customHeight="1">
      <c r="A1461" s="374"/>
      <c r="B1461" s="219" t="str">
        <f>'statement of marks'!$J$3</f>
        <v xml:space="preserve">fo|ky; dk Mk;l dksM+ </v>
      </c>
      <c r="C1461" s="1152" t="str">
        <f>'statement of marks'!$K$3</f>
        <v xml:space="preserve">08291009401   </v>
      </c>
      <c r="D1461" s="1153"/>
      <c r="E1461" s="1154"/>
      <c r="F1461" s="1147"/>
      <c r="G1461" s="1148"/>
      <c r="H1461" s="374"/>
      <c r="I1461" s="219" t="str">
        <f>'statement of marks'!$J$3</f>
        <v xml:space="preserve">fo|ky; dk Mk;l dksM+ </v>
      </c>
      <c r="J1461" s="1152" t="str">
        <f>'statement of marks'!$K$3</f>
        <v xml:space="preserve">08291009401   </v>
      </c>
      <c r="K1461" s="1153"/>
      <c r="L1461" s="1154"/>
    </row>
    <row r="1462" spans="1:12" ht="15" customHeight="1" thickBot="1">
      <c r="A1462" s="375"/>
      <c r="B1462" s="376" t="s">
        <v>76</v>
      </c>
      <c r="C1462" s="1155">
        <f>'statement of marks'!$HG$108</f>
        <v>42460</v>
      </c>
      <c r="D1462" s="1156"/>
      <c r="E1462" s="1157"/>
      <c r="F1462" s="1147"/>
      <c r="G1462" s="1148"/>
      <c r="H1462" s="375"/>
      <c r="I1462" s="376" t="s">
        <v>76</v>
      </c>
      <c r="J1462" s="1155">
        <f>'statement of marks'!$HG$108</f>
        <v>42460</v>
      </c>
      <c r="K1462" s="1156"/>
      <c r="L1462" s="1157"/>
    </row>
    <row r="1463" spans="1:12" ht="15" customHeight="1">
      <c r="A1463" s="1137" t="s">
        <v>47</v>
      </c>
      <c r="B1463" s="1138"/>
      <c r="C1463" s="1139"/>
      <c r="D1463" s="1139"/>
      <c r="E1463" s="1140"/>
      <c r="F1463" s="1147"/>
      <c r="G1463" s="1148"/>
      <c r="H1463" s="1137" t="s">
        <v>47</v>
      </c>
      <c r="I1463" s="1138"/>
      <c r="J1463" s="1139"/>
      <c r="K1463" s="1139"/>
      <c r="L1463" s="1140"/>
    </row>
    <row r="1464" spans="1:12" ht="15" customHeight="1">
      <c r="A1464" s="1141" t="str">
        <f>'statement of marks'!$A$1</f>
        <v>jk- ck- ek/;fed fo|ky; uohu] fuEckgsM+k</v>
      </c>
      <c r="B1464" s="1129"/>
      <c r="C1464" s="1142"/>
      <c r="D1464" s="1142"/>
      <c r="E1464" s="1143"/>
      <c r="F1464" s="1147"/>
      <c r="G1464" s="1148"/>
      <c r="H1464" s="1141" t="str">
        <f>'statement of marks'!$A$1</f>
        <v>jk- ck- ek/;fed fo|ky; uohu] fuEckgsM+k</v>
      </c>
      <c r="I1464" s="1129"/>
      <c r="J1464" s="1142"/>
      <c r="K1464" s="1142"/>
      <c r="L1464" s="1143"/>
    </row>
    <row r="1465" spans="1:12" ht="15" customHeight="1">
      <c r="A1465" s="1141"/>
      <c r="B1465" s="1129"/>
      <c r="C1465" s="1142"/>
      <c r="D1465" s="1142"/>
      <c r="E1465" s="1143"/>
      <c r="F1465" s="1147"/>
      <c r="G1465" s="1148"/>
      <c r="H1465" s="1141"/>
      <c r="I1465" s="1129"/>
      <c r="J1465" s="1142"/>
      <c r="K1465" s="1142"/>
      <c r="L1465" s="1143"/>
    </row>
    <row r="1466" spans="1:12" ht="15" customHeight="1">
      <c r="A1466" s="369"/>
      <c r="B1466" s="207" t="s">
        <v>217</v>
      </c>
      <c r="C1466" s="1134" t="str">
        <f>'statement of marks'!$H$3</f>
        <v>2015-16</v>
      </c>
      <c r="D1466" s="1135"/>
      <c r="E1466" s="1136"/>
      <c r="F1466" s="1147"/>
      <c r="G1466" s="1148"/>
      <c r="H1466" s="369"/>
      <c r="I1466" s="207" t="s">
        <v>217</v>
      </c>
      <c r="J1466" s="1134" t="str">
        <f>'statement of marks'!$H$3</f>
        <v>2015-16</v>
      </c>
      <c r="K1466" s="1135"/>
      <c r="L1466" s="1136"/>
    </row>
    <row r="1467" spans="1:12" ht="15" customHeight="1">
      <c r="A1467" s="369"/>
      <c r="B1467" s="347" t="s">
        <v>218</v>
      </c>
      <c r="C1467" s="1144" t="str">
        <f>IF('statement of marks'!J93="","",'statement of marks'!J93)</f>
        <v/>
      </c>
      <c r="D1467" s="1145"/>
      <c r="E1467" s="1146"/>
      <c r="F1467" s="1147"/>
      <c r="G1467" s="1148"/>
      <c r="H1467" s="369"/>
      <c r="I1467" s="347" t="s">
        <v>218</v>
      </c>
      <c r="J1467" s="1144" t="str">
        <f>IF('statement of marks'!J94="","",'statement of marks'!J94)</f>
        <v/>
      </c>
      <c r="K1467" s="1145"/>
      <c r="L1467" s="1146"/>
    </row>
    <row r="1468" spans="1:12" ht="15" customHeight="1">
      <c r="A1468" s="369"/>
      <c r="B1468" s="347" t="s">
        <v>219</v>
      </c>
      <c r="C1468" s="1144" t="str">
        <f>IF('statement of marks'!K93="","",'statement of marks'!K93)</f>
        <v/>
      </c>
      <c r="D1468" s="1145"/>
      <c r="E1468" s="1146"/>
      <c r="F1468" s="1147"/>
      <c r="G1468" s="1148"/>
      <c r="H1468" s="369"/>
      <c r="I1468" s="347" t="s">
        <v>219</v>
      </c>
      <c r="J1468" s="1144" t="str">
        <f>IF('statement of marks'!K94="","",'statement of marks'!K94)</f>
        <v/>
      </c>
      <c r="K1468" s="1145"/>
      <c r="L1468" s="1146"/>
    </row>
    <row r="1469" spans="1:12" ht="15" customHeight="1">
      <c r="A1469" s="369"/>
      <c r="B1469" s="347" t="s">
        <v>220</v>
      </c>
      <c r="C1469" s="1144" t="str">
        <f>IF('statement of marks'!L93="","",'statement of marks'!L93)</f>
        <v/>
      </c>
      <c r="D1469" s="1145"/>
      <c r="E1469" s="1146"/>
      <c r="F1469" s="1147"/>
      <c r="G1469" s="1148"/>
      <c r="H1469" s="369"/>
      <c r="I1469" s="347" t="s">
        <v>220</v>
      </c>
      <c r="J1469" s="1144" t="str">
        <f>IF('statement of marks'!L94="","",'statement of marks'!L94)</f>
        <v/>
      </c>
      <c r="K1469" s="1145"/>
      <c r="L1469" s="1146"/>
    </row>
    <row r="1470" spans="1:12" ht="15" customHeight="1">
      <c r="A1470" s="369"/>
      <c r="B1470" s="347" t="s">
        <v>224</v>
      </c>
      <c r="C1470" s="1134" t="str">
        <f>IF('statement of marks'!B93="","",'statement of marks'!B93)</f>
        <v/>
      </c>
      <c r="D1470" s="1135"/>
      <c r="E1470" s="1136"/>
      <c r="F1470" s="1147"/>
      <c r="G1470" s="1148"/>
      <c r="H1470" s="369"/>
      <c r="I1470" s="347" t="s">
        <v>224</v>
      </c>
      <c r="J1470" s="1134" t="str">
        <f>IF('statement of marks'!B94="","",'statement of marks'!B94)</f>
        <v/>
      </c>
      <c r="K1470" s="1135"/>
      <c r="L1470" s="1136"/>
    </row>
    <row r="1471" spans="1:12" ht="15" customHeight="1">
      <c r="A1471" s="369"/>
      <c r="B1471" s="347" t="s">
        <v>221</v>
      </c>
      <c r="C1471" s="1134" t="str">
        <f>'statement of marks'!$G$3</f>
        <v>6 A</v>
      </c>
      <c r="D1471" s="1135"/>
      <c r="E1471" s="1136"/>
      <c r="F1471" s="1147"/>
      <c r="G1471" s="1148"/>
      <c r="H1471" s="369"/>
      <c r="I1471" s="347" t="s">
        <v>221</v>
      </c>
      <c r="J1471" s="1134" t="str">
        <f>'statement of marks'!$G$3</f>
        <v>6 A</v>
      </c>
      <c r="K1471" s="1135"/>
      <c r="L1471" s="1136"/>
    </row>
    <row r="1472" spans="1:12" ht="15" customHeight="1">
      <c r="A1472" s="369"/>
      <c r="B1472" s="209" t="s">
        <v>222</v>
      </c>
      <c r="C1472" s="1134" t="str">
        <f>IF('statement of marks'!F93="","",'statement of marks'!F93)</f>
        <v/>
      </c>
      <c r="D1472" s="1135"/>
      <c r="E1472" s="1136"/>
      <c r="F1472" s="1147"/>
      <c r="G1472" s="1148"/>
      <c r="H1472" s="369"/>
      <c r="I1472" s="209" t="s">
        <v>222</v>
      </c>
      <c r="J1472" s="1134" t="str">
        <f>IF('statement of marks'!F94="","",'statement of marks'!F94)</f>
        <v/>
      </c>
      <c r="K1472" s="1135"/>
      <c r="L1472" s="1136"/>
    </row>
    <row r="1473" spans="1:12" ht="15" customHeight="1">
      <c r="A1473" s="369"/>
      <c r="B1473" s="347" t="s">
        <v>9</v>
      </c>
      <c r="C1473" s="1134" t="str">
        <f>IF('statement of marks'!D93="","",'statement of marks'!D93)</f>
        <v/>
      </c>
      <c r="D1473" s="1135"/>
      <c r="E1473" s="1136"/>
      <c r="F1473" s="1147"/>
      <c r="G1473" s="1148"/>
      <c r="H1473" s="369"/>
      <c r="I1473" s="347" t="s">
        <v>9</v>
      </c>
      <c r="J1473" s="1134" t="str">
        <f>IF('statement of marks'!D94="","",'statement of marks'!D94)</f>
        <v/>
      </c>
      <c r="K1473" s="1135"/>
      <c r="L1473" s="1136"/>
    </row>
    <row r="1474" spans="1:12" ht="15" customHeight="1">
      <c r="A1474" s="369"/>
      <c r="B1474" s="347" t="s">
        <v>225</v>
      </c>
      <c r="C1474" s="1158" t="str">
        <f>IF('statement of marks'!H93="","",'statement of marks'!H93)</f>
        <v/>
      </c>
      <c r="D1474" s="1159"/>
      <c r="E1474" s="1160"/>
      <c r="F1474" s="1147"/>
      <c r="G1474" s="1148"/>
      <c r="H1474" s="369"/>
      <c r="I1474" s="347" t="s">
        <v>225</v>
      </c>
      <c r="J1474" s="1158" t="str">
        <f>IF('statement of marks'!H94="","",'statement of marks'!H94)</f>
        <v/>
      </c>
      <c r="K1474" s="1159"/>
      <c r="L1474" s="1160"/>
    </row>
    <row r="1475" spans="1:12" ht="15" customHeight="1">
      <c r="A1475" s="369"/>
      <c r="B1475" s="347" t="s">
        <v>226</v>
      </c>
      <c r="C1475" s="1167" t="str">
        <f>IF('statement of marks'!I93="","",'statement of marks'!I93)</f>
        <v/>
      </c>
      <c r="D1475" s="1168"/>
      <c r="E1475" s="1169"/>
      <c r="F1475" s="1147"/>
      <c r="G1475" s="1148"/>
      <c r="H1475" s="369"/>
      <c r="I1475" s="347" t="s">
        <v>226</v>
      </c>
      <c r="J1475" s="1167" t="str">
        <f>IF('statement of marks'!I94="","",'statement of marks'!I94)</f>
        <v/>
      </c>
      <c r="K1475" s="1168"/>
      <c r="L1475" s="1169"/>
    </row>
    <row r="1476" spans="1:12" ht="15" customHeight="1">
      <c r="A1476" s="369"/>
      <c r="B1476" s="347" t="s">
        <v>223</v>
      </c>
      <c r="C1476" s="364" t="s">
        <v>66</v>
      </c>
      <c r="D1476" s="365" t="s">
        <v>294</v>
      </c>
      <c r="E1476" s="370" t="s">
        <v>206</v>
      </c>
      <c r="F1476" s="1147"/>
      <c r="G1476" s="1148"/>
      <c r="H1476" s="369"/>
      <c r="I1476" s="347" t="s">
        <v>223</v>
      </c>
      <c r="J1476" s="364" t="s">
        <v>66</v>
      </c>
      <c r="K1476" s="365" t="s">
        <v>294</v>
      </c>
      <c r="L1476" s="370" t="s">
        <v>206</v>
      </c>
    </row>
    <row r="1477" spans="1:12" ht="15" customHeight="1">
      <c r="A1477" s="369"/>
      <c r="B1477" s="347" t="str">
        <f>'statement of marks'!$FT$4</f>
        <v>fgUnh</v>
      </c>
      <c r="C1477" s="366" t="str">
        <f>IF('statement of marks'!FT93="","",'statement of marks'!FT93)</f>
        <v/>
      </c>
      <c r="D1477" s="366" t="str">
        <f>IF('statement of marks'!FU93="","",'statement of marks'!FU93)</f>
        <v/>
      </c>
      <c r="E1477" s="371" t="str">
        <f>IF('statement of marks'!FV93="","",'statement of marks'!FV93)</f>
        <v/>
      </c>
      <c r="F1477" s="1147"/>
      <c r="G1477" s="1148"/>
      <c r="H1477" s="369"/>
      <c r="I1477" s="347" t="str">
        <f>'statement of marks'!$FT$4</f>
        <v>fgUnh</v>
      </c>
      <c r="J1477" s="366" t="str">
        <f>IF('statement of marks'!FT94="","",'statement of marks'!FT94)</f>
        <v/>
      </c>
      <c r="K1477" s="366" t="str">
        <f>IF('statement of marks'!FU94="","",'statement of marks'!FU94)</f>
        <v/>
      </c>
      <c r="L1477" s="371" t="str">
        <f>IF('statement of marks'!FV94="","",'statement of marks'!FV94)</f>
        <v/>
      </c>
    </row>
    <row r="1478" spans="1:12" ht="15" customHeight="1">
      <c r="A1478" s="369"/>
      <c r="B1478" s="347" t="str">
        <f>'statement of marks'!$FW$4</f>
        <v>vaxszth</v>
      </c>
      <c r="C1478" s="366" t="str">
        <f>IF('statement of marks'!FW93="","",'statement of marks'!FW93)</f>
        <v/>
      </c>
      <c r="D1478" s="366" t="str">
        <f>IF('statement of marks'!FX93="","",'statement of marks'!FX93)</f>
        <v/>
      </c>
      <c r="E1478" s="371" t="str">
        <f>IF('statement of marks'!FY93="","",'statement of marks'!FY93)</f>
        <v/>
      </c>
      <c r="F1478" s="1147"/>
      <c r="G1478" s="1148"/>
      <c r="H1478" s="369"/>
      <c r="I1478" s="347" t="str">
        <f>'statement of marks'!$FW$4</f>
        <v>vaxszth</v>
      </c>
      <c r="J1478" s="366" t="str">
        <f>IF('statement of marks'!FW94="","",'statement of marks'!FW94)</f>
        <v/>
      </c>
      <c r="K1478" s="366" t="str">
        <f>IF('statement of marks'!FX94="","",'statement of marks'!FX94)</f>
        <v/>
      </c>
      <c r="L1478" s="371" t="str">
        <f>IF('statement of marks'!FY94="","",'statement of marks'!FY94)</f>
        <v/>
      </c>
    </row>
    <row r="1479" spans="1:12" ht="15" customHeight="1">
      <c r="A1479" s="369"/>
      <c r="B1479" s="347" t="str">
        <f>IF('statement of marks'!BE93="s","laLÑr",IF('statement of marks'!BE93="u","mnwZ",IF('statement of marks'!BE93="g","xqtjkrh",IF('statement of marks'!BE93="p","iatkch",IF('statement of marks'!BE93="sd","flU/kh","r`rh; Hkk""kk")))))</f>
        <v>r`rh; Hkk"kk</v>
      </c>
      <c r="C1479" s="366" t="str">
        <f>IF('statement of marks'!FZ93="","",'statement of marks'!FZ93)</f>
        <v/>
      </c>
      <c r="D1479" s="366" t="str">
        <f>IF('statement of marks'!GA93="","",'statement of marks'!GA93)</f>
        <v/>
      </c>
      <c r="E1479" s="371" t="str">
        <f>IF('statement of marks'!GB93="","",'statement of marks'!GB93)</f>
        <v/>
      </c>
      <c r="F1479" s="1147"/>
      <c r="G1479" s="1148"/>
      <c r="H1479" s="369"/>
      <c r="I1479" s="347" t="str">
        <f>IF('statement of marks'!BE94="s","laLÑr",IF('statement of marks'!BE94="u","mnwZ",IF('statement of marks'!BE94="g","xqtjkrh",IF('statement of marks'!BE94="p","iatkch",IF('statement of marks'!BE94="sd","flU/kh","r`rh; Hkk""kk")))))</f>
        <v>r`rh; Hkk"kk</v>
      </c>
      <c r="J1479" s="366" t="str">
        <f>IF('statement of marks'!FZ94="","",'statement of marks'!FZ94)</f>
        <v/>
      </c>
      <c r="K1479" s="366" t="str">
        <f>IF('statement of marks'!GA94="","",'statement of marks'!GA94)</f>
        <v/>
      </c>
      <c r="L1479" s="371" t="str">
        <f>IF('statement of marks'!GB94="","",'statement of marks'!GB94)</f>
        <v/>
      </c>
    </row>
    <row r="1480" spans="1:12" ht="15" customHeight="1">
      <c r="A1480" s="369"/>
      <c r="B1480" s="347" t="str">
        <f>'statement of marks'!$GH$4</f>
        <v>xf.kr</v>
      </c>
      <c r="C1480" s="366" t="str">
        <f>IF('statement of marks'!GH93="","",'statement of marks'!GH93)</f>
        <v/>
      </c>
      <c r="D1480" s="366" t="str">
        <f>IF('statement of marks'!GI93="","",'statement of marks'!GI93)</f>
        <v/>
      </c>
      <c r="E1480" s="371" t="str">
        <f>IF('statement of marks'!GJ93="","",'statement of marks'!GJ93)</f>
        <v/>
      </c>
      <c r="F1480" s="1147"/>
      <c r="G1480" s="1148"/>
      <c r="H1480" s="369"/>
      <c r="I1480" s="347" t="str">
        <f>'statement of marks'!$GH$4</f>
        <v>xf.kr</v>
      </c>
      <c r="J1480" s="366" t="str">
        <f>IF('statement of marks'!GH94="","",'statement of marks'!GH94)</f>
        <v/>
      </c>
      <c r="K1480" s="366" t="str">
        <f>IF('statement of marks'!GI94="","",'statement of marks'!GI94)</f>
        <v/>
      </c>
      <c r="L1480" s="371" t="str">
        <f>IF('statement of marks'!GJ94="","",'statement of marks'!GJ94)</f>
        <v/>
      </c>
    </row>
    <row r="1481" spans="1:12" ht="15" customHeight="1">
      <c r="A1481" s="369"/>
      <c r="B1481" s="347" t="str">
        <f>'statement of marks'!$GK$4</f>
        <v>foKku</v>
      </c>
      <c r="C1481" s="366" t="str">
        <f>IF('statement of marks'!GK93="","",'statement of marks'!GK93)</f>
        <v/>
      </c>
      <c r="D1481" s="366" t="str">
        <f>IF('statement of marks'!GL93="","",'statement of marks'!GL93)</f>
        <v/>
      </c>
      <c r="E1481" s="371" t="str">
        <f>IF('statement of marks'!GM93="","",'statement of marks'!GM93)</f>
        <v/>
      </c>
      <c r="F1481" s="1147"/>
      <c r="G1481" s="1148"/>
      <c r="H1481" s="369"/>
      <c r="I1481" s="347" t="str">
        <f>'statement of marks'!$GK$4</f>
        <v>foKku</v>
      </c>
      <c r="J1481" s="366" t="str">
        <f>IF('statement of marks'!GK94="","",'statement of marks'!GK94)</f>
        <v/>
      </c>
      <c r="K1481" s="366" t="str">
        <f>IF('statement of marks'!GL94="","",'statement of marks'!GL94)</f>
        <v/>
      </c>
      <c r="L1481" s="371" t="str">
        <f>IF('statement of marks'!GM94="","",'statement of marks'!GM94)</f>
        <v/>
      </c>
    </row>
    <row r="1482" spans="1:12" ht="15" customHeight="1">
      <c r="A1482" s="369"/>
      <c r="B1482" s="347" t="str">
        <f>'statement of marks'!$GN$4</f>
        <v>lkekftd foKku</v>
      </c>
      <c r="C1482" s="366" t="str">
        <f>IF('statement of marks'!GN93="","",'statement of marks'!GN93)</f>
        <v/>
      </c>
      <c r="D1482" s="366" t="str">
        <f>IF('statement of marks'!GO93="","",'statement of marks'!GO93)</f>
        <v/>
      </c>
      <c r="E1482" s="371" t="str">
        <f>IF('statement of marks'!GP93="","",'statement of marks'!GP93)</f>
        <v/>
      </c>
      <c r="F1482" s="1147"/>
      <c r="G1482" s="1148"/>
      <c r="H1482" s="369"/>
      <c r="I1482" s="347" t="str">
        <f>'statement of marks'!$GN$4</f>
        <v>lkekftd foKku</v>
      </c>
      <c r="J1482" s="366" t="str">
        <f>IF('statement of marks'!GN94="","",'statement of marks'!GN94)</f>
        <v/>
      </c>
      <c r="K1482" s="366" t="str">
        <f>IF('statement of marks'!GO94="","",'statement of marks'!GO94)</f>
        <v/>
      </c>
      <c r="L1482" s="371" t="str">
        <f>IF('statement of marks'!GP94="","",'statement of marks'!GP94)</f>
        <v/>
      </c>
    </row>
    <row r="1483" spans="1:12" ht="15" customHeight="1">
      <c r="A1483" s="369"/>
      <c r="B1483" s="347" t="str">
        <f>'statement of marks'!$GQ$4</f>
        <v>dk;kZuqHko</v>
      </c>
      <c r="C1483" s="366" t="str">
        <f>IF('statement of marks'!GQ93="","",'statement of marks'!GQ93)</f>
        <v/>
      </c>
      <c r="D1483" s="366" t="str">
        <f>IF('statement of marks'!GR93="","",'statement of marks'!GR93)</f>
        <v/>
      </c>
      <c r="E1483" s="371" t="str">
        <f>IF('statement of marks'!GS93="","",'statement of marks'!GS93)</f>
        <v/>
      </c>
      <c r="F1483" s="1147"/>
      <c r="G1483" s="1148"/>
      <c r="H1483" s="369"/>
      <c r="I1483" s="347" t="str">
        <f>'statement of marks'!$GQ$4</f>
        <v>dk;kZuqHko</v>
      </c>
      <c r="J1483" s="366" t="str">
        <f>IF('statement of marks'!GQ94="","",'statement of marks'!GQ94)</f>
        <v/>
      </c>
      <c r="K1483" s="366" t="str">
        <f>IF('statement of marks'!GR94="","",'statement of marks'!GR94)</f>
        <v/>
      </c>
      <c r="L1483" s="371" t="str">
        <f>IF('statement of marks'!GS94="","",'statement of marks'!GS94)</f>
        <v/>
      </c>
    </row>
    <row r="1484" spans="1:12" ht="15" customHeight="1">
      <c r="A1484" s="369"/>
      <c r="B1484" s="347" t="str">
        <f>'statement of marks'!$GT$4</f>
        <v>dyk f'k{kk</v>
      </c>
      <c r="C1484" s="367" t="str">
        <f>IF('statement of marks'!GT93="","",'statement of marks'!GT93)</f>
        <v/>
      </c>
      <c r="D1484" s="367" t="str">
        <f>IF('statement of marks'!GU93="","",'statement of marks'!GU93)</f>
        <v/>
      </c>
      <c r="E1484" s="372" t="str">
        <f>IF('statement of marks'!GV93="","",'statement of marks'!GV93)</f>
        <v/>
      </c>
      <c r="F1484" s="1147"/>
      <c r="G1484" s="1148"/>
      <c r="H1484" s="369"/>
      <c r="I1484" s="347" t="str">
        <f>'statement of marks'!$GT$4</f>
        <v>dyk f'k{kk</v>
      </c>
      <c r="J1484" s="367" t="str">
        <f>IF('statement of marks'!GT94="","",'statement of marks'!GT94)</f>
        <v/>
      </c>
      <c r="K1484" s="367" t="str">
        <f>IF('statement of marks'!GU94="","",'statement of marks'!GU94)</f>
        <v/>
      </c>
      <c r="L1484" s="372" t="str">
        <f>IF('statement of marks'!GV94="","",'statement of marks'!GV94)</f>
        <v/>
      </c>
    </row>
    <row r="1485" spans="1:12" ht="15" customHeight="1">
      <c r="A1485" s="369"/>
      <c r="B1485" s="347" t="str">
        <f>'statement of marks'!$GW$4</f>
        <v>LokLF; ,oe~ 'kkjhfjd f'k{kk</v>
      </c>
      <c r="C1485" s="368" t="str">
        <f>IF('statement of marks'!GW93="","",'statement of marks'!GW93)</f>
        <v/>
      </c>
      <c r="D1485" s="368" t="str">
        <f>IF('statement of marks'!GX93="","",'statement of marks'!GX93)</f>
        <v/>
      </c>
      <c r="E1485" s="373" t="str">
        <f>IF('statement of marks'!GY93="","",'statement of marks'!GY93)</f>
        <v/>
      </c>
      <c r="F1485" s="1147"/>
      <c r="G1485" s="1148"/>
      <c r="H1485" s="369"/>
      <c r="I1485" s="347" t="str">
        <f>'statement of marks'!$GW$4</f>
        <v>LokLF; ,oe~ 'kkjhfjd f'k{kk</v>
      </c>
      <c r="J1485" s="368" t="str">
        <f>IF('statement of marks'!GW94="","",'statement of marks'!GW94)</f>
        <v/>
      </c>
      <c r="K1485" s="368" t="str">
        <f>IF('statement of marks'!GX94="","",'statement of marks'!GX94)</f>
        <v/>
      </c>
      <c r="L1485" s="373" t="str">
        <f>IF('statement of marks'!GY94="","",'statement of marks'!GY94)</f>
        <v/>
      </c>
    </row>
    <row r="1486" spans="1:12" ht="15" customHeight="1">
      <c r="A1486" s="369"/>
      <c r="B1486" s="389" t="s">
        <v>304</v>
      </c>
      <c r="C1486" s="390" t="str">
        <f>IF('statement of marks'!HE93="","",'statement of marks'!HE93)</f>
        <v/>
      </c>
      <c r="D1486" s="390" t="str">
        <f>IF('statement of marks'!HF93="","",'statement of marks'!HF93)</f>
        <v/>
      </c>
      <c r="E1486" s="390" t="str">
        <f>IF('statement of marks'!HJ93="","",'statement of marks'!HJ93)</f>
        <v/>
      </c>
      <c r="F1486" s="1147"/>
      <c r="G1486" s="1148"/>
      <c r="H1486" s="369"/>
      <c r="I1486" s="389" t="s">
        <v>304</v>
      </c>
      <c r="J1486" s="390" t="str">
        <f>IF('statement of marks'!HE94="","",'statement of marks'!HE94)</f>
        <v/>
      </c>
      <c r="K1486" s="390" t="str">
        <f>IF('statement of marks'!HF94="","",'statement of marks'!HF94)</f>
        <v/>
      </c>
      <c r="L1486" s="391" t="str">
        <f>IF('statement of marks'!HJ94="","",'statement of marks'!HJ94)</f>
        <v/>
      </c>
    </row>
    <row r="1487" spans="1:12" ht="15" customHeight="1">
      <c r="A1487" s="369"/>
      <c r="B1487" s="347" t="s">
        <v>473</v>
      </c>
      <c r="C1487" s="1170" t="str">
        <f>IF('statement of marks'!HD93="","",'statement of marks'!HD93)</f>
        <v/>
      </c>
      <c r="D1487" s="1171"/>
      <c r="E1487" s="1172"/>
      <c r="F1487" s="1147"/>
      <c r="G1487" s="1148"/>
      <c r="H1487" s="369"/>
      <c r="I1487" s="347" t="s">
        <v>473</v>
      </c>
      <c r="J1487" s="1170" t="str">
        <f>IF('statement of marks'!HD94="","",'statement of marks'!HD94)</f>
        <v/>
      </c>
      <c r="K1487" s="1171"/>
      <c r="L1487" s="1172"/>
    </row>
    <row r="1488" spans="1:12" ht="15" customHeight="1">
      <c r="A1488" s="369"/>
      <c r="B1488" s="347" t="str">
        <f>'statement of marks'!$HL$5</f>
        <v>Nk= mifLFkfr</v>
      </c>
      <c r="C1488" s="1161" t="str">
        <f>IF('statement of marks'!HL93="","",'statement of marks'!HL93)</f>
        <v/>
      </c>
      <c r="D1488" s="1162"/>
      <c r="E1488" s="1163"/>
      <c r="F1488" s="1147"/>
      <c r="G1488" s="1148"/>
      <c r="H1488" s="369"/>
      <c r="I1488" s="347" t="str">
        <f>'statement of marks'!$HL$5</f>
        <v>Nk= mifLFkfr</v>
      </c>
      <c r="J1488" s="1161" t="str">
        <f>IF('statement of marks'!HL94="","",'statement of marks'!HL94)</f>
        <v/>
      </c>
      <c r="K1488" s="1162"/>
      <c r="L1488" s="1163"/>
    </row>
    <row r="1489" spans="1:12" ht="15" customHeight="1">
      <c r="A1489" s="369"/>
      <c r="B1489" s="210" t="str">
        <f>'statement of marks'!$HK$5</f>
        <v>dqy ehfVax</v>
      </c>
      <c r="C1489" s="1164" t="str">
        <f>IF('statement of marks'!HK93="","",'statement of marks'!HK93)</f>
        <v/>
      </c>
      <c r="D1489" s="1165"/>
      <c r="E1489" s="1166"/>
      <c r="F1489" s="1147"/>
      <c r="G1489" s="1148"/>
      <c r="H1489" s="369"/>
      <c r="I1489" s="210" t="str">
        <f>'statement of marks'!$HK$5</f>
        <v>dqy ehfVax</v>
      </c>
      <c r="J1489" s="1164" t="str">
        <f>IF('statement of marks'!HK94="","",'statement of marks'!HK94)</f>
        <v/>
      </c>
      <c r="K1489" s="1165"/>
      <c r="L1489" s="1166"/>
    </row>
    <row r="1490" spans="1:12" ht="15" customHeight="1">
      <c r="A1490" s="369"/>
      <c r="B1490" s="347" t="s">
        <v>227</v>
      </c>
      <c r="C1490" s="1149" t="str">
        <f>IF('statement of marks'!HN93="","",'statement of marks'!HN93)</f>
        <v/>
      </c>
      <c r="D1490" s="1150"/>
      <c r="E1490" s="1151"/>
      <c r="F1490" s="1147"/>
      <c r="G1490" s="1148"/>
      <c r="H1490" s="369"/>
      <c r="I1490" s="347" t="s">
        <v>227</v>
      </c>
      <c r="J1490" s="1149" t="str">
        <f>IF('statement of marks'!HN94="","",'statement of marks'!HN94)</f>
        <v/>
      </c>
      <c r="K1490" s="1150"/>
      <c r="L1490" s="1151"/>
    </row>
    <row r="1491" spans="1:12" ht="15" customHeight="1">
      <c r="A1491" s="369"/>
      <c r="B1491" s="219" t="s">
        <v>79</v>
      </c>
      <c r="C1491" s="1149"/>
      <c r="D1491" s="1150"/>
      <c r="E1491" s="1151"/>
      <c r="F1491" s="1147"/>
      <c r="G1491" s="1148"/>
      <c r="H1491" s="369"/>
      <c r="I1491" s="219" t="s">
        <v>79</v>
      </c>
      <c r="J1491" s="1149"/>
      <c r="K1491" s="1150"/>
      <c r="L1491" s="1151"/>
    </row>
    <row r="1492" spans="1:12" ht="15" customHeight="1">
      <c r="A1492" s="369"/>
      <c r="B1492" s="211" t="s">
        <v>114</v>
      </c>
      <c r="C1492" s="1149"/>
      <c r="D1492" s="1150"/>
      <c r="E1492" s="1151"/>
      <c r="F1492" s="1147"/>
      <c r="G1492" s="1148"/>
      <c r="H1492" s="369"/>
      <c r="I1492" s="211" t="s">
        <v>114</v>
      </c>
      <c r="J1492" s="1149"/>
      <c r="K1492" s="1150"/>
      <c r="L1492" s="1151"/>
    </row>
    <row r="1493" spans="1:12" ht="15" customHeight="1">
      <c r="A1493" s="369"/>
      <c r="B1493" s="212" t="s">
        <v>19</v>
      </c>
      <c r="C1493" s="1149"/>
      <c r="D1493" s="1150"/>
      <c r="E1493" s="1151"/>
      <c r="F1493" s="1147"/>
      <c r="G1493" s="1148"/>
      <c r="H1493" s="369"/>
      <c r="I1493" s="212" t="s">
        <v>19</v>
      </c>
      <c r="J1493" s="1149"/>
      <c r="K1493" s="1150"/>
      <c r="L1493" s="1151"/>
    </row>
    <row r="1494" spans="1:12" ht="15" customHeight="1">
      <c r="A1494" s="369"/>
      <c r="B1494" s="213" t="s">
        <v>7</v>
      </c>
      <c r="C1494" s="1149"/>
      <c r="D1494" s="1150"/>
      <c r="E1494" s="1151"/>
      <c r="F1494" s="1147"/>
      <c r="G1494" s="1148"/>
      <c r="H1494" s="369"/>
      <c r="I1494" s="213" t="s">
        <v>7</v>
      </c>
      <c r="J1494" s="1149"/>
      <c r="K1494" s="1150"/>
      <c r="L1494" s="1151"/>
    </row>
    <row r="1495" spans="1:12" ht="15" customHeight="1">
      <c r="A1495" s="374"/>
      <c r="B1495" s="219" t="str">
        <f>'statement of marks'!$J$3</f>
        <v xml:space="preserve">fo|ky; dk Mk;l dksM+ </v>
      </c>
      <c r="C1495" s="1152" t="str">
        <f>'statement of marks'!$K$3</f>
        <v xml:space="preserve">08291009401   </v>
      </c>
      <c r="D1495" s="1153"/>
      <c r="E1495" s="1154"/>
      <c r="F1495" s="1147"/>
      <c r="G1495" s="1148"/>
      <c r="H1495" s="374"/>
      <c r="I1495" s="219" t="str">
        <f>'statement of marks'!$J$3</f>
        <v xml:space="preserve">fo|ky; dk Mk;l dksM+ </v>
      </c>
      <c r="J1495" s="1152" t="str">
        <f>'statement of marks'!$K$3</f>
        <v xml:space="preserve">08291009401   </v>
      </c>
      <c r="K1495" s="1153"/>
      <c r="L1495" s="1154"/>
    </row>
    <row r="1496" spans="1:12" ht="15" customHeight="1" thickBot="1">
      <c r="A1496" s="375"/>
      <c r="B1496" s="376" t="s">
        <v>76</v>
      </c>
      <c r="C1496" s="1155">
        <f>'statement of marks'!$HG$108</f>
        <v>42460</v>
      </c>
      <c r="D1496" s="1156"/>
      <c r="E1496" s="1157"/>
      <c r="F1496" s="1147"/>
      <c r="G1496" s="1148"/>
      <c r="H1496" s="375"/>
      <c r="I1496" s="376" t="s">
        <v>76</v>
      </c>
      <c r="J1496" s="1155">
        <f>'statement of marks'!$HG$108</f>
        <v>42460</v>
      </c>
      <c r="K1496" s="1156"/>
      <c r="L1496" s="1157"/>
    </row>
    <row r="1497" spans="1:12" ht="15" customHeight="1">
      <c r="A1497" s="1137" t="s">
        <v>47</v>
      </c>
      <c r="B1497" s="1138"/>
      <c r="C1497" s="1139"/>
      <c r="D1497" s="1139"/>
      <c r="E1497" s="1140"/>
      <c r="F1497" s="1147"/>
      <c r="G1497" s="1148"/>
      <c r="H1497" s="1137" t="s">
        <v>47</v>
      </c>
      <c r="I1497" s="1138"/>
      <c r="J1497" s="1139"/>
      <c r="K1497" s="1139"/>
      <c r="L1497" s="1140"/>
    </row>
    <row r="1498" spans="1:12" ht="15" customHeight="1">
      <c r="A1498" s="1141" t="str">
        <f>'statement of marks'!$A$1</f>
        <v>jk- ck- ek/;fed fo|ky; uohu] fuEckgsM+k</v>
      </c>
      <c r="B1498" s="1129"/>
      <c r="C1498" s="1142"/>
      <c r="D1498" s="1142"/>
      <c r="E1498" s="1143"/>
      <c r="F1498" s="1147"/>
      <c r="G1498" s="1148"/>
      <c r="H1498" s="1141" t="str">
        <f>'statement of marks'!$A$1</f>
        <v>jk- ck- ek/;fed fo|ky; uohu] fuEckgsM+k</v>
      </c>
      <c r="I1498" s="1129"/>
      <c r="J1498" s="1142"/>
      <c r="K1498" s="1142"/>
      <c r="L1498" s="1143"/>
    </row>
    <row r="1499" spans="1:12" ht="15" customHeight="1">
      <c r="A1499" s="1141"/>
      <c r="B1499" s="1129"/>
      <c r="C1499" s="1142"/>
      <c r="D1499" s="1142"/>
      <c r="E1499" s="1143"/>
      <c r="F1499" s="1147"/>
      <c r="G1499" s="1148"/>
      <c r="H1499" s="1141"/>
      <c r="I1499" s="1129"/>
      <c r="J1499" s="1142"/>
      <c r="K1499" s="1142"/>
      <c r="L1499" s="1143"/>
    </row>
    <row r="1500" spans="1:12" ht="15" customHeight="1">
      <c r="A1500" s="369"/>
      <c r="B1500" s="207" t="s">
        <v>217</v>
      </c>
      <c r="C1500" s="1134" t="str">
        <f>'statement of marks'!$H$3</f>
        <v>2015-16</v>
      </c>
      <c r="D1500" s="1135"/>
      <c r="E1500" s="1136"/>
      <c r="F1500" s="1147"/>
      <c r="G1500" s="1148"/>
      <c r="H1500" s="369"/>
      <c r="I1500" s="207" t="s">
        <v>217</v>
      </c>
      <c r="J1500" s="1134" t="str">
        <f>'statement of marks'!$H$3</f>
        <v>2015-16</v>
      </c>
      <c r="K1500" s="1135"/>
      <c r="L1500" s="1136"/>
    </row>
    <row r="1501" spans="1:12" ht="15" customHeight="1">
      <c r="A1501" s="369"/>
      <c r="B1501" s="347" t="s">
        <v>218</v>
      </c>
      <c r="C1501" s="1144" t="str">
        <f>IF('statement of marks'!J95="","",'statement of marks'!J95)</f>
        <v/>
      </c>
      <c r="D1501" s="1145"/>
      <c r="E1501" s="1146"/>
      <c r="F1501" s="1147"/>
      <c r="G1501" s="1148"/>
      <c r="H1501" s="369"/>
      <c r="I1501" s="347" t="s">
        <v>218</v>
      </c>
      <c r="J1501" s="1144" t="str">
        <f>IF('statement of marks'!J96="","",'statement of marks'!J96)</f>
        <v/>
      </c>
      <c r="K1501" s="1145"/>
      <c r="L1501" s="1146"/>
    </row>
    <row r="1502" spans="1:12" ht="15" customHeight="1">
      <c r="A1502" s="369"/>
      <c r="B1502" s="347" t="s">
        <v>219</v>
      </c>
      <c r="C1502" s="1144" t="str">
        <f>IF('statement of marks'!K95="","",'statement of marks'!K95)</f>
        <v/>
      </c>
      <c r="D1502" s="1145"/>
      <c r="E1502" s="1146"/>
      <c r="F1502" s="1147"/>
      <c r="G1502" s="1148"/>
      <c r="H1502" s="369"/>
      <c r="I1502" s="347" t="s">
        <v>219</v>
      </c>
      <c r="J1502" s="1144" t="str">
        <f>IF('statement of marks'!K96="","",'statement of marks'!K96)</f>
        <v/>
      </c>
      <c r="K1502" s="1145"/>
      <c r="L1502" s="1146"/>
    </row>
    <row r="1503" spans="1:12" ht="15" customHeight="1">
      <c r="A1503" s="369"/>
      <c r="B1503" s="347" t="s">
        <v>220</v>
      </c>
      <c r="C1503" s="1144" t="str">
        <f>IF('statement of marks'!L95="","",'statement of marks'!L95)</f>
        <v/>
      </c>
      <c r="D1503" s="1145"/>
      <c r="E1503" s="1146"/>
      <c r="F1503" s="1147"/>
      <c r="G1503" s="1148"/>
      <c r="H1503" s="369"/>
      <c r="I1503" s="347" t="s">
        <v>220</v>
      </c>
      <c r="J1503" s="1144" t="str">
        <f>IF('statement of marks'!L96="","",'statement of marks'!L96)</f>
        <v/>
      </c>
      <c r="K1503" s="1145"/>
      <c r="L1503" s="1146"/>
    </row>
    <row r="1504" spans="1:12" ht="15" customHeight="1">
      <c r="A1504" s="369"/>
      <c r="B1504" s="347" t="s">
        <v>224</v>
      </c>
      <c r="C1504" s="1134" t="str">
        <f>IF('statement of marks'!B95="","",'statement of marks'!B95)</f>
        <v/>
      </c>
      <c r="D1504" s="1135"/>
      <c r="E1504" s="1136"/>
      <c r="F1504" s="1147"/>
      <c r="G1504" s="1148"/>
      <c r="H1504" s="369"/>
      <c r="I1504" s="347" t="s">
        <v>224</v>
      </c>
      <c r="J1504" s="1134" t="str">
        <f>IF('statement of marks'!B96="","",'statement of marks'!B96)</f>
        <v/>
      </c>
      <c r="K1504" s="1135"/>
      <c r="L1504" s="1136"/>
    </row>
    <row r="1505" spans="1:12" ht="15" customHeight="1">
      <c r="A1505" s="369"/>
      <c r="B1505" s="347" t="s">
        <v>221</v>
      </c>
      <c r="C1505" s="1134" t="str">
        <f>'statement of marks'!$G$3</f>
        <v>6 A</v>
      </c>
      <c r="D1505" s="1135"/>
      <c r="E1505" s="1136"/>
      <c r="F1505" s="1147"/>
      <c r="G1505" s="1148"/>
      <c r="H1505" s="369"/>
      <c r="I1505" s="347" t="s">
        <v>221</v>
      </c>
      <c r="J1505" s="1134" t="str">
        <f>'statement of marks'!$G$3</f>
        <v>6 A</v>
      </c>
      <c r="K1505" s="1135"/>
      <c r="L1505" s="1136"/>
    </row>
    <row r="1506" spans="1:12" ht="15" customHeight="1">
      <c r="A1506" s="369"/>
      <c r="B1506" s="209" t="s">
        <v>222</v>
      </c>
      <c r="C1506" s="1134" t="str">
        <f>IF('statement of marks'!F95="","",'statement of marks'!F95)</f>
        <v/>
      </c>
      <c r="D1506" s="1135"/>
      <c r="E1506" s="1136"/>
      <c r="F1506" s="1147"/>
      <c r="G1506" s="1148"/>
      <c r="H1506" s="369"/>
      <c r="I1506" s="209" t="s">
        <v>222</v>
      </c>
      <c r="J1506" s="1134" t="str">
        <f>IF('statement of marks'!F96="","",'statement of marks'!F96)</f>
        <v/>
      </c>
      <c r="K1506" s="1135"/>
      <c r="L1506" s="1136"/>
    </row>
    <row r="1507" spans="1:12" ht="15" customHeight="1">
      <c r="A1507" s="369"/>
      <c r="B1507" s="347" t="s">
        <v>9</v>
      </c>
      <c r="C1507" s="1134" t="str">
        <f>IF('statement of marks'!D95="","",'statement of marks'!D95)</f>
        <v/>
      </c>
      <c r="D1507" s="1135"/>
      <c r="E1507" s="1136"/>
      <c r="F1507" s="1147"/>
      <c r="G1507" s="1148"/>
      <c r="H1507" s="369"/>
      <c r="I1507" s="347" t="s">
        <v>9</v>
      </c>
      <c r="J1507" s="1134" t="str">
        <f>IF('statement of marks'!D96="","",'statement of marks'!D96)</f>
        <v/>
      </c>
      <c r="K1507" s="1135"/>
      <c r="L1507" s="1136"/>
    </row>
    <row r="1508" spans="1:12" ht="15" customHeight="1">
      <c r="A1508" s="369"/>
      <c r="B1508" s="347" t="s">
        <v>225</v>
      </c>
      <c r="C1508" s="1158" t="str">
        <f>IF('statement of marks'!H95="","",'statement of marks'!H95)</f>
        <v/>
      </c>
      <c r="D1508" s="1159"/>
      <c r="E1508" s="1160"/>
      <c r="F1508" s="1147"/>
      <c r="G1508" s="1148"/>
      <c r="H1508" s="369"/>
      <c r="I1508" s="347" t="s">
        <v>225</v>
      </c>
      <c r="J1508" s="1158" t="str">
        <f>IF('statement of marks'!H96="","",'statement of marks'!H96)</f>
        <v/>
      </c>
      <c r="K1508" s="1159"/>
      <c r="L1508" s="1160"/>
    </row>
    <row r="1509" spans="1:12" ht="15" customHeight="1">
      <c r="A1509" s="369"/>
      <c r="B1509" s="347" t="s">
        <v>226</v>
      </c>
      <c r="C1509" s="1167" t="str">
        <f>IF('statement of marks'!I95="","",'statement of marks'!I95)</f>
        <v/>
      </c>
      <c r="D1509" s="1168"/>
      <c r="E1509" s="1169"/>
      <c r="F1509" s="1147"/>
      <c r="G1509" s="1148"/>
      <c r="H1509" s="369"/>
      <c r="I1509" s="347" t="s">
        <v>226</v>
      </c>
      <c r="J1509" s="1167" t="str">
        <f>IF('statement of marks'!I96="","",'statement of marks'!I96)</f>
        <v/>
      </c>
      <c r="K1509" s="1168"/>
      <c r="L1509" s="1169"/>
    </row>
    <row r="1510" spans="1:12" ht="15" customHeight="1">
      <c r="A1510" s="369"/>
      <c r="B1510" s="347" t="s">
        <v>223</v>
      </c>
      <c r="C1510" s="364" t="s">
        <v>66</v>
      </c>
      <c r="D1510" s="365" t="s">
        <v>294</v>
      </c>
      <c r="E1510" s="370" t="s">
        <v>206</v>
      </c>
      <c r="F1510" s="1147"/>
      <c r="G1510" s="1148"/>
      <c r="H1510" s="369"/>
      <c r="I1510" s="347" t="s">
        <v>223</v>
      </c>
      <c r="J1510" s="364" t="s">
        <v>66</v>
      </c>
      <c r="K1510" s="365" t="s">
        <v>294</v>
      </c>
      <c r="L1510" s="370" t="s">
        <v>206</v>
      </c>
    </row>
    <row r="1511" spans="1:12" ht="15" customHeight="1">
      <c r="A1511" s="369"/>
      <c r="B1511" s="347" t="str">
        <f>'statement of marks'!$FT$4</f>
        <v>fgUnh</v>
      </c>
      <c r="C1511" s="366" t="str">
        <f>IF('statement of marks'!FT95="","",'statement of marks'!FT95)</f>
        <v/>
      </c>
      <c r="D1511" s="366" t="str">
        <f>IF('statement of marks'!FU95="","",'statement of marks'!FU95)</f>
        <v/>
      </c>
      <c r="E1511" s="371" t="str">
        <f>IF('statement of marks'!FV95="","",'statement of marks'!FV95)</f>
        <v/>
      </c>
      <c r="F1511" s="1147"/>
      <c r="G1511" s="1148"/>
      <c r="H1511" s="369"/>
      <c r="I1511" s="347" t="str">
        <f>'statement of marks'!$FT$4</f>
        <v>fgUnh</v>
      </c>
      <c r="J1511" s="366" t="str">
        <f>IF('statement of marks'!FT96="","",'statement of marks'!FT96)</f>
        <v/>
      </c>
      <c r="K1511" s="366" t="str">
        <f>IF('statement of marks'!FU96="","",'statement of marks'!FU96)</f>
        <v/>
      </c>
      <c r="L1511" s="371" t="str">
        <f>IF('statement of marks'!FV96="","",'statement of marks'!FV96)</f>
        <v/>
      </c>
    </row>
    <row r="1512" spans="1:12" ht="15" customHeight="1">
      <c r="A1512" s="369"/>
      <c r="B1512" s="347" t="str">
        <f>'statement of marks'!$FW$4</f>
        <v>vaxszth</v>
      </c>
      <c r="C1512" s="366" t="str">
        <f>IF('statement of marks'!FW95="","",'statement of marks'!FW95)</f>
        <v/>
      </c>
      <c r="D1512" s="366" t="str">
        <f>IF('statement of marks'!FX95="","",'statement of marks'!FX95)</f>
        <v/>
      </c>
      <c r="E1512" s="371" t="str">
        <f>IF('statement of marks'!FY95="","",'statement of marks'!FY95)</f>
        <v/>
      </c>
      <c r="F1512" s="1147"/>
      <c r="G1512" s="1148"/>
      <c r="H1512" s="369"/>
      <c r="I1512" s="347" t="str">
        <f>'statement of marks'!$FW$4</f>
        <v>vaxszth</v>
      </c>
      <c r="J1512" s="366" t="str">
        <f>IF('statement of marks'!FW96="","",'statement of marks'!FW96)</f>
        <v/>
      </c>
      <c r="K1512" s="366" t="str">
        <f>IF('statement of marks'!FX96="","",'statement of marks'!FX96)</f>
        <v/>
      </c>
      <c r="L1512" s="371" t="str">
        <f>IF('statement of marks'!FY96="","",'statement of marks'!FY96)</f>
        <v/>
      </c>
    </row>
    <row r="1513" spans="1:12" ht="15" customHeight="1">
      <c r="A1513" s="369"/>
      <c r="B1513" s="347" t="str">
        <f>IF('statement of marks'!BE95="s","laLÑr",IF('statement of marks'!BE95="u","mnwZ",IF('statement of marks'!BE95="g","xqtjkrh",IF('statement of marks'!BE95="p","iatkch",IF('statement of marks'!BE95="sd","flU/kh","r`rh; Hkk""kk")))))</f>
        <v>r`rh; Hkk"kk</v>
      </c>
      <c r="C1513" s="366" t="str">
        <f>IF('statement of marks'!FZ95="","",'statement of marks'!FZ95)</f>
        <v/>
      </c>
      <c r="D1513" s="366" t="str">
        <f>IF('statement of marks'!GA95="","",'statement of marks'!GA95)</f>
        <v/>
      </c>
      <c r="E1513" s="371" t="str">
        <f>IF('statement of marks'!GB95="","",'statement of marks'!GB95)</f>
        <v/>
      </c>
      <c r="F1513" s="1147"/>
      <c r="G1513" s="1148"/>
      <c r="H1513" s="369"/>
      <c r="I1513" s="347" t="str">
        <f>IF('statement of marks'!BE96="s","laLÑr",IF('statement of marks'!BE96="u","mnwZ",IF('statement of marks'!BE96="g","xqtjkrh",IF('statement of marks'!BE96="p","iatkch",IF('statement of marks'!BE96="sd","flU/kh","r`rh; Hkk""kk")))))</f>
        <v>r`rh; Hkk"kk</v>
      </c>
      <c r="J1513" s="366" t="str">
        <f>IF('statement of marks'!FZ96="","",'statement of marks'!FZ96)</f>
        <v/>
      </c>
      <c r="K1513" s="366" t="str">
        <f>IF('statement of marks'!GA96="","",'statement of marks'!GA96)</f>
        <v/>
      </c>
      <c r="L1513" s="371" t="str">
        <f>IF('statement of marks'!GB96="","",'statement of marks'!GB96)</f>
        <v/>
      </c>
    </row>
    <row r="1514" spans="1:12" ht="15" customHeight="1">
      <c r="A1514" s="369"/>
      <c r="B1514" s="347" t="str">
        <f>'statement of marks'!$GH$4</f>
        <v>xf.kr</v>
      </c>
      <c r="C1514" s="366" t="str">
        <f>IF('statement of marks'!GH95="","",'statement of marks'!GH95)</f>
        <v/>
      </c>
      <c r="D1514" s="366" t="str">
        <f>IF('statement of marks'!GI95="","",'statement of marks'!GI95)</f>
        <v/>
      </c>
      <c r="E1514" s="371" t="str">
        <f>IF('statement of marks'!GJ95="","",'statement of marks'!GJ95)</f>
        <v/>
      </c>
      <c r="F1514" s="1147"/>
      <c r="G1514" s="1148"/>
      <c r="H1514" s="369"/>
      <c r="I1514" s="347" t="str">
        <f>'statement of marks'!$GH$4</f>
        <v>xf.kr</v>
      </c>
      <c r="J1514" s="366" t="str">
        <f>IF('statement of marks'!GH96="","",'statement of marks'!GH96)</f>
        <v/>
      </c>
      <c r="K1514" s="366" t="str">
        <f>IF('statement of marks'!GI96="","",'statement of marks'!GI96)</f>
        <v/>
      </c>
      <c r="L1514" s="371" t="str">
        <f>IF('statement of marks'!GJ96="","",'statement of marks'!GJ96)</f>
        <v/>
      </c>
    </row>
    <row r="1515" spans="1:12" ht="15" customHeight="1">
      <c r="A1515" s="369"/>
      <c r="B1515" s="347" t="str">
        <f>'statement of marks'!$GK$4</f>
        <v>foKku</v>
      </c>
      <c r="C1515" s="366" t="str">
        <f>IF('statement of marks'!GK95="","",'statement of marks'!GK95)</f>
        <v/>
      </c>
      <c r="D1515" s="366" t="str">
        <f>IF('statement of marks'!GL95="","",'statement of marks'!GL95)</f>
        <v/>
      </c>
      <c r="E1515" s="371" t="str">
        <f>IF('statement of marks'!GM95="","",'statement of marks'!GM95)</f>
        <v/>
      </c>
      <c r="F1515" s="1147"/>
      <c r="G1515" s="1148"/>
      <c r="H1515" s="369"/>
      <c r="I1515" s="347" t="str">
        <f>'statement of marks'!$GK$4</f>
        <v>foKku</v>
      </c>
      <c r="J1515" s="366" t="str">
        <f>IF('statement of marks'!GK96="","",'statement of marks'!GK96)</f>
        <v/>
      </c>
      <c r="K1515" s="366" t="str">
        <f>IF('statement of marks'!GL96="","",'statement of marks'!GL96)</f>
        <v/>
      </c>
      <c r="L1515" s="371" t="str">
        <f>IF('statement of marks'!GM96="","",'statement of marks'!GM96)</f>
        <v/>
      </c>
    </row>
    <row r="1516" spans="1:12" ht="15" customHeight="1">
      <c r="A1516" s="369"/>
      <c r="B1516" s="347" t="str">
        <f>'statement of marks'!$GN$4</f>
        <v>lkekftd foKku</v>
      </c>
      <c r="C1516" s="366" t="str">
        <f>IF('statement of marks'!GN95="","",'statement of marks'!GN95)</f>
        <v/>
      </c>
      <c r="D1516" s="366" t="str">
        <f>IF('statement of marks'!GO95="","",'statement of marks'!GO95)</f>
        <v/>
      </c>
      <c r="E1516" s="371" t="str">
        <f>IF('statement of marks'!GP95="","",'statement of marks'!GP95)</f>
        <v/>
      </c>
      <c r="F1516" s="1147"/>
      <c r="G1516" s="1148"/>
      <c r="H1516" s="369"/>
      <c r="I1516" s="347" t="str">
        <f>'statement of marks'!$GN$4</f>
        <v>lkekftd foKku</v>
      </c>
      <c r="J1516" s="366" t="str">
        <f>IF('statement of marks'!GN96="","",'statement of marks'!GN96)</f>
        <v/>
      </c>
      <c r="K1516" s="366" t="str">
        <f>IF('statement of marks'!GO96="","",'statement of marks'!GO96)</f>
        <v/>
      </c>
      <c r="L1516" s="371" t="str">
        <f>IF('statement of marks'!GP96="","",'statement of marks'!GP96)</f>
        <v/>
      </c>
    </row>
    <row r="1517" spans="1:12" ht="15" customHeight="1">
      <c r="A1517" s="369"/>
      <c r="B1517" s="347" t="str">
        <f>'statement of marks'!$GQ$4</f>
        <v>dk;kZuqHko</v>
      </c>
      <c r="C1517" s="366" t="str">
        <f>IF('statement of marks'!GQ95="","",'statement of marks'!GQ95)</f>
        <v/>
      </c>
      <c r="D1517" s="366" t="str">
        <f>IF('statement of marks'!GR95="","",'statement of marks'!GR95)</f>
        <v/>
      </c>
      <c r="E1517" s="371" t="str">
        <f>IF('statement of marks'!GS95="","",'statement of marks'!GS95)</f>
        <v/>
      </c>
      <c r="F1517" s="1147"/>
      <c r="G1517" s="1148"/>
      <c r="H1517" s="369"/>
      <c r="I1517" s="347" t="str">
        <f>'statement of marks'!$GQ$4</f>
        <v>dk;kZuqHko</v>
      </c>
      <c r="J1517" s="366" t="str">
        <f>IF('statement of marks'!GQ96="","",'statement of marks'!GQ96)</f>
        <v/>
      </c>
      <c r="K1517" s="366" t="str">
        <f>IF('statement of marks'!GR96="","",'statement of marks'!GR96)</f>
        <v/>
      </c>
      <c r="L1517" s="371" t="str">
        <f>IF('statement of marks'!GS96="","",'statement of marks'!GS96)</f>
        <v/>
      </c>
    </row>
    <row r="1518" spans="1:12" ht="15" customHeight="1">
      <c r="A1518" s="369"/>
      <c r="B1518" s="347" t="str">
        <f>'statement of marks'!$GT$4</f>
        <v>dyk f'k{kk</v>
      </c>
      <c r="C1518" s="367" t="str">
        <f>IF('statement of marks'!GT95="","",'statement of marks'!GT95)</f>
        <v/>
      </c>
      <c r="D1518" s="367" t="str">
        <f>IF('statement of marks'!GU95="","",'statement of marks'!GU95)</f>
        <v/>
      </c>
      <c r="E1518" s="372" t="str">
        <f>IF('statement of marks'!GV95="","",'statement of marks'!GV95)</f>
        <v/>
      </c>
      <c r="F1518" s="1147"/>
      <c r="G1518" s="1148"/>
      <c r="H1518" s="369"/>
      <c r="I1518" s="347" t="str">
        <f>'statement of marks'!$GT$4</f>
        <v>dyk f'k{kk</v>
      </c>
      <c r="J1518" s="367" t="str">
        <f>IF('statement of marks'!GT96="","",'statement of marks'!GT96)</f>
        <v/>
      </c>
      <c r="K1518" s="367" t="str">
        <f>IF('statement of marks'!GU96="","",'statement of marks'!GU96)</f>
        <v/>
      </c>
      <c r="L1518" s="372" t="str">
        <f>IF('statement of marks'!GV96="","",'statement of marks'!GV96)</f>
        <v/>
      </c>
    </row>
    <row r="1519" spans="1:12" ht="15" customHeight="1">
      <c r="A1519" s="369"/>
      <c r="B1519" s="347" t="str">
        <f>'statement of marks'!$GW$4</f>
        <v>LokLF; ,oe~ 'kkjhfjd f'k{kk</v>
      </c>
      <c r="C1519" s="368" t="str">
        <f>IF('statement of marks'!GW95="","",'statement of marks'!GW95)</f>
        <v/>
      </c>
      <c r="D1519" s="368" t="str">
        <f>IF('statement of marks'!GX95="","",'statement of marks'!GX95)</f>
        <v/>
      </c>
      <c r="E1519" s="373" t="str">
        <f>IF('statement of marks'!GY95="","",'statement of marks'!GY95)</f>
        <v/>
      </c>
      <c r="F1519" s="1147"/>
      <c r="G1519" s="1148"/>
      <c r="H1519" s="369"/>
      <c r="I1519" s="347" t="str">
        <f>'statement of marks'!$GW$4</f>
        <v>LokLF; ,oe~ 'kkjhfjd f'k{kk</v>
      </c>
      <c r="J1519" s="368" t="str">
        <f>IF('statement of marks'!GW96="","",'statement of marks'!GW96)</f>
        <v/>
      </c>
      <c r="K1519" s="368" t="str">
        <f>IF('statement of marks'!GX96="","",'statement of marks'!GX96)</f>
        <v/>
      </c>
      <c r="L1519" s="373" t="str">
        <f>IF('statement of marks'!GY96="","",'statement of marks'!GY96)</f>
        <v/>
      </c>
    </row>
    <row r="1520" spans="1:12" ht="15" customHeight="1">
      <c r="A1520" s="369"/>
      <c r="B1520" s="389" t="s">
        <v>304</v>
      </c>
      <c r="C1520" s="390" t="str">
        <f>IF('statement of marks'!HE95="","",'statement of marks'!HE95)</f>
        <v/>
      </c>
      <c r="D1520" s="390" t="str">
        <f>IF('statement of marks'!HF95="","",'statement of marks'!HF95)</f>
        <v/>
      </c>
      <c r="E1520" s="390" t="str">
        <f>IF('statement of marks'!HJ95="","",'statement of marks'!HJ95)</f>
        <v/>
      </c>
      <c r="F1520" s="1147"/>
      <c r="G1520" s="1148"/>
      <c r="H1520" s="369"/>
      <c r="I1520" s="389" t="s">
        <v>304</v>
      </c>
      <c r="J1520" s="390" t="str">
        <f>IF('statement of marks'!HE96="","",'statement of marks'!HE96)</f>
        <v/>
      </c>
      <c r="K1520" s="390" t="str">
        <f>IF('statement of marks'!HF96="","",'statement of marks'!HF96)</f>
        <v/>
      </c>
      <c r="L1520" s="391" t="str">
        <f>IF('statement of marks'!HJ96="","",'statement of marks'!HJ96)</f>
        <v/>
      </c>
    </row>
    <row r="1521" spans="1:12" ht="15" customHeight="1">
      <c r="A1521" s="369"/>
      <c r="B1521" s="347" t="s">
        <v>473</v>
      </c>
      <c r="C1521" s="1170" t="str">
        <f>IF('statement of marks'!HD95="","",'statement of marks'!HD95)</f>
        <v/>
      </c>
      <c r="D1521" s="1171"/>
      <c r="E1521" s="1172"/>
      <c r="F1521" s="1147"/>
      <c r="G1521" s="1148"/>
      <c r="H1521" s="369"/>
      <c r="I1521" s="347" t="s">
        <v>473</v>
      </c>
      <c r="J1521" s="1170" t="str">
        <f>IF('statement of marks'!HD96="","",'statement of marks'!HD96)</f>
        <v/>
      </c>
      <c r="K1521" s="1171"/>
      <c r="L1521" s="1172"/>
    </row>
    <row r="1522" spans="1:12" ht="15" customHeight="1">
      <c r="A1522" s="369"/>
      <c r="B1522" s="347" t="str">
        <f>'statement of marks'!$HL$5</f>
        <v>Nk= mifLFkfr</v>
      </c>
      <c r="C1522" s="1161" t="str">
        <f>IF('statement of marks'!HL95="","",'statement of marks'!HL95)</f>
        <v/>
      </c>
      <c r="D1522" s="1162"/>
      <c r="E1522" s="1163"/>
      <c r="F1522" s="1147"/>
      <c r="G1522" s="1148"/>
      <c r="H1522" s="369"/>
      <c r="I1522" s="347" t="str">
        <f>'statement of marks'!$HL$5</f>
        <v>Nk= mifLFkfr</v>
      </c>
      <c r="J1522" s="1161" t="str">
        <f>IF('statement of marks'!HL96="","",'statement of marks'!HL96)</f>
        <v/>
      </c>
      <c r="K1522" s="1162"/>
      <c r="L1522" s="1163"/>
    </row>
    <row r="1523" spans="1:12" ht="15" customHeight="1">
      <c r="A1523" s="369"/>
      <c r="B1523" s="210" t="str">
        <f>'statement of marks'!$HK$5</f>
        <v>dqy ehfVax</v>
      </c>
      <c r="C1523" s="1164" t="str">
        <f>IF('statement of marks'!HK95="","",'statement of marks'!HK95)</f>
        <v/>
      </c>
      <c r="D1523" s="1165"/>
      <c r="E1523" s="1166"/>
      <c r="F1523" s="1147"/>
      <c r="G1523" s="1148"/>
      <c r="H1523" s="369"/>
      <c r="I1523" s="210" t="str">
        <f>'statement of marks'!$HK$5</f>
        <v>dqy ehfVax</v>
      </c>
      <c r="J1523" s="1164" t="str">
        <f>IF('statement of marks'!HK96="","",'statement of marks'!HK96)</f>
        <v/>
      </c>
      <c r="K1523" s="1165"/>
      <c r="L1523" s="1166"/>
    </row>
    <row r="1524" spans="1:12" ht="15" customHeight="1">
      <c r="A1524" s="369"/>
      <c r="B1524" s="347" t="s">
        <v>227</v>
      </c>
      <c r="C1524" s="1149" t="str">
        <f>IF('statement of marks'!HN95="","",'statement of marks'!HN95)</f>
        <v/>
      </c>
      <c r="D1524" s="1150"/>
      <c r="E1524" s="1151"/>
      <c r="F1524" s="1147"/>
      <c r="G1524" s="1148"/>
      <c r="H1524" s="369"/>
      <c r="I1524" s="347" t="s">
        <v>227</v>
      </c>
      <c r="J1524" s="1149" t="str">
        <f>IF('statement of marks'!HN96="","",'statement of marks'!HN96)</f>
        <v/>
      </c>
      <c r="K1524" s="1150"/>
      <c r="L1524" s="1151"/>
    </row>
    <row r="1525" spans="1:12" ht="15" customHeight="1">
      <c r="A1525" s="369"/>
      <c r="B1525" s="219" t="s">
        <v>79</v>
      </c>
      <c r="C1525" s="1149"/>
      <c r="D1525" s="1150"/>
      <c r="E1525" s="1151"/>
      <c r="F1525" s="1147"/>
      <c r="G1525" s="1148"/>
      <c r="H1525" s="369"/>
      <c r="I1525" s="219" t="s">
        <v>79</v>
      </c>
      <c r="J1525" s="1149"/>
      <c r="K1525" s="1150"/>
      <c r="L1525" s="1151"/>
    </row>
    <row r="1526" spans="1:12" ht="15" customHeight="1">
      <c r="A1526" s="369"/>
      <c r="B1526" s="211" t="s">
        <v>114</v>
      </c>
      <c r="C1526" s="1149"/>
      <c r="D1526" s="1150"/>
      <c r="E1526" s="1151"/>
      <c r="F1526" s="1147"/>
      <c r="G1526" s="1148"/>
      <c r="H1526" s="369"/>
      <c r="I1526" s="211" t="s">
        <v>114</v>
      </c>
      <c r="J1526" s="1149"/>
      <c r="K1526" s="1150"/>
      <c r="L1526" s="1151"/>
    </row>
    <row r="1527" spans="1:12" ht="15" customHeight="1">
      <c r="A1527" s="369"/>
      <c r="B1527" s="212" t="s">
        <v>19</v>
      </c>
      <c r="C1527" s="1149"/>
      <c r="D1527" s="1150"/>
      <c r="E1527" s="1151"/>
      <c r="F1527" s="1147"/>
      <c r="G1527" s="1148"/>
      <c r="H1527" s="369"/>
      <c r="I1527" s="212" t="s">
        <v>19</v>
      </c>
      <c r="J1527" s="1149"/>
      <c r="K1527" s="1150"/>
      <c r="L1527" s="1151"/>
    </row>
    <row r="1528" spans="1:12" ht="15" customHeight="1">
      <c r="A1528" s="369"/>
      <c r="B1528" s="213" t="s">
        <v>7</v>
      </c>
      <c r="C1528" s="1149"/>
      <c r="D1528" s="1150"/>
      <c r="E1528" s="1151"/>
      <c r="F1528" s="1147"/>
      <c r="G1528" s="1148"/>
      <c r="H1528" s="369"/>
      <c r="I1528" s="213" t="s">
        <v>7</v>
      </c>
      <c r="J1528" s="1149"/>
      <c r="K1528" s="1150"/>
      <c r="L1528" s="1151"/>
    </row>
    <row r="1529" spans="1:12" ht="15" customHeight="1">
      <c r="A1529" s="374"/>
      <c r="B1529" s="219" t="str">
        <f>'statement of marks'!$J$3</f>
        <v xml:space="preserve">fo|ky; dk Mk;l dksM+ </v>
      </c>
      <c r="C1529" s="1152" t="str">
        <f>'statement of marks'!$K$3</f>
        <v xml:space="preserve">08291009401   </v>
      </c>
      <c r="D1529" s="1153"/>
      <c r="E1529" s="1154"/>
      <c r="F1529" s="1147"/>
      <c r="G1529" s="1148"/>
      <c r="H1529" s="374"/>
      <c r="I1529" s="219" t="str">
        <f>'statement of marks'!$J$3</f>
        <v xml:space="preserve">fo|ky; dk Mk;l dksM+ </v>
      </c>
      <c r="J1529" s="1152" t="str">
        <f>'statement of marks'!$K$3</f>
        <v xml:space="preserve">08291009401   </v>
      </c>
      <c r="K1529" s="1153"/>
      <c r="L1529" s="1154"/>
    </row>
    <row r="1530" spans="1:12" ht="15" customHeight="1" thickBot="1">
      <c r="A1530" s="375"/>
      <c r="B1530" s="376" t="s">
        <v>76</v>
      </c>
      <c r="C1530" s="1155">
        <f>'statement of marks'!$HG$108</f>
        <v>42460</v>
      </c>
      <c r="D1530" s="1156"/>
      <c r="E1530" s="1157"/>
      <c r="F1530" s="1147"/>
      <c r="G1530" s="1148"/>
      <c r="H1530" s="375"/>
      <c r="I1530" s="376" t="s">
        <v>76</v>
      </c>
      <c r="J1530" s="1155">
        <f>'statement of marks'!$HG$108</f>
        <v>42460</v>
      </c>
      <c r="K1530" s="1156"/>
      <c r="L1530" s="1157"/>
    </row>
    <row r="1531" spans="1:12" ht="15" customHeight="1">
      <c r="A1531" s="1137" t="s">
        <v>47</v>
      </c>
      <c r="B1531" s="1138"/>
      <c r="C1531" s="1139"/>
      <c r="D1531" s="1139"/>
      <c r="E1531" s="1140"/>
      <c r="F1531" s="1147"/>
      <c r="G1531" s="1148"/>
      <c r="H1531" s="1137" t="s">
        <v>47</v>
      </c>
      <c r="I1531" s="1138"/>
      <c r="J1531" s="1139"/>
      <c r="K1531" s="1139"/>
      <c r="L1531" s="1140"/>
    </row>
    <row r="1532" spans="1:12" ht="15" customHeight="1">
      <c r="A1532" s="1141" t="str">
        <f>'statement of marks'!$A$1</f>
        <v>jk- ck- ek/;fed fo|ky; uohu] fuEckgsM+k</v>
      </c>
      <c r="B1532" s="1129"/>
      <c r="C1532" s="1142"/>
      <c r="D1532" s="1142"/>
      <c r="E1532" s="1143"/>
      <c r="F1532" s="1147"/>
      <c r="G1532" s="1148"/>
      <c r="H1532" s="1141" t="str">
        <f>'statement of marks'!$A$1</f>
        <v>jk- ck- ek/;fed fo|ky; uohu] fuEckgsM+k</v>
      </c>
      <c r="I1532" s="1129"/>
      <c r="J1532" s="1142"/>
      <c r="K1532" s="1142"/>
      <c r="L1532" s="1143"/>
    </row>
    <row r="1533" spans="1:12" ht="15" customHeight="1">
      <c r="A1533" s="1141"/>
      <c r="B1533" s="1129"/>
      <c r="C1533" s="1142"/>
      <c r="D1533" s="1142"/>
      <c r="E1533" s="1143"/>
      <c r="F1533" s="1147"/>
      <c r="G1533" s="1148"/>
      <c r="H1533" s="1141"/>
      <c r="I1533" s="1129"/>
      <c r="J1533" s="1142"/>
      <c r="K1533" s="1142"/>
      <c r="L1533" s="1143"/>
    </row>
    <row r="1534" spans="1:12" ht="15" customHeight="1">
      <c r="A1534" s="369"/>
      <c r="B1534" s="207" t="s">
        <v>217</v>
      </c>
      <c r="C1534" s="1134" t="str">
        <f>'statement of marks'!$H$3</f>
        <v>2015-16</v>
      </c>
      <c r="D1534" s="1135"/>
      <c r="E1534" s="1136"/>
      <c r="F1534" s="1147"/>
      <c r="G1534" s="1148"/>
      <c r="H1534" s="369"/>
      <c r="I1534" s="207" t="s">
        <v>217</v>
      </c>
      <c r="J1534" s="1134" t="str">
        <f>'statement of marks'!$H$3</f>
        <v>2015-16</v>
      </c>
      <c r="K1534" s="1135"/>
      <c r="L1534" s="1136"/>
    </row>
    <row r="1535" spans="1:12" ht="15" customHeight="1">
      <c r="A1535" s="369"/>
      <c r="B1535" s="347" t="s">
        <v>218</v>
      </c>
      <c r="C1535" s="1144" t="str">
        <f>IF('statement of marks'!J97="","",'statement of marks'!J97)</f>
        <v/>
      </c>
      <c r="D1535" s="1145"/>
      <c r="E1535" s="1146"/>
      <c r="F1535" s="1147"/>
      <c r="G1535" s="1148"/>
      <c r="H1535" s="369"/>
      <c r="I1535" s="347" t="s">
        <v>218</v>
      </c>
      <c r="J1535" s="1144" t="str">
        <f>IF('statement of marks'!J98="","",'statement of marks'!J98)</f>
        <v/>
      </c>
      <c r="K1535" s="1145"/>
      <c r="L1535" s="1146"/>
    </row>
    <row r="1536" spans="1:12" ht="15" customHeight="1">
      <c r="A1536" s="369"/>
      <c r="B1536" s="347" t="s">
        <v>219</v>
      </c>
      <c r="C1536" s="1144" t="str">
        <f>IF('statement of marks'!K97="","",'statement of marks'!K97)</f>
        <v/>
      </c>
      <c r="D1536" s="1145"/>
      <c r="E1536" s="1146"/>
      <c r="F1536" s="1147"/>
      <c r="G1536" s="1148"/>
      <c r="H1536" s="369"/>
      <c r="I1536" s="347" t="s">
        <v>219</v>
      </c>
      <c r="J1536" s="1144" t="str">
        <f>IF('statement of marks'!K98="","",'statement of marks'!K98)</f>
        <v/>
      </c>
      <c r="K1536" s="1145"/>
      <c r="L1536" s="1146"/>
    </row>
    <row r="1537" spans="1:12" ht="15" customHeight="1">
      <c r="A1537" s="369"/>
      <c r="B1537" s="347" t="s">
        <v>220</v>
      </c>
      <c r="C1537" s="1144" t="str">
        <f>IF('statement of marks'!L97="","",'statement of marks'!L97)</f>
        <v/>
      </c>
      <c r="D1537" s="1145"/>
      <c r="E1537" s="1146"/>
      <c r="F1537" s="1147"/>
      <c r="G1537" s="1148"/>
      <c r="H1537" s="369"/>
      <c r="I1537" s="347" t="s">
        <v>220</v>
      </c>
      <c r="J1537" s="1144" t="str">
        <f>IF('statement of marks'!L98="","",'statement of marks'!L98)</f>
        <v/>
      </c>
      <c r="K1537" s="1145"/>
      <c r="L1537" s="1146"/>
    </row>
    <row r="1538" spans="1:12" ht="15" customHeight="1">
      <c r="A1538" s="369"/>
      <c r="B1538" s="347" t="s">
        <v>224</v>
      </c>
      <c r="C1538" s="1134" t="str">
        <f>IF('statement of marks'!B97="","",'statement of marks'!B97)</f>
        <v/>
      </c>
      <c r="D1538" s="1135"/>
      <c r="E1538" s="1136"/>
      <c r="F1538" s="1147"/>
      <c r="G1538" s="1148"/>
      <c r="H1538" s="369"/>
      <c r="I1538" s="347" t="s">
        <v>224</v>
      </c>
      <c r="J1538" s="1134" t="str">
        <f>IF('statement of marks'!B98="","",'statement of marks'!B98)</f>
        <v/>
      </c>
      <c r="K1538" s="1135"/>
      <c r="L1538" s="1136"/>
    </row>
    <row r="1539" spans="1:12" ht="15" customHeight="1">
      <c r="A1539" s="369"/>
      <c r="B1539" s="347" t="s">
        <v>221</v>
      </c>
      <c r="C1539" s="1134" t="str">
        <f>'statement of marks'!$G$3</f>
        <v>6 A</v>
      </c>
      <c r="D1539" s="1135"/>
      <c r="E1539" s="1136"/>
      <c r="F1539" s="1147"/>
      <c r="G1539" s="1148"/>
      <c r="H1539" s="369"/>
      <c r="I1539" s="347" t="s">
        <v>221</v>
      </c>
      <c r="J1539" s="1134" t="str">
        <f>'statement of marks'!$G$3</f>
        <v>6 A</v>
      </c>
      <c r="K1539" s="1135"/>
      <c r="L1539" s="1136"/>
    </row>
    <row r="1540" spans="1:12" ht="15" customHeight="1">
      <c r="A1540" s="369"/>
      <c r="B1540" s="209" t="s">
        <v>222</v>
      </c>
      <c r="C1540" s="1134" t="str">
        <f>IF('statement of marks'!F97="","",'statement of marks'!F97)</f>
        <v/>
      </c>
      <c r="D1540" s="1135"/>
      <c r="E1540" s="1136"/>
      <c r="F1540" s="1147"/>
      <c r="G1540" s="1148"/>
      <c r="H1540" s="369"/>
      <c r="I1540" s="209" t="s">
        <v>222</v>
      </c>
      <c r="J1540" s="1134" t="str">
        <f>IF('statement of marks'!F98="","",'statement of marks'!F98)</f>
        <v/>
      </c>
      <c r="K1540" s="1135"/>
      <c r="L1540" s="1136"/>
    </row>
    <row r="1541" spans="1:12" ht="15" customHeight="1">
      <c r="A1541" s="369"/>
      <c r="B1541" s="347" t="s">
        <v>9</v>
      </c>
      <c r="C1541" s="1134" t="str">
        <f>IF('statement of marks'!D97="","",'statement of marks'!D97)</f>
        <v/>
      </c>
      <c r="D1541" s="1135"/>
      <c r="E1541" s="1136"/>
      <c r="F1541" s="1147"/>
      <c r="G1541" s="1148"/>
      <c r="H1541" s="369"/>
      <c r="I1541" s="347" t="s">
        <v>9</v>
      </c>
      <c r="J1541" s="1134" t="str">
        <f>IF('statement of marks'!D98="","",'statement of marks'!D98)</f>
        <v/>
      </c>
      <c r="K1541" s="1135"/>
      <c r="L1541" s="1136"/>
    </row>
    <row r="1542" spans="1:12" ht="15" customHeight="1">
      <c r="A1542" s="369"/>
      <c r="B1542" s="347" t="s">
        <v>225</v>
      </c>
      <c r="C1542" s="1158" t="str">
        <f>IF('statement of marks'!H97="","",'statement of marks'!H97)</f>
        <v/>
      </c>
      <c r="D1542" s="1159"/>
      <c r="E1542" s="1160"/>
      <c r="F1542" s="1147"/>
      <c r="G1542" s="1148"/>
      <c r="H1542" s="369"/>
      <c r="I1542" s="347" t="s">
        <v>225</v>
      </c>
      <c r="J1542" s="1158" t="str">
        <f>IF('statement of marks'!H98="","",'statement of marks'!H98)</f>
        <v/>
      </c>
      <c r="K1542" s="1159"/>
      <c r="L1542" s="1160"/>
    </row>
    <row r="1543" spans="1:12" ht="15" customHeight="1">
      <c r="A1543" s="369"/>
      <c r="B1543" s="347" t="s">
        <v>226</v>
      </c>
      <c r="C1543" s="1167" t="str">
        <f>IF('statement of marks'!I97="","",'statement of marks'!I97)</f>
        <v/>
      </c>
      <c r="D1543" s="1168"/>
      <c r="E1543" s="1169"/>
      <c r="F1543" s="1147"/>
      <c r="G1543" s="1148"/>
      <c r="H1543" s="369"/>
      <c r="I1543" s="347" t="s">
        <v>226</v>
      </c>
      <c r="J1543" s="1167" t="str">
        <f>IF('statement of marks'!I98="","",'statement of marks'!I98)</f>
        <v/>
      </c>
      <c r="K1543" s="1168"/>
      <c r="L1543" s="1169"/>
    </row>
    <row r="1544" spans="1:12" ht="15" customHeight="1">
      <c r="A1544" s="369"/>
      <c r="B1544" s="347" t="s">
        <v>223</v>
      </c>
      <c r="C1544" s="364" t="s">
        <v>66</v>
      </c>
      <c r="D1544" s="365" t="s">
        <v>294</v>
      </c>
      <c r="E1544" s="370" t="s">
        <v>206</v>
      </c>
      <c r="F1544" s="1147"/>
      <c r="G1544" s="1148"/>
      <c r="H1544" s="369"/>
      <c r="I1544" s="347" t="s">
        <v>223</v>
      </c>
      <c r="J1544" s="364" t="s">
        <v>66</v>
      </c>
      <c r="K1544" s="365" t="s">
        <v>294</v>
      </c>
      <c r="L1544" s="370" t="s">
        <v>206</v>
      </c>
    </row>
    <row r="1545" spans="1:12" ht="15" customHeight="1">
      <c r="A1545" s="369"/>
      <c r="B1545" s="347" t="str">
        <f>'statement of marks'!$FT$4</f>
        <v>fgUnh</v>
      </c>
      <c r="C1545" s="366" t="str">
        <f>IF('statement of marks'!FT97="","",'statement of marks'!FT97)</f>
        <v/>
      </c>
      <c r="D1545" s="366" t="str">
        <f>IF('statement of marks'!FU97="","",'statement of marks'!FU97)</f>
        <v/>
      </c>
      <c r="E1545" s="371" t="str">
        <f>IF('statement of marks'!FV97="","",'statement of marks'!FV97)</f>
        <v/>
      </c>
      <c r="F1545" s="1147"/>
      <c r="G1545" s="1148"/>
      <c r="H1545" s="369"/>
      <c r="I1545" s="347" t="str">
        <f>'statement of marks'!$FT$4</f>
        <v>fgUnh</v>
      </c>
      <c r="J1545" s="366" t="str">
        <f>IF('statement of marks'!FT98="","",'statement of marks'!FT98)</f>
        <v/>
      </c>
      <c r="K1545" s="366" t="str">
        <f>IF('statement of marks'!FU98="","",'statement of marks'!FU98)</f>
        <v/>
      </c>
      <c r="L1545" s="371" t="str">
        <f>IF('statement of marks'!FV98="","",'statement of marks'!FV98)</f>
        <v/>
      </c>
    </row>
    <row r="1546" spans="1:12" ht="15" customHeight="1">
      <c r="A1546" s="369"/>
      <c r="B1546" s="347" t="str">
        <f>'statement of marks'!$FW$4</f>
        <v>vaxszth</v>
      </c>
      <c r="C1546" s="366" t="str">
        <f>IF('statement of marks'!FW97="","",'statement of marks'!FW97)</f>
        <v/>
      </c>
      <c r="D1546" s="366" t="str">
        <f>IF('statement of marks'!FX97="","",'statement of marks'!FX97)</f>
        <v/>
      </c>
      <c r="E1546" s="371" t="str">
        <f>IF('statement of marks'!FY97="","",'statement of marks'!FY97)</f>
        <v/>
      </c>
      <c r="F1546" s="1147"/>
      <c r="G1546" s="1148"/>
      <c r="H1546" s="369"/>
      <c r="I1546" s="347" t="str">
        <f>'statement of marks'!$FW$4</f>
        <v>vaxszth</v>
      </c>
      <c r="J1546" s="366" t="str">
        <f>IF('statement of marks'!FW98="","",'statement of marks'!FW98)</f>
        <v/>
      </c>
      <c r="K1546" s="366" t="str">
        <f>IF('statement of marks'!FX98="","",'statement of marks'!FX98)</f>
        <v/>
      </c>
      <c r="L1546" s="371" t="str">
        <f>IF('statement of marks'!FY98="","",'statement of marks'!FY98)</f>
        <v/>
      </c>
    </row>
    <row r="1547" spans="1:12" ht="15" customHeight="1">
      <c r="A1547" s="369"/>
      <c r="B1547" s="347" t="str">
        <f>IF('statement of marks'!BE97="s","laLÑr",IF('statement of marks'!BE97="u","mnwZ",IF('statement of marks'!BE97="g","xqtjkrh",IF('statement of marks'!BE97="p","iatkch",IF('statement of marks'!BE97="sd","flU/kh","r`rh; Hkk""kk")))))</f>
        <v>r`rh; Hkk"kk</v>
      </c>
      <c r="C1547" s="366" t="str">
        <f>IF('statement of marks'!FZ97="","",'statement of marks'!FZ97)</f>
        <v/>
      </c>
      <c r="D1547" s="366" t="str">
        <f>IF('statement of marks'!GA97="","",'statement of marks'!GA97)</f>
        <v/>
      </c>
      <c r="E1547" s="371" t="str">
        <f>IF('statement of marks'!GB97="","",'statement of marks'!GB97)</f>
        <v/>
      </c>
      <c r="F1547" s="1147"/>
      <c r="G1547" s="1148"/>
      <c r="H1547" s="369"/>
      <c r="I1547" s="347" t="str">
        <f>IF('statement of marks'!BE98="s","laLÑr",IF('statement of marks'!BE98="u","mnwZ",IF('statement of marks'!BE98="g","xqtjkrh",IF('statement of marks'!BE98="p","iatkch",IF('statement of marks'!BE98="sd","flU/kh","r`rh; Hkk""kk")))))</f>
        <v>r`rh; Hkk"kk</v>
      </c>
      <c r="J1547" s="366" t="str">
        <f>IF('statement of marks'!FZ98="","",'statement of marks'!FZ98)</f>
        <v/>
      </c>
      <c r="K1547" s="366" t="str">
        <f>IF('statement of marks'!GA98="","",'statement of marks'!GA98)</f>
        <v/>
      </c>
      <c r="L1547" s="371" t="str">
        <f>IF('statement of marks'!GB98="","",'statement of marks'!GB98)</f>
        <v/>
      </c>
    </row>
    <row r="1548" spans="1:12" ht="15" customHeight="1">
      <c r="A1548" s="369"/>
      <c r="B1548" s="347" t="str">
        <f>'statement of marks'!$GH$4</f>
        <v>xf.kr</v>
      </c>
      <c r="C1548" s="366" t="str">
        <f>IF('statement of marks'!GH97="","",'statement of marks'!GH97)</f>
        <v/>
      </c>
      <c r="D1548" s="366" t="str">
        <f>IF('statement of marks'!GI97="","",'statement of marks'!GI97)</f>
        <v/>
      </c>
      <c r="E1548" s="371" t="str">
        <f>IF('statement of marks'!GJ97="","",'statement of marks'!GJ97)</f>
        <v/>
      </c>
      <c r="F1548" s="1147"/>
      <c r="G1548" s="1148"/>
      <c r="H1548" s="369"/>
      <c r="I1548" s="347" t="str">
        <f>'statement of marks'!$GH$4</f>
        <v>xf.kr</v>
      </c>
      <c r="J1548" s="366" t="str">
        <f>IF('statement of marks'!GH98="","",'statement of marks'!GH98)</f>
        <v/>
      </c>
      <c r="K1548" s="366" t="str">
        <f>IF('statement of marks'!GI98="","",'statement of marks'!GI98)</f>
        <v/>
      </c>
      <c r="L1548" s="371" t="str">
        <f>IF('statement of marks'!GJ98="","",'statement of marks'!GJ98)</f>
        <v/>
      </c>
    </row>
    <row r="1549" spans="1:12" ht="15" customHeight="1">
      <c r="A1549" s="369"/>
      <c r="B1549" s="347" t="str">
        <f>'statement of marks'!$GK$4</f>
        <v>foKku</v>
      </c>
      <c r="C1549" s="366" t="str">
        <f>IF('statement of marks'!GK97="","",'statement of marks'!GK97)</f>
        <v/>
      </c>
      <c r="D1549" s="366" t="str">
        <f>IF('statement of marks'!GL97="","",'statement of marks'!GL97)</f>
        <v/>
      </c>
      <c r="E1549" s="371" t="str">
        <f>IF('statement of marks'!GM97="","",'statement of marks'!GM97)</f>
        <v/>
      </c>
      <c r="F1549" s="1147"/>
      <c r="G1549" s="1148"/>
      <c r="H1549" s="369"/>
      <c r="I1549" s="347" t="str">
        <f>'statement of marks'!$GK$4</f>
        <v>foKku</v>
      </c>
      <c r="J1549" s="366" t="str">
        <f>IF('statement of marks'!GK98="","",'statement of marks'!GK98)</f>
        <v/>
      </c>
      <c r="K1549" s="366" t="str">
        <f>IF('statement of marks'!GL98="","",'statement of marks'!GL98)</f>
        <v/>
      </c>
      <c r="L1549" s="371" t="str">
        <f>IF('statement of marks'!GM98="","",'statement of marks'!GM98)</f>
        <v/>
      </c>
    </row>
    <row r="1550" spans="1:12" ht="15" customHeight="1">
      <c r="A1550" s="369"/>
      <c r="B1550" s="347" t="str">
        <f>'statement of marks'!$GN$4</f>
        <v>lkekftd foKku</v>
      </c>
      <c r="C1550" s="366" t="str">
        <f>IF('statement of marks'!GN97="","",'statement of marks'!GN97)</f>
        <v/>
      </c>
      <c r="D1550" s="366" t="str">
        <f>IF('statement of marks'!GO97="","",'statement of marks'!GO97)</f>
        <v/>
      </c>
      <c r="E1550" s="371" t="str">
        <f>IF('statement of marks'!GP97="","",'statement of marks'!GP97)</f>
        <v/>
      </c>
      <c r="F1550" s="1147"/>
      <c r="G1550" s="1148"/>
      <c r="H1550" s="369"/>
      <c r="I1550" s="347" t="str">
        <f>'statement of marks'!$GN$4</f>
        <v>lkekftd foKku</v>
      </c>
      <c r="J1550" s="366" t="str">
        <f>IF('statement of marks'!GN98="","",'statement of marks'!GN98)</f>
        <v/>
      </c>
      <c r="K1550" s="366" t="str">
        <f>IF('statement of marks'!GO98="","",'statement of marks'!GO98)</f>
        <v/>
      </c>
      <c r="L1550" s="371" t="str">
        <f>IF('statement of marks'!GP98="","",'statement of marks'!GP98)</f>
        <v/>
      </c>
    </row>
    <row r="1551" spans="1:12" ht="15" customHeight="1">
      <c r="A1551" s="369"/>
      <c r="B1551" s="347" t="str">
        <f>'statement of marks'!$GQ$4</f>
        <v>dk;kZuqHko</v>
      </c>
      <c r="C1551" s="366" t="str">
        <f>IF('statement of marks'!GQ97="","",'statement of marks'!GQ97)</f>
        <v/>
      </c>
      <c r="D1551" s="366" t="str">
        <f>IF('statement of marks'!GR97="","",'statement of marks'!GR97)</f>
        <v/>
      </c>
      <c r="E1551" s="371" t="str">
        <f>IF('statement of marks'!GS97="","",'statement of marks'!GS97)</f>
        <v/>
      </c>
      <c r="F1551" s="1147"/>
      <c r="G1551" s="1148"/>
      <c r="H1551" s="369"/>
      <c r="I1551" s="347" t="str">
        <f>'statement of marks'!$GQ$4</f>
        <v>dk;kZuqHko</v>
      </c>
      <c r="J1551" s="366" t="str">
        <f>IF('statement of marks'!GQ98="","",'statement of marks'!GQ98)</f>
        <v/>
      </c>
      <c r="K1551" s="366" t="str">
        <f>IF('statement of marks'!GR98="","",'statement of marks'!GR98)</f>
        <v/>
      </c>
      <c r="L1551" s="371" t="str">
        <f>IF('statement of marks'!GS98="","",'statement of marks'!GS98)</f>
        <v/>
      </c>
    </row>
    <row r="1552" spans="1:12" ht="15" customHeight="1">
      <c r="A1552" s="369"/>
      <c r="B1552" s="347" t="str">
        <f>'statement of marks'!$GT$4</f>
        <v>dyk f'k{kk</v>
      </c>
      <c r="C1552" s="367" t="str">
        <f>IF('statement of marks'!GT97="","",'statement of marks'!GT97)</f>
        <v/>
      </c>
      <c r="D1552" s="367" t="str">
        <f>IF('statement of marks'!GU97="","",'statement of marks'!GU97)</f>
        <v/>
      </c>
      <c r="E1552" s="372" t="str">
        <f>IF('statement of marks'!GV97="","",'statement of marks'!GV97)</f>
        <v/>
      </c>
      <c r="F1552" s="1147"/>
      <c r="G1552" s="1148"/>
      <c r="H1552" s="369"/>
      <c r="I1552" s="347" t="str">
        <f>'statement of marks'!$GT$4</f>
        <v>dyk f'k{kk</v>
      </c>
      <c r="J1552" s="367" t="str">
        <f>IF('statement of marks'!GT98="","",'statement of marks'!GT98)</f>
        <v/>
      </c>
      <c r="K1552" s="367" t="str">
        <f>IF('statement of marks'!GU98="","",'statement of marks'!GU98)</f>
        <v/>
      </c>
      <c r="L1552" s="372" t="str">
        <f>IF('statement of marks'!GV98="","",'statement of marks'!GV98)</f>
        <v/>
      </c>
    </row>
    <row r="1553" spans="1:12" ht="15" customHeight="1">
      <c r="A1553" s="369"/>
      <c r="B1553" s="347" t="str">
        <f>'statement of marks'!$GW$4</f>
        <v>LokLF; ,oe~ 'kkjhfjd f'k{kk</v>
      </c>
      <c r="C1553" s="368" t="str">
        <f>IF('statement of marks'!GW97="","",'statement of marks'!GW97)</f>
        <v/>
      </c>
      <c r="D1553" s="368" t="str">
        <f>IF('statement of marks'!GX97="","",'statement of marks'!GX97)</f>
        <v/>
      </c>
      <c r="E1553" s="373" t="str">
        <f>IF('statement of marks'!GY97="","",'statement of marks'!GY97)</f>
        <v/>
      </c>
      <c r="F1553" s="1147"/>
      <c r="G1553" s="1148"/>
      <c r="H1553" s="369"/>
      <c r="I1553" s="347" t="str">
        <f>'statement of marks'!$GW$4</f>
        <v>LokLF; ,oe~ 'kkjhfjd f'k{kk</v>
      </c>
      <c r="J1553" s="368" t="str">
        <f>IF('statement of marks'!GW98="","",'statement of marks'!GW98)</f>
        <v/>
      </c>
      <c r="K1553" s="368" t="str">
        <f>IF('statement of marks'!GX98="","",'statement of marks'!GX98)</f>
        <v/>
      </c>
      <c r="L1553" s="373" t="str">
        <f>IF('statement of marks'!GY98="","",'statement of marks'!GY98)</f>
        <v/>
      </c>
    </row>
    <row r="1554" spans="1:12" ht="15" customHeight="1">
      <c r="A1554" s="369"/>
      <c r="B1554" s="389" t="s">
        <v>304</v>
      </c>
      <c r="C1554" s="390" t="str">
        <f>IF('statement of marks'!HE97="","",'statement of marks'!HE97)</f>
        <v/>
      </c>
      <c r="D1554" s="390" t="str">
        <f>IF('statement of marks'!HF97="","",'statement of marks'!HF97)</f>
        <v/>
      </c>
      <c r="E1554" s="390" t="str">
        <f>IF('statement of marks'!HJ97="","",'statement of marks'!HJ97)</f>
        <v/>
      </c>
      <c r="F1554" s="1147"/>
      <c r="G1554" s="1148"/>
      <c r="H1554" s="369"/>
      <c r="I1554" s="389" t="s">
        <v>304</v>
      </c>
      <c r="J1554" s="390" t="str">
        <f>IF('statement of marks'!HE98="","",'statement of marks'!HE98)</f>
        <v/>
      </c>
      <c r="K1554" s="390" t="str">
        <f>IF('statement of marks'!HF98="","",'statement of marks'!HF98)</f>
        <v/>
      </c>
      <c r="L1554" s="391" t="str">
        <f>IF('statement of marks'!HJ98="","",'statement of marks'!HJ98)</f>
        <v/>
      </c>
    </row>
    <row r="1555" spans="1:12" ht="15" customHeight="1">
      <c r="A1555" s="369"/>
      <c r="B1555" s="347" t="s">
        <v>473</v>
      </c>
      <c r="C1555" s="1170" t="str">
        <f>IF('statement of marks'!HD97="","",'statement of marks'!HD97)</f>
        <v/>
      </c>
      <c r="D1555" s="1171"/>
      <c r="E1555" s="1172"/>
      <c r="F1555" s="1147"/>
      <c r="G1555" s="1148"/>
      <c r="H1555" s="369"/>
      <c r="I1555" s="347" t="s">
        <v>473</v>
      </c>
      <c r="J1555" s="1170" t="str">
        <f>IF('statement of marks'!HD98="","",'statement of marks'!HD98)</f>
        <v/>
      </c>
      <c r="K1555" s="1171"/>
      <c r="L1555" s="1172"/>
    </row>
    <row r="1556" spans="1:12" ht="15" customHeight="1">
      <c r="A1556" s="369"/>
      <c r="B1556" s="347" t="str">
        <f>'statement of marks'!$HL$5</f>
        <v>Nk= mifLFkfr</v>
      </c>
      <c r="C1556" s="1161" t="str">
        <f>IF('statement of marks'!HL97="","",'statement of marks'!HL97)</f>
        <v/>
      </c>
      <c r="D1556" s="1162"/>
      <c r="E1556" s="1163"/>
      <c r="F1556" s="1147"/>
      <c r="G1556" s="1148"/>
      <c r="H1556" s="369"/>
      <c r="I1556" s="347" t="str">
        <f>'statement of marks'!$HL$5</f>
        <v>Nk= mifLFkfr</v>
      </c>
      <c r="J1556" s="1161" t="str">
        <f>IF('statement of marks'!HL98="","",'statement of marks'!HL98)</f>
        <v/>
      </c>
      <c r="K1556" s="1162"/>
      <c r="L1556" s="1163"/>
    </row>
    <row r="1557" spans="1:12" ht="15" customHeight="1">
      <c r="A1557" s="369"/>
      <c r="B1557" s="210" t="str">
        <f>'statement of marks'!$HK$5</f>
        <v>dqy ehfVax</v>
      </c>
      <c r="C1557" s="1164" t="str">
        <f>IF('statement of marks'!HK97="","",'statement of marks'!HK97)</f>
        <v/>
      </c>
      <c r="D1557" s="1165"/>
      <c r="E1557" s="1166"/>
      <c r="F1557" s="1147"/>
      <c r="G1557" s="1148"/>
      <c r="H1557" s="369"/>
      <c r="I1557" s="210" t="str">
        <f>'statement of marks'!$HK$5</f>
        <v>dqy ehfVax</v>
      </c>
      <c r="J1557" s="1164" t="str">
        <f>IF('statement of marks'!HK98="","",'statement of marks'!HK98)</f>
        <v/>
      </c>
      <c r="K1557" s="1165"/>
      <c r="L1557" s="1166"/>
    </row>
    <row r="1558" spans="1:12" ht="15" customHeight="1">
      <c r="A1558" s="369"/>
      <c r="B1558" s="347" t="s">
        <v>227</v>
      </c>
      <c r="C1558" s="1149" t="str">
        <f>IF('statement of marks'!HN97="","",'statement of marks'!HN97)</f>
        <v/>
      </c>
      <c r="D1558" s="1150"/>
      <c r="E1558" s="1151"/>
      <c r="F1558" s="1147"/>
      <c r="G1558" s="1148"/>
      <c r="H1558" s="369"/>
      <c r="I1558" s="347" t="s">
        <v>227</v>
      </c>
      <c r="J1558" s="1149" t="str">
        <f>IF('statement of marks'!HN98="","",'statement of marks'!HN98)</f>
        <v/>
      </c>
      <c r="K1558" s="1150"/>
      <c r="L1558" s="1151"/>
    </row>
    <row r="1559" spans="1:12" ht="15" customHeight="1">
      <c r="A1559" s="369"/>
      <c r="B1559" s="219" t="s">
        <v>79</v>
      </c>
      <c r="C1559" s="1149"/>
      <c r="D1559" s="1150"/>
      <c r="E1559" s="1151"/>
      <c r="F1559" s="1147"/>
      <c r="G1559" s="1148"/>
      <c r="H1559" s="369"/>
      <c r="I1559" s="219" t="s">
        <v>79</v>
      </c>
      <c r="J1559" s="1149"/>
      <c r="K1559" s="1150"/>
      <c r="L1559" s="1151"/>
    </row>
    <row r="1560" spans="1:12" ht="15" customHeight="1">
      <c r="A1560" s="369"/>
      <c r="B1560" s="211" t="s">
        <v>114</v>
      </c>
      <c r="C1560" s="1149"/>
      <c r="D1560" s="1150"/>
      <c r="E1560" s="1151"/>
      <c r="F1560" s="1147"/>
      <c r="G1560" s="1148"/>
      <c r="H1560" s="369"/>
      <c r="I1560" s="211" t="s">
        <v>114</v>
      </c>
      <c r="J1560" s="1149"/>
      <c r="K1560" s="1150"/>
      <c r="L1560" s="1151"/>
    </row>
    <row r="1561" spans="1:12" ht="15" customHeight="1">
      <c r="A1561" s="369"/>
      <c r="B1561" s="212" t="s">
        <v>19</v>
      </c>
      <c r="C1561" s="1149"/>
      <c r="D1561" s="1150"/>
      <c r="E1561" s="1151"/>
      <c r="F1561" s="1147"/>
      <c r="G1561" s="1148"/>
      <c r="H1561" s="369"/>
      <c r="I1561" s="212" t="s">
        <v>19</v>
      </c>
      <c r="J1561" s="1149"/>
      <c r="K1561" s="1150"/>
      <c r="L1561" s="1151"/>
    </row>
    <row r="1562" spans="1:12" ht="15" customHeight="1">
      <c r="A1562" s="369"/>
      <c r="B1562" s="213" t="s">
        <v>7</v>
      </c>
      <c r="C1562" s="1149"/>
      <c r="D1562" s="1150"/>
      <c r="E1562" s="1151"/>
      <c r="F1562" s="1147"/>
      <c r="G1562" s="1148"/>
      <c r="H1562" s="369"/>
      <c r="I1562" s="213" t="s">
        <v>7</v>
      </c>
      <c r="J1562" s="1149"/>
      <c r="K1562" s="1150"/>
      <c r="L1562" s="1151"/>
    </row>
    <row r="1563" spans="1:12" ht="15" customHeight="1">
      <c r="A1563" s="374"/>
      <c r="B1563" s="219" t="str">
        <f>'statement of marks'!$J$3</f>
        <v xml:space="preserve">fo|ky; dk Mk;l dksM+ </v>
      </c>
      <c r="C1563" s="1152" t="str">
        <f>'statement of marks'!$K$3</f>
        <v xml:space="preserve">08291009401   </v>
      </c>
      <c r="D1563" s="1153"/>
      <c r="E1563" s="1154"/>
      <c r="F1563" s="1147"/>
      <c r="G1563" s="1148"/>
      <c r="H1563" s="374"/>
      <c r="I1563" s="219" t="str">
        <f>'statement of marks'!$J$3</f>
        <v xml:space="preserve">fo|ky; dk Mk;l dksM+ </v>
      </c>
      <c r="J1563" s="1152" t="str">
        <f>'statement of marks'!$K$3</f>
        <v xml:space="preserve">08291009401   </v>
      </c>
      <c r="K1563" s="1153"/>
      <c r="L1563" s="1154"/>
    </row>
    <row r="1564" spans="1:12" ht="15" customHeight="1" thickBot="1">
      <c r="A1564" s="375"/>
      <c r="B1564" s="376" t="s">
        <v>76</v>
      </c>
      <c r="C1564" s="1155">
        <f>'statement of marks'!$HG$108</f>
        <v>42460</v>
      </c>
      <c r="D1564" s="1156"/>
      <c r="E1564" s="1157"/>
      <c r="F1564" s="1147"/>
      <c r="G1564" s="1148"/>
      <c r="H1564" s="375"/>
      <c r="I1564" s="376" t="s">
        <v>76</v>
      </c>
      <c r="J1564" s="1155">
        <f>'statement of marks'!$HG$108</f>
        <v>42460</v>
      </c>
      <c r="K1564" s="1156"/>
      <c r="L1564" s="1157"/>
    </row>
    <row r="1565" spans="1:12" ht="15" customHeight="1">
      <c r="A1565" s="1137" t="s">
        <v>47</v>
      </c>
      <c r="B1565" s="1138"/>
      <c r="C1565" s="1139"/>
      <c r="D1565" s="1139"/>
      <c r="E1565" s="1140"/>
      <c r="F1565" s="1147"/>
      <c r="G1565" s="1148"/>
      <c r="H1565" s="1137" t="s">
        <v>47</v>
      </c>
      <c r="I1565" s="1138"/>
      <c r="J1565" s="1139"/>
      <c r="K1565" s="1139"/>
      <c r="L1565" s="1140"/>
    </row>
    <row r="1566" spans="1:12" ht="15" customHeight="1">
      <c r="A1566" s="1141" t="str">
        <f>'statement of marks'!$A$1</f>
        <v>jk- ck- ek/;fed fo|ky; uohu] fuEckgsM+k</v>
      </c>
      <c r="B1566" s="1129"/>
      <c r="C1566" s="1142"/>
      <c r="D1566" s="1142"/>
      <c r="E1566" s="1143"/>
      <c r="F1566" s="1147"/>
      <c r="G1566" s="1148"/>
      <c r="H1566" s="1141" t="str">
        <f>'statement of marks'!$A$1</f>
        <v>jk- ck- ek/;fed fo|ky; uohu] fuEckgsM+k</v>
      </c>
      <c r="I1566" s="1129"/>
      <c r="J1566" s="1142"/>
      <c r="K1566" s="1142"/>
      <c r="L1566" s="1143"/>
    </row>
    <row r="1567" spans="1:12" ht="15" customHeight="1">
      <c r="A1567" s="1141"/>
      <c r="B1567" s="1129"/>
      <c r="C1567" s="1142"/>
      <c r="D1567" s="1142"/>
      <c r="E1567" s="1143"/>
      <c r="F1567" s="1147"/>
      <c r="G1567" s="1148"/>
      <c r="H1567" s="1141"/>
      <c r="I1567" s="1129"/>
      <c r="J1567" s="1142"/>
      <c r="K1567" s="1142"/>
      <c r="L1567" s="1143"/>
    </row>
    <row r="1568" spans="1:12" ht="15" customHeight="1">
      <c r="A1568" s="369"/>
      <c r="B1568" s="207" t="s">
        <v>217</v>
      </c>
      <c r="C1568" s="1134" t="str">
        <f>'statement of marks'!$H$3</f>
        <v>2015-16</v>
      </c>
      <c r="D1568" s="1135"/>
      <c r="E1568" s="1136"/>
      <c r="F1568" s="1147"/>
      <c r="G1568" s="1148"/>
      <c r="H1568" s="369"/>
      <c r="I1568" s="207" t="s">
        <v>217</v>
      </c>
      <c r="J1568" s="1134" t="str">
        <f>'statement of marks'!$H$3</f>
        <v>2015-16</v>
      </c>
      <c r="K1568" s="1135"/>
      <c r="L1568" s="1136"/>
    </row>
    <row r="1569" spans="1:12" ht="15" customHeight="1">
      <c r="A1569" s="369"/>
      <c r="B1569" s="347" t="s">
        <v>218</v>
      </c>
      <c r="C1569" s="1144" t="str">
        <f>IF('statement of marks'!J99="","",'statement of marks'!J99)</f>
        <v/>
      </c>
      <c r="D1569" s="1145"/>
      <c r="E1569" s="1146"/>
      <c r="F1569" s="1147"/>
      <c r="G1569" s="1148"/>
      <c r="H1569" s="369"/>
      <c r="I1569" s="347" t="s">
        <v>218</v>
      </c>
      <c r="J1569" s="1144" t="str">
        <f>IF('statement of marks'!J100="","",'statement of marks'!J100)</f>
        <v/>
      </c>
      <c r="K1569" s="1145"/>
      <c r="L1569" s="1146"/>
    </row>
    <row r="1570" spans="1:12" ht="15" customHeight="1">
      <c r="A1570" s="369"/>
      <c r="B1570" s="347" t="s">
        <v>219</v>
      </c>
      <c r="C1570" s="1144" t="str">
        <f>IF('statement of marks'!K99="","",'statement of marks'!K99)</f>
        <v/>
      </c>
      <c r="D1570" s="1145"/>
      <c r="E1570" s="1146"/>
      <c r="F1570" s="1147"/>
      <c r="G1570" s="1148"/>
      <c r="H1570" s="369"/>
      <c r="I1570" s="347" t="s">
        <v>219</v>
      </c>
      <c r="J1570" s="1144" t="str">
        <f>IF('statement of marks'!K100="","",'statement of marks'!K100)</f>
        <v/>
      </c>
      <c r="K1570" s="1145"/>
      <c r="L1570" s="1146"/>
    </row>
    <row r="1571" spans="1:12" ht="15" customHeight="1">
      <c r="A1571" s="369"/>
      <c r="B1571" s="347" t="s">
        <v>220</v>
      </c>
      <c r="C1571" s="1144" t="str">
        <f>IF('statement of marks'!L99="","",'statement of marks'!L99)</f>
        <v/>
      </c>
      <c r="D1571" s="1145"/>
      <c r="E1571" s="1146"/>
      <c r="F1571" s="1147"/>
      <c r="G1571" s="1148"/>
      <c r="H1571" s="369"/>
      <c r="I1571" s="347" t="s">
        <v>220</v>
      </c>
      <c r="J1571" s="1144" t="str">
        <f>IF('statement of marks'!L100="","",'statement of marks'!L100)</f>
        <v/>
      </c>
      <c r="K1571" s="1145"/>
      <c r="L1571" s="1146"/>
    </row>
    <row r="1572" spans="1:12" ht="15" customHeight="1">
      <c r="A1572" s="369"/>
      <c r="B1572" s="347" t="s">
        <v>224</v>
      </c>
      <c r="C1572" s="1134" t="str">
        <f>IF('statement of marks'!B99="","",'statement of marks'!B99)</f>
        <v/>
      </c>
      <c r="D1572" s="1135"/>
      <c r="E1572" s="1136"/>
      <c r="F1572" s="1147"/>
      <c r="G1572" s="1148"/>
      <c r="H1572" s="369"/>
      <c r="I1572" s="347" t="s">
        <v>224</v>
      </c>
      <c r="J1572" s="1134" t="str">
        <f>IF('statement of marks'!B100="","",'statement of marks'!B100)</f>
        <v/>
      </c>
      <c r="K1572" s="1135"/>
      <c r="L1572" s="1136"/>
    </row>
    <row r="1573" spans="1:12" ht="15" customHeight="1">
      <c r="A1573" s="369"/>
      <c r="B1573" s="347" t="s">
        <v>221</v>
      </c>
      <c r="C1573" s="1134" t="str">
        <f>'statement of marks'!$G$3</f>
        <v>6 A</v>
      </c>
      <c r="D1573" s="1135"/>
      <c r="E1573" s="1136"/>
      <c r="F1573" s="1147"/>
      <c r="G1573" s="1148"/>
      <c r="H1573" s="369"/>
      <c r="I1573" s="347" t="s">
        <v>221</v>
      </c>
      <c r="J1573" s="1134" t="str">
        <f>'statement of marks'!$G$3</f>
        <v>6 A</v>
      </c>
      <c r="K1573" s="1135"/>
      <c r="L1573" s="1136"/>
    </row>
    <row r="1574" spans="1:12" ht="15" customHeight="1">
      <c r="A1574" s="369"/>
      <c r="B1574" s="209" t="s">
        <v>222</v>
      </c>
      <c r="C1574" s="1134" t="str">
        <f>IF('statement of marks'!F99="","",'statement of marks'!F99)</f>
        <v/>
      </c>
      <c r="D1574" s="1135"/>
      <c r="E1574" s="1136"/>
      <c r="F1574" s="1147"/>
      <c r="G1574" s="1148"/>
      <c r="H1574" s="369"/>
      <c r="I1574" s="209" t="s">
        <v>222</v>
      </c>
      <c r="J1574" s="1134" t="str">
        <f>IF('statement of marks'!F100="","",'statement of marks'!F100)</f>
        <v/>
      </c>
      <c r="K1574" s="1135"/>
      <c r="L1574" s="1136"/>
    </row>
    <row r="1575" spans="1:12" ht="15" customHeight="1">
      <c r="A1575" s="369"/>
      <c r="B1575" s="347" t="s">
        <v>9</v>
      </c>
      <c r="C1575" s="1134" t="str">
        <f>IF('statement of marks'!D99="","",'statement of marks'!D99)</f>
        <v/>
      </c>
      <c r="D1575" s="1135"/>
      <c r="E1575" s="1136"/>
      <c r="F1575" s="1147"/>
      <c r="G1575" s="1148"/>
      <c r="H1575" s="369"/>
      <c r="I1575" s="347" t="s">
        <v>9</v>
      </c>
      <c r="J1575" s="1134" t="str">
        <f>IF('statement of marks'!D100="","",'statement of marks'!D100)</f>
        <v/>
      </c>
      <c r="K1575" s="1135"/>
      <c r="L1575" s="1136"/>
    </row>
    <row r="1576" spans="1:12" ht="15" customHeight="1">
      <c r="A1576" s="369"/>
      <c r="B1576" s="347" t="s">
        <v>225</v>
      </c>
      <c r="C1576" s="1158" t="str">
        <f>IF('statement of marks'!H99="","",'statement of marks'!H99)</f>
        <v/>
      </c>
      <c r="D1576" s="1159"/>
      <c r="E1576" s="1160"/>
      <c r="F1576" s="1147"/>
      <c r="G1576" s="1148"/>
      <c r="H1576" s="369"/>
      <c r="I1576" s="347" t="s">
        <v>225</v>
      </c>
      <c r="J1576" s="1158" t="str">
        <f>IF('statement of marks'!H100="","",'statement of marks'!H100)</f>
        <v/>
      </c>
      <c r="K1576" s="1159"/>
      <c r="L1576" s="1160"/>
    </row>
    <row r="1577" spans="1:12" ht="15" customHeight="1">
      <c r="A1577" s="369"/>
      <c r="B1577" s="347" t="s">
        <v>226</v>
      </c>
      <c r="C1577" s="1167" t="str">
        <f>IF('statement of marks'!I99="","",'statement of marks'!I99)</f>
        <v/>
      </c>
      <c r="D1577" s="1168"/>
      <c r="E1577" s="1169"/>
      <c r="F1577" s="1147"/>
      <c r="G1577" s="1148"/>
      <c r="H1577" s="369"/>
      <c r="I1577" s="347" t="s">
        <v>226</v>
      </c>
      <c r="J1577" s="1167" t="str">
        <f>IF('statement of marks'!I100="","",'statement of marks'!I100)</f>
        <v/>
      </c>
      <c r="K1577" s="1168"/>
      <c r="L1577" s="1169"/>
    </row>
    <row r="1578" spans="1:12" ht="15" customHeight="1">
      <c r="A1578" s="369"/>
      <c r="B1578" s="347" t="s">
        <v>223</v>
      </c>
      <c r="C1578" s="364" t="s">
        <v>66</v>
      </c>
      <c r="D1578" s="365" t="s">
        <v>294</v>
      </c>
      <c r="E1578" s="370" t="s">
        <v>206</v>
      </c>
      <c r="F1578" s="1147"/>
      <c r="G1578" s="1148"/>
      <c r="H1578" s="369"/>
      <c r="I1578" s="347" t="s">
        <v>223</v>
      </c>
      <c r="J1578" s="364" t="s">
        <v>66</v>
      </c>
      <c r="K1578" s="365" t="s">
        <v>294</v>
      </c>
      <c r="L1578" s="370" t="s">
        <v>206</v>
      </c>
    </row>
    <row r="1579" spans="1:12" ht="15" customHeight="1">
      <c r="A1579" s="369"/>
      <c r="B1579" s="347" t="str">
        <f>'statement of marks'!$FT$4</f>
        <v>fgUnh</v>
      </c>
      <c r="C1579" s="366" t="str">
        <f>IF('statement of marks'!FT99="","",'statement of marks'!FT99)</f>
        <v/>
      </c>
      <c r="D1579" s="366" t="str">
        <f>IF('statement of marks'!FU99="","",'statement of marks'!FU99)</f>
        <v/>
      </c>
      <c r="E1579" s="371" t="str">
        <f>IF('statement of marks'!FV99="","",'statement of marks'!FV99)</f>
        <v/>
      </c>
      <c r="F1579" s="1147"/>
      <c r="G1579" s="1148"/>
      <c r="H1579" s="369"/>
      <c r="I1579" s="347" t="str">
        <f>'statement of marks'!$FT$4</f>
        <v>fgUnh</v>
      </c>
      <c r="J1579" s="366" t="str">
        <f>IF('statement of marks'!FT100="","",'statement of marks'!FT100)</f>
        <v/>
      </c>
      <c r="K1579" s="366" t="str">
        <f>IF('statement of marks'!FU100="","",'statement of marks'!FU100)</f>
        <v/>
      </c>
      <c r="L1579" s="371" t="str">
        <f>IF('statement of marks'!FV100="","",'statement of marks'!FV100)</f>
        <v/>
      </c>
    </row>
    <row r="1580" spans="1:12" ht="15" customHeight="1">
      <c r="A1580" s="369"/>
      <c r="B1580" s="347" t="str">
        <f>'statement of marks'!$FW$4</f>
        <v>vaxszth</v>
      </c>
      <c r="C1580" s="366" t="str">
        <f>IF('statement of marks'!FW99="","",'statement of marks'!FW99)</f>
        <v/>
      </c>
      <c r="D1580" s="366" t="str">
        <f>IF('statement of marks'!FX99="","",'statement of marks'!FX99)</f>
        <v/>
      </c>
      <c r="E1580" s="371" t="str">
        <f>IF('statement of marks'!FY99="","",'statement of marks'!FY99)</f>
        <v/>
      </c>
      <c r="F1580" s="1147"/>
      <c r="G1580" s="1148"/>
      <c r="H1580" s="369"/>
      <c r="I1580" s="347" t="str">
        <f>'statement of marks'!$FW$4</f>
        <v>vaxszth</v>
      </c>
      <c r="J1580" s="366" t="str">
        <f>IF('statement of marks'!FW100="","",'statement of marks'!FW100)</f>
        <v/>
      </c>
      <c r="K1580" s="366" t="str">
        <f>IF('statement of marks'!FX100="","",'statement of marks'!FX100)</f>
        <v/>
      </c>
      <c r="L1580" s="371" t="str">
        <f>IF('statement of marks'!FY100="","",'statement of marks'!FY100)</f>
        <v/>
      </c>
    </row>
    <row r="1581" spans="1:12" ht="15" customHeight="1">
      <c r="A1581" s="369"/>
      <c r="B1581" s="347" t="str">
        <f>IF('statement of marks'!BE99="s","laLÑr",IF('statement of marks'!BE99="u","mnwZ",IF('statement of marks'!BE99="g","xqtjkrh",IF('statement of marks'!BE99="p","iatkch",IF('statement of marks'!BE99="sd","flU/kh","r`rh; Hkk""kk")))))</f>
        <v>r`rh; Hkk"kk</v>
      </c>
      <c r="C1581" s="366" t="str">
        <f>IF('statement of marks'!FZ99="","",'statement of marks'!FZ99)</f>
        <v/>
      </c>
      <c r="D1581" s="366" t="str">
        <f>IF('statement of marks'!GA99="","",'statement of marks'!GA99)</f>
        <v/>
      </c>
      <c r="E1581" s="371" t="str">
        <f>IF('statement of marks'!GB99="","",'statement of marks'!GB99)</f>
        <v/>
      </c>
      <c r="F1581" s="1147"/>
      <c r="G1581" s="1148"/>
      <c r="H1581" s="369"/>
      <c r="I1581" s="347" t="str">
        <f>IF('statement of marks'!BE100="s","laLÑr",IF('statement of marks'!BE100="u","mnwZ",IF('statement of marks'!BE100="g","xqtjkrh",IF('statement of marks'!BE100="p","iatkch",IF('statement of marks'!BE100="sd","flU/kh","r`rh; Hkk""kk")))))</f>
        <v>r`rh; Hkk"kk</v>
      </c>
      <c r="J1581" s="366" t="str">
        <f>IF('statement of marks'!FZ100="","",'statement of marks'!FZ100)</f>
        <v/>
      </c>
      <c r="K1581" s="366" t="str">
        <f>IF('statement of marks'!GA100="","",'statement of marks'!GA100)</f>
        <v/>
      </c>
      <c r="L1581" s="371" t="str">
        <f>IF('statement of marks'!GB100="","",'statement of marks'!GB100)</f>
        <v/>
      </c>
    </row>
    <row r="1582" spans="1:12" ht="15" customHeight="1">
      <c r="A1582" s="369"/>
      <c r="B1582" s="347" t="str">
        <f>'statement of marks'!$GH$4</f>
        <v>xf.kr</v>
      </c>
      <c r="C1582" s="366" t="str">
        <f>IF('statement of marks'!GH99="","",'statement of marks'!GH99)</f>
        <v/>
      </c>
      <c r="D1582" s="366" t="str">
        <f>IF('statement of marks'!GI99="","",'statement of marks'!GI99)</f>
        <v/>
      </c>
      <c r="E1582" s="371" t="str">
        <f>IF('statement of marks'!GJ99="","",'statement of marks'!GJ99)</f>
        <v/>
      </c>
      <c r="F1582" s="1147"/>
      <c r="G1582" s="1148"/>
      <c r="H1582" s="369"/>
      <c r="I1582" s="347" t="str">
        <f>'statement of marks'!$GH$4</f>
        <v>xf.kr</v>
      </c>
      <c r="J1582" s="366" t="str">
        <f>IF('statement of marks'!GH100="","",'statement of marks'!GH100)</f>
        <v/>
      </c>
      <c r="K1582" s="366" t="str">
        <f>IF('statement of marks'!GI100="","",'statement of marks'!GI100)</f>
        <v/>
      </c>
      <c r="L1582" s="371" t="str">
        <f>IF('statement of marks'!GJ100="","",'statement of marks'!GJ100)</f>
        <v/>
      </c>
    </row>
    <row r="1583" spans="1:12" ht="15" customHeight="1">
      <c r="A1583" s="369"/>
      <c r="B1583" s="347" t="str">
        <f>'statement of marks'!$GK$4</f>
        <v>foKku</v>
      </c>
      <c r="C1583" s="366" t="str">
        <f>IF('statement of marks'!GK99="","",'statement of marks'!GK99)</f>
        <v/>
      </c>
      <c r="D1583" s="366" t="str">
        <f>IF('statement of marks'!GL99="","",'statement of marks'!GL99)</f>
        <v/>
      </c>
      <c r="E1583" s="371" t="str">
        <f>IF('statement of marks'!GM99="","",'statement of marks'!GM99)</f>
        <v/>
      </c>
      <c r="F1583" s="1147"/>
      <c r="G1583" s="1148"/>
      <c r="H1583" s="369"/>
      <c r="I1583" s="347" t="str">
        <f>'statement of marks'!$GK$4</f>
        <v>foKku</v>
      </c>
      <c r="J1583" s="366" t="str">
        <f>IF('statement of marks'!GK100="","",'statement of marks'!GK100)</f>
        <v/>
      </c>
      <c r="K1583" s="366" t="str">
        <f>IF('statement of marks'!GL100="","",'statement of marks'!GL100)</f>
        <v/>
      </c>
      <c r="L1583" s="371" t="str">
        <f>IF('statement of marks'!GM100="","",'statement of marks'!GM100)</f>
        <v/>
      </c>
    </row>
    <row r="1584" spans="1:12" ht="15" customHeight="1">
      <c r="A1584" s="369"/>
      <c r="B1584" s="347" t="str">
        <f>'statement of marks'!$GN$4</f>
        <v>lkekftd foKku</v>
      </c>
      <c r="C1584" s="366" t="str">
        <f>IF('statement of marks'!GN99="","",'statement of marks'!GN99)</f>
        <v/>
      </c>
      <c r="D1584" s="366" t="str">
        <f>IF('statement of marks'!GO99="","",'statement of marks'!GO99)</f>
        <v/>
      </c>
      <c r="E1584" s="371" t="str">
        <f>IF('statement of marks'!GP99="","",'statement of marks'!GP99)</f>
        <v/>
      </c>
      <c r="F1584" s="1147"/>
      <c r="G1584" s="1148"/>
      <c r="H1584" s="369"/>
      <c r="I1584" s="347" t="str">
        <f>'statement of marks'!$GN$4</f>
        <v>lkekftd foKku</v>
      </c>
      <c r="J1584" s="366" t="str">
        <f>IF('statement of marks'!GN100="","",'statement of marks'!GN100)</f>
        <v/>
      </c>
      <c r="K1584" s="366" t="str">
        <f>IF('statement of marks'!GO100="","",'statement of marks'!GO100)</f>
        <v/>
      </c>
      <c r="L1584" s="371" t="str">
        <f>IF('statement of marks'!GP100="","",'statement of marks'!GP100)</f>
        <v/>
      </c>
    </row>
    <row r="1585" spans="1:12" ht="15" customHeight="1">
      <c r="A1585" s="369"/>
      <c r="B1585" s="347" t="str">
        <f>'statement of marks'!$GQ$4</f>
        <v>dk;kZuqHko</v>
      </c>
      <c r="C1585" s="366" t="str">
        <f>IF('statement of marks'!GQ99="","",'statement of marks'!GQ99)</f>
        <v/>
      </c>
      <c r="D1585" s="366" t="str">
        <f>IF('statement of marks'!GR99="","",'statement of marks'!GR99)</f>
        <v/>
      </c>
      <c r="E1585" s="371" t="str">
        <f>IF('statement of marks'!GS99="","",'statement of marks'!GS99)</f>
        <v/>
      </c>
      <c r="F1585" s="1147"/>
      <c r="G1585" s="1148"/>
      <c r="H1585" s="369"/>
      <c r="I1585" s="347" t="str">
        <f>'statement of marks'!$GQ$4</f>
        <v>dk;kZuqHko</v>
      </c>
      <c r="J1585" s="366" t="str">
        <f>IF('statement of marks'!GQ100="","",'statement of marks'!GQ100)</f>
        <v/>
      </c>
      <c r="K1585" s="366" t="str">
        <f>IF('statement of marks'!GR100="","",'statement of marks'!GR100)</f>
        <v/>
      </c>
      <c r="L1585" s="371" t="str">
        <f>IF('statement of marks'!GS100="","",'statement of marks'!GS100)</f>
        <v/>
      </c>
    </row>
    <row r="1586" spans="1:12" ht="15" customHeight="1">
      <c r="A1586" s="369"/>
      <c r="B1586" s="347" t="str">
        <f>'statement of marks'!$GT$4</f>
        <v>dyk f'k{kk</v>
      </c>
      <c r="C1586" s="367" t="str">
        <f>IF('statement of marks'!GT99="","",'statement of marks'!GT99)</f>
        <v/>
      </c>
      <c r="D1586" s="367" t="str">
        <f>IF('statement of marks'!GU99="","",'statement of marks'!GU99)</f>
        <v/>
      </c>
      <c r="E1586" s="372" t="str">
        <f>IF('statement of marks'!GV99="","",'statement of marks'!GV99)</f>
        <v/>
      </c>
      <c r="F1586" s="1147"/>
      <c r="G1586" s="1148"/>
      <c r="H1586" s="369"/>
      <c r="I1586" s="347" t="str">
        <f>'statement of marks'!$GT$4</f>
        <v>dyk f'k{kk</v>
      </c>
      <c r="J1586" s="367" t="str">
        <f>IF('statement of marks'!GT100="","",'statement of marks'!GT100)</f>
        <v/>
      </c>
      <c r="K1586" s="367" t="str">
        <f>IF('statement of marks'!GU100="","",'statement of marks'!GU100)</f>
        <v/>
      </c>
      <c r="L1586" s="372" t="str">
        <f>IF('statement of marks'!GV100="","",'statement of marks'!GV100)</f>
        <v/>
      </c>
    </row>
    <row r="1587" spans="1:12" ht="15" customHeight="1">
      <c r="A1587" s="369"/>
      <c r="B1587" s="347" t="str">
        <f>'statement of marks'!$GW$4</f>
        <v>LokLF; ,oe~ 'kkjhfjd f'k{kk</v>
      </c>
      <c r="C1587" s="368" t="str">
        <f>IF('statement of marks'!GW99="","",'statement of marks'!GW99)</f>
        <v/>
      </c>
      <c r="D1587" s="368" t="str">
        <f>IF('statement of marks'!GX99="","",'statement of marks'!GX99)</f>
        <v/>
      </c>
      <c r="E1587" s="373" t="str">
        <f>IF('statement of marks'!GY99="","",'statement of marks'!GY99)</f>
        <v/>
      </c>
      <c r="F1587" s="1147"/>
      <c r="G1587" s="1148"/>
      <c r="H1587" s="369"/>
      <c r="I1587" s="347" t="str">
        <f>'statement of marks'!$GW$4</f>
        <v>LokLF; ,oe~ 'kkjhfjd f'k{kk</v>
      </c>
      <c r="J1587" s="368" t="str">
        <f>IF('statement of marks'!GW100="","",'statement of marks'!GW100)</f>
        <v/>
      </c>
      <c r="K1587" s="368" t="str">
        <f>IF('statement of marks'!GX100="","",'statement of marks'!GX100)</f>
        <v/>
      </c>
      <c r="L1587" s="373" t="str">
        <f>IF('statement of marks'!GY100="","",'statement of marks'!GY100)</f>
        <v/>
      </c>
    </row>
    <row r="1588" spans="1:12" ht="15" customHeight="1">
      <c r="A1588" s="369"/>
      <c r="B1588" s="389" t="s">
        <v>304</v>
      </c>
      <c r="C1588" s="390" t="str">
        <f>IF('statement of marks'!HE99="","",'statement of marks'!HE99)</f>
        <v/>
      </c>
      <c r="D1588" s="390" t="str">
        <f>IF('statement of marks'!HF99="","",'statement of marks'!HF99)</f>
        <v/>
      </c>
      <c r="E1588" s="390" t="str">
        <f>IF('statement of marks'!HJ99="","",'statement of marks'!HJ99)</f>
        <v/>
      </c>
      <c r="F1588" s="1147"/>
      <c r="G1588" s="1148"/>
      <c r="H1588" s="369"/>
      <c r="I1588" s="389" t="s">
        <v>304</v>
      </c>
      <c r="J1588" s="390" t="str">
        <f>IF('statement of marks'!HE100="","",'statement of marks'!HE100)</f>
        <v/>
      </c>
      <c r="K1588" s="390" t="str">
        <f>IF('statement of marks'!HF100="","",'statement of marks'!HF100)</f>
        <v/>
      </c>
      <c r="L1588" s="391" t="str">
        <f>IF('statement of marks'!HJ100="","",'statement of marks'!HJ100)</f>
        <v/>
      </c>
    </row>
    <row r="1589" spans="1:12" ht="15" customHeight="1">
      <c r="A1589" s="369"/>
      <c r="B1589" s="347" t="s">
        <v>473</v>
      </c>
      <c r="C1589" s="1170" t="str">
        <f>IF('statement of marks'!HD99="","",'statement of marks'!HD99)</f>
        <v/>
      </c>
      <c r="D1589" s="1171"/>
      <c r="E1589" s="1172"/>
      <c r="F1589" s="1147"/>
      <c r="G1589" s="1148"/>
      <c r="H1589" s="369"/>
      <c r="I1589" s="347" t="s">
        <v>473</v>
      </c>
      <c r="J1589" s="1170" t="str">
        <f>IF('statement of marks'!HD100="","",'statement of marks'!HD100)</f>
        <v/>
      </c>
      <c r="K1589" s="1171"/>
      <c r="L1589" s="1172"/>
    </row>
    <row r="1590" spans="1:12" ht="15" customHeight="1">
      <c r="A1590" s="369"/>
      <c r="B1590" s="347" t="str">
        <f>'statement of marks'!$HL$5</f>
        <v>Nk= mifLFkfr</v>
      </c>
      <c r="C1590" s="1161" t="str">
        <f>IF('statement of marks'!HL99="","",'statement of marks'!HL99)</f>
        <v/>
      </c>
      <c r="D1590" s="1162"/>
      <c r="E1590" s="1163"/>
      <c r="F1590" s="1147"/>
      <c r="G1590" s="1148"/>
      <c r="H1590" s="369"/>
      <c r="I1590" s="347" t="str">
        <f>'statement of marks'!$HL$5</f>
        <v>Nk= mifLFkfr</v>
      </c>
      <c r="J1590" s="1161" t="str">
        <f>IF('statement of marks'!HL100="","",'statement of marks'!HL100)</f>
        <v/>
      </c>
      <c r="K1590" s="1162"/>
      <c r="L1590" s="1163"/>
    </row>
    <row r="1591" spans="1:12" ht="15" customHeight="1">
      <c r="A1591" s="369"/>
      <c r="B1591" s="210" t="str">
        <f>'statement of marks'!$HK$5</f>
        <v>dqy ehfVax</v>
      </c>
      <c r="C1591" s="1164" t="str">
        <f>IF('statement of marks'!HK99="","",'statement of marks'!HK99)</f>
        <v/>
      </c>
      <c r="D1591" s="1165"/>
      <c r="E1591" s="1166"/>
      <c r="F1591" s="1147"/>
      <c r="G1591" s="1148"/>
      <c r="H1591" s="369"/>
      <c r="I1591" s="210" t="str">
        <f>'statement of marks'!$HK$5</f>
        <v>dqy ehfVax</v>
      </c>
      <c r="J1591" s="1164" t="str">
        <f>IF('statement of marks'!HK100="","",'statement of marks'!HK100)</f>
        <v/>
      </c>
      <c r="K1591" s="1165"/>
      <c r="L1591" s="1166"/>
    </row>
    <row r="1592" spans="1:12" ht="15" customHeight="1">
      <c r="A1592" s="369"/>
      <c r="B1592" s="347" t="s">
        <v>227</v>
      </c>
      <c r="C1592" s="1149" t="str">
        <f>IF('statement of marks'!HN99="","",'statement of marks'!HN99)</f>
        <v/>
      </c>
      <c r="D1592" s="1150"/>
      <c r="E1592" s="1151"/>
      <c r="F1592" s="1147"/>
      <c r="G1592" s="1148"/>
      <c r="H1592" s="369"/>
      <c r="I1592" s="347" t="s">
        <v>227</v>
      </c>
      <c r="J1592" s="1149" t="str">
        <f>IF('statement of marks'!HN100="","",'statement of marks'!HN100)</f>
        <v/>
      </c>
      <c r="K1592" s="1150"/>
      <c r="L1592" s="1151"/>
    </row>
    <row r="1593" spans="1:12" ht="15" customHeight="1">
      <c r="A1593" s="369"/>
      <c r="B1593" s="219" t="s">
        <v>79</v>
      </c>
      <c r="C1593" s="1149"/>
      <c r="D1593" s="1150"/>
      <c r="E1593" s="1151"/>
      <c r="F1593" s="1147"/>
      <c r="G1593" s="1148"/>
      <c r="H1593" s="369"/>
      <c r="I1593" s="219" t="s">
        <v>79</v>
      </c>
      <c r="J1593" s="1149"/>
      <c r="K1593" s="1150"/>
      <c r="L1593" s="1151"/>
    </row>
    <row r="1594" spans="1:12" ht="15" customHeight="1">
      <c r="A1594" s="369"/>
      <c r="B1594" s="211" t="s">
        <v>114</v>
      </c>
      <c r="C1594" s="1149"/>
      <c r="D1594" s="1150"/>
      <c r="E1594" s="1151"/>
      <c r="F1594" s="1147"/>
      <c r="G1594" s="1148"/>
      <c r="H1594" s="369"/>
      <c r="I1594" s="211" t="s">
        <v>114</v>
      </c>
      <c r="J1594" s="1149"/>
      <c r="K1594" s="1150"/>
      <c r="L1594" s="1151"/>
    </row>
    <row r="1595" spans="1:12" ht="15" customHeight="1">
      <c r="A1595" s="369"/>
      <c r="B1595" s="212" t="s">
        <v>19</v>
      </c>
      <c r="C1595" s="1149"/>
      <c r="D1595" s="1150"/>
      <c r="E1595" s="1151"/>
      <c r="F1595" s="1147"/>
      <c r="G1595" s="1148"/>
      <c r="H1595" s="369"/>
      <c r="I1595" s="212" t="s">
        <v>19</v>
      </c>
      <c r="J1595" s="1149"/>
      <c r="K1595" s="1150"/>
      <c r="L1595" s="1151"/>
    </row>
    <row r="1596" spans="1:12" ht="15" customHeight="1">
      <c r="A1596" s="369"/>
      <c r="B1596" s="213" t="s">
        <v>7</v>
      </c>
      <c r="C1596" s="1149"/>
      <c r="D1596" s="1150"/>
      <c r="E1596" s="1151"/>
      <c r="F1596" s="1147"/>
      <c r="G1596" s="1148"/>
      <c r="H1596" s="369"/>
      <c r="I1596" s="213" t="s">
        <v>7</v>
      </c>
      <c r="J1596" s="1149"/>
      <c r="K1596" s="1150"/>
      <c r="L1596" s="1151"/>
    </row>
    <row r="1597" spans="1:12" ht="15" customHeight="1">
      <c r="A1597" s="374"/>
      <c r="B1597" s="219" t="str">
        <f>'statement of marks'!$J$3</f>
        <v xml:space="preserve">fo|ky; dk Mk;l dksM+ </v>
      </c>
      <c r="C1597" s="1152" t="str">
        <f>'statement of marks'!$K$3</f>
        <v xml:space="preserve">08291009401   </v>
      </c>
      <c r="D1597" s="1153"/>
      <c r="E1597" s="1154"/>
      <c r="F1597" s="1147"/>
      <c r="G1597" s="1148"/>
      <c r="H1597" s="374"/>
      <c r="I1597" s="219" t="str">
        <f>'statement of marks'!$J$3</f>
        <v xml:space="preserve">fo|ky; dk Mk;l dksM+ </v>
      </c>
      <c r="J1597" s="1152" t="str">
        <f>'statement of marks'!$K$3</f>
        <v xml:space="preserve">08291009401   </v>
      </c>
      <c r="K1597" s="1153"/>
      <c r="L1597" s="1154"/>
    </row>
    <row r="1598" spans="1:12" ht="15" customHeight="1" thickBot="1">
      <c r="A1598" s="375"/>
      <c r="B1598" s="376" t="s">
        <v>76</v>
      </c>
      <c r="C1598" s="1155">
        <f>'statement of marks'!$HG$108</f>
        <v>42460</v>
      </c>
      <c r="D1598" s="1156"/>
      <c r="E1598" s="1157"/>
      <c r="F1598" s="1147"/>
      <c r="G1598" s="1148"/>
      <c r="H1598" s="375"/>
      <c r="I1598" s="376" t="s">
        <v>76</v>
      </c>
      <c r="J1598" s="1155">
        <f>'statement of marks'!$HG$108</f>
        <v>42460</v>
      </c>
      <c r="K1598" s="1156"/>
      <c r="L1598" s="1157"/>
    </row>
    <row r="1599" spans="1:12" ht="15" customHeight="1">
      <c r="A1599" s="1137" t="s">
        <v>47</v>
      </c>
      <c r="B1599" s="1138"/>
      <c r="C1599" s="1139"/>
      <c r="D1599" s="1139"/>
      <c r="E1599" s="1140"/>
      <c r="F1599" s="1147"/>
      <c r="G1599" s="1148"/>
      <c r="H1599" s="1137" t="s">
        <v>47</v>
      </c>
      <c r="I1599" s="1138"/>
      <c r="J1599" s="1139"/>
      <c r="K1599" s="1139"/>
      <c r="L1599" s="1140"/>
    </row>
    <row r="1600" spans="1:12" ht="15" customHeight="1">
      <c r="A1600" s="1141" t="str">
        <f>'statement of marks'!$A$1</f>
        <v>jk- ck- ek/;fed fo|ky; uohu] fuEckgsM+k</v>
      </c>
      <c r="B1600" s="1129"/>
      <c r="C1600" s="1142"/>
      <c r="D1600" s="1142"/>
      <c r="E1600" s="1143"/>
      <c r="F1600" s="1147"/>
      <c r="G1600" s="1148"/>
      <c r="H1600" s="1141" t="str">
        <f>'statement of marks'!$A$1</f>
        <v>jk- ck- ek/;fed fo|ky; uohu] fuEckgsM+k</v>
      </c>
      <c r="I1600" s="1129"/>
      <c r="J1600" s="1142"/>
      <c r="K1600" s="1142"/>
      <c r="L1600" s="1143"/>
    </row>
    <row r="1601" spans="1:12" ht="15" customHeight="1">
      <c r="A1601" s="1141"/>
      <c r="B1601" s="1129"/>
      <c r="C1601" s="1142"/>
      <c r="D1601" s="1142"/>
      <c r="E1601" s="1143"/>
      <c r="F1601" s="1147"/>
      <c r="G1601" s="1148"/>
      <c r="H1601" s="1141"/>
      <c r="I1601" s="1129"/>
      <c r="J1601" s="1142"/>
      <c r="K1601" s="1142"/>
      <c r="L1601" s="1143"/>
    </row>
    <row r="1602" spans="1:12" ht="15" customHeight="1">
      <c r="A1602" s="369"/>
      <c r="B1602" s="207" t="s">
        <v>217</v>
      </c>
      <c r="C1602" s="1134" t="str">
        <f>'statement of marks'!$H$3</f>
        <v>2015-16</v>
      </c>
      <c r="D1602" s="1135"/>
      <c r="E1602" s="1136"/>
      <c r="F1602" s="1147"/>
      <c r="G1602" s="1148"/>
      <c r="H1602" s="369"/>
      <c r="I1602" s="207" t="s">
        <v>217</v>
      </c>
      <c r="J1602" s="1134" t="str">
        <f>'statement of marks'!$H$3</f>
        <v>2015-16</v>
      </c>
      <c r="K1602" s="1135"/>
      <c r="L1602" s="1136"/>
    </row>
    <row r="1603" spans="1:12" ht="15" customHeight="1">
      <c r="A1603" s="369"/>
      <c r="B1603" s="347" t="s">
        <v>218</v>
      </c>
      <c r="C1603" s="1144" t="str">
        <f>IF('statement of marks'!J101="","",'statement of marks'!J101)</f>
        <v/>
      </c>
      <c r="D1603" s="1145"/>
      <c r="E1603" s="1146"/>
      <c r="F1603" s="1147"/>
      <c r="G1603" s="1148"/>
      <c r="H1603" s="369"/>
      <c r="I1603" s="347" t="s">
        <v>218</v>
      </c>
      <c r="J1603" s="1144" t="str">
        <f>IF('statement of marks'!J102="","",'statement of marks'!J102)</f>
        <v/>
      </c>
      <c r="K1603" s="1145"/>
      <c r="L1603" s="1146"/>
    </row>
    <row r="1604" spans="1:12" ht="15" customHeight="1">
      <c r="A1604" s="369"/>
      <c r="B1604" s="347" t="s">
        <v>219</v>
      </c>
      <c r="C1604" s="1144" t="str">
        <f>IF('statement of marks'!K101="","",'statement of marks'!K101)</f>
        <v/>
      </c>
      <c r="D1604" s="1145"/>
      <c r="E1604" s="1146"/>
      <c r="F1604" s="1147"/>
      <c r="G1604" s="1148"/>
      <c r="H1604" s="369"/>
      <c r="I1604" s="347" t="s">
        <v>219</v>
      </c>
      <c r="J1604" s="1144" t="str">
        <f>IF('statement of marks'!K102="","",'statement of marks'!K102)</f>
        <v/>
      </c>
      <c r="K1604" s="1145"/>
      <c r="L1604" s="1146"/>
    </row>
    <row r="1605" spans="1:12" ht="15" customHeight="1">
      <c r="A1605" s="369"/>
      <c r="B1605" s="347" t="s">
        <v>220</v>
      </c>
      <c r="C1605" s="1144" t="str">
        <f>IF('statement of marks'!L101="","",'statement of marks'!L101)</f>
        <v/>
      </c>
      <c r="D1605" s="1145"/>
      <c r="E1605" s="1146"/>
      <c r="F1605" s="1147"/>
      <c r="G1605" s="1148"/>
      <c r="H1605" s="369"/>
      <c r="I1605" s="347" t="s">
        <v>220</v>
      </c>
      <c r="J1605" s="1144" t="str">
        <f>IF('statement of marks'!L102="","",'statement of marks'!L102)</f>
        <v/>
      </c>
      <c r="K1605" s="1145"/>
      <c r="L1605" s="1146"/>
    </row>
    <row r="1606" spans="1:12" ht="15" customHeight="1">
      <c r="A1606" s="369"/>
      <c r="B1606" s="347" t="s">
        <v>224</v>
      </c>
      <c r="C1606" s="1134" t="str">
        <f>IF('statement of marks'!B101="","",'statement of marks'!B101)</f>
        <v/>
      </c>
      <c r="D1606" s="1135"/>
      <c r="E1606" s="1136"/>
      <c r="F1606" s="1147"/>
      <c r="G1606" s="1148"/>
      <c r="H1606" s="369"/>
      <c r="I1606" s="347" t="s">
        <v>224</v>
      </c>
      <c r="J1606" s="1134" t="str">
        <f>IF('statement of marks'!B102="","",'statement of marks'!B102)</f>
        <v/>
      </c>
      <c r="K1606" s="1135"/>
      <c r="L1606" s="1136"/>
    </row>
    <row r="1607" spans="1:12" ht="15" customHeight="1">
      <c r="A1607" s="369"/>
      <c r="B1607" s="347" t="s">
        <v>221</v>
      </c>
      <c r="C1607" s="1134" t="str">
        <f>'statement of marks'!$G$3</f>
        <v>6 A</v>
      </c>
      <c r="D1607" s="1135"/>
      <c r="E1607" s="1136"/>
      <c r="F1607" s="1147"/>
      <c r="G1607" s="1148"/>
      <c r="H1607" s="369"/>
      <c r="I1607" s="347" t="s">
        <v>221</v>
      </c>
      <c r="J1607" s="1134" t="str">
        <f>'statement of marks'!$G$3</f>
        <v>6 A</v>
      </c>
      <c r="K1607" s="1135"/>
      <c r="L1607" s="1136"/>
    </row>
    <row r="1608" spans="1:12" ht="15" customHeight="1">
      <c r="A1608" s="369"/>
      <c r="B1608" s="209" t="s">
        <v>222</v>
      </c>
      <c r="C1608" s="1134" t="str">
        <f>IF('statement of marks'!F101="","",'statement of marks'!F101)</f>
        <v/>
      </c>
      <c r="D1608" s="1135"/>
      <c r="E1608" s="1136"/>
      <c r="F1608" s="1147"/>
      <c r="G1608" s="1148"/>
      <c r="H1608" s="369"/>
      <c r="I1608" s="209" t="s">
        <v>222</v>
      </c>
      <c r="J1608" s="1134" t="str">
        <f>IF('statement of marks'!F102="","",'statement of marks'!F102)</f>
        <v/>
      </c>
      <c r="K1608" s="1135"/>
      <c r="L1608" s="1136"/>
    </row>
    <row r="1609" spans="1:12" ht="15" customHeight="1">
      <c r="A1609" s="369"/>
      <c r="B1609" s="347" t="s">
        <v>9</v>
      </c>
      <c r="C1609" s="1134" t="str">
        <f>IF('statement of marks'!D101="","",'statement of marks'!D101)</f>
        <v/>
      </c>
      <c r="D1609" s="1135"/>
      <c r="E1609" s="1136"/>
      <c r="F1609" s="1147"/>
      <c r="G1609" s="1148"/>
      <c r="H1609" s="369"/>
      <c r="I1609" s="347" t="s">
        <v>9</v>
      </c>
      <c r="J1609" s="1134" t="str">
        <f>IF('statement of marks'!D102="","",'statement of marks'!D102)</f>
        <v/>
      </c>
      <c r="K1609" s="1135"/>
      <c r="L1609" s="1136"/>
    </row>
    <row r="1610" spans="1:12" ht="15" customHeight="1">
      <c r="A1610" s="369"/>
      <c r="B1610" s="347" t="s">
        <v>225</v>
      </c>
      <c r="C1610" s="1158" t="str">
        <f>IF('statement of marks'!H101="","",'statement of marks'!H101)</f>
        <v/>
      </c>
      <c r="D1610" s="1159"/>
      <c r="E1610" s="1160"/>
      <c r="F1610" s="1147"/>
      <c r="G1610" s="1148"/>
      <c r="H1610" s="369"/>
      <c r="I1610" s="347" t="s">
        <v>225</v>
      </c>
      <c r="J1610" s="1158" t="str">
        <f>IF('statement of marks'!H102="","",'statement of marks'!H102)</f>
        <v/>
      </c>
      <c r="K1610" s="1159"/>
      <c r="L1610" s="1160"/>
    </row>
    <row r="1611" spans="1:12" ht="15" customHeight="1">
      <c r="A1611" s="369"/>
      <c r="B1611" s="347" t="s">
        <v>226</v>
      </c>
      <c r="C1611" s="1167" t="str">
        <f>IF('statement of marks'!I101="","",'statement of marks'!I101)</f>
        <v/>
      </c>
      <c r="D1611" s="1168"/>
      <c r="E1611" s="1169"/>
      <c r="F1611" s="1147"/>
      <c r="G1611" s="1148"/>
      <c r="H1611" s="369"/>
      <c r="I1611" s="347" t="s">
        <v>226</v>
      </c>
      <c r="J1611" s="1167" t="str">
        <f>IF('statement of marks'!I102="","",'statement of marks'!I102)</f>
        <v/>
      </c>
      <c r="K1611" s="1168"/>
      <c r="L1611" s="1169"/>
    </row>
    <row r="1612" spans="1:12" ht="15" customHeight="1">
      <c r="A1612" s="369"/>
      <c r="B1612" s="347" t="s">
        <v>223</v>
      </c>
      <c r="C1612" s="364" t="s">
        <v>66</v>
      </c>
      <c r="D1612" s="365" t="s">
        <v>294</v>
      </c>
      <c r="E1612" s="370" t="s">
        <v>206</v>
      </c>
      <c r="F1612" s="1147"/>
      <c r="G1612" s="1148"/>
      <c r="H1612" s="369"/>
      <c r="I1612" s="347" t="s">
        <v>223</v>
      </c>
      <c r="J1612" s="364" t="s">
        <v>66</v>
      </c>
      <c r="K1612" s="365" t="s">
        <v>294</v>
      </c>
      <c r="L1612" s="370" t="s">
        <v>206</v>
      </c>
    </row>
    <row r="1613" spans="1:12" ht="15" customHeight="1">
      <c r="A1613" s="369"/>
      <c r="B1613" s="347" t="str">
        <f>'statement of marks'!$FT$4</f>
        <v>fgUnh</v>
      </c>
      <c r="C1613" s="366" t="str">
        <f>IF('statement of marks'!FT101="","",'statement of marks'!FT101)</f>
        <v/>
      </c>
      <c r="D1613" s="366" t="str">
        <f>IF('statement of marks'!FU101="","",'statement of marks'!FU101)</f>
        <v/>
      </c>
      <c r="E1613" s="371" t="str">
        <f>IF('statement of marks'!FV101="","",'statement of marks'!FV101)</f>
        <v/>
      </c>
      <c r="F1613" s="1147"/>
      <c r="G1613" s="1148"/>
      <c r="H1613" s="369"/>
      <c r="I1613" s="347" t="str">
        <f>'statement of marks'!$FT$4</f>
        <v>fgUnh</v>
      </c>
      <c r="J1613" s="366" t="str">
        <f>IF('statement of marks'!FT102="","",'statement of marks'!FT102)</f>
        <v/>
      </c>
      <c r="K1613" s="366" t="str">
        <f>IF('statement of marks'!FU102="","",'statement of marks'!FU102)</f>
        <v/>
      </c>
      <c r="L1613" s="371" t="str">
        <f>IF('statement of marks'!FV102="","",'statement of marks'!FV102)</f>
        <v/>
      </c>
    </row>
    <row r="1614" spans="1:12" ht="15" customHeight="1">
      <c r="A1614" s="369"/>
      <c r="B1614" s="347" t="str">
        <f>'statement of marks'!$FW$4</f>
        <v>vaxszth</v>
      </c>
      <c r="C1614" s="366" t="str">
        <f>IF('statement of marks'!FW101="","",'statement of marks'!FW101)</f>
        <v/>
      </c>
      <c r="D1614" s="366" t="str">
        <f>IF('statement of marks'!FX101="","",'statement of marks'!FX101)</f>
        <v/>
      </c>
      <c r="E1614" s="371" t="str">
        <f>IF('statement of marks'!FY101="","",'statement of marks'!FY101)</f>
        <v/>
      </c>
      <c r="F1614" s="1147"/>
      <c r="G1614" s="1148"/>
      <c r="H1614" s="369"/>
      <c r="I1614" s="347" t="str">
        <f>'statement of marks'!$FW$4</f>
        <v>vaxszth</v>
      </c>
      <c r="J1614" s="366" t="str">
        <f>IF('statement of marks'!FW102="","",'statement of marks'!FW102)</f>
        <v/>
      </c>
      <c r="K1614" s="366" t="str">
        <f>IF('statement of marks'!FX102="","",'statement of marks'!FX102)</f>
        <v/>
      </c>
      <c r="L1614" s="371" t="str">
        <f>IF('statement of marks'!FY102="","",'statement of marks'!FY102)</f>
        <v/>
      </c>
    </row>
    <row r="1615" spans="1:12" ht="15" customHeight="1">
      <c r="A1615" s="369"/>
      <c r="B1615" s="347" t="str">
        <f>IF('statement of marks'!BE101="s","laLÑr",IF('statement of marks'!BE101="u","mnwZ",IF('statement of marks'!BE101="g","xqtjkrh",IF('statement of marks'!BE101="p","iatkch",IF('statement of marks'!BE101="sd","flU/kh","r`rh; Hkk""kk")))))</f>
        <v>r`rh; Hkk"kk</v>
      </c>
      <c r="C1615" s="366" t="str">
        <f>IF('statement of marks'!FZ101="","",'statement of marks'!FZ101)</f>
        <v/>
      </c>
      <c r="D1615" s="366" t="str">
        <f>IF('statement of marks'!GA101="","",'statement of marks'!GA101)</f>
        <v/>
      </c>
      <c r="E1615" s="371" t="str">
        <f>IF('statement of marks'!GB101="","",'statement of marks'!GB101)</f>
        <v/>
      </c>
      <c r="F1615" s="1147"/>
      <c r="G1615" s="1148"/>
      <c r="H1615" s="369"/>
      <c r="I1615" s="347" t="str">
        <f>IF('statement of marks'!BE102="s","laLÑr",IF('statement of marks'!BE102="u","mnwZ",IF('statement of marks'!BE102="g","xqtjkrh",IF('statement of marks'!BE102="p","iatkch",IF('statement of marks'!BE102="sd","flU/kh","r`rh; Hkk""kk")))))</f>
        <v>r`rh; Hkk"kk</v>
      </c>
      <c r="J1615" s="366" t="str">
        <f>IF('statement of marks'!FZ102="","",'statement of marks'!FZ102)</f>
        <v/>
      </c>
      <c r="K1615" s="366" t="str">
        <f>IF('statement of marks'!GA102="","",'statement of marks'!GA102)</f>
        <v/>
      </c>
      <c r="L1615" s="371" t="str">
        <f>IF('statement of marks'!GB102="","",'statement of marks'!GB102)</f>
        <v/>
      </c>
    </row>
    <row r="1616" spans="1:12" ht="15" customHeight="1">
      <c r="A1616" s="369"/>
      <c r="B1616" s="347" t="str">
        <f>'statement of marks'!$GH$4</f>
        <v>xf.kr</v>
      </c>
      <c r="C1616" s="366" t="str">
        <f>IF('statement of marks'!GH101="","",'statement of marks'!GH101)</f>
        <v/>
      </c>
      <c r="D1616" s="366" t="str">
        <f>IF('statement of marks'!GI101="","",'statement of marks'!GI101)</f>
        <v/>
      </c>
      <c r="E1616" s="371" t="str">
        <f>IF('statement of marks'!GJ101="","",'statement of marks'!GJ101)</f>
        <v/>
      </c>
      <c r="F1616" s="1147"/>
      <c r="G1616" s="1148"/>
      <c r="H1616" s="369"/>
      <c r="I1616" s="347" t="str">
        <f>'statement of marks'!$GH$4</f>
        <v>xf.kr</v>
      </c>
      <c r="J1616" s="366" t="str">
        <f>IF('statement of marks'!GH102="","",'statement of marks'!GH102)</f>
        <v/>
      </c>
      <c r="K1616" s="366" t="str">
        <f>IF('statement of marks'!GI102="","",'statement of marks'!GI102)</f>
        <v/>
      </c>
      <c r="L1616" s="371" t="str">
        <f>IF('statement of marks'!GJ102="","",'statement of marks'!GJ102)</f>
        <v/>
      </c>
    </row>
    <row r="1617" spans="1:12" ht="15" customHeight="1">
      <c r="A1617" s="369"/>
      <c r="B1617" s="347" t="str">
        <f>'statement of marks'!$GK$4</f>
        <v>foKku</v>
      </c>
      <c r="C1617" s="366" t="str">
        <f>IF('statement of marks'!GK101="","",'statement of marks'!GK101)</f>
        <v/>
      </c>
      <c r="D1617" s="366" t="str">
        <f>IF('statement of marks'!GL101="","",'statement of marks'!GL101)</f>
        <v/>
      </c>
      <c r="E1617" s="371" t="str">
        <f>IF('statement of marks'!GM101="","",'statement of marks'!GM101)</f>
        <v/>
      </c>
      <c r="F1617" s="1147"/>
      <c r="G1617" s="1148"/>
      <c r="H1617" s="369"/>
      <c r="I1617" s="347" t="str">
        <f>'statement of marks'!$GK$4</f>
        <v>foKku</v>
      </c>
      <c r="J1617" s="366" t="str">
        <f>IF('statement of marks'!GK102="","",'statement of marks'!GK102)</f>
        <v/>
      </c>
      <c r="K1617" s="366" t="str">
        <f>IF('statement of marks'!GL102="","",'statement of marks'!GL102)</f>
        <v/>
      </c>
      <c r="L1617" s="371" t="str">
        <f>IF('statement of marks'!GM102="","",'statement of marks'!GM102)</f>
        <v/>
      </c>
    </row>
    <row r="1618" spans="1:12" ht="15" customHeight="1">
      <c r="A1618" s="369"/>
      <c r="B1618" s="347" t="str">
        <f>'statement of marks'!$GN$4</f>
        <v>lkekftd foKku</v>
      </c>
      <c r="C1618" s="366" t="str">
        <f>IF('statement of marks'!GN101="","",'statement of marks'!GN101)</f>
        <v/>
      </c>
      <c r="D1618" s="366" t="str">
        <f>IF('statement of marks'!GO101="","",'statement of marks'!GO101)</f>
        <v/>
      </c>
      <c r="E1618" s="371" t="str">
        <f>IF('statement of marks'!GP101="","",'statement of marks'!GP101)</f>
        <v/>
      </c>
      <c r="F1618" s="1147"/>
      <c r="G1618" s="1148"/>
      <c r="H1618" s="369"/>
      <c r="I1618" s="347" t="str">
        <f>'statement of marks'!$GN$4</f>
        <v>lkekftd foKku</v>
      </c>
      <c r="J1618" s="366" t="str">
        <f>IF('statement of marks'!GN102="","",'statement of marks'!GN102)</f>
        <v/>
      </c>
      <c r="K1618" s="366" t="str">
        <f>IF('statement of marks'!GO102="","",'statement of marks'!GO102)</f>
        <v/>
      </c>
      <c r="L1618" s="371" t="str">
        <f>IF('statement of marks'!GP102="","",'statement of marks'!GP102)</f>
        <v/>
      </c>
    </row>
    <row r="1619" spans="1:12" ht="15" customHeight="1">
      <c r="A1619" s="369"/>
      <c r="B1619" s="347" t="str">
        <f>'statement of marks'!$GQ$4</f>
        <v>dk;kZuqHko</v>
      </c>
      <c r="C1619" s="366" t="str">
        <f>IF('statement of marks'!GQ101="","",'statement of marks'!GQ101)</f>
        <v/>
      </c>
      <c r="D1619" s="366" t="str">
        <f>IF('statement of marks'!GR101="","",'statement of marks'!GR101)</f>
        <v/>
      </c>
      <c r="E1619" s="371" t="str">
        <f>IF('statement of marks'!GS101="","",'statement of marks'!GS101)</f>
        <v/>
      </c>
      <c r="F1619" s="1147"/>
      <c r="G1619" s="1148"/>
      <c r="H1619" s="369"/>
      <c r="I1619" s="347" t="str">
        <f>'statement of marks'!$GQ$4</f>
        <v>dk;kZuqHko</v>
      </c>
      <c r="J1619" s="366" t="str">
        <f>IF('statement of marks'!GQ102="","",'statement of marks'!GQ102)</f>
        <v/>
      </c>
      <c r="K1619" s="366" t="str">
        <f>IF('statement of marks'!GR102="","",'statement of marks'!GR102)</f>
        <v/>
      </c>
      <c r="L1619" s="371" t="str">
        <f>IF('statement of marks'!GS102="","",'statement of marks'!GS102)</f>
        <v/>
      </c>
    </row>
    <row r="1620" spans="1:12" ht="15" customHeight="1">
      <c r="A1620" s="369"/>
      <c r="B1620" s="347" t="str">
        <f>'statement of marks'!$GT$4</f>
        <v>dyk f'k{kk</v>
      </c>
      <c r="C1620" s="367" t="str">
        <f>IF('statement of marks'!GT101="","",'statement of marks'!GT101)</f>
        <v/>
      </c>
      <c r="D1620" s="367" t="str">
        <f>IF('statement of marks'!GU101="","",'statement of marks'!GU101)</f>
        <v/>
      </c>
      <c r="E1620" s="372" t="str">
        <f>IF('statement of marks'!GV101="","",'statement of marks'!GV101)</f>
        <v/>
      </c>
      <c r="F1620" s="1147"/>
      <c r="G1620" s="1148"/>
      <c r="H1620" s="369"/>
      <c r="I1620" s="347" t="str">
        <f>'statement of marks'!$GT$4</f>
        <v>dyk f'k{kk</v>
      </c>
      <c r="J1620" s="367" t="str">
        <f>IF('statement of marks'!GT102="","",'statement of marks'!GT102)</f>
        <v/>
      </c>
      <c r="K1620" s="367" t="str">
        <f>IF('statement of marks'!GU102="","",'statement of marks'!GU102)</f>
        <v/>
      </c>
      <c r="L1620" s="372" t="str">
        <f>IF('statement of marks'!GV102="","",'statement of marks'!GV102)</f>
        <v/>
      </c>
    </row>
    <row r="1621" spans="1:12" ht="15" customHeight="1">
      <c r="A1621" s="369"/>
      <c r="B1621" s="347" t="str">
        <f>'statement of marks'!$GW$4</f>
        <v>LokLF; ,oe~ 'kkjhfjd f'k{kk</v>
      </c>
      <c r="C1621" s="368" t="str">
        <f>IF('statement of marks'!GW101="","",'statement of marks'!GW101)</f>
        <v/>
      </c>
      <c r="D1621" s="368" t="str">
        <f>IF('statement of marks'!GX101="","",'statement of marks'!GX101)</f>
        <v/>
      </c>
      <c r="E1621" s="373" t="str">
        <f>IF('statement of marks'!GY101="","",'statement of marks'!GY101)</f>
        <v/>
      </c>
      <c r="F1621" s="1147"/>
      <c r="G1621" s="1148"/>
      <c r="H1621" s="369"/>
      <c r="I1621" s="347" t="str">
        <f>'statement of marks'!$GW$4</f>
        <v>LokLF; ,oe~ 'kkjhfjd f'k{kk</v>
      </c>
      <c r="J1621" s="368" t="str">
        <f>IF('statement of marks'!GW102="","",'statement of marks'!GW102)</f>
        <v/>
      </c>
      <c r="K1621" s="368" t="str">
        <f>IF('statement of marks'!GX102="","",'statement of marks'!GX102)</f>
        <v/>
      </c>
      <c r="L1621" s="373" t="str">
        <f>IF('statement of marks'!GY102="","",'statement of marks'!GY102)</f>
        <v/>
      </c>
    </row>
    <row r="1622" spans="1:12" ht="15" customHeight="1">
      <c r="A1622" s="369"/>
      <c r="B1622" s="389" t="s">
        <v>304</v>
      </c>
      <c r="C1622" s="390" t="str">
        <f>IF('statement of marks'!HE101="","",'statement of marks'!HE101)</f>
        <v/>
      </c>
      <c r="D1622" s="390" t="str">
        <f>IF('statement of marks'!HF101="","",'statement of marks'!HF101)</f>
        <v/>
      </c>
      <c r="E1622" s="390" t="str">
        <f>IF('statement of marks'!HJ101="","",'statement of marks'!HJ101)</f>
        <v/>
      </c>
      <c r="F1622" s="1147"/>
      <c r="G1622" s="1148"/>
      <c r="H1622" s="369"/>
      <c r="I1622" s="389" t="s">
        <v>304</v>
      </c>
      <c r="J1622" s="390" t="str">
        <f>IF('statement of marks'!HE102="","",'statement of marks'!HE102)</f>
        <v/>
      </c>
      <c r="K1622" s="390" t="str">
        <f>IF('statement of marks'!HF102="","",'statement of marks'!HF102)</f>
        <v/>
      </c>
      <c r="L1622" s="391" t="str">
        <f>IF('statement of marks'!HJ102="","",'statement of marks'!HJ102)</f>
        <v/>
      </c>
    </row>
    <row r="1623" spans="1:12" ht="15" customHeight="1">
      <c r="A1623" s="369"/>
      <c r="B1623" s="347" t="s">
        <v>473</v>
      </c>
      <c r="C1623" s="1170" t="str">
        <f>IF('statement of marks'!HD101="","",'statement of marks'!HD101)</f>
        <v/>
      </c>
      <c r="D1623" s="1171"/>
      <c r="E1623" s="1172"/>
      <c r="F1623" s="1147"/>
      <c r="G1623" s="1148"/>
      <c r="H1623" s="369"/>
      <c r="I1623" s="347" t="s">
        <v>473</v>
      </c>
      <c r="J1623" s="1170" t="str">
        <f>IF('statement of marks'!HD102="","",'statement of marks'!HD102)</f>
        <v/>
      </c>
      <c r="K1623" s="1171"/>
      <c r="L1623" s="1172"/>
    </row>
    <row r="1624" spans="1:12" ht="15" customHeight="1">
      <c r="A1624" s="369"/>
      <c r="B1624" s="347" t="str">
        <f>'statement of marks'!$HL$5</f>
        <v>Nk= mifLFkfr</v>
      </c>
      <c r="C1624" s="1161" t="str">
        <f>IF('statement of marks'!HL101="","",'statement of marks'!HL101)</f>
        <v/>
      </c>
      <c r="D1624" s="1162"/>
      <c r="E1624" s="1163"/>
      <c r="F1624" s="1147"/>
      <c r="G1624" s="1148"/>
      <c r="H1624" s="369"/>
      <c r="I1624" s="347" t="str">
        <f>'statement of marks'!$HL$5</f>
        <v>Nk= mifLFkfr</v>
      </c>
      <c r="J1624" s="1161" t="str">
        <f>IF('statement of marks'!HL102="","",'statement of marks'!HL102)</f>
        <v/>
      </c>
      <c r="K1624" s="1162"/>
      <c r="L1624" s="1163"/>
    </row>
    <row r="1625" spans="1:12" ht="15" customHeight="1">
      <c r="A1625" s="369"/>
      <c r="B1625" s="210" t="str">
        <f>'statement of marks'!$HK$5</f>
        <v>dqy ehfVax</v>
      </c>
      <c r="C1625" s="1164" t="str">
        <f>IF('statement of marks'!HK101="","",'statement of marks'!HK101)</f>
        <v/>
      </c>
      <c r="D1625" s="1165"/>
      <c r="E1625" s="1166"/>
      <c r="F1625" s="1147"/>
      <c r="G1625" s="1148"/>
      <c r="H1625" s="369"/>
      <c r="I1625" s="210" t="str">
        <f>'statement of marks'!$HK$5</f>
        <v>dqy ehfVax</v>
      </c>
      <c r="J1625" s="1164" t="str">
        <f>IF('statement of marks'!HK102="","",'statement of marks'!HK102)</f>
        <v/>
      </c>
      <c r="K1625" s="1165"/>
      <c r="L1625" s="1166"/>
    </row>
    <row r="1626" spans="1:12" ht="15" customHeight="1">
      <c r="A1626" s="369"/>
      <c r="B1626" s="347" t="s">
        <v>227</v>
      </c>
      <c r="C1626" s="1149" t="str">
        <f>IF('statement of marks'!HN101="","",'statement of marks'!HN101)</f>
        <v/>
      </c>
      <c r="D1626" s="1150"/>
      <c r="E1626" s="1151"/>
      <c r="F1626" s="1147"/>
      <c r="G1626" s="1148"/>
      <c r="H1626" s="369"/>
      <c r="I1626" s="347" t="s">
        <v>227</v>
      </c>
      <c r="J1626" s="1149" t="str">
        <f>IF('statement of marks'!HN102="","",'statement of marks'!HN102)</f>
        <v/>
      </c>
      <c r="K1626" s="1150"/>
      <c r="L1626" s="1151"/>
    </row>
    <row r="1627" spans="1:12" ht="15" customHeight="1">
      <c r="A1627" s="369"/>
      <c r="B1627" s="219" t="s">
        <v>79</v>
      </c>
      <c r="C1627" s="1149"/>
      <c r="D1627" s="1150"/>
      <c r="E1627" s="1151"/>
      <c r="F1627" s="1147"/>
      <c r="G1627" s="1148"/>
      <c r="H1627" s="369"/>
      <c r="I1627" s="219" t="s">
        <v>79</v>
      </c>
      <c r="J1627" s="1149"/>
      <c r="K1627" s="1150"/>
      <c r="L1627" s="1151"/>
    </row>
    <row r="1628" spans="1:12" ht="15" customHeight="1">
      <c r="A1628" s="369"/>
      <c r="B1628" s="211" t="s">
        <v>114</v>
      </c>
      <c r="C1628" s="1149"/>
      <c r="D1628" s="1150"/>
      <c r="E1628" s="1151"/>
      <c r="F1628" s="1147"/>
      <c r="G1628" s="1148"/>
      <c r="H1628" s="369"/>
      <c r="I1628" s="211" t="s">
        <v>114</v>
      </c>
      <c r="J1628" s="1149"/>
      <c r="K1628" s="1150"/>
      <c r="L1628" s="1151"/>
    </row>
    <row r="1629" spans="1:12" ht="15" customHeight="1">
      <c r="A1629" s="369"/>
      <c r="B1629" s="212" t="s">
        <v>19</v>
      </c>
      <c r="C1629" s="1149"/>
      <c r="D1629" s="1150"/>
      <c r="E1629" s="1151"/>
      <c r="F1629" s="1147"/>
      <c r="G1629" s="1148"/>
      <c r="H1629" s="369"/>
      <c r="I1629" s="212" t="s">
        <v>19</v>
      </c>
      <c r="J1629" s="1149"/>
      <c r="K1629" s="1150"/>
      <c r="L1629" s="1151"/>
    </row>
    <row r="1630" spans="1:12" ht="15" customHeight="1">
      <c r="A1630" s="369"/>
      <c r="B1630" s="213" t="s">
        <v>7</v>
      </c>
      <c r="C1630" s="1149"/>
      <c r="D1630" s="1150"/>
      <c r="E1630" s="1151"/>
      <c r="F1630" s="1147"/>
      <c r="G1630" s="1148"/>
      <c r="H1630" s="369"/>
      <c r="I1630" s="213" t="s">
        <v>7</v>
      </c>
      <c r="J1630" s="1149"/>
      <c r="K1630" s="1150"/>
      <c r="L1630" s="1151"/>
    </row>
    <row r="1631" spans="1:12" ht="15" customHeight="1">
      <c r="A1631" s="374"/>
      <c r="B1631" s="219" t="str">
        <f>'statement of marks'!$J$3</f>
        <v xml:space="preserve">fo|ky; dk Mk;l dksM+ </v>
      </c>
      <c r="C1631" s="1152" t="str">
        <f>'statement of marks'!$K$3</f>
        <v xml:space="preserve">08291009401   </v>
      </c>
      <c r="D1631" s="1153"/>
      <c r="E1631" s="1154"/>
      <c r="F1631" s="1147"/>
      <c r="G1631" s="1148"/>
      <c r="H1631" s="374"/>
      <c r="I1631" s="219" t="str">
        <f>'statement of marks'!$J$3</f>
        <v xml:space="preserve">fo|ky; dk Mk;l dksM+ </v>
      </c>
      <c r="J1631" s="1152" t="str">
        <f>'statement of marks'!$K$3</f>
        <v xml:space="preserve">08291009401   </v>
      </c>
      <c r="K1631" s="1153"/>
      <c r="L1631" s="1154"/>
    </row>
    <row r="1632" spans="1:12" ht="15" customHeight="1" thickBot="1">
      <c r="A1632" s="375"/>
      <c r="B1632" s="376" t="s">
        <v>76</v>
      </c>
      <c r="C1632" s="1155">
        <f>'statement of marks'!$HG$108</f>
        <v>42460</v>
      </c>
      <c r="D1632" s="1156"/>
      <c r="E1632" s="1157"/>
      <c r="F1632" s="1147"/>
      <c r="G1632" s="1148"/>
      <c r="H1632" s="375"/>
      <c r="I1632" s="376" t="s">
        <v>76</v>
      </c>
      <c r="J1632" s="1155">
        <f>'statement of marks'!$HG$108</f>
        <v>42460</v>
      </c>
      <c r="K1632" s="1156"/>
      <c r="L1632" s="1157"/>
    </row>
    <row r="1633" spans="1:12" ht="15" customHeight="1">
      <c r="A1633" s="1137" t="s">
        <v>47</v>
      </c>
      <c r="B1633" s="1138"/>
      <c r="C1633" s="1139"/>
      <c r="D1633" s="1139"/>
      <c r="E1633" s="1140"/>
      <c r="F1633" s="1147"/>
      <c r="G1633" s="1148"/>
      <c r="H1633" s="1137" t="s">
        <v>47</v>
      </c>
      <c r="I1633" s="1138"/>
      <c r="J1633" s="1139"/>
      <c r="K1633" s="1139"/>
      <c r="L1633" s="1140"/>
    </row>
    <row r="1634" spans="1:12" ht="15" customHeight="1">
      <c r="A1634" s="1141" t="str">
        <f>'statement of marks'!$A$1</f>
        <v>jk- ck- ek/;fed fo|ky; uohu] fuEckgsM+k</v>
      </c>
      <c r="B1634" s="1129"/>
      <c r="C1634" s="1142"/>
      <c r="D1634" s="1142"/>
      <c r="E1634" s="1143"/>
      <c r="F1634" s="1147"/>
      <c r="G1634" s="1148"/>
      <c r="H1634" s="1141" t="str">
        <f>'statement of marks'!$A$1</f>
        <v>jk- ck- ek/;fed fo|ky; uohu] fuEckgsM+k</v>
      </c>
      <c r="I1634" s="1129"/>
      <c r="J1634" s="1142"/>
      <c r="K1634" s="1142"/>
      <c r="L1634" s="1143"/>
    </row>
    <row r="1635" spans="1:12" ht="15" customHeight="1">
      <c r="A1635" s="1141"/>
      <c r="B1635" s="1129"/>
      <c r="C1635" s="1142"/>
      <c r="D1635" s="1142"/>
      <c r="E1635" s="1143"/>
      <c r="F1635" s="1147"/>
      <c r="G1635" s="1148"/>
      <c r="H1635" s="1141"/>
      <c r="I1635" s="1129"/>
      <c r="J1635" s="1142"/>
      <c r="K1635" s="1142"/>
      <c r="L1635" s="1143"/>
    </row>
    <row r="1636" spans="1:12" ht="15" customHeight="1">
      <c r="A1636" s="369"/>
      <c r="B1636" s="207" t="s">
        <v>217</v>
      </c>
      <c r="C1636" s="1134" t="str">
        <f>'statement of marks'!$H$3</f>
        <v>2015-16</v>
      </c>
      <c r="D1636" s="1135"/>
      <c r="E1636" s="1136"/>
      <c r="F1636" s="1147"/>
      <c r="G1636" s="1148"/>
      <c r="H1636" s="369"/>
      <c r="I1636" s="207" t="s">
        <v>217</v>
      </c>
      <c r="J1636" s="1134" t="str">
        <f>'statement of marks'!$H$3</f>
        <v>2015-16</v>
      </c>
      <c r="K1636" s="1135"/>
      <c r="L1636" s="1136"/>
    </row>
    <row r="1637" spans="1:12" ht="15" customHeight="1">
      <c r="A1637" s="369"/>
      <c r="B1637" s="347" t="s">
        <v>218</v>
      </c>
      <c r="C1637" s="1144" t="str">
        <f>IF('statement of marks'!J103="","",'statement of marks'!J103)</f>
        <v/>
      </c>
      <c r="D1637" s="1145"/>
      <c r="E1637" s="1146"/>
      <c r="F1637" s="1147"/>
      <c r="G1637" s="1148"/>
      <c r="H1637" s="369"/>
      <c r="I1637" s="347" t="s">
        <v>218</v>
      </c>
      <c r="J1637" s="1144" t="str">
        <f>IF('statement of marks'!J104="","",'statement of marks'!J104)</f>
        <v/>
      </c>
      <c r="K1637" s="1145"/>
      <c r="L1637" s="1146"/>
    </row>
    <row r="1638" spans="1:12" ht="15" customHeight="1">
      <c r="A1638" s="369"/>
      <c r="B1638" s="347" t="s">
        <v>219</v>
      </c>
      <c r="C1638" s="1144" t="str">
        <f>IF('statement of marks'!K103="","",'statement of marks'!K103)</f>
        <v/>
      </c>
      <c r="D1638" s="1145"/>
      <c r="E1638" s="1146"/>
      <c r="F1638" s="1147"/>
      <c r="G1638" s="1148"/>
      <c r="H1638" s="369"/>
      <c r="I1638" s="347" t="s">
        <v>219</v>
      </c>
      <c r="J1638" s="1144" t="str">
        <f>IF('statement of marks'!K104="","",'statement of marks'!K104)</f>
        <v/>
      </c>
      <c r="K1638" s="1145"/>
      <c r="L1638" s="1146"/>
    </row>
    <row r="1639" spans="1:12" ht="15" customHeight="1">
      <c r="A1639" s="369"/>
      <c r="B1639" s="347" t="s">
        <v>220</v>
      </c>
      <c r="C1639" s="1144" t="str">
        <f>IF('statement of marks'!L103="","",'statement of marks'!L103)</f>
        <v/>
      </c>
      <c r="D1639" s="1145"/>
      <c r="E1639" s="1146"/>
      <c r="F1639" s="1147"/>
      <c r="G1639" s="1148"/>
      <c r="H1639" s="369"/>
      <c r="I1639" s="347" t="s">
        <v>220</v>
      </c>
      <c r="J1639" s="1144" t="str">
        <f>IF('statement of marks'!L104="","",'statement of marks'!L104)</f>
        <v/>
      </c>
      <c r="K1639" s="1145"/>
      <c r="L1639" s="1146"/>
    </row>
    <row r="1640" spans="1:12" ht="15" customHeight="1">
      <c r="A1640" s="369"/>
      <c r="B1640" s="347" t="s">
        <v>224</v>
      </c>
      <c r="C1640" s="1134" t="str">
        <f>IF('statement of marks'!B103="","",'statement of marks'!B103)</f>
        <v/>
      </c>
      <c r="D1640" s="1135"/>
      <c r="E1640" s="1136"/>
      <c r="F1640" s="1147"/>
      <c r="G1640" s="1148"/>
      <c r="H1640" s="369"/>
      <c r="I1640" s="347" t="s">
        <v>224</v>
      </c>
      <c r="J1640" s="1134" t="str">
        <f>IF('statement of marks'!B104="","",'statement of marks'!B104)</f>
        <v/>
      </c>
      <c r="K1640" s="1135"/>
      <c r="L1640" s="1136"/>
    </row>
    <row r="1641" spans="1:12" ht="15" customHeight="1">
      <c r="A1641" s="369"/>
      <c r="B1641" s="347" t="s">
        <v>221</v>
      </c>
      <c r="C1641" s="1134" t="str">
        <f>'statement of marks'!$G$3</f>
        <v>6 A</v>
      </c>
      <c r="D1641" s="1135"/>
      <c r="E1641" s="1136"/>
      <c r="F1641" s="1147"/>
      <c r="G1641" s="1148"/>
      <c r="H1641" s="369"/>
      <c r="I1641" s="347" t="s">
        <v>221</v>
      </c>
      <c r="J1641" s="1134" t="str">
        <f>'statement of marks'!$G$3</f>
        <v>6 A</v>
      </c>
      <c r="K1641" s="1135"/>
      <c r="L1641" s="1136"/>
    </row>
    <row r="1642" spans="1:12" ht="15" customHeight="1">
      <c r="A1642" s="369"/>
      <c r="B1642" s="209" t="s">
        <v>222</v>
      </c>
      <c r="C1642" s="1134" t="str">
        <f>IF('statement of marks'!F103="","",'statement of marks'!F103)</f>
        <v/>
      </c>
      <c r="D1642" s="1135"/>
      <c r="E1642" s="1136"/>
      <c r="F1642" s="1147"/>
      <c r="G1642" s="1148"/>
      <c r="H1642" s="369"/>
      <c r="I1642" s="209" t="s">
        <v>222</v>
      </c>
      <c r="J1642" s="1134" t="str">
        <f>IF('statement of marks'!F104="","",'statement of marks'!F104)</f>
        <v/>
      </c>
      <c r="K1642" s="1135"/>
      <c r="L1642" s="1136"/>
    </row>
    <row r="1643" spans="1:12" ht="15" customHeight="1">
      <c r="A1643" s="369"/>
      <c r="B1643" s="347" t="s">
        <v>9</v>
      </c>
      <c r="C1643" s="1134" t="str">
        <f>IF('statement of marks'!D103="","",'statement of marks'!D103)</f>
        <v/>
      </c>
      <c r="D1643" s="1135"/>
      <c r="E1643" s="1136"/>
      <c r="F1643" s="1147"/>
      <c r="G1643" s="1148"/>
      <c r="H1643" s="369"/>
      <c r="I1643" s="347" t="s">
        <v>9</v>
      </c>
      <c r="J1643" s="1134" t="str">
        <f>IF('statement of marks'!D104="","",'statement of marks'!D104)</f>
        <v/>
      </c>
      <c r="K1643" s="1135"/>
      <c r="L1643" s="1136"/>
    </row>
    <row r="1644" spans="1:12" ht="15" customHeight="1">
      <c r="A1644" s="369"/>
      <c r="B1644" s="347" t="s">
        <v>225</v>
      </c>
      <c r="C1644" s="1158" t="str">
        <f>IF('statement of marks'!H103="","",'statement of marks'!H103)</f>
        <v/>
      </c>
      <c r="D1644" s="1159"/>
      <c r="E1644" s="1160"/>
      <c r="F1644" s="1147"/>
      <c r="G1644" s="1148"/>
      <c r="H1644" s="369"/>
      <c r="I1644" s="347" t="s">
        <v>225</v>
      </c>
      <c r="J1644" s="1158" t="str">
        <f>IF('statement of marks'!H104="","",'statement of marks'!H104)</f>
        <v/>
      </c>
      <c r="K1644" s="1159"/>
      <c r="L1644" s="1160"/>
    </row>
    <row r="1645" spans="1:12" ht="15" customHeight="1">
      <c r="A1645" s="369"/>
      <c r="B1645" s="347" t="s">
        <v>226</v>
      </c>
      <c r="C1645" s="1167" t="str">
        <f>IF('statement of marks'!I103="","",'statement of marks'!I103)</f>
        <v/>
      </c>
      <c r="D1645" s="1168"/>
      <c r="E1645" s="1169"/>
      <c r="F1645" s="1147"/>
      <c r="G1645" s="1148"/>
      <c r="H1645" s="369"/>
      <c r="I1645" s="347" t="s">
        <v>226</v>
      </c>
      <c r="J1645" s="1167" t="str">
        <f>IF('statement of marks'!I104="","",'statement of marks'!I104)</f>
        <v/>
      </c>
      <c r="K1645" s="1168"/>
      <c r="L1645" s="1169"/>
    </row>
    <row r="1646" spans="1:12" ht="15" customHeight="1">
      <c r="A1646" s="369"/>
      <c r="B1646" s="347" t="s">
        <v>223</v>
      </c>
      <c r="C1646" s="364" t="s">
        <v>66</v>
      </c>
      <c r="D1646" s="365" t="s">
        <v>294</v>
      </c>
      <c r="E1646" s="370" t="s">
        <v>206</v>
      </c>
      <c r="F1646" s="1147"/>
      <c r="G1646" s="1148"/>
      <c r="H1646" s="369"/>
      <c r="I1646" s="347" t="s">
        <v>223</v>
      </c>
      <c r="J1646" s="364" t="s">
        <v>66</v>
      </c>
      <c r="K1646" s="365" t="s">
        <v>294</v>
      </c>
      <c r="L1646" s="370" t="s">
        <v>206</v>
      </c>
    </row>
    <row r="1647" spans="1:12" ht="15" customHeight="1">
      <c r="A1647" s="369"/>
      <c r="B1647" s="347" t="str">
        <f>'statement of marks'!$FT$4</f>
        <v>fgUnh</v>
      </c>
      <c r="C1647" s="366" t="str">
        <f>IF('statement of marks'!FT103="","",'statement of marks'!FT103)</f>
        <v/>
      </c>
      <c r="D1647" s="366" t="str">
        <f>IF('statement of marks'!FU103="","",'statement of marks'!FU103)</f>
        <v/>
      </c>
      <c r="E1647" s="371" t="str">
        <f>IF('statement of marks'!FV103="","",'statement of marks'!FV103)</f>
        <v/>
      </c>
      <c r="F1647" s="1147"/>
      <c r="G1647" s="1148"/>
      <c r="H1647" s="369"/>
      <c r="I1647" s="347" t="str">
        <f>'statement of marks'!$FT$4</f>
        <v>fgUnh</v>
      </c>
      <c r="J1647" s="366" t="str">
        <f>IF('statement of marks'!FT104="","",'statement of marks'!FT104)</f>
        <v/>
      </c>
      <c r="K1647" s="366" t="str">
        <f>IF('statement of marks'!FU104="","",'statement of marks'!FU104)</f>
        <v/>
      </c>
      <c r="L1647" s="371" t="str">
        <f>IF('statement of marks'!FV104="","",'statement of marks'!FV104)</f>
        <v/>
      </c>
    </row>
    <row r="1648" spans="1:12" ht="15" customHeight="1">
      <c r="A1648" s="369"/>
      <c r="B1648" s="347" t="str">
        <f>'statement of marks'!$FW$4</f>
        <v>vaxszth</v>
      </c>
      <c r="C1648" s="366" t="str">
        <f>IF('statement of marks'!FW103="","",'statement of marks'!FW103)</f>
        <v/>
      </c>
      <c r="D1648" s="366" t="str">
        <f>IF('statement of marks'!FX103="","",'statement of marks'!FX103)</f>
        <v/>
      </c>
      <c r="E1648" s="371" t="str">
        <f>IF('statement of marks'!FY103="","",'statement of marks'!FY103)</f>
        <v/>
      </c>
      <c r="F1648" s="1147"/>
      <c r="G1648" s="1148"/>
      <c r="H1648" s="369"/>
      <c r="I1648" s="347" t="str">
        <f>'statement of marks'!$FW$4</f>
        <v>vaxszth</v>
      </c>
      <c r="J1648" s="366" t="str">
        <f>IF('statement of marks'!FW104="","",'statement of marks'!FW104)</f>
        <v/>
      </c>
      <c r="K1648" s="366" t="str">
        <f>IF('statement of marks'!FX104="","",'statement of marks'!FX104)</f>
        <v/>
      </c>
      <c r="L1648" s="371" t="str">
        <f>IF('statement of marks'!FY104="","",'statement of marks'!FY104)</f>
        <v/>
      </c>
    </row>
    <row r="1649" spans="1:12" ht="15" customHeight="1">
      <c r="A1649" s="369"/>
      <c r="B1649" s="347" t="str">
        <f>IF('statement of marks'!BE103="s","laLÑr",IF('statement of marks'!BE103="u","mnwZ",IF('statement of marks'!BE103="g","xqtjkrh",IF('statement of marks'!BE103="p","iatkch",IF('statement of marks'!BE103="sd","flU/kh","r`rh; Hkk""kk")))))</f>
        <v>r`rh; Hkk"kk</v>
      </c>
      <c r="C1649" s="366" t="str">
        <f>IF('statement of marks'!FZ103="","",'statement of marks'!FZ103)</f>
        <v/>
      </c>
      <c r="D1649" s="366" t="str">
        <f>IF('statement of marks'!GA103="","",'statement of marks'!GA103)</f>
        <v/>
      </c>
      <c r="E1649" s="371" t="str">
        <f>IF('statement of marks'!GB103="","",'statement of marks'!GB103)</f>
        <v/>
      </c>
      <c r="F1649" s="1147"/>
      <c r="G1649" s="1148"/>
      <c r="H1649" s="369"/>
      <c r="I1649" s="347" t="str">
        <f>IF('statement of marks'!BE104="s","laLÑr",IF('statement of marks'!BE104="u","mnwZ",IF('statement of marks'!BE104="g","xqtjkrh",IF('statement of marks'!BE104="p","iatkch",IF('statement of marks'!BE104="sd","flU/kh","r`rh; Hkk""kk")))))</f>
        <v>r`rh; Hkk"kk</v>
      </c>
      <c r="J1649" s="366" t="str">
        <f>IF('statement of marks'!FZ104="","",'statement of marks'!FZ104)</f>
        <v/>
      </c>
      <c r="K1649" s="366" t="str">
        <f>IF('statement of marks'!GA104="","",'statement of marks'!GA104)</f>
        <v/>
      </c>
      <c r="L1649" s="371" t="str">
        <f>IF('statement of marks'!GB104="","",'statement of marks'!GB104)</f>
        <v/>
      </c>
    </row>
    <row r="1650" spans="1:12" ht="15" customHeight="1">
      <c r="A1650" s="369"/>
      <c r="B1650" s="347" t="str">
        <f>'statement of marks'!$GH$4</f>
        <v>xf.kr</v>
      </c>
      <c r="C1650" s="366" t="str">
        <f>IF('statement of marks'!GH103="","",'statement of marks'!GH103)</f>
        <v/>
      </c>
      <c r="D1650" s="366" t="str">
        <f>IF('statement of marks'!GI103="","",'statement of marks'!GI103)</f>
        <v/>
      </c>
      <c r="E1650" s="371" t="str">
        <f>IF('statement of marks'!GJ103="","",'statement of marks'!GJ103)</f>
        <v/>
      </c>
      <c r="F1650" s="1147"/>
      <c r="G1650" s="1148"/>
      <c r="H1650" s="369"/>
      <c r="I1650" s="347" t="str">
        <f>'statement of marks'!$GH$4</f>
        <v>xf.kr</v>
      </c>
      <c r="J1650" s="366" t="str">
        <f>IF('statement of marks'!GH104="","",'statement of marks'!GH104)</f>
        <v/>
      </c>
      <c r="K1650" s="366" t="str">
        <f>IF('statement of marks'!GI104="","",'statement of marks'!GI104)</f>
        <v/>
      </c>
      <c r="L1650" s="371" t="str">
        <f>IF('statement of marks'!GJ104="","",'statement of marks'!GJ104)</f>
        <v/>
      </c>
    </row>
    <row r="1651" spans="1:12" ht="15" customHeight="1">
      <c r="A1651" s="369"/>
      <c r="B1651" s="347" t="str">
        <f>'statement of marks'!$GK$4</f>
        <v>foKku</v>
      </c>
      <c r="C1651" s="366" t="str">
        <f>IF('statement of marks'!GK103="","",'statement of marks'!GK103)</f>
        <v/>
      </c>
      <c r="D1651" s="366" t="str">
        <f>IF('statement of marks'!GL103="","",'statement of marks'!GL103)</f>
        <v/>
      </c>
      <c r="E1651" s="371" t="str">
        <f>IF('statement of marks'!GM103="","",'statement of marks'!GM103)</f>
        <v/>
      </c>
      <c r="F1651" s="1147"/>
      <c r="G1651" s="1148"/>
      <c r="H1651" s="369"/>
      <c r="I1651" s="347" t="str">
        <f>'statement of marks'!$GK$4</f>
        <v>foKku</v>
      </c>
      <c r="J1651" s="366" t="str">
        <f>IF('statement of marks'!GK104="","",'statement of marks'!GK104)</f>
        <v/>
      </c>
      <c r="K1651" s="366" t="str">
        <f>IF('statement of marks'!GL104="","",'statement of marks'!GL104)</f>
        <v/>
      </c>
      <c r="L1651" s="371" t="str">
        <f>IF('statement of marks'!GM104="","",'statement of marks'!GM104)</f>
        <v/>
      </c>
    </row>
    <row r="1652" spans="1:12" ht="15" customHeight="1">
      <c r="A1652" s="369"/>
      <c r="B1652" s="347" t="str">
        <f>'statement of marks'!$GN$4</f>
        <v>lkekftd foKku</v>
      </c>
      <c r="C1652" s="366" t="str">
        <f>IF('statement of marks'!GN103="","",'statement of marks'!GN103)</f>
        <v/>
      </c>
      <c r="D1652" s="366" t="str">
        <f>IF('statement of marks'!GO103="","",'statement of marks'!GO103)</f>
        <v/>
      </c>
      <c r="E1652" s="371" t="str">
        <f>IF('statement of marks'!GP103="","",'statement of marks'!GP103)</f>
        <v/>
      </c>
      <c r="F1652" s="1147"/>
      <c r="G1652" s="1148"/>
      <c r="H1652" s="369"/>
      <c r="I1652" s="347" t="str">
        <f>'statement of marks'!$GN$4</f>
        <v>lkekftd foKku</v>
      </c>
      <c r="J1652" s="366" t="str">
        <f>IF('statement of marks'!GN104="","",'statement of marks'!GN104)</f>
        <v/>
      </c>
      <c r="K1652" s="366" t="str">
        <f>IF('statement of marks'!GO104="","",'statement of marks'!GO104)</f>
        <v/>
      </c>
      <c r="L1652" s="371" t="str">
        <f>IF('statement of marks'!GP104="","",'statement of marks'!GP104)</f>
        <v/>
      </c>
    </row>
    <row r="1653" spans="1:12" ht="15" customHeight="1">
      <c r="A1653" s="369"/>
      <c r="B1653" s="347" t="str">
        <f>'statement of marks'!$GQ$4</f>
        <v>dk;kZuqHko</v>
      </c>
      <c r="C1653" s="366" t="str">
        <f>IF('statement of marks'!GQ103="","",'statement of marks'!GQ103)</f>
        <v/>
      </c>
      <c r="D1653" s="366" t="str">
        <f>IF('statement of marks'!GR103="","",'statement of marks'!GR103)</f>
        <v/>
      </c>
      <c r="E1653" s="371" t="str">
        <f>IF('statement of marks'!GS103="","",'statement of marks'!GS103)</f>
        <v/>
      </c>
      <c r="F1653" s="1147"/>
      <c r="G1653" s="1148"/>
      <c r="H1653" s="369"/>
      <c r="I1653" s="347" t="str">
        <f>'statement of marks'!$GQ$4</f>
        <v>dk;kZuqHko</v>
      </c>
      <c r="J1653" s="366" t="str">
        <f>IF('statement of marks'!GQ104="","",'statement of marks'!GQ104)</f>
        <v/>
      </c>
      <c r="K1653" s="366" t="str">
        <f>IF('statement of marks'!GR104="","",'statement of marks'!GR104)</f>
        <v/>
      </c>
      <c r="L1653" s="371" t="str">
        <f>IF('statement of marks'!GS104="","",'statement of marks'!GS104)</f>
        <v/>
      </c>
    </row>
    <row r="1654" spans="1:12" ht="15" customHeight="1">
      <c r="A1654" s="369"/>
      <c r="B1654" s="347" t="str">
        <f>'statement of marks'!$GT$4</f>
        <v>dyk f'k{kk</v>
      </c>
      <c r="C1654" s="367" t="str">
        <f>IF('statement of marks'!GT103="","",'statement of marks'!GT103)</f>
        <v/>
      </c>
      <c r="D1654" s="367" t="str">
        <f>IF('statement of marks'!GU103="","",'statement of marks'!GU103)</f>
        <v/>
      </c>
      <c r="E1654" s="372" t="str">
        <f>IF('statement of marks'!GV103="","",'statement of marks'!GV103)</f>
        <v/>
      </c>
      <c r="F1654" s="1147"/>
      <c r="G1654" s="1148"/>
      <c r="H1654" s="369"/>
      <c r="I1654" s="347" t="str">
        <f>'statement of marks'!$GT$4</f>
        <v>dyk f'k{kk</v>
      </c>
      <c r="J1654" s="367" t="str">
        <f>IF('statement of marks'!GT104="","",'statement of marks'!GT104)</f>
        <v/>
      </c>
      <c r="K1654" s="367" t="str">
        <f>IF('statement of marks'!GU104="","",'statement of marks'!GU104)</f>
        <v/>
      </c>
      <c r="L1654" s="372" t="str">
        <f>IF('statement of marks'!GV104="","",'statement of marks'!GV104)</f>
        <v/>
      </c>
    </row>
    <row r="1655" spans="1:12" ht="15" customHeight="1">
      <c r="A1655" s="369"/>
      <c r="B1655" s="347" t="str">
        <f>'statement of marks'!$GW$4</f>
        <v>LokLF; ,oe~ 'kkjhfjd f'k{kk</v>
      </c>
      <c r="C1655" s="368" t="str">
        <f>IF('statement of marks'!GW103="","",'statement of marks'!GW103)</f>
        <v/>
      </c>
      <c r="D1655" s="368" t="str">
        <f>IF('statement of marks'!GX103="","",'statement of marks'!GX103)</f>
        <v/>
      </c>
      <c r="E1655" s="373" t="str">
        <f>IF('statement of marks'!GY103="","",'statement of marks'!GY103)</f>
        <v/>
      </c>
      <c r="F1655" s="1147"/>
      <c r="G1655" s="1148"/>
      <c r="H1655" s="369"/>
      <c r="I1655" s="347" t="str">
        <f>'statement of marks'!$GW$4</f>
        <v>LokLF; ,oe~ 'kkjhfjd f'k{kk</v>
      </c>
      <c r="J1655" s="368" t="str">
        <f>IF('statement of marks'!GW104="","",'statement of marks'!GW104)</f>
        <v/>
      </c>
      <c r="K1655" s="368" t="str">
        <f>IF('statement of marks'!GX104="","",'statement of marks'!GX104)</f>
        <v/>
      </c>
      <c r="L1655" s="373" t="str">
        <f>IF('statement of marks'!GY104="","",'statement of marks'!GY104)</f>
        <v/>
      </c>
    </row>
    <row r="1656" spans="1:12" ht="15" customHeight="1">
      <c r="A1656" s="369"/>
      <c r="B1656" s="389" t="s">
        <v>304</v>
      </c>
      <c r="C1656" s="390" t="str">
        <f>IF('statement of marks'!HE103="","",'statement of marks'!HE103)</f>
        <v/>
      </c>
      <c r="D1656" s="390" t="str">
        <f>IF('statement of marks'!HF103="","",'statement of marks'!HF103)</f>
        <v/>
      </c>
      <c r="E1656" s="390" t="str">
        <f>IF('statement of marks'!HJ103="","",'statement of marks'!HJ103)</f>
        <v/>
      </c>
      <c r="F1656" s="1147"/>
      <c r="G1656" s="1148"/>
      <c r="H1656" s="369"/>
      <c r="I1656" s="389" t="s">
        <v>304</v>
      </c>
      <c r="J1656" s="390" t="str">
        <f>IF('statement of marks'!HE104="","",'statement of marks'!HE104)</f>
        <v/>
      </c>
      <c r="K1656" s="390" t="str">
        <f>IF('statement of marks'!HF104="","",'statement of marks'!HF104)</f>
        <v/>
      </c>
      <c r="L1656" s="391" t="str">
        <f>IF('statement of marks'!HJ104="","",'statement of marks'!HJ104)</f>
        <v/>
      </c>
    </row>
    <row r="1657" spans="1:12" ht="15" customHeight="1">
      <c r="A1657" s="369"/>
      <c r="B1657" s="347" t="s">
        <v>473</v>
      </c>
      <c r="C1657" s="1170" t="str">
        <f>IF('statement of marks'!HD103="","",'statement of marks'!HD103)</f>
        <v/>
      </c>
      <c r="D1657" s="1171"/>
      <c r="E1657" s="1172"/>
      <c r="F1657" s="1147"/>
      <c r="G1657" s="1148"/>
      <c r="H1657" s="369"/>
      <c r="I1657" s="347" t="s">
        <v>473</v>
      </c>
      <c r="J1657" s="1170" t="str">
        <f>IF('statement of marks'!HD104="","",'statement of marks'!HD104)</f>
        <v/>
      </c>
      <c r="K1657" s="1171"/>
      <c r="L1657" s="1172"/>
    </row>
    <row r="1658" spans="1:12" ht="15" customHeight="1">
      <c r="A1658" s="369"/>
      <c r="B1658" s="347" t="str">
        <f>'statement of marks'!$HL$5</f>
        <v>Nk= mifLFkfr</v>
      </c>
      <c r="C1658" s="1161" t="str">
        <f>IF('statement of marks'!HL103="","",'statement of marks'!HL103)</f>
        <v/>
      </c>
      <c r="D1658" s="1162"/>
      <c r="E1658" s="1163"/>
      <c r="F1658" s="1147"/>
      <c r="G1658" s="1148"/>
      <c r="H1658" s="369"/>
      <c r="I1658" s="347" t="str">
        <f>'statement of marks'!$HL$5</f>
        <v>Nk= mifLFkfr</v>
      </c>
      <c r="J1658" s="1161" t="str">
        <f>IF('statement of marks'!HL104="","",'statement of marks'!HL104)</f>
        <v/>
      </c>
      <c r="K1658" s="1162"/>
      <c r="L1658" s="1163"/>
    </row>
    <row r="1659" spans="1:12" ht="15" customHeight="1">
      <c r="A1659" s="369"/>
      <c r="B1659" s="210" t="str">
        <f>'statement of marks'!$HK$5</f>
        <v>dqy ehfVax</v>
      </c>
      <c r="C1659" s="1164" t="str">
        <f>IF('statement of marks'!HK103="","",'statement of marks'!HK103)</f>
        <v/>
      </c>
      <c r="D1659" s="1165"/>
      <c r="E1659" s="1166"/>
      <c r="F1659" s="1147"/>
      <c r="G1659" s="1148"/>
      <c r="H1659" s="369"/>
      <c r="I1659" s="210" t="str">
        <f>'statement of marks'!$HK$5</f>
        <v>dqy ehfVax</v>
      </c>
      <c r="J1659" s="1164" t="str">
        <f>IF('statement of marks'!HK104="","",'statement of marks'!HK104)</f>
        <v/>
      </c>
      <c r="K1659" s="1165"/>
      <c r="L1659" s="1166"/>
    </row>
    <row r="1660" spans="1:12" ht="15" customHeight="1">
      <c r="A1660" s="369"/>
      <c r="B1660" s="347" t="s">
        <v>227</v>
      </c>
      <c r="C1660" s="1149" t="str">
        <f>IF('statement of marks'!HN103="","",'statement of marks'!HN103)</f>
        <v/>
      </c>
      <c r="D1660" s="1150"/>
      <c r="E1660" s="1151"/>
      <c r="F1660" s="1147"/>
      <c r="G1660" s="1148"/>
      <c r="H1660" s="369"/>
      <c r="I1660" s="347" t="s">
        <v>227</v>
      </c>
      <c r="J1660" s="1149" t="str">
        <f>IF('statement of marks'!HN104="","",'statement of marks'!HN104)</f>
        <v/>
      </c>
      <c r="K1660" s="1150"/>
      <c r="L1660" s="1151"/>
    </row>
    <row r="1661" spans="1:12" ht="15" customHeight="1">
      <c r="A1661" s="369"/>
      <c r="B1661" s="219" t="s">
        <v>79</v>
      </c>
      <c r="C1661" s="1149"/>
      <c r="D1661" s="1150"/>
      <c r="E1661" s="1151"/>
      <c r="F1661" s="1147"/>
      <c r="G1661" s="1148"/>
      <c r="H1661" s="369"/>
      <c r="I1661" s="219" t="s">
        <v>79</v>
      </c>
      <c r="J1661" s="1149"/>
      <c r="K1661" s="1150"/>
      <c r="L1661" s="1151"/>
    </row>
    <row r="1662" spans="1:12" ht="15" customHeight="1">
      <c r="A1662" s="369"/>
      <c r="B1662" s="211" t="s">
        <v>114</v>
      </c>
      <c r="C1662" s="1149"/>
      <c r="D1662" s="1150"/>
      <c r="E1662" s="1151"/>
      <c r="F1662" s="1147"/>
      <c r="G1662" s="1148"/>
      <c r="H1662" s="369"/>
      <c r="I1662" s="211" t="s">
        <v>114</v>
      </c>
      <c r="J1662" s="1149"/>
      <c r="K1662" s="1150"/>
      <c r="L1662" s="1151"/>
    </row>
    <row r="1663" spans="1:12" ht="15" customHeight="1">
      <c r="A1663" s="369"/>
      <c r="B1663" s="212" t="s">
        <v>19</v>
      </c>
      <c r="C1663" s="1149"/>
      <c r="D1663" s="1150"/>
      <c r="E1663" s="1151"/>
      <c r="F1663" s="1147"/>
      <c r="G1663" s="1148"/>
      <c r="H1663" s="369"/>
      <c r="I1663" s="212" t="s">
        <v>19</v>
      </c>
      <c r="J1663" s="1149"/>
      <c r="K1663" s="1150"/>
      <c r="L1663" s="1151"/>
    </row>
    <row r="1664" spans="1:12" ht="15" customHeight="1">
      <c r="A1664" s="369"/>
      <c r="B1664" s="213" t="s">
        <v>7</v>
      </c>
      <c r="C1664" s="1149"/>
      <c r="D1664" s="1150"/>
      <c r="E1664" s="1151"/>
      <c r="F1664" s="1147"/>
      <c r="G1664" s="1148"/>
      <c r="H1664" s="369"/>
      <c r="I1664" s="213" t="s">
        <v>7</v>
      </c>
      <c r="J1664" s="1149"/>
      <c r="K1664" s="1150"/>
      <c r="L1664" s="1151"/>
    </row>
    <row r="1665" spans="1:12" ht="15" customHeight="1">
      <c r="A1665" s="374"/>
      <c r="B1665" s="219" t="str">
        <f>'statement of marks'!$J$3</f>
        <v xml:space="preserve">fo|ky; dk Mk;l dksM+ </v>
      </c>
      <c r="C1665" s="1152" t="str">
        <f>'statement of marks'!$K$3</f>
        <v xml:space="preserve">08291009401   </v>
      </c>
      <c r="D1665" s="1153"/>
      <c r="E1665" s="1154"/>
      <c r="F1665" s="1147"/>
      <c r="G1665" s="1148"/>
      <c r="H1665" s="374"/>
      <c r="I1665" s="219" t="str">
        <f>'statement of marks'!$J$3</f>
        <v xml:space="preserve">fo|ky; dk Mk;l dksM+ </v>
      </c>
      <c r="J1665" s="1152" t="str">
        <f>'statement of marks'!$K$3</f>
        <v xml:space="preserve">08291009401   </v>
      </c>
      <c r="K1665" s="1153"/>
      <c r="L1665" s="1154"/>
    </row>
    <row r="1666" spans="1:12" ht="15" customHeight="1" thickBot="1">
      <c r="A1666" s="375"/>
      <c r="B1666" s="376" t="s">
        <v>76</v>
      </c>
      <c r="C1666" s="1155">
        <f>'statement of marks'!$HG$108</f>
        <v>42460</v>
      </c>
      <c r="D1666" s="1156"/>
      <c r="E1666" s="1157"/>
      <c r="F1666" s="1147"/>
      <c r="G1666" s="1148"/>
      <c r="H1666" s="375"/>
      <c r="I1666" s="376" t="s">
        <v>76</v>
      </c>
      <c r="J1666" s="1155">
        <f>'statement of marks'!$HG$108</f>
        <v>42460</v>
      </c>
      <c r="K1666" s="1156"/>
      <c r="L1666" s="1157"/>
    </row>
    <row r="1667" spans="1:12" ht="15" customHeight="1">
      <c r="A1667" s="1137" t="s">
        <v>47</v>
      </c>
      <c r="B1667" s="1138"/>
      <c r="C1667" s="1139"/>
      <c r="D1667" s="1139"/>
      <c r="E1667" s="1140"/>
      <c r="F1667" s="1147"/>
      <c r="G1667" s="1148"/>
      <c r="H1667" s="1137" t="s">
        <v>47</v>
      </c>
      <c r="I1667" s="1138"/>
      <c r="J1667" s="1139"/>
      <c r="K1667" s="1139"/>
      <c r="L1667" s="1140"/>
    </row>
    <row r="1668" spans="1:12" ht="15" customHeight="1">
      <c r="A1668" s="1141" t="str">
        <f>'statement of marks'!$A$1</f>
        <v>jk- ck- ek/;fed fo|ky; uohu] fuEckgsM+k</v>
      </c>
      <c r="B1668" s="1129"/>
      <c r="C1668" s="1142"/>
      <c r="D1668" s="1142"/>
      <c r="E1668" s="1143"/>
      <c r="F1668" s="1147"/>
      <c r="G1668" s="1148"/>
      <c r="H1668" s="1141" t="str">
        <f>'statement of marks'!$A$1</f>
        <v>jk- ck- ek/;fed fo|ky; uohu] fuEckgsM+k</v>
      </c>
      <c r="I1668" s="1129"/>
      <c r="J1668" s="1142"/>
      <c r="K1668" s="1142"/>
      <c r="L1668" s="1143"/>
    </row>
    <row r="1669" spans="1:12" ht="15" customHeight="1">
      <c r="A1669" s="1141"/>
      <c r="B1669" s="1129"/>
      <c r="C1669" s="1142"/>
      <c r="D1669" s="1142"/>
      <c r="E1669" s="1143"/>
      <c r="F1669" s="1147"/>
      <c r="G1669" s="1148"/>
      <c r="H1669" s="1141"/>
      <c r="I1669" s="1129"/>
      <c r="J1669" s="1142"/>
      <c r="K1669" s="1142"/>
      <c r="L1669" s="1143"/>
    </row>
    <row r="1670" spans="1:12" ht="15" customHeight="1">
      <c r="A1670" s="369"/>
      <c r="B1670" s="207" t="s">
        <v>217</v>
      </c>
      <c r="C1670" s="1134" t="str">
        <f>'statement of marks'!$H$3</f>
        <v>2015-16</v>
      </c>
      <c r="D1670" s="1135"/>
      <c r="E1670" s="1136"/>
      <c r="F1670" s="1147"/>
      <c r="G1670" s="1148"/>
      <c r="H1670" s="369"/>
      <c r="I1670" s="207" t="s">
        <v>217</v>
      </c>
      <c r="J1670" s="1134" t="str">
        <f>'statement of marks'!$H$3</f>
        <v>2015-16</v>
      </c>
      <c r="K1670" s="1135"/>
      <c r="L1670" s="1136"/>
    </row>
    <row r="1671" spans="1:12" ht="15" customHeight="1">
      <c r="A1671" s="369"/>
      <c r="B1671" s="347" t="s">
        <v>218</v>
      </c>
      <c r="C1671" s="1144" t="str">
        <f>IF('statement of marks'!J105="","",'statement of marks'!J105)</f>
        <v/>
      </c>
      <c r="D1671" s="1145"/>
      <c r="E1671" s="1146"/>
      <c r="F1671" s="1147"/>
      <c r="G1671" s="1148"/>
      <c r="H1671" s="369"/>
      <c r="I1671" s="347" t="s">
        <v>218</v>
      </c>
      <c r="J1671" s="1144" t="str">
        <f>IF('statement of marks'!J106="","",'statement of marks'!J106)</f>
        <v/>
      </c>
      <c r="K1671" s="1145"/>
      <c r="L1671" s="1146"/>
    </row>
    <row r="1672" spans="1:12" ht="15" customHeight="1">
      <c r="A1672" s="369"/>
      <c r="B1672" s="347" t="s">
        <v>219</v>
      </c>
      <c r="C1672" s="1144" t="str">
        <f>IF('statement of marks'!K105="","",'statement of marks'!K105)</f>
        <v/>
      </c>
      <c r="D1672" s="1145"/>
      <c r="E1672" s="1146"/>
      <c r="F1672" s="1147"/>
      <c r="G1672" s="1148"/>
      <c r="H1672" s="369"/>
      <c r="I1672" s="347" t="s">
        <v>219</v>
      </c>
      <c r="J1672" s="1144" t="str">
        <f>IF('statement of marks'!K106="","",'statement of marks'!K106)</f>
        <v/>
      </c>
      <c r="K1672" s="1145"/>
      <c r="L1672" s="1146"/>
    </row>
    <row r="1673" spans="1:12" ht="15" customHeight="1">
      <c r="A1673" s="369"/>
      <c r="B1673" s="347" t="s">
        <v>220</v>
      </c>
      <c r="C1673" s="1144" t="str">
        <f>IF('statement of marks'!L105="","",'statement of marks'!L105)</f>
        <v/>
      </c>
      <c r="D1673" s="1145"/>
      <c r="E1673" s="1146"/>
      <c r="F1673" s="1147"/>
      <c r="G1673" s="1148"/>
      <c r="H1673" s="369"/>
      <c r="I1673" s="347" t="s">
        <v>220</v>
      </c>
      <c r="J1673" s="1144" t="str">
        <f>IF('statement of marks'!L106="","",'statement of marks'!L106)</f>
        <v/>
      </c>
      <c r="K1673" s="1145"/>
      <c r="L1673" s="1146"/>
    </row>
    <row r="1674" spans="1:12" ht="15" customHeight="1">
      <c r="A1674" s="369"/>
      <c r="B1674" s="347" t="s">
        <v>224</v>
      </c>
      <c r="C1674" s="1134" t="str">
        <f>IF('statement of marks'!B105="","",'statement of marks'!B105)</f>
        <v/>
      </c>
      <c r="D1674" s="1135"/>
      <c r="E1674" s="1136"/>
      <c r="F1674" s="1147"/>
      <c r="G1674" s="1148"/>
      <c r="H1674" s="369"/>
      <c r="I1674" s="347" t="s">
        <v>224</v>
      </c>
      <c r="J1674" s="1134" t="str">
        <f>IF('statement of marks'!B106="","",'statement of marks'!B106)</f>
        <v/>
      </c>
      <c r="K1674" s="1135"/>
      <c r="L1674" s="1136"/>
    </row>
    <row r="1675" spans="1:12" ht="15" customHeight="1">
      <c r="A1675" s="369"/>
      <c r="B1675" s="347" t="s">
        <v>221</v>
      </c>
      <c r="C1675" s="1134" t="str">
        <f>'statement of marks'!$G$3</f>
        <v>6 A</v>
      </c>
      <c r="D1675" s="1135"/>
      <c r="E1675" s="1136"/>
      <c r="F1675" s="1147"/>
      <c r="G1675" s="1148"/>
      <c r="H1675" s="369"/>
      <c r="I1675" s="347" t="s">
        <v>221</v>
      </c>
      <c r="J1675" s="1134" t="str">
        <f>'statement of marks'!$G$3</f>
        <v>6 A</v>
      </c>
      <c r="K1675" s="1135"/>
      <c r="L1675" s="1136"/>
    </row>
    <row r="1676" spans="1:12" ht="15" customHeight="1">
      <c r="A1676" s="369"/>
      <c r="B1676" s="209" t="s">
        <v>222</v>
      </c>
      <c r="C1676" s="1134" t="str">
        <f>IF('statement of marks'!F105="","",'statement of marks'!F105)</f>
        <v/>
      </c>
      <c r="D1676" s="1135"/>
      <c r="E1676" s="1136"/>
      <c r="F1676" s="1147"/>
      <c r="G1676" s="1148"/>
      <c r="H1676" s="369"/>
      <c r="I1676" s="209" t="s">
        <v>222</v>
      </c>
      <c r="J1676" s="1134" t="str">
        <f>IF('statement of marks'!F106="","",'statement of marks'!F106)</f>
        <v/>
      </c>
      <c r="K1676" s="1135"/>
      <c r="L1676" s="1136"/>
    </row>
    <row r="1677" spans="1:12" ht="15" customHeight="1">
      <c r="A1677" s="369"/>
      <c r="B1677" s="347" t="s">
        <v>9</v>
      </c>
      <c r="C1677" s="1134" t="str">
        <f>IF('statement of marks'!D105="","",'statement of marks'!D105)</f>
        <v/>
      </c>
      <c r="D1677" s="1135"/>
      <c r="E1677" s="1136"/>
      <c r="F1677" s="1147"/>
      <c r="G1677" s="1148"/>
      <c r="H1677" s="369"/>
      <c r="I1677" s="347" t="s">
        <v>9</v>
      </c>
      <c r="J1677" s="1134" t="str">
        <f>IF('statement of marks'!D106="","",'statement of marks'!D106)</f>
        <v/>
      </c>
      <c r="K1677" s="1135"/>
      <c r="L1677" s="1136"/>
    </row>
    <row r="1678" spans="1:12" ht="15" customHeight="1">
      <c r="A1678" s="369"/>
      <c r="B1678" s="347" t="s">
        <v>225</v>
      </c>
      <c r="C1678" s="1158" t="str">
        <f>IF('statement of marks'!H105="","",'statement of marks'!H105)</f>
        <v/>
      </c>
      <c r="D1678" s="1159"/>
      <c r="E1678" s="1160"/>
      <c r="F1678" s="1147"/>
      <c r="G1678" s="1148"/>
      <c r="H1678" s="369"/>
      <c r="I1678" s="347" t="s">
        <v>225</v>
      </c>
      <c r="J1678" s="1158" t="str">
        <f>IF('statement of marks'!H106="","",'statement of marks'!H106)</f>
        <v/>
      </c>
      <c r="K1678" s="1159"/>
      <c r="L1678" s="1160"/>
    </row>
    <row r="1679" spans="1:12" ht="15" customHeight="1">
      <c r="A1679" s="369"/>
      <c r="B1679" s="347" t="s">
        <v>226</v>
      </c>
      <c r="C1679" s="1167" t="str">
        <f>IF('statement of marks'!I105="","",'statement of marks'!I105)</f>
        <v/>
      </c>
      <c r="D1679" s="1168"/>
      <c r="E1679" s="1169"/>
      <c r="F1679" s="1147"/>
      <c r="G1679" s="1148"/>
      <c r="H1679" s="369"/>
      <c r="I1679" s="347" t="s">
        <v>226</v>
      </c>
      <c r="J1679" s="1167" t="str">
        <f>IF('statement of marks'!I106="","",'statement of marks'!I106)</f>
        <v/>
      </c>
      <c r="K1679" s="1168"/>
      <c r="L1679" s="1169"/>
    </row>
    <row r="1680" spans="1:12" ht="15" customHeight="1">
      <c r="A1680" s="369"/>
      <c r="B1680" s="347" t="s">
        <v>223</v>
      </c>
      <c r="C1680" s="364" t="s">
        <v>66</v>
      </c>
      <c r="D1680" s="365" t="s">
        <v>294</v>
      </c>
      <c r="E1680" s="370" t="s">
        <v>206</v>
      </c>
      <c r="F1680" s="1147"/>
      <c r="G1680" s="1148"/>
      <c r="H1680" s="369"/>
      <c r="I1680" s="347" t="s">
        <v>223</v>
      </c>
      <c r="J1680" s="364" t="s">
        <v>66</v>
      </c>
      <c r="K1680" s="365" t="s">
        <v>294</v>
      </c>
      <c r="L1680" s="370" t="s">
        <v>206</v>
      </c>
    </row>
    <row r="1681" spans="1:12" ht="15" customHeight="1">
      <c r="A1681" s="369"/>
      <c r="B1681" s="347" t="str">
        <f>'statement of marks'!$FT$4</f>
        <v>fgUnh</v>
      </c>
      <c r="C1681" s="366" t="str">
        <f>IF('statement of marks'!FT105="","",'statement of marks'!FT105)</f>
        <v/>
      </c>
      <c r="D1681" s="366" t="str">
        <f>IF('statement of marks'!FU105="","",'statement of marks'!FU105)</f>
        <v/>
      </c>
      <c r="E1681" s="371" t="str">
        <f>IF('statement of marks'!FV105="","",'statement of marks'!FV105)</f>
        <v/>
      </c>
      <c r="F1681" s="1147"/>
      <c r="G1681" s="1148"/>
      <c r="H1681" s="369"/>
      <c r="I1681" s="347" t="str">
        <f>'statement of marks'!$FT$4</f>
        <v>fgUnh</v>
      </c>
      <c r="J1681" s="366" t="str">
        <f>IF('statement of marks'!FT106="","",'statement of marks'!FT106)</f>
        <v/>
      </c>
      <c r="K1681" s="366" t="str">
        <f>IF('statement of marks'!FU106="","",'statement of marks'!FU106)</f>
        <v/>
      </c>
      <c r="L1681" s="371" t="str">
        <f>IF('statement of marks'!FV106="","",'statement of marks'!FV106)</f>
        <v/>
      </c>
    </row>
    <row r="1682" spans="1:12" ht="15" customHeight="1">
      <c r="A1682" s="369"/>
      <c r="B1682" s="347" t="str">
        <f>'statement of marks'!$FW$4</f>
        <v>vaxszth</v>
      </c>
      <c r="C1682" s="366" t="str">
        <f>IF('statement of marks'!FW105="","",'statement of marks'!FW105)</f>
        <v/>
      </c>
      <c r="D1682" s="366" t="str">
        <f>IF('statement of marks'!FX105="","",'statement of marks'!FX105)</f>
        <v/>
      </c>
      <c r="E1682" s="371" t="str">
        <f>IF('statement of marks'!FY105="","",'statement of marks'!FY105)</f>
        <v/>
      </c>
      <c r="F1682" s="1147"/>
      <c r="G1682" s="1148"/>
      <c r="H1682" s="369"/>
      <c r="I1682" s="347" t="str">
        <f>'statement of marks'!$FW$4</f>
        <v>vaxszth</v>
      </c>
      <c r="J1682" s="366" t="str">
        <f>IF('statement of marks'!FW106="","",'statement of marks'!FW106)</f>
        <v/>
      </c>
      <c r="K1682" s="366" t="str">
        <f>IF('statement of marks'!FX106="","",'statement of marks'!FX106)</f>
        <v/>
      </c>
      <c r="L1682" s="371" t="str">
        <f>IF('statement of marks'!FY106="","",'statement of marks'!FY106)</f>
        <v/>
      </c>
    </row>
    <row r="1683" spans="1:12" ht="15" customHeight="1">
      <c r="A1683" s="369"/>
      <c r="B1683" s="347" t="str">
        <f>IF('statement of marks'!BE105="s","laLÑr",IF('statement of marks'!BE105="u","mnwZ",IF('statement of marks'!BE105="g","xqtjkrh",IF('statement of marks'!BE105="p","iatkch",IF('statement of marks'!BE105="sd","flU/kh","r`rh; Hkk""kk")))))</f>
        <v>r`rh; Hkk"kk</v>
      </c>
      <c r="C1683" s="366" t="str">
        <f>IF('statement of marks'!FZ105="","",'statement of marks'!FZ105)</f>
        <v/>
      </c>
      <c r="D1683" s="366" t="str">
        <f>IF('statement of marks'!GA105="","",'statement of marks'!GA105)</f>
        <v/>
      </c>
      <c r="E1683" s="371" t="str">
        <f>IF('statement of marks'!GB105="","",'statement of marks'!GB105)</f>
        <v/>
      </c>
      <c r="F1683" s="1147"/>
      <c r="G1683" s="1148"/>
      <c r="H1683" s="369"/>
      <c r="I1683" s="347" t="str">
        <f>IF('statement of marks'!BE106="s","laLÑr",IF('statement of marks'!BE106="u","mnwZ",IF('statement of marks'!BE106="g","xqtjkrh",IF('statement of marks'!BE106="p","iatkch",IF('statement of marks'!BE106="sd","flU/kh","r`rh; Hkk""kk")))))</f>
        <v>r`rh; Hkk"kk</v>
      </c>
      <c r="J1683" s="366" t="str">
        <f>IF('statement of marks'!FZ106="","",'statement of marks'!FZ106)</f>
        <v/>
      </c>
      <c r="K1683" s="366" t="str">
        <f>IF('statement of marks'!GA106="","",'statement of marks'!GA106)</f>
        <v/>
      </c>
      <c r="L1683" s="371" t="str">
        <f>IF('statement of marks'!GB106="","",'statement of marks'!GB106)</f>
        <v/>
      </c>
    </row>
    <row r="1684" spans="1:12" ht="15" customHeight="1">
      <c r="A1684" s="369"/>
      <c r="B1684" s="347" t="str">
        <f>'statement of marks'!$GH$4</f>
        <v>xf.kr</v>
      </c>
      <c r="C1684" s="366" t="str">
        <f>IF('statement of marks'!GH105="","",'statement of marks'!GH105)</f>
        <v/>
      </c>
      <c r="D1684" s="366" t="str">
        <f>IF('statement of marks'!GI105="","",'statement of marks'!GI105)</f>
        <v/>
      </c>
      <c r="E1684" s="371" t="str">
        <f>IF('statement of marks'!GJ105="","",'statement of marks'!GJ105)</f>
        <v/>
      </c>
      <c r="F1684" s="1147"/>
      <c r="G1684" s="1148"/>
      <c r="H1684" s="369"/>
      <c r="I1684" s="347" t="str">
        <f>'statement of marks'!$GH$4</f>
        <v>xf.kr</v>
      </c>
      <c r="J1684" s="366" t="str">
        <f>IF('statement of marks'!GH106="","",'statement of marks'!GH106)</f>
        <v/>
      </c>
      <c r="K1684" s="366" t="str">
        <f>IF('statement of marks'!GI106="","",'statement of marks'!GI106)</f>
        <v/>
      </c>
      <c r="L1684" s="371" t="str">
        <f>IF('statement of marks'!GJ106="","",'statement of marks'!GJ106)</f>
        <v/>
      </c>
    </row>
    <row r="1685" spans="1:12" ht="15" customHeight="1">
      <c r="A1685" s="369"/>
      <c r="B1685" s="347" t="str">
        <f>'statement of marks'!$GK$4</f>
        <v>foKku</v>
      </c>
      <c r="C1685" s="366" t="str">
        <f>IF('statement of marks'!GK105="","",'statement of marks'!GK105)</f>
        <v/>
      </c>
      <c r="D1685" s="366" t="str">
        <f>IF('statement of marks'!GL105="","",'statement of marks'!GL105)</f>
        <v/>
      </c>
      <c r="E1685" s="371" t="str">
        <f>IF('statement of marks'!GM105="","",'statement of marks'!GM105)</f>
        <v/>
      </c>
      <c r="F1685" s="1147"/>
      <c r="G1685" s="1148"/>
      <c r="H1685" s="369"/>
      <c r="I1685" s="347" t="str">
        <f>'statement of marks'!$GK$4</f>
        <v>foKku</v>
      </c>
      <c r="J1685" s="366" t="str">
        <f>IF('statement of marks'!GK106="","",'statement of marks'!GK106)</f>
        <v/>
      </c>
      <c r="K1685" s="366" t="str">
        <f>IF('statement of marks'!GL106="","",'statement of marks'!GL106)</f>
        <v/>
      </c>
      <c r="L1685" s="371" t="str">
        <f>IF('statement of marks'!GM106="","",'statement of marks'!GM106)</f>
        <v/>
      </c>
    </row>
    <row r="1686" spans="1:12" ht="15" customHeight="1">
      <c r="A1686" s="369"/>
      <c r="B1686" s="347" t="str">
        <f>'statement of marks'!$GN$4</f>
        <v>lkekftd foKku</v>
      </c>
      <c r="C1686" s="366" t="str">
        <f>IF('statement of marks'!GN105="","",'statement of marks'!GN105)</f>
        <v/>
      </c>
      <c r="D1686" s="366" t="str">
        <f>IF('statement of marks'!GO105="","",'statement of marks'!GO105)</f>
        <v/>
      </c>
      <c r="E1686" s="371" t="str">
        <f>IF('statement of marks'!GP105="","",'statement of marks'!GP105)</f>
        <v/>
      </c>
      <c r="F1686" s="1147"/>
      <c r="G1686" s="1148"/>
      <c r="H1686" s="369"/>
      <c r="I1686" s="347" t="str">
        <f>'statement of marks'!$GN$4</f>
        <v>lkekftd foKku</v>
      </c>
      <c r="J1686" s="366" t="str">
        <f>IF('statement of marks'!GN106="","",'statement of marks'!GN106)</f>
        <v/>
      </c>
      <c r="K1686" s="366" t="str">
        <f>IF('statement of marks'!GO106="","",'statement of marks'!GO106)</f>
        <v/>
      </c>
      <c r="L1686" s="371" t="str">
        <f>IF('statement of marks'!GP106="","",'statement of marks'!GP106)</f>
        <v/>
      </c>
    </row>
    <row r="1687" spans="1:12" ht="15" customHeight="1">
      <c r="A1687" s="369"/>
      <c r="B1687" s="347" t="str">
        <f>'statement of marks'!$GQ$4</f>
        <v>dk;kZuqHko</v>
      </c>
      <c r="C1687" s="366" t="str">
        <f>IF('statement of marks'!GQ105="","",'statement of marks'!GQ105)</f>
        <v/>
      </c>
      <c r="D1687" s="366" t="str">
        <f>IF('statement of marks'!GR105="","",'statement of marks'!GR105)</f>
        <v/>
      </c>
      <c r="E1687" s="371" t="str">
        <f>IF('statement of marks'!GS105="","",'statement of marks'!GS105)</f>
        <v/>
      </c>
      <c r="F1687" s="1147"/>
      <c r="G1687" s="1148"/>
      <c r="H1687" s="369"/>
      <c r="I1687" s="347" t="str">
        <f>'statement of marks'!$GQ$4</f>
        <v>dk;kZuqHko</v>
      </c>
      <c r="J1687" s="366" t="str">
        <f>IF('statement of marks'!GQ106="","",'statement of marks'!GQ106)</f>
        <v/>
      </c>
      <c r="K1687" s="366" t="str">
        <f>IF('statement of marks'!GR106="","",'statement of marks'!GR106)</f>
        <v/>
      </c>
      <c r="L1687" s="371" t="str">
        <f>IF('statement of marks'!GS106="","",'statement of marks'!GS106)</f>
        <v/>
      </c>
    </row>
    <row r="1688" spans="1:12" ht="15" customHeight="1">
      <c r="A1688" s="369"/>
      <c r="B1688" s="347" t="str">
        <f>'statement of marks'!$GT$4</f>
        <v>dyk f'k{kk</v>
      </c>
      <c r="C1688" s="367" t="str">
        <f>IF('statement of marks'!GT105="","",'statement of marks'!GT105)</f>
        <v/>
      </c>
      <c r="D1688" s="367" t="str">
        <f>IF('statement of marks'!GU105="","",'statement of marks'!GU105)</f>
        <v/>
      </c>
      <c r="E1688" s="372" t="str">
        <f>IF('statement of marks'!GV105="","",'statement of marks'!GV105)</f>
        <v/>
      </c>
      <c r="F1688" s="1147"/>
      <c r="G1688" s="1148"/>
      <c r="H1688" s="369"/>
      <c r="I1688" s="347" t="str">
        <f>'statement of marks'!$GT$4</f>
        <v>dyk f'k{kk</v>
      </c>
      <c r="J1688" s="367" t="str">
        <f>IF('statement of marks'!GT106="","",'statement of marks'!GT106)</f>
        <v/>
      </c>
      <c r="K1688" s="367" t="str">
        <f>IF('statement of marks'!GU106="","",'statement of marks'!GU106)</f>
        <v/>
      </c>
      <c r="L1688" s="372" t="str">
        <f>IF('statement of marks'!GV106="","",'statement of marks'!GV106)</f>
        <v/>
      </c>
    </row>
    <row r="1689" spans="1:12" ht="15" customHeight="1">
      <c r="A1689" s="369"/>
      <c r="B1689" s="347" t="str">
        <f>'statement of marks'!$GW$4</f>
        <v>LokLF; ,oe~ 'kkjhfjd f'k{kk</v>
      </c>
      <c r="C1689" s="368" t="str">
        <f>IF('statement of marks'!GW105="","",'statement of marks'!GW105)</f>
        <v/>
      </c>
      <c r="D1689" s="368" t="str">
        <f>IF('statement of marks'!GX105="","",'statement of marks'!GX105)</f>
        <v/>
      </c>
      <c r="E1689" s="373" t="str">
        <f>IF('statement of marks'!GY105="","",'statement of marks'!GY105)</f>
        <v/>
      </c>
      <c r="F1689" s="1147"/>
      <c r="G1689" s="1148"/>
      <c r="H1689" s="369"/>
      <c r="I1689" s="347" t="str">
        <f>'statement of marks'!$GW$4</f>
        <v>LokLF; ,oe~ 'kkjhfjd f'k{kk</v>
      </c>
      <c r="J1689" s="368" t="str">
        <f>IF('statement of marks'!GW106="","",'statement of marks'!GW106)</f>
        <v/>
      </c>
      <c r="K1689" s="368" t="str">
        <f>IF('statement of marks'!GX106="","",'statement of marks'!GX106)</f>
        <v/>
      </c>
      <c r="L1689" s="373" t="str">
        <f>IF('statement of marks'!GY106="","",'statement of marks'!GY106)</f>
        <v/>
      </c>
    </row>
    <row r="1690" spans="1:12" ht="15" customHeight="1">
      <c r="A1690" s="369"/>
      <c r="B1690" s="389" t="s">
        <v>304</v>
      </c>
      <c r="C1690" s="390" t="str">
        <f>IF('statement of marks'!HE105="","",'statement of marks'!HE105)</f>
        <v/>
      </c>
      <c r="D1690" s="390" t="str">
        <f>IF('statement of marks'!HF105="","",'statement of marks'!HF105)</f>
        <v/>
      </c>
      <c r="E1690" s="390" t="str">
        <f>IF('statement of marks'!HJ105="","",'statement of marks'!HJ105)</f>
        <v/>
      </c>
      <c r="F1690" s="1147"/>
      <c r="G1690" s="1148"/>
      <c r="H1690" s="369"/>
      <c r="I1690" s="389" t="s">
        <v>304</v>
      </c>
      <c r="J1690" s="390" t="str">
        <f>IF('statement of marks'!HE106="","",'statement of marks'!HE106)</f>
        <v/>
      </c>
      <c r="K1690" s="390" t="str">
        <f>IF('statement of marks'!HF106="","",'statement of marks'!HF106)</f>
        <v/>
      </c>
      <c r="L1690" s="391" t="str">
        <f>IF('statement of marks'!HJ106="","",'statement of marks'!HJ106)</f>
        <v/>
      </c>
    </row>
    <row r="1691" spans="1:12" ht="15" customHeight="1">
      <c r="A1691" s="369"/>
      <c r="B1691" s="347" t="s">
        <v>473</v>
      </c>
      <c r="C1691" s="1170" t="str">
        <f>IF('statement of marks'!HD105="","",'statement of marks'!HD105)</f>
        <v/>
      </c>
      <c r="D1691" s="1171"/>
      <c r="E1691" s="1172"/>
      <c r="F1691" s="1147"/>
      <c r="G1691" s="1148"/>
      <c r="H1691" s="369"/>
      <c r="I1691" s="347" t="s">
        <v>473</v>
      </c>
      <c r="J1691" s="1170" t="str">
        <f>IF('statement of marks'!HD106="","",'statement of marks'!HD106)</f>
        <v/>
      </c>
      <c r="K1691" s="1171"/>
      <c r="L1691" s="1172"/>
    </row>
    <row r="1692" spans="1:12" ht="15" customHeight="1">
      <c r="A1692" s="369"/>
      <c r="B1692" s="347" t="str">
        <f>'statement of marks'!$HL$5</f>
        <v>Nk= mifLFkfr</v>
      </c>
      <c r="C1692" s="1161" t="str">
        <f>IF('statement of marks'!HL105="","",'statement of marks'!HL105)</f>
        <v/>
      </c>
      <c r="D1692" s="1162"/>
      <c r="E1692" s="1163"/>
      <c r="F1692" s="1147"/>
      <c r="G1692" s="1148"/>
      <c r="H1692" s="369"/>
      <c r="I1692" s="347" t="str">
        <f>'statement of marks'!$HL$5</f>
        <v>Nk= mifLFkfr</v>
      </c>
      <c r="J1692" s="1161" t="str">
        <f>IF('statement of marks'!HL106="","",'statement of marks'!HL106)</f>
        <v/>
      </c>
      <c r="K1692" s="1162"/>
      <c r="L1692" s="1163"/>
    </row>
    <row r="1693" spans="1:12" ht="15" customHeight="1">
      <c r="A1693" s="369"/>
      <c r="B1693" s="210" t="str">
        <f>'statement of marks'!$HK$5</f>
        <v>dqy ehfVax</v>
      </c>
      <c r="C1693" s="1164" t="str">
        <f>IF('statement of marks'!HK105="","",'statement of marks'!HK105)</f>
        <v/>
      </c>
      <c r="D1693" s="1165"/>
      <c r="E1693" s="1166"/>
      <c r="F1693" s="1147"/>
      <c r="G1693" s="1148"/>
      <c r="H1693" s="369"/>
      <c r="I1693" s="210" t="str">
        <f>'statement of marks'!$HK$5</f>
        <v>dqy ehfVax</v>
      </c>
      <c r="J1693" s="1164" t="str">
        <f>IF('statement of marks'!HK106="","",'statement of marks'!HK106)</f>
        <v/>
      </c>
      <c r="K1693" s="1165"/>
      <c r="L1693" s="1166"/>
    </row>
    <row r="1694" spans="1:12" ht="15" customHeight="1">
      <c r="A1694" s="369"/>
      <c r="B1694" s="347" t="s">
        <v>227</v>
      </c>
      <c r="C1694" s="1149" t="str">
        <f>IF('statement of marks'!HN105="","",'statement of marks'!HN105)</f>
        <v/>
      </c>
      <c r="D1694" s="1150"/>
      <c r="E1694" s="1151"/>
      <c r="F1694" s="1147"/>
      <c r="G1694" s="1148"/>
      <c r="H1694" s="369"/>
      <c r="I1694" s="347" t="s">
        <v>227</v>
      </c>
      <c r="J1694" s="1149" t="str">
        <f>IF('statement of marks'!HN106="","",'statement of marks'!HN106)</f>
        <v/>
      </c>
      <c r="K1694" s="1150"/>
      <c r="L1694" s="1151"/>
    </row>
    <row r="1695" spans="1:12" ht="15" customHeight="1">
      <c r="A1695" s="369"/>
      <c r="B1695" s="219" t="s">
        <v>79</v>
      </c>
      <c r="C1695" s="1149"/>
      <c r="D1695" s="1150"/>
      <c r="E1695" s="1151"/>
      <c r="F1695" s="1147"/>
      <c r="G1695" s="1148"/>
      <c r="H1695" s="369"/>
      <c r="I1695" s="219" t="s">
        <v>79</v>
      </c>
      <c r="J1695" s="1149"/>
      <c r="K1695" s="1150"/>
      <c r="L1695" s="1151"/>
    </row>
    <row r="1696" spans="1:12" ht="15" customHeight="1">
      <c r="A1696" s="369"/>
      <c r="B1696" s="211" t="s">
        <v>114</v>
      </c>
      <c r="C1696" s="1149"/>
      <c r="D1696" s="1150"/>
      <c r="E1696" s="1151"/>
      <c r="F1696" s="1147"/>
      <c r="G1696" s="1148"/>
      <c r="H1696" s="369"/>
      <c r="I1696" s="211" t="s">
        <v>114</v>
      </c>
      <c r="J1696" s="1149"/>
      <c r="K1696" s="1150"/>
      <c r="L1696" s="1151"/>
    </row>
    <row r="1697" spans="1:12" ht="15" customHeight="1">
      <c r="A1697" s="369"/>
      <c r="B1697" s="212" t="s">
        <v>19</v>
      </c>
      <c r="C1697" s="1149"/>
      <c r="D1697" s="1150"/>
      <c r="E1697" s="1151"/>
      <c r="F1697" s="1147"/>
      <c r="G1697" s="1148"/>
      <c r="H1697" s="369"/>
      <c r="I1697" s="212" t="s">
        <v>19</v>
      </c>
      <c r="J1697" s="1149"/>
      <c r="K1697" s="1150"/>
      <c r="L1697" s="1151"/>
    </row>
    <row r="1698" spans="1:12" ht="15" customHeight="1">
      <c r="A1698" s="369"/>
      <c r="B1698" s="213" t="s">
        <v>7</v>
      </c>
      <c r="C1698" s="1149"/>
      <c r="D1698" s="1150"/>
      <c r="E1698" s="1151"/>
      <c r="F1698" s="1147"/>
      <c r="G1698" s="1148"/>
      <c r="H1698" s="369"/>
      <c r="I1698" s="213" t="s">
        <v>7</v>
      </c>
      <c r="J1698" s="1149"/>
      <c r="K1698" s="1150"/>
      <c r="L1698" s="1151"/>
    </row>
    <row r="1699" spans="1:12" ht="15" customHeight="1">
      <c r="A1699" s="374"/>
      <c r="B1699" s="219" t="str">
        <f>'statement of marks'!$J$3</f>
        <v xml:space="preserve">fo|ky; dk Mk;l dksM+ </v>
      </c>
      <c r="C1699" s="1152" t="str">
        <f>'statement of marks'!$K$3</f>
        <v xml:space="preserve">08291009401   </v>
      </c>
      <c r="D1699" s="1153"/>
      <c r="E1699" s="1154"/>
      <c r="F1699" s="1147"/>
      <c r="G1699" s="1148"/>
      <c r="H1699" s="374"/>
      <c r="I1699" s="219" t="str">
        <f>'statement of marks'!$J$3</f>
        <v xml:space="preserve">fo|ky; dk Mk;l dksM+ </v>
      </c>
      <c r="J1699" s="1152" t="str">
        <f>'statement of marks'!$K$3</f>
        <v xml:space="preserve">08291009401   </v>
      </c>
      <c r="K1699" s="1153"/>
      <c r="L1699" s="1154"/>
    </row>
    <row r="1700" spans="1:12" ht="15" customHeight="1" thickBot="1">
      <c r="A1700" s="374"/>
      <c r="B1700" s="376" t="s">
        <v>76</v>
      </c>
      <c r="C1700" s="1155">
        <f>'statement of marks'!$HG$108</f>
        <v>42460</v>
      </c>
      <c r="D1700" s="1156"/>
      <c r="E1700" s="1157"/>
      <c r="F1700" s="1173"/>
      <c r="G1700" s="1174"/>
      <c r="H1700" s="375"/>
      <c r="I1700" s="376" t="s">
        <v>76</v>
      </c>
      <c r="J1700" s="1155">
        <f>'statement of marks'!$HG$108</f>
        <v>42460</v>
      </c>
      <c r="K1700" s="1156"/>
      <c r="L1700" s="1157"/>
    </row>
    <row r="1701" spans="1:12" ht="15" customHeight="1">
      <c r="A1701" s="377"/>
      <c r="B1701" s="377"/>
      <c r="C1701" s="377"/>
      <c r="D1701" s="377"/>
      <c r="E1701" s="377"/>
      <c r="F1701" s="377"/>
      <c r="G1701" s="377"/>
      <c r="H1701" s="377"/>
      <c r="I1701" s="377"/>
      <c r="J1701" s="377"/>
      <c r="K1701" s="377"/>
      <c r="L1701" s="377"/>
    </row>
    <row r="1702" spans="1:12" ht="15" customHeight="1">
      <c r="A1702" s="377"/>
      <c r="B1702" s="377"/>
      <c r="C1702" s="377"/>
      <c r="D1702" s="377"/>
      <c r="E1702" s="377"/>
      <c r="F1702" s="377"/>
      <c r="G1702" s="377"/>
      <c r="H1702" s="377"/>
      <c r="I1702" s="377"/>
      <c r="J1702" s="377"/>
      <c r="K1702" s="377"/>
      <c r="L1702" s="377"/>
    </row>
    <row r="1703" spans="1:12" ht="15" customHeight="1">
      <c r="A1703" s="377"/>
      <c r="B1703" s="377"/>
      <c r="C1703" s="377"/>
      <c r="D1703" s="377"/>
      <c r="E1703" s="377"/>
      <c r="F1703" s="377"/>
      <c r="G1703" s="377"/>
      <c r="H1703" s="377"/>
      <c r="I1703" s="377"/>
      <c r="J1703" s="377"/>
      <c r="K1703" s="377"/>
      <c r="L1703" s="377"/>
    </row>
    <row r="1704" spans="1:12" ht="15" customHeight="1">
      <c r="A1704" s="377"/>
      <c r="B1704" s="377"/>
      <c r="C1704" s="377"/>
      <c r="D1704" s="377"/>
      <c r="E1704" s="377"/>
      <c r="F1704" s="377"/>
      <c r="G1704" s="377"/>
      <c r="H1704" s="377"/>
      <c r="I1704" s="377"/>
      <c r="J1704" s="377"/>
      <c r="K1704" s="377"/>
      <c r="L1704" s="377"/>
    </row>
    <row r="1705" spans="1:12" ht="15" customHeight="1">
      <c r="A1705" s="377"/>
      <c r="B1705" s="377"/>
      <c r="C1705" s="377"/>
      <c r="D1705" s="377"/>
      <c r="E1705" s="377"/>
      <c r="F1705" s="377"/>
      <c r="G1705" s="377"/>
      <c r="H1705" s="377"/>
      <c r="I1705" s="377"/>
      <c r="J1705" s="377"/>
      <c r="K1705" s="377"/>
      <c r="L1705" s="377"/>
    </row>
    <row r="1706" spans="1:12" ht="15" customHeight="1">
      <c r="A1706" s="377"/>
      <c r="B1706" s="377"/>
      <c r="C1706" s="377"/>
      <c r="D1706" s="377"/>
      <c r="E1706" s="377"/>
      <c r="F1706" s="377"/>
      <c r="G1706" s="377"/>
      <c r="H1706" s="377"/>
      <c r="I1706" s="377"/>
      <c r="J1706" s="377"/>
      <c r="K1706" s="377"/>
      <c r="L1706" s="377"/>
    </row>
    <row r="1707" spans="1:12" ht="15" customHeight="1">
      <c r="A1707" s="377"/>
      <c r="B1707" s="377"/>
      <c r="C1707" s="377"/>
      <c r="D1707" s="377"/>
      <c r="E1707" s="377"/>
      <c r="F1707" s="377"/>
      <c r="G1707" s="377"/>
      <c r="H1707" s="377"/>
      <c r="I1707" s="377"/>
      <c r="J1707" s="377"/>
      <c r="K1707" s="377"/>
      <c r="L1707" s="377"/>
    </row>
    <row r="1708" spans="1:12" ht="15" customHeight="1">
      <c r="A1708" s="377"/>
      <c r="B1708" s="377"/>
      <c r="C1708" s="377"/>
      <c r="D1708" s="377"/>
      <c r="E1708" s="377"/>
      <c r="F1708" s="377"/>
      <c r="G1708" s="377"/>
      <c r="H1708" s="377"/>
      <c r="I1708" s="377"/>
      <c r="J1708" s="377"/>
      <c r="K1708" s="377"/>
      <c r="L1708" s="377"/>
    </row>
    <row r="1709" spans="1:12" ht="15" customHeight="1">
      <c r="A1709" s="377"/>
      <c r="B1709" s="377"/>
      <c r="C1709" s="377"/>
      <c r="D1709" s="377"/>
      <c r="E1709" s="377"/>
      <c r="F1709" s="377"/>
      <c r="G1709" s="377"/>
      <c r="H1709" s="377"/>
      <c r="I1709" s="377"/>
      <c r="J1709" s="377"/>
      <c r="K1709" s="377"/>
      <c r="L1709" s="377"/>
    </row>
    <row r="1710" spans="1:12" ht="15" customHeight="1">
      <c r="A1710" s="377"/>
      <c r="B1710" s="377"/>
      <c r="C1710" s="377"/>
      <c r="D1710" s="377"/>
      <c r="E1710" s="377"/>
      <c r="F1710" s="377"/>
      <c r="G1710" s="377"/>
      <c r="H1710" s="377"/>
      <c r="I1710" s="377"/>
      <c r="J1710" s="377"/>
      <c r="K1710" s="377"/>
      <c r="L1710" s="377"/>
    </row>
    <row r="1711" spans="1:12" ht="15" customHeight="1">
      <c r="A1711" s="377"/>
      <c r="B1711" s="377"/>
      <c r="C1711" s="377"/>
      <c r="D1711" s="377"/>
      <c r="E1711" s="377"/>
      <c r="F1711" s="377"/>
      <c r="G1711" s="377"/>
      <c r="H1711" s="377"/>
      <c r="I1711" s="377"/>
      <c r="J1711" s="377"/>
      <c r="K1711" s="377"/>
      <c r="L1711" s="377"/>
    </row>
    <row r="1712" spans="1:12" ht="15" customHeight="1">
      <c r="A1712" s="377"/>
      <c r="B1712" s="377"/>
      <c r="C1712" s="377"/>
      <c r="D1712" s="377"/>
      <c r="E1712" s="377"/>
      <c r="F1712" s="377"/>
      <c r="G1712" s="377"/>
      <c r="H1712" s="377"/>
      <c r="I1712" s="377"/>
      <c r="J1712" s="377"/>
      <c r="K1712" s="377"/>
      <c r="L1712" s="377"/>
    </row>
    <row r="1713" spans="1:12" ht="15" customHeight="1">
      <c r="A1713" s="377"/>
      <c r="B1713" s="377"/>
      <c r="C1713" s="377"/>
      <c r="D1713" s="377"/>
      <c r="E1713" s="377"/>
      <c r="F1713" s="377"/>
      <c r="G1713" s="377"/>
      <c r="H1713" s="377"/>
      <c r="I1713" s="377"/>
      <c r="J1713" s="377"/>
      <c r="K1713" s="377"/>
      <c r="L1713" s="377"/>
    </row>
    <row r="1714" spans="1:12" ht="15" customHeight="1">
      <c r="A1714" s="377"/>
      <c r="B1714" s="377"/>
      <c r="C1714" s="377"/>
      <c r="D1714" s="377"/>
      <c r="E1714" s="377"/>
      <c r="F1714" s="377"/>
      <c r="G1714" s="377"/>
      <c r="H1714" s="377"/>
      <c r="I1714" s="377"/>
      <c r="J1714" s="377"/>
      <c r="K1714" s="377"/>
      <c r="L1714" s="377"/>
    </row>
    <row r="1715" spans="1:12" ht="15" customHeight="1">
      <c r="A1715" s="377"/>
      <c r="B1715" s="377"/>
      <c r="C1715" s="377"/>
      <c r="D1715" s="377"/>
      <c r="E1715" s="377"/>
      <c r="F1715" s="377"/>
      <c r="G1715" s="377"/>
      <c r="H1715" s="377"/>
      <c r="I1715" s="377"/>
      <c r="J1715" s="377"/>
      <c r="K1715" s="377"/>
      <c r="L1715" s="377"/>
    </row>
    <row r="1716" spans="1:12" ht="15" customHeight="1">
      <c r="A1716" s="377"/>
      <c r="B1716" s="377"/>
      <c r="C1716" s="377"/>
      <c r="D1716" s="377"/>
      <c r="E1716" s="377"/>
      <c r="F1716" s="377"/>
      <c r="G1716" s="377"/>
      <c r="H1716" s="377"/>
      <c r="I1716" s="377"/>
      <c r="J1716" s="377"/>
      <c r="K1716" s="377"/>
      <c r="L1716" s="377"/>
    </row>
    <row r="1717" spans="1:12" ht="15" customHeight="1">
      <c r="A1717" s="377"/>
      <c r="B1717" s="377"/>
      <c r="C1717" s="377"/>
      <c r="D1717" s="377"/>
      <c r="E1717" s="377"/>
      <c r="F1717" s="377"/>
      <c r="G1717" s="377"/>
      <c r="H1717" s="377"/>
      <c r="I1717" s="377"/>
      <c r="J1717" s="377"/>
      <c r="K1717" s="377"/>
      <c r="L1717" s="377"/>
    </row>
    <row r="1718" spans="1:12" ht="15" customHeight="1">
      <c r="A1718" s="377"/>
      <c r="B1718" s="377"/>
      <c r="C1718" s="377"/>
      <c r="D1718" s="377"/>
      <c r="E1718" s="377"/>
      <c r="F1718" s="377"/>
      <c r="G1718" s="377"/>
      <c r="H1718" s="377"/>
      <c r="I1718" s="377"/>
      <c r="J1718" s="377"/>
      <c r="K1718" s="377"/>
      <c r="L1718" s="377"/>
    </row>
    <row r="1719" spans="1:12" ht="15" customHeight="1">
      <c r="A1719" s="377"/>
      <c r="B1719" s="377"/>
      <c r="C1719" s="377"/>
      <c r="D1719" s="377"/>
      <c r="E1719" s="377"/>
      <c r="F1719" s="377"/>
      <c r="G1719" s="377"/>
      <c r="H1719" s="377"/>
      <c r="I1719" s="377"/>
      <c r="J1719" s="377"/>
      <c r="K1719" s="377"/>
      <c r="L1719" s="377"/>
    </row>
    <row r="1720" spans="1:12" ht="15" customHeight="1">
      <c r="A1720" s="377"/>
      <c r="B1720" s="377"/>
      <c r="C1720" s="377"/>
      <c r="D1720" s="377"/>
      <c r="E1720" s="377"/>
      <c r="F1720" s="377"/>
      <c r="G1720" s="377"/>
      <c r="H1720" s="377"/>
      <c r="I1720" s="377"/>
      <c r="J1720" s="377"/>
      <c r="K1720" s="377"/>
      <c r="L1720" s="377"/>
    </row>
    <row r="1721" spans="1:12" ht="15" customHeight="1">
      <c r="A1721" s="377"/>
      <c r="B1721" s="377"/>
      <c r="C1721" s="377"/>
      <c r="D1721" s="377"/>
      <c r="E1721" s="377"/>
      <c r="F1721" s="377"/>
      <c r="G1721" s="377"/>
      <c r="H1721" s="377"/>
      <c r="I1721" s="377"/>
      <c r="J1721" s="377"/>
      <c r="K1721" s="377"/>
      <c r="L1721" s="377"/>
    </row>
    <row r="1722" spans="1:12" ht="15" customHeight="1">
      <c r="A1722" s="377"/>
      <c r="B1722" s="377"/>
      <c r="C1722" s="377"/>
      <c r="D1722" s="377"/>
      <c r="E1722" s="377"/>
      <c r="F1722" s="377"/>
      <c r="G1722" s="377"/>
      <c r="H1722" s="377"/>
      <c r="I1722" s="377"/>
      <c r="J1722" s="377"/>
      <c r="K1722" s="377"/>
      <c r="L1722" s="377"/>
    </row>
    <row r="1723" spans="1:12" ht="15" customHeight="1">
      <c r="A1723" s="377"/>
      <c r="B1723" s="377"/>
      <c r="C1723" s="377"/>
      <c r="D1723" s="377"/>
      <c r="E1723" s="377"/>
      <c r="F1723" s="377"/>
      <c r="G1723" s="377"/>
      <c r="H1723" s="377"/>
      <c r="I1723" s="377"/>
      <c r="J1723" s="377"/>
      <c r="K1723" s="377"/>
      <c r="L1723" s="377"/>
    </row>
    <row r="1724" spans="1:12" ht="15" customHeight="1">
      <c r="A1724" s="377"/>
      <c r="B1724" s="377"/>
      <c r="C1724" s="377"/>
      <c r="D1724" s="377"/>
      <c r="E1724" s="377"/>
      <c r="F1724" s="377"/>
      <c r="G1724" s="377"/>
      <c r="H1724" s="377"/>
      <c r="I1724" s="377"/>
      <c r="J1724" s="377"/>
      <c r="K1724" s="377"/>
      <c r="L1724" s="377"/>
    </row>
    <row r="1725" spans="1:12" ht="15" customHeight="1">
      <c r="A1725" s="377"/>
      <c r="B1725" s="377"/>
      <c r="C1725" s="377"/>
      <c r="D1725" s="377"/>
      <c r="E1725" s="377"/>
      <c r="F1725" s="377"/>
      <c r="G1725" s="377"/>
      <c r="H1725" s="377"/>
      <c r="I1725" s="377"/>
      <c r="J1725" s="377"/>
      <c r="K1725" s="377"/>
      <c r="L1725" s="377"/>
    </row>
    <row r="1726" spans="1:12" ht="15" customHeight="1">
      <c r="A1726" s="377"/>
      <c r="B1726" s="377"/>
      <c r="C1726" s="377"/>
      <c r="D1726" s="377"/>
      <c r="E1726" s="377"/>
      <c r="F1726" s="377"/>
      <c r="G1726" s="377"/>
      <c r="H1726" s="377"/>
      <c r="I1726" s="377"/>
      <c r="J1726" s="377"/>
      <c r="K1726" s="377"/>
      <c r="L1726" s="377"/>
    </row>
    <row r="1727" spans="1:12" ht="15" customHeight="1">
      <c r="A1727" s="377"/>
      <c r="B1727" s="377"/>
      <c r="C1727" s="377"/>
      <c r="D1727" s="377"/>
      <c r="E1727" s="377"/>
      <c r="F1727" s="377"/>
      <c r="G1727" s="377"/>
      <c r="H1727" s="377"/>
      <c r="I1727" s="377"/>
      <c r="J1727" s="377"/>
      <c r="K1727" s="377"/>
      <c r="L1727" s="377"/>
    </row>
    <row r="1728" spans="1:12" ht="15" customHeight="1">
      <c r="A1728" s="377"/>
      <c r="B1728" s="377"/>
      <c r="C1728" s="377"/>
      <c r="D1728" s="377"/>
      <c r="E1728" s="377"/>
      <c r="F1728" s="377"/>
      <c r="G1728" s="377"/>
      <c r="H1728" s="377"/>
      <c r="I1728" s="377"/>
      <c r="J1728" s="377"/>
      <c r="K1728" s="377"/>
      <c r="L1728" s="377"/>
    </row>
    <row r="1729" spans="1:12" ht="15" customHeight="1">
      <c r="A1729" s="377"/>
      <c r="B1729" s="377"/>
      <c r="C1729" s="377"/>
      <c r="D1729" s="377"/>
      <c r="E1729" s="377"/>
      <c r="F1729" s="377"/>
      <c r="G1729" s="377"/>
      <c r="H1729" s="377"/>
      <c r="I1729" s="377"/>
      <c r="J1729" s="377"/>
      <c r="K1729" s="377"/>
      <c r="L1729" s="377"/>
    </row>
    <row r="1730" spans="1:12" ht="15" customHeight="1">
      <c r="A1730" s="377"/>
      <c r="B1730" s="377"/>
      <c r="C1730" s="377"/>
      <c r="D1730" s="377"/>
      <c r="E1730" s="377"/>
      <c r="F1730" s="377"/>
      <c r="G1730" s="377"/>
      <c r="H1730" s="377"/>
      <c r="I1730" s="377"/>
      <c r="J1730" s="377"/>
      <c r="K1730" s="377"/>
      <c r="L1730" s="377"/>
    </row>
    <row r="1731" spans="1:12" ht="15" customHeight="1">
      <c r="A1731" s="377"/>
      <c r="B1731" s="377"/>
      <c r="C1731" s="377"/>
      <c r="D1731" s="377"/>
      <c r="E1731" s="377"/>
      <c r="F1731" s="377"/>
      <c r="G1731" s="377"/>
      <c r="H1731" s="377"/>
      <c r="I1731" s="377"/>
      <c r="J1731" s="377"/>
      <c r="K1731" s="377"/>
      <c r="L1731" s="377"/>
    </row>
    <row r="1732" spans="1:12" ht="15" customHeight="1">
      <c r="A1732" s="377"/>
      <c r="B1732" s="377"/>
      <c r="C1732" s="377"/>
      <c r="D1732" s="377"/>
      <c r="E1732" s="377"/>
      <c r="F1732" s="377"/>
      <c r="G1732" s="377"/>
      <c r="H1732" s="377"/>
      <c r="I1732" s="377"/>
      <c r="J1732" s="377"/>
      <c r="K1732" s="377"/>
      <c r="L1732" s="377"/>
    </row>
    <row r="1733" spans="1:12" ht="15" customHeight="1">
      <c r="A1733" s="377"/>
      <c r="B1733" s="377"/>
      <c r="C1733" s="377"/>
      <c r="D1733" s="377"/>
      <c r="E1733" s="377"/>
      <c r="F1733" s="377"/>
      <c r="G1733" s="377"/>
      <c r="H1733" s="377"/>
      <c r="I1733" s="377"/>
      <c r="J1733" s="377"/>
      <c r="K1733" s="377"/>
      <c r="L1733" s="377"/>
    </row>
  </sheetData>
  <sheetProtection password="CC1C" sheet="1" objects="1" scenarios="1" formatCells="0" formatColumns="0" formatRows="0" autoFilter="0"/>
  <mergeCells count="2300">
    <mergeCell ref="C1694:E1694"/>
    <mergeCell ref="J1694:L1694"/>
    <mergeCell ref="C1678:E1678"/>
    <mergeCell ref="J1678:L1678"/>
    <mergeCell ref="C1679:E1679"/>
    <mergeCell ref="J1679:L1679"/>
    <mergeCell ref="C1691:E1691"/>
    <mergeCell ref="J1691:L1691"/>
    <mergeCell ref="C1675:E1675"/>
    <mergeCell ref="J1675:L1675"/>
    <mergeCell ref="C1676:E1676"/>
    <mergeCell ref="J1676:L1676"/>
    <mergeCell ref="C1677:E1677"/>
    <mergeCell ref="J1677:L1677"/>
    <mergeCell ref="A1667:E1667"/>
    <mergeCell ref="F1667:F1700"/>
    <mergeCell ref="G1667:G1700"/>
    <mergeCell ref="H1667:L1667"/>
    <mergeCell ref="A1668:E1669"/>
    <mergeCell ref="H1668:L1669"/>
    <mergeCell ref="C1670:E1670"/>
    <mergeCell ref="J1670:L1670"/>
    <mergeCell ref="C1671:E1671"/>
    <mergeCell ref="J1671:L1671"/>
    <mergeCell ref="C1672:E1672"/>
    <mergeCell ref="J1672:L1672"/>
    <mergeCell ref="C1673:E1673"/>
    <mergeCell ref="J1673:L1673"/>
    <mergeCell ref="C1674:E1674"/>
    <mergeCell ref="J1674:L1674"/>
    <mergeCell ref="C1698:E1698"/>
    <mergeCell ref="J1698:L1698"/>
    <mergeCell ref="C1699:E1699"/>
    <mergeCell ref="J1699:L1699"/>
    <mergeCell ref="C1700:E1700"/>
    <mergeCell ref="J1700:L1700"/>
    <mergeCell ref="C1695:E1695"/>
    <mergeCell ref="J1695:L1695"/>
    <mergeCell ref="C1696:E1696"/>
    <mergeCell ref="J1696:L1696"/>
    <mergeCell ref="C1697:E1697"/>
    <mergeCell ref="J1697:L1697"/>
    <mergeCell ref="C1692:E1692"/>
    <mergeCell ref="J1692:L1692"/>
    <mergeCell ref="C1693:E1693"/>
    <mergeCell ref="J1693:L1693"/>
    <mergeCell ref="C1638:E1638"/>
    <mergeCell ref="J1638:L1638"/>
    <mergeCell ref="C1639:E1639"/>
    <mergeCell ref="J1639:L1639"/>
    <mergeCell ref="C1640:E1640"/>
    <mergeCell ref="J1640:L1640"/>
    <mergeCell ref="C1664:E1664"/>
    <mergeCell ref="J1664:L1664"/>
    <mergeCell ref="C1665:E1665"/>
    <mergeCell ref="J1665:L1665"/>
    <mergeCell ref="C1666:E1666"/>
    <mergeCell ref="J1666:L1666"/>
    <mergeCell ref="C1661:E1661"/>
    <mergeCell ref="J1661:L1661"/>
    <mergeCell ref="C1662:E1662"/>
    <mergeCell ref="J1662:L1662"/>
    <mergeCell ref="C1663:E1663"/>
    <mergeCell ref="J1663:L1663"/>
    <mergeCell ref="C1658:E1658"/>
    <mergeCell ref="J1658:L1658"/>
    <mergeCell ref="C1659:E1659"/>
    <mergeCell ref="J1659:L1659"/>
    <mergeCell ref="C1660:E1660"/>
    <mergeCell ref="J1660:L1660"/>
    <mergeCell ref="C1628:E1628"/>
    <mergeCell ref="J1628:L1628"/>
    <mergeCell ref="C1629:E1629"/>
    <mergeCell ref="J1629:L1629"/>
    <mergeCell ref="C1624:E1624"/>
    <mergeCell ref="J1624:L1624"/>
    <mergeCell ref="C1625:E1625"/>
    <mergeCell ref="J1625:L1625"/>
    <mergeCell ref="C1626:E1626"/>
    <mergeCell ref="J1626:L1626"/>
    <mergeCell ref="C1644:E1644"/>
    <mergeCell ref="J1644:L1644"/>
    <mergeCell ref="C1645:E1645"/>
    <mergeCell ref="J1645:L1645"/>
    <mergeCell ref="C1657:E1657"/>
    <mergeCell ref="J1657:L1657"/>
    <mergeCell ref="C1641:E1641"/>
    <mergeCell ref="J1641:L1641"/>
    <mergeCell ref="C1642:E1642"/>
    <mergeCell ref="J1642:L1642"/>
    <mergeCell ref="C1643:E1643"/>
    <mergeCell ref="J1643:L1643"/>
    <mergeCell ref="A1633:E1633"/>
    <mergeCell ref="F1633:F1666"/>
    <mergeCell ref="G1633:G1666"/>
    <mergeCell ref="H1633:L1633"/>
    <mergeCell ref="A1634:E1635"/>
    <mergeCell ref="H1634:L1635"/>
    <mergeCell ref="C1636:E1636"/>
    <mergeCell ref="J1636:L1636"/>
    <mergeCell ref="C1637:E1637"/>
    <mergeCell ref="J1637:L1637"/>
    <mergeCell ref="C1623:E1623"/>
    <mergeCell ref="J1623:L1623"/>
    <mergeCell ref="C1607:E1607"/>
    <mergeCell ref="J1607:L1607"/>
    <mergeCell ref="C1608:E1608"/>
    <mergeCell ref="J1608:L1608"/>
    <mergeCell ref="C1609:E1609"/>
    <mergeCell ref="J1609:L1609"/>
    <mergeCell ref="A1599:E1599"/>
    <mergeCell ref="F1599:F1632"/>
    <mergeCell ref="G1599:G1632"/>
    <mergeCell ref="H1599:L1599"/>
    <mergeCell ref="A1600:E1601"/>
    <mergeCell ref="H1600:L1601"/>
    <mergeCell ref="C1602:E1602"/>
    <mergeCell ref="J1602:L1602"/>
    <mergeCell ref="C1603:E1603"/>
    <mergeCell ref="J1603:L1603"/>
    <mergeCell ref="C1604:E1604"/>
    <mergeCell ref="J1604:L1604"/>
    <mergeCell ref="C1605:E1605"/>
    <mergeCell ref="J1605:L1605"/>
    <mergeCell ref="C1606:E1606"/>
    <mergeCell ref="J1606:L1606"/>
    <mergeCell ref="C1630:E1630"/>
    <mergeCell ref="J1630:L1630"/>
    <mergeCell ref="C1631:E1631"/>
    <mergeCell ref="J1631:L1631"/>
    <mergeCell ref="C1632:E1632"/>
    <mergeCell ref="J1632:L1632"/>
    <mergeCell ref="C1627:E1627"/>
    <mergeCell ref="J1627:L1627"/>
    <mergeCell ref="C1598:E1598"/>
    <mergeCell ref="J1598:L1598"/>
    <mergeCell ref="C1593:E1593"/>
    <mergeCell ref="J1593:L1593"/>
    <mergeCell ref="C1594:E1594"/>
    <mergeCell ref="J1594:L1594"/>
    <mergeCell ref="C1595:E1595"/>
    <mergeCell ref="J1595:L1595"/>
    <mergeCell ref="C1590:E1590"/>
    <mergeCell ref="J1590:L1590"/>
    <mergeCell ref="C1591:E1591"/>
    <mergeCell ref="J1591:L1591"/>
    <mergeCell ref="C1592:E1592"/>
    <mergeCell ref="J1592:L1592"/>
    <mergeCell ref="C1610:E1610"/>
    <mergeCell ref="J1610:L1610"/>
    <mergeCell ref="C1611:E1611"/>
    <mergeCell ref="J1611:L1611"/>
    <mergeCell ref="C1576:E1576"/>
    <mergeCell ref="J1576:L1576"/>
    <mergeCell ref="C1577:E1577"/>
    <mergeCell ref="J1577:L1577"/>
    <mergeCell ref="C1589:E1589"/>
    <mergeCell ref="J1589:L1589"/>
    <mergeCell ref="C1573:E1573"/>
    <mergeCell ref="J1573:L1573"/>
    <mergeCell ref="C1574:E1574"/>
    <mergeCell ref="J1574:L1574"/>
    <mergeCell ref="C1575:E1575"/>
    <mergeCell ref="J1575:L1575"/>
    <mergeCell ref="A1565:E1565"/>
    <mergeCell ref="F1565:F1598"/>
    <mergeCell ref="G1565:G1598"/>
    <mergeCell ref="H1565:L1565"/>
    <mergeCell ref="A1566:E1567"/>
    <mergeCell ref="H1566:L1567"/>
    <mergeCell ref="C1568:E1568"/>
    <mergeCell ref="J1568:L1568"/>
    <mergeCell ref="C1569:E1569"/>
    <mergeCell ref="J1569:L1569"/>
    <mergeCell ref="C1570:E1570"/>
    <mergeCell ref="J1570:L1570"/>
    <mergeCell ref="C1571:E1571"/>
    <mergeCell ref="J1571:L1571"/>
    <mergeCell ref="C1572:E1572"/>
    <mergeCell ref="J1572:L1572"/>
    <mergeCell ref="C1596:E1596"/>
    <mergeCell ref="J1596:L1596"/>
    <mergeCell ref="C1597:E1597"/>
    <mergeCell ref="J1597:L1597"/>
    <mergeCell ref="C1536:E1536"/>
    <mergeCell ref="J1536:L1536"/>
    <mergeCell ref="C1537:E1537"/>
    <mergeCell ref="J1537:L1537"/>
    <mergeCell ref="C1538:E1538"/>
    <mergeCell ref="J1538:L1538"/>
    <mergeCell ref="C1562:E1562"/>
    <mergeCell ref="J1562:L1562"/>
    <mergeCell ref="C1563:E1563"/>
    <mergeCell ref="J1563:L1563"/>
    <mergeCell ref="C1564:E1564"/>
    <mergeCell ref="J1564:L1564"/>
    <mergeCell ref="C1559:E1559"/>
    <mergeCell ref="J1559:L1559"/>
    <mergeCell ref="C1560:E1560"/>
    <mergeCell ref="J1560:L1560"/>
    <mergeCell ref="C1561:E1561"/>
    <mergeCell ref="J1561:L1561"/>
    <mergeCell ref="C1556:E1556"/>
    <mergeCell ref="J1556:L1556"/>
    <mergeCell ref="C1557:E1557"/>
    <mergeCell ref="J1557:L1557"/>
    <mergeCell ref="C1558:E1558"/>
    <mergeCell ref="J1558:L1558"/>
    <mergeCell ref="C1526:E1526"/>
    <mergeCell ref="J1526:L1526"/>
    <mergeCell ref="C1527:E1527"/>
    <mergeCell ref="J1527:L1527"/>
    <mergeCell ref="C1522:E1522"/>
    <mergeCell ref="J1522:L1522"/>
    <mergeCell ref="C1523:E1523"/>
    <mergeCell ref="J1523:L1523"/>
    <mergeCell ref="C1524:E1524"/>
    <mergeCell ref="J1524:L1524"/>
    <mergeCell ref="C1542:E1542"/>
    <mergeCell ref="J1542:L1542"/>
    <mergeCell ref="C1543:E1543"/>
    <mergeCell ref="J1543:L1543"/>
    <mergeCell ref="C1555:E1555"/>
    <mergeCell ref="J1555:L1555"/>
    <mergeCell ref="C1539:E1539"/>
    <mergeCell ref="J1539:L1539"/>
    <mergeCell ref="C1540:E1540"/>
    <mergeCell ref="J1540:L1540"/>
    <mergeCell ref="C1541:E1541"/>
    <mergeCell ref="J1541:L1541"/>
    <mergeCell ref="A1531:E1531"/>
    <mergeCell ref="F1531:F1564"/>
    <mergeCell ref="G1531:G1564"/>
    <mergeCell ref="H1531:L1531"/>
    <mergeCell ref="A1532:E1533"/>
    <mergeCell ref="H1532:L1533"/>
    <mergeCell ref="C1534:E1534"/>
    <mergeCell ref="J1534:L1534"/>
    <mergeCell ref="C1535:E1535"/>
    <mergeCell ref="J1535:L1535"/>
    <mergeCell ref="C1521:E1521"/>
    <mergeCell ref="J1521:L1521"/>
    <mergeCell ref="C1505:E1505"/>
    <mergeCell ref="J1505:L1505"/>
    <mergeCell ref="C1506:E1506"/>
    <mergeCell ref="J1506:L1506"/>
    <mergeCell ref="C1507:E1507"/>
    <mergeCell ref="J1507:L1507"/>
    <mergeCell ref="A1497:E1497"/>
    <mergeCell ref="F1497:F1530"/>
    <mergeCell ref="G1497:G1530"/>
    <mergeCell ref="H1497:L1497"/>
    <mergeCell ref="A1498:E1499"/>
    <mergeCell ref="H1498:L1499"/>
    <mergeCell ref="C1500:E1500"/>
    <mergeCell ref="J1500:L1500"/>
    <mergeCell ref="C1501:E1501"/>
    <mergeCell ref="J1501:L1501"/>
    <mergeCell ref="C1502:E1502"/>
    <mergeCell ref="J1502:L1502"/>
    <mergeCell ref="C1503:E1503"/>
    <mergeCell ref="J1503:L1503"/>
    <mergeCell ref="C1504:E1504"/>
    <mergeCell ref="J1504:L1504"/>
    <mergeCell ref="C1528:E1528"/>
    <mergeCell ref="J1528:L1528"/>
    <mergeCell ref="C1529:E1529"/>
    <mergeCell ref="J1529:L1529"/>
    <mergeCell ref="C1530:E1530"/>
    <mergeCell ref="J1530:L1530"/>
    <mergeCell ref="C1525:E1525"/>
    <mergeCell ref="J1525:L1525"/>
    <mergeCell ref="C1496:E1496"/>
    <mergeCell ref="J1496:L1496"/>
    <mergeCell ref="C1491:E1491"/>
    <mergeCell ref="J1491:L1491"/>
    <mergeCell ref="C1492:E1492"/>
    <mergeCell ref="J1492:L1492"/>
    <mergeCell ref="C1493:E1493"/>
    <mergeCell ref="J1493:L1493"/>
    <mergeCell ref="C1488:E1488"/>
    <mergeCell ref="J1488:L1488"/>
    <mergeCell ref="C1489:E1489"/>
    <mergeCell ref="J1489:L1489"/>
    <mergeCell ref="C1490:E1490"/>
    <mergeCell ref="J1490:L1490"/>
    <mergeCell ref="C1508:E1508"/>
    <mergeCell ref="J1508:L1508"/>
    <mergeCell ref="C1509:E1509"/>
    <mergeCell ref="J1509:L1509"/>
    <mergeCell ref="C1474:E1474"/>
    <mergeCell ref="J1474:L1474"/>
    <mergeCell ref="C1475:E1475"/>
    <mergeCell ref="J1475:L1475"/>
    <mergeCell ref="C1487:E1487"/>
    <mergeCell ref="J1487:L1487"/>
    <mergeCell ref="C1471:E1471"/>
    <mergeCell ref="J1471:L1471"/>
    <mergeCell ref="C1472:E1472"/>
    <mergeCell ref="J1472:L1472"/>
    <mergeCell ref="C1473:E1473"/>
    <mergeCell ref="J1473:L1473"/>
    <mergeCell ref="A1463:E1463"/>
    <mergeCell ref="F1463:F1496"/>
    <mergeCell ref="G1463:G1496"/>
    <mergeCell ref="H1463:L1463"/>
    <mergeCell ref="A1464:E1465"/>
    <mergeCell ref="H1464:L1465"/>
    <mergeCell ref="C1466:E1466"/>
    <mergeCell ref="J1466:L1466"/>
    <mergeCell ref="C1467:E1467"/>
    <mergeCell ref="J1467:L1467"/>
    <mergeCell ref="C1468:E1468"/>
    <mergeCell ref="J1468:L1468"/>
    <mergeCell ref="C1469:E1469"/>
    <mergeCell ref="J1469:L1469"/>
    <mergeCell ref="C1470:E1470"/>
    <mergeCell ref="J1470:L1470"/>
    <mergeCell ref="C1494:E1494"/>
    <mergeCell ref="J1494:L1494"/>
    <mergeCell ref="C1495:E1495"/>
    <mergeCell ref="J1495:L1495"/>
    <mergeCell ref="C1434:E1434"/>
    <mergeCell ref="J1434:L1434"/>
    <mergeCell ref="C1435:E1435"/>
    <mergeCell ref="J1435:L1435"/>
    <mergeCell ref="C1436:E1436"/>
    <mergeCell ref="J1436:L1436"/>
    <mergeCell ref="C1460:E1460"/>
    <mergeCell ref="J1460:L1460"/>
    <mergeCell ref="C1461:E1461"/>
    <mergeCell ref="J1461:L1461"/>
    <mergeCell ref="C1462:E1462"/>
    <mergeCell ref="J1462:L1462"/>
    <mergeCell ref="C1457:E1457"/>
    <mergeCell ref="J1457:L1457"/>
    <mergeCell ref="C1458:E1458"/>
    <mergeCell ref="J1458:L1458"/>
    <mergeCell ref="C1459:E1459"/>
    <mergeCell ref="J1459:L1459"/>
    <mergeCell ref="C1454:E1454"/>
    <mergeCell ref="J1454:L1454"/>
    <mergeCell ref="C1455:E1455"/>
    <mergeCell ref="J1455:L1455"/>
    <mergeCell ref="C1456:E1456"/>
    <mergeCell ref="J1456:L1456"/>
    <mergeCell ref="C1424:E1424"/>
    <mergeCell ref="J1424:L1424"/>
    <mergeCell ref="C1425:E1425"/>
    <mergeCell ref="J1425:L1425"/>
    <mergeCell ref="C1420:E1420"/>
    <mergeCell ref="J1420:L1420"/>
    <mergeCell ref="C1421:E1421"/>
    <mergeCell ref="J1421:L1421"/>
    <mergeCell ref="C1422:E1422"/>
    <mergeCell ref="J1422:L1422"/>
    <mergeCell ref="C1440:E1440"/>
    <mergeCell ref="J1440:L1440"/>
    <mergeCell ref="C1441:E1441"/>
    <mergeCell ref="J1441:L1441"/>
    <mergeCell ref="C1453:E1453"/>
    <mergeCell ref="J1453:L1453"/>
    <mergeCell ref="C1437:E1437"/>
    <mergeCell ref="J1437:L1437"/>
    <mergeCell ref="C1438:E1438"/>
    <mergeCell ref="J1438:L1438"/>
    <mergeCell ref="C1439:E1439"/>
    <mergeCell ref="J1439:L1439"/>
    <mergeCell ref="A1429:E1429"/>
    <mergeCell ref="F1429:F1462"/>
    <mergeCell ref="G1429:G1462"/>
    <mergeCell ref="H1429:L1429"/>
    <mergeCell ref="A1430:E1431"/>
    <mergeCell ref="H1430:L1431"/>
    <mergeCell ref="C1432:E1432"/>
    <mergeCell ref="J1432:L1432"/>
    <mergeCell ref="C1433:E1433"/>
    <mergeCell ref="J1433:L1433"/>
    <mergeCell ref="C1419:E1419"/>
    <mergeCell ref="J1419:L1419"/>
    <mergeCell ref="C1403:E1403"/>
    <mergeCell ref="J1403:L1403"/>
    <mergeCell ref="C1404:E1404"/>
    <mergeCell ref="J1404:L1404"/>
    <mergeCell ref="C1405:E1405"/>
    <mergeCell ref="J1405:L1405"/>
    <mergeCell ref="A1395:E1395"/>
    <mergeCell ref="F1395:F1428"/>
    <mergeCell ref="G1395:G1428"/>
    <mergeCell ref="H1395:L1395"/>
    <mergeCell ref="A1396:E1397"/>
    <mergeCell ref="H1396:L1397"/>
    <mergeCell ref="C1398:E1398"/>
    <mergeCell ref="J1398:L1398"/>
    <mergeCell ref="C1399:E1399"/>
    <mergeCell ref="J1399:L1399"/>
    <mergeCell ref="C1400:E1400"/>
    <mergeCell ref="J1400:L1400"/>
    <mergeCell ref="C1401:E1401"/>
    <mergeCell ref="J1401:L1401"/>
    <mergeCell ref="C1402:E1402"/>
    <mergeCell ref="J1402:L1402"/>
    <mergeCell ref="C1426:E1426"/>
    <mergeCell ref="J1426:L1426"/>
    <mergeCell ref="C1427:E1427"/>
    <mergeCell ref="J1427:L1427"/>
    <mergeCell ref="C1428:E1428"/>
    <mergeCell ref="J1428:L1428"/>
    <mergeCell ref="C1423:E1423"/>
    <mergeCell ref="J1423:L1423"/>
    <mergeCell ref="C1394:E1394"/>
    <mergeCell ref="J1394:L1394"/>
    <mergeCell ref="C1389:E1389"/>
    <mergeCell ref="J1389:L1389"/>
    <mergeCell ref="C1390:E1390"/>
    <mergeCell ref="J1390:L1390"/>
    <mergeCell ref="C1391:E1391"/>
    <mergeCell ref="J1391:L1391"/>
    <mergeCell ref="C1386:E1386"/>
    <mergeCell ref="J1386:L1386"/>
    <mergeCell ref="C1387:E1387"/>
    <mergeCell ref="J1387:L1387"/>
    <mergeCell ref="C1388:E1388"/>
    <mergeCell ref="J1388:L1388"/>
    <mergeCell ref="C1406:E1406"/>
    <mergeCell ref="J1406:L1406"/>
    <mergeCell ref="C1407:E1407"/>
    <mergeCell ref="J1407:L1407"/>
    <mergeCell ref="C1372:E1372"/>
    <mergeCell ref="J1372:L1372"/>
    <mergeCell ref="C1373:E1373"/>
    <mergeCell ref="J1373:L1373"/>
    <mergeCell ref="C1385:E1385"/>
    <mergeCell ref="J1385:L1385"/>
    <mergeCell ref="C1369:E1369"/>
    <mergeCell ref="J1369:L1369"/>
    <mergeCell ref="C1370:E1370"/>
    <mergeCell ref="J1370:L1370"/>
    <mergeCell ref="C1371:E1371"/>
    <mergeCell ref="J1371:L1371"/>
    <mergeCell ref="A1361:E1361"/>
    <mergeCell ref="F1361:F1394"/>
    <mergeCell ref="G1361:G1394"/>
    <mergeCell ref="H1361:L1361"/>
    <mergeCell ref="A1362:E1363"/>
    <mergeCell ref="H1362:L1363"/>
    <mergeCell ref="C1364:E1364"/>
    <mergeCell ref="J1364:L1364"/>
    <mergeCell ref="C1365:E1365"/>
    <mergeCell ref="J1365:L1365"/>
    <mergeCell ref="C1366:E1366"/>
    <mergeCell ref="J1366:L1366"/>
    <mergeCell ref="C1367:E1367"/>
    <mergeCell ref="J1367:L1367"/>
    <mergeCell ref="C1368:E1368"/>
    <mergeCell ref="J1368:L1368"/>
    <mergeCell ref="C1392:E1392"/>
    <mergeCell ref="J1392:L1392"/>
    <mergeCell ref="C1393:E1393"/>
    <mergeCell ref="J1393:L1393"/>
    <mergeCell ref="C1332:E1332"/>
    <mergeCell ref="J1332:L1332"/>
    <mergeCell ref="C1333:E1333"/>
    <mergeCell ref="J1333:L1333"/>
    <mergeCell ref="C1334:E1334"/>
    <mergeCell ref="J1334:L1334"/>
    <mergeCell ref="C1358:E1358"/>
    <mergeCell ref="J1358:L1358"/>
    <mergeCell ref="C1359:E1359"/>
    <mergeCell ref="J1359:L1359"/>
    <mergeCell ref="C1360:E1360"/>
    <mergeCell ref="J1360:L1360"/>
    <mergeCell ref="C1355:E1355"/>
    <mergeCell ref="J1355:L1355"/>
    <mergeCell ref="C1356:E1356"/>
    <mergeCell ref="J1356:L1356"/>
    <mergeCell ref="C1357:E1357"/>
    <mergeCell ref="J1357:L1357"/>
    <mergeCell ref="C1352:E1352"/>
    <mergeCell ref="J1352:L1352"/>
    <mergeCell ref="C1353:E1353"/>
    <mergeCell ref="J1353:L1353"/>
    <mergeCell ref="C1354:E1354"/>
    <mergeCell ref="J1354:L1354"/>
    <mergeCell ref="C1322:E1322"/>
    <mergeCell ref="J1322:L1322"/>
    <mergeCell ref="C1323:E1323"/>
    <mergeCell ref="J1323:L1323"/>
    <mergeCell ref="C1318:E1318"/>
    <mergeCell ref="J1318:L1318"/>
    <mergeCell ref="C1319:E1319"/>
    <mergeCell ref="J1319:L1319"/>
    <mergeCell ref="C1320:E1320"/>
    <mergeCell ref="J1320:L1320"/>
    <mergeCell ref="C1338:E1338"/>
    <mergeCell ref="J1338:L1338"/>
    <mergeCell ref="C1339:E1339"/>
    <mergeCell ref="J1339:L1339"/>
    <mergeCell ref="C1351:E1351"/>
    <mergeCell ref="J1351:L1351"/>
    <mergeCell ref="C1335:E1335"/>
    <mergeCell ref="J1335:L1335"/>
    <mergeCell ref="C1336:E1336"/>
    <mergeCell ref="J1336:L1336"/>
    <mergeCell ref="C1337:E1337"/>
    <mergeCell ref="J1337:L1337"/>
    <mergeCell ref="A1327:E1327"/>
    <mergeCell ref="F1327:F1360"/>
    <mergeCell ref="G1327:G1360"/>
    <mergeCell ref="H1327:L1327"/>
    <mergeCell ref="A1328:E1329"/>
    <mergeCell ref="H1328:L1329"/>
    <mergeCell ref="C1330:E1330"/>
    <mergeCell ref="J1330:L1330"/>
    <mergeCell ref="C1331:E1331"/>
    <mergeCell ref="J1331:L1331"/>
    <mergeCell ref="C1317:E1317"/>
    <mergeCell ref="J1317:L1317"/>
    <mergeCell ref="C1301:E1301"/>
    <mergeCell ref="J1301:L1301"/>
    <mergeCell ref="C1302:E1302"/>
    <mergeCell ref="J1302:L1302"/>
    <mergeCell ref="C1303:E1303"/>
    <mergeCell ref="J1303:L1303"/>
    <mergeCell ref="A1293:E1293"/>
    <mergeCell ref="F1293:F1326"/>
    <mergeCell ref="G1293:G1326"/>
    <mergeCell ref="H1293:L1293"/>
    <mergeCell ref="A1294:E1295"/>
    <mergeCell ref="H1294:L1295"/>
    <mergeCell ref="C1296:E1296"/>
    <mergeCell ref="J1296:L1296"/>
    <mergeCell ref="C1297:E1297"/>
    <mergeCell ref="J1297:L1297"/>
    <mergeCell ref="C1298:E1298"/>
    <mergeCell ref="J1298:L1298"/>
    <mergeCell ref="C1299:E1299"/>
    <mergeCell ref="J1299:L1299"/>
    <mergeCell ref="C1300:E1300"/>
    <mergeCell ref="J1300:L1300"/>
    <mergeCell ref="C1324:E1324"/>
    <mergeCell ref="J1324:L1324"/>
    <mergeCell ref="C1325:E1325"/>
    <mergeCell ref="J1325:L1325"/>
    <mergeCell ref="C1326:E1326"/>
    <mergeCell ref="J1326:L1326"/>
    <mergeCell ref="C1321:E1321"/>
    <mergeCell ref="J1321:L1321"/>
    <mergeCell ref="C1292:E1292"/>
    <mergeCell ref="J1292:L1292"/>
    <mergeCell ref="C1287:E1287"/>
    <mergeCell ref="J1287:L1287"/>
    <mergeCell ref="C1288:E1288"/>
    <mergeCell ref="J1288:L1288"/>
    <mergeCell ref="C1289:E1289"/>
    <mergeCell ref="J1289:L1289"/>
    <mergeCell ref="C1284:E1284"/>
    <mergeCell ref="J1284:L1284"/>
    <mergeCell ref="C1285:E1285"/>
    <mergeCell ref="J1285:L1285"/>
    <mergeCell ref="C1286:E1286"/>
    <mergeCell ref="J1286:L1286"/>
    <mergeCell ref="C1304:E1304"/>
    <mergeCell ref="J1304:L1304"/>
    <mergeCell ref="C1305:E1305"/>
    <mergeCell ref="J1305:L1305"/>
    <mergeCell ref="C1270:E1270"/>
    <mergeCell ref="J1270:L1270"/>
    <mergeCell ref="C1271:E1271"/>
    <mergeCell ref="J1271:L1271"/>
    <mergeCell ref="C1283:E1283"/>
    <mergeCell ref="J1283:L1283"/>
    <mergeCell ref="C1267:E1267"/>
    <mergeCell ref="J1267:L1267"/>
    <mergeCell ref="C1268:E1268"/>
    <mergeCell ref="J1268:L1268"/>
    <mergeCell ref="C1269:E1269"/>
    <mergeCell ref="J1269:L1269"/>
    <mergeCell ref="A1259:E1259"/>
    <mergeCell ref="F1259:F1292"/>
    <mergeCell ref="G1259:G1292"/>
    <mergeCell ref="H1259:L1259"/>
    <mergeCell ref="A1260:E1261"/>
    <mergeCell ref="H1260:L1261"/>
    <mergeCell ref="C1262:E1262"/>
    <mergeCell ref="J1262:L1262"/>
    <mergeCell ref="C1263:E1263"/>
    <mergeCell ref="J1263:L1263"/>
    <mergeCell ref="C1264:E1264"/>
    <mergeCell ref="J1264:L1264"/>
    <mergeCell ref="C1265:E1265"/>
    <mergeCell ref="J1265:L1265"/>
    <mergeCell ref="C1266:E1266"/>
    <mergeCell ref="J1266:L1266"/>
    <mergeCell ref="C1290:E1290"/>
    <mergeCell ref="J1290:L1290"/>
    <mergeCell ref="C1291:E1291"/>
    <mergeCell ref="J1291:L1291"/>
    <mergeCell ref="C1230:E1230"/>
    <mergeCell ref="J1230:L1230"/>
    <mergeCell ref="C1231:E1231"/>
    <mergeCell ref="J1231:L1231"/>
    <mergeCell ref="C1232:E1232"/>
    <mergeCell ref="J1232:L1232"/>
    <mergeCell ref="C1256:E1256"/>
    <mergeCell ref="J1256:L1256"/>
    <mergeCell ref="C1257:E1257"/>
    <mergeCell ref="J1257:L1257"/>
    <mergeCell ref="C1258:E1258"/>
    <mergeCell ref="J1258:L1258"/>
    <mergeCell ref="C1253:E1253"/>
    <mergeCell ref="J1253:L1253"/>
    <mergeCell ref="C1254:E1254"/>
    <mergeCell ref="J1254:L1254"/>
    <mergeCell ref="C1255:E1255"/>
    <mergeCell ref="J1255:L1255"/>
    <mergeCell ref="C1250:E1250"/>
    <mergeCell ref="J1250:L1250"/>
    <mergeCell ref="C1251:E1251"/>
    <mergeCell ref="J1251:L1251"/>
    <mergeCell ref="C1252:E1252"/>
    <mergeCell ref="J1252:L1252"/>
    <mergeCell ref="C1220:E1220"/>
    <mergeCell ref="J1220:L1220"/>
    <mergeCell ref="C1221:E1221"/>
    <mergeCell ref="J1221:L1221"/>
    <mergeCell ref="C1216:E1216"/>
    <mergeCell ref="J1216:L1216"/>
    <mergeCell ref="C1217:E1217"/>
    <mergeCell ref="J1217:L1217"/>
    <mergeCell ref="C1218:E1218"/>
    <mergeCell ref="J1218:L1218"/>
    <mergeCell ref="C1236:E1236"/>
    <mergeCell ref="J1236:L1236"/>
    <mergeCell ref="C1237:E1237"/>
    <mergeCell ref="J1237:L1237"/>
    <mergeCell ref="C1249:E1249"/>
    <mergeCell ref="J1249:L1249"/>
    <mergeCell ref="C1233:E1233"/>
    <mergeCell ref="J1233:L1233"/>
    <mergeCell ref="C1234:E1234"/>
    <mergeCell ref="J1234:L1234"/>
    <mergeCell ref="C1235:E1235"/>
    <mergeCell ref="J1235:L1235"/>
    <mergeCell ref="A1225:E1225"/>
    <mergeCell ref="F1225:F1258"/>
    <mergeCell ref="G1225:G1258"/>
    <mergeCell ref="H1225:L1225"/>
    <mergeCell ref="A1226:E1227"/>
    <mergeCell ref="H1226:L1227"/>
    <mergeCell ref="C1228:E1228"/>
    <mergeCell ref="J1228:L1228"/>
    <mergeCell ref="C1229:E1229"/>
    <mergeCell ref="J1229:L1229"/>
    <mergeCell ref="C1215:E1215"/>
    <mergeCell ref="J1215:L1215"/>
    <mergeCell ref="C1199:E1199"/>
    <mergeCell ref="J1199:L1199"/>
    <mergeCell ref="C1200:E1200"/>
    <mergeCell ref="J1200:L1200"/>
    <mergeCell ref="C1201:E1201"/>
    <mergeCell ref="J1201:L1201"/>
    <mergeCell ref="A1191:E1191"/>
    <mergeCell ref="F1191:F1224"/>
    <mergeCell ref="G1191:G1224"/>
    <mergeCell ref="H1191:L1191"/>
    <mergeCell ref="A1192:E1193"/>
    <mergeCell ref="H1192:L1193"/>
    <mergeCell ref="C1194:E1194"/>
    <mergeCell ref="J1194:L1194"/>
    <mergeCell ref="C1195:E1195"/>
    <mergeCell ref="J1195:L1195"/>
    <mergeCell ref="C1196:E1196"/>
    <mergeCell ref="J1196:L1196"/>
    <mergeCell ref="C1197:E1197"/>
    <mergeCell ref="J1197:L1197"/>
    <mergeCell ref="C1198:E1198"/>
    <mergeCell ref="J1198:L1198"/>
    <mergeCell ref="C1222:E1222"/>
    <mergeCell ref="J1222:L1222"/>
    <mergeCell ref="C1223:E1223"/>
    <mergeCell ref="J1223:L1223"/>
    <mergeCell ref="C1224:E1224"/>
    <mergeCell ref="J1224:L1224"/>
    <mergeCell ref="C1219:E1219"/>
    <mergeCell ref="J1219:L1219"/>
    <mergeCell ref="C1190:E1190"/>
    <mergeCell ref="J1190:L1190"/>
    <mergeCell ref="C1185:E1185"/>
    <mergeCell ref="J1185:L1185"/>
    <mergeCell ref="C1186:E1186"/>
    <mergeCell ref="J1186:L1186"/>
    <mergeCell ref="C1187:E1187"/>
    <mergeCell ref="J1187:L1187"/>
    <mergeCell ref="C1182:E1182"/>
    <mergeCell ref="J1182:L1182"/>
    <mergeCell ref="C1183:E1183"/>
    <mergeCell ref="J1183:L1183"/>
    <mergeCell ref="C1184:E1184"/>
    <mergeCell ref="J1184:L1184"/>
    <mergeCell ref="C1202:E1202"/>
    <mergeCell ref="J1202:L1202"/>
    <mergeCell ref="C1203:E1203"/>
    <mergeCell ref="J1203:L1203"/>
    <mergeCell ref="C1168:E1168"/>
    <mergeCell ref="J1168:L1168"/>
    <mergeCell ref="C1169:E1169"/>
    <mergeCell ref="J1169:L1169"/>
    <mergeCell ref="C1181:E1181"/>
    <mergeCell ref="J1181:L1181"/>
    <mergeCell ref="C1165:E1165"/>
    <mergeCell ref="J1165:L1165"/>
    <mergeCell ref="C1166:E1166"/>
    <mergeCell ref="J1166:L1166"/>
    <mergeCell ref="C1167:E1167"/>
    <mergeCell ref="J1167:L1167"/>
    <mergeCell ref="A1157:E1157"/>
    <mergeCell ref="F1157:F1190"/>
    <mergeCell ref="G1157:G1190"/>
    <mergeCell ref="H1157:L1157"/>
    <mergeCell ref="A1158:E1159"/>
    <mergeCell ref="H1158:L1159"/>
    <mergeCell ref="C1160:E1160"/>
    <mergeCell ref="J1160:L1160"/>
    <mergeCell ref="C1161:E1161"/>
    <mergeCell ref="J1161:L1161"/>
    <mergeCell ref="C1162:E1162"/>
    <mergeCell ref="J1162:L1162"/>
    <mergeCell ref="C1163:E1163"/>
    <mergeCell ref="J1163:L1163"/>
    <mergeCell ref="C1164:E1164"/>
    <mergeCell ref="J1164:L1164"/>
    <mergeCell ref="C1188:E1188"/>
    <mergeCell ref="J1188:L1188"/>
    <mergeCell ref="C1189:E1189"/>
    <mergeCell ref="J1189:L1189"/>
    <mergeCell ref="C1128:E1128"/>
    <mergeCell ref="J1128:L1128"/>
    <mergeCell ref="C1129:E1129"/>
    <mergeCell ref="J1129:L1129"/>
    <mergeCell ref="C1130:E1130"/>
    <mergeCell ref="J1130:L1130"/>
    <mergeCell ref="C1154:E1154"/>
    <mergeCell ref="J1154:L1154"/>
    <mergeCell ref="C1155:E1155"/>
    <mergeCell ref="J1155:L1155"/>
    <mergeCell ref="C1156:E1156"/>
    <mergeCell ref="J1156:L1156"/>
    <mergeCell ref="C1151:E1151"/>
    <mergeCell ref="J1151:L1151"/>
    <mergeCell ref="C1152:E1152"/>
    <mergeCell ref="J1152:L1152"/>
    <mergeCell ref="C1153:E1153"/>
    <mergeCell ref="J1153:L1153"/>
    <mergeCell ref="C1148:E1148"/>
    <mergeCell ref="J1148:L1148"/>
    <mergeCell ref="C1149:E1149"/>
    <mergeCell ref="J1149:L1149"/>
    <mergeCell ref="C1150:E1150"/>
    <mergeCell ref="J1150:L1150"/>
    <mergeCell ref="C1118:E1118"/>
    <mergeCell ref="J1118:L1118"/>
    <mergeCell ref="C1119:E1119"/>
    <mergeCell ref="J1119:L1119"/>
    <mergeCell ref="C1114:E1114"/>
    <mergeCell ref="J1114:L1114"/>
    <mergeCell ref="C1115:E1115"/>
    <mergeCell ref="J1115:L1115"/>
    <mergeCell ref="C1116:E1116"/>
    <mergeCell ref="J1116:L1116"/>
    <mergeCell ref="C1134:E1134"/>
    <mergeCell ref="J1134:L1134"/>
    <mergeCell ref="C1135:E1135"/>
    <mergeCell ref="J1135:L1135"/>
    <mergeCell ref="C1147:E1147"/>
    <mergeCell ref="J1147:L1147"/>
    <mergeCell ref="C1131:E1131"/>
    <mergeCell ref="J1131:L1131"/>
    <mergeCell ref="C1132:E1132"/>
    <mergeCell ref="J1132:L1132"/>
    <mergeCell ref="C1133:E1133"/>
    <mergeCell ref="J1133:L1133"/>
    <mergeCell ref="A1123:E1123"/>
    <mergeCell ref="F1123:F1156"/>
    <mergeCell ref="G1123:G1156"/>
    <mergeCell ref="H1123:L1123"/>
    <mergeCell ref="A1124:E1125"/>
    <mergeCell ref="H1124:L1125"/>
    <mergeCell ref="C1126:E1126"/>
    <mergeCell ref="J1126:L1126"/>
    <mergeCell ref="C1127:E1127"/>
    <mergeCell ref="J1127:L1127"/>
    <mergeCell ref="C1113:E1113"/>
    <mergeCell ref="J1113:L1113"/>
    <mergeCell ref="C1097:E1097"/>
    <mergeCell ref="J1097:L1097"/>
    <mergeCell ref="C1098:E1098"/>
    <mergeCell ref="J1098:L1098"/>
    <mergeCell ref="C1099:E1099"/>
    <mergeCell ref="J1099:L1099"/>
    <mergeCell ref="A1089:E1089"/>
    <mergeCell ref="F1089:F1122"/>
    <mergeCell ref="G1089:G1122"/>
    <mergeCell ref="H1089:L1089"/>
    <mergeCell ref="A1090:E1091"/>
    <mergeCell ref="H1090:L1091"/>
    <mergeCell ref="C1092:E1092"/>
    <mergeCell ref="J1092:L1092"/>
    <mergeCell ref="C1093:E1093"/>
    <mergeCell ref="J1093:L1093"/>
    <mergeCell ref="C1094:E1094"/>
    <mergeCell ref="J1094:L1094"/>
    <mergeCell ref="C1095:E1095"/>
    <mergeCell ref="J1095:L1095"/>
    <mergeCell ref="C1096:E1096"/>
    <mergeCell ref="J1096:L1096"/>
    <mergeCell ref="C1120:E1120"/>
    <mergeCell ref="J1120:L1120"/>
    <mergeCell ref="C1121:E1121"/>
    <mergeCell ref="J1121:L1121"/>
    <mergeCell ref="C1122:E1122"/>
    <mergeCell ref="J1122:L1122"/>
    <mergeCell ref="C1117:E1117"/>
    <mergeCell ref="J1117:L1117"/>
    <mergeCell ref="C1088:E1088"/>
    <mergeCell ref="J1088:L1088"/>
    <mergeCell ref="C1083:E1083"/>
    <mergeCell ref="J1083:L1083"/>
    <mergeCell ref="C1084:E1084"/>
    <mergeCell ref="J1084:L1084"/>
    <mergeCell ref="C1085:E1085"/>
    <mergeCell ref="J1085:L1085"/>
    <mergeCell ref="C1080:E1080"/>
    <mergeCell ref="J1080:L1080"/>
    <mergeCell ref="C1081:E1081"/>
    <mergeCell ref="J1081:L1081"/>
    <mergeCell ref="C1082:E1082"/>
    <mergeCell ref="J1082:L1082"/>
    <mergeCell ref="C1100:E1100"/>
    <mergeCell ref="J1100:L1100"/>
    <mergeCell ref="C1101:E1101"/>
    <mergeCell ref="J1101:L1101"/>
    <mergeCell ref="C1066:E1066"/>
    <mergeCell ref="J1066:L1066"/>
    <mergeCell ref="C1067:E1067"/>
    <mergeCell ref="J1067:L1067"/>
    <mergeCell ref="C1079:E1079"/>
    <mergeCell ref="J1079:L1079"/>
    <mergeCell ref="C1063:E1063"/>
    <mergeCell ref="J1063:L1063"/>
    <mergeCell ref="C1064:E1064"/>
    <mergeCell ref="J1064:L1064"/>
    <mergeCell ref="C1065:E1065"/>
    <mergeCell ref="J1065:L1065"/>
    <mergeCell ref="A1055:E1055"/>
    <mergeCell ref="F1055:F1088"/>
    <mergeCell ref="G1055:G1088"/>
    <mergeCell ref="H1055:L1055"/>
    <mergeCell ref="A1056:E1057"/>
    <mergeCell ref="H1056:L1057"/>
    <mergeCell ref="C1058:E1058"/>
    <mergeCell ref="J1058:L1058"/>
    <mergeCell ref="C1059:E1059"/>
    <mergeCell ref="J1059:L1059"/>
    <mergeCell ref="C1060:E1060"/>
    <mergeCell ref="J1060:L1060"/>
    <mergeCell ref="C1061:E1061"/>
    <mergeCell ref="J1061:L1061"/>
    <mergeCell ref="C1062:E1062"/>
    <mergeCell ref="J1062:L1062"/>
    <mergeCell ref="C1086:E1086"/>
    <mergeCell ref="J1086:L1086"/>
    <mergeCell ref="C1087:E1087"/>
    <mergeCell ref="J1087:L1087"/>
    <mergeCell ref="C1026:E1026"/>
    <mergeCell ref="J1026:L1026"/>
    <mergeCell ref="C1027:E1027"/>
    <mergeCell ref="J1027:L1027"/>
    <mergeCell ref="C1028:E1028"/>
    <mergeCell ref="J1028:L1028"/>
    <mergeCell ref="C1052:E1052"/>
    <mergeCell ref="J1052:L1052"/>
    <mergeCell ref="C1053:E1053"/>
    <mergeCell ref="J1053:L1053"/>
    <mergeCell ref="C1054:E1054"/>
    <mergeCell ref="J1054:L1054"/>
    <mergeCell ref="C1049:E1049"/>
    <mergeCell ref="J1049:L1049"/>
    <mergeCell ref="C1050:E1050"/>
    <mergeCell ref="J1050:L1050"/>
    <mergeCell ref="C1051:E1051"/>
    <mergeCell ref="J1051:L1051"/>
    <mergeCell ref="C1046:E1046"/>
    <mergeCell ref="J1046:L1046"/>
    <mergeCell ref="C1047:E1047"/>
    <mergeCell ref="J1047:L1047"/>
    <mergeCell ref="C1048:E1048"/>
    <mergeCell ref="J1048:L1048"/>
    <mergeCell ref="C1016:E1016"/>
    <mergeCell ref="J1016:L1016"/>
    <mergeCell ref="C1017:E1017"/>
    <mergeCell ref="J1017:L1017"/>
    <mergeCell ref="C1012:E1012"/>
    <mergeCell ref="J1012:L1012"/>
    <mergeCell ref="C1013:E1013"/>
    <mergeCell ref="J1013:L1013"/>
    <mergeCell ref="C1014:E1014"/>
    <mergeCell ref="J1014:L1014"/>
    <mergeCell ref="C1032:E1032"/>
    <mergeCell ref="J1032:L1032"/>
    <mergeCell ref="C1033:E1033"/>
    <mergeCell ref="J1033:L1033"/>
    <mergeCell ref="C1045:E1045"/>
    <mergeCell ref="J1045:L1045"/>
    <mergeCell ref="C1029:E1029"/>
    <mergeCell ref="J1029:L1029"/>
    <mergeCell ref="C1030:E1030"/>
    <mergeCell ref="J1030:L1030"/>
    <mergeCell ref="C1031:E1031"/>
    <mergeCell ref="J1031:L1031"/>
    <mergeCell ref="A1021:E1021"/>
    <mergeCell ref="F1021:F1054"/>
    <mergeCell ref="G1021:G1054"/>
    <mergeCell ref="H1021:L1021"/>
    <mergeCell ref="A1022:E1023"/>
    <mergeCell ref="H1022:L1023"/>
    <mergeCell ref="C1024:E1024"/>
    <mergeCell ref="J1024:L1024"/>
    <mergeCell ref="C1025:E1025"/>
    <mergeCell ref="J1025:L1025"/>
    <mergeCell ref="C1011:E1011"/>
    <mergeCell ref="J1011:L1011"/>
    <mergeCell ref="C995:E995"/>
    <mergeCell ref="J995:L995"/>
    <mergeCell ref="C996:E996"/>
    <mergeCell ref="J996:L996"/>
    <mergeCell ref="C997:E997"/>
    <mergeCell ref="J997:L997"/>
    <mergeCell ref="A987:E987"/>
    <mergeCell ref="F987:F1020"/>
    <mergeCell ref="G987:G1020"/>
    <mergeCell ref="H987:L987"/>
    <mergeCell ref="A988:E989"/>
    <mergeCell ref="H988:L989"/>
    <mergeCell ref="C990:E990"/>
    <mergeCell ref="J990:L990"/>
    <mergeCell ref="C991:E991"/>
    <mergeCell ref="J991:L991"/>
    <mergeCell ref="C992:E992"/>
    <mergeCell ref="J992:L992"/>
    <mergeCell ref="C993:E993"/>
    <mergeCell ref="J993:L993"/>
    <mergeCell ref="C994:E994"/>
    <mergeCell ref="J994:L994"/>
    <mergeCell ref="C1018:E1018"/>
    <mergeCell ref="J1018:L1018"/>
    <mergeCell ref="C1019:E1019"/>
    <mergeCell ref="J1019:L1019"/>
    <mergeCell ref="C1020:E1020"/>
    <mergeCell ref="J1020:L1020"/>
    <mergeCell ref="C1015:E1015"/>
    <mergeCell ref="J1015:L1015"/>
    <mergeCell ref="C986:E986"/>
    <mergeCell ref="J986:L986"/>
    <mergeCell ref="C981:E981"/>
    <mergeCell ref="J981:L981"/>
    <mergeCell ref="C982:E982"/>
    <mergeCell ref="J982:L982"/>
    <mergeCell ref="C983:E983"/>
    <mergeCell ref="J983:L983"/>
    <mergeCell ref="C978:E978"/>
    <mergeCell ref="J978:L978"/>
    <mergeCell ref="C979:E979"/>
    <mergeCell ref="J979:L979"/>
    <mergeCell ref="C980:E980"/>
    <mergeCell ref="J980:L980"/>
    <mergeCell ref="C998:E998"/>
    <mergeCell ref="J998:L998"/>
    <mergeCell ref="C999:E999"/>
    <mergeCell ref="J999:L999"/>
    <mergeCell ref="C964:E964"/>
    <mergeCell ref="J964:L964"/>
    <mergeCell ref="C965:E965"/>
    <mergeCell ref="J965:L965"/>
    <mergeCell ref="C977:E977"/>
    <mergeCell ref="J977:L977"/>
    <mergeCell ref="C961:E961"/>
    <mergeCell ref="J961:L961"/>
    <mergeCell ref="C962:E962"/>
    <mergeCell ref="J962:L962"/>
    <mergeCell ref="C963:E963"/>
    <mergeCell ref="J963:L963"/>
    <mergeCell ref="A953:E953"/>
    <mergeCell ref="F953:F986"/>
    <mergeCell ref="G953:G986"/>
    <mergeCell ref="H953:L953"/>
    <mergeCell ref="A954:E955"/>
    <mergeCell ref="H954:L955"/>
    <mergeCell ref="C956:E956"/>
    <mergeCell ref="J956:L956"/>
    <mergeCell ref="C957:E957"/>
    <mergeCell ref="J957:L957"/>
    <mergeCell ref="C958:E958"/>
    <mergeCell ref="J958:L958"/>
    <mergeCell ref="C959:E959"/>
    <mergeCell ref="J959:L959"/>
    <mergeCell ref="C960:E960"/>
    <mergeCell ref="J960:L960"/>
    <mergeCell ref="C984:E984"/>
    <mergeCell ref="J984:L984"/>
    <mergeCell ref="C985:E985"/>
    <mergeCell ref="J985:L985"/>
    <mergeCell ref="C924:E924"/>
    <mergeCell ref="J924:L924"/>
    <mergeCell ref="C925:E925"/>
    <mergeCell ref="J925:L925"/>
    <mergeCell ref="C926:E926"/>
    <mergeCell ref="J926:L926"/>
    <mergeCell ref="C950:E950"/>
    <mergeCell ref="J950:L950"/>
    <mergeCell ref="C951:E951"/>
    <mergeCell ref="J951:L951"/>
    <mergeCell ref="C952:E952"/>
    <mergeCell ref="J952:L952"/>
    <mergeCell ref="C947:E947"/>
    <mergeCell ref="J947:L947"/>
    <mergeCell ref="C948:E948"/>
    <mergeCell ref="J948:L948"/>
    <mergeCell ref="C949:E949"/>
    <mergeCell ref="J949:L949"/>
    <mergeCell ref="C944:E944"/>
    <mergeCell ref="J944:L944"/>
    <mergeCell ref="C945:E945"/>
    <mergeCell ref="J945:L945"/>
    <mergeCell ref="C946:E946"/>
    <mergeCell ref="J946:L946"/>
    <mergeCell ref="C914:E914"/>
    <mergeCell ref="J914:L914"/>
    <mergeCell ref="C915:E915"/>
    <mergeCell ref="J915:L915"/>
    <mergeCell ref="C910:E910"/>
    <mergeCell ref="J910:L910"/>
    <mergeCell ref="C911:E911"/>
    <mergeCell ref="J911:L911"/>
    <mergeCell ref="C912:E912"/>
    <mergeCell ref="J912:L912"/>
    <mergeCell ref="C930:E930"/>
    <mergeCell ref="J930:L930"/>
    <mergeCell ref="C931:E931"/>
    <mergeCell ref="J931:L931"/>
    <mergeCell ref="C943:E943"/>
    <mergeCell ref="J943:L943"/>
    <mergeCell ref="C927:E927"/>
    <mergeCell ref="J927:L927"/>
    <mergeCell ref="C928:E928"/>
    <mergeCell ref="J928:L928"/>
    <mergeCell ref="C929:E929"/>
    <mergeCell ref="J929:L929"/>
    <mergeCell ref="A919:E919"/>
    <mergeCell ref="F919:F952"/>
    <mergeCell ref="G919:G952"/>
    <mergeCell ref="H919:L919"/>
    <mergeCell ref="A920:E921"/>
    <mergeCell ref="H920:L921"/>
    <mergeCell ref="C922:E922"/>
    <mergeCell ref="J922:L922"/>
    <mergeCell ref="C923:E923"/>
    <mergeCell ref="J923:L923"/>
    <mergeCell ref="C909:E909"/>
    <mergeCell ref="J909:L909"/>
    <mergeCell ref="C893:E893"/>
    <mergeCell ref="J893:L893"/>
    <mergeCell ref="C894:E894"/>
    <mergeCell ref="J894:L894"/>
    <mergeCell ref="C895:E895"/>
    <mergeCell ref="J895:L895"/>
    <mergeCell ref="A885:E885"/>
    <mergeCell ref="F885:F918"/>
    <mergeCell ref="G885:G918"/>
    <mergeCell ref="H885:L885"/>
    <mergeCell ref="A886:E887"/>
    <mergeCell ref="H886:L887"/>
    <mergeCell ref="C888:E888"/>
    <mergeCell ref="J888:L888"/>
    <mergeCell ref="C889:E889"/>
    <mergeCell ref="J889:L889"/>
    <mergeCell ref="C890:E890"/>
    <mergeCell ref="J890:L890"/>
    <mergeCell ref="C891:E891"/>
    <mergeCell ref="J891:L891"/>
    <mergeCell ref="C892:E892"/>
    <mergeCell ref="J892:L892"/>
    <mergeCell ref="C916:E916"/>
    <mergeCell ref="J916:L916"/>
    <mergeCell ref="C917:E917"/>
    <mergeCell ref="J917:L917"/>
    <mergeCell ref="C918:E918"/>
    <mergeCell ref="J918:L918"/>
    <mergeCell ref="C913:E913"/>
    <mergeCell ref="J913:L913"/>
    <mergeCell ref="C884:E884"/>
    <mergeCell ref="J884:L884"/>
    <mergeCell ref="C879:E879"/>
    <mergeCell ref="J879:L879"/>
    <mergeCell ref="C880:E880"/>
    <mergeCell ref="J880:L880"/>
    <mergeCell ref="C881:E881"/>
    <mergeCell ref="J881:L881"/>
    <mergeCell ref="C876:E876"/>
    <mergeCell ref="J876:L876"/>
    <mergeCell ref="C877:E877"/>
    <mergeCell ref="J877:L877"/>
    <mergeCell ref="C878:E878"/>
    <mergeCell ref="J878:L878"/>
    <mergeCell ref="C896:E896"/>
    <mergeCell ref="J896:L896"/>
    <mergeCell ref="C897:E897"/>
    <mergeCell ref="J897:L897"/>
    <mergeCell ref="C862:E862"/>
    <mergeCell ref="J862:L862"/>
    <mergeCell ref="C863:E863"/>
    <mergeCell ref="J863:L863"/>
    <mergeCell ref="C875:E875"/>
    <mergeCell ref="J875:L875"/>
    <mergeCell ref="C859:E859"/>
    <mergeCell ref="J859:L859"/>
    <mergeCell ref="C860:E860"/>
    <mergeCell ref="J860:L860"/>
    <mergeCell ref="C861:E861"/>
    <mergeCell ref="J861:L861"/>
    <mergeCell ref="A851:E851"/>
    <mergeCell ref="F851:F884"/>
    <mergeCell ref="G851:G884"/>
    <mergeCell ref="H851:L851"/>
    <mergeCell ref="A852:E853"/>
    <mergeCell ref="H852:L853"/>
    <mergeCell ref="C854:E854"/>
    <mergeCell ref="J854:L854"/>
    <mergeCell ref="C855:E855"/>
    <mergeCell ref="J855:L855"/>
    <mergeCell ref="C856:E856"/>
    <mergeCell ref="J856:L856"/>
    <mergeCell ref="C857:E857"/>
    <mergeCell ref="J857:L857"/>
    <mergeCell ref="C858:E858"/>
    <mergeCell ref="J858:L858"/>
    <mergeCell ref="C882:E882"/>
    <mergeCell ref="J882:L882"/>
    <mergeCell ref="C883:E883"/>
    <mergeCell ref="J883:L883"/>
    <mergeCell ref="C822:E822"/>
    <mergeCell ref="J822:L822"/>
    <mergeCell ref="C823:E823"/>
    <mergeCell ref="J823:L823"/>
    <mergeCell ref="C824:E824"/>
    <mergeCell ref="J824:L824"/>
    <mergeCell ref="C848:E848"/>
    <mergeCell ref="J848:L848"/>
    <mergeCell ref="C849:E849"/>
    <mergeCell ref="J849:L849"/>
    <mergeCell ref="C850:E850"/>
    <mergeCell ref="J850:L850"/>
    <mergeCell ref="C845:E845"/>
    <mergeCell ref="J845:L845"/>
    <mergeCell ref="C846:E846"/>
    <mergeCell ref="J846:L846"/>
    <mergeCell ref="C847:E847"/>
    <mergeCell ref="J847:L847"/>
    <mergeCell ref="C842:E842"/>
    <mergeCell ref="J842:L842"/>
    <mergeCell ref="C843:E843"/>
    <mergeCell ref="J843:L843"/>
    <mergeCell ref="C844:E844"/>
    <mergeCell ref="J844:L844"/>
    <mergeCell ref="C812:E812"/>
    <mergeCell ref="J812:L812"/>
    <mergeCell ref="C813:E813"/>
    <mergeCell ref="J813:L813"/>
    <mergeCell ref="C808:E808"/>
    <mergeCell ref="J808:L808"/>
    <mergeCell ref="C809:E809"/>
    <mergeCell ref="J809:L809"/>
    <mergeCell ref="C810:E810"/>
    <mergeCell ref="J810:L810"/>
    <mergeCell ref="C828:E828"/>
    <mergeCell ref="J828:L828"/>
    <mergeCell ref="C829:E829"/>
    <mergeCell ref="J829:L829"/>
    <mergeCell ref="C841:E841"/>
    <mergeCell ref="J841:L841"/>
    <mergeCell ref="C825:E825"/>
    <mergeCell ref="J825:L825"/>
    <mergeCell ref="C826:E826"/>
    <mergeCell ref="J826:L826"/>
    <mergeCell ref="C827:E827"/>
    <mergeCell ref="J827:L827"/>
    <mergeCell ref="A817:E817"/>
    <mergeCell ref="F817:F850"/>
    <mergeCell ref="G817:G850"/>
    <mergeCell ref="H817:L817"/>
    <mergeCell ref="A818:E819"/>
    <mergeCell ref="H818:L819"/>
    <mergeCell ref="C820:E820"/>
    <mergeCell ref="J820:L820"/>
    <mergeCell ref="C821:E821"/>
    <mergeCell ref="J821:L821"/>
    <mergeCell ref="C807:E807"/>
    <mergeCell ref="J807:L807"/>
    <mergeCell ref="C791:E791"/>
    <mergeCell ref="J791:L791"/>
    <mergeCell ref="C792:E792"/>
    <mergeCell ref="J792:L792"/>
    <mergeCell ref="C793:E793"/>
    <mergeCell ref="J793:L793"/>
    <mergeCell ref="A783:E783"/>
    <mergeCell ref="F783:F816"/>
    <mergeCell ref="G783:G816"/>
    <mergeCell ref="H783:L783"/>
    <mergeCell ref="A784:E785"/>
    <mergeCell ref="H784:L785"/>
    <mergeCell ref="C786:E786"/>
    <mergeCell ref="J786:L786"/>
    <mergeCell ref="C787:E787"/>
    <mergeCell ref="J787:L787"/>
    <mergeCell ref="C788:E788"/>
    <mergeCell ref="J788:L788"/>
    <mergeCell ref="C789:E789"/>
    <mergeCell ref="J789:L789"/>
    <mergeCell ref="C790:E790"/>
    <mergeCell ref="J790:L790"/>
    <mergeCell ref="C814:E814"/>
    <mergeCell ref="J814:L814"/>
    <mergeCell ref="C815:E815"/>
    <mergeCell ref="J815:L815"/>
    <mergeCell ref="C816:E816"/>
    <mergeCell ref="J816:L816"/>
    <mergeCell ref="C811:E811"/>
    <mergeCell ref="J811:L811"/>
    <mergeCell ref="C782:E782"/>
    <mergeCell ref="J782:L782"/>
    <mergeCell ref="C777:E777"/>
    <mergeCell ref="J777:L777"/>
    <mergeCell ref="C778:E778"/>
    <mergeCell ref="J778:L778"/>
    <mergeCell ref="C779:E779"/>
    <mergeCell ref="J779:L779"/>
    <mergeCell ref="C774:E774"/>
    <mergeCell ref="J774:L774"/>
    <mergeCell ref="C775:E775"/>
    <mergeCell ref="J775:L775"/>
    <mergeCell ref="C776:E776"/>
    <mergeCell ref="J776:L776"/>
    <mergeCell ref="C794:E794"/>
    <mergeCell ref="J794:L794"/>
    <mergeCell ref="C795:E795"/>
    <mergeCell ref="J795:L795"/>
    <mergeCell ref="C760:E760"/>
    <mergeCell ref="J760:L760"/>
    <mergeCell ref="C761:E761"/>
    <mergeCell ref="J761:L761"/>
    <mergeCell ref="C773:E773"/>
    <mergeCell ref="J773:L773"/>
    <mergeCell ref="C757:E757"/>
    <mergeCell ref="J757:L757"/>
    <mergeCell ref="C758:E758"/>
    <mergeCell ref="J758:L758"/>
    <mergeCell ref="C759:E759"/>
    <mergeCell ref="J759:L759"/>
    <mergeCell ref="A749:E749"/>
    <mergeCell ref="F749:F782"/>
    <mergeCell ref="G749:G782"/>
    <mergeCell ref="H749:L749"/>
    <mergeCell ref="A750:E751"/>
    <mergeCell ref="H750:L751"/>
    <mergeCell ref="C752:E752"/>
    <mergeCell ref="J752:L752"/>
    <mergeCell ref="C753:E753"/>
    <mergeCell ref="J753:L753"/>
    <mergeCell ref="C754:E754"/>
    <mergeCell ref="J754:L754"/>
    <mergeCell ref="C755:E755"/>
    <mergeCell ref="J755:L755"/>
    <mergeCell ref="C756:E756"/>
    <mergeCell ref="J756:L756"/>
    <mergeCell ref="C780:E780"/>
    <mergeCell ref="J780:L780"/>
    <mergeCell ref="C781:E781"/>
    <mergeCell ref="J781:L781"/>
    <mergeCell ref="C720:E720"/>
    <mergeCell ref="J720:L720"/>
    <mergeCell ref="C721:E721"/>
    <mergeCell ref="J721:L721"/>
    <mergeCell ref="C722:E722"/>
    <mergeCell ref="J722:L722"/>
    <mergeCell ref="C746:E746"/>
    <mergeCell ref="J746:L746"/>
    <mergeCell ref="C747:E747"/>
    <mergeCell ref="J747:L747"/>
    <mergeCell ref="C748:E748"/>
    <mergeCell ref="J748:L748"/>
    <mergeCell ref="C743:E743"/>
    <mergeCell ref="J743:L743"/>
    <mergeCell ref="C744:E744"/>
    <mergeCell ref="J744:L744"/>
    <mergeCell ref="C745:E745"/>
    <mergeCell ref="J745:L745"/>
    <mergeCell ref="C740:E740"/>
    <mergeCell ref="J740:L740"/>
    <mergeCell ref="C741:E741"/>
    <mergeCell ref="J741:L741"/>
    <mergeCell ref="C742:E742"/>
    <mergeCell ref="J742:L742"/>
    <mergeCell ref="C710:E710"/>
    <mergeCell ref="J710:L710"/>
    <mergeCell ref="C711:E711"/>
    <mergeCell ref="J711:L711"/>
    <mergeCell ref="C706:E706"/>
    <mergeCell ref="J706:L706"/>
    <mergeCell ref="C707:E707"/>
    <mergeCell ref="J707:L707"/>
    <mergeCell ref="C708:E708"/>
    <mergeCell ref="J708:L708"/>
    <mergeCell ref="C726:E726"/>
    <mergeCell ref="J726:L726"/>
    <mergeCell ref="C727:E727"/>
    <mergeCell ref="J727:L727"/>
    <mergeCell ref="C739:E739"/>
    <mergeCell ref="J739:L739"/>
    <mergeCell ref="C723:E723"/>
    <mergeCell ref="J723:L723"/>
    <mergeCell ref="C724:E724"/>
    <mergeCell ref="J724:L724"/>
    <mergeCell ref="C725:E725"/>
    <mergeCell ref="J725:L725"/>
    <mergeCell ref="A715:E715"/>
    <mergeCell ref="F715:F748"/>
    <mergeCell ref="G715:G748"/>
    <mergeCell ref="H715:L715"/>
    <mergeCell ref="A716:E717"/>
    <mergeCell ref="H716:L717"/>
    <mergeCell ref="C718:E718"/>
    <mergeCell ref="J718:L718"/>
    <mergeCell ref="C719:E719"/>
    <mergeCell ref="J719:L719"/>
    <mergeCell ref="C705:E705"/>
    <mergeCell ref="J705:L705"/>
    <mergeCell ref="C689:E689"/>
    <mergeCell ref="J689:L689"/>
    <mergeCell ref="C690:E690"/>
    <mergeCell ref="J690:L690"/>
    <mergeCell ref="C691:E691"/>
    <mergeCell ref="J691:L691"/>
    <mergeCell ref="A681:E681"/>
    <mergeCell ref="F681:F714"/>
    <mergeCell ref="G681:G714"/>
    <mergeCell ref="H681:L681"/>
    <mergeCell ref="A682:E683"/>
    <mergeCell ref="H682:L683"/>
    <mergeCell ref="C684:E684"/>
    <mergeCell ref="J684:L684"/>
    <mergeCell ref="C685:E685"/>
    <mergeCell ref="J685:L685"/>
    <mergeCell ref="C686:E686"/>
    <mergeCell ref="J686:L686"/>
    <mergeCell ref="C687:E687"/>
    <mergeCell ref="J687:L687"/>
    <mergeCell ref="C688:E688"/>
    <mergeCell ref="J688:L688"/>
    <mergeCell ref="C712:E712"/>
    <mergeCell ref="J712:L712"/>
    <mergeCell ref="C713:E713"/>
    <mergeCell ref="J713:L713"/>
    <mergeCell ref="C714:E714"/>
    <mergeCell ref="J714:L714"/>
    <mergeCell ref="C709:E709"/>
    <mergeCell ref="J709:L709"/>
    <mergeCell ref="C680:E680"/>
    <mergeCell ref="J680:L680"/>
    <mergeCell ref="C675:E675"/>
    <mergeCell ref="J675:L675"/>
    <mergeCell ref="C676:E676"/>
    <mergeCell ref="J676:L676"/>
    <mergeCell ref="C677:E677"/>
    <mergeCell ref="J677:L677"/>
    <mergeCell ref="C672:E672"/>
    <mergeCell ref="J672:L672"/>
    <mergeCell ref="C673:E673"/>
    <mergeCell ref="J673:L673"/>
    <mergeCell ref="C674:E674"/>
    <mergeCell ref="J674:L674"/>
    <mergeCell ref="C692:E692"/>
    <mergeCell ref="J692:L692"/>
    <mergeCell ref="C693:E693"/>
    <mergeCell ref="J693:L693"/>
    <mergeCell ref="C658:E658"/>
    <mergeCell ref="J658:L658"/>
    <mergeCell ref="C659:E659"/>
    <mergeCell ref="J659:L659"/>
    <mergeCell ref="C671:E671"/>
    <mergeCell ref="J671:L671"/>
    <mergeCell ref="C655:E655"/>
    <mergeCell ref="J655:L655"/>
    <mergeCell ref="C656:E656"/>
    <mergeCell ref="J656:L656"/>
    <mergeCell ref="C657:E657"/>
    <mergeCell ref="J657:L657"/>
    <mergeCell ref="A647:E647"/>
    <mergeCell ref="F647:F680"/>
    <mergeCell ref="G647:G680"/>
    <mergeCell ref="H647:L647"/>
    <mergeCell ref="A648:E649"/>
    <mergeCell ref="H648:L649"/>
    <mergeCell ref="C650:E650"/>
    <mergeCell ref="J650:L650"/>
    <mergeCell ref="C651:E651"/>
    <mergeCell ref="J651:L651"/>
    <mergeCell ref="C652:E652"/>
    <mergeCell ref="J652:L652"/>
    <mergeCell ref="C653:E653"/>
    <mergeCell ref="J653:L653"/>
    <mergeCell ref="C654:E654"/>
    <mergeCell ref="J654:L654"/>
    <mergeCell ref="C678:E678"/>
    <mergeCell ref="J678:L678"/>
    <mergeCell ref="C679:E679"/>
    <mergeCell ref="J679:L679"/>
    <mergeCell ref="C618:E618"/>
    <mergeCell ref="J618:L618"/>
    <mergeCell ref="C619:E619"/>
    <mergeCell ref="J619:L619"/>
    <mergeCell ref="C620:E620"/>
    <mergeCell ref="J620:L620"/>
    <mergeCell ref="C644:E644"/>
    <mergeCell ref="J644:L644"/>
    <mergeCell ref="C645:E645"/>
    <mergeCell ref="J645:L645"/>
    <mergeCell ref="C646:E646"/>
    <mergeCell ref="J646:L646"/>
    <mergeCell ref="C641:E641"/>
    <mergeCell ref="J641:L641"/>
    <mergeCell ref="C642:E642"/>
    <mergeCell ref="J642:L642"/>
    <mergeCell ref="C643:E643"/>
    <mergeCell ref="J643:L643"/>
    <mergeCell ref="C638:E638"/>
    <mergeCell ref="J638:L638"/>
    <mergeCell ref="C639:E639"/>
    <mergeCell ref="J639:L639"/>
    <mergeCell ref="C640:E640"/>
    <mergeCell ref="J640:L640"/>
    <mergeCell ref="C608:E608"/>
    <mergeCell ref="J608:L608"/>
    <mergeCell ref="C609:E609"/>
    <mergeCell ref="J609:L609"/>
    <mergeCell ref="C604:E604"/>
    <mergeCell ref="J604:L604"/>
    <mergeCell ref="C605:E605"/>
    <mergeCell ref="J605:L605"/>
    <mergeCell ref="C606:E606"/>
    <mergeCell ref="J606:L606"/>
    <mergeCell ref="C624:E624"/>
    <mergeCell ref="J624:L624"/>
    <mergeCell ref="C625:E625"/>
    <mergeCell ref="J625:L625"/>
    <mergeCell ref="C637:E637"/>
    <mergeCell ref="J637:L637"/>
    <mergeCell ref="C621:E621"/>
    <mergeCell ref="J621:L621"/>
    <mergeCell ref="C622:E622"/>
    <mergeCell ref="J622:L622"/>
    <mergeCell ref="C623:E623"/>
    <mergeCell ref="J623:L623"/>
    <mergeCell ref="A613:E613"/>
    <mergeCell ref="F613:F646"/>
    <mergeCell ref="G613:G646"/>
    <mergeCell ref="H613:L613"/>
    <mergeCell ref="A614:E615"/>
    <mergeCell ref="H614:L615"/>
    <mergeCell ref="C616:E616"/>
    <mergeCell ref="J616:L616"/>
    <mergeCell ref="C617:E617"/>
    <mergeCell ref="J617:L617"/>
    <mergeCell ref="C603:E603"/>
    <mergeCell ref="J603:L603"/>
    <mergeCell ref="C587:E587"/>
    <mergeCell ref="J587:L587"/>
    <mergeCell ref="C588:E588"/>
    <mergeCell ref="J588:L588"/>
    <mergeCell ref="C589:E589"/>
    <mergeCell ref="J589:L589"/>
    <mergeCell ref="A579:E579"/>
    <mergeCell ref="F579:F612"/>
    <mergeCell ref="G579:G612"/>
    <mergeCell ref="H579:L579"/>
    <mergeCell ref="A580:E581"/>
    <mergeCell ref="H580:L581"/>
    <mergeCell ref="C582:E582"/>
    <mergeCell ref="J582:L582"/>
    <mergeCell ref="C583:E583"/>
    <mergeCell ref="J583:L583"/>
    <mergeCell ref="C584:E584"/>
    <mergeCell ref="J584:L584"/>
    <mergeCell ref="C585:E585"/>
    <mergeCell ref="J585:L585"/>
    <mergeCell ref="C586:E586"/>
    <mergeCell ref="J586:L586"/>
    <mergeCell ref="C610:E610"/>
    <mergeCell ref="J610:L610"/>
    <mergeCell ref="C611:E611"/>
    <mergeCell ref="J611:L611"/>
    <mergeCell ref="C612:E612"/>
    <mergeCell ref="J612:L612"/>
    <mergeCell ref="C607:E607"/>
    <mergeCell ref="J607:L607"/>
    <mergeCell ref="C578:E578"/>
    <mergeCell ref="J578:L578"/>
    <mergeCell ref="C573:E573"/>
    <mergeCell ref="J573:L573"/>
    <mergeCell ref="C574:E574"/>
    <mergeCell ref="J574:L574"/>
    <mergeCell ref="C575:E575"/>
    <mergeCell ref="J575:L575"/>
    <mergeCell ref="C570:E570"/>
    <mergeCell ref="J570:L570"/>
    <mergeCell ref="C571:E571"/>
    <mergeCell ref="J571:L571"/>
    <mergeCell ref="C572:E572"/>
    <mergeCell ref="J572:L572"/>
    <mergeCell ref="C590:E590"/>
    <mergeCell ref="J590:L590"/>
    <mergeCell ref="C591:E591"/>
    <mergeCell ref="J591:L591"/>
    <mergeCell ref="C556:E556"/>
    <mergeCell ref="J556:L556"/>
    <mergeCell ref="C557:E557"/>
    <mergeCell ref="J557:L557"/>
    <mergeCell ref="C569:E569"/>
    <mergeCell ref="J569:L569"/>
    <mergeCell ref="C553:E553"/>
    <mergeCell ref="J553:L553"/>
    <mergeCell ref="C554:E554"/>
    <mergeCell ref="J554:L554"/>
    <mergeCell ref="C555:E555"/>
    <mergeCell ref="J555:L555"/>
    <mergeCell ref="A545:E545"/>
    <mergeCell ref="F545:F578"/>
    <mergeCell ref="G545:G578"/>
    <mergeCell ref="H545:L545"/>
    <mergeCell ref="A546:E547"/>
    <mergeCell ref="H546:L547"/>
    <mergeCell ref="C548:E548"/>
    <mergeCell ref="J548:L548"/>
    <mergeCell ref="C549:E549"/>
    <mergeCell ref="J549:L549"/>
    <mergeCell ref="C550:E550"/>
    <mergeCell ref="J550:L550"/>
    <mergeCell ref="C551:E551"/>
    <mergeCell ref="J551:L551"/>
    <mergeCell ref="C552:E552"/>
    <mergeCell ref="J552:L552"/>
    <mergeCell ref="C576:E576"/>
    <mergeCell ref="J576:L576"/>
    <mergeCell ref="C577:E577"/>
    <mergeCell ref="J577:L577"/>
    <mergeCell ref="C516:E516"/>
    <mergeCell ref="J516:L516"/>
    <mergeCell ref="C517:E517"/>
    <mergeCell ref="J517:L517"/>
    <mergeCell ref="C518:E518"/>
    <mergeCell ref="J518:L518"/>
    <mergeCell ref="C542:E542"/>
    <mergeCell ref="J542:L542"/>
    <mergeCell ref="C543:E543"/>
    <mergeCell ref="J543:L543"/>
    <mergeCell ref="C544:E544"/>
    <mergeCell ref="J544:L544"/>
    <mergeCell ref="C539:E539"/>
    <mergeCell ref="J539:L539"/>
    <mergeCell ref="C540:E540"/>
    <mergeCell ref="J540:L540"/>
    <mergeCell ref="C541:E541"/>
    <mergeCell ref="J541:L541"/>
    <mergeCell ref="C536:E536"/>
    <mergeCell ref="J536:L536"/>
    <mergeCell ref="C537:E537"/>
    <mergeCell ref="J537:L537"/>
    <mergeCell ref="C538:E538"/>
    <mergeCell ref="J538:L538"/>
    <mergeCell ref="C506:E506"/>
    <mergeCell ref="J506:L506"/>
    <mergeCell ref="C507:E507"/>
    <mergeCell ref="J507:L507"/>
    <mergeCell ref="C502:E502"/>
    <mergeCell ref="J502:L502"/>
    <mergeCell ref="C503:E503"/>
    <mergeCell ref="J503:L503"/>
    <mergeCell ref="C504:E504"/>
    <mergeCell ref="J504:L504"/>
    <mergeCell ref="C522:E522"/>
    <mergeCell ref="J522:L522"/>
    <mergeCell ref="C523:E523"/>
    <mergeCell ref="J523:L523"/>
    <mergeCell ref="C535:E535"/>
    <mergeCell ref="J535:L535"/>
    <mergeCell ref="C519:E519"/>
    <mergeCell ref="J519:L519"/>
    <mergeCell ref="C520:E520"/>
    <mergeCell ref="J520:L520"/>
    <mergeCell ref="C521:E521"/>
    <mergeCell ref="J521:L521"/>
    <mergeCell ref="A511:E511"/>
    <mergeCell ref="F511:F544"/>
    <mergeCell ref="G511:G544"/>
    <mergeCell ref="H511:L511"/>
    <mergeCell ref="A512:E513"/>
    <mergeCell ref="H512:L513"/>
    <mergeCell ref="C514:E514"/>
    <mergeCell ref="J514:L514"/>
    <mergeCell ref="C515:E515"/>
    <mergeCell ref="J515:L515"/>
    <mergeCell ref="C501:E501"/>
    <mergeCell ref="J501:L501"/>
    <mergeCell ref="C485:E485"/>
    <mergeCell ref="J485:L485"/>
    <mergeCell ref="C486:E486"/>
    <mergeCell ref="J486:L486"/>
    <mergeCell ref="C487:E487"/>
    <mergeCell ref="J487:L487"/>
    <mergeCell ref="A477:E477"/>
    <mergeCell ref="F477:F510"/>
    <mergeCell ref="G477:G510"/>
    <mergeCell ref="H477:L477"/>
    <mergeCell ref="A478:E479"/>
    <mergeCell ref="H478:L479"/>
    <mergeCell ref="C480:E480"/>
    <mergeCell ref="J480:L480"/>
    <mergeCell ref="C481:E481"/>
    <mergeCell ref="J481:L481"/>
    <mergeCell ref="C482:E482"/>
    <mergeCell ref="J482:L482"/>
    <mergeCell ref="C483:E483"/>
    <mergeCell ref="J483:L483"/>
    <mergeCell ref="C484:E484"/>
    <mergeCell ref="J484:L484"/>
    <mergeCell ref="C508:E508"/>
    <mergeCell ref="J508:L508"/>
    <mergeCell ref="C509:E509"/>
    <mergeCell ref="J509:L509"/>
    <mergeCell ref="C510:E510"/>
    <mergeCell ref="J510:L510"/>
    <mergeCell ref="C505:E505"/>
    <mergeCell ref="J505:L505"/>
    <mergeCell ref="C476:E476"/>
    <mergeCell ref="J476:L476"/>
    <mergeCell ref="C471:E471"/>
    <mergeCell ref="J471:L471"/>
    <mergeCell ref="C472:E472"/>
    <mergeCell ref="J472:L472"/>
    <mergeCell ref="C473:E473"/>
    <mergeCell ref="J473:L473"/>
    <mergeCell ref="C468:E468"/>
    <mergeCell ref="J468:L468"/>
    <mergeCell ref="C469:E469"/>
    <mergeCell ref="J469:L469"/>
    <mergeCell ref="C470:E470"/>
    <mergeCell ref="J470:L470"/>
    <mergeCell ref="C488:E488"/>
    <mergeCell ref="J488:L488"/>
    <mergeCell ref="C489:E489"/>
    <mergeCell ref="J489:L489"/>
    <mergeCell ref="C454:E454"/>
    <mergeCell ref="J454:L454"/>
    <mergeCell ref="C455:E455"/>
    <mergeCell ref="J455:L455"/>
    <mergeCell ref="C467:E467"/>
    <mergeCell ref="J467:L467"/>
    <mergeCell ref="C451:E451"/>
    <mergeCell ref="J451:L451"/>
    <mergeCell ref="C452:E452"/>
    <mergeCell ref="J452:L452"/>
    <mergeCell ref="C453:E453"/>
    <mergeCell ref="J453:L453"/>
    <mergeCell ref="A443:E443"/>
    <mergeCell ref="F443:F476"/>
    <mergeCell ref="G443:G476"/>
    <mergeCell ref="H443:L443"/>
    <mergeCell ref="A444:E445"/>
    <mergeCell ref="H444:L445"/>
    <mergeCell ref="C446:E446"/>
    <mergeCell ref="J446:L446"/>
    <mergeCell ref="C447:E447"/>
    <mergeCell ref="J447:L447"/>
    <mergeCell ref="C448:E448"/>
    <mergeCell ref="J448:L448"/>
    <mergeCell ref="C449:E449"/>
    <mergeCell ref="J449:L449"/>
    <mergeCell ref="C450:E450"/>
    <mergeCell ref="J450:L450"/>
    <mergeCell ref="C474:E474"/>
    <mergeCell ref="J474:L474"/>
    <mergeCell ref="C475:E475"/>
    <mergeCell ref="J475:L475"/>
    <mergeCell ref="C414:E414"/>
    <mergeCell ref="J414:L414"/>
    <mergeCell ref="C415:E415"/>
    <mergeCell ref="J415:L415"/>
    <mergeCell ref="C416:E416"/>
    <mergeCell ref="J416:L416"/>
    <mergeCell ref="C440:E440"/>
    <mergeCell ref="J440:L440"/>
    <mergeCell ref="C441:E441"/>
    <mergeCell ref="J441:L441"/>
    <mergeCell ref="C442:E442"/>
    <mergeCell ref="J442:L442"/>
    <mergeCell ref="C437:E437"/>
    <mergeCell ref="J437:L437"/>
    <mergeCell ref="C438:E438"/>
    <mergeCell ref="J438:L438"/>
    <mergeCell ref="C439:E439"/>
    <mergeCell ref="J439:L439"/>
    <mergeCell ref="C434:E434"/>
    <mergeCell ref="J434:L434"/>
    <mergeCell ref="C435:E435"/>
    <mergeCell ref="J435:L435"/>
    <mergeCell ref="C436:E436"/>
    <mergeCell ref="J436:L436"/>
    <mergeCell ref="C404:E404"/>
    <mergeCell ref="J404:L404"/>
    <mergeCell ref="C405:E405"/>
    <mergeCell ref="J405:L405"/>
    <mergeCell ref="C400:E400"/>
    <mergeCell ref="J400:L400"/>
    <mergeCell ref="C401:E401"/>
    <mergeCell ref="J401:L401"/>
    <mergeCell ref="C402:E402"/>
    <mergeCell ref="J402:L402"/>
    <mergeCell ref="C420:E420"/>
    <mergeCell ref="J420:L420"/>
    <mergeCell ref="C421:E421"/>
    <mergeCell ref="J421:L421"/>
    <mergeCell ref="C433:E433"/>
    <mergeCell ref="J433:L433"/>
    <mergeCell ref="C417:E417"/>
    <mergeCell ref="J417:L417"/>
    <mergeCell ref="C418:E418"/>
    <mergeCell ref="J418:L418"/>
    <mergeCell ref="C419:E419"/>
    <mergeCell ref="J419:L419"/>
    <mergeCell ref="A409:E409"/>
    <mergeCell ref="F409:F442"/>
    <mergeCell ref="G409:G442"/>
    <mergeCell ref="H409:L409"/>
    <mergeCell ref="A410:E411"/>
    <mergeCell ref="H410:L411"/>
    <mergeCell ref="C412:E412"/>
    <mergeCell ref="J412:L412"/>
    <mergeCell ref="C413:E413"/>
    <mergeCell ref="J413:L413"/>
    <mergeCell ref="C399:E399"/>
    <mergeCell ref="J399:L399"/>
    <mergeCell ref="C383:E383"/>
    <mergeCell ref="J383:L383"/>
    <mergeCell ref="C384:E384"/>
    <mergeCell ref="J384:L384"/>
    <mergeCell ref="C385:E385"/>
    <mergeCell ref="J385:L385"/>
    <mergeCell ref="A375:E375"/>
    <mergeCell ref="F375:F408"/>
    <mergeCell ref="G375:G408"/>
    <mergeCell ref="H375:L375"/>
    <mergeCell ref="A376:E377"/>
    <mergeCell ref="H376:L377"/>
    <mergeCell ref="C378:E378"/>
    <mergeCell ref="J378:L378"/>
    <mergeCell ref="C379:E379"/>
    <mergeCell ref="J379:L379"/>
    <mergeCell ref="C380:E380"/>
    <mergeCell ref="J380:L380"/>
    <mergeCell ref="C381:E381"/>
    <mergeCell ref="J381:L381"/>
    <mergeCell ref="C382:E382"/>
    <mergeCell ref="J382:L382"/>
    <mergeCell ref="C406:E406"/>
    <mergeCell ref="J406:L406"/>
    <mergeCell ref="C407:E407"/>
    <mergeCell ref="J407:L407"/>
    <mergeCell ref="C408:E408"/>
    <mergeCell ref="J408:L408"/>
    <mergeCell ref="C403:E403"/>
    <mergeCell ref="J403:L403"/>
    <mergeCell ref="C374:E374"/>
    <mergeCell ref="J374:L374"/>
    <mergeCell ref="C369:E369"/>
    <mergeCell ref="J369:L369"/>
    <mergeCell ref="C370:E370"/>
    <mergeCell ref="J370:L370"/>
    <mergeCell ref="C371:E371"/>
    <mergeCell ref="J371:L371"/>
    <mergeCell ref="C366:E366"/>
    <mergeCell ref="J366:L366"/>
    <mergeCell ref="C367:E367"/>
    <mergeCell ref="J367:L367"/>
    <mergeCell ref="C368:E368"/>
    <mergeCell ref="J368:L368"/>
    <mergeCell ref="C386:E386"/>
    <mergeCell ref="J386:L386"/>
    <mergeCell ref="C387:E387"/>
    <mergeCell ref="J387:L387"/>
    <mergeCell ref="C352:E352"/>
    <mergeCell ref="J352:L352"/>
    <mergeCell ref="C353:E353"/>
    <mergeCell ref="J353:L353"/>
    <mergeCell ref="C365:E365"/>
    <mergeCell ref="J365:L365"/>
    <mergeCell ref="C349:E349"/>
    <mergeCell ref="J349:L349"/>
    <mergeCell ref="C350:E350"/>
    <mergeCell ref="J350:L350"/>
    <mergeCell ref="C351:E351"/>
    <mergeCell ref="J351:L351"/>
    <mergeCell ref="A341:E341"/>
    <mergeCell ref="F341:F374"/>
    <mergeCell ref="G341:G374"/>
    <mergeCell ref="H341:L341"/>
    <mergeCell ref="A342:E343"/>
    <mergeCell ref="H342:L343"/>
    <mergeCell ref="C344:E344"/>
    <mergeCell ref="J344:L344"/>
    <mergeCell ref="C345:E345"/>
    <mergeCell ref="J345:L345"/>
    <mergeCell ref="C346:E346"/>
    <mergeCell ref="J346:L346"/>
    <mergeCell ref="C347:E347"/>
    <mergeCell ref="J347:L347"/>
    <mergeCell ref="C348:E348"/>
    <mergeCell ref="J348:L348"/>
    <mergeCell ref="C372:E372"/>
    <mergeCell ref="J372:L372"/>
    <mergeCell ref="C373:E373"/>
    <mergeCell ref="J373:L373"/>
    <mergeCell ref="C312:E312"/>
    <mergeCell ref="J312:L312"/>
    <mergeCell ref="C313:E313"/>
    <mergeCell ref="J313:L313"/>
    <mergeCell ref="C314:E314"/>
    <mergeCell ref="J314:L314"/>
    <mergeCell ref="C338:E338"/>
    <mergeCell ref="J338:L338"/>
    <mergeCell ref="C339:E339"/>
    <mergeCell ref="J339:L339"/>
    <mergeCell ref="C340:E340"/>
    <mergeCell ref="J340:L340"/>
    <mergeCell ref="C335:E335"/>
    <mergeCell ref="J335:L335"/>
    <mergeCell ref="C336:E336"/>
    <mergeCell ref="J336:L336"/>
    <mergeCell ref="C337:E337"/>
    <mergeCell ref="J337:L337"/>
    <mergeCell ref="C332:E332"/>
    <mergeCell ref="J332:L332"/>
    <mergeCell ref="C333:E333"/>
    <mergeCell ref="J333:L333"/>
    <mergeCell ref="C334:E334"/>
    <mergeCell ref="J334:L334"/>
    <mergeCell ref="C302:E302"/>
    <mergeCell ref="J302:L302"/>
    <mergeCell ref="C303:E303"/>
    <mergeCell ref="J303:L303"/>
    <mergeCell ref="C298:E298"/>
    <mergeCell ref="J298:L298"/>
    <mergeCell ref="C299:E299"/>
    <mergeCell ref="J299:L299"/>
    <mergeCell ref="C300:E300"/>
    <mergeCell ref="J300:L300"/>
    <mergeCell ref="C318:E318"/>
    <mergeCell ref="J318:L318"/>
    <mergeCell ref="C319:E319"/>
    <mergeCell ref="J319:L319"/>
    <mergeCell ref="C331:E331"/>
    <mergeCell ref="J331:L331"/>
    <mergeCell ref="C315:E315"/>
    <mergeCell ref="J315:L315"/>
    <mergeCell ref="C316:E316"/>
    <mergeCell ref="J316:L316"/>
    <mergeCell ref="C317:E317"/>
    <mergeCell ref="J317:L317"/>
    <mergeCell ref="A307:E307"/>
    <mergeCell ref="F307:F340"/>
    <mergeCell ref="G307:G340"/>
    <mergeCell ref="H307:L307"/>
    <mergeCell ref="A308:E309"/>
    <mergeCell ref="H308:L309"/>
    <mergeCell ref="C310:E310"/>
    <mergeCell ref="J310:L310"/>
    <mergeCell ref="C311:E311"/>
    <mergeCell ref="J311:L311"/>
    <mergeCell ref="C297:E297"/>
    <mergeCell ref="J297:L297"/>
    <mergeCell ref="C281:E281"/>
    <mergeCell ref="J281:L281"/>
    <mergeCell ref="C282:E282"/>
    <mergeCell ref="J282:L282"/>
    <mergeCell ref="C283:E283"/>
    <mergeCell ref="J283:L283"/>
    <mergeCell ref="A273:E273"/>
    <mergeCell ref="F273:F306"/>
    <mergeCell ref="G273:G306"/>
    <mergeCell ref="H273:L273"/>
    <mergeCell ref="A274:E275"/>
    <mergeCell ref="H274:L275"/>
    <mergeCell ref="C276:E276"/>
    <mergeCell ref="J276:L276"/>
    <mergeCell ref="C277:E277"/>
    <mergeCell ref="J277:L277"/>
    <mergeCell ref="C278:E278"/>
    <mergeCell ref="J278:L278"/>
    <mergeCell ref="C279:E279"/>
    <mergeCell ref="J279:L279"/>
    <mergeCell ref="C280:E280"/>
    <mergeCell ref="J280:L280"/>
    <mergeCell ref="C304:E304"/>
    <mergeCell ref="J304:L304"/>
    <mergeCell ref="C305:E305"/>
    <mergeCell ref="J305:L305"/>
    <mergeCell ref="C306:E306"/>
    <mergeCell ref="J306:L306"/>
    <mergeCell ref="C301:E301"/>
    <mergeCell ref="J301:L301"/>
    <mergeCell ref="C272:E272"/>
    <mergeCell ref="J272:L272"/>
    <mergeCell ref="C267:E267"/>
    <mergeCell ref="J267:L267"/>
    <mergeCell ref="C268:E268"/>
    <mergeCell ref="J268:L268"/>
    <mergeCell ref="C269:E269"/>
    <mergeCell ref="J269:L269"/>
    <mergeCell ref="C264:E264"/>
    <mergeCell ref="J264:L264"/>
    <mergeCell ref="C265:E265"/>
    <mergeCell ref="J265:L265"/>
    <mergeCell ref="C266:E266"/>
    <mergeCell ref="J266:L266"/>
    <mergeCell ref="C284:E284"/>
    <mergeCell ref="J284:L284"/>
    <mergeCell ref="C285:E285"/>
    <mergeCell ref="J285:L285"/>
    <mergeCell ref="C250:E250"/>
    <mergeCell ref="J250:L250"/>
    <mergeCell ref="C251:E251"/>
    <mergeCell ref="J251:L251"/>
    <mergeCell ref="C263:E263"/>
    <mergeCell ref="J263:L263"/>
    <mergeCell ref="C247:E247"/>
    <mergeCell ref="J247:L247"/>
    <mergeCell ref="C248:E248"/>
    <mergeCell ref="J248:L248"/>
    <mergeCell ref="C249:E249"/>
    <mergeCell ref="J249:L249"/>
    <mergeCell ref="A239:E239"/>
    <mergeCell ref="F239:F272"/>
    <mergeCell ref="G239:G272"/>
    <mergeCell ref="H239:L239"/>
    <mergeCell ref="A240:E241"/>
    <mergeCell ref="H240:L241"/>
    <mergeCell ref="C242:E242"/>
    <mergeCell ref="J242:L242"/>
    <mergeCell ref="C243:E243"/>
    <mergeCell ref="J243:L243"/>
    <mergeCell ref="C244:E244"/>
    <mergeCell ref="J244:L244"/>
    <mergeCell ref="C245:E245"/>
    <mergeCell ref="J245:L245"/>
    <mergeCell ref="C246:E246"/>
    <mergeCell ref="J246:L246"/>
    <mergeCell ref="C270:E270"/>
    <mergeCell ref="J270:L270"/>
    <mergeCell ref="C271:E271"/>
    <mergeCell ref="J271:L271"/>
    <mergeCell ref="C210:E210"/>
    <mergeCell ref="J210:L210"/>
    <mergeCell ref="C211:E211"/>
    <mergeCell ref="J211:L211"/>
    <mergeCell ref="C212:E212"/>
    <mergeCell ref="J212:L212"/>
    <mergeCell ref="C236:E236"/>
    <mergeCell ref="J236:L236"/>
    <mergeCell ref="C237:E237"/>
    <mergeCell ref="J237:L237"/>
    <mergeCell ref="C238:E238"/>
    <mergeCell ref="J238:L238"/>
    <mergeCell ref="C233:E233"/>
    <mergeCell ref="J233:L233"/>
    <mergeCell ref="C234:E234"/>
    <mergeCell ref="J234:L234"/>
    <mergeCell ref="C235:E235"/>
    <mergeCell ref="J235:L235"/>
    <mergeCell ref="C230:E230"/>
    <mergeCell ref="J230:L230"/>
    <mergeCell ref="C231:E231"/>
    <mergeCell ref="J231:L231"/>
    <mergeCell ref="C232:E232"/>
    <mergeCell ref="J232:L232"/>
    <mergeCell ref="C200:E200"/>
    <mergeCell ref="J200:L200"/>
    <mergeCell ref="C201:E201"/>
    <mergeCell ref="J201:L201"/>
    <mergeCell ref="C196:E196"/>
    <mergeCell ref="J196:L196"/>
    <mergeCell ref="C197:E197"/>
    <mergeCell ref="J197:L197"/>
    <mergeCell ref="C198:E198"/>
    <mergeCell ref="J198:L198"/>
    <mergeCell ref="C216:E216"/>
    <mergeCell ref="J216:L216"/>
    <mergeCell ref="C217:E217"/>
    <mergeCell ref="J217:L217"/>
    <mergeCell ref="C229:E229"/>
    <mergeCell ref="J229:L229"/>
    <mergeCell ref="C213:E213"/>
    <mergeCell ref="J213:L213"/>
    <mergeCell ref="C214:E214"/>
    <mergeCell ref="J214:L214"/>
    <mergeCell ref="C215:E215"/>
    <mergeCell ref="J215:L215"/>
    <mergeCell ref="A205:E205"/>
    <mergeCell ref="F205:F238"/>
    <mergeCell ref="G205:G238"/>
    <mergeCell ref="H205:L205"/>
    <mergeCell ref="A206:E207"/>
    <mergeCell ref="H206:L207"/>
    <mergeCell ref="C208:E208"/>
    <mergeCell ref="J208:L208"/>
    <mergeCell ref="C209:E209"/>
    <mergeCell ref="J209:L209"/>
    <mergeCell ref="C195:E195"/>
    <mergeCell ref="J195:L195"/>
    <mergeCell ref="C179:E179"/>
    <mergeCell ref="J179:L179"/>
    <mergeCell ref="C180:E180"/>
    <mergeCell ref="J180:L180"/>
    <mergeCell ref="C181:E181"/>
    <mergeCell ref="J181:L181"/>
    <mergeCell ref="A171:E171"/>
    <mergeCell ref="F171:F204"/>
    <mergeCell ref="G171:G204"/>
    <mergeCell ref="H171:L171"/>
    <mergeCell ref="A172:E173"/>
    <mergeCell ref="H172:L173"/>
    <mergeCell ref="C174:E174"/>
    <mergeCell ref="J174:L174"/>
    <mergeCell ref="C175:E175"/>
    <mergeCell ref="J175:L175"/>
    <mergeCell ref="C176:E176"/>
    <mergeCell ref="J176:L176"/>
    <mergeCell ref="C177:E177"/>
    <mergeCell ref="J177:L177"/>
    <mergeCell ref="C178:E178"/>
    <mergeCell ref="J178:L178"/>
    <mergeCell ref="C202:E202"/>
    <mergeCell ref="J202:L202"/>
    <mergeCell ref="C203:E203"/>
    <mergeCell ref="J203:L203"/>
    <mergeCell ref="C204:E204"/>
    <mergeCell ref="J204:L204"/>
    <mergeCell ref="C199:E199"/>
    <mergeCell ref="J199:L199"/>
    <mergeCell ref="C170:E170"/>
    <mergeCell ref="J170:L170"/>
    <mergeCell ref="C165:E165"/>
    <mergeCell ref="J165:L165"/>
    <mergeCell ref="C166:E166"/>
    <mergeCell ref="J166:L166"/>
    <mergeCell ref="C167:E167"/>
    <mergeCell ref="J167:L167"/>
    <mergeCell ref="C162:E162"/>
    <mergeCell ref="J162:L162"/>
    <mergeCell ref="C163:E163"/>
    <mergeCell ref="J163:L163"/>
    <mergeCell ref="C164:E164"/>
    <mergeCell ref="J164:L164"/>
    <mergeCell ref="C182:E182"/>
    <mergeCell ref="J182:L182"/>
    <mergeCell ref="C183:E183"/>
    <mergeCell ref="J183:L183"/>
    <mergeCell ref="C148:E148"/>
    <mergeCell ref="J148:L148"/>
    <mergeCell ref="C149:E149"/>
    <mergeCell ref="J149:L149"/>
    <mergeCell ref="C161:E161"/>
    <mergeCell ref="J161:L161"/>
    <mergeCell ref="C145:E145"/>
    <mergeCell ref="J145:L145"/>
    <mergeCell ref="C146:E146"/>
    <mergeCell ref="J146:L146"/>
    <mergeCell ref="C147:E147"/>
    <mergeCell ref="J147:L147"/>
    <mergeCell ref="A137:E137"/>
    <mergeCell ref="F137:F170"/>
    <mergeCell ref="G137:G170"/>
    <mergeCell ref="H137:L137"/>
    <mergeCell ref="A138:E139"/>
    <mergeCell ref="H138:L139"/>
    <mergeCell ref="C140:E140"/>
    <mergeCell ref="J140:L140"/>
    <mergeCell ref="C141:E141"/>
    <mergeCell ref="J141:L141"/>
    <mergeCell ref="C142:E142"/>
    <mergeCell ref="J142:L142"/>
    <mergeCell ref="C143:E143"/>
    <mergeCell ref="J143:L143"/>
    <mergeCell ref="C144:E144"/>
    <mergeCell ref="J144:L144"/>
    <mergeCell ref="C168:E168"/>
    <mergeCell ref="J168:L168"/>
    <mergeCell ref="C169:E169"/>
    <mergeCell ref="J169:L169"/>
    <mergeCell ref="C108:E108"/>
    <mergeCell ref="J108:L108"/>
    <mergeCell ref="C109:E109"/>
    <mergeCell ref="J109:L109"/>
    <mergeCell ref="C110:E110"/>
    <mergeCell ref="J110:L110"/>
    <mergeCell ref="C134:E134"/>
    <mergeCell ref="J134:L134"/>
    <mergeCell ref="C135:E135"/>
    <mergeCell ref="J135:L135"/>
    <mergeCell ref="C136:E136"/>
    <mergeCell ref="J136:L136"/>
    <mergeCell ref="C131:E131"/>
    <mergeCell ref="J131:L131"/>
    <mergeCell ref="C132:E132"/>
    <mergeCell ref="J132:L132"/>
    <mergeCell ref="C133:E133"/>
    <mergeCell ref="J133:L133"/>
    <mergeCell ref="C128:E128"/>
    <mergeCell ref="J128:L128"/>
    <mergeCell ref="C129:E129"/>
    <mergeCell ref="J129:L129"/>
    <mergeCell ref="C130:E130"/>
    <mergeCell ref="J130:L130"/>
    <mergeCell ref="C98:E98"/>
    <mergeCell ref="J98:L98"/>
    <mergeCell ref="C99:E99"/>
    <mergeCell ref="J99:L99"/>
    <mergeCell ref="C94:E94"/>
    <mergeCell ref="J94:L94"/>
    <mergeCell ref="C95:E95"/>
    <mergeCell ref="J95:L95"/>
    <mergeCell ref="C96:E96"/>
    <mergeCell ref="J96:L96"/>
    <mergeCell ref="C114:E114"/>
    <mergeCell ref="J114:L114"/>
    <mergeCell ref="C115:E115"/>
    <mergeCell ref="J115:L115"/>
    <mergeCell ref="C127:E127"/>
    <mergeCell ref="J127:L127"/>
    <mergeCell ref="C111:E111"/>
    <mergeCell ref="J111:L111"/>
    <mergeCell ref="C112:E112"/>
    <mergeCell ref="J112:L112"/>
    <mergeCell ref="C113:E113"/>
    <mergeCell ref="J113:L113"/>
    <mergeCell ref="A103:E103"/>
    <mergeCell ref="F103:F136"/>
    <mergeCell ref="G103:G136"/>
    <mergeCell ref="H103:L103"/>
    <mergeCell ref="A104:E105"/>
    <mergeCell ref="H104:L105"/>
    <mergeCell ref="C106:E106"/>
    <mergeCell ref="J106:L106"/>
    <mergeCell ref="C107:E107"/>
    <mergeCell ref="J107:L107"/>
    <mergeCell ref="C93:E93"/>
    <mergeCell ref="J93:L93"/>
    <mergeCell ref="C77:E77"/>
    <mergeCell ref="J77:L77"/>
    <mergeCell ref="C78:E78"/>
    <mergeCell ref="J78:L78"/>
    <mergeCell ref="C79:E79"/>
    <mergeCell ref="J79:L79"/>
    <mergeCell ref="A69:E69"/>
    <mergeCell ref="F69:F102"/>
    <mergeCell ref="G69:G102"/>
    <mergeCell ref="H69:L69"/>
    <mergeCell ref="A70:E71"/>
    <mergeCell ref="H70:L71"/>
    <mergeCell ref="C72:E72"/>
    <mergeCell ref="J72:L72"/>
    <mergeCell ref="C73:E73"/>
    <mergeCell ref="J73:L73"/>
    <mergeCell ref="C74:E74"/>
    <mergeCell ref="J74:L74"/>
    <mergeCell ref="C75:E75"/>
    <mergeCell ref="J75:L75"/>
    <mergeCell ref="C76:E76"/>
    <mergeCell ref="J76:L76"/>
    <mergeCell ref="C100:E100"/>
    <mergeCell ref="J100:L100"/>
    <mergeCell ref="C101:E101"/>
    <mergeCell ref="J101:L101"/>
    <mergeCell ref="C102:E102"/>
    <mergeCell ref="J102:L102"/>
    <mergeCell ref="C97:E97"/>
    <mergeCell ref="J97:L97"/>
    <mergeCell ref="C68:E68"/>
    <mergeCell ref="J68:L68"/>
    <mergeCell ref="C63:E63"/>
    <mergeCell ref="J63:L63"/>
    <mergeCell ref="C64:E64"/>
    <mergeCell ref="J64:L64"/>
    <mergeCell ref="C65:E65"/>
    <mergeCell ref="J65:L65"/>
    <mergeCell ref="C60:E60"/>
    <mergeCell ref="J60:L60"/>
    <mergeCell ref="C61:E61"/>
    <mergeCell ref="J61:L61"/>
    <mergeCell ref="C62:E62"/>
    <mergeCell ref="J62:L62"/>
    <mergeCell ref="C80:E80"/>
    <mergeCell ref="J80:L80"/>
    <mergeCell ref="C81:E81"/>
    <mergeCell ref="J81:L81"/>
    <mergeCell ref="C46:E46"/>
    <mergeCell ref="J46:L46"/>
    <mergeCell ref="C47:E47"/>
    <mergeCell ref="J47:L47"/>
    <mergeCell ref="C59:E59"/>
    <mergeCell ref="J59:L59"/>
    <mergeCell ref="C43:E43"/>
    <mergeCell ref="J43:L43"/>
    <mergeCell ref="C44:E44"/>
    <mergeCell ref="J44:L44"/>
    <mergeCell ref="C45:E45"/>
    <mergeCell ref="J45:L45"/>
    <mergeCell ref="A35:E35"/>
    <mergeCell ref="F35:F68"/>
    <mergeCell ref="G35:G68"/>
    <mergeCell ref="H35:L35"/>
    <mergeCell ref="A36:E37"/>
    <mergeCell ref="H36:L37"/>
    <mergeCell ref="C38:E38"/>
    <mergeCell ref="J38:L38"/>
    <mergeCell ref="C39:E39"/>
    <mergeCell ref="J39:L39"/>
    <mergeCell ref="C40:E40"/>
    <mergeCell ref="J40:L40"/>
    <mergeCell ref="C41:E41"/>
    <mergeCell ref="J41:L41"/>
    <mergeCell ref="C42:E42"/>
    <mergeCell ref="J42:L42"/>
    <mergeCell ref="C66:E66"/>
    <mergeCell ref="J66:L66"/>
    <mergeCell ref="C67:E67"/>
    <mergeCell ref="J67:L67"/>
    <mergeCell ref="C33:E33"/>
    <mergeCell ref="C34:E34"/>
    <mergeCell ref="C28:E28"/>
    <mergeCell ref="C29:E29"/>
    <mergeCell ref="C30:E30"/>
    <mergeCell ref="C31:E31"/>
    <mergeCell ref="C32:E32"/>
    <mergeCell ref="C27:E27"/>
    <mergeCell ref="C13:E13"/>
    <mergeCell ref="C25:E25"/>
    <mergeCell ref="A1:E1"/>
    <mergeCell ref="A2:E3"/>
    <mergeCell ref="C9:E9"/>
    <mergeCell ref="C10:E10"/>
    <mergeCell ref="C11:E11"/>
    <mergeCell ref="C12:E12"/>
    <mergeCell ref="C26:E26"/>
    <mergeCell ref="C4:E4"/>
    <mergeCell ref="C5:E5"/>
    <mergeCell ref="C6:E6"/>
    <mergeCell ref="C7:E7"/>
    <mergeCell ref="C8:E8"/>
    <mergeCell ref="J9:L9"/>
    <mergeCell ref="J10:L10"/>
    <mergeCell ref="J11:L11"/>
    <mergeCell ref="H1:L1"/>
    <mergeCell ref="H2:L3"/>
    <mergeCell ref="J4:L4"/>
    <mergeCell ref="J5:L5"/>
    <mergeCell ref="J6:L6"/>
    <mergeCell ref="F1:F34"/>
    <mergeCell ref="G1:G34"/>
    <mergeCell ref="J30:L30"/>
    <mergeCell ref="J31:L31"/>
    <mergeCell ref="J32:L32"/>
    <mergeCell ref="J33:L33"/>
    <mergeCell ref="J34:L34"/>
    <mergeCell ref="J12:L12"/>
    <mergeCell ref="J26:L26"/>
    <mergeCell ref="J27:L27"/>
    <mergeCell ref="J28:L28"/>
    <mergeCell ref="J29:L29"/>
    <mergeCell ref="J13:L13"/>
    <mergeCell ref="J25:L25"/>
    <mergeCell ref="J7:L7"/>
    <mergeCell ref="J8:L8"/>
  </mergeCells>
  <phoneticPr fontId="18" type="noConversion"/>
  <conditionalFormatting sqref="A1:A2 F1 B5:B7 B4:C4 B34:C34 C27 B9:B25 B26:C26 C25 J25">
    <cfRule type="cellIs" dxfId="5466" priority="6268" stopIfTrue="1" operator="equal">
      <formula>0</formula>
    </cfRule>
  </conditionalFormatting>
  <conditionalFormatting sqref="A1:A2 F1 B5:B7 B4:C4 B34:C34 C27 B9:B25 B26:C26 C25 J25">
    <cfRule type="containsText" dxfId="5465" priority="6264" stopIfTrue="1" operator="containsText" text="f'k{kk foHkkx jktLFkku">
      <formula>NOT(ISERROR(SEARCH("f'k{kk foHkkx jktLFkku",A1)))</formula>
    </cfRule>
    <cfRule type="containsText" dxfId="5464" priority="6267" stopIfTrue="1" operator="containsText" text="iw.kkZad">
      <formula>NOT(ISERROR(SEARCH("iw.kkZad",A1)))</formula>
    </cfRule>
  </conditionalFormatting>
  <conditionalFormatting sqref="C25 C27">
    <cfRule type="cellIs" dxfId="5463" priority="6265" stopIfTrue="1" operator="equal">
      <formula>1800</formula>
    </cfRule>
    <cfRule type="cellIs" dxfId="5462" priority="6266" stopIfTrue="1" operator="equal">
      <formula>200</formula>
    </cfRule>
  </conditionalFormatting>
  <conditionalFormatting sqref="A1:A2 F1 B5:B7 B4:C4 B34:C34 C27 B9:B25 B26:C26 C25 J25">
    <cfRule type="containsText" dxfId="5461" priority="6263" stopIfTrue="1" operator="containsText" text="dsoy jktdh; fo|ky;ksa esa iz;ksx gsrq fu%'kqYd">
      <formula>NOT(ISERROR(SEARCH("dsoy jktdh; fo|ky;ksa esa iz;ksx gsrq fu%'kqYd",A1)))</formula>
    </cfRule>
  </conditionalFormatting>
  <conditionalFormatting sqref="B27">
    <cfRule type="cellIs" dxfId="5460" priority="6262" stopIfTrue="1" operator="equal">
      <formula>0</formula>
    </cfRule>
  </conditionalFormatting>
  <conditionalFormatting sqref="B27">
    <cfRule type="containsText" dxfId="5459" priority="6260" stopIfTrue="1" operator="containsText" text="f'k{kk foHkkx jktLFkku">
      <formula>NOT(ISERROR(SEARCH("f'k{kk foHkkx jktLFkku",B27)))</formula>
    </cfRule>
    <cfRule type="containsText" dxfId="5458" priority="6261" stopIfTrue="1" operator="containsText" text="iw.kkZad">
      <formula>NOT(ISERROR(SEARCH("iw.kkZad",B27)))</formula>
    </cfRule>
  </conditionalFormatting>
  <conditionalFormatting sqref="B27">
    <cfRule type="containsText" dxfId="5457" priority="6259" stopIfTrue="1" operator="containsText" text="dsoy jktdh; fo|ky;ksa esa iz;ksx gsrq fu%'kqYd">
      <formula>NOT(ISERROR(SEARCH("dsoy jktdh; fo|ky;ksa esa iz;ksx gsrq fu%'kqYd",B27)))</formula>
    </cfRule>
  </conditionalFormatting>
  <conditionalFormatting sqref="C28">
    <cfRule type="cellIs" dxfId="5456" priority="6258" stopIfTrue="1" operator="equal">
      <formula>0</formula>
    </cfRule>
  </conditionalFormatting>
  <conditionalFormatting sqref="C28">
    <cfRule type="containsText" dxfId="5455" priority="6254" stopIfTrue="1" operator="containsText" text="f'k{kk foHkkx jktLFkku">
      <formula>NOT(ISERROR(SEARCH("f'k{kk foHkkx jktLFkku",C28)))</formula>
    </cfRule>
    <cfRule type="containsText" dxfId="5454" priority="6257" stopIfTrue="1" operator="containsText" text="iw.kkZad">
      <formula>NOT(ISERROR(SEARCH("iw.kkZad",C28)))</formula>
    </cfRule>
  </conditionalFormatting>
  <conditionalFormatting sqref="C28">
    <cfRule type="cellIs" dxfId="5453" priority="6255" stopIfTrue="1" operator="equal">
      <formula>1800</formula>
    </cfRule>
    <cfRule type="cellIs" dxfId="5452" priority="6256" stopIfTrue="1" operator="equal">
      <formula>200</formula>
    </cfRule>
  </conditionalFormatting>
  <conditionalFormatting sqref="C28">
    <cfRule type="containsText" dxfId="5451" priority="6253" stopIfTrue="1" operator="containsText" text="dsoy jktdh; fo|ky;ksa esa iz;ksx gsrq fu%'kqYd">
      <formula>NOT(ISERROR(SEARCH("dsoy jktdh; fo|ky;ksa esa iz;ksx gsrq fu%'kqYd",C28)))</formula>
    </cfRule>
  </conditionalFormatting>
  <conditionalFormatting sqref="C8:C12">
    <cfRule type="cellIs" dxfId="5450" priority="3848" stopIfTrue="1" operator="equal">
      <formula>0</formula>
    </cfRule>
  </conditionalFormatting>
  <conditionalFormatting sqref="C8:C12">
    <cfRule type="containsText" dxfId="5449" priority="3846" stopIfTrue="1" operator="containsText" text="f'k{kk foHkkx jktLFkku">
      <formula>NOT(ISERROR(SEARCH("f'k{kk foHkkx jktLFkku",C8)))</formula>
    </cfRule>
    <cfRule type="containsText" dxfId="5448" priority="3847" stopIfTrue="1" operator="containsText" text="iw.kkZad">
      <formula>NOT(ISERROR(SEARCH("iw.kkZad",C8)))</formula>
    </cfRule>
  </conditionalFormatting>
  <conditionalFormatting sqref="C8:C12">
    <cfRule type="containsText" dxfId="5447" priority="3845" stopIfTrue="1" operator="containsText" text="dsoy jktdh; fo|ky;ksa esa iz;ksx gsrq fu%'kqYd">
      <formula>NOT(ISERROR(SEARCH("dsoy jktdh; fo|ky;ksa esa iz;ksx gsrq fu%'kqYd",C8)))</formula>
    </cfRule>
  </conditionalFormatting>
  <conditionalFormatting sqref="C5">
    <cfRule type="cellIs" dxfId="5446" priority="3844" stopIfTrue="1" operator="equal">
      <formula>0</formula>
    </cfRule>
  </conditionalFormatting>
  <conditionalFormatting sqref="C5">
    <cfRule type="containsText" dxfId="5445" priority="3842" stopIfTrue="1" operator="containsText" text="f'k{kk foHkkx jktLFkku">
      <formula>NOT(ISERROR(SEARCH("f'k{kk foHkkx jktLFkku",C5)))</formula>
    </cfRule>
    <cfRule type="containsText" dxfId="5444" priority="3843" stopIfTrue="1" operator="containsText" text="iw.kkZad">
      <formula>NOT(ISERROR(SEARCH("iw.kkZad",C5)))</formula>
    </cfRule>
  </conditionalFormatting>
  <conditionalFormatting sqref="C5">
    <cfRule type="containsText" dxfId="5443" priority="3841" stopIfTrue="1" operator="containsText" text="dsoy jktdh; fo|ky;ksa esa iz;ksx gsrq fu%'kqYd">
      <formula>NOT(ISERROR(SEARCH("dsoy jktdh; fo|ky;ksa esa iz;ksx gsrq fu%'kqYd",C5)))</formula>
    </cfRule>
  </conditionalFormatting>
  <conditionalFormatting sqref="C6:C7">
    <cfRule type="cellIs" dxfId="5442" priority="3840" stopIfTrue="1" operator="equal">
      <formula>0</formula>
    </cfRule>
  </conditionalFormatting>
  <conditionalFormatting sqref="C6:C7">
    <cfRule type="containsText" dxfId="5441" priority="3838" stopIfTrue="1" operator="containsText" text="f'k{kk foHkkx jktLFkku">
      <formula>NOT(ISERROR(SEARCH("f'k{kk foHkkx jktLFkku",C6)))</formula>
    </cfRule>
    <cfRule type="containsText" dxfId="5440" priority="3839" stopIfTrue="1" operator="containsText" text="iw.kkZad">
      <formula>NOT(ISERROR(SEARCH("iw.kkZad",C6)))</formula>
    </cfRule>
  </conditionalFormatting>
  <conditionalFormatting sqref="C6:C7">
    <cfRule type="containsText" dxfId="5439" priority="3837" stopIfTrue="1" operator="containsText" text="dsoy jktdh; fo|ky;ksa esa iz;ksx gsrq fu%'kqYd">
      <formula>NOT(ISERROR(SEARCH("dsoy jktdh; fo|ky;ksa esa iz;ksx gsrq fu%'kqYd",C6)))</formula>
    </cfRule>
  </conditionalFormatting>
  <conditionalFormatting sqref="C29:C32">
    <cfRule type="cellIs" dxfId="5438" priority="3836" stopIfTrue="1" operator="equal">
      <formula>0</formula>
    </cfRule>
  </conditionalFormatting>
  <conditionalFormatting sqref="C29:C32">
    <cfRule type="containsText" dxfId="5437" priority="3832" stopIfTrue="1" operator="containsText" text="f'k{kk foHkkx jktLFkku">
      <formula>NOT(ISERROR(SEARCH("f'k{kk foHkkx jktLFkku",C29)))</formula>
    </cfRule>
    <cfRule type="containsText" dxfId="5436" priority="3835" stopIfTrue="1" operator="containsText" text="iw.kkZad">
      <formula>NOT(ISERROR(SEARCH("iw.kkZad",C29)))</formula>
    </cfRule>
  </conditionalFormatting>
  <conditionalFormatting sqref="C29:C32">
    <cfRule type="cellIs" dxfId="5435" priority="3833" stopIfTrue="1" operator="equal">
      <formula>1800</formula>
    </cfRule>
    <cfRule type="cellIs" dxfId="5434" priority="3834" stopIfTrue="1" operator="equal">
      <formula>200</formula>
    </cfRule>
  </conditionalFormatting>
  <conditionalFormatting sqref="C29:C32">
    <cfRule type="containsText" dxfId="5433" priority="3831" stopIfTrue="1" operator="containsText" text="dsoy jktdh; fo|ky;ksa esa iz;ksx gsrq fu%'kqYd">
      <formula>NOT(ISERROR(SEARCH("dsoy jktdh; fo|ky;ksa esa iz;ksx gsrq fu%'kqYd",C29)))</formula>
    </cfRule>
  </conditionalFormatting>
  <conditionalFormatting sqref="H1:H2 I5:I7 I4:J4 I34:J34 J27 I9:I23 I26:J26 I25">
    <cfRule type="cellIs" dxfId="5432" priority="3830" stopIfTrue="1" operator="equal">
      <formula>0</formula>
    </cfRule>
  </conditionalFormatting>
  <conditionalFormatting sqref="H1:H2 I5:I7 I4:J4 I34:J34 J27 I9:I23 I26:J26 I25">
    <cfRule type="containsText" dxfId="5431" priority="3826" stopIfTrue="1" operator="containsText" text="f'k{kk foHkkx jktLFkku">
      <formula>NOT(ISERROR(SEARCH("f'k{kk foHkkx jktLFkku",H1)))</formula>
    </cfRule>
    <cfRule type="containsText" dxfId="5430" priority="3829" stopIfTrue="1" operator="containsText" text="iw.kkZad">
      <formula>NOT(ISERROR(SEARCH("iw.kkZad",H1)))</formula>
    </cfRule>
  </conditionalFormatting>
  <conditionalFormatting sqref="J25 J27">
    <cfRule type="cellIs" dxfId="5429" priority="3827" stopIfTrue="1" operator="equal">
      <formula>1800</formula>
    </cfRule>
    <cfRule type="cellIs" dxfId="5428" priority="3828" stopIfTrue="1" operator="equal">
      <formula>200</formula>
    </cfRule>
  </conditionalFormatting>
  <conditionalFormatting sqref="H1:H2 I5:I7 I4:J4 I34:J34 J27 I9:I23 I26:J26 I25">
    <cfRule type="containsText" dxfId="5427" priority="3825" stopIfTrue="1" operator="containsText" text="dsoy jktdh; fo|ky;ksa esa iz;ksx gsrq fu%'kqYd">
      <formula>NOT(ISERROR(SEARCH("dsoy jktdh; fo|ky;ksa esa iz;ksx gsrq fu%'kqYd",H1)))</formula>
    </cfRule>
  </conditionalFormatting>
  <conditionalFormatting sqref="I27">
    <cfRule type="cellIs" dxfId="5426" priority="3824" stopIfTrue="1" operator="equal">
      <formula>0</formula>
    </cfRule>
  </conditionalFormatting>
  <conditionalFormatting sqref="I27">
    <cfRule type="containsText" dxfId="5425" priority="3822" stopIfTrue="1" operator="containsText" text="f'k{kk foHkkx jktLFkku">
      <formula>NOT(ISERROR(SEARCH("f'k{kk foHkkx jktLFkku",I27)))</formula>
    </cfRule>
    <cfRule type="containsText" dxfId="5424" priority="3823" stopIfTrue="1" operator="containsText" text="iw.kkZad">
      <formula>NOT(ISERROR(SEARCH("iw.kkZad",I27)))</formula>
    </cfRule>
  </conditionalFormatting>
  <conditionalFormatting sqref="I27">
    <cfRule type="containsText" dxfId="5423" priority="3821" stopIfTrue="1" operator="containsText" text="dsoy jktdh; fo|ky;ksa esa iz;ksx gsrq fu%'kqYd">
      <formula>NOT(ISERROR(SEARCH("dsoy jktdh; fo|ky;ksa esa iz;ksx gsrq fu%'kqYd",I27)))</formula>
    </cfRule>
  </conditionalFormatting>
  <conditionalFormatting sqref="J28">
    <cfRule type="cellIs" dxfId="5422" priority="3820" stopIfTrue="1" operator="equal">
      <formula>0</formula>
    </cfRule>
  </conditionalFormatting>
  <conditionalFormatting sqref="J28">
    <cfRule type="containsText" dxfId="5421" priority="3816" stopIfTrue="1" operator="containsText" text="f'k{kk foHkkx jktLFkku">
      <formula>NOT(ISERROR(SEARCH("f'k{kk foHkkx jktLFkku",J28)))</formula>
    </cfRule>
    <cfRule type="containsText" dxfId="5420" priority="3819" stopIfTrue="1" operator="containsText" text="iw.kkZad">
      <formula>NOT(ISERROR(SEARCH("iw.kkZad",J28)))</formula>
    </cfRule>
  </conditionalFormatting>
  <conditionalFormatting sqref="J28">
    <cfRule type="cellIs" dxfId="5419" priority="3817" stopIfTrue="1" operator="equal">
      <formula>1800</formula>
    </cfRule>
    <cfRule type="cellIs" dxfId="5418" priority="3818" stopIfTrue="1" operator="equal">
      <formula>200</formula>
    </cfRule>
  </conditionalFormatting>
  <conditionalFormatting sqref="J28">
    <cfRule type="containsText" dxfId="5417" priority="3815" stopIfTrue="1" operator="containsText" text="dsoy jktdh; fo|ky;ksa esa iz;ksx gsrq fu%'kqYd">
      <formula>NOT(ISERROR(SEARCH("dsoy jktdh; fo|ky;ksa esa iz;ksx gsrq fu%'kqYd",J28)))</formula>
    </cfRule>
  </conditionalFormatting>
  <conditionalFormatting sqref="J8:J12">
    <cfRule type="cellIs" dxfId="5416" priority="3814" stopIfTrue="1" operator="equal">
      <formula>0</formula>
    </cfRule>
  </conditionalFormatting>
  <conditionalFormatting sqref="J8:J12">
    <cfRule type="containsText" dxfId="5415" priority="3812" stopIfTrue="1" operator="containsText" text="f'k{kk foHkkx jktLFkku">
      <formula>NOT(ISERROR(SEARCH("f'k{kk foHkkx jktLFkku",J8)))</formula>
    </cfRule>
    <cfRule type="containsText" dxfId="5414" priority="3813" stopIfTrue="1" operator="containsText" text="iw.kkZad">
      <formula>NOT(ISERROR(SEARCH("iw.kkZad",J8)))</formula>
    </cfRule>
  </conditionalFormatting>
  <conditionalFormatting sqref="J8:J12">
    <cfRule type="containsText" dxfId="5413" priority="3811" stopIfTrue="1" operator="containsText" text="dsoy jktdh; fo|ky;ksa esa iz;ksx gsrq fu%'kqYd">
      <formula>NOT(ISERROR(SEARCH("dsoy jktdh; fo|ky;ksa esa iz;ksx gsrq fu%'kqYd",J8)))</formula>
    </cfRule>
  </conditionalFormatting>
  <conditionalFormatting sqref="J5">
    <cfRule type="cellIs" dxfId="5412" priority="3810" stopIfTrue="1" operator="equal">
      <formula>0</formula>
    </cfRule>
  </conditionalFormatting>
  <conditionalFormatting sqref="J5">
    <cfRule type="containsText" dxfId="5411" priority="3808" stopIfTrue="1" operator="containsText" text="f'k{kk foHkkx jktLFkku">
      <formula>NOT(ISERROR(SEARCH("f'k{kk foHkkx jktLFkku",J5)))</formula>
    </cfRule>
    <cfRule type="containsText" dxfId="5410" priority="3809" stopIfTrue="1" operator="containsText" text="iw.kkZad">
      <formula>NOT(ISERROR(SEARCH("iw.kkZad",J5)))</formula>
    </cfRule>
  </conditionalFormatting>
  <conditionalFormatting sqref="J5">
    <cfRule type="containsText" dxfId="5409" priority="3807" stopIfTrue="1" operator="containsText" text="dsoy jktdh; fo|ky;ksa esa iz;ksx gsrq fu%'kqYd">
      <formula>NOT(ISERROR(SEARCH("dsoy jktdh; fo|ky;ksa esa iz;ksx gsrq fu%'kqYd",J5)))</formula>
    </cfRule>
  </conditionalFormatting>
  <conditionalFormatting sqref="J6:J7">
    <cfRule type="cellIs" dxfId="5408" priority="3806" stopIfTrue="1" operator="equal">
      <formula>0</formula>
    </cfRule>
  </conditionalFormatting>
  <conditionalFormatting sqref="J6:J7">
    <cfRule type="containsText" dxfId="5407" priority="3804" stopIfTrue="1" operator="containsText" text="f'k{kk foHkkx jktLFkku">
      <formula>NOT(ISERROR(SEARCH("f'k{kk foHkkx jktLFkku",J6)))</formula>
    </cfRule>
    <cfRule type="containsText" dxfId="5406" priority="3805" stopIfTrue="1" operator="containsText" text="iw.kkZad">
      <formula>NOT(ISERROR(SEARCH("iw.kkZad",J6)))</formula>
    </cfRule>
  </conditionalFormatting>
  <conditionalFormatting sqref="J6:J7">
    <cfRule type="containsText" dxfId="5405" priority="3803" stopIfTrue="1" operator="containsText" text="dsoy jktdh; fo|ky;ksa esa iz;ksx gsrq fu%'kqYd">
      <formula>NOT(ISERROR(SEARCH("dsoy jktdh; fo|ky;ksa esa iz;ksx gsrq fu%'kqYd",J6)))</formula>
    </cfRule>
  </conditionalFormatting>
  <conditionalFormatting sqref="J29:J32">
    <cfRule type="cellIs" dxfId="5404" priority="3802" stopIfTrue="1" operator="equal">
      <formula>0</formula>
    </cfRule>
  </conditionalFormatting>
  <conditionalFormatting sqref="J29:J32">
    <cfRule type="containsText" dxfId="5403" priority="3798" stopIfTrue="1" operator="containsText" text="f'k{kk foHkkx jktLFkku">
      <formula>NOT(ISERROR(SEARCH("f'k{kk foHkkx jktLFkku",J29)))</formula>
    </cfRule>
    <cfRule type="containsText" dxfId="5402" priority="3801" stopIfTrue="1" operator="containsText" text="iw.kkZad">
      <formula>NOT(ISERROR(SEARCH("iw.kkZad",J29)))</formula>
    </cfRule>
  </conditionalFormatting>
  <conditionalFormatting sqref="J29:J32">
    <cfRule type="cellIs" dxfId="5401" priority="3799" stopIfTrue="1" operator="equal">
      <formula>1800</formula>
    </cfRule>
    <cfRule type="cellIs" dxfId="5400" priority="3800" stopIfTrue="1" operator="equal">
      <formula>200</formula>
    </cfRule>
  </conditionalFormatting>
  <conditionalFormatting sqref="J29:J32">
    <cfRule type="containsText" dxfId="5399" priority="3797" stopIfTrue="1" operator="containsText" text="dsoy jktdh; fo|ky;ksa esa iz;ksx gsrq fu%'kqYd">
      <formula>NOT(ISERROR(SEARCH("dsoy jktdh; fo|ky;ksa esa iz;ksx gsrq fu%'kqYd",J29)))</formula>
    </cfRule>
  </conditionalFormatting>
  <conditionalFormatting sqref="A35:A36 F35 B39:B41 B38:C38 B68:C68 C61 B43:B57 J59 B59:C60">
    <cfRule type="cellIs" dxfId="5398" priority="3796" stopIfTrue="1" operator="equal">
      <formula>0</formula>
    </cfRule>
  </conditionalFormatting>
  <conditionalFormatting sqref="A35:A36 F35 B39:B41 B38:C38 B68:C68 C61 B43:B57 J59 B59:C60">
    <cfRule type="containsText" dxfId="5397" priority="3792" stopIfTrue="1" operator="containsText" text="f'k{kk foHkkx jktLFkku">
      <formula>NOT(ISERROR(SEARCH("f'k{kk foHkkx jktLFkku",A35)))</formula>
    </cfRule>
    <cfRule type="containsText" dxfId="5396" priority="3795" stopIfTrue="1" operator="containsText" text="iw.kkZad">
      <formula>NOT(ISERROR(SEARCH("iw.kkZad",A35)))</formula>
    </cfRule>
  </conditionalFormatting>
  <conditionalFormatting sqref="C59 C61">
    <cfRule type="cellIs" dxfId="5395" priority="3793" stopIfTrue="1" operator="equal">
      <formula>1800</formula>
    </cfRule>
    <cfRule type="cellIs" dxfId="5394" priority="3794" stopIfTrue="1" operator="equal">
      <formula>200</formula>
    </cfRule>
  </conditionalFormatting>
  <conditionalFormatting sqref="A35:A36 F35 B39:B41 B38:C38 B68:C68 C61 B43:B57 J59 B59:C60">
    <cfRule type="containsText" dxfId="5393" priority="3791" stopIfTrue="1" operator="containsText" text="dsoy jktdh; fo|ky;ksa esa iz;ksx gsrq fu%'kqYd">
      <formula>NOT(ISERROR(SEARCH("dsoy jktdh; fo|ky;ksa esa iz;ksx gsrq fu%'kqYd",A35)))</formula>
    </cfRule>
  </conditionalFormatting>
  <conditionalFormatting sqref="B61">
    <cfRule type="cellIs" dxfId="5392" priority="3790" stopIfTrue="1" operator="equal">
      <formula>0</formula>
    </cfRule>
  </conditionalFormatting>
  <conditionalFormatting sqref="B61">
    <cfRule type="containsText" dxfId="5391" priority="3788" stopIfTrue="1" operator="containsText" text="f'k{kk foHkkx jktLFkku">
      <formula>NOT(ISERROR(SEARCH("f'k{kk foHkkx jktLFkku",B61)))</formula>
    </cfRule>
    <cfRule type="containsText" dxfId="5390" priority="3789" stopIfTrue="1" operator="containsText" text="iw.kkZad">
      <formula>NOT(ISERROR(SEARCH("iw.kkZad",B61)))</formula>
    </cfRule>
  </conditionalFormatting>
  <conditionalFormatting sqref="B61">
    <cfRule type="containsText" dxfId="5389" priority="3787" stopIfTrue="1" operator="containsText" text="dsoy jktdh; fo|ky;ksa esa iz;ksx gsrq fu%'kqYd">
      <formula>NOT(ISERROR(SEARCH("dsoy jktdh; fo|ky;ksa esa iz;ksx gsrq fu%'kqYd",B61)))</formula>
    </cfRule>
  </conditionalFormatting>
  <conditionalFormatting sqref="C62">
    <cfRule type="cellIs" dxfId="5388" priority="3786" stopIfTrue="1" operator="equal">
      <formula>0</formula>
    </cfRule>
  </conditionalFormatting>
  <conditionalFormatting sqref="C62">
    <cfRule type="containsText" dxfId="5387" priority="3782" stopIfTrue="1" operator="containsText" text="f'k{kk foHkkx jktLFkku">
      <formula>NOT(ISERROR(SEARCH("f'k{kk foHkkx jktLFkku",C62)))</formula>
    </cfRule>
    <cfRule type="containsText" dxfId="5386" priority="3785" stopIfTrue="1" operator="containsText" text="iw.kkZad">
      <formula>NOT(ISERROR(SEARCH("iw.kkZad",C62)))</formula>
    </cfRule>
  </conditionalFormatting>
  <conditionalFormatting sqref="C62">
    <cfRule type="cellIs" dxfId="5385" priority="3783" stopIfTrue="1" operator="equal">
      <formula>1800</formula>
    </cfRule>
    <cfRule type="cellIs" dxfId="5384" priority="3784" stopIfTrue="1" operator="equal">
      <formula>200</formula>
    </cfRule>
  </conditionalFormatting>
  <conditionalFormatting sqref="C62">
    <cfRule type="containsText" dxfId="5383" priority="3781" stopIfTrue="1" operator="containsText" text="dsoy jktdh; fo|ky;ksa esa iz;ksx gsrq fu%'kqYd">
      <formula>NOT(ISERROR(SEARCH("dsoy jktdh; fo|ky;ksa esa iz;ksx gsrq fu%'kqYd",C62)))</formula>
    </cfRule>
  </conditionalFormatting>
  <conditionalFormatting sqref="C42:C46">
    <cfRule type="cellIs" dxfId="5382" priority="3780" stopIfTrue="1" operator="equal">
      <formula>0</formula>
    </cfRule>
  </conditionalFormatting>
  <conditionalFormatting sqref="C42:C46">
    <cfRule type="containsText" dxfId="5381" priority="3778" stopIfTrue="1" operator="containsText" text="f'k{kk foHkkx jktLFkku">
      <formula>NOT(ISERROR(SEARCH("f'k{kk foHkkx jktLFkku",C42)))</formula>
    </cfRule>
    <cfRule type="containsText" dxfId="5380" priority="3779" stopIfTrue="1" operator="containsText" text="iw.kkZad">
      <formula>NOT(ISERROR(SEARCH("iw.kkZad",C42)))</formula>
    </cfRule>
  </conditionalFormatting>
  <conditionalFormatting sqref="C42:C46">
    <cfRule type="containsText" dxfId="5379" priority="3777" stopIfTrue="1" operator="containsText" text="dsoy jktdh; fo|ky;ksa esa iz;ksx gsrq fu%'kqYd">
      <formula>NOT(ISERROR(SEARCH("dsoy jktdh; fo|ky;ksa esa iz;ksx gsrq fu%'kqYd",C42)))</formula>
    </cfRule>
  </conditionalFormatting>
  <conditionalFormatting sqref="C39">
    <cfRule type="cellIs" dxfId="5378" priority="3776" stopIfTrue="1" operator="equal">
      <formula>0</formula>
    </cfRule>
  </conditionalFormatting>
  <conditionalFormatting sqref="C39">
    <cfRule type="containsText" dxfId="5377" priority="3774" stopIfTrue="1" operator="containsText" text="f'k{kk foHkkx jktLFkku">
      <formula>NOT(ISERROR(SEARCH("f'k{kk foHkkx jktLFkku",C39)))</formula>
    </cfRule>
    <cfRule type="containsText" dxfId="5376" priority="3775" stopIfTrue="1" operator="containsText" text="iw.kkZad">
      <formula>NOT(ISERROR(SEARCH("iw.kkZad",C39)))</formula>
    </cfRule>
  </conditionalFormatting>
  <conditionalFormatting sqref="C39">
    <cfRule type="containsText" dxfId="5375" priority="3773" stopIfTrue="1" operator="containsText" text="dsoy jktdh; fo|ky;ksa esa iz;ksx gsrq fu%'kqYd">
      <formula>NOT(ISERROR(SEARCH("dsoy jktdh; fo|ky;ksa esa iz;ksx gsrq fu%'kqYd",C39)))</formula>
    </cfRule>
  </conditionalFormatting>
  <conditionalFormatting sqref="C40:C41">
    <cfRule type="cellIs" dxfId="5374" priority="3772" stopIfTrue="1" operator="equal">
      <formula>0</formula>
    </cfRule>
  </conditionalFormatting>
  <conditionalFormatting sqref="C40:C41">
    <cfRule type="containsText" dxfId="5373" priority="3770" stopIfTrue="1" operator="containsText" text="f'k{kk foHkkx jktLFkku">
      <formula>NOT(ISERROR(SEARCH("f'k{kk foHkkx jktLFkku",C40)))</formula>
    </cfRule>
    <cfRule type="containsText" dxfId="5372" priority="3771" stopIfTrue="1" operator="containsText" text="iw.kkZad">
      <formula>NOT(ISERROR(SEARCH("iw.kkZad",C40)))</formula>
    </cfRule>
  </conditionalFormatting>
  <conditionalFormatting sqref="C40:C41">
    <cfRule type="containsText" dxfId="5371" priority="3769" stopIfTrue="1" operator="containsText" text="dsoy jktdh; fo|ky;ksa esa iz;ksx gsrq fu%'kqYd">
      <formula>NOT(ISERROR(SEARCH("dsoy jktdh; fo|ky;ksa esa iz;ksx gsrq fu%'kqYd",C40)))</formula>
    </cfRule>
  </conditionalFormatting>
  <conditionalFormatting sqref="C63:C66">
    <cfRule type="cellIs" dxfId="5370" priority="3768" stopIfTrue="1" operator="equal">
      <formula>0</formula>
    </cfRule>
  </conditionalFormatting>
  <conditionalFormatting sqref="C63:C66">
    <cfRule type="containsText" dxfId="5369" priority="3764" stopIfTrue="1" operator="containsText" text="f'k{kk foHkkx jktLFkku">
      <formula>NOT(ISERROR(SEARCH("f'k{kk foHkkx jktLFkku",C63)))</formula>
    </cfRule>
    <cfRule type="containsText" dxfId="5368" priority="3767" stopIfTrue="1" operator="containsText" text="iw.kkZad">
      <formula>NOT(ISERROR(SEARCH("iw.kkZad",C63)))</formula>
    </cfRule>
  </conditionalFormatting>
  <conditionalFormatting sqref="C63:C66">
    <cfRule type="cellIs" dxfId="5367" priority="3765" stopIfTrue="1" operator="equal">
      <formula>1800</formula>
    </cfRule>
    <cfRule type="cellIs" dxfId="5366" priority="3766" stopIfTrue="1" operator="equal">
      <formula>200</formula>
    </cfRule>
  </conditionalFormatting>
  <conditionalFormatting sqref="C63:C66">
    <cfRule type="containsText" dxfId="5365" priority="3763" stopIfTrue="1" operator="containsText" text="dsoy jktdh; fo|ky;ksa esa iz;ksx gsrq fu%'kqYd">
      <formula>NOT(ISERROR(SEARCH("dsoy jktdh; fo|ky;ksa esa iz;ksx gsrq fu%'kqYd",C63)))</formula>
    </cfRule>
  </conditionalFormatting>
  <conditionalFormatting sqref="H35:H36 I39:I41 I38:J38 I68:J68 J61 I43:I57 I60:J60 I59">
    <cfRule type="cellIs" dxfId="5364" priority="3762" stopIfTrue="1" operator="equal">
      <formula>0</formula>
    </cfRule>
  </conditionalFormatting>
  <conditionalFormatting sqref="H35:H36 I39:I41 I38:J38 I68:J68 J61 I43:I57 I60:J60 I59">
    <cfRule type="containsText" dxfId="5363" priority="3758" stopIfTrue="1" operator="containsText" text="f'k{kk foHkkx jktLFkku">
      <formula>NOT(ISERROR(SEARCH("f'k{kk foHkkx jktLFkku",H35)))</formula>
    </cfRule>
    <cfRule type="containsText" dxfId="5362" priority="3761" stopIfTrue="1" operator="containsText" text="iw.kkZad">
      <formula>NOT(ISERROR(SEARCH("iw.kkZad",H35)))</formula>
    </cfRule>
  </conditionalFormatting>
  <conditionalFormatting sqref="J59 J61">
    <cfRule type="cellIs" dxfId="5361" priority="3759" stopIfTrue="1" operator="equal">
      <formula>1800</formula>
    </cfRule>
    <cfRule type="cellIs" dxfId="5360" priority="3760" stopIfTrue="1" operator="equal">
      <formula>200</formula>
    </cfRule>
  </conditionalFormatting>
  <conditionalFormatting sqref="H35:H36 I39:I41 I38:J38 I68:J68 J61 I43:I57 I60:J60 I59">
    <cfRule type="containsText" dxfId="5359" priority="3757" stopIfTrue="1" operator="containsText" text="dsoy jktdh; fo|ky;ksa esa iz;ksx gsrq fu%'kqYd">
      <formula>NOT(ISERROR(SEARCH("dsoy jktdh; fo|ky;ksa esa iz;ksx gsrq fu%'kqYd",H35)))</formula>
    </cfRule>
  </conditionalFormatting>
  <conditionalFormatting sqref="I61">
    <cfRule type="cellIs" dxfId="5358" priority="3756" stopIfTrue="1" operator="equal">
      <formula>0</formula>
    </cfRule>
  </conditionalFormatting>
  <conditionalFormatting sqref="I61">
    <cfRule type="containsText" dxfId="5357" priority="3754" stopIfTrue="1" operator="containsText" text="f'k{kk foHkkx jktLFkku">
      <formula>NOT(ISERROR(SEARCH("f'k{kk foHkkx jktLFkku",I61)))</formula>
    </cfRule>
    <cfRule type="containsText" dxfId="5356" priority="3755" stopIfTrue="1" operator="containsText" text="iw.kkZad">
      <formula>NOT(ISERROR(SEARCH("iw.kkZad",I61)))</formula>
    </cfRule>
  </conditionalFormatting>
  <conditionalFormatting sqref="I61">
    <cfRule type="containsText" dxfId="5355" priority="3753" stopIfTrue="1" operator="containsText" text="dsoy jktdh; fo|ky;ksa esa iz;ksx gsrq fu%'kqYd">
      <formula>NOT(ISERROR(SEARCH("dsoy jktdh; fo|ky;ksa esa iz;ksx gsrq fu%'kqYd",I61)))</formula>
    </cfRule>
  </conditionalFormatting>
  <conditionalFormatting sqref="J62">
    <cfRule type="cellIs" dxfId="5354" priority="3752" stopIfTrue="1" operator="equal">
      <formula>0</formula>
    </cfRule>
  </conditionalFormatting>
  <conditionalFormatting sqref="J62">
    <cfRule type="containsText" dxfId="5353" priority="3748" stopIfTrue="1" operator="containsText" text="f'k{kk foHkkx jktLFkku">
      <formula>NOT(ISERROR(SEARCH("f'k{kk foHkkx jktLFkku",J62)))</formula>
    </cfRule>
    <cfRule type="containsText" dxfId="5352" priority="3751" stopIfTrue="1" operator="containsText" text="iw.kkZad">
      <formula>NOT(ISERROR(SEARCH("iw.kkZad",J62)))</formula>
    </cfRule>
  </conditionalFormatting>
  <conditionalFormatting sqref="J62">
    <cfRule type="cellIs" dxfId="5351" priority="3749" stopIfTrue="1" operator="equal">
      <formula>1800</formula>
    </cfRule>
    <cfRule type="cellIs" dxfId="5350" priority="3750" stopIfTrue="1" operator="equal">
      <formula>200</formula>
    </cfRule>
  </conditionalFormatting>
  <conditionalFormatting sqref="J62">
    <cfRule type="containsText" dxfId="5349" priority="3747" stopIfTrue="1" operator="containsText" text="dsoy jktdh; fo|ky;ksa esa iz;ksx gsrq fu%'kqYd">
      <formula>NOT(ISERROR(SEARCH("dsoy jktdh; fo|ky;ksa esa iz;ksx gsrq fu%'kqYd",J62)))</formula>
    </cfRule>
  </conditionalFormatting>
  <conditionalFormatting sqref="J42:J46">
    <cfRule type="cellIs" dxfId="5348" priority="3746" stopIfTrue="1" operator="equal">
      <formula>0</formula>
    </cfRule>
  </conditionalFormatting>
  <conditionalFormatting sqref="J42:J46">
    <cfRule type="containsText" dxfId="5347" priority="3744" stopIfTrue="1" operator="containsText" text="f'k{kk foHkkx jktLFkku">
      <formula>NOT(ISERROR(SEARCH("f'k{kk foHkkx jktLFkku",J42)))</formula>
    </cfRule>
    <cfRule type="containsText" dxfId="5346" priority="3745" stopIfTrue="1" operator="containsText" text="iw.kkZad">
      <formula>NOT(ISERROR(SEARCH("iw.kkZad",J42)))</formula>
    </cfRule>
  </conditionalFormatting>
  <conditionalFormatting sqref="J42:J46">
    <cfRule type="containsText" dxfId="5345" priority="3743" stopIfTrue="1" operator="containsText" text="dsoy jktdh; fo|ky;ksa esa iz;ksx gsrq fu%'kqYd">
      <formula>NOT(ISERROR(SEARCH("dsoy jktdh; fo|ky;ksa esa iz;ksx gsrq fu%'kqYd",J42)))</formula>
    </cfRule>
  </conditionalFormatting>
  <conditionalFormatting sqref="J39">
    <cfRule type="cellIs" dxfId="5344" priority="3742" stopIfTrue="1" operator="equal">
      <formula>0</formula>
    </cfRule>
  </conditionalFormatting>
  <conditionalFormatting sqref="J39">
    <cfRule type="containsText" dxfId="5343" priority="3740" stopIfTrue="1" operator="containsText" text="f'k{kk foHkkx jktLFkku">
      <formula>NOT(ISERROR(SEARCH("f'k{kk foHkkx jktLFkku",J39)))</formula>
    </cfRule>
    <cfRule type="containsText" dxfId="5342" priority="3741" stopIfTrue="1" operator="containsText" text="iw.kkZad">
      <formula>NOT(ISERROR(SEARCH("iw.kkZad",J39)))</formula>
    </cfRule>
  </conditionalFormatting>
  <conditionalFormatting sqref="J39">
    <cfRule type="containsText" dxfId="5341" priority="3739" stopIfTrue="1" operator="containsText" text="dsoy jktdh; fo|ky;ksa esa iz;ksx gsrq fu%'kqYd">
      <formula>NOT(ISERROR(SEARCH("dsoy jktdh; fo|ky;ksa esa iz;ksx gsrq fu%'kqYd",J39)))</formula>
    </cfRule>
  </conditionalFormatting>
  <conditionalFormatting sqref="J40:J41">
    <cfRule type="cellIs" dxfId="5340" priority="3738" stopIfTrue="1" operator="equal">
      <formula>0</formula>
    </cfRule>
  </conditionalFormatting>
  <conditionalFormatting sqref="J40:J41">
    <cfRule type="containsText" dxfId="5339" priority="3736" stopIfTrue="1" operator="containsText" text="f'k{kk foHkkx jktLFkku">
      <formula>NOT(ISERROR(SEARCH("f'k{kk foHkkx jktLFkku",J40)))</formula>
    </cfRule>
    <cfRule type="containsText" dxfId="5338" priority="3737" stopIfTrue="1" operator="containsText" text="iw.kkZad">
      <formula>NOT(ISERROR(SEARCH("iw.kkZad",J40)))</formula>
    </cfRule>
  </conditionalFormatting>
  <conditionalFormatting sqref="J40:J41">
    <cfRule type="containsText" dxfId="5337" priority="3735" stopIfTrue="1" operator="containsText" text="dsoy jktdh; fo|ky;ksa esa iz;ksx gsrq fu%'kqYd">
      <formula>NOT(ISERROR(SEARCH("dsoy jktdh; fo|ky;ksa esa iz;ksx gsrq fu%'kqYd",J40)))</formula>
    </cfRule>
  </conditionalFormatting>
  <conditionalFormatting sqref="J63:J66">
    <cfRule type="cellIs" dxfId="5336" priority="3734" stopIfTrue="1" operator="equal">
      <formula>0</formula>
    </cfRule>
  </conditionalFormatting>
  <conditionalFormatting sqref="J63:J66">
    <cfRule type="containsText" dxfId="5335" priority="3730" stopIfTrue="1" operator="containsText" text="f'k{kk foHkkx jktLFkku">
      <formula>NOT(ISERROR(SEARCH("f'k{kk foHkkx jktLFkku",J63)))</formula>
    </cfRule>
    <cfRule type="containsText" dxfId="5334" priority="3733" stopIfTrue="1" operator="containsText" text="iw.kkZad">
      <formula>NOT(ISERROR(SEARCH("iw.kkZad",J63)))</formula>
    </cfRule>
  </conditionalFormatting>
  <conditionalFormatting sqref="J63:J66">
    <cfRule type="cellIs" dxfId="5333" priority="3731" stopIfTrue="1" operator="equal">
      <formula>1800</formula>
    </cfRule>
    <cfRule type="cellIs" dxfId="5332" priority="3732" stopIfTrue="1" operator="equal">
      <formula>200</formula>
    </cfRule>
  </conditionalFormatting>
  <conditionalFormatting sqref="J63:J66">
    <cfRule type="containsText" dxfId="5331" priority="3729" stopIfTrue="1" operator="containsText" text="dsoy jktdh; fo|ky;ksa esa iz;ksx gsrq fu%'kqYd">
      <formula>NOT(ISERROR(SEARCH("dsoy jktdh; fo|ky;ksa esa iz;ksx gsrq fu%'kqYd",J63)))</formula>
    </cfRule>
  </conditionalFormatting>
  <conditionalFormatting sqref="A69:A70 F69 B73:B75 B72:C72 B102:C102 C95 B77:B91 J93 B93:C94">
    <cfRule type="cellIs" dxfId="5330" priority="3728" stopIfTrue="1" operator="equal">
      <formula>0</formula>
    </cfRule>
  </conditionalFormatting>
  <conditionalFormatting sqref="A69:A70 F69 B73:B75 B72:C72 B102:C102 C95 B77:B91 J93 B93:C94">
    <cfRule type="containsText" dxfId="5329" priority="3724" stopIfTrue="1" operator="containsText" text="f'k{kk foHkkx jktLFkku">
      <formula>NOT(ISERROR(SEARCH("f'k{kk foHkkx jktLFkku",A69)))</formula>
    </cfRule>
    <cfRule type="containsText" dxfId="5328" priority="3727" stopIfTrue="1" operator="containsText" text="iw.kkZad">
      <formula>NOT(ISERROR(SEARCH("iw.kkZad",A69)))</formula>
    </cfRule>
  </conditionalFormatting>
  <conditionalFormatting sqref="C93 C95">
    <cfRule type="cellIs" dxfId="5327" priority="3725" stopIfTrue="1" operator="equal">
      <formula>1800</formula>
    </cfRule>
    <cfRule type="cellIs" dxfId="5326" priority="3726" stopIfTrue="1" operator="equal">
      <formula>200</formula>
    </cfRule>
  </conditionalFormatting>
  <conditionalFormatting sqref="A69:A70 F69 B73:B75 B72:C72 B102:C102 C95 B77:B91 J93 B93:C94">
    <cfRule type="containsText" dxfId="5325" priority="3723" stopIfTrue="1" operator="containsText" text="dsoy jktdh; fo|ky;ksa esa iz;ksx gsrq fu%'kqYd">
      <formula>NOT(ISERROR(SEARCH("dsoy jktdh; fo|ky;ksa esa iz;ksx gsrq fu%'kqYd",A69)))</formula>
    </cfRule>
  </conditionalFormatting>
  <conditionalFormatting sqref="B95">
    <cfRule type="cellIs" dxfId="5324" priority="3722" stopIfTrue="1" operator="equal">
      <formula>0</formula>
    </cfRule>
  </conditionalFormatting>
  <conditionalFormatting sqref="B95">
    <cfRule type="containsText" dxfId="5323" priority="3720" stopIfTrue="1" operator="containsText" text="f'k{kk foHkkx jktLFkku">
      <formula>NOT(ISERROR(SEARCH("f'k{kk foHkkx jktLFkku",B95)))</formula>
    </cfRule>
    <cfRule type="containsText" dxfId="5322" priority="3721" stopIfTrue="1" operator="containsText" text="iw.kkZad">
      <formula>NOT(ISERROR(SEARCH("iw.kkZad",B95)))</formula>
    </cfRule>
  </conditionalFormatting>
  <conditionalFormatting sqref="B95">
    <cfRule type="containsText" dxfId="5321" priority="3719" stopIfTrue="1" operator="containsText" text="dsoy jktdh; fo|ky;ksa esa iz;ksx gsrq fu%'kqYd">
      <formula>NOT(ISERROR(SEARCH("dsoy jktdh; fo|ky;ksa esa iz;ksx gsrq fu%'kqYd",B95)))</formula>
    </cfRule>
  </conditionalFormatting>
  <conditionalFormatting sqref="C96">
    <cfRule type="cellIs" dxfId="5320" priority="3718" stopIfTrue="1" operator="equal">
      <formula>0</formula>
    </cfRule>
  </conditionalFormatting>
  <conditionalFormatting sqref="C96">
    <cfRule type="containsText" dxfId="5319" priority="3714" stopIfTrue="1" operator="containsText" text="f'k{kk foHkkx jktLFkku">
      <formula>NOT(ISERROR(SEARCH("f'k{kk foHkkx jktLFkku",C96)))</formula>
    </cfRule>
    <cfRule type="containsText" dxfId="5318" priority="3717" stopIfTrue="1" operator="containsText" text="iw.kkZad">
      <formula>NOT(ISERROR(SEARCH("iw.kkZad",C96)))</formula>
    </cfRule>
  </conditionalFormatting>
  <conditionalFormatting sqref="C96">
    <cfRule type="cellIs" dxfId="5317" priority="3715" stopIfTrue="1" operator="equal">
      <formula>1800</formula>
    </cfRule>
    <cfRule type="cellIs" dxfId="5316" priority="3716" stopIfTrue="1" operator="equal">
      <formula>200</formula>
    </cfRule>
  </conditionalFormatting>
  <conditionalFormatting sqref="C96">
    <cfRule type="containsText" dxfId="5315" priority="3713" stopIfTrue="1" operator="containsText" text="dsoy jktdh; fo|ky;ksa esa iz;ksx gsrq fu%'kqYd">
      <formula>NOT(ISERROR(SEARCH("dsoy jktdh; fo|ky;ksa esa iz;ksx gsrq fu%'kqYd",C96)))</formula>
    </cfRule>
  </conditionalFormatting>
  <conditionalFormatting sqref="C76:C80">
    <cfRule type="cellIs" dxfId="5314" priority="3712" stopIfTrue="1" operator="equal">
      <formula>0</formula>
    </cfRule>
  </conditionalFormatting>
  <conditionalFormatting sqref="C76:C80">
    <cfRule type="containsText" dxfId="5313" priority="3710" stopIfTrue="1" operator="containsText" text="f'k{kk foHkkx jktLFkku">
      <formula>NOT(ISERROR(SEARCH("f'k{kk foHkkx jktLFkku",C76)))</formula>
    </cfRule>
    <cfRule type="containsText" dxfId="5312" priority="3711" stopIfTrue="1" operator="containsText" text="iw.kkZad">
      <formula>NOT(ISERROR(SEARCH("iw.kkZad",C76)))</formula>
    </cfRule>
  </conditionalFormatting>
  <conditionalFormatting sqref="C76:C80">
    <cfRule type="containsText" dxfId="5311" priority="3709" stopIfTrue="1" operator="containsText" text="dsoy jktdh; fo|ky;ksa esa iz;ksx gsrq fu%'kqYd">
      <formula>NOT(ISERROR(SEARCH("dsoy jktdh; fo|ky;ksa esa iz;ksx gsrq fu%'kqYd",C76)))</formula>
    </cfRule>
  </conditionalFormatting>
  <conditionalFormatting sqref="C73">
    <cfRule type="cellIs" dxfId="5310" priority="3708" stopIfTrue="1" operator="equal">
      <formula>0</formula>
    </cfRule>
  </conditionalFormatting>
  <conditionalFormatting sqref="C73">
    <cfRule type="containsText" dxfId="5309" priority="3706" stopIfTrue="1" operator="containsText" text="f'k{kk foHkkx jktLFkku">
      <formula>NOT(ISERROR(SEARCH("f'k{kk foHkkx jktLFkku",C73)))</formula>
    </cfRule>
    <cfRule type="containsText" dxfId="5308" priority="3707" stopIfTrue="1" operator="containsText" text="iw.kkZad">
      <formula>NOT(ISERROR(SEARCH("iw.kkZad",C73)))</formula>
    </cfRule>
  </conditionalFormatting>
  <conditionalFormatting sqref="C73">
    <cfRule type="containsText" dxfId="5307" priority="3705" stopIfTrue="1" operator="containsText" text="dsoy jktdh; fo|ky;ksa esa iz;ksx gsrq fu%'kqYd">
      <formula>NOT(ISERROR(SEARCH("dsoy jktdh; fo|ky;ksa esa iz;ksx gsrq fu%'kqYd",C73)))</formula>
    </cfRule>
  </conditionalFormatting>
  <conditionalFormatting sqref="C74:C75">
    <cfRule type="cellIs" dxfId="5306" priority="3704" stopIfTrue="1" operator="equal">
      <formula>0</formula>
    </cfRule>
  </conditionalFormatting>
  <conditionalFormatting sqref="C74:C75">
    <cfRule type="containsText" dxfId="5305" priority="3702" stopIfTrue="1" operator="containsText" text="f'k{kk foHkkx jktLFkku">
      <formula>NOT(ISERROR(SEARCH("f'k{kk foHkkx jktLFkku",C74)))</formula>
    </cfRule>
    <cfRule type="containsText" dxfId="5304" priority="3703" stopIfTrue="1" operator="containsText" text="iw.kkZad">
      <formula>NOT(ISERROR(SEARCH("iw.kkZad",C74)))</formula>
    </cfRule>
  </conditionalFormatting>
  <conditionalFormatting sqref="C74:C75">
    <cfRule type="containsText" dxfId="5303" priority="3701" stopIfTrue="1" operator="containsText" text="dsoy jktdh; fo|ky;ksa esa iz;ksx gsrq fu%'kqYd">
      <formula>NOT(ISERROR(SEARCH("dsoy jktdh; fo|ky;ksa esa iz;ksx gsrq fu%'kqYd",C74)))</formula>
    </cfRule>
  </conditionalFormatting>
  <conditionalFormatting sqref="C97:C100">
    <cfRule type="cellIs" dxfId="5302" priority="3700" stopIfTrue="1" operator="equal">
      <formula>0</formula>
    </cfRule>
  </conditionalFormatting>
  <conditionalFormatting sqref="C97:C100">
    <cfRule type="containsText" dxfId="5301" priority="3696" stopIfTrue="1" operator="containsText" text="f'k{kk foHkkx jktLFkku">
      <formula>NOT(ISERROR(SEARCH("f'k{kk foHkkx jktLFkku",C97)))</formula>
    </cfRule>
    <cfRule type="containsText" dxfId="5300" priority="3699" stopIfTrue="1" operator="containsText" text="iw.kkZad">
      <formula>NOT(ISERROR(SEARCH("iw.kkZad",C97)))</formula>
    </cfRule>
  </conditionalFormatting>
  <conditionalFormatting sqref="C97:C100">
    <cfRule type="cellIs" dxfId="5299" priority="3697" stopIfTrue="1" operator="equal">
      <formula>1800</formula>
    </cfRule>
    <cfRule type="cellIs" dxfId="5298" priority="3698" stopIfTrue="1" operator="equal">
      <formula>200</formula>
    </cfRule>
  </conditionalFormatting>
  <conditionalFormatting sqref="C97:C100">
    <cfRule type="containsText" dxfId="5297" priority="3695" stopIfTrue="1" operator="containsText" text="dsoy jktdh; fo|ky;ksa esa iz;ksx gsrq fu%'kqYd">
      <formula>NOT(ISERROR(SEARCH("dsoy jktdh; fo|ky;ksa esa iz;ksx gsrq fu%'kqYd",C97)))</formula>
    </cfRule>
  </conditionalFormatting>
  <conditionalFormatting sqref="H69:H70 I73:I75 I72:J72 I102:J102 J95 I77:I91 I94:J94 I93">
    <cfRule type="cellIs" dxfId="5296" priority="3694" stopIfTrue="1" operator="equal">
      <formula>0</formula>
    </cfRule>
  </conditionalFormatting>
  <conditionalFormatting sqref="H69:H70 I73:I75 I72:J72 I102:J102 J95 I77:I91 I94:J94 I93">
    <cfRule type="containsText" dxfId="5295" priority="3690" stopIfTrue="1" operator="containsText" text="f'k{kk foHkkx jktLFkku">
      <formula>NOT(ISERROR(SEARCH("f'k{kk foHkkx jktLFkku",H69)))</formula>
    </cfRule>
    <cfRule type="containsText" dxfId="5294" priority="3693" stopIfTrue="1" operator="containsText" text="iw.kkZad">
      <formula>NOT(ISERROR(SEARCH("iw.kkZad",H69)))</formula>
    </cfRule>
  </conditionalFormatting>
  <conditionalFormatting sqref="J93 J95">
    <cfRule type="cellIs" dxfId="5293" priority="3691" stopIfTrue="1" operator="equal">
      <formula>1800</formula>
    </cfRule>
    <cfRule type="cellIs" dxfId="5292" priority="3692" stopIfTrue="1" operator="equal">
      <formula>200</formula>
    </cfRule>
  </conditionalFormatting>
  <conditionalFormatting sqref="H69:H70 I73:I75 I72:J72 I102:J102 J95 I77:I91 I94:J94 I93">
    <cfRule type="containsText" dxfId="5291" priority="3689" stopIfTrue="1" operator="containsText" text="dsoy jktdh; fo|ky;ksa esa iz;ksx gsrq fu%'kqYd">
      <formula>NOT(ISERROR(SEARCH("dsoy jktdh; fo|ky;ksa esa iz;ksx gsrq fu%'kqYd",H69)))</formula>
    </cfRule>
  </conditionalFormatting>
  <conditionalFormatting sqref="I95">
    <cfRule type="cellIs" dxfId="5290" priority="3688" stopIfTrue="1" operator="equal">
      <formula>0</formula>
    </cfRule>
  </conditionalFormatting>
  <conditionalFormatting sqref="I95">
    <cfRule type="containsText" dxfId="5289" priority="3686" stopIfTrue="1" operator="containsText" text="f'k{kk foHkkx jktLFkku">
      <formula>NOT(ISERROR(SEARCH("f'k{kk foHkkx jktLFkku",I95)))</formula>
    </cfRule>
    <cfRule type="containsText" dxfId="5288" priority="3687" stopIfTrue="1" operator="containsText" text="iw.kkZad">
      <formula>NOT(ISERROR(SEARCH("iw.kkZad",I95)))</formula>
    </cfRule>
  </conditionalFormatting>
  <conditionalFormatting sqref="I95">
    <cfRule type="containsText" dxfId="5287" priority="3685" stopIfTrue="1" operator="containsText" text="dsoy jktdh; fo|ky;ksa esa iz;ksx gsrq fu%'kqYd">
      <formula>NOT(ISERROR(SEARCH("dsoy jktdh; fo|ky;ksa esa iz;ksx gsrq fu%'kqYd",I95)))</formula>
    </cfRule>
  </conditionalFormatting>
  <conditionalFormatting sqref="J96">
    <cfRule type="cellIs" dxfId="5286" priority="3684" stopIfTrue="1" operator="equal">
      <formula>0</formula>
    </cfRule>
  </conditionalFormatting>
  <conditionalFormatting sqref="J96">
    <cfRule type="containsText" dxfId="5285" priority="3680" stopIfTrue="1" operator="containsText" text="f'k{kk foHkkx jktLFkku">
      <formula>NOT(ISERROR(SEARCH("f'k{kk foHkkx jktLFkku",J96)))</formula>
    </cfRule>
    <cfRule type="containsText" dxfId="5284" priority="3683" stopIfTrue="1" operator="containsText" text="iw.kkZad">
      <formula>NOT(ISERROR(SEARCH("iw.kkZad",J96)))</formula>
    </cfRule>
  </conditionalFormatting>
  <conditionalFormatting sqref="J96">
    <cfRule type="cellIs" dxfId="5283" priority="3681" stopIfTrue="1" operator="equal">
      <formula>1800</formula>
    </cfRule>
    <cfRule type="cellIs" dxfId="5282" priority="3682" stopIfTrue="1" operator="equal">
      <formula>200</formula>
    </cfRule>
  </conditionalFormatting>
  <conditionalFormatting sqref="J96">
    <cfRule type="containsText" dxfId="5281" priority="3679" stopIfTrue="1" operator="containsText" text="dsoy jktdh; fo|ky;ksa esa iz;ksx gsrq fu%'kqYd">
      <formula>NOT(ISERROR(SEARCH("dsoy jktdh; fo|ky;ksa esa iz;ksx gsrq fu%'kqYd",J96)))</formula>
    </cfRule>
  </conditionalFormatting>
  <conditionalFormatting sqref="J76:J80">
    <cfRule type="cellIs" dxfId="5280" priority="3678" stopIfTrue="1" operator="equal">
      <formula>0</formula>
    </cfRule>
  </conditionalFormatting>
  <conditionalFormatting sqref="J76:J80">
    <cfRule type="containsText" dxfId="5279" priority="3676" stopIfTrue="1" operator="containsText" text="f'k{kk foHkkx jktLFkku">
      <formula>NOT(ISERROR(SEARCH("f'k{kk foHkkx jktLFkku",J76)))</formula>
    </cfRule>
    <cfRule type="containsText" dxfId="5278" priority="3677" stopIfTrue="1" operator="containsText" text="iw.kkZad">
      <formula>NOT(ISERROR(SEARCH("iw.kkZad",J76)))</formula>
    </cfRule>
  </conditionalFormatting>
  <conditionalFormatting sqref="J76:J80">
    <cfRule type="containsText" dxfId="5277" priority="3675" stopIfTrue="1" operator="containsText" text="dsoy jktdh; fo|ky;ksa esa iz;ksx gsrq fu%'kqYd">
      <formula>NOT(ISERROR(SEARCH("dsoy jktdh; fo|ky;ksa esa iz;ksx gsrq fu%'kqYd",J76)))</formula>
    </cfRule>
  </conditionalFormatting>
  <conditionalFormatting sqref="J73">
    <cfRule type="cellIs" dxfId="5276" priority="3674" stopIfTrue="1" operator="equal">
      <formula>0</formula>
    </cfRule>
  </conditionalFormatting>
  <conditionalFormatting sqref="J73">
    <cfRule type="containsText" dxfId="5275" priority="3672" stopIfTrue="1" operator="containsText" text="f'k{kk foHkkx jktLFkku">
      <formula>NOT(ISERROR(SEARCH("f'k{kk foHkkx jktLFkku",J73)))</formula>
    </cfRule>
    <cfRule type="containsText" dxfId="5274" priority="3673" stopIfTrue="1" operator="containsText" text="iw.kkZad">
      <formula>NOT(ISERROR(SEARCH("iw.kkZad",J73)))</formula>
    </cfRule>
  </conditionalFormatting>
  <conditionalFormatting sqref="J73">
    <cfRule type="containsText" dxfId="5273" priority="3671" stopIfTrue="1" operator="containsText" text="dsoy jktdh; fo|ky;ksa esa iz;ksx gsrq fu%'kqYd">
      <formula>NOT(ISERROR(SEARCH("dsoy jktdh; fo|ky;ksa esa iz;ksx gsrq fu%'kqYd",J73)))</formula>
    </cfRule>
  </conditionalFormatting>
  <conditionalFormatting sqref="J74:J75">
    <cfRule type="cellIs" dxfId="5272" priority="3670" stopIfTrue="1" operator="equal">
      <formula>0</formula>
    </cfRule>
  </conditionalFormatting>
  <conditionalFormatting sqref="J74:J75">
    <cfRule type="containsText" dxfId="5271" priority="3668" stopIfTrue="1" operator="containsText" text="f'k{kk foHkkx jktLFkku">
      <formula>NOT(ISERROR(SEARCH("f'k{kk foHkkx jktLFkku",J74)))</formula>
    </cfRule>
    <cfRule type="containsText" dxfId="5270" priority="3669" stopIfTrue="1" operator="containsText" text="iw.kkZad">
      <formula>NOT(ISERROR(SEARCH("iw.kkZad",J74)))</formula>
    </cfRule>
  </conditionalFormatting>
  <conditionalFormatting sqref="J74:J75">
    <cfRule type="containsText" dxfId="5269" priority="3667" stopIfTrue="1" operator="containsText" text="dsoy jktdh; fo|ky;ksa esa iz;ksx gsrq fu%'kqYd">
      <formula>NOT(ISERROR(SEARCH("dsoy jktdh; fo|ky;ksa esa iz;ksx gsrq fu%'kqYd",J74)))</formula>
    </cfRule>
  </conditionalFormatting>
  <conditionalFormatting sqref="J97:J100">
    <cfRule type="cellIs" dxfId="5268" priority="3666" stopIfTrue="1" operator="equal">
      <formula>0</formula>
    </cfRule>
  </conditionalFormatting>
  <conditionalFormatting sqref="J97:J100">
    <cfRule type="containsText" dxfId="5267" priority="3662" stopIfTrue="1" operator="containsText" text="f'k{kk foHkkx jktLFkku">
      <formula>NOT(ISERROR(SEARCH("f'k{kk foHkkx jktLFkku",J97)))</formula>
    </cfRule>
    <cfRule type="containsText" dxfId="5266" priority="3665" stopIfTrue="1" operator="containsText" text="iw.kkZad">
      <formula>NOT(ISERROR(SEARCH("iw.kkZad",J97)))</formula>
    </cfRule>
  </conditionalFormatting>
  <conditionalFormatting sqref="J97:J100">
    <cfRule type="cellIs" dxfId="5265" priority="3663" stopIfTrue="1" operator="equal">
      <formula>1800</formula>
    </cfRule>
    <cfRule type="cellIs" dxfId="5264" priority="3664" stopIfTrue="1" operator="equal">
      <formula>200</formula>
    </cfRule>
  </conditionalFormatting>
  <conditionalFormatting sqref="J97:J100">
    <cfRule type="containsText" dxfId="5263" priority="3661" stopIfTrue="1" operator="containsText" text="dsoy jktdh; fo|ky;ksa esa iz;ksx gsrq fu%'kqYd">
      <formula>NOT(ISERROR(SEARCH("dsoy jktdh; fo|ky;ksa esa iz;ksx gsrq fu%'kqYd",J97)))</formula>
    </cfRule>
  </conditionalFormatting>
  <conditionalFormatting sqref="A103:A104 F103 B107:B109 B106:C106 B136:C136 C129 B111:B125 J127 B127:C128">
    <cfRule type="cellIs" dxfId="5262" priority="3660" stopIfTrue="1" operator="equal">
      <formula>0</formula>
    </cfRule>
  </conditionalFormatting>
  <conditionalFormatting sqref="A103:A104 F103 B107:B109 B106:C106 B136:C136 C129 B111:B125 J127 B127:C128">
    <cfRule type="containsText" dxfId="5261" priority="3656" stopIfTrue="1" operator="containsText" text="f'k{kk foHkkx jktLFkku">
      <formula>NOT(ISERROR(SEARCH("f'k{kk foHkkx jktLFkku",A103)))</formula>
    </cfRule>
    <cfRule type="containsText" dxfId="5260" priority="3659" stopIfTrue="1" operator="containsText" text="iw.kkZad">
      <formula>NOT(ISERROR(SEARCH("iw.kkZad",A103)))</formula>
    </cfRule>
  </conditionalFormatting>
  <conditionalFormatting sqref="C127 C129">
    <cfRule type="cellIs" dxfId="5259" priority="3657" stopIfTrue="1" operator="equal">
      <formula>1800</formula>
    </cfRule>
    <cfRule type="cellIs" dxfId="5258" priority="3658" stopIfTrue="1" operator="equal">
      <formula>200</formula>
    </cfRule>
  </conditionalFormatting>
  <conditionalFormatting sqref="A103:A104 F103 B107:B109 B106:C106 B136:C136 C129 B111:B125 J127 B127:C128">
    <cfRule type="containsText" dxfId="5257" priority="3655" stopIfTrue="1" operator="containsText" text="dsoy jktdh; fo|ky;ksa esa iz;ksx gsrq fu%'kqYd">
      <formula>NOT(ISERROR(SEARCH("dsoy jktdh; fo|ky;ksa esa iz;ksx gsrq fu%'kqYd",A103)))</formula>
    </cfRule>
  </conditionalFormatting>
  <conditionalFormatting sqref="B129">
    <cfRule type="cellIs" dxfId="5256" priority="3654" stopIfTrue="1" operator="equal">
      <formula>0</formula>
    </cfRule>
  </conditionalFormatting>
  <conditionalFormatting sqref="B129">
    <cfRule type="containsText" dxfId="5255" priority="3652" stopIfTrue="1" operator="containsText" text="f'k{kk foHkkx jktLFkku">
      <formula>NOT(ISERROR(SEARCH("f'k{kk foHkkx jktLFkku",B129)))</formula>
    </cfRule>
    <cfRule type="containsText" dxfId="5254" priority="3653" stopIfTrue="1" operator="containsText" text="iw.kkZad">
      <formula>NOT(ISERROR(SEARCH("iw.kkZad",B129)))</formula>
    </cfRule>
  </conditionalFormatting>
  <conditionalFormatting sqref="B129">
    <cfRule type="containsText" dxfId="5253" priority="3651" stopIfTrue="1" operator="containsText" text="dsoy jktdh; fo|ky;ksa esa iz;ksx gsrq fu%'kqYd">
      <formula>NOT(ISERROR(SEARCH("dsoy jktdh; fo|ky;ksa esa iz;ksx gsrq fu%'kqYd",B129)))</formula>
    </cfRule>
  </conditionalFormatting>
  <conditionalFormatting sqref="C130">
    <cfRule type="cellIs" dxfId="5252" priority="3650" stopIfTrue="1" operator="equal">
      <formula>0</formula>
    </cfRule>
  </conditionalFormatting>
  <conditionalFormatting sqref="C130">
    <cfRule type="containsText" dxfId="5251" priority="3646" stopIfTrue="1" operator="containsText" text="f'k{kk foHkkx jktLFkku">
      <formula>NOT(ISERROR(SEARCH("f'k{kk foHkkx jktLFkku",C130)))</formula>
    </cfRule>
    <cfRule type="containsText" dxfId="5250" priority="3649" stopIfTrue="1" operator="containsText" text="iw.kkZad">
      <formula>NOT(ISERROR(SEARCH("iw.kkZad",C130)))</formula>
    </cfRule>
  </conditionalFormatting>
  <conditionalFormatting sqref="C130">
    <cfRule type="cellIs" dxfId="5249" priority="3647" stopIfTrue="1" operator="equal">
      <formula>1800</formula>
    </cfRule>
    <cfRule type="cellIs" dxfId="5248" priority="3648" stopIfTrue="1" operator="equal">
      <formula>200</formula>
    </cfRule>
  </conditionalFormatting>
  <conditionalFormatting sqref="C130">
    <cfRule type="containsText" dxfId="5247" priority="3645" stopIfTrue="1" operator="containsText" text="dsoy jktdh; fo|ky;ksa esa iz;ksx gsrq fu%'kqYd">
      <formula>NOT(ISERROR(SEARCH("dsoy jktdh; fo|ky;ksa esa iz;ksx gsrq fu%'kqYd",C130)))</formula>
    </cfRule>
  </conditionalFormatting>
  <conditionalFormatting sqref="C110:C114">
    <cfRule type="cellIs" dxfId="5246" priority="3644" stopIfTrue="1" operator="equal">
      <formula>0</formula>
    </cfRule>
  </conditionalFormatting>
  <conditionalFormatting sqref="C110:C114">
    <cfRule type="containsText" dxfId="5245" priority="3642" stopIfTrue="1" operator="containsText" text="f'k{kk foHkkx jktLFkku">
      <formula>NOT(ISERROR(SEARCH("f'k{kk foHkkx jktLFkku",C110)))</formula>
    </cfRule>
    <cfRule type="containsText" dxfId="5244" priority="3643" stopIfTrue="1" operator="containsText" text="iw.kkZad">
      <formula>NOT(ISERROR(SEARCH("iw.kkZad",C110)))</formula>
    </cfRule>
  </conditionalFormatting>
  <conditionalFormatting sqref="C110:C114">
    <cfRule type="containsText" dxfId="5243" priority="3641" stopIfTrue="1" operator="containsText" text="dsoy jktdh; fo|ky;ksa esa iz;ksx gsrq fu%'kqYd">
      <formula>NOT(ISERROR(SEARCH("dsoy jktdh; fo|ky;ksa esa iz;ksx gsrq fu%'kqYd",C110)))</formula>
    </cfRule>
  </conditionalFormatting>
  <conditionalFormatting sqref="C107">
    <cfRule type="cellIs" dxfId="5242" priority="3640" stopIfTrue="1" operator="equal">
      <formula>0</formula>
    </cfRule>
  </conditionalFormatting>
  <conditionalFormatting sqref="C107">
    <cfRule type="containsText" dxfId="5241" priority="3638" stopIfTrue="1" operator="containsText" text="f'k{kk foHkkx jktLFkku">
      <formula>NOT(ISERROR(SEARCH("f'k{kk foHkkx jktLFkku",C107)))</formula>
    </cfRule>
    <cfRule type="containsText" dxfId="5240" priority="3639" stopIfTrue="1" operator="containsText" text="iw.kkZad">
      <formula>NOT(ISERROR(SEARCH("iw.kkZad",C107)))</formula>
    </cfRule>
  </conditionalFormatting>
  <conditionalFormatting sqref="C107">
    <cfRule type="containsText" dxfId="5239" priority="3637" stopIfTrue="1" operator="containsText" text="dsoy jktdh; fo|ky;ksa esa iz;ksx gsrq fu%'kqYd">
      <formula>NOT(ISERROR(SEARCH("dsoy jktdh; fo|ky;ksa esa iz;ksx gsrq fu%'kqYd",C107)))</formula>
    </cfRule>
  </conditionalFormatting>
  <conditionalFormatting sqref="C108:C109">
    <cfRule type="cellIs" dxfId="5238" priority="3636" stopIfTrue="1" operator="equal">
      <formula>0</formula>
    </cfRule>
  </conditionalFormatting>
  <conditionalFormatting sqref="C108:C109">
    <cfRule type="containsText" dxfId="5237" priority="3634" stopIfTrue="1" operator="containsText" text="f'k{kk foHkkx jktLFkku">
      <formula>NOT(ISERROR(SEARCH("f'k{kk foHkkx jktLFkku",C108)))</formula>
    </cfRule>
    <cfRule type="containsText" dxfId="5236" priority="3635" stopIfTrue="1" operator="containsText" text="iw.kkZad">
      <formula>NOT(ISERROR(SEARCH("iw.kkZad",C108)))</formula>
    </cfRule>
  </conditionalFormatting>
  <conditionalFormatting sqref="C108:C109">
    <cfRule type="containsText" dxfId="5235" priority="3633" stopIfTrue="1" operator="containsText" text="dsoy jktdh; fo|ky;ksa esa iz;ksx gsrq fu%'kqYd">
      <formula>NOT(ISERROR(SEARCH("dsoy jktdh; fo|ky;ksa esa iz;ksx gsrq fu%'kqYd",C108)))</formula>
    </cfRule>
  </conditionalFormatting>
  <conditionalFormatting sqref="C131:C134">
    <cfRule type="cellIs" dxfId="5234" priority="3632" stopIfTrue="1" operator="equal">
      <formula>0</formula>
    </cfRule>
  </conditionalFormatting>
  <conditionalFormatting sqref="C131:C134">
    <cfRule type="containsText" dxfId="5233" priority="3628" stopIfTrue="1" operator="containsText" text="f'k{kk foHkkx jktLFkku">
      <formula>NOT(ISERROR(SEARCH("f'k{kk foHkkx jktLFkku",C131)))</formula>
    </cfRule>
    <cfRule type="containsText" dxfId="5232" priority="3631" stopIfTrue="1" operator="containsText" text="iw.kkZad">
      <formula>NOT(ISERROR(SEARCH("iw.kkZad",C131)))</formula>
    </cfRule>
  </conditionalFormatting>
  <conditionalFormatting sqref="C131:C134">
    <cfRule type="cellIs" dxfId="5231" priority="3629" stopIfTrue="1" operator="equal">
      <formula>1800</formula>
    </cfRule>
    <cfRule type="cellIs" dxfId="5230" priority="3630" stopIfTrue="1" operator="equal">
      <formula>200</formula>
    </cfRule>
  </conditionalFormatting>
  <conditionalFormatting sqref="C131:C134">
    <cfRule type="containsText" dxfId="5229" priority="3627" stopIfTrue="1" operator="containsText" text="dsoy jktdh; fo|ky;ksa esa iz;ksx gsrq fu%'kqYd">
      <formula>NOT(ISERROR(SEARCH("dsoy jktdh; fo|ky;ksa esa iz;ksx gsrq fu%'kqYd",C131)))</formula>
    </cfRule>
  </conditionalFormatting>
  <conditionalFormatting sqref="H103:H104 I107:I109 I106:J106 I136:J136 J129 I111:I125 I128:J128 I127">
    <cfRule type="cellIs" dxfId="5228" priority="3626" stopIfTrue="1" operator="equal">
      <formula>0</formula>
    </cfRule>
  </conditionalFormatting>
  <conditionalFormatting sqref="H103:H104 I107:I109 I106:J106 I136:J136 J129 I111:I125 I128:J128 I127">
    <cfRule type="containsText" dxfId="5227" priority="3622" stopIfTrue="1" operator="containsText" text="f'k{kk foHkkx jktLFkku">
      <formula>NOT(ISERROR(SEARCH("f'k{kk foHkkx jktLFkku",H103)))</formula>
    </cfRule>
    <cfRule type="containsText" dxfId="5226" priority="3625" stopIfTrue="1" operator="containsText" text="iw.kkZad">
      <formula>NOT(ISERROR(SEARCH("iw.kkZad",H103)))</formula>
    </cfRule>
  </conditionalFormatting>
  <conditionalFormatting sqref="J127 J129">
    <cfRule type="cellIs" dxfId="5225" priority="3623" stopIfTrue="1" operator="equal">
      <formula>1800</formula>
    </cfRule>
    <cfRule type="cellIs" dxfId="5224" priority="3624" stopIfTrue="1" operator="equal">
      <formula>200</formula>
    </cfRule>
  </conditionalFormatting>
  <conditionalFormatting sqref="H103:H104 I107:I109 I106:J106 I136:J136 J129 I111:I125 I128:J128 I127">
    <cfRule type="containsText" dxfId="5223" priority="3621" stopIfTrue="1" operator="containsText" text="dsoy jktdh; fo|ky;ksa esa iz;ksx gsrq fu%'kqYd">
      <formula>NOT(ISERROR(SEARCH("dsoy jktdh; fo|ky;ksa esa iz;ksx gsrq fu%'kqYd",H103)))</formula>
    </cfRule>
  </conditionalFormatting>
  <conditionalFormatting sqref="I129">
    <cfRule type="cellIs" dxfId="5222" priority="3620" stopIfTrue="1" operator="equal">
      <formula>0</formula>
    </cfRule>
  </conditionalFormatting>
  <conditionalFormatting sqref="I129">
    <cfRule type="containsText" dxfId="5221" priority="3618" stopIfTrue="1" operator="containsText" text="f'k{kk foHkkx jktLFkku">
      <formula>NOT(ISERROR(SEARCH("f'k{kk foHkkx jktLFkku",I129)))</formula>
    </cfRule>
    <cfRule type="containsText" dxfId="5220" priority="3619" stopIfTrue="1" operator="containsText" text="iw.kkZad">
      <formula>NOT(ISERROR(SEARCH("iw.kkZad",I129)))</formula>
    </cfRule>
  </conditionalFormatting>
  <conditionalFormatting sqref="I129">
    <cfRule type="containsText" dxfId="5219" priority="3617" stopIfTrue="1" operator="containsText" text="dsoy jktdh; fo|ky;ksa esa iz;ksx gsrq fu%'kqYd">
      <formula>NOT(ISERROR(SEARCH("dsoy jktdh; fo|ky;ksa esa iz;ksx gsrq fu%'kqYd",I129)))</formula>
    </cfRule>
  </conditionalFormatting>
  <conditionalFormatting sqref="J130">
    <cfRule type="cellIs" dxfId="5218" priority="3616" stopIfTrue="1" operator="equal">
      <formula>0</formula>
    </cfRule>
  </conditionalFormatting>
  <conditionalFormatting sqref="J130">
    <cfRule type="containsText" dxfId="5217" priority="3612" stopIfTrue="1" operator="containsText" text="f'k{kk foHkkx jktLFkku">
      <formula>NOT(ISERROR(SEARCH("f'k{kk foHkkx jktLFkku",J130)))</formula>
    </cfRule>
    <cfRule type="containsText" dxfId="5216" priority="3615" stopIfTrue="1" operator="containsText" text="iw.kkZad">
      <formula>NOT(ISERROR(SEARCH("iw.kkZad",J130)))</formula>
    </cfRule>
  </conditionalFormatting>
  <conditionalFormatting sqref="J130">
    <cfRule type="cellIs" dxfId="5215" priority="3613" stopIfTrue="1" operator="equal">
      <formula>1800</formula>
    </cfRule>
    <cfRule type="cellIs" dxfId="5214" priority="3614" stopIfTrue="1" operator="equal">
      <formula>200</formula>
    </cfRule>
  </conditionalFormatting>
  <conditionalFormatting sqref="J130">
    <cfRule type="containsText" dxfId="5213" priority="3611" stopIfTrue="1" operator="containsText" text="dsoy jktdh; fo|ky;ksa esa iz;ksx gsrq fu%'kqYd">
      <formula>NOT(ISERROR(SEARCH("dsoy jktdh; fo|ky;ksa esa iz;ksx gsrq fu%'kqYd",J130)))</formula>
    </cfRule>
  </conditionalFormatting>
  <conditionalFormatting sqref="J110:J114">
    <cfRule type="cellIs" dxfId="5212" priority="3610" stopIfTrue="1" operator="equal">
      <formula>0</formula>
    </cfRule>
  </conditionalFormatting>
  <conditionalFormatting sqref="J110:J114">
    <cfRule type="containsText" dxfId="5211" priority="3608" stopIfTrue="1" operator="containsText" text="f'k{kk foHkkx jktLFkku">
      <formula>NOT(ISERROR(SEARCH("f'k{kk foHkkx jktLFkku",J110)))</formula>
    </cfRule>
    <cfRule type="containsText" dxfId="5210" priority="3609" stopIfTrue="1" operator="containsText" text="iw.kkZad">
      <formula>NOT(ISERROR(SEARCH("iw.kkZad",J110)))</formula>
    </cfRule>
  </conditionalFormatting>
  <conditionalFormatting sqref="J110:J114">
    <cfRule type="containsText" dxfId="5209" priority="3607" stopIfTrue="1" operator="containsText" text="dsoy jktdh; fo|ky;ksa esa iz;ksx gsrq fu%'kqYd">
      <formula>NOT(ISERROR(SEARCH("dsoy jktdh; fo|ky;ksa esa iz;ksx gsrq fu%'kqYd",J110)))</formula>
    </cfRule>
  </conditionalFormatting>
  <conditionalFormatting sqref="J107">
    <cfRule type="cellIs" dxfId="5208" priority="3606" stopIfTrue="1" operator="equal">
      <formula>0</formula>
    </cfRule>
  </conditionalFormatting>
  <conditionalFormatting sqref="J107">
    <cfRule type="containsText" dxfId="5207" priority="3604" stopIfTrue="1" operator="containsText" text="f'k{kk foHkkx jktLFkku">
      <formula>NOT(ISERROR(SEARCH("f'k{kk foHkkx jktLFkku",J107)))</formula>
    </cfRule>
    <cfRule type="containsText" dxfId="5206" priority="3605" stopIfTrue="1" operator="containsText" text="iw.kkZad">
      <formula>NOT(ISERROR(SEARCH("iw.kkZad",J107)))</formula>
    </cfRule>
  </conditionalFormatting>
  <conditionalFormatting sqref="J107">
    <cfRule type="containsText" dxfId="5205" priority="3603" stopIfTrue="1" operator="containsText" text="dsoy jktdh; fo|ky;ksa esa iz;ksx gsrq fu%'kqYd">
      <formula>NOT(ISERROR(SEARCH("dsoy jktdh; fo|ky;ksa esa iz;ksx gsrq fu%'kqYd",J107)))</formula>
    </cfRule>
  </conditionalFormatting>
  <conditionalFormatting sqref="J108:J109">
    <cfRule type="cellIs" dxfId="5204" priority="3602" stopIfTrue="1" operator="equal">
      <formula>0</formula>
    </cfRule>
  </conditionalFormatting>
  <conditionalFormatting sqref="J108:J109">
    <cfRule type="containsText" dxfId="5203" priority="3600" stopIfTrue="1" operator="containsText" text="f'k{kk foHkkx jktLFkku">
      <formula>NOT(ISERROR(SEARCH("f'k{kk foHkkx jktLFkku",J108)))</formula>
    </cfRule>
    <cfRule type="containsText" dxfId="5202" priority="3601" stopIfTrue="1" operator="containsText" text="iw.kkZad">
      <formula>NOT(ISERROR(SEARCH("iw.kkZad",J108)))</formula>
    </cfRule>
  </conditionalFormatting>
  <conditionalFormatting sqref="J108:J109">
    <cfRule type="containsText" dxfId="5201" priority="3599" stopIfTrue="1" operator="containsText" text="dsoy jktdh; fo|ky;ksa esa iz;ksx gsrq fu%'kqYd">
      <formula>NOT(ISERROR(SEARCH("dsoy jktdh; fo|ky;ksa esa iz;ksx gsrq fu%'kqYd",J108)))</formula>
    </cfRule>
  </conditionalFormatting>
  <conditionalFormatting sqref="J131:J134">
    <cfRule type="cellIs" dxfId="5200" priority="3598" stopIfTrue="1" operator="equal">
      <formula>0</formula>
    </cfRule>
  </conditionalFormatting>
  <conditionalFormatting sqref="J131:J134">
    <cfRule type="containsText" dxfId="5199" priority="3594" stopIfTrue="1" operator="containsText" text="f'k{kk foHkkx jktLFkku">
      <formula>NOT(ISERROR(SEARCH("f'k{kk foHkkx jktLFkku",J131)))</formula>
    </cfRule>
    <cfRule type="containsText" dxfId="5198" priority="3597" stopIfTrue="1" operator="containsText" text="iw.kkZad">
      <formula>NOT(ISERROR(SEARCH("iw.kkZad",J131)))</formula>
    </cfRule>
  </conditionalFormatting>
  <conditionalFormatting sqref="J131:J134">
    <cfRule type="cellIs" dxfId="5197" priority="3595" stopIfTrue="1" operator="equal">
      <formula>1800</formula>
    </cfRule>
    <cfRule type="cellIs" dxfId="5196" priority="3596" stopIfTrue="1" operator="equal">
      <formula>200</formula>
    </cfRule>
  </conditionalFormatting>
  <conditionalFormatting sqref="J131:J134">
    <cfRule type="containsText" dxfId="5195" priority="3593" stopIfTrue="1" operator="containsText" text="dsoy jktdh; fo|ky;ksa esa iz;ksx gsrq fu%'kqYd">
      <formula>NOT(ISERROR(SEARCH("dsoy jktdh; fo|ky;ksa esa iz;ksx gsrq fu%'kqYd",J131)))</formula>
    </cfRule>
  </conditionalFormatting>
  <conditionalFormatting sqref="A137:A138 F137 B141:B143 B140:C140 B170:C170 C163 B145:B159 J161 B161:C162">
    <cfRule type="cellIs" dxfId="5194" priority="3592" stopIfTrue="1" operator="equal">
      <formula>0</formula>
    </cfRule>
  </conditionalFormatting>
  <conditionalFormatting sqref="A137:A138 F137 B141:B143 B140:C140 B170:C170 C163 B145:B159 J161 B161:C162">
    <cfRule type="containsText" dxfId="5193" priority="3588" stopIfTrue="1" operator="containsText" text="f'k{kk foHkkx jktLFkku">
      <formula>NOT(ISERROR(SEARCH("f'k{kk foHkkx jktLFkku",A137)))</formula>
    </cfRule>
    <cfRule type="containsText" dxfId="5192" priority="3591" stopIfTrue="1" operator="containsText" text="iw.kkZad">
      <formula>NOT(ISERROR(SEARCH("iw.kkZad",A137)))</formula>
    </cfRule>
  </conditionalFormatting>
  <conditionalFormatting sqref="C161 C163">
    <cfRule type="cellIs" dxfId="5191" priority="3589" stopIfTrue="1" operator="equal">
      <formula>1800</formula>
    </cfRule>
    <cfRule type="cellIs" dxfId="5190" priority="3590" stopIfTrue="1" operator="equal">
      <formula>200</formula>
    </cfRule>
  </conditionalFormatting>
  <conditionalFormatting sqref="A137:A138 F137 B141:B143 B140:C140 B170:C170 C163 B145:B159 J161 B161:C162">
    <cfRule type="containsText" dxfId="5189" priority="3587" stopIfTrue="1" operator="containsText" text="dsoy jktdh; fo|ky;ksa esa iz;ksx gsrq fu%'kqYd">
      <formula>NOT(ISERROR(SEARCH("dsoy jktdh; fo|ky;ksa esa iz;ksx gsrq fu%'kqYd",A137)))</formula>
    </cfRule>
  </conditionalFormatting>
  <conditionalFormatting sqref="B163">
    <cfRule type="cellIs" dxfId="5188" priority="3586" stopIfTrue="1" operator="equal">
      <formula>0</formula>
    </cfRule>
  </conditionalFormatting>
  <conditionalFormatting sqref="B163">
    <cfRule type="containsText" dxfId="5187" priority="3584" stopIfTrue="1" operator="containsText" text="f'k{kk foHkkx jktLFkku">
      <formula>NOT(ISERROR(SEARCH("f'k{kk foHkkx jktLFkku",B163)))</formula>
    </cfRule>
    <cfRule type="containsText" dxfId="5186" priority="3585" stopIfTrue="1" operator="containsText" text="iw.kkZad">
      <formula>NOT(ISERROR(SEARCH("iw.kkZad",B163)))</formula>
    </cfRule>
  </conditionalFormatting>
  <conditionalFormatting sqref="B163">
    <cfRule type="containsText" dxfId="5185" priority="3583" stopIfTrue="1" operator="containsText" text="dsoy jktdh; fo|ky;ksa esa iz;ksx gsrq fu%'kqYd">
      <formula>NOT(ISERROR(SEARCH("dsoy jktdh; fo|ky;ksa esa iz;ksx gsrq fu%'kqYd",B163)))</formula>
    </cfRule>
  </conditionalFormatting>
  <conditionalFormatting sqref="C164">
    <cfRule type="cellIs" dxfId="5184" priority="3582" stopIfTrue="1" operator="equal">
      <formula>0</formula>
    </cfRule>
  </conditionalFormatting>
  <conditionalFormatting sqref="C164">
    <cfRule type="containsText" dxfId="5183" priority="3578" stopIfTrue="1" operator="containsText" text="f'k{kk foHkkx jktLFkku">
      <formula>NOT(ISERROR(SEARCH("f'k{kk foHkkx jktLFkku",C164)))</formula>
    </cfRule>
    <cfRule type="containsText" dxfId="5182" priority="3581" stopIfTrue="1" operator="containsText" text="iw.kkZad">
      <formula>NOT(ISERROR(SEARCH("iw.kkZad",C164)))</formula>
    </cfRule>
  </conditionalFormatting>
  <conditionalFormatting sqref="C164">
    <cfRule type="cellIs" dxfId="5181" priority="3579" stopIfTrue="1" operator="equal">
      <formula>1800</formula>
    </cfRule>
    <cfRule type="cellIs" dxfId="5180" priority="3580" stopIfTrue="1" operator="equal">
      <formula>200</formula>
    </cfRule>
  </conditionalFormatting>
  <conditionalFormatting sqref="C164">
    <cfRule type="containsText" dxfId="5179" priority="3577" stopIfTrue="1" operator="containsText" text="dsoy jktdh; fo|ky;ksa esa iz;ksx gsrq fu%'kqYd">
      <formula>NOT(ISERROR(SEARCH("dsoy jktdh; fo|ky;ksa esa iz;ksx gsrq fu%'kqYd",C164)))</formula>
    </cfRule>
  </conditionalFormatting>
  <conditionalFormatting sqref="C144:C148">
    <cfRule type="cellIs" dxfId="5178" priority="3576" stopIfTrue="1" operator="equal">
      <formula>0</formula>
    </cfRule>
  </conditionalFormatting>
  <conditionalFormatting sqref="C144:C148">
    <cfRule type="containsText" dxfId="5177" priority="3574" stopIfTrue="1" operator="containsText" text="f'k{kk foHkkx jktLFkku">
      <formula>NOT(ISERROR(SEARCH("f'k{kk foHkkx jktLFkku",C144)))</formula>
    </cfRule>
    <cfRule type="containsText" dxfId="5176" priority="3575" stopIfTrue="1" operator="containsText" text="iw.kkZad">
      <formula>NOT(ISERROR(SEARCH("iw.kkZad",C144)))</formula>
    </cfRule>
  </conditionalFormatting>
  <conditionalFormatting sqref="C144:C148">
    <cfRule type="containsText" dxfId="5175" priority="3573" stopIfTrue="1" operator="containsText" text="dsoy jktdh; fo|ky;ksa esa iz;ksx gsrq fu%'kqYd">
      <formula>NOT(ISERROR(SEARCH("dsoy jktdh; fo|ky;ksa esa iz;ksx gsrq fu%'kqYd",C144)))</formula>
    </cfRule>
  </conditionalFormatting>
  <conditionalFormatting sqref="C141">
    <cfRule type="cellIs" dxfId="5174" priority="3572" stopIfTrue="1" operator="equal">
      <formula>0</formula>
    </cfRule>
  </conditionalFormatting>
  <conditionalFormatting sqref="C141">
    <cfRule type="containsText" dxfId="5173" priority="3570" stopIfTrue="1" operator="containsText" text="f'k{kk foHkkx jktLFkku">
      <formula>NOT(ISERROR(SEARCH("f'k{kk foHkkx jktLFkku",C141)))</formula>
    </cfRule>
    <cfRule type="containsText" dxfId="5172" priority="3571" stopIfTrue="1" operator="containsText" text="iw.kkZad">
      <formula>NOT(ISERROR(SEARCH("iw.kkZad",C141)))</formula>
    </cfRule>
  </conditionalFormatting>
  <conditionalFormatting sqref="C141">
    <cfRule type="containsText" dxfId="5171" priority="3569" stopIfTrue="1" operator="containsText" text="dsoy jktdh; fo|ky;ksa esa iz;ksx gsrq fu%'kqYd">
      <formula>NOT(ISERROR(SEARCH("dsoy jktdh; fo|ky;ksa esa iz;ksx gsrq fu%'kqYd",C141)))</formula>
    </cfRule>
  </conditionalFormatting>
  <conditionalFormatting sqref="C142:C143">
    <cfRule type="cellIs" dxfId="5170" priority="3568" stopIfTrue="1" operator="equal">
      <formula>0</formula>
    </cfRule>
  </conditionalFormatting>
  <conditionalFormatting sqref="C142:C143">
    <cfRule type="containsText" dxfId="5169" priority="3566" stopIfTrue="1" operator="containsText" text="f'k{kk foHkkx jktLFkku">
      <formula>NOT(ISERROR(SEARCH("f'k{kk foHkkx jktLFkku",C142)))</formula>
    </cfRule>
    <cfRule type="containsText" dxfId="5168" priority="3567" stopIfTrue="1" operator="containsText" text="iw.kkZad">
      <formula>NOT(ISERROR(SEARCH("iw.kkZad",C142)))</formula>
    </cfRule>
  </conditionalFormatting>
  <conditionalFormatting sqref="C142:C143">
    <cfRule type="containsText" dxfId="5167" priority="3565" stopIfTrue="1" operator="containsText" text="dsoy jktdh; fo|ky;ksa esa iz;ksx gsrq fu%'kqYd">
      <formula>NOT(ISERROR(SEARCH("dsoy jktdh; fo|ky;ksa esa iz;ksx gsrq fu%'kqYd",C142)))</formula>
    </cfRule>
  </conditionalFormatting>
  <conditionalFormatting sqref="C165:C168">
    <cfRule type="cellIs" dxfId="5166" priority="3564" stopIfTrue="1" operator="equal">
      <formula>0</formula>
    </cfRule>
  </conditionalFormatting>
  <conditionalFormatting sqref="C165:C168">
    <cfRule type="containsText" dxfId="5165" priority="3560" stopIfTrue="1" operator="containsText" text="f'k{kk foHkkx jktLFkku">
      <formula>NOT(ISERROR(SEARCH("f'k{kk foHkkx jktLFkku",C165)))</formula>
    </cfRule>
    <cfRule type="containsText" dxfId="5164" priority="3563" stopIfTrue="1" operator="containsText" text="iw.kkZad">
      <formula>NOT(ISERROR(SEARCH("iw.kkZad",C165)))</formula>
    </cfRule>
  </conditionalFormatting>
  <conditionalFormatting sqref="C165:C168">
    <cfRule type="cellIs" dxfId="5163" priority="3561" stopIfTrue="1" operator="equal">
      <formula>1800</formula>
    </cfRule>
    <cfRule type="cellIs" dxfId="5162" priority="3562" stopIfTrue="1" operator="equal">
      <formula>200</formula>
    </cfRule>
  </conditionalFormatting>
  <conditionalFormatting sqref="C165:C168">
    <cfRule type="containsText" dxfId="5161" priority="3559" stopIfTrue="1" operator="containsText" text="dsoy jktdh; fo|ky;ksa esa iz;ksx gsrq fu%'kqYd">
      <formula>NOT(ISERROR(SEARCH("dsoy jktdh; fo|ky;ksa esa iz;ksx gsrq fu%'kqYd",C165)))</formula>
    </cfRule>
  </conditionalFormatting>
  <conditionalFormatting sqref="H137:H138 I141:I143 I140:J140 I170:J170 J163 I145:I159 I162:J162 I161">
    <cfRule type="cellIs" dxfId="5160" priority="3558" stopIfTrue="1" operator="equal">
      <formula>0</formula>
    </cfRule>
  </conditionalFormatting>
  <conditionalFormatting sqref="H137:H138 I141:I143 I140:J140 I170:J170 J163 I145:I159 I162:J162 I161">
    <cfRule type="containsText" dxfId="5159" priority="3554" stopIfTrue="1" operator="containsText" text="f'k{kk foHkkx jktLFkku">
      <formula>NOT(ISERROR(SEARCH("f'k{kk foHkkx jktLFkku",H137)))</formula>
    </cfRule>
    <cfRule type="containsText" dxfId="5158" priority="3557" stopIfTrue="1" operator="containsText" text="iw.kkZad">
      <formula>NOT(ISERROR(SEARCH("iw.kkZad",H137)))</formula>
    </cfRule>
  </conditionalFormatting>
  <conditionalFormatting sqref="J161 J163">
    <cfRule type="cellIs" dxfId="5157" priority="3555" stopIfTrue="1" operator="equal">
      <formula>1800</formula>
    </cfRule>
    <cfRule type="cellIs" dxfId="5156" priority="3556" stopIfTrue="1" operator="equal">
      <formula>200</formula>
    </cfRule>
  </conditionalFormatting>
  <conditionalFormatting sqref="H137:H138 I141:I143 I140:J140 I170:J170 J163 I145:I159 I162:J162 I161">
    <cfRule type="containsText" dxfId="5155" priority="3553" stopIfTrue="1" operator="containsText" text="dsoy jktdh; fo|ky;ksa esa iz;ksx gsrq fu%'kqYd">
      <formula>NOT(ISERROR(SEARCH("dsoy jktdh; fo|ky;ksa esa iz;ksx gsrq fu%'kqYd",H137)))</formula>
    </cfRule>
  </conditionalFormatting>
  <conditionalFormatting sqref="I163">
    <cfRule type="cellIs" dxfId="5154" priority="3552" stopIfTrue="1" operator="equal">
      <formula>0</formula>
    </cfRule>
  </conditionalFormatting>
  <conditionalFormatting sqref="I163">
    <cfRule type="containsText" dxfId="5153" priority="3550" stopIfTrue="1" operator="containsText" text="f'k{kk foHkkx jktLFkku">
      <formula>NOT(ISERROR(SEARCH("f'k{kk foHkkx jktLFkku",I163)))</formula>
    </cfRule>
    <cfRule type="containsText" dxfId="5152" priority="3551" stopIfTrue="1" operator="containsText" text="iw.kkZad">
      <formula>NOT(ISERROR(SEARCH("iw.kkZad",I163)))</formula>
    </cfRule>
  </conditionalFormatting>
  <conditionalFormatting sqref="I163">
    <cfRule type="containsText" dxfId="5151" priority="3549" stopIfTrue="1" operator="containsText" text="dsoy jktdh; fo|ky;ksa esa iz;ksx gsrq fu%'kqYd">
      <formula>NOT(ISERROR(SEARCH("dsoy jktdh; fo|ky;ksa esa iz;ksx gsrq fu%'kqYd",I163)))</formula>
    </cfRule>
  </conditionalFormatting>
  <conditionalFormatting sqref="J164">
    <cfRule type="cellIs" dxfId="5150" priority="3548" stopIfTrue="1" operator="equal">
      <formula>0</formula>
    </cfRule>
  </conditionalFormatting>
  <conditionalFormatting sqref="J164">
    <cfRule type="containsText" dxfId="5149" priority="3544" stopIfTrue="1" operator="containsText" text="f'k{kk foHkkx jktLFkku">
      <formula>NOT(ISERROR(SEARCH("f'k{kk foHkkx jktLFkku",J164)))</formula>
    </cfRule>
    <cfRule type="containsText" dxfId="5148" priority="3547" stopIfTrue="1" operator="containsText" text="iw.kkZad">
      <formula>NOT(ISERROR(SEARCH("iw.kkZad",J164)))</formula>
    </cfRule>
  </conditionalFormatting>
  <conditionalFormatting sqref="J164">
    <cfRule type="cellIs" dxfId="5147" priority="3545" stopIfTrue="1" operator="equal">
      <formula>1800</formula>
    </cfRule>
    <cfRule type="cellIs" dxfId="5146" priority="3546" stopIfTrue="1" operator="equal">
      <formula>200</formula>
    </cfRule>
  </conditionalFormatting>
  <conditionalFormatting sqref="J164">
    <cfRule type="containsText" dxfId="5145" priority="3543" stopIfTrue="1" operator="containsText" text="dsoy jktdh; fo|ky;ksa esa iz;ksx gsrq fu%'kqYd">
      <formula>NOT(ISERROR(SEARCH("dsoy jktdh; fo|ky;ksa esa iz;ksx gsrq fu%'kqYd",J164)))</formula>
    </cfRule>
  </conditionalFormatting>
  <conditionalFormatting sqref="J144:J148">
    <cfRule type="cellIs" dxfId="5144" priority="3542" stopIfTrue="1" operator="equal">
      <formula>0</formula>
    </cfRule>
  </conditionalFormatting>
  <conditionalFormatting sqref="J144:J148">
    <cfRule type="containsText" dxfId="5143" priority="3540" stopIfTrue="1" operator="containsText" text="f'k{kk foHkkx jktLFkku">
      <formula>NOT(ISERROR(SEARCH("f'k{kk foHkkx jktLFkku",J144)))</formula>
    </cfRule>
    <cfRule type="containsText" dxfId="5142" priority="3541" stopIfTrue="1" operator="containsText" text="iw.kkZad">
      <formula>NOT(ISERROR(SEARCH("iw.kkZad",J144)))</formula>
    </cfRule>
  </conditionalFormatting>
  <conditionalFormatting sqref="J144:J148">
    <cfRule type="containsText" dxfId="5141" priority="3539" stopIfTrue="1" operator="containsText" text="dsoy jktdh; fo|ky;ksa esa iz;ksx gsrq fu%'kqYd">
      <formula>NOT(ISERROR(SEARCH("dsoy jktdh; fo|ky;ksa esa iz;ksx gsrq fu%'kqYd",J144)))</formula>
    </cfRule>
  </conditionalFormatting>
  <conditionalFormatting sqref="J141">
    <cfRule type="cellIs" dxfId="5140" priority="3538" stopIfTrue="1" operator="equal">
      <formula>0</formula>
    </cfRule>
  </conditionalFormatting>
  <conditionalFormatting sqref="J141">
    <cfRule type="containsText" dxfId="5139" priority="3536" stopIfTrue="1" operator="containsText" text="f'k{kk foHkkx jktLFkku">
      <formula>NOT(ISERROR(SEARCH("f'k{kk foHkkx jktLFkku",J141)))</formula>
    </cfRule>
    <cfRule type="containsText" dxfId="5138" priority="3537" stopIfTrue="1" operator="containsText" text="iw.kkZad">
      <formula>NOT(ISERROR(SEARCH("iw.kkZad",J141)))</formula>
    </cfRule>
  </conditionalFormatting>
  <conditionalFormatting sqref="J141">
    <cfRule type="containsText" dxfId="5137" priority="3535" stopIfTrue="1" operator="containsText" text="dsoy jktdh; fo|ky;ksa esa iz;ksx gsrq fu%'kqYd">
      <formula>NOT(ISERROR(SEARCH("dsoy jktdh; fo|ky;ksa esa iz;ksx gsrq fu%'kqYd",J141)))</formula>
    </cfRule>
  </conditionalFormatting>
  <conditionalFormatting sqref="J142:J143">
    <cfRule type="cellIs" dxfId="5136" priority="3534" stopIfTrue="1" operator="equal">
      <formula>0</formula>
    </cfRule>
  </conditionalFormatting>
  <conditionalFormatting sqref="J142:J143">
    <cfRule type="containsText" dxfId="5135" priority="3532" stopIfTrue="1" operator="containsText" text="f'k{kk foHkkx jktLFkku">
      <formula>NOT(ISERROR(SEARCH("f'k{kk foHkkx jktLFkku",J142)))</formula>
    </cfRule>
    <cfRule type="containsText" dxfId="5134" priority="3533" stopIfTrue="1" operator="containsText" text="iw.kkZad">
      <formula>NOT(ISERROR(SEARCH("iw.kkZad",J142)))</formula>
    </cfRule>
  </conditionalFormatting>
  <conditionalFormatting sqref="J142:J143">
    <cfRule type="containsText" dxfId="5133" priority="3531" stopIfTrue="1" operator="containsText" text="dsoy jktdh; fo|ky;ksa esa iz;ksx gsrq fu%'kqYd">
      <formula>NOT(ISERROR(SEARCH("dsoy jktdh; fo|ky;ksa esa iz;ksx gsrq fu%'kqYd",J142)))</formula>
    </cfRule>
  </conditionalFormatting>
  <conditionalFormatting sqref="J165:J168">
    <cfRule type="cellIs" dxfId="5132" priority="3530" stopIfTrue="1" operator="equal">
      <formula>0</formula>
    </cfRule>
  </conditionalFormatting>
  <conditionalFormatting sqref="J165:J168">
    <cfRule type="containsText" dxfId="5131" priority="3526" stopIfTrue="1" operator="containsText" text="f'k{kk foHkkx jktLFkku">
      <formula>NOT(ISERROR(SEARCH("f'k{kk foHkkx jktLFkku",J165)))</formula>
    </cfRule>
    <cfRule type="containsText" dxfId="5130" priority="3529" stopIfTrue="1" operator="containsText" text="iw.kkZad">
      <formula>NOT(ISERROR(SEARCH("iw.kkZad",J165)))</formula>
    </cfRule>
  </conditionalFormatting>
  <conditionalFormatting sqref="J165:J168">
    <cfRule type="cellIs" dxfId="5129" priority="3527" stopIfTrue="1" operator="equal">
      <formula>1800</formula>
    </cfRule>
    <cfRule type="cellIs" dxfId="5128" priority="3528" stopIfTrue="1" operator="equal">
      <formula>200</formula>
    </cfRule>
  </conditionalFormatting>
  <conditionalFormatting sqref="J165:J168">
    <cfRule type="containsText" dxfId="5127" priority="3525" stopIfTrue="1" operator="containsText" text="dsoy jktdh; fo|ky;ksa esa iz;ksx gsrq fu%'kqYd">
      <formula>NOT(ISERROR(SEARCH("dsoy jktdh; fo|ky;ksa esa iz;ksx gsrq fu%'kqYd",J165)))</formula>
    </cfRule>
  </conditionalFormatting>
  <conditionalFormatting sqref="A171:A172 F171 B175:B177 B174:C174 B204:C204 C197 B179:B193 J195 B195:C196">
    <cfRule type="cellIs" dxfId="5126" priority="3524" stopIfTrue="1" operator="equal">
      <formula>0</formula>
    </cfRule>
  </conditionalFormatting>
  <conditionalFormatting sqref="A171:A172 F171 B175:B177 B174:C174 B204:C204 C197 B179:B193 J195 B195:C196">
    <cfRule type="containsText" dxfId="5125" priority="3520" stopIfTrue="1" operator="containsText" text="f'k{kk foHkkx jktLFkku">
      <formula>NOT(ISERROR(SEARCH("f'k{kk foHkkx jktLFkku",A171)))</formula>
    </cfRule>
    <cfRule type="containsText" dxfId="5124" priority="3523" stopIfTrue="1" operator="containsText" text="iw.kkZad">
      <formula>NOT(ISERROR(SEARCH("iw.kkZad",A171)))</formula>
    </cfRule>
  </conditionalFormatting>
  <conditionalFormatting sqref="C195 C197">
    <cfRule type="cellIs" dxfId="5123" priority="3521" stopIfTrue="1" operator="equal">
      <formula>1800</formula>
    </cfRule>
    <cfRule type="cellIs" dxfId="5122" priority="3522" stopIfTrue="1" operator="equal">
      <formula>200</formula>
    </cfRule>
  </conditionalFormatting>
  <conditionalFormatting sqref="A171:A172 F171 B175:B177 B174:C174 B204:C204 C197 B179:B193 J195 B195:C196">
    <cfRule type="containsText" dxfId="5121" priority="3519" stopIfTrue="1" operator="containsText" text="dsoy jktdh; fo|ky;ksa esa iz;ksx gsrq fu%'kqYd">
      <formula>NOT(ISERROR(SEARCH("dsoy jktdh; fo|ky;ksa esa iz;ksx gsrq fu%'kqYd",A171)))</formula>
    </cfRule>
  </conditionalFormatting>
  <conditionalFormatting sqref="B197">
    <cfRule type="cellIs" dxfId="5120" priority="3518" stopIfTrue="1" operator="equal">
      <formula>0</formula>
    </cfRule>
  </conditionalFormatting>
  <conditionalFormatting sqref="B197">
    <cfRule type="containsText" dxfId="5119" priority="3516" stopIfTrue="1" operator="containsText" text="f'k{kk foHkkx jktLFkku">
      <formula>NOT(ISERROR(SEARCH("f'k{kk foHkkx jktLFkku",B197)))</formula>
    </cfRule>
    <cfRule type="containsText" dxfId="5118" priority="3517" stopIfTrue="1" operator="containsText" text="iw.kkZad">
      <formula>NOT(ISERROR(SEARCH("iw.kkZad",B197)))</formula>
    </cfRule>
  </conditionalFormatting>
  <conditionalFormatting sqref="B197">
    <cfRule type="containsText" dxfId="5117" priority="3515" stopIfTrue="1" operator="containsText" text="dsoy jktdh; fo|ky;ksa esa iz;ksx gsrq fu%'kqYd">
      <formula>NOT(ISERROR(SEARCH("dsoy jktdh; fo|ky;ksa esa iz;ksx gsrq fu%'kqYd",B197)))</formula>
    </cfRule>
  </conditionalFormatting>
  <conditionalFormatting sqref="C198">
    <cfRule type="cellIs" dxfId="5116" priority="3514" stopIfTrue="1" operator="equal">
      <formula>0</formula>
    </cfRule>
  </conditionalFormatting>
  <conditionalFormatting sqref="C198">
    <cfRule type="containsText" dxfId="5115" priority="3510" stopIfTrue="1" operator="containsText" text="f'k{kk foHkkx jktLFkku">
      <formula>NOT(ISERROR(SEARCH("f'k{kk foHkkx jktLFkku",C198)))</formula>
    </cfRule>
    <cfRule type="containsText" dxfId="5114" priority="3513" stopIfTrue="1" operator="containsText" text="iw.kkZad">
      <formula>NOT(ISERROR(SEARCH("iw.kkZad",C198)))</formula>
    </cfRule>
  </conditionalFormatting>
  <conditionalFormatting sqref="C198">
    <cfRule type="cellIs" dxfId="5113" priority="3511" stopIfTrue="1" operator="equal">
      <formula>1800</formula>
    </cfRule>
    <cfRule type="cellIs" dxfId="5112" priority="3512" stopIfTrue="1" operator="equal">
      <formula>200</formula>
    </cfRule>
  </conditionalFormatting>
  <conditionalFormatting sqref="C198">
    <cfRule type="containsText" dxfId="5111" priority="3509" stopIfTrue="1" operator="containsText" text="dsoy jktdh; fo|ky;ksa esa iz;ksx gsrq fu%'kqYd">
      <formula>NOT(ISERROR(SEARCH("dsoy jktdh; fo|ky;ksa esa iz;ksx gsrq fu%'kqYd",C198)))</formula>
    </cfRule>
  </conditionalFormatting>
  <conditionalFormatting sqref="C178:C182">
    <cfRule type="cellIs" dxfId="5110" priority="3508" stopIfTrue="1" operator="equal">
      <formula>0</formula>
    </cfRule>
  </conditionalFormatting>
  <conditionalFormatting sqref="C178:C182">
    <cfRule type="containsText" dxfId="5109" priority="3506" stopIfTrue="1" operator="containsText" text="f'k{kk foHkkx jktLFkku">
      <formula>NOT(ISERROR(SEARCH("f'k{kk foHkkx jktLFkku",C178)))</formula>
    </cfRule>
    <cfRule type="containsText" dxfId="5108" priority="3507" stopIfTrue="1" operator="containsText" text="iw.kkZad">
      <formula>NOT(ISERROR(SEARCH("iw.kkZad",C178)))</formula>
    </cfRule>
  </conditionalFormatting>
  <conditionalFormatting sqref="C178:C182">
    <cfRule type="containsText" dxfId="5107" priority="3505" stopIfTrue="1" operator="containsText" text="dsoy jktdh; fo|ky;ksa esa iz;ksx gsrq fu%'kqYd">
      <formula>NOT(ISERROR(SEARCH("dsoy jktdh; fo|ky;ksa esa iz;ksx gsrq fu%'kqYd",C178)))</formula>
    </cfRule>
  </conditionalFormatting>
  <conditionalFormatting sqref="C175">
    <cfRule type="cellIs" dxfId="5106" priority="3504" stopIfTrue="1" operator="equal">
      <formula>0</formula>
    </cfRule>
  </conditionalFormatting>
  <conditionalFormatting sqref="C175">
    <cfRule type="containsText" dxfId="5105" priority="3502" stopIfTrue="1" operator="containsText" text="f'k{kk foHkkx jktLFkku">
      <formula>NOT(ISERROR(SEARCH("f'k{kk foHkkx jktLFkku",C175)))</formula>
    </cfRule>
    <cfRule type="containsText" dxfId="5104" priority="3503" stopIfTrue="1" operator="containsText" text="iw.kkZad">
      <formula>NOT(ISERROR(SEARCH("iw.kkZad",C175)))</formula>
    </cfRule>
  </conditionalFormatting>
  <conditionalFormatting sqref="C175">
    <cfRule type="containsText" dxfId="5103" priority="3501" stopIfTrue="1" operator="containsText" text="dsoy jktdh; fo|ky;ksa esa iz;ksx gsrq fu%'kqYd">
      <formula>NOT(ISERROR(SEARCH("dsoy jktdh; fo|ky;ksa esa iz;ksx gsrq fu%'kqYd",C175)))</formula>
    </cfRule>
  </conditionalFormatting>
  <conditionalFormatting sqref="C176:C177">
    <cfRule type="cellIs" dxfId="5102" priority="3500" stopIfTrue="1" operator="equal">
      <formula>0</formula>
    </cfRule>
  </conditionalFormatting>
  <conditionalFormatting sqref="C176:C177">
    <cfRule type="containsText" dxfId="5101" priority="3498" stopIfTrue="1" operator="containsText" text="f'k{kk foHkkx jktLFkku">
      <formula>NOT(ISERROR(SEARCH("f'k{kk foHkkx jktLFkku",C176)))</formula>
    </cfRule>
    <cfRule type="containsText" dxfId="5100" priority="3499" stopIfTrue="1" operator="containsText" text="iw.kkZad">
      <formula>NOT(ISERROR(SEARCH("iw.kkZad",C176)))</formula>
    </cfRule>
  </conditionalFormatting>
  <conditionalFormatting sqref="C176:C177">
    <cfRule type="containsText" dxfId="5099" priority="3497" stopIfTrue="1" operator="containsText" text="dsoy jktdh; fo|ky;ksa esa iz;ksx gsrq fu%'kqYd">
      <formula>NOT(ISERROR(SEARCH("dsoy jktdh; fo|ky;ksa esa iz;ksx gsrq fu%'kqYd",C176)))</formula>
    </cfRule>
  </conditionalFormatting>
  <conditionalFormatting sqref="C199:C202">
    <cfRule type="cellIs" dxfId="5098" priority="3496" stopIfTrue="1" operator="equal">
      <formula>0</formula>
    </cfRule>
  </conditionalFormatting>
  <conditionalFormatting sqref="C199:C202">
    <cfRule type="containsText" dxfId="5097" priority="3492" stopIfTrue="1" operator="containsText" text="f'k{kk foHkkx jktLFkku">
      <formula>NOT(ISERROR(SEARCH("f'k{kk foHkkx jktLFkku",C199)))</formula>
    </cfRule>
    <cfRule type="containsText" dxfId="5096" priority="3495" stopIfTrue="1" operator="containsText" text="iw.kkZad">
      <formula>NOT(ISERROR(SEARCH("iw.kkZad",C199)))</formula>
    </cfRule>
  </conditionalFormatting>
  <conditionalFormatting sqref="C199:C202">
    <cfRule type="cellIs" dxfId="5095" priority="3493" stopIfTrue="1" operator="equal">
      <formula>1800</formula>
    </cfRule>
    <cfRule type="cellIs" dxfId="5094" priority="3494" stopIfTrue="1" operator="equal">
      <formula>200</formula>
    </cfRule>
  </conditionalFormatting>
  <conditionalFormatting sqref="C199:C202">
    <cfRule type="containsText" dxfId="5093" priority="3491" stopIfTrue="1" operator="containsText" text="dsoy jktdh; fo|ky;ksa esa iz;ksx gsrq fu%'kqYd">
      <formula>NOT(ISERROR(SEARCH("dsoy jktdh; fo|ky;ksa esa iz;ksx gsrq fu%'kqYd",C199)))</formula>
    </cfRule>
  </conditionalFormatting>
  <conditionalFormatting sqref="H171:H172 I175:I177 I174:J174 I204:J204 J197 I179:I193 I196:J196 I195">
    <cfRule type="cellIs" dxfId="5092" priority="3490" stopIfTrue="1" operator="equal">
      <formula>0</formula>
    </cfRule>
  </conditionalFormatting>
  <conditionalFormatting sqref="H171:H172 I175:I177 I174:J174 I204:J204 J197 I179:I193 I196:J196 I195">
    <cfRule type="containsText" dxfId="5091" priority="3486" stopIfTrue="1" operator="containsText" text="f'k{kk foHkkx jktLFkku">
      <formula>NOT(ISERROR(SEARCH("f'k{kk foHkkx jktLFkku",H171)))</formula>
    </cfRule>
    <cfRule type="containsText" dxfId="5090" priority="3489" stopIfTrue="1" operator="containsText" text="iw.kkZad">
      <formula>NOT(ISERROR(SEARCH("iw.kkZad",H171)))</formula>
    </cfRule>
  </conditionalFormatting>
  <conditionalFormatting sqref="J195 J197">
    <cfRule type="cellIs" dxfId="5089" priority="3487" stopIfTrue="1" operator="equal">
      <formula>1800</formula>
    </cfRule>
    <cfRule type="cellIs" dxfId="5088" priority="3488" stopIfTrue="1" operator="equal">
      <formula>200</formula>
    </cfRule>
  </conditionalFormatting>
  <conditionalFormatting sqref="H171:H172 I175:I177 I174:J174 I204:J204 J197 I179:I193 I196:J196 I195">
    <cfRule type="containsText" dxfId="5087" priority="3485" stopIfTrue="1" operator="containsText" text="dsoy jktdh; fo|ky;ksa esa iz;ksx gsrq fu%'kqYd">
      <formula>NOT(ISERROR(SEARCH("dsoy jktdh; fo|ky;ksa esa iz;ksx gsrq fu%'kqYd",H171)))</formula>
    </cfRule>
  </conditionalFormatting>
  <conditionalFormatting sqref="I197">
    <cfRule type="cellIs" dxfId="5086" priority="3484" stopIfTrue="1" operator="equal">
      <formula>0</formula>
    </cfRule>
  </conditionalFormatting>
  <conditionalFormatting sqref="I197">
    <cfRule type="containsText" dxfId="5085" priority="3482" stopIfTrue="1" operator="containsText" text="f'k{kk foHkkx jktLFkku">
      <formula>NOT(ISERROR(SEARCH("f'k{kk foHkkx jktLFkku",I197)))</formula>
    </cfRule>
    <cfRule type="containsText" dxfId="5084" priority="3483" stopIfTrue="1" operator="containsText" text="iw.kkZad">
      <formula>NOT(ISERROR(SEARCH("iw.kkZad",I197)))</formula>
    </cfRule>
  </conditionalFormatting>
  <conditionalFormatting sqref="I197">
    <cfRule type="containsText" dxfId="5083" priority="3481" stopIfTrue="1" operator="containsText" text="dsoy jktdh; fo|ky;ksa esa iz;ksx gsrq fu%'kqYd">
      <formula>NOT(ISERROR(SEARCH("dsoy jktdh; fo|ky;ksa esa iz;ksx gsrq fu%'kqYd",I197)))</formula>
    </cfRule>
  </conditionalFormatting>
  <conditionalFormatting sqref="J198">
    <cfRule type="cellIs" dxfId="5082" priority="3480" stopIfTrue="1" operator="equal">
      <formula>0</formula>
    </cfRule>
  </conditionalFormatting>
  <conditionalFormatting sqref="J198">
    <cfRule type="containsText" dxfId="5081" priority="3476" stopIfTrue="1" operator="containsText" text="f'k{kk foHkkx jktLFkku">
      <formula>NOT(ISERROR(SEARCH("f'k{kk foHkkx jktLFkku",J198)))</formula>
    </cfRule>
    <cfRule type="containsText" dxfId="5080" priority="3479" stopIfTrue="1" operator="containsText" text="iw.kkZad">
      <formula>NOT(ISERROR(SEARCH("iw.kkZad",J198)))</formula>
    </cfRule>
  </conditionalFormatting>
  <conditionalFormatting sqref="J198">
    <cfRule type="cellIs" dxfId="5079" priority="3477" stopIfTrue="1" operator="equal">
      <formula>1800</formula>
    </cfRule>
    <cfRule type="cellIs" dxfId="5078" priority="3478" stopIfTrue="1" operator="equal">
      <formula>200</formula>
    </cfRule>
  </conditionalFormatting>
  <conditionalFormatting sqref="J198">
    <cfRule type="containsText" dxfId="5077" priority="3475" stopIfTrue="1" operator="containsText" text="dsoy jktdh; fo|ky;ksa esa iz;ksx gsrq fu%'kqYd">
      <formula>NOT(ISERROR(SEARCH("dsoy jktdh; fo|ky;ksa esa iz;ksx gsrq fu%'kqYd",J198)))</formula>
    </cfRule>
  </conditionalFormatting>
  <conditionalFormatting sqref="J178:J182">
    <cfRule type="cellIs" dxfId="5076" priority="3474" stopIfTrue="1" operator="equal">
      <formula>0</formula>
    </cfRule>
  </conditionalFormatting>
  <conditionalFormatting sqref="J178:J182">
    <cfRule type="containsText" dxfId="5075" priority="3472" stopIfTrue="1" operator="containsText" text="f'k{kk foHkkx jktLFkku">
      <formula>NOT(ISERROR(SEARCH("f'k{kk foHkkx jktLFkku",J178)))</formula>
    </cfRule>
    <cfRule type="containsText" dxfId="5074" priority="3473" stopIfTrue="1" operator="containsText" text="iw.kkZad">
      <formula>NOT(ISERROR(SEARCH("iw.kkZad",J178)))</formula>
    </cfRule>
  </conditionalFormatting>
  <conditionalFormatting sqref="J178:J182">
    <cfRule type="containsText" dxfId="5073" priority="3471" stopIfTrue="1" operator="containsText" text="dsoy jktdh; fo|ky;ksa esa iz;ksx gsrq fu%'kqYd">
      <formula>NOT(ISERROR(SEARCH("dsoy jktdh; fo|ky;ksa esa iz;ksx gsrq fu%'kqYd",J178)))</formula>
    </cfRule>
  </conditionalFormatting>
  <conditionalFormatting sqref="J175">
    <cfRule type="cellIs" dxfId="5072" priority="3470" stopIfTrue="1" operator="equal">
      <formula>0</formula>
    </cfRule>
  </conditionalFormatting>
  <conditionalFormatting sqref="J175">
    <cfRule type="containsText" dxfId="5071" priority="3468" stopIfTrue="1" operator="containsText" text="f'k{kk foHkkx jktLFkku">
      <formula>NOT(ISERROR(SEARCH("f'k{kk foHkkx jktLFkku",J175)))</formula>
    </cfRule>
    <cfRule type="containsText" dxfId="5070" priority="3469" stopIfTrue="1" operator="containsText" text="iw.kkZad">
      <formula>NOT(ISERROR(SEARCH("iw.kkZad",J175)))</formula>
    </cfRule>
  </conditionalFormatting>
  <conditionalFormatting sqref="J175">
    <cfRule type="containsText" dxfId="5069" priority="3467" stopIfTrue="1" operator="containsText" text="dsoy jktdh; fo|ky;ksa esa iz;ksx gsrq fu%'kqYd">
      <formula>NOT(ISERROR(SEARCH("dsoy jktdh; fo|ky;ksa esa iz;ksx gsrq fu%'kqYd",J175)))</formula>
    </cfRule>
  </conditionalFormatting>
  <conditionalFormatting sqref="J176:J177">
    <cfRule type="cellIs" dxfId="5068" priority="3466" stopIfTrue="1" operator="equal">
      <formula>0</formula>
    </cfRule>
  </conditionalFormatting>
  <conditionalFormatting sqref="J176:J177">
    <cfRule type="containsText" dxfId="5067" priority="3464" stopIfTrue="1" operator="containsText" text="f'k{kk foHkkx jktLFkku">
      <formula>NOT(ISERROR(SEARCH("f'k{kk foHkkx jktLFkku",J176)))</formula>
    </cfRule>
    <cfRule type="containsText" dxfId="5066" priority="3465" stopIfTrue="1" operator="containsText" text="iw.kkZad">
      <formula>NOT(ISERROR(SEARCH("iw.kkZad",J176)))</formula>
    </cfRule>
  </conditionalFormatting>
  <conditionalFormatting sqref="J176:J177">
    <cfRule type="containsText" dxfId="5065" priority="3463" stopIfTrue="1" operator="containsText" text="dsoy jktdh; fo|ky;ksa esa iz;ksx gsrq fu%'kqYd">
      <formula>NOT(ISERROR(SEARCH("dsoy jktdh; fo|ky;ksa esa iz;ksx gsrq fu%'kqYd",J176)))</formula>
    </cfRule>
  </conditionalFormatting>
  <conditionalFormatting sqref="J199:J202">
    <cfRule type="cellIs" dxfId="5064" priority="3462" stopIfTrue="1" operator="equal">
      <formula>0</formula>
    </cfRule>
  </conditionalFormatting>
  <conditionalFormatting sqref="J199:J202">
    <cfRule type="containsText" dxfId="5063" priority="3458" stopIfTrue="1" operator="containsText" text="f'k{kk foHkkx jktLFkku">
      <formula>NOT(ISERROR(SEARCH("f'k{kk foHkkx jktLFkku",J199)))</formula>
    </cfRule>
    <cfRule type="containsText" dxfId="5062" priority="3461" stopIfTrue="1" operator="containsText" text="iw.kkZad">
      <formula>NOT(ISERROR(SEARCH("iw.kkZad",J199)))</formula>
    </cfRule>
  </conditionalFormatting>
  <conditionalFormatting sqref="J199:J202">
    <cfRule type="cellIs" dxfId="5061" priority="3459" stopIfTrue="1" operator="equal">
      <formula>1800</formula>
    </cfRule>
    <cfRule type="cellIs" dxfId="5060" priority="3460" stopIfTrue="1" operator="equal">
      <formula>200</formula>
    </cfRule>
  </conditionalFormatting>
  <conditionalFormatting sqref="J199:J202">
    <cfRule type="containsText" dxfId="5059" priority="3457" stopIfTrue="1" operator="containsText" text="dsoy jktdh; fo|ky;ksa esa iz;ksx gsrq fu%'kqYd">
      <formula>NOT(ISERROR(SEARCH("dsoy jktdh; fo|ky;ksa esa iz;ksx gsrq fu%'kqYd",J199)))</formula>
    </cfRule>
  </conditionalFormatting>
  <conditionalFormatting sqref="A205:A206 F205 B209:B211 B208:C208 B238:C238 C231 B213:B227 J229 B229:C230">
    <cfRule type="cellIs" dxfId="5058" priority="3456" stopIfTrue="1" operator="equal">
      <formula>0</formula>
    </cfRule>
  </conditionalFormatting>
  <conditionalFormatting sqref="A205:A206 F205 B209:B211 B208:C208 B238:C238 C231 B213:B227 J229 B229:C230">
    <cfRule type="containsText" dxfId="5057" priority="3452" stopIfTrue="1" operator="containsText" text="f'k{kk foHkkx jktLFkku">
      <formula>NOT(ISERROR(SEARCH("f'k{kk foHkkx jktLFkku",A205)))</formula>
    </cfRule>
    <cfRule type="containsText" dxfId="5056" priority="3455" stopIfTrue="1" operator="containsText" text="iw.kkZad">
      <formula>NOT(ISERROR(SEARCH("iw.kkZad",A205)))</formula>
    </cfRule>
  </conditionalFormatting>
  <conditionalFormatting sqref="C229 C231">
    <cfRule type="cellIs" dxfId="5055" priority="3453" stopIfTrue="1" operator="equal">
      <formula>1800</formula>
    </cfRule>
    <cfRule type="cellIs" dxfId="5054" priority="3454" stopIfTrue="1" operator="equal">
      <formula>200</formula>
    </cfRule>
  </conditionalFormatting>
  <conditionalFormatting sqref="A205:A206 F205 B209:B211 B208:C208 B238:C238 C231 B213:B227 J229 B229:C230">
    <cfRule type="containsText" dxfId="5053" priority="3451" stopIfTrue="1" operator="containsText" text="dsoy jktdh; fo|ky;ksa esa iz;ksx gsrq fu%'kqYd">
      <formula>NOT(ISERROR(SEARCH("dsoy jktdh; fo|ky;ksa esa iz;ksx gsrq fu%'kqYd",A205)))</formula>
    </cfRule>
  </conditionalFormatting>
  <conditionalFormatting sqref="B231">
    <cfRule type="cellIs" dxfId="5052" priority="3450" stopIfTrue="1" operator="equal">
      <formula>0</formula>
    </cfRule>
  </conditionalFormatting>
  <conditionalFormatting sqref="B231">
    <cfRule type="containsText" dxfId="5051" priority="3448" stopIfTrue="1" operator="containsText" text="f'k{kk foHkkx jktLFkku">
      <formula>NOT(ISERROR(SEARCH("f'k{kk foHkkx jktLFkku",B231)))</formula>
    </cfRule>
    <cfRule type="containsText" dxfId="5050" priority="3449" stopIfTrue="1" operator="containsText" text="iw.kkZad">
      <formula>NOT(ISERROR(SEARCH("iw.kkZad",B231)))</formula>
    </cfRule>
  </conditionalFormatting>
  <conditionalFormatting sqref="B231">
    <cfRule type="containsText" dxfId="5049" priority="3447" stopIfTrue="1" operator="containsText" text="dsoy jktdh; fo|ky;ksa esa iz;ksx gsrq fu%'kqYd">
      <formula>NOT(ISERROR(SEARCH("dsoy jktdh; fo|ky;ksa esa iz;ksx gsrq fu%'kqYd",B231)))</formula>
    </cfRule>
  </conditionalFormatting>
  <conditionalFormatting sqref="C232">
    <cfRule type="cellIs" dxfId="5048" priority="3446" stopIfTrue="1" operator="equal">
      <formula>0</formula>
    </cfRule>
  </conditionalFormatting>
  <conditionalFormatting sqref="C232">
    <cfRule type="containsText" dxfId="5047" priority="3442" stopIfTrue="1" operator="containsText" text="f'k{kk foHkkx jktLFkku">
      <formula>NOT(ISERROR(SEARCH("f'k{kk foHkkx jktLFkku",C232)))</formula>
    </cfRule>
    <cfRule type="containsText" dxfId="5046" priority="3445" stopIfTrue="1" operator="containsText" text="iw.kkZad">
      <formula>NOT(ISERROR(SEARCH("iw.kkZad",C232)))</formula>
    </cfRule>
  </conditionalFormatting>
  <conditionalFormatting sqref="C232">
    <cfRule type="cellIs" dxfId="5045" priority="3443" stopIfTrue="1" operator="equal">
      <formula>1800</formula>
    </cfRule>
    <cfRule type="cellIs" dxfId="5044" priority="3444" stopIfTrue="1" operator="equal">
      <formula>200</formula>
    </cfRule>
  </conditionalFormatting>
  <conditionalFormatting sqref="C232">
    <cfRule type="containsText" dxfId="5043" priority="3441" stopIfTrue="1" operator="containsText" text="dsoy jktdh; fo|ky;ksa esa iz;ksx gsrq fu%'kqYd">
      <formula>NOT(ISERROR(SEARCH("dsoy jktdh; fo|ky;ksa esa iz;ksx gsrq fu%'kqYd",C232)))</formula>
    </cfRule>
  </conditionalFormatting>
  <conditionalFormatting sqref="C212:C216">
    <cfRule type="cellIs" dxfId="5042" priority="3440" stopIfTrue="1" operator="equal">
      <formula>0</formula>
    </cfRule>
  </conditionalFormatting>
  <conditionalFormatting sqref="C212:C216">
    <cfRule type="containsText" dxfId="5041" priority="3438" stopIfTrue="1" operator="containsText" text="f'k{kk foHkkx jktLFkku">
      <formula>NOT(ISERROR(SEARCH("f'k{kk foHkkx jktLFkku",C212)))</formula>
    </cfRule>
    <cfRule type="containsText" dxfId="5040" priority="3439" stopIfTrue="1" operator="containsText" text="iw.kkZad">
      <formula>NOT(ISERROR(SEARCH("iw.kkZad",C212)))</formula>
    </cfRule>
  </conditionalFormatting>
  <conditionalFormatting sqref="C212:C216">
    <cfRule type="containsText" dxfId="5039" priority="3437" stopIfTrue="1" operator="containsText" text="dsoy jktdh; fo|ky;ksa esa iz;ksx gsrq fu%'kqYd">
      <formula>NOT(ISERROR(SEARCH("dsoy jktdh; fo|ky;ksa esa iz;ksx gsrq fu%'kqYd",C212)))</formula>
    </cfRule>
  </conditionalFormatting>
  <conditionalFormatting sqref="C209">
    <cfRule type="cellIs" dxfId="5038" priority="3436" stopIfTrue="1" operator="equal">
      <formula>0</formula>
    </cfRule>
  </conditionalFormatting>
  <conditionalFormatting sqref="C209">
    <cfRule type="containsText" dxfId="5037" priority="3434" stopIfTrue="1" operator="containsText" text="f'k{kk foHkkx jktLFkku">
      <formula>NOT(ISERROR(SEARCH("f'k{kk foHkkx jktLFkku",C209)))</formula>
    </cfRule>
    <cfRule type="containsText" dxfId="5036" priority="3435" stopIfTrue="1" operator="containsText" text="iw.kkZad">
      <formula>NOT(ISERROR(SEARCH("iw.kkZad",C209)))</formula>
    </cfRule>
  </conditionalFormatting>
  <conditionalFormatting sqref="C209">
    <cfRule type="containsText" dxfId="5035" priority="3433" stopIfTrue="1" operator="containsText" text="dsoy jktdh; fo|ky;ksa esa iz;ksx gsrq fu%'kqYd">
      <formula>NOT(ISERROR(SEARCH("dsoy jktdh; fo|ky;ksa esa iz;ksx gsrq fu%'kqYd",C209)))</formula>
    </cfRule>
  </conditionalFormatting>
  <conditionalFormatting sqref="C210:C211">
    <cfRule type="cellIs" dxfId="5034" priority="3432" stopIfTrue="1" operator="equal">
      <formula>0</formula>
    </cfRule>
  </conditionalFormatting>
  <conditionalFormatting sqref="C210:C211">
    <cfRule type="containsText" dxfId="5033" priority="3430" stopIfTrue="1" operator="containsText" text="f'k{kk foHkkx jktLFkku">
      <formula>NOT(ISERROR(SEARCH("f'k{kk foHkkx jktLFkku",C210)))</formula>
    </cfRule>
    <cfRule type="containsText" dxfId="5032" priority="3431" stopIfTrue="1" operator="containsText" text="iw.kkZad">
      <formula>NOT(ISERROR(SEARCH("iw.kkZad",C210)))</formula>
    </cfRule>
  </conditionalFormatting>
  <conditionalFormatting sqref="C210:C211">
    <cfRule type="containsText" dxfId="5031" priority="3429" stopIfTrue="1" operator="containsText" text="dsoy jktdh; fo|ky;ksa esa iz;ksx gsrq fu%'kqYd">
      <formula>NOT(ISERROR(SEARCH("dsoy jktdh; fo|ky;ksa esa iz;ksx gsrq fu%'kqYd",C210)))</formula>
    </cfRule>
  </conditionalFormatting>
  <conditionalFormatting sqref="C233:C236">
    <cfRule type="cellIs" dxfId="5030" priority="3428" stopIfTrue="1" operator="equal">
      <formula>0</formula>
    </cfRule>
  </conditionalFormatting>
  <conditionalFormatting sqref="C233:C236">
    <cfRule type="containsText" dxfId="5029" priority="3424" stopIfTrue="1" operator="containsText" text="f'k{kk foHkkx jktLFkku">
      <formula>NOT(ISERROR(SEARCH("f'k{kk foHkkx jktLFkku",C233)))</formula>
    </cfRule>
    <cfRule type="containsText" dxfId="5028" priority="3427" stopIfTrue="1" operator="containsText" text="iw.kkZad">
      <formula>NOT(ISERROR(SEARCH("iw.kkZad",C233)))</formula>
    </cfRule>
  </conditionalFormatting>
  <conditionalFormatting sqref="C233:C236">
    <cfRule type="cellIs" dxfId="5027" priority="3425" stopIfTrue="1" operator="equal">
      <formula>1800</formula>
    </cfRule>
    <cfRule type="cellIs" dxfId="5026" priority="3426" stopIfTrue="1" operator="equal">
      <formula>200</formula>
    </cfRule>
  </conditionalFormatting>
  <conditionalFormatting sqref="C233:C236">
    <cfRule type="containsText" dxfId="5025" priority="3423" stopIfTrue="1" operator="containsText" text="dsoy jktdh; fo|ky;ksa esa iz;ksx gsrq fu%'kqYd">
      <formula>NOT(ISERROR(SEARCH("dsoy jktdh; fo|ky;ksa esa iz;ksx gsrq fu%'kqYd",C233)))</formula>
    </cfRule>
  </conditionalFormatting>
  <conditionalFormatting sqref="H205:H206 I209:I211 I208:J208 I238:J238 J231 I213:I227 I230:J230 I229">
    <cfRule type="cellIs" dxfId="5024" priority="3422" stopIfTrue="1" operator="equal">
      <formula>0</formula>
    </cfRule>
  </conditionalFormatting>
  <conditionalFormatting sqref="H205:H206 I209:I211 I208:J208 I238:J238 J231 I213:I227 I230:J230 I229">
    <cfRule type="containsText" dxfId="5023" priority="3418" stopIfTrue="1" operator="containsText" text="f'k{kk foHkkx jktLFkku">
      <formula>NOT(ISERROR(SEARCH("f'k{kk foHkkx jktLFkku",H205)))</formula>
    </cfRule>
    <cfRule type="containsText" dxfId="5022" priority="3421" stopIfTrue="1" operator="containsText" text="iw.kkZad">
      <formula>NOT(ISERROR(SEARCH("iw.kkZad",H205)))</formula>
    </cfRule>
  </conditionalFormatting>
  <conditionalFormatting sqref="J229 J231">
    <cfRule type="cellIs" dxfId="5021" priority="3419" stopIfTrue="1" operator="equal">
      <formula>1800</formula>
    </cfRule>
    <cfRule type="cellIs" dxfId="5020" priority="3420" stopIfTrue="1" operator="equal">
      <formula>200</formula>
    </cfRule>
  </conditionalFormatting>
  <conditionalFormatting sqref="H205:H206 I209:I211 I208:J208 I238:J238 J231 I213:I227 I230:J230 I229">
    <cfRule type="containsText" dxfId="5019" priority="3417" stopIfTrue="1" operator="containsText" text="dsoy jktdh; fo|ky;ksa esa iz;ksx gsrq fu%'kqYd">
      <formula>NOT(ISERROR(SEARCH("dsoy jktdh; fo|ky;ksa esa iz;ksx gsrq fu%'kqYd",H205)))</formula>
    </cfRule>
  </conditionalFormatting>
  <conditionalFormatting sqref="I231">
    <cfRule type="cellIs" dxfId="5018" priority="3416" stopIfTrue="1" operator="equal">
      <formula>0</formula>
    </cfRule>
  </conditionalFormatting>
  <conditionalFormatting sqref="I231">
    <cfRule type="containsText" dxfId="5017" priority="3414" stopIfTrue="1" operator="containsText" text="f'k{kk foHkkx jktLFkku">
      <formula>NOT(ISERROR(SEARCH("f'k{kk foHkkx jktLFkku",I231)))</formula>
    </cfRule>
    <cfRule type="containsText" dxfId="5016" priority="3415" stopIfTrue="1" operator="containsText" text="iw.kkZad">
      <formula>NOT(ISERROR(SEARCH("iw.kkZad",I231)))</formula>
    </cfRule>
  </conditionalFormatting>
  <conditionalFormatting sqref="I231">
    <cfRule type="containsText" dxfId="5015" priority="3413" stopIfTrue="1" operator="containsText" text="dsoy jktdh; fo|ky;ksa esa iz;ksx gsrq fu%'kqYd">
      <formula>NOT(ISERROR(SEARCH("dsoy jktdh; fo|ky;ksa esa iz;ksx gsrq fu%'kqYd",I231)))</formula>
    </cfRule>
  </conditionalFormatting>
  <conditionalFormatting sqref="J232">
    <cfRule type="cellIs" dxfId="5014" priority="3412" stopIfTrue="1" operator="equal">
      <formula>0</formula>
    </cfRule>
  </conditionalFormatting>
  <conditionalFormatting sqref="J232">
    <cfRule type="containsText" dxfId="5013" priority="3408" stopIfTrue="1" operator="containsText" text="f'k{kk foHkkx jktLFkku">
      <formula>NOT(ISERROR(SEARCH("f'k{kk foHkkx jktLFkku",J232)))</formula>
    </cfRule>
    <cfRule type="containsText" dxfId="5012" priority="3411" stopIfTrue="1" operator="containsText" text="iw.kkZad">
      <formula>NOT(ISERROR(SEARCH("iw.kkZad",J232)))</formula>
    </cfRule>
  </conditionalFormatting>
  <conditionalFormatting sqref="J232">
    <cfRule type="cellIs" dxfId="5011" priority="3409" stopIfTrue="1" operator="equal">
      <formula>1800</formula>
    </cfRule>
    <cfRule type="cellIs" dxfId="5010" priority="3410" stopIfTrue="1" operator="equal">
      <formula>200</formula>
    </cfRule>
  </conditionalFormatting>
  <conditionalFormatting sqref="J232">
    <cfRule type="containsText" dxfId="5009" priority="3407" stopIfTrue="1" operator="containsText" text="dsoy jktdh; fo|ky;ksa esa iz;ksx gsrq fu%'kqYd">
      <formula>NOT(ISERROR(SEARCH("dsoy jktdh; fo|ky;ksa esa iz;ksx gsrq fu%'kqYd",J232)))</formula>
    </cfRule>
  </conditionalFormatting>
  <conditionalFormatting sqref="J212:J216">
    <cfRule type="cellIs" dxfId="5008" priority="3406" stopIfTrue="1" operator="equal">
      <formula>0</formula>
    </cfRule>
  </conditionalFormatting>
  <conditionalFormatting sqref="J212:J216">
    <cfRule type="containsText" dxfId="5007" priority="3404" stopIfTrue="1" operator="containsText" text="f'k{kk foHkkx jktLFkku">
      <formula>NOT(ISERROR(SEARCH("f'k{kk foHkkx jktLFkku",J212)))</formula>
    </cfRule>
    <cfRule type="containsText" dxfId="5006" priority="3405" stopIfTrue="1" operator="containsText" text="iw.kkZad">
      <formula>NOT(ISERROR(SEARCH("iw.kkZad",J212)))</formula>
    </cfRule>
  </conditionalFormatting>
  <conditionalFormatting sqref="J212:J216">
    <cfRule type="containsText" dxfId="5005" priority="3403" stopIfTrue="1" operator="containsText" text="dsoy jktdh; fo|ky;ksa esa iz;ksx gsrq fu%'kqYd">
      <formula>NOT(ISERROR(SEARCH("dsoy jktdh; fo|ky;ksa esa iz;ksx gsrq fu%'kqYd",J212)))</formula>
    </cfRule>
  </conditionalFormatting>
  <conditionalFormatting sqref="J209">
    <cfRule type="cellIs" dxfId="5004" priority="3402" stopIfTrue="1" operator="equal">
      <formula>0</formula>
    </cfRule>
  </conditionalFormatting>
  <conditionalFormatting sqref="J209">
    <cfRule type="containsText" dxfId="5003" priority="3400" stopIfTrue="1" operator="containsText" text="f'k{kk foHkkx jktLFkku">
      <formula>NOT(ISERROR(SEARCH("f'k{kk foHkkx jktLFkku",J209)))</formula>
    </cfRule>
    <cfRule type="containsText" dxfId="5002" priority="3401" stopIfTrue="1" operator="containsText" text="iw.kkZad">
      <formula>NOT(ISERROR(SEARCH("iw.kkZad",J209)))</formula>
    </cfRule>
  </conditionalFormatting>
  <conditionalFormatting sqref="J209">
    <cfRule type="containsText" dxfId="5001" priority="3399" stopIfTrue="1" operator="containsText" text="dsoy jktdh; fo|ky;ksa esa iz;ksx gsrq fu%'kqYd">
      <formula>NOT(ISERROR(SEARCH("dsoy jktdh; fo|ky;ksa esa iz;ksx gsrq fu%'kqYd",J209)))</formula>
    </cfRule>
  </conditionalFormatting>
  <conditionalFormatting sqref="J210:J211">
    <cfRule type="cellIs" dxfId="5000" priority="3398" stopIfTrue="1" operator="equal">
      <formula>0</formula>
    </cfRule>
  </conditionalFormatting>
  <conditionalFormatting sqref="J210:J211">
    <cfRule type="containsText" dxfId="4999" priority="3396" stopIfTrue="1" operator="containsText" text="f'k{kk foHkkx jktLFkku">
      <formula>NOT(ISERROR(SEARCH("f'k{kk foHkkx jktLFkku",J210)))</formula>
    </cfRule>
    <cfRule type="containsText" dxfId="4998" priority="3397" stopIfTrue="1" operator="containsText" text="iw.kkZad">
      <formula>NOT(ISERROR(SEARCH("iw.kkZad",J210)))</formula>
    </cfRule>
  </conditionalFormatting>
  <conditionalFormatting sqref="J210:J211">
    <cfRule type="containsText" dxfId="4997" priority="3395" stopIfTrue="1" operator="containsText" text="dsoy jktdh; fo|ky;ksa esa iz;ksx gsrq fu%'kqYd">
      <formula>NOT(ISERROR(SEARCH("dsoy jktdh; fo|ky;ksa esa iz;ksx gsrq fu%'kqYd",J210)))</formula>
    </cfRule>
  </conditionalFormatting>
  <conditionalFormatting sqref="J233:J236">
    <cfRule type="cellIs" dxfId="4996" priority="3394" stopIfTrue="1" operator="equal">
      <formula>0</formula>
    </cfRule>
  </conditionalFormatting>
  <conditionalFormatting sqref="J233:J236">
    <cfRule type="containsText" dxfId="4995" priority="3390" stopIfTrue="1" operator="containsText" text="f'k{kk foHkkx jktLFkku">
      <formula>NOT(ISERROR(SEARCH("f'k{kk foHkkx jktLFkku",J233)))</formula>
    </cfRule>
    <cfRule type="containsText" dxfId="4994" priority="3393" stopIfTrue="1" operator="containsText" text="iw.kkZad">
      <formula>NOT(ISERROR(SEARCH("iw.kkZad",J233)))</formula>
    </cfRule>
  </conditionalFormatting>
  <conditionalFormatting sqref="J233:J236">
    <cfRule type="cellIs" dxfId="4993" priority="3391" stopIfTrue="1" operator="equal">
      <formula>1800</formula>
    </cfRule>
    <cfRule type="cellIs" dxfId="4992" priority="3392" stopIfTrue="1" operator="equal">
      <formula>200</formula>
    </cfRule>
  </conditionalFormatting>
  <conditionalFormatting sqref="J233:J236">
    <cfRule type="containsText" dxfId="4991" priority="3389" stopIfTrue="1" operator="containsText" text="dsoy jktdh; fo|ky;ksa esa iz;ksx gsrq fu%'kqYd">
      <formula>NOT(ISERROR(SEARCH("dsoy jktdh; fo|ky;ksa esa iz;ksx gsrq fu%'kqYd",J233)))</formula>
    </cfRule>
  </conditionalFormatting>
  <conditionalFormatting sqref="A239:A240 F239 B243:B245 B242:C242 B272:C272 C265 B247:B261 J263 B263:C264">
    <cfRule type="cellIs" dxfId="4990" priority="3388" stopIfTrue="1" operator="equal">
      <formula>0</formula>
    </cfRule>
  </conditionalFormatting>
  <conditionalFormatting sqref="A239:A240 F239 B243:B245 B242:C242 B272:C272 C265 B247:B261 J263 B263:C264">
    <cfRule type="containsText" dxfId="4989" priority="3384" stopIfTrue="1" operator="containsText" text="f'k{kk foHkkx jktLFkku">
      <formula>NOT(ISERROR(SEARCH("f'k{kk foHkkx jktLFkku",A239)))</formula>
    </cfRule>
    <cfRule type="containsText" dxfId="4988" priority="3387" stopIfTrue="1" operator="containsText" text="iw.kkZad">
      <formula>NOT(ISERROR(SEARCH("iw.kkZad",A239)))</formula>
    </cfRule>
  </conditionalFormatting>
  <conditionalFormatting sqref="C263 C265">
    <cfRule type="cellIs" dxfId="4987" priority="3385" stopIfTrue="1" operator="equal">
      <formula>1800</formula>
    </cfRule>
    <cfRule type="cellIs" dxfId="4986" priority="3386" stopIfTrue="1" operator="equal">
      <formula>200</formula>
    </cfRule>
  </conditionalFormatting>
  <conditionalFormatting sqref="A239:A240 F239 B243:B245 B242:C242 B272:C272 C265 B247:B261 J263 B263:C264">
    <cfRule type="containsText" dxfId="4985" priority="3383" stopIfTrue="1" operator="containsText" text="dsoy jktdh; fo|ky;ksa esa iz;ksx gsrq fu%'kqYd">
      <formula>NOT(ISERROR(SEARCH("dsoy jktdh; fo|ky;ksa esa iz;ksx gsrq fu%'kqYd",A239)))</formula>
    </cfRule>
  </conditionalFormatting>
  <conditionalFormatting sqref="B265">
    <cfRule type="cellIs" dxfId="4984" priority="3382" stopIfTrue="1" operator="equal">
      <formula>0</formula>
    </cfRule>
  </conditionalFormatting>
  <conditionalFormatting sqref="B265">
    <cfRule type="containsText" dxfId="4983" priority="3380" stopIfTrue="1" operator="containsText" text="f'k{kk foHkkx jktLFkku">
      <formula>NOT(ISERROR(SEARCH("f'k{kk foHkkx jktLFkku",B265)))</formula>
    </cfRule>
    <cfRule type="containsText" dxfId="4982" priority="3381" stopIfTrue="1" operator="containsText" text="iw.kkZad">
      <formula>NOT(ISERROR(SEARCH("iw.kkZad",B265)))</formula>
    </cfRule>
  </conditionalFormatting>
  <conditionalFormatting sqref="B265">
    <cfRule type="containsText" dxfId="4981" priority="3379" stopIfTrue="1" operator="containsText" text="dsoy jktdh; fo|ky;ksa esa iz;ksx gsrq fu%'kqYd">
      <formula>NOT(ISERROR(SEARCH("dsoy jktdh; fo|ky;ksa esa iz;ksx gsrq fu%'kqYd",B265)))</formula>
    </cfRule>
  </conditionalFormatting>
  <conditionalFormatting sqref="C266">
    <cfRule type="cellIs" dxfId="4980" priority="3378" stopIfTrue="1" operator="equal">
      <formula>0</formula>
    </cfRule>
  </conditionalFormatting>
  <conditionalFormatting sqref="C266">
    <cfRule type="containsText" dxfId="4979" priority="3374" stopIfTrue="1" operator="containsText" text="f'k{kk foHkkx jktLFkku">
      <formula>NOT(ISERROR(SEARCH("f'k{kk foHkkx jktLFkku",C266)))</formula>
    </cfRule>
    <cfRule type="containsText" dxfId="4978" priority="3377" stopIfTrue="1" operator="containsText" text="iw.kkZad">
      <formula>NOT(ISERROR(SEARCH("iw.kkZad",C266)))</formula>
    </cfRule>
  </conditionalFormatting>
  <conditionalFormatting sqref="C266">
    <cfRule type="cellIs" dxfId="4977" priority="3375" stopIfTrue="1" operator="equal">
      <formula>1800</formula>
    </cfRule>
    <cfRule type="cellIs" dxfId="4976" priority="3376" stopIfTrue="1" operator="equal">
      <formula>200</formula>
    </cfRule>
  </conditionalFormatting>
  <conditionalFormatting sqref="C266">
    <cfRule type="containsText" dxfId="4975" priority="3373" stopIfTrue="1" operator="containsText" text="dsoy jktdh; fo|ky;ksa esa iz;ksx gsrq fu%'kqYd">
      <formula>NOT(ISERROR(SEARCH("dsoy jktdh; fo|ky;ksa esa iz;ksx gsrq fu%'kqYd",C266)))</formula>
    </cfRule>
  </conditionalFormatting>
  <conditionalFormatting sqref="C246:C250">
    <cfRule type="cellIs" dxfId="4974" priority="3372" stopIfTrue="1" operator="equal">
      <formula>0</formula>
    </cfRule>
  </conditionalFormatting>
  <conditionalFormatting sqref="C246:C250">
    <cfRule type="containsText" dxfId="4973" priority="3370" stopIfTrue="1" operator="containsText" text="f'k{kk foHkkx jktLFkku">
      <formula>NOT(ISERROR(SEARCH("f'k{kk foHkkx jktLFkku",C246)))</formula>
    </cfRule>
    <cfRule type="containsText" dxfId="4972" priority="3371" stopIfTrue="1" operator="containsText" text="iw.kkZad">
      <formula>NOT(ISERROR(SEARCH("iw.kkZad",C246)))</formula>
    </cfRule>
  </conditionalFormatting>
  <conditionalFormatting sqref="C246:C250">
    <cfRule type="containsText" dxfId="4971" priority="3369" stopIfTrue="1" operator="containsText" text="dsoy jktdh; fo|ky;ksa esa iz;ksx gsrq fu%'kqYd">
      <formula>NOT(ISERROR(SEARCH("dsoy jktdh; fo|ky;ksa esa iz;ksx gsrq fu%'kqYd",C246)))</formula>
    </cfRule>
  </conditionalFormatting>
  <conditionalFormatting sqref="C243">
    <cfRule type="cellIs" dxfId="4970" priority="3368" stopIfTrue="1" operator="equal">
      <formula>0</formula>
    </cfRule>
  </conditionalFormatting>
  <conditionalFormatting sqref="C243">
    <cfRule type="containsText" dxfId="4969" priority="3366" stopIfTrue="1" operator="containsText" text="f'k{kk foHkkx jktLFkku">
      <formula>NOT(ISERROR(SEARCH("f'k{kk foHkkx jktLFkku",C243)))</formula>
    </cfRule>
    <cfRule type="containsText" dxfId="4968" priority="3367" stopIfTrue="1" operator="containsText" text="iw.kkZad">
      <formula>NOT(ISERROR(SEARCH("iw.kkZad",C243)))</formula>
    </cfRule>
  </conditionalFormatting>
  <conditionalFormatting sqref="C243">
    <cfRule type="containsText" dxfId="4967" priority="3365" stopIfTrue="1" operator="containsText" text="dsoy jktdh; fo|ky;ksa esa iz;ksx gsrq fu%'kqYd">
      <formula>NOT(ISERROR(SEARCH("dsoy jktdh; fo|ky;ksa esa iz;ksx gsrq fu%'kqYd",C243)))</formula>
    </cfRule>
  </conditionalFormatting>
  <conditionalFormatting sqref="C244:C245">
    <cfRule type="cellIs" dxfId="4966" priority="3364" stopIfTrue="1" operator="equal">
      <formula>0</formula>
    </cfRule>
  </conditionalFormatting>
  <conditionalFormatting sqref="C244:C245">
    <cfRule type="containsText" dxfId="4965" priority="3362" stopIfTrue="1" operator="containsText" text="f'k{kk foHkkx jktLFkku">
      <formula>NOT(ISERROR(SEARCH("f'k{kk foHkkx jktLFkku",C244)))</formula>
    </cfRule>
    <cfRule type="containsText" dxfId="4964" priority="3363" stopIfTrue="1" operator="containsText" text="iw.kkZad">
      <formula>NOT(ISERROR(SEARCH("iw.kkZad",C244)))</formula>
    </cfRule>
  </conditionalFormatting>
  <conditionalFormatting sqref="C244:C245">
    <cfRule type="containsText" dxfId="4963" priority="3361" stopIfTrue="1" operator="containsText" text="dsoy jktdh; fo|ky;ksa esa iz;ksx gsrq fu%'kqYd">
      <formula>NOT(ISERROR(SEARCH("dsoy jktdh; fo|ky;ksa esa iz;ksx gsrq fu%'kqYd",C244)))</formula>
    </cfRule>
  </conditionalFormatting>
  <conditionalFormatting sqref="C267:C270">
    <cfRule type="cellIs" dxfId="4962" priority="3360" stopIfTrue="1" operator="equal">
      <formula>0</formula>
    </cfRule>
  </conditionalFormatting>
  <conditionalFormatting sqref="C267:C270">
    <cfRule type="containsText" dxfId="4961" priority="3356" stopIfTrue="1" operator="containsText" text="f'k{kk foHkkx jktLFkku">
      <formula>NOT(ISERROR(SEARCH("f'k{kk foHkkx jktLFkku",C267)))</formula>
    </cfRule>
    <cfRule type="containsText" dxfId="4960" priority="3359" stopIfTrue="1" operator="containsText" text="iw.kkZad">
      <formula>NOT(ISERROR(SEARCH("iw.kkZad",C267)))</formula>
    </cfRule>
  </conditionalFormatting>
  <conditionalFormatting sqref="C267:C270">
    <cfRule type="cellIs" dxfId="4959" priority="3357" stopIfTrue="1" operator="equal">
      <formula>1800</formula>
    </cfRule>
    <cfRule type="cellIs" dxfId="4958" priority="3358" stopIfTrue="1" operator="equal">
      <formula>200</formula>
    </cfRule>
  </conditionalFormatting>
  <conditionalFormatting sqref="C267:C270">
    <cfRule type="containsText" dxfId="4957" priority="3355" stopIfTrue="1" operator="containsText" text="dsoy jktdh; fo|ky;ksa esa iz;ksx gsrq fu%'kqYd">
      <formula>NOT(ISERROR(SEARCH("dsoy jktdh; fo|ky;ksa esa iz;ksx gsrq fu%'kqYd",C267)))</formula>
    </cfRule>
  </conditionalFormatting>
  <conditionalFormatting sqref="H239:H240 I243:I245 I242:J242 I272:J272 J265 I247:I261 I264:J264 I263">
    <cfRule type="cellIs" dxfId="4956" priority="3354" stopIfTrue="1" operator="equal">
      <formula>0</formula>
    </cfRule>
  </conditionalFormatting>
  <conditionalFormatting sqref="H239:H240 I243:I245 I242:J242 I272:J272 J265 I247:I261 I264:J264 I263">
    <cfRule type="containsText" dxfId="4955" priority="3350" stopIfTrue="1" operator="containsText" text="f'k{kk foHkkx jktLFkku">
      <formula>NOT(ISERROR(SEARCH("f'k{kk foHkkx jktLFkku",H239)))</formula>
    </cfRule>
    <cfRule type="containsText" dxfId="4954" priority="3353" stopIfTrue="1" operator="containsText" text="iw.kkZad">
      <formula>NOT(ISERROR(SEARCH("iw.kkZad",H239)))</formula>
    </cfRule>
  </conditionalFormatting>
  <conditionalFormatting sqref="J263 J265">
    <cfRule type="cellIs" dxfId="4953" priority="3351" stopIfTrue="1" operator="equal">
      <formula>1800</formula>
    </cfRule>
    <cfRule type="cellIs" dxfId="4952" priority="3352" stopIfTrue="1" operator="equal">
      <formula>200</formula>
    </cfRule>
  </conditionalFormatting>
  <conditionalFormatting sqref="H239:H240 I243:I245 I242:J242 I272:J272 J265 I247:I261 I264:J264 I263">
    <cfRule type="containsText" dxfId="4951" priority="3349" stopIfTrue="1" operator="containsText" text="dsoy jktdh; fo|ky;ksa esa iz;ksx gsrq fu%'kqYd">
      <formula>NOT(ISERROR(SEARCH("dsoy jktdh; fo|ky;ksa esa iz;ksx gsrq fu%'kqYd",H239)))</formula>
    </cfRule>
  </conditionalFormatting>
  <conditionalFormatting sqref="I265">
    <cfRule type="cellIs" dxfId="4950" priority="3348" stopIfTrue="1" operator="equal">
      <formula>0</formula>
    </cfRule>
  </conditionalFormatting>
  <conditionalFormatting sqref="I265">
    <cfRule type="containsText" dxfId="4949" priority="3346" stopIfTrue="1" operator="containsText" text="f'k{kk foHkkx jktLFkku">
      <formula>NOT(ISERROR(SEARCH("f'k{kk foHkkx jktLFkku",I265)))</formula>
    </cfRule>
    <cfRule type="containsText" dxfId="4948" priority="3347" stopIfTrue="1" operator="containsText" text="iw.kkZad">
      <formula>NOT(ISERROR(SEARCH("iw.kkZad",I265)))</formula>
    </cfRule>
  </conditionalFormatting>
  <conditionalFormatting sqref="I265">
    <cfRule type="containsText" dxfId="4947" priority="3345" stopIfTrue="1" operator="containsText" text="dsoy jktdh; fo|ky;ksa esa iz;ksx gsrq fu%'kqYd">
      <formula>NOT(ISERROR(SEARCH("dsoy jktdh; fo|ky;ksa esa iz;ksx gsrq fu%'kqYd",I265)))</formula>
    </cfRule>
  </conditionalFormatting>
  <conditionalFormatting sqref="J266">
    <cfRule type="cellIs" dxfId="4946" priority="3344" stopIfTrue="1" operator="equal">
      <formula>0</formula>
    </cfRule>
  </conditionalFormatting>
  <conditionalFormatting sqref="J266">
    <cfRule type="containsText" dxfId="4945" priority="3340" stopIfTrue="1" operator="containsText" text="f'k{kk foHkkx jktLFkku">
      <formula>NOT(ISERROR(SEARCH("f'k{kk foHkkx jktLFkku",J266)))</formula>
    </cfRule>
    <cfRule type="containsText" dxfId="4944" priority="3343" stopIfTrue="1" operator="containsText" text="iw.kkZad">
      <formula>NOT(ISERROR(SEARCH("iw.kkZad",J266)))</formula>
    </cfRule>
  </conditionalFormatting>
  <conditionalFormatting sqref="J266">
    <cfRule type="cellIs" dxfId="4943" priority="3341" stopIfTrue="1" operator="equal">
      <formula>1800</formula>
    </cfRule>
    <cfRule type="cellIs" dxfId="4942" priority="3342" stopIfTrue="1" operator="equal">
      <formula>200</formula>
    </cfRule>
  </conditionalFormatting>
  <conditionalFormatting sqref="J266">
    <cfRule type="containsText" dxfId="4941" priority="3339" stopIfTrue="1" operator="containsText" text="dsoy jktdh; fo|ky;ksa esa iz;ksx gsrq fu%'kqYd">
      <formula>NOT(ISERROR(SEARCH("dsoy jktdh; fo|ky;ksa esa iz;ksx gsrq fu%'kqYd",J266)))</formula>
    </cfRule>
  </conditionalFormatting>
  <conditionalFormatting sqref="J246:J250">
    <cfRule type="cellIs" dxfId="4940" priority="3338" stopIfTrue="1" operator="equal">
      <formula>0</formula>
    </cfRule>
  </conditionalFormatting>
  <conditionalFormatting sqref="J246:J250">
    <cfRule type="containsText" dxfId="4939" priority="3336" stopIfTrue="1" operator="containsText" text="f'k{kk foHkkx jktLFkku">
      <formula>NOT(ISERROR(SEARCH("f'k{kk foHkkx jktLFkku",J246)))</formula>
    </cfRule>
    <cfRule type="containsText" dxfId="4938" priority="3337" stopIfTrue="1" operator="containsText" text="iw.kkZad">
      <formula>NOT(ISERROR(SEARCH("iw.kkZad",J246)))</formula>
    </cfRule>
  </conditionalFormatting>
  <conditionalFormatting sqref="J246:J250">
    <cfRule type="containsText" dxfId="4937" priority="3335" stopIfTrue="1" operator="containsText" text="dsoy jktdh; fo|ky;ksa esa iz;ksx gsrq fu%'kqYd">
      <formula>NOT(ISERROR(SEARCH("dsoy jktdh; fo|ky;ksa esa iz;ksx gsrq fu%'kqYd",J246)))</formula>
    </cfRule>
  </conditionalFormatting>
  <conditionalFormatting sqref="J243">
    <cfRule type="cellIs" dxfId="4936" priority="3334" stopIfTrue="1" operator="equal">
      <formula>0</formula>
    </cfRule>
  </conditionalFormatting>
  <conditionalFormatting sqref="J243">
    <cfRule type="containsText" dxfId="4935" priority="3332" stopIfTrue="1" operator="containsText" text="f'k{kk foHkkx jktLFkku">
      <formula>NOT(ISERROR(SEARCH("f'k{kk foHkkx jktLFkku",J243)))</formula>
    </cfRule>
    <cfRule type="containsText" dxfId="4934" priority="3333" stopIfTrue="1" operator="containsText" text="iw.kkZad">
      <formula>NOT(ISERROR(SEARCH("iw.kkZad",J243)))</formula>
    </cfRule>
  </conditionalFormatting>
  <conditionalFormatting sqref="J243">
    <cfRule type="containsText" dxfId="4933" priority="3331" stopIfTrue="1" operator="containsText" text="dsoy jktdh; fo|ky;ksa esa iz;ksx gsrq fu%'kqYd">
      <formula>NOT(ISERROR(SEARCH("dsoy jktdh; fo|ky;ksa esa iz;ksx gsrq fu%'kqYd",J243)))</formula>
    </cfRule>
  </conditionalFormatting>
  <conditionalFormatting sqref="J244:J245">
    <cfRule type="cellIs" dxfId="4932" priority="3330" stopIfTrue="1" operator="equal">
      <formula>0</formula>
    </cfRule>
  </conditionalFormatting>
  <conditionalFormatting sqref="J244:J245">
    <cfRule type="containsText" dxfId="4931" priority="3328" stopIfTrue="1" operator="containsText" text="f'k{kk foHkkx jktLFkku">
      <formula>NOT(ISERROR(SEARCH("f'k{kk foHkkx jktLFkku",J244)))</formula>
    </cfRule>
    <cfRule type="containsText" dxfId="4930" priority="3329" stopIfTrue="1" operator="containsText" text="iw.kkZad">
      <formula>NOT(ISERROR(SEARCH("iw.kkZad",J244)))</formula>
    </cfRule>
  </conditionalFormatting>
  <conditionalFormatting sqref="J244:J245">
    <cfRule type="containsText" dxfId="4929" priority="3327" stopIfTrue="1" operator="containsText" text="dsoy jktdh; fo|ky;ksa esa iz;ksx gsrq fu%'kqYd">
      <formula>NOT(ISERROR(SEARCH("dsoy jktdh; fo|ky;ksa esa iz;ksx gsrq fu%'kqYd",J244)))</formula>
    </cfRule>
  </conditionalFormatting>
  <conditionalFormatting sqref="J267:J270">
    <cfRule type="cellIs" dxfId="4928" priority="3326" stopIfTrue="1" operator="equal">
      <formula>0</formula>
    </cfRule>
  </conditionalFormatting>
  <conditionalFormatting sqref="J267:J270">
    <cfRule type="containsText" dxfId="4927" priority="3322" stopIfTrue="1" operator="containsText" text="f'k{kk foHkkx jktLFkku">
      <formula>NOT(ISERROR(SEARCH("f'k{kk foHkkx jktLFkku",J267)))</formula>
    </cfRule>
    <cfRule type="containsText" dxfId="4926" priority="3325" stopIfTrue="1" operator="containsText" text="iw.kkZad">
      <formula>NOT(ISERROR(SEARCH("iw.kkZad",J267)))</formula>
    </cfRule>
  </conditionalFormatting>
  <conditionalFormatting sqref="J267:J270">
    <cfRule type="cellIs" dxfId="4925" priority="3323" stopIfTrue="1" operator="equal">
      <formula>1800</formula>
    </cfRule>
    <cfRule type="cellIs" dxfId="4924" priority="3324" stopIfTrue="1" operator="equal">
      <formula>200</formula>
    </cfRule>
  </conditionalFormatting>
  <conditionalFormatting sqref="J267:J270">
    <cfRule type="containsText" dxfId="4923" priority="3321" stopIfTrue="1" operator="containsText" text="dsoy jktdh; fo|ky;ksa esa iz;ksx gsrq fu%'kqYd">
      <formula>NOT(ISERROR(SEARCH("dsoy jktdh; fo|ky;ksa esa iz;ksx gsrq fu%'kqYd",J267)))</formula>
    </cfRule>
  </conditionalFormatting>
  <conditionalFormatting sqref="A273:A274 F273 B277:B279 B276:C276 B306:C306 C299 B281:B295 J297 B297:C298">
    <cfRule type="cellIs" dxfId="4922" priority="3320" stopIfTrue="1" operator="equal">
      <formula>0</formula>
    </cfRule>
  </conditionalFormatting>
  <conditionalFormatting sqref="A273:A274 F273 B277:B279 B276:C276 B306:C306 C299 B281:B295 J297 B297:C298">
    <cfRule type="containsText" dxfId="4921" priority="3316" stopIfTrue="1" operator="containsText" text="f'k{kk foHkkx jktLFkku">
      <formula>NOT(ISERROR(SEARCH("f'k{kk foHkkx jktLFkku",A273)))</formula>
    </cfRule>
    <cfRule type="containsText" dxfId="4920" priority="3319" stopIfTrue="1" operator="containsText" text="iw.kkZad">
      <formula>NOT(ISERROR(SEARCH("iw.kkZad",A273)))</formula>
    </cfRule>
  </conditionalFormatting>
  <conditionalFormatting sqref="C297 C299">
    <cfRule type="cellIs" dxfId="4919" priority="3317" stopIfTrue="1" operator="equal">
      <formula>1800</formula>
    </cfRule>
    <cfRule type="cellIs" dxfId="4918" priority="3318" stopIfTrue="1" operator="equal">
      <formula>200</formula>
    </cfRule>
  </conditionalFormatting>
  <conditionalFormatting sqref="A273:A274 F273 B277:B279 B276:C276 B306:C306 C299 B281:B295 J297 B297:C298">
    <cfRule type="containsText" dxfId="4917" priority="3315" stopIfTrue="1" operator="containsText" text="dsoy jktdh; fo|ky;ksa esa iz;ksx gsrq fu%'kqYd">
      <formula>NOT(ISERROR(SEARCH("dsoy jktdh; fo|ky;ksa esa iz;ksx gsrq fu%'kqYd",A273)))</formula>
    </cfRule>
  </conditionalFormatting>
  <conditionalFormatting sqref="B299">
    <cfRule type="cellIs" dxfId="4916" priority="3314" stopIfTrue="1" operator="equal">
      <formula>0</formula>
    </cfRule>
  </conditionalFormatting>
  <conditionalFormatting sqref="B299">
    <cfRule type="containsText" dxfId="4915" priority="3312" stopIfTrue="1" operator="containsText" text="f'k{kk foHkkx jktLFkku">
      <formula>NOT(ISERROR(SEARCH("f'k{kk foHkkx jktLFkku",B299)))</formula>
    </cfRule>
    <cfRule type="containsText" dxfId="4914" priority="3313" stopIfTrue="1" operator="containsText" text="iw.kkZad">
      <formula>NOT(ISERROR(SEARCH("iw.kkZad",B299)))</formula>
    </cfRule>
  </conditionalFormatting>
  <conditionalFormatting sqref="B299">
    <cfRule type="containsText" dxfId="4913" priority="3311" stopIfTrue="1" operator="containsText" text="dsoy jktdh; fo|ky;ksa esa iz;ksx gsrq fu%'kqYd">
      <formula>NOT(ISERROR(SEARCH("dsoy jktdh; fo|ky;ksa esa iz;ksx gsrq fu%'kqYd",B299)))</formula>
    </cfRule>
  </conditionalFormatting>
  <conditionalFormatting sqref="C300">
    <cfRule type="cellIs" dxfId="4912" priority="3310" stopIfTrue="1" operator="equal">
      <formula>0</formula>
    </cfRule>
  </conditionalFormatting>
  <conditionalFormatting sqref="C300">
    <cfRule type="containsText" dxfId="4911" priority="3306" stopIfTrue="1" operator="containsText" text="f'k{kk foHkkx jktLFkku">
      <formula>NOT(ISERROR(SEARCH("f'k{kk foHkkx jktLFkku",C300)))</formula>
    </cfRule>
    <cfRule type="containsText" dxfId="4910" priority="3309" stopIfTrue="1" operator="containsText" text="iw.kkZad">
      <formula>NOT(ISERROR(SEARCH("iw.kkZad",C300)))</formula>
    </cfRule>
  </conditionalFormatting>
  <conditionalFormatting sqref="C300">
    <cfRule type="cellIs" dxfId="4909" priority="3307" stopIfTrue="1" operator="equal">
      <formula>1800</formula>
    </cfRule>
    <cfRule type="cellIs" dxfId="4908" priority="3308" stopIfTrue="1" operator="equal">
      <formula>200</formula>
    </cfRule>
  </conditionalFormatting>
  <conditionalFormatting sqref="C300">
    <cfRule type="containsText" dxfId="4907" priority="3305" stopIfTrue="1" operator="containsText" text="dsoy jktdh; fo|ky;ksa esa iz;ksx gsrq fu%'kqYd">
      <formula>NOT(ISERROR(SEARCH("dsoy jktdh; fo|ky;ksa esa iz;ksx gsrq fu%'kqYd",C300)))</formula>
    </cfRule>
  </conditionalFormatting>
  <conditionalFormatting sqref="C280:C284">
    <cfRule type="cellIs" dxfId="4906" priority="3304" stopIfTrue="1" operator="equal">
      <formula>0</formula>
    </cfRule>
  </conditionalFormatting>
  <conditionalFormatting sqref="C280:C284">
    <cfRule type="containsText" dxfId="4905" priority="3302" stopIfTrue="1" operator="containsText" text="f'k{kk foHkkx jktLFkku">
      <formula>NOT(ISERROR(SEARCH("f'k{kk foHkkx jktLFkku",C280)))</formula>
    </cfRule>
    <cfRule type="containsText" dxfId="4904" priority="3303" stopIfTrue="1" operator="containsText" text="iw.kkZad">
      <formula>NOT(ISERROR(SEARCH("iw.kkZad",C280)))</formula>
    </cfRule>
  </conditionalFormatting>
  <conditionalFormatting sqref="C280:C284">
    <cfRule type="containsText" dxfId="4903" priority="3301" stopIfTrue="1" operator="containsText" text="dsoy jktdh; fo|ky;ksa esa iz;ksx gsrq fu%'kqYd">
      <formula>NOT(ISERROR(SEARCH("dsoy jktdh; fo|ky;ksa esa iz;ksx gsrq fu%'kqYd",C280)))</formula>
    </cfRule>
  </conditionalFormatting>
  <conditionalFormatting sqref="C277">
    <cfRule type="cellIs" dxfId="4902" priority="3300" stopIfTrue="1" operator="equal">
      <formula>0</formula>
    </cfRule>
  </conditionalFormatting>
  <conditionalFormatting sqref="C277">
    <cfRule type="containsText" dxfId="4901" priority="3298" stopIfTrue="1" operator="containsText" text="f'k{kk foHkkx jktLFkku">
      <formula>NOT(ISERROR(SEARCH("f'k{kk foHkkx jktLFkku",C277)))</formula>
    </cfRule>
    <cfRule type="containsText" dxfId="4900" priority="3299" stopIfTrue="1" operator="containsText" text="iw.kkZad">
      <formula>NOT(ISERROR(SEARCH("iw.kkZad",C277)))</formula>
    </cfRule>
  </conditionalFormatting>
  <conditionalFormatting sqref="C277">
    <cfRule type="containsText" dxfId="4899" priority="3297" stopIfTrue="1" operator="containsText" text="dsoy jktdh; fo|ky;ksa esa iz;ksx gsrq fu%'kqYd">
      <formula>NOT(ISERROR(SEARCH("dsoy jktdh; fo|ky;ksa esa iz;ksx gsrq fu%'kqYd",C277)))</formula>
    </cfRule>
  </conditionalFormatting>
  <conditionalFormatting sqref="C278:C279">
    <cfRule type="cellIs" dxfId="4898" priority="3296" stopIfTrue="1" operator="equal">
      <formula>0</formula>
    </cfRule>
  </conditionalFormatting>
  <conditionalFormatting sqref="C278:C279">
    <cfRule type="containsText" dxfId="4897" priority="3294" stopIfTrue="1" operator="containsText" text="f'k{kk foHkkx jktLFkku">
      <formula>NOT(ISERROR(SEARCH("f'k{kk foHkkx jktLFkku",C278)))</formula>
    </cfRule>
    <cfRule type="containsText" dxfId="4896" priority="3295" stopIfTrue="1" operator="containsText" text="iw.kkZad">
      <formula>NOT(ISERROR(SEARCH("iw.kkZad",C278)))</formula>
    </cfRule>
  </conditionalFormatting>
  <conditionalFormatting sqref="C278:C279">
    <cfRule type="containsText" dxfId="4895" priority="3293" stopIfTrue="1" operator="containsText" text="dsoy jktdh; fo|ky;ksa esa iz;ksx gsrq fu%'kqYd">
      <formula>NOT(ISERROR(SEARCH("dsoy jktdh; fo|ky;ksa esa iz;ksx gsrq fu%'kqYd",C278)))</formula>
    </cfRule>
  </conditionalFormatting>
  <conditionalFormatting sqref="C301:C304">
    <cfRule type="cellIs" dxfId="4894" priority="3292" stopIfTrue="1" operator="equal">
      <formula>0</formula>
    </cfRule>
  </conditionalFormatting>
  <conditionalFormatting sqref="C301:C304">
    <cfRule type="containsText" dxfId="4893" priority="3288" stopIfTrue="1" operator="containsText" text="f'k{kk foHkkx jktLFkku">
      <formula>NOT(ISERROR(SEARCH("f'k{kk foHkkx jktLFkku",C301)))</formula>
    </cfRule>
    <cfRule type="containsText" dxfId="4892" priority="3291" stopIfTrue="1" operator="containsText" text="iw.kkZad">
      <formula>NOT(ISERROR(SEARCH("iw.kkZad",C301)))</formula>
    </cfRule>
  </conditionalFormatting>
  <conditionalFormatting sqref="C301:C304">
    <cfRule type="cellIs" dxfId="4891" priority="3289" stopIfTrue="1" operator="equal">
      <formula>1800</formula>
    </cfRule>
    <cfRule type="cellIs" dxfId="4890" priority="3290" stopIfTrue="1" operator="equal">
      <formula>200</formula>
    </cfRule>
  </conditionalFormatting>
  <conditionalFormatting sqref="C301:C304">
    <cfRule type="containsText" dxfId="4889" priority="3287" stopIfTrue="1" operator="containsText" text="dsoy jktdh; fo|ky;ksa esa iz;ksx gsrq fu%'kqYd">
      <formula>NOT(ISERROR(SEARCH("dsoy jktdh; fo|ky;ksa esa iz;ksx gsrq fu%'kqYd",C301)))</formula>
    </cfRule>
  </conditionalFormatting>
  <conditionalFormatting sqref="H273:H274 I277:I279 I276:J276 I306:J306 J299 I281:I295 I298:J298 I297">
    <cfRule type="cellIs" dxfId="4888" priority="3286" stopIfTrue="1" operator="equal">
      <formula>0</formula>
    </cfRule>
  </conditionalFormatting>
  <conditionalFormatting sqref="H273:H274 I277:I279 I276:J276 I306:J306 J299 I281:I295 I298:J298 I297">
    <cfRule type="containsText" dxfId="4887" priority="3282" stopIfTrue="1" operator="containsText" text="f'k{kk foHkkx jktLFkku">
      <formula>NOT(ISERROR(SEARCH("f'k{kk foHkkx jktLFkku",H273)))</formula>
    </cfRule>
    <cfRule type="containsText" dxfId="4886" priority="3285" stopIfTrue="1" operator="containsText" text="iw.kkZad">
      <formula>NOT(ISERROR(SEARCH("iw.kkZad",H273)))</formula>
    </cfRule>
  </conditionalFormatting>
  <conditionalFormatting sqref="J297 J299">
    <cfRule type="cellIs" dxfId="4885" priority="3283" stopIfTrue="1" operator="equal">
      <formula>1800</formula>
    </cfRule>
    <cfRule type="cellIs" dxfId="4884" priority="3284" stopIfTrue="1" operator="equal">
      <formula>200</formula>
    </cfRule>
  </conditionalFormatting>
  <conditionalFormatting sqref="H273:H274 I277:I279 I276:J276 I306:J306 J299 I281:I295 I298:J298 I297">
    <cfRule type="containsText" dxfId="4883" priority="3281" stopIfTrue="1" operator="containsText" text="dsoy jktdh; fo|ky;ksa esa iz;ksx gsrq fu%'kqYd">
      <formula>NOT(ISERROR(SEARCH("dsoy jktdh; fo|ky;ksa esa iz;ksx gsrq fu%'kqYd",H273)))</formula>
    </cfRule>
  </conditionalFormatting>
  <conditionalFormatting sqref="I299">
    <cfRule type="cellIs" dxfId="4882" priority="3280" stopIfTrue="1" operator="equal">
      <formula>0</formula>
    </cfRule>
  </conditionalFormatting>
  <conditionalFormatting sqref="I299">
    <cfRule type="containsText" dxfId="4881" priority="3278" stopIfTrue="1" operator="containsText" text="f'k{kk foHkkx jktLFkku">
      <formula>NOT(ISERROR(SEARCH("f'k{kk foHkkx jktLFkku",I299)))</formula>
    </cfRule>
    <cfRule type="containsText" dxfId="4880" priority="3279" stopIfTrue="1" operator="containsText" text="iw.kkZad">
      <formula>NOT(ISERROR(SEARCH("iw.kkZad",I299)))</formula>
    </cfRule>
  </conditionalFormatting>
  <conditionalFormatting sqref="I299">
    <cfRule type="containsText" dxfId="4879" priority="3277" stopIfTrue="1" operator="containsText" text="dsoy jktdh; fo|ky;ksa esa iz;ksx gsrq fu%'kqYd">
      <formula>NOT(ISERROR(SEARCH("dsoy jktdh; fo|ky;ksa esa iz;ksx gsrq fu%'kqYd",I299)))</formula>
    </cfRule>
  </conditionalFormatting>
  <conditionalFormatting sqref="J300">
    <cfRule type="cellIs" dxfId="4878" priority="3276" stopIfTrue="1" operator="equal">
      <formula>0</formula>
    </cfRule>
  </conditionalFormatting>
  <conditionalFormatting sqref="J300">
    <cfRule type="containsText" dxfId="4877" priority="3272" stopIfTrue="1" operator="containsText" text="f'k{kk foHkkx jktLFkku">
      <formula>NOT(ISERROR(SEARCH("f'k{kk foHkkx jktLFkku",J300)))</formula>
    </cfRule>
    <cfRule type="containsText" dxfId="4876" priority="3275" stopIfTrue="1" operator="containsText" text="iw.kkZad">
      <formula>NOT(ISERROR(SEARCH("iw.kkZad",J300)))</formula>
    </cfRule>
  </conditionalFormatting>
  <conditionalFormatting sqref="J300">
    <cfRule type="cellIs" dxfId="4875" priority="3273" stopIfTrue="1" operator="equal">
      <formula>1800</formula>
    </cfRule>
    <cfRule type="cellIs" dxfId="4874" priority="3274" stopIfTrue="1" operator="equal">
      <formula>200</formula>
    </cfRule>
  </conditionalFormatting>
  <conditionalFormatting sqref="J300">
    <cfRule type="containsText" dxfId="4873" priority="3271" stopIfTrue="1" operator="containsText" text="dsoy jktdh; fo|ky;ksa esa iz;ksx gsrq fu%'kqYd">
      <formula>NOT(ISERROR(SEARCH("dsoy jktdh; fo|ky;ksa esa iz;ksx gsrq fu%'kqYd",J300)))</formula>
    </cfRule>
  </conditionalFormatting>
  <conditionalFormatting sqref="J280:J284">
    <cfRule type="cellIs" dxfId="4872" priority="3270" stopIfTrue="1" operator="equal">
      <formula>0</formula>
    </cfRule>
  </conditionalFormatting>
  <conditionalFormatting sqref="J280:J284">
    <cfRule type="containsText" dxfId="4871" priority="3268" stopIfTrue="1" operator="containsText" text="f'k{kk foHkkx jktLFkku">
      <formula>NOT(ISERROR(SEARCH("f'k{kk foHkkx jktLFkku",J280)))</formula>
    </cfRule>
    <cfRule type="containsText" dxfId="4870" priority="3269" stopIfTrue="1" operator="containsText" text="iw.kkZad">
      <formula>NOT(ISERROR(SEARCH("iw.kkZad",J280)))</formula>
    </cfRule>
  </conditionalFormatting>
  <conditionalFormatting sqref="J280:J284">
    <cfRule type="containsText" dxfId="4869" priority="3267" stopIfTrue="1" operator="containsText" text="dsoy jktdh; fo|ky;ksa esa iz;ksx gsrq fu%'kqYd">
      <formula>NOT(ISERROR(SEARCH("dsoy jktdh; fo|ky;ksa esa iz;ksx gsrq fu%'kqYd",J280)))</formula>
    </cfRule>
  </conditionalFormatting>
  <conditionalFormatting sqref="J277">
    <cfRule type="cellIs" dxfId="4868" priority="3266" stopIfTrue="1" operator="equal">
      <formula>0</formula>
    </cfRule>
  </conditionalFormatting>
  <conditionalFormatting sqref="J277">
    <cfRule type="containsText" dxfId="4867" priority="3264" stopIfTrue="1" operator="containsText" text="f'k{kk foHkkx jktLFkku">
      <formula>NOT(ISERROR(SEARCH("f'k{kk foHkkx jktLFkku",J277)))</formula>
    </cfRule>
    <cfRule type="containsText" dxfId="4866" priority="3265" stopIfTrue="1" operator="containsText" text="iw.kkZad">
      <formula>NOT(ISERROR(SEARCH("iw.kkZad",J277)))</formula>
    </cfRule>
  </conditionalFormatting>
  <conditionalFormatting sqref="J277">
    <cfRule type="containsText" dxfId="4865" priority="3263" stopIfTrue="1" operator="containsText" text="dsoy jktdh; fo|ky;ksa esa iz;ksx gsrq fu%'kqYd">
      <formula>NOT(ISERROR(SEARCH("dsoy jktdh; fo|ky;ksa esa iz;ksx gsrq fu%'kqYd",J277)))</formula>
    </cfRule>
  </conditionalFormatting>
  <conditionalFormatting sqref="J278:J279">
    <cfRule type="cellIs" dxfId="4864" priority="3262" stopIfTrue="1" operator="equal">
      <formula>0</formula>
    </cfRule>
  </conditionalFormatting>
  <conditionalFormatting sqref="J278:J279">
    <cfRule type="containsText" dxfId="4863" priority="3260" stopIfTrue="1" operator="containsText" text="f'k{kk foHkkx jktLFkku">
      <formula>NOT(ISERROR(SEARCH("f'k{kk foHkkx jktLFkku",J278)))</formula>
    </cfRule>
    <cfRule type="containsText" dxfId="4862" priority="3261" stopIfTrue="1" operator="containsText" text="iw.kkZad">
      <formula>NOT(ISERROR(SEARCH("iw.kkZad",J278)))</formula>
    </cfRule>
  </conditionalFormatting>
  <conditionalFormatting sqref="J278:J279">
    <cfRule type="containsText" dxfId="4861" priority="3259" stopIfTrue="1" operator="containsText" text="dsoy jktdh; fo|ky;ksa esa iz;ksx gsrq fu%'kqYd">
      <formula>NOT(ISERROR(SEARCH("dsoy jktdh; fo|ky;ksa esa iz;ksx gsrq fu%'kqYd",J278)))</formula>
    </cfRule>
  </conditionalFormatting>
  <conditionalFormatting sqref="J301:J304">
    <cfRule type="cellIs" dxfId="4860" priority="3258" stopIfTrue="1" operator="equal">
      <formula>0</formula>
    </cfRule>
  </conditionalFormatting>
  <conditionalFormatting sqref="J301:J304">
    <cfRule type="containsText" dxfId="4859" priority="3254" stopIfTrue="1" operator="containsText" text="f'k{kk foHkkx jktLFkku">
      <formula>NOT(ISERROR(SEARCH("f'k{kk foHkkx jktLFkku",J301)))</formula>
    </cfRule>
    <cfRule type="containsText" dxfId="4858" priority="3257" stopIfTrue="1" operator="containsText" text="iw.kkZad">
      <formula>NOT(ISERROR(SEARCH("iw.kkZad",J301)))</formula>
    </cfRule>
  </conditionalFormatting>
  <conditionalFormatting sqref="J301:J304">
    <cfRule type="cellIs" dxfId="4857" priority="3255" stopIfTrue="1" operator="equal">
      <formula>1800</formula>
    </cfRule>
    <cfRule type="cellIs" dxfId="4856" priority="3256" stopIfTrue="1" operator="equal">
      <formula>200</formula>
    </cfRule>
  </conditionalFormatting>
  <conditionalFormatting sqref="J301:J304">
    <cfRule type="containsText" dxfId="4855" priority="3253" stopIfTrue="1" operator="containsText" text="dsoy jktdh; fo|ky;ksa esa iz;ksx gsrq fu%'kqYd">
      <formula>NOT(ISERROR(SEARCH("dsoy jktdh; fo|ky;ksa esa iz;ksx gsrq fu%'kqYd",J301)))</formula>
    </cfRule>
  </conditionalFormatting>
  <conditionalFormatting sqref="A307:A308 F307 B311:B313 B310:C310 B340:C340 C333 B315:B329 J331 B331:C332">
    <cfRule type="cellIs" dxfId="4854" priority="3252" stopIfTrue="1" operator="equal">
      <formula>0</formula>
    </cfRule>
  </conditionalFormatting>
  <conditionalFormatting sqref="A307:A308 F307 B311:B313 B310:C310 B340:C340 C333 B315:B329 J331 B331:C332">
    <cfRule type="containsText" dxfId="4853" priority="3248" stopIfTrue="1" operator="containsText" text="f'k{kk foHkkx jktLFkku">
      <formula>NOT(ISERROR(SEARCH("f'k{kk foHkkx jktLFkku",A307)))</formula>
    </cfRule>
    <cfRule type="containsText" dxfId="4852" priority="3251" stopIfTrue="1" operator="containsText" text="iw.kkZad">
      <formula>NOT(ISERROR(SEARCH("iw.kkZad",A307)))</formula>
    </cfRule>
  </conditionalFormatting>
  <conditionalFormatting sqref="C331 C333">
    <cfRule type="cellIs" dxfId="4851" priority="3249" stopIfTrue="1" operator="equal">
      <formula>1800</formula>
    </cfRule>
    <cfRule type="cellIs" dxfId="4850" priority="3250" stopIfTrue="1" operator="equal">
      <formula>200</formula>
    </cfRule>
  </conditionalFormatting>
  <conditionalFormatting sqref="A307:A308 F307 B311:B313 B310:C310 B340:C340 C333 B315:B329 J331 B331:C332">
    <cfRule type="containsText" dxfId="4849" priority="3247" stopIfTrue="1" operator="containsText" text="dsoy jktdh; fo|ky;ksa esa iz;ksx gsrq fu%'kqYd">
      <formula>NOT(ISERROR(SEARCH("dsoy jktdh; fo|ky;ksa esa iz;ksx gsrq fu%'kqYd",A307)))</formula>
    </cfRule>
  </conditionalFormatting>
  <conditionalFormatting sqref="B333">
    <cfRule type="cellIs" dxfId="4848" priority="3246" stopIfTrue="1" operator="equal">
      <formula>0</formula>
    </cfRule>
  </conditionalFormatting>
  <conditionalFormatting sqref="B333">
    <cfRule type="containsText" dxfId="4847" priority="3244" stopIfTrue="1" operator="containsText" text="f'k{kk foHkkx jktLFkku">
      <formula>NOT(ISERROR(SEARCH("f'k{kk foHkkx jktLFkku",B333)))</formula>
    </cfRule>
    <cfRule type="containsText" dxfId="4846" priority="3245" stopIfTrue="1" operator="containsText" text="iw.kkZad">
      <formula>NOT(ISERROR(SEARCH("iw.kkZad",B333)))</formula>
    </cfRule>
  </conditionalFormatting>
  <conditionalFormatting sqref="B333">
    <cfRule type="containsText" dxfId="4845" priority="3243" stopIfTrue="1" operator="containsText" text="dsoy jktdh; fo|ky;ksa esa iz;ksx gsrq fu%'kqYd">
      <formula>NOT(ISERROR(SEARCH("dsoy jktdh; fo|ky;ksa esa iz;ksx gsrq fu%'kqYd",B333)))</formula>
    </cfRule>
  </conditionalFormatting>
  <conditionalFormatting sqref="C334">
    <cfRule type="cellIs" dxfId="4844" priority="3242" stopIfTrue="1" operator="equal">
      <formula>0</formula>
    </cfRule>
  </conditionalFormatting>
  <conditionalFormatting sqref="C334">
    <cfRule type="containsText" dxfId="4843" priority="3238" stopIfTrue="1" operator="containsText" text="f'k{kk foHkkx jktLFkku">
      <formula>NOT(ISERROR(SEARCH("f'k{kk foHkkx jktLFkku",C334)))</formula>
    </cfRule>
    <cfRule type="containsText" dxfId="4842" priority="3241" stopIfTrue="1" operator="containsText" text="iw.kkZad">
      <formula>NOT(ISERROR(SEARCH("iw.kkZad",C334)))</formula>
    </cfRule>
  </conditionalFormatting>
  <conditionalFormatting sqref="C334">
    <cfRule type="cellIs" dxfId="4841" priority="3239" stopIfTrue="1" operator="equal">
      <formula>1800</formula>
    </cfRule>
    <cfRule type="cellIs" dxfId="4840" priority="3240" stopIfTrue="1" operator="equal">
      <formula>200</formula>
    </cfRule>
  </conditionalFormatting>
  <conditionalFormatting sqref="C334">
    <cfRule type="containsText" dxfId="4839" priority="3237" stopIfTrue="1" operator="containsText" text="dsoy jktdh; fo|ky;ksa esa iz;ksx gsrq fu%'kqYd">
      <formula>NOT(ISERROR(SEARCH("dsoy jktdh; fo|ky;ksa esa iz;ksx gsrq fu%'kqYd",C334)))</formula>
    </cfRule>
  </conditionalFormatting>
  <conditionalFormatting sqref="C314:C318">
    <cfRule type="cellIs" dxfId="4838" priority="3236" stopIfTrue="1" operator="equal">
      <formula>0</formula>
    </cfRule>
  </conditionalFormatting>
  <conditionalFormatting sqref="C314:C318">
    <cfRule type="containsText" dxfId="4837" priority="3234" stopIfTrue="1" operator="containsText" text="f'k{kk foHkkx jktLFkku">
      <formula>NOT(ISERROR(SEARCH("f'k{kk foHkkx jktLFkku",C314)))</formula>
    </cfRule>
    <cfRule type="containsText" dxfId="4836" priority="3235" stopIfTrue="1" operator="containsText" text="iw.kkZad">
      <formula>NOT(ISERROR(SEARCH("iw.kkZad",C314)))</formula>
    </cfRule>
  </conditionalFormatting>
  <conditionalFormatting sqref="C314:C318">
    <cfRule type="containsText" dxfId="4835" priority="3233" stopIfTrue="1" operator="containsText" text="dsoy jktdh; fo|ky;ksa esa iz;ksx gsrq fu%'kqYd">
      <formula>NOT(ISERROR(SEARCH("dsoy jktdh; fo|ky;ksa esa iz;ksx gsrq fu%'kqYd",C314)))</formula>
    </cfRule>
  </conditionalFormatting>
  <conditionalFormatting sqref="C311">
    <cfRule type="cellIs" dxfId="4834" priority="3232" stopIfTrue="1" operator="equal">
      <formula>0</formula>
    </cfRule>
  </conditionalFormatting>
  <conditionalFormatting sqref="C311">
    <cfRule type="containsText" dxfId="4833" priority="3230" stopIfTrue="1" operator="containsText" text="f'k{kk foHkkx jktLFkku">
      <formula>NOT(ISERROR(SEARCH("f'k{kk foHkkx jktLFkku",C311)))</formula>
    </cfRule>
    <cfRule type="containsText" dxfId="4832" priority="3231" stopIfTrue="1" operator="containsText" text="iw.kkZad">
      <formula>NOT(ISERROR(SEARCH("iw.kkZad",C311)))</formula>
    </cfRule>
  </conditionalFormatting>
  <conditionalFormatting sqref="C311">
    <cfRule type="containsText" dxfId="4831" priority="3229" stopIfTrue="1" operator="containsText" text="dsoy jktdh; fo|ky;ksa esa iz;ksx gsrq fu%'kqYd">
      <formula>NOT(ISERROR(SEARCH("dsoy jktdh; fo|ky;ksa esa iz;ksx gsrq fu%'kqYd",C311)))</formula>
    </cfRule>
  </conditionalFormatting>
  <conditionalFormatting sqref="C312:C313">
    <cfRule type="cellIs" dxfId="4830" priority="3228" stopIfTrue="1" operator="equal">
      <formula>0</formula>
    </cfRule>
  </conditionalFormatting>
  <conditionalFormatting sqref="C312:C313">
    <cfRule type="containsText" dxfId="4829" priority="3226" stopIfTrue="1" operator="containsText" text="f'k{kk foHkkx jktLFkku">
      <formula>NOT(ISERROR(SEARCH("f'k{kk foHkkx jktLFkku",C312)))</formula>
    </cfRule>
    <cfRule type="containsText" dxfId="4828" priority="3227" stopIfTrue="1" operator="containsText" text="iw.kkZad">
      <formula>NOT(ISERROR(SEARCH("iw.kkZad",C312)))</formula>
    </cfRule>
  </conditionalFormatting>
  <conditionalFormatting sqref="C312:C313">
    <cfRule type="containsText" dxfId="4827" priority="3225" stopIfTrue="1" operator="containsText" text="dsoy jktdh; fo|ky;ksa esa iz;ksx gsrq fu%'kqYd">
      <formula>NOT(ISERROR(SEARCH("dsoy jktdh; fo|ky;ksa esa iz;ksx gsrq fu%'kqYd",C312)))</formula>
    </cfRule>
  </conditionalFormatting>
  <conditionalFormatting sqref="C335:C338">
    <cfRule type="cellIs" dxfId="4826" priority="3224" stopIfTrue="1" operator="equal">
      <formula>0</formula>
    </cfRule>
  </conditionalFormatting>
  <conditionalFormatting sqref="C335:C338">
    <cfRule type="containsText" dxfId="4825" priority="3220" stopIfTrue="1" operator="containsText" text="f'k{kk foHkkx jktLFkku">
      <formula>NOT(ISERROR(SEARCH("f'k{kk foHkkx jktLFkku",C335)))</formula>
    </cfRule>
    <cfRule type="containsText" dxfId="4824" priority="3223" stopIfTrue="1" operator="containsText" text="iw.kkZad">
      <formula>NOT(ISERROR(SEARCH("iw.kkZad",C335)))</formula>
    </cfRule>
  </conditionalFormatting>
  <conditionalFormatting sqref="C335:C338">
    <cfRule type="cellIs" dxfId="4823" priority="3221" stopIfTrue="1" operator="equal">
      <formula>1800</formula>
    </cfRule>
    <cfRule type="cellIs" dxfId="4822" priority="3222" stopIfTrue="1" operator="equal">
      <formula>200</formula>
    </cfRule>
  </conditionalFormatting>
  <conditionalFormatting sqref="C335:C338">
    <cfRule type="containsText" dxfId="4821" priority="3219" stopIfTrue="1" operator="containsText" text="dsoy jktdh; fo|ky;ksa esa iz;ksx gsrq fu%'kqYd">
      <formula>NOT(ISERROR(SEARCH("dsoy jktdh; fo|ky;ksa esa iz;ksx gsrq fu%'kqYd",C335)))</formula>
    </cfRule>
  </conditionalFormatting>
  <conditionalFormatting sqref="H307:H308 I311:I313 I310:J310 I340:J340 J333 I315:I329 I332:J332 I331">
    <cfRule type="cellIs" dxfId="4820" priority="3218" stopIfTrue="1" operator="equal">
      <formula>0</formula>
    </cfRule>
  </conditionalFormatting>
  <conditionalFormatting sqref="H307:H308 I311:I313 I310:J310 I340:J340 J333 I315:I329 I332:J332 I331">
    <cfRule type="containsText" dxfId="4819" priority="3214" stopIfTrue="1" operator="containsText" text="f'k{kk foHkkx jktLFkku">
      <formula>NOT(ISERROR(SEARCH("f'k{kk foHkkx jktLFkku",H307)))</formula>
    </cfRule>
    <cfRule type="containsText" dxfId="4818" priority="3217" stopIfTrue="1" operator="containsText" text="iw.kkZad">
      <formula>NOT(ISERROR(SEARCH("iw.kkZad",H307)))</formula>
    </cfRule>
  </conditionalFormatting>
  <conditionalFormatting sqref="J331 J333">
    <cfRule type="cellIs" dxfId="4817" priority="3215" stopIfTrue="1" operator="equal">
      <formula>1800</formula>
    </cfRule>
    <cfRule type="cellIs" dxfId="4816" priority="3216" stopIfTrue="1" operator="equal">
      <formula>200</formula>
    </cfRule>
  </conditionalFormatting>
  <conditionalFormatting sqref="H307:H308 I311:I313 I310:J310 I340:J340 J333 I315:I329 I332:J332 I331">
    <cfRule type="containsText" dxfId="4815" priority="3213" stopIfTrue="1" operator="containsText" text="dsoy jktdh; fo|ky;ksa esa iz;ksx gsrq fu%'kqYd">
      <formula>NOT(ISERROR(SEARCH("dsoy jktdh; fo|ky;ksa esa iz;ksx gsrq fu%'kqYd",H307)))</formula>
    </cfRule>
  </conditionalFormatting>
  <conditionalFormatting sqref="I333">
    <cfRule type="cellIs" dxfId="4814" priority="3212" stopIfTrue="1" operator="equal">
      <formula>0</formula>
    </cfRule>
  </conditionalFormatting>
  <conditionalFormatting sqref="I333">
    <cfRule type="containsText" dxfId="4813" priority="3210" stopIfTrue="1" operator="containsText" text="f'k{kk foHkkx jktLFkku">
      <formula>NOT(ISERROR(SEARCH("f'k{kk foHkkx jktLFkku",I333)))</formula>
    </cfRule>
    <cfRule type="containsText" dxfId="4812" priority="3211" stopIfTrue="1" operator="containsText" text="iw.kkZad">
      <formula>NOT(ISERROR(SEARCH("iw.kkZad",I333)))</formula>
    </cfRule>
  </conditionalFormatting>
  <conditionalFormatting sqref="I333">
    <cfRule type="containsText" dxfId="4811" priority="3209" stopIfTrue="1" operator="containsText" text="dsoy jktdh; fo|ky;ksa esa iz;ksx gsrq fu%'kqYd">
      <formula>NOT(ISERROR(SEARCH("dsoy jktdh; fo|ky;ksa esa iz;ksx gsrq fu%'kqYd",I333)))</formula>
    </cfRule>
  </conditionalFormatting>
  <conditionalFormatting sqref="J334">
    <cfRule type="cellIs" dxfId="4810" priority="3208" stopIfTrue="1" operator="equal">
      <formula>0</formula>
    </cfRule>
  </conditionalFormatting>
  <conditionalFormatting sqref="J334">
    <cfRule type="containsText" dxfId="4809" priority="3204" stopIfTrue="1" operator="containsText" text="f'k{kk foHkkx jktLFkku">
      <formula>NOT(ISERROR(SEARCH("f'k{kk foHkkx jktLFkku",J334)))</formula>
    </cfRule>
    <cfRule type="containsText" dxfId="4808" priority="3207" stopIfTrue="1" operator="containsText" text="iw.kkZad">
      <formula>NOT(ISERROR(SEARCH("iw.kkZad",J334)))</formula>
    </cfRule>
  </conditionalFormatting>
  <conditionalFormatting sqref="J334">
    <cfRule type="cellIs" dxfId="4807" priority="3205" stopIfTrue="1" operator="equal">
      <formula>1800</formula>
    </cfRule>
    <cfRule type="cellIs" dxfId="4806" priority="3206" stopIfTrue="1" operator="equal">
      <formula>200</formula>
    </cfRule>
  </conditionalFormatting>
  <conditionalFormatting sqref="J334">
    <cfRule type="containsText" dxfId="4805" priority="3203" stopIfTrue="1" operator="containsText" text="dsoy jktdh; fo|ky;ksa esa iz;ksx gsrq fu%'kqYd">
      <formula>NOT(ISERROR(SEARCH("dsoy jktdh; fo|ky;ksa esa iz;ksx gsrq fu%'kqYd",J334)))</formula>
    </cfRule>
  </conditionalFormatting>
  <conditionalFormatting sqref="J314:J318">
    <cfRule type="cellIs" dxfId="4804" priority="3202" stopIfTrue="1" operator="equal">
      <formula>0</formula>
    </cfRule>
  </conditionalFormatting>
  <conditionalFormatting sqref="J314:J318">
    <cfRule type="containsText" dxfId="4803" priority="3200" stopIfTrue="1" operator="containsText" text="f'k{kk foHkkx jktLFkku">
      <formula>NOT(ISERROR(SEARCH("f'k{kk foHkkx jktLFkku",J314)))</formula>
    </cfRule>
    <cfRule type="containsText" dxfId="4802" priority="3201" stopIfTrue="1" operator="containsText" text="iw.kkZad">
      <formula>NOT(ISERROR(SEARCH("iw.kkZad",J314)))</formula>
    </cfRule>
  </conditionalFormatting>
  <conditionalFormatting sqref="J314:J318">
    <cfRule type="containsText" dxfId="4801" priority="3199" stopIfTrue="1" operator="containsText" text="dsoy jktdh; fo|ky;ksa esa iz;ksx gsrq fu%'kqYd">
      <formula>NOT(ISERROR(SEARCH("dsoy jktdh; fo|ky;ksa esa iz;ksx gsrq fu%'kqYd",J314)))</formula>
    </cfRule>
  </conditionalFormatting>
  <conditionalFormatting sqref="J311">
    <cfRule type="cellIs" dxfId="4800" priority="3198" stopIfTrue="1" operator="equal">
      <formula>0</formula>
    </cfRule>
  </conditionalFormatting>
  <conditionalFormatting sqref="J311">
    <cfRule type="containsText" dxfId="4799" priority="3196" stopIfTrue="1" operator="containsText" text="f'k{kk foHkkx jktLFkku">
      <formula>NOT(ISERROR(SEARCH("f'k{kk foHkkx jktLFkku",J311)))</formula>
    </cfRule>
    <cfRule type="containsText" dxfId="4798" priority="3197" stopIfTrue="1" operator="containsText" text="iw.kkZad">
      <formula>NOT(ISERROR(SEARCH("iw.kkZad",J311)))</formula>
    </cfRule>
  </conditionalFormatting>
  <conditionalFormatting sqref="J311">
    <cfRule type="containsText" dxfId="4797" priority="3195" stopIfTrue="1" operator="containsText" text="dsoy jktdh; fo|ky;ksa esa iz;ksx gsrq fu%'kqYd">
      <formula>NOT(ISERROR(SEARCH("dsoy jktdh; fo|ky;ksa esa iz;ksx gsrq fu%'kqYd",J311)))</formula>
    </cfRule>
  </conditionalFormatting>
  <conditionalFormatting sqref="J312:J313">
    <cfRule type="cellIs" dxfId="4796" priority="3194" stopIfTrue="1" operator="equal">
      <formula>0</formula>
    </cfRule>
  </conditionalFormatting>
  <conditionalFormatting sqref="J312:J313">
    <cfRule type="containsText" dxfId="4795" priority="3192" stopIfTrue="1" operator="containsText" text="f'k{kk foHkkx jktLFkku">
      <formula>NOT(ISERROR(SEARCH("f'k{kk foHkkx jktLFkku",J312)))</formula>
    </cfRule>
    <cfRule type="containsText" dxfId="4794" priority="3193" stopIfTrue="1" operator="containsText" text="iw.kkZad">
      <formula>NOT(ISERROR(SEARCH("iw.kkZad",J312)))</formula>
    </cfRule>
  </conditionalFormatting>
  <conditionalFormatting sqref="J312:J313">
    <cfRule type="containsText" dxfId="4793" priority="3191" stopIfTrue="1" operator="containsText" text="dsoy jktdh; fo|ky;ksa esa iz;ksx gsrq fu%'kqYd">
      <formula>NOT(ISERROR(SEARCH("dsoy jktdh; fo|ky;ksa esa iz;ksx gsrq fu%'kqYd",J312)))</formula>
    </cfRule>
  </conditionalFormatting>
  <conditionalFormatting sqref="J335:J338">
    <cfRule type="cellIs" dxfId="4792" priority="3190" stopIfTrue="1" operator="equal">
      <formula>0</formula>
    </cfRule>
  </conditionalFormatting>
  <conditionalFormatting sqref="J335:J338">
    <cfRule type="containsText" dxfId="4791" priority="3186" stopIfTrue="1" operator="containsText" text="f'k{kk foHkkx jktLFkku">
      <formula>NOT(ISERROR(SEARCH("f'k{kk foHkkx jktLFkku",J335)))</formula>
    </cfRule>
    <cfRule type="containsText" dxfId="4790" priority="3189" stopIfTrue="1" operator="containsText" text="iw.kkZad">
      <formula>NOT(ISERROR(SEARCH("iw.kkZad",J335)))</formula>
    </cfRule>
  </conditionalFormatting>
  <conditionalFormatting sqref="J335:J338">
    <cfRule type="cellIs" dxfId="4789" priority="3187" stopIfTrue="1" operator="equal">
      <formula>1800</formula>
    </cfRule>
    <cfRule type="cellIs" dxfId="4788" priority="3188" stopIfTrue="1" operator="equal">
      <formula>200</formula>
    </cfRule>
  </conditionalFormatting>
  <conditionalFormatting sqref="J335:J338">
    <cfRule type="containsText" dxfId="4787" priority="3185" stopIfTrue="1" operator="containsText" text="dsoy jktdh; fo|ky;ksa esa iz;ksx gsrq fu%'kqYd">
      <formula>NOT(ISERROR(SEARCH("dsoy jktdh; fo|ky;ksa esa iz;ksx gsrq fu%'kqYd",J335)))</formula>
    </cfRule>
  </conditionalFormatting>
  <conditionalFormatting sqref="A341:A342 F341 B345:B347 B344:C344 B374:C374 C367 B349:B363 J365 B365:C366">
    <cfRule type="cellIs" dxfId="4786" priority="3184" stopIfTrue="1" operator="equal">
      <formula>0</formula>
    </cfRule>
  </conditionalFormatting>
  <conditionalFormatting sqref="A341:A342 F341 B345:B347 B344:C344 B374:C374 C367 B349:B363 J365 B365:C366">
    <cfRule type="containsText" dxfId="4785" priority="3180" stopIfTrue="1" operator="containsText" text="f'k{kk foHkkx jktLFkku">
      <formula>NOT(ISERROR(SEARCH("f'k{kk foHkkx jktLFkku",A341)))</formula>
    </cfRule>
    <cfRule type="containsText" dxfId="4784" priority="3183" stopIfTrue="1" operator="containsText" text="iw.kkZad">
      <formula>NOT(ISERROR(SEARCH("iw.kkZad",A341)))</formula>
    </cfRule>
  </conditionalFormatting>
  <conditionalFormatting sqref="C365 C367">
    <cfRule type="cellIs" dxfId="4783" priority="3181" stopIfTrue="1" operator="equal">
      <formula>1800</formula>
    </cfRule>
    <cfRule type="cellIs" dxfId="4782" priority="3182" stopIfTrue="1" operator="equal">
      <formula>200</formula>
    </cfRule>
  </conditionalFormatting>
  <conditionalFormatting sqref="A341:A342 F341 B345:B347 B344:C344 B374:C374 C367 B349:B363 J365 B365:C366">
    <cfRule type="containsText" dxfId="4781" priority="3179" stopIfTrue="1" operator="containsText" text="dsoy jktdh; fo|ky;ksa esa iz;ksx gsrq fu%'kqYd">
      <formula>NOT(ISERROR(SEARCH("dsoy jktdh; fo|ky;ksa esa iz;ksx gsrq fu%'kqYd",A341)))</formula>
    </cfRule>
  </conditionalFormatting>
  <conditionalFormatting sqref="B367">
    <cfRule type="cellIs" dxfId="4780" priority="3178" stopIfTrue="1" operator="equal">
      <formula>0</formula>
    </cfRule>
  </conditionalFormatting>
  <conditionalFormatting sqref="B367">
    <cfRule type="containsText" dxfId="4779" priority="3176" stopIfTrue="1" operator="containsText" text="f'k{kk foHkkx jktLFkku">
      <formula>NOT(ISERROR(SEARCH("f'k{kk foHkkx jktLFkku",B367)))</formula>
    </cfRule>
    <cfRule type="containsText" dxfId="4778" priority="3177" stopIfTrue="1" operator="containsText" text="iw.kkZad">
      <formula>NOT(ISERROR(SEARCH("iw.kkZad",B367)))</formula>
    </cfRule>
  </conditionalFormatting>
  <conditionalFormatting sqref="B367">
    <cfRule type="containsText" dxfId="4777" priority="3175" stopIfTrue="1" operator="containsText" text="dsoy jktdh; fo|ky;ksa esa iz;ksx gsrq fu%'kqYd">
      <formula>NOT(ISERROR(SEARCH("dsoy jktdh; fo|ky;ksa esa iz;ksx gsrq fu%'kqYd",B367)))</formula>
    </cfRule>
  </conditionalFormatting>
  <conditionalFormatting sqref="C368">
    <cfRule type="cellIs" dxfId="4776" priority="3174" stopIfTrue="1" operator="equal">
      <formula>0</formula>
    </cfRule>
  </conditionalFormatting>
  <conditionalFormatting sqref="C368">
    <cfRule type="containsText" dxfId="4775" priority="3170" stopIfTrue="1" operator="containsText" text="f'k{kk foHkkx jktLFkku">
      <formula>NOT(ISERROR(SEARCH("f'k{kk foHkkx jktLFkku",C368)))</formula>
    </cfRule>
    <cfRule type="containsText" dxfId="4774" priority="3173" stopIfTrue="1" operator="containsText" text="iw.kkZad">
      <formula>NOT(ISERROR(SEARCH("iw.kkZad",C368)))</formula>
    </cfRule>
  </conditionalFormatting>
  <conditionalFormatting sqref="C368">
    <cfRule type="cellIs" dxfId="4773" priority="3171" stopIfTrue="1" operator="equal">
      <formula>1800</formula>
    </cfRule>
    <cfRule type="cellIs" dxfId="4772" priority="3172" stopIfTrue="1" operator="equal">
      <formula>200</formula>
    </cfRule>
  </conditionalFormatting>
  <conditionalFormatting sqref="C368">
    <cfRule type="containsText" dxfId="4771" priority="3169" stopIfTrue="1" operator="containsText" text="dsoy jktdh; fo|ky;ksa esa iz;ksx gsrq fu%'kqYd">
      <formula>NOT(ISERROR(SEARCH("dsoy jktdh; fo|ky;ksa esa iz;ksx gsrq fu%'kqYd",C368)))</formula>
    </cfRule>
  </conditionalFormatting>
  <conditionalFormatting sqref="C348:C352">
    <cfRule type="cellIs" dxfId="4770" priority="3168" stopIfTrue="1" operator="equal">
      <formula>0</formula>
    </cfRule>
  </conditionalFormatting>
  <conditionalFormatting sqref="C348:C352">
    <cfRule type="containsText" dxfId="4769" priority="3166" stopIfTrue="1" operator="containsText" text="f'k{kk foHkkx jktLFkku">
      <formula>NOT(ISERROR(SEARCH("f'k{kk foHkkx jktLFkku",C348)))</formula>
    </cfRule>
    <cfRule type="containsText" dxfId="4768" priority="3167" stopIfTrue="1" operator="containsText" text="iw.kkZad">
      <formula>NOT(ISERROR(SEARCH("iw.kkZad",C348)))</formula>
    </cfRule>
  </conditionalFormatting>
  <conditionalFormatting sqref="C348:C352">
    <cfRule type="containsText" dxfId="4767" priority="3165" stopIfTrue="1" operator="containsText" text="dsoy jktdh; fo|ky;ksa esa iz;ksx gsrq fu%'kqYd">
      <formula>NOT(ISERROR(SEARCH("dsoy jktdh; fo|ky;ksa esa iz;ksx gsrq fu%'kqYd",C348)))</formula>
    </cfRule>
  </conditionalFormatting>
  <conditionalFormatting sqref="C345">
    <cfRule type="cellIs" dxfId="4766" priority="3164" stopIfTrue="1" operator="equal">
      <formula>0</formula>
    </cfRule>
  </conditionalFormatting>
  <conditionalFormatting sqref="C345">
    <cfRule type="containsText" dxfId="4765" priority="3162" stopIfTrue="1" operator="containsText" text="f'k{kk foHkkx jktLFkku">
      <formula>NOT(ISERROR(SEARCH("f'k{kk foHkkx jktLFkku",C345)))</formula>
    </cfRule>
    <cfRule type="containsText" dxfId="4764" priority="3163" stopIfTrue="1" operator="containsText" text="iw.kkZad">
      <formula>NOT(ISERROR(SEARCH("iw.kkZad",C345)))</formula>
    </cfRule>
  </conditionalFormatting>
  <conditionalFormatting sqref="C345">
    <cfRule type="containsText" dxfId="4763" priority="3161" stopIfTrue="1" operator="containsText" text="dsoy jktdh; fo|ky;ksa esa iz;ksx gsrq fu%'kqYd">
      <formula>NOT(ISERROR(SEARCH("dsoy jktdh; fo|ky;ksa esa iz;ksx gsrq fu%'kqYd",C345)))</formula>
    </cfRule>
  </conditionalFormatting>
  <conditionalFormatting sqref="C346:C347">
    <cfRule type="cellIs" dxfId="4762" priority="3160" stopIfTrue="1" operator="equal">
      <formula>0</formula>
    </cfRule>
  </conditionalFormatting>
  <conditionalFormatting sqref="C346:C347">
    <cfRule type="containsText" dxfId="4761" priority="3158" stopIfTrue="1" operator="containsText" text="f'k{kk foHkkx jktLFkku">
      <formula>NOT(ISERROR(SEARCH("f'k{kk foHkkx jktLFkku",C346)))</formula>
    </cfRule>
    <cfRule type="containsText" dxfId="4760" priority="3159" stopIfTrue="1" operator="containsText" text="iw.kkZad">
      <formula>NOT(ISERROR(SEARCH("iw.kkZad",C346)))</formula>
    </cfRule>
  </conditionalFormatting>
  <conditionalFormatting sqref="C346:C347">
    <cfRule type="containsText" dxfId="4759" priority="3157" stopIfTrue="1" operator="containsText" text="dsoy jktdh; fo|ky;ksa esa iz;ksx gsrq fu%'kqYd">
      <formula>NOT(ISERROR(SEARCH("dsoy jktdh; fo|ky;ksa esa iz;ksx gsrq fu%'kqYd",C346)))</formula>
    </cfRule>
  </conditionalFormatting>
  <conditionalFormatting sqref="C369:C372">
    <cfRule type="cellIs" dxfId="4758" priority="3156" stopIfTrue="1" operator="equal">
      <formula>0</formula>
    </cfRule>
  </conditionalFormatting>
  <conditionalFormatting sqref="C369:C372">
    <cfRule type="containsText" dxfId="4757" priority="3152" stopIfTrue="1" operator="containsText" text="f'k{kk foHkkx jktLFkku">
      <formula>NOT(ISERROR(SEARCH("f'k{kk foHkkx jktLFkku",C369)))</formula>
    </cfRule>
    <cfRule type="containsText" dxfId="4756" priority="3155" stopIfTrue="1" operator="containsText" text="iw.kkZad">
      <formula>NOT(ISERROR(SEARCH("iw.kkZad",C369)))</formula>
    </cfRule>
  </conditionalFormatting>
  <conditionalFormatting sqref="C369:C372">
    <cfRule type="cellIs" dxfId="4755" priority="3153" stopIfTrue="1" operator="equal">
      <formula>1800</formula>
    </cfRule>
    <cfRule type="cellIs" dxfId="4754" priority="3154" stopIfTrue="1" operator="equal">
      <formula>200</formula>
    </cfRule>
  </conditionalFormatting>
  <conditionalFormatting sqref="C369:C372">
    <cfRule type="containsText" dxfId="4753" priority="3151" stopIfTrue="1" operator="containsText" text="dsoy jktdh; fo|ky;ksa esa iz;ksx gsrq fu%'kqYd">
      <formula>NOT(ISERROR(SEARCH("dsoy jktdh; fo|ky;ksa esa iz;ksx gsrq fu%'kqYd",C369)))</formula>
    </cfRule>
  </conditionalFormatting>
  <conditionalFormatting sqref="H341:H342 I345:I347 I344:J344 I374:J374 J367 I349:I363 I366:J366 I365">
    <cfRule type="cellIs" dxfId="4752" priority="3150" stopIfTrue="1" operator="equal">
      <formula>0</formula>
    </cfRule>
  </conditionalFormatting>
  <conditionalFormatting sqref="H341:H342 I345:I347 I344:J344 I374:J374 J367 I349:I363 I366:J366 I365">
    <cfRule type="containsText" dxfId="4751" priority="3146" stopIfTrue="1" operator="containsText" text="f'k{kk foHkkx jktLFkku">
      <formula>NOT(ISERROR(SEARCH("f'k{kk foHkkx jktLFkku",H341)))</formula>
    </cfRule>
    <cfRule type="containsText" dxfId="4750" priority="3149" stopIfTrue="1" operator="containsText" text="iw.kkZad">
      <formula>NOT(ISERROR(SEARCH("iw.kkZad",H341)))</formula>
    </cfRule>
  </conditionalFormatting>
  <conditionalFormatting sqref="J365 J367">
    <cfRule type="cellIs" dxfId="4749" priority="3147" stopIfTrue="1" operator="equal">
      <formula>1800</formula>
    </cfRule>
    <cfRule type="cellIs" dxfId="4748" priority="3148" stopIfTrue="1" operator="equal">
      <formula>200</formula>
    </cfRule>
  </conditionalFormatting>
  <conditionalFormatting sqref="H341:H342 I345:I347 I344:J344 I374:J374 J367 I349:I363 I366:J366 I365">
    <cfRule type="containsText" dxfId="4747" priority="3145" stopIfTrue="1" operator="containsText" text="dsoy jktdh; fo|ky;ksa esa iz;ksx gsrq fu%'kqYd">
      <formula>NOT(ISERROR(SEARCH("dsoy jktdh; fo|ky;ksa esa iz;ksx gsrq fu%'kqYd",H341)))</formula>
    </cfRule>
  </conditionalFormatting>
  <conditionalFormatting sqref="I367">
    <cfRule type="cellIs" dxfId="4746" priority="3144" stopIfTrue="1" operator="equal">
      <formula>0</formula>
    </cfRule>
  </conditionalFormatting>
  <conditionalFormatting sqref="I367">
    <cfRule type="containsText" dxfId="4745" priority="3142" stopIfTrue="1" operator="containsText" text="f'k{kk foHkkx jktLFkku">
      <formula>NOT(ISERROR(SEARCH("f'k{kk foHkkx jktLFkku",I367)))</formula>
    </cfRule>
    <cfRule type="containsText" dxfId="4744" priority="3143" stopIfTrue="1" operator="containsText" text="iw.kkZad">
      <formula>NOT(ISERROR(SEARCH("iw.kkZad",I367)))</formula>
    </cfRule>
  </conditionalFormatting>
  <conditionalFormatting sqref="I367">
    <cfRule type="containsText" dxfId="4743" priority="3141" stopIfTrue="1" operator="containsText" text="dsoy jktdh; fo|ky;ksa esa iz;ksx gsrq fu%'kqYd">
      <formula>NOT(ISERROR(SEARCH("dsoy jktdh; fo|ky;ksa esa iz;ksx gsrq fu%'kqYd",I367)))</formula>
    </cfRule>
  </conditionalFormatting>
  <conditionalFormatting sqref="J368">
    <cfRule type="cellIs" dxfId="4742" priority="3140" stopIfTrue="1" operator="equal">
      <formula>0</formula>
    </cfRule>
  </conditionalFormatting>
  <conditionalFormatting sqref="J368">
    <cfRule type="containsText" dxfId="4741" priority="3136" stopIfTrue="1" operator="containsText" text="f'k{kk foHkkx jktLFkku">
      <formula>NOT(ISERROR(SEARCH("f'k{kk foHkkx jktLFkku",J368)))</formula>
    </cfRule>
    <cfRule type="containsText" dxfId="4740" priority="3139" stopIfTrue="1" operator="containsText" text="iw.kkZad">
      <formula>NOT(ISERROR(SEARCH("iw.kkZad",J368)))</formula>
    </cfRule>
  </conditionalFormatting>
  <conditionalFormatting sqref="J368">
    <cfRule type="cellIs" dxfId="4739" priority="3137" stopIfTrue="1" operator="equal">
      <formula>1800</formula>
    </cfRule>
    <cfRule type="cellIs" dxfId="4738" priority="3138" stopIfTrue="1" operator="equal">
      <formula>200</formula>
    </cfRule>
  </conditionalFormatting>
  <conditionalFormatting sqref="J368">
    <cfRule type="containsText" dxfId="4737" priority="3135" stopIfTrue="1" operator="containsText" text="dsoy jktdh; fo|ky;ksa esa iz;ksx gsrq fu%'kqYd">
      <formula>NOT(ISERROR(SEARCH("dsoy jktdh; fo|ky;ksa esa iz;ksx gsrq fu%'kqYd",J368)))</formula>
    </cfRule>
  </conditionalFormatting>
  <conditionalFormatting sqref="J348:J352">
    <cfRule type="cellIs" dxfId="4736" priority="3134" stopIfTrue="1" operator="equal">
      <formula>0</formula>
    </cfRule>
  </conditionalFormatting>
  <conditionalFormatting sqref="J348:J352">
    <cfRule type="containsText" dxfId="4735" priority="3132" stopIfTrue="1" operator="containsText" text="f'k{kk foHkkx jktLFkku">
      <formula>NOT(ISERROR(SEARCH("f'k{kk foHkkx jktLFkku",J348)))</formula>
    </cfRule>
    <cfRule type="containsText" dxfId="4734" priority="3133" stopIfTrue="1" operator="containsText" text="iw.kkZad">
      <formula>NOT(ISERROR(SEARCH("iw.kkZad",J348)))</formula>
    </cfRule>
  </conditionalFormatting>
  <conditionalFormatting sqref="J348:J352">
    <cfRule type="containsText" dxfId="4733" priority="3131" stopIfTrue="1" operator="containsText" text="dsoy jktdh; fo|ky;ksa esa iz;ksx gsrq fu%'kqYd">
      <formula>NOT(ISERROR(SEARCH("dsoy jktdh; fo|ky;ksa esa iz;ksx gsrq fu%'kqYd",J348)))</formula>
    </cfRule>
  </conditionalFormatting>
  <conditionalFormatting sqref="J345">
    <cfRule type="cellIs" dxfId="4732" priority="3130" stopIfTrue="1" operator="equal">
      <formula>0</formula>
    </cfRule>
  </conditionalFormatting>
  <conditionalFormatting sqref="J345">
    <cfRule type="containsText" dxfId="4731" priority="3128" stopIfTrue="1" operator="containsText" text="f'k{kk foHkkx jktLFkku">
      <formula>NOT(ISERROR(SEARCH("f'k{kk foHkkx jktLFkku",J345)))</formula>
    </cfRule>
    <cfRule type="containsText" dxfId="4730" priority="3129" stopIfTrue="1" operator="containsText" text="iw.kkZad">
      <formula>NOT(ISERROR(SEARCH("iw.kkZad",J345)))</formula>
    </cfRule>
  </conditionalFormatting>
  <conditionalFormatting sqref="J345">
    <cfRule type="containsText" dxfId="4729" priority="3127" stopIfTrue="1" operator="containsText" text="dsoy jktdh; fo|ky;ksa esa iz;ksx gsrq fu%'kqYd">
      <formula>NOT(ISERROR(SEARCH("dsoy jktdh; fo|ky;ksa esa iz;ksx gsrq fu%'kqYd",J345)))</formula>
    </cfRule>
  </conditionalFormatting>
  <conditionalFormatting sqref="J346:J347">
    <cfRule type="cellIs" dxfId="4728" priority="3126" stopIfTrue="1" operator="equal">
      <formula>0</formula>
    </cfRule>
  </conditionalFormatting>
  <conditionalFormatting sqref="J346:J347">
    <cfRule type="containsText" dxfId="4727" priority="3124" stopIfTrue="1" operator="containsText" text="f'k{kk foHkkx jktLFkku">
      <formula>NOT(ISERROR(SEARCH("f'k{kk foHkkx jktLFkku",J346)))</formula>
    </cfRule>
    <cfRule type="containsText" dxfId="4726" priority="3125" stopIfTrue="1" operator="containsText" text="iw.kkZad">
      <formula>NOT(ISERROR(SEARCH("iw.kkZad",J346)))</formula>
    </cfRule>
  </conditionalFormatting>
  <conditionalFormatting sqref="J346:J347">
    <cfRule type="containsText" dxfId="4725" priority="3123" stopIfTrue="1" operator="containsText" text="dsoy jktdh; fo|ky;ksa esa iz;ksx gsrq fu%'kqYd">
      <formula>NOT(ISERROR(SEARCH("dsoy jktdh; fo|ky;ksa esa iz;ksx gsrq fu%'kqYd",J346)))</formula>
    </cfRule>
  </conditionalFormatting>
  <conditionalFormatting sqref="J369:J372">
    <cfRule type="cellIs" dxfId="4724" priority="3122" stopIfTrue="1" operator="equal">
      <formula>0</formula>
    </cfRule>
  </conditionalFormatting>
  <conditionalFormatting sqref="J369:J372">
    <cfRule type="containsText" dxfId="4723" priority="3118" stopIfTrue="1" operator="containsText" text="f'k{kk foHkkx jktLFkku">
      <formula>NOT(ISERROR(SEARCH("f'k{kk foHkkx jktLFkku",J369)))</formula>
    </cfRule>
    <cfRule type="containsText" dxfId="4722" priority="3121" stopIfTrue="1" operator="containsText" text="iw.kkZad">
      <formula>NOT(ISERROR(SEARCH("iw.kkZad",J369)))</formula>
    </cfRule>
  </conditionalFormatting>
  <conditionalFormatting sqref="J369:J372">
    <cfRule type="cellIs" dxfId="4721" priority="3119" stopIfTrue="1" operator="equal">
      <formula>1800</formula>
    </cfRule>
    <cfRule type="cellIs" dxfId="4720" priority="3120" stopIfTrue="1" operator="equal">
      <formula>200</formula>
    </cfRule>
  </conditionalFormatting>
  <conditionalFormatting sqref="J369:J372">
    <cfRule type="containsText" dxfId="4719" priority="3117" stopIfTrue="1" operator="containsText" text="dsoy jktdh; fo|ky;ksa esa iz;ksx gsrq fu%'kqYd">
      <formula>NOT(ISERROR(SEARCH("dsoy jktdh; fo|ky;ksa esa iz;ksx gsrq fu%'kqYd",J369)))</formula>
    </cfRule>
  </conditionalFormatting>
  <conditionalFormatting sqref="A375:A376 F375 B379:B381 B378:C378 B408:C408 C401 B383:B397 J399 B399:C400">
    <cfRule type="cellIs" dxfId="4718" priority="3116" stopIfTrue="1" operator="equal">
      <formula>0</formula>
    </cfRule>
  </conditionalFormatting>
  <conditionalFormatting sqref="A375:A376 F375 B379:B381 B378:C378 B408:C408 C401 B383:B397 J399 B399:C400">
    <cfRule type="containsText" dxfId="4717" priority="3112" stopIfTrue="1" operator="containsText" text="f'k{kk foHkkx jktLFkku">
      <formula>NOT(ISERROR(SEARCH("f'k{kk foHkkx jktLFkku",A375)))</formula>
    </cfRule>
    <cfRule type="containsText" dxfId="4716" priority="3115" stopIfTrue="1" operator="containsText" text="iw.kkZad">
      <formula>NOT(ISERROR(SEARCH("iw.kkZad",A375)))</formula>
    </cfRule>
  </conditionalFormatting>
  <conditionalFormatting sqref="C399 C401">
    <cfRule type="cellIs" dxfId="4715" priority="3113" stopIfTrue="1" operator="equal">
      <formula>1800</formula>
    </cfRule>
    <cfRule type="cellIs" dxfId="4714" priority="3114" stopIfTrue="1" operator="equal">
      <formula>200</formula>
    </cfRule>
  </conditionalFormatting>
  <conditionalFormatting sqref="A375:A376 F375 B379:B381 B378:C378 B408:C408 C401 B383:B397 J399 B399:C400">
    <cfRule type="containsText" dxfId="4713" priority="3111" stopIfTrue="1" operator="containsText" text="dsoy jktdh; fo|ky;ksa esa iz;ksx gsrq fu%'kqYd">
      <formula>NOT(ISERROR(SEARCH("dsoy jktdh; fo|ky;ksa esa iz;ksx gsrq fu%'kqYd",A375)))</formula>
    </cfRule>
  </conditionalFormatting>
  <conditionalFormatting sqref="B401">
    <cfRule type="cellIs" dxfId="4712" priority="3110" stopIfTrue="1" operator="equal">
      <formula>0</formula>
    </cfRule>
  </conditionalFormatting>
  <conditionalFormatting sqref="B401">
    <cfRule type="containsText" dxfId="4711" priority="3108" stopIfTrue="1" operator="containsText" text="f'k{kk foHkkx jktLFkku">
      <formula>NOT(ISERROR(SEARCH("f'k{kk foHkkx jktLFkku",B401)))</formula>
    </cfRule>
    <cfRule type="containsText" dxfId="4710" priority="3109" stopIfTrue="1" operator="containsText" text="iw.kkZad">
      <formula>NOT(ISERROR(SEARCH("iw.kkZad",B401)))</formula>
    </cfRule>
  </conditionalFormatting>
  <conditionalFormatting sqref="B401">
    <cfRule type="containsText" dxfId="4709" priority="3107" stopIfTrue="1" operator="containsText" text="dsoy jktdh; fo|ky;ksa esa iz;ksx gsrq fu%'kqYd">
      <formula>NOT(ISERROR(SEARCH("dsoy jktdh; fo|ky;ksa esa iz;ksx gsrq fu%'kqYd",B401)))</formula>
    </cfRule>
  </conditionalFormatting>
  <conditionalFormatting sqref="C402">
    <cfRule type="cellIs" dxfId="4708" priority="3106" stopIfTrue="1" operator="equal">
      <formula>0</formula>
    </cfRule>
  </conditionalFormatting>
  <conditionalFormatting sqref="C402">
    <cfRule type="containsText" dxfId="4707" priority="3102" stopIfTrue="1" operator="containsText" text="f'k{kk foHkkx jktLFkku">
      <formula>NOT(ISERROR(SEARCH("f'k{kk foHkkx jktLFkku",C402)))</formula>
    </cfRule>
    <cfRule type="containsText" dxfId="4706" priority="3105" stopIfTrue="1" operator="containsText" text="iw.kkZad">
      <formula>NOT(ISERROR(SEARCH("iw.kkZad",C402)))</formula>
    </cfRule>
  </conditionalFormatting>
  <conditionalFormatting sqref="C402">
    <cfRule type="cellIs" dxfId="4705" priority="3103" stopIfTrue="1" operator="equal">
      <formula>1800</formula>
    </cfRule>
    <cfRule type="cellIs" dxfId="4704" priority="3104" stopIfTrue="1" operator="equal">
      <formula>200</formula>
    </cfRule>
  </conditionalFormatting>
  <conditionalFormatting sqref="C402">
    <cfRule type="containsText" dxfId="4703" priority="3101" stopIfTrue="1" operator="containsText" text="dsoy jktdh; fo|ky;ksa esa iz;ksx gsrq fu%'kqYd">
      <formula>NOT(ISERROR(SEARCH("dsoy jktdh; fo|ky;ksa esa iz;ksx gsrq fu%'kqYd",C402)))</formula>
    </cfRule>
  </conditionalFormatting>
  <conditionalFormatting sqref="C382:C386">
    <cfRule type="cellIs" dxfId="4702" priority="3100" stopIfTrue="1" operator="equal">
      <formula>0</formula>
    </cfRule>
  </conditionalFormatting>
  <conditionalFormatting sqref="C382:C386">
    <cfRule type="containsText" dxfId="4701" priority="3098" stopIfTrue="1" operator="containsText" text="f'k{kk foHkkx jktLFkku">
      <formula>NOT(ISERROR(SEARCH("f'k{kk foHkkx jktLFkku",C382)))</formula>
    </cfRule>
    <cfRule type="containsText" dxfId="4700" priority="3099" stopIfTrue="1" operator="containsText" text="iw.kkZad">
      <formula>NOT(ISERROR(SEARCH("iw.kkZad",C382)))</formula>
    </cfRule>
  </conditionalFormatting>
  <conditionalFormatting sqref="C382:C386">
    <cfRule type="containsText" dxfId="4699" priority="3097" stopIfTrue="1" operator="containsText" text="dsoy jktdh; fo|ky;ksa esa iz;ksx gsrq fu%'kqYd">
      <formula>NOT(ISERROR(SEARCH("dsoy jktdh; fo|ky;ksa esa iz;ksx gsrq fu%'kqYd",C382)))</formula>
    </cfRule>
  </conditionalFormatting>
  <conditionalFormatting sqref="C379">
    <cfRule type="cellIs" dxfId="4698" priority="3096" stopIfTrue="1" operator="equal">
      <formula>0</formula>
    </cfRule>
  </conditionalFormatting>
  <conditionalFormatting sqref="C379">
    <cfRule type="containsText" dxfId="4697" priority="3094" stopIfTrue="1" operator="containsText" text="f'k{kk foHkkx jktLFkku">
      <formula>NOT(ISERROR(SEARCH("f'k{kk foHkkx jktLFkku",C379)))</formula>
    </cfRule>
    <cfRule type="containsText" dxfId="4696" priority="3095" stopIfTrue="1" operator="containsText" text="iw.kkZad">
      <formula>NOT(ISERROR(SEARCH("iw.kkZad",C379)))</formula>
    </cfRule>
  </conditionalFormatting>
  <conditionalFormatting sqref="C379">
    <cfRule type="containsText" dxfId="4695" priority="3093" stopIfTrue="1" operator="containsText" text="dsoy jktdh; fo|ky;ksa esa iz;ksx gsrq fu%'kqYd">
      <formula>NOT(ISERROR(SEARCH("dsoy jktdh; fo|ky;ksa esa iz;ksx gsrq fu%'kqYd",C379)))</formula>
    </cfRule>
  </conditionalFormatting>
  <conditionalFormatting sqref="C380:C381">
    <cfRule type="cellIs" dxfId="4694" priority="3092" stopIfTrue="1" operator="equal">
      <formula>0</formula>
    </cfRule>
  </conditionalFormatting>
  <conditionalFormatting sqref="C380:C381">
    <cfRule type="containsText" dxfId="4693" priority="3090" stopIfTrue="1" operator="containsText" text="f'k{kk foHkkx jktLFkku">
      <formula>NOT(ISERROR(SEARCH("f'k{kk foHkkx jktLFkku",C380)))</formula>
    </cfRule>
    <cfRule type="containsText" dxfId="4692" priority="3091" stopIfTrue="1" operator="containsText" text="iw.kkZad">
      <formula>NOT(ISERROR(SEARCH("iw.kkZad",C380)))</formula>
    </cfRule>
  </conditionalFormatting>
  <conditionalFormatting sqref="C380:C381">
    <cfRule type="containsText" dxfId="4691" priority="3089" stopIfTrue="1" operator="containsText" text="dsoy jktdh; fo|ky;ksa esa iz;ksx gsrq fu%'kqYd">
      <formula>NOT(ISERROR(SEARCH("dsoy jktdh; fo|ky;ksa esa iz;ksx gsrq fu%'kqYd",C380)))</formula>
    </cfRule>
  </conditionalFormatting>
  <conditionalFormatting sqref="C403:C406">
    <cfRule type="cellIs" dxfId="4690" priority="3088" stopIfTrue="1" operator="equal">
      <formula>0</formula>
    </cfRule>
  </conditionalFormatting>
  <conditionalFormatting sqref="C403:C406">
    <cfRule type="containsText" dxfId="4689" priority="3084" stopIfTrue="1" operator="containsText" text="f'k{kk foHkkx jktLFkku">
      <formula>NOT(ISERROR(SEARCH("f'k{kk foHkkx jktLFkku",C403)))</formula>
    </cfRule>
    <cfRule type="containsText" dxfId="4688" priority="3087" stopIfTrue="1" operator="containsText" text="iw.kkZad">
      <formula>NOT(ISERROR(SEARCH("iw.kkZad",C403)))</formula>
    </cfRule>
  </conditionalFormatting>
  <conditionalFormatting sqref="C403:C406">
    <cfRule type="cellIs" dxfId="4687" priority="3085" stopIfTrue="1" operator="equal">
      <formula>1800</formula>
    </cfRule>
    <cfRule type="cellIs" dxfId="4686" priority="3086" stopIfTrue="1" operator="equal">
      <formula>200</formula>
    </cfRule>
  </conditionalFormatting>
  <conditionalFormatting sqref="C403:C406">
    <cfRule type="containsText" dxfId="4685" priority="3083" stopIfTrue="1" operator="containsText" text="dsoy jktdh; fo|ky;ksa esa iz;ksx gsrq fu%'kqYd">
      <formula>NOT(ISERROR(SEARCH("dsoy jktdh; fo|ky;ksa esa iz;ksx gsrq fu%'kqYd",C403)))</formula>
    </cfRule>
  </conditionalFormatting>
  <conditionalFormatting sqref="H375:H376 I379:I381 I378:J378 I408:J408 J401 I383:I397 I400:J400 I399">
    <cfRule type="cellIs" dxfId="4684" priority="3082" stopIfTrue="1" operator="equal">
      <formula>0</formula>
    </cfRule>
  </conditionalFormatting>
  <conditionalFormatting sqref="H375:H376 I379:I381 I378:J378 I408:J408 J401 I383:I397 I400:J400 I399">
    <cfRule type="containsText" dxfId="4683" priority="3078" stopIfTrue="1" operator="containsText" text="f'k{kk foHkkx jktLFkku">
      <formula>NOT(ISERROR(SEARCH("f'k{kk foHkkx jktLFkku",H375)))</formula>
    </cfRule>
    <cfRule type="containsText" dxfId="4682" priority="3081" stopIfTrue="1" operator="containsText" text="iw.kkZad">
      <formula>NOT(ISERROR(SEARCH("iw.kkZad",H375)))</formula>
    </cfRule>
  </conditionalFormatting>
  <conditionalFormatting sqref="J399 J401">
    <cfRule type="cellIs" dxfId="4681" priority="3079" stopIfTrue="1" operator="equal">
      <formula>1800</formula>
    </cfRule>
    <cfRule type="cellIs" dxfId="4680" priority="3080" stopIfTrue="1" operator="equal">
      <formula>200</formula>
    </cfRule>
  </conditionalFormatting>
  <conditionalFormatting sqref="H375:H376 I379:I381 I378:J378 I408:J408 J401 I383:I397 I400:J400 I399">
    <cfRule type="containsText" dxfId="4679" priority="3077" stopIfTrue="1" operator="containsText" text="dsoy jktdh; fo|ky;ksa esa iz;ksx gsrq fu%'kqYd">
      <formula>NOT(ISERROR(SEARCH("dsoy jktdh; fo|ky;ksa esa iz;ksx gsrq fu%'kqYd",H375)))</formula>
    </cfRule>
  </conditionalFormatting>
  <conditionalFormatting sqref="I401">
    <cfRule type="cellIs" dxfId="4678" priority="3076" stopIfTrue="1" operator="equal">
      <formula>0</formula>
    </cfRule>
  </conditionalFormatting>
  <conditionalFormatting sqref="I401">
    <cfRule type="containsText" dxfId="4677" priority="3074" stopIfTrue="1" operator="containsText" text="f'k{kk foHkkx jktLFkku">
      <formula>NOT(ISERROR(SEARCH("f'k{kk foHkkx jktLFkku",I401)))</formula>
    </cfRule>
    <cfRule type="containsText" dxfId="4676" priority="3075" stopIfTrue="1" operator="containsText" text="iw.kkZad">
      <formula>NOT(ISERROR(SEARCH("iw.kkZad",I401)))</formula>
    </cfRule>
  </conditionalFormatting>
  <conditionalFormatting sqref="I401">
    <cfRule type="containsText" dxfId="4675" priority="3073" stopIfTrue="1" operator="containsText" text="dsoy jktdh; fo|ky;ksa esa iz;ksx gsrq fu%'kqYd">
      <formula>NOT(ISERROR(SEARCH("dsoy jktdh; fo|ky;ksa esa iz;ksx gsrq fu%'kqYd",I401)))</formula>
    </cfRule>
  </conditionalFormatting>
  <conditionalFormatting sqref="J402">
    <cfRule type="cellIs" dxfId="4674" priority="3072" stopIfTrue="1" operator="equal">
      <formula>0</formula>
    </cfRule>
  </conditionalFormatting>
  <conditionalFormatting sqref="J402">
    <cfRule type="containsText" dxfId="4673" priority="3068" stopIfTrue="1" operator="containsText" text="f'k{kk foHkkx jktLFkku">
      <formula>NOT(ISERROR(SEARCH("f'k{kk foHkkx jktLFkku",J402)))</formula>
    </cfRule>
    <cfRule type="containsText" dxfId="4672" priority="3071" stopIfTrue="1" operator="containsText" text="iw.kkZad">
      <formula>NOT(ISERROR(SEARCH("iw.kkZad",J402)))</formula>
    </cfRule>
  </conditionalFormatting>
  <conditionalFormatting sqref="J402">
    <cfRule type="cellIs" dxfId="4671" priority="3069" stopIfTrue="1" operator="equal">
      <formula>1800</formula>
    </cfRule>
    <cfRule type="cellIs" dxfId="4670" priority="3070" stopIfTrue="1" operator="equal">
      <formula>200</formula>
    </cfRule>
  </conditionalFormatting>
  <conditionalFormatting sqref="J402">
    <cfRule type="containsText" dxfId="4669" priority="3067" stopIfTrue="1" operator="containsText" text="dsoy jktdh; fo|ky;ksa esa iz;ksx gsrq fu%'kqYd">
      <formula>NOT(ISERROR(SEARCH("dsoy jktdh; fo|ky;ksa esa iz;ksx gsrq fu%'kqYd",J402)))</formula>
    </cfRule>
  </conditionalFormatting>
  <conditionalFormatting sqref="J382:J386">
    <cfRule type="cellIs" dxfId="4668" priority="3066" stopIfTrue="1" operator="equal">
      <formula>0</formula>
    </cfRule>
  </conditionalFormatting>
  <conditionalFormatting sqref="J382:J386">
    <cfRule type="containsText" dxfId="4667" priority="3064" stopIfTrue="1" operator="containsText" text="f'k{kk foHkkx jktLFkku">
      <formula>NOT(ISERROR(SEARCH("f'k{kk foHkkx jktLFkku",J382)))</formula>
    </cfRule>
    <cfRule type="containsText" dxfId="4666" priority="3065" stopIfTrue="1" operator="containsText" text="iw.kkZad">
      <formula>NOT(ISERROR(SEARCH("iw.kkZad",J382)))</formula>
    </cfRule>
  </conditionalFormatting>
  <conditionalFormatting sqref="J382:J386">
    <cfRule type="containsText" dxfId="4665" priority="3063" stopIfTrue="1" operator="containsText" text="dsoy jktdh; fo|ky;ksa esa iz;ksx gsrq fu%'kqYd">
      <formula>NOT(ISERROR(SEARCH("dsoy jktdh; fo|ky;ksa esa iz;ksx gsrq fu%'kqYd",J382)))</formula>
    </cfRule>
  </conditionalFormatting>
  <conditionalFormatting sqref="J379">
    <cfRule type="cellIs" dxfId="4664" priority="3062" stopIfTrue="1" operator="equal">
      <formula>0</formula>
    </cfRule>
  </conditionalFormatting>
  <conditionalFormatting sqref="J379">
    <cfRule type="containsText" dxfId="4663" priority="3060" stopIfTrue="1" operator="containsText" text="f'k{kk foHkkx jktLFkku">
      <formula>NOT(ISERROR(SEARCH("f'k{kk foHkkx jktLFkku",J379)))</formula>
    </cfRule>
    <cfRule type="containsText" dxfId="4662" priority="3061" stopIfTrue="1" operator="containsText" text="iw.kkZad">
      <formula>NOT(ISERROR(SEARCH("iw.kkZad",J379)))</formula>
    </cfRule>
  </conditionalFormatting>
  <conditionalFormatting sqref="J379">
    <cfRule type="containsText" dxfId="4661" priority="3059" stopIfTrue="1" operator="containsText" text="dsoy jktdh; fo|ky;ksa esa iz;ksx gsrq fu%'kqYd">
      <formula>NOT(ISERROR(SEARCH("dsoy jktdh; fo|ky;ksa esa iz;ksx gsrq fu%'kqYd",J379)))</formula>
    </cfRule>
  </conditionalFormatting>
  <conditionalFormatting sqref="J380:J381">
    <cfRule type="cellIs" dxfId="4660" priority="3058" stopIfTrue="1" operator="equal">
      <formula>0</formula>
    </cfRule>
  </conditionalFormatting>
  <conditionalFormatting sqref="J380:J381">
    <cfRule type="containsText" dxfId="4659" priority="3056" stopIfTrue="1" operator="containsText" text="f'k{kk foHkkx jktLFkku">
      <formula>NOT(ISERROR(SEARCH("f'k{kk foHkkx jktLFkku",J380)))</formula>
    </cfRule>
    <cfRule type="containsText" dxfId="4658" priority="3057" stopIfTrue="1" operator="containsText" text="iw.kkZad">
      <formula>NOT(ISERROR(SEARCH("iw.kkZad",J380)))</formula>
    </cfRule>
  </conditionalFormatting>
  <conditionalFormatting sqref="J380:J381">
    <cfRule type="containsText" dxfId="4657" priority="3055" stopIfTrue="1" operator="containsText" text="dsoy jktdh; fo|ky;ksa esa iz;ksx gsrq fu%'kqYd">
      <formula>NOT(ISERROR(SEARCH("dsoy jktdh; fo|ky;ksa esa iz;ksx gsrq fu%'kqYd",J380)))</formula>
    </cfRule>
  </conditionalFormatting>
  <conditionalFormatting sqref="J403:J406">
    <cfRule type="cellIs" dxfId="4656" priority="3054" stopIfTrue="1" operator="equal">
      <formula>0</formula>
    </cfRule>
  </conditionalFormatting>
  <conditionalFormatting sqref="J403:J406">
    <cfRule type="containsText" dxfId="4655" priority="3050" stopIfTrue="1" operator="containsText" text="f'k{kk foHkkx jktLFkku">
      <formula>NOT(ISERROR(SEARCH("f'k{kk foHkkx jktLFkku",J403)))</formula>
    </cfRule>
    <cfRule type="containsText" dxfId="4654" priority="3053" stopIfTrue="1" operator="containsText" text="iw.kkZad">
      <formula>NOT(ISERROR(SEARCH("iw.kkZad",J403)))</formula>
    </cfRule>
  </conditionalFormatting>
  <conditionalFormatting sqref="J403:J406">
    <cfRule type="cellIs" dxfId="4653" priority="3051" stopIfTrue="1" operator="equal">
      <formula>1800</formula>
    </cfRule>
    <cfRule type="cellIs" dxfId="4652" priority="3052" stopIfTrue="1" operator="equal">
      <formula>200</formula>
    </cfRule>
  </conditionalFormatting>
  <conditionalFormatting sqref="J403:J406">
    <cfRule type="containsText" dxfId="4651" priority="3049" stopIfTrue="1" operator="containsText" text="dsoy jktdh; fo|ky;ksa esa iz;ksx gsrq fu%'kqYd">
      <formula>NOT(ISERROR(SEARCH("dsoy jktdh; fo|ky;ksa esa iz;ksx gsrq fu%'kqYd",J403)))</formula>
    </cfRule>
  </conditionalFormatting>
  <conditionalFormatting sqref="A409:A410 F409 B413:B415 B412:C412 B442:C442 C435 B417:B431 J433 B433:C434">
    <cfRule type="cellIs" dxfId="4650" priority="3048" stopIfTrue="1" operator="equal">
      <formula>0</formula>
    </cfRule>
  </conditionalFormatting>
  <conditionalFormatting sqref="A409:A410 F409 B413:B415 B412:C412 B442:C442 C435 B417:B431 J433 B433:C434">
    <cfRule type="containsText" dxfId="4649" priority="3044" stopIfTrue="1" operator="containsText" text="f'k{kk foHkkx jktLFkku">
      <formula>NOT(ISERROR(SEARCH("f'k{kk foHkkx jktLFkku",A409)))</formula>
    </cfRule>
    <cfRule type="containsText" dxfId="4648" priority="3047" stopIfTrue="1" operator="containsText" text="iw.kkZad">
      <formula>NOT(ISERROR(SEARCH("iw.kkZad",A409)))</formula>
    </cfRule>
  </conditionalFormatting>
  <conditionalFormatting sqref="C433 C435">
    <cfRule type="cellIs" dxfId="4647" priority="3045" stopIfTrue="1" operator="equal">
      <formula>1800</formula>
    </cfRule>
    <cfRule type="cellIs" dxfId="4646" priority="3046" stopIfTrue="1" operator="equal">
      <formula>200</formula>
    </cfRule>
  </conditionalFormatting>
  <conditionalFormatting sqref="A409:A410 F409 B413:B415 B412:C412 B442:C442 C435 B417:B431 J433 B433:C434">
    <cfRule type="containsText" dxfId="4645" priority="3043" stopIfTrue="1" operator="containsText" text="dsoy jktdh; fo|ky;ksa esa iz;ksx gsrq fu%'kqYd">
      <formula>NOT(ISERROR(SEARCH("dsoy jktdh; fo|ky;ksa esa iz;ksx gsrq fu%'kqYd",A409)))</formula>
    </cfRule>
  </conditionalFormatting>
  <conditionalFormatting sqref="B435">
    <cfRule type="cellIs" dxfId="4644" priority="3042" stopIfTrue="1" operator="equal">
      <formula>0</formula>
    </cfRule>
  </conditionalFormatting>
  <conditionalFormatting sqref="B435">
    <cfRule type="containsText" dxfId="4643" priority="3040" stopIfTrue="1" operator="containsText" text="f'k{kk foHkkx jktLFkku">
      <formula>NOT(ISERROR(SEARCH("f'k{kk foHkkx jktLFkku",B435)))</formula>
    </cfRule>
    <cfRule type="containsText" dxfId="4642" priority="3041" stopIfTrue="1" operator="containsText" text="iw.kkZad">
      <formula>NOT(ISERROR(SEARCH("iw.kkZad",B435)))</formula>
    </cfRule>
  </conditionalFormatting>
  <conditionalFormatting sqref="B435">
    <cfRule type="containsText" dxfId="4641" priority="3039" stopIfTrue="1" operator="containsText" text="dsoy jktdh; fo|ky;ksa esa iz;ksx gsrq fu%'kqYd">
      <formula>NOT(ISERROR(SEARCH("dsoy jktdh; fo|ky;ksa esa iz;ksx gsrq fu%'kqYd",B435)))</formula>
    </cfRule>
  </conditionalFormatting>
  <conditionalFormatting sqref="C436">
    <cfRule type="cellIs" dxfId="4640" priority="3038" stopIfTrue="1" operator="equal">
      <formula>0</formula>
    </cfRule>
  </conditionalFormatting>
  <conditionalFormatting sqref="C436">
    <cfRule type="containsText" dxfId="4639" priority="3034" stopIfTrue="1" operator="containsText" text="f'k{kk foHkkx jktLFkku">
      <formula>NOT(ISERROR(SEARCH("f'k{kk foHkkx jktLFkku",C436)))</formula>
    </cfRule>
    <cfRule type="containsText" dxfId="4638" priority="3037" stopIfTrue="1" operator="containsText" text="iw.kkZad">
      <formula>NOT(ISERROR(SEARCH("iw.kkZad",C436)))</formula>
    </cfRule>
  </conditionalFormatting>
  <conditionalFormatting sqref="C436">
    <cfRule type="cellIs" dxfId="4637" priority="3035" stopIfTrue="1" operator="equal">
      <formula>1800</formula>
    </cfRule>
    <cfRule type="cellIs" dxfId="4636" priority="3036" stopIfTrue="1" operator="equal">
      <formula>200</formula>
    </cfRule>
  </conditionalFormatting>
  <conditionalFormatting sqref="C436">
    <cfRule type="containsText" dxfId="4635" priority="3033" stopIfTrue="1" operator="containsText" text="dsoy jktdh; fo|ky;ksa esa iz;ksx gsrq fu%'kqYd">
      <formula>NOT(ISERROR(SEARCH("dsoy jktdh; fo|ky;ksa esa iz;ksx gsrq fu%'kqYd",C436)))</formula>
    </cfRule>
  </conditionalFormatting>
  <conditionalFormatting sqref="C416:C420">
    <cfRule type="cellIs" dxfId="4634" priority="3032" stopIfTrue="1" operator="equal">
      <formula>0</formula>
    </cfRule>
  </conditionalFormatting>
  <conditionalFormatting sqref="C416:C420">
    <cfRule type="containsText" dxfId="4633" priority="3030" stopIfTrue="1" operator="containsText" text="f'k{kk foHkkx jktLFkku">
      <formula>NOT(ISERROR(SEARCH("f'k{kk foHkkx jktLFkku",C416)))</formula>
    </cfRule>
    <cfRule type="containsText" dxfId="4632" priority="3031" stopIfTrue="1" operator="containsText" text="iw.kkZad">
      <formula>NOT(ISERROR(SEARCH("iw.kkZad",C416)))</formula>
    </cfRule>
  </conditionalFormatting>
  <conditionalFormatting sqref="C416:C420">
    <cfRule type="containsText" dxfId="4631" priority="3029" stopIfTrue="1" operator="containsText" text="dsoy jktdh; fo|ky;ksa esa iz;ksx gsrq fu%'kqYd">
      <formula>NOT(ISERROR(SEARCH("dsoy jktdh; fo|ky;ksa esa iz;ksx gsrq fu%'kqYd",C416)))</formula>
    </cfRule>
  </conditionalFormatting>
  <conditionalFormatting sqref="C413">
    <cfRule type="cellIs" dxfId="4630" priority="3028" stopIfTrue="1" operator="equal">
      <formula>0</formula>
    </cfRule>
  </conditionalFormatting>
  <conditionalFormatting sqref="C413">
    <cfRule type="containsText" dxfId="4629" priority="3026" stopIfTrue="1" operator="containsText" text="f'k{kk foHkkx jktLFkku">
      <formula>NOT(ISERROR(SEARCH("f'k{kk foHkkx jktLFkku",C413)))</formula>
    </cfRule>
    <cfRule type="containsText" dxfId="4628" priority="3027" stopIfTrue="1" operator="containsText" text="iw.kkZad">
      <formula>NOT(ISERROR(SEARCH("iw.kkZad",C413)))</formula>
    </cfRule>
  </conditionalFormatting>
  <conditionalFormatting sqref="C413">
    <cfRule type="containsText" dxfId="4627" priority="3025" stopIfTrue="1" operator="containsText" text="dsoy jktdh; fo|ky;ksa esa iz;ksx gsrq fu%'kqYd">
      <formula>NOT(ISERROR(SEARCH("dsoy jktdh; fo|ky;ksa esa iz;ksx gsrq fu%'kqYd",C413)))</formula>
    </cfRule>
  </conditionalFormatting>
  <conditionalFormatting sqref="C414:C415">
    <cfRule type="cellIs" dxfId="4626" priority="3024" stopIfTrue="1" operator="equal">
      <formula>0</formula>
    </cfRule>
  </conditionalFormatting>
  <conditionalFormatting sqref="C414:C415">
    <cfRule type="containsText" dxfId="4625" priority="3022" stopIfTrue="1" operator="containsText" text="f'k{kk foHkkx jktLFkku">
      <formula>NOT(ISERROR(SEARCH("f'k{kk foHkkx jktLFkku",C414)))</formula>
    </cfRule>
    <cfRule type="containsText" dxfId="4624" priority="3023" stopIfTrue="1" operator="containsText" text="iw.kkZad">
      <formula>NOT(ISERROR(SEARCH("iw.kkZad",C414)))</formula>
    </cfRule>
  </conditionalFormatting>
  <conditionalFormatting sqref="C414:C415">
    <cfRule type="containsText" dxfId="4623" priority="3021" stopIfTrue="1" operator="containsText" text="dsoy jktdh; fo|ky;ksa esa iz;ksx gsrq fu%'kqYd">
      <formula>NOT(ISERROR(SEARCH("dsoy jktdh; fo|ky;ksa esa iz;ksx gsrq fu%'kqYd",C414)))</formula>
    </cfRule>
  </conditionalFormatting>
  <conditionalFormatting sqref="C437:C440">
    <cfRule type="cellIs" dxfId="4622" priority="3020" stopIfTrue="1" operator="equal">
      <formula>0</formula>
    </cfRule>
  </conditionalFormatting>
  <conditionalFormatting sqref="C437:C440">
    <cfRule type="containsText" dxfId="4621" priority="3016" stopIfTrue="1" operator="containsText" text="f'k{kk foHkkx jktLFkku">
      <formula>NOT(ISERROR(SEARCH("f'k{kk foHkkx jktLFkku",C437)))</formula>
    </cfRule>
    <cfRule type="containsText" dxfId="4620" priority="3019" stopIfTrue="1" operator="containsText" text="iw.kkZad">
      <formula>NOT(ISERROR(SEARCH("iw.kkZad",C437)))</formula>
    </cfRule>
  </conditionalFormatting>
  <conditionalFormatting sqref="C437:C440">
    <cfRule type="cellIs" dxfId="4619" priority="3017" stopIfTrue="1" operator="equal">
      <formula>1800</formula>
    </cfRule>
    <cfRule type="cellIs" dxfId="4618" priority="3018" stopIfTrue="1" operator="equal">
      <formula>200</formula>
    </cfRule>
  </conditionalFormatting>
  <conditionalFormatting sqref="C437:C440">
    <cfRule type="containsText" dxfId="4617" priority="3015" stopIfTrue="1" operator="containsText" text="dsoy jktdh; fo|ky;ksa esa iz;ksx gsrq fu%'kqYd">
      <formula>NOT(ISERROR(SEARCH("dsoy jktdh; fo|ky;ksa esa iz;ksx gsrq fu%'kqYd",C437)))</formula>
    </cfRule>
  </conditionalFormatting>
  <conditionalFormatting sqref="H409:H410 I413:I415 I412:J412 I442:J442 J435 I417:I431 I434:J434 I433">
    <cfRule type="cellIs" dxfId="4616" priority="3014" stopIfTrue="1" operator="equal">
      <formula>0</formula>
    </cfRule>
  </conditionalFormatting>
  <conditionalFormatting sqref="H409:H410 I413:I415 I412:J412 I442:J442 J435 I417:I431 I434:J434 I433">
    <cfRule type="containsText" dxfId="4615" priority="3010" stopIfTrue="1" operator="containsText" text="f'k{kk foHkkx jktLFkku">
      <formula>NOT(ISERROR(SEARCH("f'k{kk foHkkx jktLFkku",H409)))</formula>
    </cfRule>
    <cfRule type="containsText" dxfId="4614" priority="3013" stopIfTrue="1" operator="containsText" text="iw.kkZad">
      <formula>NOT(ISERROR(SEARCH("iw.kkZad",H409)))</formula>
    </cfRule>
  </conditionalFormatting>
  <conditionalFormatting sqref="J433 J435">
    <cfRule type="cellIs" dxfId="4613" priority="3011" stopIfTrue="1" operator="equal">
      <formula>1800</formula>
    </cfRule>
    <cfRule type="cellIs" dxfId="4612" priority="3012" stopIfTrue="1" operator="equal">
      <formula>200</formula>
    </cfRule>
  </conditionalFormatting>
  <conditionalFormatting sqref="H409:H410 I413:I415 I412:J412 I442:J442 J435 I417:I431 I434:J434 I433">
    <cfRule type="containsText" dxfId="4611" priority="3009" stopIfTrue="1" operator="containsText" text="dsoy jktdh; fo|ky;ksa esa iz;ksx gsrq fu%'kqYd">
      <formula>NOT(ISERROR(SEARCH("dsoy jktdh; fo|ky;ksa esa iz;ksx gsrq fu%'kqYd",H409)))</formula>
    </cfRule>
  </conditionalFormatting>
  <conditionalFormatting sqref="I435">
    <cfRule type="cellIs" dxfId="4610" priority="3008" stopIfTrue="1" operator="equal">
      <formula>0</formula>
    </cfRule>
  </conditionalFormatting>
  <conditionalFormatting sqref="I435">
    <cfRule type="containsText" dxfId="4609" priority="3006" stopIfTrue="1" operator="containsText" text="f'k{kk foHkkx jktLFkku">
      <formula>NOT(ISERROR(SEARCH("f'k{kk foHkkx jktLFkku",I435)))</formula>
    </cfRule>
    <cfRule type="containsText" dxfId="4608" priority="3007" stopIfTrue="1" operator="containsText" text="iw.kkZad">
      <formula>NOT(ISERROR(SEARCH("iw.kkZad",I435)))</formula>
    </cfRule>
  </conditionalFormatting>
  <conditionalFormatting sqref="I435">
    <cfRule type="containsText" dxfId="4607" priority="3005" stopIfTrue="1" operator="containsText" text="dsoy jktdh; fo|ky;ksa esa iz;ksx gsrq fu%'kqYd">
      <formula>NOT(ISERROR(SEARCH("dsoy jktdh; fo|ky;ksa esa iz;ksx gsrq fu%'kqYd",I435)))</formula>
    </cfRule>
  </conditionalFormatting>
  <conditionalFormatting sqref="J436">
    <cfRule type="cellIs" dxfId="4606" priority="3004" stopIfTrue="1" operator="equal">
      <formula>0</formula>
    </cfRule>
  </conditionalFormatting>
  <conditionalFormatting sqref="J436">
    <cfRule type="containsText" dxfId="4605" priority="3000" stopIfTrue="1" operator="containsText" text="f'k{kk foHkkx jktLFkku">
      <formula>NOT(ISERROR(SEARCH("f'k{kk foHkkx jktLFkku",J436)))</formula>
    </cfRule>
    <cfRule type="containsText" dxfId="4604" priority="3003" stopIfTrue="1" operator="containsText" text="iw.kkZad">
      <formula>NOT(ISERROR(SEARCH("iw.kkZad",J436)))</formula>
    </cfRule>
  </conditionalFormatting>
  <conditionalFormatting sqref="J436">
    <cfRule type="cellIs" dxfId="4603" priority="3001" stopIfTrue="1" operator="equal">
      <formula>1800</formula>
    </cfRule>
    <cfRule type="cellIs" dxfId="4602" priority="3002" stopIfTrue="1" operator="equal">
      <formula>200</formula>
    </cfRule>
  </conditionalFormatting>
  <conditionalFormatting sqref="J436">
    <cfRule type="containsText" dxfId="4601" priority="2999" stopIfTrue="1" operator="containsText" text="dsoy jktdh; fo|ky;ksa esa iz;ksx gsrq fu%'kqYd">
      <formula>NOT(ISERROR(SEARCH("dsoy jktdh; fo|ky;ksa esa iz;ksx gsrq fu%'kqYd",J436)))</formula>
    </cfRule>
  </conditionalFormatting>
  <conditionalFormatting sqref="J416:J420">
    <cfRule type="cellIs" dxfId="4600" priority="2998" stopIfTrue="1" operator="equal">
      <formula>0</formula>
    </cfRule>
  </conditionalFormatting>
  <conditionalFormatting sqref="J416:J420">
    <cfRule type="containsText" dxfId="4599" priority="2996" stopIfTrue="1" operator="containsText" text="f'k{kk foHkkx jktLFkku">
      <formula>NOT(ISERROR(SEARCH("f'k{kk foHkkx jktLFkku",J416)))</formula>
    </cfRule>
    <cfRule type="containsText" dxfId="4598" priority="2997" stopIfTrue="1" operator="containsText" text="iw.kkZad">
      <formula>NOT(ISERROR(SEARCH("iw.kkZad",J416)))</formula>
    </cfRule>
  </conditionalFormatting>
  <conditionalFormatting sqref="J416:J420">
    <cfRule type="containsText" dxfId="4597" priority="2995" stopIfTrue="1" operator="containsText" text="dsoy jktdh; fo|ky;ksa esa iz;ksx gsrq fu%'kqYd">
      <formula>NOT(ISERROR(SEARCH("dsoy jktdh; fo|ky;ksa esa iz;ksx gsrq fu%'kqYd",J416)))</formula>
    </cfRule>
  </conditionalFormatting>
  <conditionalFormatting sqref="J413">
    <cfRule type="cellIs" dxfId="4596" priority="2994" stopIfTrue="1" operator="equal">
      <formula>0</formula>
    </cfRule>
  </conditionalFormatting>
  <conditionalFormatting sqref="J413">
    <cfRule type="containsText" dxfId="4595" priority="2992" stopIfTrue="1" operator="containsText" text="f'k{kk foHkkx jktLFkku">
      <formula>NOT(ISERROR(SEARCH("f'k{kk foHkkx jktLFkku",J413)))</formula>
    </cfRule>
    <cfRule type="containsText" dxfId="4594" priority="2993" stopIfTrue="1" operator="containsText" text="iw.kkZad">
      <formula>NOT(ISERROR(SEARCH("iw.kkZad",J413)))</formula>
    </cfRule>
  </conditionalFormatting>
  <conditionalFormatting sqref="J413">
    <cfRule type="containsText" dxfId="4593" priority="2991" stopIfTrue="1" operator="containsText" text="dsoy jktdh; fo|ky;ksa esa iz;ksx gsrq fu%'kqYd">
      <formula>NOT(ISERROR(SEARCH("dsoy jktdh; fo|ky;ksa esa iz;ksx gsrq fu%'kqYd",J413)))</formula>
    </cfRule>
  </conditionalFormatting>
  <conditionalFormatting sqref="J414:J415">
    <cfRule type="cellIs" dxfId="4592" priority="2990" stopIfTrue="1" operator="equal">
      <formula>0</formula>
    </cfRule>
  </conditionalFormatting>
  <conditionalFormatting sqref="J414:J415">
    <cfRule type="containsText" dxfId="4591" priority="2988" stopIfTrue="1" operator="containsText" text="f'k{kk foHkkx jktLFkku">
      <formula>NOT(ISERROR(SEARCH("f'k{kk foHkkx jktLFkku",J414)))</formula>
    </cfRule>
    <cfRule type="containsText" dxfId="4590" priority="2989" stopIfTrue="1" operator="containsText" text="iw.kkZad">
      <formula>NOT(ISERROR(SEARCH("iw.kkZad",J414)))</formula>
    </cfRule>
  </conditionalFormatting>
  <conditionalFormatting sqref="J414:J415">
    <cfRule type="containsText" dxfId="4589" priority="2987" stopIfTrue="1" operator="containsText" text="dsoy jktdh; fo|ky;ksa esa iz;ksx gsrq fu%'kqYd">
      <formula>NOT(ISERROR(SEARCH("dsoy jktdh; fo|ky;ksa esa iz;ksx gsrq fu%'kqYd",J414)))</formula>
    </cfRule>
  </conditionalFormatting>
  <conditionalFormatting sqref="J437:J440">
    <cfRule type="cellIs" dxfId="4588" priority="2986" stopIfTrue="1" operator="equal">
      <formula>0</formula>
    </cfRule>
  </conditionalFormatting>
  <conditionalFormatting sqref="J437:J440">
    <cfRule type="containsText" dxfId="4587" priority="2982" stopIfTrue="1" operator="containsText" text="f'k{kk foHkkx jktLFkku">
      <formula>NOT(ISERROR(SEARCH("f'k{kk foHkkx jktLFkku",J437)))</formula>
    </cfRule>
    <cfRule type="containsText" dxfId="4586" priority="2985" stopIfTrue="1" operator="containsText" text="iw.kkZad">
      <formula>NOT(ISERROR(SEARCH("iw.kkZad",J437)))</formula>
    </cfRule>
  </conditionalFormatting>
  <conditionalFormatting sqref="J437:J440">
    <cfRule type="cellIs" dxfId="4585" priority="2983" stopIfTrue="1" operator="equal">
      <formula>1800</formula>
    </cfRule>
    <cfRule type="cellIs" dxfId="4584" priority="2984" stopIfTrue="1" operator="equal">
      <formula>200</formula>
    </cfRule>
  </conditionalFormatting>
  <conditionalFormatting sqref="J437:J440">
    <cfRule type="containsText" dxfId="4583" priority="2981" stopIfTrue="1" operator="containsText" text="dsoy jktdh; fo|ky;ksa esa iz;ksx gsrq fu%'kqYd">
      <formula>NOT(ISERROR(SEARCH("dsoy jktdh; fo|ky;ksa esa iz;ksx gsrq fu%'kqYd",J437)))</formula>
    </cfRule>
  </conditionalFormatting>
  <conditionalFormatting sqref="A443:A444 F443 B447:B449 B446:C446 B476:C476 C469 B451:B465 J467 B467:C468">
    <cfRule type="cellIs" dxfId="4582" priority="2980" stopIfTrue="1" operator="equal">
      <formula>0</formula>
    </cfRule>
  </conditionalFormatting>
  <conditionalFormatting sqref="A443:A444 F443 B447:B449 B446:C446 B476:C476 C469 B451:B465 J467 B467:C468">
    <cfRule type="containsText" dxfId="4581" priority="2976" stopIfTrue="1" operator="containsText" text="f'k{kk foHkkx jktLFkku">
      <formula>NOT(ISERROR(SEARCH("f'k{kk foHkkx jktLFkku",A443)))</formula>
    </cfRule>
    <cfRule type="containsText" dxfId="4580" priority="2979" stopIfTrue="1" operator="containsText" text="iw.kkZad">
      <formula>NOT(ISERROR(SEARCH("iw.kkZad",A443)))</formula>
    </cfRule>
  </conditionalFormatting>
  <conditionalFormatting sqref="C467 C469">
    <cfRule type="cellIs" dxfId="4579" priority="2977" stopIfTrue="1" operator="equal">
      <formula>1800</formula>
    </cfRule>
    <cfRule type="cellIs" dxfId="4578" priority="2978" stopIfTrue="1" operator="equal">
      <formula>200</formula>
    </cfRule>
  </conditionalFormatting>
  <conditionalFormatting sqref="A443:A444 F443 B447:B449 B446:C446 B476:C476 C469 B451:B465 J467 B467:C468">
    <cfRule type="containsText" dxfId="4577" priority="2975" stopIfTrue="1" operator="containsText" text="dsoy jktdh; fo|ky;ksa esa iz;ksx gsrq fu%'kqYd">
      <formula>NOT(ISERROR(SEARCH("dsoy jktdh; fo|ky;ksa esa iz;ksx gsrq fu%'kqYd",A443)))</formula>
    </cfRule>
  </conditionalFormatting>
  <conditionalFormatting sqref="B469">
    <cfRule type="cellIs" dxfId="4576" priority="2974" stopIfTrue="1" operator="equal">
      <formula>0</formula>
    </cfRule>
  </conditionalFormatting>
  <conditionalFormatting sqref="B469">
    <cfRule type="containsText" dxfId="4575" priority="2972" stopIfTrue="1" operator="containsText" text="f'k{kk foHkkx jktLFkku">
      <formula>NOT(ISERROR(SEARCH("f'k{kk foHkkx jktLFkku",B469)))</formula>
    </cfRule>
    <cfRule type="containsText" dxfId="4574" priority="2973" stopIfTrue="1" operator="containsText" text="iw.kkZad">
      <formula>NOT(ISERROR(SEARCH("iw.kkZad",B469)))</formula>
    </cfRule>
  </conditionalFormatting>
  <conditionalFormatting sqref="B469">
    <cfRule type="containsText" dxfId="4573" priority="2971" stopIfTrue="1" operator="containsText" text="dsoy jktdh; fo|ky;ksa esa iz;ksx gsrq fu%'kqYd">
      <formula>NOT(ISERROR(SEARCH("dsoy jktdh; fo|ky;ksa esa iz;ksx gsrq fu%'kqYd",B469)))</formula>
    </cfRule>
  </conditionalFormatting>
  <conditionalFormatting sqref="C470">
    <cfRule type="cellIs" dxfId="4572" priority="2970" stopIfTrue="1" operator="equal">
      <formula>0</formula>
    </cfRule>
  </conditionalFormatting>
  <conditionalFormatting sqref="C470">
    <cfRule type="containsText" dxfId="4571" priority="2966" stopIfTrue="1" operator="containsText" text="f'k{kk foHkkx jktLFkku">
      <formula>NOT(ISERROR(SEARCH("f'k{kk foHkkx jktLFkku",C470)))</formula>
    </cfRule>
    <cfRule type="containsText" dxfId="4570" priority="2969" stopIfTrue="1" operator="containsText" text="iw.kkZad">
      <formula>NOT(ISERROR(SEARCH("iw.kkZad",C470)))</formula>
    </cfRule>
  </conditionalFormatting>
  <conditionalFormatting sqref="C470">
    <cfRule type="cellIs" dxfId="4569" priority="2967" stopIfTrue="1" operator="equal">
      <formula>1800</formula>
    </cfRule>
    <cfRule type="cellIs" dxfId="4568" priority="2968" stopIfTrue="1" operator="equal">
      <formula>200</formula>
    </cfRule>
  </conditionalFormatting>
  <conditionalFormatting sqref="C470">
    <cfRule type="containsText" dxfId="4567" priority="2965" stopIfTrue="1" operator="containsText" text="dsoy jktdh; fo|ky;ksa esa iz;ksx gsrq fu%'kqYd">
      <formula>NOT(ISERROR(SEARCH("dsoy jktdh; fo|ky;ksa esa iz;ksx gsrq fu%'kqYd",C470)))</formula>
    </cfRule>
  </conditionalFormatting>
  <conditionalFormatting sqref="C450:C454">
    <cfRule type="cellIs" dxfId="4566" priority="2964" stopIfTrue="1" operator="equal">
      <formula>0</formula>
    </cfRule>
  </conditionalFormatting>
  <conditionalFormatting sqref="C450:C454">
    <cfRule type="containsText" dxfId="4565" priority="2962" stopIfTrue="1" operator="containsText" text="f'k{kk foHkkx jktLFkku">
      <formula>NOT(ISERROR(SEARCH("f'k{kk foHkkx jktLFkku",C450)))</formula>
    </cfRule>
    <cfRule type="containsText" dxfId="4564" priority="2963" stopIfTrue="1" operator="containsText" text="iw.kkZad">
      <formula>NOT(ISERROR(SEARCH("iw.kkZad",C450)))</formula>
    </cfRule>
  </conditionalFormatting>
  <conditionalFormatting sqref="C450:C454">
    <cfRule type="containsText" dxfId="4563" priority="2961" stopIfTrue="1" operator="containsText" text="dsoy jktdh; fo|ky;ksa esa iz;ksx gsrq fu%'kqYd">
      <formula>NOT(ISERROR(SEARCH("dsoy jktdh; fo|ky;ksa esa iz;ksx gsrq fu%'kqYd",C450)))</formula>
    </cfRule>
  </conditionalFormatting>
  <conditionalFormatting sqref="C447">
    <cfRule type="cellIs" dxfId="4562" priority="2960" stopIfTrue="1" operator="equal">
      <formula>0</formula>
    </cfRule>
  </conditionalFormatting>
  <conditionalFormatting sqref="C447">
    <cfRule type="containsText" dxfId="4561" priority="2958" stopIfTrue="1" operator="containsText" text="f'k{kk foHkkx jktLFkku">
      <formula>NOT(ISERROR(SEARCH("f'k{kk foHkkx jktLFkku",C447)))</formula>
    </cfRule>
    <cfRule type="containsText" dxfId="4560" priority="2959" stopIfTrue="1" operator="containsText" text="iw.kkZad">
      <formula>NOT(ISERROR(SEARCH("iw.kkZad",C447)))</formula>
    </cfRule>
  </conditionalFormatting>
  <conditionalFormatting sqref="C447">
    <cfRule type="containsText" dxfId="4559" priority="2957" stopIfTrue="1" operator="containsText" text="dsoy jktdh; fo|ky;ksa esa iz;ksx gsrq fu%'kqYd">
      <formula>NOT(ISERROR(SEARCH("dsoy jktdh; fo|ky;ksa esa iz;ksx gsrq fu%'kqYd",C447)))</formula>
    </cfRule>
  </conditionalFormatting>
  <conditionalFormatting sqref="C448:C449">
    <cfRule type="cellIs" dxfId="4558" priority="2956" stopIfTrue="1" operator="equal">
      <formula>0</formula>
    </cfRule>
  </conditionalFormatting>
  <conditionalFormatting sqref="C448:C449">
    <cfRule type="containsText" dxfId="4557" priority="2954" stopIfTrue="1" operator="containsText" text="f'k{kk foHkkx jktLFkku">
      <formula>NOT(ISERROR(SEARCH("f'k{kk foHkkx jktLFkku",C448)))</formula>
    </cfRule>
    <cfRule type="containsText" dxfId="4556" priority="2955" stopIfTrue="1" operator="containsText" text="iw.kkZad">
      <formula>NOT(ISERROR(SEARCH("iw.kkZad",C448)))</formula>
    </cfRule>
  </conditionalFormatting>
  <conditionalFormatting sqref="C448:C449">
    <cfRule type="containsText" dxfId="4555" priority="2953" stopIfTrue="1" operator="containsText" text="dsoy jktdh; fo|ky;ksa esa iz;ksx gsrq fu%'kqYd">
      <formula>NOT(ISERROR(SEARCH("dsoy jktdh; fo|ky;ksa esa iz;ksx gsrq fu%'kqYd",C448)))</formula>
    </cfRule>
  </conditionalFormatting>
  <conditionalFormatting sqref="C471:C474">
    <cfRule type="cellIs" dxfId="4554" priority="2952" stopIfTrue="1" operator="equal">
      <formula>0</formula>
    </cfRule>
  </conditionalFormatting>
  <conditionalFormatting sqref="C471:C474">
    <cfRule type="containsText" dxfId="4553" priority="2948" stopIfTrue="1" operator="containsText" text="f'k{kk foHkkx jktLFkku">
      <formula>NOT(ISERROR(SEARCH("f'k{kk foHkkx jktLFkku",C471)))</formula>
    </cfRule>
    <cfRule type="containsText" dxfId="4552" priority="2951" stopIfTrue="1" operator="containsText" text="iw.kkZad">
      <formula>NOT(ISERROR(SEARCH("iw.kkZad",C471)))</formula>
    </cfRule>
  </conditionalFormatting>
  <conditionalFormatting sqref="C471:C474">
    <cfRule type="cellIs" dxfId="4551" priority="2949" stopIfTrue="1" operator="equal">
      <formula>1800</formula>
    </cfRule>
    <cfRule type="cellIs" dxfId="4550" priority="2950" stopIfTrue="1" operator="equal">
      <formula>200</formula>
    </cfRule>
  </conditionalFormatting>
  <conditionalFormatting sqref="C471:C474">
    <cfRule type="containsText" dxfId="4549" priority="2947" stopIfTrue="1" operator="containsText" text="dsoy jktdh; fo|ky;ksa esa iz;ksx gsrq fu%'kqYd">
      <formula>NOT(ISERROR(SEARCH("dsoy jktdh; fo|ky;ksa esa iz;ksx gsrq fu%'kqYd",C471)))</formula>
    </cfRule>
  </conditionalFormatting>
  <conditionalFormatting sqref="H443:H444 I447:I449 I446:J446 I476:J476 J469 I451:I465 I468:J468 I467">
    <cfRule type="cellIs" dxfId="4548" priority="2946" stopIfTrue="1" operator="equal">
      <formula>0</formula>
    </cfRule>
  </conditionalFormatting>
  <conditionalFormatting sqref="H443:H444 I447:I449 I446:J446 I476:J476 J469 I451:I465 I468:J468 I467">
    <cfRule type="containsText" dxfId="4547" priority="2942" stopIfTrue="1" operator="containsText" text="f'k{kk foHkkx jktLFkku">
      <formula>NOT(ISERROR(SEARCH("f'k{kk foHkkx jktLFkku",H443)))</formula>
    </cfRule>
    <cfRule type="containsText" dxfId="4546" priority="2945" stopIfTrue="1" operator="containsText" text="iw.kkZad">
      <formula>NOT(ISERROR(SEARCH("iw.kkZad",H443)))</formula>
    </cfRule>
  </conditionalFormatting>
  <conditionalFormatting sqref="J467 J469">
    <cfRule type="cellIs" dxfId="4545" priority="2943" stopIfTrue="1" operator="equal">
      <formula>1800</formula>
    </cfRule>
    <cfRule type="cellIs" dxfId="4544" priority="2944" stopIfTrue="1" operator="equal">
      <formula>200</formula>
    </cfRule>
  </conditionalFormatting>
  <conditionalFormatting sqref="H443:H444 I447:I449 I446:J446 I476:J476 J469 I451:I465 I468:J468 I467">
    <cfRule type="containsText" dxfId="4543" priority="2941" stopIfTrue="1" operator="containsText" text="dsoy jktdh; fo|ky;ksa esa iz;ksx gsrq fu%'kqYd">
      <formula>NOT(ISERROR(SEARCH("dsoy jktdh; fo|ky;ksa esa iz;ksx gsrq fu%'kqYd",H443)))</formula>
    </cfRule>
  </conditionalFormatting>
  <conditionalFormatting sqref="I469">
    <cfRule type="cellIs" dxfId="4542" priority="2940" stopIfTrue="1" operator="equal">
      <formula>0</formula>
    </cfRule>
  </conditionalFormatting>
  <conditionalFormatting sqref="I469">
    <cfRule type="containsText" dxfId="4541" priority="2938" stopIfTrue="1" operator="containsText" text="f'k{kk foHkkx jktLFkku">
      <formula>NOT(ISERROR(SEARCH("f'k{kk foHkkx jktLFkku",I469)))</formula>
    </cfRule>
    <cfRule type="containsText" dxfId="4540" priority="2939" stopIfTrue="1" operator="containsText" text="iw.kkZad">
      <formula>NOT(ISERROR(SEARCH("iw.kkZad",I469)))</formula>
    </cfRule>
  </conditionalFormatting>
  <conditionalFormatting sqref="I469">
    <cfRule type="containsText" dxfId="4539" priority="2937" stopIfTrue="1" operator="containsText" text="dsoy jktdh; fo|ky;ksa esa iz;ksx gsrq fu%'kqYd">
      <formula>NOT(ISERROR(SEARCH("dsoy jktdh; fo|ky;ksa esa iz;ksx gsrq fu%'kqYd",I469)))</formula>
    </cfRule>
  </conditionalFormatting>
  <conditionalFormatting sqref="J470">
    <cfRule type="cellIs" dxfId="4538" priority="2936" stopIfTrue="1" operator="equal">
      <formula>0</formula>
    </cfRule>
  </conditionalFormatting>
  <conditionalFormatting sqref="J470">
    <cfRule type="containsText" dxfId="4537" priority="2932" stopIfTrue="1" operator="containsText" text="f'k{kk foHkkx jktLFkku">
      <formula>NOT(ISERROR(SEARCH("f'k{kk foHkkx jktLFkku",J470)))</formula>
    </cfRule>
    <cfRule type="containsText" dxfId="4536" priority="2935" stopIfTrue="1" operator="containsText" text="iw.kkZad">
      <formula>NOT(ISERROR(SEARCH("iw.kkZad",J470)))</formula>
    </cfRule>
  </conditionalFormatting>
  <conditionalFormatting sqref="J470">
    <cfRule type="cellIs" dxfId="4535" priority="2933" stopIfTrue="1" operator="equal">
      <formula>1800</formula>
    </cfRule>
    <cfRule type="cellIs" dxfId="4534" priority="2934" stopIfTrue="1" operator="equal">
      <formula>200</formula>
    </cfRule>
  </conditionalFormatting>
  <conditionalFormatting sqref="J470">
    <cfRule type="containsText" dxfId="4533" priority="2931" stopIfTrue="1" operator="containsText" text="dsoy jktdh; fo|ky;ksa esa iz;ksx gsrq fu%'kqYd">
      <formula>NOT(ISERROR(SEARCH("dsoy jktdh; fo|ky;ksa esa iz;ksx gsrq fu%'kqYd",J470)))</formula>
    </cfRule>
  </conditionalFormatting>
  <conditionalFormatting sqref="J450:J454">
    <cfRule type="cellIs" dxfId="4532" priority="2930" stopIfTrue="1" operator="equal">
      <formula>0</formula>
    </cfRule>
  </conditionalFormatting>
  <conditionalFormatting sqref="J450:J454">
    <cfRule type="containsText" dxfId="4531" priority="2928" stopIfTrue="1" operator="containsText" text="f'k{kk foHkkx jktLFkku">
      <formula>NOT(ISERROR(SEARCH("f'k{kk foHkkx jktLFkku",J450)))</formula>
    </cfRule>
    <cfRule type="containsText" dxfId="4530" priority="2929" stopIfTrue="1" operator="containsText" text="iw.kkZad">
      <formula>NOT(ISERROR(SEARCH("iw.kkZad",J450)))</formula>
    </cfRule>
  </conditionalFormatting>
  <conditionalFormatting sqref="J450:J454">
    <cfRule type="containsText" dxfId="4529" priority="2927" stopIfTrue="1" operator="containsText" text="dsoy jktdh; fo|ky;ksa esa iz;ksx gsrq fu%'kqYd">
      <formula>NOT(ISERROR(SEARCH("dsoy jktdh; fo|ky;ksa esa iz;ksx gsrq fu%'kqYd",J450)))</formula>
    </cfRule>
  </conditionalFormatting>
  <conditionalFormatting sqref="J447">
    <cfRule type="cellIs" dxfId="4528" priority="2926" stopIfTrue="1" operator="equal">
      <formula>0</formula>
    </cfRule>
  </conditionalFormatting>
  <conditionalFormatting sqref="J447">
    <cfRule type="containsText" dxfId="4527" priority="2924" stopIfTrue="1" operator="containsText" text="f'k{kk foHkkx jktLFkku">
      <formula>NOT(ISERROR(SEARCH("f'k{kk foHkkx jktLFkku",J447)))</formula>
    </cfRule>
    <cfRule type="containsText" dxfId="4526" priority="2925" stopIfTrue="1" operator="containsText" text="iw.kkZad">
      <formula>NOT(ISERROR(SEARCH("iw.kkZad",J447)))</formula>
    </cfRule>
  </conditionalFormatting>
  <conditionalFormatting sqref="J447">
    <cfRule type="containsText" dxfId="4525" priority="2923" stopIfTrue="1" operator="containsText" text="dsoy jktdh; fo|ky;ksa esa iz;ksx gsrq fu%'kqYd">
      <formula>NOT(ISERROR(SEARCH("dsoy jktdh; fo|ky;ksa esa iz;ksx gsrq fu%'kqYd",J447)))</formula>
    </cfRule>
  </conditionalFormatting>
  <conditionalFormatting sqref="J448:J449">
    <cfRule type="cellIs" dxfId="4524" priority="2922" stopIfTrue="1" operator="equal">
      <formula>0</formula>
    </cfRule>
  </conditionalFormatting>
  <conditionalFormatting sqref="J448:J449">
    <cfRule type="containsText" dxfId="4523" priority="2920" stopIfTrue="1" operator="containsText" text="f'k{kk foHkkx jktLFkku">
      <formula>NOT(ISERROR(SEARCH("f'k{kk foHkkx jktLFkku",J448)))</formula>
    </cfRule>
    <cfRule type="containsText" dxfId="4522" priority="2921" stopIfTrue="1" operator="containsText" text="iw.kkZad">
      <formula>NOT(ISERROR(SEARCH("iw.kkZad",J448)))</formula>
    </cfRule>
  </conditionalFormatting>
  <conditionalFormatting sqref="J448:J449">
    <cfRule type="containsText" dxfId="4521" priority="2919" stopIfTrue="1" operator="containsText" text="dsoy jktdh; fo|ky;ksa esa iz;ksx gsrq fu%'kqYd">
      <formula>NOT(ISERROR(SEARCH("dsoy jktdh; fo|ky;ksa esa iz;ksx gsrq fu%'kqYd",J448)))</formula>
    </cfRule>
  </conditionalFormatting>
  <conditionalFormatting sqref="J471:J474">
    <cfRule type="cellIs" dxfId="4520" priority="2918" stopIfTrue="1" operator="equal">
      <formula>0</formula>
    </cfRule>
  </conditionalFormatting>
  <conditionalFormatting sqref="J471:J474">
    <cfRule type="containsText" dxfId="4519" priority="2914" stopIfTrue="1" operator="containsText" text="f'k{kk foHkkx jktLFkku">
      <formula>NOT(ISERROR(SEARCH("f'k{kk foHkkx jktLFkku",J471)))</formula>
    </cfRule>
    <cfRule type="containsText" dxfId="4518" priority="2917" stopIfTrue="1" operator="containsText" text="iw.kkZad">
      <formula>NOT(ISERROR(SEARCH("iw.kkZad",J471)))</formula>
    </cfRule>
  </conditionalFormatting>
  <conditionalFormatting sqref="J471:J474">
    <cfRule type="cellIs" dxfId="4517" priority="2915" stopIfTrue="1" operator="equal">
      <formula>1800</formula>
    </cfRule>
    <cfRule type="cellIs" dxfId="4516" priority="2916" stopIfTrue="1" operator="equal">
      <formula>200</formula>
    </cfRule>
  </conditionalFormatting>
  <conditionalFormatting sqref="J471:J474">
    <cfRule type="containsText" dxfId="4515" priority="2913" stopIfTrue="1" operator="containsText" text="dsoy jktdh; fo|ky;ksa esa iz;ksx gsrq fu%'kqYd">
      <formula>NOT(ISERROR(SEARCH("dsoy jktdh; fo|ky;ksa esa iz;ksx gsrq fu%'kqYd",J471)))</formula>
    </cfRule>
  </conditionalFormatting>
  <conditionalFormatting sqref="A477:A478 F477 B481:B483 B480:C480 B510:C510 C503 B485:B499 J501 B501:C502">
    <cfRule type="cellIs" dxfId="4514" priority="2912" stopIfTrue="1" operator="equal">
      <formula>0</formula>
    </cfRule>
  </conditionalFormatting>
  <conditionalFormatting sqref="A477:A478 F477 B481:B483 B480:C480 B510:C510 C503 B485:B499 J501 B501:C502">
    <cfRule type="containsText" dxfId="4513" priority="2908" stopIfTrue="1" operator="containsText" text="f'k{kk foHkkx jktLFkku">
      <formula>NOT(ISERROR(SEARCH("f'k{kk foHkkx jktLFkku",A477)))</formula>
    </cfRule>
    <cfRule type="containsText" dxfId="4512" priority="2911" stopIfTrue="1" operator="containsText" text="iw.kkZad">
      <formula>NOT(ISERROR(SEARCH("iw.kkZad",A477)))</formula>
    </cfRule>
  </conditionalFormatting>
  <conditionalFormatting sqref="C501 C503">
    <cfRule type="cellIs" dxfId="4511" priority="2909" stopIfTrue="1" operator="equal">
      <formula>1800</formula>
    </cfRule>
    <cfRule type="cellIs" dxfId="4510" priority="2910" stopIfTrue="1" operator="equal">
      <formula>200</formula>
    </cfRule>
  </conditionalFormatting>
  <conditionalFormatting sqref="A477:A478 F477 B481:B483 B480:C480 B510:C510 C503 B485:B499 J501 B501:C502">
    <cfRule type="containsText" dxfId="4509" priority="2907" stopIfTrue="1" operator="containsText" text="dsoy jktdh; fo|ky;ksa esa iz;ksx gsrq fu%'kqYd">
      <formula>NOT(ISERROR(SEARCH("dsoy jktdh; fo|ky;ksa esa iz;ksx gsrq fu%'kqYd",A477)))</formula>
    </cfRule>
  </conditionalFormatting>
  <conditionalFormatting sqref="B503">
    <cfRule type="cellIs" dxfId="4508" priority="2906" stopIfTrue="1" operator="equal">
      <formula>0</formula>
    </cfRule>
  </conditionalFormatting>
  <conditionalFormatting sqref="B503">
    <cfRule type="containsText" dxfId="4507" priority="2904" stopIfTrue="1" operator="containsText" text="f'k{kk foHkkx jktLFkku">
      <formula>NOT(ISERROR(SEARCH("f'k{kk foHkkx jktLFkku",B503)))</formula>
    </cfRule>
    <cfRule type="containsText" dxfId="4506" priority="2905" stopIfTrue="1" operator="containsText" text="iw.kkZad">
      <formula>NOT(ISERROR(SEARCH("iw.kkZad",B503)))</formula>
    </cfRule>
  </conditionalFormatting>
  <conditionalFormatting sqref="B503">
    <cfRule type="containsText" dxfId="4505" priority="2903" stopIfTrue="1" operator="containsText" text="dsoy jktdh; fo|ky;ksa esa iz;ksx gsrq fu%'kqYd">
      <formula>NOT(ISERROR(SEARCH("dsoy jktdh; fo|ky;ksa esa iz;ksx gsrq fu%'kqYd",B503)))</formula>
    </cfRule>
  </conditionalFormatting>
  <conditionalFormatting sqref="C504">
    <cfRule type="cellIs" dxfId="4504" priority="2902" stopIfTrue="1" operator="equal">
      <formula>0</formula>
    </cfRule>
  </conditionalFormatting>
  <conditionalFormatting sqref="C504">
    <cfRule type="containsText" dxfId="4503" priority="2898" stopIfTrue="1" operator="containsText" text="f'k{kk foHkkx jktLFkku">
      <formula>NOT(ISERROR(SEARCH("f'k{kk foHkkx jktLFkku",C504)))</formula>
    </cfRule>
    <cfRule type="containsText" dxfId="4502" priority="2901" stopIfTrue="1" operator="containsText" text="iw.kkZad">
      <formula>NOT(ISERROR(SEARCH("iw.kkZad",C504)))</formula>
    </cfRule>
  </conditionalFormatting>
  <conditionalFormatting sqref="C504">
    <cfRule type="cellIs" dxfId="4501" priority="2899" stopIfTrue="1" operator="equal">
      <formula>1800</formula>
    </cfRule>
    <cfRule type="cellIs" dxfId="4500" priority="2900" stopIfTrue="1" operator="equal">
      <formula>200</formula>
    </cfRule>
  </conditionalFormatting>
  <conditionalFormatting sqref="C504">
    <cfRule type="containsText" dxfId="4499" priority="2897" stopIfTrue="1" operator="containsText" text="dsoy jktdh; fo|ky;ksa esa iz;ksx gsrq fu%'kqYd">
      <formula>NOT(ISERROR(SEARCH("dsoy jktdh; fo|ky;ksa esa iz;ksx gsrq fu%'kqYd",C504)))</formula>
    </cfRule>
  </conditionalFormatting>
  <conditionalFormatting sqref="C484:C488">
    <cfRule type="cellIs" dxfId="4498" priority="2896" stopIfTrue="1" operator="equal">
      <formula>0</formula>
    </cfRule>
  </conditionalFormatting>
  <conditionalFormatting sqref="C484:C488">
    <cfRule type="containsText" dxfId="4497" priority="2894" stopIfTrue="1" operator="containsText" text="f'k{kk foHkkx jktLFkku">
      <formula>NOT(ISERROR(SEARCH("f'k{kk foHkkx jktLFkku",C484)))</formula>
    </cfRule>
    <cfRule type="containsText" dxfId="4496" priority="2895" stopIfTrue="1" operator="containsText" text="iw.kkZad">
      <formula>NOT(ISERROR(SEARCH("iw.kkZad",C484)))</formula>
    </cfRule>
  </conditionalFormatting>
  <conditionalFormatting sqref="C484:C488">
    <cfRule type="containsText" dxfId="4495" priority="2893" stopIfTrue="1" operator="containsText" text="dsoy jktdh; fo|ky;ksa esa iz;ksx gsrq fu%'kqYd">
      <formula>NOT(ISERROR(SEARCH("dsoy jktdh; fo|ky;ksa esa iz;ksx gsrq fu%'kqYd",C484)))</formula>
    </cfRule>
  </conditionalFormatting>
  <conditionalFormatting sqref="C481">
    <cfRule type="cellIs" dxfId="4494" priority="2892" stopIfTrue="1" operator="equal">
      <formula>0</formula>
    </cfRule>
  </conditionalFormatting>
  <conditionalFormatting sqref="C481">
    <cfRule type="containsText" dxfId="4493" priority="2890" stopIfTrue="1" operator="containsText" text="f'k{kk foHkkx jktLFkku">
      <formula>NOT(ISERROR(SEARCH("f'k{kk foHkkx jktLFkku",C481)))</formula>
    </cfRule>
    <cfRule type="containsText" dxfId="4492" priority="2891" stopIfTrue="1" operator="containsText" text="iw.kkZad">
      <formula>NOT(ISERROR(SEARCH("iw.kkZad",C481)))</formula>
    </cfRule>
  </conditionalFormatting>
  <conditionalFormatting sqref="C481">
    <cfRule type="containsText" dxfId="4491" priority="2889" stopIfTrue="1" operator="containsText" text="dsoy jktdh; fo|ky;ksa esa iz;ksx gsrq fu%'kqYd">
      <formula>NOT(ISERROR(SEARCH("dsoy jktdh; fo|ky;ksa esa iz;ksx gsrq fu%'kqYd",C481)))</formula>
    </cfRule>
  </conditionalFormatting>
  <conditionalFormatting sqref="C482:C483">
    <cfRule type="cellIs" dxfId="4490" priority="2888" stopIfTrue="1" operator="equal">
      <formula>0</formula>
    </cfRule>
  </conditionalFormatting>
  <conditionalFormatting sqref="C482:C483">
    <cfRule type="containsText" dxfId="4489" priority="2886" stopIfTrue="1" operator="containsText" text="f'k{kk foHkkx jktLFkku">
      <formula>NOT(ISERROR(SEARCH("f'k{kk foHkkx jktLFkku",C482)))</formula>
    </cfRule>
    <cfRule type="containsText" dxfId="4488" priority="2887" stopIfTrue="1" operator="containsText" text="iw.kkZad">
      <formula>NOT(ISERROR(SEARCH("iw.kkZad",C482)))</formula>
    </cfRule>
  </conditionalFormatting>
  <conditionalFormatting sqref="C482:C483">
    <cfRule type="containsText" dxfId="4487" priority="2885" stopIfTrue="1" operator="containsText" text="dsoy jktdh; fo|ky;ksa esa iz;ksx gsrq fu%'kqYd">
      <formula>NOT(ISERROR(SEARCH("dsoy jktdh; fo|ky;ksa esa iz;ksx gsrq fu%'kqYd",C482)))</formula>
    </cfRule>
  </conditionalFormatting>
  <conditionalFormatting sqref="C505:C508">
    <cfRule type="cellIs" dxfId="4486" priority="2884" stopIfTrue="1" operator="equal">
      <formula>0</formula>
    </cfRule>
  </conditionalFormatting>
  <conditionalFormatting sqref="C505:C508">
    <cfRule type="containsText" dxfId="4485" priority="2880" stopIfTrue="1" operator="containsText" text="f'k{kk foHkkx jktLFkku">
      <formula>NOT(ISERROR(SEARCH("f'k{kk foHkkx jktLFkku",C505)))</formula>
    </cfRule>
    <cfRule type="containsText" dxfId="4484" priority="2883" stopIfTrue="1" operator="containsText" text="iw.kkZad">
      <formula>NOT(ISERROR(SEARCH("iw.kkZad",C505)))</formula>
    </cfRule>
  </conditionalFormatting>
  <conditionalFormatting sqref="C505:C508">
    <cfRule type="cellIs" dxfId="4483" priority="2881" stopIfTrue="1" operator="equal">
      <formula>1800</formula>
    </cfRule>
    <cfRule type="cellIs" dxfId="4482" priority="2882" stopIfTrue="1" operator="equal">
      <formula>200</formula>
    </cfRule>
  </conditionalFormatting>
  <conditionalFormatting sqref="C505:C508">
    <cfRule type="containsText" dxfId="4481" priority="2879" stopIfTrue="1" operator="containsText" text="dsoy jktdh; fo|ky;ksa esa iz;ksx gsrq fu%'kqYd">
      <formula>NOT(ISERROR(SEARCH("dsoy jktdh; fo|ky;ksa esa iz;ksx gsrq fu%'kqYd",C505)))</formula>
    </cfRule>
  </conditionalFormatting>
  <conditionalFormatting sqref="H477:H478 I481:I483 I480:J480 I510:J510 J503 I485:I499 I502:J502 I501">
    <cfRule type="cellIs" dxfId="4480" priority="2878" stopIfTrue="1" operator="equal">
      <formula>0</formula>
    </cfRule>
  </conditionalFormatting>
  <conditionalFormatting sqref="H477:H478 I481:I483 I480:J480 I510:J510 J503 I485:I499 I502:J502 I501">
    <cfRule type="containsText" dxfId="4479" priority="2874" stopIfTrue="1" operator="containsText" text="f'k{kk foHkkx jktLFkku">
      <formula>NOT(ISERROR(SEARCH("f'k{kk foHkkx jktLFkku",H477)))</formula>
    </cfRule>
    <cfRule type="containsText" dxfId="4478" priority="2877" stopIfTrue="1" operator="containsText" text="iw.kkZad">
      <formula>NOT(ISERROR(SEARCH("iw.kkZad",H477)))</formula>
    </cfRule>
  </conditionalFormatting>
  <conditionalFormatting sqref="J501 J503">
    <cfRule type="cellIs" dxfId="4477" priority="2875" stopIfTrue="1" operator="equal">
      <formula>1800</formula>
    </cfRule>
    <cfRule type="cellIs" dxfId="4476" priority="2876" stopIfTrue="1" operator="equal">
      <formula>200</formula>
    </cfRule>
  </conditionalFormatting>
  <conditionalFormatting sqref="H477:H478 I481:I483 I480:J480 I510:J510 J503 I485:I499 I502:J502 I501">
    <cfRule type="containsText" dxfId="4475" priority="2873" stopIfTrue="1" operator="containsText" text="dsoy jktdh; fo|ky;ksa esa iz;ksx gsrq fu%'kqYd">
      <formula>NOT(ISERROR(SEARCH("dsoy jktdh; fo|ky;ksa esa iz;ksx gsrq fu%'kqYd",H477)))</formula>
    </cfRule>
  </conditionalFormatting>
  <conditionalFormatting sqref="I503">
    <cfRule type="cellIs" dxfId="4474" priority="2872" stopIfTrue="1" operator="equal">
      <formula>0</formula>
    </cfRule>
  </conditionalFormatting>
  <conditionalFormatting sqref="I503">
    <cfRule type="containsText" dxfId="4473" priority="2870" stopIfTrue="1" operator="containsText" text="f'k{kk foHkkx jktLFkku">
      <formula>NOT(ISERROR(SEARCH("f'k{kk foHkkx jktLFkku",I503)))</formula>
    </cfRule>
    <cfRule type="containsText" dxfId="4472" priority="2871" stopIfTrue="1" operator="containsText" text="iw.kkZad">
      <formula>NOT(ISERROR(SEARCH("iw.kkZad",I503)))</formula>
    </cfRule>
  </conditionalFormatting>
  <conditionalFormatting sqref="I503">
    <cfRule type="containsText" dxfId="4471" priority="2869" stopIfTrue="1" operator="containsText" text="dsoy jktdh; fo|ky;ksa esa iz;ksx gsrq fu%'kqYd">
      <formula>NOT(ISERROR(SEARCH("dsoy jktdh; fo|ky;ksa esa iz;ksx gsrq fu%'kqYd",I503)))</formula>
    </cfRule>
  </conditionalFormatting>
  <conditionalFormatting sqref="J504">
    <cfRule type="cellIs" dxfId="4470" priority="2868" stopIfTrue="1" operator="equal">
      <formula>0</formula>
    </cfRule>
  </conditionalFormatting>
  <conditionalFormatting sqref="J504">
    <cfRule type="containsText" dxfId="4469" priority="2864" stopIfTrue="1" operator="containsText" text="f'k{kk foHkkx jktLFkku">
      <formula>NOT(ISERROR(SEARCH("f'k{kk foHkkx jktLFkku",J504)))</formula>
    </cfRule>
    <cfRule type="containsText" dxfId="4468" priority="2867" stopIfTrue="1" operator="containsText" text="iw.kkZad">
      <formula>NOT(ISERROR(SEARCH("iw.kkZad",J504)))</formula>
    </cfRule>
  </conditionalFormatting>
  <conditionalFormatting sqref="J504">
    <cfRule type="cellIs" dxfId="4467" priority="2865" stopIfTrue="1" operator="equal">
      <formula>1800</formula>
    </cfRule>
    <cfRule type="cellIs" dxfId="4466" priority="2866" stopIfTrue="1" operator="equal">
      <formula>200</formula>
    </cfRule>
  </conditionalFormatting>
  <conditionalFormatting sqref="J504">
    <cfRule type="containsText" dxfId="4465" priority="2863" stopIfTrue="1" operator="containsText" text="dsoy jktdh; fo|ky;ksa esa iz;ksx gsrq fu%'kqYd">
      <formula>NOT(ISERROR(SEARCH("dsoy jktdh; fo|ky;ksa esa iz;ksx gsrq fu%'kqYd",J504)))</formula>
    </cfRule>
  </conditionalFormatting>
  <conditionalFormatting sqref="J484:J488">
    <cfRule type="cellIs" dxfId="4464" priority="2862" stopIfTrue="1" operator="equal">
      <formula>0</formula>
    </cfRule>
  </conditionalFormatting>
  <conditionalFormatting sqref="J484:J488">
    <cfRule type="containsText" dxfId="4463" priority="2860" stopIfTrue="1" operator="containsText" text="f'k{kk foHkkx jktLFkku">
      <formula>NOT(ISERROR(SEARCH("f'k{kk foHkkx jktLFkku",J484)))</formula>
    </cfRule>
    <cfRule type="containsText" dxfId="4462" priority="2861" stopIfTrue="1" operator="containsText" text="iw.kkZad">
      <formula>NOT(ISERROR(SEARCH("iw.kkZad",J484)))</formula>
    </cfRule>
  </conditionalFormatting>
  <conditionalFormatting sqref="J484:J488">
    <cfRule type="containsText" dxfId="4461" priority="2859" stopIfTrue="1" operator="containsText" text="dsoy jktdh; fo|ky;ksa esa iz;ksx gsrq fu%'kqYd">
      <formula>NOT(ISERROR(SEARCH("dsoy jktdh; fo|ky;ksa esa iz;ksx gsrq fu%'kqYd",J484)))</formula>
    </cfRule>
  </conditionalFormatting>
  <conditionalFormatting sqref="J481">
    <cfRule type="cellIs" dxfId="4460" priority="2858" stopIfTrue="1" operator="equal">
      <formula>0</formula>
    </cfRule>
  </conditionalFormatting>
  <conditionalFormatting sqref="J481">
    <cfRule type="containsText" dxfId="4459" priority="2856" stopIfTrue="1" operator="containsText" text="f'k{kk foHkkx jktLFkku">
      <formula>NOT(ISERROR(SEARCH("f'k{kk foHkkx jktLFkku",J481)))</formula>
    </cfRule>
    <cfRule type="containsText" dxfId="4458" priority="2857" stopIfTrue="1" operator="containsText" text="iw.kkZad">
      <formula>NOT(ISERROR(SEARCH("iw.kkZad",J481)))</formula>
    </cfRule>
  </conditionalFormatting>
  <conditionalFormatting sqref="J481">
    <cfRule type="containsText" dxfId="4457" priority="2855" stopIfTrue="1" operator="containsText" text="dsoy jktdh; fo|ky;ksa esa iz;ksx gsrq fu%'kqYd">
      <formula>NOT(ISERROR(SEARCH("dsoy jktdh; fo|ky;ksa esa iz;ksx gsrq fu%'kqYd",J481)))</formula>
    </cfRule>
  </conditionalFormatting>
  <conditionalFormatting sqref="J482:J483">
    <cfRule type="cellIs" dxfId="4456" priority="2854" stopIfTrue="1" operator="equal">
      <formula>0</formula>
    </cfRule>
  </conditionalFormatting>
  <conditionalFormatting sqref="J482:J483">
    <cfRule type="containsText" dxfId="4455" priority="2852" stopIfTrue="1" operator="containsText" text="f'k{kk foHkkx jktLFkku">
      <formula>NOT(ISERROR(SEARCH("f'k{kk foHkkx jktLFkku",J482)))</formula>
    </cfRule>
    <cfRule type="containsText" dxfId="4454" priority="2853" stopIfTrue="1" operator="containsText" text="iw.kkZad">
      <formula>NOT(ISERROR(SEARCH("iw.kkZad",J482)))</formula>
    </cfRule>
  </conditionalFormatting>
  <conditionalFormatting sqref="J482:J483">
    <cfRule type="containsText" dxfId="4453" priority="2851" stopIfTrue="1" operator="containsText" text="dsoy jktdh; fo|ky;ksa esa iz;ksx gsrq fu%'kqYd">
      <formula>NOT(ISERROR(SEARCH("dsoy jktdh; fo|ky;ksa esa iz;ksx gsrq fu%'kqYd",J482)))</formula>
    </cfRule>
  </conditionalFormatting>
  <conditionalFormatting sqref="J505:J508">
    <cfRule type="cellIs" dxfId="4452" priority="2850" stopIfTrue="1" operator="equal">
      <formula>0</formula>
    </cfRule>
  </conditionalFormatting>
  <conditionalFormatting sqref="J505:J508">
    <cfRule type="containsText" dxfId="4451" priority="2846" stopIfTrue="1" operator="containsText" text="f'k{kk foHkkx jktLFkku">
      <formula>NOT(ISERROR(SEARCH("f'k{kk foHkkx jktLFkku",J505)))</formula>
    </cfRule>
    <cfRule type="containsText" dxfId="4450" priority="2849" stopIfTrue="1" operator="containsText" text="iw.kkZad">
      <formula>NOT(ISERROR(SEARCH("iw.kkZad",J505)))</formula>
    </cfRule>
  </conditionalFormatting>
  <conditionalFormatting sqref="J505:J508">
    <cfRule type="cellIs" dxfId="4449" priority="2847" stopIfTrue="1" operator="equal">
      <formula>1800</formula>
    </cfRule>
    <cfRule type="cellIs" dxfId="4448" priority="2848" stopIfTrue="1" operator="equal">
      <formula>200</formula>
    </cfRule>
  </conditionalFormatting>
  <conditionalFormatting sqref="J505:J508">
    <cfRule type="containsText" dxfId="4447" priority="2845" stopIfTrue="1" operator="containsText" text="dsoy jktdh; fo|ky;ksa esa iz;ksx gsrq fu%'kqYd">
      <formula>NOT(ISERROR(SEARCH("dsoy jktdh; fo|ky;ksa esa iz;ksx gsrq fu%'kqYd",J505)))</formula>
    </cfRule>
  </conditionalFormatting>
  <conditionalFormatting sqref="A511:A512 F511 B515:B517 B514:C514 B544:C544 C537 B519:B533 J535 B535:C536">
    <cfRule type="cellIs" dxfId="4446" priority="2844" stopIfTrue="1" operator="equal">
      <formula>0</formula>
    </cfRule>
  </conditionalFormatting>
  <conditionalFormatting sqref="A511:A512 F511 B515:B517 B514:C514 B544:C544 C537 B519:B533 J535 B535:C536">
    <cfRule type="containsText" dxfId="4445" priority="2840" stopIfTrue="1" operator="containsText" text="f'k{kk foHkkx jktLFkku">
      <formula>NOT(ISERROR(SEARCH("f'k{kk foHkkx jktLFkku",A511)))</formula>
    </cfRule>
    <cfRule type="containsText" dxfId="4444" priority="2843" stopIfTrue="1" operator="containsText" text="iw.kkZad">
      <formula>NOT(ISERROR(SEARCH("iw.kkZad",A511)))</formula>
    </cfRule>
  </conditionalFormatting>
  <conditionalFormatting sqref="C535 C537">
    <cfRule type="cellIs" dxfId="4443" priority="2841" stopIfTrue="1" operator="equal">
      <formula>1800</formula>
    </cfRule>
    <cfRule type="cellIs" dxfId="4442" priority="2842" stopIfTrue="1" operator="equal">
      <formula>200</formula>
    </cfRule>
  </conditionalFormatting>
  <conditionalFormatting sqref="A511:A512 F511 B515:B517 B514:C514 B544:C544 C537 B519:B533 J535 B535:C536">
    <cfRule type="containsText" dxfId="4441" priority="2839" stopIfTrue="1" operator="containsText" text="dsoy jktdh; fo|ky;ksa esa iz;ksx gsrq fu%'kqYd">
      <formula>NOT(ISERROR(SEARCH("dsoy jktdh; fo|ky;ksa esa iz;ksx gsrq fu%'kqYd",A511)))</formula>
    </cfRule>
  </conditionalFormatting>
  <conditionalFormatting sqref="B537">
    <cfRule type="cellIs" dxfId="4440" priority="2838" stopIfTrue="1" operator="equal">
      <formula>0</formula>
    </cfRule>
  </conditionalFormatting>
  <conditionalFormatting sqref="B537">
    <cfRule type="containsText" dxfId="4439" priority="2836" stopIfTrue="1" operator="containsText" text="f'k{kk foHkkx jktLFkku">
      <formula>NOT(ISERROR(SEARCH("f'k{kk foHkkx jktLFkku",B537)))</formula>
    </cfRule>
    <cfRule type="containsText" dxfId="4438" priority="2837" stopIfTrue="1" operator="containsText" text="iw.kkZad">
      <formula>NOT(ISERROR(SEARCH("iw.kkZad",B537)))</formula>
    </cfRule>
  </conditionalFormatting>
  <conditionalFormatting sqref="B537">
    <cfRule type="containsText" dxfId="4437" priority="2835" stopIfTrue="1" operator="containsText" text="dsoy jktdh; fo|ky;ksa esa iz;ksx gsrq fu%'kqYd">
      <formula>NOT(ISERROR(SEARCH("dsoy jktdh; fo|ky;ksa esa iz;ksx gsrq fu%'kqYd",B537)))</formula>
    </cfRule>
  </conditionalFormatting>
  <conditionalFormatting sqref="C538">
    <cfRule type="cellIs" dxfId="4436" priority="2834" stopIfTrue="1" operator="equal">
      <formula>0</formula>
    </cfRule>
  </conditionalFormatting>
  <conditionalFormatting sqref="C538">
    <cfRule type="containsText" dxfId="4435" priority="2830" stopIfTrue="1" operator="containsText" text="f'k{kk foHkkx jktLFkku">
      <formula>NOT(ISERROR(SEARCH("f'k{kk foHkkx jktLFkku",C538)))</formula>
    </cfRule>
    <cfRule type="containsText" dxfId="4434" priority="2833" stopIfTrue="1" operator="containsText" text="iw.kkZad">
      <formula>NOT(ISERROR(SEARCH("iw.kkZad",C538)))</formula>
    </cfRule>
  </conditionalFormatting>
  <conditionalFormatting sqref="C538">
    <cfRule type="cellIs" dxfId="4433" priority="2831" stopIfTrue="1" operator="equal">
      <formula>1800</formula>
    </cfRule>
    <cfRule type="cellIs" dxfId="4432" priority="2832" stopIfTrue="1" operator="equal">
      <formula>200</formula>
    </cfRule>
  </conditionalFormatting>
  <conditionalFormatting sqref="C538">
    <cfRule type="containsText" dxfId="4431" priority="2829" stopIfTrue="1" operator="containsText" text="dsoy jktdh; fo|ky;ksa esa iz;ksx gsrq fu%'kqYd">
      <formula>NOT(ISERROR(SEARCH("dsoy jktdh; fo|ky;ksa esa iz;ksx gsrq fu%'kqYd",C538)))</formula>
    </cfRule>
  </conditionalFormatting>
  <conditionalFormatting sqref="C518:C522">
    <cfRule type="cellIs" dxfId="4430" priority="2828" stopIfTrue="1" operator="equal">
      <formula>0</formula>
    </cfRule>
  </conditionalFormatting>
  <conditionalFormatting sqref="C518:C522">
    <cfRule type="containsText" dxfId="4429" priority="2826" stopIfTrue="1" operator="containsText" text="f'k{kk foHkkx jktLFkku">
      <formula>NOT(ISERROR(SEARCH("f'k{kk foHkkx jktLFkku",C518)))</formula>
    </cfRule>
    <cfRule type="containsText" dxfId="4428" priority="2827" stopIfTrue="1" operator="containsText" text="iw.kkZad">
      <formula>NOT(ISERROR(SEARCH("iw.kkZad",C518)))</formula>
    </cfRule>
  </conditionalFormatting>
  <conditionalFormatting sqref="C518:C522">
    <cfRule type="containsText" dxfId="4427" priority="2825" stopIfTrue="1" operator="containsText" text="dsoy jktdh; fo|ky;ksa esa iz;ksx gsrq fu%'kqYd">
      <formula>NOT(ISERROR(SEARCH("dsoy jktdh; fo|ky;ksa esa iz;ksx gsrq fu%'kqYd",C518)))</formula>
    </cfRule>
  </conditionalFormatting>
  <conditionalFormatting sqref="C515">
    <cfRule type="cellIs" dxfId="4426" priority="2824" stopIfTrue="1" operator="equal">
      <formula>0</formula>
    </cfRule>
  </conditionalFormatting>
  <conditionalFormatting sqref="C515">
    <cfRule type="containsText" dxfId="4425" priority="2822" stopIfTrue="1" operator="containsText" text="f'k{kk foHkkx jktLFkku">
      <formula>NOT(ISERROR(SEARCH("f'k{kk foHkkx jktLFkku",C515)))</formula>
    </cfRule>
    <cfRule type="containsText" dxfId="4424" priority="2823" stopIfTrue="1" operator="containsText" text="iw.kkZad">
      <formula>NOT(ISERROR(SEARCH("iw.kkZad",C515)))</formula>
    </cfRule>
  </conditionalFormatting>
  <conditionalFormatting sqref="C515">
    <cfRule type="containsText" dxfId="4423" priority="2821" stopIfTrue="1" operator="containsText" text="dsoy jktdh; fo|ky;ksa esa iz;ksx gsrq fu%'kqYd">
      <formula>NOT(ISERROR(SEARCH("dsoy jktdh; fo|ky;ksa esa iz;ksx gsrq fu%'kqYd",C515)))</formula>
    </cfRule>
  </conditionalFormatting>
  <conditionalFormatting sqref="C516:C517">
    <cfRule type="cellIs" dxfId="4422" priority="2820" stopIfTrue="1" operator="equal">
      <formula>0</formula>
    </cfRule>
  </conditionalFormatting>
  <conditionalFormatting sqref="C516:C517">
    <cfRule type="containsText" dxfId="4421" priority="2818" stopIfTrue="1" operator="containsText" text="f'k{kk foHkkx jktLFkku">
      <formula>NOT(ISERROR(SEARCH("f'k{kk foHkkx jktLFkku",C516)))</formula>
    </cfRule>
    <cfRule type="containsText" dxfId="4420" priority="2819" stopIfTrue="1" operator="containsText" text="iw.kkZad">
      <formula>NOT(ISERROR(SEARCH("iw.kkZad",C516)))</formula>
    </cfRule>
  </conditionalFormatting>
  <conditionalFormatting sqref="C516:C517">
    <cfRule type="containsText" dxfId="4419" priority="2817" stopIfTrue="1" operator="containsText" text="dsoy jktdh; fo|ky;ksa esa iz;ksx gsrq fu%'kqYd">
      <formula>NOT(ISERROR(SEARCH("dsoy jktdh; fo|ky;ksa esa iz;ksx gsrq fu%'kqYd",C516)))</formula>
    </cfRule>
  </conditionalFormatting>
  <conditionalFormatting sqref="C539:C542">
    <cfRule type="cellIs" dxfId="4418" priority="2816" stopIfTrue="1" operator="equal">
      <formula>0</formula>
    </cfRule>
  </conditionalFormatting>
  <conditionalFormatting sqref="C539:C542">
    <cfRule type="containsText" dxfId="4417" priority="2812" stopIfTrue="1" operator="containsText" text="f'k{kk foHkkx jktLFkku">
      <formula>NOT(ISERROR(SEARCH("f'k{kk foHkkx jktLFkku",C539)))</formula>
    </cfRule>
    <cfRule type="containsText" dxfId="4416" priority="2815" stopIfTrue="1" operator="containsText" text="iw.kkZad">
      <formula>NOT(ISERROR(SEARCH("iw.kkZad",C539)))</formula>
    </cfRule>
  </conditionalFormatting>
  <conditionalFormatting sqref="C539:C542">
    <cfRule type="cellIs" dxfId="4415" priority="2813" stopIfTrue="1" operator="equal">
      <formula>1800</formula>
    </cfRule>
    <cfRule type="cellIs" dxfId="4414" priority="2814" stopIfTrue="1" operator="equal">
      <formula>200</formula>
    </cfRule>
  </conditionalFormatting>
  <conditionalFormatting sqref="C539:C542">
    <cfRule type="containsText" dxfId="4413" priority="2811" stopIfTrue="1" operator="containsText" text="dsoy jktdh; fo|ky;ksa esa iz;ksx gsrq fu%'kqYd">
      <formula>NOT(ISERROR(SEARCH("dsoy jktdh; fo|ky;ksa esa iz;ksx gsrq fu%'kqYd",C539)))</formula>
    </cfRule>
  </conditionalFormatting>
  <conditionalFormatting sqref="H511:H512 I515:I517 I514:J514 I544:J544 J537 I519:I533 I536:J536 I535">
    <cfRule type="cellIs" dxfId="4412" priority="2810" stopIfTrue="1" operator="equal">
      <formula>0</formula>
    </cfRule>
  </conditionalFormatting>
  <conditionalFormatting sqref="H511:H512 I515:I517 I514:J514 I544:J544 J537 I519:I533 I536:J536 I535">
    <cfRule type="containsText" dxfId="4411" priority="2806" stopIfTrue="1" operator="containsText" text="f'k{kk foHkkx jktLFkku">
      <formula>NOT(ISERROR(SEARCH("f'k{kk foHkkx jktLFkku",H511)))</formula>
    </cfRule>
    <cfRule type="containsText" dxfId="4410" priority="2809" stopIfTrue="1" operator="containsText" text="iw.kkZad">
      <formula>NOT(ISERROR(SEARCH("iw.kkZad",H511)))</formula>
    </cfRule>
  </conditionalFormatting>
  <conditionalFormatting sqref="J535 J537">
    <cfRule type="cellIs" dxfId="4409" priority="2807" stopIfTrue="1" operator="equal">
      <formula>1800</formula>
    </cfRule>
    <cfRule type="cellIs" dxfId="4408" priority="2808" stopIfTrue="1" operator="equal">
      <formula>200</formula>
    </cfRule>
  </conditionalFormatting>
  <conditionalFormatting sqref="H511:H512 I515:I517 I514:J514 I544:J544 J537 I519:I533 I536:J536 I535">
    <cfRule type="containsText" dxfId="4407" priority="2805" stopIfTrue="1" operator="containsText" text="dsoy jktdh; fo|ky;ksa esa iz;ksx gsrq fu%'kqYd">
      <formula>NOT(ISERROR(SEARCH("dsoy jktdh; fo|ky;ksa esa iz;ksx gsrq fu%'kqYd",H511)))</formula>
    </cfRule>
  </conditionalFormatting>
  <conditionalFormatting sqref="I537">
    <cfRule type="cellIs" dxfId="4406" priority="2804" stopIfTrue="1" operator="equal">
      <formula>0</formula>
    </cfRule>
  </conditionalFormatting>
  <conditionalFormatting sqref="I537">
    <cfRule type="containsText" dxfId="4405" priority="2802" stopIfTrue="1" operator="containsText" text="f'k{kk foHkkx jktLFkku">
      <formula>NOT(ISERROR(SEARCH("f'k{kk foHkkx jktLFkku",I537)))</formula>
    </cfRule>
    <cfRule type="containsText" dxfId="4404" priority="2803" stopIfTrue="1" operator="containsText" text="iw.kkZad">
      <formula>NOT(ISERROR(SEARCH("iw.kkZad",I537)))</formula>
    </cfRule>
  </conditionalFormatting>
  <conditionalFormatting sqref="I537">
    <cfRule type="containsText" dxfId="4403" priority="2801" stopIfTrue="1" operator="containsText" text="dsoy jktdh; fo|ky;ksa esa iz;ksx gsrq fu%'kqYd">
      <formula>NOT(ISERROR(SEARCH("dsoy jktdh; fo|ky;ksa esa iz;ksx gsrq fu%'kqYd",I537)))</formula>
    </cfRule>
  </conditionalFormatting>
  <conditionalFormatting sqref="J538">
    <cfRule type="cellIs" dxfId="4402" priority="2800" stopIfTrue="1" operator="equal">
      <formula>0</formula>
    </cfRule>
  </conditionalFormatting>
  <conditionalFormatting sqref="J538">
    <cfRule type="containsText" dxfId="4401" priority="2796" stopIfTrue="1" operator="containsText" text="f'k{kk foHkkx jktLFkku">
      <formula>NOT(ISERROR(SEARCH("f'k{kk foHkkx jktLFkku",J538)))</formula>
    </cfRule>
    <cfRule type="containsText" dxfId="4400" priority="2799" stopIfTrue="1" operator="containsText" text="iw.kkZad">
      <formula>NOT(ISERROR(SEARCH("iw.kkZad",J538)))</formula>
    </cfRule>
  </conditionalFormatting>
  <conditionalFormatting sqref="J538">
    <cfRule type="cellIs" dxfId="4399" priority="2797" stopIfTrue="1" operator="equal">
      <formula>1800</formula>
    </cfRule>
    <cfRule type="cellIs" dxfId="4398" priority="2798" stopIfTrue="1" operator="equal">
      <formula>200</formula>
    </cfRule>
  </conditionalFormatting>
  <conditionalFormatting sqref="J538">
    <cfRule type="containsText" dxfId="4397" priority="2795" stopIfTrue="1" operator="containsText" text="dsoy jktdh; fo|ky;ksa esa iz;ksx gsrq fu%'kqYd">
      <formula>NOT(ISERROR(SEARCH("dsoy jktdh; fo|ky;ksa esa iz;ksx gsrq fu%'kqYd",J538)))</formula>
    </cfRule>
  </conditionalFormatting>
  <conditionalFormatting sqref="J518:J522">
    <cfRule type="cellIs" dxfId="4396" priority="2794" stopIfTrue="1" operator="equal">
      <formula>0</formula>
    </cfRule>
  </conditionalFormatting>
  <conditionalFormatting sqref="J518:J522">
    <cfRule type="containsText" dxfId="4395" priority="2792" stopIfTrue="1" operator="containsText" text="f'k{kk foHkkx jktLFkku">
      <formula>NOT(ISERROR(SEARCH("f'k{kk foHkkx jktLFkku",J518)))</formula>
    </cfRule>
    <cfRule type="containsText" dxfId="4394" priority="2793" stopIfTrue="1" operator="containsText" text="iw.kkZad">
      <formula>NOT(ISERROR(SEARCH("iw.kkZad",J518)))</formula>
    </cfRule>
  </conditionalFormatting>
  <conditionalFormatting sqref="J518:J522">
    <cfRule type="containsText" dxfId="4393" priority="2791" stopIfTrue="1" operator="containsText" text="dsoy jktdh; fo|ky;ksa esa iz;ksx gsrq fu%'kqYd">
      <formula>NOT(ISERROR(SEARCH("dsoy jktdh; fo|ky;ksa esa iz;ksx gsrq fu%'kqYd",J518)))</formula>
    </cfRule>
  </conditionalFormatting>
  <conditionalFormatting sqref="J515">
    <cfRule type="cellIs" dxfId="4392" priority="2790" stopIfTrue="1" operator="equal">
      <formula>0</formula>
    </cfRule>
  </conditionalFormatting>
  <conditionalFormatting sqref="J515">
    <cfRule type="containsText" dxfId="4391" priority="2788" stopIfTrue="1" operator="containsText" text="f'k{kk foHkkx jktLFkku">
      <formula>NOT(ISERROR(SEARCH("f'k{kk foHkkx jktLFkku",J515)))</formula>
    </cfRule>
    <cfRule type="containsText" dxfId="4390" priority="2789" stopIfTrue="1" operator="containsText" text="iw.kkZad">
      <formula>NOT(ISERROR(SEARCH("iw.kkZad",J515)))</formula>
    </cfRule>
  </conditionalFormatting>
  <conditionalFormatting sqref="J515">
    <cfRule type="containsText" dxfId="4389" priority="2787" stopIfTrue="1" operator="containsText" text="dsoy jktdh; fo|ky;ksa esa iz;ksx gsrq fu%'kqYd">
      <formula>NOT(ISERROR(SEARCH("dsoy jktdh; fo|ky;ksa esa iz;ksx gsrq fu%'kqYd",J515)))</formula>
    </cfRule>
  </conditionalFormatting>
  <conditionalFormatting sqref="J516:J517">
    <cfRule type="cellIs" dxfId="4388" priority="2786" stopIfTrue="1" operator="equal">
      <formula>0</formula>
    </cfRule>
  </conditionalFormatting>
  <conditionalFormatting sqref="J516:J517">
    <cfRule type="containsText" dxfId="4387" priority="2784" stopIfTrue="1" operator="containsText" text="f'k{kk foHkkx jktLFkku">
      <formula>NOT(ISERROR(SEARCH("f'k{kk foHkkx jktLFkku",J516)))</formula>
    </cfRule>
    <cfRule type="containsText" dxfId="4386" priority="2785" stopIfTrue="1" operator="containsText" text="iw.kkZad">
      <formula>NOT(ISERROR(SEARCH("iw.kkZad",J516)))</formula>
    </cfRule>
  </conditionalFormatting>
  <conditionalFormatting sqref="J516:J517">
    <cfRule type="containsText" dxfId="4385" priority="2783" stopIfTrue="1" operator="containsText" text="dsoy jktdh; fo|ky;ksa esa iz;ksx gsrq fu%'kqYd">
      <formula>NOT(ISERROR(SEARCH("dsoy jktdh; fo|ky;ksa esa iz;ksx gsrq fu%'kqYd",J516)))</formula>
    </cfRule>
  </conditionalFormatting>
  <conditionalFormatting sqref="J539:J542">
    <cfRule type="cellIs" dxfId="4384" priority="2782" stopIfTrue="1" operator="equal">
      <formula>0</formula>
    </cfRule>
  </conditionalFormatting>
  <conditionalFormatting sqref="J539:J542">
    <cfRule type="containsText" dxfId="4383" priority="2778" stopIfTrue="1" operator="containsText" text="f'k{kk foHkkx jktLFkku">
      <formula>NOT(ISERROR(SEARCH("f'k{kk foHkkx jktLFkku",J539)))</formula>
    </cfRule>
    <cfRule type="containsText" dxfId="4382" priority="2781" stopIfTrue="1" operator="containsText" text="iw.kkZad">
      <formula>NOT(ISERROR(SEARCH("iw.kkZad",J539)))</formula>
    </cfRule>
  </conditionalFormatting>
  <conditionalFormatting sqref="J539:J542">
    <cfRule type="cellIs" dxfId="4381" priority="2779" stopIfTrue="1" operator="equal">
      <formula>1800</formula>
    </cfRule>
    <cfRule type="cellIs" dxfId="4380" priority="2780" stopIfTrue="1" operator="equal">
      <formula>200</formula>
    </cfRule>
  </conditionalFormatting>
  <conditionalFormatting sqref="J539:J542">
    <cfRule type="containsText" dxfId="4379" priority="2777" stopIfTrue="1" operator="containsText" text="dsoy jktdh; fo|ky;ksa esa iz;ksx gsrq fu%'kqYd">
      <formula>NOT(ISERROR(SEARCH("dsoy jktdh; fo|ky;ksa esa iz;ksx gsrq fu%'kqYd",J539)))</formula>
    </cfRule>
  </conditionalFormatting>
  <conditionalFormatting sqref="A545:A546 F545 B549:B551 B548:C548 B578:C578 C571 B553:B567 J569 B569:C570">
    <cfRule type="cellIs" dxfId="4378" priority="2776" stopIfTrue="1" operator="equal">
      <formula>0</formula>
    </cfRule>
  </conditionalFormatting>
  <conditionalFormatting sqref="A545:A546 F545 B549:B551 B548:C548 B578:C578 C571 B553:B567 J569 B569:C570">
    <cfRule type="containsText" dxfId="4377" priority="2772" stopIfTrue="1" operator="containsText" text="f'k{kk foHkkx jktLFkku">
      <formula>NOT(ISERROR(SEARCH("f'k{kk foHkkx jktLFkku",A545)))</formula>
    </cfRule>
    <cfRule type="containsText" dxfId="4376" priority="2775" stopIfTrue="1" operator="containsText" text="iw.kkZad">
      <formula>NOT(ISERROR(SEARCH("iw.kkZad",A545)))</formula>
    </cfRule>
  </conditionalFormatting>
  <conditionalFormatting sqref="C569 C571">
    <cfRule type="cellIs" dxfId="4375" priority="2773" stopIfTrue="1" operator="equal">
      <formula>1800</formula>
    </cfRule>
    <cfRule type="cellIs" dxfId="4374" priority="2774" stopIfTrue="1" operator="equal">
      <formula>200</formula>
    </cfRule>
  </conditionalFormatting>
  <conditionalFormatting sqref="A545:A546 F545 B549:B551 B548:C548 B578:C578 C571 B553:B567 J569 B569:C570">
    <cfRule type="containsText" dxfId="4373" priority="2771" stopIfTrue="1" operator="containsText" text="dsoy jktdh; fo|ky;ksa esa iz;ksx gsrq fu%'kqYd">
      <formula>NOT(ISERROR(SEARCH("dsoy jktdh; fo|ky;ksa esa iz;ksx gsrq fu%'kqYd",A545)))</formula>
    </cfRule>
  </conditionalFormatting>
  <conditionalFormatting sqref="B571">
    <cfRule type="cellIs" dxfId="4372" priority="2770" stopIfTrue="1" operator="equal">
      <formula>0</formula>
    </cfRule>
  </conditionalFormatting>
  <conditionalFormatting sqref="B571">
    <cfRule type="containsText" dxfId="4371" priority="2768" stopIfTrue="1" operator="containsText" text="f'k{kk foHkkx jktLFkku">
      <formula>NOT(ISERROR(SEARCH("f'k{kk foHkkx jktLFkku",B571)))</formula>
    </cfRule>
    <cfRule type="containsText" dxfId="4370" priority="2769" stopIfTrue="1" operator="containsText" text="iw.kkZad">
      <formula>NOT(ISERROR(SEARCH("iw.kkZad",B571)))</formula>
    </cfRule>
  </conditionalFormatting>
  <conditionalFormatting sqref="B571">
    <cfRule type="containsText" dxfId="4369" priority="2767" stopIfTrue="1" operator="containsText" text="dsoy jktdh; fo|ky;ksa esa iz;ksx gsrq fu%'kqYd">
      <formula>NOT(ISERROR(SEARCH("dsoy jktdh; fo|ky;ksa esa iz;ksx gsrq fu%'kqYd",B571)))</formula>
    </cfRule>
  </conditionalFormatting>
  <conditionalFormatting sqref="C572">
    <cfRule type="cellIs" dxfId="4368" priority="2766" stopIfTrue="1" operator="equal">
      <formula>0</formula>
    </cfRule>
  </conditionalFormatting>
  <conditionalFormatting sqref="C572">
    <cfRule type="containsText" dxfId="4367" priority="2762" stopIfTrue="1" operator="containsText" text="f'k{kk foHkkx jktLFkku">
      <formula>NOT(ISERROR(SEARCH("f'k{kk foHkkx jktLFkku",C572)))</formula>
    </cfRule>
    <cfRule type="containsText" dxfId="4366" priority="2765" stopIfTrue="1" operator="containsText" text="iw.kkZad">
      <formula>NOT(ISERROR(SEARCH("iw.kkZad",C572)))</formula>
    </cfRule>
  </conditionalFormatting>
  <conditionalFormatting sqref="C572">
    <cfRule type="cellIs" dxfId="4365" priority="2763" stopIfTrue="1" operator="equal">
      <formula>1800</formula>
    </cfRule>
    <cfRule type="cellIs" dxfId="4364" priority="2764" stopIfTrue="1" operator="equal">
      <formula>200</formula>
    </cfRule>
  </conditionalFormatting>
  <conditionalFormatting sqref="C572">
    <cfRule type="containsText" dxfId="4363" priority="2761" stopIfTrue="1" operator="containsText" text="dsoy jktdh; fo|ky;ksa esa iz;ksx gsrq fu%'kqYd">
      <formula>NOT(ISERROR(SEARCH("dsoy jktdh; fo|ky;ksa esa iz;ksx gsrq fu%'kqYd",C572)))</formula>
    </cfRule>
  </conditionalFormatting>
  <conditionalFormatting sqref="C552:C556">
    <cfRule type="cellIs" dxfId="4362" priority="2760" stopIfTrue="1" operator="equal">
      <formula>0</formula>
    </cfRule>
  </conditionalFormatting>
  <conditionalFormatting sqref="C552:C556">
    <cfRule type="containsText" dxfId="4361" priority="2758" stopIfTrue="1" operator="containsText" text="f'k{kk foHkkx jktLFkku">
      <formula>NOT(ISERROR(SEARCH("f'k{kk foHkkx jktLFkku",C552)))</formula>
    </cfRule>
    <cfRule type="containsText" dxfId="4360" priority="2759" stopIfTrue="1" operator="containsText" text="iw.kkZad">
      <formula>NOT(ISERROR(SEARCH("iw.kkZad",C552)))</formula>
    </cfRule>
  </conditionalFormatting>
  <conditionalFormatting sqref="C552:C556">
    <cfRule type="containsText" dxfId="4359" priority="2757" stopIfTrue="1" operator="containsText" text="dsoy jktdh; fo|ky;ksa esa iz;ksx gsrq fu%'kqYd">
      <formula>NOT(ISERROR(SEARCH("dsoy jktdh; fo|ky;ksa esa iz;ksx gsrq fu%'kqYd",C552)))</formula>
    </cfRule>
  </conditionalFormatting>
  <conditionalFormatting sqref="C549">
    <cfRule type="cellIs" dxfId="4358" priority="2756" stopIfTrue="1" operator="equal">
      <formula>0</formula>
    </cfRule>
  </conditionalFormatting>
  <conditionalFormatting sqref="C549">
    <cfRule type="containsText" dxfId="4357" priority="2754" stopIfTrue="1" operator="containsText" text="f'k{kk foHkkx jktLFkku">
      <formula>NOT(ISERROR(SEARCH("f'k{kk foHkkx jktLFkku",C549)))</formula>
    </cfRule>
    <cfRule type="containsText" dxfId="4356" priority="2755" stopIfTrue="1" operator="containsText" text="iw.kkZad">
      <formula>NOT(ISERROR(SEARCH("iw.kkZad",C549)))</formula>
    </cfRule>
  </conditionalFormatting>
  <conditionalFormatting sqref="C549">
    <cfRule type="containsText" dxfId="4355" priority="2753" stopIfTrue="1" operator="containsText" text="dsoy jktdh; fo|ky;ksa esa iz;ksx gsrq fu%'kqYd">
      <formula>NOT(ISERROR(SEARCH("dsoy jktdh; fo|ky;ksa esa iz;ksx gsrq fu%'kqYd",C549)))</formula>
    </cfRule>
  </conditionalFormatting>
  <conditionalFormatting sqref="C550:C551">
    <cfRule type="cellIs" dxfId="4354" priority="2752" stopIfTrue="1" operator="equal">
      <formula>0</formula>
    </cfRule>
  </conditionalFormatting>
  <conditionalFormatting sqref="C550:C551">
    <cfRule type="containsText" dxfId="4353" priority="2750" stopIfTrue="1" operator="containsText" text="f'k{kk foHkkx jktLFkku">
      <formula>NOT(ISERROR(SEARCH("f'k{kk foHkkx jktLFkku",C550)))</formula>
    </cfRule>
    <cfRule type="containsText" dxfId="4352" priority="2751" stopIfTrue="1" operator="containsText" text="iw.kkZad">
      <formula>NOT(ISERROR(SEARCH("iw.kkZad",C550)))</formula>
    </cfRule>
  </conditionalFormatting>
  <conditionalFormatting sqref="C550:C551">
    <cfRule type="containsText" dxfId="4351" priority="2749" stopIfTrue="1" operator="containsText" text="dsoy jktdh; fo|ky;ksa esa iz;ksx gsrq fu%'kqYd">
      <formula>NOT(ISERROR(SEARCH("dsoy jktdh; fo|ky;ksa esa iz;ksx gsrq fu%'kqYd",C550)))</formula>
    </cfRule>
  </conditionalFormatting>
  <conditionalFormatting sqref="C573:C576">
    <cfRule type="cellIs" dxfId="4350" priority="2748" stopIfTrue="1" operator="equal">
      <formula>0</formula>
    </cfRule>
  </conditionalFormatting>
  <conditionalFormatting sqref="C573:C576">
    <cfRule type="containsText" dxfId="4349" priority="2744" stopIfTrue="1" operator="containsText" text="f'k{kk foHkkx jktLFkku">
      <formula>NOT(ISERROR(SEARCH("f'k{kk foHkkx jktLFkku",C573)))</formula>
    </cfRule>
    <cfRule type="containsText" dxfId="4348" priority="2747" stopIfTrue="1" operator="containsText" text="iw.kkZad">
      <formula>NOT(ISERROR(SEARCH("iw.kkZad",C573)))</formula>
    </cfRule>
  </conditionalFormatting>
  <conditionalFormatting sqref="C573:C576">
    <cfRule type="cellIs" dxfId="4347" priority="2745" stopIfTrue="1" operator="equal">
      <formula>1800</formula>
    </cfRule>
    <cfRule type="cellIs" dxfId="4346" priority="2746" stopIfTrue="1" operator="equal">
      <formula>200</formula>
    </cfRule>
  </conditionalFormatting>
  <conditionalFormatting sqref="C573:C576">
    <cfRule type="containsText" dxfId="4345" priority="2743" stopIfTrue="1" operator="containsText" text="dsoy jktdh; fo|ky;ksa esa iz;ksx gsrq fu%'kqYd">
      <formula>NOT(ISERROR(SEARCH("dsoy jktdh; fo|ky;ksa esa iz;ksx gsrq fu%'kqYd",C573)))</formula>
    </cfRule>
  </conditionalFormatting>
  <conditionalFormatting sqref="H545:H546 I549:I551 I548:J548 I578:J578 J571 I553:I567 I570:J570 I569">
    <cfRule type="cellIs" dxfId="4344" priority="2742" stopIfTrue="1" operator="equal">
      <formula>0</formula>
    </cfRule>
  </conditionalFormatting>
  <conditionalFormatting sqref="H545:H546 I549:I551 I548:J548 I578:J578 J571 I553:I567 I570:J570 I569">
    <cfRule type="containsText" dxfId="4343" priority="2738" stopIfTrue="1" operator="containsText" text="f'k{kk foHkkx jktLFkku">
      <formula>NOT(ISERROR(SEARCH("f'k{kk foHkkx jktLFkku",H545)))</formula>
    </cfRule>
    <cfRule type="containsText" dxfId="4342" priority="2741" stopIfTrue="1" operator="containsText" text="iw.kkZad">
      <formula>NOT(ISERROR(SEARCH("iw.kkZad",H545)))</formula>
    </cfRule>
  </conditionalFormatting>
  <conditionalFormatting sqref="J569 J571">
    <cfRule type="cellIs" dxfId="4341" priority="2739" stopIfTrue="1" operator="equal">
      <formula>1800</formula>
    </cfRule>
    <cfRule type="cellIs" dxfId="4340" priority="2740" stopIfTrue="1" operator="equal">
      <formula>200</formula>
    </cfRule>
  </conditionalFormatting>
  <conditionalFormatting sqref="H545:H546 I549:I551 I548:J548 I578:J578 J571 I553:I567 I570:J570 I569">
    <cfRule type="containsText" dxfId="4339" priority="2737" stopIfTrue="1" operator="containsText" text="dsoy jktdh; fo|ky;ksa esa iz;ksx gsrq fu%'kqYd">
      <formula>NOT(ISERROR(SEARCH("dsoy jktdh; fo|ky;ksa esa iz;ksx gsrq fu%'kqYd",H545)))</formula>
    </cfRule>
  </conditionalFormatting>
  <conditionalFormatting sqref="I571">
    <cfRule type="cellIs" dxfId="4338" priority="2736" stopIfTrue="1" operator="equal">
      <formula>0</formula>
    </cfRule>
  </conditionalFormatting>
  <conditionalFormatting sqref="I571">
    <cfRule type="containsText" dxfId="4337" priority="2734" stopIfTrue="1" operator="containsText" text="f'k{kk foHkkx jktLFkku">
      <formula>NOT(ISERROR(SEARCH("f'k{kk foHkkx jktLFkku",I571)))</formula>
    </cfRule>
    <cfRule type="containsText" dxfId="4336" priority="2735" stopIfTrue="1" operator="containsText" text="iw.kkZad">
      <formula>NOT(ISERROR(SEARCH("iw.kkZad",I571)))</formula>
    </cfRule>
  </conditionalFormatting>
  <conditionalFormatting sqref="I571">
    <cfRule type="containsText" dxfId="4335" priority="2733" stopIfTrue="1" operator="containsText" text="dsoy jktdh; fo|ky;ksa esa iz;ksx gsrq fu%'kqYd">
      <formula>NOT(ISERROR(SEARCH("dsoy jktdh; fo|ky;ksa esa iz;ksx gsrq fu%'kqYd",I571)))</formula>
    </cfRule>
  </conditionalFormatting>
  <conditionalFormatting sqref="J572">
    <cfRule type="cellIs" dxfId="4334" priority="2732" stopIfTrue="1" operator="equal">
      <formula>0</formula>
    </cfRule>
  </conditionalFormatting>
  <conditionalFormatting sqref="J572">
    <cfRule type="containsText" dxfId="4333" priority="2728" stopIfTrue="1" operator="containsText" text="f'k{kk foHkkx jktLFkku">
      <formula>NOT(ISERROR(SEARCH("f'k{kk foHkkx jktLFkku",J572)))</formula>
    </cfRule>
    <cfRule type="containsText" dxfId="4332" priority="2731" stopIfTrue="1" operator="containsText" text="iw.kkZad">
      <formula>NOT(ISERROR(SEARCH("iw.kkZad",J572)))</formula>
    </cfRule>
  </conditionalFormatting>
  <conditionalFormatting sqref="J572">
    <cfRule type="cellIs" dxfId="4331" priority="2729" stopIfTrue="1" operator="equal">
      <formula>1800</formula>
    </cfRule>
    <cfRule type="cellIs" dxfId="4330" priority="2730" stopIfTrue="1" operator="equal">
      <formula>200</formula>
    </cfRule>
  </conditionalFormatting>
  <conditionalFormatting sqref="J572">
    <cfRule type="containsText" dxfId="4329" priority="2727" stopIfTrue="1" operator="containsText" text="dsoy jktdh; fo|ky;ksa esa iz;ksx gsrq fu%'kqYd">
      <formula>NOT(ISERROR(SEARCH("dsoy jktdh; fo|ky;ksa esa iz;ksx gsrq fu%'kqYd",J572)))</formula>
    </cfRule>
  </conditionalFormatting>
  <conditionalFormatting sqref="J552:J556">
    <cfRule type="cellIs" dxfId="4328" priority="2726" stopIfTrue="1" operator="equal">
      <formula>0</formula>
    </cfRule>
  </conditionalFormatting>
  <conditionalFormatting sqref="J552:J556">
    <cfRule type="containsText" dxfId="4327" priority="2724" stopIfTrue="1" operator="containsText" text="f'k{kk foHkkx jktLFkku">
      <formula>NOT(ISERROR(SEARCH("f'k{kk foHkkx jktLFkku",J552)))</formula>
    </cfRule>
    <cfRule type="containsText" dxfId="4326" priority="2725" stopIfTrue="1" operator="containsText" text="iw.kkZad">
      <formula>NOT(ISERROR(SEARCH("iw.kkZad",J552)))</formula>
    </cfRule>
  </conditionalFormatting>
  <conditionalFormatting sqref="J552:J556">
    <cfRule type="containsText" dxfId="4325" priority="2723" stopIfTrue="1" operator="containsText" text="dsoy jktdh; fo|ky;ksa esa iz;ksx gsrq fu%'kqYd">
      <formula>NOT(ISERROR(SEARCH("dsoy jktdh; fo|ky;ksa esa iz;ksx gsrq fu%'kqYd",J552)))</formula>
    </cfRule>
  </conditionalFormatting>
  <conditionalFormatting sqref="J549">
    <cfRule type="cellIs" dxfId="4324" priority="2722" stopIfTrue="1" operator="equal">
      <formula>0</formula>
    </cfRule>
  </conditionalFormatting>
  <conditionalFormatting sqref="J549">
    <cfRule type="containsText" dxfId="4323" priority="2720" stopIfTrue="1" operator="containsText" text="f'k{kk foHkkx jktLFkku">
      <formula>NOT(ISERROR(SEARCH("f'k{kk foHkkx jktLFkku",J549)))</formula>
    </cfRule>
    <cfRule type="containsText" dxfId="4322" priority="2721" stopIfTrue="1" operator="containsText" text="iw.kkZad">
      <formula>NOT(ISERROR(SEARCH("iw.kkZad",J549)))</formula>
    </cfRule>
  </conditionalFormatting>
  <conditionalFormatting sqref="J549">
    <cfRule type="containsText" dxfId="4321" priority="2719" stopIfTrue="1" operator="containsText" text="dsoy jktdh; fo|ky;ksa esa iz;ksx gsrq fu%'kqYd">
      <formula>NOT(ISERROR(SEARCH("dsoy jktdh; fo|ky;ksa esa iz;ksx gsrq fu%'kqYd",J549)))</formula>
    </cfRule>
  </conditionalFormatting>
  <conditionalFormatting sqref="J550:J551">
    <cfRule type="cellIs" dxfId="4320" priority="2718" stopIfTrue="1" operator="equal">
      <formula>0</formula>
    </cfRule>
  </conditionalFormatting>
  <conditionalFormatting sqref="J550:J551">
    <cfRule type="containsText" dxfId="4319" priority="2716" stopIfTrue="1" operator="containsText" text="f'k{kk foHkkx jktLFkku">
      <formula>NOT(ISERROR(SEARCH("f'k{kk foHkkx jktLFkku",J550)))</formula>
    </cfRule>
    <cfRule type="containsText" dxfId="4318" priority="2717" stopIfTrue="1" operator="containsText" text="iw.kkZad">
      <formula>NOT(ISERROR(SEARCH("iw.kkZad",J550)))</formula>
    </cfRule>
  </conditionalFormatting>
  <conditionalFormatting sqref="J550:J551">
    <cfRule type="containsText" dxfId="4317" priority="2715" stopIfTrue="1" operator="containsText" text="dsoy jktdh; fo|ky;ksa esa iz;ksx gsrq fu%'kqYd">
      <formula>NOT(ISERROR(SEARCH("dsoy jktdh; fo|ky;ksa esa iz;ksx gsrq fu%'kqYd",J550)))</formula>
    </cfRule>
  </conditionalFormatting>
  <conditionalFormatting sqref="J573:J576">
    <cfRule type="cellIs" dxfId="4316" priority="2714" stopIfTrue="1" operator="equal">
      <formula>0</formula>
    </cfRule>
  </conditionalFormatting>
  <conditionalFormatting sqref="J573:J576">
    <cfRule type="containsText" dxfId="4315" priority="2710" stopIfTrue="1" operator="containsText" text="f'k{kk foHkkx jktLFkku">
      <formula>NOT(ISERROR(SEARCH("f'k{kk foHkkx jktLFkku",J573)))</formula>
    </cfRule>
    <cfRule type="containsText" dxfId="4314" priority="2713" stopIfTrue="1" operator="containsText" text="iw.kkZad">
      <formula>NOT(ISERROR(SEARCH("iw.kkZad",J573)))</formula>
    </cfRule>
  </conditionalFormatting>
  <conditionalFormatting sqref="J573:J576">
    <cfRule type="cellIs" dxfId="4313" priority="2711" stopIfTrue="1" operator="equal">
      <formula>1800</formula>
    </cfRule>
    <cfRule type="cellIs" dxfId="4312" priority="2712" stopIfTrue="1" operator="equal">
      <formula>200</formula>
    </cfRule>
  </conditionalFormatting>
  <conditionalFormatting sqref="J573:J576">
    <cfRule type="containsText" dxfId="4311" priority="2709" stopIfTrue="1" operator="containsText" text="dsoy jktdh; fo|ky;ksa esa iz;ksx gsrq fu%'kqYd">
      <formula>NOT(ISERROR(SEARCH("dsoy jktdh; fo|ky;ksa esa iz;ksx gsrq fu%'kqYd",J573)))</formula>
    </cfRule>
  </conditionalFormatting>
  <conditionalFormatting sqref="A579:A580 F579 B583:B585 B582:C582 B612:C612 C605 B587:B601 J603 B603:C604">
    <cfRule type="cellIs" dxfId="4310" priority="2708" stopIfTrue="1" operator="equal">
      <formula>0</formula>
    </cfRule>
  </conditionalFormatting>
  <conditionalFormatting sqref="A579:A580 F579 B583:B585 B582:C582 B612:C612 C605 B587:B601 J603 B603:C604">
    <cfRule type="containsText" dxfId="4309" priority="2704" stopIfTrue="1" operator="containsText" text="f'k{kk foHkkx jktLFkku">
      <formula>NOT(ISERROR(SEARCH("f'k{kk foHkkx jktLFkku",A579)))</formula>
    </cfRule>
    <cfRule type="containsText" dxfId="4308" priority="2707" stopIfTrue="1" operator="containsText" text="iw.kkZad">
      <formula>NOT(ISERROR(SEARCH("iw.kkZad",A579)))</formula>
    </cfRule>
  </conditionalFormatting>
  <conditionalFormatting sqref="C603 C605">
    <cfRule type="cellIs" dxfId="4307" priority="2705" stopIfTrue="1" operator="equal">
      <formula>1800</formula>
    </cfRule>
    <cfRule type="cellIs" dxfId="4306" priority="2706" stopIfTrue="1" operator="equal">
      <formula>200</formula>
    </cfRule>
  </conditionalFormatting>
  <conditionalFormatting sqref="A579:A580 F579 B583:B585 B582:C582 B612:C612 C605 B587:B601 J603 B603:C604">
    <cfRule type="containsText" dxfId="4305" priority="2703" stopIfTrue="1" operator="containsText" text="dsoy jktdh; fo|ky;ksa esa iz;ksx gsrq fu%'kqYd">
      <formula>NOT(ISERROR(SEARCH("dsoy jktdh; fo|ky;ksa esa iz;ksx gsrq fu%'kqYd",A579)))</formula>
    </cfRule>
  </conditionalFormatting>
  <conditionalFormatting sqref="B605">
    <cfRule type="cellIs" dxfId="4304" priority="2702" stopIfTrue="1" operator="equal">
      <formula>0</formula>
    </cfRule>
  </conditionalFormatting>
  <conditionalFormatting sqref="B605">
    <cfRule type="containsText" dxfId="4303" priority="2700" stopIfTrue="1" operator="containsText" text="f'k{kk foHkkx jktLFkku">
      <formula>NOT(ISERROR(SEARCH("f'k{kk foHkkx jktLFkku",B605)))</formula>
    </cfRule>
    <cfRule type="containsText" dxfId="4302" priority="2701" stopIfTrue="1" operator="containsText" text="iw.kkZad">
      <formula>NOT(ISERROR(SEARCH("iw.kkZad",B605)))</formula>
    </cfRule>
  </conditionalFormatting>
  <conditionalFormatting sqref="B605">
    <cfRule type="containsText" dxfId="4301" priority="2699" stopIfTrue="1" operator="containsText" text="dsoy jktdh; fo|ky;ksa esa iz;ksx gsrq fu%'kqYd">
      <formula>NOT(ISERROR(SEARCH("dsoy jktdh; fo|ky;ksa esa iz;ksx gsrq fu%'kqYd",B605)))</formula>
    </cfRule>
  </conditionalFormatting>
  <conditionalFormatting sqref="C606">
    <cfRule type="cellIs" dxfId="4300" priority="2698" stopIfTrue="1" operator="equal">
      <formula>0</formula>
    </cfRule>
  </conditionalFormatting>
  <conditionalFormatting sqref="C606">
    <cfRule type="containsText" dxfId="4299" priority="2694" stopIfTrue="1" operator="containsText" text="f'k{kk foHkkx jktLFkku">
      <formula>NOT(ISERROR(SEARCH("f'k{kk foHkkx jktLFkku",C606)))</formula>
    </cfRule>
    <cfRule type="containsText" dxfId="4298" priority="2697" stopIfTrue="1" operator="containsText" text="iw.kkZad">
      <formula>NOT(ISERROR(SEARCH("iw.kkZad",C606)))</formula>
    </cfRule>
  </conditionalFormatting>
  <conditionalFormatting sqref="C606">
    <cfRule type="cellIs" dxfId="4297" priority="2695" stopIfTrue="1" operator="equal">
      <formula>1800</formula>
    </cfRule>
    <cfRule type="cellIs" dxfId="4296" priority="2696" stopIfTrue="1" operator="equal">
      <formula>200</formula>
    </cfRule>
  </conditionalFormatting>
  <conditionalFormatting sqref="C606">
    <cfRule type="containsText" dxfId="4295" priority="2693" stopIfTrue="1" operator="containsText" text="dsoy jktdh; fo|ky;ksa esa iz;ksx gsrq fu%'kqYd">
      <formula>NOT(ISERROR(SEARCH("dsoy jktdh; fo|ky;ksa esa iz;ksx gsrq fu%'kqYd",C606)))</formula>
    </cfRule>
  </conditionalFormatting>
  <conditionalFormatting sqref="C586:C590">
    <cfRule type="cellIs" dxfId="4294" priority="2692" stopIfTrue="1" operator="equal">
      <formula>0</formula>
    </cfRule>
  </conditionalFormatting>
  <conditionalFormatting sqref="C586:C590">
    <cfRule type="containsText" dxfId="4293" priority="2690" stopIfTrue="1" operator="containsText" text="f'k{kk foHkkx jktLFkku">
      <formula>NOT(ISERROR(SEARCH("f'k{kk foHkkx jktLFkku",C586)))</formula>
    </cfRule>
    <cfRule type="containsText" dxfId="4292" priority="2691" stopIfTrue="1" operator="containsText" text="iw.kkZad">
      <formula>NOT(ISERROR(SEARCH("iw.kkZad",C586)))</formula>
    </cfRule>
  </conditionalFormatting>
  <conditionalFormatting sqref="C586:C590">
    <cfRule type="containsText" dxfId="4291" priority="2689" stopIfTrue="1" operator="containsText" text="dsoy jktdh; fo|ky;ksa esa iz;ksx gsrq fu%'kqYd">
      <formula>NOT(ISERROR(SEARCH("dsoy jktdh; fo|ky;ksa esa iz;ksx gsrq fu%'kqYd",C586)))</formula>
    </cfRule>
  </conditionalFormatting>
  <conditionalFormatting sqref="C583">
    <cfRule type="cellIs" dxfId="4290" priority="2688" stopIfTrue="1" operator="equal">
      <formula>0</formula>
    </cfRule>
  </conditionalFormatting>
  <conditionalFormatting sqref="C583">
    <cfRule type="containsText" dxfId="4289" priority="2686" stopIfTrue="1" operator="containsText" text="f'k{kk foHkkx jktLFkku">
      <formula>NOT(ISERROR(SEARCH("f'k{kk foHkkx jktLFkku",C583)))</formula>
    </cfRule>
    <cfRule type="containsText" dxfId="4288" priority="2687" stopIfTrue="1" operator="containsText" text="iw.kkZad">
      <formula>NOT(ISERROR(SEARCH("iw.kkZad",C583)))</formula>
    </cfRule>
  </conditionalFormatting>
  <conditionalFormatting sqref="C583">
    <cfRule type="containsText" dxfId="4287" priority="2685" stopIfTrue="1" operator="containsText" text="dsoy jktdh; fo|ky;ksa esa iz;ksx gsrq fu%'kqYd">
      <formula>NOT(ISERROR(SEARCH("dsoy jktdh; fo|ky;ksa esa iz;ksx gsrq fu%'kqYd",C583)))</formula>
    </cfRule>
  </conditionalFormatting>
  <conditionalFormatting sqref="C584:C585">
    <cfRule type="cellIs" dxfId="4286" priority="2684" stopIfTrue="1" operator="equal">
      <formula>0</formula>
    </cfRule>
  </conditionalFormatting>
  <conditionalFormatting sqref="C584:C585">
    <cfRule type="containsText" dxfId="4285" priority="2682" stopIfTrue="1" operator="containsText" text="f'k{kk foHkkx jktLFkku">
      <formula>NOT(ISERROR(SEARCH("f'k{kk foHkkx jktLFkku",C584)))</formula>
    </cfRule>
    <cfRule type="containsText" dxfId="4284" priority="2683" stopIfTrue="1" operator="containsText" text="iw.kkZad">
      <formula>NOT(ISERROR(SEARCH("iw.kkZad",C584)))</formula>
    </cfRule>
  </conditionalFormatting>
  <conditionalFormatting sqref="C584:C585">
    <cfRule type="containsText" dxfId="4283" priority="2681" stopIfTrue="1" operator="containsText" text="dsoy jktdh; fo|ky;ksa esa iz;ksx gsrq fu%'kqYd">
      <formula>NOT(ISERROR(SEARCH("dsoy jktdh; fo|ky;ksa esa iz;ksx gsrq fu%'kqYd",C584)))</formula>
    </cfRule>
  </conditionalFormatting>
  <conditionalFormatting sqref="C607:C610">
    <cfRule type="cellIs" dxfId="4282" priority="2680" stopIfTrue="1" operator="equal">
      <formula>0</formula>
    </cfRule>
  </conditionalFormatting>
  <conditionalFormatting sqref="C607:C610">
    <cfRule type="containsText" dxfId="4281" priority="2676" stopIfTrue="1" operator="containsText" text="f'k{kk foHkkx jktLFkku">
      <formula>NOT(ISERROR(SEARCH("f'k{kk foHkkx jktLFkku",C607)))</formula>
    </cfRule>
    <cfRule type="containsText" dxfId="4280" priority="2679" stopIfTrue="1" operator="containsText" text="iw.kkZad">
      <formula>NOT(ISERROR(SEARCH("iw.kkZad",C607)))</formula>
    </cfRule>
  </conditionalFormatting>
  <conditionalFormatting sqref="C607:C610">
    <cfRule type="cellIs" dxfId="4279" priority="2677" stopIfTrue="1" operator="equal">
      <formula>1800</formula>
    </cfRule>
    <cfRule type="cellIs" dxfId="4278" priority="2678" stopIfTrue="1" operator="equal">
      <formula>200</formula>
    </cfRule>
  </conditionalFormatting>
  <conditionalFormatting sqref="C607:C610">
    <cfRule type="containsText" dxfId="4277" priority="2675" stopIfTrue="1" operator="containsText" text="dsoy jktdh; fo|ky;ksa esa iz;ksx gsrq fu%'kqYd">
      <formula>NOT(ISERROR(SEARCH("dsoy jktdh; fo|ky;ksa esa iz;ksx gsrq fu%'kqYd",C607)))</formula>
    </cfRule>
  </conditionalFormatting>
  <conditionalFormatting sqref="H579:H580 I583:I585 I582:J582 I612:J612 J605 I587:I601 I604:J604 I603">
    <cfRule type="cellIs" dxfId="4276" priority="2674" stopIfTrue="1" operator="equal">
      <formula>0</formula>
    </cfRule>
  </conditionalFormatting>
  <conditionalFormatting sqref="H579:H580 I583:I585 I582:J582 I612:J612 J605 I587:I601 I604:J604 I603">
    <cfRule type="containsText" dxfId="4275" priority="2670" stopIfTrue="1" operator="containsText" text="f'k{kk foHkkx jktLFkku">
      <formula>NOT(ISERROR(SEARCH("f'k{kk foHkkx jktLFkku",H579)))</formula>
    </cfRule>
    <cfRule type="containsText" dxfId="4274" priority="2673" stopIfTrue="1" operator="containsText" text="iw.kkZad">
      <formula>NOT(ISERROR(SEARCH("iw.kkZad",H579)))</formula>
    </cfRule>
  </conditionalFormatting>
  <conditionalFormatting sqref="J603 J605">
    <cfRule type="cellIs" dxfId="4273" priority="2671" stopIfTrue="1" operator="equal">
      <formula>1800</formula>
    </cfRule>
    <cfRule type="cellIs" dxfId="4272" priority="2672" stopIfTrue="1" operator="equal">
      <formula>200</formula>
    </cfRule>
  </conditionalFormatting>
  <conditionalFormatting sqref="H579:H580 I583:I585 I582:J582 I612:J612 J605 I587:I601 I604:J604 I603">
    <cfRule type="containsText" dxfId="4271" priority="2669" stopIfTrue="1" operator="containsText" text="dsoy jktdh; fo|ky;ksa esa iz;ksx gsrq fu%'kqYd">
      <formula>NOT(ISERROR(SEARCH("dsoy jktdh; fo|ky;ksa esa iz;ksx gsrq fu%'kqYd",H579)))</formula>
    </cfRule>
  </conditionalFormatting>
  <conditionalFormatting sqref="I605">
    <cfRule type="cellIs" dxfId="4270" priority="2668" stopIfTrue="1" operator="equal">
      <formula>0</formula>
    </cfRule>
  </conditionalFormatting>
  <conditionalFormatting sqref="I605">
    <cfRule type="containsText" dxfId="4269" priority="2666" stopIfTrue="1" operator="containsText" text="f'k{kk foHkkx jktLFkku">
      <formula>NOT(ISERROR(SEARCH("f'k{kk foHkkx jktLFkku",I605)))</formula>
    </cfRule>
    <cfRule type="containsText" dxfId="4268" priority="2667" stopIfTrue="1" operator="containsText" text="iw.kkZad">
      <formula>NOT(ISERROR(SEARCH("iw.kkZad",I605)))</formula>
    </cfRule>
  </conditionalFormatting>
  <conditionalFormatting sqref="I605">
    <cfRule type="containsText" dxfId="4267" priority="2665" stopIfTrue="1" operator="containsText" text="dsoy jktdh; fo|ky;ksa esa iz;ksx gsrq fu%'kqYd">
      <formula>NOT(ISERROR(SEARCH("dsoy jktdh; fo|ky;ksa esa iz;ksx gsrq fu%'kqYd",I605)))</formula>
    </cfRule>
  </conditionalFormatting>
  <conditionalFormatting sqref="J606">
    <cfRule type="cellIs" dxfId="4266" priority="2664" stopIfTrue="1" operator="equal">
      <formula>0</formula>
    </cfRule>
  </conditionalFormatting>
  <conditionalFormatting sqref="J606">
    <cfRule type="containsText" dxfId="4265" priority="2660" stopIfTrue="1" operator="containsText" text="f'k{kk foHkkx jktLFkku">
      <formula>NOT(ISERROR(SEARCH("f'k{kk foHkkx jktLFkku",J606)))</formula>
    </cfRule>
    <cfRule type="containsText" dxfId="4264" priority="2663" stopIfTrue="1" operator="containsText" text="iw.kkZad">
      <formula>NOT(ISERROR(SEARCH("iw.kkZad",J606)))</formula>
    </cfRule>
  </conditionalFormatting>
  <conditionalFormatting sqref="J606">
    <cfRule type="cellIs" dxfId="4263" priority="2661" stopIfTrue="1" operator="equal">
      <formula>1800</formula>
    </cfRule>
    <cfRule type="cellIs" dxfId="4262" priority="2662" stopIfTrue="1" operator="equal">
      <formula>200</formula>
    </cfRule>
  </conditionalFormatting>
  <conditionalFormatting sqref="J606">
    <cfRule type="containsText" dxfId="4261" priority="2659" stopIfTrue="1" operator="containsText" text="dsoy jktdh; fo|ky;ksa esa iz;ksx gsrq fu%'kqYd">
      <formula>NOT(ISERROR(SEARCH("dsoy jktdh; fo|ky;ksa esa iz;ksx gsrq fu%'kqYd",J606)))</formula>
    </cfRule>
  </conditionalFormatting>
  <conditionalFormatting sqref="J586:J590">
    <cfRule type="cellIs" dxfId="4260" priority="2658" stopIfTrue="1" operator="equal">
      <formula>0</formula>
    </cfRule>
  </conditionalFormatting>
  <conditionalFormatting sqref="J586:J590">
    <cfRule type="containsText" dxfId="4259" priority="2656" stopIfTrue="1" operator="containsText" text="f'k{kk foHkkx jktLFkku">
      <formula>NOT(ISERROR(SEARCH("f'k{kk foHkkx jktLFkku",J586)))</formula>
    </cfRule>
    <cfRule type="containsText" dxfId="4258" priority="2657" stopIfTrue="1" operator="containsText" text="iw.kkZad">
      <formula>NOT(ISERROR(SEARCH("iw.kkZad",J586)))</formula>
    </cfRule>
  </conditionalFormatting>
  <conditionalFormatting sqref="J586:J590">
    <cfRule type="containsText" dxfId="4257" priority="2655" stopIfTrue="1" operator="containsText" text="dsoy jktdh; fo|ky;ksa esa iz;ksx gsrq fu%'kqYd">
      <formula>NOT(ISERROR(SEARCH("dsoy jktdh; fo|ky;ksa esa iz;ksx gsrq fu%'kqYd",J586)))</formula>
    </cfRule>
  </conditionalFormatting>
  <conditionalFormatting sqref="J583">
    <cfRule type="cellIs" dxfId="4256" priority="2654" stopIfTrue="1" operator="equal">
      <formula>0</formula>
    </cfRule>
  </conditionalFormatting>
  <conditionalFormatting sqref="J583">
    <cfRule type="containsText" dxfId="4255" priority="2652" stopIfTrue="1" operator="containsText" text="f'k{kk foHkkx jktLFkku">
      <formula>NOT(ISERROR(SEARCH("f'k{kk foHkkx jktLFkku",J583)))</formula>
    </cfRule>
    <cfRule type="containsText" dxfId="4254" priority="2653" stopIfTrue="1" operator="containsText" text="iw.kkZad">
      <formula>NOT(ISERROR(SEARCH("iw.kkZad",J583)))</formula>
    </cfRule>
  </conditionalFormatting>
  <conditionalFormatting sqref="J583">
    <cfRule type="containsText" dxfId="4253" priority="2651" stopIfTrue="1" operator="containsText" text="dsoy jktdh; fo|ky;ksa esa iz;ksx gsrq fu%'kqYd">
      <formula>NOT(ISERROR(SEARCH("dsoy jktdh; fo|ky;ksa esa iz;ksx gsrq fu%'kqYd",J583)))</formula>
    </cfRule>
  </conditionalFormatting>
  <conditionalFormatting sqref="J584:J585">
    <cfRule type="cellIs" dxfId="4252" priority="2650" stopIfTrue="1" operator="equal">
      <formula>0</formula>
    </cfRule>
  </conditionalFormatting>
  <conditionalFormatting sqref="J584:J585">
    <cfRule type="containsText" dxfId="4251" priority="2648" stopIfTrue="1" operator="containsText" text="f'k{kk foHkkx jktLFkku">
      <formula>NOT(ISERROR(SEARCH("f'k{kk foHkkx jktLFkku",J584)))</formula>
    </cfRule>
    <cfRule type="containsText" dxfId="4250" priority="2649" stopIfTrue="1" operator="containsText" text="iw.kkZad">
      <formula>NOT(ISERROR(SEARCH("iw.kkZad",J584)))</formula>
    </cfRule>
  </conditionalFormatting>
  <conditionalFormatting sqref="J584:J585">
    <cfRule type="containsText" dxfId="4249" priority="2647" stopIfTrue="1" operator="containsText" text="dsoy jktdh; fo|ky;ksa esa iz;ksx gsrq fu%'kqYd">
      <formula>NOT(ISERROR(SEARCH("dsoy jktdh; fo|ky;ksa esa iz;ksx gsrq fu%'kqYd",J584)))</formula>
    </cfRule>
  </conditionalFormatting>
  <conditionalFormatting sqref="J607:J610">
    <cfRule type="cellIs" dxfId="4248" priority="2646" stopIfTrue="1" operator="equal">
      <formula>0</formula>
    </cfRule>
  </conditionalFormatting>
  <conditionalFormatting sqref="J607:J610">
    <cfRule type="containsText" dxfId="4247" priority="2642" stopIfTrue="1" operator="containsText" text="f'k{kk foHkkx jktLFkku">
      <formula>NOT(ISERROR(SEARCH("f'k{kk foHkkx jktLFkku",J607)))</formula>
    </cfRule>
    <cfRule type="containsText" dxfId="4246" priority="2645" stopIfTrue="1" operator="containsText" text="iw.kkZad">
      <formula>NOT(ISERROR(SEARCH("iw.kkZad",J607)))</formula>
    </cfRule>
  </conditionalFormatting>
  <conditionalFormatting sqref="J607:J610">
    <cfRule type="cellIs" dxfId="4245" priority="2643" stopIfTrue="1" operator="equal">
      <formula>1800</formula>
    </cfRule>
    <cfRule type="cellIs" dxfId="4244" priority="2644" stopIfTrue="1" operator="equal">
      <formula>200</formula>
    </cfRule>
  </conditionalFormatting>
  <conditionalFormatting sqref="J607:J610">
    <cfRule type="containsText" dxfId="4243" priority="2641" stopIfTrue="1" operator="containsText" text="dsoy jktdh; fo|ky;ksa esa iz;ksx gsrq fu%'kqYd">
      <formula>NOT(ISERROR(SEARCH("dsoy jktdh; fo|ky;ksa esa iz;ksx gsrq fu%'kqYd",J607)))</formula>
    </cfRule>
  </conditionalFormatting>
  <conditionalFormatting sqref="A613:A614 F613 B617:B619 B616:C616 B646:C646 C639 B621:B635 J637 B637:C638">
    <cfRule type="cellIs" dxfId="4242" priority="2640" stopIfTrue="1" operator="equal">
      <formula>0</formula>
    </cfRule>
  </conditionalFormatting>
  <conditionalFormatting sqref="A613:A614 F613 B617:B619 B616:C616 B646:C646 C639 B621:B635 J637 B637:C638">
    <cfRule type="containsText" dxfId="4241" priority="2636" stopIfTrue="1" operator="containsText" text="f'k{kk foHkkx jktLFkku">
      <formula>NOT(ISERROR(SEARCH("f'k{kk foHkkx jktLFkku",A613)))</formula>
    </cfRule>
    <cfRule type="containsText" dxfId="4240" priority="2639" stopIfTrue="1" operator="containsText" text="iw.kkZad">
      <formula>NOT(ISERROR(SEARCH("iw.kkZad",A613)))</formula>
    </cfRule>
  </conditionalFormatting>
  <conditionalFormatting sqref="C637 C639">
    <cfRule type="cellIs" dxfId="4239" priority="2637" stopIfTrue="1" operator="equal">
      <formula>1800</formula>
    </cfRule>
    <cfRule type="cellIs" dxfId="4238" priority="2638" stopIfTrue="1" operator="equal">
      <formula>200</formula>
    </cfRule>
  </conditionalFormatting>
  <conditionalFormatting sqref="A613:A614 F613 B617:B619 B616:C616 B646:C646 C639 B621:B635 J637 B637:C638">
    <cfRule type="containsText" dxfId="4237" priority="2635" stopIfTrue="1" operator="containsText" text="dsoy jktdh; fo|ky;ksa esa iz;ksx gsrq fu%'kqYd">
      <formula>NOT(ISERROR(SEARCH("dsoy jktdh; fo|ky;ksa esa iz;ksx gsrq fu%'kqYd",A613)))</formula>
    </cfRule>
  </conditionalFormatting>
  <conditionalFormatting sqref="B639">
    <cfRule type="cellIs" dxfId="4236" priority="2634" stopIfTrue="1" operator="equal">
      <formula>0</formula>
    </cfRule>
  </conditionalFormatting>
  <conditionalFormatting sqref="B639">
    <cfRule type="containsText" dxfId="4235" priority="2632" stopIfTrue="1" operator="containsText" text="f'k{kk foHkkx jktLFkku">
      <formula>NOT(ISERROR(SEARCH("f'k{kk foHkkx jktLFkku",B639)))</formula>
    </cfRule>
    <cfRule type="containsText" dxfId="4234" priority="2633" stopIfTrue="1" operator="containsText" text="iw.kkZad">
      <formula>NOT(ISERROR(SEARCH("iw.kkZad",B639)))</formula>
    </cfRule>
  </conditionalFormatting>
  <conditionalFormatting sqref="B639">
    <cfRule type="containsText" dxfId="4233" priority="2631" stopIfTrue="1" operator="containsText" text="dsoy jktdh; fo|ky;ksa esa iz;ksx gsrq fu%'kqYd">
      <formula>NOT(ISERROR(SEARCH("dsoy jktdh; fo|ky;ksa esa iz;ksx gsrq fu%'kqYd",B639)))</formula>
    </cfRule>
  </conditionalFormatting>
  <conditionalFormatting sqref="C640">
    <cfRule type="cellIs" dxfId="4232" priority="2630" stopIfTrue="1" operator="equal">
      <formula>0</formula>
    </cfRule>
  </conditionalFormatting>
  <conditionalFormatting sqref="C640">
    <cfRule type="containsText" dxfId="4231" priority="2626" stopIfTrue="1" operator="containsText" text="f'k{kk foHkkx jktLFkku">
      <formula>NOT(ISERROR(SEARCH("f'k{kk foHkkx jktLFkku",C640)))</formula>
    </cfRule>
    <cfRule type="containsText" dxfId="4230" priority="2629" stopIfTrue="1" operator="containsText" text="iw.kkZad">
      <formula>NOT(ISERROR(SEARCH("iw.kkZad",C640)))</formula>
    </cfRule>
  </conditionalFormatting>
  <conditionalFormatting sqref="C640">
    <cfRule type="cellIs" dxfId="4229" priority="2627" stopIfTrue="1" operator="equal">
      <formula>1800</formula>
    </cfRule>
    <cfRule type="cellIs" dxfId="4228" priority="2628" stopIfTrue="1" operator="equal">
      <formula>200</formula>
    </cfRule>
  </conditionalFormatting>
  <conditionalFormatting sqref="C640">
    <cfRule type="containsText" dxfId="4227" priority="2625" stopIfTrue="1" operator="containsText" text="dsoy jktdh; fo|ky;ksa esa iz;ksx gsrq fu%'kqYd">
      <formula>NOT(ISERROR(SEARCH("dsoy jktdh; fo|ky;ksa esa iz;ksx gsrq fu%'kqYd",C640)))</formula>
    </cfRule>
  </conditionalFormatting>
  <conditionalFormatting sqref="C620:C624">
    <cfRule type="cellIs" dxfId="4226" priority="2624" stopIfTrue="1" operator="equal">
      <formula>0</formula>
    </cfRule>
  </conditionalFormatting>
  <conditionalFormatting sqref="C620:C624">
    <cfRule type="containsText" dxfId="4225" priority="2622" stopIfTrue="1" operator="containsText" text="f'k{kk foHkkx jktLFkku">
      <formula>NOT(ISERROR(SEARCH("f'k{kk foHkkx jktLFkku",C620)))</formula>
    </cfRule>
    <cfRule type="containsText" dxfId="4224" priority="2623" stopIfTrue="1" operator="containsText" text="iw.kkZad">
      <formula>NOT(ISERROR(SEARCH("iw.kkZad",C620)))</formula>
    </cfRule>
  </conditionalFormatting>
  <conditionalFormatting sqref="C620:C624">
    <cfRule type="containsText" dxfId="4223" priority="2621" stopIfTrue="1" operator="containsText" text="dsoy jktdh; fo|ky;ksa esa iz;ksx gsrq fu%'kqYd">
      <formula>NOT(ISERROR(SEARCH("dsoy jktdh; fo|ky;ksa esa iz;ksx gsrq fu%'kqYd",C620)))</formula>
    </cfRule>
  </conditionalFormatting>
  <conditionalFormatting sqref="C617">
    <cfRule type="cellIs" dxfId="4222" priority="2620" stopIfTrue="1" operator="equal">
      <formula>0</formula>
    </cfRule>
  </conditionalFormatting>
  <conditionalFormatting sqref="C617">
    <cfRule type="containsText" dxfId="4221" priority="2618" stopIfTrue="1" operator="containsText" text="f'k{kk foHkkx jktLFkku">
      <formula>NOT(ISERROR(SEARCH("f'k{kk foHkkx jktLFkku",C617)))</formula>
    </cfRule>
    <cfRule type="containsText" dxfId="4220" priority="2619" stopIfTrue="1" operator="containsText" text="iw.kkZad">
      <formula>NOT(ISERROR(SEARCH("iw.kkZad",C617)))</formula>
    </cfRule>
  </conditionalFormatting>
  <conditionalFormatting sqref="C617">
    <cfRule type="containsText" dxfId="4219" priority="2617" stopIfTrue="1" operator="containsText" text="dsoy jktdh; fo|ky;ksa esa iz;ksx gsrq fu%'kqYd">
      <formula>NOT(ISERROR(SEARCH("dsoy jktdh; fo|ky;ksa esa iz;ksx gsrq fu%'kqYd",C617)))</formula>
    </cfRule>
  </conditionalFormatting>
  <conditionalFormatting sqref="C618:C619">
    <cfRule type="cellIs" dxfId="4218" priority="2616" stopIfTrue="1" operator="equal">
      <formula>0</formula>
    </cfRule>
  </conditionalFormatting>
  <conditionalFormatting sqref="C618:C619">
    <cfRule type="containsText" dxfId="4217" priority="2614" stopIfTrue="1" operator="containsText" text="f'k{kk foHkkx jktLFkku">
      <formula>NOT(ISERROR(SEARCH("f'k{kk foHkkx jktLFkku",C618)))</formula>
    </cfRule>
    <cfRule type="containsText" dxfId="4216" priority="2615" stopIfTrue="1" operator="containsText" text="iw.kkZad">
      <formula>NOT(ISERROR(SEARCH("iw.kkZad",C618)))</formula>
    </cfRule>
  </conditionalFormatting>
  <conditionalFormatting sqref="C618:C619">
    <cfRule type="containsText" dxfId="4215" priority="2613" stopIfTrue="1" operator="containsText" text="dsoy jktdh; fo|ky;ksa esa iz;ksx gsrq fu%'kqYd">
      <formula>NOT(ISERROR(SEARCH("dsoy jktdh; fo|ky;ksa esa iz;ksx gsrq fu%'kqYd",C618)))</formula>
    </cfRule>
  </conditionalFormatting>
  <conditionalFormatting sqref="C641:C644">
    <cfRule type="cellIs" dxfId="4214" priority="2612" stopIfTrue="1" operator="equal">
      <formula>0</formula>
    </cfRule>
  </conditionalFormatting>
  <conditionalFormatting sqref="C641:C644">
    <cfRule type="containsText" dxfId="4213" priority="2608" stopIfTrue="1" operator="containsText" text="f'k{kk foHkkx jktLFkku">
      <formula>NOT(ISERROR(SEARCH("f'k{kk foHkkx jktLFkku",C641)))</formula>
    </cfRule>
    <cfRule type="containsText" dxfId="4212" priority="2611" stopIfTrue="1" operator="containsText" text="iw.kkZad">
      <formula>NOT(ISERROR(SEARCH("iw.kkZad",C641)))</formula>
    </cfRule>
  </conditionalFormatting>
  <conditionalFormatting sqref="C641:C644">
    <cfRule type="cellIs" dxfId="4211" priority="2609" stopIfTrue="1" operator="equal">
      <formula>1800</formula>
    </cfRule>
    <cfRule type="cellIs" dxfId="4210" priority="2610" stopIfTrue="1" operator="equal">
      <formula>200</formula>
    </cfRule>
  </conditionalFormatting>
  <conditionalFormatting sqref="C641:C644">
    <cfRule type="containsText" dxfId="4209" priority="2607" stopIfTrue="1" operator="containsText" text="dsoy jktdh; fo|ky;ksa esa iz;ksx gsrq fu%'kqYd">
      <formula>NOT(ISERROR(SEARCH("dsoy jktdh; fo|ky;ksa esa iz;ksx gsrq fu%'kqYd",C641)))</formula>
    </cfRule>
  </conditionalFormatting>
  <conditionalFormatting sqref="H613:H614 I617:I619 I616:J616 I646:J646 J639 I621:I635 I638:J638 I637">
    <cfRule type="cellIs" dxfId="4208" priority="2606" stopIfTrue="1" operator="equal">
      <formula>0</formula>
    </cfRule>
  </conditionalFormatting>
  <conditionalFormatting sqref="H613:H614 I617:I619 I616:J616 I646:J646 J639 I621:I635 I638:J638 I637">
    <cfRule type="containsText" dxfId="4207" priority="2602" stopIfTrue="1" operator="containsText" text="f'k{kk foHkkx jktLFkku">
      <formula>NOT(ISERROR(SEARCH("f'k{kk foHkkx jktLFkku",H613)))</formula>
    </cfRule>
    <cfRule type="containsText" dxfId="4206" priority="2605" stopIfTrue="1" operator="containsText" text="iw.kkZad">
      <formula>NOT(ISERROR(SEARCH("iw.kkZad",H613)))</formula>
    </cfRule>
  </conditionalFormatting>
  <conditionalFormatting sqref="J637 J639">
    <cfRule type="cellIs" dxfId="4205" priority="2603" stopIfTrue="1" operator="equal">
      <formula>1800</formula>
    </cfRule>
    <cfRule type="cellIs" dxfId="4204" priority="2604" stopIfTrue="1" operator="equal">
      <formula>200</formula>
    </cfRule>
  </conditionalFormatting>
  <conditionalFormatting sqref="H613:H614 I617:I619 I616:J616 I646:J646 J639 I621:I635 I638:J638 I637">
    <cfRule type="containsText" dxfId="4203" priority="2601" stopIfTrue="1" operator="containsText" text="dsoy jktdh; fo|ky;ksa esa iz;ksx gsrq fu%'kqYd">
      <formula>NOT(ISERROR(SEARCH("dsoy jktdh; fo|ky;ksa esa iz;ksx gsrq fu%'kqYd",H613)))</formula>
    </cfRule>
  </conditionalFormatting>
  <conditionalFormatting sqref="I639">
    <cfRule type="cellIs" dxfId="4202" priority="2600" stopIfTrue="1" operator="equal">
      <formula>0</formula>
    </cfRule>
  </conditionalFormatting>
  <conditionalFormatting sqref="I639">
    <cfRule type="containsText" dxfId="4201" priority="2598" stopIfTrue="1" operator="containsText" text="f'k{kk foHkkx jktLFkku">
      <formula>NOT(ISERROR(SEARCH("f'k{kk foHkkx jktLFkku",I639)))</formula>
    </cfRule>
    <cfRule type="containsText" dxfId="4200" priority="2599" stopIfTrue="1" operator="containsText" text="iw.kkZad">
      <formula>NOT(ISERROR(SEARCH("iw.kkZad",I639)))</formula>
    </cfRule>
  </conditionalFormatting>
  <conditionalFormatting sqref="I639">
    <cfRule type="containsText" dxfId="4199" priority="2597" stopIfTrue="1" operator="containsText" text="dsoy jktdh; fo|ky;ksa esa iz;ksx gsrq fu%'kqYd">
      <formula>NOT(ISERROR(SEARCH("dsoy jktdh; fo|ky;ksa esa iz;ksx gsrq fu%'kqYd",I639)))</formula>
    </cfRule>
  </conditionalFormatting>
  <conditionalFormatting sqref="J640">
    <cfRule type="cellIs" dxfId="4198" priority="2596" stopIfTrue="1" operator="equal">
      <formula>0</formula>
    </cfRule>
  </conditionalFormatting>
  <conditionalFormatting sqref="J640">
    <cfRule type="containsText" dxfId="4197" priority="2592" stopIfTrue="1" operator="containsText" text="f'k{kk foHkkx jktLFkku">
      <formula>NOT(ISERROR(SEARCH("f'k{kk foHkkx jktLFkku",J640)))</formula>
    </cfRule>
    <cfRule type="containsText" dxfId="4196" priority="2595" stopIfTrue="1" operator="containsText" text="iw.kkZad">
      <formula>NOT(ISERROR(SEARCH("iw.kkZad",J640)))</formula>
    </cfRule>
  </conditionalFormatting>
  <conditionalFormatting sqref="J640">
    <cfRule type="cellIs" dxfId="4195" priority="2593" stopIfTrue="1" operator="equal">
      <formula>1800</formula>
    </cfRule>
    <cfRule type="cellIs" dxfId="4194" priority="2594" stopIfTrue="1" operator="equal">
      <formula>200</formula>
    </cfRule>
  </conditionalFormatting>
  <conditionalFormatting sqref="J640">
    <cfRule type="containsText" dxfId="4193" priority="2591" stopIfTrue="1" operator="containsText" text="dsoy jktdh; fo|ky;ksa esa iz;ksx gsrq fu%'kqYd">
      <formula>NOT(ISERROR(SEARCH("dsoy jktdh; fo|ky;ksa esa iz;ksx gsrq fu%'kqYd",J640)))</formula>
    </cfRule>
  </conditionalFormatting>
  <conditionalFormatting sqref="J620:J624">
    <cfRule type="cellIs" dxfId="4192" priority="2590" stopIfTrue="1" operator="equal">
      <formula>0</formula>
    </cfRule>
  </conditionalFormatting>
  <conditionalFormatting sqref="J620:J624">
    <cfRule type="containsText" dxfId="4191" priority="2588" stopIfTrue="1" operator="containsText" text="f'k{kk foHkkx jktLFkku">
      <formula>NOT(ISERROR(SEARCH("f'k{kk foHkkx jktLFkku",J620)))</formula>
    </cfRule>
    <cfRule type="containsText" dxfId="4190" priority="2589" stopIfTrue="1" operator="containsText" text="iw.kkZad">
      <formula>NOT(ISERROR(SEARCH("iw.kkZad",J620)))</formula>
    </cfRule>
  </conditionalFormatting>
  <conditionalFormatting sqref="J620:J624">
    <cfRule type="containsText" dxfId="4189" priority="2587" stopIfTrue="1" operator="containsText" text="dsoy jktdh; fo|ky;ksa esa iz;ksx gsrq fu%'kqYd">
      <formula>NOT(ISERROR(SEARCH("dsoy jktdh; fo|ky;ksa esa iz;ksx gsrq fu%'kqYd",J620)))</formula>
    </cfRule>
  </conditionalFormatting>
  <conditionalFormatting sqref="J617">
    <cfRule type="cellIs" dxfId="4188" priority="2586" stopIfTrue="1" operator="equal">
      <formula>0</formula>
    </cfRule>
  </conditionalFormatting>
  <conditionalFormatting sqref="J617">
    <cfRule type="containsText" dxfId="4187" priority="2584" stopIfTrue="1" operator="containsText" text="f'k{kk foHkkx jktLFkku">
      <formula>NOT(ISERROR(SEARCH("f'k{kk foHkkx jktLFkku",J617)))</formula>
    </cfRule>
    <cfRule type="containsText" dxfId="4186" priority="2585" stopIfTrue="1" operator="containsText" text="iw.kkZad">
      <formula>NOT(ISERROR(SEARCH("iw.kkZad",J617)))</formula>
    </cfRule>
  </conditionalFormatting>
  <conditionalFormatting sqref="J617">
    <cfRule type="containsText" dxfId="4185" priority="2583" stopIfTrue="1" operator="containsText" text="dsoy jktdh; fo|ky;ksa esa iz;ksx gsrq fu%'kqYd">
      <formula>NOT(ISERROR(SEARCH("dsoy jktdh; fo|ky;ksa esa iz;ksx gsrq fu%'kqYd",J617)))</formula>
    </cfRule>
  </conditionalFormatting>
  <conditionalFormatting sqref="J618:J619">
    <cfRule type="cellIs" dxfId="4184" priority="2582" stopIfTrue="1" operator="equal">
      <formula>0</formula>
    </cfRule>
  </conditionalFormatting>
  <conditionalFormatting sqref="J618:J619">
    <cfRule type="containsText" dxfId="4183" priority="2580" stopIfTrue="1" operator="containsText" text="f'k{kk foHkkx jktLFkku">
      <formula>NOT(ISERROR(SEARCH("f'k{kk foHkkx jktLFkku",J618)))</formula>
    </cfRule>
    <cfRule type="containsText" dxfId="4182" priority="2581" stopIfTrue="1" operator="containsText" text="iw.kkZad">
      <formula>NOT(ISERROR(SEARCH("iw.kkZad",J618)))</formula>
    </cfRule>
  </conditionalFormatting>
  <conditionalFormatting sqref="J618:J619">
    <cfRule type="containsText" dxfId="4181" priority="2579" stopIfTrue="1" operator="containsText" text="dsoy jktdh; fo|ky;ksa esa iz;ksx gsrq fu%'kqYd">
      <formula>NOT(ISERROR(SEARCH("dsoy jktdh; fo|ky;ksa esa iz;ksx gsrq fu%'kqYd",J618)))</formula>
    </cfRule>
  </conditionalFormatting>
  <conditionalFormatting sqref="J641:J644">
    <cfRule type="cellIs" dxfId="4180" priority="2578" stopIfTrue="1" operator="equal">
      <formula>0</formula>
    </cfRule>
  </conditionalFormatting>
  <conditionalFormatting sqref="J641:J644">
    <cfRule type="containsText" dxfId="4179" priority="2574" stopIfTrue="1" operator="containsText" text="f'k{kk foHkkx jktLFkku">
      <formula>NOT(ISERROR(SEARCH("f'k{kk foHkkx jktLFkku",J641)))</formula>
    </cfRule>
    <cfRule type="containsText" dxfId="4178" priority="2577" stopIfTrue="1" operator="containsText" text="iw.kkZad">
      <formula>NOT(ISERROR(SEARCH("iw.kkZad",J641)))</formula>
    </cfRule>
  </conditionalFormatting>
  <conditionalFormatting sqref="J641:J644">
    <cfRule type="cellIs" dxfId="4177" priority="2575" stopIfTrue="1" operator="equal">
      <formula>1800</formula>
    </cfRule>
    <cfRule type="cellIs" dxfId="4176" priority="2576" stopIfTrue="1" operator="equal">
      <formula>200</formula>
    </cfRule>
  </conditionalFormatting>
  <conditionalFormatting sqref="J641:J644">
    <cfRule type="containsText" dxfId="4175" priority="2573" stopIfTrue="1" operator="containsText" text="dsoy jktdh; fo|ky;ksa esa iz;ksx gsrq fu%'kqYd">
      <formula>NOT(ISERROR(SEARCH("dsoy jktdh; fo|ky;ksa esa iz;ksx gsrq fu%'kqYd",J641)))</formula>
    </cfRule>
  </conditionalFormatting>
  <conditionalFormatting sqref="A647:A648 F647 B651:B653 B650:C650 B680:C680 C673 B655:B669 J671 B671:C672">
    <cfRule type="cellIs" dxfId="4174" priority="2572" stopIfTrue="1" operator="equal">
      <formula>0</formula>
    </cfRule>
  </conditionalFormatting>
  <conditionalFormatting sqref="A647:A648 F647 B651:B653 B650:C650 B680:C680 C673 B655:B669 J671 B671:C672">
    <cfRule type="containsText" dxfId="4173" priority="2568" stopIfTrue="1" operator="containsText" text="f'k{kk foHkkx jktLFkku">
      <formula>NOT(ISERROR(SEARCH("f'k{kk foHkkx jktLFkku",A647)))</formula>
    </cfRule>
    <cfRule type="containsText" dxfId="4172" priority="2571" stopIfTrue="1" operator="containsText" text="iw.kkZad">
      <formula>NOT(ISERROR(SEARCH("iw.kkZad",A647)))</formula>
    </cfRule>
  </conditionalFormatting>
  <conditionalFormatting sqref="C671 C673">
    <cfRule type="cellIs" dxfId="4171" priority="2569" stopIfTrue="1" operator="equal">
      <formula>1800</formula>
    </cfRule>
    <cfRule type="cellIs" dxfId="4170" priority="2570" stopIfTrue="1" operator="equal">
      <formula>200</formula>
    </cfRule>
  </conditionalFormatting>
  <conditionalFormatting sqref="A647:A648 F647 B651:B653 B650:C650 B680:C680 C673 B655:B669 J671 B671:C672">
    <cfRule type="containsText" dxfId="4169" priority="2567" stopIfTrue="1" operator="containsText" text="dsoy jktdh; fo|ky;ksa esa iz;ksx gsrq fu%'kqYd">
      <formula>NOT(ISERROR(SEARCH("dsoy jktdh; fo|ky;ksa esa iz;ksx gsrq fu%'kqYd",A647)))</formula>
    </cfRule>
  </conditionalFormatting>
  <conditionalFormatting sqref="B673">
    <cfRule type="cellIs" dxfId="4168" priority="2566" stopIfTrue="1" operator="equal">
      <formula>0</formula>
    </cfRule>
  </conditionalFormatting>
  <conditionalFormatting sqref="B673">
    <cfRule type="containsText" dxfId="4167" priority="2564" stopIfTrue="1" operator="containsText" text="f'k{kk foHkkx jktLFkku">
      <formula>NOT(ISERROR(SEARCH("f'k{kk foHkkx jktLFkku",B673)))</formula>
    </cfRule>
    <cfRule type="containsText" dxfId="4166" priority="2565" stopIfTrue="1" operator="containsText" text="iw.kkZad">
      <formula>NOT(ISERROR(SEARCH("iw.kkZad",B673)))</formula>
    </cfRule>
  </conditionalFormatting>
  <conditionalFormatting sqref="B673">
    <cfRule type="containsText" dxfId="4165" priority="2563" stopIfTrue="1" operator="containsText" text="dsoy jktdh; fo|ky;ksa esa iz;ksx gsrq fu%'kqYd">
      <formula>NOT(ISERROR(SEARCH("dsoy jktdh; fo|ky;ksa esa iz;ksx gsrq fu%'kqYd",B673)))</formula>
    </cfRule>
  </conditionalFormatting>
  <conditionalFormatting sqref="C674">
    <cfRule type="cellIs" dxfId="4164" priority="2562" stopIfTrue="1" operator="equal">
      <formula>0</formula>
    </cfRule>
  </conditionalFormatting>
  <conditionalFormatting sqref="C674">
    <cfRule type="containsText" dxfId="4163" priority="2558" stopIfTrue="1" operator="containsText" text="f'k{kk foHkkx jktLFkku">
      <formula>NOT(ISERROR(SEARCH("f'k{kk foHkkx jktLFkku",C674)))</formula>
    </cfRule>
    <cfRule type="containsText" dxfId="4162" priority="2561" stopIfTrue="1" operator="containsText" text="iw.kkZad">
      <formula>NOT(ISERROR(SEARCH("iw.kkZad",C674)))</formula>
    </cfRule>
  </conditionalFormatting>
  <conditionalFormatting sqref="C674">
    <cfRule type="cellIs" dxfId="4161" priority="2559" stopIfTrue="1" operator="equal">
      <formula>1800</formula>
    </cfRule>
    <cfRule type="cellIs" dxfId="4160" priority="2560" stopIfTrue="1" operator="equal">
      <formula>200</formula>
    </cfRule>
  </conditionalFormatting>
  <conditionalFormatting sqref="C674">
    <cfRule type="containsText" dxfId="4159" priority="2557" stopIfTrue="1" operator="containsText" text="dsoy jktdh; fo|ky;ksa esa iz;ksx gsrq fu%'kqYd">
      <formula>NOT(ISERROR(SEARCH("dsoy jktdh; fo|ky;ksa esa iz;ksx gsrq fu%'kqYd",C674)))</formula>
    </cfRule>
  </conditionalFormatting>
  <conditionalFormatting sqref="C654:C658">
    <cfRule type="cellIs" dxfId="4158" priority="2556" stopIfTrue="1" operator="equal">
      <formula>0</formula>
    </cfRule>
  </conditionalFormatting>
  <conditionalFormatting sqref="C654:C658">
    <cfRule type="containsText" dxfId="4157" priority="2554" stopIfTrue="1" operator="containsText" text="f'k{kk foHkkx jktLFkku">
      <formula>NOT(ISERROR(SEARCH("f'k{kk foHkkx jktLFkku",C654)))</formula>
    </cfRule>
    <cfRule type="containsText" dxfId="4156" priority="2555" stopIfTrue="1" operator="containsText" text="iw.kkZad">
      <formula>NOT(ISERROR(SEARCH("iw.kkZad",C654)))</formula>
    </cfRule>
  </conditionalFormatting>
  <conditionalFormatting sqref="C654:C658">
    <cfRule type="containsText" dxfId="4155" priority="2553" stopIfTrue="1" operator="containsText" text="dsoy jktdh; fo|ky;ksa esa iz;ksx gsrq fu%'kqYd">
      <formula>NOT(ISERROR(SEARCH("dsoy jktdh; fo|ky;ksa esa iz;ksx gsrq fu%'kqYd",C654)))</formula>
    </cfRule>
  </conditionalFormatting>
  <conditionalFormatting sqref="C651">
    <cfRule type="cellIs" dxfId="4154" priority="2552" stopIfTrue="1" operator="equal">
      <formula>0</formula>
    </cfRule>
  </conditionalFormatting>
  <conditionalFormatting sqref="C651">
    <cfRule type="containsText" dxfId="4153" priority="2550" stopIfTrue="1" operator="containsText" text="f'k{kk foHkkx jktLFkku">
      <formula>NOT(ISERROR(SEARCH("f'k{kk foHkkx jktLFkku",C651)))</formula>
    </cfRule>
    <cfRule type="containsText" dxfId="4152" priority="2551" stopIfTrue="1" operator="containsText" text="iw.kkZad">
      <formula>NOT(ISERROR(SEARCH("iw.kkZad",C651)))</formula>
    </cfRule>
  </conditionalFormatting>
  <conditionalFormatting sqref="C651">
    <cfRule type="containsText" dxfId="4151" priority="2549" stopIfTrue="1" operator="containsText" text="dsoy jktdh; fo|ky;ksa esa iz;ksx gsrq fu%'kqYd">
      <formula>NOT(ISERROR(SEARCH("dsoy jktdh; fo|ky;ksa esa iz;ksx gsrq fu%'kqYd",C651)))</formula>
    </cfRule>
  </conditionalFormatting>
  <conditionalFormatting sqref="C652:C653">
    <cfRule type="cellIs" dxfId="4150" priority="2548" stopIfTrue="1" operator="equal">
      <formula>0</formula>
    </cfRule>
  </conditionalFormatting>
  <conditionalFormatting sqref="C652:C653">
    <cfRule type="containsText" dxfId="4149" priority="2546" stopIfTrue="1" operator="containsText" text="f'k{kk foHkkx jktLFkku">
      <formula>NOT(ISERROR(SEARCH("f'k{kk foHkkx jktLFkku",C652)))</formula>
    </cfRule>
    <cfRule type="containsText" dxfId="4148" priority="2547" stopIfTrue="1" operator="containsText" text="iw.kkZad">
      <formula>NOT(ISERROR(SEARCH("iw.kkZad",C652)))</formula>
    </cfRule>
  </conditionalFormatting>
  <conditionalFormatting sqref="C652:C653">
    <cfRule type="containsText" dxfId="4147" priority="2545" stopIfTrue="1" operator="containsText" text="dsoy jktdh; fo|ky;ksa esa iz;ksx gsrq fu%'kqYd">
      <formula>NOT(ISERROR(SEARCH("dsoy jktdh; fo|ky;ksa esa iz;ksx gsrq fu%'kqYd",C652)))</formula>
    </cfRule>
  </conditionalFormatting>
  <conditionalFormatting sqref="C675:C678">
    <cfRule type="cellIs" dxfId="4146" priority="2544" stopIfTrue="1" operator="equal">
      <formula>0</formula>
    </cfRule>
  </conditionalFormatting>
  <conditionalFormatting sqref="C675:C678">
    <cfRule type="containsText" dxfId="4145" priority="2540" stopIfTrue="1" operator="containsText" text="f'k{kk foHkkx jktLFkku">
      <formula>NOT(ISERROR(SEARCH("f'k{kk foHkkx jktLFkku",C675)))</formula>
    </cfRule>
    <cfRule type="containsText" dxfId="4144" priority="2543" stopIfTrue="1" operator="containsText" text="iw.kkZad">
      <formula>NOT(ISERROR(SEARCH("iw.kkZad",C675)))</formula>
    </cfRule>
  </conditionalFormatting>
  <conditionalFormatting sqref="C675:C678">
    <cfRule type="cellIs" dxfId="4143" priority="2541" stopIfTrue="1" operator="equal">
      <formula>1800</formula>
    </cfRule>
    <cfRule type="cellIs" dxfId="4142" priority="2542" stopIfTrue="1" operator="equal">
      <formula>200</formula>
    </cfRule>
  </conditionalFormatting>
  <conditionalFormatting sqref="C675:C678">
    <cfRule type="containsText" dxfId="4141" priority="2539" stopIfTrue="1" operator="containsText" text="dsoy jktdh; fo|ky;ksa esa iz;ksx gsrq fu%'kqYd">
      <formula>NOT(ISERROR(SEARCH("dsoy jktdh; fo|ky;ksa esa iz;ksx gsrq fu%'kqYd",C675)))</formula>
    </cfRule>
  </conditionalFormatting>
  <conditionalFormatting sqref="H647:H648 I651:I653 I650:J650 I680:J680 J673 I655:I669 I672:J672 I671">
    <cfRule type="cellIs" dxfId="4140" priority="2538" stopIfTrue="1" operator="equal">
      <formula>0</formula>
    </cfRule>
  </conditionalFormatting>
  <conditionalFormatting sqref="H647:H648 I651:I653 I650:J650 I680:J680 J673 I655:I669 I672:J672 I671">
    <cfRule type="containsText" dxfId="4139" priority="2534" stopIfTrue="1" operator="containsText" text="f'k{kk foHkkx jktLFkku">
      <formula>NOT(ISERROR(SEARCH("f'k{kk foHkkx jktLFkku",H647)))</formula>
    </cfRule>
    <cfRule type="containsText" dxfId="4138" priority="2537" stopIfTrue="1" operator="containsText" text="iw.kkZad">
      <formula>NOT(ISERROR(SEARCH("iw.kkZad",H647)))</formula>
    </cfRule>
  </conditionalFormatting>
  <conditionalFormatting sqref="J671 J673">
    <cfRule type="cellIs" dxfId="4137" priority="2535" stopIfTrue="1" operator="equal">
      <formula>1800</formula>
    </cfRule>
    <cfRule type="cellIs" dxfId="4136" priority="2536" stopIfTrue="1" operator="equal">
      <formula>200</formula>
    </cfRule>
  </conditionalFormatting>
  <conditionalFormatting sqref="H647:H648 I651:I653 I650:J650 I680:J680 J673 I655:I669 I672:J672 I671">
    <cfRule type="containsText" dxfId="4135" priority="2533" stopIfTrue="1" operator="containsText" text="dsoy jktdh; fo|ky;ksa esa iz;ksx gsrq fu%'kqYd">
      <formula>NOT(ISERROR(SEARCH("dsoy jktdh; fo|ky;ksa esa iz;ksx gsrq fu%'kqYd",H647)))</formula>
    </cfRule>
  </conditionalFormatting>
  <conditionalFormatting sqref="I673">
    <cfRule type="cellIs" dxfId="4134" priority="2532" stopIfTrue="1" operator="equal">
      <formula>0</formula>
    </cfRule>
  </conditionalFormatting>
  <conditionalFormatting sqref="I673">
    <cfRule type="containsText" dxfId="4133" priority="2530" stopIfTrue="1" operator="containsText" text="f'k{kk foHkkx jktLFkku">
      <formula>NOT(ISERROR(SEARCH("f'k{kk foHkkx jktLFkku",I673)))</formula>
    </cfRule>
    <cfRule type="containsText" dxfId="4132" priority="2531" stopIfTrue="1" operator="containsText" text="iw.kkZad">
      <formula>NOT(ISERROR(SEARCH("iw.kkZad",I673)))</formula>
    </cfRule>
  </conditionalFormatting>
  <conditionalFormatting sqref="I673">
    <cfRule type="containsText" dxfId="4131" priority="2529" stopIfTrue="1" operator="containsText" text="dsoy jktdh; fo|ky;ksa esa iz;ksx gsrq fu%'kqYd">
      <formula>NOT(ISERROR(SEARCH("dsoy jktdh; fo|ky;ksa esa iz;ksx gsrq fu%'kqYd",I673)))</formula>
    </cfRule>
  </conditionalFormatting>
  <conditionalFormatting sqref="J674">
    <cfRule type="cellIs" dxfId="4130" priority="2528" stopIfTrue="1" operator="equal">
      <formula>0</formula>
    </cfRule>
  </conditionalFormatting>
  <conditionalFormatting sqref="J674">
    <cfRule type="containsText" dxfId="4129" priority="2524" stopIfTrue="1" operator="containsText" text="f'k{kk foHkkx jktLFkku">
      <formula>NOT(ISERROR(SEARCH("f'k{kk foHkkx jktLFkku",J674)))</formula>
    </cfRule>
    <cfRule type="containsText" dxfId="4128" priority="2527" stopIfTrue="1" operator="containsText" text="iw.kkZad">
      <formula>NOT(ISERROR(SEARCH("iw.kkZad",J674)))</formula>
    </cfRule>
  </conditionalFormatting>
  <conditionalFormatting sqref="J674">
    <cfRule type="cellIs" dxfId="4127" priority="2525" stopIfTrue="1" operator="equal">
      <formula>1800</formula>
    </cfRule>
    <cfRule type="cellIs" dxfId="4126" priority="2526" stopIfTrue="1" operator="equal">
      <formula>200</formula>
    </cfRule>
  </conditionalFormatting>
  <conditionalFormatting sqref="J674">
    <cfRule type="containsText" dxfId="4125" priority="2523" stopIfTrue="1" operator="containsText" text="dsoy jktdh; fo|ky;ksa esa iz;ksx gsrq fu%'kqYd">
      <formula>NOT(ISERROR(SEARCH("dsoy jktdh; fo|ky;ksa esa iz;ksx gsrq fu%'kqYd",J674)))</formula>
    </cfRule>
  </conditionalFormatting>
  <conditionalFormatting sqref="J654:J658">
    <cfRule type="cellIs" dxfId="4124" priority="2522" stopIfTrue="1" operator="equal">
      <formula>0</formula>
    </cfRule>
  </conditionalFormatting>
  <conditionalFormatting sqref="J654:J658">
    <cfRule type="containsText" dxfId="4123" priority="2520" stopIfTrue="1" operator="containsText" text="f'k{kk foHkkx jktLFkku">
      <formula>NOT(ISERROR(SEARCH("f'k{kk foHkkx jktLFkku",J654)))</formula>
    </cfRule>
    <cfRule type="containsText" dxfId="4122" priority="2521" stopIfTrue="1" operator="containsText" text="iw.kkZad">
      <formula>NOT(ISERROR(SEARCH("iw.kkZad",J654)))</formula>
    </cfRule>
  </conditionalFormatting>
  <conditionalFormatting sqref="J654:J658">
    <cfRule type="containsText" dxfId="4121" priority="2519" stopIfTrue="1" operator="containsText" text="dsoy jktdh; fo|ky;ksa esa iz;ksx gsrq fu%'kqYd">
      <formula>NOT(ISERROR(SEARCH("dsoy jktdh; fo|ky;ksa esa iz;ksx gsrq fu%'kqYd",J654)))</formula>
    </cfRule>
  </conditionalFormatting>
  <conditionalFormatting sqref="J651">
    <cfRule type="cellIs" dxfId="4120" priority="2518" stopIfTrue="1" operator="equal">
      <formula>0</formula>
    </cfRule>
  </conditionalFormatting>
  <conditionalFormatting sqref="J651">
    <cfRule type="containsText" dxfId="4119" priority="2516" stopIfTrue="1" operator="containsText" text="f'k{kk foHkkx jktLFkku">
      <formula>NOT(ISERROR(SEARCH("f'k{kk foHkkx jktLFkku",J651)))</formula>
    </cfRule>
    <cfRule type="containsText" dxfId="4118" priority="2517" stopIfTrue="1" operator="containsText" text="iw.kkZad">
      <formula>NOT(ISERROR(SEARCH("iw.kkZad",J651)))</formula>
    </cfRule>
  </conditionalFormatting>
  <conditionalFormatting sqref="J651">
    <cfRule type="containsText" dxfId="4117" priority="2515" stopIfTrue="1" operator="containsText" text="dsoy jktdh; fo|ky;ksa esa iz;ksx gsrq fu%'kqYd">
      <formula>NOT(ISERROR(SEARCH("dsoy jktdh; fo|ky;ksa esa iz;ksx gsrq fu%'kqYd",J651)))</formula>
    </cfRule>
  </conditionalFormatting>
  <conditionalFormatting sqref="J652:J653">
    <cfRule type="cellIs" dxfId="4116" priority="2514" stopIfTrue="1" operator="equal">
      <formula>0</formula>
    </cfRule>
  </conditionalFormatting>
  <conditionalFormatting sqref="J652:J653">
    <cfRule type="containsText" dxfId="4115" priority="2512" stopIfTrue="1" operator="containsText" text="f'k{kk foHkkx jktLFkku">
      <formula>NOT(ISERROR(SEARCH("f'k{kk foHkkx jktLFkku",J652)))</formula>
    </cfRule>
    <cfRule type="containsText" dxfId="4114" priority="2513" stopIfTrue="1" operator="containsText" text="iw.kkZad">
      <formula>NOT(ISERROR(SEARCH("iw.kkZad",J652)))</formula>
    </cfRule>
  </conditionalFormatting>
  <conditionalFormatting sqref="J652:J653">
    <cfRule type="containsText" dxfId="4113" priority="2511" stopIfTrue="1" operator="containsText" text="dsoy jktdh; fo|ky;ksa esa iz;ksx gsrq fu%'kqYd">
      <formula>NOT(ISERROR(SEARCH("dsoy jktdh; fo|ky;ksa esa iz;ksx gsrq fu%'kqYd",J652)))</formula>
    </cfRule>
  </conditionalFormatting>
  <conditionalFormatting sqref="J675:J678">
    <cfRule type="cellIs" dxfId="4112" priority="2510" stopIfTrue="1" operator="equal">
      <formula>0</formula>
    </cfRule>
  </conditionalFormatting>
  <conditionalFormatting sqref="J675:J678">
    <cfRule type="containsText" dxfId="4111" priority="2506" stopIfTrue="1" operator="containsText" text="f'k{kk foHkkx jktLFkku">
      <formula>NOT(ISERROR(SEARCH("f'k{kk foHkkx jktLFkku",J675)))</formula>
    </cfRule>
    <cfRule type="containsText" dxfId="4110" priority="2509" stopIfTrue="1" operator="containsText" text="iw.kkZad">
      <formula>NOT(ISERROR(SEARCH("iw.kkZad",J675)))</formula>
    </cfRule>
  </conditionalFormatting>
  <conditionalFormatting sqref="J675:J678">
    <cfRule type="cellIs" dxfId="4109" priority="2507" stopIfTrue="1" operator="equal">
      <formula>1800</formula>
    </cfRule>
    <cfRule type="cellIs" dxfId="4108" priority="2508" stopIfTrue="1" operator="equal">
      <formula>200</formula>
    </cfRule>
  </conditionalFormatting>
  <conditionalFormatting sqref="J675:J678">
    <cfRule type="containsText" dxfId="4107" priority="2505" stopIfTrue="1" operator="containsText" text="dsoy jktdh; fo|ky;ksa esa iz;ksx gsrq fu%'kqYd">
      <formula>NOT(ISERROR(SEARCH("dsoy jktdh; fo|ky;ksa esa iz;ksx gsrq fu%'kqYd",J675)))</formula>
    </cfRule>
  </conditionalFormatting>
  <conditionalFormatting sqref="A681:A682 F681 B685:B687 B684:C684 B714:C714 C707 B689:B703 J705 B705:C706">
    <cfRule type="cellIs" dxfId="4106" priority="2504" stopIfTrue="1" operator="equal">
      <formula>0</formula>
    </cfRule>
  </conditionalFormatting>
  <conditionalFormatting sqref="A681:A682 F681 B685:B687 B684:C684 B714:C714 C707 B689:B703 J705 B705:C706">
    <cfRule type="containsText" dxfId="4105" priority="2500" stopIfTrue="1" operator="containsText" text="f'k{kk foHkkx jktLFkku">
      <formula>NOT(ISERROR(SEARCH("f'k{kk foHkkx jktLFkku",A681)))</formula>
    </cfRule>
    <cfRule type="containsText" dxfId="4104" priority="2503" stopIfTrue="1" operator="containsText" text="iw.kkZad">
      <formula>NOT(ISERROR(SEARCH("iw.kkZad",A681)))</formula>
    </cfRule>
  </conditionalFormatting>
  <conditionalFormatting sqref="C705 C707">
    <cfRule type="cellIs" dxfId="4103" priority="2501" stopIfTrue="1" operator="equal">
      <formula>1800</formula>
    </cfRule>
    <cfRule type="cellIs" dxfId="4102" priority="2502" stopIfTrue="1" operator="equal">
      <formula>200</formula>
    </cfRule>
  </conditionalFormatting>
  <conditionalFormatting sqref="A681:A682 F681 B685:B687 B684:C684 B714:C714 C707 B689:B703 J705 B705:C706">
    <cfRule type="containsText" dxfId="4101" priority="2499" stopIfTrue="1" operator="containsText" text="dsoy jktdh; fo|ky;ksa esa iz;ksx gsrq fu%'kqYd">
      <formula>NOT(ISERROR(SEARCH("dsoy jktdh; fo|ky;ksa esa iz;ksx gsrq fu%'kqYd",A681)))</formula>
    </cfRule>
  </conditionalFormatting>
  <conditionalFormatting sqref="B707">
    <cfRule type="cellIs" dxfId="4100" priority="2498" stopIfTrue="1" operator="equal">
      <formula>0</formula>
    </cfRule>
  </conditionalFormatting>
  <conditionalFormatting sqref="B707">
    <cfRule type="containsText" dxfId="4099" priority="2496" stopIfTrue="1" operator="containsText" text="f'k{kk foHkkx jktLFkku">
      <formula>NOT(ISERROR(SEARCH("f'k{kk foHkkx jktLFkku",B707)))</formula>
    </cfRule>
    <cfRule type="containsText" dxfId="4098" priority="2497" stopIfTrue="1" operator="containsText" text="iw.kkZad">
      <formula>NOT(ISERROR(SEARCH("iw.kkZad",B707)))</formula>
    </cfRule>
  </conditionalFormatting>
  <conditionalFormatting sqref="B707">
    <cfRule type="containsText" dxfId="4097" priority="2495" stopIfTrue="1" operator="containsText" text="dsoy jktdh; fo|ky;ksa esa iz;ksx gsrq fu%'kqYd">
      <formula>NOT(ISERROR(SEARCH("dsoy jktdh; fo|ky;ksa esa iz;ksx gsrq fu%'kqYd",B707)))</formula>
    </cfRule>
  </conditionalFormatting>
  <conditionalFormatting sqref="C708">
    <cfRule type="cellIs" dxfId="4096" priority="2494" stopIfTrue="1" operator="equal">
      <formula>0</formula>
    </cfRule>
  </conditionalFormatting>
  <conditionalFormatting sqref="C708">
    <cfRule type="containsText" dxfId="4095" priority="2490" stopIfTrue="1" operator="containsText" text="f'k{kk foHkkx jktLFkku">
      <formula>NOT(ISERROR(SEARCH("f'k{kk foHkkx jktLFkku",C708)))</formula>
    </cfRule>
    <cfRule type="containsText" dxfId="4094" priority="2493" stopIfTrue="1" operator="containsText" text="iw.kkZad">
      <formula>NOT(ISERROR(SEARCH("iw.kkZad",C708)))</formula>
    </cfRule>
  </conditionalFormatting>
  <conditionalFormatting sqref="C708">
    <cfRule type="cellIs" dxfId="4093" priority="2491" stopIfTrue="1" operator="equal">
      <formula>1800</formula>
    </cfRule>
    <cfRule type="cellIs" dxfId="4092" priority="2492" stopIfTrue="1" operator="equal">
      <formula>200</formula>
    </cfRule>
  </conditionalFormatting>
  <conditionalFormatting sqref="C708">
    <cfRule type="containsText" dxfId="4091" priority="2489" stopIfTrue="1" operator="containsText" text="dsoy jktdh; fo|ky;ksa esa iz;ksx gsrq fu%'kqYd">
      <formula>NOT(ISERROR(SEARCH("dsoy jktdh; fo|ky;ksa esa iz;ksx gsrq fu%'kqYd",C708)))</formula>
    </cfRule>
  </conditionalFormatting>
  <conditionalFormatting sqref="C688:C692">
    <cfRule type="cellIs" dxfId="4090" priority="2488" stopIfTrue="1" operator="equal">
      <formula>0</formula>
    </cfRule>
  </conditionalFormatting>
  <conditionalFormatting sqref="C688:C692">
    <cfRule type="containsText" dxfId="4089" priority="2486" stopIfTrue="1" operator="containsText" text="f'k{kk foHkkx jktLFkku">
      <formula>NOT(ISERROR(SEARCH("f'k{kk foHkkx jktLFkku",C688)))</formula>
    </cfRule>
    <cfRule type="containsText" dxfId="4088" priority="2487" stopIfTrue="1" operator="containsText" text="iw.kkZad">
      <formula>NOT(ISERROR(SEARCH("iw.kkZad",C688)))</formula>
    </cfRule>
  </conditionalFormatting>
  <conditionalFormatting sqref="C688:C692">
    <cfRule type="containsText" dxfId="4087" priority="2485" stopIfTrue="1" operator="containsText" text="dsoy jktdh; fo|ky;ksa esa iz;ksx gsrq fu%'kqYd">
      <formula>NOT(ISERROR(SEARCH("dsoy jktdh; fo|ky;ksa esa iz;ksx gsrq fu%'kqYd",C688)))</formula>
    </cfRule>
  </conditionalFormatting>
  <conditionalFormatting sqref="C685">
    <cfRule type="cellIs" dxfId="4086" priority="2484" stopIfTrue="1" operator="equal">
      <formula>0</formula>
    </cfRule>
  </conditionalFormatting>
  <conditionalFormatting sqref="C685">
    <cfRule type="containsText" dxfId="4085" priority="2482" stopIfTrue="1" operator="containsText" text="f'k{kk foHkkx jktLFkku">
      <formula>NOT(ISERROR(SEARCH("f'k{kk foHkkx jktLFkku",C685)))</formula>
    </cfRule>
    <cfRule type="containsText" dxfId="4084" priority="2483" stopIfTrue="1" operator="containsText" text="iw.kkZad">
      <formula>NOT(ISERROR(SEARCH("iw.kkZad",C685)))</formula>
    </cfRule>
  </conditionalFormatting>
  <conditionalFormatting sqref="C685">
    <cfRule type="containsText" dxfId="4083" priority="2481" stopIfTrue="1" operator="containsText" text="dsoy jktdh; fo|ky;ksa esa iz;ksx gsrq fu%'kqYd">
      <formula>NOT(ISERROR(SEARCH("dsoy jktdh; fo|ky;ksa esa iz;ksx gsrq fu%'kqYd",C685)))</formula>
    </cfRule>
  </conditionalFormatting>
  <conditionalFormatting sqref="C686:C687">
    <cfRule type="cellIs" dxfId="4082" priority="2480" stopIfTrue="1" operator="equal">
      <formula>0</formula>
    </cfRule>
  </conditionalFormatting>
  <conditionalFormatting sqref="C686:C687">
    <cfRule type="containsText" dxfId="4081" priority="2478" stopIfTrue="1" operator="containsText" text="f'k{kk foHkkx jktLFkku">
      <formula>NOT(ISERROR(SEARCH("f'k{kk foHkkx jktLFkku",C686)))</formula>
    </cfRule>
    <cfRule type="containsText" dxfId="4080" priority="2479" stopIfTrue="1" operator="containsText" text="iw.kkZad">
      <formula>NOT(ISERROR(SEARCH("iw.kkZad",C686)))</formula>
    </cfRule>
  </conditionalFormatting>
  <conditionalFormatting sqref="C686:C687">
    <cfRule type="containsText" dxfId="4079" priority="2477" stopIfTrue="1" operator="containsText" text="dsoy jktdh; fo|ky;ksa esa iz;ksx gsrq fu%'kqYd">
      <formula>NOT(ISERROR(SEARCH("dsoy jktdh; fo|ky;ksa esa iz;ksx gsrq fu%'kqYd",C686)))</formula>
    </cfRule>
  </conditionalFormatting>
  <conditionalFormatting sqref="C709:C712">
    <cfRule type="cellIs" dxfId="4078" priority="2476" stopIfTrue="1" operator="equal">
      <formula>0</formula>
    </cfRule>
  </conditionalFormatting>
  <conditionalFormatting sqref="C709:C712">
    <cfRule type="containsText" dxfId="4077" priority="2472" stopIfTrue="1" operator="containsText" text="f'k{kk foHkkx jktLFkku">
      <formula>NOT(ISERROR(SEARCH("f'k{kk foHkkx jktLFkku",C709)))</formula>
    </cfRule>
    <cfRule type="containsText" dxfId="4076" priority="2475" stopIfTrue="1" operator="containsText" text="iw.kkZad">
      <formula>NOT(ISERROR(SEARCH("iw.kkZad",C709)))</formula>
    </cfRule>
  </conditionalFormatting>
  <conditionalFormatting sqref="C709:C712">
    <cfRule type="cellIs" dxfId="4075" priority="2473" stopIfTrue="1" operator="equal">
      <formula>1800</formula>
    </cfRule>
    <cfRule type="cellIs" dxfId="4074" priority="2474" stopIfTrue="1" operator="equal">
      <formula>200</formula>
    </cfRule>
  </conditionalFormatting>
  <conditionalFormatting sqref="C709:C712">
    <cfRule type="containsText" dxfId="4073" priority="2471" stopIfTrue="1" operator="containsText" text="dsoy jktdh; fo|ky;ksa esa iz;ksx gsrq fu%'kqYd">
      <formula>NOT(ISERROR(SEARCH("dsoy jktdh; fo|ky;ksa esa iz;ksx gsrq fu%'kqYd",C709)))</formula>
    </cfRule>
  </conditionalFormatting>
  <conditionalFormatting sqref="H681:H682 I685:I687 I684:J684 I714:J714 J707 I689:I703 I706:J706 I705">
    <cfRule type="cellIs" dxfId="4072" priority="2470" stopIfTrue="1" operator="equal">
      <formula>0</formula>
    </cfRule>
  </conditionalFormatting>
  <conditionalFormatting sqref="H681:H682 I685:I687 I684:J684 I714:J714 J707 I689:I703 I706:J706 I705">
    <cfRule type="containsText" dxfId="4071" priority="2466" stopIfTrue="1" operator="containsText" text="f'k{kk foHkkx jktLFkku">
      <formula>NOT(ISERROR(SEARCH("f'k{kk foHkkx jktLFkku",H681)))</formula>
    </cfRule>
    <cfRule type="containsText" dxfId="4070" priority="2469" stopIfTrue="1" operator="containsText" text="iw.kkZad">
      <formula>NOT(ISERROR(SEARCH("iw.kkZad",H681)))</formula>
    </cfRule>
  </conditionalFormatting>
  <conditionalFormatting sqref="J705 J707">
    <cfRule type="cellIs" dxfId="4069" priority="2467" stopIfTrue="1" operator="equal">
      <formula>1800</formula>
    </cfRule>
    <cfRule type="cellIs" dxfId="4068" priority="2468" stopIfTrue="1" operator="equal">
      <formula>200</formula>
    </cfRule>
  </conditionalFormatting>
  <conditionalFormatting sqref="H681:H682 I685:I687 I684:J684 I714:J714 J707 I689:I703 I706:J706 I705">
    <cfRule type="containsText" dxfId="4067" priority="2465" stopIfTrue="1" operator="containsText" text="dsoy jktdh; fo|ky;ksa esa iz;ksx gsrq fu%'kqYd">
      <formula>NOT(ISERROR(SEARCH("dsoy jktdh; fo|ky;ksa esa iz;ksx gsrq fu%'kqYd",H681)))</formula>
    </cfRule>
  </conditionalFormatting>
  <conditionalFormatting sqref="I707">
    <cfRule type="cellIs" dxfId="4066" priority="2464" stopIfTrue="1" operator="equal">
      <formula>0</formula>
    </cfRule>
  </conditionalFormatting>
  <conditionalFormatting sqref="I707">
    <cfRule type="containsText" dxfId="4065" priority="2462" stopIfTrue="1" operator="containsText" text="f'k{kk foHkkx jktLFkku">
      <formula>NOT(ISERROR(SEARCH("f'k{kk foHkkx jktLFkku",I707)))</formula>
    </cfRule>
    <cfRule type="containsText" dxfId="4064" priority="2463" stopIfTrue="1" operator="containsText" text="iw.kkZad">
      <formula>NOT(ISERROR(SEARCH("iw.kkZad",I707)))</formula>
    </cfRule>
  </conditionalFormatting>
  <conditionalFormatting sqref="I707">
    <cfRule type="containsText" dxfId="4063" priority="2461" stopIfTrue="1" operator="containsText" text="dsoy jktdh; fo|ky;ksa esa iz;ksx gsrq fu%'kqYd">
      <formula>NOT(ISERROR(SEARCH("dsoy jktdh; fo|ky;ksa esa iz;ksx gsrq fu%'kqYd",I707)))</formula>
    </cfRule>
  </conditionalFormatting>
  <conditionalFormatting sqref="J708">
    <cfRule type="cellIs" dxfId="4062" priority="2460" stopIfTrue="1" operator="equal">
      <formula>0</formula>
    </cfRule>
  </conditionalFormatting>
  <conditionalFormatting sqref="J708">
    <cfRule type="containsText" dxfId="4061" priority="2456" stopIfTrue="1" operator="containsText" text="f'k{kk foHkkx jktLFkku">
      <formula>NOT(ISERROR(SEARCH("f'k{kk foHkkx jktLFkku",J708)))</formula>
    </cfRule>
    <cfRule type="containsText" dxfId="4060" priority="2459" stopIfTrue="1" operator="containsText" text="iw.kkZad">
      <formula>NOT(ISERROR(SEARCH("iw.kkZad",J708)))</formula>
    </cfRule>
  </conditionalFormatting>
  <conditionalFormatting sqref="J708">
    <cfRule type="cellIs" dxfId="4059" priority="2457" stopIfTrue="1" operator="equal">
      <formula>1800</formula>
    </cfRule>
    <cfRule type="cellIs" dxfId="4058" priority="2458" stopIfTrue="1" operator="equal">
      <formula>200</formula>
    </cfRule>
  </conditionalFormatting>
  <conditionalFormatting sqref="J708">
    <cfRule type="containsText" dxfId="4057" priority="2455" stopIfTrue="1" operator="containsText" text="dsoy jktdh; fo|ky;ksa esa iz;ksx gsrq fu%'kqYd">
      <formula>NOT(ISERROR(SEARCH("dsoy jktdh; fo|ky;ksa esa iz;ksx gsrq fu%'kqYd",J708)))</formula>
    </cfRule>
  </conditionalFormatting>
  <conditionalFormatting sqref="J688:J692">
    <cfRule type="cellIs" dxfId="4056" priority="2454" stopIfTrue="1" operator="equal">
      <formula>0</formula>
    </cfRule>
  </conditionalFormatting>
  <conditionalFormatting sqref="J688:J692">
    <cfRule type="containsText" dxfId="4055" priority="2452" stopIfTrue="1" operator="containsText" text="f'k{kk foHkkx jktLFkku">
      <formula>NOT(ISERROR(SEARCH("f'k{kk foHkkx jktLFkku",J688)))</formula>
    </cfRule>
    <cfRule type="containsText" dxfId="4054" priority="2453" stopIfTrue="1" operator="containsText" text="iw.kkZad">
      <formula>NOT(ISERROR(SEARCH("iw.kkZad",J688)))</formula>
    </cfRule>
  </conditionalFormatting>
  <conditionalFormatting sqref="J688:J692">
    <cfRule type="containsText" dxfId="4053" priority="2451" stopIfTrue="1" operator="containsText" text="dsoy jktdh; fo|ky;ksa esa iz;ksx gsrq fu%'kqYd">
      <formula>NOT(ISERROR(SEARCH("dsoy jktdh; fo|ky;ksa esa iz;ksx gsrq fu%'kqYd",J688)))</formula>
    </cfRule>
  </conditionalFormatting>
  <conditionalFormatting sqref="J685">
    <cfRule type="cellIs" dxfId="4052" priority="2450" stopIfTrue="1" operator="equal">
      <formula>0</formula>
    </cfRule>
  </conditionalFormatting>
  <conditionalFormatting sqref="J685">
    <cfRule type="containsText" dxfId="4051" priority="2448" stopIfTrue="1" operator="containsText" text="f'k{kk foHkkx jktLFkku">
      <formula>NOT(ISERROR(SEARCH("f'k{kk foHkkx jktLFkku",J685)))</formula>
    </cfRule>
    <cfRule type="containsText" dxfId="4050" priority="2449" stopIfTrue="1" operator="containsText" text="iw.kkZad">
      <formula>NOT(ISERROR(SEARCH("iw.kkZad",J685)))</formula>
    </cfRule>
  </conditionalFormatting>
  <conditionalFormatting sqref="J685">
    <cfRule type="containsText" dxfId="4049" priority="2447" stopIfTrue="1" operator="containsText" text="dsoy jktdh; fo|ky;ksa esa iz;ksx gsrq fu%'kqYd">
      <formula>NOT(ISERROR(SEARCH("dsoy jktdh; fo|ky;ksa esa iz;ksx gsrq fu%'kqYd",J685)))</formula>
    </cfRule>
  </conditionalFormatting>
  <conditionalFormatting sqref="J686:J687">
    <cfRule type="cellIs" dxfId="4048" priority="2446" stopIfTrue="1" operator="equal">
      <formula>0</formula>
    </cfRule>
  </conditionalFormatting>
  <conditionalFormatting sqref="J686:J687">
    <cfRule type="containsText" dxfId="4047" priority="2444" stopIfTrue="1" operator="containsText" text="f'k{kk foHkkx jktLFkku">
      <formula>NOT(ISERROR(SEARCH("f'k{kk foHkkx jktLFkku",J686)))</formula>
    </cfRule>
    <cfRule type="containsText" dxfId="4046" priority="2445" stopIfTrue="1" operator="containsText" text="iw.kkZad">
      <formula>NOT(ISERROR(SEARCH("iw.kkZad",J686)))</formula>
    </cfRule>
  </conditionalFormatting>
  <conditionalFormatting sqref="J686:J687">
    <cfRule type="containsText" dxfId="4045" priority="2443" stopIfTrue="1" operator="containsText" text="dsoy jktdh; fo|ky;ksa esa iz;ksx gsrq fu%'kqYd">
      <formula>NOT(ISERROR(SEARCH("dsoy jktdh; fo|ky;ksa esa iz;ksx gsrq fu%'kqYd",J686)))</formula>
    </cfRule>
  </conditionalFormatting>
  <conditionalFormatting sqref="J709:J712">
    <cfRule type="cellIs" dxfId="4044" priority="2442" stopIfTrue="1" operator="equal">
      <formula>0</formula>
    </cfRule>
  </conditionalFormatting>
  <conditionalFormatting sqref="J709:J712">
    <cfRule type="containsText" dxfId="4043" priority="2438" stopIfTrue="1" operator="containsText" text="f'k{kk foHkkx jktLFkku">
      <formula>NOT(ISERROR(SEARCH("f'k{kk foHkkx jktLFkku",J709)))</formula>
    </cfRule>
    <cfRule type="containsText" dxfId="4042" priority="2441" stopIfTrue="1" operator="containsText" text="iw.kkZad">
      <formula>NOT(ISERROR(SEARCH("iw.kkZad",J709)))</formula>
    </cfRule>
  </conditionalFormatting>
  <conditionalFormatting sqref="J709:J712">
    <cfRule type="cellIs" dxfId="4041" priority="2439" stopIfTrue="1" operator="equal">
      <formula>1800</formula>
    </cfRule>
    <cfRule type="cellIs" dxfId="4040" priority="2440" stopIfTrue="1" operator="equal">
      <formula>200</formula>
    </cfRule>
  </conditionalFormatting>
  <conditionalFormatting sqref="J709:J712">
    <cfRule type="containsText" dxfId="4039" priority="2437" stopIfTrue="1" operator="containsText" text="dsoy jktdh; fo|ky;ksa esa iz;ksx gsrq fu%'kqYd">
      <formula>NOT(ISERROR(SEARCH("dsoy jktdh; fo|ky;ksa esa iz;ksx gsrq fu%'kqYd",J709)))</formula>
    </cfRule>
  </conditionalFormatting>
  <conditionalFormatting sqref="A715:A716 F715 B719:B721 B718:C718 B748:C748 C741 B723:B737 J739 B739:C740">
    <cfRule type="cellIs" dxfId="4038" priority="2436" stopIfTrue="1" operator="equal">
      <formula>0</formula>
    </cfRule>
  </conditionalFormatting>
  <conditionalFormatting sqref="A715:A716 F715 B719:B721 B718:C718 B748:C748 C741 B723:B737 J739 B739:C740">
    <cfRule type="containsText" dxfId="4037" priority="2432" stopIfTrue="1" operator="containsText" text="f'k{kk foHkkx jktLFkku">
      <formula>NOT(ISERROR(SEARCH("f'k{kk foHkkx jktLFkku",A715)))</formula>
    </cfRule>
    <cfRule type="containsText" dxfId="4036" priority="2435" stopIfTrue="1" operator="containsText" text="iw.kkZad">
      <formula>NOT(ISERROR(SEARCH("iw.kkZad",A715)))</formula>
    </cfRule>
  </conditionalFormatting>
  <conditionalFormatting sqref="C739 C741">
    <cfRule type="cellIs" dxfId="4035" priority="2433" stopIfTrue="1" operator="equal">
      <formula>1800</formula>
    </cfRule>
    <cfRule type="cellIs" dxfId="4034" priority="2434" stopIfTrue="1" operator="equal">
      <formula>200</formula>
    </cfRule>
  </conditionalFormatting>
  <conditionalFormatting sqref="A715:A716 F715 B719:B721 B718:C718 B748:C748 C741 B723:B737 J739 B739:C740">
    <cfRule type="containsText" dxfId="4033" priority="2431" stopIfTrue="1" operator="containsText" text="dsoy jktdh; fo|ky;ksa esa iz;ksx gsrq fu%'kqYd">
      <formula>NOT(ISERROR(SEARCH("dsoy jktdh; fo|ky;ksa esa iz;ksx gsrq fu%'kqYd",A715)))</formula>
    </cfRule>
  </conditionalFormatting>
  <conditionalFormatting sqref="B741">
    <cfRule type="cellIs" dxfId="4032" priority="2430" stopIfTrue="1" operator="equal">
      <formula>0</formula>
    </cfRule>
  </conditionalFormatting>
  <conditionalFormatting sqref="B741">
    <cfRule type="containsText" dxfId="4031" priority="2428" stopIfTrue="1" operator="containsText" text="f'k{kk foHkkx jktLFkku">
      <formula>NOT(ISERROR(SEARCH("f'k{kk foHkkx jktLFkku",B741)))</formula>
    </cfRule>
    <cfRule type="containsText" dxfId="4030" priority="2429" stopIfTrue="1" operator="containsText" text="iw.kkZad">
      <formula>NOT(ISERROR(SEARCH("iw.kkZad",B741)))</formula>
    </cfRule>
  </conditionalFormatting>
  <conditionalFormatting sqref="B741">
    <cfRule type="containsText" dxfId="4029" priority="2427" stopIfTrue="1" operator="containsText" text="dsoy jktdh; fo|ky;ksa esa iz;ksx gsrq fu%'kqYd">
      <formula>NOT(ISERROR(SEARCH("dsoy jktdh; fo|ky;ksa esa iz;ksx gsrq fu%'kqYd",B741)))</formula>
    </cfRule>
  </conditionalFormatting>
  <conditionalFormatting sqref="C742">
    <cfRule type="cellIs" dxfId="4028" priority="2426" stopIfTrue="1" operator="equal">
      <formula>0</formula>
    </cfRule>
  </conditionalFormatting>
  <conditionalFormatting sqref="C742">
    <cfRule type="containsText" dxfId="4027" priority="2422" stopIfTrue="1" operator="containsText" text="f'k{kk foHkkx jktLFkku">
      <formula>NOT(ISERROR(SEARCH("f'k{kk foHkkx jktLFkku",C742)))</formula>
    </cfRule>
    <cfRule type="containsText" dxfId="4026" priority="2425" stopIfTrue="1" operator="containsText" text="iw.kkZad">
      <formula>NOT(ISERROR(SEARCH("iw.kkZad",C742)))</formula>
    </cfRule>
  </conditionalFormatting>
  <conditionalFormatting sqref="C742">
    <cfRule type="cellIs" dxfId="4025" priority="2423" stopIfTrue="1" operator="equal">
      <formula>1800</formula>
    </cfRule>
    <cfRule type="cellIs" dxfId="4024" priority="2424" stopIfTrue="1" operator="equal">
      <formula>200</formula>
    </cfRule>
  </conditionalFormatting>
  <conditionalFormatting sqref="C742">
    <cfRule type="containsText" dxfId="4023" priority="2421" stopIfTrue="1" operator="containsText" text="dsoy jktdh; fo|ky;ksa esa iz;ksx gsrq fu%'kqYd">
      <formula>NOT(ISERROR(SEARCH("dsoy jktdh; fo|ky;ksa esa iz;ksx gsrq fu%'kqYd",C742)))</formula>
    </cfRule>
  </conditionalFormatting>
  <conditionalFormatting sqref="C722:C726">
    <cfRule type="cellIs" dxfId="4022" priority="2420" stopIfTrue="1" operator="equal">
      <formula>0</formula>
    </cfRule>
  </conditionalFormatting>
  <conditionalFormatting sqref="C722:C726">
    <cfRule type="containsText" dxfId="4021" priority="2418" stopIfTrue="1" operator="containsText" text="f'k{kk foHkkx jktLFkku">
      <formula>NOT(ISERROR(SEARCH("f'k{kk foHkkx jktLFkku",C722)))</formula>
    </cfRule>
    <cfRule type="containsText" dxfId="4020" priority="2419" stopIfTrue="1" operator="containsText" text="iw.kkZad">
      <formula>NOT(ISERROR(SEARCH("iw.kkZad",C722)))</formula>
    </cfRule>
  </conditionalFormatting>
  <conditionalFormatting sqref="C722:C726">
    <cfRule type="containsText" dxfId="4019" priority="2417" stopIfTrue="1" operator="containsText" text="dsoy jktdh; fo|ky;ksa esa iz;ksx gsrq fu%'kqYd">
      <formula>NOT(ISERROR(SEARCH("dsoy jktdh; fo|ky;ksa esa iz;ksx gsrq fu%'kqYd",C722)))</formula>
    </cfRule>
  </conditionalFormatting>
  <conditionalFormatting sqref="C719">
    <cfRule type="cellIs" dxfId="4018" priority="2416" stopIfTrue="1" operator="equal">
      <formula>0</formula>
    </cfRule>
  </conditionalFormatting>
  <conditionalFormatting sqref="C719">
    <cfRule type="containsText" dxfId="4017" priority="2414" stopIfTrue="1" operator="containsText" text="f'k{kk foHkkx jktLFkku">
      <formula>NOT(ISERROR(SEARCH("f'k{kk foHkkx jktLFkku",C719)))</formula>
    </cfRule>
    <cfRule type="containsText" dxfId="4016" priority="2415" stopIfTrue="1" operator="containsText" text="iw.kkZad">
      <formula>NOT(ISERROR(SEARCH("iw.kkZad",C719)))</formula>
    </cfRule>
  </conditionalFormatting>
  <conditionalFormatting sqref="C719">
    <cfRule type="containsText" dxfId="4015" priority="2413" stopIfTrue="1" operator="containsText" text="dsoy jktdh; fo|ky;ksa esa iz;ksx gsrq fu%'kqYd">
      <formula>NOT(ISERROR(SEARCH("dsoy jktdh; fo|ky;ksa esa iz;ksx gsrq fu%'kqYd",C719)))</formula>
    </cfRule>
  </conditionalFormatting>
  <conditionalFormatting sqref="C720:C721">
    <cfRule type="cellIs" dxfId="4014" priority="2412" stopIfTrue="1" operator="equal">
      <formula>0</formula>
    </cfRule>
  </conditionalFormatting>
  <conditionalFormatting sqref="C720:C721">
    <cfRule type="containsText" dxfId="4013" priority="2410" stopIfTrue="1" operator="containsText" text="f'k{kk foHkkx jktLFkku">
      <formula>NOT(ISERROR(SEARCH("f'k{kk foHkkx jktLFkku",C720)))</formula>
    </cfRule>
    <cfRule type="containsText" dxfId="4012" priority="2411" stopIfTrue="1" operator="containsText" text="iw.kkZad">
      <formula>NOT(ISERROR(SEARCH("iw.kkZad",C720)))</formula>
    </cfRule>
  </conditionalFormatting>
  <conditionalFormatting sqref="C720:C721">
    <cfRule type="containsText" dxfId="4011" priority="2409" stopIfTrue="1" operator="containsText" text="dsoy jktdh; fo|ky;ksa esa iz;ksx gsrq fu%'kqYd">
      <formula>NOT(ISERROR(SEARCH("dsoy jktdh; fo|ky;ksa esa iz;ksx gsrq fu%'kqYd",C720)))</formula>
    </cfRule>
  </conditionalFormatting>
  <conditionalFormatting sqref="C743:C746">
    <cfRule type="cellIs" dxfId="4010" priority="2408" stopIfTrue="1" operator="equal">
      <formula>0</formula>
    </cfRule>
  </conditionalFormatting>
  <conditionalFormatting sqref="C743:C746">
    <cfRule type="containsText" dxfId="4009" priority="2404" stopIfTrue="1" operator="containsText" text="f'k{kk foHkkx jktLFkku">
      <formula>NOT(ISERROR(SEARCH("f'k{kk foHkkx jktLFkku",C743)))</formula>
    </cfRule>
    <cfRule type="containsText" dxfId="4008" priority="2407" stopIfTrue="1" operator="containsText" text="iw.kkZad">
      <formula>NOT(ISERROR(SEARCH("iw.kkZad",C743)))</formula>
    </cfRule>
  </conditionalFormatting>
  <conditionalFormatting sqref="C743:C746">
    <cfRule type="cellIs" dxfId="4007" priority="2405" stopIfTrue="1" operator="equal">
      <formula>1800</formula>
    </cfRule>
    <cfRule type="cellIs" dxfId="4006" priority="2406" stopIfTrue="1" operator="equal">
      <formula>200</formula>
    </cfRule>
  </conditionalFormatting>
  <conditionalFormatting sqref="C743:C746">
    <cfRule type="containsText" dxfId="4005" priority="2403" stopIfTrue="1" operator="containsText" text="dsoy jktdh; fo|ky;ksa esa iz;ksx gsrq fu%'kqYd">
      <formula>NOT(ISERROR(SEARCH("dsoy jktdh; fo|ky;ksa esa iz;ksx gsrq fu%'kqYd",C743)))</formula>
    </cfRule>
  </conditionalFormatting>
  <conditionalFormatting sqref="H715:H716 I719:I721 I718:J718 I748:J748 J741 I723:I737 I740:J740 I739">
    <cfRule type="cellIs" dxfId="4004" priority="2402" stopIfTrue="1" operator="equal">
      <formula>0</formula>
    </cfRule>
  </conditionalFormatting>
  <conditionalFormatting sqref="H715:H716 I719:I721 I718:J718 I748:J748 J741 I723:I737 I740:J740 I739">
    <cfRule type="containsText" dxfId="4003" priority="2398" stopIfTrue="1" operator="containsText" text="f'k{kk foHkkx jktLFkku">
      <formula>NOT(ISERROR(SEARCH("f'k{kk foHkkx jktLFkku",H715)))</formula>
    </cfRule>
    <cfRule type="containsText" dxfId="4002" priority="2401" stopIfTrue="1" operator="containsText" text="iw.kkZad">
      <formula>NOT(ISERROR(SEARCH("iw.kkZad",H715)))</formula>
    </cfRule>
  </conditionalFormatting>
  <conditionalFormatting sqref="J739 J741">
    <cfRule type="cellIs" dxfId="4001" priority="2399" stopIfTrue="1" operator="equal">
      <formula>1800</formula>
    </cfRule>
    <cfRule type="cellIs" dxfId="4000" priority="2400" stopIfTrue="1" operator="equal">
      <formula>200</formula>
    </cfRule>
  </conditionalFormatting>
  <conditionalFormatting sqref="H715:H716 I719:I721 I718:J718 I748:J748 J741 I723:I737 I740:J740 I739">
    <cfRule type="containsText" dxfId="3999" priority="2397" stopIfTrue="1" operator="containsText" text="dsoy jktdh; fo|ky;ksa esa iz;ksx gsrq fu%'kqYd">
      <formula>NOT(ISERROR(SEARCH("dsoy jktdh; fo|ky;ksa esa iz;ksx gsrq fu%'kqYd",H715)))</formula>
    </cfRule>
  </conditionalFormatting>
  <conditionalFormatting sqref="I741">
    <cfRule type="cellIs" dxfId="3998" priority="2396" stopIfTrue="1" operator="equal">
      <formula>0</formula>
    </cfRule>
  </conditionalFormatting>
  <conditionalFormatting sqref="I741">
    <cfRule type="containsText" dxfId="3997" priority="2394" stopIfTrue="1" operator="containsText" text="f'k{kk foHkkx jktLFkku">
      <formula>NOT(ISERROR(SEARCH("f'k{kk foHkkx jktLFkku",I741)))</formula>
    </cfRule>
    <cfRule type="containsText" dxfId="3996" priority="2395" stopIfTrue="1" operator="containsText" text="iw.kkZad">
      <formula>NOT(ISERROR(SEARCH("iw.kkZad",I741)))</formula>
    </cfRule>
  </conditionalFormatting>
  <conditionalFormatting sqref="I741">
    <cfRule type="containsText" dxfId="3995" priority="2393" stopIfTrue="1" operator="containsText" text="dsoy jktdh; fo|ky;ksa esa iz;ksx gsrq fu%'kqYd">
      <formula>NOT(ISERROR(SEARCH("dsoy jktdh; fo|ky;ksa esa iz;ksx gsrq fu%'kqYd",I741)))</formula>
    </cfRule>
  </conditionalFormatting>
  <conditionalFormatting sqref="J742">
    <cfRule type="cellIs" dxfId="3994" priority="2392" stopIfTrue="1" operator="equal">
      <formula>0</formula>
    </cfRule>
  </conditionalFormatting>
  <conditionalFormatting sqref="J742">
    <cfRule type="containsText" dxfId="3993" priority="2388" stopIfTrue="1" operator="containsText" text="f'k{kk foHkkx jktLFkku">
      <formula>NOT(ISERROR(SEARCH("f'k{kk foHkkx jktLFkku",J742)))</formula>
    </cfRule>
    <cfRule type="containsText" dxfId="3992" priority="2391" stopIfTrue="1" operator="containsText" text="iw.kkZad">
      <formula>NOT(ISERROR(SEARCH("iw.kkZad",J742)))</formula>
    </cfRule>
  </conditionalFormatting>
  <conditionalFormatting sqref="J742">
    <cfRule type="cellIs" dxfId="3991" priority="2389" stopIfTrue="1" operator="equal">
      <formula>1800</formula>
    </cfRule>
    <cfRule type="cellIs" dxfId="3990" priority="2390" stopIfTrue="1" operator="equal">
      <formula>200</formula>
    </cfRule>
  </conditionalFormatting>
  <conditionalFormatting sqref="J742">
    <cfRule type="containsText" dxfId="3989" priority="2387" stopIfTrue="1" operator="containsText" text="dsoy jktdh; fo|ky;ksa esa iz;ksx gsrq fu%'kqYd">
      <formula>NOT(ISERROR(SEARCH("dsoy jktdh; fo|ky;ksa esa iz;ksx gsrq fu%'kqYd",J742)))</formula>
    </cfRule>
  </conditionalFormatting>
  <conditionalFormatting sqref="J722:J726">
    <cfRule type="cellIs" dxfId="3988" priority="2386" stopIfTrue="1" operator="equal">
      <formula>0</formula>
    </cfRule>
  </conditionalFormatting>
  <conditionalFormatting sqref="J722:J726">
    <cfRule type="containsText" dxfId="3987" priority="2384" stopIfTrue="1" operator="containsText" text="f'k{kk foHkkx jktLFkku">
      <formula>NOT(ISERROR(SEARCH("f'k{kk foHkkx jktLFkku",J722)))</formula>
    </cfRule>
    <cfRule type="containsText" dxfId="3986" priority="2385" stopIfTrue="1" operator="containsText" text="iw.kkZad">
      <formula>NOT(ISERROR(SEARCH("iw.kkZad",J722)))</formula>
    </cfRule>
  </conditionalFormatting>
  <conditionalFormatting sqref="J722:J726">
    <cfRule type="containsText" dxfId="3985" priority="2383" stopIfTrue="1" operator="containsText" text="dsoy jktdh; fo|ky;ksa esa iz;ksx gsrq fu%'kqYd">
      <formula>NOT(ISERROR(SEARCH("dsoy jktdh; fo|ky;ksa esa iz;ksx gsrq fu%'kqYd",J722)))</formula>
    </cfRule>
  </conditionalFormatting>
  <conditionalFormatting sqref="J719">
    <cfRule type="cellIs" dxfId="3984" priority="2382" stopIfTrue="1" operator="equal">
      <formula>0</formula>
    </cfRule>
  </conditionalFormatting>
  <conditionalFormatting sqref="J719">
    <cfRule type="containsText" dxfId="3983" priority="2380" stopIfTrue="1" operator="containsText" text="f'k{kk foHkkx jktLFkku">
      <formula>NOT(ISERROR(SEARCH("f'k{kk foHkkx jktLFkku",J719)))</formula>
    </cfRule>
    <cfRule type="containsText" dxfId="3982" priority="2381" stopIfTrue="1" operator="containsText" text="iw.kkZad">
      <formula>NOT(ISERROR(SEARCH("iw.kkZad",J719)))</formula>
    </cfRule>
  </conditionalFormatting>
  <conditionalFormatting sqref="J719">
    <cfRule type="containsText" dxfId="3981" priority="2379" stopIfTrue="1" operator="containsText" text="dsoy jktdh; fo|ky;ksa esa iz;ksx gsrq fu%'kqYd">
      <formula>NOT(ISERROR(SEARCH("dsoy jktdh; fo|ky;ksa esa iz;ksx gsrq fu%'kqYd",J719)))</formula>
    </cfRule>
  </conditionalFormatting>
  <conditionalFormatting sqref="J720:J721">
    <cfRule type="cellIs" dxfId="3980" priority="2378" stopIfTrue="1" operator="equal">
      <formula>0</formula>
    </cfRule>
  </conditionalFormatting>
  <conditionalFormatting sqref="J720:J721">
    <cfRule type="containsText" dxfId="3979" priority="2376" stopIfTrue="1" operator="containsText" text="f'k{kk foHkkx jktLFkku">
      <formula>NOT(ISERROR(SEARCH("f'k{kk foHkkx jktLFkku",J720)))</formula>
    </cfRule>
    <cfRule type="containsText" dxfId="3978" priority="2377" stopIfTrue="1" operator="containsText" text="iw.kkZad">
      <formula>NOT(ISERROR(SEARCH("iw.kkZad",J720)))</formula>
    </cfRule>
  </conditionalFormatting>
  <conditionalFormatting sqref="J720:J721">
    <cfRule type="containsText" dxfId="3977" priority="2375" stopIfTrue="1" operator="containsText" text="dsoy jktdh; fo|ky;ksa esa iz;ksx gsrq fu%'kqYd">
      <formula>NOT(ISERROR(SEARCH("dsoy jktdh; fo|ky;ksa esa iz;ksx gsrq fu%'kqYd",J720)))</formula>
    </cfRule>
  </conditionalFormatting>
  <conditionalFormatting sqref="J743:J746">
    <cfRule type="cellIs" dxfId="3976" priority="2374" stopIfTrue="1" operator="equal">
      <formula>0</formula>
    </cfRule>
  </conditionalFormatting>
  <conditionalFormatting sqref="J743:J746">
    <cfRule type="containsText" dxfId="3975" priority="2370" stopIfTrue="1" operator="containsText" text="f'k{kk foHkkx jktLFkku">
      <formula>NOT(ISERROR(SEARCH("f'k{kk foHkkx jktLFkku",J743)))</formula>
    </cfRule>
    <cfRule type="containsText" dxfId="3974" priority="2373" stopIfTrue="1" operator="containsText" text="iw.kkZad">
      <formula>NOT(ISERROR(SEARCH("iw.kkZad",J743)))</formula>
    </cfRule>
  </conditionalFormatting>
  <conditionalFormatting sqref="J743:J746">
    <cfRule type="cellIs" dxfId="3973" priority="2371" stopIfTrue="1" operator="equal">
      <formula>1800</formula>
    </cfRule>
    <cfRule type="cellIs" dxfId="3972" priority="2372" stopIfTrue="1" operator="equal">
      <formula>200</formula>
    </cfRule>
  </conditionalFormatting>
  <conditionalFormatting sqref="J743:J746">
    <cfRule type="containsText" dxfId="3971" priority="2369" stopIfTrue="1" operator="containsText" text="dsoy jktdh; fo|ky;ksa esa iz;ksx gsrq fu%'kqYd">
      <formula>NOT(ISERROR(SEARCH("dsoy jktdh; fo|ky;ksa esa iz;ksx gsrq fu%'kqYd",J743)))</formula>
    </cfRule>
  </conditionalFormatting>
  <conditionalFormatting sqref="A749:A750 F749 B753:B755 B752:C752 B782:C782 C775 B757:B771 J773 B773:C774">
    <cfRule type="cellIs" dxfId="3970" priority="2368" stopIfTrue="1" operator="equal">
      <formula>0</formula>
    </cfRule>
  </conditionalFormatting>
  <conditionalFormatting sqref="A749:A750 F749 B753:B755 B752:C752 B782:C782 C775 B757:B771 J773 B773:C774">
    <cfRule type="containsText" dxfId="3969" priority="2364" stopIfTrue="1" operator="containsText" text="f'k{kk foHkkx jktLFkku">
      <formula>NOT(ISERROR(SEARCH("f'k{kk foHkkx jktLFkku",A749)))</formula>
    </cfRule>
    <cfRule type="containsText" dxfId="3968" priority="2367" stopIfTrue="1" operator="containsText" text="iw.kkZad">
      <formula>NOT(ISERROR(SEARCH("iw.kkZad",A749)))</formula>
    </cfRule>
  </conditionalFormatting>
  <conditionalFormatting sqref="C773 C775">
    <cfRule type="cellIs" dxfId="3967" priority="2365" stopIfTrue="1" operator="equal">
      <formula>1800</formula>
    </cfRule>
    <cfRule type="cellIs" dxfId="3966" priority="2366" stopIfTrue="1" operator="equal">
      <formula>200</formula>
    </cfRule>
  </conditionalFormatting>
  <conditionalFormatting sqref="A749:A750 F749 B753:B755 B752:C752 B782:C782 C775 B757:B771 J773 B773:C774">
    <cfRule type="containsText" dxfId="3965" priority="2363" stopIfTrue="1" operator="containsText" text="dsoy jktdh; fo|ky;ksa esa iz;ksx gsrq fu%'kqYd">
      <formula>NOT(ISERROR(SEARCH("dsoy jktdh; fo|ky;ksa esa iz;ksx gsrq fu%'kqYd",A749)))</formula>
    </cfRule>
  </conditionalFormatting>
  <conditionalFormatting sqref="B775">
    <cfRule type="cellIs" dxfId="3964" priority="2362" stopIfTrue="1" operator="equal">
      <formula>0</formula>
    </cfRule>
  </conditionalFormatting>
  <conditionalFormatting sqref="B775">
    <cfRule type="containsText" dxfId="3963" priority="2360" stopIfTrue="1" operator="containsText" text="f'k{kk foHkkx jktLFkku">
      <formula>NOT(ISERROR(SEARCH("f'k{kk foHkkx jktLFkku",B775)))</formula>
    </cfRule>
    <cfRule type="containsText" dxfId="3962" priority="2361" stopIfTrue="1" operator="containsText" text="iw.kkZad">
      <formula>NOT(ISERROR(SEARCH("iw.kkZad",B775)))</formula>
    </cfRule>
  </conditionalFormatting>
  <conditionalFormatting sqref="B775">
    <cfRule type="containsText" dxfId="3961" priority="2359" stopIfTrue="1" operator="containsText" text="dsoy jktdh; fo|ky;ksa esa iz;ksx gsrq fu%'kqYd">
      <formula>NOT(ISERROR(SEARCH("dsoy jktdh; fo|ky;ksa esa iz;ksx gsrq fu%'kqYd",B775)))</formula>
    </cfRule>
  </conditionalFormatting>
  <conditionalFormatting sqref="C776">
    <cfRule type="cellIs" dxfId="3960" priority="2358" stopIfTrue="1" operator="equal">
      <formula>0</formula>
    </cfRule>
  </conditionalFormatting>
  <conditionalFormatting sqref="C776">
    <cfRule type="containsText" dxfId="3959" priority="2354" stopIfTrue="1" operator="containsText" text="f'k{kk foHkkx jktLFkku">
      <formula>NOT(ISERROR(SEARCH("f'k{kk foHkkx jktLFkku",C776)))</formula>
    </cfRule>
    <cfRule type="containsText" dxfId="3958" priority="2357" stopIfTrue="1" operator="containsText" text="iw.kkZad">
      <formula>NOT(ISERROR(SEARCH("iw.kkZad",C776)))</formula>
    </cfRule>
  </conditionalFormatting>
  <conditionalFormatting sqref="C776">
    <cfRule type="cellIs" dxfId="3957" priority="2355" stopIfTrue="1" operator="equal">
      <formula>1800</formula>
    </cfRule>
    <cfRule type="cellIs" dxfId="3956" priority="2356" stopIfTrue="1" operator="equal">
      <formula>200</formula>
    </cfRule>
  </conditionalFormatting>
  <conditionalFormatting sqref="C776">
    <cfRule type="containsText" dxfId="3955" priority="2353" stopIfTrue="1" operator="containsText" text="dsoy jktdh; fo|ky;ksa esa iz;ksx gsrq fu%'kqYd">
      <formula>NOT(ISERROR(SEARCH("dsoy jktdh; fo|ky;ksa esa iz;ksx gsrq fu%'kqYd",C776)))</formula>
    </cfRule>
  </conditionalFormatting>
  <conditionalFormatting sqref="C756:C760">
    <cfRule type="cellIs" dxfId="3954" priority="2352" stopIfTrue="1" operator="equal">
      <formula>0</formula>
    </cfRule>
  </conditionalFormatting>
  <conditionalFormatting sqref="C756:C760">
    <cfRule type="containsText" dxfId="3953" priority="2350" stopIfTrue="1" operator="containsText" text="f'k{kk foHkkx jktLFkku">
      <formula>NOT(ISERROR(SEARCH("f'k{kk foHkkx jktLFkku",C756)))</formula>
    </cfRule>
    <cfRule type="containsText" dxfId="3952" priority="2351" stopIfTrue="1" operator="containsText" text="iw.kkZad">
      <formula>NOT(ISERROR(SEARCH("iw.kkZad",C756)))</formula>
    </cfRule>
  </conditionalFormatting>
  <conditionalFormatting sqref="C756:C760">
    <cfRule type="containsText" dxfId="3951" priority="2349" stopIfTrue="1" operator="containsText" text="dsoy jktdh; fo|ky;ksa esa iz;ksx gsrq fu%'kqYd">
      <formula>NOT(ISERROR(SEARCH("dsoy jktdh; fo|ky;ksa esa iz;ksx gsrq fu%'kqYd",C756)))</formula>
    </cfRule>
  </conditionalFormatting>
  <conditionalFormatting sqref="C753">
    <cfRule type="cellIs" dxfId="3950" priority="2348" stopIfTrue="1" operator="equal">
      <formula>0</formula>
    </cfRule>
  </conditionalFormatting>
  <conditionalFormatting sqref="C753">
    <cfRule type="containsText" dxfId="3949" priority="2346" stopIfTrue="1" operator="containsText" text="f'k{kk foHkkx jktLFkku">
      <formula>NOT(ISERROR(SEARCH("f'k{kk foHkkx jktLFkku",C753)))</formula>
    </cfRule>
    <cfRule type="containsText" dxfId="3948" priority="2347" stopIfTrue="1" operator="containsText" text="iw.kkZad">
      <formula>NOT(ISERROR(SEARCH("iw.kkZad",C753)))</formula>
    </cfRule>
  </conditionalFormatting>
  <conditionalFormatting sqref="C753">
    <cfRule type="containsText" dxfId="3947" priority="2345" stopIfTrue="1" operator="containsText" text="dsoy jktdh; fo|ky;ksa esa iz;ksx gsrq fu%'kqYd">
      <formula>NOT(ISERROR(SEARCH("dsoy jktdh; fo|ky;ksa esa iz;ksx gsrq fu%'kqYd",C753)))</formula>
    </cfRule>
  </conditionalFormatting>
  <conditionalFormatting sqref="C754:C755">
    <cfRule type="cellIs" dxfId="3946" priority="2344" stopIfTrue="1" operator="equal">
      <formula>0</formula>
    </cfRule>
  </conditionalFormatting>
  <conditionalFormatting sqref="C754:C755">
    <cfRule type="containsText" dxfId="3945" priority="2342" stopIfTrue="1" operator="containsText" text="f'k{kk foHkkx jktLFkku">
      <formula>NOT(ISERROR(SEARCH("f'k{kk foHkkx jktLFkku",C754)))</formula>
    </cfRule>
    <cfRule type="containsText" dxfId="3944" priority="2343" stopIfTrue="1" operator="containsText" text="iw.kkZad">
      <formula>NOT(ISERROR(SEARCH("iw.kkZad",C754)))</formula>
    </cfRule>
  </conditionalFormatting>
  <conditionalFormatting sqref="C754:C755">
    <cfRule type="containsText" dxfId="3943" priority="2341" stopIfTrue="1" operator="containsText" text="dsoy jktdh; fo|ky;ksa esa iz;ksx gsrq fu%'kqYd">
      <formula>NOT(ISERROR(SEARCH("dsoy jktdh; fo|ky;ksa esa iz;ksx gsrq fu%'kqYd",C754)))</formula>
    </cfRule>
  </conditionalFormatting>
  <conditionalFormatting sqref="C777:C780">
    <cfRule type="cellIs" dxfId="3942" priority="2340" stopIfTrue="1" operator="equal">
      <formula>0</formula>
    </cfRule>
  </conditionalFormatting>
  <conditionalFormatting sqref="C777:C780">
    <cfRule type="containsText" dxfId="3941" priority="2336" stopIfTrue="1" operator="containsText" text="f'k{kk foHkkx jktLFkku">
      <formula>NOT(ISERROR(SEARCH("f'k{kk foHkkx jktLFkku",C777)))</formula>
    </cfRule>
    <cfRule type="containsText" dxfId="3940" priority="2339" stopIfTrue="1" operator="containsText" text="iw.kkZad">
      <formula>NOT(ISERROR(SEARCH("iw.kkZad",C777)))</formula>
    </cfRule>
  </conditionalFormatting>
  <conditionalFormatting sqref="C777:C780">
    <cfRule type="cellIs" dxfId="3939" priority="2337" stopIfTrue="1" operator="equal">
      <formula>1800</formula>
    </cfRule>
    <cfRule type="cellIs" dxfId="3938" priority="2338" stopIfTrue="1" operator="equal">
      <formula>200</formula>
    </cfRule>
  </conditionalFormatting>
  <conditionalFormatting sqref="C777:C780">
    <cfRule type="containsText" dxfId="3937" priority="2335" stopIfTrue="1" operator="containsText" text="dsoy jktdh; fo|ky;ksa esa iz;ksx gsrq fu%'kqYd">
      <formula>NOT(ISERROR(SEARCH("dsoy jktdh; fo|ky;ksa esa iz;ksx gsrq fu%'kqYd",C777)))</formula>
    </cfRule>
  </conditionalFormatting>
  <conditionalFormatting sqref="H749:H750 I753:I755 I752:J752 I782:J782 J775 I757:I771 I774:J774 I773">
    <cfRule type="cellIs" dxfId="3936" priority="2334" stopIfTrue="1" operator="equal">
      <formula>0</formula>
    </cfRule>
  </conditionalFormatting>
  <conditionalFormatting sqref="H749:H750 I753:I755 I752:J752 I782:J782 J775 I757:I771 I774:J774 I773">
    <cfRule type="containsText" dxfId="3935" priority="2330" stopIfTrue="1" operator="containsText" text="f'k{kk foHkkx jktLFkku">
      <formula>NOT(ISERROR(SEARCH("f'k{kk foHkkx jktLFkku",H749)))</formula>
    </cfRule>
    <cfRule type="containsText" dxfId="3934" priority="2333" stopIfTrue="1" operator="containsText" text="iw.kkZad">
      <formula>NOT(ISERROR(SEARCH("iw.kkZad",H749)))</formula>
    </cfRule>
  </conditionalFormatting>
  <conditionalFormatting sqref="J773 J775">
    <cfRule type="cellIs" dxfId="3933" priority="2331" stopIfTrue="1" operator="equal">
      <formula>1800</formula>
    </cfRule>
    <cfRule type="cellIs" dxfId="3932" priority="2332" stopIfTrue="1" operator="equal">
      <formula>200</formula>
    </cfRule>
  </conditionalFormatting>
  <conditionalFormatting sqref="H749:H750 I753:I755 I752:J752 I782:J782 J775 I757:I771 I774:J774 I773">
    <cfRule type="containsText" dxfId="3931" priority="2329" stopIfTrue="1" operator="containsText" text="dsoy jktdh; fo|ky;ksa esa iz;ksx gsrq fu%'kqYd">
      <formula>NOT(ISERROR(SEARCH("dsoy jktdh; fo|ky;ksa esa iz;ksx gsrq fu%'kqYd",H749)))</formula>
    </cfRule>
  </conditionalFormatting>
  <conditionalFormatting sqref="I775">
    <cfRule type="cellIs" dxfId="3930" priority="2328" stopIfTrue="1" operator="equal">
      <formula>0</formula>
    </cfRule>
  </conditionalFormatting>
  <conditionalFormatting sqref="I775">
    <cfRule type="containsText" dxfId="3929" priority="2326" stopIfTrue="1" operator="containsText" text="f'k{kk foHkkx jktLFkku">
      <formula>NOT(ISERROR(SEARCH("f'k{kk foHkkx jktLFkku",I775)))</formula>
    </cfRule>
    <cfRule type="containsText" dxfId="3928" priority="2327" stopIfTrue="1" operator="containsText" text="iw.kkZad">
      <formula>NOT(ISERROR(SEARCH("iw.kkZad",I775)))</formula>
    </cfRule>
  </conditionalFormatting>
  <conditionalFormatting sqref="I775">
    <cfRule type="containsText" dxfId="3927" priority="2325" stopIfTrue="1" operator="containsText" text="dsoy jktdh; fo|ky;ksa esa iz;ksx gsrq fu%'kqYd">
      <formula>NOT(ISERROR(SEARCH("dsoy jktdh; fo|ky;ksa esa iz;ksx gsrq fu%'kqYd",I775)))</formula>
    </cfRule>
  </conditionalFormatting>
  <conditionalFormatting sqref="J776">
    <cfRule type="cellIs" dxfId="3926" priority="2324" stopIfTrue="1" operator="equal">
      <formula>0</formula>
    </cfRule>
  </conditionalFormatting>
  <conditionalFormatting sqref="J776">
    <cfRule type="containsText" dxfId="3925" priority="2320" stopIfTrue="1" operator="containsText" text="f'k{kk foHkkx jktLFkku">
      <formula>NOT(ISERROR(SEARCH("f'k{kk foHkkx jktLFkku",J776)))</formula>
    </cfRule>
    <cfRule type="containsText" dxfId="3924" priority="2323" stopIfTrue="1" operator="containsText" text="iw.kkZad">
      <formula>NOT(ISERROR(SEARCH("iw.kkZad",J776)))</formula>
    </cfRule>
  </conditionalFormatting>
  <conditionalFormatting sqref="J776">
    <cfRule type="cellIs" dxfId="3923" priority="2321" stopIfTrue="1" operator="equal">
      <formula>1800</formula>
    </cfRule>
    <cfRule type="cellIs" dxfId="3922" priority="2322" stopIfTrue="1" operator="equal">
      <formula>200</formula>
    </cfRule>
  </conditionalFormatting>
  <conditionalFormatting sqref="J776">
    <cfRule type="containsText" dxfId="3921" priority="2319" stopIfTrue="1" operator="containsText" text="dsoy jktdh; fo|ky;ksa esa iz;ksx gsrq fu%'kqYd">
      <formula>NOT(ISERROR(SEARCH("dsoy jktdh; fo|ky;ksa esa iz;ksx gsrq fu%'kqYd",J776)))</formula>
    </cfRule>
  </conditionalFormatting>
  <conditionalFormatting sqref="J756:J760">
    <cfRule type="cellIs" dxfId="3920" priority="2318" stopIfTrue="1" operator="equal">
      <formula>0</formula>
    </cfRule>
  </conditionalFormatting>
  <conditionalFormatting sqref="J756:J760">
    <cfRule type="containsText" dxfId="3919" priority="2316" stopIfTrue="1" operator="containsText" text="f'k{kk foHkkx jktLFkku">
      <formula>NOT(ISERROR(SEARCH("f'k{kk foHkkx jktLFkku",J756)))</formula>
    </cfRule>
    <cfRule type="containsText" dxfId="3918" priority="2317" stopIfTrue="1" operator="containsText" text="iw.kkZad">
      <formula>NOT(ISERROR(SEARCH("iw.kkZad",J756)))</formula>
    </cfRule>
  </conditionalFormatting>
  <conditionalFormatting sqref="J756:J760">
    <cfRule type="containsText" dxfId="3917" priority="2315" stopIfTrue="1" operator="containsText" text="dsoy jktdh; fo|ky;ksa esa iz;ksx gsrq fu%'kqYd">
      <formula>NOT(ISERROR(SEARCH("dsoy jktdh; fo|ky;ksa esa iz;ksx gsrq fu%'kqYd",J756)))</formula>
    </cfRule>
  </conditionalFormatting>
  <conditionalFormatting sqref="J753">
    <cfRule type="cellIs" dxfId="3916" priority="2314" stopIfTrue="1" operator="equal">
      <formula>0</formula>
    </cfRule>
  </conditionalFormatting>
  <conditionalFormatting sqref="J753">
    <cfRule type="containsText" dxfId="3915" priority="2312" stopIfTrue="1" operator="containsText" text="f'k{kk foHkkx jktLFkku">
      <formula>NOT(ISERROR(SEARCH("f'k{kk foHkkx jktLFkku",J753)))</formula>
    </cfRule>
    <cfRule type="containsText" dxfId="3914" priority="2313" stopIfTrue="1" operator="containsText" text="iw.kkZad">
      <formula>NOT(ISERROR(SEARCH("iw.kkZad",J753)))</formula>
    </cfRule>
  </conditionalFormatting>
  <conditionalFormatting sqref="J753">
    <cfRule type="containsText" dxfId="3913" priority="2311" stopIfTrue="1" operator="containsText" text="dsoy jktdh; fo|ky;ksa esa iz;ksx gsrq fu%'kqYd">
      <formula>NOT(ISERROR(SEARCH("dsoy jktdh; fo|ky;ksa esa iz;ksx gsrq fu%'kqYd",J753)))</formula>
    </cfRule>
  </conditionalFormatting>
  <conditionalFormatting sqref="J754:J755">
    <cfRule type="cellIs" dxfId="3912" priority="2310" stopIfTrue="1" operator="equal">
      <formula>0</formula>
    </cfRule>
  </conditionalFormatting>
  <conditionalFormatting sqref="J754:J755">
    <cfRule type="containsText" dxfId="3911" priority="2308" stopIfTrue="1" operator="containsText" text="f'k{kk foHkkx jktLFkku">
      <formula>NOT(ISERROR(SEARCH("f'k{kk foHkkx jktLFkku",J754)))</formula>
    </cfRule>
    <cfRule type="containsText" dxfId="3910" priority="2309" stopIfTrue="1" operator="containsText" text="iw.kkZad">
      <formula>NOT(ISERROR(SEARCH("iw.kkZad",J754)))</formula>
    </cfRule>
  </conditionalFormatting>
  <conditionalFormatting sqref="J754:J755">
    <cfRule type="containsText" dxfId="3909" priority="2307" stopIfTrue="1" operator="containsText" text="dsoy jktdh; fo|ky;ksa esa iz;ksx gsrq fu%'kqYd">
      <formula>NOT(ISERROR(SEARCH("dsoy jktdh; fo|ky;ksa esa iz;ksx gsrq fu%'kqYd",J754)))</formula>
    </cfRule>
  </conditionalFormatting>
  <conditionalFormatting sqref="J777:J780">
    <cfRule type="cellIs" dxfId="3908" priority="2306" stopIfTrue="1" operator="equal">
      <formula>0</formula>
    </cfRule>
  </conditionalFormatting>
  <conditionalFormatting sqref="J777:J780">
    <cfRule type="containsText" dxfId="3907" priority="2302" stopIfTrue="1" operator="containsText" text="f'k{kk foHkkx jktLFkku">
      <formula>NOT(ISERROR(SEARCH("f'k{kk foHkkx jktLFkku",J777)))</formula>
    </cfRule>
    <cfRule type="containsText" dxfId="3906" priority="2305" stopIfTrue="1" operator="containsText" text="iw.kkZad">
      <formula>NOT(ISERROR(SEARCH("iw.kkZad",J777)))</formula>
    </cfRule>
  </conditionalFormatting>
  <conditionalFormatting sqref="J777:J780">
    <cfRule type="cellIs" dxfId="3905" priority="2303" stopIfTrue="1" operator="equal">
      <formula>1800</formula>
    </cfRule>
    <cfRule type="cellIs" dxfId="3904" priority="2304" stopIfTrue="1" operator="equal">
      <formula>200</formula>
    </cfRule>
  </conditionalFormatting>
  <conditionalFormatting sqref="J777:J780">
    <cfRule type="containsText" dxfId="3903" priority="2301" stopIfTrue="1" operator="containsText" text="dsoy jktdh; fo|ky;ksa esa iz;ksx gsrq fu%'kqYd">
      <formula>NOT(ISERROR(SEARCH("dsoy jktdh; fo|ky;ksa esa iz;ksx gsrq fu%'kqYd",J777)))</formula>
    </cfRule>
  </conditionalFormatting>
  <conditionalFormatting sqref="A783:A784 F783 B787:B789 B786:C786 B816:C816 C809 B791:B805 J807 B807:C808">
    <cfRule type="cellIs" dxfId="3902" priority="2300" stopIfTrue="1" operator="equal">
      <formula>0</formula>
    </cfRule>
  </conditionalFormatting>
  <conditionalFormatting sqref="A783:A784 F783 B787:B789 B786:C786 B816:C816 C809 B791:B805 J807 B807:C808">
    <cfRule type="containsText" dxfId="3901" priority="2296" stopIfTrue="1" operator="containsText" text="f'k{kk foHkkx jktLFkku">
      <formula>NOT(ISERROR(SEARCH("f'k{kk foHkkx jktLFkku",A783)))</formula>
    </cfRule>
    <cfRule type="containsText" dxfId="3900" priority="2299" stopIfTrue="1" operator="containsText" text="iw.kkZad">
      <formula>NOT(ISERROR(SEARCH("iw.kkZad",A783)))</formula>
    </cfRule>
  </conditionalFormatting>
  <conditionalFormatting sqref="C807 C809">
    <cfRule type="cellIs" dxfId="3899" priority="2297" stopIfTrue="1" operator="equal">
      <formula>1800</formula>
    </cfRule>
    <cfRule type="cellIs" dxfId="3898" priority="2298" stopIfTrue="1" operator="equal">
      <formula>200</formula>
    </cfRule>
  </conditionalFormatting>
  <conditionalFormatting sqref="A783:A784 F783 B787:B789 B786:C786 B816:C816 C809 B791:B805 J807 B807:C808">
    <cfRule type="containsText" dxfId="3897" priority="2295" stopIfTrue="1" operator="containsText" text="dsoy jktdh; fo|ky;ksa esa iz;ksx gsrq fu%'kqYd">
      <formula>NOT(ISERROR(SEARCH("dsoy jktdh; fo|ky;ksa esa iz;ksx gsrq fu%'kqYd",A783)))</formula>
    </cfRule>
  </conditionalFormatting>
  <conditionalFormatting sqref="B809">
    <cfRule type="cellIs" dxfId="3896" priority="2294" stopIfTrue="1" operator="equal">
      <formula>0</formula>
    </cfRule>
  </conditionalFormatting>
  <conditionalFormatting sqref="B809">
    <cfRule type="containsText" dxfId="3895" priority="2292" stopIfTrue="1" operator="containsText" text="f'k{kk foHkkx jktLFkku">
      <formula>NOT(ISERROR(SEARCH("f'k{kk foHkkx jktLFkku",B809)))</formula>
    </cfRule>
    <cfRule type="containsText" dxfId="3894" priority="2293" stopIfTrue="1" operator="containsText" text="iw.kkZad">
      <formula>NOT(ISERROR(SEARCH("iw.kkZad",B809)))</formula>
    </cfRule>
  </conditionalFormatting>
  <conditionalFormatting sqref="B809">
    <cfRule type="containsText" dxfId="3893" priority="2291" stopIfTrue="1" operator="containsText" text="dsoy jktdh; fo|ky;ksa esa iz;ksx gsrq fu%'kqYd">
      <formula>NOT(ISERROR(SEARCH("dsoy jktdh; fo|ky;ksa esa iz;ksx gsrq fu%'kqYd",B809)))</formula>
    </cfRule>
  </conditionalFormatting>
  <conditionalFormatting sqref="C810">
    <cfRule type="cellIs" dxfId="3892" priority="2290" stopIfTrue="1" operator="equal">
      <formula>0</formula>
    </cfRule>
  </conditionalFormatting>
  <conditionalFormatting sqref="C810">
    <cfRule type="containsText" dxfId="3891" priority="2286" stopIfTrue="1" operator="containsText" text="f'k{kk foHkkx jktLFkku">
      <formula>NOT(ISERROR(SEARCH("f'k{kk foHkkx jktLFkku",C810)))</formula>
    </cfRule>
    <cfRule type="containsText" dxfId="3890" priority="2289" stopIfTrue="1" operator="containsText" text="iw.kkZad">
      <formula>NOT(ISERROR(SEARCH("iw.kkZad",C810)))</formula>
    </cfRule>
  </conditionalFormatting>
  <conditionalFormatting sqref="C810">
    <cfRule type="cellIs" dxfId="3889" priority="2287" stopIfTrue="1" operator="equal">
      <formula>1800</formula>
    </cfRule>
    <cfRule type="cellIs" dxfId="3888" priority="2288" stopIfTrue="1" operator="equal">
      <formula>200</formula>
    </cfRule>
  </conditionalFormatting>
  <conditionalFormatting sqref="C810">
    <cfRule type="containsText" dxfId="3887" priority="2285" stopIfTrue="1" operator="containsText" text="dsoy jktdh; fo|ky;ksa esa iz;ksx gsrq fu%'kqYd">
      <formula>NOT(ISERROR(SEARCH("dsoy jktdh; fo|ky;ksa esa iz;ksx gsrq fu%'kqYd",C810)))</formula>
    </cfRule>
  </conditionalFormatting>
  <conditionalFormatting sqref="C790:C794">
    <cfRule type="cellIs" dxfId="3886" priority="2284" stopIfTrue="1" operator="equal">
      <formula>0</formula>
    </cfRule>
  </conditionalFormatting>
  <conditionalFormatting sqref="C790:C794">
    <cfRule type="containsText" dxfId="3885" priority="2282" stopIfTrue="1" operator="containsText" text="f'k{kk foHkkx jktLFkku">
      <formula>NOT(ISERROR(SEARCH("f'k{kk foHkkx jktLFkku",C790)))</formula>
    </cfRule>
    <cfRule type="containsText" dxfId="3884" priority="2283" stopIfTrue="1" operator="containsText" text="iw.kkZad">
      <formula>NOT(ISERROR(SEARCH("iw.kkZad",C790)))</formula>
    </cfRule>
  </conditionalFormatting>
  <conditionalFormatting sqref="C790:C794">
    <cfRule type="containsText" dxfId="3883" priority="2281" stopIfTrue="1" operator="containsText" text="dsoy jktdh; fo|ky;ksa esa iz;ksx gsrq fu%'kqYd">
      <formula>NOT(ISERROR(SEARCH("dsoy jktdh; fo|ky;ksa esa iz;ksx gsrq fu%'kqYd",C790)))</formula>
    </cfRule>
  </conditionalFormatting>
  <conditionalFormatting sqref="C787">
    <cfRule type="cellIs" dxfId="3882" priority="2280" stopIfTrue="1" operator="equal">
      <formula>0</formula>
    </cfRule>
  </conditionalFormatting>
  <conditionalFormatting sqref="C787">
    <cfRule type="containsText" dxfId="3881" priority="2278" stopIfTrue="1" operator="containsText" text="f'k{kk foHkkx jktLFkku">
      <formula>NOT(ISERROR(SEARCH("f'k{kk foHkkx jktLFkku",C787)))</formula>
    </cfRule>
    <cfRule type="containsText" dxfId="3880" priority="2279" stopIfTrue="1" operator="containsText" text="iw.kkZad">
      <formula>NOT(ISERROR(SEARCH("iw.kkZad",C787)))</formula>
    </cfRule>
  </conditionalFormatting>
  <conditionalFormatting sqref="C787">
    <cfRule type="containsText" dxfId="3879" priority="2277" stopIfTrue="1" operator="containsText" text="dsoy jktdh; fo|ky;ksa esa iz;ksx gsrq fu%'kqYd">
      <formula>NOT(ISERROR(SEARCH("dsoy jktdh; fo|ky;ksa esa iz;ksx gsrq fu%'kqYd",C787)))</formula>
    </cfRule>
  </conditionalFormatting>
  <conditionalFormatting sqref="C788:C789">
    <cfRule type="cellIs" dxfId="3878" priority="2276" stopIfTrue="1" operator="equal">
      <formula>0</formula>
    </cfRule>
  </conditionalFormatting>
  <conditionalFormatting sqref="C788:C789">
    <cfRule type="containsText" dxfId="3877" priority="2274" stopIfTrue="1" operator="containsText" text="f'k{kk foHkkx jktLFkku">
      <formula>NOT(ISERROR(SEARCH("f'k{kk foHkkx jktLFkku",C788)))</formula>
    </cfRule>
    <cfRule type="containsText" dxfId="3876" priority="2275" stopIfTrue="1" operator="containsText" text="iw.kkZad">
      <formula>NOT(ISERROR(SEARCH("iw.kkZad",C788)))</formula>
    </cfRule>
  </conditionalFormatting>
  <conditionalFormatting sqref="C788:C789">
    <cfRule type="containsText" dxfId="3875" priority="2273" stopIfTrue="1" operator="containsText" text="dsoy jktdh; fo|ky;ksa esa iz;ksx gsrq fu%'kqYd">
      <formula>NOT(ISERROR(SEARCH("dsoy jktdh; fo|ky;ksa esa iz;ksx gsrq fu%'kqYd",C788)))</formula>
    </cfRule>
  </conditionalFormatting>
  <conditionalFormatting sqref="C811:C814">
    <cfRule type="cellIs" dxfId="3874" priority="2272" stopIfTrue="1" operator="equal">
      <formula>0</formula>
    </cfRule>
  </conditionalFormatting>
  <conditionalFormatting sqref="C811:C814">
    <cfRule type="containsText" dxfId="3873" priority="2268" stopIfTrue="1" operator="containsText" text="f'k{kk foHkkx jktLFkku">
      <formula>NOT(ISERROR(SEARCH("f'k{kk foHkkx jktLFkku",C811)))</formula>
    </cfRule>
    <cfRule type="containsText" dxfId="3872" priority="2271" stopIfTrue="1" operator="containsText" text="iw.kkZad">
      <formula>NOT(ISERROR(SEARCH("iw.kkZad",C811)))</formula>
    </cfRule>
  </conditionalFormatting>
  <conditionalFormatting sqref="C811:C814">
    <cfRule type="cellIs" dxfId="3871" priority="2269" stopIfTrue="1" operator="equal">
      <formula>1800</formula>
    </cfRule>
    <cfRule type="cellIs" dxfId="3870" priority="2270" stopIfTrue="1" operator="equal">
      <formula>200</formula>
    </cfRule>
  </conditionalFormatting>
  <conditionalFormatting sqref="C811:C814">
    <cfRule type="containsText" dxfId="3869" priority="2267" stopIfTrue="1" operator="containsText" text="dsoy jktdh; fo|ky;ksa esa iz;ksx gsrq fu%'kqYd">
      <formula>NOT(ISERROR(SEARCH("dsoy jktdh; fo|ky;ksa esa iz;ksx gsrq fu%'kqYd",C811)))</formula>
    </cfRule>
  </conditionalFormatting>
  <conditionalFormatting sqref="H783:H784 I787:I789 I786:J786 I816:J816 J809 I791:I805 I808:J808 I807">
    <cfRule type="cellIs" dxfId="3868" priority="2266" stopIfTrue="1" operator="equal">
      <formula>0</formula>
    </cfRule>
  </conditionalFormatting>
  <conditionalFormatting sqref="H783:H784 I787:I789 I786:J786 I816:J816 J809 I791:I805 I808:J808 I807">
    <cfRule type="containsText" dxfId="3867" priority="2262" stopIfTrue="1" operator="containsText" text="f'k{kk foHkkx jktLFkku">
      <formula>NOT(ISERROR(SEARCH("f'k{kk foHkkx jktLFkku",H783)))</formula>
    </cfRule>
    <cfRule type="containsText" dxfId="3866" priority="2265" stopIfTrue="1" operator="containsText" text="iw.kkZad">
      <formula>NOT(ISERROR(SEARCH("iw.kkZad",H783)))</formula>
    </cfRule>
  </conditionalFormatting>
  <conditionalFormatting sqref="J807 J809">
    <cfRule type="cellIs" dxfId="3865" priority="2263" stopIfTrue="1" operator="equal">
      <formula>1800</formula>
    </cfRule>
    <cfRule type="cellIs" dxfId="3864" priority="2264" stopIfTrue="1" operator="equal">
      <formula>200</formula>
    </cfRule>
  </conditionalFormatting>
  <conditionalFormatting sqref="H783:H784 I787:I789 I786:J786 I816:J816 J809 I791:I805 I808:J808 I807">
    <cfRule type="containsText" dxfId="3863" priority="2261" stopIfTrue="1" operator="containsText" text="dsoy jktdh; fo|ky;ksa esa iz;ksx gsrq fu%'kqYd">
      <formula>NOT(ISERROR(SEARCH("dsoy jktdh; fo|ky;ksa esa iz;ksx gsrq fu%'kqYd",H783)))</formula>
    </cfRule>
  </conditionalFormatting>
  <conditionalFormatting sqref="I809">
    <cfRule type="cellIs" dxfId="3862" priority="2260" stopIfTrue="1" operator="equal">
      <formula>0</formula>
    </cfRule>
  </conditionalFormatting>
  <conditionalFormatting sqref="I809">
    <cfRule type="containsText" dxfId="3861" priority="2258" stopIfTrue="1" operator="containsText" text="f'k{kk foHkkx jktLFkku">
      <formula>NOT(ISERROR(SEARCH("f'k{kk foHkkx jktLFkku",I809)))</formula>
    </cfRule>
    <cfRule type="containsText" dxfId="3860" priority="2259" stopIfTrue="1" operator="containsText" text="iw.kkZad">
      <formula>NOT(ISERROR(SEARCH("iw.kkZad",I809)))</formula>
    </cfRule>
  </conditionalFormatting>
  <conditionalFormatting sqref="I809">
    <cfRule type="containsText" dxfId="3859" priority="2257" stopIfTrue="1" operator="containsText" text="dsoy jktdh; fo|ky;ksa esa iz;ksx gsrq fu%'kqYd">
      <formula>NOT(ISERROR(SEARCH("dsoy jktdh; fo|ky;ksa esa iz;ksx gsrq fu%'kqYd",I809)))</formula>
    </cfRule>
  </conditionalFormatting>
  <conditionalFormatting sqref="J810">
    <cfRule type="cellIs" dxfId="3858" priority="2256" stopIfTrue="1" operator="equal">
      <formula>0</formula>
    </cfRule>
  </conditionalFormatting>
  <conditionalFormatting sqref="J810">
    <cfRule type="containsText" dxfId="3857" priority="2252" stopIfTrue="1" operator="containsText" text="f'k{kk foHkkx jktLFkku">
      <formula>NOT(ISERROR(SEARCH("f'k{kk foHkkx jktLFkku",J810)))</formula>
    </cfRule>
    <cfRule type="containsText" dxfId="3856" priority="2255" stopIfTrue="1" operator="containsText" text="iw.kkZad">
      <formula>NOT(ISERROR(SEARCH("iw.kkZad",J810)))</formula>
    </cfRule>
  </conditionalFormatting>
  <conditionalFormatting sqref="J810">
    <cfRule type="cellIs" dxfId="3855" priority="2253" stopIfTrue="1" operator="equal">
      <formula>1800</formula>
    </cfRule>
    <cfRule type="cellIs" dxfId="3854" priority="2254" stopIfTrue="1" operator="equal">
      <formula>200</formula>
    </cfRule>
  </conditionalFormatting>
  <conditionalFormatting sqref="J810">
    <cfRule type="containsText" dxfId="3853" priority="2251" stopIfTrue="1" operator="containsText" text="dsoy jktdh; fo|ky;ksa esa iz;ksx gsrq fu%'kqYd">
      <formula>NOT(ISERROR(SEARCH("dsoy jktdh; fo|ky;ksa esa iz;ksx gsrq fu%'kqYd",J810)))</formula>
    </cfRule>
  </conditionalFormatting>
  <conditionalFormatting sqref="J790:J794">
    <cfRule type="cellIs" dxfId="3852" priority="2250" stopIfTrue="1" operator="equal">
      <formula>0</formula>
    </cfRule>
  </conditionalFormatting>
  <conditionalFormatting sqref="J790:J794">
    <cfRule type="containsText" dxfId="3851" priority="2248" stopIfTrue="1" operator="containsText" text="f'k{kk foHkkx jktLFkku">
      <formula>NOT(ISERROR(SEARCH("f'k{kk foHkkx jktLFkku",J790)))</formula>
    </cfRule>
    <cfRule type="containsText" dxfId="3850" priority="2249" stopIfTrue="1" operator="containsText" text="iw.kkZad">
      <formula>NOT(ISERROR(SEARCH("iw.kkZad",J790)))</formula>
    </cfRule>
  </conditionalFormatting>
  <conditionalFormatting sqref="J790:J794">
    <cfRule type="containsText" dxfId="3849" priority="2247" stopIfTrue="1" operator="containsText" text="dsoy jktdh; fo|ky;ksa esa iz;ksx gsrq fu%'kqYd">
      <formula>NOT(ISERROR(SEARCH("dsoy jktdh; fo|ky;ksa esa iz;ksx gsrq fu%'kqYd",J790)))</formula>
    </cfRule>
  </conditionalFormatting>
  <conditionalFormatting sqref="J787">
    <cfRule type="cellIs" dxfId="3848" priority="2246" stopIfTrue="1" operator="equal">
      <formula>0</formula>
    </cfRule>
  </conditionalFormatting>
  <conditionalFormatting sqref="J787">
    <cfRule type="containsText" dxfId="3847" priority="2244" stopIfTrue="1" operator="containsText" text="f'k{kk foHkkx jktLFkku">
      <formula>NOT(ISERROR(SEARCH("f'k{kk foHkkx jktLFkku",J787)))</formula>
    </cfRule>
    <cfRule type="containsText" dxfId="3846" priority="2245" stopIfTrue="1" operator="containsText" text="iw.kkZad">
      <formula>NOT(ISERROR(SEARCH("iw.kkZad",J787)))</formula>
    </cfRule>
  </conditionalFormatting>
  <conditionalFormatting sqref="J787">
    <cfRule type="containsText" dxfId="3845" priority="2243" stopIfTrue="1" operator="containsText" text="dsoy jktdh; fo|ky;ksa esa iz;ksx gsrq fu%'kqYd">
      <formula>NOT(ISERROR(SEARCH("dsoy jktdh; fo|ky;ksa esa iz;ksx gsrq fu%'kqYd",J787)))</formula>
    </cfRule>
  </conditionalFormatting>
  <conditionalFormatting sqref="J788:J789">
    <cfRule type="cellIs" dxfId="3844" priority="2242" stopIfTrue="1" operator="equal">
      <formula>0</formula>
    </cfRule>
  </conditionalFormatting>
  <conditionalFormatting sqref="J788:J789">
    <cfRule type="containsText" dxfId="3843" priority="2240" stopIfTrue="1" operator="containsText" text="f'k{kk foHkkx jktLFkku">
      <formula>NOT(ISERROR(SEARCH("f'k{kk foHkkx jktLFkku",J788)))</formula>
    </cfRule>
    <cfRule type="containsText" dxfId="3842" priority="2241" stopIfTrue="1" operator="containsText" text="iw.kkZad">
      <formula>NOT(ISERROR(SEARCH("iw.kkZad",J788)))</formula>
    </cfRule>
  </conditionalFormatting>
  <conditionalFormatting sqref="J788:J789">
    <cfRule type="containsText" dxfId="3841" priority="2239" stopIfTrue="1" operator="containsText" text="dsoy jktdh; fo|ky;ksa esa iz;ksx gsrq fu%'kqYd">
      <formula>NOT(ISERROR(SEARCH("dsoy jktdh; fo|ky;ksa esa iz;ksx gsrq fu%'kqYd",J788)))</formula>
    </cfRule>
  </conditionalFormatting>
  <conditionalFormatting sqref="J811:J814">
    <cfRule type="cellIs" dxfId="3840" priority="2238" stopIfTrue="1" operator="equal">
      <formula>0</formula>
    </cfRule>
  </conditionalFormatting>
  <conditionalFormatting sqref="J811:J814">
    <cfRule type="containsText" dxfId="3839" priority="2234" stopIfTrue="1" operator="containsText" text="f'k{kk foHkkx jktLFkku">
      <formula>NOT(ISERROR(SEARCH("f'k{kk foHkkx jktLFkku",J811)))</formula>
    </cfRule>
    <cfRule type="containsText" dxfId="3838" priority="2237" stopIfTrue="1" operator="containsText" text="iw.kkZad">
      <formula>NOT(ISERROR(SEARCH("iw.kkZad",J811)))</formula>
    </cfRule>
  </conditionalFormatting>
  <conditionalFormatting sqref="J811:J814">
    <cfRule type="cellIs" dxfId="3837" priority="2235" stopIfTrue="1" operator="equal">
      <formula>1800</formula>
    </cfRule>
    <cfRule type="cellIs" dxfId="3836" priority="2236" stopIfTrue="1" operator="equal">
      <formula>200</formula>
    </cfRule>
  </conditionalFormatting>
  <conditionalFormatting sqref="J811:J814">
    <cfRule type="containsText" dxfId="3835" priority="2233" stopIfTrue="1" operator="containsText" text="dsoy jktdh; fo|ky;ksa esa iz;ksx gsrq fu%'kqYd">
      <formula>NOT(ISERROR(SEARCH("dsoy jktdh; fo|ky;ksa esa iz;ksx gsrq fu%'kqYd",J811)))</formula>
    </cfRule>
  </conditionalFormatting>
  <conditionalFormatting sqref="A817:A818 F817 B821:B823 B820:C820 B850:C850 C843 B825:B839 J841 B841:C842">
    <cfRule type="cellIs" dxfId="3834" priority="2232" stopIfTrue="1" operator="equal">
      <formula>0</formula>
    </cfRule>
  </conditionalFormatting>
  <conditionalFormatting sqref="A817:A818 F817 B821:B823 B820:C820 B850:C850 C843 B825:B839 J841 B841:C842">
    <cfRule type="containsText" dxfId="3833" priority="2228" stopIfTrue="1" operator="containsText" text="f'k{kk foHkkx jktLFkku">
      <formula>NOT(ISERROR(SEARCH("f'k{kk foHkkx jktLFkku",A817)))</formula>
    </cfRule>
    <cfRule type="containsText" dxfId="3832" priority="2231" stopIfTrue="1" operator="containsText" text="iw.kkZad">
      <formula>NOT(ISERROR(SEARCH("iw.kkZad",A817)))</formula>
    </cfRule>
  </conditionalFormatting>
  <conditionalFormatting sqref="C841 C843">
    <cfRule type="cellIs" dxfId="3831" priority="2229" stopIfTrue="1" operator="equal">
      <formula>1800</formula>
    </cfRule>
    <cfRule type="cellIs" dxfId="3830" priority="2230" stopIfTrue="1" operator="equal">
      <formula>200</formula>
    </cfRule>
  </conditionalFormatting>
  <conditionalFormatting sqref="A817:A818 F817 B821:B823 B820:C820 B850:C850 C843 B825:B839 J841 B841:C842">
    <cfRule type="containsText" dxfId="3829" priority="2227" stopIfTrue="1" operator="containsText" text="dsoy jktdh; fo|ky;ksa esa iz;ksx gsrq fu%'kqYd">
      <formula>NOT(ISERROR(SEARCH("dsoy jktdh; fo|ky;ksa esa iz;ksx gsrq fu%'kqYd",A817)))</formula>
    </cfRule>
  </conditionalFormatting>
  <conditionalFormatting sqref="B843">
    <cfRule type="cellIs" dxfId="3828" priority="2226" stopIfTrue="1" operator="equal">
      <formula>0</formula>
    </cfRule>
  </conditionalFormatting>
  <conditionalFormatting sqref="B843">
    <cfRule type="containsText" dxfId="3827" priority="2224" stopIfTrue="1" operator="containsText" text="f'k{kk foHkkx jktLFkku">
      <formula>NOT(ISERROR(SEARCH("f'k{kk foHkkx jktLFkku",B843)))</formula>
    </cfRule>
    <cfRule type="containsText" dxfId="3826" priority="2225" stopIfTrue="1" operator="containsText" text="iw.kkZad">
      <formula>NOT(ISERROR(SEARCH("iw.kkZad",B843)))</formula>
    </cfRule>
  </conditionalFormatting>
  <conditionalFormatting sqref="B843">
    <cfRule type="containsText" dxfId="3825" priority="2223" stopIfTrue="1" operator="containsText" text="dsoy jktdh; fo|ky;ksa esa iz;ksx gsrq fu%'kqYd">
      <formula>NOT(ISERROR(SEARCH("dsoy jktdh; fo|ky;ksa esa iz;ksx gsrq fu%'kqYd",B843)))</formula>
    </cfRule>
  </conditionalFormatting>
  <conditionalFormatting sqref="C844">
    <cfRule type="cellIs" dxfId="3824" priority="2222" stopIfTrue="1" operator="equal">
      <formula>0</formula>
    </cfRule>
  </conditionalFormatting>
  <conditionalFormatting sqref="C844">
    <cfRule type="containsText" dxfId="3823" priority="2218" stopIfTrue="1" operator="containsText" text="f'k{kk foHkkx jktLFkku">
      <formula>NOT(ISERROR(SEARCH("f'k{kk foHkkx jktLFkku",C844)))</formula>
    </cfRule>
    <cfRule type="containsText" dxfId="3822" priority="2221" stopIfTrue="1" operator="containsText" text="iw.kkZad">
      <formula>NOT(ISERROR(SEARCH("iw.kkZad",C844)))</formula>
    </cfRule>
  </conditionalFormatting>
  <conditionalFormatting sqref="C844">
    <cfRule type="cellIs" dxfId="3821" priority="2219" stopIfTrue="1" operator="equal">
      <formula>1800</formula>
    </cfRule>
    <cfRule type="cellIs" dxfId="3820" priority="2220" stopIfTrue="1" operator="equal">
      <formula>200</formula>
    </cfRule>
  </conditionalFormatting>
  <conditionalFormatting sqref="C844">
    <cfRule type="containsText" dxfId="3819" priority="2217" stopIfTrue="1" operator="containsText" text="dsoy jktdh; fo|ky;ksa esa iz;ksx gsrq fu%'kqYd">
      <formula>NOT(ISERROR(SEARCH("dsoy jktdh; fo|ky;ksa esa iz;ksx gsrq fu%'kqYd",C844)))</formula>
    </cfRule>
  </conditionalFormatting>
  <conditionalFormatting sqref="C824:C828">
    <cfRule type="cellIs" dxfId="3818" priority="2216" stopIfTrue="1" operator="equal">
      <formula>0</formula>
    </cfRule>
  </conditionalFormatting>
  <conditionalFormatting sqref="C824:C828">
    <cfRule type="containsText" dxfId="3817" priority="2214" stopIfTrue="1" operator="containsText" text="f'k{kk foHkkx jktLFkku">
      <formula>NOT(ISERROR(SEARCH("f'k{kk foHkkx jktLFkku",C824)))</formula>
    </cfRule>
    <cfRule type="containsText" dxfId="3816" priority="2215" stopIfTrue="1" operator="containsText" text="iw.kkZad">
      <formula>NOT(ISERROR(SEARCH("iw.kkZad",C824)))</formula>
    </cfRule>
  </conditionalFormatting>
  <conditionalFormatting sqref="C824:C828">
    <cfRule type="containsText" dxfId="3815" priority="2213" stopIfTrue="1" operator="containsText" text="dsoy jktdh; fo|ky;ksa esa iz;ksx gsrq fu%'kqYd">
      <formula>NOT(ISERROR(SEARCH("dsoy jktdh; fo|ky;ksa esa iz;ksx gsrq fu%'kqYd",C824)))</formula>
    </cfRule>
  </conditionalFormatting>
  <conditionalFormatting sqref="C821">
    <cfRule type="cellIs" dxfId="3814" priority="2212" stopIfTrue="1" operator="equal">
      <formula>0</formula>
    </cfRule>
  </conditionalFormatting>
  <conditionalFormatting sqref="C821">
    <cfRule type="containsText" dxfId="3813" priority="2210" stopIfTrue="1" operator="containsText" text="f'k{kk foHkkx jktLFkku">
      <formula>NOT(ISERROR(SEARCH("f'k{kk foHkkx jktLFkku",C821)))</formula>
    </cfRule>
    <cfRule type="containsText" dxfId="3812" priority="2211" stopIfTrue="1" operator="containsText" text="iw.kkZad">
      <formula>NOT(ISERROR(SEARCH("iw.kkZad",C821)))</formula>
    </cfRule>
  </conditionalFormatting>
  <conditionalFormatting sqref="C821">
    <cfRule type="containsText" dxfId="3811" priority="2209" stopIfTrue="1" operator="containsText" text="dsoy jktdh; fo|ky;ksa esa iz;ksx gsrq fu%'kqYd">
      <formula>NOT(ISERROR(SEARCH("dsoy jktdh; fo|ky;ksa esa iz;ksx gsrq fu%'kqYd",C821)))</formula>
    </cfRule>
  </conditionalFormatting>
  <conditionalFormatting sqref="C822:C823">
    <cfRule type="cellIs" dxfId="3810" priority="2208" stopIfTrue="1" operator="equal">
      <formula>0</formula>
    </cfRule>
  </conditionalFormatting>
  <conditionalFormatting sqref="C822:C823">
    <cfRule type="containsText" dxfId="3809" priority="2206" stopIfTrue="1" operator="containsText" text="f'k{kk foHkkx jktLFkku">
      <formula>NOT(ISERROR(SEARCH("f'k{kk foHkkx jktLFkku",C822)))</formula>
    </cfRule>
    <cfRule type="containsText" dxfId="3808" priority="2207" stopIfTrue="1" operator="containsText" text="iw.kkZad">
      <formula>NOT(ISERROR(SEARCH("iw.kkZad",C822)))</formula>
    </cfRule>
  </conditionalFormatting>
  <conditionalFormatting sqref="C822:C823">
    <cfRule type="containsText" dxfId="3807" priority="2205" stopIfTrue="1" operator="containsText" text="dsoy jktdh; fo|ky;ksa esa iz;ksx gsrq fu%'kqYd">
      <formula>NOT(ISERROR(SEARCH("dsoy jktdh; fo|ky;ksa esa iz;ksx gsrq fu%'kqYd",C822)))</formula>
    </cfRule>
  </conditionalFormatting>
  <conditionalFormatting sqref="C845:C848">
    <cfRule type="cellIs" dxfId="3806" priority="2204" stopIfTrue="1" operator="equal">
      <formula>0</formula>
    </cfRule>
  </conditionalFormatting>
  <conditionalFormatting sqref="C845:C848">
    <cfRule type="containsText" dxfId="3805" priority="2200" stopIfTrue="1" operator="containsText" text="f'k{kk foHkkx jktLFkku">
      <formula>NOT(ISERROR(SEARCH("f'k{kk foHkkx jktLFkku",C845)))</formula>
    </cfRule>
    <cfRule type="containsText" dxfId="3804" priority="2203" stopIfTrue="1" operator="containsText" text="iw.kkZad">
      <formula>NOT(ISERROR(SEARCH("iw.kkZad",C845)))</formula>
    </cfRule>
  </conditionalFormatting>
  <conditionalFormatting sqref="C845:C848">
    <cfRule type="cellIs" dxfId="3803" priority="2201" stopIfTrue="1" operator="equal">
      <formula>1800</formula>
    </cfRule>
    <cfRule type="cellIs" dxfId="3802" priority="2202" stopIfTrue="1" operator="equal">
      <formula>200</formula>
    </cfRule>
  </conditionalFormatting>
  <conditionalFormatting sqref="C845:C848">
    <cfRule type="containsText" dxfId="3801" priority="2199" stopIfTrue="1" operator="containsText" text="dsoy jktdh; fo|ky;ksa esa iz;ksx gsrq fu%'kqYd">
      <formula>NOT(ISERROR(SEARCH("dsoy jktdh; fo|ky;ksa esa iz;ksx gsrq fu%'kqYd",C845)))</formula>
    </cfRule>
  </conditionalFormatting>
  <conditionalFormatting sqref="H817:H818 I821:I823 I820:J820 I850:J850 J843 I825:I839 I842:J842 I841">
    <cfRule type="cellIs" dxfId="3800" priority="2198" stopIfTrue="1" operator="equal">
      <formula>0</formula>
    </cfRule>
  </conditionalFormatting>
  <conditionalFormatting sqref="H817:H818 I821:I823 I820:J820 I850:J850 J843 I825:I839 I842:J842 I841">
    <cfRule type="containsText" dxfId="3799" priority="2194" stopIfTrue="1" operator="containsText" text="f'k{kk foHkkx jktLFkku">
      <formula>NOT(ISERROR(SEARCH("f'k{kk foHkkx jktLFkku",H817)))</formula>
    </cfRule>
    <cfRule type="containsText" dxfId="3798" priority="2197" stopIfTrue="1" operator="containsText" text="iw.kkZad">
      <formula>NOT(ISERROR(SEARCH("iw.kkZad",H817)))</formula>
    </cfRule>
  </conditionalFormatting>
  <conditionalFormatting sqref="J841 J843">
    <cfRule type="cellIs" dxfId="3797" priority="2195" stopIfTrue="1" operator="equal">
      <formula>1800</formula>
    </cfRule>
    <cfRule type="cellIs" dxfId="3796" priority="2196" stopIfTrue="1" operator="equal">
      <formula>200</formula>
    </cfRule>
  </conditionalFormatting>
  <conditionalFormatting sqref="H817:H818 I821:I823 I820:J820 I850:J850 J843 I825:I839 I842:J842 I841">
    <cfRule type="containsText" dxfId="3795" priority="2193" stopIfTrue="1" operator="containsText" text="dsoy jktdh; fo|ky;ksa esa iz;ksx gsrq fu%'kqYd">
      <formula>NOT(ISERROR(SEARCH("dsoy jktdh; fo|ky;ksa esa iz;ksx gsrq fu%'kqYd",H817)))</formula>
    </cfRule>
  </conditionalFormatting>
  <conditionalFormatting sqref="I843">
    <cfRule type="cellIs" dxfId="3794" priority="2192" stopIfTrue="1" operator="equal">
      <formula>0</formula>
    </cfRule>
  </conditionalFormatting>
  <conditionalFormatting sqref="I843">
    <cfRule type="containsText" dxfId="3793" priority="2190" stopIfTrue="1" operator="containsText" text="f'k{kk foHkkx jktLFkku">
      <formula>NOT(ISERROR(SEARCH("f'k{kk foHkkx jktLFkku",I843)))</formula>
    </cfRule>
    <cfRule type="containsText" dxfId="3792" priority="2191" stopIfTrue="1" operator="containsText" text="iw.kkZad">
      <formula>NOT(ISERROR(SEARCH("iw.kkZad",I843)))</formula>
    </cfRule>
  </conditionalFormatting>
  <conditionalFormatting sqref="I843">
    <cfRule type="containsText" dxfId="3791" priority="2189" stopIfTrue="1" operator="containsText" text="dsoy jktdh; fo|ky;ksa esa iz;ksx gsrq fu%'kqYd">
      <formula>NOT(ISERROR(SEARCH("dsoy jktdh; fo|ky;ksa esa iz;ksx gsrq fu%'kqYd",I843)))</formula>
    </cfRule>
  </conditionalFormatting>
  <conditionalFormatting sqref="J844">
    <cfRule type="cellIs" dxfId="3790" priority="2188" stopIfTrue="1" operator="equal">
      <formula>0</formula>
    </cfRule>
  </conditionalFormatting>
  <conditionalFormatting sqref="J844">
    <cfRule type="containsText" dxfId="3789" priority="2184" stopIfTrue="1" operator="containsText" text="f'k{kk foHkkx jktLFkku">
      <formula>NOT(ISERROR(SEARCH("f'k{kk foHkkx jktLFkku",J844)))</formula>
    </cfRule>
    <cfRule type="containsText" dxfId="3788" priority="2187" stopIfTrue="1" operator="containsText" text="iw.kkZad">
      <formula>NOT(ISERROR(SEARCH("iw.kkZad",J844)))</formula>
    </cfRule>
  </conditionalFormatting>
  <conditionalFormatting sqref="J844">
    <cfRule type="cellIs" dxfId="3787" priority="2185" stopIfTrue="1" operator="equal">
      <formula>1800</formula>
    </cfRule>
    <cfRule type="cellIs" dxfId="3786" priority="2186" stopIfTrue="1" operator="equal">
      <formula>200</formula>
    </cfRule>
  </conditionalFormatting>
  <conditionalFormatting sqref="J844">
    <cfRule type="containsText" dxfId="3785" priority="2183" stopIfTrue="1" operator="containsText" text="dsoy jktdh; fo|ky;ksa esa iz;ksx gsrq fu%'kqYd">
      <formula>NOT(ISERROR(SEARCH("dsoy jktdh; fo|ky;ksa esa iz;ksx gsrq fu%'kqYd",J844)))</formula>
    </cfRule>
  </conditionalFormatting>
  <conditionalFormatting sqref="J824:J828">
    <cfRule type="cellIs" dxfId="3784" priority="2182" stopIfTrue="1" operator="equal">
      <formula>0</formula>
    </cfRule>
  </conditionalFormatting>
  <conditionalFormatting sqref="J824:J828">
    <cfRule type="containsText" dxfId="3783" priority="2180" stopIfTrue="1" operator="containsText" text="f'k{kk foHkkx jktLFkku">
      <formula>NOT(ISERROR(SEARCH("f'k{kk foHkkx jktLFkku",J824)))</formula>
    </cfRule>
    <cfRule type="containsText" dxfId="3782" priority="2181" stopIfTrue="1" operator="containsText" text="iw.kkZad">
      <formula>NOT(ISERROR(SEARCH("iw.kkZad",J824)))</formula>
    </cfRule>
  </conditionalFormatting>
  <conditionalFormatting sqref="J824:J828">
    <cfRule type="containsText" dxfId="3781" priority="2179" stopIfTrue="1" operator="containsText" text="dsoy jktdh; fo|ky;ksa esa iz;ksx gsrq fu%'kqYd">
      <formula>NOT(ISERROR(SEARCH("dsoy jktdh; fo|ky;ksa esa iz;ksx gsrq fu%'kqYd",J824)))</formula>
    </cfRule>
  </conditionalFormatting>
  <conditionalFormatting sqref="J821">
    <cfRule type="cellIs" dxfId="3780" priority="2178" stopIfTrue="1" operator="equal">
      <formula>0</formula>
    </cfRule>
  </conditionalFormatting>
  <conditionalFormatting sqref="J821">
    <cfRule type="containsText" dxfId="3779" priority="2176" stopIfTrue="1" operator="containsText" text="f'k{kk foHkkx jktLFkku">
      <formula>NOT(ISERROR(SEARCH("f'k{kk foHkkx jktLFkku",J821)))</formula>
    </cfRule>
    <cfRule type="containsText" dxfId="3778" priority="2177" stopIfTrue="1" operator="containsText" text="iw.kkZad">
      <formula>NOT(ISERROR(SEARCH("iw.kkZad",J821)))</formula>
    </cfRule>
  </conditionalFormatting>
  <conditionalFormatting sqref="J821">
    <cfRule type="containsText" dxfId="3777" priority="2175" stopIfTrue="1" operator="containsText" text="dsoy jktdh; fo|ky;ksa esa iz;ksx gsrq fu%'kqYd">
      <formula>NOT(ISERROR(SEARCH("dsoy jktdh; fo|ky;ksa esa iz;ksx gsrq fu%'kqYd",J821)))</formula>
    </cfRule>
  </conditionalFormatting>
  <conditionalFormatting sqref="J822:J823">
    <cfRule type="cellIs" dxfId="3776" priority="2174" stopIfTrue="1" operator="equal">
      <formula>0</formula>
    </cfRule>
  </conditionalFormatting>
  <conditionalFormatting sqref="J822:J823">
    <cfRule type="containsText" dxfId="3775" priority="2172" stopIfTrue="1" operator="containsText" text="f'k{kk foHkkx jktLFkku">
      <formula>NOT(ISERROR(SEARCH("f'k{kk foHkkx jktLFkku",J822)))</formula>
    </cfRule>
    <cfRule type="containsText" dxfId="3774" priority="2173" stopIfTrue="1" operator="containsText" text="iw.kkZad">
      <formula>NOT(ISERROR(SEARCH("iw.kkZad",J822)))</formula>
    </cfRule>
  </conditionalFormatting>
  <conditionalFormatting sqref="J822:J823">
    <cfRule type="containsText" dxfId="3773" priority="2171" stopIfTrue="1" operator="containsText" text="dsoy jktdh; fo|ky;ksa esa iz;ksx gsrq fu%'kqYd">
      <formula>NOT(ISERROR(SEARCH("dsoy jktdh; fo|ky;ksa esa iz;ksx gsrq fu%'kqYd",J822)))</formula>
    </cfRule>
  </conditionalFormatting>
  <conditionalFormatting sqref="J845:J848">
    <cfRule type="cellIs" dxfId="3772" priority="2170" stopIfTrue="1" operator="equal">
      <formula>0</formula>
    </cfRule>
  </conditionalFormatting>
  <conditionalFormatting sqref="J845:J848">
    <cfRule type="containsText" dxfId="3771" priority="2166" stopIfTrue="1" operator="containsText" text="f'k{kk foHkkx jktLFkku">
      <formula>NOT(ISERROR(SEARCH("f'k{kk foHkkx jktLFkku",J845)))</formula>
    </cfRule>
    <cfRule type="containsText" dxfId="3770" priority="2169" stopIfTrue="1" operator="containsText" text="iw.kkZad">
      <formula>NOT(ISERROR(SEARCH("iw.kkZad",J845)))</formula>
    </cfRule>
  </conditionalFormatting>
  <conditionalFormatting sqref="J845:J848">
    <cfRule type="cellIs" dxfId="3769" priority="2167" stopIfTrue="1" operator="equal">
      <formula>1800</formula>
    </cfRule>
    <cfRule type="cellIs" dxfId="3768" priority="2168" stopIfTrue="1" operator="equal">
      <formula>200</formula>
    </cfRule>
  </conditionalFormatting>
  <conditionalFormatting sqref="J845:J848">
    <cfRule type="containsText" dxfId="3767" priority="2165" stopIfTrue="1" operator="containsText" text="dsoy jktdh; fo|ky;ksa esa iz;ksx gsrq fu%'kqYd">
      <formula>NOT(ISERROR(SEARCH("dsoy jktdh; fo|ky;ksa esa iz;ksx gsrq fu%'kqYd",J845)))</formula>
    </cfRule>
  </conditionalFormatting>
  <conditionalFormatting sqref="A851:A852 F851 B855:B857 B854:C854 B884:C884 C877 B859:B873 J875 B875:C876">
    <cfRule type="cellIs" dxfId="3766" priority="2164" stopIfTrue="1" operator="equal">
      <formula>0</formula>
    </cfRule>
  </conditionalFormatting>
  <conditionalFormatting sqref="A851:A852 F851 B855:B857 B854:C854 B884:C884 C877 B859:B873 J875 B875:C876">
    <cfRule type="containsText" dxfId="3765" priority="2160" stopIfTrue="1" operator="containsText" text="f'k{kk foHkkx jktLFkku">
      <formula>NOT(ISERROR(SEARCH("f'k{kk foHkkx jktLFkku",A851)))</formula>
    </cfRule>
    <cfRule type="containsText" dxfId="3764" priority="2163" stopIfTrue="1" operator="containsText" text="iw.kkZad">
      <formula>NOT(ISERROR(SEARCH("iw.kkZad",A851)))</formula>
    </cfRule>
  </conditionalFormatting>
  <conditionalFormatting sqref="C875 C877">
    <cfRule type="cellIs" dxfId="3763" priority="2161" stopIfTrue="1" operator="equal">
      <formula>1800</formula>
    </cfRule>
    <cfRule type="cellIs" dxfId="3762" priority="2162" stopIfTrue="1" operator="equal">
      <formula>200</formula>
    </cfRule>
  </conditionalFormatting>
  <conditionalFormatting sqref="A851:A852 F851 B855:B857 B854:C854 B884:C884 C877 B859:B873 J875 B875:C876">
    <cfRule type="containsText" dxfId="3761" priority="2159" stopIfTrue="1" operator="containsText" text="dsoy jktdh; fo|ky;ksa esa iz;ksx gsrq fu%'kqYd">
      <formula>NOT(ISERROR(SEARCH("dsoy jktdh; fo|ky;ksa esa iz;ksx gsrq fu%'kqYd",A851)))</formula>
    </cfRule>
  </conditionalFormatting>
  <conditionalFormatting sqref="B877">
    <cfRule type="cellIs" dxfId="3760" priority="2158" stopIfTrue="1" operator="equal">
      <formula>0</formula>
    </cfRule>
  </conditionalFormatting>
  <conditionalFormatting sqref="B877">
    <cfRule type="containsText" dxfId="3759" priority="2156" stopIfTrue="1" operator="containsText" text="f'k{kk foHkkx jktLFkku">
      <formula>NOT(ISERROR(SEARCH("f'k{kk foHkkx jktLFkku",B877)))</formula>
    </cfRule>
    <cfRule type="containsText" dxfId="3758" priority="2157" stopIfTrue="1" operator="containsText" text="iw.kkZad">
      <formula>NOT(ISERROR(SEARCH("iw.kkZad",B877)))</formula>
    </cfRule>
  </conditionalFormatting>
  <conditionalFormatting sqref="B877">
    <cfRule type="containsText" dxfId="3757" priority="2155" stopIfTrue="1" operator="containsText" text="dsoy jktdh; fo|ky;ksa esa iz;ksx gsrq fu%'kqYd">
      <formula>NOT(ISERROR(SEARCH("dsoy jktdh; fo|ky;ksa esa iz;ksx gsrq fu%'kqYd",B877)))</formula>
    </cfRule>
  </conditionalFormatting>
  <conditionalFormatting sqref="C878">
    <cfRule type="cellIs" dxfId="3756" priority="2154" stopIfTrue="1" operator="equal">
      <formula>0</formula>
    </cfRule>
  </conditionalFormatting>
  <conditionalFormatting sqref="C878">
    <cfRule type="containsText" dxfId="3755" priority="2150" stopIfTrue="1" operator="containsText" text="f'k{kk foHkkx jktLFkku">
      <formula>NOT(ISERROR(SEARCH("f'k{kk foHkkx jktLFkku",C878)))</formula>
    </cfRule>
    <cfRule type="containsText" dxfId="3754" priority="2153" stopIfTrue="1" operator="containsText" text="iw.kkZad">
      <formula>NOT(ISERROR(SEARCH("iw.kkZad",C878)))</formula>
    </cfRule>
  </conditionalFormatting>
  <conditionalFormatting sqref="C878">
    <cfRule type="cellIs" dxfId="3753" priority="2151" stopIfTrue="1" operator="equal">
      <formula>1800</formula>
    </cfRule>
    <cfRule type="cellIs" dxfId="3752" priority="2152" stopIfTrue="1" operator="equal">
      <formula>200</formula>
    </cfRule>
  </conditionalFormatting>
  <conditionalFormatting sqref="C878">
    <cfRule type="containsText" dxfId="3751" priority="2149" stopIfTrue="1" operator="containsText" text="dsoy jktdh; fo|ky;ksa esa iz;ksx gsrq fu%'kqYd">
      <formula>NOT(ISERROR(SEARCH("dsoy jktdh; fo|ky;ksa esa iz;ksx gsrq fu%'kqYd",C878)))</formula>
    </cfRule>
  </conditionalFormatting>
  <conditionalFormatting sqref="C858:C862">
    <cfRule type="cellIs" dxfId="3750" priority="2148" stopIfTrue="1" operator="equal">
      <formula>0</formula>
    </cfRule>
  </conditionalFormatting>
  <conditionalFormatting sqref="C858:C862">
    <cfRule type="containsText" dxfId="3749" priority="2146" stopIfTrue="1" operator="containsText" text="f'k{kk foHkkx jktLFkku">
      <formula>NOT(ISERROR(SEARCH("f'k{kk foHkkx jktLFkku",C858)))</formula>
    </cfRule>
    <cfRule type="containsText" dxfId="3748" priority="2147" stopIfTrue="1" operator="containsText" text="iw.kkZad">
      <formula>NOT(ISERROR(SEARCH("iw.kkZad",C858)))</formula>
    </cfRule>
  </conditionalFormatting>
  <conditionalFormatting sqref="C858:C862">
    <cfRule type="containsText" dxfId="3747" priority="2145" stopIfTrue="1" operator="containsText" text="dsoy jktdh; fo|ky;ksa esa iz;ksx gsrq fu%'kqYd">
      <formula>NOT(ISERROR(SEARCH("dsoy jktdh; fo|ky;ksa esa iz;ksx gsrq fu%'kqYd",C858)))</formula>
    </cfRule>
  </conditionalFormatting>
  <conditionalFormatting sqref="C855">
    <cfRule type="cellIs" dxfId="3746" priority="2144" stopIfTrue="1" operator="equal">
      <formula>0</formula>
    </cfRule>
  </conditionalFormatting>
  <conditionalFormatting sqref="C855">
    <cfRule type="containsText" dxfId="3745" priority="2142" stopIfTrue="1" operator="containsText" text="f'k{kk foHkkx jktLFkku">
      <formula>NOT(ISERROR(SEARCH("f'k{kk foHkkx jktLFkku",C855)))</formula>
    </cfRule>
    <cfRule type="containsText" dxfId="3744" priority="2143" stopIfTrue="1" operator="containsText" text="iw.kkZad">
      <formula>NOT(ISERROR(SEARCH("iw.kkZad",C855)))</formula>
    </cfRule>
  </conditionalFormatting>
  <conditionalFormatting sqref="C855">
    <cfRule type="containsText" dxfId="3743" priority="2141" stopIfTrue="1" operator="containsText" text="dsoy jktdh; fo|ky;ksa esa iz;ksx gsrq fu%'kqYd">
      <formula>NOT(ISERROR(SEARCH("dsoy jktdh; fo|ky;ksa esa iz;ksx gsrq fu%'kqYd",C855)))</formula>
    </cfRule>
  </conditionalFormatting>
  <conditionalFormatting sqref="C856:C857">
    <cfRule type="cellIs" dxfId="3742" priority="2140" stopIfTrue="1" operator="equal">
      <formula>0</formula>
    </cfRule>
  </conditionalFormatting>
  <conditionalFormatting sqref="C856:C857">
    <cfRule type="containsText" dxfId="3741" priority="2138" stopIfTrue="1" operator="containsText" text="f'k{kk foHkkx jktLFkku">
      <formula>NOT(ISERROR(SEARCH("f'k{kk foHkkx jktLFkku",C856)))</formula>
    </cfRule>
    <cfRule type="containsText" dxfId="3740" priority="2139" stopIfTrue="1" operator="containsText" text="iw.kkZad">
      <formula>NOT(ISERROR(SEARCH("iw.kkZad",C856)))</formula>
    </cfRule>
  </conditionalFormatting>
  <conditionalFormatting sqref="C856:C857">
    <cfRule type="containsText" dxfId="3739" priority="2137" stopIfTrue="1" operator="containsText" text="dsoy jktdh; fo|ky;ksa esa iz;ksx gsrq fu%'kqYd">
      <formula>NOT(ISERROR(SEARCH("dsoy jktdh; fo|ky;ksa esa iz;ksx gsrq fu%'kqYd",C856)))</formula>
    </cfRule>
  </conditionalFormatting>
  <conditionalFormatting sqref="C879:C882">
    <cfRule type="cellIs" dxfId="3738" priority="2136" stopIfTrue="1" operator="equal">
      <formula>0</formula>
    </cfRule>
  </conditionalFormatting>
  <conditionalFormatting sqref="C879:C882">
    <cfRule type="containsText" dxfId="3737" priority="2132" stopIfTrue="1" operator="containsText" text="f'k{kk foHkkx jktLFkku">
      <formula>NOT(ISERROR(SEARCH("f'k{kk foHkkx jktLFkku",C879)))</formula>
    </cfRule>
    <cfRule type="containsText" dxfId="3736" priority="2135" stopIfTrue="1" operator="containsText" text="iw.kkZad">
      <formula>NOT(ISERROR(SEARCH("iw.kkZad",C879)))</formula>
    </cfRule>
  </conditionalFormatting>
  <conditionalFormatting sqref="C879:C882">
    <cfRule type="cellIs" dxfId="3735" priority="2133" stopIfTrue="1" operator="equal">
      <formula>1800</formula>
    </cfRule>
    <cfRule type="cellIs" dxfId="3734" priority="2134" stopIfTrue="1" operator="equal">
      <formula>200</formula>
    </cfRule>
  </conditionalFormatting>
  <conditionalFormatting sqref="C879:C882">
    <cfRule type="containsText" dxfId="3733" priority="2131" stopIfTrue="1" operator="containsText" text="dsoy jktdh; fo|ky;ksa esa iz;ksx gsrq fu%'kqYd">
      <formula>NOT(ISERROR(SEARCH("dsoy jktdh; fo|ky;ksa esa iz;ksx gsrq fu%'kqYd",C879)))</formula>
    </cfRule>
  </conditionalFormatting>
  <conditionalFormatting sqref="H851:H852 I855:I857 I854:J854 I884:J884 J877 I859:I873 I876:J876 I875">
    <cfRule type="cellIs" dxfId="3732" priority="2130" stopIfTrue="1" operator="equal">
      <formula>0</formula>
    </cfRule>
  </conditionalFormatting>
  <conditionalFormatting sqref="H851:H852 I855:I857 I854:J854 I884:J884 J877 I859:I873 I876:J876 I875">
    <cfRule type="containsText" dxfId="3731" priority="2126" stopIfTrue="1" operator="containsText" text="f'k{kk foHkkx jktLFkku">
      <formula>NOT(ISERROR(SEARCH("f'k{kk foHkkx jktLFkku",H851)))</formula>
    </cfRule>
    <cfRule type="containsText" dxfId="3730" priority="2129" stopIfTrue="1" operator="containsText" text="iw.kkZad">
      <formula>NOT(ISERROR(SEARCH("iw.kkZad",H851)))</formula>
    </cfRule>
  </conditionalFormatting>
  <conditionalFormatting sqref="J875 J877">
    <cfRule type="cellIs" dxfId="3729" priority="2127" stopIfTrue="1" operator="equal">
      <formula>1800</formula>
    </cfRule>
    <cfRule type="cellIs" dxfId="3728" priority="2128" stopIfTrue="1" operator="equal">
      <formula>200</formula>
    </cfRule>
  </conditionalFormatting>
  <conditionalFormatting sqref="H851:H852 I855:I857 I854:J854 I884:J884 J877 I859:I873 I876:J876 I875">
    <cfRule type="containsText" dxfId="3727" priority="2125" stopIfTrue="1" operator="containsText" text="dsoy jktdh; fo|ky;ksa esa iz;ksx gsrq fu%'kqYd">
      <formula>NOT(ISERROR(SEARCH("dsoy jktdh; fo|ky;ksa esa iz;ksx gsrq fu%'kqYd",H851)))</formula>
    </cfRule>
  </conditionalFormatting>
  <conditionalFormatting sqref="I877">
    <cfRule type="cellIs" dxfId="3726" priority="2124" stopIfTrue="1" operator="equal">
      <formula>0</formula>
    </cfRule>
  </conditionalFormatting>
  <conditionalFormatting sqref="I877">
    <cfRule type="containsText" dxfId="3725" priority="2122" stopIfTrue="1" operator="containsText" text="f'k{kk foHkkx jktLFkku">
      <formula>NOT(ISERROR(SEARCH("f'k{kk foHkkx jktLFkku",I877)))</formula>
    </cfRule>
    <cfRule type="containsText" dxfId="3724" priority="2123" stopIfTrue="1" operator="containsText" text="iw.kkZad">
      <formula>NOT(ISERROR(SEARCH("iw.kkZad",I877)))</formula>
    </cfRule>
  </conditionalFormatting>
  <conditionalFormatting sqref="I877">
    <cfRule type="containsText" dxfId="3723" priority="2121" stopIfTrue="1" operator="containsText" text="dsoy jktdh; fo|ky;ksa esa iz;ksx gsrq fu%'kqYd">
      <formula>NOT(ISERROR(SEARCH("dsoy jktdh; fo|ky;ksa esa iz;ksx gsrq fu%'kqYd",I877)))</formula>
    </cfRule>
  </conditionalFormatting>
  <conditionalFormatting sqref="J878">
    <cfRule type="cellIs" dxfId="3722" priority="2120" stopIfTrue="1" operator="equal">
      <formula>0</formula>
    </cfRule>
  </conditionalFormatting>
  <conditionalFormatting sqref="J878">
    <cfRule type="containsText" dxfId="3721" priority="2116" stopIfTrue="1" operator="containsText" text="f'k{kk foHkkx jktLFkku">
      <formula>NOT(ISERROR(SEARCH("f'k{kk foHkkx jktLFkku",J878)))</formula>
    </cfRule>
    <cfRule type="containsText" dxfId="3720" priority="2119" stopIfTrue="1" operator="containsText" text="iw.kkZad">
      <formula>NOT(ISERROR(SEARCH("iw.kkZad",J878)))</formula>
    </cfRule>
  </conditionalFormatting>
  <conditionalFormatting sqref="J878">
    <cfRule type="cellIs" dxfId="3719" priority="2117" stopIfTrue="1" operator="equal">
      <formula>1800</formula>
    </cfRule>
    <cfRule type="cellIs" dxfId="3718" priority="2118" stopIfTrue="1" operator="equal">
      <formula>200</formula>
    </cfRule>
  </conditionalFormatting>
  <conditionalFormatting sqref="J878">
    <cfRule type="containsText" dxfId="3717" priority="2115" stopIfTrue="1" operator="containsText" text="dsoy jktdh; fo|ky;ksa esa iz;ksx gsrq fu%'kqYd">
      <formula>NOT(ISERROR(SEARCH("dsoy jktdh; fo|ky;ksa esa iz;ksx gsrq fu%'kqYd",J878)))</formula>
    </cfRule>
  </conditionalFormatting>
  <conditionalFormatting sqref="J858:J862">
    <cfRule type="cellIs" dxfId="3716" priority="2114" stopIfTrue="1" operator="equal">
      <formula>0</formula>
    </cfRule>
  </conditionalFormatting>
  <conditionalFormatting sqref="J858:J862">
    <cfRule type="containsText" dxfId="3715" priority="2112" stopIfTrue="1" operator="containsText" text="f'k{kk foHkkx jktLFkku">
      <formula>NOT(ISERROR(SEARCH("f'k{kk foHkkx jktLFkku",J858)))</formula>
    </cfRule>
    <cfRule type="containsText" dxfId="3714" priority="2113" stopIfTrue="1" operator="containsText" text="iw.kkZad">
      <formula>NOT(ISERROR(SEARCH("iw.kkZad",J858)))</formula>
    </cfRule>
  </conditionalFormatting>
  <conditionalFormatting sqref="J858:J862">
    <cfRule type="containsText" dxfId="3713" priority="2111" stopIfTrue="1" operator="containsText" text="dsoy jktdh; fo|ky;ksa esa iz;ksx gsrq fu%'kqYd">
      <formula>NOT(ISERROR(SEARCH("dsoy jktdh; fo|ky;ksa esa iz;ksx gsrq fu%'kqYd",J858)))</formula>
    </cfRule>
  </conditionalFormatting>
  <conditionalFormatting sqref="J855">
    <cfRule type="cellIs" dxfId="3712" priority="2110" stopIfTrue="1" operator="equal">
      <formula>0</formula>
    </cfRule>
  </conditionalFormatting>
  <conditionalFormatting sqref="J855">
    <cfRule type="containsText" dxfId="3711" priority="2108" stopIfTrue="1" operator="containsText" text="f'k{kk foHkkx jktLFkku">
      <formula>NOT(ISERROR(SEARCH("f'k{kk foHkkx jktLFkku",J855)))</formula>
    </cfRule>
    <cfRule type="containsText" dxfId="3710" priority="2109" stopIfTrue="1" operator="containsText" text="iw.kkZad">
      <formula>NOT(ISERROR(SEARCH("iw.kkZad",J855)))</formula>
    </cfRule>
  </conditionalFormatting>
  <conditionalFormatting sqref="J855">
    <cfRule type="containsText" dxfId="3709" priority="2107" stopIfTrue="1" operator="containsText" text="dsoy jktdh; fo|ky;ksa esa iz;ksx gsrq fu%'kqYd">
      <formula>NOT(ISERROR(SEARCH("dsoy jktdh; fo|ky;ksa esa iz;ksx gsrq fu%'kqYd",J855)))</formula>
    </cfRule>
  </conditionalFormatting>
  <conditionalFormatting sqref="J856:J857">
    <cfRule type="cellIs" dxfId="3708" priority="2106" stopIfTrue="1" operator="equal">
      <formula>0</formula>
    </cfRule>
  </conditionalFormatting>
  <conditionalFormatting sqref="J856:J857">
    <cfRule type="containsText" dxfId="3707" priority="2104" stopIfTrue="1" operator="containsText" text="f'k{kk foHkkx jktLFkku">
      <formula>NOT(ISERROR(SEARCH("f'k{kk foHkkx jktLFkku",J856)))</formula>
    </cfRule>
    <cfRule type="containsText" dxfId="3706" priority="2105" stopIfTrue="1" operator="containsText" text="iw.kkZad">
      <formula>NOT(ISERROR(SEARCH("iw.kkZad",J856)))</formula>
    </cfRule>
  </conditionalFormatting>
  <conditionalFormatting sqref="J856:J857">
    <cfRule type="containsText" dxfId="3705" priority="2103" stopIfTrue="1" operator="containsText" text="dsoy jktdh; fo|ky;ksa esa iz;ksx gsrq fu%'kqYd">
      <formula>NOT(ISERROR(SEARCH("dsoy jktdh; fo|ky;ksa esa iz;ksx gsrq fu%'kqYd",J856)))</formula>
    </cfRule>
  </conditionalFormatting>
  <conditionalFormatting sqref="J879:J882">
    <cfRule type="cellIs" dxfId="3704" priority="2102" stopIfTrue="1" operator="equal">
      <formula>0</formula>
    </cfRule>
  </conditionalFormatting>
  <conditionalFormatting sqref="J879:J882">
    <cfRule type="containsText" dxfId="3703" priority="2098" stopIfTrue="1" operator="containsText" text="f'k{kk foHkkx jktLFkku">
      <formula>NOT(ISERROR(SEARCH("f'k{kk foHkkx jktLFkku",J879)))</formula>
    </cfRule>
    <cfRule type="containsText" dxfId="3702" priority="2101" stopIfTrue="1" operator="containsText" text="iw.kkZad">
      <formula>NOT(ISERROR(SEARCH("iw.kkZad",J879)))</formula>
    </cfRule>
  </conditionalFormatting>
  <conditionalFormatting sqref="J879:J882">
    <cfRule type="cellIs" dxfId="3701" priority="2099" stopIfTrue="1" operator="equal">
      <formula>1800</formula>
    </cfRule>
    <cfRule type="cellIs" dxfId="3700" priority="2100" stopIfTrue="1" operator="equal">
      <formula>200</formula>
    </cfRule>
  </conditionalFormatting>
  <conditionalFormatting sqref="J879:J882">
    <cfRule type="containsText" dxfId="3699" priority="2097" stopIfTrue="1" operator="containsText" text="dsoy jktdh; fo|ky;ksa esa iz;ksx gsrq fu%'kqYd">
      <formula>NOT(ISERROR(SEARCH("dsoy jktdh; fo|ky;ksa esa iz;ksx gsrq fu%'kqYd",J879)))</formula>
    </cfRule>
  </conditionalFormatting>
  <conditionalFormatting sqref="A885:A886 F885 B889:B891 B888:C888 B918:C918 C911 B893:B907 J909 B909:C910">
    <cfRule type="cellIs" dxfId="3698" priority="2096" stopIfTrue="1" operator="equal">
      <formula>0</formula>
    </cfRule>
  </conditionalFormatting>
  <conditionalFormatting sqref="A885:A886 F885 B889:B891 B888:C888 B918:C918 C911 B893:B907 J909 B909:C910">
    <cfRule type="containsText" dxfId="3697" priority="2092" stopIfTrue="1" operator="containsText" text="f'k{kk foHkkx jktLFkku">
      <formula>NOT(ISERROR(SEARCH("f'k{kk foHkkx jktLFkku",A885)))</formula>
    </cfRule>
    <cfRule type="containsText" dxfId="3696" priority="2095" stopIfTrue="1" operator="containsText" text="iw.kkZad">
      <formula>NOT(ISERROR(SEARCH("iw.kkZad",A885)))</formula>
    </cfRule>
  </conditionalFormatting>
  <conditionalFormatting sqref="C909 C911">
    <cfRule type="cellIs" dxfId="3695" priority="2093" stopIfTrue="1" operator="equal">
      <formula>1800</formula>
    </cfRule>
    <cfRule type="cellIs" dxfId="3694" priority="2094" stopIfTrue="1" operator="equal">
      <formula>200</formula>
    </cfRule>
  </conditionalFormatting>
  <conditionalFormatting sqref="A885:A886 F885 B889:B891 B888:C888 B918:C918 C911 B893:B907 J909 B909:C910">
    <cfRule type="containsText" dxfId="3693" priority="2091" stopIfTrue="1" operator="containsText" text="dsoy jktdh; fo|ky;ksa esa iz;ksx gsrq fu%'kqYd">
      <formula>NOT(ISERROR(SEARCH("dsoy jktdh; fo|ky;ksa esa iz;ksx gsrq fu%'kqYd",A885)))</formula>
    </cfRule>
  </conditionalFormatting>
  <conditionalFormatting sqref="B911">
    <cfRule type="cellIs" dxfId="3692" priority="2090" stopIfTrue="1" operator="equal">
      <formula>0</formula>
    </cfRule>
  </conditionalFormatting>
  <conditionalFormatting sqref="B911">
    <cfRule type="containsText" dxfId="3691" priority="2088" stopIfTrue="1" operator="containsText" text="f'k{kk foHkkx jktLFkku">
      <formula>NOT(ISERROR(SEARCH("f'k{kk foHkkx jktLFkku",B911)))</formula>
    </cfRule>
    <cfRule type="containsText" dxfId="3690" priority="2089" stopIfTrue="1" operator="containsText" text="iw.kkZad">
      <formula>NOT(ISERROR(SEARCH("iw.kkZad",B911)))</formula>
    </cfRule>
  </conditionalFormatting>
  <conditionalFormatting sqref="B911">
    <cfRule type="containsText" dxfId="3689" priority="2087" stopIfTrue="1" operator="containsText" text="dsoy jktdh; fo|ky;ksa esa iz;ksx gsrq fu%'kqYd">
      <formula>NOT(ISERROR(SEARCH("dsoy jktdh; fo|ky;ksa esa iz;ksx gsrq fu%'kqYd",B911)))</formula>
    </cfRule>
  </conditionalFormatting>
  <conditionalFormatting sqref="C912">
    <cfRule type="cellIs" dxfId="3688" priority="2086" stopIfTrue="1" operator="equal">
      <formula>0</formula>
    </cfRule>
  </conditionalFormatting>
  <conditionalFormatting sqref="C912">
    <cfRule type="containsText" dxfId="3687" priority="2082" stopIfTrue="1" operator="containsText" text="f'k{kk foHkkx jktLFkku">
      <formula>NOT(ISERROR(SEARCH("f'k{kk foHkkx jktLFkku",C912)))</formula>
    </cfRule>
    <cfRule type="containsText" dxfId="3686" priority="2085" stopIfTrue="1" operator="containsText" text="iw.kkZad">
      <formula>NOT(ISERROR(SEARCH("iw.kkZad",C912)))</formula>
    </cfRule>
  </conditionalFormatting>
  <conditionalFormatting sqref="C912">
    <cfRule type="cellIs" dxfId="3685" priority="2083" stopIfTrue="1" operator="equal">
      <formula>1800</formula>
    </cfRule>
    <cfRule type="cellIs" dxfId="3684" priority="2084" stopIfTrue="1" operator="equal">
      <formula>200</formula>
    </cfRule>
  </conditionalFormatting>
  <conditionalFormatting sqref="C912">
    <cfRule type="containsText" dxfId="3683" priority="2081" stopIfTrue="1" operator="containsText" text="dsoy jktdh; fo|ky;ksa esa iz;ksx gsrq fu%'kqYd">
      <formula>NOT(ISERROR(SEARCH("dsoy jktdh; fo|ky;ksa esa iz;ksx gsrq fu%'kqYd",C912)))</formula>
    </cfRule>
  </conditionalFormatting>
  <conditionalFormatting sqref="C892:C896">
    <cfRule type="cellIs" dxfId="3682" priority="2080" stopIfTrue="1" operator="equal">
      <formula>0</formula>
    </cfRule>
  </conditionalFormatting>
  <conditionalFormatting sqref="C892:C896">
    <cfRule type="containsText" dxfId="3681" priority="2078" stopIfTrue="1" operator="containsText" text="f'k{kk foHkkx jktLFkku">
      <formula>NOT(ISERROR(SEARCH("f'k{kk foHkkx jktLFkku",C892)))</formula>
    </cfRule>
    <cfRule type="containsText" dxfId="3680" priority="2079" stopIfTrue="1" operator="containsText" text="iw.kkZad">
      <formula>NOT(ISERROR(SEARCH("iw.kkZad",C892)))</formula>
    </cfRule>
  </conditionalFormatting>
  <conditionalFormatting sqref="C892:C896">
    <cfRule type="containsText" dxfId="3679" priority="2077" stopIfTrue="1" operator="containsText" text="dsoy jktdh; fo|ky;ksa esa iz;ksx gsrq fu%'kqYd">
      <formula>NOT(ISERROR(SEARCH("dsoy jktdh; fo|ky;ksa esa iz;ksx gsrq fu%'kqYd",C892)))</formula>
    </cfRule>
  </conditionalFormatting>
  <conditionalFormatting sqref="C889">
    <cfRule type="cellIs" dxfId="3678" priority="2076" stopIfTrue="1" operator="equal">
      <formula>0</formula>
    </cfRule>
  </conditionalFormatting>
  <conditionalFormatting sqref="C889">
    <cfRule type="containsText" dxfId="3677" priority="2074" stopIfTrue="1" operator="containsText" text="f'k{kk foHkkx jktLFkku">
      <formula>NOT(ISERROR(SEARCH("f'k{kk foHkkx jktLFkku",C889)))</formula>
    </cfRule>
    <cfRule type="containsText" dxfId="3676" priority="2075" stopIfTrue="1" operator="containsText" text="iw.kkZad">
      <formula>NOT(ISERROR(SEARCH("iw.kkZad",C889)))</formula>
    </cfRule>
  </conditionalFormatting>
  <conditionalFormatting sqref="C889">
    <cfRule type="containsText" dxfId="3675" priority="2073" stopIfTrue="1" operator="containsText" text="dsoy jktdh; fo|ky;ksa esa iz;ksx gsrq fu%'kqYd">
      <formula>NOT(ISERROR(SEARCH("dsoy jktdh; fo|ky;ksa esa iz;ksx gsrq fu%'kqYd",C889)))</formula>
    </cfRule>
  </conditionalFormatting>
  <conditionalFormatting sqref="C890:C891">
    <cfRule type="cellIs" dxfId="3674" priority="2072" stopIfTrue="1" operator="equal">
      <formula>0</formula>
    </cfRule>
  </conditionalFormatting>
  <conditionalFormatting sqref="C890:C891">
    <cfRule type="containsText" dxfId="3673" priority="2070" stopIfTrue="1" operator="containsText" text="f'k{kk foHkkx jktLFkku">
      <formula>NOT(ISERROR(SEARCH("f'k{kk foHkkx jktLFkku",C890)))</formula>
    </cfRule>
    <cfRule type="containsText" dxfId="3672" priority="2071" stopIfTrue="1" operator="containsText" text="iw.kkZad">
      <formula>NOT(ISERROR(SEARCH("iw.kkZad",C890)))</formula>
    </cfRule>
  </conditionalFormatting>
  <conditionalFormatting sqref="C890:C891">
    <cfRule type="containsText" dxfId="3671" priority="2069" stopIfTrue="1" operator="containsText" text="dsoy jktdh; fo|ky;ksa esa iz;ksx gsrq fu%'kqYd">
      <formula>NOT(ISERROR(SEARCH("dsoy jktdh; fo|ky;ksa esa iz;ksx gsrq fu%'kqYd",C890)))</formula>
    </cfRule>
  </conditionalFormatting>
  <conditionalFormatting sqref="C913:C916">
    <cfRule type="cellIs" dxfId="3670" priority="2068" stopIfTrue="1" operator="equal">
      <formula>0</formula>
    </cfRule>
  </conditionalFormatting>
  <conditionalFormatting sqref="C913:C916">
    <cfRule type="containsText" dxfId="3669" priority="2064" stopIfTrue="1" operator="containsText" text="f'k{kk foHkkx jktLFkku">
      <formula>NOT(ISERROR(SEARCH("f'k{kk foHkkx jktLFkku",C913)))</formula>
    </cfRule>
    <cfRule type="containsText" dxfId="3668" priority="2067" stopIfTrue="1" operator="containsText" text="iw.kkZad">
      <formula>NOT(ISERROR(SEARCH("iw.kkZad",C913)))</formula>
    </cfRule>
  </conditionalFormatting>
  <conditionalFormatting sqref="C913:C916">
    <cfRule type="cellIs" dxfId="3667" priority="2065" stopIfTrue="1" operator="equal">
      <formula>1800</formula>
    </cfRule>
    <cfRule type="cellIs" dxfId="3666" priority="2066" stopIfTrue="1" operator="equal">
      <formula>200</formula>
    </cfRule>
  </conditionalFormatting>
  <conditionalFormatting sqref="C913:C916">
    <cfRule type="containsText" dxfId="3665" priority="2063" stopIfTrue="1" operator="containsText" text="dsoy jktdh; fo|ky;ksa esa iz;ksx gsrq fu%'kqYd">
      <formula>NOT(ISERROR(SEARCH("dsoy jktdh; fo|ky;ksa esa iz;ksx gsrq fu%'kqYd",C913)))</formula>
    </cfRule>
  </conditionalFormatting>
  <conditionalFormatting sqref="H885:H886 I889:I891 I888:J888 I918:J918 J911 I893:I907 I910:J910 I909">
    <cfRule type="cellIs" dxfId="3664" priority="2062" stopIfTrue="1" operator="equal">
      <formula>0</formula>
    </cfRule>
  </conditionalFormatting>
  <conditionalFormatting sqref="H885:H886 I889:I891 I888:J888 I918:J918 J911 I893:I907 I910:J910 I909">
    <cfRule type="containsText" dxfId="3663" priority="2058" stopIfTrue="1" operator="containsText" text="f'k{kk foHkkx jktLFkku">
      <formula>NOT(ISERROR(SEARCH("f'k{kk foHkkx jktLFkku",H885)))</formula>
    </cfRule>
    <cfRule type="containsText" dxfId="3662" priority="2061" stopIfTrue="1" operator="containsText" text="iw.kkZad">
      <formula>NOT(ISERROR(SEARCH("iw.kkZad",H885)))</formula>
    </cfRule>
  </conditionalFormatting>
  <conditionalFormatting sqref="J909 J911">
    <cfRule type="cellIs" dxfId="3661" priority="2059" stopIfTrue="1" operator="equal">
      <formula>1800</formula>
    </cfRule>
    <cfRule type="cellIs" dxfId="3660" priority="2060" stopIfTrue="1" operator="equal">
      <formula>200</formula>
    </cfRule>
  </conditionalFormatting>
  <conditionalFormatting sqref="H885:H886 I889:I891 I888:J888 I918:J918 J911 I893:I907 I910:J910 I909">
    <cfRule type="containsText" dxfId="3659" priority="2057" stopIfTrue="1" operator="containsText" text="dsoy jktdh; fo|ky;ksa esa iz;ksx gsrq fu%'kqYd">
      <formula>NOT(ISERROR(SEARCH("dsoy jktdh; fo|ky;ksa esa iz;ksx gsrq fu%'kqYd",H885)))</formula>
    </cfRule>
  </conditionalFormatting>
  <conditionalFormatting sqref="I911">
    <cfRule type="cellIs" dxfId="3658" priority="2056" stopIfTrue="1" operator="equal">
      <formula>0</formula>
    </cfRule>
  </conditionalFormatting>
  <conditionalFormatting sqref="I911">
    <cfRule type="containsText" dxfId="3657" priority="2054" stopIfTrue="1" operator="containsText" text="f'k{kk foHkkx jktLFkku">
      <formula>NOT(ISERROR(SEARCH("f'k{kk foHkkx jktLFkku",I911)))</formula>
    </cfRule>
    <cfRule type="containsText" dxfId="3656" priority="2055" stopIfTrue="1" operator="containsText" text="iw.kkZad">
      <formula>NOT(ISERROR(SEARCH("iw.kkZad",I911)))</formula>
    </cfRule>
  </conditionalFormatting>
  <conditionalFormatting sqref="I911">
    <cfRule type="containsText" dxfId="3655" priority="2053" stopIfTrue="1" operator="containsText" text="dsoy jktdh; fo|ky;ksa esa iz;ksx gsrq fu%'kqYd">
      <formula>NOT(ISERROR(SEARCH("dsoy jktdh; fo|ky;ksa esa iz;ksx gsrq fu%'kqYd",I911)))</formula>
    </cfRule>
  </conditionalFormatting>
  <conditionalFormatting sqref="J912">
    <cfRule type="cellIs" dxfId="3654" priority="2052" stopIfTrue="1" operator="equal">
      <formula>0</formula>
    </cfRule>
  </conditionalFormatting>
  <conditionalFormatting sqref="J912">
    <cfRule type="containsText" dxfId="3653" priority="2048" stopIfTrue="1" operator="containsText" text="f'k{kk foHkkx jktLFkku">
      <formula>NOT(ISERROR(SEARCH("f'k{kk foHkkx jktLFkku",J912)))</formula>
    </cfRule>
    <cfRule type="containsText" dxfId="3652" priority="2051" stopIfTrue="1" operator="containsText" text="iw.kkZad">
      <formula>NOT(ISERROR(SEARCH("iw.kkZad",J912)))</formula>
    </cfRule>
  </conditionalFormatting>
  <conditionalFormatting sqref="J912">
    <cfRule type="cellIs" dxfId="3651" priority="2049" stopIfTrue="1" operator="equal">
      <formula>1800</formula>
    </cfRule>
    <cfRule type="cellIs" dxfId="3650" priority="2050" stopIfTrue="1" operator="equal">
      <formula>200</formula>
    </cfRule>
  </conditionalFormatting>
  <conditionalFormatting sqref="J912">
    <cfRule type="containsText" dxfId="3649" priority="2047" stopIfTrue="1" operator="containsText" text="dsoy jktdh; fo|ky;ksa esa iz;ksx gsrq fu%'kqYd">
      <formula>NOT(ISERROR(SEARCH("dsoy jktdh; fo|ky;ksa esa iz;ksx gsrq fu%'kqYd",J912)))</formula>
    </cfRule>
  </conditionalFormatting>
  <conditionalFormatting sqref="J892:J896">
    <cfRule type="cellIs" dxfId="3648" priority="2046" stopIfTrue="1" operator="equal">
      <formula>0</formula>
    </cfRule>
  </conditionalFormatting>
  <conditionalFormatting sqref="J892:J896">
    <cfRule type="containsText" dxfId="3647" priority="2044" stopIfTrue="1" operator="containsText" text="f'k{kk foHkkx jktLFkku">
      <formula>NOT(ISERROR(SEARCH("f'k{kk foHkkx jktLFkku",J892)))</formula>
    </cfRule>
    <cfRule type="containsText" dxfId="3646" priority="2045" stopIfTrue="1" operator="containsText" text="iw.kkZad">
      <formula>NOT(ISERROR(SEARCH("iw.kkZad",J892)))</formula>
    </cfRule>
  </conditionalFormatting>
  <conditionalFormatting sqref="J892:J896">
    <cfRule type="containsText" dxfId="3645" priority="2043" stopIfTrue="1" operator="containsText" text="dsoy jktdh; fo|ky;ksa esa iz;ksx gsrq fu%'kqYd">
      <formula>NOT(ISERROR(SEARCH("dsoy jktdh; fo|ky;ksa esa iz;ksx gsrq fu%'kqYd",J892)))</formula>
    </cfRule>
  </conditionalFormatting>
  <conditionalFormatting sqref="J889">
    <cfRule type="cellIs" dxfId="3644" priority="2042" stopIfTrue="1" operator="equal">
      <formula>0</formula>
    </cfRule>
  </conditionalFormatting>
  <conditionalFormatting sqref="J889">
    <cfRule type="containsText" dxfId="3643" priority="2040" stopIfTrue="1" operator="containsText" text="f'k{kk foHkkx jktLFkku">
      <formula>NOT(ISERROR(SEARCH("f'k{kk foHkkx jktLFkku",J889)))</formula>
    </cfRule>
    <cfRule type="containsText" dxfId="3642" priority="2041" stopIfTrue="1" operator="containsText" text="iw.kkZad">
      <formula>NOT(ISERROR(SEARCH("iw.kkZad",J889)))</formula>
    </cfRule>
  </conditionalFormatting>
  <conditionalFormatting sqref="J889">
    <cfRule type="containsText" dxfId="3641" priority="2039" stopIfTrue="1" operator="containsText" text="dsoy jktdh; fo|ky;ksa esa iz;ksx gsrq fu%'kqYd">
      <formula>NOT(ISERROR(SEARCH("dsoy jktdh; fo|ky;ksa esa iz;ksx gsrq fu%'kqYd",J889)))</formula>
    </cfRule>
  </conditionalFormatting>
  <conditionalFormatting sqref="J890:J891">
    <cfRule type="cellIs" dxfId="3640" priority="2038" stopIfTrue="1" operator="equal">
      <formula>0</formula>
    </cfRule>
  </conditionalFormatting>
  <conditionalFormatting sqref="J890:J891">
    <cfRule type="containsText" dxfId="3639" priority="2036" stopIfTrue="1" operator="containsText" text="f'k{kk foHkkx jktLFkku">
      <formula>NOT(ISERROR(SEARCH("f'k{kk foHkkx jktLFkku",J890)))</formula>
    </cfRule>
    <cfRule type="containsText" dxfId="3638" priority="2037" stopIfTrue="1" operator="containsText" text="iw.kkZad">
      <formula>NOT(ISERROR(SEARCH("iw.kkZad",J890)))</formula>
    </cfRule>
  </conditionalFormatting>
  <conditionalFormatting sqref="J890:J891">
    <cfRule type="containsText" dxfId="3637" priority="2035" stopIfTrue="1" operator="containsText" text="dsoy jktdh; fo|ky;ksa esa iz;ksx gsrq fu%'kqYd">
      <formula>NOT(ISERROR(SEARCH("dsoy jktdh; fo|ky;ksa esa iz;ksx gsrq fu%'kqYd",J890)))</formula>
    </cfRule>
  </conditionalFormatting>
  <conditionalFormatting sqref="J913:J916">
    <cfRule type="cellIs" dxfId="3636" priority="2034" stopIfTrue="1" operator="equal">
      <formula>0</formula>
    </cfRule>
  </conditionalFormatting>
  <conditionalFormatting sqref="J913:J916">
    <cfRule type="containsText" dxfId="3635" priority="2030" stopIfTrue="1" operator="containsText" text="f'k{kk foHkkx jktLFkku">
      <formula>NOT(ISERROR(SEARCH("f'k{kk foHkkx jktLFkku",J913)))</formula>
    </cfRule>
    <cfRule type="containsText" dxfId="3634" priority="2033" stopIfTrue="1" operator="containsText" text="iw.kkZad">
      <formula>NOT(ISERROR(SEARCH("iw.kkZad",J913)))</formula>
    </cfRule>
  </conditionalFormatting>
  <conditionalFormatting sqref="J913:J916">
    <cfRule type="cellIs" dxfId="3633" priority="2031" stopIfTrue="1" operator="equal">
      <formula>1800</formula>
    </cfRule>
    <cfRule type="cellIs" dxfId="3632" priority="2032" stopIfTrue="1" operator="equal">
      <formula>200</formula>
    </cfRule>
  </conditionalFormatting>
  <conditionalFormatting sqref="J913:J916">
    <cfRule type="containsText" dxfId="3631" priority="2029" stopIfTrue="1" operator="containsText" text="dsoy jktdh; fo|ky;ksa esa iz;ksx gsrq fu%'kqYd">
      <formula>NOT(ISERROR(SEARCH("dsoy jktdh; fo|ky;ksa esa iz;ksx gsrq fu%'kqYd",J913)))</formula>
    </cfRule>
  </conditionalFormatting>
  <conditionalFormatting sqref="A919:A920 F919 B923:B925 B922:C922 B952:C952 C945 B927:B941 J943 B943:C944">
    <cfRule type="cellIs" dxfId="3630" priority="2028" stopIfTrue="1" operator="equal">
      <formula>0</formula>
    </cfRule>
  </conditionalFormatting>
  <conditionalFormatting sqref="A919:A920 F919 B923:B925 B922:C922 B952:C952 C945 B927:B941 J943 B943:C944">
    <cfRule type="containsText" dxfId="3629" priority="2024" stopIfTrue="1" operator="containsText" text="f'k{kk foHkkx jktLFkku">
      <formula>NOT(ISERROR(SEARCH("f'k{kk foHkkx jktLFkku",A919)))</formula>
    </cfRule>
    <cfRule type="containsText" dxfId="3628" priority="2027" stopIfTrue="1" operator="containsText" text="iw.kkZad">
      <formula>NOT(ISERROR(SEARCH("iw.kkZad",A919)))</formula>
    </cfRule>
  </conditionalFormatting>
  <conditionalFormatting sqref="C943 C945">
    <cfRule type="cellIs" dxfId="3627" priority="2025" stopIfTrue="1" operator="equal">
      <formula>1800</formula>
    </cfRule>
    <cfRule type="cellIs" dxfId="3626" priority="2026" stopIfTrue="1" operator="equal">
      <formula>200</formula>
    </cfRule>
  </conditionalFormatting>
  <conditionalFormatting sqref="A919:A920 F919 B923:B925 B922:C922 B952:C952 C945 B927:B941 J943 B943:C944">
    <cfRule type="containsText" dxfId="3625" priority="2023" stopIfTrue="1" operator="containsText" text="dsoy jktdh; fo|ky;ksa esa iz;ksx gsrq fu%'kqYd">
      <formula>NOT(ISERROR(SEARCH("dsoy jktdh; fo|ky;ksa esa iz;ksx gsrq fu%'kqYd",A919)))</formula>
    </cfRule>
  </conditionalFormatting>
  <conditionalFormatting sqref="B945">
    <cfRule type="cellIs" dxfId="3624" priority="2022" stopIfTrue="1" operator="equal">
      <formula>0</formula>
    </cfRule>
  </conditionalFormatting>
  <conditionalFormatting sqref="B945">
    <cfRule type="containsText" dxfId="3623" priority="2020" stopIfTrue="1" operator="containsText" text="f'k{kk foHkkx jktLFkku">
      <formula>NOT(ISERROR(SEARCH("f'k{kk foHkkx jktLFkku",B945)))</formula>
    </cfRule>
    <cfRule type="containsText" dxfId="3622" priority="2021" stopIfTrue="1" operator="containsText" text="iw.kkZad">
      <formula>NOT(ISERROR(SEARCH("iw.kkZad",B945)))</formula>
    </cfRule>
  </conditionalFormatting>
  <conditionalFormatting sqref="B945">
    <cfRule type="containsText" dxfId="3621" priority="2019" stopIfTrue="1" operator="containsText" text="dsoy jktdh; fo|ky;ksa esa iz;ksx gsrq fu%'kqYd">
      <formula>NOT(ISERROR(SEARCH("dsoy jktdh; fo|ky;ksa esa iz;ksx gsrq fu%'kqYd",B945)))</formula>
    </cfRule>
  </conditionalFormatting>
  <conditionalFormatting sqref="C946">
    <cfRule type="cellIs" dxfId="3620" priority="2018" stopIfTrue="1" operator="equal">
      <formula>0</formula>
    </cfRule>
  </conditionalFormatting>
  <conditionalFormatting sqref="C946">
    <cfRule type="containsText" dxfId="3619" priority="2014" stopIfTrue="1" operator="containsText" text="f'k{kk foHkkx jktLFkku">
      <formula>NOT(ISERROR(SEARCH("f'k{kk foHkkx jktLFkku",C946)))</formula>
    </cfRule>
    <cfRule type="containsText" dxfId="3618" priority="2017" stopIfTrue="1" operator="containsText" text="iw.kkZad">
      <formula>NOT(ISERROR(SEARCH("iw.kkZad",C946)))</formula>
    </cfRule>
  </conditionalFormatting>
  <conditionalFormatting sqref="C946">
    <cfRule type="cellIs" dxfId="3617" priority="2015" stopIfTrue="1" operator="equal">
      <formula>1800</formula>
    </cfRule>
    <cfRule type="cellIs" dxfId="3616" priority="2016" stopIfTrue="1" operator="equal">
      <formula>200</formula>
    </cfRule>
  </conditionalFormatting>
  <conditionalFormatting sqref="C946">
    <cfRule type="containsText" dxfId="3615" priority="2013" stopIfTrue="1" operator="containsText" text="dsoy jktdh; fo|ky;ksa esa iz;ksx gsrq fu%'kqYd">
      <formula>NOT(ISERROR(SEARCH("dsoy jktdh; fo|ky;ksa esa iz;ksx gsrq fu%'kqYd",C946)))</formula>
    </cfRule>
  </conditionalFormatting>
  <conditionalFormatting sqref="C926:C930">
    <cfRule type="cellIs" dxfId="3614" priority="2012" stopIfTrue="1" operator="equal">
      <formula>0</formula>
    </cfRule>
  </conditionalFormatting>
  <conditionalFormatting sqref="C926:C930">
    <cfRule type="containsText" dxfId="3613" priority="2010" stopIfTrue="1" operator="containsText" text="f'k{kk foHkkx jktLFkku">
      <formula>NOT(ISERROR(SEARCH("f'k{kk foHkkx jktLFkku",C926)))</formula>
    </cfRule>
    <cfRule type="containsText" dxfId="3612" priority="2011" stopIfTrue="1" operator="containsText" text="iw.kkZad">
      <formula>NOT(ISERROR(SEARCH("iw.kkZad",C926)))</formula>
    </cfRule>
  </conditionalFormatting>
  <conditionalFormatting sqref="C926:C930">
    <cfRule type="containsText" dxfId="3611" priority="2009" stopIfTrue="1" operator="containsText" text="dsoy jktdh; fo|ky;ksa esa iz;ksx gsrq fu%'kqYd">
      <formula>NOT(ISERROR(SEARCH("dsoy jktdh; fo|ky;ksa esa iz;ksx gsrq fu%'kqYd",C926)))</formula>
    </cfRule>
  </conditionalFormatting>
  <conditionalFormatting sqref="C923">
    <cfRule type="cellIs" dxfId="3610" priority="2008" stopIfTrue="1" operator="equal">
      <formula>0</formula>
    </cfRule>
  </conditionalFormatting>
  <conditionalFormatting sqref="C923">
    <cfRule type="containsText" dxfId="3609" priority="2006" stopIfTrue="1" operator="containsText" text="f'k{kk foHkkx jktLFkku">
      <formula>NOT(ISERROR(SEARCH("f'k{kk foHkkx jktLFkku",C923)))</formula>
    </cfRule>
    <cfRule type="containsText" dxfId="3608" priority="2007" stopIfTrue="1" operator="containsText" text="iw.kkZad">
      <formula>NOT(ISERROR(SEARCH("iw.kkZad",C923)))</formula>
    </cfRule>
  </conditionalFormatting>
  <conditionalFormatting sqref="C923">
    <cfRule type="containsText" dxfId="3607" priority="2005" stopIfTrue="1" operator="containsText" text="dsoy jktdh; fo|ky;ksa esa iz;ksx gsrq fu%'kqYd">
      <formula>NOT(ISERROR(SEARCH("dsoy jktdh; fo|ky;ksa esa iz;ksx gsrq fu%'kqYd",C923)))</formula>
    </cfRule>
  </conditionalFormatting>
  <conditionalFormatting sqref="C924:C925">
    <cfRule type="cellIs" dxfId="3606" priority="2004" stopIfTrue="1" operator="equal">
      <formula>0</formula>
    </cfRule>
  </conditionalFormatting>
  <conditionalFormatting sqref="C924:C925">
    <cfRule type="containsText" dxfId="3605" priority="2002" stopIfTrue="1" operator="containsText" text="f'k{kk foHkkx jktLFkku">
      <formula>NOT(ISERROR(SEARCH("f'k{kk foHkkx jktLFkku",C924)))</formula>
    </cfRule>
    <cfRule type="containsText" dxfId="3604" priority="2003" stopIfTrue="1" operator="containsText" text="iw.kkZad">
      <formula>NOT(ISERROR(SEARCH("iw.kkZad",C924)))</formula>
    </cfRule>
  </conditionalFormatting>
  <conditionalFormatting sqref="C924:C925">
    <cfRule type="containsText" dxfId="3603" priority="2001" stopIfTrue="1" operator="containsText" text="dsoy jktdh; fo|ky;ksa esa iz;ksx gsrq fu%'kqYd">
      <formula>NOT(ISERROR(SEARCH("dsoy jktdh; fo|ky;ksa esa iz;ksx gsrq fu%'kqYd",C924)))</formula>
    </cfRule>
  </conditionalFormatting>
  <conditionalFormatting sqref="C947:C950">
    <cfRule type="cellIs" dxfId="3602" priority="2000" stopIfTrue="1" operator="equal">
      <formula>0</formula>
    </cfRule>
  </conditionalFormatting>
  <conditionalFormatting sqref="C947:C950">
    <cfRule type="containsText" dxfId="3601" priority="1996" stopIfTrue="1" operator="containsText" text="f'k{kk foHkkx jktLFkku">
      <formula>NOT(ISERROR(SEARCH("f'k{kk foHkkx jktLFkku",C947)))</formula>
    </cfRule>
    <cfRule type="containsText" dxfId="3600" priority="1999" stopIfTrue="1" operator="containsText" text="iw.kkZad">
      <formula>NOT(ISERROR(SEARCH("iw.kkZad",C947)))</formula>
    </cfRule>
  </conditionalFormatting>
  <conditionalFormatting sqref="C947:C950">
    <cfRule type="cellIs" dxfId="3599" priority="1997" stopIfTrue="1" operator="equal">
      <formula>1800</formula>
    </cfRule>
    <cfRule type="cellIs" dxfId="3598" priority="1998" stopIfTrue="1" operator="equal">
      <formula>200</formula>
    </cfRule>
  </conditionalFormatting>
  <conditionalFormatting sqref="C947:C950">
    <cfRule type="containsText" dxfId="3597" priority="1995" stopIfTrue="1" operator="containsText" text="dsoy jktdh; fo|ky;ksa esa iz;ksx gsrq fu%'kqYd">
      <formula>NOT(ISERROR(SEARCH("dsoy jktdh; fo|ky;ksa esa iz;ksx gsrq fu%'kqYd",C947)))</formula>
    </cfRule>
  </conditionalFormatting>
  <conditionalFormatting sqref="H919:H920 I923:I925 I922:J922 I952:J952 J945 I927:I941 I944:J944 I943">
    <cfRule type="cellIs" dxfId="3596" priority="1994" stopIfTrue="1" operator="equal">
      <formula>0</formula>
    </cfRule>
  </conditionalFormatting>
  <conditionalFormatting sqref="H919:H920 I923:I925 I922:J922 I952:J952 J945 I927:I941 I944:J944 I943">
    <cfRule type="containsText" dxfId="3595" priority="1990" stopIfTrue="1" operator="containsText" text="f'k{kk foHkkx jktLFkku">
      <formula>NOT(ISERROR(SEARCH("f'k{kk foHkkx jktLFkku",H919)))</formula>
    </cfRule>
    <cfRule type="containsText" dxfId="3594" priority="1993" stopIfTrue="1" operator="containsText" text="iw.kkZad">
      <formula>NOT(ISERROR(SEARCH("iw.kkZad",H919)))</formula>
    </cfRule>
  </conditionalFormatting>
  <conditionalFormatting sqref="J943 J945">
    <cfRule type="cellIs" dxfId="3593" priority="1991" stopIfTrue="1" operator="equal">
      <formula>1800</formula>
    </cfRule>
    <cfRule type="cellIs" dxfId="3592" priority="1992" stopIfTrue="1" operator="equal">
      <formula>200</formula>
    </cfRule>
  </conditionalFormatting>
  <conditionalFormatting sqref="H919:H920 I923:I925 I922:J922 I952:J952 J945 I927:I941 I944:J944 I943">
    <cfRule type="containsText" dxfId="3591" priority="1989" stopIfTrue="1" operator="containsText" text="dsoy jktdh; fo|ky;ksa esa iz;ksx gsrq fu%'kqYd">
      <formula>NOT(ISERROR(SEARCH("dsoy jktdh; fo|ky;ksa esa iz;ksx gsrq fu%'kqYd",H919)))</formula>
    </cfRule>
  </conditionalFormatting>
  <conditionalFormatting sqref="I945">
    <cfRule type="cellIs" dxfId="3590" priority="1988" stopIfTrue="1" operator="equal">
      <formula>0</formula>
    </cfRule>
  </conditionalFormatting>
  <conditionalFormatting sqref="I945">
    <cfRule type="containsText" dxfId="3589" priority="1986" stopIfTrue="1" operator="containsText" text="f'k{kk foHkkx jktLFkku">
      <formula>NOT(ISERROR(SEARCH("f'k{kk foHkkx jktLFkku",I945)))</formula>
    </cfRule>
    <cfRule type="containsText" dxfId="3588" priority="1987" stopIfTrue="1" operator="containsText" text="iw.kkZad">
      <formula>NOT(ISERROR(SEARCH("iw.kkZad",I945)))</formula>
    </cfRule>
  </conditionalFormatting>
  <conditionalFormatting sqref="I945">
    <cfRule type="containsText" dxfId="3587" priority="1985" stopIfTrue="1" operator="containsText" text="dsoy jktdh; fo|ky;ksa esa iz;ksx gsrq fu%'kqYd">
      <formula>NOT(ISERROR(SEARCH("dsoy jktdh; fo|ky;ksa esa iz;ksx gsrq fu%'kqYd",I945)))</formula>
    </cfRule>
  </conditionalFormatting>
  <conditionalFormatting sqref="J946">
    <cfRule type="cellIs" dxfId="3586" priority="1984" stopIfTrue="1" operator="equal">
      <formula>0</formula>
    </cfRule>
  </conditionalFormatting>
  <conditionalFormatting sqref="J946">
    <cfRule type="containsText" dxfId="3585" priority="1980" stopIfTrue="1" operator="containsText" text="f'k{kk foHkkx jktLFkku">
      <formula>NOT(ISERROR(SEARCH("f'k{kk foHkkx jktLFkku",J946)))</formula>
    </cfRule>
    <cfRule type="containsText" dxfId="3584" priority="1983" stopIfTrue="1" operator="containsText" text="iw.kkZad">
      <formula>NOT(ISERROR(SEARCH("iw.kkZad",J946)))</formula>
    </cfRule>
  </conditionalFormatting>
  <conditionalFormatting sqref="J946">
    <cfRule type="cellIs" dxfId="3583" priority="1981" stopIfTrue="1" operator="equal">
      <formula>1800</formula>
    </cfRule>
    <cfRule type="cellIs" dxfId="3582" priority="1982" stopIfTrue="1" operator="equal">
      <formula>200</formula>
    </cfRule>
  </conditionalFormatting>
  <conditionalFormatting sqref="J946">
    <cfRule type="containsText" dxfId="3581" priority="1979" stopIfTrue="1" operator="containsText" text="dsoy jktdh; fo|ky;ksa esa iz;ksx gsrq fu%'kqYd">
      <formula>NOT(ISERROR(SEARCH("dsoy jktdh; fo|ky;ksa esa iz;ksx gsrq fu%'kqYd",J946)))</formula>
    </cfRule>
  </conditionalFormatting>
  <conditionalFormatting sqref="J926:J930">
    <cfRule type="cellIs" dxfId="3580" priority="1978" stopIfTrue="1" operator="equal">
      <formula>0</formula>
    </cfRule>
  </conditionalFormatting>
  <conditionalFormatting sqref="J926:J930">
    <cfRule type="containsText" dxfId="3579" priority="1976" stopIfTrue="1" operator="containsText" text="f'k{kk foHkkx jktLFkku">
      <formula>NOT(ISERROR(SEARCH("f'k{kk foHkkx jktLFkku",J926)))</formula>
    </cfRule>
    <cfRule type="containsText" dxfId="3578" priority="1977" stopIfTrue="1" operator="containsText" text="iw.kkZad">
      <formula>NOT(ISERROR(SEARCH("iw.kkZad",J926)))</formula>
    </cfRule>
  </conditionalFormatting>
  <conditionalFormatting sqref="J926:J930">
    <cfRule type="containsText" dxfId="3577" priority="1975" stopIfTrue="1" operator="containsText" text="dsoy jktdh; fo|ky;ksa esa iz;ksx gsrq fu%'kqYd">
      <formula>NOT(ISERROR(SEARCH("dsoy jktdh; fo|ky;ksa esa iz;ksx gsrq fu%'kqYd",J926)))</formula>
    </cfRule>
  </conditionalFormatting>
  <conditionalFormatting sqref="J923">
    <cfRule type="cellIs" dxfId="3576" priority="1974" stopIfTrue="1" operator="equal">
      <formula>0</formula>
    </cfRule>
  </conditionalFormatting>
  <conditionalFormatting sqref="J923">
    <cfRule type="containsText" dxfId="3575" priority="1972" stopIfTrue="1" operator="containsText" text="f'k{kk foHkkx jktLFkku">
      <formula>NOT(ISERROR(SEARCH("f'k{kk foHkkx jktLFkku",J923)))</formula>
    </cfRule>
    <cfRule type="containsText" dxfId="3574" priority="1973" stopIfTrue="1" operator="containsText" text="iw.kkZad">
      <formula>NOT(ISERROR(SEARCH("iw.kkZad",J923)))</formula>
    </cfRule>
  </conditionalFormatting>
  <conditionalFormatting sqref="J923">
    <cfRule type="containsText" dxfId="3573" priority="1971" stopIfTrue="1" operator="containsText" text="dsoy jktdh; fo|ky;ksa esa iz;ksx gsrq fu%'kqYd">
      <formula>NOT(ISERROR(SEARCH("dsoy jktdh; fo|ky;ksa esa iz;ksx gsrq fu%'kqYd",J923)))</formula>
    </cfRule>
  </conditionalFormatting>
  <conditionalFormatting sqref="J924:J925">
    <cfRule type="cellIs" dxfId="3572" priority="1970" stopIfTrue="1" operator="equal">
      <formula>0</formula>
    </cfRule>
  </conditionalFormatting>
  <conditionalFormatting sqref="J924:J925">
    <cfRule type="containsText" dxfId="3571" priority="1968" stopIfTrue="1" operator="containsText" text="f'k{kk foHkkx jktLFkku">
      <formula>NOT(ISERROR(SEARCH("f'k{kk foHkkx jktLFkku",J924)))</formula>
    </cfRule>
    <cfRule type="containsText" dxfId="3570" priority="1969" stopIfTrue="1" operator="containsText" text="iw.kkZad">
      <formula>NOT(ISERROR(SEARCH("iw.kkZad",J924)))</formula>
    </cfRule>
  </conditionalFormatting>
  <conditionalFormatting sqref="J924:J925">
    <cfRule type="containsText" dxfId="3569" priority="1967" stopIfTrue="1" operator="containsText" text="dsoy jktdh; fo|ky;ksa esa iz;ksx gsrq fu%'kqYd">
      <formula>NOT(ISERROR(SEARCH("dsoy jktdh; fo|ky;ksa esa iz;ksx gsrq fu%'kqYd",J924)))</formula>
    </cfRule>
  </conditionalFormatting>
  <conditionalFormatting sqref="J947:J950">
    <cfRule type="cellIs" dxfId="3568" priority="1966" stopIfTrue="1" operator="equal">
      <formula>0</formula>
    </cfRule>
  </conditionalFormatting>
  <conditionalFormatting sqref="J947:J950">
    <cfRule type="containsText" dxfId="3567" priority="1962" stopIfTrue="1" operator="containsText" text="f'k{kk foHkkx jktLFkku">
      <formula>NOT(ISERROR(SEARCH("f'k{kk foHkkx jktLFkku",J947)))</formula>
    </cfRule>
    <cfRule type="containsText" dxfId="3566" priority="1965" stopIfTrue="1" operator="containsText" text="iw.kkZad">
      <formula>NOT(ISERROR(SEARCH("iw.kkZad",J947)))</formula>
    </cfRule>
  </conditionalFormatting>
  <conditionalFormatting sqref="J947:J950">
    <cfRule type="cellIs" dxfId="3565" priority="1963" stopIfTrue="1" operator="equal">
      <formula>1800</formula>
    </cfRule>
    <cfRule type="cellIs" dxfId="3564" priority="1964" stopIfTrue="1" operator="equal">
      <formula>200</formula>
    </cfRule>
  </conditionalFormatting>
  <conditionalFormatting sqref="J947:J950">
    <cfRule type="containsText" dxfId="3563" priority="1961" stopIfTrue="1" operator="containsText" text="dsoy jktdh; fo|ky;ksa esa iz;ksx gsrq fu%'kqYd">
      <formula>NOT(ISERROR(SEARCH("dsoy jktdh; fo|ky;ksa esa iz;ksx gsrq fu%'kqYd",J947)))</formula>
    </cfRule>
  </conditionalFormatting>
  <conditionalFormatting sqref="A953:A954 F953 B957:B959 B956:C956 B986:C986 C979 B961:B975 J977 B977:C978">
    <cfRule type="cellIs" dxfId="3562" priority="1960" stopIfTrue="1" operator="equal">
      <formula>0</formula>
    </cfRule>
  </conditionalFormatting>
  <conditionalFormatting sqref="A953:A954 F953 B957:B959 B956:C956 B986:C986 C979 B961:B975 J977 B977:C978">
    <cfRule type="containsText" dxfId="3561" priority="1956" stopIfTrue="1" operator="containsText" text="f'k{kk foHkkx jktLFkku">
      <formula>NOT(ISERROR(SEARCH("f'k{kk foHkkx jktLFkku",A953)))</formula>
    </cfRule>
    <cfRule type="containsText" dxfId="3560" priority="1959" stopIfTrue="1" operator="containsText" text="iw.kkZad">
      <formula>NOT(ISERROR(SEARCH("iw.kkZad",A953)))</formula>
    </cfRule>
  </conditionalFormatting>
  <conditionalFormatting sqref="C977 C979">
    <cfRule type="cellIs" dxfId="3559" priority="1957" stopIfTrue="1" operator="equal">
      <formula>1800</formula>
    </cfRule>
    <cfRule type="cellIs" dxfId="3558" priority="1958" stopIfTrue="1" operator="equal">
      <formula>200</formula>
    </cfRule>
  </conditionalFormatting>
  <conditionalFormatting sqref="A953:A954 F953 B957:B959 B956:C956 B986:C986 C979 B961:B975 J977 B977:C978">
    <cfRule type="containsText" dxfId="3557" priority="1955" stopIfTrue="1" operator="containsText" text="dsoy jktdh; fo|ky;ksa esa iz;ksx gsrq fu%'kqYd">
      <formula>NOT(ISERROR(SEARCH("dsoy jktdh; fo|ky;ksa esa iz;ksx gsrq fu%'kqYd",A953)))</formula>
    </cfRule>
  </conditionalFormatting>
  <conditionalFormatting sqref="B979">
    <cfRule type="cellIs" dxfId="3556" priority="1954" stopIfTrue="1" operator="equal">
      <formula>0</formula>
    </cfRule>
  </conditionalFormatting>
  <conditionalFormatting sqref="B979">
    <cfRule type="containsText" dxfId="3555" priority="1952" stopIfTrue="1" operator="containsText" text="f'k{kk foHkkx jktLFkku">
      <formula>NOT(ISERROR(SEARCH("f'k{kk foHkkx jktLFkku",B979)))</formula>
    </cfRule>
    <cfRule type="containsText" dxfId="3554" priority="1953" stopIfTrue="1" operator="containsText" text="iw.kkZad">
      <formula>NOT(ISERROR(SEARCH("iw.kkZad",B979)))</formula>
    </cfRule>
  </conditionalFormatting>
  <conditionalFormatting sqref="B979">
    <cfRule type="containsText" dxfId="3553" priority="1951" stopIfTrue="1" operator="containsText" text="dsoy jktdh; fo|ky;ksa esa iz;ksx gsrq fu%'kqYd">
      <formula>NOT(ISERROR(SEARCH("dsoy jktdh; fo|ky;ksa esa iz;ksx gsrq fu%'kqYd",B979)))</formula>
    </cfRule>
  </conditionalFormatting>
  <conditionalFormatting sqref="C980">
    <cfRule type="cellIs" dxfId="3552" priority="1950" stopIfTrue="1" operator="equal">
      <formula>0</formula>
    </cfRule>
  </conditionalFormatting>
  <conditionalFormatting sqref="C980">
    <cfRule type="containsText" dxfId="3551" priority="1946" stopIfTrue="1" operator="containsText" text="f'k{kk foHkkx jktLFkku">
      <formula>NOT(ISERROR(SEARCH("f'k{kk foHkkx jktLFkku",C980)))</formula>
    </cfRule>
    <cfRule type="containsText" dxfId="3550" priority="1949" stopIfTrue="1" operator="containsText" text="iw.kkZad">
      <formula>NOT(ISERROR(SEARCH("iw.kkZad",C980)))</formula>
    </cfRule>
  </conditionalFormatting>
  <conditionalFormatting sqref="C980">
    <cfRule type="cellIs" dxfId="3549" priority="1947" stopIfTrue="1" operator="equal">
      <formula>1800</formula>
    </cfRule>
    <cfRule type="cellIs" dxfId="3548" priority="1948" stopIfTrue="1" operator="equal">
      <formula>200</formula>
    </cfRule>
  </conditionalFormatting>
  <conditionalFormatting sqref="C980">
    <cfRule type="containsText" dxfId="3547" priority="1945" stopIfTrue="1" operator="containsText" text="dsoy jktdh; fo|ky;ksa esa iz;ksx gsrq fu%'kqYd">
      <formula>NOT(ISERROR(SEARCH("dsoy jktdh; fo|ky;ksa esa iz;ksx gsrq fu%'kqYd",C980)))</formula>
    </cfRule>
  </conditionalFormatting>
  <conditionalFormatting sqref="C960:C964">
    <cfRule type="cellIs" dxfId="3546" priority="1944" stopIfTrue="1" operator="equal">
      <formula>0</formula>
    </cfRule>
  </conditionalFormatting>
  <conditionalFormatting sqref="C960:C964">
    <cfRule type="containsText" dxfId="3545" priority="1942" stopIfTrue="1" operator="containsText" text="f'k{kk foHkkx jktLFkku">
      <formula>NOT(ISERROR(SEARCH("f'k{kk foHkkx jktLFkku",C960)))</formula>
    </cfRule>
    <cfRule type="containsText" dxfId="3544" priority="1943" stopIfTrue="1" operator="containsText" text="iw.kkZad">
      <formula>NOT(ISERROR(SEARCH("iw.kkZad",C960)))</formula>
    </cfRule>
  </conditionalFormatting>
  <conditionalFormatting sqref="C960:C964">
    <cfRule type="containsText" dxfId="3543" priority="1941" stopIfTrue="1" operator="containsText" text="dsoy jktdh; fo|ky;ksa esa iz;ksx gsrq fu%'kqYd">
      <formula>NOT(ISERROR(SEARCH("dsoy jktdh; fo|ky;ksa esa iz;ksx gsrq fu%'kqYd",C960)))</formula>
    </cfRule>
  </conditionalFormatting>
  <conditionalFormatting sqref="C957">
    <cfRule type="cellIs" dxfId="3542" priority="1940" stopIfTrue="1" operator="equal">
      <formula>0</formula>
    </cfRule>
  </conditionalFormatting>
  <conditionalFormatting sqref="C957">
    <cfRule type="containsText" dxfId="3541" priority="1938" stopIfTrue="1" operator="containsText" text="f'k{kk foHkkx jktLFkku">
      <formula>NOT(ISERROR(SEARCH("f'k{kk foHkkx jktLFkku",C957)))</formula>
    </cfRule>
    <cfRule type="containsText" dxfId="3540" priority="1939" stopIfTrue="1" operator="containsText" text="iw.kkZad">
      <formula>NOT(ISERROR(SEARCH("iw.kkZad",C957)))</formula>
    </cfRule>
  </conditionalFormatting>
  <conditionalFormatting sqref="C957">
    <cfRule type="containsText" dxfId="3539" priority="1937" stopIfTrue="1" operator="containsText" text="dsoy jktdh; fo|ky;ksa esa iz;ksx gsrq fu%'kqYd">
      <formula>NOT(ISERROR(SEARCH("dsoy jktdh; fo|ky;ksa esa iz;ksx gsrq fu%'kqYd",C957)))</formula>
    </cfRule>
  </conditionalFormatting>
  <conditionalFormatting sqref="C958:C959">
    <cfRule type="cellIs" dxfId="3538" priority="1936" stopIfTrue="1" operator="equal">
      <formula>0</formula>
    </cfRule>
  </conditionalFormatting>
  <conditionalFormatting sqref="C958:C959">
    <cfRule type="containsText" dxfId="3537" priority="1934" stopIfTrue="1" operator="containsText" text="f'k{kk foHkkx jktLFkku">
      <formula>NOT(ISERROR(SEARCH("f'k{kk foHkkx jktLFkku",C958)))</formula>
    </cfRule>
    <cfRule type="containsText" dxfId="3536" priority="1935" stopIfTrue="1" operator="containsText" text="iw.kkZad">
      <formula>NOT(ISERROR(SEARCH("iw.kkZad",C958)))</formula>
    </cfRule>
  </conditionalFormatting>
  <conditionalFormatting sqref="C958:C959">
    <cfRule type="containsText" dxfId="3535" priority="1933" stopIfTrue="1" operator="containsText" text="dsoy jktdh; fo|ky;ksa esa iz;ksx gsrq fu%'kqYd">
      <formula>NOT(ISERROR(SEARCH("dsoy jktdh; fo|ky;ksa esa iz;ksx gsrq fu%'kqYd",C958)))</formula>
    </cfRule>
  </conditionalFormatting>
  <conditionalFormatting sqref="C981:C984">
    <cfRule type="cellIs" dxfId="3534" priority="1932" stopIfTrue="1" operator="equal">
      <formula>0</formula>
    </cfRule>
  </conditionalFormatting>
  <conditionalFormatting sqref="C981:C984">
    <cfRule type="containsText" dxfId="3533" priority="1928" stopIfTrue="1" operator="containsText" text="f'k{kk foHkkx jktLFkku">
      <formula>NOT(ISERROR(SEARCH("f'k{kk foHkkx jktLFkku",C981)))</formula>
    </cfRule>
    <cfRule type="containsText" dxfId="3532" priority="1931" stopIfTrue="1" operator="containsText" text="iw.kkZad">
      <formula>NOT(ISERROR(SEARCH("iw.kkZad",C981)))</formula>
    </cfRule>
  </conditionalFormatting>
  <conditionalFormatting sqref="C981:C984">
    <cfRule type="cellIs" dxfId="3531" priority="1929" stopIfTrue="1" operator="equal">
      <formula>1800</formula>
    </cfRule>
    <cfRule type="cellIs" dxfId="3530" priority="1930" stopIfTrue="1" operator="equal">
      <formula>200</formula>
    </cfRule>
  </conditionalFormatting>
  <conditionalFormatting sqref="C981:C984">
    <cfRule type="containsText" dxfId="3529" priority="1927" stopIfTrue="1" operator="containsText" text="dsoy jktdh; fo|ky;ksa esa iz;ksx gsrq fu%'kqYd">
      <formula>NOT(ISERROR(SEARCH("dsoy jktdh; fo|ky;ksa esa iz;ksx gsrq fu%'kqYd",C981)))</formula>
    </cfRule>
  </conditionalFormatting>
  <conditionalFormatting sqref="H953:H954 I957:I959 I956:J956 I986:J986 J979 I961:I975 I978:J978 I977">
    <cfRule type="cellIs" dxfId="3528" priority="1926" stopIfTrue="1" operator="equal">
      <formula>0</formula>
    </cfRule>
  </conditionalFormatting>
  <conditionalFormatting sqref="H953:H954 I957:I959 I956:J956 I986:J986 J979 I961:I975 I978:J978 I977">
    <cfRule type="containsText" dxfId="3527" priority="1922" stopIfTrue="1" operator="containsText" text="f'k{kk foHkkx jktLFkku">
      <formula>NOT(ISERROR(SEARCH("f'k{kk foHkkx jktLFkku",H953)))</formula>
    </cfRule>
    <cfRule type="containsText" dxfId="3526" priority="1925" stopIfTrue="1" operator="containsText" text="iw.kkZad">
      <formula>NOT(ISERROR(SEARCH("iw.kkZad",H953)))</formula>
    </cfRule>
  </conditionalFormatting>
  <conditionalFormatting sqref="J977 J979">
    <cfRule type="cellIs" dxfId="3525" priority="1923" stopIfTrue="1" operator="equal">
      <formula>1800</formula>
    </cfRule>
    <cfRule type="cellIs" dxfId="3524" priority="1924" stopIfTrue="1" operator="equal">
      <formula>200</formula>
    </cfRule>
  </conditionalFormatting>
  <conditionalFormatting sqref="H953:H954 I957:I959 I956:J956 I986:J986 J979 I961:I975 I978:J978 I977">
    <cfRule type="containsText" dxfId="3523" priority="1921" stopIfTrue="1" operator="containsText" text="dsoy jktdh; fo|ky;ksa esa iz;ksx gsrq fu%'kqYd">
      <formula>NOT(ISERROR(SEARCH("dsoy jktdh; fo|ky;ksa esa iz;ksx gsrq fu%'kqYd",H953)))</formula>
    </cfRule>
  </conditionalFormatting>
  <conditionalFormatting sqref="I979">
    <cfRule type="cellIs" dxfId="3522" priority="1920" stopIfTrue="1" operator="equal">
      <formula>0</formula>
    </cfRule>
  </conditionalFormatting>
  <conditionalFormatting sqref="I979">
    <cfRule type="containsText" dxfId="3521" priority="1918" stopIfTrue="1" operator="containsText" text="f'k{kk foHkkx jktLFkku">
      <formula>NOT(ISERROR(SEARCH("f'k{kk foHkkx jktLFkku",I979)))</formula>
    </cfRule>
    <cfRule type="containsText" dxfId="3520" priority="1919" stopIfTrue="1" operator="containsText" text="iw.kkZad">
      <formula>NOT(ISERROR(SEARCH("iw.kkZad",I979)))</formula>
    </cfRule>
  </conditionalFormatting>
  <conditionalFormatting sqref="I979">
    <cfRule type="containsText" dxfId="3519" priority="1917" stopIfTrue="1" operator="containsText" text="dsoy jktdh; fo|ky;ksa esa iz;ksx gsrq fu%'kqYd">
      <formula>NOT(ISERROR(SEARCH("dsoy jktdh; fo|ky;ksa esa iz;ksx gsrq fu%'kqYd",I979)))</formula>
    </cfRule>
  </conditionalFormatting>
  <conditionalFormatting sqref="J980">
    <cfRule type="cellIs" dxfId="3518" priority="1916" stopIfTrue="1" operator="equal">
      <formula>0</formula>
    </cfRule>
  </conditionalFormatting>
  <conditionalFormatting sqref="J980">
    <cfRule type="containsText" dxfId="3517" priority="1912" stopIfTrue="1" operator="containsText" text="f'k{kk foHkkx jktLFkku">
      <formula>NOT(ISERROR(SEARCH("f'k{kk foHkkx jktLFkku",J980)))</formula>
    </cfRule>
    <cfRule type="containsText" dxfId="3516" priority="1915" stopIfTrue="1" operator="containsText" text="iw.kkZad">
      <formula>NOT(ISERROR(SEARCH("iw.kkZad",J980)))</formula>
    </cfRule>
  </conditionalFormatting>
  <conditionalFormatting sqref="J980">
    <cfRule type="cellIs" dxfId="3515" priority="1913" stopIfTrue="1" operator="equal">
      <formula>1800</formula>
    </cfRule>
    <cfRule type="cellIs" dxfId="3514" priority="1914" stopIfTrue="1" operator="equal">
      <formula>200</formula>
    </cfRule>
  </conditionalFormatting>
  <conditionalFormatting sqref="J980">
    <cfRule type="containsText" dxfId="3513" priority="1911" stopIfTrue="1" operator="containsText" text="dsoy jktdh; fo|ky;ksa esa iz;ksx gsrq fu%'kqYd">
      <formula>NOT(ISERROR(SEARCH("dsoy jktdh; fo|ky;ksa esa iz;ksx gsrq fu%'kqYd",J980)))</formula>
    </cfRule>
  </conditionalFormatting>
  <conditionalFormatting sqref="J960:J964">
    <cfRule type="cellIs" dxfId="3512" priority="1910" stopIfTrue="1" operator="equal">
      <formula>0</formula>
    </cfRule>
  </conditionalFormatting>
  <conditionalFormatting sqref="J960:J964">
    <cfRule type="containsText" dxfId="3511" priority="1908" stopIfTrue="1" operator="containsText" text="f'k{kk foHkkx jktLFkku">
      <formula>NOT(ISERROR(SEARCH("f'k{kk foHkkx jktLFkku",J960)))</formula>
    </cfRule>
    <cfRule type="containsText" dxfId="3510" priority="1909" stopIfTrue="1" operator="containsText" text="iw.kkZad">
      <formula>NOT(ISERROR(SEARCH("iw.kkZad",J960)))</formula>
    </cfRule>
  </conditionalFormatting>
  <conditionalFormatting sqref="J960:J964">
    <cfRule type="containsText" dxfId="3509" priority="1907" stopIfTrue="1" operator="containsText" text="dsoy jktdh; fo|ky;ksa esa iz;ksx gsrq fu%'kqYd">
      <formula>NOT(ISERROR(SEARCH("dsoy jktdh; fo|ky;ksa esa iz;ksx gsrq fu%'kqYd",J960)))</formula>
    </cfRule>
  </conditionalFormatting>
  <conditionalFormatting sqref="J957">
    <cfRule type="cellIs" dxfId="3508" priority="1906" stopIfTrue="1" operator="equal">
      <formula>0</formula>
    </cfRule>
  </conditionalFormatting>
  <conditionalFormatting sqref="J957">
    <cfRule type="containsText" dxfId="3507" priority="1904" stopIfTrue="1" operator="containsText" text="f'k{kk foHkkx jktLFkku">
      <formula>NOT(ISERROR(SEARCH("f'k{kk foHkkx jktLFkku",J957)))</formula>
    </cfRule>
    <cfRule type="containsText" dxfId="3506" priority="1905" stopIfTrue="1" operator="containsText" text="iw.kkZad">
      <formula>NOT(ISERROR(SEARCH("iw.kkZad",J957)))</formula>
    </cfRule>
  </conditionalFormatting>
  <conditionalFormatting sqref="J957">
    <cfRule type="containsText" dxfId="3505" priority="1903" stopIfTrue="1" operator="containsText" text="dsoy jktdh; fo|ky;ksa esa iz;ksx gsrq fu%'kqYd">
      <formula>NOT(ISERROR(SEARCH("dsoy jktdh; fo|ky;ksa esa iz;ksx gsrq fu%'kqYd",J957)))</formula>
    </cfRule>
  </conditionalFormatting>
  <conditionalFormatting sqref="J958:J959">
    <cfRule type="cellIs" dxfId="3504" priority="1902" stopIfTrue="1" operator="equal">
      <formula>0</formula>
    </cfRule>
  </conditionalFormatting>
  <conditionalFormatting sqref="J958:J959">
    <cfRule type="containsText" dxfId="3503" priority="1900" stopIfTrue="1" operator="containsText" text="f'k{kk foHkkx jktLFkku">
      <formula>NOT(ISERROR(SEARCH("f'k{kk foHkkx jktLFkku",J958)))</formula>
    </cfRule>
    <cfRule type="containsText" dxfId="3502" priority="1901" stopIfTrue="1" operator="containsText" text="iw.kkZad">
      <formula>NOT(ISERROR(SEARCH("iw.kkZad",J958)))</formula>
    </cfRule>
  </conditionalFormatting>
  <conditionalFormatting sqref="J958:J959">
    <cfRule type="containsText" dxfId="3501" priority="1899" stopIfTrue="1" operator="containsText" text="dsoy jktdh; fo|ky;ksa esa iz;ksx gsrq fu%'kqYd">
      <formula>NOT(ISERROR(SEARCH("dsoy jktdh; fo|ky;ksa esa iz;ksx gsrq fu%'kqYd",J958)))</formula>
    </cfRule>
  </conditionalFormatting>
  <conditionalFormatting sqref="J981:J984">
    <cfRule type="cellIs" dxfId="3500" priority="1898" stopIfTrue="1" operator="equal">
      <formula>0</formula>
    </cfRule>
  </conditionalFormatting>
  <conditionalFormatting sqref="J981:J984">
    <cfRule type="containsText" dxfId="3499" priority="1894" stopIfTrue="1" operator="containsText" text="f'k{kk foHkkx jktLFkku">
      <formula>NOT(ISERROR(SEARCH("f'k{kk foHkkx jktLFkku",J981)))</formula>
    </cfRule>
    <cfRule type="containsText" dxfId="3498" priority="1897" stopIfTrue="1" operator="containsText" text="iw.kkZad">
      <formula>NOT(ISERROR(SEARCH("iw.kkZad",J981)))</formula>
    </cfRule>
  </conditionalFormatting>
  <conditionalFormatting sqref="J981:J984">
    <cfRule type="cellIs" dxfId="3497" priority="1895" stopIfTrue="1" operator="equal">
      <formula>1800</formula>
    </cfRule>
    <cfRule type="cellIs" dxfId="3496" priority="1896" stopIfTrue="1" operator="equal">
      <formula>200</formula>
    </cfRule>
  </conditionalFormatting>
  <conditionalFormatting sqref="J981:J984">
    <cfRule type="containsText" dxfId="3495" priority="1893" stopIfTrue="1" operator="containsText" text="dsoy jktdh; fo|ky;ksa esa iz;ksx gsrq fu%'kqYd">
      <formula>NOT(ISERROR(SEARCH("dsoy jktdh; fo|ky;ksa esa iz;ksx gsrq fu%'kqYd",J981)))</formula>
    </cfRule>
  </conditionalFormatting>
  <conditionalFormatting sqref="A987:A988 F987 B991:B993 B990:C990 B1020:C1020 C1013 B995:B1009 J1011 B1011:C1012">
    <cfRule type="cellIs" dxfId="3494" priority="1892" stopIfTrue="1" operator="equal">
      <formula>0</formula>
    </cfRule>
  </conditionalFormatting>
  <conditionalFormatting sqref="A987:A988 F987 B991:B993 B990:C990 B1020:C1020 C1013 B995:B1009 J1011 B1011:C1012">
    <cfRule type="containsText" dxfId="3493" priority="1888" stopIfTrue="1" operator="containsText" text="f'k{kk foHkkx jktLFkku">
      <formula>NOT(ISERROR(SEARCH("f'k{kk foHkkx jktLFkku",A987)))</formula>
    </cfRule>
    <cfRule type="containsText" dxfId="3492" priority="1891" stopIfTrue="1" operator="containsText" text="iw.kkZad">
      <formula>NOT(ISERROR(SEARCH("iw.kkZad",A987)))</formula>
    </cfRule>
  </conditionalFormatting>
  <conditionalFormatting sqref="C1011 C1013">
    <cfRule type="cellIs" dxfId="3491" priority="1889" stopIfTrue="1" operator="equal">
      <formula>1800</formula>
    </cfRule>
    <cfRule type="cellIs" dxfId="3490" priority="1890" stopIfTrue="1" operator="equal">
      <formula>200</formula>
    </cfRule>
  </conditionalFormatting>
  <conditionalFormatting sqref="A987:A988 F987 B991:B993 B990:C990 B1020:C1020 C1013 B995:B1009 J1011 B1011:C1012">
    <cfRule type="containsText" dxfId="3489" priority="1887" stopIfTrue="1" operator="containsText" text="dsoy jktdh; fo|ky;ksa esa iz;ksx gsrq fu%'kqYd">
      <formula>NOT(ISERROR(SEARCH("dsoy jktdh; fo|ky;ksa esa iz;ksx gsrq fu%'kqYd",A987)))</formula>
    </cfRule>
  </conditionalFormatting>
  <conditionalFormatting sqref="B1013">
    <cfRule type="cellIs" dxfId="3488" priority="1886" stopIfTrue="1" operator="equal">
      <formula>0</formula>
    </cfRule>
  </conditionalFormatting>
  <conditionalFormatting sqref="B1013">
    <cfRule type="containsText" dxfId="3487" priority="1884" stopIfTrue="1" operator="containsText" text="f'k{kk foHkkx jktLFkku">
      <formula>NOT(ISERROR(SEARCH("f'k{kk foHkkx jktLFkku",B1013)))</formula>
    </cfRule>
    <cfRule type="containsText" dxfId="3486" priority="1885" stopIfTrue="1" operator="containsText" text="iw.kkZad">
      <formula>NOT(ISERROR(SEARCH("iw.kkZad",B1013)))</formula>
    </cfRule>
  </conditionalFormatting>
  <conditionalFormatting sqref="B1013">
    <cfRule type="containsText" dxfId="3485" priority="1883" stopIfTrue="1" operator="containsText" text="dsoy jktdh; fo|ky;ksa esa iz;ksx gsrq fu%'kqYd">
      <formula>NOT(ISERROR(SEARCH("dsoy jktdh; fo|ky;ksa esa iz;ksx gsrq fu%'kqYd",B1013)))</formula>
    </cfRule>
  </conditionalFormatting>
  <conditionalFormatting sqref="C1014">
    <cfRule type="cellIs" dxfId="3484" priority="1882" stopIfTrue="1" operator="equal">
      <formula>0</formula>
    </cfRule>
  </conditionalFormatting>
  <conditionalFormatting sqref="C1014">
    <cfRule type="containsText" dxfId="3483" priority="1878" stopIfTrue="1" operator="containsText" text="f'k{kk foHkkx jktLFkku">
      <formula>NOT(ISERROR(SEARCH("f'k{kk foHkkx jktLFkku",C1014)))</formula>
    </cfRule>
    <cfRule type="containsText" dxfId="3482" priority="1881" stopIfTrue="1" operator="containsText" text="iw.kkZad">
      <formula>NOT(ISERROR(SEARCH("iw.kkZad",C1014)))</formula>
    </cfRule>
  </conditionalFormatting>
  <conditionalFormatting sqref="C1014">
    <cfRule type="cellIs" dxfId="3481" priority="1879" stopIfTrue="1" operator="equal">
      <formula>1800</formula>
    </cfRule>
    <cfRule type="cellIs" dxfId="3480" priority="1880" stopIfTrue="1" operator="equal">
      <formula>200</formula>
    </cfRule>
  </conditionalFormatting>
  <conditionalFormatting sqref="C1014">
    <cfRule type="containsText" dxfId="3479" priority="1877" stopIfTrue="1" operator="containsText" text="dsoy jktdh; fo|ky;ksa esa iz;ksx gsrq fu%'kqYd">
      <formula>NOT(ISERROR(SEARCH("dsoy jktdh; fo|ky;ksa esa iz;ksx gsrq fu%'kqYd",C1014)))</formula>
    </cfRule>
  </conditionalFormatting>
  <conditionalFormatting sqref="C994:C998">
    <cfRule type="cellIs" dxfId="3478" priority="1876" stopIfTrue="1" operator="equal">
      <formula>0</formula>
    </cfRule>
  </conditionalFormatting>
  <conditionalFormatting sqref="C994:C998">
    <cfRule type="containsText" dxfId="3477" priority="1874" stopIfTrue="1" operator="containsText" text="f'k{kk foHkkx jktLFkku">
      <formula>NOT(ISERROR(SEARCH("f'k{kk foHkkx jktLFkku",C994)))</formula>
    </cfRule>
    <cfRule type="containsText" dxfId="3476" priority="1875" stopIfTrue="1" operator="containsText" text="iw.kkZad">
      <formula>NOT(ISERROR(SEARCH("iw.kkZad",C994)))</formula>
    </cfRule>
  </conditionalFormatting>
  <conditionalFormatting sqref="C994:C998">
    <cfRule type="containsText" dxfId="3475" priority="1873" stopIfTrue="1" operator="containsText" text="dsoy jktdh; fo|ky;ksa esa iz;ksx gsrq fu%'kqYd">
      <formula>NOT(ISERROR(SEARCH("dsoy jktdh; fo|ky;ksa esa iz;ksx gsrq fu%'kqYd",C994)))</formula>
    </cfRule>
  </conditionalFormatting>
  <conditionalFormatting sqref="C991">
    <cfRule type="cellIs" dxfId="3474" priority="1872" stopIfTrue="1" operator="equal">
      <formula>0</formula>
    </cfRule>
  </conditionalFormatting>
  <conditionalFormatting sqref="C991">
    <cfRule type="containsText" dxfId="3473" priority="1870" stopIfTrue="1" operator="containsText" text="f'k{kk foHkkx jktLFkku">
      <formula>NOT(ISERROR(SEARCH("f'k{kk foHkkx jktLFkku",C991)))</formula>
    </cfRule>
    <cfRule type="containsText" dxfId="3472" priority="1871" stopIfTrue="1" operator="containsText" text="iw.kkZad">
      <formula>NOT(ISERROR(SEARCH("iw.kkZad",C991)))</formula>
    </cfRule>
  </conditionalFormatting>
  <conditionalFormatting sqref="C991">
    <cfRule type="containsText" dxfId="3471" priority="1869" stopIfTrue="1" operator="containsText" text="dsoy jktdh; fo|ky;ksa esa iz;ksx gsrq fu%'kqYd">
      <formula>NOT(ISERROR(SEARCH("dsoy jktdh; fo|ky;ksa esa iz;ksx gsrq fu%'kqYd",C991)))</formula>
    </cfRule>
  </conditionalFormatting>
  <conditionalFormatting sqref="C992:C993">
    <cfRule type="cellIs" dxfId="3470" priority="1868" stopIfTrue="1" operator="equal">
      <formula>0</formula>
    </cfRule>
  </conditionalFormatting>
  <conditionalFormatting sqref="C992:C993">
    <cfRule type="containsText" dxfId="3469" priority="1866" stopIfTrue="1" operator="containsText" text="f'k{kk foHkkx jktLFkku">
      <formula>NOT(ISERROR(SEARCH("f'k{kk foHkkx jktLFkku",C992)))</formula>
    </cfRule>
    <cfRule type="containsText" dxfId="3468" priority="1867" stopIfTrue="1" operator="containsText" text="iw.kkZad">
      <formula>NOT(ISERROR(SEARCH("iw.kkZad",C992)))</formula>
    </cfRule>
  </conditionalFormatting>
  <conditionalFormatting sqref="C992:C993">
    <cfRule type="containsText" dxfId="3467" priority="1865" stopIfTrue="1" operator="containsText" text="dsoy jktdh; fo|ky;ksa esa iz;ksx gsrq fu%'kqYd">
      <formula>NOT(ISERROR(SEARCH("dsoy jktdh; fo|ky;ksa esa iz;ksx gsrq fu%'kqYd",C992)))</formula>
    </cfRule>
  </conditionalFormatting>
  <conditionalFormatting sqref="C1015:C1018">
    <cfRule type="cellIs" dxfId="3466" priority="1864" stopIfTrue="1" operator="equal">
      <formula>0</formula>
    </cfRule>
  </conditionalFormatting>
  <conditionalFormatting sqref="C1015:C1018">
    <cfRule type="containsText" dxfId="3465" priority="1860" stopIfTrue="1" operator="containsText" text="f'k{kk foHkkx jktLFkku">
      <formula>NOT(ISERROR(SEARCH("f'k{kk foHkkx jktLFkku",C1015)))</formula>
    </cfRule>
    <cfRule type="containsText" dxfId="3464" priority="1863" stopIfTrue="1" operator="containsText" text="iw.kkZad">
      <formula>NOT(ISERROR(SEARCH("iw.kkZad",C1015)))</formula>
    </cfRule>
  </conditionalFormatting>
  <conditionalFormatting sqref="C1015:C1018">
    <cfRule type="cellIs" dxfId="3463" priority="1861" stopIfTrue="1" operator="equal">
      <formula>1800</formula>
    </cfRule>
    <cfRule type="cellIs" dxfId="3462" priority="1862" stopIfTrue="1" operator="equal">
      <formula>200</formula>
    </cfRule>
  </conditionalFormatting>
  <conditionalFormatting sqref="C1015:C1018">
    <cfRule type="containsText" dxfId="3461" priority="1859" stopIfTrue="1" operator="containsText" text="dsoy jktdh; fo|ky;ksa esa iz;ksx gsrq fu%'kqYd">
      <formula>NOT(ISERROR(SEARCH("dsoy jktdh; fo|ky;ksa esa iz;ksx gsrq fu%'kqYd",C1015)))</formula>
    </cfRule>
  </conditionalFormatting>
  <conditionalFormatting sqref="H987:H988 I991:I993 I990:J990 I1020:J1020 J1013 I995:I1009 I1012:J1012 I1011">
    <cfRule type="cellIs" dxfId="3460" priority="1858" stopIfTrue="1" operator="equal">
      <formula>0</formula>
    </cfRule>
  </conditionalFormatting>
  <conditionalFormatting sqref="H987:H988 I991:I993 I990:J990 I1020:J1020 J1013 I995:I1009 I1012:J1012 I1011">
    <cfRule type="containsText" dxfId="3459" priority="1854" stopIfTrue="1" operator="containsText" text="f'k{kk foHkkx jktLFkku">
      <formula>NOT(ISERROR(SEARCH("f'k{kk foHkkx jktLFkku",H987)))</formula>
    </cfRule>
    <cfRule type="containsText" dxfId="3458" priority="1857" stopIfTrue="1" operator="containsText" text="iw.kkZad">
      <formula>NOT(ISERROR(SEARCH("iw.kkZad",H987)))</formula>
    </cfRule>
  </conditionalFormatting>
  <conditionalFormatting sqref="J1011 J1013">
    <cfRule type="cellIs" dxfId="3457" priority="1855" stopIfTrue="1" operator="equal">
      <formula>1800</formula>
    </cfRule>
    <cfRule type="cellIs" dxfId="3456" priority="1856" stopIfTrue="1" operator="equal">
      <formula>200</formula>
    </cfRule>
  </conditionalFormatting>
  <conditionalFormatting sqref="H987:H988 I991:I993 I990:J990 I1020:J1020 J1013 I995:I1009 I1012:J1012 I1011">
    <cfRule type="containsText" dxfId="3455" priority="1853" stopIfTrue="1" operator="containsText" text="dsoy jktdh; fo|ky;ksa esa iz;ksx gsrq fu%'kqYd">
      <formula>NOT(ISERROR(SEARCH("dsoy jktdh; fo|ky;ksa esa iz;ksx gsrq fu%'kqYd",H987)))</formula>
    </cfRule>
  </conditionalFormatting>
  <conditionalFormatting sqref="I1013">
    <cfRule type="cellIs" dxfId="3454" priority="1852" stopIfTrue="1" operator="equal">
      <formula>0</formula>
    </cfRule>
  </conditionalFormatting>
  <conditionalFormatting sqref="I1013">
    <cfRule type="containsText" dxfId="3453" priority="1850" stopIfTrue="1" operator="containsText" text="f'k{kk foHkkx jktLFkku">
      <formula>NOT(ISERROR(SEARCH("f'k{kk foHkkx jktLFkku",I1013)))</formula>
    </cfRule>
    <cfRule type="containsText" dxfId="3452" priority="1851" stopIfTrue="1" operator="containsText" text="iw.kkZad">
      <formula>NOT(ISERROR(SEARCH("iw.kkZad",I1013)))</formula>
    </cfRule>
  </conditionalFormatting>
  <conditionalFormatting sqref="I1013">
    <cfRule type="containsText" dxfId="3451" priority="1849" stopIfTrue="1" operator="containsText" text="dsoy jktdh; fo|ky;ksa esa iz;ksx gsrq fu%'kqYd">
      <formula>NOT(ISERROR(SEARCH("dsoy jktdh; fo|ky;ksa esa iz;ksx gsrq fu%'kqYd",I1013)))</formula>
    </cfRule>
  </conditionalFormatting>
  <conditionalFormatting sqref="J1014">
    <cfRule type="cellIs" dxfId="3450" priority="1848" stopIfTrue="1" operator="equal">
      <formula>0</formula>
    </cfRule>
  </conditionalFormatting>
  <conditionalFormatting sqref="J1014">
    <cfRule type="containsText" dxfId="3449" priority="1844" stopIfTrue="1" operator="containsText" text="f'k{kk foHkkx jktLFkku">
      <formula>NOT(ISERROR(SEARCH("f'k{kk foHkkx jktLFkku",J1014)))</formula>
    </cfRule>
    <cfRule type="containsText" dxfId="3448" priority="1847" stopIfTrue="1" operator="containsText" text="iw.kkZad">
      <formula>NOT(ISERROR(SEARCH("iw.kkZad",J1014)))</formula>
    </cfRule>
  </conditionalFormatting>
  <conditionalFormatting sqref="J1014">
    <cfRule type="cellIs" dxfId="3447" priority="1845" stopIfTrue="1" operator="equal">
      <formula>1800</formula>
    </cfRule>
    <cfRule type="cellIs" dxfId="3446" priority="1846" stopIfTrue="1" operator="equal">
      <formula>200</formula>
    </cfRule>
  </conditionalFormatting>
  <conditionalFormatting sqref="J1014">
    <cfRule type="containsText" dxfId="3445" priority="1843" stopIfTrue="1" operator="containsText" text="dsoy jktdh; fo|ky;ksa esa iz;ksx gsrq fu%'kqYd">
      <formula>NOT(ISERROR(SEARCH("dsoy jktdh; fo|ky;ksa esa iz;ksx gsrq fu%'kqYd",J1014)))</formula>
    </cfRule>
  </conditionalFormatting>
  <conditionalFormatting sqref="J994:J998">
    <cfRule type="cellIs" dxfId="3444" priority="1842" stopIfTrue="1" operator="equal">
      <formula>0</formula>
    </cfRule>
  </conditionalFormatting>
  <conditionalFormatting sqref="J994:J998">
    <cfRule type="containsText" dxfId="3443" priority="1840" stopIfTrue="1" operator="containsText" text="f'k{kk foHkkx jktLFkku">
      <formula>NOT(ISERROR(SEARCH("f'k{kk foHkkx jktLFkku",J994)))</formula>
    </cfRule>
    <cfRule type="containsText" dxfId="3442" priority="1841" stopIfTrue="1" operator="containsText" text="iw.kkZad">
      <formula>NOT(ISERROR(SEARCH("iw.kkZad",J994)))</formula>
    </cfRule>
  </conditionalFormatting>
  <conditionalFormatting sqref="J994:J998">
    <cfRule type="containsText" dxfId="3441" priority="1839" stopIfTrue="1" operator="containsText" text="dsoy jktdh; fo|ky;ksa esa iz;ksx gsrq fu%'kqYd">
      <formula>NOT(ISERROR(SEARCH("dsoy jktdh; fo|ky;ksa esa iz;ksx gsrq fu%'kqYd",J994)))</formula>
    </cfRule>
  </conditionalFormatting>
  <conditionalFormatting sqref="J991">
    <cfRule type="cellIs" dxfId="3440" priority="1838" stopIfTrue="1" operator="equal">
      <formula>0</formula>
    </cfRule>
  </conditionalFormatting>
  <conditionalFormatting sqref="J991">
    <cfRule type="containsText" dxfId="3439" priority="1836" stopIfTrue="1" operator="containsText" text="f'k{kk foHkkx jktLFkku">
      <formula>NOT(ISERROR(SEARCH("f'k{kk foHkkx jktLFkku",J991)))</formula>
    </cfRule>
    <cfRule type="containsText" dxfId="3438" priority="1837" stopIfTrue="1" operator="containsText" text="iw.kkZad">
      <formula>NOT(ISERROR(SEARCH("iw.kkZad",J991)))</formula>
    </cfRule>
  </conditionalFormatting>
  <conditionalFormatting sqref="J991">
    <cfRule type="containsText" dxfId="3437" priority="1835" stopIfTrue="1" operator="containsText" text="dsoy jktdh; fo|ky;ksa esa iz;ksx gsrq fu%'kqYd">
      <formula>NOT(ISERROR(SEARCH("dsoy jktdh; fo|ky;ksa esa iz;ksx gsrq fu%'kqYd",J991)))</formula>
    </cfRule>
  </conditionalFormatting>
  <conditionalFormatting sqref="J992:J993">
    <cfRule type="cellIs" dxfId="3436" priority="1834" stopIfTrue="1" operator="equal">
      <formula>0</formula>
    </cfRule>
  </conditionalFormatting>
  <conditionalFormatting sqref="J992:J993">
    <cfRule type="containsText" dxfId="3435" priority="1832" stopIfTrue="1" operator="containsText" text="f'k{kk foHkkx jktLFkku">
      <formula>NOT(ISERROR(SEARCH("f'k{kk foHkkx jktLFkku",J992)))</formula>
    </cfRule>
    <cfRule type="containsText" dxfId="3434" priority="1833" stopIfTrue="1" operator="containsText" text="iw.kkZad">
      <formula>NOT(ISERROR(SEARCH("iw.kkZad",J992)))</formula>
    </cfRule>
  </conditionalFormatting>
  <conditionalFormatting sqref="J992:J993">
    <cfRule type="containsText" dxfId="3433" priority="1831" stopIfTrue="1" operator="containsText" text="dsoy jktdh; fo|ky;ksa esa iz;ksx gsrq fu%'kqYd">
      <formula>NOT(ISERROR(SEARCH("dsoy jktdh; fo|ky;ksa esa iz;ksx gsrq fu%'kqYd",J992)))</formula>
    </cfRule>
  </conditionalFormatting>
  <conditionalFormatting sqref="J1015:J1018">
    <cfRule type="cellIs" dxfId="3432" priority="1830" stopIfTrue="1" operator="equal">
      <formula>0</formula>
    </cfRule>
  </conditionalFormatting>
  <conditionalFormatting sqref="J1015:J1018">
    <cfRule type="containsText" dxfId="3431" priority="1826" stopIfTrue="1" operator="containsText" text="f'k{kk foHkkx jktLFkku">
      <formula>NOT(ISERROR(SEARCH("f'k{kk foHkkx jktLFkku",J1015)))</formula>
    </cfRule>
    <cfRule type="containsText" dxfId="3430" priority="1829" stopIfTrue="1" operator="containsText" text="iw.kkZad">
      <formula>NOT(ISERROR(SEARCH("iw.kkZad",J1015)))</formula>
    </cfRule>
  </conditionalFormatting>
  <conditionalFormatting sqref="J1015:J1018">
    <cfRule type="cellIs" dxfId="3429" priority="1827" stopIfTrue="1" operator="equal">
      <formula>1800</formula>
    </cfRule>
    <cfRule type="cellIs" dxfId="3428" priority="1828" stopIfTrue="1" operator="equal">
      <formula>200</formula>
    </cfRule>
  </conditionalFormatting>
  <conditionalFormatting sqref="J1015:J1018">
    <cfRule type="containsText" dxfId="3427" priority="1825" stopIfTrue="1" operator="containsText" text="dsoy jktdh; fo|ky;ksa esa iz;ksx gsrq fu%'kqYd">
      <formula>NOT(ISERROR(SEARCH("dsoy jktdh; fo|ky;ksa esa iz;ksx gsrq fu%'kqYd",J1015)))</formula>
    </cfRule>
  </conditionalFormatting>
  <conditionalFormatting sqref="A1021:A1022 F1021 B1025:B1027 B1024:C1024 B1054:C1054 C1047 B1029:B1043 J1045 B1045:C1046">
    <cfRule type="cellIs" dxfId="3426" priority="1824" stopIfTrue="1" operator="equal">
      <formula>0</formula>
    </cfRule>
  </conditionalFormatting>
  <conditionalFormatting sqref="A1021:A1022 F1021 B1025:B1027 B1024:C1024 B1054:C1054 C1047 B1029:B1043 J1045 B1045:C1046">
    <cfRule type="containsText" dxfId="3425" priority="1820" stopIfTrue="1" operator="containsText" text="f'k{kk foHkkx jktLFkku">
      <formula>NOT(ISERROR(SEARCH("f'k{kk foHkkx jktLFkku",A1021)))</formula>
    </cfRule>
    <cfRule type="containsText" dxfId="3424" priority="1823" stopIfTrue="1" operator="containsText" text="iw.kkZad">
      <formula>NOT(ISERROR(SEARCH("iw.kkZad",A1021)))</formula>
    </cfRule>
  </conditionalFormatting>
  <conditionalFormatting sqref="C1045 C1047">
    <cfRule type="cellIs" dxfId="3423" priority="1821" stopIfTrue="1" operator="equal">
      <formula>1800</formula>
    </cfRule>
    <cfRule type="cellIs" dxfId="3422" priority="1822" stopIfTrue="1" operator="equal">
      <formula>200</formula>
    </cfRule>
  </conditionalFormatting>
  <conditionalFormatting sqref="A1021:A1022 F1021 B1025:B1027 B1024:C1024 B1054:C1054 C1047 B1029:B1043 J1045 B1045:C1046">
    <cfRule type="containsText" dxfId="3421" priority="1819" stopIfTrue="1" operator="containsText" text="dsoy jktdh; fo|ky;ksa esa iz;ksx gsrq fu%'kqYd">
      <formula>NOT(ISERROR(SEARCH("dsoy jktdh; fo|ky;ksa esa iz;ksx gsrq fu%'kqYd",A1021)))</formula>
    </cfRule>
  </conditionalFormatting>
  <conditionalFormatting sqref="B1047">
    <cfRule type="cellIs" dxfId="3420" priority="1818" stopIfTrue="1" operator="equal">
      <formula>0</formula>
    </cfRule>
  </conditionalFormatting>
  <conditionalFormatting sqref="B1047">
    <cfRule type="containsText" dxfId="3419" priority="1816" stopIfTrue="1" operator="containsText" text="f'k{kk foHkkx jktLFkku">
      <formula>NOT(ISERROR(SEARCH("f'k{kk foHkkx jktLFkku",B1047)))</formula>
    </cfRule>
    <cfRule type="containsText" dxfId="3418" priority="1817" stopIfTrue="1" operator="containsText" text="iw.kkZad">
      <formula>NOT(ISERROR(SEARCH("iw.kkZad",B1047)))</formula>
    </cfRule>
  </conditionalFormatting>
  <conditionalFormatting sqref="B1047">
    <cfRule type="containsText" dxfId="3417" priority="1815" stopIfTrue="1" operator="containsText" text="dsoy jktdh; fo|ky;ksa esa iz;ksx gsrq fu%'kqYd">
      <formula>NOT(ISERROR(SEARCH("dsoy jktdh; fo|ky;ksa esa iz;ksx gsrq fu%'kqYd",B1047)))</formula>
    </cfRule>
  </conditionalFormatting>
  <conditionalFormatting sqref="C1048">
    <cfRule type="cellIs" dxfId="3416" priority="1814" stopIfTrue="1" operator="equal">
      <formula>0</formula>
    </cfRule>
  </conditionalFormatting>
  <conditionalFormatting sqref="C1048">
    <cfRule type="containsText" dxfId="3415" priority="1810" stopIfTrue="1" operator="containsText" text="f'k{kk foHkkx jktLFkku">
      <formula>NOT(ISERROR(SEARCH("f'k{kk foHkkx jktLFkku",C1048)))</formula>
    </cfRule>
    <cfRule type="containsText" dxfId="3414" priority="1813" stopIfTrue="1" operator="containsText" text="iw.kkZad">
      <formula>NOT(ISERROR(SEARCH("iw.kkZad",C1048)))</formula>
    </cfRule>
  </conditionalFormatting>
  <conditionalFormatting sqref="C1048">
    <cfRule type="cellIs" dxfId="3413" priority="1811" stopIfTrue="1" operator="equal">
      <formula>1800</formula>
    </cfRule>
    <cfRule type="cellIs" dxfId="3412" priority="1812" stopIfTrue="1" operator="equal">
      <formula>200</formula>
    </cfRule>
  </conditionalFormatting>
  <conditionalFormatting sqref="C1048">
    <cfRule type="containsText" dxfId="3411" priority="1809" stopIfTrue="1" operator="containsText" text="dsoy jktdh; fo|ky;ksa esa iz;ksx gsrq fu%'kqYd">
      <formula>NOT(ISERROR(SEARCH("dsoy jktdh; fo|ky;ksa esa iz;ksx gsrq fu%'kqYd",C1048)))</formula>
    </cfRule>
  </conditionalFormatting>
  <conditionalFormatting sqref="C1028:C1032">
    <cfRule type="cellIs" dxfId="3410" priority="1808" stopIfTrue="1" operator="equal">
      <formula>0</formula>
    </cfRule>
  </conditionalFormatting>
  <conditionalFormatting sqref="C1028:C1032">
    <cfRule type="containsText" dxfId="3409" priority="1806" stopIfTrue="1" operator="containsText" text="f'k{kk foHkkx jktLFkku">
      <formula>NOT(ISERROR(SEARCH("f'k{kk foHkkx jktLFkku",C1028)))</formula>
    </cfRule>
    <cfRule type="containsText" dxfId="3408" priority="1807" stopIfTrue="1" operator="containsText" text="iw.kkZad">
      <formula>NOT(ISERROR(SEARCH("iw.kkZad",C1028)))</formula>
    </cfRule>
  </conditionalFormatting>
  <conditionalFormatting sqref="C1028:C1032">
    <cfRule type="containsText" dxfId="3407" priority="1805" stopIfTrue="1" operator="containsText" text="dsoy jktdh; fo|ky;ksa esa iz;ksx gsrq fu%'kqYd">
      <formula>NOT(ISERROR(SEARCH("dsoy jktdh; fo|ky;ksa esa iz;ksx gsrq fu%'kqYd",C1028)))</formula>
    </cfRule>
  </conditionalFormatting>
  <conditionalFormatting sqref="C1025">
    <cfRule type="cellIs" dxfId="3406" priority="1804" stopIfTrue="1" operator="equal">
      <formula>0</formula>
    </cfRule>
  </conditionalFormatting>
  <conditionalFormatting sqref="C1025">
    <cfRule type="containsText" dxfId="3405" priority="1802" stopIfTrue="1" operator="containsText" text="f'k{kk foHkkx jktLFkku">
      <formula>NOT(ISERROR(SEARCH("f'k{kk foHkkx jktLFkku",C1025)))</formula>
    </cfRule>
    <cfRule type="containsText" dxfId="3404" priority="1803" stopIfTrue="1" operator="containsText" text="iw.kkZad">
      <formula>NOT(ISERROR(SEARCH("iw.kkZad",C1025)))</formula>
    </cfRule>
  </conditionalFormatting>
  <conditionalFormatting sqref="C1025">
    <cfRule type="containsText" dxfId="3403" priority="1801" stopIfTrue="1" operator="containsText" text="dsoy jktdh; fo|ky;ksa esa iz;ksx gsrq fu%'kqYd">
      <formula>NOT(ISERROR(SEARCH("dsoy jktdh; fo|ky;ksa esa iz;ksx gsrq fu%'kqYd",C1025)))</formula>
    </cfRule>
  </conditionalFormatting>
  <conditionalFormatting sqref="C1026:C1027">
    <cfRule type="cellIs" dxfId="3402" priority="1800" stopIfTrue="1" operator="equal">
      <formula>0</formula>
    </cfRule>
  </conditionalFormatting>
  <conditionalFormatting sqref="C1026:C1027">
    <cfRule type="containsText" dxfId="3401" priority="1798" stopIfTrue="1" operator="containsText" text="f'k{kk foHkkx jktLFkku">
      <formula>NOT(ISERROR(SEARCH("f'k{kk foHkkx jktLFkku",C1026)))</formula>
    </cfRule>
    <cfRule type="containsText" dxfId="3400" priority="1799" stopIfTrue="1" operator="containsText" text="iw.kkZad">
      <formula>NOT(ISERROR(SEARCH("iw.kkZad",C1026)))</formula>
    </cfRule>
  </conditionalFormatting>
  <conditionalFormatting sqref="C1026:C1027">
    <cfRule type="containsText" dxfId="3399" priority="1797" stopIfTrue="1" operator="containsText" text="dsoy jktdh; fo|ky;ksa esa iz;ksx gsrq fu%'kqYd">
      <formula>NOT(ISERROR(SEARCH("dsoy jktdh; fo|ky;ksa esa iz;ksx gsrq fu%'kqYd",C1026)))</formula>
    </cfRule>
  </conditionalFormatting>
  <conditionalFormatting sqref="C1049:C1052">
    <cfRule type="cellIs" dxfId="3398" priority="1796" stopIfTrue="1" operator="equal">
      <formula>0</formula>
    </cfRule>
  </conditionalFormatting>
  <conditionalFormatting sqref="C1049:C1052">
    <cfRule type="containsText" dxfId="3397" priority="1792" stopIfTrue="1" operator="containsText" text="f'k{kk foHkkx jktLFkku">
      <formula>NOT(ISERROR(SEARCH("f'k{kk foHkkx jktLFkku",C1049)))</formula>
    </cfRule>
    <cfRule type="containsText" dxfId="3396" priority="1795" stopIfTrue="1" operator="containsText" text="iw.kkZad">
      <formula>NOT(ISERROR(SEARCH("iw.kkZad",C1049)))</formula>
    </cfRule>
  </conditionalFormatting>
  <conditionalFormatting sqref="C1049:C1052">
    <cfRule type="cellIs" dxfId="3395" priority="1793" stopIfTrue="1" operator="equal">
      <formula>1800</formula>
    </cfRule>
    <cfRule type="cellIs" dxfId="3394" priority="1794" stopIfTrue="1" operator="equal">
      <formula>200</formula>
    </cfRule>
  </conditionalFormatting>
  <conditionalFormatting sqref="C1049:C1052">
    <cfRule type="containsText" dxfId="3393" priority="1791" stopIfTrue="1" operator="containsText" text="dsoy jktdh; fo|ky;ksa esa iz;ksx gsrq fu%'kqYd">
      <formula>NOT(ISERROR(SEARCH("dsoy jktdh; fo|ky;ksa esa iz;ksx gsrq fu%'kqYd",C1049)))</formula>
    </cfRule>
  </conditionalFormatting>
  <conditionalFormatting sqref="H1021:H1022 I1025:I1027 I1024:J1024 I1054:J1054 J1047 I1029:I1043 I1046:J1046 I1045">
    <cfRule type="cellIs" dxfId="3392" priority="1790" stopIfTrue="1" operator="equal">
      <formula>0</formula>
    </cfRule>
  </conditionalFormatting>
  <conditionalFormatting sqref="H1021:H1022 I1025:I1027 I1024:J1024 I1054:J1054 J1047 I1029:I1043 I1046:J1046 I1045">
    <cfRule type="containsText" dxfId="3391" priority="1786" stopIfTrue="1" operator="containsText" text="f'k{kk foHkkx jktLFkku">
      <formula>NOT(ISERROR(SEARCH("f'k{kk foHkkx jktLFkku",H1021)))</formula>
    </cfRule>
    <cfRule type="containsText" dxfId="3390" priority="1789" stopIfTrue="1" operator="containsText" text="iw.kkZad">
      <formula>NOT(ISERROR(SEARCH("iw.kkZad",H1021)))</formula>
    </cfRule>
  </conditionalFormatting>
  <conditionalFormatting sqref="J1045 J1047">
    <cfRule type="cellIs" dxfId="3389" priority="1787" stopIfTrue="1" operator="equal">
      <formula>1800</formula>
    </cfRule>
    <cfRule type="cellIs" dxfId="3388" priority="1788" stopIfTrue="1" operator="equal">
      <formula>200</formula>
    </cfRule>
  </conditionalFormatting>
  <conditionalFormatting sqref="H1021:H1022 I1025:I1027 I1024:J1024 I1054:J1054 J1047 I1029:I1043 I1046:J1046 I1045">
    <cfRule type="containsText" dxfId="3387" priority="1785" stopIfTrue="1" operator="containsText" text="dsoy jktdh; fo|ky;ksa esa iz;ksx gsrq fu%'kqYd">
      <formula>NOT(ISERROR(SEARCH("dsoy jktdh; fo|ky;ksa esa iz;ksx gsrq fu%'kqYd",H1021)))</formula>
    </cfRule>
  </conditionalFormatting>
  <conditionalFormatting sqref="I1047">
    <cfRule type="cellIs" dxfId="3386" priority="1784" stopIfTrue="1" operator="equal">
      <formula>0</formula>
    </cfRule>
  </conditionalFormatting>
  <conditionalFormatting sqref="I1047">
    <cfRule type="containsText" dxfId="3385" priority="1782" stopIfTrue="1" operator="containsText" text="f'k{kk foHkkx jktLFkku">
      <formula>NOT(ISERROR(SEARCH("f'k{kk foHkkx jktLFkku",I1047)))</formula>
    </cfRule>
    <cfRule type="containsText" dxfId="3384" priority="1783" stopIfTrue="1" operator="containsText" text="iw.kkZad">
      <formula>NOT(ISERROR(SEARCH("iw.kkZad",I1047)))</formula>
    </cfRule>
  </conditionalFormatting>
  <conditionalFormatting sqref="I1047">
    <cfRule type="containsText" dxfId="3383" priority="1781" stopIfTrue="1" operator="containsText" text="dsoy jktdh; fo|ky;ksa esa iz;ksx gsrq fu%'kqYd">
      <formula>NOT(ISERROR(SEARCH("dsoy jktdh; fo|ky;ksa esa iz;ksx gsrq fu%'kqYd",I1047)))</formula>
    </cfRule>
  </conditionalFormatting>
  <conditionalFormatting sqref="J1048">
    <cfRule type="cellIs" dxfId="3382" priority="1780" stopIfTrue="1" operator="equal">
      <formula>0</formula>
    </cfRule>
  </conditionalFormatting>
  <conditionalFormatting sqref="J1048">
    <cfRule type="containsText" dxfId="3381" priority="1776" stopIfTrue="1" operator="containsText" text="f'k{kk foHkkx jktLFkku">
      <formula>NOT(ISERROR(SEARCH("f'k{kk foHkkx jktLFkku",J1048)))</formula>
    </cfRule>
    <cfRule type="containsText" dxfId="3380" priority="1779" stopIfTrue="1" operator="containsText" text="iw.kkZad">
      <formula>NOT(ISERROR(SEARCH("iw.kkZad",J1048)))</formula>
    </cfRule>
  </conditionalFormatting>
  <conditionalFormatting sqref="J1048">
    <cfRule type="cellIs" dxfId="3379" priority="1777" stopIfTrue="1" operator="equal">
      <formula>1800</formula>
    </cfRule>
    <cfRule type="cellIs" dxfId="3378" priority="1778" stopIfTrue="1" operator="equal">
      <formula>200</formula>
    </cfRule>
  </conditionalFormatting>
  <conditionalFormatting sqref="J1048">
    <cfRule type="containsText" dxfId="3377" priority="1775" stopIfTrue="1" operator="containsText" text="dsoy jktdh; fo|ky;ksa esa iz;ksx gsrq fu%'kqYd">
      <formula>NOT(ISERROR(SEARCH("dsoy jktdh; fo|ky;ksa esa iz;ksx gsrq fu%'kqYd",J1048)))</formula>
    </cfRule>
  </conditionalFormatting>
  <conditionalFormatting sqref="J1028:J1032">
    <cfRule type="cellIs" dxfId="3376" priority="1774" stopIfTrue="1" operator="equal">
      <formula>0</formula>
    </cfRule>
  </conditionalFormatting>
  <conditionalFormatting sqref="J1028:J1032">
    <cfRule type="containsText" dxfId="3375" priority="1772" stopIfTrue="1" operator="containsText" text="f'k{kk foHkkx jktLFkku">
      <formula>NOT(ISERROR(SEARCH("f'k{kk foHkkx jktLFkku",J1028)))</formula>
    </cfRule>
    <cfRule type="containsText" dxfId="3374" priority="1773" stopIfTrue="1" operator="containsText" text="iw.kkZad">
      <formula>NOT(ISERROR(SEARCH("iw.kkZad",J1028)))</formula>
    </cfRule>
  </conditionalFormatting>
  <conditionalFormatting sqref="J1028:J1032">
    <cfRule type="containsText" dxfId="3373" priority="1771" stopIfTrue="1" operator="containsText" text="dsoy jktdh; fo|ky;ksa esa iz;ksx gsrq fu%'kqYd">
      <formula>NOT(ISERROR(SEARCH("dsoy jktdh; fo|ky;ksa esa iz;ksx gsrq fu%'kqYd",J1028)))</formula>
    </cfRule>
  </conditionalFormatting>
  <conditionalFormatting sqref="J1025">
    <cfRule type="cellIs" dxfId="3372" priority="1770" stopIfTrue="1" operator="equal">
      <formula>0</formula>
    </cfRule>
  </conditionalFormatting>
  <conditionalFormatting sqref="J1025">
    <cfRule type="containsText" dxfId="3371" priority="1768" stopIfTrue="1" operator="containsText" text="f'k{kk foHkkx jktLFkku">
      <formula>NOT(ISERROR(SEARCH("f'k{kk foHkkx jktLFkku",J1025)))</formula>
    </cfRule>
    <cfRule type="containsText" dxfId="3370" priority="1769" stopIfTrue="1" operator="containsText" text="iw.kkZad">
      <formula>NOT(ISERROR(SEARCH("iw.kkZad",J1025)))</formula>
    </cfRule>
  </conditionalFormatting>
  <conditionalFormatting sqref="J1025">
    <cfRule type="containsText" dxfId="3369" priority="1767" stopIfTrue="1" operator="containsText" text="dsoy jktdh; fo|ky;ksa esa iz;ksx gsrq fu%'kqYd">
      <formula>NOT(ISERROR(SEARCH("dsoy jktdh; fo|ky;ksa esa iz;ksx gsrq fu%'kqYd",J1025)))</formula>
    </cfRule>
  </conditionalFormatting>
  <conditionalFormatting sqref="J1026:J1027">
    <cfRule type="cellIs" dxfId="3368" priority="1766" stopIfTrue="1" operator="equal">
      <formula>0</formula>
    </cfRule>
  </conditionalFormatting>
  <conditionalFormatting sqref="J1026:J1027">
    <cfRule type="containsText" dxfId="3367" priority="1764" stopIfTrue="1" operator="containsText" text="f'k{kk foHkkx jktLFkku">
      <formula>NOT(ISERROR(SEARCH("f'k{kk foHkkx jktLFkku",J1026)))</formula>
    </cfRule>
    <cfRule type="containsText" dxfId="3366" priority="1765" stopIfTrue="1" operator="containsText" text="iw.kkZad">
      <formula>NOT(ISERROR(SEARCH("iw.kkZad",J1026)))</formula>
    </cfRule>
  </conditionalFormatting>
  <conditionalFormatting sqref="J1026:J1027">
    <cfRule type="containsText" dxfId="3365" priority="1763" stopIfTrue="1" operator="containsText" text="dsoy jktdh; fo|ky;ksa esa iz;ksx gsrq fu%'kqYd">
      <formula>NOT(ISERROR(SEARCH("dsoy jktdh; fo|ky;ksa esa iz;ksx gsrq fu%'kqYd",J1026)))</formula>
    </cfRule>
  </conditionalFormatting>
  <conditionalFormatting sqref="J1049:J1052">
    <cfRule type="cellIs" dxfId="3364" priority="1762" stopIfTrue="1" operator="equal">
      <formula>0</formula>
    </cfRule>
  </conditionalFormatting>
  <conditionalFormatting sqref="J1049:J1052">
    <cfRule type="containsText" dxfId="3363" priority="1758" stopIfTrue="1" operator="containsText" text="f'k{kk foHkkx jktLFkku">
      <formula>NOT(ISERROR(SEARCH("f'k{kk foHkkx jktLFkku",J1049)))</formula>
    </cfRule>
    <cfRule type="containsText" dxfId="3362" priority="1761" stopIfTrue="1" operator="containsText" text="iw.kkZad">
      <formula>NOT(ISERROR(SEARCH("iw.kkZad",J1049)))</formula>
    </cfRule>
  </conditionalFormatting>
  <conditionalFormatting sqref="J1049:J1052">
    <cfRule type="cellIs" dxfId="3361" priority="1759" stopIfTrue="1" operator="equal">
      <formula>1800</formula>
    </cfRule>
    <cfRule type="cellIs" dxfId="3360" priority="1760" stopIfTrue="1" operator="equal">
      <formula>200</formula>
    </cfRule>
  </conditionalFormatting>
  <conditionalFormatting sqref="J1049:J1052">
    <cfRule type="containsText" dxfId="3359" priority="1757" stopIfTrue="1" operator="containsText" text="dsoy jktdh; fo|ky;ksa esa iz;ksx gsrq fu%'kqYd">
      <formula>NOT(ISERROR(SEARCH("dsoy jktdh; fo|ky;ksa esa iz;ksx gsrq fu%'kqYd",J1049)))</formula>
    </cfRule>
  </conditionalFormatting>
  <conditionalFormatting sqref="A1055:A1056 F1055 B1059:B1061 B1058:C1058 B1088:C1088 C1081 B1063:B1077 J1079 B1079:C1080">
    <cfRule type="cellIs" dxfId="3358" priority="1756" stopIfTrue="1" operator="equal">
      <formula>0</formula>
    </cfRule>
  </conditionalFormatting>
  <conditionalFormatting sqref="A1055:A1056 F1055 B1059:B1061 B1058:C1058 B1088:C1088 C1081 B1063:B1077 J1079 B1079:C1080">
    <cfRule type="containsText" dxfId="3357" priority="1752" stopIfTrue="1" operator="containsText" text="f'k{kk foHkkx jktLFkku">
      <formula>NOT(ISERROR(SEARCH("f'k{kk foHkkx jktLFkku",A1055)))</formula>
    </cfRule>
    <cfRule type="containsText" dxfId="3356" priority="1755" stopIfTrue="1" operator="containsText" text="iw.kkZad">
      <formula>NOT(ISERROR(SEARCH("iw.kkZad",A1055)))</formula>
    </cfRule>
  </conditionalFormatting>
  <conditionalFormatting sqref="C1079 C1081">
    <cfRule type="cellIs" dxfId="3355" priority="1753" stopIfTrue="1" operator="equal">
      <formula>1800</formula>
    </cfRule>
    <cfRule type="cellIs" dxfId="3354" priority="1754" stopIfTrue="1" operator="equal">
      <formula>200</formula>
    </cfRule>
  </conditionalFormatting>
  <conditionalFormatting sqref="A1055:A1056 F1055 B1059:B1061 B1058:C1058 B1088:C1088 C1081 B1063:B1077 J1079 B1079:C1080">
    <cfRule type="containsText" dxfId="3353" priority="1751" stopIfTrue="1" operator="containsText" text="dsoy jktdh; fo|ky;ksa esa iz;ksx gsrq fu%'kqYd">
      <formula>NOT(ISERROR(SEARCH("dsoy jktdh; fo|ky;ksa esa iz;ksx gsrq fu%'kqYd",A1055)))</formula>
    </cfRule>
  </conditionalFormatting>
  <conditionalFormatting sqref="B1081">
    <cfRule type="cellIs" dxfId="3352" priority="1750" stopIfTrue="1" operator="equal">
      <formula>0</formula>
    </cfRule>
  </conditionalFormatting>
  <conditionalFormatting sqref="B1081">
    <cfRule type="containsText" dxfId="3351" priority="1748" stopIfTrue="1" operator="containsText" text="f'k{kk foHkkx jktLFkku">
      <formula>NOT(ISERROR(SEARCH("f'k{kk foHkkx jktLFkku",B1081)))</formula>
    </cfRule>
    <cfRule type="containsText" dxfId="3350" priority="1749" stopIfTrue="1" operator="containsText" text="iw.kkZad">
      <formula>NOT(ISERROR(SEARCH("iw.kkZad",B1081)))</formula>
    </cfRule>
  </conditionalFormatting>
  <conditionalFormatting sqref="B1081">
    <cfRule type="containsText" dxfId="3349" priority="1747" stopIfTrue="1" operator="containsText" text="dsoy jktdh; fo|ky;ksa esa iz;ksx gsrq fu%'kqYd">
      <formula>NOT(ISERROR(SEARCH("dsoy jktdh; fo|ky;ksa esa iz;ksx gsrq fu%'kqYd",B1081)))</formula>
    </cfRule>
  </conditionalFormatting>
  <conditionalFormatting sqref="C1082">
    <cfRule type="cellIs" dxfId="3348" priority="1746" stopIfTrue="1" operator="equal">
      <formula>0</formula>
    </cfRule>
  </conditionalFormatting>
  <conditionalFormatting sqref="C1082">
    <cfRule type="containsText" dxfId="3347" priority="1742" stopIfTrue="1" operator="containsText" text="f'k{kk foHkkx jktLFkku">
      <formula>NOT(ISERROR(SEARCH("f'k{kk foHkkx jktLFkku",C1082)))</formula>
    </cfRule>
    <cfRule type="containsText" dxfId="3346" priority="1745" stopIfTrue="1" operator="containsText" text="iw.kkZad">
      <formula>NOT(ISERROR(SEARCH("iw.kkZad",C1082)))</formula>
    </cfRule>
  </conditionalFormatting>
  <conditionalFormatting sqref="C1082">
    <cfRule type="cellIs" dxfId="3345" priority="1743" stopIfTrue="1" operator="equal">
      <formula>1800</formula>
    </cfRule>
    <cfRule type="cellIs" dxfId="3344" priority="1744" stopIfTrue="1" operator="equal">
      <formula>200</formula>
    </cfRule>
  </conditionalFormatting>
  <conditionalFormatting sqref="C1082">
    <cfRule type="containsText" dxfId="3343" priority="1741" stopIfTrue="1" operator="containsText" text="dsoy jktdh; fo|ky;ksa esa iz;ksx gsrq fu%'kqYd">
      <formula>NOT(ISERROR(SEARCH("dsoy jktdh; fo|ky;ksa esa iz;ksx gsrq fu%'kqYd",C1082)))</formula>
    </cfRule>
  </conditionalFormatting>
  <conditionalFormatting sqref="C1062:C1066">
    <cfRule type="cellIs" dxfId="3342" priority="1740" stopIfTrue="1" operator="equal">
      <formula>0</formula>
    </cfRule>
  </conditionalFormatting>
  <conditionalFormatting sqref="C1062:C1066">
    <cfRule type="containsText" dxfId="3341" priority="1738" stopIfTrue="1" operator="containsText" text="f'k{kk foHkkx jktLFkku">
      <formula>NOT(ISERROR(SEARCH("f'k{kk foHkkx jktLFkku",C1062)))</formula>
    </cfRule>
    <cfRule type="containsText" dxfId="3340" priority="1739" stopIfTrue="1" operator="containsText" text="iw.kkZad">
      <formula>NOT(ISERROR(SEARCH("iw.kkZad",C1062)))</formula>
    </cfRule>
  </conditionalFormatting>
  <conditionalFormatting sqref="C1062:C1066">
    <cfRule type="containsText" dxfId="3339" priority="1737" stopIfTrue="1" operator="containsText" text="dsoy jktdh; fo|ky;ksa esa iz;ksx gsrq fu%'kqYd">
      <formula>NOT(ISERROR(SEARCH("dsoy jktdh; fo|ky;ksa esa iz;ksx gsrq fu%'kqYd",C1062)))</formula>
    </cfRule>
  </conditionalFormatting>
  <conditionalFormatting sqref="C1059">
    <cfRule type="cellIs" dxfId="3338" priority="1736" stopIfTrue="1" operator="equal">
      <formula>0</formula>
    </cfRule>
  </conditionalFormatting>
  <conditionalFormatting sqref="C1059">
    <cfRule type="containsText" dxfId="3337" priority="1734" stopIfTrue="1" operator="containsText" text="f'k{kk foHkkx jktLFkku">
      <formula>NOT(ISERROR(SEARCH("f'k{kk foHkkx jktLFkku",C1059)))</formula>
    </cfRule>
    <cfRule type="containsText" dxfId="3336" priority="1735" stopIfTrue="1" operator="containsText" text="iw.kkZad">
      <formula>NOT(ISERROR(SEARCH("iw.kkZad",C1059)))</formula>
    </cfRule>
  </conditionalFormatting>
  <conditionalFormatting sqref="C1059">
    <cfRule type="containsText" dxfId="3335" priority="1733" stopIfTrue="1" operator="containsText" text="dsoy jktdh; fo|ky;ksa esa iz;ksx gsrq fu%'kqYd">
      <formula>NOT(ISERROR(SEARCH("dsoy jktdh; fo|ky;ksa esa iz;ksx gsrq fu%'kqYd",C1059)))</formula>
    </cfRule>
  </conditionalFormatting>
  <conditionalFormatting sqref="C1060:C1061">
    <cfRule type="cellIs" dxfId="3334" priority="1732" stopIfTrue="1" operator="equal">
      <formula>0</formula>
    </cfRule>
  </conditionalFormatting>
  <conditionalFormatting sqref="C1060:C1061">
    <cfRule type="containsText" dxfId="3333" priority="1730" stopIfTrue="1" operator="containsText" text="f'k{kk foHkkx jktLFkku">
      <formula>NOT(ISERROR(SEARCH("f'k{kk foHkkx jktLFkku",C1060)))</formula>
    </cfRule>
    <cfRule type="containsText" dxfId="3332" priority="1731" stopIfTrue="1" operator="containsText" text="iw.kkZad">
      <formula>NOT(ISERROR(SEARCH("iw.kkZad",C1060)))</formula>
    </cfRule>
  </conditionalFormatting>
  <conditionalFormatting sqref="C1060:C1061">
    <cfRule type="containsText" dxfId="3331" priority="1729" stopIfTrue="1" operator="containsText" text="dsoy jktdh; fo|ky;ksa esa iz;ksx gsrq fu%'kqYd">
      <formula>NOT(ISERROR(SEARCH("dsoy jktdh; fo|ky;ksa esa iz;ksx gsrq fu%'kqYd",C1060)))</formula>
    </cfRule>
  </conditionalFormatting>
  <conditionalFormatting sqref="C1083:C1086">
    <cfRule type="cellIs" dxfId="3330" priority="1728" stopIfTrue="1" operator="equal">
      <formula>0</formula>
    </cfRule>
  </conditionalFormatting>
  <conditionalFormatting sqref="C1083:C1086">
    <cfRule type="containsText" dxfId="3329" priority="1724" stopIfTrue="1" operator="containsText" text="f'k{kk foHkkx jktLFkku">
      <formula>NOT(ISERROR(SEARCH("f'k{kk foHkkx jktLFkku",C1083)))</formula>
    </cfRule>
    <cfRule type="containsText" dxfId="3328" priority="1727" stopIfTrue="1" operator="containsText" text="iw.kkZad">
      <formula>NOT(ISERROR(SEARCH("iw.kkZad",C1083)))</formula>
    </cfRule>
  </conditionalFormatting>
  <conditionalFormatting sqref="C1083:C1086">
    <cfRule type="cellIs" dxfId="3327" priority="1725" stopIfTrue="1" operator="equal">
      <formula>1800</formula>
    </cfRule>
    <cfRule type="cellIs" dxfId="3326" priority="1726" stopIfTrue="1" operator="equal">
      <formula>200</formula>
    </cfRule>
  </conditionalFormatting>
  <conditionalFormatting sqref="C1083:C1086">
    <cfRule type="containsText" dxfId="3325" priority="1723" stopIfTrue="1" operator="containsText" text="dsoy jktdh; fo|ky;ksa esa iz;ksx gsrq fu%'kqYd">
      <formula>NOT(ISERROR(SEARCH("dsoy jktdh; fo|ky;ksa esa iz;ksx gsrq fu%'kqYd",C1083)))</formula>
    </cfRule>
  </conditionalFormatting>
  <conditionalFormatting sqref="H1055:H1056 I1059:I1061 I1058:J1058 I1088:J1088 J1081 I1063:I1077 I1080:J1080 I1079">
    <cfRule type="cellIs" dxfId="3324" priority="1722" stopIfTrue="1" operator="equal">
      <formula>0</formula>
    </cfRule>
  </conditionalFormatting>
  <conditionalFormatting sqref="H1055:H1056 I1059:I1061 I1058:J1058 I1088:J1088 J1081 I1063:I1077 I1080:J1080 I1079">
    <cfRule type="containsText" dxfId="3323" priority="1718" stopIfTrue="1" operator="containsText" text="f'k{kk foHkkx jktLFkku">
      <formula>NOT(ISERROR(SEARCH("f'k{kk foHkkx jktLFkku",H1055)))</formula>
    </cfRule>
    <cfRule type="containsText" dxfId="3322" priority="1721" stopIfTrue="1" operator="containsText" text="iw.kkZad">
      <formula>NOT(ISERROR(SEARCH("iw.kkZad",H1055)))</formula>
    </cfRule>
  </conditionalFormatting>
  <conditionalFormatting sqref="J1079 J1081">
    <cfRule type="cellIs" dxfId="3321" priority="1719" stopIfTrue="1" operator="equal">
      <formula>1800</formula>
    </cfRule>
    <cfRule type="cellIs" dxfId="3320" priority="1720" stopIfTrue="1" operator="equal">
      <formula>200</formula>
    </cfRule>
  </conditionalFormatting>
  <conditionalFormatting sqref="H1055:H1056 I1059:I1061 I1058:J1058 I1088:J1088 J1081 I1063:I1077 I1080:J1080 I1079">
    <cfRule type="containsText" dxfId="3319" priority="1717" stopIfTrue="1" operator="containsText" text="dsoy jktdh; fo|ky;ksa esa iz;ksx gsrq fu%'kqYd">
      <formula>NOT(ISERROR(SEARCH("dsoy jktdh; fo|ky;ksa esa iz;ksx gsrq fu%'kqYd",H1055)))</formula>
    </cfRule>
  </conditionalFormatting>
  <conditionalFormatting sqref="I1081">
    <cfRule type="cellIs" dxfId="3318" priority="1716" stopIfTrue="1" operator="equal">
      <formula>0</formula>
    </cfRule>
  </conditionalFormatting>
  <conditionalFormatting sqref="I1081">
    <cfRule type="containsText" dxfId="3317" priority="1714" stopIfTrue="1" operator="containsText" text="f'k{kk foHkkx jktLFkku">
      <formula>NOT(ISERROR(SEARCH("f'k{kk foHkkx jktLFkku",I1081)))</formula>
    </cfRule>
    <cfRule type="containsText" dxfId="3316" priority="1715" stopIfTrue="1" operator="containsText" text="iw.kkZad">
      <formula>NOT(ISERROR(SEARCH("iw.kkZad",I1081)))</formula>
    </cfRule>
  </conditionalFormatting>
  <conditionalFormatting sqref="I1081">
    <cfRule type="containsText" dxfId="3315" priority="1713" stopIfTrue="1" operator="containsText" text="dsoy jktdh; fo|ky;ksa esa iz;ksx gsrq fu%'kqYd">
      <formula>NOT(ISERROR(SEARCH("dsoy jktdh; fo|ky;ksa esa iz;ksx gsrq fu%'kqYd",I1081)))</formula>
    </cfRule>
  </conditionalFormatting>
  <conditionalFormatting sqref="J1082">
    <cfRule type="cellIs" dxfId="3314" priority="1712" stopIfTrue="1" operator="equal">
      <formula>0</formula>
    </cfRule>
  </conditionalFormatting>
  <conditionalFormatting sqref="J1082">
    <cfRule type="containsText" dxfId="3313" priority="1708" stopIfTrue="1" operator="containsText" text="f'k{kk foHkkx jktLFkku">
      <formula>NOT(ISERROR(SEARCH("f'k{kk foHkkx jktLFkku",J1082)))</formula>
    </cfRule>
    <cfRule type="containsText" dxfId="3312" priority="1711" stopIfTrue="1" operator="containsText" text="iw.kkZad">
      <formula>NOT(ISERROR(SEARCH("iw.kkZad",J1082)))</formula>
    </cfRule>
  </conditionalFormatting>
  <conditionalFormatting sqref="J1082">
    <cfRule type="cellIs" dxfId="3311" priority="1709" stopIfTrue="1" operator="equal">
      <formula>1800</formula>
    </cfRule>
    <cfRule type="cellIs" dxfId="3310" priority="1710" stopIfTrue="1" operator="equal">
      <formula>200</formula>
    </cfRule>
  </conditionalFormatting>
  <conditionalFormatting sqref="J1082">
    <cfRule type="containsText" dxfId="3309" priority="1707" stopIfTrue="1" operator="containsText" text="dsoy jktdh; fo|ky;ksa esa iz;ksx gsrq fu%'kqYd">
      <formula>NOT(ISERROR(SEARCH("dsoy jktdh; fo|ky;ksa esa iz;ksx gsrq fu%'kqYd",J1082)))</formula>
    </cfRule>
  </conditionalFormatting>
  <conditionalFormatting sqref="J1062:J1066">
    <cfRule type="cellIs" dxfId="3308" priority="1706" stopIfTrue="1" operator="equal">
      <formula>0</formula>
    </cfRule>
  </conditionalFormatting>
  <conditionalFormatting sqref="J1062:J1066">
    <cfRule type="containsText" dxfId="3307" priority="1704" stopIfTrue="1" operator="containsText" text="f'k{kk foHkkx jktLFkku">
      <formula>NOT(ISERROR(SEARCH("f'k{kk foHkkx jktLFkku",J1062)))</formula>
    </cfRule>
    <cfRule type="containsText" dxfId="3306" priority="1705" stopIfTrue="1" operator="containsText" text="iw.kkZad">
      <formula>NOT(ISERROR(SEARCH("iw.kkZad",J1062)))</formula>
    </cfRule>
  </conditionalFormatting>
  <conditionalFormatting sqref="J1062:J1066">
    <cfRule type="containsText" dxfId="3305" priority="1703" stopIfTrue="1" operator="containsText" text="dsoy jktdh; fo|ky;ksa esa iz;ksx gsrq fu%'kqYd">
      <formula>NOT(ISERROR(SEARCH("dsoy jktdh; fo|ky;ksa esa iz;ksx gsrq fu%'kqYd",J1062)))</formula>
    </cfRule>
  </conditionalFormatting>
  <conditionalFormatting sqref="J1059">
    <cfRule type="cellIs" dxfId="3304" priority="1702" stopIfTrue="1" operator="equal">
      <formula>0</formula>
    </cfRule>
  </conditionalFormatting>
  <conditionalFormatting sqref="J1059">
    <cfRule type="containsText" dxfId="3303" priority="1700" stopIfTrue="1" operator="containsText" text="f'k{kk foHkkx jktLFkku">
      <formula>NOT(ISERROR(SEARCH("f'k{kk foHkkx jktLFkku",J1059)))</formula>
    </cfRule>
    <cfRule type="containsText" dxfId="3302" priority="1701" stopIfTrue="1" operator="containsText" text="iw.kkZad">
      <formula>NOT(ISERROR(SEARCH("iw.kkZad",J1059)))</formula>
    </cfRule>
  </conditionalFormatting>
  <conditionalFormatting sqref="J1059">
    <cfRule type="containsText" dxfId="3301" priority="1699" stopIfTrue="1" operator="containsText" text="dsoy jktdh; fo|ky;ksa esa iz;ksx gsrq fu%'kqYd">
      <formula>NOT(ISERROR(SEARCH("dsoy jktdh; fo|ky;ksa esa iz;ksx gsrq fu%'kqYd",J1059)))</formula>
    </cfRule>
  </conditionalFormatting>
  <conditionalFormatting sqref="J1060:J1061">
    <cfRule type="cellIs" dxfId="3300" priority="1698" stopIfTrue="1" operator="equal">
      <formula>0</formula>
    </cfRule>
  </conditionalFormatting>
  <conditionalFormatting sqref="J1060:J1061">
    <cfRule type="containsText" dxfId="3299" priority="1696" stopIfTrue="1" operator="containsText" text="f'k{kk foHkkx jktLFkku">
      <formula>NOT(ISERROR(SEARCH("f'k{kk foHkkx jktLFkku",J1060)))</formula>
    </cfRule>
    <cfRule type="containsText" dxfId="3298" priority="1697" stopIfTrue="1" operator="containsText" text="iw.kkZad">
      <formula>NOT(ISERROR(SEARCH("iw.kkZad",J1060)))</formula>
    </cfRule>
  </conditionalFormatting>
  <conditionalFormatting sqref="J1060:J1061">
    <cfRule type="containsText" dxfId="3297" priority="1695" stopIfTrue="1" operator="containsText" text="dsoy jktdh; fo|ky;ksa esa iz;ksx gsrq fu%'kqYd">
      <formula>NOT(ISERROR(SEARCH("dsoy jktdh; fo|ky;ksa esa iz;ksx gsrq fu%'kqYd",J1060)))</formula>
    </cfRule>
  </conditionalFormatting>
  <conditionalFormatting sqref="J1083:J1086">
    <cfRule type="cellIs" dxfId="3296" priority="1694" stopIfTrue="1" operator="equal">
      <formula>0</formula>
    </cfRule>
  </conditionalFormatting>
  <conditionalFormatting sqref="J1083:J1086">
    <cfRule type="containsText" dxfId="3295" priority="1690" stopIfTrue="1" operator="containsText" text="f'k{kk foHkkx jktLFkku">
      <formula>NOT(ISERROR(SEARCH("f'k{kk foHkkx jktLFkku",J1083)))</formula>
    </cfRule>
    <cfRule type="containsText" dxfId="3294" priority="1693" stopIfTrue="1" operator="containsText" text="iw.kkZad">
      <formula>NOT(ISERROR(SEARCH("iw.kkZad",J1083)))</formula>
    </cfRule>
  </conditionalFormatting>
  <conditionalFormatting sqref="J1083:J1086">
    <cfRule type="cellIs" dxfId="3293" priority="1691" stopIfTrue="1" operator="equal">
      <formula>1800</formula>
    </cfRule>
    <cfRule type="cellIs" dxfId="3292" priority="1692" stopIfTrue="1" operator="equal">
      <formula>200</formula>
    </cfRule>
  </conditionalFormatting>
  <conditionalFormatting sqref="J1083:J1086">
    <cfRule type="containsText" dxfId="3291" priority="1689" stopIfTrue="1" operator="containsText" text="dsoy jktdh; fo|ky;ksa esa iz;ksx gsrq fu%'kqYd">
      <formula>NOT(ISERROR(SEARCH("dsoy jktdh; fo|ky;ksa esa iz;ksx gsrq fu%'kqYd",J1083)))</formula>
    </cfRule>
  </conditionalFormatting>
  <conditionalFormatting sqref="A1089:A1090 F1089 B1093:B1095 B1092:C1092 B1122:C1122 C1115 B1097:B1111 J1113 B1113:C1114">
    <cfRule type="cellIs" dxfId="3290" priority="1688" stopIfTrue="1" operator="equal">
      <formula>0</formula>
    </cfRule>
  </conditionalFormatting>
  <conditionalFormatting sqref="A1089:A1090 F1089 B1093:B1095 B1092:C1092 B1122:C1122 C1115 B1097:B1111 J1113 B1113:C1114">
    <cfRule type="containsText" dxfId="3289" priority="1684" stopIfTrue="1" operator="containsText" text="f'k{kk foHkkx jktLFkku">
      <formula>NOT(ISERROR(SEARCH("f'k{kk foHkkx jktLFkku",A1089)))</formula>
    </cfRule>
    <cfRule type="containsText" dxfId="3288" priority="1687" stopIfTrue="1" operator="containsText" text="iw.kkZad">
      <formula>NOT(ISERROR(SEARCH("iw.kkZad",A1089)))</formula>
    </cfRule>
  </conditionalFormatting>
  <conditionalFormatting sqref="C1113 C1115">
    <cfRule type="cellIs" dxfId="3287" priority="1685" stopIfTrue="1" operator="equal">
      <formula>1800</formula>
    </cfRule>
    <cfRule type="cellIs" dxfId="3286" priority="1686" stopIfTrue="1" operator="equal">
      <formula>200</formula>
    </cfRule>
  </conditionalFormatting>
  <conditionalFormatting sqref="A1089:A1090 F1089 B1093:B1095 B1092:C1092 B1122:C1122 C1115 B1097:B1111 J1113 B1113:C1114">
    <cfRule type="containsText" dxfId="3285" priority="1683" stopIfTrue="1" operator="containsText" text="dsoy jktdh; fo|ky;ksa esa iz;ksx gsrq fu%'kqYd">
      <formula>NOT(ISERROR(SEARCH("dsoy jktdh; fo|ky;ksa esa iz;ksx gsrq fu%'kqYd",A1089)))</formula>
    </cfRule>
  </conditionalFormatting>
  <conditionalFormatting sqref="B1115">
    <cfRule type="cellIs" dxfId="3284" priority="1682" stopIfTrue="1" operator="equal">
      <formula>0</formula>
    </cfRule>
  </conditionalFormatting>
  <conditionalFormatting sqref="B1115">
    <cfRule type="containsText" dxfId="3283" priority="1680" stopIfTrue="1" operator="containsText" text="f'k{kk foHkkx jktLFkku">
      <formula>NOT(ISERROR(SEARCH("f'k{kk foHkkx jktLFkku",B1115)))</formula>
    </cfRule>
    <cfRule type="containsText" dxfId="3282" priority="1681" stopIfTrue="1" operator="containsText" text="iw.kkZad">
      <formula>NOT(ISERROR(SEARCH("iw.kkZad",B1115)))</formula>
    </cfRule>
  </conditionalFormatting>
  <conditionalFormatting sqref="B1115">
    <cfRule type="containsText" dxfId="3281" priority="1679" stopIfTrue="1" operator="containsText" text="dsoy jktdh; fo|ky;ksa esa iz;ksx gsrq fu%'kqYd">
      <formula>NOT(ISERROR(SEARCH("dsoy jktdh; fo|ky;ksa esa iz;ksx gsrq fu%'kqYd",B1115)))</formula>
    </cfRule>
  </conditionalFormatting>
  <conditionalFormatting sqref="C1116">
    <cfRule type="cellIs" dxfId="3280" priority="1678" stopIfTrue="1" operator="equal">
      <formula>0</formula>
    </cfRule>
  </conditionalFormatting>
  <conditionalFormatting sqref="C1116">
    <cfRule type="containsText" dxfId="3279" priority="1674" stopIfTrue="1" operator="containsText" text="f'k{kk foHkkx jktLFkku">
      <formula>NOT(ISERROR(SEARCH("f'k{kk foHkkx jktLFkku",C1116)))</formula>
    </cfRule>
    <cfRule type="containsText" dxfId="3278" priority="1677" stopIfTrue="1" operator="containsText" text="iw.kkZad">
      <formula>NOT(ISERROR(SEARCH("iw.kkZad",C1116)))</formula>
    </cfRule>
  </conditionalFormatting>
  <conditionalFormatting sqref="C1116">
    <cfRule type="cellIs" dxfId="3277" priority="1675" stopIfTrue="1" operator="equal">
      <formula>1800</formula>
    </cfRule>
    <cfRule type="cellIs" dxfId="3276" priority="1676" stopIfTrue="1" operator="equal">
      <formula>200</formula>
    </cfRule>
  </conditionalFormatting>
  <conditionalFormatting sqref="C1116">
    <cfRule type="containsText" dxfId="3275" priority="1673" stopIfTrue="1" operator="containsText" text="dsoy jktdh; fo|ky;ksa esa iz;ksx gsrq fu%'kqYd">
      <formula>NOT(ISERROR(SEARCH("dsoy jktdh; fo|ky;ksa esa iz;ksx gsrq fu%'kqYd",C1116)))</formula>
    </cfRule>
  </conditionalFormatting>
  <conditionalFormatting sqref="C1096:C1100">
    <cfRule type="cellIs" dxfId="3274" priority="1672" stopIfTrue="1" operator="equal">
      <formula>0</formula>
    </cfRule>
  </conditionalFormatting>
  <conditionalFormatting sqref="C1096:C1100">
    <cfRule type="containsText" dxfId="3273" priority="1670" stopIfTrue="1" operator="containsText" text="f'k{kk foHkkx jktLFkku">
      <formula>NOT(ISERROR(SEARCH("f'k{kk foHkkx jktLFkku",C1096)))</formula>
    </cfRule>
    <cfRule type="containsText" dxfId="3272" priority="1671" stopIfTrue="1" operator="containsText" text="iw.kkZad">
      <formula>NOT(ISERROR(SEARCH("iw.kkZad",C1096)))</formula>
    </cfRule>
  </conditionalFormatting>
  <conditionalFormatting sqref="C1096:C1100">
    <cfRule type="containsText" dxfId="3271" priority="1669" stopIfTrue="1" operator="containsText" text="dsoy jktdh; fo|ky;ksa esa iz;ksx gsrq fu%'kqYd">
      <formula>NOT(ISERROR(SEARCH("dsoy jktdh; fo|ky;ksa esa iz;ksx gsrq fu%'kqYd",C1096)))</formula>
    </cfRule>
  </conditionalFormatting>
  <conditionalFormatting sqref="C1093">
    <cfRule type="cellIs" dxfId="3270" priority="1668" stopIfTrue="1" operator="equal">
      <formula>0</formula>
    </cfRule>
  </conditionalFormatting>
  <conditionalFormatting sqref="C1093">
    <cfRule type="containsText" dxfId="3269" priority="1666" stopIfTrue="1" operator="containsText" text="f'k{kk foHkkx jktLFkku">
      <formula>NOT(ISERROR(SEARCH("f'k{kk foHkkx jktLFkku",C1093)))</formula>
    </cfRule>
    <cfRule type="containsText" dxfId="3268" priority="1667" stopIfTrue="1" operator="containsText" text="iw.kkZad">
      <formula>NOT(ISERROR(SEARCH("iw.kkZad",C1093)))</formula>
    </cfRule>
  </conditionalFormatting>
  <conditionalFormatting sqref="C1093">
    <cfRule type="containsText" dxfId="3267" priority="1665" stopIfTrue="1" operator="containsText" text="dsoy jktdh; fo|ky;ksa esa iz;ksx gsrq fu%'kqYd">
      <formula>NOT(ISERROR(SEARCH("dsoy jktdh; fo|ky;ksa esa iz;ksx gsrq fu%'kqYd",C1093)))</formula>
    </cfRule>
  </conditionalFormatting>
  <conditionalFormatting sqref="C1094:C1095">
    <cfRule type="cellIs" dxfId="3266" priority="1664" stopIfTrue="1" operator="equal">
      <formula>0</formula>
    </cfRule>
  </conditionalFormatting>
  <conditionalFormatting sqref="C1094:C1095">
    <cfRule type="containsText" dxfId="3265" priority="1662" stopIfTrue="1" operator="containsText" text="f'k{kk foHkkx jktLFkku">
      <formula>NOT(ISERROR(SEARCH("f'k{kk foHkkx jktLFkku",C1094)))</formula>
    </cfRule>
    <cfRule type="containsText" dxfId="3264" priority="1663" stopIfTrue="1" operator="containsText" text="iw.kkZad">
      <formula>NOT(ISERROR(SEARCH("iw.kkZad",C1094)))</formula>
    </cfRule>
  </conditionalFormatting>
  <conditionalFormatting sqref="C1094:C1095">
    <cfRule type="containsText" dxfId="3263" priority="1661" stopIfTrue="1" operator="containsText" text="dsoy jktdh; fo|ky;ksa esa iz;ksx gsrq fu%'kqYd">
      <formula>NOT(ISERROR(SEARCH("dsoy jktdh; fo|ky;ksa esa iz;ksx gsrq fu%'kqYd",C1094)))</formula>
    </cfRule>
  </conditionalFormatting>
  <conditionalFormatting sqref="C1117:C1120">
    <cfRule type="cellIs" dxfId="3262" priority="1660" stopIfTrue="1" operator="equal">
      <formula>0</formula>
    </cfRule>
  </conditionalFormatting>
  <conditionalFormatting sqref="C1117:C1120">
    <cfRule type="containsText" dxfId="3261" priority="1656" stopIfTrue="1" operator="containsText" text="f'k{kk foHkkx jktLFkku">
      <formula>NOT(ISERROR(SEARCH("f'k{kk foHkkx jktLFkku",C1117)))</formula>
    </cfRule>
    <cfRule type="containsText" dxfId="3260" priority="1659" stopIfTrue="1" operator="containsText" text="iw.kkZad">
      <formula>NOT(ISERROR(SEARCH("iw.kkZad",C1117)))</formula>
    </cfRule>
  </conditionalFormatting>
  <conditionalFormatting sqref="C1117:C1120">
    <cfRule type="cellIs" dxfId="3259" priority="1657" stopIfTrue="1" operator="equal">
      <formula>1800</formula>
    </cfRule>
    <cfRule type="cellIs" dxfId="3258" priority="1658" stopIfTrue="1" operator="equal">
      <formula>200</formula>
    </cfRule>
  </conditionalFormatting>
  <conditionalFormatting sqref="C1117:C1120">
    <cfRule type="containsText" dxfId="3257" priority="1655" stopIfTrue="1" operator="containsText" text="dsoy jktdh; fo|ky;ksa esa iz;ksx gsrq fu%'kqYd">
      <formula>NOT(ISERROR(SEARCH("dsoy jktdh; fo|ky;ksa esa iz;ksx gsrq fu%'kqYd",C1117)))</formula>
    </cfRule>
  </conditionalFormatting>
  <conditionalFormatting sqref="H1089:H1090 I1093:I1095 I1092:J1092 I1122:J1122 J1115 I1097:I1111 I1114:J1114 I1113">
    <cfRule type="cellIs" dxfId="3256" priority="1654" stopIfTrue="1" operator="equal">
      <formula>0</formula>
    </cfRule>
  </conditionalFormatting>
  <conditionalFormatting sqref="H1089:H1090 I1093:I1095 I1092:J1092 I1122:J1122 J1115 I1097:I1111 I1114:J1114 I1113">
    <cfRule type="containsText" dxfId="3255" priority="1650" stopIfTrue="1" operator="containsText" text="f'k{kk foHkkx jktLFkku">
      <formula>NOT(ISERROR(SEARCH("f'k{kk foHkkx jktLFkku",H1089)))</formula>
    </cfRule>
    <cfRule type="containsText" dxfId="3254" priority="1653" stopIfTrue="1" operator="containsText" text="iw.kkZad">
      <formula>NOT(ISERROR(SEARCH("iw.kkZad",H1089)))</formula>
    </cfRule>
  </conditionalFormatting>
  <conditionalFormatting sqref="J1113 J1115">
    <cfRule type="cellIs" dxfId="3253" priority="1651" stopIfTrue="1" operator="equal">
      <formula>1800</formula>
    </cfRule>
    <cfRule type="cellIs" dxfId="3252" priority="1652" stopIfTrue="1" operator="equal">
      <formula>200</formula>
    </cfRule>
  </conditionalFormatting>
  <conditionalFormatting sqref="H1089:H1090 I1093:I1095 I1092:J1092 I1122:J1122 J1115 I1097:I1111 I1114:J1114 I1113">
    <cfRule type="containsText" dxfId="3251" priority="1649" stopIfTrue="1" operator="containsText" text="dsoy jktdh; fo|ky;ksa esa iz;ksx gsrq fu%'kqYd">
      <formula>NOT(ISERROR(SEARCH("dsoy jktdh; fo|ky;ksa esa iz;ksx gsrq fu%'kqYd",H1089)))</formula>
    </cfRule>
  </conditionalFormatting>
  <conditionalFormatting sqref="I1115">
    <cfRule type="cellIs" dxfId="3250" priority="1648" stopIfTrue="1" operator="equal">
      <formula>0</formula>
    </cfRule>
  </conditionalFormatting>
  <conditionalFormatting sqref="I1115">
    <cfRule type="containsText" dxfId="3249" priority="1646" stopIfTrue="1" operator="containsText" text="f'k{kk foHkkx jktLFkku">
      <formula>NOT(ISERROR(SEARCH("f'k{kk foHkkx jktLFkku",I1115)))</formula>
    </cfRule>
    <cfRule type="containsText" dxfId="3248" priority="1647" stopIfTrue="1" operator="containsText" text="iw.kkZad">
      <formula>NOT(ISERROR(SEARCH("iw.kkZad",I1115)))</formula>
    </cfRule>
  </conditionalFormatting>
  <conditionalFormatting sqref="I1115">
    <cfRule type="containsText" dxfId="3247" priority="1645" stopIfTrue="1" operator="containsText" text="dsoy jktdh; fo|ky;ksa esa iz;ksx gsrq fu%'kqYd">
      <formula>NOT(ISERROR(SEARCH("dsoy jktdh; fo|ky;ksa esa iz;ksx gsrq fu%'kqYd",I1115)))</formula>
    </cfRule>
  </conditionalFormatting>
  <conditionalFormatting sqref="J1116">
    <cfRule type="cellIs" dxfId="3246" priority="1644" stopIfTrue="1" operator="equal">
      <formula>0</formula>
    </cfRule>
  </conditionalFormatting>
  <conditionalFormatting sqref="J1116">
    <cfRule type="containsText" dxfId="3245" priority="1640" stopIfTrue="1" operator="containsText" text="f'k{kk foHkkx jktLFkku">
      <formula>NOT(ISERROR(SEARCH("f'k{kk foHkkx jktLFkku",J1116)))</formula>
    </cfRule>
    <cfRule type="containsText" dxfId="3244" priority="1643" stopIfTrue="1" operator="containsText" text="iw.kkZad">
      <formula>NOT(ISERROR(SEARCH("iw.kkZad",J1116)))</formula>
    </cfRule>
  </conditionalFormatting>
  <conditionalFormatting sqref="J1116">
    <cfRule type="cellIs" dxfId="3243" priority="1641" stopIfTrue="1" operator="equal">
      <formula>1800</formula>
    </cfRule>
    <cfRule type="cellIs" dxfId="3242" priority="1642" stopIfTrue="1" operator="equal">
      <formula>200</formula>
    </cfRule>
  </conditionalFormatting>
  <conditionalFormatting sqref="J1116">
    <cfRule type="containsText" dxfId="3241" priority="1639" stopIfTrue="1" operator="containsText" text="dsoy jktdh; fo|ky;ksa esa iz;ksx gsrq fu%'kqYd">
      <formula>NOT(ISERROR(SEARCH("dsoy jktdh; fo|ky;ksa esa iz;ksx gsrq fu%'kqYd",J1116)))</formula>
    </cfRule>
  </conditionalFormatting>
  <conditionalFormatting sqref="J1096:J1100">
    <cfRule type="cellIs" dxfId="3240" priority="1638" stopIfTrue="1" operator="equal">
      <formula>0</formula>
    </cfRule>
  </conditionalFormatting>
  <conditionalFormatting sqref="J1096:J1100">
    <cfRule type="containsText" dxfId="3239" priority="1636" stopIfTrue="1" operator="containsText" text="f'k{kk foHkkx jktLFkku">
      <formula>NOT(ISERROR(SEARCH("f'k{kk foHkkx jktLFkku",J1096)))</formula>
    </cfRule>
    <cfRule type="containsText" dxfId="3238" priority="1637" stopIfTrue="1" operator="containsText" text="iw.kkZad">
      <formula>NOT(ISERROR(SEARCH("iw.kkZad",J1096)))</formula>
    </cfRule>
  </conditionalFormatting>
  <conditionalFormatting sqref="J1096:J1100">
    <cfRule type="containsText" dxfId="3237" priority="1635" stopIfTrue="1" operator="containsText" text="dsoy jktdh; fo|ky;ksa esa iz;ksx gsrq fu%'kqYd">
      <formula>NOT(ISERROR(SEARCH("dsoy jktdh; fo|ky;ksa esa iz;ksx gsrq fu%'kqYd",J1096)))</formula>
    </cfRule>
  </conditionalFormatting>
  <conditionalFormatting sqref="J1093">
    <cfRule type="cellIs" dxfId="3236" priority="1634" stopIfTrue="1" operator="equal">
      <formula>0</formula>
    </cfRule>
  </conditionalFormatting>
  <conditionalFormatting sqref="J1093">
    <cfRule type="containsText" dxfId="3235" priority="1632" stopIfTrue="1" operator="containsText" text="f'k{kk foHkkx jktLFkku">
      <formula>NOT(ISERROR(SEARCH("f'k{kk foHkkx jktLFkku",J1093)))</formula>
    </cfRule>
    <cfRule type="containsText" dxfId="3234" priority="1633" stopIfTrue="1" operator="containsText" text="iw.kkZad">
      <formula>NOT(ISERROR(SEARCH("iw.kkZad",J1093)))</formula>
    </cfRule>
  </conditionalFormatting>
  <conditionalFormatting sqref="J1093">
    <cfRule type="containsText" dxfId="3233" priority="1631" stopIfTrue="1" operator="containsText" text="dsoy jktdh; fo|ky;ksa esa iz;ksx gsrq fu%'kqYd">
      <formula>NOT(ISERROR(SEARCH("dsoy jktdh; fo|ky;ksa esa iz;ksx gsrq fu%'kqYd",J1093)))</formula>
    </cfRule>
  </conditionalFormatting>
  <conditionalFormatting sqref="J1094:J1095">
    <cfRule type="cellIs" dxfId="3232" priority="1630" stopIfTrue="1" operator="equal">
      <formula>0</formula>
    </cfRule>
  </conditionalFormatting>
  <conditionalFormatting sqref="J1094:J1095">
    <cfRule type="containsText" dxfId="3231" priority="1628" stopIfTrue="1" operator="containsText" text="f'k{kk foHkkx jktLFkku">
      <formula>NOT(ISERROR(SEARCH("f'k{kk foHkkx jktLFkku",J1094)))</formula>
    </cfRule>
    <cfRule type="containsText" dxfId="3230" priority="1629" stopIfTrue="1" operator="containsText" text="iw.kkZad">
      <formula>NOT(ISERROR(SEARCH("iw.kkZad",J1094)))</formula>
    </cfRule>
  </conditionalFormatting>
  <conditionalFormatting sqref="J1094:J1095">
    <cfRule type="containsText" dxfId="3229" priority="1627" stopIfTrue="1" operator="containsText" text="dsoy jktdh; fo|ky;ksa esa iz;ksx gsrq fu%'kqYd">
      <formula>NOT(ISERROR(SEARCH("dsoy jktdh; fo|ky;ksa esa iz;ksx gsrq fu%'kqYd",J1094)))</formula>
    </cfRule>
  </conditionalFormatting>
  <conditionalFormatting sqref="J1117:J1120">
    <cfRule type="cellIs" dxfId="3228" priority="1626" stopIfTrue="1" operator="equal">
      <formula>0</formula>
    </cfRule>
  </conditionalFormatting>
  <conditionalFormatting sqref="J1117:J1120">
    <cfRule type="containsText" dxfId="3227" priority="1622" stopIfTrue="1" operator="containsText" text="f'k{kk foHkkx jktLFkku">
      <formula>NOT(ISERROR(SEARCH("f'k{kk foHkkx jktLFkku",J1117)))</formula>
    </cfRule>
    <cfRule type="containsText" dxfId="3226" priority="1625" stopIfTrue="1" operator="containsText" text="iw.kkZad">
      <formula>NOT(ISERROR(SEARCH("iw.kkZad",J1117)))</formula>
    </cfRule>
  </conditionalFormatting>
  <conditionalFormatting sqref="J1117:J1120">
    <cfRule type="cellIs" dxfId="3225" priority="1623" stopIfTrue="1" operator="equal">
      <formula>1800</formula>
    </cfRule>
    <cfRule type="cellIs" dxfId="3224" priority="1624" stopIfTrue="1" operator="equal">
      <formula>200</formula>
    </cfRule>
  </conditionalFormatting>
  <conditionalFormatting sqref="J1117:J1120">
    <cfRule type="containsText" dxfId="3223" priority="1621" stopIfTrue="1" operator="containsText" text="dsoy jktdh; fo|ky;ksa esa iz;ksx gsrq fu%'kqYd">
      <formula>NOT(ISERROR(SEARCH("dsoy jktdh; fo|ky;ksa esa iz;ksx gsrq fu%'kqYd",J1117)))</formula>
    </cfRule>
  </conditionalFormatting>
  <conditionalFormatting sqref="A1123:A1124 F1123 B1127:B1129 B1126:C1126 B1156:C1156 C1149 B1131:B1145 J1147 B1147:C1148">
    <cfRule type="cellIs" dxfId="3222" priority="1620" stopIfTrue="1" operator="equal">
      <formula>0</formula>
    </cfRule>
  </conditionalFormatting>
  <conditionalFormatting sqref="A1123:A1124 F1123 B1127:B1129 B1126:C1126 B1156:C1156 C1149 B1131:B1145 J1147 B1147:C1148">
    <cfRule type="containsText" dxfId="3221" priority="1616" stopIfTrue="1" operator="containsText" text="f'k{kk foHkkx jktLFkku">
      <formula>NOT(ISERROR(SEARCH("f'k{kk foHkkx jktLFkku",A1123)))</formula>
    </cfRule>
    <cfRule type="containsText" dxfId="3220" priority="1619" stopIfTrue="1" operator="containsText" text="iw.kkZad">
      <formula>NOT(ISERROR(SEARCH("iw.kkZad",A1123)))</formula>
    </cfRule>
  </conditionalFormatting>
  <conditionalFormatting sqref="C1147 C1149">
    <cfRule type="cellIs" dxfId="3219" priority="1617" stopIfTrue="1" operator="equal">
      <formula>1800</formula>
    </cfRule>
    <cfRule type="cellIs" dxfId="3218" priority="1618" stopIfTrue="1" operator="equal">
      <formula>200</formula>
    </cfRule>
  </conditionalFormatting>
  <conditionalFormatting sqref="A1123:A1124 F1123 B1127:B1129 B1126:C1126 B1156:C1156 C1149 B1131:B1145 J1147 B1147:C1148">
    <cfRule type="containsText" dxfId="3217" priority="1615" stopIfTrue="1" operator="containsText" text="dsoy jktdh; fo|ky;ksa esa iz;ksx gsrq fu%'kqYd">
      <formula>NOT(ISERROR(SEARCH("dsoy jktdh; fo|ky;ksa esa iz;ksx gsrq fu%'kqYd",A1123)))</formula>
    </cfRule>
  </conditionalFormatting>
  <conditionalFormatting sqref="B1149">
    <cfRule type="cellIs" dxfId="3216" priority="1614" stopIfTrue="1" operator="equal">
      <formula>0</formula>
    </cfRule>
  </conditionalFormatting>
  <conditionalFormatting sqref="B1149">
    <cfRule type="containsText" dxfId="3215" priority="1612" stopIfTrue="1" operator="containsText" text="f'k{kk foHkkx jktLFkku">
      <formula>NOT(ISERROR(SEARCH("f'k{kk foHkkx jktLFkku",B1149)))</formula>
    </cfRule>
    <cfRule type="containsText" dxfId="3214" priority="1613" stopIfTrue="1" operator="containsText" text="iw.kkZad">
      <formula>NOT(ISERROR(SEARCH("iw.kkZad",B1149)))</formula>
    </cfRule>
  </conditionalFormatting>
  <conditionalFormatting sqref="B1149">
    <cfRule type="containsText" dxfId="3213" priority="1611" stopIfTrue="1" operator="containsText" text="dsoy jktdh; fo|ky;ksa esa iz;ksx gsrq fu%'kqYd">
      <formula>NOT(ISERROR(SEARCH("dsoy jktdh; fo|ky;ksa esa iz;ksx gsrq fu%'kqYd",B1149)))</formula>
    </cfRule>
  </conditionalFormatting>
  <conditionalFormatting sqref="C1150">
    <cfRule type="cellIs" dxfId="3212" priority="1610" stopIfTrue="1" operator="equal">
      <formula>0</formula>
    </cfRule>
  </conditionalFormatting>
  <conditionalFormatting sqref="C1150">
    <cfRule type="containsText" dxfId="3211" priority="1606" stopIfTrue="1" operator="containsText" text="f'k{kk foHkkx jktLFkku">
      <formula>NOT(ISERROR(SEARCH("f'k{kk foHkkx jktLFkku",C1150)))</formula>
    </cfRule>
    <cfRule type="containsText" dxfId="3210" priority="1609" stopIfTrue="1" operator="containsText" text="iw.kkZad">
      <formula>NOT(ISERROR(SEARCH("iw.kkZad",C1150)))</formula>
    </cfRule>
  </conditionalFormatting>
  <conditionalFormatting sqref="C1150">
    <cfRule type="cellIs" dxfId="3209" priority="1607" stopIfTrue="1" operator="equal">
      <formula>1800</formula>
    </cfRule>
    <cfRule type="cellIs" dxfId="3208" priority="1608" stopIfTrue="1" operator="equal">
      <formula>200</formula>
    </cfRule>
  </conditionalFormatting>
  <conditionalFormatting sqref="C1150">
    <cfRule type="containsText" dxfId="3207" priority="1605" stopIfTrue="1" operator="containsText" text="dsoy jktdh; fo|ky;ksa esa iz;ksx gsrq fu%'kqYd">
      <formula>NOT(ISERROR(SEARCH("dsoy jktdh; fo|ky;ksa esa iz;ksx gsrq fu%'kqYd",C1150)))</formula>
    </cfRule>
  </conditionalFormatting>
  <conditionalFormatting sqref="C1130:C1134">
    <cfRule type="cellIs" dxfId="3206" priority="1604" stopIfTrue="1" operator="equal">
      <formula>0</formula>
    </cfRule>
  </conditionalFormatting>
  <conditionalFormatting sqref="C1130:C1134">
    <cfRule type="containsText" dxfId="3205" priority="1602" stopIfTrue="1" operator="containsText" text="f'k{kk foHkkx jktLFkku">
      <formula>NOT(ISERROR(SEARCH("f'k{kk foHkkx jktLFkku",C1130)))</formula>
    </cfRule>
    <cfRule type="containsText" dxfId="3204" priority="1603" stopIfTrue="1" operator="containsText" text="iw.kkZad">
      <formula>NOT(ISERROR(SEARCH("iw.kkZad",C1130)))</formula>
    </cfRule>
  </conditionalFormatting>
  <conditionalFormatting sqref="C1130:C1134">
    <cfRule type="containsText" dxfId="3203" priority="1601" stopIfTrue="1" operator="containsText" text="dsoy jktdh; fo|ky;ksa esa iz;ksx gsrq fu%'kqYd">
      <formula>NOT(ISERROR(SEARCH("dsoy jktdh; fo|ky;ksa esa iz;ksx gsrq fu%'kqYd",C1130)))</formula>
    </cfRule>
  </conditionalFormatting>
  <conditionalFormatting sqref="C1127">
    <cfRule type="cellIs" dxfId="3202" priority="1600" stopIfTrue="1" operator="equal">
      <formula>0</formula>
    </cfRule>
  </conditionalFormatting>
  <conditionalFormatting sqref="C1127">
    <cfRule type="containsText" dxfId="3201" priority="1598" stopIfTrue="1" operator="containsText" text="f'k{kk foHkkx jktLFkku">
      <formula>NOT(ISERROR(SEARCH("f'k{kk foHkkx jktLFkku",C1127)))</formula>
    </cfRule>
    <cfRule type="containsText" dxfId="3200" priority="1599" stopIfTrue="1" operator="containsText" text="iw.kkZad">
      <formula>NOT(ISERROR(SEARCH("iw.kkZad",C1127)))</formula>
    </cfRule>
  </conditionalFormatting>
  <conditionalFormatting sqref="C1127">
    <cfRule type="containsText" dxfId="3199" priority="1597" stopIfTrue="1" operator="containsText" text="dsoy jktdh; fo|ky;ksa esa iz;ksx gsrq fu%'kqYd">
      <formula>NOT(ISERROR(SEARCH("dsoy jktdh; fo|ky;ksa esa iz;ksx gsrq fu%'kqYd",C1127)))</formula>
    </cfRule>
  </conditionalFormatting>
  <conditionalFormatting sqref="C1128:C1129">
    <cfRule type="cellIs" dxfId="3198" priority="1596" stopIfTrue="1" operator="equal">
      <formula>0</formula>
    </cfRule>
  </conditionalFormatting>
  <conditionalFormatting sqref="C1128:C1129">
    <cfRule type="containsText" dxfId="3197" priority="1594" stopIfTrue="1" operator="containsText" text="f'k{kk foHkkx jktLFkku">
      <formula>NOT(ISERROR(SEARCH("f'k{kk foHkkx jktLFkku",C1128)))</formula>
    </cfRule>
    <cfRule type="containsText" dxfId="3196" priority="1595" stopIfTrue="1" operator="containsText" text="iw.kkZad">
      <formula>NOT(ISERROR(SEARCH("iw.kkZad",C1128)))</formula>
    </cfRule>
  </conditionalFormatting>
  <conditionalFormatting sqref="C1128:C1129">
    <cfRule type="containsText" dxfId="3195" priority="1593" stopIfTrue="1" operator="containsText" text="dsoy jktdh; fo|ky;ksa esa iz;ksx gsrq fu%'kqYd">
      <formula>NOT(ISERROR(SEARCH("dsoy jktdh; fo|ky;ksa esa iz;ksx gsrq fu%'kqYd",C1128)))</formula>
    </cfRule>
  </conditionalFormatting>
  <conditionalFormatting sqref="C1151:C1154">
    <cfRule type="cellIs" dxfId="3194" priority="1592" stopIfTrue="1" operator="equal">
      <formula>0</formula>
    </cfRule>
  </conditionalFormatting>
  <conditionalFormatting sqref="C1151:C1154">
    <cfRule type="containsText" dxfId="3193" priority="1588" stopIfTrue="1" operator="containsText" text="f'k{kk foHkkx jktLFkku">
      <formula>NOT(ISERROR(SEARCH("f'k{kk foHkkx jktLFkku",C1151)))</formula>
    </cfRule>
    <cfRule type="containsText" dxfId="3192" priority="1591" stopIfTrue="1" operator="containsText" text="iw.kkZad">
      <formula>NOT(ISERROR(SEARCH("iw.kkZad",C1151)))</formula>
    </cfRule>
  </conditionalFormatting>
  <conditionalFormatting sqref="C1151:C1154">
    <cfRule type="cellIs" dxfId="3191" priority="1589" stopIfTrue="1" operator="equal">
      <formula>1800</formula>
    </cfRule>
    <cfRule type="cellIs" dxfId="3190" priority="1590" stopIfTrue="1" operator="equal">
      <formula>200</formula>
    </cfRule>
  </conditionalFormatting>
  <conditionalFormatting sqref="C1151:C1154">
    <cfRule type="containsText" dxfId="3189" priority="1587" stopIfTrue="1" operator="containsText" text="dsoy jktdh; fo|ky;ksa esa iz;ksx gsrq fu%'kqYd">
      <formula>NOT(ISERROR(SEARCH("dsoy jktdh; fo|ky;ksa esa iz;ksx gsrq fu%'kqYd",C1151)))</formula>
    </cfRule>
  </conditionalFormatting>
  <conditionalFormatting sqref="H1123:H1124 I1127:I1129 I1126:J1126 I1156:J1156 J1149 I1131:I1145 I1148:J1148 I1147">
    <cfRule type="cellIs" dxfId="3188" priority="1586" stopIfTrue="1" operator="equal">
      <formula>0</formula>
    </cfRule>
  </conditionalFormatting>
  <conditionalFormatting sqref="H1123:H1124 I1127:I1129 I1126:J1126 I1156:J1156 J1149 I1131:I1145 I1148:J1148 I1147">
    <cfRule type="containsText" dxfId="3187" priority="1582" stopIfTrue="1" operator="containsText" text="f'k{kk foHkkx jktLFkku">
      <formula>NOT(ISERROR(SEARCH("f'k{kk foHkkx jktLFkku",H1123)))</formula>
    </cfRule>
    <cfRule type="containsText" dxfId="3186" priority="1585" stopIfTrue="1" operator="containsText" text="iw.kkZad">
      <formula>NOT(ISERROR(SEARCH("iw.kkZad",H1123)))</formula>
    </cfRule>
  </conditionalFormatting>
  <conditionalFormatting sqref="J1147 J1149">
    <cfRule type="cellIs" dxfId="3185" priority="1583" stopIfTrue="1" operator="equal">
      <formula>1800</formula>
    </cfRule>
    <cfRule type="cellIs" dxfId="3184" priority="1584" stopIfTrue="1" operator="equal">
      <formula>200</formula>
    </cfRule>
  </conditionalFormatting>
  <conditionalFormatting sqref="H1123:H1124 I1127:I1129 I1126:J1126 I1156:J1156 J1149 I1131:I1145 I1148:J1148 I1147">
    <cfRule type="containsText" dxfId="3183" priority="1581" stopIfTrue="1" operator="containsText" text="dsoy jktdh; fo|ky;ksa esa iz;ksx gsrq fu%'kqYd">
      <formula>NOT(ISERROR(SEARCH("dsoy jktdh; fo|ky;ksa esa iz;ksx gsrq fu%'kqYd",H1123)))</formula>
    </cfRule>
  </conditionalFormatting>
  <conditionalFormatting sqref="I1149">
    <cfRule type="cellIs" dxfId="3182" priority="1580" stopIfTrue="1" operator="equal">
      <formula>0</formula>
    </cfRule>
  </conditionalFormatting>
  <conditionalFormatting sqref="I1149">
    <cfRule type="containsText" dxfId="3181" priority="1578" stopIfTrue="1" operator="containsText" text="f'k{kk foHkkx jktLFkku">
      <formula>NOT(ISERROR(SEARCH("f'k{kk foHkkx jktLFkku",I1149)))</formula>
    </cfRule>
    <cfRule type="containsText" dxfId="3180" priority="1579" stopIfTrue="1" operator="containsText" text="iw.kkZad">
      <formula>NOT(ISERROR(SEARCH("iw.kkZad",I1149)))</formula>
    </cfRule>
  </conditionalFormatting>
  <conditionalFormatting sqref="I1149">
    <cfRule type="containsText" dxfId="3179" priority="1577" stopIfTrue="1" operator="containsText" text="dsoy jktdh; fo|ky;ksa esa iz;ksx gsrq fu%'kqYd">
      <formula>NOT(ISERROR(SEARCH("dsoy jktdh; fo|ky;ksa esa iz;ksx gsrq fu%'kqYd",I1149)))</formula>
    </cfRule>
  </conditionalFormatting>
  <conditionalFormatting sqref="J1150">
    <cfRule type="cellIs" dxfId="3178" priority="1576" stopIfTrue="1" operator="equal">
      <formula>0</formula>
    </cfRule>
  </conditionalFormatting>
  <conditionalFormatting sqref="J1150">
    <cfRule type="containsText" dxfId="3177" priority="1572" stopIfTrue="1" operator="containsText" text="f'k{kk foHkkx jktLFkku">
      <formula>NOT(ISERROR(SEARCH("f'k{kk foHkkx jktLFkku",J1150)))</formula>
    </cfRule>
    <cfRule type="containsText" dxfId="3176" priority="1575" stopIfTrue="1" operator="containsText" text="iw.kkZad">
      <formula>NOT(ISERROR(SEARCH("iw.kkZad",J1150)))</formula>
    </cfRule>
  </conditionalFormatting>
  <conditionalFormatting sqref="J1150">
    <cfRule type="cellIs" dxfId="3175" priority="1573" stopIfTrue="1" operator="equal">
      <formula>1800</formula>
    </cfRule>
    <cfRule type="cellIs" dxfId="3174" priority="1574" stopIfTrue="1" operator="equal">
      <formula>200</formula>
    </cfRule>
  </conditionalFormatting>
  <conditionalFormatting sqref="J1150">
    <cfRule type="containsText" dxfId="3173" priority="1571" stopIfTrue="1" operator="containsText" text="dsoy jktdh; fo|ky;ksa esa iz;ksx gsrq fu%'kqYd">
      <formula>NOT(ISERROR(SEARCH("dsoy jktdh; fo|ky;ksa esa iz;ksx gsrq fu%'kqYd",J1150)))</formula>
    </cfRule>
  </conditionalFormatting>
  <conditionalFormatting sqref="J1130:J1134">
    <cfRule type="cellIs" dxfId="3172" priority="1570" stopIfTrue="1" operator="equal">
      <formula>0</formula>
    </cfRule>
  </conditionalFormatting>
  <conditionalFormatting sqref="J1130:J1134">
    <cfRule type="containsText" dxfId="3171" priority="1568" stopIfTrue="1" operator="containsText" text="f'k{kk foHkkx jktLFkku">
      <formula>NOT(ISERROR(SEARCH("f'k{kk foHkkx jktLFkku",J1130)))</formula>
    </cfRule>
    <cfRule type="containsText" dxfId="3170" priority="1569" stopIfTrue="1" operator="containsText" text="iw.kkZad">
      <formula>NOT(ISERROR(SEARCH("iw.kkZad",J1130)))</formula>
    </cfRule>
  </conditionalFormatting>
  <conditionalFormatting sqref="J1130:J1134">
    <cfRule type="containsText" dxfId="3169" priority="1567" stopIfTrue="1" operator="containsText" text="dsoy jktdh; fo|ky;ksa esa iz;ksx gsrq fu%'kqYd">
      <formula>NOT(ISERROR(SEARCH("dsoy jktdh; fo|ky;ksa esa iz;ksx gsrq fu%'kqYd",J1130)))</formula>
    </cfRule>
  </conditionalFormatting>
  <conditionalFormatting sqref="J1127">
    <cfRule type="cellIs" dxfId="3168" priority="1566" stopIfTrue="1" operator="equal">
      <formula>0</formula>
    </cfRule>
  </conditionalFormatting>
  <conditionalFormatting sqref="J1127">
    <cfRule type="containsText" dxfId="3167" priority="1564" stopIfTrue="1" operator="containsText" text="f'k{kk foHkkx jktLFkku">
      <formula>NOT(ISERROR(SEARCH("f'k{kk foHkkx jktLFkku",J1127)))</formula>
    </cfRule>
    <cfRule type="containsText" dxfId="3166" priority="1565" stopIfTrue="1" operator="containsText" text="iw.kkZad">
      <formula>NOT(ISERROR(SEARCH("iw.kkZad",J1127)))</formula>
    </cfRule>
  </conditionalFormatting>
  <conditionalFormatting sqref="J1127">
    <cfRule type="containsText" dxfId="3165" priority="1563" stopIfTrue="1" operator="containsText" text="dsoy jktdh; fo|ky;ksa esa iz;ksx gsrq fu%'kqYd">
      <formula>NOT(ISERROR(SEARCH("dsoy jktdh; fo|ky;ksa esa iz;ksx gsrq fu%'kqYd",J1127)))</formula>
    </cfRule>
  </conditionalFormatting>
  <conditionalFormatting sqref="J1128:J1129">
    <cfRule type="cellIs" dxfId="3164" priority="1562" stopIfTrue="1" operator="equal">
      <formula>0</formula>
    </cfRule>
  </conditionalFormatting>
  <conditionalFormatting sqref="J1128:J1129">
    <cfRule type="containsText" dxfId="3163" priority="1560" stopIfTrue="1" operator="containsText" text="f'k{kk foHkkx jktLFkku">
      <formula>NOT(ISERROR(SEARCH("f'k{kk foHkkx jktLFkku",J1128)))</formula>
    </cfRule>
    <cfRule type="containsText" dxfId="3162" priority="1561" stopIfTrue="1" operator="containsText" text="iw.kkZad">
      <formula>NOT(ISERROR(SEARCH("iw.kkZad",J1128)))</formula>
    </cfRule>
  </conditionalFormatting>
  <conditionalFormatting sqref="J1128:J1129">
    <cfRule type="containsText" dxfId="3161" priority="1559" stopIfTrue="1" operator="containsText" text="dsoy jktdh; fo|ky;ksa esa iz;ksx gsrq fu%'kqYd">
      <formula>NOT(ISERROR(SEARCH("dsoy jktdh; fo|ky;ksa esa iz;ksx gsrq fu%'kqYd",J1128)))</formula>
    </cfRule>
  </conditionalFormatting>
  <conditionalFormatting sqref="J1151:J1154">
    <cfRule type="cellIs" dxfId="3160" priority="1558" stopIfTrue="1" operator="equal">
      <formula>0</formula>
    </cfRule>
  </conditionalFormatting>
  <conditionalFormatting sqref="J1151:J1154">
    <cfRule type="containsText" dxfId="3159" priority="1554" stopIfTrue="1" operator="containsText" text="f'k{kk foHkkx jktLFkku">
      <formula>NOT(ISERROR(SEARCH("f'k{kk foHkkx jktLFkku",J1151)))</formula>
    </cfRule>
    <cfRule type="containsText" dxfId="3158" priority="1557" stopIfTrue="1" operator="containsText" text="iw.kkZad">
      <formula>NOT(ISERROR(SEARCH("iw.kkZad",J1151)))</formula>
    </cfRule>
  </conditionalFormatting>
  <conditionalFormatting sqref="J1151:J1154">
    <cfRule type="cellIs" dxfId="3157" priority="1555" stopIfTrue="1" operator="equal">
      <formula>1800</formula>
    </cfRule>
    <cfRule type="cellIs" dxfId="3156" priority="1556" stopIfTrue="1" operator="equal">
      <formula>200</formula>
    </cfRule>
  </conditionalFormatting>
  <conditionalFormatting sqref="J1151:J1154">
    <cfRule type="containsText" dxfId="3155" priority="1553" stopIfTrue="1" operator="containsText" text="dsoy jktdh; fo|ky;ksa esa iz;ksx gsrq fu%'kqYd">
      <formula>NOT(ISERROR(SEARCH("dsoy jktdh; fo|ky;ksa esa iz;ksx gsrq fu%'kqYd",J1151)))</formula>
    </cfRule>
  </conditionalFormatting>
  <conditionalFormatting sqref="A1157:A1158 F1157 B1161:B1163 B1160:C1160 B1190:C1190 C1183 B1165:B1179 J1181 B1181:C1182">
    <cfRule type="cellIs" dxfId="3154" priority="1552" stopIfTrue="1" operator="equal">
      <formula>0</formula>
    </cfRule>
  </conditionalFormatting>
  <conditionalFormatting sqref="A1157:A1158 F1157 B1161:B1163 B1160:C1160 B1190:C1190 C1183 B1165:B1179 J1181 B1181:C1182">
    <cfRule type="containsText" dxfId="3153" priority="1548" stopIfTrue="1" operator="containsText" text="f'k{kk foHkkx jktLFkku">
      <formula>NOT(ISERROR(SEARCH("f'k{kk foHkkx jktLFkku",A1157)))</formula>
    </cfRule>
    <cfRule type="containsText" dxfId="3152" priority="1551" stopIfTrue="1" operator="containsText" text="iw.kkZad">
      <formula>NOT(ISERROR(SEARCH("iw.kkZad",A1157)))</formula>
    </cfRule>
  </conditionalFormatting>
  <conditionalFormatting sqref="C1181 C1183">
    <cfRule type="cellIs" dxfId="3151" priority="1549" stopIfTrue="1" operator="equal">
      <formula>1800</formula>
    </cfRule>
    <cfRule type="cellIs" dxfId="3150" priority="1550" stopIfTrue="1" operator="equal">
      <formula>200</formula>
    </cfRule>
  </conditionalFormatting>
  <conditionalFormatting sqref="A1157:A1158 F1157 B1161:B1163 B1160:C1160 B1190:C1190 C1183 B1165:B1179 J1181 B1181:C1182">
    <cfRule type="containsText" dxfId="3149" priority="1547" stopIfTrue="1" operator="containsText" text="dsoy jktdh; fo|ky;ksa esa iz;ksx gsrq fu%'kqYd">
      <formula>NOT(ISERROR(SEARCH("dsoy jktdh; fo|ky;ksa esa iz;ksx gsrq fu%'kqYd",A1157)))</formula>
    </cfRule>
  </conditionalFormatting>
  <conditionalFormatting sqref="B1183">
    <cfRule type="cellIs" dxfId="3148" priority="1546" stopIfTrue="1" operator="equal">
      <formula>0</formula>
    </cfRule>
  </conditionalFormatting>
  <conditionalFormatting sqref="B1183">
    <cfRule type="containsText" dxfId="3147" priority="1544" stopIfTrue="1" operator="containsText" text="f'k{kk foHkkx jktLFkku">
      <formula>NOT(ISERROR(SEARCH("f'k{kk foHkkx jktLFkku",B1183)))</formula>
    </cfRule>
    <cfRule type="containsText" dxfId="3146" priority="1545" stopIfTrue="1" operator="containsText" text="iw.kkZad">
      <formula>NOT(ISERROR(SEARCH("iw.kkZad",B1183)))</formula>
    </cfRule>
  </conditionalFormatting>
  <conditionalFormatting sqref="B1183">
    <cfRule type="containsText" dxfId="3145" priority="1543" stopIfTrue="1" operator="containsText" text="dsoy jktdh; fo|ky;ksa esa iz;ksx gsrq fu%'kqYd">
      <formula>NOT(ISERROR(SEARCH("dsoy jktdh; fo|ky;ksa esa iz;ksx gsrq fu%'kqYd",B1183)))</formula>
    </cfRule>
  </conditionalFormatting>
  <conditionalFormatting sqref="C1184">
    <cfRule type="cellIs" dxfId="3144" priority="1542" stopIfTrue="1" operator="equal">
      <formula>0</formula>
    </cfRule>
  </conditionalFormatting>
  <conditionalFormatting sqref="C1184">
    <cfRule type="containsText" dxfId="3143" priority="1538" stopIfTrue="1" operator="containsText" text="f'k{kk foHkkx jktLFkku">
      <formula>NOT(ISERROR(SEARCH("f'k{kk foHkkx jktLFkku",C1184)))</formula>
    </cfRule>
    <cfRule type="containsText" dxfId="3142" priority="1541" stopIfTrue="1" operator="containsText" text="iw.kkZad">
      <formula>NOT(ISERROR(SEARCH("iw.kkZad",C1184)))</formula>
    </cfRule>
  </conditionalFormatting>
  <conditionalFormatting sqref="C1184">
    <cfRule type="cellIs" dxfId="3141" priority="1539" stopIfTrue="1" operator="equal">
      <formula>1800</formula>
    </cfRule>
    <cfRule type="cellIs" dxfId="3140" priority="1540" stopIfTrue="1" operator="equal">
      <formula>200</formula>
    </cfRule>
  </conditionalFormatting>
  <conditionalFormatting sqref="C1184">
    <cfRule type="containsText" dxfId="3139" priority="1537" stopIfTrue="1" operator="containsText" text="dsoy jktdh; fo|ky;ksa esa iz;ksx gsrq fu%'kqYd">
      <formula>NOT(ISERROR(SEARCH("dsoy jktdh; fo|ky;ksa esa iz;ksx gsrq fu%'kqYd",C1184)))</formula>
    </cfRule>
  </conditionalFormatting>
  <conditionalFormatting sqref="C1164:C1168">
    <cfRule type="cellIs" dxfId="3138" priority="1536" stopIfTrue="1" operator="equal">
      <formula>0</formula>
    </cfRule>
  </conditionalFormatting>
  <conditionalFormatting sqref="C1164:C1168">
    <cfRule type="containsText" dxfId="3137" priority="1534" stopIfTrue="1" operator="containsText" text="f'k{kk foHkkx jktLFkku">
      <formula>NOT(ISERROR(SEARCH("f'k{kk foHkkx jktLFkku",C1164)))</formula>
    </cfRule>
    <cfRule type="containsText" dxfId="3136" priority="1535" stopIfTrue="1" operator="containsText" text="iw.kkZad">
      <formula>NOT(ISERROR(SEARCH("iw.kkZad",C1164)))</formula>
    </cfRule>
  </conditionalFormatting>
  <conditionalFormatting sqref="C1164:C1168">
    <cfRule type="containsText" dxfId="3135" priority="1533" stopIfTrue="1" operator="containsText" text="dsoy jktdh; fo|ky;ksa esa iz;ksx gsrq fu%'kqYd">
      <formula>NOT(ISERROR(SEARCH("dsoy jktdh; fo|ky;ksa esa iz;ksx gsrq fu%'kqYd",C1164)))</formula>
    </cfRule>
  </conditionalFormatting>
  <conditionalFormatting sqref="C1161">
    <cfRule type="cellIs" dxfId="3134" priority="1532" stopIfTrue="1" operator="equal">
      <formula>0</formula>
    </cfRule>
  </conditionalFormatting>
  <conditionalFormatting sqref="C1161">
    <cfRule type="containsText" dxfId="3133" priority="1530" stopIfTrue="1" operator="containsText" text="f'k{kk foHkkx jktLFkku">
      <formula>NOT(ISERROR(SEARCH("f'k{kk foHkkx jktLFkku",C1161)))</formula>
    </cfRule>
    <cfRule type="containsText" dxfId="3132" priority="1531" stopIfTrue="1" operator="containsText" text="iw.kkZad">
      <formula>NOT(ISERROR(SEARCH("iw.kkZad",C1161)))</formula>
    </cfRule>
  </conditionalFormatting>
  <conditionalFormatting sqref="C1161">
    <cfRule type="containsText" dxfId="3131" priority="1529" stopIfTrue="1" operator="containsText" text="dsoy jktdh; fo|ky;ksa esa iz;ksx gsrq fu%'kqYd">
      <formula>NOT(ISERROR(SEARCH("dsoy jktdh; fo|ky;ksa esa iz;ksx gsrq fu%'kqYd",C1161)))</formula>
    </cfRule>
  </conditionalFormatting>
  <conditionalFormatting sqref="C1162:C1163">
    <cfRule type="cellIs" dxfId="3130" priority="1528" stopIfTrue="1" operator="equal">
      <formula>0</formula>
    </cfRule>
  </conditionalFormatting>
  <conditionalFormatting sqref="C1162:C1163">
    <cfRule type="containsText" dxfId="3129" priority="1526" stopIfTrue="1" operator="containsText" text="f'k{kk foHkkx jktLFkku">
      <formula>NOT(ISERROR(SEARCH("f'k{kk foHkkx jktLFkku",C1162)))</formula>
    </cfRule>
    <cfRule type="containsText" dxfId="3128" priority="1527" stopIfTrue="1" operator="containsText" text="iw.kkZad">
      <formula>NOT(ISERROR(SEARCH("iw.kkZad",C1162)))</formula>
    </cfRule>
  </conditionalFormatting>
  <conditionalFormatting sqref="C1162:C1163">
    <cfRule type="containsText" dxfId="3127" priority="1525" stopIfTrue="1" operator="containsText" text="dsoy jktdh; fo|ky;ksa esa iz;ksx gsrq fu%'kqYd">
      <formula>NOT(ISERROR(SEARCH("dsoy jktdh; fo|ky;ksa esa iz;ksx gsrq fu%'kqYd",C1162)))</formula>
    </cfRule>
  </conditionalFormatting>
  <conditionalFormatting sqref="C1185:C1188">
    <cfRule type="cellIs" dxfId="3126" priority="1524" stopIfTrue="1" operator="equal">
      <formula>0</formula>
    </cfRule>
  </conditionalFormatting>
  <conditionalFormatting sqref="C1185:C1188">
    <cfRule type="containsText" dxfId="3125" priority="1520" stopIfTrue="1" operator="containsText" text="f'k{kk foHkkx jktLFkku">
      <formula>NOT(ISERROR(SEARCH("f'k{kk foHkkx jktLFkku",C1185)))</formula>
    </cfRule>
    <cfRule type="containsText" dxfId="3124" priority="1523" stopIfTrue="1" operator="containsText" text="iw.kkZad">
      <formula>NOT(ISERROR(SEARCH("iw.kkZad",C1185)))</formula>
    </cfRule>
  </conditionalFormatting>
  <conditionalFormatting sqref="C1185:C1188">
    <cfRule type="cellIs" dxfId="3123" priority="1521" stopIfTrue="1" operator="equal">
      <formula>1800</formula>
    </cfRule>
    <cfRule type="cellIs" dxfId="3122" priority="1522" stopIfTrue="1" operator="equal">
      <formula>200</formula>
    </cfRule>
  </conditionalFormatting>
  <conditionalFormatting sqref="C1185:C1188">
    <cfRule type="containsText" dxfId="3121" priority="1519" stopIfTrue="1" operator="containsText" text="dsoy jktdh; fo|ky;ksa esa iz;ksx gsrq fu%'kqYd">
      <formula>NOT(ISERROR(SEARCH("dsoy jktdh; fo|ky;ksa esa iz;ksx gsrq fu%'kqYd",C1185)))</formula>
    </cfRule>
  </conditionalFormatting>
  <conditionalFormatting sqref="H1157:H1158 I1161:I1163 I1160:J1160 I1190:J1190 J1183 I1165:I1179 I1182:J1182 I1181">
    <cfRule type="cellIs" dxfId="3120" priority="1518" stopIfTrue="1" operator="equal">
      <formula>0</formula>
    </cfRule>
  </conditionalFormatting>
  <conditionalFormatting sqref="H1157:H1158 I1161:I1163 I1160:J1160 I1190:J1190 J1183 I1165:I1179 I1182:J1182 I1181">
    <cfRule type="containsText" dxfId="3119" priority="1514" stopIfTrue="1" operator="containsText" text="f'k{kk foHkkx jktLFkku">
      <formula>NOT(ISERROR(SEARCH("f'k{kk foHkkx jktLFkku",H1157)))</formula>
    </cfRule>
    <cfRule type="containsText" dxfId="3118" priority="1517" stopIfTrue="1" operator="containsText" text="iw.kkZad">
      <formula>NOT(ISERROR(SEARCH("iw.kkZad",H1157)))</formula>
    </cfRule>
  </conditionalFormatting>
  <conditionalFormatting sqref="J1181 J1183">
    <cfRule type="cellIs" dxfId="3117" priority="1515" stopIfTrue="1" operator="equal">
      <formula>1800</formula>
    </cfRule>
    <cfRule type="cellIs" dxfId="3116" priority="1516" stopIfTrue="1" operator="equal">
      <formula>200</formula>
    </cfRule>
  </conditionalFormatting>
  <conditionalFormatting sqref="H1157:H1158 I1161:I1163 I1160:J1160 I1190:J1190 J1183 I1165:I1179 I1182:J1182 I1181">
    <cfRule type="containsText" dxfId="3115" priority="1513" stopIfTrue="1" operator="containsText" text="dsoy jktdh; fo|ky;ksa esa iz;ksx gsrq fu%'kqYd">
      <formula>NOT(ISERROR(SEARCH("dsoy jktdh; fo|ky;ksa esa iz;ksx gsrq fu%'kqYd",H1157)))</formula>
    </cfRule>
  </conditionalFormatting>
  <conditionalFormatting sqref="I1183">
    <cfRule type="cellIs" dxfId="3114" priority="1512" stopIfTrue="1" operator="equal">
      <formula>0</formula>
    </cfRule>
  </conditionalFormatting>
  <conditionalFormatting sqref="I1183">
    <cfRule type="containsText" dxfId="3113" priority="1510" stopIfTrue="1" operator="containsText" text="f'k{kk foHkkx jktLFkku">
      <formula>NOT(ISERROR(SEARCH("f'k{kk foHkkx jktLFkku",I1183)))</formula>
    </cfRule>
    <cfRule type="containsText" dxfId="3112" priority="1511" stopIfTrue="1" operator="containsText" text="iw.kkZad">
      <formula>NOT(ISERROR(SEARCH("iw.kkZad",I1183)))</formula>
    </cfRule>
  </conditionalFormatting>
  <conditionalFormatting sqref="I1183">
    <cfRule type="containsText" dxfId="3111" priority="1509" stopIfTrue="1" operator="containsText" text="dsoy jktdh; fo|ky;ksa esa iz;ksx gsrq fu%'kqYd">
      <formula>NOT(ISERROR(SEARCH("dsoy jktdh; fo|ky;ksa esa iz;ksx gsrq fu%'kqYd",I1183)))</formula>
    </cfRule>
  </conditionalFormatting>
  <conditionalFormatting sqref="J1184">
    <cfRule type="cellIs" dxfId="3110" priority="1508" stopIfTrue="1" operator="equal">
      <formula>0</formula>
    </cfRule>
  </conditionalFormatting>
  <conditionalFormatting sqref="J1184">
    <cfRule type="containsText" dxfId="3109" priority="1504" stopIfTrue="1" operator="containsText" text="f'k{kk foHkkx jktLFkku">
      <formula>NOT(ISERROR(SEARCH("f'k{kk foHkkx jktLFkku",J1184)))</formula>
    </cfRule>
    <cfRule type="containsText" dxfId="3108" priority="1507" stopIfTrue="1" operator="containsText" text="iw.kkZad">
      <formula>NOT(ISERROR(SEARCH("iw.kkZad",J1184)))</formula>
    </cfRule>
  </conditionalFormatting>
  <conditionalFormatting sqref="J1184">
    <cfRule type="cellIs" dxfId="3107" priority="1505" stopIfTrue="1" operator="equal">
      <formula>1800</formula>
    </cfRule>
    <cfRule type="cellIs" dxfId="3106" priority="1506" stopIfTrue="1" operator="equal">
      <formula>200</formula>
    </cfRule>
  </conditionalFormatting>
  <conditionalFormatting sqref="J1184">
    <cfRule type="containsText" dxfId="3105" priority="1503" stopIfTrue="1" operator="containsText" text="dsoy jktdh; fo|ky;ksa esa iz;ksx gsrq fu%'kqYd">
      <formula>NOT(ISERROR(SEARCH("dsoy jktdh; fo|ky;ksa esa iz;ksx gsrq fu%'kqYd",J1184)))</formula>
    </cfRule>
  </conditionalFormatting>
  <conditionalFormatting sqref="J1164:J1168">
    <cfRule type="cellIs" dxfId="3104" priority="1502" stopIfTrue="1" operator="equal">
      <formula>0</formula>
    </cfRule>
  </conditionalFormatting>
  <conditionalFormatting sqref="J1164:J1168">
    <cfRule type="containsText" dxfId="3103" priority="1500" stopIfTrue="1" operator="containsText" text="f'k{kk foHkkx jktLFkku">
      <formula>NOT(ISERROR(SEARCH("f'k{kk foHkkx jktLFkku",J1164)))</formula>
    </cfRule>
    <cfRule type="containsText" dxfId="3102" priority="1501" stopIfTrue="1" operator="containsText" text="iw.kkZad">
      <formula>NOT(ISERROR(SEARCH("iw.kkZad",J1164)))</formula>
    </cfRule>
  </conditionalFormatting>
  <conditionalFormatting sqref="J1164:J1168">
    <cfRule type="containsText" dxfId="3101" priority="1499" stopIfTrue="1" operator="containsText" text="dsoy jktdh; fo|ky;ksa esa iz;ksx gsrq fu%'kqYd">
      <formula>NOT(ISERROR(SEARCH("dsoy jktdh; fo|ky;ksa esa iz;ksx gsrq fu%'kqYd",J1164)))</formula>
    </cfRule>
  </conditionalFormatting>
  <conditionalFormatting sqref="J1161">
    <cfRule type="cellIs" dxfId="3100" priority="1498" stopIfTrue="1" operator="equal">
      <formula>0</formula>
    </cfRule>
  </conditionalFormatting>
  <conditionalFormatting sqref="J1161">
    <cfRule type="containsText" dxfId="3099" priority="1496" stopIfTrue="1" operator="containsText" text="f'k{kk foHkkx jktLFkku">
      <formula>NOT(ISERROR(SEARCH("f'k{kk foHkkx jktLFkku",J1161)))</formula>
    </cfRule>
    <cfRule type="containsText" dxfId="3098" priority="1497" stopIfTrue="1" operator="containsText" text="iw.kkZad">
      <formula>NOT(ISERROR(SEARCH("iw.kkZad",J1161)))</formula>
    </cfRule>
  </conditionalFormatting>
  <conditionalFormatting sqref="J1161">
    <cfRule type="containsText" dxfId="3097" priority="1495" stopIfTrue="1" operator="containsText" text="dsoy jktdh; fo|ky;ksa esa iz;ksx gsrq fu%'kqYd">
      <formula>NOT(ISERROR(SEARCH("dsoy jktdh; fo|ky;ksa esa iz;ksx gsrq fu%'kqYd",J1161)))</formula>
    </cfRule>
  </conditionalFormatting>
  <conditionalFormatting sqref="J1162:J1163">
    <cfRule type="cellIs" dxfId="3096" priority="1494" stopIfTrue="1" operator="equal">
      <formula>0</formula>
    </cfRule>
  </conditionalFormatting>
  <conditionalFormatting sqref="J1162:J1163">
    <cfRule type="containsText" dxfId="3095" priority="1492" stopIfTrue="1" operator="containsText" text="f'k{kk foHkkx jktLFkku">
      <formula>NOT(ISERROR(SEARCH("f'k{kk foHkkx jktLFkku",J1162)))</formula>
    </cfRule>
    <cfRule type="containsText" dxfId="3094" priority="1493" stopIfTrue="1" operator="containsText" text="iw.kkZad">
      <formula>NOT(ISERROR(SEARCH("iw.kkZad",J1162)))</formula>
    </cfRule>
  </conditionalFormatting>
  <conditionalFormatting sqref="J1162:J1163">
    <cfRule type="containsText" dxfId="3093" priority="1491" stopIfTrue="1" operator="containsText" text="dsoy jktdh; fo|ky;ksa esa iz;ksx gsrq fu%'kqYd">
      <formula>NOT(ISERROR(SEARCH("dsoy jktdh; fo|ky;ksa esa iz;ksx gsrq fu%'kqYd",J1162)))</formula>
    </cfRule>
  </conditionalFormatting>
  <conditionalFormatting sqref="J1185:J1188">
    <cfRule type="cellIs" dxfId="3092" priority="1490" stopIfTrue="1" operator="equal">
      <formula>0</formula>
    </cfRule>
  </conditionalFormatting>
  <conditionalFormatting sqref="J1185:J1188">
    <cfRule type="containsText" dxfId="3091" priority="1486" stopIfTrue="1" operator="containsText" text="f'k{kk foHkkx jktLFkku">
      <formula>NOT(ISERROR(SEARCH("f'k{kk foHkkx jktLFkku",J1185)))</formula>
    </cfRule>
    <cfRule type="containsText" dxfId="3090" priority="1489" stopIfTrue="1" operator="containsText" text="iw.kkZad">
      <formula>NOT(ISERROR(SEARCH("iw.kkZad",J1185)))</formula>
    </cfRule>
  </conditionalFormatting>
  <conditionalFormatting sqref="J1185:J1188">
    <cfRule type="cellIs" dxfId="3089" priority="1487" stopIfTrue="1" operator="equal">
      <formula>1800</formula>
    </cfRule>
    <cfRule type="cellIs" dxfId="3088" priority="1488" stopIfTrue="1" operator="equal">
      <formula>200</formula>
    </cfRule>
  </conditionalFormatting>
  <conditionalFormatting sqref="J1185:J1188">
    <cfRule type="containsText" dxfId="3087" priority="1485" stopIfTrue="1" operator="containsText" text="dsoy jktdh; fo|ky;ksa esa iz;ksx gsrq fu%'kqYd">
      <formula>NOT(ISERROR(SEARCH("dsoy jktdh; fo|ky;ksa esa iz;ksx gsrq fu%'kqYd",J1185)))</formula>
    </cfRule>
  </conditionalFormatting>
  <conditionalFormatting sqref="A1191:A1192 F1191 B1195:B1197 B1194:C1194 B1224:C1224 C1217 B1199:B1213 J1215 B1215:C1216">
    <cfRule type="cellIs" dxfId="3086" priority="1484" stopIfTrue="1" operator="equal">
      <formula>0</formula>
    </cfRule>
  </conditionalFormatting>
  <conditionalFormatting sqref="A1191:A1192 F1191 B1195:B1197 B1194:C1194 B1224:C1224 C1217 B1199:B1213 J1215 B1215:C1216">
    <cfRule type="containsText" dxfId="3085" priority="1480" stopIfTrue="1" operator="containsText" text="f'k{kk foHkkx jktLFkku">
      <formula>NOT(ISERROR(SEARCH("f'k{kk foHkkx jktLFkku",A1191)))</formula>
    </cfRule>
    <cfRule type="containsText" dxfId="3084" priority="1483" stopIfTrue="1" operator="containsText" text="iw.kkZad">
      <formula>NOT(ISERROR(SEARCH("iw.kkZad",A1191)))</formula>
    </cfRule>
  </conditionalFormatting>
  <conditionalFormatting sqref="C1215 C1217">
    <cfRule type="cellIs" dxfId="3083" priority="1481" stopIfTrue="1" operator="equal">
      <formula>1800</formula>
    </cfRule>
    <cfRule type="cellIs" dxfId="3082" priority="1482" stopIfTrue="1" operator="equal">
      <formula>200</formula>
    </cfRule>
  </conditionalFormatting>
  <conditionalFormatting sqref="A1191:A1192 F1191 B1195:B1197 B1194:C1194 B1224:C1224 C1217 B1199:B1213 J1215 B1215:C1216">
    <cfRule type="containsText" dxfId="3081" priority="1479" stopIfTrue="1" operator="containsText" text="dsoy jktdh; fo|ky;ksa esa iz;ksx gsrq fu%'kqYd">
      <formula>NOT(ISERROR(SEARCH("dsoy jktdh; fo|ky;ksa esa iz;ksx gsrq fu%'kqYd",A1191)))</formula>
    </cfRule>
  </conditionalFormatting>
  <conditionalFormatting sqref="B1217">
    <cfRule type="cellIs" dxfId="3080" priority="1478" stopIfTrue="1" operator="equal">
      <formula>0</formula>
    </cfRule>
  </conditionalFormatting>
  <conditionalFormatting sqref="B1217">
    <cfRule type="containsText" dxfId="3079" priority="1476" stopIfTrue="1" operator="containsText" text="f'k{kk foHkkx jktLFkku">
      <formula>NOT(ISERROR(SEARCH("f'k{kk foHkkx jktLFkku",B1217)))</formula>
    </cfRule>
    <cfRule type="containsText" dxfId="3078" priority="1477" stopIfTrue="1" operator="containsText" text="iw.kkZad">
      <formula>NOT(ISERROR(SEARCH("iw.kkZad",B1217)))</formula>
    </cfRule>
  </conditionalFormatting>
  <conditionalFormatting sqref="B1217">
    <cfRule type="containsText" dxfId="3077" priority="1475" stopIfTrue="1" operator="containsText" text="dsoy jktdh; fo|ky;ksa esa iz;ksx gsrq fu%'kqYd">
      <formula>NOT(ISERROR(SEARCH("dsoy jktdh; fo|ky;ksa esa iz;ksx gsrq fu%'kqYd",B1217)))</formula>
    </cfRule>
  </conditionalFormatting>
  <conditionalFormatting sqref="C1218">
    <cfRule type="cellIs" dxfId="3076" priority="1474" stopIfTrue="1" operator="equal">
      <formula>0</formula>
    </cfRule>
  </conditionalFormatting>
  <conditionalFormatting sqref="C1218">
    <cfRule type="containsText" dxfId="3075" priority="1470" stopIfTrue="1" operator="containsText" text="f'k{kk foHkkx jktLFkku">
      <formula>NOT(ISERROR(SEARCH("f'k{kk foHkkx jktLFkku",C1218)))</formula>
    </cfRule>
    <cfRule type="containsText" dxfId="3074" priority="1473" stopIfTrue="1" operator="containsText" text="iw.kkZad">
      <formula>NOT(ISERROR(SEARCH("iw.kkZad",C1218)))</formula>
    </cfRule>
  </conditionalFormatting>
  <conditionalFormatting sqref="C1218">
    <cfRule type="cellIs" dxfId="3073" priority="1471" stopIfTrue="1" operator="equal">
      <formula>1800</formula>
    </cfRule>
    <cfRule type="cellIs" dxfId="3072" priority="1472" stopIfTrue="1" operator="equal">
      <formula>200</formula>
    </cfRule>
  </conditionalFormatting>
  <conditionalFormatting sqref="C1218">
    <cfRule type="containsText" dxfId="3071" priority="1469" stopIfTrue="1" operator="containsText" text="dsoy jktdh; fo|ky;ksa esa iz;ksx gsrq fu%'kqYd">
      <formula>NOT(ISERROR(SEARCH("dsoy jktdh; fo|ky;ksa esa iz;ksx gsrq fu%'kqYd",C1218)))</formula>
    </cfRule>
  </conditionalFormatting>
  <conditionalFormatting sqref="C1198:C1202">
    <cfRule type="cellIs" dxfId="3070" priority="1468" stopIfTrue="1" operator="equal">
      <formula>0</formula>
    </cfRule>
  </conditionalFormatting>
  <conditionalFormatting sqref="C1198:C1202">
    <cfRule type="containsText" dxfId="3069" priority="1466" stopIfTrue="1" operator="containsText" text="f'k{kk foHkkx jktLFkku">
      <formula>NOT(ISERROR(SEARCH("f'k{kk foHkkx jktLFkku",C1198)))</formula>
    </cfRule>
    <cfRule type="containsText" dxfId="3068" priority="1467" stopIfTrue="1" operator="containsText" text="iw.kkZad">
      <formula>NOT(ISERROR(SEARCH("iw.kkZad",C1198)))</formula>
    </cfRule>
  </conditionalFormatting>
  <conditionalFormatting sqref="C1198:C1202">
    <cfRule type="containsText" dxfId="3067" priority="1465" stopIfTrue="1" operator="containsText" text="dsoy jktdh; fo|ky;ksa esa iz;ksx gsrq fu%'kqYd">
      <formula>NOT(ISERROR(SEARCH("dsoy jktdh; fo|ky;ksa esa iz;ksx gsrq fu%'kqYd",C1198)))</formula>
    </cfRule>
  </conditionalFormatting>
  <conditionalFormatting sqref="C1195">
    <cfRule type="cellIs" dxfId="3066" priority="1464" stopIfTrue="1" operator="equal">
      <formula>0</formula>
    </cfRule>
  </conditionalFormatting>
  <conditionalFormatting sqref="C1195">
    <cfRule type="containsText" dxfId="3065" priority="1462" stopIfTrue="1" operator="containsText" text="f'k{kk foHkkx jktLFkku">
      <formula>NOT(ISERROR(SEARCH("f'k{kk foHkkx jktLFkku",C1195)))</formula>
    </cfRule>
    <cfRule type="containsText" dxfId="3064" priority="1463" stopIfTrue="1" operator="containsText" text="iw.kkZad">
      <formula>NOT(ISERROR(SEARCH("iw.kkZad",C1195)))</formula>
    </cfRule>
  </conditionalFormatting>
  <conditionalFormatting sqref="C1195">
    <cfRule type="containsText" dxfId="3063" priority="1461" stopIfTrue="1" operator="containsText" text="dsoy jktdh; fo|ky;ksa esa iz;ksx gsrq fu%'kqYd">
      <formula>NOT(ISERROR(SEARCH("dsoy jktdh; fo|ky;ksa esa iz;ksx gsrq fu%'kqYd",C1195)))</formula>
    </cfRule>
  </conditionalFormatting>
  <conditionalFormatting sqref="C1196:C1197">
    <cfRule type="cellIs" dxfId="3062" priority="1460" stopIfTrue="1" operator="equal">
      <formula>0</formula>
    </cfRule>
  </conditionalFormatting>
  <conditionalFormatting sqref="C1196:C1197">
    <cfRule type="containsText" dxfId="3061" priority="1458" stopIfTrue="1" operator="containsText" text="f'k{kk foHkkx jktLFkku">
      <formula>NOT(ISERROR(SEARCH("f'k{kk foHkkx jktLFkku",C1196)))</formula>
    </cfRule>
    <cfRule type="containsText" dxfId="3060" priority="1459" stopIfTrue="1" operator="containsText" text="iw.kkZad">
      <formula>NOT(ISERROR(SEARCH("iw.kkZad",C1196)))</formula>
    </cfRule>
  </conditionalFormatting>
  <conditionalFormatting sqref="C1196:C1197">
    <cfRule type="containsText" dxfId="3059" priority="1457" stopIfTrue="1" operator="containsText" text="dsoy jktdh; fo|ky;ksa esa iz;ksx gsrq fu%'kqYd">
      <formula>NOT(ISERROR(SEARCH("dsoy jktdh; fo|ky;ksa esa iz;ksx gsrq fu%'kqYd",C1196)))</formula>
    </cfRule>
  </conditionalFormatting>
  <conditionalFormatting sqref="C1219:C1222">
    <cfRule type="cellIs" dxfId="3058" priority="1456" stopIfTrue="1" operator="equal">
      <formula>0</formula>
    </cfRule>
  </conditionalFormatting>
  <conditionalFormatting sqref="C1219:C1222">
    <cfRule type="containsText" dxfId="3057" priority="1452" stopIfTrue="1" operator="containsText" text="f'k{kk foHkkx jktLFkku">
      <formula>NOT(ISERROR(SEARCH("f'k{kk foHkkx jktLFkku",C1219)))</formula>
    </cfRule>
    <cfRule type="containsText" dxfId="3056" priority="1455" stopIfTrue="1" operator="containsText" text="iw.kkZad">
      <formula>NOT(ISERROR(SEARCH("iw.kkZad",C1219)))</formula>
    </cfRule>
  </conditionalFormatting>
  <conditionalFormatting sqref="C1219:C1222">
    <cfRule type="cellIs" dxfId="3055" priority="1453" stopIfTrue="1" operator="equal">
      <formula>1800</formula>
    </cfRule>
    <cfRule type="cellIs" dxfId="3054" priority="1454" stopIfTrue="1" operator="equal">
      <formula>200</formula>
    </cfRule>
  </conditionalFormatting>
  <conditionalFormatting sqref="C1219:C1222">
    <cfRule type="containsText" dxfId="3053" priority="1451" stopIfTrue="1" operator="containsText" text="dsoy jktdh; fo|ky;ksa esa iz;ksx gsrq fu%'kqYd">
      <formula>NOT(ISERROR(SEARCH("dsoy jktdh; fo|ky;ksa esa iz;ksx gsrq fu%'kqYd",C1219)))</formula>
    </cfRule>
  </conditionalFormatting>
  <conditionalFormatting sqref="H1191:H1192 I1195:I1197 I1194:J1194 I1224:J1224 J1217 I1199:I1213 I1216:J1216 I1215">
    <cfRule type="cellIs" dxfId="3052" priority="1450" stopIfTrue="1" operator="equal">
      <formula>0</formula>
    </cfRule>
  </conditionalFormatting>
  <conditionalFormatting sqref="H1191:H1192 I1195:I1197 I1194:J1194 I1224:J1224 J1217 I1199:I1213 I1216:J1216 I1215">
    <cfRule type="containsText" dxfId="3051" priority="1446" stopIfTrue="1" operator="containsText" text="f'k{kk foHkkx jktLFkku">
      <formula>NOT(ISERROR(SEARCH("f'k{kk foHkkx jktLFkku",H1191)))</formula>
    </cfRule>
    <cfRule type="containsText" dxfId="3050" priority="1449" stopIfTrue="1" operator="containsText" text="iw.kkZad">
      <formula>NOT(ISERROR(SEARCH("iw.kkZad",H1191)))</formula>
    </cfRule>
  </conditionalFormatting>
  <conditionalFormatting sqref="J1215 J1217">
    <cfRule type="cellIs" dxfId="3049" priority="1447" stopIfTrue="1" operator="equal">
      <formula>1800</formula>
    </cfRule>
    <cfRule type="cellIs" dxfId="3048" priority="1448" stopIfTrue="1" operator="equal">
      <formula>200</formula>
    </cfRule>
  </conditionalFormatting>
  <conditionalFormatting sqref="H1191:H1192 I1195:I1197 I1194:J1194 I1224:J1224 J1217 I1199:I1213 I1216:J1216 I1215">
    <cfRule type="containsText" dxfId="3047" priority="1445" stopIfTrue="1" operator="containsText" text="dsoy jktdh; fo|ky;ksa esa iz;ksx gsrq fu%'kqYd">
      <formula>NOT(ISERROR(SEARCH("dsoy jktdh; fo|ky;ksa esa iz;ksx gsrq fu%'kqYd",H1191)))</formula>
    </cfRule>
  </conditionalFormatting>
  <conditionalFormatting sqref="I1217">
    <cfRule type="cellIs" dxfId="3046" priority="1444" stopIfTrue="1" operator="equal">
      <formula>0</formula>
    </cfRule>
  </conditionalFormatting>
  <conditionalFormatting sqref="I1217">
    <cfRule type="containsText" dxfId="3045" priority="1442" stopIfTrue="1" operator="containsText" text="f'k{kk foHkkx jktLFkku">
      <formula>NOT(ISERROR(SEARCH("f'k{kk foHkkx jktLFkku",I1217)))</formula>
    </cfRule>
    <cfRule type="containsText" dxfId="3044" priority="1443" stopIfTrue="1" operator="containsText" text="iw.kkZad">
      <formula>NOT(ISERROR(SEARCH("iw.kkZad",I1217)))</formula>
    </cfRule>
  </conditionalFormatting>
  <conditionalFormatting sqref="I1217">
    <cfRule type="containsText" dxfId="3043" priority="1441" stopIfTrue="1" operator="containsText" text="dsoy jktdh; fo|ky;ksa esa iz;ksx gsrq fu%'kqYd">
      <formula>NOT(ISERROR(SEARCH("dsoy jktdh; fo|ky;ksa esa iz;ksx gsrq fu%'kqYd",I1217)))</formula>
    </cfRule>
  </conditionalFormatting>
  <conditionalFormatting sqref="J1218">
    <cfRule type="cellIs" dxfId="3042" priority="1440" stopIfTrue="1" operator="equal">
      <formula>0</formula>
    </cfRule>
  </conditionalFormatting>
  <conditionalFormatting sqref="J1218">
    <cfRule type="containsText" dxfId="3041" priority="1436" stopIfTrue="1" operator="containsText" text="f'k{kk foHkkx jktLFkku">
      <formula>NOT(ISERROR(SEARCH("f'k{kk foHkkx jktLFkku",J1218)))</formula>
    </cfRule>
    <cfRule type="containsText" dxfId="3040" priority="1439" stopIfTrue="1" operator="containsText" text="iw.kkZad">
      <formula>NOT(ISERROR(SEARCH("iw.kkZad",J1218)))</formula>
    </cfRule>
  </conditionalFormatting>
  <conditionalFormatting sqref="J1218">
    <cfRule type="cellIs" dxfId="3039" priority="1437" stopIfTrue="1" operator="equal">
      <formula>1800</formula>
    </cfRule>
    <cfRule type="cellIs" dxfId="3038" priority="1438" stopIfTrue="1" operator="equal">
      <formula>200</formula>
    </cfRule>
  </conditionalFormatting>
  <conditionalFormatting sqref="J1218">
    <cfRule type="containsText" dxfId="3037" priority="1435" stopIfTrue="1" operator="containsText" text="dsoy jktdh; fo|ky;ksa esa iz;ksx gsrq fu%'kqYd">
      <formula>NOT(ISERROR(SEARCH("dsoy jktdh; fo|ky;ksa esa iz;ksx gsrq fu%'kqYd",J1218)))</formula>
    </cfRule>
  </conditionalFormatting>
  <conditionalFormatting sqref="J1198:J1202">
    <cfRule type="cellIs" dxfId="3036" priority="1434" stopIfTrue="1" operator="equal">
      <formula>0</formula>
    </cfRule>
  </conditionalFormatting>
  <conditionalFormatting sqref="J1198:J1202">
    <cfRule type="containsText" dxfId="3035" priority="1432" stopIfTrue="1" operator="containsText" text="f'k{kk foHkkx jktLFkku">
      <formula>NOT(ISERROR(SEARCH("f'k{kk foHkkx jktLFkku",J1198)))</formula>
    </cfRule>
    <cfRule type="containsText" dxfId="3034" priority="1433" stopIfTrue="1" operator="containsText" text="iw.kkZad">
      <formula>NOT(ISERROR(SEARCH("iw.kkZad",J1198)))</formula>
    </cfRule>
  </conditionalFormatting>
  <conditionalFormatting sqref="J1198:J1202">
    <cfRule type="containsText" dxfId="3033" priority="1431" stopIfTrue="1" operator="containsText" text="dsoy jktdh; fo|ky;ksa esa iz;ksx gsrq fu%'kqYd">
      <formula>NOT(ISERROR(SEARCH("dsoy jktdh; fo|ky;ksa esa iz;ksx gsrq fu%'kqYd",J1198)))</formula>
    </cfRule>
  </conditionalFormatting>
  <conditionalFormatting sqref="J1195">
    <cfRule type="cellIs" dxfId="3032" priority="1430" stopIfTrue="1" operator="equal">
      <formula>0</formula>
    </cfRule>
  </conditionalFormatting>
  <conditionalFormatting sqref="J1195">
    <cfRule type="containsText" dxfId="3031" priority="1428" stopIfTrue="1" operator="containsText" text="f'k{kk foHkkx jktLFkku">
      <formula>NOT(ISERROR(SEARCH("f'k{kk foHkkx jktLFkku",J1195)))</formula>
    </cfRule>
    <cfRule type="containsText" dxfId="3030" priority="1429" stopIfTrue="1" operator="containsText" text="iw.kkZad">
      <formula>NOT(ISERROR(SEARCH("iw.kkZad",J1195)))</formula>
    </cfRule>
  </conditionalFormatting>
  <conditionalFormatting sqref="J1195">
    <cfRule type="containsText" dxfId="3029" priority="1427" stopIfTrue="1" operator="containsText" text="dsoy jktdh; fo|ky;ksa esa iz;ksx gsrq fu%'kqYd">
      <formula>NOT(ISERROR(SEARCH("dsoy jktdh; fo|ky;ksa esa iz;ksx gsrq fu%'kqYd",J1195)))</formula>
    </cfRule>
  </conditionalFormatting>
  <conditionalFormatting sqref="J1196:J1197">
    <cfRule type="cellIs" dxfId="3028" priority="1426" stopIfTrue="1" operator="equal">
      <formula>0</formula>
    </cfRule>
  </conditionalFormatting>
  <conditionalFormatting sqref="J1196:J1197">
    <cfRule type="containsText" dxfId="3027" priority="1424" stopIfTrue="1" operator="containsText" text="f'k{kk foHkkx jktLFkku">
      <formula>NOT(ISERROR(SEARCH("f'k{kk foHkkx jktLFkku",J1196)))</formula>
    </cfRule>
    <cfRule type="containsText" dxfId="3026" priority="1425" stopIfTrue="1" operator="containsText" text="iw.kkZad">
      <formula>NOT(ISERROR(SEARCH("iw.kkZad",J1196)))</formula>
    </cfRule>
  </conditionalFormatting>
  <conditionalFormatting sqref="J1196:J1197">
    <cfRule type="containsText" dxfId="3025" priority="1423" stopIfTrue="1" operator="containsText" text="dsoy jktdh; fo|ky;ksa esa iz;ksx gsrq fu%'kqYd">
      <formula>NOT(ISERROR(SEARCH("dsoy jktdh; fo|ky;ksa esa iz;ksx gsrq fu%'kqYd",J1196)))</formula>
    </cfRule>
  </conditionalFormatting>
  <conditionalFormatting sqref="J1219:J1222">
    <cfRule type="cellIs" dxfId="3024" priority="1422" stopIfTrue="1" operator="equal">
      <formula>0</formula>
    </cfRule>
  </conditionalFormatting>
  <conditionalFormatting sqref="J1219:J1222">
    <cfRule type="containsText" dxfId="3023" priority="1418" stopIfTrue="1" operator="containsText" text="f'k{kk foHkkx jktLFkku">
      <formula>NOT(ISERROR(SEARCH("f'k{kk foHkkx jktLFkku",J1219)))</formula>
    </cfRule>
    <cfRule type="containsText" dxfId="3022" priority="1421" stopIfTrue="1" operator="containsText" text="iw.kkZad">
      <formula>NOT(ISERROR(SEARCH("iw.kkZad",J1219)))</formula>
    </cfRule>
  </conditionalFormatting>
  <conditionalFormatting sqref="J1219:J1222">
    <cfRule type="cellIs" dxfId="3021" priority="1419" stopIfTrue="1" operator="equal">
      <formula>1800</formula>
    </cfRule>
    <cfRule type="cellIs" dxfId="3020" priority="1420" stopIfTrue="1" operator="equal">
      <formula>200</formula>
    </cfRule>
  </conditionalFormatting>
  <conditionalFormatting sqref="J1219:J1222">
    <cfRule type="containsText" dxfId="3019" priority="1417" stopIfTrue="1" operator="containsText" text="dsoy jktdh; fo|ky;ksa esa iz;ksx gsrq fu%'kqYd">
      <formula>NOT(ISERROR(SEARCH("dsoy jktdh; fo|ky;ksa esa iz;ksx gsrq fu%'kqYd",J1219)))</formula>
    </cfRule>
  </conditionalFormatting>
  <conditionalFormatting sqref="A1225:A1226 F1225 B1229:B1231 B1228:C1228 B1258:C1258 C1251 B1233:B1247 J1249 B1249:C1250">
    <cfRule type="cellIs" dxfId="3018" priority="1416" stopIfTrue="1" operator="equal">
      <formula>0</formula>
    </cfRule>
  </conditionalFormatting>
  <conditionalFormatting sqref="A1225:A1226 F1225 B1229:B1231 B1228:C1228 B1258:C1258 C1251 B1233:B1247 J1249 B1249:C1250">
    <cfRule type="containsText" dxfId="3017" priority="1412" stopIfTrue="1" operator="containsText" text="f'k{kk foHkkx jktLFkku">
      <formula>NOT(ISERROR(SEARCH("f'k{kk foHkkx jktLFkku",A1225)))</formula>
    </cfRule>
    <cfRule type="containsText" dxfId="3016" priority="1415" stopIfTrue="1" operator="containsText" text="iw.kkZad">
      <formula>NOT(ISERROR(SEARCH("iw.kkZad",A1225)))</formula>
    </cfRule>
  </conditionalFormatting>
  <conditionalFormatting sqref="C1249 C1251">
    <cfRule type="cellIs" dxfId="3015" priority="1413" stopIfTrue="1" operator="equal">
      <formula>1800</formula>
    </cfRule>
    <cfRule type="cellIs" dxfId="3014" priority="1414" stopIfTrue="1" operator="equal">
      <formula>200</formula>
    </cfRule>
  </conditionalFormatting>
  <conditionalFormatting sqref="A1225:A1226 F1225 B1229:B1231 B1228:C1228 B1258:C1258 C1251 B1233:B1247 J1249 B1249:C1250">
    <cfRule type="containsText" dxfId="3013" priority="1411" stopIfTrue="1" operator="containsText" text="dsoy jktdh; fo|ky;ksa esa iz;ksx gsrq fu%'kqYd">
      <formula>NOT(ISERROR(SEARCH("dsoy jktdh; fo|ky;ksa esa iz;ksx gsrq fu%'kqYd",A1225)))</formula>
    </cfRule>
  </conditionalFormatting>
  <conditionalFormatting sqref="B1251">
    <cfRule type="cellIs" dxfId="3012" priority="1410" stopIfTrue="1" operator="equal">
      <formula>0</formula>
    </cfRule>
  </conditionalFormatting>
  <conditionalFormatting sqref="B1251">
    <cfRule type="containsText" dxfId="3011" priority="1408" stopIfTrue="1" operator="containsText" text="f'k{kk foHkkx jktLFkku">
      <formula>NOT(ISERROR(SEARCH("f'k{kk foHkkx jktLFkku",B1251)))</formula>
    </cfRule>
    <cfRule type="containsText" dxfId="3010" priority="1409" stopIfTrue="1" operator="containsText" text="iw.kkZad">
      <formula>NOT(ISERROR(SEARCH("iw.kkZad",B1251)))</formula>
    </cfRule>
  </conditionalFormatting>
  <conditionalFormatting sqref="B1251">
    <cfRule type="containsText" dxfId="3009" priority="1407" stopIfTrue="1" operator="containsText" text="dsoy jktdh; fo|ky;ksa esa iz;ksx gsrq fu%'kqYd">
      <formula>NOT(ISERROR(SEARCH("dsoy jktdh; fo|ky;ksa esa iz;ksx gsrq fu%'kqYd",B1251)))</formula>
    </cfRule>
  </conditionalFormatting>
  <conditionalFormatting sqref="C1252">
    <cfRule type="cellIs" dxfId="3008" priority="1406" stopIfTrue="1" operator="equal">
      <formula>0</formula>
    </cfRule>
  </conditionalFormatting>
  <conditionalFormatting sqref="C1252">
    <cfRule type="containsText" dxfId="3007" priority="1402" stopIfTrue="1" operator="containsText" text="f'k{kk foHkkx jktLFkku">
      <formula>NOT(ISERROR(SEARCH("f'k{kk foHkkx jktLFkku",C1252)))</formula>
    </cfRule>
    <cfRule type="containsText" dxfId="3006" priority="1405" stopIfTrue="1" operator="containsText" text="iw.kkZad">
      <formula>NOT(ISERROR(SEARCH("iw.kkZad",C1252)))</formula>
    </cfRule>
  </conditionalFormatting>
  <conditionalFormatting sqref="C1252">
    <cfRule type="cellIs" dxfId="3005" priority="1403" stopIfTrue="1" operator="equal">
      <formula>1800</formula>
    </cfRule>
    <cfRule type="cellIs" dxfId="3004" priority="1404" stopIfTrue="1" operator="equal">
      <formula>200</formula>
    </cfRule>
  </conditionalFormatting>
  <conditionalFormatting sqref="C1252">
    <cfRule type="containsText" dxfId="3003" priority="1401" stopIfTrue="1" operator="containsText" text="dsoy jktdh; fo|ky;ksa esa iz;ksx gsrq fu%'kqYd">
      <formula>NOT(ISERROR(SEARCH("dsoy jktdh; fo|ky;ksa esa iz;ksx gsrq fu%'kqYd",C1252)))</formula>
    </cfRule>
  </conditionalFormatting>
  <conditionalFormatting sqref="C1232:C1236">
    <cfRule type="cellIs" dxfId="3002" priority="1400" stopIfTrue="1" operator="equal">
      <formula>0</formula>
    </cfRule>
  </conditionalFormatting>
  <conditionalFormatting sqref="C1232:C1236">
    <cfRule type="containsText" dxfId="3001" priority="1398" stopIfTrue="1" operator="containsText" text="f'k{kk foHkkx jktLFkku">
      <formula>NOT(ISERROR(SEARCH("f'k{kk foHkkx jktLFkku",C1232)))</formula>
    </cfRule>
    <cfRule type="containsText" dxfId="3000" priority="1399" stopIfTrue="1" operator="containsText" text="iw.kkZad">
      <formula>NOT(ISERROR(SEARCH("iw.kkZad",C1232)))</formula>
    </cfRule>
  </conditionalFormatting>
  <conditionalFormatting sqref="C1232:C1236">
    <cfRule type="containsText" dxfId="2999" priority="1397" stopIfTrue="1" operator="containsText" text="dsoy jktdh; fo|ky;ksa esa iz;ksx gsrq fu%'kqYd">
      <formula>NOT(ISERROR(SEARCH("dsoy jktdh; fo|ky;ksa esa iz;ksx gsrq fu%'kqYd",C1232)))</formula>
    </cfRule>
  </conditionalFormatting>
  <conditionalFormatting sqref="C1229">
    <cfRule type="cellIs" dxfId="2998" priority="1396" stopIfTrue="1" operator="equal">
      <formula>0</formula>
    </cfRule>
  </conditionalFormatting>
  <conditionalFormatting sqref="C1229">
    <cfRule type="containsText" dxfId="2997" priority="1394" stopIfTrue="1" operator="containsText" text="f'k{kk foHkkx jktLFkku">
      <formula>NOT(ISERROR(SEARCH("f'k{kk foHkkx jktLFkku",C1229)))</formula>
    </cfRule>
    <cfRule type="containsText" dxfId="2996" priority="1395" stopIfTrue="1" operator="containsText" text="iw.kkZad">
      <formula>NOT(ISERROR(SEARCH("iw.kkZad",C1229)))</formula>
    </cfRule>
  </conditionalFormatting>
  <conditionalFormatting sqref="C1229">
    <cfRule type="containsText" dxfId="2995" priority="1393" stopIfTrue="1" operator="containsText" text="dsoy jktdh; fo|ky;ksa esa iz;ksx gsrq fu%'kqYd">
      <formula>NOT(ISERROR(SEARCH("dsoy jktdh; fo|ky;ksa esa iz;ksx gsrq fu%'kqYd",C1229)))</formula>
    </cfRule>
  </conditionalFormatting>
  <conditionalFormatting sqref="C1230:C1231">
    <cfRule type="cellIs" dxfId="2994" priority="1392" stopIfTrue="1" operator="equal">
      <formula>0</formula>
    </cfRule>
  </conditionalFormatting>
  <conditionalFormatting sqref="C1230:C1231">
    <cfRule type="containsText" dxfId="2993" priority="1390" stopIfTrue="1" operator="containsText" text="f'k{kk foHkkx jktLFkku">
      <formula>NOT(ISERROR(SEARCH("f'k{kk foHkkx jktLFkku",C1230)))</formula>
    </cfRule>
    <cfRule type="containsText" dxfId="2992" priority="1391" stopIfTrue="1" operator="containsText" text="iw.kkZad">
      <formula>NOT(ISERROR(SEARCH("iw.kkZad",C1230)))</formula>
    </cfRule>
  </conditionalFormatting>
  <conditionalFormatting sqref="C1230:C1231">
    <cfRule type="containsText" dxfId="2991" priority="1389" stopIfTrue="1" operator="containsText" text="dsoy jktdh; fo|ky;ksa esa iz;ksx gsrq fu%'kqYd">
      <formula>NOT(ISERROR(SEARCH("dsoy jktdh; fo|ky;ksa esa iz;ksx gsrq fu%'kqYd",C1230)))</formula>
    </cfRule>
  </conditionalFormatting>
  <conditionalFormatting sqref="C1253:C1256">
    <cfRule type="cellIs" dxfId="2990" priority="1388" stopIfTrue="1" operator="equal">
      <formula>0</formula>
    </cfRule>
  </conditionalFormatting>
  <conditionalFormatting sqref="C1253:C1256">
    <cfRule type="containsText" dxfId="2989" priority="1384" stopIfTrue="1" operator="containsText" text="f'k{kk foHkkx jktLFkku">
      <formula>NOT(ISERROR(SEARCH("f'k{kk foHkkx jktLFkku",C1253)))</formula>
    </cfRule>
    <cfRule type="containsText" dxfId="2988" priority="1387" stopIfTrue="1" operator="containsText" text="iw.kkZad">
      <formula>NOT(ISERROR(SEARCH("iw.kkZad",C1253)))</formula>
    </cfRule>
  </conditionalFormatting>
  <conditionalFormatting sqref="C1253:C1256">
    <cfRule type="cellIs" dxfId="2987" priority="1385" stopIfTrue="1" operator="equal">
      <formula>1800</formula>
    </cfRule>
    <cfRule type="cellIs" dxfId="2986" priority="1386" stopIfTrue="1" operator="equal">
      <formula>200</formula>
    </cfRule>
  </conditionalFormatting>
  <conditionalFormatting sqref="C1253:C1256">
    <cfRule type="containsText" dxfId="2985" priority="1383" stopIfTrue="1" operator="containsText" text="dsoy jktdh; fo|ky;ksa esa iz;ksx gsrq fu%'kqYd">
      <formula>NOT(ISERROR(SEARCH("dsoy jktdh; fo|ky;ksa esa iz;ksx gsrq fu%'kqYd",C1253)))</formula>
    </cfRule>
  </conditionalFormatting>
  <conditionalFormatting sqref="H1225:H1226 I1229:I1231 I1228:J1228 I1258:J1258 J1251 I1233:I1247 I1250:J1250 I1249">
    <cfRule type="cellIs" dxfId="2984" priority="1382" stopIfTrue="1" operator="equal">
      <formula>0</formula>
    </cfRule>
  </conditionalFormatting>
  <conditionalFormatting sqref="H1225:H1226 I1229:I1231 I1228:J1228 I1258:J1258 J1251 I1233:I1247 I1250:J1250 I1249">
    <cfRule type="containsText" dxfId="2983" priority="1378" stopIfTrue="1" operator="containsText" text="f'k{kk foHkkx jktLFkku">
      <formula>NOT(ISERROR(SEARCH("f'k{kk foHkkx jktLFkku",H1225)))</formula>
    </cfRule>
    <cfRule type="containsText" dxfId="2982" priority="1381" stopIfTrue="1" operator="containsText" text="iw.kkZad">
      <formula>NOT(ISERROR(SEARCH("iw.kkZad",H1225)))</formula>
    </cfRule>
  </conditionalFormatting>
  <conditionalFormatting sqref="J1249 J1251">
    <cfRule type="cellIs" dxfId="2981" priority="1379" stopIfTrue="1" operator="equal">
      <formula>1800</formula>
    </cfRule>
    <cfRule type="cellIs" dxfId="2980" priority="1380" stopIfTrue="1" operator="equal">
      <formula>200</formula>
    </cfRule>
  </conditionalFormatting>
  <conditionalFormatting sqref="H1225:H1226 I1229:I1231 I1228:J1228 I1258:J1258 J1251 I1233:I1247 I1250:J1250 I1249">
    <cfRule type="containsText" dxfId="2979" priority="1377" stopIfTrue="1" operator="containsText" text="dsoy jktdh; fo|ky;ksa esa iz;ksx gsrq fu%'kqYd">
      <formula>NOT(ISERROR(SEARCH("dsoy jktdh; fo|ky;ksa esa iz;ksx gsrq fu%'kqYd",H1225)))</formula>
    </cfRule>
  </conditionalFormatting>
  <conditionalFormatting sqref="I1251">
    <cfRule type="cellIs" dxfId="2978" priority="1376" stopIfTrue="1" operator="equal">
      <formula>0</formula>
    </cfRule>
  </conditionalFormatting>
  <conditionalFormatting sqref="I1251">
    <cfRule type="containsText" dxfId="2977" priority="1374" stopIfTrue="1" operator="containsText" text="f'k{kk foHkkx jktLFkku">
      <formula>NOT(ISERROR(SEARCH("f'k{kk foHkkx jktLFkku",I1251)))</formula>
    </cfRule>
    <cfRule type="containsText" dxfId="2976" priority="1375" stopIfTrue="1" operator="containsText" text="iw.kkZad">
      <formula>NOT(ISERROR(SEARCH("iw.kkZad",I1251)))</formula>
    </cfRule>
  </conditionalFormatting>
  <conditionalFormatting sqref="I1251">
    <cfRule type="containsText" dxfId="2975" priority="1373" stopIfTrue="1" operator="containsText" text="dsoy jktdh; fo|ky;ksa esa iz;ksx gsrq fu%'kqYd">
      <formula>NOT(ISERROR(SEARCH("dsoy jktdh; fo|ky;ksa esa iz;ksx gsrq fu%'kqYd",I1251)))</formula>
    </cfRule>
  </conditionalFormatting>
  <conditionalFormatting sqref="J1252">
    <cfRule type="cellIs" dxfId="2974" priority="1372" stopIfTrue="1" operator="equal">
      <formula>0</formula>
    </cfRule>
  </conditionalFormatting>
  <conditionalFormatting sqref="J1252">
    <cfRule type="containsText" dxfId="2973" priority="1368" stopIfTrue="1" operator="containsText" text="f'k{kk foHkkx jktLFkku">
      <formula>NOT(ISERROR(SEARCH("f'k{kk foHkkx jktLFkku",J1252)))</formula>
    </cfRule>
    <cfRule type="containsText" dxfId="2972" priority="1371" stopIfTrue="1" operator="containsText" text="iw.kkZad">
      <formula>NOT(ISERROR(SEARCH("iw.kkZad",J1252)))</formula>
    </cfRule>
  </conditionalFormatting>
  <conditionalFormatting sqref="J1252">
    <cfRule type="cellIs" dxfId="2971" priority="1369" stopIfTrue="1" operator="equal">
      <formula>1800</formula>
    </cfRule>
    <cfRule type="cellIs" dxfId="2970" priority="1370" stopIfTrue="1" operator="equal">
      <formula>200</formula>
    </cfRule>
  </conditionalFormatting>
  <conditionalFormatting sqref="J1252">
    <cfRule type="containsText" dxfId="2969" priority="1367" stopIfTrue="1" operator="containsText" text="dsoy jktdh; fo|ky;ksa esa iz;ksx gsrq fu%'kqYd">
      <formula>NOT(ISERROR(SEARCH("dsoy jktdh; fo|ky;ksa esa iz;ksx gsrq fu%'kqYd",J1252)))</formula>
    </cfRule>
  </conditionalFormatting>
  <conditionalFormatting sqref="J1232:J1236">
    <cfRule type="cellIs" dxfId="2968" priority="1366" stopIfTrue="1" operator="equal">
      <formula>0</formula>
    </cfRule>
  </conditionalFormatting>
  <conditionalFormatting sqref="J1232:J1236">
    <cfRule type="containsText" dxfId="2967" priority="1364" stopIfTrue="1" operator="containsText" text="f'k{kk foHkkx jktLFkku">
      <formula>NOT(ISERROR(SEARCH("f'k{kk foHkkx jktLFkku",J1232)))</formula>
    </cfRule>
    <cfRule type="containsText" dxfId="2966" priority="1365" stopIfTrue="1" operator="containsText" text="iw.kkZad">
      <formula>NOT(ISERROR(SEARCH("iw.kkZad",J1232)))</formula>
    </cfRule>
  </conditionalFormatting>
  <conditionalFormatting sqref="J1232:J1236">
    <cfRule type="containsText" dxfId="2965" priority="1363" stopIfTrue="1" operator="containsText" text="dsoy jktdh; fo|ky;ksa esa iz;ksx gsrq fu%'kqYd">
      <formula>NOT(ISERROR(SEARCH("dsoy jktdh; fo|ky;ksa esa iz;ksx gsrq fu%'kqYd",J1232)))</formula>
    </cfRule>
  </conditionalFormatting>
  <conditionalFormatting sqref="J1229">
    <cfRule type="cellIs" dxfId="2964" priority="1362" stopIfTrue="1" operator="equal">
      <formula>0</formula>
    </cfRule>
  </conditionalFormatting>
  <conditionalFormatting sqref="J1229">
    <cfRule type="containsText" dxfId="2963" priority="1360" stopIfTrue="1" operator="containsText" text="f'k{kk foHkkx jktLFkku">
      <formula>NOT(ISERROR(SEARCH("f'k{kk foHkkx jktLFkku",J1229)))</formula>
    </cfRule>
    <cfRule type="containsText" dxfId="2962" priority="1361" stopIfTrue="1" operator="containsText" text="iw.kkZad">
      <formula>NOT(ISERROR(SEARCH("iw.kkZad",J1229)))</formula>
    </cfRule>
  </conditionalFormatting>
  <conditionalFormatting sqref="J1229">
    <cfRule type="containsText" dxfId="2961" priority="1359" stopIfTrue="1" operator="containsText" text="dsoy jktdh; fo|ky;ksa esa iz;ksx gsrq fu%'kqYd">
      <formula>NOT(ISERROR(SEARCH("dsoy jktdh; fo|ky;ksa esa iz;ksx gsrq fu%'kqYd",J1229)))</formula>
    </cfRule>
  </conditionalFormatting>
  <conditionalFormatting sqref="J1230:J1231">
    <cfRule type="cellIs" dxfId="2960" priority="1358" stopIfTrue="1" operator="equal">
      <formula>0</formula>
    </cfRule>
  </conditionalFormatting>
  <conditionalFormatting sqref="J1230:J1231">
    <cfRule type="containsText" dxfId="2959" priority="1356" stopIfTrue="1" operator="containsText" text="f'k{kk foHkkx jktLFkku">
      <formula>NOT(ISERROR(SEARCH("f'k{kk foHkkx jktLFkku",J1230)))</formula>
    </cfRule>
    <cfRule type="containsText" dxfId="2958" priority="1357" stopIfTrue="1" operator="containsText" text="iw.kkZad">
      <formula>NOT(ISERROR(SEARCH("iw.kkZad",J1230)))</formula>
    </cfRule>
  </conditionalFormatting>
  <conditionalFormatting sqref="J1230:J1231">
    <cfRule type="containsText" dxfId="2957" priority="1355" stopIfTrue="1" operator="containsText" text="dsoy jktdh; fo|ky;ksa esa iz;ksx gsrq fu%'kqYd">
      <formula>NOT(ISERROR(SEARCH("dsoy jktdh; fo|ky;ksa esa iz;ksx gsrq fu%'kqYd",J1230)))</formula>
    </cfRule>
  </conditionalFormatting>
  <conditionalFormatting sqref="J1253:J1256">
    <cfRule type="cellIs" dxfId="2956" priority="1354" stopIfTrue="1" operator="equal">
      <formula>0</formula>
    </cfRule>
  </conditionalFormatting>
  <conditionalFormatting sqref="J1253:J1256">
    <cfRule type="containsText" dxfId="2955" priority="1350" stopIfTrue="1" operator="containsText" text="f'k{kk foHkkx jktLFkku">
      <formula>NOT(ISERROR(SEARCH("f'k{kk foHkkx jktLFkku",J1253)))</formula>
    </cfRule>
    <cfRule type="containsText" dxfId="2954" priority="1353" stopIfTrue="1" operator="containsText" text="iw.kkZad">
      <formula>NOT(ISERROR(SEARCH("iw.kkZad",J1253)))</formula>
    </cfRule>
  </conditionalFormatting>
  <conditionalFormatting sqref="J1253:J1256">
    <cfRule type="cellIs" dxfId="2953" priority="1351" stopIfTrue="1" operator="equal">
      <formula>1800</formula>
    </cfRule>
    <cfRule type="cellIs" dxfId="2952" priority="1352" stopIfTrue="1" operator="equal">
      <formula>200</formula>
    </cfRule>
  </conditionalFormatting>
  <conditionalFormatting sqref="J1253:J1256">
    <cfRule type="containsText" dxfId="2951" priority="1349" stopIfTrue="1" operator="containsText" text="dsoy jktdh; fo|ky;ksa esa iz;ksx gsrq fu%'kqYd">
      <formula>NOT(ISERROR(SEARCH("dsoy jktdh; fo|ky;ksa esa iz;ksx gsrq fu%'kqYd",J1253)))</formula>
    </cfRule>
  </conditionalFormatting>
  <conditionalFormatting sqref="A1259:A1260 F1259 B1263:B1265 B1262:C1262 B1292:C1292 C1285 B1267:B1281 J1283 B1283:C1284">
    <cfRule type="cellIs" dxfId="2950" priority="1348" stopIfTrue="1" operator="equal">
      <formula>0</formula>
    </cfRule>
  </conditionalFormatting>
  <conditionalFormatting sqref="A1259:A1260 F1259 B1263:B1265 B1262:C1262 B1292:C1292 C1285 B1267:B1281 J1283 B1283:C1284">
    <cfRule type="containsText" dxfId="2949" priority="1344" stopIfTrue="1" operator="containsText" text="f'k{kk foHkkx jktLFkku">
      <formula>NOT(ISERROR(SEARCH("f'k{kk foHkkx jktLFkku",A1259)))</formula>
    </cfRule>
    <cfRule type="containsText" dxfId="2948" priority="1347" stopIfTrue="1" operator="containsText" text="iw.kkZad">
      <formula>NOT(ISERROR(SEARCH("iw.kkZad",A1259)))</formula>
    </cfRule>
  </conditionalFormatting>
  <conditionalFormatting sqref="C1283 C1285">
    <cfRule type="cellIs" dxfId="2947" priority="1345" stopIfTrue="1" operator="equal">
      <formula>1800</formula>
    </cfRule>
    <cfRule type="cellIs" dxfId="2946" priority="1346" stopIfTrue="1" operator="equal">
      <formula>200</formula>
    </cfRule>
  </conditionalFormatting>
  <conditionalFormatting sqref="A1259:A1260 F1259 B1263:B1265 B1262:C1262 B1292:C1292 C1285 B1267:B1281 J1283 B1283:C1284">
    <cfRule type="containsText" dxfId="2945" priority="1343" stopIfTrue="1" operator="containsText" text="dsoy jktdh; fo|ky;ksa esa iz;ksx gsrq fu%'kqYd">
      <formula>NOT(ISERROR(SEARCH("dsoy jktdh; fo|ky;ksa esa iz;ksx gsrq fu%'kqYd",A1259)))</formula>
    </cfRule>
  </conditionalFormatting>
  <conditionalFormatting sqref="B1285">
    <cfRule type="cellIs" dxfId="2944" priority="1342" stopIfTrue="1" operator="equal">
      <formula>0</formula>
    </cfRule>
  </conditionalFormatting>
  <conditionalFormatting sqref="B1285">
    <cfRule type="containsText" dxfId="2943" priority="1340" stopIfTrue="1" operator="containsText" text="f'k{kk foHkkx jktLFkku">
      <formula>NOT(ISERROR(SEARCH("f'k{kk foHkkx jktLFkku",B1285)))</formula>
    </cfRule>
    <cfRule type="containsText" dxfId="2942" priority="1341" stopIfTrue="1" operator="containsText" text="iw.kkZad">
      <formula>NOT(ISERROR(SEARCH("iw.kkZad",B1285)))</formula>
    </cfRule>
  </conditionalFormatting>
  <conditionalFormatting sqref="B1285">
    <cfRule type="containsText" dxfId="2941" priority="1339" stopIfTrue="1" operator="containsText" text="dsoy jktdh; fo|ky;ksa esa iz;ksx gsrq fu%'kqYd">
      <formula>NOT(ISERROR(SEARCH("dsoy jktdh; fo|ky;ksa esa iz;ksx gsrq fu%'kqYd",B1285)))</formula>
    </cfRule>
  </conditionalFormatting>
  <conditionalFormatting sqref="C1286">
    <cfRule type="cellIs" dxfId="2940" priority="1338" stopIfTrue="1" operator="equal">
      <formula>0</formula>
    </cfRule>
  </conditionalFormatting>
  <conditionalFormatting sqref="C1286">
    <cfRule type="containsText" dxfId="2939" priority="1334" stopIfTrue="1" operator="containsText" text="f'k{kk foHkkx jktLFkku">
      <formula>NOT(ISERROR(SEARCH("f'k{kk foHkkx jktLFkku",C1286)))</formula>
    </cfRule>
    <cfRule type="containsText" dxfId="2938" priority="1337" stopIfTrue="1" operator="containsText" text="iw.kkZad">
      <formula>NOT(ISERROR(SEARCH("iw.kkZad",C1286)))</formula>
    </cfRule>
  </conditionalFormatting>
  <conditionalFormatting sqref="C1286">
    <cfRule type="cellIs" dxfId="2937" priority="1335" stopIfTrue="1" operator="equal">
      <formula>1800</formula>
    </cfRule>
    <cfRule type="cellIs" dxfId="2936" priority="1336" stopIfTrue="1" operator="equal">
      <formula>200</formula>
    </cfRule>
  </conditionalFormatting>
  <conditionalFormatting sqref="C1286">
    <cfRule type="containsText" dxfId="2935" priority="1333" stopIfTrue="1" operator="containsText" text="dsoy jktdh; fo|ky;ksa esa iz;ksx gsrq fu%'kqYd">
      <formula>NOT(ISERROR(SEARCH("dsoy jktdh; fo|ky;ksa esa iz;ksx gsrq fu%'kqYd",C1286)))</formula>
    </cfRule>
  </conditionalFormatting>
  <conditionalFormatting sqref="C1266:C1270">
    <cfRule type="cellIs" dxfId="2934" priority="1332" stopIfTrue="1" operator="equal">
      <formula>0</formula>
    </cfRule>
  </conditionalFormatting>
  <conditionalFormatting sqref="C1266:C1270">
    <cfRule type="containsText" dxfId="2933" priority="1330" stopIfTrue="1" operator="containsText" text="f'k{kk foHkkx jktLFkku">
      <formula>NOT(ISERROR(SEARCH("f'k{kk foHkkx jktLFkku",C1266)))</formula>
    </cfRule>
    <cfRule type="containsText" dxfId="2932" priority="1331" stopIfTrue="1" operator="containsText" text="iw.kkZad">
      <formula>NOT(ISERROR(SEARCH("iw.kkZad",C1266)))</formula>
    </cfRule>
  </conditionalFormatting>
  <conditionalFormatting sqref="C1266:C1270">
    <cfRule type="containsText" dxfId="2931" priority="1329" stopIfTrue="1" operator="containsText" text="dsoy jktdh; fo|ky;ksa esa iz;ksx gsrq fu%'kqYd">
      <formula>NOT(ISERROR(SEARCH("dsoy jktdh; fo|ky;ksa esa iz;ksx gsrq fu%'kqYd",C1266)))</formula>
    </cfRule>
  </conditionalFormatting>
  <conditionalFormatting sqref="C1263">
    <cfRule type="cellIs" dxfId="2930" priority="1328" stopIfTrue="1" operator="equal">
      <formula>0</formula>
    </cfRule>
  </conditionalFormatting>
  <conditionalFormatting sqref="C1263">
    <cfRule type="containsText" dxfId="2929" priority="1326" stopIfTrue="1" operator="containsText" text="f'k{kk foHkkx jktLFkku">
      <formula>NOT(ISERROR(SEARCH("f'k{kk foHkkx jktLFkku",C1263)))</formula>
    </cfRule>
    <cfRule type="containsText" dxfId="2928" priority="1327" stopIfTrue="1" operator="containsText" text="iw.kkZad">
      <formula>NOT(ISERROR(SEARCH("iw.kkZad",C1263)))</formula>
    </cfRule>
  </conditionalFormatting>
  <conditionalFormatting sqref="C1263">
    <cfRule type="containsText" dxfId="2927" priority="1325" stopIfTrue="1" operator="containsText" text="dsoy jktdh; fo|ky;ksa esa iz;ksx gsrq fu%'kqYd">
      <formula>NOT(ISERROR(SEARCH("dsoy jktdh; fo|ky;ksa esa iz;ksx gsrq fu%'kqYd",C1263)))</formula>
    </cfRule>
  </conditionalFormatting>
  <conditionalFormatting sqref="C1264:C1265">
    <cfRule type="cellIs" dxfId="2926" priority="1324" stopIfTrue="1" operator="equal">
      <formula>0</formula>
    </cfRule>
  </conditionalFormatting>
  <conditionalFormatting sqref="C1264:C1265">
    <cfRule type="containsText" dxfId="2925" priority="1322" stopIfTrue="1" operator="containsText" text="f'k{kk foHkkx jktLFkku">
      <formula>NOT(ISERROR(SEARCH("f'k{kk foHkkx jktLFkku",C1264)))</formula>
    </cfRule>
    <cfRule type="containsText" dxfId="2924" priority="1323" stopIfTrue="1" operator="containsText" text="iw.kkZad">
      <formula>NOT(ISERROR(SEARCH("iw.kkZad",C1264)))</formula>
    </cfRule>
  </conditionalFormatting>
  <conditionalFormatting sqref="C1264:C1265">
    <cfRule type="containsText" dxfId="2923" priority="1321" stopIfTrue="1" operator="containsText" text="dsoy jktdh; fo|ky;ksa esa iz;ksx gsrq fu%'kqYd">
      <formula>NOT(ISERROR(SEARCH("dsoy jktdh; fo|ky;ksa esa iz;ksx gsrq fu%'kqYd",C1264)))</formula>
    </cfRule>
  </conditionalFormatting>
  <conditionalFormatting sqref="C1287:C1290">
    <cfRule type="cellIs" dxfId="2922" priority="1320" stopIfTrue="1" operator="equal">
      <formula>0</formula>
    </cfRule>
  </conditionalFormatting>
  <conditionalFormatting sqref="C1287:C1290">
    <cfRule type="containsText" dxfId="2921" priority="1316" stopIfTrue="1" operator="containsText" text="f'k{kk foHkkx jktLFkku">
      <formula>NOT(ISERROR(SEARCH("f'k{kk foHkkx jktLFkku",C1287)))</formula>
    </cfRule>
    <cfRule type="containsText" dxfId="2920" priority="1319" stopIfTrue="1" operator="containsText" text="iw.kkZad">
      <formula>NOT(ISERROR(SEARCH("iw.kkZad",C1287)))</formula>
    </cfRule>
  </conditionalFormatting>
  <conditionalFormatting sqref="C1287:C1290">
    <cfRule type="cellIs" dxfId="2919" priority="1317" stopIfTrue="1" operator="equal">
      <formula>1800</formula>
    </cfRule>
    <cfRule type="cellIs" dxfId="2918" priority="1318" stopIfTrue="1" operator="equal">
      <formula>200</formula>
    </cfRule>
  </conditionalFormatting>
  <conditionalFormatting sqref="C1287:C1290">
    <cfRule type="containsText" dxfId="2917" priority="1315" stopIfTrue="1" operator="containsText" text="dsoy jktdh; fo|ky;ksa esa iz;ksx gsrq fu%'kqYd">
      <formula>NOT(ISERROR(SEARCH("dsoy jktdh; fo|ky;ksa esa iz;ksx gsrq fu%'kqYd",C1287)))</formula>
    </cfRule>
  </conditionalFormatting>
  <conditionalFormatting sqref="H1259:H1260 I1263:I1265 I1262:J1262 I1292:J1292 J1285 I1267:I1281 I1284:J1284 I1283">
    <cfRule type="cellIs" dxfId="2916" priority="1314" stopIfTrue="1" operator="equal">
      <formula>0</formula>
    </cfRule>
  </conditionalFormatting>
  <conditionalFormatting sqref="H1259:H1260 I1263:I1265 I1262:J1262 I1292:J1292 J1285 I1267:I1281 I1284:J1284 I1283">
    <cfRule type="containsText" dxfId="2915" priority="1310" stopIfTrue="1" operator="containsText" text="f'k{kk foHkkx jktLFkku">
      <formula>NOT(ISERROR(SEARCH("f'k{kk foHkkx jktLFkku",H1259)))</formula>
    </cfRule>
    <cfRule type="containsText" dxfId="2914" priority="1313" stopIfTrue="1" operator="containsText" text="iw.kkZad">
      <formula>NOT(ISERROR(SEARCH("iw.kkZad",H1259)))</formula>
    </cfRule>
  </conditionalFormatting>
  <conditionalFormatting sqref="J1283 J1285">
    <cfRule type="cellIs" dxfId="2913" priority="1311" stopIfTrue="1" operator="equal">
      <formula>1800</formula>
    </cfRule>
    <cfRule type="cellIs" dxfId="2912" priority="1312" stopIfTrue="1" operator="equal">
      <formula>200</formula>
    </cfRule>
  </conditionalFormatting>
  <conditionalFormatting sqref="H1259:H1260 I1263:I1265 I1262:J1262 I1292:J1292 J1285 I1267:I1281 I1284:J1284 I1283">
    <cfRule type="containsText" dxfId="2911" priority="1309" stopIfTrue="1" operator="containsText" text="dsoy jktdh; fo|ky;ksa esa iz;ksx gsrq fu%'kqYd">
      <formula>NOT(ISERROR(SEARCH("dsoy jktdh; fo|ky;ksa esa iz;ksx gsrq fu%'kqYd",H1259)))</formula>
    </cfRule>
  </conditionalFormatting>
  <conditionalFormatting sqref="I1285">
    <cfRule type="cellIs" dxfId="2910" priority="1308" stopIfTrue="1" operator="equal">
      <formula>0</formula>
    </cfRule>
  </conditionalFormatting>
  <conditionalFormatting sqref="I1285">
    <cfRule type="containsText" dxfId="2909" priority="1306" stopIfTrue="1" operator="containsText" text="f'k{kk foHkkx jktLFkku">
      <formula>NOT(ISERROR(SEARCH("f'k{kk foHkkx jktLFkku",I1285)))</formula>
    </cfRule>
    <cfRule type="containsText" dxfId="2908" priority="1307" stopIfTrue="1" operator="containsText" text="iw.kkZad">
      <formula>NOT(ISERROR(SEARCH("iw.kkZad",I1285)))</formula>
    </cfRule>
  </conditionalFormatting>
  <conditionalFormatting sqref="I1285">
    <cfRule type="containsText" dxfId="2907" priority="1305" stopIfTrue="1" operator="containsText" text="dsoy jktdh; fo|ky;ksa esa iz;ksx gsrq fu%'kqYd">
      <formula>NOT(ISERROR(SEARCH("dsoy jktdh; fo|ky;ksa esa iz;ksx gsrq fu%'kqYd",I1285)))</formula>
    </cfRule>
  </conditionalFormatting>
  <conditionalFormatting sqref="J1286">
    <cfRule type="cellIs" dxfId="2906" priority="1304" stopIfTrue="1" operator="equal">
      <formula>0</formula>
    </cfRule>
  </conditionalFormatting>
  <conditionalFormatting sqref="J1286">
    <cfRule type="containsText" dxfId="2905" priority="1300" stopIfTrue="1" operator="containsText" text="f'k{kk foHkkx jktLFkku">
      <formula>NOT(ISERROR(SEARCH("f'k{kk foHkkx jktLFkku",J1286)))</formula>
    </cfRule>
    <cfRule type="containsText" dxfId="2904" priority="1303" stopIfTrue="1" operator="containsText" text="iw.kkZad">
      <formula>NOT(ISERROR(SEARCH("iw.kkZad",J1286)))</formula>
    </cfRule>
  </conditionalFormatting>
  <conditionalFormatting sqref="J1286">
    <cfRule type="cellIs" dxfId="2903" priority="1301" stopIfTrue="1" operator="equal">
      <formula>1800</formula>
    </cfRule>
    <cfRule type="cellIs" dxfId="2902" priority="1302" stopIfTrue="1" operator="equal">
      <formula>200</formula>
    </cfRule>
  </conditionalFormatting>
  <conditionalFormatting sqref="J1286">
    <cfRule type="containsText" dxfId="2901" priority="1299" stopIfTrue="1" operator="containsText" text="dsoy jktdh; fo|ky;ksa esa iz;ksx gsrq fu%'kqYd">
      <formula>NOT(ISERROR(SEARCH("dsoy jktdh; fo|ky;ksa esa iz;ksx gsrq fu%'kqYd",J1286)))</formula>
    </cfRule>
  </conditionalFormatting>
  <conditionalFormatting sqref="J1266:J1270">
    <cfRule type="cellIs" dxfId="2900" priority="1298" stopIfTrue="1" operator="equal">
      <formula>0</formula>
    </cfRule>
  </conditionalFormatting>
  <conditionalFormatting sqref="J1266:J1270">
    <cfRule type="containsText" dxfId="2899" priority="1296" stopIfTrue="1" operator="containsText" text="f'k{kk foHkkx jktLFkku">
      <formula>NOT(ISERROR(SEARCH("f'k{kk foHkkx jktLFkku",J1266)))</formula>
    </cfRule>
    <cfRule type="containsText" dxfId="2898" priority="1297" stopIfTrue="1" operator="containsText" text="iw.kkZad">
      <formula>NOT(ISERROR(SEARCH("iw.kkZad",J1266)))</formula>
    </cfRule>
  </conditionalFormatting>
  <conditionalFormatting sqref="J1266:J1270">
    <cfRule type="containsText" dxfId="2897" priority="1295" stopIfTrue="1" operator="containsText" text="dsoy jktdh; fo|ky;ksa esa iz;ksx gsrq fu%'kqYd">
      <formula>NOT(ISERROR(SEARCH("dsoy jktdh; fo|ky;ksa esa iz;ksx gsrq fu%'kqYd",J1266)))</formula>
    </cfRule>
  </conditionalFormatting>
  <conditionalFormatting sqref="J1263">
    <cfRule type="cellIs" dxfId="2896" priority="1294" stopIfTrue="1" operator="equal">
      <formula>0</formula>
    </cfRule>
  </conditionalFormatting>
  <conditionalFormatting sqref="J1263">
    <cfRule type="containsText" dxfId="2895" priority="1292" stopIfTrue="1" operator="containsText" text="f'k{kk foHkkx jktLFkku">
      <formula>NOT(ISERROR(SEARCH("f'k{kk foHkkx jktLFkku",J1263)))</formula>
    </cfRule>
    <cfRule type="containsText" dxfId="2894" priority="1293" stopIfTrue="1" operator="containsText" text="iw.kkZad">
      <formula>NOT(ISERROR(SEARCH("iw.kkZad",J1263)))</formula>
    </cfRule>
  </conditionalFormatting>
  <conditionalFormatting sqref="J1263">
    <cfRule type="containsText" dxfId="2893" priority="1291" stopIfTrue="1" operator="containsText" text="dsoy jktdh; fo|ky;ksa esa iz;ksx gsrq fu%'kqYd">
      <formula>NOT(ISERROR(SEARCH("dsoy jktdh; fo|ky;ksa esa iz;ksx gsrq fu%'kqYd",J1263)))</formula>
    </cfRule>
  </conditionalFormatting>
  <conditionalFormatting sqref="J1264:J1265">
    <cfRule type="cellIs" dxfId="2892" priority="1290" stopIfTrue="1" operator="equal">
      <formula>0</formula>
    </cfRule>
  </conditionalFormatting>
  <conditionalFormatting sqref="J1264:J1265">
    <cfRule type="containsText" dxfId="2891" priority="1288" stopIfTrue="1" operator="containsText" text="f'k{kk foHkkx jktLFkku">
      <formula>NOT(ISERROR(SEARCH("f'k{kk foHkkx jktLFkku",J1264)))</formula>
    </cfRule>
    <cfRule type="containsText" dxfId="2890" priority="1289" stopIfTrue="1" operator="containsText" text="iw.kkZad">
      <formula>NOT(ISERROR(SEARCH("iw.kkZad",J1264)))</formula>
    </cfRule>
  </conditionalFormatting>
  <conditionalFormatting sqref="J1264:J1265">
    <cfRule type="containsText" dxfId="2889" priority="1287" stopIfTrue="1" operator="containsText" text="dsoy jktdh; fo|ky;ksa esa iz;ksx gsrq fu%'kqYd">
      <formula>NOT(ISERROR(SEARCH("dsoy jktdh; fo|ky;ksa esa iz;ksx gsrq fu%'kqYd",J1264)))</formula>
    </cfRule>
  </conditionalFormatting>
  <conditionalFormatting sqref="J1287:J1290">
    <cfRule type="cellIs" dxfId="2888" priority="1286" stopIfTrue="1" operator="equal">
      <formula>0</formula>
    </cfRule>
  </conditionalFormatting>
  <conditionalFormatting sqref="J1287:J1290">
    <cfRule type="containsText" dxfId="2887" priority="1282" stopIfTrue="1" operator="containsText" text="f'k{kk foHkkx jktLFkku">
      <formula>NOT(ISERROR(SEARCH("f'k{kk foHkkx jktLFkku",J1287)))</formula>
    </cfRule>
    <cfRule type="containsText" dxfId="2886" priority="1285" stopIfTrue="1" operator="containsText" text="iw.kkZad">
      <formula>NOT(ISERROR(SEARCH("iw.kkZad",J1287)))</formula>
    </cfRule>
  </conditionalFormatting>
  <conditionalFormatting sqref="J1287:J1290">
    <cfRule type="cellIs" dxfId="2885" priority="1283" stopIfTrue="1" operator="equal">
      <formula>1800</formula>
    </cfRule>
    <cfRule type="cellIs" dxfId="2884" priority="1284" stopIfTrue="1" operator="equal">
      <formula>200</formula>
    </cfRule>
  </conditionalFormatting>
  <conditionalFormatting sqref="J1287:J1290">
    <cfRule type="containsText" dxfId="2883" priority="1281" stopIfTrue="1" operator="containsText" text="dsoy jktdh; fo|ky;ksa esa iz;ksx gsrq fu%'kqYd">
      <formula>NOT(ISERROR(SEARCH("dsoy jktdh; fo|ky;ksa esa iz;ksx gsrq fu%'kqYd",J1287)))</formula>
    </cfRule>
  </conditionalFormatting>
  <conditionalFormatting sqref="A1293:A1294 F1293 B1297:B1299 B1296:C1296 B1326:C1326 C1319 B1301:B1315 J1317 B1317:C1318">
    <cfRule type="cellIs" dxfId="2882" priority="1280" stopIfTrue="1" operator="equal">
      <formula>0</formula>
    </cfRule>
  </conditionalFormatting>
  <conditionalFormatting sqref="A1293:A1294 F1293 B1297:B1299 B1296:C1296 B1326:C1326 C1319 B1301:B1315 J1317 B1317:C1318">
    <cfRule type="containsText" dxfId="2881" priority="1276" stopIfTrue="1" operator="containsText" text="f'k{kk foHkkx jktLFkku">
      <formula>NOT(ISERROR(SEARCH("f'k{kk foHkkx jktLFkku",A1293)))</formula>
    </cfRule>
    <cfRule type="containsText" dxfId="2880" priority="1279" stopIfTrue="1" operator="containsText" text="iw.kkZad">
      <formula>NOT(ISERROR(SEARCH("iw.kkZad",A1293)))</formula>
    </cfRule>
  </conditionalFormatting>
  <conditionalFormatting sqref="C1317 C1319">
    <cfRule type="cellIs" dxfId="2879" priority="1277" stopIfTrue="1" operator="equal">
      <formula>1800</formula>
    </cfRule>
    <cfRule type="cellIs" dxfId="2878" priority="1278" stopIfTrue="1" operator="equal">
      <formula>200</formula>
    </cfRule>
  </conditionalFormatting>
  <conditionalFormatting sqref="A1293:A1294 F1293 B1297:B1299 B1296:C1296 B1326:C1326 C1319 B1301:B1315 J1317 B1317:C1318">
    <cfRule type="containsText" dxfId="2877" priority="1275" stopIfTrue="1" operator="containsText" text="dsoy jktdh; fo|ky;ksa esa iz;ksx gsrq fu%'kqYd">
      <formula>NOT(ISERROR(SEARCH("dsoy jktdh; fo|ky;ksa esa iz;ksx gsrq fu%'kqYd",A1293)))</formula>
    </cfRule>
  </conditionalFormatting>
  <conditionalFormatting sqref="B1319">
    <cfRule type="cellIs" dxfId="2876" priority="1274" stopIfTrue="1" operator="equal">
      <formula>0</formula>
    </cfRule>
  </conditionalFormatting>
  <conditionalFormatting sqref="B1319">
    <cfRule type="containsText" dxfId="2875" priority="1272" stopIfTrue="1" operator="containsText" text="f'k{kk foHkkx jktLFkku">
      <formula>NOT(ISERROR(SEARCH("f'k{kk foHkkx jktLFkku",B1319)))</formula>
    </cfRule>
    <cfRule type="containsText" dxfId="2874" priority="1273" stopIfTrue="1" operator="containsText" text="iw.kkZad">
      <formula>NOT(ISERROR(SEARCH("iw.kkZad",B1319)))</formula>
    </cfRule>
  </conditionalFormatting>
  <conditionalFormatting sqref="B1319">
    <cfRule type="containsText" dxfId="2873" priority="1271" stopIfTrue="1" operator="containsText" text="dsoy jktdh; fo|ky;ksa esa iz;ksx gsrq fu%'kqYd">
      <formula>NOT(ISERROR(SEARCH("dsoy jktdh; fo|ky;ksa esa iz;ksx gsrq fu%'kqYd",B1319)))</formula>
    </cfRule>
  </conditionalFormatting>
  <conditionalFormatting sqref="C1320">
    <cfRule type="cellIs" dxfId="2872" priority="1270" stopIfTrue="1" operator="equal">
      <formula>0</formula>
    </cfRule>
  </conditionalFormatting>
  <conditionalFormatting sqref="C1320">
    <cfRule type="containsText" dxfId="2871" priority="1266" stopIfTrue="1" operator="containsText" text="f'k{kk foHkkx jktLFkku">
      <formula>NOT(ISERROR(SEARCH("f'k{kk foHkkx jktLFkku",C1320)))</formula>
    </cfRule>
    <cfRule type="containsText" dxfId="2870" priority="1269" stopIfTrue="1" operator="containsText" text="iw.kkZad">
      <formula>NOT(ISERROR(SEARCH("iw.kkZad",C1320)))</formula>
    </cfRule>
  </conditionalFormatting>
  <conditionalFormatting sqref="C1320">
    <cfRule type="cellIs" dxfId="2869" priority="1267" stopIfTrue="1" operator="equal">
      <formula>1800</formula>
    </cfRule>
    <cfRule type="cellIs" dxfId="2868" priority="1268" stopIfTrue="1" operator="equal">
      <formula>200</formula>
    </cfRule>
  </conditionalFormatting>
  <conditionalFormatting sqref="C1320">
    <cfRule type="containsText" dxfId="2867" priority="1265" stopIfTrue="1" operator="containsText" text="dsoy jktdh; fo|ky;ksa esa iz;ksx gsrq fu%'kqYd">
      <formula>NOT(ISERROR(SEARCH("dsoy jktdh; fo|ky;ksa esa iz;ksx gsrq fu%'kqYd",C1320)))</formula>
    </cfRule>
  </conditionalFormatting>
  <conditionalFormatting sqref="C1300:C1304">
    <cfRule type="cellIs" dxfId="2866" priority="1264" stopIfTrue="1" operator="equal">
      <formula>0</formula>
    </cfRule>
  </conditionalFormatting>
  <conditionalFormatting sqref="C1300:C1304">
    <cfRule type="containsText" dxfId="2865" priority="1262" stopIfTrue="1" operator="containsText" text="f'k{kk foHkkx jktLFkku">
      <formula>NOT(ISERROR(SEARCH("f'k{kk foHkkx jktLFkku",C1300)))</formula>
    </cfRule>
    <cfRule type="containsText" dxfId="2864" priority="1263" stopIfTrue="1" operator="containsText" text="iw.kkZad">
      <formula>NOT(ISERROR(SEARCH("iw.kkZad",C1300)))</formula>
    </cfRule>
  </conditionalFormatting>
  <conditionalFormatting sqref="C1300:C1304">
    <cfRule type="containsText" dxfId="2863" priority="1261" stopIfTrue="1" operator="containsText" text="dsoy jktdh; fo|ky;ksa esa iz;ksx gsrq fu%'kqYd">
      <formula>NOT(ISERROR(SEARCH("dsoy jktdh; fo|ky;ksa esa iz;ksx gsrq fu%'kqYd",C1300)))</formula>
    </cfRule>
  </conditionalFormatting>
  <conditionalFormatting sqref="C1297">
    <cfRule type="cellIs" dxfId="2862" priority="1260" stopIfTrue="1" operator="equal">
      <formula>0</formula>
    </cfRule>
  </conditionalFormatting>
  <conditionalFormatting sqref="C1297">
    <cfRule type="containsText" dxfId="2861" priority="1258" stopIfTrue="1" operator="containsText" text="f'k{kk foHkkx jktLFkku">
      <formula>NOT(ISERROR(SEARCH("f'k{kk foHkkx jktLFkku",C1297)))</formula>
    </cfRule>
    <cfRule type="containsText" dxfId="2860" priority="1259" stopIfTrue="1" operator="containsText" text="iw.kkZad">
      <formula>NOT(ISERROR(SEARCH("iw.kkZad",C1297)))</formula>
    </cfRule>
  </conditionalFormatting>
  <conditionalFormatting sqref="C1297">
    <cfRule type="containsText" dxfId="2859" priority="1257" stopIfTrue="1" operator="containsText" text="dsoy jktdh; fo|ky;ksa esa iz;ksx gsrq fu%'kqYd">
      <formula>NOT(ISERROR(SEARCH("dsoy jktdh; fo|ky;ksa esa iz;ksx gsrq fu%'kqYd",C1297)))</formula>
    </cfRule>
  </conditionalFormatting>
  <conditionalFormatting sqref="C1298:C1299">
    <cfRule type="cellIs" dxfId="2858" priority="1256" stopIfTrue="1" operator="equal">
      <formula>0</formula>
    </cfRule>
  </conditionalFormatting>
  <conditionalFormatting sqref="C1298:C1299">
    <cfRule type="containsText" dxfId="2857" priority="1254" stopIfTrue="1" operator="containsText" text="f'k{kk foHkkx jktLFkku">
      <formula>NOT(ISERROR(SEARCH("f'k{kk foHkkx jktLFkku",C1298)))</formula>
    </cfRule>
    <cfRule type="containsText" dxfId="2856" priority="1255" stopIfTrue="1" operator="containsText" text="iw.kkZad">
      <formula>NOT(ISERROR(SEARCH("iw.kkZad",C1298)))</formula>
    </cfRule>
  </conditionalFormatting>
  <conditionalFormatting sqref="C1298:C1299">
    <cfRule type="containsText" dxfId="2855" priority="1253" stopIfTrue="1" operator="containsText" text="dsoy jktdh; fo|ky;ksa esa iz;ksx gsrq fu%'kqYd">
      <formula>NOT(ISERROR(SEARCH("dsoy jktdh; fo|ky;ksa esa iz;ksx gsrq fu%'kqYd",C1298)))</formula>
    </cfRule>
  </conditionalFormatting>
  <conditionalFormatting sqref="C1321:C1324">
    <cfRule type="cellIs" dxfId="2854" priority="1252" stopIfTrue="1" operator="equal">
      <formula>0</formula>
    </cfRule>
  </conditionalFormatting>
  <conditionalFormatting sqref="C1321:C1324">
    <cfRule type="containsText" dxfId="2853" priority="1248" stopIfTrue="1" operator="containsText" text="f'k{kk foHkkx jktLFkku">
      <formula>NOT(ISERROR(SEARCH("f'k{kk foHkkx jktLFkku",C1321)))</formula>
    </cfRule>
    <cfRule type="containsText" dxfId="2852" priority="1251" stopIfTrue="1" operator="containsText" text="iw.kkZad">
      <formula>NOT(ISERROR(SEARCH("iw.kkZad",C1321)))</formula>
    </cfRule>
  </conditionalFormatting>
  <conditionalFormatting sqref="C1321:C1324">
    <cfRule type="cellIs" dxfId="2851" priority="1249" stopIfTrue="1" operator="equal">
      <formula>1800</formula>
    </cfRule>
    <cfRule type="cellIs" dxfId="2850" priority="1250" stopIfTrue="1" operator="equal">
      <formula>200</formula>
    </cfRule>
  </conditionalFormatting>
  <conditionalFormatting sqref="C1321:C1324">
    <cfRule type="containsText" dxfId="2849" priority="1247" stopIfTrue="1" operator="containsText" text="dsoy jktdh; fo|ky;ksa esa iz;ksx gsrq fu%'kqYd">
      <formula>NOT(ISERROR(SEARCH("dsoy jktdh; fo|ky;ksa esa iz;ksx gsrq fu%'kqYd",C1321)))</formula>
    </cfRule>
  </conditionalFormatting>
  <conditionalFormatting sqref="H1293:H1294 I1297:I1299 I1296:J1296 I1326:J1326 J1319 I1301:I1315 I1318:J1318 I1317">
    <cfRule type="cellIs" dxfId="2848" priority="1246" stopIfTrue="1" operator="equal">
      <formula>0</formula>
    </cfRule>
  </conditionalFormatting>
  <conditionalFormatting sqref="H1293:H1294 I1297:I1299 I1296:J1296 I1326:J1326 J1319 I1301:I1315 I1318:J1318 I1317">
    <cfRule type="containsText" dxfId="2847" priority="1242" stopIfTrue="1" operator="containsText" text="f'k{kk foHkkx jktLFkku">
      <formula>NOT(ISERROR(SEARCH("f'k{kk foHkkx jktLFkku",H1293)))</formula>
    </cfRule>
    <cfRule type="containsText" dxfId="2846" priority="1245" stopIfTrue="1" operator="containsText" text="iw.kkZad">
      <formula>NOT(ISERROR(SEARCH("iw.kkZad",H1293)))</formula>
    </cfRule>
  </conditionalFormatting>
  <conditionalFormatting sqref="J1317 J1319">
    <cfRule type="cellIs" dxfId="2845" priority="1243" stopIfTrue="1" operator="equal">
      <formula>1800</formula>
    </cfRule>
    <cfRule type="cellIs" dxfId="2844" priority="1244" stopIfTrue="1" operator="equal">
      <formula>200</formula>
    </cfRule>
  </conditionalFormatting>
  <conditionalFormatting sqref="H1293:H1294 I1297:I1299 I1296:J1296 I1326:J1326 J1319 I1301:I1315 I1318:J1318 I1317">
    <cfRule type="containsText" dxfId="2843" priority="1241" stopIfTrue="1" operator="containsText" text="dsoy jktdh; fo|ky;ksa esa iz;ksx gsrq fu%'kqYd">
      <formula>NOT(ISERROR(SEARCH("dsoy jktdh; fo|ky;ksa esa iz;ksx gsrq fu%'kqYd",H1293)))</formula>
    </cfRule>
  </conditionalFormatting>
  <conditionalFormatting sqref="I1319">
    <cfRule type="cellIs" dxfId="2842" priority="1240" stopIfTrue="1" operator="equal">
      <formula>0</formula>
    </cfRule>
  </conditionalFormatting>
  <conditionalFormatting sqref="I1319">
    <cfRule type="containsText" dxfId="2841" priority="1238" stopIfTrue="1" operator="containsText" text="f'k{kk foHkkx jktLFkku">
      <formula>NOT(ISERROR(SEARCH("f'k{kk foHkkx jktLFkku",I1319)))</formula>
    </cfRule>
    <cfRule type="containsText" dxfId="2840" priority="1239" stopIfTrue="1" operator="containsText" text="iw.kkZad">
      <formula>NOT(ISERROR(SEARCH("iw.kkZad",I1319)))</formula>
    </cfRule>
  </conditionalFormatting>
  <conditionalFormatting sqref="I1319">
    <cfRule type="containsText" dxfId="2839" priority="1237" stopIfTrue="1" operator="containsText" text="dsoy jktdh; fo|ky;ksa esa iz;ksx gsrq fu%'kqYd">
      <formula>NOT(ISERROR(SEARCH("dsoy jktdh; fo|ky;ksa esa iz;ksx gsrq fu%'kqYd",I1319)))</formula>
    </cfRule>
  </conditionalFormatting>
  <conditionalFormatting sqref="J1320">
    <cfRule type="cellIs" dxfId="2838" priority="1236" stopIfTrue="1" operator="equal">
      <formula>0</formula>
    </cfRule>
  </conditionalFormatting>
  <conditionalFormatting sqref="J1320">
    <cfRule type="containsText" dxfId="2837" priority="1232" stopIfTrue="1" operator="containsText" text="f'k{kk foHkkx jktLFkku">
      <formula>NOT(ISERROR(SEARCH("f'k{kk foHkkx jktLFkku",J1320)))</formula>
    </cfRule>
    <cfRule type="containsText" dxfId="2836" priority="1235" stopIfTrue="1" operator="containsText" text="iw.kkZad">
      <formula>NOT(ISERROR(SEARCH("iw.kkZad",J1320)))</formula>
    </cfRule>
  </conditionalFormatting>
  <conditionalFormatting sqref="J1320">
    <cfRule type="cellIs" dxfId="2835" priority="1233" stopIfTrue="1" operator="equal">
      <formula>1800</formula>
    </cfRule>
    <cfRule type="cellIs" dxfId="2834" priority="1234" stopIfTrue="1" operator="equal">
      <formula>200</formula>
    </cfRule>
  </conditionalFormatting>
  <conditionalFormatting sqref="J1320">
    <cfRule type="containsText" dxfId="2833" priority="1231" stopIfTrue="1" operator="containsText" text="dsoy jktdh; fo|ky;ksa esa iz;ksx gsrq fu%'kqYd">
      <formula>NOT(ISERROR(SEARCH("dsoy jktdh; fo|ky;ksa esa iz;ksx gsrq fu%'kqYd",J1320)))</formula>
    </cfRule>
  </conditionalFormatting>
  <conditionalFormatting sqref="J1300:J1304">
    <cfRule type="cellIs" dxfId="2832" priority="1230" stopIfTrue="1" operator="equal">
      <formula>0</formula>
    </cfRule>
  </conditionalFormatting>
  <conditionalFormatting sqref="J1300:J1304">
    <cfRule type="containsText" dxfId="2831" priority="1228" stopIfTrue="1" operator="containsText" text="f'k{kk foHkkx jktLFkku">
      <formula>NOT(ISERROR(SEARCH("f'k{kk foHkkx jktLFkku",J1300)))</formula>
    </cfRule>
    <cfRule type="containsText" dxfId="2830" priority="1229" stopIfTrue="1" operator="containsText" text="iw.kkZad">
      <formula>NOT(ISERROR(SEARCH("iw.kkZad",J1300)))</formula>
    </cfRule>
  </conditionalFormatting>
  <conditionalFormatting sqref="J1300:J1304">
    <cfRule type="containsText" dxfId="2829" priority="1227" stopIfTrue="1" operator="containsText" text="dsoy jktdh; fo|ky;ksa esa iz;ksx gsrq fu%'kqYd">
      <formula>NOT(ISERROR(SEARCH("dsoy jktdh; fo|ky;ksa esa iz;ksx gsrq fu%'kqYd",J1300)))</formula>
    </cfRule>
  </conditionalFormatting>
  <conditionalFormatting sqref="J1297">
    <cfRule type="cellIs" dxfId="2828" priority="1226" stopIfTrue="1" operator="equal">
      <formula>0</formula>
    </cfRule>
  </conditionalFormatting>
  <conditionalFormatting sqref="J1297">
    <cfRule type="containsText" dxfId="2827" priority="1224" stopIfTrue="1" operator="containsText" text="f'k{kk foHkkx jktLFkku">
      <formula>NOT(ISERROR(SEARCH("f'k{kk foHkkx jktLFkku",J1297)))</formula>
    </cfRule>
    <cfRule type="containsText" dxfId="2826" priority="1225" stopIfTrue="1" operator="containsText" text="iw.kkZad">
      <formula>NOT(ISERROR(SEARCH("iw.kkZad",J1297)))</formula>
    </cfRule>
  </conditionalFormatting>
  <conditionalFormatting sqref="J1297">
    <cfRule type="containsText" dxfId="2825" priority="1223" stopIfTrue="1" operator="containsText" text="dsoy jktdh; fo|ky;ksa esa iz;ksx gsrq fu%'kqYd">
      <formula>NOT(ISERROR(SEARCH("dsoy jktdh; fo|ky;ksa esa iz;ksx gsrq fu%'kqYd",J1297)))</formula>
    </cfRule>
  </conditionalFormatting>
  <conditionalFormatting sqref="J1298:J1299">
    <cfRule type="cellIs" dxfId="2824" priority="1222" stopIfTrue="1" operator="equal">
      <formula>0</formula>
    </cfRule>
  </conditionalFormatting>
  <conditionalFormatting sqref="J1298:J1299">
    <cfRule type="containsText" dxfId="2823" priority="1220" stopIfTrue="1" operator="containsText" text="f'k{kk foHkkx jktLFkku">
      <formula>NOT(ISERROR(SEARCH("f'k{kk foHkkx jktLFkku",J1298)))</formula>
    </cfRule>
    <cfRule type="containsText" dxfId="2822" priority="1221" stopIfTrue="1" operator="containsText" text="iw.kkZad">
      <formula>NOT(ISERROR(SEARCH("iw.kkZad",J1298)))</formula>
    </cfRule>
  </conditionalFormatting>
  <conditionalFormatting sqref="J1298:J1299">
    <cfRule type="containsText" dxfId="2821" priority="1219" stopIfTrue="1" operator="containsText" text="dsoy jktdh; fo|ky;ksa esa iz;ksx gsrq fu%'kqYd">
      <formula>NOT(ISERROR(SEARCH("dsoy jktdh; fo|ky;ksa esa iz;ksx gsrq fu%'kqYd",J1298)))</formula>
    </cfRule>
  </conditionalFormatting>
  <conditionalFormatting sqref="J1321:J1324">
    <cfRule type="cellIs" dxfId="2820" priority="1218" stopIfTrue="1" operator="equal">
      <formula>0</formula>
    </cfRule>
  </conditionalFormatting>
  <conditionalFormatting sqref="J1321:J1324">
    <cfRule type="containsText" dxfId="2819" priority="1214" stopIfTrue="1" operator="containsText" text="f'k{kk foHkkx jktLFkku">
      <formula>NOT(ISERROR(SEARCH("f'k{kk foHkkx jktLFkku",J1321)))</formula>
    </cfRule>
    <cfRule type="containsText" dxfId="2818" priority="1217" stopIfTrue="1" operator="containsText" text="iw.kkZad">
      <formula>NOT(ISERROR(SEARCH("iw.kkZad",J1321)))</formula>
    </cfRule>
  </conditionalFormatting>
  <conditionalFormatting sqref="J1321:J1324">
    <cfRule type="cellIs" dxfId="2817" priority="1215" stopIfTrue="1" operator="equal">
      <formula>1800</formula>
    </cfRule>
    <cfRule type="cellIs" dxfId="2816" priority="1216" stopIfTrue="1" operator="equal">
      <formula>200</formula>
    </cfRule>
  </conditionalFormatting>
  <conditionalFormatting sqref="J1321:J1324">
    <cfRule type="containsText" dxfId="2815" priority="1213" stopIfTrue="1" operator="containsText" text="dsoy jktdh; fo|ky;ksa esa iz;ksx gsrq fu%'kqYd">
      <formula>NOT(ISERROR(SEARCH("dsoy jktdh; fo|ky;ksa esa iz;ksx gsrq fu%'kqYd",J1321)))</formula>
    </cfRule>
  </conditionalFormatting>
  <conditionalFormatting sqref="A1327:A1328 F1327 B1331:B1333 B1330:C1330 B1360:C1360 C1353 B1335:B1349 J1351 B1351:C1352">
    <cfRule type="cellIs" dxfId="2814" priority="1212" stopIfTrue="1" operator="equal">
      <formula>0</formula>
    </cfRule>
  </conditionalFormatting>
  <conditionalFormatting sqref="A1327:A1328 F1327 B1331:B1333 B1330:C1330 B1360:C1360 C1353 B1335:B1349 J1351 B1351:C1352">
    <cfRule type="containsText" dxfId="2813" priority="1208" stopIfTrue="1" operator="containsText" text="f'k{kk foHkkx jktLFkku">
      <formula>NOT(ISERROR(SEARCH("f'k{kk foHkkx jktLFkku",A1327)))</formula>
    </cfRule>
    <cfRule type="containsText" dxfId="2812" priority="1211" stopIfTrue="1" operator="containsText" text="iw.kkZad">
      <formula>NOT(ISERROR(SEARCH("iw.kkZad",A1327)))</formula>
    </cfRule>
  </conditionalFormatting>
  <conditionalFormatting sqref="C1351 C1353">
    <cfRule type="cellIs" dxfId="2811" priority="1209" stopIfTrue="1" operator="equal">
      <formula>1800</formula>
    </cfRule>
    <cfRule type="cellIs" dxfId="2810" priority="1210" stopIfTrue="1" operator="equal">
      <formula>200</formula>
    </cfRule>
  </conditionalFormatting>
  <conditionalFormatting sqref="A1327:A1328 F1327 B1331:B1333 B1330:C1330 B1360:C1360 C1353 B1335:B1349 J1351 B1351:C1352">
    <cfRule type="containsText" dxfId="2809" priority="1207" stopIfTrue="1" operator="containsText" text="dsoy jktdh; fo|ky;ksa esa iz;ksx gsrq fu%'kqYd">
      <formula>NOT(ISERROR(SEARCH("dsoy jktdh; fo|ky;ksa esa iz;ksx gsrq fu%'kqYd",A1327)))</formula>
    </cfRule>
  </conditionalFormatting>
  <conditionalFormatting sqref="B1353">
    <cfRule type="cellIs" dxfId="2808" priority="1206" stopIfTrue="1" operator="equal">
      <formula>0</formula>
    </cfRule>
  </conditionalFormatting>
  <conditionalFormatting sqref="B1353">
    <cfRule type="containsText" dxfId="2807" priority="1204" stopIfTrue="1" operator="containsText" text="f'k{kk foHkkx jktLFkku">
      <formula>NOT(ISERROR(SEARCH("f'k{kk foHkkx jktLFkku",B1353)))</formula>
    </cfRule>
    <cfRule type="containsText" dxfId="2806" priority="1205" stopIfTrue="1" operator="containsText" text="iw.kkZad">
      <formula>NOT(ISERROR(SEARCH("iw.kkZad",B1353)))</formula>
    </cfRule>
  </conditionalFormatting>
  <conditionalFormatting sqref="B1353">
    <cfRule type="containsText" dxfId="2805" priority="1203" stopIfTrue="1" operator="containsText" text="dsoy jktdh; fo|ky;ksa esa iz;ksx gsrq fu%'kqYd">
      <formula>NOT(ISERROR(SEARCH("dsoy jktdh; fo|ky;ksa esa iz;ksx gsrq fu%'kqYd",B1353)))</formula>
    </cfRule>
  </conditionalFormatting>
  <conditionalFormatting sqref="C1354">
    <cfRule type="cellIs" dxfId="2804" priority="1202" stopIfTrue="1" operator="equal">
      <formula>0</formula>
    </cfRule>
  </conditionalFormatting>
  <conditionalFormatting sqref="C1354">
    <cfRule type="containsText" dxfId="2803" priority="1198" stopIfTrue="1" operator="containsText" text="f'k{kk foHkkx jktLFkku">
      <formula>NOT(ISERROR(SEARCH("f'k{kk foHkkx jktLFkku",C1354)))</formula>
    </cfRule>
    <cfRule type="containsText" dxfId="2802" priority="1201" stopIfTrue="1" operator="containsText" text="iw.kkZad">
      <formula>NOT(ISERROR(SEARCH("iw.kkZad",C1354)))</formula>
    </cfRule>
  </conditionalFormatting>
  <conditionalFormatting sqref="C1354">
    <cfRule type="cellIs" dxfId="2801" priority="1199" stopIfTrue="1" operator="equal">
      <formula>1800</formula>
    </cfRule>
    <cfRule type="cellIs" dxfId="2800" priority="1200" stopIfTrue="1" operator="equal">
      <formula>200</formula>
    </cfRule>
  </conditionalFormatting>
  <conditionalFormatting sqref="C1354">
    <cfRule type="containsText" dxfId="2799" priority="1197" stopIfTrue="1" operator="containsText" text="dsoy jktdh; fo|ky;ksa esa iz;ksx gsrq fu%'kqYd">
      <formula>NOT(ISERROR(SEARCH("dsoy jktdh; fo|ky;ksa esa iz;ksx gsrq fu%'kqYd",C1354)))</formula>
    </cfRule>
  </conditionalFormatting>
  <conditionalFormatting sqref="C1334:C1338">
    <cfRule type="cellIs" dxfId="2798" priority="1196" stopIfTrue="1" operator="equal">
      <formula>0</formula>
    </cfRule>
  </conditionalFormatting>
  <conditionalFormatting sqref="C1334:C1338">
    <cfRule type="containsText" dxfId="2797" priority="1194" stopIfTrue="1" operator="containsText" text="f'k{kk foHkkx jktLFkku">
      <formula>NOT(ISERROR(SEARCH("f'k{kk foHkkx jktLFkku",C1334)))</formula>
    </cfRule>
    <cfRule type="containsText" dxfId="2796" priority="1195" stopIfTrue="1" operator="containsText" text="iw.kkZad">
      <formula>NOT(ISERROR(SEARCH("iw.kkZad",C1334)))</formula>
    </cfRule>
  </conditionalFormatting>
  <conditionalFormatting sqref="C1334:C1338">
    <cfRule type="containsText" dxfId="2795" priority="1193" stopIfTrue="1" operator="containsText" text="dsoy jktdh; fo|ky;ksa esa iz;ksx gsrq fu%'kqYd">
      <formula>NOT(ISERROR(SEARCH("dsoy jktdh; fo|ky;ksa esa iz;ksx gsrq fu%'kqYd",C1334)))</formula>
    </cfRule>
  </conditionalFormatting>
  <conditionalFormatting sqref="C1331">
    <cfRule type="cellIs" dxfId="2794" priority="1192" stopIfTrue="1" operator="equal">
      <formula>0</formula>
    </cfRule>
  </conditionalFormatting>
  <conditionalFormatting sqref="C1331">
    <cfRule type="containsText" dxfId="2793" priority="1190" stopIfTrue="1" operator="containsText" text="f'k{kk foHkkx jktLFkku">
      <formula>NOT(ISERROR(SEARCH("f'k{kk foHkkx jktLFkku",C1331)))</formula>
    </cfRule>
    <cfRule type="containsText" dxfId="2792" priority="1191" stopIfTrue="1" operator="containsText" text="iw.kkZad">
      <formula>NOT(ISERROR(SEARCH("iw.kkZad",C1331)))</formula>
    </cfRule>
  </conditionalFormatting>
  <conditionalFormatting sqref="C1331">
    <cfRule type="containsText" dxfId="2791" priority="1189" stopIfTrue="1" operator="containsText" text="dsoy jktdh; fo|ky;ksa esa iz;ksx gsrq fu%'kqYd">
      <formula>NOT(ISERROR(SEARCH("dsoy jktdh; fo|ky;ksa esa iz;ksx gsrq fu%'kqYd",C1331)))</formula>
    </cfRule>
  </conditionalFormatting>
  <conditionalFormatting sqref="C1332:C1333">
    <cfRule type="cellIs" dxfId="2790" priority="1188" stopIfTrue="1" operator="equal">
      <formula>0</formula>
    </cfRule>
  </conditionalFormatting>
  <conditionalFormatting sqref="C1332:C1333">
    <cfRule type="containsText" dxfId="2789" priority="1186" stopIfTrue="1" operator="containsText" text="f'k{kk foHkkx jktLFkku">
      <formula>NOT(ISERROR(SEARCH("f'k{kk foHkkx jktLFkku",C1332)))</formula>
    </cfRule>
    <cfRule type="containsText" dxfId="2788" priority="1187" stopIfTrue="1" operator="containsText" text="iw.kkZad">
      <formula>NOT(ISERROR(SEARCH("iw.kkZad",C1332)))</formula>
    </cfRule>
  </conditionalFormatting>
  <conditionalFormatting sqref="C1332:C1333">
    <cfRule type="containsText" dxfId="2787" priority="1185" stopIfTrue="1" operator="containsText" text="dsoy jktdh; fo|ky;ksa esa iz;ksx gsrq fu%'kqYd">
      <formula>NOT(ISERROR(SEARCH("dsoy jktdh; fo|ky;ksa esa iz;ksx gsrq fu%'kqYd",C1332)))</formula>
    </cfRule>
  </conditionalFormatting>
  <conditionalFormatting sqref="C1355:C1358">
    <cfRule type="cellIs" dxfId="2786" priority="1184" stopIfTrue="1" operator="equal">
      <formula>0</formula>
    </cfRule>
  </conditionalFormatting>
  <conditionalFormatting sqref="C1355:C1358">
    <cfRule type="containsText" dxfId="2785" priority="1180" stopIfTrue="1" operator="containsText" text="f'k{kk foHkkx jktLFkku">
      <formula>NOT(ISERROR(SEARCH("f'k{kk foHkkx jktLFkku",C1355)))</formula>
    </cfRule>
    <cfRule type="containsText" dxfId="2784" priority="1183" stopIfTrue="1" operator="containsText" text="iw.kkZad">
      <formula>NOT(ISERROR(SEARCH("iw.kkZad",C1355)))</formula>
    </cfRule>
  </conditionalFormatting>
  <conditionalFormatting sqref="C1355:C1358">
    <cfRule type="cellIs" dxfId="2783" priority="1181" stopIfTrue="1" operator="equal">
      <formula>1800</formula>
    </cfRule>
    <cfRule type="cellIs" dxfId="2782" priority="1182" stopIfTrue="1" operator="equal">
      <formula>200</formula>
    </cfRule>
  </conditionalFormatting>
  <conditionalFormatting sqref="C1355:C1358">
    <cfRule type="containsText" dxfId="2781" priority="1179" stopIfTrue="1" operator="containsText" text="dsoy jktdh; fo|ky;ksa esa iz;ksx gsrq fu%'kqYd">
      <formula>NOT(ISERROR(SEARCH("dsoy jktdh; fo|ky;ksa esa iz;ksx gsrq fu%'kqYd",C1355)))</formula>
    </cfRule>
  </conditionalFormatting>
  <conditionalFormatting sqref="H1327:H1328 I1331:I1333 I1330:J1330 I1360:J1360 J1353 I1335:I1349 I1352:J1352 I1351">
    <cfRule type="cellIs" dxfId="2780" priority="1178" stopIfTrue="1" operator="equal">
      <formula>0</formula>
    </cfRule>
  </conditionalFormatting>
  <conditionalFormatting sqref="H1327:H1328 I1331:I1333 I1330:J1330 I1360:J1360 J1353 I1335:I1349 I1352:J1352 I1351">
    <cfRule type="containsText" dxfId="2779" priority="1174" stopIfTrue="1" operator="containsText" text="f'k{kk foHkkx jktLFkku">
      <formula>NOT(ISERROR(SEARCH("f'k{kk foHkkx jktLFkku",H1327)))</formula>
    </cfRule>
    <cfRule type="containsText" dxfId="2778" priority="1177" stopIfTrue="1" operator="containsText" text="iw.kkZad">
      <formula>NOT(ISERROR(SEARCH("iw.kkZad",H1327)))</formula>
    </cfRule>
  </conditionalFormatting>
  <conditionalFormatting sqref="J1351 J1353">
    <cfRule type="cellIs" dxfId="2777" priority="1175" stopIfTrue="1" operator="equal">
      <formula>1800</formula>
    </cfRule>
    <cfRule type="cellIs" dxfId="2776" priority="1176" stopIfTrue="1" operator="equal">
      <formula>200</formula>
    </cfRule>
  </conditionalFormatting>
  <conditionalFormatting sqref="H1327:H1328 I1331:I1333 I1330:J1330 I1360:J1360 J1353 I1335:I1349 I1352:J1352 I1351">
    <cfRule type="containsText" dxfId="2775" priority="1173" stopIfTrue="1" operator="containsText" text="dsoy jktdh; fo|ky;ksa esa iz;ksx gsrq fu%'kqYd">
      <formula>NOT(ISERROR(SEARCH("dsoy jktdh; fo|ky;ksa esa iz;ksx gsrq fu%'kqYd",H1327)))</formula>
    </cfRule>
  </conditionalFormatting>
  <conditionalFormatting sqref="I1353">
    <cfRule type="cellIs" dxfId="2774" priority="1172" stopIfTrue="1" operator="equal">
      <formula>0</formula>
    </cfRule>
  </conditionalFormatting>
  <conditionalFormatting sqref="I1353">
    <cfRule type="containsText" dxfId="2773" priority="1170" stopIfTrue="1" operator="containsText" text="f'k{kk foHkkx jktLFkku">
      <formula>NOT(ISERROR(SEARCH("f'k{kk foHkkx jktLFkku",I1353)))</formula>
    </cfRule>
    <cfRule type="containsText" dxfId="2772" priority="1171" stopIfTrue="1" operator="containsText" text="iw.kkZad">
      <formula>NOT(ISERROR(SEARCH("iw.kkZad",I1353)))</formula>
    </cfRule>
  </conditionalFormatting>
  <conditionalFormatting sqref="I1353">
    <cfRule type="containsText" dxfId="2771" priority="1169" stopIfTrue="1" operator="containsText" text="dsoy jktdh; fo|ky;ksa esa iz;ksx gsrq fu%'kqYd">
      <formula>NOT(ISERROR(SEARCH("dsoy jktdh; fo|ky;ksa esa iz;ksx gsrq fu%'kqYd",I1353)))</formula>
    </cfRule>
  </conditionalFormatting>
  <conditionalFormatting sqref="J1354">
    <cfRule type="cellIs" dxfId="2770" priority="1168" stopIfTrue="1" operator="equal">
      <formula>0</formula>
    </cfRule>
  </conditionalFormatting>
  <conditionalFormatting sqref="J1354">
    <cfRule type="containsText" dxfId="2769" priority="1164" stopIfTrue="1" operator="containsText" text="f'k{kk foHkkx jktLFkku">
      <formula>NOT(ISERROR(SEARCH("f'k{kk foHkkx jktLFkku",J1354)))</formula>
    </cfRule>
    <cfRule type="containsText" dxfId="2768" priority="1167" stopIfTrue="1" operator="containsText" text="iw.kkZad">
      <formula>NOT(ISERROR(SEARCH("iw.kkZad",J1354)))</formula>
    </cfRule>
  </conditionalFormatting>
  <conditionalFormatting sqref="J1354">
    <cfRule type="cellIs" dxfId="2767" priority="1165" stopIfTrue="1" operator="equal">
      <formula>1800</formula>
    </cfRule>
    <cfRule type="cellIs" dxfId="2766" priority="1166" stopIfTrue="1" operator="equal">
      <formula>200</formula>
    </cfRule>
  </conditionalFormatting>
  <conditionalFormatting sqref="J1354">
    <cfRule type="containsText" dxfId="2765" priority="1163" stopIfTrue="1" operator="containsText" text="dsoy jktdh; fo|ky;ksa esa iz;ksx gsrq fu%'kqYd">
      <formula>NOT(ISERROR(SEARCH("dsoy jktdh; fo|ky;ksa esa iz;ksx gsrq fu%'kqYd",J1354)))</formula>
    </cfRule>
  </conditionalFormatting>
  <conditionalFormatting sqref="J1334:J1338">
    <cfRule type="cellIs" dxfId="2764" priority="1162" stopIfTrue="1" operator="equal">
      <formula>0</formula>
    </cfRule>
  </conditionalFormatting>
  <conditionalFormatting sqref="J1334:J1338">
    <cfRule type="containsText" dxfId="2763" priority="1160" stopIfTrue="1" operator="containsText" text="f'k{kk foHkkx jktLFkku">
      <formula>NOT(ISERROR(SEARCH("f'k{kk foHkkx jktLFkku",J1334)))</formula>
    </cfRule>
    <cfRule type="containsText" dxfId="2762" priority="1161" stopIfTrue="1" operator="containsText" text="iw.kkZad">
      <formula>NOT(ISERROR(SEARCH("iw.kkZad",J1334)))</formula>
    </cfRule>
  </conditionalFormatting>
  <conditionalFormatting sqref="J1334:J1338">
    <cfRule type="containsText" dxfId="2761" priority="1159" stopIfTrue="1" operator="containsText" text="dsoy jktdh; fo|ky;ksa esa iz;ksx gsrq fu%'kqYd">
      <formula>NOT(ISERROR(SEARCH("dsoy jktdh; fo|ky;ksa esa iz;ksx gsrq fu%'kqYd",J1334)))</formula>
    </cfRule>
  </conditionalFormatting>
  <conditionalFormatting sqref="J1331">
    <cfRule type="cellIs" dxfId="2760" priority="1158" stopIfTrue="1" operator="equal">
      <formula>0</formula>
    </cfRule>
  </conditionalFormatting>
  <conditionalFormatting sqref="J1331">
    <cfRule type="containsText" dxfId="2759" priority="1156" stopIfTrue="1" operator="containsText" text="f'k{kk foHkkx jktLFkku">
      <formula>NOT(ISERROR(SEARCH("f'k{kk foHkkx jktLFkku",J1331)))</formula>
    </cfRule>
    <cfRule type="containsText" dxfId="2758" priority="1157" stopIfTrue="1" operator="containsText" text="iw.kkZad">
      <formula>NOT(ISERROR(SEARCH("iw.kkZad",J1331)))</formula>
    </cfRule>
  </conditionalFormatting>
  <conditionalFormatting sqref="J1331">
    <cfRule type="containsText" dxfId="2757" priority="1155" stopIfTrue="1" operator="containsText" text="dsoy jktdh; fo|ky;ksa esa iz;ksx gsrq fu%'kqYd">
      <formula>NOT(ISERROR(SEARCH("dsoy jktdh; fo|ky;ksa esa iz;ksx gsrq fu%'kqYd",J1331)))</formula>
    </cfRule>
  </conditionalFormatting>
  <conditionalFormatting sqref="J1332:J1333">
    <cfRule type="cellIs" dxfId="2756" priority="1154" stopIfTrue="1" operator="equal">
      <formula>0</formula>
    </cfRule>
  </conditionalFormatting>
  <conditionalFormatting sqref="J1332:J1333">
    <cfRule type="containsText" dxfId="2755" priority="1152" stopIfTrue="1" operator="containsText" text="f'k{kk foHkkx jktLFkku">
      <formula>NOT(ISERROR(SEARCH("f'k{kk foHkkx jktLFkku",J1332)))</formula>
    </cfRule>
    <cfRule type="containsText" dxfId="2754" priority="1153" stopIfTrue="1" operator="containsText" text="iw.kkZad">
      <formula>NOT(ISERROR(SEARCH("iw.kkZad",J1332)))</formula>
    </cfRule>
  </conditionalFormatting>
  <conditionalFormatting sqref="J1332:J1333">
    <cfRule type="containsText" dxfId="2753" priority="1151" stopIfTrue="1" operator="containsText" text="dsoy jktdh; fo|ky;ksa esa iz;ksx gsrq fu%'kqYd">
      <formula>NOT(ISERROR(SEARCH("dsoy jktdh; fo|ky;ksa esa iz;ksx gsrq fu%'kqYd",J1332)))</formula>
    </cfRule>
  </conditionalFormatting>
  <conditionalFormatting sqref="J1355:J1358">
    <cfRule type="cellIs" dxfId="2752" priority="1150" stopIfTrue="1" operator="equal">
      <formula>0</formula>
    </cfRule>
  </conditionalFormatting>
  <conditionalFormatting sqref="J1355:J1358">
    <cfRule type="containsText" dxfId="2751" priority="1146" stopIfTrue="1" operator="containsText" text="f'k{kk foHkkx jktLFkku">
      <formula>NOT(ISERROR(SEARCH("f'k{kk foHkkx jktLFkku",J1355)))</formula>
    </cfRule>
    <cfRule type="containsText" dxfId="2750" priority="1149" stopIfTrue="1" operator="containsText" text="iw.kkZad">
      <formula>NOT(ISERROR(SEARCH("iw.kkZad",J1355)))</formula>
    </cfRule>
  </conditionalFormatting>
  <conditionalFormatting sqref="J1355:J1358">
    <cfRule type="cellIs" dxfId="2749" priority="1147" stopIfTrue="1" operator="equal">
      <formula>1800</formula>
    </cfRule>
    <cfRule type="cellIs" dxfId="2748" priority="1148" stopIfTrue="1" operator="equal">
      <formula>200</formula>
    </cfRule>
  </conditionalFormatting>
  <conditionalFormatting sqref="J1355:J1358">
    <cfRule type="containsText" dxfId="2747" priority="1145" stopIfTrue="1" operator="containsText" text="dsoy jktdh; fo|ky;ksa esa iz;ksx gsrq fu%'kqYd">
      <formula>NOT(ISERROR(SEARCH("dsoy jktdh; fo|ky;ksa esa iz;ksx gsrq fu%'kqYd",J1355)))</formula>
    </cfRule>
  </conditionalFormatting>
  <conditionalFormatting sqref="A1361:A1362 F1361 B1365:B1367 B1364:C1364 B1394:C1394 C1387 B1369:B1383 J1385 B1385:C1386">
    <cfRule type="cellIs" dxfId="2746" priority="1144" stopIfTrue="1" operator="equal">
      <formula>0</formula>
    </cfRule>
  </conditionalFormatting>
  <conditionalFormatting sqref="A1361:A1362 F1361 B1365:B1367 B1364:C1364 B1394:C1394 C1387 B1369:B1383 J1385 B1385:C1386">
    <cfRule type="containsText" dxfId="2745" priority="1140" stopIfTrue="1" operator="containsText" text="f'k{kk foHkkx jktLFkku">
      <formula>NOT(ISERROR(SEARCH("f'k{kk foHkkx jktLFkku",A1361)))</formula>
    </cfRule>
    <cfRule type="containsText" dxfId="2744" priority="1143" stopIfTrue="1" operator="containsText" text="iw.kkZad">
      <formula>NOT(ISERROR(SEARCH("iw.kkZad",A1361)))</formula>
    </cfRule>
  </conditionalFormatting>
  <conditionalFormatting sqref="C1385 C1387">
    <cfRule type="cellIs" dxfId="2743" priority="1141" stopIfTrue="1" operator="equal">
      <formula>1800</formula>
    </cfRule>
    <cfRule type="cellIs" dxfId="2742" priority="1142" stopIfTrue="1" operator="equal">
      <formula>200</formula>
    </cfRule>
  </conditionalFormatting>
  <conditionalFormatting sqref="A1361:A1362 F1361 B1365:B1367 B1364:C1364 B1394:C1394 C1387 B1369:B1383 J1385 B1385:C1386">
    <cfRule type="containsText" dxfId="2741" priority="1139" stopIfTrue="1" operator="containsText" text="dsoy jktdh; fo|ky;ksa esa iz;ksx gsrq fu%'kqYd">
      <formula>NOT(ISERROR(SEARCH("dsoy jktdh; fo|ky;ksa esa iz;ksx gsrq fu%'kqYd",A1361)))</formula>
    </cfRule>
  </conditionalFormatting>
  <conditionalFormatting sqref="B1387">
    <cfRule type="cellIs" dxfId="2740" priority="1138" stopIfTrue="1" operator="equal">
      <formula>0</formula>
    </cfRule>
  </conditionalFormatting>
  <conditionalFormatting sqref="B1387">
    <cfRule type="containsText" dxfId="2739" priority="1136" stopIfTrue="1" operator="containsText" text="f'k{kk foHkkx jktLFkku">
      <formula>NOT(ISERROR(SEARCH("f'k{kk foHkkx jktLFkku",B1387)))</formula>
    </cfRule>
    <cfRule type="containsText" dxfId="2738" priority="1137" stopIfTrue="1" operator="containsText" text="iw.kkZad">
      <formula>NOT(ISERROR(SEARCH("iw.kkZad",B1387)))</formula>
    </cfRule>
  </conditionalFormatting>
  <conditionalFormatting sqref="B1387">
    <cfRule type="containsText" dxfId="2737" priority="1135" stopIfTrue="1" operator="containsText" text="dsoy jktdh; fo|ky;ksa esa iz;ksx gsrq fu%'kqYd">
      <formula>NOT(ISERROR(SEARCH("dsoy jktdh; fo|ky;ksa esa iz;ksx gsrq fu%'kqYd",B1387)))</formula>
    </cfRule>
  </conditionalFormatting>
  <conditionalFormatting sqref="C1388">
    <cfRule type="cellIs" dxfId="2736" priority="1134" stopIfTrue="1" operator="equal">
      <formula>0</formula>
    </cfRule>
  </conditionalFormatting>
  <conditionalFormatting sqref="C1388">
    <cfRule type="containsText" dxfId="2735" priority="1130" stopIfTrue="1" operator="containsText" text="f'k{kk foHkkx jktLFkku">
      <formula>NOT(ISERROR(SEARCH("f'k{kk foHkkx jktLFkku",C1388)))</formula>
    </cfRule>
    <cfRule type="containsText" dxfId="2734" priority="1133" stopIfTrue="1" operator="containsText" text="iw.kkZad">
      <formula>NOT(ISERROR(SEARCH("iw.kkZad",C1388)))</formula>
    </cfRule>
  </conditionalFormatting>
  <conditionalFormatting sqref="C1388">
    <cfRule type="cellIs" dxfId="2733" priority="1131" stopIfTrue="1" operator="equal">
      <formula>1800</formula>
    </cfRule>
    <cfRule type="cellIs" dxfId="2732" priority="1132" stopIfTrue="1" operator="equal">
      <formula>200</formula>
    </cfRule>
  </conditionalFormatting>
  <conditionalFormatting sqref="C1388">
    <cfRule type="containsText" dxfId="2731" priority="1129" stopIfTrue="1" operator="containsText" text="dsoy jktdh; fo|ky;ksa esa iz;ksx gsrq fu%'kqYd">
      <formula>NOT(ISERROR(SEARCH("dsoy jktdh; fo|ky;ksa esa iz;ksx gsrq fu%'kqYd",C1388)))</formula>
    </cfRule>
  </conditionalFormatting>
  <conditionalFormatting sqref="C1368:C1372">
    <cfRule type="cellIs" dxfId="2730" priority="1128" stopIfTrue="1" operator="equal">
      <formula>0</formula>
    </cfRule>
  </conditionalFormatting>
  <conditionalFormatting sqref="C1368:C1372">
    <cfRule type="containsText" dxfId="2729" priority="1126" stopIfTrue="1" operator="containsText" text="f'k{kk foHkkx jktLFkku">
      <formula>NOT(ISERROR(SEARCH("f'k{kk foHkkx jktLFkku",C1368)))</formula>
    </cfRule>
    <cfRule type="containsText" dxfId="2728" priority="1127" stopIfTrue="1" operator="containsText" text="iw.kkZad">
      <formula>NOT(ISERROR(SEARCH("iw.kkZad",C1368)))</formula>
    </cfRule>
  </conditionalFormatting>
  <conditionalFormatting sqref="C1368:C1372">
    <cfRule type="containsText" dxfId="2727" priority="1125" stopIfTrue="1" operator="containsText" text="dsoy jktdh; fo|ky;ksa esa iz;ksx gsrq fu%'kqYd">
      <formula>NOT(ISERROR(SEARCH("dsoy jktdh; fo|ky;ksa esa iz;ksx gsrq fu%'kqYd",C1368)))</formula>
    </cfRule>
  </conditionalFormatting>
  <conditionalFormatting sqref="C1365">
    <cfRule type="cellIs" dxfId="2726" priority="1124" stopIfTrue="1" operator="equal">
      <formula>0</formula>
    </cfRule>
  </conditionalFormatting>
  <conditionalFormatting sqref="C1365">
    <cfRule type="containsText" dxfId="2725" priority="1122" stopIfTrue="1" operator="containsText" text="f'k{kk foHkkx jktLFkku">
      <formula>NOT(ISERROR(SEARCH("f'k{kk foHkkx jktLFkku",C1365)))</formula>
    </cfRule>
    <cfRule type="containsText" dxfId="2724" priority="1123" stopIfTrue="1" operator="containsText" text="iw.kkZad">
      <formula>NOT(ISERROR(SEARCH("iw.kkZad",C1365)))</formula>
    </cfRule>
  </conditionalFormatting>
  <conditionalFormatting sqref="C1365">
    <cfRule type="containsText" dxfId="2723" priority="1121" stopIfTrue="1" operator="containsText" text="dsoy jktdh; fo|ky;ksa esa iz;ksx gsrq fu%'kqYd">
      <formula>NOT(ISERROR(SEARCH("dsoy jktdh; fo|ky;ksa esa iz;ksx gsrq fu%'kqYd",C1365)))</formula>
    </cfRule>
  </conditionalFormatting>
  <conditionalFormatting sqref="C1366:C1367">
    <cfRule type="cellIs" dxfId="2722" priority="1120" stopIfTrue="1" operator="equal">
      <formula>0</formula>
    </cfRule>
  </conditionalFormatting>
  <conditionalFormatting sqref="C1366:C1367">
    <cfRule type="containsText" dxfId="2721" priority="1118" stopIfTrue="1" operator="containsText" text="f'k{kk foHkkx jktLFkku">
      <formula>NOT(ISERROR(SEARCH("f'k{kk foHkkx jktLFkku",C1366)))</formula>
    </cfRule>
    <cfRule type="containsText" dxfId="2720" priority="1119" stopIfTrue="1" operator="containsText" text="iw.kkZad">
      <formula>NOT(ISERROR(SEARCH("iw.kkZad",C1366)))</formula>
    </cfRule>
  </conditionalFormatting>
  <conditionalFormatting sqref="C1366:C1367">
    <cfRule type="containsText" dxfId="2719" priority="1117" stopIfTrue="1" operator="containsText" text="dsoy jktdh; fo|ky;ksa esa iz;ksx gsrq fu%'kqYd">
      <formula>NOT(ISERROR(SEARCH("dsoy jktdh; fo|ky;ksa esa iz;ksx gsrq fu%'kqYd",C1366)))</formula>
    </cfRule>
  </conditionalFormatting>
  <conditionalFormatting sqref="C1389:C1392">
    <cfRule type="cellIs" dxfId="2718" priority="1116" stopIfTrue="1" operator="equal">
      <formula>0</formula>
    </cfRule>
  </conditionalFormatting>
  <conditionalFormatting sqref="C1389:C1392">
    <cfRule type="containsText" dxfId="2717" priority="1112" stopIfTrue="1" operator="containsText" text="f'k{kk foHkkx jktLFkku">
      <formula>NOT(ISERROR(SEARCH("f'k{kk foHkkx jktLFkku",C1389)))</formula>
    </cfRule>
    <cfRule type="containsText" dxfId="2716" priority="1115" stopIfTrue="1" operator="containsText" text="iw.kkZad">
      <formula>NOT(ISERROR(SEARCH("iw.kkZad",C1389)))</formula>
    </cfRule>
  </conditionalFormatting>
  <conditionalFormatting sqref="C1389:C1392">
    <cfRule type="cellIs" dxfId="2715" priority="1113" stopIfTrue="1" operator="equal">
      <formula>1800</formula>
    </cfRule>
    <cfRule type="cellIs" dxfId="2714" priority="1114" stopIfTrue="1" operator="equal">
      <formula>200</formula>
    </cfRule>
  </conditionalFormatting>
  <conditionalFormatting sqref="C1389:C1392">
    <cfRule type="containsText" dxfId="2713" priority="1111" stopIfTrue="1" operator="containsText" text="dsoy jktdh; fo|ky;ksa esa iz;ksx gsrq fu%'kqYd">
      <formula>NOT(ISERROR(SEARCH("dsoy jktdh; fo|ky;ksa esa iz;ksx gsrq fu%'kqYd",C1389)))</formula>
    </cfRule>
  </conditionalFormatting>
  <conditionalFormatting sqref="H1361:H1362 I1365:I1367 I1364:J1364 I1394:J1394 J1387 I1369:I1383 I1386:J1386 I1385">
    <cfRule type="cellIs" dxfId="2712" priority="1110" stopIfTrue="1" operator="equal">
      <formula>0</formula>
    </cfRule>
  </conditionalFormatting>
  <conditionalFormatting sqref="H1361:H1362 I1365:I1367 I1364:J1364 I1394:J1394 J1387 I1369:I1383 I1386:J1386 I1385">
    <cfRule type="containsText" dxfId="2711" priority="1106" stopIfTrue="1" operator="containsText" text="f'k{kk foHkkx jktLFkku">
      <formula>NOT(ISERROR(SEARCH("f'k{kk foHkkx jktLFkku",H1361)))</formula>
    </cfRule>
    <cfRule type="containsText" dxfId="2710" priority="1109" stopIfTrue="1" operator="containsText" text="iw.kkZad">
      <formula>NOT(ISERROR(SEARCH("iw.kkZad",H1361)))</formula>
    </cfRule>
  </conditionalFormatting>
  <conditionalFormatting sqref="J1385 J1387">
    <cfRule type="cellIs" dxfId="2709" priority="1107" stopIfTrue="1" operator="equal">
      <formula>1800</formula>
    </cfRule>
    <cfRule type="cellIs" dxfId="2708" priority="1108" stopIfTrue="1" operator="equal">
      <formula>200</formula>
    </cfRule>
  </conditionalFormatting>
  <conditionalFormatting sqref="H1361:H1362 I1365:I1367 I1364:J1364 I1394:J1394 J1387 I1369:I1383 I1386:J1386 I1385">
    <cfRule type="containsText" dxfId="2707" priority="1105" stopIfTrue="1" operator="containsText" text="dsoy jktdh; fo|ky;ksa esa iz;ksx gsrq fu%'kqYd">
      <formula>NOT(ISERROR(SEARCH("dsoy jktdh; fo|ky;ksa esa iz;ksx gsrq fu%'kqYd",H1361)))</formula>
    </cfRule>
  </conditionalFormatting>
  <conditionalFormatting sqref="I1387">
    <cfRule type="cellIs" dxfId="2706" priority="1104" stopIfTrue="1" operator="equal">
      <formula>0</formula>
    </cfRule>
  </conditionalFormatting>
  <conditionalFormatting sqref="I1387">
    <cfRule type="containsText" dxfId="2705" priority="1102" stopIfTrue="1" operator="containsText" text="f'k{kk foHkkx jktLFkku">
      <formula>NOT(ISERROR(SEARCH("f'k{kk foHkkx jktLFkku",I1387)))</formula>
    </cfRule>
    <cfRule type="containsText" dxfId="2704" priority="1103" stopIfTrue="1" operator="containsText" text="iw.kkZad">
      <formula>NOT(ISERROR(SEARCH("iw.kkZad",I1387)))</formula>
    </cfRule>
  </conditionalFormatting>
  <conditionalFormatting sqref="I1387">
    <cfRule type="containsText" dxfId="2703" priority="1101" stopIfTrue="1" operator="containsText" text="dsoy jktdh; fo|ky;ksa esa iz;ksx gsrq fu%'kqYd">
      <formula>NOT(ISERROR(SEARCH("dsoy jktdh; fo|ky;ksa esa iz;ksx gsrq fu%'kqYd",I1387)))</formula>
    </cfRule>
  </conditionalFormatting>
  <conditionalFormatting sqref="J1388">
    <cfRule type="cellIs" dxfId="2702" priority="1100" stopIfTrue="1" operator="equal">
      <formula>0</formula>
    </cfRule>
  </conditionalFormatting>
  <conditionalFormatting sqref="J1388">
    <cfRule type="containsText" dxfId="2701" priority="1096" stopIfTrue="1" operator="containsText" text="f'k{kk foHkkx jktLFkku">
      <formula>NOT(ISERROR(SEARCH("f'k{kk foHkkx jktLFkku",J1388)))</formula>
    </cfRule>
    <cfRule type="containsText" dxfId="2700" priority="1099" stopIfTrue="1" operator="containsText" text="iw.kkZad">
      <formula>NOT(ISERROR(SEARCH("iw.kkZad",J1388)))</formula>
    </cfRule>
  </conditionalFormatting>
  <conditionalFormatting sqref="J1388">
    <cfRule type="cellIs" dxfId="2699" priority="1097" stopIfTrue="1" operator="equal">
      <formula>1800</formula>
    </cfRule>
    <cfRule type="cellIs" dxfId="2698" priority="1098" stopIfTrue="1" operator="equal">
      <formula>200</formula>
    </cfRule>
  </conditionalFormatting>
  <conditionalFormatting sqref="J1388">
    <cfRule type="containsText" dxfId="2697" priority="1095" stopIfTrue="1" operator="containsText" text="dsoy jktdh; fo|ky;ksa esa iz;ksx gsrq fu%'kqYd">
      <formula>NOT(ISERROR(SEARCH("dsoy jktdh; fo|ky;ksa esa iz;ksx gsrq fu%'kqYd",J1388)))</formula>
    </cfRule>
  </conditionalFormatting>
  <conditionalFormatting sqref="J1368:J1372">
    <cfRule type="cellIs" dxfId="2696" priority="1094" stopIfTrue="1" operator="equal">
      <formula>0</formula>
    </cfRule>
  </conditionalFormatting>
  <conditionalFormatting sqref="J1368:J1372">
    <cfRule type="containsText" dxfId="2695" priority="1092" stopIfTrue="1" operator="containsText" text="f'k{kk foHkkx jktLFkku">
      <formula>NOT(ISERROR(SEARCH("f'k{kk foHkkx jktLFkku",J1368)))</formula>
    </cfRule>
    <cfRule type="containsText" dxfId="2694" priority="1093" stopIfTrue="1" operator="containsText" text="iw.kkZad">
      <formula>NOT(ISERROR(SEARCH("iw.kkZad",J1368)))</formula>
    </cfRule>
  </conditionalFormatting>
  <conditionalFormatting sqref="J1368:J1372">
    <cfRule type="containsText" dxfId="2693" priority="1091" stopIfTrue="1" operator="containsText" text="dsoy jktdh; fo|ky;ksa esa iz;ksx gsrq fu%'kqYd">
      <formula>NOT(ISERROR(SEARCH("dsoy jktdh; fo|ky;ksa esa iz;ksx gsrq fu%'kqYd",J1368)))</formula>
    </cfRule>
  </conditionalFormatting>
  <conditionalFormatting sqref="J1365">
    <cfRule type="cellIs" dxfId="2692" priority="1090" stopIfTrue="1" operator="equal">
      <formula>0</formula>
    </cfRule>
  </conditionalFormatting>
  <conditionalFormatting sqref="J1365">
    <cfRule type="containsText" dxfId="2691" priority="1088" stopIfTrue="1" operator="containsText" text="f'k{kk foHkkx jktLFkku">
      <formula>NOT(ISERROR(SEARCH("f'k{kk foHkkx jktLFkku",J1365)))</formula>
    </cfRule>
    <cfRule type="containsText" dxfId="2690" priority="1089" stopIfTrue="1" operator="containsText" text="iw.kkZad">
      <formula>NOT(ISERROR(SEARCH("iw.kkZad",J1365)))</formula>
    </cfRule>
  </conditionalFormatting>
  <conditionalFormatting sqref="J1365">
    <cfRule type="containsText" dxfId="2689" priority="1087" stopIfTrue="1" operator="containsText" text="dsoy jktdh; fo|ky;ksa esa iz;ksx gsrq fu%'kqYd">
      <formula>NOT(ISERROR(SEARCH("dsoy jktdh; fo|ky;ksa esa iz;ksx gsrq fu%'kqYd",J1365)))</formula>
    </cfRule>
  </conditionalFormatting>
  <conditionalFormatting sqref="J1366:J1367">
    <cfRule type="cellIs" dxfId="2688" priority="1086" stopIfTrue="1" operator="equal">
      <formula>0</formula>
    </cfRule>
  </conditionalFormatting>
  <conditionalFormatting sqref="J1366:J1367">
    <cfRule type="containsText" dxfId="2687" priority="1084" stopIfTrue="1" operator="containsText" text="f'k{kk foHkkx jktLFkku">
      <formula>NOT(ISERROR(SEARCH("f'k{kk foHkkx jktLFkku",J1366)))</formula>
    </cfRule>
    <cfRule type="containsText" dxfId="2686" priority="1085" stopIfTrue="1" operator="containsText" text="iw.kkZad">
      <formula>NOT(ISERROR(SEARCH("iw.kkZad",J1366)))</formula>
    </cfRule>
  </conditionalFormatting>
  <conditionalFormatting sqref="J1366:J1367">
    <cfRule type="containsText" dxfId="2685" priority="1083" stopIfTrue="1" operator="containsText" text="dsoy jktdh; fo|ky;ksa esa iz;ksx gsrq fu%'kqYd">
      <formula>NOT(ISERROR(SEARCH("dsoy jktdh; fo|ky;ksa esa iz;ksx gsrq fu%'kqYd",J1366)))</formula>
    </cfRule>
  </conditionalFormatting>
  <conditionalFormatting sqref="J1389:J1392">
    <cfRule type="cellIs" dxfId="2684" priority="1082" stopIfTrue="1" operator="equal">
      <formula>0</formula>
    </cfRule>
  </conditionalFormatting>
  <conditionalFormatting sqref="J1389:J1392">
    <cfRule type="containsText" dxfId="2683" priority="1078" stopIfTrue="1" operator="containsText" text="f'k{kk foHkkx jktLFkku">
      <formula>NOT(ISERROR(SEARCH("f'k{kk foHkkx jktLFkku",J1389)))</formula>
    </cfRule>
    <cfRule type="containsText" dxfId="2682" priority="1081" stopIfTrue="1" operator="containsText" text="iw.kkZad">
      <formula>NOT(ISERROR(SEARCH("iw.kkZad",J1389)))</formula>
    </cfRule>
  </conditionalFormatting>
  <conditionalFormatting sqref="J1389:J1392">
    <cfRule type="cellIs" dxfId="2681" priority="1079" stopIfTrue="1" operator="equal">
      <formula>1800</formula>
    </cfRule>
    <cfRule type="cellIs" dxfId="2680" priority="1080" stopIfTrue="1" operator="equal">
      <formula>200</formula>
    </cfRule>
  </conditionalFormatting>
  <conditionalFormatting sqref="J1389:J1392">
    <cfRule type="containsText" dxfId="2679" priority="1077" stopIfTrue="1" operator="containsText" text="dsoy jktdh; fo|ky;ksa esa iz;ksx gsrq fu%'kqYd">
      <formula>NOT(ISERROR(SEARCH("dsoy jktdh; fo|ky;ksa esa iz;ksx gsrq fu%'kqYd",J1389)))</formula>
    </cfRule>
  </conditionalFormatting>
  <conditionalFormatting sqref="A1395:A1396 F1395 B1399:B1401 B1398:C1398 B1428:C1428 C1421 B1403:B1417 J1419 B1419:C1420">
    <cfRule type="cellIs" dxfId="2678" priority="1076" stopIfTrue="1" operator="equal">
      <formula>0</formula>
    </cfRule>
  </conditionalFormatting>
  <conditionalFormatting sqref="A1395:A1396 F1395 B1399:B1401 B1398:C1398 B1428:C1428 C1421 B1403:B1417 J1419 B1419:C1420">
    <cfRule type="containsText" dxfId="2677" priority="1072" stopIfTrue="1" operator="containsText" text="f'k{kk foHkkx jktLFkku">
      <formula>NOT(ISERROR(SEARCH("f'k{kk foHkkx jktLFkku",A1395)))</formula>
    </cfRule>
    <cfRule type="containsText" dxfId="2676" priority="1075" stopIfTrue="1" operator="containsText" text="iw.kkZad">
      <formula>NOT(ISERROR(SEARCH("iw.kkZad",A1395)))</formula>
    </cfRule>
  </conditionalFormatting>
  <conditionalFormatting sqref="C1419 C1421">
    <cfRule type="cellIs" dxfId="2675" priority="1073" stopIfTrue="1" operator="equal">
      <formula>1800</formula>
    </cfRule>
    <cfRule type="cellIs" dxfId="2674" priority="1074" stopIfTrue="1" operator="equal">
      <formula>200</formula>
    </cfRule>
  </conditionalFormatting>
  <conditionalFormatting sqref="A1395:A1396 F1395 B1399:B1401 B1398:C1398 B1428:C1428 C1421 B1403:B1417 J1419 B1419:C1420">
    <cfRule type="containsText" dxfId="2673" priority="1071" stopIfTrue="1" operator="containsText" text="dsoy jktdh; fo|ky;ksa esa iz;ksx gsrq fu%'kqYd">
      <formula>NOT(ISERROR(SEARCH("dsoy jktdh; fo|ky;ksa esa iz;ksx gsrq fu%'kqYd",A1395)))</formula>
    </cfRule>
  </conditionalFormatting>
  <conditionalFormatting sqref="B1421">
    <cfRule type="cellIs" dxfId="2672" priority="1070" stopIfTrue="1" operator="equal">
      <formula>0</formula>
    </cfRule>
  </conditionalFormatting>
  <conditionalFormatting sqref="B1421">
    <cfRule type="containsText" dxfId="2671" priority="1068" stopIfTrue="1" operator="containsText" text="f'k{kk foHkkx jktLFkku">
      <formula>NOT(ISERROR(SEARCH("f'k{kk foHkkx jktLFkku",B1421)))</formula>
    </cfRule>
    <cfRule type="containsText" dxfId="2670" priority="1069" stopIfTrue="1" operator="containsText" text="iw.kkZad">
      <formula>NOT(ISERROR(SEARCH("iw.kkZad",B1421)))</formula>
    </cfRule>
  </conditionalFormatting>
  <conditionalFormatting sqref="B1421">
    <cfRule type="containsText" dxfId="2669" priority="1067" stopIfTrue="1" operator="containsText" text="dsoy jktdh; fo|ky;ksa esa iz;ksx gsrq fu%'kqYd">
      <formula>NOT(ISERROR(SEARCH("dsoy jktdh; fo|ky;ksa esa iz;ksx gsrq fu%'kqYd",B1421)))</formula>
    </cfRule>
  </conditionalFormatting>
  <conditionalFormatting sqref="C1422">
    <cfRule type="cellIs" dxfId="2668" priority="1066" stopIfTrue="1" operator="equal">
      <formula>0</formula>
    </cfRule>
  </conditionalFormatting>
  <conditionalFormatting sqref="C1422">
    <cfRule type="containsText" dxfId="2667" priority="1062" stopIfTrue="1" operator="containsText" text="f'k{kk foHkkx jktLFkku">
      <formula>NOT(ISERROR(SEARCH("f'k{kk foHkkx jktLFkku",C1422)))</formula>
    </cfRule>
    <cfRule type="containsText" dxfId="2666" priority="1065" stopIfTrue="1" operator="containsText" text="iw.kkZad">
      <formula>NOT(ISERROR(SEARCH("iw.kkZad",C1422)))</formula>
    </cfRule>
  </conditionalFormatting>
  <conditionalFormatting sqref="C1422">
    <cfRule type="cellIs" dxfId="2665" priority="1063" stopIfTrue="1" operator="equal">
      <formula>1800</formula>
    </cfRule>
    <cfRule type="cellIs" dxfId="2664" priority="1064" stopIfTrue="1" operator="equal">
      <formula>200</formula>
    </cfRule>
  </conditionalFormatting>
  <conditionalFormatting sqref="C1422">
    <cfRule type="containsText" dxfId="2663" priority="1061" stopIfTrue="1" operator="containsText" text="dsoy jktdh; fo|ky;ksa esa iz;ksx gsrq fu%'kqYd">
      <formula>NOT(ISERROR(SEARCH("dsoy jktdh; fo|ky;ksa esa iz;ksx gsrq fu%'kqYd",C1422)))</formula>
    </cfRule>
  </conditionalFormatting>
  <conditionalFormatting sqref="C1402:C1406">
    <cfRule type="cellIs" dxfId="2662" priority="1060" stopIfTrue="1" operator="equal">
      <formula>0</formula>
    </cfRule>
  </conditionalFormatting>
  <conditionalFormatting sqref="C1402:C1406">
    <cfRule type="containsText" dxfId="2661" priority="1058" stopIfTrue="1" operator="containsText" text="f'k{kk foHkkx jktLFkku">
      <formula>NOT(ISERROR(SEARCH("f'k{kk foHkkx jktLFkku",C1402)))</formula>
    </cfRule>
    <cfRule type="containsText" dxfId="2660" priority="1059" stopIfTrue="1" operator="containsText" text="iw.kkZad">
      <formula>NOT(ISERROR(SEARCH("iw.kkZad",C1402)))</formula>
    </cfRule>
  </conditionalFormatting>
  <conditionalFormatting sqref="C1402:C1406">
    <cfRule type="containsText" dxfId="2659" priority="1057" stopIfTrue="1" operator="containsText" text="dsoy jktdh; fo|ky;ksa esa iz;ksx gsrq fu%'kqYd">
      <formula>NOT(ISERROR(SEARCH("dsoy jktdh; fo|ky;ksa esa iz;ksx gsrq fu%'kqYd",C1402)))</formula>
    </cfRule>
  </conditionalFormatting>
  <conditionalFormatting sqref="C1399">
    <cfRule type="cellIs" dxfId="2658" priority="1056" stopIfTrue="1" operator="equal">
      <formula>0</formula>
    </cfRule>
  </conditionalFormatting>
  <conditionalFormatting sqref="C1399">
    <cfRule type="containsText" dxfId="2657" priority="1054" stopIfTrue="1" operator="containsText" text="f'k{kk foHkkx jktLFkku">
      <formula>NOT(ISERROR(SEARCH("f'k{kk foHkkx jktLFkku",C1399)))</formula>
    </cfRule>
    <cfRule type="containsText" dxfId="2656" priority="1055" stopIfTrue="1" operator="containsText" text="iw.kkZad">
      <formula>NOT(ISERROR(SEARCH("iw.kkZad",C1399)))</formula>
    </cfRule>
  </conditionalFormatting>
  <conditionalFormatting sqref="C1399">
    <cfRule type="containsText" dxfId="2655" priority="1053" stopIfTrue="1" operator="containsText" text="dsoy jktdh; fo|ky;ksa esa iz;ksx gsrq fu%'kqYd">
      <formula>NOT(ISERROR(SEARCH("dsoy jktdh; fo|ky;ksa esa iz;ksx gsrq fu%'kqYd",C1399)))</formula>
    </cfRule>
  </conditionalFormatting>
  <conditionalFormatting sqref="C1400:C1401">
    <cfRule type="cellIs" dxfId="2654" priority="1052" stopIfTrue="1" operator="equal">
      <formula>0</formula>
    </cfRule>
  </conditionalFormatting>
  <conditionalFormatting sqref="C1400:C1401">
    <cfRule type="containsText" dxfId="2653" priority="1050" stopIfTrue="1" operator="containsText" text="f'k{kk foHkkx jktLFkku">
      <formula>NOT(ISERROR(SEARCH("f'k{kk foHkkx jktLFkku",C1400)))</formula>
    </cfRule>
    <cfRule type="containsText" dxfId="2652" priority="1051" stopIfTrue="1" operator="containsText" text="iw.kkZad">
      <formula>NOT(ISERROR(SEARCH("iw.kkZad",C1400)))</formula>
    </cfRule>
  </conditionalFormatting>
  <conditionalFormatting sqref="C1400:C1401">
    <cfRule type="containsText" dxfId="2651" priority="1049" stopIfTrue="1" operator="containsText" text="dsoy jktdh; fo|ky;ksa esa iz;ksx gsrq fu%'kqYd">
      <formula>NOT(ISERROR(SEARCH("dsoy jktdh; fo|ky;ksa esa iz;ksx gsrq fu%'kqYd",C1400)))</formula>
    </cfRule>
  </conditionalFormatting>
  <conditionalFormatting sqref="C1423:C1426">
    <cfRule type="cellIs" dxfId="2650" priority="1048" stopIfTrue="1" operator="equal">
      <formula>0</formula>
    </cfRule>
  </conditionalFormatting>
  <conditionalFormatting sqref="C1423:C1426">
    <cfRule type="containsText" dxfId="2649" priority="1044" stopIfTrue="1" operator="containsText" text="f'k{kk foHkkx jktLFkku">
      <formula>NOT(ISERROR(SEARCH("f'k{kk foHkkx jktLFkku",C1423)))</formula>
    </cfRule>
    <cfRule type="containsText" dxfId="2648" priority="1047" stopIfTrue="1" operator="containsText" text="iw.kkZad">
      <formula>NOT(ISERROR(SEARCH("iw.kkZad",C1423)))</formula>
    </cfRule>
  </conditionalFormatting>
  <conditionalFormatting sqref="C1423:C1426">
    <cfRule type="cellIs" dxfId="2647" priority="1045" stopIfTrue="1" operator="equal">
      <formula>1800</formula>
    </cfRule>
    <cfRule type="cellIs" dxfId="2646" priority="1046" stopIfTrue="1" operator="equal">
      <formula>200</formula>
    </cfRule>
  </conditionalFormatting>
  <conditionalFormatting sqref="C1423:C1426">
    <cfRule type="containsText" dxfId="2645" priority="1043" stopIfTrue="1" operator="containsText" text="dsoy jktdh; fo|ky;ksa esa iz;ksx gsrq fu%'kqYd">
      <formula>NOT(ISERROR(SEARCH("dsoy jktdh; fo|ky;ksa esa iz;ksx gsrq fu%'kqYd",C1423)))</formula>
    </cfRule>
  </conditionalFormatting>
  <conditionalFormatting sqref="H1395:H1396 I1399:I1401 I1398:J1398 I1428:J1428 J1421 I1403:I1417 I1420:J1420 I1419">
    <cfRule type="cellIs" dxfId="2644" priority="1042" stopIfTrue="1" operator="equal">
      <formula>0</formula>
    </cfRule>
  </conditionalFormatting>
  <conditionalFormatting sqref="H1395:H1396 I1399:I1401 I1398:J1398 I1428:J1428 J1421 I1403:I1417 I1420:J1420 I1419">
    <cfRule type="containsText" dxfId="2643" priority="1038" stopIfTrue="1" operator="containsText" text="f'k{kk foHkkx jktLFkku">
      <formula>NOT(ISERROR(SEARCH("f'k{kk foHkkx jktLFkku",H1395)))</formula>
    </cfRule>
    <cfRule type="containsText" dxfId="2642" priority="1041" stopIfTrue="1" operator="containsText" text="iw.kkZad">
      <formula>NOT(ISERROR(SEARCH("iw.kkZad",H1395)))</formula>
    </cfRule>
  </conditionalFormatting>
  <conditionalFormatting sqref="J1419 J1421">
    <cfRule type="cellIs" dxfId="2641" priority="1039" stopIfTrue="1" operator="equal">
      <formula>1800</formula>
    </cfRule>
    <cfRule type="cellIs" dxfId="2640" priority="1040" stopIfTrue="1" operator="equal">
      <formula>200</formula>
    </cfRule>
  </conditionalFormatting>
  <conditionalFormatting sqref="H1395:H1396 I1399:I1401 I1398:J1398 I1428:J1428 J1421 I1403:I1417 I1420:J1420 I1419">
    <cfRule type="containsText" dxfId="2639" priority="1037" stopIfTrue="1" operator="containsText" text="dsoy jktdh; fo|ky;ksa esa iz;ksx gsrq fu%'kqYd">
      <formula>NOT(ISERROR(SEARCH("dsoy jktdh; fo|ky;ksa esa iz;ksx gsrq fu%'kqYd",H1395)))</formula>
    </cfRule>
  </conditionalFormatting>
  <conditionalFormatting sqref="I1421">
    <cfRule type="cellIs" dxfId="2638" priority="1036" stopIfTrue="1" operator="equal">
      <formula>0</formula>
    </cfRule>
  </conditionalFormatting>
  <conditionalFormatting sqref="I1421">
    <cfRule type="containsText" dxfId="2637" priority="1034" stopIfTrue="1" operator="containsText" text="f'k{kk foHkkx jktLFkku">
      <formula>NOT(ISERROR(SEARCH("f'k{kk foHkkx jktLFkku",I1421)))</formula>
    </cfRule>
    <cfRule type="containsText" dxfId="2636" priority="1035" stopIfTrue="1" operator="containsText" text="iw.kkZad">
      <formula>NOT(ISERROR(SEARCH("iw.kkZad",I1421)))</formula>
    </cfRule>
  </conditionalFormatting>
  <conditionalFormatting sqref="I1421">
    <cfRule type="containsText" dxfId="2635" priority="1033" stopIfTrue="1" operator="containsText" text="dsoy jktdh; fo|ky;ksa esa iz;ksx gsrq fu%'kqYd">
      <formula>NOT(ISERROR(SEARCH("dsoy jktdh; fo|ky;ksa esa iz;ksx gsrq fu%'kqYd",I1421)))</formula>
    </cfRule>
  </conditionalFormatting>
  <conditionalFormatting sqref="J1422">
    <cfRule type="cellIs" dxfId="2634" priority="1032" stopIfTrue="1" operator="equal">
      <formula>0</formula>
    </cfRule>
  </conditionalFormatting>
  <conditionalFormatting sqref="J1422">
    <cfRule type="containsText" dxfId="2633" priority="1028" stopIfTrue="1" operator="containsText" text="f'k{kk foHkkx jktLFkku">
      <formula>NOT(ISERROR(SEARCH("f'k{kk foHkkx jktLFkku",J1422)))</formula>
    </cfRule>
    <cfRule type="containsText" dxfId="2632" priority="1031" stopIfTrue="1" operator="containsText" text="iw.kkZad">
      <formula>NOT(ISERROR(SEARCH("iw.kkZad",J1422)))</formula>
    </cfRule>
  </conditionalFormatting>
  <conditionalFormatting sqref="J1422">
    <cfRule type="cellIs" dxfId="2631" priority="1029" stopIfTrue="1" operator="equal">
      <formula>1800</formula>
    </cfRule>
    <cfRule type="cellIs" dxfId="2630" priority="1030" stopIfTrue="1" operator="equal">
      <formula>200</formula>
    </cfRule>
  </conditionalFormatting>
  <conditionalFormatting sqref="J1422">
    <cfRule type="containsText" dxfId="2629" priority="1027" stopIfTrue="1" operator="containsText" text="dsoy jktdh; fo|ky;ksa esa iz;ksx gsrq fu%'kqYd">
      <formula>NOT(ISERROR(SEARCH("dsoy jktdh; fo|ky;ksa esa iz;ksx gsrq fu%'kqYd",J1422)))</formula>
    </cfRule>
  </conditionalFormatting>
  <conditionalFormatting sqref="J1402:J1406">
    <cfRule type="cellIs" dxfId="2628" priority="1026" stopIfTrue="1" operator="equal">
      <formula>0</formula>
    </cfRule>
  </conditionalFormatting>
  <conditionalFormatting sqref="J1402:J1406">
    <cfRule type="containsText" dxfId="2627" priority="1024" stopIfTrue="1" operator="containsText" text="f'k{kk foHkkx jktLFkku">
      <formula>NOT(ISERROR(SEARCH("f'k{kk foHkkx jktLFkku",J1402)))</formula>
    </cfRule>
    <cfRule type="containsText" dxfId="2626" priority="1025" stopIfTrue="1" operator="containsText" text="iw.kkZad">
      <formula>NOT(ISERROR(SEARCH("iw.kkZad",J1402)))</formula>
    </cfRule>
  </conditionalFormatting>
  <conditionalFormatting sqref="J1402:J1406">
    <cfRule type="containsText" dxfId="2625" priority="1023" stopIfTrue="1" operator="containsText" text="dsoy jktdh; fo|ky;ksa esa iz;ksx gsrq fu%'kqYd">
      <formula>NOT(ISERROR(SEARCH("dsoy jktdh; fo|ky;ksa esa iz;ksx gsrq fu%'kqYd",J1402)))</formula>
    </cfRule>
  </conditionalFormatting>
  <conditionalFormatting sqref="J1399">
    <cfRule type="cellIs" dxfId="2624" priority="1022" stopIfTrue="1" operator="equal">
      <formula>0</formula>
    </cfRule>
  </conditionalFormatting>
  <conditionalFormatting sqref="J1399">
    <cfRule type="containsText" dxfId="2623" priority="1020" stopIfTrue="1" operator="containsText" text="f'k{kk foHkkx jktLFkku">
      <formula>NOT(ISERROR(SEARCH("f'k{kk foHkkx jktLFkku",J1399)))</formula>
    </cfRule>
    <cfRule type="containsText" dxfId="2622" priority="1021" stopIfTrue="1" operator="containsText" text="iw.kkZad">
      <formula>NOT(ISERROR(SEARCH("iw.kkZad",J1399)))</formula>
    </cfRule>
  </conditionalFormatting>
  <conditionalFormatting sqref="J1399">
    <cfRule type="containsText" dxfId="2621" priority="1019" stopIfTrue="1" operator="containsText" text="dsoy jktdh; fo|ky;ksa esa iz;ksx gsrq fu%'kqYd">
      <formula>NOT(ISERROR(SEARCH("dsoy jktdh; fo|ky;ksa esa iz;ksx gsrq fu%'kqYd",J1399)))</formula>
    </cfRule>
  </conditionalFormatting>
  <conditionalFormatting sqref="J1400:J1401">
    <cfRule type="cellIs" dxfId="2620" priority="1018" stopIfTrue="1" operator="equal">
      <formula>0</formula>
    </cfRule>
  </conditionalFormatting>
  <conditionalFormatting sqref="J1400:J1401">
    <cfRule type="containsText" dxfId="2619" priority="1016" stopIfTrue="1" operator="containsText" text="f'k{kk foHkkx jktLFkku">
      <formula>NOT(ISERROR(SEARCH("f'k{kk foHkkx jktLFkku",J1400)))</formula>
    </cfRule>
    <cfRule type="containsText" dxfId="2618" priority="1017" stopIfTrue="1" operator="containsText" text="iw.kkZad">
      <formula>NOT(ISERROR(SEARCH("iw.kkZad",J1400)))</formula>
    </cfRule>
  </conditionalFormatting>
  <conditionalFormatting sqref="J1400:J1401">
    <cfRule type="containsText" dxfId="2617" priority="1015" stopIfTrue="1" operator="containsText" text="dsoy jktdh; fo|ky;ksa esa iz;ksx gsrq fu%'kqYd">
      <formula>NOT(ISERROR(SEARCH("dsoy jktdh; fo|ky;ksa esa iz;ksx gsrq fu%'kqYd",J1400)))</formula>
    </cfRule>
  </conditionalFormatting>
  <conditionalFormatting sqref="J1423:J1426">
    <cfRule type="cellIs" dxfId="2616" priority="1014" stopIfTrue="1" operator="equal">
      <formula>0</formula>
    </cfRule>
  </conditionalFormatting>
  <conditionalFormatting sqref="J1423:J1426">
    <cfRule type="containsText" dxfId="2615" priority="1010" stopIfTrue="1" operator="containsText" text="f'k{kk foHkkx jktLFkku">
      <formula>NOT(ISERROR(SEARCH("f'k{kk foHkkx jktLFkku",J1423)))</formula>
    </cfRule>
    <cfRule type="containsText" dxfId="2614" priority="1013" stopIfTrue="1" operator="containsText" text="iw.kkZad">
      <formula>NOT(ISERROR(SEARCH("iw.kkZad",J1423)))</formula>
    </cfRule>
  </conditionalFormatting>
  <conditionalFormatting sqref="J1423:J1426">
    <cfRule type="cellIs" dxfId="2613" priority="1011" stopIfTrue="1" operator="equal">
      <formula>1800</formula>
    </cfRule>
    <cfRule type="cellIs" dxfId="2612" priority="1012" stopIfTrue="1" operator="equal">
      <formula>200</formula>
    </cfRule>
  </conditionalFormatting>
  <conditionalFormatting sqref="J1423:J1426">
    <cfRule type="containsText" dxfId="2611" priority="1009" stopIfTrue="1" operator="containsText" text="dsoy jktdh; fo|ky;ksa esa iz;ksx gsrq fu%'kqYd">
      <formula>NOT(ISERROR(SEARCH("dsoy jktdh; fo|ky;ksa esa iz;ksx gsrq fu%'kqYd",J1423)))</formula>
    </cfRule>
  </conditionalFormatting>
  <conditionalFormatting sqref="A1429:A1430 F1429 B1433:B1435 B1432:C1432 B1462:C1462 C1455 B1437:B1451 J1453 B1453:C1454">
    <cfRule type="cellIs" dxfId="2610" priority="1008" stopIfTrue="1" operator="equal">
      <formula>0</formula>
    </cfRule>
  </conditionalFormatting>
  <conditionalFormatting sqref="A1429:A1430 F1429 B1433:B1435 B1432:C1432 B1462:C1462 C1455 B1437:B1451 J1453 B1453:C1454">
    <cfRule type="containsText" dxfId="2609" priority="1004" stopIfTrue="1" operator="containsText" text="f'k{kk foHkkx jktLFkku">
      <formula>NOT(ISERROR(SEARCH("f'k{kk foHkkx jktLFkku",A1429)))</formula>
    </cfRule>
    <cfRule type="containsText" dxfId="2608" priority="1007" stopIfTrue="1" operator="containsText" text="iw.kkZad">
      <formula>NOT(ISERROR(SEARCH("iw.kkZad",A1429)))</formula>
    </cfRule>
  </conditionalFormatting>
  <conditionalFormatting sqref="C1453 C1455">
    <cfRule type="cellIs" dxfId="2607" priority="1005" stopIfTrue="1" operator="equal">
      <formula>1800</formula>
    </cfRule>
    <cfRule type="cellIs" dxfId="2606" priority="1006" stopIfTrue="1" operator="equal">
      <formula>200</formula>
    </cfRule>
  </conditionalFormatting>
  <conditionalFormatting sqref="A1429:A1430 F1429 B1433:B1435 B1432:C1432 B1462:C1462 C1455 B1437:B1451 J1453 B1453:C1454">
    <cfRule type="containsText" dxfId="2605" priority="1003" stopIfTrue="1" operator="containsText" text="dsoy jktdh; fo|ky;ksa esa iz;ksx gsrq fu%'kqYd">
      <formula>NOT(ISERROR(SEARCH("dsoy jktdh; fo|ky;ksa esa iz;ksx gsrq fu%'kqYd",A1429)))</formula>
    </cfRule>
  </conditionalFormatting>
  <conditionalFormatting sqref="B1455">
    <cfRule type="cellIs" dxfId="2604" priority="1002" stopIfTrue="1" operator="equal">
      <formula>0</formula>
    </cfRule>
  </conditionalFormatting>
  <conditionalFormatting sqref="B1455">
    <cfRule type="containsText" dxfId="2603" priority="1000" stopIfTrue="1" operator="containsText" text="f'k{kk foHkkx jktLFkku">
      <formula>NOT(ISERROR(SEARCH("f'k{kk foHkkx jktLFkku",B1455)))</formula>
    </cfRule>
    <cfRule type="containsText" dxfId="2602" priority="1001" stopIfTrue="1" operator="containsText" text="iw.kkZad">
      <formula>NOT(ISERROR(SEARCH("iw.kkZad",B1455)))</formula>
    </cfRule>
  </conditionalFormatting>
  <conditionalFormatting sqref="B1455">
    <cfRule type="containsText" dxfId="2601" priority="999" stopIfTrue="1" operator="containsText" text="dsoy jktdh; fo|ky;ksa esa iz;ksx gsrq fu%'kqYd">
      <formula>NOT(ISERROR(SEARCH("dsoy jktdh; fo|ky;ksa esa iz;ksx gsrq fu%'kqYd",B1455)))</formula>
    </cfRule>
  </conditionalFormatting>
  <conditionalFormatting sqref="C1456">
    <cfRule type="cellIs" dxfId="2600" priority="998" stopIfTrue="1" operator="equal">
      <formula>0</formula>
    </cfRule>
  </conditionalFormatting>
  <conditionalFormatting sqref="C1456">
    <cfRule type="containsText" dxfId="2599" priority="994" stopIfTrue="1" operator="containsText" text="f'k{kk foHkkx jktLFkku">
      <formula>NOT(ISERROR(SEARCH("f'k{kk foHkkx jktLFkku",C1456)))</formula>
    </cfRule>
    <cfRule type="containsText" dxfId="2598" priority="997" stopIfTrue="1" operator="containsText" text="iw.kkZad">
      <formula>NOT(ISERROR(SEARCH("iw.kkZad",C1456)))</formula>
    </cfRule>
  </conditionalFormatting>
  <conditionalFormatting sqref="C1456">
    <cfRule type="cellIs" dxfId="2597" priority="995" stopIfTrue="1" operator="equal">
      <formula>1800</formula>
    </cfRule>
    <cfRule type="cellIs" dxfId="2596" priority="996" stopIfTrue="1" operator="equal">
      <formula>200</formula>
    </cfRule>
  </conditionalFormatting>
  <conditionalFormatting sqref="C1456">
    <cfRule type="containsText" dxfId="2595" priority="993" stopIfTrue="1" operator="containsText" text="dsoy jktdh; fo|ky;ksa esa iz;ksx gsrq fu%'kqYd">
      <formula>NOT(ISERROR(SEARCH("dsoy jktdh; fo|ky;ksa esa iz;ksx gsrq fu%'kqYd",C1456)))</formula>
    </cfRule>
  </conditionalFormatting>
  <conditionalFormatting sqref="C1436:C1440">
    <cfRule type="cellIs" dxfId="2594" priority="992" stopIfTrue="1" operator="equal">
      <formula>0</formula>
    </cfRule>
  </conditionalFormatting>
  <conditionalFormatting sqref="C1436:C1440">
    <cfRule type="containsText" dxfId="2593" priority="990" stopIfTrue="1" operator="containsText" text="f'k{kk foHkkx jktLFkku">
      <formula>NOT(ISERROR(SEARCH("f'k{kk foHkkx jktLFkku",C1436)))</formula>
    </cfRule>
    <cfRule type="containsText" dxfId="2592" priority="991" stopIfTrue="1" operator="containsText" text="iw.kkZad">
      <formula>NOT(ISERROR(SEARCH("iw.kkZad",C1436)))</formula>
    </cfRule>
  </conditionalFormatting>
  <conditionalFormatting sqref="C1436:C1440">
    <cfRule type="containsText" dxfId="2591" priority="989" stopIfTrue="1" operator="containsText" text="dsoy jktdh; fo|ky;ksa esa iz;ksx gsrq fu%'kqYd">
      <formula>NOT(ISERROR(SEARCH("dsoy jktdh; fo|ky;ksa esa iz;ksx gsrq fu%'kqYd",C1436)))</formula>
    </cfRule>
  </conditionalFormatting>
  <conditionalFormatting sqref="C1433">
    <cfRule type="cellIs" dxfId="2590" priority="988" stopIfTrue="1" operator="equal">
      <formula>0</formula>
    </cfRule>
  </conditionalFormatting>
  <conditionalFormatting sqref="C1433">
    <cfRule type="containsText" dxfId="2589" priority="986" stopIfTrue="1" operator="containsText" text="f'k{kk foHkkx jktLFkku">
      <formula>NOT(ISERROR(SEARCH("f'k{kk foHkkx jktLFkku",C1433)))</formula>
    </cfRule>
    <cfRule type="containsText" dxfId="2588" priority="987" stopIfTrue="1" operator="containsText" text="iw.kkZad">
      <formula>NOT(ISERROR(SEARCH("iw.kkZad",C1433)))</formula>
    </cfRule>
  </conditionalFormatting>
  <conditionalFormatting sqref="C1433">
    <cfRule type="containsText" dxfId="2587" priority="985" stopIfTrue="1" operator="containsText" text="dsoy jktdh; fo|ky;ksa esa iz;ksx gsrq fu%'kqYd">
      <formula>NOT(ISERROR(SEARCH("dsoy jktdh; fo|ky;ksa esa iz;ksx gsrq fu%'kqYd",C1433)))</formula>
    </cfRule>
  </conditionalFormatting>
  <conditionalFormatting sqref="C1434:C1435">
    <cfRule type="cellIs" dxfId="2586" priority="984" stopIfTrue="1" operator="equal">
      <formula>0</formula>
    </cfRule>
  </conditionalFormatting>
  <conditionalFormatting sqref="C1434:C1435">
    <cfRule type="containsText" dxfId="2585" priority="982" stopIfTrue="1" operator="containsText" text="f'k{kk foHkkx jktLFkku">
      <formula>NOT(ISERROR(SEARCH("f'k{kk foHkkx jktLFkku",C1434)))</formula>
    </cfRule>
    <cfRule type="containsText" dxfId="2584" priority="983" stopIfTrue="1" operator="containsText" text="iw.kkZad">
      <formula>NOT(ISERROR(SEARCH("iw.kkZad",C1434)))</formula>
    </cfRule>
  </conditionalFormatting>
  <conditionalFormatting sqref="C1434:C1435">
    <cfRule type="containsText" dxfId="2583" priority="981" stopIfTrue="1" operator="containsText" text="dsoy jktdh; fo|ky;ksa esa iz;ksx gsrq fu%'kqYd">
      <formula>NOT(ISERROR(SEARCH("dsoy jktdh; fo|ky;ksa esa iz;ksx gsrq fu%'kqYd",C1434)))</formula>
    </cfRule>
  </conditionalFormatting>
  <conditionalFormatting sqref="C1457:C1460">
    <cfRule type="cellIs" dxfId="2582" priority="980" stopIfTrue="1" operator="equal">
      <formula>0</formula>
    </cfRule>
  </conditionalFormatting>
  <conditionalFormatting sqref="C1457:C1460">
    <cfRule type="containsText" dxfId="2581" priority="976" stopIfTrue="1" operator="containsText" text="f'k{kk foHkkx jktLFkku">
      <formula>NOT(ISERROR(SEARCH("f'k{kk foHkkx jktLFkku",C1457)))</formula>
    </cfRule>
    <cfRule type="containsText" dxfId="2580" priority="979" stopIfTrue="1" operator="containsText" text="iw.kkZad">
      <formula>NOT(ISERROR(SEARCH("iw.kkZad",C1457)))</formula>
    </cfRule>
  </conditionalFormatting>
  <conditionalFormatting sqref="C1457:C1460">
    <cfRule type="cellIs" dxfId="2579" priority="977" stopIfTrue="1" operator="equal">
      <formula>1800</formula>
    </cfRule>
    <cfRule type="cellIs" dxfId="2578" priority="978" stopIfTrue="1" operator="equal">
      <formula>200</formula>
    </cfRule>
  </conditionalFormatting>
  <conditionalFormatting sqref="C1457:C1460">
    <cfRule type="containsText" dxfId="2577" priority="975" stopIfTrue="1" operator="containsText" text="dsoy jktdh; fo|ky;ksa esa iz;ksx gsrq fu%'kqYd">
      <formula>NOT(ISERROR(SEARCH("dsoy jktdh; fo|ky;ksa esa iz;ksx gsrq fu%'kqYd",C1457)))</formula>
    </cfRule>
  </conditionalFormatting>
  <conditionalFormatting sqref="H1429:H1430 I1433:I1435 I1432:J1432 I1462:J1462 J1455 I1437:I1451 I1454:J1454 I1453">
    <cfRule type="cellIs" dxfId="2576" priority="974" stopIfTrue="1" operator="equal">
      <formula>0</formula>
    </cfRule>
  </conditionalFormatting>
  <conditionalFormatting sqref="H1429:H1430 I1433:I1435 I1432:J1432 I1462:J1462 J1455 I1437:I1451 I1454:J1454 I1453">
    <cfRule type="containsText" dxfId="2575" priority="970" stopIfTrue="1" operator="containsText" text="f'k{kk foHkkx jktLFkku">
      <formula>NOT(ISERROR(SEARCH("f'k{kk foHkkx jktLFkku",H1429)))</formula>
    </cfRule>
    <cfRule type="containsText" dxfId="2574" priority="973" stopIfTrue="1" operator="containsText" text="iw.kkZad">
      <formula>NOT(ISERROR(SEARCH("iw.kkZad",H1429)))</formula>
    </cfRule>
  </conditionalFormatting>
  <conditionalFormatting sqref="J1453 J1455">
    <cfRule type="cellIs" dxfId="2573" priority="971" stopIfTrue="1" operator="equal">
      <formula>1800</formula>
    </cfRule>
    <cfRule type="cellIs" dxfId="2572" priority="972" stopIfTrue="1" operator="equal">
      <formula>200</formula>
    </cfRule>
  </conditionalFormatting>
  <conditionalFormatting sqref="H1429:H1430 I1433:I1435 I1432:J1432 I1462:J1462 J1455 I1437:I1451 I1454:J1454 I1453">
    <cfRule type="containsText" dxfId="2571" priority="969" stopIfTrue="1" operator="containsText" text="dsoy jktdh; fo|ky;ksa esa iz;ksx gsrq fu%'kqYd">
      <formula>NOT(ISERROR(SEARCH("dsoy jktdh; fo|ky;ksa esa iz;ksx gsrq fu%'kqYd",H1429)))</formula>
    </cfRule>
  </conditionalFormatting>
  <conditionalFormatting sqref="I1455">
    <cfRule type="cellIs" dxfId="2570" priority="968" stopIfTrue="1" operator="equal">
      <formula>0</formula>
    </cfRule>
  </conditionalFormatting>
  <conditionalFormatting sqref="I1455">
    <cfRule type="containsText" dxfId="2569" priority="966" stopIfTrue="1" operator="containsText" text="f'k{kk foHkkx jktLFkku">
      <formula>NOT(ISERROR(SEARCH("f'k{kk foHkkx jktLFkku",I1455)))</formula>
    </cfRule>
    <cfRule type="containsText" dxfId="2568" priority="967" stopIfTrue="1" operator="containsText" text="iw.kkZad">
      <formula>NOT(ISERROR(SEARCH("iw.kkZad",I1455)))</formula>
    </cfRule>
  </conditionalFormatting>
  <conditionalFormatting sqref="I1455">
    <cfRule type="containsText" dxfId="2567" priority="965" stopIfTrue="1" operator="containsText" text="dsoy jktdh; fo|ky;ksa esa iz;ksx gsrq fu%'kqYd">
      <formula>NOT(ISERROR(SEARCH("dsoy jktdh; fo|ky;ksa esa iz;ksx gsrq fu%'kqYd",I1455)))</formula>
    </cfRule>
  </conditionalFormatting>
  <conditionalFormatting sqref="J1456">
    <cfRule type="cellIs" dxfId="2566" priority="964" stopIfTrue="1" operator="equal">
      <formula>0</formula>
    </cfRule>
  </conditionalFormatting>
  <conditionalFormatting sqref="J1456">
    <cfRule type="containsText" dxfId="2565" priority="960" stopIfTrue="1" operator="containsText" text="f'k{kk foHkkx jktLFkku">
      <formula>NOT(ISERROR(SEARCH("f'k{kk foHkkx jktLFkku",J1456)))</formula>
    </cfRule>
    <cfRule type="containsText" dxfId="2564" priority="963" stopIfTrue="1" operator="containsText" text="iw.kkZad">
      <formula>NOT(ISERROR(SEARCH("iw.kkZad",J1456)))</formula>
    </cfRule>
  </conditionalFormatting>
  <conditionalFormatting sqref="J1456">
    <cfRule type="cellIs" dxfId="2563" priority="961" stopIfTrue="1" operator="equal">
      <formula>1800</formula>
    </cfRule>
    <cfRule type="cellIs" dxfId="2562" priority="962" stopIfTrue="1" operator="equal">
      <formula>200</formula>
    </cfRule>
  </conditionalFormatting>
  <conditionalFormatting sqref="J1456">
    <cfRule type="containsText" dxfId="2561" priority="959" stopIfTrue="1" operator="containsText" text="dsoy jktdh; fo|ky;ksa esa iz;ksx gsrq fu%'kqYd">
      <formula>NOT(ISERROR(SEARCH("dsoy jktdh; fo|ky;ksa esa iz;ksx gsrq fu%'kqYd",J1456)))</formula>
    </cfRule>
  </conditionalFormatting>
  <conditionalFormatting sqref="J1436:J1440">
    <cfRule type="cellIs" dxfId="2560" priority="958" stopIfTrue="1" operator="equal">
      <formula>0</formula>
    </cfRule>
  </conditionalFormatting>
  <conditionalFormatting sqref="J1436:J1440">
    <cfRule type="containsText" dxfId="2559" priority="956" stopIfTrue="1" operator="containsText" text="f'k{kk foHkkx jktLFkku">
      <formula>NOT(ISERROR(SEARCH("f'k{kk foHkkx jktLFkku",J1436)))</formula>
    </cfRule>
    <cfRule type="containsText" dxfId="2558" priority="957" stopIfTrue="1" operator="containsText" text="iw.kkZad">
      <formula>NOT(ISERROR(SEARCH("iw.kkZad",J1436)))</formula>
    </cfRule>
  </conditionalFormatting>
  <conditionalFormatting sqref="J1436:J1440">
    <cfRule type="containsText" dxfId="2557" priority="955" stopIfTrue="1" operator="containsText" text="dsoy jktdh; fo|ky;ksa esa iz;ksx gsrq fu%'kqYd">
      <formula>NOT(ISERROR(SEARCH("dsoy jktdh; fo|ky;ksa esa iz;ksx gsrq fu%'kqYd",J1436)))</formula>
    </cfRule>
  </conditionalFormatting>
  <conditionalFormatting sqref="J1433">
    <cfRule type="cellIs" dxfId="2556" priority="954" stopIfTrue="1" operator="equal">
      <formula>0</formula>
    </cfRule>
  </conditionalFormatting>
  <conditionalFormatting sqref="J1433">
    <cfRule type="containsText" dxfId="2555" priority="952" stopIfTrue="1" operator="containsText" text="f'k{kk foHkkx jktLFkku">
      <formula>NOT(ISERROR(SEARCH("f'k{kk foHkkx jktLFkku",J1433)))</formula>
    </cfRule>
    <cfRule type="containsText" dxfId="2554" priority="953" stopIfTrue="1" operator="containsText" text="iw.kkZad">
      <formula>NOT(ISERROR(SEARCH("iw.kkZad",J1433)))</formula>
    </cfRule>
  </conditionalFormatting>
  <conditionalFormatting sqref="J1433">
    <cfRule type="containsText" dxfId="2553" priority="951" stopIfTrue="1" operator="containsText" text="dsoy jktdh; fo|ky;ksa esa iz;ksx gsrq fu%'kqYd">
      <formula>NOT(ISERROR(SEARCH("dsoy jktdh; fo|ky;ksa esa iz;ksx gsrq fu%'kqYd",J1433)))</formula>
    </cfRule>
  </conditionalFormatting>
  <conditionalFormatting sqref="J1434:J1435">
    <cfRule type="cellIs" dxfId="2552" priority="950" stopIfTrue="1" operator="equal">
      <formula>0</formula>
    </cfRule>
  </conditionalFormatting>
  <conditionalFormatting sqref="J1434:J1435">
    <cfRule type="containsText" dxfId="2551" priority="948" stopIfTrue="1" operator="containsText" text="f'k{kk foHkkx jktLFkku">
      <formula>NOT(ISERROR(SEARCH("f'k{kk foHkkx jktLFkku",J1434)))</formula>
    </cfRule>
    <cfRule type="containsText" dxfId="2550" priority="949" stopIfTrue="1" operator="containsText" text="iw.kkZad">
      <formula>NOT(ISERROR(SEARCH("iw.kkZad",J1434)))</formula>
    </cfRule>
  </conditionalFormatting>
  <conditionalFormatting sqref="J1434:J1435">
    <cfRule type="containsText" dxfId="2549" priority="947" stopIfTrue="1" operator="containsText" text="dsoy jktdh; fo|ky;ksa esa iz;ksx gsrq fu%'kqYd">
      <formula>NOT(ISERROR(SEARCH("dsoy jktdh; fo|ky;ksa esa iz;ksx gsrq fu%'kqYd",J1434)))</formula>
    </cfRule>
  </conditionalFormatting>
  <conditionalFormatting sqref="J1457:J1460">
    <cfRule type="cellIs" dxfId="2548" priority="946" stopIfTrue="1" operator="equal">
      <formula>0</formula>
    </cfRule>
  </conditionalFormatting>
  <conditionalFormatting sqref="J1457:J1460">
    <cfRule type="containsText" dxfId="2547" priority="942" stopIfTrue="1" operator="containsText" text="f'k{kk foHkkx jktLFkku">
      <formula>NOT(ISERROR(SEARCH("f'k{kk foHkkx jktLFkku",J1457)))</formula>
    </cfRule>
    <cfRule type="containsText" dxfId="2546" priority="945" stopIfTrue="1" operator="containsText" text="iw.kkZad">
      <formula>NOT(ISERROR(SEARCH("iw.kkZad",J1457)))</formula>
    </cfRule>
  </conditionalFormatting>
  <conditionalFormatting sqref="J1457:J1460">
    <cfRule type="cellIs" dxfId="2545" priority="943" stopIfTrue="1" operator="equal">
      <formula>1800</formula>
    </cfRule>
    <cfRule type="cellIs" dxfId="2544" priority="944" stopIfTrue="1" operator="equal">
      <formula>200</formula>
    </cfRule>
  </conditionalFormatting>
  <conditionalFormatting sqref="J1457:J1460">
    <cfRule type="containsText" dxfId="2543" priority="941" stopIfTrue="1" operator="containsText" text="dsoy jktdh; fo|ky;ksa esa iz;ksx gsrq fu%'kqYd">
      <formula>NOT(ISERROR(SEARCH("dsoy jktdh; fo|ky;ksa esa iz;ksx gsrq fu%'kqYd",J1457)))</formula>
    </cfRule>
  </conditionalFormatting>
  <conditionalFormatting sqref="A1463:A1464 F1463 B1467:B1469 B1466:C1466 B1496:C1496 C1489 B1471:B1485 J1487 B1487:C1488">
    <cfRule type="cellIs" dxfId="2542" priority="940" stopIfTrue="1" operator="equal">
      <formula>0</formula>
    </cfRule>
  </conditionalFormatting>
  <conditionalFormatting sqref="A1463:A1464 F1463 B1467:B1469 B1466:C1466 B1496:C1496 C1489 B1471:B1485 J1487 B1487:C1488">
    <cfRule type="containsText" dxfId="2541" priority="936" stopIfTrue="1" operator="containsText" text="f'k{kk foHkkx jktLFkku">
      <formula>NOT(ISERROR(SEARCH("f'k{kk foHkkx jktLFkku",A1463)))</formula>
    </cfRule>
    <cfRule type="containsText" dxfId="2540" priority="939" stopIfTrue="1" operator="containsText" text="iw.kkZad">
      <formula>NOT(ISERROR(SEARCH("iw.kkZad",A1463)))</formula>
    </cfRule>
  </conditionalFormatting>
  <conditionalFormatting sqref="C1487 C1489">
    <cfRule type="cellIs" dxfId="2539" priority="937" stopIfTrue="1" operator="equal">
      <formula>1800</formula>
    </cfRule>
    <cfRule type="cellIs" dxfId="2538" priority="938" stopIfTrue="1" operator="equal">
      <formula>200</formula>
    </cfRule>
  </conditionalFormatting>
  <conditionalFormatting sqref="A1463:A1464 F1463 B1467:B1469 B1466:C1466 B1496:C1496 C1489 B1471:B1485 J1487 B1487:C1488">
    <cfRule type="containsText" dxfId="2537" priority="935" stopIfTrue="1" operator="containsText" text="dsoy jktdh; fo|ky;ksa esa iz;ksx gsrq fu%'kqYd">
      <formula>NOT(ISERROR(SEARCH("dsoy jktdh; fo|ky;ksa esa iz;ksx gsrq fu%'kqYd",A1463)))</formula>
    </cfRule>
  </conditionalFormatting>
  <conditionalFormatting sqref="B1489">
    <cfRule type="cellIs" dxfId="2536" priority="934" stopIfTrue="1" operator="equal">
      <formula>0</formula>
    </cfRule>
  </conditionalFormatting>
  <conditionalFormatting sqref="B1489">
    <cfRule type="containsText" dxfId="2535" priority="932" stopIfTrue="1" operator="containsText" text="f'k{kk foHkkx jktLFkku">
      <formula>NOT(ISERROR(SEARCH("f'k{kk foHkkx jktLFkku",B1489)))</formula>
    </cfRule>
    <cfRule type="containsText" dxfId="2534" priority="933" stopIfTrue="1" operator="containsText" text="iw.kkZad">
      <formula>NOT(ISERROR(SEARCH("iw.kkZad",B1489)))</formula>
    </cfRule>
  </conditionalFormatting>
  <conditionalFormatting sqref="B1489">
    <cfRule type="containsText" dxfId="2533" priority="931" stopIfTrue="1" operator="containsText" text="dsoy jktdh; fo|ky;ksa esa iz;ksx gsrq fu%'kqYd">
      <formula>NOT(ISERROR(SEARCH("dsoy jktdh; fo|ky;ksa esa iz;ksx gsrq fu%'kqYd",B1489)))</formula>
    </cfRule>
  </conditionalFormatting>
  <conditionalFormatting sqref="C1490">
    <cfRule type="cellIs" dxfId="2532" priority="930" stopIfTrue="1" operator="equal">
      <formula>0</formula>
    </cfRule>
  </conditionalFormatting>
  <conditionalFormatting sqref="C1490">
    <cfRule type="containsText" dxfId="2531" priority="926" stopIfTrue="1" operator="containsText" text="f'k{kk foHkkx jktLFkku">
      <formula>NOT(ISERROR(SEARCH("f'k{kk foHkkx jktLFkku",C1490)))</formula>
    </cfRule>
    <cfRule type="containsText" dxfId="2530" priority="929" stopIfTrue="1" operator="containsText" text="iw.kkZad">
      <formula>NOT(ISERROR(SEARCH("iw.kkZad",C1490)))</formula>
    </cfRule>
  </conditionalFormatting>
  <conditionalFormatting sqref="C1490">
    <cfRule type="cellIs" dxfId="2529" priority="927" stopIfTrue="1" operator="equal">
      <formula>1800</formula>
    </cfRule>
    <cfRule type="cellIs" dxfId="2528" priority="928" stopIfTrue="1" operator="equal">
      <formula>200</formula>
    </cfRule>
  </conditionalFormatting>
  <conditionalFormatting sqref="C1490">
    <cfRule type="containsText" dxfId="2527" priority="925" stopIfTrue="1" operator="containsText" text="dsoy jktdh; fo|ky;ksa esa iz;ksx gsrq fu%'kqYd">
      <formula>NOT(ISERROR(SEARCH("dsoy jktdh; fo|ky;ksa esa iz;ksx gsrq fu%'kqYd",C1490)))</formula>
    </cfRule>
  </conditionalFormatting>
  <conditionalFormatting sqref="C1470:C1474">
    <cfRule type="cellIs" dxfId="2526" priority="924" stopIfTrue="1" operator="equal">
      <formula>0</formula>
    </cfRule>
  </conditionalFormatting>
  <conditionalFormatting sqref="C1470:C1474">
    <cfRule type="containsText" dxfId="2525" priority="922" stopIfTrue="1" operator="containsText" text="f'k{kk foHkkx jktLFkku">
      <formula>NOT(ISERROR(SEARCH("f'k{kk foHkkx jktLFkku",C1470)))</formula>
    </cfRule>
    <cfRule type="containsText" dxfId="2524" priority="923" stopIfTrue="1" operator="containsText" text="iw.kkZad">
      <formula>NOT(ISERROR(SEARCH("iw.kkZad",C1470)))</formula>
    </cfRule>
  </conditionalFormatting>
  <conditionalFormatting sqref="C1470:C1474">
    <cfRule type="containsText" dxfId="2523" priority="921" stopIfTrue="1" operator="containsText" text="dsoy jktdh; fo|ky;ksa esa iz;ksx gsrq fu%'kqYd">
      <formula>NOT(ISERROR(SEARCH("dsoy jktdh; fo|ky;ksa esa iz;ksx gsrq fu%'kqYd",C1470)))</formula>
    </cfRule>
  </conditionalFormatting>
  <conditionalFormatting sqref="C1467">
    <cfRule type="cellIs" dxfId="2522" priority="920" stopIfTrue="1" operator="equal">
      <formula>0</formula>
    </cfRule>
  </conditionalFormatting>
  <conditionalFormatting sqref="C1467">
    <cfRule type="containsText" dxfId="2521" priority="918" stopIfTrue="1" operator="containsText" text="f'k{kk foHkkx jktLFkku">
      <formula>NOT(ISERROR(SEARCH("f'k{kk foHkkx jktLFkku",C1467)))</formula>
    </cfRule>
    <cfRule type="containsText" dxfId="2520" priority="919" stopIfTrue="1" operator="containsText" text="iw.kkZad">
      <formula>NOT(ISERROR(SEARCH("iw.kkZad",C1467)))</formula>
    </cfRule>
  </conditionalFormatting>
  <conditionalFormatting sqref="C1467">
    <cfRule type="containsText" dxfId="2519" priority="917" stopIfTrue="1" operator="containsText" text="dsoy jktdh; fo|ky;ksa esa iz;ksx gsrq fu%'kqYd">
      <formula>NOT(ISERROR(SEARCH("dsoy jktdh; fo|ky;ksa esa iz;ksx gsrq fu%'kqYd",C1467)))</formula>
    </cfRule>
  </conditionalFormatting>
  <conditionalFormatting sqref="C1468:C1469">
    <cfRule type="cellIs" dxfId="2518" priority="916" stopIfTrue="1" operator="equal">
      <formula>0</formula>
    </cfRule>
  </conditionalFormatting>
  <conditionalFormatting sqref="C1468:C1469">
    <cfRule type="containsText" dxfId="2517" priority="914" stopIfTrue="1" operator="containsText" text="f'k{kk foHkkx jktLFkku">
      <formula>NOT(ISERROR(SEARCH("f'k{kk foHkkx jktLFkku",C1468)))</formula>
    </cfRule>
    <cfRule type="containsText" dxfId="2516" priority="915" stopIfTrue="1" operator="containsText" text="iw.kkZad">
      <formula>NOT(ISERROR(SEARCH("iw.kkZad",C1468)))</formula>
    </cfRule>
  </conditionalFormatting>
  <conditionalFormatting sqref="C1468:C1469">
    <cfRule type="containsText" dxfId="2515" priority="913" stopIfTrue="1" operator="containsText" text="dsoy jktdh; fo|ky;ksa esa iz;ksx gsrq fu%'kqYd">
      <formula>NOT(ISERROR(SEARCH("dsoy jktdh; fo|ky;ksa esa iz;ksx gsrq fu%'kqYd",C1468)))</formula>
    </cfRule>
  </conditionalFormatting>
  <conditionalFormatting sqref="C1491:C1494">
    <cfRule type="cellIs" dxfId="2514" priority="912" stopIfTrue="1" operator="equal">
      <formula>0</formula>
    </cfRule>
  </conditionalFormatting>
  <conditionalFormatting sqref="C1491:C1494">
    <cfRule type="containsText" dxfId="2513" priority="908" stopIfTrue="1" operator="containsText" text="f'k{kk foHkkx jktLFkku">
      <formula>NOT(ISERROR(SEARCH("f'k{kk foHkkx jktLFkku",C1491)))</formula>
    </cfRule>
    <cfRule type="containsText" dxfId="2512" priority="911" stopIfTrue="1" operator="containsText" text="iw.kkZad">
      <formula>NOT(ISERROR(SEARCH("iw.kkZad",C1491)))</formula>
    </cfRule>
  </conditionalFormatting>
  <conditionalFormatting sqref="C1491:C1494">
    <cfRule type="cellIs" dxfId="2511" priority="909" stopIfTrue="1" operator="equal">
      <formula>1800</formula>
    </cfRule>
    <cfRule type="cellIs" dxfId="2510" priority="910" stopIfTrue="1" operator="equal">
      <formula>200</formula>
    </cfRule>
  </conditionalFormatting>
  <conditionalFormatting sqref="C1491:C1494">
    <cfRule type="containsText" dxfId="2509" priority="907" stopIfTrue="1" operator="containsText" text="dsoy jktdh; fo|ky;ksa esa iz;ksx gsrq fu%'kqYd">
      <formula>NOT(ISERROR(SEARCH("dsoy jktdh; fo|ky;ksa esa iz;ksx gsrq fu%'kqYd",C1491)))</formula>
    </cfRule>
  </conditionalFormatting>
  <conditionalFormatting sqref="H1463:H1464 I1467:I1469 I1466:J1466 I1496:J1496 J1489 I1471:I1485 I1488:J1488 I1487">
    <cfRule type="cellIs" dxfId="2508" priority="906" stopIfTrue="1" operator="equal">
      <formula>0</formula>
    </cfRule>
  </conditionalFormatting>
  <conditionalFormatting sqref="H1463:H1464 I1467:I1469 I1466:J1466 I1496:J1496 J1489 I1471:I1485 I1488:J1488 I1487">
    <cfRule type="containsText" dxfId="2507" priority="902" stopIfTrue="1" operator="containsText" text="f'k{kk foHkkx jktLFkku">
      <formula>NOT(ISERROR(SEARCH("f'k{kk foHkkx jktLFkku",H1463)))</formula>
    </cfRule>
    <cfRule type="containsText" dxfId="2506" priority="905" stopIfTrue="1" operator="containsText" text="iw.kkZad">
      <formula>NOT(ISERROR(SEARCH("iw.kkZad",H1463)))</formula>
    </cfRule>
  </conditionalFormatting>
  <conditionalFormatting sqref="J1487 J1489">
    <cfRule type="cellIs" dxfId="2505" priority="903" stopIfTrue="1" operator="equal">
      <formula>1800</formula>
    </cfRule>
    <cfRule type="cellIs" dxfId="2504" priority="904" stopIfTrue="1" operator="equal">
      <formula>200</formula>
    </cfRule>
  </conditionalFormatting>
  <conditionalFormatting sqref="H1463:H1464 I1467:I1469 I1466:J1466 I1496:J1496 J1489 I1471:I1485 I1488:J1488 I1487">
    <cfRule type="containsText" dxfId="2503" priority="901" stopIfTrue="1" operator="containsText" text="dsoy jktdh; fo|ky;ksa esa iz;ksx gsrq fu%'kqYd">
      <formula>NOT(ISERROR(SEARCH("dsoy jktdh; fo|ky;ksa esa iz;ksx gsrq fu%'kqYd",H1463)))</formula>
    </cfRule>
  </conditionalFormatting>
  <conditionalFormatting sqref="I1489">
    <cfRule type="cellIs" dxfId="2502" priority="900" stopIfTrue="1" operator="equal">
      <formula>0</formula>
    </cfRule>
  </conditionalFormatting>
  <conditionalFormatting sqref="I1489">
    <cfRule type="containsText" dxfId="2501" priority="898" stopIfTrue="1" operator="containsText" text="f'k{kk foHkkx jktLFkku">
      <formula>NOT(ISERROR(SEARCH("f'k{kk foHkkx jktLFkku",I1489)))</formula>
    </cfRule>
    <cfRule type="containsText" dxfId="2500" priority="899" stopIfTrue="1" operator="containsText" text="iw.kkZad">
      <formula>NOT(ISERROR(SEARCH("iw.kkZad",I1489)))</formula>
    </cfRule>
  </conditionalFormatting>
  <conditionalFormatting sqref="I1489">
    <cfRule type="containsText" dxfId="2499" priority="897" stopIfTrue="1" operator="containsText" text="dsoy jktdh; fo|ky;ksa esa iz;ksx gsrq fu%'kqYd">
      <formula>NOT(ISERROR(SEARCH("dsoy jktdh; fo|ky;ksa esa iz;ksx gsrq fu%'kqYd",I1489)))</formula>
    </cfRule>
  </conditionalFormatting>
  <conditionalFormatting sqref="J1490">
    <cfRule type="cellIs" dxfId="2498" priority="896" stopIfTrue="1" operator="equal">
      <formula>0</formula>
    </cfRule>
  </conditionalFormatting>
  <conditionalFormatting sqref="J1490">
    <cfRule type="containsText" dxfId="2497" priority="892" stopIfTrue="1" operator="containsText" text="f'k{kk foHkkx jktLFkku">
      <formula>NOT(ISERROR(SEARCH("f'k{kk foHkkx jktLFkku",J1490)))</formula>
    </cfRule>
    <cfRule type="containsText" dxfId="2496" priority="895" stopIfTrue="1" operator="containsText" text="iw.kkZad">
      <formula>NOT(ISERROR(SEARCH("iw.kkZad",J1490)))</formula>
    </cfRule>
  </conditionalFormatting>
  <conditionalFormatting sqref="J1490">
    <cfRule type="cellIs" dxfId="2495" priority="893" stopIfTrue="1" operator="equal">
      <formula>1800</formula>
    </cfRule>
    <cfRule type="cellIs" dxfId="2494" priority="894" stopIfTrue="1" operator="equal">
      <formula>200</formula>
    </cfRule>
  </conditionalFormatting>
  <conditionalFormatting sqref="J1490">
    <cfRule type="containsText" dxfId="2493" priority="891" stopIfTrue="1" operator="containsText" text="dsoy jktdh; fo|ky;ksa esa iz;ksx gsrq fu%'kqYd">
      <formula>NOT(ISERROR(SEARCH("dsoy jktdh; fo|ky;ksa esa iz;ksx gsrq fu%'kqYd",J1490)))</formula>
    </cfRule>
  </conditionalFormatting>
  <conditionalFormatting sqref="J1470:J1474">
    <cfRule type="cellIs" dxfId="2492" priority="890" stopIfTrue="1" operator="equal">
      <formula>0</formula>
    </cfRule>
  </conditionalFormatting>
  <conditionalFormatting sqref="J1470:J1474">
    <cfRule type="containsText" dxfId="2491" priority="888" stopIfTrue="1" operator="containsText" text="f'k{kk foHkkx jktLFkku">
      <formula>NOT(ISERROR(SEARCH("f'k{kk foHkkx jktLFkku",J1470)))</formula>
    </cfRule>
    <cfRule type="containsText" dxfId="2490" priority="889" stopIfTrue="1" operator="containsText" text="iw.kkZad">
      <formula>NOT(ISERROR(SEARCH("iw.kkZad",J1470)))</formula>
    </cfRule>
  </conditionalFormatting>
  <conditionalFormatting sqref="J1470:J1474">
    <cfRule type="containsText" dxfId="2489" priority="887" stopIfTrue="1" operator="containsText" text="dsoy jktdh; fo|ky;ksa esa iz;ksx gsrq fu%'kqYd">
      <formula>NOT(ISERROR(SEARCH("dsoy jktdh; fo|ky;ksa esa iz;ksx gsrq fu%'kqYd",J1470)))</formula>
    </cfRule>
  </conditionalFormatting>
  <conditionalFormatting sqref="J1467">
    <cfRule type="cellIs" dxfId="2488" priority="886" stopIfTrue="1" operator="equal">
      <formula>0</formula>
    </cfRule>
  </conditionalFormatting>
  <conditionalFormatting sqref="J1467">
    <cfRule type="containsText" dxfId="2487" priority="884" stopIfTrue="1" operator="containsText" text="f'k{kk foHkkx jktLFkku">
      <formula>NOT(ISERROR(SEARCH("f'k{kk foHkkx jktLFkku",J1467)))</formula>
    </cfRule>
    <cfRule type="containsText" dxfId="2486" priority="885" stopIfTrue="1" operator="containsText" text="iw.kkZad">
      <formula>NOT(ISERROR(SEARCH("iw.kkZad",J1467)))</formula>
    </cfRule>
  </conditionalFormatting>
  <conditionalFormatting sqref="J1467">
    <cfRule type="containsText" dxfId="2485" priority="883" stopIfTrue="1" operator="containsText" text="dsoy jktdh; fo|ky;ksa esa iz;ksx gsrq fu%'kqYd">
      <formula>NOT(ISERROR(SEARCH("dsoy jktdh; fo|ky;ksa esa iz;ksx gsrq fu%'kqYd",J1467)))</formula>
    </cfRule>
  </conditionalFormatting>
  <conditionalFormatting sqref="J1468:J1469">
    <cfRule type="cellIs" dxfId="2484" priority="882" stopIfTrue="1" operator="equal">
      <formula>0</formula>
    </cfRule>
  </conditionalFormatting>
  <conditionalFormatting sqref="J1468:J1469">
    <cfRule type="containsText" dxfId="2483" priority="880" stopIfTrue="1" operator="containsText" text="f'k{kk foHkkx jktLFkku">
      <formula>NOT(ISERROR(SEARCH("f'k{kk foHkkx jktLFkku",J1468)))</formula>
    </cfRule>
    <cfRule type="containsText" dxfId="2482" priority="881" stopIfTrue="1" operator="containsText" text="iw.kkZad">
      <formula>NOT(ISERROR(SEARCH("iw.kkZad",J1468)))</formula>
    </cfRule>
  </conditionalFormatting>
  <conditionalFormatting sqref="J1468:J1469">
    <cfRule type="containsText" dxfId="2481" priority="879" stopIfTrue="1" operator="containsText" text="dsoy jktdh; fo|ky;ksa esa iz;ksx gsrq fu%'kqYd">
      <formula>NOT(ISERROR(SEARCH("dsoy jktdh; fo|ky;ksa esa iz;ksx gsrq fu%'kqYd",J1468)))</formula>
    </cfRule>
  </conditionalFormatting>
  <conditionalFormatting sqref="J1491:J1494">
    <cfRule type="cellIs" dxfId="2480" priority="878" stopIfTrue="1" operator="equal">
      <formula>0</formula>
    </cfRule>
  </conditionalFormatting>
  <conditionalFormatting sqref="J1491:J1494">
    <cfRule type="containsText" dxfId="2479" priority="874" stopIfTrue="1" operator="containsText" text="f'k{kk foHkkx jktLFkku">
      <formula>NOT(ISERROR(SEARCH("f'k{kk foHkkx jktLFkku",J1491)))</formula>
    </cfRule>
    <cfRule type="containsText" dxfId="2478" priority="877" stopIfTrue="1" operator="containsText" text="iw.kkZad">
      <formula>NOT(ISERROR(SEARCH("iw.kkZad",J1491)))</formula>
    </cfRule>
  </conditionalFormatting>
  <conditionalFormatting sqref="J1491:J1494">
    <cfRule type="cellIs" dxfId="2477" priority="875" stopIfTrue="1" operator="equal">
      <formula>1800</formula>
    </cfRule>
    <cfRule type="cellIs" dxfId="2476" priority="876" stopIfTrue="1" operator="equal">
      <formula>200</formula>
    </cfRule>
  </conditionalFormatting>
  <conditionalFormatting sqref="J1491:J1494">
    <cfRule type="containsText" dxfId="2475" priority="873" stopIfTrue="1" operator="containsText" text="dsoy jktdh; fo|ky;ksa esa iz;ksx gsrq fu%'kqYd">
      <formula>NOT(ISERROR(SEARCH("dsoy jktdh; fo|ky;ksa esa iz;ksx gsrq fu%'kqYd",J1491)))</formula>
    </cfRule>
  </conditionalFormatting>
  <conditionalFormatting sqref="A1497:A1498 F1497 B1501:B1503 B1500:C1500 B1530:C1530 C1523 B1505:B1519 J1521 B1521:C1522">
    <cfRule type="cellIs" dxfId="2474" priority="872" stopIfTrue="1" operator="equal">
      <formula>0</formula>
    </cfRule>
  </conditionalFormatting>
  <conditionalFormatting sqref="A1497:A1498 F1497 B1501:B1503 B1500:C1500 B1530:C1530 C1523 B1505:B1519 J1521 B1521:C1522">
    <cfRule type="containsText" dxfId="2473" priority="868" stopIfTrue="1" operator="containsText" text="f'k{kk foHkkx jktLFkku">
      <formula>NOT(ISERROR(SEARCH("f'k{kk foHkkx jktLFkku",A1497)))</formula>
    </cfRule>
    <cfRule type="containsText" dxfId="2472" priority="871" stopIfTrue="1" operator="containsText" text="iw.kkZad">
      <formula>NOT(ISERROR(SEARCH("iw.kkZad",A1497)))</formula>
    </cfRule>
  </conditionalFormatting>
  <conditionalFormatting sqref="C1521 C1523">
    <cfRule type="cellIs" dxfId="2471" priority="869" stopIfTrue="1" operator="equal">
      <formula>1800</formula>
    </cfRule>
    <cfRule type="cellIs" dxfId="2470" priority="870" stopIfTrue="1" operator="equal">
      <formula>200</formula>
    </cfRule>
  </conditionalFormatting>
  <conditionalFormatting sqref="A1497:A1498 F1497 B1501:B1503 B1500:C1500 B1530:C1530 C1523 B1505:B1519 J1521 B1521:C1522">
    <cfRule type="containsText" dxfId="2469" priority="867" stopIfTrue="1" operator="containsText" text="dsoy jktdh; fo|ky;ksa esa iz;ksx gsrq fu%'kqYd">
      <formula>NOT(ISERROR(SEARCH("dsoy jktdh; fo|ky;ksa esa iz;ksx gsrq fu%'kqYd",A1497)))</formula>
    </cfRule>
  </conditionalFormatting>
  <conditionalFormatting sqref="B1523">
    <cfRule type="cellIs" dxfId="2468" priority="866" stopIfTrue="1" operator="equal">
      <formula>0</formula>
    </cfRule>
  </conditionalFormatting>
  <conditionalFormatting sqref="B1523">
    <cfRule type="containsText" dxfId="2467" priority="864" stopIfTrue="1" operator="containsText" text="f'k{kk foHkkx jktLFkku">
      <formula>NOT(ISERROR(SEARCH("f'k{kk foHkkx jktLFkku",B1523)))</formula>
    </cfRule>
    <cfRule type="containsText" dxfId="2466" priority="865" stopIfTrue="1" operator="containsText" text="iw.kkZad">
      <formula>NOT(ISERROR(SEARCH("iw.kkZad",B1523)))</formula>
    </cfRule>
  </conditionalFormatting>
  <conditionalFormatting sqref="B1523">
    <cfRule type="containsText" dxfId="2465" priority="863" stopIfTrue="1" operator="containsText" text="dsoy jktdh; fo|ky;ksa esa iz;ksx gsrq fu%'kqYd">
      <formula>NOT(ISERROR(SEARCH("dsoy jktdh; fo|ky;ksa esa iz;ksx gsrq fu%'kqYd",B1523)))</formula>
    </cfRule>
  </conditionalFormatting>
  <conditionalFormatting sqref="C1524">
    <cfRule type="cellIs" dxfId="2464" priority="862" stopIfTrue="1" operator="equal">
      <formula>0</formula>
    </cfRule>
  </conditionalFormatting>
  <conditionalFormatting sqref="C1524">
    <cfRule type="containsText" dxfId="2463" priority="858" stopIfTrue="1" operator="containsText" text="f'k{kk foHkkx jktLFkku">
      <formula>NOT(ISERROR(SEARCH("f'k{kk foHkkx jktLFkku",C1524)))</formula>
    </cfRule>
    <cfRule type="containsText" dxfId="2462" priority="861" stopIfTrue="1" operator="containsText" text="iw.kkZad">
      <formula>NOT(ISERROR(SEARCH("iw.kkZad",C1524)))</formula>
    </cfRule>
  </conditionalFormatting>
  <conditionalFormatting sqref="C1524">
    <cfRule type="cellIs" dxfId="2461" priority="859" stopIfTrue="1" operator="equal">
      <formula>1800</formula>
    </cfRule>
    <cfRule type="cellIs" dxfId="2460" priority="860" stopIfTrue="1" operator="equal">
      <formula>200</formula>
    </cfRule>
  </conditionalFormatting>
  <conditionalFormatting sqref="C1524">
    <cfRule type="containsText" dxfId="2459" priority="857" stopIfTrue="1" operator="containsText" text="dsoy jktdh; fo|ky;ksa esa iz;ksx gsrq fu%'kqYd">
      <formula>NOT(ISERROR(SEARCH("dsoy jktdh; fo|ky;ksa esa iz;ksx gsrq fu%'kqYd",C1524)))</formula>
    </cfRule>
  </conditionalFormatting>
  <conditionalFormatting sqref="C1504:C1508">
    <cfRule type="cellIs" dxfId="2458" priority="856" stopIfTrue="1" operator="equal">
      <formula>0</formula>
    </cfRule>
  </conditionalFormatting>
  <conditionalFormatting sqref="C1504:C1508">
    <cfRule type="containsText" dxfId="2457" priority="854" stopIfTrue="1" operator="containsText" text="f'k{kk foHkkx jktLFkku">
      <formula>NOT(ISERROR(SEARCH("f'k{kk foHkkx jktLFkku",C1504)))</formula>
    </cfRule>
    <cfRule type="containsText" dxfId="2456" priority="855" stopIfTrue="1" operator="containsText" text="iw.kkZad">
      <formula>NOT(ISERROR(SEARCH("iw.kkZad",C1504)))</formula>
    </cfRule>
  </conditionalFormatting>
  <conditionalFormatting sqref="C1504:C1508">
    <cfRule type="containsText" dxfId="2455" priority="853" stopIfTrue="1" operator="containsText" text="dsoy jktdh; fo|ky;ksa esa iz;ksx gsrq fu%'kqYd">
      <formula>NOT(ISERROR(SEARCH("dsoy jktdh; fo|ky;ksa esa iz;ksx gsrq fu%'kqYd",C1504)))</formula>
    </cfRule>
  </conditionalFormatting>
  <conditionalFormatting sqref="C1501">
    <cfRule type="cellIs" dxfId="2454" priority="852" stopIfTrue="1" operator="equal">
      <formula>0</formula>
    </cfRule>
  </conditionalFormatting>
  <conditionalFormatting sqref="C1501">
    <cfRule type="containsText" dxfId="2453" priority="850" stopIfTrue="1" operator="containsText" text="f'k{kk foHkkx jktLFkku">
      <formula>NOT(ISERROR(SEARCH("f'k{kk foHkkx jktLFkku",C1501)))</formula>
    </cfRule>
    <cfRule type="containsText" dxfId="2452" priority="851" stopIfTrue="1" operator="containsText" text="iw.kkZad">
      <formula>NOT(ISERROR(SEARCH("iw.kkZad",C1501)))</formula>
    </cfRule>
  </conditionalFormatting>
  <conditionalFormatting sqref="C1501">
    <cfRule type="containsText" dxfId="2451" priority="849" stopIfTrue="1" operator="containsText" text="dsoy jktdh; fo|ky;ksa esa iz;ksx gsrq fu%'kqYd">
      <formula>NOT(ISERROR(SEARCH("dsoy jktdh; fo|ky;ksa esa iz;ksx gsrq fu%'kqYd",C1501)))</formula>
    </cfRule>
  </conditionalFormatting>
  <conditionalFormatting sqref="C1502:C1503">
    <cfRule type="cellIs" dxfId="2450" priority="848" stopIfTrue="1" operator="equal">
      <formula>0</formula>
    </cfRule>
  </conditionalFormatting>
  <conditionalFormatting sqref="C1502:C1503">
    <cfRule type="containsText" dxfId="2449" priority="846" stopIfTrue="1" operator="containsText" text="f'k{kk foHkkx jktLFkku">
      <formula>NOT(ISERROR(SEARCH("f'k{kk foHkkx jktLFkku",C1502)))</formula>
    </cfRule>
    <cfRule type="containsText" dxfId="2448" priority="847" stopIfTrue="1" operator="containsText" text="iw.kkZad">
      <formula>NOT(ISERROR(SEARCH("iw.kkZad",C1502)))</formula>
    </cfRule>
  </conditionalFormatting>
  <conditionalFormatting sqref="C1502:C1503">
    <cfRule type="containsText" dxfId="2447" priority="845" stopIfTrue="1" operator="containsText" text="dsoy jktdh; fo|ky;ksa esa iz;ksx gsrq fu%'kqYd">
      <formula>NOT(ISERROR(SEARCH("dsoy jktdh; fo|ky;ksa esa iz;ksx gsrq fu%'kqYd",C1502)))</formula>
    </cfRule>
  </conditionalFormatting>
  <conditionalFormatting sqref="C1525:C1528">
    <cfRule type="cellIs" dxfId="2446" priority="844" stopIfTrue="1" operator="equal">
      <formula>0</formula>
    </cfRule>
  </conditionalFormatting>
  <conditionalFormatting sqref="C1525:C1528">
    <cfRule type="containsText" dxfId="2445" priority="840" stopIfTrue="1" operator="containsText" text="f'k{kk foHkkx jktLFkku">
      <formula>NOT(ISERROR(SEARCH("f'k{kk foHkkx jktLFkku",C1525)))</formula>
    </cfRule>
    <cfRule type="containsText" dxfId="2444" priority="843" stopIfTrue="1" operator="containsText" text="iw.kkZad">
      <formula>NOT(ISERROR(SEARCH("iw.kkZad",C1525)))</formula>
    </cfRule>
  </conditionalFormatting>
  <conditionalFormatting sqref="C1525:C1528">
    <cfRule type="cellIs" dxfId="2443" priority="841" stopIfTrue="1" operator="equal">
      <formula>1800</formula>
    </cfRule>
    <cfRule type="cellIs" dxfId="2442" priority="842" stopIfTrue="1" operator="equal">
      <formula>200</formula>
    </cfRule>
  </conditionalFormatting>
  <conditionalFormatting sqref="C1525:C1528">
    <cfRule type="containsText" dxfId="2441" priority="839" stopIfTrue="1" operator="containsText" text="dsoy jktdh; fo|ky;ksa esa iz;ksx gsrq fu%'kqYd">
      <formula>NOT(ISERROR(SEARCH("dsoy jktdh; fo|ky;ksa esa iz;ksx gsrq fu%'kqYd",C1525)))</formula>
    </cfRule>
  </conditionalFormatting>
  <conditionalFormatting sqref="H1497:H1498 I1501:I1503 I1500:J1500 I1530:J1530 J1523 I1505:I1519 I1522:J1522 I1521">
    <cfRule type="cellIs" dxfId="2440" priority="838" stopIfTrue="1" operator="equal">
      <formula>0</formula>
    </cfRule>
  </conditionalFormatting>
  <conditionalFormatting sqref="H1497:H1498 I1501:I1503 I1500:J1500 I1530:J1530 J1523 I1505:I1519 I1522:J1522 I1521">
    <cfRule type="containsText" dxfId="2439" priority="834" stopIfTrue="1" operator="containsText" text="f'k{kk foHkkx jktLFkku">
      <formula>NOT(ISERROR(SEARCH("f'k{kk foHkkx jktLFkku",H1497)))</formula>
    </cfRule>
    <cfRule type="containsText" dxfId="2438" priority="837" stopIfTrue="1" operator="containsText" text="iw.kkZad">
      <formula>NOT(ISERROR(SEARCH("iw.kkZad",H1497)))</formula>
    </cfRule>
  </conditionalFormatting>
  <conditionalFormatting sqref="J1521 J1523">
    <cfRule type="cellIs" dxfId="2437" priority="835" stopIfTrue="1" operator="equal">
      <formula>1800</formula>
    </cfRule>
    <cfRule type="cellIs" dxfId="2436" priority="836" stopIfTrue="1" operator="equal">
      <formula>200</formula>
    </cfRule>
  </conditionalFormatting>
  <conditionalFormatting sqref="H1497:H1498 I1501:I1503 I1500:J1500 I1530:J1530 J1523 I1505:I1519 I1522:J1522 I1521">
    <cfRule type="containsText" dxfId="2435" priority="833" stopIfTrue="1" operator="containsText" text="dsoy jktdh; fo|ky;ksa esa iz;ksx gsrq fu%'kqYd">
      <formula>NOT(ISERROR(SEARCH("dsoy jktdh; fo|ky;ksa esa iz;ksx gsrq fu%'kqYd",H1497)))</formula>
    </cfRule>
  </conditionalFormatting>
  <conditionalFormatting sqref="I1523">
    <cfRule type="cellIs" dxfId="2434" priority="832" stopIfTrue="1" operator="equal">
      <formula>0</formula>
    </cfRule>
  </conditionalFormatting>
  <conditionalFormatting sqref="I1523">
    <cfRule type="containsText" dxfId="2433" priority="830" stopIfTrue="1" operator="containsText" text="f'k{kk foHkkx jktLFkku">
      <formula>NOT(ISERROR(SEARCH("f'k{kk foHkkx jktLFkku",I1523)))</formula>
    </cfRule>
    <cfRule type="containsText" dxfId="2432" priority="831" stopIfTrue="1" operator="containsText" text="iw.kkZad">
      <formula>NOT(ISERROR(SEARCH("iw.kkZad",I1523)))</formula>
    </cfRule>
  </conditionalFormatting>
  <conditionalFormatting sqref="I1523">
    <cfRule type="containsText" dxfId="2431" priority="829" stopIfTrue="1" operator="containsText" text="dsoy jktdh; fo|ky;ksa esa iz;ksx gsrq fu%'kqYd">
      <formula>NOT(ISERROR(SEARCH("dsoy jktdh; fo|ky;ksa esa iz;ksx gsrq fu%'kqYd",I1523)))</formula>
    </cfRule>
  </conditionalFormatting>
  <conditionalFormatting sqref="J1524">
    <cfRule type="cellIs" dxfId="2430" priority="828" stopIfTrue="1" operator="equal">
      <formula>0</formula>
    </cfRule>
  </conditionalFormatting>
  <conditionalFormatting sqref="J1524">
    <cfRule type="containsText" dxfId="2429" priority="824" stopIfTrue="1" operator="containsText" text="f'k{kk foHkkx jktLFkku">
      <formula>NOT(ISERROR(SEARCH("f'k{kk foHkkx jktLFkku",J1524)))</formula>
    </cfRule>
    <cfRule type="containsText" dxfId="2428" priority="827" stopIfTrue="1" operator="containsText" text="iw.kkZad">
      <formula>NOT(ISERROR(SEARCH("iw.kkZad",J1524)))</formula>
    </cfRule>
  </conditionalFormatting>
  <conditionalFormatting sqref="J1524">
    <cfRule type="cellIs" dxfId="2427" priority="825" stopIfTrue="1" operator="equal">
      <formula>1800</formula>
    </cfRule>
    <cfRule type="cellIs" dxfId="2426" priority="826" stopIfTrue="1" operator="equal">
      <formula>200</formula>
    </cfRule>
  </conditionalFormatting>
  <conditionalFormatting sqref="J1524">
    <cfRule type="containsText" dxfId="2425" priority="823" stopIfTrue="1" operator="containsText" text="dsoy jktdh; fo|ky;ksa esa iz;ksx gsrq fu%'kqYd">
      <formula>NOT(ISERROR(SEARCH("dsoy jktdh; fo|ky;ksa esa iz;ksx gsrq fu%'kqYd",J1524)))</formula>
    </cfRule>
  </conditionalFormatting>
  <conditionalFormatting sqref="J1504:J1508">
    <cfRule type="cellIs" dxfId="2424" priority="822" stopIfTrue="1" operator="equal">
      <formula>0</formula>
    </cfRule>
  </conditionalFormatting>
  <conditionalFormatting sqref="J1504:J1508">
    <cfRule type="containsText" dxfId="2423" priority="820" stopIfTrue="1" operator="containsText" text="f'k{kk foHkkx jktLFkku">
      <formula>NOT(ISERROR(SEARCH("f'k{kk foHkkx jktLFkku",J1504)))</formula>
    </cfRule>
    <cfRule type="containsText" dxfId="2422" priority="821" stopIfTrue="1" operator="containsText" text="iw.kkZad">
      <formula>NOT(ISERROR(SEARCH("iw.kkZad",J1504)))</formula>
    </cfRule>
  </conditionalFormatting>
  <conditionalFormatting sqref="J1504:J1508">
    <cfRule type="containsText" dxfId="2421" priority="819" stopIfTrue="1" operator="containsText" text="dsoy jktdh; fo|ky;ksa esa iz;ksx gsrq fu%'kqYd">
      <formula>NOT(ISERROR(SEARCH("dsoy jktdh; fo|ky;ksa esa iz;ksx gsrq fu%'kqYd",J1504)))</formula>
    </cfRule>
  </conditionalFormatting>
  <conditionalFormatting sqref="J1501">
    <cfRule type="cellIs" dxfId="2420" priority="818" stopIfTrue="1" operator="equal">
      <formula>0</formula>
    </cfRule>
  </conditionalFormatting>
  <conditionalFormatting sqref="J1501">
    <cfRule type="containsText" dxfId="2419" priority="816" stopIfTrue="1" operator="containsText" text="f'k{kk foHkkx jktLFkku">
      <formula>NOT(ISERROR(SEARCH("f'k{kk foHkkx jktLFkku",J1501)))</formula>
    </cfRule>
    <cfRule type="containsText" dxfId="2418" priority="817" stopIfTrue="1" operator="containsText" text="iw.kkZad">
      <formula>NOT(ISERROR(SEARCH("iw.kkZad",J1501)))</formula>
    </cfRule>
  </conditionalFormatting>
  <conditionalFormatting sqref="J1501">
    <cfRule type="containsText" dxfId="2417" priority="815" stopIfTrue="1" operator="containsText" text="dsoy jktdh; fo|ky;ksa esa iz;ksx gsrq fu%'kqYd">
      <formula>NOT(ISERROR(SEARCH("dsoy jktdh; fo|ky;ksa esa iz;ksx gsrq fu%'kqYd",J1501)))</formula>
    </cfRule>
  </conditionalFormatting>
  <conditionalFormatting sqref="J1502:J1503">
    <cfRule type="cellIs" dxfId="2416" priority="814" stopIfTrue="1" operator="equal">
      <formula>0</formula>
    </cfRule>
  </conditionalFormatting>
  <conditionalFormatting sqref="J1502:J1503">
    <cfRule type="containsText" dxfId="2415" priority="812" stopIfTrue="1" operator="containsText" text="f'k{kk foHkkx jktLFkku">
      <formula>NOT(ISERROR(SEARCH("f'k{kk foHkkx jktLFkku",J1502)))</formula>
    </cfRule>
    <cfRule type="containsText" dxfId="2414" priority="813" stopIfTrue="1" operator="containsText" text="iw.kkZad">
      <formula>NOT(ISERROR(SEARCH("iw.kkZad",J1502)))</formula>
    </cfRule>
  </conditionalFormatting>
  <conditionalFormatting sqref="J1502:J1503">
    <cfRule type="containsText" dxfId="2413" priority="811" stopIfTrue="1" operator="containsText" text="dsoy jktdh; fo|ky;ksa esa iz;ksx gsrq fu%'kqYd">
      <formula>NOT(ISERROR(SEARCH("dsoy jktdh; fo|ky;ksa esa iz;ksx gsrq fu%'kqYd",J1502)))</formula>
    </cfRule>
  </conditionalFormatting>
  <conditionalFormatting sqref="J1525:J1528">
    <cfRule type="cellIs" dxfId="2412" priority="810" stopIfTrue="1" operator="equal">
      <formula>0</formula>
    </cfRule>
  </conditionalFormatting>
  <conditionalFormatting sqref="J1525:J1528">
    <cfRule type="containsText" dxfId="2411" priority="806" stopIfTrue="1" operator="containsText" text="f'k{kk foHkkx jktLFkku">
      <formula>NOT(ISERROR(SEARCH("f'k{kk foHkkx jktLFkku",J1525)))</formula>
    </cfRule>
    <cfRule type="containsText" dxfId="2410" priority="809" stopIfTrue="1" operator="containsText" text="iw.kkZad">
      <formula>NOT(ISERROR(SEARCH("iw.kkZad",J1525)))</formula>
    </cfRule>
  </conditionalFormatting>
  <conditionalFormatting sqref="J1525:J1528">
    <cfRule type="cellIs" dxfId="2409" priority="807" stopIfTrue="1" operator="equal">
      <formula>1800</formula>
    </cfRule>
    <cfRule type="cellIs" dxfId="2408" priority="808" stopIfTrue="1" operator="equal">
      <formula>200</formula>
    </cfRule>
  </conditionalFormatting>
  <conditionalFormatting sqref="J1525:J1528">
    <cfRule type="containsText" dxfId="2407" priority="805" stopIfTrue="1" operator="containsText" text="dsoy jktdh; fo|ky;ksa esa iz;ksx gsrq fu%'kqYd">
      <formula>NOT(ISERROR(SEARCH("dsoy jktdh; fo|ky;ksa esa iz;ksx gsrq fu%'kqYd",J1525)))</formula>
    </cfRule>
  </conditionalFormatting>
  <conditionalFormatting sqref="A1531:A1532 F1531 B1535:B1537 B1534:C1534 B1564:C1564 C1557 B1539:B1553 J1555 B1555:C1556">
    <cfRule type="cellIs" dxfId="2406" priority="804" stopIfTrue="1" operator="equal">
      <formula>0</formula>
    </cfRule>
  </conditionalFormatting>
  <conditionalFormatting sqref="A1531:A1532 F1531 B1535:B1537 B1534:C1534 B1564:C1564 C1557 B1539:B1553 J1555 B1555:C1556">
    <cfRule type="containsText" dxfId="2405" priority="800" stopIfTrue="1" operator="containsText" text="f'k{kk foHkkx jktLFkku">
      <formula>NOT(ISERROR(SEARCH("f'k{kk foHkkx jktLFkku",A1531)))</formula>
    </cfRule>
    <cfRule type="containsText" dxfId="2404" priority="803" stopIfTrue="1" operator="containsText" text="iw.kkZad">
      <formula>NOT(ISERROR(SEARCH("iw.kkZad",A1531)))</formula>
    </cfRule>
  </conditionalFormatting>
  <conditionalFormatting sqref="C1555 C1557">
    <cfRule type="cellIs" dxfId="2403" priority="801" stopIfTrue="1" operator="equal">
      <formula>1800</formula>
    </cfRule>
    <cfRule type="cellIs" dxfId="2402" priority="802" stopIfTrue="1" operator="equal">
      <formula>200</formula>
    </cfRule>
  </conditionalFormatting>
  <conditionalFormatting sqref="A1531:A1532 F1531 B1535:B1537 B1534:C1534 B1564:C1564 C1557 B1539:B1553 J1555 B1555:C1556">
    <cfRule type="containsText" dxfId="2401" priority="799" stopIfTrue="1" operator="containsText" text="dsoy jktdh; fo|ky;ksa esa iz;ksx gsrq fu%'kqYd">
      <formula>NOT(ISERROR(SEARCH("dsoy jktdh; fo|ky;ksa esa iz;ksx gsrq fu%'kqYd",A1531)))</formula>
    </cfRule>
  </conditionalFormatting>
  <conditionalFormatting sqref="B1557">
    <cfRule type="cellIs" dxfId="2400" priority="798" stopIfTrue="1" operator="equal">
      <formula>0</formula>
    </cfRule>
  </conditionalFormatting>
  <conditionalFormatting sqref="B1557">
    <cfRule type="containsText" dxfId="2399" priority="796" stopIfTrue="1" operator="containsText" text="f'k{kk foHkkx jktLFkku">
      <formula>NOT(ISERROR(SEARCH("f'k{kk foHkkx jktLFkku",B1557)))</formula>
    </cfRule>
    <cfRule type="containsText" dxfId="2398" priority="797" stopIfTrue="1" operator="containsText" text="iw.kkZad">
      <formula>NOT(ISERROR(SEARCH("iw.kkZad",B1557)))</formula>
    </cfRule>
  </conditionalFormatting>
  <conditionalFormatting sqref="B1557">
    <cfRule type="containsText" dxfId="2397" priority="795" stopIfTrue="1" operator="containsText" text="dsoy jktdh; fo|ky;ksa esa iz;ksx gsrq fu%'kqYd">
      <formula>NOT(ISERROR(SEARCH("dsoy jktdh; fo|ky;ksa esa iz;ksx gsrq fu%'kqYd",B1557)))</formula>
    </cfRule>
  </conditionalFormatting>
  <conditionalFormatting sqref="C1558">
    <cfRule type="cellIs" dxfId="2396" priority="794" stopIfTrue="1" operator="equal">
      <formula>0</formula>
    </cfRule>
  </conditionalFormatting>
  <conditionalFormatting sqref="C1558">
    <cfRule type="containsText" dxfId="2395" priority="790" stopIfTrue="1" operator="containsText" text="f'k{kk foHkkx jktLFkku">
      <formula>NOT(ISERROR(SEARCH("f'k{kk foHkkx jktLFkku",C1558)))</formula>
    </cfRule>
    <cfRule type="containsText" dxfId="2394" priority="793" stopIfTrue="1" operator="containsText" text="iw.kkZad">
      <formula>NOT(ISERROR(SEARCH("iw.kkZad",C1558)))</formula>
    </cfRule>
  </conditionalFormatting>
  <conditionalFormatting sqref="C1558">
    <cfRule type="cellIs" dxfId="2393" priority="791" stopIfTrue="1" operator="equal">
      <formula>1800</formula>
    </cfRule>
    <cfRule type="cellIs" dxfId="2392" priority="792" stopIfTrue="1" operator="equal">
      <formula>200</formula>
    </cfRule>
  </conditionalFormatting>
  <conditionalFormatting sqref="C1558">
    <cfRule type="containsText" dxfId="2391" priority="789" stopIfTrue="1" operator="containsText" text="dsoy jktdh; fo|ky;ksa esa iz;ksx gsrq fu%'kqYd">
      <formula>NOT(ISERROR(SEARCH("dsoy jktdh; fo|ky;ksa esa iz;ksx gsrq fu%'kqYd",C1558)))</formula>
    </cfRule>
  </conditionalFormatting>
  <conditionalFormatting sqref="C1538:C1542">
    <cfRule type="cellIs" dxfId="2390" priority="788" stopIfTrue="1" operator="equal">
      <formula>0</formula>
    </cfRule>
  </conditionalFormatting>
  <conditionalFormatting sqref="C1538:C1542">
    <cfRule type="containsText" dxfId="2389" priority="786" stopIfTrue="1" operator="containsText" text="f'k{kk foHkkx jktLFkku">
      <formula>NOT(ISERROR(SEARCH("f'k{kk foHkkx jktLFkku",C1538)))</formula>
    </cfRule>
    <cfRule type="containsText" dxfId="2388" priority="787" stopIfTrue="1" operator="containsText" text="iw.kkZad">
      <formula>NOT(ISERROR(SEARCH("iw.kkZad",C1538)))</formula>
    </cfRule>
  </conditionalFormatting>
  <conditionalFormatting sqref="C1538:C1542">
    <cfRule type="containsText" dxfId="2387" priority="785" stopIfTrue="1" operator="containsText" text="dsoy jktdh; fo|ky;ksa esa iz;ksx gsrq fu%'kqYd">
      <formula>NOT(ISERROR(SEARCH("dsoy jktdh; fo|ky;ksa esa iz;ksx gsrq fu%'kqYd",C1538)))</formula>
    </cfRule>
  </conditionalFormatting>
  <conditionalFormatting sqref="C1535">
    <cfRule type="cellIs" dxfId="2386" priority="784" stopIfTrue="1" operator="equal">
      <formula>0</formula>
    </cfRule>
  </conditionalFormatting>
  <conditionalFormatting sqref="C1535">
    <cfRule type="containsText" dxfId="2385" priority="782" stopIfTrue="1" operator="containsText" text="f'k{kk foHkkx jktLFkku">
      <formula>NOT(ISERROR(SEARCH("f'k{kk foHkkx jktLFkku",C1535)))</formula>
    </cfRule>
    <cfRule type="containsText" dxfId="2384" priority="783" stopIfTrue="1" operator="containsText" text="iw.kkZad">
      <formula>NOT(ISERROR(SEARCH("iw.kkZad",C1535)))</formula>
    </cfRule>
  </conditionalFormatting>
  <conditionalFormatting sqref="C1535">
    <cfRule type="containsText" dxfId="2383" priority="781" stopIfTrue="1" operator="containsText" text="dsoy jktdh; fo|ky;ksa esa iz;ksx gsrq fu%'kqYd">
      <formula>NOT(ISERROR(SEARCH("dsoy jktdh; fo|ky;ksa esa iz;ksx gsrq fu%'kqYd",C1535)))</formula>
    </cfRule>
  </conditionalFormatting>
  <conditionalFormatting sqref="C1536:C1537">
    <cfRule type="cellIs" dxfId="2382" priority="780" stopIfTrue="1" operator="equal">
      <formula>0</formula>
    </cfRule>
  </conditionalFormatting>
  <conditionalFormatting sqref="C1536:C1537">
    <cfRule type="containsText" dxfId="2381" priority="778" stopIfTrue="1" operator="containsText" text="f'k{kk foHkkx jktLFkku">
      <formula>NOT(ISERROR(SEARCH("f'k{kk foHkkx jktLFkku",C1536)))</formula>
    </cfRule>
    <cfRule type="containsText" dxfId="2380" priority="779" stopIfTrue="1" operator="containsText" text="iw.kkZad">
      <formula>NOT(ISERROR(SEARCH("iw.kkZad",C1536)))</formula>
    </cfRule>
  </conditionalFormatting>
  <conditionalFormatting sqref="C1536:C1537">
    <cfRule type="containsText" dxfId="2379" priority="777" stopIfTrue="1" operator="containsText" text="dsoy jktdh; fo|ky;ksa esa iz;ksx gsrq fu%'kqYd">
      <formula>NOT(ISERROR(SEARCH("dsoy jktdh; fo|ky;ksa esa iz;ksx gsrq fu%'kqYd",C1536)))</formula>
    </cfRule>
  </conditionalFormatting>
  <conditionalFormatting sqref="C1559:C1562">
    <cfRule type="cellIs" dxfId="2378" priority="776" stopIfTrue="1" operator="equal">
      <formula>0</formula>
    </cfRule>
  </conditionalFormatting>
  <conditionalFormatting sqref="C1559:C1562">
    <cfRule type="containsText" dxfId="2377" priority="772" stopIfTrue="1" operator="containsText" text="f'k{kk foHkkx jktLFkku">
      <formula>NOT(ISERROR(SEARCH("f'k{kk foHkkx jktLFkku",C1559)))</formula>
    </cfRule>
    <cfRule type="containsText" dxfId="2376" priority="775" stopIfTrue="1" operator="containsText" text="iw.kkZad">
      <formula>NOT(ISERROR(SEARCH("iw.kkZad",C1559)))</formula>
    </cfRule>
  </conditionalFormatting>
  <conditionalFormatting sqref="C1559:C1562">
    <cfRule type="cellIs" dxfId="2375" priority="773" stopIfTrue="1" operator="equal">
      <formula>1800</formula>
    </cfRule>
    <cfRule type="cellIs" dxfId="2374" priority="774" stopIfTrue="1" operator="equal">
      <formula>200</formula>
    </cfRule>
  </conditionalFormatting>
  <conditionalFormatting sqref="C1559:C1562">
    <cfRule type="containsText" dxfId="2373" priority="771" stopIfTrue="1" operator="containsText" text="dsoy jktdh; fo|ky;ksa esa iz;ksx gsrq fu%'kqYd">
      <formula>NOT(ISERROR(SEARCH("dsoy jktdh; fo|ky;ksa esa iz;ksx gsrq fu%'kqYd",C1559)))</formula>
    </cfRule>
  </conditionalFormatting>
  <conditionalFormatting sqref="H1531:H1532 I1535:I1537 I1534:J1534 I1564:J1564 J1557 I1539:I1553 I1556:J1556 I1555">
    <cfRule type="cellIs" dxfId="2372" priority="770" stopIfTrue="1" operator="equal">
      <formula>0</formula>
    </cfRule>
  </conditionalFormatting>
  <conditionalFormatting sqref="H1531:H1532 I1535:I1537 I1534:J1534 I1564:J1564 J1557 I1539:I1553 I1556:J1556 I1555">
    <cfRule type="containsText" dxfId="2371" priority="766" stopIfTrue="1" operator="containsText" text="f'k{kk foHkkx jktLFkku">
      <formula>NOT(ISERROR(SEARCH("f'k{kk foHkkx jktLFkku",H1531)))</formula>
    </cfRule>
    <cfRule type="containsText" dxfId="2370" priority="769" stopIfTrue="1" operator="containsText" text="iw.kkZad">
      <formula>NOT(ISERROR(SEARCH("iw.kkZad",H1531)))</formula>
    </cfRule>
  </conditionalFormatting>
  <conditionalFormatting sqref="J1555 J1557">
    <cfRule type="cellIs" dxfId="2369" priority="767" stopIfTrue="1" operator="equal">
      <formula>1800</formula>
    </cfRule>
    <cfRule type="cellIs" dxfId="2368" priority="768" stopIfTrue="1" operator="equal">
      <formula>200</formula>
    </cfRule>
  </conditionalFormatting>
  <conditionalFormatting sqref="H1531:H1532 I1535:I1537 I1534:J1534 I1564:J1564 J1557 I1539:I1553 I1556:J1556 I1555">
    <cfRule type="containsText" dxfId="2367" priority="765" stopIfTrue="1" operator="containsText" text="dsoy jktdh; fo|ky;ksa esa iz;ksx gsrq fu%'kqYd">
      <formula>NOT(ISERROR(SEARCH("dsoy jktdh; fo|ky;ksa esa iz;ksx gsrq fu%'kqYd",H1531)))</formula>
    </cfRule>
  </conditionalFormatting>
  <conditionalFormatting sqref="I1557">
    <cfRule type="cellIs" dxfId="2366" priority="764" stopIfTrue="1" operator="equal">
      <formula>0</formula>
    </cfRule>
  </conditionalFormatting>
  <conditionalFormatting sqref="I1557">
    <cfRule type="containsText" dxfId="2365" priority="762" stopIfTrue="1" operator="containsText" text="f'k{kk foHkkx jktLFkku">
      <formula>NOT(ISERROR(SEARCH("f'k{kk foHkkx jktLFkku",I1557)))</formula>
    </cfRule>
    <cfRule type="containsText" dxfId="2364" priority="763" stopIfTrue="1" operator="containsText" text="iw.kkZad">
      <formula>NOT(ISERROR(SEARCH("iw.kkZad",I1557)))</formula>
    </cfRule>
  </conditionalFormatting>
  <conditionalFormatting sqref="I1557">
    <cfRule type="containsText" dxfId="2363" priority="761" stopIfTrue="1" operator="containsText" text="dsoy jktdh; fo|ky;ksa esa iz;ksx gsrq fu%'kqYd">
      <formula>NOT(ISERROR(SEARCH("dsoy jktdh; fo|ky;ksa esa iz;ksx gsrq fu%'kqYd",I1557)))</formula>
    </cfRule>
  </conditionalFormatting>
  <conditionalFormatting sqref="J1558">
    <cfRule type="cellIs" dxfId="2362" priority="760" stopIfTrue="1" operator="equal">
      <formula>0</formula>
    </cfRule>
  </conditionalFormatting>
  <conditionalFormatting sqref="J1558">
    <cfRule type="containsText" dxfId="2361" priority="756" stopIfTrue="1" operator="containsText" text="f'k{kk foHkkx jktLFkku">
      <formula>NOT(ISERROR(SEARCH("f'k{kk foHkkx jktLFkku",J1558)))</formula>
    </cfRule>
    <cfRule type="containsText" dxfId="2360" priority="759" stopIfTrue="1" operator="containsText" text="iw.kkZad">
      <formula>NOT(ISERROR(SEARCH("iw.kkZad",J1558)))</formula>
    </cfRule>
  </conditionalFormatting>
  <conditionalFormatting sqref="J1558">
    <cfRule type="cellIs" dxfId="2359" priority="757" stopIfTrue="1" operator="equal">
      <formula>1800</formula>
    </cfRule>
    <cfRule type="cellIs" dxfId="2358" priority="758" stopIfTrue="1" operator="equal">
      <formula>200</formula>
    </cfRule>
  </conditionalFormatting>
  <conditionalFormatting sqref="J1558">
    <cfRule type="containsText" dxfId="2357" priority="755" stopIfTrue="1" operator="containsText" text="dsoy jktdh; fo|ky;ksa esa iz;ksx gsrq fu%'kqYd">
      <formula>NOT(ISERROR(SEARCH("dsoy jktdh; fo|ky;ksa esa iz;ksx gsrq fu%'kqYd",J1558)))</formula>
    </cfRule>
  </conditionalFormatting>
  <conditionalFormatting sqref="J1538:J1542">
    <cfRule type="cellIs" dxfId="2356" priority="754" stopIfTrue="1" operator="equal">
      <formula>0</formula>
    </cfRule>
  </conditionalFormatting>
  <conditionalFormatting sqref="J1538:J1542">
    <cfRule type="containsText" dxfId="2355" priority="752" stopIfTrue="1" operator="containsText" text="f'k{kk foHkkx jktLFkku">
      <formula>NOT(ISERROR(SEARCH("f'k{kk foHkkx jktLFkku",J1538)))</formula>
    </cfRule>
    <cfRule type="containsText" dxfId="2354" priority="753" stopIfTrue="1" operator="containsText" text="iw.kkZad">
      <formula>NOT(ISERROR(SEARCH("iw.kkZad",J1538)))</formula>
    </cfRule>
  </conditionalFormatting>
  <conditionalFormatting sqref="J1538:J1542">
    <cfRule type="containsText" dxfId="2353" priority="751" stopIfTrue="1" operator="containsText" text="dsoy jktdh; fo|ky;ksa esa iz;ksx gsrq fu%'kqYd">
      <formula>NOT(ISERROR(SEARCH("dsoy jktdh; fo|ky;ksa esa iz;ksx gsrq fu%'kqYd",J1538)))</formula>
    </cfRule>
  </conditionalFormatting>
  <conditionalFormatting sqref="J1535">
    <cfRule type="cellIs" dxfId="2352" priority="750" stopIfTrue="1" operator="equal">
      <formula>0</formula>
    </cfRule>
  </conditionalFormatting>
  <conditionalFormatting sqref="J1535">
    <cfRule type="containsText" dxfId="2351" priority="748" stopIfTrue="1" operator="containsText" text="f'k{kk foHkkx jktLFkku">
      <formula>NOT(ISERROR(SEARCH("f'k{kk foHkkx jktLFkku",J1535)))</formula>
    </cfRule>
    <cfRule type="containsText" dxfId="2350" priority="749" stopIfTrue="1" operator="containsText" text="iw.kkZad">
      <formula>NOT(ISERROR(SEARCH("iw.kkZad",J1535)))</formula>
    </cfRule>
  </conditionalFormatting>
  <conditionalFormatting sqref="J1535">
    <cfRule type="containsText" dxfId="2349" priority="747" stopIfTrue="1" operator="containsText" text="dsoy jktdh; fo|ky;ksa esa iz;ksx gsrq fu%'kqYd">
      <formula>NOT(ISERROR(SEARCH("dsoy jktdh; fo|ky;ksa esa iz;ksx gsrq fu%'kqYd",J1535)))</formula>
    </cfRule>
  </conditionalFormatting>
  <conditionalFormatting sqref="J1536:J1537">
    <cfRule type="cellIs" dxfId="2348" priority="746" stopIfTrue="1" operator="equal">
      <formula>0</formula>
    </cfRule>
  </conditionalFormatting>
  <conditionalFormatting sqref="J1536:J1537">
    <cfRule type="containsText" dxfId="2347" priority="744" stopIfTrue="1" operator="containsText" text="f'k{kk foHkkx jktLFkku">
      <formula>NOT(ISERROR(SEARCH("f'k{kk foHkkx jktLFkku",J1536)))</formula>
    </cfRule>
    <cfRule type="containsText" dxfId="2346" priority="745" stopIfTrue="1" operator="containsText" text="iw.kkZad">
      <formula>NOT(ISERROR(SEARCH("iw.kkZad",J1536)))</formula>
    </cfRule>
  </conditionalFormatting>
  <conditionalFormatting sqref="J1536:J1537">
    <cfRule type="containsText" dxfId="2345" priority="743" stopIfTrue="1" operator="containsText" text="dsoy jktdh; fo|ky;ksa esa iz;ksx gsrq fu%'kqYd">
      <formula>NOT(ISERROR(SEARCH("dsoy jktdh; fo|ky;ksa esa iz;ksx gsrq fu%'kqYd",J1536)))</formula>
    </cfRule>
  </conditionalFormatting>
  <conditionalFormatting sqref="J1559:J1562">
    <cfRule type="cellIs" dxfId="2344" priority="742" stopIfTrue="1" operator="equal">
      <formula>0</formula>
    </cfRule>
  </conditionalFormatting>
  <conditionalFormatting sqref="J1559:J1562">
    <cfRule type="containsText" dxfId="2343" priority="738" stopIfTrue="1" operator="containsText" text="f'k{kk foHkkx jktLFkku">
      <formula>NOT(ISERROR(SEARCH("f'k{kk foHkkx jktLFkku",J1559)))</formula>
    </cfRule>
    <cfRule type="containsText" dxfId="2342" priority="741" stopIfTrue="1" operator="containsText" text="iw.kkZad">
      <formula>NOT(ISERROR(SEARCH("iw.kkZad",J1559)))</formula>
    </cfRule>
  </conditionalFormatting>
  <conditionalFormatting sqref="J1559:J1562">
    <cfRule type="cellIs" dxfId="2341" priority="739" stopIfTrue="1" operator="equal">
      <formula>1800</formula>
    </cfRule>
    <cfRule type="cellIs" dxfId="2340" priority="740" stopIfTrue="1" operator="equal">
      <formula>200</formula>
    </cfRule>
  </conditionalFormatting>
  <conditionalFormatting sqref="J1559:J1562">
    <cfRule type="containsText" dxfId="2339" priority="737" stopIfTrue="1" operator="containsText" text="dsoy jktdh; fo|ky;ksa esa iz;ksx gsrq fu%'kqYd">
      <formula>NOT(ISERROR(SEARCH("dsoy jktdh; fo|ky;ksa esa iz;ksx gsrq fu%'kqYd",J1559)))</formula>
    </cfRule>
  </conditionalFormatting>
  <conditionalFormatting sqref="A1565:A1566 F1565 B1569:B1571 B1568:C1568 B1598:C1598 C1591 B1573:B1587 J1589 B1589:C1590">
    <cfRule type="cellIs" dxfId="2338" priority="736" stopIfTrue="1" operator="equal">
      <formula>0</formula>
    </cfRule>
  </conditionalFormatting>
  <conditionalFormatting sqref="A1565:A1566 F1565 B1569:B1571 B1568:C1568 B1598:C1598 C1591 B1573:B1587 J1589 B1589:C1590">
    <cfRule type="containsText" dxfId="2337" priority="732" stopIfTrue="1" operator="containsText" text="f'k{kk foHkkx jktLFkku">
      <formula>NOT(ISERROR(SEARCH("f'k{kk foHkkx jktLFkku",A1565)))</formula>
    </cfRule>
    <cfRule type="containsText" dxfId="2336" priority="735" stopIfTrue="1" operator="containsText" text="iw.kkZad">
      <formula>NOT(ISERROR(SEARCH("iw.kkZad",A1565)))</formula>
    </cfRule>
  </conditionalFormatting>
  <conditionalFormatting sqref="C1589 C1591">
    <cfRule type="cellIs" dxfId="2335" priority="733" stopIfTrue="1" operator="equal">
      <formula>1800</formula>
    </cfRule>
    <cfRule type="cellIs" dxfId="2334" priority="734" stopIfTrue="1" operator="equal">
      <formula>200</formula>
    </cfRule>
  </conditionalFormatting>
  <conditionalFormatting sqref="A1565:A1566 F1565 B1569:B1571 B1568:C1568 B1598:C1598 C1591 B1573:B1587 J1589 B1589:C1590">
    <cfRule type="containsText" dxfId="2333" priority="731" stopIfTrue="1" operator="containsText" text="dsoy jktdh; fo|ky;ksa esa iz;ksx gsrq fu%'kqYd">
      <formula>NOT(ISERROR(SEARCH("dsoy jktdh; fo|ky;ksa esa iz;ksx gsrq fu%'kqYd",A1565)))</formula>
    </cfRule>
  </conditionalFormatting>
  <conditionalFormatting sqref="B1591">
    <cfRule type="cellIs" dxfId="2332" priority="730" stopIfTrue="1" operator="equal">
      <formula>0</formula>
    </cfRule>
  </conditionalFormatting>
  <conditionalFormatting sqref="B1591">
    <cfRule type="containsText" dxfId="2331" priority="728" stopIfTrue="1" operator="containsText" text="f'k{kk foHkkx jktLFkku">
      <formula>NOT(ISERROR(SEARCH("f'k{kk foHkkx jktLFkku",B1591)))</formula>
    </cfRule>
    <cfRule type="containsText" dxfId="2330" priority="729" stopIfTrue="1" operator="containsText" text="iw.kkZad">
      <formula>NOT(ISERROR(SEARCH("iw.kkZad",B1591)))</formula>
    </cfRule>
  </conditionalFormatting>
  <conditionalFormatting sqref="B1591">
    <cfRule type="containsText" dxfId="2329" priority="727" stopIfTrue="1" operator="containsText" text="dsoy jktdh; fo|ky;ksa esa iz;ksx gsrq fu%'kqYd">
      <formula>NOT(ISERROR(SEARCH("dsoy jktdh; fo|ky;ksa esa iz;ksx gsrq fu%'kqYd",B1591)))</formula>
    </cfRule>
  </conditionalFormatting>
  <conditionalFormatting sqref="C1592">
    <cfRule type="cellIs" dxfId="2328" priority="726" stopIfTrue="1" operator="equal">
      <formula>0</formula>
    </cfRule>
  </conditionalFormatting>
  <conditionalFormatting sqref="C1592">
    <cfRule type="containsText" dxfId="2327" priority="722" stopIfTrue="1" operator="containsText" text="f'k{kk foHkkx jktLFkku">
      <formula>NOT(ISERROR(SEARCH("f'k{kk foHkkx jktLFkku",C1592)))</formula>
    </cfRule>
    <cfRule type="containsText" dxfId="2326" priority="725" stopIfTrue="1" operator="containsText" text="iw.kkZad">
      <formula>NOT(ISERROR(SEARCH("iw.kkZad",C1592)))</formula>
    </cfRule>
  </conditionalFormatting>
  <conditionalFormatting sqref="C1592">
    <cfRule type="cellIs" dxfId="2325" priority="723" stopIfTrue="1" operator="equal">
      <formula>1800</formula>
    </cfRule>
    <cfRule type="cellIs" dxfId="2324" priority="724" stopIfTrue="1" operator="equal">
      <formula>200</formula>
    </cfRule>
  </conditionalFormatting>
  <conditionalFormatting sqref="C1592">
    <cfRule type="containsText" dxfId="2323" priority="721" stopIfTrue="1" operator="containsText" text="dsoy jktdh; fo|ky;ksa esa iz;ksx gsrq fu%'kqYd">
      <formula>NOT(ISERROR(SEARCH("dsoy jktdh; fo|ky;ksa esa iz;ksx gsrq fu%'kqYd",C1592)))</formula>
    </cfRule>
  </conditionalFormatting>
  <conditionalFormatting sqref="C1572:C1576">
    <cfRule type="cellIs" dxfId="2322" priority="720" stopIfTrue="1" operator="equal">
      <formula>0</formula>
    </cfRule>
  </conditionalFormatting>
  <conditionalFormatting sqref="C1572:C1576">
    <cfRule type="containsText" dxfId="2321" priority="718" stopIfTrue="1" operator="containsText" text="f'k{kk foHkkx jktLFkku">
      <formula>NOT(ISERROR(SEARCH("f'k{kk foHkkx jktLFkku",C1572)))</formula>
    </cfRule>
    <cfRule type="containsText" dxfId="2320" priority="719" stopIfTrue="1" operator="containsText" text="iw.kkZad">
      <formula>NOT(ISERROR(SEARCH("iw.kkZad",C1572)))</formula>
    </cfRule>
  </conditionalFormatting>
  <conditionalFormatting sqref="C1572:C1576">
    <cfRule type="containsText" dxfId="2319" priority="717" stopIfTrue="1" operator="containsText" text="dsoy jktdh; fo|ky;ksa esa iz;ksx gsrq fu%'kqYd">
      <formula>NOT(ISERROR(SEARCH("dsoy jktdh; fo|ky;ksa esa iz;ksx gsrq fu%'kqYd",C1572)))</formula>
    </cfRule>
  </conditionalFormatting>
  <conditionalFormatting sqref="C1569">
    <cfRule type="cellIs" dxfId="2318" priority="716" stopIfTrue="1" operator="equal">
      <formula>0</formula>
    </cfRule>
  </conditionalFormatting>
  <conditionalFormatting sqref="C1569">
    <cfRule type="containsText" dxfId="2317" priority="714" stopIfTrue="1" operator="containsText" text="f'k{kk foHkkx jktLFkku">
      <formula>NOT(ISERROR(SEARCH("f'k{kk foHkkx jktLFkku",C1569)))</formula>
    </cfRule>
    <cfRule type="containsText" dxfId="2316" priority="715" stopIfTrue="1" operator="containsText" text="iw.kkZad">
      <formula>NOT(ISERROR(SEARCH("iw.kkZad",C1569)))</formula>
    </cfRule>
  </conditionalFormatting>
  <conditionalFormatting sqref="C1569">
    <cfRule type="containsText" dxfId="2315" priority="713" stopIfTrue="1" operator="containsText" text="dsoy jktdh; fo|ky;ksa esa iz;ksx gsrq fu%'kqYd">
      <formula>NOT(ISERROR(SEARCH("dsoy jktdh; fo|ky;ksa esa iz;ksx gsrq fu%'kqYd",C1569)))</formula>
    </cfRule>
  </conditionalFormatting>
  <conditionalFormatting sqref="C1570:C1571">
    <cfRule type="cellIs" dxfId="2314" priority="712" stopIfTrue="1" operator="equal">
      <formula>0</formula>
    </cfRule>
  </conditionalFormatting>
  <conditionalFormatting sqref="C1570:C1571">
    <cfRule type="containsText" dxfId="2313" priority="710" stopIfTrue="1" operator="containsText" text="f'k{kk foHkkx jktLFkku">
      <formula>NOT(ISERROR(SEARCH("f'k{kk foHkkx jktLFkku",C1570)))</formula>
    </cfRule>
    <cfRule type="containsText" dxfId="2312" priority="711" stopIfTrue="1" operator="containsText" text="iw.kkZad">
      <formula>NOT(ISERROR(SEARCH("iw.kkZad",C1570)))</formula>
    </cfRule>
  </conditionalFormatting>
  <conditionalFormatting sqref="C1570:C1571">
    <cfRule type="containsText" dxfId="2311" priority="709" stopIfTrue="1" operator="containsText" text="dsoy jktdh; fo|ky;ksa esa iz;ksx gsrq fu%'kqYd">
      <formula>NOT(ISERROR(SEARCH("dsoy jktdh; fo|ky;ksa esa iz;ksx gsrq fu%'kqYd",C1570)))</formula>
    </cfRule>
  </conditionalFormatting>
  <conditionalFormatting sqref="C1593:C1596">
    <cfRule type="cellIs" dxfId="2310" priority="708" stopIfTrue="1" operator="equal">
      <formula>0</formula>
    </cfRule>
  </conditionalFormatting>
  <conditionalFormatting sqref="C1593:C1596">
    <cfRule type="containsText" dxfId="2309" priority="704" stopIfTrue="1" operator="containsText" text="f'k{kk foHkkx jktLFkku">
      <formula>NOT(ISERROR(SEARCH("f'k{kk foHkkx jktLFkku",C1593)))</formula>
    </cfRule>
    <cfRule type="containsText" dxfId="2308" priority="707" stopIfTrue="1" operator="containsText" text="iw.kkZad">
      <formula>NOT(ISERROR(SEARCH("iw.kkZad",C1593)))</formula>
    </cfRule>
  </conditionalFormatting>
  <conditionalFormatting sqref="C1593:C1596">
    <cfRule type="cellIs" dxfId="2307" priority="705" stopIfTrue="1" operator="equal">
      <formula>1800</formula>
    </cfRule>
    <cfRule type="cellIs" dxfId="2306" priority="706" stopIfTrue="1" operator="equal">
      <formula>200</formula>
    </cfRule>
  </conditionalFormatting>
  <conditionalFormatting sqref="C1593:C1596">
    <cfRule type="containsText" dxfId="2305" priority="703" stopIfTrue="1" operator="containsText" text="dsoy jktdh; fo|ky;ksa esa iz;ksx gsrq fu%'kqYd">
      <formula>NOT(ISERROR(SEARCH("dsoy jktdh; fo|ky;ksa esa iz;ksx gsrq fu%'kqYd",C1593)))</formula>
    </cfRule>
  </conditionalFormatting>
  <conditionalFormatting sqref="H1565:H1566 I1569:I1571 I1568:J1568 I1598:J1598 J1591 I1573:I1587 I1590:J1590 I1589">
    <cfRule type="cellIs" dxfId="2304" priority="702" stopIfTrue="1" operator="equal">
      <formula>0</formula>
    </cfRule>
  </conditionalFormatting>
  <conditionalFormatting sqref="H1565:H1566 I1569:I1571 I1568:J1568 I1598:J1598 J1591 I1573:I1587 I1590:J1590 I1589">
    <cfRule type="containsText" dxfId="2303" priority="698" stopIfTrue="1" operator="containsText" text="f'k{kk foHkkx jktLFkku">
      <formula>NOT(ISERROR(SEARCH("f'k{kk foHkkx jktLFkku",H1565)))</formula>
    </cfRule>
    <cfRule type="containsText" dxfId="2302" priority="701" stopIfTrue="1" operator="containsText" text="iw.kkZad">
      <formula>NOT(ISERROR(SEARCH("iw.kkZad",H1565)))</formula>
    </cfRule>
  </conditionalFormatting>
  <conditionalFormatting sqref="J1589 J1591">
    <cfRule type="cellIs" dxfId="2301" priority="699" stopIfTrue="1" operator="equal">
      <formula>1800</formula>
    </cfRule>
    <cfRule type="cellIs" dxfId="2300" priority="700" stopIfTrue="1" operator="equal">
      <formula>200</formula>
    </cfRule>
  </conditionalFormatting>
  <conditionalFormatting sqref="H1565:H1566 I1569:I1571 I1568:J1568 I1598:J1598 J1591 I1573:I1587 I1590:J1590 I1589">
    <cfRule type="containsText" dxfId="2299" priority="697" stopIfTrue="1" operator="containsText" text="dsoy jktdh; fo|ky;ksa esa iz;ksx gsrq fu%'kqYd">
      <formula>NOT(ISERROR(SEARCH("dsoy jktdh; fo|ky;ksa esa iz;ksx gsrq fu%'kqYd",H1565)))</formula>
    </cfRule>
  </conditionalFormatting>
  <conditionalFormatting sqref="I1591">
    <cfRule type="cellIs" dxfId="2298" priority="696" stopIfTrue="1" operator="equal">
      <formula>0</formula>
    </cfRule>
  </conditionalFormatting>
  <conditionalFormatting sqref="I1591">
    <cfRule type="containsText" dxfId="2297" priority="694" stopIfTrue="1" operator="containsText" text="f'k{kk foHkkx jktLFkku">
      <formula>NOT(ISERROR(SEARCH("f'k{kk foHkkx jktLFkku",I1591)))</formula>
    </cfRule>
    <cfRule type="containsText" dxfId="2296" priority="695" stopIfTrue="1" operator="containsText" text="iw.kkZad">
      <formula>NOT(ISERROR(SEARCH("iw.kkZad",I1591)))</formula>
    </cfRule>
  </conditionalFormatting>
  <conditionalFormatting sqref="I1591">
    <cfRule type="containsText" dxfId="2295" priority="693" stopIfTrue="1" operator="containsText" text="dsoy jktdh; fo|ky;ksa esa iz;ksx gsrq fu%'kqYd">
      <formula>NOT(ISERROR(SEARCH("dsoy jktdh; fo|ky;ksa esa iz;ksx gsrq fu%'kqYd",I1591)))</formula>
    </cfRule>
  </conditionalFormatting>
  <conditionalFormatting sqref="J1592">
    <cfRule type="cellIs" dxfId="2294" priority="692" stopIfTrue="1" operator="equal">
      <formula>0</formula>
    </cfRule>
  </conditionalFormatting>
  <conditionalFormatting sqref="J1592">
    <cfRule type="containsText" dxfId="2293" priority="688" stopIfTrue="1" operator="containsText" text="f'k{kk foHkkx jktLFkku">
      <formula>NOT(ISERROR(SEARCH("f'k{kk foHkkx jktLFkku",J1592)))</formula>
    </cfRule>
    <cfRule type="containsText" dxfId="2292" priority="691" stopIfTrue="1" operator="containsText" text="iw.kkZad">
      <formula>NOT(ISERROR(SEARCH("iw.kkZad",J1592)))</formula>
    </cfRule>
  </conditionalFormatting>
  <conditionalFormatting sqref="J1592">
    <cfRule type="cellIs" dxfId="2291" priority="689" stopIfTrue="1" operator="equal">
      <formula>1800</formula>
    </cfRule>
    <cfRule type="cellIs" dxfId="2290" priority="690" stopIfTrue="1" operator="equal">
      <formula>200</formula>
    </cfRule>
  </conditionalFormatting>
  <conditionalFormatting sqref="J1592">
    <cfRule type="containsText" dxfId="2289" priority="687" stopIfTrue="1" operator="containsText" text="dsoy jktdh; fo|ky;ksa esa iz;ksx gsrq fu%'kqYd">
      <formula>NOT(ISERROR(SEARCH("dsoy jktdh; fo|ky;ksa esa iz;ksx gsrq fu%'kqYd",J1592)))</formula>
    </cfRule>
  </conditionalFormatting>
  <conditionalFormatting sqref="J1572:J1576">
    <cfRule type="cellIs" dxfId="2288" priority="686" stopIfTrue="1" operator="equal">
      <formula>0</formula>
    </cfRule>
  </conditionalFormatting>
  <conditionalFormatting sqref="J1572:J1576">
    <cfRule type="containsText" dxfId="2287" priority="684" stopIfTrue="1" operator="containsText" text="f'k{kk foHkkx jktLFkku">
      <formula>NOT(ISERROR(SEARCH("f'k{kk foHkkx jktLFkku",J1572)))</formula>
    </cfRule>
    <cfRule type="containsText" dxfId="2286" priority="685" stopIfTrue="1" operator="containsText" text="iw.kkZad">
      <formula>NOT(ISERROR(SEARCH("iw.kkZad",J1572)))</formula>
    </cfRule>
  </conditionalFormatting>
  <conditionalFormatting sqref="J1572:J1576">
    <cfRule type="containsText" dxfId="2285" priority="683" stopIfTrue="1" operator="containsText" text="dsoy jktdh; fo|ky;ksa esa iz;ksx gsrq fu%'kqYd">
      <formula>NOT(ISERROR(SEARCH("dsoy jktdh; fo|ky;ksa esa iz;ksx gsrq fu%'kqYd",J1572)))</formula>
    </cfRule>
  </conditionalFormatting>
  <conditionalFormatting sqref="J1569">
    <cfRule type="cellIs" dxfId="2284" priority="682" stopIfTrue="1" operator="equal">
      <formula>0</formula>
    </cfRule>
  </conditionalFormatting>
  <conditionalFormatting sqref="J1569">
    <cfRule type="containsText" dxfId="2283" priority="680" stopIfTrue="1" operator="containsText" text="f'k{kk foHkkx jktLFkku">
      <formula>NOT(ISERROR(SEARCH("f'k{kk foHkkx jktLFkku",J1569)))</formula>
    </cfRule>
    <cfRule type="containsText" dxfId="2282" priority="681" stopIfTrue="1" operator="containsText" text="iw.kkZad">
      <formula>NOT(ISERROR(SEARCH("iw.kkZad",J1569)))</formula>
    </cfRule>
  </conditionalFormatting>
  <conditionalFormatting sqref="J1569">
    <cfRule type="containsText" dxfId="2281" priority="679" stopIfTrue="1" operator="containsText" text="dsoy jktdh; fo|ky;ksa esa iz;ksx gsrq fu%'kqYd">
      <formula>NOT(ISERROR(SEARCH("dsoy jktdh; fo|ky;ksa esa iz;ksx gsrq fu%'kqYd",J1569)))</formula>
    </cfRule>
  </conditionalFormatting>
  <conditionalFormatting sqref="J1570:J1571">
    <cfRule type="cellIs" dxfId="2280" priority="678" stopIfTrue="1" operator="equal">
      <formula>0</formula>
    </cfRule>
  </conditionalFormatting>
  <conditionalFormatting sqref="J1570:J1571">
    <cfRule type="containsText" dxfId="2279" priority="676" stopIfTrue="1" operator="containsText" text="f'k{kk foHkkx jktLFkku">
      <formula>NOT(ISERROR(SEARCH("f'k{kk foHkkx jktLFkku",J1570)))</formula>
    </cfRule>
    <cfRule type="containsText" dxfId="2278" priority="677" stopIfTrue="1" operator="containsText" text="iw.kkZad">
      <formula>NOT(ISERROR(SEARCH("iw.kkZad",J1570)))</formula>
    </cfRule>
  </conditionalFormatting>
  <conditionalFormatting sqref="J1570:J1571">
    <cfRule type="containsText" dxfId="2277" priority="675" stopIfTrue="1" operator="containsText" text="dsoy jktdh; fo|ky;ksa esa iz;ksx gsrq fu%'kqYd">
      <formula>NOT(ISERROR(SEARCH("dsoy jktdh; fo|ky;ksa esa iz;ksx gsrq fu%'kqYd",J1570)))</formula>
    </cfRule>
  </conditionalFormatting>
  <conditionalFormatting sqref="J1593:J1596">
    <cfRule type="cellIs" dxfId="2276" priority="674" stopIfTrue="1" operator="equal">
      <formula>0</formula>
    </cfRule>
  </conditionalFormatting>
  <conditionalFormatting sqref="J1593:J1596">
    <cfRule type="containsText" dxfId="2275" priority="670" stopIfTrue="1" operator="containsText" text="f'k{kk foHkkx jktLFkku">
      <formula>NOT(ISERROR(SEARCH("f'k{kk foHkkx jktLFkku",J1593)))</formula>
    </cfRule>
    <cfRule type="containsText" dxfId="2274" priority="673" stopIfTrue="1" operator="containsText" text="iw.kkZad">
      <formula>NOT(ISERROR(SEARCH("iw.kkZad",J1593)))</formula>
    </cfRule>
  </conditionalFormatting>
  <conditionalFormatting sqref="J1593:J1596">
    <cfRule type="cellIs" dxfId="2273" priority="671" stopIfTrue="1" operator="equal">
      <formula>1800</formula>
    </cfRule>
    <cfRule type="cellIs" dxfId="2272" priority="672" stopIfTrue="1" operator="equal">
      <formula>200</formula>
    </cfRule>
  </conditionalFormatting>
  <conditionalFormatting sqref="J1593:J1596">
    <cfRule type="containsText" dxfId="2271" priority="669" stopIfTrue="1" operator="containsText" text="dsoy jktdh; fo|ky;ksa esa iz;ksx gsrq fu%'kqYd">
      <formula>NOT(ISERROR(SEARCH("dsoy jktdh; fo|ky;ksa esa iz;ksx gsrq fu%'kqYd",J1593)))</formula>
    </cfRule>
  </conditionalFormatting>
  <conditionalFormatting sqref="A1599:A1600 F1599 B1603:B1605 B1602:C1602 B1632:C1632 C1625 B1607:B1621 J1623 B1623:C1624">
    <cfRule type="cellIs" dxfId="2270" priority="668" stopIfTrue="1" operator="equal">
      <formula>0</formula>
    </cfRule>
  </conditionalFormatting>
  <conditionalFormatting sqref="A1599:A1600 F1599 B1603:B1605 B1602:C1602 B1632:C1632 C1625 B1607:B1621 J1623 B1623:C1624">
    <cfRule type="containsText" dxfId="2269" priority="664" stopIfTrue="1" operator="containsText" text="f'k{kk foHkkx jktLFkku">
      <formula>NOT(ISERROR(SEARCH("f'k{kk foHkkx jktLFkku",A1599)))</formula>
    </cfRule>
    <cfRule type="containsText" dxfId="2268" priority="667" stopIfTrue="1" operator="containsText" text="iw.kkZad">
      <formula>NOT(ISERROR(SEARCH("iw.kkZad",A1599)))</formula>
    </cfRule>
  </conditionalFormatting>
  <conditionalFormatting sqref="C1623 C1625">
    <cfRule type="cellIs" dxfId="2267" priority="665" stopIfTrue="1" operator="equal">
      <formula>1800</formula>
    </cfRule>
    <cfRule type="cellIs" dxfId="2266" priority="666" stopIfTrue="1" operator="equal">
      <formula>200</formula>
    </cfRule>
  </conditionalFormatting>
  <conditionalFormatting sqref="A1599:A1600 F1599 B1603:B1605 B1602:C1602 B1632:C1632 C1625 B1607:B1621 J1623 B1623:C1624">
    <cfRule type="containsText" dxfId="2265" priority="663" stopIfTrue="1" operator="containsText" text="dsoy jktdh; fo|ky;ksa esa iz;ksx gsrq fu%'kqYd">
      <formula>NOT(ISERROR(SEARCH("dsoy jktdh; fo|ky;ksa esa iz;ksx gsrq fu%'kqYd",A1599)))</formula>
    </cfRule>
  </conditionalFormatting>
  <conditionalFormatting sqref="B1625">
    <cfRule type="cellIs" dxfId="2264" priority="662" stopIfTrue="1" operator="equal">
      <formula>0</formula>
    </cfRule>
  </conditionalFormatting>
  <conditionalFormatting sqref="B1625">
    <cfRule type="containsText" dxfId="2263" priority="660" stopIfTrue="1" operator="containsText" text="f'k{kk foHkkx jktLFkku">
      <formula>NOT(ISERROR(SEARCH("f'k{kk foHkkx jktLFkku",B1625)))</formula>
    </cfRule>
    <cfRule type="containsText" dxfId="2262" priority="661" stopIfTrue="1" operator="containsText" text="iw.kkZad">
      <formula>NOT(ISERROR(SEARCH("iw.kkZad",B1625)))</formula>
    </cfRule>
  </conditionalFormatting>
  <conditionalFormatting sqref="B1625">
    <cfRule type="containsText" dxfId="2261" priority="659" stopIfTrue="1" operator="containsText" text="dsoy jktdh; fo|ky;ksa esa iz;ksx gsrq fu%'kqYd">
      <formula>NOT(ISERROR(SEARCH("dsoy jktdh; fo|ky;ksa esa iz;ksx gsrq fu%'kqYd",B1625)))</formula>
    </cfRule>
  </conditionalFormatting>
  <conditionalFormatting sqref="C1626">
    <cfRule type="cellIs" dxfId="2260" priority="658" stopIfTrue="1" operator="equal">
      <formula>0</formula>
    </cfRule>
  </conditionalFormatting>
  <conditionalFormatting sqref="C1626">
    <cfRule type="containsText" dxfId="2259" priority="654" stopIfTrue="1" operator="containsText" text="f'k{kk foHkkx jktLFkku">
      <formula>NOT(ISERROR(SEARCH("f'k{kk foHkkx jktLFkku",C1626)))</formula>
    </cfRule>
    <cfRule type="containsText" dxfId="2258" priority="657" stopIfTrue="1" operator="containsText" text="iw.kkZad">
      <formula>NOT(ISERROR(SEARCH("iw.kkZad",C1626)))</formula>
    </cfRule>
  </conditionalFormatting>
  <conditionalFormatting sqref="C1626">
    <cfRule type="cellIs" dxfId="2257" priority="655" stopIfTrue="1" operator="equal">
      <formula>1800</formula>
    </cfRule>
    <cfRule type="cellIs" dxfId="2256" priority="656" stopIfTrue="1" operator="equal">
      <formula>200</formula>
    </cfRule>
  </conditionalFormatting>
  <conditionalFormatting sqref="C1626">
    <cfRule type="containsText" dxfId="2255" priority="653" stopIfTrue="1" operator="containsText" text="dsoy jktdh; fo|ky;ksa esa iz;ksx gsrq fu%'kqYd">
      <formula>NOT(ISERROR(SEARCH("dsoy jktdh; fo|ky;ksa esa iz;ksx gsrq fu%'kqYd",C1626)))</formula>
    </cfRule>
  </conditionalFormatting>
  <conditionalFormatting sqref="C1606:C1610">
    <cfRule type="cellIs" dxfId="2254" priority="652" stopIfTrue="1" operator="equal">
      <formula>0</formula>
    </cfRule>
  </conditionalFormatting>
  <conditionalFormatting sqref="C1606:C1610">
    <cfRule type="containsText" dxfId="2253" priority="650" stopIfTrue="1" operator="containsText" text="f'k{kk foHkkx jktLFkku">
      <formula>NOT(ISERROR(SEARCH("f'k{kk foHkkx jktLFkku",C1606)))</formula>
    </cfRule>
    <cfRule type="containsText" dxfId="2252" priority="651" stopIfTrue="1" operator="containsText" text="iw.kkZad">
      <formula>NOT(ISERROR(SEARCH("iw.kkZad",C1606)))</formula>
    </cfRule>
  </conditionalFormatting>
  <conditionalFormatting sqref="C1606:C1610">
    <cfRule type="containsText" dxfId="2251" priority="649" stopIfTrue="1" operator="containsText" text="dsoy jktdh; fo|ky;ksa esa iz;ksx gsrq fu%'kqYd">
      <formula>NOT(ISERROR(SEARCH("dsoy jktdh; fo|ky;ksa esa iz;ksx gsrq fu%'kqYd",C1606)))</formula>
    </cfRule>
  </conditionalFormatting>
  <conditionalFormatting sqref="C1603">
    <cfRule type="cellIs" dxfId="2250" priority="648" stopIfTrue="1" operator="equal">
      <formula>0</formula>
    </cfRule>
  </conditionalFormatting>
  <conditionalFormatting sqref="C1603">
    <cfRule type="containsText" dxfId="2249" priority="646" stopIfTrue="1" operator="containsText" text="f'k{kk foHkkx jktLFkku">
      <formula>NOT(ISERROR(SEARCH("f'k{kk foHkkx jktLFkku",C1603)))</formula>
    </cfRule>
    <cfRule type="containsText" dxfId="2248" priority="647" stopIfTrue="1" operator="containsText" text="iw.kkZad">
      <formula>NOT(ISERROR(SEARCH("iw.kkZad",C1603)))</formula>
    </cfRule>
  </conditionalFormatting>
  <conditionalFormatting sqref="C1603">
    <cfRule type="containsText" dxfId="2247" priority="645" stopIfTrue="1" operator="containsText" text="dsoy jktdh; fo|ky;ksa esa iz;ksx gsrq fu%'kqYd">
      <formula>NOT(ISERROR(SEARCH("dsoy jktdh; fo|ky;ksa esa iz;ksx gsrq fu%'kqYd",C1603)))</formula>
    </cfRule>
  </conditionalFormatting>
  <conditionalFormatting sqref="C1604:C1605">
    <cfRule type="cellIs" dxfId="2246" priority="644" stopIfTrue="1" operator="equal">
      <formula>0</formula>
    </cfRule>
  </conditionalFormatting>
  <conditionalFormatting sqref="C1604:C1605">
    <cfRule type="containsText" dxfId="2245" priority="642" stopIfTrue="1" operator="containsText" text="f'k{kk foHkkx jktLFkku">
      <formula>NOT(ISERROR(SEARCH("f'k{kk foHkkx jktLFkku",C1604)))</formula>
    </cfRule>
    <cfRule type="containsText" dxfId="2244" priority="643" stopIfTrue="1" operator="containsText" text="iw.kkZad">
      <formula>NOT(ISERROR(SEARCH("iw.kkZad",C1604)))</formula>
    </cfRule>
  </conditionalFormatting>
  <conditionalFormatting sqref="C1604:C1605">
    <cfRule type="containsText" dxfId="2243" priority="641" stopIfTrue="1" operator="containsText" text="dsoy jktdh; fo|ky;ksa esa iz;ksx gsrq fu%'kqYd">
      <formula>NOT(ISERROR(SEARCH("dsoy jktdh; fo|ky;ksa esa iz;ksx gsrq fu%'kqYd",C1604)))</formula>
    </cfRule>
  </conditionalFormatting>
  <conditionalFormatting sqref="C1627:C1630">
    <cfRule type="cellIs" dxfId="2242" priority="640" stopIfTrue="1" operator="equal">
      <formula>0</formula>
    </cfRule>
  </conditionalFormatting>
  <conditionalFormatting sqref="C1627:C1630">
    <cfRule type="containsText" dxfId="2241" priority="636" stopIfTrue="1" operator="containsText" text="f'k{kk foHkkx jktLFkku">
      <formula>NOT(ISERROR(SEARCH("f'k{kk foHkkx jktLFkku",C1627)))</formula>
    </cfRule>
    <cfRule type="containsText" dxfId="2240" priority="639" stopIfTrue="1" operator="containsText" text="iw.kkZad">
      <formula>NOT(ISERROR(SEARCH("iw.kkZad",C1627)))</formula>
    </cfRule>
  </conditionalFormatting>
  <conditionalFormatting sqref="C1627:C1630">
    <cfRule type="cellIs" dxfId="2239" priority="637" stopIfTrue="1" operator="equal">
      <formula>1800</formula>
    </cfRule>
    <cfRule type="cellIs" dxfId="2238" priority="638" stopIfTrue="1" operator="equal">
      <formula>200</formula>
    </cfRule>
  </conditionalFormatting>
  <conditionalFormatting sqref="C1627:C1630">
    <cfRule type="containsText" dxfId="2237" priority="635" stopIfTrue="1" operator="containsText" text="dsoy jktdh; fo|ky;ksa esa iz;ksx gsrq fu%'kqYd">
      <formula>NOT(ISERROR(SEARCH("dsoy jktdh; fo|ky;ksa esa iz;ksx gsrq fu%'kqYd",C1627)))</formula>
    </cfRule>
  </conditionalFormatting>
  <conditionalFormatting sqref="H1599:H1600 I1603:I1605 I1602:J1602 I1632:J1632 J1625 I1607:I1621 I1624:J1624 I1623">
    <cfRule type="cellIs" dxfId="2236" priority="634" stopIfTrue="1" operator="equal">
      <formula>0</formula>
    </cfRule>
  </conditionalFormatting>
  <conditionalFormatting sqref="H1599:H1600 I1603:I1605 I1602:J1602 I1632:J1632 J1625 I1607:I1621 I1624:J1624 I1623">
    <cfRule type="containsText" dxfId="2235" priority="630" stopIfTrue="1" operator="containsText" text="f'k{kk foHkkx jktLFkku">
      <formula>NOT(ISERROR(SEARCH("f'k{kk foHkkx jktLFkku",H1599)))</formula>
    </cfRule>
    <cfRule type="containsText" dxfId="2234" priority="633" stopIfTrue="1" operator="containsText" text="iw.kkZad">
      <formula>NOT(ISERROR(SEARCH("iw.kkZad",H1599)))</formula>
    </cfRule>
  </conditionalFormatting>
  <conditionalFormatting sqref="J1623 J1625">
    <cfRule type="cellIs" dxfId="2233" priority="631" stopIfTrue="1" operator="equal">
      <formula>1800</formula>
    </cfRule>
    <cfRule type="cellIs" dxfId="2232" priority="632" stopIfTrue="1" operator="equal">
      <formula>200</formula>
    </cfRule>
  </conditionalFormatting>
  <conditionalFormatting sqref="H1599:H1600 I1603:I1605 I1602:J1602 I1632:J1632 J1625 I1607:I1621 I1624:J1624 I1623">
    <cfRule type="containsText" dxfId="2231" priority="629" stopIfTrue="1" operator="containsText" text="dsoy jktdh; fo|ky;ksa esa iz;ksx gsrq fu%'kqYd">
      <formula>NOT(ISERROR(SEARCH("dsoy jktdh; fo|ky;ksa esa iz;ksx gsrq fu%'kqYd",H1599)))</formula>
    </cfRule>
  </conditionalFormatting>
  <conditionalFormatting sqref="I1625">
    <cfRule type="cellIs" dxfId="2230" priority="628" stopIfTrue="1" operator="equal">
      <formula>0</formula>
    </cfRule>
  </conditionalFormatting>
  <conditionalFormatting sqref="I1625">
    <cfRule type="containsText" dxfId="2229" priority="626" stopIfTrue="1" operator="containsText" text="f'k{kk foHkkx jktLFkku">
      <formula>NOT(ISERROR(SEARCH("f'k{kk foHkkx jktLFkku",I1625)))</formula>
    </cfRule>
    <cfRule type="containsText" dxfId="2228" priority="627" stopIfTrue="1" operator="containsText" text="iw.kkZad">
      <formula>NOT(ISERROR(SEARCH("iw.kkZad",I1625)))</formula>
    </cfRule>
  </conditionalFormatting>
  <conditionalFormatting sqref="I1625">
    <cfRule type="containsText" dxfId="2227" priority="625" stopIfTrue="1" operator="containsText" text="dsoy jktdh; fo|ky;ksa esa iz;ksx gsrq fu%'kqYd">
      <formula>NOT(ISERROR(SEARCH("dsoy jktdh; fo|ky;ksa esa iz;ksx gsrq fu%'kqYd",I1625)))</formula>
    </cfRule>
  </conditionalFormatting>
  <conditionalFormatting sqref="J1626">
    <cfRule type="cellIs" dxfId="2226" priority="624" stopIfTrue="1" operator="equal">
      <formula>0</formula>
    </cfRule>
  </conditionalFormatting>
  <conditionalFormatting sqref="J1626">
    <cfRule type="containsText" dxfId="2225" priority="620" stopIfTrue="1" operator="containsText" text="f'k{kk foHkkx jktLFkku">
      <formula>NOT(ISERROR(SEARCH("f'k{kk foHkkx jktLFkku",J1626)))</formula>
    </cfRule>
    <cfRule type="containsText" dxfId="2224" priority="623" stopIfTrue="1" operator="containsText" text="iw.kkZad">
      <formula>NOT(ISERROR(SEARCH("iw.kkZad",J1626)))</formula>
    </cfRule>
  </conditionalFormatting>
  <conditionalFormatting sqref="J1626">
    <cfRule type="cellIs" dxfId="2223" priority="621" stopIfTrue="1" operator="equal">
      <formula>1800</formula>
    </cfRule>
    <cfRule type="cellIs" dxfId="2222" priority="622" stopIfTrue="1" operator="equal">
      <formula>200</formula>
    </cfRule>
  </conditionalFormatting>
  <conditionalFormatting sqref="J1626">
    <cfRule type="containsText" dxfId="2221" priority="619" stopIfTrue="1" operator="containsText" text="dsoy jktdh; fo|ky;ksa esa iz;ksx gsrq fu%'kqYd">
      <formula>NOT(ISERROR(SEARCH("dsoy jktdh; fo|ky;ksa esa iz;ksx gsrq fu%'kqYd",J1626)))</formula>
    </cfRule>
  </conditionalFormatting>
  <conditionalFormatting sqref="J1606:J1610">
    <cfRule type="cellIs" dxfId="2220" priority="618" stopIfTrue="1" operator="equal">
      <formula>0</formula>
    </cfRule>
  </conditionalFormatting>
  <conditionalFormatting sqref="J1606:J1610">
    <cfRule type="containsText" dxfId="2219" priority="616" stopIfTrue="1" operator="containsText" text="f'k{kk foHkkx jktLFkku">
      <formula>NOT(ISERROR(SEARCH("f'k{kk foHkkx jktLFkku",J1606)))</formula>
    </cfRule>
    <cfRule type="containsText" dxfId="2218" priority="617" stopIfTrue="1" operator="containsText" text="iw.kkZad">
      <formula>NOT(ISERROR(SEARCH("iw.kkZad",J1606)))</formula>
    </cfRule>
  </conditionalFormatting>
  <conditionalFormatting sqref="J1606:J1610">
    <cfRule type="containsText" dxfId="2217" priority="615" stopIfTrue="1" operator="containsText" text="dsoy jktdh; fo|ky;ksa esa iz;ksx gsrq fu%'kqYd">
      <formula>NOT(ISERROR(SEARCH("dsoy jktdh; fo|ky;ksa esa iz;ksx gsrq fu%'kqYd",J1606)))</formula>
    </cfRule>
  </conditionalFormatting>
  <conditionalFormatting sqref="J1603">
    <cfRule type="cellIs" dxfId="2216" priority="614" stopIfTrue="1" operator="equal">
      <formula>0</formula>
    </cfRule>
  </conditionalFormatting>
  <conditionalFormatting sqref="J1603">
    <cfRule type="containsText" dxfId="2215" priority="612" stopIfTrue="1" operator="containsText" text="f'k{kk foHkkx jktLFkku">
      <formula>NOT(ISERROR(SEARCH("f'k{kk foHkkx jktLFkku",J1603)))</formula>
    </cfRule>
    <cfRule type="containsText" dxfId="2214" priority="613" stopIfTrue="1" operator="containsText" text="iw.kkZad">
      <formula>NOT(ISERROR(SEARCH("iw.kkZad",J1603)))</formula>
    </cfRule>
  </conditionalFormatting>
  <conditionalFormatting sqref="J1603">
    <cfRule type="containsText" dxfId="2213" priority="611" stopIfTrue="1" operator="containsText" text="dsoy jktdh; fo|ky;ksa esa iz;ksx gsrq fu%'kqYd">
      <formula>NOT(ISERROR(SEARCH("dsoy jktdh; fo|ky;ksa esa iz;ksx gsrq fu%'kqYd",J1603)))</formula>
    </cfRule>
  </conditionalFormatting>
  <conditionalFormatting sqref="J1604:J1605">
    <cfRule type="cellIs" dxfId="2212" priority="610" stopIfTrue="1" operator="equal">
      <formula>0</formula>
    </cfRule>
  </conditionalFormatting>
  <conditionalFormatting sqref="J1604:J1605">
    <cfRule type="containsText" dxfId="2211" priority="608" stopIfTrue="1" operator="containsText" text="f'k{kk foHkkx jktLFkku">
      <formula>NOT(ISERROR(SEARCH("f'k{kk foHkkx jktLFkku",J1604)))</formula>
    </cfRule>
    <cfRule type="containsText" dxfId="2210" priority="609" stopIfTrue="1" operator="containsText" text="iw.kkZad">
      <formula>NOT(ISERROR(SEARCH("iw.kkZad",J1604)))</formula>
    </cfRule>
  </conditionalFormatting>
  <conditionalFormatting sqref="J1604:J1605">
    <cfRule type="containsText" dxfId="2209" priority="607" stopIfTrue="1" operator="containsText" text="dsoy jktdh; fo|ky;ksa esa iz;ksx gsrq fu%'kqYd">
      <formula>NOT(ISERROR(SEARCH("dsoy jktdh; fo|ky;ksa esa iz;ksx gsrq fu%'kqYd",J1604)))</formula>
    </cfRule>
  </conditionalFormatting>
  <conditionalFormatting sqref="J1627:J1630">
    <cfRule type="cellIs" dxfId="2208" priority="606" stopIfTrue="1" operator="equal">
      <formula>0</formula>
    </cfRule>
  </conditionalFormatting>
  <conditionalFormatting sqref="J1627:J1630">
    <cfRule type="containsText" dxfId="2207" priority="602" stopIfTrue="1" operator="containsText" text="f'k{kk foHkkx jktLFkku">
      <formula>NOT(ISERROR(SEARCH("f'k{kk foHkkx jktLFkku",J1627)))</formula>
    </cfRule>
    <cfRule type="containsText" dxfId="2206" priority="605" stopIfTrue="1" operator="containsText" text="iw.kkZad">
      <formula>NOT(ISERROR(SEARCH("iw.kkZad",J1627)))</formula>
    </cfRule>
  </conditionalFormatting>
  <conditionalFormatting sqref="J1627:J1630">
    <cfRule type="cellIs" dxfId="2205" priority="603" stopIfTrue="1" operator="equal">
      <formula>1800</formula>
    </cfRule>
    <cfRule type="cellIs" dxfId="2204" priority="604" stopIfTrue="1" operator="equal">
      <formula>200</formula>
    </cfRule>
  </conditionalFormatting>
  <conditionalFormatting sqref="J1627:J1630">
    <cfRule type="containsText" dxfId="2203" priority="601" stopIfTrue="1" operator="containsText" text="dsoy jktdh; fo|ky;ksa esa iz;ksx gsrq fu%'kqYd">
      <formula>NOT(ISERROR(SEARCH("dsoy jktdh; fo|ky;ksa esa iz;ksx gsrq fu%'kqYd",J1627)))</formula>
    </cfRule>
  </conditionalFormatting>
  <conditionalFormatting sqref="A1633:A1634 F1633 B1637:B1639 B1636:C1636 B1666:C1666 C1659 B1641:B1655 J1657 B1657:C1658">
    <cfRule type="cellIs" dxfId="2202" priority="600" stopIfTrue="1" operator="equal">
      <formula>0</formula>
    </cfRule>
  </conditionalFormatting>
  <conditionalFormatting sqref="A1633:A1634 F1633 B1637:B1639 B1636:C1636 B1666:C1666 C1659 B1641:B1655 J1657 B1657:C1658">
    <cfRule type="containsText" dxfId="2201" priority="596" stopIfTrue="1" operator="containsText" text="f'k{kk foHkkx jktLFkku">
      <formula>NOT(ISERROR(SEARCH("f'k{kk foHkkx jktLFkku",A1633)))</formula>
    </cfRule>
    <cfRule type="containsText" dxfId="2200" priority="599" stopIfTrue="1" operator="containsText" text="iw.kkZad">
      <formula>NOT(ISERROR(SEARCH("iw.kkZad",A1633)))</formula>
    </cfRule>
  </conditionalFormatting>
  <conditionalFormatting sqref="C1657 C1659">
    <cfRule type="cellIs" dxfId="2199" priority="597" stopIfTrue="1" operator="equal">
      <formula>1800</formula>
    </cfRule>
    <cfRule type="cellIs" dxfId="2198" priority="598" stopIfTrue="1" operator="equal">
      <formula>200</formula>
    </cfRule>
  </conditionalFormatting>
  <conditionalFormatting sqref="A1633:A1634 F1633 B1637:B1639 B1636:C1636 B1666:C1666 C1659 B1641:B1655 J1657 B1657:C1658">
    <cfRule type="containsText" dxfId="2197" priority="595" stopIfTrue="1" operator="containsText" text="dsoy jktdh; fo|ky;ksa esa iz;ksx gsrq fu%'kqYd">
      <formula>NOT(ISERROR(SEARCH("dsoy jktdh; fo|ky;ksa esa iz;ksx gsrq fu%'kqYd",A1633)))</formula>
    </cfRule>
  </conditionalFormatting>
  <conditionalFormatting sqref="B1659">
    <cfRule type="cellIs" dxfId="2196" priority="594" stopIfTrue="1" operator="equal">
      <formula>0</formula>
    </cfRule>
  </conditionalFormatting>
  <conditionalFormatting sqref="B1659">
    <cfRule type="containsText" dxfId="2195" priority="592" stopIfTrue="1" operator="containsText" text="f'k{kk foHkkx jktLFkku">
      <formula>NOT(ISERROR(SEARCH("f'k{kk foHkkx jktLFkku",B1659)))</formula>
    </cfRule>
    <cfRule type="containsText" dxfId="2194" priority="593" stopIfTrue="1" operator="containsText" text="iw.kkZad">
      <formula>NOT(ISERROR(SEARCH("iw.kkZad",B1659)))</formula>
    </cfRule>
  </conditionalFormatting>
  <conditionalFormatting sqref="B1659">
    <cfRule type="containsText" dxfId="2193" priority="591" stopIfTrue="1" operator="containsText" text="dsoy jktdh; fo|ky;ksa esa iz;ksx gsrq fu%'kqYd">
      <formula>NOT(ISERROR(SEARCH("dsoy jktdh; fo|ky;ksa esa iz;ksx gsrq fu%'kqYd",B1659)))</formula>
    </cfRule>
  </conditionalFormatting>
  <conditionalFormatting sqref="C1660">
    <cfRule type="cellIs" dxfId="2192" priority="590" stopIfTrue="1" operator="equal">
      <formula>0</formula>
    </cfRule>
  </conditionalFormatting>
  <conditionalFormatting sqref="C1660">
    <cfRule type="containsText" dxfId="2191" priority="586" stopIfTrue="1" operator="containsText" text="f'k{kk foHkkx jktLFkku">
      <formula>NOT(ISERROR(SEARCH("f'k{kk foHkkx jktLFkku",C1660)))</formula>
    </cfRule>
    <cfRule type="containsText" dxfId="2190" priority="589" stopIfTrue="1" operator="containsText" text="iw.kkZad">
      <formula>NOT(ISERROR(SEARCH("iw.kkZad",C1660)))</formula>
    </cfRule>
  </conditionalFormatting>
  <conditionalFormatting sqref="C1660">
    <cfRule type="cellIs" dxfId="2189" priority="587" stopIfTrue="1" operator="equal">
      <formula>1800</formula>
    </cfRule>
    <cfRule type="cellIs" dxfId="2188" priority="588" stopIfTrue="1" operator="equal">
      <formula>200</formula>
    </cfRule>
  </conditionalFormatting>
  <conditionalFormatting sqref="C1660">
    <cfRule type="containsText" dxfId="2187" priority="585" stopIfTrue="1" operator="containsText" text="dsoy jktdh; fo|ky;ksa esa iz;ksx gsrq fu%'kqYd">
      <formula>NOT(ISERROR(SEARCH("dsoy jktdh; fo|ky;ksa esa iz;ksx gsrq fu%'kqYd",C1660)))</formula>
    </cfRule>
  </conditionalFormatting>
  <conditionalFormatting sqref="C1640:C1644">
    <cfRule type="cellIs" dxfId="2186" priority="584" stopIfTrue="1" operator="equal">
      <formula>0</formula>
    </cfRule>
  </conditionalFormatting>
  <conditionalFormatting sqref="C1640:C1644">
    <cfRule type="containsText" dxfId="2185" priority="582" stopIfTrue="1" operator="containsText" text="f'k{kk foHkkx jktLFkku">
      <formula>NOT(ISERROR(SEARCH("f'k{kk foHkkx jktLFkku",C1640)))</formula>
    </cfRule>
    <cfRule type="containsText" dxfId="2184" priority="583" stopIfTrue="1" operator="containsText" text="iw.kkZad">
      <formula>NOT(ISERROR(SEARCH("iw.kkZad",C1640)))</formula>
    </cfRule>
  </conditionalFormatting>
  <conditionalFormatting sqref="C1640:C1644">
    <cfRule type="containsText" dxfId="2183" priority="581" stopIfTrue="1" operator="containsText" text="dsoy jktdh; fo|ky;ksa esa iz;ksx gsrq fu%'kqYd">
      <formula>NOT(ISERROR(SEARCH("dsoy jktdh; fo|ky;ksa esa iz;ksx gsrq fu%'kqYd",C1640)))</formula>
    </cfRule>
  </conditionalFormatting>
  <conditionalFormatting sqref="C1637">
    <cfRule type="cellIs" dxfId="2182" priority="580" stopIfTrue="1" operator="equal">
      <formula>0</formula>
    </cfRule>
  </conditionalFormatting>
  <conditionalFormatting sqref="C1637">
    <cfRule type="containsText" dxfId="2181" priority="578" stopIfTrue="1" operator="containsText" text="f'k{kk foHkkx jktLFkku">
      <formula>NOT(ISERROR(SEARCH("f'k{kk foHkkx jktLFkku",C1637)))</formula>
    </cfRule>
    <cfRule type="containsText" dxfId="2180" priority="579" stopIfTrue="1" operator="containsText" text="iw.kkZad">
      <formula>NOT(ISERROR(SEARCH("iw.kkZad",C1637)))</formula>
    </cfRule>
  </conditionalFormatting>
  <conditionalFormatting sqref="C1637">
    <cfRule type="containsText" dxfId="2179" priority="577" stopIfTrue="1" operator="containsText" text="dsoy jktdh; fo|ky;ksa esa iz;ksx gsrq fu%'kqYd">
      <formula>NOT(ISERROR(SEARCH("dsoy jktdh; fo|ky;ksa esa iz;ksx gsrq fu%'kqYd",C1637)))</formula>
    </cfRule>
  </conditionalFormatting>
  <conditionalFormatting sqref="C1638:C1639">
    <cfRule type="cellIs" dxfId="2178" priority="576" stopIfTrue="1" operator="equal">
      <formula>0</formula>
    </cfRule>
  </conditionalFormatting>
  <conditionalFormatting sqref="C1638:C1639">
    <cfRule type="containsText" dxfId="2177" priority="574" stopIfTrue="1" operator="containsText" text="f'k{kk foHkkx jktLFkku">
      <formula>NOT(ISERROR(SEARCH("f'k{kk foHkkx jktLFkku",C1638)))</formula>
    </cfRule>
    <cfRule type="containsText" dxfId="2176" priority="575" stopIfTrue="1" operator="containsText" text="iw.kkZad">
      <formula>NOT(ISERROR(SEARCH("iw.kkZad",C1638)))</formula>
    </cfRule>
  </conditionalFormatting>
  <conditionalFormatting sqref="C1638:C1639">
    <cfRule type="containsText" dxfId="2175" priority="573" stopIfTrue="1" operator="containsText" text="dsoy jktdh; fo|ky;ksa esa iz;ksx gsrq fu%'kqYd">
      <formula>NOT(ISERROR(SEARCH("dsoy jktdh; fo|ky;ksa esa iz;ksx gsrq fu%'kqYd",C1638)))</formula>
    </cfRule>
  </conditionalFormatting>
  <conditionalFormatting sqref="C1661:C1664">
    <cfRule type="cellIs" dxfId="2174" priority="572" stopIfTrue="1" operator="equal">
      <formula>0</formula>
    </cfRule>
  </conditionalFormatting>
  <conditionalFormatting sqref="C1661:C1664">
    <cfRule type="containsText" dxfId="2173" priority="568" stopIfTrue="1" operator="containsText" text="f'k{kk foHkkx jktLFkku">
      <formula>NOT(ISERROR(SEARCH("f'k{kk foHkkx jktLFkku",C1661)))</formula>
    </cfRule>
    <cfRule type="containsText" dxfId="2172" priority="571" stopIfTrue="1" operator="containsText" text="iw.kkZad">
      <formula>NOT(ISERROR(SEARCH("iw.kkZad",C1661)))</formula>
    </cfRule>
  </conditionalFormatting>
  <conditionalFormatting sqref="C1661:C1664">
    <cfRule type="cellIs" dxfId="2171" priority="569" stopIfTrue="1" operator="equal">
      <formula>1800</formula>
    </cfRule>
    <cfRule type="cellIs" dxfId="2170" priority="570" stopIfTrue="1" operator="equal">
      <formula>200</formula>
    </cfRule>
  </conditionalFormatting>
  <conditionalFormatting sqref="C1661:C1664">
    <cfRule type="containsText" dxfId="2169" priority="567" stopIfTrue="1" operator="containsText" text="dsoy jktdh; fo|ky;ksa esa iz;ksx gsrq fu%'kqYd">
      <formula>NOT(ISERROR(SEARCH("dsoy jktdh; fo|ky;ksa esa iz;ksx gsrq fu%'kqYd",C1661)))</formula>
    </cfRule>
  </conditionalFormatting>
  <conditionalFormatting sqref="H1633:H1634 I1637:I1639 I1636:J1636 I1666:J1666 J1659 I1641:I1655 I1658:J1658 I1657">
    <cfRule type="cellIs" dxfId="2168" priority="566" stopIfTrue="1" operator="equal">
      <formula>0</formula>
    </cfRule>
  </conditionalFormatting>
  <conditionalFormatting sqref="H1633:H1634 I1637:I1639 I1636:J1636 I1666:J1666 J1659 I1641:I1655 I1658:J1658 I1657">
    <cfRule type="containsText" dxfId="2167" priority="562" stopIfTrue="1" operator="containsText" text="f'k{kk foHkkx jktLFkku">
      <formula>NOT(ISERROR(SEARCH("f'k{kk foHkkx jktLFkku",H1633)))</formula>
    </cfRule>
    <cfRule type="containsText" dxfId="2166" priority="565" stopIfTrue="1" operator="containsText" text="iw.kkZad">
      <formula>NOT(ISERROR(SEARCH("iw.kkZad",H1633)))</formula>
    </cfRule>
  </conditionalFormatting>
  <conditionalFormatting sqref="J1657 J1659">
    <cfRule type="cellIs" dxfId="2165" priority="563" stopIfTrue="1" operator="equal">
      <formula>1800</formula>
    </cfRule>
    <cfRule type="cellIs" dxfId="2164" priority="564" stopIfTrue="1" operator="equal">
      <formula>200</formula>
    </cfRule>
  </conditionalFormatting>
  <conditionalFormatting sqref="H1633:H1634 I1637:I1639 I1636:J1636 I1666:J1666 J1659 I1641:I1655 I1658:J1658 I1657">
    <cfRule type="containsText" dxfId="2163" priority="561" stopIfTrue="1" operator="containsText" text="dsoy jktdh; fo|ky;ksa esa iz;ksx gsrq fu%'kqYd">
      <formula>NOT(ISERROR(SEARCH("dsoy jktdh; fo|ky;ksa esa iz;ksx gsrq fu%'kqYd",H1633)))</formula>
    </cfRule>
  </conditionalFormatting>
  <conditionalFormatting sqref="I1659">
    <cfRule type="cellIs" dxfId="2162" priority="560" stopIfTrue="1" operator="equal">
      <formula>0</formula>
    </cfRule>
  </conditionalFormatting>
  <conditionalFormatting sqref="I1659">
    <cfRule type="containsText" dxfId="2161" priority="558" stopIfTrue="1" operator="containsText" text="f'k{kk foHkkx jktLFkku">
      <formula>NOT(ISERROR(SEARCH("f'k{kk foHkkx jktLFkku",I1659)))</formula>
    </cfRule>
    <cfRule type="containsText" dxfId="2160" priority="559" stopIfTrue="1" operator="containsText" text="iw.kkZad">
      <formula>NOT(ISERROR(SEARCH("iw.kkZad",I1659)))</formula>
    </cfRule>
  </conditionalFormatting>
  <conditionalFormatting sqref="I1659">
    <cfRule type="containsText" dxfId="2159" priority="557" stopIfTrue="1" operator="containsText" text="dsoy jktdh; fo|ky;ksa esa iz;ksx gsrq fu%'kqYd">
      <formula>NOT(ISERROR(SEARCH("dsoy jktdh; fo|ky;ksa esa iz;ksx gsrq fu%'kqYd",I1659)))</formula>
    </cfRule>
  </conditionalFormatting>
  <conditionalFormatting sqref="J1660">
    <cfRule type="cellIs" dxfId="2158" priority="556" stopIfTrue="1" operator="equal">
      <formula>0</formula>
    </cfRule>
  </conditionalFormatting>
  <conditionalFormatting sqref="J1660">
    <cfRule type="containsText" dxfId="2157" priority="552" stopIfTrue="1" operator="containsText" text="f'k{kk foHkkx jktLFkku">
      <formula>NOT(ISERROR(SEARCH("f'k{kk foHkkx jktLFkku",J1660)))</formula>
    </cfRule>
    <cfRule type="containsText" dxfId="2156" priority="555" stopIfTrue="1" operator="containsText" text="iw.kkZad">
      <formula>NOT(ISERROR(SEARCH("iw.kkZad",J1660)))</formula>
    </cfRule>
  </conditionalFormatting>
  <conditionalFormatting sqref="J1660">
    <cfRule type="cellIs" dxfId="2155" priority="553" stopIfTrue="1" operator="equal">
      <formula>1800</formula>
    </cfRule>
    <cfRule type="cellIs" dxfId="2154" priority="554" stopIfTrue="1" operator="equal">
      <formula>200</formula>
    </cfRule>
  </conditionalFormatting>
  <conditionalFormatting sqref="J1660">
    <cfRule type="containsText" dxfId="2153" priority="551" stopIfTrue="1" operator="containsText" text="dsoy jktdh; fo|ky;ksa esa iz;ksx gsrq fu%'kqYd">
      <formula>NOT(ISERROR(SEARCH("dsoy jktdh; fo|ky;ksa esa iz;ksx gsrq fu%'kqYd",J1660)))</formula>
    </cfRule>
  </conditionalFormatting>
  <conditionalFormatting sqref="J1640:J1644">
    <cfRule type="cellIs" dxfId="2152" priority="550" stopIfTrue="1" operator="equal">
      <formula>0</formula>
    </cfRule>
  </conditionalFormatting>
  <conditionalFormatting sqref="J1640:J1644">
    <cfRule type="containsText" dxfId="2151" priority="548" stopIfTrue="1" operator="containsText" text="f'k{kk foHkkx jktLFkku">
      <formula>NOT(ISERROR(SEARCH("f'k{kk foHkkx jktLFkku",J1640)))</formula>
    </cfRule>
    <cfRule type="containsText" dxfId="2150" priority="549" stopIfTrue="1" operator="containsText" text="iw.kkZad">
      <formula>NOT(ISERROR(SEARCH("iw.kkZad",J1640)))</formula>
    </cfRule>
  </conditionalFormatting>
  <conditionalFormatting sqref="J1640:J1644">
    <cfRule type="containsText" dxfId="2149" priority="547" stopIfTrue="1" operator="containsText" text="dsoy jktdh; fo|ky;ksa esa iz;ksx gsrq fu%'kqYd">
      <formula>NOT(ISERROR(SEARCH("dsoy jktdh; fo|ky;ksa esa iz;ksx gsrq fu%'kqYd",J1640)))</formula>
    </cfRule>
  </conditionalFormatting>
  <conditionalFormatting sqref="J1637">
    <cfRule type="cellIs" dxfId="2148" priority="546" stopIfTrue="1" operator="equal">
      <formula>0</formula>
    </cfRule>
  </conditionalFormatting>
  <conditionalFormatting sqref="J1637">
    <cfRule type="containsText" dxfId="2147" priority="544" stopIfTrue="1" operator="containsText" text="f'k{kk foHkkx jktLFkku">
      <formula>NOT(ISERROR(SEARCH("f'k{kk foHkkx jktLFkku",J1637)))</formula>
    </cfRule>
    <cfRule type="containsText" dxfId="2146" priority="545" stopIfTrue="1" operator="containsText" text="iw.kkZad">
      <formula>NOT(ISERROR(SEARCH("iw.kkZad",J1637)))</formula>
    </cfRule>
  </conditionalFormatting>
  <conditionalFormatting sqref="J1637">
    <cfRule type="containsText" dxfId="2145" priority="543" stopIfTrue="1" operator="containsText" text="dsoy jktdh; fo|ky;ksa esa iz;ksx gsrq fu%'kqYd">
      <formula>NOT(ISERROR(SEARCH("dsoy jktdh; fo|ky;ksa esa iz;ksx gsrq fu%'kqYd",J1637)))</formula>
    </cfRule>
  </conditionalFormatting>
  <conditionalFormatting sqref="J1638:J1639">
    <cfRule type="cellIs" dxfId="2144" priority="542" stopIfTrue="1" operator="equal">
      <formula>0</formula>
    </cfRule>
  </conditionalFormatting>
  <conditionalFormatting sqref="J1638:J1639">
    <cfRule type="containsText" dxfId="2143" priority="540" stopIfTrue="1" operator="containsText" text="f'k{kk foHkkx jktLFkku">
      <formula>NOT(ISERROR(SEARCH("f'k{kk foHkkx jktLFkku",J1638)))</formula>
    </cfRule>
    <cfRule type="containsText" dxfId="2142" priority="541" stopIfTrue="1" operator="containsText" text="iw.kkZad">
      <formula>NOT(ISERROR(SEARCH("iw.kkZad",J1638)))</formula>
    </cfRule>
  </conditionalFormatting>
  <conditionalFormatting sqref="J1638:J1639">
    <cfRule type="containsText" dxfId="2141" priority="539" stopIfTrue="1" operator="containsText" text="dsoy jktdh; fo|ky;ksa esa iz;ksx gsrq fu%'kqYd">
      <formula>NOT(ISERROR(SEARCH("dsoy jktdh; fo|ky;ksa esa iz;ksx gsrq fu%'kqYd",J1638)))</formula>
    </cfRule>
  </conditionalFormatting>
  <conditionalFormatting sqref="J1661:J1664">
    <cfRule type="cellIs" dxfId="2140" priority="538" stopIfTrue="1" operator="equal">
      <formula>0</formula>
    </cfRule>
  </conditionalFormatting>
  <conditionalFormatting sqref="J1661:J1664">
    <cfRule type="containsText" dxfId="2139" priority="534" stopIfTrue="1" operator="containsText" text="f'k{kk foHkkx jktLFkku">
      <formula>NOT(ISERROR(SEARCH("f'k{kk foHkkx jktLFkku",J1661)))</formula>
    </cfRule>
    <cfRule type="containsText" dxfId="2138" priority="537" stopIfTrue="1" operator="containsText" text="iw.kkZad">
      <formula>NOT(ISERROR(SEARCH("iw.kkZad",J1661)))</formula>
    </cfRule>
  </conditionalFormatting>
  <conditionalFormatting sqref="J1661:J1664">
    <cfRule type="cellIs" dxfId="2137" priority="535" stopIfTrue="1" operator="equal">
      <formula>1800</formula>
    </cfRule>
    <cfRule type="cellIs" dxfId="2136" priority="536" stopIfTrue="1" operator="equal">
      <formula>200</formula>
    </cfRule>
  </conditionalFormatting>
  <conditionalFormatting sqref="J1661:J1664">
    <cfRule type="containsText" dxfId="2135" priority="533" stopIfTrue="1" operator="containsText" text="dsoy jktdh; fo|ky;ksa esa iz;ksx gsrq fu%'kqYd">
      <formula>NOT(ISERROR(SEARCH("dsoy jktdh; fo|ky;ksa esa iz;ksx gsrq fu%'kqYd",J1661)))</formula>
    </cfRule>
  </conditionalFormatting>
  <conditionalFormatting sqref="A1667:A1668 F1667 B1671:B1673 B1670:C1670 B1700:C1700 C1693 B1675:B1689 J1691 B1691:C1692">
    <cfRule type="cellIs" dxfId="2134" priority="532" stopIfTrue="1" operator="equal">
      <formula>0</formula>
    </cfRule>
  </conditionalFormatting>
  <conditionalFormatting sqref="A1667:A1668 F1667 B1671:B1673 B1670:C1670 B1700:C1700 C1693 B1675:B1689 J1691 B1691:C1692">
    <cfRule type="containsText" dxfId="2133" priority="528" stopIfTrue="1" operator="containsText" text="f'k{kk foHkkx jktLFkku">
      <formula>NOT(ISERROR(SEARCH("f'k{kk foHkkx jktLFkku",A1667)))</formula>
    </cfRule>
    <cfRule type="containsText" dxfId="2132" priority="531" stopIfTrue="1" operator="containsText" text="iw.kkZad">
      <formula>NOT(ISERROR(SEARCH("iw.kkZad",A1667)))</formula>
    </cfRule>
  </conditionalFormatting>
  <conditionalFormatting sqref="C1691 C1693">
    <cfRule type="cellIs" dxfId="2131" priority="529" stopIfTrue="1" operator="equal">
      <formula>1800</formula>
    </cfRule>
    <cfRule type="cellIs" dxfId="2130" priority="530" stopIfTrue="1" operator="equal">
      <formula>200</formula>
    </cfRule>
  </conditionalFormatting>
  <conditionalFormatting sqref="A1667:A1668 F1667 B1671:B1673 B1670:C1670 B1700:C1700 C1693 B1675:B1689 J1691 B1691:C1692">
    <cfRule type="containsText" dxfId="2129" priority="527" stopIfTrue="1" operator="containsText" text="dsoy jktdh; fo|ky;ksa esa iz;ksx gsrq fu%'kqYd">
      <formula>NOT(ISERROR(SEARCH("dsoy jktdh; fo|ky;ksa esa iz;ksx gsrq fu%'kqYd",A1667)))</formula>
    </cfRule>
  </conditionalFormatting>
  <conditionalFormatting sqref="B1693">
    <cfRule type="cellIs" dxfId="2128" priority="526" stopIfTrue="1" operator="equal">
      <formula>0</formula>
    </cfRule>
  </conditionalFormatting>
  <conditionalFormatting sqref="B1693">
    <cfRule type="containsText" dxfId="2127" priority="524" stopIfTrue="1" operator="containsText" text="f'k{kk foHkkx jktLFkku">
      <formula>NOT(ISERROR(SEARCH("f'k{kk foHkkx jktLFkku",B1693)))</formula>
    </cfRule>
    <cfRule type="containsText" dxfId="2126" priority="525" stopIfTrue="1" operator="containsText" text="iw.kkZad">
      <formula>NOT(ISERROR(SEARCH("iw.kkZad",B1693)))</formula>
    </cfRule>
  </conditionalFormatting>
  <conditionalFormatting sqref="B1693">
    <cfRule type="containsText" dxfId="2125" priority="523" stopIfTrue="1" operator="containsText" text="dsoy jktdh; fo|ky;ksa esa iz;ksx gsrq fu%'kqYd">
      <formula>NOT(ISERROR(SEARCH("dsoy jktdh; fo|ky;ksa esa iz;ksx gsrq fu%'kqYd",B1693)))</formula>
    </cfRule>
  </conditionalFormatting>
  <conditionalFormatting sqref="C1694">
    <cfRule type="cellIs" dxfId="2124" priority="522" stopIfTrue="1" operator="equal">
      <formula>0</formula>
    </cfRule>
  </conditionalFormatting>
  <conditionalFormatting sqref="C1694">
    <cfRule type="containsText" dxfId="2123" priority="518" stopIfTrue="1" operator="containsText" text="f'k{kk foHkkx jktLFkku">
      <formula>NOT(ISERROR(SEARCH("f'k{kk foHkkx jktLFkku",C1694)))</formula>
    </cfRule>
    <cfRule type="containsText" dxfId="2122" priority="521" stopIfTrue="1" operator="containsText" text="iw.kkZad">
      <formula>NOT(ISERROR(SEARCH("iw.kkZad",C1694)))</formula>
    </cfRule>
  </conditionalFormatting>
  <conditionalFormatting sqref="C1694">
    <cfRule type="cellIs" dxfId="2121" priority="519" stopIfTrue="1" operator="equal">
      <formula>1800</formula>
    </cfRule>
    <cfRule type="cellIs" dxfId="2120" priority="520" stopIfTrue="1" operator="equal">
      <formula>200</formula>
    </cfRule>
  </conditionalFormatting>
  <conditionalFormatting sqref="C1694">
    <cfRule type="containsText" dxfId="2119" priority="517" stopIfTrue="1" operator="containsText" text="dsoy jktdh; fo|ky;ksa esa iz;ksx gsrq fu%'kqYd">
      <formula>NOT(ISERROR(SEARCH("dsoy jktdh; fo|ky;ksa esa iz;ksx gsrq fu%'kqYd",C1694)))</formula>
    </cfRule>
  </conditionalFormatting>
  <conditionalFormatting sqref="C1674:C1678">
    <cfRule type="cellIs" dxfId="2118" priority="516" stopIfTrue="1" operator="equal">
      <formula>0</formula>
    </cfRule>
  </conditionalFormatting>
  <conditionalFormatting sqref="C1674:C1678">
    <cfRule type="containsText" dxfId="2117" priority="514" stopIfTrue="1" operator="containsText" text="f'k{kk foHkkx jktLFkku">
      <formula>NOT(ISERROR(SEARCH("f'k{kk foHkkx jktLFkku",C1674)))</formula>
    </cfRule>
    <cfRule type="containsText" dxfId="2116" priority="515" stopIfTrue="1" operator="containsText" text="iw.kkZad">
      <formula>NOT(ISERROR(SEARCH("iw.kkZad",C1674)))</formula>
    </cfRule>
  </conditionalFormatting>
  <conditionalFormatting sqref="C1674:C1678">
    <cfRule type="containsText" dxfId="2115" priority="513" stopIfTrue="1" operator="containsText" text="dsoy jktdh; fo|ky;ksa esa iz;ksx gsrq fu%'kqYd">
      <formula>NOT(ISERROR(SEARCH("dsoy jktdh; fo|ky;ksa esa iz;ksx gsrq fu%'kqYd",C1674)))</formula>
    </cfRule>
  </conditionalFormatting>
  <conditionalFormatting sqref="C1671">
    <cfRule type="cellIs" dxfId="2114" priority="512" stopIfTrue="1" operator="equal">
      <formula>0</formula>
    </cfRule>
  </conditionalFormatting>
  <conditionalFormatting sqref="C1671">
    <cfRule type="containsText" dxfId="2113" priority="510" stopIfTrue="1" operator="containsText" text="f'k{kk foHkkx jktLFkku">
      <formula>NOT(ISERROR(SEARCH("f'k{kk foHkkx jktLFkku",C1671)))</formula>
    </cfRule>
    <cfRule type="containsText" dxfId="2112" priority="511" stopIfTrue="1" operator="containsText" text="iw.kkZad">
      <formula>NOT(ISERROR(SEARCH("iw.kkZad",C1671)))</formula>
    </cfRule>
  </conditionalFormatting>
  <conditionalFormatting sqref="C1671">
    <cfRule type="containsText" dxfId="2111" priority="509" stopIfTrue="1" operator="containsText" text="dsoy jktdh; fo|ky;ksa esa iz;ksx gsrq fu%'kqYd">
      <formula>NOT(ISERROR(SEARCH("dsoy jktdh; fo|ky;ksa esa iz;ksx gsrq fu%'kqYd",C1671)))</formula>
    </cfRule>
  </conditionalFormatting>
  <conditionalFormatting sqref="C1672:C1673">
    <cfRule type="cellIs" dxfId="2110" priority="508" stopIfTrue="1" operator="equal">
      <formula>0</formula>
    </cfRule>
  </conditionalFormatting>
  <conditionalFormatting sqref="C1672:C1673">
    <cfRule type="containsText" dxfId="2109" priority="506" stopIfTrue="1" operator="containsText" text="f'k{kk foHkkx jktLFkku">
      <formula>NOT(ISERROR(SEARCH("f'k{kk foHkkx jktLFkku",C1672)))</formula>
    </cfRule>
    <cfRule type="containsText" dxfId="2108" priority="507" stopIfTrue="1" operator="containsText" text="iw.kkZad">
      <formula>NOT(ISERROR(SEARCH("iw.kkZad",C1672)))</formula>
    </cfRule>
  </conditionalFormatting>
  <conditionalFormatting sqref="C1672:C1673">
    <cfRule type="containsText" dxfId="2107" priority="505" stopIfTrue="1" operator="containsText" text="dsoy jktdh; fo|ky;ksa esa iz;ksx gsrq fu%'kqYd">
      <formula>NOT(ISERROR(SEARCH("dsoy jktdh; fo|ky;ksa esa iz;ksx gsrq fu%'kqYd",C1672)))</formula>
    </cfRule>
  </conditionalFormatting>
  <conditionalFormatting sqref="C1695:C1698">
    <cfRule type="cellIs" dxfId="2106" priority="504" stopIfTrue="1" operator="equal">
      <formula>0</formula>
    </cfRule>
  </conditionalFormatting>
  <conditionalFormatting sqref="C1695:C1698">
    <cfRule type="containsText" dxfId="2105" priority="500" stopIfTrue="1" operator="containsText" text="f'k{kk foHkkx jktLFkku">
      <formula>NOT(ISERROR(SEARCH("f'k{kk foHkkx jktLFkku",C1695)))</formula>
    </cfRule>
    <cfRule type="containsText" dxfId="2104" priority="503" stopIfTrue="1" operator="containsText" text="iw.kkZad">
      <formula>NOT(ISERROR(SEARCH("iw.kkZad",C1695)))</formula>
    </cfRule>
  </conditionalFormatting>
  <conditionalFormatting sqref="C1695:C1698">
    <cfRule type="cellIs" dxfId="2103" priority="501" stopIfTrue="1" operator="equal">
      <formula>1800</formula>
    </cfRule>
    <cfRule type="cellIs" dxfId="2102" priority="502" stopIfTrue="1" operator="equal">
      <formula>200</formula>
    </cfRule>
  </conditionalFormatting>
  <conditionalFormatting sqref="C1695:C1698">
    <cfRule type="containsText" dxfId="2101" priority="499" stopIfTrue="1" operator="containsText" text="dsoy jktdh; fo|ky;ksa esa iz;ksx gsrq fu%'kqYd">
      <formula>NOT(ISERROR(SEARCH("dsoy jktdh; fo|ky;ksa esa iz;ksx gsrq fu%'kqYd",C1695)))</formula>
    </cfRule>
  </conditionalFormatting>
  <conditionalFormatting sqref="H1667:H1668 I1671:I1673 I1670:J1670 I1700:J1700 J1693 I1675:I1689 I1692:J1692 I1691">
    <cfRule type="cellIs" dxfId="2100" priority="498" stopIfTrue="1" operator="equal">
      <formula>0</formula>
    </cfRule>
  </conditionalFormatting>
  <conditionalFormatting sqref="H1667:H1668 I1671:I1673 I1670:J1670 I1700:J1700 J1693 I1675:I1689 I1692:J1692 I1691">
    <cfRule type="containsText" dxfId="2099" priority="494" stopIfTrue="1" operator="containsText" text="f'k{kk foHkkx jktLFkku">
      <formula>NOT(ISERROR(SEARCH("f'k{kk foHkkx jktLFkku",H1667)))</formula>
    </cfRule>
    <cfRule type="containsText" dxfId="2098" priority="497" stopIfTrue="1" operator="containsText" text="iw.kkZad">
      <formula>NOT(ISERROR(SEARCH("iw.kkZad",H1667)))</formula>
    </cfRule>
  </conditionalFormatting>
  <conditionalFormatting sqref="J1691 J1693">
    <cfRule type="cellIs" dxfId="2097" priority="495" stopIfTrue="1" operator="equal">
      <formula>1800</formula>
    </cfRule>
    <cfRule type="cellIs" dxfId="2096" priority="496" stopIfTrue="1" operator="equal">
      <formula>200</formula>
    </cfRule>
  </conditionalFormatting>
  <conditionalFormatting sqref="H1667:H1668 I1671:I1673 I1670:J1670 I1700:J1700 J1693 I1675:I1689 I1692:J1692 I1691">
    <cfRule type="containsText" dxfId="2095" priority="493" stopIfTrue="1" operator="containsText" text="dsoy jktdh; fo|ky;ksa esa iz;ksx gsrq fu%'kqYd">
      <formula>NOT(ISERROR(SEARCH("dsoy jktdh; fo|ky;ksa esa iz;ksx gsrq fu%'kqYd",H1667)))</formula>
    </cfRule>
  </conditionalFormatting>
  <conditionalFormatting sqref="I1693">
    <cfRule type="cellIs" dxfId="2094" priority="492" stopIfTrue="1" operator="equal">
      <formula>0</formula>
    </cfRule>
  </conditionalFormatting>
  <conditionalFormatting sqref="I1693">
    <cfRule type="containsText" dxfId="2093" priority="490" stopIfTrue="1" operator="containsText" text="f'k{kk foHkkx jktLFkku">
      <formula>NOT(ISERROR(SEARCH("f'k{kk foHkkx jktLFkku",I1693)))</formula>
    </cfRule>
    <cfRule type="containsText" dxfId="2092" priority="491" stopIfTrue="1" operator="containsText" text="iw.kkZad">
      <formula>NOT(ISERROR(SEARCH("iw.kkZad",I1693)))</formula>
    </cfRule>
  </conditionalFormatting>
  <conditionalFormatting sqref="I1693">
    <cfRule type="containsText" dxfId="2091" priority="489" stopIfTrue="1" operator="containsText" text="dsoy jktdh; fo|ky;ksa esa iz;ksx gsrq fu%'kqYd">
      <formula>NOT(ISERROR(SEARCH("dsoy jktdh; fo|ky;ksa esa iz;ksx gsrq fu%'kqYd",I1693)))</formula>
    </cfRule>
  </conditionalFormatting>
  <conditionalFormatting sqref="J1694">
    <cfRule type="cellIs" dxfId="2090" priority="488" stopIfTrue="1" operator="equal">
      <formula>0</formula>
    </cfRule>
  </conditionalFormatting>
  <conditionalFormatting sqref="J1694">
    <cfRule type="containsText" dxfId="2089" priority="484" stopIfTrue="1" operator="containsText" text="f'k{kk foHkkx jktLFkku">
      <formula>NOT(ISERROR(SEARCH("f'k{kk foHkkx jktLFkku",J1694)))</formula>
    </cfRule>
    <cfRule type="containsText" dxfId="2088" priority="487" stopIfTrue="1" operator="containsText" text="iw.kkZad">
      <formula>NOT(ISERROR(SEARCH("iw.kkZad",J1694)))</formula>
    </cfRule>
  </conditionalFormatting>
  <conditionalFormatting sqref="J1694">
    <cfRule type="cellIs" dxfId="2087" priority="485" stopIfTrue="1" operator="equal">
      <formula>1800</formula>
    </cfRule>
    <cfRule type="cellIs" dxfId="2086" priority="486" stopIfTrue="1" operator="equal">
      <formula>200</formula>
    </cfRule>
  </conditionalFormatting>
  <conditionalFormatting sqref="J1694">
    <cfRule type="containsText" dxfId="2085" priority="483" stopIfTrue="1" operator="containsText" text="dsoy jktdh; fo|ky;ksa esa iz;ksx gsrq fu%'kqYd">
      <formula>NOT(ISERROR(SEARCH("dsoy jktdh; fo|ky;ksa esa iz;ksx gsrq fu%'kqYd",J1694)))</formula>
    </cfRule>
  </conditionalFormatting>
  <conditionalFormatting sqref="J1674:J1678">
    <cfRule type="cellIs" dxfId="2084" priority="482" stopIfTrue="1" operator="equal">
      <formula>0</formula>
    </cfRule>
  </conditionalFormatting>
  <conditionalFormatting sqref="J1674:J1678">
    <cfRule type="containsText" dxfId="2083" priority="480" stopIfTrue="1" operator="containsText" text="f'k{kk foHkkx jktLFkku">
      <formula>NOT(ISERROR(SEARCH("f'k{kk foHkkx jktLFkku",J1674)))</formula>
    </cfRule>
    <cfRule type="containsText" dxfId="2082" priority="481" stopIfTrue="1" operator="containsText" text="iw.kkZad">
      <formula>NOT(ISERROR(SEARCH("iw.kkZad",J1674)))</formula>
    </cfRule>
  </conditionalFormatting>
  <conditionalFormatting sqref="J1674:J1678">
    <cfRule type="containsText" dxfId="2081" priority="479" stopIfTrue="1" operator="containsText" text="dsoy jktdh; fo|ky;ksa esa iz;ksx gsrq fu%'kqYd">
      <formula>NOT(ISERROR(SEARCH("dsoy jktdh; fo|ky;ksa esa iz;ksx gsrq fu%'kqYd",J1674)))</formula>
    </cfRule>
  </conditionalFormatting>
  <conditionalFormatting sqref="J1671">
    <cfRule type="cellIs" dxfId="2080" priority="478" stopIfTrue="1" operator="equal">
      <formula>0</formula>
    </cfRule>
  </conditionalFormatting>
  <conditionalFormatting sqref="J1671">
    <cfRule type="containsText" dxfId="2079" priority="476" stopIfTrue="1" operator="containsText" text="f'k{kk foHkkx jktLFkku">
      <formula>NOT(ISERROR(SEARCH("f'k{kk foHkkx jktLFkku",J1671)))</formula>
    </cfRule>
    <cfRule type="containsText" dxfId="2078" priority="477" stopIfTrue="1" operator="containsText" text="iw.kkZad">
      <formula>NOT(ISERROR(SEARCH("iw.kkZad",J1671)))</formula>
    </cfRule>
  </conditionalFormatting>
  <conditionalFormatting sqref="J1671">
    <cfRule type="containsText" dxfId="2077" priority="475" stopIfTrue="1" operator="containsText" text="dsoy jktdh; fo|ky;ksa esa iz;ksx gsrq fu%'kqYd">
      <formula>NOT(ISERROR(SEARCH("dsoy jktdh; fo|ky;ksa esa iz;ksx gsrq fu%'kqYd",J1671)))</formula>
    </cfRule>
  </conditionalFormatting>
  <conditionalFormatting sqref="J1672:J1673">
    <cfRule type="cellIs" dxfId="2076" priority="474" stopIfTrue="1" operator="equal">
      <formula>0</formula>
    </cfRule>
  </conditionalFormatting>
  <conditionalFormatting sqref="J1672:J1673">
    <cfRule type="containsText" dxfId="2075" priority="472" stopIfTrue="1" operator="containsText" text="f'k{kk foHkkx jktLFkku">
      <formula>NOT(ISERROR(SEARCH("f'k{kk foHkkx jktLFkku",J1672)))</formula>
    </cfRule>
    <cfRule type="containsText" dxfId="2074" priority="473" stopIfTrue="1" operator="containsText" text="iw.kkZad">
      <formula>NOT(ISERROR(SEARCH("iw.kkZad",J1672)))</formula>
    </cfRule>
  </conditionalFormatting>
  <conditionalFormatting sqref="J1672:J1673">
    <cfRule type="containsText" dxfId="2073" priority="471" stopIfTrue="1" operator="containsText" text="dsoy jktdh; fo|ky;ksa esa iz;ksx gsrq fu%'kqYd">
      <formula>NOT(ISERROR(SEARCH("dsoy jktdh; fo|ky;ksa esa iz;ksx gsrq fu%'kqYd",J1672)))</formula>
    </cfRule>
  </conditionalFormatting>
  <conditionalFormatting sqref="J1695:J1698">
    <cfRule type="cellIs" dxfId="2072" priority="470" stopIfTrue="1" operator="equal">
      <formula>0</formula>
    </cfRule>
  </conditionalFormatting>
  <conditionalFormatting sqref="J1695:J1698">
    <cfRule type="containsText" dxfId="2071" priority="466" stopIfTrue="1" operator="containsText" text="f'k{kk foHkkx jktLFkku">
      <formula>NOT(ISERROR(SEARCH("f'k{kk foHkkx jktLFkku",J1695)))</formula>
    </cfRule>
    <cfRule type="containsText" dxfId="2070" priority="469" stopIfTrue="1" operator="containsText" text="iw.kkZad">
      <formula>NOT(ISERROR(SEARCH("iw.kkZad",J1695)))</formula>
    </cfRule>
  </conditionalFormatting>
  <conditionalFormatting sqref="J1695:J1698">
    <cfRule type="cellIs" dxfId="2069" priority="467" stopIfTrue="1" operator="equal">
      <formula>1800</formula>
    </cfRule>
    <cfRule type="cellIs" dxfId="2068" priority="468" stopIfTrue="1" operator="equal">
      <formula>200</formula>
    </cfRule>
  </conditionalFormatting>
  <conditionalFormatting sqref="J1695:J1698">
    <cfRule type="containsText" dxfId="2067" priority="465" stopIfTrue="1" operator="containsText" text="dsoy jktdh; fo|ky;ksa esa iz;ksx gsrq fu%'kqYd">
      <formula>NOT(ISERROR(SEARCH("dsoy jktdh; fo|ky;ksa esa iz;ksx gsrq fu%'kqYd",J1695)))</formula>
    </cfRule>
  </conditionalFormatting>
  <conditionalFormatting sqref="A1701">
    <cfRule type="cellIs" dxfId="2066" priority="464" stopIfTrue="1" operator="equal">
      <formula>0</formula>
    </cfRule>
  </conditionalFormatting>
  <conditionalFormatting sqref="A1701">
    <cfRule type="containsText" dxfId="2065" priority="460" stopIfTrue="1" operator="containsText" text="f'k{kk foHkkx jktLFkku">
      <formula>NOT(ISERROR(SEARCH("f'k{kk foHkkx jktLFkku",A1701)))</formula>
    </cfRule>
    <cfRule type="containsText" dxfId="2064" priority="463" stopIfTrue="1" operator="containsText" text="iw.kkZad">
      <formula>NOT(ISERROR(SEARCH("iw.kkZad",A1701)))</formula>
    </cfRule>
  </conditionalFormatting>
  <conditionalFormatting sqref="A1701">
    <cfRule type="containsText" dxfId="2063" priority="459" stopIfTrue="1" operator="containsText" text="dsoy jktdh; fo|ky;ksa esa iz;ksx gsrq fu%'kqYd">
      <formula>NOT(ISERROR(SEARCH("dsoy jktdh; fo|ky;ksa esa iz;ksx gsrq fu%'kqYd",A1701)))</formula>
    </cfRule>
  </conditionalFormatting>
  <conditionalFormatting sqref="I24">
    <cfRule type="cellIs" dxfId="2062" priority="396" stopIfTrue="1" operator="equal">
      <formula>0</formula>
    </cfRule>
  </conditionalFormatting>
  <conditionalFormatting sqref="I24">
    <cfRule type="containsText" dxfId="2061" priority="394" stopIfTrue="1" operator="containsText" text="f'k{kk foHkkx jktLFkku">
      <formula>NOT(ISERROR(SEARCH("f'k{kk foHkkx jktLFkku",I24)))</formula>
    </cfRule>
    <cfRule type="containsText" dxfId="2060" priority="395" stopIfTrue="1" operator="containsText" text="iw.kkZad">
      <formula>NOT(ISERROR(SEARCH("iw.kkZad",I24)))</formula>
    </cfRule>
  </conditionalFormatting>
  <conditionalFormatting sqref="I24">
    <cfRule type="containsText" dxfId="2059" priority="393" stopIfTrue="1" operator="containsText" text="dsoy jktdh; fo|ky;ksa esa iz;ksx gsrq fu%'kqYd">
      <formula>NOT(ISERROR(SEARCH("dsoy jktdh; fo|ky;ksa esa iz;ksx gsrq fu%'kqYd",I24)))</formula>
    </cfRule>
  </conditionalFormatting>
  <conditionalFormatting sqref="B58">
    <cfRule type="cellIs" dxfId="2058" priority="392" stopIfTrue="1" operator="equal">
      <formula>0</formula>
    </cfRule>
  </conditionalFormatting>
  <conditionalFormatting sqref="B58">
    <cfRule type="containsText" dxfId="2057" priority="390" stopIfTrue="1" operator="containsText" text="f'k{kk foHkkx jktLFkku">
      <formula>NOT(ISERROR(SEARCH("f'k{kk foHkkx jktLFkku",B58)))</formula>
    </cfRule>
    <cfRule type="containsText" dxfId="2056" priority="391" stopIfTrue="1" operator="containsText" text="iw.kkZad">
      <formula>NOT(ISERROR(SEARCH("iw.kkZad",B58)))</formula>
    </cfRule>
  </conditionalFormatting>
  <conditionalFormatting sqref="B58">
    <cfRule type="containsText" dxfId="2055" priority="389" stopIfTrue="1" operator="containsText" text="dsoy jktdh; fo|ky;ksa esa iz;ksx gsrq fu%'kqYd">
      <formula>NOT(ISERROR(SEARCH("dsoy jktdh; fo|ky;ksa esa iz;ksx gsrq fu%'kqYd",B58)))</formula>
    </cfRule>
  </conditionalFormatting>
  <conditionalFormatting sqref="I58">
    <cfRule type="cellIs" dxfId="2054" priority="388" stopIfTrue="1" operator="equal">
      <formula>0</formula>
    </cfRule>
  </conditionalFormatting>
  <conditionalFormatting sqref="I58">
    <cfRule type="containsText" dxfId="2053" priority="386" stopIfTrue="1" operator="containsText" text="f'k{kk foHkkx jktLFkku">
      <formula>NOT(ISERROR(SEARCH("f'k{kk foHkkx jktLFkku",I58)))</formula>
    </cfRule>
    <cfRule type="containsText" dxfId="2052" priority="387" stopIfTrue="1" operator="containsText" text="iw.kkZad">
      <formula>NOT(ISERROR(SEARCH("iw.kkZad",I58)))</formula>
    </cfRule>
  </conditionalFormatting>
  <conditionalFormatting sqref="I58">
    <cfRule type="containsText" dxfId="2051" priority="385" stopIfTrue="1" operator="containsText" text="dsoy jktdh; fo|ky;ksa esa iz;ksx gsrq fu%'kqYd">
      <formula>NOT(ISERROR(SEARCH("dsoy jktdh; fo|ky;ksa esa iz;ksx gsrq fu%'kqYd",I58)))</formula>
    </cfRule>
  </conditionalFormatting>
  <conditionalFormatting sqref="B92">
    <cfRule type="cellIs" dxfId="2050" priority="384" stopIfTrue="1" operator="equal">
      <formula>0</formula>
    </cfRule>
  </conditionalFormatting>
  <conditionalFormatting sqref="B92">
    <cfRule type="containsText" dxfId="2049" priority="382" stopIfTrue="1" operator="containsText" text="f'k{kk foHkkx jktLFkku">
      <formula>NOT(ISERROR(SEARCH("f'k{kk foHkkx jktLFkku",B92)))</formula>
    </cfRule>
    <cfRule type="containsText" dxfId="2048" priority="383" stopIfTrue="1" operator="containsText" text="iw.kkZad">
      <formula>NOT(ISERROR(SEARCH("iw.kkZad",B92)))</formula>
    </cfRule>
  </conditionalFormatting>
  <conditionalFormatting sqref="B92">
    <cfRule type="containsText" dxfId="2047" priority="381" stopIfTrue="1" operator="containsText" text="dsoy jktdh; fo|ky;ksa esa iz;ksx gsrq fu%'kqYd">
      <formula>NOT(ISERROR(SEARCH("dsoy jktdh; fo|ky;ksa esa iz;ksx gsrq fu%'kqYd",B92)))</formula>
    </cfRule>
  </conditionalFormatting>
  <conditionalFormatting sqref="I92">
    <cfRule type="cellIs" dxfId="2046" priority="380" stopIfTrue="1" operator="equal">
      <formula>0</formula>
    </cfRule>
  </conditionalFormatting>
  <conditionalFormatting sqref="I92">
    <cfRule type="containsText" dxfId="2045" priority="378" stopIfTrue="1" operator="containsText" text="f'k{kk foHkkx jktLFkku">
      <formula>NOT(ISERROR(SEARCH("f'k{kk foHkkx jktLFkku",I92)))</formula>
    </cfRule>
    <cfRule type="containsText" dxfId="2044" priority="379" stopIfTrue="1" operator="containsText" text="iw.kkZad">
      <formula>NOT(ISERROR(SEARCH("iw.kkZad",I92)))</formula>
    </cfRule>
  </conditionalFormatting>
  <conditionalFormatting sqref="I92">
    <cfRule type="containsText" dxfId="2043" priority="377" stopIfTrue="1" operator="containsText" text="dsoy jktdh; fo|ky;ksa esa iz;ksx gsrq fu%'kqYd">
      <formula>NOT(ISERROR(SEARCH("dsoy jktdh; fo|ky;ksa esa iz;ksx gsrq fu%'kqYd",I92)))</formula>
    </cfRule>
  </conditionalFormatting>
  <conditionalFormatting sqref="B126">
    <cfRule type="cellIs" dxfId="2042" priority="376" stopIfTrue="1" operator="equal">
      <formula>0</formula>
    </cfRule>
  </conditionalFormatting>
  <conditionalFormatting sqref="B126">
    <cfRule type="containsText" dxfId="2041" priority="374" stopIfTrue="1" operator="containsText" text="f'k{kk foHkkx jktLFkku">
      <formula>NOT(ISERROR(SEARCH("f'k{kk foHkkx jktLFkku",B126)))</formula>
    </cfRule>
    <cfRule type="containsText" dxfId="2040" priority="375" stopIfTrue="1" operator="containsText" text="iw.kkZad">
      <formula>NOT(ISERROR(SEARCH("iw.kkZad",B126)))</formula>
    </cfRule>
  </conditionalFormatting>
  <conditionalFormatting sqref="B126">
    <cfRule type="containsText" dxfId="2039" priority="373" stopIfTrue="1" operator="containsText" text="dsoy jktdh; fo|ky;ksa esa iz;ksx gsrq fu%'kqYd">
      <formula>NOT(ISERROR(SEARCH("dsoy jktdh; fo|ky;ksa esa iz;ksx gsrq fu%'kqYd",B126)))</formula>
    </cfRule>
  </conditionalFormatting>
  <conditionalFormatting sqref="I126">
    <cfRule type="cellIs" dxfId="2038" priority="372" stopIfTrue="1" operator="equal">
      <formula>0</formula>
    </cfRule>
  </conditionalFormatting>
  <conditionalFormatting sqref="I126">
    <cfRule type="containsText" dxfId="2037" priority="370" stopIfTrue="1" operator="containsText" text="f'k{kk foHkkx jktLFkku">
      <formula>NOT(ISERROR(SEARCH("f'k{kk foHkkx jktLFkku",I126)))</formula>
    </cfRule>
    <cfRule type="containsText" dxfId="2036" priority="371" stopIfTrue="1" operator="containsText" text="iw.kkZad">
      <formula>NOT(ISERROR(SEARCH("iw.kkZad",I126)))</formula>
    </cfRule>
  </conditionalFormatting>
  <conditionalFormatting sqref="I126">
    <cfRule type="containsText" dxfId="2035" priority="369" stopIfTrue="1" operator="containsText" text="dsoy jktdh; fo|ky;ksa esa iz;ksx gsrq fu%'kqYd">
      <formula>NOT(ISERROR(SEARCH("dsoy jktdh; fo|ky;ksa esa iz;ksx gsrq fu%'kqYd",I126)))</formula>
    </cfRule>
  </conditionalFormatting>
  <conditionalFormatting sqref="B160">
    <cfRule type="cellIs" dxfId="2034" priority="368" stopIfTrue="1" operator="equal">
      <formula>0</formula>
    </cfRule>
  </conditionalFormatting>
  <conditionalFormatting sqref="B160">
    <cfRule type="containsText" dxfId="2033" priority="366" stopIfTrue="1" operator="containsText" text="f'k{kk foHkkx jktLFkku">
      <formula>NOT(ISERROR(SEARCH("f'k{kk foHkkx jktLFkku",B160)))</formula>
    </cfRule>
    <cfRule type="containsText" dxfId="2032" priority="367" stopIfTrue="1" operator="containsText" text="iw.kkZad">
      <formula>NOT(ISERROR(SEARCH("iw.kkZad",B160)))</formula>
    </cfRule>
  </conditionalFormatting>
  <conditionalFormatting sqref="B160">
    <cfRule type="containsText" dxfId="2031" priority="365" stopIfTrue="1" operator="containsText" text="dsoy jktdh; fo|ky;ksa esa iz;ksx gsrq fu%'kqYd">
      <formula>NOT(ISERROR(SEARCH("dsoy jktdh; fo|ky;ksa esa iz;ksx gsrq fu%'kqYd",B160)))</formula>
    </cfRule>
  </conditionalFormatting>
  <conditionalFormatting sqref="I160">
    <cfRule type="cellIs" dxfId="2030" priority="364" stopIfTrue="1" operator="equal">
      <formula>0</formula>
    </cfRule>
  </conditionalFormatting>
  <conditionalFormatting sqref="I160">
    <cfRule type="containsText" dxfId="2029" priority="362" stopIfTrue="1" operator="containsText" text="f'k{kk foHkkx jktLFkku">
      <formula>NOT(ISERROR(SEARCH("f'k{kk foHkkx jktLFkku",I160)))</formula>
    </cfRule>
    <cfRule type="containsText" dxfId="2028" priority="363" stopIfTrue="1" operator="containsText" text="iw.kkZad">
      <formula>NOT(ISERROR(SEARCH("iw.kkZad",I160)))</formula>
    </cfRule>
  </conditionalFormatting>
  <conditionalFormatting sqref="I160">
    <cfRule type="containsText" dxfId="2027" priority="361" stopIfTrue="1" operator="containsText" text="dsoy jktdh; fo|ky;ksa esa iz;ksx gsrq fu%'kqYd">
      <formula>NOT(ISERROR(SEARCH("dsoy jktdh; fo|ky;ksa esa iz;ksx gsrq fu%'kqYd",I160)))</formula>
    </cfRule>
  </conditionalFormatting>
  <conditionalFormatting sqref="B194">
    <cfRule type="cellIs" dxfId="2026" priority="360" stopIfTrue="1" operator="equal">
      <formula>0</formula>
    </cfRule>
  </conditionalFormatting>
  <conditionalFormatting sqref="B194">
    <cfRule type="containsText" dxfId="2025" priority="358" stopIfTrue="1" operator="containsText" text="f'k{kk foHkkx jktLFkku">
      <formula>NOT(ISERROR(SEARCH("f'k{kk foHkkx jktLFkku",B194)))</formula>
    </cfRule>
    <cfRule type="containsText" dxfId="2024" priority="359" stopIfTrue="1" operator="containsText" text="iw.kkZad">
      <formula>NOT(ISERROR(SEARCH("iw.kkZad",B194)))</formula>
    </cfRule>
  </conditionalFormatting>
  <conditionalFormatting sqref="B194">
    <cfRule type="containsText" dxfId="2023" priority="357" stopIfTrue="1" operator="containsText" text="dsoy jktdh; fo|ky;ksa esa iz;ksx gsrq fu%'kqYd">
      <formula>NOT(ISERROR(SEARCH("dsoy jktdh; fo|ky;ksa esa iz;ksx gsrq fu%'kqYd",B194)))</formula>
    </cfRule>
  </conditionalFormatting>
  <conditionalFormatting sqref="I194">
    <cfRule type="cellIs" dxfId="2022" priority="356" stopIfTrue="1" operator="equal">
      <formula>0</formula>
    </cfRule>
  </conditionalFormatting>
  <conditionalFormatting sqref="I194">
    <cfRule type="containsText" dxfId="2021" priority="354" stopIfTrue="1" operator="containsText" text="f'k{kk foHkkx jktLFkku">
      <formula>NOT(ISERROR(SEARCH("f'k{kk foHkkx jktLFkku",I194)))</formula>
    </cfRule>
    <cfRule type="containsText" dxfId="2020" priority="355" stopIfTrue="1" operator="containsText" text="iw.kkZad">
      <formula>NOT(ISERROR(SEARCH("iw.kkZad",I194)))</formula>
    </cfRule>
  </conditionalFormatting>
  <conditionalFormatting sqref="I194">
    <cfRule type="containsText" dxfId="2019" priority="353" stopIfTrue="1" operator="containsText" text="dsoy jktdh; fo|ky;ksa esa iz;ksx gsrq fu%'kqYd">
      <formula>NOT(ISERROR(SEARCH("dsoy jktdh; fo|ky;ksa esa iz;ksx gsrq fu%'kqYd",I194)))</formula>
    </cfRule>
  </conditionalFormatting>
  <conditionalFormatting sqref="B228">
    <cfRule type="cellIs" dxfId="2018" priority="352" stopIfTrue="1" operator="equal">
      <formula>0</formula>
    </cfRule>
  </conditionalFormatting>
  <conditionalFormatting sqref="B228">
    <cfRule type="containsText" dxfId="2017" priority="350" stopIfTrue="1" operator="containsText" text="f'k{kk foHkkx jktLFkku">
      <formula>NOT(ISERROR(SEARCH("f'k{kk foHkkx jktLFkku",B228)))</formula>
    </cfRule>
    <cfRule type="containsText" dxfId="2016" priority="351" stopIfTrue="1" operator="containsText" text="iw.kkZad">
      <formula>NOT(ISERROR(SEARCH("iw.kkZad",B228)))</formula>
    </cfRule>
  </conditionalFormatting>
  <conditionalFormatting sqref="B228">
    <cfRule type="containsText" dxfId="2015" priority="349" stopIfTrue="1" operator="containsText" text="dsoy jktdh; fo|ky;ksa esa iz;ksx gsrq fu%'kqYd">
      <formula>NOT(ISERROR(SEARCH("dsoy jktdh; fo|ky;ksa esa iz;ksx gsrq fu%'kqYd",B228)))</formula>
    </cfRule>
  </conditionalFormatting>
  <conditionalFormatting sqref="I228">
    <cfRule type="cellIs" dxfId="2014" priority="348" stopIfTrue="1" operator="equal">
      <formula>0</formula>
    </cfRule>
  </conditionalFormatting>
  <conditionalFormatting sqref="I228">
    <cfRule type="containsText" dxfId="2013" priority="346" stopIfTrue="1" operator="containsText" text="f'k{kk foHkkx jktLFkku">
      <formula>NOT(ISERROR(SEARCH("f'k{kk foHkkx jktLFkku",I228)))</formula>
    </cfRule>
    <cfRule type="containsText" dxfId="2012" priority="347" stopIfTrue="1" operator="containsText" text="iw.kkZad">
      <formula>NOT(ISERROR(SEARCH("iw.kkZad",I228)))</formula>
    </cfRule>
  </conditionalFormatting>
  <conditionalFormatting sqref="I228">
    <cfRule type="containsText" dxfId="2011" priority="345" stopIfTrue="1" operator="containsText" text="dsoy jktdh; fo|ky;ksa esa iz;ksx gsrq fu%'kqYd">
      <formula>NOT(ISERROR(SEARCH("dsoy jktdh; fo|ky;ksa esa iz;ksx gsrq fu%'kqYd",I228)))</formula>
    </cfRule>
  </conditionalFormatting>
  <conditionalFormatting sqref="B262">
    <cfRule type="cellIs" dxfId="2010" priority="344" stopIfTrue="1" operator="equal">
      <formula>0</formula>
    </cfRule>
  </conditionalFormatting>
  <conditionalFormatting sqref="B262">
    <cfRule type="containsText" dxfId="2009" priority="342" stopIfTrue="1" operator="containsText" text="f'k{kk foHkkx jktLFkku">
      <formula>NOT(ISERROR(SEARCH("f'k{kk foHkkx jktLFkku",B262)))</formula>
    </cfRule>
    <cfRule type="containsText" dxfId="2008" priority="343" stopIfTrue="1" operator="containsText" text="iw.kkZad">
      <formula>NOT(ISERROR(SEARCH("iw.kkZad",B262)))</formula>
    </cfRule>
  </conditionalFormatting>
  <conditionalFormatting sqref="B262">
    <cfRule type="containsText" dxfId="2007" priority="341" stopIfTrue="1" operator="containsText" text="dsoy jktdh; fo|ky;ksa esa iz;ksx gsrq fu%'kqYd">
      <formula>NOT(ISERROR(SEARCH("dsoy jktdh; fo|ky;ksa esa iz;ksx gsrq fu%'kqYd",B262)))</formula>
    </cfRule>
  </conditionalFormatting>
  <conditionalFormatting sqref="I262">
    <cfRule type="cellIs" dxfId="2006" priority="340" stopIfTrue="1" operator="equal">
      <formula>0</formula>
    </cfRule>
  </conditionalFormatting>
  <conditionalFormatting sqref="I262">
    <cfRule type="containsText" dxfId="2005" priority="338" stopIfTrue="1" operator="containsText" text="f'k{kk foHkkx jktLFkku">
      <formula>NOT(ISERROR(SEARCH("f'k{kk foHkkx jktLFkku",I262)))</formula>
    </cfRule>
    <cfRule type="containsText" dxfId="2004" priority="339" stopIfTrue="1" operator="containsText" text="iw.kkZad">
      <formula>NOT(ISERROR(SEARCH("iw.kkZad",I262)))</formula>
    </cfRule>
  </conditionalFormatting>
  <conditionalFormatting sqref="I262">
    <cfRule type="containsText" dxfId="2003" priority="337" stopIfTrue="1" operator="containsText" text="dsoy jktdh; fo|ky;ksa esa iz;ksx gsrq fu%'kqYd">
      <formula>NOT(ISERROR(SEARCH("dsoy jktdh; fo|ky;ksa esa iz;ksx gsrq fu%'kqYd",I262)))</formula>
    </cfRule>
  </conditionalFormatting>
  <conditionalFormatting sqref="B296">
    <cfRule type="cellIs" dxfId="2002" priority="336" stopIfTrue="1" operator="equal">
      <formula>0</formula>
    </cfRule>
  </conditionalFormatting>
  <conditionalFormatting sqref="B296">
    <cfRule type="containsText" dxfId="2001" priority="334" stopIfTrue="1" operator="containsText" text="f'k{kk foHkkx jktLFkku">
      <formula>NOT(ISERROR(SEARCH("f'k{kk foHkkx jktLFkku",B296)))</formula>
    </cfRule>
    <cfRule type="containsText" dxfId="2000" priority="335" stopIfTrue="1" operator="containsText" text="iw.kkZad">
      <formula>NOT(ISERROR(SEARCH("iw.kkZad",B296)))</formula>
    </cfRule>
  </conditionalFormatting>
  <conditionalFormatting sqref="B296">
    <cfRule type="containsText" dxfId="1999" priority="333" stopIfTrue="1" operator="containsText" text="dsoy jktdh; fo|ky;ksa esa iz;ksx gsrq fu%'kqYd">
      <formula>NOT(ISERROR(SEARCH("dsoy jktdh; fo|ky;ksa esa iz;ksx gsrq fu%'kqYd",B296)))</formula>
    </cfRule>
  </conditionalFormatting>
  <conditionalFormatting sqref="I296">
    <cfRule type="cellIs" dxfId="1998" priority="332" stopIfTrue="1" operator="equal">
      <formula>0</formula>
    </cfRule>
  </conditionalFormatting>
  <conditionalFormatting sqref="I296">
    <cfRule type="containsText" dxfId="1997" priority="330" stopIfTrue="1" operator="containsText" text="f'k{kk foHkkx jktLFkku">
      <formula>NOT(ISERROR(SEARCH("f'k{kk foHkkx jktLFkku",I296)))</formula>
    </cfRule>
    <cfRule type="containsText" dxfId="1996" priority="331" stopIfTrue="1" operator="containsText" text="iw.kkZad">
      <formula>NOT(ISERROR(SEARCH("iw.kkZad",I296)))</formula>
    </cfRule>
  </conditionalFormatting>
  <conditionalFormatting sqref="I296">
    <cfRule type="containsText" dxfId="1995" priority="329" stopIfTrue="1" operator="containsText" text="dsoy jktdh; fo|ky;ksa esa iz;ksx gsrq fu%'kqYd">
      <formula>NOT(ISERROR(SEARCH("dsoy jktdh; fo|ky;ksa esa iz;ksx gsrq fu%'kqYd",I296)))</formula>
    </cfRule>
  </conditionalFormatting>
  <conditionalFormatting sqref="B330">
    <cfRule type="cellIs" dxfId="1994" priority="328" stopIfTrue="1" operator="equal">
      <formula>0</formula>
    </cfRule>
  </conditionalFormatting>
  <conditionalFormatting sqref="B330">
    <cfRule type="containsText" dxfId="1993" priority="326" stopIfTrue="1" operator="containsText" text="f'k{kk foHkkx jktLFkku">
      <formula>NOT(ISERROR(SEARCH("f'k{kk foHkkx jktLFkku",B330)))</formula>
    </cfRule>
    <cfRule type="containsText" dxfId="1992" priority="327" stopIfTrue="1" operator="containsText" text="iw.kkZad">
      <formula>NOT(ISERROR(SEARCH("iw.kkZad",B330)))</formula>
    </cfRule>
  </conditionalFormatting>
  <conditionalFormatting sqref="B330">
    <cfRule type="containsText" dxfId="1991" priority="325" stopIfTrue="1" operator="containsText" text="dsoy jktdh; fo|ky;ksa esa iz;ksx gsrq fu%'kqYd">
      <formula>NOT(ISERROR(SEARCH("dsoy jktdh; fo|ky;ksa esa iz;ksx gsrq fu%'kqYd",B330)))</formula>
    </cfRule>
  </conditionalFormatting>
  <conditionalFormatting sqref="I330">
    <cfRule type="cellIs" dxfId="1990" priority="324" stopIfTrue="1" operator="equal">
      <formula>0</formula>
    </cfRule>
  </conditionalFormatting>
  <conditionalFormatting sqref="I330">
    <cfRule type="containsText" dxfId="1989" priority="322" stopIfTrue="1" operator="containsText" text="f'k{kk foHkkx jktLFkku">
      <formula>NOT(ISERROR(SEARCH("f'k{kk foHkkx jktLFkku",I330)))</formula>
    </cfRule>
    <cfRule type="containsText" dxfId="1988" priority="323" stopIfTrue="1" operator="containsText" text="iw.kkZad">
      <formula>NOT(ISERROR(SEARCH("iw.kkZad",I330)))</formula>
    </cfRule>
  </conditionalFormatting>
  <conditionalFormatting sqref="I330">
    <cfRule type="containsText" dxfId="1987" priority="321" stopIfTrue="1" operator="containsText" text="dsoy jktdh; fo|ky;ksa esa iz;ksx gsrq fu%'kqYd">
      <formula>NOT(ISERROR(SEARCH("dsoy jktdh; fo|ky;ksa esa iz;ksx gsrq fu%'kqYd",I330)))</formula>
    </cfRule>
  </conditionalFormatting>
  <conditionalFormatting sqref="B364">
    <cfRule type="cellIs" dxfId="1986" priority="320" stopIfTrue="1" operator="equal">
      <formula>0</formula>
    </cfRule>
  </conditionalFormatting>
  <conditionalFormatting sqref="B364">
    <cfRule type="containsText" dxfId="1985" priority="318" stopIfTrue="1" operator="containsText" text="f'k{kk foHkkx jktLFkku">
      <formula>NOT(ISERROR(SEARCH("f'k{kk foHkkx jktLFkku",B364)))</formula>
    </cfRule>
    <cfRule type="containsText" dxfId="1984" priority="319" stopIfTrue="1" operator="containsText" text="iw.kkZad">
      <formula>NOT(ISERROR(SEARCH("iw.kkZad",B364)))</formula>
    </cfRule>
  </conditionalFormatting>
  <conditionalFormatting sqref="B364">
    <cfRule type="containsText" dxfId="1983" priority="317" stopIfTrue="1" operator="containsText" text="dsoy jktdh; fo|ky;ksa esa iz;ksx gsrq fu%'kqYd">
      <formula>NOT(ISERROR(SEARCH("dsoy jktdh; fo|ky;ksa esa iz;ksx gsrq fu%'kqYd",B364)))</formula>
    </cfRule>
  </conditionalFormatting>
  <conditionalFormatting sqref="I364">
    <cfRule type="cellIs" dxfId="1982" priority="316" stopIfTrue="1" operator="equal">
      <formula>0</formula>
    </cfRule>
  </conditionalFormatting>
  <conditionalFormatting sqref="I364">
    <cfRule type="containsText" dxfId="1981" priority="314" stopIfTrue="1" operator="containsText" text="f'k{kk foHkkx jktLFkku">
      <formula>NOT(ISERROR(SEARCH("f'k{kk foHkkx jktLFkku",I364)))</formula>
    </cfRule>
    <cfRule type="containsText" dxfId="1980" priority="315" stopIfTrue="1" operator="containsText" text="iw.kkZad">
      <formula>NOT(ISERROR(SEARCH("iw.kkZad",I364)))</formula>
    </cfRule>
  </conditionalFormatting>
  <conditionalFormatting sqref="I364">
    <cfRule type="containsText" dxfId="1979" priority="313" stopIfTrue="1" operator="containsText" text="dsoy jktdh; fo|ky;ksa esa iz;ksx gsrq fu%'kqYd">
      <formula>NOT(ISERROR(SEARCH("dsoy jktdh; fo|ky;ksa esa iz;ksx gsrq fu%'kqYd",I364)))</formula>
    </cfRule>
  </conditionalFormatting>
  <conditionalFormatting sqref="B398">
    <cfRule type="cellIs" dxfId="1978" priority="312" stopIfTrue="1" operator="equal">
      <formula>0</formula>
    </cfRule>
  </conditionalFormatting>
  <conditionalFormatting sqref="B398">
    <cfRule type="containsText" dxfId="1977" priority="310" stopIfTrue="1" operator="containsText" text="f'k{kk foHkkx jktLFkku">
      <formula>NOT(ISERROR(SEARCH("f'k{kk foHkkx jktLFkku",B398)))</formula>
    </cfRule>
    <cfRule type="containsText" dxfId="1976" priority="311" stopIfTrue="1" operator="containsText" text="iw.kkZad">
      <formula>NOT(ISERROR(SEARCH("iw.kkZad",B398)))</formula>
    </cfRule>
  </conditionalFormatting>
  <conditionalFormatting sqref="B398">
    <cfRule type="containsText" dxfId="1975" priority="309" stopIfTrue="1" operator="containsText" text="dsoy jktdh; fo|ky;ksa esa iz;ksx gsrq fu%'kqYd">
      <formula>NOT(ISERROR(SEARCH("dsoy jktdh; fo|ky;ksa esa iz;ksx gsrq fu%'kqYd",B398)))</formula>
    </cfRule>
  </conditionalFormatting>
  <conditionalFormatting sqref="I398">
    <cfRule type="cellIs" dxfId="1974" priority="308" stopIfTrue="1" operator="equal">
      <formula>0</formula>
    </cfRule>
  </conditionalFormatting>
  <conditionalFormatting sqref="I398">
    <cfRule type="containsText" dxfId="1973" priority="306" stopIfTrue="1" operator="containsText" text="f'k{kk foHkkx jktLFkku">
      <formula>NOT(ISERROR(SEARCH("f'k{kk foHkkx jktLFkku",I398)))</formula>
    </cfRule>
    <cfRule type="containsText" dxfId="1972" priority="307" stopIfTrue="1" operator="containsText" text="iw.kkZad">
      <formula>NOT(ISERROR(SEARCH("iw.kkZad",I398)))</formula>
    </cfRule>
  </conditionalFormatting>
  <conditionalFormatting sqref="I398">
    <cfRule type="containsText" dxfId="1971" priority="305" stopIfTrue="1" operator="containsText" text="dsoy jktdh; fo|ky;ksa esa iz;ksx gsrq fu%'kqYd">
      <formula>NOT(ISERROR(SEARCH("dsoy jktdh; fo|ky;ksa esa iz;ksx gsrq fu%'kqYd",I398)))</formula>
    </cfRule>
  </conditionalFormatting>
  <conditionalFormatting sqref="B432">
    <cfRule type="cellIs" dxfId="1970" priority="304" stopIfTrue="1" operator="equal">
      <formula>0</formula>
    </cfRule>
  </conditionalFormatting>
  <conditionalFormatting sqref="B432">
    <cfRule type="containsText" dxfId="1969" priority="302" stopIfTrue="1" operator="containsText" text="f'k{kk foHkkx jktLFkku">
      <formula>NOT(ISERROR(SEARCH("f'k{kk foHkkx jktLFkku",B432)))</formula>
    </cfRule>
    <cfRule type="containsText" dxfId="1968" priority="303" stopIfTrue="1" operator="containsText" text="iw.kkZad">
      <formula>NOT(ISERROR(SEARCH("iw.kkZad",B432)))</formula>
    </cfRule>
  </conditionalFormatting>
  <conditionalFormatting sqref="B432">
    <cfRule type="containsText" dxfId="1967" priority="301" stopIfTrue="1" operator="containsText" text="dsoy jktdh; fo|ky;ksa esa iz;ksx gsrq fu%'kqYd">
      <formula>NOT(ISERROR(SEARCH("dsoy jktdh; fo|ky;ksa esa iz;ksx gsrq fu%'kqYd",B432)))</formula>
    </cfRule>
  </conditionalFormatting>
  <conditionalFormatting sqref="I432">
    <cfRule type="cellIs" dxfId="1966" priority="300" stopIfTrue="1" operator="equal">
      <formula>0</formula>
    </cfRule>
  </conditionalFormatting>
  <conditionalFormatting sqref="I432">
    <cfRule type="containsText" dxfId="1965" priority="298" stopIfTrue="1" operator="containsText" text="f'k{kk foHkkx jktLFkku">
      <formula>NOT(ISERROR(SEARCH("f'k{kk foHkkx jktLFkku",I432)))</formula>
    </cfRule>
    <cfRule type="containsText" dxfId="1964" priority="299" stopIfTrue="1" operator="containsText" text="iw.kkZad">
      <formula>NOT(ISERROR(SEARCH("iw.kkZad",I432)))</formula>
    </cfRule>
  </conditionalFormatting>
  <conditionalFormatting sqref="I432">
    <cfRule type="containsText" dxfId="1963" priority="297" stopIfTrue="1" operator="containsText" text="dsoy jktdh; fo|ky;ksa esa iz;ksx gsrq fu%'kqYd">
      <formula>NOT(ISERROR(SEARCH("dsoy jktdh; fo|ky;ksa esa iz;ksx gsrq fu%'kqYd",I432)))</formula>
    </cfRule>
  </conditionalFormatting>
  <conditionalFormatting sqref="B466">
    <cfRule type="cellIs" dxfId="1962" priority="296" stopIfTrue="1" operator="equal">
      <formula>0</formula>
    </cfRule>
  </conditionalFormatting>
  <conditionalFormatting sqref="B466">
    <cfRule type="containsText" dxfId="1961" priority="294" stopIfTrue="1" operator="containsText" text="f'k{kk foHkkx jktLFkku">
      <formula>NOT(ISERROR(SEARCH("f'k{kk foHkkx jktLFkku",B466)))</formula>
    </cfRule>
    <cfRule type="containsText" dxfId="1960" priority="295" stopIfTrue="1" operator="containsText" text="iw.kkZad">
      <formula>NOT(ISERROR(SEARCH("iw.kkZad",B466)))</formula>
    </cfRule>
  </conditionalFormatting>
  <conditionalFormatting sqref="B466">
    <cfRule type="containsText" dxfId="1959" priority="293" stopIfTrue="1" operator="containsText" text="dsoy jktdh; fo|ky;ksa esa iz;ksx gsrq fu%'kqYd">
      <formula>NOT(ISERROR(SEARCH("dsoy jktdh; fo|ky;ksa esa iz;ksx gsrq fu%'kqYd",B466)))</formula>
    </cfRule>
  </conditionalFormatting>
  <conditionalFormatting sqref="I466">
    <cfRule type="cellIs" dxfId="1958" priority="292" stopIfTrue="1" operator="equal">
      <formula>0</formula>
    </cfRule>
  </conditionalFormatting>
  <conditionalFormatting sqref="I466">
    <cfRule type="containsText" dxfId="1957" priority="290" stopIfTrue="1" operator="containsText" text="f'k{kk foHkkx jktLFkku">
      <formula>NOT(ISERROR(SEARCH("f'k{kk foHkkx jktLFkku",I466)))</formula>
    </cfRule>
    <cfRule type="containsText" dxfId="1956" priority="291" stopIfTrue="1" operator="containsText" text="iw.kkZad">
      <formula>NOT(ISERROR(SEARCH("iw.kkZad",I466)))</formula>
    </cfRule>
  </conditionalFormatting>
  <conditionalFormatting sqref="I466">
    <cfRule type="containsText" dxfId="1955" priority="289" stopIfTrue="1" operator="containsText" text="dsoy jktdh; fo|ky;ksa esa iz;ksx gsrq fu%'kqYd">
      <formula>NOT(ISERROR(SEARCH("dsoy jktdh; fo|ky;ksa esa iz;ksx gsrq fu%'kqYd",I466)))</formula>
    </cfRule>
  </conditionalFormatting>
  <conditionalFormatting sqref="B500">
    <cfRule type="cellIs" dxfId="1954" priority="288" stopIfTrue="1" operator="equal">
      <formula>0</formula>
    </cfRule>
  </conditionalFormatting>
  <conditionalFormatting sqref="B500">
    <cfRule type="containsText" dxfId="1953" priority="286" stopIfTrue="1" operator="containsText" text="f'k{kk foHkkx jktLFkku">
      <formula>NOT(ISERROR(SEARCH("f'k{kk foHkkx jktLFkku",B500)))</formula>
    </cfRule>
    <cfRule type="containsText" dxfId="1952" priority="287" stopIfTrue="1" operator="containsText" text="iw.kkZad">
      <formula>NOT(ISERROR(SEARCH("iw.kkZad",B500)))</formula>
    </cfRule>
  </conditionalFormatting>
  <conditionalFormatting sqref="B500">
    <cfRule type="containsText" dxfId="1951" priority="285" stopIfTrue="1" operator="containsText" text="dsoy jktdh; fo|ky;ksa esa iz;ksx gsrq fu%'kqYd">
      <formula>NOT(ISERROR(SEARCH("dsoy jktdh; fo|ky;ksa esa iz;ksx gsrq fu%'kqYd",B500)))</formula>
    </cfRule>
  </conditionalFormatting>
  <conditionalFormatting sqref="I500">
    <cfRule type="cellIs" dxfId="1950" priority="284" stopIfTrue="1" operator="equal">
      <formula>0</formula>
    </cfRule>
  </conditionalFormatting>
  <conditionalFormatting sqref="I500">
    <cfRule type="containsText" dxfId="1949" priority="282" stopIfTrue="1" operator="containsText" text="f'k{kk foHkkx jktLFkku">
      <formula>NOT(ISERROR(SEARCH("f'k{kk foHkkx jktLFkku",I500)))</formula>
    </cfRule>
    <cfRule type="containsText" dxfId="1948" priority="283" stopIfTrue="1" operator="containsText" text="iw.kkZad">
      <formula>NOT(ISERROR(SEARCH("iw.kkZad",I500)))</formula>
    </cfRule>
  </conditionalFormatting>
  <conditionalFormatting sqref="I500">
    <cfRule type="containsText" dxfId="1947" priority="281" stopIfTrue="1" operator="containsText" text="dsoy jktdh; fo|ky;ksa esa iz;ksx gsrq fu%'kqYd">
      <formula>NOT(ISERROR(SEARCH("dsoy jktdh; fo|ky;ksa esa iz;ksx gsrq fu%'kqYd",I500)))</formula>
    </cfRule>
  </conditionalFormatting>
  <conditionalFormatting sqref="B534">
    <cfRule type="cellIs" dxfId="1946" priority="280" stopIfTrue="1" operator="equal">
      <formula>0</formula>
    </cfRule>
  </conditionalFormatting>
  <conditionalFormatting sqref="B534">
    <cfRule type="containsText" dxfId="1945" priority="278" stopIfTrue="1" operator="containsText" text="f'k{kk foHkkx jktLFkku">
      <formula>NOT(ISERROR(SEARCH("f'k{kk foHkkx jktLFkku",B534)))</formula>
    </cfRule>
    <cfRule type="containsText" dxfId="1944" priority="279" stopIfTrue="1" operator="containsText" text="iw.kkZad">
      <formula>NOT(ISERROR(SEARCH("iw.kkZad",B534)))</formula>
    </cfRule>
  </conditionalFormatting>
  <conditionalFormatting sqref="B534">
    <cfRule type="containsText" dxfId="1943" priority="277" stopIfTrue="1" operator="containsText" text="dsoy jktdh; fo|ky;ksa esa iz;ksx gsrq fu%'kqYd">
      <formula>NOT(ISERROR(SEARCH("dsoy jktdh; fo|ky;ksa esa iz;ksx gsrq fu%'kqYd",B534)))</formula>
    </cfRule>
  </conditionalFormatting>
  <conditionalFormatting sqref="I534">
    <cfRule type="cellIs" dxfId="1942" priority="276" stopIfTrue="1" operator="equal">
      <formula>0</formula>
    </cfRule>
  </conditionalFormatting>
  <conditionalFormatting sqref="I534">
    <cfRule type="containsText" dxfId="1941" priority="274" stopIfTrue="1" operator="containsText" text="f'k{kk foHkkx jktLFkku">
      <formula>NOT(ISERROR(SEARCH("f'k{kk foHkkx jktLFkku",I534)))</formula>
    </cfRule>
    <cfRule type="containsText" dxfId="1940" priority="275" stopIfTrue="1" operator="containsText" text="iw.kkZad">
      <formula>NOT(ISERROR(SEARCH("iw.kkZad",I534)))</formula>
    </cfRule>
  </conditionalFormatting>
  <conditionalFormatting sqref="I534">
    <cfRule type="containsText" dxfId="1939" priority="273" stopIfTrue="1" operator="containsText" text="dsoy jktdh; fo|ky;ksa esa iz;ksx gsrq fu%'kqYd">
      <formula>NOT(ISERROR(SEARCH("dsoy jktdh; fo|ky;ksa esa iz;ksx gsrq fu%'kqYd",I534)))</formula>
    </cfRule>
  </conditionalFormatting>
  <conditionalFormatting sqref="B568">
    <cfRule type="cellIs" dxfId="1938" priority="272" stopIfTrue="1" operator="equal">
      <formula>0</formula>
    </cfRule>
  </conditionalFormatting>
  <conditionalFormatting sqref="B568">
    <cfRule type="containsText" dxfId="1937" priority="270" stopIfTrue="1" operator="containsText" text="f'k{kk foHkkx jktLFkku">
      <formula>NOT(ISERROR(SEARCH("f'k{kk foHkkx jktLFkku",B568)))</formula>
    </cfRule>
    <cfRule type="containsText" dxfId="1936" priority="271" stopIfTrue="1" operator="containsText" text="iw.kkZad">
      <formula>NOT(ISERROR(SEARCH("iw.kkZad",B568)))</formula>
    </cfRule>
  </conditionalFormatting>
  <conditionalFormatting sqref="B568">
    <cfRule type="containsText" dxfId="1935" priority="269" stopIfTrue="1" operator="containsText" text="dsoy jktdh; fo|ky;ksa esa iz;ksx gsrq fu%'kqYd">
      <formula>NOT(ISERROR(SEARCH("dsoy jktdh; fo|ky;ksa esa iz;ksx gsrq fu%'kqYd",B568)))</formula>
    </cfRule>
  </conditionalFormatting>
  <conditionalFormatting sqref="I568">
    <cfRule type="cellIs" dxfId="1934" priority="268" stopIfTrue="1" operator="equal">
      <formula>0</formula>
    </cfRule>
  </conditionalFormatting>
  <conditionalFormatting sqref="I568">
    <cfRule type="containsText" dxfId="1933" priority="266" stopIfTrue="1" operator="containsText" text="f'k{kk foHkkx jktLFkku">
      <formula>NOT(ISERROR(SEARCH("f'k{kk foHkkx jktLFkku",I568)))</formula>
    </cfRule>
    <cfRule type="containsText" dxfId="1932" priority="267" stopIfTrue="1" operator="containsText" text="iw.kkZad">
      <formula>NOT(ISERROR(SEARCH("iw.kkZad",I568)))</formula>
    </cfRule>
  </conditionalFormatting>
  <conditionalFormatting sqref="I568">
    <cfRule type="containsText" dxfId="1931" priority="265" stopIfTrue="1" operator="containsText" text="dsoy jktdh; fo|ky;ksa esa iz;ksx gsrq fu%'kqYd">
      <formula>NOT(ISERROR(SEARCH("dsoy jktdh; fo|ky;ksa esa iz;ksx gsrq fu%'kqYd",I568)))</formula>
    </cfRule>
  </conditionalFormatting>
  <conditionalFormatting sqref="B602">
    <cfRule type="cellIs" dxfId="1930" priority="264" stopIfTrue="1" operator="equal">
      <formula>0</formula>
    </cfRule>
  </conditionalFormatting>
  <conditionalFormatting sqref="B602">
    <cfRule type="containsText" dxfId="1929" priority="262" stopIfTrue="1" operator="containsText" text="f'k{kk foHkkx jktLFkku">
      <formula>NOT(ISERROR(SEARCH("f'k{kk foHkkx jktLFkku",B602)))</formula>
    </cfRule>
    <cfRule type="containsText" dxfId="1928" priority="263" stopIfTrue="1" operator="containsText" text="iw.kkZad">
      <formula>NOT(ISERROR(SEARCH("iw.kkZad",B602)))</formula>
    </cfRule>
  </conditionalFormatting>
  <conditionalFormatting sqref="B602">
    <cfRule type="containsText" dxfId="1927" priority="261" stopIfTrue="1" operator="containsText" text="dsoy jktdh; fo|ky;ksa esa iz;ksx gsrq fu%'kqYd">
      <formula>NOT(ISERROR(SEARCH("dsoy jktdh; fo|ky;ksa esa iz;ksx gsrq fu%'kqYd",B602)))</formula>
    </cfRule>
  </conditionalFormatting>
  <conditionalFormatting sqref="I602">
    <cfRule type="cellIs" dxfId="1926" priority="260" stopIfTrue="1" operator="equal">
      <formula>0</formula>
    </cfRule>
  </conditionalFormatting>
  <conditionalFormatting sqref="I602">
    <cfRule type="containsText" dxfId="1925" priority="258" stopIfTrue="1" operator="containsText" text="f'k{kk foHkkx jktLFkku">
      <formula>NOT(ISERROR(SEARCH("f'k{kk foHkkx jktLFkku",I602)))</formula>
    </cfRule>
    <cfRule type="containsText" dxfId="1924" priority="259" stopIfTrue="1" operator="containsText" text="iw.kkZad">
      <formula>NOT(ISERROR(SEARCH("iw.kkZad",I602)))</formula>
    </cfRule>
  </conditionalFormatting>
  <conditionalFormatting sqref="I602">
    <cfRule type="containsText" dxfId="1923" priority="257" stopIfTrue="1" operator="containsText" text="dsoy jktdh; fo|ky;ksa esa iz;ksx gsrq fu%'kqYd">
      <formula>NOT(ISERROR(SEARCH("dsoy jktdh; fo|ky;ksa esa iz;ksx gsrq fu%'kqYd",I602)))</formula>
    </cfRule>
  </conditionalFormatting>
  <conditionalFormatting sqref="B636">
    <cfRule type="cellIs" dxfId="1922" priority="256" stopIfTrue="1" operator="equal">
      <formula>0</formula>
    </cfRule>
  </conditionalFormatting>
  <conditionalFormatting sqref="B636">
    <cfRule type="containsText" dxfId="1921" priority="254" stopIfTrue="1" operator="containsText" text="f'k{kk foHkkx jktLFkku">
      <formula>NOT(ISERROR(SEARCH("f'k{kk foHkkx jktLFkku",B636)))</formula>
    </cfRule>
    <cfRule type="containsText" dxfId="1920" priority="255" stopIfTrue="1" operator="containsText" text="iw.kkZad">
      <formula>NOT(ISERROR(SEARCH("iw.kkZad",B636)))</formula>
    </cfRule>
  </conditionalFormatting>
  <conditionalFormatting sqref="B636">
    <cfRule type="containsText" dxfId="1919" priority="253" stopIfTrue="1" operator="containsText" text="dsoy jktdh; fo|ky;ksa esa iz;ksx gsrq fu%'kqYd">
      <formula>NOT(ISERROR(SEARCH("dsoy jktdh; fo|ky;ksa esa iz;ksx gsrq fu%'kqYd",B636)))</formula>
    </cfRule>
  </conditionalFormatting>
  <conditionalFormatting sqref="I636">
    <cfRule type="cellIs" dxfId="1918" priority="252" stopIfTrue="1" operator="equal">
      <formula>0</formula>
    </cfRule>
  </conditionalFormatting>
  <conditionalFormatting sqref="I636">
    <cfRule type="containsText" dxfId="1917" priority="250" stopIfTrue="1" operator="containsText" text="f'k{kk foHkkx jktLFkku">
      <formula>NOT(ISERROR(SEARCH("f'k{kk foHkkx jktLFkku",I636)))</formula>
    </cfRule>
    <cfRule type="containsText" dxfId="1916" priority="251" stopIfTrue="1" operator="containsText" text="iw.kkZad">
      <formula>NOT(ISERROR(SEARCH("iw.kkZad",I636)))</formula>
    </cfRule>
  </conditionalFormatting>
  <conditionalFormatting sqref="I636">
    <cfRule type="containsText" dxfId="1915" priority="249" stopIfTrue="1" operator="containsText" text="dsoy jktdh; fo|ky;ksa esa iz;ksx gsrq fu%'kqYd">
      <formula>NOT(ISERROR(SEARCH("dsoy jktdh; fo|ky;ksa esa iz;ksx gsrq fu%'kqYd",I636)))</formula>
    </cfRule>
  </conditionalFormatting>
  <conditionalFormatting sqref="B670">
    <cfRule type="cellIs" dxfId="1914" priority="248" stopIfTrue="1" operator="equal">
      <formula>0</formula>
    </cfRule>
  </conditionalFormatting>
  <conditionalFormatting sqref="B670">
    <cfRule type="containsText" dxfId="1913" priority="246" stopIfTrue="1" operator="containsText" text="f'k{kk foHkkx jktLFkku">
      <formula>NOT(ISERROR(SEARCH("f'k{kk foHkkx jktLFkku",B670)))</formula>
    </cfRule>
    <cfRule type="containsText" dxfId="1912" priority="247" stopIfTrue="1" operator="containsText" text="iw.kkZad">
      <formula>NOT(ISERROR(SEARCH("iw.kkZad",B670)))</formula>
    </cfRule>
  </conditionalFormatting>
  <conditionalFormatting sqref="B670">
    <cfRule type="containsText" dxfId="1911" priority="245" stopIfTrue="1" operator="containsText" text="dsoy jktdh; fo|ky;ksa esa iz;ksx gsrq fu%'kqYd">
      <formula>NOT(ISERROR(SEARCH("dsoy jktdh; fo|ky;ksa esa iz;ksx gsrq fu%'kqYd",B670)))</formula>
    </cfRule>
  </conditionalFormatting>
  <conditionalFormatting sqref="I670">
    <cfRule type="cellIs" dxfId="1910" priority="244" stopIfTrue="1" operator="equal">
      <formula>0</formula>
    </cfRule>
  </conditionalFormatting>
  <conditionalFormatting sqref="I670">
    <cfRule type="containsText" dxfId="1909" priority="242" stopIfTrue="1" operator="containsText" text="f'k{kk foHkkx jktLFkku">
      <formula>NOT(ISERROR(SEARCH("f'k{kk foHkkx jktLFkku",I670)))</formula>
    </cfRule>
    <cfRule type="containsText" dxfId="1908" priority="243" stopIfTrue="1" operator="containsText" text="iw.kkZad">
      <formula>NOT(ISERROR(SEARCH("iw.kkZad",I670)))</formula>
    </cfRule>
  </conditionalFormatting>
  <conditionalFormatting sqref="I670">
    <cfRule type="containsText" dxfId="1907" priority="241" stopIfTrue="1" operator="containsText" text="dsoy jktdh; fo|ky;ksa esa iz;ksx gsrq fu%'kqYd">
      <formula>NOT(ISERROR(SEARCH("dsoy jktdh; fo|ky;ksa esa iz;ksx gsrq fu%'kqYd",I670)))</formula>
    </cfRule>
  </conditionalFormatting>
  <conditionalFormatting sqref="B704">
    <cfRule type="cellIs" dxfId="1906" priority="240" stopIfTrue="1" operator="equal">
      <formula>0</formula>
    </cfRule>
  </conditionalFormatting>
  <conditionalFormatting sqref="B704">
    <cfRule type="containsText" dxfId="1905" priority="238" stopIfTrue="1" operator="containsText" text="f'k{kk foHkkx jktLFkku">
      <formula>NOT(ISERROR(SEARCH("f'k{kk foHkkx jktLFkku",B704)))</formula>
    </cfRule>
    <cfRule type="containsText" dxfId="1904" priority="239" stopIfTrue="1" operator="containsText" text="iw.kkZad">
      <formula>NOT(ISERROR(SEARCH("iw.kkZad",B704)))</formula>
    </cfRule>
  </conditionalFormatting>
  <conditionalFormatting sqref="B704">
    <cfRule type="containsText" dxfId="1903" priority="237" stopIfTrue="1" operator="containsText" text="dsoy jktdh; fo|ky;ksa esa iz;ksx gsrq fu%'kqYd">
      <formula>NOT(ISERROR(SEARCH("dsoy jktdh; fo|ky;ksa esa iz;ksx gsrq fu%'kqYd",B704)))</formula>
    </cfRule>
  </conditionalFormatting>
  <conditionalFormatting sqref="I704">
    <cfRule type="cellIs" dxfId="1902" priority="236" stopIfTrue="1" operator="equal">
      <formula>0</formula>
    </cfRule>
  </conditionalFormatting>
  <conditionalFormatting sqref="I704">
    <cfRule type="containsText" dxfId="1901" priority="234" stopIfTrue="1" operator="containsText" text="f'k{kk foHkkx jktLFkku">
      <formula>NOT(ISERROR(SEARCH("f'k{kk foHkkx jktLFkku",I704)))</formula>
    </cfRule>
    <cfRule type="containsText" dxfId="1900" priority="235" stopIfTrue="1" operator="containsText" text="iw.kkZad">
      <formula>NOT(ISERROR(SEARCH("iw.kkZad",I704)))</formula>
    </cfRule>
  </conditionalFormatting>
  <conditionalFormatting sqref="I704">
    <cfRule type="containsText" dxfId="1899" priority="233" stopIfTrue="1" operator="containsText" text="dsoy jktdh; fo|ky;ksa esa iz;ksx gsrq fu%'kqYd">
      <formula>NOT(ISERROR(SEARCH("dsoy jktdh; fo|ky;ksa esa iz;ksx gsrq fu%'kqYd",I704)))</formula>
    </cfRule>
  </conditionalFormatting>
  <conditionalFormatting sqref="B738">
    <cfRule type="cellIs" dxfId="1898" priority="232" stopIfTrue="1" operator="equal">
      <formula>0</formula>
    </cfRule>
  </conditionalFormatting>
  <conditionalFormatting sqref="B738">
    <cfRule type="containsText" dxfId="1897" priority="230" stopIfTrue="1" operator="containsText" text="f'k{kk foHkkx jktLFkku">
      <formula>NOT(ISERROR(SEARCH("f'k{kk foHkkx jktLFkku",B738)))</formula>
    </cfRule>
    <cfRule type="containsText" dxfId="1896" priority="231" stopIfTrue="1" operator="containsText" text="iw.kkZad">
      <formula>NOT(ISERROR(SEARCH("iw.kkZad",B738)))</formula>
    </cfRule>
  </conditionalFormatting>
  <conditionalFormatting sqref="B738">
    <cfRule type="containsText" dxfId="1895" priority="229" stopIfTrue="1" operator="containsText" text="dsoy jktdh; fo|ky;ksa esa iz;ksx gsrq fu%'kqYd">
      <formula>NOT(ISERROR(SEARCH("dsoy jktdh; fo|ky;ksa esa iz;ksx gsrq fu%'kqYd",B738)))</formula>
    </cfRule>
  </conditionalFormatting>
  <conditionalFormatting sqref="I738">
    <cfRule type="cellIs" dxfId="1894" priority="228" stopIfTrue="1" operator="equal">
      <formula>0</formula>
    </cfRule>
  </conditionalFormatting>
  <conditionalFormatting sqref="I738">
    <cfRule type="containsText" dxfId="1893" priority="226" stopIfTrue="1" operator="containsText" text="f'k{kk foHkkx jktLFkku">
      <formula>NOT(ISERROR(SEARCH("f'k{kk foHkkx jktLFkku",I738)))</formula>
    </cfRule>
    <cfRule type="containsText" dxfId="1892" priority="227" stopIfTrue="1" operator="containsText" text="iw.kkZad">
      <formula>NOT(ISERROR(SEARCH("iw.kkZad",I738)))</formula>
    </cfRule>
  </conditionalFormatting>
  <conditionalFormatting sqref="I738">
    <cfRule type="containsText" dxfId="1891" priority="225" stopIfTrue="1" operator="containsText" text="dsoy jktdh; fo|ky;ksa esa iz;ksx gsrq fu%'kqYd">
      <formula>NOT(ISERROR(SEARCH("dsoy jktdh; fo|ky;ksa esa iz;ksx gsrq fu%'kqYd",I738)))</formula>
    </cfRule>
  </conditionalFormatting>
  <conditionalFormatting sqref="B772">
    <cfRule type="cellIs" dxfId="1890" priority="224" stopIfTrue="1" operator="equal">
      <formula>0</formula>
    </cfRule>
  </conditionalFormatting>
  <conditionalFormatting sqref="B772">
    <cfRule type="containsText" dxfId="1889" priority="222" stopIfTrue="1" operator="containsText" text="f'k{kk foHkkx jktLFkku">
      <formula>NOT(ISERROR(SEARCH("f'k{kk foHkkx jktLFkku",B772)))</formula>
    </cfRule>
    <cfRule type="containsText" dxfId="1888" priority="223" stopIfTrue="1" operator="containsText" text="iw.kkZad">
      <formula>NOT(ISERROR(SEARCH("iw.kkZad",B772)))</formula>
    </cfRule>
  </conditionalFormatting>
  <conditionalFormatting sqref="B772">
    <cfRule type="containsText" dxfId="1887" priority="221" stopIfTrue="1" operator="containsText" text="dsoy jktdh; fo|ky;ksa esa iz;ksx gsrq fu%'kqYd">
      <formula>NOT(ISERROR(SEARCH("dsoy jktdh; fo|ky;ksa esa iz;ksx gsrq fu%'kqYd",B772)))</formula>
    </cfRule>
  </conditionalFormatting>
  <conditionalFormatting sqref="I772">
    <cfRule type="cellIs" dxfId="1886" priority="220" stopIfTrue="1" operator="equal">
      <formula>0</formula>
    </cfRule>
  </conditionalFormatting>
  <conditionalFormatting sqref="I772">
    <cfRule type="containsText" dxfId="1885" priority="218" stopIfTrue="1" operator="containsText" text="f'k{kk foHkkx jktLFkku">
      <formula>NOT(ISERROR(SEARCH("f'k{kk foHkkx jktLFkku",I772)))</formula>
    </cfRule>
    <cfRule type="containsText" dxfId="1884" priority="219" stopIfTrue="1" operator="containsText" text="iw.kkZad">
      <formula>NOT(ISERROR(SEARCH("iw.kkZad",I772)))</formula>
    </cfRule>
  </conditionalFormatting>
  <conditionalFormatting sqref="I772">
    <cfRule type="containsText" dxfId="1883" priority="217" stopIfTrue="1" operator="containsText" text="dsoy jktdh; fo|ky;ksa esa iz;ksx gsrq fu%'kqYd">
      <formula>NOT(ISERROR(SEARCH("dsoy jktdh; fo|ky;ksa esa iz;ksx gsrq fu%'kqYd",I772)))</formula>
    </cfRule>
  </conditionalFormatting>
  <conditionalFormatting sqref="B806">
    <cfRule type="cellIs" dxfId="1882" priority="216" stopIfTrue="1" operator="equal">
      <formula>0</formula>
    </cfRule>
  </conditionalFormatting>
  <conditionalFormatting sqref="B806">
    <cfRule type="containsText" dxfId="1881" priority="214" stopIfTrue="1" operator="containsText" text="f'k{kk foHkkx jktLFkku">
      <formula>NOT(ISERROR(SEARCH("f'k{kk foHkkx jktLFkku",B806)))</formula>
    </cfRule>
    <cfRule type="containsText" dxfId="1880" priority="215" stopIfTrue="1" operator="containsText" text="iw.kkZad">
      <formula>NOT(ISERROR(SEARCH("iw.kkZad",B806)))</formula>
    </cfRule>
  </conditionalFormatting>
  <conditionalFormatting sqref="B806">
    <cfRule type="containsText" dxfId="1879" priority="213" stopIfTrue="1" operator="containsText" text="dsoy jktdh; fo|ky;ksa esa iz;ksx gsrq fu%'kqYd">
      <formula>NOT(ISERROR(SEARCH("dsoy jktdh; fo|ky;ksa esa iz;ksx gsrq fu%'kqYd",B806)))</formula>
    </cfRule>
  </conditionalFormatting>
  <conditionalFormatting sqref="I806">
    <cfRule type="cellIs" dxfId="1878" priority="212" stopIfTrue="1" operator="equal">
      <formula>0</formula>
    </cfRule>
  </conditionalFormatting>
  <conditionalFormatting sqref="I806">
    <cfRule type="containsText" dxfId="1877" priority="210" stopIfTrue="1" operator="containsText" text="f'k{kk foHkkx jktLFkku">
      <formula>NOT(ISERROR(SEARCH("f'k{kk foHkkx jktLFkku",I806)))</formula>
    </cfRule>
    <cfRule type="containsText" dxfId="1876" priority="211" stopIfTrue="1" operator="containsText" text="iw.kkZad">
      <formula>NOT(ISERROR(SEARCH("iw.kkZad",I806)))</formula>
    </cfRule>
  </conditionalFormatting>
  <conditionalFormatting sqref="I806">
    <cfRule type="containsText" dxfId="1875" priority="209" stopIfTrue="1" operator="containsText" text="dsoy jktdh; fo|ky;ksa esa iz;ksx gsrq fu%'kqYd">
      <formula>NOT(ISERROR(SEARCH("dsoy jktdh; fo|ky;ksa esa iz;ksx gsrq fu%'kqYd",I806)))</formula>
    </cfRule>
  </conditionalFormatting>
  <conditionalFormatting sqref="B840">
    <cfRule type="cellIs" dxfId="1874" priority="208" stopIfTrue="1" operator="equal">
      <formula>0</formula>
    </cfRule>
  </conditionalFormatting>
  <conditionalFormatting sqref="B840">
    <cfRule type="containsText" dxfId="1873" priority="206" stopIfTrue="1" operator="containsText" text="f'k{kk foHkkx jktLFkku">
      <formula>NOT(ISERROR(SEARCH("f'k{kk foHkkx jktLFkku",B840)))</formula>
    </cfRule>
    <cfRule type="containsText" dxfId="1872" priority="207" stopIfTrue="1" operator="containsText" text="iw.kkZad">
      <formula>NOT(ISERROR(SEARCH("iw.kkZad",B840)))</formula>
    </cfRule>
  </conditionalFormatting>
  <conditionalFormatting sqref="B840">
    <cfRule type="containsText" dxfId="1871" priority="205" stopIfTrue="1" operator="containsText" text="dsoy jktdh; fo|ky;ksa esa iz;ksx gsrq fu%'kqYd">
      <formula>NOT(ISERROR(SEARCH("dsoy jktdh; fo|ky;ksa esa iz;ksx gsrq fu%'kqYd",B840)))</formula>
    </cfRule>
  </conditionalFormatting>
  <conditionalFormatting sqref="I840">
    <cfRule type="cellIs" dxfId="1870" priority="204" stopIfTrue="1" operator="equal">
      <formula>0</formula>
    </cfRule>
  </conditionalFormatting>
  <conditionalFormatting sqref="I840">
    <cfRule type="containsText" dxfId="1869" priority="202" stopIfTrue="1" operator="containsText" text="f'k{kk foHkkx jktLFkku">
      <formula>NOT(ISERROR(SEARCH("f'k{kk foHkkx jktLFkku",I840)))</formula>
    </cfRule>
    <cfRule type="containsText" dxfId="1868" priority="203" stopIfTrue="1" operator="containsText" text="iw.kkZad">
      <formula>NOT(ISERROR(SEARCH("iw.kkZad",I840)))</formula>
    </cfRule>
  </conditionalFormatting>
  <conditionalFormatting sqref="I840">
    <cfRule type="containsText" dxfId="1867" priority="201" stopIfTrue="1" operator="containsText" text="dsoy jktdh; fo|ky;ksa esa iz;ksx gsrq fu%'kqYd">
      <formula>NOT(ISERROR(SEARCH("dsoy jktdh; fo|ky;ksa esa iz;ksx gsrq fu%'kqYd",I840)))</formula>
    </cfRule>
  </conditionalFormatting>
  <conditionalFormatting sqref="B874">
    <cfRule type="cellIs" dxfId="1866" priority="200" stopIfTrue="1" operator="equal">
      <formula>0</formula>
    </cfRule>
  </conditionalFormatting>
  <conditionalFormatting sqref="B874">
    <cfRule type="containsText" dxfId="1865" priority="198" stopIfTrue="1" operator="containsText" text="f'k{kk foHkkx jktLFkku">
      <formula>NOT(ISERROR(SEARCH("f'k{kk foHkkx jktLFkku",B874)))</formula>
    </cfRule>
    <cfRule type="containsText" dxfId="1864" priority="199" stopIfTrue="1" operator="containsText" text="iw.kkZad">
      <formula>NOT(ISERROR(SEARCH("iw.kkZad",B874)))</formula>
    </cfRule>
  </conditionalFormatting>
  <conditionalFormatting sqref="B874">
    <cfRule type="containsText" dxfId="1863" priority="197" stopIfTrue="1" operator="containsText" text="dsoy jktdh; fo|ky;ksa esa iz;ksx gsrq fu%'kqYd">
      <formula>NOT(ISERROR(SEARCH("dsoy jktdh; fo|ky;ksa esa iz;ksx gsrq fu%'kqYd",B874)))</formula>
    </cfRule>
  </conditionalFormatting>
  <conditionalFormatting sqref="I874">
    <cfRule type="cellIs" dxfId="1862" priority="196" stopIfTrue="1" operator="equal">
      <formula>0</formula>
    </cfRule>
  </conditionalFormatting>
  <conditionalFormatting sqref="I874">
    <cfRule type="containsText" dxfId="1861" priority="194" stopIfTrue="1" operator="containsText" text="f'k{kk foHkkx jktLFkku">
      <formula>NOT(ISERROR(SEARCH("f'k{kk foHkkx jktLFkku",I874)))</formula>
    </cfRule>
    <cfRule type="containsText" dxfId="1860" priority="195" stopIfTrue="1" operator="containsText" text="iw.kkZad">
      <formula>NOT(ISERROR(SEARCH("iw.kkZad",I874)))</formula>
    </cfRule>
  </conditionalFormatting>
  <conditionalFormatting sqref="I874">
    <cfRule type="containsText" dxfId="1859" priority="193" stopIfTrue="1" operator="containsText" text="dsoy jktdh; fo|ky;ksa esa iz;ksx gsrq fu%'kqYd">
      <formula>NOT(ISERROR(SEARCH("dsoy jktdh; fo|ky;ksa esa iz;ksx gsrq fu%'kqYd",I874)))</formula>
    </cfRule>
  </conditionalFormatting>
  <conditionalFormatting sqref="B908">
    <cfRule type="cellIs" dxfId="1858" priority="192" stopIfTrue="1" operator="equal">
      <formula>0</formula>
    </cfRule>
  </conditionalFormatting>
  <conditionalFormatting sqref="B908">
    <cfRule type="containsText" dxfId="1857" priority="190" stopIfTrue="1" operator="containsText" text="f'k{kk foHkkx jktLFkku">
      <formula>NOT(ISERROR(SEARCH("f'k{kk foHkkx jktLFkku",B908)))</formula>
    </cfRule>
    <cfRule type="containsText" dxfId="1856" priority="191" stopIfTrue="1" operator="containsText" text="iw.kkZad">
      <formula>NOT(ISERROR(SEARCH("iw.kkZad",B908)))</formula>
    </cfRule>
  </conditionalFormatting>
  <conditionalFormatting sqref="B908">
    <cfRule type="containsText" dxfId="1855" priority="189" stopIfTrue="1" operator="containsText" text="dsoy jktdh; fo|ky;ksa esa iz;ksx gsrq fu%'kqYd">
      <formula>NOT(ISERROR(SEARCH("dsoy jktdh; fo|ky;ksa esa iz;ksx gsrq fu%'kqYd",B908)))</formula>
    </cfRule>
  </conditionalFormatting>
  <conditionalFormatting sqref="I908">
    <cfRule type="cellIs" dxfId="1854" priority="188" stopIfTrue="1" operator="equal">
      <formula>0</formula>
    </cfRule>
  </conditionalFormatting>
  <conditionalFormatting sqref="I908">
    <cfRule type="containsText" dxfId="1853" priority="186" stopIfTrue="1" operator="containsText" text="f'k{kk foHkkx jktLFkku">
      <formula>NOT(ISERROR(SEARCH("f'k{kk foHkkx jktLFkku",I908)))</formula>
    </cfRule>
    <cfRule type="containsText" dxfId="1852" priority="187" stopIfTrue="1" operator="containsText" text="iw.kkZad">
      <formula>NOT(ISERROR(SEARCH("iw.kkZad",I908)))</formula>
    </cfRule>
  </conditionalFormatting>
  <conditionalFormatting sqref="I908">
    <cfRule type="containsText" dxfId="1851" priority="185" stopIfTrue="1" operator="containsText" text="dsoy jktdh; fo|ky;ksa esa iz;ksx gsrq fu%'kqYd">
      <formula>NOT(ISERROR(SEARCH("dsoy jktdh; fo|ky;ksa esa iz;ksx gsrq fu%'kqYd",I908)))</formula>
    </cfRule>
  </conditionalFormatting>
  <conditionalFormatting sqref="B942">
    <cfRule type="cellIs" dxfId="1850" priority="184" stopIfTrue="1" operator="equal">
      <formula>0</formula>
    </cfRule>
  </conditionalFormatting>
  <conditionalFormatting sqref="B942">
    <cfRule type="containsText" dxfId="1849" priority="182" stopIfTrue="1" operator="containsText" text="f'k{kk foHkkx jktLFkku">
      <formula>NOT(ISERROR(SEARCH("f'k{kk foHkkx jktLFkku",B942)))</formula>
    </cfRule>
    <cfRule type="containsText" dxfId="1848" priority="183" stopIfTrue="1" operator="containsText" text="iw.kkZad">
      <formula>NOT(ISERROR(SEARCH("iw.kkZad",B942)))</formula>
    </cfRule>
  </conditionalFormatting>
  <conditionalFormatting sqref="B942">
    <cfRule type="containsText" dxfId="1847" priority="181" stopIfTrue="1" operator="containsText" text="dsoy jktdh; fo|ky;ksa esa iz;ksx gsrq fu%'kqYd">
      <formula>NOT(ISERROR(SEARCH("dsoy jktdh; fo|ky;ksa esa iz;ksx gsrq fu%'kqYd",B942)))</formula>
    </cfRule>
  </conditionalFormatting>
  <conditionalFormatting sqref="I942">
    <cfRule type="cellIs" dxfId="1846" priority="180" stopIfTrue="1" operator="equal">
      <formula>0</formula>
    </cfRule>
  </conditionalFormatting>
  <conditionalFormatting sqref="I942">
    <cfRule type="containsText" dxfId="1845" priority="178" stopIfTrue="1" operator="containsText" text="f'k{kk foHkkx jktLFkku">
      <formula>NOT(ISERROR(SEARCH("f'k{kk foHkkx jktLFkku",I942)))</formula>
    </cfRule>
    <cfRule type="containsText" dxfId="1844" priority="179" stopIfTrue="1" operator="containsText" text="iw.kkZad">
      <formula>NOT(ISERROR(SEARCH("iw.kkZad",I942)))</formula>
    </cfRule>
  </conditionalFormatting>
  <conditionalFormatting sqref="I942">
    <cfRule type="containsText" dxfId="1843" priority="177" stopIfTrue="1" operator="containsText" text="dsoy jktdh; fo|ky;ksa esa iz;ksx gsrq fu%'kqYd">
      <formula>NOT(ISERROR(SEARCH("dsoy jktdh; fo|ky;ksa esa iz;ksx gsrq fu%'kqYd",I942)))</formula>
    </cfRule>
  </conditionalFormatting>
  <conditionalFormatting sqref="B976">
    <cfRule type="cellIs" dxfId="1842" priority="176" stopIfTrue="1" operator="equal">
      <formula>0</formula>
    </cfRule>
  </conditionalFormatting>
  <conditionalFormatting sqref="B976">
    <cfRule type="containsText" dxfId="1841" priority="174" stopIfTrue="1" operator="containsText" text="f'k{kk foHkkx jktLFkku">
      <formula>NOT(ISERROR(SEARCH("f'k{kk foHkkx jktLFkku",B976)))</formula>
    </cfRule>
    <cfRule type="containsText" dxfId="1840" priority="175" stopIfTrue="1" operator="containsText" text="iw.kkZad">
      <formula>NOT(ISERROR(SEARCH("iw.kkZad",B976)))</formula>
    </cfRule>
  </conditionalFormatting>
  <conditionalFormatting sqref="B976">
    <cfRule type="containsText" dxfId="1839" priority="173" stopIfTrue="1" operator="containsText" text="dsoy jktdh; fo|ky;ksa esa iz;ksx gsrq fu%'kqYd">
      <formula>NOT(ISERROR(SEARCH("dsoy jktdh; fo|ky;ksa esa iz;ksx gsrq fu%'kqYd",B976)))</formula>
    </cfRule>
  </conditionalFormatting>
  <conditionalFormatting sqref="I976">
    <cfRule type="cellIs" dxfId="1838" priority="172" stopIfTrue="1" operator="equal">
      <formula>0</formula>
    </cfRule>
  </conditionalFormatting>
  <conditionalFormatting sqref="I976">
    <cfRule type="containsText" dxfId="1837" priority="170" stopIfTrue="1" operator="containsText" text="f'k{kk foHkkx jktLFkku">
      <formula>NOT(ISERROR(SEARCH("f'k{kk foHkkx jktLFkku",I976)))</formula>
    </cfRule>
    <cfRule type="containsText" dxfId="1836" priority="171" stopIfTrue="1" operator="containsText" text="iw.kkZad">
      <formula>NOT(ISERROR(SEARCH("iw.kkZad",I976)))</formula>
    </cfRule>
  </conditionalFormatting>
  <conditionalFormatting sqref="I976">
    <cfRule type="containsText" dxfId="1835" priority="169" stopIfTrue="1" operator="containsText" text="dsoy jktdh; fo|ky;ksa esa iz;ksx gsrq fu%'kqYd">
      <formula>NOT(ISERROR(SEARCH("dsoy jktdh; fo|ky;ksa esa iz;ksx gsrq fu%'kqYd",I976)))</formula>
    </cfRule>
  </conditionalFormatting>
  <conditionalFormatting sqref="B1010">
    <cfRule type="cellIs" dxfId="1834" priority="168" stopIfTrue="1" operator="equal">
      <formula>0</formula>
    </cfRule>
  </conditionalFormatting>
  <conditionalFormatting sqref="B1010">
    <cfRule type="containsText" dxfId="1833" priority="166" stopIfTrue="1" operator="containsText" text="f'k{kk foHkkx jktLFkku">
      <formula>NOT(ISERROR(SEARCH("f'k{kk foHkkx jktLFkku",B1010)))</formula>
    </cfRule>
    <cfRule type="containsText" dxfId="1832" priority="167" stopIfTrue="1" operator="containsText" text="iw.kkZad">
      <formula>NOT(ISERROR(SEARCH("iw.kkZad",B1010)))</formula>
    </cfRule>
  </conditionalFormatting>
  <conditionalFormatting sqref="B1010">
    <cfRule type="containsText" dxfId="1831" priority="165" stopIfTrue="1" operator="containsText" text="dsoy jktdh; fo|ky;ksa esa iz;ksx gsrq fu%'kqYd">
      <formula>NOT(ISERROR(SEARCH("dsoy jktdh; fo|ky;ksa esa iz;ksx gsrq fu%'kqYd",B1010)))</formula>
    </cfRule>
  </conditionalFormatting>
  <conditionalFormatting sqref="I1010">
    <cfRule type="cellIs" dxfId="1830" priority="164" stopIfTrue="1" operator="equal">
      <formula>0</formula>
    </cfRule>
  </conditionalFormatting>
  <conditionalFormatting sqref="I1010">
    <cfRule type="containsText" dxfId="1829" priority="162" stopIfTrue="1" operator="containsText" text="f'k{kk foHkkx jktLFkku">
      <formula>NOT(ISERROR(SEARCH("f'k{kk foHkkx jktLFkku",I1010)))</formula>
    </cfRule>
    <cfRule type="containsText" dxfId="1828" priority="163" stopIfTrue="1" operator="containsText" text="iw.kkZad">
      <formula>NOT(ISERROR(SEARCH("iw.kkZad",I1010)))</formula>
    </cfRule>
  </conditionalFormatting>
  <conditionalFormatting sqref="I1010">
    <cfRule type="containsText" dxfId="1827" priority="161" stopIfTrue="1" operator="containsText" text="dsoy jktdh; fo|ky;ksa esa iz;ksx gsrq fu%'kqYd">
      <formula>NOT(ISERROR(SEARCH("dsoy jktdh; fo|ky;ksa esa iz;ksx gsrq fu%'kqYd",I1010)))</formula>
    </cfRule>
  </conditionalFormatting>
  <conditionalFormatting sqref="B1044">
    <cfRule type="cellIs" dxfId="1826" priority="160" stopIfTrue="1" operator="equal">
      <formula>0</formula>
    </cfRule>
  </conditionalFormatting>
  <conditionalFormatting sqref="B1044">
    <cfRule type="containsText" dxfId="1825" priority="158" stopIfTrue="1" operator="containsText" text="f'k{kk foHkkx jktLFkku">
      <formula>NOT(ISERROR(SEARCH("f'k{kk foHkkx jktLFkku",B1044)))</formula>
    </cfRule>
    <cfRule type="containsText" dxfId="1824" priority="159" stopIfTrue="1" operator="containsText" text="iw.kkZad">
      <formula>NOT(ISERROR(SEARCH("iw.kkZad",B1044)))</formula>
    </cfRule>
  </conditionalFormatting>
  <conditionalFormatting sqref="B1044">
    <cfRule type="containsText" dxfId="1823" priority="157" stopIfTrue="1" operator="containsText" text="dsoy jktdh; fo|ky;ksa esa iz;ksx gsrq fu%'kqYd">
      <formula>NOT(ISERROR(SEARCH("dsoy jktdh; fo|ky;ksa esa iz;ksx gsrq fu%'kqYd",B1044)))</formula>
    </cfRule>
  </conditionalFormatting>
  <conditionalFormatting sqref="I1044">
    <cfRule type="cellIs" dxfId="1822" priority="156" stopIfTrue="1" operator="equal">
      <formula>0</formula>
    </cfRule>
  </conditionalFormatting>
  <conditionalFormatting sqref="I1044">
    <cfRule type="containsText" dxfId="1821" priority="154" stopIfTrue="1" operator="containsText" text="f'k{kk foHkkx jktLFkku">
      <formula>NOT(ISERROR(SEARCH("f'k{kk foHkkx jktLFkku",I1044)))</formula>
    </cfRule>
    <cfRule type="containsText" dxfId="1820" priority="155" stopIfTrue="1" operator="containsText" text="iw.kkZad">
      <formula>NOT(ISERROR(SEARCH("iw.kkZad",I1044)))</formula>
    </cfRule>
  </conditionalFormatting>
  <conditionalFormatting sqref="I1044">
    <cfRule type="containsText" dxfId="1819" priority="153" stopIfTrue="1" operator="containsText" text="dsoy jktdh; fo|ky;ksa esa iz;ksx gsrq fu%'kqYd">
      <formula>NOT(ISERROR(SEARCH("dsoy jktdh; fo|ky;ksa esa iz;ksx gsrq fu%'kqYd",I1044)))</formula>
    </cfRule>
  </conditionalFormatting>
  <conditionalFormatting sqref="B1078">
    <cfRule type="cellIs" dxfId="1818" priority="152" stopIfTrue="1" operator="equal">
      <formula>0</formula>
    </cfRule>
  </conditionalFormatting>
  <conditionalFormatting sqref="B1078">
    <cfRule type="containsText" dxfId="1817" priority="150" stopIfTrue="1" operator="containsText" text="f'k{kk foHkkx jktLFkku">
      <formula>NOT(ISERROR(SEARCH("f'k{kk foHkkx jktLFkku",B1078)))</formula>
    </cfRule>
    <cfRule type="containsText" dxfId="1816" priority="151" stopIfTrue="1" operator="containsText" text="iw.kkZad">
      <formula>NOT(ISERROR(SEARCH("iw.kkZad",B1078)))</formula>
    </cfRule>
  </conditionalFormatting>
  <conditionalFormatting sqref="B1078">
    <cfRule type="containsText" dxfId="1815" priority="149" stopIfTrue="1" operator="containsText" text="dsoy jktdh; fo|ky;ksa esa iz;ksx gsrq fu%'kqYd">
      <formula>NOT(ISERROR(SEARCH("dsoy jktdh; fo|ky;ksa esa iz;ksx gsrq fu%'kqYd",B1078)))</formula>
    </cfRule>
  </conditionalFormatting>
  <conditionalFormatting sqref="I1078">
    <cfRule type="cellIs" dxfId="1814" priority="148" stopIfTrue="1" operator="equal">
      <formula>0</formula>
    </cfRule>
  </conditionalFormatting>
  <conditionalFormatting sqref="I1078">
    <cfRule type="containsText" dxfId="1813" priority="146" stopIfTrue="1" operator="containsText" text="f'k{kk foHkkx jktLFkku">
      <formula>NOT(ISERROR(SEARCH("f'k{kk foHkkx jktLFkku",I1078)))</formula>
    </cfRule>
    <cfRule type="containsText" dxfId="1812" priority="147" stopIfTrue="1" operator="containsText" text="iw.kkZad">
      <formula>NOT(ISERROR(SEARCH("iw.kkZad",I1078)))</formula>
    </cfRule>
  </conditionalFormatting>
  <conditionalFormatting sqref="I1078">
    <cfRule type="containsText" dxfId="1811" priority="145" stopIfTrue="1" operator="containsText" text="dsoy jktdh; fo|ky;ksa esa iz;ksx gsrq fu%'kqYd">
      <formula>NOT(ISERROR(SEARCH("dsoy jktdh; fo|ky;ksa esa iz;ksx gsrq fu%'kqYd",I1078)))</formula>
    </cfRule>
  </conditionalFormatting>
  <conditionalFormatting sqref="B1112">
    <cfRule type="cellIs" dxfId="1810" priority="144" stopIfTrue="1" operator="equal">
      <formula>0</formula>
    </cfRule>
  </conditionalFormatting>
  <conditionalFormatting sqref="B1112">
    <cfRule type="containsText" dxfId="1809" priority="142" stopIfTrue="1" operator="containsText" text="f'k{kk foHkkx jktLFkku">
      <formula>NOT(ISERROR(SEARCH("f'k{kk foHkkx jktLFkku",B1112)))</formula>
    </cfRule>
    <cfRule type="containsText" dxfId="1808" priority="143" stopIfTrue="1" operator="containsText" text="iw.kkZad">
      <formula>NOT(ISERROR(SEARCH("iw.kkZad",B1112)))</formula>
    </cfRule>
  </conditionalFormatting>
  <conditionalFormatting sqref="B1112">
    <cfRule type="containsText" dxfId="1807" priority="141" stopIfTrue="1" operator="containsText" text="dsoy jktdh; fo|ky;ksa esa iz;ksx gsrq fu%'kqYd">
      <formula>NOT(ISERROR(SEARCH("dsoy jktdh; fo|ky;ksa esa iz;ksx gsrq fu%'kqYd",B1112)))</formula>
    </cfRule>
  </conditionalFormatting>
  <conditionalFormatting sqref="I1112">
    <cfRule type="cellIs" dxfId="1806" priority="140" stopIfTrue="1" operator="equal">
      <formula>0</formula>
    </cfRule>
  </conditionalFormatting>
  <conditionalFormatting sqref="I1112">
    <cfRule type="containsText" dxfId="1805" priority="138" stopIfTrue="1" operator="containsText" text="f'k{kk foHkkx jktLFkku">
      <formula>NOT(ISERROR(SEARCH("f'k{kk foHkkx jktLFkku",I1112)))</formula>
    </cfRule>
    <cfRule type="containsText" dxfId="1804" priority="139" stopIfTrue="1" operator="containsText" text="iw.kkZad">
      <formula>NOT(ISERROR(SEARCH("iw.kkZad",I1112)))</formula>
    </cfRule>
  </conditionalFormatting>
  <conditionalFormatting sqref="I1112">
    <cfRule type="containsText" dxfId="1803" priority="137" stopIfTrue="1" operator="containsText" text="dsoy jktdh; fo|ky;ksa esa iz;ksx gsrq fu%'kqYd">
      <formula>NOT(ISERROR(SEARCH("dsoy jktdh; fo|ky;ksa esa iz;ksx gsrq fu%'kqYd",I1112)))</formula>
    </cfRule>
  </conditionalFormatting>
  <conditionalFormatting sqref="B1146">
    <cfRule type="cellIs" dxfId="1802" priority="136" stopIfTrue="1" operator="equal">
      <formula>0</formula>
    </cfRule>
  </conditionalFormatting>
  <conditionalFormatting sqref="B1146">
    <cfRule type="containsText" dxfId="1801" priority="134" stopIfTrue="1" operator="containsText" text="f'k{kk foHkkx jktLFkku">
      <formula>NOT(ISERROR(SEARCH("f'k{kk foHkkx jktLFkku",B1146)))</formula>
    </cfRule>
    <cfRule type="containsText" dxfId="1800" priority="135" stopIfTrue="1" operator="containsText" text="iw.kkZad">
      <formula>NOT(ISERROR(SEARCH("iw.kkZad",B1146)))</formula>
    </cfRule>
  </conditionalFormatting>
  <conditionalFormatting sqref="B1146">
    <cfRule type="containsText" dxfId="1799" priority="133" stopIfTrue="1" operator="containsText" text="dsoy jktdh; fo|ky;ksa esa iz;ksx gsrq fu%'kqYd">
      <formula>NOT(ISERROR(SEARCH("dsoy jktdh; fo|ky;ksa esa iz;ksx gsrq fu%'kqYd",B1146)))</formula>
    </cfRule>
  </conditionalFormatting>
  <conditionalFormatting sqref="I1146">
    <cfRule type="cellIs" dxfId="1798" priority="132" stopIfTrue="1" operator="equal">
      <formula>0</formula>
    </cfRule>
  </conditionalFormatting>
  <conditionalFormatting sqref="I1146">
    <cfRule type="containsText" dxfId="1797" priority="130" stopIfTrue="1" operator="containsText" text="f'k{kk foHkkx jktLFkku">
      <formula>NOT(ISERROR(SEARCH("f'k{kk foHkkx jktLFkku",I1146)))</formula>
    </cfRule>
    <cfRule type="containsText" dxfId="1796" priority="131" stopIfTrue="1" operator="containsText" text="iw.kkZad">
      <formula>NOT(ISERROR(SEARCH("iw.kkZad",I1146)))</formula>
    </cfRule>
  </conditionalFormatting>
  <conditionalFormatting sqref="I1146">
    <cfRule type="containsText" dxfId="1795" priority="129" stopIfTrue="1" operator="containsText" text="dsoy jktdh; fo|ky;ksa esa iz;ksx gsrq fu%'kqYd">
      <formula>NOT(ISERROR(SEARCH("dsoy jktdh; fo|ky;ksa esa iz;ksx gsrq fu%'kqYd",I1146)))</formula>
    </cfRule>
  </conditionalFormatting>
  <conditionalFormatting sqref="B1180">
    <cfRule type="cellIs" dxfId="1794" priority="128" stopIfTrue="1" operator="equal">
      <formula>0</formula>
    </cfRule>
  </conditionalFormatting>
  <conditionalFormatting sqref="B1180">
    <cfRule type="containsText" dxfId="1793" priority="126" stopIfTrue="1" operator="containsText" text="f'k{kk foHkkx jktLFkku">
      <formula>NOT(ISERROR(SEARCH("f'k{kk foHkkx jktLFkku",B1180)))</formula>
    </cfRule>
    <cfRule type="containsText" dxfId="1792" priority="127" stopIfTrue="1" operator="containsText" text="iw.kkZad">
      <formula>NOT(ISERROR(SEARCH("iw.kkZad",B1180)))</formula>
    </cfRule>
  </conditionalFormatting>
  <conditionalFormatting sqref="B1180">
    <cfRule type="containsText" dxfId="1791" priority="125" stopIfTrue="1" operator="containsText" text="dsoy jktdh; fo|ky;ksa esa iz;ksx gsrq fu%'kqYd">
      <formula>NOT(ISERROR(SEARCH("dsoy jktdh; fo|ky;ksa esa iz;ksx gsrq fu%'kqYd",B1180)))</formula>
    </cfRule>
  </conditionalFormatting>
  <conditionalFormatting sqref="I1180">
    <cfRule type="cellIs" dxfId="1790" priority="124" stopIfTrue="1" operator="equal">
      <formula>0</formula>
    </cfRule>
  </conditionalFormatting>
  <conditionalFormatting sqref="I1180">
    <cfRule type="containsText" dxfId="1789" priority="122" stopIfTrue="1" operator="containsText" text="f'k{kk foHkkx jktLFkku">
      <formula>NOT(ISERROR(SEARCH("f'k{kk foHkkx jktLFkku",I1180)))</formula>
    </cfRule>
    <cfRule type="containsText" dxfId="1788" priority="123" stopIfTrue="1" operator="containsText" text="iw.kkZad">
      <formula>NOT(ISERROR(SEARCH("iw.kkZad",I1180)))</formula>
    </cfRule>
  </conditionalFormatting>
  <conditionalFormatting sqref="I1180">
    <cfRule type="containsText" dxfId="1787" priority="121" stopIfTrue="1" operator="containsText" text="dsoy jktdh; fo|ky;ksa esa iz;ksx gsrq fu%'kqYd">
      <formula>NOT(ISERROR(SEARCH("dsoy jktdh; fo|ky;ksa esa iz;ksx gsrq fu%'kqYd",I1180)))</formula>
    </cfRule>
  </conditionalFormatting>
  <conditionalFormatting sqref="B1214">
    <cfRule type="cellIs" dxfId="1786" priority="120" stopIfTrue="1" operator="equal">
      <formula>0</formula>
    </cfRule>
  </conditionalFormatting>
  <conditionalFormatting sqref="B1214">
    <cfRule type="containsText" dxfId="1785" priority="118" stopIfTrue="1" operator="containsText" text="f'k{kk foHkkx jktLFkku">
      <formula>NOT(ISERROR(SEARCH("f'k{kk foHkkx jktLFkku",B1214)))</formula>
    </cfRule>
    <cfRule type="containsText" dxfId="1784" priority="119" stopIfTrue="1" operator="containsText" text="iw.kkZad">
      <formula>NOT(ISERROR(SEARCH("iw.kkZad",B1214)))</formula>
    </cfRule>
  </conditionalFormatting>
  <conditionalFormatting sqref="B1214">
    <cfRule type="containsText" dxfId="1783" priority="117" stopIfTrue="1" operator="containsText" text="dsoy jktdh; fo|ky;ksa esa iz;ksx gsrq fu%'kqYd">
      <formula>NOT(ISERROR(SEARCH("dsoy jktdh; fo|ky;ksa esa iz;ksx gsrq fu%'kqYd",B1214)))</formula>
    </cfRule>
  </conditionalFormatting>
  <conditionalFormatting sqref="I1214">
    <cfRule type="cellIs" dxfId="1782" priority="116" stopIfTrue="1" operator="equal">
      <formula>0</formula>
    </cfRule>
  </conditionalFormatting>
  <conditionalFormatting sqref="I1214">
    <cfRule type="containsText" dxfId="1781" priority="114" stopIfTrue="1" operator="containsText" text="f'k{kk foHkkx jktLFkku">
      <formula>NOT(ISERROR(SEARCH("f'k{kk foHkkx jktLFkku",I1214)))</formula>
    </cfRule>
    <cfRule type="containsText" dxfId="1780" priority="115" stopIfTrue="1" operator="containsText" text="iw.kkZad">
      <formula>NOT(ISERROR(SEARCH("iw.kkZad",I1214)))</formula>
    </cfRule>
  </conditionalFormatting>
  <conditionalFormatting sqref="I1214">
    <cfRule type="containsText" dxfId="1779" priority="113" stopIfTrue="1" operator="containsText" text="dsoy jktdh; fo|ky;ksa esa iz;ksx gsrq fu%'kqYd">
      <formula>NOT(ISERROR(SEARCH("dsoy jktdh; fo|ky;ksa esa iz;ksx gsrq fu%'kqYd",I1214)))</formula>
    </cfRule>
  </conditionalFormatting>
  <conditionalFormatting sqref="B1248">
    <cfRule type="cellIs" dxfId="1778" priority="112" stopIfTrue="1" operator="equal">
      <formula>0</formula>
    </cfRule>
  </conditionalFormatting>
  <conditionalFormatting sqref="B1248">
    <cfRule type="containsText" dxfId="1777" priority="110" stopIfTrue="1" operator="containsText" text="f'k{kk foHkkx jktLFkku">
      <formula>NOT(ISERROR(SEARCH("f'k{kk foHkkx jktLFkku",B1248)))</formula>
    </cfRule>
    <cfRule type="containsText" dxfId="1776" priority="111" stopIfTrue="1" operator="containsText" text="iw.kkZad">
      <formula>NOT(ISERROR(SEARCH("iw.kkZad",B1248)))</formula>
    </cfRule>
  </conditionalFormatting>
  <conditionalFormatting sqref="B1248">
    <cfRule type="containsText" dxfId="1775" priority="109" stopIfTrue="1" operator="containsText" text="dsoy jktdh; fo|ky;ksa esa iz;ksx gsrq fu%'kqYd">
      <formula>NOT(ISERROR(SEARCH("dsoy jktdh; fo|ky;ksa esa iz;ksx gsrq fu%'kqYd",B1248)))</formula>
    </cfRule>
  </conditionalFormatting>
  <conditionalFormatting sqref="I1248">
    <cfRule type="cellIs" dxfId="1774" priority="108" stopIfTrue="1" operator="equal">
      <formula>0</formula>
    </cfRule>
  </conditionalFormatting>
  <conditionalFormatting sqref="I1248">
    <cfRule type="containsText" dxfId="1773" priority="106" stopIfTrue="1" operator="containsText" text="f'k{kk foHkkx jktLFkku">
      <formula>NOT(ISERROR(SEARCH("f'k{kk foHkkx jktLFkku",I1248)))</formula>
    </cfRule>
    <cfRule type="containsText" dxfId="1772" priority="107" stopIfTrue="1" operator="containsText" text="iw.kkZad">
      <formula>NOT(ISERROR(SEARCH("iw.kkZad",I1248)))</formula>
    </cfRule>
  </conditionalFormatting>
  <conditionalFormatting sqref="I1248">
    <cfRule type="containsText" dxfId="1771" priority="105" stopIfTrue="1" operator="containsText" text="dsoy jktdh; fo|ky;ksa esa iz;ksx gsrq fu%'kqYd">
      <formula>NOT(ISERROR(SEARCH("dsoy jktdh; fo|ky;ksa esa iz;ksx gsrq fu%'kqYd",I1248)))</formula>
    </cfRule>
  </conditionalFormatting>
  <conditionalFormatting sqref="B1282">
    <cfRule type="cellIs" dxfId="1770" priority="104" stopIfTrue="1" operator="equal">
      <formula>0</formula>
    </cfRule>
  </conditionalFormatting>
  <conditionalFormatting sqref="B1282">
    <cfRule type="containsText" dxfId="1769" priority="102" stopIfTrue="1" operator="containsText" text="f'k{kk foHkkx jktLFkku">
      <formula>NOT(ISERROR(SEARCH("f'k{kk foHkkx jktLFkku",B1282)))</formula>
    </cfRule>
    <cfRule type="containsText" dxfId="1768" priority="103" stopIfTrue="1" operator="containsText" text="iw.kkZad">
      <formula>NOT(ISERROR(SEARCH("iw.kkZad",B1282)))</formula>
    </cfRule>
  </conditionalFormatting>
  <conditionalFormatting sqref="B1282">
    <cfRule type="containsText" dxfId="1767" priority="101" stopIfTrue="1" operator="containsText" text="dsoy jktdh; fo|ky;ksa esa iz;ksx gsrq fu%'kqYd">
      <formula>NOT(ISERROR(SEARCH("dsoy jktdh; fo|ky;ksa esa iz;ksx gsrq fu%'kqYd",B1282)))</formula>
    </cfRule>
  </conditionalFormatting>
  <conditionalFormatting sqref="I1282">
    <cfRule type="cellIs" dxfId="1766" priority="100" stopIfTrue="1" operator="equal">
      <formula>0</formula>
    </cfRule>
  </conditionalFormatting>
  <conditionalFormatting sqref="I1282">
    <cfRule type="containsText" dxfId="1765" priority="98" stopIfTrue="1" operator="containsText" text="f'k{kk foHkkx jktLFkku">
      <formula>NOT(ISERROR(SEARCH("f'k{kk foHkkx jktLFkku",I1282)))</formula>
    </cfRule>
    <cfRule type="containsText" dxfId="1764" priority="99" stopIfTrue="1" operator="containsText" text="iw.kkZad">
      <formula>NOT(ISERROR(SEARCH("iw.kkZad",I1282)))</formula>
    </cfRule>
  </conditionalFormatting>
  <conditionalFormatting sqref="I1282">
    <cfRule type="containsText" dxfId="1763" priority="97" stopIfTrue="1" operator="containsText" text="dsoy jktdh; fo|ky;ksa esa iz;ksx gsrq fu%'kqYd">
      <formula>NOT(ISERROR(SEARCH("dsoy jktdh; fo|ky;ksa esa iz;ksx gsrq fu%'kqYd",I1282)))</formula>
    </cfRule>
  </conditionalFormatting>
  <conditionalFormatting sqref="B1316">
    <cfRule type="cellIs" dxfId="1762" priority="96" stopIfTrue="1" operator="equal">
      <formula>0</formula>
    </cfRule>
  </conditionalFormatting>
  <conditionalFormatting sqref="B1316">
    <cfRule type="containsText" dxfId="1761" priority="94" stopIfTrue="1" operator="containsText" text="f'k{kk foHkkx jktLFkku">
      <formula>NOT(ISERROR(SEARCH("f'k{kk foHkkx jktLFkku",B1316)))</formula>
    </cfRule>
    <cfRule type="containsText" dxfId="1760" priority="95" stopIfTrue="1" operator="containsText" text="iw.kkZad">
      <formula>NOT(ISERROR(SEARCH("iw.kkZad",B1316)))</formula>
    </cfRule>
  </conditionalFormatting>
  <conditionalFormatting sqref="B1316">
    <cfRule type="containsText" dxfId="1759" priority="93" stopIfTrue="1" operator="containsText" text="dsoy jktdh; fo|ky;ksa esa iz;ksx gsrq fu%'kqYd">
      <formula>NOT(ISERROR(SEARCH("dsoy jktdh; fo|ky;ksa esa iz;ksx gsrq fu%'kqYd",B1316)))</formula>
    </cfRule>
  </conditionalFormatting>
  <conditionalFormatting sqref="I1316">
    <cfRule type="cellIs" dxfId="1758" priority="92" stopIfTrue="1" operator="equal">
      <formula>0</formula>
    </cfRule>
  </conditionalFormatting>
  <conditionalFormatting sqref="I1316">
    <cfRule type="containsText" dxfId="1757" priority="90" stopIfTrue="1" operator="containsText" text="f'k{kk foHkkx jktLFkku">
      <formula>NOT(ISERROR(SEARCH("f'k{kk foHkkx jktLFkku",I1316)))</formula>
    </cfRule>
    <cfRule type="containsText" dxfId="1756" priority="91" stopIfTrue="1" operator="containsText" text="iw.kkZad">
      <formula>NOT(ISERROR(SEARCH("iw.kkZad",I1316)))</formula>
    </cfRule>
  </conditionalFormatting>
  <conditionalFormatting sqref="I1316">
    <cfRule type="containsText" dxfId="1755" priority="89" stopIfTrue="1" operator="containsText" text="dsoy jktdh; fo|ky;ksa esa iz;ksx gsrq fu%'kqYd">
      <formula>NOT(ISERROR(SEARCH("dsoy jktdh; fo|ky;ksa esa iz;ksx gsrq fu%'kqYd",I1316)))</formula>
    </cfRule>
  </conditionalFormatting>
  <conditionalFormatting sqref="B1350">
    <cfRule type="cellIs" dxfId="1754" priority="88" stopIfTrue="1" operator="equal">
      <formula>0</formula>
    </cfRule>
  </conditionalFormatting>
  <conditionalFormatting sqref="B1350">
    <cfRule type="containsText" dxfId="1753" priority="86" stopIfTrue="1" operator="containsText" text="f'k{kk foHkkx jktLFkku">
      <formula>NOT(ISERROR(SEARCH("f'k{kk foHkkx jktLFkku",B1350)))</formula>
    </cfRule>
    <cfRule type="containsText" dxfId="1752" priority="87" stopIfTrue="1" operator="containsText" text="iw.kkZad">
      <formula>NOT(ISERROR(SEARCH("iw.kkZad",B1350)))</formula>
    </cfRule>
  </conditionalFormatting>
  <conditionalFormatting sqref="B1350">
    <cfRule type="containsText" dxfId="1751" priority="85" stopIfTrue="1" operator="containsText" text="dsoy jktdh; fo|ky;ksa esa iz;ksx gsrq fu%'kqYd">
      <formula>NOT(ISERROR(SEARCH("dsoy jktdh; fo|ky;ksa esa iz;ksx gsrq fu%'kqYd",B1350)))</formula>
    </cfRule>
  </conditionalFormatting>
  <conditionalFormatting sqref="I1350">
    <cfRule type="cellIs" dxfId="1750" priority="84" stopIfTrue="1" operator="equal">
      <formula>0</formula>
    </cfRule>
  </conditionalFormatting>
  <conditionalFormatting sqref="I1350">
    <cfRule type="containsText" dxfId="1749" priority="82" stopIfTrue="1" operator="containsText" text="f'k{kk foHkkx jktLFkku">
      <formula>NOT(ISERROR(SEARCH("f'k{kk foHkkx jktLFkku",I1350)))</formula>
    </cfRule>
    <cfRule type="containsText" dxfId="1748" priority="83" stopIfTrue="1" operator="containsText" text="iw.kkZad">
      <formula>NOT(ISERROR(SEARCH("iw.kkZad",I1350)))</formula>
    </cfRule>
  </conditionalFormatting>
  <conditionalFormatting sqref="I1350">
    <cfRule type="containsText" dxfId="1747" priority="81" stopIfTrue="1" operator="containsText" text="dsoy jktdh; fo|ky;ksa esa iz;ksx gsrq fu%'kqYd">
      <formula>NOT(ISERROR(SEARCH("dsoy jktdh; fo|ky;ksa esa iz;ksx gsrq fu%'kqYd",I1350)))</formula>
    </cfRule>
  </conditionalFormatting>
  <conditionalFormatting sqref="B1384">
    <cfRule type="cellIs" dxfId="1746" priority="80" stopIfTrue="1" operator="equal">
      <formula>0</formula>
    </cfRule>
  </conditionalFormatting>
  <conditionalFormatting sqref="B1384">
    <cfRule type="containsText" dxfId="1745" priority="78" stopIfTrue="1" operator="containsText" text="f'k{kk foHkkx jktLFkku">
      <formula>NOT(ISERROR(SEARCH("f'k{kk foHkkx jktLFkku",B1384)))</formula>
    </cfRule>
    <cfRule type="containsText" dxfId="1744" priority="79" stopIfTrue="1" operator="containsText" text="iw.kkZad">
      <formula>NOT(ISERROR(SEARCH("iw.kkZad",B1384)))</formula>
    </cfRule>
  </conditionalFormatting>
  <conditionalFormatting sqref="B1384">
    <cfRule type="containsText" dxfId="1743" priority="77" stopIfTrue="1" operator="containsText" text="dsoy jktdh; fo|ky;ksa esa iz;ksx gsrq fu%'kqYd">
      <formula>NOT(ISERROR(SEARCH("dsoy jktdh; fo|ky;ksa esa iz;ksx gsrq fu%'kqYd",B1384)))</formula>
    </cfRule>
  </conditionalFormatting>
  <conditionalFormatting sqref="I1384">
    <cfRule type="cellIs" dxfId="1742" priority="76" stopIfTrue="1" operator="equal">
      <formula>0</formula>
    </cfRule>
  </conditionalFormatting>
  <conditionalFormatting sqref="I1384">
    <cfRule type="containsText" dxfId="1741" priority="74" stopIfTrue="1" operator="containsText" text="f'k{kk foHkkx jktLFkku">
      <formula>NOT(ISERROR(SEARCH("f'k{kk foHkkx jktLFkku",I1384)))</formula>
    </cfRule>
    <cfRule type="containsText" dxfId="1740" priority="75" stopIfTrue="1" operator="containsText" text="iw.kkZad">
      <formula>NOT(ISERROR(SEARCH("iw.kkZad",I1384)))</formula>
    </cfRule>
  </conditionalFormatting>
  <conditionalFormatting sqref="I1384">
    <cfRule type="containsText" dxfId="1739" priority="73" stopIfTrue="1" operator="containsText" text="dsoy jktdh; fo|ky;ksa esa iz;ksx gsrq fu%'kqYd">
      <formula>NOT(ISERROR(SEARCH("dsoy jktdh; fo|ky;ksa esa iz;ksx gsrq fu%'kqYd",I1384)))</formula>
    </cfRule>
  </conditionalFormatting>
  <conditionalFormatting sqref="B1418">
    <cfRule type="cellIs" dxfId="1738" priority="72" stopIfTrue="1" operator="equal">
      <formula>0</formula>
    </cfRule>
  </conditionalFormatting>
  <conditionalFormatting sqref="B1418">
    <cfRule type="containsText" dxfId="1737" priority="70" stopIfTrue="1" operator="containsText" text="f'k{kk foHkkx jktLFkku">
      <formula>NOT(ISERROR(SEARCH("f'k{kk foHkkx jktLFkku",B1418)))</formula>
    </cfRule>
    <cfRule type="containsText" dxfId="1736" priority="71" stopIfTrue="1" operator="containsText" text="iw.kkZad">
      <formula>NOT(ISERROR(SEARCH("iw.kkZad",B1418)))</formula>
    </cfRule>
  </conditionalFormatting>
  <conditionalFormatting sqref="B1418">
    <cfRule type="containsText" dxfId="1735" priority="69" stopIfTrue="1" operator="containsText" text="dsoy jktdh; fo|ky;ksa esa iz;ksx gsrq fu%'kqYd">
      <formula>NOT(ISERROR(SEARCH("dsoy jktdh; fo|ky;ksa esa iz;ksx gsrq fu%'kqYd",B1418)))</formula>
    </cfRule>
  </conditionalFormatting>
  <conditionalFormatting sqref="I1418">
    <cfRule type="cellIs" dxfId="1734" priority="68" stopIfTrue="1" operator="equal">
      <formula>0</formula>
    </cfRule>
  </conditionalFormatting>
  <conditionalFormatting sqref="I1418">
    <cfRule type="containsText" dxfId="1733" priority="66" stopIfTrue="1" operator="containsText" text="f'k{kk foHkkx jktLFkku">
      <formula>NOT(ISERROR(SEARCH("f'k{kk foHkkx jktLFkku",I1418)))</formula>
    </cfRule>
    <cfRule type="containsText" dxfId="1732" priority="67" stopIfTrue="1" operator="containsText" text="iw.kkZad">
      <formula>NOT(ISERROR(SEARCH("iw.kkZad",I1418)))</formula>
    </cfRule>
  </conditionalFormatting>
  <conditionalFormatting sqref="I1418">
    <cfRule type="containsText" dxfId="1731" priority="65" stopIfTrue="1" operator="containsText" text="dsoy jktdh; fo|ky;ksa esa iz;ksx gsrq fu%'kqYd">
      <formula>NOT(ISERROR(SEARCH("dsoy jktdh; fo|ky;ksa esa iz;ksx gsrq fu%'kqYd",I1418)))</formula>
    </cfRule>
  </conditionalFormatting>
  <conditionalFormatting sqref="B1452">
    <cfRule type="cellIs" dxfId="1730" priority="64" stopIfTrue="1" operator="equal">
      <formula>0</formula>
    </cfRule>
  </conditionalFormatting>
  <conditionalFormatting sqref="B1452">
    <cfRule type="containsText" dxfId="1729" priority="62" stopIfTrue="1" operator="containsText" text="f'k{kk foHkkx jktLFkku">
      <formula>NOT(ISERROR(SEARCH("f'k{kk foHkkx jktLFkku",B1452)))</formula>
    </cfRule>
    <cfRule type="containsText" dxfId="1728" priority="63" stopIfTrue="1" operator="containsText" text="iw.kkZad">
      <formula>NOT(ISERROR(SEARCH("iw.kkZad",B1452)))</formula>
    </cfRule>
  </conditionalFormatting>
  <conditionalFormatting sqref="B1452">
    <cfRule type="containsText" dxfId="1727" priority="61" stopIfTrue="1" operator="containsText" text="dsoy jktdh; fo|ky;ksa esa iz;ksx gsrq fu%'kqYd">
      <formula>NOT(ISERROR(SEARCH("dsoy jktdh; fo|ky;ksa esa iz;ksx gsrq fu%'kqYd",B1452)))</formula>
    </cfRule>
  </conditionalFormatting>
  <conditionalFormatting sqref="I1452">
    <cfRule type="cellIs" dxfId="1726" priority="60" stopIfTrue="1" operator="equal">
      <formula>0</formula>
    </cfRule>
  </conditionalFormatting>
  <conditionalFormatting sqref="I1452">
    <cfRule type="containsText" dxfId="1725" priority="58" stopIfTrue="1" operator="containsText" text="f'k{kk foHkkx jktLFkku">
      <formula>NOT(ISERROR(SEARCH("f'k{kk foHkkx jktLFkku",I1452)))</formula>
    </cfRule>
    <cfRule type="containsText" dxfId="1724" priority="59" stopIfTrue="1" operator="containsText" text="iw.kkZad">
      <formula>NOT(ISERROR(SEARCH("iw.kkZad",I1452)))</formula>
    </cfRule>
  </conditionalFormatting>
  <conditionalFormatting sqref="I1452">
    <cfRule type="containsText" dxfId="1723" priority="57" stopIfTrue="1" operator="containsText" text="dsoy jktdh; fo|ky;ksa esa iz;ksx gsrq fu%'kqYd">
      <formula>NOT(ISERROR(SEARCH("dsoy jktdh; fo|ky;ksa esa iz;ksx gsrq fu%'kqYd",I1452)))</formula>
    </cfRule>
  </conditionalFormatting>
  <conditionalFormatting sqref="B1486">
    <cfRule type="cellIs" dxfId="1722" priority="56" stopIfTrue="1" operator="equal">
      <formula>0</formula>
    </cfRule>
  </conditionalFormatting>
  <conditionalFormatting sqref="B1486">
    <cfRule type="containsText" dxfId="1721" priority="54" stopIfTrue="1" operator="containsText" text="f'k{kk foHkkx jktLFkku">
      <formula>NOT(ISERROR(SEARCH("f'k{kk foHkkx jktLFkku",B1486)))</formula>
    </cfRule>
    <cfRule type="containsText" dxfId="1720" priority="55" stopIfTrue="1" operator="containsText" text="iw.kkZad">
      <formula>NOT(ISERROR(SEARCH("iw.kkZad",B1486)))</formula>
    </cfRule>
  </conditionalFormatting>
  <conditionalFormatting sqref="B1486">
    <cfRule type="containsText" dxfId="1719" priority="53" stopIfTrue="1" operator="containsText" text="dsoy jktdh; fo|ky;ksa esa iz;ksx gsrq fu%'kqYd">
      <formula>NOT(ISERROR(SEARCH("dsoy jktdh; fo|ky;ksa esa iz;ksx gsrq fu%'kqYd",B1486)))</formula>
    </cfRule>
  </conditionalFormatting>
  <conditionalFormatting sqref="I1486">
    <cfRule type="cellIs" dxfId="1718" priority="52" stopIfTrue="1" operator="equal">
      <formula>0</formula>
    </cfRule>
  </conditionalFormatting>
  <conditionalFormatting sqref="I1486">
    <cfRule type="containsText" dxfId="1717" priority="50" stopIfTrue="1" operator="containsText" text="f'k{kk foHkkx jktLFkku">
      <formula>NOT(ISERROR(SEARCH("f'k{kk foHkkx jktLFkku",I1486)))</formula>
    </cfRule>
    <cfRule type="containsText" dxfId="1716" priority="51" stopIfTrue="1" operator="containsText" text="iw.kkZad">
      <formula>NOT(ISERROR(SEARCH("iw.kkZad",I1486)))</formula>
    </cfRule>
  </conditionalFormatting>
  <conditionalFormatting sqref="I1486">
    <cfRule type="containsText" dxfId="1715" priority="49" stopIfTrue="1" operator="containsText" text="dsoy jktdh; fo|ky;ksa esa iz;ksx gsrq fu%'kqYd">
      <formula>NOT(ISERROR(SEARCH("dsoy jktdh; fo|ky;ksa esa iz;ksx gsrq fu%'kqYd",I1486)))</formula>
    </cfRule>
  </conditionalFormatting>
  <conditionalFormatting sqref="B1520">
    <cfRule type="cellIs" dxfId="1714" priority="48" stopIfTrue="1" operator="equal">
      <formula>0</formula>
    </cfRule>
  </conditionalFormatting>
  <conditionalFormatting sqref="B1520">
    <cfRule type="containsText" dxfId="1713" priority="46" stopIfTrue="1" operator="containsText" text="f'k{kk foHkkx jktLFkku">
      <formula>NOT(ISERROR(SEARCH("f'k{kk foHkkx jktLFkku",B1520)))</formula>
    </cfRule>
    <cfRule type="containsText" dxfId="1712" priority="47" stopIfTrue="1" operator="containsText" text="iw.kkZad">
      <formula>NOT(ISERROR(SEARCH("iw.kkZad",B1520)))</formula>
    </cfRule>
  </conditionalFormatting>
  <conditionalFormatting sqref="B1520">
    <cfRule type="containsText" dxfId="1711" priority="45" stopIfTrue="1" operator="containsText" text="dsoy jktdh; fo|ky;ksa esa iz;ksx gsrq fu%'kqYd">
      <formula>NOT(ISERROR(SEARCH("dsoy jktdh; fo|ky;ksa esa iz;ksx gsrq fu%'kqYd",B1520)))</formula>
    </cfRule>
  </conditionalFormatting>
  <conditionalFormatting sqref="I1520">
    <cfRule type="cellIs" dxfId="1710" priority="44" stopIfTrue="1" operator="equal">
      <formula>0</formula>
    </cfRule>
  </conditionalFormatting>
  <conditionalFormatting sqref="I1520">
    <cfRule type="containsText" dxfId="1709" priority="42" stopIfTrue="1" operator="containsText" text="f'k{kk foHkkx jktLFkku">
      <formula>NOT(ISERROR(SEARCH("f'k{kk foHkkx jktLFkku",I1520)))</formula>
    </cfRule>
    <cfRule type="containsText" dxfId="1708" priority="43" stopIfTrue="1" operator="containsText" text="iw.kkZad">
      <formula>NOT(ISERROR(SEARCH("iw.kkZad",I1520)))</formula>
    </cfRule>
  </conditionalFormatting>
  <conditionalFormatting sqref="I1520">
    <cfRule type="containsText" dxfId="1707" priority="41" stopIfTrue="1" operator="containsText" text="dsoy jktdh; fo|ky;ksa esa iz;ksx gsrq fu%'kqYd">
      <formula>NOT(ISERROR(SEARCH("dsoy jktdh; fo|ky;ksa esa iz;ksx gsrq fu%'kqYd",I1520)))</formula>
    </cfRule>
  </conditionalFormatting>
  <conditionalFormatting sqref="B1554">
    <cfRule type="cellIs" dxfId="1706" priority="40" stopIfTrue="1" operator="equal">
      <formula>0</formula>
    </cfRule>
  </conditionalFormatting>
  <conditionalFormatting sqref="B1554">
    <cfRule type="containsText" dxfId="1705" priority="38" stopIfTrue="1" operator="containsText" text="f'k{kk foHkkx jktLFkku">
      <formula>NOT(ISERROR(SEARCH("f'k{kk foHkkx jktLFkku",B1554)))</formula>
    </cfRule>
    <cfRule type="containsText" dxfId="1704" priority="39" stopIfTrue="1" operator="containsText" text="iw.kkZad">
      <formula>NOT(ISERROR(SEARCH("iw.kkZad",B1554)))</formula>
    </cfRule>
  </conditionalFormatting>
  <conditionalFormatting sqref="B1554">
    <cfRule type="containsText" dxfId="1703" priority="37" stopIfTrue="1" operator="containsText" text="dsoy jktdh; fo|ky;ksa esa iz;ksx gsrq fu%'kqYd">
      <formula>NOT(ISERROR(SEARCH("dsoy jktdh; fo|ky;ksa esa iz;ksx gsrq fu%'kqYd",B1554)))</formula>
    </cfRule>
  </conditionalFormatting>
  <conditionalFormatting sqref="I1554">
    <cfRule type="cellIs" dxfId="1702" priority="36" stopIfTrue="1" operator="equal">
      <formula>0</formula>
    </cfRule>
  </conditionalFormatting>
  <conditionalFormatting sqref="I1554">
    <cfRule type="containsText" dxfId="1701" priority="34" stopIfTrue="1" operator="containsText" text="f'k{kk foHkkx jktLFkku">
      <formula>NOT(ISERROR(SEARCH("f'k{kk foHkkx jktLFkku",I1554)))</formula>
    </cfRule>
    <cfRule type="containsText" dxfId="1700" priority="35" stopIfTrue="1" operator="containsText" text="iw.kkZad">
      <formula>NOT(ISERROR(SEARCH("iw.kkZad",I1554)))</formula>
    </cfRule>
  </conditionalFormatting>
  <conditionalFormatting sqref="I1554">
    <cfRule type="containsText" dxfId="1699" priority="33" stopIfTrue="1" operator="containsText" text="dsoy jktdh; fo|ky;ksa esa iz;ksx gsrq fu%'kqYd">
      <formula>NOT(ISERROR(SEARCH("dsoy jktdh; fo|ky;ksa esa iz;ksx gsrq fu%'kqYd",I1554)))</formula>
    </cfRule>
  </conditionalFormatting>
  <conditionalFormatting sqref="B1588">
    <cfRule type="cellIs" dxfId="1698" priority="32" stopIfTrue="1" operator="equal">
      <formula>0</formula>
    </cfRule>
  </conditionalFormatting>
  <conditionalFormatting sqref="B1588">
    <cfRule type="containsText" dxfId="1697" priority="30" stopIfTrue="1" operator="containsText" text="f'k{kk foHkkx jktLFkku">
      <formula>NOT(ISERROR(SEARCH("f'k{kk foHkkx jktLFkku",B1588)))</formula>
    </cfRule>
    <cfRule type="containsText" dxfId="1696" priority="31" stopIfTrue="1" operator="containsText" text="iw.kkZad">
      <formula>NOT(ISERROR(SEARCH("iw.kkZad",B1588)))</formula>
    </cfRule>
  </conditionalFormatting>
  <conditionalFormatting sqref="B1588">
    <cfRule type="containsText" dxfId="1695" priority="29" stopIfTrue="1" operator="containsText" text="dsoy jktdh; fo|ky;ksa esa iz;ksx gsrq fu%'kqYd">
      <formula>NOT(ISERROR(SEARCH("dsoy jktdh; fo|ky;ksa esa iz;ksx gsrq fu%'kqYd",B1588)))</formula>
    </cfRule>
  </conditionalFormatting>
  <conditionalFormatting sqref="I1588">
    <cfRule type="cellIs" dxfId="1694" priority="28" stopIfTrue="1" operator="equal">
      <formula>0</formula>
    </cfRule>
  </conditionalFormatting>
  <conditionalFormatting sqref="I1588">
    <cfRule type="containsText" dxfId="1693" priority="26" stopIfTrue="1" operator="containsText" text="f'k{kk foHkkx jktLFkku">
      <formula>NOT(ISERROR(SEARCH("f'k{kk foHkkx jktLFkku",I1588)))</formula>
    </cfRule>
    <cfRule type="containsText" dxfId="1692" priority="27" stopIfTrue="1" operator="containsText" text="iw.kkZad">
      <formula>NOT(ISERROR(SEARCH("iw.kkZad",I1588)))</formula>
    </cfRule>
  </conditionalFormatting>
  <conditionalFormatting sqref="I1588">
    <cfRule type="containsText" dxfId="1691" priority="25" stopIfTrue="1" operator="containsText" text="dsoy jktdh; fo|ky;ksa esa iz;ksx gsrq fu%'kqYd">
      <formula>NOT(ISERROR(SEARCH("dsoy jktdh; fo|ky;ksa esa iz;ksx gsrq fu%'kqYd",I1588)))</formula>
    </cfRule>
  </conditionalFormatting>
  <conditionalFormatting sqref="B1622">
    <cfRule type="cellIs" dxfId="1690" priority="24" stopIfTrue="1" operator="equal">
      <formula>0</formula>
    </cfRule>
  </conditionalFormatting>
  <conditionalFormatting sqref="B1622">
    <cfRule type="containsText" dxfId="1689" priority="22" stopIfTrue="1" operator="containsText" text="f'k{kk foHkkx jktLFkku">
      <formula>NOT(ISERROR(SEARCH("f'k{kk foHkkx jktLFkku",B1622)))</formula>
    </cfRule>
    <cfRule type="containsText" dxfId="1688" priority="23" stopIfTrue="1" operator="containsText" text="iw.kkZad">
      <formula>NOT(ISERROR(SEARCH("iw.kkZad",B1622)))</formula>
    </cfRule>
  </conditionalFormatting>
  <conditionalFormatting sqref="B1622">
    <cfRule type="containsText" dxfId="1687" priority="21" stopIfTrue="1" operator="containsText" text="dsoy jktdh; fo|ky;ksa esa iz;ksx gsrq fu%'kqYd">
      <formula>NOT(ISERROR(SEARCH("dsoy jktdh; fo|ky;ksa esa iz;ksx gsrq fu%'kqYd",B1622)))</formula>
    </cfRule>
  </conditionalFormatting>
  <conditionalFormatting sqref="I1622">
    <cfRule type="cellIs" dxfId="1686" priority="20" stopIfTrue="1" operator="equal">
      <formula>0</formula>
    </cfRule>
  </conditionalFormatting>
  <conditionalFormatting sqref="I1622">
    <cfRule type="containsText" dxfId="1685" priority="18" stopIfTrue="1" operator="containsText" text="f'k{kk foHkkx jktLFkku">
      <formula>NOT(ISERROR(SEARCH("f'k{kk foHkkx jktLFkku",I1622)))</formula>
    </cfRule>
    <cfRule type="containsText" dxfId="1684" priority="19" stopIfTrue="1" operator="containsText" text="iw.kkZad">
      <formula>NOT(ISERROR(SEARCH("iw.kkZad",I1622)))</formula>
    </cfRule>
  </conditionalFormatting>
  <conditionalFormatting sqref="I1622">
    <cfRule type="containsText" dxfId="1683" priority="17" stopIfTrue="1" operator="containsText" text="dsoy jktdh; fo|ky;ksa esa iz;ksx gsrq fu%'kqYd">
      <formula>NOT(ISERROR(SEARCH("dsoy jktdh; fo|ky;ksa esa iz;ksx gsrq fu%'kqYd",I1622)))</formula>
    </cfRule>
  </conditionalFormatting>
  <conditionalFormatting sqref="B1656">
    <cfRule type="cellIs" dxfId="1682" priority="16" stopIfTrue="1" operator="equal">
      <formula>0</formula>
    </cfRule>
  </conditionalFormatting>
  <conditionalFormatting sqref="B1656">
    <cfRule type="containsText" dxfId="1681" priority="14" stopIfTrue="1" operator="containsText" text="f'k{kk foHkkx jktLFkku">
      <formula>NOT(ISERROR(SEARCH("f'k{kk foHkkx jktLFkku",B1656)))</formula>
    </cfRule>
    <cfRule type="containsText" dxfId="1680" priority="15" stopIfTrue="1" operator="containsText" text="iw.kkZad">
      <formula>NOT(ISERROR(SEARCH("iw.kkZad",B1656)))</formula>
    </cfRule>
  </conditionalFormatting>
  <conditionalFormatting sqref="B1656">
    <cfRule type="containsText" dxfId="1679" priority="13" stopIfTrue="1" operator="containsText" text="dsoy jktdh; fo|ky;ksa esa iz;ksx gsrq fu%'kqYd">
      <formula>NOT(ISERROR(SEARCH("dsoy jktdh; fo|ky;ksa esa iz;ksx gsrq fu%'kqYd",B1656)))</formula>
    </cfRule>
  </conditionalFormatting>
  <conditionalFormatting sqref="I1656">
    <cfRule type="cellIs" dxfId="1678" priority="12" stopIfTrue="1" operator="equal">
      <formula>0</formula>
    </cfRule>
  </conditionalFormatting>
  <conditionalFormatting sqref="I1656">
    <cfRule type="containsText" dxfId="1677" priority="10" stopIfTrue="1" operator="containsText" text="f'k{kk foHkkx jktLFkku">
      <formula>NOT(ISERROR(SEARCH("f'k{kk foHkkx jktLFkku",I1656)))</formula>
    </cfRule>
    <cfRule type="containsText" dxfId="1676" priority="11" stopIfTrue="1" operator="containsText" text="iw.kkZad">
      <formula>NOT(ISERROR(SEARCH("iw.kkZad",I1656)))</formula>
    </cfRule>
  </conditionalFormatting>
  <conditionalFormatting sqref="I1656">
    <cfRule type="containsText" dxfId="1675" priority="9" stopIfTrue="1" operator="containsText" text="dsoy jktdh; fo|ky;ksa esa iz;ksx gsrq fu%'kqYd">
      <formula>NOT(ISERROR(SEARCH("dsoy jktdh; fo|ky;ksa esa iz;ksx gsrq fu%'kqYd",I1656)))</formula>
    </cfRule>
  </conditionalFormatting>
  <conditionalFormatting sqref="B1690">
    <cfRule type="cellIs" dxfId="1674" priority="8" stopIfTrue="1" operator="equal">
      <formula>0</formula>
    </cfRule>
  </conditionalFormatting>
  <conditionalFormatting sqref="B1690">
    <cfRule type="containsText" dxfId="1673" priority="6" stopIfTrue="1" operator="containsText" text="f'k{kk foHkkx jktLFkku">
      <formula>NOT(ISERROR(SEARCH("f'k{kk foHkkx jktLFkku",B1690)))</formula>
    </cfRule>
    <cfRule type="containsText" dxfId="1672" priority="7" stopIfTrue="1" operator="containsText" text="iw.kkZad">
      <formula>NOT(ISERROR(SEARCH("iw.kkZad",B1690)))</formula>
    </cfRule>
  </conditionalFormatting>
  <conditionalFormatting sqref="B1690">
    <cfRule type="containsText" dxfId="1671" priority="5" stopIfTrue="1" operator="containsText" text="dsoy jktdh; fo|ky;ksa esa iz;ksx gsrq fu%'kqYd">
      <formula>NOT(ISERROR(SEARCH("dsoy jktdh; fo|ky;ksa esa iz;ksx gsrq fu%'kqYd",B1690)))</formula>
    </cfRule>
  </conditionalFormatting>
  <conditionalFormatting sqref="I1690">
    <cfRule type="cellIs" dxfId="1670" priority="4" stopIfTrue="1" operator="equal">
      <formula>0</formula>
    </cfRule>
  </conditionalFormatting>
  <conditionalFormatting sqref="I1690">
    <cfRule type="containsText" dxfId="1669" priority="2" stopIfTrue="1" operator="containsText" text="f'k{kk foHkkx jktLFkku">
      <formula>NOT(ISERROR(SEARCH("f'k{kk foHkkx jktLFkku",I1690)))</formula>
    </cfRule>
    <cfRule type="containsText" dxfId="1668" priority="3" stopIfTrue="1" operator="containsText" text="iw.kkZad">
      <formula>NOT(ISERROR(SEARCH("iw.kkZad",I1690)))</formula>
    </cfRule>
  </conditionalFormatting>
  <conditionalFormatting sqref="I1690">
    <cfRule type="containsText" dxfId="1667" priority="1" stopIfTrue="1" operator="containsText" text="dsoy jktdh; fo|ky;ksa esa iz;ksx gsrq fu%'kqYd">
      <formula>NOT(ISERROR(SEARCH("dsoy jktdh; fo|ky;ksa esa iz;ksx gsrq fu%'kqYd",I1690)))</formula>
    </cfRule>
  </conditionalFormatting>
  <printOptions horizontalCentered="1" verticalCentered="1"/>
  <pageMargins left="0.49212598425196852" right="0.49212598425196852" top="0.49212598425196852" bottom="0.49212598425196852" header="0.49" footer="0.49"/>
  <drawing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W3200"/>
  <sheetViews>
    <sheetView topLeftCell="B33" zoomScale="150" zoomScaleNormal="150" zoomScalePageLayoutView="150" workbookViewId="0">
      <selection activeCell="B33" sqref="B33:V33"/>
    </sheetView>
  </sheetViews>
  <sheetFormatPr baseColWidth="10" defaultColWidth="11.5" defaultRowHeight="16" customHeight="1" x14ac:dyDescent="0"/>
  <cols>
    <col min="1" max="1" width="0.83203125" customWidth="1"/>
    <col min="2" max="2" width="12.1640625" customWidth="1"/>
    <col min="3" max="3" width="11.33203125" customWidth="1"/>
    <col min="4" max="5" width="5.1640625" customWidth="1"/>
    <col min="6" max="6" width="5.1640625" style="607" customWidth="1"/>
    <col min="7" max="8" width="5.1640625" customWidth="1"/>
    <col min="9" max="9" width="5.1640625" style="607" customWidth="1"/>
    <col min="10" max="11" width="5.1640625" customWidth="1"/>
    <col min="12" max="12" width="5.1640625" style="607" customWidth="1"/>
    <col min="13" max="14" width="4.6640625" customWidth="1"/>
    <col min="15" max="15" width="4.6640625" style="607" customWidth="1"/>
    <col min="16" max="18" width="4.6640625" customWidth="1"/>
    <col min="19" max="19" width="4.6640625" style="607" customWidth="1"/>
    <col min="20" max="22" width="6.6640625" customWidth="1"/>
  </cols>
  <sheetData>
    <row r="1" spans="1:23" ht="16" customHeight="1">
      <c r="A1" s="597"/>
      <c r="B1" s="1216" t="s">
        <v>47</v>
      </c>
      <c r="C1" s="1217"/>
      <c r="D1" s="1217"/>
      <c r="E1" s="1217"/>
      <c r="F1" s="1217"/>
      <c r="G1" s="1217"/>
      <c r="H1" s="1217"/>
      <c r="I1" s="1217"/>
      <c r="J1" s="1217"/>
      <c r="K1" s="1217"/>
      <c r="L1" s="1217"/>
      <c r="M1" s="1217"/>
      <c r="N1" s="1217"/>
      <c r="O1" s="1217"/>
      <c r="P1" s="1217"/>
      <c r="Q1" s="1217"/>
      <c r="R1" s="1217"/>
      <c r="S1" s="1217"/>
      <c r="T1" s="1217"/>
      <c r="U1" s="1217"/>
      <c r="V1" s="1218"/>
    </row>
    <row r="2" spans="1:23" ht="16" customHeight="1">
      <c r="A2" s="598"/>
      <c r="B2" s="1219" t="str">
        <f>'statement of marks'!$A$1</f>
        <v>jk- ck- ek/;fed fo|ky; uohu] fuEckgsM+k</v>
      </c>
      <c r="C2" s="1220"/>
      <c r="D2" s="1220"/>
      <c r="E2" s="1220"/>
      <c r="F2" s="1220"/>
      <c r="G2" s="1220"/>
      <c r="H2" s="1220"/>
      <c r="I2" s="1220"/>
      <c r="J2" s="1220"/>
      <c r="K2" s="1220"/>
      <c r="L2" s="1220"/>
      <c r="M2" s="1220"/>
      <c r="N2" s="1220"/>
      <c r="O2" s="1220"/>
      <c r="P2" s="1220"/>
      <c r="Q2" s="1220"/>
      <c r="R2" s="1220"/>
      <c r="S2" s="1220"/>
      <c r="T2" s="1220"/>
      <c r="U2" s="1220"/>
      <c r="V2" s="1221"/>
    </row>
    <row r="3" spans="1:23" ht="16" customHeight="1">
      <c r="A3" s="598"/>
      <c r="B3" s="1114" t="s">
        <v>467</v>
      </c>
      <c r="C3" s="1115"/>
      <c r="D3" s="1119" t="str">
        <f>'statement of marks'!$H$3</f>
        <v>2015-16</v>
      </c>
      <c r="E3" s="1119"/>
      <c r="F3" s="1119"/>
      <c r="G3" s="1119"/>
      <c r="H3" s="1119"/>
      <c r="I3" s="1119"/>
      <c r="J3" s="1119"/>
      <c r="K3" s="1119"/>
      <c r="L3" s="1119"/>
      <c r="M3" s="1119"/>
      <c r="N3" s="1119"/>
      <c r="O3" s="1119"/>
      <c r="P3" s="1119"/>
      <c r="Q3" s="1119"/>
      <c r="R3" s="1119"/>
      <c r="S3" s="1119"/>
      <c r="T3" s="1119"/>
      <c r="U3" s="1119"/>
      <c r="V3" s="1196"/>
    </row>
    <row r="4" spans="1:23" ht="16" customHeight="1">
      <c r="A4" s="598"/>
      <c r="B4" s="1114" t="s">
        <v>218</v>
      </c>
      <c r="C4" s="1115"/>
      <c r="D4" s="1115" t="str">
        <f>IF('statement of marks'!J7="","",'statement of marks'!J7)</f>
        <v>v 001</v>
      </c>
      <c r="E4" s="1115"/>
      <c r="F4" s="1115"/>
      <c r="G4" s="1115"/>
      <c r="H4" s="1115"/>
      <c r="I4" s="1115"/>
      <c r="J4" s="1115"/>
      <c r="K4" s="1115"/>
      <c r="L4" s="1115"/>
      <c r="M4" s="1115"/>
      <c r="N4" s="1115"/>
      <c r="O4" s="1115"/>
      <c r="P4" s="1115"/>
      <c r="Q4" s="1115"/>
      <c r="R4" s="1115"/>
      <c r="S4" s="1115"/>
      <c r="T4" s="1115"/>
      <c r="U4" s="1115"/>
      <c r="V4" s="1197"/>
    </row>
    <row r="5" spans="1:23" ht="16" customHeight="1">
      <c r="A5" s="598"/>
      <c r="B5" s="1114" t="s">
        <v>219</v>
      </c>
      <c r="C5" s="1115"/>
      <c r="D5" s="1115" t="str">
        <f>IF('statement of marks'!K7="","",'statement of marks'!K7)</f>
        <v>c 001</v>
      </c>
      <c r="E5" s="1115"/>
      <c r="F5" s="1115"/>
      <c r="G5" s="1115"/>
      <c r="H5" s="1115"/>
      <c r="I5" s="1115"/>
      <c r="J5" s="1115"/>
      <c r="K5" s="1115"/>
      <c r="L5" s="1115"/>
      <c r="M5" s="1115"/>
      <c r="N5" s="1115"/>
      <c r="O5" s="1115"/>
      <c r="P5" s="1115"/>
      <c r="Q5" s="1115"/>
      <c r="R5" s="1115"/>
      <c r="S5" s="1115"/>
      <c r="T5" s="1115"/>
      <c r="U5" s="1115"/>
      <c r="V5" s="1197"/>
    </row>
    <row r="6" spans="1:23" ht="16" customHeight="1">
      <c r="A6" s="598"/>
      <c r="B6" s="1114" t="s">
        <v>220</v>
      </c>
      <c r="C6" s="1115"/>
      <c r="D6" s="1115" t="str">
        <f>IF('statement of marks'!L7="","",'statement of marks'!L7)</f>
        <v>l 001</v>
      </c>
      <c r="E6" s="1115"/>
      <c r="F6" s="1115"/>
      <c r="G6" s="1115"/>
      <c r="H6" s="1115"/>
      <c r="I6" s="1115"/>
      <c r="J6" s="1115"/>
      <c r="K6" s="1115"/>
      <c r="L6" s="1115"/>
      <c r="M6" s="1115"/>
      <c r="N6" s="1115"/>
      <c r="O6" s="1115"/>
      <c r="P6" s="1115"/>
      <c r="Q6" s="1115"/>
      <c r="R6" s="1115"/>
      <c r="S6" s="1115"/>
      <c r="T6" s="1115"/>
      <c r="U6" s="1115"/>
      <c r="V6" s="1197"/>
    </row>
    <row r="7" spans="1:23" ht="16" customHeight="1">
      <c r="A7" s="598"/>
      <c r="B7" s="1114" t="s">
        <v>221</v>
      </c>
      <c r="C7" s="1115"/>
      <c r="D7" s="1119" t="str">
        <f>'statement of marks'!$G$3</f>
        <v>6 A</v>
      </c>
      <c r="E7" s="1119"/>
      <c r="F7" s="1119"/>
      <c r="G7" s="1115" t="s">
        <v>9</v>
      </c>
      <c r="H7" s="1115"/>
      <c r="I7" s="1115"/>
      <c r="J7" s="1119" t="str">
        <f>IF('statement of marks'!D7="","",'statement of marks'!D7)</f>
        <v>drop</v>
      </c>
      <c r="K7" s="1119"/>
      <c r="L7" s="1119"/>
      <c r="M7" s="1115" t="s">
        <v>222</v>
      </c>
      <c r="N7" s="1115"/>
      <c r="O7" s="1115"/>
      <c r="P7" s="1119">
        <f>IF('statement of marks'!F7="","",'statement of marks'!F7)</f>
        <v>965</v>
      </c>
      <c r="Q7" s="1119"/>
      <c r="R7" s="1119"/>
      <c r="S7" s="1214" t="str">
        <f>IF('statement of marks'!$J$3="","",'statement of marks'!$J$3)</f>
        <v xml:space="preserve">fo|ky; dk Mk;l dksM+ </v>
      </c>
      <c r="T7" s="1214"/>
      <c r="U7" s="1214"/>
      <c r="V7" s="1215"/>
    </row>
    <row r="8" spans="1:23" ht="16" customHeight="1">
      <c r="A8" s="598"/>
      <c r="B8" s="601" t="s">
        <v>0</v>
      </c>
      <c r="C8" s="602"/>
      <c r="D8" s="1121">
        <f>IF('statement of marks'!H7="","",'statement of marks'!H7)</f>
        <v>36811</v>
      </c>
      <c r="E8" s="1121"/>
      <c r="F8" s="1121"/>
      <c r="G8" s="1115" t="str">
        <f>IF('statement of marks'!I7="","",'statement of marks'!I7)</f>
        <v xml:space="preserve">ckjg vDVwcj] nks gtkj </v>
      </c>
      <c r="H8" s="1115"/>
      <c r="I8" s="1115"/>
      <c r="J8" s="1115"/>
      <c r="K8" s="1115"/>
      <c r="L8" s="1115"/>
      <c r="M8" s="1115"/>
      <c r="N8" s="1115"/>
      <c r="O8" s="1115"/>
      <c r="P8" s="1115"/>
      <c r="Q8" s="1115"/>
      <c r="R8" s="1115"/>
      <c r="S8" s="1190" t="str">
        <f>IF('statement of marks'!$K$3="","",'statement of marks'!$K$3)</f>
        <v xml:space="preserve">08291009401   </v>
      </c>
      <c r="T8" s="1190"/>
      <c r="U8" s="1190"/>
      <c r="V8" s="1191"/>
    </row>
    <row r="9" spans="1:23" ht="16" customHeight="1">
      <c r="A9" s="598"/>
      <c r="B9" s="561" t="s">
        <v>28</v>
      </c>
      <c r="C9" s="603" t="s">
        <v>97</v>
      </c>
      <c r="D9" s="1081" t="s">
        <v>1</v>
      </c>
      <c r="E9" s="1081"/>
      <c r="F9" s="1081"/>
      <c r="G9" s="1081" t="s">
        <v>21</v>
      </c>
      <c r="H9" s="1081"/>
      <c r="I9" s="1081"/>
      <c r="J9" s="1081" t="s">
        <v>68</v>
      </c>
      <c r="K9" s="1081"/>
      <c r="L9" s="1081"/>
      <c r="M9" s="1081" t="s">
        <v>98</v>
      </c>
      <c r="N9" s="1081"/>
      <c r="O9" s="1081"/>
      <c r="P9" s="1192" t="s">
        <v>278</v>
      </c>
      <c r="Q9" s="1193" t="s">
        <v>459</v>
      </c>
      <c r="R9" s="1193"/>
      <c r="S9" s="1193"/>
      <c r="T9" s="1194" t="s">
        <v>458</v>
      </c>
      <c r="U9" s="1194"/>
      <c r="V9" s="1195"/>
    </row>
    <row r="10" spans="1:23" ht="16" customHeight="1">
      <c r="A10" s="598"/>
      <c r="B10" s="561"/>
      <c r="C10" s="603"/>
      <c r="D10" s="596" t="s">
        <v>468</v>
      </c>
      <c r="E10" s="596" t="s">
        <v>469</v>
      </c>
      <c r="F10" s="604" t="s">
        <v>2</v>
      </c>
      <c r="G10" s="596" t="s">
        <v>468</v>
      </c>
      <c r="H10" s="596" t="s">
        <v>469</v>
      </c>
      <c r="I10" s="604" t="s">
        <v>2</v>
      </c>
      <c r="J10" s="596" t="s">
        <v>468</v>
      </c>
      <c r="K10" s="596" t="s">
        <v>469</v>
      </c>
      <c r="L10" s="604" t="s">
        <v>2</v>
      </c>
      <c r="M10" s="596" t="s">
        <v>468</v>
      </c>
      <c r="N10" s="596" t="s">
        <v>469</v>
      </c>
      <c r="O10" s="604" t="s">
        <v>2</v>
      </c>
      <c r="P10" s="1192"/>
      <c r="Q10" s="596" t="s">
        <v>468</v>
      </c>
      <c r="R10" s="596" t="s">
        <v>469</v>
      </c>
      <c r="S10" s="608" t="s">
        <v>2</v>
      </c>
      <c r="T10" s="618" t="s">
        <v>304</v>
      </c>
      <c r="U10" s="619" t="s">
        <v>5</v>
      </c>
      <c r="V10" s="620" t="s">
        <v>464</v>
      </c>
    </row>
    <row r="11" spans="1:23" ht="16" customHeight="1">
      <c r="A11" s="599"/>
      <c r="B11" s="1178" t="s">
        <v>3</v>
      </c>
      <c r="C11" s="1179"/>
      <c r="D11" s="579">
        <f>IF('statement of marks'!M$6="","",'statement of marks'!M$6)</f>
        <v>5</v>
      </c>
      <c r="E11" s="579">
        <f>IF('statement of marks'!N$6="","",'statement of marks'!N$6)</f>
        <v>5</v>
      </c>
      <c r="F11" s="605">
        <f>IF('statement of marks'!O$6="","",'statement of marks'!O$6)</f>
        <v>10</v>
      </c>
      <c r="G11" s="579">
        <f>IF('statement of marks'!P$6="","",'statement of marks'!P$6)</f>
        <v>5</v>
      </c>
      <c r="H11" s="579">
        <f>IF('statement of marks'!Q$6="","",'statement of marks'!Q$6)</f>
        <v>5</v>
      </c>
      <c r="I11" s="605">
        <f>IF('statement of marks'!R$6="","",'statement of marks'!R$6)</f>
        <v>10</v>
      </c>
      <c r="J11" s="579">
        <f>IF('statement of marks'!S$6="","",'statement of marks'!S$6)</f>
        <v>5</v>
      </c>
      <c r="K11" s="579">
        <f>IF('statement of marks'!T$6="","",'statement of marks'!T$6)</f>
        <v>5</v>
      </c>
      <c r="L11" s="605">
        <f>IF('statement of marks'!U$6="","",'statement of marks'!U$6)</f>
        <v>10</v>
      </c>
      <c r="M11" s="579">
        <f>IF('statement of marks'!W$6="","",'statement of marks'!W$6)</f>
        <v>50</v>
      </c>
      <c r="N11" s="579">
        <f>IF('statement of marks'!X$6="","",'statement of marks'!X$6)</f>
        <v>20</v>
      </c>
      <c r="O11" s="605">
        <f>IF('statement of marks'!Y$6="","",'statement of marks'!Y$6)</f>
        <v>70</v>
      </c>
      <c r="P11" s="580">
        <f>IF('statement of marks'!Z$6="","",'statement of marks'!Z$6)</f>
        <v>100</v>
      </c>
      <c r="Q11" s="579">
        <f>IF('statement of marks'!AA$6="","",'statement of marks'!AA$6)</f>
        <v>70</v>
      </c>
      <c r="R11" s="579">
        <f>IF('statement of marks'!AB$6="","",'statement of marks'!AB$6)</f>
        <v>30</v>
      </c>
      <c r="S11" s="605">
        <f>IF('statement of marks'!AC$6="","",'statement of marks'!AC$6)</f>
        <v>100</v>
      </c>
      <c r="T11" s="615">
        <f>IF('statement of marks'!AD$6="","",'statement of marks'!AD$6)</f>
        <v>200</v>
      </c>
      <c r="U11" s="615" t="str">
        <f>IF('statement of marks'!AE$6="","",'statement of marks'!AE$6)</f>
        <v/>
      </c>
      <c r="V11" s="621" t="str">
        <f>IF('statement of marks'!AF$6="","",'statement of marks'!AF$6)</f>
        <v/>
      </c>
    </row>
    <row r="12" spans="1:23" ht="16" customHeight="1">
      <c r="A12" s="598"/>
      <c r="B12" s="1114" t="str">
        <f>IF('statement of marks'!$M$3="","",'statement of marks'!$M$3)</f>
        <v>fgUnh</v>
      </c>
      <c r="C12" s="1115"/>
      <c r="D12" s="275">
        <f>IF('statement of marks'!M7="","",'statement of marks'!M7)</f>
        <v>5</v>
      </c>
      <c r="E12" s="275">
        <f>IF('statement of marks'!N7="","",'statement of marks'!N7)</f>
        <v>5</v>
      </c>
      <c r="F12" s="606">
        <f>IF('statement of marks'!O7="","",'statement of marks'!O7)</f>
        <v>10</v>
      </c>
      <c r="G12" s="275">
        <f>IF('statement of marks'!P7="","",'statement of marks'!P7)</f>
        <v>5</v>
      </c>
      <c r="H12" s="275">
        <f>IF('statement of marks'!Q7="","",'statement of marks'!Q7)</f>
        <v>5</v>
      </c>
      <c r="I12" s="606">
        <f>IF('statement of marks'!R7="","",'statement of marks'!R7)</f>
        <v>10</v>
      </c>
      <c r="J12" s="275">
        <f>IF('statement of marks'!S7="","",'statement of marks'!S7)</f>
        <v>5</v>
      </c>
      <c r="K12" s="275">
        <f>IF('statement of marks'!T7="","",'statement of marks'!T7)</f>
        <v>5</v>
      </c>
      <c r="L12" s="606">
        <f>IF('statement of marks'!U7="","",'statement of marks'!U7)</f>
        <v>10</v>
      </c>
      <c r="M12" s="275">
        <f>IF('statement of marks'!W7="","",'statement of marks'!W7)</f>
        <v>34</v>
      </c>
      <c r="N12" s="275">
        <f>IF('statement of marks'!X7="","",'statement of marks'!X7)</f>
        <v>19</v>
      </c>
      <c r="O12" s="606">
        <f>IF('statement of marks'!Y7="","",'statement of marks'!Y7)</f>
        <v>53</v>
      </c>
      <c r="P12" s="277">
        <f>IF('statement of marks'!Z7="","",'statement of marks'!Z7)</f>
        <v>83</v>
      </c>
      <c r="Q12" s="275">
        <f>IF('statement of marks'!AA7="","",'statement of marks'!AA7)</f>
        <v>40</v>
      </c>
      <c r="R12" s="275">
        <f>IF('statement of marks'!AB7="","",'statement of marks'!AB7)</f>
        <v>20</v>
      </c>
      <c r="S12" s="606">
        <f>IF('statement of marks'!AC7="","",'statement of marks'!AC7)</f>
        <v>60</v>
      </c>
      <c r="T12" s="578">
        <f>IF('statement of marks'!AD7="","",'statement of marks'!AD7)</f>
        <v>143</v>
      </c>
      <c r="U12" s="578" t="str">
        <f>IF('statement of marks'!AE7="","",'statement of marks'!AE7)</f>
        <v/>
      </c>
      <c r="V12" s="612" t="str">
        <f>IF('statement of marks'!AF7="","",'statement of marks'!AF7)</f>
        <v/>
      </c>
    </row>
    <row r="13" spans="1:23" ht="16" customHeight="1">
      <c r="A13" s="598"/>
      <c r="B13" s="1114" t="str">
        <f>IF('statement of marks'!$AI$3="","",'statement of marks'!$AI$3)</f>
        <v>vaxszth</v>
      </c>
      <c r="C13" s="1115"/>
      <c r="D13" s="275">
        <f>IF('statement of marks'!AI7="","",'statement of marks'!AI7)</f>
        <v>4</v>
      </c>
      <c r="E13" s="275">
        <f>IF('statement of marks'!AJ7="","",'statement of marks'!AJ7)</f>
        <v>5</v>
      </c>
      <c r="F13" s="606">
        <f>IF('statement of marks'!AK7="","",'statement of marks'!AK7)</f>
        <v>9</v>
      </c>
      <c r="G13" s="275">
        <f>IF('statement of marks'!AL7="","",'statement of marks'!AL7)</f>
        <v>5</v>
      </c>
      <c r="H13" s="275">
        <f>IF('statement of marks'!AM7="","",'statement of marks'!AM7)</f>
        <v>5</v>
      </c>
      <c r="I13" s="606">
        <f>IF('statement of marks'!AN7="","",'statement of marks'!AN7)</f>
        <v>10</v>
      </c>
      <c r="J13" s="275">
        <f>IF('statement of marks'!AO7="","",'statement of marks'!AO7)</f>
        <v>5</v>
      </c>
      <c r="K13" s="275">
        <f>IF('statement of marks'!AP7="","",'statement of marks'!AP7)</f>
        <v>5</v>
      </c>
      <c r="L13" s="606">
        <f>IF('statement of marks'!AQ7="","",'statement of marks'!AQ7)</f>
        <v>10</v>
      </c>
      <c r="M13" s="275">
        <f>IF('statement of marks'!AS7="","",'statement of marks'!AS7)</f>
        <v>46</v>
      </c>
      <c r="N13" s="275">
        <f>IF('statement of marks'!AT7="","",'statement of marks'!AT7)</f>
        <v>20</v>
      </c>
      <c r="O13" s="606">
        <f>IF('statement of marks'!AU7="","",'statement of marks'!AU7)</f>
        <v>66</v>
      </c>
      <c r="P13" s="277">
        <f>IF('statement of marks'!AV7="","",'statement of marks'!AV7)</f>
        <v>95</v>
      </c>
      <c r="Q13" s="275">
        <f>IF('statement of marks'!AW7="","",'statement of marks'!AW7)</f>
        <v>66</v>
      </c>
      <c r="R13" s="275" t="str">
        <f>IF('statement of marks'!AX7="","",'statement of marks'!AX7)</f>
        <v>ml</v>
      </c>
      <c r="S13" s="606" t="str">
        <f>IF('statement of marks'!AY7="","",'statement of marks'!AY7)</f>
        <v>ML</v>
      </c>
      <c r="T13" s="578">
        <f>IF('statement of marks'!AZ7="","",'statement of marks'!AZ7)</f>
        <v>95</v>
      </c>
      <c r="U13" s="578" t="str">
        <f>IF('statement of marks'!BA7="","",'statement of marks'!BA7)</f>
        <v/>
      </c>
      <c r="V13" s="612" t="str">
        <f>IF('statement of marks'!BB7="","",'statement of marks'!BB7)</f>
        <v/>
      </c>
    </row>
    <row r="14" spans="1:23" ht="16" customHeight="1">
      <c r="A14" s="598"/>
      <c r="B14" s="1114" t="str">
        <f>IF('statement of marks'!BE7="s","laLd`r",IF('statement of marks'!BE7="u","mnwZ",IF('statement of marks'!BE7="g","xqtjkrh",IF('statement of marks'!BE7="p","iatkch",IF('statement of marks'!BE7="sd","fla/kh","r`rh; Hkk""kk")))))</f>
        <v>laLd`r</v>
      </c>
      <c r="C14" s="1115"/>
      <c r="D14" s="275">
        <f>IF('statement of marks'!BF7="","",'statement of marks'!BF7)</f>
        <v>5</v>
      </c>
      <c r="E14" s="275">
        <f>IF('statement of marks'!BG7="","",'statement of marks'!BG7)</f>
        <v>4</v>
      </c>
      <c r="F14" s="606">
        <f>IF('statement of marks'!BH7="","",'statement of marks'!BH7)</f>
        <v>9</v>
      </c>
      <c r="G14" s="275">
        <f>IF('statement of marks'!BI7="","",'statement of marks'!BI7)</f>
        <v>5</v>
      </c>
      <c r="H14" s="275">
        <f>IF('statement of marks'!BJ7="","",'statement of marks'!BJ7)</f>
        <v>5</v>
      </c>
      <c r="I14" s="606">
        <f>IF('statement of marks'!BK7="","",'statement of marks'!BK7)</f>
        <v>10</v>
      </c>
      <c r="J14" s="275">
        <f>IF('statement of marks'!BL7="","",'statement of marks'!BL7)</f>
        <v>5</v>
      </c>
      <c r="K14" s="275">
        <f>IF('statement of marks'!BM7="","",'statement of marks'!BM7)</f>
        <v>5</v>
      </c>
      <c r="L14" s="606">
        <f>IF('statement of marks'!BN7="","",'statement of marks'!BN7)</f>
        <v>10</v>
      </c>
      <c r="M14" s="275">
        <f>IF('statement of marks'!BP7="","",'statement of marks'!BP7)</f>
        <v>43</v>
      </c>
      <c r="N14" s="275">
        <f>IF('statement of marks'!BQ7="","",'statement of marks'!BQ7)</f>
        <v>16</v>
      </c>
      <c r="O14" s="606">
        <f>IF('statement of marks'!BR7="","",'statement of marks'!BR7)</f>
        <v>59</v>
      </c>
      <c r="P14" s="277">
        <f>IF('statement of marks'!BS7="","",'statement of marks'!BS7)</f>
        <v>88</v>
      </c>
      <c r="Q14" s="275">
        <f>IF('statement of marks'!BT7="","",'statement of marks'!BT7)</f>
        <v>60</v>
      </c>
      <c r="R14" s="275" t="str">
        <f>IF('statement of marks'!BU7="","",'statement of marks'!BU7)</f>
        <v>ml</v>
      </c>
      <c r="S14" s="606" t="str">
        <f>IF('statement of marks'!BV7="","",'statement of marks'!BV7)</f>
        <v>ML</v>
      </c>
      <c r="T14" s="578">
        <f>IF('statement of marks'!BW7="","",'statement of marks'!BW7)</f>
        <v>88</v>
      </c>
      <c r="U14" s="578" t="str">
        <f>IF('statement of marks'!BX7="","",'statement of marks'!BX7)</f>
        <v/>
      </c>
      <c r="V14" s="612" t="str">
        <f>IF('statement of marks'!BY7="","",'statement of marks'!BY7)</f>
        <v/>
      </c>
    </row>
    <row r="15" spans="1:23" ht="16" customHeight="1">
      <c r="A15" s="598"/>
      <c r="B15" s="1114" t="str">
        <f>IF('statement of marks'!$CB$3="","",'statement of marks'!$CB$3)</f>
        <v>xf.kr</v>
      </c>
      <c r="C15" s="1115"/>
      <c r="D15" s="275">
        <f>IF('statement of marks'!CB7="","",'statement of marks'!CB7)</f>
        <v>5</v>
      </c>
      <c r="E15" s="275">
        <f>IF('statement of marks'!CC7="","",'statement of marks'!CC7)</f>
        <v>5</v>
      </c>
      <c r="F15" s="606">
        <f>IF('statement of marks'!CD7="","",'statement of marks'!CD7)</f>
        <v>10</v>
      </c>
      <c r="G15" s="275">
        <f>IF('statement of marks'!CE7="","",'statement of marks'!CE7)</f>
        <v>5</v>
      </c>
      <c r="H15" s="275">
        <f>IF('statement of marks'!CF7="","",'statement of marks'!CF7)</f>
        <v>5</v>
      </c>
      <c r="I15" s="606">
        <f>IF('statement of marks'!CG7="","",'statement of marks'!CG7)</f>
        <v>10</v>
      </c>
      <c r="J15" s="275">
        <f>IF('statement of marks'!CH7="","",'statement of marks'!CH7)</f>
        <v>5</v>
      </c>
      <c r="K15" s="275">
        <f>IF('statement of marks'!CI7="","",'statement of marks'!CI7)</f>
        <v>5</v>
      </c>
      <c r="L15" s="606">
        <f>IF('statement of marks'!CJ7="","",'statement of marks'!CJ7)</f>
        <v>10</v>
      </c>
      <c r="M15" s="275">
        <f>IF('statement of marks'!CL7="","",'statement of marks'!CL7)</f>
        <v>42</v>
      </c>
      <c r="N15" s="275">
        <f>IF('statement of marks'!CM7="","",'statement of marks'!CM7)</f>
        <v>19</v>
      </c>
      <c r="O15" s="606">
        <f>IF('statement of marks'!CN7="","",'statement of marks'!CN7)</f>
        <v>61</v>
      </c>
      <c r="P15" s="277">
        <f>IF('statement of marks'!CO7="","",'statement of marks'!CO7)</f>
        <v>91</v>
      </c>
      <c r="Q15" s="275">
        <f>IF('statement of marks'!CP7="","",'statement of marks'!CP7)</f>
        <v>68</v>
      </c>
      <c r="R15" s="275" t="str">
        <f>IF('statement of marks'!CQ7="","",'statement of marks'!CQ7)</f>
        <v>ml</v>
      </c>
      <c r="S15" s="606" t="str">
        <f>IF('statement of marks'!CR7="","",'statement of marks'!CR7)</f>
        <v>ML</v>
      </c>
      <c r="T15" s="578">
        <f>IF('statement of marks'!CS7="","",'statement of marks'!CS7)</f>
        <v>91</v>
      </c>
      <c r="U15" s="578" t="str">
        <f>IF('statement of marks'!CT7="","",'statement of marks'!CT7)</f>
        <v/>
      </c>
      <c r="V15" s="612" t="str">
        <f>IF('statement of marks'!CU7="","",'statement of marks'!CU7)</f>
        <v/>
      </c>
    </row>
    <row r="16" spans="1:23" ht="16" customHeight="1">
      <c r="A16" s="598"/>
      <c r="B16" s="1114" t="str">
        <f>IF('statement of marks'!$CX$3="","",'statement of marks'!$CX$3)</f>
        <v>foKku</v>
      </c>
      <c r="C16" s="1115"/>
      <c r="D16" s="275">
        <f>IF('statement of marks'!CX7="","",'statement of marks'!CX7)</f>
        <v>3</v>
      </c>
      <c r="E16" s="275">
        <f>IF('statement of marks'!CY7="","",'statement of marks'!CY7)</f>
        <v>2</v>
      </c>
      <c r="F16" s="606">
        <f>IF('statement of marks'!CZ7="","",'statement of marks'!CZ7)</f>
        <v>5</v>
      </c>
      <c r="G16" s="275">
        <f>IF('statement of marks'!DA7="","",'statement of marks'!DA7)</f>
        <v>5</v>
      </c>
      <c r="H16" s="275">
        <f>IF('statement of marks'!DB7="","",'statement of marks'!DB7)</f>
        <v>5</v>
      </c>
      <c r="I16" s="606">
        <f>IF('statement of marks'!DC7="","",'statement of marks'!DC7)</f>
        <v>10</v>
      </c>
      <c r="J16" s="275">
        <f>IF('statement of marks'!DD7="","",'statement of marks'!DD7)</f>
        <v>4</v>
      </c>
      <c r="K16" s="275">
        <f>IF('statement of marks'!DE7="","",'statement of marks'!DE7)</f>
        <v>4</v>
      </c>
      <c r="L16" s="606">
        <f>IF('statement of marks'!DF7="","",'statement of marks'!DF7)</f>
        <v>8</v>
      </c>
      <c r="M16" s="275">
        <f>IF('statement of marks'!DH7="","",'statement of marks'!DH7)</f>
        <v>25</v>
      </c>
      <c r="N16" s="275">
        <f>IF('statement of marks'!DI7="","",'statement of marks'!DI7)</f>
        <v>14</v>
      </c>
      <c r="O16" s="606">
        <f>IF('statement of marks'!DJ7="","",'statement of marks'!DJ7)</f>
        <v>39</v>
      </c>
      <c r="P16" s="277">
        <f>IF('statement of marks'!DK7="","",'statement of marks'!DK7)</f>
        <v>62</v>
      </c>
      <c r="Q16" s="275">
        <f>IF('statement of marks'!DL7="","",'statement of marks'!DL7)</f>
        <v>43</v>
      </c>
      <c r="R16" s="275" t="str">
        <f>IF('statement of marks'!DM7="","",'statement of marks'!DM7)</f>
        <v>ml</v>
      </c>
      <c r="S16" s="606" t="str">
        <f>IF('statement of marks'!DN7="","",'statement of marks'!DN7)</f>
        <v>ML</v>
      </c>
      <c r="T16" s="578">
        <f>IF('statement of marks'!DO7="","",'statement of marks'!DO7)</f>
        <v>62</v>
      </c>
      <c r="U16" s="578" t="str">
        <f>IF('statement of marks'!DP7="","",'statement of marks'!DP7)</f>
        <v/>
      </c>
      <c r="V16" s="612" t="str">
        <f>IF('statement of marks'!DQ7="","",'statement of marks'!DQ7)</f>
        <v/>
      </c>
    </row>
    <row r="17" spans="1:22" ht="16" customHeight="1">
      <c r="A17" s="598"/>
      <c r="B17" s="1114" t="str">
        <f>IF('statement of marks'!$DT$3="","",'statement of marks'!$DT$3)</f>
        <v>lkekftd foKku</v>
      </c>
      <c r="C17" s="1115"/>
      <c r="D17" s="275">
        <f>IF('statement of marks'!DT7="","",'statement of marks'!DT7)</f>
        <v>5</v>
      </c>
      <c r="E17" s="275">
        <f>IF('statement of marks'!DU7="","",'statement of marks'!DU7)</f>
        <v>5</v>
      </c>
      <c r="F17" s="606">
        <f>IF('statement of marks'!DV7="","",'statement of marks'!DV7)</f>
        <v>10</v>
      </c>
      <c r="G17" s="275">
        <f>IF('statement of marks'!DW7="","",'statement of marks'!DW7)</f>
        <v>5</v>
      </c>
      <c r="H17" s="275">
        <f>IF('statement of marks'!DX7="","",'statement of marks'!DX7)</f>
        <v>5</v>
      </c>
      <c r="I17" s="606">
        <f>IF('statement of marks'!DY7="","",'statement of marks'!DY7)</f>
        <v>10</v>
      </c>
      <c r="J17" s="275">
        <f>IF('statement of marks'!DZ7="","",'statement of marks'!DZ7)</f>
        <v>5</v>
      </c>
      <c r="K17" s="275">
        <f>IF('statement of marks'!EA7="","",'statement of marks'!EA7)</f>
        <v>5</v>
      </c>
      <c r="L17" s="606">
        <f>IF('statement of marks'!EB7="","",'statement of marks'!EB7)</f>
        <v>10</v>
      </c>
      <c r="M17" s="275">
        <f>IF('statement of marks'!ED7="","",'statement of marks'!ED7)</f>
        <v>35</v>
      </c>
      <c r="N17" s="275">
        <f>IF('statement of marks'!EE7="","",'statement of marks'!EE7)</f>
        <v>19</v>
      </c>
      <c r="O17" s="606">
        <f>IF('statement of marks'!EF7="","",'statement of marks'!EF7)</f>
        <v>54</v>
      </c>
      <c r="P17" s="277">
        <f>IF('statement of marks'!EG7="","",'statement of marks'!EG7)</f>
        <v>84</v>
      </c>
      <c r="Q17" s="275">
        <f>IF('statement of marks'!EH7="","",'statement of marks'!EH7)</f>
        <v>66</v>
      </c>
      <c r="R17" s="275" t="str">
        <f>IF('statement of marks'!EI7="","",'statement of marks'!EI7)</f>
        <v>ml</v>
      </c>
      <c r="S17" s="606" t="str">
        <f>IF('statement of marks'!EJ7="","",'statement of marks'!EJ7)</f>
        <v>ML</v>
      </c>
      <c r="T17" s="578">
        <f>IF('statement of marks'!EK7="","",'statement of marks'!EK7)</f>
        <v>84</v>
      </c>
      <c r="U17" s="578" t="str">
        <f>IF('statement of marks'!EL7="","",'statement of marks'!EL7)</f>
        <v/>
      </c>
      <c r="V17" s="612" t="str">
        <f>IF('statement of marks'!EM7="","",'statement of marks'!EM7)</f>
        <v/>
      </c>
    </row>
    <row r="18" spans="1:22" ht="16" customHeight="1">
      <c r="A18" s="598"/>
      <c r="B18" s="1117" t="s">
        <v>271</v>
      </c>
      <c r="C18" s="1118"/>
      <c r="D18" s="1081" t="s">
        <v>1</v>
      </c>
      <c r="E18" s="1081"/>
      <c r="F18" s="1081"/>
      <c r="G18" s="1081" t="s">
        <v>21</v>
      </c>
      <c r="H18" s="1081"/>
      <c r="I18" s="1081"/>
      <c r="J18" s="1081" t="s">
        <v>272</v>
      </c>
      <c r="K18" s="1081"/>
      <c r="L18" s="1081"/>
      <c r="M18" s="1081" t="s">
        <v>68</v>
      </c>
      <c r="N18" s="1081"/>
      <c r="O18" s="1081"/>
      <c r="P18" s="1081" t="s">
        <v>463</v>
      </c>
      <c r="Q18" s="1081"/>
      <c r="R18" s="1081"/>
      <c r="S18" s="609"/>
      <c r="T18" s="1187" t="s">
        <v>458</v>
      </c>
      <c r="U18" s="1188"/>
      <c r="V18" s="1189"/>
    </row>
    <row r="19" spans="1:22" ht="16" customHeight="1">
      <c r="A19" s="599"/>
      <c r="B19" s="1175" t="s">
        <v>3</v>
      </c>
      <c r="C19" s="1176"/>
      <c r="D19" s="1177">
        <f>IF('statement of marks'!EP$6="","",'statement of marks'!EP$6)</f>
        <v>20</v>
      </c>
      <c r="E19" s="1177"/>
      <c r="F19" s="1177"/>
      <c r="G19" s="1177">
        <f>IF('statement of marks'!EQ$6="","",'statement of marks'!EQ$6)</f>
        <v>20</v>
      </c>
      <c r="H19" s="1177"/>
      <c r="I19" s="1177"/>
      <c r="J19" s="1177">
        <f>IF('statement of marks'!ES$6="","",'statement of marks'!ES$6)</f>
        <v>20</v>
      </c>
      <c r="K19" s="1177"/>
      <c r="L19" s="1177"/>
      <c r="M19" s="1177">
        <f>IF('statement of marks'!ER$6="","",'statement of marks'!ER$6)</f>
        <v>20</v>
      </c>
      <c r="N19" s="1177"/>
      <c r="O19" s="1177"/>
      <c r="P19" s="1177">
        <f>IF('statement of marks'!ET$6="","",'statement of marks'!ET$6)</f>
        <v>20</v>
      </c>
      <c r="Q19" s="1177"/>
      <c r="R19" s="1177"/>
      <c r="S19" s="610" t="str">
        <f>IF('statement of marks'!FE$6="","",'statement of marks'!EX$6)</f>
        <v/>
      </c>
      <c r="T19" s="615">
        <f>IF('statement of marks'!EU$6="","",'statement of marks'!EU$6)</f>
        <v>100</v>
      </c>
      <c r="U19" s="616" t="s">
        <v>5</v>
      </c>
      <c r="V19" s="617" t="s">
        <v>464</v>
      </c>
    </row>
    <row r="20" spans="1:22" ht="16" customHeight="1">
      <c r="A20" s="598"/>
      <c r="B20" s="1114" t="str">
        <f>IF('statement of marks'!$EP$3="","",'statement of marks'!$EP$3)</f>
        <v>dk;kZuqHko</v>
      </c>
      <c r="C20" s="1115"/>
      <c r="D20" s="1103">
        <f>IF('statement of marks'!EP7="","",'statement of marks'!EP7)</f>
        <v>15</v>
      </c>
      <c r="E20" s="1103"/>
      <c r="F20" s="1103"/>
      <c r="G20" s="1103">
        <f>IF('statement of marks'!EQ7="","",'statement of marks'!EQ7)</f>
        <v>15</v>
      </c>
      <c r="H20" s="1103"/>
      <c r="I20" s="1103"/>
      <c r="J20" s="1103">
        <f>IF('statement of marks'!ES7="","",'statement of marks'!ES7)</f>
        <v>15</v>
      </c>
      <c r="K20" s="1103"/>
      <c r="L20" s="1103"/>
      <c r="M20" s="1103">
        <f>IF('statement of marks'!ER7="","",'statement of marks'!ER7)</f>
        <v>15</v>
      </c>
      <c r="N20" s="1103"/>
      <c r="O20" s="1103"/>
      <c r="P20" s="1103">
        <f>IF('statement of marks'!ET7="","",'statement of marks'!ET7)</f>
        <v>15</v>
      </c>
      <c r="Q20" s="1103"/>
      <c r="R20" s="1103"/>
      <c r="S20" s="611"/>
      <c r="T20" s="613" t="str">
        <f>IF('statement of marks'!EU7="","",'statement of marks'!EU7)</f>
        <v/>
      </c>
      <c r="U20" s="613" t="str">
        <f>IF('statement of marks'!EV7="","",'statement of marks'!EV7)</f>
        <v/>
      </c>
      <c r="V20" s="614" t="str">
        <f>IF('statement of marks'!EW7="","",'statement of marks'!EW7)</f>
        <v/>
      </c>
    </row>
    <row r="21" spans="1:22" ht="16" customHeight="1">
      <c r="A21" s="598"/>
      <c r="B21" s="1112" t="str">
        <f>IF('statement of marks'!$EZ$3="","",'statement of marks'!$EZ$3)</f>
        <v>dyk f'k{kk</v>
      </c>
      <c r="C21" s="1113"/>
      <c r="D21" s="1103">
        <f>IF('statement of marks'!EZ7="","",'statement of marks'!EZ7)</f>
        <v>20</v>
      </c>
      <c r="E21" s="1103"/>
      <c r="F21" s="1103"/>
      <c r="G21" s="1103">
        <f>IF('statement of marks'!FA7="","",'statement of marks'!FA7)</f>
        <v>20</v>
      </c>
      <c r="H21" s="1103"/>
      <c r="I21" s="1103"/>
      <c r="J21" s="1103">
        <f>IF('statement of marks'!FC7="","",'statement of marks'!FC7)</f>
        <v>20</v>
      </c>
      <c r="K21" s="1103"/>
      <c r="L21" s="1103"/>
      <c r="M21" s="1103">
        <f>IF('statement of marks'!FB7="","",'statement of marks'!FB7)</f>
        <v>20</v>
      </c>
      <c r="N21" s="1103"/>
      <c r="O21" s="1103"/>
      <c r="P21" s="1103">
        <f>IF('statement of marks'!FD7="","",'statement of marks'!FD7)</f>
        <v>20</v>
      </c>
      <c r="Q21" s="1103"/>
      <c r="R21" s="1103"/>
      <c r="S21" s="611"/>
      <c r="T21" s="613" t="str">
        <f>IF('statement of marks'!FE7="","",'statement of marks'!FE7)</f>
        <v/>
      </c>
      <c r="U21" s="613" t="str">
        <f>IF('statement of marks'!FF7="","",'statement of marks'!FF7)</f>
        <v/>
      </c>
      <c r="V21" s="614" t="str">
        <f>IF('statement of marks'!FG7="","",'statement of marks'!FG7)</f>
        <v/>
      </c>
    </row>
    <row r="22" spans="1:22" ht="16" customHeight="1">
      <c r="A22" s="598"/>
      <c r="B22" s="1109" t="str">
        <f>IF('statement of marks'!$FJ$3="","",'statement of marks'!$FJ$3)</f>
        <v>LokLF; ,oe~ 'kkjhfjd f'k{kk</v>
      </c>
      <c r="C22" s="1110"/>
      <c r="D22" s="1103">
        <f>IF('statement of marks'!FJ7="","",'statement of marks'!FJ7)</f>
        <v>15</v>
      </c>
      <c r="E22" s="1103"/>
      <c r="F22" s="1103"/>
      <c r="G22" s="1103">
        <f>IF('statement of marks'!FK7="","",'statement of marks'!FK7)</f>
        <v>15</v>
      </c>
      <c r="H22" s="1103"/>
      <c r="I22" s="1103"/>
      <c r="J22" s="1103">
        <f>IF('statement of marks'!FM7="","",'statement of marks'!FM7)</f>
        <v>15</v>
      </c>
      <c r="K22" s="1103"/>
      <c r="L22" s="1103"/>
      <c r="M22" s="1103">
        <f>IF('statement of marks'!FL7="","",'statement of marks'!FL7)</f>
        <v>15</v>
      </c>
      <c r="N22" s="1103"/>
      <c r="O22" s="1103"/>
      <c r="P22" s="1103">
        <f>IF('statement of marks'!FN7="","",'statement of marks'!FN7)</f>
        <v>15</v>
      </c>
      <c r="Q22" s="1103"/>
      <c r="R22" s="1103"/>
      <c r="S22" s="611"/>
      <c r="T22" s="613" t="str">
        <f>IF('statement of marks'!FO7="","",'statement of marks'!FO7)</f>
        <v/>
      </c>
      <c r="U22" s="613" t="str">
        <f>IF('statement of marks'!FP7="","",'statement of marks'!FP7)</f>
        <v/>
      </c>
      <c r="V22" s="614" t="str">
        <f>IF('statement of marks'!FQ7="","",'statement of marks'!FQ7)</f>
        <v/>
      </c>
    </row>
    <row r="23" spans="1:22" ht="16" customHeight="1">
      <c r="A23" s="598"/>
      <c r="B23" s="1104" t="s">
        <v>273</v>
      </c>
      <c r="C23" s="1105"/>
      <c r="D23" s="1213" t="str">
        <f>details!$DZ$3</f>
        <v>vxLr rd</v>
      </c>
      <c r="E23" s="1213"/>
      <c r="F23" s="1213"/>
      <c r="G23" s="1213" t="str">
        <f>details!$ED$3</f>
        <v>vDVwcj rd</v>
      </c>
      <c r="H23" s="1213"/>
      <c r="I23" s="1213"/>
      <c r="J23" s="1213" t="str">
        <f>details!$EL$3</f>
        <v>Qjojh rd</v>
      </c>
      <c r="K23" s="1213"/>
      <c r="L23" s="1213"/>
      <c r="M23" s="1213" t="str">
        <f>details!$EH$3</f>
        <v>fnlEcj rd</v>
      </c>
      <c r="N23" s="1213"/>
      <c r="O23" s="1213"/>
      <c r="P23" s="1213" t="str">
        <f>details!$EP$3</f>
        <v>loZ ;ksx</v>
      </c>
      <c r="Q23" s="1213"/>
      <c r="R23" s="1213"/>
      <c r="S23" s="1106" t="s">
        <v>475</v>
      </c>
      <c r="T23" s="1107"/>
      <c r="U23" s="1107"/>
      <c r="V23" s="1180"/>
    </row>
    <row r="24" spans="1:22" ht="16" customHeight="1">
      <c r="A24" s="598"/>
      <c r="B24" s="1100" t="s">
        <v>99</v>
      </c>
      <c r="C24" s="1101"/>
      <c r="D24" s="1102" t="str">
        <f>IF(details!EA7="","",details!EA7)</f>
        <v/>
      </c>
      <c r="E24" s="1102"/>
      <c r="F24" s="1102"/>
      <c r="G24" s="1102" t="str">
        <f>IF(details!EE7="","",details!EE7)</f>
        <v/>
      </c>
      <c r="H24" s="1102"/>
      <c r="I24" s="1102"/>
      <c r="J24" s="1102" t="str">
        <f>IF(details!EM7="","",details!EM7)</f>
        <v/>
      </c>
      <c r="K24" s="1102"/>
      <c r="L24" s="1102"/>
      <c r="M24" s="1102" t="str">
        <f>IF(details!EI7="","",details!EI7)</f>
        <v/>
      </c>
      <c r="N24" s="1102"/>
      <c r="O24" s="1102"/>
      <c r="P24" s="1102" t="str">
        <f>IF(details!EQ7="","",details!EQ7)</f>
        <v/>
      </c>
      <c r="Q24" s="1102"/>
      <c r="R24" s="1102"/>
      <c r="S24" s="1181">
        <f>'statement of marks'!$HG$108</f>
        <v>42460</v>
      </c>
      <c r="T24" s="1182"/>
      <c r="U24" s="1182"/>
      <c r="V24" s="1183"/>
    </row>
    <row r="25" spans="1:22" ht="16" customHeight="1">
      <c r="A25" s="598"/>
      <c r="B25" s="1094" t="s">
        <v>15</v>
      </c>
      <c r="C25" s="1095"/>
      <c r="D25" s="1096" t="str">
        <f>IF(details!DZ7="","",details!DZ7)</f>
        <v/>
      </c>
      <c r="E25" s="1096"/>
      <c r="F25" s="1096"/>
      <c r="G25" s="1096" t="str">
        <f>IF(details!ED7="","",details!ED7)</f>
        <v/>
      </c>
      <c r="H25" s="1096"/>
      <c r="I25" s="1096"/>
      <c r="J25" s="1096" t="str">
        <f>IF(details!EL7="","",details!EL7)</f>
        <v/>
      </c>
      <c r="K25" s="1096"/>
      <c r="L25" s="1096"/>
      <c r="M25" s="1096" t="str">
        <f>IF(details!EH7="","",details!EH7)</f>
        <v/>
      </c>
      <c r="N25" s="1096"/>
      <c r="O25" s="1096"/>
      <c r="P25" s="1096" t="str">
        <f>IF(details!EP7="","",details!EP7)</f>
        <v/>
      </c>
      <c r="Q25" s="1096"/>
      <c r="R25" s="1096"/>
      <c r="S25" s="1184"/>
      <c r="T25" s="1185"/>
      <c r="U25" s="1185"/>
      <c r="V25" s="1186"/>
    </row>
    <row r="26" spans="1:22" ht="16" customHeight="1">
      <c r="A26" s="1206"/>
      <c r="B26" s="1207" t="s">
        <v>473</v>
      </c>
      <c r="C26" s="1208"/>
      <c r="D26" s="1209" t="s">
        <v>3</v>
      </c>
      <c r="E26" s="1209"/>
      <c r="F26" s="1209"/>
      <c r="G26" s="1209" t="s">
        <v>389</v>
      </c>
      <c r="H26" s="1209"/>
      <c r="I26" s="1209"/>
      <c r="J26" s="1209" t="s">
        <v>5</v>
      </c>
      <c r="K26" s="1209"/>
      <c r="L26" s="1209"/>
      <c r="M26" s="1209" t="s">
        <v>465</v>
      </c>
      <c r="N26" s="1209"/>
      <c r="O26" s="1209"/>
      <c r="P26" s="1210" t="s">
        <v>306</v>
      </c>
      <c r="Q26" s="1210"/>
      <c r="R26" s="1210"/>
      <c r="S26" s="1209" t="s">
        <v>473</v>
      </c>
      <c r="T26" s="1209"/>
      <c r="U26" s="1209"/>
      <c r="V26" s="1211"/>
    </row>
    <row r="27" spans="1:22" ht="16" customHeight="1">
      <c r="A27" s="1206"/>
      <c r="B27" s="1207"/>
      <c r="C27" s="1208"/>
      <c r="D27" s="1212" t="str">
        <f>'statement of marks'!HE7</f>
        <v/>
      </c>
      <c r="E27" s="1212"/>
      <c r="F27" s="1212"/>
      <c r="G27" s="1212">
        <f>'statement of marks'!HF7</f>
        <v>563</v>
      </c>
      <c r="H27" s="1212"/>
      <c r="I27" s="1212"/>
      <c r="J27" s="1212" t="str">
        <f>'statement of marks'!HG7</f>
        <v/>
      </c>
      <c r="K27" s="1212"/>
      <c r="L27" s="1212"/>
      <c r="M27" s="1212" t="str">
        <f>'statement of marks'!HJ7</f>
        <v/>
      </c>
      <c r="N27" s="1212"/>
      <c r="O27" s="1212"/>
      <c r="P27" s="1212" t="str">
        <f>'statement of marks'!HI7</f>
        <v/>
      </c>
      <c r="Q27" s="1212"/>
      <c r="R27" s="1212"/>
      <c r="S27" s="1209" t="str">
        <f>'statement of marks'!HD7</f>
        <v>Mzki</v>
      </c>
      <c r="T27" s="1209"/>
      <c r="U27" s="1209"/>
      <c r="V27" s="1211"/>
    </row>
    <row r="28" spans="1:22" ht="16" customHeight="1">
      <c r="A28" s="598"/>
      <c r="B28" s="1089" t="s">
        <v>100</v>
      </c>
      <c r="C28" s="1090"/>
      <c r="D28" s="1081"/>
      <c r="E28" s="1081"/>
      <c r="F28" s="1081"/>
      <c r="G28" s="1081"/>
      <c r="H28" s="1081"/>
      <c r="I28" s="1081"/>
      <c r="J28" s="1081"/>
      <c r="K28" s="1081"/>
      <c r="L28" s="1081"/>
      <c r="M28" s="1081"/>
      <c r="N28" s="1081"/>
      <c r="O28" s="1081"/>
      <c r="P28" s="1081"/>
      <c r="Q28" s="1081"/>
      <c r="R28" s="1081"/>
      <c r="S28" s="1081"/>
      <c r="T28" s="1081"/>
      <c r="U28" s="1081"/>
      <c r="V28" s="1205"/>
    </row>
    <row r="29" spans="1:22" ht="16" customHeight="1">
      <c r="A29" s="598"/>
      <c r="B29" s="1087" t="s">
        <v>80</v>
      </c>
      <c r="C29" s="1088"/>
      <c r="D29" s="1081"/>
      <c r="E29" s="1081"/>
      <c r="F29" s="1081"/>
      <c r="G29" s="1081"/>
      <c r="H29" s="1081"/>
      <c r="I29" s="1081"/>
      <c r="J29" s="1081"/>
      <c r="K29" s="1081"/>
      <c r="L29" s="1081"/>
      <c r="M29" s="1081"/>
      <c r="N29" s="1081"/>
      <c r="O29" s="1081"/>
      <c r="P29" s="1081"/>
      <c r="Q29" s="1081"/>
      <c r="R29" s="1081"/>
      <c r="S29" s="1081"/>
      <c r="T29" s="1081"/>
      <c r="U29" s="1081"/>
      <c r="V29" s="1205"/>
    </row>
    <row r="30" spans="1:22" ht="16" customHeight="1">
      <c r="A30" s="598"/>
      <c r="B30" s="1089" t="s">
        <v>466</v>
      </c>
      <c r="C30" s="1090"/>
      <c r="D30" s="1081"/>
      <c r="E30" s="1081"/>
      <c r="F30" s="1081"/>
      <c r="G30" s="1081"/>
      <c r="H30" s="1081"/>
      <c r="I30" s="1081"/>
      <c r="J30" s="1081"/>
      <c r="K30" s="1081"/>
      <c r="L30" s="1081"/>
      <c r="M30" s="1081"/>
      <c r="N30" s="1081"/>
      <c r="O30" s="1081"/>
      <c r="P30" s="1081" t="s">
        <v>466</v>
      </c>
      <c r="Q30" s="1081"/>
      <c r="R30" s="1081"/>
      <c r="S30" s="1081"/>
      <c r="T30" s="1081"/>
      <c r="U30" s="1081"/>
      <c r="V30" s="1205"/>
    </row>
    <row r="31" spans="1:22" ht="16" customHeight="1">
      <c r="A31" s="598"/>
      <c r="B31" s="1085" t="s">
        <v>101</v>
      </c>
      <c r="C31" s="1086"/>
      <c r="D31" s="1081"/>
      <c r="E31" s="1081"/>
      <c r="F31" s="1081"/>
      <c r="G31" s="1081"/>
      <c r="H31" s="1081"/>
      <c r="I31" s="1081"/>
      <c r="J31" s="1081"/>
      <c r="K31" s="1081"/>
      <c r="L31" s="1081"/>
      <c r="M31" s="1081"/>
      <c r="N31" s="1081"/>
      <c r="O31" s="1081"/>
      <c r="P31" s="1081"/>
      <c r="Q31" s="1081"/>
      <c r="R31" s="1081"/>
      <c r="S31" s="1198" t="s">
        <v>101</v>
      </c>
      <c r="T31" s="1198"/>
      <c r="U31" s="1198"/>
      <c r="V31" s="1199"/>
    </row>
    <row r="32" spans="1:22" ht="16" customHeight="1" thickBot="1">
      <c r="A32" s="600"/>
      <c r="B32" s="1200" t="s">
        <v>102</v>
      </c>
      <c r="C32" s="1201"/>
      <c r="D32" s="1202"/>
      <c r="E32" s="1202"/>
      <c r="F32" s="1202"/>
      <c r="G32" s="1202"/>
      <c r="H32" s="1202"/>
      <c r="I32" s="1202"/>
      <c r="J32" s="1202"/>
      <c r="K32" s="1202"/>
      <c r="L32" s="1202"/>
      <c r="M32" s="1202"/>
      <c r="N32" s="1202"/>
      <c r="O32" s="1202"/>
      <c r="P32" s="1202"/>
      <c r="Q32" s="1202"/>
      <c r="R32" s="1202"/>
      <c r="S32" s="1203" t="s">
        <v>163</v>
      </c>
      <c r="T32" s="1203"/>
      <c r="U32" s="1203"/>
      <c r="V32" s="1204"/>
    </row>
    <row r="33" spans="1:22" ht="16" customHeight="1">
      <c r="A33" s="597"/>
      <c r="B33" s="1216" t="s">
        <v>47</v>
      </c>
      <c r="C33" s="1217"/>
      <c r="D33" s="1217"/>
      <c r="E33" s="1217"/>
      <c r="F33" s="1217"/>
      <c r="G33" s="1217"/>
      <c r="H33" s="1217"/>
      <c r="I33" s="1217"/>
      <c r="J33" s="1217"/>
      <c r="K33" s="1217"/>
      <c r="L33" s="1217"/>
      <c r="M33" s="1217"/>
      <c r="N33" s="1217"/>
      <c r="O33" s="1217"/>
      <c r="P33" s="1217"/>
      <c r="Q33" s="1217"/>
      <c r="R33" s="1217"/>
      <c r="S33" s="1217"/>
      <c r="T33" s="1217"/>
      <c r="U33" s="1217"/>
      <c r="V33" s="1218"/>
    </row>
    <row r="34" spans="1:22" ht="16" customHeight="1">
      <c r="A34" s="598"/>
      <c r="B34" s="1219" t="str">
        <f>'statement of marks'!$A$1</f>
        <v>jk- ck- ek/;fed fo|ky; uohu] fuEckgsM+k</v>
      </c>
      <c r="C34" s="1220"/>
      <c r="D34" s="1220"/>
      <c r="E34" s="1220"/>
      <c r="F34" s="1220"/>
      <c r="G34" s="1220"/>
      <c r="H34" s="1220"/>
      <c r="I34" s="1220"/>
      <c r="J34" s="1220"/>
      <c r="K34" s="1220"/>
      <c r="L34" s="1220"/>
      <c r="M34" s="1220"/>
      <c r="N34" s="1220"/>
      <c r="O34" s="1220"/>
      <c r="P34" s="1220"/>
      <c r="Q34" s="1220"/>
      <c r="R34" s="1220"/>
      <c r="S34" s="1220"/>
      <c r="T34" s="1220"/>
      <c r="U34" s="1220"/>
      <c r="V34" s="1221"/>
    </row>
    <row r="35" spans="1:22" ht="16" customHeight="1">
      <c r="A35" s="598"/>
      <c r="B35" s="1114" t="s">
        <v>467</v>
      </c>
      <c r="C35" s="1115"/>
      <c r="D35" s="1119" t="str">
        <f>'statement of marks'!$H$3</f>
        <v>2015-16</v>
      </c>
      <c r="E35" s="1119"/>
      <c r="F35" s="1119"/>
      <c r="G35" s="1119"/>
      <c r="H35" s="1119"/>
      <c r="I35" s="1119"/>
      <c r="J35" s="1119"/>
      <c r="K35" s="1119"/>
      <c r="L35" s="1119"/>
      <c r="M35" s="1119"/>
      <c r="N35" s="1119"/>
      <c r="O35" s="1119"/>
      <c r="P35" s="1119"/>
      <c r="Q35" s="1119"/>
      <c r="R35" s="1119"/>
      <c r="S35" s="1119"/>
      <c r="T35" s="1119"/>
      <c r="U35" s="1119"/>
      <c r="V35" s="1196"/>
    </row>
    <row r="36" spans="1:22" ht="16" customHeight="1">
      <c r="A36" s="598"/>
      <c r="B36" s="1114" t="s">
        <v>218</v>
      </c>
      <c r="C36" s="1115"/>
      <c r="D36" s="1115" t="str">
        <f>IF('statement of marks'!J8="","",'statement of marks'!J8)</f>
        <v>v 002</v>
      </c>
      <c r="E36" s="1115"/>
      <c r="F36" s="1115"/>
      <c r="G36" s="1115"/>
      <c r="H36" s="1115"/>
      <c r="I36" s="1115"/>
      <c r="J36" s="1115"/>
      <c r="K36" s="1115"/>
      <c r="L36" s="1115"/>
      <c r="M36" s="1115"/>
      <c r="N36" s="1115"/>
      <c r="O36" s="1115"/>
      <c r="P36" s="1115"/>
      <c r="Q36" s="1115"/>
      <c r="R36" s="1115"/>
      <c r="S36" s="1115"/>
      <c r="T36" s="1115"/>
      <c r="U36" s="1115"/>
      <c r="V36" s="1197"/>
    </row>
    <row r="37" spans="1:22" ht="16" customHeight="1">
      <c r="A37" s="598"/>
      <c r="B37" s="1114" t="s">
        <v>219</v>
      </c>
      <c r="C37" s="1115"/>
      <c r="D37" s="1115" t="str">
        <f>IF('statement of marks'!K8="","",'statement of marks'!K8)</f>
        <v>c 002</v>
      </c>
      <c r="E37" s="1115"/>
      <c r="F37" s="1115"/>
      <c r="G37" s="1115"/>
      <c r="H37" s="1115"/>
      <c r="I37" s="1115"/>
      <c r="J37" s="1115"/>
      <c r="K37" s="1115"/>
      <c r="L37" s="1115"/>
      <c r="M37" s="1115"/>
      <c r="N37" s="1115"/>
      <c r="O37" s="1115"/>
      <c r="P37" s="1115"/>
      <c r="Q37" s="1115"/>
      <c r="R37" s="1115"/>
      <c r="S37" s="1115"/>
      <c r="T37" s="1115"/>
      <c r="U37" s="1115"/>
      <c r="V37" s="1197"/>
    </row>
    <row r="38" spans="1:22" ht="16" customHeight="1">
      <c r="A38" s="598"/>
      <c r="B38" s="1114" t="s">
        <v>220</v>
      </c>
      <c r="C38" s="1115"/>
      <c r="D38" s="1115" t="str">
        <f>IF('statement of marks'!L8="","",'statement of marks'!L8)</f>
        <v>l 002</v>
      </c>
      <c r="E38" s="1115"/>
      <c r="F38" s="1115"/>
      <c r="G38" s="1115"/>
      <c r="H38" s="1115"/>
      <c r="I38" s="1115"/>
      <c r="J38" s="1115"/>
      <c r="K38" s="1115"/>
      <c r="L38" s="1115"/>
      <c r="M38" s="1115"/>
      <c r="N38" s="1115"/>
      <c r="O38" s="1115"/>
      <c r="P38" s="1115"/>
      <c r="Q38" s="1115"/>
      <c r="R38" s="1115"/>
      <c r="S38" s="1115"/>
      <c r="T38" s="1115"/>
      <c r="U38" s="1115"/>
      <c r="V38" s="1197"/>
    </row>
    <row r="39" spans="1:22" ht="16" customHeight="1">
      <c r="A39" s="598"/>
      <c r="B39" s="1114" t="s">
        <v>221</v>
      </c>
      <c r="C39" s="1115"/>
      <c r="D39" s="1119" t="str">
        <f>'statement of marks'!$G$3</f>
        <v>6 A</v>
      </c>
      <c r="E39" s="1119"/>
      <c r="F39" s="1119"/>
      <c r="G39" s="1115" t="s">
        <v>9</v>
      </c>
      <c r="H39" s="1115"/>
      <c r="I39" s="1115"/>
      <c r="J39" s="1119">
        <f>IF('statement of marks'!D8="","",'statement of marks'!D8)</f>
        <v>802</v>
      </c>
      <c r="K39" s="1119"/>
      <c r="L39" s="1119"/>
      <c r="M39" s="1115" t="s">
        <v>222</v>
      </c>
      <c r="N39" s="1115"/>
      <c r="O39" s="1115"/>
      <c r="P39" s="1119">
        <f>IF('statement of marks'!F8="","",'statement of marks'!F8)</f>
        <v>967</v>
      </c>
      <c r="Q39" s="1119"/>
      <c r="R39" s="1119"/>
      <c r="S39" s="1214" t="str">
        <f>IF('statement of marks'!$J$3="","",'statement of marks'!$J$3)</f>
        <v xml:space="preserve">fo|ky; dk Mk;l dksM+ </v>
      </c>
      <c r="T39" s="1214"/>
      <c r="U39" s="1214"/>
      <c r="V39" s="1215"/>
    </row>
    <row r="40" spans="1:22" ht="16" customHeight="1">
      <c r="A40" s="598"/>
      <c r="B40" s="601" t="s">
        <v>0</v>
      </c>
      <c r="C40" s="602"/>
      <c r="D40" s="1121">
        <f>IF('statement of marks'!H8="","",'statement of marks'!H8)</f>
        <v>37714</v>
      </c>
      <c r="E40" s="1121"/>
      <c r="F40" s="1121"/>
      <c r="G40" s="1115" t="str">
        <f>IF('statement of marks'!I8="","",'statement of marks'!I8)</f>
        <v>rhu vizsy] nks gtkj rhu</v>
      </c>
      <c r="H40" s="1115"/>
      <c r="I40" s="1115"/>
      <c r="J40" s="1115"/>
      <c r="K40" s="1115"/>
      <c r="L40" s="1115"/>
      <c r="M40" s="1115"/>
      <c r="N40" s="1115"/>
      <c r="O40" s="1115"/>
      <c r="P40" s="1115"/>
      <c r="Q40" s="1115"/>
      <c r="R40" s="1115"/>
      <c r="S40" s="1190" t="str">
        <f>IF('statement of marks'!$K$3="","",'statement of marks'!$K$3)</f>
        <v xml:space="preserve">08291009401   </v>
      </c>
      <c r="T40" s="1190"/>
      <c r="U40" s="1190"/>
      <c r="V40" s="1191"/>
    </row>
    <row r="41" spans="1:22" ht="16" customHeight="1">
      <c r="A41" s="598"/>
      <c r="B41" s="561" t="s">
        <v>28</v>
      </c>
      <c r="C41" s="603" t="s">
        <v>97</v>
      </c>
      <c r="D41" s="1081" t="s">
        <v>1</v>
      </c>
      <c r="E41" s="1081"/>
      <c r="F41" s="1081"/>
      <c r="G41" s="1081" t="s">
        <v>21</v>
      </c>
      <c r="H41" s="1081"/>
      <c r="I41" s="1081"/>
      <c r="J41" s="1081" t="s">
        <v>68</v>
      </c>
      <c r="K41" s="1081"/>
      <c r="L41" s="1081"/>
      <c r="M41" s="1081" t="s">
        <v>98</v>
      </c>
      <c r="N41" s="1081"/>
      <c r="O41" s="1081"/>
      <c r="P41" s="1192" t="s">
        <v>278</v>
      </c>
      <c r="Q41" s="1193" t="s">
        <v>459</v>
      </c>
      <c r="R41" s="1193"/>
      <c r="S41" s="1193"/>
      <c r="T41" s="1194" t="s">
        <v>458</v>
      </c>
      <c r="U41" s="1194"/>
      <c r="V41" s="1195"/>
    </row>
    <row r="42" spans="1:22" ht="16" customHeight="1">
      <c r="A42" s="598"/>
      <c r="B42" s="561"/>
      <c r="C42" s="603"/>
      <c r="D42" s="596" t="s">
        <v>468</v>
      </c>
      <c r="E42" s="596" t="s">
        <v>469</v>
      </c>
      <c r="F42" s="604" t="s">
        <v>2</v>
      </c>
      <c r="G42" s="596" t="s">
        <v>468</v>
      </c>
      <c r="H42" s="596" t="s">
        <v>469</v>
      </c>
      <c r="I42" s="604" t="s">
        <v>2</v>
      </c>
      <c r="J42" s="596" t="s">
        <v>468</v>
      </c>
      <c r="K42" s="596" t="s">
        <v>469</v>
      </c>
      <c r="L42" s="604" t="s">
        <v>2</v>
      </c>
      <c r="M42" s="596" t="s">
        <v>468</v>
      </c>
      <c r="N42" s="596" t="s">
        <v>469</v>
      </c>
      <c r="O42" s="604" t="s">
        <v>2</v>
      </c>
      <c r="P42" s="1192"/>
      <c r="Q42" s="596" t="s">
        <v>468</v>
      </c>
      <c r="R42" s="596" t="s">
        <v>469</v>
      </c>
      <c r="S42" s="608" t="s">
        <v>2</v>
      </c>
      <c r="T42" s="618" t="s">
        <v>304</v>
      </c>
      <c r="U42" s="619" t="s">
        <v>5</v>
      </c>
      <c r="V42" s="620" t="s">
        <v>464</v>
      </c>
    </row>
    <row r="43" spans="1:22" ht="16" customHeight="1">
      <c r="A43" s="599"/>
      <c r="B43" s="1178" t="s">
        <v>3</v>
      </c>
      <c r="C43" s="1179"/>
      <c r="D43" s="579">
        <f>IF('statement of marks'!M$6="","",'statement of marks'!M$6)</f>
        <v>5</v>
      </c>
      <c r="E43" s="579">
        <f>IF('statement of marks'!N$6="","",'statement of marks'!N$6)</f>
        <v>5</v>
      </c>
      <c r="F43" s="605">
        <f>IF('statement of marks'!O$6="","",'statement of marks'!O$6)</f>
        <v>10</v>
      </c>
      <c r="G43" s="579">
        <f>IF('statement of marks'!P$6="","",'statement of marks'!P$6)</f>
        <v>5</v>
      </c>
      <c r="H43" s="579">
        <f>IF('statement of marks'!Q$6="","",'statement of marks'!Q$6)</f>
        <v>5</v>
      </c>
      <c r="I43" s="605">
        <f>IF('statement of marks'!R$6="","",'statement of marks'!R$6)</f>
        <v>10</v>
      </c>
      <c r="J43" s="579">
        <f>IF('statement of marks'!S$6="","",'statement of marks'!S$6)</f>
        <v>5</v>
      </c>
      <c r="K43" s="579">
        <f>IF('statement of marks'!T$6="","",'statement of marks'!T$6)</f>
        <v>5</v>
      </c>
      <c r="L43" s="605">
        <f>IF('statement of marks'!U$6="","",'statement of marks'!U$6)</f>
        <v>10</v>
      </c>
      <c r="M43" s="579">
        <f>IF('statement of marks'!W$6="","",'statement of marks'!W$6)</f>
        <v>50</v>
      </c>
      <c r="N43" s="579">
        <f>IF('statement of marks'!X$6="","",'statement of marks'!X$6)</f>
        <v>20</v>
      </c>
      <c r="O43" s="605">
        <f>IF('statement of marks'!Y$6="","",'statement of marks'!Y$6)</f>
        <v>70</v>
      </c>
      <c r="P43" s="580">
        <f>IF('statement of marks'!Z$6="","",'statement of marks'!Z$6)</f>
        <v>100</v>
      </c>
      <c r="Q43" s="579">
        <f>IF('statement of marks'!AA$6="","",'statement of marks'!AA$6)</f>
        <v>70</v>
      </c>
      <c r="R43" s="579">
        <f>IF('statement of marks'!AB$6="","",'statement of marks'!AB$6)</f>
        <v>30</v>
      </c>
      <c r="S43" s="605">
        <f>IF('statement of marks'!AC$6="","",'statement of marks'!AC$6)</f>
        <v>100</v>
      </c>
      <c r="T43" s="615">
        <f>IF('statement of marks'!AD$6="","",'statement of marks'!AD$6)</f>
        <v>200</v>
      </c>
      <c r="U43" s="615" t="str">
        <f>IF('statement of marks'!AE$6="","",'statement of marks'!AE$6)</f>
        <v/>
      </c>
      <c r="V43" s="621" t="str">
        <f>IF('statement of marks'!AF$6="","",'statement of marks'!AF$6)</f>
        <v/>
      </c>
    </row>
    <row r="44" spans="1:22" ht="16" customHeight="1">
      <c r="A44" s="598"/>
      <c r="B44" s="1114" t="str">
        <f>IF('statement of marks'!$M$3="","",'statement of marks'!$M$3)</f>
        <v>fgUnh</v>
      </c>
      <c r="C44" s="1115"/>
      <c r="D44" s="275">
        <f>IF('statement of marks'!M8="","",'statement of marks'!M8)</f>
        <v>5</v>
      </c>
      <c r="E44" s="275">
        <f>IF('statement of marks'!N8="","",'statement of marks'!N8)</f>
        <v>5</v>
      </c>
      <c r="F44" s="606">
        <f>IF('statement of marks'!O8="","",'statement of marks'!O8)</f>
        <v>10</v>
      </c>
      <c r="G44" s="275">
        <f>IF('statement of marks'!P8="","",'statement of marks'!P8)</f>
        <v>5</v>
      </c>
      <c r="H44" s="275">
        <f>IF('statement of marks'!Q8="","",'statement of marks'!Q8)</f>
        <v>5</v>
      </c>
      <c r="I44" s="606">
        <f>IF('statement of marks'!R8="","",'statement of marks'!R8)</f>
        <v>10</v>
      </c>
      <c r="J44" s="275">
        <f>IF('statement of marks'!S8="","",'statement of marks'!S8)</f>
        <v>5</v>
      </c>
      <c r="K44" s="275">
        <f>IF('statement of marks'!T8="","",'statement of marks'!T8)</f>
        <v>5</v>
      </c>
      <c r="L44" s="606">
        <f>IF('statement of marks'!U8="","",'statement of marks'!U8)</f>
        <v>10</v>
      </c>
      <c r="M44" s="275">
        <f>IF('statement of marks'!W8="","",'statement of marks'!W8)</f>
        <v>50</v>
      </c>
      <c r="N44" s="275">
        <f>IF('statement of marks'!X8="","",'statement of marks'!X8)</f>
        <v>20</v>
      </c>
      <c r="O44" s="606">
        <f>IF('statement of marks'!Y8="","",'statement of marks'!Y8)</f>
        <v>70</v>
      </c>
      <c r="P44" s="277">
        <f>IF('statement of marks'!Z8="","",'statement of marks'!Z8)</f>
        <v>100</v>
      </c>
      <c r="Q44" s="275" t="str">
        <f>IF('statement of marks'!AA8="","",'statement of marks'!AA8)</f>
        <v>ml</v>
      </c>
      <c r="R44" s="275" t="str">
        <f>IF('statement of marks'!AB8="","",'statement of marks'!AB8)</f>
        <v>ml</v>
      </c>
      <c r="S44" s="606" t="str">
        <f>IF('statement of marks'!AC8="","",'statement of marks'!AC8)</f>
        <v>ML</v>
      </c>
      <c r="T44" s="578">
        <f>IF('statement of marks'!AD8="","",'statement of marks'!AD8)</f>
        <v>100</v>
      </c>
      <c r="U44" s="578">
        <f>IF('statement of marks'!AE8="","",'statement of marks'!AE8)</f>
        <v>50</v>
      </c>
      <c r="V44" s="612" t="str">
        <f>IF('statement of marks'!AF8="","",'statement of marks'!AF8)</f>
        <v>ML</v>
      </c>
    </row>
    <row r="45" spans="1:22" ht="16" customHeight="1">
      <c r="A45" s="598"/>
      <c r="B45" s="1114" t="str">
        <f>IF('statement of marks'!$AI$3="","",'statement of marks'!$AI$3)</f>
        <v>vaxszth</v>
      </c>
      <c r="C45" s="1115"/>
      <c r="D45" s="275">
        <f>IF('statement of marks'!AI8="","",'statement of marks'!AI8)</f>
        <v>5</v>
      </c>
      <c r="E45" s="275">
        <f>IF('statement of marks'!AJ8="","",'statement of marks'!AJ8)</f>
        <v>5</v>
      </c>
      <c r="F45" s="606">
        <f>IF('statement of marks'!AK8="","",'statement of marks'!AK8)</f>
        <v>10</v>
      </c>
      <c r="G45" s="275">
        <f>IF('statement of marks'!AL8="","",'statement of marks'!AL8)</f>
        <v>5</v>
      </c>
      <c r="H45" s="275">
        <f>IF('statement of marks'!AM8="","",'statement of marks'!AM8)</f>
        <v>5</v>
      </c>
      <c r="I45" s="606">
        <f>IF('statement of marks'!AN8="","",'statement of marks'!AN8)</f>
        <v>10</v>
      </c>
      <c r="J45" s="275">
        <f>IF('statement of marks'!AO8="","",'statement of marks'!AO8)</f>
        <v>5</v>
      </c>
      <c r="K45" s="275">
        <f>IF('statement of marks'!AP8="","",'statement of marks'!AP8)</f>
        <v>5</v>
      </c>
      <c r="L45" s="606">
        <f>IF('statement of marks'!AQ8="","",'statement of marks'!AQ8)</f>
        <v>10</v>
      </c>
      <c r="M45" s="275">
        <f>IF('statement of marks'!AS8="","",'statement of marks'!AS8)</f>
        <v>50</v>
      </c>
      <c r="N45" s="275">
        <f>IF('statement of marks'!AT8="","",'statement of marks'!AT8)</f>
        <v>20</v>
      </c>
      <c r="O45" s="606">
        <f>IF('statement of marks'!AU8="","",'statement of marks'!AU8)</f>
        <v>70</v>
      </c>
      <c r="P45" s="277">
        <f>IF('statement of marks'!AV8="","",'statement of marks'!AV8)</f>
        <v>100</v>
      </c>
      <c r="Q45" s="275">
        <f>IF('statement of marks'!AW8="","",'statement of marks'!AW8)</f>
        <v>70</v>
      </c>
      <c r="R45" s="275" t="str">
        <f>IF('statement of marks'!AX8="","",'statement of marks'!AX8)</f>
        <v>ml</v>
      </c>
      <c r="S45" s="606" t="str">
        <f>IF('statement of marks'!AY8="","",'statement of marks'!AY8)</f>
        <v>ML</v>
      </c>
      <c r="T45" s="578">
        <f>IF('statement of marks'!AZ8="","",'statement of marks'!AZ8)</f>
        <v>100</v>
      </c>
      <c r="U45" s="578">
        <f>IF('statement of marks'!BA8="","",'statement of marks'!BA8)</f>
        <v>50</v>
      </c>
      <c r="V45" s="612" t="str">
        <f>IF('statement of marks'!BB8="","",'statement of marks'!BB8)</f>
        <v>ML</v>
      </c>
    </row>
    <row r="46" spans="1:22" ht="16" customHeight="1">
      <c r="A46" s="598"/>
      <c r="B46" s="1114" t="str">
        <f>IF('statement of marks'!BE8="s","laLd`r",IF('statement of marks'!BE8="u","mnwZ",IF('statement of marks'!BE8="g","xqtjkrh",IF('statement of marks'!BE8="p","iatkch",IF('statement of marks'!BE8="sd","fla/kh","r`rh; Hkk""kk")))))</f>
        <v>laLd`r</v>
      </c>
      <c r="C46" s="1115"/>
      <c r="D46" s="275">
        <f>IF('statement of marks'!BF8="","",'statement of marks'!BF8)</f>
        <v>3</v>
      </c>
      <c r="E46" s="275">
        <f>IF('statement of marks'!BG8="","",'statement of marks'!BG8)</f>
        <v>3</v>
      </c>
      <c r="F46" s="606">
        <f>IF('statement of marks'!BH8="","",'statement of marks'!BH8)</f>
        <v>6</v>
      </c>
      <c r="G46" s="275">
        <f>IF('statement of marks'!BI8="","",'statement of marks'!BI8)</f>
        <v>2</v>
      </c>
      <c r="H46" s="275">
        <f>IF('statement of marks'!BJ8="","",'statement of marks'!BJ8)</f>
        <v>3</v>
      </c>
      <c r="I46" s="606">
        <f>IF('statement of marks'!BK8="","",'statement of marks'!BK8)</f>
        <v>5</v>
      </c>
      <c r="J46" s="275" t="str">
        <f>IF('statement of marks'!BL8="","",'statement of marks'!BL8)</f>
        <v>Ab</v>
      </c>
      <c r="K46" s="275" t="str">
        <f>IF('statement of marks'!BM8="","",'statement of marks'!BM8)</f>
        <v>Ab</v>
      </c>
      <c r="L46" s="606">
        <f>IF('statement of marks'!BN8="","",'statement of marks'!BN8)</f>
        <v>0</v>
      </c>
      <c r="M46" s="275">
        <f>IF('statement of marks'!BP8="","",'statement of marks'!BP8)</f>
        <v>28</v>
      </c>
      <c r="N46" s="275">
        <f>IF('statement of marks'!BQ8="","",'statement of marks'!BQ8)</f>
        <v>14</v>
      </c>
      <c r="O46" s="606">
        <f>IF('statement of marks'!BR8="","",'statement of marks'!BR8)</f>
        <v>42</v>
      </c>
      <c r="P46" s="277">
        <f>IF('statement of marks'!BS8="","",'statement of marks'!BS8)</f>
        <v>53</v>
      </c>
      <c r="Q46" s="275" t="str">
        <f>IF('statement of marks'!BT8="","",'statement of marks'!BT8)</f>
        <v>AB</v>
      </c>
      <c r="R46" s="275" t="str">
        <f>IF('statement of marks'!BU8="","",'statement of marks'!BU8)</f>
        <v>ml</v>
      </c>
      <c r="S46" s="606" t="str">
        <f>IF('statement of marks'!BV8="","",'statement of marks'!BV8)</f>
        <v>AB</v>
      </c>
      <c r="T46" s="578">
        <f>IF('statement of marks'!BW8="","",'statement of marks'!BW8)</f>
        <v>53</v>
      </c>
      <c r="U46" s="578">
        <f>IF('statement of marks'!BX8="","",'statement of marks'!BX8)</f>
        <v>27</v>
      </c>
      <c r="V46" s="612" t="str">
        <f>IF('statement of marks'!BY8="","",'statement of marks'!BY8)</f>
        <v>AB</v>
      </c>
    </row>
    <row r="47" spans="1:22" ht="16" customHeight="1">
      <c r="A47" s="598"/>
      <c r="B47" s="1114" t="str">
        <f>IF('statement of marks'!$CB$3="","",'statement of marks'!$CB$3)</f>
        <v>xf.kr</v>
      </c>
      <c r="C47" s="1115"/>
      <c r="D47" s="275">
        <f>IF('statement of marks'!CB8="","",'statement of marks'!CB8)</f>
        <v>3</v>
      </c>
      <c r="E47" s="275">
        <f>IF('statement of marks'!CC8="","",'statement of marks'!CC8)</f>
        <v>3</v>
      </c>
      <c r="F47" s="606">
        <f>IF('statement of marks'!CD8="","",'statement of marks'!CD8)</f>
        <v>6</v>
      </c>
      <c r="G47" s="275">
        <f>IF('statement of marks'!CE8="","",'statement of marks'!CE8)</f>
        <v>3</v>
      </c>
      <c r="H47" s="275">
        <f>IF('statement of marks'!CF8="","",'statement of marks'!CF8)</f>
        <v>5</v>
      </c>
      <c r="I47" s="606">
        <f>IF('statement of marks'!CG8="","",'statement of marks'!CG8)</f>
        <v>8</v>
      </c>
      <c r="J47" s="275" t="str">
        <f>IF('statement of marks'!CH8="","",'statement of marks'!CH8)</f>
        <v>Ab</v>
      </c>
      <c r="K47" s="275" t="str">
        <f>IF('statement of marks'!CI8="","",'statement of marks'!CI8)</f>
        <v>Ab</v>
      </c>
      <c r="L47" s="606">
        <f>IF('statement of marks'!CJ8="","",'statement of marks'!CJ8)</f>
        <v>0</v>
      </c>
      <c r="M47" s="275">
        <f>IF('statement of marks'!CL8="","",'statement of marks'!CL8)</f>
        <v>17</v>
      </c>
      <c r="N47" s="275">
        <f>IF('statement of marks'!CM8="","",'statement of marks'!CM8)</f>
        <v>15</v>
      </c>
      <c r="O47" s="606">
        <f>IF('statement of marks'!CN8="","",'statement of marks'!CN8)</f>
        <v>32</v>
      </c>
      <c r="P47" s="277">
        <f>IF('statement of marks'!CO8="","",'statement of marks'!CO8)</f>
        <v>46</v>
      </c>
      <c r="Q47" s="275" t="str">
        <f>IF('statement of marks'!CP8="","",'statement of marks'!CP8)</f>
        <v>AB</v>
      </c>
      <c r="R47" s="275" t="str">
        <f>IF('statement of marks'!CQ8="","",'statement of marks'!CQ8)</f>
        <v>ml</v>
      </c>
      <c r="S47" s="606" t="str">
        <f>IF('statement of marks'!CR8="","",'statement of marks'!CR8)</f>
        <v>AB</v>
      </c>
      <c r="T47" s="578">
        <f>IF('statement of marks'!CS8="","",'statement of marks'!CS8)</f>
        <v>46</v>
      </c>
      <c r="U47" s="578">
        <f>IF('statement of marks'!CT8="","",'statement of marks'!CT8)</f>
        <v>23</v>
      </c>
      <c r="V47" s="612" t="str">
        <f>IF('statement of marks'!CU8="","",'statement of marks'!CU8)</f>
        <v>AB</v>
      </c>
    </row>
    <row r="48" spans="1:22" ht="16" customHeight="1">
      <c r="A48" s="598"/>
      <c r="B48" s="1114" t="str">
        <f>IF('statement of marks'!$CX$3="","",'statement of marks'!$CX$3)</f>
        <v>foKku</v>
      </c>
      <c r="C48" s="1115"/>
      <c r="D48" s="275">
        <f>IF('statement of marks'!CX8="","",'statement of marks'!CX8)</f>
        <v>2</v>
      </c>
      <c r="E48" s="275">
        <f>IF('statement of marks'!CY8="","",'statement of marks'!CY8)</f>
        <v>2</v>
      </c>
      <c r="F48" s="606">
        <f>IF('statement of marks'!CZ8="","",'statement of marks'!CZ8)</f>
        <v>4</v>
      </c>
      <c r="G48" s="275">
        <f>IF('statement of marks'!DA8="","",'statement of marks'!DA8)</f>
        <v>2</v>
      </c>
      <c r="H48" s="275">
        <f>IF('statement of marks'!DB8="","",'statement of marks'!DB8)</f>
        <v>3</v>
      </c>
      <c r="I48" s="606">
        <f>IF('statement of marks'!DC8="","",'statement of marks'!DC8)</f>
        <v>5</v>
      </c>
      <c r="J48" s="275" t="str">
        <f>IF('statement of marks'!DD8="","",'statement of marks'!DD8)</f>
        <v>Ab</v>
      </c>
      <c r="K48" s="275" t="str">
        <f>IF('statement of marks'!DE8="","",'statement of marks'!DE8)</f>
        <v>Ab</v>
      </c>
      <c r="L48" s="606">
        <f>IF('statement of marks'!DF8="","",'statement of marks'!DF8)</f>
        <v>0</v>
      </c>
      <c r="M48" s="275">
        <f>IF('statement of marks'!DH8="","",'statement of marks'!DH8)</f>
        <v>17</v>
      </c>
      <c r="N48" s="275">
        <f>IF('statement of marks'!DI8="","",'statement of marks'!DI8)</f>
        <v>15</v>
      </c>
      <c r="O48" s="606">
        <f>IF('statement of marks'!DJ8="","",'statement of marks'!DJ8)</f>
        <v>32</v>
      </c>
      <c r="P48" s="277">
        <f>IF('statement of marks'!DK8="","",'statement of marks'!DK8)</f>
        <v>41</v>
      </c>
      <c r="Q48" s="275" t="str">
        <f>IF('statement of marks'!DL8="","",'statement of marks'!DL8)</f>
        <v>ab</v>
      </c>
      <c r="R48" s="275" t="str">
        <f>IF('statement of marks'!DM8="","",'statement of marks'!DM8)</f>
        <v>ab</v>
      </c>
      <c r="S48" s="606" t="str">
        <f>IF('statement of marks'!DN8="","",'statement of marks'!DN8)</f>
        <v>AB</v>
      </c>
      <c r="T48" s="578">
        <f>IF('statement of marks'!DO8="","",'statement of marks'!DO8)</f>
        <v>41</v>
      </c>
      <c r="U48" s="578">
        <f>IF('statement of marks'!DP8="","",'statement of marks'!DP8)</f>
        <v>21</v>
      </c>
      <c r="V48" s="612" t="str">
        <f>IF('statement of marks'!DQ8="","",'statement of marks'!DQ8)</f>
        <v>AB</v>
      </c>
    </row>
    <row r="49" spans="1:22" ht="16" customHeight="1">
      <c r="A49" s="598"/>
      <c r="B49" s="1114" t="str">
        <f>IF('statement of marks'!$DT$3="","",'statement of marks'!$DT$3)</f>
        <v>lkekftd foKku</v>
      </c>
      <c r="C49" s="1115"/>
      <c r="D49" s="275">
        <f>IF('statement of marks'!DT8="","",'statement of marks'!DT8)</f>
        <v>2</v>
      </c>
      <c r="E49" s="275">
        <f>IF('statement of marks'!DU8="","",'statement of marks'!DU8)</f>
        <v>3</v>
      </c>
      <c r="F49" s="606">
        <f>IF('statement of marks'!DV8="","",'statement of marks'!DV8)</f>
        <v>5</v>
      </c>
      <c r="G49" s="275">
        <f>IF('statement of marks'!DW8="","",'statement of marks'!DW8)</f>
        <v>4</v>
      </c>
      <c r="H49" s="275">
        <f>IF('statement of marks'!DX8="","",'statement of marks'!DX8)</f>
        <v>5</v>
      </c>
      <c r="I49" s="606">
        <f>IF('statement of marks'!DY8="","",'statement of marks'!DY8)</f>
        <v>9</v>
      </c>
      <c r="J49" s="275" t="str">
        <f>IF('statement of marks'!DZ8="","",'statement of marks'!DZ8)</f>
        <v>Ab</v>
      </c>
      <c r="K49" s="275" t="str">
        <f>IF('statement of marks'!EA8="","",'statement of marks'!EA8)</f>
        <v>Ab</v>
      </c>
      <c r="L49" s="606">
        <f>IF('statement of marks'!EB8="","",'statement of marks'!EB8)</f>
        <v>0</v>
      </c>
      <c r="M49" s="275">
        <f>IF('statement of marks'!ED8="","",'statement of marks'!ED8)</f>
        <v>14</v>
      </c>
      <c r="N49" s="275">
        <f>IF('statement of marks'!EE8="","",'statement of marks'!EE8)</f>
        <v>17</v>
      </c>
      <c r="O49" s="606">
        <f>IF('statement of marks'!EF8="","",'statement of marks'!EF8)</f>
        <v>31</v>
      </c>
      <c r="P49" s="277">
        <f>IF('statement of marks'!EG8="","",'statement of marks'!EG8)</f>
        <v>45</v>
      </c>
      <c r="Q49" s="275" t="str">
        <f>IF('statement of marks'!EH8="","",'statement of marks'!EH8)</f>
        <v>AB</v>
      </c>
      <c r="R49" s="275" t="str">
        <f>IF('statement of marks'!EI8="","",'statement of marks'!EI8)</f>
        <v>ml</v>
      </c>
      <c r="S49" s="606" t="str">
        <f>IF('statement of marks'!EJ8="","",'statement of marks'!EJ8)</f>
        <v>AB</v>
      </c>
      <c r="T49" s="578">
        <f>IF('statement of marks'!EK8="","",'statement of marks'!EK8)</f>
        <v>45</v>
      </c>
      <c r="U49" s="578">
        <f>IF('statement of marks'!EL8="","",'statement of marks'!EL8)</f>
        <v>23</v>
      </c>
      <c r="V49" s="612" t="str">
        <f>IF('statement of marks'!EM8="","",'statement of marks'!EM8)</f>
        <v>AB</v>
      </c>
    </row>
    <row r="50" spans="1:22" ht="16" customHeight="1">
      <c r="A50" s="598"/>
      <c r="B50" s="1117" t="s">
        <v>271</v>
      </c>
      <c r="C50" s="1118"/>
      <c r="D50" s="1081" t="s">
        <v>1</v>
      </c>
      <c r="E50" s="1081"/>
      <c r="F50" s="1081"/>
      <c r="G50" s="1081" t="s">
        <v>21</v>
      </c>
      <c r="H50" s="1081"/>
      <c r="I50" s="1081"/>
      <c r="J50" s="1081" t="s">
        <v>272</v>
      </c>
      <c r="K50" s="1081"/>
      <c r="L50" s="1081"/>
      <c r="M50" s="1081" t="s">
        <v>68</v>
      </c>
      <c r="N50" s="1081"/>
      <c r="O50" s="1081"/>
      <c r="P50" s="1081" t="s">
        <v>463</v>
      </c>
      <c r="Q50" s="1081"/>
      <c r="R50" s="1081"/>
      <c r="S50" s="609"/>
      <c r="T50" s="1187" t="s">
        <v>458</v>
      </c>
      <c r="U50" s="1188"/>
      <c r="V50" s="1189"/>
    </row>
    <row r="51" spans="1:22" ht="16" customHeight="1">
      <c r="A51" s="599"/>
      <c r="B51" s="1175" t="s">
        <v>3</v>
      </c>
      <c r="C51" s="1176"/>
      <c r="D51" s="1177">
        <f>IF('statement of marks'!EP$6="","",'statement of marks'!EP$6)</f>
        <v>20</v>
      </c>
      <c r="E51" s="1177"/>
      <c r="F51" s="1177"/>
      <c r="G51" s="1177">
        <f>IF('statement of marks'!EQ$6="","",'statement of marks'!EQ$6)</f>
        <v>20</v>
      </c>
      <c r="H51" s="1177"/>
      <c r="I51" s="1177"/>
      <c r="J51" s="1177">
        <f>IF('statement of marks'!ES$6="","",'statement of marks'!ES$6)</f>
        <v>20</v>
      </c>
      <c r="K51" s="1177"/>
      <c r="L51" s="1177"/>
      <c r="M51" s="1177">
        <f>IF('statement of marks'!ER$6="","",'statement of marks'!ER$6)</f>
        <v>20</v>
      </c>
      <c r="N51" s="1177"/>
      <c r="O51" s="1177"/>
      <c r="P51" s="1177">
        <f>IF('statement of marks'!ET$6="","",'statement of marks'!ET$6)</f>
        <v>20</v>
      </c>
      <c r="Q51" s="1177"/>
      <c r="R51" s="1177"/>
      <c r="S51" s="610" t="str">
        <f>IF('statement of marks'!FE$6="","",'statement of marks'!EX$6)</f>
        <v/>
      </c>
      <c r="T51" s="615">
        <f>IF('statement of marks'!EU$6="","",'statement of marks'!EU$6)</f>
        <v>100</v>
      </c>
      <c r="U51" s="616" t="s">
        <v>5</v>
      </c>
      <c r="V51" s="617" t="s">
        <v>464</v>
      </c>
    </row>
    <row r="52" spans="1:22" ht="16" customHeight="1">
      <c r="A52" s="598"/>
      <c r="B52" s="1114" t="str">
        <f>IF('statement of marks'!$EP$3="","",'statement of marks'!$EP$3)</f>
        <v>dk;kZuqHko</v>
      </c>
      <c r="C52" s="1115"/>
      <c r="D52" s="1103">
        <f>IF('statement of marks'!EP8="","",'statement of marks'!EP8)</f>
        <v>14</v>
      </c>
      <c r="E52" s="1103"/>
      <c r="F52" s="1103"/>
      <c r="G52" s="1103">
        <f>IF('statement of marks'!EQ8="","",'statement of marks'!EQ8)</f>
        <v>12</v>
      </c>
      <c r="H52" s="1103"/>
      <c r="I52" s="1103"/>
      <c r="J52" s="1103">
        <f>IF('statement of marks'!ES8="","",'statement of marks'!ES8)</f>
        <v>12</v>
      </c>
      <c r="K52" s="1103"/>
      <c r="L52" s="1103"/>
      <c r="M52" s="1103">
        <f>IF('statement of marks'!ER8="","",'statement of marks'!ER8)</f>
        <v>14</v>
      </c>
      <c r="N52" s="1103"/>
      <c r="O52" s="1103"/>
      <c r="P52" s="1103">
        <f>IF('statement of marks'!ET8="","",'statement of marks'!ET8)</f>
        <v>12</v>
      </c>
      <c r="Q52" s="1103"/>
      <c r="R52" s="1103"/>
      <c r="S52" s="611"/>
      <c r="T52" s="613">
        <f>IF('statement of marks'!EU8="","",'statement of marks'!EU8)</f>
        <v>64</v>
      </c>
      <c r="U52" s="613">
        <f>IF('statement of marks'!EV8="","",'statement of marks'!EV8)</f>
        <v>64</v>
      </c>
      <c r="V52" s="614" t="str">
        <f>IF('statement of marks'!EW8="","",'statement of marks'!EW8)</f>
        <v>C</v>
      </c>
    </row>
    <row r="53" spans="1:22" ht="16" customHeight="1">
      <c r="A53" s="598"/>
      <c r="B53" s="1112" t="str">
        <f>IF('statement of marks'!$EZ$3="","",'statement of marks'!$EZ$3)</f>
        <v>dyk f'k{kk</v>
      </c>
      <c r="C53" s="1113"/>
      <c r="D53" s="1103">
        <f>IF('statement of marks'!EZ8="","",'statement of marks'!EZ8)</f>
        <v>20</v>
      </c>
      <c r="E53" s="1103"/>
      <c r="F53" s="1103"/>
      <c r="G53" s="1103">
        <f>IF('statement of marks'!FA8="","",'statement of marks'!FA8)</f>
        <v>20</v>
      </c>
      <c r="H53" s="1103"/>
      <c r="I53" s="1103"/>
      <c r="J53" s="1103">
        <f>IF('statement of marks'!FC8="","",'statement of marks'!FC8)</f>
        <v>20</v>
      </c>
      <c r="K53" s="1103"/>
      <c r="L53" s="1103"/>
      <c r="M53" s="1103">
        <f>IF('statement of marks'!FB8="","",'statement of marks'!FB8)</f>
        <v>20</v>
      </c>
      <c r="N53" s="1103"/>
      <c r="O53" s="1103"/>
      <c r="P53" s="1103">
        <f>IF('statement of marks'!FD8="","",'statement of marks'!FD8)</f>
        <v>20</v>
      </c>
      <c r="Q53" s="1103"/>
      <c r="R53" s="1103"/>
      <c r="S53" s="611"/>
      <c r="T53" s="613">
        <f>IF('statement of marks'!FE8="","",'statement of marks'!FE8)</f>
        <v>100</v>
      </c>
      <c r="U53" s="613">
        <f>IF('statement of marks'!FF8="","",'statement of marks'!FF8)</f>
        <v>100</v>
      </c>
      <c r="V53" s="614" t="str">
        <f>IF('statement of marks'!FG8="","",'statement of marks'!FG8)</f>
        <v>A</v>
      </c>
    </row>
    <row r="54" spans="1:22" ht="16" customHeight="1">
      <c r="A54" s="598"/>
      <c r="B54" s="1109" t="str">
        <f>IF('statement of marks'!$FJ$3="","",'statement of marks'!$FJ$3)</f>
        <v>LokLF; ,oe~ 'kkjhfjd f'k{kk</v>
      </c>
      <c r="C54" s="1110"/>
      <c r="D54" s="1103">
        <f>IF('statement of marks'!FJ8="","",'statement of marks'!FJ8)</f>
        <v>16</v>
      </c>
      <c r="E54" s="1103"/>
      <c r="F54" s="1103"/>
      <c r="G54" s="1103">
        <f>IF('statement of marks'!FK8="","",'statement of marks'!FK8)</f>
        <v>12</v>
      </c>
      <c r="H54" s="1103"/>
      <c r="I54" s="1103"/>
      <c r="J54" s="1103">
        <f>IF('statement of marks'!FM8="","",'statement of marks'!FM8)</f>
        <v>12</v>
      </c>
      <c r="K54" s="1103"/>
      <c r="L54" s="1103"/>
      <c r="M54" s="1103">
        <f>IF('statement of marks'!FL8="","",'statement of marks'!FL8)</f>
        <v>16</v>
      </c>
      <c r="N54" s="1103"/>
      <c r="O54" s="1103"/>
      <c r="P54" s="1103">
        <f>IF('statement of marks'!FN8="","",'statement of marks'!FN8)</f>
        <v>12</v>
      </c>
      <c r="Q54" s="1103"/>
      <c r="R54" s="1103"/>
      <c r="S54" s="611"/>
      <c r="T54" s="613">
        <f>IF('statement of marks'!FO8="","",'statement of marks'!FO8)</f>
        <v>68</v>
      </c>
      <c r="U54" s="613">
        <f>IF('statement of marks'!FP8="","",'statement of marks'!FP8)</f>
        <v>68</v>
      </c>
      <c r="V54" s="614" t="str">
        <f>IF('statement of marks'!FQ8="","",'statement of marks'!FQ8)</f>
        <v>C</v>
      </c>
    </row>
    <row r="55" spans="1:22" ht="16" customHeight="1">
      <c r="A55" s="598"/>
      <c r="B55" s="1104" t="s">
        <v>273</v>
      </c>
      <c r="C55" s="1105"/>
      <c r="D55" s="1213" t="str">
        <f>details!$DZ$3</f>
        <v>vxLr rd</v>
      </c>
      <c r="E55" s="1213"/>
      <c r="F55" s="1213"/>
      <c r="G55" s="1213" t="str">
        <f>details!$ED$3</f>
        <v>vDVwcj rd</v>
      </c>
      <c r="H55" s="1213"/>
      <c r="I55" s="1213"/>
      <c r="J55" s="1213" t="str">
        <f>details!$EL$3</f>
        <v>Qjojh rd</v>
      </c>
      <c r="K55" s="1213"/>
      <c r="L55" s="1213"/>
      <c r="M55" s="1213" t="str">
        <f>details!$EH$3</f>
        <v>fnlEcj rd</v>
      </c>
      <c r="N55" s="1213"/>
      <c r="O55" s="1213"/>
      <c r="P55" s="1213" t="str">
        <f>details!$EP$3</f>
        <v>loZ ;ksx</v>
      </c>
      <c r="Q55" s="1213"/>
      <c r="R55" s="1213"/>
      <c r="S55" s="1106" t="s">
        <v>475</v>
      </c>
      <c r="T55" s="1107"/>
      <c r="U55" s="1107"/>
      <c r="V55" s="1180"/>
    </row>
    <row r="56" spans="1:22" ht="16" customHeight="1">
      <c r="A56" s="598"/>
      <c r="B56" s="1100" t="s">
        <v>99</v>
      </c>
      <c r="C56" s="1101"/>
      <c r="D56" s="1102" t="str">
        <f>IF(details!EA8="","",details!EA8)</f>
        <v/>
      </c>
      <c r="E56" s="1102"/>
      <c r="F56" s="1102"/>
      <c r="G56" s="1102" t="str">
        <f>IF(details!EE8="","",details!EE8)</f>
        <v/>
      </c>
      <c r="H56" s="1102"/>
      <c r="I56" s="1102"/>
      <c r="J56" s="1102" t="str">
        <f>IF(details!EM8="","",details!EM8)</f>
        <v/>
      </c>
      <c r="K56" s="1102"/>
      <c r="L56" s="1102"/>
      <c r="M56" s="1102" t="str">
        <f>IF(details!EI8="","",details!EI8)</f>
        <v/>
      </c>
      <c r="N56" s="1102"/>
      <c r="O56" s="1102"/>
      <c r="P56" s="1102" t="str">
        <f>IF(details!EQ8="","",details!EQ8)</f>
        <v/>
      </c>
      <c r="Q56" s="1102"/>
      <c r="R56" s="1102"/>
      <c r="S56" s="1181">
        <f>'statement of marks'!$HG$108</f>
        <v>42460</v>
      </c>
      <c r="T56" s="1182"/>
      <c r="U56" s="1182"/>
      <c r="V56" s="1183"/>
    </row>
    <row r="57" spans="1:22" ht="16" customHeight="1">
      <c r="A57" s="598"/>
      <c r="B57" s="1094" t="s">
        <v>15</v>
      </c>
      <c r="C57" s="1095"/>
      <c r="D57" s="1096" t="str">
        <f>IF(details!DZ8="","",details!DZ8)</f>
        <v/>
      </c>
      <c r="E57" s="1096"/>
      <c r="F57" s="1096"/>
      <c r="G57" s="1096" t="str">
        <f>IF(details!ED8="","",details!ED8)</f>
        <v/>
      </c>
      <c r="H57" s="1096"/>
      <c r="I57" s="1096"/>
      <c r="J57" s="1096" t="str">
        <f>IF(details!EL8="","",details!EL8)</f>
        <v/>
      </c>
      <c r="K57" s="1096"/>
      <c r="L57" s="1096"/>
      <c r="M57" s="1096" t="str">
        <f>IF(details!EH8="","",details!EH8)</f>
        <v/>
      </c>
      <c r="N57" s="1096"/>
      <c r="O57" s="1096"/>
      <c r="P57" s="1096" t="str">
        <f>IF(details!EP8="","",details!EP8)</f>
        <v/>
      </c>
      <c r="Q57" s="1096"/>
      <c r="R57" s="1096"/>
      <c r="S57" s="1184"/>
      <c r="T57" s="1185"/>
      <c r="U57" s="1185"/>
      <c r="V57" s="1186"/>
    </row>
    <row r="58" spans="1:22" ht="16" customHeight="1">
      <c r="A58" s="1206"/>
      <c r="B58" s="1207" t="s">
        <v>473</v>
      </c>
      <c r="C58" s="1208"/>
      <c r="D58" s="1209" t="s">
        <v>3</v>
      </c>
      <c r="E58" s="1209"/>
      <c r="F58" s="1209"/>
      <c r="G58" s="1209" t="s">
        <v>389</v>
      </c>
      <c r="H58" s="1209"/>
      <c r="I58" s="1209"/>
      <c r="J58" s="1209" t="s">
        <v>5</v>
      </c>
      <c r="K58" s="1209"/>
      <c r="L58" s="1209"/>
      <c r="M58" s="1209" t="s">
        <v>465</v>
      </c>
      <c r="N58" s="1209"/>
      <c r="O58" s="1209"/>
      <c r="P58" s="1210" t="s">
        <v>306</v>
      </c>
      <c r="Q58" s="1210"/>
      <c r="R58" s="1210"/>
      <c r="S58" s="1209" t="s">
        <v>473</v>
      </c>
      <c r="T58" s="1209"/>
      <c r="U58" s="1209"/>
      <c r="V58" s="1211"/>
    </row>
    <row r="59" spans="1:22" ht="16" customHeight="1">
      <c r="A59" s="1206"/>
      <c r="B59" s="1207"/>
      <c r="C59" s="1208"/>
      <c r="D59" s="1212">
        <f>'statement of marks'!HE8</f>
        <v>1200</v>
      </c>
      <c r="E59" s="1212"/>
      <c r="F59" s="1212"/>
      <c r="G59" s="1212">
        <f>'statement of marks'!HF8</f>
        <v>385</v>
      </c>
      <c r="H59" s="1212"/>
      <c r="I59" s="1212"/>
      <c r="J59" s="1212">
        <f>'statement of marks'!HG8</f>
        <v>32.083333333333336</v>
      </c>
      <c r="K59" s="1212"/>
      <c r="L59" s="1212"/>
      <c r="M59" s="1212" t="str">
        <f>'statement of marks'!HJ8</f>
        <v/>
      </c>
      <c r="N59" s="1212"/>
      <c r="O59" s="1212"/>
      <c r="P59" s="1212" t="str">
        <f>'statement of marks'!HI8</f>
        <v/>
      </c>
      <c r="Q59" s="1212"/>
      <c r="R59" s="1212"/>
      <c r="S59" s="1209" t="str">
        <f>'statement of marks'!HD8</f>
        <v>vuqifLFkr</v>
      </c>
      <c r="T59" s="1209"/>
      <c r="U59" s="1209"/>
      <c r="V59" s="1211"/>
    </row>
    <row r="60" spans="1:22" ht="16" customHeight="1">
      <c r="A60" s="598"/>
      <c r="B60" s="1089" t="s">
        <v>100</v>
      </c>
      <c r="C60" s="1090"/>
      <c r="D60" s="1081"/>
      <c r="E60" s="1081"/>
      <c r="F60" s="1081"/>
      <c r="G60" s="1081"/>
      <c r="H60" s="1081"/>
      <c r="I60" s="1081"/>
      <c r="J60" s="1081"/>
      <c r="K60" s="1081"/>
      <c r="L60" s="1081"/>
      <c r="M60" s="1081"/>
      <c r="N60" s="1081"/>
      <c r="O60" s="1081"/>
      <c r="P60" s="1081"/>
      <c r="Q60" s="1081"/>
      <c r="R60" s="1081"/>
      <c r="S60" s="1081"/>
      <c r="T60" s="1081"/>
      <c r="U60" s="1081"/>
      <c r="V60" s="1205"/>
    </row>
    <row r="61" spans="1:22" ht="16" customHeight="1">
      <c r="A61" s="598"/>
      <c r="B61" s="1087" t="s">
        <v>80</v>
      </c>
      <c r="C61" s="1088"/>
      <c r="D61" s="1081"/>
      <c r="E61" s="1081"/>
      <c r="F61" s="1081"/>
      <c r="G61" s="1081"/>
      <c r="H61" s="1081"/>
      <c r="I61" s="1081"/>
      <c r="J61" s="1081"/>
      <c r="K61" s="1081"/>
      <c r="L61" s="1081"/>
      <c r="M61" s="1081"/>
      <c r="N61" s="1081"/>
      <c r="O61" s="1081"/>
      <c r="P61" s="1081"/>
      <c r="Q61" s="1081"/>
      <c r="R61" s="1081"/>
      <c r="S61" s="1081"/>
      <c r="T61" s="1081"/>
      <c r="U61" s="1081"/>
      <c r="V61" s="1205"/>
    </row>
    <row r="62" spans="1:22" ht="16" customHeight="1">
      <c r="A62" s="598"/>
      <c r="B62" s="1089" t="s">
        <v>466</v>
      </c>
      <c r="C62" s="1090"/>
      <c r="D62" s="1081"/>
      <c r="E62" s="1081"/>
      <c r="F62" s="1081"/>
      <c r="G62" s="1081"/>
      <c r="H62" s="1081"/>
      <c r="I62" s="1081"/>
      <c r="J62" s="1081"/>
      <c r="K62" s="1081"/>
      <c r="L62" s="1081"/>
      <c r="M62" s="1081"/>
      <c r="N62" s="1081"/>
      <c r="O62" s="1081"/>
      <c r="P62" s="1081" t="s">
        <v>466</v>
      </c>
      <c r="Q62" s="1081"/>
      <c r="R62" s="1081"/>
      <c r="S62" s="1081"/>
      <c r="T62" s="1081"/>
      <c r="U62" s="1081"/>
      <c r="V62" s="1205"/>
    </row>
    <row r="63" spans="1:22" ht="16" customHeight="1">
      <c r="A63" s="598"/>
      <c r="B63" s="1085" t="s">
        <v>101</v>
      </c>
      <c r="C63" s="1086"/>
      <c r="D63" s="1081"/>
      <c r="E63" s="1081"/>
      <c r="F63" s="1081"/>
      <c r="G63" s="1081"/>
      <c r="H63" s="1081"/>
      <c r="I63" s="1081"/>
      <c r="J63" s="1081"/>
      <c r="K63" s="1081"/>
      <c r="L63" s="1081"/>
      <c r="M63" s="1081"/>
      <c r="N63" s="1081"/>
      <c r="O63" s="1081"/>
      <c r="P63" s="1081"/>
      <c r="Q63" s="1081"/>
      <c r="R63" s="1081"/>
      <c r="S63" s="1198" t="s">
        <v>101</v>
      </c>
      <c r="T63" s="1198"/>
      <c r="U63" s="1198"/>
      <c r="V63" s="1199"/>
    </row>
    <row r="64" spans="1:22" ht="16" customHeight="1" thickBot="1">
      <c r="A64" s="600"/>
      <c r="B64" s="1200" t="s">
        <v>102</v>
      </c>
      <c r="C64" s="1201"/>
      <c r="D64" s="1202"/>
      <c r="E64" s="1202"/>
      <c r="F64" s="1202"/>
      <c r="G64" s="1202"/>
      <c r="H64" s="1202"/>
      <c r="I64" s="1202"/>
      <c r="J64" s="1202"/>
      <c r="K64" s="1202"/>
      <c r="L64" s="1202"/>
      <c r="M64" s="1202"/>
      <c r="N64" s="1202"/>
      <c r="O64" s="1202"/>
      <c r="P64" s="1202"/>
      <c r="Q64" s="1202"/>
      <c r="R64" s="1202"/>
      <c r="S64" s="1203" t="s">
        <v>163</v>
      </c>
      <c r="T64" s="1203"/>
      <c r="U64" s="1203"/>
      <c r="V64" s="1204"/>
    </row>
    <row r="65" spans="1:22" ht="16" customHeight="1">
      <c r="A65" s="597"/>
      <c r="B65" s="1216" t="s">
        <v>47</v>
      </c>
      <c r="C65" s="1217"/>
      <c r="D65" s="1217"/>
      <c r="E65" s="1217"/>
      <c r="F65" s="1217"/>
      <c r="G65" s="1217"/>
      <c r="H65" s="1217"/>
      <c r="I65" s="1217"/>
      <c r="J65" s="1217"/>
      <c r="K65" s="1217"/>
      <c r="L65" s="1217"/>
      <c r="M65" s="1217"/>
      <c r="N65" s="1217"/>
      <c r="O65" s="1217"/>
      <c r="P65" s="1217"/>
      <c r="Q65" s="1217"/>
      <c r="R65" s="1217"/>
      <c r="S65" s="1217"/>
      <c r="T65" s="1217"/>
      <c r="U65" s="1217"/>
      <c r="V65" s="1218"/>
    </row>
    <row r="66" spans="1:22" ht="16" customHeight="1">
      <c r="A66" s="598"/>
      <c r="B66" s="1219" t="str">
        <f>'statement of marks'!$A$1</f>
        <v>jk- ck- ek/;fed fo|ky; uohu] fuEckgsM+k</v>
      </c>
      <c r="C66" s="1220"/>
      <c r="D66" s="1220"/>
      <c r="E66" s="1220"/>
      <c r="F66" s="1220"/>
      <c r="G66" s="1220"/>
      <c r="H66" s="1220"/>
      <c r="I66" s="1220"/>
      <c r="J66" s="1220"/>
      <c r="K66" s="1220"/>
      <c r="L66" s="1220"/>
      <c r="M66" s="1220"/>
      <c r="N66" s="1220"/>
      <c r="O66" s="1220"/>
      <c r="P66" s="1220"/>
      <c r="Q66" s="1220"/>
      <c r="R66" s="1220"/>
      <c r="S66" s="1220"/>
      <c r="T66" s="1220"/>
      <c r="U66" s="1220"/>
      <c r="V66" s="1221"/>
    </row>
    <row r="67" spans="1:22" ht="16" customHeight="1">
      <c r="A67" s="598"/>
      <c r="B67" s="1114" t="s">
        <v>467</v>
      </c>
      <c r="C67" s="1115"/>
      <c r="D67" s="1119" t="str">
        <f>'statement of marks'!$H$3</f>
        <v>2015-16</v>
      </c>
      <c r="E67" s="1119"/>
      <c r="F67" s="1119"/>
      <c r="G67" s="1119"/>
      <c r="H67" s="1119"/>
      <c r="I67" s="1119"/>
      <c r="J67" s="1119"/>
      <c r="K67" s="1119"/>
      <c r="L67" s="1119"/>
      <c r="M67" s="1119"/>
      <c r="N67" s="1119"/>
      <c r="O67" s="1119"/>
      <c r="P67" s="1119"/>
      <c r="Q67" s="1119"/>
      <c r="R67" s="1119"/>
      <c r="S67" s="1119"/>
      <c r="T67" s="1119"/>
      <c r="U67" s="1119"/>
      <c r="V67" s="1196"/>
    </row>
    <row r="68" spans="1:22" ht="16" customHeight="1">
      <c r="A68" s="598"/>
      <c r="B68" s="1114" t="s">
        <v>218</v>
      </c>
      <c r="C68" s="1115"/>
      <c r="D68" s="1115" t="str">
        <f>IF('statement of marks'!J9="","",'statement of marks'!J9)</f>
        <v>v 003</v>
      </c>
      <c r="E68" s="1115"/>
      <c r="F68" s="1115"/>
      <c r="G68" s="1115"/>
      <c r="H68" s="1115"/>
      <c r="I68" s="1115"/>
      <c r="J68" s="1115"/>
      <c r="K68" s="1115"/>
      <c r="L68" s="1115"/>
      <c r="M68" s="1115"/>
      <c r="N68" s="1115"/>
      <c r="O68" s="1115"/>
      <c r="P68" s="1115"/>
      <c r="Q68" s="1115"/>
      <c r="R68" s="1115"/>
      <c r="S68" s="1115"/>
      <c r="T68" s="1115"/>
      <c r="U68" s="1115"/>
      <c r="V68" s="1197"/>
    </row>
    <row r="69" spans="1:22" ht="16" customHeight="1">
      <c r="A69" s="598"/>
      <c r="B69" s="1114" t="s">
        <v>219</v>
      </c>
      <c r="C69" s="1115"/>
      <c r="D69" s="1115" t="str">
        <f>IF('statement of marks'!K9="","",'statement of marks'!K9)</f>
        <v>c 003</v>
      </c>
      <c r="E69" s="1115"/>
      <c r="F69" s="1115"/>
      <c r="G69" s="1115"/>
      <c r="H69" s="1115"/>
      <c r="I69" s="1115"/>
      <c r="J69" s="1115"/>
      <c r="K69" s="1115"/>
      <c r="L69" s="1115"/>
      <c r="M69" s="1115"/>
      <c r="N69" s="1115"/>
      <c r="O69" s="1115"/>
      <c r="P69" s="1115"/>
      <c r="Q69" s="1115"/>
      <c r="R69" s="1115"/>
      <c r="S69" s="1115"/>
      <c r="T69" s="1115"/>
      <c r="U69" s="1115"/>
      <c r="V69" s="1197"/>
    </row>
    <row r="70" spans="1:22" ht="16" customHeight="1">
      <c r="A70" s="598"/>
      <c r="B70" s="1114" t="s">
        <v>220</v>
      </c>
      <c r="C70" s="1115"/>
      <c r="D70" s="1115" t="str">
        <f>IF('statement of marks'!L9="","",'statement of marks'!L9)</f>
        <v>l 003</v>
      </c>
      <c r="E70" s="1115"/>
      <c r="F70" s="1115"/>
      <c r="G70" s="1115"/>
      <c r="H70" s="1115"/>
      <c r="I70" s="1115"/>
      <c r="J70" s="1115"/>
      <c r="K70" s="1115"/>
      <c r="L70" s="1115"/>
      <c r="M70" s="1115"/>
      <c r="N70" s="1115"/>
      <c r="O70" s="1115"/>
      <c r="P70" s="1115"/>
      <c r="Q70" s="1115"/>
      <c r="R70" s="1115"/>
      <c r="S70" s="1115"/>
      <c r="T70" s="1115"/>
      <c r="U70" s="1115"/>
      <c r="V70" s="1197"/>
    </row>
    <row r="71" spans="1:22" ht="16" customHeight="1">
      <c r="A71" s="598"/>
      <c r="B71" s="1114" t="s">
        <v>221</v>
      </c>
      <c r="C71" s="1115"/>
      <c r="D71" s="1119" t="str">
        <f>'statement of marks'!$G$3</f>
        <v>6 A</v>
      </c>
      <c r="E71" s="1119"/>
      <c r="F71" s="1119"/>
      <c r="G71" s="1115" t="s">
        <v>9</v>
      </c>
      <c r="H71" s="1115"/>
      <c r="I71" s="1115"/>
      <c r="J71" s="1119">
        <f>IF('statement of marks'!D9="","",'statement of marks'!D9)</f>
        <v>803</v>
      </c>
      <c r="K71" s="1119"/>
      <c r="L71" s="1119"/>
      <c r="M71" s="1115" t="s">
        <v>222</v>
      </c>
      <c r="N71" s="1115"/>
      <c r="O71" s="1115"/>
      <c r="P71" s="1119">
        <f>IF('statement of marks'!F9="","",'statement of marks'!F9)</f>
        <v>946</v>
      </c>
      <c r="Q71" s="1119"/>
      <c r="R71" s="1119"/>
      <c r="S71" s="1214" t="str">
        <f>IF('statement of marks'!$J$3="","",'statement of marks'!$J$3)</f>
        <v xml:space="preserve">fo|ky; dk Mk;l dksM+ </v>
      </c>
      <c r="T71" s="1214"/>
      <c r="U71" s="1214"/>
      <c r="V71" s="1215"/>
    </row>
    <row r="72" spans="1:22" ht="16" customHeight="1">
      <c r="A72" s="598"/>
      <c r="B72" s="601" t="s">
        <v>0</v>
      </c>
      <c r="C72" s="602"/>
      <c r="D72" s="1121">
        <f>IF('statement of marks'!H9="","",'statement of marks'!H9)</f>
        <v>37433</v>
      </c>
      <c r="E72" s="1121"/>
      <c r="F72" s="1121"/>
      <c r="G72" s="1115" t="str">
        <f>IF('statement of marks'!I9="","",'statement of marks'!I9)</f>
        <v>NCchl twu] nks gtkj nks</v>
      </c>
      <c r="H72" s="1115"/>
      <c r="I72" s="1115"/>
      <c r="J72" s="1115"/>
      <c r="K72" s="1115"/>
      <c r="L72" s="1115"/>
      <c r="M72" s="1115"/>
      <c r="N72" s="1115"/>
      <c r="O72" s="1115"/>
      <c r="P72" s="1115"/>
      <c r="Q72" s="1115"/>
      <c r="R72" s="1115"/>
      <c r="S72" s="1190" t="str">
        <f>IF('statement of marks'!$K$3="","",'statement of marks'!$K$3)</f>
        <v xml:space="preserve">08291009401   </v>
      </c>
      <c r="T72" s="1190"/>
      <c r="U72" s="1190"/>
      <c r="V72" s="1191"/>
    </row>
    <row r="73" spans="1:22" ht="16" customHeight="1">
      <c r="A73" s="598"/>
      <c r="B73" s="561" t="s">
        <v>28</v>
      </c>
      <c r="C73" s="603" t="s">
        <v>97</v>
      </c>
      <c r="D73" s="1081" t="s">
        <v>1</v>
      </c>
      <c r="E73" s="1081"/>
      <c r="F73" s="1081"/>
      <c r="G73" s="1081" t="s">
        <v>21</v>
      </c>
      <c r="H73" s="1081"/>
      <c r="I73" s="1081"/>
      <c r="J73" s="1081" t="s">
        <v>68</v>
      </c>
      <c r="K73" s="1081"/>
      <c r="L73" s="1081"/>
      <c r="M73" s="1081" t="s">
        <v>98</v>
      </c>
      <c r="N73" s="1081"/>
      <c r="O73" s="1081"/>
      <c r="P73" s="1192" t="s">
        <v>278</v>
      </c>
      <c r="Q73" s="1193" t="s">
        <v>459</v>
      </c>
      <c r="R73" s="1193"/>
      <c r="S73" s="1193"/>
      <c r="T73" s="1194" t="s">
        <v>458</v>
      </c>
      <c r="U73" s="1194"/>
      <c r="V73" s="1195"/>
    </row>
    <row r="74" spans="1:22" ht="16" customHeight="1">
      <c r="A74" s="598"/>
      <c r="B74" s="561"/>
      <c r="C74" s="603"/>
      <c r="D74" s="596" t="s">
        <v>468</v>
      </c>
      <c r="E74" s="596" t="s">
        <v>469</v>
      </c>
      <c r="F74" s="604" t="s">
        <v>2</v>
      </c>
      <c r="G74" s="596" t="s">
        <v>468</v>
      </c>
      <c r="H74" s="596" t="s">
        <v>469</v>
      </c>
      <c r="I74" s="604" t="s">
        <v>2</v>
      </c>
      <c r="J74" s="596" t="s">
        <v>468</v>
      </c>
      <c r="K74" s="596" t="s">
        <v>469</v>
      </c>
      <c r="L74" s="604" t="s">
        <v>2</v>
      </c>
      <c r="M74" s="596" t="s">
        <v>468</v>
      </c>
      <c r="N74" s="596" t="s">
        <v>469</v>
      </c>
      <c r="O74" s="604" t="s">
        <v>2</v>
      </c>
      <c r="P74" s="1192"/>
      <c r="Q74" s="596" t="s">
        <v>468</v>
      </c>
      <c r="R74" s="596" t="s">
        <v>469</v>
      </c>
      <c r="S74" s="608" t="s">
        <v>2</v>
      </c>
      <c r="T74" s="618" t="s">
        <v>304</v>
      </c>
      <c r="U74" s="619" t="s">
        <v>5</v>
      </c>
      <c r="V74" s="620" t="s">
        <v>464</v>
      </c>
    </row>
    <row r="75" spans="1:22" ht="16" customHeight="1">
      <c r="A75" s="599"/>
      <c r="B75" s="1178" t="s">
        <v>3</v>
      </c>
      <c r="C75" s="1179"/>
      <c r="D75" s="579">
        <f>IF('statement of marks'!M$6="","",'statement of marks'!M$6)</f>
        <v>5</v>
      </c>
      <c r="E75" s="579">
        <f>IF('statement of marks'!N$6="","",'statement of marks'!N$6)</f>
        <v>5</v>
      </c>
      <c r="F75" s="605">
        <f>IF('statement of marks'!O$6="","",'statement of marks'!O$6)</f>
        <v>10</v>
      </c>
      <c r="G75" s="579">
        <f>IF('statement of marks'!P$6="","",'statement of marks'!P$6)</f>
        <v>5</v>
      </c>
      <c r="H75" s="579">
        <f>IF('statement of marks'!Q$6="","",'statement of marks'!Q$6)</f>
        <v>5</v>
      </c>
      <c r="I75" s="605">
        <f>IF('statement of marks'!R$6="","",'statement of marks'!R$6)</f>
        <v>10</v>
      </c>
      <c r="J75" s="579">
        <f>IF('statement of marks'!S$6="","",'statement of marks'!S$6)</f>
        <v>5</v>
      </c>
      <c r="K75" s="579">
        <f>IF('statement of marks'!T$6="","",'statement of marks'!T$6)</f>
        <v>5</v>
      </c>
      <c r="L75" s="605">
        <f>IF('statement of marks'!U$6="","",'statement of marks'!U$6)</f>
        <v>10</v>
      </c>
      <c r="M75" s="579">
        <f>IF('statement of marks'!W$6="","",'statement of marks'!W$6)</f>
        <v>50</v>
      </c>
      <c r="N75" s="579">
        <f>IF('statement of marks'!X$6="","",'statement of marks'!X$6)</f>
        <v>20</v>
      </c>
      <c r="O75" s="605">
        <f>IF('statement of marks'!Y$6="","",'statement of marks'!Y$6)</f>
        <v>70</v>
      </c>
      <c r="P75" s="580">
        <f>IF('statement of marks'!Z$6="","",'statement of marks'!Z$6)</f>
        <v>100</v>
      </c>
      <c r="Q75" s="579">
        <f>IF('statement of marks'!AA$6="","",'statement of marks'!AA$6)</f>
        <v>70</v>
      </c>
      <c r="R75" s="579">
        <f>IF('statement of marks'!AB$6="","",'statement of marks'!AB$6)</f>
        <v>30</v>
      </c>
      <c r="S75" s="605">
        <f>IF('statement of marks'!AC$6="","",'statement of marks'!AC$6)</f>
        <v>100</v>
      </c>
      <c r="T75" s="615">
        <f>IF('statement of marks'!AD$6="","",'statement of marks'!AD$6)</f>
        <v>200</v>
      </c>
      <c r="U75" s="615" t="str">
        <f>IF('statement of marks'!AE$6="","",'statement of marks'!AE$6)</f>
        <v/>
      </c>
      <c r="V75" s="621" t="str">
        <f>IF('statement of marks'!AF$6="","",'statement of marks'!AF$6)</f>
        <v/>
      </c>
    </row>
    <row r="76" spans="1:22" ht="16" customHeight="1">
      <c r="A76" s="598"/>
      <c r="B76" s="1114" t="str">
        <f>IF('statement of marks'!$M$3="","",'statement of marks'!$M$3)</f>
        <v>fgUnh</v>
      </c>
      <c r="C76" s="1115"/>
      <c r="D76" s="275">
        <f>IF('statement of marks'!M9="","",'statement of marks'!M9)</f>
        <v>5</v>
      </c>
      <c r="E76" s="275">
        <f>IF('statement of marks'!N9="","",'statement of marks'!N9)</f>
        <v>5</v>
      </c>
      <c r="F76" s="606">
        <f>IF('statement of marks'!O9="","",'statement of marks'!O9)</f>
        <v>10</v>
      </c>
      <c r="G76" s="275">
        <f>IF('statement of marks'!P9="","",'statement of marks'!P9)</f>
        <v>5</v>
      </c>
      <c r="H76" s="275">
        <f>IF('statement of marks'!Q9="","",'statement of marks'!Q9)</f>
        <v>5</v>
      </c>
      <c r="I76" s="606">
        <f>IF('statement of marks'!R9="","",'statement of marks'!R9)</f>
        <v>10</v>
      </c>
      <c r="J76" s="275">
        <f>IF('statement of marks'!S9="","",'statement of marks'!S9)</f>
        <v>5</v>
      </c>
      <c r="K76" s="275">
        <f>IF('statement of marks'!T9="","",'statement of marks'!T9)</f>
        <v>5</v>
      </c>
      <c r="L76" s="606">
        <f>IF('statement of marks'!U9="","",'statement of marks'!U9)</f>
        <v>10</v>
      </c>
      <c r="M76" s="275">
        <f>IF('statement of marks'!W9="","",'statement of marks'!W9)</f>
        <v>28</v>
      </c>
      <c r="N76" s="275">
        <f>IF('statement of marks'!X9="","",'statement of marks'!X9)</f>
        <v>14</v>
      </c>
      <c r="O76" s="606">
        <f>IF('statement of marks'!Y9="","",'statement of marks'!Y9)</f>
        <v>42</v>
      </c>
      <c r="P76" s="277">
        <f>IF('statement of marks'!Z9="","",'statement of marks'!Z9)</f>
        <v>72</v>
      </c>
      <c r="Q76" s="275" t="str">
        <f>IF('statement of marks'!AA9="","",'statement of marks'!AA9)</f>
        <v>ml</v>
      </c>
      <c r="R76" s="275" t="str">
        <f>IF('statement of marks'!AB9="","",'statement of marks'!AB9)</f>
        <v>ml</v>
      </c>
      <c r="S76" s="606" t="str">
        <f>IF('statement of marks'!AC9="","",'statement of marks'!AC9)</f>
        <v>ML</v>
      </c>
      <c r="T76" s="578">
        <f>IF('statement of marks'!AD9="","",'statement of marks'!AD9)</f>
        <v>72</v>
      </c>
      <c r="U76" s="578">
        <f>IF('statement of marks'!AE9="","",'statement of marks'!AE9)</f>
        <v>36</v>
      </c>
      <c r="V76" s="612" t="str">
        <f>IF('statement of marks'!AF9="","",'statement of marks'!AF9)</f>
        <v>ML</v>
      </c>
    </row>
    <row r="77" spans="1:22" ht="16" customHeight="1">
      <c r="A77" s="598"/>
      <c r="B77" s="1114" t="str">
        <f>IF('statement of marks'!$AI$3="","",'statement of marks'!$AI$3)</f>
        <v>vaxszth</v>
      </c>
      <c r="C77" s="1115"/>
      <c r="D77" s="275">
        <f>IF('statement of marks'!AI9="","",'statement of marks'!AI9)</f>
        <v>4</v>
      </c>
      <c r="E77" s="275">
        <f>IF('statement of marks'!AJ9="","",'statement of marks'!AJ9)</f>
        <v>3</v>
      </c>
      <c r="F77" s="606">
        <f>IF('statement of marks'!AK9="","",'statement of marks'!AK9)</f>
        <v>7</v>
      </c>
      <c r="G77" s="275">
        <f>IF('statement of marks'!AL9="","",'statement of marks'!AL9)</f>
        <v>2</v>
      </c>
      <c r="H77" s="275">
        <f>IF('statement of marks'!AM9="","",'statement of marks'!AM9)</f>
        <v>3</v>
      </c>
      <c r="I77" s="606">
        <f>IF('statement of marks'!AN9="","",'statement of marks'!AN9)</f>
        <v>5</v>
      </c>
      <c r="J77" s="275">
        <f>IF('statement of marks'!AO9="","",'statement of marks'!AO9)</f>
        <v>5</v>
      </c>
      <c r="K77" s="275">
        <f>IF('statement of marks'!AP9="","",'statement of marks'!AP9)</f>
        <v>5</v>
      </c>
      <c r="L77" s="606">
        <f>IF('statement of marks'!AQ9="","",'statement of marks'!AQ9)</f>
        <v>10</v>
      </c>
      <c r="M77" s="275">
        <f>IF('statement of marks'!AS9="","",'statement of marks'!AS9)</f>
        <v>22</v>
      </c>
      <c r="N77" s="275">
        <f>IF('statement of marks'!AT9="","",'statement of marks'!AT9)</f>
        <v>16</v>
      </c>
      <c r="O77" s="606">
        <f>IF('statement of marks'!AU9="","",'statement of marks'!AU9)</f>
        <v>38</v>
      </c>
      <c r="P77" s="277">
        <f>IF('statement of marks'!AV9="","",'statement of marks'!AV9)</f>
        <v>60</v>
      </c>
      <c r="Q77" s="275">
        <f>IF('statement of marks'!AW9="","",'statement of marks'!AW9)</f>
        <v>20</v>
      </c>
      <c r="R77" s="275" t="str">
        <f>IF('statement of marks'!AX9="","",'statement of marks'!AX9)</f>
        <v>ml</v>
      </c>
      <c r="S77" s="606" t="str">
        <f>IF('statement of marks'!AY9="","",'statement of marks'!AY9)</f>
        <v>ML</v>
      </c>
      <c r="T77" s="578">
        <f>IF('statement of marks'!AZ9="","",'statement of marks'!AZ9)</f>
        <v>60</v>
      </c>
      <c r="U77" s="578">
        <f>IF('statement of marks'!BA9="","",'statement of marks'!BA9)</f>
        <v>30</v>
      </c>
      <c r="V77" s="612" t="str">
        <f>IF('statement of marks'!BB9="","",'statement of marks'!BB9)</f>
        <v>ML</v>
      </c>
    </row>
    <row r="78" spans="1:22" ht="16" customHeight="1">
      <c r="A78" s="598"/>
      <c r="B78" s="1114" t="str">
        <f>IF('statement of marks'!BE9="s","laLd`r",IF('statement of marks'!BE9="u","mnwZ",IF('statement of marks'!BE9="g","xqtjkrh",IF('statement of marks'!BE9="p","iatkch",IF('statement of marks'!BE9="sd","fla/kh","r`rh; Hkk""kk")))))</f>
        <v>laLd`r</v>
      </c>
      <c r="C78" s="1115"/>
      <c r="D78" s="275">
        <f>IF('statement of marks'!BF9="","",'statement of marks'!BF9)</f>
        <v>2</v>
      </c>
      <c r="E78" s="275">
        <f>IF('statement of marks'!BG9="","",'statement of marks'!BG9)</f>
        <v>4</v>
      </c>
      <c r="F78" s="606">
        <f>IF('statement of marks'!BH9="","",'statement of marks'!BH9)</f>
        <v>6</v>
      </c>
      <c r="G78" s="275">
        <f>IF('statement of marks'!BI9="","",'statement of marks'!BI9)</f>
        <v>4</v>
      </c>
      <c r="H78" s="275">
        <f>IF('statement of marks'!BJ9="","",'statement of marks'!BJ9)</f>
        <v>3</v>
      </c>
      <c r="I78" s="606">
        <f>IF('statement of marks'!BK9="","",'statement of marks'!BK9)</f>
        <v>7</v>
      </c>
      <c r="J78" s="275">
        <f>IF('statement of marks'!BL9="","",'statement of marks'!BL9)</f>
        <v>5</v>
      </c>
      <c r="K78" s="275">
        <f>IF('statement of marks'!BM9="","",'statement of marks'!BM9)</f>
        <v>5</v>
      </c>
      <c r="L78" s="606">
        <f>IF('statement of marks'!BN9="","",'statement of marks'!BN9)</f>
        <v>10</v>
      </c>
      <c r="M78" s="275">
        <f>IF('statement of marks'!BP9="","",'statement of marks'!BP9)</f>
        <v>28</v>
      </c>
      <c r="N78" s="275">
        <f>IF('statement of marks'!BQ9="","",'statement of marks'!BQ9)</f>
        <v>14</v>
      </c>
      <c r="O78" s="606">
        <f>IF('statement of marks'!BR9="","",'statement of marks'!BR9)</f>
        <v>42</v>
      </c>
      <c r="P78" s="277">
        <f>IF('statement of marks'!BS9="","",'statement of marks'!BS9)</f>
        <v>65</v>
      </c>
      <c r="Q78" s="275">
        <f>IF('statement of marks'!BT9="","",'statement of marks'!BT9)</f>
        <v>35</v>
      </c>
      <c r="R78" s="275" t="str">
        <f>IF('statement of marks'!BU9="","",'statement of marks'!BU9)</f>
        <v>ml</v>
      </c>
      <c r="S78" s="606" t="str">
        <f>IF('statement of marks'!BV9="","",'statement of marks'!BV9)</f>
        <v>ML</v>
      </c>
      <c r="T78" s="578">
        <f>IF('statement of marks'!BW9="","",'statement of marks'!BW9)</f>
        <v>65</v>
      </c>
      <c r="U78" s="578">
        <f>IF('statement of marks'!BX9="","",'statement of marks'!BX9)</f>
        <v>33</v>
      </c>
      <c r="V78" s="612" t="str">
        <f>IF('statement of marks'!BY9="","",'statement of marks'!BY9)</f>
        <v>ML</v>
      </c>
    </row>
    <row r="79" spans="1:22" ht="16" customHeight="1">
      <c r="A79" s="598"/>
      <c r="B79" s="1114" t="str">
        <f>IF('statement of marks'!$CB$3="","",'statement of marks'!$CB$3)</f>
        <v>xf.kr</v>
      </c>
      <c r="C79" s="1115"/>
      <c r="D79" s="275">
        <f>IF('statement of marks'!CB9="","",'statement of marks'!CB9)</f>
        <v>2</v>
      </c>
      <c r="E79" s="275">
        <f>IF('statement of marks'!CC9="","",'statement of marks'!CC9)</f>
        <v>2</v>
      </c>
      <c r="F79" s="606">
        <f>IF('statement of marks'!CD9="","",'statement of marks'!CD9)</f>
        <v>4</v>
      </c>
      <c r="G79" s="275">
        <f>IF('statement of marks'!CE9="","",'statement of marks'!CE9)</f>
        <v>1</v>
      </c>
      <c r="H79" s="275">
        <f>IF('statement of marks'!CF9="","",'statement of marks'!CF9)</f>
        <v>3</v>
      </c>
      <c r="I79" s="606">
        <f>IF('statement of marks'!CG9="","",'statement of marks'!CG9)</f>
        <v>4</v>
      </c>
      <c r="J79" s="275">
        <f>IF('statement of marks'!CH9="","",'statement of marks'!CH9)</f>
        <v>4</v>
      </c>
      <c r="K79" s="275">
        <f>IF('statement of marks'!CI9="","",'statement of marks'!CI9)</f>
        <v>4</v>
      </c>
      <c r="L79" s="606">
        <f>IF('statement of marks'!CJ9="","",'statement of marks'!CJ9)</f>
        <v>8</v>
      </c>
      <c r="M79" s="275">
        <f>IF('statement of marks'!CL9="","",'statement of marks'!CL9)</f>
        <v>17</v>
      </c>
      <c r="N79" s="275">
        <f>IF('statement of marks'!CM9="","",'statement of marks'!CM9)</f>
        <v>17</v>
      </c>
      <c r="O79" s="606">
        <f>IF('statement of marks'!CN9="","",'statement of marks'!CN9)</f>
        <v>34</v>
      </c>
      <c r="P79" s="277">
        <f>IF('statement of marks'!CO9="","",'statement of marks'!CO9)</f>
        <v>50</v>
      </c>
      <c r="Q79" s="275">
        <f>IF('statement of marks'!CP9="","",'statement of marks'!CP9)</f>
        <v>24</v>
      </c>
      <c r="R79" s="275" t="str">
        <f>IF('statement of marks'!CQ9="","",'statement of marks'!CQ9)</f>
        <v>ml</v>
      </c>
      <c r="S79" s="606" t="str">
        <f>IF('statement of marks'!CR9="","",'statement of marks'!CR9)</f>
        <v>ML</v>
      </c>
      <c r="T79" s="578">
        <f>IF('statement of marks'!CS9="","",'statement of marks'!CS9)</f>
        <v>50</v>
      </c>
      <c r="U79" s="578">
        <f>IF('statement of marks'!CT9="","",'statement of marks'!CT9)</f>
        <v>25</v>
      </c>
      <c r="V79" s="612" t="str">
        <f>IF('statement of marks'!CU9="","",'statement of marks'!CU9)</f>
        <v>ML</v>
      </c>
    </row>
    <row r="80" spans="1:22" ht="16" customHeight="1">
      <c r="A80" s="598"/>
      <c r="B80" s="1114" t="str">
        <f>IF('statement of marks'!$CX$3="","",'statement of marks'!$CX$3)</f>
        <v>foKku</v>
      </c>
      <c r="C80" s="1115"/>
      <c r="D80" s="275">
        <f>IF('statement of marks'!CX9="","",'statement of marks'!CX9)</f>
        <v>3</v>
      </c>
      <c r="E80" s="275">
        <f>IF('statement of marks'!CY9="","",'statement of marks'!CY9)</f>
        <v>3</v>
      </c>
      <c r="F80" s="606">
        <f>IF('statement of marks'!CZ9="","",'statement of marks'!CZ9)</f>
        <v>6</v>
      </c>
      <c r="G80" s="275">
        <f>IF('statement of marks'!DA9="","",'statement of marks'!DA9)</f>
        <v>4</v>
      </c>
      <c r="H80" s="275">
        <f>IF('statement of marks'!DB9="","",'statement of marks'!DB9)</f>
        <v>5</v>
      </c>
      <c r="I80" s="606">
        <f>IF('statement of marks'!DC9="","",'statement of marks'!DC9)</f>
        <v>9</v>
      </c>
      <c r="J80" s="275">
        <f>IF('statement of marks'!DD9="","",'statement of marks'!DD9)</f>
        <v>4</v>
      </c>
      <c r="K80" s="275">
        <f>IF('statement of marks'!DE9="","",'statement of marks'!DE9)</f>
        <v>4</v>
      </c>
      <c r="L80" s="606">
        <f>IF('statement of marks'!DF9="","",'statement of marks'!DF9)</f>
        <v>8</v>
      </c>
      <c r="M80" s="275">
        <f>IF('statement of marks'!DH9="","",'statement of marks'!DH9)</f>
        <v>18</v>
      </c>
      <c r="N80" s="275">
        <f>IF('statement of marks'!DI9="","",'statement of marks'!DI9)</f>
        <v>12</v>
      </c>
      <c r="O80" s="606">
        <f>IF('statement of marks'!DJ9="","",'statement of marks'!DJ9)</f>
        <v>30</v>
      </c>
      <c r="P80" s="277">
        <f>IF('statement of marks'!DK9="","",'statement of marks'!DK9)</f>
        <v>53</v>
      </c>
      <c r="Q80" s="275">
        <f>IF('statement of marks'!DL9="","",'statement of marks'!DL9)</f>
        <v>22</v>
      </c>
      <c r="R80" s="275" t="str">
        <f>IF('statement of marks'!DM9="","",'statement of marks'!DM9)</f>
        <v>ml</v>
      </c>
      <c r="S80" s="606" t="str">
        <f>IF('statement of marks'!DN9="","",'statement of marks'!DN9)</f>
        <v>ML</v>
      </c>
      <c r="T80" s="578">
        <f>IF('statement of marks'!DO9="","",'statement of marks'!DO9)</f>
        <v>53</v>
      </c>
      <c r="U80" s="578">
        <f>IF('statement of marks'!DP9="","",'statement of marks'!DP9)</f>
        <v>27</v>
      </c>
      <c r="V80" s="612" t="str">
        <f>IF('statement of marks'!DQ9="","",'statement of marks'!DQ9)</f>
        <v>ML</v>
      </c>
    </row>
    <row r="81" spans="1:22" ht="16" customHeight="1">
      <c r="A81" s="598"/>
      <c r="B81" s="1114" t="str">
        <f>IF('statement of marks'!$DT$3="","",'statement of marks'!$DT$3)</f>
        <v>lkekftd foKku</v>
      </c>
      <c r="C81" s="1115"/>
      <c r="D81" s="275">
        <f>IF('statement of marks'!DT9="","",'statement of marks'!DT9)</f>
        <v>2</v>
      </c>
      <c r="E81" s="275">
        <f>IF('statement of marks'!DU9="","",'statement of marks'!DU9)</f>
        <v>3</v>
      </c>
      <c r="F81" s="606">
        <f>IF('statement of marks'!DV9="","",'statement of marks'!DV9)</f>
        <v>5</v>
      </c>
      <c r="G81" s="275">
        <f>IF('statement of marks'!DW9="","",'statement of marks'!DW9)</f>
        <v>3</v>
      </c>
      <c r="H81" s="275">
        <f>IF('statement of marks'!DX9="","",'statement of marks'!DX9)</f>
        <v>4</v>
      </c>
      <c r="I81" s="606">
        <f>IF('statement of marks'!DY9="","",'statement of marks'!DY9)</f>
        <v>7</v>
      </c>
      <c r="J81" s="275">
        <f>IF('statement of marks'!DZ9="","",'statement of marks'!DZ9)</f>
        <v>5</v>
      </c>
      <c r="K81" s="275">
        <f>IF('statement of marks'!EA9="","",'statement of marks'!EA9)</f>
        <v>5</v>
      </c>
      <c r="L81" s="606">
        <f>IF('statement of marks'!EB9="","",'statement of marks'!EB9)</f>
        <v>10</v>
      </c>
      <c r="M81" s="275">
        <f>IF('statement of marks'!ED9="","",'statement of marks'!ED9)</f>
        <v>11</v>
      </c>
      <c r="N81" s="275">
        <f>IF('statement of marks'!EE9="","",'statement of marks'!EE9)</f>
        <v>14</v>
      </c>
      <c r="O81" s="606">
        <f>IF('statement of marks'!EF9="","",'statement of marks'!EF9)</f>
        <v>25</v>
      </c>
      <c r="P81" s="277">
        <f>IF('statement of marks'!EG9="","",'statement of marks'!EG9)</f>
        <v>47</v>
      </c>
      <c r="Q81" s="275">
        <f>IF('statement of marks'!EH9="","",'statement of marks'!EH9)</f>
        <v>33</v>
      </c>
      <c r="R81" s="275" t="str">
        <f>IF('statement of marks'!EI9="","",'statement of marks'!EI9)</f>
        <v>ml</v>
      </c>
      <c r="S81" s="606" t="str">
        <f>IF('statement of marks'!EJ9="","",'statement of marks'!EJ9)</f>
        <v>ML</v>
      </c>
      <c r="T81" s="578">
        <f>IF('statement of marks'!EK9="","",'statement of marks'!EK9)</f>
        <v>47</v>
      </c>
      <c r="U81" s="578">
        <f>IF('statement of marks'!EL9="","",'statement of marks'!EL9)</f>
        <v>24</v>
      </c>
      <c r="V81" s="612" t="str">
        <f>IF('statement of marks'!EM9="","",'statement of marks'!EM9)</f>
        <v>ML</v>
      </c>
    </row>
    <row r="82" spans="1:22" ht="16" customHeight="1">
      <c r="A82" s="598"/>
      <c r="B82" s="1117" t="s">
        <v>271</v>
      </c>
      <c r="C82" s="1118"/>
      <c r="D82" s="1081" t="s">
        <v>1</v>
      </c>
      <c r="E82" s="1081"/>
      <c r="F82" s="1081"/>
      <c r="G82" s="1081" t="s">
        <v>21</v>
      </c>
      <c r="H82" s="1081"/>
      <c r="I82" s="1081"/>
      <c r="J82" s="1081" t="s">
        <v>272</v>
      </c>
      <c r="K82" s="1081"/>
      <c r="L82" s="1081"/>
      <c r="M82" s="1081" t="s">
        <v>68</v>
      </c>
      <c r="N82" s="1081"/>
      <c r="O82" s="1081"/>
      <c r="P82" s="1081" t="s">
        <v>463</v>
      </c>
      <c r="Q82" s="1081"/>
      <c r="R82" s="1081"/>
      <c r="S82" s="609"/>
      <c r="T82" s="1187" t="s">
        <v>458</v>
      </c>
      <c r="U82" s="1188"/>
      <c r="V82" s="1189"/>
    </row>
    <row r="83" spans="1:22" ht="16" customHeight="1">
      <c r="A83" s="599"/>
      <c r="B83" s="1175" t="s">
        <v>3</v>
      </c>
      <c r="C83" s="1176"/>
      <c r="D83" s="1177">
        <f>IF('statement of marks'!EP$6="","",'statement of marks'!EP$6)</f>
        <v>20</v>
      </c>
      <c r="E83" s="1177"/>
      <c r="F83" s="1177"/>
      <c r="G83" s="1177">
        <f>IF('statement of marks'!EQ$6="","",'statement of marks'!EQ$6)</f>
        <v>20</v>
      </c>
      <c r="H83" s="1177"/>
      <c r="I83" s="1177"/>
      <c r="J83" s="1177">
        <f>IF('statement of marks'!ES$6="","",'statement of marks'!ES$6)</f>
        <v>20</v>
      </c>
      <c r="K83" s="1177"/>
      <c r="L83" s="1177"/>
      <c r="M83" s="1177">
        <f>IF('statement of marks'!ER$6="","",'statement of marks'!ER$6)</f>
        <v>20</v>
      </c>
      <c r="N83" s="1177"/>
      <c r="O83" s="1177"/>
      <c r="P83" s="1177">
        <f>IF('statement of marks'!ET$6="","",'statement of marks'!ET$6)</f>
        <v>20</v>
      </c>
      <c r="Q83" s="1177"/>
      <c r="R83" s="1177"/>
      <c r="S83" s="610" t="str">
        <f>IF('statement of marks'!FE$6="","",'statement of marks'!EX$6)</f>
        <v/>
      </c>
      <c r="T83" s="615">
        <f>IF('statement of marks'!EU$6="","",'statement of marks'!EU$6)</f>
        <v>100</v>
      </c>
      <c r="U83" s="616" t="s">
        <v>5</v>
      </c>
      <c r="V83" s="617" t="s">
        <v>464</v>
      </c>
    </row>
    <row r="84" spans="1:22" ht="16" customHeight="1">
      <c r="A84" s="598"/>
      <c r="B84" s="1114" t="str">
        <f>IF('statement of marks'!$EP$3="","",'statement of marks'!$EP$3)</f>
        <v>dk;kZuqHko</v>
      </c>
      <c r="C84" s="1115"/>
      <c r="D84" s="1103">
        <f>IF('statement of marks'!EP9="","",'statement of marks'!EP9)</f>
        <v>16</v>
      </c>
      <c r="E84" s="1103"/>
      <c r="F84" s="1103"/>
      <c r="G84" s="1103">
        <f>IF('statement of marks'!EQ9="","",'statement of marks'!EQ9)</f>
        <v>14</v>
      </c>
      <c r="H84" s="1103"/>
      <c r="I84" s="1103"/>
      <c r="J84" s="1103">
        <f>IF('statement of marks'!ES9="","",'statement of marks'!ES9)</f>
        <v>14</v>
      </c>
      <c r="K84" s="1103"/>
      <c r="L84" s="1103"/>
      <c r="M84" s="1103">
        <f>IF('statement of marks'!ER9="","",'statement of marks'!ER9)</f>
        <v>16</v>
      </c>
      <c r="N84" s="1103"/>
      <c r="O84" s="1103"/>
      <c r="P84" s="1103">
        <f>IF('statement of marks'!ET9="","",'statement of marks'!ET9)</f>
        <v>14</v>
      </c>
      <c r="Q84" s="1103"/>
      <c r="R84" s="1103"/>
      <c r="S84" s="611"/>
      <c r="T84" s="613">
        <f>IF('statement of marks'!EU9="","",'statement of marks'!EU9)</f>
        <v>74</v>
      </c>
      <c r="U84" s="613">
        <f>IF('statement of marks'!EV9="","",'statement of marks'!EV9)</f>
        <v>74</v>
      </c>
      <c r="V84" s="614" t="str">
        <f>IF('statement of marks'!EW9="","",'statement of marks'!EW9)</f>
        <v>B</v>
      </c>
    </row>
    <row r="85" spans="1:22" ht="16" customHeight="1">
      <c r="A85" s="598"/>
      <c r="B85" s="1112" t="str">
        <f>IF('statement of marks'!$EZ$3="","",'statement of marks'!$EZ$3)</f>
        <v>dyk f'k{kk</v>
      </c>
      <c r="C85" s="1113"/>
      <c r="D85" s="1103">
        <f>IF('statement of marks'!EZ9="","",'statement of marks'!EZ9)</f>
        <v>20</v>
      </c>
      <c r="E85" s="1103"/>
      <c r="F85" s="1103"/>
      <c r="G85" s="1103">
        <f>IF('statement of marks'!FA9="","",'statement of marks'!FA9)</f>
        <v>20</v>
      </c>
      <c r="H85" s="1103"/>
      <c r="I85" s="1103"/>
      <c r="J85" s="1103">
        <f>IF('statement of marks'!FC9="","",'statement of marks'!FC9)</f>
        <v>20</v>
      </c>
      <c r="K85" s="1103"/>
      <c r="L85" s="1103"/>
      <c r="M85" s="1103">
        <f>IF('statement of marks'!FB9="","",'statement of marks'!FB9)</f>
        <v>20</v>
      </c>
      <c r="N85" s="1103"/>
      <c r="O85" s="1103"/>
      <c r="P85" s="1103">
        <f>IF('statement of marks'!FD9="","",'statement of marks'!FD9)</f>
        <v>20</v>
      </c>
      <c r="Q85" s="1103"/>
      <c r="R85" s="1103"/>
      <c r="S85" s="611"/>
      <c r="T85" s="613">
        <f>IF('statement of marks'!FE9="","",'statement of marks'!FE9)</f>
        <v>100</v>
      </c>
      <c r="U85" s="613">
        <f>IF('statement of marks'!FF9="","",'statement of marks'!FF9)</f>
        <v>100</v>
      </c>
      <c r="V85" s="614" t="str">
        <f>IF('statement of marks'!FG9="","",'statement of marks'!FG9)</f>
        <v>A</v>
      </c>
    </row>
    <row r="86" spans="1:22" ht="16" customHeight="1">
      <c r="A86" s="598"/>
      <c r="B86" s="1109" t="str">
        <f>IF('statement of marks'!$FJ$3="","",'statement of marks'!$FJ$3)</f>
        <v>LokLF; ,oe~ 'kkjhfjd f'k{kk</v>
      </c>
      <c r="C86" s="1110"/>
      <c r="D86" s="1103">
        <f>IF('statement of marks'!FJ9="","",'statement of marks'!FJ9)</f>
        <v>15</v>
      </c>
      <c r="E86" s="1103"/>
      <c r="F86" s="1103"/>
      <c r="G86" s="1103">
        <f>IF('statement of marks'!FK9="","",'statement of marks'!FK9)</f>
        <v>14</v>
      </c>
      <c r="H86" s="1103"/>
      <c r="I86" s="1103"/>
      <c r="J86" s="1103">
        <f>IF('statement of marks'!FM9="","",'statement of marks'!FM9)</f>
        <v>14</v>
      </c>
      <c r="K86" s="1103"/>
      <c r="L86" s="1103"/>
      <c r="M86" s="1103">
        <f>IF('statement of marks'!FL9="","",'statement of marks'!FL9)</f>
        <v>14</v>
      </c>
      <c r="N86" s="1103"/>
      <c r="O86" s="1103"/>
      <c r="P86" s="1103">
        <f>IF('statement of marks'!FN9="","",'statement of marks'!FN9)</f>
        <v>14</v>
      </c>
      <c r="Q86" s="1103"/>
      <c r="R86" s="1103"/>
      <c r="S86" s="611"/>
      <c r="T86" s="613">
        <f>IF('statement of marks'!FO9="","",'statement of marks'!FO9)</f>
        <v>71</v>
      </c>
      <c r="U86" s="613">
        <f>IF('statement of marks'!FP9="","",'statement of marks'!FP9)</f>
        <v>71</v>
      </c>
      <c r="V86" s="614" t="str">
        <f>IF('statement of marks'!FQ9="","",'statement of marks'!FQ9)</f>
        <v>B</v>
      </c>
    </row>
    <row r="87" spans="1:22" ht="16" customHeight="1">
      <c r="A87" s="598"/>
      <c r="B87" s="1104" t="s">
        <v>273</v>
      </c>
      <c r="C87" s="1105"/>
      <c r="D87" s="1213" t="str">
        <f>details!$DZ$3</f>
        <v>vxLr rd</v>
      </c>
      <c r="E87" s="1213"/>
      <c r="F87" s="1213"/>
      <c r="G87" s="1213" t="str">
        <f>details!$ED$3</f>
        <v>vDVwcj rd</v>
      </c>
      <c r="H87" s="1213"/>
      <c r="I87" s="1213"/>
      <c r="J87" s="1213" t="str">
        <f>details!$EL$3</f>
        <v>Qjojh rd</v>
      </c>
      <c r="K87" s="1213"/>
      <c r="L87" s="1213"/>
      <c r="M87" s="1213" t="str">
        <f>details!$EH$3</f>
        <v>fnlEcj rd</v>
      </c>
      <c r="N87" s="1213"/>
      <c r="O87" s="1213"/>
      <c r="P87" s="1213" t="str">
        <f>details!$EP$3</f>
        <v>loZ ;ksx</v>
      </c>
      <c r="Q87" s="1213"/>
      <c r="R87" s="1213"/>
      <c r="S87" s="1106" t="s">
        <v>475</v>
      </c>
      <c r="T87" s="1107"/>
      <c r="U87" s="1107"/>
      <c r="V87" s="1180"/>
    </row>
    <row r="88" spans="1:22" ht="16" customHeight="1">
      <c r="A88" s="598"/>
      <c r="B88" s="1100" t="s">
        <v>99</v>
      </c>
      <c r="C88" s="1101"/>
      <c r="D88" s="1102" t="str">
        <f>IF(details!EA9="","",details!EA9)</f>
        <v/>
      </c>
      <c r="E88" s="1102"/>
      <c r="F88" s="1102"/>
      <c r="G88" s="1102" t="str">
        <f>IF(details!EE9="","",details!EE9)</f>
        <v/>
      </c>
      <c r="H88" s="1102"/>
      <c r="I88" s="1102"/>
      <c r="J88" s="1102" t="str">
        <f>IF(details!EM9="","",details!EM9)</f>
        <v/>
      </c>
      <c r="K88" s="1102"/>
      <c r="L88" s="1102"/>
      <c r="M88" s="1102" t="str">
        <f>IF(details!EI9="","",details!EI9)</f>
        <v/>
      </c>
      <c r="N88" s="1102"/>
      <c r="O88" s="1102"/>
      <c r="P88" s="1102" t="str">
        <f>IF(details!EQ9="","",details!EQ9)</f>
        <v/>
      </c>
      <c r="Q88" s="1102"/>
      <c r="R88" s="1102"/>
      <c r="S88" s="1181">
        <f>'statement of marks'!$HG$108</f>
        <v>42460</v>
      </c>
      <c r="T88" s="1182"/>
      <c r="U88" s="1182"/>
      <c r="V88" s="1183"/>
    </row>
    <row r="89" spans="1:22" ht="16" customHeight="1">
      <c r="A89" s="598"/>
      <c r="B89" s="1094" t="s">
        <v>15</v>
      </c>
      <c r="C89" s="1095"/>
      <c r="D89" s="1096" t="str">
        <f>IF(details!DZ9="","",details!DZ9)</f>
        <v/>
      </c>
      <c r="E89" s="1096"/>
      <c r="F89" s="1096"/>
      <c r="G89" s="1096" t="str">
        <f>IF(details!ED9="","",details!ED9)</f>
        <v/>
      </c>
      <c r="H89" s="1096"/>
      <c r="I89" s="1096"/>
      <c r="J89" s="1096" t="str">
        <f>IF(details!EL9="","",details!EL9)</f>
        <v/>
      </c>
      <c r="K89" s="1096"/>
      <c r="L89" s="1096"/>
      <c r="M89" s="1096" t="str">
        <f>IF(details!EH9="","",details!EH9)</f>
        <v/>
      </c>
      <c r="N89" s="1096"/>
      <c r="O89" s="1096"/>
      <c r="P89" s="1096" t="str">
        <f>IF(details!EP9="","",details!EP9)</f>
        <v/>
      </c>
      <c r="Q89" s="1096"/>
      <c r="R89" s="1096"/>
      <c r="S89" s="1184"/>
      <c r="T89" s="1185"/>
      <c r="U89" s="1185"/>
      <c r="V89" s="1186"/>
    </row>
    <row r="90" spans="1:22" ht="16" customHeight="1">
      <c r="A90" s="1206"/>
      <c r="B90" s="1207" t="s">
        <v>473</v>
      </c>
      <c r="C90" s="1208"/>
      <c r="D90" s="1209" t="s">
        <v>3</v>
      </c>
      <c r="E90" s="1209"/>
      <c r="F90" s="1209"/>
      <c r="G90" s="1209" t="s">
        <v>389</v>
      </c>
      <c r="H90" s="1209"/>
      <c r="I90" s="1209"/>
      <c r="J90" s="1209" t="s">
        <v>5</v>
      </c>
      <c r="K90" s="1209"/>
      <c r="L90" s="1209"/>
      <c r="M90" s="1209" t="s">
        <v>465</v>
      </c>
      <c r="N90" s="1209"/>
      <c r="O90" s="1209"/>
      <c r="P90" s="1210" t="s">
        <v>306</v>
      </c>
      <c r="Q90" s="1210"/>
      <c r="R90" s="1210"/>
      <c r="S90" s="1209" t="s">
        <v>473</v>
      </c>
      <c r="T90" s="1209"/>
      <c r="U90" s="1209"/>
      <c r="V90" s="1211"/>
    </row>
    <row r="91" spans="1:22" ht="16" customHeight="1">
      <c r="A91" s="1206"/>
      <c r="B91" s="1207"/>
      <c r="C91" s="1208"/>
      <c r="D91" s="1212">
        <f>'statement of marks'!HE9</f>
        <v>1200</v>
      </c>
      <c r="E91" s="1212"/>
      <c r="F91" s="1212"/>
      <c r="G91" s="1212">
        <f>'statement of marks'!HF9</f>
        <v>347</v>
      </c>
      <c r="H91" s="1212"/>
      <c r="I91" s="1212"/>
      <c r="J91" s="1212">
        <f>'statement of marks'!HG9</f>
        <v>28.916666666666668</v>
      </c>
      <c r="K91" s="1212"/>
      <c r="L91" s="1212"/>
      <c r="M91" s="1212" t="str">
        <f>'statement of marks'!HJ9</f>
        <v/>
      </c>
      <c r="N91" s="1212"/>
      <c r="O91" s="1212"/>
      <c r="P91" s="1212" t="str">
        <f>'statement of marks'!HI9</f>
        <v/>
      </c>
      <c r="Q91" s="1212"/>
      <c r="R91" s="1212"/>
      <c r="S91" s="1209" t="str">
        <f>'statement of marks'!HD9</f>
        <v>vodk'k</v>
      </c>
      <c r="T91" s="1209"/>
      <c r="U91" s="1209"/>
      <c r="V91" s="1211"/>
    </row>
    <row r="92" spans="1:22" ht="16" customHeight="1">
      <c r="A92" s="598"/>
      <c r="B92" s="1089" t="s">
        <v>100</v>
      </c>
      <c r="C92" s="1090"/>
      <c r="D92" s="1081"/>
      <c r="E92" s="1081"/>
      <c r="F92" s="1081"/>
      <c r="G92" s="1081"/>
      <c r="H92" s="1081"/>
      <c r="I92" s="1081"/>
      <c r="J92" s="1081"/>
      <c r="K92" s="1081"/>
      <c r="L92" s="1081"/>
      <c r="M92" s="1081"/>
      <c r="N92" s="1081"/>
      <c r="O92" s="1081"/>
      <c r="P92" s="1081"/>
      <c r="Q92" s="1081"/>
      <c r="R92" s="1081"/>
      <c r="S92" s="1081"/>
      <c r="T92" s="1081"/>
      <c r="U92" s="1081"/>
      <c r="V92" s="1205"/>
    </row>
    <row r="93" spans="1:22" ht="16" customHeight="1">
      <c r="A93" s="598"/>
      <c r="B93" s="1087" t="s">
        <v>80</v>
      </c>
      <c r="C93" s="1088"/>
      <c r="D93" s="1081"/>
      <c r="E93" s="1081"/>
      <c r="F93" s="1081"/>
      <c r="G93" s="1081"/>
      <c r="H93" s="1081"/>
      <c r="I93" s="1081"/>
      <c r="J93" s="1081"/>
      <c r="K93" s="1081"/>
      <c r="L93" s="1081"/>
      <c r="M93" s="1081"/>
      <c r="N93" s="1081"/>
      <c r="O93" s="1081"/>
      <c r="P93" s="1081"/>
      <c r="Q93" s="1081"/>
      <c r="R93" s="1081"/>
      <c r="S93" s="1081"/>
      <c r="T93" s="1081"/>
      <c r="U93" s="1081"/>
      <c r="V93" s="1205"/>
    </row>
    <row r="94" spans="1:22" ht="16" customHeight="1">
      <c r="A94" s="598"/>
      <c r="B94" s="1089" t="s">
        <v>466</v>
      </c>
      <c r="C94" s="1090"/>
      <c r="D94" s="1081"/>
      <c r="E94" s="1081"/>
      <c r="F94" s="1081"/>
      <c r="G94" s="1081"/>
      <c r="H94" s="1081"/>
      <c r="I94" s="1081"/>
      <c r="J94" s="1081"/>
      <c r="K94" s="1081"/>
      <c r="L94" s="1081"/>
      <c r="M94" s="1081"/>
      <c r="N94" s="1081"/>
      <c r="O94" s="1081"/>
      <c r="P94" s="1081" t="s">
        <v>466</v>
      </c>
      <c r="Q94" s="1081"/>
      <c r="R94" s="1081"/>
      <c r="S94" s="1081"/>
      <c r="T94" s="1081"/>
      <c r="U94" s="1081"/>
      <c r="V94" s="1205"/>
    </row>
    <row r="95" spans="1:22" ht="16" customHeight="1">
      <c r="A95" s="598"/>
      <c r="B95" s="1085" t="s">
        <v>101</v>
      </c>
      <c r="C95" s="1086"/>
      <c r="D95" s="1081"/>
      <c r="E95" s="1081"/>
      <c r="F95" s="1081"/>
      <c r="G95" s="1081"/>
      <c r="H95" s="1081"/>
      <c r="I95" s="1081"/>
      <c r="J95" s="1081"/>
      <c r="K95" s="1081"/>
      <c r="L95" s="1081"/>
      <c r="M95" s="1081"/>
      <c r="N95" s="1081"/>
      <c r="O95" s="1081"/>
      <c r="P95" s="1081"/>
      <c r="Q95" s="1081"/>
      <c r="R95" s="1081"/>
      <c r="S95" s="1198" t="s">
        <v>101</v>
      </c>
      <c r="T95" s="1198"/>
      <c r="U95" s="1198"/>
      <c r="V95" s="1199"/>
    </row>
    <row r="96" spans="1:22" ht="16" customHeight="1" thickBot="1">
      <c r="A96" s="600"/>
      <c r="B96" s="1200" t="s">
        <v>102</v>
      </c>
      <c r="C96" s="1201"/>
      <c r="D96" s="1202"/>
      <c r="E96" s="1202"/>
      <c r="F96" s="1202"/>
      <c r="G96" s="1202"/>
      <c r="H96" s="1202"/>
      <c r="I96" s="1202"/>
      <c r="J96" s="1202"/>
      <c r="K96" s="1202"/>
      <c r="L96" s="1202"/>
      <c r="M96" s="1202"/>
      <c r="N96" s="1202"/>
      <c r="O96" s="1202"/>
      <c r="P96" s="1202"/>
      <c r="Q96" s="1202"/>
      <c r="R96" s="1202"/>
      <c r="S96" s="1203" t="s">
        <v>163</v>
      </c>
      <c r="T96" s="1203"/>
      <c r="U96" s="1203"/>
      <c r="V96" s="1204"/>
    </row>
    <row r="97" spans="1:22" ht="16" customHeight="1">
      <c r="A97" s="597"/>
      <c r="B97" s="1216" t="s">
        <v>47</v>
      </c>
      <c r="C97" s="1217"/>
      <c r="D97" s="1217"/>
      <c r="E97" s="1217"/>
      <c r="F97" s="1217"/>
      <c r="G97" s="1217"/>
      <c r="H97" s="1217"/>
      <c r="I97" s="1217"/>
      <c r="J97" s="1217"/>
      <c r="K97" s="1217"/>
      <c r="L97" s="1217"/>
      <c r="M97" s="1217"/>
      <c r="N97" s="1217"/>
      <c r="O97" s="1217"/>
      <c r="P97" s="1217"/>
      <c r="Q97" s="1217"/>
      <c r="R97" s="1217"/>
      <c r="S97" s="1217"/>
      <c r="T97" s="1217"/>
      <c r="U97" s="1217"/>
      <c r="V97" s="1218"/>
    </row>
    <row r="98" spans="1:22" ht="16" customHeight="1">
      <c r="A98" s="598"/>
      <c r="B98" s="1219" t="str">
        <f>'statement of marks'!$A$1</f>
        <v>jk- ck- ek/;fed fo|ky; uohu] fuEckgsM+k</v>
      </c>
      <c r="C98" s="1220"/>
      <c r="D98" s="1220"/>
      <c r="E98" s="1220"/>
      <c r="F98" s="1220"/>
      <c r="G98" s="1220"/>
      <c r="H98" s="1220"/>
      <c r="I98" s="1220"/>
      <c r="J98" s="1220"/>
      <c r="K98" s="1220"/>
      <c r="L98" s="1220"/>
      <c r="M98" s="1220"/>
      <c r="N98" s="1220"/>
      <c r="O98" s="1220"/>
      <c r="P98" s="1220"/>
      <c r="Q98" s="1220"/>
      <c r="R98" s="1220"/>
      <c r="S98" s="1220"/>
      <c r="T98" s="1220"/>
      <c r="U98" s="1220"/>
      <c r="V98" s="1221"/>
    </row>
    <row r="99" spans="1:22" ht="16" customHeight="1">
      <c r="A99" s="598"/>
      <c r="B99" s="1114" t="s">
        <v>467</v>
      </c>
      <c r="C99" s="1115"/>
      <c r="D99" s="1119" t="str">
        <f>'statement of marks'!$H$3</f>
        <v>2015-16</v>
      </c>
      <c r="E99" s="1119"/>
      <c r="F99" s="1119"/>
      <c r="G99" s="1119"/>
      <c r="H99" s="1119"/>
      <c r="I99" s="1119"/>
      <c r="J99" s="1119"/>
      <c r="K99" s="1119"/>
      <c r="L99" s="1119"/>
      <c r="M99" s="1119"/>
      <c r="N99" s="1119"/>
      <c r="O99" s="1119"/>
      <c r="P99" s="1119"/>
      <c r="Q99" s="1119"/>
      <c r="R99" s="1119"/>
      <c r="S99" s="1119"/>
      <c r="T99" s="1119"/>
      <c r="U99" s="1119"/>
      <c r="V99" s="1196"/>
    </row>
    <row r="100" spans="1:22" ht="16" customHeight="1">
      <c r="A100" s="598"/>
      <c r="B100" s="1114" t="s">
        <v>218</v>
      </c>
      <c r="C100" s="1115"/>
      <c r="D100" s="1115" t="str">
        <f>IF('statement of marks'!J10="","",'statement of marks'!J10)</f>
        <v>v 004</v>
      </c>
      <c r="E100" s="1115"/>
      <c r="F100" s="1115"/>
      <c r="G100" s="1115"/>
      <c r="H100" s="1115"/>
      <c r="I100" s="1115"/>
      <c r="J100" s="1115"/>
      <c r="K100" s="1115"/>
      <c r="L100" s="1115"/>
      <c r="M100" s="1115"/>
      <c r="N100" s="1115"/>
      <c r="O100" s="1115"/>
      <c r="P100" s="1115"/>
      <c r="Q100" s="1115"/>
      <c r="R100" s="1115"/>
      <c r="S100" s="1115"/>
      <c r="T100" s="1115"/>
      <c r="U100" s="1115"/>
      <c r="V100" s="1197"/>
    </row>
    <row r="101" spans="1:22" ht="16" customHeight="1">
      <c r="A101" s="598"/>
      <c r="B101" s="1114" t="s">
        <v>219</v>
      </c>
      <c r="C101" s="1115"/>
      <c r="D101" s="1115" t="str">
        <f>IF('statement of marks'!K10="","",'statement of marks'!K10)</f>
        <v>c 004</v>
      </c>
      <c r="E101" s="1115"/>
      <c r="F101" s="1115"/>
      <c r="G101" s="1115"/>
      <c r="H101" s="1115"/>
      <c r="I101" s="1115"/>
      <c r="J101" s="1115"/>
      <c r="K101" s="1115"/>
      <c r="L101" s="1115"/>
      <c r="M101" s="1115"/>
      <c r="N101" s="1115"/>
      <c r="O101" s="1115"/>
      <c r="P101" s="1115"/>
      <c r="Q101" s="1115"/>
      <c r="R101" s="1115"/>
      <c r="S101" s="1115"/>
      <c r="T101" s="1115"/>
      <c r="U101" s="1115"/>
      <c r="V101" s="1197"/>
    </row>
    <row r="102" spans="1:22" ht="16" customHeight="1">
      <c r="A102" s="598"/>
      <c r="B102" s="1114" t="s">
        <v>220</v>
      </c>
      <c r="C102" s="1115"/>
      <c r="D102" s="1115" t="str">
        <f>IF('statement of marks'!L10="","",'statement of marks'!L10)</f>
        <v>l 004</v>
      </c>
      <c r="E102" s="1115"/>
      <c r="F102" s="1115"/>
      <c r="G102" s="1115"/>
      <c r="H102" s="1115"/>
      <c r="I102" s="1115"/>
      <c r="J102" s="1115"/>
      <c r="K102" s="1115"/>
      <c r="L102" s="1115"/>
      <c r="M102" s="1115"/>
      <c r="N102" s="1115"/>
      <c r="O102" s="1115"/>
      <c r="P102" s="1115"/>
      <c r="Q102" s="1115"/>
      <c r="R102" s="1115"/>
      <c r="S102" s="1115"/>
      <c r="T102" s="1115"/>
      <c r="U102" s="1115"/>
      <c r="V102" s="1197"/>
    </row>
    <row r="103" spans="1:22" ht="16" customHeight="1">
      <c r="A103" s="598"/>
      <c r="B103" s="1114" t="s">
        <v>221</v>
      </c>
      <c r="C103" s="1115"/>
      <c r="D103" s="1119" t="str">
        <f>'statement of marks'!$G$3</f>
        <v>6 A</v>
      </c>
      <c r="E103" s="1119"/>
      <c r="F103" s="1119"/>
      <c r="G103" s="1115" t="s">
        <v>9</v>
      </c>
      <c r="H103" s="1115"/>
      <c r="I103" s="1115"/>
      <c r="J103" s="1119">
        <f>IF('statement of marks'!D10="","",'statement of marks'!D10)</f>
        <v>804</v>
      </c>
      <c r="K103" s="1119"/>
      <c r="L103" s="1119"/>
      <c r="M103" s="1115" t="s">
        <v>222</v>
      </c>
      <c r="N103" s="1115"/>
      <c r="O103" s="1115"/>
      <c r="P103" s="1119">
        <f>IF('statement of marks'!F10="","",'statement of marks'!F10)</f>
        <v>947</v>
      </c>
      <c r="Q103" s="1119"/>
      <c r="R103" s="1119"/>
      <c r="S103" s="1214" t="str">
        <f>IF('statement of marks'!$J$3="","",'statement of marks'!$J$3)</f>
        <v xml:space="preserve">fo|ky; dk Mk;l dksM+ </v>
      </c>
      <c r="T103" s="1214"/>
      <c r="U103" s="1214"/>
      <c r="V103" s="1215"/>
    </row>
    <row r="104" spans="1:22" ht="16" customHeight="1">
      <c r="A104" s="598"/>
      <c r="B104" s="601" t="s">
        <v>0</v>
      </c>
      <c r="C104" s="602"/>
      <c r="D104" s="1121">
        <f>IF('statement of marks'!H10="","",'statement of marks'!H10)</f>
        <v>36641</v>
      </c>
      <c r="E104" s="1121"/>
      <c r="F104" s="1121"/>
      <c r="G104" s="1115" t="str">
        <f>IF('statement of marks'!I10="","",'statement of marks'!I10)</f>
        <v xml:space="preserve">iPphl vizsy] nks gtkj </v>
      </c>
      <c r="H104" s="1115"/>
      <c r="I104" s="1115"/>
      <c r="J104" s="1115"/>
      <c r="K104" s="1115"/>
      <c r="L104" s="1115"/>
      <c r="M104" s="1115"/>
      <c r="N104" s="1115"/>
      <c r="O104" s="1115"/>
      <c r="P104" s="1115"/>
      <c r="Q104" s="1115"/>
      <c r="R104" s="1115"/>
      <c r="S104" s="1190" t="str">
        <f>IF('statement of marks'!$K$3="","",'statement of marks'!$K$3)</f>
        <v xml:space="preserve">08291009401   </v>
      </c>
      <c r="T104" s="1190"/>
      <c r="U104" s="1190"/>
      <c r="V104" s="1191"/>
    </row>
    <row r="105" spans="1:22" ht="16" customHeight="1">
      <c r="A105" s="598"/>
      <c r="B105" s="561" t="s">
        <v>28</v>
      </c>
      <c r="C105" s="603" t="s">
        <v>97</v>
      </c>
      <c r="D105" s="1081" t="s">
        <v>1</v>
      </c>
      <c r="E105" s="1081"/>
      <c r="F105" s="1081"/>
      <c r="G105" s="1081" t="s">
        <v>21</v>
      </c>
      <c r="H105" s="1081"/>
      <c r="I105" s="1081"/>
      <c r="J105" s="1081" t="s">
        <v>68</v>
      </c>
      <c r="K105" s="1081"/>
      <c r="L105" s="1081"/>
      <c r="M105" s="1081" t="s">
        <v>98</v>
      </c>
      <c r="N105" s="1081"/>
      <c r="O105" s="1081"/>
      <c r="P105" s="1192" t="s">
        <v>278</v>
      </c>
      <c r="Q105" s="1193" t="s">
        <v>459</v>
      </c>
      <c r="R105" s="1193"/>
      <c r="S105" s="1193"/>
      <c r="T105" s="1194" t="s">
        <v>458</v>
      </c>
      <c r="U105" s="1194"/>
      <c r="V105" s="1195"/>
    </row>
    <row r="106" spans="1:22" ht="16" customHeight="1">
      <c r="A106" s="598"/>
      <c r="B106" s="561"/>
      <c r="C106" s="603"/>
      <c r="D106" s="596" t="s">
        <v>468</v>
      </c>
      <c r="E106" s="596" t="s">
        <v>469</v>
      </c>
      <c r="F106" s="604" t="s">
        <v>2</v>
      </c>
      <c r="G106" s="596" t="s">
        <v>468</v>
      </c>
      <c r="H106" s="596" t="s">
        <v>469</v>
      </c>
      <c r="I106" s="604" t="s">
        <v>2</v>
      </c>
      <c r="J106" s="596" t="s">
        <v>468</v>
      </c>
      <c r="K106" s="596" t="s">
        <v>469</v>
      </c>
      <c r="L106" s="604" t="s">
        <v>2</v>
      </c>
      <c r="M106" s="596" t="s">
        <v>468</v>
      </c>
      <c r="N106" s="596" t="s">
        <v>469</v>
      </c>
      <c r="O106" s="604" t="s">
        <v>2</v>
      </c>
      <c r="P106" s="1192"/>
      <c r="Q106" s="596" t="s">
        <v>468</v>
      </c>
      <c r="R106" s="596" t="s">
        <v>469</v>
      </c>
      <c r="S106" s="608" t="s">
        <v>2</v>
      </c>
      <c r="T106" s="618" t="s">
        <v>304</v>
      </c>
      <c r="U106" s="619" t="s">
        <v>5</v>
      </c>
      <c r="V106" s="620" t="s">
        <v>464</v>
      </c>
    </row>
    <row r="107" spans="1:22" ht="16" customHeight="1">
      <c r="A107" s="599"/>
      <c r="B107" s="1178" t="s">
        <v>3</v>
      </c>
      <c r="C107" s="1179"/>
      <c r="D107" s="579">
        <f>IF('statement of marks'!M$6="","",'statement of marks'!M$6)</f>
        <v>5</v>
      </c>
      <c r="E107" s="579">
        <f>IF('statement of marks'!N$6="","",'statement of marks'!N$6)</f>
        <v>5</v>
      </c>
      <c r="F107" s="605">
        <f>IF('statement of marks'!O$6="","",'statement of marks'!O$6)</f>
        <v>10</v>
      </c>
      <c r="G107" s="579">
        <f>IF('statement of marks'!P$6="","",'statement of marks'!P$6)</f>
        <v>5</v>
      </c>
      <c r="H107" s="579">
        <f>IF('statement of marks'!Q$6="","",'statement of marks'!Q$6)</f>
        <v>5</v>
      </c>
      <c r="I107" s="605">
        <f>IF('statement of marks'!R$6="","",'statement of marks'!R$6)</f>
        <v>10</v>
      </c>
      <c r="J107" s="579">
        <f>IF('statement of marks'!S$6="","",'statement of marks'!S$6)</f>
        <v>5</v>
      </c>
      <c r="K107" s="579">
        <f>IF('statement of marks'!T$6="","",'statement of marks'!T$6)</f>
        <v>5</v>
      </c>
      <c r="L107" s="605">
        <f>IF('statement of marks'!U$6="","",'statement of marks'!U$6)</f>
        <v>10</v>
      </c>
      <c r="M107" s="579">
        <f>IF('statement of marks'!W$6="","",'statement of marks'!W$6)</f>
        <v>50</v>
      </c>
      <c r="N107" s="579">
        <f>IF('statement of marks'!X$6="","",'statement of marks'!X$6)</f>
        <v>20</v>
      </c>
      <c r="O107" s="605">
        <f>IF('statement of marks'!Y$6="","",'statement of marks'!Y$6)</f>
        <v>70</v>
      </c>
      <c r="P107" s="580">
        <f>IF('statement of marks'!Z$6="","",'statement of marks'!Z$6)</f>
        <v>100</v>
      </c>
      <c r="Q107" s="579">
        <f>IF('statement of marks'!AA$6="","",'statement of marks'!AA$6)</f>
        <v>70</v>
      </c>
      <c r="R107" s="579">
        <f>IF('statement of marks'!AB$6="","",'statement of marks'!AB$6)</f>
        <v>30</v>
      </c>
      <c r="S107" s="605">
        <f>IF('statement of marks'!AC$6="","",'statement of marks'!AC$6)</f>
        <v>100</v>
      </c>
      <c r="T107" s="615">
        <f>IF('statement of marks'!AD$6="","",'statement of marks'!AD$6)</f>
        <v>200</v>
      </c>
      <c r="U107" s="615" t="str">
        <f>IF('statement of marks'!AE$6="","",'statement of marks'!AE$6)</f>
        <v/>
      </c>
      <c r="V107" s="621" t="str">
        <f>IF('statement of marks'!AF$6="","",'statement of marks'!AF$6)</f>
        <v/>
      </c>
    </row>
    <row r="108" spans="1:22" ht="16" customHeight="1">
      <c r="A108" s="598"/>
      <c r="B108" s="1114" t="str">
        <f>IF('statement of marks'!$M$3="","",'statement of marks'!$M$3)</f>
        <v>fgUnh</v>
      </c>
      <c r="C108" s="1115"/>
      <c r="D108" s="275">
        <f>IF('statement of marks'!M10="","",'statement of marks'!M10)</f>
        <v>5</v>
      </c>
      <c r="E108" s="275">
        <f>IF('statement of marks'!N10="","",'statement of marks'!N10)</f>
        <v>5</v>
      </c>
      <c r="F108" s="606">
        <f>IF('statement of marks'!O10="","",'statement of marks'!O10)</f>
        <v>10</v>
      </c>
      <c r="G108" s="275">
        <f>IF('statement of marks'!P10="","",'statement of marks'!P10)</f>
        <v>5</v>
      </c>
      <c r="H108" s="275">
        <f>IF('statement of marks'!Q10="","",'statement of marks'!Q10)</f>
        <v>5</v>
      </c>
      <c r="I108" s="606">
        <f>IF('statement of marks'!R10="","",'statement of marks'!R10)</f>
        <v>10</v>
      </c>
      <c r="J108" s="275">
        <f>IF('statement of marks'!S10="","",'statement of marks'!S10)</f>
        <v>5</v>
      </c>
      <c r="K108" s="275">
        <f>IF('statement of marks'!T10="","",'statement of marks'!T10)</f>
        <v>5</v>
      </c>
      <c r="L108" s="606">
        <f>IF('statement of marks'!U10="","",'statement of marks'!U10)</f>
        <v>10</v>
      </c>
      <c r="M108" s="275">
        <f>IF('statement of marks'!W10="","",'statement of marks'!W10)</f>
        <v>19</v>
      </c>
      <c r="N108" s="275">
        <f>IF('statement of marks'!X10="","",'statement of marks'!X10)</f>
        <v>15</v>
      </c>
      <c r="O108" s="606">
        <f>IF('statement of marks'!Y10="","",'statement of marks'!Y10)</f>
        <v>34</v>
      </c>
      <c r="P108" s="277">
        <f>IF('statement of marks'!Z10="","",'statement of marks'!Z10)</f>
        <v>64</v>
      </c>
      <c r="Q108" s="275" t="str">
        <f>IF('statement of marks'!AA10="","",'statement of marks'!AA10)</f>
        <v>ab</v>
      </c>
      <c r="R108" s="275" t="str">
        <f>IF('statement of marks'!AB10="","",'statement of marks'!AB10)</f>
        <v>ab</v>
      </c>
      <c r="S108" s="606" t="str">
        <f>IF('statement of marks'!AC10="","",'statement of marks'!AC10)</f>
        <v>AB</v>
      </c>
      <c r="T108" s="578">
        <f>IF('statement of marks'!AD10="","",'statement of marks'!AD10)</f>
        <v>64</v>
      </c>
      <c r="U108" s="578">
        <f>IF('statement of marks'!AE10="","",'statement of marks'!AE10)</f>
        <v>32</v>
      </c>
      <c r="V108" s="612" t="str">
        <f>IF('statement of marks'!AF10="","",'statement of marks'!AF10)</f>
        <v>AB</v>
      </c>
    </row>
    <row r="109" spans="1:22" ht="16" customHeight="1">
      <c r="A109" s="598"/>
      <c r="B109" s="1114" t="str">
        <f>IF('statement of marks'!$AI$3="","",'statement of marks'!$AI$3)</f>
        <v>vaxszth</v>
      </c>
      <c r="C109" s="1115"/>
      <c r="D109" s="275">
        <f>IF('statement of marks'!AI10="","",'statement of marks'!AI10)</f>
        <v>4</v>
      </c>
      <c r="E109" s="275">
        <f>IF('statement of marks'!AJ10="","",'statement of marks'!AJ10)</f>
        <v>3</v>
      </c>
      <c r="F109" s="606">
        <f>IF('statement of marks'!AK10="","",'statement of marks'!AK10)</f>
        <v>7</v>
      </c>
      <c r="G109" s="275">
        <f>IF('statement of marks'!AL10="","",'statement of marks'!AL10)</f>
        <v>5</v>
      </c>
      <c r="H109" s="275">
        <f>IF('statement of marks'!AM10="","",'statement of marks'!AM10)</f>
        <v>3</v>
      </c>
      <c r="I109" s="606">
        <f>IF('statement of marks'!AN10="","",'statement of marks'!AN10)</f>
        <v>8</v>
      </c>
      <c r="J109" s="275">
        <f>IF('statement of marks'!AO10="","",'statement of marks'!AO10)</f>
        <v>5</v>
      </c>
      <c r="K109" s="275">
        <f>IF('statement of marks'!AP10="","",'statement of marks'!AP10)</f>
        <v>5</v>
      </c>
      <c r="L109" s="606">
        <f>IF('statement of marks'!AQ10="","",'statement of marks'!AQ10)</f>
        <v>10</v>
      </c>
      <c r="M109" s="275">
        <f>IF('statement of marks'!AS10="","",'statement of marks'!AS10)</f>
        <v>24</v>
      </c>
      <c r="N109" s="275">
        <f>IF('statement of marks'!AT10="","",'statement of marks'!AT10)</f>
        <v>16</v>
      </c>
      <c r="O109" s="606">
        <f>IF('statement of marks'!AU10="","",'statement of marks'!AU10)</f>
        <v>40</v>
      </c>
      <c r="P109" s="277">
        <f>IF('statement of marks'!AV10="","",'statement of marks'!AV10)</f>
        <v>65</v>
      </c>
      <c r="Q109" s="275">
        <f>IF('statement of marks'!AW10="","",'statement of marks'!AW10)</f>
        <v>16</v>
      </c>
      <c r="R109" s="275" t="str">
        <f>IF('statement of marks'!AX10="","",'statement of marks'!AX10)</f>
        <v>ab</v>
      </c>
      <c r="S109" s="606" t="str">
        <f>IF('statement of marks'!AY10="","",'statement of marks'!AY10)</f>
        <v>AB</v>
      </c>
      <c r="T109" s="578">
        <f>IF('statement of marks'!AZ10="","",'statement of marks'!AZ10)</f>
        <v>65</v>
      </c>
      <c r="U109" s="578">
        <f>IF('statement of marks'!BA10="","",'statement of marks'!BA10)</f>
        <v>33</v>
      </c>
      <c r="V109" s="612" t="str">
        <f>IF('statement of marks'!BB10="","",'statement of marks'!BB10)</f>
        <v>AB</v>
      </c>
    </row>
    <row r="110" spans="1:22" ht="16" customHeight="1">
      <c r="A110" s="598"/>
      <c r="B110" s="1114" t="str">
        <f>IF('statement of marks'!BE10="s","laLd`r",IF('statement of marks'!BE10="u","mnwZ",IF('statement of marks'!BE10="g","xqtjkrh",IF('statement of marks'!BE10="p","iatkch",IF('statement of marks'!BE10="sd","fla/kh","r`rh; Hkk""kk")))))</f>
        <v>laLd`r</v>
      </c>
      <c r="C110" s="1115"/>
      <c r="D110" s="275">
        <f>IF('statement of marks'!BF10="","",'statement of marks'!BF10)</f>
        <v>2</v>
      </c>
      <c r="E110" s="275">
        <f>IF('statement of marks'!BG10="","",'statement of marks'!BG10)</f>
        <v>4</v>
      </c>
      <c r="F110" s="606">
        <f>IF('statement of marks'!BH10="","",'statement of marks'!BH10)</f>
        <v>6</v>
      </c>
      <c r="G110" s="275">
        <f>IF('statement of marks'!BI10="","",'statement of marks'!BI10)</f>
        <v>4</v>
      </c>
      <c r="H110" s="275">
        <f>IF('statement of marks'!BJ10="","",'statement of marks'!BJ10)</f>
        <v>3</v>
      </c>
      <c r="I110" s="606">
        <f>IF('statement of marks'!BK10="","",'statement of marks'!BK10)</f>
        <v>7</v>
      </c>
      <c r="J110" s="275">
        <f>IF('statement of marks'!BL10="","",'statement of marks'!BL10)</f>
        <v>4</v>
      </c>
      <c r="K110" s="275">
        <f>IF('statement of marks'!BM10="","",'statement of marks'!BM10)</f>
        <v>5</v>
      </c>
      <c r="L110" s="606">
        <f>IF('statement of marks'!BN10="","",'statement of marks'!BN10)</f>
        <v>9</v>
      </c>
      <c r="M110" s="275">
        <f>IF('statement of marks'!BP10="","",'statement of marks'!BP10)</f>
        <v>18</v>
      </c>
      <c r="N110" s="275">
        <f>IF('statement of marks'!BQ10="","",'statement of marks'!BQ10)</f>
        <v>12</v>
      </c>
      <c r="O110" s="606">
        <f>IF('statement of marks'!BR10="","",'statement of marks'!BR10)</f>
        <v>30</v>
      </c>
      <c r="P110" s="277">
        <f>IF('statement of marks'!BS10="","",'statement of marks'!BS10)</f>
        <v>52</v>
      </c>
      <c r="Q110" s="275">
        <f>IF('statement of marks'!BT10="","",'statement of marks'!BT10)</f>
        <v>32</v>
      </c>
      <c r="R110" s="275" t="str">
        <f>IF('statement of marks'!BU10="","",'statement of marks'!BU10)</f>
        <v>ab</v>
      </c>
      <c r="S110" s="606" t="str">
        <f>IF('statement of marks'!BV10="","",'statement of marks'!BV10)</f>
        <v>AB</v>
      </c>
      <c r="T110" s="578">
        <f>IF('statement of marks'!BW10="","",'statement of marks'!BW10)</f>
        <v>52</v>
      </c>
      <c r="U110" s="578">
        <f>IF('statement of marks'!BX10="","",'statement of marks'!BX10)</f>
        <v>26</v>
      </c>
      <c r="V110" s="612" t="str">
        <f>IF('statement of marks'!BY10="","",'statement of marks'!BY10)</f>
        <v>AB</v>
      </c>
    </row>
    <row r="111" spans="1:22" ht="16" customHeight="1">
      <c r="A111" s="598"/>
      <c r="B111" s="1114" t="str">
        <f>IF('statement of marks'!$CB$3="","",'statement of marks'!$CB$3)</f>
        <v>xf.kr</v>
      </c>
      <c r="C111" s="1115"/>
      <c r="D111" s="275">
        <f>IF('statement of marks'!CB10="","",'statement of marks'!CB10)</f>
        <v>5</v>
      </c>
      <c r="E111" s="275">
        <f>IF('statement of marks'!CC10="","",'statement of marks'!CC10)</f>
        <v>5</v>
      </c>
      <c r="F111" s="606">
        <f>IF('statement of marks'!CD10="","",'statement of marks'!CD10)</f>
        <v>10</v>
      </c>
      <c r="G111" s="275">
        <f>IF('statement of marks'!CE10="","",'statement of marks'!CE10)</f>
        <v>4</v>
      </c>
      <c r="H111" s="275">
        <f>IF('statement of marks'!CF10="","",'statement of marks'!CF10)</f>
        <v>5</v>
      </c>
      <c r="I111" s="606">
        <f>IF('statement of marks'!CG10="","",'statement of marks'!CG10)</f>
        <v>9</v>
      </c>
      <c r="J111" s="275">
        <f>IF('statement of marks'!CH10="","",'statement of marks'!CH10)</f>
        <v>5</v>
      </c>
      <c r="K111" s="275">
        <f>IF('statement of marks'!CI10="","",'statement of marks'!CI10)</f>
        <v>5</v>
      </c>
      <c r="L111" s="606">
        <f>IF('statement of marks'!CJ10="","",'statement of marks'!CJ10)</f>
        <v>10</v>
      </c>
      <c r="M111" s="275">
        <f>IF('statement of marks'!CL10="","",'statement of marks'!CL10)</f>
        <v>22</v>
      </c>
      <c r="N111" s="275">
        <f>IF('statement of marks'!CM10="","",'statement of marks'!CM10)</f>
        <v>19</v>
      </c>
      <c r="O111" s="606">
        <f>IF('statement of marks'!CN10="","",'statement of marks'!CN10)</f>
        <v>41</v>
      </c>
      <c r="P111" s="277">
        <f>IF('statement of marks'!CO10="","",'statement of marks'!CO10)</f>
        <v>70</v>
      </c>
      <c r="Q111" s="275">
        <f>IF('statement of marks'!CP10="","",'statement of marks'!CP10)</f>
        <v>33</v>
      </c>
      <c r="R111" s="275" t="str">
        <f>IF('statement of marks'!CQ10="","",'statement of marks'!CQ10)</f>
        <v>ab</v>
      </c>
      <c r="S111" s="606" t="str">
        <f>IF('statement of marks'!CR10="","",'statement of marks'!CR10)</f>
        <v>AB</v>
      </c>
      <c r="T111" s="578">
        <f>IF('statement of marks'!CS10="","",'statement of marks'!CS10)</f>
        <v>70</v>
      </c>
      <c r="U111" s="578">
        <f>IF('statement of marks'!CT10="","",'statement of marks'!CT10)</f>
        <v>35</v>
      </c>
      <c r="V111" s="612" t="str">
        <f>IF('statement of marks'!CU10="","",'statement of marks'!CU10)</f>
        <v>AB</v>
      </c>
    </row>
    <row r="112" spans="1:22" ht="16" customHeight="1">
      <c r="A112" s="598"/>
      <c r="B112" s="1114" t="str">
        <f>IF('statement of marks'!$CX$3="","",'statement of marks'!$CX$3)</f>
        <v>foKku</v>
      </c>
      <c r="C112" s="1115"/>
      <c r="D112" s="275">
        <f>IF('statement of marks'!CX10="","",'statement of marks'!CX10)</f>
        <v>2</v>
      </c>
      <c r="E112" s="275">
        <f>IF('statement of marks'!CY10="","",'statement of marks'!CY10)</f>
        <v>2</v>
      </c>
      <c r="F112" s="606">
        <f>IF('statement of marks'!CZ10="","",'statement of marks'!CZ10)</f>
        <v>4</v>
      </c>
      <c r="G112" s="275">
        <f>IF('statement of marks'!DA10="","",'statement of marks'!DA10)</f>
        <v>3</v>
      </c>
      <c r="H112" s="275">
        <f>IF('statement of marks'!DB10="","",'statement of marks'!DB10)</f>
        <v>3</v>
      </c>
      <c r="I112" s="606">
        <f>IF('statement of marks'!DC10="","",'statement of marks'!DC10)</f>
        <v>6</v>
      </c>
      <c r="J112" s="275">
        <f>IF('statement of marks'!DD10="","",'statement of marks'!DD10)</f>
        <v>3</v>
      </c>
      <c r="K112" s="275">
        <f>IF('statement of marks'!DE10="","",'statement of marks'!DE10)</f>
        <v>3</v>
      </c>
      <c r="L112" s="606">
        <f>IF('statement of marks'!DF10="","",'statement of marks'!DF10)</f>
        <v>6</v>
      </c>
      <c r="M112" s="275">
        <f>IF('statement of marks'!DH10="","",'statement of marks'!DH10)</f>
        <v>3</v>
      </c>
      <c r="N112" s="275">
        <f>IF('statement of marks'!DI10="","",'statement of marks'!DI10)</f>
        <v>3</v>
      </c>
      <c r="O112" s="606">
        <f>IF('statement of marks'!DJ10="","",'statement of marks'!DJ10)</f>
        <v>6</v>
      </c>
      <c r="P112" s="277">
        <f>IF('statement of marks'!DK10="","",'statement of marks'!DK10)</f>
        <v>22</v>
      </c>
      <c r="Q112" s="275">
        <f>IF('statement of marks'!DL10="","",'statement of marks'!DL10)</f>
        <v>3</v>
      </c>
      <c r="R112" s="275" t="str">
        <f>IF('statement of marks'!DM10="","",'statement of marks'!DM10)</f>
        <v>ab</v>
      </c>
      <c r="S112" s="606" t="str">
        <f>IF('statement of marks'!DN10="","",'statement of marks'!DN10)</f>
        <v>AB</v>
      </c>
      <c r="T112" s="578">
        <f>IF('statement of marks'!DO10="","",'statement of marks'!DO10)</f>
        <v>22</v>
      </c>
      <c r="U112" s="578">
        <f>IF('statement of marks'!DP10="","",'statement of marks'!DP10)</f>
        <v>11</v>
      </c>
      <c r="V112" s="612" t="str">
        <f>IF('statement of marks'!DQ10="","",'statement of marks'!DQ10)</f>
        <v>AB</v>
      </c>
    </row>
    <row r="113" spans="1:22" ht="16" customHeight="1">
      <c r="A113" s="598"/>
      <c r="B113" s="1114" t="str">
        <f>IF('statement of marks'!$DT$3="","",'statement of marks'!$DT$3)</f>
        <v>lkekftd foKku</v>
      </c>
      <c r="C113" s="1115"/>
      <c r="D113" s="275">
        <f>IF('statement of marks'!DT10="","",'statement of marks'!DT10)</f>
        <v>1</v>
      </c>
      <c r="E113" s="275">
        <f>IF('statement of marks'!DU10="","",'statement of marks'!DU10)</f>
        <v>3</v>
      </c>
      <c r="F113" s="606">
        <f>IF('statement of marks'!DV10="","",'statement of marks'!DV10)</f>
        <v>4</v>
      </c>
      <c r="G113" s="275">
        <f>IF('statement of marks'!DW10="","",'statement of marks'!DW10)</f>
        <v>5</v>
      </c>
      <c r="H113" s="275">
        <f>IF('statement of marks'!DX10="","",'statement of marks'!DX10)</f>
        <v>5</v>
      </c>
      <c r="I113" s="606">
        <f>IF('statement of marks'!DY10="","",'statement of marks'!DY10)</f>
        <v>10</v>
      </c>
      <c r="J113" s="275">
        <f>IF('statement of marks'!DZ10="","",'statement of marks'!DZ10)</f>
        <v>5</v>
      </c>
      <c r="K113" s="275">
        <f>IF('statement of marks'!EA10="","",'statement of marks'!EA10)</f>
        <v>5</v>
      </c>
      <c r="L113" s="606">
        <f>IF('statement of marks'!EB10="","",'statement of marks'!EB10)</f>
        <v>10</v>
      </c>
      <c r="M113" s="275">
        <f>IF('statement of marks'!ED10="","",'statement of marks'!ED10)</f>
        <v>17</v>
      </c>
      <c r="N113" s="275">
        <f>IF('statement of marks'!EE10="","",'statement of marks'!EE10)</f>
        <v>18</v>
      </c>
      <c r="O113" s="606">
        <f>IF('statement of marks'!EF10="","",'statement of marks'!EF10)</f>
        <v>35</v>
      </c>
      <c r="P113" s="277">
        <f>IF('statement of marks'!EG10="","",'statement of marks'!EG10)</f>
        <v>59</v>
      </c>
      <c r="Q113" s="275">
        <f>IF('statement of marks'!EH10="","",'statement of marks'!EH10)</f>
        <v>28</v>
      </c>
      <c r="R113" s="275" t="str">
        <f>IF('statement of marks'!EI10="","",'statement of marks'!EI10)</f>
        <v>ab</v>
      </c>
      <c r="S113" s="606" t="str">
        <f>IF('statement of marks'!EJ10="","",'statement of marks'!EJ10)</f>
        <v>AB</v>
      </c>
      <c r="T113" s="578">
        <f>IF('statement of marks'!EK10="","",'statement of marks'!EK10)</f>
        <v>59</v>
      </c>
      <c r="U113" s="578">
        <f>IF('statement of marks'!EL10="","",'statement of marks'!EL10)</f>
        <v>30</v>
      </c>
      <c r="V113" s="612" t="str">
        <f>IF('statement of marks'!EM10="","",'statement of marks'!EM10)</f>
        <v>AB</v>
      </c>
    </row>
    <row r="114" spans="1:22" ht="16" customHeight="1">
      <c r="A114" s="598"/>
      <c r="B114" s="1117" t="s">
        <v>271</v>
      </c>
      <c r="C114" s="1118"/>
      <c r="D114" s="1081" t="s">
        <v>1</v>
      </c>
      <c r="E114" s="1081"/>
      <c r="F114" s="1081"/>
      <c r="G114" s="1081" t="s">
        <v>21</v>
      </c>
      <c r="H114" s="1081"/>
      <c r="I114" s="1081"/>
      <c r="J114" s="1081" t="s">
        <v>272</v>
      </c>
      <c r="K114" s="1081"/>
      <c r="L114" s="1081"/>
      <c r="M114" s="1081" t="s">
        <v>68</v>
      </c>
      <c r="N114" s="1081"/>
      <c r="O114" s="1081"/>
      <c r="P114" s="1081" t="s">
        <v>463</v>
      </c>
      <c r="Q114" s="1081"/>
      <c r="R114" s="1081"/>
      <c r="S114" s="609"/>
      <c r="T114" s="1187" t="s">
        <v>458</v>
      </c>
      <c r="U114" s="1188"/>
      <c r="V114" s="1189"/>
    </row>
    <row r="115" spans="1:22" ht="16" customHeight="1">
      <c r="A115" s="599"/>
      <c r="B115" s="1175" t="s">
        <v>3</v>
      </c>
      <c r="C115" s="1176"/>
      <c r="D115" s="1177">
        <f>IF('statement of marks'!EP$6="","",'statement of marks'!EP$6)</f>
        <v>20</v>
      </c>
      <c r="E115" s="1177"/>
      <c r="F115" s="1177"/>
      <c r="G115" s="1177">
        <f>IF('statement of marks'!EQ$6="","",'statement of marks'!EQ$6)</f>
        <v>20</v>
      </c>
      <c r="H115" s="1177"/>
      <c r="I115" s="1177"/>
      <c r="J115" s="1177">
        <f>IF('statement of marks'!ES$6="","",'statement of marks'!ES$6)</f>
        <v>20</v>
      </c>
      <c r="K115" s="1177"/>
      <c r="L115" s="1177"/>
      <c r="M115" s="1177">
        <f>IF('statement of marks'!ER$6="","",'statement of marks'!ER$6)</f>
        <v>20</v>
      </c>
      <c r="N115" s="1177"/>
      <c r="O115" s="1177"/>
      <c r="P115" s="1177">
        <f>IF('statement of marks'!ET$6="","",'statement of marks'!ET$6)</f>
        <v>20</v>
      </c>
      <c r="Q115" s="1177"/>
      <c r="R115" s="1177"/>
      <c r="S115" s="610" t="str">
        <f>IF('statement of marks'!FE$6="","",'statement of marks'!EX$6)</f>
        <v/>
      </c>
      <c r="T115" s="615">
        <f>IF('statement of marks'!EU$6="","",'statement of marks'!EU$6)</f>
        <v>100</v>
      </c>
      <c r="U115" s="616" t="s">
        <v>5</v>
      </c>
      <c r="V115" s="617" t="s">
        <v>464</v>
      </c>
    </row>
    <row r="116" spans="1:22" ht="16" customHeight="1">
      <c r="A116" s="598"/>
      <c r="B116" s="1114" t="str">
        <f>IF('statement of marks'!$EP$3="","",'statement of marks'!$EP$3)</f>
        <v>dk;kZuqHko</v>
      </c>
      <c r="C116" s="1115"/>
      <c r="D116" s="1103">
        <f>IF('statement of marks'!EP10="","",'statement of marks'!EP10)</f>
        <v>16</v>
      </c>
      <c r="E116" s="1103"/>
      <c r="F116" s="1103"/>
      <c r="G116" s="1103">
        <f>IF('statement of marks'!EQ10="","",'statement of marks'!EQ10)</f>
        <v>15</v>
      </c>
      <c r="H116" s="1103"/>
      <c r="I116" s="1103"/>
      <c r="J116" s="1103">
        <f>IF('statement of marks'!ES10="","",'statement of marks'!ES10)</f>
        <v>15</v>
      </c>
      <c r="K116" s="1103"/>
      <c r="L116" s="1103"/>
      <c r="M116" s="1103">
        <f>IF('statement of marks'!ER10="","",'statement of marks'!ER10)</f>
        <v>16</v>
      </c>
      <c r="N116" s="1103"/>
      <c r="O116" s="1103"/>
      <c r="P116" s="1103">
        <f>IF('statement of marks'!ET10="","",'statement of marks'!ET10)</f>
        <v>15</v>
      </c>
      <c r="Q116" s="1103"/>
      <c r="R116" s="1103"/>
      <c r="S116" s="611"/>
      <c r="T116" s="613">
        <f>IF('statement of marks'!EU10="","",'statement of marks'!EU10)</f>
        <v>77</v>
      </c>
      <c r="U116" s="613">
        <f>IF('statement of marks'!EV10="","",'statement of marks'!EV10)</f>
        <v>77</v>
      </c>
      <c r="V116" s="614" t="str">
        <f>IF('statement of marks'!EW10="","",'statement of marks'!EW10)</f>
        <v>B</v>
      </c>
    </row>
    <row r="117" spans="1:22" ht="16" customHeight="1">
      <c r="A117" s="598"/>
      <c r="B117" s="1112" t="str">
        <f>IF('statement of marks'!$EZ$3="","",'statement of marks'!$EZ$3)</f>
        <v>dyk f'k{kk</v>
      </c>
      <c r="C117" s="1113"/>
      <c r="D117" s="1103">
        <f>IF('statement of marks'!EZ10="","",'statement of marks'!EZ10)</f>
        <v>20</v>
      </c>
      <c r="E117" s="1103"/>
      <c r="F117" s="1103"/>
      <c r="G117" s="1103">
        <f>IF('statement of marks'!FA10="","",'statement of marks'!FA10)</f>
        <v>20</v>
      </c>
      <c r="H117" s="1103"/>
      <c r="I117" s="1103"/>
      <c r="J117" s="1103">
        <f>IF('statement of marks'!FC10="","",'statement of marks'!FC10)</f>
        <v>20</v>
      </c>
      <c r="K117" s="1103"/>
      <c r="L117" s="1103"/>
      <c r="M117" s="1103">
        <f>IF('statement of marks'!FB10="","",'statement of marks'!FB10)</f>
        <v>20</v>
      </c>
      <c r="N117" s="1103"/>
      <c r="O117" s="1103"/>
      <c r="P117" s="1103">
        <f>IF('statement of marks'!FD10="","",'statement of marks'!FD10)</f>
        <v>20</v>
      </c>
      <c r="Q117" s="1103"/>
      <c r="R117" s="1103"/>
      <c r="S117" s="611"/>
      <c r="T117" s="613">
        <f>IF('statement of marks'!FE10="","",'statement of marks'!FE10)</f>
        <v>100</v>
      </c>
      <c r="U117" s="613">
        <f>IF('statement of marks'!FF10="","",'statement of marks'!FF10)</f>
        <v>100</v>
      </c>
      <c r="V117" s="614" t="str">
        <f>IF('statement of marks'!FG10="","",'statement of marks'!FG10)</f>
        <v>A</v>
      </c>
    </row>
    <row r="118" spans="1:22" ht="16" customHeight="1">
      <c r="A118" s="598"/>
      <c r="B118" s="1109" t="str">
        <f>IF('statement of marks'!$FJ$3="","",'statement of marks'!$FJ$3)</f>
        <v>LokLF; ,oe~ 'kkjhfjd f'k{kk</v>
      </c>
      <c r="C118" s="1110"/>
      <c r="D118" s="1103">
        <f>IF('statement of marks'!FJ10="","",'statement of marks'!FJ10)</f>
        <v>15</v>
      </c>
      <c r="E118" s="1103"/>
      <c r="F118" s="1103"/>
      <c r="G118" s="1103">
        <f>IF('statement of marks'!FK10="","",'statement of marks'!FK10)</f>
        <v>15</v>
      </c>
      <c r="H118" s="1103"/>
      <c r="I118" s="1103"/>
      <c r="J118" s="1103">
        <f>IF('statement of marks'!FM10="","",'statement of marks'!FM10)</f>
        <v>16</v>
      </c>
      <c r="K118" s="1103"/>
      <c r="L118" s="1103"/>
      <c r="M118" s="1103">
        <f>IF('statement of marks'!FL10="","",'statement of marks'!FL10)</f>
        <v>14</v>
      </c>
      <c r="N118" s="1103"/>
      <c r="O118" s="1103"/>
      <c r="P118" s="1103">
        <f>IF('statement of marks'!FN10="","",'statement of marks'!FN10)</f>
        <v>15</v>
      </c>
      <c r="Q118" s="1103"/>
      <c r="R118" s="1103"/>
      <c r="S118" s="611"/>
      <c r="T118" s="613">
        <f>IF('statement of marks'!FO10="","",'statement of marks'!FO10)</f>
        <v>75</v>
      </c>
      <c r="U118" s="613">
        <f>IF('statement of marks'!FP10="","",'statement of marks'!FP10)</f>
        <v>75</v>
      </c>
      <c r="V118" s="614" t="str">
        <f>IF('statement of marks'!FQ10="","",'statement of marks'!FQ10)</f>
        <v>B</v>
      </c>
    </row>
    <row r="119" spans="1:22" ht="16" customHeight="1">
      <c r="A119" s="598"/>
      <c r="B119" s="1104" t="s">
        <v>273</v>
      </c>
      <c r="C119" s="1105"/>
      <c r="D119" s="1213" t="str">
        <f>details!$DZ$3</f>
        <v>vxLr rd</v>
      </c>
      <c r="E119" s="1213"/>
      <c r="F119" s="1213"/>
      <c r="G119" s="1213" t="str">
        <f>details!$ED$3</f>
        <v>vDVwcj rd</v>
      </c>
      <c r="H119" s="1213"/>
      <c r="I119" s="1213"/>
      <c r="J119" s="1213" t="str">
        <f>details!$EL$3</f>
        <v>Qjojh rd</v>
      </c>
      <c r="K119" s="1213"/>
      <c r="L119" s="1213"/>
      <c r="M119" s="1213" t="str">
        <f>details!$EH$3</f>
        <v>fnlEcj rd</v>
      </c>
      <c r="N119" s="1213"/>
      <c r="O119" s="1213"/>
      <c r="P119" s="1213" t="str">
        <f>details!$EP$3</f>
        <v>loZ ;ksx</v>
      </c>
      <c r="Q119" s="1213"/>
      <c r="R119" s="1213"/>
      <c r="S119" s="1106" t="s">
        <v>475</v>
      </c>
      <c r="T119" s="1107"/>
      <c r="U119" s="1107"/>
      <c r="V119" s="1180"/>
    </row>
    <row r="120" spans="1:22" ht="16" customHeight="1">
      <c r="A120" s="598"/>
      <c r="B120" s="1100" t="s">
        <v>99</v>
      </c>
      <c r="C120" s="1101"/>
      <c r="D120" s="1102" t="str">
        <f>IF(details!EA10="","",details!EA10)</f>
        <v/>
      </c>
      <c r="E120" s="1102"/>
      <c r="F120" s="1102"/>
      <c r="G120" s="1102" t="str">
        <f>IF(details!EE10="","",details!EE10)</f>
        <v/>
      </c>
      <c r="H120" s="1102"/>
      <c r="I120" s="1102"/>
      <c r="J120" s="1102" t="str">
        <f>IF(details!EM10="","",details!EM10)</f>
        <v/>
      </c>
      <c r="K120" s="1102"/>
      <c r="L120" s="1102"/>
      <c r="M120" s="1102" t="str">
        <f>IF(details!EI10="","",details!EI10)</f>
        <v/>
      </c>
      <c r="N120" s="1102"/>
      <c r="O120" s="1102"/>
      <c r="P120" s="1102" t="str">
        <f>IF(details!EQ10="","",details!EQ10)</f>
        <v/>
      </c>
      <c r="Q120" s="1102"/>
      <c r="R120" s="1102"/>
      <c r="S120" s="1181">
        <f>'statement of marks'!$HG$108</f>
        <v>42460</v>
      </c>
      <c r="T120" s="1182"/>
      <c r="U120" s="1182"/>
      <c r="V120" s="1183"/>
    </row>
    <row r="121" spans="1:22" ht="16" customHeight="1">
      <c r="A121" s="598"/>
      <c r="B121" s="1094" t="s">
        <v>15</v>
      </c>
      <c r="C121" s="1095"/>
      <c r="D121" s="1096" t="str">
        <f>IF(details!DZ10="","",details!DZ10)</f>
        <v/>
      </c>
      <c r="E121" s="1096"/>
      <c r="F121" s="1096"/>
      <c r="G121" s="1096" t="str">
        <f>IF(details!ED10="","",details!ED10)</f>
        <v/>
      </c>
      <c r="H121" s="1096"/>
      <c r="I121" s="1096"/>
      <c r="J121" s="1096" t="str">
        <f>IF(details!EL10="","",details!EL10)</f>
        <v/>
      </c>
      <c r="K121" s="1096"/>
      <c r="L121" s="1096"/>
      <c r="M121" s="1096" t="str">
        <f>IF(details!EH10="","",details!EH10)</f>
        <v/>
      </c>
      <c r="N121" s="1096"/>
      <c r="O121" s="1096"/>
      <c r="P121" s="1096" t="str">
        <f>IF(details!EP10="","",details!EP10)</f>
        <v/>
      </c>
      <c r="Q121" s="1096"/>
      <c r="R121" s="1096"/>
      <c r="S121" s="1184"/>
      <c r="T121" s="1185"/>
      <c r="U121" s="1185"/>
      <c r="V121" s="1186"/>
    </row>
    <row r="122" spans="1:22" ht="16" customHeight="1">
      <c r="A122" s="1206"/>
      <c r="B122" s="1207" t="s">
        <v>473</v>
      </c>
      <c r="C122" s="1208"/>
      <c r="D122" s="1209" t="s">
        <v>3</v>
      </c>
      <c r="E122" s="1209"/>
      <c r="F122" s="1209"/>
      <c r="G122" s="1209" t="s">
        <v>389</v>
      </c>
      <c r="H122" s="1209"/>
      <c r="I122" s="1209"/>
      <c r="J122" s="1209" t="s">
        <v>5</v>
      </c>
      <c r="K122" s="1209"/>
      <c r="L122" s="1209"/>
      <c r="M122" s="1209" t="s">
        <v>465</v>
      </c>
      <c r="N122" s="1209"/>
      <c r="O122" s="1209"/>
      <c r="P122" s="1210" t="s">
        <v>306</v>
      </c>
      <c r="Q122" s="1210"/>
      <c r="R122" s="1210"/>
      <c r="S122" s="1209" t="s">
        <v>473</v>
      </c>
      <c r="T122" s="1209"/>
      <c r="U122" s="1209"/>
      <c r="V122" s="1211"/>
    </row>
    <row r="123" spans="1:22" ht="16" customHeight="1">
      <c r="A123" s="1206"/>
      <c r="B123" s="1207"/>
      <c r="C123" s="1208"/>
      <c r="D123" s="1212">
        <f>'statement of marks'!HE10</f>
        <v>1200</v>
      </c>
      <c r="E123" s="1212"/>
      <c r="F123" s="1212"/>
      <c r="G123" s="1212">
        <f>'statement of marks'!HF10</f>
        <v>332</v>
      </c>
      <c r="H123" s="1212"/>
      <c r="I123" s="1212"/>
      <c r="J123" s="1212">
        <f>'statement of marks'!HG10</f>
        <v>27.666666666666668</v>
      </c>
      <c r="K123" s="1212"/>
      <c r="L123" s="1212"/>
      <c r="M123" s="1212" t="str">
        <f>'statement of marks'!HJ10</f>
        <v/>
      </c>
      <c r="N123" s="1212"/>
      <c r="O123" s="1212"/>
      <c r="P123" s="1212" t="str">
        <f>'statement of marks'!HI10</f>
        <v/>
      </c>
      <c r="Q123" s="1212"/>
      <c r="R123" s="1212"/>
      <c r="S123" s="1209" t="str">
        <f>'statement of marks'!HD10</f>
        <v>vuqifLFkr</v>
      </c>
      <c r="T123" s="1209"/>
      <c r="U123" s="1209"/>
      <c r="V123" s="1211"/>
    </row>
    <row r="124" spans="1:22" ht="16" customHeight="1">
      <c r="A124" s="598"/>
      <c r="B124" s="1089" t="s">
        <v>100</v>
      </c>
      <c r="C124" s="1090"/>
      <c r="D124" s="1081"/>
      <c r="E124" s="1081"/>
      <c r="F124" s="1081"/>
      <c r="G124" s="1081"/>
      <c r="H124" s="1081"/>
      <c r="I124" s="1081"/>
      <c r="J124" s="1081"/>
      <c r="K124" s="1081"/>
      <c r="L124" s="1081"/>
      <c r="M124" s="1081"/>
      <c r="N124" s="1081"/>
      <c r="O124" s="1081"/>
      <c r="P124" s="1081"/>
      <c r="Q124" s="1081"/>
      <c r="R124" s="1081"/>
      <c r="S124" s="1081"/>
      <c r="T124" s="1081"/>
      <c r="U124" s="1081"/>
      <c r="V124" s="1205"/>
    </row>
    <row r="125" spans="1:22" ht="16" customHeight="1">
      <c r="A125" s="598"/>
      <c r="B125" s="1087" t="s">
        <v>80</v>
      </c>
      <c r="C125" s="1088"/>
      <c r="D125" s="1081"/>
      <c r="E125" s="1081"/>
      <c r="F125" s="1081"/>
      <c r="G125" s="1081"/>
      <c r="H125" s="1081"/>
      <c r="I125" s="1081"/>
      <c r="J125" s="1081"/>
      <c r="K125" s="1081"/>
      <c r="L125" s="1081"/>
      <c r="M125" s="1081"/>
      <c r="N125" s="1081"/>
      <c r="O125" s="1081"/>
      <c r="P125" s="1081"/>
      <c r="Q125" s="1081"/>
      <c r="R125" s="1081"/>
      <c r="S125" s="1081"/>
      <c r="T125" s="1081"/>
      <c r="U125" s="1081"/>
      <c r="V125" s="1205"/>
    </row>
    <row r="126" spans="1:22" ht="16" customHeight="1">
      <c r="A126" s="598"/>
      <c r="B126" s="1089" t="s">
        <v>466</v>
      </c>
      <c r="C126" s="1090"/>
      <c r="D126" s="1081"/>
      <c r="E126" s="1081"/>
      <c r="F126" s="1081"/>
      <c r="G126" s="1081"/>
      <c r="H126" s="1081"/>
      <c r="I126" s="1081"/>
      <c r="J126" s="1081"/>
      <c r="K126" s="1081"/>
      <c r="L126" s="1081"/>
      <c r="M126" s="1081"/>
      <c r="N126" s="1081"/>
      <c r="O126" s="1081"/>
      <c r="P126" s="1081" t="s">
        <v>466</v>
      </c>
      <c r="Q126" s="1081"/>
      <c r="R126" s="1081"/>
      <c r="S126" s="1081"/>
      <c r="T126" s="1081"/>
      <c r="U126" s="1081"/>
      <c r="V126" s="1205"/>
    </row>
    <row r="127" spans="1:22" ht="16" customHeight="1">
      <c r="A127" s="598"/>
      <c r="B127" s="1085" t="s">
        <v>101</v>
      </c>
      <c r="C127" s="1086"/>
      <c r="D127" s="1081"/>
      <c r="E127" s="1081"/>
      <c r="F127" s="1081"/>
      <c r="G127" s="1081"/>
      <c r="H127" s="1081"/>
      <c r="I127" s="1081"/>
      <c r="J127" s="1081"/>
      <c r="K127" s="1081"/>
      <c r="L127" s="1081"/>
      <c r="M127" s="1081"/>
      <c r="N127" s="1081"/>
      <c r="O127" s="1081"/>
      <c r="P127" s="1081"/>
      <c r="Q127" s="1081"/>
      <c r="R127" s="1081"/>
      <c r="S127" s="1198" t="s">
        <v>101</v>
      </c>
      <c r="T127" s="1198"/>
      <c r="U127" s="1198"/>
      <c r="V127" s="1199"/>
    </row>
    <row r="128" spans="1:22" ht="16" customHeight="1" thickBot="1">
      <c r="A128" s="600"/>
      <c r="B128" s="1200" t="s">
        <v>102</v>
      </c>
      <c r="C128" s="1201"/>
      <c r="D128" s="1202"/>
      <c r="E128" s="1202"/>
      <c r="F128" s="1202"/>
      <c r="G128" s="1202"/>
      <c r="H128" s="1202"/>
      <c r="I128" s="1202"/>
      <c r="J128" s="1202"/>
      <c r="K128" s="1202"/>
      <c r="L128" s="1202"/>
      <c r="M128" s="1202"/>
      <c r="N128" s="1202"/>
      <c r="O128" s="1202"/>
      <c r="P128" s="1202"/>
      <c r="Q128" s="1202"/>
      <c r="R128" s="1202"/>
      <c r="S128" s="1203" t="s">
        <v>163</v>
      </c>
      <c r="T128" s="1203"/>
      <c r="U128" s="1203"/>
      <c r="V128" s="1204"/>
    </row>
    <row r="129" spans="1:22" ht="16" customHeight="1">
      <c r="A129" s="597"/>
      <c r="B129" s="1216" t="s">
        <v>47</v>
      </c>
      <c r="C129" s="1217"/>
      <c r="D129" s="1217"/>
      <c r="E129" s="1217"/>
      <c r="F129" s="1217"/>
      <c r="G129" s="1217"/>
      <c r="H129" s="1217"/>
      <c r="I129" s="1217"/>
      <c r="J129" s="1217"/>
      <c r="K129" s="1217"/>
      <c r="L129" s="1217"/>
      <c r="M129" s="1217"/>
      <c r="N129" s="1217"/>
      <c r="O129" s="1217"/>
      <c r="P129" s="1217"/>
      <c r="Q129" s="1217"/>
      <c r="R129" s="1217"/>
      <c r="S129" s="1217"/>
      <c r="T129" s="1217"/>
      <c r="U129" s="1217"/>
      <c r="V129" s="1218"/>
    </row>
    <row r="130" spans="1:22" ht="16" customHeight="1">
      <c r="A130" s="598"/>
      <c r="B130" s="1219" t="str">
        <f>'statement of marks'!$A$1</f>
        <v>jk- ck- ek/;fed fo|ky; uohu] fuEckgsM+k</v>
      </c>
      <c r="C130" s="1220"/>
      <c r="D130" s="1220"/>
      <c r="E130" s="1220"/>
      <c r="F130" s="1220"/>
      <c r="G130" s="1220"/>
      <c r="H130" s="1220"/>
      <c r="I130" s="1220"/>
      <c r="J130" s="1220"/>
      <c r="K130" s="1220"/>
      <c r="L130" s="1220"/>
      <c r="M130" s="1220"/>
      <c r="N130" s="1220"/>
      <c r="O130" s="1220"/>
      <c r="P130" s="1220"/>
      <c r="Q130" s="1220"/>
      <c r="R130" s="1220"/>
      <c r="S130" s="1220"/>
      <c r="T130" s="1220"/>
      <c r="U130" s="1220"/>
      <c r="V130" s="1221"/>
    </row>
    <row r="131" spans="1:22" ht="16" customHeight="1">
      <c r="A131" s="598"/>
      <c r="B131" s="1114" t="s">
        <v>467</v>
      </c>
      <c r="C131" s="1115"/>
      <c r="D131" s="1119" t="str">
        <f>'statement of marks'!$H$3</f>
        <v>2015-16</v>
      </c>
      <c r="E131" s="1119"/>
      <c r="F131" s="1119"/>
      <c r="G131" s="1119"/>
      <c r="H131" s="1119"/>
      <c r="I131" s="1119"/>
      <c r="J131" s="1119"/>
      <c r="K131" s="1119"/>
      <c r="L131" s="1119"/>
      <c r="M131" s="1119"/>
      <c r="N131" s="1119"/>
      <c r="O131" s="1119"/>
      <c r="P131" s="1119"/>
      <c r="Q131" s="1119"/>
      <c r="R131" s="1119"/>
      <c r="S131" s="1119"/>
      <c r="T131" s="1119"/>
      <c r="U131" s="1119"/>
      <c r="V131" s="1196"/>
    </row>
    <row r="132" spans="1:22" ht="16" customHeight="1">
      <c r="A132" s="598"/>
      <c r="B132" s="1114" t="s">
        <v>218</v>
      </c>
      <c r="C132" s="1115"/>
      <c r="D132" s="1115" t="str">
        <f>IF('statement of marks'!J11="","",'statement of marks'!J11)</f>
        <v>v 005</v>
      </c>
      <c r="E132" s="1115"/>
      <c r="F132" s="1115"/>
      <c r="G132" s="1115"/>
      <c r="H132" s="1115"/>
      <c r="I132" s="1115"/>
      <c r="J132" s="1115"/>
      <c r="K132" s="1115"/>
      <c r="L132" s="1115"/>
      <c r="M132" s="1115"/>
      <c r="N132" s="1115"/>
      <c r="O132" s="1115"/>
      <c r="P132" s="1115"/>
      <c r="Q132" s="1115"/>
      <c r="R132" s="1115"/>
      <c r="S132" s="1115"/>
      <c r="T132" s="1115"/>
      <c r="U132" s="1115"/>
      <c r="V132" s="1197"/>
    </row>
    <row r="133" spans="1:22" ht="16" customHeight="1">
      <c r="A133" s="598"/>
      <c r="B133" s="1114" t="s">
        <v>219</v>
      </c>
      <c r="C133" s="1115"/>
      <c r="D133" s="1115" t="str">
        <f>IF('statement of marks'!K11="","",'statement of marks'!K11)</f>
        <v>c 005</v>
      </c>
      <c r="E133" s="1115"/>
      <c r="F133" s="1115"/>
      <c r="G133" s="1115"/>
      <c r="H133" s="1115"/>
      <c r="I133" s="1115"/>
      <c r="J133" s="1115"/>
      <c r="K133" s="1115"/>
      <c r="L133" s="1115"/>
      <c r="M133" s="1115"/>
      <c r="N133" s="1115"/>
      <c r="O133" s="1115"/>
      <c r="P133" s="1115"/>
      <c r="Q133" s="1115"/>
      <c r="R133" s="1115"/>
      <c r="S133" s="1115"/>
      <c r="T133" s="1115"/>
      <c r="U133" s="1115"/>
      <c r="V133" s="1197"/>
    </row>
    <row r="134" spans="1:22" ht="16" customHeight="1">
      <c r="A134" s="598"/>
      <c r="B134" s="1114" t="s">
        <v>220</v>
      </c>
      <c r="C134" s="1115"/>
      <c r="D134" s="1115" t="str">
        <f>IF('statement of marks'!L11="","",'statement of marks'!L11)</f>
        <v>l 005</v>
      </c>
      <c r="E134" s="1115"/>
      <c r="F134" s="1115"/>
      <c r="G134" s="1115"/>
      <c r="H134" s="1115"/>
      <c r="I134" s="1115"/>
      <c r="J134" s="1115"/>
      <c r="K134" s="1115"/>
      <c r="L134" s="1115"/>
      <c r="M134" s="1115"/>
      <c r="N134" s="1115"/>
      <c r="O134" s="1115"/>
      <c r="P134" s="1115"/>
      <c r="Q134" s="1115"/>
      <c r="R134" s="1115"/>
      <c r="S134" s="1115"/>
      <c r="T134" s="1115"/>
      <c r="U134" s="1115"/>
      <c r="V134" s="1197"/>
    </row>
    <row r="135" spans="1:22" ht="16" customHeight="1">
      <c r="A135" s="598"/>
      <c r="B135" s="1114" t="s">
        <v>221</v>
      </c>
      <c r="C135" s="1115"/>
      <c r="D135" s="1119" t="str">
        <f>'statement of marks'!$G$3</f>
        <v>6 A</v>
      </c>
      <c r="E135" s="1119"/>
      <c r="F135" s="1119"/>
      <c r="G135" s="1115" t="s">
        <v>9</v>
      </c>
      <c r="H135" s="1115"/>
      <c r="I135" s="1115"/>
      <c r="J135" s="1119">
        <f>IF('statement of marks'!D11="","",'statement of marks'!D11)</f>
        <v>805</v>
      </c>
      <c r="K135" s="1119"/>
      <c r="L135" s="1119"/>
      <c r="M135" s="1115" t="s">
        <v>222</v>
      </c>
      <c r="N135" s="1115"/>
      <c r="O135" s="1115"/>
      <c r="P135" s="1119">
        <f>IF('statement of marks'!F11="","",'statement of marks'!F11)</f>
        <v>910</v>
      </c>
      <c r="Q135" s="1119"/>
      <c r="R135" s="1119"/>
      <c r="S135" s="1214" t="str">
        <f>IF('statement of marks'!$J$3="","",'statement of marks'!$J$3)</f>
        <v xml:space="preserve">fo|ky; dk Mk;l dksM+ </v>
      </c>
      <c r="T135" s="1214"/>
      <c r="U135" s="1214"/>
      <c r="V135" s="1215"/>
    </row>
    <row r="136" spans="1:22" ht="16" customHeight="1">
      <c r="A136" s="598"/>
      <c r="B136" s="601" t="s">
        <v>0</v>
      </c>
      <c r="C136" s="602"/>
      <c r="D136" s="1121">
        <f>IF('statement of marks'!H11="","",'statement of marks'!H11)</f>
        <v>36844</v>
      </c>
      <c r="E136" s="1121"/>
      <c r="F136" s="1121"/>
      <c r="G136" s="1115" t="str">
        <f>IF('statement of marks'!I11="","",'statement of marks'!I11)</f>
        <v xml:space="preserve">pkSng uoEcj] nks gtkj </v>
      </c>
      <c r="H136" s="1115"/>
      <c r="I136" s="1115"/>
      <c r="J136" s="1115"/>
      <c r="K136" s="1115"/>
      <c r="L136" s="1115"/>
      <c r="M136" s="1115"/>
      <c r="N136" s="1115"/>
      <c r="O136" s="1115"/>
      <c r="P136" s="1115"/>
      <c r="Q136" s="1115"/>
      <c r="R136" s="1115"/>
      <c r="S136" s="1190" t="str">
        <f>IF('statement of marks'!$K$3="","",'statement of marks'!$K$3)</f>
        <v xml:space="preserve">08291009401   </v>
      </c>
      <c r="T136" s="1190"/>
      <c r="U136" s="1190"/>
      <c r="V136" s="1191"/>
    </row>
    <row r="137" spans="1:22" ht="16" customHeight="1">
      <c r="A137" s="598"/>
      <c r="B137" s="561" t="s">
        <v>28</v>
      </c>
      <c r="C137" s="603" t="s">
        <v>97</v>
      </c>
      <c r="D137" s="1081" t="s">
        <v>1</v>
      </c>
      <c r="E137" s="1081"/>
      <c r="F137" s="1081"/>
      <c r="G137" s="1081" t="s">
        <v>21</v>
      </c>
      <c r="H137" s="1081"/>
      <c r="I137" s="1081"/>
      <c r="J137" s="1081" t="s">
        <v>68</v>
      </c>
      <c r="K137" s="1081"/>
      <c r="L137" s="1081"/>
      <c r="M137" s="1081" t="s">
        <v>98</v>
      </c>
      <c r="N137" s="1081"/>
      <c r="O137" s="1081"/>
      <c r="P137" s="1192" t="s">
        <v>278</v>
      </c>
      <c r="Q137" s="1193" t="s">
        <v>459</v>
      </c>
      <c r="R137" s="1193"/>
      <c r="S137" s="1193"/>
      <c r="T137" s="1194" t="s">
        <v>458</v>
      </c>
      <c r="U137" s="1194"/>
      <c r="V137" s="1195"/>
    </row>
    <row r="138" spans="1:22" ht="16" customHeight="1">
      <c r="A138" s="598"/>
      <c r="B138" s="561"/>
      <c r="C138" s="603"/>
      <c r="D138" s="596" t="s">
        <v>468</v>
      </c>
      <c r="E138" s="596" t="s">
        <v>469</v>
      </c>
      <c r="F138" s="604" t="s">
        <v>2</v>
      </c>
      <c r="G138" s="596" t="s">
        <v>468</v>
      </c>
      <c r="H138" s="596" t="s">
        <v>469</v>
      </c>
      <c r="I138" s="604" t="s">
        <v>2</v>
      </c>
      <c r="J138" s="596" t="s">
        <v>468</v>
      </c>
      <c r="K138" s="596" t="s">
        <v>469</v>
      </c>
      <c r="L138" s="604" t="s">
        <v>2</v>
      </c>
      <c r="M138" s="596" t="s">
        <v>468</v>
      </c>
      <c r="N138" s="596" t="s">
        <v>469</v>
      </c>
      <c r="O138" s="604" t="s">
        <v>2</v>
      </c>
      <c r="P138" s="1192"/>
      <c r="Q138" s="596" t="s">
        <v>468</v>
      </c>
      <c r="R138" s="596" t="s">
        <v>469</v>
      </c>
      <c r="S138" s="608" t="s">
        <v>2</v>
      </c>
      <c r="T138" s="618" t="s">
        <v>304</v>
      </c>
      <c r="U138" s="619" t="s">
        <v>5</v>
      </c>
      <c r="V138" s="620" t="s">
        <v>464</v>
      </c>
    </row>
    <row r="139" spans="1:22" ht="16" customHeight="1">
      <c r="A139" s="599"/>
      <c r="B139" s="1178" t="s">
        <v>3</v>
      </c>
      <c r="C139" s="1179"/>
      <c r="D139" s="579">
        <f>IF('statement of marks'!M$6="","",'statement of marks'!M$6)</f>
        <v>5</v>
      </c>
      <c r="E139" s="579">
        <f>IF('statement of marks'!N$6="","",'statement of marks'!N$6)</f>
        <v>5</v>
      </c>
      <c r="F139" s="605">
        <f>IF('statement of marks'!O$6="","",'statement of marks'!O$6)</f>
        <v>10</v>
      </c>
      <c r="G139" s="579">
        <f>IF('statement of marks'!P$6="","",'statement of marks'!P$6)</f>
        <v>5</v>
      </c>
      <c r="H139" s="579">
        <f>IF('statement of marks'!Q$6="","",'statement of marks'!Q$6)</f>
        <v>5</v>
      </c>
      <c r="I139" s="605">
        <f>IF('statement of marks'!R$6="","",'statement of marks'!R$6)</f>
        <v>10</v>
      </c>
      <c r="J139" s="579">
        <f>IF('statement of marks'!S$6="","",'statement of marks'!S$6)</f>
        <v>5</v>
      </c>
      <c r="K139" s="579">
        <f>IF('statement of marks'!T$6="","",'statement of marks'!T$6)</f>
        <v>5</v>
      </c>
      <c r="L139" s="605">
        <f>IF('statement of marks'!U$6="","",'statement of marks'!U$6)</f>
        <v>10</v>
      </c>
      <c r="M139" s="579">
        <f>IF('statement of marks'!W$6="","",'statement of marks'!W$6)</f>
        <v>50</v>
      </c>
      <c r="N139" s="579">
        <f>IF('statement of marks'!X$6="","",'statement of marks'!X$6)</f>
        <v>20</v>
      </c>
      <c r="O139" s="605">
        <f>IF('statement of marks'!Y$6="","",'statement of marks'!Y$6)</f>
        <v>70</v>
      </c>
      <c r="P139" s="580">
        <f>IF('statement of marks'!Z$6="","",'statement of marks'!Z$6)</f>
        <v>100</v>
      </c>
      <c r="Q139" s="579">
        <f>IF('statement of marks'!AA$6="","",'statement of marks'!AA$6)</f>
        <v>70</v>
      </c>
      <c r="R139" s="579">
        <f>IF('statement of marks'!AB$6="","",'statement of marks'!AB$6)</f>
        <v>30</v>
      </c>
      <c r="S139" s="605">
        <f>IF('statement of marks'!AC$6="","",'statement of marks'!AC$6)</f>
        <v>100</v>
      </c>
      <c r="T139" s="615">
        <f>IF('statement of marks'!AD$6="","",'statement of marks'!AD$6)</f>
        <v>200</v>
      </c>
      <c r="U139" s="615" t="str">
        <f>IF('statement of marks'!AE$6="","",'statement of marks'!AE$6)</f>
        <v/>
      </c>
      <c r="V139" s="621" t="str">
        <f>IF('statement of marks'!AF$6="","",'statement of marks'!AF$6)</f>
        <v/>
      </c>
    </row>
    <row r="140" spans="1:22" ht="16" customHeight="1">
      <c r="A140" s="598"/>
      <c r="B140" s="1114" t="str">
        <f>IF('statement of marks'!$M$3="","",'statement of marks'!$M$3)</f>
        <v>fgUnh</v>
      </c>
      <c r="C140" s="1115"/>
      <c r="D140" s="275">
        <f>IF('statement of marks'!M11="","",'statement of marks'!M11)</f>
        <v>5</v>
      </c>
      <c r="E140" s="275">
        <f>IF('statement of marks'!N11="","",'statement of marks'!N11)</f>
        <v>5</v>
      </c>
      <c r="F140" s="606">
        <f>IF('statement of marks'!O11="","",'statement of marks'!O11)</f>
        <v>10</v>
      </c>
      <c r="G140" s="275">
        <f>IF('statement of marks'!P11="","",'statement of marks'!P11)</f>
        <v>5</v>
      </c>
      <c r="H140" s="275">
        <f>IF('statement of marks'!Q11="","",'statement of marks'!Q11)</f>
        <v>5</v>
      </c>
      <c r="I140" s="606">
        <f>IF('statement of marks'!R11="","",'statement of marks'!R11)</f>
        <v>10</v>
      </c>
      <c r="J140" s="275">
        <f>IF('statement of marks'!S11="","",'statement of marks'!S11)</f>
        <v>5</v>
      </c>
      <c r="K140" s="275">
        <f>IF('statement of marks'!T11="","",'statement of marks'!T11)</f>
        <v>5</v>
      </c>
      <c r="L140" s="606">
        <f>IF('statement of marks'!U11="","",'statement of marks'!U11)</f>
        <v>10</v>
      </c>
      <c r="M140" s="275">
        <f>IF('statement of marks'!W11="","",'statement of marks'!W11)</f>
        <v>11</v>
      </c>
      <c r="N140" s="275">
        <f>IF('statement of marks'!X11="","",'statement of marks'!X11)</f>
        <v>14</v>
      </c>
      <c r="O140" s="606">
        <f>IF('statement of marks'!Y11="","",'statement of marks'!Y11)</f>
        <v>25</v>
      </c>
      <c r="P140" s="277">
        <f>IF('statement of marks'!Z11="","",'statement of marks'!Z11)</f>
        <v>55</v>
      </c>
      <c r="Q140" s="275" t="str">
        <f>IF('statement of marks'!AA11="","",'statement of marks'!AA11)</f>
        <v>ab</v>
      </c>
      <c r="R140" s="275" t="str">
        <f>IF('statement of marks'!AB11="","",'statement of marks'!AB11)</f>
        <v>ab</v>
      </c>
      <c r="S140" s="606" t="str">
        <f>IF('statement of marks'!AC11="","",'statement of marks'!AC11)</f>
        <v>AB</v>
      </c>
      <c r="T140" s="578">
        <f>IF('statement of marks'!AD11="","",'statement of marks'!AD11)</f>
        <v>55</v>
      </c>
      <c r="U140" s="578">
        <f>IF('statement of marks'!AE11="","",'statement of marks'!AE11)</f>
        <v>28</v>
      </c>
      <c r="V140" s="612" t="str">
        <f>IF('statement of marks'!AF11="","",'statement of marks'!AF11)</f>
        <v>AB</v>
      </c>
    </row>
    <row r="141" spans="1:22" ht="16" customHeight="1">
      <c r="A141" s="598"/>
      <c r="B141" s="1114" t="str">
        <f>IF('statement of marks'!$AI$3="","",'statement of marks'!$AI$3)</f>
        <v>vaxszth</v>
      </c>
      <c r="C141" s="1115"/>
      <c r="D141" s="275">
        <f>IF('statement of marks'!AI11="","",'statement of marks'!AI11)</f>
        <v>3</v>
      </c>
      <c r="E141" s="275">
        <f>IF('statement of marks'!AJ11="","",'statement of marks'!AJ11)</f>
        <v>3</v>
      </c>
      <c r="F141" s="606">
        <f>IF('statement of marks'!AK11="","",'statement of marks'!AK11)</f>
        <v>6</v>
      </c>
      <c r="G141" s="275">
        <f>IF('statement of marks'!AL11="","",'statement of marks'!AL11)</f>
        <v>4</v>
      </c>
      <c r="H141" s="275">
        <f>IF('statement of marks'!AM11="","",'statement of marks'!AM11)</f>
        <v>3</v>
      </c>
      <c r="I141" s="606">
        <f>IF('statement of marks'!AN11="","",'statement of marks'!AN11)</f>
        <v>7</v>
      </c>
      <c r="J141" s="275">
        <f>IF('statement of marks'!AO11="","",'statement of marks'!AO11)</f>
        <v>4</v>
      </c>
      <c r="K141" s="275">
        <f>IF('statement of marks'!AP11="","",'statement of marks'!AP11)</f>
        <v>5</v>
      </c>
      <c r="L141" s="606">
        <f>IF('statement of marks'!AQ11="","",'statement of marks'!AQ11)</f>
        <v>9</v>
      </c>
      <c r="M141" s="275">
        <f>IF('statement of marks'!AS11="","",'statement of marks'!AS11)</f>
        <v>16</v>
      </c>
      <c r="N141" s="275">
        <f>IF('statement of marks'!AT11="","",'statement of marks'!AT11)</f>
        <v>14</v>
      </c>
      <c r="O141" s="606">
        <f>IF('statement of marks'!AU11="","",'statement of marks'!AU11)</f>
        <v>30</v>
      </c>
      <c r="P141" s="277">
        <f>IF('statement of marks'!AV11="","",'statement of marks'!AV11)</f>
        <v>52</v>
      </c>
      <c r="Q141" s="275">
        <f>IF('statement of marks'!AW11="","",'statement of marks'!AW11)</f>
        <v>17</v>
      </c>
      <c r="R141" s="275" t="str">
        <f>IF('statement of marks'!AX11="","",'statement of marks'!AX11)</f>
        <v>ab</v>
      </c>
      <c r="S141" s="606" t="str">
        <f>IF('statement of marks'!AY11="","",'statement of marks'!AY11)</f>
        <v>AB</v>
      </c>
      <c r="T141" s="578">
        <f>IF('statement of marks'!AZ11="","",'statement of marks'!AZ11)</f>
        <v>52</v>
      </c>
      <c r="U141" s="578">
        <f>IF('statement of marks'!BA11="","",'statement of marks'!BA11)</f>
        <v>26</v>
      </c>
      <c r="V141" s="612" t="str">
        <f>IF('statement of marks'!BB11="","",'statement of marks'!BB11)</f>
        <v>AB</v>
      </c>
    </row>
    <row r="142" spans="1:22" ht="16" customHeight="1">
      <c r="A142" s="598"/>
      <c r="B142" s="1114" t="str">
        <f>IF('statement of marks'!BE11="s","laLd`r",IF('statement of marks'!BE11="u","mnwZ",IF('statement of marks'!BE11="g","xqtjkrh",IF('statement of marks'!BE11="p","iatkch",IF('statement of marks'!BE11="sd","fla/kh","r`rh; Hkk""kk")))))</f>
        <v>laLd`r</v>
      </c>
      <c r="C142" s="1115"/>
      <c r="D142" s="275">
        <f>IF('statement of marks'!BF11="","",'statement of marks'!BF11)</f>
        <v>2</v>
      </c>
      <c r="E142" s="275">
        <f>IF('statement of marks'!BG11="","",'statement of marks'!BG11)</f>
        <v>4</v>
      </c>
      <c r="F142" s="606">
        <f>IF('statement of marks'!BH11="","",'statement of marks'!BH11)</f>
        <v>6</v>
      </c>
      <c r="G142" s="275">
        <f>IF('statement of marks'!BI11="","",'statement of marks'!BI11)</f>
        <v>4</v>
      </c>
      <c r="H142" s="275">
        <f>IF('statement of marks'!BJ11="","",'statement of marks'!BJ11)</f>
        <v>3</v>
      </c>
      <c r="I142" s="606">
        <f>IF('statement of marks'!BK11="","",'statement of marks'!BK11)</f>
        <v>7</v>
      </c>
      <c r="J142" s="275">
        <f>IF('statement of marks'!BL11="","",'statement of marks'!BL11)</f>
        <v>4</v>
      </c>
      <c r="K142" s="275">
        <f>IF('statement of marks'!BM11="","",'statement of marks'!BM11)</f>
        <v>5</v>
      </c>
      <c r="L142" s="606">
        <f>IF('statement of marks'!BN11="","",'statement of marks'!BN11)</f>
        <v>9</v>
      </c>
      <c r="M142" s="275">
        <f>IF('statement of marks'!BP11="","",'statement of marks'!BP11)</f>
        <v>20</v>
      </c>
      <c r="N142" s="275">
        <f>IF('statement of marks'!BQ11="","",'statement of marks'!BQ11)</f>
        <v>12</v>
      </c>
      <c r="O142" s="606">
        <f>IF('statement of marks'!BR11="","",'statement of marks'!BR11)</f>
        <v>32</v>
      </c>
      <c r="P142" s="277">
        <f>IF('statement of marks'!BS11="","",'statement of marks'!BS11)</f>
        <v>54</v>
      </c>
      <c r="Q142" s="275">
        <f>IF('statement of marks'!BT11="","",'statement of marks'!BT11)</f>
        <v>24</v>
      </c>
      <c r="R142" s="275" t="str">
        <f>IF('statement of marks'!BU11="","",'statement of marks'!BU11)</f>
        <v>ab</v>
      </c>
      <c r="S142" s="606" t="str">
        <f>IF('statement of marks'!BV11="","",'statement of marks'!BV11)</f>
        <v>AB</v>
      </c>
      <c r="T142" s="578">
        <f>IF('statement of marks'!BW11="","",'statement of marks'!BW11)</f>
        <v>54</v>
      </c>
      <c r="U142" s="578">
        <f>IF('statement of marks'!BX11="","",'statement of marks'!BX11)</f>
        <v>27</v>
      </c>
      <c r="V142" s="612" t="str">
        <f>IF('statement of marks'!BY11="","",'statement of marks'!BY11)</f>
        <v>AB</v>
      </c>
    </row>
    <row r="143" spans="1:22" ht="16" customHeight="1">
      <c r="A143" s="598"/>
      <c r="B143" s="1114" t="str">
        <f>IF('statement of marks'!$CB$3="","",'statement of marks'!$CB$3)</f>
        <v>xf.kr</v>
      </c>
      <c r="C143" s="1115"/>
      <c r="D143" s="275">
        <f>IF('statement of marks'!CB11="","",'statement of marks'!CB11)</f>
        <v>4</v>
      </c>
      <c r="E143" s="275">
        <f>IF('statement of marks'!CC11="","",'statement of marks'!CC11)</f>
        <v>3</v>
      </c>
      <c r="F143" s="606">
        <f>IF('statement of marks'!CD11="","",'statement of marks'!CD11)</f>
        <v>7</v>
      </c>
      <c r="G143" s="275">
        <f>IF('statement of marks'!CE11="","",'statement of marks'!CE11)</f>
        <v>2</v>
      </c>
      <c r="H143" s="275">
        <f>IF('statement of marks'!CF11="","",'statement of marks'!CF11)</f>
        <v>4</v>
      </c>
      <c r="I143" s="606">
        <f>IF('statement of marks'!CG11="","",'statement of marks'!CG11)</f>
        <v>6</v>
      </c>
      <c r="J143" s="275">
        <f>IF('statement of marks'!CH11="","",'statement of marks'!CH11)</f>
        <v>4</v>
      </c>
      <c r="K143" s="275">
        <f>IF('statement of marks'!CI11="","",'statement of marks'!CI11)</f>
        <v>4</v>
      </c>
      <c r="L143" s="606">
        <f>IF('statement of marks'!CJ11="","",'statement of marks'!CJ11)</f>
        <v>8</v>
      </c>
      <c r="M143" s="275">
        <f>IF('statement of marks'!CL11="","",'statement of marks'!CL11)</f>
        <v>19</v>
      </c>
      <c r="N143" s="275">
        <f>IF('statement of marks'!CM11="","",'statement of marks'!CM11)</f>
        <v>17</v>
      </c>
      <c r="O143" s="606">
        <f>IF('statement of marks'!CN11="","",'statement of marks'!CN11)</f>
        <v>36</v>
      </c>
      <c r="P143" s="277">
        <f>IF('statement of marks'!CO11="","",'statement of marks'!CO11)</f>
        <v>57</v>
      </c>
      <c r="Q143" s="275">
        <f>IF('statement of marks'!CP11="","",'statement of marks'!CP11)</f>
        <v>29</v>
      </c>
      <c r="R143" s="275" t="str">
        <f>IF('statement of marks'!CQ11="","",'statement of marks'!CQ11)</f>
        <v>ab</v>
      </c>
      <c r="S143" s="606" t="str">
        <f>IF('statement of marks'!CR11="","",'statement of marks'!CR11)</f>
        <v>AB</v>
      </c>
      <c r="T143" s="578">
        <f>IF('statement of marks'!CS11="","",'statement of marks'!CS11)</f>
        <v>57</v>
      </c>
      <c r="U143" s="578">
        <f>IF('statement of marks'!CT11="","",'statement of marks'!CT11)</f>
        <v>29</v>
      </c>
      <c r="V143" s="612" t="str">
        <f>IF('statement of marks'!CU11="","",'statement of marks'!CU11)</f>
        <v>AB</v>
      </c>
    </row>
    <row r="144" spans="1:22" ht="16" customHeight="1">
      <c r="A144" s="598"/>
      <c r="B144" s="1114" t="str">
        <f>IF('statement of marks'!$CX$3="","",'statement of marks'!$CX$3)</f>
        <v>foKku</v>
      </c>
      <c r="C144" s="1115"/>
      <c r="D144" s="275">
        <f>IF('statement of marks'!CX11="","",'statement of marks'!CX11)</f>
        <v>2</v>
      </c>
      <c r="E144" s="275">
        <f>IF('statement of marks'!CY11="","",'statement of marks'!CY11)</f>
        <v>2</v>
      </c>
      <c r="F144" s="606">
        <f>IF('statement of marks'!CZ11="","",'statement of marks'!CZ11)</f>
        <v>4</v>
      </c>
      <c r="G144" s="275">
        <f>IF('statement of marks'!DA11="","",'statement of marks'!DA11)</f>
        <v>5</v>
      </c>
      <c r="H144" s="275">
        <f>IF('statement of marks'!DB11="","",'statement of marks'!DB11)</f>
        <v>5</v>
      </c>
      <c r="I144" s="606">
        <f>IF('statement of marks'!DC11="","",'statement of marks'!DC11)</f>
        <v>10</v>
      </c>
      <c r="J144" s="275">
        <f>IF('statement of marks'!DD11="","",'statement of marks'!DD11)</f>
        <v>3</v>
      </c>
      <c r="K144" s="275">
        <f>IF('statement of marks'!DE11="","",'statement of marks'!DE11)</f>
        <v>3</v>
      </c>
      <c r="L144" s="606">
        <f>IF('statement of marks'!DF11="","",'statement of marks'!DF11)</f>
        <v>6</v>
      </c>
      <c r="M144" s="275">
        <f>IF('statement of marks'!DH11="","",'statement of marks'!DH11)</f>
        <v>15</v>
      </c>
      <c r="N144" s="275">
        <f>IF('statement of marks'!DI11="","",'statement of marks'!DI11)</f>
        <v>15</v>
      </c>
      <c r="O144" s="606">
        <f>IF('statement of marks'!DJ11="","",'statement of marks'!DJ11)</f>
        <v>30</v>
      </c>
      <c r="P144" s="277">
        <f>IF('statement of marks'!DK11="","",'statement of marks'!DK11)</f>
        <v>50</v>
      </c>
      <c r="Q144" s="275">
        <f>IF('statement of marks'!DL11="","",'statement of marks'!DL11)</f>
        <v>21</v>
      </c>
      <c r="R144" s="275" t="str">
        <f>IF('statement of marks'!DM11="","",'statement of marks'!DM11)</f>
        <v>ab</v>
      </c>
      <c r="S144" s="606" t="str">
        <f>IF('statement of marks'!DN11="","",'statement of marks'!DN11)</f>
        <v>AB</v>
      </c>
      <c r="T144" s="578">
        <f>IF('statement of marks'!DO11="","",'statement of marks'!DO11)</f>
        <v>50</v>
      </c>
      <c r="U144" s="578">
        <f>IF('statement of marks'!DP11="","",'statement of marks'!DP11)</f>
        <v>25</v>
      </c>
      <c r="V144" s="612" t="str">
        <f>IF('statement of marks'!DQ11="","",'statement of marks'!DQ11)</f>
        <v>AB</v>
      </c>
    </row>
    <row r="145" spans="1:22" ht="16" customHeight="1">
      <c r="A145" s="598"/>
      <c r="B145" s="1114" t="str">
        <f>IF('statement of marks'!$DT$3="","",'statement of marks'!$DT$3)</f>
        <v>lkekftd foKku</v>
      </c>
      <c r="C145" s="1115"/>
      <c r="D145" s="275">
        <f>IF('statement of marks'!DT11="","",'statement of marks'!DT11)</f>
        <v>1</v>
      </c>
      <c r="E145" s="275">
        <f>IF('statement of marks'!DU11="","",'statement of marks'!DU11)</f>
        <v>3</v>
      </c>
      <c r="F145" s="606">
        <f>IF('statement of marks'!DV11="","",'statement of marks'!DV11)</f>
        <v>4</v>
      </c>
      <c r="G145" s="275">
        <f>IF('statement of marks'!DW11="","",'statement of marks'!DW11)</f>
        <v>4</v>
      </c>
      <c r="H145" s="275">
        <f>IF('statement of marks'!DX11="","",'statement of marks'!DX11)</f>
        <v>5</v>
      </c>
      <c r="I145" s="606">
        <f>IF('statement of marks'!DY11="","",'statement of marks'!DY11)</f>
        <v>9</v>
      </c>
      <c r="J145" s="275">
        <f>IF('statement of marks'!DZ11="","",'statement of marks'!DZ11)</f>
        <v>5</v>
      </c>
      <c r="K145" s="275">
        <f>IF('statement of marks'!EA11="","",'statement of marks'!EA11)</f>
        <v>4</v>
      </c>
      <c r="L145" s="606">
        <f>IF('statement of marks'!EB11="","",'statement of marks'!EB11)</f>
        <v>9</v>
      </c>
      <c r="M145" s="275">
        <f>IF('statement of marks'!ED11="","",'statement of marks'!ED11)</f>
        <v>11</v>
      </c>
      <c r="N145" s="275">
        <f>IF('statement of marks'!EE11="","",'statement of marks'!EE11)</f>
        <v>13</v>
      </c>
      <c r="O145" s="606">
        <f>IF('statement of marks'!EF11="","",'statement of marks'!EF11)</f>
        <v>24</v>
      </c>
      <c r="P145" s="277">
        <f>IF('statement of marks'!EG11="","",'statement of marks'!EG11)</f>
        <v>46</v>
      </c>
      <c r="Q145" s="275">
        <f>IF('statement of marks'!EH11="","",'statement of marks'!EH11)</f>
        <v>21</v>
      </c>
      <c r="R145" s="275" t="str">
        <f>IF('statement of marks'!EI11="","",'statement of marks'!EI11)</f>
        <v>ab</v>
      </c>
      <c r="S145" s="606" t="str">
        <f>IF('statement of marks'!EJ11="","",'statement of marks'!EJ11)</f>
        <v>AB</v>
      </c>
      <c r="T145" s="578">
        <f>IF('statement of marks'!EK11="","",'statement of marks'!EK11)</f>
        <v>46</v>
      </c>
      <c r="U145" s="578">
        <f>IF('statement of marks'!EL11="","",'statement of marks'!EL11)</f>
        <v>23</v>
      </c>
      <c r="V145" s="612" t="str">
        <f>IF('statement of marks'!EM11="","",'statement of marks'!EM11)</f>
        <v>AB</v>
      </c>
    </row>
    <row r="146" spans="1:22" ht="16" customHeight="1">
      <c r="A146" s="598"/>
      <c r="B146" s="1117" t="s">
        <v>271</v>
      </c>
      <c r="C146" s="1118"/>
      <c r="D146" s="1081" t="s">
        <v>1</v>
      </c>
      <c r="E146" s="1081"/>
      <c r="F146" s="1081"/>
      <c r="G146" s="1081" t="s">
        <v>21</v>
      </c>
      <c r="H146" s="1081"/>
      <c r="I146" s="1081"/>
      <c r="J146" s="1081" t="s">
        <v>272</v>
      </c>
      <c r="K146" s="1081"/>
      <c r="L146" s="1081"/>
      <c r="M146" s="1081" t="s">
        <v>68</v>
      </c>
      <c r="N146" s="1081"/>
      <c r="O146" s="1081"/>
      <c r="P146" s="1081" t="s">
        <v>463</v>
      </c>
      <c r="Q146" s="1081"/>
      <c r="R146" s="1081"/>
      <c r="S146" s="609"/>
      <c r="T146" s="1187" t="s">
        <v>458</v>
      </c>
      <c r="U146" s="1188"/>
      <c r="V146" s="1189"/>
    </row>
    <row r="147" spans="1:22" ht="16" customHeight="1">
      <c r="A147" s="599"/>
      <c r="B147" s="1175" t="s">
        <v>3</v>
      </c>
      <c r="C147" s="1176"/>
      <c r="D147" s="1177">
        <f>IF('statement of marks'!EP$6="","",'statement of marks'!EP$6)</f>
        <v>20</v>
      </c>
      <c r="E147" s="1177"/>
      <c r="F147" s="1177"/>
      <c r="G147" s="1177">
        <f>IF('statement of marks'!EQ$6="","",'statement of marks'!EQ$6)</f>
        <v>20</v>
      </c>
      <c r="H147" s="1177"/>
      <c r="I147" s="1177"/>
      <c r="J147" s="1177">
        <f>IF('statement of marks'!ES$6="","",'statement of marks'!ES$6)</f>
        <v>20</v>
      </c>
      <c r="K147" s="1177"/>
      <c r="L147" s="1177"/>
      <c r="M147" s="1177">
        <f>IF('statement of marks'!ER$6="","",'statement of marks'!ER$6)</f>
        <v>20</v>
      </c>
      <c r="N147" s="1177"/>
      <c r="O147" s="1177"/>
      <c r="P147" s="1177">
        <f>IF('statement of marks'!ET$6="","",'statement of marks'!ET$6)</f>
        <v>20</v>
      </c>
      <c r="Q147" s="1177"/>
      <c r="R147" s="1177"/>
      <c r="S147" s="610" t="str">
        <f>IF('statement of marks'!FE$6="","",'statement of marks'!EX$6)</f>
        <v/>
      </c>
      <c r="T147" s="615">
        <f>IF('statement of marks'!EU$6="","",'statement of marks'!EU$6)</f>
        <v>100</v>
      </c>
      <c r="U147" s="616" t="s">
        <v>5</v>
      </c>
      <c r="V147" s="617" t="s">
        <v>464</v>
      </c>
    </row>
    <row r="148" spans="1:22" ht="16" customHeight="1">
      <c r="A148" s="598"/>
      <c r="B148" s="1114" t="str">
        <f>IF('statement of marks'!$EP$3="","",'statement of marks'!$EP$3)</f>
        <v>dk;kZuqHko</v>
      </c>
      <c r="C148" s="1115"/>
      <c r="D148" s="1103">
        <f>IF('statement of marks'!EP11="","",'statement of marks'!EP11)</f>
        <v>16</v>
      </c>
      <c r="E148" s="1103"/>
      <c r="F148" s="1103"/>
      <c r="G148" s="1103">
        <f>IF('statement of marks'!EQ11="","",'statement of marks'!EQ11)</f>
        <v>16</v>
      </c>
      <c r="H148" s="1103"/>
      <c r="I148" s="1103"/>
      <c r="J148" s="1103">
        <f>IF('statement of marks'!ES11="","",'statement of marks'!ES11)</f>
        <v>16</v>
      </c>
      <c r="K148" s="1103"/>
      <c r="L148" s="1103"/>
      <c r="M148" s="1103">
        <f>IF('statement of marks'!ER11="","",'statement of marks'!ER11)</f>
        <v>16</v>
      </c>
      <c r="N148" s="1103"/>
      <c r="O148" s="1103"/>
      <c r="P148" s="1103">
        <f>IF('statement of marks'!ET11="","",'statement of marks'!ET11)</f>
        <v>16</v>
      </c>
      <c r="Q148" s="1103"/>
      <c r="R148" s="1103"/>
      <c r="S148" s="611"/>
      <c r="T148" s="613">
        <f>IF('statement of marks'!EU11="","",'statement of marks'!EU11)</f>
        <v>80</v>
      </c>
      <c r="U148" s="613">
        <f>IF('statement of marks'!EV11="","",'statement of marks'!EV11)</f>
        <v>80</v>
      </c>
      <c r="V148" s="614" t="str">
        <f>IF('statement of marks'!EW11="","",'statement of marks'!EW11)</f>
        <v>B</v>
      </c>
    </row>
    <row r="149" spans="1:22" ht="16" customHeight="1">
      <c r="A149" s="598"/>
      <c r="B149" s="1112" t="str">
        <f>IF('statement of marks'!$EZ$3="","",'statement of marks'!$EZ$3)</f>
        <v>dyk f'k{kk</v>
      </c>
      <c r="C149" s="1113"/>
      <c r="D149" s="1103">
        <f>IF('statement of marks'!EZ11="","",'statement of marks'!EZ11)</f>
        <v>20</v>
      </c>
      <c r="E149" s="1103"/>
      <c r="F149" s="1103"/>
      <c r="G149" s="1103">
        <f>IF('statement of marks'!FA11="","",'statement of marks'!FA11)</f>
        <v>20</v>
      </c>
      <c r="H149" s="1103"/>
      <c r="I149" s="1103"/>
      <c r="J149" s="1103">
        <f>IF('statement of marks'!FC11="","",'statement of marks'!FC11)</f>
        <v>20</v>
      </c>
      <c r="K149" s="1103"/>
      <c r="L149" s="1103"/>
      <c r="M149" s="1103">
        <f>IF('statement of marks'!FB11="","",'statement of marks'!FB11)</f>
        <v>20</v>
      </c>
      <c r="N149" s="1103"/>
      <c r="O149" s="1103"/>
      <c r="P149" s="1103">
        <f>IF('statement of marks'!FD11="","",'statement of marks'!FD11)</f>
        <v>20</v>
      </c>
      <c r="Q149" s="1103"/>
      <c r="R149" s="1103"/>
      <c r="S149" s="611"/>
      <c r="T149" s="613">
        <f>IF('statement of marks'!FE11="","",'statement of marks'!FE11)</f>
        <v>100</v>
      </c>
      <c r="U149" s="613">
        <f>IF('statement of marks'!FF11="","",'statement of marks'!FF11)</f>
        <v>100</v>
      </c>
      <c r="V149" s="614" t="str">
        <f>IF('statement of marks'!FG11="","",'statement of marks'!FG11)</f>
        <v>A</v>
      </c>
    </row>
    <row r="150" spans="1:22" ht="16" customHeight="1">
      <c r="A150" s="598"/>
      <c r="B150" s="1109" t="str">
        <f>IF('statement of marks'!$FJ$3="","",'statement of marks'!$FJ$3)</f>
        <v>LokLF; ,oe~ 'kkjhfjd f'k{kk</v>
      </c>
      <c r="C150" s="1110"/>
      <c r="D150" s="1103">
        <f>IF('statement of marks'!FJ11="","",'statement of marks'!FJ11)</f>
        <v>14</v>
      </c>
      <c r="E150" s="1103"/>
      <c r="F150" s="1103"/>
      <c r="G150" s="1103">
        <f>IF('statement of marks'!FK11="","",'statement of marks'!FK11)</f>
        <v>16</v>
      </c>
      <c r="H150" s="1103"/>
      <c r="I150" s="1103"/>
      <c r="J150" s="1103">
        <f>IF('statement of marks'!FM11="","",'statement of marks'!FM11)</f>
        <v>15</v>
      </c>
      <c r="K150" s="1103"/>
      <c r="L150" s="1103"/>
      <c r="M150" s="1103">
        <f>IF('statement of marks'!FL11="","",'statement of marks'!FL11)</f>
        <v>15</v>
      </c>
      <c r="N150" s="1103"/>
      <c r="O150" s="1103"/>
      <c r="P150" s="1103">
        <f>IF('statement of marks'!FN11="","",'statement of marks'!FN11)</f>
        <v>16</v>
      </c>
      <c r="Q150" s="1103"/>
      <c r="R150" s="1103"/>
      <c r="S150" s="611"/>
      <c r="T150" s="613">
        <f>IF('statement of marks'!FO11="","",'statement of marks'!FO11)</f>
        <v>76</v>
      </c>
      <c r="U150" s="613">
        <f>IF('statement of marks'!FP11="","",'statement of marks'!FP11)</f>
        <v>76</v>
      </c>
      <c r="V150" s="614" t="str">
        <f>IF('statement of marks'!FQ11="","",'statement of marks'!FQ11)</f>
        <v>B</v>
      </c>
    </row>
    <row r="151" spans="1:22" ht="16" customHeight="1">
      <c r="A151" s="598"/>
      <c r="B151" s="1104" t="s">
        <v>273</v>
      </c>
      <c r="C151" s="1105"/>
      <c r="D151" s="1213" t="str">
        <f>details!$DZ$3</f>
        <v>vxLr rd</v>
      </c>
      <c r="E151" s="1213"/>
      <c r="F151" s="1213"/>
      <c r="G151" s="1213" t="str">
        <f>details!$ED$3</f>
        <v>vDVwcj rd</v>
      </c>
      <c r="H151" s="1213"/>
      <c r="I151" s="1213"/>
      <c r="J151" s="1213" t="str">
        <f>details!$EL$3</f>
        <v>Qjojh rd</v>
      </c>
      <c r="K151" s="1213"/>
      <c r="L151" s="1213"/>
      <c r="M151" s="1213" t="str">
        <f>details!$EH$3</f>
        <v>fnlEcj rd</v>
      </c>
      <c r="N151" s="1213"/>
      <c r="O151" s="1213"/>
      <c r="P151" s="1213" t="str">
        <f>details!$EP$3</f>
        <v>loZ ;ksx</v>
      </c>
      <c r="Q151" s="1213"/>
      <c r="R151" s="1213"/>
      <c r="S151" s="1106" t="s">
        <v>475</v>
      </c>
      <c r="T151" s="1107"/>
      <c r="U151" s="1107"/>
      <c r="V151" s="1180"/>
    </row>
    <row r="152" spans="1:22" ht="16" customHeight="1">
      <c r="A152" s="598"/>
      <c r="B152" s="1100" t="s">
        <v>99</v>
      </c>
      <c r="C152" s="1101"/>
      <c r="D152" s="1102" t="str">
        <f>IF(details!EA11="","",details!EA11)</f>
        <v/>
      </c>
      <c r="E152" s="1102"/>
      <c r="F152" s="1102"/>
      <c r="G152" s="1102" t="str">
        <f>IF(details!EE11="","",details!EE11)</f>
        <v/>
      </c>
      <c r="H152" s="1102"/>
      <c r="I152" s="1102"/>
      <c r="J152" s="1102" t="str">
        <f>IF(details!EM11="","",details!EM11)</f>
        <v/>
      </c>
      <c r="K152" s="1102"/>
      <c r="L152" s="1102"/>
      <c r="M152" s="1102" t="str">
        <f>IF(details!EI11="","",details!EI11)</f>
        <v/>
      </c>
      <c r="N152" s="1102"/>
      <c r="O152" s="1102"/>
      <c r="P152" s="1102" t="str">
        <f>IF(details!EQ11="","",details!EQ11)</f>
        <v/>
      </c>
      <c r="Q152" s="1102"/>
      <c r="R152" s="1102"/>
      <c r="S152" s="1181">
        <f>'statement of marks'!$HG$108</f>
        <v>42460</v>
      </c>
      <c r="T152" s="1182"/>
      <c r="U152" s="1182"/>
      <c r="V152" s="1183"/>
    </row>
    <row r="153" spans="1:22" ht="16" customHeight="1">
      <c r="A153" s="598"/>
      <c r="B153" s="1094" t="s">
        <v>15</v>
      </c>
      <c r="C153" s="1095"/>
      <c r="D153" s="1096" t="str">
        <f>IF(details!DZ11="","",details!DZ11)</f>
        <v/>
      </c>
      <c r="E153" s="1096"/>
      <c r="F153" s="1096"/>
      <c r="G153" s="1096" t="str">
        <f>IF(details!ED11="","",details!ED11)</f>
        <v/>
      </c>
      <c r="H153" s="1096"/>
      <c r="I153" s="1096"/>
      <c r="J153" s="1096" t="str">
        <f>IF(details!EL11="","",details!EL11)</f>
        <v/>
      </c>
      <c r="K153" s="1096"/>
      <c r="L153" s="1096"/>
      <c r="M153" s="1096" t="str">
        <f>IF(details!EH11="","",details!EH11)</f>
        <v/>
      </c>
      <c r="N153" s="1096"/>
      <c r="O153" s="1096"/>
      <c r="P153" s="1096" t="str">
        <f>IF(details!EP11="","",details!EP11)</f>
        <v/>
      </c>
      <c r="Q153" s="1096"/>
      <c r="R153" s="1096"/>
      <c r="S153" s="1184"/>
      <c r="T153" s="1185"/>
      <c r="U153" s="1185"/>
      <c r="V153" s="1186"/>
    </row>
    <row r="154" spans="1:22" ht="16" customHeight="1">
      <c r="A154" s="1206"/>
      <c r="B154" s="1207" t="s">
        <v>473</v>
      </c>
      <c r="C154" s="1208"/>
      <c r="D154" s="1209" t="s">
        <v>3</v>
      </c>
      <c r="E154" s="1209"/>
      <c r="F154" s="1209"/>
      <c r="G154" s="1209" t="s">
        <v>389</v>
      </c>
      <c r="H154" s="1209"/>
      <c r="I154" s="1209"/>
      <c r="J154" s="1209" t="s">
        <v>5</v>
      </c>
      <c r="K154" s="1209"/>
      <c r="L154" s="1209"/>
      <c r="M154" s="1209" t="s">
        <v>465</v>
      </c>
      <c r="N154" s="1209"/>
      <c r="O154" s="1209"/>
      <c r="P154" s="1210" t="s">
        <v>306</v>
      </c>
      <c r="Q154" s="1210"/>
      <c r="R154" s="1210"/>
      <c r="S154" s="1209" t="s">
        <v>473</v>
      </c>
      <c r="T154" s="1209"/>
      <c r="U154" s="1209"/>
      <c r="V154" s="1211"/>
    </row>
    <row r="155" spans="1:22" ht="16" customHeight="1">
      <c r="A155" s="1206"/>
      <c r="B155" s="1207"/>
      <c r="C155" s="1208"/>
      <c r="D155" s="1212">
        <f>'statement of marks'!HE11</f>
        <v>1200</v>
      </c>
      <c r="E155" s="1212"/>
      <c r="F155" s="1212"/>
      <c r="G155" s="1212">
        <f>'statement of marks'!HF11</f>
        <v>314</v>
      </c>
      <c r="H155" s="1212"/>
      <c r="I155" s="1212"/>
      <c r="J155" s="1212">
        <f>'statement of marks'!HG11</f>
        <v>26.166666666666664</v>
      </c>
      <c r="K155" s="1212"/>
      <c r="L155" s="1212"/>
      <c r="M155" s="1212" t="str">
        <f>'statement of marks'!HJ11</f>
        <v/>
      </c>
      <c r="N155" s="1212"/>
      <c r="O155" s="1212"/>
      <c r="P155" s="1212" t="str">
        <f>'statement of marks'!HI11</f>
        <v/>
      </c>
      <c r="Q155" s="1212"/>
      <c r="R155" s="1212"/>
      <c r="S155" s="1209" t="str">
        <f>'statement of marks'!HD11</f>
        <v>vuqifLFkr</v>
      </c>
      <c r="T155" s="1209"/>
      <c r="U155" s="1209"/>
      <c r="V155" s="1211"/>
    </row>
    <row r="156" spans="1:22" ht="16" customHeight="1">
      <c r="A156" s="598"/>
      <c r="B156" s="1089" t="s">
        <v>100</v>
      </c>
      <c r="C156" s="1090"/>
      <c r="D156" s="1081"/>
      <c r="E156" s="1081"/>
      <c r="F156" s="1081"/>
      <c r="G156" s="1081"/>
      <c r="H156" s="1081"/>
      <c r="I156" s="1081"/>
      <c r="J156" s="1081"/>
      <c r="K156" s="1081"/>
      <c r="L156" s="1081"/>
      <c r="M156" s="1081"/>
      <c r="N156" s="1081"/>
      <c r="O156" s="1081"/>
      <c r="P156" s="1081"/>
      <c r="Q156" s="1081"/>
      <c r="R156" s="1081"/>
      <c r="S156" s="1081"/>
      <c r="T156" s="1081"/>
      <c r="U156" s="1081"/>
      <c r="V156" s="1205"/>
    </row>
    <row r="157" spans="1:22" ht="16" customHeight="1">
      <c r="A157" s="598"/>
      <c r="B157" s="1087" t="s">
        <v>80</v>
      </c>
      <c r="C157" s="1088"/>
      <c r="D157" s="1081"/>
      <c r="E157" s="1081"/>
      <c r="F157" s="1081"/>
      <c r="G157" s="1081"/>
      <c r="H157" s="1081"/>
      <c r="I157" s="1081"/>
      <c r="J157" s="1081"/>
      <c r="K157" s="1081"/>
      <c r="L157" s="1081"/>
      <c r="M157" s="1081"/>
      <c r="N157" s="1081"/>
      <c r="O157" s="1081"/>
      <c r="P157" s="1081"/>
      <c r="Q157" s="1081"/>
      <c r="R157" s="1081"/>
      <c r="S157" s="1081"/>
      <c r="T157" s="1081"/>
      <c r="U157" s="1081"/>
      <c r="V157" s="1205"/>
    </row>
    <row r="158" spans="1:22" ht="16" customHeight="1">
      <c r="A158" s="598"/>
      <c r="B158" s="1089" t="s">
        <v>466</v>
      </c>
      <c r="C158" s="1090"/>
      <c r="D158" s="1081"/>
      <c r="E158" s="1081"/>
      <c r="F158" s="1081"/>
      <c r="G158" s="1081"/>
      <c r="H158" s="1081"/>
      <c r="I158" s="1081"/>
      <c r="J158" s="1081"/>
      <c r="K158" s="1081"/>
      <c r="L158" s="1081"/>
      <c r="M158" s="1081"/>
      <c r="N158" s="1081"/>
      <c r="O158" s="1081"/>
      <c r="P158" s="1081" t="s">
        <v>466</v>
      </c>
      <c r="Q158" s="1081"/>
      <c r="R158" s="1081"/>
      <c r="S158" s="1081"/>
      <c r="T158" s="1081"/>
      <c r="U158" s="1081"/>
      <c r="V158" s="1205"/>
    </row>
    <row r="159" spans="1:22" ht="16" customHeight="1">
      <c r="A159" s="598"/>
      <c r="B159" s="1085" t="s">
        <v>101</v>
      </c>
      <c r="C159" s="1086"/>
      <c r="D159" s="1081"/>
      <c r="E159" s="1081"/>
      <c r="F159" s="1081"/>
      <c r="G159" s="1081"/>
      <c r="H159" s="1081"/>
      <c r="I159" s="1081"/>
      <c r="J159" s="1081"/>
      <c r="K159" s="1081"/>
      <c r="L159" s="1081"/>
      <c r="M159" s="1081"/>
      <c r="N159" s="1081"/>
      <c r="O159" s="1081"/>
      <c r="P159" s="1081"/>
      <c r="Q159" s="1081"/>
      <c r="R159" s="1081"/>
      <c r="S159" s="1198" t="s">
        <v>101</v>
      </c>
      <c r="T159" s="1198"/>
      <c r="U159" s="1198"/>
      <c r="V159" s="1199"/>
    </row>
    <row r="160" spans="1:22" ht="16" customHeight="1" thickBot="1">
      <c r="A160" s="600"/>
      <c r="B160" s="1200" t="s">
        <v>102</v>
      </c>
      <c r="C160" s="1201"/>
      <c r="D160" s="1202"/>
      <c r="E160" s="1202"/>
      <c r="F160" s="1202"/>
      <c r="G160" s="1202"/>
      <c r="H160" s="1202"/>
      <c r="I160" s="1202"/>
      <c r="J160" s="1202"/>
      <c r="K160" s="1202"/>
      <c r="L160" s="1202"/>
      <c r="M160" s="1202"/>
      <c r="N160" s="1202"/>
      <c r="O160" s="1202"/>
      <c r="P160" s="1202"/>
      <c r="Q160" s="1202"/>
      <c r="R160" s="1202"/>
      <c r="S160" s="1203" t="s">
        <v>163</v>
      </c>
      <c r="T160" s="1203"/>
      <c r="U160" s="1203"/>
      <c r="V160" s="1204"/>
    </row>
    <row r="161" spans="1:22" ht="16" customHeight="1">
      <c r="A161" s="597"/>
      <c r="B161" s="1216" t="s">
        <v>47</v>
      </c>
      <c r="C161" s="1217"/>
      <c r="D161" s="1217"/>
      <c r="E161" s="1217"/>
      <c r="F161" s="1217"/>
      <c r="G161" s="1217"/>
      <c r="H161" s="1217"/>
      <c r="I161" s="1217"/>
      <c r="J161" s="1217"/>
      <c r="K161" s="1217"/>
      <c r="L161" s="1217"/>
      <c r="M161" s="1217"/>
      <c r="N161" s="1217"/>
      <c r="O161" s="1217"/>
      <c r="P161" s="1217"/>
      <c r="Q161" s="1217"/>
      <c r="R161" s="1217"/>
      <c r="S161" s="1217"/>
      <c r="T161" s="1217"/>
      <c r="U161" s="1217"/>
      <c r="V161" s="1218"/>
    </row>
    <row r="162" spans="1:22" ht="16" customHeight="1">
      <c r="A162" s="598"/>
      <c r="B162" s="1219" t="str">
        <f>'statement of marks'!$A$1</f>
        <v>jk- ck- ek/;fed fo|ky; uohu] fuEckgsM+k</v>
      </c>
      <c r="C162" s="1220"/>
      <c r="D162" s="1220"/>
      <c r="E162" s="1220"/>
      <c r="F162" s="1220"/>
      <c r="G162" s="1220"/>
      <c r="H162" s="1220"/>
      <c r="I162" s="1220"/>
      <c r="J162" s="1220"/>
      <c r="K162" s="1220"/>
      <c r="L162" s="1220"/>
      <c r="M162" s="1220"/>
      <c r="N162" s="1220"/>
      <c r="O162" s="1220"/>
      <c r="P162" s="1220"/>
      <c r="Q162" s="1220"/>
      <c r="R162" s="1220"/>
      <c r="S162" s="1220"/>
      <c r="T162" s="1220"/>
      <c r="U162" s="1220"/>
      <c r="V162" s="1221"/>
    </row>
    <row r="163" spans="1:22" ht="16" customHeight="1">
      <c r="A163" s="598"/>
      <c r="B163" s="1114" t="s">
        <v>467</v>
      </c>
      <c r="C163" s="1115"/>
      <c r="D163" s="1119" t="str">
        <f>'statement of marks'!$H$3</f>
        <v>2015-16</v>
      </c>
      <c r="E163" s="1119"/>
      <c r="F163" s="1119"/>
      <c r="G163" s="1119"/>
      <c r="H163" s="1119"/>
      <c r="I163" s="1119"/>
      <c r="J163" s="1119"/>
      <c r="K163" s="1119"/>
      <c r="L163" s="1119"/>
      <c r="M163" s="1119"/>
      <c r="N163" s="1119"/>
      <c r="O163" s="1119"/>
      <c r="P163" s="1119"/>
      <c r="Q163" s="1119"/>
      <c r="R163" s="1119"/>
      <c r="S163" s="1119"/>
      <c r="T163" s="1119"/>
      <c r="U163" s="1119"/>
      <c r="V163" s="1196"/>
    </row>
    <row r="164" spans="1:22" ht="16" customHeight="1">
      <c r="A164" s="598"/>
      <c r="B164" s="1114" t="s">
        <v>218</v>
      </c>
      <c r="C164" s="1115"/>
      <c r="D164" s="1115" t="str">
        <f>IF('statement of marks'!J12="","",'statement of marks'!J12)</f>
        <v>v 006</v>
      </c>
      <c r="E164" s="1115"/>
      <c r="F164" s="1115"/>
      <c r="G164" s="1115"/>
      <c r="H164" s="1115"/>
      <c r="I164" s="1115"/>
      <c r="J164" s="1115"/>
      <c r="K164" s="1115"/>
      <c r="L164" s="1115"/>
      <c r="M164" s="1115"/>
      <c r="N164" s="1115"/>
      <c r="O164" s="1115"/>
      <c r="P164" s="1115"/>
      <c r="Q164" s="1115"/>
      <c r="R164" s="1115"/>
      <c r="S164" s="1115"/>
      <c r="T164" s="1115"/>
      <c r="U164" s="1115"/>
      <c r="V164" s="1197"/>
    </row>
    <row r="165" spans="1:22" ht="16" customHeight="1">
      <c r="A165" s="598"/>
      <c r="B165" s="1114" t="s">
        <v>219</v>
      </c>
      <c r="C165" s="1115"/>
      <c r="D165" s="1115" t="str">
        <f>IF('statement of marks'!K12="","",'statement of marks'!K12)</f>
        <v>c 006</v>
      </c>
      <c r="E165" s="1115"/>
      <c r="F165" s="1115"/>
      <c r="G165" s="1115"/>
      <c r="H165" s="1115"/>
      <c r="I165" s="1115"/>
      <c r="J165" s="1115"/>
      <c r="K165" s="1115"/>
      <c r="L165" s="1115"/>
      <c r="M165" s="1115"/>
      <c r="N165" s="1115"/>
      <c r="O165" s="1115"/>
      <c r="P165" s="1115"/>
      <c r="Q165" s="1115"/>
      <c r="R165" s="1115"/>
      <c r="S165" s="1115"/>
      <c r="T165" s="1115"/>
      <c r="U165" s="1115"/>
      <c r="V165" s="1197"/>
    </row>
    <row r="166" spans="1:22" ht="16" customHeight="1">
      <c r="A166" s="598"/>
      <c r="B166" s="1114" t="s">
        <v>220</v>
      </c>
      <c r="C166" s="1115"/>
      <c r="D166" s="1115" t="str">
        <f>IF('statement of marks'!L12="","",'statement of marks'!L12)</f>
        <v>l 006</v>
      </c>
      <c r="E166" s="1115"/>
      <c r="F166" s="1115"/>
      <c r="G166" s="1115"/>
      <c r="H166" s="1115"/>
      <c r="I166" s="1115"/>
      <c r="J166" s="1115"/>
      <c r="K166" s="1115"/>
      <c r="L166" s="1115"/>
      <c r="M166" s="1115"/>
      <c r="N166" s="1115"/>
      <c r="O166" s="1115"/>
      <c r="P166" s="1115"/>
      <c r="Q166" s="1115"/>
      <c r="R166" s="1115"/>
      <c r="S166" s="1115"/>
      <c r="T166" s="1115"/>
      <c r="U166" s="1115"/>
      <c r="V166" s="1197"/>
    </row>
    <row r="167" spans="1:22" ht="16" customHeight="1">
      <c r="A167" s="598"/>
      <c r="B167" s="1114" t="s">
        <v>221</v>
      </c>
      <c r="C167" s="1115"/>
      <c r="D167" s="1119" t="str">
        <f>'statement of marks'!$G$3</f>
        <v>6 A</v>
      </c>
      <c r="E167" s="1119"/>
      <c r="F167" s="1119"/>
      <c r="G167" s="1115" t="s">
        <v>9</v>
      </c>
      <c r="H167" s="1115"/>
      <c r="I167" s="1115"/>
      <c r="J167" s="1119">
        <f>IF('statement of marks'!D12="","",'statement of marks'!D12)</f>
        <v>806</v>
      </c>
      <c r="K167" s="1119"/>
      <c r="L167" s="1119"/>
      <c r="M167" s="1115" t="s">
        <v>222</v>
      </c>
      <c r="N167" s="1115"/>
      <c r="O167" s="1115"/>
      <c r="P167" s="1119">
        <f>IF('statement of marks'!F12="","",'statement of marks'!F12)</f>
        <v>911</v>
      </c>
      <c r="Q167" s="1119"/>
      <c r="R167" s="1119"/>
      <c r="S167" s="1214" t="str">
        <f>IF('statement of marks'!$J$3="","",'statement of marks'!$J$3)</f>
        <v xml:space="preserve">fo|ky; dk Mk;l dksM+ </v>
      </c>
      <c r="T167" s="1214"/>
      <c r="U167" s="1214"/>
      <c r="V167" s="1215"/>
    </row>
    <row r="168" spans="1:22" ht="16" customHeight="1">
      <c r="A168" s="598"/>
      <c r="B168" s="601" t="s">
        <v>0</v>
      </c>
      <c r="C168" s="602"/>
      <c r="D168" s="1121">
        <f>IF('statement of marks'!H12="","",'statement of marks'!H12)</f>
        <v>36504</v>
      </c>
      <c r="E168" s="1121"/>
      <c r="F168" s="1121"/>
      <c r="G168" s="1115" t="str">
        <f>IF('statement of marks'!I12="","",'statement of marks'!I12)</f>
        <v>nl fnlEcj] mUuhl lkS fuUukuoS</v>
      </c>
      <c r="H168" s="1115"/>
      <c r="I168" s="1115"/>
      <c r="J168" s="1115"/>
      <c r="K168" s="1115"/>
      <c r="L168" s="1115"/>
      <c r="M168" s="1115"/>
      <c r="N168" s="1115"/>
      <c r="O168" s="1115"/>
      <c r="P168" s="1115"/>
      <c r="Q168" s="1115"/>
      <c r="R168" s="1115"/>
      <c r="S168" s="1190" t="str">
        <f>IF('statement of marks'!$K$3="","",'statement of marks'!$K$3)</f>
        <v xml:space="preserve">08291009401   </v>
      </c>
      <c r="T168" s="1190"/>
      <c r="U168" s="1190"/>
      <c r="V168" s="1191"/>
    </row>
    <row r="169" spans="1:22" ht="16" customHeight="1">
      <c r="A169" s="598"/>
      <c r="B169" s="561" t="s">
        <v>28</v>
      </c>
      <c r="C169" s="603" t="s">
        <v>97</v>
      </c>
      <c r="D169" s="1081" t="s">
        <v>1</v>
      </c>
      <c r="E169" s="1081"/>
      <c r="F169" s="1081"/>
      <c r="G169" s="1081" t="s">
        <v>21</v>
      </c>
      <c r="H169" s="1081"/>
      <c r="I169" s="1081"/>
      <c r="J169" s="1081" t="s">
        <v>68</v>
      </c>
      <c r="K169" s="1081"/>
      <c r="L169" s="1081"/>
      <c r="M169" s="1081" t="s">
        <v>98</v>
      </c>
      <c r="N169" s="1081"/>
      <c r="O169" s="1081"/>
      <c r="P169" s="1192" t="s">
        <v>278</v>
      </c>
      <c r="Q169" s="1193" t="s">
        <v>459</v>
      </c>
      <c r="R169" s="1193"/>
      <c r="S169" s="1193"/>
      <c r="T169" s="1194" t="s">
        <v>458</v>
      </c>
      <c r="U169" s="1194"/>
      <c r="V169" s="1195"/>
    </row>
    <row r="170" spans="1:22" ht="16" customHeight="1">
      <c r="A170" s="598"/>
      <c r="B170" s="561"/>
      <c r="C170" s="603"/>
      <c r="D170" s="596" t="s">
        <v>468</v>
      </c>
      <c r="E170" s="596" t="s">
        <v>469</v>
      </c>
      <c r="F170" s="604" t="s">
        <v>2</v>
      </c>
      <c r="G170" s="596" t="s">
        <v>468</v>
      </c>
      <c r="H170" s="596" t="s">
        <v>469</v>
      </c>
      <c r="I170" s="604" t="s">
        <v>2</v>
      </c>
      <c r="J170" s="596" t="s">
        <v>468</v>
      </c>
      <c r="K170" s="596" t="s">
        <v>469</v>
      </c>
      <c r="L170" s="604" t="s">
        <v>2</v>
      </c>
      <c r="M170" s="596" t="s">
        <v>468</v>
      </c>
      <c r="N170" s="596" t="s">
        <v>469</v>
      </c>
      <c r="O170" s="604" t="s">
        <v>2</v>
      </c>
      <c r="P170" s="1192"/>
      <c r="Q170" s="596" t="s">
        <v>468</v>
      </c>
      <c r="R170" s="596" t="s">
        <v>469</v>
      </c>
      <c r="S170" s="608" t="s">
        <v>2</v>
      </c>
      <c r="T170" s="618" t="s">
        <v>304</v>
      </c>
      <c r="U170" s="619" t="s">
        <v>5</v>
      </c>
      <c r="V170" s="620" t="s">
        <v>464</v>
      </c>
    </row>
    <row r="171" spans="1:22" ht="16" customHeight="1">
      <c r="A171" s="599"/>
      <c r="B171" s="1178" t="s">
        <v>3</v>
      </c>
      <c r="C171" s="1179"/>
      <c r="D171" s="579">
        <f>IF('statement of marks'!M$6="","",'statement of marks'!M$6)</f>
        <v>5</v>
      </c>
      <c r="E171" s="579">
        <f>IF('statement of marks'!N$6="","",'statement of marks'!N$6)</f>
        <v>5</v>
      </c>
      <c r="F171" s="605">
        <f>IF('statement of marks'!O$6="","",'statement of marks'!O$6)</f>
        <v>10</v>
      </c>
      <c r="G171" s="579">
        <f>IF('statement of marks'!P$6="","",'statement of marks'!P$6)</f>
        <v>5</v>
      </c>
      <c r="H171" s="579">
        <f>IF('statement of marks'!Q$6="","",'statement of marks'!Q$6)</f>
        <v>5</v>
      </c>
      <c r="I171" s="605">
        <f>IF('statement of marks'!R$6="","",'statement of marks'!R$6)</f>
        <v>10</v>
      </c>
      <c r="J171" s="579">
        <f>IF('statement of marks'!S$6="","",'statement of marks'!S$6)</f>
        <v>5</v>
      </c>
      <c r="K171" s="579">
        <f>IF('statement of marks'!T$6="","",'statement of marks'!T$6)</f>
        <v>5</v>
      </c>
      <c r="L171" s="605">
        <f>IF('statement of marks'!U$6="","",'statement of marks'!U$6)</f>
        <v>10</v>
      </c>
      <c r="M171" s="579">
        <f>IF('statement of marks'!W$6="","",'statement of marks'!W$6)</f>
        <v>50</v>
      </c>
      <c r="N171" s="579">
        <f>IF('statement of marks'!X$6="","",'statement of marks'!X$6)</f>
        <v>20</v>
      </c>
      <c r="O171" s="605">
        <f>IF('statement of marks'!Y$6="","",'statement of marks'!Y$6)</f>
        <v>70</v>
      </c>
      <c r="P171" s="580">
        <f>IF('statement of marks'!Z$6="","",'statement of marks'!Z$6)</f>
        <v>100</v>
      </c>
      <c r="Q171" s="579">
        <f>IF('statement of marks'!AA$6="","",'statement of marks'!AA$6)</f>
        <v>70</v>
      </c>
      <c r="R171" s="579">
        <f>IF('statement of marks'!AB$6="","",'statement of marks'!AB$6)</f>
        <v>30</v>
      </c>
      <c r="S171" s="605">
        <f>IF('statement of marks'!AC$6="","",'statement of marks'!AC$6)</f>
        <v>100</v>
      </c>
      <c r="T171" s="615">
        <f>IF('statement of marks'!AD$6="","",'statement of marks'!AD$6)</f>
        <v>200</v>
      </c>
      <c r="U171" s="615" t="str">
        <f>IF('statement of marks'!AE$6="","",'statement of marks'!AE$6)</f>
        <v/>
      </c>
      <c r="V171" s="621" t="str">
        <f>IF('statement of marks'!AF$6="","",'statement of marks'!AF$6)</f>
        <v/>
      </c>
    </row>
    <row r="172" spans="1:22" ht="16" customHeight="1">
      <c r="A172" s="598"/>
      <c r="B172" s="1114" t="str">
        <f>IF('statement of marks'!$M$3="","",'statement of marks'!$M$3)</f>
        <v>fgUnh</v>
      </c>
      <c r="C172" s="1115"/>
      <c r="D172" s="275">
        <f>IF('statement of marks'!M12="","",'statement of marks'!M12)</f>
        <v>5</v>
      </c>
      <c r="E172" s="275">
        <f>IF('statement of marks'!N12="","",'statement of marks'!N12)</f>
        <v>5</v>
      </c>
      <c r="F172" s="606">
        <f>IF('statement of marks'!O12="","",'statement of marks'!O12)</f>
        <v>10</v>
      </c>
      <c r="G172" s="275">
        <f>IF('statement of marks'!P12="","",'statement of marks'!P12)</f>
        <v>5</v>
      </c>
      <c r="H172" s="275">
        <f>IF('statement of marks'!Q12="","",'statement of marks'!Q12)</f>
        <v>5</v>
      </c>
      <c r="I172" s="606">
        <f>IF('statement of marks'!R12="","",'statement of marks'!R12)</f>
        <v>10</v>
      </c>
      <c r="J172" s="275">
        <f>IF('statement of marks'!S12="","",'statement of marks'!S12)</f>
        <v>5</v>
      </c>
      <c r="K172" s="275">
        <f>IF('statement of marks'!T12="","",'statement of marks'!T12)</f>
        <v>5</v>
      </c>
      <c r="L172" s="606">
        <f>IF('statement of marks'!U12="","",'statement of marks'!U12)</f>
        <v>10</v>
      </c>
      <c r="M172" s="275">
        <f>IF('statement of marks'!W12="","",'statement of marks'!W12)</f>
        <v>7</v>
      </c>
      <c r="N172" s="275">
        <f>IF('statement of marks'!X12="","",'statement of marks'!X12)</f>
        <v>14</v>
      </c>
      <c r="O172" s="606">
        <f>IF('statement of marks'!Y12="","",'statement of marks'!Y12)</f>
        <v>21</v>
      </c>
      <c r="P172" s="277">
        <f>IF('statement of marks'!Z12="","",'statement of marks'!Z12)</f>
        <v>51</v>
      </c>
      <c r="Q172" s="275">
        <f>IF('statement of marks'!AA12="","",'statement of marks'!AA12)</f>
        <v>13</v>
      </c>
      <c r="R172" s="275">
        <f>IF('statement of marks'!AB12="","",'statement of marks'!AB12)</f>
        <v>24</v>
      </c>
      <c r="S172" s="606">
        <f>IF('statement of marks'!AC12="","",'statement of marks'!AC12)</f>
        <v>37</v>
      </c>
      <c r="T172" s="578">
        <f>IF('statement of marks'!AD12="","",'statement of marks'!AD12)</f>
        <v>88</v>
      </c>
      <c r="U172" s="578">
        <f>IF('statement of marks'!AE12="","",'statement of marks'!AE12)</f>
        <v>44</v>
      </c>
      <c r="V172" s="612" t="str">
        <f>IF('statement of marks'!AF12="","",'statement of marks'!AF12)</f>
        <v>D</v>
      </c>
    </row>
    <row r="173" spans="1:22" ht="16" customHeight="1">
      <c r="A173" s="598"/>
      <c r="B173" s="1114" t="str">
        <f>IF('statement of marks'!$AI$3="","",'statement of marks'!$AI$3)</f>
        <v>vaxszth</v>
      </c>
      <c r="C173" s="1115"/>
      <c r="D173" s="275">
        <f>IF('statement of marks'!AI12="","",'statement of marks'!AI12)</f>
        <v>3</v>
      </c>
      <c r="E173" s="275">
        <f>IF('statement of marks'!AJ12="","",'statement of marks'!AJ12)</f>
        <v>3</v>
      </c>
      <c r="F173" s="606">
        <f>IF('statement of marks'!AK12="","",'statement of marks'!AK12)</f>
        <v>6</v>
      </c>
      <c r="G173" s="275">
        <f>IF('statement of marks'!AL12="","",'statement of marks'!AL12)</f>
        <v>3</v>
      </c>
      <c r="H173" s="275">
        <f>IF('statement of marks'!AM12="","",'statement of marks'!AM12)</f>
        <v>3</v>
      </c>
      <c r="I173" s="606">
        <f>IF('statement of marks'!AN12="","",'statement of marks'!AN12)</f>
        <v>6</v>
      </c>
      <c r="J173" s="275">
        <f>IF('statement of marks'!AO12="","",'statement of marks'!AO12)</f>
        <v>4</v>
      </c>
      <c r="K173" s="275">
        <f>IF('statement of marks'!AP12="","",'statement of marks'!AP12)</f>
        <v>4</v>
      </c>
      <c r="L173" s="606">
        <f>IF('statement of marks'!AQ12="","",'statement of marks'!AQ12)</f>
        <v>8</v>
      </c>
      <c r="M173" s="275">
        <f>IF('statement of marks'!AS12="","",'statement of marks'!AS12)</f>
        <v>12</v>
      </c>
      <c r="N173" s="275">
        <f>IF('statement of marks'!AT12="","",'statement of marks'!AT12)</f>
        <v>14</v>
      </c>
      <c r="O173" s="606">
        <f>IF('statement of marks'!AU12="","",'statement of marks'!AU12)</f>
        <v>26</v>
      </c>
      <c r="P173" s="277">
        <f>IF('statement of marks'!AV12="","",'statement of marks'!AV12)</f>
        <v>46</v>
      </c>
      <c r="Q173" s="275">
        <f>IF('statement of marks'!AW12="","",'statement of marks'!AW12)</f>
        <v>13</v>
      </c>
      <c r="R173" s="275">
        <f>IF('statement of marks'!AX12="","",'statement of marks'!AX12)</f>
        <v>24</v>
      </c>
      <c r="S173" s="606">
        <f>IF('statement of marks'!AY12="","",'statement of marks'!AY12)</f>
        <v>37</v>
      </c>
      <c r="T173" s="578">
        <f>IF('statement of marks'!AZ12="","",'statement of marks'!AZ12)</f>
        <v>83</v>
      </c>
      <c r="U173" s="578">
        <f>IF('statement of marks'!BA12="","",'statement of marks'!BA12)</f>
        <v>42</v>
      </c>
      <c r="V173" s="612" t="str">
        <f>IF('statement of marks'!BB12="","",'statement of marks'!BB12)</f>
        <v>D</v>
      </c>
    </row>
    <row r="174" spans="1:22" ht="16" customHeight="1">
      <c r="A174" s="598"/>
      <c r="B174" s="1114" t="str">
        <f>IF('statement of marks'!BE12="s","laLd`r",IF('statement of marks'!BE12="u","mnwZ",IF('statement of marks'!BE12="g","xqtjkrh",IF('statement of marks'!BE12="p","iatkch",IF('statement of marks'!BE12="sd","fla/kh","r`rh; Hkk""kk")))))</f>
        <v>laLd`r</v>
      </c>
      <c r="C174" s="1115"/>
      <c r="D174" s="275">
        <f>IF('statement of marks'!BF12="","",'statement of marks'!BF12)</f>
        <v>2</v>
      </c>
      <c r="E174" s="275">
        <f>IF('statement of marks'!BG12="","",'statement of marks'!BG12)</f>
        <v>3</v>
      </c>
      <c r="F174" s="606">
        <f>IF('statement of marks'!BH12="","",'statement of marks'!BH12)</f>
        <v>5</v>
      </c>
      <c r="G174" s="275">
        <f>IF('statement of marks'!BI12="","",'statement of marks'!BI12)</f>
        <v>3</v>
      </c>
      <c r="H174" s="275">
        <f>IF('statement of marks'!BJ12="","",'statement of marks'!BJ12)</f>
        <v>3</v>
      </c>
      <c r="I174" s="606">
        <f>IF('statement of marks'!BK12="","",'statement of marks'!BK12)</f>
        <v>6</v>
      </c>
      <c r="J174" s="275">
        <f>IF('statement of marks'!BL12="","",'statement of marks'!BL12)</f>
        <v>4</v>
      </c>
      <c r="K174" s="275">
        <f>IF('statement of marks'!BM12="","",'statement of marks'!BM12)</f>
        <v>4</v>
      </c>
      <c r="L174" s="606">
        <f>IF('statement of marks'!BN12="","",'statement of marks'!BN12)</f>
        <v>8</v>
      </c>
      <c r="M174" s="275">
        <f>IF('statement of marks'!BP12="","",'statement of marks'!BP12)</f>
        <v>18</v>
      </c>
      <c r="N174" s="275">
        <f>IF('statement of marks'!BQ12="","",'statement of marks'!BQ12)</f>
        <v>12</v>
      </c>
      <c r="O174" s="606">
        <f>IF('statement of marks'!BR12="","",'statement of marks'!BR12)</f>
        <v>30</v>
      </c>
      <c r="P174" s="277">
        <f>IF('statement of marks'!BS12="","",'statement of marks'!BS12)</f>
        <v>49</v>
      </c>
      <c r="Q174" s="275">
        <f>IF('statement of marks'!BT12="","",'statement of marks'!BT12)</f>
        <v>34</v>
      </c>
      <c r="R174" s="275">
        <f>IF('statement of marks'!BU12="","",'statement of marks'!BU12)</f>
        <v>24</v>
      </c>
      <c r="S174" s="606">
        <f>IF('statement of marks'!BV12="","",'statement of marks'!BV12)</f>
        <v>58</v>
      </c>
      <c r="T174" s="578">
        <f>IF('statement of marks'!BW12="","",'statement of marks'!BW12)</f>
        <v>107</v>
      </c>
      <c r="U174" s="578">
        <f>IF('statement of marks'!BX12="","",'statement of marks'!BX12)</f>
        <v>54</v>
      </c>
      <c r="V174" s="612" t="str">
        <f>IF('statement of marks'!BY12="","",'statement of marks'!BY12)</f>
        <v>C</v>
      </c>
    </row>
    <row r="175" spans="1:22" ht="16" customHeight="1">
      <c r="A175" s="598"/>
      <c r="B175" s="1114" t="str">
        <f>IF('statement of marks'!$CB$3="","",'statement of marks'!$CB$3)</f>
        <v>xf.kr</v>
      </c>
      <c r="C175" s="1115"/>
      <c r="D175" s="275">
        <f>IF('statement of marks'!CB12="","",'statement of marks'!CB12)</f>
        <v>4</v>
      </c>
      <c r="E175" s="275">
        <f>IF('statement of marks'!CC12="","",'statement of marks'!CC12)</f>
        <v>3</v>
      </c>
      <c r="F175" s="606">
        <f>IF('statement of marks'!CD12="","",'statement of marks'!CD12)</f>
        <v>7</v>
      </c>
      <c r="G175" s="275">
        <f>IF('statement of marks'!CE12="","",'statement of marks'!CE12)</f>
        <v>0</v>
      </c>
      <c r="H175" s="275">
        <f>IF('statement of marks'!CF12="","",'statement of marks'!CF12)</f>
        <v>3</v>
      </c>
      <c r="I175" s="606">
        <f>IF('statement of marks'!CG12="","",'statement of marks'!CG12)</f>
        <v>3</v>
      </c>
      <c r="J175" s="275">
        <f>IF('statement of marks'!CH12="","",'statement of marks'!CH12)</f>
        <v>2</v>
      </c>
      <c r="K175" s="275">
        <f>IF('statement of marks'!CI12="","",'statement of marks'!CI12)</f>
        <v>2</v>
      </c>
      <c r="L175" s="606">
        <f>IF('statement of marks'!CJ12="","",'statement of marks'!CJ12)</f>
        <v>4</v>
      </c>
      <c r="M175" s="275">
        <f>IF('statement of marks'!CL12="","",'statement of marks'!CL12)</f>
        <v>21</v>
      </c>
      <c r="N175" s="275">
        <f>IF('statement of marks'!CM12="","",'statement of marks'!CM12)</f>
        <v>18</v>
      </c>
      <c r="O175" s="606">
        <f>IF('statement of marks'!CN12="","",'statement of marks'!CN12)</f>
        <v>39</v>
      </c>
      <c r="P175" s="277">
        <f>IF('statement of marks'!CO12="","",'statement of marks'!CO12)</f>
        <v>53</v>
      </c>
      <c r="Q175" s="275">
        <f>IF('statement of marks'!CP12="","",'statement of marks'!CP12)</f>
        <v>29</v>
      </c>
      <c r="R175" s="275">
        <f>IF('statement of marks'!CQ12="","",'statement of marks'!CQ12)</f>
        <v>24</v>
      </c>
      <c r="S175" s="606">
        <f>IF('statement of marks'!CR12="","",'statement of marks'!CR12)</f>
        <v>53</v>
      </c>
      <c r="T175" s="578">
        <f>IF('statement of marks'!CS12="","",'statement of marks'!CS12)</f>
        <v>106</v>
      </c>
      <c r="U175" s="578">
        <f>IF('statement of marks'!CT12="","",'statement of marks'!CT12)</f>
        <v>53</v>
      </c>
      <c r="V175" s="612" t="str">
        <f>IF('statement of marks'!CU12="","",'statement of marks'!CU12)</f>
        <v>C</v>
      </c>
    </row>
    <row r="176" spans="1:22" ht="16" customHeight="1">
      <c r="A176" s="598"/>
      <c r="B176" s="1114" t="str">
        <f>IF('statement of marks'!$CX$3="","",'statement of marks'!$CX$3)</f>
        <v>foKku</v>
      </c>
      <c r="C176" s="1115"/>
      <c r="D176" s="275">
        <f>IF('statement of marks'!CX12="","",'statement of marks'!CX12)</f>
        <v>2</v>
      </c>
      <c r="E176" s="275">
        <f>IF('statement of marks'!CY12="","",'statement of marks'!CY12)</f>
        <v>2</v>
      </c>
      <c r="F176" s="606">
        <f>IF('statement of marks'!CZ12="","",'statement of marks'!CZ12)</f>
        <v>4</v>
      </c>
      <c r="G176" s="275">
        <f>IF('statement of marks'!DA12="","",'statement of marks'!DA12)</f>
        <v>4</v>
      </c>
      <c r="H176" s="275">
        <f>IF('statement of marks'!DB12="","",'statement of marks'!DB12)</f>
        <v>5</v>
      </c>
      <c r="I176" s="606">
        <f>IF('statement of marks'!DC12="","",'statement of marks'!DC12)</f>
        <v>9</v>
      </c>
      <c r="J176" s="275">
        <f>IF('statement of marks'!DD12="","",'statement of marks'!DD12)</f>
        <v>2</v>
      </c>
      <c r="K176" s="275">
        <f>IF('statement of marks'!DE12="","",'statement of marks'!DE12)</f>
        <v>2</v>
      </c>
      <c r="L176" s="606">
        <f>IF('statement of marks'!DF12="","",'statement of marks'!DF12)</f>
        <v>4</v>
      </c>
      <c r="M176" s="275">
        <f>IF('statement of marks'!DH12="","",'statement of marks'!DH12)</f>
        <v>9</v>
      </c>
      <c r="N176" s="275">
        <f>IF('statement of marks'!DI12="","",'statement of marks'!DI12)</f>
        <v>12</v>
      </c>
      <c r="O176" s="606">
        <f>IF('statement of marks'!DJ12="","",'statement of marks'!DJ12)</f>
        <v>21</v>
      </c>
      <c r="P176" s="277">
        <f>IF('statement of marks'!DK12="","",'statement of marks'!DK12)</f>
        <v>38</v>
      </c>
      <c r="Q176" s="275">
        <f>IF('statement of marks'!DL12="","",'statement of marks'!DL12)</f>
        <v>15</v>
      </c>
      <c r="R176" s="275">
        <f>IF('statement of marks'!DM12="","",'statement of marks'!DM12)</f>
        <v>24</v>
      </c>
      <c r="S176" s="606">
        <f>IF('statement of marks'!DN12="","",'statement of marks'!DN12)</f>
        <v>39</v>
      </c>
      <c r="T176" s="578">
        <f>IF('statement of marks'!DO12="","",'statement of marks'!DO12)</f>
        <v>77</v>
      </c>
      <c r="U176" s="578">
        <f>IF('statement of marks'!DP12="","",'statement of marks'!DP12)</f>
        <v>39</v>
      </c>
      <c r="V176" s="612" t="str">
        <f>IF('statement of marks'!DQ12="","",'statement of marks'!DQ12)</f>
        <v>D</v>
      </c>
    </row>
    <row r="177" spans="1:22" ht="16" customHeight="1">
      <c r="A177" s="598"/>
      <c r="B177" s="1114" t="str">
        <f>IF('statement of marks'!$DT$3="","",'statement of marks'!$DT$3)</f>
        <v>lkekftd foKku</v>
      </c>
      <c r="C177" s="1115"/>
      <c r="D177" s="275">
        <f>IF('statement of marks'!DT12="","",'statement of marks'!DT12)</f>
        <v>0</v>
      </c>
      <c r="E177" s="275">
        <f>IF('statement of marks'!DU12="","",'statement of marks'!DU12)</f>
        <v>3</v>
      </c>
      <c r="F177" s="606">
        <f>IF('statement of marks'!DV12="","",'statement of marks'!DV12)</f>
        <v>3</v>
      </c>
      <c r="G177" s="275">
        <f>IF('statement of marks'!DW12="","",'statement of marks'!DW12)</f>
        <v>1</v>
      </c>
      <c r="H177" s="275">
        <f>IF('statement of marks'!DX12="","",'statement of marks'!DX12)</f>
        <v>3</v>
      </c>
      <c r="I177" s="606">
        <f>IF('statement of marks'!DY12="","",'statement of marks'!DY12)</f>
        <v>4</v>
      </c>
      <c r="J177" s="275">
        <f>IF('statement of marks'!DZ12="","",'statement of marks'!DZ12)</f>
        <v>4</v>
      </c>
      <c r="K177" s="275">
        <f>IF('statement of marks'!EA12="","",'statement of marks'!EA12)</f>
        <v>4</v>
      </c>
      <c r="L177" s="606">
        <f>IF('statement of marks'!EB12="","",'statement of marks'!EB12)</f>
        <v>8</v>
      </c>
      <c r="M177" s="275">
        <f>IF('statement of marks'!ED12="","",'statement of marks'!ED12)</f>
        <v>5</v>
      </c>
      <c r="N177" s="275">
        <f>IF('statement of marks'!EE12="","",'statement of marks'!EE12)</f>
        <v>15</v>
      </c>
      <c r="O177" s="606">
        <f>IF('statement of marks'!EF12="","",'statement of marks'!EF12)</f>
        <v>20</v>
      </c>
      <c r="P177" s="277">
        <f>IF('statement of marks'!EG12="","",'statement of marks'!EG12)</f>
        <v>35</v>
      </c>
      <c r="Q177" s="275">
        <f>IF('statement of marks'!EH12="","",'statement of marks'!EH12)</f>
        <v>12</v>
      </c>
      <c r="R177" s="275">
        <f>IF('statement of marks'!EI12="","",'statement of marks'!EI12)</f>
        <v>24</v>
      </c>
      <c r="S177" s="606">
        <f>IF('statement of marks'!EJ12="","",'statement of marks'!EJ12)</f>
        <v>36</v>
      </c>
      <c r="T177" s="578">
        <f>IF('statement of marks'!EK12="","",'statement of marks'!EK12)</f>
        <v>71</v>
      </c>
      <c r="U177" s="578">
        <f>IF('statement of marks'!EL12="","",'statement of marks'!EL12)</f>
        <v>36</v>
      </c>
      <c r="V177" s="612" t="str">
        <f>IF('statement of marks'!EM12="","",'statement of marks'!EM12)</f>
        <v>D</v>
      </c>
    </row>
    <row r="178" spans="1:22" ht="16" customHeight="1">
      <c r="A178" s="598"/>
      <c r="B178" s="1117" t="s">
        <v>271</v>
      </c>
      <c r="C178" s="1118"/>
      <c r="D178" s="1081" t="s">
        <v>1</v>
      </c>
      <c r="E178" s="1081"/>
      <c r="F178" s="1081"/>
      <c r="G178" s="1081" t="s">
        <v>21</v>
      </c>
      <c r="H178" s="1081"/>
      <c r="I178" s="1081"/>
      <c r="J178" s="1081" t="s">
        <v>272</v>
      </c>
      <c r="K178" s="1081"/>
      <c r="L178" s="1081"/>
      <c r="M178" s="1081" t="s">
        <v>68</v>
      </c>
      <c r="N178" s="1081"/>
      <c r="O178" s="1081"/>
      <c r="P178" s="1081" t="s">
        <v>463</v>
      </c>
      <c r="Q178" s="1081"/>
      <c r="R178" s="1081"/>
      <c r="S178" s="609"/>
      <c r="T178" s="1187" t="s">
        <v>458</v>
      </c>
      <c r="U178" s="1188"/>
      <c r="V178" s="1189"/>
    </row>
    <row r="179" spans="1:22" ht="16" customHeight="1">
      <c r="A179" s="599"/>
      <c r="B179" s="1175" t="s">
        <v>3</v>
      </c>
      <c r="C179" s="1176"/>
      <c r="D179" s="1177">
        <f>IF('statement of marks'!EP$6="","",'statement of marks'!EP$6)</f>
        <v>20</v>
      </c>
      <c r="E179" s="1177"/>
      <c r="F179" s="1177"/>
      <c r="G179" s="1177">
        <f>IF('statement of marks'!EQ$6="","",'statement of marks'!EQ$6)</f>
        <v>20</v>
      </c>
      <c r="H179" s="1177"/>
      <c r="I179" s="1177"/>
      <c r="J179" s="1177">
        <f>IF('statement of marks'!ES$6="","",'statement of marks'!ES$6)</f>
        <v>20</v>
      </c>
      <c r="K179" s="1177"/>
      <c r="L179" s="1177"/>
      <c r="M179" s="1177">
        <f>IF('statement of marks'!ER$6="","",'statement of marks'!ER$6)</f>
        <v>20</v>
      </c>
      <c r="N179" s="1177"/>
      <c r="O179" s="1177"/>
      <c r="P179" s="1177">
        <f>IF('statement of marks'!ET$6="","",'statement of marks'!ET$6)</f>
        <v>20</v>
      </c>
      <c r="Q179" s="1177"/>
      <c r="R179" s="1177"/>
      <c r="S179" s="610" t="str">
        <f>IF('statement of marks'!FE$6="","",'statement of marks'!EX$6)</f>
        <v/>
      </c>
      <c r="T179" s="615">
        <f>IF('statement of marks'!EU$6="","",'statement of marks'!EU$6)</f>
        <v>100</v>
      </c>
      <c r="U179" s="616" t="s">
        <v>5</v>
      </c>
      <c r="V179" s="617" t="s">
        <v>464</v>
      </c>
    </row>
    <row r="180" spans="1:22" ht="16" customHeight="1">
      <c r="A180" s="598"/>
      <c r="B180" s="1114" t="str">
        <f>IF('statement of marks'!$EP$3="","",'statement of marks'!$EP$3)</f>
        <v>dk;kZuqHko</v>
      </c>
      <c r="C180" s="1115"/>
      <c r="D180" s="1103">
        <f>IF('statement of marks'!EP12="","",'statement of marks'!EP12)</f>
        <v>14</v>
      </c>
      <c r="E180" s="1103"/>
      <c r="F180" s="1103"/>
      <c r="G180" s="1103">
        <f>IF('statement of marks'!EQ12="","",'statement of marks'!EQ12)</f>
        <v>12</v>
      </c>
      <c r="H180" s="1103"/>
      <c r="I180" s="1103"/>
      <c r="J180" s="1103">
        <f>IF('statement of marks'!ES12="","",'statement of marks'!ES12)</f>
        <v>12</v>
      </c>
      <c r="K180" s="1103"/>
      <c r="L180" s="1103"/>
      <c r="M180" s="1103">
        <f>IF('statement of marks'!ER12="","",'statement of marks'!ER12)</f>
        <v>14</v>
      </c>
      <c r="N180" s="1103"/>
      <c r="O180" s="1103"/>
      <c r="P180" s="1103">
        <f>IF('statement of marks'!ET12="","",'statement of marks'!ET12)</f>
        <v>12</v>
      </c>
      <c r="Q180" s="1103"/>
      <c r="R180" s="1103"/>
      <c r="S180" s="611"/>
      <c r="T180" s="613">
        <f>IF('statement of marks'!EU12="","",'statement of marks'!EU12)</f>
        <v>64</v>
      </c>
      <c r="U180" s="613">
        <f>IF('statement of marks'!EV12="","",'statement of marks'!EV12)</f>
        <v>64</v>
      </c>
      <c r="V180" s="614" t="str">
        <f>IF('statement of marks'!EW12="","",'statement of marks'!EW12)</f>
        <v>C</v>
      </c>
    </row>
    <row r="181" spans="1:22" ht="16" customHeight="1">
      <c r="A181" s="598"/>
      <c r="B181" s="1112" t="str">
        <f>IF('statement of marks'!$EZ$3="","",'statement of marks'!$EZ$3)</f>
        <v>dyk f'k{kk</v>
      </c>
      <c r="C181" s="1113"/>
      <c r="D181" s="1103">
        <f>IF('statement of marks'!EZ12="","",'statement of marks'!EZ12)</f>
        <v>20</v>
      </c>
      <c r="E181" s="1103"/>
      <c r="F181" s="1103"/>
      <c r="G181" s="1103">
        <f>IF('statement of marks'!FA12="","",'statement of marks'!FA12)</f>
        <v>20</v>
      </c>
      <c r="H181" s="1103"/>
      <c r="I181" s="1103"/>
      <c r="J181" s="1103">
        <f>IF('statement of marks'!FC12="","",'statement of marks'!FC12)</f>
        <v>20</v>
      </c>
      <c r="K181" s="1103"/>
      <c r="L181" s="1103"/>
      <c r="M181" s="1103">
        <f>IF('statement of marks'!FB12="","",'statement of marks'!FB12)</f>
        <v>20</v>
      </c>
      <c r="N181" s="1103"/>
      <c r="O181" s="1103"/>
      <c r="P181" s="1103">
        <f>IF('statement of marks'!FD12="","",'statement of marks'!FD12)</f>
        <v>20</v>
      </c>
      <c r="Q181" s="1103"/>
      <c r="R181" s="1103"/>
      <c r="S181" s="611"/>
      <c r="T181" s="613">
        <f>IF('statement of marks'!FE12="","",'statement of marks'!FE12)</f>
        <v>100</v>
      </c>
      <c r="U181" s="613">
        <f>IF('statement of marks'!FF12="","",'statement of marks'!FF12)</f>
        <v>100</v>
      </c>
      <c r="V181" s="614" t="str">
        <f>IF('statement of marks'!FG12="","",'statement of marks'!FG12)</f>
        <v>A</v>
      </c>
    </row>
    <row r="182" spans="1:22" ht="16" customHeight="1">
      <c r="A182" s="598"/>
      <c r="B182" s="1109" t="str">
        <f>IF('statement of marks'!$FJ$3="","",'statement of marks'!$FJ$3)</f>
        <v>LokLF; ,oe~ 'kkjhfjd f'k{kk</v>
      </c>
      <c r="C182" s="1110"/>
      <c r="D182" s="1103">
        <f>IF('statement of marks'!FJ12="","",'statement of marks'!FJ12)</f>
        <v>16</v>
      </c>
      <c r="E182" s="1103"/>
      <c r="F182" s="1103"/>
      <c r="G182" s="1103">
        <f>IF('statement of marks'!FK12="","",'statement of marks'!FK12)</f>
        <v>12</v>
      </c>
      <c r="H182" s="1103"/>
      <c r="I182" s="1103"/>
      <c r="J182" s="1103">
        <f>IF('statement of marks'!FM12="","",'statement of marks'!FM12)</f>
        <v>12</v>
      </c>
      <c r="K182" s="1103"/>
      <c r="L182" s="1103"/>
      <c r="M182" s="1103">
        <f>IF('statement of marks'!FL12="","",'statement of marks'!FL12)</f>
        <v>16</v>
      </c>
      <c r="N182" s="1103"/>
      <c r="O182" s="1103"/>
      <c r="P182" s="1103">
        <f>IF('statement of marks'!FN12="","",'statement of marks'!FN12)</f>
        <v>12</v>
      </c>
      <c r="Q182" s="1103"/>
      <c r="R182" s="1103"/>
      <c r="S182" s="611"/>
      <c r="T182" s="613">
        <f>IF('statement of marks'!FO12="","",'statement of marks'!FO12)</f>
        <v>68</v>
      </c>
      <c r="U182" s="613">
        <f>IF('statement of marks'!FP12="","",'statement of marks'!FP12)</f>
        <v>68</v>
      </c>
      <c r="V182" s="614" t="str">
        <f>IF('statement of marks'!FQ12="","",'statement of marks'!FQ12)</f>
        <v>C</v>
      </c>
    </row>
    <row r="183" spans="1:22" ht="16" customHeight="1">
      <c r="A183" s="598"/>
      <c r="B183" s="1104" t="s">
        <v>273</v>
      </c>
      <c r="C183" s="1105"/>
      <c r="D183" s="1213" t="str">
        <f>details!$DZ$3</f>
        <v>vxLr rd</v>
      </c>
      <c r="E183" s="1213"/>
      <c r="F183" s="1213"/>
      <c r="G183" s="1213" t="str">
        <f>details!$ED$3</f>
        <v>vDVwcj rd</v>
      </c>
      <c r="H183" s="1213"/>
      <c r="I183" s="1213"/>
      <c r="J183" s="1213" t="str">
        <f>details!$EL$3</f>
        <v>Qjojh rd</v>
      </c>
      <c r="K183" s="1213"/>
      <c r="L183" s="1213"/>
      <c r="M183" s="1213" t="str">
        <f>details!$EH$3</f>
        <v>fnlEcj rd</v>
      </c>
      <c r="N183" s="1213"/>
      <c r="O183" s="1213"/>
      <c r="P183" s="1213" t="str">
        <f>details!$EP$3</f>
        <v>loZ ;ksx</v>
      </c>
      <c r="Q183" s="1213"/>
      <c r="R183" s="1213"/>
      <c r="S183" s="1106" t="s">
        <v>475</v>
      </c>
      <c r="T183" s="1107"/>
      <c r="U183" s="1107"/>
      <c r="V183" s="1180"/>
    </row>
    <row r="184" spans="1:22" ht="16" customHeight="1">
      <c r="A184" s="598"/>
      <c r="B184" s="1100" t="s">
        <v>99</v>
      </c>
      <c r="C184" s="1101"/>
      <c r="D184" s="1102" t="str">
        <f>IF(details!EA12="","",details!EA12)</f>
        <v/>
      </c>
      <c r="E184" s="1102"/>
      <c r="F184" s="1102"/>
      <c r="G184" s="1102" t="str">
        <f>IF(details!EE12="","",details!EE12)</f>
        <v/>
      </c>
      <c r="H184" s="1102"/>
      <c r="I184" s="1102"/>
      <c r="J184" s="1102" t="str">
        <f>IF(details!EM12="","",details!EM12)</f>
        <v/>
      </c>
      <c r="K184" s="1102"/>
      <c r="L184" s="1102"/>
      <c r="M184" s="1102" t="str">
        <f>IF(details!EI12="","",details!EI12)</f>
        <v/>
      </c>
      <c r="N184" s="1102"/>
      <c r="O184" s="1102"/>
      <c r="P184" s="1102" t="str">
        <f>IF(details!EQ12="","",details!EQ12)</f>
        <v/>
      </c>
      <c r="Q184" s="1102"/>
      <c r="R184" s="1102"/>
      <c r="S184" s="1181">
        <f>'statement of marks'!$HG$108</f>
        <v>42460</v>
      </c>
      <c r="T184" s="1182"/>
      <c r="U184" s="1182"/>
      <c r="V184" s="1183"/>
    </row>
    <row r="185" spans="1:22" ht="16" customHeight="1">
      <c r="A185" s="598"/>
      <c r="B185" s="1094" t="s">
        <v>15</v>
      </c>
      <c r="C185" s="1095"/>
      <c r="D185" s="1096" t="str">
        <f>IF(details!DZ12="","",details!DZ12)</f>
        <v/>
      </c>
      <c r="E185" s="1096"/>
      <c r="F185" s="1096"/>
      <c r="G185" s="1096" t="str">
        <f>IF(details!ED12="","",details!ED12)</f>
        <v/>
      </c>
      <c r="H185" s="1096"/>
      <c r="I185" s="1096"/>
      <c r="J185" s="1096" t="str">
        <f>IF(details!EL12="","",details!EL12)</f>
        <v/>
      </c>
      <c r="K185" s="1096"/>
      <c r="L185" s="1096"/>
      <c r="M185" s="1096" t="str">
        <f>IF(details!EH12="","",details!EH12)</f>
        <v/>
      </c>
      <c r="N185" s="1096"/>
      <c r="O185" s="1096"/>
      <c r="P185" s="1096" t="str">
        <f>IF(details!EP12="","",details!EP12)</f>
        <v/>
      </c>
      <c r="Q185" s="1096"/>
      <c r="R185" s="1096"/>
      <c r="S185" s="1184"/>
      <c r="T185" s="1185"/>
      <c r="U185" s="1185"/>
      <c r="V185" s="1186"/>
    </row>
    <row r="186" spans="1:22" ht="16" customHeight="1">
      <c r="A186" s="1206"/>
      <c r="B186" s="1207" t="s">
        <v>473</v>
      </c>
      <c r="C186" s="1208"/>
      <c r="D186" s="1209" t="s">
        <v>3</v>
      </c>
      <c r="E186" s="1209"/>
      <c r="F186" s="1209"/>
      <c r="G186" s="1209" t="s">
        <v>389</v>
      </c>
      <c r="H186" s="1209"/>
      <c r="I186" s="1209"/>
      <c r="J186" s="1209" t="s">
        <v>5</v>
      </c>
      <c r="K186" s="1209"/>
      <c r="L186" s="1209"/>
      <c r="M186" s="1209" t="s">
        <v>465</v>
      </c>
      <c r="N186" s="1209"/>
      <c r="O186" s="1209"/>
      <c r="P186" s="1210" t="s">
        <v>306</v>
      </c>
      <c r="Q186" s="1210"/>
      <c r="R186" s="1210"/>
      <c r="S186" s="1209" t="s">
        <v>473</v>
      </c>
      <c r="T186" s="1209"/>
      <c r="U186" s="1209"/>
      <c r="V186" s="1211"/>
    </row>
    <row r="187" spans="1:22" ht="16" customHeight="1">
      <c r="A187" s="1206"/>
      <c r="B187" s="1207"/>
      <c r="C187" s="1208"/>
      <c r="D187" s="1212">
        <f>'statement of marks'!HE12</f>
        <v>1200</v>
      </c>
      <c r="E187" s="1212"/>
      <c r="F187" s="1212"/>
      <c r="G187" s="1212">
        <f>'statement of marks'!HF12</f>
        <v>532</v>
      </c>
      <c r="H187" s="1212"/>
      <c r="I187" s="1212"/>
      <c r="J187" s="1212">
        <f>'statement of marks'!HG12</f>
        <v>44.333333333333336</v>
      </c>
      <c r="K187" s="1212"/>
      <c r="L187" s="1212"/>
      <c r="M187" s="1212" t="str">
        <f>'statement of marks'!HJ12</f>
        <v>D</v>
      </c>
      <c r="N187" s="1212"/>
      <c r="O187" s="1212"/>
      <c r="P187" s="1212">
        <f>'statement of marks'!HI12</f>
        <v>7.9999999999999964</v>
      </c>
      <c r="Q187" s="1212"/>
      <c r="R187" s="1212"/>
      <c r="S187" s="1209" t="str">
        <f>'statement of marks'!HD12</f>
        <v>mRrh.kZ</v>
      </c>
      <c r="T187" s="1209"/>
      <c r="U187" s="1209"/>
      <c r="V187" s="1211"/>
    </row>
    <row r="188" spans="1:22" ht="16" customHeight="1">
      <c r="A188" s="598"/>
      <c r="B188" s="1089" t="s">
        <v>100</v>
      </c>
      <c r="C188" s="1090"/>
      <c r="D188" s="1081"/>
      <c r="E188" s="1081"/>
      <c r="F188" s="1081"/>
      <c r="G188" s="1081"/>
      <c r="H188" s="1081"/>
      <c r="I188" s="1081"/>
      <c r="J188" s="1081"/>
      <c r="K188" s="1081"/>
      <c r="L188" s="1081"/>
      <c r="M188" s="1081"/>
      <c r="N188" s="1081"/>
      <c r="O188" s="1081"/>
      <c r="P188" s="1081"/>
      <c r="Q188" s="1081"/>
      <c r="R188" s="1081"/>
      <c r="S188" s="1081"/>
      <c r="T188" s="1081"/>
      <c r="U188" s="1081"/>
      <c r="V188" s="1205"/>
    </row>
    <row r="189" spans="1:22" ht="16" customHeight="1">
      <c r="A189" s="598"/>
      <c r="B189" s="1087" t="s">
        <v>80</v>
      </c>
      <c r="C189" s="1088"/>
      <c r="D189" s="1081"/>
      <c r="E189" s="1081"/>
      <c r="F189" s="1081"/>
      <c r="G189" s="1081"/>
      <c r="H189" s="1081"/>
      <c r="I189" s="1081"/>
      <c r="J189" s="1081"/>
      <c r="K189" s="1081"/>
      <c r="L189" s="1081"/>
      <c r="M189" s="1081"/>
      <c r="N189" s="1081"/>
      <c r="O189" s="1081"/>
      <c r="P189" s="1081"/>
      <c r="Q189" s="1081"/>
      <c r="R189" s="1081"/>
      <c r="S189" s="1081"/>
      <c r="T189" s="1081"/>
      <c r="U189" s="1081"/>
      <c r="V189" s="1205"/>
    </row>
    <row r="190" spans="1:22" ht="16" customHeight="1">
      <c r="A190" s="598"/>
      <c r="B190" s="1089" t="s">
        <v>466</v>
      </c>
      <c r="C190" s="1090"/>
      <c r="D190" s="1081"/>
      <c r="E190" s="1081"/>
      <c r="F190" s="1081"/>
      <c r="G190" s="1081"/>
      <c r="H190" s="1081"/>
      <c r="I190" s="1081"/>
      <c r="J190" s="1081"/>
      <c r="K190" s="1081"/>
      <c r="L190" s="1081"/>
      <c r="M190" s="1081"/>
      <c r="N190" s="1081"/>
      <c r="O190" s="1081"/>
      <c r="P190" s="1081" t="s">
        <v>466</v>
      </c>
      <c r="Q190" s="1081"/>
      <c r="R190" s="1081"/>
      <c r="S190" s="1081"/>
      <c r="T190" s="1081"/>
      <c r="U190" s="1081"/>
      <c r="V190" s="1205"/>
    </row>
    <row r="191" spans="1:22" ht="16" customHeight="1">
      <c r="A191" s="598"/>
      <c r="B191" s="1085" t="s">
        <v>101</v>
      </c>
      <c r="C191" s="1086"/>
      <c r="D191" s="1081"/>
      <c r="E191" s="1081"/>
      <c r="F191" s="1081"/>
      <c r="G191" s="1081"/>
      <c r="H191" s="1081"/>
      <c r="I191" s="1081"/>
      <c r="J191" s="1081"/>
      <c r="K191" s="1081"/>
      <c r="L191" s="1081"/>
      <c r="M191" s="1081"/>
      <c r="N191" s="1081"/>
      <c r="O191" s="1081"/>
      <c r="P191" s="1081"/>
      <c r="Q191" s="1081"/>
      <c r="R191" s="1081"/>
      <c r="S191" s="1198" t="s">
        <v>101</v>
      </c>
      <c r="T191" s="1198"/>
      <c r="U191" s="1198"/>
      <c r="V191" s="1199"/>
    </row>
    <row r="192" spans="1:22" ht="16" customHeight="1" thickBot="1">
      <c r="A192" s="600"/>
      <c r="B192" s="1200" t="s">
        <v>102</v>
      </c>
      <c r="C192" s="1201"/>
      <c r="D192" s="1202"/>
      <c r="E192" s="1202"/>
      <c r="F192" s="1202"/>
      <c r="G192" s="1202"/>
      <c r="H192" s="1202"/>
      <c r="I192" s="1202"/>
      <c r="J192" s="1202"/>
      <c r="K192" s="1202"/>
      <c r="L192" s="1202"/>
      <c r="M192" s="1202"/>
      <c r="N192" s="1202"/>
      <c r="O192" s="1202"/>
      <c r="P192" s="1202"/>
      <c r="Q192" s="1202"/>
      <c r="R192" s="1202"/>
      <c r="S192" s="1203" t="s">
        <v>163</v>
      </c>
      <c r="T192" s="1203"/>
      <c r="U192" s="1203"/>
      <c r="V192" s="1204"/>
    </row>
    <row r="193" spans="1:22" ht="16" customHeight="1">
      <c r="A193" s="597"/>
      <c r="B193" s="1216" t="s">
        <v>47</v>
      </c>
      <c r="C193" s="1217"/>
      <c r="D193" s="1217"/>
      <c r="E193" s="1217"/>
      <c r="F193" s="1217"/>
      <c r="G193" s="1217"/>
      <c r="H193" s="1217"/>
      <c r="I193" s="1217"/>
      <c r="J193" s="1217"/>
      <c r="K193" s="1217"/>
      <c r="L193" s="1217"/>
      <c r="M193" s="1217"/>
      <c r="N193" s="1217"/>
      <c r="O193" s="1217"/>
      <c r="P193" s="1217"/>
      <c r="Q193" s="1217"/>
      <c r="R193" s="1217"/>
      <c r="S193" s="1217"/>
      <c r="T193" s="1217"/>
      <c r="U193" s="1217"/>
      <c r="V193" s="1218"/>
    </row>
    <row r="194" spans="1:22" ht="16" customHeight="1">
      <c r="A194" s="598"/>
      <c r="B194" s="1219" t="str">
        <f>'statement of marks'!$A$1</f>
        <v>jk- ck- ek/;fed fo|ky; uohu] fuEckgsM+k</v>
      </c>
      <c r="C194" s="1220"/>
      <c r="D194" s="1220"/>
      <c r="E194" s="1220"/>
      <c r="F194" s="1220"/>
      <c r="G194" s="1220"/>
      <c r="H194" s="1220"/>
      <c r="I194" s="1220"/>
      <c r="J194" s="1220"/>
      <c r="K194" s="1220"/>
      <c r="L194" s="1220"/>
      <c r="M194" s="1220"/>
      <c r="N194" s="1220"/>
      <c r="O194" s="1220"/>
      <c r="P194" s="1220"/>
      <c r="Q194" s="1220"/>
      <c r="R194" s="1220"/>
      <c r="S194" s="1220"/>
      <c r="T194" s="1220"/>
      <c r="U194" s="1220"/>
      <c r="V194" s="1221"/>
    </row>
    <row r="195" spans="1:22" ht="16" customHeight="1">
      <c r="A195" s="598"/>
      <c r="B195" s="1114" t="s">
        <v>467</v>
      </c>
      <c r="C195" s="1115"/>
      <c r="D195" s="1119" t="str">
        <f>'statement of marks'!$H$3</f>
        <v>2015-16</v>
      </c>
      <c r="E195" s="1119"/>
      <c r="F195" s="1119"/>
      <c r="G195" s="1119"/>
      <c r="H195" s="1119"/>
      <c r="I195" s="1119"/>
      <c r="J195" s="1119"/>
      <c r="K195" s="1119"/>
      <c r="L195" s="1119"/>
      <c r="M195" s="1119"/>
      <c r="N195" s="1119"/>
      <c r="O195" s="1119"/>
      <c r="P195" s="1119"/>
      <c r="Q195" s="1119"/>
      <c r="R195" s="1119"/>
      <c r="S195" s="1119"/>
      <c r="T195" s="1119"/>
      <c r="U195" s="1119"/>
      <c r="V195" s="1196"/>
    </row>
    <row r="196" spans="1:22" ht="16" customHeight="1">
      <c r="A196" s="598"/>
      <c r="B196" s="1114" t="s">
        <v>218</v>
      </c>
      <c r="C196" s="1115"/>
      <c r="D196" s="1115" t="str">
        <f>IF('statement of marks'!J13="","",'statement of marks'!J13)</f>
        <v>v 007</v>
      </c>
      <c r="E196" s="1115"/>
      <c r="F196" s="1115"/>
      <c r="G196" s="1115"/>
      <c r="H196" s="1115"/>
      <c r="I196" s="1115"/>
      <c r="J196" s="1115"/>
      <c r="K196" s="1115"/>
      <c r="L196" s="1115"/>
      <c r="M196" s="1115"/>
      <c r="N196" s="1115"/>
      <c r="O196" s="1115"/>
      <c r="P196" s="1115"/>
      <c r="Q196" s="1115"/>
      <c r="R196" s="1115"/>
      <c r="S196" s="1115"/>
      <c r="T196" s="1115"/>
      <c r="U196" s="1115"/>
      <c r="V196" s="1197"/>
    </row>
    <row r="197" spans="1:22" ht="16" customHeight="1">
      <c r="A197" s="598"/>
      <c r="B197" s="1114" t="s">
        <v>219</v>
      </c>
      <c r="C197" s="1115"/>
      <c r="D197" s="1115" t="str">
        <f>IF('statement of marks'!K13="","",'statement of marks'!K13)</f>
        <v>c 007</v>
      </c>
      <c r="E197" s="1115"/>
      <c r="F197" s="1115"/>
      <c r="G197" s="1115"/>
      <c r="H197" s="1115"/>
      <c r="I197" s="1115"/>
      <c r="J197" s="1115"/>
      <c r="K197" s="1115"/>
      <c r="L197" s="1115"/>
      <c r="M197" s="1115"/>
      <c r="N197" s="1115"/>
      <c r="O197" s="1115"/>
      <c r="P197" s="1115"/>
      <c r="Q197" s="1115"/>
      <c r="R197" s="1115"/>
      <c r="S197" s="1115"/>
      <c r="T197" s="1115"/>
      <c r="U197" s="1115"/>
      <c r="V197" s="1197"/>
    </row>
    <row r="198" spans="1:22" ht="16" customHeight="1">
      <c r="A198" s="598"/>
      <c r="B198" s="1114" t="s">
        <v>220</v>
      </c>
      <c r="C198" s="1115"/>
      <c r="D198" s="1115" t="str">
        <f>IF('statement of marks'!L13="","",'statement of marks'!L13)</f>
        <v>l 007</v>
      </c>
      <c r="E198" s="1115"/>
      <c r="F198" s="1115"/>
      <c r="G198" s="1115"/>
      <c r="H198" s="1115"/>
      <c r="I198" s="1115"/>
      <c r="J198" s="1115"/>
      <c r="K198" s="1115"/>
      <c r="L198" s="1115"/>
      <c r="M198" s="1115"/>
      <c r="N198" s="1115"/>
      <c r="O198" s="1115"/>
      <c r="P198" s="1115"/>
      <c r="Q198" s="1115"/>
      <c r="R198" s="1115"/>
      <c r="S198" s="1115"/>
      <c r="T198" s="1115"/>
      <c r="U198" s="1115"/>
      <c r="V198" s="1197"/>
    </row>
    <row r="199" spans="1:22" ht="16" customHeight="1">
      <c r="A199" s="598"/>
      <c r="B199" s="1114" t="s">
        <v>221</v>
      </c>
      <c r="C199" s="1115"/>
      <c r="D199" s="1119" t="str">
        <f>'statement of marks'!$G$3</f>
        <v>6 A</v>
      </c>
      <c r="E199" s="1119"/>
      <c r="F199" s="1119"/>
      <c r="G199" s="1115" t="s">
        <v>9</v>
      </c>
      <c r="H199" s="1115"/>
      <c r="I199" s="1115"/>
      <c r="J199" s="1119">
        <f>IF('statement of marks'!D13="","",'statement of marks'!D13)</f>
        <v>807</v>
      </c>
      <c r="K199" s="1119"/>
      <c r="L199" s="1119"/>
      <c r="M199" s="1115" t="s">
        <v>222</v>
      </c>
      <c r="N199" s="1115"/>
      <c r="O199" s="1115"/>
      <c r="P199" s="1119">
        <f>IF('statement of marks'!F13="","",'statement of marks'!F13)</f>
        <v>912</v>
      </c>
      <c r="Q199" s="1119"/>
      <c r="R199" s="1119"/>
      <c r="S199" s="1214" t="str">
        <f>IF('statement of marks'!$J$3="","",'statement of marks'!$J$3)</f>
        <v xml:space="preserve">fo|ky; dk Mk;l dksM+ </v>
      </c>
      <c r="T199" s="1214"/>
      <c r="U199" s="1214"/>
      <c r="V199" s="1215"/>
    </row>
    <row r="200" spans="1:22" ht="16" customHeight="1">
      <c r="A200" s="598"/>
      <c r="B200" s="601" t="s">
        <v>0</v>
      </c>
      <c r="C200" s="602"/>
      <c r="D200" s="1121">
        <f>IF('statement of marks'!H13="","",'statement of marks'!H13)</f>
        <v>37408</v>
      </c>
      <c r="E200" s="1121"/>
      <c r="F200" s="1121"/>
      <c r="G200" s="1115" t="str">
        <f>IF('statement of marks'!I13="","",'statement of marks'!I13)</f>
        <v>,d twu] nks gtkj nks</v>
      </c>
      <c r="H200" s="1115"/>
      <c r="I200" s="1115"/>
      <c r="J200" s="1115"/>
      <c r="K200" s="1115"/>
      <c r="L200" s="1115"/>
      <c r="M200" s="1115"/>
      <c r="N200" s="1115"/>
      <c r="O200" s="1115"/>
      <c r="P200" s="1115"/>
      <c r="Q200" s="1115"/>
      <c r="R200" s="1115"/>
      <c r="S200" s="1190" t="str">
        <f>IF('statement of marks'!$K$3="","",'statement of marks'!$K$3)</f>
        <v xml:space="preserve">08291009401   </v>
      </c>
      <c r="T200" s="1190"/>
      <c r="U200" s="1190"/>
      <c r="V200" s="1191"/>
    </row>
    <row r="201" spans="1:22" ht="16" customHeight="1">
      <c r="A201" s="598"/>
      <c r="B201" s="561" t="s">
        <v>28</v>
      </c>
      <c r="C201" s="603" t="s">
        <v>97</v>
      </c>
      <c r="D201" s="1081" t="s">
        <v>1</v>
      </c>
      <c r="E201" s="1081"/>
      <c r="F201" s="1081"/>
      <c r="G201" s="1081" t="s">
        <v>21</v>
      </c>
      <c r="H201" s="1081"/>
      <c r="I201" s="1081"/>
      <c r="J201" s="1081" t="s">
        <v>68</v>
      </c>
      <c r="K201" s="1081"/>
      <c r="L201" s="1081"/>
      <c r="M201" s="1081" t="s">
        <v>98</v>
      </c>
      <c r="N201" s="1081"/>
      <c r="O201" s="1081"/>
      <c r="P201" s="1192" t="s">
        <v>278</v>
      </c>
      <c r="Q201" s="1193" t="s">
        <v>459</v>
      </c>
      <c r="R201" s="1193"/>
      <c r="S201" s="1193"/>
      <c r="T201" s="1194" t="s">
        <v>458</v>
      </c>
      <c r="U201" s="1194"/>
      <c r="V201" s="1195"/>
    </row>
    <row r="202" spans="1:22" ht="16" customHeight="1">
      <c r="A202" s="598"/>
      <c r="B202" s="561"/>
      <c r="C202" s="603"/>
      <c r="D202" s="596" t="s">
        <v>468</v>
      </c>
      <c r="E202" s="596" t="s">
        <v>469</v>
      </c>
      <c r="F202" s="604" t="s">
        <v>2</v>
      </c>
      <c r="G202" s="596" t="s">
        <v>468</v>
      </c>
      <c r="H202" s="596" t="s">
        <v>469</v>
      </c>
      <c r="I202" s="604" t="s">
        <v>2</v>
      </c>
      <c r="J202" s="596" t="s">
        <v>468</v>
      </c>
      <c r="K202" s="596" t="s">
        <v>469</v>
      </c>
      <c r="L202" s="604" t="s">
        <v>2</v>
      </c>
      <c r="M202" s="596" t="s">
        <v>468</v>
      </c>
      <c r="N202" s="596" t="s">
        <v>469</v>
      </c>
      <c r="O202" s="604" t="s">
        <v>2</v>
      </c>
      <c r="P202" s="1192"/>
      <c r="Q202" s="596" t="s">
        <v>468</v>
      </c>
      <c r="R202" s="596" t="s">
        <v>469</v>
      </c>
      <c r="S202" s="608" t="s">
        <v>2</v>
      </c>
      <c r="T202" s="618" t="s">
        <v>304</v>
      </c>
      <c r="U202" s="619" t="s">
        <v>5</v>
      </c>
      <c r="V202" s="620" t="s">
        <v>464</v>
      </c>
    </row>
    <row r="203" spans="1:22" ht="16" customHeight="1">
      <c r="A203" s="599"/>
      <c r="B203" s="1178" t="s">
        <v>3</v>
      </c>
      <c r="C203" s="1179"/>
      <c r="D203" s="579">
        <f>IF('statement of marks'!M$6="","",'statement of marks'!M$6)</f>
        <v>5</v>
      </c>
      <c r="E203" s="579">
        <f>IF('statement of marks'!N$6="","",'statement of marks'!N$6)</f>
        <v>5</v>
      </c>
      <c r="F203" s="605">
        <f>IF('statement of marks'!O$6="","",'statement of marks'!O$6)</f>
        <v>10</v>
      </c>
      <c r="G203" s="579">
        <f>IF('statement of marks'!P$6="","",'statement of marks'!P$6)</f>
        <v>5</v>
      </c>
      <c r="H203" s="579">
        <f>IF('statement of marks'!Q$6="","",'statement of marks'!Q$6)</f>
        <v>5</v>
      </c>
      <c r="I203" s="605">
        <f>IF('statement of marks'!R$6="","",'statement of marks'!R$6)</f>
        <v>10</v>
      </c>
      <c r="J203" s="579">
        <f>IF('statement of marks'!S$6="","",'statement of marks'!S$6)</f>
        <v>5</v>
      </c>
      <c r="K203" s="579">
        <f>IF('statement of marks'!T$6="","",'statement of marks'!T$6)</f>
        <v>5</v>
      </c>
      <c r="L203" s="605">
        <f>IF('statement of marks'!U$6="","",'statement of marks'!U$6)</f>
        <v>10</v>
      </c>
      <c r="M203" s="579">
        <f>IF('statement of marks'!W$6="","",'statement of marks'!W$6)</f>
        <v>50</v>
      </c>
      <c r="N203" s="579">
        <f>IF('statement of marks'!X$6="","",'statement of marks'!X$6)</f>
        <v>20</v>
      </c>
      <c r="O203" s="605">
        <f>IF('statement of marks'!Y$6="","",'statement of marks'!Y$6)</f>
        <v>70</v>
      </c>
      <c r="P203" s="580">
        <f>IF('statement of marks'!Z$6="","",'statement of marks'!Z$6)</f>
        <v>100</v>
      </c>
      <c r="Q203" s="579">
        <f>IF('statement of marks'!AA$6="","",'statement of marks'!AA$6)</f>
        <v>70</v>
      </c>
      <c r="R203" s="579">
        <f>IF('statement of marks'!AB$6="","",'statement of marks'!AB$6)</f>
        <v>30</v>
      </c>
      <c r="S203" s="605">
        <f>IF('statement of marks'!AC$6="","",'statement of marks'!AC$6)</f>
        <v>100</v>
      </c>
      <c r="T203" s="615">
        <f>IF('statement of marks'!AD$6="","",'statement of marks'!AD$6)</f>
        <v>200</v>
      </c>
      <c r="U203" s="615" t="str">
        <f>IF('statement of marks'!AE$6="","",'statement of marks'!AE$6)</f>
        <v/>
      </c>
      <c r="V203" s="621" t="str">
        <f>IF('statement of marks'!AF$6="","",'statement of marks'!AF$6)</f>
        <v/>
      </c>
    </row>
    <row r="204" spans="1:22" ht="16" customHeight="1">
      <c r="A204" s="598"/>
      <c r="B204" s="1114" t="str">
        <f>IF('statement of marks'!$M$3="","",'statement of marks'!$M$3)</f>
        <v>fgUnh</v>
      </c>
      <c r="C204" s="1115"/>
      <c r="D204" s="275">
        <f>IF('statement of marks'!M13="","",'statement of marks'!M13)</f>
        <v>5</v>
      </c>
      <c r="E204" s="275">
        <f>IF('statement of marks'!N13="","",'statement of marks'!N13)</f>
        <v>5</v>
      </c>
      <c r="F204" s="606">
        <f>IF('statement of marks'!O13="","",'statement of marks'!O13)</f>
        <v>10</v>
      </c>
      <c r="G204" s="275">
        <f>IF('statement of marks'!P13="","",'statement of marks'!P13)</f>
        <v>5</v>
      </c>
      <c r="H204" s="275">
        <f>IF('statement of marks'!Q13="","",'statement of marks'!Q13)</f>
        <v>5</v>
      </c>
      <c r="I204" s="606">
        <f>IF('statement of marks'!R13="","",'statement of marks'!R13)</f>
        <v>10</v>
      </c>
      <c r="J204" s="275">
        <f>IF('statement of marks'!S13="","",'statement of marks'!S13)</f>
        <v>5</v>
      </c>
      <c r="K204" s="275">
        <f>IF('statement of marks'!T13="","",'statement of marks'!T13)</f>
        <v>5</v>
      </c>
      <c r="L204" s="606">
        <f>IF('statement of marks'!U13="","",'statement of marks'!U13)</f>
        <v>10</v>
      </c>
      <c r="M204" s="275">
        <f>IF('statement of marks'!W13="","",'statement of marks'!W13)</f>
        <v>16</v>
      </c>
      <c r="N204" s="275">
        <f>IF('statement of marks'!X13="","",'statement of marks'!X13)</f>
        <v>15</v>
      </c>
      <c r="O204" s="606">
        <f>IF('statement of marks'!Y13="","",'statement of marks'!Y13)</f>
        <v>31</v>
      </c>
      <c r="P204" s="277">
        <f>IF('statement of marks'!Z13="","",'statement of marks'!Z13)</f>
        <v>61</v>
      </c>
      <c r="Q204" s="275">
        <f>IF('statement of marks'!AA13="","",'statement of marks'!AA13)</f>
        <v>33</v>
      </c>
      <c r="R204" s="275" t="str">
        <f>IF('statement of marks'!AB13="","",'statement of marks'!AB13)</f>
        <v>ab</v>
      </c>
      <c r="S204" s="606" t="str">
        <f>IF('statement of marks'!AC13="","",'statement of marks'!AC13)</f>
        <v>AB</v>
      </c>
      <c r="T204" s="578">
        <f>IF('statement of marks'!AD13="","",'statement of marks'!AD13)</f>
        <v>61</v>
      </c>
      <c r="U204" s="578">
        <f>IF('statement of marks'!AE13="","",'statement of marks'!AE13)</f>
        <v>31</v>
      </c>
      <c r="V204" s="612" t="str">
        <f>IF('statement of marks'!AF13="","",'statement of marks'!AF13)</f>
        <v>AB</v>
      </c>
    </row>
    <row r="205" spans="1:22" ht="16" customHeight="1">
      <c r="A205" s="598"/>
      <c r="B205" s="1114" t="str">
        <f>IF('statement of marks'!$AI$3="","",'statement of marks'!$AI$3)</f>
        <v>vaxszth</v>
      </c>
      <c r="C205" s="1115"/>
      <c r="D205" s="275">
        <f>IF('statement of marks'!AI13="","",'statement of marks'!AI13)</f>
        <v>4</v>
      </c>
      <c r="E205" s="275">
        <f>IF('statement of marks'!AJ13="","",'statement of marks'!AJ13)</f>
        <v>4</v>
      </c>
      <c r="F205" s="606">
        <f>IF('statement of marks'!AK13="","",'statement of marks'!AK13)</f>
        <v>8</v>
      </c>
      <c r="G205" s="275">
        <f>IF('statement of marks'!AL13="","",'statement of marks'!AL13)</f>
        <v>5</v>
      </c>
      <c r="H205" s="275">
        <f>IF('statement of marks'!AM13="","",'statement of marks'!AM13)</f>
        <v>4</v>
      </c>
      <c r="I205" s="606">
        <f>IF('statement of marks'!AN13="","",'statement of marks'!AN13)</f>
        <v>9</v>
      </c>
      <c r="J205" s="275">
        <f>IF('statement of marks'!AO13="","",'statement of marks'!AO13)</f>
        <v>4</v>
      </c>
      <c r="K205" s="275">
        <f>IF('statement of marks'!AP13="","",'statement of marks'!AP13)</f>
        <v>5</v>
      </c>
      <c r="L205" s="606">
        <f>IF('statement of marks'!AQ13="","",'statement of marks'!AQ13)</f>
        <v>9</v>
      </c>
      <c r="M205" s="275">
        <f>IF('statement of marks'!AS13="","",'statement of marks'!AS13)</f>
        <v>20</v>
      </c>
      <c r="N205" s="275">
        <f>IF('statement of marks'!AT13="","",'statement of marks'!AT13)</f>
        <v>16</v>
      </c>
      <c r="O205" s="606">
        <f>IF('statement of marks'!AU13="","",'statement of marks'!AU13)</f>
        <v>36</v>
      </c>
      <c r="P205" s="277">
        <f>IF('statement of marks'!AV13="","",'statement of marks'!AV13)</f>
        <v>62</v>
      </c>
      <c r="Q205" s="275">
        <f>IF('statement of marks'!AW13="","",'statement of marks'!AW13)</f>
        <v>25</v>
      </c>
      <c r="R205" s="275" t="str">
        <f>IF('statement of marks'!AX13="","",'statement of marks'!AX13)</f>
        <v>ab</v>
      </c>
      <c r="S205" s="606" t="str">
        <f>IF('statement of marks'!AY13="","",'statement of marks'!AY13)</f>
        <v>AB</v>
      </c>
      <c r="T205" s="578">
        <f>IF('statement of marks'!AZ13="","",'statement of marks'!AZ13)</f>
        <v>62</v>
      </c>
      <c r="U205" s="578">
        <f>IF('statement of marks'!BA13="","",'statement of marks'!BA13)</f>
        <v>31</v>
      </c>
      <c r="V205" s="612" t="str">
        <f>IF('statement of marks'!BB13="","",'statement of marks'!BB13)</f>
        <v>AB</v>
      </c>
    </row>
    <row r="206" spans="1:22" ht="16" customHeight="1">
      <c r="A206" s="598"/>
      <c r="B206" s="1114" t="str">
        <f>IF('statement of marks'!BE13="s","laLd`r",IF('statement of marks'!BE13="u","mnwZ",IF('statement of marks'!BE13="g","xqtjkrh",IF('statement of marks'!BE13="p","iatkch",IF('statement of marks'!BE13="sd","fla/kh","r`rh; Hkk""kk")))))</f>
        <v>laLd`r</v>
      </c>
      <c r="C206" s="1115"/>
      <c r="D206" s="275">
        <f>IF('statement of marks'!BF13="","",'statement of marks'!BF13)</f>
        <v>3</v>
      </c>
      <c r="E206" s="275">
        <f>IF('statement of marks'!BG13="","",'statement of marks'!BG13)</f>
        <v>4</v>
      </c>
      <c r="F206" s="606">
        <f>IF('statement of marks'!BH13="","",'statement of marks'!BH13)</f>
        <v>7</v>
      </c>
      <c r="G206" s="275">
        <f>IF('statement of marks'!BI13="","",'statement of marks'!BI13)</f>
        <v>2</v>
      </c>
      <c r="H206" s="275">
        <f>IF('statement of marks'!BJ13="","",'statement of marks'!BJ13)</f>
        <v>3</v>
      </c>
      <c r="I206" s="606">
        <f>IF('statement of marks'!BK13="","",'statement of marks'!BK13)</f>
        <v>5</v>
      </c>
      <c r="J206" s="275">
        <f>IF('statement of marks'!BL13="","",'statement of marks'!BL13)</f>
        <v>4</v>
      </c>
      <c r="K206" s="275">
        <f>IF('statement of marks'!BM13="","",'statement of marks'!BM13)</f>
        <v>4</v>
      </c>
      <c r="L206" s="606">
        <f>IF('statement of marks'!BN13="","",'statement of marks'!BN13)</f>
        <v>8</v>
      </c>
      <c r="M206" s="275">
        <f>IF('statement of marks'!BP13="","",'statement of marks'!BP13)</f>
        <v>15</v>
      </c>
      <c r="N206" s="275">
        <f>IF('statement of marks'!BQ13="","",'statement of marks'!BQ13)</f>
        <v>12</v>
      </c>
      <c r="O206" s="606">
        <f>IF('statement of marks'!BR13="","",'statement of marks'!BR13)</f>
        <v>27</v>
      </c>
      <c r="P206" s="277">
        <f>IF('statement of marks'!BS13="","",'statement of marks'!BS13)</f>
        <v>47</v>
      </c>
      <c r="Q206" s="275">
        <f>IF('statement of marks'!BT13="","",'statement of marks'!BT13)</f>
        <v>27</v>
      </c>
      <c r="R206" s="275" t="str">
        <f>IF('statement of marks'!BU13="","",'statement of marks'!BU13)</f>
        <v>ab</v>
      </c>
      <c r="S206" s="606" t="str">
        <f>IF('statement of marks'!BV13="","",'statement of marks'!BV13)</f>
        <v>AB</v>
      </c>
      <c r="T206" s="578">
        <f>IF('statement of marks'!BW13="","",'statement of marks'!BW13)</f>
        <v>47</v>
      </c>
      <c r="U206" s="578">
        <f>IF('statement of marks'!BX13="","",'statement of marks'!BX13)</f>
        <v>24</v>
      </c>
      <c r="V206" s="612" t="str">
        <f>IF('statement of marks'!BY13="","",'statement of marks'!BY13)</f>
        <v>AB</v>
      </c>
    </row>
    <row r="207" spans="1:22" ht="16" customHeight="1">
      <c r="A207" s="598"/>
      <c r="B207" s="1114" t="str">
        <f>IF('statement of marks'!$CB$3="","",'statement of marks'!$CB$3)</f>
        <v>xf.kr</v>
      </c>
      <c r="C207" s="1115"/>
      <c r="D207" s="275">
        <f>IF('statement of marks'!CB13="","",'statement of marks'!CB13)</f>
        <v>5</v>
      </c>
      <c r="E207" s="275">
        <f>IF('statement of marks'!CC13="","",'statement of marks'!CC13)</f>
        <v>4</v>
      </c>
      <c r="F207" s="606">
        <f>IF('statement of marks'!CD13="","",'statement of marks'!CD13)</f>
        <v>9</v>
      </c>
      <c r="G207" s="275">
        <f>IF('statement of marks'!CE13="","",'statement of marks'!CE13)</f>
        <v>2</v>
      </c>
      <c r="H207" s="275">
        <f>IF('statement of marks'!CF13="","",'statement of marks'!CF13)</f>
        <v>4</v>
      </c>
      <c r="I207" s="606">
        <f>IF('statement of marks'!CG13="","",'statement of marks'!CG13)</f>
        <v>6</v>
      </c>
      <c r="J207" s="275">
        <f>IF('statement of marks'!CH13="","",'statement of marks'!CH13)</f>
        <v>5</v>
      </c>
      <c r="K207" s="275">
        <f>IF('statement of marks'!CI13="","",'statement of marks'!CI13)</f>
        <v>4</v>
      </c>
      <c r="L207" s="606">
        <f>IF('statement of marks'!CJ13="","",'statement of marks'!CJ13)</f>
        <v>9</v>
      </c>
      <c r="M207" s="275">
        <f>IF('statement of marks'!CL13="","",'statement of marks'!CL13)</f>
        <v>22</v>
      </c>
      <c r="N207" s="275">
        <f>IF('statement of marks'!CM13="","",'statement of marks'!CM13)</f>
        <v>18</v>
      </c>
      <c r="O207" s="606">
        <f>IF('statement of marks'!CN13="","",'statement of marks'!CN13)</f>
        <v>40</v>
      </c>
      <c r="P207" s="277">
        <f>IF('statement of marks'!CO13="","",'statement of marks'!CO13)</f>
        <v>64</v>
      </c>
      <c r="Q207" s="275">
        <f>IF('statement of marks'!CP13="","",'statement of marks'!CP13)</f>
        <v>32</v>
      </c>
      <c r="R207" s="275" t="str">
        <f>IF('statement of marks'!CQ13="","",'statement of marks'!CQ13)</f>
        <v>ab</v>
      </c>
      <c r="S207" s="606" t="str">
        <f>IF('statement of marks'!CR13="","",'statement of marks'!CR13)</f>
        <v>AB</v>
      </c>
      <c r="T207" s="578">
        <f>IF('statement of marks'!CS13="","",'statement of marks'!CS13)</f>
        <v>64</v>
      </c>
      <c r="U207" s="578">
        <f>IF('statement of marks'!CT13="","",'statement of marks'!CT13)</f>
        <v>32</v>
      </c>
      <c r="V207" s="612" t="str">
        <f>IF('statement of marks'!CU13="","",'statement of marks'!CU13)</f>
        <v>AB</v>
      </c>
    </row>
    <row r="208" spans="1:22" ht="16" customHeight="1">
      <c r="A208" s="598"/>
      <c r="B208" s="1114" t="str">
        <f>IF('statement of marks'!$CX$3="","",'statement of marks'!$CX$3)</f>
        <v>foKku</v>
      </c>
      <c r="C208" s="1115"/>
      <c r="D208" s="275">
        <f>IF('statement of marks'!CX13="","",'statement of marks'!CX13)</f>
        <v>3</v>
      </c>
      <c r="E208" s="275">
        <f>IF('statement of marks'!CY13="","",'statement of marks'!CY13)</f>
        <v>2</v>
      </c>
      <c r="F208" s="606">
        <f>IF('statement of marks'!CZ13="","",'statement of marks'!CZ13)</f>
        <v>5</v>
      </c>
      <c r="G208" s="275">
        <f>IF('statement of marks'!DA13="","",'statement of marks'!DA13)</f>
        <v>5</v>
      </c>
      <c r="H208" s="275">
        <f>IF('statement of marks'!DB13="","",'statement of marks'!DB13)</f>
        <v>5</v>
      </c>
      <c r="I208" s="606">
        <f>IF('statement of marks'!DC13="","",'statement of marks'!DC13)</f>
        <v>10</v>
      </c>
      <c r="J208" s="275">
        <f>IF('statement of marks'!DD13="","",'statement of marks'!DD13)</f>
        <v>4</v>
      </c>
      <c r="K208" s="275">
        <f>IF('statement of marks'!DE13="","",'statement of marks'!DE13)</f>
        <v>4</v>
      </c>
      <c r="L208" s="606">
        <f>IF('statement of marks'!DF13="","",'statement of marks'!DF13)</f>
        <v>8</v>
      </c>
      <c r="M208" s="275">
        <f>IF('statement of marks'!DH13="","",'statement of marks'!DH13)</f>
        <v>12</v>
      </c>
      <c r="N208" s="275">
        <f>IF('statement of marks'!DI13="","",'statement of marks'!DI13)</f>
        <v>14</v>
      </c>
      <c r="O208" s="606">
        <f>IF('statement of marks'!DJ13="","",'statement of marks'!DJ13)</f>
        <v>26</v>
      </c>
      <c r="P208" s="277">
        <f>IF('statement of marks'!DK13="","",'statement of marks'!DK13)</f>
        <v>49</v>
      </c>
      <c r="Q208" s="275">
        <f>IF('statement of marks'!DL13="","",'statement of marks'!DL13)</f>
        <v>25</v>
      </c>
      <c r="R208" s="275" t="str">
        <f>IF('statement of marks'!DM13="","",'statement of marks'!DM13)</f>
        <v>ab</v>
      </c>
      <c r="S208" s="606" t="str">
        <f>IF('statement of marks'!DN13="","",'statement of marks'!DN13)</f>
        <v>AB</v>
      </c>
      <c r="T208" s="578">
        <f>IF('statement of marks'!DO13="","",'statement of marks'!DO13)</f>
        <v>49</v>
      </c>
      <c r="U208" s="578">
        <f>IF('statement of marks'!DP13="","",'statement of marks'!DP13)</f>
        <v>25</v>
      </c>
      <c r="V208" s="612" t="str">
        <f>IF('statement of marks'!DQ13="","",'statement of marks'!DQ13)</f>
        <v>AB</v>
      </c>
    </row>
    <row r="209" spans="1:22" ht="16" customHeight="1">
      <c r="A209" s="598"/>
      <c r="B209" s="1114" t="str">
        <f>IF('statement of marks'!$DT$3="","",'statement of marks'!$DT$3)</f>
        <v>lkekftd foKku</v>
      </c>
      <c r="C209" s="1115"/>
      <c r="D209" s="275">
        <f>IF('statement of marks'!DT13="","",'statement of marks'!DT13)</f>
        <v>0</v>
      </c>
      <c r="E209" s="275">
        <f>IF('statement of marks'!DU13="","",'statement of marks'!DU13)</f>
        <v>3</v>
      </c>
      <c r="F209" s="606">
        <f>IF('statement of marks'!DV13="","",'statement of marks'!DV13)</f>
        <v>3</v>
      </c>
      <c r="G209" s="275">
        <f>IF('statement of marks'!DW13="","",'statement of marks'!DW13)</f>
        <v>4</v>
      </c>
      <c r="H209" s="275">
        <f>IF('statement of marks'!DX13="","",'statement of marks'!DX13)</f>
        <v>5</v>
      </c>
      <c r="I209" s="606">
        <f>IF('statement of marks'!DY13="","",'statement of marks'!DY13)</f>
        <v>9</v>
      </c>
      <c r="J209" s="275">
        <f>IF('statement of marks'!DZ13="","",'statement of marks'!DZ13)</f>
        <v>5</v>
      </c>
      <c r="K209" s="275">
        <f>IF('statement of marks'!EA13="","",'statement of marks'!EA13)</f>
        <v>4</v>
      </c>
      <c r="L209" s="606">
        <f>IF('statement of marks'!EB13="","",'statement of marks'!EB13)</f>
        <v>9</v>
      </c>
      <c r="M209" s="275">
        <f>IF('statement of marks'!ED13="","",'statement of marks'!ED13)</f>
        <v>16</v>
      </c>
      <c r="N209" s="275">
        <f>IF('statement of marks'!EE13="","",'statement of marks'!EE13)</f>
        <v>14</v>
      </c>
      <c r="O209" s="606">
        <f>IF('statement of marks'!EF13="","",'statement of marks'!EF13)</f>
        <v>30</v>
      </c>
      <c r="P209" s="277">
        <f>IF('statement of marks'!EG13="","",'statement of marks'!EG13)</f>
        <v>51</v>
      </c>
      <c r="Q209" s="275">
        <f>IF('statement of marks'!EH13="","",'statement of marks'!EH13)</f>
        <v>32</v>
      </c>
      <c r="R209" s="275" t="str">
        <f>IF('statement of marks'!EI13="","",'statement of marks'!EI13)</f>
        <v>ab</v>
      </c>
      <c r="S209" s="606" t="str">
        <f>IF('statement of marks'!EJ13="","",'statement of marks'!EJ13)</f>
        <v>AB</v>
      </c>
      <c r="T209" s="578">
        <f>IF('statement of marks'!EK13="","",'statement of marks'!EK13)</f>
        <v>51</v>
      </c>
      <c r="U209" s="578">
        <f>IF('statement of marks'!EL13="","",'statement of marks'!EL13)</f>
        <v>26</v>
      </c>
      <c r="V209" s="612" t="str">
        <f>IF('statement of marks'!EM13="","",'statement of marks'!EM13)</f>
        <v>AB</v>
      </c>
    </row>
    <row r="210" spans="1:22" ht="16" customHeight="1">
      <c r="A210" s="598"/>
      <c r="B210" s="1117" t="s">
        <v>271</v>
      </c>
      <c r="C210" s="1118"/>
      <c r="D210" s="1081" t="s">
        <v>1</v>
      </c>
      <c r="E210" s="1081"/>
      <c r="F210" s="1081"/>
      <c r="G210" s="1081" t="s">
        <v>21</v>
      </c>
      <c r="H210" s="1081"/>
      <c r="I210" s="1081"/>
      <c r="J210" s="1081" t="s">
        <v>272</v>
      </c>
      <c r="K210" s="1081"/>
      <c r="L210" s="1081"/>
      <c r="M210" s="1081" t="s">
        <v>68</v>
      </c>
      <c r="N210" s="1081"/>
      <c r="O210" s="1081"/>
      <c r="P210" s="1081" t="s">
        <v>463</v>
      </c>
      <c r="Q210" s="1081"/>
      <c r="R210" s="1081"/>
      <c r="S210" s="609"/>
      <c r="T210" s="1187" t="s">
        <v>458</v>
      </c>
      <c r="U210" s="1188"/>
      <c r="V210" s="1189"/>
    </row>
    <row r="211" spans="1:22" ht="16" customHeight="1">
      <c r="A211" s="599"/>
      <c r="B211" s="1175" t="s">
        <v>3</v>
      </c>
      <c r="C211" s="1176"/>
      <c r="D211" s="1177">
        <f>IF('statement of marks'!EP$6="","",'statement of marks'!EP$6)</f>
        <v>20</v>
      </c>
      <c r="E211" s="1177"/>
      <c r="F211" s="1177"/>
      <c r="G211" s="1177">
        <f>IF('statement of marks'!EQ$6="","",'statement of marks'!EQ$6)</f>
        <v>20</v>
      </c>
      <c r="H211" s="1177"/>
      <c r="I211" s="1177"/>
      <c r="J211" s="1177">
        <f>IF('statement of marks'!ES$6="","",'statement of marks'!ES$6)</f>
        <v>20</v>
      </c>
      <c r="K211" s="1177"/>
      <c r="L211" s="1177"/>
      <c r="M211" s="1177">
        <f>IF('statement of marks'!ER$6="","",'statement of marks'!ER$6)</f>
        <v>20</v>
      </c>
      <c r="N211" s="1177"/>
      <c r="O211" s="1177"/>
      <c r="P211" s="1177">
        <f>IF('statement of marks'!ET$6="","",'statement of marks'!ET$6)</f>
        <v>20</v>
      </c>
      <c r="Q211" s="1177"/>
      <c r="R211" s="1177"/>
      <c r="S211" s="610" t="str">
        <f>IF('statement of marks'!FE$6="","",'statement of marks'!EX$6)</f>
        <v/>
      </c>
      <c r="T211" s="615">
        <f>IF('statement of marks'!EU$6="","",'statement of marks'!EU$6)</f>
        <v>100</v>
      </c>
      <c r="U211" s="616" t="s">
        <v>5</v>
      </c>
      <c r="V211" s="617" t="s">
        <v>464</v>
      </c>
    </row>
    <row r="212" spans="1:22" ht="16" customHeight="1">
      <c r="A212" s="598"/>
      <c r="B212" s="1114" t="str">
        <f>IF('statement of marks'!$EP$3="","",'statement of marks'!$EP$3)</f>
        <v>dk;kZuqHko</v>
      </c>
      <c r="C212" s="1115"/>
      <c r="D212" s="1103">
        <f>IF('statement of marks'!EP13="","",'statement of marks'!EP13)</f>
        <v>15</v>
      </c>
      <c r="E212" s="1103"/>
      <c r="F212" s="1103"/>
      <c r="G212" s="1103">
        <f>IF('statement of marks'!EQ13="","",'statement of marks'!EQ13)</f>
        <v>15</v>
      </c>
      <c r="H212" s="1103"/>
      <c r="I212" s="1103"/>
      <c r="J212" s="1103">
        <f>IF('statement of marks'!ES13="","",'statement of marks'!ES13)</f>
        <v>15</v>
      </c>
      <c r="K212" s="1103"/>
      <c r="L212" s="1103"/>
      <c r="M212" s="1103">
        <f>IF('statement of marks'!ER13="","",'statement of marks'!ER13)</f>
        <v>15</v>
      </c>
      <c r="N212" s="1103"/>
      <c r="O212" s="1103"/>
      <c r="P212" s="1103">
        <f>IF('statement of marks'!ET13="","",'statement of marks'!ET13)</f>
        <v>15</v>
      </c>
      <c r="Q212" s="1103"/>
      <c r="R212" s="1103"/>
      <c r="S212" s="611"/>
      <c r="T212" s="613">
        <f>IF('statement of marks'!EU13="","",'statement of marks'!EU13)</f>
        <v>75</v>
      </c>
      <c r="U212" s="613">
        <f>IF('statement of marks'!EV13="","",'statement of marks'!EV13)</f>
        <v>75</v>
      </c>
      <c r="V212" s="614" t="str">
        <f>IF('statement of marks'!EW13="","",'statement of marks'!EW13)</f>
        <v>B</v>
      </c>
    </row>
    <row r="213" spans="1:22" ht="16" customHeight="1">
      <c r="A213" s="598"/>
      <c r="B213" s="1112" t="str">
        <f>IF('statement of marks'!$EZ$3="","",'statement of marks'!$EZ$3)</f>
        <v>dyk f'k{kk</v>
      </c>
      <c r="C213" s="1113"/>
      <c r="D213" s="1103">
        <f>IF('statement of marks'!EZ13="","",'statement of marks'!EZ13)</f>
        <v>20</v>
      </c>
      <c r="E213" s="1103"/>
      <c r="F213" s="1103"/>
      <c r="G213" s="1103">
        <f>IF('statement of marks'!FA13="","",'statement of marks'!FA13)</f>
        <v>20</v>
      </c>
      <c r="H213" s="1103"/>
      <c r="I213" s="1103"/>
      <c r="J213" s="1103">
        <f>IF('statement of marks'!FC13="","",'statement of marks'!FC13)</f>
        <v>20</v>
      </c>
      <c r="K213" s="1103"/>
      <c r="L213" s="1103"/>
      <c r="M213" s="1103">
        <f>IF('statement of marks'!FB13="","",'statement of marks'!FB13)</f>
        <v>20</v>
      </c>
      <c r="N213" s="1103"/>
      <c r="O213" s="1103"/>
      <c r="P213" s="1103">
        <f>IF('statement of marks'!FD13="","",'statement of marks'!FD13)</f>
        <v>20</v>
      </c>
      <c r="Q213" s="1103"/>
      <c r="R213" s="1103"/>
      <c r="S213" s="611"/>
      <c r="T213" s="613">
        <f>IF('statement of marks'!FE13="","",'statement of marks'!FE13)</f>
        <v>100</v>
      </c>
      <c r="U213" s="613">
        <f>IF('statement of marks'!FF13="","",'statement of marks'!FF13)</f>
        <v>100</v>
      </c>
      <c r="V213" s="614" t="str">
        <f>IF('statement of marks'!FG13="","",'statement of marks'!FG13)</f>
        <v>A</v>
      </c>
    </row>
    <row r="214" spans="1:22" ht="16" customHeight="1">
      <c r="A214" s="598"/>
      <c r="B214" s="1109" t="str">
        <f>IF('statement of marks'!$FJ$3="","",'statement of marks'!$FJ$3)</f>
        <v>LokLF; ,oe~ 'kkjhfjd f'k{kk</v>
      </c>
      <c r="C214" s="1110"/>
      <c r="D214" s="1103">
        <f>IF('statement of marks'!FJ13="","",'statement of marks'!FJ13)</f>
        <v>15</v>
      </c>
      <c r="E214" s="1103"/>
      <c r="F214" s="1103"/>
      <c r="G214" s="1103">
        <f>IF('statement of marks'!FK13="","",'statement of marks'!FK13)</f>
        <v>15</v>
      </c>
      <c r="H214" s="1103"/>
      <c r="I214" s="1103"/>
      <c r="J214" s="1103">
        <f>IF('statement of marks'!FM13="","",'statement of marks'!FM13)</f>
        <v>15</v>
      </c>
      <c r="K214" s="1103"/>
      <c r="L214" s="1103"/>
      <c r="M214" s="1103">
        <f>IF('statement of marks'!FL13="","",'statement of marks'!FL13)</f>
        <v>16</v>
      </c>
      <c r="N214" s="1103"/>
      <c r="O214" s="1103"/>
      <c r="P214" s="1103">
        <f>IF('statement of marks'!FN13="","",'statement of marks'!FN13)</f>
        <v>15</v>
      </c>
      <c r="Q214" s="1103"/>
      <c r="R214" s="1103"/>
      <c r="S214" s="611"/>
      <c r="T214" s="613">
        <f>IF('statement of marks'!FO13="","",'statement of marks'!FO13)</f>
        <v>76</v>
      </c>
      <c r="U214" s="613">
        <f>IF('statement of marks'!FP13="","",'statement of marks'!FP13)</f>
        <v>76</v>
      </c>
      <c r="V214" s="614" t="str">
        <f>IF('statement of marks'!FQ13="","",'statement of marks'!FQ13)</f>
        <v>B</v>
      </c>
    </row>
    <row r="215" spans="1:22" ht="16" customHeight="1">
      <c r="A215" s="598"/>
      <c r="B215" s="1104" t="s">
        <v>273</v>
      </c>
      <c r="C215" s="1105"/>
      <c r="D215" s="1213" t="str">
        <f>details!$DZ$3</f>
        <v>vxLr rd</v>
      </c>
      <c r="E215" s="1213"/>
      <c r="F215" s="1213"/>
      <c r="G215" s="1213" t="str">
        <f>details!$ED$3</f>
        <v>vDVwcj rd</v>
      </c>
      <c r="H215" s="1213"/>
      <c r="I215" s="1213"/>
      <c r="J215" s="1213" t="str">
        <f>details!$EL$3</f>
        <v>Qjojh rd</v>
      </c>
      <c r="K215" s="1213"/>
      <c r="L215" s="1213"/>
      <c r="M215" s="1213" t="str">
        <f>details!$EH$3</f>
        <v>fnlEcj rd</v>
      </c>
      <c r="N215" s="1213"/>
      <c r="O215" s="1213"/>
      <c r="P215" s="1213" t="str">
        <f>details!$EP$3</f>
        <v>loZ ;ksx</v>
      </c>
      <c r="Q215" s="1213"/>
      <c r="R215" s="1213"/>
      <c r="S215" s="1106" t="s">
        <v>475</v>
      </c>
      <c r="T215" s="1107"/>
      <c r="U215" s="1107"/>
      <c r="V215" s="1180"/>
    </row>
    <row r="216" spans="1:22" ht="16" customHeight="1">
      <c r="A216" s="598"/>
      <c r="B216" s="1100" t="s">
        <v>99</v>
      </c>
      <c r="C216" s="1101"/>
      <c r="D216" s="1102" t="str">
        <f>IF(details!EA13="","",details!EA13)</f>
        <v/>
      </c>
      <c r="E216" s="1102"/>
      <c r="F216" s="1102"/>
      <c r="G216" s="1102" t="str">
        <f>IF(details!EE13="","",details!EE13)</f>
        <v/>
      </c>
      <c r="H216" s="1102"/>
      <c r="I216" s="1102"/>
      <c r="J216" s="1102" t="str">
        <f>IF(details!EM13="","",details!EM13)</f>
        <v/>
      </c>
      <c r="K216" s="1102"/>
      <c r="L216" s="1102"/>
      <c r="M216" s="1102" t="str">
        <f>IF(details!EI13="","",details!EI13)</f>
        <v/>
      </c>
      <c r="N216" s="1102"/>
      <c r="O216" s="1102"/>
      <c r="P216" s="1102" t="str">
        <f>IF(details!EQ13="","",details!EQ13)</f>
        <v/>
      </c>
      <c r="Q216" s="1102"/>
      <c r="R216" s="1102"/>
      <c r="S216" s="1181">
        <f>'statement of marks'!$HG$108</f>
        <v>42460</v>
      </c>
      <c r="T216" s="1182"/>
      <c r="U216" s="1182"/>
      <c r="V216" s="1183"/>
    </row>
    <row r="217" spans="1:22" ht="16" customHeight="1">
      <c r="A217" s="598"/>
      <c r="B217" s="1094" t="s">
        <v>15</v>
      </c>
      <c r="C217" s="1095"/>
      <c r="D217" s="1096" t="str">
        <f>IF(details!DZ13="","",details!DZ13)</f>
        <v/>
      </c>
      <c r="E217" s="1096"/>
      <c r="F217" s="1096"/>
      <c r="G217" s="1096" t="str">
        <f>IF(details!ED13="","",details!ED13)</f>
        <v/>
      </c>
      <c r="H217" s="1096"/>
      <c r="I217" s="1096"/>
      <c r="J217" s="1096" t="str">
        <f>IF(details!EL13="","",details!EL13)</f>
        <v/>
      </c>
      <c r="K217" s="1096"/>
      <c r="L217" s="1096"/>
      <c r="M217" s="1096" t="str">
        <f>IF(details!EH13="","",details!EH13)</f>
        <v/>
      </c>
      <c r="N217" s="1096"/>
      <c r="O217" s="1096"/>
      <c r="P217" s="1096" t="str">
        <f>IF(details!EP13="","",details!EP13)</f>
        <v/>
      </c>
      <c r="Q217" s="1096"/>
      <c r="R217" s="1096"/>
      <c r="S217" s="1184"/>
      <c r="T217" s="1185"/>
      <c r="U217" s="1185"/>
      <c r="V217" s="1186"/>
    </row>
    <row r="218" spans="1:22" ht="16" customHeight="1">
      <c r="A218" s="1206"/>
      <c r="B218" s="1207" t="s">
        <v>473</v>
      </c>
      <c r="C218" s="1208"/>
      <c r="D218" s="1209" t="s">
        <v>3</v>
      </c>
      <c r="E218" s="1209"/>
      <c r="F218" s="1209"/>
      <c r="G218" s="1209" t="s">
        <v>389</v>
      </c>
      <c r="H218" s="1209"/>
      <c r="I218" s="1209"/>
      <c r="J218" s="1209" t="s">
        <v>5</v>
      </c>
      <c r="K218" s="1209"/>
      <c r="L218" s="1209"/>
      <c r="M218" s="1209" t="s">
        <v>465</v>
      </c>
      <c r="N218" s="1209"/>
      <c r="O218" s="1209"/>
      <c r="P218" s="1210" t="s">
        <v>306</v>
      </c>
      <c r="Q218" s="1210"/>
      <c r="R218" s="1210"/>
      <c r="S218" s="1209" t="s">
        <v>473</v>
      </c>
      <c r="T218" s="1209"/>
      <c r="U218" s="1209"/>
      <c r="V218" s="1211"/>
    </row>
    <row r="219" spans="1:22" ht="16" customHeight="1">
      <c r="A219" s="1206"/>
      <c r="B219" s="1207"/>
      <c r="C219" s="1208"/>
      <c r="D219" s="1212">
        <f>'statement of marks'!HE13</f>
        <v>1200</v>
      </c>
      <c r="E219" s="1212"/>
      <c r="F219" s="1212"/>
      <c r="G219" s="1212">
        <f>'statement of marks'!HF13</f>
        <v>334</v>
      </c>
      <c r="H219" s="1212"/>
      <c r="I219" s="1212"/>
      <c r="J219" s="1212">
        <f>'statement of marks'!HG13</f>
        <v>27.833333333333332</v>
      </c>
      <c r="K219" s="1212"/>
      <c r="L219" s="1212"/>
      <c r="M219" s="1212" t="str">
        <f>'statement of marks'!HJ13</f>
        <v/>
      </c>
      <c r="N219" s="1212"/>
      <c r="O219" s="1212"/>
      <c r="P219" s="1212" t="str">
        <f>'statement of marks'!HI13</f>
        <v/>
      </c>
      <c r="Q219" s="1212"/>
      <c r="R219" s="1212"/>
      <c r="S219" s="1209" t="str">
        <f>'statement of marks'!HD13</f>
        <v>vuqifLFkr</v>
      </c>
      <c r="T219" s="1209"/>
      <c r="U219" s="1209"/>
      <c r="V219" s="1211"/>
    </row>
    <row r="220" spans="1:22" ht="16" customHeight="1">
      <c r="A220" s="598"/>
      <c r="B220" s="1089" t="s">
        <v>100</v>
      </c>
      <c r="C220" s="1090"/>
      <c r="D220" s="1081"/>
      <c r="E220" s="1081"/>
      <c r="F220" s="1081"/>
      <c r="G220" s="1081"/>
      <c r="H220" s="1081"/>
      <c r="I220" s="1081"/>
      <c r="J220" s="1081"/>
      <c r="K220" s="1081"/>
      <c r="L220" s="1081"/>
      <c r="M220" s="1081"/>
      <c r="N220" s="1081"/>
      <c r="O220" s="1081"/>
      <c r="P220" s="1081"/>
      <c r="Q220" s="1081"/>
      <c r="R220" s="1081"/>
      <c r="S220" s="1081"/>
      <c r="T220" s="1081"/>
      <c r="U220" s="1081"/>
      <c r="V220" s="1205"/>
    </row>
    <row r="221" spans="1:22" ht="16" customHeight="1">
      <c r="A221" s="598"/>
      <c r="B221" s="1087" t="s">
        <v>80</v>
      </c>
      <c r="C221" s="1088"/>
      <c r="D221" s="1081"/>
      <c r="E221" s="1081"/>
      <c r="F221" s="1081"/>
      <c r="G221" s="1081"/>
      <c r="H221" s="1081"/>
      <c r="I221" s="1081"/>
      <c r="J221" s="1081"/>
      <c r="K221" s="1081"/>
      <c r="L221" s="1081"/>
      <c r="M221" s="1081"/>
      <c r="N221" s="1081"/>
      <c r="O221" s="1081"/>
      <c r="P221" s="1081"/>
      <c r="Q221" s="1081"/>
      <c r="R221" s="1081"/>
      <c r="S221" s="1081"/>
      <c r="T221" s="1081"/>
      <c r="U221" s="1081"/>
      <c r="V221" s="1205"/>
    </row>
    <row r="222" spans="1:22" ht="16" customHeight="1">
      <c r="A222" s="598"/>
      <c r="B222" s="1089" t="s">
        <v>466</v>
      </c>
      <c r="C222" s="1090"/>
      <c r="D222" s="1081"/>
      <c r="E222" s="1081"/>
      <c r="F222" s="1081"/>
      <c r="G222" s="1081"/>
      <c r="H222" s="1081"/>
      <c r="I222" s="1081"/>
      <c r="J222" s="1081"/>
      <c r="K222" s="1081"/>
      <c r="L222" s="1081"/>
      <c r="M222" s="1081"/>
      <c r="N222" s="1081"/>
      <c r="O222" s="1081"/>
      <c r="P222" s="1081" t="s">
        <v>466</v>
      </c>
      <c r="Q222" s="1081"/>
      <c r="R222" s="1081"/>
      <c r="S222" s="1081"/>
      <c r="T222" s="1081"/>
      <c r="U222" s="1081"/>
      <c r="V222" s="1205"/>
    </row>
    <row r="223" spans="1:22" ht="16" customHeight="1">
      <c r="A223" s="598"/>
      <c r="B223" s="1085" t="s">
        <v>101</v>
      </c>
      <c r="C223" s="1086"/>
      <c r="D223" s="1081"/>
      <c r="E223" s="1081"/>
      <c r="F223" s="1081"/>
      <c r="G223" s="1081"/>
      <c r="H223" s="1081"/>
      <c r="I223" s="1081"/>
      <c r="J223" s="1081"/>
      <c r="K223" s="1081"/>
      <c r="L223" s="1081"/>
      <c r="M223" s="1081"/>
      <c r="N223" s="1081"/>
      <c r="O223" s="1081"/>
      <c r="P223" s="1081"/>
      <c r="Q223" s="1081"/>
      <c r="R223" s="1081"/>
      <c r="S223" s="1198" t="s">
        <v>101</v>
      </c>
      <c r="T223" s="1198"/>
      <c r="U223" s="1198"/>
      <c r="V223" s="1199"/>
    </row>
    <row r="224" spans="1:22" ht="16" customHeight="1" thickBot="1">
      <c r="A224" s="600"/>
      <c r="B224" s="1200" t="s">
        <v>102</v>
      </c>
      <c r="C224" s="1201"/>
      <c r="D224" s="1202"/>
      <c r="E224" s="1202"/>
      <c r="F224" s="1202"/>
      <c r="G224" s="1202"/>
      <c r="H224" s="1202"/>
      <c r="I224" s="1202"/>
      <c r="J224" s="1202"/>
      <c r="K224" s="1202"/>
      <c r="L224" s="1202"/>
      <c r="M224" s="1202"/>
      <c r="N224" s="1202"/>
      <c r="O224" s="1202"/>
      <c r="P224" s="1202"/>
      <c r="Q224" s="1202"/>
      <c r="R224" s="1202"/>
      <c r="S224" s="1203" t="s">
        <v>163</v>
      </c>
      <c r="T224" s="1203"/>
      <c r="U224" s="1203"/>
      <c r="V224" s="1204"/>
    </row>
    <row r="225" spans="1:22" ht="16" customHeight="1">
      <c r="A225" s="597"/>
      <c r="B225" s="1216" t="s">
        <v>47</v>
      </c>
      <c r="C225" s="1217"/>
      <c r="D225" s="1217"/>
      <c r="E225" s="1217"/>
      <c r="F225" s="1217"/>
      <c r="G225" s="1217"/>
      <c r="H225" s="1217"/>
      <c r="I225" s="1217"/>
      <c r="J225" s="1217"/>
      <c r="K225" s="1217"/>
      <c r="L225" s="1217"/>
      <c r="M225" s="1217"/>
      <c r="N225" s="1217"/>
      <c r="O225" s="1217"/>
      <c r="P225" s="1217"/>
      <c r="Q225" s="1217"/>
      <c r="R225" s="1217"/>
      <c r="S225" s="1217"/>
      <c r="T225" s="1217"/>
      <c r="U225" s="1217"/>
      <c r="V225" s="1218"/>
    </row>
    <row r="226" spans="1:22" ht="16" customHeight="1">
      <c r="A226" s="598"/>
      <c r="B226" s="1219" t="str">
        <f>'statement of marks'!$A$1</f>
        <v>jk- ck- ek/;fed fo|ky; uohu] fuEckgsM+k</v>
      </c>
      <c r="C226" s="1220"/>
      <c r="D226" s="1220"/>
      <c r="E226" s="1220"/>
      <c r="F226" s="1220"/>
      <c r="G226" s="1220"/>
      <c r="H226" s="1220"/>
      <c r="I226" s="1220"/>
      <c r="J226" s="1220"/>
      <c r="K226" s="1220"/>
      <c r="L226" s="1220"/>
      <c r="M226" s="1220"/>
      <c r="N226" s="1220"/>
      <c r="O226" s="1220"/>
      <c r="P226" s="1220"/>
      <c r="Q226" s="1220"/>
      <c r="R226" s="1220"/>
      <c r="S226" s="1220"/>
      <c r="T226" s="1220"/>
      <c r="U226" s="1220"/>
      <c r="V226" s="1221"/>
    </row>
    <row r="227" spans="1:22" ht="16" customHeight="1">
      <c r="A227" s="598"/>
      <c r="B227" s="1114" t="s">
        <v>467</v>
      </c>
      <c r="C227" s="1115"/>
      <c r="D227" s="1119" t="str">
        <f>'statement of marks'!$H$3</f>
        <v>2015-16</v>
      </c>
      <c r="E227" s="1119"/>
      <c r="F227" s="1119"/>
      <c r="G227" s="1119"/>
      <c r="H227" s="1119"/>
      <c r="I227" s="1119"/>
      <c r="J227" s="1119"/>
      <c r="K227" s="1119"/>
      <c r="L227" s="1119"/>
      <c r="M227" s="1119"/>
      <c r="N227" s="1119"/>
      <c r="O227" s="1119"/>
      <c r="P227" s="1119"/>
      <c r="Q227" s="1119"/>
      <c r="R227" s="1119"/>
      <c r="S227" s="1119"/>
      <c r="T227" s="1119"/>
      <c r="U227" s="1119"/>
      <c r="V227" s="1196"/>
    </row>
    <row r="228" spans="1:22" ht="16" customHeight="1">
      <c r="A228" s="598"/>
      <c r="B228" s="1114" t="s">
        <v>218</v>
      </c>
      <c r="C228" s="1115"/>
      <c r="D228" s="1115" t="str">
        <f>IF('statement of marks'!J14="","",'statement of marks'!J14)</f>
        <v>v 008</v>
      </c>
      <c r="E228" s="1115"/>
      <c r="F228" s="1115"/>
      <c r="G228" s="1115"/>
      <c r="H228" s="1115"/>
      <c r="I228" s="1115"/>
      <c r="J228" s="1115"/>
      <c r="K228" s="1115"/>
      <c r="L228" s="1115"/>
      <c r="M228" s="1115"/>
      <c r="N228" s="1115"/>
      <c r="O228" s="1115"/>
      <c r="P228" s="1115"/>
      <c r="Q228" s="1115"/>
      <c r="R228" s="1115"/>
      <c r="S228" s="1115"/>
      <c r="T228" s="1115"/>
      <c r="U228" s="1115"/>
      <c r="V228" s="1197"/>
    </row>
    <row r="229" spans="1:22" ht="16" customHeight="1">
      <c r="A229" s="598"/>
      <c r="B229" s="1114" t="s">
        <v>219</v>
      </c>
      <c r="C229" s="1115"/>
      <c r="D229" s="1115" t="str">
        <f>IF('statement of marks'!K14="","",'statement of marks'!K14)</f>
        <v>c 008</v>
      </c>
      <c r="E229" s="1115"/>
      <c r="F229" s="1115"/>
      <c r="G229" s="1115"/>
      <c r="H229" s="1115"/>
      <c r="I229" s="1115"/>
      <c r="J229" s="1115"/>
      <c r="K229" s="1115"/>
      <c r="L229" s="1115"/>
      <c r="M229" s="1115"/>
      <c r="N229" s="1115"/>
      <c r="O229" s="1115"/>
      <c r="P229" s="1115"/>
      <c r="Q229" s="1115"/>
      <c r="R229" s="1115"/>
      <c r="S229" s="1115"/>
      <c r="T229" s="1115"/>
      <c r="U229" s="1115"/>
      <c r="V229" s="1197"/>
    </row>
    <row r="230" spans="1:22" ht="16" customHeight="1">
      <c r="A230" s="598"/>
      <c r="B230" s="1114" t="s">
        <v>220</v>
      </c>
      <c r="C230" s="1115"/>
      <c r="D230" s="1115" t="str">
        <f>IF('statement of marks'!L14="","",'statement of marks'!L14)</f>
        <v>l 008</v>
      </c>
      <c r="E230" s="1115"/>
      <c r="F230" s="1115"/>
      <c r="G230" s="1115"/>
      <c r="H230" s="1115"/>
      <c r="I230" s="1115"/>
      <c r="J230" s="1115"/>
      <c r="K230" s="1115"/>
      <c r="L230" s="1115"/>
      <c r="M230" s="1115"/>
      <c r="N230" s="1115"/>
      <c r="O230" s="1115"/>
      <c r="P230" s="1115"/>
      <c r="Q230" s="1115"/>
      <c r="R230" s="1115"/>
      <c r="S230" s="1115"/>
      <c r="T230" s="1115"/>
      <c r="U230" s="1115"/>
      <c r="V230" s="1197"/>
    </row>
    <row r="231" spans="1:22" ht="16" customHeight="1">
      <c r="A231" s="598"/>
      <c r="B231" s="1114" t="s">
        <v>221</v>
      </c>
      <c r="C231" s="1115"/>
      <c r="D231" s="1119" t="str">
        <f>'statement of marks'!$G$3</f>
        <v>6 A</v>
      </c>
      <c r="E231" s="1119"/>
      <c r="F231" s="1119"/>
      <c r="G231" s="1115" t="s">
        <v>9</v>
      </c>
      <c r="H231" s="1115"/>
      <c r="I231" s="1115"/>
      <c r="J231" s="1119">
        <f>IF('statement of marks'!D14="","",'statement of marks'!D14)</f>
        <v>808</v>
      </c>
      <c r="K231" s="1119"/>
      <c r="L231" s="1119"/>
      <c r="M231" s="1115" t="s">
        <v>222</v>
      </c>
      <c r="N231" s="1115"/>
      <c r="O231" s="1115"/>
      <c r="P231" s="1119">
        <f>IF('statement of marks'!F14="","",'statement of marks'!F14)</f>
        <v>1056</v>
      </c>
      <c r="Q231" s="1119"/>
      <c r="R231" s="1119"/>
      <c r="S231" s="1214" t="str">
        <f>IF('statement of marks'!$J$3="","",'statement of marks'!$J$3)</f>
        <v xml:space="preserve">fo|ky; dk Mk;l dksM+ </v>
      </c>
      <c r="T231" s="1214"/>
      <c r="U231" s="1214"/>
      <c r="V231" s="1215"/>
    </row>
    <row r="232" spans="1:22" ht="16" customHeight="1">
      <c r="A232" s="598"/>
      <c r="B232" s="601" t="s">
        <v>0</v>
      </c>
      <c r="C232" s="602"/>
      <c r="D232" s="1121">
        <f>IF('statement of marks'!H14="","",'statement of marks'!H14)</f>
        <v>37067</v>
      </c>
      <c r="E232" s="1121"/>
      <c r="F232" s="1121"/>
      <c r="G232" s="1115" t="str">
        <f>IF('statement of marks'!I14="","",'statement of marks'!I14)</f>
        <v>iPphl twu] nks gtkj ,d</v>
      </c>
      <c r="H232" s="1115"/>
      <c r="I232" s="1115"/>
      <c r="J232" s="1115"/>
      <c r="K232" s="1115"/>
      <c r="L232" s="1115"/>
      <c r="M232" s="1115"/>
      <c r="N232" s="1115"/>
      <c r="O232" s="1115"/>
      <c r="P232" s="1115"/>
      <c r="Q232" s="1115"/>
      <c r="R232" s="1115"/>
      <c r="S232" s="1190" t="str">
        <f>IF('statement of marks'!$K$3="","",'statement of marks'!$K$3)</f>
        <v xml:space="preserve">08291009401   </v>
      </c>
      <c r="T232" s="1190"/>
      <c r="U232" s="1190"/>
      <c r="V232" s="1191"/>
    </row>
    <row r="233" spans="1:22" ht="16" customHeight="1">
      <c r="A233" s="598"/>
      <c r="B233" s="561" t="s">
        <v>28</v>
      </c>
      <c r="C233" s="603" t="s">
        <v>97</v>
      </c>
      <c r="D233" s="1081" t="s">
        <v>1</v>
      </c>
      <c r="E233" s="1081"/>
      <c r="F233" s="1081"/>
      <c r="G233" s="1081" t="s">
        <v>21</v>
      </c>
      <c r="H233" s="1081"/>
      <c r="I233" s="1081"/>
      <c r="J233" s="1081" t="s">
        <v>68</v>
      </c>
      <c r="K233" s="1081"/>
      <c r="L233" s="1081"/>
      <c r="M233" s="1081" t="s">
        <v>98</v>
      </c>
      <c r="N233" s="1081"/>
      <c r="O233" s="1081"/>
      <c r="P233" s="1192" t="s">
        <v>278</v>
      </c>
      <c r="Q233" s="1193" t="s">
        <v>459</v>
      </c>
      <c r="R233" s="1193"/>
      <c r="S233" s="1193"/>
      <c r="T233" s="1194" t="s">
        <v>458</v>
      </c>
      <c r="U233" s="1194"/>
      <c r="V233" s="1195"/>
    </row>
    <row r="234" spans="1:22" ht="16" customHeight="1">
      <c r="A234" s="598"/>
      <c r="B234" s="561"/>
      <c r="C234" s="603"/>
      <c r="D234" s="596" t="s">
        <v>468</v>
      </c>
      <c r="E234" s="596" t="s">
        <v>469</v>
      </c>
      <c r="F234" s="604" t="s">
        <v>2</v>
      </c>
      <c r="G234" s="596" t="s">
        <v>468</v>
      </c>
      <c r="H234" s="596" t="s">
        <v>469</v>
      </c>
      <c r="I234" s="604" t="s">
        <v>2</v>
      </c>
      <c r="J234" s="596" t="s">
        <v>468</v>
      </c>
      <c r="K234" s="596" t="s">
        <v>469</v>
      </c>
      <c r="L234" s="604" t="s">
        <v>2</v>
      </c>
      <c r="M234" s="596" t="s">
        <v>468</v>
      </c>
      <c r="N234" s="596" t="s">
        <v>469</v>
      </c>
      <c r="O234" s="604" t="s">
        <v>2</v>
      </c>
      <c r="P234" s="1192"/>
      <c r="Q234" s="596" t="s">
        <v>468</v>
      </c>
      <c r="R234" s="596" t="s">
        <v>469</v>
      </c>
      <c r="S234" s="608" t="s">
        <v>2</v>
      </c>
      <c r="T234" s="618" t="s">
        <v>304</v>
      </c>
      <c r="U234" s="619" t="s">
        <v>5</v>
      </c>
      <c r="V234" s="620" t="s">
        <v>464</v>
      </c>
    </row>
    <row r="235" spans="1:22" ht="16" customHeight="1">
      <c r="A235" s="599"/>
      <c r="B235" s="1178" t="s">
        <v>3</v>
      </c>
      <c r="C235" s="1179"/>
      <c r="D235" s="579">
        <f>IF('statement of marks'!M$6="","",'statement of marks'!M$6)</f>
        <v>5</v>
      </c>
      <c r="E235" s="579">
        <f>IF('statement of marks'!N$6="","",'statement of marks'!N$6)</f>
        <v>5</v>
      </c>
      <c r="F235" s="605">
        <f>IF('statement of marks'!O$6="","",'statement of marks'!O$6)</f>
        <v>10</v>
      </c>
      <c r="G235" s="579">
        <f>IF('statement of marks'!P$6="","",'statement of marks'!P$6)</f>
        <v>5</v>
      </c>
      <c r="H235" s="579">
        <f>IF('statement of marks'!Q$6="","",'statement of marks'!Q$6)</f>
        <v>5</v>
      </c>
      <c r="I235" s="605">
        <f>IF('statement of marks'!R$6="","",'statement of marks'!R$6)</f>
        <v>10</v>
      </c>
      <c r="J235" s="579">
        <f>IF('statement of marks'!S$6="","",'statement of marks'!S$6)</f>
        <v>5</v>
      </c>
      <c r="K235" s="579">
        <f>IF('statement of marks'!T$6="","",'statement of marks'!T$6)</f>
        <v>5</v>
      </c>
      <c r="L235" s="605">
        <f>IF('statement of marks'!U$6="","",'statement of marks'!U$6)</f>
        <v>10</v>
      </c>
      <c r="M235" s="579">
        <f>IF('statement of marks'!W$6="","",'statement of marks'!W$6)</f>
        <v>50</v>
      </c>
      <c r="N235" s="579">
        <f>IF('statement of marks'!X$6="","",'statement of marks'!X$6)</f>
        <v>20</v>
      </c>
      <c r="O235" s="605">
        <f>IF('statement of marks'!Y$6="","",'statement of marks'!Y$6)</f>
        <v>70</v>
      </c>
      <c r="P235" s="580">
        <f>IF('statement of marks'!Z$6="","",'statement of marks'!Z$6)</f>
        <v>100</v>
      </c>
      <c r="Q235" s="579">
        <f>IF('statement of marks'!AA$6="","",'statement of marks'!AA$6)</f>
        <v>70</v>
      </c>
      <c r="R235" s="579">
        <f>IF('statement of marks'!AB$6="","",'statement of marks'!AB$6)</f>
        <v>30</v>
      </c>
      <c r="S235" s="605">
        <f>IF('statement of marks'!AC$6="","",'statement of marks'!AC$6)</f>
        <v>100</v>
      </c>
      <c r="T235" s="615">
        <f>IF('statement of marks'!AD$6="","",'statement of marks'!AD$6)</f>
        <v>200</v>
      </c>
      <c r="U235" s="615" t="str">
        <f>IF('statement of marks'!AE$6="","",'statement of marks'!AE$6)</f>
        <v/>
      </c>
      <c r="V235" s="621" t="str">
        <f>IF('statement of marks'!AF$6="","",'statement of marks'!AF$6)</f>
        <v/>
      </c>
    </row>
    <row r="236" spans="1:22" ht="16" customHeight="1">
      <c r="A236" s="598"/>
      <c r="B236" s="1114" t="str">
        <f>IF('statement of marks'!$M$3="","",'statement of marks'!$M$3)</f>
        <v>fgUnh</v>
      </c>
      <c r="C236" s="1115"/>
      <c r="D236" s="275">
        <f>IF('statement of marks'!M14="","",'statement of marks'!M14)</f>
        <v>5</v>
      </c>
      <c r="E236" s="275">
        <f>IF('statement of marks'!N14="","",'statement of marks'!N14)</f>
        <v>5</v>
      </c>
      <c r="F236" s="606">
        <f>IF('statement of marks'!O14="","",'statement of marks'!O14)</f>
        <v>10</v>
      </c>
      <c r="G236" s="275">
        <f>IF('statement of marks'!P14="","",'statement of marks'!P14)</f>
        <v>5</v>
      </c>
      <c r="H236" s="275">
        <f>IF('statement of marks'!Q14="","",'statement of marks'!Q14)</f>
        <v>5</v>
      </c>
      <c r="I236" s="606">
        <f>IF('statement of marks'!R14="","",'statement of marks'!R14)</f>
        <v>10</v>
      </c>
      <c r="J236" s="275">
        <f>IF('statement of marks'!S14="","",'statement of marks'!S14)</f>
        <v>5</v>
      </c>
      <c r="K236" s="275">
        <f>IF('statement of marks'!T14="","",'statement of marks'!T14)</f>
        <v>5</v>
      </c>
      <c r="L236" s="606">
        <f>IF('statement of marks'!U14="","",'statement of marks'!U14)</f>
        <v>10</v>
      </c>
      <c r="M236" s="275">
        <f>IF('statement of marks'!W14="","",'statement of marks'!W14)</f>
        <v>9</v>
      </c>
      <c r="N236" s="275">
        <f>IF('statement of marks'!X14="","",'statement of marks'!X14)</f>
        <v>14</v>
      </c>
      <c r="O236" s="606">
        <f>IF('statement of marks'!Y14="","",'statement of marks'!Y14)</f>
        <v>23</v>
      </c>
      <c r="P236" s="277">
        <f>IF('statement of marks'!Z14="","",'statement of marks'!Z14)</f>
        <v>53</v>
      </c>
      <c r="Q236" s="275">
        <f>IF('statement of marks'!AA14="","",'statement of marks'!AA14)</f>
        <v>33</v>
      </c>
      <c r="R236" s="275">
        <f>IF('statement of marks'!AB14="","",'statement of marks'!AB14)</f>
        <v>24</v>
      </c>
      <c r="S236" s="606">
        <f>IF('statement of marks'!AC14="","",'statement of marks'!AC14)</f>
        <v>57</v>
      </c>
      <c r="T236" s="578">
        <f>IF('statement of marks'!AD14="","",'statement of marks'!AD14)</f>
        <v>110</v>
      </c>
      <c r="U236" s="578">
        <f>IF('statement of marks'!AE14="","",'statement of marks'!AE14)</f>
        <v>55</v>
      </c>
      <c r="V236" s="612" t="str">
        <f>IF('statement of marks'!AF14="","",'statement of marks'!AF14)</f>
        <v>C</v>
      </c>
    </row>
    <row r="237" spans="1:22" ht="16" customHeight="1">
      <c r="A237" s="598"/>
      <c r="B237" s="1114" t="str">
        <f>IF('statement of marks'!$AI$3="","",'statement of marks'!$AI$3)</f>
        <v>vaxszth</v>
      </c>
      <c r="C237" s="1115"/>
      <c r="D237" s="275">
        <f>IF('statement of marks'!AI14="","",'statement of marks'!AI14)</f>
        <v>3</v>
      </c>
      <c r="E237" s="275">
        <f>IF('statement of marks'!AJ14="","",'statement of marks'!AJ14)</f>
        <v>3</v>
      </c>
      <c r="F237" s="606">
        <f>IF('statement of marks'!AK14="","",'statement of marks'!AK14)</f>
        <v>6</v>
      </c>
      <c r="G237" s="275">
        <f>IF('statement of marks'!AL14="","",'statement of marks'!AL14)</f>
        <v>3</v>
      </c>
      <c r="H237" s="275">
        <f>IF('statement of marks'!AM14="","",'statement of marks'!AM14)</f>
        <v>3</v>
      </c>
      <c r="I237" s="606">
        <f>IF('statement of marks'!AN14="","",'statement of marks'!AN14)</f>
        <v>6</v>
      </c>
      <c r="J237" s="275">
        <f>IF('statement of marks'!AO14="","",'statement of marks'!AO14)</f>
        <v>4</v>
      </c>
      <c r="K237" s="275">
        <f>IF('statement of marks'!AP14="","",'statement of marks'!AP14)</f>
        <v>4</v>
      </c>
      <c r="L237" s="606">
        <f>IF('statement of marks'!AQ14="","",'statement of marks'!AQ14)</f>
        <v>8</v>
      </c>
      <c r="M237" s="275">
        <f>IF('statement of marks'!AS14="","",'statement of marks'!AS14)</f>
        <v>13</v>
      </c>
      <c r="N237" s="275">
        <f>IF('statement of marks'!AT14="","",'statement of marks'!AT14)</f>
        <v>14</v>
      </c>
      <c r="O237" s="606">
        <f>IF('statement of marks'!AU14="","",'statement of marks'!AU14)</f>
        <v>27</v>
      </c>
      <c r="P237" s="277">
        <f>IF('statement of marks'!AV14="","",'statement of marks'!AV14)</f>
        <v>47</v>
      </c>
      <c r="Q237" s="275">
        <f>IF('statement of marks'!AW14="","",'statement of marks'!AW14)</f>
        <v>20</v>
      </c>
      <c r="R237" s="275">
        <f>IF('statement of marks'!AX14="","",'statement of marks'!AX14)</f>
        <v>24</v>
      </c>
      <c r="S237" s="606">
        <f>IF('statement of marks'!AY14="","",'statement of marks'!AY14)</f>
        <v>44</v>
      </c>
      <c r="T237" s="578">
        <f>IF('statement of marks'!AZ14="","",'statement of marks'!AZ14)</f>
        <v>91</v>
      </c>
      <c r="U237" s="578">
        <f>IF('statement of marks'!BA14="","",'statement of marks'!BA14)</f>
        <v>46</v>
      </c>
      <c r="V237" s="612" t="str">
        <f>IF('statement of marks'!BB14="","",'statement of marks'!BB14)</f>
        <v>D</v>
      </c>
    </row>
    <row r="238" spans="1:22" ht="16" customHeight="1">
      <c r="A238" s="598"/>
      <c r="B238" s="1114" t="str">
        <f>IF('statement of marks'!BE14="s","laLd`r",IF('statement of marks'!BE14="u","mnwZ",IF('statement of marks'!BE14="g","xqtjkrh",IF('statement of marks'!BE14="p","iatkch",IF('statement of marks'!BE14="sd","fla/kh","r`rh; Hkk""kk")))))</f>
        <v>mnwZ</v>
      </c>
      <c r="C238" s="1115"/>
      <c r="D238" s="275">
        <f>IF('statement of marks'!BF14="","",'statement of marks'!BF14)</f>
        <v>2</v>
      </c>
      <c r="E238" s="275">
        <f>IF('statement of marks'!BG14="","",'statement of marks'!BG14)</f>
        <v>4</v>
      </c>
      <c r="F238" s="606">
        <f>IF('statement of marks'!BH14="","",'statement of marks'!BH14)</f>
        <v>6</v>
      </c>
      <c r="G238" s="275">
        <f>IF('statement of marks'!BI14="","",'statement of marks'!BI14)</f>
        <v>4</v>
      </c>
      <c r="H238" s="275">
        <f>IF('statement of marks'!BJ14="","",'statement of marks'!BJ14)</f>
        <v>3</v>
      </c>
      <c r="I238" s="606">
        <f>IF('statement of marks'!BK14="","",'statement of marks'!BK14)</f>
        <v>7</v>
      </c>
      <c r="J238" s="275">
        <f>IF('statement of marks'!BL14="","",'statement of marks'!BL14)</f>
        <v>4</v>
      </c>
      <c r="K238" s="275">
        <f>IF('statement of marks'!BM14="","",'statement of marks'!BM14)</f>
        <v>4</v>
      </c>
      <c r="L238" s="606">
        <f>IF('statement of marks'!BN14="","",'statement of marks'!BN14)</f>
        <v>8</v>
      </c>
      <c r="M238" s="275">
        <f>IF('statement of marks'!BP14="","",'statement of marks'!BP14)</f>
        <v>19</v>
      </c>
      <c r="N238" s="275">
        <f>IF('statement of marks'!BQ14="","",'statement of marks'!BQ14)</f>
        <v>12</v>
      </c>
      <c r="O238" s="606">
        <f>IF('statement of marks'!BR14="","",'statement of marks'!BR14)</f>
        <v>31</v>
      </c>
      <c r="P238" s="277">
        <f>IF('statement of marks'!BS14="","",'statement of marks'!BS14)</f>
        <v>52</v>
      </c>
      <c r="Q238" s="275">
        <f>IF('statement of marks'!BT14="","",'statement of marks'!BT14)</f>
        <v>23</v>
      </c>
      <c r="R238" s="275">
        <f>IF('statement of marks'!BU14="","",'statement of marks'!BU14)</f>
        <v>24</v>
      </c>
      <c r="S238" s="606">
        <f>IF('statement of marks'!BV14="","",'statement of marks'!BV14)</f>
        <v>47</v>
      </c>
      <c r="T238" s="578">
        <f>IF('statement of marks'!BW14="","",'statement of marks'!BW14)</f>
        <v>99</v>
      </c>
      <c r="U238" s="578">
        <f>IF('statement of marks'!BX14="","",'statement of marks'!BX14)</f>
        <v>50</v>
      </c>
      <c r="V238" s="612" t="str">
        <f>IF('statement of marks'!BY14="","",'statement of marks'!BY14)</f>
        <v>D</v>
      </c>
    </row>
    <row r="239" spans="1:22" ht="16" customHeight="1">
      <c r="A239" s="598"/>
      <c r="B239" s="1114" t="str">
        <f>IF('statement of marks'!$CB$3="","",'statement of marks'!$CB$3)</f>
        <v>xf.kr</v>
      </c>
      <c r="C239" s="1115"/>
      <c r="D239" s="275">
        <f>IF('statement of marks'!CB14="","",'statement of marks'!CB14)</f>
        <v>5</v>
      </c>
      <c r="E239" s="275">
        <f>IF('statement of marks'!CC14="","",'statement of marks'!CC14)</f>
        <v>4</v>
      </c>
      <c r="F239" s="606">
        <f>IF('statement of marks'!CD14="","",'statement of marks'!CD14)</f>
        <v>9</v>
      </c>
      <c r="G239" s="275">
        <f>IF('statement of marks'!CE14="","",'statement of marks'!CE14)</f>
        <v>1</v>
      </c>
      <c r="H239" s="275">
        <f>IF('statement of marks'!CF14="","",'statement of marks'!CF14)</f>
        <v>3</v>
      </c>
      <c r="I239" s="606">
        <f>IF('statement of marks'!CG14="","",'statement of marks'!CG14)</f>
        <v>4</v>
      </c>
      <c r="J239" s="275">
        <f>IF('statement of marks'!CH14="","",'statement of marks'!CH14)</f>
        <v>4</v>
      </c>
      <c r="K239" s="275">
        <f>IF('statement of marks'!CI14="","",'statement of marks'!CI14)</f>
        <v>3</v>
      </c>
      <c r="L239" s="606">
        <f>IF('statement of marks'!CJ14="","",'statement of marks'!CJ14)</f>
        <v>7</v>
      </c>
      <c r="M239" s="275">
        <f>IF('statement of marks'!CL14="","",'statement of marks'!CL14)</f>
        <v>17</v>
      </c>
      <c r="N239" s="275">
        <f>IF('statement of marks'!CM14="","",'statement of marks'!CM14)</f>
        <v>15</v>
      </c>
      <c r="O239" s="606">
        <f>IF('statement of marks'!CN14="","",'statement of marks'!CN14)</f>
        <v>32</v>
      </c>
      <c r="P239" s="277">
        <f>IF('statement of marks'!CO14="","",'statement of marks'!CO14)</f>
        <v>52</v>
      </c>
      <c r="Q239" s="275">
        <f>IF('statement of marks'!CP14="","",'statement of marks'!CP14)</f>
        <v>28</v>
      </c>
      <c r="R239" s="275">
        <f>IF('statement of marks'!CQ14="","",'statement of marks'!CQ14)</f>
        <v>24</v>
      </c>
      <c r="S239" s="606">
        <f>IF('statement of marks'!CR14="","",'statement of marks'!CR14)</f>
        <v>52</v>
      </c>
      <c r="T239" s="578">
        <f>IF('statement of marks'!CS14="","",'statement of marks'!CS14)</f>
        <v>104</v>
      </c>
      <c r="U239" s="578">
        <f>IF('statement of marks'!CT14="","",'statement of marks'!CT14)</f>
        <v>52</v>
      </c>
      <c r="V239" s="612" t="str">
        <f>IF('statement of marks'!CU14="","",'statement of marks'!CU14)</f>
        <v>C</v>
      </c>
    </row>
    <row r="240" spans="1:22" ht="16" customHeight="1">
      <c r="A240" s="598"/>
      <c r="B240" s="1114" t="str">
        <f>IF('statement of marks'!$CX$3="","",'statement of marks'!$CX$3)</f>
        <v>foKku</v>
      </c>
      <c r="C240" s="1115"/>
      <c r="D240" s="275">
        <f>IF('statement of marks'!CX14="","",'statement of marks'!CX14)</f>
        <v>2</v>
      </c>
      <c r="E240" s="275">
        <f>IF('statement of marks'!CY14="","",'statement of marks'!CY14)</f>
        <v>2</v>
      </c>
      <c r="F240" s="606">
        <f>IF('statement of marks'!CZ14="","",'statement of marks'!CZ14)</f>
        <v>4</v>
      </c>
      <c r="G240" s="275">
        <f>IF('statement of marks'!DA14="","",'statement of marks'!DA14)</f>
        <v>5</v>
      </c>
      <c r="H240" s="275">
        <f>IF('statement of marks'!DB14="","",'statement of marks'!DB14)</f>
        <v>5</v>
      </c>
      <c r="I240" s="606">
        <f>IF('statement of marks'!DC14="","",'statement of marks'!DC14)</f>
        <v>10</v>
      </c>
      <c r="J240" s="275">
        <f>IF('statement of marks'!DD14="","",'statement of marks'!DD14)</f>
        <v>3</v>
      </c>
      <c r="K240" s="275">
        <f>IF('statement of marks'!DE14="","",'statement of marks'!DE14)</f>
        <v>3</v>
      </c>
      <c r="L240" s="606">
        <f>IF('statement of marks'!DF14="","",'statement of marks'!DF14)</f>
        <v>6</v>
      </c>
      <c r="M240" s="275">
        <f>IF('statement of marks'!DH14="","",'statement of marks'!DH14)</f>
        <v>15</v>
      </c>
      <c r="N240" s="275">
        <f>IF('statement of marks'!DI14="","",'statement of marks'!DI14)</f>
        <v>14</v>
      </c>
      <c r="O240" s="606">
        <f>IF('statement of marks'!DJ14="","",'statement of marks'!DJ14)</f>
        <v>29</v>
      </c>
      <c r="P240" s="277">
        <f>IF('statement of marks'!DK14="","",'statement of marks'!DK14)</f>
        <v>49</v>
      </c>
      <c r="Q240" s="275">
        <f>IF('statement of marks'!DL14="","",'statement of marks'!DL14)</f>
        <v>24</v>
      </c>
      <c r="R240" s="275">
        <f>IF('statement of marks'!DM14="","",'statement of marks'!DM14)</f>
        <v>24</v>
      </c>
      <c r="S240" s="606">
        <f>IF('statement of marks'!DN14="","",'statement of marks'!DN14)</f>
        <v>48</v>
      </c>
      <c r="T240" s="578">
        <f>IF('statement of marks'!DO14="","",'statement of marks'!DO14)</f>
        <v>97</v>
      </c>
      <c r="U240" s="578">
        <f>IF('statement of marks'!DP14="","",'statement of marks'!DP14)</f>
        <v>49</v>
      </c>
      <c r="V240" s="612" t="str">
        <f>IF('statement of marks'!DQ14="","",'statement of marks'!DQ14)</f>
        <v>D</v>
      </c>
    </row>
    <row r="241" spans="1:22" ht="16" customHeight="1">
      <c r="A241" s="598"/>
      <c r="B241" s="1114" t="str">
        <f>IF('statement of marks'!$DT$3="","",'statement of marks'!$DT$3)</f>
        <v>lkekftd foKku</v>
      </c>
      <c r="C241" s="1115"/>
      <c r="D241" s="275">
        <f>IF('statement of marks'!DT14="","",'statement of marks'!DT14)</f>
        <v>0</v>
      </c>
      <c r="E241" s="275">
        <f>IF('statement of marks'!DU14="","",'statement of marks'!DU14)</f>
        <v>3</v>
      </c>
      <c r="F241" s="606">
        <f>IF('statement of marks'!DV14="","",'statement of marks'!DV14)</f>
        <v>3</v>
      </c>
      <c r="G241" s="275">
        <f>IF('statement of marks'!DW14="","",'statement of marks'!DW14)</f>
        <v>3</v>
      </c>
      <c r="H241" s="275">
        <f>IF('statement of marks'!DX14="","",'statement of marks'!DX14)</f>
        <v>4</v>
      </c>
      <c r="I241" s="606">
        <f>IF('statement of marks'!DY14="","",'statement of marks'!DY14)</f>
        <v>7</v>
      </c>
      <c r="J241" s="275">
        <f>IF('statement of marks'!DZ14="","",'statement of marks'!DZ14)</f>
        <v>4</v>
      </c>
      <c r="K241" s="275">
        <f>IF('statement of marks'!EA14="","",'statement of marks'!EA14)</f>
        <v>4</v>
      </c>
      <c r="L241" s="606">
        <f>IF('statement of marks'!EB14="","",'statement of marks'!EB14)</f>
        <v>8</v>
      </c>
      <c r="M241" s="275">
        <f>IF('statement of marks'!ED14="","",'statement of marks'!ED14)</f>
        <v>14</v>
      </c>
      <c r="N241" s="275">
        <f>IF('statement of marks'!EE14="","",'statement of marks'!EE14)</f>
        <v>14</v>
      </c>
      <c r="O241" s="606">
        <f>IF('statement of marks'!EF14="","",'statement of marks'!EF14)</f>
        <v>28</v>
      </c>
      <c r="P241" s="277">
        <f>IF('statement of marks'!EG14="","",'statement of marks'!EG14)</f>
        <v>46</v>
      </c>
      <c r="Q241" s="275">
        <f>IF('statement of marks'!EH14="","",'statement of marks'!EH14)</f>
        <v>20</v>
      </c>
      <c r="R241" s="275">
        <f>IF('statement of marks'!EI14="","",'statement of marks'!EI14)</f>
        <v>24</v>
      </c>
      <c r="S241" s="606">
        <f>IF('statement of marks'!EJ14="","",'statement of marks'!EJ14)</f>
        <v>44</v>
      </c>
      <c r="T241" s="578">
        <f>IF('statement of marks'!EK14="","",'statement of marks'!EK14)</f>
        <v>90</v>
      </c>
      <c r="U241" s="578">
        <f>IF('statement of marks'!EL14="","",'statement of marks'!EL14)</f>
        <v>45</v>
      </c>
      <c r="V241" s="612" t="str">
        <f>IF('statement of marks'!EM14="","",'statement of marks'!EM14)</f>
        <v>D</v>
      </c>
    </row>
    <row r="242" spans="1:22" ht="16" customHeight="1">
      <c r="A242" s="598"/>
      <c r="B242" s="1117" t="s">
        <v>271</v>
      </c>
      <c r="C242" s="1118"/>
      <c r="D242" s="1081" t="s">
        <v>1</v>
      </c>
      <c r="E242" s="1081"/>
      <c r="F242" s="1081"/>
      <c r="G242" s="1081" t="s">
        <v>21</v>
      </c>
      <c r="H242" s="1081"/>
      <c r="I242" s="1081"/>
      <c r="J242" s="1081" t="s">
        <v>272</v>
      </c>
      <c r="K242" s="1081"/>
      <c r="L242" s="1081"/>
      <c r="M242" s="1081" t="s">
        <v>68</v>
      </c>
      <c r="N242" s="1081"/>
      <c r="O242" s="1081"/>
      <c r="P242" s="1081" t="s">
        <v>463</v>
      </c>
      <c r="Q242" s="1081"/>
      <c r="R242" s="1081"/>
      <c r="S242" s="609"/>
      <c r="T242" s="1187" t="s">
        <v>458</v>
      </c>
      <c r="U242" s="1188"/>
      <c r="V242" s="1189"/>
    </row>
    <row r="243" spans="1:22" ht="16" customHeight="1">
      <c r="A243" s="599"/>
      <c r="B243" s="1175" t="s">
        <v>3</v>
      </c>
      <c r="C243" s="1176"/>
      <c r="D243" s="1177">
        <f>IF('statement of marks'!EP$6="","",'statement of marks'!EP$6)</f>
        <v>20</v>
      </c>
      <c r="E243" s="1177"/>
      <c r="F243" s="1177"/>
      <c r="G243" s="1177">
        <f>IF('statement of marks'!EQ$6="","",'statement of marks'!EQ$6)</f>
        <v>20</v>
      </c>
      <c r="H243" s="1177"/>
      <c r="I243" s="1177"/>
      <c r="J243" s="1177">
        <f>IF('statement of marks'!ES$6="","",'statement of marks'!ES$6)</f>
        <v>20</v>
      </c>
      <c r="K243" s="1177"/>
      <c r="L243" s="1177"/>
      <c r="M243" s="1177">
        <f>IF('statement of marks'!ER$6="","",'statement of marks'!ER$6)</f>
        <v>20</v>
      </c>
      <c r="N243" s="1177"/>
      <c r="O243" s="1177"/>
      <c r="P243" s="1177">
        <f>IF('statement of marks'!ET$6="","",'statement of marks'!ET$6)</f>
        <v>20</v>
      </c>
      <c r="Q243" s="1177"/>
      <c r="R243" s="1177"/>
      <c r="S243" s="610" t="str">
        <f>IF('statement of marks'!FE$6="","",'statement of marks'!EX$6)</f>
        <v/>
      </c>
      <c r="T243" s="615">
        <f>IF('statement of marks'!EU$6="","",'statement of marks'!EU$6)</f>
        <v>100</v>
      </c>
      <c r="U243" s="616" t="s">
        <v>5</v>
      </c>
      <c r="V243" s="617" t="s">
        <v>464</v>
      </c>
    </row>
    <row r="244" spans="1:22" ht="16" customHeight="1">
      <c r="A244" s="598"/>
      <c r="B244" s="1114" t="str">
        <f>IF('statement of marks'!$EP$3="","",'statement of marks'!$EP$3)</f>
        <v>dk;kZuqHko</v>
      </c>
      <c r="C244" s="1115"/>
      <c r="D244" s="1103">
        <f>IF('statement of marks'!EP14="","",'statement of marks'!EP14)</f>
        <v>16</v>
      </c>
      <c r="E244" s="1103"/>
      <c r="F244" s="1103"/>
      <c r="G244" s="1103">
        <f>IF('statement of marks'!EQ14="","",'statement of marks'!EQ14)</f>
        <v>15</v>
      </c>
      <c r="H244" s="1103"/>
      <c r="I244" s="1103"/>
      <c r="J244" s="1103">
        <f>IF('statement of marks'!ES14="","",'statement of marks'!ES14)</f>
        <v>15</v>
      </c>
      <c r="K244" s="1103"/>
      <c r="L244" s="1103"/>
      <c r="M244" s="1103">
        <f>IF('statement of marks'!ER14="","",'statement of marks'!ER14)</f>
        <v>16</v>
      </c>
      <c r="N244" s="1103"/>
      <c r="O244" s="1103"/>
      <c r="P244" s="1103">
        <f>IF('statement of marks'!ET14="","",'statement of marks'!ET14)</f>
        <v>15</v>
      </c>
      <c r="Q244" s="1103"/>
      <c r="R244" s="1103"/>
      <c r="S244" s="611"/>
      <c r="T244" s="613">
        <f>IF('statement of marks'!EU14="","",'statement of marks'!EU14)</f>
        <v>77</v>
      </c>
      <c r="U244" s="613">
        <f>IF('statement of marks'!EV14="","",'statement of marks'!EV14)</f>
        <v>77</v>
      </c>
      <c r="V244" s="614" t="str">
        <f>IF('statement of marks'!EW14="","",'statement of marks'!EW14)</f>
        <v>B</v>
      </c>
    </row>
    <row r="245" spans="1:22" ht="16" customHeight="1">
      <c r="A245" s="598"/>
      <c r="B245" s="1112" t="str">
        <f>IF('statement of marks'!$EZ$3="","",'statement of marks'!$EZ$3)</f>
        <v>dyk f'k{kk</v>
      </c>
      <c r="C245" s="1113"/>
      <c r="D245" s="1103">
        <f>IF('statement of marks'!EZ14="","",'statement of marks'!EZ14)</f>
        <v>20</v>
      </c>
      <c r="E245" s="1103"/>
      <c r="F245" s="1103"/>
      <c r="G245" s="1103">
        <f>IF('statement of marks'!FA14="","",'statement of marks'!FA14)</f>
        <v>20</v>
      </c>
      <c r="H245" s="1103"/>
      <c r="I245" s="1103"/>
      <c r="J245" s="1103">
        <f>IF('statement of marks'!FC14="","",'statement of marks'!FC14)</f>
        <v>20</v>
      </c>
      <c r="K245" s="1103"/>
      <c r="L245" s="1103"/>
      <c r="M245" s="1103">
        <f>IF('statement of marks'!FB14="","",'statement of marks'!FB14)</f>
        <v>20</v>
      </c>
      <c r="N245" s="1103"/>
      <c r="O245" s="1103"/>
      <c r="P245" s="1103">
        <f>IF('statement of marks'!FD14="","",'statement of marks'!FD14)</f>
        <v>20</v>
      </c>
      <c r="Q245" s="1103"/>
      <c r="R245" s="1103"/>
      <c r="S245" s="611"/>
      <c r="T245" s="613">
        <f>IF('statement of marks'!FE14="","",'statement of marks'!FE14)</f>
        <v>100</v>
      </c>
      <c r="U245" s="613">
        <f>IF('statement of marks'!FF14="","",'statement of marks'!FF14)</f>
        <v>100</v>
      </c>
      <c r="V245" s="614" t="str">
        <f>IF('statement of marks'!FG14="","",'statement of marks'!FG14)</f>
        <v>A</v>
      </c>
    </row>
    <row r="246" spans="1:22" ht="16" customHeight="1">
      <c r="A246" s="598"/>
      <c r="B246" s="1109" t="str">
        <f>IF('statement of marks'!$FJ$3="","",'statement of marks'!$FJ$3)</f>
        <v>LokLF; ,oe~ 'kkjhfjd f'k{kk</v>
      </c>
      <c r="C246" s="1110"/>
      <c r="D246" s="1103">
        <f>IF('statement of marks'!FJ14="","",'statement of marks'!FJ14)</f>
        <v>16</v>
      </c>
      <c r="E246" s="1103"/>
      <c r="F246" s="1103"/>
      <c r="G246" s="1103">
        <f>IF('statement of marks'!FK14="","",'statement of marks'!FK14)</f>
        <v>15</v>
      </c>
      <c r="H246" s="1103"/>
      <c r="I246" s="1103"/>
      <c r="J246" s="1103">
        <f>IF('statement of marks'!FM14="","",'statement of marks'!FM14)</f>
        <v>15</v>
      </c>
      <c r="K246" s="1103"/>
      <c r="L246" s="1103"/>
      <c r="M246" s="1103">
        <f>IF('statement of marks'!FL14="","",'statement of marks'!FL14)</f>
        <v>15</v>
      </c>
      <c r="N246" s="1103"/>
      <c r="O246" s="1103"/>
      <c r="P246" s="1103">
        <f>IF('statement of marks'!FN14="","",'statement of marks'!FN14)</f>
        <v>15</v>
      </c>
      <c r="Q246" s="1103"/>
      <c r="R246" s="1103"/>
      <c r="S246" s="611"/>
      <c r="T246" s="613">
        <f>IF('statement of marks'!FO14="","",'statement of marks'!FO14)</f>
        <v>76</v>
      </c>
      <c r="U246" s="613">
        <f>IF('statement of marks'!FP14="","",'statement of marks'!FP14)</f>
        <v>76</v>
      </c>
      <c r="V246" s="614" t="str">
        <f>IF('statement of marks'!FQ14="","",'statement of marks'!FQ14)</f>
        <v>B</v>
      </c>
    </row>
    <row r="247" spans="1:22" ht="16" customHeight="1">
      <c r="A247" s="598"/>
      <c r="B247" s="1104" t="s">
        <v>273</v>
      </c>
      <c r="C247" s="1105"/>
      <c r="D247" s="1213" t="str">
        <f>details!$DZ$3</f>
        <v>vxLr rd</v>
      </c>
      <c r="E247" s="1213"/>
      <c r="F247" s="1213"/>
      <c r="G247" s="1213" t="str">
        <f>details!$ED$3</f>
        <v>vDVwcj rd</v>
      </c>
      <c r="H247" s="1213"/>
      <c r="I247" s="1213"/>
      <c r="J247" s="1213" t="str">
        <f>details!$EL$3</f>
        <v>Qjojh rd</v>
      </c>
      <c r="K247" s="1213"/>
      <c r="L247" s="1213"/>
      <c r="M247" s="1213" t="str">
        <f>details!$EH$3</f>
        <v>fnlEcj rd</v>
      </c>
      <c r="N247" s="1213"/>
      <c r="O247" s="1213"/>
      <c r="P247" s="1213" t="str">
        <f>details!$EP$3</f>
        <v>loZ ;ksx</v>
      </c>
      <c r="Q247" s="1213"/>
      <c r="R247" s="1213"/>
      <c r="S247" s="1106" t="s">
        <v>475</v>
      </c>
      <c r="T247" s="1107"/>
      <c r="U247" s="1107"/>
      <c r="V247" s="1180"/>
    </row>
    <row r="248" spans="1:22" ht="16" customHeight="1">
      <c r="A248" s="598"/>
      <c r="B248" s="1100" t="s">
        <v>99</v>
      </c>
      <c r="C248" s="1101"/>
      <c r="D248" s="1102" t="str">
        <f>IF(details!EA14="","",details!EA14)</f>
        <v/>
      </c>
      <c r="E248" s="1102"/>
      <c r="F248" s="1102"/>
      <c r="G248" s="1102" t="str">
        <f>IF(details!EE14="","",details!EE14)</f>
        <v/>
      </c>
      <c r="H248" s="1102"/>
      <c r="I248" s="1102"/>
      <c r="J248" s="1102" t="str">
        <f>IF(details!EM14="","",details!EM14)</f>
        <v/>
      </c>
      <c r="K248" s="1102"/>
      <c r="L248" s="1102"/>
      <c r="M248" s="1102" t="str">
        <f>IF(details!EI14="","",details!EI14)</f>
        <v/>
      </c>
      <c r="N248" s="1102"/>
      <c r="O248" s="1102"/>
      <c r="P248" s="1102" t="str">
        <f>IF(details!EQ14="","",details!EQ14)</f>
        <v/>
      </c>
      <c r="Q248" s="1102"/>
      <c r="R248" s="1102"/>
      <c r="S248" s="1181">
        <f>'statement of marks'!$HG$108</f>
        <v>42460</v>
      </c>
      <c r="T248" s="1182"/>
      <c r="U248" s="1182"/>
      <c r="V248" s="1183"/>
    </row>
    <row r="249" spans="1:22" ht="16" customHeight="1">
      <c r="A249" s="598"/>
      <c r="B249" s="1094" t="s">
        <v>15</v>
      </c>
      <c r="C249" s="1095"/>
      <c r="D249" s="1096" t="str">
        <f>IF(details!DZ14="","",details!DZ14)</f>
        <v/>
      </c>
      <c r="E249" s="1096"/>
      <c r="F249" s="1096"/>
      <c r="G249" s="1096" t="str">
        <f>IF(details!ED14="","",details!ED14)</f>
        <v/>
      </c>
      <c r="H249" s="1096"/>
      <c r="I249" s="1096"/>
      <c r="J249" s="1096" t="str">
        <f>IF(details!EL14="","",details!EL14)</f>
        <v/>
      </c>
      <c r="K249" s="1096"/>
      <c r="L249" s="1096"/>
      <c r="M249" s="1096" t="str">
        <f>IF(details!EH14="","",details!EH14)</f>
        <v/>
      </c>
      <c r="N249" s="1096"/>
      <c r="O249" s="1096"/>
      <c r="P249" s="1096" t="str">
        <f>IF(details!EP14="","",details!EP14)</f>
        <v/>
      </c>
      <c r="Q249" s="1096"/>
      <c r="R249" s="1096"/>
      <c r="S249" s="1184"/>
      <c r="T249" s="1185"/>
      <c r="U249" s="1185"/>
      <c r="V249" s="1186"/>
    </row>
    <row r="250" spans="1:22" ht="16" customHeight="1">
      <c r="A250" s="1206"/>
      <c r="B250" s="1207" t="s">
        <v>473</v>
      </c>
      <c r="C250" s="1208"/>
      <c r="D250" s="1209" t="s">
        <v>3</v>
      </c>
      <c r="E250" s="1209"/>
      <c r="F250" s="1209"/>
      <c r="G250" s="1209" t="s">
        <v>389</v>
      </c>
      <c r="H250" s="1209"/>
      <c r="I250" s="1209"/>
      <c r="J250" s="1209" t="s">
        <v>5</v>
      </c>
      <c r="K250" s="1209"/>
      <c r="L250" s="1209"/>
      <c r="M250" s="1209" t="s">
        <v>465</v>
      </c>
      <c r="N250" s="1209"/>
      <c r="O250" s="1209"/>
      <c r="P250" s="1210" t="s">
        <v>306</v>
      </c>
      <c r="Q250" s="1210"/>
      <c r="R250" s="1210"/>
      <c r="S250" s="1209" t="s">
        <v>473</v>
      </c>
      <c r="T250" s="1209"/>
      <c r="U250" s="1209"/>
      <c r="V250" s="1211"/>
    </row>
    <row r="251" spans="1:22" ht="16" customHeight="1">
      <c r="A251" s="1206"/>
      <c r="B251" s="1207"/>
      <c r="C251" s="1208"/>
      <c r="D251" s="1212">
        <f>'statement of marks'!HE14</f>
        <v>1200</v>
      </c>
      <c r="E251" s="1212"/>
      <c r="F251" s="1212"/>
      <c r="G251" s="1212">
        <f>'statement of marks'!HF14</f>
        <v>591</v>
      </c>
      <c r="H251" s="1212"/>
      <c r="I251" s="1212"/>
      <c r="J251" s="1212">
        <f>'statement of marks'!HG14</f>
        <v>49.25</v>
      </c>
      <c r="K251" s="1212"/>
      <c r="L251" s="1212"/>
      <c r="M251" s="1212" t="str">
        <f>'statement of marks'!HJ14</f>
        <v>D</v>
      </c>
      <c r="N251" s="1212"/>
      <c r="O251" s="1212"/>
      <c r="P251" s="1212">
        <f>'statement of marks'!HI14</f>
        <v>4.9999999999999964</v>
      </c>
      <c r="Q251" s="1212"/>
      <c r="R251" s="1212"/>
      <c r="S251" s="1209" t="str">
        <f>'statement of marks'!HD14</f>
        <v>mRrh.kZ</v>
      </c>
      <c r="T251" s="1209"/>
      <c r="U251" s="1209"/>
      <c r="V251" s="1211"/>
    </row>
    <row r="252" spans="1:22" ht="16" customHeight="1">
      <c r="A252" s="598"/>
      <c r="B252" s="1089" t="s">
        <v>100</v>
      </c>
      <c r="C252" s="1090"/>
      <c r="D252" s="1081"/>
      <c r="E252" s="1081"/>
      <c r="F252" s="1081"/>
      <c r="G252" s="1081"/>
      <c r="H252" s="1081"/>
      <c r="I252" s="1081"/>
      <c r="J252" s="1081"/>
      <c r="K252" s="1081"/>
      <c r="L252" s="1081"/>
      <c r="M252" s="1081"/>
      <c r="N252" s="1081"/>
      <c r="O252" s="1081"/>
      <c r="P252" s="1081"/>
      <c r="Q252" s="1081"/>
      <c r="R252" s="1081"/>
      <c r="S252" s="1081"/>
      <c r="T252" s="1081"/>
      <c r="U252" s="1081"/>
      <c r="V252" s="1205"/>
    </row>
    <row r="253" spans="1:22" ht="16" customHeight="1">
      <c r="A253" s="598"/>
      <c r="B253" s="1087" t="s">
        <v>80</v>
      </c>
      <c r="C253" s="1088"/>
      <c r="D253" s="1081"/>
      <c r="E253" s="1081"/>
      <c r="F253" s="1081"/>
      <c r="G253" s="1081"/>
      <c r="H253" s="1081"/>
      <c r="I253" s="1081"/>
      <c r="J253" s="1081"/>
      <c r="K253" s="1081"/>
      <c r="L253" s="1081"/>
      <c r="M253" s="1081"/>
      <c r="N253" s="1081"/>
      <c r="O253" s="1081"/>
      <c r="P253" s="1081"/>
      <c r="Q253" s="1081"/>
      <c r="R253" s="1081"/>
      <c r="S253" s="1081"/>
      <c r="T253" s="1081"/>
      <c r="U253" s="1081"/>
      <c r="V253" s="1205"/>
    </row>
    <row r="254" spans="1:22" ht="16" customHeight="1">
      <c r="A254" s="598"/>
      <c r="B254" s="1089" t="s">
        <v>466</v>
      </c>
      <c r="C254" s="1090"/>
      <c r="D254" s="1081"/>
      <c r="E254" s="1081"/>
      <c r="F254" s="1081"/>
      <c r="G254" s="1081"/>
      <c r="H254" s="1081"/>
      <c r="I254" s="1081"/>
      <c r="J254" s="1081"/>
      <c r="K254" s="1081"/>
      <c r="L254" s="1081"/>
      <c r="M254" s="1081"/>
      <c r="N254" s="1081"/>
      <c r="O254" s="1081"/>
      <c r="P254" s="1081" t="s">
        <v>466</v>
      </c>
      <c r="Q254" s="1081"/>
      <c r="R254" s="1081"/>
      <c r="S254" s="1081"/>
      <c r="T254" s="1081"/>
      <c r="U254" s="1081"/>
      <c r="V254" s="1205"/>
    </row>
    <row r="255" spans="1:22" ht="16" customHeight="1">
      <c r="A255" s="598"/>
      <c r="B255" s="1085" t="s">
        <v>101</v>
      </c>
      <c r="C255" s="1086"/>
      <c r="D255" s="1081"/>
      <c r="E255" s="1081"/>
      <c r="F255" s="1081"/>
      <c r="G255" s="1081"/>
      <c r="H255" s="1081"/>
      <c r="I255" s="1081"/>
      <c r="J255" s="1081"/>
      <c r="K255" s="1081"/>
      <c r="L255" s="1081"/>
      <c r="M255" s="1081"/>
      <c r="N255" s="1081"/>
      <c r="O255" s="1081"/>
      <c r="P255" s="1081"/>
      <c r="Q255" s="1081"/>
      <c r="R255" s="1081"/>
      <c r="S255" s="1198" t="s">
        <v>101</v>
      </c>
      <c r="T255" s="1198"/>
      <c r="U255" s="1198"/>
      <c r="V255" s="1199"/>
    </row>
    <row r="256" spans="1:22" ht="16" customHeight="1" thickBot="1">
      <c r="A256" s="600"/>
      <c r="B256" s="1200" t="s">
        <v>102</v>
      </c>
      <c r="C256" s="1201"/>
      <c r="D256" s="1202"/>
      <c r="E256" s="1202"/>
      <c r="F256" s="1202"/>
      <c r="G256" s="1202"/>
      <c r="H256" s="1202"/>
      <c r="I256" s="1202"/>
      <c r="J256" s="1202"/>
      <c r="K256" s="1202"/>
      <c r="L256" s="1202"/>
      <c r="M256" s="1202"/>
      <c r="N256" s="1202"/>
      <c r="O256" s="1202"/>
      <c r="P256" s="1202"/>
      <c r="Q256" s="1202"/>
      <c r="R256" s="1202"/>
      <c r="S256" s="1203" t="s">
        <v>163</v>
      </c>
      <c r="T256" s="1203"/>
      <c r="U256" s="1203"/>
      <c r="V256" s="1204"/>
    </row>
    <row r="257" spans="1:22" ht="16" customHeight="1">
      <c r="A257" s="597"/>
      <c r="B257" s="1216" t="s">
        <v>47</v>
      </c>
      <c r="C257" s="1217"/>
      <c r="D257" s="1217"/>
      <c r="E257" s="1217"/>
      <c r="F257" s="1217"/>
      <c r="G257" s="1217"/>
      <c r="H257" s="1217"/>
      <c r="I257" s="1217"/>
      <c r="J257" s="1217"/>
      <c r="K257" s="1217"/>
      <c r="L257" s="1217"/>
      <c r="M257" s="1217"/>
      <c r="N257" s="1217"/>
      <c r="O257" s="1217"/>
      <c r="P257" s="1217"/>
      <c r="Q257" s="1217"/>
      <c r="R257" s="1217"/>
      <c r="S257" s="1217"/>
      <c r="T257" s="1217"/>
      <c r="U257" s="1217"/>
      <c r="V257" s="1218"/>
    </row>
    <row r="258" spans="1:22" ht="16" customHeight="1">
      <c r="A258" s="598"/>
      <c r="B258" s="1219" t="str">
        <f>'statement of marks'!$A$1</f>
        <v>jk- ck- ek/;fed fo|ky; uohu] fuEckgsM+k</v>
      </c>
      <c r="C258" s="1220"/>
      <c r="D258" s="1220"/>
      <c r="E258" s="1220"/>
      <c r="F258" s="1220"/>
      <c r="G258" s="1220"/>
      <c r="H258" s="1220"/>
      <c r="I258" s="1220"/>
      <c r="J258" s="1220"/>
      <c r="K258" s="1220"/>
      <c r="L258" s="1220"/>
      <c r="M258" s="1220"/>
      <c r="N258" s="1220"/>
      <c r="O258" s="1220"/>
      <c r="P258" s="1220"/>
      <c r="Q258" s="1220"/>
      <c r="R258" s="1220"/>
      <c r="S258" s="1220"/>
      <c r="T258" s="1220"/>
      <c r="U258" s="1220"/>
      <c r="V258" s="1221"/>
    </row>
    <row r="259" spans="1:22" ht="16" customHeight="1">
      <c r="A259" s="598"/>
      <c r="B259" s="1114" t="s">
        <v>467</v>
      </c>
      <c r="C259" s="1115"/>
      <c r="D259" s="1119" t="str">
        <f>'statement of marks'!$H$3</f>
        <v>2015-16</v>
      </c>
      <c r="E259" s="1119"/>
      <c r="F259" s="1119"/>
      <c r="G259" s="1119"/>
      <c r="H259" s="1119"/>
      <c r="I259" s="1119"/>
      <c r="J259" s="1119"/>
      <c r="K259" s="1119"/>
      <c r="L259" s="1119"/>
      <c r="M259" s="1119"/>
      <c r="N259" s="1119"/>
      <c r="O259" s="1119"/>
      <c r="P259" s="1119"/>
      <c r="Q259" s="1119"/>
      <c r="R259" s="1119"/>
      <c r="S259" s="1119"/>
      <c r="T259" s="1119"/>
      <c r="U259" s="1119"/>
      <c r="V259" s="1196"/>
    </row>
    <row r="260" spans="1:22" ht="16" customHeight="1">
      <c r="A260" s="598"/>
      <c r="B260" s="1114" t="s">
        <v>218</v>
      </c>
      <c r="C260" s="1115"/>
      <c r="D260" s="1115" t="str">
        <f>IF('statement of marks'!J15="","",'statement of marks'!J15)</f>
        <v>v 009</v>
      </c>
      <c r="E260" s="1115"/>
      <c r="F260" s="1115"/>
      <c r="G260" s="1115"/>
      <c r="H260" s="1115"/>
      <c r="I260" s="1115"/>
      <c r="J260" s="1115"/>
      <c r="K260" s="1115"/>
      <c r="L260" s="1115"/>
      <c r="M260" s="1115"/>
      <c r="N260" s="1115"/>
      <c r="O260" s="1115"/>
      <c r="P260" s="1115"/>
      <c r="Q260" s="1115"/>
      <c r="R260" s="1115"/>
      <c r="S260" s="1115"/>
      <c r="T260" s="1115"/>
      <c r="U260" s="1115"/>
      <c r="V260" s="1197"/>
    </row>
    <row r="261" spans="1:22" ht="16" customHeight="1">
      <c r="A261" s="598"/>
      <c r="B261" s="1114" t="s">
        <v>219</v>
      </c>
      <c r="C261" s="1115"/>
      <c r="D261" s="1115" t="str">
        <f>IF('statement of marks'!K15="","",'statement of marks'!K15)</f>
        <v>c 009</v>
      </c>
      <c r="E261" s="1115"/>
      <c r="F261" s="1115"/>
      <c r="G261" s="1115"/>
      <c r="H261" s="1115"/>
      <c r="I261" s="1115"/>
      <c r="J261" s="1115"/>
      <c r="K261" s="1115"/>
      <c r="L261" s="1115"/>
      <c r="M261" s="1115"/>
      <c r="N261" s="1115"/>
      <c r="O261" s="1115"/>
      <c r="P261" s="1115"/>
      <c r="Q261" s="1115"/>
      <c r="R261" s="1115"/>
      <c r="S261" s="1115"/>
      <c r="T261" s="1115"/>
      <c r="U261" s="1115"/>
      <c r="V261" s="1197"/>
    </row>
    <row r="262" spans="1:22" ht="16" customHeight="1">
      <c r="A262" s="598"/>
      <c r="B262" s="1114" t="s">
        <v>220</v>
      </c>
      <c r="C262" s="1115"/>
      <c r="D262" s="1115" t="str">
        <f>IF('statement of marks'!L15="","",'statement of marks'!L15)</f>
        <v>l 009</v>
      </c>
      <c r="E262" s="1115"/>
      <c r="F262" s="1115"/>
      <c r="G262" s="1115"/>
      <c r="H262" s="1115"/>
      <c r="I262" s="1115"/>
      <c r="J262" s="1115"/>
      <c r="K262" s="1115"/>
      <c r="L262" s="1115"/>
      <c r="M262" s="1115"/>
      <c r="N262" s="1115"/>
      <c r="O262" s="1115"/>
      <c r="P262" s="1115"/>
      <c r="Q262" s="1115"/>
      <c r="R262" s="1115"/>
      <c r="S262" s="1115"/>
      <c r="T262" s="1115"/>
      <c r="U262" s="1115"/>
      <c r="V262" s="1197"/>
    </row>
    <row r="263" spans="1:22" ht="16" customHeight="1">
      <c r="A263" s="598"/>
      <c r="B263" s="1114" t="s">
        <v>221</v>
      </c>
      <c r="C263" s="1115"/>
      <c r="D263" s="1119" t="str">
        <f>'statement of marks'!$G$3</f>
        <v>6 A</v>
      </c>
      <c r="E263" s="1119"/>
      <c r="F263" s="1119"/>
      <c r="G263" s="1115" t="s">
        <v>9</v>
      </c>
      <c r="H263" s="1115"/>
      <c r="I263" s="1115"/>
      <c r="J263" s="1119">
        <f>IF('statement of marks'!D15="","",'statement of marks'!D15)</f>
        <v>809</v>
      </c>
      <c r="K263" s="1119"/>
      <c r="L263" s="1119"/>
      <c r="M263" s="1115" t="s">
        <v>222</v>
      </c>
      <c r="N263" s="1115"/>
      <c r="O263" s="1115"/>
      <c r="P263" s="1119">
        <f>IF('statement of marks'!F15="","",'statement of marks'!F15)</f>
        <v>973</v>
      </c>
      <c r="Q263" s="1119"/>
      <c r="R263" s="1119"/>
      <c r="S263" s="1214" t="str">
        <f>IF('statement of marks'!$J$3="","",'statement of marks'!$J$3)</f>
        <v xml:space="preserve">fo|ky; dk Mk;l dksM+ </v>
      </c>
      <c r="T263" s="1214"/>
      <c r="U263" s="1214"/>
      <c r="V263" s="1215"/>
    </row>
    <row r="264" spans="1:22" ht="16" customHeight="1">
      <c r="A264" s="598"/>
      <c r="B264" s="601" t="s">
        <v>0</v>
      </c>
      <c r="C264" s="602"/>
      <c r="D264" s="1121">
        <f>IF('statement of marks'!H15="","",'statement of marks'!H15)</f>
        <v>36693</v>
      </c>
      <c r="E264" s="1121"/>
      <c r="F264" s="1121"/>
      <c r="G264" s="1115" t="str">
        <f>IF('statement of marks'!I15="","",'statement of marks'!I15)</f>
        <v xml:space="preserve">lksyg twu] nks gtkj </v>
      </c>
      <c r="H264" s="1115"/>
      <c r="I264" s="1115"/>
      <c r="J264" s="1115"/>
      <c r="K264" s="1115"/>
      <c r="L264" s="1115"/>
      <c r="M264" s="1115"/>
      <c r="N264" s="1115"/>
      <c r="O264" s="1115"/>
      <c r="P264" s="1115"/>
      <c r="Q264" s="1115"/>
      <c r="R264" s="1115"/>
      <c r="S264" s="1190" t="str">
        <f>IF('statement of marks'!$K$3="","",'statement of marks'!$K$3)</f>
        <v xml:space="preserve">08291009401   </v>
      </c>
      <c r="T264" s="1190"/>
      <c r="U264" s="1190"/>
      <c r="V264" s="1191"/>
    </row>
    <row r="265" spans="1:22" ht="16" customHeight="1">
      <c r="A265" s="598"/>
      <c r="B265" s="561" t="s">
        <v>28</v>
      </c>
      <c r="C265" s="603" t="s">
        <v>97</v>
      </c>
      <c r="D265" s="1081" t="s">
        <v>1</v>
      </c>
      <c r="E265" s="1081"/>
      <c r="F265" s="1081"/>
      <c r="G265" s="1081" t="s">
        <v>21</v>
      </c>
      <c r="H265" s="1081"/>
      <c r="I265" s="1081"/>
      <c r="J265" s="1081" t="s">
        <v>68</v>
      </c>
      <c r="K265" s="1081"/>
      <c r="L265" s="1081"/>
      <c r="M265" s="1081" t="s">
        <v>98</v>
      </c>
      <c r="N265" s="1081"/>
      <c r="O265" s="1081"/>
      <c r="P265" s="1192" t="s">
        <v>278</v>
      </c>
      <c r="Q265" s="1193" t="s">
        <v>459</v>
      </c>
      <c r="R265" s="1193"/>
      <c r="S265" s="1193"/>
      <c r="T265" s="1194" t="s">
        <v>458</v>
      </c>
      <c r="U265" s="1194"/>
      <c r="V265" s="1195"/>
    </row>
    <row r="266" spans="1:22" ht="16" customHeight="1">
      <c r="A266" s="598"/>
      <c r="B266" s="561"/>
      <c r="C266" s="603"/>
      <c r="D266" s="596" t="s">
        <v>468</v>
      </c>
      <c r="E266" s="596" t="s">
        <v>469</v>
      </c>
      <c r="F266" s="604" t="s">
        <v>2</v>
      </c>
      <c r="G266" s="596" t="s">
        <v>468</v>
      </c>
      <c r="H266" s="596" t="s">
        <v>469</v>
      </c>
      <c r="I266" s="604" t="s">
        <v>2</v>
      </c>
      <c r="J266" s="596" t="s">
        <v>468</v>
      </c>
      <c r="K266" s="596" t="s">
        <v>469</v>
      </c>
      <c r="L266" s="604" t="s">
        <v>2</v>
      </c>
      <c r="M266" s="596" t="s">
        <v>468</v>
      </c>
      <c r="N266" s="596" t="s">
        <v>469</v>
      </c>
      <c r="O266" s="604" t="s">
        <v>2</v>
      </c>
      <c r="P266" s="1192"/>
      <c r="Q266" s="596" t="s">
        <v>468</v>
      </c>
      <c r="R266" s="596" t="s">
        <v>469</v>
      </c>
      <c r="S266" s="608" t="s">
        <v>2</v>
      </c>
      <c r="T266" s="618" t="s">
        <v>304</v>
      </c>
      <c r="U266" s="619" t="s">
        <v>5</v>
      </c>
      <c r="V266" s="620" t="s">
        <v>464</v>
      </c>
    </row>
    <row r="267" spans="1:22" ht="16" customHeight="1">
      <c r="A267" s="599"/>
      <c r="B267" s="1178" t="s">
        <v>3</v>
      </c>
      <c r="C267" s="1179"/>
      <c r="D267" s="579">
        <f>IF('statement of marks'!M$6="","",'statement of marks'!M$6)</f>
        <v>5</v>
      </c>
      <c r="E267" s="579">
        <f>IF('statement of marks'!N$6="","",'statement of marks'!N$6)</f>
        <v>5</v>
      </c>
      <c r="F267" s="605">
        <f>IF('statement of marks'!O$6="","",'statement of marks'!O$6)</f>
        <v>10</v>
      </c>
      <c r="G267" s="579">
        <f>IF('statement of marks'!P$6="","",'statement of marks'!P$6)</f>
        <v>5</v>
      </c>
      <c r="H267" s="579">
        <f>IF('statement of marks'!Q$6="","",'statement of marks'!Q$6)</f>
        <v>5</v>
      </c>
      <c r="I267" s="605">
        <f>IF('statement of marks'!R$6="","",'statement of marks'!R$6)</f>
        <v>10</v>
      </c>
      <c r="J267" s="579">
        <f>IF('statement of marks'!S$6="","",'statement of marks'!S$6)</f>
        <v>5</v>
      </c>
      <c r="K267" s="579">
        <f>IF('statement of marks'!T$6="","",'statement of marks'!T$6)</f>
        <v>5</v>
      </c>
      <c r="L267" s="605">
        <f>IF('statement of marks'!U$6="","",'statement of marks'!U$6)</f>
        <v>10</v>
      </c>
      <c r="M267" s="579">
        <f>IF('statement of marks'!W$6="","",'statement of marks'!W$6)</f>
        <v>50</v>
      </c>
      <c r="N267" s="579">
        <f>IF('statement of marks'!X$6="","",'statement of marks'!X$6)</f>
        <v>20</v>
      </c>
      <c r="O267" s="605">
        <f>IF('statement of marks'!Y$6="","",'statement of marks'!Y$6)</f>
        <v>70</v>
      </c>
      <c r="P267" s="580">
        <f>IF('statement of marks'!Z$6="","",'statement of marks'!Z$6)</f>
        <v>100</v>
      </c>
      <c r="Q267" s="579">
        <f>IF('statement of marks'!AA$6="","",'statement of marks'!AA$6)</f>
        <v>70</v>
      </c>
      <c r="R267" s="579">
        <f>IF('statement of marks'!AB$6="","",'statement of marks'!AB$6)</f>
        <v>30</v>
      </c>
      <c r="S267" s="605">
        <f>IF('statement of marks'!AC$6="","",'statement of marks'!AC$6)</f>
        <v>100</v>
      </c>
      <c r="T267" s="615">
        <f>IF('statement of marks'!AD$6="","",'statement of marks'!AD$6)</f>
        <v>200</v>
      </c>
      <c r="U267" s="615" t="str">
        <f>IF('statement of marks'!AE$6="","",'statement of marks'!AE$6)</f>
        <v/>
      </c>
      <c r="V267" s="621" t="str">
        <f>IF('statement of marks'!AF$6="","",'statement of marks'!AF$6)</f>
        <v/>
      </c>
    </row>
    <row r="268" spans="1:22" ht="16" customHeight="1">
      <c r="A268" s="598"/>
      <c r="B268" s="1114" t="str">
        <f>IF('statement of marks'!$M$3="","",'statement of marks'!$M$3)</f>
        <v>fgUnh</v>
      </c>
      <c r="C268" s="1115"/>
      <c r="D268" s="275">
        <f>IF('statement of marks'!M15="","",'statement of marks'!M15)</f>
        <v>5</v>
      </c>
      <c r="E268" s="275">
        <f>IF('statement of marks'!N15="","",'statement of marks'!N15)</f>
        <v>5</v>
      </c>
      <c r="F268" s="606">
        <f>IF('statement of marks'!O15="","",'statement of marks'!O15)</f>
        <v>10</v>
      </c>
      <c r="G268" s="275">
        <f>IF('statement of marks'!P15="","",'statement of marks'!P15)</f>
        <v>5</v>
      </c>
      <c r="H268" s="275">
        <f>IF('statement of marks'!Q15="","",'statement of marks'!Q15)</f>
        <v>5</v>
      </c>
      <c r="I268" s="606">
        <f>IF('statement of marks'!R15="","",'statement of marks'!R15)</f>
        <v>10</v>
      </c>
      <c r="J268" s="275">
        <f>IF('statement of marks'!S15="","",'statement of marks'!S15)</f>
        <v>5</v>
      </c>
      <c r="K268" s="275">
        <f>IF('statement of marks'!T15="","",'statement of marks'!T15)</f>
        <v>5</v>
      </c>
      <c r="L268" s="606">
        <f>IF('statement of marks'!U15="","",'statement of marks'!U15)</f>
        <v>10</v>
      </c>
      <c r="M268" s="275">
        <f>IF('statement of marks'!W15="","",'statement of marks'!W15)</f>
        <v>44</v>
      </c>
      <c r="N268" s="275">
        <f>IF('statement of marks'!X15="","",'statement of marks'!X15)</f>
        <v>17</v>
      </c>
      <c r="O268" s="606">
        <f>IF('statement of marks'!Y15="","",'statement of marks'!Y15)</f>
        <v>61</v>
      </c>
      <c r="P268" s="277">
        <f>IF('statement of marks'!Z15="","",'statement of marks'!Z15)</f>
        <v>91</v>
      </c>
      <c r="Q268" s="275">
        <f>IF('statement of marks'!AA15="","",'statement of marks'!AA15)</f>
        <v>58</v>
      </c>
      <c r="R268" s="275">
        <f>IF('statement of marks'!AB15="","",'statement of marks'!AB15)</f>
        <v>25</v>
      </c>
      <c r="S268" s="606">
        <f>IF('statement of marks'!AC15="","",'statement of marks'!AC15)</f>
        <v>83</v>
      </c>
      <c r="T268" s="578">
        <f>IF('statement of marks'!AD15="","",'statement of marks'!AD15)</f>
        <v>174</v>
      </c>
      <c r="U268" s="578">
        <f>IF('statement of marks'!AE15="","",'statement of marks'!AE15)</f>
        <v>87</v>
      </c>
      <c r="V268" s="612" t="str">
        <f>IF('statement of marks'!AF15="","",'statement of marks'!AF15)</f>
        <v>A</v>
      </c>
    </row>
    <row r="269" spans="1:22" ht="16" customHeight="1">
      <c r="A269" s="598"/>
      <c r="B269" s="1114" t="str">
        <f>IF('statement of marks'!$AI$3="","",'statement of marks'!$AI$3)</f>
        <v>vaxszth</v>
      </c>
      <c r="C269" s="1115"/>
      <c r="D269" s="275">
        <f>IF('statement of marks'!AI15="","",'statement of marks'!AI15)</f>
        <v>3</v>
      </c>
      <c r="E269" s="275">
        <f>IF('statement of marks'!AJ15="","",'statement of marks'!AJ15)</f>
        <v>3</v>
      </c>
      <c r="F269" s="606">
        <f>IF('statement of marks'!AK15="","",'statement of marks'!AK15)</f>
        <v>6</v>
      </c>
      <c r="G269" s="275">
        <f>IF('statement of marks'!AL15="","",'statement of marks'!AL15)</f>
        <v>3</v>
      </c>
      <c r="H269" s="275">
        <f>IF('statement of marks'!AM15="","",'statement of marks'!AM15)</f>
        <v>3</v>
      </c>
      <c r="I269" s="606">
        <f>IF('statement of marks'!AN15="","",'statement of marks'!AN15)</f>
        <v>6</v>
      </c>
      <c r="J269" s="275">
        <f>IF('statement of marks'!AO15="","",'statement of marks'!AO15)</f>
        <v>5</v>
      </c>
      <c r="K269" s="275">
        <f>IF('statement of marks'!AP15="","",'statement of marks'!AP15)</f>
        <v>5</v>
      </c>
      <c r="L269" s="606">
        <f>IF('statement of marks'!AQ15="","",'statement of marks'!AQ15)</f>
        <v>10</v>
      </c>
      <c r="M269" s="275">
        <f>IF('statement of marks'!AS15="","",'statement of marks'!AS15)</f>
        <v>12</v>
      </c>
      <c r="N269" s="275">
        <f>IF('statement of marks'!AT15="","",'statement of marks'!AT15)</f>
        <v>18</v>
      </c>
      <c r="O269" s="606">
        <f>IF('statement of marks'!AU15="","",'statement of marks'!AU15)</f>
        <v>30</v>
      </c>
      <c r="P269" s="277">
        <f>IF('statement of marks'!AV15="","",'statement of marks'!AV15)</f>
        <v>52</v>
      </c>
      <c r="Q269" s="275">
        <f>IF('statement of marks'!AW15="","",'statement of marks'!AW15)</f>
        <v>45</v>
      </c>
      <c r="R269" s="275">
        <f>IF('statement of marks'!AX15="","",'statement of marks'!AX15)</f>
        <v>25</v>
      </c>
      <c r="S269" s="606">
        <f>IF('statement of marks'!AY15="","",'statement of marks'!AY15)</f>
        <v>70</v>
      </c>
      <c r="T269" s="578">
        <f>IF('statement of marks'!AZ15="","",'statement of marks'!AZ15)</f>
        <v>122</v>
      </c>
      <c r="U269" s="578">
        <f>IF('statement of marks'!BA15="","",'statement of marks'!BA15)</f>
        <v>61</v>
      </c>
      <c r="V269" s="612" t="str">
        <f>IF('statement of marks'!BB15="","",'statement of marks'!BB15)</f>
        <v>C</v>
      </c>
    </row>
    <row r="270" spans="1:22" ht="16" customHeight="1">
      <c r="A270" s="598"/>
      <c r="B270" s="1114" t="str">
        <f>IF('statement of marks'!BE15="s","laLd`r",IF('statement of marks'!BE15="u","mnwZ",IF('statement of marks'!BE15="g","xqtjkrh",IF('statement of marks'!BE15="p","iatkch",IF('statement of marks'!BE15="sd","fla/kh","r`rh; Hkk""kk")))))</f>
        <v>mnwZ</v>
      </c>
      <c r="C270" s="1115"/>
      <c r="D270" s="275">
        <f>IF('statement of marks'!BF15="","",'statement of marks'!BF15)</f>
        <v>4</v>
      </c>
      <c r="E270" s="275">
        <f>IF('statement of marks'!BG15="","",'statement of marks'!BG15)</f>
        <v>4</v>
      </c>
      <c r="F270" s="606">
        <f>IF('statement of marks'!BH15="","",'statement of marks'!BH15)</f>
        <v>8</v>
      </c>
      <c r="G270" s="275">
        <f>IF('statement of marks'!BI15="","",'statement of marks'!BI15)</f>
        <v>5</v>
      </c>
      <c r="H270" s="275">
        <f>IF('statement of marks'!BJ15="","",'statement of marks'!BJ15)</f>
        <v>5</v>
      </c>
      <c r="I270" s="606">
        <f>IF('statement of marks'!BK15="","",'statement of marks'!BK15)</f>
        <v>10</v>
      </c>
      <c r="J270" s="275">
        <f>IF('statement of marks'!BL15="","",'statement of marks'!BL15)</f>
        <v>5</v>
      </c>
      <c r="K270" s="275">
        <f>IF('statement of marks'!BM15="","",'statement of marks'!BM15)</f>
        <v>5</v>
      </c>
      <c r="L270" s="606">
        <f>IF('statement of marks'!BN15="","",'statement of marks'!BN15)</f>
        <v>10</v>
      </c>
      <c r="M270" s="275">
        <f>IF('statement of marks'!BP15="","",'statement of marks'!BP15)</f>
        <v>35</v>
      </c>
      <c r="N270" s="275">
        <f>IF('statement of marks'!BQ15="","",'statement of marks'!BQ15)</f>
        <v>16</v>
      </c>
      <c r="O270" s="606">
        <f>IF('statement of marks'!BR15="","",'statement of marks'!BR15)</f>
        <v>51</v>
      </c>
      <c r="P270" s="277">
        <f>IF('statement of marks'!BS15="","",'statement of marks'!BS15)</f>
        <v>79</v>
      </c>
      <c r="Q270" s="275">
        <f>IF('statement of marks'!BT15="","",'statement of marks'!BT15)</f>
        <v>43</v>
      </c>
      <c r="R270" s="275">
        <f>IF('statement of marks'!BU15="","",'statement of marks'!BU15)</f>
        <v>25</v>
      </c>
      <c r="S270" s="606">
        <f>IF('statement of marks'!BV15="","",'statement of marks'!BV15)</f>
        <v>68</v>
      </c>
      <c r="T270" s="578">
        <f>IF('statement of marks'!BW15="","",'statement of marks'!BW15)</f>
        <v>147</v>
      </c>
      <c r="U270" s="578">
        <f>IF('statement of marks'!BX15="","",'statement of marks'!BX15)</f>
        <v>74</v>
      </c>
      <c r="V270" s="612" t="str">
        <f>IF('statement of marks'!BY15="","",'statement of marks'!BY15)</f>
        <v>B</v>
      </c>
    </row>
    <row r="271" spans="1:22" ht="16" customHeight="1">
      <c r="A271" s="598"/>
      <c r="B271" s="1114" t="str">
        <f>IF('statement of marks'!$CB$3="","",'statement of marks'!$CB$3)</f>
        <v>xf.kr</v>
      </c>
      <c r="C271" s="1115"/>
      <c r="D271" s="275">
        <f>IF('statement of marks'!CB15="","",'statement of marks'!CB15)</f>
        <v>5</v>
      </c>
      <c r="E271" s="275">
        <f>IF('statement of marks'!CC15="","",'statement of marks'!CC15)</f>
        <v>4</v>
      </c>
      <c r="F271" s="606">
        <f>IF('statement of marks'!CD15="","",'statement of marks'!CD15)</f>
        <v>9</v>
      </c>
      <c r="G271" s="275">
        <f>IF('statement of marks'!CE15="","",'statement of marks'!CE15)</f>
        <v>2</v>
      </c>
      <c r="H271" s="275">
        <f>IF('statement of marks'!CF15="","",'statement of marks'!CF15)</f>
        <v>4</v>
      </c>
      <c r="I271" s="606">
        <f>IF('statement of marks'!CG15="","",'statement of marks'!CG15)</f>
        <v>6</v>
      </c>
      <c r="J271" s="275">
        <f>IF('statement of marks'!CH15="","",'statement of marks'!CH15)</f>
        <v>4</v>
      </c>
      <c r="K271" s="275">
        <f>IF('statement of marks'!CI15="","",'statement of marks'!CI15)</f>
        <v>4</v>
      </c>
      <c r="L271" s="606">
        <f>IF('statement of marks'!CJ15="","",'statement of marks'!CJ15)</f>
        <v>8</v>
      </c>
      <c r="M271" s="275">
        <f>IF('statement of marks'!CL15="","",'statement of marks'!CL15)</f>
        <v>20</v>
      </c>
      <c r="N271" s="275">
        <f>IF('statement of marks'!CM15="","",'statement of marks'!CM15)</f>
        <v>16</v>
      </c>
      <c r="O271" s="606">
        <f>IF('statement of marks'!CN15="","",'statement of marks'!CN15)</f>
        <v>36</v>
      </c>
      <c r="P271" s="277">
        <f>IF('statement of marks'!CO15="","",'statement of marks'!CO15)</f>
        <v>59</v>
      </c>
      <c r="Q271" s="275">
        <f>IF('statement of marks'!CP15="","",'statement of marks'!CP15)</f>
        <v>38</v>
      </c>
      <c r="R271" s="275">
        <f>IF('statement of marks'!CQ15="","",'statement of marks'!CQ15)</f>
        <v>25</v>
      </c>
      <c r="S271" s="606">
        <f>IF('statement of marks'!CR15="","",'statement of marks'!CR15)</f>
        <v>63</v>
      </c>
      <c r="T271" s="578">
        <f>IF('statement of marks'!CS15="","",'statement of marks'!CS15)</f>
        <v>122</v>
      </c>
      <c r="U271" s="578">
        <f>IF('statement of marks'!CT15="","",'statement of marks'!CT15)</f>
        <v>61</v>
      </c>
      <c r="V271" s="612" t="str">
        <f>IF('statement of marks'!CU15="","",'statement of marks'!CU15)</f>
        <v>C</v>
      </c>
    </row>
    <row r="272" spans="1:22" ht="16" customHeight="1">
      <c r="A272" s="598"/>
      <c r="B272" s="1114" t="str">
        <f>IF('statement of marks'!$CX$3="","",'statement of marks'!$CX$3)</f>
        <v>foKku</v>
      </c>
      <c r="C272" s="1115"/>
      <c r="D272" s="275">
        <f>IF('statement of marks'!CX15="","",'statement of marks'!CX15)</f>
        <v>3</v>
      </c>
      <c r="E272" s="275">
        <f>IF('statement of marks'!CY15="","",'statement of marks'!CY15)</f>
        <v>2</v>
      </c>
      <c r="F272" s="606">
        <f>IF('statement of marks'!CZ15="","",'statement of marks'!CZ15)</f>
        <v>5</v>
      </c>
      <c r="G272" s="275">
        <f>IF('statement of marks'!DA15="","",'statement of marks'!DA15)</f>
        <v>4</v>
      </c>
      <c r="H272" s="275">
        <f>IF('statement of marks'!DB15="","",'statement of marks'!DB15)</f>
        <v>5</v>
      </c>
      <c r="I272" s="606">
        <f>IF('statement of marks'!DC15="","",'statement of marks'!DC15)</f>
        <v>9</v>
      </c>
      <c r="J272" s="275">
        <f>IF('statement of marks'!DD15="","",'statement of marks'!DD15)</f>
        <v>4</v>
      </c>
      <c r="K272" s="275">
        <f>IF('statement of marks'!DE15="","",'statement of marks'!DE15)</f>
        <v>4</v>
      </c>
      <c r="L272" s="606">
        <f>IF('statement of marks'!DF15="","",'statement of marks'!DF15)</f>
        <v>8</v>
      </c>
      <c r="M272" s="275">
        <f>IF('statement of marks'!DH15="","",'statement of marks'!DH15)</f>
        <v>27</v>
      </c>
      <c r="N272" s="275">
        <f>IF('statement of marks'!DI15="","",'statement of marks'!DI15)</f>
        <v>16</v>
      </c>
      <c r="O272" s="606">
        <f>IF('statement of marks'!DJ15="","",'statement of marks'!DJ15)</f>
        <v>43</v>
      </c>
      <c r="P272" s="277">
        <f>IF('statement of marks'!DK15="","",'statement of marks'!DK15)</f>
        <v>65</v>
      </c>
      <c r="Q272" s="275">
        <f>IF('statement of marks'!DL15="","",'statement of marks'!DL15)</f>
        <v>39</v>
      </c>
      <c r="R272" s="275">
        <f>IF('statement of marks'!DM15="","",'statement of marks'!DM15)</f>
        <v>25</v>
      </c>
      <c r="S272" s="606">
        <f>IF('statement of marks'!DN15="","",'statement of marks'!DN15)</f>
        <v>64</v>
      </c>
      <c r="T272" s="578">
        <f>IF('statement of marks'!DO15="","",'statement of marks'!DO15)</f>
        <v>129</v>
      </c>
      <c r="U272" s="578">
        <f>IF('statement of marks'!DP15="","",'statement of marks'!DP15)</f>
        <v>65</v>
      </c>
      <c r="V272" s="612" t="str">
        <f>IF('statement of marks'!DQ15="","",'statement of marks'!DQ15)</f>
        <v>C</v>
      </c>
    </row>
    <row r="273" spans="1:22" ht="16" customHeight="1">
      <c r="A273" s="598"/>
      <c r="B273" s="1114" t="str">
        <f>IF('statement of marks'!$DT$3="","",'statement of marks'!$DT$3)</f>
        <v>lkekftd foKku</v>
      </c>
      <c r="C273" s="1115"/>
      <c r="D273" s="275">
        <f>IF('statement of marks'!DT15="","",'statement of marks'!DT15)</f>
        <v>1</v>
      </c>
      <c r="E273" s="275">
        <f>IF('statement of marks'!DU15="","",'statement of marks'!DU15)</f>
        <v>3</v>
      </c>
      <c r="F273" s="606">
        <f>IF('statement of marks'!DV15="","",'statement of marks'!DV15)</f>
        <v>4</v>
      </c>
      <c r="G273" s="275">
        <f>IF('statement of marks'!DW15="","",'statement of marks'!DW15)</f>
        <v>3</v>
      </c>
      <c r="H273" s="275">
        <f>IF('statement of marks'!DX15="","",'statement of marks'!DX15)</f>
        <v>4</v>
      </c>
      <c r="I273" s="606">
        <f>IF('statement of marks'!DY15="","",'statement of marks'!DY15)</f>
        <v>7</v>
      </c>
      <c r="J273" s="275">
        <f>IF('statement of marks'!DZ15="","",'statement of marks'!DZ15)</f>
        <v>5</v>
      </c>
      <c r="K273" s="275">
        <f>IF('statement of marks'!EA15="","",'statement of marks'!EA15)</f>
        <v>5</v>
      </c>
      <c r="L273" s="606">
        <f>IF('statement of marks'!EB15="","",'statement of marks'!EB15)</f>
        <v>10</v>
      </c>
      <c r="M273" s="275">
        <f>IF('statement of marks'!ED15="","",'statement of marks'!ED15)</f>
        <v>30</v>
      </c>
      <c r="N273" s="275">
        <f>IF('statement of marks'!EE15="","",'statement of marks'!EE15)</f>
        <v>15</v>
      </c>
      <c r="O273" s="606">
        <f>IF('statement of marks'!EF15="","",'statement of marks'!EF15)</f>
        <v>45</v>
      </c>
      <c r="P273" s="277">
        <f>IF('statement of marks'!EG15="","",'statement of marks'!EG15)</f>
        <v>66</v>
      </c>
      <c r="Q273" s="275">
        <f>IF('statement of marks'!EH15="","",'statement of marks'!EH15)</f>
        <v>44</v>
      </c>
      <c r="R273" s="275">
        <f>IF('statement of marks'!EI15="","",'statement of marks'!EI15)</f>
        <v>25</v>
      </c>
      <c r="S273" s="606">
        <f>IF('statement of marks'!EJ15="","",'statement of marks'!EJ15)</f>
        <v>69</v>
      </c>
      <c r="T273" s="578">
        <f>IF('statement of marks'!EK15="","",'statement of marks'!EK15)</f>
        <v>135</v>
      </c>
      <c r="U273" s="578">
        <f>IF('statement of marks'!EL15="","",'statement of marks'!EL15)</f>
        <v>68</v>
      </c>
      <c r="V273" s="612" t="str">
        <f>IF('statement of marks'!EM15="","",'statement of marks'!EM15)</f>
        <v>C</v>
      </c>
    </row>
    <row r="274" spans="1:22" ht="16" customHeight="1">
      <c r="A274" s="598"/>
      <c r="B274" s="1117" t="s">
        <v>271</v>
      </c>
      <c r="C274" s="1118"/>
      <c r="D274" s="1081" t="s">
        <v>1</v>
      </c>
      <c r="E274" s="1081"/>
      <c r="F274" s="1081"/>
      <c r="G274" s="1081" t="s">
        <v>21</v>
      </c>
      <c r="H274" s="1081"/>
      <c r="I274" s="1081"/>
      <c r="J274" s="1081" t="s">
        <v>272</v>
      </c>
      <c r="K274" s="1081"/>
      <c r="L274" s="1081"/>
      <c r="M274" s="1081" t="s">
        <v>68</v>
      </c>
      <c r="N274" s="1081"/>
      <c r="O274" s="1081"/>
      <c r="P274" s="1081" t="s">
        <v>463</v>
      </c>
      <c r="Q274" s="1081"/>
      <c r="R274" s="1081"/>
      <c r="S274" s="609"/>
      <c r="T274" s="1187" t="s">
        <v>458</v>
      </c>
      <c r="U274" s="1188"/>
      <c r="V274" s="1189"/>
    </row>
    <row r="275" spans="1:22" ht="16" customHeight="1">
      <c r="A275" s="599"/>
      <c r="B275" s="1175" t="s">
        <v>3</v>
      </c>
      <c r="C275" s="1176"/>
      <c r="D275" s="1177">
        <f>IF('statement of marks'!EP$6="","",'statement of marks'!EP$6)</f>
        <v>20</v>
      </c>
      <c r="E275" s="1177"/>
      <c r="F275" s="1177"/>
      <c r="G275" s="1177">
        <f>IF('statement of marks'!EQ$6="","",'statement of marks'!EQ$6)</f>
        <v>20</v>
      </c>
      <c r="H275" s="1177"/>
      <c r="I275" s="1177"/>
      <c r="J275" s="1177">
        <f>IF('statement of marks'!ES$6="","",'statement of marks'!ES$6)</f>
        <v>20</v>
      </c>
      <c r="K275" s="1177"/>
      <c r="L275" s="1177"/>
      <c r="M275" s="1177">
        <f>IF('statement of marks'!ER$6="","",'statement of marks'!ER$6)</f>
        <v>20</v>
      </c>
      <c r="N275" s="1177"/>
      <c r="O275" s="1177"/>
      <c r="P275" s="1177">
        <f>IF('statement of marks'!ET$6="","",'statement of marks'!ET$6)</f>
        <v>20</v>
      </c>
      <c r="Q275" s="1177"/>
      <c r="R275" s="1177"/>
      <c r="S275" s="610" t="str">
        <f>IF('statement of marks'!FE$6="","",'statement of marks'!EX$6)</f>
        <v/>
      </c>
      <c r="T275" s="615">
        <f>IF('statement of marks'!EU$6="","",'statement of marks'!EU$6)</f>
        <v>100</v>
      </c>
      <c r="U275" s="616" t="s">
        <v>5</v>
      </c>
      <c r="V275" s="617" t="s">
        <v>464</v>
      </c>
    </row>
    <row r="276" spans="1:22" ht="16" customHeight="1">
      <c r="A276" s="598"/>
      <c r="B276" s="1114" t="str">
        <f>IF('statement of marks'!$EP$3="","",'statement of marks'!$EP$3)</f>
        <v>dk;kZuqHko</v>
      </c>
      <c r="C276" s="1115"/>
      <c r="D276" s="1103">
        <f>IF('statement of marks'!EP15="","",'statement of marks'!EP15)</f>
        <v>17</v>
      </c>
      <c r="E276" s="1103"/>
      <c r="F276" s="1103"/>
      <c r="G276" s="1103">
        <f>IF('statement of marks'!EQ15="","",'statement of marks'!EQ15)</f>
        <v>15</v>
      </c>
      <c r="H276" s="1103"/>
      <c r="I276" s="1103"/>
      <c r="J276" s="1103">
        <f>IF('statement of marks'!ES15="","",'statement of marks'!ES15)</f>
        <v>15</v>
      </c>
      <c r="K276" s="1103"/>
      <c r="L276" s="1103"/>
      <c r="M276" s="1103">
        <f>IF('statement of marks'!ER15="","",'statement of marks'!ER15)</f>
        <v>17</v>
      </c>
      <c r="N276" s="1103"/>
      <c r="O276" s="1103"/>
      <c r="P276" s="1103">
        <f>IF('statement of marks'!ET15="","",'statement of marks'!ET15)</f>
        <v>15</v>
      </c>
      <c r="Q276" s="1103"/>
      <c r="R276" s="1103"/>
      <c r="S276" s="611"/>
      <c r="T276" s="613">
        <f>IF('statement of marks'!EU15="","",'statement of marks'!EU15)</f>
        <v>79</v>
      </c>
      <c r="U276" s="613">
        <f>IF('statement of marks'!EV15="","",'statement of marks'!EV15)</f>
        <v>79</v>
      </c>
      <c r="V276" s="614" t="str">
        <f>IF('statement of marks'!EW15="","",'statement of marks'!EW15)</f>
        <v>B</v>
      </c>
    </row>
    <row r="277" spans="1:22" ht="16" customHeight="1">
      <c r="A277" s="598"/>
      <c r="B277" s="1112" t="str">
        <f>IF('statement of marks'!$EZ$3="","",'statement of marks'!$EZ$3)</f>
        <v>dyk f'k{kk</v>
      </c>
      <c r="C277" s="1113"/>
      <c r="D277" s="1103">
        <f>IF('statement of marks'!EZ15="","",'statement of marks'!EZ15)</f>
        <v>20</v>
      </c>
      <c r="E277" s="1103"/>
      <c r="F277" s="1103"/>
      <c r="G277" s="1103">
        <f>IF('statement of marks'!FA15="","",'statement of marks'!FA15)</f>
        <v>20</v>
      </c>
      <c r="H277" s="1103"/>
      <c r="I277" s="1103"/>
      <c r="J277" s="1103">
        <f>IF('statement of marks'!FC15="","",'statement of marks'!FC15)</f>
        <v>20</v>
      </c>
      <c r="K277" s="1103"/>
      <c r="L277" s="1103"/>
      <c r="M277" s="1103">
        <f>IF('statement of marks'!FB15="","",'statement of marks'!FB15)</f>
        <v>20</v>
      </c>
      <c r="N277" s="1103"/>
      <c r="O277" s="1103"/>
      <c r="P277" s="1103">
        <f>IF('statement of marks'!FD15="","",'statement of marks'!FD15)</f>
        <v>20</v>
      </c>
      <c r="Q277" s="1103"/>
      <c r="R277" s="1103"/>
      <c r="S277" s="611"/>
      <c r="T277" s="613">
        <f>IF('statement of marks'!FE15="","",'statement of marks'!FE15)</f>
        <v>100</v>
      </c>
      <c r="U277" s="613">
        <f>IF('statement of marks'!FF15="","",'statement of marks'!FF15)</f>
        <v>100</v>
      </c>
      <c r="V277" s="614" t="str">
        <f>IF('statement of marks'!FG15="","",'statement of marks'!FG15)</f>
        <v>A</v>
      </c>
    </row>
    <row r="278" spans="1:22" ht="16" customHeight="1">
      <c r="A278" s="598"/>
      <c r="B278" s="1109" t="str">
        <f>IF('statement of marks'!$FJ$3="","",'statement of marks'!$FJ$3)</f>
        <v>LokLF; ,oe~ 'kkjhfjd f'k{kk</v>
      </c>
      <c r="C278" s="1110"/>
      <c r="D278" s="1103">
        <f>IF('statement of marks'!FJ15="","",'statement of marks'!FJ15)</f>
        <v>15</v>
      </c>
      <c r="E278" s="1103"/>
      <c r="F278" s="1103"/>
      <c r="G278" s="1103">
        <f>IF('statement of marks'!FK15="","",'statement of marks'!FK15)</f>
        <v>15</v>
      </c>
      <c r="H278" s="1103"/>
      <c r="I278" s="1103"/>
      <c r="J278" s="1103">
        <f>IF('statement of marks'!FM15="","",'statement of marks'!FM15)</f>
        <v>14</v>
      </c>
      <c r="K278" s="1103"/>
      <c r="L278" s="1103"/>
      <c r="M278" s="1103">
        <f>IF('statement of marks'!FL15="","",'statement of marks'!FL15)</f>
        <v>14</v>
      </c>
      <c r="N278" s="1103"/>
      <c r="O278" s="1103"/>
      <c r="P278" s="1103">
        <f>IF('statement of marks'!FN15="","",'statement of marks'!FN15)</f>
        <v>15</v>
      </c>
      <c r="Q278" s="1103"/>
      <c r="R278" s="1103"/>
      <c r="S278" s="611"/>
      <c r="T278" s="613">
        <f>IF('statement of marks'!FO15="","",'statement of marks'!FO15)</f>
        <v>73</v>
      </c>
      <c r="U278" s="613">
        <f>IF('statement of marks'!FP15="","",'statement of marks'!FP15)</f>
        <v>73</v>
      </c>
      <c r="V278" s="614" t="str">
        <f>IF('statement of marks'!FQ15="","",'statement of marks'!FQ15)</f>
        <v>B</v>
      </c>
    </row>
    <row r="279" spans="1:22" ht="16" customHeight="1">
      <c r="A279" s="598"/>
      <c r="B279" s="1104" t="s">
        <v>273</v>
      </c>
      <c r="C279" s="1105"/>
      <c r="D279" s="1213" t="str">
        <f>details!$DZ$3</f>
        <v>vxLr rd</v>
      </c>
      <c r="E279" s="1213"/>
      <c r="F279" s="1213"/>
      <c r="G279" s="1213" t="str">
        <f>details!$ED$3</f>
        <v>vDVwcj rd</v>
      </c>
      <c r="H279" s="1213"/>
      <c r="I279" s="1213"/>
      <c r="J279" s="1213" t="str">
        <f>details!$EL$3</f>
        <v>Qjojh rd</v>
      </c>
      <c r="K279" s="1213"/>
      <c r="L279" s="1213"/>
      <c r="M279" s="1213" t="str">
        <f>details!$EH$3</f>
        <v>fnlEcj rd</v>
      </c>
      <c r="N279" s="1213"/>
      <c r="O279" s="1213"/>
      <c r="P279" s="1213" t="str">
        <f>details!$EP$3</f>
        <v>loZ ;ksx</v>
      </c>
      <c r="Q279" s="1213"/>
      <c r="R279" s="1213"/>
      <c r="S279" s="1106" t="s">
        <v>475</v>
      </c>
      <c r="T279" s="1107"/>
      <c r="U279" s="1107"/>
      <c r="V279" s="1180"/>
    </row>
    <row r="280" spans="1:22" ht="16" customHeight="1">
      <c r="A280" s="598"/>
      <c r="B280" s="1100" t="s">
        <v>99</v>
      </c>
      <c r="C280" s="1101"/>
      <c r="D280" s="1102" t="str">
        <f>IF(details!EA15="","",details!EA15)</f>
        <v/>
      </c>
      <c r="E280" s="1102"/>
      <c r="F280" s="1102"/>
      <c r="G280" s="1102" t="str">
        <f>IF(details!EE15="","",details!EE15)</f>
        <v/>
      </c>
      <c r="H280" s="1102"/>
      <c r="I280" s="1102"/>
      <c r="J280" s="1102" t="str">
        <f>IF(details!EM15="","",details!EM15)</f>
        <v/>
      </c>
      <c r="K280" s="1102"/>
      <c r="L280" s="1102"/>
      <c r="M280" s="1102" t="str">
        <f>IF(details!EI15="","",details!EI15)</f>
        <v/>
      </c>
      <c r="N280" s="1102"/>
      <c r="O280" s="1102"/>
      <c r="P280" s="1102" t="str">
        <f>IF(details!EQ15="","",details!EQ15)</f>
        <v/>
      </c>
      <c r="Q280" s="1102"/>
      <c r="R280" s="1102"/>
      <c r="S280" s="1181">
        <f>'statement of marks'!$HG$108</f>
        <v>42460</v>
      </c>
      <c r="T280" s="1182"/>
      <c r="U280" s="1182"/>
      <c r="V280" s="1183"/>
    </row>
    <row r="281" spans="1:22" ht="16" customHeight="1">
      <c r="A281" s="598"/>
      <c r="B281" s="1094" t="s">
        <v>15</v>
      </c>
      <c r="C281" s="1095"/>
      <c r="D281" s="1096" t="str">
        <f>IF(details!DZ15="","",details!DZ15)</f>
        <v/>
      </c>
      <c r="E281" s="1096"/>
      <c r="F281" s="1096"/>
      <c r="G281" s="1096" t="str">
        <f>IF(details!ED15="","",details!ED15)</f>
        <v/>
      </c>
      <c r="H281" s="1096"/>
      <c r="I281" s="1096"/>
      <c r="J281" s="1096" t="str">
        <f>IF(details!EL15="","",details!EL15)</f>
        <v/>
      </c>
      <c r="K281" s="1096"/>
      <c r="L281" s="1096"/>
      <c r="M281" s="1096" t="str">
        <f>IF(details!EH15="","",details!EH15)</f>
        <v/>
      </c>
      <c r="N281" s="1096"/>
      <c r="O281" s="1096"/>
      <c r="P281" s="1096" t="str">
        <f>IF(details!EP15="","",details!EP15)</f>
        <v/>
      </c>
      <c r="Q281" s="1096"/>
      <c r="R281" s="1096"/>
      <c r="S281" s="1184"/>
      <c r="T281" s="1185"/>
      <c r="U281" s="1185"/>
      <c r="V281" s="1186"/>
    </row>
    <row r="282" spans="1:22" ht="16" customHeight="1">
      <c r="A282" s="1206"/>
      <c r="B282" s="1207" t="s">
        <v>473</v>
      </c>
      <c r="C282" s="1208"/>
      <c r="D282" s="1209" t="s">
        <v>3</v>
      </c>
      <c r="E282" s="1209"/>
      <c r="F282" s="1209"/>
      <c r="G282" s="1209" t="s">
        <v>389</v>
      </c>
      <c r="H282" s="1209"/>
      <c r="I282" s="1209"/>
      <c r="J282" s="1209" t="s">
        <v>5</v>
      </c>
      <c r="K282" s="1209"/>
      <c r="L282" s="1209"/>
      <c r="M282" s="1209" t="s">
        <v>465</v>
      </c>
      <c r="N282" s="1209"/>
      <c r="O282" s="1209"/>
      <c r="P282" s="1210" t="s">
        <v>306</v>
      </c>
      <c r="Q282" s="1210"/>
      <c r="R282" s="1210"/>
      <c r="S282" s="1209" t="s">
        <v>473</v>
      </c>
      <c r="T282" s="1209"/>
      <c r="U282" s="1209"/>
      <c r="V282" s="1211"/>
    </row>
    <row r="283" spans="1:22" ht="16" customHeight="1">
      <c r="A283" s="1206"/>
      <c r="B283" s="1207"/>
      <c r="C283" s="1208"/>
      <c r="D283" s="1212">
        <f>'statement of marks'!HE15</f>
        <v>1200</v>
      </c>
      <c r="E283" s="1212"/>
      <c r="F283" s="1212"/>
      <c r="G283" s="1212">
        <f>'statement of marks'!HF15</f>
        <v>829</v>
      </c>
      <c r="H283" s="1212"/>
      <c r="I283" s="1212"/>
      <c r="J283" s="1212">
        <f>'statement of marks'!HG15</f>
        <v>69.083333333333329</v>
      </c>
      <c r="K283" s="1212"/>
      <c r="L283" s="1212"/>
      <c r="M283" s="1212" t="str">
        <f>'statement of marks'!HJ15</f>
        <v>C</v>
      </c>
      <c r="N283" s="1212"/>
      <c r="O283" s="1212"/>
      <c r="P283" s="1212">
        <f>'statement of marks'!HI15</f>
        <v>2.9999999999999964</v>
      </c>
      <c r="Q283" s="1212"/>
      <c r="R283" s="1212"/>
      <c r="S283" s="1209" t="str">
        <f>'statement of marks'!HD15</f>
        <v>mRrh.kZ</v>
      </c>
      <c r="T283" s="1209"/>
      <c r="U283" s="1209"/>
      <c r="V283" s="1211"/>
    </row>
    <row r="284" spans="1:22" ht="16" customHeight="1">
      <c r="A284" s="598"/>
      <c r="B284" s="1089" t="s">
        <v>100</v>
      </c>
      <c r="C284" s="1090"/>
      <c r="D284" s="1081"/>
      <c r="E284" s="1081"/>
      <c r="F284" s="1081"/>
      <c r="G284" s="1081"/>
      <c r="H284" s="1081"/>
      <c r="I284" s="1081"/>
      <c r="J284" s="1081"/>
      <c r="K284" s="1081"/>
      <c r="L284" s="1081"/>
      <c r="M284" s="1081"/>
      <c r="N284" s="1081"/>
      <c r="O284" s="1081"/>
      <c r="P284" s="1081"/>
      <c r="Q284" s="1081"/>
      <c r="R284" s="1081"/>
      <c r="S284" s="1081"/>
      <c r="T284" s="1081"/>
      <c r="U284" s="1081"/>
      <c r="V284" s="1205"/>
    </row>
    <row r="285" spans="1:22" ht="16" customHeight="1">
      <c r="A285" s="598"/>
      <c r="B285" s="1087" t="s">
        <v>80</v>
      </c>
      <c r="C285" s="1088"/>
      <c r="D285" s="1081"/>
      <c r="E285" s="1081"/>
      <c r="F285" s="1081"/>
      <c r="G285" s="1081"/>
      <c r="H285" s="1081"/>
      <c r="I285" s="1081"/>
      <c r="J285" s="1081"/>
      <c r="K285" s="1081"/>
      <c r="L285" s="1081"/>
      <c r="M285" s="1081"/>
      <c r="N285" s="1081"/>
      <c r="O285" s="1081"/>
      <c r="P285" s="1081"/>
      <c r="Q285" s="1081"/>
      <c r="R285" s="1081"/>
      <c r="S285" s="1081"/>
      <c r="T285" s="1081"/>
      <c r="U285" s="1081"/>
      <c r="V285" s="1205"/>
    </row>
    <row r="286" spans="1:22" ht="16" customHeight="1">
      <c r="A286" s="598"/>
      <c r="B286" s="1089" t="s">
        <v>466</v>
      </c>
      <c r="C286" s="1090"/>
      <c r="D286" s="1081"/>
      <c r="E286" s="1081"/>
      <c r="F286" s="1081"/>
      <c r="G286" s="1081"/>
      <c r="H286" s="1081"/>
      <c r="I286" s="1081"/>
      <c r="J286" s="1081"/>
      <c r="K286" s="1081"/>
      <c r="L286" s="1081"/>
      <c r="M286" s="1081"/>
      <c r="N286" s="1081"/>
      <c r="O286" s="1081"/>
      <c r="P286" s="1081" t="s">
        <v>466</v>
      </c>
      <c r="Q286" s="1081"/>
      <c r="R286" s="1081"/>
      <c r="S286" s="1081"/>
      <c r="T286" s="1081"/>
      <c r="U286" s="1081"/>
      <c r="V286" s="1205"/>
    </row>
    <row r="287" spans="1:22" ht="16" customHeight="1">
      <c r="A287" s="598"/>
      <c r="B287" s="1085" t="s">
        <v>101</v>
      </c>
      <c r="C287" s="1086"/>
      <c r="D287" s="1081"/>
      <c r="E287" s="1081"/>
      <c r="F287" s="1081"/>
      <c r="G287" s="1081"/>
      <c r="H287" s="1081"/>
      <c r="I287" s="1081"/>
      <c r="J287" s="1081"/>
      <c r="K287" s="1081"/>
      <c r="L287" s="1081"/>
      <c r="M287" s="1081"/>
      <c r="N287" s="1081"/>
      <c r="O287" s="1081"/>
      <c r="P287" s="1081"/>
      <c r="Q287" s="1081"/>
      <c r="R287" s="1081"/>
      <c r="S287" s="1198" t="s">
        <v>101</v>
      </c>
      <c r="T287" s="1198"/>
      <c r="U287" s="1198"/>
      <c r="V287" s="1199"/>
    </row>
    <row r="288" spans="1:22" ht="16" customHeight="1" thickBot="1">
      <c r="A288" s="600"/>
      <c r="B288" s="1200" t="s">
        <v>102</v>
      </c>
      <c r="C288" s="1201"/>
      <c r="D288" s="1202"/>
      <c r="E288" s="1202"/>
      <c r="F288" s="1202"/>
      <c r="G288" s="1202"/>
      <c r="H288" s="1202"/>
      <c r="I288" s="1202"/>
      <c r="J288" s="1202"/>
      <c r="K288" s="1202"/>
      <c r="L288" s="1202"/>
      <c r="M288" s="1202"/>
      <c r="N288" s="1202"/>
      <c r="O288" s="1202"/>
      <c r="P288" s="1202"/>
      <c r="Q288" s="1202"/>
      <c r="R288" s="1202"/>
      <c r="S288" s="1203" t="s">
        <v>163</v>
      </c>
      <c r="T288" s="1203"/>
      <c r="U288" s="1203"/>
      <c r="V288" s="1204"/>
    </row>
    <row r="289" spans="1:22" ht="16" customHeight="1">
      <c r="A289" s="597"/>
      <c r="B289" s="1216" t="s">
        <v>47</v>
      </c>
      <c r="C289" s="1217"/>
      <c r="D289" s="1217"/>
      <c r="E289" s="1217"/>
      <c r="F289" s="1217"/>
      <c r="G289" s="1217"/>
      <c r="H289" s="1217"/>
      <c r="I289" s="1217"/>
      <c r="J289" s="1217"/>
      <c r="K289" s="1217"/>
      <c r="L289" s="1217"/>
      <c r="M289" s="1217"/>
      <c r="N289" s="1217"/>
      <c r="O289" s="1217"/>
      <c r="P289" s="1217"/>
      <c r="Q289" s="1217"/>
      <c r="R289" s="1217"/>
      <c r="S289" s="1217"/>
      <c r="T289" s="1217"/>
      <c r="U289" s="1217"/>
      <c r="V289" s="1218"/>
    </row>
    <row r="290" spans="1:22" ht="16" customHeight="1">
      <c r="A290" s="598"/>
      <c r="B290" s="1219" t="str">
        <f>'statement of marks'!$A$1</f>
        <v>jk- ck- ek/;fed fo|ky; uohu] fuEckgsM+k</v>
      </c>
      <c r="C290" s="1220"/>
      <c r="D290" s="1220"/>
      <c r="E290" s="1220"/>
      <c r="F290" s="1220"/>
      <c r="G290" s="1220"/>
      <c r="H290" s="1220"/>
      <c r="I290" s="1220"/>
      <c r="J290" s="1220"/>
      <c r="K290" s="1220"/>
      <c r="L290" s="1220"/>
      <c r="M290" s="1220"/>
      <c r="N290" s="1220"/>
      <c r="O290" s="1220"/>
      <c r="P290" s="1220"/>
      <c r="Q290" s="1220"/>
      <c r="R290" s="1220"/>
      <c r="S290" s="1220"/>
      <c r="T290" s="1220"/>
      <c r="U290" s="1220"/>
      <c r="V290" s="1221"/>
    </row>
    <row r="291" spans="1:22" ht="16" customHeight="1">
      <c r="A291" s="598"/>
      <c r="B291" s="1114" t="s">
        <v>467</v>
      </c>
      <c r="C291" s="1115"/>
      <c r="D291" s="1119" t="str">
        <f>'statement of marks'!$H$3</f>
        <v>2015-16</v>
      </c>
      <c r="E291" s="1119"/>
      <c r="F291" s="1119"/>
      <c r="G291" s="1119"/>
      <c r="H291" s="1119"/>
      <c r="I291" s="1119"/>
      <c r="J291" s="1119"/>
      <c r="K291" s="1119"/>
      <c r="L291" s="1119"/>
      <c r="M291" s="1119"/>
      <c r="N291" s="1119"/>
      <c r="O291" s="1119"/>
      <c r="P291" s="1119"/>
      <c r="Q291" s="1119"/>
      <c r="R291" s="1119"/>
      <c r="S291" s="1119"/>
      <c r="T291" s="1119"/>
      <c r="U291" s="1119"/>
      <c r="V291" s="1196"/>
    </row>
    <row r="292" spans="1:22" ht="16" customHeight="1">
      <c r="A292" s="598"/>
      <c r="B292" s="1114" t="s">
        <v>218</v>
      </c>
      <c r="C292" s="1115"/>
      <c r="D292" s="1115" t="str">
        <f>IF('statement of marks'!J16="","",'statement of marks'!J16)</f>
        <v>v 010</v>
      </c>
      <c r="E292" s="1115"/>
      <c r="F292" s="1115"/>
      <c r="G292" s="1115"/>
      <c r="H292" s="1115"/>
      <c r="I292" s="1115"/>
      <c r="J292" s="1115"/>
      <c r="K292" s="1115"/>
      <c r="L292" s="1115"/>
      <c r="M292" s="1115"/>
      <c r="N292" s="1115"/>
      <c r="O292" s="1115"/>
      <c r="P292" s="1115"/>
      <c r="Q292" s="1115"/>
      <c r="R292" s="1115"/>
      <c r="S292" s="1115"/>
      <c r="T292" s="1115"/>
      <c r="U292" s="1115"/>
      <c r="V292" s="1197"/>
    </row>
    <row r="293" spans="1:22" ht="16" customHeight="1">
      <c r="A293" s="598"/>
      <c r="B293" s="1114" t="s">
        <v>219</v>
      </c>
      <c r="C293" s="1115"/>
      <c r="D293" s="1115" t="str">
        <f>IF('statement of marks'!K16="","",'statement of marks'!K16)</f>
        <v>c 010</v>
      </c>
      <c r="E293" s="1115"/>
      <c r="F293" s="1115"/>
      <c r="G293" s="1115"/>
      <c r="H293" s="1115"/>
      <c r="I293" s="1115"/>
      <c r="J293" s="1115"/>
      <c r="K293" s="1115"/>
      <c r="L293" s="1115"/>
      <c r="M293" s="1115"/>
      <c r="N293" s="1115"/>
      <c r="O293" s="1115"/>
      <c r="P293" s="1115"/>
      <c r="Q293" s="1115"/>
      <c r="R293" s="1115"/>
      <c r="S293" s="1115"/>
      <c r="T293" s="1115"/>
      <c r="U293" s="1115"/>
      <c r="V293" s="1197"/>
    </row>
    <row r="294" spans="1:22" ht="16" customHeight="1">
      <c r="A294" s="598"/>
      <c r="B294" s="1114" t="s">
        <v>220</v>
      </c>
      <c r="C294" s="1115"/>
      <c r="D294" s="1115" t="str">
        <f>IF('statement of marks'!L16="","",'statement of marks'!L16)</f>
        <v>l 010</v>
      </c>
      <c r="E294" s="1115"/>
      <c r="F294" s="1115"/>
      <c r="G294" s="1115"/>
      <c r="H294" s="1115"/>
      <c r="I294" s="1115"/>
      <c r="J294" s="1115"/>
      <c r="K294" s="1115"/>
      <c r="L294" s="1115"/>
      <c r="M294" s="1115"/>
      <c r="N294" s="1115"/>
      <c r="O294" s="1115"/>
      <c r="P294" s="1115"/>
      <c r="Q294" s="1115"/>
      <c r="R294" s="1115"/>
      <c r="S294" s="1115"/>
      <c r="T294" s="1115"/>
      <c r="U294" s="1115"/>
      <c r="V294" s="1197"/>
    </row>
    <row r="295" spans="1:22" ht="16" customHeight="1">
      <c r="A295" s="598"/>
      <c r="B295" s="1114" t="s">
        <v>221</v>
      </c>
      <c r="C295" s="1115"/>
      <c r="D295" s="1119" t="str">
        <f>'statement of marks'!$G$3</f>
        <v>6 A</v>
      </c>
      <c r="E295" s="1119"/>
      <c r="F295" s="1119"/>
      <c r="G295" s="1115" t="s">
        <v>9</v>
      </c>
      <c r="H295" s="1115"/>
      <c r="I295" s="1115"/>
      <c r="J295" s="1119">
        <f>IF('statement of marks'!D16="","",'statement of marks'!D16)</f>
        <v>810</v>
      </c>
      <c r="K295" s="1119"/>
      <c r="L295" s="1119"/>
      <c r="M295" s="1115" t="s">
        <v>222</v>
      </c>
      <c r="N295" s="1115"/>
      <c r="O295" s="1115"/>
      <c r="P295" s="1119">
        <f>IF('statement of marks'!F16="","",'statement of marks'!F16)</f>
        <v>909</v>
      </c>
      <c r="Q295" s="1119"/>
      <c r="R295" s="1119"/>
      <c r="S295" s="1214" t="str">
        <f>IF('statement of marks'!$J$3="","",'statement of marks'!$J$3)</f>
        <v xml:space="preserve">fo|ky; dk Mk;l dksM+ </v>
      </c>
      <c r="T295" s="1214"/>
      <c r="U295" s="1214"/>
      <c r="V295" s="1215"/>
    </row>
    <row r="296" spans="1:22" ht="16" customHeight="1">
      <c r="A296" s="598"/>
      <c r="B296" s="601" t="s">
        <v>0</v>
      </c>
      <c r="C296" s="602"/>
      <c r="D296" s="1121">
        <f>IF('statement of marks'!H16="","",'statement of marks'!H16)</f>
        <v>36712</v>
      </c>
      <c r="E296" s="1121"/>
      <c r="F296" s="1121"/>
      <c r="G296" s="1115" t="str">
        <f>IF('statement of marks'!I16="","",'statement of marks'!I16)</f>
        <v xml:space="preserve">ikap tqykbZ] nks gtkj </v>
      </c>
      <c r="H296" s="1115"/>
      <c r="I296" s="1115"/>
      <c r="J296" s="1115"/>
      <c r="K296" s="1115"/>
      <c r="L296" s="1115"/>
      <c r="M296" s="1115"/>
      <c r="N296" s="1115"/>
      <c r="O296" s="1115"/>
      <c r="P296" s="1115"/>
      <c r="Q296" s="1115"/>
      <c r="R296" s="1115"/>
      <c r="S296" s="1190" t="str">
        <f>IF('statement of marks'!$K$3="","",'statement of marks'!$K$3)</f>
        <v xml:space="preserve">08291009401   </v>
      </c>
      <c r="T296" s="1190"/>
      <c r="U296" s="1190"/>
      <c r="V296" s="1191"/>
    </row>
    <row r="297" spans="1:22" ht="16" customHeight="1">
      <c r="A297" s="598"/>
      <c r="B297" s="561" t="s">
        <v>28</v>
      </c>
      <c r="C297" s="603" t="s">
        <v>97</v>
      </c>
      <c r="D297" s="1081" t="s">
        <v>1</v>
      </c>
      <c r="E297" s="1081"/>
      <c r="F297" s="1081"/>
      <c r="G297" s="1081" t="s">
        <v>21</v>
      </c>
      <c r="H297" s="1081"/>
      <c r="I297" s="1081"/>
      <c r="J297" s="1081" t="s">
        <v>68</v>
      </c>
      <c r="K297" s="1081"/>
      <c r="L297" s="1081"/>
      <c r="M297" s="1081" t="s">
        <v>98</v>
      </c>
      <c r="N297" s="1081"/>
      <c r="O297" s="1081"/>
      <c r="P297" s="1192" t="s">
        <v>278</v>
      </c>
      <c r="Q297" s="1193" t="s">
        <v>459</v>
      </c>
      <c r="R297" s="1193"/>
      <c r="S297" s="1193"/>
      <c r="T297" s="1194" t="s">
        <v>458</v>
      </c>
      <c r="U297" s="1194"/>
      <c r="V297" s="1195"/>
    </row>
    <row r="298" spans="1:22" ht="16" customHeight="1">
      <c r="A298" s="598"/>
      <c r="B298" s="561"/>
      <c r="C298" s="603"/>
      <c r="D298" s="596" t="s">
        <v>468</v>
      </c>
      <c r="E298" s="596" t="s">
        <v>469</v>
      </c>
      <c r="F298" s="604" t="s">
        <v>2</v>
      </c>
      <c r="G298" s="596" t="s">
        <v>468</v>
      </c>
      <c r="H298" s="596" t="s">
        <v>469</v>
      </c>
      <c r="I298" s="604" t="s">
        <v>2</v>
      </c>
      <c r="J298" s="596" t="s">
        <v>468</v>
      </c>
      <c r="K298" s="596" t="s">
        <v>469</v>
      </c>
      <c r="L298" s="604" t="s">
        <v>2</v>
      </c>
      <c r="M298" s="596" t="s">
        <v>468</v>
      </c>
      <c r="N298" s="596" t="s">
        <v>469</v>
      </c>
      <c r="O298" s="604" t="s">
        <v>2</v>
      </c>
      <c r="P298" s="1192"/>
      <c r="Q298" s="596" t="s">
        <v>468</v>
      </c>
      <c r="R298" s="596" t="s">
        <v>469</v>
      </c>
      <c r="S298" s="608" t="s">
        <v>2</v>
      </c>
      <c r="T298" s="618" t="s">
        <v>304</v>
      </c>
      <c r="U298" s="619" t="s">
        <v>5</v>
      </c>
      <c r="V298" s="620" t="s">
        <v>464</v>
      </c>
    </row>
    <row r="299" spans="1:22" ht="16" customHeight="1">
      <c r="A299" s="599"/>
      <c r="B299" s="1178" t="s">
        <v>3</v>
      </c>
      <c r="C299" s="1179"/>
      <c r="D299" s="579">
        <f>IF('statement of marks'!M$6="","",'statement of marks'!M$6)</f>
        <v>5</v>
      </c>
      <c r="E299" s="579">
        <f>IF('statement of marks'!N$6="","",'statement of marks'!N$6)</f>
        <v>5</v>
      </c>
      <c r="F299" s="605">
        <f>IF('statement of marks'!O$6="","",'statement of marks'!O$6)</f>
        <v>10</v>
      </c>
      <c r="G299" s="579">
        <f>IF('statement of marks'!P$6="","",'statement of marks'!P$6)</f>
        <v>5</v>
      </c>
      <c r="H299" s="579">
        <f>IF('statement of marks'!Q$6="","",'statement of marks'!Q$6)</f>
        <v>5</v>
      </c>
      <c r="I299" s="605">
        <f>IF('statement of marks'!R$6="","",'statement of marks'!R$6)</f>
        <v>10</v>
      </c>
      <c r="J299" s="579">
        <f>IF('statement of marks'!S$6="","",'statement of marks'!S$6)</f>
        <v>5</v>
      </c>
      <c r="K299" s="579">
        <f>IF('statement of marks'!T$6="","",'statement of marks'!T$6)</f>
        <v>5</v>
      </c>
      <c r="L299" s="605">
        <f>IF('statement of marks'!U$6="","",'statement of marks'!U$6)</f>
        <v>10</v>
      </c>
      <c r="M299" s="579">
        <f>IF('statement of marks'!W$6="","",'statement of marks'!W$6)</f>
        <v>50</v>
      </c>
      <c r="N299" s="579">
        <f>IF('statement of marks'!X$6="","",'statement of marks'!X$6)</f>
        <v>20</v>
      </c>
      <c r="O299" s="605">
        <f>IF('statement of marks'!Y$6="","",'statement of marks'!Y$6)</f>
        <v>70</v>
      </c>
      <c r="P299" s="580">
        <f>IF('statement of marks'!Z$6="","",'statement of marks'!Z$6)</f>
        <v>100</v>
      </c>
      <c r="Q299" s="579">
        <f>IF('statement of marks'!AA$6="","",'statement of marks'!AA$6)</f>
        <v>70</v>
      </c>
      <c r="R299" s="579">
        <f>IF('statement of marks'!AB$6="","",'statement of marks'!AB$6)</f>
        <v>30</v>
      </c>
      <c r="S299" s="605">
        <f>IF('statement of marks'!AC$6="","",'statement of marks'!AC$6)</f>
        <v>100</v>
      </c>
      <c r="T299" s="615">
        <f>IF('statement of marks'!AD$6="","",'statement of marks'!AD$6)</f>
        <v>200</v>
      </c>
      <c r="U299" s="615" t="str">
        <f>IF('statement of marks'!AE$6="","",'statement of marks'!AE$6)</f>
        <v/>
      </c>
      <c r="V299" s="621" t="str">
        <f>IF('statement of marks'!AF$6="","",'statement of marks'!AF$6)</f>
        <v/>
      </c>
    </row>
    <row r="300" spans="1:22" ht="16" customHeight="1">
      <c r="A300" s="598"/>
      <c r="B300" s="1114" t="str">
        <f>IF('statement of marks'!$M$3="","",'statement of marks'!$M$3)</f>
        <v>fgUnh</v>
      </c>
      <c r="C300" s="1115"/>
      <c r="D300" s="275">
        <f>IF('statement of marks'!M16="","",'statement of marks'!M16)</f>
        <v>5</v>
      </c>
      <c r="E300" s="275">
        <f>IF('statement of marks'!N16="","",'statement of marks'!N16)</f>
        <v>5</v>
      </c>
      <c r="F300" s="606">
        <f>IF('statement of marks'!O16="","",'statement of marks'!O16)</f>
        <v>10</v>
      </c>
      <c r="G300" s="275">
        <f>IF('statement of marks'!P16="","",'statement of marks'!P16)</f>
        <v>5</v>
      </c>
      <c r="H300" s="275">
        <f>IF('statement of marks'!Q16="","",'statement of marks'!Q16)</f>
        <v>5</v>
      </c>
      <c r="I300" s="606">
        <f>IF('statement of marks'!R16="","",'statement of marks'!R16)</f>
        <v>10</v>
      </c>
      <c r="J300" s="275">
        <f>IF('statement of marks'!S16="","",'statement of marks'!S16)</f>
        <v>5</v>
      </c>
      <c r="K300" s="275">
        <f>IF('statement of marks'!T16="","",'statement of marks'!T16)</f>
        <v>5</v>
      </c>
      <c r="L300" s="606">
        <f>IF('statement of marks'!U16="","",'statement of marks'!U16)</f>
        <v>10</v>
      </c>
      <c r="M300" s="275">
        <f>IF('statement of marks'!W16="","",'statement of marks'!W16)</f>
        <v>4</v>
      </c>
      <c r="N300" s="275">
        <f>IF('statement of marks'!X16="","",'statement of marks'!X16)</f>
        <v>13</v>
      </c>
      <c r="O300" s="606">
        <f>IF('statement of marks'!Y16="","",'statement of marks'!Y16)</f>
        <v>17</v>
      </c>
      <c r="P300" s="277">
        <f>IF('statement of marks'!Z16="","",'statement of marks'!Z16)</f>
        <v>47</v>
      </c>
      <c r="Q300" s="275">
        <f>IF('statement of marks'!AA16="","",'statement of marks'!AA16)</f>
        <v>35</v>
      </c>
      <c r="R300" s="275">
        <f>IF('statement of marks'!AB16="","",'statement of marks'!AB16)</f>
        <v>22</v>
      </c>
      <c r="S300" s="606">
        <f>IF('statement of marks'!AC16="","",'statement of marks'!AC16)</f>
        <v>57</v>
      </c>
      <c r="T300" s="578">
        <f>IF('statement of marks'!AD16="","",'statement of marks'!AD16)</f>
        <v>104</v>
      </c>
      <c r="U300" s="578">
        <f>IF('statement of marks'!AE16="","",'statement of marks'!AE16)</f>
        <v>52</v>
      </c>
      <c r="V300" s="612" t="str">
        <f>IF('statement of marks'!AF16="","",'statement of marks'!AF16)</f>
        <v>C</v>
      </c>
    </row>
    <row r="301" spans="1:22" ht="16" customHeight="1">
      <c r="A301" s="598"/>
      <c r="B301" s="1114" t="str">
        <f>IF('statement of marks'!$AI$3="","",'statement of marks'!$AI$3)</f>
        <v>vaxszth</v>
      </c>
      <c r="C301" s="1115"/>
      <c r="D301" s="275">
        <f>IF('statement of marks'!AI16="","",'statement of marks'!AI16)</f>
        <v>4</v>
      </c>
      <c r="E301" s="275">
        <f>IF('statement of marks'!AJ16="","",'statement of marks'!AJ16)</f>
        <v>4</v>
      </c>
      <c r="F301" s="606">
        <f>IF('statement of marks'!AK16="","",'statement of marks'!AK16)</f>
        <v>8</v>
      </c>
      <c r="G301" s="275">
        <f>IF('statement of marks'!AL16="","",'statement of marks'!AL16)</f>
        <v>5</v>
      </c>
      <c r="H301" s="275">
        <f>IF('statement of marks'!AM16="","",'statement of marks'!AM16)</f>
        <v>4</v>
      </c>
      <c r="I301" s="606">
        <f>IF('statement of marks'!AN16="","",'statement of marks'!AN16)</f>
        <v>9</v>
      </c>
      <c r="J301" s="275">
        <f>IF('statement of marks'!AO16="","",'statement of marks'!AO16)</f>
        <v>5</v>
      </c>
      <c r="K301" s="275">
        <f>IF('statement of marks'!AP16="","",'statement of marks'!AP16)</f>
        <v>5</v>
      </c>
      <c r="L301" s="606">
        <f>IF('statement of marks'!AQ16="","",'statement of marks'!AQ16)</f>
        <v>10</v>
      </c>
      <c r="M301" s="275">
        <f>IF('statement of marks'!AS16="","",'statement of marks'!AS16)</f>
        <v>9</v>
      </c>
      <c r="N301" s="275">
        <f>IF('statement of marks'!AT16="","",'statement of marks'!AT16)</f>
        <v>14</v>
      </c>
      <c r="O301" s="606">
        <f>IF('statement of marks'!AU16="","",'statement of marks'!AU16)</f>
        <v>23</v>
      </c>
      <c r="P301" s="277">
        <f>IF('statement of marks'!AV16="","",'statement of marks'!AV16)</f>
        <v>50</v>
      </c>
      <c r="Q301" s="275">
        <f>IF('statement of marks'!AW16="","",'statement of marks'!AW16)</f>
        <v>24</v>
      </c>
      <c r="R301" s="275">
        <f>IF('statement of marks'!AX16="","",'statement of marks'!AX16)</f>
        <v>22</v>
      </c>
      <c r="S301" s="606">
        <f>IF('statement of marks'!AY16="","",'statement of marks'!AY16)</f>
        <v>46</v>
      </c>
      <c r="T301" s="578">
        <f>IF('statement of marks'!AZ16="","",'statement of marks'!AZ16)</f>
        <v>96</v>
      </c>
      <c r="U301" s="578">
        <f>IF('statement of marks'!BA16="","",'statement of marks'!BA16)</f>
        <v>48</v>
      </c>
      <c r="V301" s="612" t="str">
        <f>IF('statement of marks'!BB16="","",'statement of marks'!BB16)</f>
        <v>D</v>
      </c>
    </row>
    <row r="302" spans="1:22" ht="16" customHeight="1">
      <c r="A302" s="598"/>
      <c r="B302" s="1114" t="str">
        <f>IF('statement of marks'!BE16="s","laLd`r",IF('statement of marks'!BE16="u","mnwZ",IF('statement of marks'!BE16="g","xqtjkrh",IF('statement of marks'!BE16="p","iatkch",IF('statement of marks'!BE16="sd","fla/kh","r`rh; Hkk""kk")))))</f>
        <v>mnwZ</v>
      </c>
      <c r="C302" s="1115"/>
      <c r="D302" s="275">
        <f>IF('statement of marks'!BF16="","",'statement of marks'!BF16)</f>
        <v>2</v>
      </c>
      <c r="E302" s="275">
        <f>IF('statement of marks'!BG16="","",'statement of marks'!BG16)</f>
        <v>3</v>
      </c>
      <c r="F302" s="606">
        <f>IF('statement of marks'!BH16="","",'statement of marks'!BH16)</f>
        <v>5</v>
      </c>
      <c r="G302" s="275">
        <f>IF('statement of marks'!BI16="","",'statement of marks'!BI16)</f>
        <v>5</v>
      </c>
      <c r="H302" s="275">
        <f>IF('statement of marks'!BJ16="","",'statement of marks'!BJ16)</f>
        <v>4</v>
      </c>
      <c r="I302" s="606">
        <f>IF('statement of marks'!BK16="","",'statement of marks'!BK16)</f>
        <v>9</v>
      </c>
      <c r="J302" s="275">
        <f>IF('statement of marks'!BL16="","",'statement of marks'!BL16)</f>
        <v>4</v>
      </c>
      <c r="K302" s="275">
        <f>IF('statement of marks'!BM16="","",'statement of marks'!BM16)</f>
        <v>4</v>
      </c>
      <c r="L302" s="606">
        <f>IF('statement of marks'!BN16="","",'statement of marks'!BN16)</f>
        <v>8</v>
      </c>
      <c r="M302" s="275">
        <f>IF('statement of marks'!BP16="","",'statement of marks'!BP16)</f>
        <v>21</v>
      </c>
      <c r="N302" s="275">
        <f>IF('statement of marks'!BQ16="","",'statement of marks'!BQ16)</f>
        <v>12</v>
      </c>
      <c r="O302" s="606">
        <f>IF('statement of marks'!BR16="","",'statement of marks'!BR16)</f>
        <v>33</v>
      </c>
      <c r="P302" s="277">
        <f>IF('statement of marks'!BS16="","",'statement of marks'!BS16)</f>
        <v>55</v>
      </c>
      <c r="Q302" s="275">
        <f>IF('statement of marks'!BT16="","",'statement of marks'!BT16)</f>
        <v>27</v>
      </c>
      <c r="R302" s="275">
        <f>IF('statement of marks'!BU16="","",'statement of marks'!BU16)</f>
        <v>22</v>
      </c>
      <c r="S302" s="606">
        <f>IF('statement of marks'!BV16="","",'statement of marks'!BV16)</f>
        <v>49</v>
      </c>
      <c r="T302" s="578">
        <f>IF('statement of marks'!BW16="","",'statement of marks'!BW16)</f>
        <v>104</v>
      </c>
      <c r="U302" s="578">
        <f>IF('statement of marks'!BX16="","",'statement of marks'!BX16)</f>
        <v>52</v>
      </c>
      <c r="V302" s="612" t="str">
        <f>IF('statement of marks'!BY16="","",'statement of marks'!BY16)</f>
        <v>C</v>
      </c>
    </row>
    <row r="303" spans="1:22" ht="16" customHeight="1">
      <c r="A303" s="598"/>
      <c r="B303" s="1114" t="str">
        <f>IF('statement of marks'!$CB$3="","",'statement of marks'!$CB$3)</f>
        <v>xf.kr</v>
      </c>
      <c r="C303" s="1115"/>
      <c r="D303" s="275">
        <f>IF('statement of marks'!CB16="","",'statement of marks'!CB16)</f>
        <v>5</v>
      </c>
      <c r="E303" s="275">
        <f>IF('statement of marks'!CC16="","",'statement of marks'!CC16)</f>
        <v>4</v>
      </c>
      <c r="F303" s="606">
        <f>IF('statement of marks'!CD16="","",'statement of marks'!CD16)</f>
        <v>9</v>
      </c>
      <c r="G303" s="275">
        <f>IF('statement of marks'!CE16="","",'statement of marks'!CE16)</f>
        <v>2</v>
      </c>
      <c r="H303" s="275">
        <f>IF('statement of marks'!CF16="","",'statement of marks'!CF16)</f>
        <v>4</v>
      </c>
      <c r="I303" s="606">
        <f>IF('statement of marks'!CG16="","",'statement of marks'!CG16)</f>
        <v>6</v>
      </c>
      <c r="J303" s="275">
        <f>IF('statement of marks'!CH16="","",'statement of marks'!CH16)</f>
        <v>4</v>
      </c>
      <c r="K303" s="275">
        <f>IF('statement of marks'!CI16="","",'statement of marks'!CI16)</f>
        <v>3</v>
      </c>
      <c r="L303" s="606">
        <f>IF('statement of marks'!CJ16="","",'statement of marks'!CJ16)</f>
        <v>7</v>
      </c>
      <c r="M303" s="275">
        <f>IF('statement of marks'!CL16="","",'statement of marks'!CL16)</f>
        <v>17</v>
      </c>
      <c r="N303" s="275">
        <f>IF('statement of marks'!CM16="","",'statement of marks'!CM16)</f>
        <v>18</v>
      </c>
      <c r="O303" s="606">
        <f>IF('statement of marks'!CN16="","",'statement of marks'!CN16)</f>
        <v>35</v>
      </c>
      <c r="P303" s="277">
        <f>IF('statement of marks'!CO16="","",'statement of marks'!CO16)</f>
        <v>57</v>
      </c>
      <c r="Q303" s="275">
        <f>IF('statement of marks'!CP16="","",'statement of marks'!CP16)</f>
        <v>22</v>
      </c>
      <c r="R303" s="275">
        <f>IF('statement of marks'!CQ16="","",'statement of marks'!CQ16)</f>
        <v>22</v>
      </c>
      <c r="S303" s="606">
        <f>IF('statement of marks'!CR16="","",'statement of marks'!CR16)</f>
        <v>44</v>
      </c>
      <c r="T303" s="578">
        <f>IF('statement of marks'!CS16="","",'statement of marks'!CS16)</f>
        <v>101</v>
      </c>
      <c r="U303" s="578">
        <f>IF('statement of marks'!CT16="","",'statement of marks'!CT16)</f>
        <v>51</v>
      </c>
      <c r="V303" s="612" t="str">
        <f>IF('statement of marks'!CU16="","",'statement of marks'!CU16)</f>
        <v>C</v>
      </c>
    </row>
    <row r="304" spans="1:22" ht="16" customHeight="1">
      <c r="A304" s="598"/>
      <c r="B304" s="1114" t="str">
        <f>IF('statement of marks'!$CX$3="","",'statement of marks'!$CX$3)</f>
        <v>foKku</v>
      </c>
      <c r="C304" s="1115"/>
      <c r="D304" s="275">
        <f>IF('statement of marks'!CX16="","",'statement of marks'!CX16)</f>
        <v>2</v>
      </c>
      <c r="E304" s="275">
        <f>IF('statement of marks'!CY16="","",'statement of marks'!CY16)</f>
        <v>2</v>
      </c>
      <c r="F304" s="606">
        <f>IF('statement of marks'!CZ16="","",'statement of marks'!CZ16)</f>
        <v>4</v>
      </c>
      <c r="G304" s="275">
        <f>IF('statement of marks'!DA16="","",'statement of marks'!DA16)</f>
        <v>5</v>
      </c>
      <c r="H304" s="275">
        <f>IF('statement of marks'!DB16="","",'statement of marks'!DB16)</f>
        <v>5</v>
      </c>
      <c r="I304" s="606">
        <f>IF('statement of marks'!DC16="","",'statement of marks'!DC16)</f>
        <v>10</v>
      </c>
      <c r="J304" s="275">
        <f>IF('statement of marks'!DD16="","",'statement of marks'!DD16)</f>
        <v>3</v>
      </c>
      <c r="K304" s="275">
        <f>IF('statement of marks'!DE16="","",'statement of marks'!DE16)</f>
        <v>3</v>
      </c>
      <c r="L304" s="606">
        <f>IF('statement of marks'!DF16="","",'statement of marks'!DF16)</f>
        <v>6</v>
      </c>
      <c r="M304" s="275">
        <f>IF('statement of marks'!DH16="","",'statement of marks'!DH16)</f>
        <v>17</v>
      </c>
      <c r="N304" s="275">
        <f>IF('statement of marks'!DI16="","",'statement of marks'!DI16)</f>
        <v>15</v>
      </c>
      <c r="O304" s="606">
        <f>IF('statement of marks'!DJ16="","",'statement of marks'!DJ16)</f>
        <v>32</v>
      </c>
      <c r="P304" s="277">
        <f>IF('statement of marks'!DK16="","",'statement of marks'!DK16)</f>
        <v>52</v>
      </c>
      <c r="Q304" s="275">
        <f>IF('statement of marks'!DL16="","",'statement of marks'!DL16)</f>
        <v>20</v>
      </c>
      <c r="R304" s="275">
        <f>IF('statement of marks'!DM16="","",'statement of marks'!DM16)</f>
        <v>22</v>
      </c>
      <c r="S304" s="606">
        <f>IF('statement of marks'!DN16="","",'statement of marks'!DN16)</f>
        <v>42</v>
      </c>
      <c r="T304" s="578">
        <f>IF('statement of marks'!DO16="","",'statement of marks'!DO16)</f>
        <v>94</v>
      </c>
      <c r="U304" s="578">
        <f>IF('statement of marks'!DP16="","",'statement of marks'!DP16)</f>
        <v>47</v>
      </c>
      <c r="V304" s="612" t="str">
        <f>IF('statement of marks'!DQ16="","",'statement of marks'!DQ16)</f>
        <v>D</v>
      </c>
    </row>
    <row r="305" spans="1:22" ht="16" customHeight="1">
      <c r="A305" s="598"/>
      <c r="B305" s="1114" t="str">
        <f>IF('statement of marks'!$DT$3="","",'statement of marks'!$DT$3)</f>
        <v>lkekftd foKku</v>
      </c>
      <c r="C305" s="1115"/>
      <c r="D305" s="275">
        <f>IF('statement of marks'!DT16="","",'statement of marks'!DT16)</f>
        <v>1</v>
      </c>
      <c r="E305" s="275">
        <f>IF('statement of marks'!DU16="","",'statement of marks'!DU16)</f>
        <v>3</v>
      </c>
      <c r="F305" s="606">
        <f>IF('statement of marks'!DV16="","",'statement of marks'!DV16)</f>
        <v>4</v>
      </c>
      <c r="G305" s="275">
        <f>IF('statement of marks'!DW16="","",'statement of marks'!DW16)</f>
        <v>2</v>
      </c>
      <c r="H305" s="275">
        <f>IF('statement of marks'!DX16="","",'statement of marks'!DX16)</f>
        <v>4</v>
      </c>
      <c r="I305" s="606">
        <f>IF('statement of marks'!DY16="","",'statement of marks'!DY16)</f>
        <v>6</v>
      </c>
      <c r="J305" s="275">
        <f>IF('statement of marks'!DZ16="","",'statement of marks'!DZ16)</f>
        <v>4</v>
      </c>
      <c r="K305" s="275">
        <f>IF('statement of marks'!EA16="","",'statement of marks'!EA16)</f>
        <v>4</v>
      </c>
      <c r="L305" s="606">
        <f>IF('statement of marks'!EB16="","",'statement of marks'!EB16)</f>
        <v>8</v>
      </c>
      <c r="M305" s="275">
        <f>IF('statement of marks'!ED16="","",'statement of marks'!ED16)</f>
        <v>9</v>
      </c>
      <c r="N305" s="275">
        <f>IF('statement of marks'!EE16="","",'statement of marks'!EE16)</f>
        <v>14</v>
      </c>
      <c r="O305" s="606">
        <f>IF('statement of marks'!EF16="","",'statement of marks'!EF16)</f>
        <v>23</v>
      </c>
      <c r="P305" s="277">
        <f>IF('statement of marks'!EG16="","",'statement of marks'!EG16)</f>
        <v>41</v>
      </c>
      <c r="Q305" s="275">
        <f>IF('statement of marks'!EH16="","",'statement of marks'!EH16)</f>
        <v>21</v>
      </c>
      <c r="R305" s="275">
        <f>IF('statement of marks'!EI16="","",'statement of marks'!EI16)</f>
        <v>22</v>
      </c>
      <c r="S305" s="606">
        <f>IF('statement of marks'!EJ16="","",'statement of marks'!EJ16)</f>
        <v>43</v>
      </c>
      <c r="T305" s="578">
        <f>IF('statement of marks'!EK16="","",'statement of marks'!EK16)</f>
        <v>84</v>
      </c>
      <c r="U305" s="578">
        <f>IF('statement of marks'!EL16="","",'statement of marks'!EL16)</f>
        <v>42</v>
      </c>
      <c r="V305" s="612" t="str">
        <f>IF('statement of marks'!EM16="","",'statement of marks'!EM16)</f>
        <v>D</v>
      </c>
    </row>
    <row r="306" spans="1:22" ht="16" customHeight="1">
      <c r="A306" s="598"/>
      <c r="B306" s="1117" t="s">
        <v>271</v>
      </c>
      <c r="C306" s="1118"/>
      <c r="D306" s="1081" t="s">
        <v>1</v>
      </c>
      <c r="E306" s="1081"/>
      <c r="F306" s="1081"/>
      <c r="G306" s="1081" t="s">
        <v>21</v>
      </c>
      <c r="H306" s="1081"/>
      <c r="I306" s="1081"/>
      <c r="J306" s="1081" t="s">
        <v>272</v>
      </c>
      <c r="K306" s="1081"/>
      <c r="L306" s="1081"/>
      <c r="M306" s="1081" t="s">
        <v>68</v>
      </c>
      <c r="N306" s="1081"/>
      <c r="O306" s="1081"/>
      <c r="P306" s="1081" t="s">
        <v>463</v>
      </c>
      <c r="Q306" s="1081"/>
      <c r="R306" s="1081"/>
      <c r="S306" s="609"/>
      <c r="T306" s="1187" t="s">
        <v>458</v>
      </c>
      <c r="U306" s="1188"/>
      <c r="V306" s="1189"/>
    </row>
    <row r="307" spans="1:22" ht="16" customHeight="1">
      <c r="A307" s="599"/>
      <c r="B307" s="1175" t="s">
        <v>3</v>
      </c>
      <c r="C307" s="1176"/>
      <c r="D307" s="1177">
        <f>IF('statement of marks'!EP$6="","",'statement of marks'!EP$6)</f>
        <v>20</v>
      </c>
      <c r="E307" s="1177"/>
      <c r="F307" s="1177"/>
      <c r="G307" s="1177">
        <f>IF('statement of marks'!EQ$6="","",'statement of marks'!EQ$6)</f>
        <v>20</v>
      </c>
      <c r="H307" s="1177"/>
      <c r="I307" s="1177"/>
      <c r="J307" s="1177">
        <f>IF('statement of marks'!ES$6="","",'statement of marks'!ES$6)</f>
        <v>20</v>
      </c>
      <c r="K307" s="1177"/>
      <c r="L307" s="1177"/>
      <c r="M307" s="1177">
        <f>IF('statement of marks'!ER$6="","",'statement of marks'!ER$6)</f>
        <v>20</v>
      </c>
      <c r="N307" s="1177"/>
      <c r="O307" s="1177"/>
      <c r="P307" s="1177">
        <f>IF('statement of marks'!ET$6="","",'statement of marks'!ET$6)</f>
        <v>20</v>
      </c>
      <c r="Q307" s="1177"/>
      <c r="R307" s="1177"/>
      <c r="S307" s="610" t="str">
        <f>IF('statement of marks'!FE$6="","",'statement of marks'!EX$6)</f>
        <v/>
      </c>
      <c r="T307" s="615">
        <f>IF('statement of marks'!EU$6="","",'statement of marks'!EU$6)</f>
        <v>100</v>
      </c>
      <c r="U307" s="616" t="s">
        <v>5</v>
      </c>
      <c r="V307" s="617" t="s">
        <v>464</v>
      </c>
    </row>
    <row r="308" spans="1:22" ht="16" customHeight="1">
      <c r="A308" s="598"/>
      <c r="B308" s="1114" t="str">
        <f>IF('statement of marks'!$EP$3="","",'statement of marks'!$EP$3)</f>
        <v>dk;kZuqHko</v>
      </c>
      <c r="C308" s="1115"/>
      <c r="D308" s="1103">
        <f>IF('statement of marks'!EP16="","",'statement of marks'!EP16)</f>
        <v>18</v>
      </c>
      <c r="E308" s="1103"/>
      <c r="F308" s="1103"/>
      <c r="G308" s="1103">
        <f>IF('statement of marks'!EQ16="","",'statement of marks'!EQ16)</f>
        <v>14</v>
      </c>
      <c r="H308" s="1103"/>
      <c r="I308" s="1103"/>
      <c r="J308" s="1103">
        <f>IF('statement of marks'!ES16="","",'statement of marks'!ES16)</f>
        <v>14</v>
      </c>
      <c r="K308" s="1103"/>
      <c r="L308" s="1103"/>
      <c r="M308" s="1103">
        <f>IF('statement of marks'!ER16="","",'statement of marks'!ER16)</f>
        <v>18</v>
      </c>
      <c r="N308" s="1103"/>
      <c r="O308" s="1103"/>
      <c r="P308" s="1103">
        <f>IF('statement of marks'!ET16="","",'statement of marks'!ET16)</f>
        <v>14</v>
      </c>
      <c r="Q308" s="1103"/>
      <c r="R308" s="1103"/>
      <c r="S308" s="611"/>
      <c r="T308" s="613">
        <f>IF('statement of marks'!EU16="","",'statement of marks'!EU16)</f>
        <v>78</v>
      </c>
      <c r="U308" s="613">
        <f>IF('statement of marks'!EV16="","",'statement of marks'!EV16)</f>
        <v>78</v>
      </c>
      <c r="V308" s="614" t="str">
        <f>IF('statement of marks'!EW16="","",'statement of marks'!EW16)</f>
        <v>B</v>
      </c>
    </row>
    <row r="309" spans="1:22" ht="16" customHeight="1">
      <c r="A309" s="598"/>
      <c r="B309" s="1112" t="str">
        <f>IF('statement of marks'!$EZ$3="","",'statement of marks'!$EZ$3)</f>
        <v>dyk f'k{kk</v>
      </c>
      <c r="C309" s="1113"/>
      <c r="D309" s="1103">
        <f>IF('statement of marks'!EZ16="","",'statement of marks'!EZ16)</f>
        <v>20</v>
      </c>
      <c r="E309" s="1103"/>
      <c r="F309" s="1103"/>
      <c r="G309" s="1103">
        <f>IF('statement of marks'!FA16="","",'statement of marks'!FA16)</f>
        <v>20</v>
      </c>
      <c r="H309" s="1103"/>
      <c r="I309" s="1103"/>
      <c r="J309" s="1103">
        <f>IF('statement of marks'!FC16="","",'statement of marks'!FC16)</f>
        <v>20</v>
      </c>
      <c r="K309" s="1103"/>
      <c r="L309" s="1103"/>
      <c r="M309" s="1103">
        <f>IF('statement of marks'!FB16="","",'statement of marks'!FB16)</f>
        <v>20</v>
      </c>
      <c r="N309" s="1103"/>
      <c r="O309" s="1103"/>
      <c r="P309" s="1103">
        <f>IF('statement of marks'!FD16="","",'statement of marks'!FD16)</f>
        <v>20</v>
      </c>
      <c r="Q309" s="1103"/>
      <c r="R309" s="1103"/>
      <c r="S309" s="611"/>
      <c r="T309" s="613">
        <f>IF('statement of marks'!FE16="","",'statement of marks'!FE16)</f>
        <v>100</v>
      </c>
      <c r="U309" s="613">
        <f>IF('statement of marks'!FF16="","",'statement of marks'!FF16)</f>
        <v>100</v>
      </c>
      <c r="V309" s="614" t="str">
        <f>IF('statement of marks'!FG16="","",'statement of marks'!FG16)</f>
        <v>A</v>
      </c>
    </row>
    <row r="310" spans="1:22" ht="16" customHeight="1">
      <c r="A310" s="598"/>
      <c r="B310" s="1109" t="str">
        <f>IF('statement of marks'!$FJ$3="","",'statement of marks'!$FJ$3)</f>
        <v>LokLF; ,oe~ 'kkjhfjd f'k{kk</v>
      </c>
      <c r="C310" s="1110"/>
      <c r="D310" s="1103">
        <f>IF('statement of marks'!FJ16="","",'statement of marks'!FJ16)</f>
        <v>15</v>
      </c>
      <c r="E310" s="1103"/>
      <c r="F310" s="1103"/>
      <c r="G310" s="1103">
        <f>IF('statement of marks'!FK16="","",'statement of marks'!FK16)</f>
        <v>14</v>
      </c>
      <c r="H310" s="1103"/>
      <c r="I310" s="1103"/>
      <c r="J310" s="1103">
        <f>IF('statement of marks'!FM16="","",'statement of marks'!FM16)</f>
        <v>15</v>
      </c>
      <c r="K310" s="1103"/>
      <c r="L310" s="1103"/>
      <c r="M310" s="1103">
        <f>IF('statement of marks'!FL16="","",'statement of marks'!FL16)</f>
        <v>18</v>
      </c>
      <c r="N310" s="1103"/>
      <c r="O310" s="1103"/>
      <c r="P310" s="1103">
        <f>IF('statement of marks'!FN16="","",'statement of marks'!FN16)</f>
        <v>14</v>
      </c>
      <c r="Q310" s="1103"/>
      <c r="R310" s="1103"/>
      <c r="S310" s="611"/>
      <c r="T310" s="613">
        <f>IF('statement of marks'!FO16="","",'statement of marks'!FO16)</f>
        <v>76</v>
      </c>
      <c r="U310" s="613">
        <f>IF('statement of marks'!FP16="","",'statement of marks'!FP16)</f>
        <v>76</v>
      </c>
      <c r="V310" s="614" t="str">
        <f>IF('statement of marks'!FQ16="","",'statement of marks'!FQ16)</f>
        <v>B</v>
      </c>
    </row>
    <row r="311" spans="1:22" ht="16" customHeight="1">
      <c r="A311" s="598"/>
      <c r="B311" s="1104" t="s">
        <v>273</v>
      </c>
      <c r="C311" s="1105"/>
      <c r="D311" s="1213" t="str">
        <f>details!$DZ$3</f>
        <v>vxLr rd</v>
      </c>
      <c r="E311" s="1213"/>
      <c r="F311" s="1213"/>
      <c r="G311" s="1213" t="str">
        <f>details!$ED$3</f>
        <v>vDVwcj rd</v>
      </c>
      <c r="H311" s="1213"/>
      <c r="I311" s="1213"/>
      <c r="J311" s="1213" t="str">
        <f>details!$EL$3</f>
        <v>Qjojh rd</v>
      </c>
      <c r="K311" s="1213"/>
      <c r="L311" s="1213"/>
      <c r="M311" s="1213" t="str">
        <f>details!$EH$3</f>
        <v>fnlEcj rd</v>
      </c>
      <c r="N311" s="1213"/>
      <c r="O311" s="1213"/>
      <c r="P311" s="1213" t="str">
        <f>details!$EP$3</f>
        <v>loZ ;ksx</v>
      </c>
      <c r="Q311" s="1213"/>
      <c r="R311" s="1213"/>
      <c r="S311" s="1106" t="s">
        <v>475</v>
      </c>
      <c r="T311" s="1107"/>
      <c r="U311" s="1107"/>
      <c r="V311" s="1180"/>
    </row>
    <row r="312" spans="1:22" ht="16" customHeight="1">
      <c r="A312" s="598"/>
      <c r="B312" s="1100" t="s">
        <v>99</v>
      </c>
      <c r="C312" s="1101"/>
      <c r="D312" s="1102" t="str">
        <f>IF(details!EA16="","",details!EA16)</f>
        <v/>
      </c>
      <c r="E312" s="1102"/>
      <c r="F312" s="1102"/>
      <c r="G312" s="1102" t="str">
        <f>IF(details!EE16="","",details!EE16)</f>
        <v/>
      </c>
      <c r="H312" s="1102"/>
      <c r="I312" s="1102"/>
      <c r="J312" s="1102" t="str">
        <f>IF(details!EM16="","",details!EM16)</f>
        <v/>
      </c>
      <c r="K312" s="1102"/>
      <c r="L312" s="1102"/>
      <c r="M312" s="1102" t="str">
        <f>IF(details!EI16="","",details!EI16)</f>
        <v/>
      </c>
      <c r="N312" s="1102"/>
      <c r="O312" s="1102"/>
      <c r="P312" s="1102" t="str">
        <f>IF(details!EQ16="","",details!EQ16)</f>
        <v/>
      </c>
      <c r="Q312" s="1102"/>
      <c r="R312" s="1102"/>
      <c r="S312" s="1181">
        <f>'statement of marks'!$HG$108</f>
        <v>42460</v>
      </c>
      <c r="T312" s="1182"/>
      <c r="U312" s="1182"/>
      <c r="V312" s="1183"/>
    </row>
    <row r="313" spans="1:22" ht="16" customHeight="1">
      <c r="A313" s="598"/>
      <c r="B313" s="1094" t="s">
        <v>15</v>
      </c>
      <c r="C313" s="1095"/>
      <c r="D313" s="1096" t="str">
        <f>IF(details!DZ16="","",details!DZ16)</f>
        <v/>
      </c>
      <c r="E313" s="1096"/>
      <c r="F313" s="1096"/>
      <c r="G313" s="1096" t="str">
        <f>IF(details!ED16="","",details!ED16)</f>
        <v/>
      </c>
      <c r="H313" s="1096"/>
      <c r="I313" s="1096"/>
      <c r="J313" s="1096" t="str">
        <f>IF(details!EL16="","",details!EL16)</f>
        <v/>
      </c>
      <c r="K313" s="1096"/>
      <c r="L313" s="1096"/>
      <c r="M313" s="1096" t="str">
        <f>IF(details!EH16="","",details!EH16)</f>
        <v/>
      </c>
      <c r="N313" s="1096"/>
      <c r="O313" s="1096"/>
      <c r="P313" s="1096" t="str">
        <f>IF(details!EP16="","",details!EP16)</f>
        <v/>
      </c>
      <c r="Q313" s="1096"/>
      <c r="R313" s="1096"/>
      <c r="S313" s="1184"/>
      <c r="T313" s="1185"/>
      <c r="U313" s="1185"/>
      <c r="V313" s="1186"/>
    </row>
    <row r="314" spans="1:22" ht="16" customHeight="1">
      <c r="A314" s="1206"/>
      <c r="B314" s="1207" t="s">
        <v>473</v>
      </c>
      <c r="C314" s="1208"/>
      <c r="D314" s="1209" t="s">
        <v>3</v>
      </c>
      <c r="E314" s="1209"/>
      <c r="F314" s="1209"/>
      <c r="G314" s="1209" t="s">
        <v>389</v>
      </c>
      <c r="H314" s="1209"/>
      <c r="I314" s="1209"/>
      <c r="J314" s="1209" t="s">
        <v>5</v>
      </c>
      <c r="K314" s="1209"/>
      <c r="L314" s="1209"/>
      <c r="M314" s="1209" t="s">
        <v>465</v>
      </c>
      <c r="N314" s="1209"/>
      <c r="O314" s="1209"/>
      <c r="P314" s="1210" t="s">
        <v>306</v>
      </c>
      <c r="Q314" s="1210"/>
      <c r="R314" s="1210"/>
      <c r="S314" s="1209" t="s">
        <v>473</v>
      </c>
      <c r="T314" s="1209"/>
      <c r="U314" s="1209"/>
      <c r="V314" s="1211"/>
    </row>
    <row r="315" spans="1:22" ht="16" customHeight="1">
      <c r="A315" s="1206"/>
      <c r="B315" s="1207"/>
      <c r="C315" s="1208"/>
      <c r="D315" s="1212">
        <f>'statement of marks'!HE16</f>
        <v>1200</v>
      </c>
      <c r="E315" s="1212"/>
      <c r="F315" s="1212"/>
      <c r="G315" s="1212">
        <f>'statement of marks'!HF16</f>
        <v>583</v>
      </c>
      <c r="H315" s="1212"/>
      <c r="I315" s="1212"/>
      <c r="J315" s="1212">
        <f>'statement of marks'!HG16</f>
        <v>48.583333333333336</v>
      </c>
      <c r="K315" s="1212"/>
      <c r="L315" s="1212"/>
      <c r="M315" s="1212" t="str">
        <f>'statement of marks'!HJ16</f>
        <v>D</v>
      </c>
      <c r="N315" s="1212"/>
      <c r="O315" s="1212"/>
      <c r="P315" s="1212">
        <f>'statement of marks'!HI16</f>
        <v>6.9999999999999964</v>
      </c>
      <c r="Q315" s="1212"/>
      <c r="R315" s="1212"/>
      <c r="S315" s="1209" t="str">
        <f>'statement of marks'!HD16</f>
        <v>mRrh.kZ</v>
      </c>
      <c r="T315" s="1209"/>
      <c r="U315" s="1209"/>
      <c r="V315" s="1211"/>
    </row>
    <row r="316" spans="1:22" ht="16" customHeight="1">
      <c r="A316" s="598"/>
      <c r="B316" s="1089" t="s">
        <v>100</v>
      </c>
      <c r="C316" s="1090"/>
      <c r="D316" s="1081"/>
      <c r="E316" s="1081"/>
      <c r="F316" s="1081"/>
      <c r="G316" s="1081"/>
      <c r="H316" s="1081"/>
      <c r="I316" s="1081"/>
      <c r="J316" s="1081"/>
      <c r="K316" s="1081"/>
      <c r="L316" s="1081"/>
      <c r="M316" s="1081"/>
      <c r="N316" s="1081"/>
      <c r="O316" s="1081"/>
      <c r="P316" s="1081"/>
      <c r="Q316" s="1081"/>
      <c r="R316" s="1081"/>
      <c r="S316" s="1081"/>
      <c r="T316" s="1081"/>
      <c r="U316" s="1081"/>
      <c r="V316" s="1205"/>
    </row>
    <row r="317" spans="1:22" ht="16" customHeight="1">
      <c r="A317" s="598"/>
      <c r="B317" s="1087" t="s">
        <v>80</v>
      </c>
      <c r="C317" s="1088"/>
      <c r="D317" s="1081"/>
      <c r="E317" s="1081"/>
      <c r="F317" s="1081"/>
      <c r="G317" s="1081"/>
      <c r="H317" s="1081"/>
      <c r="I317" s="1081"/>
      <c r="J317" s="1081"/>
      <c r="K317" s="1081"/>
      <c r="L317" s="1081"/>
      <c r="M317" s="1081"/>
      <c r="N317" s="1081"/>
      <c r="O317" s="1081"/>
      <c r="P317" s="1081"/>
      <c r="Q317" s="1081"/>
      <c r="R317" s="1081"/>
      <c r="S317" s="1081"/>
      <c r="T317" s="1081"/>
      <c r="U317" s="1081"/>
      <c r="V317" s="1205"/>
    </row>
    <row r="318" spans="1:22" ht="16" customHeight="1">
      <c r="A318" s="598"/>
      <c r="B318" s="1089" t="s">
        <v>466</v>
      </c>
      <c r="C318" s="1090"/>
      <c r="D318" s="1081"/>
      <c r="E318" s="1081"/>
      <c r="F318" s="1081"/>
      <c r="G318" s="1081"/>
      <c r="H318" s="1081"/>
      <c r="I318" s="1081"/>
      <c r="J318" s="1081"/>
      <c r="K318" s="1081"/>
      <c r="L318" s="1081"/>
      <c r="M318" s="1081"/>
      <c r="N318" s="1081"/>
      <c r="O318" s="1081"/>
      <c r="P318" s="1081" t="s">
        <v>466</v>
      </c>
      <c r="Q318" s="1081"/>
      <c r="R318" s="1081"/>
      <c r="S318" s="1081"/>
      <c r="T318" s="1081"/>
      <c r="U318" s="1081"/>
      <c r="V318" s="1205"/>
    </row>
    <row r="319" spans="1:22" ht="16" customHeight="1">
      <c r="A319" s="598"/>
      <c r="B319" s="1085" t="s">
        <v>101</v>
      </c>
      <c r="C319" s="1086"/>
      <c r="D319" s="1081"/>
      <c r="E319" s="1081"/>
      <c r="F319" s="1081"/>
      <c r="G319" s="1081"/>
      <c r="H319" s="1081"/>
      <c r="I319" s="1081"/>
      <c r="J319" s="1081"/>
      <c r="K319" s="1081"/>
      <c r="L319" s="1081"/>
      <c r="M319" s="1081"/>
      <c r="N319" s="1081"/>
      <c r="O319" s="1081"/>
      <c r="P319" s="1081"/>
      <c r="Q319" s="1081"/>
      <c r="R319" s="1081"/>
      <c r="S319" s="1198" t="s">
        <v>101</v>
      </c>
      <c r="T319" s="1198"/>
      <c r="U319" s="1198"/>
      <c r="V319" s="1199"/>
    </row>
    <row r="320" spans="1:22" ht="16" customHeight="1" thickBot="1">
      <c r="A320" s="600"/>
      <c r="B320" s="1200" t="s">
        <v>102</v>
      </c>
      <c r="C320" s="1201"/>
      <c r="D320" s="1202"/>
      <c r="E320" s="1202"/>
      <c r="F320" s="1202"/>
      <c r="G320" s="1202"/>
      <c r="H320" s="1202"/>
      <c r="I320" s="1202"/>
      <c r="J320" s="1202"/>
      <c r="K320" s="1202"/>
      <c r="L320" s="1202"/>
      <c r="M320" s="1202"/>
      <c r="N320" s="1202"/>
      <c r="O320" s="1202"/>
      <c r="P320" s="1202"/>
      <c r="Q320" s="1202"/>
      <c r="R320" s="1202"/>
      <c r="S320" s="1203" t="s">
        <v>163</v>
      </c>
      <c r="T320" s="1203"/>
      <c r="U320" s="1203"/>
      <c r="V320" s="1204"/>
    </row>
    <row r="321" spans="1:22" ht="16" customHeight="1">
      <c r="A321" s="597"/>
      <c r="B321" s="1216" t="s">
        <v>47</v>
      </c>
      <c r="C321" s="1217"/>
      <c r="D321" s="1217"/>
      <c r="E321" s="1217"/>
      <c r="F321" s="1217"/>
      <c r="G321" s="1217"/>
      <c r="H321" s="1217"/>
      <c r="I321" s="1217"/>
      <c r="J321" s="1217"/>
      <c r="K321" s="1217"/>
      <c r="L321" s="1217"/>
      <c r="M321" s="1217"/>
      <c r="N321" s="1217"/>
      <c r="O321" s="1217"/>
      <c r="P321" s="1217"/>
      <c r="Q321" s="1217"/>
      <c r="R321" s="1217"/>
      <c r="S321" s="1217"/>
      <c r="T321" s="1217"/>
      <c r="U321" s="1217"/>
      <c r="V321" s="1218"/>
    </row>
    <row r="322" spans="1:22" ht="16" customHeight="1">
      <c r="A322" s="598"/>
      <c r="B322" s="1219" t="str">
        <f>'statement of marks'!$A$1</f>
        <v>jk- ck- ek/;fed fo|ky; uohu] fuEckgsM+k</v>
      </c>
      <c r="C322" s="1220"/>
      <c r="D322" s="1220"/>
      <c r="E322" s="1220"/>
      <c r="F322" s="1220"/>
      <c r="G322" s="1220"/>
      <c r="H322" s="1220"/>
      <c r="I322" s="1220"/>
      <c r="J322" s="1220"/>
      <c r="K322" s="1220"/>
      <c r="L322" s="1220"/>
      <c r="M322" s="1220"/>
      <c r="N322" s="1220"/>
      <c r="O322" s="1220"/>
      <c r="P322" s="1220"/>
      <c r="Q322" s="1220"/>
      <c r="R322" s="1220"/>
      <c r="S322" s="1220"/>
      <c r="T322" s="1220"/>
      <c r="U322" s="1220"/>
      <c r="V322" s="1221"/>
    </row>
    <row r="323" spans="1:22" ht="16" customHeight="1">
      <c r="A323" s="598"/>
      <c r="B323" s="1114" t="s">
        <v>467</v>
      </c>
      <c r="C323" s="1115"/>
      <c r="D323" s="1119" t="str">
        <f>'statement of marks'!$H$3</f>
        <v>2015-16</v>
      </c>
      <c r="E323" s="1119"/>
      <c r="F323" s="1119"/>
      <c r="G323" s="1119"/>
      <c r="H323" s="1119"/>
      <c r="I323" s="1119"/>
      <c r="J323" s="1119"/>
      <c r="K323" s="1119"/>
      <c r="L323" s="1119"/>
      <c r="M323" s="1119"/>
      <c r="N323" s="1119"/>
      <c r="O323" s="1119"/>
      <c r="P323" s="1119"/>
      <c r="Q323" s="1119"/>
      <c r="R323" s="1119"/>
      <c r="S323" s="1119"/>
      <c r="T323" s="1119"/>
      <c r="U323" s="1119"/>
      <c r="V323" s="1196"/>
    </row>
    <row r="324" spans="1:22" ht="16" customHeight="1">
      <c r="A324" s="598"/>
      <c r="B324" s="1114" t="s">
        <v>218</v>
      </c>
      <c r="C324" s="1115"/>
      <c r="D324" s="1115" t="str">
        <f>IF('statement of marks'!J17="","",'statement of marks'!J17)</f>
        <v>v 011</v>
      </c>
      <c r="E324" s="1115"/>
      <c r="F324" s="1115"/>
      <c r="G324" s="1115"/>
      <c r="H324" s="1115"/>
      <c r="I324" s="1115"/>
      <c r="J324" s="1115"/>
      <c r="K324" s="1115"/>
      <c r="L324" s="1115"/>
      <c r="M324" s="1115"/>
      <c r="N324" s="1115"/>
      <c r="O324" s="1115"/>
      <c r="P324" s="1115"/>
      <c r="Q324" s="1115"/>
      <c r="R324" s="1115"/>
      <c r="S324" s="1115"/>
      <c r="T324" s="1115"/>
      <c r="U324" s="1115"/>
      <c r="V324" s="1197"/>
    </row>
    <row r="325" spans="1:22" ht="16" customHeight="1">
      <c r="A325" s="598"/>
      <c r="B325" s="1114" t="s">
        <v>219</v>
      </c>
      <c r="C325" s="1115"/>
      <c r="D325" s="1115" t="str">
        <f>IF('statement of marks'!K17="","",'statement of marks'!K17)</f>
        <v>c 011</v>
      </c>
      <c r="E325" s="1115"/>
      <c r="F325" s="1115"/>
      <c r="G325" s="1115"/>
      <c r="H325" s="1115"/>
      <c r="I325" s="1115"/>
      <c r="J325" s="1115"/>
      <c r="K325" s="1115"/>
      <c r="L325" s="1115"/>
      <c r="M325" s="1115"/>
      <c r="N325" s="1115"/>
      <c r="O325" s="1115"/>
      <c r="P325" s="1115"/>
      <c r="Q325" s="1115"/>
      <c r="R325" s="1115"/>
      <c r="S325" s="1115"/>
      <c r="T325" s="1115"/>
      <c r="U325" s="1115"/>
      <c r="V325" s="1197"/>
    </row>
    <row r="326" spans="1:22" ht="16" customHeight="1">
      <c r="A326" s="598"/>
      <c r="B326" s="1114" t="s">
        <v>220</v>
      </c>
      <c r="C326" s="1115"/>
      <c r="D326" s="1115" t="str">
        <f>IF('statement of marks'!L17="","",'statement of marks'!L17)</f>
        <v>l 011</v>
      </c>
      <c r="E326" s="1115"/>
      <c r="F326" s="1115"/>
      <c r="G326" s="1115"/>
      <c r="H326" s="1115"/>
      <c r="I326" s="1115"/>
      <c r="J326" s="1115"/>
      <c r="K326" s="1115"/>
      <c r="L326" s="1115"/>
      <c r="M326" s="1115"/>
      <c r="N326" s="1115"/>
      <c r="O326" s="1115"/>
      <c r="P326" s="1115"/>
      <c r="Q326" s="1115"/>
      <c r="R326" s="1115"/>
      <c r="S326" s="1115"/>
      <c r="T326" s="1115"/>
      <c r="U326" s="1115"/>
      <c r="V326" s="1197"/>
    </row>
    <row r="327" spans="1:22" ht="16" customHeight="1">
      <c r="A327" s="598"/>
      <c r="B327" s="1114" t="s">
        <v>221</v>
      </c>
      <c r="C327" s="1115"/>
      <c r="D327" s="1119" t="str">
        <f>'statement of marks'!$G$3</f>
        <v>6 A</v>
      </c>
      <c r="E327" s="1119"/>
      <c r="F327" s="1119"/>
      <c r="G327" s="1115" t="s">
        <v>9</v>
      </c>
      <c r="H327" s="1115"/>
      <c r="I327" s="1115"/>
      <c r="J327" s="1119">
        <f>IF('statement of marks'!D17="","",'statement of marks'!D17)</f>
        <v>811</v>
      </c>
      <c r="K327" s="1119"/>
      <c r="L327" s="1119"/>
      <c r="M327" s="1115" t="s">
        <v>222</v>
      </c>
      <c r="N327" s="1115"/>
      <c r="O327" s="1115"/>
      <c r="P327" s="1119">
        <f>IF('statement of marks'!F17="","",'statement of marks'!F17)</f>
        <v>1027</v>
      </c>
      <c r="Q327" s="1119"/>
      <c r="R327" s="1119"/>
      <c r="S327" s="1214" t="str">
        <f>IF('statement of marks'!$J$3="","",'statement of marks'!$J$3)</f>
        <v xml:space="preserve">fo|ky; dk Mk;l dksM+ </v>
      </c>
      <c r="T327" s="1214"/>
      <c r="U327" s="1214"/>
      <c r="V327" s="1215"/>
    </row>
    <row r="328" spans="1:22" ht="16" customHeight="1">
      <c r="A328" s="598"/>
      <c r="B328" s="601" t="s">
        <v>0</v>
      </c>
      <c r="C328" s="602"/>
      <c r="D328" s="1121">
        <f>IF('statement of marks'!H17="","",'statement of marks'!H17)</f>
        <v>37104</v>
      </c>
      <c r="E328" s="1121"/>
      <c r="F328" s="1121"/>
      <c r="G328" s="1115" t="str">
        <f>IF('statement of marks'!I17="","",'statement of marks'!I17)</f>
        <v>,d vxLr] nks gtkj ,d</v>
      </c>
      <c r="H328" s="1115"/>
      <c r="I328" s="1115"/>
      <c r="J328" s="1115"/>
      <c r="K328" s="1115"/>
      <c r="L328" s="1115"/>
      <c r="M328" s="1115"/>
      <c r="N328" s="1115"/>
      <c r="O328" s="1115"/>
      <c r="P328" s="1115"/>
      <c r="Q328" s="1115"/>
      <c r="R328" s="1115"/>
      <c r="S328" s="1190" t="str">
        <f>IF('statement of marks'!$K$3="","",'statement of marks'!$K$3)</f>
        <v xml:space="preserve">08291009401   </v>
      </c>
      <c r="T328" s="1190"/>
      <c r="U328" s="1190"/>
      <c r="V328" s="1191"/>
    </row>
    <row r="329" spans="1:22" ht="16" customHeight="1">
      <c r="A329" s="598"/>
      <c r="B329" s="561" t="s">
        <v>28</v>
      </c>
      <c r="C329" s="603" t="s">
        <v>97</v>
      </c>
      <c r="D329" s="1081" t="s">
        <v>1</v>
      </c>
      <c r="E329" s="1081"/>
      <c r="F329" s="1081"/>
      <c r="G329" s="1081" t="s">
        <v>21</v>
      </c>
      <c r="H329" s="1081"/>
      <c r="I329" s="1081"/>
      <c r="J329" s="1081" t="s">
        <v>68</v>
      </c>
      <c r="K329" s="1081"/>
      <c r="L329" s="1081"/>
      <c r="M329" s="1081" t="s">
        <v>98</v>
      </c>
      <c r="N329" s="1081"/>
      <c r="O329" s="1081"/>
      <c r="P329" s="1192" t="s">
        <v>278</v>
      </c>
      <c r="Q329" s="1193" t="s">
        <v>459</v>
      </c>
      <c r="R329" s="1193"/>
      <c r="S329" s="1193"/>
      <c r="T329" s="1194" t="s">
        <v>458</v>
      </c>
      <c r="U329" s="1194"/>
      <c r="V329" s="1195"/>
    </row>
    <row r="330" spans="1:22" ht="16" customHeight="1">
      <c r="A330" s="598"/>
      <c r="B330" s="561"/>
      <c r="C330" s="603"/>
      <c r="D330" s="596" t="s">
        <v>468</v>
      </c>
      <c r="E330" s="596" t="s">
        <v>469</v>
      </c>
      <c r="F330" s="604" t="s">
        <v>2</v>
      </c>
      <c r="G330" s="596" t="s">
        <v>468</v>
      </c>
      <c r="H330" s="596" t="s">
        <v>469</v>
      </c>
      <c r="I330" s="604" t="s">
        <v>2</v>
      </c>
      <c r="J330" s="596" t="s">
        <v>468</v>
      </c>
      <c r="K330" s="596" t="s">
        <v>469</v>
      </c>
      <c r="L330" s="604" t="s">
        <v>2</v>
      </c>
      <c r="M330" s="596" t="s">
        <v>468</v>
      </c>
      <c r="N330" s="596" t="s">
        <v>469</v>
      </c>
      <c r="O330" s="604" t="s">
        <v>2</v>
      </c>
      <c r="P330" s="1192"/>
      <c r="Q330" s="596" t="s">
        <v>468</v>
      </c>
      <c r="R330" s="596" t="s">
        <v>469</v>
      </c>
      <c r="S330" s="608" t="s">
        <v>2</v>
      </c>
      <c r="T330" s="618" t="s">
        <v>304</v>
      </c>
      <c r="U330" s="619" t="s">
        <v>5</v>
      </c>
      <c r="V330" s="620" t="s">
        <v>464</v>
      </c>
    </row>
    <row r="331" spans="1:22" ht="16" customHeight="1">
      <c r="A331" s="599"/>
      <c r="B331" s="1178" t="s">
        <v>3</v>
      </c>
      <c r="C331" s="1179"/>
      <c r="D331" s="579">
        <f>IF('statement of marks'!M$6="","",'statement of marks'!M$6)</f>
        <v>5</v>
      </c>
      <c r="E331" s="579">
        <f>IF('statement of marks'!N$6="","",'statement of marks'!N$6)</f>
        <v>5</v>
      </c>
      <c r="F331" s="605">
        <f>IF('statement of marks'!O$6="","",'statement of marks'!O$6)</f>
        <v>10</v>
      </c>
      <c r="G331" s="579">
        <f>IF('statement of marks'!P$6="","",'statement of marks'!P$6)</f>
        <v>5</v>
      </c>
      <c r="H331" s="579">
        <f>IF('statement of marks'!Q$6="","",'statement of marks'!Q$6)</f>
        <v>5</v>
      </c>
      <c r="I331" s="605">
        <f>IF('statement of marks'!R$6="","",'statement of marks'!R$6)</f>
        <v>10</v>
      </c>
      <c r="J331" s="579">
        <f>IF('statement of marks'!S$6="","",'statement of marks'!S$6)</f>
        <v>5</v>
      </c>
      <c r="K331" s="579">
        <f>IF('statement of marks'!T$6="","",'statement of marks'!T$6)</f>
        <v>5</v>
      </c>
      <c r="L331" s="605">
        <f>IF('statement of marks'!U$6="","",'statement of marks'!U$6)</f>
        <v>10</v>
      </c>
      <c r="M331" s="579">
        <f>IF('statement of marks'!W$6="","",'statement of marks'!W$6)</f>
        <v>50</v>
      </c>
      <c r="N331" s="579">
        <f>IF('statement of marks'!X$6="","",'statement of marks'!X$6)</f>
        <v>20</v>
      </c>
      <c r="O331" s="605">
        <f>IF('statement of marks'!Y$6="","",'statement of marks'!Y$6)</f>
        <v>70</v>
      </c>
      <c r="P331" s="580">
        <f>IF('statement of marks'!Z$6="","",'statement of marks'!Z$6)</f>
        <v>100</v>
      </c>
      <c r="Q331" s="579">
        <f>IF('statement of marks'!AA$6="","",'statement of marks'!AA$6)</f>
        <v>70</v>
      </c>
      <c r="R331" s="579">
        <f>IF('statement of marks'!AB$6="","",'statement of marks'!AB$6)</f>
        <v>30</v>
      </c>
      <c r="S331" s="605">
        <f>IF('statement of marks'!AC$6="","",'statement of marks'!AC$6)</f>
        <v>100</v>
      </c>
      <c r="T331" s="615">
        <f>IF('statement of marks'!AD$6="","",'statement of marks'!AD$6)</f>
        <v>200</v>
      </c>
      <c r="U331" s="615" t="str">
        <f>IF('statement of marks'!AE$6="","",'statement of marks'!AE$6)</f>
        <v/>
      </c>
      <c r="V331" s="621" t="str">
        <f>IF('statement of marks'!AF$6="","",'statement of marks'!AF$6)</f>
        <v/>
      </c>
    </row>
    <row r="332" spans="1:22" ht="16" customHeight="1">
      <c r="A332" s="598"/>
      <c r="B332" s="1114" t="str">
        <f>IF('statement of marks'!$M$3="","",'statement of marks'!$M$3)</f>
        <v>fgUnh</v>
      </c>
      <c r="C332" s="1115"/>
      <c r="D332" s="275">
        <f>IF('statement of marks'!M17="","",'statement of marks'!M17)</f>
        <v>5</v>
      </c>
      <c r="E332" s="275">
        <f>IF('statement of marks'!N17="","",'statement of marks'!N17)</f>
        <v>5</v>
      </c>
      <c r="F332" s="606">
        <f>IF('statement of marks'!O17="","",'statement of marks'!O17)</f>
        <v>10</v>
      </c>
      <c r="G332" s="275">
        <f>IF('statement of marks'!P17="","",'statement of marks'!P17)</f>
        <v>5</v>
      </c>
      <c r="H332" s="275">
        <f>IF('statement of marks'!Q17="","",'statement of marks'!Q17)</f>
        <v>5</v>
      </c>
      <c r="I332" s="606">
        <f>IF('statement of marks'!R17="","",'statement of marks'!R17)</f>
        <v>10</v>
      </c>
      <c r="J332" s="275">
        <f>IF('statement of marks'!S17="","",'statement of marks'!S17)</f>
        <v>5</v>
      </c>
      <c r="K332" s="275">
        <f>IF('statement of marks'!T17="","",'statement of marks'!T17)</f>
        <v>5</v>
      </c>
      <c r="L332" s="606">
        <f>IF('statement of marks'!U17="","",'statement of marks'!U17)</f>
        <v>10</v>
      </c>
      <c r="M332" s="275">
        <f>IF('statement of marks'!W17="","",'statement of marks'!W17)</f>
        <v>11</v>
      </c>
      <c r="N332" s="275">
        <f>IF('statement of marks'!X17="","",'statement of marks'!X17)</f>
        <v>16</v>
      </c>
      <c r="O332" s="606">
        <f>IF('statement of marks'!Y17="","",'statement of marks'!Y17)</f>
        <v>27</v>
      </c>
      <c r="P332" s="277">
        <f>IF('statement of marks'!Z17="","",'statement of marks'!Z17)</f>
        <v>57</v>
      </c>
      <c r="Q332" s="275">
        <f>IF('statement of marks'!AA17="","",'statement of marks'!AA17)</f>
        <v>29</v>
      </c>
      <c r="R332" s="275">
        <f>IF('statement of marks'!AB17="","",'statement of marks'!AB17)</f>
        <v>20</v>
      </c>
      <c r="S332" s="606">
        <f>IF('statement of marks'!AC17="","",'statement of marks'!AC17)</f>
        <v>49</v>
      </c>
      <c r="T332" s="578">
        <f>IF('statement of marks'!AD17="","",'statement of marks'!AD17)</f>
        <v>106</v>
      </c>
      <c r="U332" s="578">
        <f>IF('statement of marks'!AE17="","",'statement of marks'!AE17)</f>
        <v>53</v>
      </c>
      <c r="V332" s="612" t="str">
        <f>IF('statement of marks'!AF17="","",'statement of marks'!AF17)</f>
        <v>C</v>
      </c>
    </row>
    <row r="333" spans="1:22" ht="16" customHeight="1">
      <c r="A333" s="598"/>
      <c r="B333" s="1114" t="str">
        <f>IF('statement of marks'!$AI$3="","",'statement of marks'!$AI$3)</f>
        <v>vaxszth</v>
      </c>
      <c r="C333" s="1115"/>
      <c r="D333" s="275">
        <f>IF('statement of marks'!AI17="","",'statement of marks'!AI17)</f>
        <v>4</v>
      </c>
      <c r="E333" s="275">
        <f>IF('statement of marks'!AJ17="","",'statement of marks'!AJ17)</f>
        <v>4</v>
      </c>
      <c r="F333" s="606">
        <f>IF('statement of marks'!AK17="","",'statement of marks'!AK17)</f>
        <v>8</v>
      </c>
      <c r="G333" s="275">
        <f>IF('statement of marks'!AL17="","",'statement of marks'!AL17)</f>
        <v>4</v>
      </c>
      <c r="H333" s="275">
        <f>IF('statement of marks'!AM17="","",'statement of marks'!AM17)</f>
        <v>4</v>
      </c>
      <c r="I333" s="606">
        <f>IF('statement of marks'!AN17="","",'statement of marks'!AN17)</f>
        <v>8</v>
      </c>
      <c r="J333" s="275">
        <f>IF('statement of marks'!AO17="","",'statement of marks'!AO17)</f>
        <v>5</v>
      </c>
      <c r="K333" s="275">
        <f>IF('statement of marks'!AP17="","",'statement of marks'!AP17)</f>
        <v>5</v>
      </c>
      <c r="L333" s="606">
        <f>IF('statement of marks'!AQ17="","",'statement of marks'!AQ17)</f>
        <v>10</v>
      </c>
      <c r="M333" s="275">
        <f>IF('statement of marks'!AS17="","",'statement of marks'!AS17)</f>
        <v>15</v>
      </c>
      <c r="N333" s="275">
        <f>IF('statement of marks'!AT17="","",'statement of marks'!AT17)</f>
        <v>16</v>
      </c>
      <c r="O333" s="606">
        <f>IF('statement of marks'!AU17="","",'statement of marks'!AU17)</f>
        <v>31</v>
      </c>
      <c r="P333" s="277">
        <f>IF('statement of marks'!AV17="","",'statement of marks'!AV17)</f>
        <v>57</v>
      </c>
      <c r="Q333" s="275">
        <f>IF('statement of marks'!AW17="","",'statement of marks'!AW17)</f>
        <v>18</v>
      </c>
      <c r="R333" s="275">
        <f>IF('statement of marks'!AX17="","",'statement of marks'!AX17)</f>
        <v>20</v>
      </c>
      <c r="S333" s="606">
        <f>IF('statement of marks'!AY17="","",'statement of marks'!AY17)</f>
        <v>38</v>
      </c>
      <c r="T333" s="578">
        <f>IF('statement of marks'!AZ17="","",'statement of marks'!AZ17)</f>
        <v>95</v>
      </c>
      <c r="U333" s="578">
        <f>IF('statement of marks'!BA17="","",'statement of marks'!BA17)</f>
        <v>48</v>
      </c>
      <c r="V333" s="612" t="str">
        <f>IF('statement of marks'!BB17="","",'statement of marks'!BB17)</f>
        <v>D</v>
      </c>
    </row>
    <row r="334" spans="1:22" ht="16" customHeight="1">
      <c r="A334" s="598"/>
      <c r="B334" s="1114" t="str">
        <f>IF('statement of marks'!BE17="s","laLd`r",IF('statement of marks'!BE17="u","mnwZ",IF('statement of marks'!BE17="g","xqtjkrh",IF('statement of marks'!BE17="p","iatkch",IF('statement of marks'!BE17="sd","fla/kh","r`rh; Hkk""kk")))))</f>
        <v>mnwZ</v>
      </c>
      <c r="C334" s="1115"/>
      <c r="D334" s="275">
        <f>IF('statement of marks'!BF17="","",'statement of marks'!BF17)</f>
        <v>2</v>
      </c>
      <c r="E334" s="275">
        <f>IF('statement of marks'!BG17="","",'statement of marks'!BG17)</f>
        <v>5</v>
      </c>
      <c r="F334" s="606">
        <f>IF('statement of marks'!BH17="","",'statement of marks'!BH17)</f>
        <v>7</v>
      </c>
      <c r="G334" s="275">
        <f>IF('statement of marks'!BI17="","",'statement of marks'!BI17)</f>
        <v>3</v>
      </c>
      <c r="H334" s="275">
        <f>IF('statement of marks'!BJ17="","",'statement of marks'!BJ17)</f>
        <v>3</v>
      </c>
      <c r="I334" s="606">
        <f>IF('statement of marks'!BK17="","",'statement of marks'!BK17)</f>
        <v>6</v>
      </c>
      <c r="J334" s="275">
        <f>IF('statement of marks'!BL17="","",'statement of marks'!BL17)</f>
        <v>5</v>
      </c>
      <c r="K334" s="275">
        <f>IF('statement of marks'!BM17="","",'statement of marks'!BM17)</f>
        <v>5</v>
      </c>
      <c r="L334" s="606">
        <f>IF('statement of marks'!BN17="","",'statement of marks'!BN17)</f>
        <v>10</v>
      </c>
      <c r="M334" s="275">
        <f>IF('statement of marks'!BP17="","",'statement of marks'!BP17)</f>
        <v>14</v>
      </c>
      <c r="N334" s="275">
        <f>IF('statement of marks'!BQ17="","",'statement of marks'!BQ17)</f>
        <v>14</v>
      </c>
      <c r="O334" s="606">
        <f>IF('statement of marks'!BR17="","",'statement of marks'!BR17)</f>
        <v>28</v>
      </c>
      <c r="P334" s="277">
        <f>IF('statement of marks'!BS17="","",'statement of marks'!BS17)</f>
        <v>51</v>
      </c>
      <c r="Q334" s="275">
        <f>IF('statement of marks'!BT17="","",'statement of marks'!BT17)</f>
        <v>31</v>
      </c>
      <c r="R334" s="275">
        <f>IF('statement of marks'!BU17="","",'statement of marks'!BU17)</f>
        <v>20</v>
      </c>
      <c r="S334" s="606">
        <f>IF('statement of marks'!BV17="","",'statement of marks'!BV17)</f>
        <v>51</v>
      </c>
      <c r="T334" s="578">
        <f>IF('statement of marks'!BW17="","",'statement of marks'!BW17)</f>
        <v>102</v>
      </c>
      <c r="U334" s="578">
        <f>IF('statement of marks'!BX17="","",'statement of marks'!BX17)</f>
        <v>51</v>
      </c>
      <c r="V334" s="612" t="str">
        <f>IF('statement of marks'!BY17="","",'statement of marks'!BY17)</f>
        <v>C</v>
      </c>
    </row>
    <row r="335" spans="1:22" ht="16" customHeight="1">
      <c r="A335" s="598"/>
      <c r="B335" s="1114" t="str">
        <f>IF('statement of marks'!$CB$3="","",'statement of marks'!$CB$3)</f>
        <v>xf.kr</v>
      </c>
      <c r="C335" s="1115"/>
      <c r="D335" s="275">
        <f>IF('statement of marks'!CB17="","",'statement of marks'!CB17)</f>
        <v>5</v>
      </c>
      <c r="E335" s="275">
        <f>IF('statement of marks'!CC17="","",'statement of marks'!CC17)</f>
        <v>4</v>
      </c>
      <c r="F335" s="606">
        <f>IF('statement of marks'!CD17="","",'statement of marks'!CD17)</f>
        <v>9</v>
      </c>
      <c r="G335" s="275">
        <f>IF('statement of marks'!CE17="","",'statement of marks'!CE17)</f>
        <v>1</v>
      </c>
      <c r="H335" s="275">
        <f>IF('statement of marks'!CF17="","",'statement of marks'!CF17)</f>
        <v>3</v>
      </c>
      <c r="I335" s="606">
        <f>IF('statement of marks'!CG17="","",'statement of marks'!CG17)</f>
        <v>4</v>
      </c>
      <c r="J335" s="275">
        <f>IF('statement of marks'!CH17="","",'statement of marks'!CH17)</f>
        <v>3</v>
      </c>
      <c r="K335" s="275">
        <f>IF('statement of marks'!CI17="","",'statement of marks'!CI17)</f>
        <v>4</v>
      </c>
      <c r="L335" s="606">
        <f>IF('statement of marks'!CJ17="","",'statement of marks'!CJ17)</f>
        <v>7</v>
      </c>
      <c r="M335" s="275">
        <f>IF('statement of marks'!CL17="","",'statement of marks'!CL17)</f>
        <v>17</v>
      </c>
      <c r="N335" s="275">
        <f>IF('statement of marks'!CM17="","",'statement of marks'!CM17)</f>
        <v>18</v>
      </c>
      <c r="O335" s="606">
        <f>IF('statement of marks'!CN17="","",'statement of marks'!CN17)</f>
        <v>35</v>
      </c>
      <c r="P335" s="277">
        <f>IF('statement of marks'!CO17="","",'statement of marks'!CO17)</f>
        <v>55</v>
      </c>
      <c r="Q335" s="275">
        <f>IF('statement of marks'!CP17="","",'statement of marks'!CP17)</f>
        <v>26</v>
      </c>
      <c r="R335" s="275">
        <f>IF('statement of marks'!CQ17="","",'statement of marks'!CQ17)</f>
        <v>20</v>
      </c>
      <c r="S335" s="606">
        <f>IF('statement of marks'!CR17="","",'statement of marks'!CR17)</f>
        <v>46</v>
      </c>
      <c r="T335" s="578">
        <f>IF('statement of marks'!CS17="","",'statement of marks'!CS17)</f>
        <v>101</v>
      </c>
      <c r="U335" s="578">
        <f>IF('statement of marks'!CT17="","",'statement of marks'!CT17)</f>
        <v>51</v>
      </c>
      <c r="V335" s="612" t="str">
        <f>IF('statement of marks'!CU17="","",'statement of marks'!CU17)</f>
        <v>C</v>
      </c>
    </row>
    <row r="336" spans="1:22" ht="16" customHeight="1">
      <c r="A336" s="598"/>
      <c r="B336" s="1114" t="str">
        <f>IF('statement of marks'!$CX$3="","",'statement of marks'!$CX$3)</f>
        <v>foKku</v>
      </c>
      <c r="C336" s="1115"/>
      <c r="D336" s="275">
        <f>IF('statement of marks'!CX17="","",'statement of marks'!CX17)</f>
        <v>2</v>
      </c>
      <c r="E336" s="275">
        <f>IF('statement of marks'!CY17="","",'statement of marks'!CY17)</f>
        <v>3</v>
      </c>
      <c r="F336" s="606">
        <f>IF('statement of marks'!CZ17="","",'statement of marks'!CZ17)</f>
        <v>5</v>
      </c>
      <c r="G336" s="275">
        <f>IF('statement of marks'!DA17="","",'statement of marks'!DA17)</f>
        <v>5</v>
      </c>
      <c r="H336" s="275">
        <f>IF('statement of marks'!DB17="","",'statement of marks'!DB17)</f>
        <v>5</v>
      </c>
      <c r="I336" s="606">
        <f>IF('statement of marks'!DC17="","",'statement of marks'!DC17)</f>
        <v>10</v>
      </c>
      <c r="J336" s="275">
        <f>IF('statement of marks'!DD17="","",'statement of marks'!DD17)</f>
        <v>2</v>
      </c>
      <c r="K336" s="275">
        <f>IF('statement of marks'!DE17="","",'statement of marks'!DE17)</f>
        <v>3</v>
      </c>
      <c r="L336" s="606">
        <f>IF('statement of marks'!DF17="","",'statement of marks'!DF17)</f>
        <v>5</v>
      </c>
      <c r="M336" s="275">
        <f>IF('statement of marks'!DH17="","",'statement of marks'!DH17)</f>
        <v>20</v>
      </c>
      <c r="N336" s="275">
        <f>IF('statement of marks'!DI17="","",'statement of marks'!DI17)</f>
        <v>12</v>
      </c>
      <c r="O336" s="606">
        <f>IF('statement of marks'!DJ17="","",'statement of marks'!DJ17)</f>
        <v>32</v>
      </c>
      <c r="P336" s="277">
        <f>IF('statement of marks'!DK17="","",'statement of marks'!DK17)</f>
        <v>52</v>
      </c>
      <c r="Q336" s="275">
        <f>IF('statement of marks'!DL17="","",'statement of marks'!DL17)</f>
        <v>22</v>
      </c>
      <c r="R336" s="275">
        <f>IF('statement of marks'!DM17="","",'statement of marks'!DM17)</f>
        <v>20</v>
      </c>
      <c r="S336" s="606">
        <f>IF('statement of marks'!DN17="","",'statement of marks'!DN17)</f>
        <v>42</v>
      </c>
      <c r="T336" s="578">
        <f>IF('statement of marks'!DO17="","",'statement of marks'!DO17)</f>
        <v>94</v>
      </c>
      <c r="U336" s="578">
        <f>IF('statement of marks'!DP17="","",'statement of marks'!DP17)</f>
        <v>47</v>
      </c>
      <c r="V336" s="612" t="str">
        <f>IF('statement of marks'!DQ17="","",'statement of marks'!DQ17)</f>
        <v>D</v>
      </c>
    </row>
    <row r="337" spans="1:22" ht="16" customHeight="1">
      <c r="A337" s="598"/>
      <c r="B337" s="1114" t="str">
        <f>IF('statement of marks'!$DT$3="","",'statement of marks'!$DT$3)</f>
        <v>lkekftd foKku</v>
      </c>
      <c r="C337" s="1115"/>
      <c r="D337" s="275">
        <f>IF('statement of marks'!DT17="","",'statement of marks'!DT17)</f>
        <v>0</v>
      </c>
      <c r="E337" s="275">
        <f>IF('statement of marks'!DU17="","",'statement of marks'!DU17)</f>
        <v>3</v>
      </c>
      <c r="F337" s="606">
        <f>IF('statement of marks'!DV17="","",'statement of marks'!DV17)</f>
        <v>3</v>
      </c>
      <c r="G337" s="275">
        <f>IF('statement of marks'!DW17="","",'statement of marks'!DW17)</f>
        <v>1</v>
      </c>
      <c r="H337" s="275">
        <f>IF('statement of marks'!DX17="","",'statement of marks'!DX17)</f>
        <v>3</v>
      </c>
      <c r="I337" s="606">
        <f>IF('statement of marks'!DY17="","",'statement of marks'!DY17)</f>
        <v>4</v>
      </c>
      <c r="J337" s="275">
        <f>IF('statement of marks'!DZ17="","",'statement of marks'!DZ17)</f>
        <v>4</v>
      </c>
      <c r="K337" s="275">
        <f>IF('statement of marks'!EA17="","",'statement of marks'!EA17)</f>
        <v>5</v>
      </c>
      <c r="L337" s="606">
        <f>IF('statement of marks'!EB17="","",'statement of marks'!EB17)</f>
        <v>9</v>
      </c>
      <c r="M337" s="275">
        <f>IF('statement of marks'!ED17="","",'statement of marks'!ED17)</f>
        <v>14</v>
      </c>
      <c r="N337" s="275">
        <f>IF('statement of marks'!EE17="","",'statement of marks'!EE17)</f>
        <v>16</v>
      </c>
      <c r="O337" s="606">
        <f>IF('statement of marks'!EF17="","",'statement of marks'!EF17)</f>
        <v>30</v>
      </c>
      <c r="P337" s="277">
        <f>IF('statement of marks'!EG17="","",'statement of marks'!EG17)</f>
        <v>46</v>
      </c>
      <c r="Q337" s="275">
        <f>IF('statement of marks'!EH17="","",'statement of marks'!EH17)</f>
        <v>23</v>
      </c>
      <c r="R337" s="275">
        <f>IF('statement of marks'!EI17="","",'statement of marks'!EI17)</f>
        <v>20</v>
      </c>
      <c r="S337" s="606">
        <f>IF('statement of marks'!EJ17="","",'statement of marks'!EJ17)</f>
        <v>43</v>
      </c>
      <c r="T337" s="578">
        <f>IF('statement of marks'!EK17="","",'statement of marks'!EK17)</f>
        <v>89</v>
      </c>
      <c r="U337" s="578">
        <f>IF('statement of marks'!EL17="","",'statement of marks'!EL17)</f>
        <v>45</v>
      </c>
      <c r="V337" s="612" t="str">
        <f>IF('statement of marks'!EM17="","",'statement of marks'!EM17)</f>
        <v>D</v>
      </c>
    </row>
    <row r="338" spans="1:22" ht="16" customHeight="1">
      <c r="A338" s="598"/>
      <c r="B338" s="1117" t="s">
        <v>271</v>
      </c>
      <c r="C338" s="1118"/>
      <c r="D338" s="1081" t="s">
        <v>1</v>
      </c>
      <c r="E338" s="1081"/>
      <c r="F338" s="1081"/>
      <c r="G338" s="1081" t="s">
        <v>21</v>
      </c>
      <c r="H338" s="1081"/>
      <c r="I338" s="1081"/>
      <c r="J338" s="1081" t="s">
        <v>272</v>
      </c>
      <c r="K338" s="1081"/>
      <c r="L338" s="1081"/>
      <c r="M338" s="1081" t="s">
        <v>68</v>
      </c>
      <c r="N338" s="1081"/>
      <c r="O338" s="1081"/>
      <c r="P338" s="1081" t="s">
        <v>463</v>
      </c>
      <c r="Q338" s="1081"/>
      <c r="R338" s="1081"/>
      <c r="S338" s="609"/>
      <c r="T338" s="1187" t="s">
        <v>458</v>
      </c>
      <c r="U338" s="1188"/>
      <c r="V338" s="1189"/>
    </row>
    <row r="339" spans="1:22" ht="16" customHeight="1">
      <c r="A339" s="599"/>
      <c r="B339" s="1175" t="s">
        <v>3</v>
      </c>
      <c r="C339" s="1176"/>
      <c r="D339" s="1177">
        <f>IF('statement of marks'!EP$6="","",'statement of marks'!EP$6)</f>
        <v>20</v>
      </c>
      <c r="E339" s="1177"/>
      <c r="F339" s="1177"/>
      <c r="G339" s="1177">
        <f>IF('statement of marks'!EQ$6="","",'statement of marks'!EQ$6)</f>
        <v>20</v>
      </c>
      <c r="H339" s="1177"/>
      <c r="I339" s="1177"/>
      <c r="J339" s="1177">
        <f>IF('statement of marks'!ES$6="","",'statement of marks'!ES$6)</f>
        <v>20</v>
      </c>
      <c r="K339" s="1177"/>
      <c r="L339" s="1177"/>
      <c r="M339" s="1177">
        <f>IF('statement of marks'!ER$6="","",'statement of marks'!ER$6)</f>
        <v>20</v>
      </c>
      <c r="N339" s="1177"/>
      <c r="O339" s="1177"/>
      <c r="P339" s="1177">
        <f>IF('statement of marks'!ET$6="","",'statement of marks'!ET$6)</f>
        <v>20</v>
      </c>
      <c r="Q339" s="1177"/>
      <c r="R339" s="1177"/>
      <c r="S339" s="610" t="str">
        <f>IF('statement of marks'!FE$6="","",'statement of marks'!EX$6)</f>
        <v/>
      </c>
      <c r="T339" s="615">
        <f>IF('statement of marks'!EU$6="","",'statement of marks'!EU$6)</f>
        <v>100</v>
      </c>
      <c r="U339" s="616" t="s">
        <v>5</v>
      </c>
      <c r="V339" s="617" t="s">
        <v>464</v>
      </c>
    </row>
    <row r="340" spans="1:22" ht="16" customHeight="1">
      <c r="A340" s="598"/>
      <c r="B340" s="1114" t="str">
        <f>IF('statement of marks'!$EP$3="","",'statement of marks'!$EP$3)</f>
        <v>dk;kZuqHko</v>
      </c>
      <c r="C340" s="1115"/>
      <c r="D340" s="1103">
        <f>IF('statement of marks'!EP17="","",'statement of marks'!EP17)</f>
        <v>15</v>
      </c>
      <c r="E340" s="1103"/>
      <c r="F340" s="1103"/>
      <c r="G340" s="1103">
        <f>IF('statement of marks'!EQ17="","",'statement of marks'!EQ17)</f>
        <v>16</v>
      </c>
      <c r="H340" s="1103"/>
      <c r="I340" s="1103"/>
      <c r="J340" s="1103">
        <f>IF('statement of marks'!ES17="","",'statement of marks'!ES17)</f>
        <v>16</v>
      </c>
      <c r="K340" s="1103"/>
      <c r="L340" s="1103"/>
      <c r="M340" s="1103">
        <f>IF('statement of marks'!ER17="","",'statement of marks'!ER17)</f>
        <v>15</v>
      </c>
      <c r="N340" s="1103"/>
      <c r="O340" s="1103"/>
      <c r="P340" s="1103">
        <f>IF('statement of marks'!ET17="","",'statement of marks'!ET17)</f>
        <v>16</v>
      </c>
      <c r="Q340" s="1103"/>
      <c r="R340" s="1103"/>
      <c r="S340" s="611"/>
      <c r="T340" s="613">
        <f>IF('statement of marks'!EU17="","",'statement of marks'!EU17)</f>
        <v>78</v>
      </c>
      <c r="U340" s="613">
        <f>IF('statement of marks'!EV17="","",'statement of marks'!EV17)</f>
        <v>78</v>
      </c>
      <c r="V340" s="614" t="str">
        <f>IF('statement of marks'!EW17="","",'statement of marks'!EW17)</f>
        <v>B</v>
      </c>
    </row>
    <row r="341" spans="1:22" ht="16" customHeight="1">
      <c r="A341" s="598"/>
      <c r="B341" s="1112" t="str">
        <f>IF('statement of marks'!$EZ$3="","",'statement of marks'!$EZ$3)</f>
        <v>dyk f'k{kk</v>
      </c>
      <c r="C341" s="1113"/>
      <c r="D341" s="1103">
        <f>IF('statement of marks'!EZ17="","",'statement of marks'!EZ17)</f>
        <v>20</v>
      </c>
      <c r="E341" s="1103"/>
      <c r="F341" s="1103"/>
      <c r="G341" s="1103">
        <f>IF('statement of marks'!FA17="","",'statement of marks'!FA17)</f>
        <v>20</v>
      </c>
      <c r="H341" s="1103"/>
      <c r="I341" s="1103"/>
      <c r="J341" s="1103">
        <f>IF('statement of marks'!FC17="","",'statement of marks'!FC17)</f>
        <v>20</v>
      </c>
      <c r="K341" s="1103"/>
      <c r="L341" s="1103"/>
      <c r="M341" s="1103">
        <f>IF('statement of marks'!FB17="","",'statement of marks'!FB17)</f>
        <v>20</v>
      </c>
      <c r="N341" s="1103"/>
      <c r="O341" s="1103"/>
      <c r="P341" s="1103">
        <f>IF('statement of marks'!FD17="","",'statement of marks'!FD17)</f>
        <v>20</v>
      </c>
      <c r="Q341" s="1103"/>
      <c r="R341" s="1103"/>
      <c r="S341" s="611"/>
      <c r="T341" s="613">
        <f>IF('statement of marks'!FE17="","",'statement of marks'!FE17)</f>
        <v>100</v>
      </c>
      <c r="U341" s="613">
        <f>IF('statement of marks'!FF17="","",'statement of marks'!FF17)</f>
        <v>100</v>
      </c>
      <c r="V341" s="614" t="str">
        <f>IF('statement of marks'!FG17="","",'statement of marks'!FG17)</f>
        <v>A</v>
      </c>
    </row>
    <row r="342" spans="1:22" ht="16" customHeight="1">
      <c r="A342" s="598"/>
      <c r="B342" s="1109" t="str">
        <f>IF('statement of marks'!$FJ$3="","",'statement of marks'!$FJ$3)</f>
        <v>LokLF; ,oe~ 'kkjhfjd f'k{kk</v>
      </c>
      <c r="C342" s="1110"/>
      <c r="D342" s="1103">
        <f>IF('statement of marks'!FJ17="","",'statement of marks'!FJ17)</f>
        <v>15</v>
      </c>
      <c r="E342" s="1103"/>
      <c r="F342" s="1103"/>
      <c r="G342" s="1103">
        <f>IF('statement of marks'!FK17="","",'statement of marks'!FK17)</f>
        <v>16</v>
      </c>
      <c r="H342" s="1103"/>
      <c r="I342" s="1103"/>
      <c r="J342" s="1103">
        <f>IF('statement of marks'!FM17="","",'statement of marks'!FM17)</f>
        <v>16</v>
      </c>
      <c r="K342" s="1103"/>
      <c r="L342" s="1103"/>
      <c r="M342" s="1103">
        <f>IF('statement of marks'!FL17="","",'statement of marks'!FL17)</f>
        <v>15</v>
      </c>
      <c r="N342" s="1103"/>
      <c r="O342" s="1103"/>
      <c r="P342" s="1103">
        <f>IF('statement of marks'!FN17="","",'statement of marks'!FN17)</f>
        <v>16</v>
      </c>
      <c r="Q342" s="1103"/>
      <c r="R342" s="1103"/>
      <c r="S342" s="611"/>
      <c r="T342" s="613">
        <f>IF('statement of marks'!FO17="","",'statement of marks'!FO17)</f>
        <v>78</v>
      </c>
      <c r="U342" s="613">
        <f>IF('statement of marks'!FP17="","",'statement of marks'!FP17)</f>
        <v>78</v>
      </c>
      <c r="V342" s="614" t="str">
        <f>IF('statement of marks'!FQ17="","",'statement of marks'!FQ17)</f>
        <v>B</v>
      </c>
    </row>
    <row r="343" spans="1:22" ht="16" customHeight="1">
      <c r="A343" s="598"/>
      <c r="B343" s="1104" t="s">
        <v>273</v>
      </c>
      <c r="C343" s="1105"/>
      <c r="D343" s="1213" t="str">
        <f>details!$DZ$3</f>
        <v>vxLr rd</v>
      </c>
      <c r="E343" s="1213"/>
      <c r="F343" s="1213"/>
      <c r="G343" s="1213" t="str">
        <f>details!$ED$3</f>
        <v>vDVwcj rd</v>
      </c>
      <c r="H343" s="1213"/>
      <c r="I343" s="1213"/>
      <c r="J343" s="1213" t="str">
        <f>details!$EL$3</f>
        <v>Qjojh rd</v>
      </c>
      <c r="K343" s="1213"/>
      <c r="L343" s="1213"/>
      <c r="M343" s="1213" t="str">
        <f>details!$EH$3</f>
        <v>fnlEcj rd</v>
      </c>
      <c r="N343" s="1213"/>
      <c r="O343" s="1213"/>
      <c r="P343" s="1213" t="str">
        <f>details!$EP$3</f>
        <v>loZ ;ksx</v>
      </c>
      <c r="Q343" s="1213"/>
      <c r="R343" s="1213"/>
      <c r="S343" s="1106" t="s">
        <v>475</v>
      </c>
      <c r="T343" s="1107"/>
      <c r="U343" s="1107"/>
      <c r="V343" s="1180"/>
    </row>
    <row r="344" spans="1:22" ht="16" customHeight="1">
      <c r="A344" s="598"/>
      <c r="B344" s="1100" t="s">
        <v>99</v>
      </c>
      <c r="C344" s="1101"/>
      <c r="D344" s="1102" t="str">
        <f>IF(details!EA17="","",details!EA17)</f>
        <v/>
      </c>
      <c r="E344" s="1102"/>
      <c r="F344" s="1102"/>
      <c r="G344" s="1102" t="str">
        <f>IF(details!EE17="","",details!EE17)</f>
        <v/>
      </c>
      <c r="H344" s="1102"/>
      <c r="I344" s="1102"/>
      <c r="J344" s="1102" t="str">
        <f>IF(details!EM17="","",details!EM17)</f>
        <v/>
      </c>
      <c r="K344" s="1102"/>
      <c r="L344" s="1102"/>
      <c r="M344" s="1102" t="str">
        <f>IF(details!EI17="","",details!EI17)</f>
        <v/>
      </c>
      <c r="N344" s="1102"/>
      <c r="O344" s="1102"/>
      <c r="P344" s="1102" t="str">
        <f>IF(details!EQ17="","",details!EQ17)</f>
        <v/>
      </c>
      <c r="Q344" s="1102"/>
      <c r="R344" s="1102"/>
      <c r="S344" s="1181">
        <f>'statement of marks'!$HG$108</f>
        <v>42460</v>
      </c>
      <c r="T344" s="1182"/>
      <c r="U344" s="1182"/>
      <c r="V344" s="1183"/>
    </row>
    <row r="345" spans="1:22" ht="16" customHeight="1">
      <c r="A345" s="598"/>
      <c r="B345" s="1094" t="s">
        <v>15</v>
      </c>
      <c r="C345" s="1095"/>
      <c r="D345" s="1096" t="str">
        <f>IF(details!DZ17="","",details!DZ17)</f>
        <v/>
      </c>
      <c r="E345" s="1096"/>
      <c r="F345" s="1096"/>
      <c r="G345" s="1096" t="str">
        <f>IF(details!ED17="","",details!ED17)</f>
        <v/>
      </c>
      <c r="H345" s="1096"/>
      <c r="I345" s="1096"/>
      <c r="J345" s="1096" t="str">
        <f>IF(details!EL17="","",details!EL17)</f>
        <v/>
      </c>
      <c r="K345" s="1096"/>
      <c r="L345" s="1096"/>
      <c r="M345" s="1096" t="str">
        <f>IF(details!EH17="","",details!EH17)</f>
        <v/>
      </c>
      <c r="N345" s="1096"/>
      <c r="O345" s="1096"/>
      <c r="P345" s="1096" t="str">
        <f>IF(details!EP17="","",details!EP17)</f>
        <v/>
      </c>
      <c r="Q345" s="1096"/>
      <c r="R345" s="1096"/>
      <c r="S345" s="1184"/>
      <c r="T345" s="1185"/>
      <c r="U345" s="1185"/>
      <c r="V345" s="1186"/>
    </row>
    <row r="346" spans="1:22" ht="16" customHeight="1">
      <c r="A346" s="1206"/>
      <c r="B346" s="1207" t="s">
        <v>473</v>
      </c>
      <c r="C346" s="1208"/>
      <c r="D346" s="1209" t="s">
        <v>3</v>
      </c>
      <c r="E346" s="1209"/>
      <c r="F346" s="1209"/>
      <c r="G346" s="1209" t="s">
        <v>389</v>
      </c>
      <c r="H346" s="1209"/>
      <c r="I346" s="1209"/>
      <c r="J346" s="1209" t="s">
        <v>5</v>
      </c>
      <c r="K346" s="1209"/>
      <c r="L346" s="1209"/>
      <c r="M346" s="1209" t="s">
        <v>465</v>
      </c>
      <c r="N346" s="1209"/>
      <c r="O346" s="1209"/>
      <c r="P346" s="1210" t="s">
        <v>306</v>
      </c>
      <c r="Q346" s="1210"/>
      <c r="R346" s="1210"/>
      <c r="S346" s="1209" t="s">
        <v>473</v>
      </c>
      <c r="T346" s="1209"/>
      <c r="U346" s="1209"/>
      <c r="V346" s="1211"/>
    </row>
    <row r="347" spans="1:22" ht="16" customHeight="1">
      <c r="A347" s="1206"/>
      <c r="B347" s="1207"/>
      <c r="C347" s="1208"/>
      <c r="D347" s="1212">
        <f>'statement of marks'!HE17</f>
        <v>1200</v>
      </c>
      <c r="E347" s="1212"/>
      <c r="F347" s="1212"/>
      <c r="G347" s="1212">
        <f>'statement of marks'!HF17</f>
        <v>587</v>
      </c>
      <c r="H347" s="1212"/>
      <c r="I347" s="1212"/>
      <c r="J347" s="1212">
        <f>'statement of marks'!HG17</f>
        <v>48.916666666666671</v>
      </c>
      <c r="K347" s="1212"/>
      <c r="L347" s="1212"/>
      <c r="M347" s="1212" t="str">
        <f>'statement of marks'!HJ17</f>
        <v>D</v>
      </c>
      <c r="N347" s="1212"/>
      <c r="O347" s="1212"/>
      <c r="P347" s="1212">
        <f>'statement of marks'!HI17</f>
        <v>5.9999999999999964</v>
      </c>
      <c r="Q347" s="1212"/>
      <c r="R347" s="1212"/>
      <c r="S347" s="1209" t="str">
        <f>'statement of marks'!HD17</f>
        <v>mRrh.kZ</v>
      </c>
      <c r="T347" s="1209"/>
      <c r="U347" s="1209"/>
      <c r="V347" s="1211"/>
    </row>
    <row r="348" spans="1:22" ht="16" customHeight="1">
      <c r="A348" s="598"/>
      <c r="B348" s="1089" t="s">
        <v>100</v>
      </c>
      <c r="C348" s="1090"/>
      <c r="D348" s="1081"/>
      <c r="E348" s="1081"/>
      <c r="F348" s="1081"/>
      <c r="G348" s="1081"/>
      <c r="H348" s="1081"/>
      <c r="I348" s="1081"/>
      <c r="J348" s="1081"/>
      <c r="K348" s="1081"/>
      <c r="L348" s="1081"/>
      <c r="M348" s="1081"/>
      <c r="N348" s="1081"/>
      <c r="O348" s="1081"/>
      <c r="P348" s="1081"/>
      <c r="Q348" s="1081"/>
      <c r="R348" s="1081"/>
      <c r="S348" s="1081"/>
      <c r="T348" s="1081"/>
      <c r="U348" s="1081"/>
      <c r="V348" s="1205"/>
    </row>
    <row r="349" spans="1:22" ht="16" customHeight="1">
      <c r="A349" s="598"/>
      <c r="B349" s="1087" t="s">
        <v>80</v>
      </c>
      <c r="C349" s="1088"/>
      <c r="D349" s="1081"/>
      <c r="E349" s="1081"/>
      <c r="F349" s="1081"/>
      <c r="G349" s="1081"/>
      <c r="H349" s="1081"/>
      <c r="I349" s="1081"/>
      <c r="J349" s="1081"/>
      <c r="K349" s="1081"/>
      <c r="L349" s="1081"/>
      <c r="M349" s="1081"/>
      <c r="N349" s="1081"/>
      <c r="O349" s="1081"/>
      <c r="P349" s="1081"/>
      <c r="Q349" s="1081"/>
      <c r="R349" s="1081"/>
      <c r="S349" s="1081"/>
      <c r="T349" s="1081"/>
      <c r="U349" s="1081"/>
      <c r="V349" s="1205"/>
    </row>
    <row r="350" spans="1:22" ht="16" customHeight="1">
      <c r="A350" s="598"/>
      <c r="B350" s="1089" t="s">
        <v>466</v>
      </c>
      <c r="C350" s="1090"/>
      <c r="D350" s="1081"/>
      <c r="E350" s="1081"/>
      <c r="F350" s="1081"/>
      <c r="G350" s="1081"/>
      <c r="H350" s="1081"/>
      <c r="I350" s="1081"/>
      <c r="J350" s="1081"/>
      <c r="K350" s="1081"/>
      <c r="L350" s="1081"/>
      <c r="M350" s="1081"/>
      <c r="N350" s="1081"/>
      <c r="O350" s="1081"/>
      <c r="P350" s="1081" t="s">
        <v>466</v>
      </c>
      <c r="Q350" s="1081"/>
      <c r="R350" s="1081"/>
      <c r="S350" s="1081"/>
      <c r="T350" s="1081"/>
      <c r="U350" s="1081"/>
      <c r="V350" s="1205"/>
    </row>
    <row r="351" spans="1:22" ht="16" customHeight="1">
      <c r="A351" s="598"/>
      <c r="B351" s="1085" t="s">
        <v>101</v>
      </c>
      <c r="C351" s="1086"/>
      <c r="D351" s="1081"/>
      <c r="E351" s="1081"/>
      <c r="F351" s="1081"/>
      <c r="G351" s="1081"/>
      <c r="H351" s="1081"/>
      <c r="I351" s="1081"/>
      <c r="J351" s="1081"/>
      <c r="K351" s="1081"/>
      <c r="L351" s="1081"/>
      <c r="M351" s="1081"/>
      <c r="N351" s="1081"/>
      <c r="O351" s="1081"/>
      <c r="P351" s="1081"/>
      <c r="Q351" s="1081"/>
      <c r="R351" s="1081"/>
      <c r="S351" s="1198" t="s">
        <v>101</v>
      </c>
      <c r="T351" s="1198"/>
      <c r="U351" s="1198"/>
      <c r="V351" s="1199"/>
    </row>
    <row r="352" spans="1:22" ht="16" customHeight="1" thickBot="1">
      <c r="A352" s="600"/>
      <c r="B352" s="1200" t="s">
        <v>102</v>
      </c>
      <c r="C352" s="1201"/>
      <c r="D352" s="1202"/>
      <c r="E352" s="1202"/>
      <c r="F352" s="1202"/>
      <c r="G352" s="1202"/>
      <c r="H352" s="1202"/>
      <c r="I352" s="1202"/>
      <c r="J352" s="1202"/>
      <c r="K352" s="1202"/>
      <c r="L352" s="1202"/>
      <c r="M352" s="1202"/>
      <c r="N352" s="1202"/>
      <c r="O352" s="1202"/>
      <c r="P352" s="1202"/>
      <c r="Q352" s="1202"/>
      <c r="R352" s="1202"/>
      <c r="S352" s="1203" t="s">
        <v>163</v>
      </c>
      <c r="T352" s="1203"/>
      <c r="U352" s="1203"/>
      <c r="V352" s="1204"/>
    </row>
    <row r="353" spans="1:22" ht="16" customHeight="1">
      <c r="A353" s="597"/>
      <c r="B353" s="1216" t="s">
        <v>47</v>
      </c>
      <c r="C353" s="1217"/>
      <c r="D353" s="1217"/>
      <c r="E353" s="1217"/>
      <c r="F353" s="1217"/>
      <c r="G353" s="1217"/>
      <c r="H353" s="1217"/>
      <c r="I353" s="1217"/>
      <c r="J353" s="1217"/>
      <c r="K353" s="1217"/>
      <c r="L353" s="1217"/>
      <c r="M353" s="1217"/>
      <c r="N353" s="1217"/>
      <c r="O353" s="1217"/>
      <c r="P353" s="1217"/>
      <c r="Q353" s="1217"/>
      <c r="R353" s="1217"/>
      <c r="S353" s="1217"/>
      <c r="T353" s="1217"/>
      <c r="U353" s="1217"/>
      <c r="V353" s="1218"/>
    </row>
    <row r="354" spans="1:22" ht="16" customHeight="1">
      <c r="A354" s="598"/>
      <c r="B354" s="1219" t="str">
        <f>'statement of marks'!$A$1</f>
        <v>jk- ck- ek/;fed fo|ky; uohu] fuEckgsM+k</v>
      </c>
      <c r="C354" s="1220"/>
      <c r="D354" s="1220"/>
      <c r="E354" s="1220"/>
      <c r="F354" s="1220"/>
      <c r="G354" s="1220"/>
      <c r="H354" s="1220"/>
      <c r="I354" s="1220"/>
      <c r="J354" s="1220"/>
      <c r="K354" s="1220"/>
      <c r="L354" s="1220"/>
      <c r="M354" s="1220"/>
      <c r="N354" s="1220"/>
      <c r="O354" s="1220"/>
      <c r="P354" s="1220"/>
      <c r="Q354" s="1220"/>
      <c r="R354" s="1220"/>
      <c r="S354" s="1220"/>
      <c r="T354" s="1220"/>
      <c r="U354" s="1220"/>
      <c r="V354" s="1221"/>
    </row>
    <row r="355" spans="1:22" ht="16" customHeight="1">
      <c r="A355" s="598"/>
      <c r="B355" s="1114" t="s">
        <v>467</v>
      </c>
      <c r="C355" s="1115"/>
      <c r="D355" s="1119" t="str">
        <f>'statement of marks'!$H$3</f>
        <v>2015-16</v>
      </c>
      <c r="E355" s="1119"/>
      <c r="F355" s="1119"/>
      <c r="G355" s="1119"/>
      <c r="H355" s="1119"/>
      <c r="I355" s="1119"/>
      <c r="J355" s="1119"/>
      <c r="K355" s="1119"/>
      <c r="L355" s="1119"/>
      <c r="M355" s="1119"/>
      <c r="N355" s="1119"/>
      <c r="O355" s="1119"/>
      <c r="P355" s="1119"/>
      <c r="Q355" s="1119"/>
      <c r="R355" s="1119"/>
      <c r="S355" s="1119"/>
      <c r="T355" s="1119"/>
      <c r="U355" s="1119"/>
      <c r="V355" s="1196"/>
    </row>
    <row r="356" spans="1:22" ht="16" customHeight="1">
      <c r="A356" s="598"/>
      <c r="B356" s="1114" t="s">
        <v>218</v>
      </c>
      <c r="C356" s="1115"/>
      <c r="D356" s="1115" t="str">
        <f>IF('statement of marks'!J18="","",'statement of marks'!J18)</f>
        <v>v 012</v>
      </c>
      <c r="E356" s="1115"/>
      <c r="F356" s="1115"/>
      <c r="G356" s="1115"/>
      <c r="H356" s="1115"/>
      <c r="I356" s="1115"/>
      <c r="J356" s="1115"/>
      <c r="K356" s="1115"/>
      <c r="L356" s="1115"/>
      <c r="M356" s="1115"/>
      <c r="N356" s="1115"/>
      <c r="O356" s="1115"/>
      <c r="P356" s="1115"/>
      <c r="Q356" s="1115"/>
      <c r="R356" s="1115"/>
      <c r="S356" s="1115"/>
      <c r="T356" s="1115"/>
      <c r="U356" s="1115"/>
      <c r="V356" s="1197"/>
    </row>
    <row r="357" spans="1:22" ht="16" customHeight="1">
      <c r="A357" s="598"/>
      <c r="B357" s="1114" t="s">
        <v>219</v>
      </c>
      <c r="C357" s="1115"/>
      <c r="D357" s="1115" t="str">
        <f>IF('statement of marks'!K18="","",'statement of marks'!K18)</f>
        <v>c 012</v>
      </c>
      <c r="E357" s="1115"/>
      <c r="F357" s="1115"/>
      <c r="G357" s="1115"/>
      <c r="H357" s="1115"/>
      <c r="I357" s="1115"/>
      <c r="J357" s="1115"/>
      <c r="K357" s="1115"/>
      <c r="L357" s="1115"/>
      <c r="M357" s="1115"/>
      <c r="N357" s="1115"/>
      <c r="O357" s="1115"/>
      <c r="P357" s="1115"/>
      <c r="Q357" s="1115"/>
      <c r="R357" s="1115"/>
      <c r="S357" s="1115"/>
      <c r="T357" s="1115"/>
      <c r="U357" s="1115"/>
      <c r="V357" s="1197"/>
    </row>
    <row r="358" spans="1:22" ht="16" customHeight="1">
      <c r="A358" s="598"/>
      <c r="B358" s="1114" t="s">
        <v>220</v>
      </c>
      <c r="C358" s="1115"/>
      <c r="D358" s="1115" t="str">
        <f>IF('statement of marks'!L18="","",'statement of marks'!L18)</f>
        <v>l 012</v>
      </c>
      <c r="E358" s="1115"/>
      <c r="F358" s="1115"/>
      <c r="G358" s="1115"/>
      <c r="H358" s="1115"/>
      <c r="I358" s="1115"/>
      <c r="J358" s="1115"/>
      <c r="K358" s="1115"/>
      <c r="L358" s="1115"/>
      <c r="M358" s="1115"/>
      <c r="N358" s="1115"/>
      <c r="O358" s="1115"/>
      <c r="P358" s="1115"/>
      <c r="Q358" s="1115"/>
      <c r="R358" s="1115"/>
      <c r="S358" s="1115"/>
      <c r="T358" s="1115"/>
      <c r="U358" s="1115"/>
      <c r="V358" s="1197"/>
    </row>
    <row r="359" spans="1:22" ht="16" customHeight="1">
      <c r="A359" s="598"/>
      <c r="B359" s="1114" t="s">
        <v>221</v>
      </c>
      <c r="C359" s="1115"/>
      <c r="D359" s="1119" t="str">
        <f>'statement of marks'!$G$3</f>
        <v>6 A</v>
      </c>
      <c r="E359" s="1119"/>
      <c r="F359" s="1119"/>
      <c r="G359" s="1115" t="s">
        <v>9</v>
      </c>
      <c r="H359" s="1115"/>
      <c r="I359" s="1115"/>
      <c r="J359" s="1119">
        <f>IF('statement of marks'!D18="","",'statement of marks'!D18)</f>
        <v>812</v>
      </c>
      <c r="K359" s="1119"/>
      <c r="L359" s="1119"/>
      <c r="M359" s="1115" t="s">
        <v>222</v>
      </c>
      <c r="N359" s="1115"/>
      <c r="O359" s="1115"/>
      <c r="P359" s="1119">
        <f>IF('statement of marks'!F18="","",'statement of marks'!F18)</f>
        <v>922</v>
      </c>
      <c r="Q359" s="1119"/>
      <c r="R359" s="1119"/>
      <c r="S359" s="1214" t="str">
        <f>IF('statement of marks'!$J$3="","",'statement of marks'!$J$3)</f>
        <v xml:space="preserve">fo|ky; dk Mk;l dksM+ </v>
      </c>
      <c r="T359" s="1214"/>
      <c r="U359" s="1214"/>
      <c r="V359" s="1215"/>
    </row>
    <row r="360" spans="1:22" ht="16" customHeight="1">
      <c r="A360" s="598"/>
      <c r="B360" s="601" t="s">
        <v>0</v>
      </c>
      <c r="C360" s="602"/>
      <c r="D360" s="1121">
        <f>IF('statement of marks'!H18="","",'statement of marks'!H18)</f>
        <v>36674</v>
      </c>
      <c r="E360" s="1121"/>
      <c r="F360" s="1121"/>
      <c r="G360" s="1115" t="str">
        <f>IF('statement of marks'!I18="","",'statement of marks'!I18)</f>
        <v xml:space="preserve">vBkbZl ebZ] nks gtkj </v>
      </c>
      <c r="H360" s="1115"/>
      <c r="I360" s="1115"/>
      <c r="J360" s="1115"/>
      <c r="K360" s="1115"/>
      <c r="L360" s="1115"/>
      <c r="M360" s="1115"/>
      <c r="N360" s="1115"/>
      <c r="O360" s="1115"/>
      <c r="P360" s="1115"/>
      <c r="Q360" s="1115"/>
      <c r="R360" s="1115"/>
      <c r="S360" s="1190" t="str">
        <f>IF('statement of marks'!$K$3="","",'statement of marks'!$K$3)</f>
        <v xml:space="preserve">08291009401   </v>
      </c>
      <c r="T360" s="1190"/>
      <c r="U360" s="1190"/>
      <c r="V360" s="1191"/>
    </row>
    <row r="361" spans="1:22" ht="16" customHeight="1">
      <c r="A361" s="598"/>
      <c r="B361" s="561" t="s">
        <v>28</v>
      </c>
      <c r="C361" s="603" t="s">
        <v>97</v>
      </c>
      <c r="D361" s="1081" t="s">
        <v>1</v>
      </c>
      <c r="E361" s="1081"/>
      <c r="F361" s="1081"/>
      <c r="G361" s="1081" t="s">
        <v>21</v>
      </c>
      <c r="H361" s="1081"/>
      <c r="I361" s="1081"/>
      <c r="J361" s="1081" t="s">
        <v>68</v>
      </c>
      <c r="K361" s="1081"/>
      <c r="L361" s="1081"/>
      <c r="M361" s="1081" t="s">
        <v>98</v>
      </c>
      <c r="N361" s="1081"/>
      <c r="O361" s="1081"/>
      <c r="P361" s="1192" t="s">
        <v>278</v>
      </c>
      <c r="Q361" s="1193" t="s">
        <v>459</v>
      </c>
      <c r="R361" s="1193"/>
      <c r="S361" s="1193"/>
      <c r="T361" s="1194" t="s">
        <v>458</v>
      </c>
      <c r="U361" s="1194"/>
      <c r="V361" s="1195"/>
    </row>
    <row r="362" spans="1:22" ht="16" customHeight="1">
      <c r="A362" s="598"/>
      <c r="B362" s="561"/>
      <c r="C362" s="603"/>
      <c r="D362" s="596" t="s">
        <v>468</v>
      </c>
      <c r="E362" s="596" t="s">
        <v>469</v>
      </c>
      <c r="F362" s="604" t="s">
        <v>2</v>
      </c>
      <c r="G362" s="596" t="s">
        <v>468</v>
      </c>
      <c r="H362" s="596" t="s">
        <v>469</v>
      </c>
      <c r="I362" s="604" t="s">
        <v>2</v>
      </c>
      <c r="J362" s="596" t="s">
        <v>468</v>
      </c>
      <c r="K362" s="596" t="s">
        <v>469</v>
      </c>
      <c r="L362" s="604" t="s">
        <v>2</v>
      </c>
      <c r="M362" s="596" t="s">
        <v>468</v>
      </c>
      <c r="N362" s="596" t="s">
        <v>469</v>
      </c>
      <c r="O362" s="604" t="s">
        <v>2</v>
      </c>
      <c r="P362" s="1192"/>
      <c r="Q362" s="596" t="s">
        <v>468</v>
      </c>
      <c r="R362" s="596" t="s">
        <v>469</v>
      </c>
      <c r="S362" s="608" t="s">
        <v>2</v>
      </c>
      <c r="T362" s="618" t="s">
        <v>304</v>
      </c>
      <c r="U362" s="619" t="s">
        <v>5</v>
      </c>
      <c r="V362" s="620" t="s">
        <v>464</v>
      </c>
    </row>
    <row r="363" spans="1:22" ht="16" customHeight="1">
      <c r="A363" s="599"/>
      <c r="B363" s="1178" t="s">
        <v>3</v>
      </c>
      <c r="C363" s="1179"/>
      <c r="D363" s="579">
        <f>IF('statement of marks'!M$6="","",'statement of marks'!M$6)</f>
        <v>5</v>
      </c>
      <c r="E363" s="579">
        <f>IF('statement of marks'!N$6="","",'statement of marks'!N$6)</f>
        <v>5</v>
      </c>
      <c r="F363" s="605">
        <f>IF('statement of marks'!O$6="","",'statement of marks'!O$6)</f>
        <v>10</v>
      </c>
      <c r="G363" s="579">
        <f>IF('statement of marks'!P$6="","",'statement of marks'!P$6)</f>
        <v>5</v>
      </c>
      <c r="H363" s="579">
        <f>IF('statement of marks'!Q$6="","",'statement of marks'!Q$6)</f>
        <v>5</v>
      </c>
      <c r="I363" s="605">
        <f>IF('statement of marks'!R$6="","",'statement of marks'!R$6)</f>
        <v>10</v>
      </c>
      <c r="J363" s="579">
        <f>IF('statement of marks'!S$6="","",'statement of marks'!S$6)</f>
        <v>5</v>
      </c>
      <c r="K363" s="579">
        <f>IF('statement of marks'!T$6="","",'statement of marks'!T$6)</f>
        <v>5</v>
      </c>
      <c r="L363" s="605">
        <f>IF('statement of marks'!U$6="","",'statement of marks'!U$6)</f>
        <v>10</v>
      </c>
      <c r="M363" s="579">
        <f>IF('statement of marks'!W$6="","",'statement of marks'!W$6)</f>
        <v>50</v>
      </c>
      <c r="N363" s="579">
        <f>IF('statement of marks'!X$6="","",'statement of marks'!X$6)</f>
        <v>20</v>
      </c>
      <c r="O363" s="605">
        <f>IF('statement of marks'!Y$6="","",'statement of marks'!Y$6)</f>
        <v>70</v>
      </c>
      <c r="P363" s="580">
        <f>IF('statement of marks'!Z$6="","",'statement of marks'!Z$6)</f>
        <v>100</v>
      </c>
      <c r="Q363" s="579">
        <f>IF('statement of marks'!AA$6="","",'statement of marks'!AA$6)</f>
        <v>70</v>
      </c>
      <c r="R363" s="579">
        <f>IF('statement of marks'!AB$6="","",'statement of marks'!AB$6)</f>
        <v>30</v>
      </c>
      <c r="S363" s="605">
        <f>IF('statement of marks'!AC$6="","",'statement of marks'!AC$6)</f>
        <v>100</v>
      </c>
      <c r="T363" s="615">
        <f>IF('statement of marks'!AD$6="","",'statement of marks'!AD$6)</f>
        <v>200</v>
      </c>
      <c r="U363" s="615" t="str">
        <f>IF('statement of marks'!AE$6="","",'statement of marks'!AE$6)</f>
        <v/>
      </c>
      <c r="V363" s="621" t="str">
        <f>IF('statement of marks'!AF$6="","",'statement of marks'!AF$6)</f>
        <v/>
      </c>
    </row>
    <row r="364" spans="1:22" ht="16" customHeight="1">
      <c r="A364" s="598"/>
      <c r="B364" s="1114" t="str">
        <f>IF('statement of marks'!$M$3="","",'statement of marks'!$M$3)</f>
        <v>fgUnh</v>
      </c>
      <c r="C364" s="1115"/>
      <c r="D364" s="275">
        <f>IF('statement of marks'!M18="","",'statement of marks'!M18)</f>
        <v>5</v>
      </c>
      <c r="E364" s="275">
        <f>IF('statement of marks'!N18="","",'statement of marks'!N18)</f>
        <v>5</v>
      </c>
      <c r="F364" s="606">
        <f>IF('statement of marks'!O18="","",'statement of marks'!O18)</f>
        <v>10</v>
      </c>
      <c r="G364" s="275">
        <f>IF('statement of marks'!P18="","",'statement of marks'!P18)</f>
        <v>5</v>
      </c>
      <c r="H364" s="275">
        <f>IF('statement of marks'!Q18="","",'statement of marks'!Q18)</f>
        <v>5</v>
      </c>
      <c r="I364" s="606">
        <f>IF('statement of marks'!R18="","",'statement of marks'!R18)</f>
        <v>10</v>
      </c>
      <c r="J364" s="275">
        <f>IF('statement of marks'!S18="","",'statement of marks'!S18)</f>
        <v>5</v>
      </c>
      <c r="K364" s="275">
        <f>IF('statement of marks'!T18="","",'statement of marks'!T18)</f>
        <v>5</v>
      </c>
      <c r="L364" s="606">
        <f>IF('statement of marks'!U18="","",'statement of marks'!U18)</f>
        <v>10</v>
      </c>
      <c r="M364" s="275">
        <f>IF('statement of marks'!W18="","",'statement of marks'!W18)</f>
        <v>32</v>
      </c>
      <c r="N364" s="275">
        <f>IF('statement of marks'!X18="","",'statement of marks'!X18)</f>
        <v>18</v>
      </c>
      <c r="O364" s="606">
        <f>IF('statement of marks'!Y18="","",'statement of marks'!Y18)</f>
        <v>50</v>
      </c>
      <c r="P364" s="277">
        <f>IF('statement of marks'!Z18="","",'statement of marks'!Z18)</f>
        <v>80</v>
      </c>
      <c r="Q364" s="275">
        <f>IF('statement of marks'!AA18="","",'statement of marks'!AA18)</f>
        <v>51</v>
      </c>
      <c r="R364" s="275">
        <f>IF('statement of marks'!AB18="","",'statement of marks'!AB18)</f>
        <v>25</v>
      </c>
      <c r="S364" s="606">
        <f>IF('statement of marks'!AC18="","",'statement of marks'!AC18)</f>
        <v>76</v>
      </c>
      <c r="T364" s="578">
        <f>IF('statement of marks'!AD18="","",'statement of marks'!AD18)</f>
        <v>156</v>
      </c>
      <c r="U364" s="578">
        <f>IF('statement of marks'!AE18="","",'statement of marks'!AE18)</f>
        <v>78</v>
      </c>
      <c r="V364" s="612" t="str">
        <f>IF('statement of marks'!AF18="","",'statement of marks'!AF18)</f>
        <v>B</v>
      </c>
    </row>
    <row r="365" spans="1:22" ht="16" customHeight="1">
      <c r="A365" s="598"/>
      <c r="B365" s="1114" t="str">
        <f>IF('statement of marks'!$AI$3="","",'statement of marks'!$AI$3)</f>
        <v>vaxszth</v>
      </c>
      <c r="C365" s="1115"/>
      <c r="D365" s="275">
        <f>IF('statement of marks'!AI18="","",'statement of marks'!AI18)</f>
        <v>4</v>
      </c>
      <c r="E365" s="275">
        <f>IF('statement of marks'!AJ18="","",'statement of marks'!AJ18)</f>
        <v>3</v>
      </c>
      <c r="F365" s="606">
        <f>IF('statement of marks'!AK18="","",'statement of marks'!AK18)</f>
        <v>7</v>
      </c>
      <c r="G365" s="275">
        <f>IF('statement of marks'!AL18="","",'statement of marks'!AL18)</f>
        <v>5</v>
      </c>
      <c r="H365" s="275">
        <f>IF('statement of marks'!AM18="","",'statement of marks'!AM18)</f>
        <v>5</v>
      </c>
      <c r="I365" s="606">
        <f>IF('statement of marks'!AN18="","",'statement of marks'!AN18)</f>
        <v>10</v>
      </c>
      <c r="J365" s="275">
        <f>IF('statement of marks'!AO18="","",'statement of marks'!AO18)</f>
        <v>4</v>
      </c>
      <c r="K365" s="275">
        <f>IF('statement of marks'!AP18="","",'statement of marks'!AP18)</f>
        <v>4</v>
      </c>
      <c r="L365" s="606">
        <f>IF('statement of marks'!AQ18="","",'statement of marks'!AQ18)</f>
        <v>8</v>
      </c>
      <c r="M365" s="275">
        <f>IF('statement of marks'!AS18="","",'statement of marks'!AS18)</f>
        <v>38</v>
      </c>
      <c r="N365" s="275">
        <f>IF('statement of marks'!AT18="","",'statement of marks'!AT18)</f>
        <v>18</v>
      </c>
      <c r="O365" s="606">
        <f>IF('statement of marks'!AU18="","",'statement of marks'!AU18)</f>
        <v>56</v>
      </c>
      <c r="P365" s="277">
        <f>IF('statement of marks'!AV18="","",'statement of marks'!AV18)</f>
        <v>81</v>
      </c>
      <c r="Q365" s="275">
        <f>IF('statement of marks'!AW18="","",'statement of marks'!AW18)</f>
        <v>60</v>
      </c>
      <c r="R365" s="275">
        <f>IF('statement of marks'!AX18="","",'statement of marks'!AX18)</f>
        <v>25</v>
      </c>
      <c r="S365" s="606">
        <f>IF('statement of marks'!AY18="","",'statement of marks'!AY18)</f>
        <v>85</v>
      </c>
      <c r="T365" s="578">
        <f>IF('statement of marks'!AZ18="","",'statement of marks'!AZ18)</f>
        <v>166</v>
      </c>
      <c r="U365" s="578">
        <f>IF('statement of marks'!BA18="","",'statement of marks'!BA18)</f>
        <v>83</v>
      </c>
      <c r="V365" s="612" t="str">
        <f>IF('statement of marks'!BB18="","",'statement of marks'!BB18)</f>
        <v>B</v>
      </c>
    </row>
    <row r="366" spans="1:22" ht="16" customHeight="1">
      <c r="A366" s="598"/>
      <c r="B366" s="1114" t="str">
        <f>IF('statement of marks'!BE18="s","laLd`r",IF('statement of marks'!BE18="u","mnwZ",IF('statement of marks'!BE18="g","xqtjkrh",IF('statement of marks'!BE18="p","iatkch",IF('statement of marks'!BE18="sd","fla/kh","r`rh; Hkk""kk")))))</f>
        <v>laLd`r</v>
      </c>
      <c r="C366" s="1115"/>
      <c r="D366" s="275">
        <f>IF('statement of marks'!BF18="","",'statement of marks'!BF18)</f>
        <v>5</v>
      </c>
      <c r="E366" s="275">
        <f>IF('statement of marks'!BG18="","",'statement of marks'!BG18)</f>
        <v>5</v>
      </c>
      <c r="F366" s="606">
        <f>IF('statement of marks'!BH18="","",'statement of marks'!BH18)</f>
        <v>10</v>
      </c>
      <c r="G366" s="275">
        <f>IF('statement of marks'!BI18="","",'statement of marks'!BI18)</f>
        <v>5</v>
      </c>
      <c r="H366" s="275">
        <f>IF('statement of marks'!BJ18="","",'statement of marks'!BJ18)</f>
        <v>5</v>
      </c>
      <c r="I366" s="606">
        <f>IF('statement of marks'!BK18="","",'statement of marks'!BK18)</f>
        <v>10</v>
      </c>
      <c r="J366" s="275">
        <f>IF('statement of marks'!BL18="","",'statement of marks'!BL18)</f>
        <v>5</v>
      </c>
      <c r="K366" s="275">
        <f>IF('statement of marks'!BM18="","",'statement of marks'!BM18)</f>
        <v>5</v>
      </c>
      <c r="L366" s="606">
        <f>IF('statement of marks'!BN18="","",'statement of marks'!BN18)</f>
        <v>10</v>
      </c>
      <c r="M366" s="275">
        <f>IF('statement of marks'!BP18="","",'statement of marks'!BP18)</f>
        <v>39</v>
      </c>
      <c r="N366" s="275">
        <f>IF('statement of marks'!BQ18="","",'statement of marks'!BQ18)</f>
        <v>16</v>
      </c>
      <c r="O366" s="606">
        <f>IF('statement of marks'!BR18="","",'statement of marks'!BR18)</f>
        <v>55</v>
      </c>
      <c r="P366" s="277">
        <f>IF('statement of marks'!BS18="","",'statement of marks'!BS18)</f>
        <v>85</v>
      </c>
      <c r="Q366" s="275">
        <f>IF('statement of marks'!BT18="","",'statement of marks'!BT18)</f>
        <v>65</v>
      </c>
      <c r="R366" s="275">
        <f>IF('statement of marks'!BU18="","",'statement of marks'!BU18)</f>
        <v>25</v>
      </c>
      <c r="S366" s="606">
        <f>IF('statement of marks'!BV18="","",'statement of marks'!BV18)</f>
        <v>90</v>
      </c>
      <c r="T366" s="578">
        <f>IF('statement of marks'!BW18="","",'statement of marks'!BW18)</f>
        <v>175</v>
      </c>
      <c r="U366" s="578">
        <f>IF('statement of marks'!BX18="","",'statement of marks'!BX18)</f>
        <v>88</v>
      </c>
      <c r="V366" s="612" t="str">
        <f>IF('statement of marks'!BY18="","",'statement of marks'!BY18)</f>
        <v>A</v>
      </c>
    </row>
    <row r="367" spans="1:22" ht="16" customHeight="1">
      <c r="A367" s="598"/>
      <c r="B367" s="1114" t="str">
        <f>IF('statement of marks'!$CB$3="","",'statement of marks'!$CB$3)</f>
        <v>xf.kr</v>
      </c>
      <c r="C367" s="1115"/>
      <c r="D367" s="275">
        <f>IF('statement of marks'!CB18="","",'statement of marks'!CB18)</f>
        <v>5</v>
      </c>
      <c r="E367" s="275">
        <f>IF('statement of marks'!CC18="","",'statement of marks'!CC18)</f>
        <v>5</v>
      </c>
      <c r="F367" s="606">
        <f>IF('statement of marks'!CD18="","",'statement of marks'!CD18)</f>
        <v>10</v>
      </c>
      <c r="G367" s="275">
        <f>IF('statement of marks'!CE18="","",'statement of marks'!CE18)</f>
        <v>5</v>
      </c>
      <c r="H367" s="275">
        <f>IF('statement of marks'!CF18="","",'statement of marks'!CF18)</f>
        <v>5</v>
      </c>
      <c r="I367" s="606">
        <f>IF('statement of marks'!CG18="","",'statement of marks'!CG18)</f>
        <v>10</v>
      </c>
      <c r="J367" s="275">
        <f>IF('statement of marks'!CH18="","",'statement of marks'!CH18)</f>
        <v>5</v>
      </c>
      <c r="K367" s="275">
        <f>IF('statement of marks'!CI18="","",'statement of marks'!CI18)</f>
        <v>5</v>
      </c>
      <c r="L367" s="606">
        <f>IF('statement of marks'!CJ18="","",'statement of marks'!CJ18)</f>
        <v>10</v>
      </c>
      <c r="M367" s="275">
        <f>IF('statement of marks'!CL18="","",'statement of marks'!CL18)</f>
        <v>32</v>
      </c>
      <c r="N367" s="275">
        <f>IF('statement of marks'!CM18="","",'statement of marks'!CM18)</f>
        <v>19</v>
      </c>
      <c r="O367" s="606">
        <f>IF('statement of marks'!CN18="","",'statement of marks'!CN18)</f>
        <v>51</v>
      </c>
      <c r="P367" s="277">
        <f>IF('statement of marks'!CO18="","",'statement of marks'!CO18)</f>
        <v>81</v>
      </c>
      <c r="Q367" s="275">
        <f>IF('statement of marks'!CP18="","",'statement of marks'!CP18)</f>
        <v>49</v>
      </c>
      <c r="R367" s="275">
        <f>IF('statement of marks'!CQ18="","",'statement of marks'!CQ18)</f>
        <v>25</v>
      </c>
      <c r="S367" s="606">
        <f>IF('statement of marks'!CR18="","",'statement of marks'!CR18)</f>
        <v>74</v>
      </c>
      <c r="T367" s="578">
        <f>IF('statement of marks'!CS18="","",'statement of marks'!CS18)</f>
        <v>155</v>
      </c>
      <c r="U367" s="578">
        <f>IF('statement of marks'!CT18="","",'statement of marks'!CT18)</f>
        <v>78</v>
      </c>
      <c r="V367" s="612" t="str">
        <f>IF('statement of marks'!CU18="","",'statement of marks'!CU18)</f>
        <v>B</v>
      </c>
    </row>
    <row r="368" spans="1:22" ht="16" customHeight="1">
      <c r="A368" s="598"/>
      <c r="B368" s="1114" t="str">
        <f>IF('statement of marks'!$CX$3="","",'statement of marks'!$CX$3)</f>
        <v>foKku</v>
      </c>
      <c r="C368" s="1115"/>
      <c r="D368" s="275">
        <f>IF('statement of marks'!CX18="","",'statement of marks'!CX18)</f>
        <v>3</v>
      </c>
      <c r="E368" s="275">
        <f>IF('statement of marks'!CY18="","",'statement of marks'!CY18)</f>
        <v>3</v>
      </c>
      <c r="F368" s="606">
        <f>IF('statement of marks'!CZ18="","",'statement of marks'!CZ18)</f>
        <v>6</v>
      </c>
      <c r="G368" s="275">
        <f>IF('statement of marks'!DA18="","",'statement of marks'!DA18)</f>
        <v>2</v>
      </c>
      <c r="H368" s="275">
        <f>IF('statement of marks'!DB18="","",'statement of marks'!DB18)</f>
        <v>3</v>
      </c>
      <c r="I368" s="606">
        <f>IF('statement of marks'!DC18="","",'statement of marks'!DC18)</f>
        <v>5</v>
      </c>
      <c r="J368" s="275">
        <f>IF('statement of marks'!DD18="","",'statement of marks'!DD18)</f>
        <v>4</v>
      </c>
      <c r="K368" s="275">
        <f>IF('statement of marks'!DE18="","",'statement of marks'!DE18)</f>
        <v>4</v>
      </c>
      <c r="L368" s="606">
        <f>IF('statement of marks'!DF18="","",'statement of marks'!DF18)</f>
        <v>8</v>
      </c>
      <c r="M368" s="275">
        <f>IF('statement of marks'!DH18="","",'statement of marks'!DH18)</f>
        <v>36</v>
      </c>
      <c r="N368" s="275">
        <f>IF('statement of marks'!DI18="","",'statement of marks'!DI18)</f>
        <v>18</v>
      </c>
      <c r="O368" s="606">
        <f>IF('statement of marks'!DJ18="","",'statement of marks'!DJ18)</f>
        <v>54</v>
      </c>
      <c r="P368" s="277">
        <f>IF('statement of marks'!DK18="","",'statement of marks'!DK18)</f>
        <v>73</v>
      </c>
      <c r="Q368" s="275">
        <f>IF('statement of marks'!DL18="","",'statement of marks'!DL18)</f>
        <v>35</v>
      </c>
      <c r="R368" s="275">
        <f>IF('statement of marks'!DM18="","",'statement of marks'!DM18)</f>
        <v>25</v>
      </c>
      <c r="S368" s="606">
        <f>IF('statement of marks'!DN18="","",'statement of marks'!DN18)</f>
        <v>60</v>
      </c>
      <c r="T368" s="578">
        <f>IF('statement of marks'!DO18="","",'statement of marks'!DO18)</f>
        <v>133</v>
      </c>
      <c r="U368" s="578">
        <f>IF('statement of marks'!DP18="","",'statement of marks'!DP18)</f>
        <v>67</v>
      </c>
      <c r="V368" s="612" t="str">
        <f>IF('statement of marks'!DQ18="","",'statement of marks'!DQ18)</f>
        <v>C</v>
      </c>
    </row>
    <row r="369" spans="1:22" ht="16" customHeight="1">
      <c r="A369" s="598"/>
      <c r="B369" s="1114" t="str">
        <f>IF('statement of marks'!$DT$3="","",'statement of marks'!$DT$3)</f>
        <v>lkekftd foKku</v>
      </c>
      <c r="C369" s="1115"/>
      <c r="D369" s="275">
        <f>IF('statement of marks'!DT18="","",'statement of marks'!DT18)</f>
        <v>5</v>
      </c>
      <c r="E369" s="275">
        <f>IF('statement of marks'!DU18="","",'statement of marks'!DU18)</f>
        <v>5</v>
      </c>
      <c r="F369" s="606">
        <f>IF('statement of marks'!DV18="","",'statement of marks'!DV18)</f>
        <v>10</v>
      </c>
      <c r="G369" s="275">
        <f>IF('statement of marks'!DW18="","",'statement of marks'!DW18)</f>
        <v>2</v>
      </c>
      <c r="H369" s="275">
        <f>IF('statement of marks'!DX18="","",'statement of marks'!DX18)</f>
        <v>3</v>
      </c>
      <c r="I369" s="606">
        <f>IF('statement of marks'!DY18="","",'statement of marks'!DY18)</f>
        <v>5</v>
      </c>
      <c r="J369" s="275">
        <f>IF('statement of marks'!DZ18="","",'statement of marks'!DZ18)</f>
        <v>5</v>
      </c>
      <c r="K369" s="275">
        <f>IF('statement of marks'!EA18="","",'statement of marks'!EA18)</f>
        <v>5</v>
      </c>
      <c r="L369" s="606">
        <f>IF('statement of marks'!EB18="","",'statement of marks'!EB18)</f>
        <v>10</v>
      </c>
      <c r="M369" s="275">
        <f>IF('statement of marks'!ED18="","",'statement of marks'!ED18)</f>
        <v>26</v>
      </c>
      <c r="N369" s="275">
        <f>IF('statement of marks'!EE18="","",'statement of marks'!EE18)</f>
        <v>17</v>
      </c>
      <c r="O369" s="606">
        <f>IF('statement of marks'!EF18="","",'statement of marks'!EF18)</f>
        <v>43</v>
      </c>
      <c r="P369" s="277">
        <f>IF('statement of marks'!EG18="","",'statement of marks'!EG18)</f>
        <v>68</v>
      </c>
      <c r="Q369" s="275">
        <f>IF('statement of marks'!EH18="","",'statement of marks'!EH18)</f>
        <v>52</v>
      </c>
      <c r="R369" s="275">
        <f>IF('statement of marks'!EI18="","",'statement of marks'!EI18)</f>
        <v>25</v>
      </c>
      <c r="S369" s="606">
        <f>IF('statement of marks'!EJ18="","",'statement of marks'!EJ18)</f>
        <v>77</v>
      </c>
      <c r="T369" s="578">
        <f>IF('statement of marks'!EK18="","",'statement of marks'!EK18)</f>
        <v>145</v>
      </c>
      <c r="U369" s="578">
        <f>IF('statement of marks'!EL18="","",'statement of marks'!EL18)</f>
        <v>73</v>
      </c>
      <c r="V369" s="612" t="str">
        <f>IF('statement of marks'!EM18="","",'statement of marks'!EM18)</f>
        <v>B</v>
      </c>
    </row>
    <row r="370" spans="1:22" ht="16" customHeight="1">
      <c r="A370" s="598"/>
      <c r="B370" s="1117" t="s">
        <v>271</v>
      </c>
      <c r="C370" s="1118"/>
      <c r="D370" s="1081" t="s">
        <v>1</v>
      </c>
      <c r="E370" s="1081"/>
      <c r="F370" s="1081"/>
      <c r="G370" s="1081" t="s">
        <v>21</v>
      </c>
      <c r="H370" s="1081"/>
      <c r="I370" s="1081"/>
      <c r="J370" s="1081" t="s">
        <v>272</v>
      </c>
      <c r="K370" s="1081"/>
      <c r="L370" s="1081"/>
      <c r="M370" s="1081" t="s">
        <v>68</v>
      </c>
      <c r="N370" s="1081"/>
      <c r="O370" s="1081"/>
      <c r="P370" s="1081" t="s">
        <v>463</v>
      </c>
      <c r="Q370" s="1081"/>
      <c r="R370" s="1081"/>
      <c r="S370" s="609"/>
      <c r="T370" s="1187" t="s">
        <v>458</v>
      </c>
      <c r="U370" s="1188"/>
      <c r="V370" s="1189"/>
    </row>
    <row r="371" spans="1:22" ht="16" customHeight="1">
      <c r="A371" s="599"/>
      <c r="B371" s="1175" t="s">
        <v>3</v>
      </c>
      <c r="C371" s="1176"/>
      <c r="D371" s="1177">
        <f>IF('statement of marks'!EP$6="","",'statement of marks'!EP$6)</f>
        <v>20</v>
      </c>
      <c r="E371" s="1177"/>
      <c r="F371" s="1177"/>
      <c r="G371" s="1177">
        <f>IF('statement of marks'!EQ$6="","",'statement of marks'!EQ$6)</f>
        <v>20</v>
      </c>
      <c r="H371" s="1177"/>
      <c r="I371" s="1177"/>
      <c r="J371" s="1177">
        <f>IF('statement of marks'!ES$6="","",'statement of marks'!ES$6)</f>
        <v>20</v>
      </c>
      <c r="K371" s="1177"/>
      <c r="L371" s="1177"/>
      <c r="M371" s="1177">
        <f>IF('statement of marks'!ER$6="","",'statement of marks'!ER$6)</f>
        <v>20</v>
      </c>
      <c r="N371" s="1177"/>
      <c r="O371" s="1177"/>
      <c r="P371" s="1177">
        <f>IF('statement of marks'!ET$6="","",'statement of marks'!ET$6)</f>
        <v>20</v>
      </c>
      <c r="Q371" s="1177"/>
      <c r="R371" s="1177"/>
      <c r="S371" s="610" t="str">
        <f>IF('statement of marks'!FE$6="","",'statement of marks'!EX$6)</f>
        <v/>
      </c>
      <c r="T371" s="615">
        <f>IF('statement of marks'!EU$6="","",'statement of marks'!EU$6)</f>
        <v>100</v>
      </c>
      <c r="U371" s="616" t="s">
        <v>5</v>
      </c>
      <c r="V371" s="617" t="s">
        <v>464</v>
      </c>
    </row>
    <row r="372" spans="1:22" ht="16" customHeight="1">
      <c r="A372" s="598"/>
      <c r="B372" s="1114" t="str">
        <f>IF('statement of marks'!$EP$3="","",'statement of marks'!$EP$3)</f>
        <v>dk;kZuqHko</v>
      </c>
      <c r="C372" s="1115"/>
      <c r="D372" s="1103">
        <f>IF('statement of marks'!EP18="","",'statement of marks'!EP18)</f>
        <v>15</v>
      </c>
      <c r="E372" s="1103"/>
      <c r="F372" s="1103"/>
      <c r="G372" s="1103">
        <f>IF('statement of marks'!EQ18="","",'statement of marks'!EQ18)</f>
        <v>16</v>
      </c>
      <c r="H372" s="1103"/>
      <c r="I372" s="1103"/>
      <c r="J372" s="1103">
        <f>IF('statement of marks'!ES18="","",'statement of marks'!ES18)</f>
        <v>16</v>
      </c>
      <c r="K372" s="1103"/>
      <c r="L372" s="1103"/>
      <c r="M372" s="1103">
        <f>IF('statement of marks'!ER18="","",'statement of marks'!ER18)</f>
        <v>15</v>
      </c>
      <c r="N372" s="1103"/>
      <c r="O372" s="1103"/>
      <c r="P372" s="1103">
        <f>IF('statement of marks'!ET18="","",'statement of marks'!ET18)</f>
        <v>16</v>
      </c>
      <c r="Q372" s="1103"/>
      <c r="R372" s="1103"/>
      <c r="S372" s="611"/>
      <c r="T372" s="613">
        <f>IF('statement of marks'!EU18="","",'statement of marks'!EU18)</f>
        <v>78</v>
      </c>
      <c r="U372" s="613">
        <f>IF('statement of marks'!EV18="","",'statement of marks'!EV18)</f>
        <v>78</v>
      </c>
      <c r="V372" s="614" t="str">
        <f>IF('statement of marks'!EW18="","",'statement of marks'!EW18)</f>
        <v>B</v>
      </c>
    </row>
    <row r="373" spans="1:22" ht="16" customHeight="1">
      <c r="A373" s="598"/>
      <c r="B373" s="1112" t="str">
        <f>IF('statement of marks'!$EZ$3="","",'statement of marks'!$EZ$3)</f>
        <v>dyk f'k{kk</v>
      </c>
      <c r="C373" s="1113"/>
      <c r="D373" s="1103">
        <f>IF('statement of marks'!EZ18="","",'statement of marks'!EZ18)</f>
        <v>20</v>
      </c>
      <c r="E373" s="1103"/>
      <c r="F373" s="1103"/>
      <c r="G373" s="1103">
        <f>IF('statement of marks'!FA18="","",'statement of marks'!FA18)</f>
        <v>20</v>
      </c>
      <c r="H373" s="1103"/>
      <c r="I373" s="1103"/>
      <c r="J373" s="1103">
        <f>IF('statement of marks'!FC18="","",'statement of marks'!FC18)</f>
        <v>20</v>
      </c>
      <c r="K373" s="1103"/>
      <c r="L373" s="1103"/>
      <c r="M373" s="1103">
        <f>IF('statement of marks'!FB18="","",'statement of marks'!FB18)</f>
        <v>20</v>
      </c>
      <c r="N373" s="1103"/>
      <c r="O373" s="1103"/>
      <c r="P373" s="1103">
        <f>IF('statement of marks'!FD18="","",'statement of marks'!FD18)</f>
        <v>20</v>
      </c>
      <c r="Q373" s="1103"/>
      <c r="R373" s="1103"/>
      <c r="S373" s="611"/>
      <c r="T373" s="613">
        <f>IF('statement of marks'!FE18="","",'statement of marks'!FE18)</f>
        <v>100</v>
      </c>
      <c r="U373" s="613">
        <f>IF('statement of marks'!FF18="","",'statement of marks'!FF18)</f>
        <v>100</v>
      </c>
      <c r="V373" s="614" t="str">
        <f>IF('statement of marks'!FG18="","",'statement of marks'!FG18)</f>
        <v>A</v>
      </c>
    </row>
    <row r="374" spans="1:22" ht="16" customHeight="1">
      <c r="A374" s="598"/>
      <c r="B374" s="1109" t="str">
        <f>IF('statement of marks'!$FJ$3="","",'statement of marks'!$FJ$3)</f>
        <v>LokLF; ,oe~ 'kkjhfjd f'k{kk</v>
      </c>
      <c r="C374" s="1110"/>
      <c r="D374" s="1103">
        <f>IF('statement of marks'!FJ18="","",'statement of marks'!FJ18)</f>
        <v>15</v>
      </c>
      <c r="E374" s="1103"/>
      <c r="F374" s="1103"/>
      <c r="G374" s="1103">
        <f>IF('statement of marks'!FK18="","",'statement of marks'!FK18)</f>
        <v>16</v>
      </c>
      <c r="H374" s="1103"/>
      <c r="I374" s="1103"/>
      <c r="J374" s="1103">
        <f>IF('statement of marks'!FM18="","",'statement of marks'!FM18)</f>
        <v>16</v>
      </c>
      <c r="K374" s="1103"/>
      <c r="L374" s="1103"/>
      <c r="M374" s="1103">
        <f>IF('statement of marks'!FL18="","",'statement of marks'!FL18)</f>
        <v>15</v>
      </c>
      <c r="N374" s="1103"/>
      <c r="O374" s="1103"/>
      <c r="P374" s="1103">
        <f>IF('statement of marks'!FN18="","",'statement of marks'!FN18)</f>
        <v>16</v>
      </c>
      <c r="Q374" s="1103"/>
      <c r="R374" s="1103"/>
      <c r="S374" s="611"/>
      <c r="T374" s="613">
        <f>IF('statement of marks'!FO18="","",'statement of marks'!FO18)</f>
        <v>78</v>
      </c>
      <c r="U374" s="613">
        <f>IF('statement of marks'!FP18="","",'statement of marks'!FP18)</f>
        <v>78</v>
      </c>
      <c r="V374" s="614" t="str">
        <f>IF('statement of marks'!FQ18="","",'statement of marks'!FQ18)</f>
        <v>B</v>
      </c>
    </row>
    <row r="375" spans="1:22" ht="16" customHeight="1">
      <c r="A375" s="598"/>
      <c r="B375" s="1104" t="s">
        <v>273</v>
      </c>
      <c r="C375" s="1105"/>
      <c r="D375" s="1213" t="str">
        <f>details!$DZ$3</f>
        <v>vxLr rd</v>
      </c>
      <c r="E375" s="1213"/>
      <c r="F375" s="1213"/>
      <c r="G375" s="1213" t="str">
        <f>details!$ED$3</f>
        <v>vDVwcj rd</v>
      </c>
      <c r="H375" s="1213"/>
      <c r="I375" s="1213"/>
      <c r="J375" s="1213" t="str">
        <f>details!$EL$3</f>
        <v>Qjojh rd</v>
      </c>
      <c r="K375" s="1213"/>
      <c r="L375" s="1213"/>
      <c r="M375" s="1213" t="str">
        <f>details!$EH$3</f>
        <v>fnlEcj rd</v>
      </c>
      <c r="N375" s="1213"/>
      <c r="O375" s="1213"/>
      <c r="P375" s="1213" t="str">
        <f>details!$EP$3</f>
        <v>loZ ;ksx</v>
      </c>
      <c r="Q375" s="1213"/>
      <c r="R375" s="1213"/>
      <c r="S375" s="1106" t="s">
        <v>475</v>
      </c>
      <c r="T375" s="1107"/>
      <c r="U375" s="1107"/>
      <c r="V375" s="1180"/>
    </row>
    <row r="376" spans="1:22" ht="16" customHeight="1">
      <c r="A376" s="598"/>
      <c r="B376" s="1100" t="s">
        <v>99</v>
      </c>
      <c r="C376" s="1101"/>
      <c r="D376" s="1102" t="str">
        <f>IF(details!EA18="","",details!EA18)</f>
        <v/>
      </c>
      <c r="E376" s="1102"/>
      <c r="F376" s="1102"/>
      <c r="G376" s="1102" t="str">
        <f>IF(details!EE18="","",details!EE18)</f>
        <v/>
      </c>
      <c r="H376" s="1102"/>
      <c r="I376" s="1102"/>
      <c r="J376" s="1102" t="str">
        <f>IF(details!EM18="","",details!EM18)</f>
        <v/>
      </c>
      <c r="K376" s="1102"/>
      <c r="L376" s="1102"/>
      <c r="M376" s="1102" t="str">
        <f>IF(details!EI18="","",details!EI18)</f>
        <v/>
      </c>
      <c r="N376" s="1102"/>
      <c r="O376" s="1102"/>
      <c r="P376" s="1102" t="str">
        <f>IF(details!EQ18="","",details!EQ18)</f>
        <v/>
      </c>
      <c r="Q376" s="1102"/>
      <c r="R376" s="1102"/>
      <c r="S376" s="1181">
        <f>'statement of marks'!$HG$108</f>
        <v>42460</v>
      </c>
      <c r="T376" s="1182"/>
      <c r="U376" s="1182"/>
      <c r="V376" s="1183"/>
    </row>
    <row r="377" spans="1:22" ht="16" customHeight="1">
      <c r="A377" s="598"/>
      <c r="B377" s="1094" t="s">
        <v>15</v>
      </c>
      <c r="C377" s="1095"/>
      <c r="D377" s="1096" t="str">
        <f>IF(details!DZ18="","",details!DZ18)</f>
        <v/>
      </c>
      <c r="E377" s="1096"/>
      <c r="F377" s="1096"/>
      <c r="G377" s="1096" t="str">
        <f>IF(details!ED18="","",details!ED18)</f>
        <v/>
      </c>
      <c r="H377" s="1096"/>
      <c r="I377" s="1096"/>
      <c r="J377" s="1096" t="str">
        <f>IF(details!EL18="","",details!EL18)</f>
        <v/>
      </c>
      <c r="K377" s="1096"/>
      <c r="L377" s="1096"/>
      <c r="M377" s="1096" t="str">
        <f>IF(details!EH18="","",details!EH18)</f>
        <v/>
      </c>
      <c r="N377" s="1096"/>
      <c r="O377" s="1096"/>
      <c r="P377" s="1096" t="str">
        <f>IF(details!EP18="","",details!EP18)</f>
        <v/>
      </c>
      <c r="Q377" s="1096"/>
      <c r="R377" s="1096"/>
      <c r="S377" s="1184"/>
      <c r="T377" s="1185"/>
      <c r="U377" s="1185"/>
      <c r="V377" s="1186"/>
    </row>
    <row r="378" spans="1:22" ht="16" customHeight="1">
      <c r="A378" s="1206"/>
      <c r="B378" s="1207" t="s">
        <v>473</v>
      </c>
      <c r="C378" s="1208"/>
      <c r="D378" s="1209" t="s">
        <v>3</v>
      </c>
      <c r="E378" s="1209"/>
      <c r="F378" s="1209"/>
      <c r="G378" s="1209" t="s">
        <v>389</v>
      </c>
      <c r="H378" s="1209"/>
      <c r="I378" s="1209"/>
      <c r="J378" s="1209" t="s">
        <v>5</v>
      </c>
      <c r="K378" s="1209"/>
      <c r="L378" s="1209"/>
      <c r="M378" s="1209" t="s">
        <v>465</v>
      </c>
      <c r="N378" s="1209"/>
      <c r="O378" s="1209"/>
      <c r="P378" s="1210" t="s">
        <v>306</v>
      </c>
      <c r="Q378" s="1210"/>
      <c r="R378" s="1210"/>
      <c r="S378" s="1209" t="s">
        <v>473</v>
      </c>
      <c r="T378" s="1209"/>
      <c r="U378" s="1209"/>
      <c r="V378" s="1211"/>
    </row>
    <row r="379" spans="1:22" ht="16" customHeight="1">
      <c r="A379" s="1206"/>
      <c r="B379" s="1207"/>
      <c r="C379" s="1208"/>
      <c r="D379" s="1212">
        <f>'statement of marks'!HE18</f>
        <v>1200</v>
      </c>
      <c r="E379" s="1212"/>
      <c r="F379" s="1212"/>
      <c r="G379" s="1212">
        <f>'statement of marks'!HF18</f>
        <v>930</v>
      </c>
      <c r="H379" s="1212"/>
      <c r="I379" s="1212"/>
      <c r="J379" s="1212">
        <f>'statement of marks'!HG18</f>
        <v>77.5</v>
      </c>
      <c r="K379" s="1212"/>
      <c r="L379" s="1212"/>
      <c r="M379" s="1212" t="str">
        <f>'statement of marks'!HJ18</f>
        <v>B</v>
      </c>
      <c r="N379" s="1212"/>
      <c r="O379" s="1212"/>
      <c r="P379" s="1212">
        <f>'statement of marks'!HI18</f>
        <v>1.9999999999999967</v>
      </c>
      <c r="Q379" s="1212"/>
      <c r="R379" s="1212"/>
      <c r="S379" s="1209" t="str">
        <f>'statement of marks'!HD18</f>
        <v>mRrh.kZ</v>
      </c>
      <c r="T379" s="1209"/>
      <c r="U379" s="1209"/>
      <c r="V379" s="1211"/>
    </row>
    <row r="380" spans="1:22" ht="16" customHeight="1">
      <c r="A380" s="598"/>
      <c r="B380" s="1089" t="s">
        <v>100</v>
      </c>
      <c r="C380" s="1090"/>
      <c r="D380" s="1081"/>
      <c r="E380" s="1081"/>
      <c r="F380" s="1081"/>
      <c r="G380" s="1081"/>
      <c r="H380" s="1081"/>
      <c r="I380" s="1081"/>
      <c r="J380" s="1081"/>
      <c r="K380" s="1081"/>
      <c r="L380" s="1081"/>
      <c r="M380" s="1081"/>
      <c r="N380" s="1081"/>
      <c r="O380" s="1081"/>
      <c r="P380" s="1081"/>
      <c r="Q380" s="1081"/>
      <c r="R380" s="1081"/>
      <c r="S380" s="1081"/>
      <c r="T380" s="1081"/>
      <c r="U380" s="1081"/>
      <c r="V380" s="1205"/>
    </row>
    <row r="381" spans="1:22" ht="16" customHeight="1">
      <c r="A381" s="598"/>
      <c r="B381" s="1087" t="s">
        <v>80</v>
      </c>
      <c r="C381" s="1088"/>
      <c r="D381" s="1081"/>
      <c r="E381" s="1081"/>
      <c r="F381" s="1081"/>
      <c r="G381" s="1081"/>
      <c r="H381" s="1081"/>
      <c r="I381" s="1081"/>
      <c r="J381" s="1081"/>
      <c r="K381" s="1081"/>
      <c r="L381" s="1081"/>
      <c r="M381" s="1081"/>
      <c r="N381" s="1081"/>
      <c r="O381" s="1081"/>
      <c r="P381" s="1081"/>
      <c r="Q381" s="1081"/>
      <c r="R381" s="1081"/>
      <c r="S381" s="1081"/>
      <c r="T381" s="1081"/>
      <c r="U381" s="1081"/>
      <c r="V381" s="1205"/>
    </row>
    <row r="382" spans="1:22" ht="16" customHeight="1">
      <c r="A382" s="598"/>
      <c r="B382" s="1089" t="s">
        <v>466</v>
      </c>
      <c r="C382" s="1090"/>
      <c r="D382" s="1081"/>
      <c r="E382" s="1081"/>
      <c r="F382" s="1081"/>
      <c r="G382" s="1081"/>
      <c r="H382" s="1081"/>
      <c r="I382" s="1081"/>
      <c r="J382" s="1081"/>
      <c r="K382" s="1081"/>
      <c r="L382" s="1081"/>
      <c r="M382" s="1081"/>
      <c r="N382" s="1081"/>
      <c r="O382" s="1081"/>
      <c r="P382" s="1081" t="s">
        <v>466</v>
      </c>
      <c r="Q382" s="1081"/>
      <c r="R382" s="1081"/>
      <c r="S382" s="1081"/>
      <c r="T382" s="1081"/>
      <c r="U382" s="1081"/>
      <c r="V382" s="1205"/>
    </row>
    <row r="383" spans="1:22" ht="16" customHeight="1">
      <c r="A383" s="598"/>
      <c r="B383" s="1085" t="s">
        <v>101</v>
      </c>
      <c r="C383" s="1086"/>
      <c r="D383" s="1081"/>
      <c r="E383" s="1081"/>
      <c r="F383" s="1081"/>
      <c r="G383" s="1081"/>
      <c r="H383" s="1081"/>
      <c r="I383" s="1081"/>
      <c r="J383" s="1081"/>
      <c r="K383" s="1081"/>
      <c r="L383" s="1081"/>
      <c r="M383" s="1081"/>
      <c r="N383" s="1081"/>
      <c r="O383" s="1081"/>
      <c r="P383" s="1081"/>
      <c r="Q383" s="1081"/>
      <c r="R383" s="1081"/>
      <c r="S383" s="1198" t="s">
        <v>101</v>
      </c>
      <c r="T383" s="1198"/>
      <c r="U383" s="1198"/>
      <c r="V383" s="1199"/>
    </row>
    <row r="384" spans="1:22" ht="16" customHeight="1" thickBot="1">
      <c r="A384" s="600"/>
      <c r="B384" s="1200" t="s">
        <v>102</v>
      </c>
      <c r="C384" s="1201"/>
      <c r="D384" s="1202"/>
      <c r="E384" s="1202"/>
      <c r="F384" s="1202"/>
      <c r="G384" s="1202"/>
      <c r="H384" s="1202"/>
      <c r="I384" s="1202"/>
      <c r="J384" s="1202"/>
      <c r="K384" s="1202"/>
      <c r="L384" s="1202"/>
      <c r="M384" s="1202"/>
      <c r="N384" s="1202"/>
      <c r="O384" s="1202"/>
      <c r="P384" s="1202"/>
      <c r="Q384" s="1202"/>
      <c r="R384" s="1202"/>
      <c r="S384" s="1203" t="s">
        <v>163</v>
      </c>
      <c r="T384" s="1203"/>
      <c r="U384" s="1203"/>
      <c r="V384" s="1204"/>
    </row>
    <row r="385" spans="1:22" ht="16" customHeight="1">
      <c r="A385" s="597"/>
      <c r="B385" s="1216" t="s">
        <v>47</v>
      </c>
      <c r="C385" s="1217"/>
      <c r="D385" s="1217"/>
      <c r="E385" s="1217"/>
      <c r="F385" s="1217"/>
      <c r="G385" s="1217"/>
      <c r="H385" s="1217"/>
      <c r="I385" s="1217"/>
      <c r="J385" s="1217"/>
      <c r="K385" s="1217"/>
      <c r="L385" s="1217"/>
      <c r="M385" s="1217"/>
      <c r="N385" s="1217"/>
      <c r="O385" s="1217"/>
      <c r="P385" s="1217"/>
      <c r="Q385" s="1217"/>
      <c r="R385" s="1217"/>
      <c r="S385" s="1217"/>
      <c r="T385" s="1217"/>
      <c r="U385" s="1217"/>
      <c r="V385" s="1218"/>
    </row>
    <row r="386" spans="1:22" ht="16" customHeight="1">
      <c r="A386" s="598"/>
      <c r="B386" s="1219" t="str">
        <f>'statement of marks'!$A$1</f>
        <v>jk- ck- ek/;fed fo|ky; uohu] fuEckgsM+k</v>
      </c>
      <c r="C386" s="1220"/>
      <c r="D386" s="1220"/>
      <c r="E386" s="1220"/>
      <c r="F386" s="1220"/>
      <c r="G386" s="1220"/>
      <c r="H386" s="1220"/>
      <c r="I386" s="1220"/>
      <c r="J386" s="1220"/>
      <c r="K386" s="1220"/>
      <c r="L386" s="1220"/>
      <c r="M386" s="1220"/>
      <c r="N386" s="1220"/>
      <c r="O386" s="1220"/>
      <c r="P386" s="1220"/>
      <c r="Q386" s="1220"/>
      <c r="R386" s="1220"/>
      <c r="S386" s="1220"/>
      <c r="T386" s="1220"/>
      <c r="U386" s="1220"/>
      <c r="V386" s="1221"/>
    </row>
    <row r="387" spans="1:22" ht="16" customHeight="1">
      <c r="A387" s="598"/>
      <c r="B387" s="1114" t="s">
        <v>467</v>
      </c>
      <c r="C387" s="1115"/>
      <c r="D387" s="1119" t="str">
        <f>'statement of marks'!$H$3</f>
        <v>2015-16</v>
      </c>
      <c r="E387" s="1119"/>
      <c r="F387" s="1119"/>
      <c r="G387" s="1119"/>
      <c r="H387" s="1119"/>
      <c r="I387" s="1119"/>
      <c r="J387" s="1119"/>
      <c r="K387" s="1119"/>
      <c r="L387" s="1119"/>
      <c r="M387" s="1119"/>
      <c r="N387" s="1119"/>
      <c r="O387" s="1119"/>
      <c r="P387" s="1119"/>
      <c r="Q387" s="1119"/>
      <c r="R387" s="1119"/>
      <c r="S387" s="1119"/>
      <c r="T387" s="1119"/>
      <c r="U387" s="1119"/>
      <c r="V387" s="1196"/>
    </row>
    <row r="388" spans="1:22" ht="16" customHeight="1">
      <c r="A388" s="598"/>
      <c r="B388" s="1114" t="s">
        <v>218</v>
      </c>
      <c r="C388" s="1115"/>
      <c r="D388" s="1115" t="str">
        <f>IF('statement of marks'!J19="","",'statement of marks'!J19)</f>
        <v>v 013</v>
      </c>
      <c r="E388" s="1115"/>
      <c r="F388" s="1115"/>
      <c r="G388" s="1115"/>
      <c r="H388" s="1115"/>
      <c r="I388" s="1115"/>
      <c r="J388" s="1115"/>
      <c r="K388" s="1115"/>
      <c r="L388" s="1115"/>
      <c r="M388" s="1115"/>
      <c r="N388" s="1115"/>
      <c r="O388" s="1115"/>
      <c r="P388" s="1115"/>
      <c r="Q388" s="1115"/>
      <c r="R388" s="1115"/>
      <c r="S388" s="1115"/>
      <c r="T388" s="1115"/>
      <c r="U388" s="1115"/>
      <c r="V388" s="1197"/>
    </row>
    <row r="389" spans="1:22" ht="16" customHeight="1">
      <c r="A389" s="598"/>
      <c r="B389" s="1114" t="s">
        <v>219</v>
      </c>
      <c r="C389" s="1115"/>
      <c r="D389" s="1115" t="str">
        <f>IF('statement of marks'!K19="","",'statement of marks'!K19)</f>
        <v>c 013</v>
      </c>
      <c r="E389" s="1115"/>
      <c r="F389" s="1115"/>
      <c r="G389" s="1115"/>
      <c r="H389" s="1115"/>
      <c r="I389" s="1115"/>
      <c r="J389" s="1115"/>
      <c r="K389" s="1115"/>
      <c r="L389" s="1115"/>
      <c r="M389" s="1115"/>
      <c r="N389" s="1115"/>
      <c r="O389" s="1115"/>
      <c r="P389" s="1115"/>
      <c r="Q389" s="1115"/>
      <c r="R389" s="1115"/>
      <c r="S389" s="1115"/>
      <c r="T389" s="1115"/>
      <c r="U389" s="1115"/>
      <c r="V389" s="1197"/>
    </row>
    <row r="390" spans="1:22" ht="16" customHeight="1">
      <c r="A390" s="598"/>
      <c r="B390" s="1114" t="s">
        <v>220</v>
      </c>
      <c r="C390" s="1115"/>
      <c r="D390" s="1115" t="str">
        <f>IF('statement of marks'!L19="","",'statement of marks'!L19)</f>
        <v>l 013</v>
      </c>
      <c r="E390" s="1115"/>
      <c r="F390" s="1115"/>
      <c r="G390" s="1115"/>
      <c r="H390" s="1115"/>
      <c r="I390" s="1115"/>
      <c r="J390" s="1115"/>
      <c r="K390" s="1115"/>
      <c r="L390" s="1115"/>
      <c r="M390" s="1115"/>
      <c r="N390" s="1115"/>
      <c r="O390" s="1115"/>
      <c r="P390" s="1115"/>
      <c r="Q390" s="1115"/>
      <c r="R390" s="1115"/>
      <c r="S390" s="1115"/>
      <c r="T390" s="1115"/>
      <c r="U390" s="1115"/>
      <c r="V390" s="1197"/>
    </row>
    <row r="391" spans="1:22" ht="16" customHeight="1">
      <c r="A391" s="598"/>
      <c r="B391" s="1114" t="s">
        <v>221</v>
      </c>
      <c r="C391" s="1115"/>
      <c r="D391" s="1119" t="str">
        <f>'statement of marks'!$G$3</f>
        <v>6 A</v>
      </c>
      <c r="E391" s="1119"/>
      <c r="F391" s="1119"/>
      <c r="G391" s="1115" t="s">
        <v>9</v>
      </c>
      <c r="H391" s="1115"/>
      <c r="I391" s="1115"/>
      <c r="J391" s="1119">
        <f>IF('statement of marks'!D19="","",'statement of marks'!D19)</f>
        <v>813</v>
      </c>
      <c r="K391" s="1119"/>
      <c r="L391" s="1119"/>
      <c r="M391" s="1115" t="s">
        <v>222</v>
      </c>
      <c r="N391" s="1115"/>
      <c r="O391" s="1115"/>
      <c r="P391" s="1119">
        <f>IF('statement of marks'!F19="","",'statement of marks'!F19)</f>
        <v>948</v>
      </c>
      <c r="Q391" s="1119"/>
      <c r="R391" s="1119"/>
      <c r="S391" s="1214" t="str">
        <f>IF('statement of marks'!$J$3="","",'statement of marks'!$J$3)</f>
        <v xml:space="preserve">fo|ky; dk Mk;l dksM+ </v>
      </c>
      <c r="T391" s="1214"/>
      <c r="U391" s="1214"/>
      <c r="V391" s="1215"/>
    </row>
    <row r="392" spans="1:22" ht="16" customHeight="1">
      <c r="A392" s="598"/>
      <c r="B392" s="601" t="s">
        <v>0</v>
      </c>
      <c r="C392" s="602"/>
      <c r="D392" s="1121">
        <f>IF('statement of marks'!H19="","",'statement of marks'!H19)</f>
        <v>36526</v>
      </c>
      <c r="E392" s="1121"/>
      <c r="F392" s="1121"/>
      <c r="G392" s="1115" t="str">
        <f>IF('statement of marks'!I19="","",'statement of marks'!I19)</f>
        <v xml:space="preserve">,d tuojh] nks gtkj </v>
      </c>
      <c r="H392" s="1115"/>
      <c r="I392" s="1115"/>
      <c r="J392" s="1115"/>
      <c r="K392" s="1115"/>
      <c r="L392" s="1115"/>
      <c r="M392" s="1115"/>
      <c r="N392" s="1115"/>
      <c r="O392" s="1115"/>
      <c r="P392" s="1115"/>
      <c r="Q392" s="1115"/>
      <c r="R392" s="1115"/>
      <c r="S392" s="1190" t="str">
        <f>IF('statement of marks'!$K$3="","",'statement of marks'!$K$3)</f>
        <v xml:space="preserve">08291009401   </v>
      </c>
      <c r="T392" s="1190"/>
      <c r="U392" s="1190"/>
      <c r="V392" s="1191"/>
    </row>
    <row r="393" spans="1:22" ht="16" customHeight="1">
      <c r="A393" s="598"/>
      <c r="B393" s="561" t="s">
        <v>28</v>
      </c>
      <c r="C393" s="603" t="s">
        <v>97</v>
      </c>
      <c r="D393" s="1081" t="s">
        <v>1</v>
      </c>
      <c r="E393" s="1081"/>
      <c r="F393" s="1081"/>
      <c r="G393" s="1081" t="s">
        <v>21</v>
      </c>
      <c r="H393" s="1081"/>
      <c r="I393" s="1081"/>
      <c r="J393" s="1081" t="s">
        <v>68</v>
      </c>
      <c r="K393" s="1081"/>
      <c r="L393" s="1081"/>
      <c r="M393" s="1081" t="s">
        <v>98</v>
      </c>
      <c r="N393" s="1081"/>
      <c r="O393" s="1081"/>
      <c r="P393" s="1192" t="s">
        <v>278</v>
      </c>
      <c r="Q393" s="1193" t="s">
        <v>459</v>
      </c>
      <c r="R393" s="1193"/>
      <c r="S393" s="1193"/>
      <c r="T393" s="1194" t="s">
        <v>458</v>
      </c>
      <c r="U393" s="1194"/>
      <c r="V393" s="1195"/>
    </row>
    <row r="394" spans="1:22" ht="16" customHeight="1">
      <c r="A394" s="598"/>
      <c r="B394" s="561"/>
      <c r="C394" s="603"/>
      <c r="D394" s="596" t="s">
        <v>468</v>
      </c>
      <c r="E394" s="596" t="s">
        <v>469</v>
      </c>
      <c r="F394" s="604" t="s">
        <v>2</v>
      </c>
      <c r="G394" s="596" t="s">
        <v>468</v>
      </c>
      <c r="H394" s="596" t="s">
        <v>469</v>
      </c>
      <c r="I394" s="604" t="s">
        <v>2</v>
      </c>
      <c r="J394" s="596" t="s">
        <v>468</v>
      </c>
      <c r="K394" s="596" t="s">
        <v>469</v>
      </c>
      <c r="L394" s="604" t="s">
        <v>2</v>
      </c>
      <c r="M394" s="596" t="s">
        <v>468</v>
      </c>
      <c r="N394" s="596" t="s">
        <v>469</v>
      </c>
      <c r="O394" s="604" t="s">
        <v>2</v>
      </c>
      <c r="P394" s="1192"/>
      <c r="Q394" s="596" t="s">
        <v>468</v>
      </c>
      <c r="R394" s="596" t="s">
        <v>469</v>
      </c>
      <c r="S394" s="608" t="s">
        <v>2</v>
      </c>
      <c r="T394" s="618" t="s">
        <v>304</v>
      </c>
      <c r="U394" s="619" t="s">
        <v>5</v>
      </c>
      <c r="V394" s="620" t="s">
        <v>464</v>
      </c>
    </row>
    <row r="395" spans="1:22" ht="16" customHeight="1">
      <c r="A395" s="599"/>
      <c r="B395" s="1178" t="s">
        <v>3</v>
      </c>
      <c r="C395" s="1179"/>
      <c r="D395" s="579">
        <f>IF('statement of marks'!M$6="","",'statement of marks'!M$6)</f>
        <v>5</v>
      </c>
      <c r="E395" s="579">
        <f>IF('statement of marks'!N$6="","",'statement of marks'!N$6)</f>
        <v>5</v>
      </c>
      <c r="F395" s="605">
        <f>IF('statement of marks'!O$6="","",'statement of marks'!O$6)</f>
        <v>10</v>
      </c>
      <c r="G395" s="579">
        <f>IF('statement of marks'!P$6="","",'statement of marks'!P$6)</f>
        <v>5</v>
      </c>
      <c r="H395" s="579">
        <f>IF('statement of marks'!Q$6="","",'statement of marks'!Q$6)</f>
        <v>5</v>
      </c>
      <c r="I395" s="605">
        <f>IF('statement of marks'!R$6="","",'statement of marks'!R$6)</f>
        <v>10</v>
      </c>
      <c r="J395" s="579">
        <f>IF('statement of marks'!S$6="","",'statement of marks'!S$6)</f>
        <v>5</v>
      </c>
      <c r="K395" s="579">
        <f>IF('statement of marks'!T$6="","",'statement of marks'!T$6)</f>
        <v>5</v>
      </c>
      <c r="L395" s="605">
        <f>IF('statement of marks'!U$6="","",'statement of marks'!U$6)</f>
        <v>10</v>
      </c>
      <c r="M395" s="579">
        <f>IF('statement of marks'!W$6="","",'statement of marks'!W$6)</f>
        <v>50</v>
      </c>
      <c r="N395" s="579">
        <f>IF('statement of marks'!X$6="","",'statement of marks'!X$6)</f>
        <v>20</v>
      </c>
      <c r="O395" s="605">
        <f>IF('statement of marks'!Y$6="","",'statement of marks'!Y$6)</f>
        <v>70</v>
      </c>
      <c r="P395" s="580">
        <f>IF('statement of marks'!Z$6="","",'statement of marks'!Z$6)</f>
        <v>100</v>
      </c>
      <c r="Q395" s="579">
        <f>IF('statement of marks'!AA$6="","",'statement of marks'!AA$6)</f>
        <v>70</v>
      </c>
      <c r="R395" s="579">
        <f>IF('statement of marks'!AB$6="","",'statement of marks'!AB$6)</f>
        <v>30</v>
      </c>
      <c r="S395" s="605">
        <f>IF('statement of marks'!AC$6="","",'statement of marks'!AC$6)</f>
        <v>100</v>
      </c>
      <c r="T395" s="615">
        <f>IF('statement of marks'!AD$6="","",'statement of marks'!AD$6)</f>
        <v>200</v>
      </c>
      <c r="U395" s="615" t="str">
        <f>IF('statement of marks'!AE$6="","",'statement of marks'!AE$6)</f>
        <v/>
      </c>
      <c r="V395" s="621" t="str">
        <f>IF('statement of marks'!AF$6="","",'statement of marks'!AF$6)</f>
        <v/>
      </c>
    </row>
    <row r="396" spans="1:22" ht="16" customHeight="1">
      <c r="A396" s="598"/>
      <c r="B396" s="1114" t="str">
        <f>IF('statement of marks'!$M$3="","",'statement of marks'!$M$3)</f>
        <v>fgUnh</v>
      </c>
      <c r="C396" s="1115"/>
      <c r="D396" s="275">
        <f>IF('statement of marks'!M19="","",'statement of marks'!M19)</f>
        <v>5</v>
      </c>
      <c r="E396" s="275">
        <f>IF('statement of marks'!N19="","",'statement of marks'!N19)</f>
        <v>5</v>
      </c>
      <c r="F396" s="606">
        <f>IF('statement of marks'!O19="","",'statement of marks'!O19)</f>
        <v>10</v>
      </c>
      <c r="G396" s="275">
        <f>IF('statement of marks'!P19="","",'statement of marks'!P19)</f>
        <v>5</v>
      </c>
      <c r="H396" s="275">
        <f>IF('statement of marks'!Q19="","",'statement of marks'!Q19)</f>
        <v>5</v>
      </c>
      <c r="I396" s="606">
        <f>IF('statement of marks'!R19="","",'statement of marks'!R19)</f>
        <v>10</v>
      </c>
      <c r="J396" s="275">
        <f>IF('statement of marks'!S19="","",'statement of marks'!S19)</f>
        <v>5</v>
      </c>
      <c r="K396" s="275">
        <f>IF('statement of marks'!T19="","",'statement of marks'!T19)</f>
        <v>5</v>
      </c>
      <c r="L396" s="606">
        <f>IF('statement of marks'!U19="","",'statement of marks'!U19)</f>
        <v>10</v>
      </c>
      <c r="M396" s="275">
        <f>IF('statement of marks'!W19="","",'statement of marks'!W19)</f>
        <v>5</v>
      </c>
      <c r="N396" s="275">
        <f>IF('statement of marks'!X19="","",'statement of marks'!X19)</f>
        <v>13</v>
      </c>
      <c r="O396" s="606">
        <f>IF('statement of marks'!Y19="","",'statement of marks'!Y19)</f>
        <v>18</v>
      </c>
      <c r="P396" s="277">
        <f>IF('statement of marks'!Z19="","",'statement of marks'!Z19)</f>
        <v>48</v>
      </c>
      <c r="Q396" s="275">
        <f>IF('statement of marks'!AA19="","",'statement of marks'!AA19)</f>
        <v>22</v>
      </c>
      <c r="R396" s="275">
        <f>IF('statement of marks'!AB19="","",'statement of marks'!AB19)</f>
        <v>20</v>
      </c>
      <c r="S396" s="606">
        <f>IF('statement of marks'!AC19="","",'statement of marks'!AC19)</f>
        <v>42</v>
      </c>
      <c r="T396" s="578">
        <f>IF('statement of marks'!AD19="","",'statement of marks'!AD19)</f>
        <v>90</v>
      </c>
      <c r="U396" s="578">
        <f>IF('statement of marks'!AE19="","",'statement of marks'!AE19)</f>
        <v>45</v>
      </c>
      <c r="V396" s="612" t="str">
        <f>IF('statement of marks'!AF19="","",'statement of marks'!AF19)</f>
        <v>D</v>
      </c>
    </row>
    <row r="397" spans="1:22" ht="16" customHeight="1">
      <c r="A397" s="598"/>
      <c r="B397" s="1114" t="str">
        <f>IF('statement of marks'!$AI$3="","",'statement of marks'!$AI$3)</f>
        <v>vaxszth</v>
      </c>
      <c r="C397" s="1115"/>
      <c r="D397" s="275">
        <f>IF('statement of marks'!AI19="","",'statement of marks'!AI19)</f>
        <v>3</v>
      </c>
      <c r="E397" s="275">
        <f>IF('statement of marks'!AJ19="","",'statement of marks'!AJ19)</f>
        <v>3</v>
      </c>
      <c r="F397" s="606">
        <f>IF('statement of marks'!AK19="","",'statement of marks'!AK19)</f>
        <v>6</v>
      </c>
      <c r="G397" s="275">
        <f>IF('statement of marks'!AL19="","",'statement of marks'!AL19)</f>
        <v>1</v>
      </c>
      <c r="H397" s="275">
        <f>IF('statement of marks'!AM19="","",'statement of marks'!AM19)</f>
        <v>3</v>
      </c>
      <c r="I397" s="606">
        <f>IF('statement of marks'!AN19="","",'statement of marks'!AN19)</f>
        <v>4</v>
      </c>
      <c r="J397" s="275">
        <f>IF('statement of marks'!AO19="","",'statement of marks'!AO19)</f>
        <v>4</v>
      </c>
      <c r="K397" s="275">
        <f>IF('statement of marks'!AP19="","",'statement of marks'!AP19)</f>
        <v>4</v>
      </c>
      <c r="L397" s="606">
        <f>IF('statement of marks'!AQ19="","",'statement of marks'!AQ19)</f>
        <v>8</v>
      </c>
      <c r="M397" s="275">
        <f>IF('statement of marks'!AS19="","",'statement of marks'!AS19)</f>
        <v>14</v>
      </c>
      <c r="N397" s="275">
        <f>IF('statement of marks'!AT19="","",'statement of marks'!AT19)</f>
        <v>14</v>
      </c>
      <c r="O397" s="606">
        <f>IF('statement of marks'!AU19="","",'statement of marks'!AU19)</f>
        <v>28</v>
      </c>
      <c r="P397" s="277">
        <f>IF('statement of marks'!AV19="","",'statement of marks'!AV19)</f>
        <v>46</v>
      </c>
      <c r="Q397" s="275">
        <f>IF('statement of marks'!AW19="","",'statement of marks'!AW19)</f>
        <v>12</v>
      </c>
      <c r="R397" s="275">
        <f>IF('statement of marks'!AX19="","",'statement of marks'!AX19)</f>
        <v>20</v>
      </c>
      <c r="S397" s="606">
        <f>IF('statement of marks'!AY19="","",'statement of marks'!AY19)</f>
        <v>32</v>
      </c>
      <c r="T397" s="578">
        <f>IF('statement of marks'!AZ19="","",'statement of marks'!AZ19)</f>
        <v>78</v>
      </c>
      <c r="U397" s="578">
        <f>IF('statement of marks'!BA19="","",'statement of marks'!BA19)</f>
        <v>39</v>
      </c>
      <c r="V397" s="612" t="str">
        <f>IF('statement of marks'!BB19="","",'statement of marks'!BB19)</f>
        <v>D</v>
      </c>
    </row>
    <row r="398" spans="1:22" ht="16" customHeight="1">
      <c r="A398" s="598"/>
      <c r="B398" s="1114" t="str">
        <f>IF('statement of marks'!BE19="s","laLd`r",IF('statement of marks'!BE19="u","mnwZ",IF('statement of marks'!BE19="g","xqtjkrh",IF('statement of marks'!BE19="p","iatkch",IF('statement of marks'!BE19="sd","fla/kh","r`rh; Hkk""kk")))))</f>
        <v>laLd`r</v>
      </c>
      <c r="C398" s="1115"/>
      <c r="D398" s="275">
        <f>IF('statement of marks'!BF19="","",'statement of marks'!BF19)</f>
        <v>2</v>
      </c>
      <c r="E398" s="275">
        <f>IF('statement of marks'!BG19="","",'statement of marks'!BG19)</f>
        <v>2</v>
      </c>
      <c r="F398" s="606">
        <f>IF('statement of marks'!BH19="","",'statement of marks'!BH19)</f>
        <v>4</v>
      </c>
      <c r="G398" s="275">
        <f>IF('statement of marks'!BI19="","",'statement of marks'!BI19)</f>
        <v>2</v>
      </c>
      <c r="H398" s="275">
        <f>IF('statement of marks'!BJ19="","",'statement of marks'!BJ19)</f>
        <v>3</v>
      </c>
      <c r="I398" s="606">
        <f>IF('statement of marks'!BK19="","",'statement of marks'!BK19)</f>
        <v>5</v>
      </c>
      <c r="J398" s="275">
        <f>IF('statement of marks'!BL19="","",'statement of marks'!BL19)</f>
        <v>4</v>
      </c>
      <c r="K398" s="275">
        <f>IF('statement of marks'!BM19="","",'statement of marks'!BM19)</f>
        <v>4</v>
      </c>
      <c r="L398" s="606">
        <f>IF('statement of marks'!BN19="","",'statement of marks'!BN19)</f>
        <v>8</v>
      </c>
      <c r="M398" s="275">
        <f>IF('statement of marks'!BP19="","",'statement of marks'!BP19)</f>
        <v>17</v>
      </c>
      <c r="N398" s="275">
        <f>IF('statement of marks'!BQ19="","",'statement of marks'!BQ19)</f>
        <v>12</v>
      </c>
      <c r="O398" s="606">
        <f>IF('statement of marks'!BR19="","",'statement of marks'!BR19)</f>
        <v>29</v>
      </c>
      <c r="P398" s="277">
        <f>IF('statement of marks'!BS19="","",'statement of marks'!BS19)</f>
        <v>46</v>
      </c>
      <c r="Q398" s="275">
        <f>IF('statement of marks'!BT19="","",'statement of marks'!BT19)</f>
        <v>16</v>
      </c>
      <c r="R398" s="275">
        <f>IF('statement of marks'!BU19="","",'statement of marks'!BU19)</f>
        <v>20</v>
      </c>
      <c r="S398" s="606">
        <f>IF('statement of marks'!BV19="","",'statement of marks'!BV19)</f>
        <v>36</v>
      </c>
      <c r="T398" s="578">
        <f>IF('statement of marks'!BW19="","",'statement of marks'!BW19)</f>
        <v>82</v>
      </c>
      <c r="U398" s="578">
        <f>IF('statement of marks'!BX19="","",'statement of marks'!BX19)</f>
        <v>41</v>
      </c>
      <c r="V398" s="612" t="str">
        <f>IF('statement of marks'!BY19="","",'statement of marks'!BY19)</f>
        <v>D</v>
      </c>
    </row>
    <row r="399" spans="1:22" ht="16" customHeight="1">
      <c r="A399" s="598"/>
      <c r="B399" s="1114" t="str">
        <f>IF('statement of marks'!$CB$3="","",'statement of marks'!$CB$3)</f>
        <v>xf.kr</v>
      </c>
      <c r="C399" s="1115"/>
      <c r="D399" s="275">
        <f>IF('statement of marks'!CB19="","",'statement of marks'!CB19)</f>
        <v>2</v>
      </c>
      <c r="E399" s="275">
        <f>IF('statement of marks'!CC19="","",'statement of marks'!CC19)</f>
        <v>3</v>
      </c>
      <c r="F399" s="606">
        <f>IF('statement of marks'!CD19="","",'statement of marks'!CD19)</f>
        <v>5</v>
      </c>
      <c r="G399" s="275">
        <f>IF('statement of marks'!CE19="","",'statement of marks'!CE19)</f>
        <v>1</v>
      </c>
      <c r="H399" s="275">
        <f>IF('statement of marks'!CF19="","",'statement of marks'!CF19)</f>
        <v>3</v>
      </c>
      <c r="I399" s="606">
        <f>IF('statement of marks'!CG19="","",'statement of marks'!CG19)</f>
        <v>4</v>
      </c>
      <c r="J399" s="275">
        <f>IF('statement of marks'!CH19="","",'statement of marks'!CH19)</f>
        <v>3</v>
      </c>
      <c r="K399" s="275">
        <f>IF('statement of marks'!CI19="","",'statement of marks'!CI19)</f>
        <v>3</v>
      </c>
      <c r="L399" s="606">
        <f>IF('statement of marks'!CJ19="","",'statement of marks'!CJ19)</f>
        <v>6</v>
      </c>
      <c r="M399" s="275">
        <f>IF('statement of marks'!CL19="","",'statement of marks'!CL19)</f>
        <v>17</v>
      </c>
      <c r="N399" s="275">
        <f>IF('statement of marks'!CM19="","",'statement of marks'!CM19)</f>
        <v>16</v>
      </c>
      <c r="O399" s="606">
        <f>IF('statement of marks'!CN19="","",'statement of marks'!CN19)</f>
        <v>33</v>
      </c>
      <c r="P399" s="277">
        <f>IF('statement of marks'!CO19="","",'statement of marks'!CO19)</f>
        <v>48</v>
      </c>
      <c r="Q399" s="275">
        <f>IF('statement of marks'!CP19="","",'statement of marks'!CP19)</f>
        <v>28</v>
      </c>
      <c r="R399" s="275">
        <f>IF('statement of marks'!CQ19="","",'statement of marks'!CQ19)</f>
        <v>20</v>
      </c>
      <c r="S399" s="606">
        <f>IF('statement of marks'!CR19="","",'statement of marks'!CR19)</f>
        <v>48</v>
      </c>
      <c r="T399" s="578">
        <f>IF('statement of marks'!CS19="","",'statement of marks'!CS19)</f>
        <v>96</v>
      </c>
      <c r="U399" s="578">
        <f>IF('statement of marks'!CT19="","",'statement of marks'!CT19)</f>
        <v>48</v>
      </c>
      <c r="V399" s="612" t="str">
        <f>IF('statement of marks'!CU19="","",'statement of marks'!CU19)</f>
        <v>D</v>
      </c>
    </row>
    <row r="400" spans="1:22" ht="16" customHeight="1">
      <c r="A400" s="598"/>
      <c r="B400" s="1114" t="str">
        <f>IF('statement of marks'!$CX$3="","",'statement of marks'!$CX$3)</f>
        <v>foKku</v>
      </c>
      <c r="C400" s="1115"/>
      <c r="D400" s="275">
        <f>IF('statement of marks'!CX19="","",'statement of marks'!CX19)</f>
        <v>2</v>
      </c>
      <c r="E400" s="275">
        <f>IF('statement of marks'!CY19="","",'statement of marks'!CY19)</f>
        <v>2</v>
      </c>
      <c r="F400" s="606">
        <f>IF('statement of marks'!CZ19="","",'statement of marks'!CZ19)</f>
        <v>4</v>
      </c>
      <c r="G400" s="275">
        <f>IF('statement of marks'!DA19="","",'statement of marks'!DA19)</f>
        <v>3</v>
      </c>
      <c r="H400" s="275">
        <f>IF('statement of marks'!DB19="","",'statement of marks'!DB19)</f>
        <v>3</v>
      </c>
      <c r="I400" s="606">
        <f>IF('statement of marks'!DC19="","",'statement of marks'!DC19)</f>
        <v>6</v>
      </c>
      <c r="J400" s="275">
        <f>IF('statement of marks'!DD19="","",'statement of marks'!DD19)</f>
        <v>3</v>
      </c>
      <c r="K400" s="275">
        <f>IF('statement of marks'!DE19="","",'statement of marks'!DE19)</f>
        <v>3</v>
      </c>
      <c r="L400" s="606">
        <f>IF('statement of marks'!DF19="","",'statement of marks'!DF19)</f>
        <v>6</v>
      </c>
      <c r="M400" s="275">
        <f>IF('statement of marks'!DH19="","",'statement of marks'!DH19)</f>
        <v>8</v>
      </c>
      <c r="N400" s="275">
        <f>IF('statement of marks'!DI19="","",'statement of marks'!DI19)</f>
        <v>12</v>
      </c>
      <c r="O400" s="606">
        <f>IF('statement of marks'!DJ19="","",'statement of marks'!DJ19)</f>
        <v>20</v>
      </c>
      <c r="P400" s="277">
        <f>IF('statement of marks'!DK19="","",'statement of marks'!DK19)</f>
        <v>36</v>
      </c>
      <c r="Q400" s="275">
        <f>IF('statement of marks'!DL19="","",'statement of marks'!DL19)</f>
        <v>24</v>
      </c>
      <c r="R400" s="275">
        <f>IF('statement of marks'!DM19="","",'statement of marks'!DM19)</f>
        <v>20</v>
      </c>
      <c r="S400" s="606">
        <f>IF('statement of marks'!DN19="","",'statement of marks'!DN19)</f>
        <v>44</v>
      </c>
      <c r="T400" s="578">
        <f>IF('statement of marks'!DO19="","",'statement of marks'!DO19)</f>
        <v>80</v>
      </c>
      <c r="U400" s="578">
        <f>IF('statement of marks'!DP19="","",'statement of marks'!DP19)</f>
        <v>40</v>
      </c>
      <c r="V400" s="612" t="str">
        <f>IF('statement of marks'!DQ19="","",'statement of marks'!DQ19)</f>
        <v>D</v>
      </c>
    </row>
    <row r="401" spans="1:22" ht="16" customHeight="1">
      <c r="A401" s="598"/>
      <c r="B401" s="1114" t="str">
        <f>IF('statement of marks'!$DT$3="","",'statement of marks'!$DT$3)</f>
        <v>lkekftd foKku</v>
      </c>
      <c r="C401" s="1115"/>
      <c r="D401" s="275">
        <f>IF('statement of marks'!DT19="","",'statement of marks'!DT19)</f>
        <v>0</v>
      </c>
      <c r="E401" s="275">
        <f>IF('statement of marks'!DU19="","",'statement of marks'!DU19)</f>
        <v>3</v>
      </c>
      <c r="F401" s="606">
        <f>IF('statement of marks'!DV19="","",'statement of marks'!DV19)</f>
        <v>3</v>
      </c>
      <c r="G401" s="275">
        <f>IF('statement of marks'!DW19="","",'statement of marks'!DW19)</f>
        <v>1</v>
      </c>
      <c r="H401" s="275">
        <f>IF('statement of marks'!DX19="","",'statement of marks'!DX19)</f>
        <v>3</v>
      </c>
      <c r="I401" s="606">
        <f>IF('statement of marks'!DY19="","",'statement of marks'!DY19)</f>
        <v>4</v>
      </c>
      <c r="J401" s="275">
        <f>IF('statement of marks'!DZ19="","",'statement of marks'!DZ19)</f>
        <v>4</v>
      </c>
      <c r="K401" s="275">
        <f>IF('statement of marks'!EA19="","",'statement of marks'!EA19)</f>
        <v>4</v>
      </c>
      <c r="L401" s="606">
        <f>IF('statement of marks'!EB19="","",'statement of marks'!EB19)</f>
        <v>8</v>
      </c>
      <c r="M401" s="275">
        <f>IF('statement of marks'!ED19="","",'statement of marks'!ED19)</f>
        <v>7</v>
      </c>
      <c r="N401" s="275">
        <f>IF('statement of marks'!EE19="","",'statement of marks'!EE19)</f>
        <v>14</v>
      </c>
      <c r="O401" s="606">
        <f>IF('statement of marks'!EF19="","",'statement of marks'!EF19)</f>
        <v>21</v>
      </c>
      <c r="P401" s="277">
        <f>IF('statement of marks'!EG19="","",'statement of marks'!EG19)</f>
        <v>36</v>
      </c>
      <c r="Q401" s="275">
        <f>IF('statement of marks'!EH19="","",'statement of marks'!EH19)</f>
        <v>19</v>
      </c>
      <c r="R401" s="275">
        <f>IF('statement of marks'!EI19="","",'statement of marks'!EI19)</f>
        <v>20</v>
      </c>
      <c r="S401" s="606">
        <f>IF('statement of marks'!EJ19="","",'statement of marks'!EJ19)</f>
        <v>39</v>
      </c>
      <c r="T401" s="578">
        <f>IF('statement of marks'!EK19="","",'statement of marks'!EK19)</f>
        <v>75</v>
      </c>
      <c r="U401" s="578">
        <f>IF('statement of marks'!EL19="","",'statement of marks'!EL19)</f>
        <v>38</v>
      </c>
      <c r="V401" s="612" t="str">
        <f>IF('statement of marks'!EM19="","",'statement of marks'!EM19)</f>
        <v>D</v>
      </c>
    </row>
    <row r="402" spans="1:22" ht="16" customHeight="1">
      <c r="A402" s="598"/>
      <c r="B402" s="1117" t="s">
        <v>271</v>
      </c>
      <c r="C402" s="1118"/>
      <c r="D402" s="1081" t="s">
        <v>1</v>
      </c>
      <c r="E402" s="1081"/>
      <c r="F402" s="1081"/>
      <c r="G402" s="1081" t="s">
        <v>21</v>
      </c>
      <c r="H402" s="1081"/>
      <c r="I402" s="1081"/>
      <c r="J402" s="1081" t="s">
        <v>272</v>
      </c>
      <c r="K402" s="1081"/>
      <c r="L402" s="1081"/>
      <c r="M402" s="1081" t="s">
        <v>68</v>
      </c>
      <c r="N402" s="1081"/>
      <c r="O402" s="1081"/>
      <c r="P402" s="1081" t="s">
        <v>463</v>
      </c>
      <c r="Q402" s="1081"/>
      <c r="R402" s="1081"/>
      <c r="S402" s="609"/>
      <c r="T402" s="1187" t="s">
        <v>458</v>
      </c>
      <c r="U402" s="1188"/>
      <c r="V402" s="1189"/>
    </row>
    <row r="403" spans="1:22" ht="16" customHeight="1">
      <c r="A403" s="599"/>
      <c r="B403" s="1175" t="s">
        <v>3</v>
      </c>
      <c r="C403" s="1176"/>
      <c r="D403" s="1177">
        <f>IF('statement of marks'!EP$6="","",'statement of marks'!EP$6)</f>
        <v>20</v>
      </c>
      <c r="E403" s="1177"/>
      <c r="F403" s="1177"/>
      <c r="G403" s="1177">
        <f>IF('statement of marks'!EQ$6="","",'statement of marks'!EQ$6)</f>
        <v>20</v>
      </c>
      <c r="H403" s="1177"/>
      <c r="I403" s="1177"/>
      <c r="J403" s="1177">
        <f>IF('statement of marks'!ES$6="","",'statement of marks'!ES$6)</f>
        <v>20</v>
      </c>
      <c r="K403" s="1177"/>
      <c r="L403" s="1177"/>
      <c r="M403" s="1177">
        <f>IF('statement of marks'!ER$6="","",'statement of marks'!ER$6)</f>
        <v>20</v>
      </c>
      <c r="N403" s="1177"/>
      <c r="O403" s="1177"/>
      <c r="P403" s="1177">
        <f>IF('statement of marks'!ET$6="","",'statement of marks'!ET$6)</f>
        <v>20</v>
      </c>
      <c r="Q403" s="1177"/>
      <c r="R403" s="1177"/>
      <c r="S403" s="610" t="str">
        <f>IF('statement of marks'!FE$6="","",'statement of marks'!EX$6)</f>
        <v/>
      </c>
      <c r="T403" s="615">
        <f>IF('statement of marks'!EU$6="","",'statement of marks'!EU$6)</f>
        <v>100</v>
      </c>
      <c r="U403" s="616" t="s">
        <v>5</v>
      </c>
      <c r="V403" s="617" t="s">
        <v>464</v>
      </c>
    </row>
    <row r="404" spans="1:22" ht="16" customHeight="1">
      <c r="A404" s="598"/>
      <c r="B404" s="1114" t="str">
        <f>IF('statement of marks'!$EP$3="","",'statement of marks'!$EP$3)</f>
        <v>dk;kZuqHko</v>
      </c>
      <c r="C404" s="1115"/>
      <c r="D404" s="1103">
        <f>IF('statement of marks'!EP19="","",'statement of marks'!EP19)</f>
        <v>15</v>
      </c>
      <c r="E404" s="1103"/>
      <c r="F404" s="1103"/>
      <c r="G404" s="1103">
        <f>IF('statement of marks'!EQ19="","",'statement of marks'!EQ19)</f>
        <v>16</v>
      </c>
      <c r="H404" s="1103"/>
      <c r="I404" s="1103"/>
      <c r="J404" s="1103">
        <f>IF('statement of marks'!ES19="","",'statement of marks'!ES19)</f>
        <v>16</v>
      </c>
      <c r="K404" s="1103"/>
      <c r="L404" s="1103"/>
      <c r="M404" s="1103">
        <f>IF('statement of marks'!ER19="","",'statement of marks'!ER19)</f>
        <v>15</v>
      </c>
      <c r="N404" s="1103"/>
      <c r="O404" s="1103"/>
      <c r="P404" s="1103">
        <f>IF('statement of marks'!ET19="","",'statement of marks'!ET19)</f>
        <v>16</v>
      </c>
      <c r="Q404" s="1103"/>
      <c r="R404" s="1103"/>
      <c r="S404" s="611"/>
      <c r="T404" s="613">
        <f>IF('statement of marks'!EU19="","",'statement of marks'!EU19)</f>
        <v>78</v>
      </c>
      <c r="U404" s="613">
        <f>IF('statement of marks'!EV19="","",'statement of marks'!EV19)</f>
        <v>78</v>
      </c>
      <c r="V404" s="614" t="str">
        <f>IF('statement of marks'!EW19="","",'statement of marks'!EW19)</f>
        <v>B</v>
      </c>
    </row>
    <row r="405" spans="1:22" ht="16" customHeight="1">
      <c r="A405" s="598"/>
      <c r="B405" s="1112" t="str">
        <f>IF('statement of marks'!$EZ$3="","",'statement of marks'!$EZ$3)</f>
        <v>dyk f'k{kk</v>
      </c>
      <c r="C405" s="1113"/>
      <c r="D405" s="1103">
        <f>IF('statement of marks'!EZ19="","",'statement of marks'!EZ19)</f>
        <v>20</v>
      </c>
      <c r="E405" s="1103"/>
      <c r="F405" s="1103"/>
      <c r="G405" s="1103">
        <f>IF('statement of marks'!FA19="","",'statement of marks'!FA19)</f>
        <v>20</v>
      </c>
      <c r="H405" s="1103"/>
      <c r="I405" s="1103"/>
      <c r="J405" s="1103">
        <f>IF('statement of marks'!FC19="","",'statement of marks'!FC19)</f>
        <v>20</v>
      </c>
      <c r="K405" s="1103"/>
      <c r="L405" s="1103"/>
      <c r="M405" s="1103">
        <f>IF('statement of marks'!FB19="","",'statement of marks'!FB19)</f>
        <v>20</v>
      </c>
      <c r="N405" s="1103"/>
      <c r="O405" s="1103"/>
      <c r="P405" s="1103">
        <f>IF('statement of marks'!FD19="","",'statement of marks'!FD19)</f>
        <v>20</v>
      </c>
      <c r="Q405" s="1103"/>
      <c r="R405" s="1103"/>
      <c r="S405" s="611"/>
      <c r="T405" s="613">
        <f>IF('statement of marks'!FE19="","",'statement of marks'!FE19)</f>
        <v>100</v>
      </c>
      <c r="U405" s="613">
        <f>IF('statement of marks'!FF19="","",'statement of marks'!FF19)</f>
        <v>100</v>
      </c>
      <c r="V405" s="614" t="str">
        <f>IF('statement of marks'!FG19="","",'statement of marks'!FG19)</f>
        <v>A</v>
      </c>
    </row>
    <row r="406" spans="1:22" ht="16" customHeight="1">
      <c r="A406" s="598"/>
      <c r="B406" s="1109" t="str">
        <f>IF('statement of marks'!$FJ$3="","",'statement of marks'!$FJ$3)</f>
        <v>LokLF; ,oe~ 'kkjhfjd f'k{kk</v>
      </c>
      <c r="C406" s="1110"/>
      <c r="D406" s="1103">
        <f>IF('statement of marks'!FJ19="","",'statement of marks'!FJ19)</f>
        <v>15</v>
      </c>
      <c r="E406" s="1103"/>
      <c r="F406" s="1103"/>
      <c r="G406" s="1103">
        <f>IF('statement of marks'!FK19="","",'statement of marks'!FK19)</f>
        <v>16</v>
      </c>
      <c r="H406" s="1103"/>
      <c r="I406" s="1103"/>
      <c r="J406" s="1103">
        <f>IF('statement of marks'!FM19="","",'statement of marks'!FM19)</f>
        <v>16</v>
      </c>
      <c r="K406" s="1103"/>
      <c r="L406" s="1103"/>
      <c r="M406" s="1103">
        <f>IF('statement of marks'!FL19="","",'statement of marks'!FL19)</f>
        <v>15</v>
      </c>
      <c r="N406" s="1103"/>
      <c r="O406" s="1103"/>
      <c r="P406" s="1103">
        <f>IF('statement of marks'!FN19="","",'statement of marks'!FN19)</f>
        <v>16</v>
      </c>
      <c r="Q406" s="1103"/>
      <c r="R406" s="1103"/>
      <c r="S406" s="611"/>
      <c r="T406" s="613">
        <f>IF('statement of marks'!FO19="","",'statement of marks'!FO19)</f>
        <v>78</v>
      </c>
      <c r="U406" s="613">
        <f>IF('statement of marks'!FP19="","",'statement of marks'!FP19)</f>
        <v>78</v>
      </c>
      <c r="V406" s="614" t="str">
        <f>IF('statement of marks'!FQ19="","",'statement of marks'!FQ19)</f>
        <v>B</v>
      </c>
    </row>
    <row r="407" spans="1:22" ht="16" customHeight="1">
      <c r="A407" s="598"/>
      <c r="B407" s="1104" t="s">
        <v>273</v>
      </c>
      <c r="C407" s="1105"/>
      <c r="D407" s="1213" t="str">
        <f>details!$DZ$3</f>
        <v>vxLr rd</v>
      </c>
      <c r="E407" s="1213"/>
      <c r="F407" s="1213"/>
      <c r="G407" s="1213" t="str">
        <f>details!$ED$3</f>
        <v>vDVwcj rd</v>
      </c>
      <c r="H407" s="1213"/>
      <c r="I407" s="1213"/>
      <c r="J407" s="1213" t="str">
        <f>details!$EL$3</f>
        <v>Qjojh rd</v>
      </c>
      <c r="K407" s="1213"/>
      <c r="L407" s="1213"/>
      <c r="M407" s="1213" t="str">
        <f>details!$EH$3</f>
        <v>fnlEcj rd</v>
      </c>
      <c r="N407" s="1213"/>
      <c r="O407" s="1213"/>
      <c r="P407" s="1213" t="str">
        <f>details!$EP$3</f>
        <v>loZ ;ksx</v>
      </c>
      <c r="Q407" s="1213"/>
      <c r="R407" s="1213"/>
      <c r="S407" s="1106" t="s">
        <v>475</v>
      </c>
      <c r="T407" s="1107"/>
      <c r="U407" s="1107"/>
      <c r="V407" s="1180"/>
    </row>
    <row r="408" spans="1:22" ht="16" customHeight="1">
      <c r="A408" s="598"/>
      <c r="B408" s="1100" t="s">
        <v>99</v>
      </c>
      <c r="C408" s="1101"/>
      <c r="D408" s="1102" t="str">
        <f>IF(details!EA19="","",details!EA19)</f>
        <v/>
      </c>
      <c r="E408" s="1102"/>
      <c r="F408" s="1102"/>
      <c r="G408" s="1102" t="str">
        <f>IF(details!EE19="","",details!EE19)</f>
        <v/>
      </c>
      <c r="H408" s="1102"/>
      <c r="I408" s="1102"/>
      <c r="J408" s="1102" t="str">
        <f>IF(details!EM19="","",details!EM19)</f>
        <v/>
      </c>
      <c r="K408" s="1102"/>
      <c r="L408" s="1102"/>
      <c r="M408" s="1102" t="str">
        <f>IF(details!EI19="","",details!EI19)</f>
        <v/>
      </c>
      <c r="N408" s="1102"/>
      <c r="O408" s="1102"/>
      <c r="P408" s="1102" t="str">
        <f>IF(details!EQ19="","",details!EQ19)</f>
        <v/>
      </c>
      <c r="Q408" s="1102"/>
      <c r="R408" s="1102"/>
      <c r="S408" s="1181">
        <f>'statement of marks'!$HG$108</f>
        <v>42460</v>
      </c>
      <c r="T408" s="1182"/>
      <c r="U408" s="1182"/>
      <c r="V408" s="1183"/>
    </row>
    <row r="409" spans="1:22" ht="16" customHeight="1">
      <c r="A409" s="598"/>
      <c r="B409" s="1094" t="s">
        <v>15</v>
      </c>
      <c r="C409" s="1095"/>
      <c r="D409" s="1096" t="str">
        <f>IF(details!DZ19="","",details!DZ19)</f>
        <v/>
      </c>
      <c r="E409" s="1096"/>
      <c r="F409" s="1096"/>
      <c r="G409" s="1096" t="str">
        <f>IF(details!ED19="","",details!ED19)</f>
        <v/>
      </c>
      <c r="H409" s="1096"/>
      <c r="I409" s="1096"/>
      <c r="J409" s="1096" t="str">
        <f>IF(details!EL19="","",details!EL19)</f>
        <v/>
      </c>
      <c r="K409" s="1096"/>
      <c r="L409" s="1096"/>
      <c r="M409" s="1096" t="str">
        <f>IF(details!EH19="","",details!EH19)</f>
        <v/>
      </c>
      <c r="N409" s="1096"/>
      <c r="O409" s="1096"/>
      <c r="P409" s="1096" t="str">
        <f>IF(details!EP19="","",details!EP19)</f>
        <v/>
      </c>
      <c r="Q409" s="1096"/>
      <c r="R409" s="1096"/>
      <c r="S409" s="1184"/>
      <c r="T409" s="1185"/>
      <c r="U409" s="1185"/>
      <c r="V409" s="1186"/>
    </row>
    <row r="410" spans="1:22" ht="16" customHeight="1">
      <c r="A410" s="1206"/>
      <c r="B410" s="1207" t="s">
        <v>473</v>
      </c>
      <c r="C410" s="1208"/>
      <c r="D410" s="1209" t="s">
        <v>3</v>
      </c>
      <c r="E410" s="1209"/>
      <c r="F410" s="1209"/>
      <c r="G410" s="1209" t="s">
        <v>389</v>
      </c>
      <c r="H410" s="1209"/>
      <c r="I410" s="1209"/>
      <c r="J410" s="1209" t="s">
        <v>5</v>
      </c>
      <c r="K410" s="1209"/>
      <c r="L410" s="1209"/>
      <c r="M410" s="1209" t="s">
        <v>465</v>
      </c>
      <c r="N410" s="1209"/>
      <c r="O410" s="1209"/>
      <c r="P410" s="1210" t="s">
        <v>306</v>
      </c>
      <c r="Q410" s="1210"/>
      <c r="R410" s="1210"/>
      <c r="S410" s="1209" t="s">
        <v>473</v>
      </c>
      <c r="T410" s="1209"/>
      <c r="U410" s="1209"/>
      <c r="V410" s="1211"/>
    </row>
    <row r="411" spans="1:22" ht="16" customHeight="1">
      <c r="A411" s="1206"/>
      <c r="B411" s="1207"/>
      <c r="C411" s="1208"/>
      <c r="D411" s="1212">
        <f>'statement of marks'!HE19</f>
        <v>1200</v>
      </c>
      <c r="E411" s="1212"/>
      <c r="F411" s="1212"/>
      <c r="G411" s="1212">
        <f>'statement of marks'!HF19</f>
        <v>501</v>
      </c>
      <c r="H411" s="1212"/>
      <c r="I411" s="1212"/>
      <c r="J411" s="1212">
        <f>'statement of marks'!HG19</f>
        <v>41.75</v>
      </c>
      <c r="K411" s="1212"/>
      <c r="L411" s="1212"/>
      <c r="M411" s="1212" t="str">
        <f>'statement of marks'!HJ19</f>
        <v>D</v>
      </c>
      <c r="N411" s="1212"/>
      <c r="O411" s="1212"/>
      <c r="P411" s="1212">
        <f>'statement of marks'!HI19</f>
        <v>8.9999999999999964</v>
      </c>
      <c r="Q411" s="1212"/>
      <c r="R411" s="1212"/>
      <c r="S411" s="1209" t="str">
        <f>'statement of marks'!HD19</f>
        <v>mRrh.kZ</v>
      </c>
      <c r="T411" s="1209"/>
      <c r="U411" s="1209"/>
      <c r="V411" s="1211"/>
    </row>
    <row r="412" spans="1:22" ht="16" customHeight="1">
      <c r="A412" s="598"/>
      <c r="B412" s="1089" t="s">
        <v>100</v>
      </c>
      <c r="C412" s="1090"/>
      <c r="D412" s="1081"/>
      <c r="E412" s="1081"/>
      <c r="F412" s="1081"/>
      <c r="G412" s="1081"/>
      <c r="H412" s="1081"/>
      <c r="I412" s="1081"/>
      <c r="J412" s="1081"/>
      <c r="K412" s="1081"/>
      <c r="L412" s="1081"/>
      <c r="M412" s="1081"/>
      <c r="N412" s="1081"/>
      <c r="O412" s="1081"/>
      <c r="P412" s="1081"/>
      <c r="Q412" s="1081"/>
      <c r="R412" s="1081"/>
      <c r="S412" s="1081"/>
      <c r="T412" s="1081"/>
      <c r="U412" s="1081"/>
      <c r="V412" s="1205"/>
    </row>
    <row r="413" spans="1:22" ht="16" customHeight="1">
      <c r="A413" s="598"/>
      <c r="B413" s="1087" t="s">
        <v>80</v>
      </c>
      <c r="C413" s="1088"/>
      <c r="D413" s="1081"/>
      <c r="E413" s="1081"/>
      <c r="F413" s="1081"/>
      <c r="G413" s="1081"/>
      <c r="H413" s="1081"/>
      <c r="I413" s="1081"/>
      <c r="J413" s="1081"/>
      <c r="K413" s="1081"/>
      <c r="L413" s="1081"/>
      <c r="M413" s="1081"/>
      <c r="N413" s="1081"/>
      <c r="O413" s="1081"/>
      <c r="P413" s="1081"/>
      <c r="Q413" s="1081"/>
      <c r="R413" s="1081"/>
      <c r="S413" s="1081"/>
      <c r="T413" s="1081"/>
      <c r="U413" s="1081"/>
      <c r="V413" s="1205"/>
    </row>
    <row r="414" spans="1:22" ht="16" customHeight="1">
      <c r="A414" s="598"/>
      <c r="B414" s="1089" t="s">
        <v>466</v>
      </c>
      <c r="C414" s="1090"/>
      <c r="D414" s="1081"/>
      <c r="E414" s="1081"/>
      <c r="F414" s="1081"/>
      <c r="G414" s="1081"/>
      <c r="H414" s="1081"/>
      <c r="I414" s="1081"/>
      <c r="J414" s="1081"/>
      <c r="K414" s="1081"/>
      <c r="L414" s="1081"/>
      <c r="M414" s="1081"/>
      <c r="N414" s="1081"/>
      <c r="O414" s="1081"/>
      <c r="P414" s="1081" t="s">
        <v>466</v>
      </c>
      <c r="Q414" s="1081"/>
      <c r="R414" s="1081"/>
      <c r="S414" s="1081"/>
      <c r="T414" s="1081"/>
      <c r="U414" s="1081"/>
      <c r="V414" s="1205"/>
    </row>
    <row r="415" spans="1:22" ht="16" customHeight="1">
      <c r="A415" s="598"/>
      <c r="B415" s="1085" t="s">
        <v>101</v>
      </c>
      <c r="C415" s="1086"/>
      <c r="D415" s="1081"/>
      <c r="E415" s="1081"/>
      <c r="F415" s="1081"/>
      <c r="G415" s="1081"/>
      <c r="H415" s="1081"/>
      <c r="I415" s="1081"/>
      <c r="J415" s="1081"/>
      <c r="K415" s="1081"/>
      <c r="L415" s="1081"/>
      <c r="M415" s="1081"/>
      <c r="N415" s="1081"/>
      <c r="O415" s="1081"/>
      <c r="P415" s="1081"/>
      <c r="Q415" s="1081"/>
      <c r="R415" s="1081"/>
      <c r="S415" s="1198" t="s">
        <v>101</v>
      </c>
      <c r="T415" s="1198"/>
      <c r="U415" s="1198"/>
      <c r="V415" s="1199"/>
    </row>
    <row r="416" spans="1:22" ht="16" customHeight="1" thickBot="1">
      <c r="A416" s="600"/>
      <c r="B416" s="1200" t="s">
        <v>102</v>
      </c>
      <c r="C416" s="1201"/>
      <c r="D416" s="1202"/>
      <c r="E416" s="1202"/>
      <c r="F416" s="1202"/>
      <c r="G416" s="1202"/>
      <c r="H416" s="1202"/>
      <c r="I416" s="1202"/>
      <c r="J416" s="1202"/>
      <c r="K416" s="1202"/>
      <c r="L416" s="1202"/>
      <c r="M416" s="1202"/>
      <c r="N416" s="1202"/>
      <c r="O416" s="1202"/>
      <c r="P416" s="1202"/>
      <c r="Q416" s="1202"/>
      <c r="R416" s="1202"/>
      <c r="S416" s="1203" t="s">
        <v>163</v>
      </c>
      <c r="T416" s="1203"/>
      <c r="U416" s="1203"/>
      <c r="V416" s="1204"/>
    </row>
    <row r="417" spans="1:22" ht="16" customHeight="1">
      <c r="A417" s="597"/>
      <c r="B417" s="1216" t="s">
        <v>47</v>
      </c>
      <c r="C417" s="1217"/>
      <c r="D417" s="1217"/>
      <c r="E417" s="1217"/>
      <c r="F417" s="1217"/>
      <c r="G417" s="1217"/>
      <c r="H417" s="1217"/>
      <c r="I417" s="1217"/>
      <c r="J417" s="1217"/>
      <c r="K417" s="1217"/>
      <c r="L417" s="1217"/>
      <c r="M417" s="1217"/>
      <c r="N417" s="1217"/>
      <c r="O417" s="1217"/>
      <c r="P417" s="1217"/>
      <c r="Q417" s="1217"/>
      <c r="R417" s="1217"/>
      <c r="S417" s="1217"/>
      <c r="T417" s="1217"/>
      <c r="U417" s="1217"/>
      <c r="V417" s="1218"/>
    </row>
    <row r="418" spans="1:22" ht="16" customHeight="1">
      <c r="A418" s="598"/>
      <c r="B418" s="1219" t="str">
        <f>'statement of marks'!$A$1</f>
        <v>jk- ck- ek/;fed fo|ky; uohu] fuEckgsM+k</v>
      </c>
      <c r="C418" s="1220"/>
      <c r="D418" s="1220"/>
      <c r="E418" s="1220"/>
      <c r="F418" s="1220"/>
      <c r="G418" s="1220"/>
      <c r="H418" s="1220"/>
      <c r="I418" s="1220"/>
      <c r="J418" s="1220"/>
      <c r="K418" s="1220"/>
      <c r="L418" s="1220"/>
      <c r="M418" s="1220"/>
      <c r="N418" s="1220"/>
      <c r="O418" s="1220"/>
      <c r="P418" s="1220"/>
      <c r="Q418" s="1220"/>
      <c r="R418" s="1220"/>
      <c r="S418" s="1220"/>
      <c r="T418" s="1220"/>
      <c r="U418" s="1220"/>
      <c r="V418" s="1221"/>
    </row>
    <row r="419" spans="1:22" ht="16" customHeight="1">
      <c r="A419" s="598"/>
      <c r="B419" s="1114" t="s">
        <v>467</v>
      </c>
      <c r="C419" s="1115"/>
      <c r="D419" s="1119" t="str">
        <f>'statement of marks'!$H$3</f>
        <v>2015-16</v>
      </c>
      <c r="E419" s="1119"/>
      <c r="F419" s="1119"/>
      <c r="G419" s="1119"/>
      <c r="H419" s="1119"/>
      <c r="I419" s="1119"/>
      <c r="J419" s="1119"/>
      <c r="K419" s="1119"/>
      <c r="L419" s="1119"/>
      <c r="M419" s="1119"/>
      <c r="N419" s="1119"/>
      <c r="O419" s="1119"/>
      <c r="P419" s="1119"/>
      <c r="Q419" s="1119"/>
      <c r="R419" s="1119"/>
      <c r="S419" s="1119"/>
      <c r="T419" s="1119"/>
      <c r="U419" s="1119"/>
      <c r="V419" s="1196"/>
    </row>
    <row r="420" spans="1:22" ht="16" customHeight="1">
      <c r="A420" s="598"/>
      <c r="B420" s="1114" t="s">
        <v>218</v>
      </c>
      <c r="C420" s="1115"/>
      <c r="D420" s="1115" t="str">
        <f>IF('statement of marks'!J20="","",'statement of marks'!J20)</f>
        <v>v 014</v>
      </c>
      <c r="E420" s="1115"/>
      <c r="F420" s="1115"/>
      <c r="G420" s="1115"/>
      <c r="H420" s="1115"/>
      <c r="I420" s="1115"/>
      <c r="J420" s="1115"/>
      <c r="K420" s="1115"/>
      <c r="L420" s="1115"/>
      <c r="M420" s="1115"/>
      <c r="N420" s="1115"/>
      <c r="O420" s="1115"/>
      <c r="P420" s="1115"/>
      <c r="Q420" s="1115"/>
      <c r="R420" s="1115"/>
      <c r="S420" s="1115"/>
      <c r="T420" s="1115"/>
      <c r="U420" s="1115"/>
      <c r="V420" s="1197"/>
    </row>
    <row r="421" spans="1:22" ht="16" customHeight="1">
      <c r="A421" s="598"/>
      <c r="B421" s="1114" t="s">
        <v>219</v>
      </c>
      <c r="C421" s="1115"/>
      <c r="D421" s="1115" t="str">
        <f>IF('statement of marks'!K20="","",'statement of marks'!K20)</f>
        <v>c 014</v>
      </c>
      <c r="E421" s="1115"/>
      <c r="F421" s="1115"/>
      <c r="G421" s="1115"/>
      <c r="H421" s="1115"/>
      <c r="I421" s="1115"/>
      <c r="J421" s="1115"/>
      <c r="K421" s="1115"/>
      <c r="L421" s="1115"/>
      <c r="M421" s="1115"/>
      <c r="N421" s="1115"/>
      <c r="O421" s="1115"/>
      <c r="P421" s="1115"/>
      <c r="Q421" s="1115"/>
      <c r="R421" s="1115"/>
      <c r="S421" s="1115"/>
      <c r="T421" s="1115"/>
      <c r="U421" s="1115"/>
      <c r="V421" s="1197"/>
    </row>
    <row r="422" spans="1:22" ht="16" customHeight="1">
      <c r="A422" s="598"/>
      <c r="B422" s="1114" t="s">
        <v>220</v>
      </c>
      <c r="C422" s="1115"/>
      <c r="D422" s="1115" t="str">
        <f>IF('statement of marks'!L20="","",'statement of marks'!L20)</f>
        <v>l 014</v>
      </c>
      <c r="E422" s="1115"/>
      <c r="F422" s="1115"/>
      <c r="G422" s="1115"/>
      <c r="H422" s="1115"/>
      <c r="I422" s="1115"/>
      <c r="J422" s="1115"/>
      <c r="K422" s="1115"/>
      <c r="L422" s="1115"/>
      <c r="M422" s="1115"/>
      <c r="N422" s="1115"/>
      <c r="O422" s="1115"/>
      <c r="P422" s="1115"/>
      <c r="Q422" s="1115"/>
      <c r="R422" s="1115"/>
      <c r="S422" s="1115"/>
      <c r="T422" s="1115"/>
      <c r="U422" s="1115"/>
      <c r="V422" s="1197"/>
    </row>
    <row r="423" spans="1:22" ht="16" customHeight="1">
      <c r="A423" s="598"/>
      <c r="B423" s="1114" t="s">
        <v>221</v>
      </c>
      <c r="C423" s="1115"/>
      <c r="D423" s="1119" t="str">
        <f>'statement of marks'!$G$3</f>
        <v>6 A</v>
      </c>
      <c r="E423" s="1119"/>
      <c r="F423" s="1119"/>
      <c r="G423" s="1115" t="s">
        <v>9</v>
      </c>
      <c r="H423" s="1115"/>
      <c r="I423" s="1115"/>
      <c r="J423" s="1119">
        <f>IF('statement of marks'!D20="","",'statement of marks'!D20)</f>
        <v>814</v>
      </c>
      <c r="K423" s="1119"/>
      <c r="L423" s="1119"/>
      <c r="M423" s="1115" t="s">
        <v>222</v>
      </c>
      <c r="N423" s="1115"/>
      <c r="O423" s="1115"/>
      <c r="P423" s="1119">
        <f>IF('statement of marks'!F20="","",'statement of marks'!F20)</f>
        <v>921</v>
      </c>
      <c r="Q423" s="1119"/>
      <c r="R423" s="1119"/>
      <c r="S423" s="1214" t="str">
        <f>IF('statement of marks'!$J$3="","",'statement of marks'!$J$3)</f>
        <v xml:space="preserve">fo|ky; dk Mk;l dksM+ </v>
      </c>
      <c r="T423" s="1214"/>
      <c r="U423" s="1214"/>
      <c r="V423" s="1215"/>
    </row>
    <row r="424" spans="1:22" ht="16" customHeight="1">
      <c r="A424" s="598"/>
      <c r="B424" s="601" t="s">
        <v>0</v>
      </c>
      <c r="C424" s="602"/>
      <c r="D424" s="1121">
        <f>IF('statement of marks'!H20="","",'statement of marks'!H20)</f>
        <v>37139</v>
      </c>
      <c r="E424" s="1121"/>
      <c r="F424" s="1121"/>
      <c r="G424" s="1115" t="str">
        <f>IF('statement of marks'!I20="","",'statement of marks'!I20)</f>
        <v>ikap flrEcj] nks gtkj ,d</v>
      </c>
      <c r="H424" s="1115"/>
      <c r="I424" s="1115"/>
      <c r="J424" s="1115"/>
      <c r="K424" s="1115"/>
      <c r="L424" s="1115"/>
      <c r="M424" s="1115"/>
      <c r="N424" s="1115"/>
      <c r="O424" s="1115"/>
      <c r="P424" s="1115"/>
      <c r="Q424" s="1115"/>
      <c r="R424" s="1115"/>
      <c r="S424" s="1190" t="str">
        <f>IF('statement of marks'!$K$3="","",'statement of marks'!$K$3)</f>
        <v xml:space="preserve">08291009401   </v>
      </c>
      <c r="T424" s="1190"/>
      <c r="U424" s="1190"/>
      <c r="V424" s="1191"/>
    </row>
    <row r="425" spans="1:22" ht="16" customHeight="1">
      <c r="A425" s="598"/>
      <c r="B425" s="561" t="s">
        <v>28</v>
      </c>
      <c r="C425" s="603" t="s">
        <v>97</v>
      </c>
      <c r="D425" s="1081" t="s">
        <v>1</v>
      </c>
      <c r="E425" s="1081"/>
      <c r="F425" s="1081"/>
      <c r="G425" s="1081" t="s">
        <v>21</v>
      </c>
      <c r="H425" s="1081"/>
      <c r="I425" s="1081"/>
      <c r="J425" s="1081" t="s">
        <v>68</v>
      </c>
      <c r="K425" s="1081"/>
      <c r="L425" s="1081"/>
      <c r="M425" s="1081" t="s">
        <v>98</v>
      </c>
      <c r="N425" s="1081"/>
      <c r="O425" s="1081"/>
      <c r="P425" s="1192" t="s">
        <v>278</v>
      </c>
      <c r="Q425" s="1193" t="s">
        <v>459</v>
      </c>
      <c r="R425" s="1193"/>
      <c r="S425" s="1193"/>
      <c r="T425" s="1194" t="s">
        <v>458</v>
      </c>
      <c r="U425" s="1194"/>
      <c r="V425" s="1195"/>
    </row>
    <row r="426" spans="1:22" ht="16" customHeight="1">
      <c r="A426" s="598"/>
      <c r="B426" s="561"/>
      <c r="C426" s="603"/>
      <c r="D426" s="596" t="s">
        <v>468</v>
      </c>
      <c r="E426" s="596" t="s">
        <v>469</v>
      </c>
      <c r="F426" s="604" t="s">
        <v>2</v>
      </c>
      <c r="G426" s="596" t="s">
        <v>468</v>
      </c>
      <c r="H426" s="596" t="s">
        <v>469</v>
      </c>
      <c r="I426" s="604" t="s">
        <v>2</v>
      </c>
      <c r="J426" s="596" t="s">
        <v>468</v>
      </c>
      <c r="K426" s="596" t="s">
        <v>469</v>
      </c>
      <c r="L426" s="604" t="s">
        <v>2</v>
      </c>
      <c r="M426" s="596" t="s">
        <v>468</v>
      </c>
      <c r="N426" s="596" t="s">
        <v>469</v>
      </c>
      <c r="O426" s="604" t="s">
        <v>2</v>
      </c>
      <c r="P426" s="1192"/>
      <c r="Q426" s="596" t="s">
        <v>468</v>
      </c>
      <c r="R426" s="596" t="s">
        <v>469</v>
      </c>
      <c r="S426" s="608" t="s">
        <v>2</v>
      </c>
      <c r="T426" s="618" t="s">
        <v>304</v>
      </c>
      <c r="U426" s="619" t="s">
        <v>5</v>
      </c>
      <c r="V426" s="620" t="s">
        <v>464</v>
      </c>
    </row>
    <row r="427" spans="1:22" ht="16" customHeight="1">
      <c r="A427" s="599"/>
      <c r="B427" s="1178" t="s">
        <v>3</v>
      </c>
      <c r="C427" s="1179"/>
      <c r="D427" s="579">
        <f>IF('statement of marks'!M$6="","",'statement of marks'!M$6)</f>
        <v>5</v>
      </c>
      <c r="E427" s="579">
        <f>IF('statement of marks'!N$6="","",'statement of marks'!N$6)</f>
        <v>5</v>
      </c>
      <c r="F427" s="605">
        <f>IF('statement of marks'!O$6="","",'statement of marks'!O$6)</f>
        <v>10</v>
      </c>
      <c r="G427" s="579">
        <f>IF('statement of marks'!P$6="","",'statement of marks'!P$6)</f>
        <v>5</v>
      </c>
      <c r="H427" s="579">
        <f>IF('statement of marks'!Q$6="","",'statement of marks'!Q$6)</f>
        <v>5</v>
      </c>
      <c r="I427" s="605">
        <f>IF('statement of marks'!R$6="","",'statement of marks'!R$6)</f>
        <v>10</v>
      </c>
      <c r="J427" s="579">
        <f>IF('statement of marks'!S$6="","",'statement of marks'!S$6)</f>
        <v>5</v>
      </c>
      <c r="K427" s="579">
        <f>IF('statement of marks'!T$6="","",'statement of marks'!T$6)</f>
        <v>5</v>
      </c>
      <c r="L427" s="605">
        <f>IF('statement of marks'!U$6="","",'statement of marks'!U$6)</f>
        <v>10</v>
      </c>
      <c r="M427" s="579">
        <f>IF('statement of marks'!W$6="","",'statement of marks'!W$6)</f>
        <v>50</v>
      </c>
      <c r="N427" s="579">
        <f>IF('statement of marks'!X$6="","",'statement of marks'!X$6)</f>
        <v>20</v>
      </c>
      <c r="O427" s="605">
        <f>IF('statement of marks'!Y$6="","",'statement of marks'!Y$6)</f>
        <v>70</v>
      </c>
      <c r="P427" s="580">
        <f>IF('statement of marks'!Z$6="","",'statement of marks'!Z$6)</f>
        <v>100</v>
      </c>
      <c r="Q427" s="579">
        <f>IF('statement of marks'!AA$6="","",'statement of marks'!AA$6)</f>
        <v>70</v>
      </c>
      <c r="R427" s="579">
        <f>IF('statement of marks'!AB$6="","",'statement of marks'!AB$6)</f>
        <v>30</v>
      </c>
      <c r="S427" s="605">
        <f>IF('statement of marks'!AC$6="","",'statement of marks'!AC$6)</f>
        <v>100</v>
      </c>
      <c r="T427" s="615">
        <f>IF('statement of marks'!AD$6="","",'statement of marks'!AD$6)</f>
        <v>200</v>
      </c>
      <c r="U427" s="615" t="str">
        <f>IF('statement of marks'!AE$6="","",'statement of marks'!AE$6)</f>
        <v/>
      </c>
      <c r="V427" s="621" t="str">
        <f>IF('statement of marks'!AF$6="","",'statement of marks'!AF$6)</f>
        <v/>
      </c>
    </row>
    <row r="428" spans="1:22" ht="16" customHeight="1">
      <c r="A428" s="598"/>
      <c r="B428" s="1114" t="str">
        <f>IF('statement of marks'!$M$3="","",'statement of marks'!$M$3)</f>
        <v>fgUnh</v>
      </c>
      <c r="C428" s="1115"/>
      <c r="D428" s="275">
        <f>IF('statement of marks'!M20="","",'statement of marks'!M20)</f>
        <v>5</v>
      </c>
      <c r="E428" s="275">
        <f>IF('statement of marks'!N20="","",'statement of marks'!N20)</f>
        <v>5</v>
      </c>
      <c r="F428" s="606">
        <f>IF('statement of marks'!O20="","",'statement of marks'!O20)</f>
        <v>10</v>
      </c>
      <c r="G428" s="275">
        <f>IF('statement of marks'!P20="","",'statement of marks'!P20)</f>
        <v>5</v>
      </c>
      <c r="H428" s="275">
        <f>IF('statement of marks'!Q20="","",'statement of marks'!Q20)</f>
        <v>5</v>
      </c>
      <c r="I428" s="606">
        <f>IF('statement of marks'!R20="","",'statement of marks'!R20)</f>
        <v>10</v>
      </c>
      <c r="J428" s="275">
        <f>IF('statement of marks'!S20="","",'statement of marks'!S20)</f>
        <v>5</v>
      </c>
      <c r="K428" s="275">
        <f>IF('statement of marks'!T20="","",'statement of marks'!T20)</f>
        <v>5</v>
      </c>
      <c r="L428" s="606">
        <f>IF('statement of marks'!U20="","",'statement of marks'!U20)</f>
        <v>10</v>
      </c>
      <c r="M428" s="275">
        <f>IF('statement of marks'!W20="","",'statement of marks'!W20)</f>
        <v>18</v>
      </c>
      <c r="N428" s="275">
        <f>IF('statement of marks'!X20="","",'statement of marks'!X20)</f>
        <v>14</v>
      </c>
      <c r="O428" s="606">
        <f>IF('statement of marks'!Y20="","",'statement of marks'!Y20)</f>
        <v>32</v>
      </c>
      <c r="P428" s="277">
        <f>IF('statement of marks'!Z20="","",'statement of marks'!Z20)</f>
        <v>62</v>
      </c>
      <c r="Q428" s="275">
        <f>IF('statement of marks'!AA20="","",'statement of marks'!AA20)</f>
        <v>45</v>
      </c>
      <c r="R428" s="275">
        <f>IF('statement of marks'!AB20="","",'statement of marks'!AB20)</f>
        <v>20</v>
      </c>
      <c r="S428" s="606">
        <f>IF('statement of marks'!AC20="","",'statement of marks'!AC20)</f>
        <v>65</v>
      </c>
      <c r="T428" s="578">
        <f>IF('statement of marks'!AD20="","",'statement of marks'!AD20)</f>
        <v>127</v>
      </c>
      <c r="U428" s="578">
        <f>IF('statement of marks'!AE20="","",'statement of marks'!AE20)</f>
        <v>64</v>
      </c>
      <c r="V428" s="612" t="str">
        <f>IF('statement of marks'!AF20="","",'statement of marks'!AF20)</f>
        <v>C</v>
      </c>
    </row>
    <row r="429" spans="1:22" ht="16" customHeight="1">
      <c r="A429" s="598"/>
      <c r="B429" s="1114" t="str">
        <f>IF('statement of marks'!$AI$3="","",'statement of marks'!$AI$3)</f>
        <v>vaxszth</v>
      </c>
      <c r="C429" s="1115"/>
      <c r="D429" s="275">
        <f>IF('statement of marks'!AI20="","",'statement of marks'!AI20)</f>
        <v>3</v>
      </c>
      <c r="E429" s="275">
        <f>IF('statement of marks'!AJ20="","",'statement of marks'!AJ20)</f>
        <v>2</v>
      </c>
      <c r="F429" s="606">
        <f>IF('statement of marks'!AK20="","",'statement of marks'!AK20)</f>
        <v>5</v>
      </c>
      <c r="G429" s="275">
        <f>IF('statement of marks'!AL20="","",'statement of marks'!AL20)</f>
        <v>4</v>
      </c>
      <c r="H429" s="275">
        <f>IF('statement of marks'!AM20="","",'statement of marks'!AM20)</f>
        <v>3</v>
      </c>
      <c r="I429" s="606">
        <f>IF('statement of marks'!AN20="","",'statement of marks'!AN20)</f>
        <v>7</v>
      </c>
      <c r="J429" s="275">
        <f>IF('statement of marks'!AO20="","",'statement of marks'!AO20)</f>
        <v>4</v>
      </c>
      <c r="K429" s="275">
        <f>IF('statement of marks'!AP20="","",'statement of marks'!AP20)</f>
        <v>5</v>
      </c>
      <c r="L429" s="606">
        <f>IF('statement of marks'!AQ20="","",'statement of marks'!AQ20)</f>
        <v>9</v>
      </c>
      <c r="M429" s="275">
        <f>IF('statement of marks'!AS20="","",'statement of marks'!AS20)</f>
        <v>13</v>
      </c>
      <c r="N429" s="275">
        <f>IF('statement of marks'!AT20="","",'statement of marks'!AT20)</f>
        <v>16</v>
      </c>
      <c r="O429" s="606">
        <f>IF('statement of marks'!AU20="","",'statement of marks'!AU20)</f>
        <v>29</v>
      </c>
      <c r="P429" s="277">
        <f>IF('statement of marks'!AV20="","",'statement of marks'!AV20)</f>
        <v>50</v>
      </c>
      <c r="Q429" s="275">
        <f>IF('statement of marks'!AW20="","",'statement of marks'!AW20)</f>
        <v>31</v>
      </c>
      <c r="R429" s="275">
        <f>IF('statement of marks'!AX20="","",'statement of marks'!AX20)</f>
        <v>20</v>
      </c>
      <c r="S429" s="606">
        <f>IF('statement of marks'!AY20="","",'statement of marks'!AY20)</f>
        <v>51</v>
      </c>
      <c r="T429" s="578">
        <f>IF('statement of marks'!AZ20="","",'statement of marks'!AZ20)</f>
        <v>101</v>
      </c>
      <c r="U429" s="578">
        <f>IF('statement of marks'!BA20="","",'statement of marks'!BA20)</f>
        <v>51</v>
      </c>
      <c r="V429" s="612" t="str">
        <f>IF('statement of marks'!BB20="","",'statement of marks'!BB20)</f>
        <v>C</v>
      </c>
    </row>
    <row r="430" spans="1:22" ht="16" customHeight="1">
      <c r="A430" s="598"/>
      <c r="B430" s="1114" t="str">
        <f>IF('statement of marks'!BE20="s","laLd`r",IF('statement of marks'!BE20="u","mnwZ",IF('statement of marks'!BE20="g","xqtjkrh",IF('statement of marks'!BE20="p","iatkch",IF('statement of marks'!BE20="sd","fla/kh","r`rh; Hkk""kk")))))</f>
        <v>laLd`r</v>
      </c>
      <c r="C430" s="1115"/>
      <c r="D430" s="275">
        <f>IF('statement of marks'!BF20="","",'statement of marks'!BF20)</f>
        <v>2</v>
      </c>
      <c r="E430" s="275">
        <f>IF('statement of marks'!BG20="","",'statement of marks'!BG20)</f>
        <v>4</v>
      </c>
      <c r="F430" s="606">
        <f>IF('statement of marks'!BH20="","",'statement of marks'!BH20)</f>
        <v>6</v>
      </c>
      <c r="G430" s="275">
        <f>IF('statement of marks'!BI20="","",'statement of marks'!BI20)</f>
        <v>4</v>
      </c>
      <c r="H430" s="275">
        <f>IF('statement of marks'!BJ20="","",'statement of marks'!BJ20)</f>
        <v>3</v>
      </c>
      <c r="I430" s="606">
        <f>IF('statement of marks'!BK20="","",'statement of marks'!BK20)</f>
        <v>7</v>
      </c>
      <c r="J430" s="275">
        <f>IF('statement of marks'!BL20="","",'statement of marks'!BL20)</f>
        <v>4</v>
      </c>
      <c r="K430" s="275">
        <f>IF('statement of marks'!BM20="","",'statement of marks'!BM20)</f>
        <v>4</v>
      </c>
      <c r="L430" s="606">
        <f>IF('statement of marks'!BN20="","",'statement of marks'!BN20)</f>
        <v>8</v>
      </c>
      <c r="M430" s="275">
        <f>IF('statement of marks'!BP20="","",'statement of marks'!BP20)</f>
        <v>20</v>
      </c>
      <c r="N430" s="275">
        <f>IF('statement of marks'!BQ20="","",'statement of marks'!BQ20)</f>
        <v>14</v>
      </c>
      <c r="O430" s="606">
        <f>IF('statement of marks'!BR20="","",'statement of marks'!BR20)</f>
        <v>34</v>
      </c>
      <c r="P430" s="277">
        <f>IF('statement of marks'!BS20="","",'statement of marks'!BS20)</f>
        <v>55</v>
      </c>
      <c r="Q430" s="275">
        <f>IF('statement of marks'!BT20="","",'statement of marks'!BT20)</f>
        <v>36</v>
      </c>
      <c r="R430" s="275">
        <f>IF('statement of marks'!BU20="","",'statement of marks'!BU20)</f>
        <v>20</v>
      </c>
      <c r="S430" s="606">
        <f>IF('statement of marks'!BV20="","",'statement of marks'!BV20)</f>
        <v>56</v>
      </c>
      <c r="T430" s="578">
        <f>IF('statement of marks'!BW20="","",'statement of marks'!BW20)</f>
        <v>111</v>
      </c>
      <c r="U430" s="578">
        <f>IF('statement of marks'!BX20="","",'statement of marks'!BX20)</f>
        <v>56</v>
      </c>
      <c r="V430" s="612" t="str">
        <f>IF('statement of marks'!BY20="","",'statement of marks'!BY20)</f>
        <v>C</v>
      </c>
    </row>
    <row r="431" spans="1:22" ht="16" customHeight="1">
      <c r="A431" s="598"/>
      <c r="B431" s="1114" t="str">
        <f>IF('statement of marks'!$CB$3="","",'statement of marks'!$CB$3)</f>
        <v>xf.kr</v>
      </c>
      <c r="C431" s="1115"/>
      <c r="D431" s="275">
        <f>IF('statement of marks'!CB20="","",'statement of marks'!CB20)</f>
        <v>5</v>
      </c>
      <c r="E431" s="275">
        <f>IF('statement of marks'!CC20="","",'statement of marks'!CC20)</f>
        <v>5</v>
      </c>
      <c r="F431" s="606">
        <f>IF('statement of marks'!CD20="","",'statement of marks'!CD20)</f>
        <v>10</v>
      </c>
      <c r="G431" s="275">
        <f>IF('statement of marks'!CE20="","",'statement of marks'!CE20)</f>
        <v>4</v>
      </c>
      <c r="H431" s="275">
        <f>IF('statement of marks'!CF20="","",'statement of marks'!CF20)</f>
        <v>5</v>
      </c>
      <c r="I431" s="606">
        <f>IF('statement of marks'!CG20="","",'statement of marks'!CG20)</f>
        <v>9</v>
      </c>
      <c r="J431" s="275">
        <f>IF('statement of marks'!CH20="","",'statement of marks'!CH20)</f>
        <v>3</v>
      </c>
      <c r="K431" s="275">
        <f>IF('statement of marks'!CI20="","",'statement of marks'!CI20)</f>
        <v>4</v>
      </c>
      <c r="L431" s="606">
        <f>IF('statement of marks'!CJ20="","",'statement of marks'!CJ20)</f>
        <v>7</v>
      </c>
      <c r="M431" s="275">
        <f>IF('statement of marks'!CL20="","",'statement of marks'!CL20)</f>
        <v>17</v>
      </c>
      <c r="N431" s="275">
        <f>IF('statement of marks'!CM20="","",'statement of marks'!CM20)</f>
        <v>16</v>
      </c>
      <c r="O431" s="606">
        <f>IF('statement of marks'!CN20="","",'statement of marks'!CN20)</f>
        <v>33</v>
      </c>
      <c r="P431" s="277">
        <f>IF('statement of marks'!CO20="","",'statement of marks'!CO20)</f>
        <v>59</v>
      </c>
      <c r="Q431" s="275">
        <f>IF('statement of marks'!CP20="","",'statement of marks'!CP20)</f>
        <v>32</v>
      </c>
      <c r="R431" s="275">
        <f>IF('statement of marks'!CQ20="","",'statement of marks'!CQ20)</f>
        <v>20</v>
      </c>
      <c r="S431" s="606">
        <f>IF('statement of marks'!CR20="","",'statement of marks'!CR20)</f>
        <v>52</v>
      </c>
      <c r="T431" s="578">
        <f>IF('statement of marks'!CS20="","",'statement of marks'!CS20)</f>
        <v>111</v>
      </c>
      <c r="U431" s="578">
        <f>IF('statement of marks'!CT20="","",'statement of marks'!CT20)</f>
        <v>56</v>
      </c>
      <c r="V431" s="612" t="str">
        <f>IF('statement of marks'!CU20="","",'statement of marks'!CU20)</f>
        <v>C</v>
      </c>
    </row>
    <row r="432" spans="1:22" ht="16" customHeight="1">
      <c r="A432" s="598"/>
      <c r="B432" s="1114" t="str">
        <f>IF('statement of marks'!$CX$3="","",'statement of marks'!$CX$3)</f>
        <v>foKku</v>
      </c>
      <c r="C432" s="1115"/>
      <c r="D432" s="275">
        <f>IF('statement of marks'!CX20="","",'statement of marks'!CX20)</f>
        <v>2</v>
      </c>
      <c r="E432" s="275">
        <f>IF('statement of marks'!CY20="","",'statement of marks'!CY20)</f>
        <v>3</v>
      </c>
      <c r="F432" s="606">
        <f>IF('statement of marks'!CZ20="","",'statement of marks'!CZ20)</f>
        <v>5</v>
      </c>
      <c r="G432" s="275">
        <f>IF('statement of marks'!DA20="","",'statement of marks'!DA20)</f>
        <v>2</v>
      </c>
      <c r="H432" s="275">
        <f>IF('statement of marks'!DB20="","",'statement of marks'!DB20)</f>
        <v>3</v>
      </c>
      <c r="I432" s="606">
        <f>IF('statement of marks'!DC20="","",'statement of marks'!DC20)</f>
        <v>5</v>
      </c>
      <c r="J432" s="275">
        <f>IF('statement of marks'!DD20="","",'statement of marks'!DD20)</f>
        <v>3</v>
      </c>
      <c r="K432" s="275">
        <f>IF('statement of marks'!DE20="","",'statement of marks'!DE20)</f>
        <v>3</v>
      </c>
      <c r="L432" s="606">
        <f>IF('statement of marks'!DF20="","",'statement of marks'!DF20)</f>
        <v>6</v>
      </c>
      <c r="M432" s="275">
        <f>IF('statement of marks'!DH20="","",'statement of marks'!DH20)</f>
        <v>21</v>
      </c>
      <c r="N432" s="275">
        <f>IF('statement of marks'!DI20="","",'statement of marks'!DI20)</f>
        <v>15</v>
      </c>
      <c r="O432" s="606">
        <f>IF('statement of marks'!DJ20="","",'statement of marks'!DJ20)</f>
        <v>36</v>
      </c>
      <c r="P432" s="277">
        <f>IF('statement of marks'!DK20="","",'statement of marks'!DK20)</f>
        <v>52</v>
      </c>
      <c r="Q432" s="275">
        <f>IF('statement of marks'!DL20="","",'statement of marks'!DL20)</f>
        <v>24</v>
      </c>
      <c r="R432" s="275">
        <f>IF('statement of marks'!DM20="","",'statement of marks'!DM20)</f>
        <v>20</v>
      </c>
      <c r="S432" s="606">
        <f>IF('statement of marks'!DN20="","",'statement of marks'!DN20)</f>
        <v>44</v>
      </c>
      <c r="T432" s="578">
        <f>IF('statement of marks'!DO20="","",'statement of marks'!DO20)</f>
        <v>96</v>
      </c>
      <c r="U432" s="578">
        <f>IF('statement of marks'!DP20="","",'statement of marks'!DP20)</f>
        <v>48</v>
      </c>
      <c r="V432" s="612" t="str">
        <f>IF('statement of marks'!DQ20="","",'statement of marks'!DQ20)</f>
        <v>D</v>
      </c>
    </row>
    <row r="433" spans="1:22" ht="16" customHeight="1">
      <c r="A433" s="598"/>
      <c r="B433" s="1114" t="str">
        <f>IF('statement of marks'!$DT$3="","",'statement of marks'!$DT$3)</f>
        <v>lkekftd foKku</v>
      </c>
      <c r="C433" s="1115"/>
      <c r="D433" s="275">
        <f>IF('statement of marks'!DT20="","",'statement of marks'!DT20)</f>
        <v>2</v>
      </c>
      <c r="E433" s="275">
        <f>IF('statement of marks'!DU20="","",'statement of marks'!DU20)</f>
        <v>3</v>
      </c>
      <c r="F433" s="606">
        <f>IF('statement of marks'!DV20="","",'statement of marks'!DV20)</f>
        <v>5</v>
      </c>
      <c r="G433" s="275">
        <f>IF('statement of marks'!DW20="","",'statement of marks'!DW20)</f>
        <v>4</v>
      </c>
      <c r="H433" s="275">
        <f>IF('statement of marks'!DX20="","",'statement of marks'!DX20)</f>
        <v>5</v>
      </c>
      <c r="I433" s="606">
        <f>IF('statement of marks'!DY20="","",'statement of marks'!DY20)</f>
        <v>9</v>
      </c>
      <c r="J433" s="275">
        <f>IF('statement of marks'!DZ20="","",'statement of marks'!DZ20)</f>
        <v>4</v>
      </c>
      <c r="K433" s="275">
        <f>IF('statement of marks'!EA20="","",'statement of marks'!EA20)</f>
        <v>4</v>
      </c>
      <c r="L433" s="606">
        <f>IF('statement of marks'!EB20="","",'statement of marks'!EB20)</f>
        <v>8</v>
      </c>
      <c r="M433" s="275">
        <f>IF('statement of marks'!ED20="","",'statement of marks'!ED20)</f>
        <v>13</v>
      </c>
      <c r="N433" s="275">
        <f>IF('statement of marks'!EE20="","",'statement of marks'!EE20)</f>
        <v>15</v>
      </c>
      <c r="O433" s="606">
        <f>IF('statement of marks'!EF20="","",'statement of marks'!EF20)</f>
        <v>28</v>
      </c>
      <c r="P433" s="277">
        <f>IF('statement of marks'!EG20="","",'statement of marks'!EG20)</f>
        <v>50</v>
      </c>
      <c r="Q433" s="275">
        <f>IF('statement of marks'!EH20="","",'statement of marks'!EH20)</f>
        <v>29</v>
      </c>
      <c r="R433" s="275">
        <f>IF('statement of marks'!EI20="","",'statement of marks'!EI20)</f>
        <v>20</v>
      </c>
      <c r="S433" s="606">
        <f>IF('statement of marks'!EJ20="","",'statement of marks'!EJ20)</f>
        <v>49</v>
      </c>
      <c r="T433" s="578">
        <f>IF('statement of marks'!EK20="","",'statement of marks'!EK20)</f>
        <v>99</v>
      </c>
      <c r="U433" s="578">
        <f>IF('statement of marks'!EL20="","",'statement of marks'!EL20)</f>
        <v>50</v>
      </c>
      <c r="V433" s="612" t="str">
        <f>IF('statement of marks'!EM20="","",'statement of marks'!EM20)</f>
        <v>D</v>
      </c>
    </row>
    <row r="434" spans="1:22" ht="16" customHeight="1">
      <c r="A434" s="598"/>
      <c r="B434" s="1117" t="s">
        <v>271</v>
      </c>
      <c r="C434" s="1118"/>
      <c r="D434" s="1081" t="s">
        <v>1</v>
      </c>
      <c r="E434" s="1081"/>
      <c r="F434" s="1081"/>
      <c r="G434" s="1081" t="s">
        <v>21</v>
      </c>
      <c r="H434" s="1081"/>
      <c r="I434" s="1081"/>
      <c r="J434" s="1081" t="s">
        <v>272</v>
      </c>
      <c r="K434" s="1081"/>
      <c r="L434" s="1081"/>
      <c r="M434" s="1081" t="s">
        <v>68</v>
      </c>
      <c r="N434" s="1081"/>
      <c r="O434" s="1081"/>
      <c r="P434" s="1081" t="s">
        <v>463</v>
      </c>
      <c r="Q434" s="1081"/>
      <c r="R434" s="1081"/>
      <c r="S434" s="609"/>
      <c r="T434" s="1187" t="s">
        <v>458</v>
      </c>
      <c r="U434" s="1188"/>
      <c r="V434" s="1189"/>
    </row>
    <row r="435" spans="1:22" ht="16" customHeight="1">
      <c r="A435" s="599"/>
      <c r="B435" s="1175" t="s">
        <v>3</v>
      </c>
      <c r="C435" s="1176"/>
      <c r="D435" s="1177">
        <f>IF('statement of marks'!EP$6="","",'statement of marks'!EP$6)</f>
        <v>20</v>
      </c>
      <c r="E435" s="1177"/>
      <c r="F435" s="1177"/>
      <c r="G435" s="1177">
        <f>IF('statement of marks'!EQ$6="","",'statement of marks'!EQ$6)</f>
        <v>20</v>
      </c>
      <c r="H435" s="1177"/>
      <c r="I435" s="1177"/>
      <c r="J435" s="1177">
        <f>IF('statement of marks'!ES$6="","",'statement of marks'!ES$6)</f>
        <v>20</v>
      </c>
      <c r="K435" s="1177"/>
      <c r="L435" s="1177"/>
      <c r="M435" s="1177">
        <f>IF('statement of marks'!ER$6="","",'statement of marks'!ER$6)</f>
        <v>20</v>
      </c>
      <c r="N435" s="1177"/>
      <c r="O435" s="1177"/>
      <c r="P435" s="1177">
        <f>IF('statement of marks'!ET$6="","",'statement of marks'!ET$6)</f>
        <v>20</v>
      </c>
      <c r="Q435" s="1177"/>
      <c r="R435" s="1177"/>
      <c r="S435" s="610" t="str">
        <f>IF('statement of marks'!FE$6="","",'statement of marks'!EX$6)</f>
        <v/>
      </c>
      <c r="T435" s="615">
        <f>IF('statement of marks'!EU$6="","",'statement of marks'!EU$6)</f>
        <v>100</v>
      </c>
      <c r="U435" s="616" t="s">
        <v>5</v>
      </c>
      <c r="V435" s="617" t="s">
        <v>464</v>
      </c>
    </row>
    <row r="436" spans="1:22" ht="16" customHeight="1">
      <c r="A436" s="598"/>
      <c r="B436" s="1114" t="str">
        <f>IF('statement of marks'!$EP$3="","",'statement of marks'!$EP$3)</f>
        <v>dk;kZuqHko</v>
      </c>
      <c r="C436" s="1115"/>
      <c r="D436" s="1103">
        <f>IF('statement of marks'!EP20="","",'statement of marks'!EP20)</f>
        <v>14</v>
      </c>
      <c r="E436" s="1103"/>
      <c r="F436" s="1103"/>
      <c r="G436" s="1103">
        <f>IF('statement of marks'!EQ20="","",'statement of marks'!EQ20)</f>
        <v>14</v>
      </c>
      <c r="H436" s="1103"/>
      <c r="I436" s="1103"/>
      <c r="J436" s="1103">
        <f>IF('statement of marks'!ES20="","",'statement of marks'!ES20)</f>
        <v>14</v>
      </c>
      <c r="K436" s="1103"/>
      <c r="L436" s="1103"/>
      <c r="M436" s="1103">
        <f>IF('statement of marks'!ER20="","",'statement of marks'!ER20)</f>
        <v>14</v>
      </c>
      <c r="N436" s="1103"/>
      <c r="O436" s="1103"/>
      <c r="P436" s="1103">
        <f>IF('statement of marks'!ET20="","",'statement of marks'!ET20)</f>
        <v>14</v>
      </c>
      <c r="Q436" s="1103"/>
      <c r="R436" s="1103"/>
      <c r="S436" s="611"/>
      <c r="T436" s="613">
        <f>IF('statement of marks'!EU20="","",'statement of marks'!EU20)</f>
        <v>70</v>
      </c>
      <c r="U436" s="613">
        <f>IF('statement of marks'!EV20="","",'statement of marks'!EV20)</f>
        <v>70</v>
      </c>
      <c r="V436" s="614" t="str">
        <f>IF('statement of marks'!EW20="","",'statement of marks'!EW20)</f>
        <v>C</v>
      </c>
    </row>
    <row r="437" spans="1:22" ht="16" customHeight="1">
      <c r="A437" s="598"/>
      <c r="B437" s="1112" t="str">
        <f>IF('statement of marks'!$EZ$3="","",'statement of marks'!$EZ$3)</f>
        <v>dyk f'k{kk</v>
      </c>
      <c r="C437" s="1113"/>
      <c r="D437" s="1103">
        <f>IF('statement of marks'!EZ20="","",'statement of marks'!EZ20)</f>
        <v>20</v>
      </c>
      <c r="E437" s="1103"/>
      <c r="F437" s="1103"/>
      <c r="G437" s="1103">
        <f>IF('statement of marks'!FA20="","",'statement of marks'!FA20)</f>
        <v>20</v>
      </c>
      <c r="H437" s="1103"/>
      <c r="I437" s="1103"/>
      <c r="J437" s="1103">
        <f>IF('statement of marks'!FC20="","",'statement of marks'!FC20)</f>
        <v>20</v>
      </c>
      <c r="K437" s="1103"/>
      <c r="L437" s="1103"/>
      <c r="M437" s="1103">
        <f>IF('statement of marks'!FB20="","",'statement of marks'!FB20)</f>
        <v>20</v>
      </c>
      <c r="N437" s="1103"/>
      <c r="O437" s="1103"/>
      <c r="P437" s="1103">
        <f>IF('statement of marks'!FD20="","",'statement of marks'!FD20)</f>
        <v>20</v>
      </c>
      <c r="Q437" s="1103"/>
      <c r="R437" s="1103"/>
      <c r="S437" s="611"/>
      <c r="T437" s="613">
        <f>IF('statement of marks'!FE20="","",'statement of marks'!FE20)</f>
        <v>100</v>
      </c>
      <c r="U437" s="613">
        <f>IF('statement of marks'!FF20="","",'statement of marks'!FF20)</f>
        <v>100</v>
      </c>
      <c r="V437" s="614" t="str">
        <f>IF('statement of marks'!FG20="","",'statement of marks'!FG20)</f>
        <v>A</v>
      </c>
    </row>
    <row r="438" spans="1:22" ht="16" customHeight="1">
      <c r="A438" s="598"/>
      <c r="B438" s="1109" t="str">
        <f>IF('statement of marks'!$FJ$3="","",'statement of marks'!$FJ$3)</f>
        <v>LokLF; ,oe~ 'kkjhfjd f'k{kk</v>
      </c>
      <c r="C438" s="1110"/>
      <c r="D438" s="1103">
        <f>IF('statement of marks'!FJ20="","",'statement of marks'!FJ20)</f>
        <v>14</v>
      </c>
      <c r="E438" s="1103"/>
      <c r="F438" s="1103"/>
      <c r="G438" s="1103">
        <f>IF('statement of marks'!FK20="","",'statement of marks'!FK20)</f>
        <v>14</v>
      </c>
      <c r="H438" s="1103"/>
      <c r="I438" s="1103"/>
      <c r="J438" s="1103">
        <f>IF('statement of marks'!FM20="","",'statement of marks'!FM20)</f>
        <v>14</v>
      </c>
      <c r="K438" s="1103"/>
      <c r="L438" s="1103"/>
      <c r="M438" s="1103">
        <f>IF('statement of marks'!FL20="","",'statement of marks'!FL20)</f>
        <v>14</v>
      </c>
      <c r="N438" s="1103"/>
      <c r="O438" s="1103"/>
      <c r="P438" s="1103">
        <f>IF('statement of marks'!FN20="","",'statement of marks'!FN20)</f>
        <v>14</v>
      </c>
      <c r="Q438" s="1103"/>
      <c r="R438" s="1103"/>
      <c r="S438" s="611"/>
      <c r="T438" s="613">
        <f>IF('statement of marks'!FO20="","",'statement of marks'!FO20)</f>
        <v>70</v>
      </c>
      <c r="U438" s="613">
        <f>IF('statement of marks'!FP20="","",'statement of marks'!FP20)</f>
        <v>70</v>
      </c>
      <c r="V438" s="614" t="str">
        <f>IF('statement of marks'!FQ20="","",'statement of marks'!FQ20)</f>
        <v>C</v>
      </c>
    </row>
    <row r="439" spans="1:22" ht="16" customHeight="1">
      <c r="A439" s="598"/>
      <c r="B439" s="1104" t="s">
        <v>273</v>
      </c>
      <c r="C439" s="1105"/>
      <c r="D439" s="1213" t="str">
        <f>details!$DZ$3</f>
        <v>vxLr rd</v>
      </c>
      <c r="E439" s="1213"/>
      <c r="F439" s="1213"/>
      <c r="G439" s="1213" t="str">
        <f>details!$ED$3</f>
        <v>vDVwcj rd</v>
      </c>
      <c r="H439" s="1213"/>
      <c r="I439" s="1213"/>
      <c r="J439" s="1213" t="str">
        <f>details!$EL$3</f>
        <v>Qjojh rd</v>
      </c>
      <c r="K439" s="1213"/>
      <c r="L439" s="1213"/>
      <c r="M439" s="1213" t="str">
        <f>details!$EH$3</f>
        <v>fnlEcj rd</v>
      </c>
      <c r="N439" s="1213"/>
      <c r="O439" s="1213"/>
      <c r="P439" s="1213" t="str">
        <f>details!$EP$3</f>
        <v>loZ ;ksx</v>
      </c>
      <c r="Q439" s="1213"/>
      <c r="R439" s="1213"/>
      <c r="S439" s="1106" t="s">
        <v>475</v>
      </c>
      <c r="T439" s="1107"/>
      <c r="U439" s="1107"/>
      <c r="V439" s="1180"/>
    </row>
    <row r="440" spans="1:22" ht="16" customHeight="1">
      <c r="A440" s="598"/>
      <c r="B440" s="1100" t="s">
        <v>99</v>
      </c>
      <c r="C440" s="1101"/>
      <c r="D440" s="1102" t="str">
        <f>IF(details!EA20="","",details!EA20)</f>
        <v/>
      </c>
      <c r="E440" s="1102"/>
      <c r="F440" s="1102"/>
      <c r="G440" s="1102" t="str">
        <f>IF(details!EE20="","",details!EE20)</f>
        <v/>
      </c>
      <c r="H440" s="1102"/>
      <c r="I440" s="1102"/>
      <c r="J440" s="1102" t="str">
        <f>IF(details!EM20="","",details!EM20)</f>
        <v/>
      </c>
      <c r="K440" s="1102"/>
      <c r="L440" s="1102"/>
      <c r="M440" s="1102" t="str">
        <f>IF(details!EI20="","",details!EI20)</f>
        <v/>
      </c>
      <c r="N440" s="1102"/>
      <c r="O440" s="1102"/>
      <c r="P440" s="1102" t="str">
        <f>IF(details!EQ20="","",details!EQ20)</f>
        <v/>
      </c>
      <c r="Q440" s="1102"/>
      <c r="R440" s="1102"/>
      <c r="S440" s="1181">
        <f>'statement of marks'!$HG$108</f>
        <v>42460</v>
      </c>
      <c r="T440" s="1182"/>
      <c r="U440" s="1182"/>
      <c r="V440" s="1183"/>
    </row>
    <row r="441" spans="1:22" ht="16" customHeight="1">
      <c r="A441" s="598"/>
      <c r="B441" s="1094" t="s">
        <v>15</v>
      </c>
      <c r="C441" s="1095"/>
      <c r="D441" s="1096" t="str">
        <f>IF(details!DZ20="","",details!DZ20)</f>
        <v/>
      </c>
      <c r="E441" s="1096"/>
      <c r="F441" s="1096"/>
      <c r="G441" s="1096" t="str">
        <f>IF(details!ED20="","",details!ED20)</f>
        <v/>
      </c>
      <c r="H441" s="1096"/>
      <c r="I441" s="1096"/>
      <c r="J441" s="1096" t="str">
        <f>IF(details!EL20="","",details!EL20)</f>
        <v/>
      </c>
      <c r="K441" s="1096"/>
      <c r="L441" s="1096"/>
      <c r="M441" s="1096" t="str">
        <f>IF(details!EH20="","",details!EH20)</f>
        <v/>
      </c>
      <c r="N441" s="1096"/>
      <c r="O441" s="1096"/>
      <c r="P441" s="1096" t="str">
        <f>IF(details!EP20="","",details!EP20)</f>
        <v/>
      </c>
      <c r="Q441" s="1096"/>
      <c r="R441" s="1096"/>
      <c r="S441" s="1184"/>
      <c r="T441" s="1185"/>
      <c r="U441" s="1185"/>
      <c r="V441" s="1186"/>
    </row>
    <row r="442" spans="1:22" ht="16" customHeight="1">
      <c r="A442" s="1206"/>
      <c r="B442" s="1207" t="s">
        <v>473</v>
      </c>
      <c r="C442" s="1208"/>
      <c r="D442" s="1209" t="s">
        <v>3</v>
      </c>
      <c r="E442" s="1209"/>
      <c r="F442" s="1209"/>
      <c r="G442" s="1209" t="s">
        <v>389</v>
      </c>
      <c r="H442" s="1209"/>
      <c r="I442" s="1209"/>
      <c r="J442" s="1209" t="s">
        <v>5</v>
      </c>
      <c r="K442" s="1209"/>
      <c r="L442" s="1209"/>
      <c r="M442" s="1209" t="s">
        <v>465</v>
      </c>
      <c r="N442" s="1209"/>
      <c r="O442" s="1209"/>
      <c r="P442" s="1210" t="s">
        <v>306</v>
      </c>
      <c r="Q442" s="1210"/>
      <c r="R442" s="1210"/>
      <c r="S442" s="1209" t="s">
        <v>473</v>
      </c>
      <c r="T442" s="1209"/>
      <c r="U442" s="1209"/>
      <c r="V442" s="1211"/>
    </row>
    <row r="443" spans="1:22" ht="16" customHeight="1">
      <c r="A443" s="1206"/>
      <c r="B443" s="1207"/>
      <c r="C443" s="1208"/>
      <c r="D443" s="1212">
        <f>'statement of marks'!HE20</f>
        <v>1200</v>
      </c>
      <c r="E443" s="1212"/>
      <c r="F443" s="1212"/>
      <c r="G443" s="1212">
        <f>'statement of marks'!HF20</f>
        <v>645</v>
      </c>
      <c r="H443" s="1212"/>
      <c r="I443" s="1212"/>
      <c r="J443" s="1212">
        <f>'statement of marks'!HG20</f>
        <v>53.75</v>
      </c>
      <c r="K443" s="1212"/>
      <c r="L443" s="1212"/>
      <c r="M443" s="1212" t="str">
        <f>'statement of marks'!HJ20</f>
        <v>C</v>
      </c>
      <c r="N443" s="1212"/>
      <c r="O443" s="1212"/>
      <c r="P443" s="1212">
        <f>'statement of marks'!HI20</f>
        <v>3.9999999999999964</v>
      </c>
      <c r="Q443" s="1212"/>
      <c r="R443" s="1212"/>
      <c r="S443" s="1209" t="str">
        <f>'statement of marks'!HD20</f>
        <v>mRrh.kZ</v>
      </c>
      <c r="T443" s="1209"/>
      <c r="U443" s="1209"/>
      <c r="V443" s="1211"/>
    </row>
    <row r="444" spans="1:22" ht="16" customHeight="1">
      <c r="A444" s="598"/>
      <c r="B444" s="1089" t="s">
        <v>100</v>
      </c>
      <c r="C444" s="1090"/>
      <c r="D444" s="1081"/>
      <c r="E444" s="1081"/>
      <c r="F444" s="1081"/>
      <c r="G444" s="1081"/>
      <c r="H444" s="1081"/>
      <c r="I444" s="1081"/>
      <c r="J444" s="1081"/>
      <c r="K444" s="1081"/>
      <c r="L444" s="1081"/>
      <c r="M444" s="1081"/>
      <c r="N444" s="1081"/>
      <c r="O444" s="1081"/>
      <c r="P444" s="1081"/>
      <c r="Q444" s="1081"/>
      <c r="R444" s="1081"/>
      <c r="S444" s="1081"/>
      <c r="T444" s="1081"/>
      <c r="U444" s="1081"/>
      <c r="V444" s="1205"/>
    </row>
    <row r="445" spans="1:22" ht="16" customHeight="1">
      <c r="A445" s="598"/>
      <c r="B445" s="1087" t="s">
        <v>80</v>
      </c>
      <c r="C445" s="1088"/>
      <c r="D445" s="1081"/>
      <c r="E445" s="1081"/>
      <c r="F445" s="1081"/>
      <c r="G445" s="1081"/>
      <c r="H445" s="1081"/>
      <c r="I445" s="1081"/>
      <c r="J445" s="1081"/>
      <c r="K445" s="1081"/>
      <c r="L445" s="1081"/>
      <c r="M445" s="1081"/>
      <c r="N445" s="1081"/>
      <c r="O445" s="1081"/>
      <c r="P445" s="1081"/>
      <c r="Q445" s="1081"/>
      <c r="R445" s="1081"/>
      <c r="S445" s="1081"/>
      <c r="T445" s="1081"/>
      <c r="U445" s="1081"/>
      <c r="V445" s="1205"/>
    </row>
    <row r="446" spans="1:22" ht="16" customHeight="1">
      <c r="A446" s="598"/>
      <c r="B446" s="1089" t="s">
        <v>466</v>
      </c>
      <c r="C446" s="1090"/>
      <c r="D446" s="1081"/>
      <c r="E446" s="1081"/>
      <c r="F446" s="1081"/>
      <c r="G446" s="1081"/>
      <c r="H446" s="1081"/>
      <c r="I446" s="1081"/>
      <c r="J446" s="1081"/>
      <c r="K446" s="1081"/>
      <c r="L446" s="1081"/>
      <c r="M446" s="1081"/>
      <c r="N446" s="1081"/>
      <c r="O446" s="1081"/>
      <c r="P446" s="1081" t="s">
        <v>466</v>
      </c>
      <c r="Q446" s="1081"/>
      <c r="R446" s="1081"/>
      <c r="S446" s="1081"/>
      <c r="T446" s="1081"/>
      <c r="U446" s="1081"/>
      <c r="V446" s="1205"/>
    </row>
    <row r="447" spans="1:22" ht="16" customHeight="1">
      <c r="A447" s="598"/>
      <c r="B447" s="1085" t="s">
        <v>101</v>
      </c>
      <c r="C447" s="1086"/>
      <c r="D447" s="1081"/>
      <c r="E447" s="1081"/>
      <c r="F447" s="1081"/>
      <c r="G447" s="1081"/>
      <c r="H447" s="1081"/>
      <c r="I447" s="1081"/>
      <c r="J447" s="1081"/>
      <c r="K447" s="1081"/>
      <c r="L447" s="1081"/>
      <c r="M447" s="1081"/>
      <c r="N447" s="1081"/>
      <c r="O447" s="1081"/>
      <c r="P447" s="1081"/>
      <c r="Q447" s="1081"/>
      <c r="R447" s="1081"/>
      <c r="S447" s="1198" t="s">
        <v>101</v>
      </c>
      <c r="T447" s="1198"/>
      <c r="U447" s="1198"/>
      <c r="V447" s="1199"/>
    </row>
    <row r="448" spans="1:22" ht="16" customHeight="1" thickBot="1">
      <c r="A448" s="600"/>
      <c r="B448" s="1200" t="s">
        <v>102</v>
      </c>
      <c r="C448" s="1201"/>
      <c r="D448" s="1202"/>
      <c r="E448" s="1202"/>
      <c r="F448" s="1202"/>
      <c r="G448" s="1202"/>
      <c r="H448" s="1202"/>
      <c r="I448" s="1202"/>
      <c r="J448" s="1202"/>
      <c r="K448" s="1202"/>
      <c r="L448" s="1202"/>
      <c r="M448" s="1202"/>
      <c r="N448" s="1202"/>
      <c r="O448" s="1202"/>
      <c r="P448" s="1202"/>
      <c r="Q448" s="1202"/>
      <c r="R448" s="1202"/>
      <c r="S448" s="1203" t="s">
        <v>163</v>
      </c>
      <c r="T448" s="1203"/>
      <c r="U448" s="1203"/>
      <c r="V448" s="1204"/>
    </row>
    <row r="449" spans="1:22" ht="16" customHeight="1">
      <c r="A449" s="597"/>
      <c r="B449" s="1216" t="s">
        <v>47</v>
      </c>
      <c r="C449" s="1217"/>
      <c r="D449" s="1217"/>
      <c r="E449" s="1217"/>
      <c r="F449" s="1217"/>
      <c r="G449" s="1217"/>
      <c r="H449" s="1217"/>
      <c r="I449" s="1217"/>
      <c r="J449" s="1217"/>
      <c r="K449" s="1217"/>
      <c r="L449" s="1217"/>
      <c r="M449" s="1217"/>
      <c r="N449" s="1217"/>
      <c r="O449" s="1217"/>
      <c r="P449" s="1217"/>
      <c r="Q449" s="1217"/>
      <c r="R449" s="1217"/>
      <c r="S449" s="1217"/>
      <c r="T449" s="1217"/>
      <c r="U449" s="1217"/>
      <c r="V449" s="1218"/>
    </row>
    <row r="450" spans="1:22" ht="16" customHeight="1">
      <c r="A450" s="598"/>
      <c r="B450" s="1219" t="str">
        <f>'statement of marks'!$A$1</f>
        <v>jk- ck- ek/;fed fo|ky; uohu] fuEckgsM+k</v>
      </c>
      <c r="C450" s="1220"/>
      <c r="D450" s="1220"/>
      <c r="E450" s="1220"/>
      <c r="F450" s="1220"/>
      <c r="G450" s="1220"/>
      <c r="H450" s="1220"/>
      <c r="I450" s="1220"/>
      <c r="J450" s="1220"/>
      <c r="K450" s="1220"/>
      <c r="L450" s="1220"/>
      <c r="M450" s="1220"/>
      <c r="N450" s="1220"/>
      <c r="O450" s="1220"/>
      <c r="P450" s="1220"/>
      <c r="Q450" s="1220"/>
      <c r="R450" s="1220"/>
      <c r="S450" s="1220"/>
      <c r="T450" s="1220"/>
      <c r="U450" s="1220"/>
      <c r="V450" s="1221"/>
    </row>
    <row r="451" spans="1:22" ht="16" customHeight="1">
      <c r="A451" s="598"/>
      <c r="B451" s="1114" t="s">
        <v>467</v>
      </c>
      <c r="C451" s="1115"/>
      <c r="D451" s="1119" t="str">
        <f>'statement of marks'!$H$3</f>
        <v>2015-16</v>
      </c>
      <c r="E451" s="1119"/>
      <c r="F451" s="1119"/>
      <c r="G451" s="1119"/>
      <c r="H451" s="1119"/>
      <c r="I451" s="1119"/>
      <c r="J451" s="1119"/>
      <c r="K451" s="1119"/>
      <c r="L451" s="1119"/>
      <c r="M451" s="1119"/>
      <c r="N451" s="1119"/>
      <c r="O451" s="1119"/>
      <c r="P451" s="1119"/>
      <c r="Q451" s="1119"/>
      <c r="R451" s="1119"/>
      <c r="S451" s="1119"/>
      <c r="T451" s="1119"/>
      <c r="U451" s="1119"/>
      <c r="V451" s="1196"/>
    </row>
    <row r="452" spans="1:22" ht="16" customHeight="1">
      <c r="A452" s="598"/>
      <c r="B452" s="1114" t="s">
        <v>218</v>
      </c>
      <c r="C452" s="1115"/>
      <c r="D452" s="1115" t="str">
        <f>IF('statement of marks'!J21="","",'statement of marks'!J21)</f>
        <v>v 015</v>
      </c>
      <c r="E452" s="1115"/>
      <c r="F452" s="1115"/>
      <c r="G452" s="1115"/>
      <c r="H452" s="1115"/>
      <c r="I452" s="1115"/>
      <c r="J452" s="1115"/>
      <c r="K452" s="1115"/>
      <c r="L452" s="1115"/>
      <c r="M452" s="1115"/>
      <c r="N452" s="1115"/>
      <c r="O452" s="1115"/>
      <c r="P452" s="1115"/>
      <c r="Q452" s="1115"/>
      <c r="R452" s="1115"/>
      <c r="S452" s="1115"/>
      <c r="T452" s="1115"/>
      <c r="U452" s="1115"/>
      <c r="V452" s="1197"/>
    </row>
    <row r="453" spans="1:22" ht="16" customHeight="1">
      <c r="A453" s="598"/>
      <c r="B453" s="1114" t="s">
        <v>219</v>
      </c>
      <c r="C453" s="1115"/>
      <c r="D453" s="1115" t="str">
        <f>IF('statement of marks'!K21="","",'statement of marks'!K21)</f>
        <v>c 015</v>
      </c>
      <c r="E453" s="1115"/>
      <c r="F453" s="1115"/>
      <c r="G453" s="1115"/>
      <c r="H453" s="1115"/>
      <c r="I453" s="1115"/>
      <c r="J453" s="1115"/>
      <c r="K453" s="1115"/>
      <c r="L453" s="1115"/>
      <c r="M453" s="1115"/>
      <c r="N453" s="1115"/>
      <c r="O453" s="1115"/>
      <c r="P453" s="1115"/>
      <c r="Q453" s="1115"/>
      <c r="R453" s="1115"/>
      <c r="S453" s="1115"/>
      <c r="T453" s="1115"/>
      <c r="U453" s="1115"/>
      <c r="V453" s="1197"/>
    </row>
    <row r="454" spans="1:22" ht="16" customHeight="1">
      <c r="A454" s="598"/>
      <c r="B454" s="1114" t="s">
        <v>220</v>
      </c>
      <c r="C454" s="1115"/>
      <c r="D454" s="1115" t="str">
        <f>IF('statement of marks'!L21="","",'statement of marks'!L21)</f>
        <v>l 015</v>
      </c>
      <c r="E454" s="1115"/>
      <c r="F454" s="1115"/>
      <c r="G454" s="1115"/>
      <c r="H454" s="1115"/>
      <c r="I454" s="1115"/>
      <c r="J454" s="1115"/>
      <c r="K454" s="1115"/>
      <c r="L454" s="1115"/>
      <c r="M454" s="1115"/>
      <c r="N454" s="1115"/>
      <c r="O454" s="1115"/>
      <c r="P454" s="1115"/>
      <c r="Q454" s="1115"/>
      <c r="R454" s="1115"/>
      <c r="S454" s="1115"/>
      <c r="T454" s="1115"/>
      <c r="U454" s="1115"/>
      <c r="V454" s="1197"/>
    </row>
    <row r="455" spans="1:22" ht="16" customHeight="1">
      <c r="A455" s="598"/>
      <c r="B455" s="1114" t="s">
        <v>221</v>
      </c>
      <c r="C455" s="1115"/>
      <c r="D455" s="1119" t="str">
        <f>'statement of marks'!$G$3</f>
        <v>6 A</v>
      </c>
      <c r="E455" s="1119"/>
      <c r="F455" s="1119"/>
      <c r="G455" s="1115" t="s">
        <v>9</v>
      </c>
      <c r="H455" s="1115"/>
      <c r="I455" s="1115"/>
      <c r="J455" s="1119">
        <f>IF('statement of marks'!D21="","",'statement of marks'!D21)</f>
        <v>815</v>
      </c>
      <c r="K455" s="1119"/>
      <c r="L455" s="1119"/>
      <c r="M455" s="1115" t="s">
        <v>222</v>
      </c>
      <c r="N455" s="1115"/>
      <c r="O455" s="1115"/>
      <c r="P455" s="1119">
        <f>IF('statement of marks'!F21="","",'statement of marks'!F21)</f>
        <v>970</v>
      </c>
      <c r="Q455" s="1119"/>
      <c r="R455" s="1119"/>
      <c r="S455" s="1214" t="str">
        <f>IF('statement of marks'!$J$3="","",'statement of marks'!$J$3)</f>
        <v xml:space="preserve">fo|ky; dk Mk;l dksM+ </v>
      </c>
      <c r="T455" s="1214"/>
      <c r="U455" s="1214"/>
      <c r="V455" s="1215"/>
    </row>
    <row r="456" spans="1:22" ht="16" customHeight="1">
      <c r="A456" s="598"/>
      <c r="B456" s="601" t="s">
        <v>0</v>
      </c>
      <c r="C456" s="602"/>
      <c r="D456" s="1121">
        <f>IF('statement of marks'!H21="","",'statement of marks'!H21)</f>
        <v>36387</v>
      </c>
      <c r="E456" s="1121"/>
      <c r="F456" s="1121"/>
      <c r="G456" s="1115" t="str">
        <f>IF('statement of marks'!I21="","",'statement of marks'!I21)</f>
        <v>iUnzg vxLr] mUuhl lkS fuUukuoS</v>
      </c>
      <c r="H456" s="1115"/>
      <c r="I456" s="1115"/>
      <c r="J456" s="1115"/>
      <c r="K456" s="1115"/>
      <c r="L456" s="1115"/>
      <c r="M456" s="1115"/>
      <c r="N456" s="1115"/>
      <c r="O456" s="1115"/>
      <c r="P456" s="1115"/>
      <c r="Q456" s="1115"/>
      <c r="R456" s="1115"/>
      <c r="S456" s="1190" t="str">
        <f>IF('statement of marks'!$K$3="","",'statement of marks'!$K$3)</f>
        <v xml:space="preserve">08291009401   </v>
      </c>
      <c r="T456" s="1190"/>
      <c r="U456" s="1190"/>
      <c r="V456" s="1191"/>
    </row>
    <row r="457" spans="1:22" ht="16" customHeight="1">
      <c r="A457" s="598"/>
      <c r="B457" s="561" t="s">
        <v>28</v>
      </c>
      <c r="C457" s="603" t="s">
        <v>97</v>
      </c>
      <c r="D457" s="1081" t="s">
        <v>1</v>
      </c>
      <c r="E457" s="1081"/>
      <c r="F457" s="1081"/>
      <c r="G457" s="1081" t="s">
        <v>21</v>
      </c>
      <c r="H457" s="1081"/>
      <c r="I457" s="1081"/>
      <c r="J457" s="1081" t="s">
        <v>68</v>
      </c>
      <c r="K457" s="1081"/>
      <c r="L457" s="1081"/>
      <c r="M457" s="1081" t="s">
        <v>98</v>
      </c>
      <c r="N457" s="1081"/>
      <c r="O457" s="1081"/>
      <c r="P457" s="1192" t="s">
        <v>278</v>
      </c>
      <c r="Q457" s="1193" t="s">
        <v>459</v>
      </c>
      <c r="R457" s="1193"/>
      <c r="S457" s="1193"/>
      <c r="T457" s="1194" t="s">
        <v>458</v>
      </c>
      <c r="U457" s="1194"/>
      <c r="V457" s="1195"/>
    </row>
    <row r="458" spans="1:22" ht="16" customHeight="1">
      <c r="A458" s="598"/>
      <c r="B458" s="561"/>
      <c r="C458" s="603"/>
      <c r="D458" s="596" t="s">
        <v>468</v>
      </c>
      <c r="E458" s="596" t="s">
        <v>469</v>
      </c>
      <c r="F458" s="604" t="s">
        <v>2</v>
      </c>
      <c r="G458" s="596" t="s">
        <v>468</v>
      </c>
      <c r="H458" s="596" t="s">
        <v>469</v>
      </c>
      <c r="I458" s="604" t="s">
        <v>2</v>
      </c>
      <c r="J458" s="596" t="s">
        <v>468</v>
      </c>
      <c r="K458" s="596" t="s">
        <v>469</v>
      </c>
      <c r="L458" s="604" t="s">
        <v>2</v>
      </c>
      <c r="M458" s="596" t="s">
        <v>468</v>
      </c>
      <c r="N458" s="596" t="s">
        <v>469</v>
      </c>
      <c r="O458" s="604" t="s">
        <v>2</v>
      </c>
      <c r="P458" s="1192"/>
      <c r="Q458" s="596" t="s">
        <v>468</v>
      </c>
      <c r="R458" s="596" t="s">
        <v>469</v>
      </c>
      <c r="S458" s="608" t="s">
        <v>2</v>
      </c>
      <c r="T458" s="618" t="s">
        <v>304</v>
      </c>
      <c r="U458" s="619" t="s">
        <v>5</v>
      </c>
      <c r="V458" s="620" t="s">
        <v>464</v>
      </c>
    </row>
    <row r="459" spans="1:22" ht="16" customHeight="1">
      <c r="A459" s="599"/>
      <c r="B459" s="1178" t="s">
        <v>3</v>
      </c>
      <c r="C459" s="1179"/>
      <c r="D459" s="579">
        <f>IF('statement of marks'!M$6="","",'statement of marks'!M$6)</f>
        <v>5</v>
      </c>
      <c r="E459" s="579">
        <f>IF('statement of marks'!N$6="","",'statement of marks'!N$6)</f>
        <v>5</v>
      </c>
      <c r="F459" s="605">
        <f>IF('statement of marks'!O$6="","",'statement of marks'!O$6)</f>
        <v>10</v>
      </c>
      <c r="G459" s="579">
        <f>IF('statement of marks'!P$6="","",'statement of marks'!P$6)</f>
        <v>5</v>
      </c>
      <c r="H459" s="579">
        <f>IF('statement of marks'!Q$6="","",'statement of marks'!Q$6)</f>
        <v>5</v>
      </c>
      <c r="I459" s="605">
        <f>IF('statement of marks'!R$6="","",'statement of marks'!R$6)</f>
        <v>10</v>
      </c>
      <c r="J459" s="579">
        <f>IF('statement of marks'!S$6="","",'statement of marks'!S$6)</f>
        <v>5</v>
      </c>
      <c r="K459" s="579">
        <f>IF('statement of marks'!T$6="","",'statement of marks'!T$6)</f>
        <v>5</v>
      </c>
      <c r="L459" s="605">
        <f>IF('statement of marks'!U$6="","",'statement of marks'!U$6)</f>
        <v>10</v>
      </c>
      <c r="M459" s="579">
        <f>IF('statement of marks'!W$6="","",'statement of marks'!W$6)</f>
        <v>50</v>
      </c>
      <c r="N459" s="579">
        <f>IF('statement of marks'!X$6="","",'statement of marks'!X$6)</f>
        <v>20</v>
      </c>
      <c r="O459" s="605">
        <f>IF('statement of marks'!Y$6="","",'statement of marks'!Y$6)</f>
        <v>70</v>
      </c>
      <c r="P459" s="580">
        <f>IF('statement of marks'!Z$6="","",'statement of marks'!Z$6)</f>
        <v>100</v>
      </c>
      <c r="Q459" s="579">
        <f>IF('statement of marks'!AA$6="","",'statement of marks'!AA$6)</f>
        <v>70</v>
      </c>
      <c r="R459" s="579">
        <f>IF('statement of marks'!AB$6="","",'statement of marks'!AB$6)</f>
        <v>30</v>
      </c>
      <c r="S459" s="605">
        <f>IF('statement of marks'!AC$6="","",'statement of marks'!AC$6)</f>
        <v>100</v>
      </c>
      <c r="T459" s="615">
        <f>IF('statement of marks'!AD$6="","",'statement of marks'!AD$6)</f>
        <v>200</v>
      </c>
      <c r="U459" s="615" t="str">
        <f>IF('statement of marks'!AE$6="","",'statement of marks'!AE$6)</f>
        <v/>
      </c>
      <c r="V459" s="621" t="str">
        <f>IF('statement of marks'!AF$6="","",'statement of marks'!AF$6)</f>
        <v/>
      </c>
    </row>
    <row r="460" spans="1:22" ht="16" customHeight="1">
      <c r="A460" s="598"/>
      <c r="B460" s="1114" t="str">
        <f>IF('statement of marks'!$M$3="","",'statement of marks'!$M$3)</f>
        <v>fgUnh</v>
      </c>
      <c r="C460" s="1115"/>
      <c r="D460" s="275">
        <f>IF('statement of marks'!M21="","",'statement of marks'!M21)</f>
        <v>5</v>
      </c>
      <c r="E460" s="275">
        <f>IF('statement of marks'!N21="","",'statement of marks'!N21)</f>
        <v>5</v>
      </c>
      <c r="F460" s="606">
        <f>IF('statement of marks'!O21="","",'statement of marks'!O21)</f>
        <v>10</v>
      </c>
      <c r="G460" s="275">
        <f>IF('statement of marks'!P21="","",'statement of marks'!P21)</f>
        <v>5</v>
      </c>
      <c r="H460" s="275">
        <f>IF('statement of marks'!Q21="","",'statement of marks'!Q21)</f>
        <v>5</v>
      </c>
      <c r="I460" s="606">
        <f>IF('statement of marks'!R21="","",'statement of marks'!R21)</f>
        <v>10</v>
      </c>
      <c r="J460" s="275">
        <f>IF('statement of marks'!S21="","",'statement of marks'!S21)</f>
        <v>5</v>
      </c>
      <c r="K460" s="275">
        <f>IF('statement of marks'!T21="","",'statement of marks'!T21)</f>
        <v>5</v>
      </c>
      <c r="L460" s="606">
        <f>IF('statement of marks'!U21="","",'statement of marks'!U21)</f>
        <v>10</v>
      </c>
      <c r="M460" s="275">
        <f>IF('statement of marks'!W21="","",'statement of marks'!W21)</f>
        <v>44</v>
      </c>
      <c r="N460" s="275">
        <f>IF('statement of marks'!X21="","",'statement of marks'!X21)</f>
        <v>19</v>
      </c>
      <c r="O460" s="606">
        <f>IF('statement of marks'!Y21="","",'statement of marks'!Y21)</f>
        <v>63</v>
      </c>
      <c r="P460" s="277">
        <f>IF('statement of marks'!Z21="","",'statement of marks'!Z21)</f>
        <v>93</v>
      </c>
      <c r="Q460" s="275">
        <f>IF('statement of marks'!AA21="","",'statement of marks'!AA21)</f>
        <v>56</v>
      </c>
      <c r="R460" s="275">
        <f>IF('statement of marks'!AB21="","",'statement of marks'!AB21)</f>
        <v>25</v>
      </c>
      <c r="S460" s="606">
        <f>IF('statement of marks'!AC21="","",'statement of marks'!AC21)</f>
        <v>81</v>
      </c>
      <c r="T460" s="578">
        <f>IF('statement of marks'!AD21="","",'statement of marks'!AD21)</f>
        <v>174</v>
      </c>
      <c r="U460" s="578">
        <f>IF('statement of marks'!AE21="","",'statement of marks'!AE21)</f>
        <v>87</v>
      </c>
      <c r="V460" s="612" t="str">
        <f>IF('statement of marks'!AF21="","",'statement of marks'!AF21)</f>
        <v>A</v>
      </c>
    </row>
    <row r="461" spans="1:22" ht="16" customHeight="1">
      <c r="A461" s="598"/>
      <c r="B461" s="1114" t="str">
        <f>IF('statement of marks'!$AI$3="","",'statement of marks'!$AI$3)</f>
        <v>vaxszth</v>
      </c>
      <c r="C461" s="1115"/>
      <c r="D461" s="275">
        <f>IF('statement of marks'!AI21="","",'statement of marks'!AI21)</f>
        <v>4</v>
      </c>
      <c r="E461" s="275">
        <f>IF('statement of marks'!AJ21="","",'statement of marks'!AJ21)</f>
        <v>5</v>
      </c>
      <c r="F461" s="606">
        <f>IF('statement of marks'!AK21="","",'statement of marks'!AK21)</f>
        <v>9</v>
      </c>
      <c r="G461" s="275">
        <f>IF('statement of marks'!AL21="","",'statement of marks'!AL21)</f>
        <v>5</v>
      </c>
      <c r="H461" s="275">
        <f>IF('statement of marks'!AM21="","",'statement of marks'!AM21)</f>
        <v>5</v>
      </c>
      <c r="I461" s="606">
        <f>IF('statement of marks'!AN21="","",'statement of marks'!AN21)</f>
        <v>10</v>
      </c>
      <c r="J461" s="275">
        <f>IF('statement of marks'!AO21="","",'statement of marks'!AO21)</f>
        <v>5</v>
      </c>
      <c r="K461" s="275">
        <f>IF('statement of marks'!AP21="","",'statement of marks'!AP21)</f>
        <v>5</v>
      </c>
      <c r="L461" s="606">
        <f>IF('statement of marks'!AQ21="","",'statement of marks'!AQ21)</f>
        <v>10</v>
      </c>
      <c r="M461" s="275">
        <f>IF('statement of marks'!AS21="","",'statement of marks'!AS21)</f>
        <v>46</v>
      </c>
      <c r="N461" s="275">
        <f>IF('statement of marks'!AT21="","",'statement of marks'!AT21)</f>
        <v>20</v>
      </c>
      <c r="O461" s="606">
        <f>IF('statement of marks'!AU21="","",'statement of marks'!AU21)</f>
        <v>66</v>
      </c>
      <c r="P461" s="277">
        <f>IF('statement of marks'!AV21="","",'statement of marks'!AV21)</f>
        <v>95</v>
      </c>
      <c r="Q461" s="275">
        <f>IF('statement of marks'!AW21="","",'statement of marks'!AW21)</f>
        <v>66</v>
      </c>
      <c r="R461" s="275">
        <f>IF('statement of marks'!AX21="","",'statement of marks'!AX21)</f>
        <v>25</v>
      </c>
      <c r="S461" s="606">
        <f>IF('statement of marks'!AY21="","",'statement of marks'!AY21)</f>
        <v>91</v>
      </c>
      <c r="T461" s="578">
        <f>IF('statement of marks'!AZ21="","",'statement of marks'!AZ21)</f>
        <v>186</v>
      </c>
      <c r="U461" s="578">
        <f>IF('statement of marks'!BA21="","",'statement of marks'!BA21)</f>
        <v>93</v>
      </c>
      <c r="V461" s="612" t="str">
        <f>IF('statement of marks'!BB21="","",'statement of marks'!BB21)</f>
        <v>A</v>
      </c>
    </row>
    <row r="462" spans="1:22" ht="16" customHeight="1">
      <c r="A462" s="598"/>
      <c r="B462" s="1114" t="str">
        <f>IF('statement of marks'!BE21="s","laLd`r",IF('statement of marks'!BE21="u","mnwZ",IF('statement of marks'!BE21="g","xqtjkrh",IF('statement of marks'!BE21="p","iatkch",IF('statement of marks'!BE21="sd","fla/kh","r`rh; Hkk""kk")))))</f>
        <v>laLd`r</v>
      </c>
      <c r="C462" s="1115"/>
      <c r="D462" s="275">
        <f>IF('statement of marks'!BF21="","",'statement of marks'!BF21)</f>
        <v>5</v>
      </c>
      <c r="E462" s="275">
        <f>IF('statement of marks'!BG21="","",'statement of marks'!BG21)</f>
        <v>4</v>
      </c>
      <c r="F462" s="606">
        <f>IF('statement of marks'!BH21="","",'statement of marks'!BH21)</f>
        <v>9</v>
      </c>
      <c r="G462" s="275">
        <f>IF('statement of marks'!BI21="","",'statement of marks'!BI21)</f>
        <v>5</v>
      </c>
      <c r="H462" s="275">
        <f>IF('statement of marks'!BJ21="","",'statement of marks'!BJ21)</f>
        <v>5</v>
      </c>
      <c r="I462" s="606">
        <f>IF('statement of marks'!BK21="","",'statement of marks'!BK21)</f>
        <v>10</v>
      </c>
      <c r="J462" s="275">
        <f>IF('statement of marks'!BL21="","",'statement of marks'!BL21)</f>
        <v>5</v>
      </c>
      <c r="K462" s="275">
        <f>IF('statement of marks'!BM21="","",'statement of marks'!BM21)</f>
        <v>5</v>
      </c>
      <c r="L462" s="606">
        <f>IF('statement of marks'!BN21="","",'statement of marks'!BN21)</f>
        <v>10</v>
      </c>
      <c r="M462" s="275">
        <f>IF('statement of marks'!BP21="","",'statement of marks'!BP21)</f>
        <v>43</v>
      </c>
      <c r="N462" s="275">
        <f>IF('statement of marks'!BQ21="","",'statement of marks'!BQ21)</f>
        <v>16</v>
      </c>
      <c r="O462" s="606">
        <f>IF('statement of marks'!BR21="","",'statement of marks'!BR21)</f>
        <v>59</v>
      </c>
      <c r="P462" s="277">
        <f>IF('statement of marks'!BS21="","",'statement of marks'!BS21)</f>
        <v>88</v>
      </c>
      <c r="Q462" s="275">
        <f>IF('statement of marks'!BT21="","",'statement of marks'!BT21)</f>
        <v>60</v>
      </c>
      <c r="R462" s="275">
        <f>IF('statement of marks'!BU21="","",'statement of marks'!BU21)</f>
        <v>25</v>
      </c>
      <c r="S462" s="606">
        <f>IF('statement of marks'!BV21="","",'statement of marks'!BV21)</f>
        <v>85</v>
      </c>
      <c r="T462" s="578">
        <f>IF('statement of marks'!BW21="","",'statement of marks'!BW21)</f>
        <v>173</v>
      </c>
      <c r="U462" s="578">
        <f>IF('statement of marks'!BX21="","",'statement of marks'!BX21)</f>
        <v>87</v>
      </c>
      <c r="V462" s="612" t="str">
        <f>IF('statement of marks'!BY21="","",'statement of marks'!BY21)</f>
        <v>A</v>
      </c>
    </row>
    <row r="463" spans="1:22" ht="16" customHeight="1">
      <c r="A463" s="598"/>
      <c r="B463" s="1114" t="str">
        <f>IF('statement of marks'!$CB$3="","",'statement of marks'!$CB$3)</f>
        <v>xf.kr</v>
      </c>
      <c r="C463" s="1115"/>
      <c r="D463" s="275">
        <f>IF('statement of marks'!CB21="","",'statement of marks'!CB21)</f>
        <v>5</v>
      </c>
      <c r="E463" s="275">
        <f>IF('statement of marks'!CC21="","",'statement of marks'!CC21)</f>
        <v>5</v>
      </c>
      <c r="F463" s="606">
        <f>IF('statement of marks'!CD21="","",'statement of marks'!CD21)</f>
        <v>10</v>
      </c>
      <c r="G463" s="275">
        <f>IF('statement of marks'!CE21="","",'statement of marks'!CE21)</f>
        <v>5</v>
      </c>
      <c r="H463" s="275">
        <f>IF('statement of marks'!CF21="","",'statement of marks'!CF21)</f>
        <v>5</v>
      </c>
      <c r="I463" s="606">
        <f>IF('statement of marks'!CG21="","",'statement of marks'!CG21)</f>
        <v>10</v>
      </c>
      <c r="J463" s="275">
        <f>IF('statement of marks'!CH21="","",'statement of marks'!CH21)</f>
        <v>5</v>
      </c>
      <c r="K463" s="275">
        <f>IF('statement of marks'!CI21="","",'statement of marks'!CI21)</f>
        <v>5</v>
      </c>
      <c r="L463" s="606">
        <f>IF('statement of marks'!CJ21="","",'statement of marks'!CJ21)</f>
        <v>10</v>
      </c>
      <c r="M463" s="275">
        <f>IF('statement of marks'!CL21="","",'statement of marks'!CL21)</f>
        <v>42</v>
      </c>
      <c r="N463" s="275">
        <f>IF('statement of marks'!CM21="","",'statement of marks'!CM21)</f>
        <v>19</v>
      </c>
      <c r="O463" s="606">
        <f>IF('statement of marks'!CN21="","",'statement of marks'!CN21)</f>
        <v>61</v>
      </c>
      <c r="P463" s="277">
        <f>IF('statement of marks'!CO21="","",'statement of marks'!CO21)</f>
        <v>91</v>
      </c>
      <c r="Q463" s="275">
        <f>IF('statement of marks'!CP21="","",'statement of marks'!CP21)</f>
        <v>68</v>
      </c>
      <c r="R463" s="275">
        <f>IF('statement of marks'!CQ21="","",'statement of marks'!CQ21)</f>
        <v>25</v>
      </c>
      <c r="S463" s="606">
        <f>IF('statement of marks'!CR21="","",'statement of marks'!CR21)</f>
        <v>93</v>
      </c>
      <c r="T463" s="578">
        <f>IF('statement of marks'!CS21="","",'statement of marks'!CS21)</f>
        <v>184</v>
      </c>
      <c r="U463" s="578">
        <f>IF('statement of marks'!CT21="","",'statement of marks'!CT21)</f>
        <v>92</v>
      </c>
      <c r="V463" s="612" t="str">
        <f>IF('statement of marks'!CU21="","",'statement of marks'!CU21)</f>
        <v>A</v>
      </c>
    </row>
    <row r="464" spans="1:22" ht="16" customHeight="1">
      <c r="A464" s="598"/>
      <c r="B464" s="1114" t="str">
        <f>IF('statement of marks'!$CX$3="","",'statement of marks'!$CX$3)</f>
        <v>foKku</v>
      </c>
      <c r="C464" s="1115"/>
      <c r="D464" s="275">
        <f>IF('statement of marks'!CX21="","",'statement of marks'!CX21)</f>
        <v>3</v>
      </c>
      <c r="E464" s="275">
        <f>IF('statement of marks'!CY21="","",'statement of marks'!CY21)</f>
        <v>2</v>
      </c>
      <c r="F464" s="606">
        <f>IF('statement of marks'!CZ21="","",'statement of marks'!CZ21)</f>
        <v>5</v>
      </c>
      <c r="G464" s="275">
        <f>IF('statement of marks'!DA21="","",'statement of marks'!DA21)</f>
        <v>5</v>
      </c>
      <c r="H464" s="275">
        <f>IF('statement of marks'!DB21="","",'statement of marks'!DB21)</f>
        <v>5</v>
      </c>
      <c r="I464" s="606">
        <f>IF('statement of marks'!DC21="","",'statement of marks'!DC21)</f>
        <v>10</v>
      </c>
      <c r="J464" s="275">
        <f>IF('statement of marks'!DD21="","",'statement of marks'!DD21)</f>
        <v>4</v>
      </c>
      <c r="K464" s="275">
        <f>IF('statement of marks'!DE21="","",'statement of marks'!DE21)</f>
        <v>4</v>
      </c>
      <c r="L464" s="606">
        <f>IF('statement of marks'!DF21="","",'statement of marks'!DF21)</f>
        <v>8</v>
      </c>
      <c r="M464" s="275">
        <f>IF('statement of marks'!DH21="","",'statement of marks'!DH21)</f>
        <v>25</v>
      </c>
      <c r="N464" s="275">
        <f>IF('statement of marks'!DI21="","",'statement of marks'!DI21)</f>
        <v>14</v>
      </c>
      <c r="O464" s="606">
        <f>IF('statement of marks'!DJ21="","",'statement of marks'!DJ21)</f>
        <v>39</v>
      </c>
      <c r="P464" s="277">
        <f>IF('statement of marks'!DK21="","",'statement of marks'!DK21)</f>
        <v>62</v>
      </c>
      <c r="Q464" s="275">
        <f>IF('statement of marks'!DL21="","",'statement of marks'!DL21)</f>
        <v>43</v>
      </c>
      <c r="R464" s="275">
        <f>IF('statement of marks'!DM21="","",'statement of marks'!DM21)</f>
        <v>25</v>
      </c>
      <c r="S464" s="606">
        <f>IF('statement of marks'!DN21="","",'statement of marks'!DN21)</f>
        <v>68</v>
      </c>
      <c r="T464" s="578">
        <f>IF('statement of marks'!DO21="","",'statement of marks'!DO21)</f>
        <v>130</v>
      </c>
      <c r="U464" s="578">
        <f>IF('statement of marks'!DP21="","",'statement of marks'!DP21)</f>
        <v>65</v>
      </c>
      <c r="V464" s="612" t="str">
        <f>IF('statement of marks'!DQ21="","",'statement of marks'!DQ21)</f>
        <v>C</v>
      </c>
    </row>
    <row r="465" spans="1:22" ht="16" customHeight="1">
      <c r="A465" s="598"/>
      <c r="B465" s="1114" t="str">
        <f>IF('statement of marks'!$DT$3="","",'statement of marks'!$DT$3)</f>
        <v>lkekftd foKku</v>
      </c>
      <c r="C465" s="1115"/>
      <c r="D465" s="275">
        <f>IF('statement of marks'!DT21="","",'statement of marks'!DT21)</f>
        <v>5</v>
      </c>
      <c r="E465" s="275">
        <f>IF('statement of marks'!DU21="","",'statement of marks'!DU21)</f>
        <v>5</v>
      </c>
      <c r="F465" s="606">
        <f>IF('statement of marks'!DV21="","",'statement of marks'!DV21)</f>
        <v>10</v>
      </c>
      <c r="G465" s="275">
        <f>IF('statement of marks'!DW21="","",'statement of marks'!DW21)</f>
        <v>5</v>
      </c>
      <c r="H465" s="275">
        <f>IF('statement of marks'!DX21="","",'statement of marks'!DX21)</f>
        <v>5</v>
      </c>
      <c r="I465" s="606">
        <f>IF('statement of marks'!DY21="","",'statement of marks'!DY21)</f>
        <v>10</v>
      </c>
      <c r="J465" s="275">
        <f>IF('statement of marks'!DZ21="","",'statement of marks'!DZ21)</f>
        <v>5</v>
      </c>
      <c r="K465" s="275">
        <f>IF('statement of marks'!EA21="","",'statement of marks'!EA21)</f>
        <v>5</v>
      </c>
      <c r="L465" s="606">
        <f>IF('statement of marks'!EB21="","",'statement of marks'!EB21)</f>
        <v>10</v>
      </c>
      <c r="M465" s="275">
        <f>IF('statement of marks'!ED21="","",'statement of marks'!ED21)</f>
        <v>35</v>
      </c>
      <c r="N465" s="275">
        <f>IF('statement of marks'!EE21="","",'statement of marks'!EE21)</f>
        <v>19</v>
      </c>
      <c r="O465" s="606">
        <f>IF('statement of marks'!EF21="","",'statement of marks'!EF21)</f>
        <v>54</v>
      </c>
      <c r="P465" s="277">
        <f>IF('statement of marks'!EG21="","",'statement of marks'!EG21)</f>
        <v>84</v>
      </c>
      <c r="Q465" s="275">
        <f>IF('statement of marks'!EH21="","",'statement of marks'!EH21)</f>
        <v>66</v>
      </c>
      <c r="R465" s="275">
        <f>IF('statement of marks'!EI21="","",'statement of marks'!EI21)</f>
        <v>25</v>
      </c>
      <c r="S465" s="606">
        <f>IF('statement of marks'!EJ21="","",'statement of marks'!EJ21)</f>
        <v>91</v>
      </c>
      <c r="T465" s="578">
        <f>IF('statement of marks'!EK21="","",'statement of marks'!EK21)</f>
        <v>175</v>
      </c>
      <c r="U465" s="578">
        <f>IF('statement of marks'!EL21="","",'statement of marks'!EL21)</f>
        <v>88</v>
      </c>
      <c r="V465" s="612" t="str">
        <f>IF('statement of marks'!EM21="","",'statement of marks'!EM21)</f>
        <v>A</v>
      </c>
    </row>
    <row r="466" spans="1:22" ht="16" customHeight="1">
      <c r="A466" s="598"/>
      <c r="B466" s="1117" t="s">
        <v>271</v>
      </c>
      <c r="C466" s="1118"/>
      <c r="D466" s="1081" t="s">
        <v>1</v>
      </c>
      <c r="E466" s="1081"/>
      <c r="F466" s="1081"/>
      <c r="G466" s="1081" t="s">
        <v>21</v>
      </c>
      <c r="H466" s="1081"/>
      <c r="I466" s="1081"/>
      <c r="J466" s="1081" t="s">
        <v>272</v>
      </c>
      <c r="K466" s="1081"/>
      <c r="L466" s="1081"/>
      <c r="M466" s="1081" t="s">
        <v>68</v>
      </c>
      <c r="N466" s="1081"/>
      <c r="O466" s="1081"/>
      <c r="P466" s="1081" t="s">
        <v>463</v>
      </c>
      <c r="Q466" s="1081"/>
      <c r="R466" s="1081"/>
      <c r="S466" s="609"/>
      <c r="T466" s="1187" t="s">
        <v>458</v>
      </c>
      <c r="U466" s="1188"/>
      <c r="V466" s="1189"/>
    </row>
    <row r="467" spans="1:22" ht="16" customHeight="1">
      <c r="A467" s="599"/>
      <c r="B467" s="1175" t="s">
        <v>3</v>
      </c>
      <c r="C467" s="1176"/>
      <c r="D467" s="1177">
        <f>IF('statement of marks'!EP$6="","",'statement of marks'!EP$6)</f>
        <v>20</v>
      </c>
      <c r="E467" s="1177"/>
      <c r="F467" s="1177"/>
      <c r="G467" s="1177">
        <f>IF('statement of marks'!EQ$6="","",'statement of marks'!EQ$6)</f>
        <v>20</v>
      </c>
      <c r="H467" s="1177"/>
      <c r="I467" s="1177"/>
      <c r="J467" s="1177">
        <f>IF('statement of marks'!ES$6="","",'statement of marks'!ES$6)</f>
        <v>20</v>
      </c>
      <c r="K467" s="1177"/>
      <c r="L467" s="1177"/>
      <c r="M467" s="1177">
        <f>IF('statement of marks'!ER$6="","",'statement of marks'!ER$6)</f>
        <v>20</v>
      </c>
      <c r="N467" s="1177"/>
      <c r="O467" s="1177"/>
      <c r="P467" s="1177">
        <f>IF('statement of marks'!ET$6="","",'statement of marks'!ET$6)</f>
        <v>20</v>
      </c>
      <c r="Q467" s="1177"/>
      <c r="R467" s="1177"/>
      <c r="S467" s="610" t="str">
        <f>IF('statement of marks'!FE$6="","",'statement of marks'!EX$6)</f>
        <v/>
      </c>
      <c r="T467" s="615">
        <f>IF('statement of marks'!EU$6="","",'statement of marks'!EU$6)</f>
        <v>100</v>
      </c>
      <c r="U467" s="616" t="s">
        <v>5</v>
      </c>
      <c r="V467" s="617" t="s">
        <v>464</v>
      </c>
    </row>
    <row r="468" spans="1:22" ht="16" customHeight="1">
      <c r="A468" s="598"/>
      <c r="B468" s="1114" t="str">
        <f>IF('statement of marks'!$EP$3="","",'statement of marks'!$EP$3)</f>
        <v>dk;kZuqHko</v>
      </c>
      <c r="C468" s="1115"/>
      <c r="D468" s="1103">
        <f>IF('statement of marks'!EP21="","",'statement of marks'!EP21)</f>
        <v>15</v>
      </c>
      <c r="E468" s="1103"/>
      <c r="F468" s="1103"/>
      <c r="G468" s="1103">
        <f>IF('statement of marks'!EQ21="","",'statement of marks'!EQ21)</f>
        <v>15</v>
      </c>
      <c r="H468" s="1103"/>
      <c r="I468" s="1103"/>
      <c r="J468" s="1103">
        <f>IF('statement of marks'!ES21="","",'statement of marks'!ES21)</f>
        <v>15</v>
      </c>
      <c r="K468" s="1103"/>
      <c r="L468" s="1103"/>
      <c r="M468" s="1103">
        <f>IF('statement of marks'!ER21="","",'statement of marks'!ER21)</f>
        <v>15</v>
      </c>
      <c r="N468" s="1103"/>
      <c r="O468" s="1103"/>
      <c r="P468" s="1103">
        <f>IF('statement of marks'!ET21="","",'statement of marks'!ET21)</f>
        <v>15</v>
      </c>
      <c r="Q468" s="1103"/>
      <c r="R468" s="1103"/>
      <c r="S468" s="611"/>
      <c r="T468" s="613">
        <f>IF('statement of marks'!EU21="","",'statement of marks'!EU21)</f>
        <v>75</v>
      </c>
      <c r="U468" s="613">
        <f>IF('statement of marks'!EV21="","",'statement of marks'!EV21)</f>
        <v>75</v>
      </c>
      <c r="V468" s="614" t="str">
        <f>IF('statement of marks'!EW21="","",'statement of marks'!EW21)</f>
        <v>B</v>
      </c>
    </row>
    <row r="469" spans="1:22" ht="16" customHeight="1">
      <c r="A469" s="598"/>
      <c r="B469" s="1112" t="str">
        <f>IF('statement of marks'!$EZ$3="","",'statement of marks'!$EZ$3)</f>
        <v>dyk f'k{kk</v>
      </c>
      <c r="C469" s="1113"/>
      <c r="D469" s="1103">
        <f>IF('statement of marks'!EZ21="","",'statement of marks'!EZ21)</f>
        <v>20</v>
      </c>
      <c r="E469" s="1103"/>
      <c r="F469" s="1103"/>
      <c r="G469" s="1103">
        <f>IF('statement of marks'!FA21="","",'statement of marks'!FA21)</f>
        <v>20</v>
      </c>
      <c r="H469" s="1103"/>
      <c r="I469" s="1103"/>
      <c r="J469" s="1103">
        <f>IF('statement of marks'!FC21="","",'statement of marks'!FC21)</f>
        <v>20</v>
      </c>
      <c r="K469" s="1103"/>
      <c r="L469" s="1103"/>
      <c r="M469" s="1103">
        <f>IF('statement of marks'!FB21="","",'statement of marks'!FB21)</f>
        <v>20</v>
      </c>
      <c r="N469" s="1103"/>
      <c r="O469" s="1103"/>
      <c r="P469" s="1103">
        <f>IF('statement of marks'!FD21="","",'statement of marks'!FD21)</f>
        <v>20</v>
      </c>
      <c r="Q469" s="1103"/>
      <c r="R469" s="1103"/>
      <c r="S469" s="611"/>
      <c r="T469" s="613">
        <f>IF('statement of marks'!FE21="","",'statement of marks'!FE21)</f>
        <v>100</v>
      </c>
      <c r="U469" s="613">
        <f>IF('statement of marks'!FF21="","",'statement of marks'!FF21)</f>
        <v>100</v>
      </c>
      <c r="V469" s="614" t="str">
        <f>IF('statement of marks'!FG21="","",'statement of marks'!FG21)</f>
        <v>A</v>
      </c>
    </row>
    <row r="470" spans="1:22" ht="16" customHeight="1">
      <c r="A470" s="598"/>
      <c r="B470" s="1109" t="str">
        <f>IF('statement of marks'!$FJ$3="","",'statement of marks'!$FJ$3)</f>
        <v>LokLF; ,oe~ 'kkjhfjd f'k{kk</v>
      </c>
      <c r="C470" s="1110"/>
      <c r="D470" s="1103">
        <f>IF('statement of marks'!FJ21="","",'statement of marks'!FJ21)</f>
        <v>15</v>
      </c>
      <c r="E470" s="1103"/>
      <c r="F470" s="1103"/>
      <c r="G470" s="1103">
        <f>IF('statement of marks'!FK21="","",'statement of marks'!FK21)</f>
        <v>15</v>
      </c>
      <c r="H470" s="1103"/>
      <c r="I470" s="1103"/>
      <c r="J470" s="1103">
        <f>IF('statement of marks'!FM21="","",'statement of marks'!FM21)</f>
        <v>15</v>
      </c>
      <c r="K470" s="1103"/>
      <c r="L470" s="1103"/>
      <c r="M470" s="1103">
        <f>IF('statement of marks'!FL21="","",'statement of marks'!FL21)</f>
        <v>15</v>
      </c>
      <c r="N470" s="1103"/>
      <c r="O470" s="1103"/>
      <c r="P470" s="1103">
        <f>IF('statement of marks'!FN21="","",'statement of marks'!FN21)</f>
        <v>15</v>
      </c>
      <c r="Q470" s="1103"/>
      <c r="R470" s="1103"/>
      <c r="S470" s="611"/>
      <c r="T470" s="613">
        <f>IF('statement of marks'!FO21="","",'statement of marks'!FO21)</f>
        <v>75</v>
      </c>
      <c r="U470" s="613">
        <f>IF('statement of marks'!FP21="","",'statement of marks'!FP21)</f>
        <v>75</v>
      </c>
      <c r="V470" s="614" t="str">
        <f>IF('statement of marks'!FQ21="","",'statement of marks'!FQ21)</f>
        <v>B</v>
      </c>
    </row>
    <row r="471" spans="1:22" ht="16" customHeight="1">
      <c r="A471" s="598"/>
      <c r="B471" s="1104" t="s">
        <v>273</v>
      </c>
      <c r="C471" s="1105"/>
      <c r="D471" s="1213" t="str">
        <f>details!$DZ$3</f>
        <v>vxLr rd</v>
      </c>
      <c r="E471" s="1213"/>
      <c r="F471" s="1213"/>
      <c r="G471" s="1213" t="str">
        <f>details!$ED$3</f>
        <v>vDVwcj rd</v>
      </c>
      <c r="H471" s="1213"/>
      <c r="I471" s="1213"/>
      <c r="J471" s="1213" t="str">
        <f>details!$EL$3</f>
        <v>Qjojh rd</v>
      </c>
      <c r="K471" s="1213"/>
      <c r="L471" s="1213"/>
      <c r="M471" s="1213" t="str">
        <f>details!$EH$3</f>
        <v>fnlEcj rd</v>
      </c>
      <c r="N471" s="1213"/>
      <c r="O471" s="1213"/>
      <c r="P471" s="1213" t="str">
        <f>details!$EP$3</f>
        <v>loZ ;ksx</v>
      </c>
      <c r="Q471" s="1213"/>
      <c r="R471" s="1213"/>
      <c r="S471" s="1106" t="s">
        <v>475</v>
      </c>
      <c r="T471" s="1107"/>
      <c r="U471" s="1107"/>
      <c r="V471" s="1180"/>
    </row>
    <row r="472" spans="1:22" ht="16" customHeight="1">
      <c r="A472" s="598"/>
      <c r="B472" s="1100" t="s">
        <v>99</v>
      </c>
      <c r="C472" s="1101"/>
      <c r="D472" s="1102" t="str">
        <f>IF(details!EA21="","",details!EA21)</f>
        <v/>
      </c>
      <c r="E472" s="1102"/>
      <c r="F472" s="1102"/>
      <c r="G472" s="1102" t="str">
        <f>IF(details!EE21="","",details!EE21)</f>
        <v/>
      </c>
      <c r="H472" s="1102"/>
      <c r="I472" s="1102"/>
      <c r="J472" s="1102" t="str">
        <f>IF(details!EM21="","",details!EM21)</f>
        <v/>
      </c>
      <c r="K472" s="1102"/>
      <c r="L472" s="1102"/>
      <c r="M472" s="1102" t="str">
        <f>IF(details!EI21="","",details!EI21)</f>
        <v/>
      </c>
      <c r="N472" s="1102"/>
      <c r="O472" s="1102"/>
      <c r="P472" s="1102" t="str">
        <f>IF(details!EQ21="","",details!EQ21)</f>
        <v/>
      </c>
      <c r="Q472" s="1102"/>
      <c r="R472" s="1102"/>
      <c r="S472" s="1181">
        <f>'statement of marks'!$HG$108</f>
        <v>42460</v>
      </c>
      <c r="T472" s="1182"/>
      <c r="U472" s="1182"/>
      <c r="V472" s="1183"/>
    </row>
    <row r="473" spans="1:22" ht="16" customHeight="1">
      <c r="A473" s="598"/>
      <c r="B473" s="1094" t="s">
        <v>15</v>
      </c>
      <c r="C473" s="1095"/>
      <c r="D473" s="1096" t="str">
        <f>IF(details!DZ21="","",details!DZ21)</f>
        <v/>
      </c>
      <c r="E473" s="1096"/>
      <c r="F473" s="1096"/>
      <c r="G473" s="1096" t="str">
        <f>IF(details!ED21="","",details!ED21)</f>
        <v/>
      </c>
      <c r="H473" s="1096"/>
      <c r="I473" s="1096"/>
      <c r="J473" s="1096" t="str">
        <f>IF(details!EL21="","",details!EL21)</f>
        <v/>
      </c>
      <c r="K473" s="1096"/>
      <c r="L473" s="1096"/>
      <c r="M473" s="1096" t="str">
        <f>IF(details!EH21="","",details!EH21)</f>
        <v/>
      </c>
      <c r="N473" s="1096"/>
      <c r="O473" s="1096"/>
      <c r="P473" s="1096" t="str">
        <f>IF(details!EP21="","",details!EP21)</f>
        <v/>
      </c>
      <c r="Q473" s="1096"/>
      <c r="R473" s="1096"/>
      <c r="S473" s="1184"/>
      <c r="T473" s="1185"/>
      <c r="U473" s="1185"/>
      <c r="V473" s="1186"/>
    </row>
    <row r="474" spans="1:22" ht="16" customHeight="1">
      <c r="A474" s="1206"/>
      <c r="B474" s="1207" t="s">
        <v>473</v>
      </c>
      <c r="C474" s="1208"/>
      <c r="D474" s="1209" t="s">
        <v>3</v>
      </c>
      <c r="E474" s="1209"/>
      <c r="F474" s="1209"/>
      <c r="G474" s="1209" t="s">
        <v>389</v>
      </c>
      <c r="H474" s="1209"/>
      <c r="I474" s="1209"/>
      <c r="J474" s="1209" t="s">
        <v>5</v>
      </c>
      <c r="K474" s="1209"/>
      <c r="L474" s="1209"/>
      <c r="M474" s="1209" t="s">
        <v>465</v>
      </c>
      <c r="N474" s="1209"/>
      <c r="O474" s="1209"/>
      <c r="P474" s="1210" t="s">
        <v>306</v>
      </c>
      <c r="Q474" s="1210"/>
      <c r="R474" s="1210"/>
      <c r="S474" s="1209" t="s">
        <v>473</v>
      </c>
      <c r="T474" s="1209"/>
      <c r="U474" s="1209"/>
      <c r="V474" s="1211"/>
    </row>
    <row r="475" spans="1:22" ht="16" customHeight="1">
      <c r="A475" s="1206"/>
      <c r="B475" s="1207"/>
      <c r="C475" s="1208"/>
      <c r="D475" s="1212">
        <f>'statement of marks'!HE21</f>
        <v>1200</v>
      </c>
      <c r="E475" s="1212"/>
      <c r="F475" s="1212"/>
      <c r="G475" s="1212">
        <f>'statement of marks'!HF21</f>
        <v>1022</v>
      </c>
      <c r="H475" s="1212"/>
      <c r="I475" s="1212"/>
      <c r="J475" s="1212">
        <f>'statement of marks'!HG21</f>
        <v>85.166666666666671</v>
      </c>
      <c r="K475" s="1212"/>
      <c r="L475" s="1212"/>
      <c r="M475" s="1212" t="str">
        <f>'statement of marks'!HJ21</f>
        <v>A</v>
      </c>
      <c r="N475" s="1212"/>
      <c r="O475" s="1212"/>
      <c r="P475" s="1212">
        <f>'statement of marks'!HI21</f>
        <v>0.99999999999999845</v>
      </c>
      <c r="Q475" s="1212"/>
      <c r="R475" s="1212"/>
      <c r="S475" s="1209" t="str">
        <f>'statement of marks'!HD21</f>
        <v>mRrh.kZ</v>
      </c>
      <c r="T475" s="1209"/>
      <c r="U475" s="1209"/>
      <c r="V475" s="1211"/>
    </row>
    <row r="476" spans="1:22" ht="16" customHeight="1">
      <c r="A476" s="598"/>
      <c r="B476" s="1089" t="s">
        <v>100</v>
      </c>
      <c r="C476" s="1090"/>
      <c r="D476" s="1081"/>
      <c r="E476" s="1081"/>
      <c r="F476" s="1081"/>
      <c r="G476" s="1081"/>
      <c r="H476" s="1081"/>
      <c r="I476" s="1081"/>
      <c r="J476" s="1081"/>
      <c r="K476" s="1081"/>
      <c r="L476" s="1081"/>
      <c r="M476" s="1081"/>
      <c r="N476" s="1081"/>
      <c r="O476" s="1081"/>
      <c r="P476" s="1081"/>
      <c r="Q476" s="1081"/>
      <c r="R476" s="1081"/>
      <c r="S476" s="1081"/>
      <c r="T476" s="1081"/>
      <c r="U476" s="1081"/>
      <c r="V476" s="1205"/>
    </row>
    <row r="477" spans="1:22" ht="16" customHeight="1">
      <c r="A477" s="598"/>
      <c r="B477" s="1087" t="s">
        <v>80</v>
      </c>
      <c r="C477" s="1088"/>
      <c r="D477" s="1081"/>
      <c r="E477" s="1081"/>
      <c r="F477" s="1081"/>
      <c r="G477" s="1081"/>
      <c r="H477" s="1081"/>
      <c r="I477" s="1081"/>
      <c r="J477" s="1081"/>
      <c r="K477" s="1081"/>
      <c r="L477" s="1081"/>
      <c r="M477" s="1081"/>
      <c r="N477" s="1081"/>
      <c r="O477" s="1081"/>
      <c r="P477" s="1081"/>
      <c r="Q477" s="1081"/>
      <c r="R477" s="1081"/>
      <c r="S477" s="1081"/>
      <c r="T477" s="1081"/>
      <c r="U477" s="1081"/>
      <c r="V477" s="1205"/>
    </row>
    <row r="478" spans="1:22" ht="16" customHeight="1">
      <c r="A478" s="598"/>
      <c r="B478" s="1089" t="s">
        <v>466</v>
      </c>
      <c r="C478" s="1090"/>
      <c r="D478" s="1081"/>
      <c r="E478" s="1081"/>
      <c r="F478" s="1081"/>
      <c r="G478" s="1081"/>
      <c r="H478" s="1081"/>
      <c r="I478" s="1081"/>
      <c r="J478" s="1081"/>
      <c r="K478" s="1081"/>
      <c r="L478" s="1081"/>
      <c r="M478" s="1081"/>
      <c r="N478" s="1081"/>
      <c r="O478" s="1081"/>
      <c r="P478" s="1081" t="s">
        <v>466</v>
      </c>
      <c r="Q478" s="1081"/>
      <c r="R478" s="1081"/>
      <c r="S478" s="1081"/>
      <c r="T478" s="1081"/>
      <c r="U478" s="1081"/>
      <c r="V478" s="1205"/>
    </row>
    <row r="479" spans="1:22" ht="16" customHeight="1">
      <c r="A479" s="598"/>
      <c r="B479" s="1085" t="s">
        <v>101</v>
      </c>
      <c r="C479" s="1086"/>
      <c r="D479" s="1081"/>
      <c r="E479" s="1081"/>
      <c r="F479" s="1081"/>
      <c r="G479" s="1081"/>
      <c r="H479" s="1081"/>
      <c r="I479" s="1081"/>
      <c r="J479" s="1081"/>
      <c r="K479" s="1081"/>
      <c r="L479" s="1081"/>
      <c r="M479" s="1081"/>
      <c r="N479" s="1081"/>
      <c r="O479" s="1081"/>
      <c r="P479" s="1081"/>
      <c r="Q479" s="1081"/>
      <c r="R479" s="1081"/>
      <c r="S479" s="1198" t="s">
        <v>101</v>
      </c>
      <c r="T479" s="1198"/>
      <c r="U479" s="1198"/>
      <c r="V479" s="1199"/>
    </row>
    <row r="480" spans="1:22" ht="16" customHeight="1" thickBot="1">
      <c r="A480" s="600"/>
      <c r="B480" s="1200" t="s">
        <v>102</v>
      </c>
      <c r="C480" s="1201"/>
      <c r="D480" s="1202"/>
      <c r="E480" s="1202"/>
      <c r="F480" s="1202"/>
      <c r="G480" s="1202"/>
      <c r="H480" s="1202"/>
      <c r="I480" s="1202"/>
      <c r="J480" s="1202"/>
      <c r="K480" s="1202"/>
      <c r="L480" s="1202"/>
      <c r="M480" s="1202"/>
      <c r="N480" s="1202"/>
      <c r="O480" s="1202"/>
      <c r="P480" s="1202"/>
      <c r="Q480" s="1202"/>
      <c r="R480" s="1202"/>
      <c r="S480" s="1203" t="s">
        <v>163</v>
      </c>
      <c r="T480" s="1203"/>
      <c r="U480" s="1203"/>
      <c r="V480" s="1204"/>
    </row>
    <row r="481" spans="1:22" ht="16" customHeight="1">
      <c r="A481" s="597"/>
      <c r="B481" s="1216" t="s">
        <v>47</v>
      </c>
      <c r="C481" s="1217"/>
      <c r="D481" s="1217"/>
      <c r="E481" s="1217"/>
      <c r="F481" s="1217"/>
      <c r="G481" s="1217"/>
      <c r="H481" s="1217"/>
      <c r="I481" s="1217"/>
      <c r="J481" s="1217"/>
      <c r="K481" s="1217"/>
      <c r="L481" s="1217"/>
      <c r="M481" s="1217"/>
      <c r="N481" s="1217"/>
      <c r="O481" s="1217"/>
      <c r="P481" s="1217"/>
      <c r="Q481" s="1217"/>
      <c r="R481" s="1217"/>
      <c r="S481" s="1217"/>
      <c r="T481" s="1217"/>
      <c r="U481" s="1217"/>
      <c r="V481" s="1218"/>
    </row>
    <row r="482" spans="1:22" ht="16" customHeight="1">
      <c r="A482" s="598"/>
      <c r="B482" s="1219" t="str">
        <f>'statement of marks'!$A$1</f>
        <v>jk- ck- ek/;fed fo|ky; uohu] fuEckgsM+k</v>
      </c>
      <c r="C482" s="1220"/>
      <c r="D482" s="1220"/>
      <c r="E482" s="1220"/>
      <c r="F482" s="1220"/>
      <c r="G482" s="1220"/>
      <c r="H482" s="1220"/>
      <c r="I482" s="1220"/>
      <c r="J482" s="1220"/>
      <c r="K482" s="1220"/>
      <c r="L482" s="1220"/>
      <c r="M482" s="1220"/>
      <c r="N482" s="1220"/>
      <c r="O482" s="1220"/>
      <c r="P482" s="1220"/>
      <c r="Q482" s="1220"/>
      <c r="R482" s="1220"/>
      <c r="S482" s="1220"/>
      <c r="T482" s="1220"/>
      <c r="U482" s="1220"/>
      <c r="V482" s="1221"/>
    </row>
    <row r="483" spans="1:22" ht="16" customHeight="1">
      <c r="A483" s="598"/>
      <c r="B483" s="1114" t="s">
        <v>467</v>
      </c>
      <c r="C483" s="1115"/>
      <c r="D483" s="1119" t="str">
        <f>'statement of marks'!$H$3</f>
        <v>2015-16</v>
      </c>
      <c r="E483" s="1119"/>
      <c r="F483" s="1119"/>
      <c r="G483" s="1119"/>
      <c r="H483" s="1119"/>
      <c r="I483" s="1119"/>
      <c r="J483" s="1119"/>
      <c r="K483" s="1119"/>
      <c r="L483" s="1119"/>
      <c r="M483" s="1119"/>
      <c r="N483" s="1119"/>
      <c r="O483" s="1119"/>
      <c r="P483" s="1119"/>
      <c r="Q483" s="1119"/>
      <c r="R483" s="1119"/>
      <c r="S483" s="1119"/>
      <c r="T483" s="1119"/>
      <c r="U483" s="1119"/>
      <c r="V483" s="1196"/>
    </row>
    <row r="484" spans="1:22" ht="16" customHeight="1">
      <c r="A484" s="598"/>
      <c r="B484" s="1114" t="s">
        <v>218</v>
      </c>
      <c r="C484" s="1115"/>
      <c r="D484" s="1115" t="str">
        <f>IF('statement of marks'!J22="","",'statement of marks'!J22)</f>
        <v/>
      </c>
      <c r="E484" s="1115"/>
      <c r="F484" s="1115"/>
      <c r="G484" s="1115"/>
      <c r="H484" s="1115"/>
      <c r="I484" s="1115"/>
      <c r="J484" s="1115"/>
      <c r="K484" s="1115"/>
      <c r="L484" s="1115"/>
      <c r="M484" s="1115"/>
      <c r="N484" s="1115"/>
      <c r="O484" s="1115"/>
      <c r="P484" s="1115"/>
      <c r="Q484" s="1115"/>
      <c r="R484" s="1115"/>
      <c r="S484" s="1115"/>
      <c r="T484" s="1115"/>
      <c r="U484" s="1115"/>
      <c r="V484" s="1197"/>
    </row>
    <row r="485" spans="1:22" ht="16" customHeight="1">
      <c r="A485" s="598"/>
      <c r="B485" s="1114" t="s">
        <v>219</v>
      </c>
      <c r="C485" s="1115"/>
      <c r="D485" s="1115" t="str">
        <f>IF('statement of marks'!K22="","",'statement of marks'!K22)</f>
        <v/>
      </c>
      <c r="E485" s="1115"/>
      <c r="F485" s="1115"/>
      <c r="G485" s="1115"/>
      <c r="H485" s="1115"/>
      <c r="I485" s="1115"/>
      <c r="J485" s="1115"/>
      <c r="K485" s="1115"/>
      <c r="L485" s="1115"/>
      <c r="M485" s="1115"/>
      <c r="N485" s="1115"/>
      <c r="O485" s="1115"/>
      <c r="P485" s="1115"/>
      <c r="Q485" s="1115"/>
      <c r="R485" s="1115"/>
      <c r="S485" s="1115"/>
      <c r="T485" s="1115"/>
      <c r="U485" s="1115"/>
      <c r="V485" s="1197"/>
    </row>
    <row r="486" spans="1:22" ht="16" customHeight="1">
      <c r="A486" s="598"/>
      <c r="B486" s="1114" t="s">
        <v>220</v>
      </c>
      <c r="C486" s="1115"/>
      <c r="D486" s="1115" t="str">
        <f>IF('statement of marks'!L22="","",'statement of marks'!L22)</f>
        <v/>
      </c>
      <c r="E486" s="1115"/>
      <c r="F486" s="1115"/>
      <c r="G486" s="1115"/>
      <c r="H486" s="1115"/>
      <c r="I486" s="1115"/>
      <c r="J486" s="1115"/>
      <c r="K486" s="1115"/>
      <c r="L486" s="1115"/>
      <c r="M486" s="1115"/>
      <c r="N486" s="1115"/>
      <c r="O486" s="1115"/>
      <c r="P486" s="1115"/>
      <c r="Q486" s="1115"/>
      <c r="R486" s="1115"/>
      <c r="S486" s="1115"/>
      <c r="T486" s="1115"/>
      <c r="U486" s="1115"/>
      <c r="V486" s="1197"/>
    </row>
    <row r="487" spans="1:22" ht="16" customHeight="1">
      <c r="A487" s="598"/>
      <c r="B487" s="1114" t="s">
        <v>221</v>
      </c>
      <c r="C487" s="1115"/>
      <c r="D487" s="1119" t="str">
        <f>'statement of marks'!$G$3</f>
        <v>6 A</v>
      </c>
      <c r="E487" s="1119"/>
      <c r="F487" s="1119"/>
      <c r="G487" s="1115" t="s">
        <v>9</v>
      </c>
      <c r="H487" s="1115"/>
      <c r="I487" s="1115"/>
      <c r="J487" s="1119" t="str">
        <f>IF('statement of marks'!D22="","",'statement of marks'!D22)</f>
        <v/>
      </c>
      <c r="K487" s="1119"/>
      <c r="L487" s="1119"/>
      <c r="M487" s="1115" t="s">
        <v>222</v>
      </c>
      <c r="N487" s="1115"/>
      <c r="O487" s="1115"/>
      <c r="P487" s="1119" t="str">
        <f>IF('statement of marks'!F22="","",'statement of marks'!F22)</f>
        <v/>
      </c>
      <c r="Q487" s="1119"/>
      <c r="R487" s="1119"/>
      <c r="S487" s="1214" t="str">
        <f>IF('statement of marks'!$J$3="","",'statement of marks'!$J$3)</f>
        <v xml:space="preserve">fo|ky; dk Mk;l dksM+ </v>
      </c>
      <c r="T487" s="1214"/>
      <c r="U487" s="1214"/>
      <c r="V487" s="1215"/>
    </row>
    <row r="488" spans="1:22" ht="16" customHeight="1">
      <c r="A488" s="598"/>
      <c r="B488" s="601" t="s">
        <v>0</v>
      </c>
      <c r="C488" s="602"/>
      <c r="D488" s="1121" t="str">
        <f>IF('statement of marks'!H22="","",'statement of marks'!H22)</f>
        <v/>
      </c>
      <c r="E488" s="1121"/>
      <c r="F488" s="1121"/>
      <c r="G488" s="1115" t="str">
        <f>IF('statement of marks'!I22="","",'statement of marks'!I22)</f>
        <v/>
      </c>
      <c r="H488" s="1115"/>
      <c r="I488" s="1115"/>
      <c r="J488" s="1115"/>
      <c r="K488" s="1115"/>
      <c r="L488" s="1115"/>
      <c r="M488" s="1115"/>
      <c r="N488" s="1115"/>
      <c r="O488" s="1115"/>
      <c r="P488" s="1115"/>
      <c r="Q488" s="1115"/>
      <c r="R488" s="1115"/>
      <c r="S488" s="1190" t="str">
        <f>IF('statement of marks'!$K$3="","",'statement of marks'!$K$3)</f>
        <v xml:space="preserve">08291009401   </v>
      </c>
      <c r="T488" s="1190"/>
      <c r="U488" s="1190"/>
      <c r="V488" s="1191"/>
    </row>
    <row r="489" spans="1:22" ht="16" customHeight="1">
      <c r="A489" s="598"/>
      <c r="B489" s="561" t="s">
        <v>28</v>
      </c>
      <c r="C489" s="603" t="s">
        <v>97</v>
      </c>
      <c r="D489" s="1081" t="s">
        <v>1</v>
      </c>
      <c r="E489" s="1081"/>
      <c r="F489" s="1081"/>
      <c r="G489" s="1081" t="s">
        <v>21</v>
      </c>
      <c r="H489" s="1081"/>
      <c r="I489" s="1081"/>
      <c r="J489" s="1081" t="s">
        <v>68</v>
      </c>
      <c r="K489" s="1081"/>
      <c r="L489" s="1081"/>
      <c r="M489" s="1081" t="s">
        <v>98</v>
      </c>
      <c r="N489" s="1081"/>
      <c r="O489" s="1081"/>
      <c r="P489" s="1192" t="s">
        <v>278</v>
      </c>
      <c r="Q489" s="1193" t="s">
        <v>459</v>
      </c>
      <c r="R489" s="1193"/>
      <c r="S489" s="1193"/>
      <c r="T489" s="1194" t="s">
        <v>458</v>
      </c>
      <c r="U489" s="1194"/>
      <c r="V489" s="1195"/>
    </row>
    <row r="490" spans="1:22" ht="16" customHeight="1">
      <c r="A490" s="598"/>
      <c r="B490" s="561"/>
      <c r="C490" s="603"/>
      <c r="D490" s="596" t="s">
        <v>468</v>
      </c>
      <c r="E490" s="596" t="s">
        <v>469</v>
      </c>
      <c r="F490" s="604" t="s">
        <v>2</v>
      </c>
      <c r="G490" s="596" t="s">
        <v>468</v>
      </c>
      <c r="H490" s="596" t="s">
        <v>469</v>
      </c>
      <c r="I490" s="604" t="s">
        <v>2</v>
      </c>
      <c r="J490" s="596" t="s">
        <v>468</v>
      </c>
      <c r="K490" s="596" t="s">
        <v>469</v>
      </c>
      <c r="L490" s="604" t="s">
        <v>2</v>
      </c>
      <c r="M490" s="596" t="s">
        <v>468</v>
      </c>
      <c r="N490" s="596" t="s">
        <v>469</v>
      </c>
      <c r="O490" s="604" t="s">
        <v>2</v>
      </c>
      <c r="P490" s="1192"/>
      <c r="Q490" s="596" t="s">
        <v>468</v>
      </c>
      <c r="R490" s="596" t="s">
        <v>469</v>
      </c>
      <c r="S490" s="608" t="s">
        <v>2</v>
      </c>
      <c r="T490" s="618" t="s">
        <v>304</v>
      </c>
      <c r="U490" s="619" t="s">
        <v>5</v>
      </c>
      <c r="V490" s="620" t="s">
        <v>464</v>
      </c>
    </row>
    <row r="491" spans="1:22" ht="16" customHeight="1">
      <c r="A491" s="599"/>
      <c r="B491" s="1178" t="s">
        <v>3</v>
      </c>
      <c r="C491" s="1179"/>
      <c r="D491" s="579">
        <f>IF('statement of marks'!M$6="","",'statement of marks'!M$6)</f>
        <v>5</v>
      </c>
      <c r="E491" s="579">
        <f>IF('statement of marks'!N$6="","",'statement of marks'!N$6)</f>
        <v>5</v>
      </c>
      <c r="F491" s="605">
        <f>IF('statement of marks'!O$6="","",'statement of marks'!O$6)</f>
        <v>10</v>
      </c>
      <c r="G491" s="579">
        <f>IF('statement of marks'!P$6="","",'statement of marks'!P$6)</f>
        <v>5</v>
      </c>
      <c r="H491" s="579">
        <f>IF('statement of marks'!Q$6="","",'statement of marks'!Q$6)</f>
        <v>5</v>
      </c>
      <c r="I491" s="605">
        <f>IF('statement of marks'!R$6="","",'statement of marks'!R$6)</f>
        <v>10</v>
      </c>
      <c r="J491" s="579">
        <f>IF('statement of marks'!S$6="","",'statement of marks'!S$6)</f>
        <v>5</v>
      </c>
      <c r="K491" s="579">
        <f>IF('statement of marks'!T$6="","",'statement of marks'!T$6)</f>
        <v>5</v>
      </c>
      <c r="L491" s="605">
        <f>IF('statement of marks'!U$6="","",'statement of marks'!U$6)</f>
        <v>10</v>
      </c>
      <c r="M491" s="579">
        <f>IF('statement of marks'!W$6="","",'statement of marks'!W$6)</f>
        <v>50</v>
      </c>
      <c r="N491" s="579">
        <f>IF('statement of marks'!X$6="","",'statement of marks'!X$6)</f>
        <v>20</v>
      </c>
      <c r="O491" s="605">
        <f>IF('statement of marks'!Y$6="","",'statement of marks'!Y$6)</f>
        <v>70</v>
      </c>
      <c r="P491" s="580">
        <f>IF('statement of marks'!Z$6="","",'statement of marks'!Z$6)</f>
        <v>100</v>
      </c>
      <c r="Q491" s="579">
        <f>IF('statement of marks'!AA$6="","",'statement of marks'!AA$6)</f>
        <v>70</v>
      </c>
      <c r="R491" s="579">
        <f>IF('statement of marks'!AB$6="","",'statement of marks'!AB$6)</f>
        <v>30</v>
      </c>
      <c r="S491" s="605">
        <f>IF('statement of marks'!AC$6="","",'statement of marks'!AC$6)</f>
        <v>100</v>
      </c>
      <c r="T491" s="615">
        <f>IF('statement of marks'!AD$6="","",'statement of marks'!AD$6)</f>
        <v>200</v>
      </c>
      <c r="U491" s="615" t="str">
        <f>IF('statement of marks'!AE$6="","",'statement of marks'!AE$6)</f>
        <v/>
      </c>
      <c r="V491" s="621" t="str">
        <f>IF('statement of marks'!AF$6="","",'statement of marks'!AF$6)</f>
        <v/>
      </c>
    </row>
    <row r="492" spans="1:22" ht="16" customHeight="1">
      <c r="A492" s="598"/>
      <c r="B492" s="1114" t="str">
        <f>IF('statement of marks'!$M$3="","",'statement of marks'!$M$3)</f>
        <v>fgUnh</v>
      </c>
      <c r="C492" s="1115"/>
      <c r="D492" s="275" t="str">
        <f>IF('statement of marks'!M22="","",'statement of marks'!M22)</f>
        <v/>
      </c>
      <c r="E492" s="275" t="str">
        <f>IF('statement of marks'!N22="","",'statement of marks'!N22)</f>
        <v/>
      </c>
      <c r="F492" s="606" t="str">
        <f>IF('statement of marks'!O22="","",'statement of marks'!O22)</f>
        <v/>
      </c>
      <c r="G492" s="275" t="str">
        <f>IF('statement of marks'!P22="","",'statement of marks'!P22)</f>
        <v/>
      </c>
      <c r="H492" s="275" t="str">
        <f>IF('statement of marks'!Q22="","",'statement of marks'!Q22)</f>
        <v/>
      </c>
      <c r="I492" s="606" t="str">
        <f>IF('statement of marks'!R22="","",'statement of marks'!R22)</f>
        <v/>
      </c>
      <c r="J492" s="275" t="str">
        <f>IF('statement of marks'!S22="","",'statement of marks'!S22)</f>
        <v/>
      </c>
      <c r="K492" s="275" t="str">
        <f>IF('statement of marks'!T22="","",'statement of marks'!T22)</f>
        <v/>
      </c>
      <c r="L492" s="606" t="str">
        <f>IF('statement of marks'!U22="","",'statement of marks'!U22)</f>
        <v/>
      </c>
      <c r="M492" s="275" t="str">
        <f>IF('statement of marks'!W22="","",'statement of marks'!W22)</f>
        <v/>
      </c>
      <c r="N492" s="275" t="str">
        <f>IF('statement of marks'!X22="","",'statement of marks'!X22)</f>
        <v/>
      </c>
      <c r="O492" s="606" t="str">
        <f>IF('statement of marks'!Y22="","",'statement of marks'!Y22)</f>
        <v/>
      </c>
      <c r="P492" s="277" t="str">
        <f>IF('statement of marks'!Z22="","",'statement of marks'!Z22)</f>
        <v/>
      </c>
      <c r="Q492" s="275" t="str">
        <f>IF('statement of marks'!AA22="","",'statement of marks'!AA22)</f>
        <v/>
      </c>
      <c r="R492" s="275" t="str">
        <f>IF('statement of marks'!AB22="","",'statement of marks'!AB22)</f>
        <v/>
      </c>
      <c r="S492" s="606" t="str">
        <f>IF('statement of marks'!AC22="","",'statement of marks'!AC22)</f>
        <v/>
      </c>
      <c r="T492" s="578" t="str">
        <f>IF('statement of marks'!AD22="","",'statement of marks'!AD22)</f>
        <v/>
      </c>
      <c r="U492" s="578" t="str">
        <f>IF('statement of marks'!AE22="","",'statement of marks'!AE22)</f>
        <v/>
      </c>
      <c r="V492" s="612" t="str">
        <f>IF('statement of marks'!AF22="","",'statement of marks'!AF22)</f>
        <v/>
      </c>
    </row>
    <row r="493" spans="1:22" ht="16" customHeight="1">
      <c r="A493" s="598"/>
      <c r="B493" s="1114" t="str">
        <f>IF('statement of marks'!$AI$3="","",'statement of marks'!$AI$3)</f>
        <v>vaxszth</v>
      </c>
      <c r="C493" s="1115"/>
      <c r="D493" s="275" t="str">
        <f>IF('statement of marks'!AI22="","",'statement of marks'!AI22)</f>
        <v/>
      </c>
      <c r="E493" s="275" t="str">
        <f>IF('statement of marks'!AJ22="","",'statement of marks'!AJ22)</f>
        <v/>
      </c>
      <c r="F493" s="606" t="str">
        <f>IF('statement of marks'!AK22="","",'statement of marks'!AK22)</f>
        <v/>
      </c>
      <c r="G493" s="275" t="str">
        <f>IF('statement of marks'!AL22="","",'statement of marks'!AL22)</f>
        <v/>
      </c>
      <c r="H493" s="275" t="str">
        <f>IF('statement of marks'!AM22="","",'statement of marks'!AM22)</f>
        <v/>
      </c>
      <c r="I493" s="606" t="str">
        <f>IF('statement of marks'!AN22="","",'statement of marks'!AN22)</f>
        <v/>
      </c>
      <c r="J493" s="275" t="str">
        <f>IF('statement of marks'!AO22="","",'statement of marks'!AO22)</f>
        <v/>
      </c>
      <c r="K493" s="275" t="str">
        <f>IF('statement of marks'!AP22="","",'statement of marks'!AP22)</f>
        <v/>
      </c>
      <c r="L493" s="606" t="str">
        <f>IF('statement of marks'!AQ22="","",'statement of marks'!AQ22)</f>
        <v/>
      </c>
      <c r="M493" s="275" t="str">
        <f>IF('statement of marks'!AS22="","",'statement of marks'!AS22)</f>
        <v/>
      </c>
      <c r="N493" s="275" t="str">
        <f>IF('statement of marks'!AT22="","",'statement of marks'!AT22)</f>
        <v/>
      </c>
      <c r="O493" s="606" t="str">
        <f>IF('statement of marks'!AU22="","",'statement of marks'!AU22)</f>
        <v/>
      </c>
      <c r="P493" s="277" t="str">
        <f>IF('statement of marks'!AV22="","",'statement of marks'!AV22)</f>
        <v/>
      </c>
      <c r="Q493" s="275" t="str">
        <f>IF('statement of marks'!AW22="","",'statement of marks'!AW22)</f>
        <v/>
      </c>
      <c r="R493" s="275" t="str">
        <f>IF('statement of marks'!AX22="","",'statement of marks'!AX22)</f>
        <v/>
      </c>
      <c r="S493" s="606" t="str">
        <f>IF('statement of marks'!AY22="","",'statement of marks'!AY22)</f>
        <v/>
      </c>
      <c r="T493" s="578" t="str">
        <f>IF('statement of marks'!AZ22="","",'statement of marks'!AZ22)</f>
        <v/>
      </c>
      <c r="U493" s="578" t="str">
        <f>IF('statement of marks'!BA22="","",'statement of marks'!BA22)</f>
        <v/>
      </c>
      <c r="V493" s="612" t="str">
        <f>IF('statement of marks'!BB22="","",'statement of marks'!BB22)</f>
        <v/>
      </c>
    </row>
    <row r="494" spans="1:22" ht="16" customHeight="1">
      <c r="A494" s="598"/>
      <c r="B494" s="1114" t="str">
        <f>IF('statement of marks'!BE22="s","laLd`r",IF('statement of marks'!BE22="u","mnwZ",IF('statement of marks'!BE22="g","xqtjkrh",IF('statement of marks'!BE22="p","iatkch",IF('statement of marks'!BE22="sd","fla/kh","r`rh; Hkk""kk")))))</f>
        <v>r`rh; Hkk"kk</v>
      </c>
      <c r="C494" s="1115"/>
      <c r="D494" s="275" t="str">
        <f>IF('statement of marks'!BF22="","",'statement of marks'!BF22)</f>
        <v/>
      </c>
      <c r="E494" s="275" t="str">
        <f>IF('statement of marks'!BG22="","",'statement of marks'!BG22)</f>
        <v/>
      </c>
      <c r="F494" s="606" t="str">
        <f>IF('statement of marks'!BH22="","",'statement of marks'!BH22)</f>
        <v/>
      </c>
      <c r="G494" s="275" t="str">
        <f>IF('statement of marks'!BI22="","",'statement of marks'!BI22)</f>
        <v/>
      </c>
      <c r="H494" s="275" t="str">
        <f>IF('statement of marks'!BJ22="","",'statement of marks'!BJ22)</f>
        <v/>
      </c>
      <c r="I494" s="606" t="str">
        <f>IF('statement of marks'!BK22="","",'statement of marks'!BK22)</f>
        <v/>
      </c>
      <c r="J494" s="275" t="str">
        <f>IF('statement of marks'!BL22="","",'statement of marks'!BL22)</f>
        <v/>
      </c>
      <c r="K494" s="275" t="str">
        <f>IF('statement of marks'!BM22="","",'statement of marks'!BM22)</f>
        <v/>
      </c>
      <c r="L494" s="606" t="str">
        <f>IF('statement of marks'!BN22="","",'statement of marks'!BN22)</f>
        <v/>
      </c>
      <c r="M494" s="275" t="str">
        <f>IF('statement of marks'!BP22="","",'statement of marks'!BP22)</f>
        <v/>
      </c>
      <c r="N494" s="275" t="str">
        <f>IF('statement of marks'!BQ22="","",'statement of marks'!BQ22)</f>
        <v/>
      </c>
      <c r="O494" s="606" t="str">
        <f>IF('statement of marks'!BR22="","",'statement of marks'!BR22)</f>
        <v/>
      </c>
      <c r="P494" s="277" t="str">
        <f>IF('statement of marks'!BS22="","",'statement of marks'!BS22)</f>
        <v/>
      </c>
      <c r="Q494" s="275" t="str">
        <f>IF('statement of marks'!BT22="","",'statement of marks'!BT22)</f>
        <v/>
      </c>
      <c r="R494" s="275" t="str">
        <f>IF('statement of marks'!BU22="","",'statement of marks'!BU22)</f>
        <v/>
      </c>
      <c r="S494" s="606" t="str">
        <f>IF('statement of marks'!BV22="","",'statement of marks'!BV22)</f>
        <v/>
      </c>
      <c r="T494" s="578" t="str">
        <f>IF('statement of marks'!BW22="","",'statement of marks'!BW22)</f>
        <v/>
      </c>
      <c r="U494" s="578" t="str">
        <f>IF('statement of marks'!BX22="","",'statement of marks'!BX22)</f>
        <v/>
      </c>
      <c r="V494" s="612" t="str">
        <f>IF('statement of marks'!BY22="","",'statement of marks'!BY22)</f>
        <v/>
      </c>
    </row>
    <row r="495" spans="1:22" ht="16" customHeight="1">
      <c r="A495" s="598"/>
      <c r="B495" s="1114" t="str">
        <f>IF('statement of marks'!$CB$3="","",'statement of marks'!$CB$3)</f>
        <v>xf.kr</v>
      </c>
      <c r="C495" s="1115"/>
      <c r="D495" s="275" t="str">
        <f>IF('statement of marks'!CB22="","",'statement of marks'!CB22)</f>
        <v/>
      </c>
      <c r="E495" s="275" t="str">
        <f>IF('statement of marks'!CC22="","",'statement of marks'!CC22)</f>
        <v/>
      </c>
      <c r="F495" s="606" t="str">
        <f>IF('statement of marks'!CD22="","",'statement of marks'!CD22)</f>
        <v/>
      </c>
      <c r="G495" s="275" t="str">
        <f>IF('statement of marks'!CE22="","",'statement of marks'!CE22)</f>
        <v/>
      </c>
      <c r="H495" s="275" t="str">
        <f>IF('statement of marks'!CF22="","",'statement of marks'!CF22)</f>
        <v/>
      </c>
      <c r="I495" s="606" t="str">
        <f>IF('statement of marks'!CG22="","",'statement of marks'!CG22)</f>
        <v/>
      </c>
      <c r="J495" s="275" t="str">
        <f>IF('statement of marks'!CH22="","",'statement of marks'!CH22)</f>
        <v/>
      </c>
      <c r="K495" s="275" t="str">
        <f>IF('statement of marks'!CI22="","",'statement of marks'!CI22)</f>
        <v/>
      </c>
      <c r="L495" s="606" t="str">
        <f>IF('statement of marks'!CJ22="","",'statement of marks'!CJ22)</f>
        <v/>
      </c>
      <c r="M495" s="275" t="str">
        <f>IF('statement of marks'!CL22="","",'statement of marks'!CL22)</f>
        <v/>
      </c>
      <c r="N495" s="275" t="str">
        <f>IF('statement of marks'!CM22="","",'statement of marks'!CM22)</f>
        <v/>
      </c>
      <c r="O495" s="606" t="str">
        <f>IF('statement of marks'!CN22="","",'statement of marks'!CN22)</f>
        <v/>
      </c>
      <c r="P495" s="277" t="str">
        <f>IF('statement of marks'!CO22="","",'statement of marks'!CO22)</f>
        <v/>
      </c>
      <c r="Q495" s="275" t="str">
        <f>IF('statement of marks'!CP22="","",'statement of marks'!CP22)</f>
        <v/>
      </c>
      <c r="R495" s="275" t="str">
        <f>IF('statement of marks'!CQ22="","",'statement of marks'!CQ22)</f>
        <v/>
      </c>
      <c r="S495" s="606" t="str">
        <f>IF('statement of marks'!CR22="","",'statement of marks'!CR22)</f>
        <v/>
      </c>
      <c r="T495" s="578" t="str">
        <f>IF('statement of marks'!CS22="","",'statement of marks'!CS22)</f>
        <v/>
      </c>
      <c r="U495" s="578" t="str">
        <f>IF('statement of marks'!CT22="","",'statement of marks'!CT22)</f>
        <v/>
      </c>
      <c r="V495" s="612" t="str">
        <f>IF('statement of marks'!CU22="","",'statement of marks'!CU22)</f>
        <v/>
      </c>
    </row>
    <row r="496" spans="1:22" ht="16" customHeight="1">
      <c r="A496" s="598"/>
      <c r="B496" s="1114" t="str">
        <f>IF('statement of marks'!$CX$3="","",'statement of marks'!$CX$3)</f>
        <v>foKku</v>
      </c>
      <c r="C496" s="1115"/>
      <c r="D496" s="275" t="str">
        <f>IF('statement of marks'!CX22="","",'statement of marks'!CX22)</f>
        <v/>
      </c>
      <c r="E496" s="275" t="str">
        <f>IF('statement of marks'!CY22="","",'statement of marks'!CY22)</f>
        <v/>
      </c>
      <c r="F496" s="606" t="str">
        <f>IF('statement of marks'!CZ22="","",'statement of marks'!CZ22)</f>
        <v/>
      </c>
      <c r="G496" s="275" t="str">
        <f>IF('statement of marks'!DA22="","",'statement of marks'!DA22)</f>
        <v/>
      </c>
      <c r="H496" s="275" t="str">
        <f>IF('statement of marks'!DB22="","",'statement of marks'!DB22)</f>
        <v/>
      </c>
      <c r="I496" s="606" t="str">
        <f>IF('statement of marks'!DC22="","",'statement of marks'!DC22)</f>
        <v/>
      </c>
      <c r="J496" s="275" t="str">
        <f>IF('statement of marks'!DD22="","",'statement of marks'!DD22)</f>
        <v/>
      </c>
      <c r="K496" s="275" t="str">
        <f>IF('statement of marks'!DE22="","",'statement of marks'!DE22)</f>
        <v/>
      </c>
      <c r="L496" s="606" t="str">
        <f>IF('statement of marks'!DF22="","",'statement of marks'!DF22)</f>
        <v/>
      </c>
      <c r="M496" s="275" t="str">
        <f>IF('statement of marks'!DH22="","",'statement of marks'!DH22)</f>
        <v/>
      </c>
      <c r="N496" s="275" t="str">
        <f>IF('statement of marks'!DI22="","",'statement of marks'!DI22)</f>
        <v/>
      </c>
      <c r="O496" s="606" t="str">
        <f>IF('statement of marks'!DJ22="","",'statement of marks'!DJ22)</f>
        <v/>
      </c>
      <c r="P496" s="277" t="str">
        <f>IF('statement of marks'!DK22="","",'statement of marks'!DK22)</f>
        <v/>
      </c>
      <c r="Q496" s="275" t="str">
        <f>IF('statement of marks'!DL22="","",'statement of marks'!DL22)</f>
        <v/>
      </c>
      <c r="R496" s="275" t="str">
        <f>IF('statement of marks'!DM22="","",'statement of marks'!DM22)</f>
        <v/>
      </c>
      <c r="S496" s="606" t="str">
        <f>IF('statement of marks'!DN22="","",'statement of marks'!DN22)</f>
        <v/>
      </c>
      <c r="T496" s="578" t="str">
        <f>IF('statement of marks'!DO22="","",'statement of marks'!DO22)</f>
        <v/>
      </c>
      <c r="U496" s="578" t="str">
        <f>IF('statement of marks'!DP22="","",'statement of marks'!DP22)</f>
        <v/>
      </c>
      <c r="V496" s="612" t="str">
        <f>IF('statement of marks'!DQ22="","",'statement of marks'!DQ22)</f>
        <v/>
      </c>
    </row>
    <row r="497" spans="1:22" ht="16" customHeight="1">
      <c r="A497" s="598"/>
      <c r="B497" s="1114" t="str">
        <f>IF('statement of marks'!$DT$3="","",'statement of marks'!$DT$3)</f>
        <v>lkekftd foKku</v>
      </c>
      <c r="C497" s="1115"/>
      <c r="D497" s="275" t="str">
        <f>IF('statement of marks'!DT22="","",'statement of marks'!DT22)</f>
        <v/>
      </c>
      <c r="E497" s="275" t="str">
        <f>IF('statement of marks'!DU22="","",'statement of marks'!DU22)</f>
        <v/>
      </c>
      <c r="F497" s="606" t="str">
        <f>IF('statement of marks'!DV22="","",'statement of marks'!DV22)</f>
        <v/>
      </c>
      <c r="G497" s="275" t="str">
        <f>IF('statement of marks'!DW22="","",'statement of marks'!DW22)</f>
        <v/>
      </c>
      <c r="H497" s="275" t="str">
        <f>IF('statement of marks'!DX22="","",'statement of marks'!DX22)</f>
        <v/>
      </c>
      <c r="I497" s="606" t="str">
        <f>IF('statement of marks'!DY22="","",'statement of marks'!DY22)</f>
        <v/>
      </c>
      <c r="J497" s="275" t="str">
        <f>IF('statement of marks'!DZ22="","",'statement of marks'!DZ22)</f>
        <v/>
      </c>
      <c r="K497" s="275" t="str">
        <f>IF('statement of marks'!EA22="","",'statement of marks'!EA22)</f>
        <v/>
      </c>
      <c r="L497" s="606" t="str">
        <f>IF('statement of marks'!EB22="","",'statement of marks'!EB22)</f>
        <v/>
      </c>
      <c r="M497" s="275" t="str">
        <f>IF('statement of marks'!ED22="","",'statement of marks'!ED22)</f>
        <v/>
      </c>
      <c r="N497" s="275" t="str">
        <f>IF('statement of marks'!EE22="","",'statement of marks'!EE22)</f>
        <v/>
      </c>
      <c r="O497" s="606" t="str">
        <f>IF('statement of marks'!EF22="","",'statement of marks'!EF22)</f>
        <v/>
      </c>
      <c r="P497" s="277" t="str">
        <f>IF('statement of marks'!EG22="","",'statement of marks'!EG22)</f>
        <v/>
      </c>
      <c r="Q497" s="275" t="str">
        <f>IF('statement of marks'!EH22="","",'statement of marks'!EH22)</f>
        <v/>
      </c>
      <c r="R497" s="275" t="str">
        <f>IF('statement of marks'!EI22="","",'statement of marks'!EI22)</f>
        <v/>
      </c>
      <c r="S497" s="606" t="str">
        <f>IF('statement of marks'!EJ22="","",'statement of marks'!EJ22)</f>
        <v/>
      </c>
      <c r="T497" s="578" t="str">
        <f>IF('statement of marks'!EK22="","",'statement of marks'!EK22)</f>
        <v/>
      </c>
      <c r="U497" s="578" t="str">
        <f>IF('statement of marks'!EL22="","",'statement of marks'!EL22)</f>
        <v/>
      </c>
      <c r="V497" s="612" t="str">
        <f>IF('statement of marks'!EM22="","",'statement of marks'!EM22)</f>
        <v/>
      </c>
    </row>
    <row r="498" spans="1:22" ht="16" customHeight="1">
      <c r="A498" s="598"/>
      <c r="B498" s="1117" t="s">
        <v>271</v>
      </c>
      <c r="C498" s="1118"/>
      <c r="D498" s="1081" t="s">
        <v>1</v>
      </c>
      <c r="E498" s="1081"/>
      <c r="F498" s="1081"/>
      <c r="G498" s="1081" t="s">
        <v>21</v>
      </c>
      <c r="H498" s="1081"/>
      <c r="I498" s="1081"/>
      <c r="J498" s="1081" t="s">
        <v>272</v>
      </c>
      <c r="K498" s="1081"/>
      <c r="L498" s="1081"/>
      <c r="M498" s="1081" t="s">
        <v>68</v>
      </c>
      <c r="N498" s="1081"/>
      <c r="O498" s="1081"/>
      <c r="P498" s="1081" t="s">
        <v>463</v>
      </c>
      <c r="Q498" s="1081"/>
      <c r="R498" s="1081"/>
      <c r="S498" s="609"/>
      <c r="T498" s="1187" t="s">
        <v>458</v>
      </c>
      <c r="U498" s="1188"/>
      <c r="V498" s="1189"/>
    </row>
    <row r="499" spans="1:22" ht="16" customHeight="1">
      <c r="A499" s="599"/>
      <c r="B499" s="1175" t="s">
        <v>3</v>
      </c>
      <c r="C499" s="1176"/>
      <c r="D499" s="1177">
        <f>IF('statement of marks'!EP$6="","",'statement of marks'!EP$6)</f>
        <v>20</v>
      </c>
      <c r="E499" s="1177"/>
      <c r="F499" s="1177"/>
      <c r="G499" s="1177">
        <f>IF('statement of marks'!EQ$6="","",'statement of marks'!EQ$6)</f>
        <v>20</v>
      </c>
      <c r="H499" s="1177"/>
      <c r="I499" s="1177"/>
      <c r="J499" s="1177">
        <f>IF('statement of marks'!ES$6="","",'statement of marks'!ES$6)</f>
        <v>20</v>
      </c>
      <c r="K499" s="1177"/>
      <c r="L499" s="1177"/>
      <c r="M499" s="1177">
        <f>IF('statement of marks'!ER$6="","",'statement of marks'!ER$6)</f>
        <v>20</v>
      </c>
      <c r="N499" s="1177"/>
      <c r="O499" s="1177"/>
      <c r="P499" s="1177">
        <f>IF('statement of marks'!ET$6="","",'statement of marks'!ET$6)</f>
        <v>20</v>
      </c>
      <c r="Q499" s="1177"/>
      <c r="R499" s="1177"/>
      <c r="S499" s="610" t="str">
        <f>IF('statement of marks'!FE$6="","",'statement of marks'!EX$6)</f>
        <v/>
      </c>
      <c r="T499" s="615">
        <f>IF('statement of marks'!EU$6="","",'statement of marks'!EU$6)</f>
        <v>100</v>
      </c>
      <c r="U499" s="616" t="s">
        <v>5</v>
      </c>
      <c r="V499" s="617" t="s">
        <v>464</v>
      </c>
    </row>
    <row r="500" spans="1:22" ht="16" customHeight="1">
      <c r="A500" s="598"/>
      <c r="B500" s="1114" t="str">
        <f>IF('statement of marks'!$EP$3="","",'statement of marks'!$EP$3)</f>
        <v>dk;kZuqHko</v>
      </c>
      <c r="C500" s="1115"/>
      <c r="D500" s="1103" t="str">
        <f>IF('statement of marks'!EP22="","",'statement of marks'!EP22)</f>
        <v/>
      </c>
      <c r="E500" s="1103"/>
      <c r="F500" s="1103"/>
      <c r="G500" s="1103" t="str">
        <f>IF('statement of marks'!EQ22="","",'statement of marks'!EQ22)</f>
        <v/>
      </c>
      <c r="H500" s="1103"/>
      <c r="I500" s="1103"/>
      <c r="J500" s="1103" t="str">
        <f>IF('statement of marks'!ES22="","",'statement of marks'!ES22)</f>
        <v/>
      </c>
      <c r="K500" s="1103"/>
      <c r="L500" s="1103"/>
      <c r="M500" s="1103" t="str">
        <f>IF('statement of marks'!ER22="","",'statement of marks'!ER22)</f>
        <v/>
      </c>
      <c r="N500" s="1103"/>
      <c r="O500" s="1103"/>
      <c r="P500" s="1103" t="str">
        <f>IF('statement of marks'!ET22="","",'statement of marks'!ET22)</f>
        <v/>
      </c>
      <c r="Q500" s="1103"/>
      <c r="R500" s="1103"/>
      <c r="S500" s="611"/>
      <c r="T500" s="613" t="str">
        <f>IF('statement of marks'!EU22="","",'statement of marks'!EU22)</f>
        <v/>
      </c>
      <c r="U500" s="613" t="str">
        <f>IF('statement of marks'!EV22="","",'statement of marks'!EV22)</f>
        <v/>
      </c>
      <c r="V500" s="614" t="str">
        <f>IF('statement of marks'!EW22="","",'statement of marks'!EW22)</f>
        <v/>
      </c>
    </row>
    <row r="501" spans="1:22" ht="16" customHeight="1">
      <c r="A501" s="598"/>
      <c r="B501" s="1112" t="str">
        <f>IF('statement of marks'!$EZ$3="","",'statement of marks'!$EZ$3)</f>
        <v>dyk f'k{kk</v>
      </c>
      <c r="C501" s="1113"/>
      <c r="D501" s="1103" t="str">
        <f>IF('statement of marks'!EZ22="","",'statement of marks'!EZ22)</f>
        <v/>
      </c>
      <c r="E501" s="1103"/>
      <c r="F501" s="1103"/>
      <c r="G501" s="1103" t="str">
        <f>IF('statement of marks'!FA22="","",'statement of marks'!FA22)</f>
        <v/>
      </c>
      <c r="H501" s="1103"/>
      <c r="I501" s="1103"/>
      <c r="J501" s="1103" t="str">
        <f>IF('statement of marks'!FC22="","",'statement of marks'!FC22)</f>
        <v/>
      </c>
      <c r="K501" s="1103"/>
      <c r="L501" s="1103"/>
      <c r="M501" s="1103" t="str">
        <f>IF('statement of marks'!FB22="","",'statement of marks'!FB22)</f>
        <v/>
      </c>
      <c r="N501" s="1103"/>
      <c r="O501" s="1103"/>
      <c r="P501" s="1103" t="str">
        <f>IF('statement of marks'!FD22="","",'statement of marks'!FD22)</f>
        <v/>
      </c>
      <c r="Q501" s="1103"/>
      <c r="R501" s="1103"/>
      <c r="S501" s="611"/>
      <c r="T501" s="613" t="str">
        <f>IF('statement of marks'!FE22="","",'statement of marks'!FE22)</f>
        <v/>
      </c>
      <c r="U501" s="613" t="str">
        <f>IF('statement of marks'!FF22="","",'statement of marks'!FF22)</f>
        <v/>
      </c>
      <c r="V501" s="614" t="str">
        <f>IF('statement of marks'!FG22="","",'statement of marks'!FG22)</f>
        <v/>
      </c>
    </row>
    <row r="502" spans="1:22" ht="16" customHeight="1">
      <c r="A502" s="598"/>
      <c r="B502" s="1109" t="str">
        <f>IF('statement of marks'!$FJ$3="","",'statement of marks'!$FJ$3)</f>
        <v>LokLF; ,oe~ 'kkjhfjd f'k{kk</v>
      </c>
      <c r="C502" s="1110"/>
      <c r="D502" s="1103" t="str">
        <f>IF('statement of marks'!FJ22="","",'statement of marks'!FJ22)</f>
        <v/>
      </c>
      <c r="E502" s="1103"/>
      <c r="F502" s="1103"/>
      <c r="G502" s="1103" t="str">
        <f>IF('statement of marks'!FK22="","",'statement of marks'!FK22)</f>
        <v/>
      </c>
      <c r="H502" s="1103"/>
      <c r="I502" s="1103"/>
      <c r="J502" s="1103" t="str">
        <f>IF('statement of marks'!FM22="","",'statement of marks'!FM22)</f>
        <v/>
      </c>
      <c r="K502" s="1103"/>
      <c r="L502" s="1103"/>
      <c r="M502" s="1103" t="str">
        <f>IF('statement of marks'!FL22="","",'statement of marks'!FL22)</f>
        <v/>
      </c>
      <c r="N502" s="1103"/>
      <c r="O502" s="1103"/>
      <c r="P502" s="1103" t="str">
        <f>IF('statement of marks'!FN22="","",'statement of marks'!FN22)</f>
        <v/>
      </c>
      <c r="Q502" s="1103"/>
      <c r="R502" s="1103"/>
      <c r="S502" s="611"/>
      <c r="T502" s="613" t="str">
        <f>IF('statement of marks'!FO22="","",'statement of marks'!FO22)</f>
        <v/>
      </c>
      <c r="U502" s="613" t="str">
        <f>IF('statement of marks'!FP22="","",'statement of marks'!FP22)</f>
        <v/>
      </c>
      <c r="V502" s="614" t="str">
        <f>IF('statement of marks'!FQ22="","",'statement of marks'!FQ22)</f>
        <v/>
      </c>
    </row>
    <row r="503" spans="1:22" ht="16" customHeight="1">
      <c r="A503" s="598"/>
      <c r="B503" s="1104" t="s">
        <v>273</v>
      </c>
      <c r="C503" s="1105"/>
      <c r="D503" s="1213" t="str">
        <f>details!$DZ$3</f>
        <v>vxLr rd</v>
      </c>
      <c r="E503" s="1213"/>
      <c r="F503" s="1213"/>
      <c r="G503" s="1213" t="str">
        <f>details!$ED$3</f>
        <v>vDVwcj rd</v>
      </c>
      <c r="H503" s="1213"/>
      <c r="I503" s="1213"/>
      <c r="J503" s="1213" t="str">
        <f>details!$EL$3</f>
        <v>Qjojh rd</v>
      </c>
      <c r="K503" s="1213"/>
      <c r="L503" s="1213"/>
      <c r="M503" s="1213" t="str">
        <f>details!$EH$3</f>
        <v>fnlEcj rd</v>
      </c>
      <c r="N503" s="1213"/>
      <c r="O503" s="1213"/>
      <c r="P503" s="1213" t="str">
        <f>details!$EP$3</f>
        <v>loZ ;ksx</v>
      </c>
      <c r="Q503" s="1213"/>
      <c r="R503" s="1213"/>
      <c r="S503" s="1106" t="s">
        <v>475</v>
      </c>
      <c r="T503" s="1107"/>
      <c r="U503" s="1107"/>
      <c r="V503" s="1180"/>
    </row>
    <row r="504" spans="1:22" ht="16" customHeight="1">
      <c r="A504" s="598"/>
      <c r="B504" s="1100" t="s">
        <v>99</v>
      </c>
      <c r="C504" s="1101"/>
      <c r="D504" s="1102" t="str">
        <f>IF(details!EA22="","",details!EA22)</f>
        <v/>
      </c>
      <c r="E504" s="1102"/>
      <c r="F504" s="1102"/>
      <c r="G504" s="1102" t="str">
        <f>IF(details!EE22="","",details!EE22)</f>
        <v/>
      </c>
      <c r="H504" s="1102"/>
      <c r="I504" s="1102"/>
      <c r="J504" s="1102" t="str">
        <f>IF(details!EM22="","",details!EM22)</f>
        <v/>
      </c>
      <c r="K504" s="1102"/>
      <c r="L504" s="1102"/>
      <c r="M504" s="1102" t="str">
        <f>IF(details!EI22="","",details!EI22)</f>
        <v/>
      </c>
      <c r="N504" s="1102"/>
      <c r="O504" s="1102"/>
      <c r="P504" s="1102" t="str">
        <f>IF(details!EQ22="","",details!EQ22)</f>
        <v/>
      </c>
      <c r="Q504" s="1102"/>
      <c r="R504" s="1102"/>
      <c r="S504" s="1181">
        <f>'statement of marks'!$HG$108</f>
        <v>42460</v>
      </c>
      <c r="T504" s="1182"/>
      <c r="U504" s="1182"/>
      <c r="V504" s="1183"/>
    </row>
    <row r="505" spans="1:22" ht="16" customHeight="1">
      <c r="A505" s="598"/>
      <c r="B505" s="1094" t="s">
        <v>15</v>
      </c>
      <c r="C505" s="1095"/>
      <c r="D505" s="1096" t="str">
        <f>IF(details!DZ22="","",details!DZ22)</f>
        <v/>
      </c>
      <c r="E505" s="1096"/>
      <c r="F505" s="1096"/>
      <c r="G505" s="1096" t="str">
        <f>IF(details!ED22="","",details!ED22)</f>
        <v/>
      </c>
      <c r="H505" s="1096"/>
      <c r="I505" s="1096"/>
      <c r="J505" s="1096" t="str">
        <f>IF(details!EL22="","",details!EL22)</f>
        <v/>
      </c>
      <c r="K505" s="1096"/>
      <c r="L505" s="1096"/>
      <c r="M505" s="1096" t="str">
        <f>IF(details!EH22="","",details!EH22)</f>
        <v/>
      </c>
      <c r="N505" s="1096"/>
      <c r="O505" s="1096"/>
      <c r="P505" s="1096" t="str">
        <f>IF(details!EP22="","",details!EP22)</f>
        <v/>
      </c>
      <c r="Q505" s="1096"/>
      <c r="R505" s="1096"/>
      <c r="S505" s="1184"/>
      <c r="T505" s="1185"/>
      <c r="U505" s="1185"/>
      <c r="V505" s="1186"/>
    </row>
    <row r="506" spans="1:22" ht="16" customHeight="1">
      <c r="A506" s="1206"/>
      <c r="B506" s="1207" t="s">
        <v>473</v>
      </c>
      <c r="C506" s="1208"/>
      <c r="D506" s="1209" t="s">
        <v>3</v>
      </c>
      <c r="E506" s="1209"/>
      <c r="F506" s="1209"/>
      <c r="G506" s="1209" t="s">
        <v>389</v>
      </c>
      <c r="H506" s="1209"/>
      <c r="I506" s="1209"/>
      <c r="J506" s="1209" t="s">
        <v>5</v>
      </c>
      <c r="K506" s="1209"/>
      <c r="L506" s="1209"/>
      <c r="M506" s="1209" t="s">
        <v>465</v>
      </c>
      <c r="N506" s="1209"/>
      <c r="O506" s="1209"/>
      <c r="P506" s="1210" t="s">
        <v>306</v>
      </c>
      <c r="Q506" s="1210"/>
      <c r="R506" s="1210"/>
      <c r="S506" s="1209" t="s">
        <v>473</v>
      </c>
      <c r="T506" s="1209"/>
      <c r="U506" s="1209"/>
      <c r="V506" s="1211"/>
    </row>
    <row r="507" spans="1:22" ht="16" customHeight="1">
      <c r="A507" s="1206"/>
      <c r="B507" s="1207"/>
      <c r="C507" s="1208"/>
      <c r="D507" s="1212" t="str">
        <f>'statement of marks'!HE22</f>
        <v/>
      </c>
      <c r="E507" s="1212"/>
      <c r="F507" s="1212"/>
      <c r="G507" s="1212" t="str">
        <f>'statement of marks'!HF22</f>
        <v/>
      </c>
      <c r="H507" s="1212"/>
      <c r="I507" s="1212"/>
      <c r="J507" s="1212" t="str">
        <f>'statement of marks'!HG22</f>
        <v/>
      </c>
      <c r="K507" s="1212"/>
      <c r="L507" s="1212"/>
      <c r="M507" s="1212" t="str">
        <f>'statement of marks'!HJ22</f>
        <v/>
      </c>
      <c r="N507" s="1212"/>
      <c r="O507" s="1212"/>
      <c r="P507" s="1212" t="str">
        <f>'statement of marks'!HI22</f>
        <v/>
      </c>
      <c r="Q507" s="1212"/>
      <c r="R507" s="1212"/>
      <c r="S507" s="1209" t="str">
        <f>'statement of marks'!HD22</f>
        <v/>
      </c>
      <c r="T507" s="1209"/>
      <c r="U507" s="1209"/>
      <c r="V507" s="1211"/>
    </row>
    <row r="508" spans="1:22" ht="16" customHeight="1">
      <c r="A508" s="598"/>
      <c r="B508" s="1089" t="s">
        <v>100</v>
      </c>
      <c r="C508" s="1090"/>
      <c r="D508" s="1081"/>
      <c r="E508" s="1081"/>
      <c r="F508" s="1081"/>
      <c r="G508" s="1081"/>
      <c r="H508" s="1081"/>
      <c r="I508" s="1081"/>
      <c r="J508" s="1081"/>
      <c r="K508" s="1081"/>
      <c r="L508" s="1081"/>
      <c r="M508" s="1081"/>
      <c r="N508" s="1081"/>
      <c r="O508" s="1081"/>
      <c r="P508" s="1081"/>
      <c r="Q508" s="1081"/>
      <c r="R508" s="1081"/>
      <c r="S508" s="1081"/>
      <c r="T508" s="1081"/>
      <c r="U508" s="1081"/>
      <c r="V508" s="1205"/>
    </row>
    <row r="509" spans="1:22" ht="16" customHeight="1">
      <c r="A509" s="598"/>
      <c r="B509" s="1087" t="s">
        <v>80</v>
      </c>
      <c r="C509" s="1088"/>
      <c r="D509" s="1081"/>
      <c r="E509" s="1081"/>
      <c r="F509" s="1081"/>
      <c r="G509" s="1081"/>
      <c r="H509" s="1081"/>
      <c r="I509" s="1081"/>
      <c r="J509" s="1081"/>
      <c r="K509" s="1081"/>
      <c r="L509" s="1081"/>
      <c r="M509" s="1081"/>
      <c r="N509" s="1081"/>
      <c r="O509" s="1081"/>
      <c r="P509" s="1081"/>
      <c r="Q509" s="1081"/>
      <c r="R509" s="1081"/>
      <c r="S509" s="1081"/>
      <c r="T509" s="1081"/>
      <c r="U509" s="1081"/>
      <c r="V509" s="1205"/>
    </row>
    <row r="510" spans="1:22" ht="16" customHeight="1">
      <c r="A510" s="598"/>
      <c r="B510" s="1089" t="s">
        <v>466</v>
      </c>
      <c r="C510" s="1090"/>
      <c r="D510" s="1081"/>
      <c r="E510" s="1081"/>
      <c r="F510" s="1081"/>
      <c r="G510" s="1081"/>
      <c r="H510" s="1081"/>
      <c r="I510" s="1081"/>
      <c r="J510" s="1081"/>
      <c r="K510" s="1081"/>
      <c r="L510" s="1081"/>
      <c r="M510" s="1081"/>
      <c r="N510" s="1081"/>
      <c r="O510" s="1081"/>
      <c r="P510" s="1081" t="s">
        <v>466</v>
      </c>
      <c r="Q510" s="1081"/>
      <c r="R510" s="1081"/>
      <c r="S510" s="1081"/>
      <c r="T510" s="1081"/>
      <c r="U510" s="1081"/>
      <c r="V510" s="1205"/>
    </row>
    <row r="511" spans="1:22" ht="16" customHeight="1">
      <c r="A511" s="598"/>
      <c r="B511" s="1085" t="s">
        <v>101</v>
      </c>
      <c r="C511" s="1086"/>
      <c r="D511" s="1081"/>
      <c r="E511" s="1081"/>
      <c r="F511" s="1081"/>
      <c r="G511" s="1081"/>
      <c r="H511" s="1081"/>
      <c r="I511" s="1081"/>
      <c r="J511" s="1081"/>
      <c r="K511" s="1081"/>
      <c r="L511" s="1081"/>
      <c r="M511" s="1081"/>
      <c r="N511" s="1081"/>
      <c r="O511" s="1081"/>
      <c r="P511" s="1081"/>
      <c r="Q511" s="1081"/>
      <c r="R511" s="1081"/>
      <c r="S511" s="1198" t="s">
        <v>101</v>
      </c>
      <c r="T511" s="1198"/>
      <c r="U511" s="1198"/>
      <c r="V511" s="1199"/>
    </row>
    <row r="512" spans="1:22" ht="16" customHeight="1" thickBot="1">
      <c r="A512" s="600"/>
      <c r="B512" s="1200" t="s">
        <v>102</v>
      </c>
      <c r="C512" s="1201"/>
      <c r="D512" s="1202"/>
      <c r="E512" s="1202"/>
      <c r="F512" s="1202"/>
      <c r="G512" s="1202"/>
      <c r="H512" s="1202"/>
      <c r="I512" s="1202"/>
      <c r="J512" s="1202"/>
      <c r="K512" s="1202"/>
      <c r="L512" s="1202"/>
      <c r="M512" s="1202"/>
      <c r="N512" s="1202"/>
      <c r="O512" s="1202"/>
      <c r="P512" s="1202"/>
      <c r="Q512" s="1202"/>
      <c r="R512" s="1202"/>
      <c r="S512" s="1203" t="s">
        <v>163</v>
      </c>
      <c r="T512" s="1203"/>
      <c r="U512" s="1203"/>
      <c r="V512" s="1204"/>
    </row>
    <row r="513" spans="1:22" ht="16" customHeight="1">
      <c r="A513" s="597"/>
      <c r="B513" s="1216" t="s">
        <v>47</v>
      </c>
      <c r="C513" s="1217"/>
      <c r="D513" s="1217"/>
      <c r="E513" s="1217"/>
      <c r="F513" s="1217"/>
      <c r="G513" s="1217"/>
      <c r="H513" s="1217"/>
      <c r="I513" s="1217"/>
      <c r="J513" s="1217"/>
      <c r="K513" s="1217"/>
      <c r="L513" s="1217"/>
      <c r="M513" s="1217"/>
      <c r="N513" s="1217"/>
      <c r="O513" s="1217"/>
      <c r="P513" s="1217"/>
      <c r="Q513" s="1217"/>
      <c r="R513" s="1217"/>
      <c r="S513" s="1217"/>
      <c r="T513" s="1217"/>
      <c r="U513" s="1217"/>
      <c r="V513" s="1218"/>
    </row>
    <row r="514" spans="1:22" ht="16" customHeight="1">
      <c r="A514" s="598"/>
      <c r="B514" s="1219" t="str">
        <f>'statement of marks'!$A$1</f>
        <v>jk- ck- ek/;fed fo|ky; uohu] fuEckgsM+k</v>
      </c>
      <c r="C514" s="1220"/>
      <c r="D514" s="1220"/>
      <c r="E514" s="1220"/>
      <c r="F514" s="1220"/>
      <c r="G514" s="1220"/>
      <c r="H514" s="1220"/>
      <c r="I514" s="1220"/>
      <c r="J514" s="1220"/>
      <c r="K514" s="1220"/>
      <c r="L514" s="1220"/>
      <c r="M514" s="1220"/>
      <c r="N514" s="1220"/>
      <c r="O514" s="1220"/>
      <c r="P514" s="1220"/>
      <c r="Q514" s="1220"/>
      <c r="R514" s="1220"/>
      <c r="S514" s="1220"/>
      <c r="T514" s="1220"/>
      <c r="U514" s="1220"/>
      <c r="V514" s="1221"/>
    </row>
    <row r="515" spans="1:22" ht="16" customHeight="1">
      <c r="A515" s="598"/>
      <c r="B515" s="1114" t="s">
        <v>467</v>
      </c>
      <c r="C515" s="1115"/>
      <c r="D515" s="1119" t="str">
        <f>'statement of marks'!$H$3</f>
        <v>2015-16</v>
      </c>
      <c r="E515" s="1119"/>
      <c r="F515" s="1119"/>
      <c r="G515" s="1119"/>
      <c r="H515" s="1119"/>
      <c r="I515" s="1119"/>
      <c r="J515" s="1119"/>
      <c r="K515" s="1119"/>
      <c r="L515" s="1119"/>
      <c r="M515" s="1119"/>
      <c r="N515" s="1119"/>
      <c r="O515" s="1119"/>
      <c r="P515" s="1119"/>
      <c r="Q515" s="1119"/>
      <c r="R515" s="1119"/>
      <c r="S515" s="1119"/>
      <c r="T515" s="1119"/>
      <c r="U515" s="1119"/>
      <c r="V515" s="1196"/>
    </row>
    <row r="516" spans="1:22" ht="16" customHeight="1">
      <c r="A516" s="598"/>
      <c r="B516" s="1114" t="s">
        <v>218</v>
      </c>
      <c r="C516" s="1115"/>
      <c r="D516" s="1115" t="str">
        <f>IF('statement of marks'!J23="","",'statement of marks'!J23)</f>
        <v/>
      </c>
      <c r="E516" s="1115"/>
      <c r="F516" s="1115"/>
      <c r="G516" s="1115"/>
      <c r="H516" s="1115"/>
      <c r="I516" s="1115"/>
      <c r="J516" s="1115"/>
      <c r="K516" s="1115"/>
      <c r="L516" s="1115"/>
      <c r="M516" s="1115"/>
      <c r="N516" s="1115"/>
      <c r="O516" s="1115"/>
      <c r="P516" s="1115"/>
      <c r="Q516" s="1115"/>
      <c r="R516" s="1115"/>
      <c r="S516" s="1115"/>
      <c r="T516" s="1115"/>
      <c r="U516" s="1115"/>
      <c r="V516" s="1197"/>
    </row>
    <row r="517" spans="1:22" ht="16" customHeight="1">
      <c r="A517" s="598"/>
      <c r="B517" s="1114" t="s">
        <v>219</v>
      </c>
      <c r="C517" s="1115"/>
      <c r="D517" s="1115" t="str">
        <f>IF('statement of marks'!K23="","",'statement of marks'!K23)</f>
        <v/>
      </c>
      <c r="E517" s="1115"/>
      <c r="F517" s="1115"/>
      <c r="G517" s="1115"/>
      <c r="H517" s="1115"/>
      <c r="I517" s="1115"/>
      <c r="J517" s="1115"/>
      <c r="K517" s="1115"/>
      <c r="L517" s="1115"/>
      <c r="M517" s="1115"/>
      <c r="N517" s="1115"/>
      <c r="O517" s="1115"/>
      <c r="P517" s="1115"/>
      <c r="Q517" s="1115"/>
      <c r="R517" s="1115"/>
      <c r="S517" s="1115"/>
      <c r="T517" s="1115"/>
      <c r="U517" s="1115"/>
      <c r="V517" s="1197"/>
    </row>
    <row r="518" spans="1:22" ht="16" customHeight="1">
      <c r="A518" s="598"/>
      <c r="B518" s="1114" t="s">
        <v>220</v>
      </c>
      <c r="C518" s="1115"/>
      <c r="D518" s="1115" t="str">
        <f>IF('statement of marks'!L23="","",'statement of marks'!L23)</f>
        <v/>
      </c>
      <c r="E518" s="1115"/>
      <c r="F518" s="1115"/>
      <c r="G518" s="1115"/>
      <c r="H518" s="1115"/>
      <c r="I518" s="1115"/>
      <c r="J518" s="1115"/>
      <c r="K518" s="1115"/>
      <c r="L518" s="1115"/>
      <c r="M518" s="1115"/>
      <c r="N518" s="1115"/>
      <c r="O518" s="1115"/>
      <c r="P518" s="1115"/>
      <c r="Q518" s="1115"/>
      <c r="R518" s="1115"/>
      <c r="S518" s="1115"/>
      <c r="T518" s="1115"/>
      <c r="U518" s="1115"/>
      <c r="V518" s="1197"/>
    </row>
    <row r="519" spans="1:22" ht="16" customHeight="1">
      <c r="A519" s="598"/>
      <c r="B519" s="1114" t="s">
        <v>221</v>
      </c>
      <c r="C519" s="1115"/>
      <c r="D519" s="1119" t="str">
        <f>'statement of marks'!$G$3</f>
        <v>6 A</v>
      </c>
      <c r="E519" s="1119"/>
      <c r="F519" s="1119"/>
      <c r="G519" s="1115" t="s">
        <v>9</v>
      </c>
      <c r="H519" s="1115"/>
      <c r="I519" s="1115"/>
      <c r="J519" s="1119" t="str">
        <f>IF('statement of marks'!D23="","",'statement of marks'!D23)</f>
        <v/>
      </c>
      <c r="K519" s="1119"/>
      <c r="L519" s="1119"/>
      <c r="M519" s="1115" t="s">
        <v>222</v>
      </c>
      <c r="N519" s="1115"/>
      <c r="O519" s="1115"/>
      <c r="P519" s="1119" t="str">
        <f>IF('statement of marks'!F23="","",'statement of marks'!F23)</f>
        <v/>
      </c>
      <c r="Q519" s="1119"/>
      <c r="R519" s="1119"/>
      <c r="S519" s="1214" t="str">
        <f>IF('statement of marks'!$J$3="","",'statement of marks'!$J$3)</f>
        <v xml:space="preserve">fo|ky; dk Mk;l dksM+ </v>
      </c>
      <c r="T519" s="1214"/>
      <c r="U519" s="1214"/>
      <c r="V519" s="1215"/>
    </row>
    <row r="520" spans="1:22" ht="16" customHeight="1">
      <c r="A520" s="598"/>
      <c r="B520" s="601" t="s">
        <v>0</v>
      </c>
      <c r="C520" s="602"/>
      <c r="D520" s="1121" t="str">
        <f>IF('statement of marks'!H23="","",'statement of marks'!H23)</f>
        <v/>
      </c>
      <c r="E520" s="1121"/>
      <c r="F520" s="1121"/>
      <c r="G520" s="1115" t="str">
        <f>IF('statement of marks'!I23="","",'statement of marks'!I23)</f>
        <v/>
      </c>
      <c r="H520" s="1115"/>
      <c r="I520" s="1115"/>
      <c r="J520" s="1115"/>
      <c r="K520" s="1115"/>
      <c r="L520" s="1115"/>
      <c r="M520" s="1115"/>
      <c r="N520" s="1115"/>
      <c r="O520" s="1115"/>
      <c r="P520" s="1115"/>
      <c r="Q520" s="1115"/>
      <c r="R520" s="1115"/>
      <c r="S520" s="1190" t="str">
        <f>IF('statement of marks'!$K$3="","",'statement of marks'!$K$3)</f>
        <v xml:space="preserve">08291009401   </v>
      </c>
      <c r="T520" s="1190"/>
      <c r="U520" s="1190"/>
      <c r="V520" s="1191"/>
    </row>
    <row r="521" spans="1:22" ht="16" customHeight="1">
      <c r="A521" s="598"/>
      <c r="B521" s="561" t="s">
        <v>28</v>
      </c>
      <c r="C521" s="603" t="s">
        <v>97</v>
      </c>
      <c r="D521" s="1081" t="s">
        <v>1</v>
      </c>
      <c r="E521" s="1081"/>
      <c r="F521" s="1081"/>
      <c r="G521" s="1081" t="s">
        <v>21</v>
      </c>
      <c r="H521" s="1081"/>
      <c r="I521" s="1081"/>
      <c r="J521" s="1081" t="s">
        <v>68</v>
      </c>
      <c r="K521" s="1081"/>
      <c r="L521" s="1081"/>
      <c r="M521" s="1081" t="s">
        <v>98</v>
      </c>
      <c r="N521" s="1081"/>
      <c r="O521" s="1081"/>
      <c r="P521" s="1192" t="s">
        <v>278</v>
      </c>
      <c r="Q521" s="1193" t="s">
        <v>459</v>
      </c>
      <c r="R521" s="1193"/>
      <c r="S521" s="1193"/>
      <c r="T521" s="1194" t="s">
        <v>458</v>
      </c>
      <c r="U521" s="1194"/>
      <c r="V521" s="1195"/>
    </row>
    <row r="522" spans="1:22" ht="16" customHeight="1">
      <c r="A522" s="598"/>
      <c r="B522" s="561"/>
      <c r="C522" s="603"/>
      <c r="D522" s="596" t="s">
        <v>468</v>
      </c>
      <c r="E522" s="596" t="s">
        <v>469</v>
      </c>
      <c r="F522" s="604" t="s">
        <v>2</v>
      </c>
      <c r="G522" s="596" t="s">
        <v>468</v>
      </c>
      <c r="H522" s="596" t="s">
        <v>469</v>
      </c>
      <c r="I522" s="604" t="s">
        <v>2</v>
      </c>
      <c r="J522" s="596" t="s">
        <v>468</v>
      </c>
      <c r="K522" s="596" t="s">
        <v>469</v>
      </c>
      <c r="L522" s="604" t="s">
        <v>2</v>
      </c>
      <c r="M522" s="596" t="s">
        <v>468</v>
      </c>
      <c r="N522" s="596" t="s">
        <v>469</v>
      </c>
      <c r="O522" s="604" t="s">
        <v>2</v>
      </c>
      <c r="P522" s="1192"/>
      <c r="Q522" s="596" t="s">
        <v>468</v>
      </c>
      <c r="R522" s="596" t="s">
        <v>469</v>
      </c>
      <c r="S522" s="608" t="s">
        <v>2</v>
      </c>
      <c r="T522" s="618" t="s">
        <v>304</v>
      </c>
      <c r="U522" s="619" t="s">
        <v>5</v>
      </c>
      <c r="V522" s="620" t="s">
        <v>464</v>
      </c>
    </row>
    <row r="523" spans="1:22" ht="16" customHeight="1">
      <c r="A523" s="599"/>
      <c r="B523" s="1178" t="s">
        <v>3</v>
      </c>
      <c r="C523" s="1179"/>
      <c r="D523" s="579">
        <f>IF('statement of marks'!M$6="","",'statement of marks'!M$6)</f>
        <v>5</v>
      </c>
      <c r="E523" s="579">
        <f>IF('statement of marks'!N$6="","",'statement of marks'!N$6)</f>
        <v>5</v>
      </c>
      <c r="F523" s="605">
        <f>IF('statement of marks'!O$6="","",'statement of marks'!O$6)</f>
        <v>10</v>
      </c>
      <c r="G523" s="579">
        <f>IF('statement of marks'!P$6="","",'statement of marks'!P$6)</f>
        <v>5</v>
      </c>
      <c r="H523" s="579">
        <f>IF('statement of marks'!Q$6="","",'statement of marks'!Q$6)</f>
        <v>5</v>
      </c>
      <c r="I523" s="605">
        <f>IF('statement of marks'!R$6="","",'statement of marks'!R$6)</f>
        <v>10</v>
      </c>
      <c r="J523" s="579">
        <f>IF('statement of marks'!S$6="","",'statement of marks'!S$6)</f>
        <v>5</v>
      </c>
      <c r="K523" s="579">
        <f>IF('statement of marks'!T$6="","",'statement of marks'!T$6)</f>
        <v>5</v>
      </c>
      <c r="L523" s="605">
        <f>IF('statement of marks'!U$6="","",'statement of marks'!U$6)</f>
        <v>10</v>
      </c>
      <c r="M523" s="579">
        <f>IF('statement of marks'!W$6="","",'statement of marks'!W$6)</f>
        <v>50</v>
      </c>
      <c r="N523" s="579">
        <f>IF('statement of marks'!X$6="","",'statement of marks'!X$6)</f>
        <v>20</v>
      </c>
      <c r="O523" s="605">
        <f>IF('statement of marks'!Y$6="","",'statement of marks'!Y$6)</f>
        <v>70</v>
      </c>
      <c r="P523" s="580">
        <f>IF('statement of marks'!Z$6="","",'statement of marks'!Z$6)</f>
        <v>100</v>
      </c>
      <c r="Q523" s="579">
        <f>IF('statement of marks'!AA$6="","",'statement of marks'!AA$6)</f>
        <v>70</v>
      </c>
      <c r="R523" s="579">
        <f>IF('statement of marks'!AB$6="","",'statement of marks'!AB$6)</f>
        <v>30</v>
      </c>
      <c r="S523" s="605">
        <f>IF('statement of marks'!AC$6="","",'statement of marks'!AC$6)</f>
        <v>100</v>
      </c>
      <c r="T523" s="615">
        <f>IF('statement of marks'!AD$6="","",'statement of marks'!AD$6)</f>
        <v>200</v>
      </c>
      <c r="U523" s="615" t="str">
        <f>IF('statement of marks'!AE$6="","",'statement of marks'!AE$6)</f>
        <v/>
      </c>
      <c r="V523" s="621" t="str">
        <f>IF('statement of marks'!AF$6="","",'statement of marks'!AF$6)</f>
        <v/>
      </c>
    </row>
    <row r="524" spans="1:22" ht="16" customHeight="1">
      <c r="A524" s="598"/>
      <c r="B524" s="1114" t="str">
        <f>IF('statement of marks'!$M$3="","",'statement of marks'!$M$3)</f>
        <v>fgUnh</v>
      </c>
      <c r="C524" s="1115"/>
      <c r="D524" s="275" t="str">
        <f>IF('statement of marks'!M23="","",'statement of marks'!M23)</f>
        <v/>
      </c>
      <c r="E524" s="275" t="str">
        <f>IF('statement of marks'!N23="","",'statement of marks'!N23)</f>
        <v/>
      </c>
      <c r="F524" s="606" t="str">
        <f>IF('statement of marks'!O23="","",'statement of marks'!O23)</f>
        <v/>
      </c>
      <c r="G524" s="275" t="str">
        <f>IF('statement of marks'!P23="","",'statement of marks'!P23)</f>
        <v/>
      </c>
      <c r="H524" s="275" t="str">
        <f>IF('statement of marks'!Q23="","",'statement of marks'!Q23)</f>
        <v/>
      </c>
      <c r="I524" s="606" t="str">
        <f>IF('statement of marks'!R23="","",'statement of marks'!R23)</f>
        <v/>
      </c>
      <c r="J524" s="275" t="str">
        <f>IF('statement of marks'!S23="","",'statement of marks'!S23)</f>
        <v/>
      </c>
      <c r="K524" s="275" t="str">
        <f>IF('statement of marks'!T23="","",'statement of marks'!T23)</f>
        <v/>
      </c>
      <c r="L524" s="606" t="str">
        <f>IF('statement of marks'!U23="","",'statement of marks'!U23)</f>
        <v/>
      </c>
      <c r="M524" s="275" t="str">
        <f>IF('statement of marks'!W23="","",'statement of marks'!W23)</f>
        <v/>
      </c>
      <c r="N524" s="275" t="str">
        <f>IF('statement of marks'!X23="","",'statement of marks'!X23)</f>
        <v/>
      </c>
      <c r="O524" s="606" t="str">
        <f>IF('statement of marks'!Y23="","",'statement of marks'!Y23)</f>
        <v/>
      </c>
      <c r="P524" s="277" t="str">
        <f>IF('statement of marks'!Z23="","",'statement of marks'!Z23)</f>
        <v/>
      </c>
      <c r="Q524" s="275" t="str">
        <f>IF('statement of marks'!AA23="","",'statement of marks'!AA23)</f>
        <v/>
      </c>
      <c r="R524" s="275" t="str">
        <f>IF('statement of marks'!AB23="","",'statement of marks'!AB23)</f>
        <v/>
      </c>
      <c r="S524" s="606" t="str">
        <f>IF('statement of marks'!AC23="","",'statement of marks'!AC23)</f>
        <v/>
      </c>
      <c r="T524" s="578" t="str">
        <f>IF('statement of marks'!AD23="","",'statement of marks'!AD23)</f>
        <v/>
      </c>
      <c r="U524" s="578" t="str">
        <f>IF('statement of marks'!AE23="","",'statement of marks'!AE23)</f>
        <v/>
      </c>
      <c r="V524" s="612" t="str">
        <f>IF('statement of marks'!AF23="","",'statement of marks'!AF23)</f>
        <v/>
      </c>
    </row>
    <row r="525" spans="1:22" ht="16" customHeight="1">
      <c r="A525" s="598"/>
      <c r="B525" s="1114" t="str">
        <f>IF('statement of marks'!$AI$3="","",'statement of marks'!$AI$3)</f>
        <v>vaxszth</v>
      </c>
      <c r="C525" s="1115"/>
      <c r="D525" s="275" t="str">
        <f>IF('statement of marks'!AI23="","",'statement of marks'!AI23)</f>
        <v/>
      </c>
      <c r="E525" s="275" t="str">
        <f>IF('statement of marks'!AJ23="","",'statement of marks'!AJ23)</f>
        <v/>
      </c>
      <c r="F525" s="606" t="str">
        <f>IF('statement of marks'!AK23="","",'statement of marks'!AK23)</f>
        <v/>
      </c>
      <c r="G525" s="275" t="str">
        <f>IF('statement of marks'!AL23="","",'statement of marks'!AL23)</f>
        <v/>
      </c>
      <c r="H525" s="275" t="str">
        <f>IF('statement of marks'!AM23="","",'statement of marks'!AM23)</f>
        <v/>
      </c>
      <c r="I525" s="606" t="str">
        <f>IF('statement of marks'!AN23="","",'statement of marks'!AN23)</f>
        <v/>
      </c>
      <c r="J525" s="275" t="str">
        <f>IF('statement of marks'!AO23="","",'statement of marks'!AO23)</f>
        <v/>
      </c>
      <c r="K525" s="275" t="str">
        <f>IF('statement of marks'!AP23="","",'statement of marks'!AP23)</f>
        <v/>
      </c>
      <c r="L525" s="606" t="str">
        <f>IF('statement of marks'!AQ23="","",'statement of marks'!AQ23)</f>
        <v/>
      </c>
      <c r="M525" s="275" t="str">
        <f>IF('statement of marks'!AS23="","",'statement of marks'!AS23)</f>
        <v/>
      </c>
      <c r="N525" s="275" t="str">
        <f>IF('statement of marks'!AT23="","",'statement of marks'!AT23)</f>
        <v/>
      </c>
      <c r="O525" s="606" t="str">
        <f>IF('statement of marks'!AU23="","",'statement of marks'!AU23)</f>
        <v/>
      </c>
      <c r="P525" s="277" t="str">
        <f>IF('statement of marks'!AV23="","",'statement of marks'!AV23)</f>
        <v/>
      </c>
      <c r="Q525" s="275" t="str">
        <f>IF('statement of marks'!AW23="","",'statement of marks'!AW23)</f>
        <v/>
      </c>
      <c r="R525" s="275" t="str">
        <f>IF('statement of marks'!AX23="","",'statement of marks'!AX23)</f>
        <v/>
      </c>
      <c r="S525" s="606" t="str">
        <f>IF('statement of marks'!AY23="","",'statement of marks'!AY23)</f>
        <v/>
      </c>
      <c r="T525" s="578" t="str">
        <f>IF('statement of marks'!AZ23="","",'statement of marks'!AZ23)</f>
        <v/>
      </c>
      <c r="U525" s="578" t="str">
        <f>IF('statement of marks'!BA23="","",'statement of marks'!BA23)</f>
        <v/>
      </c>
      <c r="V525" s="612" t="str">
        <f>IF('statement of marks'!BB23="","",'statement of marks'!BB23)</f>
        <v/>
      </c>
    </row>
    <row r="526" spans="1:22" ht="16" customHeight="1">
      <c r="A526" s="598"/>
      <c r="B526" s="1114" t="str">
        <f>IF('statement of marks'!BE23="s","laLd`r",IF('statement of marks'!BE23="u","mnwZ",IF('statement of marks'!BE23="g","xqtjkrh",IF('statement of marks'!BE23="p","iatkch",IF('statement of marks'!BE23="sd","fla/kh","r`rh; Hkk""kk")))))</f>
        <v>r`rh; Hkk"kk</v>
      </c>
      <c r="C526" s="1115"/>
      <c r="D526" s="275" t="str">
        <f>IF('statement of marks'!BF23="","",'statement of marks'!BF23)</f>
        <v/>
      </c>
      <c r="E526" s="275" t="str">
        <f>IF('statement of marks'!BG23="","",'statement of marks'!BG23)</f>
        <v/>
      </c>
      <c r="F526" s="606" t="str">
        <f>IF('statement of marks'!BH23="","",'statement of marks'!BH23)</f>
        <v/>
      </c>
      <c r="G526" s="275" t="str">
        <f>IF('statement of marks'!BI23="","",'statement of marks'!BI23)</f>
        <v/>
      </c>
      <c r="H526" s="275" t="str">
        <f>IF('statement of marks'!BJ23="","",'statement of marks'!BJ23)</f>
        <v/>
      </c>
      <c r="I526" s="606" t="str">
        <f>IF('statement of marks'!BK23="","",'statement of marks'!BK23)</f>
        <v/>
      </c>
      <c r="J526" s="275" t="str">
        <f>IF('statement of marks'!BL23="","",'statement of marks'!BL23)</f>
        <v/>
      </c>
      <c r="K526" s="275" t="str">
        <f>IF('statement of marks'!BM23="","",'statement of marks'!BM23)</f>
        <v/>
      </c>
      <c r="L526" s="606" t="str">
        <f>IF('statement of marks'!BN23="","",'statement of marks'!BN23)</f>
        <v/>
      </c>
      <c r="M526" s="275" t="str">
        <f>IF('statement of marks'!BP23="","",'statement of marks'!BP23)</f>
        <v/>
      </c>
      <c r="N526" s="275" t="str">
        <f>IF('statement of marks'!BQ23="","",'statement of marks'!BQ23)</f>
        <v/>
      </c>
      <c r="O526" s="606" t="str">
        <f>IF('statement of marks'!BR23="","",'statement of marks'!BR23)</f>
        <v/>
      </c>
      <c r="P526" s="277" t="str">
        <f>IF('statement of marks'!BS23="","",'statement of marks'!BS23)</f>
        <v/>
      </c>
      <c r="Q526" s="275" t="str">
        <f>IF('statement of marks'!BT23="","",'statement of marks'!BT23)</f>
        <v/>
      </c>
      <c r="R526" s="275" t="str">
        <f>IF('statement of marks'!BU23="","",'statement of marks'!BU23)</f>
        <v/>
      </c>
      <c r="S526" s="606" t="str">
        <f>IF('statement of marks'!BV23="","",'statement of marks'!BV23)</f>
        <v/>
      </c>
      <c r="T526" s="578" t="str">
        <f>IF('statement of marks'!BW23="","",'statement of marks'!BW23)</f>
        <v/>
      </c>
      <c r="U526" s="578" t="str">
        <f>IF('statement of marks'!BX23="","",'statement of marks'!BX23)</f>
        <v/>
      </c>
      <c r="V526" s="612" t="str">
        <f>IF('statement of marks'!BY23="","",'statement of marks'!BY23)</f>
        <v/>
      </c>
    </row>
    <row r="527" spans="1:22" ht="16" customHeight="1">
      <c r="A527" s="598"/>
      <c r="B527" s="1114" t="str">
        <f>IF('statement of marks'!$CB$3="","",'statement of marks'!$CB$3)</f>
        <v>xf.kr</v>
      </c>
      <c r="C527" s="1115"/>
      <c r="D527" s="275" t="str">
        <f>IF('statement of marks'!CB23="","",'statement of marks'!CB23)</f>
        <v/>
      </c>
      <c r="E527" s="275" t="str">
        <f>IF('statement of marks'!CC23="","",'statement of marks'!CC23)</f>
        <v/>
      </c>
      <c r="F527" s="606" t="str">
        <f>IF('statement of marks'!CD23="","",'statement of marks'!CD23)</f>
        <v/>
      </c>
      <c r="G527" s="275" t="str">
        <f>IF('statement of marks'!CE23="","",'statement of marks'!CE23)</f>
        <v/>
      </c>
      <c r="H527" s="275" t="str">
        <f>IF('statement of marks'!CF23="","",'statement of marks'!CF23)</f>
        <v/>
      </c>
      <c r="I527" s="606" t="str">
        <f>IF('statement of marks'!CG23="","",'statement of marks'!CG23)</f>
        <v/>
      </c>
      <c r="J527" s="275" t="str">
        <f>IF('statement of marks'!CH23="","",'statement of marks'!CH23)</f>
        <v/>
      </c>
      <c r="K527" s="275" t="str">
        <f>IF('statement of marks'!CI23="","",'statement of marks'!CI23)</f>
        <v/>
      </c>
      <c r="L527" s="606" t="str">
        <f>IF('statement of marks'!CJ23="","",'statement of marks'!CJ23)</f>
        <v/>
      </c>
      <c r="M527" s="275" t="str">
        <f>IF('statement of marks'!CL23="","",'statement of marks'!CL23)</f>
        <v/>
      </c>
      <c r="N527" s="275" t="str">
        <f>IF('statement of marks'!CM23="","",'statement of marks'!CM23)</f>
        <v/>
      </c>
      <c r="O527" s="606" t="str">
        <f>IF('statement of marks'!CN23="","",'statement of marks'!CN23)</f>
        <v/>
      </c>
      <c r="P527" s="277" t="str">
        <f>IF('statement of marks'!CO23="","",'statement of marks'!CO23)</f>
        <v/>
      </c>
      <c r="Q527" s="275" t="str">
        <f>IF('statement of marks'!CP23="","",'statement of marks'!CP23)</f>
        <v/>
      </c>
      <c r="R527" s="275" t="str">
        <f>IF('statement of marks'!CQ23="","",'statement of marks'!CQ23)</f>
        <v/>
      </c>
      <c r="S527" s="606" t="str">
        <f>IF('statement of marks'!CR23="","",'statement of marks'!CR23)</f>
        <v/>
      </c>
      <c r="T527" s="578" t="str">
        <f>IF('statement of marks'!CS23="","",'statement of marks'!CS23)</f>
        <v/>
      </c>
      <c r="U527" s="578" t="str">
        <f>IF('statement of marks'!CT23="","",'statement of marks'!CT23)</f>
        <v/>
      </c>
      <c r="V527" s="612" t="str">
        <f>IF('statement of marks'!CU23="","",'statement of marks'!CU23)</f>
        <v/>
      </c>
    </row>
    <row r="528" spans="1:22" ht="16" customHeight="1">
      <c r="A528" s="598"/>
      <c r="B528" s="1114" t="str">
        <f>IF('statement of marks'!$CX$3="","",'statement of marks'!$CX$3)</f>
        <v>foKku</v>
      </c>
      <c r="C528" s="1115"/>
      <c r="D528" s="275" t="str">
        <f>IF('statement of marks'!CX23="","",'statement of marks'!CX23)</f>
        <v/>
      </c>
      <c r="E528" s="275" t="str">
        <f>IF('statement of marks'!CY23="","",'statement of marks'!CY23)</f>
        <v/>
      </c>
      <c r="F528" s="606" t="str">
        <f>IF('statement of marks'!CZ23="","",'statement of marks'!CZ23)</f>
        <v/>
      </c>
      <c r="G528" s="275" t="str">
        <f>IF('statement of marks'!DA23="","",'statement of marks'!DA23)</f>
        <v/>
      </c>
      <c r="H528" s="275" t="str">
        <f>IF('statement of marks'!DB23="","",'statement of marks'!DB23)</f>
        <v/>
      </c>
      <c r="I528" s="606" t="str">
        <f>IF('statement of marks'!DC23="","",'statement of marks'!DC23)</f>
        <v/>
      </c>
      <c r="J528" s="275" t="str">
        <f>IF('statement of marks'!DD23="","",'statement of marks'!DD23)</f>
        <v/>
      </c>
      <c r="K528" s="275" t="str">
        <f>IF('statement of marks'!DE23="","",'statement of marks'!DE23)</f>
        <v/>
      </c>
      <c r="L528" s="606" t="str">
        <f>IF('statement of marks'!DF23="","",'statement of marks'!DF23)</f>
        <v/>
      </c>
      <c r="M528" s="275" t="str">
        <f>IF('statement of marks'!DH23="","",'statement of marks'!DH23)</f>
        <v/>
      </c>
      <c r="N528" s="275" t="str">
        <f>IF('statement of marks'!DI23="","",'statement of marks'!DI23)</f>
        <v/>
      </c>
      <c r="O528" s="606" t="str">
        <f>IF('statement of marks'!DJ23="","",'statement of marks'!DJ23)</f>
        <v/>
      </c>
      <c r="P528" s="277" t="str">
        <f>IF('statement of marks'!DK23="","",'statement of marks'!DK23)</f>
        <v/>
      </c>
      <c r="Q528" s="275" t="str">
        <f>IF('statement of marks'!DL23="","",'statement of marks'!DL23)</f>
        <v/>
      </c>
      <c r="R528" s="275" t="str">
        <f>IF('statement of marks'!DM23="","",'statement of marks'!DM23)</f>
        <v/>
      </c>
      <c r="S528" s="606" t="str">
        <f>IF('statement of marks'!DN23="","",'statement of marks'!DN23)</f>
        <v/>
      </c>
      <c r="T528" s="578" t="str">
        <f>IF('statement of marks'!DO23="","",'statement of marks'!DO23)</f>
        <v/>
      </c>
      <c r="U528" s="578" t="str">
        <f>IF('statement of marks'!DP23="","",'statement of marks'!DP23)</f>
        <v/>
      </c>
      <c r="V528" s="612" t="str">
        <f>IF('statement of marks'!DQ23="","",'statement of marks'!DQ23)</f>
        <v/>
      </c>
    </row>
    <row r="529" spans="1:22" ht="16" customHeight="1">
      <c r="A529" s="598"/>
      <c r="B529" s="1114" t="str">
        <f>IF('statement of marks'!$DT$3="","",'statement of marks'!$DT$3)</f>
        <v>lkekftd foKku</v>
      </c>
      <c r="C529" s="1115"/>
      <c r="D529" s="275" t="str">
        <f>IF('statement of marks'!DT23="","",'statement of marks'!DT23)</f>
        <v/>
      </c>
      <c r="E529" s="275" t="str">
        <f>IF('statement of marks'!DU23="","",'statement of marks'!DU23)</f>
        <v/>
      </c>
      <c r="F529" s="606" t="str">
        <f>IF('statement of marks'!DV23="","",'statement of marks'!DV23)</f>
        <v/>
      </c>
      <c r="G529" s="275" t="str">
        <f>IF('statement of marks'!DW23="","",'statement of marks'!DW23)</f>
        <v/>
      </c>
      <c r="H529" s="275" t="str">
        <f>IF('statement of marks'!DX23="","",'statement of marks'!DX23)</f>
        <v/>
      </c>
      <c r="I529" s="606" t="str">
        <f>IF('statement of marks'!DY23="","",'statement of marks'!DY23)</f>
        <v/>
      </c>
      <c r="J529" s="275" t="str">
        <f>IF('statement of marks'!DZ23="","",'statement of marks'!DZ23)</f>
        <v/>
      </c>
      <c r="K529" s="275" t="str">
        <f>IF('statement of marks'!EA23="","",'statement of marks'!EA23)</f>
        <v/>
      </c>
      <c r="L529" s="606" t="str">
        <f>IF('statement of marks'!EB23="","",'statement of marks'!EB23)</f>
        <v/>
      </c>
      <c r="M529" s="275" t="str">
        <f>IF('statement of marks'!ED23="","",'statement of marks'!ED23)</f>
        <v/>
      </c>
      <c r="N529" s="275" t="str">
        <f>IF('statement of marks'!EE23="","",'statement of marks'!EE23)</f>
        <v/>
      </c>
      <c r="O529" s="606" t="str">
        <f>IF('statement of marks'!EF23="","",'statement of marks'!EF23)</f>
        <v/>
      </c>
      <c r="P529" s="277" t="str">
        <f>IF('statement of marks'!EG23="","",'statement of marks'!EG23)</f>
        <v/>
      </c>
      <c r="Q529" s="275" t="str">
        <f>IF('statement of marks'!EH23="","",'statement of marks'!EH23)</f>
        <v/>
      </c>
      <c r="R529" s="275" t="str">
        <f>IF('statement of marks'!EI23="","",'statement of marks'!EI23)</f>
        <v/>
      </c>
      <c r="S529" s="606" t="str">
        <f>IF('statement of marks'!EJ23="","",'statement of marks'!EJ23)</f>
        <v/>
      </c>
      <c r="T529" s="578" t="str">
        <f>IF('statement of marks'!EK23="","",'statement of marks'!EK23)</f>
        <v/>
      </c>
      <c r="U529" s="578" t="str">
        <f>IF('statement of marks'!EL23="","",'statement of marks'!EL23)</f>
        <v/>
      </c>
      <c r="V529" s="612" t="str">
        <f>IF('statement of marks'!EM23="","",'statement of marks'!EM23)</f>
        <v/>
      </c>
    </row>
    <row r="530" spans="1:22" ht="16" customHeight="1">
      <c r="A530" s="598"/>
      <c r="B530" s="1117" t="s">
        <v>271</v>
      </c>
      <c r="C530" s="1118"/>
      <c r="D530" s="1081" t="s">
        <v>1</v>
      </c>
      <c r="E530" s="1081"/>
      <c r="F530" s="1081"/>
      <c r="G530" s="1081" t="s">
        <v>21</v>
      </c>
      <c r="H530" s="1081"/>
      <c r="I530" s="1081"/>
      <c r="J530" s="1081" t="s">
        <v>272</v>
      </c>
      <c r="K530" s="1081"/>
      <c r="L530" s="1081"/>
      <c r="M530" s="1081" t="s">
        <v>68</v>
      </c>
      <c r="N530" s="1081"/>
      <c r="O530" s="1081"/>
      <c r="P530" s="1081" t="s">
        <v>463</v>
      </c>
      <c r="Q530" s="1081"/>
      <c r="R530" s="1081"/>
      <c r="S530" s="609"/>
      <c r="T530" s="1187" t="s">
        <v>458</v>
      </c>
      <c r="U530" s="1188"/>
      <c r="V530" s="1189"/>
    </row>
    <row r="531" spans="1:22" ht="16" customHeight="1">
      <c r="A531" s="599"/>
      <c r="B531" s="1175" t="s">
        <v>3</v>
      </c>
      <c r="C531" s="1176"/>
      <c r="D531" s="1177">
        <f>IF('statement of marks'!EP$6="","",'statement of marks'!EP$6)</f>
        <v>20</v>
      </c>
      <c r="E531" s="1177"/>
      <c r="F531" s="1177"/>
      <c r="G531" s="1177">
        <f>IF('statement of marks'!EQ$6="","",'statement of marks'!EQ$6)</f>
        <v>20</v>
      </c>
      <c r="H531" s="1177"/>
      <c r="I531" s="1177"/>
      <c r="J531" s="1177">
        <f>IF('statement of marks'!ES$6="","",'statement of marks'!ES$6)</f>
        <v>20</v>
      </c>
      <c r="K531" s="1177"/>
      <c r="L531" s="1177"/>
      <c r="M531" s="1177">
        <f>IF('statement of marks'!ER$6="","",'statement of marks'!ER$6)</f>
        <v>20</v>
      </c>
      <c r="N531" s="1177"/>
      <c r="O531" s="1177"/>
      <c r="P531" s="1177">
        <f>IF('statement of marks'!ET$6="","",'statement of marks'!ET$6)</f>
        <v>20</v>
      </c>
      <c r="Q531" s="1177"/>
      <c r="R531" s="1177"/>
      <c r="S531" s="610" t="str">
        <f>IF('statement of marks'!FE$6="","",'statement of marks'!EX$6)</f>
        <v/>
      </c>
      <c r="T531" s="615">
        <f>IF('statement of marks'!EU$6="","",'statement of marks'!EU$6)</f>
        <v>100</v>
      </c>
      <c r="U531" s="616" t="s">
        <v>5</v>
      </c>
      <c r="V531" s="617" t="s">
        <v>464</v>
      </c>
    </row>
    <row r="532" spans="1:22" ht="16" customHeight="1">
      <c r="A532" s="598"/>
      <c r="B532" s="1114" t="str">
        <f>IF('statement of marks'!$EP$3="","",'statement of marks'!$EP$3)</f>
        <v>dk;kZuqHko</v>
      </c>
      <c r="C532" s="1115"/>
      <c r="D532" s="1103" t="str">
        <f>IF('statement of marks'!EP23="","",'statement of marks'!EP23)</f>
        <v/>
      </c>
      <c r="E532" s="1103"/>
      <c r="F532" s="1103"/>
      <c r="G532" s="1103" t="str">
        <f>IF('statement of marks'!EQ23="","",'statement of marks'!EQ23)</f>
        <v/>
      </c>
      <c r="H532" s="1103"/>
      <c r="I532" s="1103"/>
      <c r="J532" s="1103" t="str">
        <f>IF('statement of marks'!ES23="","",'statement of marks'!ES23)</f>
        <v/>
      </c>
      <c r="K532" s="1103"/>
      <c r="L532" s="1103"/>
      <c r="M532" s="1103" t="str">
        <f>IF('statement of marks'!ER23="","",'statement of marks'!ER23)</f>
        <v/>
      </c>
      <c r="N532" s="1103"/>
      <c r="O532" s="1103"/>
      <c r="P532" s="1103" t="str">
        <f>IF('statement of marks'!ET23="","",'statement of marks'!ET23)</f>
        <v/>
      </c>
      <c r="Q532" s="1103"/>
      <c r="R532" s="1103"/>
      <c r="S532" s="611"/>
      <c r="T532" s="613" t="str">
        <f>IF('statement of marks'!EU23="","",'statement of marks'!EU23)</f>
        <v/>
      </c>
      <c r="U532" s="613" t="str">
        <f>IF('statement of marks'!EV23="","",'statement of marks'!EV23)</f>
        <v/>
      </c>
      <c r="V532" s="614" t="str">
        <f>IF('statement of marks'!EW23="","",'statement of marks'!EW23)</f>
        <v/>
      </c>
    </row>
    <row r="533" spans="1:22" ht="16" customHeight="1">
      <c r="A533" s="598"/>
      <c r="B533" s="1112" t="str">
        <f>IF('statement of marks'!$EZ$3="","",'statement of marks'!$EZ$3)</f>
        <v>dyk f'k{kk</v>
      </c>
      <c r="C533" s="1113"/>
      <c r="D533" s="1103" t="str">
        <f>IF('statement of marks'!EZ23="","",'statement of marks'!EZ23)</f>
        <v/>
      </c>
      <c r="E533" s="1103"/>
      <c r="F533" s="1103"/>
      <c r="G533" s="1103" t="str">
        <f>IF('statement of marks'!FA23="","",'statement of marks'!FA23)</f>
        <v/>
      </c>
      <c r="H533" s="1103"/>
      <c r="I533" s="1103"/>
      <c r="J533" s="1103" t="str">
        <f>IF('statement of marks'!FC23="","",'statement of marks'!FC23)</f>
        <v/>
      </c>
      <c r="K533" s="1103"/>
      <c r="L533" s="1103"/>
      <c r="M533" s="1103" t="str">
        <f>IF('statement of marks'!FB23="","",'statement of marks'!FB23)</f>
        <v/>
      </c>
      <c r="N533" s="1103"/>
      <c r="O533" s="1103"/>
      <c r="P533" s="1103" t="str">
        <f>IF('statement of marks'!FD23="","",'statement of marks'!FD23)</f>
        <v/>
      </c>
      <c r="Q533" s="1103"/>
      <c r="R533" s="1103"/>
      <c r="S533" s="611"/>
      <c r="T533" s="613" t="str">
        <f>IF('statement of marks'!FE23="","",'statement of marks'!FE23)</f>
        <v/>
      </c>
      <c r="U533" s="613" t="str">
        <f>IF('statement of marks'!FF23="","",'statement of marks'!FF23)</f>
        <v/>
      </c>
      <c r="V533" s="614" t="str">
        <f>IF('statement of marks'!FG23="","",'statement of marks'!FG23)</f>
        <v/>
      </c>
    </row>
    <row r="534" spans="1:22" ht="16" customHeight="1">
      <c r="A534" s="598"/>
      <c r="B534" s="1109" t="str">
        <f>IF('statement of marks'!$FJ$3="","",'statement of marks'!$FJ$3)</f>
        <v>LokLF; ,oe~ 'kkjhfjd f'k{kk</v>
      </c>
      <c r="C534" s="1110"/>
      <c r="D534" s="1103" t="str">
        <f>IF('statement of marks'!FJ23="","",'statement of marks'!FJ23)</f>
        <v/>
      </c>
      <c r="E534" s="1103"/>
      <c r="F534" s="1103"/>
      <c r="G534" s="1103" t="str">
        <f>IF('statement of marks'!FK23="","",'statement of marks'!FK23)</f>
        <v/>
      </c>
      <c r="H534" s="1103"/>
      <c r="I534" s="1103"/>
      <c r="J534" s="1103" t="str">
        <f>IF('statement of marks'!FM23="","",'statement of marks'!FM23)</f>
        <v/>
      </c>
      <c r="K534" s="1103"/>
      <c r="L534" s="1103"/>
      <c r="M534" s="1103" t="str">
        <f>IF('statement of marks'!FL23="","",'statement of marks'!FL23)</f>
        <v/>
      </c>
      <c r="N534" s="1103"/>
      <c r="O534" s="1103"/>
      <c r="P534" s="1103" t="str">
        <f>IF('statement of marks'!FN23="","",'statement of marks'!FN23)</f>
        <v/>
      </c>
      <c r="Q534" s="1103"/>
      <c r="R534" s="1103"/>
      <c r="S534" s="611"/>
      <c r="T534" s="613" t="str">
        <f>IF('statement of marks'!FO23="","",'statement of marks'!FO23)</f>
        <v/>
      </c>
      <c r="U534" s="613" t="str">
        <f>IF('statement of marks'!FP23="","",'statement of marks'!FP23)</f>
        <v/>
      </c>
      <c r="V534" s="614" t="str">
        <f>IF('statement of marks'!FQ23="","",'statement of marks'!FQ23)</f>
        <v/>
      </c>
    </row>
    <row r="535" spans="1:22" ht="16" customHeight="1">
      <c r="A535" s="598"/>
      <c r="B535" s="1104" t="s">
        <v>273</v>
      </c>
      <c r="C535" s="1105"/>
      <c r="D535" s="1213" t="str">
        <f>details!$DZ$3</f>
        <v>vxLr rd</v>
      </c>
      <c r="E535" s="1213"/>
      <c r="F535" s="1213"/>
      <c r="G535" s="1213" t="str">
        <f>details!$ED$3</f>
        <v>vDVwcj rd</v>
      </c>
      <c r="H535" s="1213"/>
      <c r="I535" s="1213"/>
      <c r="J535" s="1213" t="str">
        <f>details!$EL$3</f>
        <v>Qjojh rd</v>
      </c>
      <c r="K535" s="1213"/>
      <c r="L535" s="1213"/>
      <c r="M535" s="1213" t="str">
        <f>details!$EH$3</f>
        <v>fnlEcj rd</v>
      </c>
      <c r="N535" s="1213"/>
      <c r="O535" s="1213"/>
      <c r="P535" s="1213" t="str">
        <f>details!$EP$3</f>
        <v>loZ ;ksx</v>
      </c>
      <c r="Q535" s="1213"/>
      <c r="R535" s="1213"/>
      <c r="S535" s="1106" t="s">
        <v>475</v>
      </c>
      <c r="T535" s="1107"/>
      <c r="U535" s="1107"/>
      <c r="V535" s="1180"/>
    </row>
    <row r="536" spans="1:22" ht="16" customHeight="1">
      <c r="A536" s="598"/>
      <c r="B536" s="1100" t="s">
        <v>99</v>
      </c>
      <c r="C536" s="1101"/>
      <c r="D536" s="1102" t="str">
        <f>IF(details!EA23="","",details!EA23)</f>
        <v/>
      </c>
      <c r="E536" s="1102"/>
      <c r="F536" s="1102"/>
      <c r="G536" s="1102" t="str">
        <f>IF(details!EE23="","",details!EE23)</f>
        <v/>
      </c>
      <c r="H536" s="1102"/>
      <c r="I536" s="1102"/>
      <c r="J536" s="1102" t="str">
        <f>IF(details!EM23="","",details!EM23)</f>
        <v/>
      </c>
      <c r="K536" s="1102"/>
      <c r="L536" s="1102"/>
      <c r="M536" s="1102" t="str">
        <f>IF(details!EI23="","",details!EI23)</f>
        <v/>
      </c>
      <c r="N536" s="1102"/>
      <c r="O536" s="1102"/>
      <c r="P536" s="1102" t="str">
        <f>IF(details!EQ23="","",details!EQ23)</f>
        <v/>
      </c>
      <c r="Q536" s="1102"/>
      <c r="R536" s="1102"/>
      <c r="S536" s="1181">
        <f>'statement of marks'!$HG$108</f>
        <v>42460</v>
      </c>
      <c r="T536" s="1182"/>
      <c r="U536" s="1182"/>
      <c r="V536" s="1183"/>
    </row>
    <row r="537" spans="1:22" ht="16" customHeight="1">
      <c r="A537" s="598"/>
      <c r="B537" s="1094" t="s">
        <v>15</v>
      </c>
      <c r="C537" s="1095"/>
      <c r="D537" s="1096" t="str">
        <f>IF(details!DZ23="","",details!DZ23)</f>
        <v/>
      </c>
      <c r="E537" s="1096"/>
      <c r="F537" s="1096"/>
      <c r="G537" s="1096" t="str">
        <f>IF(details!ED23="","",details!ED23)</f>
        <v/>
      </c>
      <c r="H537" s="1096"/>
      <c r="I537" s="1096"/>
      <c r="J537" s="1096" t="str">
        <f>IF(details!EL23="","",details!EL23)</f>
        <v/>
      </c>
      <c r="K537" s="1096"/>
      <c r="L537" s="1096"/>
      <c r="M537" s="1096" t="str">
        <f>IF(details!EH23="","",details!EH23)</f>
        <v/>
      </c>
      <c r="N537" s="1096"/>
      <c r="O537" s="1096"/>
      <c r="P537" s="1096" t="str">
        <f>IF(details!EP23="","",details!EP23)</f>
        <v/>
      </c>
      <c r="Q537" s="1096"/>
      <c r="R537" s="1096"/>
      <c r="S537" s="1184"/>
      <c r="T537" s="1185"/>
      <c r="U537" s="1185"/>
      <c r="V537" s="1186"/>
    </row>
    <row r="538" spans="1:22" ht="16" customHeight="1">
      <c r="A538" s="1206"/>
      <c r="B538" s="1207" t="s">
        <v>473</v>
      </c>
      <c r="C538" s="1208"/>
      <c r="D538" s="1209" t="s">
        <v>3</v>
      </c>
      <c r="E538" s="1209"/>
      <c r="F538" s="1209"/>
      <c r="G538" s="1209" t="s">
        <v>389</v>
      </c>
      <c r="H538" s="1209"/>
      <c r="I538" s="1209"/>
      <c r="J538" s="1209" t="s">
        <v>5</v>
      </c>
      <c r="K538" s="1209"/>
      <c r="L538" s="1209"/>
      <c r="M538" s="1209" t="s">
        <v>465</v>
      </c>
      <c r="N538" s="1209"/>
      <c r="O538" s="1209"/>
      <c r="P538" s="1210" t="s">
        <v>306</v>
      </c>
      <c r="Q538" s="1210"/>
      <c r="R538" s="1210"/>
      <c r="S538" s="1209" t="s">
        <v>473</v>
      </c>
      <c r="T538" s="1209"/>
      <c r="U538" s="1209"/>
      <c r="V538" s="1211"/>
    </row>
    <row r="539" spans="1:22" ht="16" customHeight="1">
      <c r="A539" s="1206"/>
      <c r="B539" s="1207"/>
      <c r="C539" s="1208"/>
      <c r="D539" s="1212" t="str">
        <f>'statement of marks'!HE23</f>
        <v/>
      </c>
      <c r="E539" s="1212"/>
      <c r="F539" s="1212"/>
      <c r="G539" s="1212" t="str">
        <f>'statement of marks'!HF23</f>
        <v/>
      </c>
      <c r="H539" s="1212"/>
      <c r="I539" s="1212"/>
      <c r="J539" s="1212" t="str">
        <f>'statement of marks'!HG23</f>
        <v/>
      </c>
      <c r="K539" s="1212"/>
      <c r="L539" s="1212"/>
      <c r="M539" s="1212" t="str">
        <f>'statement of marks'!HJ23</f>
        <v/>
      </c>
      <c r="N539" s="1212"/>
      <c r="O539" s="1212"/>
      <c r="P539" s="1212" t="str">
        <f>'statement of marks'!HI23</f>
        <v/>
      </c>
      <c r="Q539" s="1212"/>
      <c r="R539" s="1212"/>
      <c r="S539" s="1209" t="str">
        <f>'statement of marks'!HD23</f>
        <v/>
      </c>
      <c r="T539" s="1209"/>
      <c r="U539" s="1209"/>
      <c r="V539" s="1211"/>
    </row>
    <row r="540" spans="1:22" ht="16" customHeight="1">
      <c r="A540" s="598"/>
      <c r="B540" s="1089" t="s">
        <v>100</v>
      </c>
      <c r="C540" s="1090"/>
      <c r="D540" s="1081"/>
      <c r="E540" s="1081"/>
      <c r="F540" s="1081"/>
      <c r="G540" s="1081"/>
      <c r="H540" s="1081"/>
      <c r="I540" s="1081"/>
      <c r="J540" s="1081"/>
      <c r="K540" s="1081"/>
      <c r="L540" s="1081"/>
      <c r="M540" s="1081"/>
      <c r="N540" s="1081"/>
      <c r="O540" s="1081"/>
      <c r="P540" s="1081"/>
      <c r="Q540" s="1081"/>
      <c r="R540" s="1081"/>
      <c r="S540" s="1081"/>
      <c r="T540" s="1081"/>
      <c r="U540" s="1081"/>
      <c r="V540" s="1205"/>
    </row>
    <row r="541" spans="1:22" ht="16" customHeight="1">
      <c r="A541" s="598"/>
      <c r="B541" s="1087" t="s">
        <v>80</v>
      </c>
      <c r="C541" s="1088"/>
      <c r="D541" s="1081"/>
      <c r="E541" s="1081"/>
      <c r="F541" s="1081"/>
      <c r="G541" s="1081"/>
      <c r="H541" s="1081"/>
      <c r="I541" s="1081"/>
      <c r="J541" s="1081"/>
      <c r="K541" s="1081"/>
      <c r="L541" s="1081"/>
      <c r="M541" s="1081"/>
      <c r="N541" s="1081"/>
      <c r="O541" s="1081"/>
      <c r="P541" s="1081"/>
      <c r="Q541" s="1081"/>
      <c r="R541" s="1081"/>
      <c r="S541" s="1081"/>
      <c r="T541" s="1081"/>
      <c r="U541" s="1081"/>
      <c r="V541" s="1205"/>
    </row>
    <row r="542" spans="1:22" ht="16" customHeight="1">
      <c r="A542" s="598"/>
      <c r="B542" s="1089" t="s">
        <v>466</v>
      </c>
      <c r="C542" s="1090"/>
      <c r="D542" s="1081"/>
      <c r="E542" s="1081"/>
      <c r="F542" s="1081"/>
      <c r="G542" s="1081"/>
      <c r="H542" s="1081"/>
      <c r="I542" s="1081"/>
      <c r="J542" s="1081"/>
      <c r="K542" s="1081"/>
      <c r="L542" s="1081"/>
      <c r="M542" s="1081"/>
      <c r="N542" s="1081"/>
      <c r="O542" s="1081"/>
      <c r="P542" s="1081" t="s">
        <v>466</v>
      </c>
      <c r="Q542" s="1081"/>
      <c r="R542" s="1081"/>
      <c r="S542" s="1081"/>
      <c r="T542" s="1081"/>
      <c r="U542" s="1081"/>
      <c r="V542" s="1205"/>
    </row>
    <row r="543" spans="1:22" ht="16" customHeight="1">
      <c r="A543" s="598"/>
      <c r="B543" s="1085" t="s">
        <v>101</v>
      </c>
      <c r="C543" s="1086"/>
      <c r="D543" s="1081"/>
      <c r="E543" s="1081"/>
      <c r="F543" s="1081"/>
      <c r="G543" s="1081"/>
      <c r="H543" s="1081"/>
      <c r="I543" s="1081"/>
      <c r="J543" s="1081"/>
      <c r="K543" s="1081"/>
      <c r="L543" s="1081"/>
      <c r="M543" s="1081"/>
      <c r="N543" s="1081"/>
      <c r="O543" s="1081"/>
      <c r="P543" s="1081"/>
      <c r="Q543" s="1081"/>
      <c r="R543" s="1081"/>
      <c r="S543" s="1198" t="s">
        <v>101</v>
      </c>
      <c r="T543" s="1198"/>
      <c r="U543" s="1198"/>
      <c r="V543" s="1199"/>
    </row>
    <row r="544" spans="1:22" ht="16" customHeight="1" thickBot="1">
      <c r="A544" s="600"/>
      <c r="B544" s="1200" t="s">
        <v>102</v>
      </c>
      <c r="C544" s="1201"/>
      <c r="D544" s="1202"/>
      <c r="E544" s="1202"/>
      <c r="F544" s="1202"/>
      <c r="G544" s="1202"/>
      <c r="H544" s="1202"/>
      <c r="I544" s="1202"/>
      <c r="J544" s="1202"/>
      <c r="K544" s="1202"/>
      <c r="L544" s="1202"/>
      <c r="M544" s="1202"/>
      <c r="N544" s="1202"/>
      <c r="O544" s="1202"/>
      <c r="P544" s="1202"/>
      <c r="Q544" s="1202"/>
      <c r="R544" s="1202"/>
      <c r="S544" s="1203" t="s">
        <v>163</v>
      </c>
      <c r="T544" s="1203"/>
      <c r="U544" s="1203"/>
      <c r="V544" s="1204"/>
    </row>
    <row r="545" spans="1:22" ht="16" customHeight="1">
      <c r="A545" s="597"/>
      <c r="B545" s="1216" t="s">
        <v>47</v>
      </c>
      <c r="C545" s="1217"/>
      <c r="D545" s="1217"/>
      <c r="E545" s="1217"/>
      <c r="F545" s="1217"/>
      <c r="G545" s="1217"/>
      <c r="H545" s="1217"/>
      <c r="I545" s="1217"/>
      <c r="J545" s="1217"/>
      <c r="K545" s="1217"/>
      <c r="L545" s="1217"/>
      <c r="M545" s="1217"/>
      <c r="N545" s="1217"/>
      <c r="O545" s="1217"/>
      <c r="P545" s="1217"/>
      <c r="Q545" s="1217"/>
      <c r="R545" s="1217"/>
      <c r="S545" s="1217"/>
      <c r="T545" s="1217"/>
      <c r="U545" s="1217"/>
      <c r="V545" s="1218"/>
    </row>
    <row r="546" spans="1:22" ht="16" customHeight="1">
      <c r="A546" s="598"/>
      <c r="B546" s="1219" t="str">
        <f>'statement of marks'!$A$1</f>
        <v>jk- ck- ek/;fed fo|ky; uohu] fuEckgsM+k</v>
      </c>
      <c r="C546" s="1220"/>
      <c r="D546" s="1220"/>
      <c r="E546" s="1220"/>
      <c r="F546" s="1220"/>
      <c r="G546" s="1220"/>
      <c r="H546" s="1220"/>
      <c r="I546" s="1220"/>
      <c r="J546" s="1220"/>
      <c r="K546" s="1220"/>
      <c r="L546" s="1220"/>
      <c r="M546" s="1220"/>
      <c r="N546" s="1220"/>
      <c r="O546" s="1220"/>
      <c r="P546" s="1220"/>
      <c r="Q546" s="1220"/>
      <c r="R546" s="1220"/>
      <c r="S546" s="1220"/>
      <c r="T546" s="1220"/>
      <c r="U546" s="1220"/>
      <c r="V546" s="1221"/>
    </row>
    <row r="547" spans="1:22" ht="16" customHeight="1">
      <c r="A547" s="598"/>
      <c r="B547" s="1114" t="s">
        <v>467</v>
      </c>
      <c r="C547" s="1115"/>
      <c r="D547" s="1119" t="str">
        <f>'statement of marks'!$H$3</f>
        <v>2015-16</v>
      </c>
      <c r="E547" s="1119"/>
      <c r="F547" s="1119"/>
      <c r="G547" s="1119"/>
      <c r="H547" s="1119"/>
      <c r="I547" s="1119"/>
      <c r="J547" s="1119"/>
      <c r="K547" s="1119"/>
      <c r="L547" s="1119"/>
      <c r="M547" s="1119"/>
      <c r="N547" s="1119"/>
      <c r="O547" s="1119"/>
      <c r="P547" s="1119"/>
      <c r="Q547" s="1119"/>
      <c r="R547" s="1119"/>
      <c r="S547" s="1119"/>
      <c r="T547" s="1119"/>
      <c r="U547" s="1119"/>
      <c r="V547" s="1196"/>
    </row>
    <row r="548" spans="1:22" ht="16" customHeight="1">
      <c r="A548" s="598"/>
      <c r="B548" s="1114" t="s">
        <v>218</v>
      </c>
      <c r="C548" s="1115"/>
      <c r="D548" s="1115" t="str">
        <f>IF('statement of marks'!J24="","",'statement of marks'!J24)</f>
        <v/>
      </c>
      <c r="E548" s="1115"/>
      <c r="F548" s="1115"/>
      <c r="G548" s="1115"/>
      <c r="H548" s="1115"/>
      <c r="I548" s="1115"/>
      <c r="J548" s="1115"/>
      <c r="K548" s="1115"/>
      <c r="L548" s="1115"/>
      <c r="M548" s="1115"/>
      <c r="N548" s="1115"/>
      <c r="O548" s="1115"/>
      <c r="P548" s="1115"/>
      <c r="Q548" s="1115"/>
      <c r="R548" s="1115"/>
      <c r="S548" s="1115"/>
      <c r="T548" s="1115"/>
      <c r="U548" s="1115"/>
      <c r="V548" s="1197"/>
    </row>
    <row r="549" spans="1:22" ht="16" customHeight="1">
      <c r="A549" s="598"/>
      <c r="B549" s="1114" t="s">
        <v>219</v>
      </c>
      <c r="C549" s="1115"/>
      <c r="D549" s="1115" t="str">
        <f>IF('statement of marks'!K24="","",'statement of marks'!K24)</f>
        <v/>
      </c>
      <c r="E549" s="1115"/>
      <c r="F549" s="1115"/>
      <c r="G549" s="1115"/>
      <c r="H549" s="1115"/>
      <c r="I549" s="1115"/>
      <c r="J549" s="1115"/>
      <c r="K549" s="1115"/>
      <c r="L549" s="1115"/>
      <c r="M549" s="1115"/>
      <c r="N549" s="1115"/>
      <c r="O549" s="1115"/>
      <c r="P549" s="1115"/>
      <c r="Q549" s="1115"/>
      <c r="R549" s="1115"/>
      <c r="S549" s="1115"/>
      <c r="T549" s="1115"/>
      <c r="U549" s="1115"/>
      <c r="V549" s="1197"/>
    </row>
    <row r="550" spans="1:22" ht="16" customHeight="1">
      <c r="A550" s="598"/>
      <c r="B550" s="1114" t="s">
        <v>220</v>
      </c>
      <c r="C550" s="1115"/>
      <c r="D550" s="1115" t="str">
        <f>IF('statement of marks'!L24="","",'statement of marks'!L24)</f>
        <v/>
      </c>
      <c r="E550" s="1115"/>
      <c r="F550" s="1115"/>
      <c r="G550" s="1115"/>
      <c r="H550" s="1115"/>
      <c r="I550" s="1115"/>
      <c r="J550" s="1115"/>
      <c r="K550" s="1115"/>
      <c r="L550" s="1115"/>
      <c r="M550" s="1115"/>
      <c r="N550" s="1115"/>
      <c r="O550" s="1115"/>
      <c r="P550" s="1115"/>
      <c r="Q550" s="1115"/>
      <c r="R550" s="1115"/>
      <c r="S550" s="1115"/>
      <c r="T550" s="1115"/>
      <c r="U550" s="1115"/>
      <c r="V550" s="1197"/>
    </row>
    <row r="551" spans="1:22" ht="16" customHeight="1">
      <c r="A551" s="598"/>
      <c r="B551" s="1114" t="s">
        <v>221</v>
      </c>
      <c r="C551" s="1115"/>
      <c r="D551" s="1119" t="str">
        <f>'statement of marks'!$G$3</f>
        <v>6 A</v>
      </c>
      <c r="E551" s="1119"/>
      <c r="F551" s="1119"/>
      <c r="G551" s="1115" t="s">
        <v>9</v>
      </c>
      <c r="H551" s="1115"/>
      <c r="I551" s="1115"/>
      <c r="J551" s="1119" t="str">
        <f>IF('statement of marks'!D24="","",'statement of marks'!D24)</f>
        <v/>
      </c>
      <c r="K551" s="1119"/>
      <c r="L551" s="1119"/>
      <c r="M551" s="1115" t="s">
        <v>222</v>
      </c>
      <c r="N551" s="1115"/>
      <c r="O551" s="1115"/>
      <c r="P551" s="1119" t="str">
        <f>IF('statement of marks'!F24="","",'statement of marks'!F24)</f>
        <v/>
      </c>
      <c r="Q551" s="1119"/>
      <c r="R551" s="1119"/>
      <c r="S551" s="1214" t="str">
        <f>IF('statement of marks'!$J$3="","",'statement of marks'!$J$3)</f>
        <v xml:space="preserve">fo|ky; dk Mk;l dksM+ </v>
      </c>
      <c r="T551" s="1214"/>
      <c r="U551" s="1214"/>
      <c r="V551" s="1215"/>
    </row>
    <row r="552" spans="1:22" ht="16" customHeight="1">
      <c r="A552" s="598"/>
      <c r="B552" s="601" t="s">
        <v>0</v>
      </c>
      <c r="C552" s="602"/>
      <c r="D552" s="1121" t="str">
        <f>IF('statement of marks'!H24="","",'statement of marks'!H24)</f>
        <v/>
      </c>
      <c r="E552" s="1121"/>
      <c r="F552" s="1121"/>
      <c r="G552" s="1115" t="str">
        <f>IF('statement of marks'!I24="","",'statement of marks'!I24)</f>
        <v/>
      </c>
      <c r="H552" s="1115"/>
      <c r="I552" s="1115"/>
      <c r="J552" s="1115"/>
      <c r="K552" s="1115"/>
      <c r="L552" s="1115"/>
      <c r="M552" s="1115"/>
      <c r="N552" s="1115"/>
      <c r="O552" s="1115"/>
      <c r="P552" s="1115"/>
      <c r="Q552" s="1115"/>
      <c r="R552" s="1115"/>
      <c r="S552" s="1190" t="str">
        <f>IF('statement of marks'!$K$3="","",'statement of marks'!$K$3)</f>
        <v xml:space="preserve">08291009401   </v>
      </c>
      <c r="T552" s="1190"/>
      <c r="U552" s="1190"/>
      <c r="V552" s="1191"/>
    </row>
    <row r="553" spans="1:22" ht="16" customHeight="1">
      <c r="A553" s="598"/>
      <c r="B553" s="561" t="s">
        <v>28</v>
      </c>
      <c r="C553" s="603" t="s">
        <v>97</v>
      </c>
      <c r="D553" s="1081" t="s">
        <v>1</v>
      </c>
      <c r="E553" s="1081"/>
      <c r="F553" s="1081"/>
      <c r="G553" s="1081" t="s">
        <v>21</v>
      </c>
      <c r="H553" s="1081"/>
      <c r="I553" s="1081"/>
      <c r="J553" s="1081" t="s">
        <v>68</v>
      </c>
      <c r="K553" s="1081"/>
      <c r="L553" s="1081"/>
      <c r="M553" s="1081" t="s">
        <v>98</v>
      </c>
      <c r="N553" s="1081"/>
      <c r="O553" s="1081"/>
      <c r="P553" s="1192" t="s">
        <v>278</v>
      </c>
      <c r="Q553" s="1193" t="s">
        <v>459</v>
      </c>
      <c r="R553" s="1193"/>
      <c r="S553" s="1193"/>
      <c r="T553" s="1194" t="s">
        <v>458</v>
      </c>
      <c r="U553" s="1194"/>
      <c r="V553" s="1195"/>
    </row>
    <row r="554" spans="1:22" ht="16" customHeight="1">
      <c r="A554" s="598"/>
      <c r="B554" s="561"/>
      <c r="C554" s="603"/>
      <c r="D554" s="596" t="s">
        <v>468</v>
      </c>
      <c r="E554" s="596" t="s">
        <v>469</v>
      </c>
      <c r="F554" s="604" t="s">
        <v>2</v>
      </c>
      <c r="G554" s="596" t="s">
        <v>468</v>
      </c>
      <c r="H554" s="596" t="s">
        <v>469</v>
      </c>
      <c r="I554" s="604" t="s">
        <v>2</v>
      </c>
      <c r="J554" s="596" t="s">
        <v>468</v>
      </c>
      <c r="K554" s="596" t="s">
        <v>469</v>
      </c>
      <c r="L554" s="604" t="s">
        <v>2</v>
      </c>
      <c r="M554" s="596" t="s">
        <v>468</v>
      </c>
      <c r="N554" s="596" t="s">
        <v>469</v>
      </c>
      <c r="O554" s="604" t="s">
        <v>2</v>
      </c>
      <c r="P554" s="1192"/>
      <c r="Q554" s="596" t="s">
        <v>468</v>
      </c>
      <c r="R554" s="596" t="s">
        <v>469</v>
      </c>
      <c r="S554" s="608" t="s">
        <v>2</v>
      </c>
      <c r="T554" s="618" t="s">
        <v>304</v>
      </c>
      <c r="U554" s="619" t="s">
        <v>5</v>
      </c>
      <c r="V554" s="620" t="s">
        <v>464</v>
      </c>
    </row>
    <row r="555" spans="1:22" ht="16" customHeight="1">
      <c r="A555" s="599"/>
      <c r="B555" s="1178" t="s">
        <v>3</v>
      </c>
      <c r="C555" s="1179"/>
      <c r="D555" s="579">
        <f>IF('statement of marks'!M$6="","",'statement of marks'!M$6)</f>
        <v>5</v>
      </c>
      <c r="E555" s="579">
        <f>IF('statement of marks'!N$6="","",'statement of marks'!N$6)</f>
        <v>5</v>
      </c>
      <c r="F555" s="605">
        <f>IF('statement of marks'!O$6="","",'statement of marks'!O$6)</f>
        <v>10</v>
      </c>
      <c r="G555" s="579">
        <f>IF('statement of marks'!P$6="","",'statement of marks'!P$6)</f>
        <v>5</v>
      </c>
      <c r="H555" s="579">
        <f>IF('statement of marks'!Q$6="","",'statement of marks'!Q$6)</f>
        <v>5</v>
      </c>
      <c r="I555" s="605">
        <f>IF('statement of marks'!R$6="","",'statement of marks'!R$6)</f>
        <v>10</v>
      </c>
      <c r="J555" s="579">
        <f>IF('statement of marks'!S$6="","",'statement of marks'!S$6)</f>
        <v>5</v>
      </c>
      <c r="K555" s="579">
        <f>IF('statement of marks'!T$6="","",'statement of marks'!T$6)</f>
        <v>5</v>
      </c>
      <c r="L555" s="605">
        <f>IF('statement of marks'!U$6="","",'statement of marks'!U$6)</f>
        <v>10</v>
      </c>
      <c r="M555" s="579">
        <f>IF('statement of marks'!W$6="","",'statement of marks'!W$6)</f>
        <v>50</v>
      </c>
      <c r="N555" s="579">
        <f>IF('statement of marks'!X$6="","",'statement of marks'!X$6)</f>
        <v>20</v>
      </c>
      <c r="O555" s="605">
        <f>IF('statement of marks'!Y$6="","",'statement of marks'!Y$6)</f>
        <v>70</v>
      </c>
      <c r="P555" s="580">
        <f>IF('statement of marks'!Z$6="","",'statement of marks'!Z$6)</f>
        <v>100</v>
      </c>
      <c r="Q555" s="579">
        <f>IF('statement of marks'!AA$6="","",'statement of marks'!AA$6)</f>
        <v>70</v>
      </c>
      <c r="R555" s="579">
        <f>IF('statement of marks'!AB$6="","",'statement of marks'!AB$6)</f>
        <v>30</v>
      </c>
      <c r="S555" s="605">
        <f>IF('statement of marks'!AC$6="","",'statement of marks'!AC$6)</f>
        <v>100</v>
      </c>
      <c r="T555" s="615">
        <f>IF('statement of marks'!AD$6="","",'statement of marks'!AD$6)</f>
        <v>200</v>
      </c>
      <c r="U555" s="615" t="str">
        <f>IF('statement of marks'!AE$6="","",'statement of marks'!AE$6)</f>
        <v/>
      </c>
      <c r="V555" s="621" t="str">
        <f>IF('statement of marks'!AF$6="","",'statement of marks'!AF$6)</f>
        <v/>
      </c>
    </row>
    <row r="556" spans="1:22" ht="16" customHeight="1">
      <c r="A556" s="598"/>
      <c r="B556" s="1114" t="str">
        <f>IF('statement of marks'!$M$3="","",'statement of marks'!$M$3)</f>
        <v>fgUnh</v>
      </c>
      <c r="C556" s="1115"/>
      <c r="D556" s="275" t="str">
        <f>IF('statement of marks'!M24="","",'statement of marks'!M24)</f>
        <v/>
      </c>
      <c r="E556" s="275" t="str">
        <f>IF('statement of marks'!N24="","",'statement of marks'!N24)</f>
        <v/>
      </c>
      <c r="F556" s="606" t="str">
        <f>IF('statement of marks'!O24="","",'statement of marks'!O24)</f>
        <v/>
      </c>
      <c r="G556" s="275" t="str">
        <f>IF('statement of marks'!P24="","",'statement of marks'!P24)</f>
        <v/>
      </c>
      <c r="H556" s="275" t="str">
        <f>IF('statement of marks'!Q24="","",'statement of marks'!Q24)</f>
        <v/>
      </c>
      <c r="I556" s="606" t="str">
        <f>IF('statement of marks'!R24="","",'statement of marks'!R24)</f>
        <v/>
      </c>
      <c r="J556" s="275" t="str">
        <f>IF('statement of marks'!S24="","",'statement of marks'!S24)</f>
        <v/>
      </c>
      <c r="K556" s="275" t="str">
        <f>IF('statement of marks'!T24="","",'statement of marks'!T24)</f>
        <v/>
      </c>
      <c r="L556" s="606" t="str">
        <f>IF('statement of marks'!U24="","",'statement of marks'!U24)</f>
        <v/>
      </c>
      <c r="M556" s="275" t="str">
        <f>IF('statement of marks'!W24="","",'statement of marks'!W24)</f>
        <v/>
      </c>
      <c r="N556" s="275" t="str">
        <f>IF('statement of marks'!X24="","",'statement of marks'!X24)</f>
        <v/>
      </c>
      <c r="O556" s="606" t="str">
        <f>IF('statement of marks'!Y24="","",'statement of marks'!Y24)</f>
        <v/>
      </c>
      <c r="P556" s="277" t="str">
        <f>IF('statement of marks'!Z24="","",'statement of marks'!Z24)</f>
        <v/>
      </c>
      <c r="Q556" s="275" t="str">
        <f>IF('statement of marks'!AA24="","",'statement of marks'!AA24)</f>
        <v/>
      </c>
      <c r="R556" s="275" t="str">
        <f>IF('statement of marks'!AB24="","",'statement of marks'!AB24)</f>
        <v/>
      </c>
      <c r="S556" s="606" t="str">
        <f>IF('statement of marks'!AC24="","",'statement of marks'!AC24)</f>
        <v/>
      </c>
      <c r="T556" s="578" t="str">
        <f>IF('statement of marks'!AD24="","",'statement of marks'!AD24)</f>
        <v/>
      </c>
      <c r="U556" s="578" t="str">
        <f>IF('statement of marks'!AE24="","",'statement of marks'!AE24)</f>
        <v/>
      </c>
      <c r="V556" s="612" t="str">
        <f>IF('statement of marks'!AF24="","",'statement of marks'!AF24)</f>
        <v/>
      </c>
    </row>
    <row r="557" spans="1:22" ht="16" customHeight="1">
      <c r="A557" s="598"/>
      <c r="B557" s="1114" t="str">
        <f>IF('statement of marks'!$AI$3="","",'statement of marks'!$AI$3)</f>
        <v>vaxszth</v>
      </c>
      <c r="C557" s="1115"/>
      <c r="D557" s="275" t="str">
        <f>IF('statement of marks'!AI24="","",'statement of marks'!AI24)</f>
        <v/>
      </c>
      <c r="E557" s="275" t="str">
        <f>IF('statement of marks'!AJ24="","",'statement of marks'!AJ24)</f>
        <v/>
      </c>
      <c r="F557" s="606" t="str">
        <f>IF('statement of marks'!AK24="","",'statement of marks'!AK24)</f>
        <v/>
      </c>
      <c r="G557" s="275" t="str">
        <f>IF('statement of marks'!AL24="","",'statement of marks'!AL24)</f>
        <v/>
      </c>
      <c r="H557" s="275" t="str">
        <f>IF('statement of marks'!AM24="","",'statement of marks'!AM24)</f>
        <v/>
      </c>
      <c r="I557" s="606" t="str">
        <f>IF('statement of marks'!AN24="","",'statement of marks'!AN24)</f>
        <v/>
      </c>
      <c r="J557" s="275" t="str">
        <f>IF('statement of marks'!AO24="","",'statement of marks'!AO24)</f>
        <v/>
      </c>
      <c r="K557" s="275" t="str">
        <f>IF('statement of marks'!AP24="","",'statement of marks'!AP24)</f>
        <v/>
      </c>
      <c r="L557" s="606" t="str">
        <f>IF('statement of marks'!AQ24="","",'statement of marks'!AQ24)</f>
        <v/>
      </c>
      <c r="M557" s="275" t="str">
        <f>IF('statement of marks'!AS24="","",'statement of marks'!AS24)</f>
        <v/>
      </c>
      <c r="N557" s="275" t="str">
        <f>IF('statement of marks'!AT24="","",'statement of marks'!AT24)</f>
        <v/>
      </c>
      <c r="O557" s="606" t="str">
        <f>IF('statement of marks'!AU24="","",'statement of marks'!AU24)</f>
        <v/>
      </c>
      <c r="P557" s="277" t="str">
        <f>IF('statement of marks'!AV24="","",'statement of marks'!AV24)</f>
        <v/>
      </c>
      <c r="Q557" s="275" t="str">
        <f>IF('statement of marks'!AW24="","",'statement of marks'!AW24)</f>
        <v/>
      </c>
      <c r="R557" s="275" t="str">
        <f>IF('statement of marks'!AX24="","",'statement of marks'!AX24)</f>
        <v/>
      </c>
      <c r="S557" s="606" t="str">
        <f>IF('statement of marks'!AY24="","",'statement of marks'!AY24)</f>
        <v/>
      </c>
      <c r="T557" s="578" t="str">
        <f>IF('statement of marks'!AZ24="","",'statement of marks'!AZ24)</f>
        <v/>
      </c>
      <c r="U557" s="578" t="str">
        <f>IF('statement of marks'!BA24="","",'statement of marks'!BA24)</f>
        <v/>
      </c>
      <c r="V557" s="612" t="str">
        <f>IF('statement of marks'!BB24="","",'statement of marks'!BB24)</f>
        <v/>
      </c>
    </row>
    <row r="558" spans="1:22" ht="16" customHeight="1">
      <c r="A558" s="598"/>
      <c r="B558" s="1114" t="str">
        <f>IF('statement of marks'!BE24="s","laLd`r",IF('statement of marks'!BE24="u","mnwZ",IF('statement of marks'!BE24="g","xqtjkrh",IF('statement of marks'!BE24="p","iatkch",IF('statement of marks'!BE24="sd","fla/kh","r`rh; Hkk""kk")))))</f>
        <v>r`rh; Hkk"kk</v>
      </c>
      <c r="C558" s="1115"/>
      <c r="D558" s="275" t="str">
        <f>IF('statement of marks'!BF24="","",'statement of marks'!BF24)</f>
        <v/>
      </c>
      <c r="E558" s="275" t="str">
        <f>IF('statement of marks'!BG24="","",'statement of marks'!BG24)</f>
        <v/>
      </c>
      <c r="F558" s="606" t="str">
        <f>IF('statement of marks'!BH24="","",'statement of marks'!BH24)</f>
        <v/>
      </c>
      <c r="G558" s="275" t="str">
        <f>IF('statement of marks'!BI24="","",'statement of marks'!BI24)</f>
        <v/>
      </c>
      <c r="H558" s="275" t="str">
        <f>IF('statement of marks'!BJ24="","",'statement of marks'!BJ24)</f>
        <v/>
      </c>
      <c r="I558" s="606" t="str">
        <f>IF('statement of marks'!BK24="","",'statement of marks'!BK24)</f>
        <v/>
      </c>
      <c r="J558" s="275" t="str">
        <f>IF('statement of marks'!BL24="","",'statement of marks'!BL24)</f>
        <v/>
      </c>
      <c r="K558" s="275" t="str">
        <f>IF('statement of marks'!BM24="","",'statement of marks'!BM24)</f>
        <v/>
      </c>
      <c r="L558" s="606" t="str">
        <f>IF('statement of marks'!BN24="","",'statement of marks'!BN24)</f>
        <v/>
      </c>
      <c r="M558" s="275" t="str">
        <f>IF('statement of marks'!BP24="","",'statement of marks'!BP24)</f>
        <v/>
      </c>
      <c r="N558" s="275" t="str">
        <f>IF('statement of marks'!BQ24="","",'statement of marks'!BQ24)</f>
        <v/>
      </c>
      <c r="O558" s="606" t="str">
        <f>IF('statement of marks'!BR24="","",'statement of marks'!BR24)</f>
        <v/>
      </c>
      <c r="P558" s="277" t="str">
        <f>IF('statement of marks'!BS24="","",'statement of marks'!BS24)</f>
        <v/>
      </c>
      <c r="Q558" s="275" t="str">
        <f>IF('statement of marks'!BT24="","",'statement of marks'!BT24)</f>
        <v/>
      </c>
      <c r="R558" s="275" t="str">
        <f>IF('statement of marks'!BU24="","",'statement of marks'!BU24)</f>
        <v/>
      </c>
      <c r="S558" s="606" t="str">
        <f>IF('statement of marks'!BV24="","",'statement of marks'!BV24)</f>
        <v/>
      </c>
      <c r="T558" s="578" t="str">
        <f>IF('statement of marks'!BW24="","",'statement of marks'!BW24)</f>
        <v/>
      </c>
      <c r="U558" s="578" t="str">
        <f>IF('statement of marks'!BX24="","",'statement of marks'!BX24)</f>
        <v/>
      </c>
      <c r="V558" s="612" t="str">
        <f>IF('statement of marks'!BY24="","",'statement of marks'!BY24)</f>
        <v/>
      </c>
    </row>
    <row r="559" spans="1:22" ht="16" customHeight="1">
      <c r="A559" s="598"/>
      <c r="B559" s="1114" t="str">
        <f>IF('statement of marks'!$CB$3="","",'statement of marks'!$CB$3)</f>
        <v>xf.kr</v>
      </c>
      <c r="C559" s="1115"/>
      <c r="D559" s="275" t="str">
        <f>IF('statement of marks'!CB24="","",'statement of marks'!CB24)</f>
        <v/>
      </c>
      <c r="E559" s="275" t="str">
        <f>IF('statement of marks'!CC24="","",'statement of marks'!CC24)</f>
        <v/>
      </c>
      <c r="F559" s="606" t="str">
        <f>IF('statement of marks'!CD24="","",'statement of marks'!CD24)</f>
        <v/>
      </c>
      <c r="G559" s="275" t="str">
        <f>IF('statement of marks'!CE24="","",'statement of marks'!CE24)</f>
        <v/>
      </c>
      <c r="H559" s="275" t="str">
        <f>IF('statement of marks'!CF24="","",'statement of marks'!CF24)</f>
        <v/>
      </c>
      <c r="I559" s="606" t="str">
        <f>IF('statement of marks'!CG24="","",'statement of marks'!CG24)</f>
        <v/>
      </c>
      <c r="J559" s="275" t="str">
        <f>IF('statement of marks'!CH24="","",'statement of marks'!CH24)</f>
        <v/>
      </c>
      <c r="K559" s="275" t="str">
        <f>IF('statement of marks'!CI24="","",'statement of marks'!CI24)</f>
        <v/>
      </c>
      <c r="L559" s="606" t="str">
        <f>IF('statement of marks'!CJ24="","",'statement of marks'!CJ24)</f>
        <v/>
      </c>
      <c r="M559" s="275" t="str">
        <f>IF('statement of marks'!CL24="","",'statement of marks'!CL24)</f>
        <v/>
      </c>
      <c r="N559" s="275" t="str">
        <f>IF('statement of marks'!CM24="","",'statement of marks'!CM24)</f>
        <v/>
      </c>
      <c r="O559" s="606" t="str">
        <f>IF('statement of marks'!CN24="","",'statement of marks'!CN24)</f>
        <v/>
      </c>
      <c r="P559" s="277" t="str">
        <f>IF('statement of marks'!CO24="","",'statement of marks'!CO24)</f>
        <v/>
      </c>
      <c r="Q559" s="275" t="str">
        <f>IF('statement of marks'!CP24="","",'statement of marks'!CP24)</f>
        <v/>
      </c>
      <c r="R559" s="275" t="str">
        <f>IF('statement of marks'!CQ24="","",'statement of marks'!CQ24)</f>
        <v/>
      </c>
      <c r="S559" s="606" t="str">
        <f>IF('statement of marks'!CR24="","",'statement of marks'!CR24)</f>
        <v/>
      </c>
      <c r="T559" s="578" t="str">
        <f>IF('statement of marks'!CS24="","",'statement of marks'!CS24)</f>
        <v/>
      </c>
      <c r="U559" s="578" t="str">
        <f>IF('statement of marks'!CT24="","",'statement of marks'!CT24)</f>
        <v/>
      </c>
      <c r="V559" s="612" t="str">
        <f>IF('statement of marks'!CU24="","",'statement of marks'!CU24)</f>
        <v/>
      </c>
    </row>
    <row r="560" spans="1:22" ht="16" customHeight="1">
      <c r="A560" s="598"/>
      <c r="B560" s="1114" t="str">
        <f>IF('statement of marks'!$CX$3="","",'statement of marks'!$CX$3)</f>
        <v>foKku</v>
      </c>
      <c r="C560" s="1115"/>
      <c r="D560" s="275" t="str">
        <f>IF('statement of marks'!CX24="","",'statement of marks'!CX24)</f>
        <v/>
      </c>
      <c r="E560" s="275" t="str">
        <f>IF('statement of marks'!CY24="","",'statement of marks'!CY24)</f>
        <v/>
      </c>
      <c r="F560" s="606" t="str">
        <f>IF('statement of marks'!CZ24="","",'statement of marks'!CZ24)</f>
        <v/>
      </c>
      <c r="G560" s="275" t="str">
        <f>IF('statement of marks'!DA24="","",'statement of marks'!DA24)</f>
        <v/>
      </c>
      <c r="H560" s="275" t="str">
        <f>IF('statement of marks'!DB24="","",'statement of marks'!DB24)</f>
        <v/>
      </c>
      <c r="I560" s="606" t="str">
        <f>IF('statement of marks'!DC24="","",'statement of marks'!DC24)</f>
        <v/>
      </c>
      <c r="J560" s="275" t="str">
        <f>IF('statement of marks'!DD24="","",'statement of marks'!DD24)</f>
        <v/>
      </c>
      <c r="K560" s="275" t="str">
        <f>IF('statement of marks'!DE24="","",'statement of marks'!DE24)</f>
        <v/>
      </c>
      <c r="L560" s="606" t="str">
        <f>IF('statement of marks'!DF24="","",'statement of marks'!DF24)</f>
        <v/>
      </c>
      <c r="M560" s="275" t="str">
        <f>IF('statement of marks'!DH24="","",'statement of marks'!DH24)</f>
        <v/>
      </c>
      <c r="N560" s="275" t="str">
        <f>IF('statement of marks'!DI24="","",'statement of marks'!DI24)</f>
        <v/>
      </c>
      <c r="O560" s="606" t="str">
        <f>IF('statement of marks'!DJ24="","",'statement of marks'!DJ24)</f>
        <v/>
      </c>
      <c r="P560" s="277" t="str">
        <f>IF('statement of marks'!DK24="","",'statement of marks'!DK24)</f>
        <v/>
      </c>
      <c r="Q560" s="275" t="str">
        <f>IF('statement of marks'!DL24="","",'statement of marks'!DL24)</f>
        <v/>
      </c>
      <c r="R560" s="275" t="str">
        <f>IF('statement of marks'!DM24="","",'statement of marks'!DM24)</f>
        <v/>
      </c>
      <c r="S560" s="606" t="str">
        <f>IF('statement of marks'!DN24="","",'statement of marks'!DN24)</f>
        <v/>
      </c>
      <c r="T560" s="578" t="str">
        <f>IF('statement of marks'!DO24="","",'statement of marks'!DO24)</f>
        <v/>
      </c>
      <c r="U560" s="578" t="str">
        <f>IF('statement of marks'!DP24="","",'statement of marks'!DP24)</f>
        <v/>
      </c>
      <c r="V560" s="612" t="str">
        <f>IF('statement of marks'!DQ24="","",'statement of marks'!DQ24)</f>
        <v/>
      </c>
    </row>
    <row r="561" spans="1:22" ht="16" customHeight="1">
      <c r="A561" s="598"/>
      <c r="B561" s="1114" t="str">
        <f>IF('statement of marks'!$DT$3="","",'statement of marks'!$DT$3)</f>
        <v>lkekftd foKku</v>
      </c>
      <c r="C561" s="1115"/>
      <c r="D561" s="275" t="str">
        <f>IF('statement of marks'!DT24="","",'statement of marks'!DT24)</f>
        <v/>
      </c>
      <c r="E561" s="275" t="str">
        <f>IF('statement of marks'!DU24="","",'statement of marks'!DU24)</f>
        <v/>
      </c>
      <c r="F561" s="606" t="str">
        <f>IF('statement of marks'!DV24="","",'statement of marks'!DV24)</f>
        <v/>
      </c>
      <c r="G561" s="275" t="str">
        <f>IF('statement of marks'!DW24="","",'statement of marks'!DW24)</f>
        <v/>
      </c>
      <c r="H561" s="275" t="str">
        <f>IF('statement of marks'!DX24="","",'statement of marks'!DX24)</f>
        <v/>
      </c>
      <c r="I561" s="606" t="str">
        <f>IF('statement of marks'!DY24="","",'statement of marks'!DY24)</f>
        <v/>
      </c>
      <c r="J561" s="275" t="str">
        <f>IF('statement of marks'!DZ24="","",'statement of marks'!DZ24)</f>
        <v/>
      </c>
      <c r="K561" s="275" t="str">
        <f>IF('statement of marks'!EA24="","",'statement of marks'!EA24)</f>
        <v/>
      </c>
      <c r="L561" s="606" t="str">
        <f>IF('statement of marks'!EB24="","",'statement of marks'!EB24)</f>
        <v/>
      </c>
      <c r="M561" s="275" t="str">
        <f>IF('statement of marks'!ED24="","",'statement of marks'!ED24)</f>
        <v/>
      </c>
      <c r="N561" s="275" t="str">
        <f>IF('statement of marks'!EE24="","",'statement of marks'!EE24)</f>
        <v/>
      </c>
      <c r="O561" s="606" t="str">
        <f>IF('statement of marks'!EF24="","",'statement of marks'!EF24)</f>
        <v/>
      </c>
      <c r="P561" s="277" t="str">
        <f>IF('statement of marks'!EG24="","",'statement of marks'!EG24)</f>
        <v/>
      </c>
      <c r="Q561" s="275" t="str">
        <f>IF('statement of marks'!EH24="","",'statement of marks'!EH24)</f>
        <v/>
      </c>
      <c r="R561" s="275" t="str">
        <f>IF('statement of marks'!EI24="","",'statement of marks'!EI24)</f>
        <v/>
      </c>
      <c r="S561" s="606" t="str">
        <f>IF('statement of marks'!EJ24="","",'statement of marks'!EJ24)</f>
        <v/>
      </c>
      <c r="T561" s="578" t="str">
        <f>IF('statement of marks'!EK24="","",'statement of marks'!EK24)</f>
        <v/>
      </c>
      <c r="U561" s="578" t="str">
        <f>IF('statement of marks'!EL24="","",'statement of marks'!EL24)</f>
        <v/>
      </c>
      <c r="V561" s="612" t="str">
        <f>IF('statement of marks'!EM24="","",'statement of marks'!EM24)</f>
        <v/>
      </c>
    </row>
    <row r="562" spans="1:22" ht="16" customHeight="1">
      <c r="A562" s="598"/>
      <c r="B562" s="1117" t="s">
        <v>271</v>
      </c>
      <c r="C562" s="1118"/>
      <c r="D562" s="1081" t="s">
        <v>1</v>
      </c>
      <c r="E562" s="1081"/>
      <c r="F562" s="1081"/>
      <c r="G562" s="1081" t="s">
        <v>21</v>
      </c>
      <c r="H562" s="1081"/>
      <c r="I562" s="1081"/>
      <c r="J562" s="1081" t="s">
        <v>272</v>
      </c>
      <c r="K562" s="1081"/>
      <c r="L562" s="1081"/>
      <c r="M562" s="1081" t="s">
        <v>68</v>
      </c>
      <c r="N562" s="1081"/>
      <c r="O562" s="1081"/>
      <c r="P562" s="1081" t="s">
        <v>463</v>
      </c>
      <c r="Q562" s="1081"/>
      <c r="R562" s="1081"/>
      <c r="S562" s="609"/>
      <c r="T562" s="1187" t="s">
        <v>458</v>
      </c>
      <c r="U562" s="1188"/>
      <c r="V562" s="1189"/>
    </row>
    <row r="563" spans="1:22" ht="16" customHeight="1">
      <c r="A563" s="599"/>
      <c r="B563" s="1175" t="s">
        <v>3</v>
      </c>
      <c r="C563" s="1176"/>
      <c r="D563" s="1177">
        <f>IF('statement of marks'!EP$6="","",'statement of marks'!EP$6)</f>
        <v>20</v>
      </c>
      <c r="E563" s="1177"/>
      <c r="F563" s="1177"/>
      <c r="G563" s="1177">
        <f>IF('statement of marks'!EQ$6="","",'statement of marks'!EQ$6)</f>
        <v>20</v>
      </c>
      <c r="H563" s="1177"/>
      <c r="I563" s="1177"/>
      <c r="J563" s="1177">
        <f>IF('statement of marks'!ES$6="","",'statement of marks'!ES$6)</f>
        <v>20</v>
      </c>
      <c r="K563" s="1177"/>
      <c r="L563" s="1177"/>
      <c r="M563" s="1177">
        <f>IF('statement of marks'!ER$6="","",'statement of marks'!ER$6)</f>
        <v>20</v>
      </c>
      <c r="N563" s="1177"/>
      <c r="O563" s="1177"/>
      <c r="P563" s="1177">
        <f>IF('statement of marks'!ET$6="","",'statement of marks'!ET$6)</f>
        <v>20</v>
      </c>
      <c r="Q563" s="1177"/>
      <c r="R563" s="1177"/>
      <c r="S563" s="610" t="str">
        <f>IF('statement of marks'!FE$6="","",'statement of marks'!EX$6)</f>
        <v/>
      </c>
      <c r="T563" s="615">
        <f>IF('statement of marks'!EU$6="","",'statement of marks'!EU$6)</f>
        <v>100</v>
      </c>
      <c r="U563" s="616" t="s">
        <v>5</v>
      </c>
      <c r="V563" s="617" t="s">
        <v>464</v>
      </c>
    </row>
    <row r="564" spans="1:22" ht="16" customHeight="1">
      <c r="A564" s="598"/>
      <c r="B564" s="1114" t="str">
        <f>IF('statement of marks'!$EP$3="","",'statement of marks'!$EP$3)</f>
        <v>dk;kZuqHko</v>
      </c>
      <c r="C564" s="1115"/>
      <c r="D564" s="1103" t="str">
        <f>IF('statement of marks'!EP24="","",'statement of marks'!EP24)</f>
        <v/>
      </c>
      <c r="E564" s="1103"/>
      <c r="F564" s="1103"/>
      <c r="G564" s="1103" t="str">
        <f>IF('statement of marks'!EQ24="","",'statement of marks'!EQ24)</f>
        <v/>
      </c>
      <c r="H564" s="1103"/>
      <c r="I564" s="1103"/>
      <c r="J564" s="1103" t="str">
        <f>IF('statement of marks'!ES24="","",'statement of marks'!ES24)</f>
        <v/>
      </c>
      <c r="K564" s="1103"/>
      <c r="L564" s="1103"/>
      <c r="M564" s="1103" t="str">
        <f>IF('statement of marks'!ER24="","",'statement of marks'!ER24)</f>
        <v/>
      </c>
      <c r="N564" s="1103"/>
      <c r="O564" s="1103"/>
      <c r="P564" s="1103" t="str">
        <f>IF('statement of marks'!ET24="","",'statement of marks'!ET24)</f>
        <v/>
      </c>
      <c r="Q564" s="1103"/>
      <c r="R564" s="1103"/>
      <c r="S564" s="611"/>
      <c r="T564" s="613" t="str">
        <f>IF('statement of marks'!EU24="","",'statement of marks'!EU24)</f>
        <v/>
      </c>
      <c r="U564" s="613" t="str">
        <f>IF('statement of marks'!EV24="","",'statement of marks'!EV24)</f>
        <v/>
      </c>
      <c r="V564" s="614" t="str">
        <f>IF('statement of marks'!EW24="","",'statement of marks'!EW24)</f>
        <v/>
      </c>
    </row>
    <row r="565" spans="1:22" ht="16" customHeight="1">
      <c r="A565" s="598"/>
      <c r="B565" s="1112" t="str">
        <f>IF('statement of marks'!$EZ$3="","",'statement of marks'!$EZ$3)</f>
        <v>dyk f'k{kk</v>
      </c>
      <c r="C565" s="1113"/>
      <c r="D565" s="1103" t="str">
        <f>IF('statement of marks'!EZ24="","",'statement of marks'!EZ24)</f>
        <v/>
      </c>
      <c r="E565" s="1103"/>
      <c r="F565" s="1103"/>
      <c r="G565" s="1103" t="str">
        <f>IF('statement of marks'!FA24="","",'statement of marks'!FA24)</f>
        <v/>
      </c>
      <c r="H565" s="1103"/>
      <c r="I565" s="1103"/>
      <c r="J565" s="1103" t="str">
        <f>IF('statement of marks'!FC24="","",'statement of marks'!FC24)</f>
        <v/>
      </c>
      <c r="K565" s="1103"/>
      <c r="L565" s="1103"/>
      <c r="M565" s="1103" t="str">
        <f>IF('statement of marks'!FB24="","",'statement of marks'!FB24)</f>
        <v/>
      </c>
      <c r="N565" s="1103"/>
      <c r="O565" s="1103"/>
      <c r="P565" s="1103" t="str">
        <f>IF('statement of marks'!FD24="","",'statement of marks'!FD24)</f>
        <v/>
      </c>
      <c r="Q565" s="1103"/>
      <c r="R565" s="1103"/>
      <c r="S565" s="611"/>
      <c r="T565" s="613" t="str">
        <f>IF('statement of marks'!FE24="","",'statement of marks'!FE24)</f>
        <v/>
      </c>
      <c r="U565" s="613" t="str">
        <f>IF('statement of marks'!FF24="","",'statement of marks'!FF24)</f>
        <v/>
      </c>
      <c r="V565" s="614" t="str">
        <f>IF('statement of marks'!FG24="","",'statement of marks'!FG24)</f>
        <v/>
      </c>
    </row>
    <row r="566" spans="1:22" ht="16" customHeight="1">
      <c r="A566" s="598"/>
      <c r="B566" s="1109" t="str">
        <f>IF('statement of marks'!$FJ$3="","",'statement of marks'!$FJ$3)</f>
        <v>LokLF; ,oe~ 'kkjhfjd f'k{kk</v>
      </c>
      <c r="C566" s="1110"/>
      <c r="D566" s="1103" t="str">
        <f>IF('statement of marks'!FJ24="","",'statement of marks'!FJ24)</f>
        <v/>
      </c>
      <c r="E566" s="1103"/>
      <c r="F566" s="1103"/>
      <c r="G566" s="1103" t="str">
        <f>IF('statement of marks'!FK24="","",'statement of marks'!FK24)</f>
        <v/>
      </c>
      <c r="H566" s="1103"/>
      <c r="I566" s="1103"/>
      <c r="J566" s="1103" t="str">
        <f>IF('statement of marks'!FM24="","",'statement of marks'!FM24)</f>
        <v/>
      </c>
      <c r="K566" s="1103"/>
      <c r="L566" s="1103"/>
      <c r="M566" s="1103" t="str">
        <f>IF('statement of marks'!FL24="","",'statement of marks'!FL24)</f>
        <v/>
      </c>
      <c r="N566" s="1103"/>
      <c r="O566" s="1103"/>
      <c r="P566" s="1103" t="str">
        <f>IF('statement of marks'!FN24="","",'statement of marks'!FN24)</f>
        <v/>
      </c>
      <c r="Q566" s="1103"/>
      <c r="R566" s="1103"/>
      <c r="S566" s="611"/>
      <c r="T566" s="613" t="str">
        <f>IF('statement of marks'!FO24="","",'statement of marks'!FO24)</f>
        <v/>
      </c>
      <c r="U566" s="613" t="str">
        <f>IF('statement of marks'!FP24="","",'statement of marks'!FP24)</f>
        <v/>
      </c>
      <c r="V566" s="614" t="str">
        <f>IF('statement of marks'!FQ24="","",'statement of marks'!FQ24)</f>
        <v/>
      </c>
    </row>
    <row r="567" spans="1:22" ht="16" customHeight="1">
      <c r="A567" s="598"/>
      <c r="B567" s="1104" t="s">
        <v>273</v>
      </c>
      <c r="C567" s="1105"/>
      <c r="D567" s="1213" t="str">
        <f>details!$DZ$3</f>
        <v>vxLr rd</v>
      </c>
      <c r="E567" s="1213"/>
      <c r="F567" s="1213"/>
      <c r="G567" s="1213" t="str">
        <f>details!$ED$3</f>
        <v>vDVwcj rd</v>
      </c>
      <c r="H567" s="1213"/>
      <c r="I567" s="1213"/>
      <c r="J567" s="1213" t="str">
        <f>details!$EL$3</f>
        <v>Qjojh rd</v>
      </c>
      <c r="K567" s="1213"/>
      <c r="L567" s="1213"/>
      <c r="M567" s="1213" t="str">
        <f>details!$EH$3</f>
        <v>fnlEcj rd</v>
      </c>
      <c r="N567" s="1213"/>
      <c r="O567" s="1213"/>
      <c r="P567" s="1213" t="str">
        <f>details!$EP$3</f>
        <v>loZ ;ksx</v>
      </c>
      <c r="Q567" s="1213"/>
      <c r="R567" s="1213"/>
      <c r="S567" s="1106" t="s">
        <v>475</v>
      </c>
      <c r="T567" s="1107"/>
      <c r="U567" s="1107"/>
      <c r="V567" s="1180"/>
    </row>
    <row r="568" spans="1:22" ht="16" customHeight="1">
      <c r="A568" s="598"/>
      <c r="B568" s="1100" t="s">
        <v>99</v>
      </c>
      <c r="C568" s="1101"/>
      <c r="D568" s="1102" t="str">
        <f>IF(details!EA24="","",details!EA24)</f>
        <v/>
      </c>
      <c r="E568" s="1102"/>
      <c r="F568" s="1102"/>
      <c r="G568" s="1102" t="str">
        <f>IF(details!EE24="","",details!EE24)</f>
        <v/>
      </c>
      <c r="H568" s="1102"/>
      <c r="I568" s="1102"/>
      <c r="J568" s="1102" t="str">
        <f>IF(details!EM24="","",details!EM24)</f>
        <v/>
      </c>
      <c r="K568" s="1102"/>
      <c r="L568" s="1102"/>
      <c r="M568" s="1102" t="str">
        <f>IF(details!EI24="","",details!EI24)</f>
        <v/>
      </c>
      <c r="N568" s="1102"/>
      <c r="O568" s="1102"/>
      <c r="P568" s="1102" t="str">
        <f>IF(details!EQ24="","",details!EQ24)</f>
        <v/>
      </c>
      <c r="Q568" s="1102"/>
      <c r="R568" s="1102"/>
      <c r="S568" s="1181">
        <f>'statement of marks'!$HG$108</f>
        <v>42460</v>
      </c>
      <c r="T568" s="1182"/>
      <c r="U568" s="1182"/>
      <c r="V568" s="1183"/>
    </row>
    <row r="569" spans="1:22" ht="16" customHeight="1">
      <c r="A569" s="598"/>
      <c r="B569" s="1094" t="s">
        <v>15</v>
      </c>
      <c r="C569" s="1095"/>
      <c r="D569" s="1096" t="str">
        <f>IF(details!DZ24="","",details!DZ24)</f>
        <v/>
      </c>
      <c r="E569" s="1096"/>
      <c r="F569" s="1096"/>
      <c r="G569" s="1096" t="str">
        <f>IF(details!ED24="","",details!ED24)</f>
        <v/>
      </c>
      <c r="H569" s="1096"/>
      <c r="I569" s="1096"/>
      <c r="J569" s="1096" t="str">
        <f>IF(details!EL24="","",details!EL24)</f>
        <v/>
      </c>
      <c r="K569" s="1096"/>
      <c r="L569" s="1096"/>
      <c r="M569" s="1096" t="str">
        <f>IF(details!EH24="","",details!EH24)</f>
        <v/>
      </c>
      <c r="N569" s="1096"/>
      <c r="O569" s="1096"/>
      <c r="P569" s="1096" t="str">
        <f>IF(details!EP24="","",details!EP24)</f>
        <v/>
      </c>
      <c r="Q569" s="1096"/>
      <c r="R569" s="1096"/>
      <c r="S569" s="1184"/>
      <c r="T569" s="1185"/>
      <c r="U569" s="1185"/>
      <c r="V569" s="1186"/>
    </row>
    <row r="570" spans="1:22" ht="16" customHeight="1">
      <c r="A570" s="1206"/>
      <c r="B570" s="1207" t="s">
        <v>473</v>
      </c>
      <c r="C570" s="1208"/>
      <c r="D570" s="1209" t="s">
        <v>3</v>
      </c>
      <c r="E570" s="1209"/>
      <c r="F570" s="1209"/>
      <c r="G570" s="1209" t="s">
        <v>389</v>
      </c>
      <c r="H570" s="1209"/>
      <c r="I570" s="1209"/>
      <c r="J570" s="1209" t="s">
        <v>5</v>
      </c>
      <c r="K570" s="1209"/>
      <c r="L570" s="1209"/>
      <c r="M570" s="1209" t="s">
        <v>465</v>
      </c>
      <c r="N570" s="1209"/>
      <c r="O570" s="1209"/>
      <c r="P570" s="1210" t="s">
        <v>306</v>
      </c>
      <c r="Q570" s="1210"/>
      <c r="R570" s="1210"/>
      <c r="S570" s="1209" t="s">
        <v>473</v>
      </c>
      <c r="T570" s="1209"/>
      <c r="U570" s="1209"/>
      <c r="V570" s="1211"/>
    </row>
    <row r="571" spans="1:22" ht="16" customHeight="1">
      <c r="A571" s="1206"/>
      <c r="B571" s="1207"/>
      <c r="C571" s="1208"/>
      <c r="D571" s="1212" t="str">
        <f>'statement of marks'!HE24</f>
        <v/>
      </c>
      <c r="E571" s="1212"/>
      <c r="F571" s="1212"/>
      <c r="G571" s="1212" t="str">
        <f>'statement of marks'!HF24</f>
        <v/>
      </c>
      <c r="H571" s="1212"/>
      <c r="I571" s="1212"/>
      <c r="J571" s="1212" t="str">
        <f>'statement of marks'!HG24</f>
        <v/>
      </c>
      <c r="K571" s="1212"/>
      <c r="L571" s="1212"/>
      <c r="M571" s="1212" t="str">
        <f>'statement of marks'!HJ24</f>
        <v/>
      </c>
      <c r="N571" s="1212"/>
      <c r="O571" s="1212"/>
      <c r="P571" s="1212" t="str">
        <f>'statement of marks'!HI24</f>
        <v/>
      </c>
      <c r="Q571" s="1212"/>
      <c r="R571" s="1212"/>
      <c r="S571" s="1209" t="str">
        <f>'statement of marks'!HD24</f>
        <v/>
      </c>
      <c r="T571" s="1209"/>
      <c r="U571" s="1209"/>
      <c r="V571" s="1211"/>
    </row>
    <row r="572" spans="1:22" ht="16" customHeight="1">
      <c r="A572" s="598"/>
      <c r="B572" s="1089" t="s">
        <v>100</v>
      </c>
      <c r="C572" s="1090"/>
      <c r="D572" s="1081"/>
      <c r="E572" s="1081"/>
      <c r="F572" s="1081"/>
      <c r="G572" s="1081"/>
      <c r="H572" s="1081"/>
      <c r="I572" s="1081"/>
      <c r="J572" s="1081"/>
      <c r="K572" s="1081"/>
      <c r="L572" s="1081"/>
      <c r="M572" s="1081"/>
      <c r="N572" s="1081"/>
      <c r="O572" s="1081"/>
      <c r="P572" s="1081"/>
      <c r="Q572" s="1081"/>
      <c r="R572" s="1081"/>
      <c r="S572" s="1081"/>
      <c r="T572" s="1081"/>
      <c r="U572" s="1081"/>
      <c r="V572" s="1205"/>
    </row>
    <row r="573" spans="1:22" ht="16" customHeight="1">
      <c r="A573" s="598"/>
      <c r="B573" s="1087" t="s">
        <v>80</v>
      </c>
      <c r="C573" s="1088"/>
      <c r="D573" s="1081"/>
      <c r="E573" s="1081"/>
      <c r="F573" s="1081"/>
      <c r="G573" s="1081"/>
      <c r="H573" s="1081"/>
      <c r="I573" s="1081"/>
      <c r="J573" s="1081"/>
      <c r="K573" s="1081"/>
      <c r="L573" s="1081"/>
      <c r="M573" s="1081"/>
      <c r="N573" s="1081"/>
      <c r="O573" s="1081"/>
      <c r="P573" s="1081"/>
      <c r="Q573" s="1081"/>
      <c r="R573" s="1081"/>
      <c r="S573" s="1081"/>
      <c r="T573" s="1081"/>
      <c r="U573" s="1081"/>
      <c r="V573" s="1205"/>
    </row>
    <row r="574" spans="1:22" ht="16" customHeight="1">
      <c r="A574" s="598"/>
      <c r="B574" s="1089" t="s">
        <v>466</v>
      </c>
      <c r="C574" s="1090"/>
      <c r="D574" s="1081"/>
      <c r="E574" s="1081"/>
      <c r="F574" s="1081"/>
      <c r="G574" s="1081"/>
      <c r="H574" s="1081"/>
      <c r="I574" s="1081"/>
      <c r="J574" s="1081"/>
      <c r="K574" s="1081"/>
      <c r="L574" s="1081"/>
      <c r="M574" s="1081"/>
      <c r="N574" s="1081"/>
      <c r="O574" s="1081"/>
      <c r="P574" s="1081" t="s">
        <v>466</v>
      </c>
      <c r="Q574" s="1081"/>
      <c r="R574" s="1081"/>
      <c r="S574" s="1081"/>
      <c r="T574" s="1081"/>
      <c r="U574" s="1081"/>
      <c r="V574" s="1205"/>
    </row>
    <row r="575" spans="1:22" ht="16" customHeight="1">
      <c r="A575" s="598"/>
      <c r="B575" s="1085" t="s">
        <v>101</v>
      </c>
      <c r="C575" s="1086"/>
      <c r="D575" s="1081"/>
      <c r="E575" s="1081"/>
      <c r="F575" s="1081"/>
      <c r="G575" s="1081"/>
      <c r="H575" s="1081"/>
      <c r="I575" s="1081"/>
      <c r="J575" s="1081"/>
      <c r="K575" s="1081"/>
      <c r="L575" s="1081"/>
      <c r="M575" s="1081"/>
      <c r="N575" s="1081"/>
      <c r="O575" s="1081"/>
      <c r="P575" s="1081"/>
      <c r="Q575" s="1081"/>
      <c r="R575" s="1081"/>
      <c r="S575" s="1198" t="s">
        <v>101</v>
      </c>
      <c r="T575" s="1198"/>
      <c r="U575" s="1198"/>
      <c r="V575" s="1199"/>
    </row>
    <row r="576" spans="1:22" ht="16" customHeight="1" thickBot="1">
      <c r="A576" s="600"/>
      <c r="B576" s="1200" t="s">
        <v>102</v>
      </c>
      <c r="C576" s="1201"/>
      <c r="D576" s="1202"/>
      <c r="E576" s="1202"/>
      <c r="F576" s="1202"/>
      <c r="G576" s="1202"/>
      <c r="H576" s="1202"/>
      <c r="I576" s="1202"/>
      <c r="J576" s="1202"/>
      <c r="K576" s="1202"/>
      <c r="L576" s="1202"/>
      <c r="M576" s="1202"/>
      <c r="N576" s="1202"/>
      <c r="O576" s="1202"/>
      <c r="P576" s="1202"/>
      <c r="Q576" s="1202"/>
      <c r="R576" s="1202"/>
      <c r="S576" s="1203" t="s">
        <v>163</v>
      </c>
      <c r="T576" s="1203"/>
      <c r="U576" s="1203"/>
      <c r="V576" s="1204"/>
    </row>
    <row r="577" spans="1:22" ht="16" customHeight="1">
      <c r="A577" s="597"/>
      <c r="B577" s="1216" t="s">
        <v>47</v>
      </c>
      <c r="C577" s="1217"/>
      <c r="D577" s="1217"/>
      <c r="E577" s="1217"/>
      <c r="F577" s="1217"/>
      <c r="G577" s="1217"/>
      <c r="H577" s="1217"/>
      <c r="I577" s="1217"/>
      <c r="J577" s="1217"/>
      <c r="K577" s="1217"/>
      <c r="L577" s="1217"/>
      <c r="M577" s="1217"/>
      <c r="N577" s="1217"/>
      <c r="O577" s="1217"/>
      <c r="P577" s="1217"/>
      <c r="Q577" s="1217"/>
      <c r="R577" s="1217"/>
      <c r="S577" s="1217"/>
      <c r="T577" s="1217"/>
      <c r="U577" s="1217"/>
      <c r="V577" s="1218"/>
    </row>
    <row r="578" spans="1:22" ht="16" customHeight="1">
      <c r="A578" s="598"/>
      <c r="B578" s="1219" t="str">
        <f>'statement of marks'!$A$1</f>
        <v>jk- ck- ek/;fed fo|ky; uohu] fuEckgsM+k</v>
      </c>
      <c r="C578" s="1220"/>
      <c r="D578" s="1220"/>
      <c r="E578" s="1220"/>
      <c r="F578" s="1220"/>
      <c r="G578" s="1220"/>
      <c r="H578" s="1220"/>
      <c r="I578" s="1220"/>
      <c r="J578" s="1220"/>
      <c r="K578" s="1220"/>
      <c r="L578" s="1220"/>
      <c r="M578" s="1220"/>
      <c r="N578" s="1220"/>
      <c r="O578" s="1220"/>
      <c r="P578" s="1220"/>
      <c r="Q578" s="1220"/>
      <c r="R578" s="1220"/>
      <c r="S578" s="1220"/>
      <c r="T578" s="1220"/>
      <c r="U578" s="1220"/>
      <c r="V578" s="1221"/>
    </row>
    <row r="579" spans="1:22" ht="16" customHeight="1">
      <c r="A579" s="598"/>
      <c r="B579" s="1114" t="s">
        <v>467</v>
      </c>
      <c r="C579" s="1115"/>
      <c r="D579" s="1119" t="str">
        <f>'statement of marks'!$H$3</f>
        <v>2015-16</v>
      </c>
      <c r="E579" s="1119"/>
      <c r="F579" s="1119"/>
      <c r="G579" s="1119"/>
      <c r="H579" s="1119"/>
      <c r="I579" s="1119"/>
      <c r="J579" s="1119"/>
      <c r="K579" s="1119"/>
      <c r="L579" s="1119"/>
      <c r="M579" s="1119"/>
      <c r="N579" s="1119"/>
      <c r="O579" s="1119"/>
      <c r="P579" s="1119"/>
      <c r="Q579" s="1119"/>
      <c r="R579" s="1119"/>
      <c r="S579" s="1119"/>
      <c r="T579" s="1119"/>
      <c r="U579" s="1119"/>
      <c r="V579" s="1196"/>
    </row>
    <row r="580" spans="1:22" ht="16" customHeight="1">
      <c r="A580" s="598"/>
      <c r="B580" s="1114" t="s">
        <v>218</v>
      </c>
      <c r="C580" s="1115"/>
      <c r="D580" s="1115" t="str">
        <f>IF('statement of marks'!J25="","",'statement of marks'!J25)</f>
        <v/>
      </c>
      <c r="E580" s="1115"/>
      <c r="F580" s="1115"/>
      <c r="G580" s="1115"/>
      <c r="H580" s="1115"/>
      <c r="I580" s="1115"/>
      <c r="J580" s="1115"/>
      <c r="K580" s="1115"/>
      <c r="L580" s="1115"/>
      <c r="M580" s="1115"/>
      <c r="N580" s="1115"/>
      <c r="O580" s="1115"/>
      <c r="P580" s="1115"/>
      <c r="Q580" s="1115"/>
      <c r="R580" s="1115"/>
      <c r="S580" s="1115"/>
      <c r="T580" s="1115"/>
      <c r="U580" s="1115"/>
      <c r="V580" s="1197"/>
    </row>
    <row r="581" spans="1:22" ht="16" customHeight="1">
      <c r="A581" s="598"/>
      <c r="B581" s="1114" t="s">
        <v>219</v>
      </c>
      <c r="C581" s="1115"/>
      <c r="D581" s="1115" t="str">
        <f>IF('statement of marks'!K25="","",'statement of marks'!K25)</f>
        <v/>
      </c>
      <c r="E581" s="1115"/>
      <c r="F581" s="1115"/>
      <c r="G581" s="1115"/>
      <c r="H581" s="1115"/>
      <c r="I581" s="1115"/>
      <c r="J581" s="1115"/>
      <c r="K581" s="1115"/>
      <c r="L581" s="1115"/>
      <c r="M581" s="1115"/>
      <c r="N581" s="1115"/>
      <c r="O581" s="1115"/>
      <c r="P581" s="1115"/>
      <c r="Q581" s="1115"/>
      <c r="R581" s="1115"/>
      <c r="S581" s="1115"/>
      <c r="T581" s="1115"/>
      <c r="U581" s="1115"/>
      <c r="V581" s="1197"/>
    </row>
    <row r="582" spans="1:22" ht="16" customHeight="1">
      <c r="A582" s="598"/>
      <c r="B582" s="1114" t="s">
        <v>220</v>
      </c>
      <c r="C582" s="1115"/>
      <c r="D582" s="1115" t="str">
        <f>IF('statement of marks'!L25="","",'statement of marks'!L25)</f>
        <v/>
      </c>
      <c r="E582" s="1115"/>
      <c r="F582" s="1115"/>
      <c r="G582" s="1115"/>
      <c r="H582" s="1115"/>
      <c r="I582" s="1115"/>
      <c r="J582" s="1115"/>
      <c r="K582" s="1115"/>
      <c r="L582" s="1115"/>
      <c r="M582" s="1115"/>
      <c r="N582" s="1115"/>
      <c r="O582" s="1115"/>
      <c r="P582" s="1115"/>
      <c r="Q582" s="1115"/>
      <c r="R582" s="1115"/>
      <c r="S582" s="1115"/>
      <c r="T582" s="1115"/>
      <c r="U582" s="1115"/>
      <c r="V582" s="1197"/>
    </row>
    <row r="583" spans="1:22" ht="16" customHeight="1">
      <c r="A583" s="598"/>
      <c r="B583" s="1114" t="s">
        <v>221</v>
      </c>
      <c r="C583" s="1115"/>
      <c r="D583" s="1119" t="str">
        <f>'statement of marks'!$G$3</f>
        <v>6 A</v>
      </c>
      <c r="E583" s="1119"/>
      <c r="F583" s="1119"/>
      <c r="G583" s="1115" t="s">
        <v>9</v>
      </c>
      <c r="H583" s="1115"/>
      <c r="I583" s="1115"/>
      <c r="J583" s="1119" t="str">
        <f>IF('statement of marks'!D25="","",'statement of marks'!D25)</f>
        <v/>
      </c>
      <c r="K583" s="1119"/>
      <c r="L583" s="1119"/>
      <c r="M583" s="1115" t="s">
        <v>222</v>
      </c>
      <c r="N583" s="1115"/>
      <c r="O583" s="1115"/>
      <c r="P583" s="1119" t="str">
        <f>IF('statement of marks'!F25="","",'statement of marks'!F25)</f>
        <v/>
      </c>
      <c r="Q583" s="1119"/>
      <c r="R583" s="1119"/>
      <c r="S583" s="1214" t="str">
        <f>IF('statement of marks'!$J$3="","",'statement of marks'!$J$3)</f>
        <v xml:space="preserve">fo|ky; dk Mk;l dksM+ </v>
      </c>
      <c r="T583" s="1214"/>
      <c r="U583" s="1214"/>
      <c r="V583" s="1215"/>
    </row>
    <row r="584" spans="1:22" ht="16" customHeight="1">
      <c r="A584" s="598"/>
      <c r="B584" s="601" t="s">
        <v>0</v>
      </c>
      <c r="C584" s="602"/>
      <c r="D584" s="1121" t="str">
        <f>IF('statement of marks'!H25="","",'statement of marks'!H25)</f>
        <v/>
      </c>
      <c r="E584" s="1121"/>
      <c r="F584" s="1121"/>
      <c r="G584" s="1115" t="str">
        <f>IF('statement of marks'!I25="","",'statement of marks'!I25)</f>
        <v/>
      </c>
      <c r="H584" s="1115"/>
      <c r="I584" s="1115"/>
      <c r="J584" s="1115"/>
      <c r="K584" s="1115"/>
      <c r="L584" s="1115"/>
      <c r="M584" s="1115"/>
      <c r="N584" s="1115"/>
      <c r="O584" s="1115"/>
      <c r="P584" s="1115"/>
      <c r="Q584" s="1115"/>
      <c r="R584" s="1115"/>
      <c r="S584" s="1190" t="str">
        <f>IF('statement of marks'!$K$3="","",'statement of marks'!$K$3)</f>
        <v xml:space="preserve">08291009401   </v>
      </c>
      <c r="T584" s="1190"/>
      <c r="U584" s="1190"/>
      <c r="V584" s="1191"/>
    </row>
    <row r="585" spans="1:22" ht="16" customHeight="1">
      <c r="A585" s="598"/>
      <c r="B585" s="561" t="s">
        <v>28</v>
      </c>
      <c r="C585" s="603" t="s">
        <v>97</v>
      </c>
      <c r="D585" s="1081" t="s">
        <v>1</v>
      </c>
      <c r="E585" s="1081"/>
      <c r="F585" s="1081"/>
      <c r="G585" s="1081" t="s">
        <v>21</v>
      </c>
      <c r="H585" s="1081"/>
      <c r="I585" s="1081"/>
      <c r="J585" s="1081" t="s">
        <v>68</v>
      </c>
      <c r="K585" s="1081"/>
      <c r="L585" s="1081"/>
      <c r="M585" s="1081" t="s">
        <v>98</v>
      </c>
      <c r="N585" s="1081"/>
      <c r="O585" s="1081"/>
      <c r="P585" s="1192" t="s">
        <v>278</v>
      </c>
      <c r="Q585" s="1193" t="s">
        <v>459</v>
      </c>
      <c r="R585" s="1193"/>
      <c r="S585" s="1193"/>
      <c r="T585" s="1194" t="s">
        <v>458</v>
      </c>
      <c r="U585" s="1194"/>
      <c r="V585" s="1195"/>
    </row>
    <row r="586" spans="1:22" ht="16" customHeight="1">
      <c r="A586" s="598"/>
      <c r="B586" s="561"/>
      <c r="C586" s="603"/>
      <c r="D586" s="596" t="s">
        <v>468</v>
      </c>
      <c r="E586" s="596" t="s">
        <v>469</v>
      </c>
      <c r="F586" s="604" t="s">
        <v>2</v>
      </c>
      <c r="G586" s="596" t="s">
        <v>468</v>
      </c>
      <c r="H586" s="596" t="s">
        <v>469</v>
      </c>
      <c r="I586" s="604" t="s">
        <v>2</v>
      </c>
      <c r="J586" s="596" t="s">
        <v>468</v>
      </c>
      <c r="K586" s="596" t="s">
        <v>469</v>
      </c>
      <c r="L586" s="604" t="s">
        <v>2</v>
      </c>
      <c r="M586" s="596" t="s">
        <v>468</v>
      </c>
      <c r="N586" s="596" t="s">
        <v>469</v>
      </c>
      <c r="O586" s="604" t="s">
        <v>2</v>
      </c>
      <c r="P586" s="1192"/>
      <c r="Q586" s="596" t="s">
        <v>468</v>
      </c>
      <c r="R586" s="596" t="s">
        <v>469</v>
      </c>
      <c r="S586" s="608" t="s">
        <v>2</v>
      </c>
      <c r="T586" s="618" t="s">
        <v>304</v>
      </c>
      <c r="U586" s="619" t="s">
        <v>5</v>
      </c>
      <c r="V586" s="620" t="s">
        <v>464</v>
      </c>
    </row>
    <row r="587" spans="1:22" ht="16" customHeight="1">
      <c r="A587" s="599"/>
      <c r="B587" s="1178" t="s">
        <v>3</v>
      </c>
      <c r="C587" s="1179"/>
      <c r="D587" s="579">
        <f>IF('statement of marks'!M$6="","",'statement of marks'!M$6)</f>
        <v>5</v>
      </c>
      <c r="E587" s="579">
        <f>IF('statement of marks'!N$6="","",'statement of marks'!N$6)</f>
        <v>5</v>
      </c>
      <c r="F587" s="605">
        <f>IF('statement of marks'!O$6="","",'statement of marks'!O$6)</f>
        <v>10</v>
      </c>
      <c r="G587" s="579">
        <f>IF('statement of marks'!P$6="","",'statement of marks'!P$6)</f>
        <v>5</v>
      </c>
      <c r="H587" s="579">
        <f>IF('statement of marks'!Q$6="","",'statement of marks'!Q$6)</f>
        <v>5</v>
      </c>
      <c r="I587" s="605">
        <f>IF('statement of marks'!R$6="","",'statement of marks'!R$6)</f>
        <v>10</v>
      </c>
      <c r="J587" s="579">
        <f>IF('statement of marks'!S$6="","",'statement of marks'!S$6)</f>
        <v>5</v>
      </c>
      <c r="K587" s="579">
        <f>IF('statement of marks'!T$6="","",'statement of marks'!T$6)</f>
        <v>5</v>
      </c>
      <c r="L587" s="605">
        <f>IF('statement of marks'!U$6="","",'statement of marks'!U$6)</f>
        <v>10</v>
      </c>
      <c r="M587" s="579">
        <f>IF('statement of marks'!W$6="","",'statement of marks'!W$6)</f>
        <v>50</v>
      </c>
      <c r="N587" s="579">
        <f>IF('statement of marks'!X$6="","",'statement of marks'!X$6)</f>
        <v>20</v>
      </c>
      <c r="O587" s="605">
        <f>IF('statement of marks'!Y$6="","",'statement of marks'!Y$6)</f>
        <v>70</v>
      </c>
      <c r="P587" s="580">
        <f>IF('statement of marks'!Z$6="","",'statement of marks'!Z$6)</f>
        <v>100</v>
      </c>
      <c r="Q587" s="579">
        <f>IF('statement of marks'!AA$6="","",'statement of marks'!AA$6)</f>
        <v>70</v>
      </c>
      <c r="R587" s="579">
        <f>IF('statement of marks'!AB$6="","",'statement of marks'!AB$6)</f>
        <v>30</v>
      </c>
      <c r="S587" s="605">
        <f>IF('statement of marks'!AC$6="","",'statement of marks'!AC$6)</f>
        <v>100</v>
      </c>
      <c r="T587" s="615">
        <f>IF('statement of marks'!AD$6="","",'statement of marks'!AD$6)</f>
        <v>200</v>
      </c>
      <c r="U587" s="615" t="str">
        <f>IF('statement of marks'!AE$6="","",'statement of marks'!AE$6)</f>
        <v/>
      </c>
      <c r="V587" s="621" t="str">
        <f>IF('statement of marks'!AF$6="","",'statement of marks'!AF$6)</f>
        <v/>
      </c>
    </row>
    <row r="588" spans="1:22" ht="16" customHeight="1">
      <c r="A588" s="598"/>
      <c r="B588" s="1114" t="str">
        <f>IF('statement of marks'!$M$3="","",'statement of marks'!$M$3)</f>
        <v>fgUnh</v>
      </c>
      <c r="C588" s="1115"/>
      <c r="D588" s="275" t="str">
        <f>IF('statement of marks'!M25="","",'statement of marks'!M25)</f>
        <v/>
      </c>
      <c r="E588" s="275" t="str">
        <f>IF('statement of marks'!N25="","",'statement of marks'!N25)</f>
        <v/>
      </c>
      <c r="F588" s="606" t="str">
        <f>IF('statement of marks'!O25="","",'statement of marks'!O25)</f>
        <v/>
      </c>
      <c r="G588" s="275" t="str">
        <f>IF('statement of marks'!P25="","",'statement of marks'!P25)</f>
        <v/>
      </c>
      <c r="H588" s="275" t="str">
        <f>IF('statement of marks'!Q25="","",'statement of marks'!Q25)</f>
        <v/>
      </c>
      <c r="I588" s="606" t="str">
        <f>IF('statement of marks'!R25="","",'statement of marks'!R25)</f>
        <v/>
      </c>
      <c r="J588" s="275" t="str">
        <f>IF('statement of marks'!S25="","",'statement of marks'!S25)</f>
        <v/>
      </c>
      <c r="K588" s="275" t="str">
        <f>IF('statement of marks'!T25="","",'statement of marks'!T25)</f>
        <v/>
      </c>
      <c r="L588" s="606" t="str">
        <f>IF('statement of marks'!U25="","",'statement of marks'!U25)</f>
        <v/>
      </c>
      <c r="M588" s="275" t="str">
        <f>IF('statement of marks'!W25="","",'statement of marks'!W25)</f>
        <v/>
      </c>
      <c r="N588" s="275" t="str">
        <f>IF('statement of marks'!X25="","",'statement of marks'!X25)</f>
        <v/>
      </c>
      <c r="O588" s="606" t="str">
        <f>IF('statement of marks'!Y25="","",'statement of marks'!Y25)</f>
        <v/>
      </c>
      <c r="P588" s="277" t="str">
        <f>IF('statement of marks'!Z25="","",'statement of marks'!Z25)</f>
        <v/>
      </c>
      <c r="Q588" s="275" t="str">
        <f>IF('statement of marks'!AA25="","",'statement of marks'!AA25)</f>
        <v/>
      </c>
      <c r="R588" s="275" t="str">
        <f>IF('statement of marks'!AB25="","",'statement of marks'!AB25)</f>
        <v/>
      </c>
      <c r="S588" s="606" t="str">
        <f>IF('statement of marks'!AC25="","",'statement of marks'!AC25)</f>
        <v/>
      </c>
      <c r="T588" s="578" t="str">
        <f>IF('statement of marks'!AD25="","",'statement of marks'!AD25)</f>
        <v/>
      </c>
      <c r="U588" s="578" t="str">
        <f>IF('statement of marks'!AE25="","",'statement of marks'!AE25)</f>
        <v/>
      </c>
      <c r="V588" s="612" t="str">
        <f>IF('statement of marks'!AF25="","",'statement of marks'!AF25)</f>
        <v/>
      </c>
    </row>
    <row r="589" spans="1:22" ht="16" customHeight="1">
      <c r="A589" s="598"/>
      <c r="B589" s="1114" t="str">
        <f>IF('statement of marks'!$AI$3="","",'statement of marks'!$AI$3)</f>
        <v>vaxszth</v>
      </c>
      <c r="C589" s="1115"/>
      <c r="D589" s="275" t="str">
        <f>IF('statement of marks'!AI25="","",'statement of marks'!AI25)</f>
        <v/>
      </c>
      <c r="E589" s="275" t="str">
        <f>IF('statement of marks'!AJ25="","",'statement of marks'!AJ25)</f>
        <v/>
      </c>
      <c r="F589" s="606" t="str">
        <f>IF('statement of marks'!AK25="","",'statement of marks'!AK25)</f>
        <v/>
      </c>
      <c r="G589" s="275" t="str">
        <f>IF('statement of marks'!AL25="","",'statement of marks'!AL25)</f>
        <v/>
      </c>
      <c r="H589" s="275" t="str">
        <f>IF('statement of marks'!AM25="","",'statement of marks'!AM25)</f>
        <v/>
      </c>
      <c r="I589" s="606" t="str">
        <f>IF('statement of marks'!AN25="","",'statement of marks'!AN25)</f>
        <v/>
      </c>
      <c r="J589" s="275" t="str">
        <f>IF('statement of marks'!AO25="","",'statement of marks'!AO25)</f>
        <v/>
      </c>
      <c r="K589" s="275" t="str">
        <f>IF('statement of marks'!AP25="","",'statement of marks'!AP25)</f>
        <v/>
      </c>
      <c r="L589" s="606" t="str">
        <f>IF('statement of marks'!AQ25="","",'statement of marks'!AQ25)</f>
        <v/>
      </c>
      <c r="M589" s="275" t="str">
        <f>IF('statement of marks'!AS25="","",'statement of marks'!AS25)</f>
        <v/>
      </c>
      <c r="N589" s="275" t="str">
        <f>IF('statement of marks'!AT25="","",'statement of marks'!AT25)</f>
        <v/>
      </c>
      <c r="O589" s="606" t="str">
        <f>IF('statement of marks'!AU25="","",'statement of marks'!AU25)</f>
        <v/>
      </c>
      <c r="P589" s="277" t="str">
        <f>IF('statement of marks'!AV25="","",'statement of marks'!AV25)</f>
        <v/>
      </c>
      <c r="Q589" s="275" t="str">
        <f>IF('statement of marks'!AW25="","",'statement of marks'!AW25)</f>
        <v/>
      </c>
      <c r="R589" s="275" t="str">
        <f>IF('statement of marks'!AX25="","",'statement of marks'!AX25)</f>
        <v/>
      </c>
      <c r="S589" s="606" t="str">
        <f>IF('statement of marks'!AY25="","",'statement of marks'!AY25)</f>
        <v/>
      </c>
      <c r="T589" s="578" t="str">
        <f>IF('statement of marks'!AZ25="","",'statement of marks'!AZ25)</f>
        <v/>
      </c>
      <c r="U589" s="578" t="str">
        <f>IF('statement of marks'!BA25="","",'statement of marks'!BA25)</f>
        <v/>
      </c>
      <c r="V589" s="612" t="str">
        <f>IF('statement of marks'!BB25="","",'statement of marks'!BB25)</f>
        <v/>
      </c>
    </row>
    <row r="590" spans="1:22" ht="16" customHeight="1">
      <c r="A590" s="598"/>
      <c r="B590" s="1114" t="str">
        <f>IF('statement of marks'!BE25="s","laLd`r",IF('statement of marks'!BE25="u","mnwZ",IF('statement of marks'!BE25="g","xqtjkrh",IF('statement of marks'!BE25="p","iatkch",IF('statement of marks'!BE25="sd","fla/kh","r`rh; Hkk""kk")))))</f>
        <v>r`rh; Hkk"kk</v>
      </c>
      <c r="C590" s="1115"/>
      <c r="D590" s="275" t="str">
        <f>IF('statement of marks'!BF25="","",'statement of marks'!BF25)</f>
        <v/>
      </c>
      <c r="E590" s="275" t="str">
        <f>IF('statement of marks'!BG25="","",'statement of marks'!BG25)</f>
        <v/>
      </c>
      <c r="F590" s="606" t="str">
        <f>IF('statement of marks'!BH25="","",'statement of marks'!BH25)</f>
        <v/>
      </c>
      <c r="G590" s="275" t="str">
        <f>IF('statement of marks'!BI25="","",'statement of marks'!BI25)</f>
        <v/>
      </c>
      <c r="H590" s="275" t="str">
        <f>IF('statement of marks'!BJ25="","",'statement of marks'!BJ25)</f>
        <v/>
      </c>
      <c r="I590" s="606" t="str">
        <f>IF('statement of marks'!BK25="","",'statement of marks'!BK25)</f>
        <v/>
      </c>
      <c r="J590" s="275" t="str">
        <f>IF('statement of marks'!BL25="","",'statement of marks'!BL25)</f>
        <v/>
      </c>
      <c r="K590" s="275" t="str">
        <f>IF('statement of marks'!BM25="","",'statement of marks'!BM25)</f>
        <v/>
      </c>
      <c r="L590" s="606" t="str">
        <f>IF('statement of marks'!BN25="","",'statement of marks'!BN25)</f>
        <v/>
      </c>
      <c r="M590" s="275" t="str">
        <f>IF('statement of marks'!BP25="","",'statement of marks'!BP25)</f>
        <v/>
      </c>
      <c r="N590" s="275" t="str">
        <f>IF('statement of marks'!BQ25="","",'statement of marks'!BQ25)</f>
        <v/>
      </c>
      <c r="O590" s="606" t="str">
        <f>IF('statement of marks'!BR25="","",'statement of marks'!BR25)</f>
        <v/>
      </c>
      <c r="P590" s="277" t="str">
        <f>IF('statement of marks'!BS25="","",'statement of marks'!BS25)</f>
        <v/>
      </c>
      <c r="Q590" s="275" t="str">
        <f>IF('statement of marks'!BT25="","",'statement of marks'!BT25)</f>
        <v/>
      </c>
      <c r="R590" s="275" t="str">
        <f>IF('statement of marks'!BU25="","",'statement of marks'!BU25)</f>
        <v/>
      </c>
      <c r="S590" s="606" t="str">
        <f>IF('statement of marks'!BV25="","",'statement of marks'!BV25)</f>
        <v/>
      </c>
      <c r="T590" s="578" t="str">
        <f>IF('statement of marks'!BW25="","",'statement of marks'!BW25)</f>
        <v/>
      </c>
      <c r="U590" s="578" t="str">
        <f>IF('statement of marks'!BX25="","",'statement of marks'!BX25)</f>
        <v/>
      </c>
      <c r="V590" s="612" t="str">
        <f>IF('statement of marks'!BY25="","",'statement of marks'!BY25)</f>
        <v/>
      </c>
    </row>
    <row r="591" spans="1:22" ht="16" customHeight="1">
      <c r="A591" s="598"/>
      <c r="B591" s="1114" t="str">
        <f>IF('statement of marks'!$CB$3="","",'statement of marks'!$CB$3)</f>
        <v>xf.kr</v>
      </c>
      <c r="C591" s="1115"/>
      <c r="D591" s="275" t="str">
        <f>IF('statement of marks'!CB25="","",'statement of marks'!CB25)</f>
        <v/>
      </c>
      <c r="E591" s="275" t="str">
        <f>IF('statement of marks'!CC25="","",'statement of marks'!CC25)</f>
        <v/>
      </c>
      <c r="F591" s="606" t="str">
        <f>IF('statement of marks'!CD25="","",'statement of marks'!CD25)</f>
        <v/>
      </c>
      <c r="G591" s="275" t="str">
        <f>IF('statement of marks'!CE25="","",'statement of marks'!CE25)</f>
        <v/>
      </c>
      <c r="H591" s="275" t="str">
        <f>IF('statement of marks'!CF25="","",'statement of marks'!CF25)</f>
        <v/>
      </c>
      <c r="I591" s="606" t="str">
        <f>IF('statement of marks'!CG25="","",'statement of marks'!CG25)</f>
        <v/>
      </c>
      <c r="J591" s="275" t="str">
        <f>IF('statement of marks'!CH25="","",'statement of marks'!CH25)</f>
        <v/>
      </c>
      <c r="K591" s="275" t="str">
        <f>IF('statement of marks'!CI25="","",'statement of marks'!CI25)</f>
        <v/>
      </c>
      <c r="L591" s="606" t="str">
        <f>IF('statement of marks'!CJ25="","",'statement of marks'!CJ25)</f>
        <v/>
      </c>
      <c r="M591" s="275" t="str">
        <f>IF('statement of marks'!CL25="","",'statement of marks'!CL25)</f>
        <v/>
      </c>
      <c r="N591" s="275" t="str">
        <f>IF('statement of marks'!CM25="","",'statement of marks'!CM25)</f>
        <v/>
      </c>
      <c r="O591" s="606" t="str">
        <f>IF('statement of marks'!CN25="","",'statement of marks'!CN25)</f>
        <v/>
      </c>
      <c r="P591" s="277" t="str">
        <f>IF('statement of marks'!CO25="","",'statement of marks'!CO25)</f>
        <v/>
      </c>
      <c r="Q591" s="275" t="str">
        <f>IF('statement of marks'!CP25="","",'statement of marks'!CP25)</f>
        <v/>
      </c>
      <c r="R591" s="275" t="str">
        <f>IF('statement of marks'!CQ25="","",'statement of marks'!CQ25)</f>
        <v/>
      </c>
      <c r="S591" s="606" t="str">
        <f>IF('statement of marks'!CR25="","",'statement of marks'!CR25)</f>
        <v/>
      </c>
      <c r="T591" s="578" t="str">
        <f>IF('statement of marks'!CS25="","",'statement of marks'!CS25)</f>
        <v/>
      </c>
      <c r="U591" s="578" t="str">
        <f>IF('statement of marks'!CT25="","",'statement of marks'!CT25)</f>
        <v/>
      </c>
      <c r="V591" s="612" t="str">
        <f>IF('statement of marks'!CU25="","",'statement of marks'!CU25)</f>
        <v/>
      </c>
    </row>
    <row r="592" spans="1:22" ht="16" customHeight="1">
      <c r="A592" s="598"/>
      <c r="B592" s="1114" t="str">
        <f>IF('statement of marks'!$CX$3="","",'statement of marks'!$CX$3)</f>
        <v>foKku</v>
      </c>
      <c r="C592" s="1115"/>
      <c r="D592" s="275" t="str">
        <f>IF('statement of marks'!CX25="","",'statement of marks'!CX25)</f>
        <v/>
      </c>
      <c r="E592" s="275" t="str">
        <f>IF('statement of marks'!CY25="","",'statement of marks'!CY25)</f>
        <v/>
      </c>
      <c r="F592" s="606" t="str">
        <f>IF('statement of marks'!CZ25="","",'statement of marks'!CZ25)</f>
        <v/>
      </c>
      <c r="G592" s="275" t="str">
        <f>IF('statement of marks'!DA25="","",'statement of marks'!DA25)</f>
        <v/>
      </c>
      <c r="H592" s="275" t="str">
        <f>IF('statement of marks'!DB25="","",'statement of marks'!DB25)</f>
        <v/>
      </c>
      <c r="I592" s="606" t="str">
        <f>IF('statement of marks'!DC25="","",'statement of marks'!DC25)</f>
        <v/>
      </c>
      <c r="J592" s="275" t="str">
        <f>IF('statement of marks'!DD25="","",'statement of marks'!DD25)</f>
        <v/>
      </c>
      <c r="K592" s="275" t="str">
        <f>IF('statement of marks'!DE25="","",'statement of marks'!DE25)</f>
        <v/>
      </c>
      <c r="L592" s="606" t="str">
        <f>IF('statement of marks'!DF25="","",'statement of marks'!DF25)</f>
        <v/>
      </c>
      <c r="M592" s="275" t="str">
        <f>IF('statement of marks'!DH25="","",'statement of marks'!DH25)</f>
        <v/>
      </c>
      <c r="N592" s="275" t="str">
        <f>IF('statement of marks'!DI25="","",'statement of marks'!DI25)</f>
        <v/>
      </c>
      <c r="O592" s="606" t="str">
        <f>IF('statement of marks'!DJ25="","",'statement of marks'!DJ25)</f>
        <v/>
      </c>
      <c r="P592" s="277" t="str">
        <f>IF('statement of marks'!DK25="","",'statement of marks'!DK25)</f>
        <v/>
      </c>
      <c r="Q592" s="275" t="str">
        <f>IF('statement of marks'!DL25="","",'statement of marks'!DL25)</f>
        <v/>
      </c>
      <c r="R592" s="275" t="str">
        <f>IF('statement of marks'!DM25="","",'statement of marks'!DM25)</f>
        <v/>
      </c>
      <c r="S592" s="606" t="str">
        <f>IF('statement of marks'!DN25="","",'statement of marks'!DN25)</f>
        <v/>
      </c>
      <c r="T592" s="578" t="str">
        <f>IF('statement of marks'!DO25="","",'statement of marks'!DO25)</f>
        <v/>
      </c>
      <c r="U592" s="578" t="str">
        <f>IF('statement of marks'!DP25="","",'statement of marks'!DP25)</f>
        <v/>
      </c>
      <c r="V592" s="612" t="str">
        <f>IF('statement of marks'!DQ25="","",'statement of marks'!DQ25)</f>
        <v/>
      </c>
    </row>
    <row r="593" spans="1:22" ht="16" customHeight="1">
      <c r="A593" s="598"/>
      <c r="B593" s="1114" t="str">
        <f>IF('statement of marks'!$DT$3="","",'statement of marks'!$DT$3)</f>
        <v>lkekftd foKku</v>
      </c>
      <c r="C593" s="1115"/>
      <c r="D593" s="275" t="str">
        <f>IF('statement of marks'!DT25="","",'statement of marks'!DT25)</f>
        <v/>
      </c>
      <c r="E593" s="275" t="str">
        <f>IF('statement of marks'!DU25="","",'statement of marks'!DU25)</f>
        <v/>
      </c>
      <c r="F593" s="606" t="str">
        <f>IF('statement of marks'!DV25="","",'statement of marks'!DV25)</f>
        <v/>
      </c>
      <c r="G593" s="275" t="str">
        <f>IF('statement of marks'!DW25="","",'statement of marks'!DW25)</f>
        <v/>
      </c>
      <c r="H593" s="275" t="str">
        <f>IF('statement of marks'!DX25="","",'statement of marks'!DX25)</f>
        <v/>
      </c>
      <c r="I593" s="606" t="str">
        <f>IF('statement of marks'!DY25="","",'statement of marks'!DY25)</f>
        <v/>
      </c>
      <c r="J593" s="275" t="str">
        <f>IF('statement of marks'!DZ25="","",'statement of marks'!DZ25)</f>
        <v/>
      </c>
      <c r="K593" s="275" t="str">
        <f>IF('statement of marks'!EA25="","",'statement of marks'!EA25)</f>
        <v/>
      </c>
      <c r="L593" s="606" t="str">
        <f>IF('statement of marks'!EB25="","",'statement of marks'!EB25)</f>
        <v/>
      </c>
      <c r="M593" s="275" t="str">
        <f>IF('statement of marks'!ED25="","",'statement of marks'!ED25)</f>
        <v/>
      </c>
      <c r="N593" s="275" t="str">
        <f>IF('statement of marks'!EE25="","",'statement of marks'!EE25)</f>
        <v/>
      </c>
      <c r="O593" s="606" t="str">
        <f>IF('statement of marks'!EF25="","",'statement of marks'!EF25)</f>
        <v/>
      </c>
      <c r="P593" s="277" t="str">
        <f>IF('statement of marks'!EG25="","",'statement of marks'!EG25)</f>
        <v/>
      </c>
      <c r="Q593" s="275" t="str">
        <f>IF('statement of marks'!EH25="","",'statement of marks'!EH25)</f>
        <v/>
      </c>
      <c r="R593" s="275" t="str">
        <f>IF('statement of marks'!EI25="","",'statement of marks'!EI25)</f>
        <v/>
      </c>
      <c r="S593" s="606" t="str">
        <f>IF('statement of marks'!EJ25="","",'statement of marks'!EJ25)</f>
        <v/>
      </c>
      <c r="T593" s="578" t="str">
        <f>IF('statement of marks'!EK25="","",'statement of marks'!EK25)</f>
        <v/>
      </c>
      <c r="U593" s="578" t="str">
        <f>IF('statement of marks'!EL25="","",'statement of marks'!EL25)</f>
        <v/>
      </c>
      <c r="V593" s="612" t="str">
        <f>IF('statement of marks'!EM25="","",'statement of marks'!EM25)</f>
        <v/>
      </c>
    </row>
    <row r="594" spans="1:22" ht="16" customHeight="1">
      <c r="A594" s="598"/>
      <c r="B594" s="1117" t="s">
        <v>271</v>
      </c>
      <c r="C594" s="1118"/>
      <c r="D594" s="1081" t="s">
        <v>1</v>
      </c>
      <c r="E594" s="1081"/>
      <c r="F594" s="1081"/>
      <c r="G594" s="1081" t="s">
        <v>21</v>
      </c>
      <c r="H594" s="1081"/>
      <c r="I594" s="1081"/>
      <c r="J594" s="1081" t="s">
        <v>272</v>
      </c>
      <c r="K594" s="1081"/>
      <c r="L594" s="1081"/>
      <c r="M594" s="1081" t="s">
        <v>68</v>
      </c>
      <c r="N594" s="1081"/>
      <c r="O594" s="1081"/>
      <c r="P594" s="1081" t="s">
        <v>463</v>
      </c>
      <c r="Q594" s="1081"/>
      <c r="R594" s="1081"/>
      <c r="S594" s="609"/>
      <c r="T594" s="1187" t="s">
        <v>458</v>
      </c>
      <c r="U594" s="1188"/>
      <c r="V594" s="1189"/>
    </row>
    <row r="595" spans="1:22" ht="16" customHeight="1">
      <c r="A595" s="599"/>
      <c r="B595" s="1175" t="s">
        <v>3</v>
      </c>
      <c r="C595" s="1176"/>
      <c r="D595" s="1177">
        <f>IF('statement of marks'!EP$6="","",'statement of marks'!EP$6)</f>
        <v>20</v>
      </c>
      <c r="E595" s="1177"/>
      <c r="F595" s="1177"/>
      <c r="G595" s="1177">
        <f>IF('statement of marks'!EQ$6="","",'statement of marks'!EQ$6)</f>
        <v>20</v>
      </c>
      <c r="H595" s="1177"/>
      <c r="I595" s="1177"/>
      <c r="J595" s="1177">
        <f>IF('statement of marks'!ES$6="","",'statement of marks'!ES$6)</f>
        <v>20</v>
      </c>
      <c r="K595" s="1177"/>
      <c r="L595" s="1177"/>
      <c r="M595" s="1177">
        <f>IF('statement of marks'!ER$6="","",'statement of marks'!ER$6)</f>
        <v>20</v>
      </c>
      <c r="N595" s="1177"/>
      <c r="O595" s="1177"/>
      <c r="P595" s="1177">
        <f>IF('statement of marks'!ET$6="","",'statement of marks'!ET$6)</f>
        <v>20</v>
      </c>
      <c r="Q595" s="1177"/>
      <c r="R595" s="1177"/>
      <c r="S595" s="610" t="str">
        <f>IF('statement of marks'!FE$6="","",'statement of marks'!EX$6)</f>
        <v/>
      </c>
      <c r="T595" s="615">
        <f>IF('statement of marks'!EU$6="","",'statement of marks'!EU$6)</f>
        <v>100</v>
      </c>
      <c r="U595" s="616" t="s">
        <v>5</v>
      </c>
      <c r="V595" s="617" t="s">
        <v>464</v>
      </c>
    </row>
    <row r="596" spans="1:22" ht="16" customHeight="1">
      <c r="A596" s="598"/>
      <c r="B596" s="1114" t="str">
        <f>IF('statement of marks'!$EP$3="","",'statement of marks'!$EP$3)</f>
        <v>dk;kZuqHko</v>
      </c>
      <c r="C596" s="1115"/>
      <c r="D596" s="1103" t="str">
        <f>IF('statement of marks'!EP25="","",'statement of marks'!EP25)</f>
        <v/>
      </c>
      <c r="E596" s="1103"/>
      <c r="F596" s="1103"/>
      <c r="G596" s="1103" t="str">
        <f>IF('statement of marks'!EQ25="","",'statement of marks'!EQ25)</f>
        <v/>
      </c>
      <c r="H596" s="1103"/>
      <c r="I596" s="1103"/>
      <c r="J596" s="1103" t="str">
        <f>IF('statement of marks'!ES25="","",'statement of marks'!ES25)</f>
        <v/>
      </c>
      <c r="K596" s="1103"/>
      <c r="L596" s="1103"/>
      <c r="M596" s="1103" t="str">
        <f>IF('statement of marks'!ER25="","",'statement of marks'!ER25)</f>
        <v/>
      </c>
      <c r="N596" s="1103"/>
      <c r="O596" s="1103"/>
      <c r="P596" s="1103" t="str">
        <f>IF('statement of marks'!ET25="","",'statement of marks'!ET25)</f>
        <v/>
      </c>
      <c r="Q596" s="1103"/>
      <c r="R596" s="1103"/>
      <c r="S596" s="611"/>
      <c r="T596" s="613" t="str">
        <f>IF('statement of marks'!EU25="","",'statement of marks'!EU25)</f>
        <v/>
      </c>
      <c r="U596" s="613" t="str">
        <f>IF('statement of marks'!EV25="","",'statement of marks'!EV25)</f>
        <v/>
      </c>
      <c r="V596" s="614" t="str">
        <f>IF('statement of marks'!EW25="","",'statement of marks'!EW25)</f>
        <v/>
      </c>
    </row>
    <row r="597" spans="1:22" ht="16" customHeight="1">
      <c r="A597" s="598"/>
      <c r="B597" s="1112" t="str">
        <f>IF('statement of marks'!$EZ$3="","",'statement of marks'!$EZ$3)</f>
        <v>dyk f'k{kk</v>
      </c>
      <c r="C597" s="1113"/>
      <c r="D597" s="1103" t="str">
        <f>IF('statement of marks'!EZ25="","",'statement of marks'!EZ25)</f>
        <v/>
      </c>
      <c r="E597" s="1103"/>
      <c r="F597" s="1103"/>
      <c r="G597" s="1103" t="str">
        <f>IF('statement of marks'!FA25="","",'statement of marks'!FA25)</f>
        <v/>
      </c>
      <c r="H597" s="1103"/>
      <c r="I597" s="1103"/>
      <c r="J597" s="1103" t="str">
        <f>IF('statement of marks'!FC25="","",'statement of marks'!FC25)</f>
        <v/>
      </c>
      <c r="K597" s="1103"/>
      <c r="L597" s="1103"/>
      <c r="M597" s="1103" t="str">
        <f>IF('statement of marks'!FB25="","",'statement of marks'!FB25)</f>
        <v/>
      </c>
      <c r="N597" s="1103"/>
      <c r="O597" s="1103"/>
      <c r="P597" s="1103" t="str">
        <f>IF('statement of marks'!FD25="","",'statement of marks'!FD25)</f>
        <v/>
      </c>
      <c r="Q597" s="1103"/>
      <c r="R597" s="1103"/>
      <c r="S597" s="611"/>
      <c r="T597" s="613" t="str">
        <f>IF('statement of marks'!FE25="","",'statement of marks'!FE25)</f>
        <v/>
      </c>
      <c r="U597" s="613" t="str">
        <f>IF('statement of marks'!FF25="","",'statement of marks'!FF25)</f>
        <v/>
      </c>
      <c r="V597" s="614" t="str">
        <f>IF('statement of marks'!FG25="","",'statement of marks'!FG25)</f>
        <v/>
      </c>
    </row>
    <row r="598" spans="1:22" ht="16" customHeight="1">
      <c r="A598" s="598"/>
      <c r="B598" s="1109" t="str">
        <f>IF('statement of marks'!$FJ$3="","",'statement of marks'!$FJ$3)</f>
        <v>LokLF; ,oe~ 'kkjhfjd f'k{kk</v>
      </c>
      <c r="C598" s="1110"/>
      <c r="D598" s="1103" t="str">
        <f>IF('statement of marks'!FJ25="","",'statement of marks'!FJ25)</f>
        <v/>
      </c>
      <c r="E598" s="1103"/>
      <c r="F598" s="1103"/>
      <c r="G598" s="1103" t="str">
        <f>IF('statement of marks'!FK25="","",'statement of marks'!FK25)</f>
        <v/>
      </c>
      <c r="H598" s="1103"/>
      <c r="I598" s="1103"/>
      <c r="J598" s="1103" t="str">
        <f>IF('statement of marks'!FM25="","",'statement of marks'!FM25)</f>
        <v/>
      </c>
      <c r="K598" s="1103"/>
      <c r="L598" s="1103"/>
      <c r="M598" s="1103" t="str">
        <f>IF('statement of marks'!FL25="","",'statement of marks'!FL25)</f>
        <v/>
      </c>
      <c r="N598" s="1103"/>
      <c r="O598" s="1103"/>
      <c r="P598" s="1103" t="str">
        <f>IF('statement of marks'!FN25="","",'statement of marks'!FN25)</f>
        <v/>
      </c>
      <c r="Q598" s="1103"/>
      <c r="R598" s="1103"/>
      <c r="S598" s="611"/>
      <c r="T598" s="613" t="str">
        <f>IF('statement of marks'!FO25="","",'statement of marks'!FO25)</f>
        <v/>
      </c>
      <c r="U598" s="613" t="str">
        <f>IF('statement of marks'!FP25="","",'statement of marks'!FP25)</f>
        <v/>
      </c>
      <c r="V598" s="614" t="str">
        <f>IF('statement of marks'!FQ25="","",'statement of marks'!FQ25)</f>
        <v/>
      </c>
    </row>
    <row r="599" spans="1:22" ht="16" customHeight="1">
      <c r="A599" s="598"/>
      <c r="B599" s="1104" t="s">
        <v>273</v>
      </c>
      <c r="C599" s="1105"/>
      <c r="D599" s="1213" t="str">
        <f>details!$DZ$3</f>
        <v>vxLr rd</v>
      </c>
      <c r="E599" s="1213"/>
      <c r="F599" s="1213"/>
      <c r="G599" s="1213" t="str">
        <f>details!$ED$3</f>
        <v>vDVwcj rd</v>
      </c>
      <c r="H599" s="1213"/>
      <c r="I599" s="1213"/>
      <c r="J599" s="1213" t="str">
        <f>details!$EL$3</f>
        <v>Qjojh rd</v>
      </c>
      <c r="K599" s="1213"/>
      <c r="L599" s="1213"/>
      <c r="M599" s="1213" t="str">
        <f>details!$EH$3</f>
        <v>fnlEcj rd</v>
      </c>
      <c r="N599" s="1213"/>
      <c r="O599" s="1213"/>
      <c r="P599" s="1213" t="str">
        <f>details!$EP$3</f>
        <v>loZ ;ksx</v>
      </c>
      <c r="Q599" s="1213"/>
      <c r="R599" s="1213"/>
      <c r="S599" s="1106" t="s">
        <v>475</v>
      </c>
      <c r="T599" s="1107"/>
      <c r="U599" s="1107"/>
      <c r="V599" s="1180"/>
    </row>
    <row r="600" spans="1:22" ht="16" customHeight="1">
      <c r="A600" s="598"/>
      <c r="B600" s="1100" t="s">
        <v>99</v>
      </c>
      <c r="C600" s="1101"/>
      <c r="D600" s="1102" t="str">
        <f>IF(details!EA25="","",details!EA25)</f>
        <v/>
      </c>
      <c r="E600" s="1102"/>
      <c r="F600" s="1102"/>
      <c r="G600" s="1102" t="str">
        <f>IF(details!EE25="","",details!EE25)</f>
        <v/>
      </c>
      <c r="H600" s="1102"/>
      <c r="I600" s="1102"/>
      <c r="J600" s="1102" t="str">
        <f>IF(details!EM25="","",details!EM25)</f>
        <v/>
      </c>
      <c r="K600" s="1102"/>
      <c r="L600" s="1102"/>
      <c r="M600" s="1102" t="str">
        <f>IF(details!EI25="","",details!EI25)</f>
        <v/>
      </c>
      <c r="N600" s="1102"/>
      <c r="O600" s="1102"/>
      <c r="P600" s="1102" t="str">
        <f>IF(details!EQ25="","",details!EQ25)</f>
        <v/>
      </c>
      <c r="Q600" s="1102"/>
      <c r="R600" s="1102"/>
      <c r="S600" s="1181">
        <f>'statement of marks'!$HG$108</f>
        <v>42460</v>
      </c>
      <c r="T600" s="1182"/>
      <c r="U600" s="1182"/>
      <c r="V600" s="1183"/>
    </row>
    <row r="601" spans="1:22" ht="16" customHeight="1">
      <c r="A601" s="598"/>
      <c r="B601" s="1094" t="s">
        <v>15</v>
      </c>
      <c r="C601" s="1095"/>
      <c r="D601" s="1096" t="str">
        <f>IF(details!DZ25="","",details!DZ25)</f>
        <v/>
      </c>
      <c r="E601" s="1096"/>
      <c r="F601" s="1096"/>
      <c r="G601" s="1096" t="str">
        <f>IF(details!ED25="","",details!ED25)</f>
        <v/>
      </c>
      <c r="H601" s="1096"/>
      <c r="I601" s="1096"/>
      <c r="J601" s="1096" t="str">
        <f>IF(details!EL25="","",details!EL25)</f>
        <v/>
      </c>
      <c r="K601" s="1096"/>
      <c r="L601" s="1096"/>
      <c r="M601" s="1096" t="str">
        <f>IF(details!EH25="","",details!EH25)</f>
        <v/>
      </c>
      <c r="N601" s="1096"/>
      <c r="O601" s="1096"/>
      <c r="P601" s="1096" t="str">
        <f>IF(details!EP25="","",details!EP25)</f>
        <v/>
      </c>
      <c r="Q601" s="1096"/>
      <c r="R601" s="1096"/>
      <c r="S601" s="1184"/>
      <c r="T601" s="1185"/>
      <c r="U601" s="1185"/>
      <c r="V601" s="1186"/>
    </row>
    <row r="602" spans="1:22" ht="16" customHeight="1">
      <c r="A602" s="1206"/>
      <c r="B602" s="1207" t="s">
        <v>473</v>
      </c>
      <c r="C602" s="1208"/>
      <c r="D602" s="1209" t="s">
        <v>3</v>
      </c>
      <c r="E602" s="1209"/>
      <c r="F602" s="1209"/>
      <c r="G602" s="1209" t="s">
        <v>389</v>
      </c>
      <c r="H602" s="1209"/>
      <c r="I602" s="1209"/>
      <c r="J602" s="1209" t="s">
        <v>5</v>
      </c>
      <c r="K602" s="1209"/>
      <c r="L602" s="1209"/>
      <c r="M602" s="1209" t="s">
        <v>465</v>
      </c>
      <c r="N602" s="1209"/>
      <c r="O602" s="1209"/>
      <c r="P602" s="1210" t="s">
        <v>306</v>
      </c>
      <c r="Q602" s="1210"/>
      <c r="R602" s="1210"/>
      <c r="S602" s="1209" t="s">
        <v>473</v>
      </c>
      <c r="T602" s="1209"/>
      <c r="U602" s="1209"/>
      <c r="V602" s="1211"/>
    </row>
    <row r="603" spans="1:22" ht="16" customHeight="1">
      <c r="A603" s="1206"/>
      <c r="B603" s="1207"/>
      <c r="C603" s="1208"/>
      <c r="D603" s="1212" t="str">
        <f>'statement of marks'!HE25</f>
        <v/>
      </c>
      <c r="E603" s="1212"/>
      <c r="F603" s="1212"/>
      <c r="G603" s="1212" t="str">
        <f>'statement of marks'!HF25</f>
        <v/>
      </c>
      <c r="H603" s="1212"/>
      <c r="I603" s="1212"/>
      <c r="J603" s="1212" t="str">
        <f>'statement of marks'!HG25</f>
        <v/>
      </c>
      <c r="K603" s="1212"/>
      <c r="L603" s="1212"/>
      <c r="M603" s="1212" t="str">
        <f>'statement of marks'!HJ25</f>
        <v/>
      </c>
      <c r="N603" s="1212"/>
      <c r="O603" s="1212"/>
      <c r="P603" s="1212" t="str">
        <f>'statement of marks'!HI25</f>
        <v/>
      </c>
      <c r="Q603" s="1212"/>
      <c r="R603" s="1212"/>
      <c r="S603" s="1209" t="str">
        <f>'statement of marks'!HD25</f>
        <v/>
      </c>
      <c r="T603" s="1209"/>
      <c r="U603" s="1209"/>
      <c r="V603" s="1211"/>
    </row>
    <row r="604" spans="1:22" ht="16" customHeight="1">
      <c r="A604" s="598"/>
      <c r="B604" s="1089" t="s">
        <v>100</v>
      </c>
      <c r="C604" s="1090"/>
      <c r="D604" s="1081"/>
      <c r="E604" s="1081"/>
      <c r="F604" s="1081"/>
      <c r="G604" s="1081"/>
      <c r="H604" s="1081"/>
      <c r="I604" s="1081"/>
      <c r="J604" s="1081"/>
      <c r="K604" s="1081"/>
      <c r="L604" s="1081"/>
      <c r="M604" s="1081"/>
      <c r="N604" s="1081"/>
      <c r="O604" s="1081"/>
      <c r="P604" s="1081"/>
      <c r="Q604" s="1081"/>
      <c r="R604" s="1081"/>
      <c r="S604" s="1081"/>
      <c r="T604" s="1081"/>
      <c r="U604" s="1081"/>
      <c r="V604" s="1205"/>
    </row>
    <row r="605" spans="1:22" ht="16" customHeight="1">
      <c r="A605" s="598"/>
      <c r="B605" s="1087" t="s">
        <v>80</v>
      </c>
      <c r="C605" s="1088"/>
      <c r="D605" s="1081"/>
      <c r="E605" s="1081"/>
      <c r="F605" s="1081"/>
      <c r="G605" s="1081"/>
      <c r="H605" s="1081"/>
      <c r="I605" s="1081"/>
      <c r="J605" s="1081"/>
      <c r="K605" s="1081"/>
      <c r="L605" s="1081"/>
      <c r="M605" s="1081"/>
      <c r="N605" s="1081"/>
      <c r="O605" s="1081"/>
      <c r="P605" s="1081"/>
      <c r="Q605" s="1081"/>
      <c r="R605" s="1081"/>
      <c r="S605" s="1081"/>
      <c r="T605" s="1081"/>
      <c r="U605" s="1081"/>
      <c r="V605" s="1205"/>
    </row>
    <row r="606" spans="1:22" ht="16" customHeight="1">
      <c r="A606" s="598"/>
      <c r="B606" s="1089" t="s">
        <v>466</v>
      </c>
      <c r="C606" s="1090"/>
      <c r="D606" s="1081"/>
      <c r="E606" s="1081"/>
      <c r="F606" s="1081"/>
      <c r="G606" s="1081"/>
      <c r="H606" s="1081"/>
      <c r="I606" s="1081"/>
      <c r="J606" s="1081"/>
      <c r="K606" s="1081"/>
      <c r="L606" s="1081"/>
      <c r="M606" s="1081"/>
      <c r="N606" s="1081"/>
      <c r="O606" s="1081"/>
      <c r="P606" s="1081" t="s">
        <v>466</v>
      </c>
      <c r="Q606" s="1081"/>
      <c r="R606" s="1081"/>
      <c r="S606" s="1081"/>
      <c r="T606" s="1081"/>
      <c r="U606" s="1081"/>
      <c r="V606" s="1205"/>
    </row>
    <row r="607" spans="1:22" ht="16" customHeight="1">
      <c r="A607" s="598"/>
      <c r="B607" s="1085" t="s">
        <v>101</v>
      </c>
      <c r="C607" s="1086"/>
      <c r="D607" s="1081"/>
      <c r="E607" s="1081"/>
      <c r="F607" s="1081"/>
      <c r="G607" s="1081"/>
      <c r="H607" s="1081"/>
      <c r="I607" s="1081"/>
      <c r="J607" s="1081"/>
      <c r="K607" s="1081"/>
      <c r="L607" s="1081"/>
      <c r="M607" s="1081"/>
      <c r="N607" s="1081"/>
      <c r="O607" s="1081"/>
      <c r="P607" s="1081"/>
      <c r="Q607" s="1081"/>
      <c r="R607" s="1081"/>
      <c r="S607" s="1198" t="s">
        <v>101</v>
      </c>
      <c r="T607" s="1198"/>
      <c r="U607" s="1198"/>
      <c r="V607" s="1199"/>
    </row>
    <row r="608" spans="1:22" ht="16" customHeight="1" thickBot="1">
      <c r="A608" s="600"/>
      <c r="B608" s="1200" t="s">
        <v>102</v>
      </c>
      <c r="C608" s="1201"/>
      <c r="D608" s="1202"/>
      <c r="E608" s="1202"/>
      <c r="F608" s="1202"/>
      <c r="G608" s="1202"/>
      <c r="H608" s="1202"/>
      <c r="I608" s="1202"/>
      <c r="J608" s="1202"/>
      <c r="K608" s="1202"/>
      <c r="L608" s="1202"/>
      <c r="M608" s="1202"/>
      <c r="N608" s="1202"/>
      <c r="O608" s="1202"/>
      <c r="P608" s="1202"/>
      <c r="Q608" s="1202"/>
      <c r="R608" s="1202"/>
      <c r="S608" s="1203" t="s">
        <v>163</v>
      </c>
      <c r="T608" s="1203"/>
      <c r="U608" s="1203"/>
      <c r="V608" s="1204"/>
    </row>
    <row r="609" spans="1:22" ht="16" customHeight="1">
      <c r="A609" s="597"/>
      <c r="B609" s="1216" t="s">
        <v>47</v>
      </c>
      <c r="C609" s="1217"/>
      <c r="D609" s="1217"/>
      <c r="E609" s="1217"/>
      <c r="F609" s="1217"/>
      <c r="G609" s="1217"/>
      <c r="H609" s="1217"/>
      <c r="I609" s="1217"/>
      <c r="J609" s="1217"/>
      <c r="K609" s="1217"/>
      <c r="L609" s="1217"/>
      <c r="M609" s="1217"/>
      <c r="N609" s="1217"/>
      <c r="O609" s="1217"/>
      <c r="P609" s="1217"/>
      <c r="Q609" s="1217"/>
      <c r="R609" s="1217"/>
      <c r="S609" s="1217"/>
      <c r="T609" s="1217"/>
      <c r="U609" s="1217"/>
      <c r="V609" s="1218"/>
    </row>
    <row r="610" spans="1:22" ht="16" customHeight="1">
      <c r="A610" s="598"/>
      <c r="B610" s="1219" t="str">
        <f>'statement of marks'!$A$1</f>
        <v>jk- ck- ek/;fed fo|ky; uohu] fuEckgsM+k</v>
      </c>
      <c r="C610" s="1220"/>
      <c r="D610" s="1220"/>
      <c r="E610" s="1220"/>
      <c r="F610" s="1220"/>
      <c r="G610" s="1220"/>
      <c r="H610" s="1220"/>
      <c r="I610" s="1220"/>
      <c r="J610" s="1220"/>
      <c r="K610" s="1220"/>
      <c r="L610" s="1220"/>
      <c r="M610" s="1220"/>
      <c r="N610" s="1220"/>
      <c r="O610" s="1220"/>
      <c r="P610" s="1220"/>
      <c r="Q610" s="1220"/>
      <c r="R610" s="1220"/>
      <c r="S610" s="1220"/>
      <c r="T610" s="1220"/>
      <c r="U610" s="1220"/>
      <c r="V610" s="1221"/>
    </row>
    <row r="611" spans="1:22" ht="16" customHeight="1">
      <c r="A611" s="598"/>
      <c r="B611" s="1114" t="s">
        <v>467</v>
      </c>
      <c r="C611" s="1115"/>
      <c r="D611" s="1119" t="str">
        <f>'statement of marks'!$H$3</f>
        <v>2015-16</v>
      </c>
      <c r="E611" s="1119"/>
      <c r="F611" s="1119"/>
      <c r="G611" s="1119"/>
      <c r="H611" s="1119"/>
      <c r="I611" s="1119"/>
      <c r="J611" s="1119"/>
      <c r="K611" s="1119"/>
      <c r="L611" s="1119"/>
      <c r="M611" s="1119"/>
      <c r="N611" s="1119"/>
      <c r="O611" s="1119"/>
      <c r="P611" s="1119"/>
      <c r="Q611" s="1119"/>
      <c r="R611" s="1119"/>
      <c r="S611" s="1119"/>
      <c r="T611" s="1119"/>
      <c r="U611" s="1119"/>
      <c r="V611" s="1196"/>
    </row>
    <row r="612" spans="1:22" ht="16" customHeight="1">
      <c r="A612" s="598"/>
      <c r="B612" s="1114" t="s">
        <v>218</v>
      </c>
      <c r="C612" s="1115"/>
      <c r="D612" s="1115" t="str">
        <f>IF('statement of marks'!J26="","",'statement of marks'!J26)</f>
        <v/>
      </c>
      <c r="E612" s="1115"/>
      <c r="F612" s="1115"/>
      <c r="G612" s="1115"/>
      <c r="H612" s="1115"/>
      <c r="I612" s="1115"/>
      <c r="J612" s="1115"/>
      <c r="K612" s="1115"/>
      <c r="L612" s="1115"/>
      <c r="M612" s="1115"/>
      <c r="N612" s="1115"/>
      <c r="O612" s="1115"/>
      <c r="P612" s="1115"/>
      <c r="Q612" s="1115"/>
      <c r="R612" s="1115"/>
      <c r="S612" s="1115"/>
      <c r="T612" s="1115"/>
      <c r="U612" s="1115"/>
      <c r="V612" s="1197"/>
    </row>
    <row r="613" spans="1:22" ht="16" customHeight="1">
      <c r="A613" s="598"/>
      <c r="B613" s="1114" t="s">
        <v>219</v>
      </c>
      <c r="C613" s="1115"/>
      <c r="D613" s="1115" t="str">
        <f>IF('statement of marks'!K26="","",'statement of marks'!K26)</f>
        <v/>
      </c>
      <c r="E613" s="1115"/>
      <c r="F613" s="1115"/>
      <c r="G613" s="1115"/>
      <c r="H613" s="1115"/>
      <c r="I613" s="1115"/>
      <c r="J613" s="1115"/>
      <c r="K613" s="1115"/>
      <c r="L613" s="1115"/>
      <c r="M613" s="1115"/>
      <c r="N613" s="1115"/>
      <c r="O613" s="1115"/>
      <c r="P613" s="1115"/>
      <c r="Q613" s="1115"/>
      <c r="R613" s="1115"/>
      <c r="S613" s="1115"/>
      <c r="T613" s="1115"/>
      <c r="U613" s="1115"/>
      <c r="V613" s="1197"/>
    </row>
    <row r="614" spans="1:22" ht="16" customHeight="1">
      <c r="A614" s="598"/>
      <c r="B614" s="1114" t="s">
        <v>220</v>
      </c>
      <c r="C614" s="1115"/>
      <c r="D614" s="1115" t="str">
        <f>IF('statement of marks'!L26="","",'statement of marks'!L26)</f>
        <v/>
      </c>
      <c r="E614" s="1115"/>
      <c r="F614" s="1115"/>
      <c r="G614" s="1115"/>
      <c r="H614" s="1115"/>
      <c r="I614" s="1115"/>
      <c r="J614" s="1115"/>
      <c r="K614" s="1115"/>
      <c r="L614" s="1115"/>
      <c r="M614" s="1115"/>
      <c r="N614" s="1115"/>
      <c r="O614" s="1115"/>
      <c r="P614" s="1115"/>
      <c r="Q614" s="1115"/>
      <c r="R614" s="1115"/>
      <c r="S614" s="1115"/>
      <c r="T614" s="1115"/>
      <c r="U614" s="1115"/>
      <c r="V614" s="1197"/>
    </row>
    <row r="615" spans="1:22" ht="16" customHeight="1">
      <c r="A615" s="598"/>
      <c r="B615" s="1114" t="s">
        <v>221</v>
      </c>
      <c r="C615" s="1115"/>
      <c r="D615" s="1119" t="str">
        <f>'statement of marks'!$G$3</f>
        <v>6 A</v>
      </c>
      <c r="E615" s="1119"/>
      <c r="F615" s="1119"/>
      <c r="G615" s="1115" t="s">
        <v>9</v>
      </c>
      <c r="H615" s="1115"/>
      <c r="I615" s="1115"/>
      <c r="J615" s="1119" t="str">
        <f>IF('statement of marks'!D26="","",'statement of marks'!D26)</f>
        <v/>
      </c>
      <c r="K615" s="1119"/>
      <c r="L615" s="1119"/>
      <c r="M615" s="1115" t="s">
        <v>222</v>
      </c>
      <c r="N615" s="1115"/>
      <c r="O615" s="1115"/>
      <c r="P615" s="1119" t="str">
        <f>IF('statement of marks'!F26="","",'statement of marks'!F26)</f>
        <v/>
      </c>
      <c r="Q615" s="1119"/>
      <c r="R615" s="1119"/>
      <c r="S615" s="1214" t="str">
        <f>IF('statement of marks'!$J$3="","",'statement of marks'!$J$3)</f>
        <v xml:space="preserve">fo|ky; dk Mk;l dksM+ </v>
      </c>
      <c r="T615" s="1214"/>
      <c r="U615" s="1214"/>
      <c r="V615" s="1215"/>
    </row>
    <row r="616" spans="1:22" ht="16" customHeight="1">
      <c r="A616" s="598"/>
      <c r="B616" s="601" t="s">
        <v>0</v>
      </c>
      <c r="C616" s="602"/>
      <c r="D616" s="1121" t="str">
        <f>IF('statement of marks'!H26="","",'statement of marks'!H26)</f>
        <v/>
      </c>
      <c r="E616" s="1121"/>
      <c r="F616" s="1121"/>
      <c r="G616" s="1115" t="str">
        <f>IF('statement of marks'!I26="","",'statement of marks'!I26)</f>
        <v/>
      </c>
      <c r="H616" s="1115"/>
      <c r="I616" s="1115"/>
      <c r="J616" s="1115"/>
      <c r="K616" s="1115"/>
      <c r="L616" s="1115"/>
      <c r="M616" s="1115"/>
      <c r="N616" s="1115"/>
      <c r="O616" s="1115"/>
      <c r="P616" s="1115"/>
      <c r="Q616" s="1115"/>
      <c r="R616" s="1115"/>
      <c r="S616" s="1190" t="str">
        <f>IF('statement of marks'!$K$3="","",'statement of marks'!$K$3)</f>
        <v xml:space="preserve">08291009401   </v>
      </c>
      <c r="T616" s="1190"/>
      <c r="U616" s="1190"/>
      <c r="V616" s="1191"/>
    </row>
    <row r="617" spans="1:22" ht="16" customHeight="1">
      <c r="A617" s="598"/>
      <c r="B617" s="561" t="s">
        <v>28</v>
      </c>
      <c r="C617" s="603" t="s">
        <v>97</v>
      </c>
      <c r="D617" s="1081" t="s">
        <v>1</v>
      </c>
      <c r="E617" s="1081"/>
      <c r="F617" s="1081"/>
      <c r="G617" s="1081" t="s">
        <v>21</v>
      </c>
      <c r="H617" s="1081"/>
      <c r="I617" s="1081"/>
      <c r="J617" s="1081" t="s">
        <v>68</v>
      </c>
      <c r="K617" s="1081"/>
      <c r="L617" s="1081"/>
      <c r="M617" s="1081" t="s">
        <v>98</v>
      </c>
      <c r="N617" s="1081"/>
      <c r="O617" s="1081"/>
      <c r="P617" s="1192" t="s">
        <v>278</v>
      </c>
      <c r="Q617" s="1193" t="s">
        <v>459</v>
      </c>
      <c r="R617" s="1193"/>
      <c r="S617" s="1193"/>
      <c r="T617" s="1194" t="s">
        <v>458</v>
      </c>
      <c r="U617" s="1194"/>
      <c r="V617" s="1195"/>
    </row>
    <row r="618" spans="1:22" ht="16" customHeight="1">
      <c r="A618" s="598"/>
      <c r="B618" s="561"/>
      <c r="C618" s="603"/>
      <c r="D618" s="596" t="s">
        <v>468</v>
      </c>
      <c r="E618" s="596" t="s">
        <v>469</v>
      </c>
      <c r="F618" s="604" t="s">
        <v>2</v>
      </c>
      <c r="G618" s="596" t="s">
        <v>468</v>
      </c>
      <c r="H618" s="596" t="s">
        <v>469</v>
      </c>
      <c r="I618" s="604" t="s">
        <v>2</v>
      </c>
      <c r="J618" s="596" t="s">
        <v>468</v>
      </c>
      <c r="K618" s="596" t="s">
        <v>469</v>
      </c>
      <c r="L618" s="604" t="s">
        <v>2</v>
      </c>
      <c r="M618" s="596" t="s">
        <v>468</v>
      </c>
      <c r="N618" s="596" t="s">
        <v>469</v>
      </c>
      <c r="O618" s="604" t="s">
        <v>2</v>
      </c>
      <c r="P618" s="1192"/>
      <c r="Q618" s="596" t="s">
        <v>468</v>
      </c>
      <c r="R618" s="596" t="s">
        <v>469</v>
      </c>
      <c r="S618" s="608" t="s">
        <v>2</v>
      </c>
      <c r="T618" s="618" t="s">
        <v>304</v>
      </c>
      <c r="U618" s="619" t="s">
        <v>5</v>
      </c>
      <c r="V618" s="620" t="s">
        <v>464</v>
      </c>
    </row>
    <row r="619" spans="1:22" ht="16" customHeight="1">
      <c r="A619" s="599"/>
      <c r="B619" s="1178" t="s">
        <v>3</v>
      </c>
      <c r="C619" s="1179"/>
      <c r="D619" s="579">
        <f>IF('statement of marks'!M$6="","",'statement of marks'!M$6)</f>
        <v>5</v>
      </c>
      <c r="E619" s="579">
        <f>IF('statement of marks'!N$6="","",'statement of marks'!N$6)</f>
        <v>5</v>
      </c>
      <c r="F619" s="605">
        <f>IF('statement of marks'!O$6="","",'statement of marks'!O$6)</f>
        <v>10</v>
      </c>
      <c r="G619" s="579">
        <f>IF('statement of marks'!P$6="","",'statement of marks'!P$6)</f>
        <v>5</v>
      </c>
      <c r="H619" s="579">
        <f>IF('statement of marks'!Q$6="","",'statement of marks'!Q$6)</f>
        <v>5</v>
      </c>
      <c r="I619" s="605">
        <f>IF('statement of marks'!R$6="","",'statement of marks'!R$6)</f>
        <v>10</v>
      </c>
      <c r="J619" s="579">
        <f>IF('statement of marks'!S$6="","",'statement of marks'!S$6)</f>
        <v>5</v>
      </c>
      <c r="K619" s="579">
        <f>IF('statement of marks'!T$6="","",'statement of marks'!T$6)</f>
        <v>5</v>
      </c>
      <c r="L619" s="605">
        <f>IF('statement of marks'!U$6="","",'statement of marks'!U$6)</f>
        <v>10</v>
      </c>
      <c r="M619" s="579">
        <f>IF('statement of marks'!W$6="","",'statement of marks'!W$6)</f>
        <v>50</v>
      </c>
      <c r="N619" s="579">
        <f>IF('statement of marks'!X$6="","",'statement of marks'!X$6)</f>
        <v>20</v>
      </c>
      <c r="O619" s="605">
        <f>IF('statement of marks'!Y$6="","",'statement of marks'!Y$6)</f>
        <v>70</v>
      </c>
      <c r="P619" s="580">
        <f>IF('statement of marks'!Z$6="","",'statement of marks'!Z$6)</f>
        <v>100</v>
      </c>
      <c r="Q619" s="579">
        <f>IF('statement of marks'!AA$6="","",'statement of marks'!AA$6)</f>
        <v>70</v>
      </c>
      <c r="R619" s="579">
        <f>IF('statement of marks'!AB$6="","",'statement of marks'!AB$6)</f>
        <v>30</v>
      </c>
      <c r="S619" s="605">
        <f>IF('statement of marks'!AC$6="","",'statement of marks'!AC$6)</f>
        <v>100</v>
      </c>
      <c r="T619" s="615">
        <f>IF('statement of marks'!AD$6="","",'statement of marks'!AD$6)</f>
        <v>200</v>
      </c>
      <c r="U619" s="615" t="str">
        <f>IF('statement of marks'!AE$6="","",'statement of marks'!AE$6)</f>
        <v/>
      </c>
      <c r="V619" s="621" t="str">
        <f>IF('statement of marks'!AF$6="","",'statement of marks'!AF$6)</f>
        <v/>
      </c>
    </row>
    <row r="620" spans="1:22" ht="16" customHeight="1">
      <c r="A620" s="598"/>
      <c r="B620" s="1114" t="str">
        <f>IF('statement of marks'!$M$3="","",'statement of marks'!$M$3)</f>
        <v>fgUnh</v>
      </c>
      <c r="C620" s="1115"/>
      <c r="D620" s="275" t="str">
        <f>IF('statement of marks'!M26="","",'statement of marks'!M26)</f>
        <v/>
      </c>
      <c r="E620" s="275" t="str">
        <f>IF('statement of marks'!N26="","",'statement of marks'!N26)</f>
        <v/>
      </c>
      <c r="F620" s="606" t="str">
        <f>IF('statement of marks'!O26="","",'statement of marks'!O26)</f>
        <v/>
      </c>
      <c r="G620" s="275" t="str">
        <f>IF('statement of marks'!P26="","",'statement of marks'!P26)</f>
        <v/>
      </c>
      <c r="H620" s="275" t="str">
        <f>IF('statement of marks'!Q26="","",'statement of marks'!Q26)</f>
        <v/>
      </c>
      <c r="I620" s="606" t="str">
        <f>IF('statement of marks'!R26="","",'statement of marks'!R26)</f>
        <v/>
      </c>
      <c r="J620" s="275" t="str">
        <f>IF('statement of marks'!S26="","",'statement of marks'!S26)</f>
        <v/>
      </c>
      <c r="K620" s="275" t="str">
        <f>IF('statement of marks'!T26="","",'statement of marks'!T26)</f>
        <v/>
      </c>
      <c r="L620" s="606" t="str">
        <f>IF('statement of marks'!U26="","",'statement of marks'!U26)</f>
        <v/>
      </c>
      <c r="M620" s="275" t="str">
        <f>IF('statement of marks'!W26="","",'statement of marks'!W26)</f>
        <v/>
      </c>
      <c r="N620" s="275" t="str">
        <f>IF('statement of marks'!X26="","",'statement of marks'!X26)</f>
        <v/>
      </c>
      <c r="O620" s="606" t="str">
        <f>IF('statement of marks'!Y26="","",'statement of marks'!Y26)</f>
        <v/>
      </c>
      <c r="P620" s="277" t="str">
        <f>IF('statement of marks'!Z26="","",'statement of marks'!Z26)</f>
        <v/>
      </c>
      <c r="Q620" s="275" t="str">
        <f>IF('statement of marks'!AA26="","",'statement of marks'!AA26)</f>
        <v/>
      </c>
      <c r="R620" s="275" t="str">
        <f>IF('statement of marks'!AB26="","",'statement of marks'!AB26)</f>
        <v/>
      </c>
      <c r="S620" s="606" t="str">
        <f>IF('statement of marks'!AC26="","",'statement of marks'!AC26)</f>
        <v/>
      </c>
      <c r="T620" s="578" t="str">
        <f>IF('statement of marks'!AD26="","",'statement of marks'!AD26)</f>
        <v/>
      </c>
      <c r="U620" s="578" t="str">
        <f>IF('statement of marks'!AE26="","",'statement of marks'!AE26)</f>
        <v/>
      </c>
      <c r="V620" s="612" t="str">
        <f>IF('statement of marks'!AF26="","",'statement of marks'!AF26)</f>
        <v/>
      </c>
    </row>
    <row r="621" spans="1:22" ht="16" customHeight="1">
      <c r="A621" s="598"/>
      <c r="B621" s="1114" t="str">
        <f>IF('statement of marks'!$AI$3="","",'statement of marks'!$AI$3)</f>
        <v>vaxszth</v>
      </c>
      <c r="C621" s="1115"/>
      <c r="D621" s="275" t="str">
        <f>IF('statement of marks'!AI26="","",'statement of marks'!AI26)</f>
        <v/>
      </c>
      <c r="E621" s="275" t="str">
        <f>IF('statement of marks'!AJ26="","",'statement of marks'!AJ26)</f>
        <v/>
      </c>
      <c r="F621" s="606" t="str">
        <f>IF('statement of marks'!AK26="","",'statement of marks'!AK26)</f>
        <v/>
      </c>
      <c r="G621" s="275" t="str">
        <f>IF('statement of marks'!AL26="","",'statement of marks'!AL26)</f>
        <v/>
      </c>
      <c r="H621" s="275" t="str">
        <f>IF('statement of marks'!AM26="","",'statement of marks'!AM26)</f>
        <v/>
      </c>
      <c r="I621" s="606" t="str">
        <f>IF('statement of marks'!AN26="","",'statement of marks'!AN26)</f>
        <v/>
      </c>
      <c r="J621" s="275" t="str">
        <f>IF('statement of marks'!AO26="","",'statement of marks'!AO26)</f>
        <v/>
      </c>
      <c r="K621" s="275" t="str">
        <f>IF('statement of marks'!AP26="","",'statement of marks'!AP26)</f>
        <v/>
      </c>
      <c r="L621" s="606" t="str">
        <f>IF('statement of marks'!AQ26="","",'statement of marks'!AQ26)</f>
        <v/>
      </c>
      <c r="M621" s="275" t="str">
        <f>IF('statement of marks'!AS26="","",'statement of marks'!AS26)</f>
        <v/>
      </c>
      <c r="N621" s="275" t="str">
        <f>IF('statement of marks'!AT26="","",'statement of marks'!AT26)</f>
        <v/>
      </c>
      <c r="O621" s="606" t="str">
        <f>IF('statement of marks'!AU26="","",'statement of marks'!AU26)</f>
        <v/>
      </c>
      <c r="P621" s="277" t="str">
        <f>IF('statement of marks'!AV26="","",'statement of marks'!AV26)</f>
        <v/>
      </c>
      <c r="Q621" s="275" t="str">
        <f>IF('statement of marks'!AW26="","",'statement of marks'!AW26)</f>
        <v/>
      </c>
      <c r="R621" s="275" t="str">
        <f>IF('statement of marks'!AX26="","",'statement of marks'!AX26)</f>
        <v/>
      </c>
      <c r="S621" s="606" t="str">
        <f>IF('statement of marks'!AY26="","",'statement of marks'!AY26)</f>
        <v/>
      </c>
      <c r="T621" s="578" t="str">
        <f>IF('statement of marks'!AZ26="","",'statement of marks'!AZ26)</f>
        <v/>
      </c>
      <c r="U621" s="578" t="str">
        <f>IF('statement of marks'!BA26="","",'statement of marks'!BA26)</f>
        <v/>
      </c>
      <c r="V621" s="612" t="str">
        <f>IF('statement of marks'!BB26="","",'statement of marks'!BB26)</f>
        <v/>
      </c>
    </row>
    <row r="622" spans="1:22" ht="16" customHeight="1">
      <c r="A622" s="598"/>
      <c r="B622" s="1114" t="str">
        <f>IF('statement of marks'!BE26="s","laLd`r",IF('statement of marks'!BE26="u","mnwZ",IF('statement of marks'!BE26="g","xqtjkrh",IF('statement of marks'!BE26="p","iatkch",IF('statement of marks'!BE26="sd","fla/kh","r`rh; Hkk""kk")))))</f>
        <v>r`rh; Hkk"kk</v>
      </c>
      <c r="C622" s="1115"/>
      <c r="D622" s="275" t="str">
        <f>IF('statement of marks'!BF26="","",'statement of marks'!BF26)</f>
        <v/>
      </c>
      <c r="E622" s="275" t="str">
        <f>IF('statement of marks'!BG26="","",'statement of marks'!BG26)</f>
        <v/>
      </c>
      <c r="F622" s="606" t="str">
        <f>IF('statement of marks'!BH26="","",'statement of marks'!BH26)</f>
        <v/>
      </c>
      <c r="G622" s="275" t="str">
        <f>IF('statement of marks'!BI26="","",'statement of marks'!BI26)</f>
        <v/>
      </c>
      <c r="H622" s="275" t="str">
        <f>IF('statement of marks'!BJ26="","",'statement of marks'!BJ26)</f>
        <v/>
      </c>
      <c r="I622" s="606" t="str">
        <f>IF('statement of marks'!BK26="","",'statement of marks'!BK26)</f>
        <v/>
      </c>
      <c r="J622" s="275" t="str">
        <f>IF('statement of marks'!BL26="","",'statement of marks'!BL26)</f>
        <v/>
      </c>
      <c r="K622" s="275" t="str">
        <f>IF('statement of marks'!BM26="","",'statement of marks'!BM26)</f>
        <v/>
      </c>
      <c r="L622" s="606" t="str">
        <f>IF('statement of marks'!BN26="","",'statement of marks'!BN26)</f>
        <v/>
      </c>
      <c r="M622" s="275" t="str">
        <f>IF('statement of marks'!BP26="","",'statement of marks'!BP26)</f>
        <v/>
      </c>
      <c r="N622" s="275" t="str">
        <f>IF('statement of marks'!BQ26="","",'statement of marks'!BQ26)</f>
        <v/>
      </c>
      <c r="O622" s="606" t="str">
        <f>IF('statement of marks'!BR26="","",'statement of marks'!BR26)</f>
        <v/>
      </c>
      <c r="P622" s="277" t="str">
        <f>IF('statement of marks'!BS26="","",'statement of marks'!BS26)</f>
        <v/>
      </c>
      <c r="Q622" s="275" t="str">
        <f>IF('statement of marks'!BT26="","",'statement of marks'!BT26)</f>
        <v/>
      </c>
      <c r="R622" s="275" t="str">
        <f>IF('statement of marks'!BU26="","",'statement of marks'!BU26)</f>
        <v/>
      </c>
      <c r="S622" s="606" t="str">
        <f>IF('statement of marks'!BV26="","",'statement of marks'!BV26)</f>
        <v/>
      </c>
      <c r="T622" s="578" t="str">
        <f>IF('statement of marks'!BW26="","",'statement of marks'!BW26)</f>
        <v/>
      </c>
      <c r="U622" s="578" t="str">
        <f>IF('statement of marks'!BX26="","",'statement of marks'!BX26)</f>
        <v/>
      </c>
      <c r="V622" s="612" t="str">
        <f>IF('statement of marks'!BY26="","",'statement of marks'!BY26)</f>
        <v/>
      </c>
    </row>
    <row r="623" spans="1:22" ht="16" customHeight="1">
      <c r="A623" s="598"/>
      <c r="B623" s="1114" t="str">
        <f>IF('statement of marks'!$CB$3="","",'statement of marks'!$CB$3)</f>
        <v>xf.kr</v>
      </c>
      <c r="C623" s="1115"/>
      <c r="D623" s="275" t="str">
        <f>IF('statement of marks'!CB26="","",'statement of marks'!CB26)</f>
        <v/>
      </c>
      <c r="E623" s="275" t="str">
        <f>IF('statement of marks'!CC26="","",'statement of marks'!CC26)</f>
        <v/>
      </c>
      <c r="F623" s="606" t="str">
        <f>IF('statement of marks'!CD26="","",'statement of marks'!CD26)</f>
        <v/>
      </c>
      <c r="G623" s="275" t="str">
        <f>IF('statement of marks'!CE26="","",'statement of marks'!CE26)</f>
        <v/>
      </c>
      <c r="H623" s="275" t="str">
        <f>IF('statement of marks'!CF26="","",'statement of marks'!CF26)</f>
        <v/>
      </c>
      <c r="I623" s="606" t="str">
        <f>IF('statement of marks'!CG26="","",'statement of marks'!CG26)</f>
        <v/>
      </c>
      <c r="J623" s="275" t="str">
        <f>IF('statement of marks'!CH26="","",'statement of marks'!CH26)</f>
        <v/>
      </c>
      <c r="K623" s="275" t="str">
        <f>IF('statement of marks'!CI26="","",'statement of marks'!CI26)</f>
        <v/>
      </c>
      <c r="L623" s="606" t="str">
        <f>IF('statement of marks'!CJ26="","",'statement of marks'!CJ26)</f>
        <v/>
      </c>
      <c r="M623" s="275" t="str">
        <f>IF('statement of marks'!CL26="","",'statement of marks'!CL26)</f>
        <v/>
      </c>
      <c r="N623" s="275" t="str">
        <f>IF('statement of marks'!CM26="","",'statement of marks'!CM26)</f>
        <v/>
      </c>
      <c r="O623" s="606" t="str">
        <f>IF('statement of marks'!CN26="","",'statement of marks'!CN26)</f>
        <v/>
      </c>
      <c r="P623" s="277" t="str">
        <f>IF('statement of marks'!CO26="","",'statement of marks'!CO26)</f>
        <v/>
      </c>
      <c r="Q623" s="275" t="str">
        <f>IF('statement of marks'!CP26="","",'statement of marks'!CP26)</f>
        <v/>
      </c>
      <c r="R623" s="275" t="str">
        <f>IF('statement of marks'!CQ26="","",'statement of marks'!CQ26)</f>
        <v/>
      </c>
      <c r="S623" s="606" t="str">
        <f>IF('statement of marks'!CR26="","",'statement of marks'!CR26)</f>
        <v/>
      </c>
      <c r="T623" s="578" t="str">
        <f>IF('statement of marks'!CS26="","",'statement of marks'!CS26)</f>
        <v/>
      </c>
      <c r="U623" s="578" t="str">
        <f>IF('statement of marks'!CT26="","",'statement of marks'!CT26)</f>
        <v/>
      </c>
      <c r="V623" s="612" t="str">
        <f>IF('statement of marks'!CU26="","",'statement of marks'!CU26)</f>
        <v/>
      </c>
    </row>
    <row r="624" spans="1:22" ht="16" customHeight="1">
      <c r="A624" s="598"/>
      <c r="B624" s="1114" t="str">
        <f>IF('statement of marks'!$CX$3="","",'statement of marks'!$CX$3)</f>
        <v>foKku</v>
      </c>
      <c r="C624" s="1115"/>
      <c r="D624" s="275" t="str">
        <f>IF('statement of marks'!CX26="","",'statement of marks'!CX26)</f>
        <v/>
      </c>
      <c r="E624" s="275" t="str">
        <f>IF('statement of marks'!CY26="","",'statement of marks'!CY26)</f>
        <v/>
      </c>
      <c r="F624" s="606" t="str">
        <f>IF('statement of marks'!CZ26="","",'statement of marks'!CZ26)</f>
        <v/>
      </c>
      <c r="G624" s="275" t="str">
        <f>IF('statement of marks'!DA26="","",'statement of marks'!DA26)</f>
        <v/>
      </c>
      <c r="H624" s="275" t="str">
        <f>IF('statement of marks'!DB26="","",'statement of marks'!DB26)</f>
        <v/>
      </c>
      <c r="I624" s="606" t="str">
        <f>IF('statement of marks'!DC26="","",'statement of marks'!DC26)</f>
        <v/>
      </c>
      <c r="J624" s="275" t="str">
        <f>IF('statement of marks'!DD26="","",'statement of marks'!DD26)</f>
        <v/>
      </c>
      <c r="K624" s="275" t="str">
        <f>IF('statement of marks'!DE26="","",'statement of marks'!DE26)</f>
        <v/>
      </c>
      <c r="L624" s="606" t="str">
        <f>IF('statement of marks'!DF26="","",'statement of marks'!DF26)</f>
        <v/>
      </c>
      <c r="M624" s="275" t="str">
        <f>IF('statement of marks'!DH26="","",'statement of marks'!DH26)</f>
        <v/>
      </c>
      <c r="N624" s="275" t="str">
        <f>IF('statement of marks'!DI26="","",'statement of marks'!DI26)</f>
        <v/>
      </c>
      <c r="O624" s="606" t="str">
        <f>IF('statement of marks'!DJ26="","",'statement of marks'!DJ26)</f>
        <v/>
      </c>
      <c r="P624" s="277" t="str">
        <f>IF('statement of marks'!DK26="","",'statement of marks'!DK26)</f>
        <v/>
      </c>
      <c r="Q624" s="275" t="str">
        <f>IF('statement of marks'!DL26="","",'statement of marks'!DL26)</f>
        <v/>
      </c>
      <c r="R624" s="275" t="str">
        <f>IF('statement of marks'!DM26="","",'statement of marks'!DM26)</f>
        <v/>
      </c>
      <c r="S624" s="606" t="str">
        <f>IF('statement of marks'!DN26="","",'statement of marks'!DN26)</f>
        <v/>
      </c>
      <c r="T624" s="578" t="str">
        <f>IF('statement of marks'!DO26="","",'statement of marks'!DO26)</f>
        <v/>
      </c>
      <c r="U624" s="578" t="str">
        <f>IF('statement of marks'!DP26="","",'statement of marks'!DP26)</f>
        <v/>
      </c>
      <c r="V624" s="612" t="str">
        <f>IF('statement of marks'!DQ26="","",'statement of marks'!DQ26)</f>
        <v/>
      </c>
    </row>
    <row r="625" spans="1:22" ht="16" customHeight="1">
      <c r="A625" s="598"/>
      <c r="B625" s="1114" t="str">
        <f>IF('statement of marks'!$DT$3="","",'statement of marks'!$DT$3)</f>
        <v>lkekftd foKku</v>
      </c>
      <c r="C625" s="1115"/>
      <c r="D625" s="275" t="str">
        <f>IF('statement of marks'!DT26="","",'statement of marks'!DT26)</f>
        <v/>
      </c>
      <c r="E625" s="275" t="str">
        <f>IF('statement of marks'!DU26="","",'statement of marks'!DU26)</f>
        <v/>
      </c>
      <c r="F625" s="606" t="str">
        <f>IF('statement of marks'!DV26="","",'statement of marks'!DV26)</f>
        <v/>
      </c>
      <c r="G625" s="275" t="str">
        <f>IF('statement of marks'!DW26="","",'statement of marks'!DW26)</f>
        <v/>
      </c>
      <c r="H625" s="275" t="str">
        <f>IF('statement of marks'!DX26="","",'statement of marks'!DX26)</f>
        <v/>
      </c>
      <c r="I625" s="606" t="str">
        <f>IF('statement of marks'!DY26="","",'statement of marks'!DY26)</f>
        <v/>
      </c>
      <c r="J625" s="275" t="str">
        <f>IF('statement of marks'!DZ26="","",'statement of marks'!DZ26)</f>
        <v/>
      </c>
      <c r="K625" s="275" t="str">
        <f>IF('statement of marks'!EA26="","",'statement of marks'!EA26)</f>
        <v/>
      </c>
      <c r="L625" s="606" t="str">
        <f>IF('statement of marks'!EB26="","",'statement of marks'!EB26)</f>
        <v/>
      </c>
      <c r="M625" s="275" t="str">
        <f>IF('statement of marks'!ED26="","",'statement of marks'!ED26)</f>
        <v/>
      </c>
      <c r="N625" s="275" t="str">
        <f>IF('statement of marks'!EE26="","",'statement of marks'!EE26)</f>
        <v/>
      </c>
      <c r="O625" s="606" t="str">
        <f>IF('statement of marks'!EF26="","",'statement of marks'!EF26)</f>
        <v/>
      </c>
      <c r="P625" s="277" t="str">
        <f>IF('statement of marks'!EG26="","",'statement of marks'!EG26)</f>
        <v/>
      </c>
      <c r="Q625" s="275" t="str">
        <f>IF('statement of marks'!EH26="","",'statement of marks'!EH26)</f>
        <v/>
      </c>
      <c r="R625" s="275" t="str">
        <f>IF('statement of marks'!EI26="","",'statement of marks'!EI26)</f>
        <v/>
      </c>
      <c r="S625" s="606" t="str">
        <f>IF('statement of marks'!EJ26="","",'statement of marks'!EJ26)</f>
        <v/>
      </c>
      <c r="T625" s="578" t="str">
        <f>IF('statement of marks'!EK26="","",'statement of marks'!EK26)</f>
        <v/>
      </c>
      <c r="U625" s="578" t="str">
        <f>IF('statement of marks'!EL26="","",'statement of marks'!EL26)</f>
        <v/>
      </c>
      <c r="V625" s="612" t="str">
        <f>IF('statement of marks'!EM26="","",'statement of marks'!EM26)</f>
        <v/>
      </c>
    </row>
    <row r="626" spans="1:22" ht="16" customHeight="1">
      <c r="A626" s="598"/>
      <c r="B626" s="1117" t="s">
        <v>271</v>
      </c>
      <c r="C626" s="1118"/>
      <c r="D626" s="1081" t="s">
        <v>1</v>
      </c>
      <c r="E626" s="1081"/>
      <c r="F626" s="1081"/>
      <c r="G626" s="1081" t="s">
        <v>21</v>
      </c>
      <c r="H626" s="1081"/>
      <c r="I626" s="1081"/>
      <c r="J626" s="1081" t="s">
        <v>272</v>
      </c>
      <c r="K626" s="1081"/>
      <c r="L626" s="1081"/>
      <c r="M626" s="1081" t="s">
        <v>68</v>
      </c>
      <c r="N626" s="1081"/>
      <c r="O626" s="1081"/>
      <c r="P626" s="1081" t="s">
        <v>463</v>
      </c>
      <c r="Q626" s="1081"/>
      <c r="R626" s="1081"/>
      <c r="S626" s="609"/>
      <c r="T626" s="1187" t="s">
        <v>458</v>
      </c>
      <c r="U626" s="1188"/>
      <c r="V626" s="1189"/>
    </row>
    <row r="627" spans="1:22" ht="16" customHeight="1">
      <c r="A627" s="599"/>
      <c r="B627" s="1175" t="s">
        <v>3</v>
      </c>
      <c r="C627" s="1176"/>
      <c r="D627" s="1177">
        <f>IF('statement of marks'!EP$6="","",'statement of marks'!EP$6)</f>
        <v>20</v>
      </c>
      <c r="E627" s="1177"/>
      <c r="F627" s="1177"/>
      <c r="G627" s="1177">
        <f>IF('statement of marks'!EQ$6="","",'statement of marks'!EQ$6)</f>
        <v>20</v>
      </c>
      <c r="H627" s="1177"/>
      <c r="I627" s="1177"/>
      <c r="J627" s="1177">
        <f>IF('statement of marks'!ES$6="","",'statement of marks'!ES$6)</f>
        <v>20</v>
      </c>
      <c r="K627" s="1177"/>
      <c r="L627" s="1177"/>
      <c r="M627" s="1177">
        <f>IF('statement of marks'!ER$6="","",'statement of marks'!ER$6)</f>
        <v>20</v>
      </c>
      <c r="N627" s="1177"/>
      <c r="O627" s="1177"/>
      <c r="P627" s="1177">
        <f>IF('statement of marks'!ET$6="","",'statement of marks'!ET$6)</f>
        <v>20</v>
      </c>
      <c r="Q627" s="1177"/>
      <c r="R627" s="1177"/>
      <c r="S627" s="610" t="str">
        <f>IF('statement of marks'!FE$6="","",'statement of marks'!EX$6)</f>
        <v/>
      </c>
      <c r="T627" s="615">
        <f>IF('statement of marks'!EU$6="","",'statement of marks'!EU$6)</f>
        <v>100</v>
      </c>
      <c r="U627" s="616" t="s">
        <v>5</v>
      </c>
      <c r="V627" s="617" t="s">
        <v>464</v>
      </c>
    </row>
    <row r="628" spans="1:22" ht="16" customHeight="1">
      <c r="A628" s="598"/>
      <c r="B628" s="1114" t="str">
        <f>IF('statement of marks'!$EP$3="","",'statement of marks'!$EP$3)</f>
        <v>dk;kZuqHko</v>
      </c>
      <c r="C628" s="1115"/>
      <c r="D628" s="1103" t="str">
        <f>IF('statement of marks'!EP26="","",'statement of marks'!EP26)</f>
        <v/>
      </c>
      <c r="E628" s="1103"/>
      <c r="F628" s="1103"/>
      <c r="G628" s="1103" t="str">
        <f>IF('statement of marks'!EQ26="","",'statement of marks'!EQ26)</f>
        <v/>
      </c>
      <c r="H628" s="1103"/>
      <c r="I628" s="1103"/>
      <c r="J628" s="1103" t="str">
        <f>IF('statement of marks'!ES26="","",'statement of marks'!ES26)</f>
        <v/>
      </c>
      <c r="K628" s="1103"/>
      <c r="L628" s="1103"/>
      <c r="M628" s="1103" t="str">
        <f>IF('statement of marks'!ER26="","",'statement of marks'!ER26)</f>
        <v/>
      </c>
      <c r="N628" s="1103"/>
      <c r="O628" s="1103"/>
      <c r="P628" s="1103" t="str">
        <f>IF('statement of marks'!ET26="","",'statement of marks'!ET26)</f>
        <v/>
      </c>
      <c r="Q628" s="1103"/>
      <c r="R628" s="1103"/>
      <c r="S628" s="611"/>
      <c r="T628" s="613" t="str">
        <f>IF('statement of marks'!EU26="","",'statement of marks'!EU26)</f>
        <v/>
      </c>
      <c r="U628" s="613" t="str">
        <f>IF('statement of marks'!EV26="","",'statement of marks'!EV26)</f>
        <v/>
      </c>
      <c r="V628" s="614" t="str">
        <f>IF('statement of marks'!EW26="","",'statement of marks'!EW26)</f>
        <v/>
      </c>
    </row>
    <row r="629" spans="1:22" ht="16" customHeight="1">
      <c r="A629" s="598"/>
      <c r="B629" s="1112" t="str">
        <f>IF('statement of marks'!$EZ$3="","",'statement of marks'!$EZ$3)</f>
        <v>dyk f'k{kk</v>
      </c>
      <c r="C629" s="1113"/>
      <c r="D629" s="1103" t="str">
        <f>IF('statement of marks'!EZ26="","",'statement of marks'!EZ26)</f>
        <v/>
      </c>
      <c r="E629" s="1103"/>
      <c r="F629" s="1103"/>
      <c r="G629" s="1103" t="str">
        <f>IF('statement of marks'!FA26="","",'statement of marks'!FA26)</f>
        <v/>
      </c>
      <c r="H629" s="1103"/>
      <c r="I629" s="1103"/>
      <c r="J629" s="1103" t="str">
        <f>IF('statement of marks'!FC26="","",'statement of marks'!FC26)</f>
        <v/>
      </c>
      <c r="K629" s="1103"/>
      <c r="L629" s="1103"/>
      <c r="M629" s="1103" t="str">
        <f>IF('statement of marks'!FB26="","",'statement of marks'!FB26)</f>
        <v/>
      </c>
      <c r="N629" s="1103"/>
      <c r="O629" s="1103"/>
      <c r="P629" s="1103" t="str">
        <f>IF('statement of marks'!FD26="","",'statement of marks'!FD26)</f>
        <v/>
      </c>
      <c r="Q629" s="1103"/>
      <c r="R629" s="1103"/>
      <c r="S629" s="611"/>
      <c r="T629" s="613" t="str">
        <f>IF('statement of marks'!FE26="","",'statement of marks'!FE26)</f>
        <v/>
      </c>
      <c r="U629" s="613" t="str">
        <f>IF('statement of marks'!FF26="","",'statement of marks'!FF26)</f>
        <v/>
      </c>
      <c r="V629" s="614" t="str">
        <f>IF('statement of marks'!FG26="","",'statement of marks'!FG26)</f>
        <v/>
      </c>
    </row>
    <row r="630" spans="1:22" ht="16" customHeight="1">
      <c r="A630" s="598"/>
      <c r="B630" s="1109" t="str">
        <f>IF('statement of marks'!$FJ$3="","",'statement of marks'!$FJ$3)</f>
        <v>LokLF; ,oe~ 'kkjhfjd f'k{kk</v>
      </c>
      <c r="C630" s="1110"/>
      <c r="D630" s="1103" t="str">
        <f>IF('statement of marks'!FJ26="","",'statement of marks'!FJ26)</f>
        <v/>
      </c>
      <c r="E630" s="1103"/>
      <c r="F630" s="1103"/>
      <c r="G630" s="1103" t="str">
        <f>IF('statement of marks'!FK26="","",'statement of marks'!FK26)</f>
        <v/>
      </c>
      <c r="H630" s="1103"/>
      <c r="I630" s="1103"/>
      <c r="J630" s="1103" t="str">
        <f>IF('statement of marks'!FM26="","",'statement of marks'!FM26)</f>
        <v/>
      </c>
      <c r="K630" s="1103"/>
      <c r="L630" s="1103"/>
      <c r="M630" s="1103" t="str">
        <f>IF('statement of marks'!FL26="","",'statement of marks'!FL26)</f>
        <v/>
      </c>
      <c r="N630" s="1103"/>
      <c r="O630" s="1103"/>
      <c r="P630" s="1103" t="str">
        <f>IF('statement of marks'!FN26="","",'statement of marks'!FN26)</f>
        <v/>
      </c>
      <c r="Q630" s="1103"/>
      <c r="R630" s="1103"/>
      <c r="S630" s="611"/>
      <c r="T630" s="613" t="str">
        <f>IF('statement of marks'!FO26="","",'statement of marks'!FO26)</f>
        <v/>
      </c>
      <c r="U630" s="613" t="str">
        <f>IF('statement of marks'!FP26="","",'statement of marks'!FP26)</f>
        <v/>
      </c>
      <c r="V630" s="614" t="str">
        <f>IF('statement of marks'!FQ26="","",'statement of marks'!FQ26)</f>
        <v/>
      </c>
    </row>
    <row r="631" spans="1:22" ht="16" customHeight="1">
      <c r="A631" s="598"/>
      <c r="B631" s="1104" t="s">
        <v>273</v>
      </c>
      <c r="C631" s="1105"/>
      <c r="D631" s="1213" t="str">
        <f>details!$DZ$3</f>
        <v>vxLr rd</v>
      </c>
      <c r="E631" s="1213"/>
      <c r="F631" s="1213"/>
      <c r="G631" s="1213" t="str">
        <f>details!$ED$3</f>
        <v>vDVwcj rd</v>
      </c>
      <c r="H631" s="1213"/>
      <c r="I631" s="1213"/>
      <c r="J631" s="1213" t="str">
        <f>details!$EL$3</f>
        <v>Qjojh rd</v>
      </c>
      <c r="K631" s="1213"/>
      <c r="L631" s="1213"/>
      <c r="M631" s="1213" t="str">
        <f>details!$EH$3</f>
        <v>fnlEcj rd</v>
      </c>
      <c r="N631" s="1213"/>
      <c r="O631" s="1213"/>
      <c r="P631" s="1213" t="str">
        <f>details!$EP$3</f>
        <v>loZ ;ksx</v>
      </c>
      <c r="Q631" s="1213"/>
      <c r="R631" s="1213"/>
      <c r="S631" s="1106" t="s">
        <v>475</v>
      </c>
      <c r="T631" s="1107"/>
      <c r="U631" s="1107"/>
      <c r="V631" s="1180"/>
    </row>
    <row r="632" spans="1:22" ht="16" customHeight="1">
      <c r="A632" s="598"/>
      <c r="B632" s="1100" t="s">
        <v>99</v>
      </c>
      <c r="C632" s="1101"/>
      <c r="D632" s="1102" t="str">
        <f>IF(details!EA26="","",details!EA26)</f>
        <v/>
      </c>
      <c r="E632" s="1102"/>
      <c r="F632" s="1102"/>
      <c r="G632" s="1102" t="str">
        <f>IF(details!EE26="","",details!EE26)</f>
        <v/>
      </c>
      <c r="H632" s="1102"/>
      <c r="I632" s="1102"/>
      <c r="J632" s="1102" t="str">
        <f>IF(details!EM26="","",details!EM26)</f>
        <v/>
      </c>
      <c r="K632" s="1102"/>
      <c r="L632" s="1102"/>
      <c r="M632" s="1102" t="str">
        <f>IF(details!EI26="","",details!EI26)</f>
        <v/>
      </c>
      <c r="N632" s="1102"/>
      <c r="O632" s="1102"/>
      <c r="P632" s="1102" t="str">
        <f>IF(details!EQ26="","",details!EQ26)</f>
        <v/>
      </c>
      <c r="Q632" s="1102"/>
      <c r="R632" s="1102"/>
      <c r="S632" s="1181">
        <f>'statement of marks'!$HG$108</f>
        <v>42460</v>
      </c>
      <c r="T632" s="1182"/>
      <c r="U632" s="1182"/>
      <c r="V632" s="1183"/>
    </row>
    <row r="633" spans="1:22" ht="16" customHeight="1">
      <c r="A633" s="598"/>
      <c r="B633" s="1094" t="s">
        <v>15</v>
      </c>
      <c r="C633" s="1095"/>
      <c r="D633" s="1096" t="str">
        <f>IF(details!DZ26="","",details!DZ26)</f>
        <v/>
      </c>
      <c r="E633" s="1096"/>
      <c r="F633" s="1096"/>
      <c r="G633" s="1096" t="str">
        <f>IF(details!ED26="","",details!ED26)</f>
        <v/>
      </c>
      <c r="H633" s="1096"/>
      <c r="I633" s="1096"/>
      <c r="J633" s="1096" t="str">
        <f>IF(details!EL26="","",details!EL26)</f>
        <v/>
      </c>
      <c r="K633" s="1096"/>
      <c r="L633" s="1096"/>
      <c r="M633" s="1096" t="str">
        <f>IF(details!EH26="","",details!EH26)</f>
        <v/>
      </c>
      <c r="N633" s="1096"/>
      <c r="O633" s="1096"/>
      <c r="P633" s="1096" t="str">
        <f>IF(details!EP26="","",details!EP26)</f>
        <v/>
      </c>
      <c r="Q633" s="1096"/>
      <c r="R633" s="1096"/>
      <c r="S633" s="1184"/>
      <c r="T633" s="1185"/>
      <c r="U633" s="1185"/>
      <c r="V633" s="1186"/>
    </row>
    <row r="634" spans="1:22" ht="16" customHeight="1">
      <c r="A634" s="1206"/>
      <c r="B634" s="1207" t="s">
        <v>473</v>
      </c>
      <c r="C634" s="1208"/>
      <c r="D634" s="1209" t="s">
        <v>3</v>
      </c>
      <c r="E634" s="1209"/>
      <c r="F634" s="1209"/>
      <c r="G634" s="1209" t="s">
        <v>389</v>
      </c>
      <c r="H634" s="1209"/>
      <c r="I634" s="1209"/>
      <c r="J634" s="1209" t="s">
        <v>5</v>
      </c>
      <c r="K634" s="1209"/>
      <c r="L634" s="1209"/>
      <c r="M634" s="1209" t="s">
        <v>465</v>
      </c>
      <c r="N634" s="1209"/>
      <c r="O634" s="1209"/>
      <c r="P634" s="1210" t="s">
        <v>306</v>
      </c>
      <c r="Q634" s="1210"/>
      <c r="R634" s="1210"/>
      <c r="S634" s="1209" t="s">
        <v>473</v>
      </c>
      <c r="T634" s="1209"/>
      <c r="U634" s="1209"/>
      <c r="V634" s="1211"/>
    </row>
    <row r="635" spans="1:22" ht="16" customHeight="1">
      <c r="A635" s="1206"/>
      <c r="B635" s="1207"/>
      <c r="C635" s="1208"/>
      <c r="D635" s="1212" t="str">
        <f>'statement of marks'!HE26</f>
        <v/>
      </c>
      <c r="E635" s="1212"/>
      <c r="F635" s="1212"/>
      <c r="G635" s="1212" t="str">
        <f>'statement of marks'!HF26</f>
        <v/>
      </c>
      <c r="H635" s="1212"/>
      <c r="I635" s="1212"/>
      <c r="J635" s="1212" t="str">
        <f>'statement of marks'!HG26</f>
        <v/>
      </c>
      <c r="K635" s="1212"/>
      <c r="L635" s="1212"/>
      <c r="M635" s="1212" t="str">
        <f>'statement of marks'!HJ26</f>
        <v/>
      </c>
      <c r="N635" s="1212"/>
      <c r="O635" s="1212"/>
      <c r="P635" s="1212" t="str">
        <f>'statement of marks'!HI26</f>
        <v/>
      </c>
      <c r="Q635" s="1212"/>
      <c r="R635" s="1212"/>
      <c r="S635" s="1209" t="str">
        <f>'statement of marks'!HD26</f>
        <v/>
      </c>
      <c r="T635" s="1209"/>
      <c r="U635" s="1209"/>
      <c r="V635" s="1211"/>
    </row>
    <row r="636" spans="1:22" ht="16" customHeight="1">
      <c r="A636" s="598"/>
      <c r="B636" s="1089" t="s">
        <v>100</v>
      </c>
      <c r="C636" s="1090"/>
      <c r="D636" s="1081"/>
      <c r="E636" s="1081"/>
      <c r="F636" s="1081"/>
      <c r="G636" s="1081"/>
      <c r="H636" s="1081"/>
      <c r="I636" s="1081"/>
      <c r="J636" s="1081"/>
      <c r="K636" s="1081"/>
      <c r="L636" s="1081"/>
      <c r="M636" s="1081"/>
      <c r="N636" s="1081"/>
      <c r="O636" s="1081"/>
      <c r="P636" s="1081"/>
      <c r="Q636" s="1081"/>
      <c r="R636" s="1081"/>
      <c r="S636" s="1081"/>
      <c r="T636" s="1081"/>
      <c r="U636" s="1081"/>
      <c r="V636" s="1205"/>
    </row>
    <row r="637" spans="1:22" ht="16" customHeight="1">
      <c r="A637" s="598"/>
      <c r="B637" s="1087" t="s">
        <v>80</v>
      </c>
      <c r="C637" s="1088"/>
      <c r="D637" s="1081"/>
      <c r="E637" s="1081"/>
      <c r="F637" s="1081"/>
      <c r="G637" s="1081"/>
      <c r="H637" s="1081"/>
      <c r="I637" s="1081"/>
      <c r="J637" s="1081"/>
      <c r="K637" s="1081"/>
      <c r="L637" s="1081"/>
      <c r="M637" s="1081"/>
      <c r="N637" s="1081"/>
      <c r="O637" s="1081"/>
      <c r="P637" s="1081"/>
      <c r="Q637" s="1081"/>
      <c r="R637" s="1081"/>
      <c r="S637" s="1081"/>
      <c r="T637" s="1081"/>
      <c r="U637" s="1081"/>
      <c r="V637" s="1205"/>
    </row>
    <row r="638" spans="1:22" ht="16" customHeight="1">
      <c r="A638" s="598"/>
      <c r="B638" s="1089" t="s">
        <v>466</v>
      </c>
      <c r="C638" s="1090"/>
      <c r="D638" s="1081"/>
      <c r="E638" s="1081"/>
      <c r="F638" s="1081"/>
      <c r="G638" s="1081"/>
      <c r="H638" s="1081"/>
      <c r="I638" s="1081"/>
      <c r="J638" s="1081"/>
      <c r="K638" s="1081"/>
      <c r="L638" s="1081"/>
      <c r="M638" s="1081"/>
      <c r="N638" s="1081"/>
      <c r="O638" s="1081"/>
      <c r="P638" s="1081" t="s">
        <v>466</v>
      </c>
      <c r="Q638" s="1081"/>
      <c r="R638" s="1081"/>
      <c r="S638" s="1081"/>
      <c r="T638" s="1081"/>
      <c r="U638" s="1081"/>
      <c r="V638" s="1205"/>
    </row>
    <row r="639" spans="1:22" ht="16" customHeight="1">
      <c r="A639" s="598"/>
      <c r="B639" s="1085" t="s">
        <v>101</v>
      </c>
      <c r="C639" s="1086"/>
      <c r="D639" s="1081"/>
      <c r="E639" s="1081"/>
      <c r="F639" s="1081"/>
      <c r="G639" s="1081"/>
      <c r="H639" s="1081"/>
      <c r="I639" s="1081"/>
      <c r="J639" s="1081"/>
      <c r="K639" s="1081"/>
      <c r="L639" s="1081"/>
      <c r="M639" s="1081"/>
      <c r="N639" s="1081"/>
      <c r="O639" s="1081"/>
      <c r="P639" s="1081"/>
      <c r="Q639" s="1081"/>
      <c r="R639" s="1081"/>
      <c r="S639" s="1198" t="s">
        <v>101</v>
      </c>
      <c r="T639" s="1198"/>
      <c r="U639" s="1198"/>
      <c r="V639" s="1199"/>
    </row>
    <row r="640" spans="1:22" ht="16" customHeight="1" thickBot="1">
      <c r="A640" s="600"/>
      <c r="B640" s="1200" t="s">
        <v>102</v>
      </c>
      <c r="C640" s="1201"/>
      <c r="D640" s="1202"/>
      <c r="E640" s="1202"/>
      <c r="F640" s="1202"/>
      <c r="G640" s="1202"/>
      <c r="H640" s="1202"/>
      <c r="I640" s="1202"/>
      <c r="J640" s="1202"/>
      <c r="K640" s="1202"/>
      <c r="L640" s="1202"/>
      <c r="M640" s="1202"/>
      <c r="N640" s="1202"/>
      <c r="O640" s="1202"/>
      <c r="P640" s="1202"/>
      <c r="Q640" s="1202"/>
      <c r="R640" s="1202"/>
      <c r="S640" s="1203" t="s">
        <v>163</v>
      </c>
      <c r="T640" s="1203"/>
      <c r="U640" s="1203"/>
      <c r="V640" s="1204"/>
    </row>
    <row r="641" spans="1:22" ht="16" customHeight="1">
      <c r="A641" s="597"/>
      <c r="B641" s="1216" t="s">
        <v>47</v>
      </c>
      <c r="C641" s="1217"/>
      <c r="D641" s="1217"/>
      <c r="E641" s="1217"/>
      <c r="F641" s="1217"/>
      <c r="G641" s="1217"/>
      <c r="H641" s="1217"/>
      <c r="I641" s="1217"/>
      <c r="J641" s="1217"/>
      <c r="K641" s="1217"/>
      <c r="L641" s="1217"/>
      <c r="M641" s="1217"/>
      <c r="N641" s="1217"/>
      <c r="O641" s="1217"/>
      <c r="P641" s="1217"/>
      <c r="Q641" s="1217"/>
      <c r="R641" s="1217"/>
      <c r="S641" s="1217"/>
      <c r="T641" s="1217"/>
      <c r="U641" s="1217"/>
      <c r="V641" s="1218"/>
    </row>
    <row r="642" spans="1:22" ht="16" customHeight="1">
      <c r="A642" s="598"/>
      <c r="B642" s="1219" t="str">
        <f>'statement of marks'!$A$1</f>
        <v>jk- ck- ek/;fed fo|ky; uohu] fuEckgsM+k</v>
      </c>
      <c r="C642" s="1220"/>
      <c r="D642" s="1220"/>
      <c r="E642" s="1220"/>
      <c r="F642" s="1220"/>
      <c r="G642" s="1220"/>
      <c r="H642" s="1220"/>
      <c r="I642" s="1220"/>
      <c r="J642" s="1220"/>
      <c r="K642" s="1220"/>
      <c r="L642" s="1220"/>
      <c r="M642" s="1220"/>
      <c r="N642" s="1220"/>
      <c r="O642" s="1220"/>
      <c r="P642" s="1220"/>
      <c r="Q642" s="1220"/>
      <c r="R642" s="1220"/>
      <c r="S642" s="1220"/>
      <c r="T642" s="1220"/>
      <c r="U642" s="1220"/>
      <c r="V642" s="1221"/>
    </row>
    <row r="643" spans="1:22" ht="16" customHeight="1">
      <c r="A643" s="598"/>
      <c r="B643" s="1114" t="s">
        <v>467</v>
      </c>
      <c r="C643" s="1115"/>
      <c r="D643" s="1119" t="str">
        <f>'statement of marks'!$H$3</f>
        <v>2015-16</v>
      </c>
      <c r="E643" s="1119"/>
      <c r="F643" s="1119"/>
      <c r="G643" s="1119"/>
      <c r="H643" s="1119"/>
      <c r="I643" s="1119"/>
      <c r="J643" s="1119"/>
      <c r="K643" s="1119"/>
      <c r="L643" s="1119"/>
      <c r="M643" s="1119"/>
      <c r="N643" s="1119"/>
      <c r="O643" s="1119"/>
      <c r="P643" s="1119"/>
      <c r="Q643" s="1119"/>
      <c r="R643" s="1119"/>
      <c r="S643" s="1119"/>
      <c r="T643" s="1119"/>
      <c r="U643" s="1119"/>
      <c r="V643" s="1196"/>
    </row>
    <row r="644" spans="1:22" ht="16" customHeight="1">
      <c r="A644" s="598"/>
      <c r="B644" s="1114" t="s">
        <v>218</v>
      </c>
      <c r="C644" s="1115"/>
      <c r="D644" s="1115" t="str">
        <f>IF('statement of marks'!J27="","",'statement of marks'!J27)</f>
        <v/>
      </c>
      <c r="E644" s="1115"/>
      <c r="F644" s="1115"/>
      <c r="G644" s="1115"/>
      <c r="H644" s="1115"/>
      <c r="I644" s="1115"/>
      <c r="J644" s="1115"/>
      <c r="K644" s="1115"/>
      <c r="L644" s="1115"/>
      <c r="M644" s="1115"/>
      <c r="N644" s="1115"/>
      <c r="O644" s="1115"/>
      <c r="P644" s="1115"/>
      <c r="Q644" s="1115"/>
      <c r="R644" s="1115"/>
      <c r="S644" s="1115"/>
      <c r="T644" s="1115"/>
      <c r="U644" s="1115"/>
      <c r="V644" s="1197"/>
    </row>
    <row r="645" spans="1:22" ht="16" customHeight="1">
      <c r="A645" s="598"/>
      <c r="B645" s="1114" t="s">
        <v>219</v>
      </c>
      <c r="C645" s="1115"/>
      <c r="D645" s="1115" t="str">
        <f>IF('statement of marks'!K27="","",'statement of marks'!K27)</f>
        <v/>
      </c>
      <c r="E645" s="1115"/>
      <c r="F645" s="1115"/>
      <c r="G645" s="1115"/>
      <c r="H645" s="1115"/>
      <c r="I645" s="1115"/>
      <c r="J645" s="1115"/>
      <c r="K645" s="1115"/>
      <c r="L645" s="1115"/>
      <c r="M645" s="1115"/>
      <c r="N645" s="1115"/>
      <c r="O645" s="1115"/>
      <c r="P645" s="1115"/>
      <c r="Q645" s="1115"/>
      <c r="R645" s="1115"/>
      <c r="S645" s="1115"/>
      <c r="T645" s="1115"/>
      <c r="U645" s="1115"/>
      <c r="V645" s="1197"/>
    </row>
    <row r="646" spans="1:22" ht="16" customHeight="1">
      <c r="A646" s="598"/>
      <c r="B646" s="1114" t="s">
        <v>220</v>
      </c>
      <c r="C646" s="1115"/>
      <c r="D646" s="1115" t="str">
        <f>IF('statement of marks'!L27="","",'statement of marks'!L27)</f>
        <v/>
      </c>
      <c r="E646" s="1115"/>
      <c r="F646" s="1115"/>
      <c r="G646" s="1115"/>
      <c r="H646" s="1115"/>
      <c r="I646" s="1115"/>
      <c r="J646" s="1115"/>
      <c r="K646" s="1115"/>
      <c r="L646" s="1115"/>
      <c r="M646" s="1115"/>
      <c r="N646" s="1115"/>
      <c r="O646" s="1115"/>
      <c r="P646" s="1115"/>
      <c r="Q646" s="1115"/>
      <c r="R646" s="1115"/>
      <c r="S646" s="1115"/>
      <c r="T646" s="1115"/>
      <c r="U646" s="1115"/>
      <c r="V646" s="1197"/>
    </row>
    <row r="647" spans="1:22" ht="16" customHeight="1">
      <c r="A647" s="598"/>
      <c r="B647" s="1114" t="s">
        <v>221</v>
      </c>
      <c r="C647" s="1115"/>
      <c r="D647" s="1119" t="str">
        <f>'statement of marks'!$G$3</f>
        <v>6 A</v>
      </c>
      <c r="E647" s="1119"/>
      <c r="F647" s="1119"/>
      <c r="G647" s="1115" t="s">
        <v>9</v>
      </c>
      <c r="H647" s="1115"/>
      <c r="I647" s="1115"/>
      <c r="J647" s="1119" t="str">
        <f>IF('statement of marks'!D27="","",'statement of marks'!D27)</f>
        <v/>
      </c>
      <c r="K647" s="1119"/>
      <c r="L647" s="1119"/>
      <c r="M647" s="1115" t="s">
        <v>222</v>
      </c>
      <c r="N647" s="1115"/>
      <c r="O647" s="1115"/>
      <c r="P647" s="1119" t="str">
        <f>IF('statement of marks'!F27="","",'statement of marks'!F27)</f>
        <v/>
      </c>
      <c r="Q647" s="1119"/>
      <c r="R647" s="1119"/>
      <c r="S647" s="1214" t="str">
        <f>IF('statement of marks'!$J$3="","",'statement of marks'!$J$3)</f>
        <v xml:space="preserve">fo|ky; dk Mk;l dksM+ </v>
      </c>
      <c r="T647" s="1214"/>
      <c r="U647" s="1214"/>
      <c r="V647" s="1215"/>
    </row>
    <row r="648" spans="1:22" ht="16" customHeight="1">
      <c r="A648" s="598"/>
      <c r="B648" s="601" t="s">
        <v>0</v>
      </c>
      <c r="C648" s="602"/>
      <c r="D648" s="1121" t="str">
        <f>IF('statement of marks'!H27="","",'statement of marks'!H27)</f>
        <v/>
      </c>
      <c r="E648" s="1121"/>
      <c r="F648" s="1121"/>
      <c r="G648" s="1115" t="str">
        <f>IF('statement of marks'!I27="","",'statement of marks'!I27)</f>
        <v/>
      </c>
      <c r="H648" s="1115"/>
      <c r="I648" s="1115"/>
      <c r="J648" s="1115"/>
      <c r="K648" s="1115"/>
      <c r="L648" s="1115"/>
      <c r="M648" s="1115"/>
      <c r="N648" s="1115"/>
      <c r="O648" s="1115"/>
      <c r="P648" s="1115"/>
      <c r="Q648" s="1115"/>
      <c r="R648" s="1115"/>
      <c r="S648" s="1190" t="str">
        <f>IF('statement of marks'!$K$3="","",'statement of marks'!$K$3)</f>
        <v xml:space="preserve">08291009401   </v>
      </c>
      <c r="T648" s="1190"/>
      <c r="U648" s="1190"/>
      <c r="V648" s="1191"/>
    </row>
    <row r="649" spans="1:22" ht="16" customHeight="1">
      <c r="A649" s="598"/>
      <c r="B649" s="561" t="s">
        <v>28</v>
      </c>
      <c r="C649" s="603" t="s">
        <v>97</v>
      </c>
      <c r="D649" s="1081" t="s">
        <v>1</v>
      </c>
      <c r="E649" s="1081"/>
      <c r="F649" s="1081"/>
      <c r="G649" s="1081" t="s">
        <v>21</v>
      </c>
      <c r="H649" s="1081"/>
      <c r="I649" s="1081"/>
      <c r="J649" s="1081" t="s">
        <v>68</v>
      </c>
      <c r="K649" s="1081"/>
      <c r="L649" s="1081"/>
      <c r="M649" s="1081" t="s">
        <v>98</v>
      </c>
      <c r="N649" s="1081"/>
      <c r="O649" s="1081"/>
      <c r="P649" s="1192" t="s">
        <v>278</v>
      </c>
      <c r="Q649" s="1193" t="s">
        <v>459</v>
      </c>
      <c r="R649" s="1193"/>
      <c r="S649" s="1193"/>
      <c r="T649" s="1194" t="s">
        <v>458</v>
      </c>
      <c r="U649" s="1194"/>
      <c r="V649" s="1195"/>
    </row>
    <row r="650" spans="1:22" ht="16" customHeight="1">
      <c r="A650" s="598"/>
      <c r="B650" s="561"/>
      <c r="C650" s="603"/>
      <c r="D650" s="596" t="s">
        <v>468</v>
      </c>
      <c r="E650" s="596" t="s">
        <v>469</v>
      </c>
      <c r="F650" s="604" t="s">
        <v>2</v>
      </c>
      <c r="G650" s="596" t="s">
        <v>468</v>
      </c>
      <c r="H650" s="596" t="s">
        <v>469</v>
      </c>
      <c r="I650" s="604" t="s">
        <v>2</v>
      </c>
      <c r="J650" s="596" t="s">
        <v>468</v>
      </c>
      <c r="K650" s="596" t="s">
        <v>469</v>
      </c>
      <c r="L650" s="604" t="s">
        <v>2</v>
      </c>
      <c r="M650" s="596" t="s">
        <v>468</v>
      </c>
      <c r="N650" s="596" t="s">
        <v>469</v>
      </c>
      <c r="O650" s="604" t="s">
        <v>2</v>
      </c>
      <c r="P650" s="1192"/>
      <c r="Q650" s="596" t="s">
        <v>468</v>
      </c>
      <c r="R650" s="596" t="s">
        <v>469</v>
      </c>
      <c r="S650" s="608" t="s">
        <v>2</v>
      </c>
      <c r="T650" s="618" t="s">
        <v>304</v>
      </c>
      <c r="U650" s="619" t="s">
        <v>5</v>
      </c>
      <c r="V650" s="620" t="s">
        <v>464</v>
      </c>
    </row>
    <row r="651" spans="1:22" ht="16" customHeight="1">
      <c r="A651" s="599"/>
      <c r="B651" s="1178" t="s">
        <v>3</v>
      </c>
      <c r="C651" s="1179"/>
      <c r="D651" s="579">
        <f>IF('statement of marks'!M$6="","",'statement of marks'!M$6)</f>
        <v>5</v>
      </c>
      <c r="E651" s="579">
        <f>IF('statement of marks'!N$6="","",'statement of marks'!N$6)</f>
        <v>5</v>
      </c>
      <c r="F651" s="605">
        <f>IF('statement of marks'!O$6="","",'statement of marks'!O$6)</f>
        <v>10</v>
      </c>
      <c r="G651" s="579">
        <f>IF('statement of marks'!P$6="","",'statement of marks'!P$6)</f>
        <v>5</v>
      </c>
      <c r="H651" s="579">
        <f>IF('statement of marks'!Q$6="","",'statement of marks'!Q$6)</f>
        <v>5</v>
      </c>
      <c r="I651" s="605">
        <f>IF('statement of marks'!R$6="","",'statement of marks'!R$6)</f>
        <v>10</v>
      </c>
      <c r="J651" s="579">
        <f>IF('statement of marks'!S$6="","",'statement of marks'!S$6)</f>
        <v>5</v>
      </c>
      <c r="K651" s="579">
        <f>IF('statement of marks'!T$6="","",'statement of marks'!T$6)</f>
        <v>5</v>
      </c>
      <c r="L651" s="605">
        <f>IF('statement of marks'!U$6="","",'statement of marks'!U$6)</f>
        <v>10</v>
      </c>
      <c r="M651" s="579">
        <f>IF('statement of marks'!W$6="","",'statement of marks'!W$6)</f>
        <v>50</v>
      </c>
      <c r="N651" s="579">
        <f>IF('statement of marks'!X$6="","",'statement of marks'!X$6)</f>
        <v>20</v>
      </c>
      <c r="O651" s="605">
        <f>IF('statement of marks'!Y$6="","",'statement of marks'!Y$6)</f>
        <v>70</v>
      </c>
      <c r="P651" s="580">
        <f>IF('statement of marks'!Z$6="","",'statement of marks'!Z$6)</f>
        <v>100</v>
      </c>
      <c r="Q651" s="579">
        <f>IF('statement of marks'!AA$6="","",'statement of marks'!AA$6)</f>
        <v>70</v>
      </c>
      <c r="R651" s="579">
        <f>IF('statement of marks'!AB$6="","",'statement of marks'!AB$6)</f>
        <v>30</v>
      </c>
      <c r="S651" s="605">
        <f>IF('statement of marks'!AC$6="","",'statement of marks'!AC$6)</f>
        <v>100</v>
      </c>
      <c r="T651" s="615">
        <f>IF('statement of marks'!AD$6="","",'statement of marks'!AD$6)</f>
        <v>200</v>
      </c>
      <c r="U651" s="615" t="str">
        <f>IF('statement of marks'!AE$6="","",'statement of marks'!AE$6)</f>
        <v/>
      </c>
      <c r="V651" s="621" t="str">
        <f>IF('statement of marks'!AF$6="","",'statement of marks'!AF$6)</f>
        <v/>
      </c>
    </row>
    <row r="652" spans="1:22" ht="16" customHeight="1">
      <c r="A652" s="598"/>
      <c r="B652" s="1114" t="str">
        <f>IF('statement of marks'!$M$3="","",'statement of marks'!$M$3)</f>
        <v>fgUnh</v>
      </c>
      <c r="C652" s="1115"/>
      <c r="D652" s="275" t="str">
        <f>IF('statement of marks'!M27="","",'statement of marks'!M27)</f>
        <v/>
      </c>
      <c r="E652" s="275" t="str">
        <f>IF('statement of marks'!N27="","",'statement of marks'!N27)</f>
        <v/>
      </c>
      <c r="F652" s="606" t="str">
        <f>IF('statement of marks'!O27="","",'statement of marks'!O27)</f>
        <v/>
      </c>
      <c r="G652" s="275" t="str">
        <f>IF('statement of marks'!P27="","",'statement of marks'!P27)</f>
        <v/>
      </c>
      <c r="H652" s="275" t="str">
        <f>IF('statement of marks'!Q27="","",'statement of marks'!Q27)</f>
        <v/>
      </c>
      <c r="I652" s="606" t="str">
        <f>IF('statement of marks'!R27="","",'statement of marks'!R27)</f>
        <v/>
      </c>
      <c r="J652" s="275" t="str">
        <f>IF('statement of marks'!S27="","",'statement of marks'!S27)</f>
        <v/>
      </c>
      <c r="K652" s="275" t="str">
        <f>IF('statement of marks'!T27="","",'statement of marks'!T27)</f>
        <v/>
      </c>
      <c r="L652" s="606" t="str">
        <f>IF('statement of marks'!U27="","",'statement of marks'!U27)</f>
        <v/>
      </c>
      <c r="M652" s="275" t="str">
        <f>IF('statement of marks'!W27="","",'statement of marks'!W27)</f>
        <v/>
      </c>
      <c r="N652" s="275" t="str">
        <f>IF('statement of marks'!X27="","",'statement of marks'!X27)</f>
        <v/>
      </c>
      <c r="O652" s="606" t="str">
        <f>IF('statement of marks'!Y27="","",'statement of marks'!Y27)</f>
        <v/>
      </c>
      <c r="P652" s="277" t="str">
        <f>IF('statement of marks'!Z27="","",'statement of marks'!Z27)</f>
        <v/>
      </c>
      <c r="Q652" s="275" t="str">
        <f>IF('statement of marks'!AA27="","",'statement of marks'!AA27)</f>
        <v/>
      </c>
      <c r="R652" s="275" t="str">
        <f>IF('statement of marks'!AB27="","",'statement of marks'!AB27)</f>
        <v/>
      </c>
      <c r="S652" s="606" t="str">
        <f>IF('statement of marks'!AC27="","",'statement of marks'!AC27)</f>
        <v/>
      </c>
      <c r="T652" s="578" t="str">
        <f>IF('statement of marks'!AD27="","",'statement of marks'!AD27)</f>
        <v/>
      </c>
      <c r="U652" s="578" t="str">
        <f>IF('statement of marks'!AE27="","",'statement of marks'!AE27)</f>
        <v/>
      </c>
      <c r="V652" s="612" t="str">
        <f>IF('statement of marks'!AF27="","",'statement of marks'!AF27)</f>
        <v/>
      </c>
    </row>
    <row r="653" spans="1:22" ht="16" customHeight="1">
      <c r="A653" s="598"/>
      <c r="B653" s="1114" t="str">
        <f>IF('statement of marks'!$AI$3="","",'statement of marks'!$AI$3)</f>
        <v>vaxszth</v>
      </c>
      <c r="C653" s="1115"/>
      <c r="D653" s="275" t="str">
        <f>IF('statement of marks'!AI27="","",'statement of marks'!AI27)</f>
        <v/>
      </c>
      <c r="E653" s="275" t="str">
        <f>IF('statement of marks'!AJ27="","",'statement of marks'!AJ27)</f>
        <v/>
      </c>
      <c r="F653" s="606" t="str">
        <f>IF('statement of marks'!AK27="","",'statement of marks'!AK27)</f>
        <v/>
      </c>
      <c r="G653" s="275" t="str">
        <f>IF('statement of marks'!AL27="","",'statement of marks'!AL27)</f>
        <v/>
      </c>
      <c r="H653" s="275" t="str">
        <f>IF('statement of marks'!AM27="","",'statement of marks'!AM27)</f>
        <v/>
      </c>
      <c r="I653" s="606" t="str">
        <f>IF('statement of marks'!AN27="","",'statement of marks'!AN27)</f>
        <v/>
      </c>
      <c r="J653" s="275" t="str">
        <f>IF('statement of marks'!AO27="","",'statement of marks'!AO27)</f>
        <v/>
      </c>
      <c r="K653" s="275" t="str">
        <f>IF('statement of marks'!AP27="","",'statement of marks'!AP27)</f>
        <v/>
      </c>
      <c r="L653" s="606" t="str">
        <f>IF('statement of marks'!AQ27="","",'statement of marks'!AQ27)</f>
        <v/>
      </c>
      <c r="M653" s="275" t="str">
        <f>IF('statement of marks'!AS27="","",'statement of marks'!AS27)</f>
        <v/>
      </c>
      <c r="N653" s="275" t="str">
        <f>IF('statement of marks'!AT27="","",'statement of marks'!AT27)</f>
        <v/>
      </c>
      <c r="O653" s="606" t="str">
        <f>IF('statement of marks'!AU27="","",'statement of marks'!AU27)</f>
        <v/>
      </c>
      <c r="P653" s="277" t="str">
        <f>IF('statement of marks'!AV27="","",'statement of marks'!AV27)</f>
        <v/>
      </c>
      <c r="Q653" s="275" t="str">
        <f>IF('statement of marks'!AW27="","",'statement of marks'!AW27)</f>
        <v/>
      </c>
      <c r="R653" s="275" t="str">
        <f>IF('statement of marks'!AX27="","",'statement of marks'!AX27)</f>
        <v/>
      </c>
      <c r="S653" s="606" t="str">
        <f>IF('statement of marks'!AY27="","",'statement of marks'!AY27)</f>
        <v/>
      </c>
      <c r="T653" s="578" t="str">
        <f>IF('statement of marks'!AZ27="","",'statement of marks'!AZ27)</f>
        <v/>
      </c>
      <c r="U653" s="578" t="str">
        <f>IF('statement of marks'!BA27="","",'statement of marks'!BA27)</f>
        <v/>
      </c>
      <c r="V653" s="612" t="str">
        <f>IF('statement of marks'!BB27="","",'statement of marks'!BB27)</f>
        <v/>
      </c>
    </row>
    <row r="654" spans="1:22" ht="16" customHeight="1">
      <c r="A654" s="598"/>
      <c r="B654" s="1114" t="str">
        <f>IF('statement of marks'!BE27="s","laLd`r",IF('statement of marks'!BE27="u","mnwZ",IF('statement of marks'!BE27="g","xqtjkrh",IF('statement of marks'!BE27="p","iatkch",IF('statement of marks'!BE27="sd","fla/kh","r`rh; Hkk""kk")))))</f>
        <v>r`rh; Hkk"kk</v>
      </c>
      <c r="C654" s="1115"/>
      <c r="D654" s="275" t="str">
        <f>IF('statement of marks'!BF27="","",'statement of marks'!BF27)</f>
        <v/>
      </c>
      <c r="E654" s="275" t="str">
        <f>IF('statement of marks'!BG27="","",'statement of marks'!BG27)</f>
        <v/>
      </c>
      <c r="F654" s="606" t="str">
        <f>IF('statement of marks'!BH27="","",'statement of marks'!BH27)</f>
        <v/>
      </c>
      <c r="G654" s="275" t="str">
        <f>IF('statement of marks'!BI27="","",'statement of marks'!BI27)</f>
        <v/>
      </c>
      <c r="H654" s="275" t="str">
        <f>IF('statement of marks'!BJ27="","",'statement of marks'!BJ27)</f>
        <v/>
      </c>
      <c r="I654" s="606" t="str">
        <f>IF('statement of marks'!BK27="","",'statement of marks'!BK27)</f>
        <v/>
      </c>
      <c r="J654" s="275" t="str">
        <f>IF('statement of marks'!BL27="","",'statement of marks'!BL27)</f>
        <v/>
      </c>
      <c r="K654" s="275" t="str">
        <f>IF('statement of marks'!BM27="","",'statement of marks'!BM27)</f>
        <v/>
      </c>
      <c r="L654" s="606" t="str">
        <f>IF('statement of marks'!BN27="","",'statement of marks'!BN27)</f>
        <v/>
      </c>
      <c r="M654" s="275" t="str">
        <f>IF('statement of marks'!BP27="","",'statement of marks'!BP27)</f>
        <v/>
      </c>
      <c r="N654" s="275" t="str">
        <f>IF('statement of marks'!BQ27="","",'statement of marks'!BQ27)</f>
        <v/>
      </c>
      <c r="O654" s="606" t="str">
        <f>IF('statement of marks'!BR27="","",'statement of marks'!BR27)</f>
        <v/>
      </c>
      <c r="P654" s="277" t="str">
        <f>IF('statement of marks'!BS27="","",'statement of marks'!BS27)</f>
        <v/>
      </c>
      <c r="Q654" s="275" t="str">
        <f>IF('statement of marks'!BT27="","",'statement of marks'!BT27)</f>
        <v/>
      </c>
      <c r="R654" s="275" t="str">
        <f>IF('statement of marks'!BU27="","",'statement of marks'!BU27)</f>
        <v/>
      </c>
      <c r="S654" s="606" t="str">
        <f>IF('statement of marks'!BV27="","",'statement of marks'!BV27)</f>
        <v/>
      </c>
      <c r="T654" s="578" t="str">
        <f>IF('statement of marks'!BW27="","",'statement of marks'!BW27)</f>
        <v/>
      </c>
      <c r="U654" s="578" t="str">
        <f>IF('statement of marks'!BX27="","",'statement of marks'!BX27)</f>
        <v/>
      </c>
      <c r="V654" s="612" t="str">
        <f>IF('statement of marks'!BY27="","",'statement of marks'!BY27)</f>
        <v/>
      </c>
    </row>
    <row r="655" spans="1:22" ht="16" customHeight="1">
      <c r="A655" s="598"/>
      <c r="B655" s="1114" t="str">
        <f>IF('statement of marks'!$CB$3="","",'statement of marks'!$CB$3)</f>
        <v>xf.kr</v>
      </c>
      <c r="C655" s="1115"/>
      <c r="D655" s="275" t="str">
        <f>IF('statement of marks'!CB27="","",'statement of marks'!CB27)</f>
        <v/>
      </c>
      <c r="E655" s="275" t="str">
        <f>IF('statement of marks'!CC27="","",'statement of marks'!CC27)</f>
        <v/>
      </c>
      <c r="F655" s="606" t="str">
        <f>IF('statement of marks'!CD27="","",'statement of marks'!CD27)</f>
        <v/>
      </c>
      <c r="G655" s="275" t="str">
        <f>IF('statement of marks'!CE27="","",'statement of marks'!CE27)</f>
        <v/>
      </c>
      <c r="H655" s="275" t="str">
        <f>IF('statement of marks'!CF27="","",'statement of marks'!CF27)</f>
        <v/>
      </c>
      <c r="I655" s="606" t="str">
        <f>IF('statement of marks'!CG27="","",'statement of marks'!CG27)</f>
        <v/>
      </c>
      <c r="J655" s="275" t="str">
        <f>IF('statement of marks'!CH27="","",'statement of marks'!CH27)</f>
        <v/>
      </c>
      <c r="K655" s="275" t="str">
        <f>IF('statement of marks'!CI27="","",'statement of marks'!CI27)</f>
        <v/>
      </c>
      <c r="L655" s="606" t="str">
        <f>IF('statement of marks'!CJ27="","",'statement of marks'!CJ27)</f>
        <v/>
      </c>
      <c r="M655" s="275" t="str">
        <f>IF('statement of marks'!CL27="","",'statement of marks'!CL27)</f>
        <v/>
      </c>
      <c r="N655" s="275" t="str">
        <f>IF('statement of marks'!CM27="","",'statement of marks'!CM27)</f>
        <v/>
      </c>
      <c r="O655" s="606" t="str">
        <f>IF('statement of marks'!CN27="","",'statement of marks'!CN27)</f>
        <v/>
      </c>
      <c r="P655" s="277" t="str">
        <f>IF('statement of marks'!CO27="","",'statement of marks'!CO27)</f>
        <v/>
      </c>
      <c r="Q655" s="275" t="str">
        <f>IF('statement of marks'!CP27="","",'statement of marks'!CP27)</f>
        <v/>
      </c>
      <c r="R655" s="275" t="str">
        <f>IF('statement of marks'!CQ27="","",'statement of marks'!CQ27)</f>
        <v/>
      </c>
      <c r="S655" s="606" t="str">
        <f>IF('statement of marks'!CR27="","",'statement of marks'!CR27)</f>
        <v/>
      </c>
      <c r="T655" s="578" t="str">
        <f>IF('statement of marks'!CS27="","",'statement of marks'!CS27)</f>
        <v/>
      </c>
      <c r="U655" s="578" t="str">
        <f>IF('statement of marks'!CT27="","",'statement of marks'!CT27)</f>
        <v/>
      </c>
      <c r="V655" s="612" t="str">
        <f>IF('statement of marks'!CU27="","",'statement of marks'!CU27)</f>
        <v/>
      </c>
    </row>
    <row r="656" spans="1:22" ht="16" customHeight="1">
      <c r="A656" s="598"/>
      <c r="B656" s="1114" t="str">
        <f>IF('statement of marks'!$CX$3="","",'statement of marks'!$CX$3)</f>
        <v>foKku</v>
      </c>
      <c r="C656" s="1115"/>
      <c r="D656" s="275" t="str">
        <f>IF('statement of marks'!CX27="","",'statement of marks'!CX27)</f>
        <v/>
      </c>
      <c r="E656" s="275" t="str">
        <f>IF('statement of marks'!CY27="","",'statement of marks'!CY27)</f>
        <v/>
      </c>
      <c r="F656" s="606" t="str">
        <f>IF('statement of marks'!CZ27="","",'statement of marks'!CZ27)</f>
        <v/>
      </c>
      <c r="G656" s="275" t="str">
        <f>IF('statement of marks'!DA27="","",'statement of marks'!DA27)</f>
        <v/>
      </c>
      <c r="H656" s="275" t="str">
        <f>IF('statement of marks'!DB27="","",'statement of marks'!DB27)</f>
        <v/>
      </c>
      <c r="I656" s="606" t="str">
        <f>IF('statement of marks'!DC27="","",'statement of marks'!DC27)</f>
        <v/>
      </c>
      <c r="J656" s="275" t="str">
        <f>IF('statement of marks'!DD27="","",'statement of marks'!DD27)</f>
        <v/>
      </c>
      <c r="K656" s="275" t="str">
        <f>IF('statement of marks'!DE27="","",'statement of marks'!DE27)</f>
        <v/>
      </c>
      <c r="L656" s="606" t="str">
        <f>IF('statement of marks'!DF27="","",'statement of marks'!DF27)</f>
        <v/>
      </c>
      <c r="M656" s="275" t="str">
        <f>IF('statement of marks'!DH27="","",'statement of marks'!DH27)</f>
        <v/>
      </c>
      <c r="N656" s="275" t="str">
        <f>IF('statement of marks'!DI27="","",'statement of marks'!DI27)</f>
        <v/>
      </c>
      <c r="O656" s="606" t="str">
        <f>IF('statement of marks'!DJ27="","",'statement of marks'!DJ27)</f>
        <v/>
      </c>
      <c r="P656" s="277" t="str">
        <f>IF('statement of marks'!DK27="","",'statement of marks'!DK27)</f>
        <v/>
      </c>
      <c r="Q656" s="275" t="str">
        <f>IF('statement of marks'!DL27="","",'statement of marks'!DL27)</f>
        <v/>
      </c>
      <c r="R656" s="275" t="str">
        <f>IF('statement of marks'!DM27="","",'statement of marks'!DM27)</f>
        <v/>
      </c>
      <c r="S656" s="606" t="str">
        <f>IF('statement of marks'!DN27="","",'statement of marks'!DN27)</f>
        <v/>
      </c>
      <c r="T656" s="578" t="str">
        <f>IF('statement of marks'!DO27="","",'statement of marks'!DO27)</f>
        <v/>
      </c>
      <c r="U656" s="578" t="str">
        <f>IF('statement of marks'!DP27="","",'statement of marks'!DP27)</f>
        <v/>
      </c>
      <c r="V656" s="612" t="str">
        <f>IF('statement of marks'!DQ27="","",'statement of marks'!DQ27)</f>
        <v/>
      </c>
    </row>
    <row r="657" spans="1:22" ht="16" customHeight="1">
      <c r="A657" s="598"/>
      <c r="B657" s="1114" t="str">
        <f>IF('statement of marks'!$DT$3="","",'statement of marks'!$DT$3)</f>
        <v>lkekftd foKku</v>
      </c>
      <c r="C657" s="1115"/>
      <c r="D657" s="275" t="str">
        <f>IF('statement of marks'!DT27="","",'statement of marks'!DT27)</f>
        <v/>
      </c>
      <c r="E657" s="275" t="str">
        <f>IF('statement of marks'!DU27="","",'statement of marks'!DU27)</f>
        <v/>
      </c>
      <c r="F657" s="606" t="str">
        <f>IF('statement of marks'!DV27="","",'statement of marks'!DV27)</f>
        <v/>
      </c>
      <c r="G657" s="275" t="str">
        <f>IF('statement of marks'!DW27="","",'statement of marks'!DW27)</f>
        <v/>
      </c>
      <c r="H657" s="275" t="str">
        <f>IF('statement of marks'!DX27="","",'statement of marks'!DX27)</f>
        <v/>
      </c>
      <c r="I657" s="606" t="str">
        <f>IF('statement of marks'!DY27="","",'statement of marks'!DY27)</f>
        <v/>
      </c>
      <c r="J657" s="275" t="str">
        <f>IF('statement of marks'!DZ27="","",'statement of marks'!DZ27)</f>
        <v/>
      </c>
      <c r="K657" s="275" t="str">
        <f>IF('statement of marks'!EA27="","",'statement of marks'!EA27)</f>
        <v/>
      </c>
      <c r="L657" s="606" t="str">
        <f>IF('statement of marks'!EB27="","",'statement of marks'!EB27)</f>
        <v/>
      </c>
      <c r="M657" s="275" t="str">
        <f>IF('statement of marks'!ED27="","",'statement of marks'!ED27)</f>
        <v/>
      </c>
      <c r="N657" s="275" t="str">
        <f>IF('statement of marks'!EE27="","",'statement of marks'!EE27)</f>
        <v/>
      </c>
      <c r="O657" s="606" t="str">
        <f>IF('statement of marks'!EF27="","",'statement of marks'!EF27)</f>
        <v/>
      </c>
      <c r="P657" s="277" t="str">
        <f>IF('statement of marks'!EG27="","",'statement of marks'!EG27)</f>
        <v/>
      </c>
      <c r="Q657" s="275" t="str">
        <f>IF('statement of marks'!EH27="","",'statement of marks'!EH27)</f>
        <v/>
      </c>
      <c r="R657" s="275" t="str">
        <f>IF('statement of marks'!EI27="","",'statement of marks'!EI27)</f>
        <v/>
      </c>
      <c r="S657" s="606" t="str">
        <f>IF('statement of marks'!EJ27="","",'statement of marks'!EJ27)</f>
        <v/>
      </c>
      <c r="T657" s="578" t="str">
        <f>IF('statement of marks'!EK27="","",'statement of marks'!EK27)</f>
        <v/>
      </c>
      <c r="U657" s="578" t="str">
        <f>IF('statement of marks'!EL27="","",'statement of marks'!EL27)</f>
        <v/>
      </c>
      <c r="V657" s="612" t="str">
        <f>IF('statement of marks'!EM27="","",'statement of marks'!EM27)</f>
        <v/>
      </c>
    </row>
    <row r="658" spans="1:22" ht="16" customHeight="1">
      <c r="A658" s="598"/>
      <c r="B658" s="1117" t="s">
        <v>271</v>
      </c>
      <c r="C658" s="1118"/>
      <c r="D658" s="1081" t="s">
        <v>1</v>
      </c>
      <c r="E658" s="1081"/>
      <c r="F658" s="1081"/>
      <c r="G658" s="1081" t="s">
        <v>21</v>
      </c>
      <c r="H658" s="1081"/>
      <c r="I658" s="1081"/>
      <c r="J658" s="1081" t="s">
        <v>272</v>
      </c>
      <c r="K658" s="1081"/>
      <c r="L658" s="1081"/>
      <c r="M658" s="1081" t="s">
        <v>68</v>
      </c>
      <c r="N658" s="1081"/>
      <c r="O658" s="1081"/>
      <c r="P658" s="1081" t="s">
        <v>463</v>
      </c>
      <c r="Q658" s="1081"/>
      <c r="R658" s="1081"/>
      <c r="S658" s="609"/>
      <c r="T658" s="1187" t="s">
        <v>458</v>
      </c>
      <c r="U658" s="1188"/>
      <c r="V658" s="1189"/>
    </row>
    <row r="659" spans="1:22" ht="16" customHeight="1">
      <c r="A659" s="599"/>
      <c r="B659" s="1175" t="s">
        <v>3</v>
      </c>
      <c r="C659" s="1176"/>
      <c r="D659" s="1177">
        <f>IF('statement of marks'!EP$6="","",'statement of marks'!EP$6)</f>
        <v>20</v>
      </c>
      <c r="E659" s="1177"/>
      <c r="F659" s="1177"/>
      <c r="G659" s="1177">
        <f>IF('statement of marks'!EQ$6="","",'statement of marks'!EQ$6)</f>
        <v>20</v>
      </c>
      <c r="H659" s="1177"/>
      <c r="I659" s="1177"/>
      <c r="J659" s="1177">
        <f>IF('statement of marks'!ES$6="","",'statement of marks'!ES$6)</f>
        <v>20</v>
      </c>
      <c r="K659" s="1177"/>
      <c r="L659" s="1177"/>
      <c r="M659" s="1177">
        <f>IF('statement of marks'!ER$6="","",'statement of marks'!ER$6)</f>
        <v>20</v>
      </c>
      <c r="N659" s="1177"/>
      <c r="O659" s="1177"/>
      <c r="P659" s="1177">
        <f>IF('statement of marks'!ET$6="","",'statement of marks'!ET$6)</f>
        <v>20</v>
      </c>
      <c r="Q659" s="1177"/>
      <c r="R659" s="1177"/>
      <c r="S659" s="610" t="str">
        <f>IF('statement of marks'!FE$6="","",'statement of marks'!EX$6)</f>
        <v/>
      </c>
      <c r="T659" s="615">
        <f>IF('statement of marks'!EU$6="","",'statement of marks'!EU$6)</f>
        <v>100</v>
      </c>
      <c r="U659" s="616" t="s">
        <v>5</v>
      </c>
      <c r="V659" s="617" t="s">
        <v>464</v>
      </c>
    </row>
    <row r="660" spans="1:22" ht="16" customHeight="1">
      <c r="A660" s="598"/>
      <c r="B660" s="1114" t="str">
        <f>IF('statement of marks'!$EP$3="","",'statement of marks'!$EP$3)</f>
        <v>dk;kZuqHko</v>
      </c>
      <c r="C660" s="1115"/>
      <c r="D660" s="1103" t="str">
        <f>IF('statement of marks'!EP27="","",'statement of marks'!EP27)</f>
        <v/>
      </c>
      <c r="E660" s="1103"/>
      <c r="F660" s="1103"/>
      <c r="G660" s="1103" t="str">
        <f>IF('statement of marks'!EQ27="","",'statement of marks'!EQ27)</f>
        <v/>
      </c>
      <c r="H660" s="1103"/>
      <c r="I660" s="1103"/>
      <c r="J660" s="1103" t="str">
        <f>IF('statement of marks'!ES27="","",'statement of marks'!ES27)</f>
        <v/>
      </c>
      <c r="K660" s="1103"/>
      <c r="L660" s="1103"/>
      <c r="M660" s="1103" t="str">
        <f>IF('statement of marks'!ER27="","",'statement of marks'!ER27)</f>
        <v/>
      </c>
      <c r="N660" s="1103"/>
      <c r="O660" s="1103"/>
      <c r="P660" s="1103" t="str">
        <f>IF('statement of marks'!ET27="","",'statement of marks'!ET27)</f>
        <v/>
      </c>
      <c r="Q660" s="1103"/>
      <c r="R660" s="1103"/>
      <c r="S660" s="611"/>
      <c r="T660" s="613" t="str">
        <f>IF('statement of marks'!EU27="","",'statement of marks'!EU27)</f>
        <v/>
      </c>
      <c r="U660" s="613" t="str">
        <f>IF('statement of marks'!EV27="","",'statement of marks'!EV27)</f>
        <v/>
      </c>
      <c r="V660" s="614" t="str">
        <f>IF('statement of marks'!EW27="","",'statement of marks'!EW27)</f>
        <v/>
      </c>
    </row>
    <row r="661" spans="1:22" ht="16" customHeight="1">
      <c r="A661" s="598"/>
      <c r="B661" s="1112" t="str">
        <f>IF('statement of marks'!$EZ$3="","",'statement of marks'!$EZ$3)</f>
        <v>dyk f'k{kk</v>
      </c>
      <c r="C661" s="1113"/>
      <c r="D661" s="1103" t="str">
        <f>IF('statement of marks'!EZ27="","",'statement of marks'!EZ27)</f>
        <v/>
      </c>
      <c r="E661" s="1103"/>
      <c r="F661" s="1103"/>
      <c r="G661" s="1103" t="str">
        <f>IF('statement of marks'!FA27="","",'statement of marks'!FA27)</f>
        <v/>
      </c>
      <c r="H661" s="1103"/>
      <c r="I661" s="1103"/>
      <c r="J661" s="1103" t="str">
        <f>IF('statement of marks'!FC27="","",'statement of marks'!FC27)</f>
        <v/>
      </c>
      <c r="K661" s="1103"/>
      <c r="L661" s="1103"/>
      <c r="M661" s="1103" t="str">
        <f>IF('statement of marks'!FB27="","",'statement of marks'!FB27)</f>
        <v/>
      </c>
      <c r="N661" s="1103"/>
      <c r="O661" s="1103"/>
      <c r="P661" s="1103" t="str">
        <f>IF('statement of marks'!FD27="","",'statement of marks'!FD27)</f>
        <v/>
      </c>
      <c r="Q661" s="1103"/>
      <c r="R661" s="1103"/>
      <c r="S661" s="611"/>
      <c r="T661" s="613" t="str">
        <f>IF('statement of marks'!FE27="","",'statement of marks'!FE27)</f>
        <v/>
      </c>
      <c r="U661" s="613" t="str">
        <f>IF('statement of marks'!FF27="","",'statement of marks'!FF27)</f>
        <v/>
      </c>
      <c r="V661" s="614" t="str">
        <f>IF('statement of marks'!FG27="","",'statement of marks'!FG27)</f>
        <v/>
      </c>
    </row>
    <row r="662" spans="1:22" ht="16" customHeight="1">
      <c r="A662" s="598"/>
      <c r="B662" s="1109" t="str">
        <f>IF('statement of marks'!$FJ$3="","",'statement of marks'!$FJ$3)</f>
        <v>LokLF; ,oe~ 'kkjhfjd f'k{kk</v>
      </c>
      <c r="C662" s="1110"/>
      <c r="D662" s="1103" t="str">
        <f>IF('statement of marks'!FJ27="","",'statement of marks'!FJ27)</f>
        <v/>
      </c>
      <c r="E662" s="1103"/>
      <c r="F662" s="1103"/>
      <c r="G662" s="1103" t="str">
        <f>IF('statement of marks'!FK27="","",'statement of marks'!FK27)</f>
        <v/>
      </c>
      <c r="H662" s="1103"/>
      <c r="I662" s="1103"/>
      <c r="J662" s="1103" t="str">
        <f>IF('statement of marks'!FM27="","",'statement of marks'!FM27)</f>
        <v/>
      </c>
      <c r="K662" s="1103"/>
      <c r="L662" s="1103"/>
      <c r="M662" s="1103" t="str">
        <f>IF('statement of marks'!FL27="","",'statement of marks'!FL27)</f>
        <v/>
      </c>
      <c r="N662" s="1103"/>
      <c r="O662" s="1103"/>
      <c r="P662" s="1103" t="str">
        <f>IF('statement of marks'!FN27="","",'statement of marks'!FN27)</f>
        <v/>
      </c>
      <c r="Q662" s="1103"/>
      <c r="R662" s="1103"/>
      <c r="S662" s="611"/>
      <c r="T662" s="613" t="str">
        <f>IF('statement of marks'!FO27="","",'statement of marks'!FO27)</f>
        <v/>
      </c>
      <c r="U662" s="613" t="str">
        <f>IF('statement of marks'!FP27="","",'statement of marks'!FP27)</f>
        <v/>
      </c>
      <c r="V662" s="614" t="str">
        <f>IF('statement of marks'!FQ27="","",'statement of marks'!FQ27)</f>
        <v/>
      </c>
    </row>
    <row r="663" spans="1:22" ht="16" customHeight="1">
      <c r="A663" s="598"/>
      <c r="B663" s="1104" t="s">
        <v>273</v>
      </c>
      <c r="C663" s="1105"/>
      <c r="D663" s="1213" t="str">
        <f>details!$DZ$3</f>
        <v>vxLr rd</v>
      </c>
      <c r="E663" s="1213"/>
      <c r="F663" s="1213"/>
      <c r="G663" s="1213" t="str">
        <f>details!$ED$3</f>
        <v>vDVwcj rd</v>
      </c>
      <c r="H663" s="1213"/>
      <c r="I663" s="1213"/>
      <c r="J663" s="1213" t="str">
        <f>details!$EL$3</f>
        <v>Qjojh rd</v>
      </c>
      <c r="K663" s="1213"/>
      <c r="L663" s="1213"/>
      <c r="M663" s="1213" t="str">
        <f>details!$EH$3</f>
        <v>fnlEcj rd</v>
      </c>
      <c r="N663" s="1213"/>
      <c r="O663" s="1213"/>
      <c r="P663" s="1213" t="str">
        <f>details!$EP$3</f>
        <v>loZ ;ksx</v>
      </c>
      <c r="Q663" s="1213"/>
      <c r="R663" s="1213"/>
      <c r="S663" s="1106" t="s">
        <v>475</v>
      </c>
      <c r="T663" s="1107"/>
      <c r="U663" s="1107"/>
      <c r="V663" s="1180"/>
    </row>
    <row r="664" spans="1:22" ht="16" customHeight="1">
      <c r="A664" s="598"/>
      <c r="B664" s="1100" t="s">
        <v>99</v>
      </c>
      <c r="C664" s="1101"/>
      <c r="D664" s="1102" t="str">
        <f>IF(details!EA27="","",details!EA27)</f>
        <v/>
      </c>
      <c r="E664" s="1102"/>
      <c r="F664" s="1102"/>
      <c r="G664" s="1102" t="str">
        <f>IF(details!EE27="","",details!EE27)</f>
        <v/>
      </c>
      <c r="H664" s="1102"/>
      <c r="I664" s="1102"/>
      <c r="J664" s="1102" t="str">
        <f>IF(details!EM27="","",details!EM27)</f>
        <v/>
      </c>
      <c r="K664" s="1102"/>
      <c r="L664" s="1102"/>
      <c r="M664" s="1102" t="str">
        <f>IF(details!EI27="","",details!EI27)</f>
        <v/>
      </c>
      <c r="N664" s="1102"/>
      <c r="O664" s="1102"/>
      <c r="P664" s="1102" t="str">
        <f>IF(details!EQ27="","",details!EQ27)</f>
        <v/>
      </c>
      <c r="Q664" s="1102"/>
      <c r="R664" s="1102"/>
      <c r="S664" s="1181">
        <f>'statement of marks'!$HG$108</f>
        <v>42460</v>
      </c>
      <c r="T664" s="1182"/>
      <c r="U664" s="1182"/>
      <c r="V664" s="1183"/>
    </row>
    <row r="665" spans="1:22" ht="16" customHeight="1">
      <c r="A665" s="598"/>
      <c r="B665" s="1094" t="s">
        <v>15</v>
      </c>
      <c r="C665" s="1095"/>
      <c r="D665" s="1096" t="str">
        <f>IF(details!DZ27="","",details!DZ27)</f>
        <v/>
      </c>
      <c r="E665" s="1096"/>
      <c r="F665" s="1096"/>
      <c r="G665" s="1096" t="str">
        <f>IF(details!ED27="","",details!ED27)</f>
        <v/>
      </c>
      <c r="H665" s="1096"/>
      <c r="I665" s="1096"/>
      <c r="J665" s="1096" t="str">
        <f>IF(details!EL27="","",details!EL27)</f>
        <v/>
      </c>
      <c r="K665" s="1096"/>
      <c r="L665" s="1096"/>
      <c r="M665" s="1096" t="str">
        <f>IF(details!EH27="","",details!EH27)</f>
        <v/>
      </c>
      <c r="N665" s="1096"/>
      <c r="O665" s="1096"/>
      <c r="P665" s="1096" t="str">
        <f>IF(details!EP27="","",details!EP27)</f>
        <v/>
      </c>
      <c r="Q665" s="1096"/>
      <c r="R665" s="1096"/>
      <c r="S665" s="1184"/>
      <c r="T665" s="1185"/>
      <c r="U665" s="1185"/>
      <c r="V665" s="1186"/>
    </row>
    <row r="666" spans="1:22" ht="16" customHeight="1">
      <c r="A666" s="1206"/>
      <c r="B666" s="1207" t="s">
        <v>473</v>
      </c>
      <c r="C666" s="1208"/>
      <c r="D666" s="1209" t="s">
        <v>3</v>
      </c>
      <c r="E666" s="1209"/>
      <c r="F666" s="1209"/>
      <c r="G666" s="1209" t="s">
        <v>389</v>
      </c>
      <c r="H666" s="1209"/>
      <c r="I666" s="1209"/>
      <c r="J666" s="1209" t="s">
        <v>5</v>
      </c>
      <c r="K666" s="1209"/>
      <c r="L666" s="1209"/>
      <c r="M666" s="1209" t="s">
        <v>465</v>
      </c>
      <c r="N666" s="1209"/>
      <c r="O666" s="1209"/>
      <c r="P666" s="1210" t="s">
        <v>306</v>
      </c>
      <c r="Q666" s="1210"/>
      <c r="R666" s="1210"/>
      <c r="S666" s="1209" t="s">
        <v>473</v>
      </c>
      <c r="T666" s="1209"/>
      <c r="U666" s="1209"/>
      <c r="V666" s="1211"/>
    </row>
    <row r="667" spans="1:22" ht="16" customHeight="1">
      <c r="A667" s="1206"/>
      <c r="B667" s="1207"/>
      <c r="C667" s="1208"/>
      <c r="D667" s="1212" t="str">
        <f>'statement of marks'!HE27</f>
        <v/>
      </c>
      <c r="E667" s="1212"/>
      <c r="F667" s="1212"/>
      <c r="G667" s="1212" t="str">
        <f>'statement of marks'!HF27</f>
        <v/>
      </c>
      <c r="H667" s="1212"/>
      <c r="I667" s="1212"/>
      <c r="J667" s="1212" t="str">
        <f>'statement of marks'!HG27</f>
        <v/>
      </c>
      <c r="K667" s="1212"/>
      <c r="L667" s="1212"/>
      <c r="M667" s="1212" t="str">
        <f>'statement of marks'!HJ27</f>
        <v/>
      </c>
      <c r="N667" s="1212"/>
      <c r="O667" s="1212"/>
      <c r="P667" s="1212" t="str">
        <f>'statement of marks'!HI27</f>
        <v/>
      </c>
      <c r="Q667" s="1212"/>
      <c r="R667" s="1212"/>
      <c r="S667" s="1209" t="str">
        <f>'statement of marks'!HD27</f>
        <v/>
      </c>
      <c r="T667" s="1209"/>
      <c r="U667" s="1209"/>
      <c r="V667" s="1211"/>
    </row>
    <row r="668" spans="1:22" ht="16" customHeight="1">
      <c r="A668" s="598"/>
      <c r="B668" s="1089" t="s">
        <v>100</v>
      </c>
      <c r="C668" s="1090"/>
      <c r="D668" s="1081"/>
      <c r="E668" s="1081"/>
      <c r="F668" s="1081"/>
      <c r="G668" s="1081"/>
      <c r="H668" s="1081"/>
      <c r="I668" s="1081"/>
      <c r="J668" s="1081"/>
      <c r="K668" s="1081"/>
      <c r="L668" s="1081"/>
      <c r="M668" s="1081"/>
      <c r="N668" s="1081"/>
      <c r="O668" s="1081"/>
      <c r="P668" s="1081"/>
      <c r="Q668" s="1081"/>
      <c r="R668" s="1081"/>
      <c r="S668" s="1081"/>
      <c r="T668" s="1081"/>
      <c r="U668" s="1081"/>
      <c r="V668" s="1205"/>
    </row>
    <row r="669" spans="1:22" ht="16" customHeight="1">
      <c r="A669" s="598"/>
      <c r="B669" s="1087" t="s">
        <v>80</v>
      </c>
      <c r="C669" s="1088"/>
      <c r="D669" s="1081"/>
      <c r="E669" s="1081"/>
      <c r="F669" s="1081"/>
      <c r="G669" s="1081"/>
      <c r="H669" s="1081"/>
      <c r="I669" s="1081"/>
      <c r="J669" s="1081"/>
      <c r="K669" s="1081"/>
      <c r="L669" s="1081"/>
      <c r="M669" s="1081"/>
      <c r="N669" s="1081"/>
      <c r="O669" s="1081"/>
      <c r="P669" s="1081"/>
      <c r="Q669" s="1081"/>
      <c r="R669" s="1081"/>
      <c r="S669" s="1081"/>
      <c r="T669" s="1081"/>
      <c r="U669" s="1081"/>
      <c r="V669" s="1205"/>
    </row>
    <row r="670" spans="1:22" ht="16" customHeight="1">
      <c r="A670" s="598"/>
      <c r="B670" s="1089" t="s">
        <v>466</v>
      </c>
      <c r="C670" s="1090"/>
      <c r="D670" s="1081"/>
      <c r="E670" s="1081"/>
      <c r="F670" s="1081"/>
      <c r="G670" s="1081"/>
      <c r="H670" s="1081"/>
      <c r="I670" s="1081"/>
      <c r="J670" s="1081"/>
      <c r="K670" s="1081"/>
      <c r="L670" s="1081"/>
      <c r="M670" s="1081"/>
      <c r="N670" s="1081"/>
      <c r="O670" s="1081"/>
      <c r="P670" s="1081" t="s">
        <v>466</v>
      </c>
      <c r="Q670" s="1081"/>
      <c r="R670" s="1081"/>
      <c r="S670" s="1081"/>
      <c r="T670" s="1081"/>
      <c r="U670" s="1081"/>
      <c r="V670" s="1205"/>
    </row>
    <row r="671" spans="1:22" ht="16" customHeight="1">
      <c r="A671" s="598"/>
      <c r="B671" s="1085" t="s">
        <v>101</v>
      </c>
      <c r="C671" s="1086"/>
      <c r="D671" s="1081"/>
      <c r="E671" s="1081"/>
      <c r="F671" s="1081"/>
      <c r="G671" s="1081"/>
      <c r="H671" s="1081"/>
      <c r="I671" s="1081"/>
      <c r="J671" s="1081"/>
      <c r="K671" s="1081"/>
      <c r="L671" s="1081"/>
      <c r="M671" s="1081"/>
      <c r="N671" s="1081"/>
      <c r="O671" s="1081"/>
      <c r="P671" s="1081"/>
      <c r="Q671" s="1081"/>
      <c r="R671" s="1081"/>
      <c r="S671" s="1198" t="s">
        <v>101</v>
      </c>
      <c r="T671" s="1198"/>
      <c r="U671" s="1198"/>
      <c r="V671" s="1199"/>
    </row>
    <row r="672" spans="1:22" ht="16" customHeight="1" thickBot="1">
      <c r="A672" s="600"/>
      <c r="B672" s="1200" t="s">
        <v>102</v>
      </c>
      <c r="C672" s="1201"/>
      <c r="D672" s="1202"/>
      <c r="E672" s="1202"/>
      <c r="F672" s="1202"/>
      <c r="G672" s="1202"/>
      <c r="H672" s="1202"/>
      <c r="I672" s="1202"/>
      <c r="J672" s="1202"/>
      <c r="K672" s="1202"/>
      <c r="L672" s="1202"/>
      <c r="M672" s="1202"/>
      <c r="N672" s="1202"/>
      <c r="O672" s="1202"/>
      <c r="P672" s="1202"/>
      <c r="Q672" s="1202"/>
      <c r="R672" s="1202"/>
      <c r="S672" s="1203" t="s">
        <v>163</v>
      </c>
      <c r="T672" s="1203"/>
      <c r="U672" s="1203"/>
      <c r="V672" s="1204"/>
    </row>
    <row r="673" spans="1:22" ht="16" customHeight="1">
      <c r="A673" s="597"/>
      <c r="B673" s="1216" t="s">
        <v>47</v>
      </c>
      <c r="C673" s="1217"/>
      <c r="D673" s="1217"/>
      <c r="E673" s="1217"/>
      <c r="F673" s="1217"/>
      <c r="G673" s="1217"/>
      <c r="H673" s="1217"/>
      <c r="I673" s="1217"/>
      <c r="J673" s="1217"/>
      <c r="K673" s="1217"/>
      <c r="L673" s="1217"/>
      <c r="M673" s="1217"/>
      <c r="N673" s="1217"/>
      <c r="O673" s="1217"/>
      <c r="P673" s="1217"/>
      <c r="Q673" s="1217"/>
      <c r="R673" s="1217"/>
      <c r="S673" s="1217"/>
      <c r="T673" s="1217"/>
      <c r="U673" s="1217"/>
      <c r="V673" s="1218"/>
    </row>
    <row r="674" spans="1:22" ht="16" customHeight="1">
      <c r="A674" s="598"/>
      <c r="B674" s="1219" t="str">
        <f>'statement of marks'!$A$1</f>
        <v>jk- ck- ek/;fed fo|ky; uohu] fuEckgsM+k</v>
      </c>
      <c r="C674" s="1220"/>
      <c r="D674" s="1220"/>
      <c r="E674" s="1220"/>
      <c r="F674" s="1220"/>
      <c r="G674" s="1220"/>
      <c r="H674" s="1220"/>
      <c r="I674" s="1220"/>
      <c r="J674" s="1220"/>
      <c r="K674" s="1220"/>
      <c r="L674" s="1220"/>
      <c r="M674" s="1220"/>
      <c r="N674" s="1220"/>
      <c r="O674" s="1220"/>
      <c r="P674" s="1220"/>
      <c r="Q674" s="1220"/>
      <c r="R674" s="1220"/>
      <c r="S674" s="1220"/>
      <c r="T674" s="1220"/>
      <c r="U674" s="1220"/>
      <c r="V674" s="1221"/>
    </row>
    <row r="675" spans="1:22" ht="16" customHeight="1">
      <c r="A675" s="598"/>
      <c r="B675" s="1114" t="s">
        <v>467</v>
      </c>
      <c r="C675" s="1115"/>
      <c r="D675" s="1119" t="str">
        <f>'statement of marks'!$H$3</f>
        <v>2015-16</v>
      </c>
      <c r="E675" s="1119"/>
      <c r="F675" s="1119"/>
      <c r="G675" s="1119"/>
      <c r="H675" s="1119"/>
      <c r="I675" s="1119"/>
      <c r="J675" s="1119"/>
      <c r="K675" s="1119"/>
      <c r="L675" s="1119"/>
      <c r="M675" s="1119"/>
      <c r="N675" s="1119"/>
      <c r="O675" s="1119"/>
      <c r="P675" s="1119"/>
      <c r="Q675" s="1119"/>
      <c r="R675" s="1119"/>
      <c r="S675" s="1119"/>
      <c r="T675" s="1119"/>
      <c r="U675" s="1119"/>
      <c r="V675" s="1196"/>
    </row>
    <row r="676" spans="1:22" ht="16" customHeight="1">
      <c r="A676" s="598"/>
      <c r="B676" s="1114" t="s">
        <v>218</v>
      </c>
      <c r="C676" s="1115"/>
      <c r="D676" s="1115" t="str">
        <f>IF('statement of marks'!J28="","",'statement of marks'!J28)</f>
        <v/>
      </c>
      <c r="E676" s="1115"/>
      <c r="F676" s="1115"/>
      <c r="G676" s="1115"/>
      <c r="H676" s="1115"/>
      <c r="I676" s="1115"/>
      <c r="J676" s="1115"/>
      <c r="K676" s="1115"/>
      <c r="L676" s="1115"/>
      <c r="M676" s="1115"/>
      <c r="N676" s="1115"/>
      <c r="O676" s="1115"/>
      <c r="P676" s="1115"/>
      <c r="Q676" s="1115"/>
      <c r="R676" s="1115"/>
      <c r="S676" s="1115"/>
      <c r="T676" s="1115"/>
      <c r="U676" s="1115"/>
      <c r="V676" s="1197"/>
    </row>
    <row r="677" spans="1:22" ht="16" customHeight="1">
      <c r="A677" s="598"/>
      <c r="B677" s="1114" t="s">
        <v>219</v>
      </c>
      <c r="C677" s="1115"/>
      <c r="D677" s="1115" t="str">
        <f>IF('statement of marks'!K28="","",'statement of marks'!K28)</f>
        <v/>
      </c>
      <c r="E677" s="1115"/>
      <c r="F677" s="1115"/>
      <c r="G677" s="1115"/>
      <c r="H677" s="1115"/>
      <c r="I677" s="1115"/>
      <c r="J677" s="1115"/>
      <c r="K677" s="1115"/>
      <c r="L677" s="1115"/>
      <c r="M677" s="1115"/>
      <c r="N677" s="1115"/>
      <c r="O677" s="1115"/>
      <c r="P677" s="1115"/>
      <c r="Q677" s="1115"/>
      <c r="R677" s="1115"/>
      <c r="S677" s="1115"/>
      <c r="T677" s="1115"/>
      <c r="U677" s="1115"/>
      <c r="V677" s="1197"/>
    </row>
    <row r="678" spans="1:22" ht="16" customHeight="1">
      <c r="A678" s="598"/>
      <c r="B678" s="1114" t="s">
        <v>220</v>
      </c>
      <c r="C678" s="1115"/>
      <c r="D678" s="1115" t="str">
        <f>IF('statement of marks'!L28="","",'statement of marks'!L28)</f>
        <v/>
      </c>
      <c r="E678" s="1115"/>
      <c r="F678" s="1115"/>
      <c r="G678" s="1115"/>
      <c r="H678" s="1115"/>
      <c r="I678" s="1115"/>
      <c r="J678" s="1115"/>
      <c r="K678" s="1115"/>
      <c r="L678" s="1115"/>
      <c r="M678" s="1115"/>
      <c r="N678" s="1115"/>
      <c r="O678" s="1115"/>
      <c r="P678" s="1115"/>
      <c r="Q678" s="1115"/>
      <c r="R678" s="1115"/>
      <c r="S678" s="1115"/>
      <c r="T678" s="1115"/>
      <c r="U678" s="1115"/>
      <c r="V678" s="1197"/>
    </row>
    <row r="679" spans="1:22" ht="16" customHeight="1">
      <c r="A679" s="598"/>
      <c r="B679" s="1114" t="s">
        <v>221</v>
      </c>
      <c r="C679" s="1115"/>
      <c r="D679" s="1119" t="str">
        <f>'statement of marks'!$G$3</f>
        <v>6 A</v>
      </c>
      <c r="E679" s="1119"/>
      <c r="F679" s="1119"/>
      <c r="G679" s="1115" t="s">
        <v>9</v>
      </c>
      <c r="H679" s="1115"/>
      <c r="I679" s="1115"/>
      <c r="J679" s="1119" t="str">
        <f>IF('statement of marks'!D28="","",'statement of marks'!D28)</f>
        <v/>
      </c>
      <c r="K679" s="1119"/>
      <c r="L679" s="1119"/>
      <c r="M679" s="1115" t="s">
        <v>222</v>
      </c>
      <c r="N679" s="1115"/>
      <c r="O679" s="1115"/>
      <c r="P679" s="1119" t="str">
        <f>IF('statement of marks'!F28="","",'statement of marks'!F28)</f>
        <v/>
      </c>
      <c r="Q679" s="1119"/>
      <c r="R679" s="1119"/>
      <c r="S679" s="1214" t="str">
        <f>IF('statement of marks'!$J$3="","",'statement of marks'!$J$3)</f>
        <v xml:space="preserve">fo|ky; dk Mk;l dksM+ </v>
      </c>
      <c r="T679" s="1214"/>
      <c r="U679" s="1214"/>
      <c r="V679" s="1215"/>
    </row>
    <row r="680" spans="1:22" ht="16" customHeight="1">
      <c r="A680" s="598"/>
      <c r="B680" s="601" t="s">
        <v>0</v>
      </c>
      <c r="C680" s="602"/>
      <c r="D680" s="1121" t="str">
        <f>IF('statement of marks'!H28="","",'statement of marks'!H28)</f>
        <v/>
      </c>
      <c r="E680" s="1121"/>
      <c r="F680" s="1121"/>
      <c r="G680" s="1115" t="str">
        <f>IF('statement of marks'!I28="","",'statement of marks'!I28)</f>
        <v/>
      </c>
      <c r="H680" s="1115"/>
      <c r="I680" s="1115"/>
      <c r="J680" s="1115"/>
      <c r="K680" s="1115"/>
      <c r="L680" s="1115"/>
      <c r="M680" s="1115"/>
      <c r="N680" s="1115"/>
      <c r="O680" s="1115"/>
      <c r="P680" s="1115"/>
      <c r="Q680" s="1115"/>
      <c r="R680" s="1115"/>
      <c r="S680" s="1190" t="str">
        <f>IF('statement of marks'!$K$3="","",'statement of marks'!$K$3)</f>
        <v xml:space="preserve">08291009401   </v>
      </c>
      <c r="T680" s="1190"/>
      <c r="U680" s="1190"/>
      <c r="V680" s="1191"/>
    </row>
    <row r="681" spans="1:22" ht="16" customHeight="1">
      <c r="A681" s="598"/>
      <c r="B681" s="561" t="s">
        <v>28</v>
      </c>
      <c r="C681" s="603" t="s">
        <v>97</v>
      </c>
      <c r="D681" s="1081" t="s">
        <v>1</v>
      </c>
      <c r="E681" s="1081"/>
      <c r="F681" s="1081"/>
      <c r="G681" s="1081" t="s">
        <v>21</v>
      </c>
      <c r="H681" s="1081"/>
      <c r="I681" s="1081"/>
      <c r="J681" s="1081" t="s">
        <v>68</v>
      </c>
      <c r="K681" s="1081"/>
      <c r="L681" s="1081"/>
      <c r="M681" s="1081" t="s">
        <v>98</v>
      </c>
      <c r="N681" s="1081"/>
      <c r="O681" s="1081"/>
      <c r="P681" s="1192" t="s">
        <v>278</v>
      </c>
      <c r="Q681" s="1193" t="s">
        <v>459</v>
      </c>
      <c r="R681" s="1193"/>
      <c r="S681" s="1193"/>
      <c r="T681" s="1194" t="s">
        <v>458</v>
      </c>
      <c r="U681" s="1194"/>
      <c r="V681" s="1195"/>
    </row>
    <row r="682" spans="1:22" ht="16" customHeight="1">
      <c r="A682" s="598"/>
      <c r="B682" s="561"/>
      <c r="C682" s="603"/>
      <c r="D682" s="596" t="s">
        <v>468</v>
      </c>
      <c r="E682" s="596" t="s">
        <v>469</v>
      </c>
      <c r="F682" s="604" t="s">
        <v>2</v>
      </c>
      <c r="G682" s="596" t="s">
        <v>468</v>
      </c>
      <c r="H682" s="596" t="s">
        <v>469</v>
      </c>
      <c r="I682" s="604" t="s">
        <v>2</v>
      </c>
      <c r="J682" s="596" t="s">
        <v>468</v>
      </c>
      <c r="K682" s="596" t="s">
        <v>469</v>
      </c>
      <c r="L682" s="604" t="s">
        <v>2</v>
      </c>
      <c r="M682" s="596" t="s">
        <v>468</v>
      </c>
      <c r="N682" s="596" t="s">
        <v>469</v>
      </c>
      <c r="O682" s="604" t="s">
        <v>2</v>
      </c>
      <c r="P682" s="1192"/>
      <c r="Q682" s="596" t="s">
        <v>468</v>
      </c>
      <c r="R682" s="596" t="s">
        <v>469</v>
      </c>
      <c r="S682" s="608" t="s">
        <v>2</v>
      </c>
      <c r="T682" s="618" t="s">
        <v>304</v>
      </c>
      <c r="U682" s="619" t="s">
        <v>5</v>
      </c>
      <c r="V682" s="620" t="s">
        <v>464</v>
      </c>
    </row>
    <row r="683" spans="1:22" ht="16" customHeight="1">
      <c r="A683" s="599"/>
      <c r="B683" s="1178" t="s">
        <v>3</v>
      </c>
      <c r="C683" s="1179"/>
      <c r="D683" s="579">
        <f>IF('statement of marks'!M$6="","",'statement of marks'!M$6)</f>
        <v>5</v>
      </c>
      <c r="E683" s="579">
        <f>IF('statement of marks'!N$6="","",'statement of marks'!N$6)</f>
        <v>5</v>
      </c>
      <c r="F683" s="605">
        <f>IF('statement of marks'!O$6="","",'statement of marks'!O$6)</f>
        <v>10</v>
      </c>
      <c r="G683" s="579">
        <f>IF('statement of marks'!P$6="","",'statement of marks'!P$6)</f>
        <v>5</v>
      </c>
      <c r="H683" s="579">
        <f>IF('statement of marks'!Q$6="","",'statement of marks'!Q$6)</f>
        <v>5</v>
      </c>
      <c r="I683" s="605">
        <f>IF('statement of marks'!R$6="","",'statement of marks'!R$6)</f>
        <v>10</v>
      </c>
      <c r="J683" s="579">
        <f>IF('statement of marks'!S$6="","",'statement of marks'!S$6)</f>
        <v>5</v>
      </c>
      <c r="K683" s="579">
        <f>IF('statement of marks'!T$6="","",'statement of marks'!T$6)</f>
        <v>5</v>
      </c>
      <c r="L683" s="605">
        <f>IF('statement of marks'!U$6="","",'statement of marks'!U$6)</f>
        <v>10</v>
      </c>
      <c r="M683" s="579">
        <f>IF('statement of marks'!W$6="","",'statement of marks'!W$6)</f>
        <v>50</v>
      </c>
      <c r="N683" s="579">
        <f>IF('statement of marks'!X$6="","",'statement of marks'!X$6)</f>
        <v>20</v>
      </c>
      <c r="O683" s="605">
        <f>IF('statement of marks'!Y$6="","",'statement of marks'!Y$6)</f>
        <v>70</v>
      </c>
      <c r="P683" s="580">
        <f>IF('statement of marks'!Z$6="","",'statement of marks'!Z$6)</f>
        <v>100</v>
      </c>
      <c r="Q683" s="579">
        <f>IF('statement of marks'!AA$6="","",'statement of marks'!AA$6)</f>
        <v>70</v>
      </c>
      <c r="R683" s="579">
        <f>IF('statement of marks'!AB$6="","",'statement of marks'!AB$6)</f>
        <v>30</v>
      </c>
      <c r="S683" s="605">
        <f>IF('statement of marks'!AC$6="","",'statement of marks'!AC$6)</f>
        <v>100</v>
      </c>
      <c r="T683" s="615">
        <f>IF('statement of marks'!AD$6="","",'statement of marks'!AD$6)</f>
        <v>200</v>
      </c>
      <c r="U683" s="615" t="str">
        <f>IF('statement of marks'!AE$6="","",'statement of marks'!AE$6)</f>
        <v/>
      </c>
      <c r="V683" s="621" t="str">
        <f>IF('statement of marks'!AF$6="","",'statement of marks'!AF$6)</f>
        <v/>
      </c>
    </row>
    <row r="684" spans="1:22" ht="16" customHeight="1">
      <c r="A684" s="598"/>
      <c r="B684" s="1114" t="str">
        <f>IF('statement of marks'!$M$3="","",'statement of marks'!$M$3)</f>
        <v>fgUnh</v>
      </c>
      <c r="C684" s="1115"/>
      <c r="D684" s="275" t="str">
        <f>IF('statement of marks'!M28="","",'statement of marks'!M28)</f>
        <v/>
      </c>
      <c r="E684" s="275" t="str">
        <f>IF('statement of marks'!N28="","",'statement of marks'!N28)</f>
        <v/>
      </c>
      <c r="F684" s="606" t="str">
        <f>IF('statement of marks'!O28="","",'statement of marks'!O28)</f>
        <v/>
      </c>
      <c r="G684" s="275" t="str">
        <f>IF('statement of marks'!P28="","",'statement of marks'!P28)</f>
        <v/>
      </c>
      <c r="H684" s="275" t="str">
        <f>IF('statement of marks'!Q28="","",'statement of marks'!Q28)</f>
        <v/>
      </c>
      <c r="I684" s="606" t="str">
        <f>IF('statement of marks'!R28="","",'statement of marks'!R28)</f>
        <v/>
      </c>
      <c r="J684" s="275" t="str">
        <f>IF('statement of marks'!S28="","",'statement of marks'!S28)</f>
        <v/>
      </c>
      <c r="K684" s="275" t="str">
        <f>IF('statement of marks'!T28="","",'statement of marks'!T28)</f>
        <v/>
      </c>
      <c r="L684" s="606" t="str">
        <f>IF('statement of marks'!U28="","",'statement of marks'!U28)</f>
        <v/>
      </c>
      <c r="M684" s="275" t="str">
        <f>IF('statement of marks'!W28="","",'statement of marks'!W28)</f>
        <v/>
      </c>
      <c r="N684" s="275" t="str">
        <f>IF('statement of marks'!X28="","",'statement of marks'!X28)</f>
        <v/>
      </c>
      <c r="O684" s="606" t="str">
        <f>IF('statement of marks'!Y28="","",'statement of marks'!Y28)</f>
        <v/>
      </c>
      <c r="P684" s="277" t="str">
        <f>IF('statement of marks'!Z28="","",'statement of marks'!Z28)</f>
        <v/>
      </c>
      <c r="Q684" s="275" t="str">
        <f>IF('statement of marks'!AA28="","",'statement of marks'!AA28)</f>
        <v/>
      </c>
      <c r="R684" s="275" t="str">
        <f>IF('statement of marks'!AB28="","",'statement of marks'!AB28)</f>
        <v/>
      </c>
      <c r="S684" s="606" t="str">
        <f>IF('statement of marks'!AC28="","",'statement of marks'!AC28)</f>
        <v/>
      </c>
      <c r="T684" s="578" t="str">
        <f>IF('statement of marks'!AD28="","",'statement of marks'!AD28)</f>
        <v/>
      </c>
      <c r="U684" s="578" t="str">
        <f>IF('statement of marks'!AE28="","",'statement of marks'!AE28)</f>
        <v/>
      </c>
      <c r="V684" s="612" t="str">
        <f>IF('statement of marks'!AF28="","",'statement of marks'!AF28)</f>
        <v/>
      </c>
    </row>
    <row r="685" spans="1:22" ht="16" customHeight="1">
      <c r="A685" s="598"/>
      <c r="B685" s="1114" t="str">
        <f>IF('statement of marks'!$AI$3="","",'statement of marks'!$AI$3)</f>
        <v>vaxszth</v>
      </c>
      <c r="C685" s="1115"/>
      <c r="D685" s="275" t="str">
        <f>IF('statement of marks'!AI28="","",'statement of marks'!AI28)</f>
        <v/>
      </c>
      <c r="E685" s="275" t="str">
        <f>IF('statement of marks'!AJ28="","",'statement of marks'!AJ28)</f>
        <v/>
      </c>
      <c r="F685" s="606" t="str">
        <f>IF('statement of marks'!AK28="","",'statement of marks'!AK28)</f>
        <v/>
      </c>
      <c r="G685" s="275" t="str">
        <f>IF('statement of marks'!AL28="","",'statement of marks'!AL28)</f>
        <v/>
      </c>
      <c r="H685" s="275" t="str">
        <f>IF('statement of marks'!AM28="","",'statement of marks'!AM28)</f>
        <v/>
      </c>
      <c r="I685" s="606" t="str">
        <f>IF('statement of marks'!AN28="","",'statement of marks'!AN28)</f>
        <v/>
      </c>
      <c r="J685" s="275" t="str">
        <f>IF('statement of marks'!AO28="","",'statement of marks'!AO28)</f>
        <v/>
      </c>
      <c r="K685" s="275" t="str">
        <f>IF('statement of marks'!AP28="","",'statement of marks'!AP28)</f>
        <v/>
      </c>
      <c r="L685" s="606" t="str">
        <f>IF('statement of marks'!AQ28="","",'statement of marks'!AQ28)</f>
        <v/>
      </c>
      <c r="M685" s="275" t="str">
        <f>IF('statement of marks'!AS28="","",'statement of marks'!AS28)</f>
        <v/>
      </c>
      <c r="N685" s="275" t="str">
        <f>IF('statement of marks'!AT28="","",'statement of marks'!AT28)</f>
        <v/>
      </c>
      <c r="O685" s="606" t="str">
        <f>IF('statement of marks'!AU28="","",'statement of marks'!AU28)</f>
        <v/>
      </c>
      <c r="P685" s="277" t="str">
        <f>IF('statement of marks'!AV28="","",'statement of marks'!AV28)</f>
        <v/>
      </c>
      <c r="Q685" s="275" t="str">
        <f>IF('statement of marks'!AW28="","",'statement of marks'!AW28)</f>
        <v/>
      </c>
      <c r="R685" s="275" t="str">
        <f>IF('statement of marks'!AX28="","",'statement of marks'!AX28)</f>
        <v/>
      </c>
      <c r="S685" s="606" t="str">
        <f>IF('statement of marks'!AY28="","",'statement of marks'!AY28)</f>
        <v/>
      </c>
      <c r="T685" s="578" t="str">
        <f>IF('statement of marks'!AZ28="","",'statement of marks'!AZ28)</f>
        <v/>
      </c>
      <c r="U685" s="578" t="str">
        <f>IF('statement of marks'!BA28="","",'statement of marks'!BA28)</f>
        <v/>
      </c>
      <c r="V685" s="612" t="str">
        <f>IF('statement of marks'!BB28="","",'statement of marks'!BB28)</f>
        <v/>
      </c>
    </row>
    <row r="686" spans="1:22" ht="16" customHeight="1">
      <c r="A686" s="598"/>
      <c r="B686" s="1114" t="str">
        <f>IF('statement of marks'!BE28="s","laLd`r",IF('statement of marks'!BE28="u","mnwZ",IF('statement of marks'!BE28="g","xqtjkrh",IF('statement of marks'!BE28="p","iatkch",IF('statement of marks'!BE28="sd","fla/kh","r`rh; Hkk""kk")))))</f>
        <v>r`rh; Hkk"kk</v>
      </c>
      <c r="C686" s="1115"/>
      <c r="D686" s="275" t="str">
        <f>IF('statement of marks'!BF28="","",'statement of marks'!BF28)</f>
        <v/>
      </c>
      <c r="E686" s="275" t="str">
        <f>IF('statement of marks'!BG28="","",'statement of marks'!BG28)</f>
        <v/>
      </c>
      <c r="F686" s="606" t="str">
        <f>IF('statement of marks'!BH28="","",'statement of marks'!BH28)</f>
        <v/>
      </c>
      <c r="G686" s="275" t="str">
        <f>IF('statement of marks'!BI28="","",'statement of marks'!BI28)</f>
        <v/>
      </c>
      <c r="H686" s="275" t="str">
        <f>IF('statement of marks'!BJ28="","",'statement of marks'!BJ28)</f>
        <v/>
      </c>
      <c r="I686" s="606" t="str">
        <f>IF('statement of marks'!BK28="","",'statement of marks'!BK28)</f>
        <v/>
      </c>
      <c r="J686" s="275" t="str">
        <f>IF('statement of marks'!BL28="","",'statement of marks'!BL28)</f>
        <v/>
      </c>
      <c r="K686" s="275" t="str">
        <f>IF('statement of marks'!BM28="","",'statement of marks'!BM28)</f>
        <v/>
      </c>
      <c r="L686" s="606" t="str">
        <f>IF('statement of marks'!BN28="","",'statement of marks'!BN28)</f>
        <v/>
      </c>
      <c r="M686" s="275" t="str">
        <f>IF('statement of marks'!BP28="","",'statement of marks'!BP28)</f>
        <v/>
      </c>
      <c r="N686" s="275" t="str">
        <f>IF('statement of marks'!BQ28="","",'statement of marks'!BQ28)</f>
        <v/>
      </c>
      <c r="O686" s="606" t="str">
        <f>IF('statement of marks'!BR28="","",'statement of marks'!BR28)</f>
        <v/>
      </c>
      <c r="P686" s="277" t="str">
        <f>IF('statement of marks'!BS28="","",'statement of marks'!BS28)</f>
        <v/>
      </c>
      <c r="Q686" s="275" t="str">
        <f>IF('statement of marks'!BT28="","",'statement of marks'!BT28)</f>
        <v/>
      </c>
      <c r="R686" s="275" t="str">
        <f>IF('statement of marks'!BU28="","",'statement of marks'!BU28)</f>
        <v/>
      </c>
      <c r="S686" s="606" t="str">
        <f>IF('statement of marks'!BV28="","",'statement of marks'!BV28)</f>
        <v/>
      </c>
      <c r="T686" s="578" t="str">
        <f>IF('statement of marks'!BW28="","",'statement of marks'!BW28)</f>
        <v/>
      </c>
      <c r="U686" s="578" t="str">
        <f>IF('statement of marks'!BX28="","",'statement of marks'!BX28)</f>
        <v/>
      </c>
      <c r="V686" s="612" t="str">
        <f>IF('statement of marks'!BY28="","",'statement of marks'!BY28)</f>
        <v/>
      </c>
    </row>
    <row r="687" spans="1:22" ht="16" customHeight="1">
      <c r="A687" s="598"/>
      <c r="B687" s="1114" t="str">
        <f>IF('statement of marks'!$CB$3="","",'statement of marks'!$CB$3)</f>
        <v>xf.kr</v>
      </c>
      <c r="C687" s="1115"/>
      <c r="D687" s="275" t="str">
        <f>IF('statement of marks'!CB28="","",'statement of marks'!CB28)</f>
        <v/>
      </c>
      <c r="E687" s="275" t="str">
        <f>IF('statement of marks'!CC28="","",'statement of marks'!CC28)</f>
        <v/>
      </c>
      <c r="F687" s="606" t="str">
        <f>IF('statement of marks'!CD28="","",'statement of marks'!CD28)</f>
        <v/>
      </c>
      <c r="G687" s="275" t="str">
        <f>IF('statement of marks'!CE28="","",'statement of marks'!CE28)</f>
        <v/>
      </c>
      <c r="H687" s="275" t="str">
        <f>IF('statement of marks'!CF28="","",'statement of marks'!CF28)</f>
        <v/>
      </c>
      <c r="I687" s="606" t="str">
        <f>IF('statement of marks'!CG28="","",'statement of marks'!CG28)</f>
        <v/>
      </c>
      <c r="J687" s="275" t="str">
        <f>IF('statement of marks'!CH28="","",'statement of marks'!CH28)</f>
        <v/>
      </c>
      <c r="K687" s="275" t="str">
        <f>IF('statement of marks'!CI28="","",'statement of marks'!CI28)</f>
        <v/>
      </c>
      <c r="L687" s="606" t="str">
        <f>IF('statement of marks'!CJ28="","",'statement of marks'!CJ28)</f>
        <v/>
      </c>
      <c r="M687" s="275" t="str">
        <f>IF('statement of marks'!CL28="","",'statement of marks'!CL28)</f>
        <v/>
      </c>
      <c r="N687" s="275" t="str">
        <f>IF('statement of marks'!CM28="","",'statement of marks'!CM28)</f>
        <v/>
      </c>
      <c r="O687" s="606" t="str">
        <f>IF('statement of marks'!CN28="","",'statement of marks'!CN28)</f>
        <v/>
      </c>
      <c r="P687" s="277" t="str">
        <f>IF('statement of marks'!CO28="","",'statement of marks'!CO28)</f>
        <v/>
      </c>
      <c r="Q687" s="275" t="str">
        <f>IF('statement of marks'!CP28="","",'statement of marks'!CP28)</f>
        <v/>
      </c>
      <c r="R687" s="275" t="str">
        <f>IF('statement of marks'!CQ28="","",'statement of marks'!CQ28)</f>
        <v/>
      </c>
      <c r="S687" s="606" t="str">
        <f>IF('statement of marks'!CR28="","",'statement of marks'!CR28)</f>
        <v/>
      </c>
      <c r="T687" s="578" t="str">
        <f>IF('statement of marks'!CS28="","",'statement of marks'!CS28)</f>
        <v/>
      </c>
      <c r="U687" s="578" t="str">
        <f>IF('statement of marks'!CT28="","",'statement of marks'!CT28)</f>
        <v/>
      </c>
      <c r="V687" s="612" t="str">
        <f>IF('statement of marks'!CU28="","",'statement of marks'!CU28)</f>
        <v/>
      </c>
    </row>
    <row r="688" spans="1:22" ht="16" customHeight="1">
      <c r="A688" s="598"/>
      <c r="B688" s="1114" t="str">
        <f>IF('statement of marks'!$CX$3="","",'statement of marks'!$CX$3)</f>
        <v>foKku</v>
      </c>
      <c r="C688" s="1115"/>
      <c r="D688" s="275" t="str">
        <f>IF('statement of marks'!CX28="","",'statement of marks'!CX28)</f>
        <v/>
      </c>
      <c r="E688" s="275" t="str">
        <f>IF('statement of marks'!CY28="","",'statement of marks'!CY28)</f>
        <v/>
      </c>
      <c r="F688" s="606" t="str">
        <f>IF('statement of marks'!CZ28="","",'statement of marks'!CZ28)</f>
        <v/>
      </c>
      <c r="G688" s="275" t="str">
        <f>IF('statement of marks'!DA28="","",'statement of marks'!DA28)</f>
        <v/>
      </c>
      <c r="H688" s="275" t="str">
        <f>IF('statement of marks'!DB28="","",'statement of marks'!DB28)</f>
        <v/>
      </c>
      <c r="I688" s="606" t="str">
        <f>IF('statement of marks'!DC28="","",'statement of marks'!DC28)</f>
        <v/>
      </c>
      <c r="J688" s="275" t="str">
        <f>IF('statement of marks'!DD28="","",'statement of marks'!DD28)</f>
        <v/>
      </c>
      <c r="K688" s="275" t="str">
        <f>IF('statement of marks'!DE28="","",'statement of marks'!DE28)</f>
        <v/>
      </c>
      <c r="L688" s="606" t="str">
        <f>IF('statement of marks'!DF28="","",'statement of marks'!DF28)</f>
        <v/>
      </c>
      <c r="M688" s="275" t="str">
        <f>IF('statement of marks'!DH28="","",'statement of marks'!DH28)</f>
        <v/>
      </c>
      <c r="N688" s="275" t="str">
        <f>IF('statement of marks'!DI28="","",'statement of marks'!DI28)</f>
        <v/>
      </c>
      <c r="O688" s="606" t="str">
        <f>IF('statement of marks'!DJ28="","",'statement of marks'!DJ28)</f>
        <v/>
      </c>
      <c r="P688" s="277" t="str">
        <f>IF('statement of marks'!DK28="","",'statement of marks'!DK28)</f>
        <v/>
      </c>
      <c r="Q688" s="275" t="str">
        <f>IF('statement of marks'!DL28="","",'statement of marks'!DL28)</f>
        <v/>
      </c>
      <c r="R688" s="275" t="str">
        <f>IF('statement of marks'!DM28="","",'statement of marks'!DM28)</f>
        <v/>
      </c>
      <c r="S688" s="606" t="str">
        <f>IF('statement of marks'!DN28="","",'statement of marks'!DN28)</f>
        <v/>
      </c>
      <c r="T688" s="578" t="str">
        <f>IF('statement of marks'!DO28="","",'statement of marks'!DO28)</f>
        <v/>
      </c>
      <c r="U688" s="578" t="str">
        <f>IF('statement of marks'!DP28="","",'statement of marks'!DP28)</f>
        <v/>
      </c>
      <c r="V688" s="612" t="str">
        <f>IF('statement of marks'!DQ28="","",'statement of marks'!DQ28)</f>
        <v/>
      </c>
    </row>
    <row r="689" spans="1:22" ht="16" customHeight="1">
      <c r="A689" s="598"/>
      <c r="B689" s="1114" t="str">
        <f>IF('statement of marks'!$DT$3="","",'statement of marks'!$DT$3)</f>
        <v>lkekftd foKku</v>
      </c>
      <c r="C689" s="1115"/>
      <c r="D689" s="275" t="str">
        <f>IF('statement of marks'!DT28="","",'statement of marks'!DT28)</f>
        <v/>
      </c>
      <c r="E689" s="275" t="str">
        <f>IF('statement of marks'!DU28="","",'statement of marks'!DU28)</f>
        <v/>
      </c>
      <c r="F689" s="606" t="str">
        <f>IF('statement of marks'!DV28="","",'statement of marks'!DV28)</f>
        <v/>
      </c>
      <c r="G689" s="275" t="str">
        <f>IF('statement of marks'!DW28="","",'statement of marks'!DW28)</f>
        <v/>
      </c>
      <c r="H689" s="275" t="str">
        <f>IF('statement of marks'!DX28="","",'statement of marks'!DX28)</f>
        <v/>
      </c>
      <c r="I689" s="606" t="str">
        <f>IF('statement of marks'!DY28="","",'statement of marks'!DY28)</f>
        <v/>
      </c>
      <c r="J689" s="275" t="str">
        <f>IF('statement of marks'!DZ28="","",'statement of marks'!DZ28)</f>
        <v/>
      </c>
      <c r="K689" s="275" t="str">
        <f>IF('statement of marks'!EA28="","",'statement of marks'!EA28)</f>
        <v/>
      </c>
      <c r="L689" s="606" t="str">
        <f>IF('statement of marks'!EB28="","",'statement of marks'!EB28)</f>
        <v/>
      </c>
      <c r="M689" s="275" t="str">
        <f>IF('statement of marks'!ED28="","",'statement of marks'!ED28)</f>
        <v/>
      </c>
      <c r="N689" s="275" t="str">
        <f>IF('statement of marks'!EE28="","",'statement of marks'!EE28)</f>
        <v/>
      </c>
      <c r="O689" s="606" t="str">
        <f>IF('statement of marks'!EF28="","",'statement of marks'!EF28)</f>
        <v/>
      </c>
      <c r="P689" s="277" t="str">
        <f>IF('statement of marks'!EG28="","",'statement of marks'!EG28)</f>
        <v/>
      </c>
      <c r="Q689" s="275" t="str">
        <f>IF('statement of marks'!EH28="","",'statement of marks'!EH28)</f>
        <v/>
      </c>
      <c r="R689" s="275" t="str">
        <f>IF('statement of marks'!EI28="","",'statement of marks'!EI28)</f>
        <v/>
      </c>
      <c r="S689" s="606" t="str">
        <f>IF('statement of marks'!EJ28="","",'statement of marks'!EJ28)</f>
        <v/>
      </c>
      <c r="T689" s="578" t="str">
        <f>IF('statement of marks'!EK28="","",'statement of marks'!EK28)</f>
        <v/>
      </c>
      <c r="U689" s="578" t="str">
        <f>IF('statement of marks'!EL28="","",'statement of marks'!EL28)</f>
        <v/>
      </c>
      <c r="V689" s="612" t="str">
        <f>IF('statement of marks'!EM28="","",'statement of marks'!EM28)</f>
        <v/>
      </c>
    </row>
    <row r="690" spans="1:22" ht="16" customHeight="1">
      <c r="A690" s="598"/>
      <c r="B690" s="1117" t="s">
        <v>271</v>
      </c>
      <c r="C690" s="1118"/>
      <c r="D690" s="1081" t="s">
        <v>1</v>
      </c>
      <c r="E690" s="1081"/>
      <c r="F690" s="1081"/>
      <c r="G690" s="1081" t="s">
        <v>21</v>
      </c>
      <c r="H690" s="1081"/>
      <c r="I690" s="1081"/>
      <c r="J690" s="1081" t="s">
        <v>272</v>
      </c>
      <c r="K690" s="1081"/>
      <c r="L690" s="1081"/>
      <c r="M690" s="1081" t="s">
        <v>68</v>
      </c>
      <c r="N690" s="1081"/>
      <c r="O690" s="1081"/>
      <c r="P690" s="1081" t="s">
        <v>463</v>
      </c>
      <c r="Q690" s="1081"/>
      <c r="R690" s="1081"/>
      <c r="S690" s="609"/>
      <c r="T690" s="1187" t="s">
        <v>458</v>
      </c>
      <c r="U690" s="1188"/>
      <c r="V690" s="1189"/>
    </row>
    <row r="691" spans="1:22" ht="16" customHeight="1">
      <c r="A691" s="599"/>
      <c r="B691" s="1175" t="s">
        <v>3</v>
      </c>
      <c r="C691" s="1176"/>
      <c r="D691" s="1177">
        <f>IF('statement of marks'!EP$6="","",'statement of marks'!EP$6)</f>
        <v>20</v>
      </c>
      <c r="E691" s="1177"/>
      <c r="F691" s="1177"/>
      <c r="G691" s="1177">
        <f>IF('statement of marks'!EQ$6="","",'statement of marks'!EQ$6)</f>
        <v>20</v>
      </c>
      <c r="H691" s="1177"/>
      <c r="I691" s="1177"/>
      <c r="J691" s="1177">
        <f>IF('statement of marks'!ES$6="","",'statement of marks'!ES$6)</f>
        <v>20</v>
      </c>
      <c r="K691" s="1177"/>
      <c r="L691" s="1177"/>
      <c r="M691" s="1177">
        <f>IF('statement of marks'!ER$6="","",'statement of marks'!ER$6)</f>
        <v>20</v>
      </c>
      <c r="N691" s="1177"/>
      <c r="O691" s="1177"/>
      <c r="P691" s="1177">
        <f>IF('statement of marks'!ET$6="","",'statement of marks'!ET$6)</f>
        <v>20</v>
      </c>
      <c r="Q691" s="1177"/>
      <c r="R691" s="1177"/>
      <c r="S691" s="610" t="str">
        <f>IF('statement of marks'!FE$6="","",'statement of marks'!EX$6)</f>
        <v/>
      </c>
      <c r="T691" s="615">
        <f>IF('statement of marks'!EU$6="","",'statement of marks'!EU$6)</f>
        <v>100</v>
      </c>
      <c r="U691" s="616" t="s">
        <v>5</v>
      </c>
      <c r="V691" s="617" t="s">
        <v>464</v>
      </c>
    </row>
    <row r="692" spans="1:22" ht="16" customHeight="1">
      <c r="A692" s="598"/>
      <c r="B692" s="1114" t="str">
        <f>IF('statement of marks'!$EP$3="","",'statement of marks'!$EP$3)</f>
        <v>dk;kZuqHko</v>
      </c>
      <c r="C692" s="1115"/>
      <c r="D692" s="1103" t="str">
        <f>IF('statement of marks'!EP28="","",'statement of marks'!EP28)</f>
        <v/>
      </c>
      <c r="E692" s="1103"/>
      <c r="F692" s="1103"/>
      <c r="G692" s="1103" t="str">
        <f>IF('statement of marks'!EQ28="","",'statement of marks'!EQ28)</f>
        <v/>
      </c>
      <c r="H692" s="1103"/>
      <c r="I692" s="1103"/>
      <c r="J692" s="1103" t="str">
        <f>IF('statement of marks'!ES28="","",'statement of marks'!ES28)</f>
        <v/>
      </c>
      <c r="K692" s="1103"/>
      <c r="L692" s="1103"/>
      <c r="M692" s="1103" t="str">
        <f>IF('statement of marks'!ER28="","",'statement of marks'!ER28)</f>
        <v/>
      </c>
      <c r="N692" s="1103"/>
      <c r="O692" s="1103"/>
      <c r="P692" s="1103" t="str">
        <f>IF('statement of marks'!ET28="","",'statement of marks'!ET28)</f>
        <v/>
      </c>
      <c r="Q692" s="1103"/>
      <c r="R692" s="1103"/>
      <c r="S692" s="611"/>
      <c r="T692" s="613" t="str">
        <f>IF('statement of marks'!EU28="","",'statement of marks'!EU28)</f>
        <v/>
      </c>
      <c r="U692" s="613" t="str">
        <f>IF('statement of marks'!EV28="","",'statement of marks'!EV28)</f>
        <v/>
      </c>
      <c r="V692" s="614" t="str">
        <f>IF('statement of marks'!EW28="","",'statement of marks'!EW28)</f>
        <v/>
      </c>
    </row>
    <row r="693" spans="1:22" ht="16" customHeight="1">
      <c r="A693" s="598"/>
      <c r="B693" s="1112" t="str">
        <f>IF('statement of marks'!$EZ$3="","",'statement of marks'!$EZ$3)</f>
        <v>dyk f'k{kk</v>
      </c>
      <c r="C693" s="1113"/>
      <c r="D693" s="1103" t="str">
        <f>IF('statement of marks'!EZ28="","",'statement of marks'!EZ28)</f>
        <v/>
      </c>
      <c r="E693" s="1103"/>
      <c r="F693" s="1103"/>
      <c r="G693" s="1103" t="str">
        <f>IF('statement of marks'!FA28="","",'statement of marks'!FA28)</f>
        <v/>
      </c>
      <c r="H693" s="1103"/>
      <c r="I693" s="1103"/>
      <c r="J693" s="1103" t="str">
        <f>IF('statement of marks'!FC28="","",'statement of marks'!FC28)</f>
        <v/>
      </c>
      <c r="K693" s="1103"/>
      <c r="L693" s="1103"/>
      <c r="M693" s="1103" t="str">
        <f>IF('statement of marks'!FB28="","",'statement of marks'!FB28)</f>
        <v/>
      </c>
      <c r="N693" s="1103"/>
      <c r="O693" s="1103"/>
      <c r="P693" s="1103" t="str">
        <f>IF('statement of marks'!FD28="","",'statement of marks'!FD28)</f>
        <v/>
      </c>
      <c r="Q693" s="1103"/>
      <c r="R693" s="1103"/>
      <c r="S693" s="611"/>
      <c r="T693" s="613" t="str">
        <f>IF('statement of marks'!FE28="","",'statement of marks'!FE28)</f>
        <v/>
      </c>
      <c r="U693" s="613" t="str">
        <f>IF('statement of marks'!FF28="","",'statement of marks'!FF28)</f>
        <v/>
      </c>
      <c r="V693" s="614" t="str">
        <f>IF('statement of marks'!FG28="","",'statement of marks'!FG28)</f>
        <v/>
      </c>
    </row>
    <row r="694" spans="1:22" ht="16" customHeight="1">
      <c r="A694" s="598"/>
      <c r="B694" s="1109" t="str">
        <f>IF('statement of marks'!$FJ$3="","",'statement of marks'!$FJ$3)</f>
        <v>LokLF; ,oe~ 'kkjhfjd f'k{kk</v>
      </c>
      <c r="C694" s="1110"/>
      <c r="D694" s="1103" t="str">
        <f>IF('statement of marks'!FJ28="","",'statement of marks'!FJ28)</f>
        <v/>
      </c>
      <c r="E694" s="1103"/>
      <c r="F694" s="1103"/>
      <c r="G694" s="1103" t="str">
        <f>IF('statement of marks'!FK28="","",'statement of marks'!FK28)</f>
        <v/>
      </c>
      <c r="H694" s="1103"/>
      <c r="I694" s="1103"/>
      <c r="J694" s="1103" t="str">
        <f>IF('statement of marks'!FM28="","",'statement of marks'!FM28)</f>
        <v/>
      </c>
      <c r="K694" s="1103"/>
      <c r="L694" s="1103"/>
      <c r="M694" s="1103" t="str">
        <f>IF('statement of marks'!FL28="","",'statement of marks'!FL28)</f>
        <v/>
      </c>
      <c r="N694" s="1103"/>
      <c r="O694" s="1103"/>
      <c r="P694" s="1103" t="str">
        <f>IF('statement of marks'!FN28="","",'statement of marks'!FN28)</f>
        <v/>
      </c>
      <c r="Q694" s="1103"/>
      <c r="R694" s="1103"/>
      <c r="S694" s="611"/>
      <c r="T694" s="613" t="str">
        <f>IF('statement of marks'!FO28="","",'statement of marks'!FO28)</f>
        <v/>
      </c>
      <c r="U694" s="613" t="str">
        <f>IF('statement of marks'!FP28="","",'statement of marks'!FP28)</f>
        <v/>
      </c>
      <c r="V694" s="614" t="str">
        <f>IF('statement of marks'!FQ28="","",'statement of marks'!FQ28)</f>
        <v/>
      </c>
    </row>
    <row r="695" spans="1:22" ht="16" customHeight="1">
      <c r="A695" s="598"/>
      <c r="B695" s="1104" t="s">
        <v>273</v>
      </c>
      <c r="C695" s="1105"/>
      <c r="D695" s="1213" t="str">
        <f>details!$DZ$3</f>
        <v>vxLr rd</v>
      </c>
      <c r="E695" s="1213"/>
      <c r="F695" s="1213"/>
      <c r="G695" s="1213" t="str">
        <f>details!$ED$3</f>
        <v>vDVwcj rd</v>
      </c>
      <c r="H695" s="1213"/>
      <c r="I695" s="1213"/>
      <c r="J695" s="1213" t="str">
        <f>details!$EL$3</f>
        <v>Qjojh rd</v>
      </c>
      <c r="K695" s="1213"/>
      <c r="L695" s="1213"/>
      <c r="M695" s="1213" t="str">
        <f>details!$EH$3</f>
        <v>fnlEcj rd</v>
      </c>
      <c r="N695" s="1213"/>
      <c r="O695" s="1213"/>
      <c r="P695" s="1213" t="str">
        <f>details!$EP$3</f>
        <v>loZ ;ksx</v>
      </c>
      <c r="Q695" s="1213"/>
      <c r="R695" s="1213"/>
      <c r="S695" s="1106" t="s">
        <v>475</v>
      </c>
      <c r="T695" s="1107"/>
      <c r="U695" s="1107"/>
      <c r="V695" s="1180"/>
    </row>
    <row r="696" spans="1:22" ht="16" customHeight="1">
      <c r="A696" s="598"/>
      <c r="B696" s="1100" t="s">
        <v>99</v>
      </c>
      <c r="C696" s="1101"/>
      <c r="D696" s="1102" t="str">
        <f>IF(details!EA28="","",details!EA28)</f>
        <v/>
      </c>
      <c r="E696" s="1102"/>
      <c r="F696" s="1102"/>
      <c r="G696" s="1102" t="str">
        <f>IF(details!EE28="","",details!EE28)</f>
        <v/>
      </c>
      <c r="H696" s="1102"/>
      <c r="I696" s="1102"/>
      <c r="J696" s="1102" t="str">
        <f>IF(details!EM28="","",details!EM28)</f>
        <v/>
      </c>
      <c r="K696" s="1102"/>
      <c r="L696" s="1102"/>
      <c r="M696" s="1102" t="str">
        <f>IF(details!EI28="","",details!EI28)</f>
        <v/>
      </c>
      <c r="N696" s="1102"/>
      <c r="O696" s="1102"/>
      <c r="P696" s="1102" t="str">
        <f>IF(details!EQ28="","",details!EQ28)</f>
        <v/>
      </c>
      <c r="Q696" s="1102"/>
      <c r="R696" s="1102"/>
      <c r="S696" s="1181">
        <f>'statement of marks'!$HG$108</f>
        <v>42460</v>
      </c>
      <c r="T696" s="1182"/>
      <c r="U696" s="1182"/>
      <c r="V696" s="1183"/>
    </row>
    <row r="697" spans="1:22" ht="16" customHeight="1">
      <c r="A697" s="598"/>
      <c r="B697" s="1094" t="s">
        <v>15</v>
      </c>
      <c r="C697" s="1095"/>
      <c r="D697" s="1096" t="str">
        <f>IF(details!DZ28="","",details!DZ28)</f>
        <v/>
      </c>
      <c r="E697" s="1096"/>
      <c r="F697" s="1096"/>
      <c r="G697" s="1096" t="str">
        <f>IF(details!ED28="","",details!ED28)</f>
        <v/>
      </c>
      <c r="H697" s="1096"/>
      <c r="I697" s="1096"/>
      <c r="J697" s="1096" t="str">
        <f>IF(details!EL28="","",details!EL28)</f>
        <v/>
      </c>
      <c r="K697" s="1096"/>
      <c r="L697" s="1096"/>
      <c r="M697" s="1096" t="str">
        <f>IF(details!EH28="","",details!EH28)</f>
        <v/>
      </c>
      <c r="N697" s="1096"/>
      <c r="O697" s="1096"/>
      <c r="P697" s="1096" t="str">
        <f>IF(details!EP28="","",details!EP28)</f>
        <v/>
      </c>
      <c r="Q697" s="1096"/>
      <c r="R697" s="1096"/>
      <c r="S697" s="1184"/>
      <c r="T697" s="1185"/>
      <c r="U697" s="1185"/>
      <c r="V697" s="1186"/>
    </row>
    <row r="698" spans="1:22" ht="16" customHeight="1">
      <c r="A698" s="1206"/>
      <c r="B698" s="1207" t="s">
        <v>473</v>
      </c>
      <c r="C698" s="1208"/>
      <c r="D698" s="1209" t="s">
        <v>3</v>
      </c>
      <c r="E698" s="1209"/>
      <c r="F698" s="1209"/>
      <c r="G698" s="1209" t="s">
        <v>389</v>
      </c>
      <c r="H698" s="1209"/>
      <c r="I698" s="1209"/>
      <c r="J698" s="1209" t="s">
        <v>5</v>
      </c>
      <c r="K698" s="1209"/>
      <c r="L698" s="1209"/>
      <c r="M698" s="1209" t="s">
        <v>465</v>
      </c>
      <c r="N698" s="1209"/>
      <c r="O698" s="1209"/>
      <c r="P698" s="1210" t="s">
        <v>306</v>
      </c>
      <c r="Q698" s="1210"/>
      <c r="R698" s="1210"/>
      <c r="S698" s="1209" t="s">
        <v>473</v>
      </c>
      <c r="T698" s="1209"/>
      <c r="U698" s="1209"/>
      <c r="V698" s="1211"/>
    </row>
    <row r="699" spans="1:22" ht="16" customHeight="1">
      <c r="A699" s="1206"/>
      <c r="B699" s="1207"/>
      <c r="C699" s="1208"/>
      <c r="D699" s="1212" t="str">
        <f>'statement of marks'!HE28</f>
        <v/>
      </c>
      <c r="E699" s="1212"/>
      <c r="F699" s="1212"/>
      <c r="G699" s="1212" t="str">
        <f>'statement of marks'!HF28</f>
        <v/>
      </c>
      <c r="H699" s="1212"/>
      <c r="I699" s="1212"/>
      <c r="J699" s="1212" t="str">
        <f>'statement of marks'!HG28</f>
        <v/>
      </c>
      <c r="K699" s="1212"/>
      <c r="L699" s="1212"/>
      <c r="M699" s="1212" t="str">
        <f>'statement of marks'!HJ28</f>
        <v/>
      </c>
      <c r="N699" s="1212"/>
      <c r="O699" s="1212"/>
      <c r="P699" s="1212" t="str">
        <f>'statement of marks'!HI28</f>
        <v/>
      </c>
      <c r="Q699" s="1212"/>
      <c r="R699" s="1212"/>
      <c r="S699" s="1209" t="str">
        <f>'statement of marks'!HD28</f>
        <v/>
      </c>
      <c r="T699" s="1209"/>
      <c r="U699" s="1209"/>
      <c r="V699" s="1211"/>
    </row>
    <row r="700" spans="1:22" ht="16" customHeight="1">
      <c r="A700" s="598"/>
      <c r="B700" s="1089" t="s">
        <v>100</v>
      </c>
      <c r="C700" s="1090"/>
      <c r="D700" s="1081"/>
      <c r="E700" s="1081"/>
      <c r="F700" s="1081"/>
      <c r="G700" s="1081"/>
      <c r="H700" s="1081"/>
      <c r="I700" s="1081"/>
      <c r="J700" s="1081"/>
      <c r="K700" s="1081"/>
      <c r="L700" s="1081"/>
      <c r="M700" s="1081"/>
      <c r="N700" s="1081"/>
      <c r="O700" s="1081"/>
      <c r="P700" s="1081"/>
      <c r="Q700" s="1081"/>
      <c r="R700" s="1081"/>
      <c r="S700" s="1081"/>
      <c r="T700" s="1081"/>
      <c r="U700" s="1081"/>
      <c r="V700" s="1205"/>
    </row>
    <row r="701" spans="1:22" ht="16" customHeight="1">
      <c r="A701" s="598"/>
      <c r="B701" s="1087" t="s">
        <v>80</v>
      </c>
      <c r="C701" s="1088"/>
      <c r="D701" s="1081"/>
      <c r="E701" s="1081"/>
      <c r="F701" s="1081"/>
      <c r="G701" s="1081"/>
      <c r="H701" s="1081"/>
      <c r="I701" s="1081"/>
      <c r="J701" s="1081"/>
      <c r="K701" s="1081"/>
      <c r="L701" s="1081"/>
      <c r="M701" s="1081"/>
      <c r="N701" s="1081"/>
      <c r="O701" s="1081"/>
      <c r="P701" s="1081"/>
      <c r="Q701" s="1081"/>
      <c r="R701" s="1081"/>
      <c r="S701" s="1081"/>
      <c r="T701" s="1081"/>
      <c r="U701" s="1081"/>
      <c r="V701" s="1205"/>
    </row>
    <row r="702" spans="1:22" ht="16" customHeight="1">
      <c r="A702" s="598"/>
      <c r="B702" s="1089" t="s">
        <v>466</v>
      </c>
      <c r="C702" s="1090"/>
      <c r="D702" s="1081"/>
      <c r="E702" s="1081"/>
      <c r="F702" s="1081"/>
      <c r="G702" s="1081"/>
      <c r="H702" s="1081"/>
      <c r="I702" s="1081"/>
      <c r="J702" s="1081"/>
      <c r="K702" s="1081"/>
      <c r="L702" s="1081"/>
      <c r="M702" s="1081"/>
      <c r="N702" s="1081"/>
      <c r="O702" s="1081"/>
      <c r="P702" s="1081" t="s">
        <v>466</v>
      </c>
      <c r="Q702" s="1081"/>
      <c r="R702" s="1081"/>
      <c r="S702" s="1081"/>
      <c r="T702" s="1081"/>
      <c r="U702" s="1081"/>
      <c r="V702" s="1205"/>
    </row>
    <row r="703" spans="1:22" ht="16" customHeight="1">
      <c r="A703" s="598"/>
      <c r="B703" s="1085" t="s">
        <v>101</v>
      </c>
      <c r="C703" s="1086"/>
      <c r="D703" s="1081"/>
      <c r="E703" s="1081"/>
      <c r="F703" s="1081"/>
      <c r="G703" s="1081"/>
      <c r="H703" s="1081"/>
      <c r="I703" s="1081"/>
      <c r="J703" s="1081"/>
      <c r="K703" s="1081"/>
      <c r="L703" s="1081"/>
      <c r="M703" s="1081"/>
      <c r="N703" s="1081"/>
      <c r="O703" s="1081"/>
      <c r="P703" s="1081"/>
      <c r="Q703" s="1081"/>
      <c r="R703" s="1081"/>
      <c r="S703" s="1198" t="s">
        <v>101</v>
      </c>
      <c r="T703" s="1198"/>
      <c r="U703" s="1198"/>
      <c r="V703" s="1199"/>
    </row>
    <row r="704" spans="1:22" ht="16" customHeight="1" thickBot="1">
      <c r="A704" s="600"/>
      <c r="B704" s="1200" t="s">
        <v>102</v>
      </c>
      <c r="C704" s="1201"/>
      <c r="D704" s="1202"/>
      <c r="E704" s="1202"/>
      <c r="F704" s="1202"/>
      <c r="G704" s="1202"/>
      <c r="H704" s="1202"/>
      <c r="I704" s="1202"/>
      <c r="J704" s="1202"/>
      <c r="K704" s="1202"/>
      <c r="L704" s="1202"/>
      <c r="M704" s="1202"/>
      <c r="N704" s="1202"/>
      <c r="O704" s="1202"/>
      <c r="P704" s="1202"/>
      <c r="Q704" s="1202"/>
      <c r="R704" s="1202"/>
      <c r="S704" s="1203" t="s">
        <v>163</v>
      </c>
      <c r="T704" s="1203"/>
      <c r="U704" s="1203"/>
      <c r="V704" s="1204"/>
    </row>
    <row r="705" spans="1:22" ht="16" customHeight="1">
      <c r="A705" s="597"/>
      <c r="B705" s="1216" t="s">
        <v>47</v>
      </c>
      <c r="C705" s="1217"/>
      <c r="D705" s="1217"/>
      <c r="E705" s="1217"/>
      <c r="F705" s="1217"/>
      <c r="G705" s="1217"/>
      <c r="H705" s="1217"/>
      <c r="I705" s="1217"/>
      <c r="J705" s="1217"/>
      <c r="K705" s="1217"/>
      <c r="L705" s="1217"/>
      <c r="M705" s="1217"/>
      <c r="N705" s="1217"/>
      <c r="O705" s="1217"/>
      <c r="P705" s="1217"/>
      <c r="Q705" s="1217"/>
      <c r="R705" s="1217"/>
      <c r="S705" s="1217"/>
      <c r="T705" s="1217"/>
      <c r="U705" s="1217"/>
      <c r="V705" s="1218"/>
    </row>
    <row r="706" spans="1:22" ht="16" customHeight="1">
      <c r="A706" s="598"/>
      <c r="B706" s="1219" t="str">
        <f>'statement of marks'!$A$1</f>
        <v>jk- ck- ek/;fed fo|ky; uohu] fuEckgsM+k</v>
      </c>
      <c r="C706" s="1220"/>
      <c r="D706" s="1220"/>
      <c r="E706" s="1220"/>
      <c r="F706" s="1220"/>
      <c r="G706" s="1220"/>
      <c r="H706" s="1220"/>
      <c r="I706" s="1220"/>
      <c r="J706" s="1220"/>
      <c r="K706" s="1220"/>
      <c r="L706" s="1220"/>
      <c r="M706" s="1220"/>
      <c r="N706" s="1220"/>
      <c r="O706" s="1220"/>
      <c r="P706" s="1220"/>
      <c r="Q706" s="1220"/>
      <c r="R706" s="1220"/>
      <c r="S706" s="1220"/>
      <c r="T706" s="1220"/>
      <c r="U706" s="1220"/>
      <c r="V706" s="1221"/>
    </row>
    <row r="707" spans="1:22" ht="16" customHeight="1">
      <c r="A707" s="598"/>
      <c r="B707" s="1114" t="s">
        <v>467</v>
      </c>
      <c r="C707" s="1115"/>
      <c r="D707" s="1119" t="str">
        <f>'statement of marks'!$H$3</f>
        <v>2015-16</v>
      </c>
      <c r="E707" s="1119"/>
      <c r="F707" s="1119"/>
      <c r="G707" s="1119"/>
      <c r="H707" s="1119"/>
      <c r="I707" s="1119"/>
      <c r="J707" s="1119"/>
      <c r="K707" s="1119"/>
      <c r="L707" s="1119"/>
      <c r="M707" s="1119"/>
      <c r="N707" s="1119"/>
      <c r="O707" s="1119"/>
      <c r="P707" s="1119"/>
      <c r="Q707" s="1119"/>
      <c r="R707" s="1119"/>
      <c r="S707" s="1119"/>
      <c r="T707" s="1119"/>
      <c r="U707" s="1119"/>
      <c r="V707" s="1196"/>
    </row>
    <row r="708" spans="1:22" ht="16" customHeight="1">
      <c r="A708" s="598"/>
      <c r="B708" s="1114" t="s">
        <v>218</v>
      </c>
      <c r="C708" s="1115"/>
      <c r="D708" s="1115" t="str">
        <f>IF('statement of marks'!J29="","",'statement of marks'!J29)</f>
        <v/>
      </c>
      <c r="E708" s="1115"/>
      <c r="F708" s="1115"/>
      <c r="G708" s="1115"/>
      <c r="H708" s="1115"/>
      <c r="I708" s="1115"/>
      <c r="J708" s="1115"/>
      <c r="K708" s="1115"/>
      <c r="L708" s="1115"/>
      <c r="M708" s="1115"/>
      <c r="N708" s="1115"/>
      <c r="O708" s="1115"/>
      <c r="P708" s="1115"/>
      <c r="Q708" s="1115"/>
      <c r="R708" s="1115"/>
      <c r="S708" s="1115"/>
      <c r="T708" s="1115"/>
      <c r="U708" s="1115"/>
      <c r="V708" s="1197"/>
    </row>
    <row r="709" spans="1:22" ht="16" customHeight="1">
      <c r="A709" s="598"/>
      <c r="B709" s="1114" t="s">
        <v>219</v>
      </c>
      <c r="C709" s="1115"/>
      <c r="D709" s="1115" t="str">
        <f>IF('statement of marks'!K29="","",'statement of marks'!K29)</f>
        <v/>
      </c>
      <c r="E709" s="1115"/>
      <c r="F709" s="1115"/>
      <c r="G709" s="1115"/>
      <c r="H709" s="1115"/>
      <c r="I709" s="1115"/>
      <c r="J709" s="1115"/>
      <c r="K709" s="1115"/>
      <c r="L709" s="1115"/>
      <c r="M709" s="1115"/>
      <c r="N709" s="1115"/>
      <c r="O709" s="1115"/>
      <c r="P709" s="1115"/>
      <c r="Q709" s="1115"/>
      <c r="R709" s="1115"/>
      <c r="S709" s="1115"/>
      <c r="T709" s="1115"/>
      <c r="U709" s="1115"/>
      <c r="V709" s="1197"/>
    </row>
    <row r="710" spans="1:22" ht="16" customHeight="1">
      <c r="A710" s="598"/>
      <c r="B710" s="1114" t="s">
        <v>220</v>
      </c>
      <c r="C710" s="1115"/>
      <c r="D710" s="1115" t="str">
        <f>IF('statement of marks'!L29="","",'statement of marks'!L29)</f>
        <v/>
      </c>
      <c r="E710" s="1115"/>
      <c r="F710" s="1115"/>
      <c r="G710" s="1115"/>
      <c r="H710" s="1115"/>
      <c r="I710" s="1115"/>
      <c r="J710" s="1115"/>
      <c r="K710" s="1115"/>
      <c r="L710" s="1115"/>
      <c r="M710" s="1115"/>
      <c r="N710" s="1115"/>
      <c r="O710" s="1115"/>
      <c r="P710" s="1115"/>
      <c r="Q710" s="1115"/>
      <c r="R710" s="1115"/>
      <c r="S710" s="1115"/>
      <c r="T710" s="1115"/>
      <c r="U710" s="1115"/>
      <c r="V710" s="1197"/>
    </row>
    <row r="711" spans="1:22" ht="16" customHeight="1">
      <c r="A711" s="598"/>
      <c r="B711" s="1114" t="s">
        <v>221</v>
      </c>
      <c r="C711" s="1115"/>
      <c r="D711" s="1119" t="str">
        <f>'statement of marks'!$G$3</f>
        <v>6 A</v>
      </c>
      <c r="E711" s="1119"/>
      <c r="F711" s="1119"/>
      <c r="G711" s="1115" t="s">
        <v>9</v>
      </c>
      <c r="H711" s="1115"/>
      <c r="I711" s="1115"/>
      <c r="J711" s="1119" t="str">
        <f>IF('statement of marks'!D29="","",'statement of marks'!D29)</f>
        <v/>
      </c>
      <c r="K711" s="1119"/>
      <c r="L711" s="1119"/>
      <c r="M711" s="1115" t="s">
        <v>222</v>
      </c>
      <c r="N711" s="1115"/>
      <c r="O711" s="1115"/>
      <c r="P711" s="1119" t="str">
        <f>IF('statement of marks'!F29="","",'statement of marks'!F29)</f>
        <v/>
      </c>
      <c r="Q711" s="1119"/>
      <c r="R711" s="1119"/>
      <c r="S711" s="1214" t="str">
        <f>IF('statement of marks'!$J$3="","",'statement of marks'!$J$3)</f>
        <v xml:space="preserve">fo|ky; dk Mk;l dksM+ </v>
      </c>
      <c r="T711" s="1214"/>
      <c r="U711" s="1214"/>
      <c r="V711" s="1215"/>
    </row>
    <row r="712" spans="1:22" ht="16" customHeight="1">
      <c r="A712" s="598"/>
      <c r="B712" s="601" t="s">
        <v>0</v>
      </c>
      <c r="C712" s="602"/>
      <c r="D712" s="1121" t="str">
        <f>IF('statement of marks'!H29="","",'statement of marks'!H29)</f>
        <v/>
      </c>
      <c r="E712" s="1121"/>
      <c r="F712" s="1121"/>
      <c r="G712" s="1115" t="str">
        <f>IF('statement of marks'!I29="","",'statement of marks'!I29)</f>
        <v/>
      </c>
      <c r="H712" s="1115"/>
      <c r="I712" s="1115"/>
      <c r="J712" s="1115"/>
      <c r="K712" s="1115"/>
      <c r="L712" s="1115"/>
      <c r="M712" s="1115"/>
      <c r="N712" s="1115"/>
      <c r="O712" s="1115"/>
      <c r="P712" s="1115"/>
      <c r="Q712" s="1115"/>
      <c r="R712" s="1115"/>
      <c r="S712" s="1190" t="str">
        <f>IF('statement of marks'!$K$3="","",'statement of marks'!$K$3)</f>
        <v xml:space="preserve">08291009401   </v>
      </c>
      <c r="T712" s="1190"/>
      <c r="U712" s="1190"/>
      <c r="V712" s="1191"/>
    </row>
    <row r="713" spans="1:22" ht="16" customHeight="1">
      <c r="A713" s="598"/>
      <c r="B713" s="561" t="s">
        <v>28</v>
      </c>
      <c r="C713" s="603" t="s">
        <v>97</v>
      </c>
      <c r="D713" s="1081" t="s">
        <v>1</v>
      </c>
      <c r="E713" s="1081"/>
      <c r="F713" s="1081"/>
      <c r="G713" s="1081" t="s">
        <v>21</v>
      </c>
      <c r="H713" s="1081"/>
      <c r="I713" s="1081"/>
      <c r="J713" s="1081" t="s">
        <v>68</v>
      </c>
      <c r="K713" s="1081"/>
      <c r="L713" s="1081"/>
      <c r="M713" s="1081" t="s">
        <v>98</v>
      </c>
      <c r="N713" s="1081"/>
      <c r="O713" s="1081"/>
      <c r="P713" s="1192" t="s">
        <v>278</v>
      </c>
      <c r="Q713" s="1193" t="s">
        <v>459</v>
      </c>
      <c r="R713" s="1193"/>
      <c r="S713" s="1193"/>
      <c r="T713" s="1194" t="s">
        <v>458</v>
      </c>
      <c r="U713" s="1194"/>
      <c r="V713" s="1195"/>
    </row>
    <row r="714" spans="1:22" ht="16" customHeight="1">
      <c r="A714" s="598"/>
      <c r="B714" s="561"/>
      <c r="C714" s="603"/>
      <c r="D714" s="596" t="s">
        <v>468</v>
      </c>
      <c r="E714" s="596" t="s">
        <v>469</v>
      </c>
      <c r="F714" s="604" t="s">
        <v>2</v>
      </c>
      <c r="G714" s="596" t="s">
        <v>468</v>
      </c>
      <c r="H714" s="596" t="s">
        <v>469</v>
      </c>
      <c r="I714" s="604" t="s">
        <v>2</v>
      </c>
      <c r="J714" s="596" t="s">
        <v>468</v>
      </c>
      <c r="K714" s="596" t="s">
        <v>469</v>
      </c>
      <c r="L714" s="604" t="s">
        <v>2</v>
      </c>
      <c r="M714" s="596" t="s">
        <v>468</v>
      </c>
      <c r="N714" s="596" t="s">
        <v>469</v>
      </c>
      <c r="O714" s="604" t="s">
        <v>2</v>
      </c>
      <c r="P714" s="1192"/>
      <c r="Q714" s="596" t="s">
        <v>468</v>
      </c>
      <c r="R714" s="596" t="s">
        <v>469</v>
      </c>
      <c r="S714" s="608" t="s">
        <v>2</v>
      </c>
      <c r="T714" s="618" t="s">
        <v>304</v>
      </c>
      <c r="U714" s="619" t="s">
        <v>5</v>
      </c>
      <c r="V714" s="620" t="s">
        <v>464</v>
      </c>
    </row>
    <row r="715" spans="1:22" ht="16" customHeight="1">
      <c r="A715" s="599"/>
      <c r="B715" s="1178" t="s">
        <v>3</v>
      </c>
      <c r="C715" s="1179"/>
      <c r="D715" s="579">
        <f>IF('statement of marks'!M$6="","",'statement of marks'!M$6)</f>
        <v>5</v>
      </c>
      <c r="E715" s="579">
        <f>IF('statement of marks'!N$6="","",'statement of marks'!N$6)</f>
        <v>5</v>
      </c>
      <c r="F715" s="605">
        <f>IF('statement of marks'!O$6="","",'statement of marks'!O$6)</f>
        <v>10</v>
      </c>
      <c r="G715" s="579">
        <f>IF('statement of marks'!P$6="","",'statement of marks'!P$6)</f>
        <v>5</v>
      </c>
      <c r="H715" s="579">
        <f>IF('statement of marks'!Q$6="","",'statement of marks'!Q$6)</f>
        <v>5</v>
      </c>
      <c r="I715" s="605">
        <f>IF('statement of marks'!R$6="","",'statement of marks'!R$6)</f>
        <v>10</v>
      </c>
      <c r="J715" s="579">
        <f>IF('statement of marks'!S$6="","",'statement of marks'!S$6)</f>
        <v>5</v>
      </c>
      <c r="K715" s="579">
        <f>IF('statement of marks'!T$6="","",'statement of marks'!T$6)</f>
        <v>5</v>
      </c>
      <c r="L715" s="605">
        <f>IF('statement of marks'!U$6="","",'statement of marks'!U$6)</f>
        <v>10</v>
      </c>
      <c r="M715" s="579">
        <f>IF('statement of marks'!W$6="","",'statement of marks'!W$6)</f>
        <v>50</v>
      </c>
      <c r="N715" s="579">
        <f>IF('statement of marks'!X$6="","",'statement of marks'!X$6)</f>
        <v>20</v>
      </c>
      <c r="O715" s="605">
        <f>IF('statement of marks'!Y$6="","",'statement of marks'!Y$6)</f>
        <v>70</v>
      </c>
      <c r="P715" s="580">
        <f>IF('statement of marks'!Z$6="","",'statement of marks'!Z$6)</f>
        <v>100</v>
      </c>
      <c r="Q715" s="579">
        <f>IF('statement of marks'!AA$6="","",'statement of marks'!AA$6)</f>
        <v>70</v>
      </c>
      <c r="R715" s="579">
        <f>IF('statement of marks'!AB$6="","",'statement of marks'!AB$6)</f>
        <v>30</v>
      </c>
      <c r="S715" s="605">
        <f>IF('statement of marks'!AC$6="","",'statement of marks'!AC$6)</f>
        <v>100</v>
      </c>
      <c r="T715" s="615">
        <f>IF('statement of marks'!AD$6="","",'statement of marks'!AD$6)</f>
        <v>200</v>
      </c>
      <c r="U715" s="615" t="str">
        <f>IF('statement of marks'!AE$6="","",'statement of marks'!AE$6)</f>
        <v/>
      </c>
      <c r="V715" s="621" t="str">
        <f>IF('statement of marks'!AF$6="","",'statement of marks'!AF$6)</f>
        <v/>
      </c>
    </row>
    <row r="716" spans="1:22" ht="16" customHeight="1">
      <c r="A716" s="598"/>
      <c r="B716" s="1114" t="str">
        <f>IF('statement of marks'!$M$3="","",'statement of marks'!$M$3)</f>
        <v>fgUnh</v>
      </c>
      <c r="C716" s="1115"/>
      <c r="D716" s="275" t="str">
        <f>IF('statement of marks'!M29="","",'statement of marks'!M29)</f>
        <v/>
      </c>
      <c r="E716" s="275" t="str">
        <f>IF('statement of marks'!N29="","",'statement of marks'!N29)</f>
        <v/>
      </c>
      <c r="F716" s="606" t="str">
        <f>IF('statement of marks'!O29="","",'statement of marks'!O29)</f>
        <v/>
      </c>
      <c r="G716" s="275" t="str">
        <f>IF('statement of marks'!P29="","",'statement of marks'!P29)</f>
        <v/>
      </c>
      <c r="H716" s="275" t="str">
        <f>IF('statement of marks'!Q29="","",'statement of marks'!Q29)</f>
        <v/>
      </c>
      <c r="I716" s="606" t="str">
        <f>IF('statement of marks'!R29="","",'statement of marks'!R29)</f>
        <v/>
      </c>
      <c r="J716" s="275" t="str">
        <f>IF('statement of marks'!S29="","",'statement of marks'!S29)</f>
        <v/>
      </c>
      <c r="K716" s="275" t="str">
        <f>IF('statement of marks'!T29="","",'statement of marks'!T29)</f>
        <v/>
      </c>
      <c r="L716" s="606" t="str">
        <f>IF('statement of marks'!U29="","",'statement of marks'!U29)</f>
        <v/>
      </c>
      <c r="M716" s="275" t="str">
        <f>IF('statement of marks'!W29="","",'statement of marks'!W29)</f>
        <v/>
      </c>
      <c r="N716" s="275" t="str">
        <f>IF('statement of marks'!X29="","",'statement of marks'!X29)</f>
        <v/>
      </c>
      <c r="O716" s="606" t="str">
        <f>IF('statement of marks'!Y29="","",'statement of marks'!Y29)</f>
        <v/>
      </c>
      <c r="P716" s="277" t="str">
        <f>IF('statement of marks'!Z29="","",'statement of marks'!Z29)</f>
        <v/>
      </c>
      <c r="Q716" s="275" t="str">
        <f>IF('statement of marks'!AA29="","",'statement of marks'!AA29)</f>
        <v/>
      </c>
      <c r="R716" s="275" t="str">
        <f>IF('statement of marks'!AB29="","",'statement of marks'!AB29)</f>
        <v/>
      </c>
      <c r="S716" s="606" t="str">
        <f>IF('statement of marks'!AC29="","",'statement of marks'!AC29)</f>
        <v/>
      </c>
      <c r="T716" s="578" t="str">
        <f>IF('statement of marks'!AD29="","",'statement of marks'!AD29)</f>
        <v/>
      </c>
      <c r="U716" s="578" t="str">
        <f>IF('statement of marks'!AE29="","",'statement of marks'!AE29)</f>
        <v/>
      </c>
      <c r="V716" s="612" t="str">
        <f>IF('statement of marks'!AF29="","",'statement of marks'!AF29)</f>
        <v/>
      </c>
    </row>
    <row r="717" spans="1:22" ht="16" customHeight="1">
      <c r="A717" s="598"/>
      <c r="B717" s="1114" t="str">
        <f>IF('statement of marks'!$AI$3="","",'statement of marks'!$AI$3)</f>
        <v>vaxszth</v>
      </c>
      <c r="C717" s="1115"/>
      <c r="D717" s="275" t="str">
        <f>IF('statement of marks'!AI29="","",'statement of marks'!AI29)</f>
        <v/>
      </c>
      <c r="E717" s="275" t="str">
        <f>IF('statement of marks'!AJ29="","",'statement of marks'!AJ29)</f>
        <v/>
      </c>
      <c r="F717" s="606" t="str">
        <f>IF('statement of marks'!AK29="","",'statement of marks'!AK29)</f>
        <v/>
      </c>
      <c r="G717" s="275" t="str">
        <f>IF('statement of marks'!AL29="","",'statement of marks'!AL29)</f>
        <v/>
      </c>
      <c r="H717" s="275" t="str">
        <f>IF('statement of marks'!AM29="","",'statement of marks'!AM29)</f>
        <v/>
      </c>
      <c r="I717" s="606" t="str">
        <f>IF('statement of marks'!AN29="","",'statement of marks'!AN29)</f>
        <v/>
      </c>
      <c r="J717" s="275" t="str">
        <f>IF('statement of marks'!AO29="","",'statement of marks'!AO29)</f>
        <v/>
      </c>
      <c r="K717" s="275" t="str">
        <f>IF('statement of marks'!AP29="","",'statement of marks'!AP29)</f>
        <v/>
      </c>
      <c r="L717" s="606" t="str">
        <f>IF('statement of marks'!AQ29="","",'statement of marks'!AQ29)</f>
        <v/>
      </c>
      <c r="M717" s="275" t="str">
        <f>IF('statement of marks'!AS29="","",'statement of marks'!AS29)</f>
        <v/>
      </c>
      <c r="N717" s="275" t="str">
        <f>IF('statement of marks'!AT29="","",'statement of marks'!AT29)</f>
        <v/>
      </c>
      <c r="O717" s="606" t="str">
        <f>IF('statement of marks'!AU29="","",'statement of marks'!AU29)</f>
        <v/>
      </c>
      <c r="P717" s="277" t="str">
        <f>IF('statement of marks'!AV29="","",'statement of marks'!AV29)</f>
        <v/>
      </c>
      <c r="Q717" s="275" t="str">
        <f>IF('statement of marks'!AW29="","",'statement of marks'!AW29)</f>
        <v/>
      </c>
      <c r="R717" s="275" t="str">
        <f>IF('statement of marks'!AX29="","",'statement of marks'!AX29)</f>
        <v/>
      </c>
      <c r="S717" s="606" t="str">
        <f>IF('statement of marks'!AY29="","",'statement of marks'!AY29)</f>
        <v/>
      </c>
      <c r="T717" s="578" t="str">
        <f>IF('statement of marks'!AZ29="","",'statement of marks'!AZ29)</f>
        <v/>
      </c>
      <c r="U717" s="578" t="str">
        <f>IF('statement of marks'!BA29="","",'statement of marks'!BA29)</f>
        <v/>
      </c>
      <c r="V717" s="612" t="str">
        <f>IF('statement of marks'!BB29="","",'statement of marks'!BB29)</f>
        <v/>
      </c>
    </row>
    <row r="718" spans="1:22" ht="16" customHeight="1">
      <c r="A718" s="598"/>
      <c r="B718" s="1114" t="str">
        <f>IF('statement of marks'!BE29="s","laLd`r",IF('statement of marks'!BE29="u","mnwZ",IF('statement of marks'!BE29="g","xqtjkrh",IF('statement of marks'!BE29="p","iatkch",IF('statement of marks'!BE29="sd","fla/kh","r`rh; Hkk""kk")))))</f>
        <v>r`rh; Hkk"kk</v>
      </c>
      <c r="C718" s="1115"/>
      <c r="D718" s="275" t="str">
        <f>IF('statement of marks'!BF29="","",'statement of marks'!BF29)</f>
        <v/>
      </c>
      <c r="E718" s="275" t="str">
        <f>IF('statement of marks'!BG29="","",'statement of marks'!BG29)</f>
        <v/>
      </c>
      <c r="F718" s="606" t="str">
        <f>IF('statement of marks'!BH29="","",'statement of marks'!BH29)</f>
        <v/>
      </c>
      <c r="G718" s="275" t="str">
        <f>IF('statement of marks'!BI29="","",'statement of marks'!BI29)</f>
        <v/>
      </c>
      <c r="H718" s="275" t="str">
        <f>IF('statement of marks'!BJ29="","",'statement of marks'!BJ29)</f>
        <v/>
      </c>
      <c r="I718" s="606" t="str">
        <f>IF('statement of marks'!BK29="","",'statement of marks'!BK29)</f>
        <v/>
      </c>
      <c r="J718" s="275" t="str">
        <f>IF('statement of marks'!BL29="","",'statement of marks'!BL29)</f>
        <v/>
      </c>
      <c r="K718" s="275" t="str">
        <f>IF('statement of marks'!BM29="","",'statement of marks'!BM29)</f>
        <v/>
      </c>
      <c r="L718" s="606" t="str">
        <f>IF('statement of marks'!BN29="","",'statement of marks'!BN29)</f>
        <v/>
      </c>
      <c r="M718" s="275" t="str">
        <f>IF('statement of marks'!BP29="","",'statement of marks'!BP29)</f>
        <v/>
      </c>
      <c r="N718" s="275" t="str">
        <f>IF('statement of marks'!BQ29="","",'statement of marks'!BQ29)</f>
        <v/>
      </c>
      <c r="O718" s="606" t="str">
        <f>IF('statement of marks'!BR29="","",'statement of marks'!BR29)</f>
        <v/>
      </c>
      <c r="P718" s="277" t="str">
        <f>IF('statement of marks'!BS29="","",'statement of marks'!BS29)</f>
        <v/>
      </c>
      <c r="Q718" s="275" t="str">
        <f>IF('statement of marks'!BT29="","",'statement of marks'!BT29)</f>
        <v/>
      </c>
      <c r="R718" s="275" t="str">
        <f>IF('statement of marks'!BU29="","",'statement of marks'!BU29)</f>
        <v/>
      </c>
      <c r="S718" s="606" t="str">
        <f>IF('statement of marks'!BV29="","",'statement of marks'!BV29)</f>
        <v/>
      </c>
      <c r="T718" s="578" t="str">
        <f>IF('statement of marks'!BW29="","",'statement of marks'!BW29)</f>
        <v/>
      </c>
      <c r="U718" s="578" t="str">
        <f>IF('statement of marks'!BX29="","",'statement of marks'!BX29)</f>
        <v/>
      </c>
      <c r="V718" s="612" t="str">
        <f>IF('statement of marks'!BY29="","",'statement of marks'!BY29)</f>
        <v/>
      </c>
    </row>
    <row r="719" spans="1:22" ht="16" customHeight="1">
      <c r="A719" s="598"/>
      <c r="B719" s="1114" t="str">
        <f>IF('statement of marks'!$CB$3="","",'statement of marks'!$CB$3)</f>
        <v>xf.kr</v>
      </c>
      <c r="C719" s="1115"/>
      <c r="D719" s="275" t="str">
        <f>IF('statement of marks'!CB29="","",'statement of marks'!CB29)</f>
        <v/>
      </c>
      <c r="E719" s="275" t="str">
        <f>IF('statement of marks'!CC29="","",'statement of marks'!CC29)</f>
        <v/>
      </c>
      <c r="F719" s="606" t="str">
        <f>IF('statement of marks'!CD29="","",'statement of marks'!CD29)</f>
        <v/>
      </c>
      <c r="G719" s="275" t="str">
        <f>IF('statement of marks'!CE29="","",'statement of marks'!CE29)</f>
        <v/>
      </c>
      <c r="H719" s="275" t="str">
        <f>IF('statement of marks'!CF29="","",'statement of marks'!CF29)</f>
        <v/>
      </c>
      <c r="I719" s="606" t="str">
        <f>IF('statement of marks'!CG29="","",'statement of marks'!CG29)</f>
        <v/>
      </c>
      <c r="J719" s="275" t="str">
        <f>IF('statement of marks'!CH29="","",'statement of marks'!CH29)</f>
        <v/>
      </c>
      <c r="K719" s="275" t="str">
        <f>IF('statement of marks'!CI29="","",'statement of marks'!CI29)</f>
        <v/>
      </c>
      <c r="L719" s="606" t="str">
        <f>IF('statement of marks'!CJ29="","",'statement of marks'!CJ29)</f>
        <v/>
      </c>
      <c r="M719" s="275" t="str">
        <f>IF('statement of marks'!CL29="","",'statement of marks'!CL29)</f>
        <v/>
      </c>
      <c r="N719" s="275" t="str">
        <f>IF('statement of marks'!CM29="","",'statement of marks'!CM29)</f>
        <v/>
      </c>
      <c r="O719" s="606" t="str">
        <f>IF('statement of marks'!CN29="","",'statement of marks'!CN29)</f>
        <v/>
      </c>
      <c r="P719" s="277" t="str">
        <f>IF('statement of marks'!CO29="","",'statement of marks'!CO29)</f>
        <v/>
      </c>
      <c r="Q719" s="275" t="str">
        <f>IF('statement of marks'!CP29="","",'statement of marks'!CP29)</f>
        <v/>
      </c>
      <c r="R719" s="275" t="str">
        <f>IF('statement of marks'!CQ29="","",'statement of marks'!CQ29)</f>
        <v/>
      </c>
      <c r="S719" s="606" t="str">
        <f>IF('statement of marks'!CR29="","",'statement of marks'!CR29)</f>
        <v/>
      </c>
      <c r="T719" s="578" t="str">
        <f>IF('statement of marks'!CS29="","",'statement of marks'!CS29)</f>
        <v/>
      </c>
      <c r="U719" s="578" t="str">
        <f>IF('statement of marks'!CT29="","",'statement of marks'!CT29)</f>
        <v/>
      </c>
      <c r="V719" s="612" t="str">
        <f>IF('statement of marks'!CU29="","",'statement of marks'!CU29)</f>
        <v/>
      </c>
    </row>
    <row r="720" spans="1:22" ht="16" customHeight="1">
      <c r="A720" s="598"/>
      <c r="B720" s="1114" t="str">
        <f>IF('statement of marks'!$CX$3="","",'statement of marks'!$CX$3)</f>
        <v>foKku</v>
      </c>
      <c r="C720" s="1115"/>
      <c r="D720" s="275" t="str">
        <f>IF('statement of marks'!CX29="","",'statement of marks'!CX29)</f>
        <v/>
      </c>
      <c r="E720" s="275" t="str">
        <f>IF('statement of marks'!CY29="","",'statement of marks'!CY29)</f>
        <v/>
      </c>
      <c r="F720" s="606" t="str">
        <f>IF('statement of marks'!CZ29="","",'statement of marks'!CZ29)</f>
        <v/>
      </c>
      <c r="G720" s="275" t="str">
        <f>IF('statement of marks'!DA29="","",'statement of marks'!DA29)</f>
        <v/>
      </c>
      <c r="H720" s="275" t="str">
        <f>IF('statement of marks'!DB29="","",'statement of marks'!DB29)</f>
        <v/>
      </c>
      <c r="I720" s="606" t="str">
        <f>IF('statement of marks'!DC29="","",'statement of marks'!DC29)</f>
        <v/>
      </c>
      <c r="J720" s="275" t="str">
        <f>IF('statement of marks'!DD29="","",'statement of marks'!DD29)</f>
        <v/>
      </c>
      <c r="K720" s="275" t="str">
        <f>IF('statement of marks'!DE29="","",'statement of marks'!DE29)</f>
        <v/>
      </c>
      <c r="L720" s="606" t="str">
        <f>IF('statement of marks'!DF29="","",'statement of marks'!DF29)</f>
        <v/>
      </c>
      <c r="M720" s="275" t="str">
        <f>IF('statement of marks'!DH29="","",'statement of marks'!DH29)</f>
        <v/>
      </c>
      <c r="N720" s="275" t="str">
        <f>IF('statement of marks'!DI29="","",'statement of marks'!DI29)</f>
        <v/>
      </c>
      <c r="O720" s="606" t="str">
        <f>IF('statement of marks'!DJ29="","",'statement of marks'!DJ29)</f>
        <v/>
      </c>
      <c r="P720" s="277" t="str">
        <f>IF('statement of marks'!DK29="","",'statement of marks'!DK29)</f>
        <v/>
      </c>
      <c r="Q720" s="275" t="str">
        <f>IF('statement of marks'!DL29="","",'statement of marks'!DL29)</f>
        <v/>
      </c>
      <c r="R720" s="275" t="str">
        <f>IF('statement of marks'!DM29="","",'statement of marks'!DM29)</f>
        <v/>
      </c>
      <c r="S720" s="606" t="str">
        <f>IF('statement of marks'!DN29="","",'statement of marks'!DN29)</f>
        <v/>
      </c>
      <c r="T720" s="578" t="str">
        <f>IF('statement of marks'!DO29="","",'statement of marks'!DO29)</f>
        <v/>
      </c>
      <c r="U720" s="578" t="str">
        <f>IF('statement of marks'!DP29="","",'statement of marks'!DP29)</f>
        <v/>
      </c>
      <c r="V720" s="612" t="str">
        <f>IF('statement of marks'!DQ29="","",'statement of marks'!DQ29)</f>
        <v/>
      </c>
    </row>
    <row r="721" spans="1:22" ht="16" customHeight="1">
      <c r="A721" s="598"/>
      <c r="B721" s="1114" t="str">
        <f>IF('statement of marks'!$DT$3="","",'statement of marks'!$DT$3)</f>
        <v>lkekftd foKku</v>
      </c>
      <c r="C721" s="1115"/>
      <c r="D721" s="275" t="str">
        <f>IF('statement of marks'!DT29="","",'statement of marks'!DT29)</f>
        <v/>
      </c>
      <c r="E721" s="275" t="str">
        <f>IF('statement of marks'!DU29="","",'statement of marks'!DU29)</f>
        <v/>
      </c>
      <c r="F721" s="606" t="str">
        <f>IF('statement of marks'!DV29="","",'statement of marks'!DV29)</f>
        <v/>
      </c>
      <c r="G721" s="275" t="str">
        <f>IF('statement of marks'!DW29="","",'statement of marks'!DW29)</f>
        <v/>
      </c>
      <c r="H721" s="275" t="str">
        <f>IF('statement of marks'!DX29="","",'statement of marks'!DX29)</f>
        <v/>
      </c>
      <c r="I721" s="606" t="str">
        <f>IF('statement of marks'!DY29="","",'statement of marks'!DY29)</f>
        <v/>
      </c>
      <c r="J721" s="275" t="str">
        <f>IF('statement of marks'!DZ29="","",'statement of marks'!DZ29)</f>
        <v/>
      </c>
      <c r="K721" s="275" t="str">
        <f>IF('statement of marks'!EA29="","",'statement of marks'!EA29)</f>
        <v/>
      </c>
      <c r="L721" s="606" t="str">
        <f>IF('statement of marks'!EB29="","",'statement of marks'!EB29)</f>
        <v/>
      </c>
      <c r="M721" s="275" t="str">
        <f>IF('statement of marks'!ED29="","",'statement of marks'!ED29)</f>
        <v/>
      </c>
      <c r="N721" s="275" t="str">
        <f>IF('statement of marks'!EE29="","",'statement of marks'!EE29)</f>
        <v/>
      </c>
      <c r="O721" s="606" t="str">
        <f>IF('statement of marks'!EF29="","",'statement of marks'!EF29)</f>
        <v/>
      </c>
      <c r="P721" s="277" t="str">
        <f>IF('statement of marks'!EG29="","",'statement of marks'!EG29)</f>
        <v/>
      </c>
      <c r="Q721" s="275" t="str">
        <f>IF('statement of marks'!EH29="","",'statement of marks'!EH29)</f>
        <v/>
      </c>
      <c r="R721" s="275" t="str">
        <f>IF('statement of marks'!EI29="","",'statement of marks'!EI29)</f>
        <v/>
      </c>
      <c r="S721" s="606" t="str">
        <f>IF('statement of marks'!EJ29="","",'statement of marks'!EJ29)</f>
        <v/>
      </c>
      <c r="T721" s="578" t="str">
        <f>IF('statement of marks'!EK29="","",'statement of marks'!EK29)</f>
        <v/>
      </c>
      <c r="U721" s="578" t="str">
        <f>IF('statement of marks'!EL29="","",'statement of marks'!EL29)</f>
        <v/>
      </c>
      <c r="V721" s="612" t="str">
        <f>IF('statement of marks'!EM29="","",'statement of marks'!EM29)</f>
        <v/>
      </c>
    </row>
    <row r="722" spans="1:22" ht="16" customHeight="1">
      <c r="A722" s="598"/>
      <c r="B722" s="1117" t="s">
        <v>271</v>
      </c>
      <c r="C722" s="1118"/>
      <c r="D722" s="1081" t="s">
        <v>1</v>
      </c>
      <c r="E722" s="1081"/>
      <c r="F722" s="1081"/>
      <c r="G722" s="1081" t="s">
        <v>21</v>
      </c>
      <c r="H722" s="1081"/>
      <c r="I722" s="1081"/>
      <c r="J722" s="1081" t="s">
        <v>272</v>
      </c>
      <c r="K722" s="1081"/>
      <c r="L722" s="1081"/>
      <c r="M722" s="1081" t="s">
        <v>68</v>
      </c>
      <c r="N722" s="1081"/>
      <c r="O722" s="1081"/>
      <c r="P722" s="1081" t="s">
        <v>463</v>
      </c>
      <c r="Q722" s="1081"/>
      <c r="R722" s="1081"/>
      <c r="S722" s="609"/>
      <c r="T722" s="1187" t="s">
        <v>458</v>
      </c>
      <c r="U722" s="1188"/>
      <c r="V722" s="1189"/>
    </row>
    <row r="723" spans="1:22" ht="16" customHeight="1">
      <c r="A723" s="599"/>
      <c r="B723" s="1175" t="s">
        <v>3</v>
      </c>
      <c r="C723" s="1176"/>
      <c r="D723" s="1177">
        <f>IF('statement of marks'!EP$6="","",'statement of marks'!EP$6)</f>
        <v>20</v>
      </c>
      <c r="E723" s="1177"/>
      <c r="F723" s="1177"/>
      <c r="G723" s="1177">
        <f>IF('statement of marks'!EQ$6="","",'statement of marks'!EQ$6)</f>
        <v>20</v>
      </c>
      <c r="H723" s="1177"/>
      <c r="I723" s="1177"/>
      <c r="J723" s="1177">
        <f>IF('statement of marks'!ES$6="","",'statement of marks'!ES$6)</f>
        <v>20</v>
      </c>
      <c r="K723" s="1177"/>
      <c r="L723" s="1177"/>
      <c r="M723" s="1177">
        <f>IF('statement of marks'!ER$6="","",'statement of marks'!ER$6)</f>
        <v>20</v>
      </c>
      <c r="N723" s="1177"/>
      <c r="O723" s="1177"/>
      <c r="P723" s="1177">
        <f>IF('statement of marks'!ET$6="","",'statement of marks'!ET$6)</f>
        <v>20</v>
      </c>
      <c r="Q723" s="1177"/>
      <c r="R723" s="1177"/>
      <c r="S723" s="610" t="str">
        <f>IF('statement of marks'!FE$6="","",'statement of marks'!EX$6)</f>
        <v/>
      </c>
      <c r="T723" s="615">
        <f>IF('statement of marks'!EU$6="","",'statement of marks'!EU$6)</f>
        <v>100</v>
      </c>
      <c r="U723" s="616" t="s">
        <v>5</v>
      </c>
      <c r="V723" s="617" t="s">
        <v>464</v>
      </c>
    </row>
    <row r="724" spans="1:22" ht="16" customHeight="1">
      <c r="A724" s="598"/>
      <c r="B724" s="1114" t="str">
        <f>IF('statement of marks'!$EP$3="","",'statement of marks'!$EP$3)</f>
        <v>dk;kZuqHko</v>
      </c>
      <c r="C724" s="1115"/>
      <c r="D724" s="1103" t="str">
        <f>IF('statement of marks'!EP29="","",'statement of marks'!EP29)</f>
        <v/>
      </c>
      <c r="E724" s="1103"/>
      <c r="F724" s="1103"/>
      <c r="G724" s="1103" t="str">
        <f>IF('statement of marks'!EQ29="","",'statement of marks'!EQ29)</f>
        <v/>
      </c>
      <c r="H724" s="1103"/>
      <c r="I724" s="1103"/>
      <c r="J724" s="1103" t="str">
        <f>IF('statement of marks'!ES29="","",'statement of marks'!ES29)</f>
        <v/>
      </c>
      <c r="K724" s="1103"/>
      <c r="L724" s="1103"/>
      <c r="M724" s="1103" t="str">
        <f>IF('statement of marks'!ER29="","",'statement of marks'!ER29)</f>
        <v/>
      </c>
      <c r="N724" s="1103"/>
      <c r="O724" s="1103"/>
      <c r="P724" s="1103" t="str">
        <f>IF('statement of marks'!ET29="","",'statement of marks'!ET29)</f>
        <v/>
      </c>
      <c r="Q724" s="1103"/>
      <c r="R724" s="1103"/>
      <c r="S724" s="611"/>
      <c r="T724" s="613" t="str">
        <f>IF('statement of marks'!EU29="","",'statement of marks'!EU29)</f>
        <v/>
      </c>
      <c r="U724" s="613" t="str">
        <f>IF('statement of marks'!EV29="","",'statement of marks'!EV29)</f>
        <v/>
      </c>
      <c r="V724" s="614" t="str">
        <f>IF('statement of marks'!EW29="","",'statement of marks'!EW29)</f>
        <v/>
      </c>
    </row>
    <row r="725" spans="1:22" ht="16" customHeight="1">
      <c r="A725" s="598"/>
      <c r="B725" s="1112" t="str">
        <f>IF('statement of marks'!$EZ$3="","",'statement of marks'!$EZ$3)</f>
        <v>dyk f'k{kk</v>
      </c>
      <c r="C725" s="1113"/>
      <c r="D725" s="1103" t="str">
        <f>IF('statement of marks'!EZ29="","",'statement of marks'!EZ29)</f>
        <v/>
      </c>
      <c r="E725" s="1103"/>
      <c r="F725" s="1103"/>
      <c r="G725" s="1103" t="str">
        <f>IF('statement of marks'!FA29="","",'statement of marks'!FA29)</f>
        <v/>
      </c>
      <c r="H725" s="1103"/>
      <c r="I725" s="1103"/>
      <c r="J725" s="1103" t="str">
        <f>IF('statement of marks'!FC29="","",'statement of marks'!FC29)</f>
        <v/>
      </c>
      <c r="K725" s="1103"/>
      <c r="L725" s="1103"/>
      <c r="M725" s="1103" t="str">
        <f>IF('statement of marks'!FB29="","",'statement of marks'!FB29)</f>
        <v/>
      </c>
      <c r="N725" s="1103"/>
      <c r="O725" s="1103"/>
      <c r="P725" s="1103" t="str">
        <f>IF('statement of marks'!FD29="","",'statement of marks'!FD29)</f>
        <v/>
      </c>
      <c r="Q725" s="1103"/>
      <c r="R725" s="1103"/>
      <c r="S725" s="611"/>
      <c r="T725" s="613" t="str">
        <f>IF('statement of marks'!FE29="","",'statement of marks'!FE29)</f>
        <v/>
      </c>
      <c r="U725" s="613" t="str">
        <f>IF('statement of marks'!FF29="","",'statement of marks'!FF29)</f>
        <v/>
      </c>
      <c r="V725" s="614" t="str">
        <f>IF('statement of marks'!FG29="","",'statement of marks'!FG29)</f>
        <v/>
      </c>
    </row>
    <row r="726" spans="1:22" ht="16" customHeight="1">
      <c r="A726" s="598"/>
      <c r="B726" s="1109" t="str">
        <f>IF('statement of marks'!$FJ$3="","",'statement of marks'!$FJ$3)</f>
        <v>LokLF; ,oe~ 'kkjhfjd f'k{kk</v>
      </c>
      <c r="C726" s="1110"/>
      <c r="D726" s="1103" t="str">
        <f>IF('statement of marks'!FJ29="","",'statement of marks'!FJ29)</f>
        <v/>
      </c>
      <c r="E726" s="1103"/>
      <c r="F726" s="1103"/>
      <c r="G726" s="1103" t="str">
        <f>IF('statement of marks'!FK29="","",'statement of marks'!FK29)</f>
        <v/>
      </c>
      <c r="H726" s="1103"/>
      <c r="I726" s="1103"/>
      <c r="J726" s="1103" t="str">
        <f>IF('statement of marks'!FM29="","",'statement of marks'!FM29)</f>
        <v/>
      </c>
      <c r="K726" s="1103"/>
      <c r="L726" s="1103"/>
      <c r="M726" s="1103" t="str">
        <f>IF('statement of marks'!FL29="","",'statement of marks'!FL29)</f>
        <v/>
      </c>
      <c r="N726" s="1103"/>
      <c r="O726" s="1103"/>
      <c r="P726" s="1103" t="str">
        <f>IF('statement of marks'!FN29="","",'statement of marks'!FN29)</f>
        <v/>
      </c>
      <c r="Q726" s="1103"/>
      <c r="R726" s="1103"/>
      <c r="S726" s="611"/>
      <c r="T726" s="613" t="str">
        <f>IF('statement of marks'!FO29="","",'statement of marks'!FO29)</f>
        <v/>
      </c>
      <c r="U726" s="613" t="str">
        <f>IF('statement of marks'!FP29="","",'statement of marks'!FP29)</f>
        <v/>
      </c>
      <c r="V726" s="614" t="str">
        <f>IF('statement of marks'!FQ29="","",'statement of marks'!FQ29)</f>
        <v/>
      </c>
    </row>
    <row r="727" spans="1:22" ht="16" customHeight="1">
      <c r="A727" s="598"/>
      <c r="B727" s="1104" t="s">
        <v>273</v>
      </c>
      <c r="C727" s="1105"/>
      <c r="D727" s="1213" t="str">
        <f>details!$DZ$3</f>
        <v>vxLr rd</v>
      </c>
      <c r="E727" s="1213"/>
      <c r="F727" s="1213"/>
      <c r="G727" s="1213" t="str">
        <f>details!$ED$3</f>
        <v>vDVwcj rd</v>
      </c>
      <c r="H727" s="1213"/>
      <c r="I727" s="1213"/>
      <c r="J727" s="1213" t="str">
        <f>details!$EL$3</f>
        <v>Qjojh rd</v>
      </c>
      <c r="K727" s="1213"/>
      <c r="L727" s="1213"/>
      <c r="M727" s="1213" t="str">
        <f>details!$EH$3</f>
        <v>fnlEcj rd</v>
      </c>
      <c r="N727" s="1213"/>
      <c r="O727" s="1213"/>
      <c r="P727" s="1213" t="str">
        <f>details!$EP$3</f>
        <v>loZ ;ksx</v>
      </c>
      <c r="Q727" s="1213"/>
      <c r="R727" s="1213"/>
      <c r="S727" s="1106" t="s">
        <v>475</v>
      </c>
      <c r="T727" s="1107"/>
      <c r="U727" s="1107"/>
      <c r="V727" s="1180"/>
    </row>
    <row r="728" spans="1:22" ht="16" customHeight="1">
      <c r="A728" s="598"/>
      <c r="B728" s="1100" t="s">
        <v>99</v>
      </c>
      <c r="C728" s="1101"/>
      <c r="D728" s="1102" t="str">
        <f>IF(details!EA29="","",details!EA29)</f>
        <v/>
      </c>
      <c r="E728" s="1102"/>
      <c r="F728" s="1102"/>
      <c r="G728" s="1102" t="str">
        <f>IF(details!EE29="","",details!EE29)</f>
        <v/>
      </c>
      <c r="H728" s="1102"/>
      <c r="I728" s="1102"/>
      <c r="J728" s="1102" t="str">
        <f>IF(details!EM29="","",details!EM29)</f>
        <v/>
      </c>
      <c r="K728" s="1102"/>
      <c r="L728" s="1102"/>
      <c r="M728" s="1102" t="str">
        <f>IF(details!EI29="","",details!EI29)</f>
        <v/>
      </c>
      <c r="N728" s="1102"/>
      <c r="O728" s="1102"/>
      <c r="P728" s="1102" t="str">
        <f>IF(details!EQ29="","",details!EQ29)</f>
        <v/>
      </c>
      <c r="Q728" s="1102"/>
      <c r="R728" s="1102"/>
      <c r="S728" s="1181">
        <f>'statement of marks'!$HG$108</f>
        <v>42460</v>
      </c>
      <c r="T728" s="1182"/>
      <c r="U728" s="1182"/>
      <c r="V728" s="1183"/>
    </row>
    <row r="729" spans="1:22" ht="16" customHeight="1">
      <c r="A729" s="598"/>
      <c r="B729" s="1094" t="s">
        <v>15</v>
      </c>
      <c r="C729" s="1095"/>
      <c r="D729" s="1096" t="str">
        <f>IF(details!DZ29="","",details!DZ29)</f>
        <v/>
      </c>
      <c r="E729" s="1096"/>
      <c r="F729" s="1096"/>
      <c r="G729" s="1096" t="str">
        <f>IF(details!ED29="","",details!ED29)</f>
        <v/>
      </c>
      <c r="H729" s="1096"/>
      <c r="I729" s="1096"/>
      <c r="J729" s="1096" t="str">
        <f>IF(details!EL29="","",details!EL29)</f>
        <v/>
      </c>
      <c r="K729" s="1096"/>
      <c r="L729" s="1096"/>
      <c r="M729" s="1096" t="str">
        <f>IF(details!EH29="","",details!EH29)</f>
        <v/>
      </c>
      <c r="N729" s="1096"/>
      <c r="O729" s="1096"/>
      <c r="P729" s="1096" t="str">
        <f>IF(details!EP29="","",details!EP29)</f>
        <v/>
      </c>
      <c r="Q729" s="1096"/>
      <c r="R729" s="1096"/>
      <c r="S729" s="1184"/>
      <c r="T729" s="1185"/>
      <c r="U729" s="1185"/>
      <c r="V729" s="1186"/>
    </row>
    <row r="730" spans="1:22" ht="16" customHeight="1">
      <c r="A730" s="1206"/>
      <c r="B730" s="1207" t="s">
        <v>473</v>
      </c>
      <c r="C730" s="1208"/>
      <c r="D730" s="1209" t="s">
        <v>3</v>
      </c>
      <c r="E730" s="1209"/>
      <c r="F730" s="1209"/>
      <c r="G730" s="1209" t="s">
        <v>389</v>
      </c>
      <c r="H730" s="1209"/>
      <c r="I730" s="1209"/>
      <c r="J730" s="1209" t="s">
        <v>5</v>
      </c>
      <c r="K730" s="1209"/>
      <c r="L730" s="1209"/>
      <c r="M730" s="1209" t="s">
        <v>465</v>
      </c>
      <c r="N730" s="1209"/>
      <c r="O730" s="1209"/>
      <c r="P730" s="1210" t="s">
        <v>306</v>
      </c>
      <c r="Q730" s="1210"/>
      <c r="R730" s="1210"/>
      <c r="S730" s="1209" t="s">
        <v>473</v>
      </c>
      <c r="T730" s="1209"/>
      <c r="U730" s="1209"/>
      <c r="V730" s="1211"/>
    </row>
    <row r="731" spans="1:22" ht="16" customHeight="1">
      <c r="A731" s="1206"/>
      <c r="B731" s="1207"/>
      <c r="C731" s="1208"/>
      <c r="D731" s="1212" t="str">
        <f>'statement of marks'!HE29</f>
        <v/>
      </c>
      <c r="E731" s="1212"/>
      <c r="F731" s="1212"/>
      <c r="G731" s="1212" t="str">
        <f>'statement of marks'!HF29</f>
        <v/>
      </c>
      <c r="H731" s="1212"/>
      <c r="I731" s="1212"/>
      <c r="J731" s="1212" t="str">
        <f>'statement of marks'!HG29</f>
        <v/>
      </c>
      <c r="K731" s="1212"/>
      <c r="L731" s="1212"/>
      <c r="M731" s="1212" t="str">
        <f>'statement of marks'!HJ29</f>
        <v/>
      </c>
      <c r="N731" s="1212"/>
      <c r="O731" s="1212"/>
      <c r="P731" s="1212" t="str">
        <f>'statement of marks'!HI29</f>
        <v/>
      </c>
      <c r="Q731" s="1212"/>
      <c r="R731" s="1212"/>
      <c r="S731" s="1209" t="str">
        <f>'statement of marks'!HD29</f>
        <v/>
      </c>
      <c r="T731" s="1209"/>
      <c r="U731" s="1209"/>
      <c r="V731" s="1211"/>
    </row>
    <row r="732" spans="1:22" ht="16" customHeight="1">
      <c r="A732" s="598"/>
      <c r="B732" s="1089" t="s">
        <v>100</v>
      </c>
      <c r="C732" s="1090"/>
      <c r="D732" s="1081"/>
      <c r="E732" s="1081"/>
      <c r="F732" s="1081"/>
      <c r="G732" s="1081"/>
      <c r="H732" s="1081"/>
      <c r="I732" s="1081"/>
      <c r="J732" s="1081"/>
      <c r="K732" s="1081"/>
      <c r="L732" s="1081"/>
      <c r="M732" s="1081"/>
      <c r="N732" s="1081"/>
      <c r="O732" s="1081"/>
      <c r="P732" s="1081"/>
      <c r="Q732" s="1081"/>
      <c r="R732" s="1081"/>
      <c r="S732" s="1081"/>
      <c r="T732" s="1081"/>
      <c r="U732" s="1081"/>
      <c r="V732" s="1205"/>
    </row>
    <row r="733" spans="1:22" ht="16" customHeight="1">
      <c r="A733" s="598"/>
      <c r="B733" s="1087" t="s">
        <v>80</v>
      </c>
      <c r="C733" s="1088"/>
      <c r="D733" s="1081"/>
      <c r="E733" s="1081"/>
      <c r="F733" s="1081"/>
      <c r="G733" s="1081"/>
      <c r="H733" s="1081"/>
      <c r="I733" s="1081"/>
      <c r="J733" s="1081"/>
      <c r="K733" s="1081"/>
      <c r="L733" s="1081"/>
      <c r="M733" s="1081"/>
      <c r="N733" s="1081"/>
      <c r="O733" s="1081"/>
      <c r="P733" s="1081"/>
      <c r="Q733" s="1081"/>
      <c r="R733" s="1081"/>
      <c r="S733" s="1081"/>
      <c r="T733" s="1081"/>
      <c r="U733" s="1081"/>
      <c r="V733" s="1205"/>
    </row>
    <row r="734" spans="1:22" ht="16" customHeight="1">
      <c r="A734" s="598"/>
      <c r="B734" s="1089" t="s">
        <v>466</v>
      </c>
      <c r="C734" s="1090"/>
      <c r="D734" s="1081"/>
      <c r="E734" s="1081"/>
      <c r="F734" s="1081"/>
      <c r="G734" s="1081"/>
      <c r="H734" s="1081"/>
      <c r="I734" s="1081"/>
      <c r="J734" s="1081"/>
      <c r="K734" s="1081"/>
      <c r="L734" s="1081"/>
      <c r="M734" s="1081"/>
      <c r="N734" s="1081"/>
      <c r="O734" s="1081"/>
      <c r="P734" s="1081" t="s">
        <v>466</v>
      </c>
      <c r="Q734" s="1081"/>
      <c r="R734" s="1081"/>
      <c r="S734" s="1081"/>
      <c r="T734" s="1081"/>
      <c r="U734" s="1081"/>
      <c r="V734" s="1205"/>
    </row>
    <row r="735" spans="1:22" ht="16" customHeight="1">
      <c r="A735" s="598"/>
      <c r="B735" s="1085" t="s">
        <v>101</v>
      </c>
      <c r="C735" s="1086"/>
      <c r="D735" s="1081"/>
      <c r="E735" s="1081"/>
      <c r="F735" s="1081"/>
      <c r="G735" s="1081"/>
      <c r="H735" s="1081"/>
      <c r="I735" s="1081"/>
      <c r="J735" s="1081"/>
      <c r="K735" s="1081"/>
      <c r="L735" s="1081"/>
      <c r="M735" s="1081"/>
      <c r="N735" s="1081"/>
      <c r="O735" s="1081"/>
      <c r="P735" s="1081"/>
      <c r="Q735" s="1081"/>
      <c r="R735" s="1081"/>
      <c r="S735" s="1198" t="s">
        <v>101</v>
      </c>
      <c r="T735" s="1198"/>
      <c r="U735" s="1198"/>
      <c r="V735" s="1199"/>
    </row>
    <row r="736" spans="1:22" ht="16" customHeight="1" thickBot="1">
      <c r="A736" s="600"/>
      <c r="B736" s="1200" t="s">
        <v>102</v>
      </c>
      <c r="C736" s="1201"/>
      <c r="D736" s="1202"/>
      <c r="E736" s="1202"/>
      <c r="F736" s="1202"/>
      <c r="G736" s="1202"/>
      <c r="H736" s="1202"/>
      <c r="I736" s="1202"/>
      <c r="J736" s="1202"/>
      <c r="K736" s="1202"/>
      <c r="L736" s="1202"/>
      <c r="M736" s="1202"/>
      <c r="N736" s="1202"/>
      <c r="O736" s="1202"/>
      <c r="P736" s="1202"/>
      <c r="Q736" s="1202"/>
      <c r="R736" s="1202"/>
      <c r="S736" s="1203" t="s">
        <v>163</v>
      </c>
      <c r="T736" s="1203"/>
      <c r="U736" s="1203"/>
      <c r="V736" s="1204"/>
    </row>
    <row r="737" spans="1:22" ht="16" customHeight="1">
      <c r="A737" s="597"/>
      <c r="B737" s="1216" t="s">
        <v>47</v>
      </c>
      <c r="C737" s="1217"/>
      <c r="D737" s="1217"/>
      <c r="E737" s="1217"/>
      <c r="F737" s="1217"/>
      <c r="G737" s="1217"/>
      <c r="H737" s="1217"/>
      <c r="I737" s="1217"/>
      <c r="J737" s="1217"/>
      <c r="K737" s="1217"/>
      <c r="L737" s="1217"/>
      <c r="M737" s="1217"/>
      <c r="N737" s="1217"/>
      <c r="O737" s="1217"/>
      <c r="P737" s="1217"/>
      <c r="Q737" s="1217"/>
      <c r="R737" s="1217"/>
      <c r="S737" s="1217"/>
      <c r="T737" s="1217"/>
      <c r="U737" s="1217"/>
      <c r="V737" s="1218"/>
    </row>
    <row r="738" spans="1:22" ht="16" customHeight="1">
      <c r="A738" s="598"/>
      <c r="B738" s="1219" t="str">
        <f>'statement of marks'!$A$1</f>
        <v>jk- ck- ek/;fed fo|ky; uohu] fuEckgsM+k</v>
      </c>
      <c r="C738" s="1220"/>
      <c r="D738" s="1220"/>
      <c r="E738" s="1220"/>
      <c r="F738" s="1220"/>
      <c r="G738" s="1220"/>
      <c r="H738" s="1220"/>
      <c r="I738" s="1220"/>
      <c r="J738" s="1220"/>
      <c r="K738" s="1220"/>
      <c r="L738" s="1220"/>
      <c r="M738" s="1220"/>
      <c r="N738" s="1220"/>
      <c r="O738" s="1220"/>
      <c r="P738" s="1220"/>
      <c r="Q738" s="1220"/>
      <c r="R738" s="1220"/>
      <c r="S738" s="1220"/>
      <c r="T738" s="1220"/>
      <c r="U738" s="1220"/>
      <c r="V738" s="1221"/>
    </row>
    <row r="739" spans="1:22" ht="16" customHeight="1">
      <c r="A739" s="598"/>
      <c r="B739" s="1114" t="s">
        <v>467</v>
      </c>
      <c r="C739" s="1115"/>
      <c r="D739" s="1119" t="str">
        <f>'statement of marks'!$H$3</f>
        <v>2015-16</v>
      </c>
      <c r="E739" s="1119"/>
      <c r="F739" s="1119"/>
      <c r="G739" s="1119"/>
      <c r="H739" s="1119"/>
      <c r="I739" s="1119"/>
      <c r="J739" s="1119"/>
      <c r="K739" s="1119"/>
      <c r="L739" s="1119"/>
      <c r="M739" s="1119"/>
      <c r="N739" s="1119"/>
      <c r="O739" s="1119"/>
      <c r="P739" s="1119"/>
      <c r="Q739" s="1119"/>
      <c r="R739" s="1119"/>
      <c r="S739" s="1119"/>
      <c r="T739" s="1119"/>
      <c r="U739" s="1119"/>
      <c r="V739" s="1196"/>
    </row>
    <row r="740" spans="1:22" ht="16" customHeight="1">
      <c r="A740" s="598"/>
      <c r="B740" s="1114" t="s">
        <v>218</v>
      </c>
      <c r="C740" s="1115"/>
      <c r="D740" s="1115" t="str">
        <f>IF('statement of marks'!J30="","",'statement of marks'!J30)</f>
        <v/>
      </c>
      <c r="E740" s="1115"/>
      <c r="F740" s="1115"/>
      <c r="G740" s="1115"/>
      <c r="H740" s="1115"/>
      <c r="I740" s="1115"/>
      <c r="J740" s="1115"/>
      <c r="K740" s="1115"/>
      <c r="L740" s="1115"/>
      <c r="M740" s="1115"/>
      <c r="N740" s="1115"/>
      <c r="O740" s="1115"/>
      <c r="P740" s="1115"/>
      <c r="Q740" s="1115"/>
      <c r="R740" s="1115"/>
      <c r="S740" s="1115"/>
      <c r="T740" s="1115"/>
      <c r="U740" s="1115"/>
      <c r="V740" s="1197"/>
    </row>
    <row r="741" spans="1:22" ht="16" customHeight="1">
      <c r="A741" s="598"/>
      <c r="B741" s="1114" t="s">
        <v>219</v>
      </c>
      <c r="C741" s="1115"/>
      <c r="D741" s="1115" t="str">
        <f>IF('statement of marks'!K30="","",'statement of marks'!K30)</f>
        <v/>
      </c>
      <c r="E741" s="1115"/>
      <c r="F741" s="1115"/>
      <c r="G741" s="1115"/>
      <c r="H741" s="1115"/>
      <c r="I741" s="1115"/>
      <c r="J741" s="1115"/>
      <c r="K741" s="1115"/>
      <c r="L741" s="1115"/>
      <c r="M741" s="1115"/>
      <c r="N741" s="1115"/>
      <c r="O741" s="1115"/>
      <c r="P741" s="1115"/>
      <c r="Q741" s="1115"/>
      <c r="R741" s="1115"/>
      <c r="S741" s="1115"/>
      <c r="T741" s="1115"/>
      <c r="U741" s="1115"/>
      <c r="V741" s="1197"/>
    </row>
    <row r="742" spans="1:22" ht="16" customHeight="1">
      <c r="A742" s="598"/>
      <c r="B742" s="1114" t="s">
        <v>220</v>
      </c>
      <c r="C742" s="1115"/>
      <c r="D742" s="1115" t="str">
        <f>IF('statement of marks'!L30="","",'statement of marks'!L30)</f>
        <v/>
      </c>
      <c r="E742" s="1115"/>
      <c r="F742" s="1115"/>
      <c r="G742" s="1115"/>
      <c r="H742" s="1115"/>
      <c r="I742" s="1115"/>
      <c r="J742" s="1115"/>
      <c r="K742" s="1115"/>
      <c r="L742" s="1115"/>
      <c r="M742" s="1115"/>
      <c r="N742" s="1115"/>
      <c r="O742" s="1115"/>
      <c r="P742" s="1115"/>
      <c r="Q742" s="1115"/>
      <c r="R742" s="1115"/>
      <c r="S742" s="1115"/>
      <c r="T742" s="1115"/>
      <c r="U742" s="1115"/>
      <c r="V742" s="1197"/>
    </row>
    <row r="743" spans="1:22" ht="16" customHeight="1">
      <c r="A743" s="598"/>
      <c r="B743" s="1114" t="s">
        <v>221</v>
      </c>
      <c r="C743" s="1115"/>
      <c r="D743" s="1119" t="str">
        <f>'statement of marks'!$G$3</f>
        <v>6 A</v>
      </c>
      <c r="E743" s="1119"/>
      <c r="F743" s="1119"/>
      <c r="G743" s="1115" t="s">
        <v>9</v>
      </c>
      <c r="H743" s="1115"/>
      <c r="I743" s="1115"/>
      <c r="J743" s="1119" t="str">
        <f>IF('statement of marks'!D30="","",'statement of marks'!D30)</f>
        <v/>
      </c>
      <c r="K743" s="1119"/>
      <c r="L743" s="1119"/>
      <c r="M743" s="1115" t="s">
        <v>222</v>
      </c>
      <c r="N743" s="1115"/>
      <c r="O743" s="1115"/>
      <c r="P743" s="1119" t="str">
        <f>IF('statement of marks'!F30="","",'statement of marks'!F30)</f>
        <v/>
      </c>
      <c r="Q743" s="1119"/>
      <c r="R743" s="1119"/>
      <c r="S743" s="1214" t="str">
        <f>IF('statement of marks'!$J$3="","",'statement of marks'!$J$3)</f>
        <v xml:space="preserve">fo|ky; dk Mk;l dksM+ </v>
      </c>
      <c r="T743" s="1214"/>
      <c r="U743" s="1214"/>
      <c r="V743" s="1215"/>
    </row>
    <row r="744" spans="1:22" ht="16" customHeight="1">
      <c r="A744" s="598"/>
      <c r="B744" s="601" t="s">
        <v>0</v>
      </c>
      <c r="C744" s="602"/>
      <c r="D744" s="1121" t="str">
        <f>IF('statement of marks'!H30="","",'statement of marks'!H30)</f>
        <v/>
      </c>
      <c r="E744" s="1121"/>
      <c r="F744" s="1121"/>
      <c r="G744" s="1115" t="str">
        <f>IF('statement of marks'!I30="","",'statement of marks'!I30)</f>
        <v/>
      </c>
      <c r="H744" s="1115"/>
      <c r="I744" s="1115"/>
      <c r="J744" s="1115"/>
      <c r="K744" s="1115"/>
      <c r="L744" s="1115"/>
      <c r="M744" s="1115"/>
      <c r="N744" s="1115"/>
      <c r="O744" s="1115"/>
      <c r="P744" s="1115"/>
      <c r="Q744" s="1115"/>
      <c r="R744" s="1115"/>
      <c r="S744" s="1190" t="str">
        <f>IF('statement of marks'!$K$3="","",'statement of marks'!$K$3)</f>
        <v xml:space="preserve">08291009401   </v>
      </c>
      <c r="T744" s="1190"/>
      <c r="U744" s="1190"/>
      <c r="V744" s="1191"/>
    </row>
    <row r="745" spans="1:22" ht="16" customHeight="1">
      <c r="A745" s="598"/>
      <c r="B745" s="561" t="s">
        <v>28</v>
      </c>
      <c r="C745" s="603" t="s">
        <v>97</v>
      </c>
      <c r="D745" s="1081" t="s">
        <v>1</v>
      </c>
      <c r="E745" s="1081"/>
      <c r="F745" s="1081"/>
      <c r="G745" s="1081" t="s">
        <v>21</v>
      </c>
      <c r="H745" s="1081"/>
      <c r="I745" s="1081"/>
      <c r="J745" s="1081" t="s">
        <v>68</v>
      </c>
      <c r="K745" s="1081"/>
      <c r="L745" s="1081"/>
      <c r="M745" s="1081" t="s">
        <v>98</v>
      </c>
      <c r="N745" s="1081"/>
      <c r="O745" s="1081"/>
      <c r="P745" s="1192" t="s">
        <v>278</v>
      </c>
      <c r="Q745" s="1193" t="s">
        <v>459</v>
      </c>
      <c r="R745" s="1193"/>
      <c r="S745" s="1193"/>
      <c r="T745" s="1194" t="s">
        <v>458</v>
      </c>
      <c r="U745" s="1194"/>
      <c r="V745" s="1195"/>
    </row>
    <row r="746" spans="1:22" ht="16" customHeight="1">
      <c r="A746" s="598"/>
      <c r="B746" s="561"/>
      <c r="C746" s="603"/>
      <c r="D746" s="596" t="s">
        <v>468</v>
      </c>
      <c r="E746" s="596" t="s">
        <v>469</v>
      </c>
      <c r="F746" s="604" t="s">
        <v>2</v>
      </c>
      <c r="G746" s="596" t="s">
        <v>468</v>
      </c>
      <c r="H746" s="596" t="s">
        <v>469</v>
      </c>
      <c r="I746" s="604" t="s">
        <v>2</v>
      </c>
      <c r="J746" s="596" t="s">
        <v>468</v>
      </c>
      <c r="K746" s="596" t="s">
        <v>469</v>
      </c>
      <c r="L746" s="604" t="s">
        <v>2</v>
      </c>
      <c r="M746" s="596" t="s">
        <v>468</v>
      </c>
      <c r="N746" s="596" t="s">
        <v>469</v>
      </c>
      <c r="O746" s="604" t="s">
        <v>2</v>
      </c>
      <c r="P746" s="1192"/>
      <c r="Q746" s="596" t="s">
        <v>468</v>
      </c>
      <c r="R746" s="596" t="s">
        <v>469</v>
      </c>
      <c r="S746" s="608" t="s">
        <v>2</v>
      </c>
      <c r="T746" s="618" t="s">
        <v>304</v>
      </c>
      <c r="U746" s="619" t="s">
        <v>5</v>
      </c>
      <c r="V746" s="620" t="s">
        <v>464</v>
      </c>
    </row>
    <row r="747" spans="1:22" ht="16" customHeight="1">
      <c r="A747" s="599"/>
      <c r="B747" s="1178" t="s">
        <v>3</v>
      </c>
      <c r="C747" s="1179"/>
      <c r="D747" s="579">
        <f>IF('statement of marks'!M$6="","",'statement of marks'!M$6)</f>
        <v>5</v>
      </c>
      <c r="E747" s="579">
        <f>IF('statement of marks'!N$6="","",'statement of marks'!N$6)</f>
        <v>5</v>
      </c>
      <c r="F747" s="605">
        <f>IF('statement of marks'!O$6="","",'statement of marks'!O$6)</f>
        <v>10</v>
      </c>
      <c r="G747" s="579">
        <f>IF('statement of marks'!P$6="","",'statement of marks'!P$6)</f>
        <v>5</v>
      </c>
      <c r="H747" s="579">
        <f>IF('statement of marks'!Q$6="","",'statement of marks'!Q$6)</f>
        <v>5</v>
      </c>
      <c r="I747" s="605">
        <f>IF('statement of marks'!R$6="","",'statement of marks'!R$6)</f>
        <v>10</v>
      </c>
      <c r="J747" s="579">
        <f>IF('statement of marks'!S$6="","",'statement of marks'!S$6)</f>
        <v>5</v>
      </c>
      <c r="K747" s="579">
        <f>IF('statement of marks'!T$6="","",'statement of marks'!T$6)</f>
        <v>5</v>
      </c>
      <c r="L747" s="605">
        <f>IF('statement of marks'!U$6="","",'statement of marks'!U$6)</f>
        <v>10</v>
      </c>
      <c r="M747" s="579">
        <f>IF('statement of marks'!W$6="","",'statement of marks'!W$6)</f>
        <v>50</v>
      </c>
      <c r="N747" s="579">
        <f>IF('statement of marks'!X$6="","",'statement of marks'!X$6)</f>
        <v>20</v>
      </c>
      <c r="O747" s="605">
        <f>IF('statement of marks'!Y$6="","",'statement of marks'!Y$6)</f>
        <v>70</v>
      </c>
      <c r="P747" s="580">
        <f>IF('statement of marks'!Z$6="","",'statement of marks'!Z$6)</f>
        <v>100</v>
      </c>
      <c r="Q747" s="579">
        <f>IF('statement of marks'!AA$6="","",'statement of marks'!AA$6)</f>
        <v>70</v>
      </c>
      <c r="R747" s="579">
        <f>IF('statement of marks'!AB$6="","",'statement of marks'!AB$6)</f>
        <v>30</v>
      </c>
      <c r="S747" s="605">
        <f>IF('statement of marks'!AC$6="","",'statement of marks'!AC$6)</f>
        <v>100</v>
      </c>
      <c r="T747" s="615">
        <f>IF('statement of marks'!AD$6="","",'statement of marks'!AD$6)</f>
        <v>200</v>
      </c>
      <c r="U747" s="615" t="str">
        <f>IF('statement of marks'!AE$6="","",'statement of marks'!AE$6)</f>
        <v/>
      </c>
      <c r="V747" s="621" t="str">
        <f>IF('statement of marks'!AF$6="","",'statement of marks'!AF$6)</f>
        <v/>
      </c>
    </row>
    <row r="748" spans="1:22" ht="16" customHeight="1">
      <c r="A748" s="598"/>
      <c r="B748" s="1114" t="str">
        <f>IF('statement of marks'!$M$3="","",'statement of marks'!$M$3)</f>
        <v>fgUnh</v>
      </c>
      <c r="C748" s="1115"/>
      <c r="D748" s="275" t="str">
        <f>IF('statement of marks'!M30="","",'statement of marks'!M30)</f>
        <v/>
      </c>
      <c r="E748" s="275" t="str">
        <f>IF('statement of marks'!N30="","",'statement of marks'!N30)</f>
        <v/>
      </c>
      <c r="F748" s="606" t="str">
        <f>IF('statement of marks'!O30="","",'statement of marks'!O30)</f>
        <v/>
      </c>
      <c r="G748" s="275" t="str">
        <f>IF('statement of marks'!P30="","",'statement of marks'!P30)</f>
        <v/>
      </c>
      <c r="H748" s="275" t="str">
        <f>IF('statement of marks'!Q30="","",'statement of marks'!Q30)</f>
        <v/>
      </c>
      <c r="I748" s="606" t="str">
        <f>IF('statement of marks'!R30="","",'statement of marks'!R30)</f>
        <v/>
      </c>
      <c r="J748" s="275" t="str">
        <f>IF('statement of marks'!S30="","",'statement of marks'!S30)</f>
        <v/>
      </c>
      <c r="K748" s="275" t="str">
        <f>IF('statement of marks'!T30="","",'statement of marks'!T30)</f>
        <v/>
      </c>
      <c r="L748" s="606" t="str">
        <f>IF('statement of marks'!U30="","",'statement of marks'!U30)</f>
        <v/>
      </c>
      <c r="M748" s="275" t="str">
        <f>IF('statement of marks'!W30="","",'statement of marks'!W30)</f>
        <v/>
      </c>
      <c r="N748" s="275" t="str">
        <f>IF('statement of marks'!X30="","",'statement of marks'!X30)</f>
        <v/>
      </c>
      <c r="O748" s="606" t="str">
        <f>IF('statement of marks'!Y30="","",'statement of marks'!Y30)</f>
        <v/>
      </c>
      <c r="P748" s="277" t="str">
        <f>IF('statement of marks'!Z30="","",'statement of marks'!Z30)</f>
        <v/>
      </c>
      <c r="Q748" s="275" t="str">
        <f>IF('statement of marks'!AA30="","",'statement of marks'!AA30)</f>
        <v/>
      </c>
      <c r="R748" s="275" t="str">
        <f>IF('statement of marks'!AB30="","",'statement of marks'!AB30)</f>
        <v/>
      </c>
      <c r="S748" s="606" t="str">
        <f>IF('statement of marks'!AC30="","",'statement of marks'!AC30)</f>
        <v/>
      </c>
      <c r="T748" s="578" t="str">
        <f>IF('statement of marks'!AD30="","",'statement of marks'!AD30)</f>
        <v/>
      </c>
      <c r="U748" s="578" t="str">
        <f>IF('statement of marks'!AE30="","",'statement of marks'!AE30)</f>
        <v/>
      </c>
      <c r="V748" s="612" t="str">
        <f>IF('statement of marks'!AF30="","",'statement of marks'!AF30)</f>
        <v/>
      </c>
    </row>
    <row r="749" spans="1:22" ht="16" customHeight="1">
      <c r="A749" s="598"/>
      <c r="B749" s="1114" t="str">
        <f>IF('statement of marks'!$AI$3="","",'statement of marks'!$AI$3)</f>
        <v>vaxszth</v>
      </c>
      <c r="C749" s="1115"/>
      <c r="D749" s="275" t="str">
        <f>IF('statement of marks'!AI30="","",'statement of marks'!AI30)</f>
        <v/>
      </c>
      <c r="E749" s="275" t="str">
        <f>IF('statement of marks'!AJ30="","",'statement of marks'!AJ30)</f>
        <v/>
      </c>
      <c r="F749" s="606" t="str">
        <f>IF('statement of marks'!AK30="","",'statement of marks'!AK30)</f>
        <v/>
      </c>
      <c r="G749" s="275" t="str">
        <f>IF('statement of marks'!AL30="","",'statement of marks'!AL30)</f>
        <v/>
      </c>
      <c r="H749" s="275" t="str">
        <f>IF('statement of marks'!AM30="","",'statement of marks'!AM30)</f>
        <v/>
      </c>
      <c r="I749" s="606" t="str">
        <f>IF('statement of marks'!AN30="","",'statement of marks'!AN30)</f>
        <v/>
      </c>
      <c r="J749" s="275" t="str">
        <f>IF('statement of marks'!AO30="","",'statement of marks'!AO30)</f>
        <v/>
      </c>
      <c r="K749" s="275" t="str">
        <f>IF('statement of marks'!AP30="","",'statement of marks'!AP30)</f>
        <v/>
      </c>
      <c r="L749" s="606" t="str">
        <f>IF('statement of marks'!AQ30="","",'statement of marks'!AQ30)</f>
        <v/>
      </c>
      <c r="M749" s="275" t="str">
        <f>IF('statement of marks'!AS30="","",'statement of marks'!AS30)</f>
        <v/>
      </c>
      <c r="N749" s="275" t="str">
        <f>IF('statement of marks'!AT30="","",'statement of marks'!AT30)</f>
        <v/>
      </c>
      <c r="O749" s="606" t="str">
        <f>IF('statement of marks'!AU30="","",'statement of marks'!AU30)</f>
        <v/>
      </c>
      <c r="P749" s="277" t="str">
        <f>IF('statement of marks'!AV30="","",'statement of marks'!AV30)</f>
        <v/>
      </c>
      <c r="Q749" s="275" t="str">
        <f>IF('statement of marks'!AW30="","",'statement of marks'!AW30)</f>
        <v/>
      </c>
      <c r="R749" s="275" t="str">
        <f>IF('statement of marks'!AX30="","",'statement of marks'!AX30)</f>
        <v/>
      </c>
      <c r="S749" s="606" t="str">
        <f>IF('statement of marks'!AY30="","",'statement of marks'!AY30)</f>
        <v/>
      </c>
      <c r="T749" s="578" t="str">
        <f>IF('statement of marks'!AZ30="","",'statement of marks'!AZ30)</f>
        <v/>
      </c>
      <c r="U749" s="578" t="str">
        <f>IF('statement of marks'!BA30="","",'statement of marks'!BA30)</f>
        <v/>
      </c>
      <c r="V749" s="612" t="str">
        <f>IF('statement of marks'!BB30="","",'statement of marks'!BB30)</f>
        <v/>
      </c>
    </row>
    <row r="750" spans="1:22" ht="16" customHeight="1">
      <c r="A750" s="598"/>
      <c r="B750" s="1114" t="str">
        <f>IF('statement of marks'!BE30="s","laLd`r",IF('statement of marks'!BE30="u","mnwZ",IF('statement of marks'!BE30="g","xqtjkrh",IF('statement of marks'!BE30="p","iatkch",IF('statement of marks'!BE30="sd","fla/kh","r`rh; Hkk""kk")))))</f>
        <v>r`rh; Hkk"kk</v>
      </c>
      <c r="C750" s="1115"/>
      <c r="D750" s="275" t="str">
        <f>IF('statement of marks'!BF30="","",'statement of marks'!BF30)</f>
        <v/>
      </c>
      <c r="E750" s="275" t="str">
        <f>IF('statement of marks'!BG30="","",'statement of marks'!BG30)</f>
        <v/>
      </c>
      <c r="F750" s="606" t="str">
        <f>IF('statement of marks'!BH30="","",'statement of marks'!BH30)</f>
        <v/>
      </c>
      <c r="G750" s="275" t="str">
        <f>IF('statement of marks'!BI30="","",'statement of marks'!BI30)</f>
        <v/>
      </c>
      <c r="H750" s="275" t="str">
        <f>IF('statement of marks'!BJ30="","",'statement of marks'!BJ30)</f>
        <v/>
      </c>
      <c r="I750" s="606" t="str">
        <f>IF('statement of marks'!BK30="","",'statement of marks'!BK30)</f>
        <v/>
      </c>
      <c r="J750" s="275" t="str">
        <f>IF('statement of marks'!BL30="","",'statement of marks'!BL30)</f>
        <v/>
      </c>
      <c r="K750" s="275" t="str">
        <f>IF('statement of marks'!BM30="","",'statement of marks'!BM30)</f>
        <v/>
      </c>
      <c r="L750" s="606" t="str">
        <f>IF('statement of marks'!BN30="","",'statement of marks'!BN30)</f>
        <v/>
      </c>
      <c r="M750" s="275" t="str">
        <f>IF('statement of marks'!BP30="","",'statement of marks'!BP30)</f>
        <v/>
      </c>
      <c r="N750" s="275" t="str">
        <f>IF('statement of marks'!BQ30="","",'statement of marks'!BQ30)</f>
        <v/>
      </c>
      <c r="O750" s="606" t="str">
        <f>IF('statement of marks'!BR30="","",'statement of marks'!BR30)</f>
        <v/>
      </c>
      <c r="P750" s="277" t="str">
        <f>IF('statement of marks'!BS30="","",'statement of marks'!BS30)</f>
        <v/>
      </c>
      <c r="Q750" s="275" t="str">
        <f>IF('statement of marks'!BT30="","",'statement of marks'!BT30)</f>
        <v/>
      </c>
      <c r="R750" s="275" t="str">
        <f>IF('statement of marks'!BU30="","",'statement of marks'!BU30)</f>
        <v/>
      </c>
      <c r="S750" s="606" t="str">
        <f>IF('statement of marks'!BV30="","",'statement of marks'!BV30)</f>
        <v/>
      </c>
      <c r="T750" s="578" t="str">
        <f>IF('statement of marks'!BW30="","",'statement of marks'!BW30)</f>
        <v/>
      </c>
      <c r="U750" s="578" t="str">
        <f>IF('statement of marks'!BX30="","",'statement of marks'!BX30)</f>
        <v/>
      </c>
      <c r="V750" s="612" t="str">
        <f>IF('statement of marks'!BY30="","",'statement of marks'!BY30)</f>
        <v/>
      </c>
    </row>
    <row r="751" spans="1:22" ht="16" customHeight="1">
      <c r="A751" s="598"/>
      <c r="B751" s="1114" t="str">
        <f>IF('statement of marks'!$CB$3="","",'statement of marks'!$CB$3)</f>
        <v>xf.kr</v>
      </c>
      <c r="C751" s="1115"/>
      <c r="D751" s="275" t="str">
        <f>IF('statement of marks'!CB30="","",'statement of marks'!CB30)</f>
        <v/>
      </c>
      <c r="E751" s="275" t="str">
        <f>IF('statement of marks'!CC30="","",'statement of marks'!CC30)</f>
        <v/>
      </c>
      <c r="F751" s="606" t="str">
        <f>IF('statement of marks'!CD30="","",'statement of marks'!CD30)</f>
        <v/>
      </c>
      <c r="G751" s="275" t="str">
        <f>IF('statement of marks'!CE30="","",'statement of marks'!CE30)</f>
        <v/>
      </c>
      <c r="H751" s="275" t="str">
        <f>IF('statement of marks'!CF30="","",'statement of marks'!CF30)</f>
        <v/>
      </c>
      <c r="I751" s="606" t="str">
        <f>IF('statement of marks'!CG30="","",'statement of marks'!CG30)</f>
        <v/>
      </c>
      <c r="J751" s="275" t="str">
        <f>IF('statement of marks'!CH30="","",'statement of marks'!CH30)</f>
        <v/>
      </c>
      <c r="K751" s="275" t="str">
        <f>IF('statement of marks'!CI30="","",'statement of marks'!CI30)</f>
        <v/>
      </c>
      <c r="L751" s="606" t="str">
        <f>IF('statement of marks'!CJ30="","",'statement of marks'!CJ30)</f>
        <v/>
      </c>
      <c r="M751" s="275" t="str">
        <f>IF('statement of marks'!CL30="","",'statement of marks'!CL30)</f>
        <v/>
      </c>
      <c r="N751" s="275" t="str">
        <f>IF('statement of marks'!CM30="","",'statement of marks'!CM30)</f>
        <v/>
      </c>
      <c r="O751" s="606" t="str">
        <f>IF('statement of marks'!CN30="","",'statement of marks'!CN30)</f>
        <v/>
      </c>
      <c r="P751" s="277" t="str">
        <f>IF('statement of marks'!CO30="","",'statement of marks'!CO30)</f>
        <v/>
      </c>
      <c r="Q751" s="275" t="str">
        <f>IF('statement of marks'!CP30="","",'statement of marks'!CP30)</f>
        <v/>
      </c>
      <c r="R751" s="275" t="str">
        <f>IF('statement of marks'!CQ30="","",'statement of marks'!CQ30)</f>
        <v/>
      </c>
      <c r="S751" s="606" t="str">
        <f>IF('statement of marks'!CR30="","",'statement of marks'!CR30)</f>
        <v/>
      </c>
      <c r="T751" s="578" t="str">
        <f>IF('statement of marks'!CS30="","",'statement of marks'!CS30)</f>
        <v/>
      </c>
      <c r="U751" s="578" t="str">
        <f>IF('statement of marks'!CT30="","",'statement of marks'!CT30)</f>
        <v/>
      </c>
      <c r="V751" s="612" t="str">
        <f>IF('statement of marks'!CU30="","",'statement of marks'!CU30)</f>
        <v/>
      </c>
    </row>
    <row r="752" spans="1:22" ht="16" customHeight="1">
      <c r="A752" s="598"/>
      <c r="B752" s="1114" t="str">
        <f>IF('statement of marks'!$CX$3="","",'statement of marks'!$CX$3)</f>
        <v>foKku</v>
      </c>
      <c r="C752" s="1115"/>
      <c r="D752" s="275" t="str">
        <f>IF('statement of marks'!CX30="","",'statement of marks'!CX30)</f>
        <v/>
      </c>
      <c r="E752" s="275" t="str">
        <f>IF('statement of marks'!CY30="","",'statement of marks'!CY30)</f>
        <v/>
      </c>
      <c r="F752" s="606" t="str">
        <f>IF('statement of marks'!CZ30="","",'statement of marks'!CZ30)</f>
        <v/>
      </c>
      <c r="G752" s="275" t="str">
        <f>IF('statement of marks'!DA30="","",'statement of marks'!DA30)</f>
        <v/>
      </c>
      <c r="H752" s="275" t="str">
        <f>IF('statement of marks'!DB30="","",'statement of marks'!DB30)</f>
        <v/>
      </c>
      <c r="I752" s="606" t="str">
        <f>IF('statement of marks'!DC30="","",'statement of marks'!DC30)</f>
        <v/>
      </c>
      <c r="J752" s="275" t="str">
        <f>IF('statement of marks'!DD30="","",'statement of marks'!DD30)</f>
        <v/>
      </c>
      <c r="K752" s="275" t="str">
        <f>IF('statement of marks'!DE30="","",'statement of marks'!DE30)</f>
        <v/>
      </c>
      <c r="L752" s="606" t="str">
        <f>IF('statement of marks'!DF30="","",'statement of marks'!DF30)</f>
        <v/>
      </c>
      <c r="M752" s="275" t="str">
        <f>IF('statement of marks'!DH30="","",'statement of marks'!DH30)</f>
        <v/>
      </c>
      <c r="N752" s="275" t="str">
        <f>IF('statement of marks'!DI30="","",'statement of marks'!DI30)</f>
        <v/>
      </c>
      <c r="O752" s="606" t="str">
        <f>IF('statement of marks'!DJ30="","",'statement of marks'!DJ30)</f>
        <v/>
      </c>
      <c r="P752" s="277" t="str">
        <f>IF('statement of marks'!DK30="","",'statement of marks'!DK30)</f>
        <v/>
      </c>
      <c r="Q752" s="275" t="str">
        <f>IF('statement of marks'!DL30="","",'statement of marks'!DL30)</f>
        <v/>
      </c>
      <c r="R752" s="275" t="str">
        <f>IF('statement of marks'!DM30="","",'statement of marks'!DM30)</f>
        <v/>
      </c>
      <c r="S752" s="606" t="str">
        <f>IF('statement of marks'!DN30="","",'statement of marks'!DN30)</f>
        <v/>
      </c>
      <c r="T752" s="578" t="str">
        <f>IF('statement of marks'!DO30="","",'statement of marks'!DO30)</f>
        <v/>
      </c>
      <c r="U752" s="578" t="str">
        <f>IF('statement of marks'!DP30="","",'statement of marks'!DP30)</f>
        <v/>
      </c>
      <c r="V752" s="612" t="str">
        <f>IF('statement of marks'!DQ30="","",'statement of marks'!DQ30)</f>
        <v/>
      </c>
    </row>
    <row r="753" spans="1:22" ht="16" customHeight="1">
      <c r="A753" s="598"/>
      <c r="B753" s="1114" t="str">
        <f>IF('statement of marks'!$DT$3="","",'statement of marks'!$DT$3)</f>
        <v>lkekftd foKku</v>
      </c>
      <c r="C753" s="1115"/>
      <c r="D753" s="275" t="str">
        <f>IF('statement of marks'!DT30="","",'statement of marks'!DT30)</f>
        <v/>
      </c>
      <c r="E753" s="275" t="str">
        <f>IF('statement of marks'!DU30="","",'statement of marks'!DU30)</f>
        <v/>
      </c>
      <c r="F753" s="606" t="str">
        <f>IF('statement of marks'!DV30="","",'statement of marks'!DV30)</f>
        <v/>
      </c>
      <c r="G753" s="275" t="str">
        <f>IF('statement of marks'!DW30="","",'statement of marks'!DW30)</f>
        <v/>
      </c>
      <c r="H753" s="275" t="str">
        <f>IF('statement of marks'!DX30="","",'statement of marks'!DX30)</f>
        <v/>
      </c>
      <c r="I753" s="606" t="str">
        <f>IF('statement of marks'!DY30="","",'statement of marks'!DY30)</f>
        <v/>
      </c>
      <c r="J753" s="275" t="str">
        <f>IF('statement of marks'!DZ30="","",'statement of marks'!DZ30)</f>
        <v/>
      </c>
      <c r="K753" s="275" t="str">
        <f>IF('statement of marks'!EA30="","",'statement of marks'!EA30)</f>
        <v/>
      </c>
      <c r="L753" s="606" t="str">
        <f>IF('statement of marks'!EB30="","",'statement of marks'!EB30)</f>
        <v/>
      </c>
      <c r="M753" s="275" t="str">
        <f>IF('statement of marks'!ED30="","",'statement of marks'!ED30)</f>
        <v/>
      </c>
      <c r="N753" s="275" t="str">
        <f>IF('statement of marks'!EE30="","",'statement of marks'!EE30)</f>
        <v/>
      </c>
      <c r="O753" s="606" t="str">
        <f>IF('statement of marks'!EF30="","",'statement of marks'!EF30)</f>
        <v/>
      </c>
      <c r="P753" s="277" t="str">
        <f>IF('statement of marks'!EG30="","",'statement of marks'!EG30)</f>
        <v/>
      </c>
      <c r="Q753" s="275" t="str">
        <f>IF('statement of marks'!EH30="","",'statement of marks'!EH30)</f>
        <v/>
      </c>
      <c r="R753" s="275" t="str">
        <f>IF('statement of marks'!EI30="","",'statement of marks'!EI30)</f>
        <v/>
      </c>
      <c r="S753" s="606" t="str">
        <f>IF('statement of marks'!EJ30="","",'statement of marks'!EJ30)</f>
        <v/>
      </c>
      <c r="T753" s="578" t="str">
        <f>IF('statement of marks'!EK30="","",'statement of marks'!EK30)</f>
        <v/>
      </c>
      <c r="U753" s="578" t="str">
        <f>IF('statement of marks'!EL30="","",'statement of marks'!EL30)</f>
        <v/>
      </c>
      <c r="V753" s="612" t="str">
        <f>IF('statement of marks'!EM30="","",'statement of marks'!EM30)</f>
        <v/>
      </c>
    </row>
    <row r="754" spans="1:22" ht="16" customHeight="1">
      <c r="A754" s="598"/>
      <c r="B754" s="1117" t="s">
        <v>271</v>
      </c>
      <c r="C754" s="1118"/>
      <c r="D754" s="1081" t="s">
        <v>1</v>
      </c>
      <c r="E754" s="1081"/>
      <c r="F754" s="1081"/>
      <c r="G754" s="1081" t="s">
        <v>21</v>
      </c>
      <c r="H754" s="1081"/>
      <c r="I754" s="1081"/>
      <c r="J754" s="1081" t="s">
        <v>272</v>
      </c>
      <c r="K754" s="1081"/>
      <c r="L754" s="1081"/>
      <c r="M754" s="1081" t="s">
        <v>68</v>
      </c>
      <c r="N754" s="1081"/>
      <c r="O754" s="1081"/>
      <c r="P754" s="1081" t="s">
        <v>463</v>
      </c>
      <c r="Q754" s="1081"/>
      <c r="R754" s="1081"/>
      <c r="S754" s="609"/>
      <c r="T754" s="1187" t="s">
        <v>458</v>
      </c>
      <c r="U754" s="1188"/>
      <c r="V754" s="1189"/>
    </row>
    <row r="755" spans="1:22" ht="16" customHeight="1">
      <c r="A755" s="599"/>
      <c r="B755" s="1175" t="s">
        <v>3</v>
      </c>
      <c r="C755" s="1176"/>
      <c r="D755" s="1177">
        <f>IF('statement of marks'!EP$6="","",'statement of marks'!EP$6)</f>
        <v>20</v>
      </c>
      <c r="E755" s="1177"/>
      <c r="F755" s="1177"/>
      <c r="G755" s="1177">
        <f>IF('statement of marks'!EQ$6="","",'statement of marks'!EQ$6)</f>
        <v>20</v>
      </c>
      <c r="H755" s="1177"/>
      <c r="I755" s="1177"/>
      <c r="J755" s="1177">
        <f>IF('statement of marks'!ES$6="","",'statement of marks'!ES$6)</f>
        <v>20</v>
      </c>
      <c r="K755" s="1177"/>
      <c r="L755" s="1177"/>
      <c r="M755" s="1177">
        <f>IF('statement of marks'!ER$6="","",'statement of marks'!ER$6)</f>
        <v>20</v>
      </c>
      <c r="N755" s="1177"/>
      <c r="O755" s="1177"/>
      <c r="P755" s="1177">
        <f>IF('statement of marks'!ET$6="","",'statement of marks'!ET$6)</f>
        <v>20</v>
      </c>
      <c r="Q755" s="1177"/>
      <c r="R755" s="1177"/>
      <c r="S755" s="610" t="str">
        <f>IF('statement of marks'!FE$6="","",'statement of marks'!EX$6)</f>
        <v/>
      </c>
      <c r="T755" s="615">
        <f>IF('statement of marks'!EU$6="","",'statement of marks'!EU$6)</f>
        <v>100</v>
      </c>
      <c r="U755" s="616" t="s">
        <v>5</v>
      </c>
      <c r="V755" s="617" t="s">
        <v>464</v>
      </c>
    </row>
    <row r="756" spans="1:22" ht="16" customHeight="1">
      <c r="A756" s="598"/>
      <c r="B756" s="1114" t="str">
        <f>IF('statement of marks'!$EP$3="","",'statement of marks'!$EP$3)</f>
        <v>dk;kZuqHko</v>
      </c>
      <c r="C756" s="1115"/>
      <c r="D756" s="1103" t="str">
        <f>IF('statement of marks'!EP30="","",'statement of marks'!EP30)</f>
        <v/>
      </c>
      <c r="E756" s="1103"/>
      <c r="F756" s="1103"/>
      <c r="G756" s="1103" t="str">
        <f>IF('statement of marks'!EQ30="","",'statement of marks'!EQ30)</f>
        <v/>
      </c>
      <c r="H756" s="1103"/>
      <c r="I756" s="1103"/>
      <c r="J756" s="1103" t="str">
        <f>IF('statement of marks'!ES30="","",'statement of marks'!ES30)</f>
        <v/>
      </c>
      <c r="K756" s="1103"/>
      <c r="L756" s="1103"/>
      <c r="M756" s="1103" t="str">
        <f>IF('statement of marks'!ER30="","",'statement of marks'!ER30)</f>
        <v/>
      </c>
      <c r="N756" s="1103"/>
      <c r="O756" s="1103"/>
      <c r="P756" s="1103" t="str">
        <f>IF('statement of marks'!ET30="","",'statement of marks'!ET30)</f>
        <v/>
      </c>
      <c r="Q756" s="1103"/>
      <c r="R756" s="1103"/>
      <c r="S756" s="611"/>
      <c r="T756" s="613" t="str">
        <f>IF('statement of marks'!EU30="","",'statement of marks'!EU30)</f>
        <v/>
      </c>
      <c r="U756" s="613" t="str">
        <f>IF('statement of marks'!EV30="","",'statement of marks'!EV30)</f>
        <v/>
      </c>
      <c r="V756" s="614" t="str">
        <f>IF('statement of marks'!EW30="","",'statement of marks'!EW30)</f>
        <v/>
      </c>
    </row>
    <row r="757" spans="1:22" ht="16" customHeight="1">
      <c r="A757" s="598"/>
      <c r="B757" s="1112" t="str">
        <f>IF('statement of marks'!$EZ$3="","",'statement of marks'!$EZ$3)</f>
        <v>dyk f'k{kk</v>
      </c>
      <c r="C757" s="1113"/>
      <c r="D757" s="1103" t="str">
        <f>IF('statement of marks'!EZ30="","",'statement of marks'!EZ30)</f>
        <v/>
      </c>
      <c r="E757" s="1103"/>
      <c r="F757" s="1103"/>
      <c r="G757" s="1103" t="str">
        <f>IF('statement of marks'!FA30="","",'statement of marks'!FA30)</f>
        <v/>
      </c>
      <c r="H757" s="1103"/>
      <c r="I757" s="1103"/>
      <c r="J757" s="1103" t="str">
        <f>IF('statement of marks'!FC30="","",'statement of marks'!FC30)</f>
        <v/>
      </c>
      <c r="K757" s="1103"/>
      <c r="L757" s="1103"/>
      <c r="M757" s="1103" t="str">
        <f>IF('statement of marks'!FB30="","",'statement of marks'!FB30)</f>
        <v/>
      </c>
      <c r="N757" s="1103"/>
      <c r="O757" s="1103"/>
      <c r="P757" s="1103" t="str">
        <f>IF('statement of marks'!FD30="","",'statement of marks'!FD30)</f>
        <v/>
      </c>
      <c r="Q757" s="1103"/>
      <c r="R757" s="1103"/>
      <c r="S757" s="611"/>
      <c r="T757" s="613" t="str">
        <f>IF('statement of marks'!FE30="","",'statement of marks'!FE30)</f>
        <v/>
      </c>
      <c r="U757" s="613" t="str">
        <f>IF('statement of marks'!FF30="","",'statement of marks'!FF30)</f>
        <v/>
      </c>
      <c r="V757" s="614" t="str">
        <f>IF('statement of marks'!FG30="","",'statement of marks'!FG30)</f>
        <v/>
      </c>
    </row>
    <row r="758" spans="1:22" ht="16" customHeight="1">
      <c r="A758" s="598"/>
      <c r="B758" s="1109" t="str">
        <f>IF('statement of marks'!$FJ$3="","",'statement of marks'!$FJ$3)</f>
        <v>LokLF; ,oe~ 'kkjhfjd f'k{kk</v>
      </c>
      <c r="C758" s="1110"/>
      <c r="D758" s="1103" t="str">
        <f>IF('statement of marks'!FJ30="","",'statement of marks'!FJ30)</f>
        <v/>
      </c>
      <c r="E758" s="1103"/>
      <c r="F758" s="1103"/>
      <c r="G758" s="1103" t="str">
        <f>IF('statement of marks'!FK30="","",'statement of marks'!FK30)</f>
        <v/>
      </c>
      <c r="H758" s="1103"/>
      <c r="I758" s="1103"/>
      <c r="J758" s="1103" t="str">
        <f>IF('statement of marks'!FM30="","",'statement of marks'!FM30)</f>
        <v/>
      </c>
      <c r="K758" s="1103"/>
      <c r="L758" s="1103"/>
      <c r="M758" s="1103" t="str">
        <f>IF('statement of marks'!FL30="","",'statement of marks'!FL30)</f>
        <v/>
      </c>
      <c r="N758" s="1103"/>
      <c r="O758" s="1103"/>
      <c r="P758" s="1103" t="str">
        <f>IF('statement of marks'!FN30="","",'statement of marks'!FN30)</f>
        <v/>
      </c>
      <c r="Q758" s="1103"/>
      <c r="R758" s="1103"/>
      <c r="S758" s="611"/>
      <c r="T758" s="613" t="str">
        <f>IF('statement of marks'!FO30="","",'statement of marks'!FO30)</f>
        <v/>
      </c>
      <c r="U758" s="613" t="str">
        <f>IF('statement of marks'!FP30="","",'statement of marks'!FP30)</f>
        <v/>
      </c>
      <c r="V758" s="614" t="str">
        <f>IF('statement of marks'!FQ30="","",'statement of marks'!FQ30)</f>
        <v/>
      </c>
    </row>
    <row r="759" spans="1:22" ht="16" customHeight="1">
      <c r="A759" s="598"/>
      <c r="B759" s="1104" t="s">
        <v>273</v>
      </c>
      <c r="C759" s="1105"/>
      <c r="D759" s="1213" t="str">
        <f>details!$DZ$3</f>
        <v>vxLr rd</v>
      </c>
      <c r="E759" s="1213"/>
      <c r="F759" s="1213"/>
      <c r="G759" s="1213" t="str">
        <f>details!$ED$3</f>
        <v>vDVwcj rd</v>
      </c>
      <c r="H759" s="1213"/>
      <c r="I759" s="1213"/>
      <c r="J759" s="1213" t="str">
        <f>details!$EL$3</f>
        <v>Qjojh rd</v>
      </c>
      <c r="K759" s="1213"/>
      <c r="L759" s="1213"/>
      <c r="M759" s="1213" t="str">
        <f>details!$EH$3</f>
        <v>fnlEcj rd</v>
      </c>
      <c r="N759" s="1213"/>
      <c r="O759" s="1213"/>
      <c r="P759" s="1213" t="str">
        <f>details!$EP$3</f>
        <v>loZ ;ksx</v>
      </c>
      <c r="Q759" s="1213"/>
      <c r="R759" s="1213"/>
      <c r="S759" s="1106" t="s">
        <v>475</v>
      </c>
      <c r="T759" s="1107"/>
      <c r="U759" s="1107"/>
      <c r="V759" s="1180"/>
    </row>
    <row r="760" spans="1:22" ht="16" customHeight="1">
      <c r="A760" s="598"/>
      <c r="B760" s="1100" t="s">
        <v>99</v>
      </c>
      <c r="C760" s="1101"/>
      <c r="D760" s="1102" t="str">
        <f>IF(details!EA30="","",details!EA30)</f>
        <v/>
      </c>
      <c r="E760" s="1102"/>
      <c r="F760" s="1102"/>
      <c r="G760" s="1102" t="str">
        <f>IF(details!EE30="","",details!EE30)</f>
        <v/>
      </c>
      <c r="H760" s="1102"/>
      <c r="I760" s="1102"/>
      <c r="J760" s="1102" t="str">
        <f>IF(details!EM30="","",details!EM30)</f>
        <v/>
      </c>
      <c r="K760" s="1102"/>
      <c r="L760" s="1102"/>
      <c r="M760" s="1102" t="str">
        <f>IF(details!EI30="","",details!EI30)</f>
        <v/>
      </c>
      <c r="N760" s="1102"/>
      <c r="O760" s="1102"/>
      <c r="P760" s="1102" t="str">
        <f>IF(details!EQ30="","",details!EQ30)</f>
        <v/>
      </c>
      <c r="Q760" s="1102"/>
      <c r="R760" s="1102"/>
      <c r="S760" s="1181">
        <f>'statement of marks'!$HG$108</f>
        <v>42460</v>
      </c>
      <c r="T760" s="1182"/>
      <c r="U760" s="1182"/>
      <c r="V760" s="1183"/>
    </row>
    <row r="761" spans="1:22" ht="16" customHeight="1">
      <c r="A761" s="598"/>
      <c r="B761" s="1094" t="s">
        <v>15</v>
      </c>
      <c r="C761" s="1095"/>
      <c r="D761" s="1096" t="str">
        <f>IF(details!DZ30="","",details!DZ30)</f>
        <v/>
      </c>
      <c r="E761" s="1096"/>
      <c r="F761" s="1096"/>
      <c r="G761" s="1096" t="str">
        <f>IF(details!ED30="","",details!ED30)</f>
        <v/>
      </c>
      <c r="H761" s="1096"/>
      <c r="I761" s="1096"/>
      <c r="J761" s="1096" t="str">
        <f>IF(details!EL30="","",details!EL30)</f>
        <v/>
      </c>
      <c r="K761" s="1096"/>
      <c r="L761" s="1096"/>
      <c r="M761" s="1096" t="str">
        <f>IF(details!EH30="","",details!EH30)</f>
        <v/>
      </c>
      <c r="N761" s="1096"/>
      <c r="O761" s="1096"/>
      <c r="P761" s="1096" t="str">
        <f>IF(details!EP30="","",details!EP30)</f>
        <v/>
      </c>
      <c r="Q761" s="1096"/>
      <c r="R761" s="1096"/>
      <c r="S761" s="1184"/>
      <c r="T761" s="1185"/>
      <c r="U761" s="1185"/>
      <c r="V761" s="1186"/>
    </row>
    <row r="762" spans="1:22" ht="16" customHeight="1">
      <c r="A762" s="1206"/>
      <c r="B762" s="1207" t="s">
        <v>473</v>
      </c>
      <c r="C762" s="1208"/>
      <c r="D762" s="1209" t="s">
        <v>3</v>
      </c>
      <c r="E762" s="1209"/>
      <c r="F762" s="1209"/>
      <c r="G762" s="1209" t="s">
        <v>389</v>
      </c>
      <c r="H762" s="1209"/>
      <c r="I762" s="1209"/>
      <c r="J762" s="1209" t="s">
        <v>5</v>
      </c>
      <c r="K762" s="1209"/>
      <c r="L762" s="1209"/>
      <c r="M762" s="1209" t="s">
        <v>465</v>
      </c>
      <c r="N762" s="1209"/>
      <c r="O762" s="1209"/>
      <c r="P762" s="1210" t="s">
        <v>306</v>
      </c>
      <c r="Q762" s="1210"/>
      <c r="R762" s="1210"/>
      <c r="S762" s="1209" t="s">
        <v>473</v>
      </c>
      <c r="T762" s="1209"/>
      <c r="U762" s="1209"/>
      <c r="V762" s="1211"/>
    </row>
    <row r="763" spans="1:22" ht="16" customHeight="1">
      <c r="A763" s="1206"/>
      <c r="B763" s="1207"/>
      <c r="C763" s="1208"/>
      <c r="D763" s="1212" t="str">
        <f>'statement of marks'!HE30</f>
        <v/>
      </c>
      <c r="E763" s="1212"/>
      <c r="F763" s="1212"/>
      <c r="G763" s="1212" t="str">
        <f>'statement of marks'!HF30</f>
        <v/>
      </c>
      <c r="H763" s="1212"/>
      <c r="I763" s="1212"/>
      <c r="J763" s="1212" t="str">
        <f>'statement of marks'!HG30</f>
        <v/>
      </c>
      <c r="K763" s="1212"/>
      <c r="L763" s="1212"/>
      <c r="M763" s="1212" t="str">
        <f>'statement of marks'!HJ30</f>
        <v/>
      </c>
      <c r="N763" s="1212"/>
      <c r="O763" s="1212"/>
      <c r="P763" s="1212" t="str">
        <f>'statement of marks'!HI30</f>
        <v/>
      </c>
      <c r="Q763" s="1212"/>
      <c r="R763" s="1212"/>
      <c r="S763" s="1209" t="str">
        <f>'statement of marks'!HD30</f>
        <v/>
      </c>
      <c r="T763" s="1209"/>
      <c r="U763" s="1209"/>
      <c r="V763" s="1211"/>
    </row>
    <row r="764" spans="1:22" ht="16" customHeight="1">
      <c r="A764" s="598"/>
      <c r="B764" s="1089" t="s">
        <v>100</v>
      </c>
      <c r="C764" s="1090"/>
      <c r="D764" s="1081"/>
      <c r="E764" s="1081"/>
      <c r="F764" s="1081"/>
      <c r="G764" s="1081"/>
      <c r="H764" s="1081"/>
      <c r="I764" s="1081"/>
      <c r="J764" s="1081"/>
      <c r="K764" s="1081"/>
      <c r="L764" s="1081"/>
      <c r="M764" s="1081"/>
      <c r="N764" s="1081"/>
      <c r="O764" s="1081"/>
      <c r="P764" s="1081"/>
      <c r="Q764" s="1081"/>
      <c r="R764" s="1081"/>
      <c r="S764" s="1081"/>
      <c r="T764" s="1081"/>
      <c r="U764" s="1081"/>
      <c r="V764" s="1205"/>
    </row>
    <row r="765" spans="1:22" ht="16" customHeight="1">
      <c r="A765" s="598"/>
      <c r="B765" s="1087" t="s">
        <v>80</v>
      </c>
      <c r="C765" s="1088"/>
      <c r="D765" s="1081"/>
      <c r="E765" s="1081"/>
      <c r="F765" s="1081"/>
      <c r="G765" s="1081"/>
      <c r="H765" s="1081"/>
      <c r="I765" s="1081"/>
      <c r="J765" s="1081"/>
      <c r="K765" s="1081"/>
      <c r="L765" s="1081"/>
      <c r="M765" s="1081"/>
      <c r="N765" s="1081"/>
      <c r="O765" s="1081"/>
      <c r="P765" s="1081"/>
      <c r="Q765" s="1081"/>
      <c r="R765" s="1081"/>
      <c r="S765" s="1081"/>
      <c r="T765" s="1081"/>
      <c r="U765" s="1081"/>
      <c r="V765" s="1205"/>
    </row>
    <row r="766" spans="1:22" ht="16" customHeight="1">
      <c r="A766" s="598"/>
      <c r="B766" s="1089" t="s">
        <v>466</v>
      </c>
      <c r="C766" s="1090"/>
      <c r="D766" s="1081"/>
      <c r="E766" s="1081"/>
      <c r="F766" s="1081"/>
      <c r="G766" s="1081"/>
      <c r="H766" s="1081"/>
      <c r="I766" s="1081"/>
      <c r="J766" s="1081"/>
      <c r="K766" s="1081"/>
      <c r="L766" s="1081"/>
      <c r="M766" s="1081"/>
      <c r="N766" s="1081"/>
      <c r="O766" s="1081"/>
      <c r="P766" s="1081" t="s">
        <v>466</v>
      </c>
      <c r="Q766" s="1081"/>
      <c r="R766" s="1081"/>
      <c r="S766" s="1081"/>
      <c r="T766" s="1081"/>
      <c r="U766" s="1081"/>
      <c r="V766" s="1205"/>
    </row>
    <row r="767" spans="1:22" ht="16" customHeight="1">
      <c r="A767" s="598"/>
      <c r="B767" s="1085" t="s">
        <v>101</v>
      </c>
      <c r="C767" s="1086"/>
      <c r="D767" s="1081"/>
      <c r="E767" s="1081"/>
      <c r="F767" s="1081"/>
      <c r="G767" s="1081"/>
      <c r="H767" s="1081"/>
      <c r="I767" s="1081"/>
      <c r="J767" s="1081"/>
      <c r="K767" s="1081"/>
      <c r="L767" s="1081"/>
      <c r="M767" s="1081"/>
      <c r="N767" s="1081"/>
      <c r="O767" s="1081"/>
      <c r="P767" s="1081"/>
      <c r="Q767" s="1081"/>
      <c r="R767" s="1081"/>
      <c r="S767" s="1198" t="s">
        <v>101</v>
      </c>
      <c r="T767" s="1198"/>
      <c r="U767" s="1198"/>
      <c r="V767" s="1199"/>
    </row>
    <row r="768" spans="1:22" ht="16" customHeight="1" thickBot="1">
      <c r="A768" s="600"/>
      <c r="B768" s="1200" t="s">
        <v>102</v>
      </c>
      <c r="C768" s="1201"/>
      <c r="D768" s="1202"/>
      <c r="E768" s="1202"/>
      <c r="F768" s="1202"/>
      <c r="G768" s="1202"/>
      <c r="H768" s="1202"/>
      <c r="I768" s="1202"/>
      <c r="J768" s="1202"/>
      <c r="K768" s="1202"/>
      <c r="L768" s="1202"/>
      <c r="M768" s="1202"/>
      <c r="N768" s="1202"/>
      <c r="O768" s="1202"/>
      <c r="P768" s="1202"/>
      <c r="Q768" s="1202"/>
      <c r="R768" s="1202"/>
      <c r="S768" s="1203" t="s">
        <v>163</v>
      </c>
      <c r="T768" s="1203"/>
      <c r="U768" s="1203"/>
      <c r="V768" s="1204"/>
    </row>
    <row r="769" spans="1:22" ht="16" customHeight="1">
      <c r="A769" s="597"/>
      <c r="B769" s="1216" t="s">
        <v>47</v>
      </c>
      <c r="C769" s="1217"/>
      <c r="D769" s="1217"/>
      <c r="E769" s="1217"/>
      <c r="F769" s="1217"/>
      <c r="G769" s="1217"/>
      <c r="H769" s="1217"/>
      <c r="I769" s="1217"/>
      <c r="J769" s="1217"/>
      <c r="K769" s="1217"/>
      <c r="L769" s="1217"/>
      <c r="M769" s="1217"/>
      <c r="N769" s="1217"/>
      <c r="O769" s="1217"/>
      <c r="P769" s="1217"/>
      <c r="Q769" s="1217"/>
      <c r="R769" s="1217"/>
      <c r="S769" s="1217"/>
      <c r="T769" s="1217"/>
      <c r="U769" s="1217"/>
      <c r="V769" s="1218"/>
    </row>
    <row r="770" spans="1:22" ht="16" customHeight="1">
      <c r="A770" s="598"/>
      <c r="B770" s="1219" t="str">
        <f>'statement of marks'!$A$1</f>
        <v>jk- ck- ek/;fed fo|ky; uohu] fuEckgsM+k</v>
      </c>
      <c r="C770" s="1220"/>
      <c r="D770" s="1220"/>
      <c r="E770" s="1220"/>
      <c r="F770" s="1220"/>
      <c r="G770" s="1220"/>
      <c r="H770" s="1220"/>
      <c r="I770" s="1220"/>
      <c r="J770" s="1220"/>
      <c r="K770" s="1220"/>
      <c r="L770" s="1220"/>
      <c r="M770" s="1220"/>
      <c r="N770" s="1220"/>
      <c r="O770" s="1220"/>
      <c r="P770" s="1220"/>
      <c r="Q770" s="1220"/>
      <c r="R770" s="1220"/>
      <c r="S770" s="1220"/>
      <c r="T770" s="1220"/>
      <c r="U770" s="1220"/>
      <c r="V770" s="1221"/>
    </row>
    <row r="771" spans="1:22" ht="16" customHeight="1">
      <c r="A771" s="598"/>
      <c r="B771" s="1114" t="s">
        <v>467</v>
      </c>
      <c r="C771" s="1115"/>
      <c r="D771" s="1119" t="str">
        <f>'statement of marks'!$H$3</f>
        <v>2015-16</v>
      </c>
      <c r="E771" s="1119"/>
      <c r="F771" s="1119"/>
      <c r="G771" s="1119"/>
      <c r="H771" s="1119"/>
      <c r="I771" s="1119"/>
      <c r="J771" s="1119"/>
      <c r="K771" s="1119"/>
      <c r="L771" s="1119"/>
      <c r="M771" s="1119"/>
      <c r="N771" s="1119"/>
      <c r="O771" s="1119"/>
      <c r="P771" s="1119"/>
      <c r="Q771" s="1119"/>
      <c r="R771" s="1119"/>
      <c r="S771" s="1119"/>
      <c r="T771" s="1119"/>
      <c r="U771" s="1119"/>
      <c r="V771" s="1196"/>
    </row>
    <row r="772" spans="1:22" ht="16" customHeight="1">
      <c r="A772" s="598"/>
      <c r="B772" s="1114" t="s">
        <v>218</v>
      </c>
      <c r="C772" s="1115"/>
      <c r="D772" s="1115" t="str">
        <f>IF('statement of marks'!J31="","",'statement of marks'!J31)</f>
        <v/>
      </c>
      <c r="E772" s="1115"/>
      <c r="F772" s="1115"/>
      <c r="G772" s="1115"/>
      <c r="H772" s="1115"/>
      <c r="I772" s="1115"/>
      <c r="J772" s="1115"/>
      <c r="K772" s="1115"/>
      <c r="L772" s="1115"/>
      <c r="M772" s="1115"/>
      <c r="N772" s="1115"/>
      <c r="O772" s="1115"/>
      <c r="P772" s="1115"/>
      <c r="Q772" s="1115"/>
      <c r="R772" s="1115"/>
      <c r="S772" s="1115"/>
      <c r="T772" s="1115"/>
      <c r="U772" s="1115"/>
      <c r="V772" s="1197"/>
    </row>
    <row r="773" spans="1:22" ht="16" customHeight="1">
      <c r="A773" s="598"/>
      <c r="B773" s="1114" t="s">
        <v>219</v>
      </c>
      <c r="C773" s="1115"/>
      <c r="D773" s="1115" t="str">
        <f>IF('statement of marks'!K31="","",'statement of marks'!K31)</f>
        <v/>
      </c>
      <c r="E773" s="1115"/>
      <c r="F773" s="1115"/>
      <c r="G773" s="1115"/>
      <c r="H773" s="1115"/>
      <c r="I773" s="1115"/>
      <c r="J773" s="1115"/>
      <c r="K773" s="1115"/>
      <c r="L773" s="1115"/>
      <c r="M773" s="1115"/>
      <c r="N773" s="1115"/>
      <c r="O773" s="1115"/>
      <c r="P773" s="1115"/>
      <c r="Q773" s="1115"/>
      <c r="R773" s="1115"/>
      <c r="S773" s="1115"/>
      <c r="T773" s="1115"/>
      <c r="U773" s="1115"/>
      <c r="V773" s="1197"/>
    </row>
    <row r="774" spans="1:22" ht="16" customHeight="1">
      <c r="A774" s="598"/>
      <c r="B774" s="1114" t="s">
        <v>220</v>
      </c>
      <c r="C774" s="1115"/>
      <c r="D774" s="1115" t="str">
        <f>IF('statement of marks'!L31="","",'statement of marks'!L31)</f>
        <v/>
      </c>
      <c r="E774" s="1115"/>
      <c r="F774" s="1115"/>
      <c r="G774" s="1115"/>
      <c r="H774" s="1115"/>
      <c r="I774" s="1115"/>
      <c r="J774" s="1115"/>
      <c r="K774" s="1115"/>
      <c r="L774" s="1115"/>
      <c r="M774" s="1115"/>
      <c r="N774" s="1115"/>
      <c r="O774" s="1115"/>
      <c r="P774" s="1115"/>
      <c r="Q774" s="1115"/>
      <c r="R774" s="1115"/>
      <c r="S774" s="1115"/>
      <c r="T774" s="1115"/>
      <c r="U774" s="1115"/>
      <c r="V774" s="1197"/>
    </row>
    <row r="775" spans="1:22" ht="16" customHeight="1">
      <c r="A775" s="598"/>
      <c r="B775" s="1114" t="s">
        <v>221</v>
      </c>
      <c r="C775" s="1115"/>
      <c r="D775" s="1119" t="str">
        <f>'statement of marks'!$G$3</f>
        <v>6 A</v>
      </c>
      <c r="E775" s="1119"/>
      <c r="F775" s="1119"/>
      <c r="G775" s="1115" t="s">
        <v>9</v>
      </c>
      <c r="H775" s="1115"/>
      <c r="I775" s="1115"/>
      <c r="J775" s="1119" t="str">
        <f>IF('statement of marks'!D31="","",'statement of marks'!D31)</f>
        <v/>
      </c>
      <c r="K775" s="1119"/>
      <c r="L775" s="1119"/>
      <c r="M775" s="1115" t="s">
        <v>222</v>
      </c>
      <c r="N775" s="1115"/>
      <c r="O775" s="1115"/>
      <c r="P775" s="1119" t="str">
        <f>IF('statement of marks'!F31="","",'statement of marks'!F31)</f>
        <v/>
      </c>
      <c r="Q775" s="1119"/>
      <c r="R775" s="1119"/>
      <c r="S775" s="1214" t="str">
        <f>IF('statement of marks'!$J$3="","",'statement of marks'!$J$3)</f>
        <v xml:space="preserve">fo|ky; dk Mk;l dksM+ </v>
      </c>
      <c r="T775" s="1214"/>
      <c r="U775" s="1214"/>
      <c r="V775" s="1215"/>
    </row>
    <row r="776" spans="1:22" ht="16" customHeight="1">
      <c r="A776" s="598"/>
      <c r="B776" s="601" t="s">
        <v>0</v>
      </c>
      <c r="C776" s="602"/>
      <c r="D776" s="1121" t="str">
        <f>IF('statement of marks'!H31="","",'statement of marks'!H31)</f>
        <v/>
      </c>
      <c r="E776" s="1121"/>
      <c r="F776" s="1121"/>
      <c r="G776" s="1115" t="str">
        <f>IF('statement of marks'!I31="","",'statement of marks'!I31)</f>
        <v/>
      </c>
      <c r="H776" s="1115"/>
      <c r="I776" s="1115"/>
      <c r="J776" s="1115"/>
      <c r="K776" s="1115"/>
      <c r="L776" s="1115"/>
      <c r="M776" s="1115"/>
      <c r="N776" s="1115"/>
      <c r="O776" s="1115"/>
      <c r="P776" s="1115"/>
      <c r="Q776" s="1115"/>
      <c r="R776" s="1115"/>
      <c r="S776" s="1190" t="str">
        <f>IF('statement of marks'!$K$3="","",'statement of marks'!$K$3)</f>
        <v xml:space="preserve">08291009401   </v>
      </c>
      <c r="T776" s="1190"/>
      <c r="U776" s="1190"/>
      <c r="V776" s="1191"/>
    </row>
    <row r="777" spans="1:22" ht="16" customHeight="1">
      <c r="A777" s="598"/>
      <c r="B777" s="561" t="s">
        <v>28</v>
      </c>
      <c r="C777" s="603" t="s">
        <v>97</v>
      </c>
      <c r="D777" s="1081" t="s">
        <v>1</v>
      </c>
      <c r="E777" s="1081"/>
      <c r="F777" s="1081"/>
      <c r="G777" s="1081" t="s">
        <v>21</v>
      </c>
      <c r="H777" s="1081"/>
      <c r="I777" s="1081"/>
      <c r="J777" s="1081" t="s">
        <v>68</v>
      </c>
      <c r="K777" s="1081"/>
      <c r="L777" s="1081"/>
      <c r="M777" s="1081" t="s">
        <v>98</v>
      </c>
      <c r="N777" s="1081"/>
      <c r="O777" s="1081"/>
      <c r="P777" s="1192" t="s">
        <v>278</v>
      </c>
      <c r="Q777" s="1193" t="s">
        <v>459</v>
      </c>
      <c r="R777" s="1193"/>
      <c r="S777" s="1193"/>
      <c r="T777" s="1194" t="s">
        <v>458</v>
      </c>
      <c r="U777" s="1194"/>
      <c r="V777" s="1195"/>
    </row>
    <row r="778" spans="1:22" ht="16" customHeight="1">
      <c r="A778" s="598"/>
      <c r="B778" s="561"/>
      <c r="C778" s="603"/>
      <c r="D778" s="596" t="s">
        <v>468</v>
      </c>
      <c r="E778" s="596" t="s">
        <v>469</v>
      </c>
      <c r="F778" s="604" t="s">
        <v>2</v>
      </c>
      <c r="G778" s="596" t="s">
        <v>468</v>
      </c>
      <c r="H778" s="596" t="s">
        <v>469</v>
      </c>
      <c r="I778" s="604" t="s">
        <v>2</v>
      </c>
      <c r="J778" s="596" t="s">
        <v>468</v>
      </c>
      <c r="K778" s="596" t="s">
        <v>469</v>
      </c>
      <c r="L778" s="604" t="s">
        <v>2</v>
      </c>
      <c r="M778" s="596" t="s">
        <v>468</v>
      </c>
      <c r="N778" s="596" t="s">
        <v>469</v>
      </c>
      <c r="O778" s="604" t="s">
        <v>2</v>
      </c>
      <c r="P778" s="1192"/>
      <c r="Q778" s="596" t="s">
        <v>468</v>
      </c>
      <c r="R778" s="596" t="s">
        <v>469</v>
      </c>
      <c r="S778" s="608" t="s">
        <v>2</v>
      </c>
      <c r="T778" s="618" t="s">
        <v>304</v>
      </c>
      <c r="U778" s="619" t="s">
        <v>5</v>
      </c>
      <c r="V778" s="620" t="s">
        <v>464</v>
      </c>
    </row>
    <row r="779" spans="1:22" ht="16" customHeight="1">
      <c r="A779" s="599"/>
      <c r="B779" s="1178" t="s">
        <v>3</v>
      </c>
      <c r="C779" s="1179"/>
      <c r="D779" s="579">
        <f>IF('statement of marks'!M$6="","",'statement of marks'!M$6)</f>
        <v>5</v>
      </c>
      <c r="E779" s="579">
        <f>IF('statement of marks'!N$6="","",'statement of marks'!N$6)</f>
        <v>5</v>
      </c>
      <c r="F779" s="605">
        <f>IF('statement of marks'!O$6="","",'statement of marks'!O$6)</f>
        <v>10</v>
      </c>
      <c r="G779" s="579">
        <f>IF('statement of marks'!P$6="","",'statement of marks'!P$6)</f>
        <v>5</v>
      </c>
      <c r="H779" s="579">
        <f>IF('statement of marks'!Q$6="","",'statement of marks'!Q$6)</f>
        <v>5</v>
      </c>
      <c r="I779" s="605">
        <f>IF('statement of marks'!R$6="","",'statement of marks'!R$6)</f>
        <v>10</v>
      </c>
      <c r="J779" s="579">
        <f>IF('statement of marks'!S$6="","",'statement of marks'!S$6)</f>
        <v>5</v>
      </c>
      <c r="K779" s="579">
        <f>IF('statement of marks'!T$6="","",'statement of marks'!T$6)</f>
        <v>5</v>
      </c>
      <c r="L779" s="605">
        <f>IF('statement of marks'!U$6="","",'statement of marks'!U$6)</f>
        <v>10</v>
      </c>
      <c r="M779" s="579">
        <f>IF('statement of marks'!W$6="","",'statement of marks'!W$6)</f>
        <v>50</v>
      </c>
      <c r="N779" s="579">
        <f>IF('statement of marks'!X$6="","",'statement of marks'!X$6)</f>
        <v>20</v>
      </c>
      <c r="O779" s="605">
        <f>IF('statement of marks'!Y$6="","",'statement of marks'!Y$6)</f>
        <v>70</v>
      </c>
      <c r="P779" s="580">
        <f>IF('statement of marks'!Z$6="","",'statement of marks'!Z$6)</f>
        <v>100</v>
      </c>
      <c r="Q779" s="579">
        <f>IF('statement of marks'!AA$6="","",'statement of marks'!AA$6)</f>
        <v>70</v>
      </c>
      <c r="R779" s="579">
        <f>IF('statement of marks'!AB$6="","",'statement of marks'!AB$6)</f>
        <v>30</v>
      </c>
      <c r="S779" s="605">
        <f>IF('statement of marks'!AC$6="","",'statement of marks'!AC$6)</f>
        <v>100</v>
      </c>
      <c r="T779" s="615">
        <f>IF('statement of marks'!AD$6="","",'statement of marks'!AD$6)</f>
        <v>200</v>
      </c>
      <c r="U779" s="615" t="str">
        <f>IF('statement of marks'!AE$6="","",'statement of marks'!AE$6)</f>
        <v/>
      </c>
      <c r="V779" s="621" t="str">
        <f>IF('statement of marks'!AF$6="","",'statement of marks'!AF$6)</f>
        <v/>
      </c>
    </row>
    <row r="780" spans="1:22" ht="16" customHeight="1">
      <c r="A780" s="598"/>
      <c r="B780" s="1114" t="str">
        <f>IF('statement of marks'!$M$3="","",'statement of marks'!$M$3)</f>
        <v>fgUnh</v>
      </c>
      <c r="C780" s="1115"/>
      <c r="D780" s="275" t="str">
        <f>IF('statement of marks'!M31="","",'statement of marks'!M31)</f>
        <v/>
      </c>
      <c r="E780" s="275" t="str">
        <f>IF('statement of marks'!N31="","",'statement of marks'!N31)</f>
        <v/>
      </c>
      <c r="F780" s="606" t="str">
        <f>IF('statement of marks'!O31="","",'statement of marks'!O31)</f>
        <v/>
      </c>
      <c r="G780" s="275" t="str">
        <f>IF('statement of marks'!P31="","",'statement of marks'!P31)</f>
        <v/>
      </c>
      <c r="H780" s="275" t="str">
        <f>IF('statement of marks'!Q31="","",'statement of marks'!Q31)</f>
        <v/>
      </c>
      <c r="I780" s="606" t="str">
        <f>IF('statement of marks'!R31="","",'statement of marks'!R31)</f>
        <v/>
      </c>
      <c r="J780" s="275" t="str">
        <f>IF('statement of marks'!S31="","",'statement of marks'!S31)</f>
        <v/>
      </c>
      <c r="K780" s="275" t="str">
        <f>IF('statement of marks'!T31="","",'statement of marks'!T31)</f>
        <v/>
      </c>
      <c r="L780" s="606" t="str">
        <f>IF('statement of marks'!U31="","",'statement of marks'!U31)</f>
        <v/>
      </c>
      <c r="M780" s="275" t="str">
        <f>IF('statement of marks'!W31="","",'statement of marks'!W31)</f>
        <v/>
      </c>
      <c r="N780" s="275" t="str">
        <f>IF('statement of marks'!X31="","",'statement of marks'!X31)</f>
        <v/>
      </c>
      <c r="O780" s="606" t="str">
        <f>IF('statement of marks'!Y31="","",'statement of marks'!Y31)</f>
        <v/>
      </c>
      <c r="P780" s="277" t="str">
        <f>IF('statement of marks'!Z31="","",'statement of marks'!Z31)</f>
        <v/>
      </c>
      <c r="Q780" s="275" t="str">
        <f>IF('statement of marks'!AA31="","",'statement of marks'!AA31)</f>
        <v/>
      </c>
      <c r="R780" s="275" t="str">
        <f>IF('statement of marks'!AB31="","",'statement of marks'!AB31)</f>
        <v/>
      </c>
      <c r="S780" s="606" t="str">
        <f>IF('statement of marks'!AC31="","",'statement of marks'!AC31)</f>
        <v/>
      </c>
      <c r="T780" s="578" t="str">
        <f>IF('statement of marks'!AD31="","",'statement of marks'!AD31)</f>
        <v/>
      </c>
      <c r="U780" s="578" t="str">
        <f>IF('statement of marks'!AE31="","",'statement of marks'!AE31)</f>
        <v/>
      </c>
      <c r="V780" s="612" t="str">
        <f>IF('statement of marks'!AF31="","",'statement of marks'!AF31)</f>
        <v/>
      </c>
    </row>
    <row r="781" spans="1:22" ht="16" customHeight="1">
      <c r="A781" s="598"/>
      <c r="B781" s="1114" t="str">
        <f>IF('statement of marks'!$AI$3="","",'statement of marks'!$AI$3)</f>
        <v>vaxszth</v>
      </c>
      <c r="C781" s="1115"/>
      <c r="D781" s="275" t="str">
        <f>IF('statement of marks'!AI31="","",'statement of marks'!AI31)</f>
        <v/>
      </c>
      <c r="E781" s="275" t="str">
        <f>IF('statement of marks'!AJ31="","",'statement of marks'!AJ31)</f>
        <v/>
      </c>
      <c r="F781" s="606" t="str">
        <f>IF('statement of marks'!AK31="","",'statement of marks'!AK31)</f>
        <v/>
      </c>
      <c r="G781" s="275" t="str">
        <f>IF('statement of marks'!AL31="","",'statement of marks'!AL31)</f>
        <v/>
      </c>
      <c r="H781" s="275" t="str">
        <f>IF('statement of marks'!AM31="","",'statement of marks'!AM31)</f>
        <v/>
      </c>
      <c r="I781" s="606" t="str">
        <f>IF('statement of marks'!AN31="","",'statement of marks'!AN31)</f>
        <v/>
      </c>
      <c r="J781" s="275" t="str">
        <f>IF('statement of marks'!AO31="","",'statement of marks'!AO31)</f>
        <v/>
      </c>
      <c r="K781" s="275" t="str">
        <f>IF('statement of marks'!AP31="","",'statement of marks'!AP31)</f>
        <v/>
      </c>
      <c r="L781" s="606" t="str">
        <f>IF('statement of marks'!AQ31="","",'statement of marks'!AQ31)</f>
        <v/>
      </c>
      <c r="M781" s="275" t="str">
        <f>IF('statement of marks'!AS31="","",'statement of marks'!AS31)</f>
        <v/>
      </c>
      <c r="N781" s="275" t="str">
        <f>IF('statement of marks'!AT31="","",'statement of marks'!AT31)</f>
        <v/>
      </c>
      <c r="O781" s="606" t="str">
        <f>IF('statement of marks'!AU31="","",'statement of marks'!AU31)</f>
        <v/>
      </c>
      <c r="P781" s="277" t="str">
        <f>IF('statement of marks'!AV31="","",'statement of marks'!AV31)</f>
        <v/>
      </c>
      <c r="Q781" s="275" t="str">
        <f>IF('statement of marks'!AW31="","",'statement of marks'!AW31)</f>
        <v/>
      </c>
      <c r="R781" s="275" t="str">
        <f>IF('statement of marks'!AX31="","",'statement of marks'!AX31)</f>
        <v/>
      </c>
      <c r="S781" s="606" t="str">
        <f>IF('statement of marks'!AY31="","",'statement of marks'!AY31)</f>
        <v/>
      </c>
      <c r="T781" s="578" t="str">
        <f>IF('statement of marks'!AZ31="","",'statement of marks'!AZ31)</f>
        <v/>
      </c>
      <c r="U781" s="578" t="str">
        <f>IF('statement of marks'!BA31="","",'statement of marks'!BA31)</f>
        <v/>
      </c>
      <c r="V781" s="612" t="str">
        <f>IF('statement of marks'!BB31="","",'statement of marks'!BB31)</f>
        <v/>
      </c>
    </row>
    <row r="782" spans="1:22" ht="16" customHeight="1">
      <c r="A782" s="598"/>
      <c r="B782" s="1114" t="str">
        <f>IF('statement of marks'!BE31="s","laLd`r",IF('statement of marks'!BE31="u","mnwZ",IF('statement of marks'!BE31="g","xqtjkrh",IF('statement of marks'!BE31="p","iatkch",IF('statement of marks'!BE31="sd","fla/kh","r`rh; Hkk""kk")))))</f>
        <v>r`rh; Hkk"kk</v>
      </c>
      <c r="C782" s="1115"/>
      <c r="D782" s="275" t="str">
        <f>IF('statement of marks'!BF31="","",'statement of marks'!BF31)</f>
        <v/>
      </c>
      <c r="E782" s="275" t="str">
        <f>IF('statement of marks'!BG31="","",'statement of marks'!BG31)</f>
        <v/>
      </c>
      <c r="F782" s="606" t="str">
        <f>IF('statement of marks'!BH31="","",'statement of marks'!BH31)</f>
        <v/>
      </c>
      <c r="G782" s="275" t="str">
        <f>IF('statement of marks'!BI31="","",'statement of marks'!BI31)</f>
        <v/>
      </c>
      <c r="H782" s="275" t="str">
        <f>IF('statement of marks'!BJ31="","",'statement of marks'!BJ31)</f>
        <v/>
      </c>
      <c r="I782" s="606" t="str">
        <f>IF('statement of marks'!BK31="","",'statement of marks'!BK31)</f>
        <v/>
      </c>
      <c r="J782" s="275" t="str">
        <f>IF('statement of marks'!BL31="","",'statement of marks'!BL31)</f>
        <v/>
      </c>
      <c r="K782" s="275" t="str">
        <f>IF('statement of marks'!BM31="","",'statement of marks'!BM31)</f>
        <v/>
      </c>
      <c r="L782" s="606" t="str">
        <f>IF('statement of marks'!BN31="","",'statement of marks'!BN31)</f>
        <v/>
      </c>
      <c r="M782" s="275" t="str">
        <f>IF('statement of marks'!BP31="","",'statement of marks'!BP31)</f>
        <v/>
      </c>
      <c r="N782" s="275" t="str">
        <f>IF('statement of marks'!BQ31="","",'statement of marks'!BQ31)</f>
        <v/>
      </c>
      <c r="O782" s="606" t="str">
        <f>IF('statement of marks'!BR31="","",'statement of marks'!BR31)</f>
        <v/>
      </c>
      <c r="P782" s="277" t="str">
        <f>IF('statement of marks'!BS31="","",'statement of marks'!BS31)</f>
        <v/>
      </c>
      <c r="Q782" s="275" t="str">
        <f>IF('statement of marks'!BT31="","",'statement of marks'!BT31)</f>
        <v/>
      </c>
      <c r="R782" s="275" t="str">
        <f>IF('statement of marks'!BU31="","",'statement of marks'!BU31)</f>
        <v/>
      </c>
      <c r="S782" s="606" t="str">
        <f>IF('statement of marks'!BV31="","",'statement of marks'!BV31)</f>
        <v/>
      </c>
      <c r="T782" s="578" t="str">
        <f>IF('statement of marks'!BW31="","",'statement of marks'!BW31)</f>
        <v/>
      </c>
      <c r="U782" s="578" t="str">
        <f>IF('statement of marks'!BX31="","",'statement of marks'!BX31)</f>
        <v/>
      </c>
      <c r="V782" s="612" t="str">
        <f>IF('statement of marks'!BY31="","",'statement of marks'!BY31)</f>
        <v/>
      </c>
    </row>
    <row r="783" spans="1:22" ht="16" customHeight="1">
      <c r="A783" s="598"/>
      <c r="B783" s="1114" t="str">
        <f>IF('statement of marks'!$CB$3="","",'statement of marks'!$CB$3)</f>
        <v>xf.kr</v>
      </c>
      <c r="C783" s="1115"/>
      <c r="D783" s="275" t="str">
        <f>IF('statement of marks'!CB31="","",'statement of marks'!CB31)</f>
        <v/>
      </c>
      <c r="E783" s="275" t="str">
        <f>IF('statement of marks'!CC31="","",'statement of marks'!CC31)</f>
        <v/>
      </c>
      <c r="F783" s="606" t="str">
        <f>IF('statement of marks'!CD31="","",'statement of marks'!CD31)</f>
        <v/>
      </c>
      <c r="G783" s="275" t="str">
        <f>IF('statement of marks'!CE31="","",'statement of marks'!CE31)</f>
        <v/>
      </c>
      <c r="H783" s="275" t="str">
        <f>IF('statement of marks'!CF31="","",'statement of marks'!CF31)</f>
        <v/>
      </c>
      <c r="I783" s="606" t="str">
        <f>IF('statement of marks'!CG31="","",'statement of marks'!CG31)</f>
        <v/>
      </c>
      <c r="J783" s="275" t="str">
        <f>IF('statement of marks'!CH31="","",'statement of marks'!CH31)</f>
        <v/>
      </c>
      <c r="K783" s="275" t="str">
        <f>IF('statement of marks'!CI31="","",'statement of marks'!CI31)</f>
        <v/>
      </c>
      <c r="L783" s="606" t="str">
        <f>IF('statement of marks'!CJ31="","",'statement of marks'!CJ31)</f>
        <v/>
      </c>
      <c r="M783" s="275" t="str">
        <f>IF('statement of marks'!CL31="","",'statement of marks'!CL31)</f>
        <v/>
      </c>
      <c r="N783" s="275" t="str">
        <f>IF('statement of marks'!CM31="","",'statement of marks'!CM31)</f>
        <v/>
      </c>
      <c r="O783" s="606" t="str">
        <f>IF('statement of marks'!CN31="","",'statement of marks'!CN31)</f>
        <v/>
      </c>
      <c r="P783" s="277" t="str">
        <f>IF('statement of marks'!CO31="","",'statement of marks'!CO31)</f>
        <v/>
      </c>
      <c r="Q783" s="275" t="str">
        <f>IF('statement of marks'!CP31="","",'statement of marks'!CP31)</f>
        <v/>
      </c>
      <c r="R783" s="275" t="str">
        <f>IF('statement of marks'!CQ31="","",'statement of marks'!CQ31)</f>
        <v/>
      </c>
      <c r="S783" s="606" t="str">
        <f>IF('statement of marks'!CR31="","",'statement of marks'!CR31)</f>
        <v/>
      </c>
      <c r="T783" s="578" t="str">
        <f>IF('statement of marks'!CS31="","",'statement of marks'!CS31)</f>
        <v/>
      </c>
      <c r="U783" s="578" t="str">
        <f>IF('statement of marks'!CT31="","",'statement of marks'!CT31)</f>
        <v/>
      </c>
      <c r="V783" s="612" t="str">
        <f>IF('statement of marks'!CU31="","",'statement of marks'!CU31)</f>
        <v/>
      </c>
    </row>
    <row r="784" spans="1:22" ht="16" customHeight="1">
      <c r="A784" s="598"/>
      <c r="B784" s="1114" t="str">
        <f>IF('statement of marks'!$CX$3="","",'statement of marks'!$CX$3)</f>
        <v>foKku</v>
      </c>
      <c r="C784" s="1115"/>
      <c r="D784" s="275" t="str">
        <f>IF('statement of marks'!CX31="","",'statement of marks'!CX31)</f>
        <v/>
      </c>
      <c r="E784" s="275" t="str">
        <f>IF('statement of marks'!CY31="","",'statement of marks'!CY31)</f>
        <v/>
      </c>
      <c r="F784" s="606" t="str">
        <f>IF('statement of marks'!CZ31="","",'statement of marks'!CZ31)</f>
        <v/>
      </c>
      <c r="G784" s="275" t="str">
        <f>IF('statement of marks'!DA31="","",'statement of marks'!DA31)</f>
        <v/>
      </c>
      <c r="H784" s="275" t="str">
        <f>IF('statement of marks'!DB31="","",'statement of marks'!DB31)</f>
        <v/>
      </c>
      <c r="I784" s="606" t="str">
        <f>IF('statement of marks'!DC31="","",'statement of marks'!DC31)</f>
        <v/>
      </c>
      <c r="J784" s="275" t="str">
        <f>IF('statement of marks'!DD31="","",'statement of marks'!DD31)</f>
        <v/>
      </c>
      <c r="K784" s="275" t="str">
        <f>IF('statement of marks'!DE31="","",'statement of marks'!DE31)</f>
        <v/>
      </c>
      <c r="L784" s="606" t="str">
        <f>IF('statement of marks'!DF31="","",'statement of marks'!DF31)</f>
        <v/>
      </c>
      <c r="M784" s="275" t="str">
        <f>IF('statement of marks'!DH31="","",'statement of marks'!DH31)</f>
        <v/>
      </c>
      <c r="N784" s="275" t="str">
        <f>IF('statement of marks'!DI31="","",'statement of marks'!DI31)</f>
        <v/>
      </c>
      <c r="O784" s="606" t="str">
        <f>IF('statement of marks'!DJ31="","",'statement of marks'!DJ31)</f>
        <v/>
      </c>
      <c r="P784" s="277" t="str">
        <f>IF('statement of marks'!DK31="","",'statement of marks'!DK31)</f>
        <v/>
      </c>
      <c r="Q784" s="275" t="str">
        <f>IF('statement of marks'!DL31="","",'statement of marks'!DL31)</f>
        <v/>
      </c>
      <c r="R784" s="275" t="str">
        <f>IF('statement of marks'!DM31="","",'statement of marks'!DM31)</f>
        <v/>
      </c>
      <c r="S784" s="606" t="str">
        <f>IF('statement of marks'!DN31="","",'statement of marks'!DN31)</f>
        <v/>
      </c>
      <c r="T784" s="578" t="str">
        <f>IF('statement of marks'!DO31="","",'statement of marks'!DO31)</f>
        <v/>
      </c>
      <c r="U784" s="578" t="str">
        <f>IF('statement of marks'!DP31="","",'statement of marks'!DP31)</f>
        <v/>
      </c>
      <c r="V784" s="612" t="str">
        <f>IF('statement of marks'!DQ31="","",'statement of marks'!DQ31)</f>
        <v/>
      </c>
    </row>
    <row r="785" spans="1:22" ht="16" customHeight="1">
      <c r="A785" s="598"/>
      <c r="B785" s="1114" t="str">
        <f>IF('statement of marks'!$DT$3="","",'statement of marks'!$DT$3)</f>
        <v>lkekftd foKku</v>
      </c>
      <c r="C785" s="1115"/>
      <c r="D785" s="275" t="str">
        <f>IF('statement of marks'!DT31="","",'statement of marks'!DT31)</f>
        <v/>
      </c>
      <c r="E785" s="275" t="str">
        <f>IF('statement of marks'!DU31="","",'statement of marks'!DU31)</f>
        <v/>
      </c>
      <c r="F785" s="606" t="str">
        <f>IF('statement of marks'!DV31="","",'statement of marks'!DV31)</f>
        <v/>
      </c>
      <c r="G785" s="275" t="str">
        <f>IF('statement of marks'!DW31="","",'statement of marks'!DW31)</f>
        <v/>
      </c>
      <c r="H785" s="275" t="str">
        <f>IF('statement of marks'!DX31="","",'statement of marks'!DX31)</f>
        <v/>
      </c>
      <c r="I785" s="606" t="str">
        <f>IF('statement of marks'!DY31="","",'statement of marks'!DY31)</f>
        <v/>
      </c>
      <c r="J785" s="275" t="str">
        <f>IF('statement of marks'!DZ31="","",'statement of marks'!DZ31)</f>
        <v/>
      </c>
      <c r="K785" s="275" t="str">
        <f>IF('statement of marks'!EA31="","",'statement of marks'!EA31)</f>
        <v/>
      </c>
      <c r="L785" s="606" t="str">
        <f>IF('statement of marks'!EB31="","",'statement of marks'!EB31)</f>
        <v/>
      </c>
      <c r="M785" s="275" t="str">
        <f>IF('statement of marks'!ED31="","",'statement of marks'!ED31)</f>
        <v/>
      </c>
      <c r="N785" s="275" t="str">
        <f>IF('statement of marks'!EE31="","",'statement of marks'!EE31)</f>
        <v/>
      </c>
      <c r="O785" s="606" t="str">
        <f>IF('statement of marks'!EF31="","",'statement of marks'!EF31)</f>
        <v/>
      </c>
      <c r="P785" s="277" t="str">
        <f>IF('statement of marks'!EG31="","",'statement of marks'!EG31)</f>
        <v/>
      </c>
      <c r="Q785" s="275" t="str">
        <f>IF('statement of marks'!EH31="","",'statement of marks'!EH31)</f>
        <v/>
      </c>
      <c r="R785" s="275" t="str">
        <f>IF('statement of marks'!EI31="","",'statement of marks'!EI31)</f>
        <v/>
      </c>
      <c r="S785" s="606" t="str">
        <f>IF('statement of marks'!EJ31="","",'statement of marks'!EJ31)</f>
        <v/>
      </c>
      <c r="T785" s="578" t="str">
        <f>IF('statement of marks'!EK31="","",'statement of marks'!EK31)</f>
        <v/>
      </c>
      <c r="U785" s="578" t="str">
        <f>IF('statement of marks'!EL31="","",'statement of marks'!EL31)</f>
        <v/>
      </c>
      <c r="V785" s="612" t="str">
        <f>IF('statement of marks'!EM31="","",'statement of marks'!EM31)</f>
        <v/>
      </c>
    </row>
    <row r="786" spans="1:22" ht="16" customHeight="1">
      <c r="A786" s="598"/>
      <c r="B786" s="1117" t="s">
        <v>271</v>
      </c>
      <c r="C786" s="1118"/>
      <c r="D786" s="1081" t="s">
        <v>1</v>
      </c>
      <c r="E786" s="1081"/>
      <c r="F786" s="1081"/>
      <c r="G786" s="1081" t="s">
        <v>21</v>
      </c>
      <c r="H786" s="1081"/>
      <c r="I786" s="1081"/>
      <c r="J786" s="1081" t="s">
        <v>272</v>
      </c>
      <c r="K786" s="1081"/>
      <c r="L786" s="1081"/>
      <c r="M786" s="1081" t="s">
        <v>68</v>
      </c>
      <c r="N786" s="1081"/>
      <c r="O786" s="1081"/>
      <c r="P786" s="1081" t="s">
        <v>463</v>
      </c>
      <c r="Q786" s="1081"/>
      <c r="R786" s="1081"/>
      <c r="S786" s="609"/>
      <c r="T786" s="1187" t="s">
        <v>458</v>
      </c>
      <c r="U786" s="1188"/>
      <c r="V786" s="1189"/>
    </row>
    <row r="787" spans="1:22" ht="16" customHeight="1">
      <c r="A787" s="599"/>
      <c r="B787" s="1175" t="s">
        <v>3</v>
      </c>
      <c r="C787" s="1176"/>
      <c r="D787" s="1177">
        <f>IF('statement of marks'!EP$6="","",'statement of marks'!EP$6)</f>
        <v>20</v>
      </c>
      <c r="E787" s="1177"/>
      <c r="F787" s="1177"/>
      <c r="G787" s="1177">
        <f>IF('statement of marks'!EQ$6="","",'statement of marks'!EQ$6)</f>
        <v>20</v>
      </c>
      <c r="H787" s="1177"/>
      <c r="I787" s="1177"/>
      <c r="J787" s="1177">
        <f>IF('statement of marks'!ES$6="","",'statement of marks'!ES$6)</f>
        <v>20</v>
      </c>
      <c r="K787" s="1177"/>
      <c r="L787" s="1177"/>
      <c r="M787" s="1177">
        <f>IF('statement of marks'!ER$6="","",'statement of marks'!ER$6)</f>
        <v>20</v>
      </c>
      <c r="N787" s="1177"/>
      <c r="O787" s="1177"/>
      <c r="P787" s="1177">
        <f>IF('statement of marks'!ET$6="","",'statement of marks'!ET$6)</f>
        <v>20</v>
      </c>
      <c r="Q787" s="1177"/>
      <c r="R787" s="1177"/>
      <c r="S787" s="610" t="str">
        <f>IF('statement of marks'!FE$6="","",'statement of marks'!EX$6)</f>
        <v/>
      </c>
      <c r="T787" s="615">
        <f>IF('statement of marks'!EU$6="","",'statement of marks'!EU$6)</f>
        <v>100</v>
      </c>
      <c r="U787" s="616" t="s">
        <v>5</v>
      </c>
      <c r="V787" s="617" t="s">
        <v>464</v>
      </c>
    </row>
    <row r="788" spans="1:22" ht="16" customHeight="1">
      <c r="A788" s="598"/>
      <c r="B788" s="1114" t="str">
        <f>IF('statement of marks'!$EP$3="","",'statement of marks'!$EP$3)</f>
        <v>dk;kZuqHko</v>
      </c>
      <c r="C788" s="1115"/>
      <c r="D788" s="1103" t="str">
        <f>IF('statement of marks'!EP31="","",'statement of marks'!EP31)</f>
        <v/>
      </c>
      <c r="E788" s="1103"/>
      <c r="F788" s="1103"/>
      <c r="G788" s="1103" t="str">
        <f>IF('statement of marks'!EQ31="","",'statement of marks'!EQ31)</f>
        <v/>
      </c>
      <c r="H788" s="1103"/>
      <c r="I788" s="1103"/>
      <c r="J788" s="1103" t="str">
        <f>IF('statement of marks'!ES31="","",'statement of marks'!ES31)</f>
        <v/>
      </c>
      <c r="K788" s="1103"/>
      <c r="L788" s="1103"/>
      <c r="M788" s="1103" t="str">
        <f>IF('statement of marks'!ER31="","",'statement of marks'!ER31)</f>
        <v/>
      </c>
      <c r="N788" s="1103"/>
      <c r="O788" s="1103"/>
      <c r="P788" s="1103" t="str">
        <f>IF('statement of marks'!ET31="","",'statement of marks'!ET31)</f>
        <v/>
      </c>
      <c r="Q788" s="1103"/>
      <c r="R788" s="1103"/>
      <c r="S788" s="611"/>
      <c r="T788" s="613" t="str">
        <f>IF('statement of marks'!EU31="","",'statement of marks'!EU31)</f>
        <v/>
      </c>
      <c r="U788" s="613" t="str">
        <f>IF('statement of marks'!EV31="","",'statement of marks'!EV31)</f>
        <v/>
      </c>
      <c r="V788" s="614" t="str">
        <f>IF('statement of marks'!EW31="","",'statement of marks'!EW31)</f>
        <v/>
      </c>
    </row>
    <row r="789" spans="1:22" ht="16" customHeight="1">
      <c r="A789" s="598"/>
      <c r="B789" s="1112" t="str">
        <f>IF('statement of marks'!$EZ$3="","",'statement of marks'!$EZ$3)</f>
        <v>dyk f'k{kk</v>
      </c>
      <c r="C789" s="1113"/>
      <c r="D789" s="1103" t="str">
        <f>IF('statement of marks'!EZ31="","",'statement of marks'!EZ31)</f>
        <v/>
      </c>
      <c r="E789" s="1103"/>
      <c r="F789" s="1103"/>
      <c r="G789" s="1103" t="str">
        <f>IF('statement of marks'!FA31="","",'statement of marks'!FA31)</f>
        <v/>
      </c>
      <c r="H789" s="1103"/>
      <c r="I789" s="1103"/>
      <c r="J789" s="1103" t="str">
        <f>IF('statement of marks'!FC31="","",'statement of marks'!FC31)</f>
        <v/>
      </c>
      <c r="K789" s="1103"/>
      <c r="L789" s="1103"/>
      <c r="M789" s="1103" t="str">
        <f>IF('statement of marks'!FB31="","",'statement of marks'!FB31)</f>
        <v/>
      </c>
      <c r="N789" s="1103"/>
      <c r="O789" s="1103"/>
      <c r="P789" s="1103" t="str">
        <f>IF('statement of marks'!FD31="","",'statement of marks'!FD31)</f>
        <v/>
      </c>
      <c r="Q789" s="1103"/>
      <c r="R789" s="1103"/>
      <c r="S789" s="611"/>
      <c r="T789" s="613" t="str">
        <f>IF('statement of marks'!FE31="","",'statement of marks'!FE31)</f>
        <v/>
      </c>
      <c r="U789" s="613" t="str">
        <f>IF('statement of marks'!FF31="","",'statement of marks'!FF31)</f>
        <v/>
      </c>
      <c r="V789" s="614" t="str">
        <f>IF('statement of marks'!FG31="","",'statement of marks'!FG31)</f>
        <v/>
      </c>
    </row>
    <row r="790" spans="1:22" ht="16" customHeight="1">
      <c r="A790" s="598"/>
      <c r="B790" s="1109" t="str">
        <f>IF('statement of marks'!$FJ$3="","",'statement of marks'!$FJ$3)</f>
        <v>LokLF; ,oe~ 'kkjhfjd f'k{kk</v>
      </c>
      <c r="C790" s="1110"/>
      <c r="D790" s="1103" t="str">
        <f>IF('statement of marks'!FJ31="","",'statement of marks'!FJ31)</f>
        <v/>
      </c>
      <c r="E790" s="1103"/>
      <c r="F790" s="1103"/>
      <c r="G790" s="1103" t="str">
        <f>IF('statement of marks'!FK31="","",'statement of marks'!FK31)</f>
        <v/>
      </c>
      <c r="H790" s="1103"/>
      <c r="I790" s="1103"/>
      <c r="J790" s="1103" t="str">
        <f>IF('statement of marks'!FM31="","",'statement of marks'!FM31)</f>
        <v/>
      </c>
      <c r="K790" s="1103"/>
      <c r="L790" s="1103"/>
      <c r="M790" s="1103" t="str">
        <f>IF('statement of marks'!FL31="","",'statement of marks'!FL31)</f>
        <v/>
      </c>
      <c r="N790" s="1103"/>
      <c r="O790" s="1103"/>
      <c r="P790" s="1103" t="str">
        <f>IF('statement of marks'!FN31="","",'statement of marks'!FN31)</f>
        <v/>
      </c>
      <c r="Q790" s="1103"/>
      <c r="R790" s="1103"/>
      <c r="S790" s="611"/>
      <c r="T790" s="613" t="str">
        <f>IF('statement of marks'!FO31="","",'statement of marks'!FO31)</f>
        <v/>
      </c>
      <c r="U790" s="613" t="str">
        <f>IF('statement of marks'!FP31="","",'statement of marks'!FP31)</f>
        <v/>
      </c>
      <c r="V790" s="614" t="str">
        <f>IF('statement of marks'!FQ31="","",'statement of marks'!FQ31)</f>
        <v/>
      </c>
    </row>
    <row r="791" spans="1:22" ht="16" customHeight="1">
      <c r="A791" s="598"/>
      <c r="B791" s="1104" t="s">
        <v>273</v>
      </c>
      <c r="C791" s="1105"/>
      <c r="D791" s="1213" t="str">
        <f>details!$DZ$3</f>
        <v>vxLr rd</v>
      </c>
      <c r="E791" s="1213"/>
      <c r="F791" s="1213"/>
      <c r="G791" s="1213" t="str">
        <f>details!$ED$3</f>
        <v>vDVwcj rd</v>
      </c>
      <c r="H791" s="1213"/>
      <c r="I791" s="1213"/>
      <c r="J791" s="1213" t="str">
        <f>details!$EL$3</f>
        <v>Qjojh rd</v>
      </c>
      <c r="K791" s="1213"/>
      <c r="L791" s="1213"/>
      <c r="M791" s="1213" t="str">
        <f>details!$EH$3</f>
        <v>fnlEcj rd</v>
      </c>
      <c r="N791" s="1213"/>
      <c r="O791" s="1213"/>
      <c r="P791" s="1213" t="str">
        <f>details!$EP$3</f>
        <v>loZ ;ksx</v>
      </c>
      <c r="Q791" s="1213"/>
      <c r="R791" s="1213"/>
      <c r="S791" s="1106" t="s">
        <v>475</v>
      </c>
      <c r="T791" s="1107"/>
      <c r="U791" s="1107"/>
      <c r="V791" s="1180"/>
    </row>
    <row r="792" spans="1:22" ht="16" customHeight="1">
      <c r="A792" s="598"/>
      <c r="B792" s="1100" t="s">
        <v>99</v>
      </c>
      <c r="C792" s="1101"/>
      <c r="D792" s="1102" t="str">
        <f>IF(details!EA31="","",details!EA31)</f>
        <v/>
      </c>
      <c r="E792" s="1102"/>
      <c r="F792" s="1102"/>
      <c r="G792" s="1102" t="str">
        <f>IF(details!EE31="","",details!EE31)</f>
        <v/>
      </c>
      <c r="H792" s="1102"/>
      <c r="I792" s="1102"/>
      <c r="J792" s="1102" t="str">
        <f>IF(details!EM31="","",details!EM31)</f>
        <v/>
      </c>
      <c r="K792" s="1102"/>
      <c r="L792" s="1102"/>
      <c r="M792" s="1102" t="str">
        <f>IF(details!EI31="","",details!EI31)</f>
        <v/>
      </c>
      <c r="N792" s="1102"/>
      <c r="O792" s="1102"/>
      <c r="P792" s="1102" t="str">
        <f>IF(details!EQ31="","",details!EQ31)</f>
        <v/>
      </c>
      <c r="Q792" s="1102"/>
      <c r="R792" s="1102"/>
      <c r="S792" s="1181">
        <f>'statement of marks'!$HG$108</f>
        <v>42460</v>
      </c>
      <c r="T792" s="1182"/>
      <c r="U792" s="1182"/>
      <c r="V792" s="1183"/>
    </row>
    <row r="793" spans="1:22" ht="16" customHeight="1">
      <c r="A793" s="598"/>
      <c r="B793" s="1094" t="s">
        <v>15</v>
      </c>
      <c r="C793" s="1095"/>
      <c r="D793" s="1096" t="str">
        <f>IF(details!DZ31="","",details!DZ31)</f>
        <v/>
      </c>
      <c r="E793" s="1096"/>
      <c r="F793" s="1096"/>
      <c r="G793" s="1096" t="str">
        <f>IF(details!ED31="","",details!ED31)</f>
        <v/>
      </c>
      <c r="H793" s="1096"/>
      <c r="I793" s="1096"/>
      <c r="J793" s="1096" t="str">
        <f>IF(details!EL31="","",details!EL31)</f>
        <v/>
      </c>
      <c r="K793" s="1096"/>
      <c r="L793" s="1096"/>
      <c r="M793" s="1096" t="str">
        <f>IF(details!EH31="","",details!EH31)</f>
        <v/>
      </c>
      <c r="N793" s="1096"/>
      <c r="O793" s="1096"/>
      <c r="P793" s="1096" t="str">
        <f>IF(details!EP31="","",details!EP31)</f>
        <v/>
      </c>
      <c r="Q793" s="1096"/>
      <c r="R793" s="1096"/>
      <c r="S793" s="1184"/>
      <c r="T793" s="1185"/>
      <c r="U793" s="1185"/>
      <c r="V793" s="1186"/>
    </row>
    <row r="794" spans="1:22" ht="16" customHeight="1">
      <c r="A794" s="1206"/>
      <c r="B794" s="1207" t="s">
        <v>473</v>
      </c>
      <c r="C794" s="1208"/>
      <c r="D794" s="1209" t="s">
        <v>3</v>
      </c>
      <c r="E794" s="1209"/>
      <c r="F794" s="1209"/>
      <c r="G794" s="1209" t="s">
        <v>389</v>
      </c>
      <c r="H794" s="1209"/>
      <c r="I794" s="1209"/>
      <c r="J794" s="1209" t="s">
        <v>5</v>
      </c>
      <c r="K794" s="1209"/>
      <c r="L794" s="1209"/>
      <c r="M794" s="1209" t="s">
        <v>465</v>
      </c>
      <c r="N794" s="1209"/>
      <c r="O794" s="1209"/>
      <c r="P794" s="1210" t="s">
        <v>306</v>
      </c>
      <c r="Q794" s="1210"/>
      <c r="R794" s="1210"/>
      <c r="S794" s="1209" t="s">
        <v>473</v>
      </c>
      <c r="T794" s="1209"/>
      <c r="U794" s="1209"/>
      <c r="V794" s="1211"/>
    </row>
    <row r="795" spans="1:22" ht="16" customHeight="1">
      <c r="A795" s="1206"/>
      <c r="B795" s="1207"/>
      <c r="C795" s="1208"/>
      <c r="D795" s="1212" t="str">
        <f>'statement of marks'!HE31</f>
        <v/>
      </c>
      <c r="E795" s="1212"/>
      <c r="F795" s="1212"/>
      <c r="G795" s="1212" t="str">
        <f>'statement of marks'!HF31</f>
        <v/>
      </c>
      <c r="H795" s="1212"/>
      <c r="I795" s="1212"/>
      <c r="J795" s="1212" t="str">
        <f>'statement of marks'!HG31</f>
        <v/>
      </c>
      <c r="K795" s="1212"/>
      <c r="L795" s="1212"/>
      <c r="M795" s="1212" t="str">
        <f>'statement of marks'!HJ31</f>
        <v/>
      </c>
      <c r="N795" s="1212"/>
      <c r="O795" s="1212"/>
      <c r="P795" s="1212" t="str">
        <f>'statement of marks'!HI31</f>
        <v/>
      </c>
      <c r="Q795" s="1212"/>
      <c r="R795" s="1212"/>
      <c r="S795" s="1209" t="str">
        <f>'statement of marks'!HD31</f>
        <v/>
      </c>
      <c r="T795" s="1209"/>
      <c r="U795" s="1209"/>
      <c r="V795" s="1211"/>
    </row>
    <row r="796" spans="1:22" ht="16" customHeight="1">
      <c r="A796" s="598"/>
      <c r="B796" s="1089" t="s">
        <v>100</v>
      </c>
      <c r="C796" s="1090"/>
      <c r="D796" s="1081"/>
      <c r="E796" s="1081"/>
      <c r="F796" s="1081"/>
      <c r="G796" s="1081"/>
      <c r="H796" s="1081"/>
      <c r="I796" s="1081"/>
      <c r="J796" s="1081"/>
      <c r="K796" s="1081"/>
      <c r="L796" s="1081"/>
      <c r="M796" s="1081"/>
      <c r="N796" s="1081"/>
      <c r="O796" s="1081"/>
      <c r="P796" s="1081"/>
      <c r="Q796" s="1081"/>
      <c r="R796" s="1081"/>
      <c r="S796" s="1081"/>
      <c r="T796" s="1081"/>
      <c r="U796" s="1081"/>
      <c r="V796" s="1205"/>
    </row>
    <row r="797" spans="1:22" ht="16" customHeight="1">
      <c r="A797" s="598"/>
      <c r="B797" s="1087" t="s">
        <v>80</v>
      </c>
      <c r="C797" s="1088"/>
      <c r="D797" s="1081"/>
      <c r="E797" s="1081"/>
      <c r="F797" s="1081"/>
      <c r="G797" s="1081"/>
      <c r="H797" s="1081"/>
      <c r="I797" s="1081"/>
      <c r="J797" s="1081"/>
      <c r="K797" s="1081"/>
      <c r="L797" s="1081"/>
      <c r="M797" s="1081"/>
      <c r="N797" s="1081"/>
      <c r="O797" s="1081"/>
      <c r="P797" s="1081"/>
      <c r="Q797" s="1081"/>
      <c r="R797" s="1081"/>
      <c r="S797" s="1081"/>
      <c r="T797" s="1081"/>
      <c r="U797" s="1081"/>
      <c r="V797" s="1205"/>
    </row>
    <row r="798" spans="1:22" ht="16" customHeight="1">
      <c r="A798" s="598"/>
      <c r="B798" s="1089" t="s">
        <v>466</v>
      </c>
      <c r="C798" s="1090"/>
      <c r="D798" s="1081"/>
      <c r="E798" s="1081"/>
      <c r="F798" s="1081"/>
      <c r="G798" s="1081"/>
      <c r="H798" s="1081"/>
      <c r="I798" s="1081"/>
      <c r="J798" s="1081"/>
      <c r="K798" s="1081"/>
      <c r="L798" s="1081"/>
      <c r="M798" s="1081"/>
      <c r="N798" s="1081"/>
      <c r="O798" s="1081"/>
      <c r="P798" s="1081" t="s">
        <v>466</v>
      </c>
      <c r="Q798" s="1081"/>
      <c r="R798" s="1081"/>
      <c r="S798" s="1081"/>
      <c r="T798" s="1081"/>
      <c r="U798" s="1081"/>
      <c r="V798" s="1205"/>
    </row>
    <row r="799" spans="1:22" ht="16" customHeight="1">
      <c r="A799" s="598"/>
      <c r="B799" s="1085" t="s">
        <v>101</v>
      </c>
      <c r="C799" s="1086"/>
      <c r="D799" s="1081"/>
      <c r="E799" s="1081"/>
      <c r="F799" s="1081"/>
      <c r="G799" s="1081"/>
      <c r="H799" s="1081"/>
      <c r="I799" s="1081"/>
      <c r="J799" s="1081"/>
      <c r="K799" s="1081"/>
      <c r="L799" s="1081"/>
      <c r="M799" s="1081"/>
      <c r="N799" s="1081"/>
      <c r="O799" s="1081"/>
      <c r="P799" s="1081"/>
      <c r="Q799" s="1081"/>
      <c r="R799" s="1081"/>
      <c r="S799" s="1198" t="s">
        <v>101</v>
      </c>
      <c r="T799" s="1198"/>
      <c r="U799" s="1198"/>
      <c r="V799" s="1199"/>
    </row>
    <row r="800" spans="1:22" ht="16" customHeight="1" thickBot="1">
      <c r="A800" s="600"/>
      <c r="B800" s="1200" t="s">
        <v>102</v>
      </c>
      <c r="C800" s="1201"/>
      <c r="D800" s="1202"/>
      <c r="E800" s="1202"/>
      <c r="F800" s="1202"/>
      <c r="G800" s="1202"/>
      <c r="H800" s="1202"/>
      <c r="I800" s="1202"/>
      <c r="J800" s="1202"/>
      <c r="K800" s="1202"/>
      <c r="L800" s="1202"/>
      <c r="M800" s="1202"/>
      <c r="N800" s="1202"/>
      <c r="O800" s="1202"/>
      <c r="P800" s="1202"/>
      <c r="Q800" s="1202"/>
      <c r="R800" s="1202"/>
      <c r="S800" s="1203" t="s">
        <v>163</v>
      </c>
      <c r="T800" s="1203"/>
      <c r="U800" s="1203"/>
      <c r="V800" s="1204"/>
    </row>
    <row r="801" spans="1:22" ht="16" customHeight="1">
      <c r="A801" s="597"/>
      <c r="B801" s="1216" t="s">
        <v>47</v>
      </c>
      <c r="C801" s="1217"/>
      <c r="D801" s="1217"/>
      <c r="E801" s="1217"/>
      <c r="F801" s="1217"/>
      <c r="G801" s="1217"/>
      <c r="H801" s="1217"/>
      <c r="I801" s="1217"/>
      <c r="J801" s="1217"/>
      <c r="K801" s="1217"/>
      <c r="L801" s="1217"/>
      <c r="M801" s="1217"/>
      <c r="N801" s="1217"/>
      <c r="O801" s="1217"/>
      <c r="P801" s="1217"/>
      <c r="Q801" s="1217"/>
      <c r="R801" s="1217"/>
      <c r="S801" s="1217"/>
      <c r="T801" s="1217"/>
      <c r="U801" s="1217"/>
      <c r="V801" s="1218"/>
    </row>
    <row r="802" spans="1:22" ht="16" customHeight="1">
      <c r="A802" s="598"/>
      <c r="B802" s="1219" t="str">
        <f>'statement of marks'!$A$1</f>
        <v>jk- ck- ek/;fed fo|ky; uohu] fuEckgsM+k</v>
      </c>
      <c r="C802" s="1220"/>
      <c r="D802" s="1220"/>
      <c r="E802" s="1220"/>
      <c r="F802" s="1220"/>
      <c r="G802" s="1220"/>
      <c r="H802" s="1220"/>
      <c r="I802" s="1220"/>
      <c r="J802" s="1220"/>
      <c r="K802" s="1220"/>
      <c r="L802" s="1220"/>
      <c r="M802" s="1220"/>
      <c r="N802" s="1220"/>
      <c r="O802" s="1220"/>
      <c r="P802" s="1220"/>
      <c r="Q802" s="1220"/>
      <c r="R802" s="1220"/>
      <c r="S802" s="1220"/>
      <c r="T802" s="1220"/>
      <c r="U802" s="1220"/>
      <c r="V802" s="1221"/>
    </row>
    <row r="803" spans="1:22" ht="16" customHeight="1">
      <c r="A803" s="598"/>
      <c r="B803" s="1114" t="s">
        <v>467</v>
      </c>
      <c r="C803" s="1115"/>
      <c r="D803" s="1119" t="str">
        <f>'statement of marks'!$H$3</f>
        <v>2015-16</v>
      </c>
      <c r="E803" s="1119"/>
      <c r="F803" s="1119"/>
      <c r="G803" s="1119"/>
      <c r="H803" s="1119"/>
      <c r="I803" s="1119"/>
      <c r="J803" s="1119"/>
      <c r="K803" s="1119"/>
      <c r="L803" s="1119"/>
      <c r="M803" s="1119"/>
      <c r="N803" s="1119"/>
      <c r="O803" s="1119"/>
      <c r="P803" s="1119"/>
      <c r="Q803" s="1119"/>
      <c r="R803" s="1119"/>
      <c r="S803" s="1119"/>
      <c r="T803" s="1119"/>
      <c r="U803" s="1119"/>
      <c r="V803" s="1196"/>
    </row>
    <row r="804" spans="1:22" ht="16" customHeight="1">
      <c r="A804" s="598"/>
      <c r="B804" s="1114" t="s">
        <v>218</v>
      </c>
      <c r="C804" s="1115"/>
      <c r="D804" s="1115" t="str">
        <f>IF('statement of marks'!J32="","",'statement of marks'!J32)</f>
        <v/>
      </c>
      <c r="E804" s="1115"/>
      <c r="F804" s="1115"/>
      <c r="G804" s="1115"/>
      <c r="H804" s="1115"/>
      <c r="I804" s="1115"/>
      <c r="J804" s="1115"/>
      <c r="K804" s="1115"/>
      <c r="L804" s="1115"/>
      <c r="M804" s="1115"/>
      <c r="N804" s="1115"/>
      <c r="O804" s="1115"/>
      <c r="P804" s="1115"/>
      <c r="Q804" s="1115"/>
      <c r="R804" s="1115"/>
      <c r="S804" s="1115"/>
      <c r="T804" s="1115"/>
      <c r="U804" s="1115"/>
      <c r="V804" s="1197"/>
    </row>
    <row r="805" spans="1:22" ht="16" customHeight="1">
      <c r="A805" s="598"/>
      <c r="B805" s="1114" t="s">
        <v>219</v>
      </c>
      <c r="C805" s="1115"/>
      <c r="D805" s="1115" t="str">
        <f>IF('statement of marks'!K32="","",'statement of marks'!K32)</f>
        <v/>
      </c>
      <c r="E805" s="1115"/>
      <c r="F805" s="1115"/>
      <c r="G805" s="1115"/>
      <c r="H805" s="1115"/>
      <c r="I805" s="1115"/>
      <c r="J805" s="1115"/>
      <c r="K805" s="1115"/>
      <c r="L805" s="1115"/>
      <c r="M805" s="1115"/>
      <c r="N805" s="1115"/>
      <c r="O805" s="1115"/>
      <c r="P805" s="1115"/>
      <c r="Q805" s="1115"/>
      <c r="R805" s="1115"/>
      <c r="S805" s="1115"/>
      <c r="T805" s="1115"/>
      <c r="U805" s="1115"/>
      <c r="V805" s="1197"/>
    </row>
    <row r="806" spans="1:22" ht="16" customHeight="1">
      <c r="A806" s="598"/>
      <c r="B806" s="1114" t="s">
        <v>220</v>
      </c>
      <c r="C806" s="1115"/>
      <c r="D806" s="1115" t="str">
        <f>IF('statement of marks'!L32="","",'statement of marks'!L32)</f>
        <v/>
      </c>
      <c r="E806" s="1115"/>
      <c r="F806" s="1115"/>
      <c r="G806" s="1115"/>
      <c r="H806" s="1115"/>
      <c r="I806" s="1115"/>
      <c r="J806" s="1115"/>
      <c r="K806" s="1115"/>
      <c r="L806" s="1115"/>
      <c r="M806" s="1115"/>
      <c r="N806" s="1115"/>
      <c r="O806" s="1115"/>
      <c r="P806" s="1115"/>
      <c r="Q806" s="1115"/>
      <c r="R806" s="1115"/>
      <c r="S806" s="1115"/>
      <c r="T806" s="1115"/>
      <c r="U806" s="1115"/>
      <c r="V806" s="1197"/>
    </row>
    <row r="807" spans="1:22" ht="16" customHeight="1">
      <c r="A807" s="598"/>
      <c r="B807" s="1114" t="s">
        <v>221</v>
      </c>
      <c r="C807" s="1115"/>
      <c r="D807" s="1119" t="str">
        <f>'statement of marks'!$G$3</f>
        <v>6 A</v>
      </c>
      <c r="E807" s="1119"/>
      <c r="F807" s="1119"/>
      <c r="G807" s="1115" t="s">
        <v>9</v>
      </c>
      <c r="H807" s="1115"/>
      <c r="I807" s="1115"/>
      <c r="J807" s="1119" t="str">
        <f>IF('statement of marks'!D32="","",'statement of marks'!D32)</f>
        <v/>
      </c>
      <c r="K807" s="1119"/>
      <c r="L807" s="1119"/>
      <c r="M807" s="1115" t="s">
        <v>222</v>
      </c>
      <c r="N807" s="1115"/>
      <c r="O807" s="1115"/>
      <c r="P807" s="1119" t="str">
        <f>IF('statement of marks'!F32="","",'statement of marks'!F32)</f>
        <v/>
      </c>
      <c r="Q807" s="1119"/>
      <c r="R807" s="1119"/>
      <c r="S807" s="1214" t="str">
        <f>IF('statement of marks'!$J$3="","",'statement of marks'!$J$3)</f>
        <v xml:space="preserve">fo|ky; dk Mk;l dksM+ </v>
      </c>
      <c r="T807" s="1214"/>
      <c r="U807" s="1214"/>
      <c r="V807" s="1215"/>
    </row>
    <row r="808" spans="1:22" ht="16" customHeight="1">
      <c r="A808" s="598"/>
      <c r="B808" s="601" t="s">
        <v>0</v>
      </c>
      <c r="C808" s="602"/>
      <c r="D808" s="1121" t="str">
        <f>IF('statement of marks'!H32="","",'statement of marks'!H32)</f>
        <v/>
      </c>
      <c r="E808" s="1121"/>
      <c r="F808" s="1121"/>
      <c r="G808" s="1115" t="str">
        <f>IF('statement of marks'!I32="","",'statement of marks'!I32)</f>
        <v/>
      </c>
      <c r="H808" s="1115"/>
      <c r="I808" s="1115"/>
      <c r="J808" s="1115"/>
      <c r="K808" s="1115"/>
      <c r="L808" s="1115"/>
      <c r="M808" s="1115"/>
      <c r="N808" s="1115"/>
      <c r="O808" s="1115"/>
      <c r="P808" s="1115"/>
      <c r="Q808" s="1115"/>
      <c r="R808" s="1115"/>
      <c r="S808" s="1190" t="str">
        <f>IF('statement of marks'!$K$3="","",'statement of marks'!$K$3)</f>
        <v xml:space="preserve">08291009401   </v>
      </c>
      <c r="T808" s="1190"/>
      <c r="U808" s="1190"/>
      <c r="V808" s="1191"/>
    </row>
    <row r="809" spans="1:22" ht="16" customHeight="1">
      <c r="A809" s="598"/>
      <c r="B809" s="561" t="s">
        <v>28</v>
      </c>
      <c r="C809" s="603" t="s">
        <v>97</v>
      </c>
      <c r="D809" s="1081" t="s">
        <v>1</v>
      </c>
      <c r="E809" s="1081"/>
      <c r="F809" s="1081"/>
      <c r="G809" s="1081" t="s">
        <v>21</v>
      </c>
      <c r="H809" s="1081"/>
      <c r="I809" s="1081"/>
      <c r="J809" s="1081" t="s">
        <v>68</v>
      </c>
      <c r="K809" s="1081"/>
      <c r="L809" s="1081"/>
      <c r="M809" s="1081" t="s">
        <v>98</v>
      </c>
      <c r="N809" s="1081"/>
      <c r="O809" s="1081"/>
      <c r="P809" s="1192" t="s">
        <v>278</v>
      </c>
      <c r="Q809" s="1193" t="s">
        <v>459</v>
      </c>
      <c r="R809" s="1193"/>
      <c r="S809" s="1193"/>
      <c r="T809" s="1194" t="s">
        <v>458</v>
      </c>
      <c r="U809" s="1194"/>
      <c r="V809" s="1195"/>
    </row>
    <row r="810" spans="1:22" ht="16" customHeight="1">
      <c r="A810" s="598"/>
      <c r="B810" s="561"/>
      <c r="C810" s="603"/>
      <c r="D810" s="596" t="s">
        <v>468</v>
      </c>
      <c r="E810" s="596" t="s">
        <v>469</v>
      </c>
      <c r="F810" s="604" t="s">
        <v>2</v>
      </c>
      <c r="G810" s="596" t="s">
        <v>468</v>
      </c>
      <c r="H810" s="596" t="s">
        <v>469</v>
      </c>
      <c r="I810" s="604" t="s">
        <v>2</v>
      </c>
      <c r="J810" s="596" t="s">
        <v>468</v>
      </c>
      <c r="K810" s="596" t="s">
        <v>469</v>
      </c>
      <c r="L810" s="604" t="s">
        <v>2</v>
      </c>
      <c r="M810" s="596" t="s">
        <v>468</v>
      </c>
      <c r="N810" s="596" t="s">
        <v>469</v>
      </c>
      <c r="O810" s="604" t="s">
        <v>2</v>
      </c>
      <c r="P810" s="1192"/>
      <c r="Q810" s="596" t="s">
        <v>468</v>
      </c>
      <c r="R810" s="596" t="s">
        <v>469</v>
      </c>
      <c r="S810" s="608" t="s">
        <v>2</v>
      </c>
      <c r="T810" s="618" t="s">
        <v>304</v>
      </c>
      <c r="U810" s="619" t="s">
        <v>5</v>
      </c>
      <c r="V810" s="620" t="s">
        <v>464</v>
      </c>
    </row>
    <row r="811" spans="1:22" ht="16" customHeight="1">
      <c r="A811" s="599"/>
      <c r="B811" s="1178" t="s">
        <v>3</v>
      </c>
      <c r="C811" s="1179"/>
      <c r="D811" s="579">
        <f>IF('statement of marks'!M$6="","",'statement of marks'!M$6)</f>
        <v>5</v>
      </c>
      <c r="E811" s="579">
        <f>IF('statement of marks'!N$6="","",'statement of marks'!N$6)</f>
        <v>5</v>
      </c>
      <c r="F811" s="605">
        <f>IF('statement of marks'!O$6="","",'statement of marks'!O$6)</f>
        <v>10</v>
      </c>
      <c r="G811" s="579">
        <f>IF('statement of marks'!P$6="","",'statement of marks'!P$6)</f>
        <v>5</v>
      </c>
      <c r="H811" s="579">
        <f>IF('statement of marks'!Q$6="","",'statement of marks'!Q$6)</f>
        <v>5</v>
      </c>
      <c r="I811" s="605">
        <f>IF('statement of marks'!R$6="","",'statement of marks'!R$6)</f>
        <v>10</v>
      </c>
      <c r="J811" s="579">
        <f>IF('statement of marks'!S$6="","",'statement of marks'!S$6)</f>
        <v>5</v>
      </c>
      <c r="K811" s="579">
        <f>IF('statement of marks'!T$6="","",'statement of marks'!T$6)</f>
        <v>5</v>
      </c>
      <c r="L811" s="605">
        <f>IF('statement of marks'!U$6="","",'statement of marks'!U$6)</f>
        <v>10</v>
      </c>
      <c r="M811" s="579">
        <f>IF('statement of marks'!W$6="","",'statement of marks'!W$6)</f>
        <v>50</v>
      </c>
      <c r="N811" s="579">
        <f>IF('statement of marks'!X$6="","",'statement of marks'!X$6)</f>
        <v>20</v>
      </c>
      <c r="O811" s="605">
        <f>IF('statement of marks'!Y$6="","",'statement of marks'!Y$6)</f>
        <v>70</v>
      </c>
      <c r="P811" s="580">
        <f>IF('statement of marks'!Z$6="","",'statement of marks'!Z$6)</f>
        <v>100</v>
      </c>
      <c r="Q811" s="579">
        <f>IF('statement of marks'!AA$6="","",'statement of marks'!AA$6)</f>
        <v>70</v>
      </c>
      <c r="R811" s="579">
        <f>IF('statement of marks'!AB$6="","",'statement of marks'!AB$6)</f>
        <v>30</v>
      </c>
      <c r="S811" s="605">
        <f>IF('statement of marks'!AC$6="","",'statement of marks'!AC$6)</f>
        <v>100</v>
      </c>
      <c r="T811" s="615">
        <f>IF('statement of marks'!AD$6="","",'statement of marks'!AD$6)</f>
        <v>200</v>
      </c>
      <c r="U811" s="615" t="str">
        <f>IF('statement of marks'!AE$6="","",'statement of marks'!AE$6)</f>
        <v/>
      </c>
      <c r="V811" s="621" t="str">
        <f>IF('statement of marks'!AF$6="","",'statement of marks'!AF$6)</f>
        <v/>
      </c>
    </row>
    <row r="812" spans="1:22" ht="16" customHeight="1">
      <c r="A812" s="598"/>
      <c r="B812" s="1114" t="str">
        <f>IF('statement of marks'!$M$3="","",'statement of marks'!$M$3)</f>
        <v>fgUnh</v>
      </c>
      <c r="C812" s="1115"/>
      <c r="D812" s="275" t="str">
        <f>IF('statement of marks'!M32="","",'statement of marks'!M32)</f>
        <v/>
      </c>
      <c r="E812" s="275" t="str">
        <f>IF('statement of marks'!N32="","",'statement of marks'!N32)</f>
        <v/>
      </c>
      <c r="F812" s="606" t="str">
        <f>IF('statement of marks'!O32="","",'statement of marks'!O32)</f>
        <v/>
      </c>
      <c r="G812" s="275" t="str">
        <f>IF('statement of marks'!P32="","",'statement of marks'!P32)</f>
        <v/>
      </c>
      <c r="H812" s="275" t="str">
        <f>IF('statement of marks'!Q32="","",'statement of marks'!Q32)</f>
        <v/>
      </c>
      <c r="I812" s="606" t="str">
        <f>IF('statement of marks'!R32="","",'statement of marks'!R32)</f>
        <v/>
      </c>
      <c r="J812" s="275" t="str">
        <f>IF('statement of marks'!S32="","",'statement of marks'!S32)</f>
        <v/>
      </c>
      <c r="K812" s="275" t="str">
        <f>IF('statement of marks'!T32="","",'statement of marks'!T32)</f>
        <v/>
      </c>
      <c r="L812" s="606" t="str">
        <f>IF('statement of marks'!U32="","",'statement of marks'!U32)</f>
        <v/>
      </c>
      <c r="M812" s="275" t="str">
        <f>IF('statement of marks'!W32="","",'statement of marks'!W32)</f>
        <v/>
      </c>
      <c r="N812" s="275" t="str">
        <f>IF('statement of marks'!X32="","",'statement of marks'!X32)</f>
        <v/>
      </c>
      <c r="O812" s="606" t="str">
        <f>IF('statement of marks'!Y32="","",'statement of marks'!Y32)</f>
        <v/>
      </c>
      <c r="P812" s="277" t="str">
        <f>IF('statement of marks'!Z32="","",'statement of marks'!Z32)</f>
        <v/>
      </c>
      <c r="Q812" s="275" t="str">
        <f>IF('statement of marks'!AA32="","",'statement of marks'!AA32)</f>
        <v/>
      </c>
      <c r="R812" s="275" t="str">
        <f>IF('statement of marks'!AB32="","",'statement of marks'!AB32)</f>
        <v/>
      </c>
      <c r="S812" s="606" t="str">
        <f>IF('statement of marks'!AC32="","",'statement of marks'!AC32)</f>
        <v/>
      </c>
      <c r="T812" s="578" t="str">
        <f>IF('statement of marks'!AD32="","",'statement of marks'!AD32)</f>
        <v/>
      </c>
      <c r="U812" s="578" t="str">
        <f>IF('statement of marks'!AE32="","",'statement of marks'!AE32)</f>
        <v/>
      </c>
      <c r="V812" s="612" t="str">
        <f>IF('statement of marks'!AF32="","",'statement of marks'!AF32)</f>
        <v/>
      </c>
    </row>
    <row r="813" spans="1:22" ht="16" customHeight="1">
      <c r="A813" s="598"/>
      <c r="B813" s="1114" t="str">
        <f>IF('statement of marks'!$AI$3="","",'statement of marks'!$AI$3)</f>
        <v>vaxszth</v>
      </c>
      <c r="C813" s="1115"/>
      <c r="D813" s="275" t="str">
        <f>IF('statement of marks'!AI32="","",'statement of marks'!AI32)</f>
        <v/>
      </c>
      <c r="E813" s="275" t="str">
        <f>IF('statement of marks'!AJ32="","",'statement of marks'!AJ32)</f>
        <v/>
      </c>
      <c r="F813" s="606" t="str">
        <f>IF('statement of marks'!AK32="","",'statement of marks'!AK32)</f>
        <v/>
      </c>
      <c r="G813" s="275" t="str">
        <f>IF('statement of marks'!AL32="","",'statement of marks'!AL32)</f>
        <v/>
      </c>
      <c r="H813" s="275" t="str">
        <f>IF('statement of marks'!AM32="","",'statement of marks'!AM32)</f>
        <v/>
      </c>
      <c r="I813" s="606" t="str">
        <f>IF('statement of marks'!AN32="","",'statement of marks'!AN32)</f>
        <v/>
      </c>
      <c r="J813" s="275" t="str">
        <f>IF('statement of marks'!AO32="","",'statement of marks'!AO32)</f>
        <v/>
      </c>
      <c r="K813" s="275" t="str">
        <f>IF('statement of marks'!AP32="","",'statement of marks'!AP32)</f>
        <v/>
      </c>
      <c r="L813" s="606" t="str">
        <f>IF('statement of marks'!AQ32="","",'statement of marks'!AQ32)</f>
        <v/>
      </c>
      <c r="M813" s="275" t="str">
        <f>IF('statement of marks'!AS32="","",'statement of marks'!AS32)</f>
        <v/>
      </c>
      <c r="N813" s="275" t="str">
        <f>IF('statement of marks'!AT32="","",'statement of marks'!AT32)</f>
        <v/>
      </c>
      <c r="O813" s="606" t="str">
        <f>IF('statement of marks'!AU32="","",'statement of marks'!AU32)</f>
        <v/>
      </c>
      <c r="P813" s="277" t="str">
        <f>IF('statement of marks'!AV32="","",'statement of marks'!AV32)</f>
        <v/>
      </c>
      <c r="Q813" s="275" t="str">
        <f>IF('statement of marks'!AW32="","",'statement of marks'!AW32)</f>
        <v/>
      </c>
      <c r="R813" s="275" t="str">
        <f>IF('statement of marks'!AX32="","",'statement of marks'!AX32)</f>
        <v/>
      </c>
      <c r="S813" s="606" t="str">
        <f>IF('statement of marks'!AY32="","",'statement of marks'!AY32)</f>
        <v/>
      </c>
      <c r="T813" s="578" t="str">
        <f>IF('statement of marks'!AZ32="","",'statement of marks'!AZ32)</f>
        <v/>
      </c>
      <c r="U813" s="578" t="str">
        <f>IF('statement of marks'!BA32="","",'statement of marks'!BA32)</f>
        <v/>
      </c>
      <c r="V813" s="612" t="str">
        <f>IF('statement of marks'!BB32="","",'statement of marks'!BB32)</f>
        <v/>
      </c>
    </row>
    <row r="814" spans="1:22" ht="16" customHeight="1">
      <c r="A814" s="598"/>
      <c r="B814" s="1114" t="str">
        <f>IF('statement of marks'!BE32="s","laLd`r",IF('statement of marks'!BE32="u","mnwZ",IF('statement of marks'!BE32="g","xqtjkrh",IF('statement of marks'!BE32="p","iatkch",IF('statement of marks'!BE32="sd","fla/kh","r`rh; Hkk""kk")))))</f>
        <v>r`rh; Hkk"kk</v>
      </c>
      <c r="C814" s="1115"/>
      <c r="D814" s="275" t="str">
        <f>IF('statement of marks'!BF32="","",'statement of marks'!BF32)</f>
        <v/>
      </c>
      <c r="E814" s="275" t="str">
        <f>IF('statement of marks'!BG32="","",'statement of marks'!BG32)</f>
        <v/>
      </c>
      <c r="F814" s="606" t="str">
        <f>IF('statement of marks'!BH32="","",'statement of marks'!BH32)</f>
        <v/>
      </c>
      <c r="G814" s="275" t="str">
        <f>IF('statement of marks'!BI32="","",'statement of marks'!BI32)</f>
        <v/>
      </c>
      <c r="H814" s="275" t="str">
        <f>IF('statement of marks'!BJ32="","",'statement of marks'!BJ32)</f>
        <v/>
      </c>
      <c r="I814" s="606" t="str">
        <f>IF('statement of marks'!BK32="","",'statement of marks'!BK32)</f>
        <v/>
      </c>
      <c r="J814" s="275" t="str">
        <f>IF('statement of marks'!BL32="","",'statement of marks'!BL32)</f>
        <v/>
      </c>
      <c r="K814" s="275" t="str">
        <f>IF('statement of marks'!BM32="","",'statement of marks'!BM32)</f>
        <v/>
      </c>
      <c r="L814" s="606" t="str">
        <f>IF('statement of marks'!BN32="","",'statement of marks'!BN32)</f>
        <v/>
      </c>
      <c r="M814" s="275" t="str">
        <f>IF('statement of marks'!BP32="","",'statement of marks'!BP32)</f>
        <v/>
      </c>
      <c r="N814" s="275" t="str">
        <f>IF('statement of marks'!BQ32="","",'statement of marks'!BQ32)</f>
        <v/>
      </c>
      <c r="O814" s="606" t="str">
        <f>IF('statement of marks'!BR32="","",'statement of marks'!BR32)</f>
        <v/>
      </c>
      <c r="P814" s="277" t="str">
        <f>IF('statement of marks'!BS32="","",'statement of marks'!BS32)</f>
        <v/>
      </c>
      <c r="Q814" s="275" t="str">
        <f>IF('statement of marks'!BT32="","",'statement of marks'!BT32)</f>
        <v/>
      </c>
      <c r="R814" s="275" t="str">
        <f>IF('statement of marks'!BU32="","",'statement of marks'!BU32)</f>
        <v/>
      </c>
      <c r="S814" s="606" t="str">
        <f>IF('statement of marks'!BV32="","",'statement of marks'!BV32)</f>
        <v/>
      </c>
      <c r="T814" s="578" t="str">
        <f>IF('statement of marks'!BW32="","",'statement of marks'!BW32)</f>
        <v/>
      </c>
      <c r="U814" s="578" t="str">
        <f>IF('statement of marks'!BX32="","",'statement of marks'!BX32)</f>
        <v/>
      </c>
      <c r="V814" s="612" t="str">
        <f>IF('statement of marks'!BY32="","",'statement of marks'!BY32)</f>
        <v/>
      </c>
    </row>
    <row r="815" spans="1:22" ht="16" customHeight="1">
      <c r="A815" s="598"/>
      <c r="B815" s="1114" t="str">
        <f>IF('statement of marks'!$CB$3="","",'statement of marks'!$CB$3)</f>
        <v>xf.kr</v>
      </c>
      <c r="C815" s="1115"/>
      <c r="D815" s="275" t="str">
        <f>IF('statement of marks'!CB32="","",'statement of marks'!CB32)</f>
        <v/>
      </c>
      <c r="E815" s="275" t="str">
        <f>IF('statement of marks'!CC32="","",'statement of marks'!CC32)</f>
        <v/>
      </c>
      <c r="F815" s="606" t="str">
        <f>IF('statement of marks'!CD32="","",'statement of marks'!CD32)</f>
        <v/>
      </c>
      <c r="G815" s="275" t="str">
        <f>IF('statement of marks'!CE32="","",'statement of marks'!CE32)</f>
        <v/>
      </c>
      <c r="H815" s="275" t="str">
        <f>IF('statement of marks'!CF32="","",'statement of marks'!CF32)</f>
        <v/>
      </c>
      <c r="I815" s="606" t="str">
        <f>IF('statement of marks'!CG32="","",'statement of marks'!CG32)</f>
        <v/>
      </c>
      <c r="J815" s="275" t="str">
        <f>IF('statement of marks'!CH32="","",'statement of marks'!CH32)</f>
        <v/>
      </c>
      <c r="K815" s="275" t="str">
        <f>IF('statement of marks'!CI32="","",'statement of marks'!CI32)</f>
        <v/>
      </c>
      <c r="L815" s="606" t="str">
        <f>IF('statement of marks'!CJ32="","",'statement of marks'!CJ32)</f>
        <v/>
      </c>
      <c r="M815" s="275" t="str">
        <f>IF('statement of marks'!CL32="","",'statement of marks'!CL32)</f>
        <v/>
      </c>
      <c r="N815" s="275" t="str">
        <f>IF('statement of marks'!CM32="","",'statement of marks'!CM32)</f>
        <v/>
      </c>
      <c r="O815" s="606" t="str">
        <f>IF('statement of marks'!CN32="","",'statement of marks'!CN32)</f>
        <v/>
      </c>
      <c r="P815" s="277" t="str">
        <f>IF('statement of marks'!CO32="","",'statement of marks'!CO32)</f>
        <v/>
      </c>
      <c r="Q815" s="275" t="str">
        <f>IF('statement of marks'!CP32="","",'statement of marks'!CP32)</f>
        <v/>
      </c>
      <c r="R815" s="275" t="str">
        <f>IF('statement of marks'!CQ32="","",'statement of marks'!CQ32)</f>
        <v/>
      </c>
      <c r="S815" s="606" t="str">
        <f>IF('statement of marks'!CR32="","",'statement of marks'!CR32)</f>
        <v/>
      </c>
      <c r="T815" s="578" t="str">
        <f>IF('statement of marks'!CS32="","",'statement of marks'!CS32)</f>
        <v/>
      </c>
      <c r="U815" s="578" t="str">
        <f>IF('statement of marks'!CT32="","",'statement of marks'!CT32)</f>
        <v/>
      </c>
      <c r="V815" s="612" t="str">
        <f>IF('statement of marks'!CU32="","",'statement of marks'!CU32)</f>
        <v/>
      </c>
    </row>
    <row r="816" spans="1:22" ht="16" customHeight="1">
      <c r="A816" s="598"/>
      <c r="B816" s="1114" t="str">
        <f>IF('statement of marks'!$CX$3="","",'statement of marks'!$CX$3)</f>
        <v>foKku</v>
      </c>
      <c r="C816" s="1115"/>
      <c r="D816" s="275" t="str">
        <f>IF('statement of marks'!CX32="","",'statement of marks'!CX32)</f>
        <v/>
      </c>
      <c r="E816" s="275" t="str">
        <f>IF('statement of marks'!CY32="","",'statement of marks'!CY32)</f>
        <v/>
      </c>
      <c r="F816" s="606" t="str">
        <f>IF('statement of marks'!CZ32="","",'statement of marks'!CZ32)</f>
        <v/>
      </c>
      <c r="G816" s="275" t="str">
        <f>IF('statement of marks'!DA32="","",'statement of marks'!DA32)</f>
        <v/>
      </c>
      <c r="H816" s="275" t="str">
        <f>IF('statement of marks'!DB32="","",'statement of marks'!DB32)</f>
        <v/>
      </c>
      <c r="I816" s="606" t="str">
        <f>IF('statement of marks'!DC32="","",'statement of marks'!DC32)</f>
        <v/>
      </c>
      <c r="J816" s="275" t="str">
        <f>IF('statement of marks'!DD32="","",'statement of marks'!DD32)</f>
        <v/>
      </c>
      <c r="K816" s="275" t="str">
        <f>IF('statement of marks'!DE32="","",'statement of marks'!DE32)</f>
        <v/>
      </c>
      <c r="L816" s="606" t="str">
        <f>IF('statement of marks'!DF32="","",'statement of marks'!DF32)</f>
        <v/>
      </c>
      <c r="M816" s="275" t="str">
        <f>IF('statement of marks'!DH32="","",'statement of marks'!DH32)</f>
        <v/>
      </c>
      <c r="N816" s="275" t="str">
        <f>IF('statement of marks'!DI32="","",'statement of marks'!DI32)</f>
        <v/>
      </c>
      <c r="O816" s="606" t="str">
        <f>IF('statement of marks'!DJ32="","",'statement of marks'!DJ32)</f>
        <v/>
      </c>
      <c r="P816" s="277" t="str">
        <f>IF('statement of marks'!DK32="","",'statement of marks'!DK32)</f>
        <v/>
      </c>
      <c r="Q816" s="275" t="str">
        <f>IF('statement of marks'!DL32="","",'statement of marks'!DL32)</f>
        <v/>
      </c>
      <c r="R816" s="275" t="str">
        <f>IF('statement of marks'!DM32="","",'statement of marks'!DM32)</f>
        <v/>
      </c>
      <c r="S816" s="606" t="str">
        <f>IF('statement of marks'!DN32="","",'statement of marks'!DN32)</f>
        <v/>
      </c>
      <c r="T816" s="578" t="str">
        <f>IF('statement of marks'!DO32="","",'statement of marks'!DO32)</f>
        <v/>
      </c>
      <c r="U816" s="578" t="str">
        <f>IF('statement of marks'!DP32="","",'statement of marks'!DP32)</f>
        <v/>
      </c>
      <c r="V816" s="612" t="str">
        <f>IF('statement of marks'!DQ32="","",'statement of marks'!DQ32)</f>
        <v/>
      </c>
    </row>
    <row r="817" spans="1:22" ht="16" customHeight="1">
      <c r="A817" s="598"/>
      <c r="B817" s="1114" t="str">
        <f>IF('statement of marks'!$DT$3="","",'statement of marks'!$DT$3)</f>
        <v>lkekftd foKku</v>
      </c>
      <c r="C817" s="1115"/>
      <c r="D817" s="275" t="str">
        <f>IF('statement of marks'!DT32="","",'statement of marks'!DT32)</f>
        <v/>
      </c>
      <c r="E817" s="275" t="str">
        <f>IF('statement of marks'!DU32="","",'statement of marks'!DU32)</f>
        <v/>
      </c>
      <c r="F817" s="606" t="str">
        <f>IF('statement of marks'!DV32="","",'statement of marks'!DV32)</f>
        <v/>
      </c>
      <c r="G817" s="275" t="str">
        <f>IF('statement of marks'!DW32="","",'statement of marks'!DW32)</f>
        <v/>
      </c>
      <c r="H817" s="275" t="str">
        <f>IF('statement of marks'!DX32="","",'statement of marks'!DX32)</f>
        <v/>
      </c>
      <c r="I817" s="606" t="str">
        <f>IF('statement of marks'!DY32="","",'statement of marks'!DY32)</f>
        <v/>
      </c>
      <c r="J817" s="275" t="str">
        <f>IF('statement of marks'!DZ32="","",'statement of marks'!DZ32)</f>
        <v/>
      </c>
      <c r="K817" s="275" t="str">
        <f>IF('statement of marks'!EA32="","",'statement of marks'!EA32)</f>
        <v/>
      </c>
      <c r="L817" s="606" t="str">
        <f>IF('statement of marks'!EB32="","",'statement of marks'!EB32)</f>
        <v/>
      </c>
      <c r="M817" s="275" t="str">
        <f>IF('statement of marks'!ED32="","",'statement of marks'!ED32)</f>
        <v/>
      </c>
      <c r="N817" s="275" t="str">
        <f>IF('statement of marks'!EE32="","",'statement of marks'!EE32)</f>
        <v/>
      </c>
      <c r="O817" s="606" t="str">
        <f>IF('statement of marks'!EF32="","",'statement of marks'!EF32)</f>
        <v/>
      </c>
      <c r="P817" s="277" t="str">
        <f>IF('statement of marks'!EG32="","",'statement of marks'!EG32)</f>
        <v/>
      </c>
      <c r="Q817" s="275" t="str">
        <f>IF('statement of marks'!EH32="","",'statement of marks'!EH32)</f>
        <v/>
      </c>
      <c r="R817" s="275" t="str">
        <f>IF('statement of marks'!EI32="","",'statement of marks'!EI32)</f>
        <v/>
      </c>
      <c r="S817" s="606" t="str">
        <f>IF('statement of marks'!EJ32="","",'statement of marks'!EJ32)</f>
        <v/>
      </c>
      <c r="T817" s="578" t="str">
        <f>IF('statement of marks'!EK32="","",'statement of marks'!EK32)</f>
        <v/>
      </c>
      <c r="U817" s="578" t="str">
        <f>IF('statement of marks'!EL32="","",'statement of marks'!EL32)</f>
        <v/>
      </c>
      <c r="V817" s="612" t="str">
        <f>IF('statement of marks'!EM32="","",'statement of marks'!EM32)</f>
        <v/>
      </c>
    </row>
    <row r="818" spans="1:22" ht="16" customHeight="1">
      <c r="A818" s="598"/>
      <c r="B818" s="1117" t="s">
        <v>271</v>
      </c>
      <c r="C818" s="1118"/>
      <c r="D818" s="1081" t="s">
        <v>1</v>
      </c>
      <c r="E818" s="1081"/>
      <c r="F818" s="1081"/>
      <c r="G818" s="1081" t="s">
        <v>21</v>
      </c>
      <c r="H818" s="1081"/>
      <c r="I818" s="1081"/>
      <c r="J818" s="1081" t="s">
        <v>272</v>
      </c>
      <c r="K818" s="1081"/>
      <c r="L818" s="1081"/>
      <c r="M818" s="1081" t="s">
        <v>68</v>
      </c>
      <c r="N818" s="1081"/>
      <c r="O818" s="1081"/>
      <c r="P818" s="1081" t="s">
        <v>463</v>
      </c>
      <c r="Q818" s="1081"/>
      <c r="R818" s="1081"/>
      <c r="S818" s="609"/>
      <c r="T818" s="1187" t="s">
        <v>458</v>
      </c>
      <c r="U818" s="1188"/>
      <c r="V818" s="1189"/>
    </row>
    <row r="819" spans="1:22" ht="16" customHeight="1">
      <c r="A819" s="599"/>
      <c r="B819" s="1175" t="s">
        <v>3</v>
      </c>
      <c r="C819" s="1176"/>
      <c r="D819" s="1177">
        <f>IF('statement of marks'!EP$6="","",'statement of marks'!EP$6)</f>
        <v>20</v>
      </c>
      <c r="E819" s="1177"/>
      <c r="F819" s="1177"/>
      <c r="G819" s="1177">
        <f>IF('statement of marks'!EQ$6="","",'statement of marks'!EQ$6)</f>
        <v>20</v>
      </c>
      <c r="H819" s="1177"/>
      <c r="I819" s="1177"/>
      <c r="J819" s="1177">
        <f>IF('statement of marks'!ES$6="","",'statement of marks'!ES$6)</f>
        <v>20</v>
      </c>
      <c r="K819" s="1177"/>
      <c r="L819" s="1177"/>
      <c r="M819" s="1177">
        <f>IF('statement of marks'!ER$6="","",'statement of marks'!ER$6)</f>
        <v>20</v>
      </c>
      <c r="N819" s="1177"/>
      <c r="O819" s="1177"/>
      <c r="P819" s="1177">
        <f>IF('statement of marks'!ET$6="","",'statement of marks'!ET$6)</f>
        <v>20</v>
      </c>
      <c r="Q819" s="1177"/>
      <c r="R819" s="1177"/>
      <c r="S819" s="610" t="str">
        <f>IF('statement of marks'!FE$6="","",'statement of marks'!EX$6)</f>
        <v/>
      </c>
      <c r="T819" s="615">
        <f>IF('statement of marks'!EU$6="","",'statement of marks'!EU$6)</f>
        <v>100</v>
      </c>
      <c r="U819" s="616" t="s">
        <v>5</v>
      </c>
      <c r="V819" s="617" t="s">
        <v>464</v>
      </c>
    </row>
    <row r="820" spans="1:22" ht="16" customHeight="1">
      <c r="A820" s="598"/>
      <c r="B820" s="1114" t="str">
        <f>IF('statement of marks'!$EP$3="","",'statement of marks'!$EP$3)</f>
        <v>dk;kZuqHko</v>
      </c>
      <c r="C820" s="1115"/>
      <c r="D820" s="1103" t="str">
        <f>IF('statement of marks'!EP32="","",'statement of marks'!EP32)</f>
        <v/>
      </c>
      <c r="E820" s="1103"/>
      <c r="F820" s="1103"/>
      <c r="G820" s="1103" t="str">
        <f>IF('statement of marks'!EQ32="","",'statement of marks'!EQ32)</f>
        <v/>
      </c>
      <c r="H820" s="1103"/>
      <c r="I820" s="1103"/>
      <c r="J820" s="1103" t="str">
        <f>IF('statement of marks'!ES32="","",'statement of marks'!ES32)</f>
        <v/>
      </c>
      <c r="K820" s="1103"/>
      <c r="L820" s="1103"/>
      <c r="M820" s="1103" t="str">
        <f>IF('statement of marks'!ER32="","",'statement of marks'!ER32)</f>
        <v/>
      </c>
      <c r="N820" s="1103"/>
      <c r="O820" s="1103"/>
      <c r="P820" s="1103" t="str">
        <f>IF('statement of marks'!ET32="","",'statement of marks'!ET32)</f>
        <v/>
      </c>
      <c r="Q820" s="1103"/>
      <c r="R820" s="1103"/>
      <c r="S820" s="611"/>
      <c r="T820" s="613" t="str">
        <f>IF('statement of marks'!EU32="","",'statement of marks'!EU32)</f>
        <v/>
      </c>
      <c r="U820" s="613" t="str">
        <f>IF('statement of marks'!EV32="","",'statement of marks'!EV32)</f>
        <v/>
      </c>
      <c r="V820" s="614" t="str">
        <f>IF('statement of marks'!EW32="","",'statement of marks'!EW32)</f>
        <v/>
      </c>
    </row>
    <row r="821" spans="1:22" ht="16" customHeight="1">
      <c r="A821" s="598"/>
      <c r="B821" s="1112" t="str">
        <f>IF('statement of marks'!$EZ$3="","",'statement of marks'!$EZ$3)</f>
        <v>dyk f'k{kk</v>
      </c>
      <c r="C821" s="1113"/>
      <c r="D821" s="1103" t="str">
        <f>IF('statement of marks'!EZ32="","",'statement of marks'!EZ32)</f>
        <v/>
      </c>
      <c r="E821" s="1103"/>
      <c r="F821" s="1103"/>
      <c r="G821" s="1103" t="str">
        <f>IF('statement of marks'!FA32="","",'statement of marks'!FA32)</f>
        <v/>
      </c>
      <c r="H821" s="1103"/>
      <c r="I821" s="1103"/>
      <c r="J821" s="1103" t="str">
        <f>IF('statement of marks'!FC32="","",'statement of marks'!FC32)</f>
        <v/>
      </c>
      <c r="K821" s="1103"/>
      <c r="L821" s="1103"/>
      <c r="M821" s="1103" t="str">
        <f>IF('statement of marks'!FB32="","",'statement of marks'!FB32)</f>
        <v/>
      </c>
      <c r="N821" s="1103"/>
      <c r="O821" s="1103"/>
      <c r="P821" s="1103" t="str">
        <f>IF('statement of marks'!FD32="","",'statement of marks'!FD32)</f>
        <v/>
      </c>
      <c r="Q821" s="1103"/>
      <c r="R821" s="1103"/>
      <c r="S821" s="611"/>
      <c r="T821" s="613" t="str">
        <f>IF('statement of marks'!FE32="","",'statement of marks'!FE32)</f>
        <v/>
      </c>
      <c r="U821" s="613" t="str">
        <f>IF('statement of marks'!FF32="","",'statement of marks'!FF32)</f>
        <v/>
      </c>
      <c r="V821" s="614" t="str">
        <f>IF('statement of marks'!FG32="","",'statement of marks'!FG32)</f>
        <v/>
      </c>
    </row>
    <row r="822" spans="1:22" ht="16" customHeight="1">
      <c r="A822" s="598"/>
      <c r="B822" s="1109" t="str">
        <f>IF('statement of marks'!$FJ$3="","",'statement of marks'!$FJ$3)</f>
        <v>LokLF; ,oe~ 'kkjhfjd f'k{kk</v>
      </c>
      <c r="C822" s="1110"/>
      <c r="D822" s="1103" t="str">
        <f>IF('statement of marks'!FJ32="","",'statement of marks'!FJ32)</f>
        <v/>
      </c>
      <c r="E822" s="1103"/>
      <c r="F822" s="1103"/>
      <c r="G822" s="1103" t="str">
        <f>IF('statement of marks'!FK32="","",'statement of marks'!FK32)</f>
        <v/>
      </c>
      <c r="H822" s="1103"/>
      <c r="I822" s="1103"/>
      <c r="J822" s="1103" t="str">
        <f>IF('statement of marks'!FM32="","",'statement of marks'!FM32)</f>
        <v/>
      </c>
      <c r="K822" s="1103"/>
      <c r="L822" s="1103"/>
      <c r="M822" s="1103" t="str">
        <f>IF('statement of marks'!FL32="","",'statement of marks'!FL32)</f>
        <v/>
      </c>
      <c r="N822" s="1103"/>
      <c r="O822" s="1103"/>
      <c r="P822" s="1103" t="str">
        <f>IF('statement of marks'!FN32="","",'statement of marks'!FN32)</f>
        <v/>
      </c>
      <c r="Q822" s="1103"/>
      <c r="R822" s="1103"/>
      <c r="S822" s="611"/>
      <c r="T822" s="613" t="str">
        <f>IF('statement of marks'!FO32="","",'statement of marks'!FO32)</f>
        <v/>
      </c>
      <c r="U822" s="613" t="str">
        <f>IF('statement of marks'!FP32="","",'statement of marks'!FP32)</f>
        <v/>
      </c>
      <c r="V822" s="614" t="str">
        <f>IF('statement of marks'!FQ32="","",'statement of marks'!FQ32)</f>
        <v/>
      </c>
    </row>
    <row r="823" spans="1:22" ht="16" customHeight="1">
      <c r="A823" s="598"/>
      <c r="B823" s="1104" t="s">
        <v>273</v>
      </c>
      <c r="C823" s="1105"/>
      <c r="D823" s="1213" t="str">
        <f>details!$DZ$3</f>
        <v>vxLr rd</v>
      </c>
      <c r="E823" s="1213"/>
      <c r="F823" s="1213"/>
      <c r="G823" s="1213" t="str">
        <f>details!$ED$3</f>
        <v>vDVwcj rd</v>
      </c>
      <c r="H823" s="1213"/>
      <c r="I823" s="1213"/>
      <c r="J823" s="1213" t="str">
        <f>details!$EL$3</f>
        <v>Qjojh rd</v>
      </c>
      <c r="K823" s="1213"/>
      <c r="L823" s="1213"/>
      <c r="M823" s="1213" t="str">
        <f>details!$EH$3</f>
        <v>fnlEcj rd</v>
      </c>
      <c r="N823" s="1213"/>
      <c r="O823" s="1213"/>
      <c r="P823" s="1213" t="str">
        <f>details!$EP$3</f>
        <v>loZ ;ksx</v>
      </c>
      <c r="Q823" s="1213"/>
      <c r="R823" s="1213"/>
      <c r="S823" s="1106" t="s">
        <v>475</v>
      </c>
      <c r="T823" s="1107"/>
      <c r="U823" s="1107"/>
      <c r="V823" s="1180"/>
    </row>
    <row r="824" spans="1:22" ht="16" customHeight="1">
      <c r="A824" s="598"/>
      <c r="B824" s="1100" t="s">
        <v>99</v>
      </c>
      <c r="C824" s="1101"/>
      <c r="D824" s="1102" t="str">
        <f>IF(details!EA32="","",details!EA32)</f>
        <v/>
      </c>
      <c r="E824" s="1102"/>
      <c r="F824" s="1102"/>
      <c r="G824" s="1102" t="str">
        <f>IF(details!EE32="","",details!EE32)</f>
        <v/>
      </c>
      <c r="H824" s="1102"/>
      <c r="I824" s="1102"/>
      <c r="J824" s="1102" t="str">
        <f>IF(details!EM32="","",details!EM32)</f>
        <v/>
      </c>
      <c r="K824" s="1102"/>
      <c r="L824" s="1102"/>
      <c r="M824" s="1102" t="str">
        <f>IF(details!EI32="","",details!EI32)</f>
        <v/>
      </c>
      <c r="N824" s="1102"/>
      <c r="O824" s="1102"/>
      <c r="P824" s="1102" t="str">
        <f>IF(details!EQ32="","",details!EQ32)</f>
        <v/>
      </c>
      <c r="Q824" s="1102"/>
      <c r="R824" s="1102"/>
      <c r="S824" s="1181">
        <f>'statement of marks'!$HG$108</f>
        <v>42460</v>
      </c>
      <c r="T824" s="1182"/>
      <c r="U824" s="1182"/>
      <c r="V824" s="1183"/>
    </row>
    <row r="825" spans="1:22" ht="16" customHeight="1">
      <c r="A825" s="598"/>
      <c r="B825" s="1094" t="s">
        <v>15</v>
      </c>
      <c r="C825" s="1095"/>
      <c r="D825" s="1096" t="str">
        <f>IF(details!DZ32="","",details!DZ32)</f>
        <v/>
      </c>
      <c r="E825" s="1096"/>
      <c r="F825" s="1096"/>
      <c r="G825" s="1096" t="str">
        <f>IF(details!ED32="","",details!ED32)</f>
        <v/>
      </c>
      <c r="H825" s="1096"/>
      <c r="I825" s="1096"/>
      <c r="J825" s="1096" t="str">
        <f>IF(details!EL32="","",details!EL32)</f>
        <v/>
      </c>
      <c r="K825" s="1096"/>
      <c r="L825" s="1096"/>
      <c r="M825" s="1096" t="str">
        <f>IF(details!EH32="","",details!EH32)</f>
        <v/>
      </c>
      <c r="N825" s="1096"/>
      <c r="O825" s="1096"/>
      <c r="P825" s="1096" t="str">
        <f>IF(details!EP32="","",details!EP32)</f>
        <v/>
      </c>
      <c r="Q825" s="1096"/>
      <c r="R825" s="1096"/>
      <c r="S825" s="1184"/>
      <c r="T825" s="1185"/>
      <c r="U825" s="1185"/>
      <c r="V825" s="1186"/>
    </row>
    <row r="826" spans="1:22" ht="16" customHeight="1">
      <c r="A826" s="1206"/>
      <c r="B826" s="1207" t="s">
        <v>473</v>
      </c>
      <c r="C826" s="1208"/>
      <c r="D826" s="1209" t="s">
        <v>3</v>
      </c>
      <c r="E826" s="1209"/>
      <c r="F826" s="1209"/>
      <c r="G826" s="1209" t="s">
        <v>389</v>
      </c>
      <c r="H826" s="1209"/>
      <c r="I826" s="1209"/>
      <c r="J826" s="1209" t="s">
        <v>5</v>
      </c>
      <c r="K826" s="1209"/>
      <c r="L826" s="1209"/>
      <c r="M826" s="1209" t="s">
        <v>465</v>
      </c>
      <c r="N826" s="1209"/>
      <c r="O826" s="1209"/>
      <c r="P826" s="1210" t="s">
        <v>306</v>
      </c>
      <c r="Q826" s="1210"/>
      <c r="R826" s="1210"/>
      <c r="S826" s="1209" t="s">
        <v>473</v>
      </c>
      <c r="T826" s="1209"/>
      <c r="U826" s="1209"/>
      <c r="V826" s="1211"/>
    </row>
    <row r="827" spans="1:22" ht="16" customHeight="1">
      <c r="A827" s="1206"/>
      <c r="B827" s="1207"/>
      <c r="C827" s="1208"/>
      <c r="D827" s="1212" t="str">
        <f>'statement of marks'!HE32</f>
        <v/>
      </c>
      <c r="E827" s="1212"/>
      <c r="F827" s="1212"/>
      <c r="G827" s="1212" t="str">
        <f>'statement of marks'!HF32</f>
        <v/>
      </c>
      <c r="H827" s="1212"/>
      <c r="I827" s="1212"/>
      <c r="J827" s="1212" t="str">
        <f>'statement of marks'!HG32</f>
        <v/>
      </c>
      <c r="K827" s="1212"/>
      <c r="L827" s="1212"/>
      <c r="M827" s="1212" t="str">
        <f>'statement of marks'!HJ32</f>
        <v/>
      </c>
      <c r="N827" s="1212"/>
      <c r="O827" s="1212"/>
      <c r="P827" s="1212" t="str">
        <f>'statement of marks'!HI32</f>
        <v/>
      </c>
      <c r="Q827" s="1212"/>
      <c r="R827" s="1212"/>
      <c r="S827" s="1209" t="str">
        <f>'statement of marks'!HD32</f>
        <v/>
      </c>
      <c r="T827" s="1209"/>
      <c r="U827" s="1209"/>
      <c r="V827" s="1211"/>
    </row>
    <row r="828" spans="1:22" ht="16" customHeight="1">
      <c r="A828" s="598"/>
      <c r="B828" s="1089" t="s">
        <v>100</v>
      </c>
      <c r="C828" s="1090"/>
      <c r="D828" s="1081"/>
      <c r="E828" s="1081"/>
      <c r="F828" s="1081"/>
      <c r="G828" s="1081"/>
      <c r="H828" s="1081"/>
      <c r="I828" s="1081"/>
      <c r="J828" s="1081"/>
      <c r="K828" s="1081"/>
      <c r="L828" s="1081"/>
      <c r="M828" s="1081"/>
      <c r="N828" s="1081"/>
      <c r="O828" s="1081"/>
      <c r="P828" s="1081"/>
      <c r="Q828" s="1081"/>
      <c r="R828" s="1081"/>
      <c r="S828" s="1081"/>
      <c r="T828" s="1081"/>
      <c r="U828" s="1081"/>
      <c r="V828" s="1205"/>
    </row>
    <row r="829" spans="1:22" ht="16" customHeight="1">
      <c r="A829" s="598"/>
      <c r="B829" s="1087" t="s">
        <v>80</v>
      </c>
      <c r="C829" s="1088"/>
      <c r="D829" s="1081"/>
      <c r="E829" s="1081"/>
      <c r="F829" s="1081"/>
      <c r="G829" s="1081"/>
      <c r="H829" s="1081"/>
      <c r="I829" s="1081"/>
      <c r="J829" s="1081"/>
      <c r="K829" s="1081"/>
      <c r="L829" s="1081"/>
      <c r="M829" s="1081"/>
      <c r="N829" s="1081"/>
      <c r="O829" s="1081"/>
      <c r="P829" s="1081"/>
      <c r="Q829" s="1081"/>
      <c r="R829" s="1081"/>
      <c r="S829" s="1081"/>
      <c r="T829" s="1081"/>
      <c r="U829" s="1081"/>
      <c r="V829" s="1205"/>
    </row>
    <row r="830" spans="1:22" ht="16" customHeight="1">
      <c r="A830" s="598"/>
      <c r="B830" s="1089" t="s">
        <v>466</v>
      </c>
      <c r="C830" s="1090"/>
      <c r="D830" s="1081"/>
      <c r="E830" s="1081"/>
      <c r="F830" s="1081"/>
      <c r="G830" s="1081"/>
      <c r="H830" s="1081"/>
      <c r="I830" s="1081"/>
      <c r="J830" s="1081"/>
      <c r="K830" s="1081"/>
      <c r="L830" s="1081"/>
      <c r="M830" s="1081"/>
      <c r="N830" s="1081"/>
      <c r="O830" s="1081"/>
      <c r="P830" s="1081" t="s">
        <v>466</v>
      </c>
      <c r="Q830" s="1081"/>
      <c r="R830" s="1081"/>
      <c r="S830" s="1081"/>
      <c r="T830" s="1081"/>
      <c r="U830" s="1081"/>
      <c r="V830" s="1205"/>
    </row>
    <row r="831" spans="1:22" ht="16" customHeight="1">
      <c r="A831" s="598"/>
      <c r="B831" s="1085" t="s">
        <v>101</v>
      </c>
      <c r="C831" s="1086"/>
      <c r="D831" s="1081"/>
      <c r="E831" s="1081"/>
      <c r="F831" s="1081"/>
      <c r="G831" s="1081"/>
      <c r="H831" s="1081"/>
      <c r="I831" s="1081"/>
      <c r="J831" s="1081"/>
      <c r="K831" s="1081"/>
      <c r="L831" s="1081"/>
      <c r="M831" s="1081"/>
      <c r="N831" s="1081"/>
      <c r="O831" s="1081"/>
      <c r="P831" s="1081"/>
      <c r="Q831" s="1081"/>
      <c r="R831" s="1081"/>
      <c r="S831" s="1198" t="s">
        <v>101</v>
      </c>
      <c r="T831" s="1198"/>
      <c r="U831" s="1198"/>
      <c r="V831" s="1199"/>
    </row>
    <row r="832" spans="1:22" ht="16" customHeight="1" thickBot="1">
      <c r="A832" s="600"/>
      <c r="B832" s="1200" t="s">
        <v>102</v>
      </c>
      <c r="C832" s="1201"/>
      <c r="D832" s="1202"/>
      <c r="E832" s="1202"/>
      <c r="F832" s="1202"/>
      <c r="G832" s="1202"/>
      <c r="H832" s="1202"/>
      <c r="I832" s="1202"/>
      <c r="J832" s="1202"/>
      <c r="K832" s="1202"/>
      <c r="L832" s="1202"/>
      <c r="M832" s="1202"/>
      <c r="N832" s="1202"/>
      <c r="O832" s="1202"/>
      <c r="P832" s="1202"/>
      <c r="Q832" s="1202"/>
      <c r="R832" s="1202"/>
      <c r="S832" s="1203" t="s">
        <v>163</v>
      </c>
      <c r="T832" s="1203"/>
      <c r="U832" s="1203"/>
      <c r="V832" s="1204"/>
    </row>
    <row r="833" spans="1:22" ht="16" customHeight="1">
      <c r="A833" s="597"/>
      <c r="B833" s="1216" t="s">
        <v>47</v>
      </c>
      <c r="C833" s="1217"/>
      <c r="D833" s="1217"/>
      <c r="E833" s="1217"/>
      <c r="F833" s="1217"/>
      <c r="G833" s="1217"/>
      <c r="H833" s="1217"/>
      <c r="I833" s="1217"/>
      <c r="J833" s="1217"/>
      <c r="K833" s="1217"/>
      <c r="L833" s="1217"/>
      <c r="M833" s="1217"/>
      <c r="N833" s="1217"/>
      <c r="O833" s="1217"/>
      <c r="P833" s="1217"/>
      <c r="Q833" s="1217"/>
      <c r="R833" s="1217"/>
      <c r="S833" s="1217"/>
      <c r="T833" s="1217"/>
      <c r="U833" s="1217"/>
      <c r="V833" s="1218"/>
    </row>
    <row r="834" spans="1:22" ht="16" customHeight="1">
      <c r="A834" s="598"/>
      <c r="B834" s="1219" t="str">
        <f>'statement of marks'!$A$1</f>
        <v>jk- ck- ek/;fed fo|ky; uohu] fuEckgsM+k</v>
      </c>
      <c r="C834" s="1220"/>
      <c r="D834" s="1220"/>
      <c r="E834" s="1220"/>
      <c r="F834" s="1220"/>
      <c r="G834" s="1220"/>
      <c r="H834" s="1220"/>
      <c r="I834" s="1220"/>
      <c r="J834" s="1220"/>
      <c r="K834" s="1220"/>
      <c r="L834" s="1220"/>
      <c r="M834" s="1220"/>
      <c r="N834" s="1220"/>
      <c r="O834" s="1220"/>
      <c r="P834" s="1220"/>
      <c r="Q834" s="1220"/>
      <c r="R834" s="1220"/>
      <c r="S834" s="1220"/>
      <c r="T834" s="1220"/>
      <c r="U834" s="1220"/>
      <c r="V834" s="1221"/>
    </row>
    <row r="835" spans="1:22" ht="16" customHeight="1">
      <c r="A835" s="598"/>
      <c r="B835" s="1114" t="s">
        <v>467</v>
      </c>
      <c r="C835" s="1115"/>
      <c r="D835" s="1119" t="str">
        <f>'statement of marks'!$H$3</f>
        <v>2015-16</v>
      </c>
      <c r="E835" s="1119"/>
      <c r="F835" s="1119"/>
      <c r="G835" s="1119"/>
      <c r="H835" s="1119"/>
      <c r="I835" s="1119"/>
      <c r="J835" s="1119"/>
      <c r="K835" s="1119"/>
      <c r="L835" s="1119"/>
      <c r="M835" s="1119"/>
      <c r="N835" s="1119"/>
      <c r="O835" s="1119"/>
      <c r="P835" s="1119"/>
      <c r="Q835" s="1119"/>
      <c r="R835" s="1119"/>
      <c r="S835" s="1119"/>
      <c r="T835" s="1119"/>
      <c r="U835" s="1119"/>
      <c r="V835" s="1196"/>
    </row>
    <row r="836" spans="1:22" ht="16" customHeight="1">
      <c r="A836" s="598"/>
      <c r="B836" s="1114" t="s">
        <v>218</v>
      </c>
      <c r="C836" s="1115"/>
      <c r="D836" s="1115" t="str">
        <f>IF('statement of marks'!J33="","",'statement of marks'!J33)</f>
        <v/>
      </c>
      <c r="E836" s="1115"/>
      <c r="F836" s="1115"/>
      <c r="G836" s="1115"/>
      <c r="H836" s="1115"/>
      <c r="I836" s="1115"/>
      <c r="J836" s="1115"/>
      <c r="K836" s="1115"/>
      <c r="L836" s="1115"/>
      <c r="M836" s="1115"/>
      <c r="N836" s="1115"/>
      <c r="O836" s="1115"/>
      <c r="P836" s="1115"/>
      <c r="Q836" s="1115"/>
      <c r="R836" s="1115"/>
      <c r="S836" s="1115"/>
      <c r="T836" s="1115"/>
      <c r="U836" s="1115"/>
      <c r="V836" s="1197"/>
    </row>
    <row r="837" spans="1:22" ht="16" customHeight="1">
      <c r="A837" s="598"/>
      <c r="B837" s="1114" t="s">
        <v>219</v>
      </c>
      <c r="C837" s="1115"/>
      <c r="D837" s="1115" t="str">
        <f>IF('statement of marks'!K33="","",'statement of marks'!K33)</f>
        <v/>
      </c>
      <c r="E837" s="1115"/>
      <c r="F837" s="1115"/>
      <c r="G837" s="1115"/>
      <c r="H837" s="1115"/>
      <c r="I837" s="1115"/>
      <c r="J837" s="1115"/>
      <c r="K837" s="1115"/>
      <c r="L837" s="1115"/>
      <c r="M837" s="1115"/>
      <c r="N837" s="1115"/>
      <c r="O837" s="1115"/>
      <c r="P837" s="1115"/>
      <c r="Q837" s="1115"/>
      <c r="R837" s="1115"/>
      <c r="S837" s="1115"/>
      <c r="T837" s="1115"/>
      <c r="U837" s="1115"/>
      <c r="V837" s="1197"/>
    </row>
    <row r="838" spans="1:22" ht="16" customHeight="1">
      <c r="A838" s="598"/>
      <c r="B838" s="1114" t="s">
        <v>220</v>
      </c>
      <c r="C838" s="1115"/>
      <c r="D838" s="1115" t="str">
        <f>IF('statement of marks'!L33="","",'statement of marks'!L33)</f>
        <v/>
      </c>
      <c r="E838" s="1115"/>
      <c r="F838" s="1115"/>
      <c r="G838" s="1115"/>
      <c r="H838" s="1115"/>
      <c r="I838" s="1115"/>
      <c r="J838" s="1115"/>
      <c r="K838" s="1115"/>
      <c r="L838" s="1115"/>
      <c r="M838" s="1115"/>
      <c r="N838" s="1115"/>
      <c r="O838" s="1115"/>
      <c r="P838" s="1115"/>
      <c r="Q838" s="1115"/>
      <c r="R838" s="1115"/>
      <c r="S838" s="1115"/>
      <c r="T838" s="1115"/>
      <c r="U838" s="1115"/>
      <c r="V838" s="1197"/>
    </row>
    <row r="839" spans="1:22" ht="16" customHeight="1">
      <c r="A839" s="598"/>
      <c r="B839" s="1114" t="s">
        <v>221</v>
      </c>
      <c r="C839" s="1115"/>
      <c r="D839" s="1119" t="str">
        <f>'statement of marks'!$G$3</f>
        <v>6 A</v>
      </c>
      <c r="E839" s="1119"/>
      <c r="F839" s="1119"/>
      <c r="G839" s="1115" t="s">
        <v>9</v>
      </c>
      <c r="H839" s="1115"/>
      <c r="I839" s="1115"/>
      <c r="J839" s="1119" t="str">
        <f>IF('statement of marks'!D33="","",'statement of marks'!D33)</f>
        <v/>
      </c>
      <c r="K839" s="1119"/>
      <c r="L839" s="1119"/>
      <c r="M839" s="1115" t="s">
        <v>222</v>
      </c>
      <c r="N839" s="1115"/>
      <c r="O839" s="1115"/>
      <c r="P839" s="1119" t="str">
        <f>IF('statement of marks'!F33="","",'statement of marks'!F33)</f>
        <v/>
      </c>
      <c r="Q839" s="1119"/>
      <c r="R839" s="1119"/>
      <c r="S839" s="1214" t="str">
        <f>IF('statement of marks'!$J$3="","",'statement of marks'!$J$3)</f>
        <v xml:space="preserve">fo|ky; dk Mk;l dksM+ </v>
      </c>
      <c r="T839" s="1214"/>
      <c r="U839" s="1214"/>
      <c r="V839" s="1215"/>
    </row>
    <row r="840" spans="1:22" ht="16" customHeight="1">
      <c r="A840" s="598"/>
      <c r="B840" s="601" t="s">
        <v>0</v>
      </c>
      <c r="C840" s="602"/>
      <c r="D840" s="1121" t="str">
        <f>IF('statement of marks'!H33="","",'statement of marks'!H33)</f>
        <v/>
      </c>
      <c r="E840" s="1121"/>
      <c r="F840" s="1121"/>
      <c r="G840" s="1115" t="str">
        <f>IF('statement of marks'!I33="","",'statement of marks'!I33)</f>
        <v/>
      </c>
      <c r="H840" s="1115"/>
      <c r="I840" s="1115"/>
      <c r="J840" s="1115"/>
      <c r="K840" s="1115"/>
      <c r="L840" s="1115"/>
      <c r="M840" s="1115"/>
      <c r="N840" s="1115"/>
      <c r="O840" s="1115"/>
      <c r="P840" s="1115"/>
      <c r="Q840" s="1115"/>
      <c r="R840" s="1115"/>
      <c r="S840" s="1190" t="str">
        <f>IF('statement of marks'!$K$3="","",'statement of marks'!$K$3)</f>
        <v xml:space="preserve">08291009401   </v>
      </c>
      <c r="T840" s="1190"/>
      <c r="U840" s="1190"/>
      <c r="V840" s="1191"/>
    </row>
    <row r="841" spans="1:22" ht="16" customHeight="1">
      <c r="A841" s="598"/>
      <c r="B841" s="561" t="s">
        <v>28</v>
      </c>
      <c r="C841" s="603" t="s">
        <v>97</v>
      </c>
      <c r="D841" s="1081" t="s">
        <v>1</v>
      </c>
      <c r="E841" s="1081"/>
      <c r="F841" s="1081"/>
      <c r="G841" s="1081" t="s">
        <v>21</v>
      </c>
      <c r="H841" s="1081"/>
      <c r="I841" s="1081"/>
      <c r="J841" s="1081" t="s">
        <v>68</v>
      </c>
      <c r="K841" s="1081"/>
      <c r="L841" s="1081"/>
      <c r="M841" s="1081" t="s">
        <v>98</v>
      </c>
      <c r="N841" s="1081"/>
      <c r="O841" s="1081"/>
      <c r="P841" s="1192" t="s">
        <v>278</v>
      </c>
      <c r="Q841" s="1193" t="s">
        <v>459</v>
      </c>
      <c r="R841" s="1193"/>
      <c r="S841" s="1193"/>
      <c r="T841" s="1194" t="s">
        <v>458</v>
      </c>
      <c r="U841" s="1194"/>
      <c r="V841" s="1195"/>
    </row>
    <row r="842" spans="1:22" ht="16" customHeight="1">
      <c r="A842" s="598"/>
      <c r="B842" s="561"/>
      <c r="C842" s="603"/>
      <c r="D842" s="596" t="s">
        <v>468</v>
      </c>
      <c r="E842" s="596" t="s">
        <v>469</v>
      </c>
      <c r="F842" s="604" t="s">
        <v>2</v>
      </c>
      <c r="G842" s="596" t="s">
        <v>468</v>
      </c>
      <c r="H842" s="596" t="s">
        <v>469</v>
      </c>
      <c r="I842" s="604" t="s">
        <v>2</v>
      </c>
      <c r="J842" s="596" t="s">
        <v>468</v>
      </c>
      <c r="K842" s="596" t="s">
        <v>469</v>
      </c>
      <c r="L842" s="604" t="s">
        <v>2</v>
      </c>
      <c r="M842" s="596" t="s">
        <v>468</v>
      </c>
      <c r="N842" s="596" t="s">
        <v>469</v>
      </c>
      <c r="O842" s="604" t="s">
        <v>2</v>
      </c>
      <c r="P842" s="1192"/>
      <c r="Q842" s="596" t="s">
        <v>468</v>
      </c>
      <c r="R842" s="596" t="s">
        <v>469</v>
      </c>
      <c r="S842" s="608" t="s">
        <v>2</v>
      </c>
      <c r="T842" s="618" t="s">
        <v>304</v>
      </c>
      <c r="U842" s="619" t="s">
        <v>5</v>
      </c>
      <c r="V842" s="620" t="s">
        <v>464</v>
      </c>
    </row>
    <row r="843" spans="1:22" ht="16" customHeight="1">
      <c r="A843" s="599"/>
      <c r="B843" s="1178" t="s">
        <v>3</v>
      </c>
      <c r="C843" s="1179"/>
      <c r="D843" s="579">
        <f>IF('statement of marks'!M$6="","",'statement of marks'!M$6)</f>
        <v>5</v>
      </c>
      <c r="E843" s="579">
        <f>IF('statement of marks'!N$6="","",'statement of marks'!N$6)</f>
        <v>5</v>
      </c>
      <c r="F843" s="605">
        <f>IF('statement of marks'!O$6="","",'statement of marks'!O$6)</f>
        <v>10</v>
      </c>
      <c r="G843" s="579">
        <f>IF('statement of marks'!P$6="","",'statement of marks'!P$6)</f>
        <v>5</v>
      </c>
      <c r="H843" s="579">
        <f>IF('statement of marks'!Q$6="","",'statement of marks'!Q$6)</f>
        <v>5</v>
      </c>
      <c r="I843" s="605">
        <f>IF('statement of marks'!R$6="","",'statement of marks'!R$6)</f>
        <v>10</v>
      </c>
      <c r="J843" s="579">
        <f>IF('statement of marks'!S$6="","",'statement of marks'!S$6)</f>
        <v>5</v>
      </c>
      <c r="K843" s="579">
        <f>IF('statement of marks'!T$6="","",'statement of marks'!T$6)</f>
        <v>5</v>
      </c>
      <c r="L843" s="605">
        <f>IF('statement of marks'!U$6="","",'statement of marks'!U$6)</f>
        <v>10</v>
      </c>
      <c r="M843" s="579">
        <f>IF('statement of marks'!W$6="","",'statement of marks'!W$6)</f>
        <v>50</v>
      </c>
      <c r="N843" s="579">
        <f>IF('statement of marks'!X$6="","",'statement of marks'!X$6)</f>
        <v>20</v>
      </c>
      <c r="O843" s="605">
        <f>IF('statement of marks'!Y$6="","",'statement of marks'!Y$6)</f>
        <v>70</v>
      </c>
      <c r="P843" s="580">
        <f>IF('statement of marks'!Z$6="","",'statement of marks'!Z$6)</f>
        <v>100</v>
      </c>
      <c r="Q843" s="579">
        <f>IF('statement of marks'!AA$6="","",'statement of marks'!AA$6)</f>
        <v>70</v>
      </c>
      <c r="R843" s="579">
        <f>IF('statement of marks'!AB$6="","",'statement of marks'!AB$6)</f>
        <v>30</v>
      </c>
      <c r="S843" s="605">
        <f>IF('statement of marks'!AC$6="","",'statement of marks'!AC$6)</f>
        <v>100</v>
      </c>
      <c r="T843" s="615">
        <f>IF('statement of marks'!AD$6="","",'statement of marks'!AD$6)</f>
        <v>200</v>
      </c>
      <c r="U843" s="615" t="str">
        <f>IF('statement of marks'!AE$6="","",'statement of marks'!AE$6)</f>
        <v/>
      </c>
      <c r="V843" s="621" t="str">
        <f>IF('statement of marks'!AF$6="","",'statement of marks'!AF$6)</f>
        <v/>
      </c>
    </row>
    <row r="844" spans="1:22" ht="16" customHeight="1">
      <c r="A844" s="598"/>
      <c r="B844" s="1114" t="str">
        <f>IF('statement of marks'!$M$3="","",'statement of marks'!$M$3)</f>
        <v>fgUnh</v>
      </c>
      <c r="C844" s="1115"/>
      <c r="D844" s="275" t="str">
        <f>IF('statement of marks'!M33="","",'statement of marks'!M33)</f>
        <v/>
      </c>
      <c r="E844" s="275" t="str">
        <f>IF('statement of marks'!N33="","",'statement of marks'!N33)</f>
        <v/>
      </c>
      <c r="F844" s="606" t="str">
        <f>IF('statement of marks'!O33="","",'statement of marks'!O33)</f>
        <v/>
      </c>
      <c r="G844" s="275" t="str">
        <f>IF('statement of marks'!P33="","",'statement of marks'!P33)</f>
        <v/>
      </c>
      <c r="H844" s="275" t="str">
        <f>IF('statement of marks'!Q33="","",'statement of marks'!Q33)</f>
        <v/>
      </c>
      <c r="I844" s="606" t="str">
        <f>IF('statement of marks'!R33="","",'statement of marks'!R33)</f>
        <v/>
      </c>
      <c r="J844" s="275" t="str">
        <f>IF('statement of marks'!S33="","",'statement of marks'!S33)</f>
        <v/>
      </c>
      <c r="K844" s="275" t="str">
        <f>IF('statement of marks'!T33="","",'statement of marks'!T33)</f>
        <v/>
      </c>
      <c r="L844" s="606" t="str">
        <f>IF('statement of marks'!U33="","",'statement of marks'!U33)</f>
        <v/>
      </c>
      <c r="M844" s="275" t="str">
        <f>IF('statement of marks'!W33="","",'statement of marks'!W33)</f>
        <v/>
      </c>
      <c r="N844" s="275" t="str">
        <f>IF('statement of marks'!X33="","",'statement of marks'!X33)</f>
        <v/>
      </c>
      <c r="O844" s="606" t="str">
        <f>IF('statement of marks'!Y33="","",'statement of marks'!Y33)</f>
        <v/>
      </c>
      <c r="P844" s="277" t="str">
        <f>IF('statement of marks'!Z33="","",'statement of marks'!Z33)</f>
        <v/>
      </c>
      <c r="Q844" s="275" t="str">
        <f>IF('statement of marks'!AA33="","",'statement of marks'!AA33)</f>
        <v/>
      </c>
      <c r="R844" s="275" t="str">
        <f>IF('statement of marks'!AB33="","",'statement of marks'!AB33)</f>
        <v/>
      </c>
      <c r="S844" s="606" t="str">
        <f>IF('statement of marks'!AC33="","",'statement of marks'!AC33)</f>
        <v/>
      </c>
      <c r="T844" s="578" t="str">
        <f>IF('statement of marks'!AD33="","",'statement of marks'!AD33)</f>
        <v/>
      </c>
      <c r="U844" s="578" t="str">
        <f>IF('statement of marks'!AE33="","",'statement of marks'!AE33)</f>
        <v/>
      </c>
      <c r="V844" s="612" t="str">
        <f>IF('statement of marks'!AF33="","",'statement of marks'!AF33)</f>
        <v/>
      </c>
    </row>
    <row r="845" spans="1:22" ht="16" customHeight="1">
      <c r="A845" s="598"/>
      <c r="B845" s="1114" t="str">
        <f>IF('statement of marks'!$AI$3="","",'statement of marks'!$AI$3)</f>
        <v>vaxszth</v>
      </c>
      <c r="C845" s="1115"/>
      <c r="D845" s="275" t="str">
        <f>IF('statement of marks'!AI33="","",'statement of marks'!AI33)</f>
        <v/>
      </c>
      <c r="E845" s="275" t="str">
        <f>IF('statement of marks'!AJ33="","",'statement of marks'!AJ33)</f>
        <v/>
      </c>
      <c r="F845" s="606" t="str">
        <f>IF('statement of marks'!AK33="","",'statement of marks'!AK33)</f>
        <v/>
      </c>
      <c r="G845" s="275" t="str">
        <f>IF('statement of marks'!AL33="","",'statement of marks'!AL33)</f>
        <v/>
      </c>
      <c r="H845" s="275" t="str">
        <f>IF('statement of marks'!AM33="","",'statement of marks'!AM33)</f>
        <v/>
      </c>
      <c r="I845" s="606" t="str">
        <f>IF('statement of marks'!AN33="","",'statement of marks'!AN33)</f>
        <v/>
      </c>
      <c r="J845" s="275" t="str">
        <f>IF('statement of marks'!AO33="","",'statement of marks'!AO33)</f>
        <v/>
      </c>
      <c r="K845" s="275" t="str">
        <f>IF('statement of marks'!AP33="","",'statement of marks'!AP33)</f>
        <v/>
      </c>
      <c r="L845" s="606" t="str">
        <f>IF('statement of marks'!AQ33="","",'statement of marks'!AQ33)</f>
        <v/>
      </c>
      <c r="M845" s="275" t="str">
        <f>IF('statement of marks'!AS33="","",'statement of marks'!AS33)</f>
        <v/>
      </c>
      <c r="N845" s="275" t="str">
        <f>IF('statement of marks'!AT33="","",'statement of marks'!AT33)</f>
        <v/>
      </c>
      <c r="O845" s="606" t="str">
        <f>IF('statement of marks'!AU33="","",'statement of marks'!AU33)</f>
        <v/>
      </c>
      <c r="P845" s="277" t="str">
        <f>IF('statement of marks'!AV33="","",'statement of marks'!AV33)</f>
        <v/>
      </c>
      <c r="Q845" s="275" t="str">
        <f>IF('statement of marks'!AW33="","",'statement of marks'!AW33)</f>
        <v/>
      </c>
      <c r="R845" s="275" t="str">
        <f>IF('statement of marks'!AX33="","",'statement of marks'!AX33)</f>
        <v/>
      </c>
      <c r="S845" s="606" t="str">
        <f>IF('statement of marks'!AY33="","",'statement of marks'!AY33)</f>
        <v/>
      </c>
      <c r="T845" s="578" t="str">
        <f>IF('statement of marks'!AZ33="","",'statement of marks'!AZ33)</f>
        <v/>
      </c>
      <c r="U845" s="578" t="str">
        <f>IF('statement of marks'!BA33="","",'statement of marks'!BA33)</f>
        <v/>
      </c>
      <c r="V845" s="612" t="str">
        <f>IF('statement of marks'!BB33="","",'statement of marks'!BB33)</f>
        <v/>
      </c>
    </row>
    <row r="846" spans="1:22" ht="16" customHeight="1">
      <c r="A846" s="598"/>
      <c r="B846" s="1114" t="str">
        <f>IF('statement of marks'!BE33="s","laLd`r",IF('statement of marks'!BE33="u","mnwZ",IF('statement of marks'!BE33="g","xqtjkrh",IF('statement of marks'!BE33="p","iatkch",IF('statement of marks'!BE33="sd","fla/kh","r`rh; Hkk""kk")))))</f>
        <v>r`rh; Hkk"kk</v>
      </c>
      <c r="C846" s="1115"/>
      <c r="D846" s="275" t="str">
        <f>IF('statement of marks'!BF33="","",'statement of marks'!BF33)</f>
        <v/>
      </c>
      <c r="E846" s="275" t="str">
        <f>IF('statement of marks'!BG33="","",'statement of marks'!BG33)</f>
        <v/>
      </c>
      <c r="F846" s="606" t="str">
        <f>IF('statement of marks'!BH33="","",'statement of marks'!BH33)</f>
        <v/>
      </c>
      <c r="G846" s="275" t="str">
        <f>IF('statement of marks'!BI33="","",'statement of marks'!BI33)</f>
        <v/>
      </c>
      <c r="H846" s="275" t="str">
        <f>IF('statement of marks'!BJ33="","",'statement of marks'!BJ33)</f>
        <v/>
      </c>
      <c r="I846" s="606" t="str">
        <f>IF('statement of marks'!BK33="","",'statement of marks'!BK33)</f>
        <v/>
      </c>
      <c r="J846" s="275" t="str">
        <f>IF('statement of marks'!BL33="","",'statement of marks'!BL33)</f>
        <v/>
      </c>
      <c r="K846" s="275" t="str">
        <f>IF('statement of marks'!BM33="","",'statement of marks'!BM33)</f>
        <v/>
      </c>
      <c r="L846" s="606" t="str">
        <f>IF('statement of marks'!BN33="","",'statement of marks'!BN33)</f>
        <v/>
      </c>
      <c r="M846" s="275" t="str">
        <f>IF('statement of marks'!BP33="","",'statement of marks'!BP33)</f>
        <v/>
      </c>
      <c r="N846" s="275" t="str">
        <f>IF('statement of marks'!BQ33="","",'statement of marks'!BQ33)</f>
        <v/>
      </c>
      <c r="O846" s="606" t="str">
        <f>IF('statement of marks'!BR33="","",'statement of marks'!BR33)</f>
        <v/>
      </c>
      <c r="P846" s="277" t="str">
        <f>IF('statement of marks'!BS33="","",'statement of marks'!BS33)</f>
        <v/>
      </c>
      <c r="Q846" s="275" t="str">
        <f>IF('statement of marks'!BT33="","",'statement of marks'!BT33)</f>
        <v/>
      </c>
      <c r="R846" s="275" t="str">
        <f>IF('statement of marks'!BU33="","",'statement of marks'!BU33)</f>
        <v/>
      </c>
      <c r="S846" s="606" t="str">
        <f>IF('statement of marks'!BV33="","",'statement of marks'!BV33)</f>
        <v/>
      </c>
      <c r="T846" s="578" t="str">
        <f>IF('statement of marks'!BW33="","",'statement of marks'!BW33)</f>
        <v/>
      </c>
      <c r="U846" s="578" t="str">
        <f>IF('statement of marks'!BX33="","",'statement of marks'!BX33)</f>
        <v/>
      </c>
      <c r="V846" s="612" t="str">
        <f>IF('statement of marks'!BY33="","",'statement of marks'!BY33)</f>
        <v/>
      </c>
    </row>
    <row r="847" spans="1:22" ht="16" customHeight="1">
      <c r="A847" s="598"/>
      <c r="B847" s="1114" t="str">
        <f>IF('statement of marks'!$CB$3="","",'statement of marks'!$CB$3)</f>
        <v>xf.kr</v>
      </c>
      <c r="C847" s="1115"/>
      <c r="D847" s="275" t="str">
        <f>IF('statement of marks'!CB33="","",'statement of marks'!CB33)</f>
        <v/>
      </c>
      <c r="E847" s="275" t="str">
        <f>IF('statement of marks'!CC33="","",'statement of marks'!CC33)</f>
        <v/>
      </c>
      <c r="F847" s="606" t="str">
        <f>IF('statement of marks'!CD33="","",'statement of marks'!CD33)</f>
        <v/>
      </c>
      <c r="G847" s="275" t="str">
        <f>IF('statement of marks'!CE33="","",'statement of marks'!CE33)</f>
        <v/>
      </c>
      <c r="H847" s="275" t="str">
        <f>IF('statement of marks'!CF33="","",'statement of marks'!CF33)</f>
        <v/>
      </c>
      <c r="I847" s="606" t="str">
        <f>IF('statement of marks'!CG33="","",'statement of marks'!CG33)</f>
        <v/>
      </c>
      <c r="J847" s="275" t="str">
        <f>IF('statement of marks'!CH33="","",'statement of marks'!CH33)</f>
        <v/>
      </c>
      <c r="K847" s="275" t="str">
        <f>IF('statement of marks'!CI33="","",'statement of marks'!CI33)</f>
        <v/>
      </c>
      <c r="L847" s="606" t="str">
        <f>IF('statement of marks'!CJ33="","",'statement of marks'!CJ33)</f>
        <v/>
      </c>
      <c r="M847" s="275" t="str">
        <f>IF('statement of marks'!CL33="","",'statement of marks'!CL33)</f>
        <v/>
      </c>
      <c r="N847" s="275" t="str">
        <f>IF('statement of marks'!CM33="","",'statement of marks'!CM33)</f>
        <v/>
      </c>
      <c r="O847" s="606" t="str">
        <f>IF('statement of marks'!CN33="","",'statement of marks'!CN33)</f>
        <v/>
      </c>
      <c r="P847" s="277" t="str">
        <f>IF('statement of marks'!CO33="","",'statement of marks'!CO33)</f>
        <v/>
      </c>
      <c r="Q847" s="275" t="str">
        <f>IF('statement of marks'!CP33="","",'statement of marks'!CP33)</f>
        <v/>
      </c>
      <c r="R847" s="275" t="str">
        <f>IF('statement of marks'!CQ33="","",'statement of marks'!CQ33)</f>
        <v/>
      </c>
      <c r="S847" s="606" t="str">
        <f>IF('statement of marks'!CR33="","",'statement of marks'!CR33)</f>
        <v/>
      </c>
      <c r="T847" s="578" t="str">
        <f>IF('statement of marks'!CS33="","",'statement of marks'!CS33)</f>
        <v/>
      </c>
      <c r="U847" s="578" t="str">
        <f>IF('statement of marks'!CT33="","",'statement of marks'!CT33)</f>
        <v/>
      </c>
      <c r="V847" s="612" t="str">
        <f>IF('statement of marks'!CU33="","",'statement of marks'!CU33)</f>
        <v/>
      </c>
    </row>
    <row r="848" spans="1:22" ht="16" customHeight="1">
      <c r="A848" s="598"/>
      <c r="B848" s="1114" t="str">
        <f>IF('statement of marks'!$CX$3="","",'statement of marks'!$CX$3)</f>
        <v>foKku</v>
      </c>
      <c r="C848" s="1115"/>
      <c r="D848" s="275" t="str">
        <f>IF('statement of marks'!CX33="","",'statement of marks'!CX33)</f>
        <v/>
      </c>
      <c r="E848" s="275" t="str">
        <f>IF('statement of marks'!CY33="","",'statement of marks'!CY33)</f>
        <v/>
      </c>
      <c r="F848" s="606" t="str">
        <f>IF('statement of marks'!CZ33="","",'statement of marks'!CZ33)</f>
        <v/>
      </c>
      <c r="G848" s="275" t="str">
        <f>IF('statement of marks'!DA33="","",'statement of marks'!DA33)</f>
        <v/>
      </c>
      <c r="H848" s="275" t="str">
        <f>IF('statement of marks'!DB33="","",'statement of marks'!DB33)</f>
        <v/>
      </c>
      <c r="I848" s="606" t="str">
        <f>IF('statement of marks'!DC33="","",'statement of marks'!DC33)</f>
        <v/>
      </c>
      <c r="J848" s="275" t="str">
        <f>IF('statement of marks'!DD33="","",'statement of marks'!DD33)</f>
        <v/>
      </c>
      <c r="K848" s="275" t="str">
        <f>IF('statement of marks'!DE33="","",'statement of marks'!DE33)</f>
        <v/>
      </c>
      <c r="L848" s="606" t="str">
        <f>IF('statement of marks'!DF33="","",'statement of marks'!DF33)</f>
        <v/>
      </c>
      <c r="M848" s="275" t="str">
        <f>IF('statement of marks'!DH33="","",'statement of marks'!DH33)</f>
        <v/>
      </c>
      <c r="N848" s="275" t="str">
        <f>IF('statement of marks'!DI33="","",'statement of marks'!DI33)</f>
        <v/>
      </c>
      <c r="O848" s="606" t="str">
        <f>IF('statement of marks'!DJ33="","",'statement of marks'!DJ33)</f>
        <v/>
      </c>
      <c r="P848" s="277" t="str">
        <f>IF('statement of marks'!DK33="","",'statement of marks'!DK33)</f>
        <v/>
      </c>
      <c r="Q848" s="275" t="str">
        <f>IF('statement of marks'!DL33="","",'statement of marks'!DL33)</f>
        <v/>
      </c>
      <c r="R848" s="275" t="str">
        <f>IF('statement of marks'!DM33="","",'statement of marks'!DM33)</f>
        <v/>
      </c>
      <c r="S848" s="606" t="str">
        <f>IF('statement of marks'!DN33="","",'statement of marks'!DN33)</f>
        <v/>
      </c>
      <c r="T848" s="578" t="str">
        <f>IF('statement of marks'!DO33="","",'statement of marks'!DO33)</f>
        <v/>
      </c>
      <c r="U848" s="578" t="str">
        <f>IF('statement of marks'!DP33="","",'statement of marks'!DP33)</f>
        <v/>
      </c>
      <c r="V848" s="612" t="str">
        <f>IF('statement of marks'!DQ33="","",'statement of marks'!DQ33)</f>
        <v/>
      </c>
    </row>
    <row r="849" spans="1:22" ht="16" customHeight="1">
      <c r="A849" s="598"/>
      <c r="B849" s="1114" t="str">
        <f>IF('statement of marks'!$DT$3="","",'statement of marks'!$DT$3)</f>
        <v>lkekftd foKku</v>
      </c>
      <c r="C849" s="1115"/>
      <c r="D849" s="275" t="str">
        <f>IF('statement of marks'!DT33="","",'statement of marks'!DT33)</f>
        <v/>
      </c>
      <c r="E849" s="275" t="str">
        <f>IF('statement of marks'!DU33="","",'statement of marks'!DU33)</f>
        <v/>
      </c>
      <c r="F849" s="606" t="str">
        <f>IF('statement of marks'!DV33="","",'statement of marks'!DV33)</f>
        <v/>
      </c>
      <c r="G849" s="275" t="str">
        <f>IF('statement of marks'!DW33="","",'statement of marks'!DW33)</f>
        <v/>
      </c>
      <c r="H849" s="275" t="str">
        <f>IF('statement of marks'!DX33="","",'statement of marks'!DX33)</f>
        <v/>
      </c>
      <c r="I849" s="606" t="str">
        <f>IF('statement of marks'!DY33="","",'statement of marks'!DY33)</f>
        <v/>
      </c>
      <c r="J849" s="275" t="str">
        <f>IF('statement of marks'!DZ33="","",'statement of marks'!DZ33)</f>
        <v/>
      </c>
      <c r="K849" s="275" t="str">
        <f>IF('statement of marks'!EA33="","",'statement of marks'!EA33)</f>
        <v/>
      </c>
      <c r="L849" s="606" t="str">
        <f>IF('statement of marks'!EB33="","",'statement of marks'!EB33)</f>
        <v/>
      </c>
      <c r="M849" s="275" t="str">
        <f>IF('statement of marks'!ED33="","",'statement of marks'!ED33)</f>
        <v/>
      </c>
      <c r="N849" s="275" t="str">
        <f>IF('statement of marks'!EE33="","",'statement of marks'!EE33)</f>
        <v/>
      </c>
      <c r="O849" s="606" t="str">
        <f>IF('statement of marks'!EF33="","",'statement of marks'!EF33)</f>
        <v/>
      </c>
      <c r="P849" s="277" t="str">
        <f>IF('statement of marks'!EG33="","",'statement of marks'!EG33)</f>
        <v/>
      </c>
      <c r="Q849" s="275" t="str">
        <f>IF('statement of marks'!EH33="","",'statement of marks'!EH33)</f>
        <v/>
      </c>
      <c r="R849" s="275" t="str">
        <f>IF('statement of marks'!EI33="","",'statement of marks'!EI33)</f>
        <v/>
      </c>
      <c r="S849" s="606" t="str">
        <f>IF('statement of marks'!EJ33="","",'statement of marks'!EJ33)</f>
        <v/>
      </c>
      <c r="T849" s="578" t="str">
        <f>IF('statement of marks'!EK33="","",'statement of marks'!EK33)</f>
        <v/>
      </c>
      <c r="U849" s="578" t="str">
        <f>IF('statement of marks'!EL33="","",'statement of marks'!EL33)</f>
        <v/>
      </c>
      <c r="V849" s="612" t="str">
        <f>IF('statement of marks'!EM33="","",'statement of marks'!EM33)</f>
        <v/>
      </c>
    </row>
    <row r="850" spans="1:22" ht="16" customHeight="1">
      <c r="A850" s="598"/>
      <c r="B850" s="1117" t="s">
        <v>271</v>
      </c>
      <c r="C850" s="1118"/>
      <c r="D850" s="1081" t="s">
        <v>1</v>
      </c>
      <c r="E850" s="1081"/>
      <c r="F850" s="1081"/>
      <c r="G850" s="1081" t="s">
        <v>21</v>
      </c>
      <c r="H850" s="1081"/>
      <c r="I850" s="1081"/>
      <c r="J850" s="1081" t="s">
        <v>272</v>
      </c>
      <c r="K850" s="1081"/>
      <c r="L850" s="1081"/>
      <c r="M850" s="1081" t="s">
        <v>68</v>
      </c>
      <c r="N850" s="1081"/>
      <c r="O850" s="1081"/>
      <c r="P850" s="1081" t="s">
        <v>463</v>
      </c>
      <c r="Q850" s="1081"/>
      <c r="R850" s="1081"/>
      <c r="S850" s="609"/>
      <c r="T850" s="1187" t="s">
        <v>458</v>
      </c>
      <c r="U850" s="1188"/>
      <c r="V850" s="1189"/>
    </row>
    <row r="851" spans="1:22" ht="16" customHeight="1">
      <c r="A851" s="599"/>
      <c r="B851" s="1175" t="s">
        <v>3</v>
      </c>
      <c r="C851" s="1176"/>
      <c r="D851" s="1177">
        <f>IF('statement of marks'!EP$6="","",'statement of marks'!EP$6)</f>
        <v>20</v>
      </c>
      <c r="E851" s="1177"/>
      <c r="F851" s="1177"/>
      <c r="G851" s="1177">
        <f>IF('statement of marks'!EQ$6="","",'statement of marks'!EQ$6)</f>
        <v>20</v>
      </c>
      <c r="H851" s="1177"/>
      <c r="I851" s="1177"/>
      <c r="J851" s="1177">
        <f>IF('statement of marks'!ES$6="","",'statement of marks'!ES$6)</f>
        <v>20</v>
      </c>
      <c r="K851" s="1177"/>
      <c r="L851" s="1177"/>
      <c r="M851" s="1177">
        <f>IF('statement of marks'!ER$6="","",'statement of marks'!ER$6)</f>
        <v>20</v>
      </c>
      <c r="N851" s="1177"/>
      <c r="O851" s="1177"/>
      <c r="P851" s="1177">
        <f>IF('statement of marks'!ET$6="","",'statement of marks'!ET$6)</f>
        <v>20</v>
      </c>
      <c r="Q851" s="1177"/>
      <c r="R851" s="1177"/>
      <c r="S851" s="610" t="str">
        <f>IF('statement of marks'!FE$6="","",'statement of marks'!EX$6)</f>
        <v/>
      </c>
      <c r="T851" s="615">
        <f>IF('statement of marks'!EU$6="","",'statement of marks'!EU$6)</f>
        <v>100</v>
      </c>
      <c r="U851" s="616" t="s">
        <v>5</v>
      </c>
      <c r="V851" s="617" t="s">
        <v>464</v>
      </c>
    </row>
    <row r="852" spans="1:22" ht="16" customHeight="1">
      <c r="A852" s="598"/>
      <c r="B852" s="1114" t="str">
        <f>IF('statement of marks'!$EP$3="","",'statement of marks'!$EP$3)</f>
        <v>dk;kZuqHko</v>
      </c>
      <c r="C852" s="1115"/>
      <c r="D852" s="1103" t="str">
        <f>IF('statement of marks'!EP33="","",'statement of marks'!EP33)</f>
        <v/>
      </c>
      <c r="E852" s="1103"/>
      <c r="F852" s="1103"/>
      <c r="G852" s="1103" t="str">
        <f>IF('statement of marks'!EQ33="","",'statement of marks'!EQ33)</f>
        <v/>
      </c>
      <c r="H852" s="1103"/>
      <c r="I852" s="1103"/>
      <c r="J852" s="1103" t="str">
        <f>IF('statement of marks'!ES33="","",'statement of marks'!ES33)</f>
        <v/>
      </c>
      <c r="K852" s="1103"/>
      <c r="L852" s="1103"/>
      <c r="M852" s="1103" t="str">
        <f>IF('statement of marks'!ER33="","",'statement of marks'!ER33)</f>
        <v/>
      </c>
      <c r="N852" s="1103"/>
      <c r="O852" s="1103"/>
      <c r="P852" s="1103" t="str">
        <f>IF('statement of marks'!ET33="","",'statement of marks'!ET33)</f>
        <v/>
      </c>
      <c r="Q852" s="1103"/>
      <c r="R852" s="1103"/>
      <c r="S852" s="611"/>
      <c r="T852" s="613" t="str">
        <f>IF('statement of marks'!EU33="","",'statement of marks'!EU33)</f>
        <v/>
      </c>
      <c r="U852" s="613" t="str">
        <f>IF('statement of marks'!EV33="","",'statement of marks'!EV33)</f>
        <v/>
      </c>
      <c r="V852" s="614" t="str">
        <f>IF('statement of marks'!EW33="","",'statement of marks'!EW33)</f>
        <v/>
      </c>
    </row>
    <row r="853" spans="1:22" ht="16" customHeight="1">
      <c r="A853" s="598"/>
      <c r="B853" s="1112" t="str">
        <f>IF('statement of marks'!$EZ$3="","",'statement of marks'!$EZ$3)</f>
        <v>dyk f'k{kk</v>
      </c>
      <c r="C853" s="1113"/>
      <c r="D853" s="1103" t="str">
        <f>IF('statement of marks'!EZ33="","",'statement of marks'!EZ33)</f>
        <v/>
      </c>
      <c r="E853" s="1103"/>
      <c r="F853" s="1103"/>
      <c r="G853" s="1103" t="str">
        <f>IF('statement of marks'!FA33="","",'statement of marks'!FA33)</f>
        <v/>
      </c>
      <c r="H853" s="1103"/>
      <c r="I853" s="1103"/>
      <c r="J853" s="1103" t="str">
        <f>IF('statement of marks'!FC33="","",'statement of marks'!FC33)</f>
        <v/>
      </c>
      <c r="K853" s="1103"/>
      <c r="L853" s="1103"/>
      <c r="M853" s="1103" t="str">
        <f>IF('statement of marks'!FB33="","",'statement of marks'!FB33)</f>
        <v/>
      </c>
      <c r="N853" s="1103"/>
      <c r="O853" s="1103"/>
      <c r="P853" s="1103" t="str">
        <f>IF('statement of marks'!FD33="","",'statement of marks'!FD33)</f>
        <v/>
      </c>
      <c r="Q853" s="1103"/>
      <c r="R853" s="1103"/>
      <c r="S853" s="611"/>
      <c r="T853" s="613" t="str">
        <f>IF('statement of marks'!FE33="","",'statement of marks'!FE33)</f>
        <v/>
      </c>
      <c r="U853" s="613" t="str">
        <f>IF('statement of marks'!FF33="","",'statement of marks'!FF33)</f>
        <v/>
      </c>
      <c r="V853" s="614" t="str">
        <f>IF('statement of marks'!FG33="","",'statement of marks'!FG33)</f>
        <v/>
      </c>
    </row>
    <row r="854" spans="1:22" ht="16" customHeight="1">
      <c r="A854" s="598"/>
      <c r="B854" s="1109" t="str">
        <f>IF('statement of marks'!$FJ$3="","",'statement of marks'!$FJ$3)</f>
        <v>LokLF; ,oe~ 'kkjhfjd f'k{kk</v>
      </c>
      <c r="C854" s="1110"/>
      <c r="D854" s="1103" t="str">
        <f>IF('statement of marks'!FJ33="","",'statement of marks'!FJ33)</f>
        <v/>
      </c>
      <c r="E854" s="1103"/>
      <c r="F854" s="1103"/>
      <c r="G854" s="1103" t="str">
        <f>IF('statement of marks'!FK33="","",'statement of marks'!FK33)</f>
        <v/>
      </c>
      <c r="H854" s="1103"/>
      <c r="I854" s="1103"/>
      <c r="J854" s="1103" t="str">
        <f>IF('statement of marks'!FM33="","",'statement of marks'!FM33)</f>
        <v/>
      </c>
      <c r="K854" s="1103"/>
      <c r="L854" s="1103"/>
      <c r="M854" s="1103" t="str">
        <f>IF('statement of marks'!FL33="","",'statement of marks'!FL33)</f>
        <v/>
      </c>
      <c r="N854" s="1103"/>
      <c r="O854" s="1103"/>
      <c r="P854" s="1103" t="str">
        <f>IF('statement of marks'!FN33="","",'statement of marks'!FN33)</f>
        <v/>
      </c>
      <c r="Q854" s="1103"/>
      <c r="R854" s="1103"/>
      <c r="S854" s="611"/>
      <c r="T854" s="613" t="str">
        <f>IF('statement of marks'!FO33="","",'statement of marks'!FO33)</f>
        <v/>
      </c>
      <c r="U854" s="613" t="str">
        <f>IF('statement of marks'!FP33="","",'statement of marks'!FP33)</f>
        <v/>
      </c>
      <c r="V854" s="614" t="str">
        <f>IF('statement of marks'!FQ33="","",'statement of marks'!FQ33)</f>
        <v/>
      </c>
    </row>
    <row r="855" spans="1:22" ht="16" customHeight="1">
      <c r="A855" s="598"/>
      <c r="B855" s="1104" t="s">
        <v>273</v>
      </c>
      <c r="C855" s="1105"/>
      <c r="D855" s="1213" t="str">
        <f>details!$DZ$3</f>
        <v>vxLr rd</v>
      </c>
      <c r="E855" s="1213"/>
      <c r="F855" s="1213"/>
      <c r="G855" s="1213" t="str">
        <f>details!$ED$3</f>
        <v>vDVwcj rd</v>
      </c>
      <c r="H855" s="1213"/>
      <c r="I855" s="1213"/>
      <c r="J855" s="1213" t="str">
        <f>details!$EL$3</f>
        <v>Qjojh rd</v>
      </c>
      <c r="K855" s="1213"/>
      <c r="L855" s="1213"/>
      <c r="M855" s="1213" t="str">
        <f>details!$EH$3</f>
        <v>fnlEcj rd</v>
      </c>
      <c r="N855" s="1213"/>
      <c r="O855" s="1213"/>
      <c r="P855" s="1213" t="str">
        <f>details!$EP$3</f>
        <v>loZ ;ksx</v>
      </c>
      <c r="Q855" s="1213"/>
      <c r="R855" s="1213"/>
      <c r="S855" s="1106" t="s">
        <v>475</v>
      </c>
      <c r="T855" s="1107"/>
      <c r="U855" s="1107"/>
      <c r="V855" s="1180"/>
    </row>
    <row r="856" spans="1:22" ht="16" customHeight="1">
      <c r="A856" s="598"/>
      <c r="B856" s="1100" t="s">
        <v>99</v>
      </c>
      <c r="C856" s="1101"/>
      <c r="D856" s="1102" t="str">
        <f>IF(details!EA33="","",details!EA33)</f>
        <v/>
      </c>
      <c r="E856" s="1102"/>
      <c r="F856" s="1102"/>
      <c r="G856" s="1102" t="str">
        <f>IF(details!EE33="","",details!EE33)</f>
        <v/>
      </c>
      <c r="H856" s="1102"/>
      <c r="I856" s="1102"/>
      <c r="J856" s="1102" t="str">
        <f>IF(details!EM33="","",details!EM33)</f>
        <v/>
      </c>
      <c r="K856" s="1102"/>
      <c r="L856" s="1102"/>
      <c r="M856" s="1102" t="str">
        <f>IF(details!EI33="","",details!EI33)</f>
        <v/>
      </c>
      <c r="N856" s="1102"/>
      <c r="O856" s="1102"/>
      <c r="P856" s="1102" t="str">
        <f>IF(details!EQ33="","",details!EQ33)</f>
        <v/>
      </c>
      <c r="Q856" s="1102"/>
      <c r="R856" s="1102"/>
      <c r="S856" s="1181">
        <f>'statement of marks'!$HG$108</f>
        <v>42460</v>
      </c>
      <c r="T856" s="1182"/>
      <c r="U856" s="1182"/>
      <c r="V856" s="1183"/>
    </row>
    <row r="857" spans="1:22" ht="16" customHeight="1">
      <c r="A857" s="598"/>
      <c r="B857" s="1094" t="s">
        <v>15</v>
      </c>
      <c r="C857" s="1095"/>
      <c r="D857" s="1096" t="str">
        <f>IF(details!DZ33="","",details!DZ33)</f>
        <v/>
      </c>
      <c r="E857" s="1096"/>
      <c r="F857" s="1096"/>
      <c r="G857" s="1096" t="str">
        <f>IF(details!ED33="","",details!ED33)</f>
        <v/>
      </c>
      <c r="H857" s="1096"/>
      <c r="I857" s="1096"/>
      <c r="J857" s="1096" t="str">
        <f>IF(details!EL33="","",details!EL33)</f>
        <v/>
      </c>
      <c r="K857" s="1096"/>
      <c r="L857" s="1096"/>
      <c r="M857" s="1096" t="str">
        <f>IF(details!EH33="","",details!EH33)</f>
        <v/>
      </c>
      <c r="N857" s="1096"/>
      <c r="O857" s="1096"/>
      <c r="P857" s="1096" t="str">
        <f>IF(details!EP33="","",details!EP33)</f>
        <v/>
      </c>
      <c r="Q857" s="1096"/>
      <c r="R857" s="1096"/>
      <c r="S857" s="1184"/>
      <c r="T857" s="1185"/>
      <c r="U857" s="1185"/>
      <c r="V857" s="1186"/>
    </row>
    <row r="858" spans="1:22" ht="16" customHeight="1">
      <c r="A858" s="1206"/>
      <c r="B858" s="1207" t="s">
        <v>473</v>
      </c>
      <c r="C858" s="1208"/>
      <c r="D858" s="1209" t="s">
        <v>3</v>
      </c>
      <c r="E858" s="1209"/>
      <c r="F858" s="1209"/>
      <c r="G858" s="1209" t="s">
        <v>389</v>
      </c>
      <c r="H858" s="1209"/>
      <c r="I858" s="1209"/>
      <c r="J858" s="1209" t="s">
        <v>5</v>
      </c>
      <c r="K858" s="1209"/>
      <c r="L858" s="1209"/>
      <c r="M858" s="1209" t="s">
        <v>465</v>
      </c>
      <c r="N858" s="1209"/>
      <c r="O858" s="1209"/>
      <c r="P858" s="1210" t="s">
        <v>306</v>
      </c>
      <c r="Q858" s="1210"/>
      <c r="R858" s="1210"/>
      <c r="S858" s="1209" t="s">
        <v>473</v>
      </c>
      <c r="T858" s="1209"/>
      <c r="U858" s="1209"/>
      <c r="V858" s="1211"/>
    </row>
    <row r="859" spans="1:22" ht="16" customHeight="1">
      <c r="A859" s="1206"/>
      <c r="B859" s="1207"/>
      <c r="C859" s="1208"/>
      <c r="D859" s="1212" t="str">
        <f>'statement of marks'!HE33</f>
        <v/>
      </c>
      <c r="E859" s="1212"/>
      <c r="F859" s="1212"/>
      <c r="G859" s="1212" t="str">
        <f>'statement of marks'!HF33</f>
        <v/>
      </c>
      <c r="H859" s="1212"/>
      <c r="I859" s="1212"/>
      <c r="J859" s="1212" t="str">
        <f>'statement of marks'!HG33</f>
        <v/>
      </c>
      <c r="K859" s="1212"/>
      <c r="L859" s="1212"/>
      <c r="M859" s="1212" t="str">
        <f>'statement of marks'!HJ33</f>
        <v/>
      </c>
      <c r="N859" s="1212"/>
      <c r="O859" s="1212"/>
      <c r="P859" s="1212" t="str">
        <f>'statement of marks'!HI33</f>
        <v/>
      </c>
      <c r="Q859" s="1212"/>
      <c r="R859" s="1212"/>
      <c r="S859" s="1209" t="str">
        <f>'statement of marks'!HD33</f>
        <v/>
      </c>
      <c r="T859" s="1209"/>
      <c r="U859" s="1209"/>
      <c r="V859" s="1211"/>
    </row>
    <row r="860" spans="1:22" ht="16" customHeight="1">
      <c r="A860" s="598"/>
      <c r="B860" s="1089" t="s">
        <v>100</v>
      </c>
      <c r="C860" s="1090"/>
      <c r="D860" s="1081"/>
      <c r="E860" s="1081"/>
      <c r="F860" s="1081"/>
      <c r="G860" s="1081"/>
      <c r="H860" s="1081"/>
      <c r="I860" s="1081"/>
      <c r="J860" s="1081"/>
      <c r="K860" s="1081"/>
      <c r="L860" s="1081"/>
      <c r="M860" s="1081"/>
      <c r="N860" s="1081"/>
      <c r="O860" s="1081"/>
      <c r="P860" s="1081"/>
      <c r="Q860" s="1081"/>
      <c r="R860" s="1081"/>
      <c r="S860" s="1081"/>
      <c r="T860" s="1081"/>
      <c r="U860" s="1081"/>
      <c r="V860" s="1205"/>
    </row>
    <row r="861" spans="1:22" ht="16" customHeight="1">
      <c r="A861" s="598"/>
      <c r="B861" s="1087" t="s">
        <v>80</v>
      </c>
      <c r="C861" s="1088"/>
      <c r="D861" s="1081"/>
      <c r="E861" s="1081"/>
      <c r="F861" s="1081"/>
      <c r="G861" s="1081"/>
      <c r="H861" s="1081"/>
      <c r="I861" s="1081"/>
      <c r="J861" s="1081"/>
      <c r="K861" s="1081"/>
      <c r="L861" s="1081"/>
      <c r="M861" s="1081"/>
      <c r="N861" s="1081"/>
      <c r="O861" s="1081"/>
      <c r="P861" s="1081"/>
      <c r="Q861" s="1081"/>
      <c r="R861" s="1081"/>
      <c r="S861" s="1081"/>
      <c r="T861" s="1081"/>
      <c r="U861" s="1081"/>
      <c r="V861" s="1205"/>
    </row>
    <row r="862" spans="1:22" ht="16" customHeight="1">
      <c r="A862" s="598"/>
      <c r="B862" s="1089" t="s">
        <v>466</v>
      </c>
      <c r="C862" s="1090"/>
      <c r="D862" s="1081"/>
      <c r="E862" s="1081"/>
      <c r="F862" s="1081"/>
      <c r="G862" s="1081"/>
      <c r="H862" s="1081"/>
      <c r="I862" s="1081"/>
      <c r="J862" s="1081"/>
      <c r="K862" s="1081"/>
      <c r="L862" s="1081"/>
      <c r="M862" s="1081"/>
      <c r="N862" s="1081"/>
      <c r="O862" s="1081"/>
      <c r="P862" s="1081" t="s">
        <v>466</v>
      </c>
      <c r="Q862" s="1081"/>
      <c r="R862" s="1081"/>
      <c r="S862" s="1081"/>
      <c r="T862" s="1081"/>
      <c r="U862" s="1081"/>
      <c r="V862" s="1205"/>
    </row>
    <row r="863" spans="1:22" ht="16" customHeight="1">
      <c r="A863" s="598"/>
      <c r="B863" s="1085" t="s">
        <v>101</v>
      </c>
      <c r="C863" s="1086"/>
      <c r="D863" s="1081"/>
      <c r="E863" s="1081"/>
      <c r="F863" s="1081"/>
      <c r="G863" s="1081"/>
      <c r="H863" s="1081"/>
      <c r="I863" s="1081"/>
      <c r="J863" s="1081"/>
      <c r="K863" s="1081"/>
      <c r="L863" s="1081"/>
      <c r="M863" s="1081"/>
      <c r="N863" s="1081"/>
      <c r="O863" s="1081"/>
      <c r="P863" s="1081"/>
      <c r="Q863" s="1081"/>
      <c r="R863" s="1081"/>
      <c r="S863" s="1198" t="s">
        <v>101</v>
      </c>
      <c r="T863" s="1198"/>
      <c r="U863" s="1198"/>
      <c r="V863" s="1199"/>
    </row>
    <row r="864" spans="1:22" ht="16" customHeight="1" thickBot="1">
      <c r="A864" s="600"/>
      <c r="B864" s="1200" t="s">
        <v>102</v>
      </c>
      <c r="C864" s="1201"/>
      <c r="D864" s="1202"/>
      <c r="E864" s="1202"/>
      <c r="F864" s="1202"/>
      <c r="G864" s="1202"/>
      <c r="H864" s="1202"/>
      <c r="I864" s="1202"/>
      <c r="J864" s="1202"/>
      <c r="K864" s="1202"/>
      <c r="L864" s="1202"/>
      <c r="M864" s="1202"/>
      <c r="N864" s="1202"/>
      <c r="O864" s="1202"/>
      <c r="P864" s="1202"/>
      <c r="Q864" s="1202"/>
      <c r="R864" s="1202"/>
      <c r="S864" s="1203" t="s">
        <v>163</v>
      </c>
      <c r="T864" s="1203"/>
      <c r="U864" s="1203"/>
      <c r="V864" s="1204"/>
    </row>
    <row r="865" spans="1:22" ht="16" customHeight="1">
      <c r="A865" s="597"/>
      <c r="B865" s="1216" t="s">
        <v>47</v>
      </c>
      <c r="C865" s="1217"/>
      <c r="D865" s="1217"/>
      <c r="E865" s="1217"/>
      <c r="F865" s="1217"/>
      <c r="G865" s="1217"/>
      <c r="H865" s="1217"/>
      <c r="I865" s="1217"/>
      <c r="J865" s="1217"/>
      <c r="K865" s="1217"/>
      <c r="L865" s="1217"/>
      <c r="M865" s="1217"/>
      <c r="N865" s="1217"/>
      <c r="O865" s="1217"/>
      <c r="P865" s="1217"/>
      <c r="Q865" s="1217"/>
      <c r="R865" s="1217"/>
      <c r="S865" s="1217"/>
      <c r="T865" s="1217"/>
      <c r="U865" s="1217"/>
      <c r="V865" s="1218"/>
    </row>
    <row r="866" spans="1:22" ht="16" customHeight="1">
      <c r="A866" s="598"/>
      <c r="B866" s="1219" t="str">
        <f>'statement of marks'!$A$1</f>
        <v>jk- ck- ek/;fed fo|ky; uohu] fuEckgsM+k</v>
      </c>
      <c r="C866" s="1220"/>
      <c r="D866" s="1220"/>
      <c r="E866" s="1220"/>
      <c r="F866" s="1220"/>
      <c r="G866" s="1220"/>
      <c r="H866" s="1220"/>
      <c r="I866" s="1220"/>
      <c r="J866" s="1220"/>
      <c r="K866" s="1220"/>
      <c r="L866" s="1220"/>
      <c r="M866" s="1220"/>
      <c r="N866" s="1220"/>
      <c r="O866" s="1220"/>
      <c r="P866" s="1220"/>
      <c r="Q866" s="1220"/>
      <c r="R866" s="1220"/>
      <c r="S866" s="1220"/>
      <c r="T866" s="1220"/>
      <c r="U866" s="1220"/>
      <c r="V866" s="1221"/>
    </row>
    <row r="867" spans="1:22" ht="16" customHeight="1">
      <c r="A867" s="598"/>
      <c r="B867" s="1114" t="s">
        <v>467</v>
      </c>
      <c r="C867" s="1115"/>
      <c r="D867" s="1119" t="str">
        <f>'statement of marks'!$H$3</f>
        <v>2015-16</v>
      </c>
      <c r="E867" s="1119"/>
      <c r="F867" s="1119"/>
      <c r="G867" s="1119"/>
      <c r="H867" s="1119"/>
      <c r="I867" s="1119"/>
      <c r="J867" s="1119"/>
      <c r="K867" s="1119"/>
      <c r="L867" s="1119"/>
      <c r="M867" s="1119"/>
      <c r="N867" s="1119"/>
      <c r="O867" s="1119"/>
      <c r="P867" s="1119"/>
      <c r="Q867" s="1119"/>
      <c r="R867" s="1119"/>
      <c r="S867" s="1119"/>
      <c r="T867" s="1119"/>
      <c r="U867" s="1119"/>
      <c r="V867" s="1196"/>
    </row>
    <row r="868" spans="1:22" ht="16" customHeight="1">
      <c r="A868" s="598"/>
      <c r="B868" s="1114" t="s">
        <v>218</v>
      </c>
      <c r="C868" s="1115"/>
      <c r="D868" s="1115" t="str">
        <f>IF('statement of marks'!J34="","",'statement of marks'!J34)</f>
        <v/>
      </c>
      <c r="E868" s="1115"/>
      <c r="F868" s="1115"/>
      <c r="G868" s="1115"/>
      <c r="H868" s="1115"/>
      <c r="I868" s="1115"/>
      <c r="J868" s="1115"/>
      <c r="K868" s="1115"/>
      <c r="L868" s="1115"/>
      <c r="M868" s="1115"/>
      <c r="N868" s="1115"/>
      <c r="O868" s="1115"/>
      <c r="P868" s="1115"/>
      <c r="Q868" s="1115"/>
      <c r="R868" s="1115"/>
      <c r="S868" s="1115"/>
      <c r="T868" s="1115"/>
      <c r="U868" s="1115"/>
      <c r="V868" s="1197"/>
    </row>
    <row r="869" spans="1:22" ht="16" customHeight="1">
      <c r="A869" s="598"/>
      <c r="B869" s="1114" t="s">
        <v>219</v>
      </c>
      <c r="C869" s="1115"/>
      <c r="D869" s="1115" t="str">
        <f>IF('statement of marks'!K34="","",'statement of marks'!K34)</f>
        <v/>
      </c>
      <c r="E869" s="1115"/>
      <c r="F869" s="1115"/>
      <c r="G869" s="1115"/>
      <c r="H869" s="1115"/>
      <c r="I869" s="1115"/>
      <c r="J869" s="1115"/>
      <c r="K869" s="1115"/>
      <c r="L869" s="1115"/>
      <c r="M869" s="1115"/>
      <c r="N869" s="1115"/>
      <c r="O869" s="1115"/>
      <c r="P869" s="1115"/>
      <c r="Q869" s="1115"/>
      <c r="R869" s="1115"/>
      <c r="S869" s="1115"/>
      <c r="T869" s="1115"/>
      <c r="U869" s="1115"/>
      <c r="V869" s="1197"/>
    </row>
    <row r="870" spans="1:22" ht="16" customHeight="1">
      <c r="A870" s="598"/>
      <c r="B870" s="1114" t="s">
        <v>220</v>
      </c>
      <c r="C870" s="1115"/>
      <c r="D870" s="1115" t="str">
        <f>IF('statement of marks'!L34="","",'statement of marks'!L34)</f>
        <v/>
      </c>
      <c r="E870" s="1115"/>
      <c r="F870" s="1115"/>
      <c r="G870" s="1115"/>
      <c r="H870" s="1115"/>
      <c r="I870" s="1115"/>
      <c r="J870" s="1115"/>
      <c r="K870" s="1115"/>
      <c r="L870" s="1115"/>
      <c r="M870" s="1115"/>
      <c r="N870" s="1115"/>
      <c r="O870" s="1115"/>
      <c r="P870" s="1115"/>
      <c r="Q870" s="1115"/>
      <c r="R870" s="1115"/>
      <c r="S870" s="1115"/>
      <c r="T870" s="1115"/>
      <c r="U870" s="1115"/>
      <c r="V870" s="1197"/>
    </row>
    <row r="871" spans="1:22" ht="16" customHeight="1">
      <c r="A871" s="598"/>
      <c r="B871" s="1114" t="s">
        <v>221</v>
      </c>
      <c r="C871" s="1115"/>
      <c r="D871" s="1119" t="str">
        <f>'statement of marks'!$G$3</f>
        <v>6 A</v>
      </c>
      <c r="E871" s="1119"/>
      <c r="F871" s="1119"/>
      <c r="G871" s="1115" t="s">
        <v>9</v>
      </c>
      <c r="H871" s="1115"/>
      <c r="I871" s="1115"/>
      <c r="J871" s="1119" t="str">
        <f>IF('statement of marks'!D34="","",'statement of marks'!D34)</f>
        <v/>
      </c>
      <c r="K871" s="1119"/>
      <c r="L871" s="1119"/>
      <c r="M871" s="1115" t="s">
        <v>222</v>
      </c>
      <c r="N871" s="1115"/>
      <c r="O871" s="1115"/>
      <c r="P871" s="1119" t="str">
        <f>IF('statement of marks'!F34="","",'statement of marks'!F34)</f>
        <v/>
      </c>
      <c r="Q871" s="1119"/>
      <c r="R871" s="1119"/>
      <c r="S871" s="1214" t="str">
        <f>IF('statement of marks'!$J$3="","",'statement of marks'!$J$3)</f>
        <v xml:space="preserve">fo|ky; dk Mk;l dksM+ </v>
      </c>
      <c r="T871" s="1214"/>
      <c r="U871" s="1214"/>
      <c r="V871" s="1215"/>
    </row>
    <row r="872" spans="1:22" ht="16" customHeight="1">
      <c r="A872" s="598"/>
      <c r="B872" s="601" t="s">
        <v>0</v>
      </c>
      <c r="C872" s="602"/>
      <c r="D872" s="1121" t="str">
        <f>IF('statement of marks'!H34="","",'statement of marks'!H34)</f>
        <v/>
      </c>
      <c r="E872" s="1121"/>
      <c r="F872" s="1121"/>
      <c r="G872" s="1115" t="str">
        <f>IF('statement of marks'!I34="","",'statement of marks'!I34)</f>
        <v/>
      </c>
      <c r="H872" s="1115"/>
      <c r="I872" s="1115"/>
      <c r="J872" s="1115"/>
      <c r="K872" s="1115"/>
      <c r="L872" s="1115"/>
      <c r="M872" s="1115"/>
      <c r="N872" s="1115"/>
      <c r="O872" s="1115"/>
      <c r="P872" s="1115"/>
      <c r="Q872" s="1115"/>
      <c r="R872" s="1115"/>
      <c r="S872" s="1190" t="str">
        <f>IF('statement of marks'!$K$3="","",'statement of marks'!$K$3)</f>
        <v xml:space="preserve">08291009401   </v>
      </c>
      <c r="T872" s="1190"/>
      <c r="U872" s="1190"/>
      <c r="V872" s="1191"/>
    </row>
    <row r="873" spans="1:22" ht="16" customHeight="1">
      <c r="A873" s="598"/>
      <c r="B873" s="561" t="s">
        <v>28</v>
      </c>
      <c r="C873" s="603" t="s">
        <v>97</v>
      </c>
      <c r="D873" s="1081" t="s">
        <v>1</v>
      </c>
      <c r="E873" s="1081"/>
      <c r="F873" s="1081"/>
      <c r="G873" s="1081" t="s">
        <v>21</v>
      </c>
      <c r="H873" s="1081"/>
      <c r="I873" s="1081"/>
      <c r="J873" s="1081" t="s">
        <v>68</v>
      </c>
      <c r="K873" s="1081"/>
      <c r="L873" s="1081"/>
      <c r="M873" s="1081" t="s">
        <v>98</v>
      </c>
      <c r="N873" s="1081"/>
      <c r="O873" s="1081"/>
      <c r="P873" s="1192" t="s">
        <v>278</v>
      </c>
      <c r="Q873" s="1193" t="s">
        <v>459</v>
      </c>
      <c r="R873" s="1193"/>
      <c r="S873" s="1193"/>
      <c r="T873" s="1194" t="s">
        <v>458</v>
      </c>
      <c r="U873" s="1194"/>
      <c r="V873" s="1195"/>
    </row>
    <row r="874" spans="1:22" ht="16" customHeight="1">
      <c r="A874" s="598"/>
      <c r="B874" s="561"/>
      <c r="C874" s="603"/>
      <c r="D874" s="596" t="s">
        <v>468</v>
      </c>
      <c r="E874" s="596" t="s">
        <v>469</v>
      </c>
      <c r="F874" s="604" t="s">
        <v>2</v>
      </c>
      <c r="G874" s="596" t="s">
        <v>468</v>
      </c>
      <c r="H874" s="596" t="s">
        <v>469</v>
      </c>
      <c r="I874" s="604" t="s">
        <v>2</v>
      </c>
      <c r="J874" s="596" t="s">
        <v>468</v>
      </c>
      <c r="K874" s="596" t="s">
        <v>469</v>
      </c>
      <c r="L874" s="604" t="s">
        <v>2</v>
      </c>
      <c r="M874" s="596" t="s">
        <v>468</v>
      </c>
      <c r="N874" s="596" t="s">
        <v>469</v>
      </c>
      <c r="O874" s="604" t="s">
        <v>2</v>
      </c>
      <c r="P874" s="1192"/>
      <c r="Q874" s="596" t="s">
        <v>468</v>
      </c>
      <c r="R874" s="596" t="s">
        <v>469</v>
      </c>
      <c r="S874" s="608" t="s">
        <v>2</v>
      </c>
      <c r="T874" s="618" t="s">
        <v>304</v>
      </c>
      <c r="U874" s="619" t="s">
        <v>5</v>
      </c>
      <c r="V874" s="620" t="s">
        <v>464</v>
      </c>
    </row>
    <row r="875" spans="1:22" ht="16" customHeight="1">
      <c r="A875" s="599"/>
      <c r="B875" s="1178" t="s">
        <v>3</v>
      </c>
      <c r="C875" s="1179"/>
      <c r="D875" s="579">
        <f>IF('statement of marks'!M$6="","",'statement of marks'!M$6)</f>
        <v>5</v>
      </c>
      <c r="E875" s="579">
        <f>IF('statement of marks'!N$6="","",'statement of marks'!N$6)</f>
        <v>5</v>
      </c>
      <c r="F875" s="605">
        <f>IF('statement of marks'!O$6="","",'statement of marks'!O$6)</f>
        <v>10</v>
      </c>
      <c r="G875" s="579">
        <f>IF('statement of marks'!P$6="","",'statement of marks'!P$6)</f>
        <v>5</v>
      </c>
      <c r="H875" s="579">
        <f>IF('statement of marks'!Q$6="","",'statement of marks'!Q$6)</f>
        <v>5</v>
      </c>
      <c r="I875" s="605">
        <f>IF('statement of marks'!R$6="","",'statement of marks'!R$6)</f>
        <v>10</v>
      </c>
      <c r="J875" s="579">
        <f>IF('statement of marks'!S$6="","",'statement of marks'!S$6)</f>
        <v>5</v>
      </c>
      <c r="K875" s="579">
        <f>IF('statement of marks'!T$6="","",'statement of marks'!T$6)</f>
        <v>5</v>
      </c>
      <c r="L875" s="605">
        <f>IF('statement of marks'!U$6="","",'statement of marks'!U$6)</f>
        <v>10</v>
      </c>
      <c r="M875" s="579">
        <f>IF('statement of marks'!W$6="","",'statement of marks'!W$6)</f>
        <v>50</v>
      </c>
      <c r="N875" s="579">
        <f>IF('statement of marks'!X$6="","",'statement of marks'!X$6)</f>
        <v>20</v>
      </c>
      <c r="O875" s="605">
        <f>IF('statement of marks'!Y$6="","",'statement of marks'!Y$6)</f>
        <v>70</v>
      </c>
      <c r="P875" s="580">
        <f>IF('statement of marks'!Z$6="","",'statement of marks'!Z$6)</f>
        <v>100</v>
      </c>
      <c r="Q875" s="579">
        <f>IF('statement of marks'!AA$6="","",'statement of marks'!AA$6)</f>
        <v>70</v>
      </c>
      <c r="R875" s="579">
        <f>IF('statement of marks'!AB$6="","",'statement of marks'!AB$6)</f>
        <v>30</v>
      </c>
      <c r="S875" s="605">
        <f>IF('statement of marks'!AC$6="","",'statement of marks'!AC$6)</f>
        <v>100</v>
      </c>
      <c r="T875" s="615">
        <f>IF('statement of marks'!AD$6="","",'statement of marks'!AD$6)</f>
        <v>200</v>
      </c>
      <c r="U875" s="615" t="str">
        <f>IF('statement of marks'!AE$6="","",'statement of marks'!AE$6)</f>
        <v/>
      </c>
      <c r="V875" s="621" t="str">
        <f>IF('statement of marks'!AF$6="","",'statement of marks'!AF$6)</f>
        <v/>
      </c>
    </row>
    <row r="876" spans="1:22" ht="16" customHeight="1">
      <c r="A876" s="598"/>
      <c r="B876" s="1114" t="str">
        <f>IF('statement of marks'!$M$3="","",'statement of marks'!$M$3)</f>
        <v>fgUnh</v>
      </c>
      <c r="C876" s="1115"/>
      <c r="D876" s="275" t="str">
        <f>IF('statement of marks'!M34="","",'statement of marks'!M34)</f>
        <v/>
      </c>
      <c r="E876" s="275" t="str">
        <f>IF('statement of marks'!N34="","",'statement of marks'!N34)</f>
        <v/>
      </c>
      <c r="F876" s="606" t="str">
        <f>IF('statement of marks'!O34="","",'statement of marks'!O34)</f>
        <v/>
      </c>
      <c r="G876" s="275" t="str">
        <f>IF('statement of marks'!P34="","",'statement of marks'!P34)</f>
        <v/>
      </c>
      <c r="H876" s="275" t="str">
        <f>IF('statement of marks'!Q34="","",'statement of marks'!Q34)</f>
        <v/>
      </c>
      <c r="I876" s="606" t="str">
        <f>IF('statement of marks'!R34="","",'statement of marks'!R34)</f>
        <v/>
      </c>
      <c r="J876" s="275" t="str">
        <f>IF('statement of marks'!S34="","",'statement of marks'!S34)</f>
        <v/>
      </c>
      <c r="K876" s="275" t="str">
        <f>IF('statement of marks'!T34="","",'statement of marks'!T34)</f>
        <v/>
      </c>
      <c r="L876" s="606" t="str">
        <f>IF('statement of marks'!U34="","",'statement of marks'!U34)</f>
        <v/>
      </c>
      <c r="M876" s="275" t="str">
        <f>IF('statement of marks'!W34="","",'statement of marks'!W34)</f>
        <v/>
      </c>
      <c r="N876" s="275" t="str">
        <f>IF('statement of marks'!X34="","",'statement of marks'!X34)</f>
        <v/>
      </c>
      <c r="O876" s="606" t="str">
        <f>IF('statement of marks'!Y34="","",'statement of marks'!Y34)</f>
        <v/>
      </c>
      <c r="P876" s="277" t="str">
        <f>IF('statement of marks'!Z34="","",'statement of marks'!Z34)</f>
        <v/>
      </c>
      <c r="Q876" s="275" t="str">
        <f>IF('statement of marks'!AA34="","",'statement of marks'!AA34)</f>
        <v/>
      </c>
      <c r="R876" s="275" t="str">
        <f>IF('statement of marks'!AB34="","",'statement of marks'!AB34)</f>
        <v/>
      </c>
      <c r="S876" s="606" t="str">
        <f>IF('statement of marks'!AC34="","",'statement of marks'!AC34)</f>
        <v/>
      </c>
      <c r="T876" s="578" t="str">
        <f>IF('statement of marks'!AD34="","",'statement of marks'!AD34)</f>
        <v/>
      </c>
      <c r="U876" s="578" t="str">
        <f>IF('statement of marks'!AE34="","",'statement of marks'!AE34)</f>
        <v/>
      </c>
      <c r="V876" s="612" t="str">
        <f>IF('statement of marks'!AF34="","",'statement of marks'!AF34)</f>
        <v/>
      </c>
    </row>
    <row r="877" spans="1:22" ht="16" customHeight="1">
      <c r="A877" s="598"/>
      <c r="B877" s="1114" t="str">
        <f>IF('statement of marks'!$AI$3="","",'statement of marks'!$AI$3)</f>
        <v>vaxszth</v>
      </c>
      <c r="C877" s="1115"/>
      <c r="D877" s="275" t="str">
        <f>IF('statement of marks'!AI34="","",'statement of marks'!AI34)</f>
        <v/>
      </c>
      <c r="E877" s="275" t="str">
        <f>IF('statement of marks'!AJ34="","",'statement of marks'!AJ34)</f>
        <v/>
      </c>
      <c r="F877" s="606" t="str">
        <f>IF('statement of marks'!AK34="","",'statement of marks'!AK34)</f>
        <v/>
      </c>
      <c r="G877" s="275" t="str">
        <f>IF('statement of marks'!AL34="","",'statement of marks'!AL34)</f>
        <v/>
      </c>
      <c r="H877" s="275" t="str">
        <f>IF('statement of marks'!AM34="","",'statement of marks'!AM34)</f>
        <v/>
      </c>
      <c r="I877" s="606" t="str">
        <f>IF('statement of marks'!AN34="","",'statement of marks'!AN34)</f>
        <v/>
      </c>
      <c r="J877" s="275" t="str">
        <f>IF('statement of marks'!AO34="","",'statement of marks'!AO34)</f>
        <v/>
      </c>
      <c r="K877" s="275" t="str">
        <f>IF('statement of marks'!AP34="","",'statement of marks'!AP34)</f>
        <v/>
      </c>
      <c r="L877" s="606" t="str">
        <f>IF('statement of marks'!AQ34="","",'statement of marks'!AQ34)</f>
        <v/>
      </c>
      <c r="M877" s="275" t="str">
        <f>IF('statement of marks'!AS34="","",'statement of marks'!AS34)</f>
        <v/>
      </c>
      <c r="N877" s="275" t="str">
        <f>IF('statement of marks'!AT34="","",'statement of marks'!AT34)</f>
        <v/>
      </c>
      <c r="O877" s="606" t="str">
        <f>IF('statement of marks'!AU34="","",'statement of marks'!AU34)</f>
        <v/>
      </c>
      <c r="P877" s="277" t="str">
        <f>IF('statement of marks'!AV34="","",'statement of marks'!AV34)</f>
        <v/>
      </c>
      <c r="Q877" s="275" t="str">
        <f>IF('statement of marks'!AW34="","",'statement of marks'!AW34)</f>
        <v/>
      </c>
      <c r="R877" s="275" t="str">
        <f>IF('statement of marks'!AX34="","",'statement of marks'!AX34)</f>
        <v/>
      </c>
      <c r="S877" s="606" t="str">
        <f>IF('statement of marks'!AY34="","",'statement of marks'!AY34)</f>
        <v/>
      </c>
      <c r="T877" s="578" t="str">
        <f>IF('statement of marks'!AZ34="","",'statement of marks'!AZ34)</f>
        <v/>
      </c>
      <c r="U877" s="578" t="str">
        <f>IF('statement of marks'!BA34="","",'statement of marks'!BA34)</f>
        <v/>
      </c>
      <c r="V877" s="612" t="str">
        <f>IF('statement of marks'!BB34="","",'statement of marks'!BB34)</f>
        <v/>
      </c>
    </row>
    <row r="878" spans="1:22" ht="16" customHeight="1">
      <c r="A878" s="598"/>
      <c r="B878" s="1114" t="str">
        <f>IF('statement of marks'!BE34="s","laLd`r",IF('statement of marks'!BE34="u","mnwZ",IF('statement of marks'!BE34="g","xqtjkrh",IF('statement of marks'!BE34="p","iatkch",IF('statement of marks'!BE34="sd","fla/kh","r`rh; Hkk""kk")))))</f>
        <v>r`rh; Hkk"kk</v>
      </c>
      <c r="C878" s="1115"/>
      <c r="D878" s="275" t="str">
        <f>IF('statement of marks'!BF34="","",'statement of marks'!BF34)</f>
        <v/>
      </c>
      <c r="E878" s="275" t="str">
        <f>IF('statement of marks'!BG34="","",'statement of marks'!BG34)</f>
        <v/>
      </c>
      <c r="F878" s="606" t="str">
        <f>IF('statement of marks'!BH34="","",'statement of marks'!BH34)</f>
        <v/>
      </c>
      <c r="G878" s="275" t="str">
        <f>IF('statement of marks'!BI34="","",'statement of marks'!BI34)</f>
        <v/>
      </c>
      <c r="H878" s="275" t="str">
        <f>IF('statement of marks'!BJ34="","",'statement of marks'!BJ34)</f>
        <v/>
      </c>
      <c r="I878" s="606" t="str">
        <f>IF('statement of marks'!BK34="","",'statement of marks'!BK34)</f>
        <v/>
      </c>
      <c r="J878" s="275" t="str">
        <f>IF('statement of marks'!BL34="","",'statement of marks'!BL34)</f>
        <v/>
      </c>
      <c r="K878" s="275" t="str">
        <f>IF('statement of marks'!BM34="","",'statement of marks'!BM34)</f>
        <v/>
      </c>
      <c r="L878" s="606" t="str">
        <f>IF('statement of marks'!BN34="","",'statement of marks'!BN34)</f>
        <v/>
      </c>
      <c r="M878" s="275" t="str">
        <f>IF('statement of marks'!BP34="","",'statement of marks'!BP34)</f>
        <v/>
      </c>
      <c r="N878" s="275" t="str">
        <f>IF('statement of marks'!BQ34="","",'statement of marks'!BQ34)</f>
        <v/>
      </c>
      <c r="O878" s="606" t="str">
        <f>IF('statement of marks'!BR34="","",'statement of marks'!BR34)</f>
        <v/>
      </c>
      <c r="P878" s="277" t="str">
        <f>IF('statement of marks'!BS34="","",'statement of marks'!BS34)</f>
        <v/>
      </c>
      <c r="Q878" s="275" t="str">
        <f>IF('statement of marks'!BT34="","",'statement of marks'!BT34)</f>
        <v/>
      </c>
      <c r="R878" s="275" t="str">
        <f>IF('statement of marks'!BU34="","",'statement of marks'!BU34)</f>
        <v/>
      </c>
      <c r="S878" s="606" t="str">
        <f>IF('statement of marks'!BV34="","",'statement of marks'!BV34)</f>
        <v/>
      </c>
      <c r="T878" s="578" t="str">
        <f>IF('statement of marks'!BW34="","",'statement of marks'!BW34)</f>
        <v/>
      </c>
      <c r="U878" s="578" t="str">
        <f>IF('statement of marks'!BX34="","",'statement of marks'!BX34)</f>
        <v/>
      </c>
      <c r="V878" s="612" t="str">
        <f>IF('statement of marks'!BY34="","",'statement of marks'!BY34)</f>
        <v/>
      </c>
    </row>
    <row r="879" spans="1:22" ht="16" customHeight="1">
      <c r="A879" s="598"/>
      <c r="B879" s="1114" t="str">
        <f>IF('statement of marks'!$CB$3="","",'statement of marks'!$CB$3)</f>
        <v>xf.kr</v>
      </c>
      <c r="C879" s="1115"/>
      <c r="D879" s="275" t="str">
        <f>IF('statement of marks'!CB34="","",'statement of marks'!CB34)</f>
        <v/>
      </c>
      <c r="E879" s="275" t="str">
        <f>IF('statement of marks'!CC34="","",'statement of marks'!CC34)</f>
        <v/>
      </c>
      <c r="F879" s="606" t="str">
        <f>IF('statement of marks'!CD34="","",'statement of marks'!CD34)</f>
        <v/>
      </c>
      <c r="G879" s="275" t="str">
        <f>IF('statement of marks'!CE34="","",'statement of marks'!CE34)</f>
        <v/>
      </c>
      <c r="H879" s="275" t="str">
        <f>IF('statement of marks'!CF34="","",'statement of marks'!CF34)</f>
        <v/>
      </c>
      <c r="I879" s="606" t="str">
        <f>IF('statement of marks'!CG34="","",'statement of marks'!CG34)</f>
        <v/>
      </c>
      <c r="J879" s="275" t="str">
        <f>IF('statement of marks'!CH34="","",'statement of marks'!CH34)</f>
        <v/>
      </c>
      <c r="K879" s="275" t="str">
        <f>IF('statement of marks'!CI34="","",'statement of marks'!CI34)</f>
        <v/>
      </c>
      <c r="L879" s="606" t="str">
        <f>IF('statement of marks'!CJ34="","",'statement of marks'!CJ34)</f>
        <v/>
      </c>
      <c r="M879" s="275" t="str">
        <f>IF('statement of marks'!CL34="","",'statement of marks'!CL34)</f>
        <v/>
      </c>
      <c r="N879" s="275" t="str">
        <f>IF('statement of marks'!CM34="","",'statement of marks'!CM34)</f>
        <v/>
      </c>
      <c r="O879" s="606" t="str">
        <f>IF('statement of marks'!CN34="","",'statement of marks'!CN34)</f>
        <v/>
      </c>
      <c r="P879" s="277" t="str">
        <f>IF('statement of marks'!CO34="","",'statement of marks'!CO34)</f>
        <v/>
      </c>
      <c r="Q879" s="275" t="str">
        <f>IF('statement of marks'!CP34="","",'statement of marks'!CP34)</f>
        <v/>
      </c>
      <c r="R879" s="275" t="str">
        <f>IF('statement of marks'!CQ34="","",'statement of marks'!CQ34)</f>
        <v/>
      </c>
      <c r="S879" s="606" t="str">
        <f>IF('statement of marks'!CR34="","",'statement of marks'!CR34)</f>
        <v/>
      </c>
      <c r="T879" s="578" t="str">
        <f>IF('statement of marks'!CS34="","",'statement of marks'!CS34)</f>
        <v/>
      </c>
      <c r="U879" s="578" t="str">
        <f>IF('statement of marks'!CT34="","",'statement of marks'!CT34)</f>
        <v/>
      </c>
      <c r="V879" s="612" t="str">
        <f>IF('statement of marks'!CU34="","",'statement of marks'!CU34)</f>
        <v/>
      </c>
    </row>
    <row r="880" spans="1:22" ht="16" customHeight="1">
      <c r="A880" s="598"/>
      <c r="B880" s="1114" t="str">
        <f>IF('statement of marks'!$CX$3="","",'statement of marks'!$CX$3)</f>
        <v>foKku</v>
      </c>
      <c r="C880" s="1115"/>
      <c r="D880" s="275" t="str">
        <f>IF('statement of marks'!CX34="","",'statement of marks'!CX34)</f>
        <v/>
      </c>
      <c r="E880" s="275" t="str">
        <f>IF('statement of marks'!CY34="","",'statement of marks'!CY34)</f>
        <v/>
      </c>
      <c r="F880" s="606" t="str">
        <f>IF('statement of marks'!CZ34="","",'statement of marks'!CZ34)</f>
        <v/>
      </c>
      <c r="G880" s="275" t="str">
        <f>IF('statement of marks'!DA34="","",'statement of marks'!DA34)</f>
        <v/>
      </c>
      <c r="H880" s="275" t="str">
        <f>IF('statement of marks'!DB34="","",'statement of marks'!DB34)</f>
        <v/>
      </c>
      <c r="I880" s="606" t="str">
        <f>IF('statement of marks'!DC34="","",'statement of marks'!DC34)</f>
        <v/>
      </c>
      <c r="J880" s="275" t="str">
        <f>IF('statement of marks'!DD34="","",'statement of marks'!DD34)</f>
        <v/>
      </c>
      <c r="K880" s="275" t="str">
        <f>IF('statement of marks'!DE34="","",'statement of marks'!DE34)</f>
        <v/>
      </c>
      <c r="L880" s="606" t="str">
        <f>IF('statement of marks'!DF34="","",'statement of marks'!DF34)</f>
        <v/>
      </c>
      <c r="M880" s="275" t="str">
        <f>IF('statement of marks'!DH34="","",'statement of marks'!DH34)</f>
        <v/>
      </c>
      <c r="N880" s="275" t="str">
        <f>IF('statement of marks'!DI34="","",'statement of marks'!DI34)</f>
        <v/>
      </c>
      <c r="O880" s="606" t="str">
        <f>IF('statement of marks'!DJ34="","",'statement of marks'!DJ34)</f>
        <v/>
      </c>
      <c r="P880" s="277" t="str">
        <f>IF('statement of marks'!DK34="","",'statement of marks'!DK34)</f>
        <v/>
      </c>
      <c r="Q880" s="275" t="str">
        <f>IF('statement of marks'!DL34="","",'statement of marks'!DL34)</f>
        <v/>
      </c>
      <c r="R880" s="275" t="str">
        <f>IF('statement of marks'!DM34="","",'statement of marks'!DM34)</f>
        <v/>
      </c>
      <c r="S880" s="606" t="str">
        <f>IF('statement of marks'!DN34="","",'statement of marks'!DN34)</f>
        <v/>
      </c>
      <c r="T880" s="578" t="str">
        <f>IF('statement of marks'!DO34="","",'statement of marks'!DO34)</f>
        <v/>
      </c>
      <c r="U880" s="578" t="str">
        <f>IF('statement of marks'!DP34="","",'statement of marks'!DP34)</f>
        <v/>
      </c>
      <c r="V880" s="612" t="str">
        <f>IF('statement of marks'!DQ34="","",'statement of marks'!DQ34)</f>
        <v/>
      </c>
    </row>
    <row r="881" spans="1:22" ht="16" customHeight="1">
      <c r="A881" s="598"/>
      <c r="B881" s="1114" t="str">
        <f>IF('statement of marks'!$DT$3="","",'statement of marks'!$DT$3)</f>
        <v>lkekftd foKku</v>
      </c>
      <c r="C881" s="1115"/>
      <c r="D881" s="275" t="str">
        <f>IF('statement of marks'!DT34="","",'statement of marks'!DT34)</f>
        <v/>
      </c>
      <c r="E881" s="275" t="str">
        <f>IF('statement of marks'!DU34="","",'statement of marks'!DU34)</f>
        <v/>
      </c>
      <c r="F881" s="606" t="str">
        <f>IF('statement of marks'!DV34="","",'statement of marks'!DV34)</f>
        <v/>
      </c>
      <c r="G881" s="275" t="str">
        <f>IF('statement of marks'!DW34="","",'statement of marks'!DW34)</f>
        <v/>
      </c>
      <c r="H881" s="275" t="str">
        <f>IF('statement of marks'!DX34="","",'statement of marks'!DX34)</f>
        <v/>
      </c>
      <c r="I881" s="606" t="str">
        <f>IF('statement of marks'!DY34="","",'statement of marks'!DY34)</f>
        <v/>
      </c>
      <c r="J881" s="275" t="str">
        <f>IF('statement of marks'!DZ34="","",'statement of marks'!DZ34)</f>
        <v/>
      </c>
      <c r="K881" s="275" t="str">
        <f>IF('statement of marks'!EA34="","",'statement of marks'!EA34)</f>
        <v/>
      </c>
      <c r="L881" s="606" t="str">
        <f>IF('statement of marks'!EB34="","",'statement of marks'!EB34)</f>
        <v/>
      </c>
      <c r="M881" s="275" t="str">
        <f>IF('statement of marks'!ED34="","",'statement of marks'!ED34)</f>
        <v/>
      </c>
      <c r="N881" s="275" t="str">
        <f>IF('statement of marks'!EE34="","",'statement of marks'!EE34)</f>
        <v/>
      </c>
      <c r="O881" s="606" t="str">
        <f>IF('statement of marks'!EF34="","",'statement of marks'!EF34)</f>
        <v/>
      </c>
      <c r="P881" s="277" t="str">
        <f>IF('statement of marks'!EG34="","",'statement of marks'!EG34)</f>
        <v/>
      </c>
      <c r="Q881" s="275" t="str">
        <f>IF('statement of marks'!EH34="","",'statement of marks'!EH34)</f>
        <v/>
      </c>
      <c r="R881" s="275" t="str">
        <f>IF('statement of marks'!EI34="","",'statement of marks'!EI34)</f>
        <v/>
      </c>
      <c r="S881" s="606" t="str">
        <f>IF('statement of marks'!EJ34="","",'statement of marks'!EJ34)</f>
        <v/>
      </c>
      <c r="T881" s="578" t="str">
        <f>IF('statement of marks'!EK34="","",'statement of marks'!EK34)</f>
        <v/>
      </c>
      <c r="U881" s="578" t="str">
        <f>IF('statement of marks'!EL34="","",'statement of marks'!EL34)</f>
        <v/>
      </c>
      <c r="V881" s="612" t="str">
        <f>IF('statement of marks'!EM34="","",'statement of marks'!EM34)</f>
        <v/>
      </c>
    </row>
    <row r="882" spans="1:22" ht="16" customHeight="1">
      <c r="A882" s="598"/>
      <c r="B882" s="1117" t="s">
        <v>271</v>
      </c>
      <c r="C882" s="1118"/>
      <c r="D882" s="1081" t="s">
        <v>1</v>
      </c>
      <c r="E882" s="1081"/>
      <c r="F882" s="1081"/>
      <c r="G882" s="1081" t="s">
        <v>21</v>
      </c>
      <c r="H882" s="1081"/>
      <c r="I882" s="1081"/>
      <c r="J882" s="1081" t="s">
        <v>272</v>
      </c>
      <c r="K882" s="1081"/>
      <c r="L882" s="1081"/>
      <c r="M882" s="1081" t="s">
        <v>68</v>
      </c>
      <c r="N882" s="1081"/>
      <c r="O882" s="1081"/>
      <c r="P882" s="1081" t="s">
        <v>463</v>
      </c>
      <c r="Q882" s="1081"/>
      <c r="R882" s="1081"/>
      <c r="S882" s="609"/>
      <c r="T882" s="1187" t="s">
        <v>458</v>
      </c>
      <c r="U882" s="1188"/>
      <c r="V882" s="1189"/>
    </row>
    <row r="883" spans="1:22" ht="16" customHeight="1">
      <c r="A883" s="599"/>
      <c r="B883" s="1175" t="s">
        <v>3</v>
      </c>
      <c r="C883" s="1176"/>
      <c r="D883" s="1177">
        <f>IF('statement of marks'!EP$6="","",'statement of marks'!EP$6)</f>
        <v>20</v>
      </c>
      <c r="E883" s="1177"/>
      <c r="F883" s="1177"/>
      <c r="G883" s="1177">
        <f>IF('statement of marks'!EQ$6="","",'statement of marks'!EQ$6)</f>
        <v>20</v>
      </c>
      <c r="H883" s="1177"/>
      <c r="I883" s="1177"/>
      <c r="J883" s="1177">
        <f>IF('statement of marks'!ES$6="","",'statement of marks'!ES$6)</f>
        <v>20</v>
      </c>
      <c r="K883" s="1177"/>
      <c r="L883" s="1177"/>
      <c r="M883" s="1177">
        <f>IF('statement of marks'!ER$6="","",'statement of marks'!ER$6)</f>
        <v>20</v>
      </c>
      <c r="N883" s="1177"/>
      <c r="O883" s="1177"/>
      <c r="P883" s="1177">
        <f>IF('statement of marks'!ET$6="","",'statement of marks'!ET$6)</f>
        <v>20</v>
      </c>
      <c r="Q883" s="1177"/>
      <c r="R883" s="1177"/>
      <c r="S883" s="610" t="str">
        <f>IF('statement of marks'!FE$6="","",'statement of marks'!EX$6)</f>
        <v/>
      </c>
      <c r="T883" s="615">
        <f>IF('statement of marks'!EU$6="","",'statement of marks'!EU$6)</f>
        <v>100</v>
      </c>
      <c r="U883" s="616" t="s">
        <v>5</v>
      </c>
      <c r="V883" s="617" t="s">
        <v>464</v>
      </c>
    </row>
    <row r="884" spans="1:22" ht="16" customHeight="1">
      <c r="A884" s="598"/>
      <c r="B884" s="1114" t="str">
        <f>IF('statement of marks'!$EP$3="","",'statement of marks'!$EP$3)</f>
        <v>dk;kZuqHko</v>
      </c>
      <c r="C884" s="1115"/>
      <c r="D884" s="1103" t="str">
        <f>IF('statement of marks'!EP34="","",'statement of marks'!EP34)</f>
        <v/>
      </c>
      <c r="E884" s="1103"/>
      <c r="F884" s="1103"/>
      <c r="G884" s="1103" t="str">
        <f>IF('statement of marks'!EQ34="","",'statement of marks'!EQ34)</f>
        <v/>
      </c>
      <c r="H884" s="1103"/>
      <c r="I884" s="1103"/>
      <c r="J884" s="1103" t="str">
        <f>IF('statement of marks'!ES34="","",'statement of marks'!ES34)</f>
        <v/>
      </c>
      <c r="K884" s="1103"/>
      <c r="L884" s="1103"/>
      <c r="M884" s="1103" t="str">
        <f>IF('statement of marks'!ER34="","",'statement of marks'!ER34)</f>
        <v/>
      </c>
      <c r="N884" s="1103"/>
      <c r="O884" s="1103"/>
      <c r="P884" s="1103" t="str">
        <f>IF('statement of marks'!ET34="","",'statement of marks'!ET34)</f>
        <v/>
      </c>
      <c r="Q884" s="1103"/>
      <c r="R884" s="1103"/>
      <c r="S884" s="611"/>
      <c r="T884" s="613" t="str">
        <f>IF('statement of marks'!EU34="","",'statement of marks'!EU34)</f>
        <v/>
      </c>
      <c r="U884" s="613" t="str">
        <f>IF('statement of marks'!EV34="","",'statement of marks'!EV34)</f>
        <v/>
      </c>
      <c r="V884" s="614" t="str">
        <f>IF('statement of marks'!EW34="","",'statement of marks'!EW34)</f>
        <v/>
      </c>
    </row>
    <row r="885" spans="1:22" ht="16" customHeight="1">
      <c r="A885" s="598"/>
      <c r="B885" s="1112" t="str">
        <f>IF('statement of marks'!$EZ$3="","",'statement of marks'!$EZ$3)</f>
        <v>dyk f'k{kk</v>
      </c>
      <c r="C885" s="1113"/>
      <c r="D885" s="1103" t="str">
        <f>IF('statement of marks'!EZ34="","",'statement of marks'!EZ34)</f>
        <v/>
      </c>
      <c r="E885" s="1103"/>
      <c r="F885" s="1103"/>
      <c r="G885" s="1103" t="str">
        <f>IF('statement of marks'!FA34="","",'statement of marks'!FA34)</f>
        <v/>
      </c>
      <c r="H885" s="1103"/>
      <c r="I885" s="1103"/>
      <c r="J885" s="1103" t="str">
        <f>IF('statement of marks'!FC34="","",'statement of marks'!FC34)</f>
        <v/>
      </c>
      <c r="K885" s="1103"/>
      <c r="L885" s="1103"/>
      <c r="M885" s="1103" t="str">
        <f>IF('statement of marks'!FB34="","",'statement of marks'!FB34)</f>
        <v/>
      </c>
      <c r="N885" s="1103"/>
      <c r="O885" s="1103"/>
      <c r="P885" s="1103" t="str">
        <f>IF('statement of marks'!FD34="","",'statement of marks'!FD34)</f>
        <v/>
      </c>
      <c r="Q885" s="1103"/>
      <c r="R885" s="1103"/>
      <c r="S885" s="611"/>
      <c r="T885" s="613" t="str">
        <f>IF('statement of marks'!FE34="","",'statement of marks'!FE34)</f>
        <v/>
      </c>
      <c r="U885" s="613" t="str">
        <f>IF('statement of marks'!FF34="","",'statement of marks'!FF34)</f>
        <v/>
      </c>
      <c r="V885" s="614" t="str">
        <f>IF('statement of marks'!FG34="","",'statement of marks'!FG34)</f>
        <v/>
      </c>
    </row>
    <row r="886" spans="1:22" ht="16" customHeight="1">
      <c r="A886" s="598"/>
      <c r="B886" s="1109" t="str">
        <f>IF('statement of marks'!$FJ$3="","",'statement of marks'!$FJ$3)</f>
        <v>LokLF; ,oe~ 'kkjhfjd f'k{kk</v>
      </c>
      <c r="C886" s="1110"/>
      <c r="D886" s="1103" t="str">
        <f>IF('statement of marks'!FJ34="","",'statement of marks'!FJ34)</f>
        <v/>
      </c>
      <c r="E886" s="1103"/>
      <c r="F886" s="1103"/>
      <c r="G886" s="1103" t="str">
        <f>IF('statement of marks'!FK34="","",'statement of marks'!FK34)</f>
        <v/>
      </c>
      <c r="H886" s="1103"/>
      <c r="I886" s="1103"/>
      <c r="J886" s="1103" t="str">
        <f>IF('statement of marks'!FM34="","",'statement of marks'!FM34)</f>
        <v/>
      </c>
      <c r="K886" s="1103"/>
      <c r="L886" s="1103"/>
      <c r="M886" s="1103" t="str">
        <f>IF('statement of marks'!FL34="","",'statement of marks'!FL34)</f>
        <v/>
      </c>
      <c r="N886" s="1103"/>
      <c r="O886" s="1103"/>
      <c r="P886" s="1103" t="str">
        <f>IF('statement of marks'!FN34="","",'statement of marks'!FN34)</f>
        <v/>
      </c>
      <c r="Q886" s="1103"/>
      <c r="R886" s="1103"/>
      <c r="S886" s="611"/>
      <c r="T886" s="613" t="str">
        <f>IF('statement of marks'!FO34="","",'statement of marks'!FO34)</f>
        <v/>
      </c>
      <c r="U886" s="613" t="str">
        <f>IF('statement of marks'!FP34="","",'statement of marks'!FP34)</f>
        <v/>
      </c>
      <c r="V886" s="614" t="str">
        <f>IF('statement of marks'!FQ34="","",'statement of marks'!FQ34)</f>
        <v/>
      </c>
    </row>
    <row r="887" spans="1:22" ht="16" customHeight="1">
      <c r="A887" s="598"/>
      <c r="B887" s="1104" t="s">
        <v>273</v>
      </c>
      <c r="C887" s="1105"/>
      <c r="D887" s="1213" t="str">
        <f>details!$DZ$3</f>
        <v>vxLr rd</v>
      </c>
      <c r="E887" s="1213"/>
      <c r="F887" s="1213"/>
      <c r="G887" s="1213" t="str">
        <f>details!$ED$3</f>
        <v>vDVwcj rd</v>
      </c>
      <c r="H887" s="1213"/>
      <c r="I887" s="1213"/>
      <c r="J887" s="1213" t="str">
        <f>details!$EL$3</f>
        <v>Qjojh rd</v>
      </c>
      <c r="K887" s="1213"/>
      <c r="L887" s="1213"/>
      <c r="M887" s="1213" t="str">
        <f>details!$EH$3</f>
        <v>fnlEcj rd</v>
      </c>
      <c r="N887" s="1213"/>
      <c r="O887" s="1213"/>
      <c r="P887" s="1213" t="str">
        <f>details!$EP$3</f>
        <v>loZ ;ksx</v>
      </c>
      <c r="Q887" s="1213"/>
      <c r="R887" s="1213"/>
      <c r="S887" s="1106" t="s">
        <v>475</v>
      </c>
      <c r="T887" s="1107"/>
      <c r="U887" s="1107"/>
      <c r="V887" s="1180"/>
    </row>
    <row r="888" spans="1:22" ht="16" customHeight="1">
      <c r="A888" s="598"/>
      <c r="B888" s="1100" t="s">
        <v>99</v>
      </c>
      <c r="C888" s="1101"/>
      <c r="D888" s="1102" t="str">
        <f>IF(details!EA34="","",details!EA34)</f>
        <v/>
      </c>
      <c r="E888" s="1102"/>
      <c r="F888" s="1102"/>
      <c r="G888" s="1102" t="str">
        <f>IF(details!EE34="","",details!EE34)</f>
        <v/>
      </c>
      <c r="H888" s="1102"/>
      <c r="I888" s="1102"/>
      <c r="J888" s="1102" t="str">
        <f>IF(details!EM34="","",details!EM34)</f>
        <v/>
      </c>
      <c r="K888" s="1102"/>
      <c r="L888" s="1102"/>
      <c r="M888" s="1102" t="str">
        <f>IF(details!EI34="","",details!EI34)</f>
        <v/>
      </c>
      <c r="N888" s="1102"/>
      <c r="O888" s="1102"/>
      <c r="P888" s="1102" t="str">
        <f>IF(details!EQ34="","",details!EQ34)</f>
        <v/>
      </c>
      <c r="Q888" s="1102"/>
      <c r="R888" s="1102"/>
      <c r="S888" s="1181">
        <f>'statement of marks'!$HG$108</f>
        <v>42460</v>
      </c>
      <c r="T888" s="1182"/>
      <c r="U888" s="1182"/>
      <c r="V888" s="1183"/>
    </row>
    <row r="889" spans="1:22" ht="16" customHeight="1">
      <c r="A889" s="598"/>
      <c r="B889" s="1094" t="s">
        <v>15</v>
      </c>
      <c r="C889" s="1095"/>
      <c r="D889" s="1096" t="str">
        <f>IF(details!DZ34="","",details!DZ34)</f>
        <v/>
      </c>
      <c r="E889" s="1096"/>
      <c r="F889" s="1096"/>
      <c r="G889" s="1096" t="str">
        <f>IF(details!ED34="","",details!ED34)</f>
        <v/>
      </c>
      <c r="H889" s="1096"/>
      <c r="I889" s="1096"/>
      <c r="J889" s="1096" t="str">
        <f>IF(details!EL34="","",details!EL34)</f>
        <v/>
      </c>
      <c r="K889" s="1096"/>
      <c r="L889" s="1096"/>
      <c r="M889" s="1096" t="str">
        <f>IF(details!EH34="","",details!EH34)</f>
        <v/>
      </c>
      <c r="N889" s="1096"/>
      <c r="O889" s="1096"/>
      <c r="P889" s="1096" t="str">
        <f>IF(details!EP34="","",details!EP34)</f>
        <v/>
      </c>
      <c r="Q889" s="1096"/>
      <c r="R889" s="1096"/>
      <c r="S889" s="1184"/>
      <c r="T889" s="1185"/>
      <c r="U889" s="1185"/>
      <c r="V889" s="1186"/>
    </row>
    <row r="890" spans="1:22" ht="16" customHeight="1">
      <c r="A890" s="1206"/>
      <c r="B890" s="1207" t="s">
        <v>473</v>
      </c>
      <c r="C890" s="1208"/>
      <c r="D890" s="1209" t="s">
        <v>3</v>
      </c>
      <c r="E890" s="1209"/>
      <c r="F890" s="1209"/>
      <c r="G890" s="1209" t="s">
        <v>389</v>
      </c>
      <c r="H890" s="1209"/>
      <c r="I890" s="1209"/>
      <c r="J890" s="1209" t="s">
        <v>5</v>
      </c>
      <c r="K890" s="1209"/>
      <c r="L890" s="1209"/>
      <c r="M890" s="1209" t="s">
        <v>465</v>
      </c>
      <c r="N890" s="1209"/>
      <c r="O890" s="1209"/>
      <c r="P890" s="1210" t="s">
        <v>306</v>
      </c>
      <c r="Q890" s="1210"/>
      <c r="R890" s="1210"/>
      <c r="S890" s="1209" t="s">
        <v>473</v>
      </c>
      <c r="T890" s="1209"/>
      <c r="U890" s="1209"/>
      <c r="V890" s="1211"/>
    </row>
    <row r="891" spans="1:22" ht="16" customHeight="1">
      <c r="A891" s="1206"/>
      <c r="B891" s="1207"/>
      <c r="C891" s="1208"/>
      <c r="D891" s="1212" t="str">
        <f>'statement of marks'!HE34</f>
        <v/>
      </c>
      <c r="E891" s="1212"/>
      <c r="F891" s="1212"/>
      <c r="G891" s="1212" t="str">
        <f>'statement of marks'!HF34</f>
        <v/>
      </c>
      <c r="H891" s="1212"/>
      <c r="I891" s="1212"/>
      <c r="J891" s="1212" t="str">
        <f>'statement of marks'!HG34</f>
        <v/>
      </c>
      <c r="K891" s="1212"/>
      <c r="L891" s="1212"/>
      <c r="M891" s="1212" t="str">
        <f>'statement of marks'!HJ34</f>
        <v/>
      </c>
      <c r="N891" s="1212"/>
      <c r="O891" s="1212"/>
      <c r="P891" s="1212" t="str">
        <f>'statement of marks'!HI34</f>
        <v/>
      </c>
      <c r="Q891" s="1212"/>
      <c r="R891" s="1212"/>
      <c r="S891" s="1209" t="str">
        <f>'statement of marks'!HD34</f>
        <v/>
      </c>
      <c r="T891" s="1209"/>
      <c r="U891" s="1209"/>
      <c r="V891" s="1211"/>
    </row>
    <row r="892" spans="1:22" ht="16" customHeight="1">
      <c r="A892" s="598"/>
      <c r="B892" s="1089" t="s">
        <v>100</v>
      </c>
      <c r="C892" s="1090"/>
      <c r="D892" s="1081"/>
      <c r="E892" s="1081"/>
      <c r="F892" s="1081"/>
      <c r="G892" s="1081"/>
      <c r="H892" s="1081"/>
      <c r="I892" s="1081"/>
      <c r="J892" s="1081"/>
      <c r="K892" s="1081"/>
      <c r="L892" s="1081"/>
      <c r="M892" s="1081"/>
      <c r="N892" s="1081"/>
      <c r="O892" s="1081"/>
      <c r="P892" s="1081"/>
      <c r="Q892" s="1081"/>
      <c r="R892" s="1081"/>
      <c r="S892" s="1081"/>
      <c r="T892" s="1081"/>
      <c r="U892" s="1081"/>
      <c r="V892" s="1205"/>
    </row>
    <row r="893" spans="1:22" ht="16" customHeight="1">
      <c r="A893" s="598"/>
      <c r="B893" s="1087" t="s">
        <v>80</v>
      </c>
      <c r="C893" s="1088"/>
      <c r="D893" s="1081"/>
      <c r="E893" s="1081"/>
      <c r="F893" s="1081"/>
      <c r="G893" s="1081"/>
      <c r="H893" s="1081"/>
      <c r="I893" s="1081"/>
      <c r="J893" s="1081"/>
      <c r="K893" s="1081"/>
      <c r="L893" s="1081"/>
      <c r="M893" s="1081"/>
      <c r="N893" s="1081"/>
      <c r="O893" s="1081"/>
      <c r="P893" s="1081"/>
      <c r="Q893" s="1081"/>
      <c r="R893" s="1081"/>
      <c r="S893" s="1081"/>
      <c r="T893" s="1081"/>
      <c r="U893" s="1081"/>
      <c r="V893" s="1205"/>
    </row>
    <row r="894" spans="1:22" ht="16" customHeight="1">
      <c r="A894" s="598"/>
      <c r="B894" s="1089" t="s">
        <v>466</v>
      </c>
      <c r="C894" s="1090"/>
      <c r="D894" s="1081"/>
      <c r="E894" s="1081"/>
      <c r="F894" s="1081"/>
      <c r="G894" s="1081"/>
      <c r="H894" s="1081"/>
      <c r="I894" s="1081"/>
      <c r="J894" s="1081"/>
      <c r="K894" s="1081"/>
      <c r="L894" s="1081"/>
      <c r="M894" s="1081"/>
      <c r="N894" s="1081"/>
      <c r="O894" s="1081"/>
      <c r="P894" s="1081" t="s">
        <v>466</v>
      </c>
      <c r="Q894" s="1081"/>
      <c r="R894" s="1081"/>
      <c r="S894" s="1081"/>
      <c r="T894" s="1081"/>
      <c r="U894" s="1081"/>
      <c r="V894" s="1205"/>
    </row>
    <row r="895" spans="1:22" ht="16" customHeight="1">
      <c r="A895" s="598"/>
      <c r="B895" s="1085" t="s">
        <v>101</v>
      </c>
      <c r="C895" s="1086"/>
      <c r="D895" s="1081"/>
      <c r="E895" s="1081"/>
      <c r="F895" s="1081"/>
      <c r="G895" s="1081"/>
      <c r="H895" s="1081"/>
      <c r="I895" s="1081"/>
      <c r="J895" s="1081"/>
      <c r="K895" s="1081"/>
      <c r="L895" s="1081"/>
      <c r="M895" s="1081"/>
      <c r="N895" s="1081"/>
      <c r="O895" s="1081"/>
      <c r="P895" s="1081"/>
      <c r="Q895" s="1081"/>
      <c r="R895" s="1081"/>
      <c r="S895" s="1198" t="s">
        <v>101</v>
      </c>
      <c r="T895" s="1198"/>
      <c r="U895" s="1198"/>
      <c r="V895" s="1199"/>
    </row>
    <row r="896" spans="1:22" ht="16" customHeight="1" thickBot="1">
      <c r="A896" s="600"/>
      <c r="B896" s="1200" t="s">
        <v>102</v>
      </c>
      <c r="C896" s="1201"/>
      <c r="D896" s="1202"/>
      <c r="E896" s="1202"/>
      <c r="F896" s="1202"/>
      <c r="G896" s="1202"/>
      <c r="H896" s="1202"/>
      <c r="I896" s="1202"/>
      <c r="J896" s="1202"/>
      <c r="K896" s="1202"/>
      <c r="L896" s="1202"/>
      <c r="M896" s="1202"/>
      <c r="N896" s="1202"/>
      <c r="O896" s="1202"/>
      <c r="P896" s="1202"/>
      <c r="Q896" s="1202"/>
      <c r="R896" s="1202"/>
      <c r="S896" s="1203" t="s">
        <v>163</v>
      </c>
      <c r="T896" s="1203"/>
      <c r="U896" s="1203"/>
      <c r="V896" s="1204"/>
    </row>
    <row r="897" spans="1:22" ht="16" customHeight="1">
      <c r="A897" s="597"/>
      <c r="B897" s="1216" t="s">
        <v>47</v>
      </c>
      <c r="C897" s="1217"/>
      <c r="D897" s="1217"/>
      <c r="E897" s="1217"/>
      <c r="F897" s="1217"/>
      <c r="G897" s="1217"/>
      <c r="H897" s="1217"/>
      <c r="I897" s="1217"/>
      <c r="J897" s="1217"/>
      <c r="K897" s="1217"/>
      <c r="L897" s="1217"/>
      <c r="M897" s="1217"/>
      <c r="N897" s="1217"/>
      <c r="O897" s="1217"/>
      <c r="P897" s="1217"/>
      <c r="Q897" s="1217"/>
      <c r="R897" s="1217"/>
      <c r="S897" s="1217"/>
      <c r="T897" s="1217"/>
      <c r="U897" s="1217"/>
      <c r="V897" s="1218"/>
    </row>
    <row r="898" spans="1:22" ht="16" customHeight="1">
      <c r="A898" s="598"/>
      <c r="B898" s="1219" t="str">
        <f>'statement of marks'!$A$1</f>
        <v>jk- ck- ek/;fed fo|ky; uohu] fuEckgsM+k</v>
      </c>
      <c r="C898" s="1220"/>
      <c r="D898" s="1220"/>
      <c r="E898" s="1220"/>
      <c r="F898" s="1220"/>
      <c r="G898" s="1220"/>
      <c r="H898" s="1220"/>
      <c r="I898" s="1220"/>
      <c r="J898" s="1220"/>
      <c r="K898" s="1220"/>
      <c r="L898" s="1220"/>
      <c r="M898" s="1220"/>
      <c r="N898" s="1220"/>
      <c r="O898" s="1220"/>
      <c r="P898" s="1220"/>
      <c r="Q898" s="1220"/>
      <c r="R898" s="1220"/>
      <c r="S898" s="1220"/>
      <c r="T898" s="1220"/>
      <c r="U898" s="1220"/>
      <c r="V898" s="1221"/>
    </row>
    <row r="899" spans="1:22" ht="16" customHeight="1">
      <c r="A899" s="598"/>
      <c r="B899" s="1114" t="s">
        <v>467</v>
      </c>
      <c r="C899" s="1115"/>
      <c r="D899" s="1119" t="str">
        <f>'statement of marks'!$H$3</f>
        <v>2015-16</v>
      </c>
      <c r="E899" s="1119"/>
      <c r="F899" s="1119"/>
      <c r="G899" s="1119"/>
      <c r="H899" s="1119"/>
      <c r="I899" s="1119"/>
      <c r="J899" s="1119"/>
      <c r="K899" s="1119"/>
      <c r="L899" s="1119"/>
      <c r="M899" s="1119"/>
      <c r="N899" s="1119"/>
      <c r="O899" s="1119"/>
      <c r="P899" s="1119"/>
      <c r="Q899" s="1119"/>
      <c r="R899" s="1119"/>
      <c r="S899" s="1119"/>
      <c r="T899" s="1119"/>
      <c r="U899" s="1119"/>
      <c r="V899" s="1196"/>
    </row>
    <row r="900" spans="1:22" ht="16" customHeight="1">
      <c r="A900" s="598"/>
      <c r="B900" s="1114" t="s">
        <v>218</v>
      </c>
      <c r="C900" s="1115"/>
      <c r="D900" s="1115" t="str">
        <f>IF('statement of marks'!J35="","",'statement of marks'!J35)</f>
        <v/>
      </c>
      <c r="E900" s="1115"/>
      <c r="F900" s="1115"/>
      <c r="G900" s="1115"/>
      <c r="H900" s="1115"/>
      <c r="I900" s="1115"/>
      <c r="J900" s="1115"/>
      <c r="K900" s="1115"/>
      <c r="L900" s="1115"/>
      <c r="M900" s="1115"/>
      <c r="N900" s="1115"/>
      <c r="O900" s="1115"/>
      <c r="P900" s="1115"/>
      <c r="Q900" s="1115"/>
      <c r="R900" s="1115"/>
      <c r="S900" s="1115"/>
      <c r="T900" s="1115"/>
      <c r="U900" s="1115"/>
      <c r="V900" s="1197"/>
    </row>
    <row r="901" spans="1:22" ht="16" customHeight="1">
      <c r="A901" s="598"/>
      <c r="B901" s="1114" t="s">
        <v>219</v>
      </c>
      <c r="C901" s="1115"/>
      <c r="D901" s="1115" t="str">
        <f>IF('statement of marks'!K35="","",'statement of marks'!K35)</f>
        <v/>
      </c>
      <c r="E901" s="1115"/>
      <c r="F901" s="1115"/>
      <c r="G901" s="1115"/>
      <c r="H901" s="1115"/>
      <c r="I901" s="1115"/>
      <c r="J901" s="1115"/>
      <c r="K901" s="1115"/>
      <c r="L901" s="1115"/>
      <c r="M901" s="1115"/>
      <c r="N901" s="1115"/>
      <c r="O901" s="1115"/>
      <c r="P901" s="1115"/>
      <c r="Q901" s="1115"/>
      <c r="R901" s="1115"/>
      <c r="S901" s="1115"/>
      <c r="T901" s="1115"/>
      <c r="U901" s="1115"/>
      <c r="V901" s="1197"/>
    </row>
    <row r="902" spans="1:22" ht="16" customHeight="1">
      <c r="A902" s="598"/>
      <c r="B902" s="1114" t="s">
        <v>220</v>
      </c>
      <c r="C902" s="1115"/>
      <c r="D902" s="1115" t="str">
        <f>IF('statement of marks'!L35="","",'statement of marks'!L35)</f>
        <v/>
      </c>
      <c r="E902" s="1115"/>
      <c r="F902" s="1115"/>
      <c r="G902" s="1115"/>
      <c r="H902" s="1115"/>
      <c r="I902" s="1115"/>
      <c r="J902" s="1115"/>
      <c r="K902" s="1115"/>
      <c r="L902" s="1115"/>
      <c r="M902" s="1115"/>
      <c r="N902" s="1115"/>
      <c r="O902" s="1115"/>
      <c r="P902" s="1115"/>
      <c r="Q902" s="1115"/>
      <c r="R902" s="1115"/>
      <c r="S902" s="1115"/>
      <c r="T902" s="1115"/>
      <c r="U902" s="1115"/>
      <c r="V902" s="1197"/>
    </row>
    <row r="903" spans="1:22" ht="16" customHeight="1">
      <c r="A903" s="598"/>
      <c r="B903" s="1114" t="s">
        <v>221</v>
      </c>
      <c r="C903" s="1115"/>
      <c r="D903" s="1119" t="str">
        <f>'statement of marks'!$G$3</f>
        <v>6 A</v>
      </c>
      <c r="E903" s="1119"/>
      <c r="F903" s="1119"/>
      <c r="G903" s="1115" t="s">
        <v>9</v>
      </c>
      <c r="H903" s="1115"/>
      <c r="I903" s="1115"/>
      <c r="J903" s="1119" t="str">
        <f>IF('statement of marks'!D35="","",'statement of marks'!D35)</f>
        <v/>
      </c>
      <c r="K903" s="1119"/>
      <c r="L903" s="1119"/>
      <c r="M903" s="1115" t="s">
        <v>222</v>
      </c>
      <c r="N903" s="1115"/>
      <c r="O903" s="1115"/>
      <c r="P903" s="1119" t="str">
        <f>IF('statement of marks'!F35="","",'statement of marks'!F35)</f>
        <v/>
      </c>
      <c r="Q903" s="1119"/>
      <c r="R903" s="1119"/>
      <c r="S903" s="1214" t="str">
        <f>IF('statement of marks'!$J$3="","",'statement of marks'!$J$3)</f>
        <v xml:space="preserve">fo|ky; dk Mk;l dksM+ </v>
      </c>
      <c r="T903" s="1214"/>
      <c r="U903" s="1214"/>
      <c r="V903" s="1215"/>
    </row>
    <row r="904" spans="1:22" ht="16" customHeight="1">
      <c r="A904" s="598"/>
      <c r="B904" s="601" t="s">
        <v>0</v>
      </c>
      <c r="C904" s="602"/>
      <c r="D904" s="1121" t="str">
        <f>IF('statement of marks'!H35="","",'statement of marks'!H35)</f>
        <v/>
      </c>
      <c r="E904" s="1121"/>
      <c r="F904" s="1121"/>
      <c r="G904" s="1115" t="str">
        <f>IF('statement of marks'!I35="","",'statement of marks'!I35)</f>
        <v/>
      </c>
      <c r="H904" s="1115"/>
      <c r="I904" s="1115"/>
      <c r="J904" s="1115"/>
      <c r="K904" s="1115"/>
      <c r="L904" s="1115"/>
      <c r="M904" s="1115"/>
      <c r="N904" s="1115"/>
      <c r="O904" s="1115"/>
      <c r="P904" s="1115"/>
      <c r="Q904" s="1115"/>
      <c r="R904" s="1115"/>
      <c r="S904" s="1190" t="str">
        <f>IF('statement of marks'!$K$3="","",'statement of marks'!$K$3)</f>
        <v xml:space="preserve">08291009401   </v>
      </c>
      <c r="T904" s="1190"/>
      <c r="U904" s="1190"/>
      <c r="V904" s="1191"/>
    </row>
    <row r="905" spans="1:22" ht="16" customHeight="1">
      <c r="A905" s="598"/>
      <c r="B905" s="561" t="s">
        <v>28</v>
      </c>
      <c r="C905" s="603" t="s">
        <v>97</v>
      </c>
      <c r="D905" s="1081" t="s">
        <v>1</v>
      </c>
      <c r="E905" s="1081"/>
      <c r="F905" s="1081"/>
      <c r="G905" s="1081" t="s">
        <v>21</v>
      </c>
      <c r="H905" s="1081"/>
      <c r="I905" s="1081"/>
      <c r="J905" s="1081" t="s">
        <v>68</v>
      </c>
      <c r="K905" s="1081"/>
      <c r="L905" s="1081"/>
      <c r="M905" s="1081" t="s">
        <v>98</v>
      </c>
      <c r="N905" s="1081"/>
      <c r="O905" s="1081"/>
      <c r="P905" s="1192" t="s">
        <v>278</v>
      </c>
      <c r="Q905" s="1193" t="s">
        <v>459</v>
      </c>
      <c r="R905" s="1193"/>
      <c r="S905" s="1193"/>
      <c r="T905" s="1194" t="s">
        <v>458</v>
      </c>
      <c r="U905" s="1194"/>
      <c r="V905" s="1195"/>
    </row>
    <row r="906" spans="1:22" ht="16" customHeight="1">
      <c r="A906" s="598"/>
      <c r="B906" s="561"/>
      <c r="C906" s="603"/>
      <c r="D906" s="596" t="s">
        <v>468</v>
      </c>
      <c r="E906" s="596" t="s">
        <v>469</v>
      </c>
      <c r="F906" s="604" t="s">
        <v>2</v>
      </c>
      <c r="G906" s="596" t="s">
        <v>468</v>
      </c>
      <c r="H906" s="596" t="s">
        <v>469</v>
      </c>
      <c r="I906" s="604" t="s">
        <v>2</v>
      </c>
      <c r="J906" s="596" t="s">
        <v>468</v>
      </c>
      <c r="K906" s="596" t="s">
        <v>469</v>
      </c>
      <c r="L906" s="604" t="s">
        <v>2</v>
      </c>
      <c r="M906" s="596" t="s">
        <v>468</v>
      </c>
      <c r="N906" s="596" t="s">
        <v>469</v>
      </c>
      <c r="O906" s="604" t="s">
        <v>2</v>
      </c>
      <c r="P906" s="1192"/>
      <c r="Q906" s="596" t="s">
        <v>468</v>
      </c>
      <c r="R906" s="596" t="s">
        <v>469</v>
      </c>
      <c r="S906" s="608" t="s">
        <v>2</v>
      </c>
      <c r="T906" s="618" t="s">
        <v>304</v>
      </c>
      <c r="U906" s="619" t="s">
        <v>5</v>
      </c>
      <c r="V906" s="620" t="s">
        <v>464</v>
      </c>
    </row>
    <row r="907" spans="1:22" ht="16" customHeight="1">
      <c r="A907" s="599"/>
      <c r="B907" s="1178" t="s">
        <v>3</v>
      </c>
      <c r="C907" s="1179"/>
      <c r="D907" s="579">
        <f>IF('statement of marks'!M$6="","",'statement of marks'!M$6)</f>
        <v>5</v>
      </c>
      <c r="E907" s="579">
        <f>IF('statement of marks'!N$6="","",'statement of marks'!N$6)</f>
        <v>5</v>
      </c>
      <c r="F907" s="605">
        <f>IF('statement of marks'!O$6="","",'statement of marks'!O$6)</f>
        <v>10</v>
      </c>
      <c r="G907" s="579">
        <f>IF('statement of marks'!P$6="","",'statement of marks'!P$6)</f>
        <v>5</v>
      </c>
      <c r="H907" s="579">
        <f>IF('statement of marks'!Q$6="","",'statement of marks'!Q$6)</f>
        <v>5</v>
      </c>
      <c r="I907" s="605">
        <f>IF('statement of marks'!R$6="","",'statement of marks'!R$6)</f>
        <v>10</v>
      </c>
      <c r="J907" s="579">
        <f>IF('statement of marks'!S$6="","",'statement of marks'!S$6)</f>
        <v>5</v>
      </c>
      <c r="K907" s="579">
        <f>IF('statement of marks'!T$6="","",'statement of marks'!T$6)</f>
        <v>5</v>
      </c>
      <c r="L907" s="605">
        <f>IF('statement of marks'!U$6="","",'statement of marks'!U$6)</f>
        <v>10</v>
      </c>
      <c r="M907" s="579">
        <f>IF('statement of marks'!W$6="","",'statement of marks'!W$6)</f>
        <v>50</v>
      </c>
      <c r="N907" s="579">
        <f>IF('statement of marks'!X$6="","",'statement of marks'!X$6)</f>
        <v>20</v>
      </c>
      <c r="O907" s="605">
        <f>IF('statement of marks'!Y$6="","",'statement of marks'!Y$6)</f>
        <v>70</v>
      </c>
      <c r="P907" s="580">
        <f>IF('statement of marks'!Z$6="","",'statement of marks'!Z$6)</f>
        <v>100</v>
      </c>
      <c r="Q907" s="579">
        <f>IF('statement of marks'!AA$6="","",'statement of marks'!AA$6)</f>
        <v>70</v>
      </c>
      <c r="R907" s="579">
        <f>IF('statement of marks'!AB$6="","",'statement of marks'!AB$6)</f>
        <v>30</v>
      </c>
      <c r="S907" s="605">
        <f>IF('statement of marks'!AC$6="","",'statement of marks'!AC$6)</f>
        <v>100</v>
      </c>
      <c r="T907" s="615">
        <f>IF('statement of marks'!AD$6="","",'statement of marks'!AD$6)</f>
        <v>200</v>
      </c>
      <c r="U907" s="615" t="str">
        <f>IF('statement of marks'!AE$6="","",'statement of marks'!AE$6)</f>
        <v/>
      </c>
      <c r="V907" s="621" t="str">
        <f>IF('statement of marks'!AF$6="","",'statement of marks'!AF$6)</f>
        <v/>
      </c>
    </row>
    <row r="908" spans="1:22" ht="16" customHeight="1">
      <c r="A908" s="598"/>
      <c r="B908" s="1114" t="str">
        <f>IF('statement of marks'!$M$3="","",'statement of marks'!$M$3)</f>
        <v>fgUnh</v>
      </c>
      <c r="C908" s="1115"/>
      <c r="D908" s="275" t="str">
        <f>IF('statement of marks'!M35="","",'statement of marks'!M35)</f>
        <v/>
      </c>
      <c r="E908" s="275" t="str">
        <f>IF('statement of marks'!N35="","",'statement of marks'!N35)</f>
        <v/>
      </c>
      <c r="F908" s="606" t="str">
        <f>IF('statement of marks'!O35="","",'statement of marks'!O35)</f>
        <v/>
      </c>
      <c r="G908" s="275" t="str">
        <f>IF('statement of marks'!P35="","",'statement of marks'!P35)</f>
        <v/>
      </c>
      <c r="H908" s="275" t="str">
        <f>IF('statement of marks'!Q35="","",'statement of marks'!Q35)</f>
        <v/>
      </c>
      <c r="I908" s="606" t="str">
        <f>IF('statement of marks'!R35="","",'statement of marks'!R35)</f>
        <v/>
      </c>
      <c r="J908" s="275" t="str">
        <f>IF('statement of marks'!S35="","",'statement of marks'!S35)</f>
        <v/>
      </c>
      <c r="K908" s="275" t="str">
        <f>IF('statement of marks'!T35="","",'statement of marks'!T35)</f>
        <v/>
      </c>
      <c r="L908" s="606" t="str">
        <f>IF('statement of marks'!U35="","",'statement of marks'!U35)</f>
        <v/>
      </c>
      <c r="M908" s="275" t="str">
        <f>IF('statement of marks'!W35="","",'statement of marks'!W35)</f>
        <v/>
      </c>
      <c r="N908" s="275" t="str">
        <f>IF('statement of marks'!X35="","",'statement of marks'!X35)</f>
        <v/>
      </c>
      <c r="O908" s="606" t="str">
        <f>IF('statement of marks'!Y35="","",'statement of marks'!Y35)</f>
        <v/>
      </c>
      <c r="P908" s="277" t="str">
        <f>IF('statement of marks'!Z35="","",'statement of marks'!Z35)</f>
        <v/>
      </c>
      <c r="Q908" s="275" t="str">
        <f>IF('statement of marks'!AA35="","",'statement of marks'!AA35)</f>
        <v/>
      </c>
      <c r="R908" s="275" t="str">
        <f>IF('statement of marks'!AB35="","",'statement of marks'!AB35)</f>
        <v/>
      </c>
      <c r="S908" s="606" t="str">
        <f>IF('statement of marks'!AC35="","",'statement of marks'!AC35)</f>
        <v/>
      </c>
      <c r="T908" s="578" t="str">
        <f>IF('statement of marks'!AD35="","",'statement of marks'!AD35)</f>
        <v/>
      </c>
      <c r="U908" s="578" t="str">
        <f>IF('statement of marks'!AE35="","",'statement of marks'!AE35)</f>
        <v/>
      </c>
      <c r="V908" s="612" t="str">
        <f>IF('statement of marks'!AF35="","",'statement of marks'!AF35)</f>
        <v/>
      </c>
    </row>
    <row r="909" spans="1:22" ht="16" customHeight="1">
      <c r="A909" s="598"/>
      <c r="B909" s="1114" t="str">
        <f>IF('statement of marks'!$AI$3="","",'statement of marks'!$AI$3)</f>
        <v>vaxszth</v>
      </c>
      <c r="C909" s="1115"/>
      <c r="D909" s="275" t="str">
        <f>IF('statement of marks'!AI35="","",'statement of marks'!AI35)</f>
        <v/>
      </c>
      <c r="E909" s="275" t="str">
        <f>IF('statement of marks'!AJ35="","",'statement of marks'!AJ35)</f>
        <v/>
      </c>
      <c r="F909" s="606" t="str">
        <f>IF('statement of marks'!AK35="","",'statement of marks'!AK35)</f>
        <v/>
      </c>
      <c r="G909" s="275" t="str">
        <f>IF('statement of marks'!AL35="","",'statement of marks'!AL35)</f>
        <v/>
      </c>
      <c r="H909" s="275" t="str">
        <f>IF('statement of marks'!AM35="","",'statement of marks'!AM35)</f>
        <v/>
      </c>
      <c r="I909" s="606" t="str">
        <f>IF('statement of marks'!AN35="","",'statement of marks'!AN35)</f>
        <v/>
      </c>
      <c r="J909" s="275" t="str">
        <f>IF('statement of marks'!AO35="","",'statement of marks'!AO35)</f>
        <v/>
      </c>
      <c r="K909" s="275" t="str">
        <f>IF('statement of marks'!AP35="","",'statement of marks'!AP35)</f>
        <v/>
      </c>
      <c r="L909" s="606" t="str">
        <f>IF('statement of marks'!AQ35="","",'statement of marks'!AQ35)</f>
        <v/>
      </c>
      <c r="M909" s="275" t="str">
        <f>IF('statement of marks'!AS35="","",'statement of marks'!AS35)</f>
        <v/>
      </c>
      <c r="N909" s="275" t="str">
        <f>IF('statement of marks'!AT35="","",'statement of marks'!AT35)</f>
        <v/>
      </c>
      <c r="O909" s="606" t="str">
        <f>IF('statement of marks'!AU35="","",'statement of marks'!AU35)</f>
        <v/>
      </c>
      <c r="P909" s="277" t="str">
        <f>IF('statement of marks'!AV35="","",'statement of marks'!AV35)</f>
        <v/>
      </c>
      <c r="Q909" s="275" t="str">
        <f>IF('statement of marks'!AW35="","",'statement of marks'!AW35)</f>
        <v/>
      </c>
      <c r="R909" s="275" t="str">
        <f>IF('statement of marks'!AX35="","",'statement of marks'!AX35)</f>
        <v/>
      </c>
      <c r="S909" s="606" t="str">
        <f>IF('statement of marks'!AY35="","",'statement of marks'!AY35)</f>
        <v/>
      </c>
      <c r="T909" s="578" t="str">
        <f>IF('statement of marks'!AZ35="","",'statement of marks'!AZ35)</f>
        <v/>
      </c>
      <c r="U909" s="578" t="str">
        <f>IF('statement of marks'!BA35="","",'statement of marks'!BA35)</f>
        <v/>
      </c>
      <c r="V909" s="612" t="str">
        <f>IF('statement of marks'!BB35="","",'statement of marks'!BB35)</f>
        <v/>
      </c>
    </row>
    <row r="910" spans="1:22" ht="16" customHeight="1">
      <c r="A910" s="598"/>
      <c r="B910" s="1114" t="str">
        <f>IF('statement of marks'!BE35="s","laLd`r",IF('statement of marks'!BE35="u","mnwZ",IF('statement of marks'!BE35="g","xqtjkrh",IF('statement of marks'!BE35="p","iatkch",IF('statement of marks'!BE35="sd","fla/kh","r`rh; Hkk""kk")))))</f>
        <v>r`rh; Hkk"kk</v>
      </c>
      <c r="C910" s="1115"/>
      <c r="D910" s="275" t="str">
        <f>IF('statement of marks'!BF35="","",'statement of marks'!BF35)</f>
        <v/>
      </c>
      <c r="E910" s="275" t="str">
        <f>IF('statement of marks'!BG35="","",'statement of marks'!BG35)</f>
        <v/>
      </c>
      <c r="F910" s="606" t="str">
        <f>IF('statement of marks'!BH35="","",'statement of marks'!BH35)</f>
        <v/>
      </c>
      <c r="G910" s="275" t="str">
        <f>IF('statement of marks'!BI35="","",'statement of marks'!BI35)</f>
        <v/>
      </c>
      <c r="H910" s="275" t="str">
        <f>IF('statement of marks'!BJ35="","",'statement of marks'!BJ35)</f>
        <v/>
      </c>
      <c r="I910" s="606" t="str">
        <f>IF('statement of marks'!BK35="","",'statement of marks'!BK35)</f>
        <v/>
      </c>
      <c r="J910" s="275" t="str">
        <f>IF('statement of marks'!BL35="","",'statement of marks'!BL35)</f>
        <v/>
      </c>
      <c r="K910" s="275" t="str">
        <f>IF('statement of marks'!BM35="","",'statement of marks'!BM35)</f>
        <v/>
      </c>
      <c r="L910" s="606" t="str">
        <f>IF('statement of marks'!BN35="","",'statement of marks'!BN35)</f>
        <v/>
      </c>
      <c r="M910" s="275" t="str">
        <f>IF('statement of marks'!BP35="","",'statement of marks'!BP35)</f>
        <v/>
      </c>
      <c r="N910" s="275" t="str">
        <f>IF('statement of marks'!BQ35="","",'statement of marks'!BQ35)</f>
        <v/>
      </c>
      <c r="O910" s="606" t="str">
        <f>IF('statement of marks'!BR35="","",'statement of marks'!BR35)</f>
        <v/>
      </c>
      <c r="P910" s="277" t="str">
        <f>IF('statement of marks'!BS35="","",'statement of marks'!BS35)</f>
        <v/>
      </c>
      <c r="Q910" s="275" t="str">
        <f>IF('statement of marks'!BT35="","",'statement of marks'!BT35)</f>
        <v/>
      </c>
      <c r="R910" s="275" t="str">
        <f>IF('statement of marks'!BU35="","",'statement of marks'!BU35)</f>
        <v/>
      </c>
      <c r="S910" s="606" t="str">
        <f>IF('statement of marks'!BV35="","",'statement of marks'!BV35)</f>
        <v/>
      </c>
      <c r="T910" s="578" t="str">
        <f>IF('statement of marks'!BW35="","",'statement of marks'!BW35)</f>
        <v/>
      </c>
      <c r="U910" s="578" t="str">
        <f>IF('statement of marks'!BX35="","",'statement of marks'!BX35)</f>
        <v/>
      </c>
      <c r="V910" s="612" t="str">
        <f>IF('statement of marks'!BY35="","",'statement of marks'!BY35)</f>
        <v/>
      </c>
    </row>
    <row r="911" spans="1:22" ht="16" customHeight="1">
      <c r="A911" s="598"/>
      <c r="B911" s="1114" t="str">
        <f>IF('statement of marks'!$CB$3="","",'statement of marks'!$CB$3)</f>
        <v>xf.kr</v>
      </c>
      <c r="C911" s="1115"/>
      <c r="D911" s="275" t="str">
        <f>IF('statement of marks'!CB35="","",'statement of marks'!CB35)</f>
        <v/>
      </c>
      <c r="E911" s="275" t="str">
        <f>IF('statement of marks'!CC35="","",'statement of marks'!CC35)</f>
        <v/>
      </c>
      <c r="F911" s="606" t="str">
        <f>IF('statement of marks'!CD35="","",'statement of marks'!CD35)</f>
        <v/>
      </c>
      <c r="G911" s="275" t="str">
        <f>IF('statement of marks'!CE35="","",'statement of marks'!CE35)</f>
        <v/>
      </c>
      <c r="H911" s="275" t="str">
        <f>IF('statement of marks'!CF35="","",'statement of marks'!CF35)</f>
        <v/>
      </c>
      <c r="I911" s="606" t="str">
        <f>IF('statement of marks'!CG35="","",'statement of marks'!CG35)</f>
        <v/>
      </c>
      <c r="J911" s="275" t="str">
        <f>IF('statement of marks'!CH35="","",'statement of marks'!CH35)</f>
        <v/>
      </c>
      <c r="K911" s="275" t="str">
        <f>IF('statement of marks'!CI35="","",'statement of marks'!CI35)</f>
        <v/>
      </c>
      <c r="L911" s="606" t="str">
        <f>IF('statement of marks'!CJ35="","",'statement of marks'!CJ35)</f>
        <v/>
      </c>
      <c r="M911" s="275" t="str">
        <f>IF('statement of marks'!CL35="","",'statement of marks'!CL35)</f>
        <v/>
      </c>
      <c r="N911" s="275" t="str">
        <f>IF('statement of marks'!CM35="","",'statement of marks'!CM35)</f>
        <v/>
      </c>
      <c r="O911" s="606" t="str">
        <f>IF('statement of marks'!CN35="","",'statement of marks'!CN35)</f>
        <v/>
      </c>
      <c r="P911" s="277" t="str">
        <f>IF('statement of marks'!CO35="","",'statement of marks'!CO35)</f>
        <v/>
      </c>
      <c r="Q911" s="275" t="str">
        <f>IF('statement of marks'!CP35="","",'statement of marks'!CP35)</f>
        <v/>
      </c>
      <c r="R911" s="275" t="str">
        <f>IF('statement of marks'!CQ35="","",'statement of marks'!CQ35)</f>
        <v/>
      </c>
      <c r="S911" s="606" t="str">
        <f>IF('statement of marks'!CR35="","",'statement of marks'!CR35)</f>
        <v/>
      </c>
      <c r="T911" s="578" t="str">
        <f>IF('statement of marks'!CS35="","",'statement of marks'!CS35)</f>
        <v/>
      </c>
      <c r="U911" s="578" t="str">
        <f>IF('statement of marks'!CT35="","",'statement of marks'!CT35)</f>
        <v/>
      </c>
      <c r="V911" s="612" t="str">
        <f>IF('statement of marks'!CU35="","",'statement of marks'!CU35)</f>
        <v/>
      </c>
    </row>
    <row r="912" spans="1:22" ht="16" customHeight="1">
      <c r="A912" s="598"/>
      <c r="B912" s="1114" t="str">
        <f>IF('statement of marks'!$CX$3="","",'statement of marks'!$CX$3)</f>
        <v>foKku</v>
      </c>
      <c r="C912" s="1115"/>
      <c r="D912" s="275" t="str">
        <f>IF('statement of marks'!CX35="","",'statement of marks'!CX35)</f>
        <v/>
      </c>
      <c r="E912" s="275" t="str">
        <f>IF('statement of marks'!CY35="","",'statement of marks'!CY35)</f>
        <v/>
      </c>
      <c r="F912" s="606" t="str">
        <f>IF('statement of marks'!CZ35="","",'statement of marks'!CZ35)</f>
        <v/>
      </c>
      <c r="G912" s="275" t="str">
        <f>IF('statement of marks'!DA35="","",'statement of marks'!DA35)</f>
        <v/>
      </c>
      <c r="H912" s="275" t="str">
        <f>IF('statement of marks'!DB35="","",'statement of marks'!DB35)</f>
        <v/>
      </c>
      <c r="I912" s="606" t="str">
        <f>IF('statement of marks'!DC35="","",'statement of marks'!DC35)</f>
        <v/>
      </c>
      <c r="J912" s="275" t="str">
        <f>IF('statement of marks'!DD35="","",'statement of marks'!DD35)</f>
        <v/>
      </c>
      <c r="K912" s="275" t="str">
        <f>IF('statement of marks'!DE35="","",'statement of marks'!DE35)</f>
        <v/>
      </c>
      <c r="L912" s="606" t="str">
        <f>IF('statement of marks'!DF35="","",'statement of marks'!DF35)</f>
        <v/>
      </c>
      <c r="M912" s="275" t="str">
        <f>IF('statement of marks'!DH35="","",'statement of marks'!DH35)</f>
        <v/>
      </c>
      <c r="N912" s="275" t="str">
        <f>IF('statement of marks'!DI35="","",'statement of marks'!DI35)</f>
        <v/>
      </c>
      <c r="O912" s="606" t="str">
        <f>IF('statement of marks'!DJ35="","",'statement of marks'!DJ35)</f>
        <v/>
      </c>
      <c r="P912" s="277" t="str">
        <f>IF('statement of marks'!DK35="","",'statement of marks'!DK35)</f>
        <v/>
      </c>
      <c r="Q912" s="275" t="str">
        <f>IF('statement of marks'!DL35="","",'statement of marks'!DL35)</f>
        <v/>
      </c>
      <c r="R912" s="275" t="str">
        <f>IF('statement of marks'!DM35="","",'statement of marks'!DM35)</f>
        <v/>
      </c>
      <c r="S912" s="606" t="str">
        <f>IF('statement of marks'!DN35="","",'statement of marks'!DN35)</f>
        <v/>
      </c>
      <c r="T912" s="578" t="str">
        <f>IF('statement of marks'!DO35="","",'statement of marks'!DO35)</f>
        <v/>
      </c>
      <c r="U912" s="578" t="str">
        <f>IF('statement of marks'!DP35="","",'statement of marks'!DP35)</f>
        <v/>
      </c>
      <c r="V912" s="612" t="str">
        <f>IF('statement of marks'!DQ35="","",'statement of marks'!DQ35)</f>
        <v/>
      </c>
    </row>
    <row r="913" spans="1:22" ht="16" customHeight="1">
      <c r="A913" s="598"/>
      <c r="B913" s="1114" t="str">
        <f>IF('statement of marks'!$DT$3="","",'statement of marks'!$DT$3)</f>
        <v>lkekftd foKku</v>
      </c>
      <c r="C913" s="1115"/>
      <c r="D913" s="275" t="str">
        <f>IF('statement of marks'!DT35="","",'statement of marks'!DT35)</f>
        <v/>
      </c>
      <c r="E913" s="275" t="str">
        <f>IF('statement of marks'!DU35="","",'statement of marks'!DU35)</f>
        <v/>
      </c>
      <c r="F913" s="606" t="str">
        <f>IF('statement of marks'!DV35="","",'statement of marks'!DV35)</f>
        <v/>
      </c>
      <c r="G913" s="275" t="str">
        <f>IF('statement of marks'!DW35="","",'statement of marks'!DW35)</f>
        <v/>
      </c>
      <c r="H913" s="275" t="str">
        <f>IF('statement of marks'!DX35="","",'statement of marks'!DX35)</f>
        <v/>
      </c>
      <c r="I913" s="606" t="str">
        <f>IF('statement of marks'!DY35="","",'statement of marks'!DY35)</f>
        <v/>
      </c>
      <c r="J913" s="275" t="str">
        <f>IF('statement of marks'!DZ35="","",'statement of marks'!DZ35)</f>
        <v/>
      </c>
      <c r="K913" s="275" t="str">
        <f>IF('statement of marks'!EA35="","",'statement of marks'!EA35)</f>
        <v/>
      </c>
      <c r="L913" s="606" t="str">
        <f>IF('statement of marks'!EB35="","",'statement of marks'!EB35)</f>
        <v/>
      </c>
      <c r="M913" s="275" t="str">
        <f>IF('statement of marks'!ED35="","",'statement of marks'!ED35)</f>
        <v/>
      </c>
      <c r="N913" s="275" t="str">
        <f>IF('statement of marks'!EE35="","",'statement of marks'!EE35)</f>
        <v/>
      </c>
      <c r="O913" s="606" t="str">
        <f>IF('statement of marks'!EF35="","",'statement of marks'!EF35)</f>
        <v/>
      </c>
      <c r="P913" s="277" t="str">
        <f>IF('statement of marks'!EG35="","",'statement of marks'!EG35)</f>
        <v/>
      </c>
      <c r="Q913" s="275" t="str">
        <f>IF('statement of marks'!EH35="","",'statement of marks'!EH35)</f>
        <v/>
      </c>
      <c r="R913" s="275" t="str">
        <f>IF('statement of marks'!EI35="","",'statement of marks'!EI35)</f>
        <v/>
      </c>
      <c r="S913" s="606" t="str">
        <f>IF('statement of marks'!EJ35="","",'statement of marks'!EJ35)</f>
        <v/>
      </c>
      <c r="T913" s="578" t="str">
        <f>IF('statement of marks'!EK35="","",'statement of marks'!EK35)</f>
        <v/>
      </c>
      <c r="U913" s="578" t="str">
        <f>IF('statement of marks'!EL35="","",'statement of marks'!EL35)</f>
        <v/>
      </c>
      <c r="V913" s="612" t="str">
        <f>IF('statement of marks'!EM35="","",'statement of marks'!EM35)</f>
        <v/>
      </c>
    </row>
    <row r="914" spans="1:22" ht="16" customHeight="1">
      <c r="A914" s="598"/>
      <c r="B914" s="1117" t="s">
        <v>271</v>
      </c>
      <c r="C914" s="1118"/>
      <c r="D914" s="1081" t="s">
        <v>1</v>
      </c>
      <c r="E914" s="1081"/>
      <c r="F914" s="1081"/>
      <c r="G914" s="1081" t="s">
        <v>21</v>
      </c>
      <c r="H914" s="1081"/>
      <c r="I914" s="1081"/>
      <c r="J914" s="1081" t="s">
        <v>272</v>
      </c>
      <c r="K914" s="1081"/>
      <c r="L914" s="1081"/>
      <c r="M914" s="1081" t="s">
        <v>68</v>
      </c>
      <c r="N914" s="1081"/>
      <c r="O914" s="1081"/>
      <c r="P914" s="1081" t="s">
        <v>463</v>
      </c>
      <c r="Q914" s="1081"/>
      <c r="R914" s="1081"/>
      <c r="S914" s="609"/>
      <c r="T914" s="1187" t="s">
        <v>458</v>
      </c>
      <c r="U914" s="1188"/>
      <c r="V914" s="1189"/>
    </row>
    <row r="915" spans="1:22" ht="16" customHeight="1">
      <c r="A915" s="599"/>
      <c r="B915" s="1175" t="s">
        <v>3</v>
      </c>
      <c r="C915" s="1176"/>
      <c r="D915" s="1177">
        <f>IF('statement of marks'!EP$6="","",'statement of marks'!EP$6)</f>
        <v>20</v>
      </c>
      <c r="E915" s="1177"/>
      <c r="F915" s="1177"/>
      <c r="G915" s="1177">
        <f>IF('statement of marks'!EQ$6="","",'statement of marks'!EQ$6)</f>
        <v>20</v>
      </c>
      <c r="H915" s="1177"/>
      <c r="I915" s="1177"/>
      <c r="J915" s="1177">
        <f>IF('statement of marks'!ES$6="","",'statement of marks'!ES$6)</f>
        <v>20</v>
      </c>
      <c r="K915" s="1177"/>
      <c r="L915" s="1177"/>
      <c r="M915" s="1177">
        <f>IF('statement of marks'!ER$6="","",'statement of marks'!ER$6)</f>
        <v>20</v>
      </c>
      <c r="N915" s="1177"/>
      <c r="O915" s="1177"/>
      <c r="P915" s="1177">
        <f>IF('statement of marks'!ET$6="","",'statement of marks'!ET$6)</f>
        <v>20</v>
      </c>
      <c r="Q915" s="1177"/>
      <c r="R915" s="1177"/>
      <c r="S915" s="610" t="str">
        <f>IF('statement of marks'!FE$6="","",'statement of marks'!EX$6)</f>
        <v/>
      </c>
      <c r="T915" s="615">
        <f>IF('statement of marks'!EU$6="","",'statement of marks'!EU$6)</f>
        <v>100</v>
      </c>
      <c r="U915" s="616" t="s">
        <v>5</v>
      </c>
      <c r="V915" s="617" t="s">
        <v>464</v>
      </c>
    </row>
    <row r="916" spans="1:22" ht="16" customHeight="1">
      <c r="A916" s="598"/>
      <c r="B916" s="1114" t="str">
        <f>IF('statement of marks'!$EP$3="","",'statement of marks'!$EP$3)</f>
        <v>dk;kZuqHko</v>
      </c>
      <c r="C916" s="1115"/>
      <c r="D916" s="1103" t="str">
        <f>IF('statement of marks'!EP35="","",'statement of marks'!EP35)</f>
        <v/>
      </c>
      <c r="E916" s="1103"/>
      <c r="F916" s="1103"/>
      <c r="G916" s="1103" t="str">
        <f>IF('statement of marks'!EQ35="","",'statement of marks'!EQ35)</f>
        <v/>
      </c>
      <c r="H916" s="1103"/>
      <c r="I916" s="1103"/>
      <c r="J916" s="1103" t="str">
        <f>IF('statement of marks'!ES35="","",'statement of marks'!ES35)</f>
        <v/>
      </c>
      <c r="K916" s="1103"/>
      <c r="L916" s="1103"/>
      <c r="M916" s="1103" t="str">
        <f>IF('statement of marks'!ER35="","",'statement of marks'!ER35)</f>
        <v/>
      </c>
      <c r="N916" s="1103"/>
      <c r="O916" s="1103"/>
      <c r="P916" s="1103" t="str">
        <f>IF('statement of marks'!ET35="","",'statement of marks'!ET35)</f>
        <v/>
      </c>
      <c r="Q916" s="1103"/>
      <c r="R916" s="1103"/>
      <c r="S916" s="611"/>
      <c r="T916" s="613" t="str">
        <f>IF('statement of marks'!EU35="","",'statement of marks'!EU35)</f>
        <v/>
      </c>
      <c r="U916" s="613" t="str">
        <f>IF('statement of marks'!EV35="","",'statement of marks'!EV35)</f>
        <v/>
      </c>
      <c r="V916" s="614" t="str">
        <f>IF('statement of marks'!EW35="","",'statement of marks'!EW35)</f>
        <v/>
      </c>
    </row>
    <row r="917" spans="1:22" ht="16" customHeight="1">
      <c r="A917" s="598"/>
      <c r="B917" s="1112" t="str">
        <f>IF('statement of marks'!$EZ$3="","",'statement of marks'!$EZ$3)</f>
        <v>dyk f'k{kk</v>
      </c>
      <c r="C917" s="1113"/>
      <c r="D917" s="1103" t="str">
        <f>IF('statement of marks'!EZ35="","",'statement of marks'!EZ35)</f>
        <v/>
      </c>
      <c r="E917" s="1103"/>
      <c r="F917" s="1103"/>
      <c r="G917" s="1103" t="str">
        <f>IF('statement of marks'!FA35="","",'statement of marks'!FA35)</f>
        <v/>
      </c>
      <c r="H917" s="1103"/>
      <c r="I917" s="1103"/>
      <c r="J917" s="1103" t="str">
        <f>IF('statement of marks'!FC35="","",'statement of marks'!FC35)</f>
        <v/>
      </c>
      <c r="K917" s="1103"/>
      <c r="L917" s="1103"/>
      <c r="M917" s="1103" t="str">
        <f>IF('statement of marks'!FB35="","",'statement of marks'!FB35)</f>
        <v/>
      </c>
      <c r="N917" s="1103"/>
      <c r="O917" s="1103"/>
      <c r="P917" s="1103" t="str">
        <f>IF('statement of marks'!FD35="","",'statement of marks'!FD35)</f>
        <v/>
      </c>
      <c r="Q917" s="1103"/>
      <c r="R917" s="1103"/>
      <c r="S917" s="611"/>
      <c r="T917" s="613" t="str">
        <f>IF('statement of marks'!FE35="","",'statement of marks'!FE35)</f>
        <v/>
      </c>
      <c r="U917" s="613" t="str">
        <f>IF('statement of marks'!FF35="","",'statement of marks'!FF35)</f>
        <v/>
      </c>
      <c r="V917" s="614" t="str">
        <f>IF('statement of marks'!FG35="","",'statement of marks'!FG35)</f>
        <v/>
      </c>
    </row>
    <row r="918" spans="1:22" ht="16" customHeight="1">
      <c r="A918" s="598"/>
      <c r="B918" s="1109" t="str">
        <f>IF('statement of marks'!$FJ$3="","",'statement of marks'!$FJ$3)</f>
        <v>LokLF; ,oe~ 'kkjhfjd f'k{kk</v>
      </c>
      <c r="C918" s="1110"/>
      <c r="D918" s="1103" t="str">
        <f>IF('statement of marks'!FJ35="","",'statement of marks'!FJ35)</f>
        <v/>
      </c>
      <c r="E918" s="1103"/>
      <c r="F918" s="1103"/>
      <c r="G918" s="1103" t="str">
        <f>IF('statement of marks'!FK35="","",'statement of marks'!FK35)</f>
        <v/>
      </c>
      <c r="H918" s="1103"/>
      <c r="I918" s="1103"/>
      <c r="J918" s="1103" t="str">
        <f>IF('statement of marks'!FM35="","",'statement of marks'!FM35)</f>
        <v/>
      </c>
      <c r="K918" s="1103"/>
      <c r="L918" s="1103"/>
      <c r="M918" s="1103" t="str">
        <f>IF('statement of marks'!FL35="","",'statement of marks'!FL35)</f>
        <v/>
      </c>
      <c r="N918" s="1103"/>
      <c r="O918" s="1103"/>
      <c r="P918" s="1103" t="str">
        <f>IF('statement of marks'!FN35="","",'statement of marks'!FN35)</f>
        <v/>
      </c>
      <c r="Q918" s="1103"/>
      <c r="R918" s="1103"/>
      <c r="S918" s="611"/>
      <c r="T918" s="613" t="str">
        <f>IF('statement of marks'!FO35="","",'statement of marks'!FO35)</f>
        <v/>
      </c>
      <c r="U918" s="613" t="str">
        <f>IF('statement of marks'!FP35="","",'statement of marks'!FP35)</f>
        <v/>
      </c>
      <c r="V918" s="614" t="str">
        <f>IF('statement of marks'!FQ35="","",'statement of marks'!FQ35)</f>
        <v/>
      </c>
    </row>
    <row r="919" spans="1:22" ht="16" customHeight="1">
      <c r="A919" s="598"/>
      <c r="B919" s="1104" t="s">
        <v>273</v>
      </c>
      <c r="C919" s="1105"/>
      <c r="D919" s="1213" t="str">
        <f>details!$DZ$3</f>
        <v>vxLr rd</v>
      </c>
      <c r="E919" s="1213"/>
      <c r="F919" s="1213"/>
      <c r="G919" s="1213" t="str">
        <f>details!$ED$3</f>
        <v>vDVwcj rd</v>
      </c>
      <c r="H919" s="1213"/>
      <c r="I919" s="1213"/>
      <c r="J919" s="1213" t="str">
        <f>details!$EL$3</f>
        <v>Qjojh rd</v>
      </c>
      <c r="K919" s="1213"/>
      <c r="L919" s="1213"/>
      <c r="M919" s="1213" t="str">
        <f>details!$EH$3</f>
        <v>fnlEcj rd</v>
      </c>
      <c r="N919" s="1213"/>
      <c r="O919" s="1213"/>
      <c r="P919" s="1213" t="str">
        <f>details!$EP$3</f>
        <v>loZ ;ksx</v>
      </c>
      <c r="Q919" s="1213"/>
      <c r="R919" s="1213"/>
      <c r="S919" s="1106" t="s">
        <v>475</v>
      </c>
      <c r="T919" s="1107"/>
      <c r="U919" s="1107"/>
      <c r="V919" s="1180"/>
    </row>
    <row r="920" spans="1:22" ht="16" customHeight="1">
      <c r="A920" s="598"/>
      <c r="B920" s="1100" t="s">
        <v>99</v>
      </c>
      <c r="C920" s="1101"/>
      <c r="D920" s="1102" t="str">
        <f>IF(details!EA35="","",details!EA35)</f>
        <v/>
      </c>
      <c r="E920" s="1102"/>
      <c r="F920" s="1102"/>
      <c r="G920" s="1102" t="str">
        <f>IF(details!EE35="","",details!EE35)</f>
        <v/>
      </c>
      <c r="H920" s="1102"/>
      <c r="I920" s="1102"/>
      <c r="J920" s="1102" t="str">
        <f>IF(details!EM35="","",details!EM35)</f>
        <v/>
      </c>
      <c r="K920" s="1102"/>
      <c r="L920" s="1102"/>
      <c r="M920" s="1102" t="str">
        <f>IF(details!EI35="","",details!EI35)</f>
        <v/>
      </c>
      <c r="N920" s="1102"/>
      <c r="O920" s="1102"/>
      <c r="P920" s="1102" t="str">
        <f>IF(details!EQ35="","",details!EQ35)</f>
        <v/>
      </c>
      <c r="Q920" s="1102"/>
      <c r="R920" s="1102"/>
      <c r="S920" s="1181">
        <f>'statement of marks'!$HG$108</f>
        <v>42460</v>
      </c>
      <c r="T920" s="1182"/>
      <c r="U920" s="1182"/>
      <c r="V920" s="1183"/>
    </row>
    <row r="921" spans="1:22" ht="16" customHeight="1">
      <c r="A921" s="598"/>
      <c r="B921" s="1094" t="s">
        <v>15</v>
      </c>
      <c r="C921" s="1095"/>
      <c r="D921" s="1096" t="str">
        <f>IF(details!DZ35="","",details!DZ35)</f>
        <v/>
      </c>
      <c r="E921" s="1096"/>
      <c r="F921" s="1096"/>
      <c r="G921" s="1096" t="str">
        <f>IF(details!ED35="","",details!ED35)</f>
        <v/>
      </c>
      <c r="H921" s="1096"/>
      <c r="I921" s="1096"/>
      <c r="J921" s="1096" t="str">
        <f>IF(details!EL35="","",details!EL35)</f>
        <v/>
      </c>
      <c r="K921" s="1096"/>
      <c r="L921" s="1096"/>
      <c r="M921" s="1096" t="str">
        <f>IF(details!EH35="","",details!EH35)</f>
        <v/>
      </c>
      <c r="N921" s="1096"/>
      <c r="O921" s="1096"/>
      <c r="P921" s="1096" t="str">
        <f>IF(details!EP35="","",details!EP35)</f>
        <v/>
      </c>
      <c r="Q921" s="1096"/>
      <c r="R921" s="1096"/>
      <c r="S921" s="1184"/>
      <c r="T921" s="1185"/>
      <c r="U921" s="1185"/>
      <c r="V921" s="1186"/>
    </row>
    <row r="922" spans="1:22" ht="16" customHeight="1">
      <c r="A922" s="1206"/>
      <c r="B922" s="1207" t="s">
        <v>473</v>
      </c>
      <c r="C922" s="1208"/>
      <c r="D922" s="1209" t="s">
        <v>3</v>
      </c>
      <c r="E922" s="1209"/>
      <c r="F922" s="1209"/>
      <c r="G922" s="1209" t="s">
        <v>389</v>
      </c>
      <c r="H922" s="1209"/>
      <c r="I922" s="1209"/>
      <c r="J922" s="1209" t="s">
        <v>5</v>
      </c>
      <c r="K922" s="1209"/>
      <c r="L922" s="1209"/>
      <c r="M922" s="1209" t="s">
        <v>465</v>
      </c>
      <c r="N922" s="1209"/>
      <c r="O922" s="1209"/>
      <c r="P922" s="1210" t="s">
        <v>306</v>
      </c>
      <c r="Q922" s="1210"/>
      <c r="R922" s="1210"/>
      <c r="S922" s="1209" t="s">
        <v>473</v>
      </c>
      <c r="T922" s="1209"/>
      <c r="U922" s="1209"/>
      <c r="V922" s="1211"/>
    </row>
    <row r="923" spans="1:22" ht="16" customHeight="1">
      <c r="A923" s="1206"/>
      <c r="B923" s="1207"/>
      <c r="C923" s="1208"/>
      <c r="D923" s="1212" t="str">
        <f>'statement of marks'!HE35</f>
        <v/>
      </c>
      <c r="E923" s="1212"/>
      <c r="F923" s="1212"/>
      <c r="G923" s="1212" t="str">
        <f>'statement of marks'!HF35</f>
        <v/>
      </c>
      <c r="H923" s="1212"/>
      <c r="I923" s="1212"/>
      <c r="J923" s="1212" t="str">
        <f>'statement of marks'!HG35</f>
        <v/>
      </c>
      <c r="K923" s="1212"/>
      <c r="L923" s="1212"/>
      <c r="M923" s="1212" t="str">
        <f>'statement of marks'!HJ35</f>
        <v/>
      </c>
      <c r="N923" s="1212"/>
      <c r="O923" s="1212"/>
      <c r="P923" s="1212" t="str">
        <f>'statement of marks'!HI35</f>
        <v/>
      </c>
      <c r="Q923" s="1212"/>
      <c r="R923" s="1212"/>
      <c r="S923" s="1209" t="str">
        <f>'statement of marks'!HD35</f>
        <v/>
      </c>
      <c r="T923" s="1209"/>
      <c r="U923" s="1209"/>
      <c r="V923" s="1211"/>
    </row>
    <row r="924" spans="1:22" ht="16" customHeight="1">
      <c r="A924" s="598"/>
      <c r="B924" s="1089" t="s">
        <v>100</v>
      </c>
      <c r="C924" s="1090"/>
      <c r="D924" s="1081"/>
      <c r="E924" s="1081"/>
      <c r="F924" s="1081"/>
      <c r="G924" s="1081"/>
      <c r="H924" s="1081"/>
      <c r="I924" s="1081"/>
      <c r="J924" s="1081"/>
      <c r="K924" s="1081"/>
      <c r="L924" s="1081"/>
      <c r="M924" s="1081"/>
      <c r="N924" s="1081"/>
      <c r="O924" s="1081"/>
      <c r="P924" s="1081"/>
      <c r="Q924" s="1081"/>
      <c r="R924" s="1081"/>
      <c r="S924" s="1081"/>
      <c r="T924" s="1081"/>
      <c r="U924" s="1081"/>
      <c r="V924" s="1205"/>
    </row>
    <row r="925" spans="1:22" ht="16" customHeight="1">
      <c r="A925" s="598"/>
      <c r="B925" s="1087" t="s">
        <v>80</v>
      </c>
      <c r="C925" s="1088"/>
      <c r="D925" s="1081"/>
      <c r="E925" s="1081"/>
      <c r="F925" s="1081"/>
      <c r="G925" s="1081"/>
      <c r="H925" s="1081"/>
      <c r="I925" s="1081"/>
      <c r="J925" s="1081"/>
      <c r="K925" s="1081"/>
      <c r="L925" s="1081"/>
      <c r="M925" s="1081"/>
      <c r="N925" s="1081"/>
      <c r="O925" s="1081"/>
      <c r="P925" s="1081"/>
      <c r="Q925" s="1081"/>
      <c r="R925" s="1081"/>
      <c r="S925" s="1081"/>
      <c r="T925" s="1081"/>
      <c r="U925" s="1081"/>
      <c r="V925" s="1205"/>
    </row>
    <row r="926" spans="1:22" ht="16" customHeight="1">
      <c r="A926" s="598"/>
      <c r="B926" s="1089" t="s">
        <v>466</v>
      </c>
      <c r="C926" s="1090"/>
      <c r="D926" s="1081"/>
      <c r="E926" s="1081"/>
      <c r="F926" s="1081"/>
      <c r="G926" s="1081"/>
      <c r="H926" s="1081"/>
      <c r="I926" s="1081"/>
      <c r="J926" s="1081"/>
      <c r="K926" s="1081"/>
      <c r="L926" s="1081"/>
      <c r="M926" s="1081"/>
      <c r="N926" s="1081"/>
      <c r="O926" s="1081"/>
      <c r="P926" s="1081" t="s">
        <v>466</v>
      </c>
      <c r="Q926" s="1081"/>
      <c r="R926" s="1081"/>
      <c r="S926" s="1081"/>
      <c r="T926" s="1081"/>
      <c r="U926" s="1081"/>
      <c r="V926" s="1205"/>
    </row>
    <row r="927" spans="1:22" ht="16" customHeight="1">
      <c r="A927" s="598"/>
      <c r="B927" s="1085" t="s">
        <v>101</v>
      </c>
      <c r="C927" s="1086"/>
      <c r="D927" s="1081"/>
      <c r="E927" s="1081"/>
      <c r="F927" s="1081"/>
      <c r="G927" s="1081"/>
      <c r="H927" s="1081"/>
      <c r="I927" s="1081"/>
      <c r="J927" s="1081"/>
      <c r="K927" s="1081"/>
      <c r="L927" s="1081"/>
      <c r="M927" s="1081"/>
      <c r="N927" s="1081"/>
      <c r="O927" s="1081"/>
      <c r="P927" s="1081"/>
      <c r="Q927" s="1081"/>
      <c r="R927" s="1081"/>
      <c r="S927" s="1198" t="s">
        <v>101</v>
      </c>
      <c r="T927" s="1198"/>
      <c r="U927" s="1198"/>
      <c r="V927" s="1199"/>
    </row>
    <row r="928" spans="1:22" ht="16" customHeight="1" thickBot="1">
      <c r="A928" s="600"/>
      <c r="B928" s="1200" t="s">
        <v>102</v>
      </c>
      <c r="C928" s="1201"/>
      <c r="D928" s="1202"/>
      <c r="E928" s="1202"/>
      <c r="F928" s="1202"/>
      <c r="G928" s="1202"/>
      <c r="H928" s="1202"/>
      <c r="I928" s="1202"/>
      <c r="J928" s="1202"/>
      <c r="K928" s="1202"/>
      <c r="L928" s="1202"/>
      <c r="M928" s="1202"/>
      <c r="N928" s="1202"/>
      <c r="O928" s="1202"/>
      <c r="P928" s="1202"/>
      <c r="Q928" s="1202"/>
      <c r="R928" s="1202"/>
      <c r="S928" s="1203" t="s">
        <v>163</v>
      </c>
      <c r="T928" s="1203"/>
      <c r="U928" s="1203"/>
      <c r="V928" s="1204"/>
    </row>
    <row r="929" spans="1:22" ht="16" customHeight="1">
      <c r="A929" s="597"/>
      <c r="B929" s="1216" t="s">
        <v>47</v>
      </c>
      <c r="C929" s="1217"/>
      <c r="D929" s="1217"/>
      <c r="E929" s="1217"/>
      <c r="F929" s="1217"/>
      <c r="G929" s="1217"/>
      <c r="H929" s="1217"/>
      <c r="I929" s="1217"/>
      <c r="J929" s="1217"/>
      <c r="K929" s="1217"/>
      <c r="L929" s="1217"/>
      <c r="M929" s="1217"/>
      <c r="N929" s="1217"/>
      <c r="O929" s="1217"/>
      <c r="P929" s="1217"/>
      <c r="Q929" s="1217"/>
      <c r="R929" s="1217"/>
      <c r="S929" s="1217"/>
      <c r="T929" s="1217"/>
      <c r="U929" s="1217"/>
      <c r="V929" s="1218"/>
    </row>
    <row r="930" spans="1:22" ht="16" customHeight="1">
      <c r="A930" s="598"/>
      <c r="B930" s="1219" t="str">
        <f>'statement of marks'!$A$1</f>
        <v>jk- ck- ek/;fed fo|ky; uohu] fuEckgsM+k</v>
      </c>
      <c r="C930" s="1220"/>
      <c r="D930" s="1220"/>
      <c r="E930" s="1220"/>
      <c r="F930" s="1220"/>
      <c r="G930" s="1220"/>
      <c r="H930" s="1220"/>
      <c r="I930" s="1220"/>
      <c r="J930" s="1220"/>
      <c r="K930" s="1220"/>
      <c r="L930" s="1220"/>
      <c r="M930" s="1220"/>
      <c r="N930" s="1220"/>
      <c r="O930" s="1220"/>
      <c r="P930" s="1220"/>
      <c r="Q930" s="1220"/>
      <c r="R930" s="1220"/>
      <c r="S930" s="1220"/>
      <c r="T930" s="1220"/>
      <c r="U930" s="1220"/>
      <c r="V930" s="1221"/>
    </row>
    <row r="931" spans="1:22" ht="16" customHeight="1">
      <c r="A931" s="598"/>
      <c r="B931" s="1114" t="s">
        <v>467</v>
      </c>
      <c r="C931" s="1115"/>
      <c r="D931" s="1119" t="str">
        <f>'statement of marks'!$H$3</f>
        <v>2015-16</v>
      </c>
      <c r="E931" s="1119"/>
      <c r="F931" s="1119"/>
      <c r="G931" s="1119"/>
      <c r="H931" s="1119"/>
      <c r="I931" s="1119"/>
      <c r="J931" s="1119"/>
      <c r="K931" s="1119"/>
      <c r="L931" s="1119"/>
      <c r="M931" s="1119"/>
      <c r="N931" s="1119"/>
      <c r="O931" s="1119"/>
      <c r="P931" s="1119"/>
      <c r="Q931" s="1119"/>
      <c r="R931" s="1119"/>
      <c r="S931" s="1119"/>
      <c r="T931" s="1119"/>
      <c r="U931" s="1119"/>
      <c r="V931" s="1196"/>
    </row>
    <row r="932" spans="1:22" ht="16" customHeight="1">
      <c r="A932" s="598"/>
      <c r="B932" s="1114" t="s">
        <v>218</v>
      </c>
      <c r="C932" s="1115"/>
      <c r="D932" s="1115" t="str">
        <f>IF('statement of marks'!J36="","",'statement of marks'!J36)</f>
        <v/>
      </c>
      <c r="E932" s="1115"/>
      <c r="F932" s="1115"/>
      <c r="G932" s="1115"/>
      <c r="H932" s="1115"/>
      <c r="I932" s="1115"/>
      <c r="J932" s="1115"/>
      <c r="K932" s="1115"/>
      <c r="L932" s="1115"/>
      <c r="M932" s="1115"/>
      <c r="N932" s="1115"/>
      <c r="O932" s="1115"/>
      <c r="P932" s="1115"/>
      <c r="Q932" s="1115"/>
      <c r="R932" s="1115"/>
      <c r="S932" s="1115"/>
      <c r="T932" s="1115"/>
      <c r="U932" s="1115"/>
      <c r="V932" s="1197"/>
    </row>
    <row r="933" spans="1:22" ht="16" customHeight="1">
      <c r="A933" s="598"/>
      <c r="B933" s="1114" t="s">
        <v>219</v>
      </c>
      <c r="C933" s="1115"/>
      <c r="D933" s="1115" t="str">
        <f>IF('statement of marks'!K36="","",'statement of marks'!K36)</f>
        <v/>
      </c>
      <c r="E933" s="1115"/>
      <c r="F933" s="1115"/>
      <c r="G933" s="1115"/>
      <c r="H933" s="1115"/>
      <c r="I933" s="1115"/>
      <c r="J933" s="1115"/>
      <c r="K933" s="1115"/>
      <c r="L933" s="1115"/>
      <c r="M933" s="1115"/>
      <c r="N933" s="1115"/>
      <c r="O933" s="1115"/>
      <c r="P933" s="1115"/>
      <c r="Q933" s="1115"/>
      <c r="R933" s="1115"/>
      <c r="S933" s="1115"/>
      <c r="T933" s="1115"/>
      <c r="U933" s="1115"/>
      <c r="V933" s="1197"/>
    </row>
    <row r="934" spans="1:22" ht="16" customHeight="1">
      <c r="A934" s="598"/>
      <c r="B934" s="1114" t="s">
        <v>220</v>
      </c>
      <c r="C934" s="1115"/>
      <c r="D934" s="1115" t="str">
        <f>IF('statement of marks'!L36="","",'statement of marks'!L36)</f>
        <v/>
      </c>
      <c r="E934" s="1115"/>
      <c r="F934" s="1115"/>
      <c r="G934" s="1115"/>
      <c r="H934" s="1115"/>
      <c r="I934" s="1115"/>
      <c r="J934" s="1115"/>
      <c r="K934" s="1115"/>
      <c r="L934" s="1115"/>
      <c r="M934" s="1115"/>
      <c r="N934" s="1115"/>
      <c r="O934" s="1115"/>
      <c r="P934" s="1115"/>
      <c r="Q934" s="1115"/>
      <c r="R934" s="1115"/>
      <c r="S934" s="1115"/>
      <c r="T934" s="1115"/>
      <c r="U934" s="1115"/>
      <c r="V934" s="1197"/>
    </row>
    <row r="935" spans="1:22" ht="16" customHeight="1">
      <c r="A935" s="598"/>
      <c r="B935" s="1114" t="s">
        <v>221</v>
      </c>
      <c r="C935" s="1115"/>
      <c r="D935" s="1119" t="str">
        <f>'statement of marks'!$G$3</f>
        <v>6 A</v>
      </c>
      <c r="E935" s="1119"/>
      <c r="F935" s="1119"/>
      <c r="G935" s="1115" t="s">
        <v>9</v>
      </c>
      <c r="H935" s="1115"/>
      <c r="I935" s="1115"/>
      <c r="J935" s="1119" t="str">
        <f>IF('statement of marks'!D36="","",'statement of marks'!D36)</f>
        <v/>
      </c>
      <c r="K935" s="1119"/>
      <c r="L935" s="1119"/>
      <c r="M935" s="1115" t="s">
        <v>222</v>
      </c>
      <c r="N935" s="1115"/>
      <c r="O935" s="1115"/>
      <c r="P935" s="1119" t="str">
        <f>IF('statement of marks'!F36="","",'statement of marks'!F36)</f>
        <v/>
      </c>
      <c r="Q935" s="1119"/>
      <c r="R935" s="1119"/>
      <c r="S935" s="1214" t="str">
        <f>IF('statement of marks'!$J$3="","",'statement of marks'!$J$3)</f>
        <v xml:space="preserve">fo|ky; dk Mk;l dksM+ </v>
      </c>
      <c r="T935" s="1214"/>
      <c r="U935" s="1214"/>
      <c r="V935" s="1215"/>
    </row>
    <row r="936" spans="1:22" ht="16" customHeight="1">
      <c r="A936" s="598"/>
      <c r="B936" s="601" t="s">
        <v>0</v>
      </c>
      <c r="C936" s="602"/>
      <c r="D936" s="1121" t="str">
        <f>IF('statement of marks'!H36="","",'statement of marks'!H36)</f>
        <v/>
      </c>
      <c r="E936" s="1121"/>
      <c r="F936" s="1121"/>
      <c r="G936" s="1115" t="str">
        <f>IF('statement of marks'!I36="","",'statement of marks'!I36)</f>
        <v/>
      </c>
      <c r="H936" s="1115"/>
      <c r="I936" s="1115"/>
      <c r="J936" s="1115"/>
      <c r="K936" s="1115"/>
      <c r="L936" s="1115"/>
      <c r="M936" s="1115"/>
      <c r="N936" s="1115"/>
      <c r="O936" s="1115"/>
      <c r="P936" s="1115"/>
      <c r="Q936" s="1115"/>
      <c r="R936" s="1115"/>
      <c r="S936" s="1190" t="str">
        <f>IF('statement of marks'!$K$3="","",'statement of marks'!$K$3)</f>
        <v xml:space="preserve">08291009401   </v>
      </c>
      <c r="T936" s="1190"/>
      <c r="U936" s="1190"/>
      <c r="V936" s="1191"/>
    </row>
    <row r="937" spans="1:22" ht="16" customHeight="1">
      <c r="A937" s="598"/>
      <c r="B937" s="561" t="s">
        <v>28</v>
      </c>
      <c r="C937" s="603" t="s">
        <v>97</v>
      </c>
      <c r="D937" s="1081" t="s">
        <v>1</v>
      </c>
      <c r="E937" s="1081"/>
      <c r="F937" s="1081"/>
      <c r="G937" s="1081" t="s">
        <v>21</v>
      </c>
      <c r="H937" s="1081"/>
      <c r="I937" s="1081"/>
      <c r="J937" s="1081" t="s">
        <v>68</v>
      </c>
      <c r="K937" s="1081"/>
      <c r="L937" s="1081"/>
      <c r="M937" s="1081" t="s">
        <v>98</v>
      </c>
      <c r="N937" s="1081"/>
      <c r="O937" s="1081"/>
      <c r="P937" s="1192" t="s">
        <v>278</v>
      </c>
      <c r="Q937" s="1193" t="s">
        <v>459</v>
      </c>
      <c r="R937" s="1193"/>
      <c r="S937" s="1193"/>
      <c r="T937" s="1194" t="s">
        <v>458</v>
      </c>
      <c r="U937" s="1194"/>
      <c r="V937" s="1195"/>
    </row>
    <row r="938" spans="1:22" ht="16" customHeight="1">
      <c r="A938" s="598"/>
      <c r="B938" s="561"/>
      <c r="C938" s="603"/>
      <c r="D938" s="596" t="s">
        <v>468</v>
      </c>
      <c r="E938" s="596" t="s">
        <v>469</v>
      </c>
      <c r="F938" s="604" t="s">
        <v>2</v>
      </c>
      <c r="G938" s="596" t="s">
        <v>468</v>
      </c>
      <c r="H938" s="596" t="s">
        <v>469</v>
      </c>
      <c r="I938" s="604" t="s">
        <v>2</v>
      </c>
      <c r="J938" s="596" t="s">
        <v>468</v>
      </c>
      <c r="K938" s="596" t="s">
        <v>469</v>
      </c>
      <c r="L938" s="604" t="s">
        <v>2</v>
      </c>
      <c r="M938" s="596" t="s">
        <v>468</v>
      </c>
      <c r="N938" s="596" t="s">
        <v>469</v>
      </c>
      <c r="O938" s="604" t="s">
        <v>2</v>
      </c>
      <c r="P938" s="1192"/>
      <c r="Q938" s="596" t="s">
        <v>468</v>
      </c>
      <c r="R938" s="596" t="s">
        <v>469</v>
      </c>
      <c r="S938" s="608" t="s">
        <v>2</v>
      </c>
      <c r="T938" s="618" t="s">
        <v>304</v>
      </c>
      <c r="U938" s="619" t="s">
        <v>5</v>
      </c>
      <c r="V938" s="620" t="s">
        <v>464</v>
      </c>
    </row>
    <row r="939" spans="1:22" ht="16" customHeight="1">
      <c r="A939" s="599"/>
      <c r="B939" s="1178" t="s">
        <v>3</v>
      </c>
      <c r="C939" s="1179"/>
      <c r="D939" s="579">
        <f>IF('statement of marks'!M$6="","",'statement of marks'!M$6)</f>
        <v>5</v>
      </c>
      <c r="E939" s="579">
        <f>IF('statement of marks'!N$6="","",'statement of marks'!N$6)</f>
        <v>5</v>
      </c>
      <c r="F939" s="605">
        <f>IF('statement of marks'!O$6="","",'statement of marks'!O$6)</f>
        <v>10</v>
      </c>
      <c r="G939" s="579">
        <f>IF('statement of marks'!P$6="","",'statement of marks'!P$6)</f>
        <v>5</v>
      </c>
      <c r="H939" s="579">
        <f>IF('statement of marks'!Q$6="","",'statement of marks'!Q$6)</f>
        <v>5</v>
      </c>
      <c r="I939" s="605">
        <f>IF('statement of marks'!R$6="","",'statement of marks'!R$6)</f>
        <v>10</v>
      </c>
      <c r="J939" s="579">
        <f>IF('statement of marks'!S$6="","",'statement of marks'!S$6)</f>
        <v>5</v>
      </c>
      <c r="K939" s="579">
        <f>IF('statement of marks'!T$6="","",'statement of marks'!T$6)</f>
        <v>5</v>
      </c>
      <c r="L939" s="605">
        <f>IF('statement of marks'!U$6="","",'statement of marks'!U$6)</f>
        <v>10</v>
      </c>
      <c r="M939" s="579">
        <f>IF('statement of marks'!W$6="","",'statement of marks'!W$6)</f>
        <v>50</v>
      </c>
      <c r="N939" s="579">
        <f>IF('statement of marks'!X$6="","",'statement of marks'!X$6)</f>
        <v>20</v>
      </c>
      <c r="O939" s="605">
        <f>IF('statement of marks'!Y$6="","",'statement of marks'!Y$6)</f>
        <v>70</v>
      </c>
      <c r="P939" s="580">
        <f>IF('statement of marks'!Z$6="","",'statement of marks'!Z$6)</f>
        <v>100</v>
      </c>
      <c r="Q939" s="579">
        <f>IF('statement of marks'!AA$6="","",'statement of marks'!AA$6)</f>
        <v>70</v>
      </c>
      <c r="R939" s="579">
        <f>IF('statement of marks'!AB$6="","",'statement of marks'!AB$6)</f>
        <v>30</v>
      </c>
      <c r="S939" s="605">
        <f>IF('statement of marks'!AC$6="","",'statement of marks'!AC$6)</f>
        <v>100</v>
      </c>
      <c r="T939" s="615">
        <f>IF('statement of marks'!AD$6="","",'statement of marks'!AD$6)</f>
        <v>200</v>
      </c>
      <c r="U939" s="615" t="str">
        <f>IF('statement of marks'!AE$6="","",'statement of marks'!AE$6)</f>
        <v/>
      </c>
      <c r="V939" s="621" t="str">
        <f>IF('statement of marks'!AF$6="","",'statement of marks'!AF$6)</f>
        <v/>
      </c>
    </row>
    <row r="940" spans="1:22" ht="16" customHeight="1">
      <c r="A940" s="598"/>
      <c r="B940" s="1114" t="str">
        <f>IF('statement of marks'!$M$3="","",'statement of marks'!$M$3)</f>
        <v>fgUnh</v>
      </c>
      <c r="C940" s="1115"/>
      <c r="D940" s="275" t="str">
        <f>IF('statement of marks'!M36="","",'statement of marks'!M36)</f>
        <v/>
      </c>
      <c r="E940" s="275" t="str">
        <f>IF('statement of marks'!N36="","",'statement of marks'!N36)</f>
        <v/>
      </c>
      <c r="F940" s="606" t="str">
        <f>IF('statement of marks'!O36="","",'statement of marks'!O36)</f>
        <v/>
      </c>
      <c r="G940" s="275" t="str">
        <f>IF('statement of marks'!P36="","",'statement of marks'!P36)</f>
        <v/>
      </c>
      <c r="H940" s="275" t="str">
        <f>IF('statement of marks'!Q36="","",'statement of marks'!Q36)</f>
        <v/>
      </c>
      <c r="I940" s="606" t="str">
        <f>IF('statement of marks'!R36="","",'statement of marks'!R36)</f>
        <v/>
      </c>
      <c r="J940" s="275" t="str">
        <f>IF('statement of marks'!S36="","",'statement of marks'!S36)</f>
        <v/>
      </c>
      <c r="K940" s="275" t="str">
        <f>IF('statement of marks'!T36="","",'statement of marks'!T36)</f>
        <v/>
      </c>
      <c r="L940" s="606" t="str">
        <f>IF('statement of marks'!U36="","",'statement of marks'!U36)</f>
        <v/>
      </c>
      <c r="M940" s="275" t="str">
        <f>IF('statement of marks'!W36="","",'statement of marks'!W36)</f>
        <v/>
      </c>
      <c r="N940" s="275" t="str">
        <f>IF('statement of marks'!X36="","",'statement of marks'!X36)</f>
        <v/>
      </c>
      <c r="O940" s="606" t="str">
        <f>IF('statement of marks'!Y36="","",'statement of marks'!Y36)</f>
        <v/>
      </c>
      <c r="P940" s="277" t="str">
        <f>IF('statement of marks'!Z36="","",'statement of marks'!Z36)</f>
        <v/>
      </c>
      <c r="Q940" s="275" t="str">
        <f>IF('statement of marks'!AA36="","",'statement of marks'!AA36)</f>
        <v/>
      </c>
      <c r="R940" s="275" t="str">
        <f>IF('statement of marks'!AB36="","",'statement of marks'!AB36)</f>
        <v/>
      </c>
      <c r="S940" s="606" t="str">
        <f>IF('statement of marks'!AC36="","",'statement of marks'!AC36)</f>
        <v/>
      </c>
      <c r="T940" s="578" t="str">
        <f>IF('statement of marks'!AD36="","",'statement of marks'!AD36)</f>
        <v/>
      </c>
      <c r="U940" s="578" t="str">
        <f>IF('statement of marks'!AE36="","",'statement of marks'!AE36)</f>
        <v/>
      </c>
      <c r="V940" s="612" t="str">
        <f>IF('statement of marks'!AF36="","",'statement of marks'!AF36)</f>
        <v/>
      </c>
    </row>
    <row r="941" spans="1:22" ht="16" customHeight="1">
      <c r="A941" s="598"/>
      <c r="B941" s="1114" t="str">
        <f>IF('statement of marks'!$AI$3="","",'statement of marks'!$AI$3)</f>
        <v>vaxszth</v>
      </c>
      <c r="C941" s="1115"/>
      <c r="D941" s="275" t="str">
        <f>IF('statement of marks'!AI36="","",'statement of marks'!AI36)</f>
        <v/>
      </c>
      <c r="E941" s="275" t="str">
        <f>IF('statement of marks'!AJ36="","",'statement of marks'!AJ36)</f>
        <v/>
      </c>
      <c r="F941" s="606" t="str">
        <f>IF('statement of marks'!AK36="","",'statement of marks'!AK36)</f>
        <v/>
      </c>
      <c r="G941" s="275" t="str">
        <f>IF('statement of marks'!AL36="","",'statement of marks'!AL36)</f>
        <v/>
      </c>
      <c r="H941" s="275" t="str">
        <f>IF('statement of marks'!AM36="","",'statement of marks'!AM36)</f>
        <v/>
      </c>
      <c r="I941" s="606" t="str">
        <f>IF('statement of marks'!AN36="","",'statement of marks'!AN36)</f>
        <v/>
      </c>
      <c r="J941" s="275" t="str">
        <f>IF('statement of marks'!AO36="","",'statement of marks'!AO36)</f>
        <v/>
      </c>
      <c r="K941" s="275" t="str">
        <f>IF('statement of marks'!AP36="","",'statement of marks'!AP36)</f>
        <v/>
      </c>
      <c r="L941" s="606" t="str">
        <f>IF('statement of marks'!AQ36="","",'statement of marks'!AQ36)</f>
        <v/>
      </c>
      <c r="M941" s="275" t="str">
        <f>IF('statement of marks'!AS36="","",'statement of marks'!AS36)</f>
        <v/>
      </c>
      <c r="N941" s="275" t="str">
        <f>IF('statement of marks'!AT36="","",'statement of marks'!AT36)</f>
        <v/>
      </c>
      <c r="O941" s="606" t="str">
        <f>IF('statement of marks'!AU36="","",'statement of marks'!AU36)</f>
        <v/>
      </c>
      <c r="P941" s="277" t="str">
        <f>IF('statement of marks'!AV36="","",'statement of marks'!AV36)</f>
        <v/>
      </c>
      <c r="Q941" s="275" t="str">
        <f>IF('statement of marks'!AW36="","",'statement of marks'!AW36)</f>
        <v/>
      </c>
      <c r="R941" s="275" t="str">
        <f>IF('statement of marks'!AX36="","",'statement of marks'!AX36)</f>
        <v/>
      </c>
      <c r="S941" s="606" t="str">
        <f>IF('statement of marks'!AY36="","",'statement of marks'!AY36)</f>
        <v/>
      </c>
      <c r="T941" s="578" t="str">
        <f>IF('statement of marks'!AZ36="","",'statement of marks'!AZ36)</f>
        <v/>
      </c>
      <c r="U941" s="578" t="str">
        <f>IF('statement of marks'!BA36="","",'statement of marks'!BA36)</f>
        <v/>
      </c>
      <c r="V941" s="612" t="str">
        <f>IF('statement of marks'!BB36="","",'statement of marks'!BB36)</f>
        <v/>
      </c>
    </row>
    <row r="942" spans="1:22" ht="16" customHeight="1">
      <c r="A942" s="598"/>
      <c r="B942" s="1114" t="str">
        <f>IF('statement of marks'!BE36="s","laLd`r",IF('statement of marks'!BE36="u","mnwZ",IF('statement of marks'!BE36="g","xqtjkrh",IF('statement of marks'!BE36="p","iatkch",IF('statement of marks'!BE36="sd","fla/kh","r`rh; Hkk""kk")))))</f>
        <v>r`rh; Hkk"kk</v>
      </c>
      <c r="C942" s="1115"/>
      <c r="D942" s="275" t="str">
        <f>IF('statement of marks'!BF36="","",'statement of marks'!BF36)</f>
        <v/>
      </c>
      <c r="E942" s="275" t="str">
        <f>IF('statement of marks'!BG36="","",'statement of marks'!BG36)</f>
        <v/>
      </c>
      <c r="F942" s="606" t="str">
        <f>IF('statement of marks'!BH36="","",'statement of marks'!BH36)</f>
        <v/>
      </c>
      <c r="G942" s="275" t="str">
        <f>IF('statement of marks'!BI36="","",'statement of marks'!BI36)</f>
        <v/>
      </c>
      <c r="H942" s="275" t="str">
        <f>IF('statement of marks'!BJ36="","",'statement of marks'!BJ36)</f>
        <v/>
      </c>
      <c r="I942" s="606" t="str">
        <f>IF('statement of marks'!BK36="","",'statement of marks'!BK36)</f>
        <v/>
      </c>
      <c r="J942" s="275" t="str">
        <f>IF('statement of marks'!BL36="","",'statement of marks'!BL36)</f>
        <v/>
      </c>
      <c r="K942" s="275" t="str">
        <f>IF('statement of marks'!BM36="","",'statement of marks'!BM36)</f>
        <v/>
      </c>
      <c r="L942" s="606" t="str">
        <f>IF('statement of marks'!BN36="","",'statement of marks'!BN36)</f>
        <v/>
      </c>
      <c r="M942" s="275" t="str">
        <f>IF('statement of marks'!BP36="","",'statement of marks'!BP36)</f>
        <v/>
      </c>
      <c r="N942" s="275" t="str">
        <f>IF('statement of marks'!BQ36="","",'statement of marks'!BQ36)</f>
        <v/>
      </c>
      <c r="O942" s="606" t="str">
        <f>IF('statement of marks'!BR36="","",'statement of marks'!BR36)</f>
        <v/>
      </c>
      <c r="P942" s="277" t="str">
        <f>IF('statement of marks'!BS36="","",'statement of marks'!BS36)</f>
        <v/>
      </c>
      <c r="Q942" s="275" t="str">
        <f>IF('statement of marks'!BT36="","",'statement of marks'!BT36)</f>
        <v/>
      </c>
      <c r="R942" s="275" t="str">
        <f>IF('statement of marks'!BU36="","",'statement of marks'!BU36)</f>
        <v/>
      </c>
      <c r="S942" s="606" t="str">
        <f>IF('statement of marks'!BV36="","",'statement of marks'!BV36)</f>
        <v/>
      </c>
      <c r="T942" s="578" t="str">
        <f>IF('statement of marks'!BW36="","",'statement of marks'!BW36)</f>
        <v/>
      </c>
      <c r="U942" s="578" t="str">
        <f>IF('statement of marks'!BX36="","",'statement of marks'!BX36)</f>
        <v/>
      </c>
      <c r="V942" s="612" t="str">
        <f>IF('statement of marks'!BY36="","",'statement of marks'!BY36)</f>
        <v/>
      </c>
    </row>
    <row r="943" spans="1:22" ht="16" customHeight="1">
      <c r="A943" s="598"/>
      <c r="B943" s="1114" t="str">
        <f>IF('statement of marks'!$CB$3="","",'statement of marks'!$CB$3)</f>
        <v>xf.kr</v>
      </c>
      <c r="C943" s="1115"/>
      <c r="D943" s="275" t="str">
        <f>IF('statement of marks'!CB36="","",'statement of marks'!CB36)</f>
        <v/>
      </c>
      <c r="E943" s="275" t="str">
        <f>IF('statement of marks'!CC36="","",'statement of marks'!CC36)</f>
        <v/>
      </c>
      <c r="F943" s="606" t="str">
        <f>IF('statement of marks'!CD36="","",'statement of marks'!CD36)</f>
        <v/>
      </c>
      <c r="G943" s="275" t="str">
        <f>IF('statement of marks'!CE36="","",'statement of marks'!CE36)</f>
        <v/>
      </c>
      <c r="H943" s="275" t="str">
        <f>IF('statement of marks'!CF36="","",'statement of marks'!CF36)</f>
        <v/>
      </c>
      <c r="I943" s="606" t="str">
        <f>IF('statement of marks'!CG36="","",'statement of marks'!CG36)</f>
        <v/>
      </c>
      <c r="J943" s="275" t="str">
        <f>IF('statement of marks'!CH36="","",'statement of marks'!CH36)</f>
        <v/>
      </c>
      <c r="K943" s="275" t="str">
        <f>IF('statement of marks'!CI36="","",'statement of marks'!CI36)</f>
        <v/>
      </c>
      <c r="L943" s="606" t="str">
        <f>IF('statement of marks'!CJ36="","",'statement of marks'!CJ36)</f>
        <v/>
      </c>
      <c r="M943" s="275" t="str">
        <f>IF('statement of marks'!CL36="","",'statement of marks'!CL36)</f>
        <v/>
      </c>
      <c r="N943" s="275" t="str">
        <f>IF('statement of marks'!CM36="","",'statement of marks'!CM36)</f>
        <v/>
      </c>
      <c r="O943" s="606" t="str">
        <f>IF('statement of marks'!CN36="","",'statement of marks'!CN36)</f>
        <v/>
      </c>
      <c r="P943" s="277" t="str">
        <f>IF('statement of marks'!CO36="","",'statement of marks'!CO36)</f>
        <v/>
      </c>
      <c r="Q943" s="275" t="str">
        <f>IF('statement of marks'!CP36="","",'statement of marks'!CP36)</f>
        <v/>
      </c>
      <c r="R943" s="275" t="str">
        <f>IF('statement of marks'!CQ36="","",'statement of marks'!CQ36)</f>
        <v/>
      </c>
      <c r="S943" s="606" t="str">
        <f>IF('statement of marks'!CR36="","",'statement of marks'!CR36)</f>
        <v/>
      </c>
      <c r="T943" s="578" t="str">
        <f>IF('statement of marks'!CS36="","",'statement of marks'!CS36)</f>
        <v/>
      </c>
      <c r="U943" s="578" t="str">
        <f>IF('statement of marks'!CT36="","",'statement of marks'!CT36)</f>
        <v/>
      </c>
      <c r="V943" s="612" t="str">
        <f>IF('statement of marks'!CU36="","",'statement of marks'!CU36)</f>
        <v/>
      </c>
    </row>
    <row r="944" spans="1:22" ht="16" customHeight="1">
      <c r="A944" s="598"/>
      <c r="B944" s="1114" t="str">
        <f>IF('statement of marks'!$CX$3="","",'statement of marks'!$CX$3)</f>
        <v>foKku</v>
      </c>
      <c r="C944" s="1115"/>
      <c r="D944" s="275" t="str">
        <f>IF('statement of marks'!CX36="","",'statement of marks'!CX36)</f>
        <v/>
      </c>
      <c r="E944" s="275" t="str">
        <f>IF('statement of marks'!CY36="","",'statement of marks'!CY36)</f>
        <v/>
      </c>
      <c r="F944" s="606" t="str">
        <f>IF('statement of marks'!CZ36="","",'statement of marks'!CZ36)</f>
        <v/>
      </c>
      <c r="G944" s="275" t="str">
        <f>IF('statement of marks'!DA36="","",'statement of marks'!DA36)</f>
        <v/>
      </c>
      <c r="H944" s="275" t="str">
        <f>IF('statement of marks'!DB36="","",'statement of marks'!DB36)</f>
        <v/>
      </c>
      <c r="I944" s="606" t="str">
        <f>IF('statement of marks'!DC36="","",'statement of marks'!DC36)</f>
        <v/>
      </c>
      <c r="J944" s="275" t="str">
        <f>IF('statement of marks'!DD36="","",'statement of marks'!DD36)</f>
        <v/>
      </c>
      <c r="K944" s="275" t="str">
        <f>IF('statement of marks'!DE36="","",'statement of marks'!DE36)</f>
        <v/>
      </c>
      <c r="L944" s="606" t="str">
        <f>IF('statement of marks'!DF36="","",'statement of marks'!DF36)</f>
        <v/>
      </c>
      <c r="M944" s="275" t="str">
        <f>IF('statement of marks'!DH36="","",'statement of marks'!DH36)</f>
        <v/>
      </c>
      <c r="N944" s="275" t="str">
        <f>IF('statement of marks'!DI36="","",'statement of marks'!DI36)</f>
        <v/>
      </c>
      <c r="O944" s="606" t="str">
        <f>IF('statement of marks'!DJ36="","",'statement of marks'!DJ36)</f>
        <v/>
      </c>
      <c r="P944" s="277" t="str">
        <f>IF('statement of marks'!DK36="","",'statement of marks'!DK36)</f>
        <v/>
      </c>
      <c r="Q944" s="275" t="str">
        <f>IF('statement of marks'!DL36="","",'statement of marks'!DL36)</f>
        <v/>
      </c>
      <c r="R944" s="275" t="str">
        <f>IF('statement of marks'!DM36="","",'statement of marks'!DM36)</f>
        <v/>
      </c>
      <c r="S944" s="606" t="str">
        <f>IF('statement of marks'!DN36="","",'statement of marks'!DN36)</f>
        <v/>
      </c>
      <c r="T944" s="578" t="str">
        <f>IF('statement of marks'!DO36="","",'statement of marks'!DO36)</f>
        <v/>
      </c>
      <c r="U944" s="578" t="str">
        <f>IF('statement of marks'!DP36="","",'statement of marks'!DP36)</f>
        <v/>
      </c>
      <c r="V944" s="612" t="str">
        <f>IF('statement of marks'!DQ36="","",'statement of marks'!DQ36)</f>
        <v/>
      </c>
    </row>
    <row r="945" spans="1:22" ht="16" customHeight="1">
      <c r="A945" s="598"/>
      <c r="B945" s="1114" t="str">
        <f>IF('statement of marks'!$DT$3="","",'statement of marks'!$DT$3)</f>
        <v>lkekftd foKku</v>
      </c>
      <c r="C945" s="1115"/>
      <c r="D945" s="275" t="str">
        <f>IF('statement of marks'!DT36="","",'statement of marks'!DT36)</f>
        <v/>
      </c>
      <c r="E945" s="275" t="str">
        <f>IF('statement of marks'!DU36="","",'statement of marks'!DU36)</f>
        <v/>
      </c>
      <c r="F945" s="606" t="str">
        <f>IF('statement of marks'!DV36="","",'statement of marks'!DV36)</f>
        <v/>
      </c>
      <c r="G945" s="275" t="str">
        <f>IF('statement of marks'!DW36="","",'statement of marks'!DW36)</f>
        <v/>
      </c>
      <c r="H945" s="275" t="str">
        <f>IF('statement of marks'!DX36="","",'statement of marks'!DX36)</f>
        <v/>
      </c>
      <c r="I945" s="606" t="str">
        <f>IF('statement of marks'!DY36="","",'statement of marks'!DY36)</f>
        <v/>
      </c>
      <c r="J945" s="275" t="str">
        <f>IF('statement of marks'!DZ36="","",'statement of marks'!DZ36)</f>
        <v/>
      </c>
      <c r="K945" s="275" t="str">
        <f>IF('statement of marks'!EA36="","",'statement of marks'!EA36)</f>
        <v/>
      </c>
      <c r="L945" s="606" t="str">
        <f>IF('statement of marks'!EB36="","",'statement of marks'!EB36)</f>
        <v/>
      </c>
      <c r="M945" s="275" t="str">
        <f>IF('statement of marks'!ED36="","",'statement of marks'!ED36)</f>
        <v/>
      </c>
      <c r="N945" s="275" t="str">
        <f>IF('statement of marks'!EE36="","",'statement of marks'!EE36)</f>
        <v/>
      </c>
      <c r="O945" s="606" t="str">
        <f>IF('statement of marks'!EF36="","",'statement of marks'!EF36)</f>
        <v/>
      </c>
      <c r="P945" s="277" t="str">
        <f>IF('statement of marks'!EG36="","",'statement of marks'!EG36)</f>
        <v/>
      </c>
      <c r="Q945" s="275" t="str">
        <f>IF('statement of marks'!EH36="","",'statement of marks'!EH36)</f>
        <v/>
      </c>
      <c r="R945" s="275" t="str">
        <f>IF('statement of marks'!EI36="","",'statement of marks'!EI36)</f>
        <v/>
      </c>
      <c r="S945" s="606" t="str">
        <f>IF('statement of marks'!EJ36="","",'statement of marks'!EJ36)</f>
        <v/>
      </c>
      <c r="T945" s="578" t="str">
        <f>IF('statement of marks'!EK36="","",'statement of marks'!EK36)</f>
        <v/>
      </c>
      <c r="U945" s="578" t="str">
        <f>IF('statement of marks'!EL36="","",'statement of marks'!EL36)</f>
        <v/>
      </c>
      <c r="V945" s="612" t="str">
        <f>IF('statement of marks'!EM36="","",'statement of marks'!EM36)</f>
        <v/>
      </c>
    </row>
    <row r="946" spans="1:22" ht="16" customHeight="1">
      <c r="A946" s="598"/>
      <c r="B946" s="1117" t="s">
        <v>271</v>
      </c>
      <c r="C946" s="1118"/>
      <c r="D946" s="1081" t="s">
        <v>1</v>
      </c>
      <c r="E946" s="1081"/>
      <c r="F946" s="1081"/>
      <c r="G946" s="1081" t="s">
        <v>21</v>
      </c>
      <c r="H946" s="1081"/>
      <c r="I946" s="1081"/>
      <c r="J946" s="1081" t="s">
        <v>272</v>
      </c>
      <c r="K946" s="1081"/>
      <c r="L946" s="1081"/>
      <c r="M946" s="1081" t="s">
        <v>68</v>
      </c>
      <c r="N946" s="1081"/>
      <c r="O946" s="1081"/>
      <c r="P946" s="1081" t="s">
        <v>463</v>
      </c>
      <c r="Q946" s="1081"/>
      <c r="R946" s="1081"/>
      <c r="S946" s="609"/>
      <c r="T946" s="1187" t="s">
        <v>458</v>
      </c>
      <c r="U946" s="1188"/>
      <c r="V946" s="1189"/>
    </row>
    <row r="947" spans="1:22" ht="16" customHeight="1">
      <c r="A947" s="599"/>
      <c r="B947" s="1175" t="s">
        <v>3</v>
      </c>
      <c r="C947" s="1176"/>
      <c r="D947" s="1177">
        <f>IF('statement of marks'!EP$6="","",'statement of marks'!EP$6)</f>
        <v>20</v>
      </c>
      <c r="E947" s="1177"/>
      <c r="F947" s="1177"/>
      <c r="G947" s="1177">
        <f>IF('statement of marks'!EQ$6="","",'statement of marks'!EQ$6)</f>
        <v>20</v>
      </c>
      <c r="H947" s="1177"/>
      <c r="I947" s="1177"/>
      <c r="J947" s="1177">
        <f>IF('statement of marks'!ES$6="","",'statement of marks'!ES$6)</f>
        <v>20</v>
      </c>
      <c r="K947" s="1177"/>
      <c r="L947" s="1177"/>
      <c r="M947" s="1177">
        <f>IF('statement of marks'!ER$6="","",'statement of marks'!ER$6)</f>
        <v>20</v>
      </c>
      <c r="N947" s="1177"/>
      <c r="O947" s="1177"/>
      <c r="P947" s="1177">
        <f>IF('statement of marks'!ET$6="","",'statement of marks'!ET$6)</f>
        <v>20</v>
      </c>
      <c r="Q947" s="1177"/>
      <c r="R947" s="1177"/>
      <c r="S947" s="610" t="str">
        <f>IF('statement of marks'!FE$6="","",'statement of marks'!EX$6)</f>
        <v/>
      </c>
      <c r="T947" s="615">
        <f>IF('statement of marks'!EU$6="","",'statement of marks'!EU$6)</f>
        <v>100</v>
      </c>
      <c r="U947" s="616" t="s">
        <v>5</v>
      </c>
      <c r="V947" s="617" t="s">
        <v>464</v>
      </c>
    </row>
    <row r="948" spans="1:22" ht="16" customHeight="1">
      <c r="A948" s="598"/>
      <c r="B948" s="1114" t="str">
        <f>IF('statement of marks'!$EP$3="","",'statement of marks'!$EP$3)</f>
        <v>dk;kZuqHko</v>
      </c>
      <c r="C948" s="1115"/>
      <c r="D948" s="1103" t="str">
        <f>IF('statement of marks'!EP36="","",'statement of marks'!EP36)</f>
        <v/>
      </c>
      <c r="E948" s="1103"/>
      <c r="F948" s="1103"/>
      <c r="G948" s="1103" t="str">
        <f>IF('statement of marks'!EQ36="","",'statement of marks'!EQ36)</f>
        <v/>
      </c>
      <c r="H948" s="1103"/>
      <c r="I948" s="1103"/>
      <c r="J948" s="1103" t="str">
        <f>IF('statement of marks'!ES36="","",'statement of marks'!ES36)</f>
        <v/>
      </c>
      <c r="K948" s="1103"/>
      <c r="L948" s="1103"/>
      <c r="M948" s="1103" t="str">
        <f>IF('statement of marks'!ER36="","",'statement of marks'!ER36)</f>
        <v/>
      </c>
      <c r="N948" s="1103"/>
      <c r="O948" s="1103"/>
      <c r="P948" s="1103" t="str">
        <f>IF('statement of marks'!ET36="","",'statement of marks'!ET36)</f>
        <v/>
      </c>
      <c r="Q948" s="1103"/>
      <c r="R948" s="1103"/>
      <c r="S948" s="611"/>
      <c r="T948" s="613" t="str">
        <f>IF('statement of marks'!EU36="","",'statement of marks'!EU36)</f>
        <v/>
      </c>
      <c r="U948" s="613" t="str">
        <f>IF('statement of marks'!EV36="","",'statement of marks'!EV36)</f>
        <v/>
      </c>
      <c r="V948" s="614" t="str">
        <f>IF('statement of marks'!EW36="","",'statement of marks'!EW36)</f>
        <v/>
      </c>
    </row>
    <row r="949" spans="1:22" ht="16" customHeight="1">
      <c r="A949" s="598"/>
      <c r="B949" s="1112" t="str">
        <f>IF('statement of marks'!$EZ$3="","",'statement of marks'!$EZ$3)</f>
        <v>dyk f'k{kk</v>
      </c>
      <c r="C949" s="1113"/>
      <c r="D949" s="1103" t="str">
        <f>IF('statement of marks'!EZ36="","",'statement of marks'!EZ36)</f>
        <v/>
      </c>
      <c r="E949" s="1103"/>
      <c r="F949" s="1103"/>
      <c r="G949" s="1103" t="str">
        <f>IF('statement of marks'!FA36="","",'statement of marks'!FA36)</f>
        <v/>
      </c>
      <c r="H949" s="1103"/>
      <c r="I949" s="1103"/>
      <c r="J949" s="1103" t="str">
        <f>IF('statement of marks'!FC36="","",'statement of marks'!FC36)</f>
        <v/>
      </c>
      <c r="K949" s="1103"/>
      <c r="L949" s="1103"/>
      <c r="M949" s="1103" t="str">
        <f>IF('statement of marks'!FB36="","",'statement of marks'!FB36)</f>
        <v/>
      </c>
      <c r="N949" s="1103"/>
      <c r="O949" s="1103"/>
      <c r="P949" s="1103" t="str">
        <f>IF('statement of marks'!FD36="","",'statement of marks'!FD36)</f>
        <v/>
      </c>
      <c r="Q949" s="1103"/>
      <c r="R949" s="1103"/>
      <c r="S949" s="611"/>
      <c r="T949" s="613" t="str">
        <f>IF('statement of marks'!FE36="","",'statement of marks'!FE36)</f>
        <v/>
      </c>
      <c r="U949" s="613" t="str">
        <f>IF('statement of marks'!FF36="","",'statement of marks'!FF36)</f>
        <v/>
      </c>
      <c r="V949" s="614" t="str">
        <f>IF('statement of marks'!FG36="","",'statement of marks'!FG36)</f>
        <v/>
      </c>
    </row>
    <row r="950" spans="1:22" ht="16" customHeight="1">
      <c r="A950" s="598"/>
      <c r="B950" s="1109" t="str">
        <f>IF('statement of marks'!$FJ$3="","",'statement of marks'!$FJ$3)</f>
        <v>LokLF; ,oe~ 'kkjhfjd f'k{kk</v>
      </c>
      <c r="C950" s="1110"/>
      <c r="D950" s="1103" t="str">
        <f>IF('statement of marks'!FJ36="","",'statement of marks'!FJ36)</f>
        <v/>
      </c>
      <c r="E950" s="1103"/>
      <c r="F950" s="1103"/>
      <c r="G950" s="1103" t="str">
        <f>IF('statement of marks'!FK36="","",'statement of marks'!FK36)</f>
        <v/>
      </c>
      <c r="H950" s="1103"/>
      <c r="I950" s="1103"/>
      <c r="J950" s="1103" t="str">
        <f>IF('statement of marks'!FM36="","",'statement of marks'!FM36)</f>
        <v/>
      </c>
      <c r="K950" s="1103"/>
      <c r="L950" s="1103"/>
      <c r="M950" s="1103" t="str">
        <f>IF('statement of marks'!FL36="","",'statement of marks'!FL36)</f>
        <v/>
      </c>
      <c r="N950" s="1103"/>
      <c r="O950" s="1103"/>
      <c r="P950" s="1103" t="str">
        <f>IF('statement of marks'!FN36="","",'statement of marks'!FN36)</f>
        <v/>
      </c>
      <c r="Q950" s="1103"/>
      <c r="R950" s="1103"/>
      <c r="S950" s="611"/>
      <c r="T950" s="613" t="str">
        <f>IF('statement of marks'!FO36="","",'statement of marks'!FO36)</f>
        <v/>
      </c>
      <c r="U950" s="613" t="str">
        <f>IF('statement of marks'!FP36="","",'statement of marks'!FP36)</f>
        <v/>
      </c>
      <c r="V950" s="614" t="str">
        <f>IF('statement of marks'!FQ36="","",'statement of marks'!FQ36)</f>
        <v/>
      </c>
    </row>
    <row r="951" spans="1:22" ht="16" customHeight="1">
      <c r="A951" s="598"/>
      <c r="B951" s="1104" t="s">
        <v>273</v>
      </c>
      <c r="C951" s="1105"/>
      <c r="D951" s="1213" t="str">
        <f>details!$DZ$3</f>
        <v>vxLr rd</v>
      </c>
      <c r="E951" s="1213"/>
      <c r="F951" s="1213"/>
      <c r="G951" s="1213" t="str">
        <f>details!$ED$3</f>
        <v>vDVwcj rd</v>
      </c>
      <c r="H951" s="1213"/>
      <c r="I951" s="1213"/>
      <c r="J951" s="1213" t="str">
        <f>details!$EL$3</f>
        <v>Qjojh rd</v>
      </c>
      <c r="K951" s="1213"/>
      <c r="L951" s="1213"/>
      <c r="M951" s="1213" t="str">
        <f>details!$EH$3</f>
        <v>fnlEcj rd</v>
      </c>
      <c r="N951" s="1213"/>
      <c r="O951" s="1213"/>
      <c r="P951" s="1213" t="str">
        <f>details!$EP$3</f>
        <v>loZ ;ksx</v>
      </c>
      <c r="Q951" s="1213"/>
      <c r="R951" s="1213"/>
      <c r="S951" s="1106" t="s">
        <v>475</v>
      </c>
      <c r="T951" s="1107"/>
      <c r="U951" s="1107"/>
      <c r="V951" s="1180"/>
    </row>
    <row r="952" spans="1:22" ht="16" customHeight="1">
      <c r="A952" s="598"/>
      <c r="B952" s="1100" t="s">
        <v>99</v>
      </c>
      <c r="C952" s="1101"/>
      <c r="D952" s="1102" t="str">
        <f>IF(details!EA36="","",details!EA36)</f>
        <v/>
      </c>
      <c r="E952" s="1102"/>
      <c r="F952" s="1102"/>
      <c r="G952" s="1102" t="str">
        <f>IF(details!EE36="","",details!EE36)</f>
        <v/>
      </c>
      <c r="H952" s="1102"/>
      <c r="I952" s="1102"/>
      <c r="J952" s="1102" t="str">
        <f>IF(details!EM36="","",details!EM36)</f>
        <v/>
      </c>
      <c r="K952" s="1102"/>
      <c r="L952" s="1102"/>
      <c r="M952" s="1102" t="str">
        <f>IF(details!EI36="","",details!EI36)</f>
        <v/>
      </c>
      <c r="N952" s="1102"/>
      <c r="O952" s="1102"/>
      <c r="P952" s="1102" t="str">
        <f>IF(details!EQ36="","",details!EQ36)</f>
        <v/>
      </c>
      <c r="Q952" s="1102"/>
      <c r="R952" s="1102"/>
      <c r="S952" s="1181">
        <f>'statement of marks'!$HG$108</f>
        <v>42460</v>
      </c>
      <c r="T952" s="1182"/>
      <c r="U952" s="1182"/>
      <c r="V952" s="1183"/>
    </row>
    <row r="953" spans="1:22" ht="16" customHeight="1">
      <c r="A953" s="598"/>
      <c r="B953" s="1094" t="s">
        <v>15</v>
      </c>
      <c r="C953" s="1095"/>
      <c r="D953" s="1096" t="str">
        <f>IF(details!DZ36="","",details!DZ36)</f>
        <v/>
      </c>
      <c r="E953" s="1096"/>
      <c r="F953" s="1096"/>
      <c r="G953" s="1096" t="str">
        <f>IF(details!ED36="","",details!ED36)</f>
        <v/>
      </c>
      <c r="H953" s="1096"/>
      <c r="I953" s="1096"/>
      <c r="J953" s="1096" t="str">
        <f>IF(details!EL36="","",details!EL36)</f>
        <v/>
      </c>
      <c r="K953" s="1096"/>
      <c r="L953" s="1096"/>
      <c r="M953" s="1096" t="str">
        <f>IF(details!EH36="","",details!EH36)</f>
        <v/>
      </c>
      <c r="N953" s="1096"/>
      <c r="O953" s="1096"/>
      <c r="P953" s="1096" t="str">
        <f>IF(details!EP36="","",details!EP36)</f>
        <v/>
      </c>
      <c r="Q953" s="1096"/>
      <c r="R953" s="1096"/>
      <c r="S953" s="1184"/>
      <c r="T953" s="1185"/>
      <c r="U953" s="1185"/>
      <c r="V953" s="1186"/>
    </row>
    <row r="954" spans="1:22" ht="16" customHeight="1">
      <c r="A954" s="1206"/>
      <c r="B954" s="1207" t="s">
        <v>473</v>
      </c>
      <c r="C954" s="1208"/>
      <c r="D954" s="1209" t="s">
        <v>3</v>
      </c>
      <c r="E954" s="1209"/>
      <c r="F954" s="1209"/>
      <c r="G954" s="1209" t="s">
        <v>389</v>
      </c>
      <c r="H954" s="1209"/>
      <c r="I954" s="1209"/>
      <c r="J954" s="1209" t="s">
        <v>5</v>
      </c>
      <c r="K954" s="1209"/>
      <c r="L954" s="1209"/>
      <c r="M954" s="1209" t="s">
        <v>465</v>
      </c>
      <c r="N954" s="1209"/>
      <c r="O954" s="1209"/>
      <c r="P954" s="1210" t="s">
        <v>306</v>
      </c>
      <c r="Q954" s="1210"/>
      <c r="R954" s="1210"/>
      <c r="S954" s="1209" t="s">
        <v>473</v>
      </c>
      <c r="T954" s="1209"/>
      <c r="U954" s="1209"/>
      <c r="V954" s="1211"/>
    </row>
    <row r="955" spans="1:22" ht="16" customHeight="1">
      <c r="A955" s="1206"/>
      <c r="B955" s="1207"/>
      <c r="C955" s="1208"/>
      <c r="D955" s="1212" t="str">
        <f>'statement of marks'!HE36</f>
        <v/>
      </c>
      <c r="E955" s="1212"/>
      <c r="F955" s="1212"/>
      <c r="G955" s="1212" t="str">
        <f>'statement of marks'!HF36</f>
        <v/>
      </c>
      <c r="H955" s="1212"/>
      <c r="I955" s="1212"/>
      <c r="J955" s="1212" t="str">
        <f>'statement of marks'!HG36</f>
        <v/>
      </c>
      <c r="K955" s="1212"/>
      <c r="L955" s="1212"/>
      <c r="M955" s="1212" t="str">
        <f>'statement of marks'!HJ36</f>
        <v/>
      </c>
      <c r="N955" s="1212"/>
      <c r="O955" s="1212"/>
      <c r="P955" s="1212" t="str">
        <f>'statement of marks'!HI36</f>
        <v/>
      </c>
      <c r="Q955" s="1212"/>
      <c r="R955" s="1212"/>
      <c r="S955" s="1209" t="str">
        <f>'statement of marks'!HD36</f>
        <v/>
      </c>
      <c r="T955" s="1209"/>
      <c r="U955" s="1209"/>
      <c r="V955" s="1211"/>
    </row>
    <row r="956" spans="1:22" ht="16" customHeight="1">
      <c r="A956" s="598"/>
      <c r="B956" s="1089" t="s">
        <v>100</v>
      </c>
      <c r="C956" s="1090"/>
      <c r="D956" s="1081"/>
      <c r="E956" s="1081"/>
      <c r="F956" s="1081"/>
      <c r="G956" s="1081"/>
      <c r="H956" s="1081"/>
      <c r="I956" s="1081"/>
      <c r="J956" s="1081"/>
      <c r="K956" s="1081"/>
      <c r="L956" s="1081"/>
      <c r="M956" s="1081"/>
      <c r="N956" s="1081"/>
      <c r="O956" s="1081"/>
      <c r="P956" s="1081"/>
      <c r="Q956" s="1081"/>
      <c r="R956" s="1081"/>
      <c r="S956" s="1081"/>
      <c r="T956" s="1081"/>
      <c r="U956" s="1081"/>
      <c r="V956" s="1205"/>
    </row>
    <row r="957" spans="1:22" ht="16" customHeight="1">
      <c r="A957" s="598"/>
      <c r="B957" s="1087" t="s">
        <v>80</v>
      </c>
      <c r="C957" s="1088"/>
      <c r="D957" s="1081"/>
      <c r="E957" s="1081"/>
      <c r="F957" s="1081"/>
      <c r="G957" s="1081"/>
      <c r="H957" s="1081"/>
      <c r="I957" s="1081"/>
      <c r="J957" s="1081"/>
      <c r="K957" s="1081"/>
      <c r="L957" s="1081"/>
      <c r="M957" s="1081"/>
      <c r="N957" s="1081"/>
      <c r="O957" s="1081"/>
      <c r="P957" s="1081"/>
      <c r="Q957" s="1081"/>
      <c r="R957" s="1081"/>
      <c r="S957" s="1081"/>
      <c r="T957" s="1081"/>
      <c r="U957" s="1081"/>
      <c r="V957" s="1205"/>
    </row>
    <row r="958" spans="1:22" ht="16" customHeight="1">
      <c r="A958" s="598"/>
      <c r="B958" s="1089" t="s">
        <v>466</v>
      </c>
      <c r="C958" s="1090"/>
      <c r="D958" s="1081"/>
      <c r="E958" s="1081"/>
      <c r="F958" s="1081"/>
      <c r="G958" s="1081"/>
      <c r="H958" s="1081"/>
      <c r="I958" s="1081"/>
      <c r="J958" s="1081"/>
      <c r="K958" s="1081"/>
      <c r="L958" s="1081"/>
      <c r="M958" s="1081"/>
      <c r="N958" s="1081"/>
      <c r="O958" s="1081"/>
      <c r="P958" s="1081" t="s">
        <v>466</v>
      </c>
      <c r="Q958" s="1081"/>
      <c r="R958" s="1081"/>
      <c r="S958" s="1081"/>
      <c r="T958" s="1081"/>
      <c r="U958" s="1081"/>
      <c r="V958" s="1205"/>
    </row>
    <row r="959" spans="1:22" ht="16" customHeight="1">
      <c r="A959" s="598"/>
      <c r="B959" s="1085" t="s">
        <v>101</v>
      </c>
      <c r="C959" s="1086"/>
      <c r="D959" s="1081"/>
      <c r="E959" s="1081"/>
      <c r="F959" s="1081"/>
      <c r="G959" s="1081"/>
      <c r="H959" s="1081"/>
      <c r="I959" s="1081"/>
      <c r="J959" s="1081"/>
      <c r="K959" s="1081"/>
      <c r="L959" s="1081"/>
      <c r="M959" s="1081"/>
      <c r="N959" s="1081"/>
      <c r="O959" s="1081"/>
      <c r="P959" s="1081"/>
      <c r="Q959" s="1081"/>
      <c r="R959" s="1081"/>
      <c r="S959" s="1198" t="s">
        <v>101</v>
      </c>
      <c r="T959" s="1198"/>
      <c r="U959" s="1198"/>
      <c r="V959" s="1199"/>
    </row>
    <row r="960" spans="1:22" ht="16" customHeight="1" thickBot="1">
      <c r="A960" s="600"/>
      <c r="B960" s="1200" t="s">
        <v>102</v>
      </c>
      <c r="C960" s="1201"/>
      <c r="D960" s="1202"/>
      <c r="E960" s="1202"/>
      <c r="F960" s="1202"/>
      <c r="G960" s="1202"/>
      <c r="H960" s="1202"/>
      <c r="I960" s="1202"/>
      <c r="J960" s="1202"/>
      <c r="K960" s="1202"/>
      <c r="L960" s="1202"/>
      <c r="M960" s="1202"/>
      <c r="N960" s="1202"/>
      <c r="O960" s="1202"/>
      <c r="P960" s="1202"/>
      <c r="Q960" s="1202"/>
      <c r="R960" s="1202"/>
      <c r="S960" s="1203" t="s">
        <v>163</v>
      </c>
      <c r="T960" s="1203"/>
      <c r="U960" s="1203"/>
      <c r="V960" s="1204"/>
    </row>
    <row r="961" spans="1:22" ht="16" customHeight="1">
      <c r="A961" s="597"/>
      <c r="B961" s="1216" t="s">
        <v>47</v>
      </c>
      <c r="C961" s="1217"/>
      <c r="D961" s="1217"/>
      <c r="E961" s="1217"/>
      <c r="F961" s="1217"/>
      <c r="G961" s="1217"/>
      <c r="H961" s="1217"/>
      <c r="I961" s="1217"/>
      <c r="J961" s="1217"/>
      <c r="K961" s="1217"/>
      <c r="L961" s="1217"/>
      <c r="M961" s="1217"/>
      <c r="N961" s="1217"/>
      <c r="O961" s="1217"/>
      <c r="P961" s="1217"/>
      <c r="Q961" s="1217"/>
      <c r="R961" s="1217"/>
      <c r="S961" s="1217"/>
      <c r="T961" s="1217"/>
      <c r="U961" s="1217"/>
      <c r="V961" s="1218"/>
    </row>
    <row r="962" spans="1:22" ht="16" customHeight="1">
      <c r="A962" s="598"/>
      <c r="B962" s="1219" t="str">
        <f>'statement of marks'!$A$1</f>
        <v>jk- ck- ek/;fed fo|ky; uohu] fuEckgsM+k</v>
      </c>
      <c r="C962" s="1220"/>
      <c r="D962" s="1220"/>
      <c r="E962" s="1220"/>
      <c r="F962" s="1220"/>
      <c r="G962" s="1220"/>
      <c r="H962" s="1220"/>
      <c r="I962" s="1220"/>
      <c r="J962" s="1220"/>
      <c r="K962" s="1220"/>
      <c r="L962" s="1220"/>
      <c r="M962" s="1220"/>
      <c r="N962" s="1220"/>
      <c r="O962" s="1220"/>
      <c r="P962" s="1220"/>
      <c r="Q962" s="1220"/>
      <c r="R962" s="1220"/>
      <c r="S962" s="1220"/>
      <c r="T962" s="1220"/>
      <c r="U962" s="1220"/>
      <c r="V962" s="1221"/>
    </row>
    <row r="963" spans="1:22" ht="16" customHeight="1">
      <c r="A963" s="598"/>
      <c r="B963" s="1114" t="s">
        <v>467</v>
      </c>
      <c r="C963" s="1115"/>
      <c r="D963" s="1119" t="str">
        <f>'statement of marks'!$H$3</f>
        <v>2015-16</v>
      </c>
      <c r="E963" s="1119"/>
      <c r="F963" s="1119"/>
      <c r="G963" s="1119"/>
      <c r="H963" s="1119"/>
      <c r="I963" s="1119"/>
      <c r="J963" s="1119"/>
      <c r="K963" s="1119"/>
      <c r="L963" s="1119"/>
      <c r="M963" s="1119"/>
      <c r="N963" s="1119"/>
      <c r="O963" s="1119"/>
      <c r="P963" s="1119"/>
      <c r="Q963" s="1119"/>
      <c r="R963" s="1119"/>
      <c r="S963" s="1119"/>
      <c r="T963" s="1119"/>
      <c r="U963" s="1119"/>
      <c r="V963" s="1196"/>
    </row>
    <row r="964" spans="1:22" ht="16" customHeight="1">
      <c r="A964" s="598"/>
      <c r="B964" s="1114" t="s">
        <v>218</v>
      </c>
      <c r="C964" s="1115"/>
      <c r="D964" s="1115" t="str">
        <f>IF('statement of marks'!J37="","",'statement of marks'!J37)</f>
        <v/>
      </c>
      <c r="E964" s="1115"/>
      <c r="F964" s="1115"/>
      <c r="G964" s="1115"/>
      <c r="H964" s="1115"/>
      <c r="I964" s="1115"/>
      <c r="J964" s="1115"/>
      <c r="K964" s="1115"/>
      <c r="L964" s="1115"/>
      <c r="M964" s="1115"/>
      <c r="N964" s="1115"/>
      <c r="O964" s="1115"/>
      <c r="P964" s="1115"/>
      <c r="Q964" s="1115"/>
      <c r="R964" s="1115"/>
      <c r="S964" s="1115"/>
      <c r="T964" s="1115"/>
      <c r="U964" s="1115"/>
      <c r="V964" s="1197"/>
    </row>
    <row r="965" spans="1:22" ht="16" customHeight="1">
      <c r="A965" s="598"/>
      <c r="B965" s="1114" t="s">
        <v>219</v>
      </c>
      <c r="C965" s="1115"/>
      <c r="D965" s="1115" t="str">
        <f>IF('statement of marks'!K37="","",'statement of marks'!K37)</f>
        <v/>
      </c>
      <c r="E965" s="1115"/>
      <c r="F965" s="1115"/>
      <c r="G965" s="1115"/>
      <c r="H965" s="1115"/>
      <c r="I965" s="1115"/>
      <c r="J965" s="1115"/>
      <c r="K965" s="1115"/>
      <c r="L965" s="1115"/>
      <c r="M965" s="1115"/>
      <c r="N965" s="1115"/>
      <c r="O965" s="1115"/>
      <c r="P965" s="1115"/>
      <c r="Q965" s="1115"/>
      <c r="R965" s="1115"/>
      <c r="S965" s="1115"/>
      <c r="T965" s="1115"/>
      <c r="U965" s="1115"/>
      <c r="V965" s="1197"/>
    </row>
    <row r="966" spans="1:22" ht="16" customHeight="1">
      <c r="A966" s="598"/>
      <c r="B966" s="1114" t="s">
        <v>220</v>
      </c>
      <c r="C966" s="1115"/>
      <c r="D966" s="1115" t="str">
        <f>IF('statement of marks'!L37="","",'statement of marks'!L37)</f>
        <v/>
      </c>
      <c r="E966" s="1115"/>
      <c r="F966" s="1115"/>
      <c r="G966" s="1115"/>
      <c r="H966" s="1115"/>
      <c r="I966" s="1115"/>
      <c r="J966" s="1115"/>
      <c r="K966" s="1115"/>
      <c r="L966" s="1115"/>
      <c r="M966" s="1115"/>
      <c r="N966" s="1115"/>
      <c r="O966" s="1115"/>
      <c r="P966" s="1115"/>
      <c r="Q966" s="1115"/>
      <c r="R966" s="1115"/>
      <c r="S966" s="1115"/>
      <c r="T966" s="1115"/>
      <c r="U966" s="1115"/>
      <c r="V966" s="1197"/>
    </row>
    <row r="967" spans="1:22" ht="16" customHeight="1">
      <c r="A967" s="598"/>
      <c r="B967" s="1114" t="s">
        <v>221</v>
      </c>
      <c r="C967" s="1115"/>
      <c r="D967" s="1119" t="str">
        <f>'statement of marks'!$G$3</f>
        <v>6 A</v>
      </c>
      <c r="E967" s="1119"/>
      <c r="F967" s="1119"/>
      <c r="G967" s="1115" t="s">
        <v>9</v>
      </c>
      <c r="H967" s="1115"/>
      <c r="I967" s="1115"/>
      <c r="J967" s="1119" t="str">
        <f>IF('statement of marks'!D37="","",'statement of marks'!D37)</f>
        <v/>
      </c>
      <c r="K967" s="1119"/>
      <c r="L967" s="1119"/>
      <c r="M967" s="1115" t="s">
        <v>222</v>
      </c>
      <c r="N967" s="1115"/>
      <c r="O967" s="1115"/>
      <c r="P967" s="1119" t="str">
        <f>IF('statement of marks'!F37="","",'statement of marks'!F37)</f>
        <v/>
      </c>
      <c r="Q967" s="1119"/>
      <c r="R967" s="1119"/>
      <c r="S967" s="1214" t="str">
        <f>IF('statement of marks'!$J$3="","",'statement of marks'!$J$3)</f>
        <v xml:space="preserve">fo|ky; dk Mk;l dksM+ </v>
      </c>
      <c r="T967" s="1214"/>
      <c r="U967" s="1214"/>
      <c r="V967" s="1215"/>
    </row>
    <row r="968" spans="1:22" ht="16" customHeight="1">
      <c r="A968" s="598"/>
      <c r="B968" s="601" t="s">
        <v>0</v>
      </c>
      <c r="C968" s="602"/>
      <c r="D968" s="1121" t="str">
        <f>IF('statement of marks'!H37="","",'statement of marks'!H37)</f>
        <v/>
      </c>
      <c r="E968" s="1121"/>
      <c r="F968" s="1121"/>
      <c r="G968" s="1115" t="str">
        <f>IF('statement of marks'!I37="","",'statement of marks'!I37)</f>
        <v/>
      </c>
      <c r="H968" s="1115"/>
      <c r="I968" s="1115"/>
      <c r="J968" s="1115"/>
      <c r="K968" s="1115"/>
      <c r="L968" s="1115"/>
      <c r="M968" s="1115"/>
      <c r="N968" s="1115"/>
      <c r="O968" s="1115"/>
      <c r="P968" s="1115"/>
      <c r="Q968" s="1115"/>
      <c r="R968" s="1115"/>
      <c r="S968" s="1190" t="str">
        <f>IF('statement of marks'!$K$3="","",'statement of marks'!$K$3)</f>
        <v xml:space="preserve">08291009401   </v>
      </c>
      <c r="T968" s="1190"/>
      <c r="U968" s="1190"/>
      <c r="V968" s="1191"/>
    </row>
    <row r="969" spans="1:22" ht="16" customHeight="1">
      <c r="A969" s="598"/>
      <c r="B969" s="561" t="s">
        <v>28</v>
      </c>
      <c r="C969" s="603" t="s">
        <v>97</v>
      </c>
      <c r="D969" s="1081" t="s">
        <v>1</v>
      </c>
      <c r="E969" s="1081"/>
      <c r="F969" s="1081"/>
      <c r="G969" s="1081" t="s">
        <v>21</v>
      </c>
      <c r="H969" s="1081"/>
      <c r="I969" s="1081"/>
      <c r="J969" s="1081" t="s">
        <v>68</v>
      </c>
      <c r="K969" s="1081"/>
      <c r="L969" s="1081"/>
      <c r="M969" s="1081" t="s">
        <v>98</v>
      </c>
      <c r="N969" s="1081"/>
      <c r="O969" s="1081"/>
      <c r="P969" s="1192" t="s">
        <v>278</v>
      </c>
      <c r="Q969" s="1193" t="s">
        <v>459</v>
      </c>
      <c r="R969" s="1193"/>
      <c r="S969" s="1193"/>
      <c r="T969" s="1194" t="s">
        <v>458</v>
      </c>
      <c r="U969" s="1194"/>
      <c r="V969" s="1195"/>
    </row>
    <row r="970" spans="1:22" ht="16" customHeight="1">
      <c r="A970" s="598"/>
      <c r="B970" s="561"/>
      <c r="C970" s="603"/>
      <c r="D970" s="596" t="s">
        <v>468</v>
      </c>
      <c r="E970" s="596" t="s">
        <v>469</v>
      </c>
      <c r="F970" s="604" t="s">
        <v>2</v>
      </c>
      <c r="G970" s="596" t="s">
        <v>468</v>
      </c>
      <c r="H970" s="596" t="s">
        <v>469</v>
      </c>
      <c r="I970" s="604" t="s">
        <v>2</v>
      </c>
      <c r="J970" s="596" t="s">
        <v>468</v>
      </c>
      <c r="K970" s="596" t="s">
        <v>469</v>
      </c>
      <c r="L970" s="604" t="s">
        <v>2</v>
      </c>
      <c r="M970" s="596" t="s">
        <v>468</v>
      </c>
      <c r="N970" s="596" t="s">
        <v>469</v>
      </c>
      <c r="O970" s="604" t="s">
        <v>2</v>
      </c>
      <c r="P970" s="1192"/>
      <c r="Q970" s="596" t="s">
        <v>468</v>
      </c>
      <c r="R970" s="596" t="s">
        <v>469</v>
      </c>
      <c r="S970" s="608" t="s">
        <v>2</v>
      </c>
      <c r="T970" s="618" t="s">
        <v>304</v>
      </c>
      <c r="U970" s="619" t="s">
        <v>5</v>
      </c>
      <c r="V970" s="620" t="s">
        <v>464</v>
      </c>
    </row>
    <row r="971" spans="1:22" ht="16" customHeight="1">
      <c r="A971" s="599"/>
      <c r="B971" s="1178" t="s">
        <v>3</v>
      </c>
      <c r="C971" s="1179"/>
      <c r="D971" s="579">
        <f>IF('statement of marks'!M$6="","",'statement of marks'!M$6)</f>
        <v>5</v>
      </c>
      <c r="E971" s="579">
        <f>IF('statement of marks'!N$6="","",'statement of marks'!N$6)</f>
        <v>5</v>
      </c>
      <c r="F971" s="605">
        <f>IF('statement of marks'!O$6="","",'statement of marks'!O$6)</f>
        <v>10</v>
      </c>
      <c r="G971" s="579">
        <f>IF('statement of marks'!P$6="","",'statement of marks'!P$6)</f>
        <v>5</v>
      </c>
      <c r="H971" s="579">
        <f>IF('statement of marks'!Q$6="","",'statement of marks'!Q$6)</f>
        <v>5</v>
      </c>
      <c r="I971" s="605">
        <f>IF('statement of marks'!R$6="","",'statement of marks'!R$6)</f>
        <v>10</v>
      </c>
      <c r="J971" s="579">
        <f>IF('statement of marks'!S$6="","",'statement of marks'!S$6)</f>
        <v>5</v>
      </c>
      <c r="K971" s="579">
        <f>IF('statement of marks'!T$6="","",'statement of marks'!T$6)</f>
        <v>5</v>
      </c>
      <c r="L971" s="605">
        <f>IF('statement of marks'!U$6="","",'statement of marks'!U$6)</f>
        <v>10</v>
      </c>
      <c r="M971" s="579">
        <f>IF('statement of marks'!W$6="","",'statement of marks'!W$6)</f>
        <v>50</v>
      </c>
      <c r="N971" s="579">
        <f>IF('statement of marks'!X$6="","",'statement of marks'!X$6)</f>
        <v>20</v>
      </c>
      <c r="O971" s="605">
        <f>IF('statement of marks'!Y$6="","",'statement of marks'!Y$6)</f>
        <v>70</v>
      </c>
      <c r="P971" s="580">
        <f>IF('statement of marks'!Z$6="","",'statement of marks'!Z$6)</f>
        <v>100</v>
      </c>
      <c r="Q971" s="579">
        <f>IF('statement of marks'!AA$6="","",'statement of marks'!AA$6)</f>
        <v>70</v>
      </c>
      <c r="R971" s="579">
        <f>IF('statement of marks'!AB$6="","",'statement of marks'!AB$6)</f>
        <v>30</v>
      </c>
      <c r="S971" s="605">
        <f>IF('statement of marks'!AC$6="","",'statement of marks'!AC$6)</f>
        <v>100</v>
      </c>
      <c r="T971" s="615">
        <f>IF('statement of marks'!AD$6="","",'statement of marks'!AD$6)</f>
        <v>200</v>
      </c>
      <c r="U971" s="615" t="str">
        <f>IF('statement of marks'!AE$6="","",'statement of marks'!AE$6)</f>
        <v/>
      </c>
      <c r="V971" s="621" t="str">
        <f>IF('statement of marks'!AF$6="","",'statement of marks'!AF$6)</f>
        <v/>
      </c>
    </row>
    <row r="972" spans="1:22" ht="16" customHeight="1">
      <c r="A972" s="598"/>
      <c r="B972" s="1114" t="str">
        <f>IF('statement of marks'!$M$3="","",'statement of marks'!$M$3)</f>
        <v>fgUnh</v>
      </c>
      <c r="C972" s="1115"/>
      <c r="D972" s="275" t="str">
        <f>IF('statement of marks'!M37="","",'statement of marks'!M37)</f>
        <v/>
      </c>
      <c r="E972" s="275" t="str">
        <f>IF('statement of marks'!N37="","",'statement of marks'!N37)</f>
        <v/>
      </c>
      <c r="F972" s="606" t="str">
        <f>IF('statement of marks'!O37="","",'statement of marks'!O37)</f>
        <v/>
      </c>
      <c r="G972" s="275" t="str">
        <f>IF('statement of marks'!P37="","",'statement of marks'!P37)</f>
        <v/>
      </c>
      <c r="H972" s="275" t="str">
        <f>IF('statement of marks'!Q37="","",'statement of marks'!Q37)</f>
        <v/>
      </c>
      <c r="I972" s="606" t="str">
        <f>IF('statement of marks'!R37="","",'statement of marks'!R37)</f>
        <v/>
      </c>
      <c r="J972" s="275" t="str">
        <f>IF('statement of marks'!S37="","",'statement of marks'!S37)</f>
        <v/>
      </c>
      <c r="K972" s="275" t="str">
        <f>IF('statement of marks'!T37="","",'statement of marks'!T37)</f>
        <v/>
      </c>
      <c r="L972" s="606" t="str">
        <f>IF('statement of marks'!U37="","",'statement of marks'!U37)</f>
        <v/>
      </c>
      <c r="M972" s="275" t="str">
        <f>IF('statement of marks'!W37="","",'statement of marks'!W37)</f>
        <v/>
      </c>
      <c r="N972" s="275" t="str">
        <f>IF('statement of marks'!X37="","",'statement of marks'!X37)</f>
        <v/>
      </c>
      <c r="O972" s="606" t="str">
        <f>IF('statement of marks'!Y37="","",'statement of marks'!Y37)</f>
        <v/>
      </c>
      <c r="P972" s="277" t="str">
        <f>IF('statement of marks'!Z37="","",'statement of marks'!Z37)</f>
        <v/>
      </c>
      <c r="Q972" s="275" t="str">
        <f>IF('statement of marks'!AA37="","",'statement of marks'!AA37)</f>
        <v/>
      </c>
      <c r="R972" s="275" t="str">
        <f>IF('statement of marks'!AB37="","",'statement of marks'!AB37)</f>
        <v/>
      </c>
      <c r="S972" s="606" t="str">
        <f>IF('statement of marks'!AC37="","",'statement of marks'!AC37)</f>
        <v/>
      </c>
      <c r="T972" s="578" t="str">
        <f>IF('statement of marks'!AD37="","",'statement of marks'!AD37)</f>
        <v/>
      </c>
      <c r="U972" s="578" t="str">
        <f>IF('statement of marks'!AE37="","",'statement of marks'!AE37)</f>
        <v/>
      </c>
      <c r="V972" s="612" t="str">
        <f>IF('statement of marks'!AF37="","",'statement of marks'!AF37)</f>
        <v/>
      </c>
    </row>
    <row r="973" spans="1:22" ht="16" customHeight="1">
      <c r="A973" s="598"/>
      <c r="B973" s="1114" t="str">
        <f>IF('statement of marks'!$AI$3="","",'statement of marks'!$AI$3)</f>
        <v>vaxszth</v>
      </c>
      <c r="C973" s="1115"/>
      <c r="D973" s="275" t="str">
        <f>IF('statement of marks'!AI37="","",'statement of marks'!AI37)</f>
        <v/>
      </c>
      <c r="E973" s="275" t="str">
        <f>IF('statement of marks'!AJ37="","",'statement of marks'!AJ37)</f>
        <v/>
      </c>
      <c r="F973" s="606" t="str">
        <f>IF('statement of marks'!AK37="","",'statement of marks'!AK37)</f>
        <v/>
      </c>
      <c r="G973" s="275" t="str">
        <f>IF('statement of marks'!AL37="","",'statement of marks'!AL37)</f>
        <v/>
      </c>
      <c r="H973" s="275" t="str">
        <f>IF('statement of marks'!AM37="","",'statement of marks'!AM37)</f>
        <v/>
      </c>
      <c r="I973" s="606" t="str">
        <f>IF('statement of marks'!AN37="","",'statement of marks'!AN37)</f>
        <v/>
      </c>
      <c r="J973" s="275" t="str">
        <f>IF('statement of marks'!AO37="","",'statement of marks'!AO37)</f>
        <v/>
      </c>
      <c r="K973" s="275" t="str">
        <f>IF('statement of marks'!AP37="","",'statement of marks'!AP37)</f>
        <v/>
      </c>
      <c r="L973" s="606" t="str">
        <f>IF('statement of marks'!AQ37="","",'statement of marks'!AQ37)</f>
        <v/>
      </c>
      <c r="M973" s="275" t="str">
        <f>IF('statement of marks'!AS37="","",'statement of marks'!AS37)</f>
        <v/>
      </c>
      <c r="N973" s="275" t="str">
        <f>IF('statement of marks'!AT37="","",'statement of marks'!AT37)</f>
        <v/>
      </c>
      <c r="O973" s="606" t="str">
        <f>IF('statement of marks'!AU37="","",'statement of marks'!AU37)</f>
        <v/>
      </c>
      <c r="P973" s="277" t="str">
        <f>IF('statement of marks'!AV37="","",'statement of marks'!AV37)</f>
        <v/>
      </c>
      <c r="Q973" s="275" t="str">
        <f>IF('statement of marks'!AW37="","",'statement of marks'!AW37)</f>
        <v/>
      </c>
      <c r="R973" s="275" t="str">
        <f>IF('statement of marks'!AX37="","",'statement of marks'!AX37)</f>
        <v/>
      </c>
      <c r="S973" s="606" t="str">
        <f>IF('statement of marks'!AY37="","",'statement of marks'!AY37)</f>
        <v/>
      </c>
      <c r="T973" s="578" t="str">
        <f>IF('statement of marks'!AZ37="","",'statement of marks'!AZ37)</f>
        <v/>
      </c>
      <c r="U973" s="578" t="str">
        <f>IF('statement of marks'!BA37="","",'statement of marks'!BA37)</f>
        <v/>
      </c>
      <c r="V973" s="612" t="str">
        <f>IF('statement of marks'!BB37="","",'statement of marks'!BB37)</f>
        <v/>
      </c>
    </row>
    <row r="974" spans="1:22" ht="16" customHeight="1">
      <c r="A974" s="598"/>
      <c r="B974" s="1114" t="str">
        <f>IF('statement of marks'!BE37="s","laLd`r",IF('statement of marks'!BE37="u","mnwZ",IF('statement of marks'!BE37="g","xqtjkrh",IF('statement of marks'!BE37="p","iatkch",IF('statement of marks'!BE37="sd","fla/kh","r`rh; Hkk""kk")))))</f>
        <v>r`rh; Hkk"kk</v>
      </c>
      <c r="C974" s="1115"/>
      <c r="D974" s="275" t="str">
        <f>IF('statement of marks'!BF37="","",'statement of marks'!BF37)</f>
        <v/>
      </c>
      <c r="E974" s="275" t="str">
        <f>IF('statement of marks'!BG37="","",'statement of marks'!BG37)</f>
        <v/>
      </c>
      <c r="F974" s="606" t="str">
        <f>IF('statement of marks'!BH37="","",'statement of marks'!BH37)</f>
        <v/>
      </c>
      <c r="G974" s="275" t="str">
        <f>IF('statement of marks'!BI37="","",'statement of marks'!BI37)</f>
        <v/>
      </c>
      <c r="H974" s="275" t="str">
        <f>IF('statement of marks'!BJ37="","",'statement of marks'!BJ37)</f>
        <v/>
      </c>
      <c r="I974" s="606" t="str">
        <f>IF('statement of marks'!BK37="","",'statement of marks'!BK37)</f>
        <v/>
      </c>
      <c r="J974" s="275" t="str">
        <f>IF('statement of marks'!BL37="","",'statement of marks'!BL37)</f>
        <v/>
      </c>
      <c r="K974" s="275" t="str">
        <f>IF('statement of marks'!BM37="","",'statement of marks'!BM37)</f>
        <v/>
      </c>
      <c r="L974" s="606" t="str">
        <f>IF('statement of marks'!BN37="","",'statement of marks'!BN37)</f>
        <v/>
      </c>
      <c r="M974" s="275" t="str">
        <f>IF('statement of marks'!BP37="","",'statement of marks'!BP37)</f>
        <v/>
      </c>
      <c r="N974" s="275" t="str">
        <f>IF('statement of marks'!BQ37="","",'statement of marks'!BQ37)</f>
        <v/>
      </c>
      <c r="O974" s="606" t="str">
        <f>IF('statement of marks'!BR37="","",'statement of marks'!BR37)</f>
        <v/>
      </c>
      <c r="P974" s="277" t="str">
        <f>IF('statement of marks'!BS37="","",'statement of marks'!BS37)</f>
        <v/>
      </c>
      <c r="Q974" s="275" t="str">
        <f>IF('statement of marks'!BT37="","",'statement of marks'!BT37)</f>
        <v/>
      </c>
      <c r="R974" s="275" t="str">
        <f>IF('statement of marks'!BU37="","",'statement of marks'!BU37)</f>
        <v/>
      </c>
      <c r="S974" s="606" t="str">
        <f>IF('statement of marks'!BV37="","",'statement of marks'!BV37)</f>
        <v/>
      </c>
      <c r="T974" s="578" t="str">
        <f>IF('statement of marks'!BW37="","",'statement of marks'!BW37)</f>
        <v/>
      </c>
      <c r="U974" s="578" t="str">
        <f>IF('statement of marks'!BX37="","",'statement of marks'!BX37)</f>
        <v/>
      </c>
      <c r="V974" s="612" t="str">
        <f>IF('statement of marks'!BY37="","",'statement of marks'!BY37)</f>
        <v/>
      </c>
    </row>
    <row r="975" spans="1:22" ht="16" customHeight="1">
      <c r="A975" s="598"/>
      <c r="B975" s="1114" t="str">
        <f>IF('statement of marks'!$CB$3="","",'statement of marks'!$CB$3)</f>
        <v>xf.kr</v>
      </c>
      <c r="C975" s="1115"/>
      <c r="D975" s="275" t="str">
        <f>IF('statement of marks'!CB37="","",'statement of marks'!CB37)</f>
        <v/>
      </c>
      <c r="E975" s="275" t="str">
        <f>IF('statement of marks'!CC37="","",'statement of marks'!CC37)</f>
        <v/>
      </c>
      <c r="F975" s="606" t="str">
        <f>IF('statement of marks'!CD37="","",'statement of marks'!CD37)</f>
        <v/>
      </c>
      <c r="G975" s="275" t="str">
        <f>IF('statement of marks'!CE37="","",'statement of marks'!CE37)</f>
        <v/>
      </c>
      <c r="H975" s="275" t="str">
        <f>IF('statement of marks'!CF37="","",'statement of marks'!CF37)</f>
        <v/>
      </c>
      <c r="I975" s="606" t="str">
        <f>IF('statement of marks'!CG37="","",'statement of marks'!CG37)</f>
        <v/>
      </c>
      <c r="J975" s="275" t="str">
        <f>IF('statement of marks'!CH37="","",'statement of marks'!CH37)</f>
        <v/>
      </c>
      <c r="K975" s="275" t="str">
        <f>IF('statement of marks'!CI37="","",'statement of marks'!CI37)</f>
        <v/>
      </c>
      <c r="L975" s="606" t="str">
        <f>IF('statement of marks'!CJ37="","",'statement of marks'!CJ37)</f>
        <v/>
      </c>
      <c r="M975" s="275" t="str">
        <f>IF('statement of marks'!CL37="","",'statement of marks'!CL37)</f>
        <v/>
      </c>
      <c r="N975" s="275" t="str">
        <f>IF('statement of marks'!CM37="","",'statement of marks'!CM37)</f>
        <v/>
      </c>
      <c r="O975" s="606" t="str">
        <f>IF('statement of marks'!CN37="","",'statement of marks'!CN37)</f>
        <v/>
      </c>
      <c r="P975" s="277" t="str">
        <f>IF('statement of marks'!CO37="","",'statement of marks'!CO37)</f>
        <v/>
      </c>
      <c r="Q975" s="275" t="str">
        <f>IF('statement of marks'!CP37="","",'statement of marks'!CP37)</f>
        <v/>
      </c>
      <c r="R975" s="275" t="str">
        <f>IF('statement of marks'!CQ37="","",'statement of marks'!CQ37)</f>
        <v/>
      </c>
      <c r="S975" s="606" t="str">
        <f>IF('statement of marks'!CR37="","",'statement of marks'!CR37)</f>
        <v/>
      </c>
      <c r="T975" s="578" t="str">
        <f>IF('statement of marks'!CS37="","",'statement of marks'!CS37)</f>
        <v/>
      </c>
      <c r="U975" s="578" t="str">
        <f>IF('statement of marks'!CT37="","",'statement of marks'!CT37)</f>
        <v/>
      </c>
      <c r="V975" s="612" t="str">
        <f>IF('statement of marks'!CU37="","",'statement of marks'!CU37)</f>
        <v/>
      </c>
    </row>
    <row r="976" spans="1:22" ht="16" customHeight="1">
      <c r="A976" s="598"/>
      <c r="B976" s="1114" t="str">
        <f>IF('statement of marks'!$CX$3="","",'statement of marks'!$CX$3)</f>
        <v>foKku</v>
      </c>
      <c r="C976" s="1115"/>
      <c r="D976" s="275" t="str">
        <f>IF('statement of marks'!CX37="","",'statement of marks'!CX37)</f>
        <v/>
      </c>
      <c r="E976" s="275" t="str">
        <f>IF('statement of marks'!CY37="","",'statement of marks'!CY37)</f>
        <v/>
      </c>
      <c r="F976" s="606" t="str">
        <f>IF('statement of marks'!CZ37="","",'statement of marks'!CZ37)</f>
        <v/>
      </c>
      <c r="G976" s="275" t="str">
        <f>IF('statement of marks'!DA37="","",'statement of marks'!DA37)</f>
        <v/>
      </c>
      <c r="H976" s="275" t="str">
        <f>IF('statement of marks'!DB37="","",'statement of marks'!DB37)</f>
        <v/>
      </c>
      <c r="I976" s="606" t="str">
        <f>IF('statement of marks'!DC37="","",'statement of marks'!DC37)</f>
        <v/>
      </c>
      <c r="J976" s="275" t="str">
        <f>IF('statement of marks'!DD37="","",'statement of marks'!DD37)</f>
        <v/>
      </c>
      <c r="K976" s="275" t="str">
        <f>IF('statement of marks'!DE37="","",'statement of marks'!DE37)</f>
        <v/>
      </c>
      <c r="L976" s="606" t="str">
        <f>IF('statement of marks'!DF37="","",'statement of marks'!DF37)</f>
        <v/>
      </c>
      <c r="M976" s="275" t="str">
        <f>IF('statement of marks'!DH37="","",'statement of marks'!DH37)</f>
        <v/>
      </c>
      <c r="N976" s="275" t="str">
        <f>IF('statement of marks'!DI37="","",'statement of marks'!DI37)</f>
        <v/>
      </c>
      <c r="O976" s="606" t="str">
        <f>IF('statement of marks'!DJ37="","",'statement of marks'!DJ37)</f>
        <v/>
      </c>
      <c r="P976" s="277" t="str">
        <f>IF('statement of marks'!DK37="","",'statement of marks'!DK37)</f>
        <v/>
      </c>
      <c r="Q976" s="275" t="str">
        <f>IF('statement of marks'!DL37="","",'statement of marks'!DL37)</f>
        <v/>
      </c>
      <c r="R976" s="275" t="str">
        <f>IF('statement of marks'!DM37="","",'statement of marks'!DM37)</f>
        <v/>
      </c>
      <c r="S976" s="606" t="str">
        <f>IF('statement of marks'!DN37="","",'statement of marks'!DN37)</f>
        <v/>
      </c>
      <c r="T976" s="578" t="str">
        <f>IF('statement of marks'!DO37="","",'statement of marks'!DO37)</f>
        <v/>
      </c>
      <c r="U976" s="578" t="str">
        <f>IF('statement of marks'!DP37="","",'statement of marks'!DP37)</f>
        <v/>
      </c>
      <c r="V976" s="612" t="str">
        <f>IF('statement of marks'!DQ37="","",'statement of marks'!DQ37)</f>
        <v/>
      </c>
    </row>
    <row r="977" spans="1:22" ht="16" customHeight="1">
      <c r="A977" s="598"/>
      <c r="B977" s="1114" t="str">
        <f>IF('statement of marks'!$DT$3="","",'statement of marks'!$DT$3)</f>
        <v>lkekftd foKku</v>
      </c>
      <c r="C977" s="1115"/>
      <c r="D977" s="275" t="str">
        <f>IF('statement of marks'!DT37="","",'statement of marks'!DT37)</f>
        <v/>
      </c>
      <c r="E977" s="275" t="str">
        <f>IF('statement of marks'!DU37="","",'statement of marks'!DU37)</f>
        <v/>
      </c>
      <c r="F977" s="606" t="str">
        <f>IF('statement of marks'!DV37="","",'statement of marks'!DV37)</f>
        <v/>
      </c>
      <c r="G977" s="275" t="str">
        <f>IF('statement of marks'!DW37="","",'statement of marks'!DW37)</f>
        <v/>
      </c>
      <c r="H977" s="275" t="str">
        <f>IF('statement of marks'!DX37="","",'statement of marks'!DX37)</f>
        <v/>
      </c>
      <c r="I977" s="606" t="str">
        <f>IF('statement of marks'!DY37="","",'statement of marks'!DY37)</f>
        <v/>
      </c>
      <c r="J977" s="275" t="str">
        <f>IF('statement of marks'!DZ37="","",'statement of marks'!DZ37)</f>
        <v/>
      </c>
      <c r="K977" s="275" t="str">
        <f>IF('statement of marks'!EA37="","",'statement of marks'!EA37)</f>
        <v/>
      </c>
      <c r="L977" s="606" t="str">
        <f>IF('statement of marks'!EB37="","",'statement of marks'!EB37)</f>
        <v/>
      </c>
      <c r="M977" s="275" t="str">
        <f>IF('statement of marks'!ED37="","",'statement of marks'!ED37)</f>
        <v/>
      </c>
      <c r="N977" s="275" t="str">
        <f>IF('statement of marks'!EE37="","",'statement of marks'!EE37)</f>
        <v/>
      </c>
      <c r="O977" s="606" t="str">
        <f>IF('statement of marks'!EF37="","",'statement of marks'!EF37)</f>
        <v/>
      </c>
      <c r="P977" s="277" t="str">
        <f>IF('statement of marks'!EG37="","",'statement of marks'!EG37)</f>
        <v/>
      </c>
      <c r="Q977" s="275" t="str">
        <f>IF('statement of marks'!EH37="","",'statement of marks'!EH37)</f>
        <v/>
      </c>
      <c r="R977" s="275" t="str">
        <f>IF('statement of marks'!EI37="","",'statement of marks'!EI37)</f>
        <v/>
      </c>
      <c r="S977" s="606" t="str">
        <f>IF('statement of marks'!EJ37="","",'statement of marks'!EJ37)</f>
        <v/>
      </c>
      <c r="T977" s="578" t="str">
        <f>IF('statement of marks'!EK37="","",'statement of marks'!EK37)</f>
        <v/>
      </c>
      <c r="U977" s="578" t="str">
        <f>IF('statement of marks'!EL37="","",'statement of marks'!EL37)</f>
        <v/>
      </c>
      <c r="V977" s="612" t="str">
        <f>IF('statement of marks'!EM37="","",'statement of marks'!EM37)</f>
        <v/>
      </c>
    </row>
    <row r="978" spans="1:22" ht="16" customHeight="1">
      <c r="A978" s="598"/>
      <c r="B978" s="1117" t="s">
        <v>271</v>
      </c>
      <c r="C978" s="1118"/>
      <c r="D978" s="1081" t="s">
        <v>1</v>
      </c>
      <c r="E978" s="1081"/>
      <c r="F978" s="1081"/>
      <c r="G978" s="1081" t="s">
        <v>21</v>
      </c>
      <c r="H978" s="1081"/>
      <c r="I978" s="1081"/>
      <c r="J978" s="1081" t="s">
        <v>272</v>
      </c>
      <c r="K978" s="1081"/>
      <c r="L978" s="1081"/>
      <c r="M978" s="1081" t="s">
        <v>68</v>
      </c>
      <c r="N978" s="1081"/>
      <c r="O978" s="1081"/>
      <c r="P978" s="1081" t="s">
        <v>463</v>
      </c>
      <c r="Q978" s="1081"/>
      <c r="R978" s="1081"/>
      <c r="S978" s="609"/>
      <c r="T978" s="1187" t="s">
        <v>458</v>
      </c>
      <c r="U978" s="1188"/>
      <c r="V978" s="1189"/>
    </row>
    <row r="979" spans="1:22" ht="16" customHeight="1">
      <c r="A979" s="599"/>
      <c r="B979" s="1175" t="s">
        <v>3</v>
      </c>
      <c r="C979" s="1176"/>
      <c r="D979" s="1177">
        <f>IF('statement of marks'!EP$6="","",'statement of marks'!EP$6)</f>
        <v>20</v>
      </c>
      <c r="E979" s="1177"/>
      <c r="F979" s="1177"/>
      <c r="G979" s="1177">
        <f>IF('statement of marks'!EQ$6="","",'statement of marks'!EQ$6)</f>
        <v>20</v>
      </c>
      <c r="H979" s="1177"/>
      <c r="I979" s="1177"/>
      <c r="J979" s="1177">
        <f>IF('statement of marks'!ES$6="","",'statement of marks'!ES$6)</f>
        <v>20</v>
      </c>
      <c r="K979" s="1177"/>
      <c r="L979" s="1177"/>
      <c r="M979" s="1177">
        <f>IF('statement of marks'!ER$6="","",'statement of marks'!ER$6)</f>
        <v>20</v>
      </c>
      <c r="N979" s="1177"/>
      <c r="O979" s="1177"/>
      <c r="P979" s="1177">
        <f>IF('statement of marks'!ET$6="","",'statement of marks'!ET$6)</f>
        <v>20</v>
      </c>
      <c r="Q979" s="1177"/>
      <c r="R979" s="1177"/>
      <c r="S979" s="610" t="str">
        <f>IF('statement of marks'!FE$6="","",'statement of marks'!EX$6)</f>
        <v/>
      </c>
      <c r="T979" s="615">
        <f>IF('statement of marks'!EU$6="","",'statement of marks'!EU$6)</f>
        <v>100</v>
      </c>
      <c r="U979" s="616" t="s">
        <v>5</v>
      </c>
      <c r="V979" s="617" t="s">
        <v>464</v>
      </c>
    </row>
    <row r="980" spans="1:22" ht="16" customHeight="1">
      <c r="A980" s="598"/>
      <c r="B980" s="1114" t="str">
        <f>IF('statement of marks'!$EP$3="","",'statement of marks'!$EP$3)</f>
        <v>dk;kZuqHko</v>
      </c>
      <c r="C980" s="1115"/>
      <c r="D980" s="1103" t="str">
        <f>IF('statement of marks'!EP37="","",'statement of marks'!EP37)</f>
        <v/>
      </c>
      <c r="E980" s="1103"/>
      <c r="F980" s="1103"/>
      <c r="G980" s="1103" t="str">
        <f>IF('statement of marks'!EQ37="","",'statement of marks'!EQ37)</f>
        <v/>
      </c>
      <c r="H980" s="1103"/>
      <c r="I980" s="1103"/>
      <c r="J980" s="1103" t="str">
        <f>IF('statement of marks'!ES37="","",'statement of marks'!ES37)</f>
        <v/>
      </c>
      <c r="K980" s="1103"/>
      <c r="L980" s="1103"/>
      <c r="M980" s="1103" t="str">
        <f>IF('statement of marks'!ER37="","",'statement of marks'!ER37)</f>
        <v/>
      </c>
      <c r="N980" s="1103"/>
      <c r="O980" s="1103"/>
      <c r="P980" s="1103" t="str">
        <f>IF('statement of marks'!ET37="","",'statement of marks'!ET37)</f>
        <v/>
      </c>
      <c r="Q980" s="1103"/>
      <c r="R980" s="1103"/>
      <c r="S980" s="611"/>
      <c r="T980" s="613" t="str">
        <f>IF('statement of marks'!EU37="","",'statement of marks'!EU37)</f>
        <v/>
      </c>
      <c r="U980" s="613" t="str">
        <f>IF('statement of marks'!EV37="","",'statement of marks'!EV37)</f>
        <v/>
      </c>
      <c r="V980" s="614" t="str">
        <f>IF('statement of marks'!EW37="","",'statement of marks'!EW37)</f>
        <v/>
      </c>
    </row>
    <row r="981" spans="1:22" ht="16" customHeight="1">
      <c r="A981" s="598"/>
      <c r="B981" s="1112" t="str">
        <f>IF('statement of marks'!$EZ$3="","",'statement of marks'!$EZ$3)</f>
        <v>dyk f'k{kk</v>
      </c>
      <c r="C981" s="1113"/>
      <c r="D981" s="1103" t="str">
        <f>IF('statement of marks'!EZ37="","",'statement of marks'!EZ37)</f>
        <v/>
      </c>
      <c r="E981" s="1103"/>
      <c r="F981" s="1103"/>
      <c r="G981" s="1103" t="str">
        <f>IF('statement of marks'!FA37="","",'statement of marks'!FA37)</f>
        <v/>
      </c>
      <c r="H981" s="1103"/>
      <c r="I981" s="1103"/>
      <c r="J981" s="1103" t="str">
        <f>IF('statement of marks'!FC37="","",'statement of marks'!FC37)</f>
        <v/>
      </c>
      <c r="K981" s="1103"/>
      <c r="L981" s="1103"/>
      <c r="M981" s="1103" t="str">
        <f>IF('statement of marks'!FB37="","",'statement of marks'!FB37)</f>
        <v/>
      </c>
      <c r="N981" s="1103"/>
      <c r="O981" s="1103"/>
      <c r="P981" s="1103" t="str">
        <f>IF('statement of marks'!FD37="","",'statement of marks'!FD37)</f>
        <v/>
      </c>
      <c r="Q981" s="1103"/>
      <c r="R981" s="1103"/>
      <c r="S981" s="611"/>
      <c r="T981" s="613" t="str">
        <f>IF('statement of marks'!FE37="","",'statement of marks'!FE37)</f>
        <v/>
      </c>
      <c r="U981" s="613" t="str">
        <f>IF('statement of marks'!FF37="","",'statement of marks'!FF37)</f>
        <v/>
      </c>
      <c r="V981" s="614" t="str">
        <f>IF('statement of marks'!FG37="","",'statement of marks'!FG37)</f>
        <v/>
      </c>
    </row>
    <row r="982" spans="1:22" ht="16" customHeight="1">
      <c r="A982" s="598"/>
      <c r="B982" s="1109" t="str">
        <f>IF('statement of marks'!$FJ$3="","",'statement of marks'!$FJ$3)</f>
        <v>LokLF; ,oe~ 'kkjhfjd f'k{kk</v>
      </c>
      <c r="C982" s="1110"/>
      <c r="D982" s="1103" t="str">
        <f>IF('statement of marks'!FJ37="","",'statement of marks'!FJ37)</f>
        <v/>
      </c>
      <c r="E982" s="1103"/>
      <c r="F982" s="1103"/>
      <c r="G982" s="1103" t="str">
        <f>IF('statement of marks'!FK37="","",'statement of marks'!FK37)</f>
        <v/>
      </c>
      <c r="H982" s="1103"/>
      <c r="I982" s="1103"/>
      <c r="J982" s="1103" t="str">
        <f>IF('statement of marks'!FM37="","",'statement of marks'!FM37)</f>
        <v/>
      </c>
      <c r="K982" s="1103"/>
      <c r="L982" s="1103"/>
      <c r="M982" s="1103" t="str">
        <f>IF('statement of marks'!FL37="","",'statement of marks'!FL37)</f>
        <v/>
      </c>
      <c r="N982" s="1103"/>
      <c r="O982" s="1103"/>
      <c r="P982" s="1103" t="str">
        <f>IF('statement of marks'!FN37="","",'statement of marks'!FN37)</f>
        <v/>
      </c>
      <c r="Q982" s="1103"/>
      <c r="R982" s="1103"/>
      <c r="S982" s="611"/>
      <c r="T982" s="613" t="str">
        <f>IF('statement of marks'!FO37="","",'statement of marks'!FO37)</f>
        <v/>
      </c>
      <c r="U982" s="613" t="str">
        <f>IF('statement of marks'!FP37="","",'statement of marks'!FP37)</f>
        <v/>
      </c>
      <c r="V982" s="614" t="str">
        <f>IF('statement of marks'!FQ37="","",'statement of marks'!FQ37)</f>
        <v/>
      </c>
    </row>
    <row r="983" spans="1:22" ht="16" customHeight="1">
      <c r="A983" s="598"/>
      <c r="B983" s="1104" t="s">
        <v>273</v>
      </c>
      <c r="C983" s="1105"/>
      <c r="D983" s="1213" t="str">
        <f>details!$DZ$3</f>
        <v>vxLr rd</v>
      </c>
      <c r="E983" s="1213"/>
      <c r="F983" s="1213"/>
      <c r="G983" s="1213" t="str">
        <f>details!$ED$3</f>
        <v>vDVwcj rd</v>
      </c>
      <c r="H983" s="1213"/>
      <c r="I983" s="1213"/>
      <c r="J983" s="1213" t="str">
        <f>details!$EL$3</f>
        <v>Qjojh rd</v>
      </c>
      <c r="K983" s="1213"/>
      <c r="L983" s="1213"/>
      <c r="M983" s="1213" t="str">
        <f>details!$EH$3</f>
        <v>fnlEcj rd</v>
      </c>
      <c r="N983" s="1213"/>
      <c r="O983" s="1213"/>
      <c r="P983" s="1213" t="str">
        <f>details!$EP$3</f>
        <v>loZ ;ksx</v>
      </c>
      <c r="Q983" s="1213"/>
      <c r="R983" s="1213"/>
      <c r="S983" s="1106" t="s">
        <v>475</v>
      </c>
      <c r="T983" s="1107"/>
      <c r="U983" s="1107"/>
      <c r="V983" s="1180"/>
    </row>
    <row r="984" spans="1:22" ht="16" customHeight="1">
      <c r="A984" s="598"/>
      <c r="B984" s="1100" t="s">
        <v>99</v>
      </c>
      <c r="C984" s="1101"/>
      <c r="D984" s="1102" t="str">
        <f>IF(details!EA37="","",details!EA37)</f>
        <v/>
      </c>
      <c r="E984" s="1102"/>
      <c r="F984" s="1102"/>
      <c r="G984" s="1102" t="str">
        <f>IF(details!EE37="","",details!EE37)</f>
        <v/>
      </c>
      <c r="H984" s="1102"/>
      <c r="I984" s="1102"/>
      <c r="J984" s="1102" t="str">
        <f>IF(details!EM37="","",details!EM37)</f>
        <v/>
      </c>
      <c r="K984" s="1102"/>
      <c r="L984" s="1102"/>
      <c r="M984" s="1102" t="str">
        <f>IF(details!EI37="","",details!EI37)</f>
        <v/>
      </c>
      <c r="N984" s="1102"/>
      <c r="O984" s="1102"/>
      <c r="P984" s="1102" t="str">
        <f>IF(details!EQ37="","",details!EQ37)</f>
        <v/>
      </c>
      <c r="Q984" s="1102"/>
      <c r="R984" s="1102"/>
      <c r="S984" s="1181">
        <f>'statement of marks'!$HG$108</f>
        <v>42460</v>
      </c>
      <c r="T984" s="1182"/>
      <c r="U984" s="1182"/>
      <c r="V984" s="1183"/>
    </row>
    <row r="985" spans="1:22" ht="16" customHeight="1">
      <c r="A985" s="598"/>
      <c r="B985" s="1094" t="s">
        <v>15</v>
      </c>
      <c r="C985" s="1095"/>
      <c r="D985" s="1096" t="str">
        <f>IF(details!DZ37="","",details!DZ37)</f>
        <v/>
      </c>
      <c r="E985" s="1096"/>
      <c r="F985" s="1096"/>
      <c r="G985" s="1096" t="str">
        <f>IF(details!ED37="","",details!ED37)</f>
        <v/>
      </c>
      <c r="H985" s="1096"/>
      <c r="I985" s="1096"/>
      <c r="J985" s="1096" t="str">
        <f>IF(details!EL37="","",details!EL37)</f>
        <v/>
      </c>
      <c r="K985" s="1096"/>
      <c r="L985" s="1096"/>
      <c r="M985" s="1096" t="str">
        <f>IF(details!EH37="","",details!EH37)</f>
        <v/>
      </c>
      <c r="N985" s="1096"/>
      <c r="O985" s="1096"/>
      <c r="P985" s="1096" t="str">
        <f>IF(details!EP37="","",details!EP37)</f>
        <v/>
      </c>
      <c r="Q985" s="1096"/>
      <c r="R985" s="1096"/>
      <c r="S985" s="1184"/>
      <c r="T985" s="1185"/>
      <c r="U985" s="1185"/>
      <c r="V985" s="1186"/>
    </row>
    <row r="986" spans="1:22" ht="16" customHeight="1">
      <c r="A986" s="1206"/>
      <c r="B986" s="1207" t="s">
        <v>473</v>
      </c>
      <c r="C986" s="1208"/>
      <c r="D986" s="1209" t="s">
        <v>3</v>
      </c>
      <c r="E986" s="1209"/>
      <c r="F986" s="1209"/>
      <c r="G986" s="1209" t="s">
        <v>389</v>
      </c>
      <c r="H986" s="1209"/>
      <c r="I986" s="1209"/>
      <c r="J986" s="1209" t="s">
        <v>5</v>
      </c>
      <c r="K986" s="1209"/>
      <c r="L986" s="1209"/>
      <c r="M986" s="1209" t="s">
        <v>465</v>
      </c>
      <c r="N986" s="1209"/>
      <c r="O986" s="1209"/>
      <c r="P986" s="1210" t="s">
        <v>306</v>
      </c>
      <c r="Q986" s="1210"/>
      <c r="R986" s="1210"/>
      <c r="S986" s="1209" t="s">
        <v>473</v>
      </c>
      <c r="T986" s="1209"/>
      <c r="U986" s="1209"/>
      <c r="V986" s="1211"/>
    </row>
    <row r="987" spans="1:22" ht="16" customHeight="1">
      <c r="A987" s="1206"/>
      <c r="B987" s="1207"/>
      <c r="C987" s="1208"/>
      <c r="D987" s="1212" t="str">
        <f>'statement of marks'!HE37</f>
        <v/>
      </c>
      <c r="E987" s="1212"/>
      <c r="F987" s="1212"/>
      <c r="G987" s="1212" t="str">
        <f>'statement of marks'!HF37</f>
        <v/>
      </c>
      <c r="H987" s="1212"/>
      <c r="I987" s="1212"/>
      <c r="J987" s="1212" t="str">
        <f>'statement of marks'!HG37</f>
        <v/>
      </c>
      <c r="K987" s="1212"/>
      <c r="L987" s="1212"/>
      <c r="M987" s="1212" t="str">
        <f>'statement of marks'!HJ37</f>
        <v/>
      </c>
      <c r="N987" s="1212"/>
      <c r="O987" s="1212"/>
      <c r="P987" s="1212" t="str">
        <f>'statement of marks'!HI37</f>
        <v/>
      </c>
      <c r="Q987" s="1212"/>
      <c r="R987" s="1212"/>
      <c r="S987" s="1209" t="str">
        <f>'statement of marks'!HD37</f>
        <v/>
      </c>
      <c r="T987" s="1209"/>
      <c r="U987" s="1209"/>
      <c r="V987" s="1211"/>
    </row>
    <row r="988" spans="1:22" ht="16" customHeight="1">
      <c r="A988" s="598"/>
      <c r="B988" s="1089" t="s">
        <v>100</v>
      </c>
      <c r="C988" s="1090"/>
      <c r="D988" s="1081"/>
      <c r="E988" s="1081"/>
      <c r="F988" s="1081"/>
      <c r="G988" s="1081"/>
      <c r="H988" s="1081"/>
      <c r="I988" s="1081"/>
      <c r="J988" s="1081"/>
      <c r="K988" s="1081"/>
      <c r="L988" s="1081"/>
      <c r="M988" s="1081"/>
      <c r="N988" s="1081"/>
      <c r="O988" s="1081"/>
      <c r="P988" s="1081"/>
      <c r="Q988" s="1081"/>
      <c r="R988" s="1081"/>
      <c r="S988" s="1081"/>
      <c r="T988" s="1081"/>
      <c r="U988" s="1081"/>
      <c r="V988" s="1205"/>
    </row>
    <row r="989" spans="1:22" ht="16" customHeight="1">
      <c r="A989" s="598"/>
      <c r="B989" s="1087" t="s">
        <v>80</v>
      </c>
      <c r="C989" s="1088"/>
      <c r="D989" s="1081"/>
      <c r="E989" s="1081"/>
      <c r="F989" s="1081"/>
      <c r="G989" s="1081"/>
      <c r="H989" s="1081"/>
      <c r="I989" s="1081"/>
      <c r="J989" s="1081"/>
      <c r="K989" s="1081"/>
      <c r="L989" s="1081"/>
      <c r="M989" s="1081"/>
      <c r="N989" s="1081"/>
      <c r="O989" s="1081"/>
      <c r="P989" s="1081"/>
      <c r="Q989" s="1081"/>
      <c r="R989" s="1081"/>
      <c r="S989" s="1081"/>
      <c r="T989" s="1081"/>
      <c r="U989" s="1081"/>
      <c r="V989" s="1205"/>
    </row>
    <row r="990" spans="1:22" ht="16" customHeight="1">
      <c r="A990" s="598"/>
      <c r="B990" s="1089" t="s">
        <v>466</v>
      </c>
      <c r="C990" s="1090"/>
      <c r="D990" s="1081"/>
      <c r="E990" s="1081"/>
      <c r="F990" s="1081"/>
      <c r="G990" s="1081"/>
      <c r="H990" s="1081"/>
      <c r="I990" s="1081"/>
      <c r="J990" s="1081"/>
      <c r="K990" s="1081"/>
      <c r="L990" s="1081"/>
      <c r="M990" s="1081"/>
      <c r="N990" s="1081"/>
      <c r="O990" s="1081"/>
      <c r="P990" s="1081" t="s">
        <v>466</v>
      </c>
      <c r="Q990" s="1081"/>
      <c r="R990" s="1081"/>
      <c r="S990" s="1081"/>
      <c r="T990" s="1081"/>
      <c r="U990" s="1081"/>
      <c r="V990" s="1205"/>
    </row>
    <row r="991" spans="1:22" ht="16" customHeight="1">
      <c r="A991" s="598"/>
      <c r="B991" s="1085" t="s">
        <v>101</v>
      </c>
      <c r="C991" s="1086"/>
      <c r="D991" s="1081"/>
      <c r="E991" s="1081"/>
      <c r="F991" s="1081"/>
      <c r="G991" s="1081"/>
      <c r="H991" s="1081"/>
      <c r="I991" s="1081"/>
      <c r="J991" s="1081"/>
      <c r="K991" s="1081"/>
      <c r="L991" s="1081"/>
      <c r="M991" s="1081"/>
      <c r="N991" s="1081"/>
      <c r="O991" s="1081"/>
      <c r="P991" s="1081"/>
      <c r="Q991" s="1081"/>
      <c r="R991" s="1081"/>
      <c r="S991" s="1198" t="s">
        <v>101</v>
      </c>
      <c r="T991" s="1198"/>
      <c r="U991" s="1198"/>
      <c r="V991" s="1199"/>
    </row>
    <row r="992" spans="1:22" ht="16" customHeight="1" thickBot="1">
      <c r="A992" s="600"/>
      <c r="B992" s="1200" t="s">
        <v>102</v>
      </c>
      <c r="C992" s="1201"/>
      <c r="D992" s="1202"/>
      <c r="E992" s="1202"/>
      <c r="F992" s="1202"/>
      <c r="G992" s="1202"/>
      <c r="H992" s="1202"/>
      <c r="I992" s="1202"/>
      <c r="J992" s="1202"/>
      <c r="K992" s="1202"/>
      <c r="L992" s="1202"/>
      <c r="M992" s="1202"/>
      <c r="N992" s="1202"/>
      <c r="O992" s="1202"/>
      <c r="P992" s="1202"/>
      <c r="Q992" s="1202"/>
      <c r="R992" s="1202"/>
      <c r="S992" s="1203" t="s">
        <v>163</v>
      </c>
      <c r="T992" s="1203"/>
      <c r="U992" s="1203"/>
      <c r="V992" s="1204"/>
    </row>
    <row r="993" spans="1:22" ht="16" customHeight="1">
      <c r="A993" s="597"/>
      <c r="B993" s="1216" t="s">
        <v>47</v>
      </c>
      <c r="C993" s="1217"/>
      <c r="D993" s="1217"/>
      <c r="E993" s="1217"/>
      <c r="F993" s="1217"/>
      <c r="G993" s="1217"/>
      <c r="H993" s="1217"/>
      <c r="I993" s="1217"/>
      <c r="J993" s="1217"/>
      <c r="K993" s="1217"/>
      <c r="L993" s="1217"/>
      <c r="M993" s="1217"/>
      <c r="N993" s="1217"/>
      <c r="O993" s="1217"/>
      <c r="P993" s="1217"/>
      <c r="Q993" s="1217"/>
      <c r="R993" s="1217"/>
      <c r="S993" s="1217"/>
      <c r="T993" s="1217"/>
      <c r="U993" s="1217"/>
      <c r="V993" s="1218"/>
    </row>
    <row r="994" spans="1:22" ht="16" customHeight="1">
      <c r="A994" s="598"/>
      <c r="B994" s="1219" t="str">
        <f>'statement of marks'!$A$1</f>
        <v>jk- ck- ek/;fed fo|ky; uohu] fuEckgsM+k</v>
      </c>
      <c r="C994" s="1220"/>
      <c r="D994" s="1220"/>
      <c r="E994" s="1220"/>
      <c r="F994" s="1220"/>
      <c r="G994" s="1220"/>
      <c r="H994" s="1220"/>
      <c r="I994" s="1220"/>
      <c r="J994" s="1220"/>
      <c r="K994" s="1220"/>
      <c r="L994" s="1220"/>
      <c r="M994" s="1220"/>
      <c r="N994" s="1220"/>
      <c r="O994" s="1220"/>
      <c r="P994" s="1220"/>
      <c r="Q994" s="1220"/>
      <c r="R994" s="1220"/>
      <c r="S994" s="1220"/>
      <c r="T994" s="1220"/>
      <c r="U994" s="1220"/>
      <c r="V994" s="1221"/>
    </row>
    <row r="995" spans="1:22" ht="16" customHeight="1">
      <c r="A995" s="598"/>
      <c r="B995" s="1114" t="s">
        <v>467</v>
      </c>
      <c r="C995" s="1115"/>
      <c r="D995" s="1119" t="str">
        <f>'statement of marks'!$H$3</f>
        <v>2015-16</v>
      </c>
      <c r="E995" s="1119"/>
      <c r="F995" s="1119"/>
      <c r="G995" s="1119"/>
      <c r="H995" s="1119"/>
      <c r="I995" s="1119"/>
      <c r="J995" s="1119"/>
      <c r="K995" s="1119"/>
      <c r="L995" s="1119"/>
      <c r="M995" s="1119"/>
      <c r="N995" s="1119"/>
      <c r="O995" s="1119"/>
      <c r="P995" s="1119"/>
      <c r="Q995" s="1119"/>
      <c r="R995" s="1119"/>
      <c r="S995" s="1119"/>
      <c r="T995" s="1119"/>
      <c r="U995" s="1119"/>
      <c r="V995" s="1196"/>
    </row>
    <row r="996" spans="1:22" ht="16" customHeight="1">
      <c r="A996" s="598"/>
      <c r="B996" s="1114" t="s">
        <v>218</v>
      </c>
      <c r="C996" s="1115"/>
      <c r="D996" s="1115" t="str">
        <f>IF('statement of marks'!J38="","",'statement of marks'!J38)</f>
        <v/>
      </c>
      <c r="E996" s="1115"/>
      <c r="F996" s="1115"/>
      <c r="G996" s="1115"/>
      <c r="H996" s="1115"/>
      <c r="I996" s="1115"/>
      <c r="J996" s="1115"/>
      <c r="K996" s="1115"/>
      <c r="L996" s="1115"/>
      <c r="M996" s="1115"/>
      <c r="N996" s="1115"/>
      <c r="O996" s="1115"/>
      <c r="P996" s="1115"/>
      <c r="Q996" s="1115"/>
      <c r="R996" s="1115"/>
      <c r="S996" s="1115"/>
      <c r="T996" s="1115"/>
      <c r="U996" s="1115"/>
      <c r="V996" s="1197"/>
    </row>
    <row r="997" spans="1:22" ht="16" customHeight="1">
      <c r="A997" s="598"/>
      <c r="B997" s="1114" t="s">
        <v>219</v>
      </c>
      <c r="C997" s="1115"/>
      <c r="D997" s="1115" t="str">
        <f>IF('statement of marks'!K38="","",'statement of marks'!K38)</f>
        <v/>
      </c>
      <c r="E997" s="1115"/>
      <c r="F997" s="1115"/>
      <c r="G997" s="1115"/>
      <c r="H997" s="1115"/>
      <c r="I997" s="1115"/>
      <c r="J997" s="1115"/>
      <c r="K997" s="1115"/>
      <c r="L997" s="1115"/>
      <c r="M997" s="1115"/>
      <c r="N997" s="1115"/>
      <c r="O997" s="1115"/>
      <c r="P997" s="1115"/>
      <c r="Q997" s="1115"/>
      <c r="R997" s="1115"/>
      <c r="S997" s="1115"/>
      <c r="T997" s="1115"/>
      <c r="U997" s="1115"/>
      <c r="V997" s="1197"/>
    </row>
    <row r="998" spans="1:22" ht="16" customHeight="1">
      <c r="A998" s="598"/>
      <c r="B998" s="1114" t="s">
        <v>220</v>
      </c>
      <c r="C998" s="1115"/>
      <c r="D998" s="1115" t="str">
        <f>IF('statement of marks'!L38="","",'statement of marks'!L38)</f>
        <v/>
      </c>
      <c r="E998" s="1115"/>
      <c r="F998" s="1115"/>
      <c r="G998" s="1115"/>
      <c r="H998" s="1115"/>
      <c r="I998" s="1115"/>
      <c r="J998" s="1115"/>
      <c r="K998" s="1115"/>
      <c r="L998" s="1115"/>
      <c r="M998" s="1115"/>
      <c r="N998" s="1115"/>
      <c r="O998" s="1115"/>
      <c r="P998" s="1115"/>
      <c r="Q998" s="1115"/>
      <c r="R998" s="1115"/>
      <c r="S998" s="1115"/>
      <c r="T998" s="1115"/>
      <c r="U998" s="1115"/>
      <c r="V998" s="1197"/>
    </row>
    <row r="999" spans="1:22" ht="16" customHeight="1">
      <c r="A999" s="598"/>
      <c r="B999" s="1114" t="s">
        <v>221</v>
      </c>
      <c r="C999" s="1115"/>
      <c r="D999" s="1119" t="str">
        <f>'statement of marks'!$G$3</f>
        <v>6 A</v>
      </c>
      <c r="E999" s="1119"/>
      <c r="F999" s="1119"/>
      <c r="G999" s="1115" t="s">
        <v>9</v>
      </c>
      <c r="H999" s="1115"/>
      <c r="I999" s="1115"/>
      <c r="J999" s="1119" t="str">
        <f>IF('statement of marks'!D38="","",'statement of marks'!D38)</f>
        <v/>
      </c>
      <c r="K999" s="1119"/>
      <c r="L999" s="1119"/>
      <c r="M999" s="1115" t="s">
        <v>222</v>
      </c>
      <c r="N999" s="1115"/>
      <c r="O999" s="1115"/>
      <c r="P999" s="1119" t="str">
        <f>IF('statement of marks'!F38="","",'statement of marks'!F38)</f>
        <v/>
      </c>
      <c r="Q999" s="1119"/>
      <c r="R999" s="1119"/>
      <c r="S999" s="1214" t="str">
        <f>IF('statement of marks'!$J$3="","",'statement of marks'!$J$3)</f>
        <v xml:space="preserve">fo|ky; dk Mk;l dksM+ </v>
      </c>
      <c r="T999" s="1214"/>
      <c r="U999" s="1214"/>
      <c r="V999" s="1215"/>
    </row>
    <row r="1000" spans="1:22" ht="16" customHeight="1">
      <c r="A1000" s="598"/>
      <c r="B1000" s="601" t="s">
        <v>0</v>
      </c>
      <c r="C1000" s="602"/>
      <c r="D1000" s="1121" t="str">
        <f>IF('statement of marks'!H38="","",'statement of marks'!H38)</f>
        <v/>
      </c>
      <c r="E1000" s="1121"/>
      <c r="F1000" s="1121"/>
      <c r="G1000" s="1115" t="str">
        <f>IF('statement of marks'!I38="","",'statement of marks'!I38)</f>
        <v/>
      </c>
      <c r="H1000" s="1115"/>
      <c r="I1000" s="1115"/>
      <c r="J1000" s="1115"/>
      <c r="K1000" s="1115"/>
      <c r="L1000" s="1115"/>
      <c r="M1000" s="1115"/>
      <c r="N1000" s="1115"/>
      <c r="O1000" s="1115"/>
      <c r="P1000" s="1115"/>
      <c r="Q1000" s="1115"/>
      <c r="R1000" s="1115"/>
      <c r="S1000" s="1190" t="str">
        <f>IF('statement of marks'!$K$3="","",'statement of marks'!$K$3)</f>
        <v xml:space="preserve">08291009401   </v>
      </c>
      <c r="T1000" s="1190"/>
      <c r="U1000" s="1190"/>
      <c r="V1000" s="1191"/>
    </row>
    <row r="1001" spans="1:22" ht="16" customHeight="1">
      <c r="A1001" s="598"/>
      <c r="B1001" s="561" t="s">
        <v>28</v>
      </c>
      <c r="C1001" s="603" t="s">
        <v>97</v>
      </c>
      <c r="D1001" s="1081" t="s">
        <v>1</v>
      </c>
      <c r="E1001" s="1081"/>
      <c r="F1001" s="1081"/>
      <c r="G1001" s="1081" t="s">
        <v>21</v>
      </c>
      <c r="H1001" s="1081"/>
      <c r="I1001" s="1081"/>
      <c r="J1001" s="1081" t="s">
        <v>68</v>
      </c>
      <c r="K1001" s="1081"/>
      <c r="L1001" s="1081"/>
      <c r="M1001" s="1081" t="s">
        <v>98</v>
      </c>
      <c r="N1001" s="1081"/>
      <c r="O1001" s="1081"/>
      <c r="P1001" s="1192" t="s">
        <v>278</v>
      </c>
      <c r="Q1001" s="1193" t="s">
        <v>459</v>
      </c>
      <c r="R1001" s="1193"/>
      <c r="S1001" s="1193"/>
      <c r="T1001" s="1194" t="s">
        <v>458</v>
      </c>
      <c r="U1001" s="1194"/>
      <c r="V1001" s="1195"/>
    </row>
    <row r="1002" spans="1:22" ht="16" customHeight="1">
      <c r="A1002" s="598"/>
      <c r="B1002" s="561"/>
      <c r="C1002" s="603"/>
      <c r="D1002" s="596" t="s">
        <v>468</v>
      </c>
      <c r="E1002" s="596" t="s">
        <v>469</v>
      </c>
      <c r="F1002" s="604" t="s">
        <v>2</v>
      </c>
      <c r="G1002" s="596" t="s">
        <v>468</v>
      </c>
      <c r="H1002" s="596" t="s">
        <v>469</v>
      </c>
      <c r="I1002" s="604" t="s">
        <v>2</v>
      </c>
      <c r="J1002" s="596" t="s">
        <v>468</v>
      </c>
      <c r="K1002" s="596" t="s">
        <v>469</v>
      </c>
      <c r="L1002" s="604" t="s">
        <v>2</v>
      </c>
      <c r="M1002" s="596" t="s">
        <v>468</v>
      </c>
      <c r="N1002" s="596" t="s">
        <v>469</v>
      </c>
      <c r="O1002" s="604" t="s">
        <v>2</v>
      </c>
      <c r="P1002" s="1192"/>
      <c r="Q1002" s="596" t="s">
        <v>468</v>
      </c>
      <c r="R1002" s="596" t="s">
        <v>469</v>
      </c>
      <c r="S1002" s="608" t="s">
        <v>2</v>
      </c>
      <c r="T1002" s="618" t="s">
        <v>304</v>
      </c>
      <c r="U1002" s="619" t="s">
        <v>5</v>
      </c>
      <c r="V1002" s="620" t="s">
        <v>464</v>
      </c>
    </row>
    <row r="1003" spans="1:22" ht="16" customHeight="1">
      <c r="A1003" s="599"/>
      <c r="B1003" s="1178" t="s">
        <v>3</v>
      </c>
      <c r="C1003" s="1179"/>
      <c r="D1003" s="579">
        <f>IF('statement of marks'!M$6="","",'statement of marks'!M$6)</f>
        <v>5</v>
      </c>
      <c r="E1003" s="579">
        <f>IF('statement of marks'!N$6="","",'statement of marks'!N$6)</f>
        <v>5</v>
      </c>
      <c r="F1003" s="605">
        <f>IF('statement of marks'!O$6="","",'statement of marks'!O$6)</f>
        <v>10</v>
      </c>
      <c r="G1003" s="579">
        <f>IF('statement of marks'!P$6="","",'statement of marks'!P$6)</f>
        <v>5</v>
      </c>
      <c r="H1003" s="579">
        <f>IF('statement of marks'!Q$6="","",'statement of marks'!Q$6)</f>
        <v>5</v>
      </c>
      <c r="I1003" s="605">
        <f>IF('statement of marks'!R$6="","",'statement of marks'!R$6)</f>
        <v>10</v>
      </c>
      <c r="J1003" s="579">
        <f>IF('statement of marks'!S$6="","",'statement of marks'!S$6)</f>
        <v>5</v>
      </c>
      <c r="K1003" s="579">
        <f>IF('statement of marks'!T$6="","",'statement of marks'!T$6)</f>
        <v>5</v>
      </c>
      <c r="L1003" s="605">
        <f>IF('statement of marks'!U$6="","",'statement of marks'!U$6)</f>
        <v>10</v>
      </c>
      <c r="M1003" s="579">
        <f>IF('statement of marks'!W$6="","",'statement of marks'!W$6)</f>
        <v>50</v>
      </c>
      <c r="N1003" s="579">
        <f>IF('statement of marks'!X$6="","",'statement of marks'!X$6)</f>
        <v>20</v>
      </c>
      <c r="O1003" s="605">
        <f>IF('statement of marks'!Y$6="","",'statement of marks'!Y$6)</f>
        <v>70</v>
      </c>
      <c r="P1003" s="580">
        <f>IF('statement of marks'!Z$6="","",'statement of marks'!Z$6)</f>
        <v>100</v>
      </c>
      <c r="Q1003" s="579">
        <f>IF('statement of marks'!AA$6="","",'statement of marks'!AA$6)</f>
        <v>70</v>
      </c>
      <c r="R1003" s="579">
        <f>IF('statement of marks'!AB$6="","",'statement of marks'!AB$6)</f>
        <v>30</v>
      </c>
      <c r="S1003" s="605">
        <f>IF('statement of marks'!AC$6="","",'statement of marks'!AC$6)</f>
        <v>100</v>
      </c>
      <c r="T1003" s="615">
        <f>IF('statement of marks'!AD$6="","",'statement of marks'!AD$6)</f>
        <v>200</v>
      </c>
      <c r="U1003" s="615" t="str">
        <f>IF('statement of marks'!AE$6="","",'statement of marks'!AE$6)</f>
        <v/>
      </c>
      <c r="V1003" s="621" t="str">
        <f>IF('statement of marks'!AF$6="","",'statement of marks'!AF$6)</f>
        <v/>
      </c>
    </row>
    <row r="1004" spans="1:22" ht="16" customHeight="1">
      <c r="A1004" s="598"/>
      <c r="B1004" s="1114" t="str">
        <f>IF('statement of marks'!$M$3="","",'statement of marks'!$M$3)</f>
        <v>fgUnh</v>
      </c>
      <c r="C1004" s="1115"/>
      <c r="D1004" s="275" t="str">
        <f>IF('statement of marks'!M38="","",'statement of marks'!M38)</f>
        <v/>
      </c>
      <c r="E1004" s="275" t="str">
        <f>IF('statement of marks'!N38="","",'statement of marks'!N38)</f>
        <v/>
      </c>
      <c r="F1004" s="606" t="str">
        <f>IF('statement of marks'!O38="","",'statement of marks'!O38)</f>
        <v/>
      </c>
      <c r="G1004" s="275" t="str">
        <f>IF('statement of marks'!P38="","",'statement of marks'!P38)</f>
        <v/>
      </c>
      <c r="H1004" s="275" t="str">
        <f>IF('statement of marks'!Q38="","",'statement of marks'!Q38)</f>
        <v/>
      </c>
      <c r="I1004" s="606" t="str">
        <f>IF('statement of marks'!R38="","",'statement of marks'!R38)</f>
        <v/>
      </c>
      <c r="J1004" s="275" t="str">
        <f>IF('statement of marks'!S38="","",'statement of marks'!S38)</f>
        <v/>
      </c>
      <c r="K1004" s="275" t="str">
        <f>IF('statement of marks'!T38="","",'statement of marks'!T38)</f>
        <v/>
      </c>
      <c r="L1004" s="606" t="str">
        <f>IF('statement of marks'!U38="","",'statement of marks'!U38)</f>
        <v/>
      </c>
      <c r="M1004" s="275" t="str">
        <f>IF('statement of marks'!W38="","",'statement of marks'!W38)</f>
        <v/>
      </c>
      <c r="N1004" s="275" t="str">
        <f>IF('statement of marks'!X38="","",'statement of marks'!X38)</f>
        <v/>
      </c>
      <c r="O1004" s="606" t="str">
        <f>IF('statement of marks'!Y38="","",'statement of marks'!Y38)</f>
        <v/>
      </c>
      <c r="P1004" s="277" t="str">
        <f>IF('statement of marks'!Z38="","",'statement of marks'!Z38)</f>
        <v/>
      </c>
      <c r="Q1004" s="275" t="str">
        <f>IF('statement of marks'!AA38="","",'statement of marks'!AA38)</f>
        <v/>
      </c>
      <c r="R1004" s="275" t="str">
        <f>IF('statement of marks'!AB38="","",'statement of marks'!AB38)</f>
        <v/>
      </c>
      <c r="S1004" s="606" t="str">
        <f>IF('statement of marks'!AC38="","",'statement of marks'!AC38)</f>
        <v/>
      </c>
      <c r="T1004" s="578" t="str">
        <f>IF('statement of marks'!AD38="","",'statement of marks'!AD38)</f>
        <v/>
      </c>
      <c r="U1004" s="578" t="str">
        <f>IF('statement of marks'!AE38="","",'statement of marks'!AE38)</f>
        <v/>
      </c>
      <c r="V1004" s="612" t="str">
        <f>IF('statement of marks'!AF38="","",'statement of marks'!AF38)</f>
        <v/>
      </c>
    </row>
    <row r="1005" spans="1:22" ht="16" customHeight="1">
      <c r="A1005" s="598"/>
      <c r="B1005" s="1114" t="str">
        <f>IF('statement of marks'!$AI$3="","",'statement of marks'!$AI$3)</f>
        <v>vaxszth</v>
      </c>
      <c r="C1005" s="1115"/>
      <c r="D1005" s="275" t="str">
        <f>IF('statement of marks'!AI38="","",'statement of marks'!AI38)</f>
        <v/>
      </c>
      <c r="E1005" s="275" t="str">
        <f>IF('statement of marks'!AJ38="","",'statement of marks'!AJ38)</f>
        <v/>
      </c>
      <c r="F1005" s="606" t="str">
        <f>IF('statement of marks'!AK38="","",'statement of marks'!AK38)</f>
        <v/>
      </c>
      <c r="G1005" s="275" t="str">
        <f>IF('statement of marks'!AL38="","",'statement of marks'!AL38)</f>
        <v/>
      </c>
      <c r="H1005" s="275" t="str">
        <f>IF('statement of marks'!AM38="","",'statement of marks'!AM38)</f>
        <v/>
      </c>
      <c r="I1005" s="606" t="str">
        <f>IF('statement of marks'!AN38="","",'statement of marks'!AN38)</f>
        <v/>
      </c>
      <c r="J1005" s="275" t="str">
        <f>IF('statement of marks'!AO38="","",'statement of marks'!AO38)</f>
        <v/>
      </c>
      <c r="K1005" s="275" t="str">
        <f>IF('statement of marks'!AP38="","",'statement of marks'!AP38)</f>
        <v/>
      </c>
      <c r="L1005" s="606" t="str">
        <f>IF('statement of marks'!AQ38="","",'statement of marks'!AQ38)</f>
        <v/>
      </c>
      <c r="M1005" s="275" t="str">
        <f>IF('statement of marks'!AS38="","",'statement of marks'!AS38)</f>
        <v/>
      </c>
      <c r="N1005" s="275" t="str">
        <f>IF('statement of marks'!AT38="","",'statement of marks'!AT38)</f>
        <v/>
      </c>
      <c r="O1005" s="606" t="str">
        <f>IF('statement of marks'!AU38="","",'statement of marks'!AU38)</f>
        <v/>
      </c>
      <c r="P1005" s="277" t="str">
        <f>IF('statement of marks'!AV38="","",'statement of marks'!AV38)</f>
        <v/>
      </c>
      <c r="Q1005" s="275" t="str">
        <f>IF('statement of marks'!AW38="","",'statement of marks'!AW38)</f>
        <v/>
      </c>
      <c r="R1005" s="275" t="str">
        <f>IF('statement of marks'!AX38="","",'statement of marks'!AX38)</f>
        <v/>
      </c>
      <c r="S1005" s="606" t="str">
        <f>IF('statement of marks'!AY38="","",'statement of marks'!AY38)</f>
        <v/>
      </c>
      <c r="T1005" s="578" t="str">
        <f>IF('statement of marks'!AZ38="","",'statement of marks'!AZ38)</f>
        <v/>
      </c>
      <c r="U1005" s="578" t="str">
        <f>IF('statement of marks'!BA38="","",'statement of marks'!BA38)</f>
        <v/>
      </c>
      <c r="V1005" s="612" t="str">
        <f>IF('statement of marks'!BB38="","",'statement of marks'!BB38)</f>
        <v/>
      </c>
    </row>
    <row r="1006" spans="1:22" ht="16" customHeight="1">
      <c r="A1006" s="598"/>
      <c r="B1006" s="1114" t="str">
        <f>IF('statement of marks'!BE38="s","laLd`r",IF('statement of marks'!BE38="u","mnwZ",IF('statement of marks'!BE38="g","xqtjkrh",IF('statement of marks'!BE38="p","iatkch",IF('statement of marks'!BE38="sd","fla/kh","r`rh; Hkk""kk")))))</f>
        <v>r`rh; Hkk"kk</v>
      </c>
      <c r="C1006" s="1115"/>
      <c r="D1006" s="275" t="str">
        <f>IF('statement of marks'!BF38="","",'statement of marks'!BF38)</f>
        <v/>
      </c>
      <c r="E1006" s="275" t="str">
        <f>IF('statement of marks'!BG38="","",'statement of marks'!BG38)</f>
        <v/>
      </c>
      <c r="F1006" s="606" t="str">
        <f>IF('statement of marks'!BH38="","",'statement of marks'!BH38)</f>
        <v/>
      </c>
      <c r="G1006" s="275" t="str">
        <f>IF('statement of marks'!BI38="","",'statement of marks'!BI38)</f>
        <v/>
      </c>
      <c r="H1006" s="275" t="str">
        <f>IF('statement of marks'!BJ38="","",'statement of marks'!BJ38)</f>
        <v/>
      </c>
      <c r="I1006" s="606" t="str">
        <f>IF('statement of marks'!BK38="","",'statement of marks'!BK38)</f>
        <v/>
      </c>
      <c r="J1006" s="275" t="str">
        <f>IF('statement of marks'!BL38="","",'statement of marks'!BL38)</f>
        <v/>
      </c>
      <c r="K1006" s="275" t="str">
        <f>IF('statement of marks'!BM38="","",'statement of marks'!BM38)</f>
        <v/>
      </c>
      <c r="L1006" s="606" t="str">
        <f>IF('statement of marks'!BN38="","",'statement of marks'!BN38)</f>
        <v/>
      </c>
      <c r="M1006" s="275" t="str">
        <f>IF('statement of marks'!BP38="","",'statement of marks'!BP38)</f>
        <v/>
      </c>
      <c r="N1006" s="275" t="str">
        <f>IF('statement of marks'!BQ38="","",'statement of marks'!BQ38)</f>
        <v/>
      </c>
      <c r="O1006" s="606" t="str">
        <f>IF('statement of marks'!BR38="","",'statement of marks'!BR38)</f>
        <v/>
      </c>
      <c r="P1006" s="277" t="str">
        <f>IF('statement of marks'!BS38="","",'statement of marks'!BS38)</f>
        <v/>
      </c>
      <c r="Q1006" s="275" t="str">
        <f>IF('statement of marks'!BT38="","",'statement of marks'!BT38)</f>
        <v/>
      </c>
      <c r="R1006" s="275" t="str">
        <f>IF('statement of marks'!BU38="","",'statement of marks'!BU38)</f>
        <v/>
      </c>
      <c r="S1006" s="606" t="str">
        <f>IF('statement of marks'!BV38="","",'statement of marks'!BV38)</f>
        <v/>
      </c>
      <c r="T1006" s="578" t="str">
        <f>IF('statement of marks'!BW38="","",'statement of marks'!BW38)</f>
        <v/>
      </c>
      <c r="U1006" s="578" t="str">
        <f>IF('statement of marks'!BX38="","",'statement of marks'!BX38)</f>
        <v/>
      </c>
      <c r="V1006" s="612" t="str">
        <f>IF('statement of marks'!BY38="","",'statement of marks'!BY38)</f>
        <v/>
      </c>
    </row>
    <row r="1007" spans="1:22" ht="16" customHeight="1">
      <c r="A1007" s="598"/>
      <c r="B1007" s="1114" t="str">
        <f>IF('statement of marks'!$CB$3="","",'statement of marks'!$CB$3)</f>
        <v>xf.kr</v>
      </c>
      <c r="C1007" s="1115"/>
      <c r="D1007" s="275" t="str">
        <f>IF('statement of marks'!CB38="","",'statement of marks'!CB38)</f>
        <v/>
      </c>
      <c r="E1007" s="275" t="str">
        <f>IF('statement of marks'!CC38="","",'statement of marks'!CC38)</f>
        <v/>
      </c>
      <c r="F1007" s="606" t="str">
        <f>IF('statement of marks'!CD38="","",'statement of marks'!CD38)</f>
        <v/>
      </c>
      <c r="G1007" s="275" t="str">
        <f>IF('statement of marks'!CE38="","",'statement of marks'!CE38)</f>
        <v/>
      </c>
      <c r="H1007" s="275" t="str">
        <f>IF('statement of marks'!CF38="","",'statement of marks'!CF38)</f>
        <v/>
      </c>
      <c r="I1007" s="606" t="str">
        <f>IF('statement of marks'!CG38="","",'statement of marks'!CG38)</f>
        <v/>
      </c>
      <c r="J1007" s="275" t="str">
        <f>IF('statement of marks'!CH38="","",'statement of marks'!CH38)</f>
        <v/>
      </c>
      <c r="K1007" s="275" t="str">
        <f>IF('statement of marks'!CI38="","",'statement of marks'!CI38)</f>
        <v/>
      </c>
      <c r="L1007" s="606" t="str">
        <f>IF('statement of marks'!CJ38="","",'statement of marks'!CJ38)</f>
        <v/>
      </c>
      <c r="M1007" s="275" t="str">
        <f>IF('statement of marks'!CL38="","",'statement of marks'!CL38)</f>
        <v/>
      </c>
      <c r="N1007" s="275" t="str">
        <f>IF('statement of marks'!CM38="","",'statement of marks'!CM38)</f>
        <v/>
      </c>
      <c r="O1007" s="606" t="str">
        <f>IF('statement of marks'!CN38="","",'statement of marks'!CN38)</f>
        <v/>
      </c>
      <c r="P1007" s="277" t="str">
        <f>IF('statement of marks'!CO38="","",'statement of marks'!CO38)</f>
        <v/>
      </c>
      <c r="Q1007" s="275" t="str">
        <f>IF('statement of marks'!CP38="","",'statement of marks'!CP38)</f>
        <v/>
      </c>
      <c r="R1007" s="275" t="str">
        <f>IF('statement of marks'!CQ38="","",'statement of marks'!CQ38)</f>
        <v/>
      </c>
      <c r="S1007" s="606" t="str">
        <f>IF('statement of marks'!CR38="","",'statement of marks'!CR38)</f>
        <v/>
      </c>
      <c r="T1007" s="578" t="str">
        <f>IF('statement of marks'!CS38="","",'statement of marks'!CS38)</f>
        <v/>
      </c>
      <c r="U1007" s="578" t="str">
        <f>IF('statement of marks'!CT38="","",'statement of marks'!CT38)</f>
        <v/>
      </c>
      <c r="V1007" s="612" t="str">
        <f>IF('statement of marks'!CU38="","",'statement of marks'!CU38)</f>
        <v/>
      </c>
    </row>
    <row r="1008" spans="1:22" ht="16" customHeight="1">
      <c r="A1008" s="598"/>
      <c r="B1008" s="1114" t="str">
        <f>IF('statement of marks'!$CX$3="","",'statement of marks'!$CX$3)</f>
        <v>foKku</v>
      </c>
      <c r="C1008" s="1115"/>
      <c r="D1008" s="275" t="str">
        <f>IF('statement of marks'!CX38="","",'statement of marks'!CX38)</f>
        <v/>
      </c>
      <c r="E1008" s="275" t="str">
        <f>IF('statement of marks'!CY38="","",'statement of marks'!CY38)</f>
        <v/>
      </c>
      <c r="F1008" s="606" t="str">
        <f>IF('statement of marks'!CZ38="","",'statement of marks'!CZ38)</f>
        <v/>
      </c>
      <c r="G1008" s="275" t="str">
        <f>IF('statement of marks'!DA38="","",'statement of marks'!DA38)</f>
        <v/>
      </c>
      <c r="H1008" s="275" t="str">
        <f>IF('statement of marks'!DB38="","",'statement of marks'!DB38)</f>
        <v/>
      </c>
      <c r="I1008" s="606" t="str">
        <f>IF('statement of marks'!DC38="","",'statement of marks'!DC38)</f>
        <v/>
      </c>
      <c r="J1008" s="275" t="str">
        <f>IF('statement of marks'!DD38="","",'statement of marks'!DD38)</f>
        <v/>
      </c>
      <c r="K1008" s="275" t="str">
        <f>IF('statement of marks'!DE38="","",'statement of marks'!DE38)</f>
        <v/>
      </c>
      <c r="L1008" s="606" t="str">
        <f>IF('statement of marks'!DF38="","",'statement of marks'!DF38)</f>
        <v/>
      </c>
      <c r="M1008" s="275" t="str">
        <f>IF('statement of marks'!DH38="","",'statement of marks'!DH38)</f>
        <v/>
      </c>
      <c r="N1008" s="275" t="str">
        <f>IF('statement of marks'!DI38="","",'statement of marks'!DI38)</f>
        <v/>
      </c>
      <c r="O1008" s="606" t="str">
        <f>IF('statement of marks'!DJ38="","",'statement of marks'!DJ38)</f>
        <v/>
      </c>
      <c r="P1008" s="277" t="str">
        <f>IF('statement of marks'!DK38="","",'statement of marks'!DK38)</f>
        <v/>
      </c>
      <c r="Q1008" s="275" t="str">
        <f>IF('statement of marks'!DL38="","",'statement of marks'!DL38)</f>
        <v/>
      </c>
      <c r="R1008" s="275" t="str">
        <f>IF('statement of marks'!DM38="","",'statement of marks'!DM38)</f>
        <v/>
      </c>
      <c r="S1008" s="606" t="str">
        <f>IF('statement of marks'!DN38="","",'statement of marks'!DN38)</f>
        <v/>
      </c>
      <c r="T1008" s="578" t="str">
        <f>IF('statement of marks'!DO38="","",'statement of marks'!DO38)</f>
        <v/>
      </c>
      <c r="U1008" s="578" t="str">
        <f>IF('statement of marks'!DP38="","",'statement of marks'!DP38)</f>
        <v/>
      </c>
      <c r="V1008" s="612" t="str">
        <f>IF('statement of marks'!DQ38="","",'statement of marks'!DQ38)</f>
        <v/>
      </c>
    </row>
    <row r="1009" spans="1:22" ht="16" customHeight="1">
      <c r="A1009" s="598"/>
      <c r="B1009" s="1114" t="str">
        <f>IF('statement of marks'!$DT$3="","",'statement of marks'!$DT$3)</f>
        <v>lkekftd foKku</v>
      </c>
      <c r="C1009" s="1115"/>
      <c r="D1009" s="275" t="str">
        <f>IF('statement of marks'!DT38="","",'statement of marks'!DT38)</f>
        <v/>
      </c>
      <c r="E1009" s="275" t="str">
        <f>IF('statement of marks'!DU38="","",'statement of marks'!DU38)</f>
        <v/>
      </c>
      <c r="F1009" s="606" t="str">
        <f>IF('statement of marks'!DV38="","",'statement of marks'!DV38)</f>
        <v/>
      </c>
      <c r="G1009" s="275" t="str">
        <f>IF('statement of marks'!DW38="","",'statement of marks'!DW38)</f>
        <v/>
      </c>
      <c r="H1009" s="275" t="str">
        <f>IF('statement of marks'!DX38="","",'statement of marks'!DX38)</f>
        <v/>
      </c>
      <c r="I1009" s="606" t="str">
        <f>IF('statement of marks'!DY38="","",'statement of marks'!DY38)</f>
        <v/>
      </c>
      <c r="J1009" s="275" t="str">
        <f>IF('statement of marks'!DZ38="","",'statement of marks'!DZ38)</f>
        <v/>
      </c>
      <c r="K1009" s="275" t="str">
        <f>IF('statement of marks'!EA38="","",'statement of marks'!EA38)</f>
        <v/>
      </c>
      <c r="L1009" s="606" t="str">
        <f>IF('statement of marks'!EB38="","",'statement of marks'!EB38)</f>
        <v/>
      </c>
      <c r="M1009" s="275" t="str">
        <f>IF('statement of marks'!ED38="","",'statement of marks'!ED38)</f>
        <v/>
      </c>
      <c r="N1009" s="275" t="str">
        <f>IF('statement of marks'!EE38="","",'statement of marks'!EE38)</f>
        <v/>
      </c>
      <c r="O1009" s="606" t="str">
        <f>IF('statement of marks'!EF38="","",'statement of marks'!EF38)</f>
        <v/>
      </c>
      <c r="P1009" s="277" t="str">
        <f>IF('statement of marks'!EG38="","",'statement of marks'!EG38)</f>
        <v/>
      </c>
      <c r="Q1009" s="275" t="str">
        <f>IF('statement of marks'!EH38="","",'statement of marks'!EH38)</f>
        <v/>
      </c>
      <c r="R1009" s="275" t="str">
        <f>IF('statement of marks'!EI38="","",'statement of marks'!EI38)</f>
        <v/>
      </c>
      <c r="S1009" s="606" t="str">
        <f>IF('statement of marks'!EJ38="","",'statement of marks'!EJ38)</f>
        <v/>
      </c>
      <c r="T1009" s="578" t="str">
        <f>IF('statement of marks'!EK38="","",'statement of marks'!EK38)</f>
        <v/>
      </c>
      <c r="U1009" s="578" t="str">
        <f>IF('statement of marks'!EL38="","",'statement of marks'!EL38)</f>
        <v/>
      </c>
      <c r="V1009" s="612" t="str">
        <f>IF('statement of marks'!EM38="","",'statement of marks'!EM38)</f>
        <v/>
      </c>
    </row>
    <row r="1010" spans="1:22" ht="16" customHeight="1">
      <c r="A1010" s="598"/>
      <c r="B1010" s="1117" t="s">
        <v>271</v>
      </c>
      <c r="C1010" s="1118"/>
      <c r="D1010" s="1081" t="s">
        <v>1</v>
      </c>
      <c r="E1010" s="1081"/>
      <c r="F1010" s="1081"/>
      <c r="G1010" s="1081" t="s">
        <v>21</v>
      </c>
      <c r="H1010" s="1081"/>
      <c r="I1010" s="1081"/>
      <c r="J1010" s="1081" t="s">
        <v>272</v>
      </c>
      <c r="K1010" s="1081"/>
      <c r="L1010" s="1081"/>
      <c r="M1010" s="1081" t="s">
        <v>68</v>
      </c>
      <c r="N1010" s="1081"/>
      <c r="O1010" s="1081"/>
      <c r="P1010" s="1081" t="s">
        <v>463</v>
      </c>
      <c r="Q1010" s="1081"/>
      <c r="R1010" s="1081"/>
      <c r="S1010" s="609"/>
      <c r="T1010" s="1187" t="s">
        <v>458</v>
      </c>
      <c r="U1010" s="1188"/>
      <c r="V1010" s="1189"/>
    </row>
    <row r="1011" spans="1:22" ht="16" customHeight="1">
      <c r="A1011" s="599"/>
      <c r="B1011" s="1175" t="s">
        <v>3</v>
      </c>
      <c r="C1011" s="1176"/>
      <c r="D1011" s="1177">
        <f>IF('statement of marks'!EP$6="","",'statement of marks'!EP$6)</f>
        <v>20</v>
      </c>
      <c r="E1011" s="1177"/>
      <c r="F1011" s="1177"/>
      <c r="G1011" s="1177">
        <f>IF('statement of marks'!EQ$6="","",'statement of marks'!EQ$6)</f>
        <v>20</v>
      </c>
      <c r="H1011" s="1177"/>
      <c r="I1011" s="1177"/>
      <c r="J1011" s="1177">
        <f>IF('statement of marks'!ES$6="","",'statement of marks'!ES$6)</f>
        <v>20</v>
      </c>
      <c r="K1011" s="1177"/>
      <c r="L1011" s="1177"/>
      <c r="M1011" s="1177">
        <f>IF('statement of marks'!ER$6="","",'statement of marks'!ER$6)</f>
        <v>20</v>
      </c>
      <c r="N1011" s="1177"/>
      <c r="O1011" s="1177"/>
      <c r="P1011" s="1177">
        <f>IF('statement of marks'!ET$6="","",'statement of marks'!ET$6)</f>
        <v>20</v>
      </c>
      <c r="Q1011" s="1177"/>
      <c r="R1011" s="1177"/>
      <c r="S1011" s="610" t="str">
        <f>IF('statement of marks'!FE$6="","",'statement of marks'!EX$6)</f>
        <v/>
      </c>
      <c r="T1011" s="615">
        <f>IF('statement of marks'!EU$6="","",'statement of marks'!EU$6)</f>
        <v>100</v>
      </c>
      <c r="U1011" s="616" t="s">
        <v>5</v>
      </c>
      <c r="V1011" s="617" t="s">
        <v>464</v>
      </c>
    </row>
    <row r="1012" spans="1:22" ht="16" customHeight="1">
      <c r="A1012" s="598"/>
      <c r="B1012" s="1114" t="str">
        <f>IF('statement of marks'!$EP$3="","",'statement of marks'!$EP$3)</f>
        <v>dk;kZuqHko</v>
      </c>
      <c r="C1012" s="1115"/>
      <c r="D1012" s="1103" t="str">
        <f>IF('statement of marks'!EP38="","",'statement of marks'!EP38)</f>
        <v/>
      </c>
      <c r="E1012" s="1103"/>
      <c r="F1012" s="1103"/>
      <c r="G1012" s="1103" t="str">
        <f>IF('statement of marks'!EQ38="","",'statement of marks'!EQ38)</f>
        <v/>
      </c>
      <c r="H1012" s="1103"/>
      <c r="I1012" s="1103"/>
      <c r="J1012" s="1103" t="str">
        <f>IF('statement of marks'!ES38="","",'statement of marks'!ES38)</f>
        <v/>
      </c>
      <c r="K1012" s="1103"/>
      <c r="L1012" s="1103"/>
      <c r="M1012" s="1103" t="str">
        <f>IF('statement of marks'!ER38="","",'statement of marks'!ER38)</f>
        <v/>
      </c>
      <c r="N1012" s="1103"/>
      <c r="O1012" s="1103"/>
      <c r="P1012" s="1103" t="str">
        <f>IF('statement of marks'!ET38="","",'statement of marks'!ET38)</f>
        <v/>
      </c>
      <c r="Q1012" s="1103"/>
      <c r="R1012" s="1103"/>
      <c r="S1012" s="611"/>
      <c r="T1012" s="613" t="str">
        <f>IF('statement of marks'!EU38="","",'statement of marks'!EU38)</f>
        <v/>
      </c>
      <c r="U1012" s="613" t="str">
        <f>IF('statement of marks'!EV38="","",'statement of marks'!EV38)</f>
        <v/>
      </c>
      <c r="V1012" s="614" t="str">
        <f>IF('statement of marks'!EW38="","",'statement of marks'!EW38)</f>
        <v/>
      </c>
    </row>
    <row r="1013" spans="1:22" ht="16" customHeight="1">
      <c r="A1013" s="598"/>
      <c r="B1013" s="1112" t="str">
        <f>IF('statement of marks'!$EZ$3="","",'statement of marks'!$EZ$3)</f>
        <v>dyk f'k{kk</v>
      </c>
      <c r="C1013" s="1113"/>
      <c r="D1013" s="1103" t="str">
        <f>IF('statement of marks'!EZ38="","",'statement of marks'!EZ38)</f>
        <v/>
      </c>
      <c r="E1013" s="1103"/>
      <c r="F1013" s="1103"/>
      <c r="G1013" s="1103" t="str">
        <f>IF('statement of marks'!FA38="","",'statement of marks'!FA38)</f>
        <v/>
      </c>
      <c r="H1013" s="1103"/>
      <c r="I1013" s="1103"/>
      <c r="J1013" s="1103" t="str">
        <f>IF('statement of marks'!FC38="","",'statement of marks'!FC38)</f>
        <v/>
      </c>
      <c r="K1013" s="1103"/>
      <c r="L1013" s="1103"/>
      <c r="M1013" s="1103" t="str">
        <f>IF('statement of marks'!FB38="","",'statement of marks'!FB38)</f>
        <v/>
      </c>
      <c r="N1013" s="1103"/>
      <c r="O1013" s="1103"/>
      <c r="P1013" s="1103" t="str">
        <f>IF('statement of marks'!FD38="","",'statement of marks'!FD38)</f>
        <v/>
      </c>
      <c r="Q1013" s="1103"/>
      <c r="R1013" s="1103"/>
      <c r="S1013" s="611"/>
      <c r="T1013" s="613" t="str">
        <f>IF('statement of marks'!FE38="","",'statement of marks'!FE38)</f>
        <v/>
      </c>
      <c r="U1013" s="613" t="str">
        <f>IF('statement of marks'!FF38="","",'statement of marks'!FF38)</f>
        <v/>
      </c>
      <c r="V1013" s="614" t="str">
        <f>IF('statement of marks'!FG38="","",'statement of marks'!FG38)</f>
        <v/>
      </c>
    </row>
    <row r="1014" spans="1:22" ht="16" customHeight="1">
      <c r="A1014" s="598"/>
      <c r="B1014" s="1109" t="str">
        <f>IF('statement of marks'!$FJ$3="","",'statement of marks'!$FJ$3)</f>
        <v>LokLF; ,oe~ 'kkjhfjd f'k{kk</v>
      </c>
      <c r="C1014" s="1110"/>
      <c r="D1014" s="1103" t="str">
        <f>IF('statement of marks'!FJ38="","",'statement of marks'!FJ38)</f>
        <v/>
      </c>
      <c r="E1014" s="1103"/>
      <c r="F1014" s="1103"/>
      <c r="G1014" s="1103" t="str">
        <f>IF('statement of marks'!FK38="","",'statement of marks'!FK38)</f>
        <v/>
      </c>
      <c r="H1014" s="1103"/>
      <c r="I1014" s="1103"/>
      <c r="J1014" s="1103" t="str">
        <f>IF('statement of marks'!FM38="","",'statement of marks'!FM38)</f>
        <v/>
      </c>
      <c r="K1014" s="1103"/>
      <c r="L1014" s="1103"/>
      <c r="M1014" s="1103" t="str">
        <f>IF('statement of marks'!FL38="","",'statement of marks'!FL38)</f>
        <v/>
      </c>
      <c r="N1014" s="1103"/>
      <c r="O1014" s="1103"/>
      <c r="P1014" s="1103" t="str">
        <f>IF('statement of marks'!FN38="","",'statement of marks'!FN38)</f>
        <v/>
      </c>
      <c r="Q1014" s="1103"/>
      <c r="R1014" s="1103"/>
      <c r="S1014" s="611"/>
      <c r="T1014" s="613" t="str">
        <f>IF('statement of marks'!FO38="","",'statement of marks'!FO38)</f>
        <v/>
      </c>
      <c r="U1014" s="613" t="str">
        <f>IF('statement of marks'!FP38="","",'statement of marks'!FP38)</f>
        <v/>
      </c>
      <c r="V1014" s="614" t="str">
        <f>IF('statement of marks'!FQ38="","",'statement of marks'!FQ38)</f>
        <v/>
      </c>
    </row>
    <row r="1015" spans="1:22" ht="16" customHeight="1">
      <c r="A1015" s="598"/>
      <c r="B1015" s="1104" t="s">
        <v>273</v>
      </c>
      <c r="C1015" s="1105"/>
      <c r="D1015" s="1213" t="str">
        <f>details!$DZ$3</f>
        <v>vxLr rd</v>
      </c>
      <c r="E1015" s="1213"/>
      <c r="F1015" s="1213"/>
      <c r="G1015" s="1213" t="str">
        <f>details!$ED$3</f>
        <v>vDVwcj rd</v>
      </c>
      <c r="H1015" s="1213"/>
      <c r="I1015" s="1213"/>
      <c r="J1015" s="1213" t="str">
        <f>details!$EL$3</f>
        <v>Qjojh rd</v>
      </c>
      <c r="K1015" s="1213"/>
      <c r="L1015" s="1213"/>
      <c r="M1015" s="1213" t="str">
        <f>details!$EH$3</f>
        <v>fnlEcj rd</v>
      </c>
      <c r="N1015" s="1213"/>
      <c r="O1015" s="1213"/>
      <c r="P1015" s="1213" t="str">
        <f>details!$EP$3</f>
        <v>loZ ;ksx</v>
      </c>
      <c r="Q1015" s="1213"/>
      <c r="R1015" s="1213"/>
      <c r="S1015" s="1106" t="s">
        <v>475</v>
      </c>
      <c r="T1015" s="1107"/>
      <c r="U1015" s="1107"/>
      <c r="V1015" s="1180"/>
    </row>
    <row r="1016" spans="1:22" ht="16" customHeight="1">
      <c r="A1016" s="598"/>
      <c r="B1016" s="1100" t="s">
        <v>99</v>
      </c>
      <c r="C1016" s="1101"/>
      <c r="D1016" s="1102" t="str">
        <f>IF(details!EA38="","",details!EA38)</f>
        <v/>
      </c>
      <c r="E1016" s="1102"/>
      <c r="F1016" s="1102"/>
      <c r="G1016" s="1102" t="str">
        <f>IF(details!EE38="","",details!EE38)</f>
        <v/>
      </c>
      <c r="H1016" s="1102"/>
      <c r="I1016" s="1102"/>
      <c r="J1016" s="1102" t="str">
        <f>IF(details!EM38="","",details!EM38)</f>
        <v/>
      </c>
      <c r="K1016" s="1102"/>
      <c r="L1016" s="1102"/>
      <c r="M1016" s="1102" t="str">
        <f>IF(details!EI38="","",details!EI38)</f>
        <v/>
      </c>
      <c r="N1016" s="1102"/>
      <c r="O1016" s="1102"/>
      <c r="P1016" s="1102" t="str">
        <f>IF(details!EQ38="","",details!EQ38)</f>
        <v/>
      </c>
      <c r="Q1016" s="1102"/>
      <c r="R1016" s="1102"/>
      <c r="S1016" s="1181">
        <f>'statement of marks'!$HG$108</f>
        <v>42460</v>
      </c>
      <c r="T1016" s="1182"/>
      <c r="U1016" s="1182"/>
      <c r="V1016" s="1183"/>
    </row>
    <row r="1017" spans="1:22" ht="16" customHeight="1">
      <c r="A1017" s="598"/>
      <c r="B1017" s="1094" t="s">
        <v>15</v>
      </c>
      <c r="C1017" s="1095"/>
      <c r="D1017" s="1096" t="str">
        <f>IF(details!DZ38="","",details!DZ38)</f>
        <v/>
      </c>
      <c r="E1017" s="1096"/>
      <c r="F1017" s="1096"/>
      <c r="G1017" s="1096" t="str">
        <f>IF(details!ED38="","",details!ED38)</f>
        <v/>
      </c>
      <c r="H1017" s="1096"/>
      <c r="I1017" s="1096"/>
      <c r="J1017" s="1096" t="str">
        <f>IF(details!EL38="","",details!EL38)</f>
        <v/>
      </c>
      <c r="K1017" s="1096"/>
      <c r="L1017" s="1096"/>
      <c r="M1017" s="1096" t="str">
        <f>IF(details!EH38="","",details!EH38)</f>
        <v/>
      </c>
      <c r="N1017" s="1096"/>
      <c r="O1017" s="1096"/>
      <c r="P1017" s="1096" t="str">
        <f>IF(details!EP38="","",details!EP38)</f>
        <v/>
      </c>
      <c r="Q1017" s="1096"/>
      <c r="R1017" s="1096"/>
      <c r="S1017" s="1184"/>
      <c r="T1017" s="1185"/>
      <c r="U1017" s="1185"/>
      <c r="V1017" s="1186"/>
    </row>
    <row r="1018" spans="1:22" ht="16" customHeight="1">
      <c r="A1018" s="1206"/>
      <c r="B1018" s="1207" t="s">
        <v>473</v>
      </c>
      <c r="C1018" s="1208"/>
      <c r="D1018" s="1209" t="s">
        <v>3</v>
      </c>
      <c r="E1018" s="1209"/>
      <c r="F1018" s="1209"/>
      <c r="G1018" s="1209" t="s">
        <v>389</v>
      </c>
      <c r="H1018" s="1209"/>
      <c r="I1018" s="1209"/>
      <c r="J1018" s="1209" t="s">
        <v>5</v>
      </c>
      <c r="K1018" s="1209"/>
      <c r="L1018" s="1209"/>
      <c r="M1018" s="1209" t="s">
        <v>465</v>
      </c>
      <c r="N1018" s="1209"/>
      <c r="O1018" s="1209"/>
      <c r="P1018" s="1210" t="s">
        <v>306</v>
      </c>
      <c r="Q1018" s="1210"/>
      <c r="R1018" s="1210"/>
      <c r="S1018" s="1209" t="s">
        <v>473</v>
      </c>
      <c r="T1018" s="1209"/>
      <c r="U1018" s="1209"/>
      <c r="V1018" s="1211"/>
    </row>
    <row r="1019" spans="1:22" ht="16" customHeight="1">
      <c r="A1019" s="1206"/>
      <c r="B1019" s="1207"/>
      <c r="C1019" s="1208"/>
      <c r="D1019" s="1212" t="str">
        <f>'statement of marks'!HE38</f>
        <v/>
      </c>
      <c r="E1019" s="1212"/>
      <c r="F1019" s="1212"/>
      <c r="G1019" s="1212" t="str">
        <f>'statement of marks'!HF38</f>
        <v/>
      </c>
      <c r="H1019" s="1212"/>
      <c r="I1019" s="1212"/>
      <c r="J1019" s="1212" t="str">
        <f>'statement of marks'!HG38</f>
        <v/>
      </c>
      <c r="K1019" s="1212"/>
      <c r="L1019" s="1212"/>
      <c r="M1019" s="1212" t="str">
        <f>'statement of marks'!HJ38</f>
        <v/>
      </c>
      <c r="N1019" s="1212"/>
      <c r="O1019" s="1212"/>
      <c r="P1019" s="1212" t="str">
        <f>'statement of marks'!HI38</f>
        <v/>
      </c>
      <c r="Q1019" s="1212"/>
      <c r="R1019" s="1212"/>
      <c r="S1019" s="1209" t="str">
        <f>'statement of marks'!HD38</f>
        <v/>
      </c>
      <c r="T1019" s="1209"/>
      <c r="U1019" s="1209"/>
      <c r="V1019" s="1211"/>
    </row>
    <row r="1020" spans="1:22" ht="16" customHeight="1">
      <c r="A1020" s="598"/>
      <c r="B1020" s="1089" t="s">
        <v>100</v>
      </c>
      <c r="C1020" s="1090"/>
      <c r="D1020" s="1081"/>
      <c r="E1020" s="1081"/>
      <c r="F1020" s="1081"/>
      <c r="G1020" s="1081"/>
      <c r="H1020" s="1081"/>
      <c r="I1020" s="1081"/>
      <c r="J1020" s="1081"/>
      <c r="K1020" s="1081"/>
      <c r="L1020" s="1081"/>
      <c r="M1020" s="1081"/>
      <c r="N1020" s="1081"/>
      <c r="O1020" s="1081"/>
      <c r="P1020" s="1081"/>
      <c r="Q1020" s="1081"/>
      <c r="R1020" s="1081"/>
      <c r="S1020" s="1081"/>
      <c r="T1020" s="1081"/>
      <c r="U1020" s="1081"/>
      <c r="V1020" s="1205"/>
    </row>
    <row r="1021" spans="1:22" ht="16" customHeight="1">
      <c r="A1021" s="598"/>
      <c r="B1021" s="1087" t="s">
        <v>80</v>
      </c>
      <c r="C1021" s="1088"/>
      <c r="D1021" s="1081"/>
      <c r="E1021" s="1081"/>
      <c r="F1021" s="1081"/>
      <c r="G1021" s="1081"/>
      <c r="H1021" s="1081"/>
      <c r="I1021" s="1081"/>
      <c r="J1021" s="1081"/>
      <c r="K1021" s="1081"/>
      <c r="L1021" s="1081"/>
      <c r="M1021" s="1081"/>
      <c r="N1021" s="1081"/>
      <c r="O1021" s="1081"/>
      <c r="P1021" s="1081"/>
      <c r="Q1021" s="1081"/>
      <c r="R1021" s="1081"/>
      <c r="S1021" s="1081"/>
      <c r="T1021" s="1081"/>
      <c r="U1021" s="1081"/>
      <c r="V1021" s="1205"/>
    </row>
    <row r="1022" spans="1:22" ht="16" customHeight="1">
      <c r="A1022" s="598"/>
      <c r="B1022" s="1089" t="s">
        <v>466</v>
      </c>
      <c r="C1022" s="1090"/>
      <c r="D1022" s="1081"/>
      <c r="E1022" s="1081"/>
      <c r="F1022" s="1081"/>
      <c r="G1022" s="1081"/>
      <c r="H1022" s="1081"/>
      <c r="I1022" s="1081"/>
      <c r="J1022" s="1081"/>
      <c r="K1022" s="1081"/>
      <c r="L1022" s="1081"/>
      <c r="M1022" s="1081"/>
      <c r="N1022" s="1081"/>
      <c r="O1022" s="1081"/>
      <c r="P1022" s="1081" t="s">
        <v>466</v>
      </c>
      <c r="Q1022" s="1081"/>
      <c r="R1022" s="1081"/>
      <c r="S1022" s="1081"/>
      <c r="T1022" s="1081"/>
      <c r="U1022" s="1081"/>
      <c r="V1022" s="1205"/>
    </row>
    <row r="1023" spans="1:22" ht="16" customHeight="1">
      <c r="A1023" s="598"/>
      <c r="B1023" s="1085" t="s">
        <v>101</v>
      </c>
      <c r="C1023" s="1086"/>
      <c r="D1023" s="1081"/>
      <c r="E1023" s="1081"/>
      <c r="F1023" s="1081"/>
      <c r="G1023" s="1081"/>
      <c r="H1023" s="1081"/>
      <c r="I1023" s="1081"/>
      <c r="J1023" s="1081"/>
      <c r="K1023" s="1081"/>
      <c r="L1023" s="1081"/>
      <c r="M1023" s="1081"/>
      <c r="N1023" s="1081"/>
      <c r="O1023" s="1081"/>
      <c r="P1023" s="1081"/>
      <c r="Q1023" s="1081"/>
      <c r="R1023" s="1081"/>
      <c r="S1023" s="1198" t="s">
        <v>101</v>
      </c>
      <c r="T1023" s="1198"/>
      <c r="U1023" s="1198"/>
      <c r="V1023" s="1199"/>
    </row>
    <row r="1024" spans="1:22" ht="16" customHeight="1" thickBot="1">
      <c r="A1024" s="600"/>
      <c r="B1024" s="1200" t="s">
        <v>102</v>
      </c>
      <c r="C1024" s="1201"/>
      <c r="D1024" s="1202"/>
      <c r="E1024" s="1202"/>
      <c r="F1024" s="1202"/>
      <c r="G1024" s="1202"/>
      <c r="H1024" s="1202"/>
      <c r="I1024" s="1202"/>
      <c r="J1024" s="1202"/>
      <c r="K1024" s="1202"/>
      <c r="L1024" s="1202"/>
      <c r="M1024" s="1202"/>
      <c r="N1024" s="1202"/>
      <c r="O1024" s="1202"/>
      <c r="P1024" s="1202"/>
      <c r="Q1024" s="1202"/>
      <c r="R1024" s="1202"/>
      <c r="S1024" s="1203" t="s">
        <v>163</v>
      </c>
      <c r="T1024" s="1203"/>
      <c r="U1024" s="1203"/>
      <c r="V1024" s="1204"/>
    </row>
    <row r="1025" spans="1:22" ht="16" customHeight="1">
      <c r="A1025" s="597"/>
      <c r="B1025" s="1216" t="s">
        <v>47</v>
      </c>
      <c r="C1025" s="1217"/>
      <c r="D1025" s="1217"/>
      <c r="E1025" s="1217"/>
      <c r="F1025" s="1217"/>
      <c r="G1025" s="1217"/>
      <c r="H1025" s="1217"/>
      <c r="I1025" s="1217"/>
      <c r="J1025" s="1217"/>
      <c r="K1025" s="1217"/>
      <c r="L1025" s="1217"/>
      <c r="M1025" s="1217"/>
      <c r="N1025" s="1217"/>
      <c r="O1025" s="1217"/>
      <c r="P1025" s="1217"/>
      <c r="Q1025" s="1217"/>
      <c r="R1025" s="1217"/>
      <c r="S1025" s="1217"/>
      <c r="T1025" s="1217"/>
      <c r="U1025" s="1217"/>
      <c r="V1025" s="1218"/>
    </row>
    <row r="1026" spans="1:22" ht="16" customHeight="1">
      <c r="A1026" s="598"/>
      <c r="B1026" s="1219" t="str">
        <f>'statement of marks'!$A$1</f>
        <v>jk- ck- ek/;fed fo|ky; uohu] fuEckgsM+k</v>
      </c>
      <c r="C1026" s="1220"/>
      <c r="D1026" s="1220"/>
      <c r="E1026" s="1220"/>
      <c r="F1026" s="1220"/>
      <c r="G1026" s="1220"/>
      <c r="H1026" s="1220"/>
      <c r="I1026" s="1220"/>
      <c r="J1026" s="1220"/>
      <c r="K1026" s="1220"/>
      <c r="L1026" s="1220"/>
      <c r="M1026" s="1220"/>
      <c r="N1026" s="1220"/>
      <c r="O1026" s="1220"/>
      <c r="P1026" s="1220"/>
      <c r="Q1026" s="1220"/>
      <c r="R1026" s="1220"/>
      <c r="S1026" s="1220"/>
      <c r="T1026" s="1220"/>
      <c r="U1026" s="1220"/>
      <c r="V1026" s="1221"/>
    </row>
    <row r="1027" spans="1:22" ht="16" customHeight="1">
      <c r="A1027" s="598"/>
      <c r="B1027" s="1114" t="s">
        <v>467</v>
      </c>
      <c r="C1027" s="1115"/>
      <c r="D1027" s="1119" t="str">
        <f>'statement of marks'!$H$3</f>
        <v>2015-16</v>
      </c>
      <c r="E1027" s="1119"/>
      <c r="F1027" s="1119"/>
      <c r="G1027" s="1119"/>
      <c r="H1027" s="1119"/>
      <c r="I1027" s="1119"/>
      <c r="J1027" s="1119"/>
      <c r="K1027" s="1119"/>
      <c r="L1027" s="1119"/>
      <c r="M1027" s="1119"/>
      <c r="N1027" s="1119"/>
      <c r="O1027" s="1119"/>
      <c r="P1027" s="1119"/>
      <c r="Q1027" s="1119"/>
      <c r="R1027" s="1119"/>
      <c r="S1027" s="1119"/>
      <c r="T1027" s="1119"/>
      <c r="U1027" s="1119"/>
      <c r="V1027" s="1196"/>
    </row>
    <row r="1028" spans="1:22" ht="16" customHeight="1">
      <c r="A1028" s="598"/>
      <c r="B1028" s="1114" t="s">
        <v>218</v>
      </c>
      <c r="C1028" s="1115"/>
      <c r="D1028" s="1115" t="str">
        <f>IF('statement of marks'!J39="","",'statement of marks'!J39)</f>
        <v/>
      </c>
      <c r="E1028" s="1115"/>
      <c r="F1028" s="1115"/>
      <c r="G1028" s="1115"/>
      <c r="H1028" s="1115"/>
      <c r="I1028" s="1115"/>
      <c r="J1028" s="1115"/>
      <c r="K1028" s="1115"/>
      <c r="L1028" s="1115"/>
      <c r="M1028" s="1115"/>
      <c r="N1028" s="1115"/>
      <c r="O1028" s="1115"/>
      <c r="P1028" s="1115"/>
      <c r="Q1028" s="1115"/>
      <c r="R1028" s="1115"/>
      <c r="S1028" s="1115"/>
      <c r="T1028" s="1115"/>
      <c r="U1028" s="1115"/>
      <c r="V1028" s="1197"/>
    </row>
    <row r="1029" spans="1:22" ht="16" customHeight="1">
      <c r="A1029" s="598"/>
      <c r="B1029" s="1114" t="s">
        <v>219</v>
      </c>
      <c r="C1029" s="1115"/>
      <c r="D1029" s="1115" t="str">
        <f>IF('statement of marks'!K39="","",'statement of marks'!K39)</f>
        <v/>
      </c>
      <c r="E1029" s="1115"/>
      <c r="F1029" s="1115"/>
      <c r="G1029" s="1115"/>
      <c r="H1029" s="1115"/>
      <c r="I1029" s="1115"/>
      <c r="J1029" s="1115"/>
      <c r="K1029" s="1115"/>
      <c r="L1029" s="1115"/>
      <c r="M1029" s="1115"/>
      <c r="N1029" s="1115"/>
      <c r="O1029" s="1115"/>
      <c r="P1029" s="1115"/>
      <c r="Q1029" s="1115"/>
      <c r="R1029" s="1115"/>
      <c r="S1029" s="1115"/>
      <c r="T1029" s="1115"/>
      <c r="U1029" s="1115"/>
      <c r="V1029" s="1197"/>
    </row>
    <row r="1030" spans="1:22" ht="16" customHeight="1">
      <c r="A1030" s="598"/>
      <c r="B1030" s="1114" t="s">
        <v>220</v>
      </c>
      <c r="C1030" s="1115"/>
      <c r="D1030" s="1115" t="str">
        <f>IF('statement of marks'!L39="","",'statement of marks'!L39)</f>
        <v/>
      </c>
      <c r="E1030" s="1115"/>
      <c r="F1030" s="1115"/>
      <c r="G1030" s="1115"/>
      <c r="H1030" s="1115"/>
      <c r="I1030" s="1115"/>
      <c r="J1030" s="1115"/>
      <c r="K1030" s="1115"/>
      <c r="L1030" s="1115"/>
      <c r="M1030" s="1115"/>
      <c r="N1030" s="1115"/>
      <c r="O1030" s="1115"/>
      <c r="P1030" s="1115"/>
      <c r="Q1030" s="1115"/>
      <c r="R1030" s="1115"/>
      <c r="S1030" s="1115"/>
      <c r="T1030" s="1115"/>
      <c r="U1030" s="1115"/>
      <c r="V1030" s="1197"/>
    </row>
    <row r="1031" spans="1:22" ht="16" customHeight="1">
      <c r="A1031" s="598"/>
      <c r="B1031" s="1114" t="s">
        <v>221</v>
      </c>
      <c r="C1031" s="1115"/>
      <c r="D1031" s="1119" t="str">
        <f>'statement of marks'!$G$3</f>
        <v>6 A</v>
      </c>
      <c r="E1031" s="1119"/>
      <c r="F1031" s="1119"/>
      <c r="G1031" s="1115" t="s">
        <v>9</v>
      </c>
      <c r="H1031" s="1115"/>
      <c r="I1031" s="1115"/>
      <c r="J1031" s="1119" t="str">
        <f>IF('statement of marks'!D39="","",'statement of marks'!D39)</f>
        <v/>
      </c>
      <c r="K1031" s="1119"/>
      <c r="L1031" s="1119"/>
      <c r="M1031" s="1115" t="s">
        <v>222</v>
      </c>
      <c r="N1031" s="1115"/>
      <c r="O1031" s="1115"/>
      <c r="P1031" s="1119" t="str">
        <f>IF('statement of marks'!F39="","",'statement of marks'!F39)</f>
        <v/>
      </c>
      <c r="Q1031" s="1119"/>
      <c r="R1031" s="1119"/>
      <c r="S1031" s="1214" t="str">
        <f>IF('statement of marks'!$J$3="","",'statement of marks'!$J$3)</f>
        <v xml:space="preserve">fo|ky; dk Mk;l dksM+ </v>
      </c>
      <c r="T1031" s="1214"/>
      <c r="U1031" s="1214"/>
      <c r="V1031" s="1215"/>
    </row>
    <row r="1032" spans="1:22" ht="16" customHeight="1">
      <c r="A1032" s="598"/>
      <c r="B1032" s="601" t="s">
        <v>0</v>
      </c>
      <c r="C1032" s="602"/>
      <c r="D1032" s="1121" t="str">
        <f>IF('statement of marks'!H39="","",'statement of marks'!H39)</f>
        <v/>
      </c>
      <c r="E1032" s="1121"/>
      <c r="F1032" s="1121"/>
      <c r="G1032" s="1115" t="str">
        <f>IF('statement of marks'!I39="","",'statement of marks'!I39)</f>
        <v/>
      </c>
      <c r="H1032" s="1115"/>
      <c r="I1032" s="1115"/>
      <c r="J1032" s="1115"/>
      <c r="K1032" s="1115"/>
      <c r="L1032" s="1115"/>
      <c r="M1032" s="1115"/>
      <c r="N1032" s="1115"/>
      <c r="O1032" s="1115"/>
      <c r="P1032" s="1115"/>
      <c r="Q1032" s="1115"/>
      <c r="R1032" s="1115"/>
      <c r="S1032" s="1190" t="str">
        <f>IF('statement of marks'!$K$3="","",'statement of marks'!$K$3)</f>
        <v xml:space="preserve">08291009401   </v>
      </c>
      <c r="T1032" s="1190"/>
      <c r="U1032" s="1190"/>
      <c r="V1032" s="1191"/>
    </row>
    <row r="1033" spans="1:22" ht="16" customHeight="1">
      <c r="A1033" s="598"/>
      <c r="B1033" s="561" t="s">
        <v>28</v>
      </c>
      <c r="C1033" s="603" t="s">
        <v>97</v>
      </c>
      <c r="D1033" s="1081" t="s">
        <v>1</v>
      </c>
      <c r="E1033" s="1081"/>
      <c r="F1033" s="1081"/>
      <c r="G1033" s="1081" t="s">
        <v>21</v>
      </c>
      <c r="H1033" s="1081"/>
      <c r="I1033" s="1081"/>
      <c r="J1033" s="1081" t="s">
        <v>68</v>
      </c>
      <c r="K1033" s="1081"/>
      <c r="L1033" s="1081"/>
      <c r="M1033" s="1081" t="s">
        <v>98</v>
      </c>
      <c r="N1033" s="1081"/>
      <c r="O1033" s="1081"/>
      <c r="P1033" s="1192" t="s">
        <v>278</v>
      </c>
      <c r="Q1033" s="1193" t="s">
        <v>459</v>
      </c>
      <c r="R1033" s="1193"/>
      <c r="S1033" s="1193"/>
      <c r="T1033" s="1194" t="s">
        <v>458</v>
      </c>
      <c r="U1033" s="1194"/>
      <c r="V1033" s="1195"/>
    </row>
    <row r="1034" spans="1:22" ht="16" customHeight="1">
      <c r="A1034" s="598"/>
      <c r="B1034" s="561"/>
      <c r="C1034" s="603"/>
      <c r="D1034" s="596" t="s">
        <v>468</v>
      </c>
      <c r="E1034" s="596" t="s">
        <v>469</v>
      </c>
      <c r="F1034" s="604" t="s">
        <v>2</v>
      </c>
      <c r="G1034" s="596" t="s">
        <v>468</v>
      </c>
      <c r="H1034" s="596" t="s">
        <v>469</v>
      </c>
      <c r="I1034" s="604" t="s">
        <v>2</v>
      </c>
      <c r="J1034" s="596" t="s">
        <v>468</v>
      </c>
      <c r="K1034" s="596" t="s">
        <v>469</v>
      </c>
      <c r="L1034" s="604" t="s">
        <v>2</v>
      </c>
      <c r="M1034" s="596" t="s">
        <v>468</v>
      </c>
      <c r="N1034" s="596" t="s">
        <v>469</v>
      </c>
      <c r="O1034" s="604" t="s">
        <v>2</v>
      </c>
      <c r="P1034" s="1192"/>
      <c r="Q1034" s="596" t="s">
        <v>468</v>
      </c>
      <c r="R1034" s="596" t="s">
        <v>469</v>
      </c>
      <c r="S1034" s="608" t="s">
        <v>2</v>
      </c>
      <c r="T1034" s="618" t="s">
        <v>304</v>
      </c>
      <c r="U1034" s="619" t="s">
        <v>5</v>
      </c>
      <c r="V1034" s="620" t="s">
        <v>464</v>
      </c>
    </row>
    <row r="1035" spans="1:22" ht="16" customHeight="1">
      <c r="A1035" s="599"/>
      <c r="B1035" s="1178" t="s">
        <v>3</v>
      </c>
      <c r="C1035" s="1179"/>
      <c r="D1035" s="579">
        <f>IF('statement of marks'!M$6="","",'statement of marks'!M$6)</f>
        <v>5</v>
      </c>
      <c r="E1035" s="579">
        <f>IF('statement of marks'!N$6="","",'statement of marks'!N$6)</f>
        <v>5</v>
      </c>
      <c r="F1035" s="605">
        <f>IF('statement of marks'!O$6="","",'statement of marks'!O$6)</f>
        <v>10</v>
      </c>
      <c r="G1035" s="579">
        <f>IF('statement of marks'!P$6="","",'statement of marks'!P$6)</f>
        <v>5</v>
      </c>
      <c r="H1035" s="579">
        <f>IF('statement of marks'!Q$6="","",'statement of marks'!Q$6)</f>
        <v>5</v>
      </c>
      <c r="I1035" s="605">
        <f>IF('statement of marks'!R$6="","",'statement of marks'!R$6)</f>
        <v>10</v>
      </c>
      <c r="J1035" s="579">
        <f>IF('statement of marks'!S$6="","",'statement of marks'!S$6)</f>
        <v>5</v>
      </c>
      <c r="K1035" s="579">
        <f>IF('statement of marks'!T$6="","",'statement of marks'!T$6)</f>
        <v>5</v>
      </c>
      <c r="L1035" s="605">
        <f>IF('statement of marks'!U$6="","",'statement of marks'!U$6)</f>
        <v>10</v>
      </c>
      <c r="M1035" s="579">
        <f>IF('statement of marks'!W$6="","",'statement of marks'!W$6)</f>
        <v>50</v>
      </c>
      <c r="N1035" s="579">
        <f>IF('statement of marks'!X$6="","",'statement of marks'!X$6)</f>
        <v>20</v>
      </c>
      <c r="O1035" s="605">
        <f>IF('statement of marks'!Y$6="","",'statement of marks'!Y$6)</f>
        <v>70</v>
      </c>
      <c r="P1035" s="580">
        <f>IF('statement of marks'!Z$6="","",'statement of marks'!Z$6)</f>
        <v>100</v>
      </c>
      <c r="Q1035" s="579">
        <f>IF('statement of marks'!AA$6="","",'statement of marks'!AA$6)</f>
        <v>70</v>
      </c>
      <c r="R1035" s="579">
        <f>IF('statement of marks'!AB$6="","",'statement of marks'!AB$6)</f>
        <v>30</v>
      </c>
      <c r="S1035" s="605">
        <f>IF('statement of marks'!AC$6="","",'statement of marks'!AC$6)</f>
        <v>100</v>
      </c>
      <c r="T1035" s="615">
        <f>IF('statement of marks'!AD$6="","",'statement of marks'!AD$6)</f>
        <v>200</v>
      </c>
      <c r="U1035" s="615" t="str">
        <f>IF('statement of marks'!AE$6="","",'statement of marks'!AE$6)</f>
        <v/>
      </c>
      <c r="V1035" s="621" t="str">
        <f>IF('statement of marks'!AF$6="","",'statement of marks'!AF$6)</f>
        <v/>
      </c>
    </row>
    <row r="1036" spans="1:22" ht="16" customHeight="1">
      <c r="A1036" s="598"/>
      <c r="B1036" s="1114" t="str">
        <f>IF('statement of marks'!$M$3="","",'statement of marks'!$M$3)</f>
        <v>fgUnh</v>
      </c>
      <c r="C1036" s="1115"/>
      <c r="D1036" s="275" t="str">
        <f>IF('statement of marks'!M39="","",'statement of marks'!M39)</f>
        <v/>
      </c>
      <c r="E1036" s="275" t="str">
        <f>IF('statement of marks'!N39="","",'statement of marks'!N39)</f>
        <v/>
      </c>
      <c r="F1036" s="606" t="str">
        <f>IF('statement of marks'!O39="","",'statement of marks'!O39)</f>
        <v/>
      </c>
      <c r="G1036" s="275" t="str">
        <f>IF('statement of marks'!P39="","",'statement of marks'!P39)</f>
        <v/>
      </c>
      <c r="H1036" s="275" t="str">
        <f>IF('statement of marks'!Q39="","",'statement of marks'!Q39)</f>
        <v/>
      </c>
      <c r="I1036" s="606" t="str">
        <f>IF('statement of marks'!R39="","",'statement of marks'!R39)</f>
        <v/>
      </c>
      <c r="J1036" s="275" t="str">
        <f>IF('statement of marks'!S39="","",'statement of marks'!S39)</f>
        <v/>
      </c>
      <c r="K1036" s="275" t="str">
        <f>IF('statement of marks'!T39="","",'statement of marks'!T39)</f>
        <v/>
      </c>
      <c r="L1036" s="606" t="str">
        <f>IF('statement of marks'!U39="","",'statement of marks'!U39)</f>
        <v/>
      </c>
      <c r="M1036" s="275" t="str">
        <f>IF('statement of marks'!W39="","",'statement of marks'!W39)</f>
        <v/>
      </c>
      <c r="N1036" s="275" t="str">
        <f>IF('statement of marks'!X39="","",'statement of marks'!X39)</f>
        <v/>
      </c>
      <c r="O1036" s="606" t="str">
        <f>IF('statement of marks'!Y39="","",'statement of marks'!Y39)</f>
        <v/>
      </c>
      <c r="P1036" s="277" t="str">
        <f>IF('statement of marks'!Z39="","",'statement of marks'!Z39)</f>
        <v/>
      </c>
      <c r="Q1036" s="275" t="str">
        <f>IF('statement of marks'!AA39="","",'statement of marks'!AA39)</f>
        <v/>
      </c>
      <c r="R1036" s="275" t="str">
        <f>IF('statement of marks'!AB39="","",'statement of marks'!AB39)</f>
        <v/>
      </c>
      <c r="S1036" s="606" t="str">
        <f>IF('statement of marks'!AC39="","",'statement of marks'!AC39)</f>
        <v/>
      </c>
      <c r="T1036" s="578" t="str">
        <f>IF('statement of marks'!AD39="","",'statement of marks'!AD39)</f>
        <v/>
      </c>
      <c r="U1036" s="578" t="str">
        <f>IF('statement of marks'!AE39="","",'statement of marks'!AE39)</f>
        <v/>
      </c>
      <c r="V1036" s="612" t="str">
        <f>IF('statement of marks'!AF39="","",'statement of marks'!AF39)</f>
        <v/>
      </c>
    </row>
    <row r="1037" spans="1:22" ht="16" customHeight="1">
      <c r="A1037" s="598"/>
      <c r="B1037" s="1114" t="str">
        <f>IF('statement of marks'!$AI$3="","",'statement of marks'!$AI$3)</f>
        <v>vaxszth</v>
      </c>
      <c r="C1037" s="1115"/>
      <c r="D1037" s="275" t="str">
        <f>IF('statement of marks'!AI39="","",'statement of marks'!AI39)</f>
        <v/>
      </c>
      <c r="E1037" s="275" t="str">
        <f>IF('statement of marks'!AJ39="","",'statement of marks'!AJ39)</f>
        <v/>
      </c>
      <c r="F1037" s="606" t="str">
        <f>IF('statement of marks'!AK39="","",'statement of marks'!AK39)</f>
        <v/>
      </c>
      <c r="G1037" s="275" t="str">
        <f>IF('statement of marks'!AL39="","",'statement of marks'!AL39)</f>
        <v/>
      </c>
      <c r="H1037" s="275" t="str">
        <f>IF('statement of marks'!AM39="","",'statement of marks'!AM39)</f>
        <v/>
      </c>
      <c r="I1037" s="606" t="str">
        <f>IF('statement of marks'!AN39="","",'statement of marks'!AN39)</f>
        <v/>
      </c>
      <c r="J1037" s="275" t="str">
        <f>IF('statement of marks'!AO39="","",'statement of marks'!AO39)</f>
        <v/>
      </c>
      <c r="K1037" s="275" t="str">
        <f>IF('statement of marks'!AP39="","",'statement of marks'!AP39)</f>
        <v/>
      </c>
      <c r="L1037" s="606" t="str">
        <f>IF('statement of marks'!AQ39="","",'statement of marks'!AQ39)</f>
        <v/>
      </c>
      <c r="M1037" s="275" t="str">
        <f>IF('statement of marks'!AS39="","",'statement of marks'!AS39)</f>
        <v/>
      </c>
      <c r="N1037" s="275" t="str">
        <f>IF('statement of marks'!AT39="","",'statement of marks'!AT39)</f>
        <v/>
      </c>
      <c r="O1037" s="606" t="str">
        <f>IF('statement of marks'!AU39="","",'statement of marks'!AU39)</f>
        <v/>
      </c>
      <c r="P1037" s="277" t="str">
        <f>IF('statement of marks'!AV39="","",'statement of marks'!AV39)</f>
        <v/>
      </c>
      <c r="Q1037" s="275" t="str">
        <f>IF('statement of marks'!AW39="","",'statement of marks'!AW39)</f>
        <v/>
      </c>
      <c r="R1037" s="275" t="str">
        <f>IF('statement of marks'!AX39="","",'statement of marks'!AX39)</f>
        <v/>
      </c>
      <c r="S1037" s="606" t="str">
        <f>IF('statement of marks'!AY39="","",'statement of marks'!AY39)</f>
        <v/>
      </c>
      <c r="T1037" s="578" t="str">
        <f>IF('statement of marks'!AZ39="","",'statement of marks'!AZ39)</f>
        <v/>
      </c>
      <c r="U1037" s="578" t="str">
        <f>IF('statement of marks'!BA39="","",'statement of marks'!BA39)</f>
        <v/>
      </c>
      <c r="V1037" s="612" t="str">
        <f>IF('statement of marks'!BB39="","",'statement of marks'!BB39)</f>
        <v/>
      </c>
    </row>
    <row r="1038" spans="1:22" ht="16" customHeight="1">
      <c r="A1038" s="598"/>
      <c r="B1038" s="1114" t="str">
        <f>IF('statement of marks'!BE39="s","laLd`r",IF('statement of marks'!BE39="u","mnwZ",IF('statement of marks'!BE39="g","xqtjkrh",IF('statement of marks'!BE39="p","iatkch",IF('statement of marks'!BE39="sd","fla/kh","r`rh; Hkk""kk")))))</f>
        <v>r`rh; Hkk"kk</v>
      </c>
      <c r="C1038" s="1115"/>
      <c r="D1038" s="275" t="str">
        <f>IF('statement of marks'!BF39="","",'statement of marks'!BF39)</f>
        <v/>
      </c>
      <c r="E1038" s="275" t="str">
        <f>IF('statement of marks'!BG39="","",'statement of marks'!BG39)</f>
        <v/>
      </c>
      <c r="F1038" s="606" t="str">
        <f>IF('statement of marks'!BH39="","",'statement of marks'!BH39)</f>
        <v/>
      </c>
      <c r="G1038" s="275" t="str">
        <f>IF('statement of marks'!BI39="","",'statement of marks'!BI39)</f>
        <v/>
      </c>
      <c r="H1038" s="275" t="str">
        <f>IF('statement of marks'!BJ39="","",'statement of marks'!BJ39)</f>
        <v/>
      </c>
      <c r="I1038" s="606" t="str">
        <f>IF('statement of marks'!BK39="","",'statement of marks'!BK39)</f>
        <v/>
      </c>
      <c r="J1038" s="275" t="str">
        <f>IF('statement of marks'!BL39="","",'statement of marks'!BL39)</f>
        <v/>
      </c>
      <c r="K1038" s="275" t="str">
        <f>IF('statement of marks'!BM39="","",'statement of marks'!BM39)</f>
        <v/>
      </c>
      <c r="L1038" s="606" t="str">
        <f>IF('statement of marks'!BN39="","",'statement of marks'!BN39)</f>
        <v/>
      </c>
      <c r="M1038" s="275" t="str">
        <f>IF('statement of marks'!BP39="","",'statement of marks'!BP39)</f>
        <v/>
      </c>
      <c r="N1038" s="275" t="str">
        <f>IF('statement of marks'!BQ39="","",'statement of marks'!BQ39)</f>
        <v/>
      </c>
      <c r="O1038" s="606" t="str">
        <f>IF('statement of marks'!BR39="","",'statement of marks'!BR39)</f>
        <v/>
      </c>
      <c r="P1038" s="277" t="str">
        <f>IF('statement of marks'!BS39="","",'statement of marks'!BS39)</f>
        <v/>
      </c>
      <c r="Q1038" s="275" t="str">
        <f>IF('statement of marks'!BT39="","",'statement of marks'!BT39)</f>
        <v/>
      </c>
      <c r="R1038" s="275" t="str">
        <f>IF('statement of marks'!BU39="","",'statement of marks'!BU39)</f>
        <v/>
      </c>
      <c r="S1038" s="606" t="str">
        <f>IF('statement of marks'!BV39="","",'statement of marks'!BV39)</f>
        <v/>
      </c>
      <c r="T1038" s="578" t="str">
        <f>IF('statement of marks'!BW39="","",'statement of marks'!BW39)</f>
        <v/>
      </c>
      <c r="U1038" s="578" t="str">
        <f>IF('statement of marks'!BX39="","",'statement of marks'!BX39)</f>
        <v/>
      </c>
      <c r="V1038" s="612" t="str">
        <f>IF('statement of marks'!BY39="","",'statement of marks'!BY39)</f>
        <v/>
      </c>
    </row>
    <row r="1039" spans="1:22" ht="16" customHeight="1">
      <c r="A1039" s="598"/>
      <c r="B1039" s="1114" t="str">
        <f>IF('statement of marks'!$CB$3="","",'statement of marks'!$CB$3)</f>
        <v>xf.kr</v>
      </c>
      <c r="C1039" s="1115"/>
      <c r="D1039" s="275" t="str">
        <f>IF('statement of marks'!CB39="","",'statement of marks'!CB39)</f>
        <v/>
      </c>
      <c r="E1039" s="275" t="str">
        <f>IF('statement of marks'!CC39="","",'statement of marks'!CC39)</f>
        <v/>
      </c>
      <c r="F1039" s="606" t="str">
        <f>IF('statement of marks'!CD39="","",'statement of marks'!CD39)</f>
        <v/>
      </c>
      <c r="G1039" s="275" t="str">
        <f>IF('statement of marks'!CE39="","",'statement of marks'!CE39)</f>
        <v/>
      </c>
      <c r="H1039" s="275" t="str">
        <f>IF('statement of marks'!CF39="","",'statement of marks'!CF39)</f>
        <v/>
      </c>
      <c r="I1039" s="606" t="str">
        <f>IF('statement of marks'!CG39="","",'statement of marks'!CG39)</f>
        <v/>
      </c>
      <c r="J1039" s="275" t="str">
        <f>IF('statement of marks'!CH39="","",'statement of marks'!CH39)</f>
        <v/>
      </c>
      <c r="K1039" s="275" t="str">
        <f>IF('statement of marks'!CI39="","",'statement of marks'!CI39)</f>
        <v/>
      </c>
      <c r="L1039" s="606" t="str">
        <f>IF('statement of marks'!CJ39="","",'statement of marks'!CJ39)</f>
        <v/>
      </c>
      <c r="M1039" s="275" t="str">
        <f>IF('statement of marks'!CL39="","",'statement of marks'!CL39)</f>
        <v/>
      </c>
      <c r="N1039" s="275" t="str">
        <f>IF('statement of marks'!CM39="","",'statement of marks'!CM39)</f>
        <v/>
      </c>
      <c r="O1039" s="606" t="str">
        <f>IF('statement of marks'!CN39="","",'statement of marks'!CN39)</f>
        <v/>
      </c>
      <c r="P1039" s="277" t="str">
        <f>IF('statement of marks'!CO39="","",'statement of marks'!CO39)</f>
        <v/>
      </c>
      <c r="Q1039" s="275" t="str">
        <f>IF('statement of marks'!CP39="","",'statement of marks'!CP39)</f>
        <v/>
      </c>
      <c r="R1039" s="275" t="str">
        <f>IF('statement of marks'!CQ39="","",'statement of marks'!CQ39)</f>
        <v/>
      </c>
      <c r="S1039" s="606" t="str">
        <f>IF('statement of marks'!CR39="","",'statement of marks'!CR39)</f>
        <v/>
      </c>
      <c r="T1039" s="578" t="str">
        <f>IF('statement of marks'!CS39="","",'statement of marks'!CS39)</f>
        <v/>
      </c>
      <c r="U1039" s="578" t="str">
        <f>IF('statement of marks'!CT39="","",'statement of marks'!CT39)</f>
        <v/>
      </c>
      <c r="V1039" s="612" t="str">
        <f>IF('statement of marks'!CU39="","",'statement of marks'!CU39)</f>
        <v/>
      </c>
    </row>
    <row r="1040" spans="1:22" ht="16" customHeight="1">
      <c r="A1040" s="598"/>
      <c r="B1040" s="1114" t="str">
        <f>IF('statement of marks'!$CX$3="","",'statement of marks'!$CX$3)</f>
        <v>foKku</v>
      </c>
      <c r="C1040" s="1115"/>
      <c r="D1040" s="275" t="str">
        <f>IF('statement of marks'!CX39="","",'statement of marks'!CX39)</f>
        <v/>
      </c>
      <c r="E1040" s="275" t="str">
        <f>IF('statement of marks'!CY39="","",'statement of marks'!CY39)</f>
        <v/>
      </c>
      <c r="F1040" s="606" t="str">
        <f>IF('statement of marks'!CZ39="","",'statement of marks'!CZ39)</f>
        <v/>
      </c>
      <c r="G1040" s="275" t="str">
        <f>IF('statement of marks'!DA39="","",'statement of marks'!DA39)</f>
        <v/>
      </c>
      <c r="H1040" s="275" t="str">
        <f>IF('statement of marks'!DB39="","",'statement of marks'!DB39)</f>
        <v/>
      </c>
      <c r="I1040" s="606" t="str">
        <f>IF('statement of marks'!DC39="","",'statement of marks'!DC39)</f>
        <v/>
      </c>
      <c r="J1040" s="275" t="str">
        <f>IF('statement of marks'!DD39="","",'statement of marks'!DD39)</f>
        <v/>
      </c>
      <c r="K1040" s="275" t="str">
        <f>IF('statement of marks'!DE39="","",'statement of marks'!DE39)</f>
        <v/>
      </c>
      <c r="L1040" s="606" t="str">
        <f>IF('statement of marks'!DF39="","",'statement of marks'!DF39)</f>
        <v/>
      </c>
      <c r="M1040" s="275" t="str">
        <f>IF('statement of marks'!DH39="","",'statement of marks'!DH39)</f>
        <v/>
      </c>
      <c r="N1040" s="275" t="str">
        <f>IF('statement of marks'!DI39="","",'statement of marks'!DI39)</f>
        <v/>
      </c>
      <c r="O1040" s="606" t="str">
        <f>IF('statement of marks'!DJ39="","",'statement of marks'!DJ39)</f>
        <v/>
      </c>
      <c r="P1040" s="277" t="str">
        <f>IF('statement of marks'!DK39="","",'statement of marks'!DK39)</f>
        <v/>
      </c>
      <c r="Q1040" s="275" t="str">
        <f>IF('statement of marks'!DL39="","",'statement of marks'!DL39)</f>
        <v/>
      </c>
      <c r="R1040" s="275" t="str">
        <f>IF('statement of marks'!DM39="","",'statement of marks'!DM39)</f>
        <v/>
      </c>
      <c r="S1040" s="606" t="str">
        <f>IF('statement of marks'!DN39="","",'statement of marks'!DN39)</f>
        <v/>
      </c>
      <c r="T1040" s="578" t="str">
        <f>IF('statement of marks'!DO39="","",'statement of marks'!DO39)</f>
        <v/>
      </c>
      <c r="U1040" s="578" t="str">
        <f>IF('statement of marks'!DP39="","",'statement of marks'!DP39)</f>
        <v/>
      </c>
      <c r="V1040" s="612" t="str">
        <f>IF('statement of marks'!DQ39="","",'statement of marks'!DQ39)</f>
        <v/>
      </c>
    </row>
    <row r="1041" spans="1:22" ht="16" customHeight="1">
      <c r="A1041" s="598"/>
      <c r="B1041" s="1114" t="str">
        <f>IF('statement of marks'!$DT$3="","",'statement of marks'!$DT$3)</f>
        <v>lkekftd foKku</v>
      </c>
      <c r="C1041" s="1115"/>
      <c r="D1041" s="275" t="str">
        <f>IF('statement of marks'!DT39="","",'statement of marks'!DT39)</f>
        <v/>
      </c>
      <c r="E1041" s="275" t="str">
        <f>IF('statement of marks'!DU39="","",'statement of marks'!DU39)</f>
        <v/>
      </c>
      <c r="F1041" s="606" t="str">
        <f>IF('statement of marks'!DV39="","",'statement of marks'!DV39)</f>
        <v/>
      </c>
      <c r="G1041" s="275" t="str">
        <f>IF('statement of marks'!DW39="","",'statement of marks'!DW39)</f>
        <v/>
      </c>
      <c r="H1041" s="275" t="str">
        <f>IF('statement of marks'!DX39="","",'statement of marks'!DX39)</f>
        <v/>
      </c>
      <c r="I1041" s="606" t="str">
        <f>IF('statement of marks'!DY39="","",'statement of marks'!DY39)</f>
        <v/>
      </c>
      <c r="J1041" s="275" t="str">
        <f>IF('statement of marks'!DZ39="","",'statement of marks'!DZ39)</f>
        <v/>
      </c>
      <c r="K1041" s="275" t="str">
        <f>IF('statement of marks'!EA39="","",'statement of marks'!EA39)</f>
        <v/>
      </c>
      <c r="L1041" s="606" t="str">
        <f>IF('statement of marks'!EB39="","",'statement of marks'!EB39)</f>
        <v/>
      </c>
      <c r="M1041" s="275" t="str">
        <f>IF('statement of marks'!ED39="","",'statement of marks'!ED39)</f>
        <v/>
      </c>
      <c r="N1041" s="275" t="str">
        <f>IF('statement of marks'!EE39="","",'statement of marks'!EE39)</f>
        <v/>
      </c>
      <c r="O1041" s="606" t="str">
        <f>IF('statement of marks'!EF39="","",'statement of marks'!EF39)</f>
        <v/>
      </c>
      <c r="P1041" s="277" t="str">
        <f>IF('statement of marks'!EG39="","",'statement of marks'!EG39)</f>
        <v/>
      </c>
      <c r="Q1041" s="275" t="str">
        <f>IF('statement of marks'!EH39="","",'statement of marks'!EH39)</f>
        <v/>
      </c>
      <c r="R1041" s="275" t="str">
        <f>IF('statement of marks'!EI39="","",'statement of marks'!EI39)</f>
        <v/>
      </c>
      <c r="S1041" s="606" t="str">
        <f>IF('statement of marks'!EJ39="","",'statement of marks'!EJ39)</f>
        <v/>
      </c>
      <c r="T1041" s="578" t="str">
        <f>IF('statement of marks'!EK39="","",'statement of marks'!EK39)</f>
        <v/>
      </c>
      <c r="U1041" s="578" t="str">
        <f>IF('statement of marks'!EL39="","",'statement of marks'!EL39)</f>
        <v/>
      </c>
      <c r="V1041" s="612" t="str">
        <f>IF('statement of marks'!EM39="","",'statement of marks'!EM39)</f>
        <v/>
      </c>
    </row>
    <row r="1042" spans="1:22" ht="16" customHeight="1">
      <c r="A1042" s="598"/>
      <c r="B1042" s="1117" t="s">
        <v>271</v>
      </c>
      <c r="C1042" s="1118"/>
      <c r="D1042" s="1081" t="s">
        <v>1</v>
      </c>
      <c r="E1042" s="1081"/>
      <c r="F1042" s="1081"/>
      <c r="G1042" s="1081" t="s">
        <v>21</v>
      </c>
      <c r="H1042" s="1081"/>
      <c r="I1042" s="1081"/>
      <c r="J1042" s="1081" t="s">
        <v>272</v>
      </c>
      <c r="K1042" s="1081"/>
      <c r="L1042" s="1081"/>
      <c r="M1042" s="1081" t="s">
        <v>68</v>
      </c>
      <c r="N1042" s="1081"/>
      <c r="O1042" s="1081"/>
      <c r="P1042" s="1081" t="s">
        <v>463</v>
      </c>
      <c r="Q1042" s="1081"/>
      <c r="R1042" s="1081"/>
      <c r="S1042" s="609"/>
      <c r="T1042" s="1187" t="s">
        <v>458</v>
      </c>
      <c r="U1042" s="1188"/>
      <c r="V1042" s="1189"/>
    </row>
    <row r="1043" spans="1:22" ht="16" customHeight="1">
      <c r="A1043" s="599"/>
      <c r="B1043" s="1175" t="s">
        <v>3</v>
      </c>
      <c r="C1043" s="1176"/>
      <c r="D1043" s="1177">
        <f>IF('statement of marks'!EP$6="","",'statement of marks'!EP$6)</f>
        <v>20</v>
      </c>
      <c r="E1043" s="1177"/>
      <c r="F1043" s="1177"/>
      <c r="G1043" s="1177">
        <f>IF('statement of marks'!EQ$6="","",'statement of marks'!EQ$6)</f>
        <v>20</v>
      </c>
      <c r="H1043" s="1177"/>
      <c r="I1043" s="1177"/>
      <c r="J1043" s="1177">
        <f>IF('statement of marks'!ES$6="","",'statement of marks'!ES$6)</f>
        <v>20</v>
      </c>
      <c r="K1043" s="1177"/>
      <c r="L1043" s="1177"/>
      <c r="M1043" s="1177">
        <f>IF('statement of marks'!ER$6="","",'statement of marks'!ER$6)</f>
        <v>20</v>
      </c>
      <c r="N1043" s="1177"/>
      <c r="O1043" s="1177"/>
      <c r="P1043" s="1177">
        <f>IF('statement of marks'!ET$6="","",'statement of marks'!ET$6)</f>
        <v>20</v>
      </c>
      <c r="Q1043" s="1177"/>
      <c r="R1043" s="1177"/>
      <c r="S1043" s="610" t="str">
        <f>IF('statement of marks'!FE$6="","",'statement of marks'!EX$6)</f>
        <v/>
      </c>
      <c r="T1043" s="615">
        <f>IF('statement of marks'!EU$6="","",'statement of marks'!EU$6)</f>
        <v>100</v>
      </c>
      <c r="U1043" s="616" t="s">
        <v>5</v>
      </c>
      <c r="V1043" s="617" t="s">
        <v>464</v>
      </c>
    </row>
    <row r="1044" spans="1:22" ht="16" customHeight="1">
      <c r="A1044" s="598"/>
      <c r="B1044" s="1114" t="str">
        <f>IF('statement of marks'!$EP$3="","",'statement of marks'!$EP$3)</f>
        <v>dk;kZuqHko</v>
      </c>
      <c r="C1044" s="1115"/>
      <c r="D1044" s="1103" t="str">
        <f>IF('statement of marks'!EP39="","",'statement of marks'!EP39)</f>
        <v/>
      </c>
      <c r="E1044" s="1103"/>
      <c r="F1044" s="1103"/>
      <c r="G1044" s="1103" t="str">
        <f>IF('statement of marks'!EQ39="","",'statement of marks'!EQ39)</f>
        <v/>
      </c>
      <c r="H1044" s="1103"/>
      <c r="I1044" s="1103"/>
      <c r="J1044" s="1103" t="str">
        <f>IF('statement of marks'!ES39="","",'statement of marks'!ES39)</f>
        <v/>
      </c>
      <c r="K1044" s="1103"/>
      <c r="L1044" s="1103"/>
      <c r="M1044" s="1103" t="str">
        <f>IF('statement of marks'!ER39="","",'statement of marks'!ER39)</f>
        <v/>
      </c>
      <c r="N1044" s="1103"/>
      <c r="O1044" s="1103"/>
      <c r="P1044" s="1103" t="str">
        <f>IF('statement of marks'!ET39="","",'statement of marks'!ET39)</f>
        <v/>
      </c>
      <c r="Q1044" s="1103"/>
      <c r="R1044" s="1103"/>
      <c r="S1044" s="611"/>
      <c r="T1044" s="613" t="str">
        <f>IF('statement of marks'!EU39="","",'statement of marks'!EU39)</f>
        <v/>
      </c>
      <c r="U1044" s="613" t="str">
        <f>IF('statement of marks'!EV39="","",'statement of marks'!EV39)</f>
        <v/>
      </c>
      <c r="V1044" s="614" t="str">
        <f>IF('statement of marks'!EW39="","",'statement of marks'!EW39)</f>
        <v/>
      </c>
    </row>
    <row r="1045" spans="1:22" ht="16" customHeight="1">
      <c r="A1045" s="598"/>
      <c r="B1045" s="1112" t="str">
        <f>IF('statement of marks'!$EZ$3="","",'statement of marks'!$EZ$3)</f>
        <v>dyk f'k{kk</v>
      </c>
      <c r="C1045" s="1113"/>
      <c r="D1045" s="1103" t="str">
        <f>IF('statement of marks'!EZ39="","",'statement of marks'!EZ39)</f>
        <v/>
      </c>
      <c r="E1045" s="1103"/>
      <c r="F1045" s="1103"/>
      <c r="G1045" s="1103" t="str">
        <f>IF('statement of marks'!FA39="","",'statement of marks'!FA39)</f>
        <v/>
      </c>
      <c r="H1045" s="1103"/>
      <c r="I1045" s="1103"/>
      <c r="J1045" s="1103" t="str">
        <f>IF('statement of marks'!FC39="","",'statement of marks'!FC39)</f>
        <v/>
      </c>
      <c r="K1045" s="1103"/>
      <c r="L1045" s="1103"/>
      <c r="M1045" s="1103" t="str">
        <f>IF('statement of marks'!FB39="","",'statement of marks'!FB39)</f>
        <v/>
      </c>
      <c r="N1045" s="1103"/>
      <c r="O1045" s="1103"/>
      <c r="P1045" s="1103" t="str">
        <f>IF('statement of marks'!FD39="","",'statement of marks'!FD39)</f>
        <v/>
      </c>
      <c r="Q1045" s="1103"/>
      <c r="R1045" s="1103"/>
      <c r="S1045" s="611"/>
      <c r="T1045" s="613" t="str">
        <f>IF('statement of marks'!FE39="","",'statement of marks'!FE39)</f>
        <v/>
      </c>
      <c r="U1045" s="613" t="str">
        <f>IF('statement of marks'!FF39="","",'statement of marks'!FF39)</f>
        <v/>
      </c>
      <c r="V1045" s="614" t="str">
        <f>IF('statement of marks'!FG39="","",'statement of marks'!FG39)</f>
        <v/>
      </c>
    </row>
    <row r="1046" spans="1:22" ht="16" customHeight="1">
      <c r="A1046" s="598"/>
      <c r="B1046" s="1109" t="str">
        <f>IF('statement of marks'!$FJ$3="","",'statement of marks'!$FJ$3)</f>
        <v>LokLF; ,oe~ 'kkjhfjd f'k{kk</v>
      </c>
      <c r="C1046" s="1110"/>
      <c r="D1046" s="1103" t="str">
        <f>IF('statement of marks'!FJ39="","",'statement of marks'!FJ39)</f>
        <v/>
      </c>
      <c r="E1046" s="1103"/>
      <c r="F1046" s="1103"/>
      <c r="G1046" s="1103" t="str">
        <f>IF('statement of marks'!FK39="","",'statement of marks'!FK39)</f>
        <v/>
      </c>
      <c r="H1046" s="1103"/>
      <c r="I1046" s="1103"/>
      <c r="J1046" s="1103" t="str">
        <f>IF('statement of marks'!FM39="","",'statement of marks'!FM39)</f>
        <v/>
      </c>
      <c r="K1046" s="1103"/>
      <c r="L1046" s="1103"/>
      <c r="M1046" s="1103" t="str">
        <f>IF('statement of marks'!FL39="","",'statement of marks'!FL39)</f>
        <v/>
      </c>
      <c r="N1046" s="1103"/>
      <c r="O1046" s="1103"/>
      <c r="P1046" s="1103" t="str">
        <f>IF('statement of marks'!FN39="","",'statement of marks'!FN39)</f>
        <v/>
      </c>
      <c r="Q1046" s="1103"/>
      <c r="R1046" s="1103"/>
      <c r="S1046" s="611"/>
      <c r="T1046" s="613" t="str">
        <f>IF('statement of marks'!FO39="","",'statement of marks'!FO39)</f>
        <v/>
      </c>
      <c r="U1046" s="613" t="str">
        <f>IF('statement of marks'!FP39="","",'statement of marks'!FP39)</f>
        <v/>
      </c>
      <c r="V1046" s="614" t="str">
        <f>IF('statement of marks'!FQ39="","",'statement of marks'!FQ39)</f>
        <v/>
      </c>
    </row>
    <row r="1047" spans="1:22" ht="16" customHeight="1">
      <c r="A1047" s="598"/>
      <c r="B1047" s="1104" t="s">
        <v>273</v>
      </c>
      <c r="C1047" s="1105"/>
      <c r="D1047" s="1213" t="str">
        <f>details!$DZ$3</f>
        <v>vxLr rd</v>
      </c>
      <c r="E1047" s="1213"/>
      <c r="F1047" s="1213"/>
      <c r="G1047" s="1213" t="str">
        <f>details!$ED$3</f>
        <v>vDVwcj rd</v>
      </c>
      <c r="H1047" s="1213"/>
      <c r="I1047" s="1213"/>
      <c r="J1047" s="1213" t="str">
        <f>details!$EL$3</f>
        <v>Qjojh rd</v>
      </c>
      <c r="K1047" s="1213"/>
      <c r="L1047" s="1213"/>
      <c r="M1047" s="1213" t="str">
        <f>details!$EH$3</f>
        <v>fnlEcj rd</v>
      </c>
      <c r="N1047" s="1213"/>
      <c r="O1047" s="1213"/>
      <c r="P1047" s="1213" t="str">
        <f>details!$EP$3</f>
        <v>loZ ;ksx</v>
      </c>
      <c r="Q1047" s="1213"/>
      <c r="R1047" s="1213"/>
      <c r="S1047" s="1106" t="s">
        <v>475</v>
      </c>
      <c r="T1047" s="1107"/>
      <c r="U1047" s="1107"/>
      <c r="V1047" s="1180"/>
    </row>
    <row r="1048" spans="1:22" ht="16" customHeight="1">
      <c r="A1048" s="598"/>
      <c r="B1048" s="1100" t="s">
        <v>99</v>
      </c>
      <c r="C1048" s="1101"/>
      <c r="D1048" s="1102" t="str">
        <f>IF(details!EA39="","",details!EA39)</f>
        <v/>
      </c>
      <c r="E1048" s="1102"/>
      <c r="F1048" s="1102"/>
      <c r="G1048" s="1102" t="str">
        <f>IF(details!EE39="","",details!EE39)</f>
        <v/>
      </c>
      <c r="H1048" s="1102"/>
      <c r="I1048" s="1102"/>
      <c r="J1048" s="1102" t="str">
        <f>IF(details!EM39="","",details!EM39)</f>
        <v/>
      </c>
      <c r="K1048" s="1102"/>
      <c r="L1048" s="1102"/>
      <c r="M1048" s="1102" t="str">
        <f>IF(details!EI39="","",details!EI39)</f>
        <v/>
      </c>
      <c r="N1048" s="1102"/>
      <c r="O1048" s="1102"/>
      <c r="P1048" s="1102" t="str">
        <f>IF(details!EQ39="","",details!EQ39)</f>
        <v/>
      </c>
      <c r="Q1048" s="1102"/>
      <c r="R1048" s="1102"/>
      <c r="S1048" s="1181">
        <f>'statement of marks'!$HG$108</f>
        <v>42460</v>
      </c>
      <c r="T1048" s="1182"/>
      <c r="U1048" s="1182"/>
      <c r="V1048" s="1183"/>
    </row>
    <row r="1049" spans="1:22" ht="16" customHeight="1">
      <c r="A1049" s="598"/>
      <c r="B1049" s="1094" t="s">
        <v>15</v>
      </c>
      <c r="C1049" s="1095"/>
      <c r="D1049" s="1096" t="str">
        <f>IF(details!DZ39="","",details!DZ39)</f>
        <v/>
      </c>
      <c r="E1049" s="1096"/>
      <c r="F1049" s="1096"/>
      <c r="G1049" s="1096" t="str">
        <f>IF(details!ED39="","",details!ED39)</f>
        <v/>
      </c>
      <c r="H1049" s="1096"/>
      <c r="I1049" s="1096"/>
      <c r="J1049" s="1096" t="str">
        <f>IF(details!EL39="","",details!EL39)</f>
        <v/>
      </c>
      <c r="K1049" s="1096"/>
      <c r="L1049" s="1096"/>
      <c r="M1049" s="1096" t="str">
        <f>IF(details!EH39="","",details!EH39)</f>
        <v/>
      </c>
      <c r="N1049" s="1096"/>
      <c r="O1049" s="1096"/>
      <c r="P1049" s="1096" t="str">
        <f>IF(details!EP39="","",details!EP39)</f>
        <v/>
      </c>
      <c r="Q1049" s="1096"/>
      <c r="R1049" s="1096"/>
      <c r="S1049" s="1184"/>
      <c r="T1049" s="1185"/>
      <c r="U1049" s="1185"/>
      <c r="V1049" s="1186"/>
    </row>
    <row r="1050" spans="1:22" ht="16" customHeight="1">
      <c r="A1050" s="1206"/>
      <c r="B1050" s="1207" t="s">
        <v>473</v>
      </c>
      <c r="C1050" s="1208"/>
      <c r="D1050" s="1209" t="s">
        <v>3</v>
      </c>
      <c r="E1050" s="1209"/>
      <c r="F1050" s="1209"/>
      <c r="G1050" s="1209" t="s">
        <v>389</v>
      </c>
      <c r="H1050" s="1209"/>
      <c r="I1050" s="1209"/>
      <c r="J1050" s="1209" t="s">
        <v>5</v>
      </c>
      <c r="K1050" s="1209"/>
      <c r="L1050" s="1209"/>
      <c r="M1050" s="1209" t="s">
        <v>465</v>
      </c>
      <c r="N1050" s="1209"/>
      <c r="O1050" s="1209"/>
      <c r="P1050" s="1210" t="s">
        <v>306</v>
      </c>
      <c r="Q1050" s="1210"/>
      <c r="R1050" s="1210"/>
      <c r="S1050" s="1209" t="s">
        <v>473</v>
      </c>
      <c r="T1050" s="1209"/>
      <c r="U1050" s="1209"/>
      <c r="V1050" s="1211"/>
    </row>
    <row r="1051" spans="1:22" ht="16" customHeight="1">
      <c r="A1051" s="1206"/>
      <c r="B1051" s="1207"/>
      <c r="C1051" s="1208"/>
      <c r="D1051" s="1212" t="str">
        <f>'statement of marks'!HE39</f>
        <v/>
      </c>
      <c r="E1051" s="1212"/>
      <c r="F1051" s="1212"/>
      <c r="G1051" s="1212" t="str">
        <f>'statement of marks'!HF39</f>
        <v/>
      </c>
      <c r="H1051" s="1212"/>
      <c r="I1051" s="1212"/>
      <c r="J1051" s="1212" t="str">
        <f>'statement of marks'!HG39</f>
        <v/>
      </c>
      <c r="K1051" s="1212"/>
      <c r="L1051" s="1212"/>
      <c r="M1051" s="1212" t="str">
        <f>'statement of marks'!HJ39</f>
        <v/>
      </c>
      <c r="N1051" s="1212"/>
      <c r="O1051" s="1212"/>
      <c r="P1051" s="1212" t="str">
        <f>'statement of marks'!HI39</f>
        <v/>
      </c>
      <c r="Q1051" s="1212"/>
      <c r="R1051" s="1212"/>
      <c r="S1051" s="1209" t="str">
        <f>'statement of marks'!HD39</f>
        <v/>
      </c>
      <c r="T1051" s="1209"/>
      <c r="U1051" s="1209"/>
      <c r="V1051" s="1211"/>
    </row>
    <row r="1052" spans="1:22" ht="16" customHeight="1">
      <c r="A1052" s="598"/>
      <c r="B1052" s="1089" t="s">
        <v>100</v>
      </c>
      <c r="C1052" s="1090"/>
      <c r="D1052" s="1081"/>
      <c r="E1052" s="1081"/>
      <c r="F1052" s="1081"/>
      <c r="G1052" s="1081"/>
      <c r="H1052" s="1081"/>
      <c r="I1052" s="1081"/>
      <c r="J1052" s="1081"/>
      <c r="K1052" s="1081"/>
      <c r="L1052" s="1081"/>
      <c r="M1052" s="1081"/>
      <c r="N1052" s="1081"/>
      <c r="O1052" s="1081"/>
      <c r="P1052" s="1081"/>
      <c r="Q1052" s="1081"/>
      <c r="R1052" s="1081"/>
      <c r="S1052" s="1081"/>
      <c r="T1052" s="1081"/>
      <c r="U1052" s="1081"/>
      <c r="V1052" s="1205"/>
    </row>
    <row r="1053" spans="1:22" ht="16" customHeight="1">
      <c r="A1053" s="598"/>
      <c r="B1053" s="1087" t="s">
        <v>80</v>
      </c>
      <c r="C1053" s="1088"/>
      <c r="D1053" s="1081"/>
      <c r="E1053" s="1081"/>
      <c r="F1053" s="1081"/>
      <c r="G1053" s="1081"/>
      <c r="H1053" s="1081"/>
      <c r="I1053" s="1081"/>
      <c r="J1053" s="1081"/>
      <c r="K1053" s="1081"/>
      <c r="L1053" s="1081"/>
      <c r="M1053" s="1081"/>
      <c r="N1053" s="1081"/>
      <c r="O1053" s="1081"/>
      <c r="P1053" s="1081"/>
      <c r="Q1053" s="1081"/>
      <c r="R1053" s="1081"/>
      <c r="S1053" s="1081"/>
      <c r="T1053" s="1081"/>
      <c r="U1053" s="1081"/>
      <c r="V1053" s="1205"/>
    </row>
    <row r="1054" spans="1:22" ht="16" customHeight="1">
      <c r="A1054" s="598"/>
      <c r="B1054" s="1089" t="s">
        <v>466</v>
      </c>
      <c r="C1054" s="1090"/>
      <c r="D1054" s="1081"/>
      <c r="E1054" s="1081"/>
      <c r="F1054" s="1081"/>
      <c r="G1054" s="1081"/>
      <c r="H1054" s="1081"/>
      <c r="I1054" s="1081"/>
      <c r="J1054" s="1081"/>
      <c r="K1054" s="1081"/>
      <c r="L1054" s="1081"/>
      <c r="M1054" s="1081"/>
      <c r="N1054" s="1081"/>
      <c r="O1054" s="1081"/>
      <c r="P1054" s="1081" t="s">
        <v>466</v>
      </c>
      <c r="Q1054" s="1081"/>
      <c r="R1054" s="1081"/>
      <c r="S1054" s="1081"/>
      <c r="T1054" s="1081"/>
      <c r="U1054" s="1081"/>
      <c r="V1054" s="1205"/>
    </row>
    <row r="1055" spans="1:22" ht="16" customHeight="1">
      <c r="A1055" s="598"/>
      <c r="B1055" s="1085" t="s">
        <v>101</v>
      </c>
      <c r="C1055" s="1086"/>
      <c r="D1055" s="1081"/>
      <c r="E1055" s="1081"/>
      <c r="F1055" s="1081"/>
      <c r="G1055" s="1081"/>
      <c r="H1055" s="1081"/>
      <c r="I1055" s="1081"/>
      <c r="J1055" s="1081"/>
      <c r="K1055" s="1081"/>
      <c r="L1055" s="1081"/>
      <c r="M1055" s="1081"/>
      <c r="N1055" s="1081"/>
      <c r="O1055" s="1081"/>
      <c r="P1055" s="1081"/>
      <c r="Q1055" s="1081"/>
      <c r="R1055" s="1081"/>
      <c r="S1055" s="1198" t="s">
        <v>101</v>
      </c>
      <c r="T1055" s="1198"/>
      <c r="U1055" s="1198"/>
      <c r="V1055" s="1199"/>
    </row>
    <row r="1056" spans="1:22" ht="16" customHeight="1" thickBot="1">
      <c r="A1056" s="600"/>
      <c r="B1056" s="1200" t="s">
        <v>102</v>
      </c>
      <c r="C1056" s="1201"/>
      <c r="D1056" s="1202"/>
      <c r="E1056" s="1202"/>
      <c r="F1056" s="1202"/>
      <c r="G1056" s="1202"/>
      <c r="H1056" s="1202"/>
      <c r="I1056" s="1202"/>
      <c r="J1056" s="1202"/>
      <c r="K1056" s="1202"/>
      <c r="L1056" s="1202"/>
      <c r="M1056" s="1202"/>
      <c r="N1056" s="1202"/>
      <c r="O1056" s="1202"/>
      <c r="P1056" s="1202"/>
      <c r="Q1056" s="1202"/>
      <c r="R1056" s="1202"/>
      <c r="S1056" s="1203" t="s">
        <v>163</v>
      </c>
      <c r="T1056" s="1203"/>
      <c r="U1056" s="1203"/>
      <c r="V1056" s="1204"/>
    </row>
    <row r="1057" spans="1:22" ht="16" customHeight="1">
      <c r="A1057" s="597"/>
      <c r="B1057" s="1216" t="s">
        <v>47</v>
      </c>
      <c r="C1057" s="1217"/>
      <c r="D1057" s="1217"/>
      <c r="E1057" s="1217"/>
      <c r="F1057" s="1217"/>
      <c r="G1057" s="1217"/>
      <c r="H1057" s="1217"/>
      <c r="I1057" s="1217"/>
      <c r="J1057" s="1217"/>
      <c r="K1057" s="1217"/>
      <c r="L1057" s="1217"/>
      <c r="M1057" s="1217"/>
      <c r="N1057" s="1217"/>
      <c r="O1057" s="1217"/>
      <c r="P1057" s="1217"/>
      <c r="Q1057" s="1217"/>
      <c r="R1057" s="1217"/>
      <c r="S1057" s="1217"/>
      <c r="T1057" s="1217"/>
      <c r="U1057" s="1217"/>
      <c r="V1057" s="1218"/>
    </row>
    <row r="1058" spans="1:22" ht="16" customHeight="1">
      <c r="A1058" s="598"/>
      <c r="B1058" s="1219" t="str">
        <f>'statement of marks'!$A$1</f>
        <v>jk- ck- ek/;fed fo|ky; uohu] fuEckgsM+k</v>
      </c>
      <c r="C1058" s="1220"/>
      <c r="D1058" s="1220"/>
      <c r="E1058" s="1220"/>
      <c r="F1058" s="1220"/>
      <c r="G1058" s="1220"/>
      <c r="H1058" s="1220"/>
      <c r="I1058" s="1220"/>
      <c r="J1058" s="1220"/>
      <c r="K1058" s="1220"/>
      <c r="L1058" s="1220"/>
      <c r="M1058" s="1220"/>
      <c r="N1058" s="1220"/>
      <c r="O1058" s="1220"/>
      <c r="P1058" s="1220"/>
      <c r="Q1058" s="1220"/>
      <c r="R1058" s="1220"/>
      <c r="S1058" s="1220"/>
      <c r="T1058" s="1220"/>
      <c r="U1058" s="1220"/>
      <c r="V1058" s="1221"/>
    </row>
    <row r="1059" spans="1:22" ht="16" customHeight="1">
      <c r="A1059" s="598"/>
      <c r="B1059" s="1114" t="s">
        <v>467</v>
      </c>
      <c r="C1059" s="1115"/>
      <c r="D1059" s="1119" t="str">
        <f>'statement of marks'!$H$3</f>
        <v>2015-16</v>
      </c>
      <c r="E1059" s="1119"/>
      <c r="F1059" s="1119"/>
      <c r="G1059" s="1119"/>
      <c r="H1059" s="1119"/>
      <c r="I1059" s="1119"/>
      <c r="J1059" s="1119"/>
      <c r="K1059" s="1119"/>
      <c r="L1059" s="1119"/>
      <c r="M1059" s="1119"/>
      <c r="N1059" s="1119"/>
      <c r="O1059" s="1119"/>
      <c r="P1059" s="1119"/>
      <c r="Q1059" s="1119"/>
      <c r="R1059" s="1119"/>
      <c r="S1059" s="1119"/>
      <c r="T1059" s="1119"/>
      <c r="U1059" s="1119"/>
      <c r="V1059" s="1196"/>
    </row>
    <row r="1060" spans="1:22" ht="16" customHeight="1">
      <c r="A1060" s="598"/>
      <c r="B1060" s="1114" t="s">
        <v>218</v>
      </c>
      <c r="C1060" s="1115"/>
      <c r="D1060" s="1115" t="str">
        <f>IF('statement of marks'!J40="","",'statement of marks'!J40)</f>
        <v/>
      </c>
      <c r="E1060" s="1115"/>
      <c r="F1060" s="1115"/>
      <c r="G1060" s="1115"/>
      <c r="H1060" s="1115"/>
      <c r="I1060" s="1115"/>
      <c r="J1060" s="1115"/>
      <c r="K1060" s="1115"/>
      <c r="L1060" s="1115"/>
      <c r="M1060" s="1115"/>
      <c r="N1060" s="1115"/>
      <c r="O1060" s="1115"/>
      <c r="P1060" s="1115"/>
      <c r="Q1060" s="1115"/>
      <c r="R1060" s="1115"/>
      <c r="S1060" s="1115"/>
      <c r="T1060" s="1115"/>
      <c r="U1060" s="1115"/>
      <c r="V1060" s="1197"/>
    </row>
    <row r="1061" spans="1:22" ht="16" customHeight="1">
      <c r="A1061" s="598"/>
      <c r="B1061" s="1114" t="s">
        <v>219</v>
      </c>
      <c r="C1061" s="1115"/>
      <c r="D1061" s="1115" t="str">
        <f>IF('statement of marks'!K40="","",'statement of marks'!K40)</f>
        <v/>
      </c>
      <c r="E1061" s="1115"/>
      <c r="F1061" s="1115"/>
      <c r="G1061" s="1115"/>
      <c r="H1061" s="1115"/>
      <c r="I1061" s="1115"/>
      <c r="J1061" s="1115"/>
      <c r="K1061" s="1115"/>
      <c r="L1061" s="1115"/>
      <c r="M1061" s="1115"/>
      <c r="N1061" s="1115"/>
      <c r="O1061" s="1115"/>
      <c r="P1061" s="1115"/>
      <c r="Q1061" s="1115"/>
      <c r="R1061" s="1115"/>
      <c r="S1061" s="1115"/>
      <c r="T1061" s="1115"/>
      <c r="U1061" s="1115"/>
      <c r="V1061" s="1197"/>
    </row>
    <row r="1062" spans="1:22" ht="16" customHeight="1">
      <c r="A1062" s="598"/>
      <c r="B1062" s="1114" t="s">
        <v>220</v>
      </c>
      <c r="C1062" s="1115"/>
      <c r="D1062" s="1115" t="str">
        <f>IF('statement of marks'!L40="","",'statement of marks'!L40)</f>
        <v/>
      </c>
      <c r="E1062" s="1115"/>
      <c r="F1062" s="1115"/>
      <c r="G1062" s="1115"/>
      <c r="H1062" s="1115"/>
      <c r="I1062" s="1115"/>
      <c r="J1062" s="1115"/>
      <c r="K1062" s="1115"/>
      <c r="L1062" s="1115"/>
      <c r="M1062" s="1115"/>
      <c r="N1062" s="1115"/>
      <c r="O1062" s="1115"/>
      <c r="P1062" s="1115"/>
      <c r="Q1062" s="1115"/>
      <c r="R1062" s="1115"/>
      <c r="S1062" s="1115"/>
      <c r="T1062" s="1115"/>
      <c r="U1062" s="1115"/>
      <c r="V1062" s="1197"/>
    </row>
    <row r="1063" spans="1:22" ht="16" customHeight="1">
      <c r="A1063" s="598"/>
      <c r="B1063" s="1114" t="s">
        <v>221</v>
      </c>
      <c r="C1063" s="1115"/>
      <c r="D1063" s="1119" t="str">
        <f>'statement of marks'!$G$3</f>
        <v>6 A</v>
      </c>
      <c r="E1063" s="1119"/>
      <c r="F1063" s="1119"/>
      <c r="G1063" s="1115" t="s">
        <v>9</v>
      </c>
      <c r="H1063" s="1115"/>
      <c r="I1063" s="1115"/>
      <c r="J1063" s="1119" t="str">
        <f>IF('statement of marks'!D40="","",'statement of marks'!D40)</f>
        <v/>
      </c>
      <c r="K1063" s="1119"/>
      <c r="L1063" s="1119"/>
      <c r="M1063" s="1115" t="s">
        <v>222</v>
      </c>
      <c r="N1063" s="1115"/>
      <c r="O1063" s="1115"/>
      <c r="P1063" s="1119" t="str">
        <f>IF('statement of marks'!F40="","",'statement of marks'!F40)</f>
        <v/>
      </c>
      <c r="Q1063" s="1119"/>
      <c r="R1063" s="1119"/>
      <c r="S1063" s="1214" t="str">
        <f>IF('statement of marks'!$J$3="","",'statement of marks'!$J$3)</f>
        <v xml:space="preserve">fo|ky; dk Mk;l dksM+ </v>
      </c>
      <c r="T1063" s="1214"/>
      <c r="U1063" s="1214"/>
      <c r="V1063" s="1215"/>
    </row>
    <row r="1064" spans="1:22" ht="16" customHeight="1">
      <c r="A1064" s="598"/>
      <c r="B1064" s="601" t="s">
        <v>0</v>
      </c>
      <c r="C1064" s="602"/>
      <c r="D1064" s="1121" t="str">
        <f>IF('statement of marks'!H40="","",'statement of marks'!H40)</f>
        <v/>
      </c>
      <c r="E1064" s="1121"/>
      <c r="F1064" s="1121"/>
      <c r="G1064" s="1115" t="str">
        <f>IF('statement of marks'!I40="","",'statement of marks'!I40)</f>
        <v/>
      </c>
      <c r="H1064" s="1115"/>
      <c r="I1064" s="1115"/>
      <c r="J1064" s="1115"/>
      <c r="K1064" s="1115"/>
      <c r="L1064" s="1115"/>
      <c r="M1064" s="1115"/>
      <c r="N1064" s="1115"/>
      <c r="O1064" s="1115"/>
      <c r="P1064" s="1115"/>
      <c r="Q1064" s="1115"/>
      <c r="R1064" s="1115"/>
      <c r="S1064" s="1190" t="str">
        <f>IF('statement of marks'!$K$3="","",'statement of marks'!$K$3)</f>
        <v xml:space="preserve">08291009401   </v>
      </c>
      <c r="T1064" s="1190"/>
      <c r="U1064" s="1190"/>
      <c r="V1064" s="1191"/>
    </row>
    <row r="1065" spans="1:22" ht="16" customHeight="1">
      <c r="A1065" s="598"/>
      <c r="B1065" s="561" t="s">
        <v>28</v>
      </c>
      <c r="C1065" s="603" t="s">
        <v>97</v>
      </c>
      <c r="D1065" s="1081" t="s">
        <v>1</v>
      </c>
      <c r="E1065" s="1081"/>
      <c r="F1065" s="1081"/>
      <c r="G1065" s="1081" t="s">
        <v>21</v>
      </c>
      <c r="H1065" s="1081"/>
      <c r="I1065" s="1081"/>
      <c r="J1065" s="1081" t="s">
        <v>68</v>
      </c>
      <c r="K1065" s="1081"/>
      <c r="L1065" s="1081"/>
      <c r="M1065" s="1081" t="s">
        <v>98</v>
      </c>
      <c r="N1065" s="1081"/>
      <c r="O1065" s="1081"/>
      <c r="P1065" s="1192" t="s">
        <v>278</v>
      </c>
      <c r="Q1065" s="1193" t="s">
        <v>459</v>
      </c>
      <c r="R1065" s="1193"/>
      <c r="S1065" s="1193"/>
      <c r="T1065" s="1194" t="s">
        <v>458</v>
      </c>
      <c r="U1065" s="1194"/>
      <c r="V1065" s="1195"/>
    </row>
    <row r="1066" spans="1:22" ht="16" customHeight="1">
      <c r="A1066" s="598"/>
      <c r="B1066" s="561"/>
      <c r="C1066" s="603"/>
      <c r="D1066" s="596" t="s">
        <v>468</v>
      </c>
      <c r="E1066" s="596" t="s">
        <v>469</v>
      </c>
      <c r="F1066" s="604" t="s">
        <v>2</v>
      </c>
      <c r="G1066" s="596" t="s">
        <v>468</v>
      </c>
      <c r="H1066" s="596" t="s">
        <v>469</v>
      </c>
      <c r="I1066" s="604" t="s">
        <v>2</v>
      </c>
      <c r="J1066" s="596" t="s">
        <v>468</v>
      </c>
      <c r="K1066" s="596" t="s">
        <v>469</v>
      </c>
      <c r="L1066" s="604" t="s">
        <v>2</v>
      </c>
      <c r="M1066" s="596" t="s">
        <v>468</v>
      </c>
      <c r="N1066" s="596" t="s">
        <v>469</v>
      </c>
      <c r="O1066" s="604" t="s">
        <v>2</v>
      </c>
      <c r="P1066" s="1192"/>
      <c r="Q1066" s="596" t="s">
        <v>468</v>
      </c>
      <c r="R1066" s="596" t="s">
        <v>469</v>
      </c>
      <c r="S1066" s="608" t="s">
        <v>2</v>
      </c>
      <c r="T1066" s="618" t="s">
        <v>304</v>
      </c>
      <c r="U1066" s="619" t="s">
        <v>5</v>
      </c>
      <c r="V1066" s="620" t="s">
        <v>464</v>
      </c>
    </row>
    <row r="1067" spans="1:22" ht="16" customHeight="1">
      <c r="A1067" s="599"/>
      <c r="B1067" s="1178" t="s">
        <v>3</v>
      </c>
      <c r="C1067" s="1179"/>
      <c r="D1067" s="579">
        <f>IF('statement of marks'!M$6="","",'statement of marks'!M$6)</f>
        <v>5</v>
      </c>
      <c r="E1067" s="579">
        <f>IF('statement of marks'!N$6="","",'statement of marks'!N$6)</f>
        <v>5</v>
      </c>
      <c r="F1067" s="605">
        <f>IF('statement of marks'!O$6="","",'statement of marks'!O$6)</f>
        <v>10</v>
      </c>
      <c r="G1067" s="579">
        <f>IF('statement of marks'!P$6="","",'statement of marks'!P$6)</f>
        <v>5</v>
      </c>
      <c r="H1067" s="579">
        <f>IF('statement of marks'!Q$6="","",'statement of marks'!Q$6)</f>
        <v>5</v>
      </c>
      <c r="I1067" s="605">
        <f>IF('statement of marks'!R$6="","",'statement of marks'!R$6)</f>
        <v>10</v>
      </c>
      <c r="J1067" s="579">
        <f>IF('statement of marks'!S$6="","",'statement of marks'!S$6)</f>
        <v>5</v>
      </c>
      <c r="K1067" s="579">
        <f>IF('statement of marks'!T$6="","",'statement of marks'!T$6)</f>
        <v>5</v>
      </c>
      <c r="L1067" s="605">
        <f>IF('statement of marks'!U$6="","",'statement of marks'!U$6)</f>
        <v>10</v>
      </c>
      <c r="M1067" s="579">
        <f>IF('statement of marks'!W$6="","",'statement of marks'!W$6)</f>
        <v>50</v>
      </c>
      <c r="N1067" s="579">
        <f>IF('statement of marks'!X$6="","",'statement of marks'!X$6)</f>
        <v>20</v>
      </c>
      <c r="O1067" s="605">
        <f>IF('statement of marks'!Y$6="","",'statement of marks'!Y$6)</f>
        <v>70</v>
      </c>
      <c r="P1067" s="580">
        <f>IF('statement of marks'!Z$6="","",'statement of marks'!Z$6)</f>
        <v>100</v>
      </c>
      <c r="Q1067" s="579">
        <f>IF('statement of marks'!AA$6="","",'statement of marks'!AA$6)</f>
        <v>70</v>
      </c>
      <c r="R1067" s="579">
        <f>IF('statement of marks'!AB$6="","",'statement of marks'!AB$6)</f>
        <v>30</v>
      </c>
      <c r="S1067" s="605">
        <f>IF('statement of marks'!AC$6="","",'statement of marks'!AC$6)</f>
        <v>100</v>
      </c>
      <c r="T1067" s="615">
        <f>IF('statement of marks'!AD$6="","",'statement of marks'!AD$6)</f>
        <v>200</v>
      </c>
      <c r="U1067" s="615" t="str">
        <f>IF('statement of marks'!AE$6="","",'statement of marks'!AE$6)</f>
        <v/>
      </c>
      <c r="V1067" s="621" t="str">
        <f>IF('statement of marks'!AF$6="","",'statement of marks'!AF$6)</f>
        <v/>
      </c>
    </row>
    <row r="1068" spans="1:22" ht="16" customHeight="1">
      <c r="A1068" s="598"/>
      <c r="B1068" s="1114" t="str">
        <f>IF('statement of marks'!$M$3="","",'statement of marks'!$M$3)</f>
        <v>fgUnh</v>
      </c>
      <c r="C1068" s="1115"/>
      <c r="D1068" s="275" t="str">
        <f>IF('statement of marks'!M40="","",'statement of marks'!M40)</f>
        <v/>
      </c>
      <c r="E1068" s="275" t="str">
        <f>IF('statement of marks'!N40="","",'statement of marks'!N40)</f>
        <v/>
      </c>
      <c r="F1068" s="606" t="str">
        <f>IF('statement of marks'!O40="","",'statement of marks'!O40)</f>
        <v/>
      </c>
      <c r="G1068" s="275" t="str">
        <f>IF('statement of marks'!P40="","",'statement of marks'!P40)</f>
        <v/>
      </c>
      <c r="H1068" s="275" t="str">
        <f>IF('statement of marks'!Q40="","",'statement of marks'!Q40)</f>
        <v/>
      </c>
      <c r="I1068" s="606" t="str">
        <f>IF('statement of marks'!R40="","",'statement of marks'!R40)</f>
        <v/>
      </c>
      <c r="J1068" s="275" t="str">
        <f>IF('statement of marks'!S40="","",'statement of marks'!S40)</f>
        <v/>
      </c>
      <c r="K1068" s="275" t="str">
        <f>IF('statement of marks'!T40="","",'statement of marks'!T40)</f>
        <v/>
      </c>
      <c r="L1068" s="606" t="str">
        <f>IF('statement of marks'!U40="","",'statement of marks'!U40)</f>
        <v/>
      </c>
      <c r="M1068" s="275" t="str">
        <f>IF('statement of marks'!W40="","",'statement of marks'!W40)</f>
        <v/>
      </c>
      <c r="N1068" s="275" t="str">
        <f>IF('statement of marks'!X40="","",'statement of marks'!X40)</f>
        <v/>
      </c>
      <c r="O1068" s="606" t="str">
        <f>IF('statement of marks'!Y40="","",'statement of marks'!Y40)</f>
        <v/>
      </c>
      <c r="P1068" s="277" t="str">
        <f>IF('statement of marks'!Z40="","",'statement of marks'!Z40)</f>
        <v/>
      </c>
      <c r="Q1068" s="275" t="str">
        <f>IF('statement of marks'!AA40="","",'statement of marks'!AA40)</f>
        <v/>
      </c>
      <c r="R1068" s="275" t="str">
        <f>IF('statement of marks'!AB40="","",'statement of marks'!AB40)</f>
        <v/>
      </c>
      <c r="S1068" s="606" t="str">
        <f>IF('statement of marks'!AC40="","",'statement of marks'!AC40)</f>
        <v/>
      </c>
      <c r="T1068" s="578" t="str">
        <f>IF('statement of marks'!AD40="","",'statement of marks'!AD40)</f>
        <v/>
      </c>
      <c r="U1068" s="578" t="str">
        <f>IF('statement of marks'!AE40="","",'statement of marks'!AE40)</f>
        <v/>
      </c>
      <c r="V1068" s="612" t="str">
        <f>IF('statement of marks'!AF40="","",'statement of marks'!AF40)</f>
        <v/>
      </c>
    </row>
    <row r="1069" spans="1:22" ht="16" customHeight="1">
      <c r="A1069" s="598"/>
      <c r="B1069" s="1114" t="str">
        <f>IF('statement of marks'!$AI$3="","",'statement of marks'!$AI$3)</f>
        <v>vaxszth</v>
      </c>
      <c r="C1069" s="1115"/>
      <c r="D1069" s="275" t="str">
        <f>IF('statement of marks'!AI40="","",'statement of marks'!AI40)</f>
        <v/>
      </c>
      <c r="E1069" s="275" t="str">
        <f>IF('statement of marks'!AJ40="","",'statement of marks'!AJ40)</f>
        <v/>
      </c>
      <c r="F1069" s="606" t="str">
        <f>IF('statement of marks'!AK40="","",'statement of marks'!AK40)</f>
        <v/>
      </c>
      <c r="G1069" s="275" t="str">
        <f>IF('statement of marks'!AL40="","",'statement of marks'!AL40)</f>
        <v/>
      </c>
      <c r="H1069" s="275" t="str">
        <f>IF('statement of marks'!AM40="","",'statement of marks'!AM40)</f>
        <v/>
      </c>
      <c r="I1069" s="606" t="str">
        <f>IF('statement of marks'!AN40="","",'statement of marks'!AN40)</f>
        <v/>
      </c>
      <c r="J1069" s="275" t="str">
        <f>IF('statement of marks'!AO40="","",'statement of marks'!AO40)</f>
        <v/>
      </c>
      <c r="K1069" s="275" t="str">
        <f>IF('statement of marks'!AP40="","",'statement of marks'!AP40)</f>
        <v/>
      </c>
      <c r="L1069" s="606" t="str">
        <f>IF('statement of marks'!AQ40="","",'statement of marks'!AQ40)</f>
        <v/>
      </c>
      <c r="M1069" s="275" t="str">
        <f>IF('statement of marks'!AS40="","",'statement of marks'!AS40)</f>
        <v/>
      </c>
      <c r="N1069" s="275" t="str">
        <f>IF('statement of marks'!AT40="","",'statement of marks'!AT40)</f>
        <v/>
      </c>
      <c r="O1069" s="606" t="str">
        <f>IF('statement of marks'!AU40="","",'statement of marks'!AU40)</f>
        <v/>
      </c>
      <c r="P1069" s="277" t="str">
        <f>IF('statement of marks'!AV40="","",'statement of marks'!AV40)</f>
        <v/>
      </c>
      <c r="Q1069" s="275" t="str">
        <f>IF('statement of marks'!AW40="","",'statement of marks'!AW40)</f>
        <v/>
      </c>
      <c r="R1069" s="275" t="str">
        <f>IF('statement of marks'!AX40="","",'statement of marks'!AX40)</f>
        <v/>
      </c>
      <c r="S1069" s="606" t="str">
        <f>IF('statement of marks'!AY40="","",'statement of marks'!AY40)</f>
        <v/>
      </c>
      <c r="T1069" s="578" t="str">
        <f>IF('statement of marks'!AZ40="","",'statement of marks'!AZ40)</f>
        <v/>
      </c>
      <c r="U1069" s="578" t="str">
        <f>IF('statement of marks'!BA40="","",'statement of marks'!BA40)</f>
        <v/>
      </c>
      <c r="V1069" s="612" t="str">
        <f>IF('statement of marks'!BB40="","",'statement of marks'!BB40)</f>
        <v/>
      </c>
    </row>
    <row r="1070" spans="1:22" ht="16" customHeight="1">
      <c r="A1070" s="598"/>
      <c r="B1070" s="1114" t="str">
        <f>IF('statement of marks'!BE40="s","laLd`r",IF('statement of marks'!BE40="u","mnwZ",IF('statement of marks'!BE40="g","xqtjkrh",IF('statement of marks'!BE40="p","iatkch",IF('statement of marks'!BE40="sd","fla/kh","r`rh; Hkk""kk")))))</f>
        <v>r`rh; Hkk"kk</v>
      </c>
      <c r="C1070" s="1115"/>
      <c r="D1070" s="275" t="str">
        <f>IF('statement of marks'!BF40="","",'statement of marks'!BF40)</f>
        <v/>
      </c>
      <c r="E1070" s="275" t="str">
        <f>IF('statement of marks'!BG40="","",'statement of marks'!BG40)</f>
        <v/>
      </c>
      <c r="F1070" s="606" t="str">
        <f>IF('statement of marks'!BH40="","",'statement of marks'!BH40)</f>
        <v/>
      </c>
      <c r="G1070" s="275" t="str">
        <f>IF('statement of marks'!BI40="","",'statement of marks'!BI40)</f>
        <v/>
      </c>
      <c r="H1070" s="275" t="str">
        <f>IF('statement of marks'!BJ40="","",'statement of marks'!BJ40)</f>
        <v/>
      </c>
      <c r="I1070" s="606" t="str">
        <f>IF('statement of marks'!BK40="","",'statement of marks'!BK40)</f>
        <v/>
      </c>
      <c r="J1070" s="275" t="str">
        <f>IF('statement of marks'!BL40="","",'statement of marks'!BL40)</f>
        <v/>
      </c>
      <c r="K1070" s="275" t="str">
        <f>IF('statement of marks'!BM40="","",'statement of marks'!BM40)</f>
        <v/>
      </c>
      <c r="L1070" s="606" t="str">
        <f>IF('statement of marks'!BN40="","",'statement of marks'!BN40)</f>
        <v/>
      </c>
      <c r="M1070" s="275" t="str">
        <f>IF('statement of marks'!BP40="","",'statement of marks'!BP40)</f>
        <v/>
      </c>
      <c r="N1070" s="275" t="str">
        <f>IF('statement of marks'!BQ40="","",'statement of marks'!BQ40)</f>
        <v/>
      </c>
      <c r="O1070" s="606" t="str">
        <f>IF('statement of marks'!BR40="","",'statement of marks'!BR40)</f>
        <v/>
      </c>
      <c r="P1070" s="277" t="str">
        <f>IF('statement of marks'!BS40="","",'statement of marks'!BS40)</f>
        <v/>
      </c>
      <c r="Q1070" s="275" t="str">
        <f>IF('statement of marks'!BT40="","",'statement of marks'!BT40)</f>
        <v/>
      </c>
      <c r="R1070" s="275" t="str">
        <f>IF('statement of marks'!BU40="","",'statement of marks'!BU40)</f>
        <v/>
      </c>
      <c r="S1070" s="606" t="str">
        <f>IF('statement of marks'!BV40="","",'statement of marks'!BV40)</f>
        <v/>
      </c>
      <c r="T1070" s="578" t="str">
        <f>IF('statement of marks'!BW40="","",'statement of marks'!BW40)</f>
        <v/>
      </c>
      <c r="U1070" s="578" t="str">
        <f>IF('statement of marks'!BX40="","",'statement of marks'!BX40)</f>
        <v/>
      </c>
      <c r="V1070" s="612" t="str">
        <f>IF('statement of marks'!BY40="","",'statement of marks'!BY40)</f>
        <v/>
      </c>
    </row>
    <row r="1071" spans="1:22" ht="16" customHeight="1">
      <c r="A1071" s="598"/>
      <c r="B1071" s="1114" t="str">
        <f>IF('statement of marks'!$CB$3="","",'statement of marks'!$CB$3)</f>
        <v>xf.kr</v>
      </c>
      <c r="C1071" s="1115"/>
      <c r="D1071" s="275" t="str">
        <f>IF('statement of marks'!CB40="","",'statement of marks'!CB40)</f>
        <v/>
      </c>
      <c r="E1071" s="275" t="str">
        <f>IF('statement of marks'!CC40="","",'statement of marks'!CC40)</f>
        <v/>
      </c>
      <c r="F1071" s="606" t="str">
        <f>IF('statement of marks'!CD40="","",'statement of marks'!CD40)</f>
        <v/>
      </c>
      <c r="G1071" s="275" t="str">
        <f>IF('statement of marks'!CE40="","",'statement of marks'!CE40)</f>
        <v/>
      </c>
      <c r="H1071" s="275" t="str">
        <f>IF('statement of marks'!CF40="","",'statement of marks'!CF40)</f>
        <v/>
      </c>
      <c r="I1071" s="606" t="str">
        <f>IF('statement of marks'!CG40="","",'statement of marks'!CG40)</f>
        <v/>
      </c>
      <c r="J1071" s="275" t="str">
        <f>IF('statement of marks'!CH40="","",'statement of marks'!CH40)</f>
        <v/>
      </c>
      <c r="K1071" s="275" t="str">
        <f>IF('statement of marks'!CI40="","",'statement of marks'!CI40)</f>
        <v/>
      </c>
      <c r="L1071" s="606" t="str">
        <f>IF('statement of marks'!CJ40="","",'statement of marks'!CJ40)</f>
        <v/>
      </c>
      <c r="M1071" s="275" t="str">
        <f>IF('statement of marks'!CL40="","",'statement of marks'!CL40)</f>
        <v/>
      </c>
      <c r="N1071" s="275" t="str">
        <f>IF('statement of marks'!CM40="","",'statement of marks'!CM40)</f>
        <v/>
      </c>
      <c r="O1071" s="606" t="str">
        <f>IF('statement of marks'!CN40="","",'statement of marks'!CN40)</f>
        <v/>
      </c>
      <c r="P1071" s="277" t="str">
        <f>IF('statement of marks'!CO40="","",'statement of marks'!CO40)</f>
        <v/>
      </c>
      <c r="Q1071" s="275" t="str">
        <f>IF('statement of marks'!CP40="","",'statement of marks'!CP40)</f>
        <v/>
      </c>
      <c r="R1071" s="275" t="str">
        <f>IF('statement of marks'!CQ40="","",'statement of marks'!CQ40)</f>
        <v/>
      </c>
      <c r="S1071" s="606" t="str">
        <f>IF('statement of marks'!CR40="","",'statement of marks'!CR40)</f>
        <v/>
      </c>
      <c r="T1071" s="578" t="str">
        <f>IF('statement of marks'!CS40="","",'statement of marks'!CS40)</f>
        <v/>
      </c>
      <c r="U1071" s="578" t="str">
        <f>IF('statement of marks'!CT40="","",'statement of marks'!CT40)</f>
        <v/>
      </c>
      <c r="V1071" s="612" t="str">
        <f>IF('statement of marks'!CU40="","",'statement of marks'!CU40)</f>
        <v/>
      </c>
    </row>
    <row r="1072" spans="1:22" ht="16" customHeight="1">
      <c r="A1072" s="598"/>
      <c r="B1072" s="1114" t="str">
        <f>IF('statement of marks'!$CX$3="","",'statement of marks'!$CX$3)</f>
        <v>foKku</v>
      </c>
      <c r="C1072" s="1115"/>
      <c r="D1072" s="275" t="str">
        <f>IF('statement of marks'!CX40="","",'statement of marks'!CX40)</f>
        <v/>
      </c>
      <c r="E1072" s="275" t="str">
        <f>IF('statement of marks'!CY40="","",'statement of marks'!CY40)</f>
        <v/>
      </c>
      <c r="F1072" s="606" t="str">
        <f>IF('statement of marks'!CZ40="","",'statement of marks'!CZ40)</f>
        <v/>
      </c>
      <c r="G1072" s="275" t="str">
        <f>IF('statement of marks'!DA40="","",'statement of marks'!DA40)</f>
        <v/>
      </c>
      <c r="H1072" s="275" t="str">
        <f>IF('statement of marks'!DB40="","",'statement of marks'!DB40)</f>
        <v/>
      </c>
      <c r="I1072" s="606" t="str">
        <f>IF('statement of marks'!DC40="","",'statement of marks'!DC40)</f>
        <v/>
      </c>
      <c r="J1072" s="275" t="str">
        <f>IF('statement of marks'!DD40="","",'statement of marks'!DD40)</f>
        <v/>
      </c>
      <c r="K1072" s="275" t="str">
        <f>IF('statement of marks'!DE40="","",'statement of marks'!DE40)</f>
        <v/>
      </c>
      <c r="L1072" s="606" t="str">
        <f>IF('statement of marks'!DF40="","",'statement of marks'!DF40)</f>
        <v/>
      </c>
      <c r="M1072" s="275" t="str">
        <f>IF('statement of marks'!DH40="","",'statement of marks'!DH40)</f>
        <v/>
      </c>
      <c r="N1072" s="275" t="str">
        <f>IF('statement of marks'!DI40="","",'statement of marks'!DI40)</f>
        <v/>
      </c>
      <c r="O1072" s="606" t="str">
        <f>IF('statement of marks'!DJ40="","",'statement of marks'!DJ40)</f>
        <v/>
      </c>
      <c r="P1072" s="277" t="str">
        <f>IF('statement of marks'!DK40="","",'statement of marks'!DK40)</f>
        <v/>
      </c>
      <c r="Q1072" s="275" t="str">
        <f>IF('statement of marks'!DL40="","",'statement of marks'!DL40)</f>
        <v/>
      </c>
      <c r="R1072" s="275" t="str">
        <f>IF('statement of marks'!DM40="","",'statement of marks'!DM40)</f>
        <v/>
      </c>
      <c r="S1072" s="606" t="str">
        <f>IF('statement of marks'!DN40="","",'statement of marks'!DN40)</f>
        <v/>
      </c>
      <c r="T1072" s="578" t="str">
        <f>IF('statement of marks'!DO40="","",'statement of marks'!DO40)</f>
        <v/>
      </c>
      <c r="U1072" s="578" t="str">
        <f>IF('statement of marks'!DP40="","",'statement of marks'!DP40)</f>
        <v/>
      </c>
      <c r="V1072" s="612" t="str">
        <f>IF('statement of marks'!DQ40="","",'statement of marks'!DQ40)</f>
        <v/>
      </c>
    </row>
    <row r="1073" spans="1:22" ht="16" customHeight="1">
      <c r="A1073" s="598"/>
      <c r="B1073" s="1114" t="str">
        <f>IF('statement of marks'!$DT$3="","",'statement of marks'!$DT$3)</f>
        <v>lkekftd foKku</v>
      </c>
      <c r="C1073" s="1115"/>
      <c r="D1073" s="275" t="str">
        <f>IF('statement of marks'!DT40="","",'statement of marks'!DT40)</f>
        <v/>
      </c>
      <c r="E1073" s="275" t="str">
        <f>IF('statement of marks'!DU40="","",'statement of marks'!DU40)</f>
        <v/>
      </c>
      <c r="F1073" s="606" t="str">
        <f>IF('statement of marks'!DV40="","",'statement of marks'!DV40)</f>
        <v/>
      </c>
      <c r="G1073" s="275" t="str">
        <f>IF('statement of marks'!DW40="","",'statement of marks'!DW40)</f>
        <v/>
      </c>
      <c r="H1073" s="275" t="str">
        <f>IF('statement of marks'!DX40="","",'statement of marks'!DX40)</f>
        <v/>
      </c>
      <c r="I1073" s="606" t="str">
        <f>IF('statement of marks'!DY40="","",'statement of marks'!DY40)</f>
        <v/>
      </c>
      <c r="J1073" s="275" t="str">
        <f>IF('statement of marks'!DZ40="","",'statement of marks'!DZ40)</f>
        <v/>
      </c>
      <c r="K1073" s="275" t="str">
        <f>IF('statement of marks'!EA40="","",'statement of marks'!EA40)</f>
        <v/>
      </c>
      <c r="L1073" s="606" t="str">
        <f>IF('statement of marks'!EB40="","",'statement of marks'!EB40)</f>
        <v/>
      </c>
      <c r="M1073" s="275" t="str">
        <f>IF('statement of marks'!ED40="","",'statement of marks'!ED40)</f>
        <v/>
      </c>
      <c r="N1073" s="275" t="str">
        <f>IF('statement of marks'!EE40="","",'statement of marks'!EE40)</f>
        <v/>
      </c>
      <c r="O1073" s="606" t="str">
        <f>IF('statement of marks'!EF40="","",'statement of marks'!EF40)</f>
        <v/>
      </c>
      <c r="P1073" s="277" t="str">
        <f>IF('statement of marks'!EG40="","",'statement of marks'!EG40)</f>
        <v/>
      </c>
      <c r="Q1073" s="275" t="str">
        <f>IF('statement of marks'!EH40="","",'statement of marks'!EH40)</f>
        <v/>
      </c>
      <c r="R1073" s="275" t="str">
        <f>IF('statement of marks'!EI40="","",'statement of marks'!EI40)</f>
        <v/>
      </c>
      <c r="S1073" s="606" t="str">
        <f>IF('statement of marks'!EJ40="","",'statement of marks'!EJ40)</f>
        <v/>
      </c>
      <c r="T1073" s="578" t="str">
        <f>IF('statement of marks'!EK40="","",'statement of marks'!EK40)</f>
        <v/>
      </c>
      <c r="U1073" s="578" t="str">
        <f>IF('statement of marks'!EL40="","",'statement of marks'!EL40)</f>
        <v/>
      </c>
      <c r="V1073" s="612" t="str">
        <f>IF('statement of marks'!EM40="","",'statement of marks'!EM40)</f>
        <v/>
      </c>
    </row>
    <row r="1074" spans="1:22" ht="16" customHeight="1">
      <c r="A1074" s="598"/>
      <c r="B1074" s="1117" t="s">
        <v>271</v>
      </c>
      <c r="C1074" s="1118"/>
      <c r="D1074" s="1081" t="s">
        <v>1</v>
      </c>
      <c r="E1074" s="1081"/>
      <c r="F1074" s="1081"/>
      <c r="G1074" s="1081" t="s">
        <v>21</v>
      </c>
      <c r="H1074" s="1081"/>
      <c r="I1074" s="1081"/>
      <c r="J1074" s="1081" t="s">
        <v>272</v>
      </c>
      <c r="K1074" s="1081"/>
      <c r="L1074" s="1081"/>
      <c r="M1074" s="1081" t="s">
        <v>68</v>
      </c>
      <c r="N1074" s="1081"/>
      <c r="O1074" s="1081"/>
      <c r="P1074" s="1081" t="s">
        <v>463</v>
      </c>
      <c r="Q1074" s="1081"/>
      <c r="R1074" s="1081"/>
      <c r="S1074" s="609"/>
      <c r="T1074" s="1187" t="s">
        <v>458</v>
      </c>
      <c r="U1074" s="1188"/>
      <c r="V1074" s="1189"/>
    </row>
    <row r="1075" spans="1:22" ht="16" customHeight="1">
      <c r="A1075" s="599"/>
      <c r="B1075" s="1175" t="s">
        <v>3</v>
      </c>
      <c r="C1075" s="1176"/>
      <c r="D1075" s="1177">
        <f>IF('statement of marks'!EP$6="","",'statement of marks'!EP$6)</f>
        <v>20</v>
      </c>
      <c r="E1075" s="1177"/>
      <c r="F1075" s="1177"/>
      <c r="G1075" s="1177">
        <f>IF('statement of marks'!EQ$6="","",'statement of marks'!EQ$6)</f>
        <v>20</v>
      </c>
      <c r="H1075" s="1177"/>
      <c r="I1075" s="1177"/>
      <c r="J1075" s="1177">
        <f>IF('statement of marks'!ES$6="","",'statement of marks'!ES$6)</f>
        <v>20</v>
      </c>
      <c r="K1075" s="1177"/>
      <c r="L1075" s="1177"/>
      <c r="M1075" s="1177">
        <f>IF('statement of marks'!ER$6="","",'statement of marks'!ER$6)</f>
        <v>20</v>
      </c>
      <c r="N1075" s="1177"/>
      <c r="O1075" s="1177"/>
      <c r="P1075" s="1177">
        <f>IF('statement of marks'!ET$6="","",'statement of marks'!ET$6)</f>
        <v>20</v>
      </c>
      <c r="Q1075" s="1177"/>
      <c r="R1075" s="1177"/>
      <c r="S1075" s="610" t="str">
        <f>IF('statement of marks'!FE$6="","",'statement of marks'!EX$6)</f>
        <v/>
      </c>
      <c r="T1075" s="615">
        <f>IF('statement of marks'!EU$6="","",'statement of marks'!EU$6)</f>
        <v>100</v>
      </c>
      <c r="U1075" s="616" t="s">
        <v>5</v>
      </c>
      <c r="V1075" s="617" t="s">
        <v>464</v>
      </c>
    </row>
    <row r="1076" spans="1:22" ht="16" customHeight="1">
      <c r="A1076" s="598"/>
      <c r="B1076" s="1114" t="str">
        <f>IF('statement of marks'!$EP$3="","",'statement of marks'!$EP$3)</f>
        <v>dk;kZuqHko</v>
      </c>
      <c r="C1076" s="1115"/>
      <c r="D1076" s="1103" t="str">
        <f>IF('statement of marks'!EP40="","",'statement of marks'!EP40)</f>
        <v/>
      </c>
      <c r="E1076" s="1103"/>
      <c r="F1076" s="1103"/>
      <c r="G1076" s="1103" t="str">
        <f>IF('statement of marks'!EQ40="","",'statement of marks'!EQ40)</f>
        <v/>
      </c>
      <c r="H1076" s="1103"/>
      <c r="I1076" s="1103"/>
      <c r="J1076" s="1103" t="str">
        <f>IF('statement of marks'!ES40="","",'statement of marks'!ES40)</f>
        <v/>
      </c>
      <c r="K1076" s="1103"/>
      <c r="L1076" s="1103"/>
      <c r="M1076" s="1103" t="str">
        <f>IF('statement of marks'!ER40="","",'statement of marks'!ER40)</f>
        <v/>
      </c>
      <c r="N1076" s="1103"/>
      <c r="O1076" s="1103"/>
      <c r="P1076" s="1103" t="str">
        <f>IF('statement of marks'!ET40="","",'statement of marks'!ET40)</f>
        <v/>
      </c>
      <c r="Q1076" s="1103"/>
      <c r="R1076" s="1103"/>
      <c r="S1076" s="611"/>
      <c r="T1076" s="613" t="str">
        <f>IF('statement of marks'!EU40="","",'statement of marks'!EU40)</f>
        <v/>
      </c>
      <c r="U1076" s="613" t="str">
        <f>IF('statement of marks'!EV40="","",'statement of marks'!EV40)</f>
        <v/>
      </c>
      <c r="V1076" s="614" t="str">
        <f>IF('statement of marks'!EW40="","",'statement of marks'!EW40)</f>
        <v/>
      </c>
    </row>
    <row r="1077" spans="1:22" ht="16" customHeight="1">
      <c r="A1077" s="598"/>
      <c r="B1077" s="1112" t="str">
        <f>IF('statement of marks'!$EZ$3="","",'statement of marks'!$EZ$3)</f>
        <v>dyk f'k{kk</v>
      </c>
      <c r="C1077" s="1113"/>
      <c r="D1077" s="1103" t="str">
        <f>IF('statement of marks'!EZ40="","",'statement of marks'!EZ40)</f>
        <v/>
      </c>
      <c r="E1077" s="1103"/>
      <c r="F1077" s="1103"/>
      <c r="G1077" s="1103" t="str">
        <f>IF('statement of marks'!FA40="","",'statement of marks'!FA40)</f>
        <v/>
      </c>
      <c r="H1077" s="1103"/>
      <c r="I1077" s="1103"/>
      <c r="J1077" s="1103" t="str">
        <f>IF('statement of marks'!FC40="","",'statement of marks'!FC40)</f>
        <v/>
      </c>
      <c r="K1077" s="1103"/>
      <c r="L1077" s="1103"/>
      <c r="M1077" s="1103" t="str">
        <f>IF('statement of marks'!FB40="","",'statement of marks'!FB40)</f>
        <v/>
      </c>
      <c r="N1077" s="1103"/>
      <c r="O1077" s="1103"/>
      <c r="P1077" s="1103" t="str">
        <f>IF('statement of marks'!FD40="","",'statement of marks'!FD40)</f>
        <v/>
      </c>
      <c r="Q1077" s="1103"/>
      <c r="R1077" s="1103"/>
      <c r="S1077" s="611"/>
      <c r="T1077" s="613" t="str">
        <f>IF('statement of marks'!FE40="","",'statement of marks'!FE40)</f>
        <v/>
      </c>
      <c r="U1077" s="613" t="str">
        <f>IF('statement of marks'!FF40="","",'statement of marks'!FF40)</f>
        <v/>
      </c>
      <c r="V1077" s="614" t="str">
        <f>IF('statement of marks'!FG40="","",'statement of marks'!FG40)</f>
        <v/>
      </c>
    </row>
    <row r="1078" spans="1:22" ht="16" customHeight="1">
      <c r="A1078" s="598"/>
      <c r="B1078" s="1109" t="str">
        <f>IF('statement of marks'!$FJ$3="","",'statement of marks'!$FJ$3)</f>
        <v>LokLF; ,oe~ 'kkjhfjd f'k{kk</v>
      </c>
      <c r="C1078" s="1110"/>
      <c r="D1078" s="1103" t="str">
        <f>IF('statement of marks'!FJ40="","",'statement of marks'!FJ40)</f>
        <v/>
      </c>
      <c r="E1078" s="1103"/>
      <c r="F1078" s="1103"/>
      <c r="G1078" s="1103" t="str">
        <f>IF('statement of marks'!FK40="","",'statement of marks'!FK40)</f>
        <v/>
      </c>
      <c r="H1078" s="1103"/>
      <c r="I1078" s="1103"/>
      <c r="J1078" s="1103" t="str">
        <f>IF('statement of marks'!FM40="","",'statement of marks'!FM40)</f>
        <v/>
      </c>
      <c r="K1078" s="1103"/>
      <c r="L1078" s="1103"/>
      <c r="M1078" s="1103" t="str">
        <f>IF('statement of marks'!FL40="","",'statement of marks'!FL40)</f>
        <v/>
      </c>
      <c r="N1078" s="1103"/>
      <c r="O1078" s="1103"/>
      <c r="P1078" s="1103" t="str">
        <f>IF('statement of marks'!FN40="","",'statement of marks'!FN40)</f>
        <v/>
      </c>
      <c r="Q1078" s="1103"/>
      <c r="R1078" s="1103"/>
      <c r="S1078" s="611"/>
      <c r="T1078" s="613" t="str">
        <f>IF('statement of marks'!FO40="","",'statement of marks'!FO40)</f>
        <v/>
      </c>
      <c r="U1078" s="613" t="str">
        <f>IF('statement of marks'!FP40="","",'statement of marks'!FP40)</f>
        <v/>
      </c>
      <c r="V1078" s="614" t="str">
        <f>IF('statement of marks'!FQ40="","",'statement of marks'!FQ40)</f>
        <v/>
      </c>
    </row>
    <row r="1079" spans="1:22" ht="16" customHeight="1">
      <c r="A1079" s="598"/>
      <c r="B1079" s="1104" t="s">
        <v>273</v>
      </c>
      <c r="C1079" s="1105"/>
      <c r="D1079" s="1213" t="str">
        <f>details!$DZ$3</f>
        <v>vxLr rd</v>
      </c>
      <c r="E1079" s="1213"/>
      <c r="F1079" s="1213"/>
      <c r="G1079" s="1213" t="str">
        <f>details!$ED$3</f>
        <v>vDVwcj rd</v>
      </c>
      <c r="H1079" s="1213"/>
      <c r="I1079" s="1213"/>
      <c r="J1079" s="1213" t="str">
        <f>details!$EL$3</f>
        <v>Qjojh rd</v>
      </c>
      <c r="K1079" s="1213"/>
      <c r="L1079" s="1213"/>
      <c r="M1079" s="1213" t="str">
        <f>details!$EH$3</f>
        <v>fnlEcj rd</v>
      </c>
      <c r="N1079" s="1213"/>
      <c r="O1079" s="1213"/>
      <c r="P1079" s="1213" t="str">
        <f>details!$EP$3</f>
        <v>loZ ;ksx</v>
      </c>
      <c r="Q1079" s="1213"/>
      <c r="R1079" s="1213"/>
      <c r="S1079" s="1106" t="s">
        <v>475</v>
      </c>
      <c r="T1079" s="1107"/>
      <c r="U1079" s="1107"/>
      <c r="V1079" s="1180"/>
    </row>
    <row r="1080" spans="1:22" ht="16" customHeight="1">
      <c r="A1080" s="598"/>
      <c r="B1080" s="1100" t="s">
        <v>99</v>
      </c>
      <c r="C1080" s="1101"/>
      <c r="D1080" s="1102" t="str">
        <f>IF(details!EA40="","",details!EA40)</f>
        <v/>
      </c>
      <c r="E1080" s="1102"/>
      <c r="F1080" s="1102"/>
      <c r="G1080" s="1102" t="str">
        <f>IF(details!EE40="","",details!EE40)</f>
        <v/>
      </c>
      <c r="H1080" s="1102"/>
      <c r="I1080" s="1102"/>
      <c r="J1080" s="1102" t="str">
        <f>IF(details!EM40="","",details!EM40)</f>
        <v/>
      </c>
      <c r="K1080" s="1102"/>
      <c r="L1080" s="1102"/>
      <c r="M1080" s="1102" t="str">
        <f>IF(details!EI40="","",details!EI40)</f>
        <v/>
      </c>
      <c r="N1080" s="1102"/>
      <c r="O1080" s="1102"/>
      <c r="P1080" s="1102" t="str">
        <f>IF(details!EQ40="","",details!EQ40)</f>
        <v/>
      </c>
      <c r="Q1080" s="1102"/>
      <c r="R1080" s="1102"/>
      <c r="S1080" s="1181">
        <f>'statement of marks'!$HG$108</f>
        <v>42460</v>
      </c>
      <c r="T1080" s="1182"/>
      <c r="U1080" s="1182"/>
      <c r="V1080" s="1183"/>
    </row>
    <row r="1081" spans="1:22" ht="16" customHeight="1">
      <c r="A1081" s="598"/>
      <c r="B1081" s="1094" t="s">
        <v>15</v>
      </c>
      <c r="C1081" s="1095"/>
      <c r="D1081" s="1096" t="str">
        <f>IF(details!DZ40="","",details!DZ40)</f>
        <v/>
      </c>
      <c r="E1081" s="1096"/>
      <c r="F1081" s="1096"/>
      <c r="G1081" s="1096" t="str">
        <f>IF(details!ED40="","",details!ED40)</f>
        <v/>
      </c>
      <c r="H1081" s="1096"/>
      <c r="I1081" s="1096"/>
      <c r="J1081" s="1096" t="str">
        <f>IF(details!EL40="","",details!EL40)</f>
        <v/>
      </c>
      <c r="K1081" s="1096"/>
      <c r="L1081" s="1096"/>
      <c r="M1081" s="1096" t="str">
        <f>IF(details!EH40="","",details!EH40)</f>
        <v/>
      </c>
      <c r="N1081" s="1096"/>
      <c r="O1081" s="1096"/>
      <c r="P1081" s="1096" t="str">
        <f>IF(details!EP40="","",details!EP40)</f>
        <v/>
      </c>
      <c r="Q1081" s="1096"/>
      <c r="R1081" s="1096"/>
      <c r="S1081" s="1184"/>
      <c r="T1081" s="1185"/>
      <c r="U1081" s="1185"/>
      <c r="V1081" s="1186"/>
    </row>
    <row r="1082" spans="1:22" ht="16" customHeight="1">
      <c r="A1082" s="1206"/>
      <c r="B1082" s="1207" t="s">
        <v>473</v>
      </c>
      <c r="C1082" s="1208"/>
      <c r="D1082" s="1209" t="s">
        <v>3</v>
      </c>
      <c r="E1082" s="1209"/>
      <c r="F1082" s="1209"/>
      <c r="G1082" s="1209" t="s">
        <v>389</v>
      </c>
      <c r="H1082" s="1209"/>
      <c r="I1082" s="1209"/>
      <c r="J1082" s="1209" t="s">
        <v>5</v>
      </c>
      <c r="K1082" s="1209"/>
      <c r="L1082" s="1209"/>
      <c r="M1082" s="1209" t="s">
        <v>465</v>
      </c>
      <c r="N1082" s="1209"/>
      <c r="O1082" s="1209"/>
      <c r="P1082" s="1210" t="s">
        <v>306</v>
      </c>
      <c r="Q1082" s="1210"/>
      <c r="R1082" s="1210"/>
      <c r="S1082" s="1209" t="s">
        <v>473</v>
      </c>
      <c r="T1082" s="1209"/>
      <c r="U1082" s="1209"/>
      <c r="V1082" s="1211"/>
    </row>
    <row r="1083" spans="1:22" ht="16" customHeight="1">
      <c r="A1083" s="1206"/>
      <c r="B1083" s="1207"/>
      <c r="C1083" s="1208"/>
      <c r="D1083" s="1212" t="str">
        <f>'statement of marks'!HE40</f>
        <v/>
      </c>
      <c r="E1083" s="1212"/>
      <c r="F1083" s="1212"/>
      <c r="G1083" s="1212" t="str">
        <f>'statement of marks'!HF40</f>
        <v/>
      </c>
      <c r="H1083" s="1212"/>
      <c r="I1083" s="1212"/>
      <c r="J1083" s="1212" t="str">
        <f>'statement of marks'!HG40</f>
        <v/>
      </c>
      <c r="K1083" s="1212"/>
      <c r="L1083" s="1212"/>
      <c r="M1083" s="1212" t="str">
        <f>'statement of marks'!HJ40</f>
        <v/>
      </c>
      <c r="N1083" s="1212"/>
      <c r="O1083" s="1212"/>
      <c r="P1083" s="1212" t="str">
        <f>'statement of marks'!HI40</f>
        <v/>
      </c>
      <c r="Q1083" s="1212"/>
      <c r="R1083" s="1212"/>
      <c r="S1083" s="1209" t="str">
        <f>'statement of marks'!HD40</f>
        <v/>
      </c>
      <c r="T1083" s="1209"/>
      <c r="U1083" s="1209"/>
      <c r="V1083" s="1211"/>
    </row>
    <row r="1084" spans="1:22" ht="16" customHeight="1">
      <c r="A1084" s="598"/>
      <c r="B1084" s="1089" t="s">
        <v>100</v>
      </c>
      <c r="C1084" s="1090"/>
      <c r="D1084" s="1081"/>
      <c r="E1084" s="1081"/>
      <c r="F1084" s="1081"/>
      <c r="G1084" s="1081"/>
      <c r="H1084" s="1081"/>
      <c r="I1084" s="1081"/>
      <c r="J1084" s="1081"/>
      <c r="K1084" s="1081"/>
      <c r="L1084" s="1081"/>
      <c r="M1084" s="1081"/>
      <c r="N1084" s="1081"/>
      <c r="O1084" s="1081"/>
      <c r="P1084" s="1081"/>
      <c r="Q1084" s="1081"/>
      <c r="R1084" s="1081"/>
      <c r="S1084" s="1081"/>
      <c r="T1084" s="1081"/>
      <c r="U1084" s="1081"/>
      <c r="V1084" s="1205"/>
    </row>
    <row r="1085" spans="1:22" ht="16" customHeight="1">
      <c r="A1085" s="598"/>
      <c r="B1085" s="1087" t="s">
        <v>80</v>
      </c>
      <c r="C1085" s="1088"/>
      <c r="D1085" s="1081"/>
      <c r="E1085" s="1081"/>
      <c r="F1085" s="1081"/>
      <c r="G1085" s="1081"/>
      <c r="H1085" s="1081"/>
      <c r="I1085" s="1081"/>
      <c r="J1085" s="1081"/>
      <c r="K1085" s="1081"/>
      <c r="L1085" s="1081"/>
      <c r="M1085" s="1081"/>
      <c r="N1085" s="1081"/>
      <c r="O1085" s="1081"/>
      <c r="P1085" s="1081"/>
      <c r="Q1085" s="1081"/>
      <c r="R1085" s="1081"/>
      <c r="S1085" s="1081"/>
      <c r="T1085" s="1081"/>
      <c r="U1085" s="1081"/>
      <c r="V1085" s="1205"/>
    </row>
    <row r="1086" spans="1:22" ht="16" customHeight="1">
      <c r="A1086" s="598"/>
      <c r="B1086" s="1089" t="s">
        <v>466</v>
      </c>
      <c r="C1086" s="1090"/>
      <c r="D1086" s="1081"/>
      <c r="E1086" s="1081"/>
      <c r="F1086" s="1081"/>
      <c r="G1086" s="1081"/>
      <c r="H1086" s="1081"/>
      <c r="I1086" s="1081"/>
      <c r="J1086" s="1081"/>
      <c r="K1086" s="1081"/>
      <c r="L1086" s="1081"/>
      <c r="M1086" s="1081"/>
      <c r="N1086" s="1081"/>
      <c r="O1086" s="1081"/>
      <c r="P1086" s="1081" t="s">
        <v>466</v>
      </c>
      <c r="Q1086" s="1081"/>
      <c r="R1086" s="1081"/>
      <c r="S1086" s="1081"/>
      <c r="T1086" s="1081"/>
      <c r="U1086" s="1081"/>
      <c r="V1086" s="1205"/>
    </row>
    <row r="1087" spans="1:22" ht="16" customHeight="1">
      <c r="A1087" s="598"/>
      <c r="B1087" s="1085" t="s">
        <v>101</v>
      </c>
      <c r="C1087" s="1086"/>
      <c r="D1087" s="1081"/>
      <c r="E1087" s="1081"/>
      <c r="F1087" s="1081"/>
      <c r="G1087" s="1081"/>
      <c r="H1087" s="1081"/>
      <c r="I1087" s="1081"/>
      <c r="J1087" s="1081"/>
      <c r="K1087" s="1081"/>
      <c r="L1087" s="1081"/>
      <c r="M1087" s="1081"/>
      <c r="N1087" s="1081"/>
      <c r="O1087" s="1081"/>
      <c r="P1087" s="1081"/>
      <c r="Q1087" s="1081"/>
      <c r="R1087" s="1081"/>
      <c r="S1087" s="1198" t="s">
        <v>101</v>
      </c>
      <c r="T1087" s="1198"/>
      <c r="U1087" s="1198"/>
      <c r="V1087" s="1199"/>
    </row>
    <row r="1088" spans="1:22" ht="16" customHeight="1" thickBot="1">
      <c r="A1088" s="600"/>
      <c r="B1088" s="1200" t="s">
        <v>102</v>
      </c>
      <c r="C1088" s="1201"/>
      <c r="D1088" s="1202"/>
      <c r="E1088" s="1202"/>
      <c r="F1088" s="1202"/>
      <c r="G1088" s="1202"/>
      <c r="H1088" s="1202"/>
      <c r="I1088" s="1202"/>
      <c r="J1088" s="1202"/>
      <c r="K1088" s="1202"/>
      <c r="L1088" s="1202"/>
      <c r="M1088" s="1202"/>
      <c r="N1088" s="1202"/>
      <c r="O1088" s="1202"/>
      <c r="P1088" s="1202"/>
      <c r="Q1088" s="1202"/>
      <c r="R1088" s="1202"/>
      <c r="S1088" s="1203" t="s">
        <v>163</v>
      </c>
      <c r="T1088" s="1203"/>
      <c r="U1088" s="1203"/>
      <c r="V1088" s="1204"/>
    </row>
    <row r="1089" spans="1:22" ht="16" customHeight="1">
      <c r="A1089" s="597"/>
      <c r="B1089" s="1216" t="s">
        <v>47</v>
      </c>
      <c r="C1089" s="1217"/>
      <c r="D1089" s="1217"/>
      <c r="E1089" s="1217"/>
      <c r="F1089" s="1217"/>
      <c r="G1089" s="1217"/>
      <c r="H1089" s="1217"/>
      <c r="I1089" s="1217"/>
      <c r="J1089" s="1217"/>
      <c r="K1089" s="1217"/>
      <c r="L1089" s="1217"/>
      <c r="M1089" s="1217"/>
      <c r="N1089" s="1217"/>
      <c r="O1089" s="1217"/>
      <c r="P1089" s="1217"/>
      <c r="Q1089" s="1217"/>
      <c r="R1089" s="1217"/>
      <c r="S1089" s="1217"/>
      <c r="T1089" s="1217"/>
      <c r="U1089" s="1217"/>
      <c r="V1089" s="1218"/>
    </row>
    <row r="1090" spans="1:22" ht="16" customHeight="1">
      <c r="A1090" s="598"/>
      <c r="B1090" s="1219" t="str">
        <f>'statement of marks'!$A$1</f>
        <v>jk- ck- ek/;fed fo|ky; uohu] fuEckgsM+k</v>
      </c>
      <c r="C1090" s="1220"/>
      <c r="D1090" s="1220"/>
      <c r="E1090" s="1220"/>
      <c r="F1090" s="1220"/>
      <c r="G1090" s="1220"/>
      <c r="H1090" s="1220"/>
      <c r="I1090" s="1220"/>
      <c r="J1090" s="1220"/>
      <c r="K1090" s="1220"/>
      <c r="L1090" s="1220"/>
      <c r="M1090" s="1220"/>
      <c r="N1090" s="1220"/>
      <c r="O1090" s="1220"/>
      <c r="P1090" s="1220"/>
      <c r="Q1090" s="1220"/>
      <c r="R1090" s="1220"/>
      <c r="S1090" s="1220"/>
      <c r="T1090" s="1220"/>
      <c r="U1090" s="1220"/>
      <c r="V1090" s="1221"/>
    </row>
    <row r="1091" spans="1:22" ht="16" customHeight="1">
      <c r="A1091" s="598"/>
      <c r="B1091" s="1114" t="s">
        <v>467</v>
      </c>
      <c r="C1091" s="1115"/>
      <c r="D1091" s="1119" t="str">
        <f>'statement of marks'!$H$3</f>
        <v>2015-16</v>
      </c>
      <c r="E1091" s="1119"/>
      <c r="F1091" s="1119"/>
      <c r="G1091" s="1119"/>
      <c r="H1091" s="1119"/>
      <c r="I1091" s="1119"/>
      <c r="J1091" s="1119"/>
      <c r="K1091" s="1119"/>
      <c r="L1091" s="1119"/>
      <c r="M1091" s="1119"/>
      <c r="N1091" s="1119"/>
      <c r="O1091" s="1119"/>
      <c r="P1091" s="1119"/>
      <c r="Q1091" s="1119"/>
      <c r="R1091" s="1119"/>
      <c r="S1091" s="1119"/>
      <c r="T1091" s="1119"/>
      <c r="U1091" s="1119"/>
      <c r="V1091" s="1196"/>
    </row>
    <row r="1092" spans="1:22" ht="16" customHeight="1">
      <c r="A1092" s="598"/>
      <c r="B1092" s="1114" t="s">
        <v>218</v>
      </c>
      <c r="C1092" s="1115"/>
      <c r="D1092" s="1115" t="str">
        <f>IF('statement of marks'!J41="","",'statement of marks'!J41)</f>
        <v/>
      </c>
      <c r="E1092" s="1115"/>
      <c r="F1092" s="1115"/>
      <c r="G1092" s="1115"/>
      <c r="H1092" s="1115"/>
      <c r="I1092" s="1115"/>
      <c r="J1092" s="1115"/>
      <c r="K1092" s="1115"/>
      <c r="L1092" s="1115"/>
      <c r="M1092" s="1115"/>
      <c r="N1092" s="1115"/>
      <c r="O1092" s="1115"/>
      <c r="P1092" s="1115"/>
      <c r="Q1092" s="1115"/>
      <c r="R1092" s="1115"/>
      <c r="S1092" s="1115"/>
      <c r="T1092" s="1115"/>
      <c r="U1092" s="1115"/>
      <c r="V1092" s="1197"/>
    </row>
    <row r="1093" spans="1:22" ht="16" customHeight="1">
      <c r="A1093" s="598"/>
      <c r="B1093" s="1114" t="s">
        <v>219</v>
      </c>
      <c r="C1093" s="1115"/>
      <c r="D1093" s="1115" t="str">
        <f>IF('statement of marks'!K41="","",'statement of marks'!K41)</f>
        <v/>
      </c>
      <c r="E1093" s="1115"/>
      <c r="F1093" s="1115"/>
      <c r="G1093" s="1115"/>
      <c r="H1093" s="1115"/>
      <c r="I1093" s="1115"/>
      <c r="J1093" s="1115"/>
      <c r="K1093" s="1115"/>
      <c r="L1093" s="1115"/>
      <c r="M1093" s="1115"/>
      <c r="N1093" s="1115"/>
      <c r="O1093" s="1115"/>
      <c r="P1093" s="1115"/>
      <c r="Q1093" s="1115"/>
      <c r="R1093" s="1115"/>
      <c r="S1093" s="1115"/>
      <c r="T1093" s="1115"/>
      <c r="U1093" s="1115"/>
      <c r="V1093" s="1197"/>
    </row>
    <row r="1094" spans="1:22" ht="16" customHeight="1">
      <c r="A1094" s="598"/>
      <c r="B1094" s="1114" t="s">
        <v>220</v>
      </c>
      <c r="C1094" s="1115"/>
      <c r="D1094" s="1115" t="str">
        <f>IF('statement of marks'!L41="","",'statement of marks'!L41)</f>
        <v/>
      </c>
      <c r="E1094" s="1115"/>
      <c r="F1094" s="1115"/>
      <c r="G1094" s="1115"/>
      <c r="H1094" s="1115"/>
      <c r="I1094" s="1115"/>
      <c r="J1094" s="1115"/>
      <c r="K1094" s="1115"/>
      <c r="L1094" s="1115"/>
      <c r="M1094" s="1115"/>
      <c r="N1094" s="1115"/>
      <c r="O1094" s="1115"/>
      <c r="P1094" s="1115"/>
      <c r="Q1094" s="1115"/>
      <c r="R1094" s="1115"/>
      <c r="S1094" s="1115"/>
      <c r="T1094" s="1115"/>
      <c r="U1094" s="1115"/>
      <c r="V1094" s="1197"/>
    </row>
    <row r="1095" spans="1:22" ht="16" customHeight="1">
      <c r="A1095" s="598"/>
      <c r="B1095" s="1114" t="s">
        <v>221</v>
      </c>
      <c r="C1095" s="1115"/>
      <c r="D1095" s="1119" t="str">
        <f>'statement of marks'!$G$3</f>
        <v>6 A</v>
      </c>
      <c r="E1095" s="1119"/>
      <c r="F1095" s="1119"/>
      <c r="G1095" s="1115" t="s">
        <v>9</v>
      </c>
      <c r="H1095" s="1115"/>
      <c r="I1095" s="1115"/>
      <c r="J1095" s="1119" t="str">
        <f>IF('statement of marks'!D41="","",'statement of marks'!D41)</f>
        <v/>
      </c>
      <c r="K1095" s="1119"/>
      <c r="L1095" s="1119"/>
      <c r="M1095" s="1115" t="s">
        <v>222</v>
      </c>
      <c r="N1095" s="1115"/>
      <c r="O1095" s="1115"/>
      <c r="P1095" s="1119" t="str">
        <f>IF('statement of marks'!F41="","",'statement of marks'!F41)</f>
        <v/>
      </c>
      <c r="Q1095" s="1119"/>
      <c r="R1095" s="1119"/>
      <c r="S1095" s="1214" t="str">
        <f>IF('statement of marks'!$J$3="","",'statement of marks'!$J$3)</f>
        <v xml:space="preserve">fo|ky; dk Mk;l dksM+ </v>
      </c>
      <c r="T1095" s="1214"/>
      <c r="U1095" s="1214"/>
      <c r="V1095" s="1215"/>
    </row>
    <row r="1096" spans="1:22" ht="16" customHeight="1">
      <c r="A1096" s="598"/>
      <c r="B1096" s="601" t="s">
        <v>0</v>
      </c>
      <c r="C1096" s="602"/>
      <c r="D1096" s="1121" t="str">
        <f>IF('statement of marks'!H41="","",'statement of marks'!H41)</f>
        <v/>
      </c>
      <c r="E1096" s="1121"/>
      <c r="F1096" s="1121"/>
      <c r="G1096" s="1115" t="str">
        <f>IF('statement of marks'!I41="","",'statement of marks'!I41)</f>
        <v/>
      </c>
      <c r="H1096" s="1115"/>
      <c r="I1096" s="1115"/>
      <c r="J1096" s="1115"/>
      <c r="K1096" s="1115"/>
      <c r="L1096" s="1115"/>
      <c r="M1096" s="1115"/>
      <c r="N1096" s="1115"/>
      <c r="O1096" s="1115"/>
      <c r="P1096" s="1115"/>
      <c r="Q1096" s="1115"/>
      <c r="R1096" s="1115"/>
      <c r="S1096" s="1190" t="str">
        <f>IF('statement of marks'!$K$3="","",'statement of marks'!$K$3)</f>
        <v xml:space="preserve">08291009401   </v>
      </c>
      <c r="T1096" s="1190"/>
      <c r="U1096" s="1190"/>
      <c r="V1096" s="1191"/>
    </row>
    <row r="1097" spans="1:22" ht="16" customHeight="1">
      <c r="A1097" s="598"/>
      <c r="B1097" s="561" t="s">
        <v>28</v>
      </c>
      <c r="C1097" s="603" t="s">
        <v>97</v>
      </c>
      <c r="D1097" s="1081" t="s">
        <v>1</v>
      </c>
      <c r="E1097" s="1081"/>
      <c r="F1097" s="1081"/>
      <c r="G1097" s="1081" t="s">
        <v>21</v>
      </c>
      <c r="H1097" s="1081"/>
      <c r="I1097" s="1081"/>
      <c r="J1097" s="1081" t="s">
        <v>68</v>
      </c>
      <c r="K1097" s="1081"/>
      <c r="L1097" s="1081"/>
      <c r="M1097" s="1081" t="s">
        <v>98</v>
      </c>
      <c r="N1097" s="1081"/>
      <c r="O1097" s="1081"/>
      <c r="P1097" s="1192" t="s">
        <v>278</v>
      </c>
      <c r="Q1097" s="1193" t="s">
        <v>459</v>
      </c>
      <c r="R1097" s="1193"/>
      <c r="S1097" s="1193"/>
      <c r="T1097" s="1194" t="s">
        <v>458</v>
      </c>
      <c r="U1097" s="1194"/>
      <c r="V1097" s="1195"/>
    </row>
    <row r="1098" spans="1:22" ht="16" customHeight="1">
      <c r="A1098" s="598"/>
      <c r="B1098" s="561"/>
      <c r="C1098" s="603"/>
      <c r="D1098" s="596" t="s">
        <v>468</v>
      </c>
      <c r="E1098" s="596" t="s">
        <v>469</v>
      </c>
      <c r="F1098" s="604" t="s">
        <v>2</v>
      </c>
      <c r="G1098" s="596" t="s">
        <v>468</v>
      </c>
      <c r="H1098" s="596" t="s">
        <v>469</v>
      </c>
      <c r="I1098" s="604" t="s">
        <v>2</v>
      </c>
      <c r="J1098" s="596" t="s">
        <v>468</v>
      </c>
      <c r="K1098" s="596" t="s">
        <v>469</v>
      </c>
      <c r="L1098" s="604" t="s">
        <v>2</v>
      </c>
      <c r="M1098" s="596" t="s">
        <v>468</v>
      </c>
      <c r="N1098" s="596" t="s">
        <v>469</v>
      </c>
      <c r="O1098" s="604" t="s">
        <v>2</v>
      </c>
      <c r="P1098" s="1192"/>
      <c r="Q1098" s="596" t="s">
        <v>468</v>
      </c>
      <c r="R1098" s="596" t="s">
        <v>469</v>
      </c>
      <c r="S1098" s="608" t="s">
        <v>2</v>
      </c>
      <c r="T1098" s="618" t="s">
        <v>304</v>
      </c>
      <c r="U1098" s="619" t="s">
        <v>5</v>
      </c>
      <c r="V1098" s="620" t="s">
        <v>464</v>
      </c>
    </row>
    <row r="1099" spans="1:22" ht="16" customHeight="1">
      <c r="A1099" s="599"/>
      <c r="B1099" s="1178" t="s">
        <v>3</v>
      </c>
      <c r="C1099" s="1179"/>
      <c r="D1099" s="579">
        <f>IF('statement of marks'!M$6="","",'statement of marks'!M$6)</f>
        <v>5</v>
      </c>
      <c r="E1099" s="579">
        <f>IF('statement of marks'!N$6="","",'statement of marks'!N$6)</f>
        <v>5</v>
      </c>
      <c r="F1099" s="605">
        <f>IF('statement of marks'!O$6="","",'statement of marks'!O$6)</f>
        <v>10</v>
      </c>
      <c r="G1099" s="579">
        <f>IF('statement of marks'!P$6="","",'statement of marks'!P$6)</f>
        <v>5</v>
      </c>
      <c r="H1099" s="579">
        <f>IF('statement of marks'!Q$6="","",'statement of marks'!Q$6)</f>
        <v>5</v>
      </c>
      <c r="I1099" s="605">
        <f>IF('statement of marks'!R$6="","",'statement of marks'!R$6)</f>
        <v>10</v>
      </c>
      <c r="J1099" s="579">
        <f>IF('statement of marks'!S$6="","",'statement of marks'!S$6)</f>
        <v>5</v>
      </c>
      <c r="K1099" s="579">
        <f>IF('statement of marks'!T$6="","",'statement of marks'!T$6)</f>
        <v>5</v>
      </c>
      <c r="L1099" s="605">
        <f>IF('statement of marks'!U$6="","",'statement of marks'!U$6)</f>
        <v>10</v>
      </c>
      <c r="M1099" s="579">
        <f>IF('statement of marks'!W$6="","",'statement of marks'!W$6)</f>
        <v>50</v>
      </c>
      <c r="N1099" s="579">
        <f>IF('statement of marks'!X$6="","",'statement of marks'!X$6)</f>
        <v>20</v>
      </c>
      <c r="O1099" s="605">
        <f>IF('statement of marks'!Y$6="","",'statement of marks'!Y$6)</f>
        <v>70</v>
      </c>
      <c r="P1099" s="580">
        <f>IF('statement of marks'!Z$6="","",'statement of marks'!Z$6)</f>
        <v>100</v>
      </c>
      <c r="Q1099" s="579">
        <f>IF('statement of marks'!AA$6="","",'statement of marks'!AA$6)</f>
        <v>70</v>
      </c>
      <c r="R1099" s="579">
        <f>IF('statement of marks'!AB$6="","",'statement of marks'!AB$6)</f>
        <v>30</v>
      </c>
      <c r="S1099" s="605">
        <f>IF('statement of marks'!AC$6="","",'statement of marks'!AC$6)</f>
        <v>100</v>
      </c>
      <c r="T1099" s="615">
        <f>IF('statement of marks'!AD$6="","",'statement of marks'!AD$6)</f>
        <v>200</v>
      </c>
      <c r="U1099" s="615" t="str">
        <f>IF('statement of marks'!AE$6="","",'statement of marks'!AE$6)</f>
        <v/>
      </c>
      <c r="V1099" s="621" t="str">
        <f>IF('statement of marks'!AF$6="","",'statement of marks'!AF$6)</f>
        <v/>
      </c>
    </row>
    <row r="1100" spans="1:22" ht="16" customHeight="1">
      <c r="A1100" s="598"/>
      <c r="B1100" s="1114" t="str">
        <f>IF('statement of marks'!$M$3="","",'statement of marks'!$M$3)</f>
        <v>fgUnh</v>
      </c>
      <c r="C1100" s="1115"/>
      <c r="D1100" s="275" t="str">
        <f>IF('statement of marks'!M41="","",'statement of marks'!M41)</f>
        <v/>
      </c>
      <c r="E1100" s="275" t="str">
        <f>IF('statement of marks'!N41="","",'statement of marks'!N41)</f>
        <v/>
      </c>
      <c r="F1100" s="606" t="str">
        <f>IF('statement of marks'!O41="","",'statement of marks'!O41)</f>
        <v/>
      </c>
      <c r="G1100" s="275" t="str">
        <f>IF('statement of marks'!P41="","",'statement of marks'!P41)</f>
        <v/>
      </c>
      <c r="H1100" s="275" t="str">
        <f>IF('statement of marks'!Q41="","",'statement of marks'!Q41)</f>
        <v/>
      </c>
      <c r="I1100" s="606" t="str">
        <f>IF('statement of marks'!R41="","",'statement of marks'!R41)</f>
        <v/>
      </c>
      <c r="J1100" s="275" t="str">
        <f>IF('statement of marks'!S41="","",'statement of marks'!S41)</f>
        <v/>
      </c>
      <c r="K1100" s="275" t="str">
        <f>IF('statement of marks'!T41="","",'statement of marks'!T41)</f>
        <v/>
      </c>
      <c r="L1100" s="606" t="str">
        <f>IF('statement of marks'!U41="","",'statement of marks'!U41)</f>
        <v/>
      </c>
      <c r="M1100" s="275" t="str">
        <f>IF('statement of marks'!W41="","",'statement of marks'!W41)</f>
        <v/>
      </c>
      <c r="N1100" s="275" t="str">
        <f>IF('statement of marks'!X41="","",'statement of marks'!X41)</f>
        <v/>
      </c>
      <c r="O1100" s="606" t="str">
        <f>IF('statement of marks'!Y41="","",'statement of marks'!Y41)</f>
        <v/>
      </c>
      <c r="P1100" s="277" t="str">
        <f>IF('statement of marks'!Z41="","",'statement of marks'!Z41)</f>
        <v/>
      </c>
      <c r="Q1100" s="275" t="str">
        <f>IF('statement of marks'!AA41="","",'statement of marks'!AA41)</f>
        <v/>
      </c>
      <c r="R1100" s="275" t="str">
        <f>IF('statement of marks'!AB41="","",'statement of marks'!AB41)</f>
        <v/>
      </c>
      <c r="S1100" s="606" t="str">
        <f>IF('statement of marks'!AC41="","",'statement of marks'!AC41)</f>
        <v/>
      </c>
      <c r="T1100" s="578" t="str">
        <f>IF('statement of marks'!AD41="","",'statement of marks'!AD41)</f>
        <v/>
      </c>
      <c r="U1100" s="578" t="str">
        <f>IF('statement of marks'!AE41="","",'statement of marks'!AE41)</f>
        <v/>
      </c>
      <c r="V1100" s="612" t="str">
        <f>IF('statement of marks'!AF41="","",'statement of marks'!AF41)</f>
        <v/>
      </c>
    </row>
    <row r="1101" spans="1:22" ht="16" customHeight="1">
      <c r="A1101" s="598"/>
      <c r="B1101" s="1114" t="str">
        <f>IF('statement of marks'!$AI$3="","",'statement of marks'!$AI$3)</f>
        <v>vaxszth</v>
      </c>
      <c r="C1101" s="1115"/>
      <c r="D1101" s="275" t="str">
        <f>IF('statement of marks'!AI41="","",'statement of marks'!AI41)</f>
        <v/>
      </c>
      <c r="E1101" s="275" t="str">
        <f>IF('statement of marks'!AJ41="","",'statement of marks'!AJ41)</f>
        <v/>
      </c>
      <c r="F1101" s="606" t="str">
        <f>IF('statement of marks'!AK41="","",'statement of marks'!AK41)</f>
        <v/>
      </c>
      <c r="G1101" s="275" t="str">
        <f>IF('statement of marks'!AL41="","",'statement of marks'!AL41)</f>
        <v/>
      </c>
      <c r="H1101" s="275" t="str">
        <f>IF('statement of marks'!AM41="","",'statement of marks'!AM41)</f>
        <v/>
      </c>
      <c r="I1101" s="606" t="str">
        <f>IF('statement of marks'!AN41="","",'statement of marks'!AN41)</f>
        <v/>
      </c>
      <c r="J1101" s="275" t="str">
        <f>IF('statement of marks'!AO41="","",'statement of marks'!AO41)</f>
        <v/>
      </c>
      <c r="K1101" s="275" t="str">
        <f>IF('statement of marks'!AP41="","",'statement of marks'!AP41)</f>
        <v/>
      </c>
      <c r="L1101" s="606" t="str">
        <f>IF('statement of marks'!AQ41="","",'statement of marks'!AQ41)</f>
        <v/>
      </c>
      <c r="M1101" s="275" t="str">
        <f>IF('statement of marks'!AS41="","",'statement of marks'!AS41)</f>
        <v/>
      </c>
      <c r="N1101" s="275" t="str">
        <f>IF('statement of marks'!AT41="","",'statement of marks'!AT41)</f>
        <v/>
      </c>
      <c r="O1101" s="606" t="str">
        <f>IF('statement of marks'!AU41="","",'statement of marks'!AU41)</f>
        <v/>
      </c>
      <c r="P1101" s="277" t="str">
        <f>IF('statement of marks'!AV41="","",'statement of marks'!AV41)</f>
        <v/>
      </c>
      <c r="Q1101" s="275" t="str">
        <f>IF('statement of marks'!AW41="","",'statement of marks'!AW41)</f>
        <v/>
      </c>
      <c r="R1101" s="275" t="str">
        <f>IF('statement of marks'!AX41="","",'statement of marks'!AX41)</f>
        <v/>
      </c>
      <c r="S1101" s="606" t="str">
        <f>IF('statement of marks'!AY41="","",'statement of marks'!AY41)</f>
        <v/>
      </c>
      <c r="T1101" s="578" t="str">
        <f>IF('statement of marks'!AZ41="","",'statement of marks'!AZ41)</f>
        <v/>
      </c>
      <c r="U1101" s="578" t="str">
        <f>IF('statement of marks'!BA41="","",'statement of marks'!BA41)</f>
        <v/>
      </c>
      <c r="V1101" s="612" t="str">
        <f>IF('statement of marks'!BB41="","",'statement of marks'!BB41)</f>
        <v/>
      </c>
    </row>
    <row r="1102" spans="1:22" ht="16" customHeight="1">
      <c r="A1102" s="598"/>
      <c r="B1102" s="1114" t="str">
        <f>IF('statement of marks'!BE41="s","laLd`r",IF('statement of marks'!BE41="u","mnwZ",IF('statement of marks'!BE41="g","xqtjkrh",IF('statement of marks'!BE41="p","iatkch",IF('statement of marks'!BE41="sd","fla/kh","r`rh; Hkk""kk")))))</f>
        <v>r`rh; Hkk"kk</v>
      </c>
      <c r="C1102" s="1115"/>
      <c r="D1102" s="275" t="str">
        <f>IF('statement of marks'!BF41="","",'statement of marks'!BF41)</f>
        <v/>
      </c>
      <c r="E1102" s="275" t="str">
        <f>IF('statement of marks'!BG41="","",'statement of marks'!BG41)</f>
        <v/>
      </c>
      <c r="F1102" s="606" t="str">
        <f>IF('statement of marks'!BH41="","",'statement of marks'!BH41)</f>
        <v/>
      </c>
      <c r="G1102" s="275" t="str">
        <f>IF('statement of marks'!BI41="","",'statement of marks'!BI41)</f>
        <v/>
      </c>
      <c r="H1102" s="275" t="str">
        <f>IF('statement of marks'!BJ41="","",'statement of marks'!BJ41)</f>
        <v/>
      </c>
      <c r="I1102" s="606" t="str">
        <f>IF('statement of marks'!BK41="","",'statement of marks'!BK41)</f>
        <v/>
      </c>
      <c r="J1102" s="275" t="str">
        <f>IF('statement of marks'!BL41="","",'statement of marks'!BL41)</f>
        <v/>
      </c>
      <c r="K1102" s="275" t="str">
        <f>IF('statement of marks'!BM41="","",'statement of marks'!BM41)</f>
        <v/>
      </c>
      <c r="L1102" s="606" t="str">
        <f>IF('statement of marks'!BN41="","",'statement of marks'!BN41)</f>
        <v/>
      </c>
      <c r="M1102" s="275" t="str">
        <f>IF('statement of marks'!BP41="","",'statement of marks'!BP41)</f>
        <v/>
      </c>
      <c r="N1102" s="275" t="str">
        <f>IF('statement of marks'!BQ41="","",'statement of marks'!BQ41)</f>
        <v/>
      </c>
      <c r="O1102" s="606" t="str">
        <f>IF('statement of marks'!BR41="","",'statement of marks'!BR41)</f>
        <v/>
      </c>
      <c r="P1102" s="277" t="str">
        <f>IF('statement of marks'!BS41="","",'statement of marks'!BS41)</f>
        <v/>
      </c>
      <c r="Q1102" s="275" t="str">
        <f>IF('statement of marks'!BT41="","",'statement of marks'!BT41)</f>
        <v/>
      </c>
      <c r="R1102" s="275" t="str">
        <f>IF('statement of marks'!BU41="","",'statement of marks'!BU41)</f>
        <v/>
      </c>
      <c r="S1102" s="606" t="str">
        <f>IF('statement of marks'!BV41="","",'statement of marks'!BV41)</f>
        <v/>
      </c>
      <c r="T1102" s="578" t="str">
        <f>IF('statement of marks'!BW41="","",'statement of marks'!BW41)</f>
        <v/>
      </c>
      <c r="U1102" s="578" t="str">
        <f>IF('statement of marks'!BX41="","",'statement of marks'!BX41)</f>
        <v/>
      </c>
      <c r="V1102" s="612" t="str">
        <f>IF('statement of marks'!BY41="","",'statement of marks'!BY41)</f>
        <v/>
      </c>
    </row>
    <row r="1103" spans="1:22" ht="16" customHeight="1">
      <c r="A1103" s="598"/>
      <c r="B1103" s="1114" t="str">
        <f>IF('statement of marks'!$CB$3="","",'statement of marks'!$CB$3)</f>
        <v>xf.kr</v>
      </c>
      <c r="C1103" s="1115"/>
      <c r="D1103" s="275" t="str">
        <f>IF('statement of marks'!CB41="","",'statement of marks'!CB41)</f>
        <v/>
      </c>
      <c r="E1103" s="275" t="str">
        <f>IF('statement of marks'!CC41="","",'statement of marks'!CC41)</f>
        <v/>
      </c>
      <c r="F1103" s="606" t="str">
        <f>IF('statement of marks'!CD41="","",'statement of marks'!CD41)</f>
        <v/>
      </c>
      <c r="G1103" s="275" t="str">
        <f>IF('statement of marks'!CE41="","",'statement of marks'!CE41)</f>
        <v/>
      </c>
      <c r="H1103" s="275" t="str">
        <f>IF('statement of marks'!CF41="","",'statement of marks'!CF41)</f>
        <v/>
      </c>
      <c r="I1103" s="606" t="str">
        <f>IF('statement of marks'!CG41="","",'statement of marks'!CG41)</f>
        <v/>
      </c>
      <c r="J1103" s="275" t="str">
        <f>IF('statement of marks'!CH41="","",'statement of marks'!CH41)</f>
        <v/>
      </c>
      <c r="K1103" s="275" t="str">
        <f>IF('statement of marks'!CI41="","",'statement of marks'!CI41)</f>
        <v/>
      </c>
      <c r="L1103" s="606" t="str">
        <f>IF('statement of marks'!CJ41="","",'statement of marks'!CJ41)</f>
        <v/>
      </c>
      <c r="M1103" s="275" t="str">
        <f>IF('statement of marks'!CL41="","",'statement of marks'!CL41)</f>
        <v/>
      </c>
      <c r="N1103" s="275" t="str">
        <f>IF('statement of marks'!CM41="","",'statement of marks'!CM41)</f>
        <v/>
      </c>
      <c r="O1103" s="606" t="str">
        <f>IF('statement of marks'!CN41="","",'statement of marks'!CN41)</f>
        <v/>
      </c>
      <c r="P1103" s="277" t="str">
        <f>IF('statement of marks'!CO41="","",'statement of marks'!CO41)</f>
        <v/>
      </c>
      <c r="Q1103" s="275" t="str">
        <f>IF('statement of marks'!CP41="","",'statement of marks'!CP41)</f>
        <v/>
      </c>
      <c r="R1103" s="275" t="str">
        <f>IF('statement of marks'!CQ41="","",'statement of marks'!CQ41)</f>
        <v/>
      </c>
      <c r="S1103" s="606" t="str">
        <f>IF('statement of marks'!CR41="","",'statement of marks'!CR41)</f>
        <v/>
      </c>
      <c r="T1103" s="578" t="str">
        <f>IF('statement of marks'!CS41="","",'statement of marks'!CS41)</f>
        <v/>
      </c>
      <c r="U1103" s="578" t="str">
        <f>IF('statement of marks'!CT41="","",'statement of marks'!CT41)</f>
        <v/>
      </c>
      <c r="V1103" s="612" t="str">
        <f>IF('statement of marks'!CU41="","",'statement of marks'!CU41)</f>
        <v/>
      </c>
    </row>
    <row r="1104" spans="1:22" ht="16" customHeight="1">
      <c r="A1104" s="598"/>
      <c r="B1104" s="1114" t="str">
        <f>IF('statement of marks'!$CX$3="","",'statement of marks'!$CX$3)</f>
        <v>foKku</v>
      </c>
      <c r="C1104" s="1115"/>
      <c r="D1104" s="275" t="str">
        <f>IF('statement of marks'!CX41="","",'statement of marks'!CX41)</f>
        <v/>
      </c>
      <c r="E1104" s="275" t="str">
        <f>IF('statement of marks'!CY41="","",'statement of marks'!CY41)</f>
        <v/>
      </c>
      <c r="F1104" s="606" t="str">
        <f>IF('statement of marks'!CZ41="","",'statement of marks'!CZ41)</f>
        <v/>
      </c>
      <c r="G1104" s="275" t="str">
        <f>IF('statement of marks'!DA41="","",'statement of marks'!DA41)</f>
        <v/>
      </c>
      <c r="H1104" s="275" t="str">
        <f>IF('statement of marks'!DB41="","",'statement of marks'!DB41)</f>
        <v/>
      </c>
      <c r="I1104" s="606" t="str">
        <f>IF('statement of marks'!DC41="","",'statement of marks'!DC41)</f>
        <v/>
      </c>
      <c r="J1104" s="275" t="str">
        <f>IF('statement of marks'!DD41="","",'statement of marks'!DD41)</f>
        <v/>
      </c>
      <c r="K1104" s="275" t="str">
        <f>IF('statement of marks'!DE41="","",'statement of marks'!DE41)</f>
        <v/>
      </c>
      <c r="L1104" s="606" t="str">
        <f>IF('statement of marks'!DF41="","",'statement of marks'!DF41)</f>
        <v/>
      </c>
      <c r="M1104" s="275" t="str">
        <f>IF('statement of marks'!DH41="","",'statement of marks'!DH41)</f>
        <v/>
      </c>
      <c r="N1104" s="275" t="str">
        <f>IF('statement of marks'!DI41="","",'statement of marks'!DI41)</f>
        <v/>
      </c>
      <c r="O1104" s="606" t="str">
        <f>IF('statement of marks'!DJ41="","",'statement of marks'!DJ41)</f>
        <v/>
      </c>
      <c r="P1104" s="277" t="str">
        <f>IF('statement of marks'!DK41="","",'statement of marks'!DK41)</f>
        <v/>
      </c>
      <c r="Q1104" s="275" t="str">
        <f>IF('statement of marks'!DL41="","",'statement of marks'!DL41)</f>
        <v/>
      </c>
      <c r="R1104" s="275" t="str">
        <f>IF('statement of marks'!DM41="","",'statement of marks'!DM41)</f>
        <v/>
      </c>
      <c r="S1104" s="606" t="str">
        <f>IF('statement of marks'!DN41="","",'statement of marks'!DN41)</f>
        <v/>
      </c>
      <c r="T1104" s="578" t="str">
        <f>IF('statement of marks'!DO41="","",'statement of marks'!DO41)</f>
        <v/>
      </c>
      <c r="U1104" s="578" t="str">
        <f>IF('statement of marks'!DP41="","",'statement of marks'!DP41)</f>
        <v/>
      </c>
      <c r="V1104" s="612" t="str">
        <f>IF('statement of marks'!DQ41="","",'statement of marks'!DQ41)</f>
        <v/>
      </c>
    </row>
    <row r="1105" spans="1:22" ht="16" customHeight="1">
      <c r="A1105" s="598"/>
      <c r="B1105" s="1114" t="str">
        <f>IF('statement of marks'!$DT$3="","",'statement of marks'!$DT$3)</f>
        <v>lkekftd foKku</v>
      </c>
      <c r="C1105" s="1115"/>
      <c r="D1105" s="275" t="str">
        <f>IF('statement of marks'!DT41="","",'statement of marks'!DT41)</f>
        <v/>
      </c>
      <c r="E1105" s="275" t="str">
        <f>IF('statement of marks'!DU41="","",'statement of marks'!DU41)</f>
        <v/>
      </c>
      <c r="F1105" s="606" t="str">
        <f>IF('statement of marks'!DV41="","",'statement of marks'!DV41)</f>
        <v/>
      </c>
      <c r="G1105" s="275" t="str">
        <f>IF('statement of marks'!DW41="","",'statement of marks'!DW41)</f>
        <v/>
      </c>
      <c r="H1105" s="275" t="str">
        <f>IF('statement of marks'!DX41="","",'statement of marks'!DX41)</f>
        <v/>
      </c>
      <c r="I1105" s="606" t="str">
        <f>IF('statement of marks'!DY41="","",'statement of marks'!DY41)</f>
        <v/>
      </c>
      <c r="J1105" s="275" t="str">
        <f>IF('statement of marks'!DZ41="","",'statement of marks'!DZ41)</f>
        <v/>
      </c>
      <c r="K1105" s="275" t="str">
        <f>IF('statement of marks'!EA41="","",'statement of marks'!EA41)</f>
        <v/>
      </c>
      <c r="L1105" s="606" t="str">
        <f>IF('statement of marks'!EB41="","",'statement of marks'!EB41)</f>
        <v/>
      </c>
      <c r="M1105" s="275" t="str">
        <f>IF('statement of marks'!ED41="","",'statement of marks'!ED41)</f>
        <v/>
      </c>
      <c r="N1105" s="275" t="str">
        <f>IF('statement of marks'!EE41="","",'statement of marks'!EE41)</f>
        <v/>
      </c>
      <c r="O1105" s="606" t="str">
        <f>IF('statement of marks'!EF41="","",'statement of marks'!EF41)</f>
        <v/>
      </c>
      <c r="P1105" s="277" t="str">
        <f>IF('statement of marks'!EG41="","",'statement of marks'!EG41)</f>
        <v/>
      </c>
      <c r="Q1105" s="275" t="str">
        <f>IF('statement of marks'!EH41="","",'statement of marks'!EH41)</f>
        <v/>
      </c>
      <c r="R1105" s="275" t="str">
        <f>IF('statement of marks'!EI41="","",'statement of marks'!EI41)</f>
        <v/>
      </c>
      <c r="S1105" s="606" t="str">
        <f>IF('statement of marks'!EJ41="","",'statement of marks'!EJ41)</f>
        <v/>
      </c>
      <c r="T1105" s="578" t="str">
        <f>IF('statement of marks'!EK41="","",'statement of marks'!EK41)</f>
        <v/>
      </c>
      <c r="U1105" s="578" t="str">
        <f>IF('statement of marks'!EL41="","",'statement of marks'!EL41)</f>
        <v/>
      </c>
      <c r="V1105" s="612" t="str">
        <f>IF('statement of marks'!EM41="","",'statement of marks'!EM41)</f>
        <v/>
      </c>
    </row>
    <row r="1106" spans="1:22" ht="16" customHeight="1">
      <c r="A1106" s="598"/>
      <c r="B1106" s="1117" t="s">
        <v>271</v>
      </c>
      <c r="C1106" s="1118"/>
      <c r="D1106" s="1081" t="s">
        <v>1</v>
      </c>
      <c r="E1106" s="1081"/>
      <c r="F1106" s="1081"/>
      <c r="G1106" s="1081" t="s">
        <v>21</v>
      </c>
      <c r="H1106" s="1081"/>
      <c r="I1106" s="1081"/>
      <c r="J1106" s="1081" t="s">
        <v>272</v>
      </c>
      <c r="K1106" s="1081"/>
      <c r="L1106" s="1081"/>
      <c r="M1106" s="1081" t="s">
        <v>68</v>
      </c>
      <c r="N1106" s="1081"/>
      <c r="O1106" s="1081"/>
      <c r="P1106" s="1081" t="s">
        <v>463</v>
      </c>
      <c r="Q1106" s="1081"/>
      <c r="R1106" s="1081"/>
      <c r="S1106" s="609"/>
      <c r="T1106" s="1187" t="s">
        <v>458</v>
      </c>
      <c r="U1106" s="1188"/>
      <c r="V1106" s="1189"/>
    </row>
    <row r="1107" spans="1:22" ht="16" customHeight="1">
      <c r="A1107" s="599"/>
      <c r="B1107" s="1175" t="s">
        <v>3</v>
      </c>
      <c r="C1107" s="1176"/>
      <c r="D1107" s="1177">
        <f>IF('statement of marks'!EP$6="","",'statement of marks'!EP$6)</f>
        <v>20</v>
      </c>
      <c r="E1107" s="1177"/>
      <c r="F1107" s="1177"/>
      <c r="G1107" s="1177">
        <f>IF('statement of marks'!EQ$6="","",'statement of marks'!EQ$6)</f>
        <v>20</v>
      </c>
      <c r="H1107" s="1177"/>
      <c r="I1107" s="1177"/>
      <c r="J1107" s="1177">
        <f>IF('statement of marks'!ES$6="","",'statement of marks'!ES$6)</f>
        <v>20</v>
      </c>
      <c r="K1107" s="1177"/>
      <c r="L1107" s="1177"/>
      <c r="M1107" s="1177">
        <f>IF('statement of marks'!ER$6="","",'statement of marks'!ER$6)</f>
        <v>20</v>
      </c>
      <c r="N1107" s="1177"/>
      <c r="O1107" s="1177"/>
      <c r="P1107" s="1177">
        <f>IF('statement of marks'!ET$6="","",'statement of marks'!ET$6)</f>
        <v>20</v>
      </c>
      <c r="Q1107" s="1177"/>
      <c r="R1107" s="1177"/>
      <c r="S1107" s="610" t="str">
        <f>IF('statement of marks'!FE$6="","",'statement of marks'!EX$6)</f>
        <v/>
      </c>
      <c r="T1107" s="615">
        <f>IF('statement of marks'!EU$6="","",'statement of marks'!EU$6)</f>
        <v>100</v>
      </c>
      <c r="U1107" s="616" t="s">
        <v>5</v>
      </c>
      <c r="V1107" s="617" t="s">
        <v>464</v>
      </c>
    </row>
    <row r="1108" spans="1:22" ht="16" customHeight="1">
      <c r="A1108" s="598"/>
      <c r="B1108" s="1114" t="str">
        <f>IF('statement of marks'!$EP$3="","",'statement of marks'!$EP$3)</f>
        <v>dk;kZuqHko</v>
      </c>
      <c r="C1108" s="1115"/>
      <c r="D1108" s="1103" t="str">
        <f>IF('statement of marks'!EP41="","",'statement of marks'!EP41)</f>
        <v/>
      </c>
      <c r="E1108" s="1103"/>
      <c r="F1108" s="1103"/>
      <c r="G1108" s="1103" t="str">
        <f>IF('statement of marks'!EQ41="","",'statement of marks'!EQ41)</f>
        <v/>
      </c>
      <c r="H1108" s="1103"/>
      <c r="I1108" s="1103"/>
      <c r="J1108" s="1103" t="str">
        <f>IF('statement of marks'!ES41="","",'statement of marks'!ES41)</f>
        <v/>
      </c>
      <c r="K1108" s="1103"/>
      <c r="L1108" s="1103"/>
      <c r="M1108" s="1103" t="str">
        <f>IF('statement of marks'!ER41="","",'statement of marks'!ER41)</f>
        <v/>
      </c>
      <c r="N1108" s="1103"/>
      <c r="O1108" s="1103"/>
      <c r="P1108" s="1103" t="str">
        <f>IF('statement of marks'!ET41="","",'statement of marks'!ET41)</f>
        <v/>
      </c>
      <c r="Q1108" s="1103"/>
      <c r="R1108" s="1103"/>
      <c r="S1108" s="611"/>
      <c r="T1108" s="613" t="str">
        <f>IF('statement of marks'!EU41="","",'statement of marks'!EU41)</f>
        <v/>
      </c>
      <c r="U1108" s="613" t="str">
        <f>IF('statement of marks'!EV41="","",'statement of marks'!EV41)</f>
        <v/>
      </c>
      <c r="V1108" s="614" t="str">
        <f>IF('statement of marks'!EW41="","",'statement of marks'!EW41)</f>
        <v/>
      </c>
    </row>
    <row r="1109" spans="1:22" ht="16" customHeight="1">
      <c r="A1109" s="598"/>
      <c r="B1109" s="1112" t="str">
        <f>IF('statement of marks'!$EZ$3="","",'statement of marks'!$EZ$3)</f>
        <v>dyk f'k{kk</v>
      </c>
      <c r="C1109" s="1113"/>
      <c r="D1109" s="1103" t="str">
        <f>IF('statement of marks'!EZ41="","",'statement of marks'!EZ41)</f>
        <v/>
      </c>
      <c r="E1109" s="1103"/>
      <c r="F1109" s="1103"/>
      <c r="G1109" s="1103" t="str">
        <f>IF('statement of marks'!FA41="","",'statement of marks'!FA41)</f>
        <v/>
      </c>
      <c r="H1109" s="1103"/>
      <c r="I1109" s="1103"/>
      <c r="J1109" s="1103" t="str">
        <f>IF('statement of marks'!FC41="","",'statement of marks'!FC41)</f>
        <v/>
      </c>
      <c r="K1109" s="1103"/>
      <c r="L1109" s="1103"/>
      <c r="M1109" s="1103" t="str">
        <f>IF('statement of marks'!FB41="","",'statement of marks'!FB41)</f>
        <v/>
      </c>
      <c r="N1109" s="1103"/>
      <c r="O1109" s="1103"/>
      <c r="P1109" s="1103" t="str">
        <f>IF('statement of marks'!FD41="","",'statement of marks'!FD41)</f>
        <v/>
      </c>
      <c r="Q1109" s="1103"/>
      <c r="R1109" s="1103"/>
      <c r="S1109" s="611"/>
      <c r="T1109" s="613" t="str">
        <f>IF('statement of marks'!FE41="","",'statement of marks'!FE41)</f>
        <v/>
      </c>
      <c r="U1109" s="613" t="str">
        <f>IF('statement of marks'!FF41="","",'statement of marks'!FF41)</f>
        <v/>
      </c>
      <c r="V1109" s="614" t="str">
        <f>IF('statement of marks'!FG41="","",'statement of marks'!FG41)</f>
        <v/>
      </c>
    </row>
    <row r="1110" spans="1:22" ht="16" customHeight="1">
      <c r="A1110" s="598"/>
      <c r="B1110" s="1109" t="str">
        <f>IF('statement of marks'!$FJ$3="","",'statement of marks'!$FJ$3)</f>
        <v>LokLF; ,oe~ 'kkjhfjd f'k{kk</v>
      </c>
      <c r="C1110" s="1110"/>
      <c r="D1110" s="1103" t="str">
        <f>IF('statement of marks'!FJ41="","",'statement of marks'!FJ41)</f>
        <v/>
      </c>
      <c r="E1110" s="1103"/>
      <c r="F1110" s="1103"/>
      <c r="G1110" s="1103" t="str">
        <f>IF('statement of marks'!FK41="","",'statement of marks'!FK41)</f>
        <v/>
      </c>
      <c r="H1110" s="1103"/>
      <c r="I1110" s="1103"/>
      <c r="J1110" s="1103" t="str">
        <f>IF('statement of marks'!FM41="","",'statement of marks'!FM41)</f>
        <v/>
      </c>
      <c r="K1110" s="1103"/>
      <c r="L1110" s="1103"/>
      <c r="M1110" s="1103" t="str">
        <f>IF('statement of marks'!FL41="","",'statement of marks'!FL41)</f>
        <v/>
      </c>
      <c r="N1110" s="1103"/>
      <c r="O1110" s="1103"/>
      <c r="P1110" s="1103" t="str">
        <f>IF('statement of marks'!FN41="","",'statement of marks'!FN41)</f>
        <v/>
      </c>
      <c r="Q1110" s="1103"/>
      <c r="R1110" s="1103"/>
      <c r="S1110" s="611"/>
      <c r="T1110" s="613" t="str">
        <f>IF('statement of marks'!FO41="","",'statement of marks'!FO41)</f>
        <v/>
      </c>
      <c r="U1110" s="613" t="str">
        <f>IF('statement of marks'!FP41="","",'statement of marks'!FP41)</f>
        <v/>
      </c>
      <c r="V1110" s="614" t="str">
        <f>IF('statement of marks'!FQ41="","",'statement of marks'!FQ41)</f>
        <v/>
      </c>
    </row>
    <row r="1111" spans="1:22" ht="16" customHeight="1">
      <c r="A1111" s="598"/>
      <c r="B1111" s="1104" t="s">
        <v>273</v>
      </c>
      <c r="C1111" s="1105"/>
      <c r="D1111" s="1213" t="str">
        <f>details!$DZ$3</f>
        <v>vxLr rd</v>
      </c>
      <c r="E1111" s="1213"/>
      <c r="F1111" s="1213"/>
      <c r="G1111" s="1213" t="str">
        <f>details!$ED$3</f>
        <v>vDVwcj rd</v>
      </c>
      <c r="H1111" s="1213"/>
      <c r="I1111" s="1213"/>
      <c r="J1111" s="1213" t="str">
        <f>details!$EL$3</f>
        <v>Qjojh rd</v>
      </c>
      <c r="K1111" s="1213"/>
      <c r="L1111" s="1213"/>
      <c r="M1111" s="1213" t="str">
        <f>details!$EH$3</f>
        <v>fnlEcj rd</v>
      </c>
      <c r="N1111" s="1213"/>
      <c r="O1111" s="1213"/>
      <c r="P1111" s="1213" t="str">
        <f>details!$EP$3</f>
        <v>loZ ;ksx</v>
      </c>
      <c r="Q1111" s="1213"/>
      <c r="R1111" s="1213"/>
      <c r="S1111" s="1106" t="s">
        <v>475</v>
      </c>
      <c r="T1111" s="1107"/>
      <c r="U1111" s="1107"/>
      <c r="V1111" s="1180"/>
    </row>
    <row r="1112" spans="1:22" ht="16" customHeight="1">
      <c r="A1112" s="598"/>
      <c r="B1112" s="1100" t="s">
        <v>99</v>
      </c>
      <c r="C1112" s="1101"/>
      <c r="D1112" s="1102" t="str">
        <f>IF(details!EA41="","",details!EA41)</f>
        <v/>
      </c>
      <c r="E1112" s="1102"/>
      <c r="F1112" s="1102"/>
      <c r="G1112" s="1102" t="str">
        <f>IF(details!EE41="","",details!EE41)</f>
        <v/>
      </c>
      <c r="H1112" s="1102"/>
      <c r="I1112" s="1102"/>
      <c r="J1112" s="1102" t="str">
        <f>IF(details!EM41="","",details!EM41)</f>
        <v/>
      </c>
      <c r="K1112" s="1102"/>
      <c r="L1112" s="1102"/>
      <c r="M1112" s="1102" t="str">
        <f>IF(details!EI41="","",details!EI41)</f>
        <v/>
      </c>
      <c r="N1112" s="1102"/>
      <c r="O1112" s="1102"/>
      <c r="P1112" s="1102" t="str">
        <f>IF(details!EQ41="","",details!EQ41)</f>
        <v/>
      </c>
      <c r="Q1112" s="1102"/>
      <c r="R1112" s="1102"/>
      <c r="S1112" s="1181">
        <f>'statement of marks'!$HG$108</f>
        <v>42460</v>
      </c>
      <c r="T1112" s="1182"/>
      <c r="U1112" s="1182"/>
      <c r="V1112" s="1183"/>
    </row>
    <row r="1113" spans="1:22" ht="16" customHeight="1">
      <c r="A1113" s="598"/>
      <c r="B1113" s="1094" t="s">
        <v>15</v>
      </c>
      <c r="C1113" s="1095"/>
      <c r="D1113" s="1096" t="str">
        <f>IF(details!DZ41="","",details!DZ41)</f>
        <v/>
      </c>
      <c r="E1113" s="1096"/>
      <c r="F1113" s="1096"/>
      <c r="G1113" s="1096" t="str">
        <f>IF(details!ED41="","",details!ED41)</f>
        <v/>
      </c>
      <c r="H1113" s="1096"/>
      <c r="I1113" s="1096"/>
      <c r="J1113" s="1096" t="str">
        <f>IF(details!EL41="","",details!EL41)</f>
        <v/>
      </c>
      <c r="K1113" s="1096"/>
      <c r="L1113" s="1096"/>
      <c r="M1113" s="1096" t="str">
        <f>IF(details!EH41="","",details!EH41)</f>
        <v/>
      </c>
      <c r="N1113" s="1096"/>
      <c r="O1113" s="1096"/>
      <c r="P1113" s="1096" t="str">
        <f>IF(details!EP41="","",details!EP41)</f>
        <v/>
      </c>
      <c r="Q1113" s="1096"/>
      <c r="R1113" s="1096"/>
      <c r="S1113" s="1184"/>
      <c r="T1113" s="1185"/>
      <c r="U1113" s="1185"/>
      <c r="V1113" s="1186"/>
    </row>
    <row r="1114" spans="1:22" ht="16" customHeight="1">
      <c r="A1114" s="1206"/>
      <c r="B1114" s="1207" t="s">
        <v>473</v>
      </c>
      <c r="C1114" s="1208"/>
      <c r="D1114" s="1209" t="s">
        <v>3</v>
      </c>
      <c r="E1114" s="1209"/>
      <c r="F1114" s="1209"/>
      <c r="G1114" s="1209" t="s">
        <v>389</v>
      </c>
      <c r="H1114" s="1209"/>
      <c r="I1114" s="1209"/>
      <c r="J1114" s="1209" t="s">
        <v>5</v>
      </c>
      <c r="K1114" s="1209"/>
      <c r="L1114" s="1209"/>
      <c r="M1114" s="1209" t="s">
        <v>465</v>
      </c>
      <c r="N1114" s="1209"/>
      <c r="O1114" s="1209"/>
      <c r="P1114" s="1210" t="s">
        <v>306</v>
      </c>
      <c r="Q1114" s="1210"/>
      <c r="R1114" s="1210"/>
      <c r="S1114" s="1209" t="s">
        <v>473</v>
      </c>
      <c r="T1114" s="1209"/>
      <c r="U1114" s="1209"/>
      <c r="V1114" s="1211"/>
    </row>
    <row r="1115" spans="1:22" ht="16" customHeight="1">
      <c r="A1115" s="1206"/>
      <c r="B1115" s="1207"/>
      <c r="C1115" s="1208"/>
      <c r="D1115" s="1212" t="str">
        <f>'statement of marks'!HE41</f>
        <v/>
      </c>
      <c r="E1115" s="1212"/>
      <c r="F1115" s="1212"/>
      <c r="G1115" s="1212" t="str">
        <f>'statement of marks'!HF41</f>
        <v/>
      </c>
      <c r="H1115" s="1212"/>
      <c r="I1115" s="1212"/>
      <c r="J1115" s="1212" t="str">
        <f>'statement of marks'!HG41</f>
        <v/>
      </c>
      <c r="K1115" s="1212"/>
      <c r="L1115" s="1212"/>
      <c r="M1115" s="1212" t="str">
        <f>'statement of marks'!HJ41</f>
        <v/>
      </c>
      <c r="N1115" s="1212"/>
      <c r="O1115" s="1212"/>
      <c r="P1115" s="1212" t="str">
        <f>'statement of marks'!HI41</f>
        <v/>
      </c>
      <c r="Q1115" s="1212"/>
      <c r="R1115" s="1212"/>
      <c r="S1115" s="1209" t="str">
        <f>'statement of marks'!HD41</f>
        <v/>
      </c>
      <c r="T1115" s="1209"/>
      <c r="U1115" s="1209"/>
      <c r="V1115" s="1211"/>
    </row>
    <row r="1116" spans="1:22" ht="16" customHeight="1">
      <c r="A1116" s="598"/>
      <c r="B1116" s="1089" t="s">
        <v>100</v>
      </c>
      <c r="C1116" s="1090"/>
      <c r="D1116" s="1081"/>
      <c r="E1116" s="1081"/>
      <c r="F1116" s="1081"/>
      <c r="G1116" s="1081"/>
      <c r="H1116" s="1081"/>
      <c r="I1116" s="1081"/>
      <c r="J1116" s="1081"/>
      <c r="K1116" s="1081"/>
      <c r="L1116" s="1081"/>
      <c r="M1116" s="1081"/>
      <c r="N1116" s="1081"/>
      <c r="O1116" s="1081"/>
      <c r="P1116" s="1081"/>
      <c r="Q1116" s="1081"/>
      <c r="R1116" s="1081"/>
      <c r="S1116" s="1081"/>
      <c r="T1116" s="1081"/>
      <c r="U1116" s="1081"/>
      <c r="V1116" s="1205"/>
    </row>
    <row r="1117" spans="1:22" ht="16" customHeight="1">
      <c r="A1117" s="598"/>
      <c r="B1117" s="1087" t="s">
        <v>80</v>
      </c>
      <c r="C1117" s="1088"/>
      <c r="D1117" s="1081"/>
      <c r="E1117" s="1081"/>
      <c r="F1117" s="1081"/>
      <c r="G1117" s="1081"/>
      <c r="H1117" s="1081"/>
      <c r="I1117" s="1081"/>
      <c r="J1117" s="1081"/>
      <c r="K1117" s="1081"/>
      <c r="L1117" s="1081"/>
      <c r="M1117" s="1081"/>
      <c r="N1117" s="1081"/>
      <c r="O1117" s="1081"/>
      <c r="P1117" s="1081"/>
      <c r="Q1117" s="1081"/>
      <c r="R1117" s="1081"/>
      <c r="S1117" s="1081"/>
      <c r="T1117" s="1081"/>
      <c r="U1117" s="1081"/>
      <c r="V1117" s="1205"/>
    </row>
    <row r="1118" spans="1:22" ht="16" customHeight="1">
      <c r="A1118" s="598"/>
      <c r="B1118" s="1089" t="s">
        <v>466</v>
      </c>
      <c r="C1118" s="1090"/>
      <c r="D1118" s="1081"/>
      <c r="E1118" s="1081"/>
      <c r="F1118" s="1081"/>
      <c r="G1118" s="1081"/>
      <c r="H1118" s="1081"/>
      <c r="I1118" s="1081"/>
      <c r="J1118" s="1081"/>
      <c r="K1118" s="1081"/>
      <c r="L1118" s="1081"/>
      <c r="M1118" s="1081"/>
      <c r="N1118" s="1081"/>
      <c r="O1118" s="1081"/>
      <c r="P1118" s="1081" t="s">
        <v>466</v>
      </c>
      <c r="Q1118" s="1081"/>
      <c r="R1118" s="1081"/>
      <c r="S1118" s="1081"/>
      <c r="T1118" s="1081"/>
      <c r="U1118" s="1081"/>
      <c r="V1118" s="1205"/>
    </row>
    <row r="1119" spans="1:22" ht="16" customHeight="1">
      <c r="A1119" s="598"/>
      <c r="B1119" s="1085" t="s">
        <v>101</v>
      </c>
      <c r="C1119" s="1086"/>
      <c r="D1119" s="1081"/>
      <c r="E1119" s="1081"/>
      <c r="F1119" s="1081"/>
      <c r="G1119" s="1081"/>
      <c r="H1119" s="1081"/>
      <c r="I1119" s="1081"/>
      <c r="J1119" s="1081"/>
      <c r="K1119" s="1081"/>
      <c r="L1119" s="1081"/>
      <c r="M1119" s="1081"/>
      <c r="N1119" s="1081"/>
      <c r="O1119" s="1081"/>
      <c r="P1119" s="1081"/>
      <c r="Q1119" s="1081"/>
      <c r="R1119" s="1081"/>
      <c r="S1119" s="1198" t="s">
        <v>101</v>
      </c>
      <c r="T1119" s="1198"/>
      <c r="U1119" s="1198"/>
      <c r="V1119" s="1199"/>
    </row>
    <row r="1120" spans="1:22" ht="16" customHeight="1" thickBot="1">
      <c r="A1120" s="600"/>
      <c r="B1120" s="1200" t="s">
        <v>102</v>
      </c>
      <c r="C1120" s="1201"/>
      <c r="D1120" s="1202"/>
      <c r="E1120" s="1202"/>
      <c r="F1120" s="1202"/>
      <c r="G1120" s="1202"/>
      <c r="H1120" s="1202"/>
      <c r="I1120" s="1202"/>
      <c r="J1120" s="1202"/>
      <c r="K1120" s="1202"/>
      <c r="L1120" s="1202"/>
      <c r="M1120" s="1202"/>
      <c r="N1120" s="1202"/>
      <c r="O1120" s="1202"/>
      <c r="P1120" s="1202"/>
      <c r="Q1120" s="1202"/>
      <c r="R1120" s="1202"/>
      <c r="S1120" s="1203" t="s">
        <v>163</v>
      </c>
      <c r="T1120" s="1203"/>
      <c r="U1120" s="1203"/>
      <c r="V1120" s="1204"/>
    </row>
    <row r="1121" spans="1:22" ht="16" customHeight="1">
      <c r="A1121" s="597"/>
      <c r="B1121" s="1216" t="s">
        <v>47</v>
      </c>
      <c r="C1121" s="1217"/>
      <c r="D1121" s="1217"/>
      <c r="E1121" s="1217"/>
      <c r="F1121" s="1217"/>
      <c r="G1121" s="1217"/>
      <c r="H1121" s="1217"/>
      <c r="I1121" s="1217"/>
      <c r="J1121" s="1217"/>
      <c r="K1121" s="1217"/>
      <c r="L1121" s="1217"/>
      <c r="M1121" s="1217"/>
      <c r="N1121" s="1217"/>
      <c r="O1121" s="1217"/>
      <c r="P1121" s="1217"/>
      <c r="Q1121" s="1217"/>
      <c r="R1121" s="1217"/>
      <c r="S1121" s="1217"/>
      <c r="T1121" s="1217"/>
      <c r="U1121" s="1217"/>
      <c r="V1121" s="1218"/>
    </row>
    <row r="1122" spans="1:22" ht="16" customHeight="1">
      <c r="A1122" s="598"/>
      <c r="B1122" s="1219" t="str">
        <f>'statement of marks'!$A$1</f>
        <v>jk- ck- ek/;fed fo|ky; uohu] fuEckgsM+k</v>
      </c>
      <c r="C1122" s="1220"/>
      <c r="D1122" s="1220"/>
      <c r="E1122" s="1220"/>
      <c r="F1122" s="1220"/>
      <c r="G1122" s="1220"/>
      <c r="H1122" s="1220"/>
      <c r="I1122" s="1220"/>
      <c r="J1122" s="1220"/>
      <c r="K1122" s="1220"/>
      <c r="L1122" s="1220"/>
      <c r="M1122" s="1220"/>
      <c r="N1122" s="1220"/>
      <c r="O1122" s="1220"/>
      <c r="P1122" s="1220"/>
      <c r="Q1122" s="1220"/>
      <c r="R1122" s="1220"/>
      <c r="S1122" s="1220"/>
      <c r="T1122" s="1220"/>
      <c r="U1122" s="1220"/>
      <c r="V1122" s="1221"/>
    </row>
    <row r="1123" spans="1:22" ht="16" customHeight="1">
      <c r="A1123" s="598"/>
      <c r="B1123" s="1114" t="s">
        <v>467</v>
      </c>
      <c r="C1123" s="1115"/>
      <c r="D1123" s="1119" t="str">
        <f>'statement of marks'!$H$3</f>
        <v>2015-16</v>
      </c>
      <c r="E1123" s="1119"/>
      <c r="F1123" s="1119"/>
      <c r="G1123" s="1119"/>
      <c r="H1123" s="1119"/>
      <c r="I1123" s="1119"/>
      <c r="J1123" s="1119"/>
      <c r="K1123" s="1119"/>
      <c r="L1123" s="1119"/>
      <c r="M1123" s="1119"/>
      <c r="N1123" s="1119"/>
      <c r="O1123" s="1119"/>
      <c r="P1123" s="1119"/>
      <c r="Q1123" s="1119"/>
      <c r="R1123" s="1119"/>
      <c r="S1123" s="1119"/>
      <c r="T1123" s="1119"/>
      <c r="U1123" s="1119"/>
      <c r="V1123" s="1196"/>
    </row>
    <row r="1124" spans="1:22" ht="16" customHeight="1">
      <c r="A1124" s="598"/>
      <c r="B1124" s="1114" t="s">
        <v>218</v>
      </c>
      <c r="C1124" s="1115"/>
      <c r="D1124" s="1115" t="str">
        <f>IF('statement of marks'!J42="","",'statement of marks'!J42)</f>
        <v/>
      </c>
      <c r="E1124" s="1115"/>
      <c r="F1124" s="1115"/>
      <c r="G1124" s="1115"/>
      <c r="H1124" s="1115"/>
      <c r="I1124" s="1115"/>
      <c r="J1124" s="1115"/>
      <c r="K1124" s="1115"/>
      <c r="L1124" s="1115"/>
      <c r="M1124" s="1115"/>
      <c r="N1124" s="1115"/>
      <c r="O1124" s="1115"/>
      <c r="P1124" s="1115"/>
      <c r="Q1124" s="1115"/>
      <c r="R1124" s="1115"/>
      <c r="S1124" s="1115"/>
      <c r="T1124" s="1115"/>
      <c r="U1124" s="1115"/>
      <c r="V1124" s="1197"/>
    </row>
    <row r="1125" spans="1:22" ht="16" customHeight="1">
      <c r="A1125" s="598"/>
      <c r="B1125" s="1114" t="s">
        <v>219</v>
      </c>
      <c r="C1125" s="1115"/>
      <c r="D1125" s="1115" t="str">
        <f>IF('statement of marks'!K42="","",'statement of marks'!K42)</f>
        <v/>
      </c>
      <c r="E1125" s="1115"/>
      <c r="F1125" s="1115"/>
      <c r="G1125" s="1115"/>
      <c r="H1125" s="1115"/>
      <c r="I1125" s="1115"/>
      <c r="J1125" s="1115"/>
      <c r="K1125" s="1115"/>
      <c r="L1125" s="1115"/>
      <c r="M1125" s="1115"/>
      <c r="N1125" s="1115"/>
      <c r="O1125" s="1115"/>
      <c r="P1125" s="1115"/>
      <c r="Q1125" s="1115"/>
      <c r="R1125" s="1115"/>
      <c r="S1125" s="1115"/>
      <c r="T1125" s="1115"/>
      <c r="U1125" s="1115"/>
      <c r="V1125" s="1197"/>
    </row>
    <row r="1126" spans="1:22" ht="16" customHeight="1">
      <c r="A1126" s="598"/>
      <c r="B1126" s="1114" t="s">
        <v>220</v>
      </c>
      <c r="C1126" s="1115"/>
      <c r="D1126" s="1115" t="str">
        <f>IF('statement of marks'!L42="","",'statement of marks'!L42)</f>
        <v/>
      </c>
      <c r="E1126" s="1115"/>
      <c r="F1126" s="1115"/>
      <c r="G1126" s="1115"/>
      <c r="H1126" s="1115"/>
      <c r="I1126" s="1115"/>
      <c r="J1126" s="1115"/>
      <c r="K1126" s="1115"/>
      <c r="L1126" s="1115"/>
      <c r="M1126" s="1115"/>
      <c r="N1126" s="1115"/>
      <c r="O1126" s="1115"/>
      <c r="P1126" s="1115"/>
      <c r="Q1126" s="1115"/>
      <c r="R1126" s="1115"/>
      <c r="S1126" s="1115"/>
      <c r="T1126" s="1115"/>
      <c r="U1126" s="1115"/>
      <c r="V1126" s="1197"/>
    </row>
    <row r="1127" spans="1:22" ht="16" customHeight="1">
      <c r="A1127" s="598"/>
      <c r="B1127" s="1114" t="s">
        <v>221</v>
      </c>
      <c r="C1127" s="1115"/>
      <c r="D1127" s="1119" t="str">
        <f>'statement of marks'!$G$3</f>
        <v>6 A</v>
      </c>
      <c r="E1127" s="1119"/>
      <c r="F1127" s="1119"/>
      <c r="G1127" s="1115" t="s">
        <v>9</v>
      </c>
      <c r="H1127" s="1115"/>
      <c r="I1127" s="1115"/>
      <c r="J1127" s="1119" t="str">
        <f>IF('statement of marks'!D42="","",'statement of marks'!D42)</f>
        <v/>
      </c>
      <c r="K1127" s="1119"/>
      <c r="L1127" s="1119"/>
      <c r="M1127" s="1115" t="s">
        <v>222</v>
      </c>
      <c r="N1127" s="1115"/>
      <c r="O1127" s="1115"/>
      <c r="P1127" s="1119" t="str">
        <f>IF('statement of marks'!F42="","",'statement of marks'!F42)</f>
        <v/>
      </c>
      <c r="Q1127" s="1119"/>
      <c r="R1127" s="1119"/>
      <c r="S1127" s="1214" t="str">
        <f>IF('statement of marks'!$J$3="","",'statement of marks'!$J$3)</f>
        <v xml:space="preserve">fo|ky; dk Mk;l dksM+ </v>
      </c>
      <c r="T1127" s="1214"/>
      <c r="U1127" s="1214"/>
      <c r="V1127" s="1215"/>
    </row>
    <row r="1128" spans="1:22" ht="16" customHeight="1">
      <c r="A1128" s="598"/>
      <c r="B1128" s="601" t="s">
        <v>0</v>
      </c>
      <c r="C1128" s="602"/>
      <c r="D1128" s="1121" t="str">
        <f>IF('statement of marks'!H42="","",'statement of marks'!H42)</f>
        <v/>
      </c>
      <c r="E1128" s="1121"/>
      <c r="F1128" s="1121"/>
      <c r="G1128" s="1115" t="str">
        <f>IF('statement of marks'!I42="","",'statement of marks'!I42)</f>
        <v/>
      </c>
      <c r="H1128" s="1115"/>
      <c r="I1128" s="1115"/>
      <c r="J1128" s="1115"/>
      <c r="K1128" s="1115"/>
      <c r="L1128" s="1115"/>
      <c r="M1128" s="1115"/>
      <c r="N1128" s="1115"/>
      <c r="O1128" s="1115"/>
      <c r="P1128" s="1115"/>
      <c r="Q1128" s="1115"/>
      <c r="R1128" s="1115"/>
      <c r="S1128" s="1190" t="str">
        <f>IF('statement of marks'!$K$3="","",'statement of marks'!$K$3)</f>
        <v xml:space="preserve">08291009401   </v>
      </c>
      <c r="T1128" s="1190"/>
      <c r="U1128" s="1190"/>
      <c r="V1128" s="1191"/>
    </row>
    <row r="1129" spans="1:22" ht="16" customHeight="1">
      <c r="A1129" s="598"/>
      <c r="B1129" s="561" t="s">
        <v>28</v>
      </c>
      <c r="C1129" s="603" t="s">
        <v>97</v>
      </c>
      <c r="D1129" s="1081" t="s">
        <v>1</v>
      </c>
      <c r="E1129" s="1081"/>
      <c r="F1129" s="1081"/>
      <c r="G1129" s="1081" t="s">
        <v>21</v>
      </c>
      <c r="H1129" s="1081"/>
      <c r="I1129" s="1081"/>
      <c r="J1129" s="1081" t="s">
        <v>68</v>
      </c>
      <c r="K1129" s="1081"/>
      <c r="L1129" s="1081"/>
      <c r="M1129" s="1081" t="s">
        <v>98</v>
      </c>
      <c r="N1129" s="1081"/>
      <c r="O1129" s="1081"/>
      <c r="P1129" s="1192" t="s">
        <v>278</v>
      </c>
      <c r="Q1129" s="1193" t="s">
        <v>459</v>
      </c>
      <c r="R1129" s="1193"/>
      <c r="S1129" s="1193"/>
      <c r="T1129" s="1194" t="s">
        <v>458</v>
      </c>
      <c r="U1129" s="1194"/>
      <c r="V1129" s="1195"/>
    </row>
    <row r="1130" spans="1:22" ht="16" customHeight="1">
      <c r="A1130" s="598"/>
      <c r="B1130" s="561"/>
      <c r="C1130" s="603"/>
      <c r="D1130" s="596" t="s">
        <v>468</v>
      </c>
      <c r="E1130" s="596" t="s">
        <v>469</v>
      </c>
      <c r="F1130" s="604" t="s">
        <v>2</v>
      </c>
      <c r="G1130" s="596" t="s">
        <v>468</v>
      </c>
      <c r="H1130" s="596" t="s">
        <v>469</v>
      </c>
      <c r="I1130" s="604" t="s">
        <v>2</v>
      </c>
      <c r="J1130" s="596" t="s">
        <v>468</v>
      </c>
      <c r="K1130" s="596" t="s">
        <v>469</v>
      </c>
      <c r="L1130" s="604" t="s">
        <v>2</v>
      </c>
      <c r="M1130" s="596" t="s">
        <v>468</v>
      </c>
      <c r="N1130" s="596" t="s">
        <v>469</v>
      </c>
      <c r="O1130" s="604" t="s">
        <v>2</v>
      </c>
      <c r="P1130" s="1192"/>
      <c r="Q1130" s="596" t="s">
        <v>468</v>
      </c>
      <c r="R1130" s="596" t="s">
        <v>469</v>
      </c>
      <c r="S1130" s="608" t="s">
        <v>2</v>
      </c>
      <c r="T1130" s="618" t="s">
        <v>304</v>
      </c>
      <c r="U1130" s="619" t="s">
        <v>5</v>
      </c>
      <c r="V1130" s="620" t="s">
        <v>464</v>
      </c>
    </row>
    <row r="1131" spans="1:22" ht="16" customHeight="1">
      <c r="A1131" s="599"/>
      <c r="B1131" s="1178" t="s">
        <v>3</v>
      </c>
      <c r="C1131" s="1179"/>
      <c r="D1131" s="579">
        <f>IF('statement of marks'!M$6="","",'statement of marks'!M$6)</f>
        <v>5</v>
      </c>
      <c r="E1131" s="579">
        <f>IF('statement of marks'!N$6="","",'statement of marks'!N$6)</f>
        <v>5</v>
      </c>
      <c r="F1131" s="605">
        <f>IF('statement of marks'!O$6="","",'statement of marks'!O$6)</f>
        <v>10</v>
      </c>
      <c r="G1131" s="579">
        <f>IF('statement of marks'!P$6="","",'statement of marks'!P$6)</f>
        <v>5</v>
      </c>
      <c r="H1131" s="579">
        <f>IF('statement of marks'!Q$6="","",'statement of marks'!Q$6)</f>
        <v>5</v>
      </c>
      <c r="I1131" s="605">
        <f>IF('statement of marks'!R$6="","",'statement of marks'!R$6)</f>
        <v>10</v>
      </c>
      <c r="J1131" s="579">
        <f>IF('statement of marks'!S$6="","",'statement of marks'!S$6)</f>
        <v>5</v>
      </c>
      <c r="K1131" s="579">
        <f>IF('statement of marks'!T$6="","",'statement of marks'!T$6)</f>
        <v>5</v>
      </c>
      <c r="L1131" s="605">
        <f>IF('statement of marks'!U$6="","",'statement of marks'!U$6)</f>
        <v>10</v>
      </c>
      <c r="M1131" s="579">
        <f>IF('statement of marks'!W$6="","",'statement of marks'!W$6)</f>
        <v>50</v>
      </c>
      <c r="N1131" s="579">
        <f>IF('statement of marks'!X$6="","",'statement of marks'!X$6)</f>
        <v>20</v>
      </c>
      <c r="O1131" s="605">
        <f>IF('statement of marks'!Y$6="","",'statement of marks'!Y$6)</f>
        <v>70</v>
      </c>
      <c r="P1131" s="580">
        <f>IF('statement of marks'!Z$6="","",'statement of marks'!Z$6)</f>
        <v>100</v>
      </c>
      <c r="Q1131" s="579">
        <f>IF('statement of marks'!AA$6="","",'statement of marks'!AA$6)</f>
        <v>70</v>
      </c>
      <c r="R1131" s="579">
        <f>IF('statement of marks'!AB$6="","",'statement of marks'!AB$6)</f>
        <v>30</v>
      </c>
      <c r="S1131" s="605">
        <f>IF('statement of marks'!AC$6="","",'statement of marks'!AC$6)</f>
        <v>100</v>
      </c>
      <c r="T1131" s="615">
        <f>IF('statement of marks'!AD$6="","",'statement of marks'!AD$6)</f>
        <v>200</v>
      </c>
      <c r="U1131" s="615" t="str">
        <f>IF('statement of marks'!AE$6="","",'statement of marks'!AE$6)</f>
        <v/>
      </c>
      <c r="V1131" s="621" t="str">
        <f>IF('statement of marks'!AF$6="","",'statement of marks'!AF$6)</f>
        <v/>
      </c>
    </row>
    <row r="1132" spans="1:22" ht="16" customHeight="1">
      <c r="A1132" s="598"/>
      <c r="B1132" s="1114" t="str">
        <f>IF('statement of marks'!$M$3="","",'statement of marks'!$M$3)</f>
        <v>fgUnh</v>
      </c>
      <c r="C1132" s="1115"/>
      <c r="D1132" s="275" t="str">
        <f>IF('statement of marks'!M42="","",'statement of marks'!M42)</f>
        <v/>
      </c>
      <c r="E1132" s="275" t="str">
        <f>IF('statement of marks'!N42="","",'statement of marks'!N42)</f>
        <v/>
      </c>
      <c r="F1132" s="606" t="str">
        <f>IF('statement of marks'!O42="","",'statement of marks'!O42)</f>
        <v/>
      </c>
      <c r="G1132" s="275" t="str">
        <f>IF('statement of marks'!P42="","",'statement of marks'!P42)</f>
        <v/>
      </c>
      <c r="H1132" s="275" t="str">
        <f>IF('statement of marks'!Q42="","",'statement of marks'!Q42)</f>
        <v/>
      </c>
      <c r="I1132" s="606" t="str">
        <f>IF('statement of marks'!R42="","",'statement of marks'!R42)</f>
        <v/>
      </c>
      <c r="J1132" s="275" t="str">
        <f>IF('statement of marks'!S42="","",'statement of marks'!S42)</f>
        <v/>
      </c>
      <c r="K1132" s="275" t="str">
        <f>IF('statement of marks'!T42="","",'statement of marks'!T42)</f>
        <v/>
      </c>
      <c r="L1132" s="606" t="str">
        <f>IF('statement of marks'!U42="","",'statement of marks'!U42)</f>
        <v/>
      </c>
      <c r="M1132" s="275" t="str">
        <f>IF('statement of marks'!W42="","",'statement of marks'!W42)</f>
        <v/>
      </c>
      <c r="N1132" s="275" t="str">
        <f>IF('statement of marks'!X42="","",'statement of marks'!X42)</f>
        <v/>
      </c>
      <c r="O1132" s="606" t="str">
        <f>IF('statement of marks'!Y42="","",'statement of marks'!Y42)</f>
        <v/>
      </c>
      <c r="P1132" s="277" t="str">
        <f>IF('statement of marks'!Z42="","",'statement of marks'!Z42)</f>
        <v/>
      </c>
      <c r="Q1132" s="275" t="str">
        <f>IF('statement of marks'!AA42="","",'statement of marks'!AA42)</f>
        <v/>
      </c>
      <c r="R1132" s="275" t="str">
        <f>IF('statement of marks'!AB42="","",'statement of marks'!AB42)</f>
        <v/>
      </c>
      <c r="S1132" s="606" t="str">
        <f>IF('statement of marks'!AC42="","",'statement of marks'!AC42)</f>
        <v/>
      </c>
      <c r="T1132" s="578" t="str">
        <f>IF('statement of marks'!AD42="","",'statement of marks'!AD42)</f>
        <v/>
      </c>
      <c r="U1132" s="578" t="str">
        <f>IF('statement of marks'!AE42="","",'statement of marks'!AE42)</f>
        <v/>
      </c>
      <c r="V1132" s="612" t="str">
        <f>IF('statement of marks'!AF42="","",'statement of marks'!AF42)</f>
        <v/>
      </c>
    </row>
    <row r="1133" spans="1:22" ht="16" customHeight="1">
      <c r="A1133" s="598"/>
      <c r="B1133" s="1114" t="str">
        <f>IF('statement of marks'!$AI$3="","",'statement of marks'!$AI$3)</f>
        <v>vaxszth</v>
      </c>
      <c r="C1133" s="1115"/>
      <c r="D1133" s="275" t="str">
        <f>IF('statement of marks'!AI42="","",'statement of marks'!AI42)</f>
        <v/>
      </c>
      <c r="E1133" s="275" t="str">
        <f>IF('statement of marks'!AJ42="","",'statement of marks'!AJ42)</f>
        <v/>
      </c>
      <c r="F1133" s="606" t="str">
        <f>IF('statement of marks'!AK42="","",'statement of marks'!AK42)</f>
        <v/>
      </c>
      <c r="G1133" s="275" t="str">
        <f>IF('statement of marks'!AL42="","",'statement of marks'!AL42)</f>
        <v/>
      </c>
      <c r="H1133" s="275" t="str">
        <f>IF('statement of marks'!AM42="","",'statement of marks'!AM42)</f>
        <v/>
      </c>
      <c r="I1133" s="606" t="str">
        <f>IF('statement of marks'!AN42="","",'statement of marks'!AN42)</f>
        <v/>
      </c>
      <c r="J1133" s="275" t="str">
        <f>IF('statement of marks'!AO42="","",'statement of marks'!AO42)</f>
        <v/>
      </c>
      <c r="K1133" s="275" t="str">
        <f>IF('statement of marks'!AP42="","",'statement of marks'!AP42)</f>
        <v/>
      </c>
      <c r="L1133" s="606" t="str">
        <f>IF('statement of marks'!AQ42="","",'statement of marks'!AQ42)</f>
        <v/>
      </c>
      <c r="M1133" s="275" t="str">
        <f>IF('statement of marks'!AS42="","",'statement of marks'!AS42)</f>
        <v/>
      </c>
      <c r="N1133" s="275" t="str">
        <f>IF('statement of marks'!AT42="","",'statement of marks'!AT42)</f>
        <v/>
      </c>
      <c r="O1133" s="606" t="str">
        <f>IF('statement of marks'!AU42="","",'statement of marks'!AU42)</f>
        <v/>
      </c>
      <c r="P1133" s="277" t="str">
        <f>IF('statement of marks'!AV42="","",'statement of marks'!AV42)</f>
        <v/>
      </c>
      <c r="Q1133" s="275" t="str">
        <f>IF('statement of marks'!AW42="","",'statement of marks'!AW42)</f>
        <v/>
      </c>
      <c r="R1133" s="275" t="str">
        <f>IF('statement of marks'!AX42="","",'statement of marks'!AX42)</f>
        <v/>
      </c>
      <c r="S1133" s="606" t="str">
        <f>IF('statement of marks'!AY42="","",'statement of marks'!AY42)</f>
        <v/>
      </c>
      <c r="T1133" s="578" t="str">
        <f>IF('statement of marks'!AZ42="","",'statement of marks'!AZ42)</f>
        <v/>
      </c>
      <c r="U1133" s="578" t="str">
        <f>IF('statement of marks'!BA42="","",'statement of marks'!BA42)</f>
        <v/>
      </c>
      <c r="V1133" s="612" t="str">
        <f>IF('statement of marks'!BB42="","",'statement of marks'!BB42)</f>
        <v/>
      </c>
    </row>
    <row r="1134" spans="1:22" ht="16" customHeight="1">
      <c r="A1134" s="598"/>
      <c r="B1134" s="1114" t="str">
        <f>IF('statement of marks'!BE42="s","laLd`r",IF('statement of marks'!BE42="u","mnwZ",IF('statement of marks'!BE42="g","xqtjkrh",IF('statement of marks'!BE42="p","iatkch",IF('statement of marks'!BE42="sd","fla/kh","r`rh; Hkk""kk")))))</f>
        <v>r`rh; Hkk"kk</v>
      </c>
      <c r="C1134" s="1115"/>
      <c r="D1134" s="275" t="str">
        <f>IF('statement of marks'!BF42="","",'statement of marks'!BF42)</f>
        <v/>
      </c>
      <c r="E1134" s="275" t="str">
        <f>IF('statement of marks'!BG42="","",'statement of marks'!BG42)</f>
        <v/>
      </c>
      <c r="F1134" s="606" t="str">
        <f>IF('statement of marks'!BH42="","",'statement of marks'!BH42)</f>
        <v/>
      </c>
      <c r="G1134" s="275" t="str">
        <f>IF('statement of marks'!BI42="","",'statement of marks'!BI42)</f>
        <v/>
      </c>
      <c r="H1134" s="275" t="str">
        <f>IF('statement of marks'!BJ42="","",'statement of marks'!BJ42)</f>
        <v/>
      </c>
      <c r="I1134" s="606" t="str">
        <f>IF('statement of marks'!BK42="","",'statement of marks'!BK42)</f>
        <v/>
      </c>
      <c r="J1134" s="275" t="str">
        <f>IF('statement of marks'!BL42="","",'statement of marks'!BL42)</f>
        <v/>
      </c>
      <c r="K1134" s="275" t="str">
        <f>IF('statement of marks'!BM42="","",'statement of marks'!BM42)</f>
        <v/>
      </c>
      <c r="L1134" s="606" t="str">
        <f>IF('statement of marks'!BN42="","",'statement of marks'!BN42)</f>
        <v/>
      </c>
      <c r="M1134" s="275" t="str">
        <f>IF('statement of marks'!BP42="","",'statement of marks'!BP42)</f>
        <v/>
      </c>
      <c r="N1134" s="275" t="str">
        <f>IF('statement of marks'!BQ42="","",'statement of marks'!BQ42)</f>
        <v/>
      </c>
      <c r="O1134" s="606" t="str">
        <f>IF('statement of marks'!BR42="","",'statement of marks'!BR42)</f>
        <v/>
      </c>
      <c r="P1134" s="277" t="str">
        <f>IF('statement of marks'!BS42="","",'statement of marks'!BS42)</f>
        <v/>
      </c>
      <c r="Q1134" s="275" t="str">
        <f>IF('statement of marks'!BT42="","",'statement of marks'!BT42)</f>
        <v/>
      </c>
      <c r="R1134" s="275" t="str">
        <f>IF('statement of marks'!BU42="","",'statement of marks'!BU42)</f>
        <v/>
      </c>
      <c r="S1134" s="606" t="str">
        <f>IF('statement of marks'!BV42="","",'statement of marks'!BV42)</f>
        <v/>
      </c>
      <c r="T1134" s="578" t="str">
        <f>IF('statement of marks'!BW42="","",'statement of marks'!BW42)</f>
        <v/>
      </c>
      <c r="U1134" s="578" t="str">
        <f>IF('statement of marks'!BX42="","",'statement of marks'!BX42)</f>
        <v/>
      </c>
      <c r="V1134" s="612" t="str">
        <f>IF('statement of marks'!BY42="","",'statement of marks'!BY42)</f>
        <v/>
      </c>
    </row>
    <row r="1135" spans="1:22" ht="16" customHeight="1">
      <c r="A1135" s="598"/>
      <c r="B1135" s="1114" t="str">
        <f>IF('statement of marks'!$CB$3="","",'statement of marks'!$CB$3)</f>
        <v>xf.kr</v>
      </c>
      <c r="C1135" s="1115"/>
      <c r="D1135" s="275" t="str">
        <f>IF('statement of marks'!CB42="","",'statement of marks'!CB42)</f>
        <v/>
      </c>
      <c r="E1135" s="275" t="str">
        <f>IF('statement of marks'!CC42="","",'statement of marks'!CC42)</f>
        <v/>
      </c>
      <c r="F1135" s="606" t="str">
        <f>IF('statement of marks'!CD42="","",'statement of marks'!CD42)</f>
        <v/>
      </c>
      <c r="G1135" s="275" t="str">
        <f>IF('statement of marks'!CE42="","",'statement of marks'!CE42)</f>
        <v/>
      </c>
      <c r="H1135" s="275" t="str">
        <f>IF('statement of marks'!CF42="","",'statement of marks'!CF42)</f>
        <v/>
      </c>
      <c r="I1135" s="606" t="str">
        <f>IF('statement of marks'!CG42="","",'statement of marks'!CG42)</f>
        <v/>
      </c>
      <c r="J1135" s="275" t="str">
        <f>IF('statement of marks'!CH42="","",'statement of marks'!CH42)</f>
        <v/>
      </c>
      <c r="K1135" s="275" t="str">
        <f>IF('statement of marks'!CI42="","",'statement of marks'!CI42)</f>
        <v/>
      </c>
      <c r="L1135" s="606" t="str">
        <f>IF('statement of marks'!CJ42="","",'statement of marks'!CJ42)</f>
        <v/>
      </c>
      <c r="M1135" s="275" t="str">
        <f>IF('statement of marks'!CL42="","",'statement of marks'!CL42)</f>
        <v/>
      </c>
      <c r="N1135" s="275" t="str">
        <f>IF('statement of marks'!CM42="","",'statement of marks'!CM42)</f>
        <v/>
      </c>
      <c r="O1135" s="606" t="str">
        <f>IF('statement of marks'!CN42="","",'statement of marks'!CN42)</f>
        <v/>
      </c>
      <c r="P1135" s="277" t="str">
        <f>IF('statement of marks'!CO42="","",'statement of marks'!CO42)</f>
        <v/>
      </c>
      <c r="Q1135" s="275" t="str">
        <f>IF('statement of marks'!CP42="","",'statement of marks'!CP42)</f>
        <v/>
      </c>
      <c r="R1135" s="275" t="str">
        <f>IF('statement of marks'!CQ42="","",'statement of marks'!CQ42)</f>
        <v/>
      </c>
      <c r="S1135" s="606" t="str">
        <f>IF('statement of marks'!CR42="","",'statement of marks'!CR42)</f>
        <v/>
      </c>
      <c r="T1135" s="578" t="str">
        <f>IF('statement of marks'!CS42="","",'statement of marks'!CS42)</f>
        <v/>
      </c>
      <c r="U1135" s="578" t="str">
        <f>IF('statement of marks'!CT42="","",'statement of marks'!CT42)</f>
        <v/>
      </c>
      <c r="V1135" s="612" t="str">
        <f>IF('statement of marks'!CU42="","",'statement of marks'!CU42)</f>
        <v/>
      </c>
    </row>
    <row r="1136" spans="1:22" ht="16" customHeight="1">
      <c r="A1136" s="598"/>
      <c r="B1136" s="1114" t="str">
        <f>IF('statement of marks'!$CX$3="","",'statement of marks'!$CX$3)</f>
        <v>foKku</v>
      </c>
      <c r="C1136" s="1115"/>
      <c r="D1136" s="275" t="str">
        <f>IF('statement of marks'!CX42="","",'statement of marks'!CX42)</f>
        <v/>
      </c>
      <c r="E1136" s="275" t="str">
        <f>IF('statement of marks'!CY42="","",'statement of marks'!CY42)</f>
        <v/>
      </c>
      <c r="F1136" s="606" t="str">
        <f>IF('statement of marks'!CZ42="","",'statement of marks'!CZ42)</f>
        <v/>
      </c>
      <c r="G1136" s="275" t="str">
        <f>IF('statement of marks'!DA42="","",'statement of marks'!DA42)</f>
        <v/>
      </c>
      <c r="H1136" s="275" t="str">
        <f>IF('statement of marks'!DB42="","",'statement of marks'!DB42)</f>
        <v/>
      </c>
      <c r="I1136" s="606" t="str">
        <f>IF('statement of marks'!DC42="","",'statement of marks'!DC42)</f>
        <v/>
      </c>
      <c r="J1136" s="275" t="str">
        <f>IF('statement of marks'!DD42="","",'statement of marks'!DD42)</f>
        <v/>
      </c>
      <c r="K1136" s="275" t="str">
        <f>IF('statement of marks'!DE42="","",'statement of marks'!DE42)</f>
        <v/>
      </c>
      <c r="L1136" s="606" t="str">
        <f>IF('statement of marks'!DF42="","",'statement of marks'!DF42)</f>
        <v/>
      </c>
      <c r="M1136" s="275" t="str">
        <f>IF('statement of marks'!DH42="","",'statement of marks'!DH42)</f>
        <v/>
      </c>
      <c r="N1136" s="275" t="str">
        <f>IF('statement of marks'!DI42="","",'statement of marks'!DI42)</f>
        <v/>
      </c>
      <c r="O1136" s="606" t="str">
        <f>IF('statement of marks'!DJ42="","",'statement of marks'!DJ42)</f>
        <v/>
      </c>
      <c r="P1136" s="277" t="str">
        <f>IF('statement of marks'!DK42="","",'statement of marks'!DK42)</f>
        <v/>
      </c>
      <c r="Q1136" s="275" t="str">
        <f>IF('statement of marks'!DL42="","",'statement of marks'!DL42)</f>
        <v/>
      </c>
      <c r="R1136" s="275" t="str">
        <f>IF('statement of marks'!DM42="","",'statement of marks'!DM42)</f>
        <v/>
      </c>
      <c r="S1136" s="606" t="str">
        <f>IF('statement of marks'!DN42="","",'statement of marks'!DN42)</f>
        <v/>
      </c>
      <c r="T1136" s="578" t="str">
        <f>IF('statement of marks'!DO42="","",'statement of marks'!DO42)</f>
        <v/>
      </c>
      <c r="U1136" s="578" t="str">
        <f>IF('statement of marks'!DP42="","",'statement of marks'!DP42)</f>
        <v/>
      </c>
      <c r="V1136" s="612" t="str">
        <f>IF('statement of marks'!DQ42="","",'statement of marks'!DQ42)</f>
        <v/>
      </c>
    </row>
    <row r="1137" spans="1:22" ht="16" customHeight="1">
      <c r="A1137" s="598"/>
      <c r="B1137" s="1114" t="str">
        <f>IF('statement of marks'!$DT$3="","",'statement of marks'!$DT$3)</f>
        <v>lkekftd foKku</v>
      </c>
      <c r="C1137" s="1115"/>
      <c r="D1137" s="275" t="str">
        <f>IF('statement of marks'!DT42="","",'statement of marks'!DT42)</f>
        <v/>
      </c>
      <c r="E1137" s="275" t="str">
        <f>IF('statement of marks'!DU42="","",'statement of marks'!DU42)</f>
        <v/>
      </c>
      <c r="F1137" s="606" t="str">
        <f>IF('statement of marks'!DV42="","",'statement of marks'!DV42)</f>
        <v/>
      </c>
      <c r="G1137" s="275" t="str">
        <f>IF('statement of marks'!DW42="","",'statement of marks'!DW42)</f>
        <v/>
      </c>
      <c r="H1137" s="275" t="str">
        <f>IF('statement of marks'!DX42="","",'statement of marks'!DX42)</f>
        <v/>
      </c>
      <c r="I1137" s="606" t="str">
        <f>IF('statement of marks'!DY42="","",'statement of marks'!DY42)</f>
        <v/>
      </c>
      <c r="J1137" s="275" t="str">
        <f>IF('statement of marks'!DZ42="","",'statement of marks'!DZ42)</f>
        <v/>
      </c>
      <c r="K1137" s="275" t="str">
        <f>IF('statement of marks'!EA42="","",'statement of marks'!EA42)</f>
        <v/>
      </c>
      <c r="L1137" s="606" t="str">
        <f>IF('statement of marks'!EB42="","",'statement of marks'!EB42)</f>
        <v/>
      </c>
      <c r="M1137" s="275" t="str">
        <f>IF('statement of marks'!ED42="","",'statement of marks'!ED42)</f>
        <v/>
      </c>
      <c r="N1137" s="275" t="str">
        <f>IF('statement of marks'!EE42="","",'statement of marks'!EE42)</f>
        <v/>
      </c>
      <c r="O1137" s="606" t="str">
        <f>IF('statement of marks'!EF42="","",'statement of marks'!EF42)</f>
        <v/>
      </c>
      <c r="P1137" s="277" t="str">
        <f>IF('statement of marks'!EG42="","",'statement of marks'!EG42)</f>
        <v/>
      </c>
      <c r="Q1137" s="275" t="str">
        <f>IF('statement of marks'!EH42="","",'statement of marks'!EH42)</f>
        <v/>
      </c>
      <c r="R1137" s="275" t="str">
        <f>IF('statement of marks'!EI42="","",'statement of marks'!EI42)</f>
        <v/>
      </c>
      <c r="S1137" s="606" t="str">
        <f>IF('statement of marks'!EJ42="","",'statement of marks'!EJ42)</f>
        <v/>
      </c>
      <c r="T1137" s="578" t="str">
        <f>IF('statement of marks'!EK42="","",'statement of marks'!EK42)</f>
        <v/>
      </c>
      <c r="U1137" s="578" t="str">
        <f>IF('statement of marks'!EL42="","",'statement of marks'!EL42)</f>
        <v/>
      </c>
      <c r="V1137" s="612" t="str">
        <f>IF('statement of marks'!EM42="","",'statement of marks'!EM42)</f>
        <v/>
      </c>
    </row>
    <row r="1138" spans="1:22" ht="16" customHeight="1">
      <c r="A1138" s="598"/>
      <c r="B1138" s="1117" t="s">
        <v>271</v>
      </c>
      <c r="C1138" s="1118"/>
      <c r="D1138" s="1081" t="s">
        <v>1</v>
      </c>
      <c r="E1138" s="1081"/>
      <c r="F1138" s="1081"/>
      <c r="G1138" s="1081" t="s">
        <v>21</v>
      </c>
      <c r="H1138" s="1081"/>
      <c r="I1138" s="1081"/>
      <c r="J1138" s="1081" t="s">
        <v>272</v>
      </c>
      <c r="K1138" s="1081"/>
      <c r="L1138" s="1081"/>
      <c r="M1138" s="1081" t="s">
        <v>68</v>
      </c>
      <c r="N1138" s="1081"/>
      <c r="O1138" s="1081"/>
      <c r="P1138" s="1081" t="s">
        <v>463</v>
      </c>
      <c r="Q1138" s="1081"/>
      <c r="R1138" s="1081"/>
      <c r="S1138" s="609"/>
      <c r="T1138" s="1187" t="s">
        <v>458</v>
      </c>
      <c r="U1138" s="1188"/>
      <c r="V1138" s="1189"/>
    </row>
    <row r="1139" spans="1:22" ht="16" customHeight="1">
      <c r="A1139" s="599"/>
      <c r="B1139" s="1175" t="s">
        <v>3</v>
      </c>
      <c r="C1139" s="1176"/>
      <c r="D1139" s="1177">
        <f>IF('statement of marks'!EP$6="","",'statement of marks'!EP$6)</f>
        <v>20</v>
      </c>
      <c r="E1139" s="1177"/>
      <c r="F1139" s="1177"/>
      <c r="G1139" s="1177">
        <f>IF('statement of marks'!EQ$6="","",'statement of marks'!EQ$6)</f>
        <v>20</v>
      </c>
      <c r="H1139" s="1177"/>
      <c r="I1139" s="1177"/>
      <c r="J1139" s="1177">
        <f>IF('statement of marks'!ES$6="","",'statement of marks'!ES$6)</f>
        <v>20</v>
      </c>
      <c r="K1139" s="1177"/>
      <c r="L1139" s="1177"/>
      <c r="M1139" s="1177">
        <f>IF('statement of marks'!ER$6="","",'statement of marks'!ER$6)</f>
        <v>20</v>
      </c>
      <c r="N1139" s="1177"/>
      <c r="O1139" s="1177"/>
      <c r="P1139" s="1177">
        <f>IF('statement of marks'!ET$6="","",'statement of marks'!ET$6)</f>
        <v>20</v>
      </c>
      <c r="Q1139" s="1177"/>
      <c r="R1139" s="1177"/>
      <c r="S1139" s="610" t="str">
        <f>IF('statement of marks'!FE$6="","",'statement of marks'!EX$6)</f>
        <v/>
      </c>
      <c r="T1139" s="615">
        <f>IF('statement of marks'!EU$6="","",'statement of marks'!EU$6)</f>
        <v>100</v>
      </c>
      <c r="U1139" s="616" t="s">
        <v>5</v>
      </c>
      <c r="V1139" s="617" t="s">
        <v>464</v>
      </c>
    </row>
    <row r="1140" spans="1:22" ht="16" customHeight="1">
      <c r="A1140" s="598"/>
      <c r="B1140" s="1114" t="str">
        <f>IF('statement of marks'!$EP$3="","",'statement of marks'!$EP$3)</f>
        <v>dk;kZuqHko</v>
      </c>
      <c r="C1140" s="1115"/>
      <c r="D1140" s="1103" t="str">
        <f>IF('statement of marks'!EP42="","",'statement of marks'!EP42)</f>
        <v/>
      </c>
      <c r="E1140" s="1103"/>
      <c r="F1140" s="1103"/>
      <c r="G1140" s="1103" t="str">
        <f>IF('statement of marks'!EQ42="","",'statement of marks'!EQ42)</f>
        <v/>
      </c>
      <c r="H1140" s="1103"/>
      <c r="I1140" s="1103"/>
      <c r="J1140" s="1103" t="str">
        <f>IF('statement of marks'!ES42="","",'statement of marks'!ES42)</f>
        <v/>
      </c>
      <c r="K1140" s="1103"/>
      <c r="L1140" s="1103"/>
      <c r="M1140" s="1103" t="str">
        <f>IF('statement of marks'!ER42="","",'statement of marks'!ER42)</f>
        <v/>
      </c>
      <c r="N1140" s="1103"/>
      <c r="O1140" s="1103"/>
      <c r="P1140" s="1103" t="str">
        <f>IF('statement of marks'!ET42="","",'statement of marks'!ET42)</f>
        <v/>
      </c>
      <c r="Q1140" s="1103"/>
      <c r="R1140" s="1103"/>
      <c r="S1140" s="611"/>
      <c r="T1140" s="613" t="str">
        <f>IF('statement of marks'!EU42="","",'statement of marks'!EU42)</f>
        <v/>
      </c>
      <c r="U1140" s="613" t="str">
        <f>IF('statement of marks'!EV42="","",'statement of marks'!EV42)</f>
        <v/>
      </c>
      <c r="V1140" s="614" t="str">
        <f>IF('statement of marks'!EW42="","",'statement of marks'!EW42)</f>
        <v/>
      </c>
    </row>
    <row r="1141" spans="1:22" ht="16" customHeight="1">
      <c r="A1141" s="598"/>
      <c r="B1141" s="1112" t="str">
        <f>IF('statement of marks'!$EZ$3="","",'statement of marks'!$EZ$3)</f>
        <v>dyk f'k{kk</v>
      </c>
      <c r="C1141" s="1113"/>
      <c r="D1141" s="1103" t="str">
        <f>IF('statement of marks'!EZ42="","",'statement of marks'!EZ42)</f>
        <v/>
      </c>
      <c r="E1141" s="1103"/>
      <c r="F1141" s="1103"/>
      <c r="G1141" s="1103" t="str">
        <f>IF('statement of marks'!FA42="","",'statement of marks'!FA42)</f>
        <v/>
      </c>
      <c r="H1141" s="1103"/>
      <c r="I1141" s="1103"/>
      <c r="J1141" s="1103" t="str">
        <f>IF('statement of marks'!FC42="","",'statement of marks'!FC42)</f>
        <v/>
      </c>
      <c r="K1141" s="1103"/>
      <c r="L1141" s="1103"/>
      <c r="M1141" s="1103" t="str">
        <f>IF('statement of marks'!FB42="","",'statement of marks'!FB42)</f>
        <v/>
      </c>
      <c r="N1141" s="1103"/>
      <c r="O1141" s="1103"/>
      <c r="P1141" s="1103" t="str">
        <f>IF('statement of marks'!FD42="","",'statement of marks'!FD42)</f>
        <v/>
      </c>
      <c r="Q1141" s="1103"/>
      <c r="R1141" s="1103"/>
      <c r="S1141" s="611"/>
      <c r="T1141" s="613" t="str">
        <f>IF('statement of marks'!FE42="","",'statement of marks'!FE42)</f>
        <v/>
      </c>
      <c r="U1141" s="613" t="str">
        <f>IF('statement of marks'!FF42="","",'statement of marks'!FF42)</f>
        <v/>
      </c>
      <c r="V1141" s="614" t="str">
        <f>IF('statement of marks'!FG42="","",'statement of marks'!FG42)</f>
        <v/>
      </c>
    </row>
    <row r="1142" spans="1:22" ht="16" customHeight="1">
      <c r="A1142" s="598"/>
      <c r="B1142" s="1109" t="str">
        <f>IF('statement of marks'!$FJ$3="","",'statement of marks'!$FJ$3)</f>
        <v>LokLF; ,oe~ 'kkjhfjd f'k{kk</v>
      </c>
      <c r="C1142" s="1110"/>
      <c r="D1142" s="1103" t="str">
        <f>IF('statement of marks'!FJ42="","",'statement of marks'!FJ42)</f>
        <v/>
      </c>
      <c r="E1142" s="1103"/>
      <c r="F1142" s="1103"/>
      <c r="G1142" s="1103" t="str">
        <f>IF('statement of marks'!FK42="","",'statement of marks'!FK42)</f>
        <v/>
      </c>
      <c r="H1142" s="1103"/>
      <c r="I1142" s="1103"/>
      <c r="J1142" s="1103" t="str">
        <f>IF('statement of marks'!FM42="","",'statement of marks'!FM42)</f>
        <v/>
      </c>
      <c r="K1142" s="1103"/>
      <c r="L1142" s="1103"/>
      <c r="M1142" s="1103" t="str">
        <f>IF('statement of marks'!FL42="","",'statement of marks'!FL42)</f>
        <v/>
      </c>
      <c r="N1142" s="1103"/>
      <c r="O1142" s="1103"/>
      <c r="P1142" s="1103" t="str">
        <f>IF('statement of marks'!FN42="","",'statement of marks'!FN42)</f>
        <v/>
      </c>
      <c r="Q1142" s="1103"/>
      <c r="R1142" s="1103"/>
      <c r="S1142" s="611"/>
      <c r="T1142" s="613" t="str">
        <f>IF('statement of marks'!FO42="","",'statement of marks'!FO42)</f>
        <v/>
      </c>
      <c r="U1142" s="613" t="str">
        <f>IF('statement of marks'!FP42="","",'statement of marks'!FP42)</f>
        <v/>
      </c>
      <c r="V1142" s="614" t="str">
        <f>IF('statement of marks'!FQ42="","",'statement of marks'!FQ42)</f>
        <v/>
      </c>
    </row>
    <row r="1143" spans="1:22" ht="16" customHeight="1">
      <c r="A1143" s="598"/>
      <c r="B1143" s="1104" t="s">
        <v>273</v>
      </c>
      <c r="C1143" s="1105"/>
      <c r="D1143" s="1213" t="str">
        <f>details!$DZ$3</f>
        <v>vxLr rd</v>
      </c>
      <c r="E1143" s="1213"/>
      <c r="F1143" s="1213"/>
      <c r="G1143" s="1213" t="str">
        <f>details!$ED$3</f>
        <v>vDVwcj rd</v>
      </c>
      <c r="H1143" s="1213"/>
      <c r="I1143" s="1213"/>
      <c r="J1143" s="1213" t="str">
        <f>details!$EL$3</f>
        <v>Qjojh rd</v>
      </c>
      <c r="K1143" s="1213"/>
      <c r="L1143" s="1213"/>
      <c r="M1143" s="1213" t="str">
        <f>details!$EH$3</f>
        <v>fnlEcj rd</v>
      </c>
      <c r="N1143" s="1213"/>
      <c r="O1143" s="1213"/>
      <c r="P1143" s="1213" t="str">
        <f>details!$EP$3</f>
        <v>loZ ;ksx</v>
      </c>
      <c r="Q1143" s="1213"/>
      <c r="R1143" s="1213"/>
      <c r="S1143" s="1106" t="s">
        <v>475</v>
      </c>
      <c r="T1143" s="1107"/>
      <c r="U1143" s="1107"/>
      <c r="V1143" s="1180"/>
    </row>
    <row r="1144" spans="1:22" ht="16" customHeight="1">
      <c r="A1144" s="598"/>
      <c r="B1144" s="1100" t="s">
        <v>99</v>
      </c>
      <c r="C1144" s="1101"/>
      <c r="D1144" s="1102" t="str">
        <f>IF(details!EA42="","",details!EA42)</f>
        <v/>
      </c>
      <c r="E1144" s="1102"/>
      <c r="F1144" s="1102"/>
      <c r="G1144" s="1102" t="str">
        <f>IF(details!EE42="","",details!EE42)</f>
        <v/>
      </c>
      <c r="H1144" s="1102"/>
      <c r="I1144" s="1102"/>
      <c r="J1144" s="1102" t="str">
        <f>IF(details!EM42="","",details!EM42)</f>
        <v/>
      </c>
      <c r="K1144" s="1102"/>
      <c r="L1144" s="1102"/>
      <c r="M1144" s="1102" t="str">
        <f>IF(details!EI42="","",details!EI42)</f>
        <v/>
      </c>
      <c r="N1144" s="1102"/>
      <c r="O1144" s="1102"/>
      <c r="P1144" s="1102" t="str">
        <f>IF(details!EQ42="","",details!EQ42)</f>
        <v/>
      </c>
      <c r="Q1144" s="1102"/>
      <c r="R1144" s="1102"/>
      <c r="S1144" s="1181">
        <f>'statement of marks'!$HG$108</f>
        <v>42460</v>
      </c>
      <c r="T1144" s="1182"/>
      <c r="U1144" s="1182"/>
      <c r="V1144" s="1183"/>
    </row>
    <row r="1145" spans="1:22" ht="16" customHeight="1">
      <c r="A1145" s="598"/>
      <c r="B1145" s="1094" t="s">
        <v>15</v>
      </c>
      <c r="C1145" s="1095"/>
      <c r="D1145" s="1096" t="str">
        <f>IF(details!DZ42="","",details!DZ42)</f>
        <v/>
      </c>
      <c r="E1145" s="1096"/>
      <c r="F1145" s="1096"/>
      <c r="G1145" s="1096" t="str">
        <f>IF(details!ED42="","",details!ED42)</f>
        <v/>
      </c>
      <c r="H1145" s="1096"/>
      <c r="I1145" s="1096"/>
      <c r="J1145" s="1096" t="str">
        <f>IF(details!EL42="","",details!EL42)</f>
        <v/>
      </c>
      <c r="K1145" s="1096"/>
      <c r="L1145" s="1096"/>
      <c r="M1145" s="1096" t="str">
        <f>IF(details!EH42="","",details!EH42)</f>
        <v/>
      </c>
      <c r="N1145" s="1096"/>
      <c r="O1145" s="1096"/>
      <c r="P1145" s="1096" t="str">
        <f>IF(details!EP42="","",details!EP42)</f>
        <v/>
      </c>
      <c r="Q1145" s="1096"/>
      <c r="R1145" s="1096"/>
      <c r="S1145" s="1184"/>
      <c r="T1145" s="1185"/>
      <c r="U1145" s="1185"/>
      <c r="V1145" s="1186"/>
    </row>
    <row r="1146" spans="1:22" ht="16" customHeight="1">
      <c r="A1146" s="1206"/>
      <c r="B1146" s="1207" t="s">
        <v>473</v>
      </c>
      <c r="C1146" s="1208"/>
      <c r="D1146" s="1209" t="s">
        <v>3</v>
      </c>
      <c r="E1146" s="1209"/>
      <c r="F1146" s="1209"/>
      <c r="G1146" s="1209" t="s">
        <v>389</v>
      </c>
      <c r="H1146" s="1209"/>
      <c r="I1146" s="1209"/>
      <c r="J1146" s="1209" t="s">
        <v>5</v>
      </c>
      <c r="K1146" s="1209"/>
      <c r="L1146" s="1209"/>
      <c r="M1146" s="1209" t="s">
        <v>465</v>
      </c>
      <c r="N1146" s="1209"/>
      <c r="O1146" s="1209"/>
      <c r="P1146" s="1210" t="s">
        <v>306</v>
      </c>
      <c r="Q1146" s="1210"/>
      <c r="R1146" s="1210"/>
      <c r="S1146" s="1209" t="s">
        <v>473</v>
      </c>
      <c r="T1146" s="1209"/>
      <c r="U1146" s="1209"/>
      <c r="V1146" s="1211"/>
    </row>
    <row r="1147" spans="1:22" ht="16" customHeight="1">
      <c r="A1147" s="1206"/>
      <c r="B1147" s="1207"/>
      <c r="C1147" s="1208"/>
      <c r="D1147" s="1212" t="str">
        <f>'statement of marks'!HE42</f>
        <v/>
      </c>
      <c r="E1147" s="1212"/>
      <c r="F1147" s="1212"/>
      <c r="G1147" s="1212" t="str">
        <f>'statement of marks'!HF42</f>
        <v/>
      </c>
      <c r="H1147" s="1212"/>
      <c r="I1147" s="1212"/>
      <c r="J1147" s="1212" t="str">
        <f>'statement of marks'!HG42</f>
        <v/>
      </c>
      <c r="K1147" s="1212"/>
      <c r="L1147" s="1212"/>
      <c r="M1147" s="1212" t="str">
        <f>'statement of marks'!HJ42</f>
        <v/>
      </c>
      <c r="N1147" s="1212"/>
      <c r="O1147" s="1212"/>
      <c r="P1147" s="1212" t="str">
        <f>'statement of marks'!HI42</f>
        <v/>
      </c>
      <c r="Q1147" s="1212"/>
      <c r="R1147" s="1212"/>
      <c r="S1147" s="1209" t="str">
        <f>'statement of marks'!HD42</f>
        <v/>
      </c>
      <c r="T1147" s="1209"/>
      <c r="U1147" s="1209"/>
      <c r="V1147" s="1211"/>
    </row>
    <row r="1148" spans="1:22" ht="16" customHeight="1">
      <c r="A1148" s="598"/>
      <c r="B1148" s="1089" t="s">
        <v>100</v>
      </c>
      <c r="C1148" s="1090"/>
      <c r="D1148" s="1081"/>
      <c r="E1148" s="1081"/>
      <c r="F1148" s="1081"/>
      <c r="G1148" s="1081"/>
      <c r="H1148" s="1081"/>
      <c r="I1148" s="1081"/>
      <c r="J1148" s="1081"/>
      <c r="K1148" s="1081"/>
      <c r="L1148" s="1081"/>
      <c r="M1148" s="1081"/>
      <c r="N1148" s="1081"/>
      <c r="O1148" s="1081"/>
      <c r="P1148" s="1081"/>
      <c r="Q1148" s="1081"/>
      <c r="R1148" s="1081"/>
      <c r="S1148" s="1081"/>
      <c r="T1148" s="1081"/>
      <c r="U1148" s="1081"/>
      <c r="V1148" s="1205"/>
    </row>
    <row r="1149" spans="1:22" ht="16" customHeight="1">
      <c r="A1149" s="598"/>
      <c r="B1149" s="1087" t="s">
        <v>80</v>
      </c>
      <c r="C1149" s="1088"/>
      <c r="D1149" s="1081"/>
      <c r="E1149" s="1081"/>
      <c r="F1149" s="1081"/>
      <c r="G1149" s="1081"/>
      <c r="H1149" s="1081"/>
      <c r="I1149" s="1081"/>
      <c r="J1149" s="1081"/>
      <c r="K1149" s="1081"/>
      <c r="L1149" s="1081"/>
      <c r="M1149" s="1081"/>
      <c r="N1149" s="1081"/>
      <c r="O1149" s="1081"/>
      <c r="P1149" s="1081"/>
      <c r="Q1149" s="1081"/>
      <c r="R1149" s="1081"/>
      <c r="S1149" s="1081"/>
      <c r="T1149" s="1081"/>
      <c r="U1149" s="1081"/>
      <c r="V1149" s="1205"/>
    </row>
    <row r="1150" spans="1:22" ht="16" customHeight="1">
      <c r="A1150" s="598"/>
      <c r="B1150" s="1089" t="s">
        <v>466</v>
      </c>
      <c r="C1150" s="1090"/>
      <c r="D1150" s="1081"/>
      <c r="E1150" s="1081"/>
      <c r="F1150" s="1081"/>
      <c r="G1150" s="1081"/>
      <c r="H1150" s="1081"/>
      <c r="I1150" s="1081"/>
      <c r="J1150" s="1081"/>
      <c r="K1150" s="1081"/>
      <c r="L1150" s="1081"/>
      <c r="M1150" s="1081"/>
      <c r="N1150" s="1081"/>
      <c r="O1150" s="1081"/>
      <c r="P1150" s="1081" t="s">
        <v>466</v>
      </c>
      <c r="Q1150" s="1081"/>
      <c r="R1150" s="1081"/>
      <c r="S1150" s="1081"/>
      <c r="T1150" s="1081"/>
      <c r="U1150" s="1081"/>
      <c r="V1150" s="1205"/>
    </row>
    <row r="1151" spans="1:22" ht="16" customHeight="1">
      <c r="A1151" s="598"/>
      <c r="B1151" s="1085" t="s">
        <v>101</v>
      </c>
      <c r="C1151" s="1086"/>
      <c r="D1151" s="1081"/>
      <c r="E1151" s="1081"/>
      <c r="F1151" s="1081"/>
      <c r="G1151" s="1081"/>
      <c r="H1151" s="1081"/>
      <c r="I1151" s="1081"/>
      <c r="J1151" s="1081"/>
      <c r="K1151" s="1081"/>
      <c r="L1151" s="1081"/>
      <c r="M1151" s="1081"/>
      <c r="N1151" s="1081"/>
      <c r="O1151" s="1081"/>
      <c r="P1151" s="1081"/>
      <c r="Q1151" s="1081"/>
      <c r="R1151" s="1081"/>
      <c r="S1151" s="1198" t="s">
        <v>101</v>
      </c>
      <c r="T1151" s="1198"/>
      <c r="U1151" s="1198"/>
      <c r="V1151" s="1199"/>
    </row>
    <row r="1152" spans="1:22" ht="16" customHeight="1" thickBot="1">
      <c r="A1152" s="600"/>
      <c r="B1152" s="1200" t="s">
        <v>102</v>
      </c>
      <c r="C1152" s="1201"/>
      <c r="D1152" s="1202"/>
      <c r="E1152" s="1202"/>
      <c r="F1152" s="1202"/>
      <c r="G1152" s="1202"/>
      <c r="H1152" s="1202"/>
      <c r="I1152" s="1202"/>
      <c r="J1152" s="1202"/>
      <c r="K1152" s="1202"/>
      <c r="L1152" s="1202"/>
      <c r="M1152" s="1202"/>
      <c r="N1152" s="1202"/>
      <c r="O1152" s="1202"/>
      <c r="P1152" s="1202"/>
      <c r="Q1152" s="1202"/>
      <c r="R1152" s="1202"/>
      <c r="S1152" s="1203" t="s">
        <v>163</v>
      </c>
      <c r="T1152" s="1203"/>
      <c r="U1152" s="1203"/>
      <c r="V1152" s="1204"/>
    </row>
    <row r="1153" spans="1:22" ht="16" customHeight="1">
      <c r="A1153" s="597"/>
      <c r="B1153" s="1216" t="s">
        <v>47</v>
      </c>
      <c r="C1153" s="1217"/>
      <c r="D1153" s="1217"/>
      <c r="E1153" s="1217"/>
      <c r="F1153" s="1217"/>
      <c r="G1153" s="1217"/>
      <c r="H1153" s="1217"/>
      <c r="I1153" s="1217"/>
      <c r="J1153" s="1217"/>
      <c r="K1153" s="1217"/>
      <c r="L1153" s="1217"/>
      <c r="M1153" s="1217"/>
      <c r="N1153" s="1217"/>
      <c r="O1153" s="1217"/>
      <c r="P1153" s="1217"/>
      <c r="Q1153" s="1217"/>
      <c r="R1153" s="1217"/>
      <c r="S1153" s="1217"/>
      <c r="T1153" s="1217"/>
      <c r="U1153" s="1217"/>
      <c r="V1153" s="1218"/>
    </row>
    <row r="1154" spans="1:22" ht="16" customHeight="1">
      <c r="A1154" s="598"/>
      <c r="B1154" s="1219" t="str">
        <f>'statement of marks'!$A$1</f>
        <v>jk- ck- ek/;fed fo|ky; uohu] fuEckgsM+k</v>
      </c>
      <c r="C1154" s="1220"/>
      <c r="D1154" s="1220"/>
      <c r="E1154" s="1220"/>
      <c r="F1154" s="1220"/>
      <c r="G1154" s="1220"/>
      <c r="H1154" s="1220"/>
      <c r="I1154" s="1220"/>
      <c r="J1154" s="1220"/>
      <c r="K1154" s="1220"/>
      <c r="L1154" s="1220"/>
      <c r="M1154" s="1220"/>
      <c r="N1154" s="1220"/>
      <c r="O1154" s="1220"/>
      <c r="P1154" s="1220"/>
      <c r="Q1154" s="1220"/>
      <c r="R1154" s="1220"/>
      <c r="S1154" s="1220"/>
      <c r="T1154" s="1220"/>
      <c r="U1154" s="1220"/>
      <c r="V1154" s="1221"/>
    </row>
    <row r="1155" spans="1:22" ht="16" customHeight="1">
      <c r="A1155" s="598"/>
      <c r="B1155" s="1114" t="s">
        <v>467</v>
      </c>
      <c r="C1155" s="1115"/>
      <c r="D1155" s="1119" t="str">
        <f>'statement of marks'!$H$3</f>
        <v>2015-16</v>
      </c>
      <c r="E1155" s="1119"/>
      <c r="F1155" s="1119"/>
      <c r="G1155" s="1119"/>
      <c r="H1155" s="1119"/>
      <c r="I1155" s="1119"/>
      <c r="J1155" s="1119"/>
      <c r="K1155" s="1119"/>
      <c r="L1155" s="1119"/>
      <c r="M1155" s="1119"/>
      <c r="N1155" s="1119"/>
      <c r="O1155" s="1119"/>
      <c r="P1155" s="1119"/>
      <c r="Q1155" s="1119"/>
      <c r="R1155" s="1119"/>
      <c r="S1155" s="1119"/>
      <c r="T1155" s="1119"/>
      <c r="U1155" s="1119"/>
      <c r="V1155" s="1196"/>
    </row>
    <row r="1156" spans="1:22" ht="16" customHeight="1">
      <c r="A1156" s="598"/>
      <c r="B1156" s="1114" t="s">
        <v>218</v>
      </c>
      <c r="C1156" s="1115"/>
      <c r="D1156" s="1115" t="str">
        <f>IF('statement of marks'!J43="","",'statement of marks'!J43)</f>
        <v/>
      </c>
      <c r="E1156" s="1115"/>
      <c r="F1156" s="1115"/>
      <c r="G1156" s="1115"/>
      <c r="H1156" s="1115"/>
      <c r="I1156" s="1115"/>
      <c r="J1156" s="1115"/>
      <c r="K1156" s="1115"/>
      <c r="L1156" s="1115"/>
      <c r="M1156" s="1115"/>
      <c r="N1156" s="1115"/>
      <c r="O1156" s="1115"/>
      <c r="P1156" s="1115"/>
      <c r="Q1156" s="1115"/>
      <c r="R1156" s="1115"/>
      <c r="S1156" s="1115"/>
      <c r="T1156" s="1115"/>
      <c r="U1156" s="1115"/>
      <c r="V1156" s="1197"/>
    </row>
    <row r="1157" spans="1:22" ht="16" customHeight="1">
      <c r="A1157" s="598"/>
      <c r="B1157" s="1114" t="s">
        <v>219</v>
      </c>
      <c r="C1157" s="1115"/>
      <c r="D1157" s="1115" t="str">
        <f>IF('statement of marks'!K43="","",'statement of marks'!K43)</f>
        <v/>
      </c>
      <c r="E1157" s="1115"/>
      <c r="F1157" s="1115"/>
      <c r="G1157" s="1115"/>
      <c r="H1157" s="1115"/>
      <c r="I1157" s="1115"/>
      <c r="J1157" s="1115"/>
      <c r="K1157" s="1115"/>
      <c r="L1157" s="1115"/>
      <c r="M1157" s="1115"/>
      <c r="N1157" s="1115"/>
      <c r="O1157" s="1115"/>
      <c r="P1157" s="1115"/>
      <c r="Q1157" s="1115"/>
      <c r="R1157" s="1115"/>
      <c r="S1157" s="1115"/>
      <c r="T1157" s="1115"/>
      <c r="U1157" s="1115"/>
      <c r="V1157" s="1197"/>
    </row>
    <row r="1158" spans="1:22" ht="16" customHeight="1">
      <c r="A1158" s="598"/>
      <c r="B1158" s="1114" t="s">
        <v>220</v>
      </c>
      <c r="C1158" s="1115"/>
      <c r="D1158" s="1115" t="str">
        <f>IF('statement of marks'!L43="","",'statement of marks'!L43)</f>
        <v/>
      </c>
      <c r="E1158" s="1115"/>
      <c r="F1158" s="1115"/>
      <c r="G1158" s="1115"/>
      <c r="H1158" s="1115"/>
      <c r="I1158" s="1115"/>
      <c r="J1158" s="1115"/>
      <c r="K1158" s="1115"/>
      <c r="L1158" s="1115"/>
      <c r="M1158" s="1115"/>
      <c r="N1158" s="1115"/>
      <c r="O1158" s="1115"/>
      <c r="P1158" s="1115"/>
      <c r="Q1158" s="1115"/>
      <c r="R1158" s="1115"/>
      <c r="S1158" s="1115"/>
      <c r="T1158" s="1115"/>
      <c r="U1158" s="1115"/>
      <c r="V1158" s="1197"/>
    </row>
    <row r="1159" spans="1:22" ht="16" customHeight="1">
      <c r="A1159" s="598"/>
      <c r="B1159" s="1114" t="s">
        <v>221</v>
      </c>
      <c r="C1159" s="1115"/>
      <c r="D1159" s="1119" t="str">
        <f>'statement of marks'!$G$3</f>
        <v>6 A</v>
      </c>
      <c r="E1159" s="1119"/>
      <c r="F1159" s="1119"/>
      <c r="G1159" s="1115" t="s">
        <v>9</v>
      </c>
      <c r="H1159" s="1115"/>
      <c r="I1159" s="1115"/>
      <c r="J1159" s="1119" t="str">
        <f>IF('statement of marks'!D43="","",'statement of marks'!D43)</f>
        <v/>
      </c>
      <c r="K1159" s="1119"/>
      <c r="L1159" s="1119"/>
      <c r="M1159" s="1115" t="s">
        <v>222</v>
      </c>
      <c r="N1159" s="1115"/>
      <c r="O1159" s="1115"/>
      <c r="P1159" s="1119" t="str">
        <f>IF('statement of marks'!F43="","",'statement of marks'!F43)</f>
        <v/>
      </c>
      <c r="Q1159" s="1119"/>
      <c r="R1159" s="1119"/>
      <c r="S1159" s="1214" t="str">
        <f>IF('statement of marks'!$J$3="","",'statement of marks'!$J$3)</f>
        <v xml:space="preserve">fo|ky; dk Mk;l dksM+ </v>
      </c>
      <c r="T1159" s="1214"/>
      <c r="U1159" s="1214"/>
      <c r="V1159" s="1215"/>
    </row>
    <row r="1160" spans="1:22" ht="16" customHeight="1">
      <c r="A1160" s="598"/>
      <c r="B1160" s="601" t="s">
        <v>0</v>
      </c>
      <c r="C1160" s="602"/>
      <c r="D1160" s="1121" t="str">
        <f>IF('statement of marks'!H43="","",'statement of marks'!H43)</f>
        <v/>
      </c>
      <c r="E1160" s="1121"/>
      <c r="F1160" s="1121"/>
      <c r="G1160" s="1115" t="str">
        <f>IF('statement of marks'!I43="","",'statement of marks'!I43)</f>
        <v/>
      </c>
      <c r="H1160" s="1115"/>
      <c r="I1160" s="1115"/>
      <c r="J1160" s="1115"/>
      <c r="K1160" s="1115"/>
      <c r="L1160" s="1115"/>
      <c r="M1160" s="1115"/>
      <c r="N1160" s="1115"/>
      <c r="O1160" s="1115"/>
      <c r="P1160" s="1115"/>
      <c r="Q1160" s="1115"/>
      <c r="R1160" s="1115"/>
      <c r="S1160" s="1190" t="str">
        <f>IF('statement of marks'!$K$3="","",'statement of marks'!$K$3)</f>
        <v xml:space="preserve">08291009401   </v>
      </c>
      <c r="T1160" s="1190"/>
      <c r="U1160" s="1190"/>
      <c r="V1160" s="1191"/>
    </row>
    <row r="1161" spans="1:22" ht="16" customHeight="1">
      <c r="A1161" s="598"/>
      <c r="B1161" s="561" t="s">
        <v>28</v>
      </c>
      <c r="C1161" s="603" t="s">
        <v>97</v>
      </c>
      <c r="D1161" s="1081" t="s">
        <v>1</v>
      </c>
      <c r="E1161" s="1081"/>
      <c r="F1161" s="1081"/>
      <c r="G1161" s="1081" t="s">
        <v>21</v>
      </c>
      <c r="H1161" s="1081"/>
      <c r="I1161" s="1081"/>
      <c r="J1161" s="1081" t="s">
        <v>68</v>
      </c>
      <c r="K1161" s="1081"/>
      <c r="L1161" s="1081"/>
      <c r="M1161" s="1081" t="s">
        <v>98</v>
      </c>
      <c r="N1161" s="1081"/>
      <c r="O1161" s="1081"/>
      <c r="P1161" s="1192" t="s">
        <v>278</v>
      </c>
      <c r="Q1161" s="1193" t="s">
        <v>459</v>
      </c>
      <c r="R1161" s="1193"/>
      <c r="S1161" s="1193"/>
      <c r="T1161" s="1194" t="s">
        <v>458</v>
      </c>
      <c r="U1161" s="1194"/>
      <c r="V1161" s="1195"/>
    </row>
    <row r="1162" spans="1:22" ht="16" customHeight="1">
      <c r="A1162" s="598"/>
      <c r="B1162" s="561"/>
      <c r="C1162" s="603"/>
      <c r="D1162" s="596" t="s">
        <v>468</v>
      </c>
      <c r="E1162" s="596" t="s">
        <v>469</v>
      </c>
      <c r="F1162" s="604" t="s">
        <v>2</v>
      </c>
      <c r="G1162" s="596" t="s">
        <v>468</v>
      </c>
      <c r="H1162" s="596" t="s">
        <v>469</v>
      </c>
      <c r="I1162" s="604" t="s">
        <v>2</v>
      </c>
      <c r="J1162" s="596" t="s">
        <v>468</v>
      </c>
      <c r="K1162" s="596" t="s">
        <v>469</v>
      </c>
      <c r="L1162" s="604" t="s">
        <v>2</v>
      </c>
      <c r="M1162" s="596" t="s">
        <v>468</v>
      </c>
      <c r="N1162" s="596" t="s">
        <v>469</v>
      </c>
      <c r="O1162" s="604" t="s">
        <v>2</v>
      </c>
      <c r="P1162" s="1192"/>
      <c r="Q1162" s="596" t="s">
        <v>468</v>
      </c>
      <c r="R1162" s="596" t="s">
        <v>469</v>
      </c>
      <c r="S1162" s="608" t="s">
        <v>2</v>
      </c>
      <c r="T1162" s="618" t="s">
        <v>304</v>
      </c>
      <c r="U1162" s="619" t="s">
        <v>5</v>
      </c>
      <c r="V1162" s="620" t="s">
        <v>464</v>
      </c>
    </row>
    <row r="1163" spans="1:22" ht="16" customHeight="1">
      <c r="A1163" s="599"/>
      <c r="B1163" s="1178" t="s">
        <v>3</v>
      </c>
      <c r="C1163" s="1179"/>
      <c r="D1163" s="579">
        <f>IF('statement of marks'!M$6="","",'statement of marks'!M$6)</f>
        <v>5</v>
      </c>
      <c r="E1163" s="579">
        <f>IF('statement of marks'!N$6="","",'statement of marks'!N$6)</f>
        <v>5</v>
      </c>
      <c r="F1163" s="605">
        <f>IF('statement of marks'!O$6="","",'statement of marks'!O$6)</f>
        <v>10</v>
      </c>
      <c r="G1163" s="579">
        <f>IF('statement of marks'!P$6="","",'statement of marks'!P$6)</f>
        <v>5</v>
      </c>
      <c r="H1163" s="579">
        <f>IF('statement of marks'!Q$6="","",'statement of marks'!Q$6)</f>
        <v>5</v>
      </c>
      <c r="I1163" s="605">
        <f>IF('statement of marks'!R$6="","",'statement of marks'!R$6)</f>
        <v>10</v>
      </c>
      <c r="J1163" s="579">
        <f>IF('statement of marks'!S$6="","",'statement of marks'!S$6)</f>
        <v>5</v>
      </c>
      <c r="K1163" s="579">
        <f>IF('statement of marks'!T$6="","",'statement of marks'!T$6)</f>
        <v>5</v>
      </c>
      <c r="L1163" s="605">
        <f>IF('statement of marks'!U$6="","",'statement of marks'!U$6)</f>
        <v>10</v>
      </c>
      <c r="M1163" s="579">
        <f>IF('statement of marks'!W$6="","",'statement of marks'!W$6)</f>
        <v>50</v>
      </c>
      <c r="N1163" s="579">
        <f>IF('statement of marks'!X$6="","",'statement of marks'!X$6)</f>
        <v>20</v>
      </c>
      <c r="O1163" s="605">
        <f>IF('statement of marks'!Y$6="","",'statement of marks'!Y$6)</f>
        <v>70</v>
      </c>
      <c r="P1163" s="580">
        <f>IF('statement of marks'!Z$6="","",'statement of marks'!Z$6)</f>
        <v>100</v>
      </c>
      <c r="Q1163" s="579">
        <f>IF('statement of marks'!AA$6="","",'statement of marks'!AA$6)</f>
        <v>70</v>
      </c>
      <c r="R1163" s="579">
        <f>IF('statement of marks'!AB$6="","",'statement of marks'!AB$6)</f>
        <v>30</v>
      </c>
      <c r="S1163" s="605">
        <f>IF('statement of marks'!AC$6="","",'statement of marks'!AC$6)</f>
        <v>100</v>
      </c>
      <c r="T1163" s="615">
        <f>IF('statement of marks'!AD$6="","",'statement of marks'!AD$6)</f>
        <v>200</v>
      </c>
      <c r="U1163" s="615" t="str">
        <f>IF('statement of marks'!AE$6="","",'statement of marks'!AE$6)</f>
        <v/>
      </c>
      <c r="V1163" s="621" t="str">
        <f>IF('statement of marks'!AF$6="","",'statement of marks'!AF$6)</f>
        <v/>
      </c>
    </row>
    <row r="1164" spans="1:22" ht="16" customHeight="1">
      <c r="A1164" s="598"/>
      <c r="B1164" s="1114" t="str">
        <f>IF('statement of marks'!$M$3="","",'statement of marks'!$M$3)</f>
        <v>fgUnh</v>
      </c>
      <c r="C1164" s="1115"/>
      <c r="D1164" s="275" t="str">
        <f>IF('statement of marks'!M43="","",'statement of marks'!M43)</f>
        <v/>
      </c>
      <c r="E1164" s="275" t="str">
        <f>IF('statement of marks'!N43="","",'statement of marks'!N43)</f>
        <v/>
      </c>
      <c r="F1164" s="606" t="str">
        <f>IF('statement of marks'!O43="","",'statement of marks'!O43)</f>
        <v/>
      </c>
      <c r="G1164" s="275" t="str">
        <f>IF('statement of marks'!P43="","",'statement of marks'!P43)</f>
        <v/>
      </c>
      <c r="H1164" s="275" t="str">
        <f>IF('statement of marks'!Q43="","",'statement of marks'!Q43)</f>
        <v/>
      </c>
      <c r="I1164" s="606" t="str">
        <f>IF('statement of marks'!R43="","",'statement of marks'!R43)</f>
        <v/>
      </c>
      <c r="J1164" s="275" t="str">
        <f>IF('statement of marks'!S43="","",'statement of marks'!S43)</f>
        <v/>
      </c>
      <c r="K1164" s="275" t="str">
        <f>IF('statement of marks'!T43="","",'statement of marks'!T43)</f>
        <v/>
      </c>
      <c r="L1164" s="606" t="str">
        <f>IF('statement of marks'!U43="","",'statement of marks'!U43)</f>
        <v/>
      </c>
      <c r="M1164" s="275" t="str">
        <f>IF('statement of marks'!W43="","",'statement of marks'!W43)</f>
        <v/>
      </c>
      <c r="N1164" s="275" t="str">
        <f>IF('statement of marks'!X43="","",'statement of marks'!X43)</f>
        <v/>
      </c>
      <c r="O1164" s="606" t="str">
        <f>IF('statement of marks'!Y43="","",'statement of marks'!Y43)</f>
        <v/>
      </c>
      <c r="P1164" s="277" t="str">
        <f>IF('statement of marks'!Z43="","",'statement of marks'!Z43)</f>
        <v/>
      </c>
      <c r="Q1164" s="275" t="str">
        <f>IF('statement of marks'!AA43="","",'statement of marks'!AA43)</f>
        <v/>
      </c>
      <c r="R1164" s="275" t="str">
        <f>IF('statement of marks'!AB43="","",'statement of marks'!AB43)</f>
        <v/>
      </c>
      <c r="S1164" s="606" t="str">
        <f>IF('statement of marks'!AC43="","",'statement of marks'!AC43)</f>
        <v/>
      </c>
      <c r="T1164" s="578" t="str">
        <f>IF('statement of marks'!AD43="","",'statement of marks'!AD43)</f>
        <v/>
      </c>
      <c r="U1164" s="578" t="str">
        <f>IF('statement of marks'!AE43="","",'statement of marks'!AE43)</f>
        <v/>
      </c>
      <c r="V1164" s="612" t="str">
        <f>IF('statement of marks'!AF43="","",'statement of marks'!AF43)</f>
        <v/>
      </c>
    </row>
    <row r="1165" spans="1:22" ht="16" customHeight="1">
      <c r="A1165" s="598"/>
      <c r="B1165" s="1114" t="str">
        <f>IF('statement of marks'!$AI$3="","",'statement of marks'!$AI$3)</f>
        <v>vaxszth</v>
      </c>
      <c r="C1165" s="1115"/>
      <c r="D1165" s="275" t="str">
        <f>IF('statement of marks'!AI43="","",'statement of marks'!AI43)</f>
        <v/>
      </c>
      <c r="E1165" s="275" t="str">
        <f>IF('statement of marks'!AJ43="","",'statement of marks'!AJ43)</f>
        <v/>
      </c>
      <c r="F1165" s="606" t="str">
        <f>IF('statement of marks'!AK43="","",'statement of marks'!AK43)</f>
        <v/>
      </c>
      <c r="G1165" s="275" t="str">
        <f>IF('statement of marks'!AL43="","",'statement of marks'!AL43)</f>
        <v/>
      </c>
      <c r="H1165" s="275" t="str">
        <f>IF('statement of marks'!AM43="","",'statement of marks'!AM43)</f>
        <v/>
      </c>
      <c r="I1165" s="606" t="str">
        <f>IF('statement of marks'!AN43="","",'statement of marks'!AN43)</f>
        <v/>
      </c>
      <c r="J1165" s="275" t="str">
        <f>IF('statement of marks'!AO43="","",'statement of marks'!AO43)</f>
        <v/>
      </c>
      <c r="K1165" s="275" t="str">
        <f>IF('statement of marks'!AP43="","",'statement of marks'!AP43)</f>
        <v/>
      </c>
      <c r="L1165" s="606" t="str">
        <f>IF('statement of marks'!AQ43="","",'statement of marks'!AQ43)</f>
        <v/>
      </c>
      <c r="M1165" s="275" t="str">
        <f>IF('statement of marks'!AS43="","",'statement of marks'!AS43)</f>
        <v/>
      </c>
      <c r="N1165" s="275" t="str">
        <f>IF('statement of marks'!AT43="","",'statement of marks'!AT43)</f>
        <v/>
      </c>
      <c r="O1165" s="606" t="str">
        <f>IF('statement of marks'!AU43="","",'statement of marks'!AU43)</f>
        <v/>
      </c>
      <c r="P1165" s="277" t="str">
        <f>IF('statement of marks'!AV43="","",'statement of marks'!AV43)</f>
        <v/>
      </c>
      <c r="Q1165" s="275" t="str">
        <f>IF('statement of marks'!AW43="","",'statement of marks'!AW43)</f>
        <v/>
      </c>
      <c r="R1165" s="275" t="str">
        <f>IF('statement of marks'!AX43="","",'statement of marks'!AX43)</f>
        <v/>
      </c>
      <c r="S1165" s="606" t="str">
        <f>IF('statement of marks'!AY43="","",'statement of marks'!AY43)</f>
        <v/>
      </c>
      <c r="T1165" s="578" t="str">
        <f>IF('statement of marks'!AZ43="","",'statement of marks'!AZ43)</f>
        <v/>
      </c>
      <c r="U1165" s="578" t="str">
        <f>IF('statement of marks'!BA43="","",'statement of marks'!BA43)</f>
        <v/>
      </c>
      <c r="V1165" s="612" t="str">
        <f>IF('statement of marks'!BB43="","",'statement of marks'!BB43)</f>
        <v/>
      </c>
    </row>
    <row r="1166" spans="1:22" ht="16" customHeight="1">
      <c r="A1166" s="598"/>
      <c r="B1166" s="1114" t="str">
        <f>IF('statement of marks'!BE43="s","laLd`r",IF('statement of marks'!BE43="u","mnwZ",IF('statement of marks'!BE43="g","xqtjkrh",IF('statement of marks'!BE43="p","iatkch",IF('statement of marks'!BE43="sd","fla/kh","r`rh; Hkk""kk")))))</f>
        <v>r`rh; Hkk"kk</v>
      </c>
      <c r="C1166" s="1115"/>
      <c r="D1166" s="275" t="str">
        <f>IF('statement of marks'!BF43="","",'statement of marks'!BF43)</f>
        <v/>
      </c>
      <c r="E1166" s="275" t="str">
        <f>IF('statement of marks'!BG43="","",'statement of marks'!BG43)</f>
        <v/>
      </c>
      <c r="F1166" s="606" t="str">
        <f>IF('statement of marks'!BH43="","",'statement of marks'!BH43)</f>
        <v/>
      </c>
      <c r="G1166" s="275" t="str">
        <f>IF('statement of marks'!BI43="","",'statement of marks'!BI43)</f>
        <v/>
      </c>
      <c r="H1166" s="275" t="str">
        <f>IF('statement of marks'!BJ43="","",'statement of marks'!BJ43)</f>
        <v/>
      </c>
      <c r="I1166" s="606" t="str">
        <f>IF('statement of marks'!BK43="","",'statement of marks'!BK43)</f>
        <v/>
      </c>
      <c r="J1166" s="275" t="str">
        <f>IF('statement of marks'!BL43="","",'statement of marks'!BL43)</f>
        <v/>
      </c>
      <c r="K1166" s="275" t="str">
        <f>IF('statement of marks'!BM43="","",'statement of marks'!BM43)</f>
        <v/>
      </c>
      <c r="L1166" s="606" t="str">
        <f>IF('statement of marks'!BN43="","",'statement of marks'!BN43)</f>
        <v/>
      </c>
      <c r="M1166" s="275" t="str">
        <f>IF('statement of marks'!BP43="","",'statement of marks'!BP43)</f>
        <v/>
      </c>
      <c r="N1166" s="275" t="str">
        <f>IF('statement of marks'!BQ43="","",'statement of marks'!BQ43)</f>
        <v/>
      </c>
      <c r="O1166" s="606" t="str">
        <f>IF('statement of marks'!BR43="","",'statement of marks'!BR43)</f>
        <v/>
      </c>
      <c r="P1166" s="277" t="str">
        <f>IF('statement of marks'!BS43="","",'statement of marks'!BS43)</f>
        <v/>
      </c>
      <c r="Q1166" s="275" t="str">
        <f>IF('statement of marks'!BT43="","",'statement of marks'!BT43)</f>
        <v/>
      </c>
      <c r="R1166" s="275" t="str">
        <f>IF('statement of marks'!BU43="","",'statement of marks'!BU43)</f>
        <v/>
      </c>
      <c r="S1166" s="606" t="str">
        <f>IF('statement of marks'!BV43="","",'statement of marks'!BV43)</f>
        <v/>
      </c>
      <c r="T1166" s="578" t="str">
        <f>IF('statement of marks'!BW43="","",'statement of marks'!BW43)</f>
        <v/>
      </c>
      <c r="U1166" s="578" t="str">
        <f>IF('statement of marks'!BX43="","",'statement of marks'!BX43)</f>
        <v/>
      </c>
      <c r="V1166" s="612" t="str">
        <f>IF('statement of marks'!BY43="","",'statement of marks'!BY43)</f>
        <v/>
      </c>
    </row>
    <row r="1167" spans="1:22" ht="16" customHeight="1">
      <c r="A1167" s="598"/>
      <c r="B1167" s="1114" t="str">
        <f>IF('statement of marks'!$CB$3="","",'statement of marks'!$CB$3)</f>
        <v>xf.kr</v>
      </c>
      <c r="C1167" s="1115"/>
      <c r="D1167" s="275" t="str">
        <f>IF('statement of marks'!CB43="","",'statement of marks'!CB43)</f>
        <v/>
      </c>
      <c r="E1167" s="275" t="str">
        <f>IF('statement of marks'!CC43="","",'statement of marks'!CC43)</f>
        <v/>
      </c>
      <c r="F1167" s="606" t="str">
        <f>IF('statement of marks'!CD43="","",'statement of marks'!CD43)</f>
        <v/>
      </c>
      <c r="G1167" s="275" t="str">
        <f>IF('statement of marks'!CE43="","",'statement of marks'!CE43)</f>
        <v/>
      </c>
      <c r="H1167" s="275" t="str">
        <f>IF('statement of marks'!CF43="","",'statement of marks'!CF43)</f>
        <v/>
      </c>
      <c r="I1167" s="606" t="str">
        <f>IF('statement of marks'!CG43="","",'statement of marks'!CG43)</f>
        <v/>
      </c>
      <c r="J1167" s="275" t="str">
        <f>IF('statement of marks'!CH43="","",'statement of marks'!CH43)</f>
        <v/>
      </c>
      <c r="K1167" s="275" t="str">
        <f>IF('statement of marks'!CI43="","",'statement of marks'!CI43)</f>
        <v/>
      </c>
      <c r="L1167" s="606" t="str">
        <f>IF('statement of marks'!CJ43="","",'statement of marks'!CJ43)</f>
        <v/>
      </c>
      <c r="M1167" s="275" t="str">
        <f>IF('statement of marks'!CL43="","",'statement of marks'!CL43)</f>
        <v/>
      </c>
      <c r="N1167" s="275" t="str">
        <f>IF('statement of marks'!CM43="","",'statement of marks'!CM43)</f>
        <v/>
      </c>
      <c r="O1167" s="606" t="str">
        <f>IF('statement of marks'!CN43="","",'statement of marks'!CN43)</f>
        <v/>
      </c>
      <c r="P1167" s="277" t="str">
        <f>IF('statement of marks'!CO43="","",'statement of marks'!CO43)</f>
        <v/>
      </c>
      <c r="Q1167" s="275" t="str">
        <f>IF('statement of marks'!CP43="","",'statement of marks'!CP43)</f>
        <v/>
      </c>
      <c r="R1167" s="275" t="str">
        <f>IF('statement of marks'!CQ43="","",'statement of marks'!CQ43)</f>
        <v/>
      </c>
      <c r="S1167" s="606" t="str">
        <f>IF('statement of marks'!CR43="","",'statement of marks'!CR43)</f>
        <v/>
      </c>
      <c r="T1167" s="578" t="str">
        <f>IF('statement of marks'!CS43="","",'statement of marks'!CS43)</f>
        <v/>
      </c>
      <c r="U1167" s="578" t="str">
        <f>IF('statement of marks'!CT43="","",'statement of marks'!CT43)</f>
        <v/>
      </c>
      <c r="V1167" s="612" t="str">
        <f>IF('statement of marks'!CU43="","",'statement of marks'!CU43)</f>
        <v/>
      </c>
    </row>
    <row r="1168" spans="1:22" ht="16" customHeight="1">
      <c r="A1168" s="598"/>
      <c r="B1168" s="1114" t="str">
        <f>IF('statement of marks'!$CX$3="","",'statement of marks'!$CX$3)</f>
        <v>foKku</v>
      </c>
      <c r="C1168" s="1115"/>
      <c r="D1168" s="275" t="str">
        <f>IF('statement of marks'!CX43="","",'statement of marks'!CX43)</f>
        <v/>
      </c>
      <c r="E1168" s="275" t="str">
        <f>IF('statement of marks'!CY43="","",'statement of marks'!CY43)</f>
        <v/>
      </c>
      <c r="F1168" s="606" t="str">
        <f>IF('statement of marks'!CZ43="","",'statement of marks'!CZ43)</f>
        <v/>
      </c>
      <c r="G1168" s="275" t="str">
        <f>IF('statement of marks'!DA43="","",'statement of marks'!DA43)</f>
        <v/>
      </c>
      <c r="H1168" s="275" t="str">
        <f>IF('statement of marks'!DB43="","",'statement of marks'!DB43)</f>
        <v/>
      </c>
      <c r="I1168" s="606" t="str">
        <f>IF('statement of marks'!DC43="","",'statement of marks'!DC43)</f>
        <v/>
      </c>
      <c r="J1168" s="275" t="str">
        <f>IF('statement of marks'!DD43="","",'statement of marks'!DD43)</f>
        <v/>
      </c>
      <c r="K1168" s="275" t="str">
        <f>IF('statement of marks'!DE43="","",'statement of marks'!DE43)</f>
        <v/>
      </c>
      <c r="L1168" s="606" t="str">
        <f>IF('statement of marks'!DF43="","",'statement of marks'!DF43)</f>
        <v/>
      </c>
      <c r="M1168" s="275" t="str">
        <f>IF('statement of marks'!DH43="","",'statement of marks'!DH43)</f>
        <v/>
      </c>
      <c r="N1168" s="275" t="str">
        <f>IF('statement of marks'!DI43="","",'statement of marks'!DI43)</f>
        <v/>
      </c>
      <c r="O1168" s="606" t="str">
        <f>IF('statement of marks'!DJ43="","",'statement of marks'!DJ43)</f>
        <v/>
      </c>
      <c r="P1168" s="277" t="str">
        <f>IF('statement of marks'!DK43="","",'statement of marks'!DK43)</f>
        <v/>
      </c>
      <c r="Q1168" s="275" t="str">
        <f>IF('statement of marks'!DL43="","",'statement of marks'!DL43)</f>
        <v/>
      </c>
      <c r="R1168" s="275" t="str">
        <f>IF('statement of marks'!DM43="","",'statement of marks'!DM43)</f>
        <v/>
      </c>
      <c r="S1168" s="606" t="str">
        <f>IF('statement of marks'!DN43="","",'statement of marks'!DN43)</f>
        <v/>
      </c>
      <c r="T1168" s="578" t="str">
        <f>IF('statement of marks'!DO43="","",'statement of marks'!DO43)</f>
        <v/>
      </c>
      <c r="U1168" s="578" t="str">
        <f>IF('statement of marks'!DP43="","",'statement of marks'!DP43)</f>
        <v/>
      </c>
      <c r="V1168" s="612" t="str">
        <f>IF('statement of marks'!DQ43="","",'statement of marks'!DQ43)</f>
        <v/>
      </c>
    </row>
    <row r="1169" spans="1:22" ht="16" customHeight="1">
      <c r="A1169" s="598"/>
      <c r="B1169" s="1114" t="str">
        <f>IF('statement of marks'!$DT$3="","",'statement of marks'!$DT$3)</f>
        <v>lkekftd foKku</v>
      </c>
      <c r="C1169" s="1115"/>
      <c r="D1169" s="275" t="str">
        <f>IF('statement of marks'!DT43="","",'statement of marks'!DT43)</f>
        <v/>
      </c>
      <c r="E1169" s="275" t="str">
        <f>IF('statement of marks'!DU43="","",'statement of marks'!DU43)</f>
        <v/>
      </c>
      <c r="F1169" s="606" t="str">
        <f>IF('statement of marks'!DV43="","",'statement of marks'!DV43)</f>
        <v/>
      </c>
      <c r="G1169" s="275" t="str">
        <f>IF('statement of marks'!DW43="","",'statement of marks'!DW43)</f>
        <v/>
      </c>
      <c r="H1169" s="275" t="str">
        <f>IF('statement of marks'!DX43="","",'statement of marks'!DX43)</f>
        <v/>
      </c>
      <c r="I1169" s="606" t="str">
        <f>IF('statement of marks'!DY43="","",'statement of marks'!DY43)</f>
        <v/>
      </c>
      <c r="J1169" s="275" t="str">
        <f>IF('statement of marks'!DZ43="","",'statement of marks'!DZ43)</f>
        <v/>
      </c>
      <c r="K1169" s="275" t="str">
        <f>IF('statement of marks'!EA43="","",'statement of marks'!EA43)</f>
        <v/>
      </c>
      <c r="L1169" s="606" t="str">
        <f>IF('statement of marks'!EB43="","",'statement of marks'!EB43)</f>
        <v/>
      </c>
      <c r="M1169" s="275" t="str">
        <f>IF('statement of marks'!ED43="","",'statement of marks'!ED43)</f>
        <v/>
      </c>
      <c r="N1169" s="275" t="str">
        <f>IF('statement of marks'!EE43="","",'statement of marks'!EE43)</f>
        <v/>
      </c>
      <c r="O1169" s="606" t="str">
        <f>IF('statement of marks'!EF43="","",'statement of marks'!EF43)</f>
        <v/>
      </c>
      <c r="P1169" s="277" t="str">
        <f>IF('statement of marks'!EG43="","",'statement of marks'!EG43)</f>
        <v/>
      </c>
      <c r="Q1169" s="275" t="str">
        <f>IF('statement of marks'!EH43="","",'statement of marks'!EH43)</f>
        <v/>
      </c>
      <c r="R1169" s="275" t="str">
        <f>IF('statement of marks'!EI43="","",'statement of marks'!EI43)</f>
        <v/>
      </c>
      <c r="S1169" s="606" t="str">
        <f>IF('statement of marks'!EJ43="","",'statement of marks'!EJ43)</f>
        <v/>
      </c>
      <c r="T1169" s="578" t="str">
        <f>IF('statement of marks'!EK43="","",'statement of marks'!EK43)</f>
        <v/>
      </c>
      <c r="U1169" s="578" t="str">
        <f>IF('statement of marks'!EL43="","",'statement of marks'!EL43)</f>
        <v/>
      </c>
      <c r="V1169" s="612" t="str">
        <f>IF('statement of marks'!EM43="","",'statement of marks'!EM43)</f>
        <v/>
      </c>
    </row>
    <row r="1170" spans="1:22" ht="16" customHeight="1">
      <c r="A1170" s="598"/>
      <c r="B1170" s="1117" t="s">
        <v>271</v>
      </c>
      <c r="C1170" s="1118"/>
      <c r="D1170" s="1081" t="s">
        <v>1</v>
      </c>
      <c r="E1170" s="1081"/>
      <c r="F1170" s="1081"/>
      <c r="G1170" s="1081" t="s">
        <v>21</v>
      </c>
      <c r="H1170" s="1081"/>
      <c r="I1170" s="1081"/>
      <c r="J1170" s="1081" t="s">
        <v>272</v>
      </c>
      <c r="K1170" s="1081"/>
      <c r="L1170" s="1081"/>
      <c r="M1170" s="1081" t="s">
        <v>68</v>
      </c>
      <c r="N1170" s="1081"/>
      <c r="O1170" s="1081"/>
      <c r="P1170" s="1081" t="s">
        <v>463</v>
      </c>
      <c r="Q1170" s="1081"/>
      <c r="R1170" s="1081"/>
      <c r="S1170" s="609"/>
      <c r="T1170" s="1187" t="s">
        <v>458</v>
      </c>
      <c r="U1170" s="1188"/>
      <c r="V1170" s="1189"/>
    </row>
    <row r="1171" spans="1:22" ht="16" customHeight="1">
      <c r="A1171" s="599"/>
      <c r="B1171" s="1175" t="s">
        <v>3</v>
      </c>
      <c r="C1171" s="1176"/>
      <c r="D1171" s="1177">
        <f>IF('statement of marks'!EP$6="","",'statement of marks'!EP$6)</f>
        <v>20</v>
      </c>
      <c r="E1171" s="1177"/>
      <c r="F1171" s="1177"/>
      <c r="G1171" s="1177">
        <f>IF('statement of marks'!EQ$6="","",'statement of marks'!EQ$6)</f>
        <v>20</v>
      </c>
      <c r="H1171" s="1177"/>
      <c r="I1171" s="1177"/>
      <c r="J1171" s="1177">
        <f>IF('statement of marks'!ES$6="","",'statement of marks'!ES$6)</f>
        <v>20</v>
      </c>
      <c r="K1171" s="1177"/>
      <c r="L1171" s="1177"/>
      <c r="M1171" s="1177">
        <f>IF('statement of marks'!ER$6="","",'statement of marks'!ER$6)</f>
        <v>20</v>
      </c>
      <c r="N1171" s="1177"/>
      <c r="O1171" s="1177"/>
      <c r="P1171" s="1177">
        <f>IF('statement of marks'!ET$6="","",'statement of marks'!ET$6)</f>
        <v>20</v>
      </c>
      <c r="Q1171" s="1177"/>
      <c r="R1171" s="1177"/>
      <c r="S1171" s="610" t="str">
        <f>IF('statement of marks'!FE$6="","",'statement of marks'!EX$6)</f>
        <v/>
      </c>
      <c r="T1171" s="615">
        <f>IF('statement of marks'!EU$6="","",'statement of marks'!EU$6)</f>
        <v>100</v>
      </c>
      <c r="U1171" s="616" t="s">
        <v>5</v>
      </c>
      <c r="V1171" s="617" t="s">
        <v>464</v>
      </c>
    </row>
    <row r="1172" spans="1:22" ht="16" customHeight="1">
      <c r="A1172" s="598"/>
      <c r="B1172" s="1114" t="str">
        <f>IF('statement of marks'!$EP$3="","",'statement of marks'!$EP$3)</f>
        <v>dk;kZuqHko</v>
      </c>
      <c r="C1172" s="1115"/>
      <c r="D1172" s="1103" t="str">
        <f>IF('statement of marks'!EP43="","",'statement of marks'!EP43)</f>
        <v/>
      </c>
      <c r="E1172" s="1103"/>
      <c r="F1172" s="1103"/>
      <c r="G1172" s="1103" t="str">
        <f>IF('statement of marks'!EQ43="","",'statement of marks'!EQ43)</f>
        <v/>
      </c>
      <c r="H1172" s="1103"/>
      <c r="I1172" s="1103"/>
      <c r="J1172" s="1103" t="str">
        <f>IF('statement of marks'!ES43="","",'statement of marks'!ES43)</f>
        <v/>
      </c>
      <c r="K1172" s="1103"/>
      <c r="L1172" s="1103"/>
      <c r="M1172" s="1103" t="str">
        <f>IF('statement of marks'!ER43="","",'statement of marks'!ER43)</f>
        <v/>
      </c>
      <c r="N1172" s="1103"/>
      <c r="O1172" s="1103"/>
      <c r="P1172" s="1103" t="str">
        <f>IF('statement of marks'!ET43="","",'statement of marks'!ET43)</f>
        <v/>
      </c>
      <c r="Q1172" s="1103"/>
      <c r="R1172" s="1103"/>
      <c r="S1172" s="611"/>
      <c r="T1172" s="613" t="str">
        <f>IF('statement of marks'!EU43="","",'statement of marks'!EU43)</f>
        <v/>
      </c>
      <c r="U1172" s="613" t="str">
        <f>IF('statement of marks'!EV43="","",'statement of marks'!EV43)</f>
        <v/>
      </c>
      <c r="V1172" s="614" t="str">
        <f>IF('statement of marks'!EW43="","",'statement of marks'!EW43)</f>
        <v/>
      </c>
    </row>
    <row r="1173" spans="1:22" ht="16" customHeight="1">
      <c r="A1173" s="598"/>
      <c r="B1173" s="1112" t="str">
        <f>IF('statement of marks'!$EZ$3="","",'statement of marks'!$EZ$3)</f>
        <v>dyk f'k{kk</v>
      </c>
      <c r="C1173" s="1113"/>
      <c r="D1173" s="1103" t="str">
        <f>IF('statement of marks'!EZ43="","",'statement of marks'!EZ43)</f>
        <v/>
      </c>
      <c r="E1173" s="1103"/>
      <c r="F1173" s="1103"/>
      <c r="G1173" s="1103" t="str">
        <f>IF('statement of marks'!FA43="","",'statement of marks'!FA43)</f>
        <v/>
      </c>
      <c r="H1173" s="1103"/>
      <c r="I1173" s="1103"/>
      <c r="J1173" s="1103" t="str">
        <f>IF('statement of marks'!FC43="","",'statement of marks'!FC43)</f>
        <v/>
      </c>
      <c r="K1173" s="1103"/>
      <c r="L1173" s="1103"/>
      <c r="M1173" s="1103" t="str">
        <f>IF('statement of marks'!FB43="","",'statement of marks'!FB43)</f>
        <v/>
      </c>
      <c r="N1173" s="1103"/>
      <c r="O1173" s="1103"/>
      <c r="P1173" s="1103" t="str">
        <f>IF('statement of marks'!FD43="","",'statement of marks'!FD43)</f>
        <v/>
      </c>
      <c r="Q1173" s="1103"/>
      <c r="R1173" s="1103"/>
      <c r="S1173" s="611"/>
      <c r="T1173" s="613" t="str">
        <f>IF('statement of marks'!FE43="","",'statement of marks'!FE43)</f>
        <v/>
      </c>
      <c r="U1173" s="613" t="str">
        <f>IF('statement of marks'!FF43="","",'statement of marks'!FF43)</f>
        <v/>
      </c>
      <c r="V1173" s="614" t="str">
        <f>IF('statement of marks'!FG43="","",'statement of marks'!FG43)</f>
        <v/>
      </c>
    </row>
    <row r="1174" spans="1:22" ht="16" customHeight="1">
      <c r="A1174" s="598"/>
      <c r="B1174" s="1109" t="str">
        <f>IF('statement of marks'!$FJ$3="","",'statement of marks'!$FJ$3)</f>
        <v>LokLF; ,oe~ 'kkjhfjd f'k{kk</v>
      </c>
      <c r="C1174" s="1110"/>
      <c r="D1174" s="1103" t="str">
        <f>IF('statement of marks'!FJ43="","",'statement of marks'!FJ43)</f>
        <v/>
      </c>
      <c r="E1174" s="1103"/>
      <c r="F1174" s="1103"/>
      <c r="G1174" s="1103" t="str">
        <f>IF('statement of marks'!FK43="","",'statement of marks'!FK43)</f>
        <v/>
      </c>
      <c r="H1174" s="1103"/>
      <c r="I1174" s="1103"/>
      <c r="J1174" s="1103" t="str">
        <f>IF('statement of marks'!FM43="","",'statement of marks'!FM43)</f>
        <v/>
      </c>
      <c r="K1174" s="1103"/>
      <c r="L1174" s="1103"/>
      <c r="M1174" s="1103" t="str">
        <f>IF('statement of marks'!FL43="","",'statement of marks'!FL43)</f>
        <v/>
      </c>
      <c r="N1174" s="1103"/>
      <c r="O1174" s="1103"/>
      <c r="P1174" s="1103" t="str">
        <f>IF('statement of marks'!FN43="","",'statement of marks'!FN43)</f>
        <v/>
      </c>
      <c r="Q1174" s="1103"/>
      <c r="R1174" s="1103"/>
      <c r="S1174" s="611"/>
      <c r="T1174" s="613" t="str">
        <f>IF('statement of marks'!FO43="","",'statement of marks'!FO43)</f>
        <v/>
      </c>
      <c r="U1174" s="613" t="str">
        <f>IF('statement of marks'!FP43="","",'statement of marks'!FP43)</f>
        <v/>
      </c>
      <c r="V1174" s="614" t="str">
        <f>IF('statement of marks'!FQ43="","",'statement of marks'!FQ43)</f>
        <v/>
      </c>
    </row>
    <row r="1175" spans="1:22" ht="16" customHeight="1">
      <c r="A1175" s="598"/>
      <c r="B1175" s="1104" t="s">
        <v>273</v>
      </c>
      <c r="C1175" s="1105"/>
      <c r="D1175" s="1213" t="str">
        <f>details!$DZ$3</f>
        <v>vxLr rd</v>
      </c>
      <c r="E1175" s="1213"/>
      <c r="F1175" s="1213"/>
      <c r="G1175" s="1213" t="str">
        <f>details!$ED$3</f>
        <v>vDVwcj rd</v>
      </c>
      <c r="H1175" s="1213"/>
      <c r="I1175" s="1213"/>
      <c r="J1175" s="1213" t="str">
        <f>details!$EL$3</f>
        <v>Qjojh rd</v>
      </c>
      <c r="K1175" s="1213"/>
      <c r="L1175" s="1213"/>
      <c r="M1175" s="1213" t="str">
        <f>details!$EH$3</f>
        <v>fnlEcj rd</v>
      </c>
      <c r="N1175" s="1213"/>
      <c r="O1175" s="1213"/>
      <c r="P1175" s="1213" t="str">
        <f>details!$EP$3</f>
        <v>loZ ;ksx</v>
      </c>
      <c r="Q1175" s="1213"/>
      <c r="R1175" s="1213"/>
      <c r="S1175" s="1106" t="s">
        <v>475</v>
      </c>
      <c r="T1175" s="1107"/>
      <c r="U1175" s="1107"/>
      <c r="V1175" s="1180"/>
    </row>
    <row r="1176" spans="1:22" ht="16" customHeight="1">
      <c r="A1176" s="598"/>
      <c r="B1176" s="1100" t="s">
        <v>99</v>
      </c>
      <c r="C1176" s="1101"/>
      <c r="D1176" s="1102" t="str">
        <f>IF(details!EA43="","",details!EA43)</f>
        <v/>
      </c>
      <c r="E1176" s="1102"/>
      <c r="F1176" s="1102"/>
      <c r="G1176" s="1102" t="str">
        <f>IF(details!EE43="","",details!EE43)</f>
        <v/>
      </c>
      <c r="H1176" s="1102"/>
      <c r="I1176" s="1102"/>
      <c r="J1176" s="1102" t="str">
        <f>IF(details!EM43="","",details!EM43)</f>
        <v/>
      </c>
      <c r="K1176" s="1102"/>
      <c r="L1176" s="1102"/>
      <c r="M1176" s="1102" t="str">
        <f>IF(details!EI43="","",details!EI43)</f>
        <v/>
      </c>
      <c r="N1176" s="1102"/>
      <c r="O1176" s="1102"/>
      <c r="P1176" s="1102" t="str">
        <f>IF(details!EQ43="","",details!EQ43)</f>
        <v/>
      </c>
      <c r="Q1176" s="1102"/>
      <c r="R1176" s="1102"/>
      <c r="S1176" s="1181">
        <f>'statement of marks'!$HG$108</f>
        <v>42460</v>
      </c>
      <c r="T1176" s="1182"/>
      <c r="U1176" s="1182"/>
      <c r="V1176" s="1183"/>
    </row>
    <row r="1177" spans="1:22" ht="16" customHeight="1">
      <c r="A1177" s="598"/>
      <c r="B1177" s="1094" t="s">
        <v>15</v>
      </c>
      <c r="C1177" s="1095"/>
      <c r="D1177" s="1096" t="str">
        <f>IF(details!DZ43="","",details!DZ43)</f>
        <v/>
      </c>
      <c r="E1177" s="1096"/>
      <c r="F1177" s="1096"/>
      <c r="G1177" s="1096" t="str">
        <f>IF(details!ED43="","",details!ED43)</f>
        <v/>
      </c>
      <c r="H1177" s="1096"/>
      <c r="I1177" s="1096"/>
      <c r="J1177" s="1096" t="str">
        <f>IF(details!EL43="","",details!EL43)</f>
        <v/>
      </c>
      <c r="K1177" s="1096"/>
      <c r="L1177" s="1096"/>
      <c r="M1177" s="1096" t="str">
        <f>IF(details!EH43="","",details!EH43)</f>
        <v/>
      </c>
      <c r="N1177" s="1096"/>
      <c r="O1177" s="1096"/>
      <c r="P1177" s="1096" t="str">
        <f>IF(details!EP43="","",details!EP43)</f>
        <v/>
      </c>
      <c r="Q1177" s="1096"/>
      <c r="R1177" s="1096"/>
      <c r="S1177" s="1184"/>
      <c r="T1177" s="1185"/>
      <c r="U1177" s="1185"/>
      <c r="V1177" s="1186"/>
    </row>
    <row r="1178" spans="1:22" ht="16" customHeight="1">
      <c r="A1178" s="1206"/>
      <c r="B1178" s="1207" t="s">
        <v>473</v>
      </c>
      <c r="C1178" s="1208"/>
      <c r="D1178" s="1209" t="s">
        <v>3</v>
      </c>
      <c r="E1178" s="1209"/>
      <c r="F1178" s="1209"/>
      <c r="G1178" s="1209" t="s">
        <v>389</v>
      </c>
      <c r="H1178" s="1209"/>
      <c r="I1178" s="1209"/>
      <c r="J1178" s="1209" t="s">
        <v>5</v>
      </c>
      <c r="K1178" s="1209"/>
      <c r="L1178" s="1209"/>
      <c r="M1178" s="1209" t="s">
        <v>465</v>
      </c>
      <c r="N1178" s="1209"/>
      <c r="O1178" s="1209"/>
      <c r="P1178" s="1210" t="s">
        <v>306</v>
      </c>
      <c r="Q1178" s="1210"/>
      <c r="R1178" s="1210"/>
      <c r="S1178" s="1209" t="s">
        <v>473</v>
      </c>
      <c r="T1178" s="1209"/>
      <c r="U1178" s="1209"/>
      <c r="V1178" s="1211"/>
    </row>
    <row r="1179" spans="1:22" ht="16" customHeight="1">
      <c r="A1179" s="1206"/>
      <c r="B1179" s="1207"/>
      <c r="C1179" s="1208"/>
      <c r="D1179" s="1212" t="str">
        <f>'statement of marks'!HE43</f>
        <v/>
      </c>
      <c r="E1179" s="1212"/>
      <c r="F1179" s="1212"/>
      <c r="G1179" s="1212" t="str">
        <f>'statement of marks'!HF43</f>
        <v/>
      </c>
      <c r="H1179" s="1212"/>
      <c r="I1179" s="1212"/>
      <c r="J1179" s="1212" t="str">
        <f>'statement of marks'!HG43</f>
        <v/>
      </c>
      <c r="K1179" s="1212"/>
      <c r="L1179" s="1212"/>
      <c r="M1179" s="1212" t="str">
        <f>'statement of marks'!HJ43</f>
        <v/>
      </c>
      <c r="N1179" s="1212"/>
      <c r="O1179" s="1212"/>
      <c r="P1179" s="1212" t="str">
        <f>'statement of marks'!HI43</f>
        <v/>
      </c>
      <c r="Q1179" s="1212"/>
      <c r="R1179" s="1212"/>
      <c r="S1179" s="1209" t="str">
        <f>'statement of marks'!HD43</f>
        <v/>
      </c>
      <c r="T1179" s="1209"/>
      <c r="U1179" s="1209"/>
      <c r="V1179" s="1211"/>
    </row>
    <row r="1180" spans="1:22" ht="16" customHeight="1">
      <c r="A1180" s="598"/>
      <c r="B1180" s="1089" t="s">
        <v>100</v>
      </c>
      <c r="C1180" s="1090"/>
      <c r="D1180" s="1081"/>
      <c r="E1180" s="1081"/>
      <c r="F1180" s="1081"/>
      <c r="G1180" s="1081"/>
      <c r="H1180" s="1081"/>
      <c r="I1180" s="1081"/>
      <c r="J1180" s="1081"/>
      <c r="K1180" s="1081"/>
      <c r="L1180" s="1081"/>
      <c r="M1180" s="1081"/>
      <c r="N1180" s="1081"/>
      <c r="O1180" s="1081"/>
      <c r="P1180" s="1081"/>
      <c r="Q1180" s="1081"/>
      <c r="R1180" s="1081"/>
      <c r="S1180" s="1081"/>
      <c r="T1180" s="1081"/>
      <c r="U1180" s="1081"/>
      <c r="V1180" s="1205"/>
    </row>
    <row r="1181" spans="1:22" ht="16" customHeight="1">
      <c r="A1181" s="598"/>
      <c r="B1181" s="1087" t="s">
        <v>80</v>
      </c>
      <c r="C1181" s="1088"/>
      <c r="D1181" s="1081"/>
      <c r="E1181" s="1081"/>
      <c r="F1181" s="1081"/>
      <c r="G1181" s="1081"/>
      <c r="H1181" s="1081"/>
      <c r="I1181" s="1081"/>
      <c r="J1181" s="1081"/>
      <c r="K1181" s="1081"/>
      <c r="L1181" s="1081"/>
      <c r="M1181" s="1081"/>
      <c r="N1181" s="1081"/>
      <c r="O1181" s="1081"/>
      <c r="P1181" s="1081"/>
      <c r="Q1181" s="1081"/>
      <c r="R1181" s="1081"/>
      <c r="S1181" s="1081"/>
      <c r="T1181" s="1081"/>
      <c r="U1181" s="1081"/>
      <c r="V1181" s="1205"/>
    </row>
    <row r="1182" spans="1:22" ht="16" customHeight="1">
      <c r="A1182" s="598"/>
      <c r="B1182" s="1089" t="s">
        <v>466</v>
      </c>
      <c r="C1182" s="1090"/>
      <c r="D1182" s="1081"/>
      <c r="E1182" s="1081"/>
      <c r="F1182" s="1081"/>
      <c r="G1182" s="1081"/>
      <c r="H1182" s="1081"/>
      <c r="I1182" s="1081"/>
      <c r="J1182" s="1081"/>
      <c r="K1182" s="1081"/>
      <c r="L1182" s="1081"/>
      <c r="M1182" s="1081"/>
      <c r="N1182" s="1081"/>
      <c r="O1182" s="1081"/>
      <c r="P1182" s="1081" t="s">
        <v>466</v>
      </c>
      <c r="Q1182" s="1081"/>
      <c r="R1182" s="1081"/>
      <c r="S1182" s="1081"/>
      <c r="T1182" s="1081"/>
      <c r="U1182" s="1081"/>
      <c r="V1182" s="1205"/>
    </row>
    <row r="1183" spans="1:22" ht="16" customHeight="1">
      <c r="A1183" s="598"/>
      <c r="B1183" s="1085" t="s">
        <v>101</v>
      </c>
      <c r="C1183" s="1086"/>
      <c r="D1183" s="1081"/>
      <c r="E1183" s="1081"/>
      <c r="F1183" s="1081"/>
      <c r="G1183" s="1081"/>
      <c r="H1183" s="1081"/>
      <c r="I1183" s="1081"/>
      <c r="J1183" s="1081"/>
      <c r="K1183" s="1081"/>
      <c r="L1183" s="1081"/>
      <c r="M1183" s="1081"/>
      <c r="N1183" s="1081"/>
      <c r="O1183" s="1081"/>
      <c r="P1183" s="1081"/>
      <c r="Q1183" s="1081"/>
      <c r="R1183" s="1081"/>
      <c r="S1183" s="1198" t="s">
        <v>101</v>
      </c>
      <c r="T1183" s="1198"/>
      <c r="U1183" s="1198"/>
      <c r="V1183" s="1199"/>
    </row>
    <row r="1184" spans="1:22" ht="16" customHeight="1" thickBot="1">
      <c r="A1184" s="600"/>
      <c r="B1184" s="1200" t="s">
        <v>102</v>
      </c>
      <c r="C1184" s="1201"/>
      <c r="D1184" s="1202"/>
      <c r="E1184" s="1202"/>
      <c r="F1184" s="1202"/>
      <c r="G1184" s="1202"/>
      <c r="H1184" s="1202"/>
      <c r="I1184" s="1202"/>
      <c r="J1184" s="1202"/>
      <c r="K1184" s="1202"/>
      <c r="L1184" s="1202"/>
      <c r="M1184" s="1202"/>
      <c r="N1184" s="1202"/>
      <c r="O1184" s="1202"/>
      <c r="P1184" s="1202"/>
      <c r="Q1184" s="1202"/>
      <c r="R1184" s="1202"/>
      <c r="S1184" s="1203" t="s">
        <v>163</v>
      </c>
      <c r="T1184" s="1203"/>
      <c r="U1184" s="1203"/>
      <c r="V1184" s="1204"/>
    </row>
    <row r="1185" spans="1:22" ht="16" customHeight="1">
      <c r="A1185" s="597"/>
      <c r="B1185" s="1216" t="s">
        <v>47</v>
      </c>
      <c r="C1185" s="1217"/>
      <c r="D1185" s="1217"/>
      <c r="E1185" s="1217"/>
      <c r="F1185" s="1217"/>
      <c r="G1185" s="1217"/>
      <c r="H1185" s="1217"/>
      <c r="I1185" s="1217"/>
      <c r="J1185" s="1217"/>
      <c r="K1185" s="1217"/>
      <c r="L1185" s="1217"/>
      <c r="M1185" s="1217"/>
      <c r="N1185" s="1217"/>
      <c r="O1185" s="1217"/>
      <c r="P1185" s="1217"/>
      <c r="Q1185" s="1217"/>
      <c r="R1185" s="1217"/>
      <c r="S1185" s="1217"/>
      <c r="T1185" s="1217"/>
      <c r="U1185" s="1217"/>
      <c r="V1185" s="1218"/>
    </row>
    <row r="1186" spans="1:22" ht="16" customHeight="1">
      <c r="A1186" s="598"/>
      <c r="B1186" s="1219" t="str">
        <f>'statement of marks'!$A$1</f>
        <v>jk- ck- ek/;fed fo|ky; uohu] fuEckgsM+k</v>
      </c>
      <c r="C1186" s="1220"/>
      <c r="D1186" s="1220"/>
      <c r="E1186" s="1220"/>
      <c r="F1186" s="1220"/>
      <c r="G1186" s="1220"/>
      <c r="H1186" s="1220"/>
      <c r="I1186" s="1220"/>
      <c r="J1186" s="1220"/>
      <c r="K1186" s="1220"/>
      <c r="L1186" s="1220"/>
      <c r="M1186" s="1220"/>
      <c r="N1186" s="1220"/>
      <c r="O1186" s="1220"/>
      <c r="P1186" s="1220"/>
      <c r="Q1186" s="1220"/>
      <c r="R1186" s="1220"/>
      <c r="S1186" s="1220"/>
      <c r="T1186" s="1220"/>
      <c r="U1186" s="1220"/>
      <c r="V1186" s="1221"/>
    </row>
    <row r="1187" spans="1:22" ht="16" customHeight="1">
      <c r="A1187" s="598"/>
      <c r="B1187" s="1114" t="s">
        <v>467</v>
      </c>
      <c r="C1187" s="1115"/>
      <c r="D1187" s="1119" t="str">
        <f>'statement of marks'!$H$3</f>
        <v>2015-16</v>
      </c>
      <c r="E1187" s="1119"/>
      <c r="F1187" s="1119"/>
      <c r="G1187" s="1119"/>
      <c r="H1187" s="1119"/>
      <c r="I1187" s="1119"/>
      <c r="J1187" s="1119"/>
      <c r="K1187" s="1119"/>
      <c r="L1187" s="1119"/>
      <c r="M1187" s="1119"/>
      <c r="N1187" s="1119"/>
      <c r="O1187" s="1119"/>
      <c r="P1187" s="1119"/>
      <c r="Q1187" s="1119"/>
      <c r="R1187" s="1119"/>
      <c r="S1187" s="1119"/>
      <c r="T1187" s="1119"/>
      <c r="U1187" s="1119"/>
      <c r="V1187" s="1196"/>
    </row>
    <row r="1188" spans="1:22" ht="16" customHeight="1">
      <c r="A1188" s="598"/>
      <c r="B1188" s="1114" t="s">
        <v>218</v>
      </c>
      <c r="C1188" s="1115"/>
      <c r="D1188" s="1115" t="str">
        <f>IF('statement of marks'!J44="","",'statement of marks'!J44)</f>
        <v/>
      </c>
      <c r="E1188" s="1115"/>
      <c r="F1188" s="1115"/>
      <c r="G1188" s="1115"/>
      <c r="H1188" s="1115"/>
      <c r="I1188" s="1115"/>
      <c r="J1188" s="1115"/>
      <c r="K1188" s="1115"/>
      <c r="L1188" s="1115"/>
      <c r="M1188" s="1115"/>
      <c r="N1188" s="1115"/>
      <c r="O1188" s="1115"/>
      <c r="P1188" s="1115"/>
      <c r="Q1188" s="1115"/>
      <c r="R1188" s="1115"/>
      <c r="S1188" s="1115"/>
      <c r="T1188" s="1115"/>
      <c r="U1188" s="1115"/>
      <c r="V1188" s="1197"/>
    </row>
    <row r="1189" spans="1:22" ht="16" customHeight="1">
      <c r="A1189" s="598"/>
      <c r="B1189" s="1114" t="s">
        <v>219</v>
      </c>
      <c r="C1189" s="1115"/>
      <c r="D1189" s="1115" t="str">
        <f>IF('statement of marks'!K44="","",'statement of marks'!K44)</f>
        <v/>
      </c>
      <c r="E1189" s="1115"/>
      <c r="F1189" s="1115"/>
      <c r="G1189" s="1115"/>
      <c r="H1189" s="1115"/>
      <c r="I1189" s="1115"/>
      <c r="J1189" s="1115"/>
      <c r="K1189" s="1115"/>
      <c r="L1189" s="1115"/>
      <c r="M1189" s="1115"/>
      <c r="N1189" s="1115"/>
      <c r="O1189" s="1115"/>
      <c r="P1189" s="1115"/>
      <c r="Q1189" s="1115"/>
      <c r="R1189" s="1115"/>
      <c r="S1189" s="1115"/>
      <c r="T1189" s="1115"/>
      <c r="U1189" s="1115"/>
      <c r="V1189" s="1197"/>
    </row>
    <row r="1190" spans="1:22" ht="16" customHeight="1">
      <c r="A1190" s="598"/>
      <c r="B1190" s="1114" t="s">
        <v>220</v>
      </c>
      <c r="C1190" s="1115"/>
      <c r="D1190" s="1115" t="str">
        <f>IF('statement of marks'!L44="","",'statement of marks'!L44)</f>
        <v/>
      </c>
      <c r="E1190" s="1115"/>
      <c r="F1190" s="1115"/>
      <c r="G1190" s="1115"/>
      <c r="H1190" s="1115"/>
      <c r="I1190" s="1115"/>
      <c r="J1190" s="1115"/>
      <c r="K1190" s="1115"/>
      <c r="L1190" s="1115"/>
      <c r="M1190" s="1115"/>
      <c r="N1190" s="1115"/>
      <c r="O1190" s="1115"/>
      <c r="P1190" s="1115"/>
      <c r="Q1190" s="1115"/>
      <c r="R1190" s="1115"/>
      <c r="S1190" s="1115"/>
      <c r="T1190" s="1115"/>
      <c r="U1190" s="1115"/>
      <c r="V1190" s="1197"/>
    </row>
    <row r="1191" spans="1:22" ht="16" customHeight="1">
      <c r="A1191" s="598"/>
      <c r="B1191" s="1114" t="s">
        <v>221</v>
      </c>
      <c r="C1191" s="1115"/>
      <c r="D1191" s="1119" t="str">
        <f>'statement of marks'!$G$3</f>
        <v>6 A</v>
      </c>
      <c r="E1191" s="1119"/>
      <c r="F1191" s="1119"/>
      <c r="G1191" s="1115" t="s">
        <v>9</v>
      </c>
      <c r="H1191" s="1115"/>
      <c r="I1191" s="1115"/>
      <c r="J1191" s="1119" t="str">
        <f>IF('statement of marks'!D44="","",'statement of marks'!D44)</f>
        <v/>
      </c>
      <c r="K1191" s="1119"/>
      <c r="L1191" s="1119"/>
      <c r="M1191" s="1115" t="s">
        <v>222</v>
      </c>
      <c r="N1191" s="1115"/>
      <c r="O1191" s="1115"/>
      <c r="P1191" s="1119" t="str">
        <f>IF('statement of marks'!F44="","",'statement of marks'!F44)</f>
        <v/>
      </c>
      <c r="Q1191" s="1119"/>
      <c r="R1191" s="1119"/>
      <c r="S1191" s="1214" t="str">
        <f>IF('statement of marks'!$J$3="","",'statement of marks'!$J$3)</f>
        <v xml:space="preserve">fo|ky; dk Mk;l dksM+ </v>
      </c>
      <c r="T1191" s="1214"/>
      <c r="U1191" s="1214"/>
      <c r="V1191" s="1215"/>
    </row>
    <row r="1192" spans="1:22" ht="16" customHeight="1">
      <c r="A1192" s="598"/>
      <c r="B1192" s="601" t="s">
        <v>0</v>
      </c>
      <c r="C1192" s="602"/>
      <c r="D1192" s="1121" t="str">
        <f>IF('statement of marks'!H44="","",'statement of marks'!H44)</f>
        <v/>
      </c>
      <c r="E1192" s="1121"/>
      <c r="F1192" s="1121"/>
      <c r="G1192" s="1115" t="str">
        <f>IF('statement of marks'!I44="","",'statement of marks'!I44)</f>
        <v/>
      </c>
      <c r="H1192" s="1115"/>
      <c r="I1192" s="1115"/>
      <c r="J1192" s="1115"/>
      <c r="K1192" s="1115"/>
      <c r="L1192" s="1115"/>
      <c r="M1192" s="1115"/>
      <c r="N1192" s="1115"/>
      <c r="O1192" s="1115"/>
      <c r="P1192" s="1115"/>
      <c r="Q1192" s="1115"/>
      <c r="R1192" s="1115"/>
      <c r="S1192" s="1190" t="str">
        <f>IF('statement of marks'!$K$3="","",'statement of marks'!$K$3)</f>
        <v xml:space="preserve">08291009401   </v>
      </c>
      <c r="T1192" s="1190"/>
      <c r="U1192" s="1190"/>
      <c r="V1192" s="1191"/>
    </row>
    <row r="1193" spans="1:22" ht="16" customHeight="1">
      <c r="A1193" s="598"/>
      <c r="B1193" s="561" t="s">
        <v>28</v>
      </c>
      <c r="C1193" s="603" t="s">
        <v>97</v>
      </c>
      <c r="D1193" s="1081" t="s">
        <v>1</v>
      </c>
      <c r="E1193" s="1081"/>
      <c r="F1193" s="1081"/>
      <c r="G1193" s="1081" t="s">
        <v>21</v>
      </c>
      <c r="H1193" s="1081"/>
      <c r="I1193" s="1081"/>
      <c r="J1193" s="1081" t="s">
        <v>68</v>
      </c>
      <c r="K1193" s="1081"/>
      <c r="L1193" s="1081"/>
      <c r="M1193" s="1081" t="s">
        <v>98</v>
      </c>
      <c r="N1193" s="1081"/>
      <c r="O1193" s="1081"/>
      <c r="P1193" s="1192" t="s">
        <v>278</v>
      </c>
      <c r="Q1193" s="1193" t="s">
        <v>459</v>
      </c>
      <c r="R1193" s="1193"/>
      <c r="S1193" s="1193"/>
      <c r="T1193" s="1194" t="s">
        <v>458</v>
      </c>
      <c r="U1193" s="1194"/>
      <c r="V1193" s="1195"/>
    </row>
    <row r="1194" spans="1:22" ht="16" customHeight="1">
      <c r="A1194" s="598"/>
      <c r="B1194" s="561"/>
      <c r="C1194" s="603"/>
      <c r="D1194" s="596" t="s">
        <v>468</v>
      </c>
      <c r="E1194" s="596" t="s">
        <v>469</v>
      </c>
      <c r="F1194" s="604" t="s">
        <v>2</v>
      </c>
      <c r="G1194" s="596" t="s">
        <v>468</v>
      </c>
      <c r="H1194" s="596" t="s">
        <v>469</v>
      </c>
      <c r="I1194" s="604" t="s">
        <v>2</v>
      </c>
      <c r="J1194" s="596" t="s">
        <v>468</v>
      </c>
      <c r="K1194" s="596" t="s">
        <v>469</v>
      </c>
      <c r="L1194" s="604" t="s">
        <v>2</v>
      </c>
      <c r="M1194" s="596" t="s">
        <v>468</v>
      </c>
      <c r="N1194" s="596" t="s">
        <v>469</v>
      </c>
      <c r="O1194" s="604" t="s">
        <v>2</v>
      </c>
      <c r="P1194" s="1192"/>
      <c r="Q1194" s="596" t="s">
        <v>468</v>
      </c>
      <c r="R1194" s="596" t="s">
        <v>469</v>
      </c>
      <c r="S1194" s="608" t="s">
        <v>2</v>
      </c>
      <c r="T1194" s="618" t="s">
        <v>304</v>
      </c>
      <c r="U1194" s="619" t="s">
        <v>5</v>
      </c>
      <c r="V1194" s="620" t="s">
        <v>464</v>
      </c>
    </row>
    <row r="1195" spans="1:22" ht="16" customHeight="1">
      <c r="A1195" s="599"/>
      <c r="B1195" s="1178" t="s">
        <v>3</v>
      </c>
      <c r="C1195" s="1179"/>
      <c r="D1195" s="579">
        <f>IF('statement of marks'!M$6="","",'statement of marks'!M$6)</f>
        <v>5</v>
      </c>
      <c r="E1195" s="579">
        <f>IF('statement of marks'!N$6="","",'statement of marks'!N$6)</f>
        <v>5</v>
      </c>
      <c r="F1195" s="605">
        <f>IF('statement of marks'!O$6="","",'statement of marks'!O$6)</f>
        <v>10</v>
      </c>
      <c r="G1195" s="579">
        <f>IF('statement of marks'!P$6="","",'statement of marks'!P$6)</f>
        <v>5</v>
      </c>
      <c r="H1195" s="579">
        <f>IF('statement of marks'!Q$6="","",'statement of marks'!Q$6)</f>
        <v>5</v>
      </c>
      <c r="I1195" s="605">
        <f>IF('statement of marks'!R$6="","",'statement of marks'!R$6)</f>
        <v>10</v>
      </c>
      <c r="J1195" s="579">
        <f>IF('statement of marks'!S$6="","",'statement of marks'!S$6)</f>
        <v>5</v>
      </c>
      <c r="K1195" s="579">
        <f>IF('statement of marks'!T$6="","",'statement of marks'!T$6)</f>
        <v>5</v>
      </c>
      <c r="L1195" s="605">
        <f>IF('statement of marks'!U$6="","",'statement of marks'!U$6)</f>
        <v>10</v>
      </c>
      <c r="M1195" s="579">
        <f>IF('statement of marks'!W$6="","",'statement of marks'!W$6)</f>
        <v>50</v>
      </c>
      <c r="N1195" s="579">
        <f>IF('statement of marks'!X$6="","",'statement of marks'!X$6)</f>
        <v>20</v>
      </c>
      <c r="O1195" s="605">
        <f>IF('statement of marks'!Y$6="","",'statement of marks'!Y$6)</f>
        <v>70</v>
      </c>
      <c r="P1195" s="580">
        <f>IF('statement of marks'!Z$6="","",'statement of marks'!Z$6)</f>
        <v>100</v>
      </c>
      <c r="Q1195" s="579">
        <f>IF('statement of marks'!AA$6="","",'statement of marks'!AA$6)</f>
        <v>70</v>
      </c>
      <c r="R1195" s="579">
        <f>IF('statement of marks'!AB$6="","",'statement of marks'!AB$6)</f>
        <v>30</v>
      </c>
      <c r="S1195" s="605">
        <f>IF('statement of marks'!AC$6="","",'statement of marks'!AC$6)</f>
        <v>100</v>
      </c>
      <c r="T1195" s="615">
        <f>IF('statement of marks'!AD$6="","",'statement of marks'!AD$6)</f>
        <v>200</v>
      </c>
      <c r="U1195" s="615" t="str">
        <f>IF('statement of marks'!AE$6="","",'statement of marks'!AE$6)</f>
        <v/>
      </c>
      <c r="V1195" s="621" t="str">
        <f>IF('statement of marks'!AF$6="","",'statement of marks'!AF$6)</f>
        <v/>
      </c>
    </row>
    <row r="1196" spans="1:22" ht="16" customHeight="1">
      <c r="A1196" s="598"/>
      <c r="B1196" s="1114" t="str">
        <f>IF('statement of marks'!$M$3="","",'statement of marks'!$M$3)</f>
        <v>fgUnh</v>
      </c>
      <c r="C1196" s="1115"/>
      <c r="D1196" s="275" t="str">
        <f>IF('statement of marks'!M44="","",'statement of marks'!M44)</f>
        <v/>
      </c>
      <c r="E1196" s="275" t="str">
        <f>IF('statement of marks'!N44="","",'statement of marks'!N44)</f>
        <v/>
      </c>
      <c r="F1196" s="606" t="str">
        <f>IF('statement of marks'!O44="","",'statement of marks'!O44)</f>
        <v/>
      </c>
      <c r="G1196" s="275" t="str">
        <f>IF('statement of marks'!P44="","",'statement of marks'!P44)</f>
        <v/>
      </c>
      <c r="H1196" s="275" t="str">
        <f>IF('statement of marks'!Q44="","",'statement of marks'!Q44)</f>
        <v/>
      </c>
      <c r="I1196" s="606" t="str">
        <f>IF('statement of marks'!R44="","",'statement of marks'!R44)</f>
        <v/>
      </c>
      <c r="J1196" s="275" t="str">
        <f>IF('statement of marks'!S44="","",'statement of marks'!S44)</f>
        <v/>
      </c>
      <c r="K1196" s="275" t="str">
        <f>IF('statement of marks'!T44="","",'statement of marks'!T44)</f>
        <v/>
      </c>
      <c r="L1196" s="606" t="str">
        <f>IF('statement of marks'!U44="","",'statement of marks'!U44)</f>
        <v/>
      </c>
      <c r="M1196" s="275" t="str">
        <f>IF('statement of marks'!W44="","",'statement of marks'!W44)</f>
        <v/>
      </c>
      <c r="N1196" s="275" t="str">
        <f>IF('statement of marks'!X44="","",'statement of marks'!X44)</f>
        <v/>
      </c>
      <c r="O1196" s="606" t="str">
        <f>IF('statement of marks'!Y44="","",'statement of marks'!Y44)</f>
        <v/>
      </c>
      <c r="P1196" s="277" t="str">
        <f>IF('statement of marks'!Z44="","",'statement of marks'!Z44)</f>
        <v/>
      </c>
      <c r="Q1196" s="275" t="str">
        <f>IF('statement of marks'!AA44="","",'statement of marks'!AA44)</f>
        <v/>
      </c>
      <c r="R1196" s="275" t="str">
        <f>IF('statement of marks'!AB44="","",'statement of marks'!AB44)</f>
        <v/>
      </c>
      <c r="S1196" s="606" t="str">
        <f>IF('statement of marks'!AC44="","",'statement of marks'!AC44)</f>
        <v/>
      </c>
      <c r="T1196" s="578" t="str">
        <f>IF('statement of marks'!AD44="","",'statement of marks'!AD44)</f>
        <v/>
      </c>
      <c r="U1196" s="578" t="str">
        <f>IF('statement of marks'!AE44="","",'statement of marks'!AE44)</f>
        <v/>
      </c>
      <c r="V1196" s="612" t="str">
        <f>IF('statement of marks'!AF44="","",'statement of marks'!AF44)</f>
        <v/>
      </c>
    </row>
    <row r="1197" spans="1:22" ht="16" customHeight="1">
      <c r="A1197" s="598"/>
      <c r="B1197" s="1114" t="str">
        <f>IF('statement of marks'!$AI$3="","",'statement of marks'!$AI$3)</f>
        <v>vaxszth</v>
      </c>
      <c r="C1197" s="1115"/>
      <c r="D1197" s="275" t="str">
        <f>IF('statement of marks'!AI44="","",'statement of marks'!AI44)</f>
        <v/>
      </c>
      <c r="E1197" s="275" t="str">
        <f>IF('statement of marks'!AJ44="","",'statement of marks'!AJ44)</f>
        <v/>
      </c>
      <c r="F1197" s="606" t="str">
        <f>IF('statement of marks'!AK44="","",'statement of marks'!AK44)</f>
        <v/>
      </c>
      <c r="G1197" s="275" t="str">
        <f>IF('statement of marks'!AL44="","",'statement of marks'!AL44)</f>
        <v/>
      </c>
      <c r="H1197" s="275" t="str">
        <f>IF('statement of marks'!AM44="","",'statement of marks'!AM44)</f>
        <v/>
      </c>
      <c r="I1197" s="606" t="str">
        <f>IF('statement of marks'!AN44="","",'statement of marks'!AN44)</f>
        <v/>
      </c>
      <c r="J1197" s="275" t="str">
        <f>IF('statement of marks'!AO44="","",'statement of marks'!AO44)</f>
        <v/>
      </c>
      <c r="K1197" s="275" t="str">
        <f>IF('statement of marks'!AP44="","",'statement of marks'!AP44)</f>
        <v/>
      </c>
      <c r="L1197" s="606" t="str">
        <f>IF('statement of marks'!AQ44="","",'statement of marks'!AQ44)</f>
        <v/>
      </c>
      <c r="M1197" s="275" t="str">
        <f>IF('statement of marks'!AS44="","",'statement of marks'!AS44)</f>
        <v/>
      </c>
      <c r="N1197" s="275" t="str">
        <f>IF('statement of marks'!AT44="","",'statement of marks'!AT44)</f>
        <v/>
      </c>
      <c r="O1197" s="606" t="str">
        <f>IF('statement of marks'!AU44="","",'statement of marks'!AU44)</f>
        <v/>
      </c>
      <c r="P1197" s="277" t="str">
        <f>IF('statement of marks'!AV44="","",'statement of marks'!AV44)</f>
        <v/>
      </c>
      <c r="Q1197" s="275" t="str">
        <f>IF('statement of marks'!AW44="","",'statement of marks'!AW44)</f>
        <v/>
      </c>
      <c r="R1197" s="275" t="str">
        <f>IF('statement of marks'!AX44="","",'statement of marks'!AX44)</f>
        <v/>
      </c>
      <c r="S1197" s="606" t="str">
        <f>IF('statement of marks'!AY44="","",'statement of marks'!AY44)</f>
        <v/>
      </c>
      <c r="T1197" s="578" t="str">
        <f>IF('statement of marks'!AZ44="","",'statement of marks'!AZ44)</f>
        <v/>
      </c>
      <c r="U1197" s="578" t="str">
        <f>IF('statement of marks'!BA44="","",'statement of marks'!BA44)</f>
        <v/>
      </c>
      <c r="V1197" s="612" t="str">
        <f>IF('statement of marks'!BB44="","",'statement of marks'!BB44)</f>
        <v/>
      </c>
    </row>
    <row r="1198" spans="1:22" ht="16" customHeight="1">
      <c r="A1198" s="598"/>
      <c r="B1198" s="1114" t="str">
        <f>IF('statement of marks'!BE44="s","laLd`r",IF('statement of marks'!BE44="u","mnwZ",IF('statement of marks'!BE44="g","xqtjkrh",IF('statement of marks'!BE44="p","iatkch",IF('statement of marks'!BE44="sd","fla/kh","r`rh; Hkk""kk")))))</f>
        <v>r`rh; Hkk"kk</v>
      </c>
      <c r="C1198" s="1115"/>
      <c r="D1198" s="275" t="str">
        <f>IF('statement of marks'!BF44="","",'statement of marks'!BF44)</f>
        <v/>
      </c>
      <c r="E1198" s="275" t="str">
        <f>IF('statement of marks'!BG44="","",'statement of marks'!BG44)</f>
        <v/>
      </c>
      <c r="F1198" s="606" t="str">
        <f>IF('statement of marks'!BH44="","",'statement of marks'!BH44)</f>
        <v/>
      </c>
      <c r="G1198" s="275" t="str">
        <f>IF('statement of marks'!BI44="","",'statement of marks'!BI44)</f>
        <v/>
      </c>
      <c r="H1198" s="275" t="str">
        <f>IF('statement of marks'!BJ44="","",'statement of marks'!BJ44)</f>
        <v/>
      </c>
      <c r="I1198" s="606" t="str">
        <f>IF('statement of marks'!BK44="","",'statement of marks'!BK44)</f>
        <v/>
      </c>
      <c r="J1198" s="275" t="str">
        <f>IF('statement of marks'!BL44="","",'statement of marks'!BL44)</f>
        <v/>
      </c>
      <c r="K1198" s="275" t="str">
        <f>IF('statement of marks'!BM44="","",'statement of marks'!BM44)</f>
        <v/>
      </c>
      <c r="L1198" s="606" t="str">
        <f>IF('statement of marks'!BN44="","",'statement of marks'!BN44)</f>
        <v/>
      </c>
      <c r="M1198" s="275" t="str">
        <f>IF('statement of marks'!BP44="","",'statement of marks'!BP44)</f>
        <v/>
      </c>
      <c r="N1198" s="275" t="str">
        <f>IF('statement of marks'!BQ44="","",'statement of marks'!BQ44)</f>
        <v/>
      </c>
      <c r="O1198" s="606" t="str">
        <f>IF('statement of marks'!BR44="","",'statement of marks'!BR44)</f>
        <v/>
      </c>
      <c r="P1198" s="277" t="str">
        <f>IF('statement of marks'!BS44="","",'statement of marks'!BS44)</f>
        <v/>
      </c>
      <c r="Q1198" s="275" t="str">
        <f>IF('statement of marks'!BT44="","",'statement of marks'!BT44)</f>
        <v/>
      </c>
      <c r="R1198" s="275" t="str">
        <f>IF('statement of marks'!BU44="","",'statement of marks'!BU44)</f>
        <v/>
      </c>
      <c r="S1198" s="606" t="str">
        <f>IF('statement of marks'!BV44="","",'statement of marks'!BV44)</f>
        <v/>
      </c>
      <c r="T1198" s="578" t="str">
        <f>IF('statement of marks'!BW44="","",'statement of marks'!BW44)</f>
        <v/>
      </c>
      <c r="U1198" s="578" t="str">
        <f>IF('statement of marks'!BX44="","",'statement of marks'!BX44)</f>
        <v/>
      </c>
      <c r="V1198" s="612" t="str">
        <f>IF('statement of marks'!BY44="","",'statement of marks'!BY44)</f>
        <v/>
      </c>
    </row>
    <row r="1199" spans="1:22" ht="16" customHeight="1">
      <c r="A1199" s="598"/>
      <c r="B1199" s="1114" t="str">
        <f>IF('statement of marks'!$CB$3="","",'statement of marks'!$CB$3)</f>
        <v>xf.kr</v>
      </c>
      <c r="C1199" s="1115"/>
      <c r="D1199" s="275" t="str">
        <f>IF('statement of marks'!CB44="","",'statement of marks'!CB44)</f>
        <v/>
      </c>
      <c r="E1199" s="275" t="str">
        <f>IF('statement of marks'!CC44="","",'statement of marks'!CC44)</f>
        <v/>
      </c>
      <c r="F1199" s="606" t="str">
        <f>IF('statement of marks'!CD44="","",'statement of marks'!CD44)</f>
        <v/>
      </c>
      <c r="G1199" s="275" t="str">
        <f>IF('statement of marks'!CE44="","",'statement of marks'!CE44)</f>
        <v/>
      </c>
      <c r="H1199" s="275" t="str">
        <f>IF('statement of marks'!CF44="","",'statement of marks'!CF44)</f>
        <v/>
      </c>
      <c r="I1199" s="606" t="str">
        <f>IF('statement of marks'!CG44="","",'statement of marks'!CG44)</f>
        <v/>
      </c>
      <c r="J1199" s="275" t="str">
        <f>IF('statement of marks'!CH44="","",'statement of marks'!CH44)</f>
        <v/>
      </c>
      <c r="K1199" s="275" t="str">
        <f>IF('statement of marks'!CI44="","",'statement of marks'!CI44)</f>
        <v/>
      </c>
      <c r="L1199" s="606" t="str">
        <f>IF('statement of marks'!CJ44="","",'statement of marks'!CJ44)</f>
        <v/>
      </c>
      <c r="M1199" s="275" t="str">
        <f>IF('statement of marks'!CL44="","",'statement of marks'!CL44)</f>
        <v/>
      </c>
      <c r="N1199" s="275" t="str">
        <f>IF('statement of marks'!CM44="","",'statement of marks'!CM44)</f>
        <v/>
      </c>
      <c r="O1199" s="606" t="str">
        <f>IF('statement of marks'!CN44="","",'statement of marks'!CN44)</f>
        <v/>
      </c>
      <c r="P1199" s="277" t="str">
        <f>IF('statement of marks'!CO44="","",'statement of marks'!CO44)</f>
        <v/>
      </c>
      <c r="Q1199" s="275" t="str">
        <f>IF('statement of marks'!CP44="","",'statement of marks'!CP44)</f>
        <v/>
      </c>
      <c r="R1199" s="275" t="str">
        <f>IF('statement of marks'!CQ44="","",'statement of marks'!CQ44)</f>
        <v/>
      </c>
      <c r="S1199" s="606" t="str">
        <f>IF('statement of marks'!CR44="","",'statement of marks'!CR44)</f>
        <v/>
      </c>
      <c r="T1199" s="578" t="str">
        <f>IF('statement of marks'!CS44="","",'statement of marks'!CS44)</f>
        <v/>
      </c>
      <c r="U1199" s="578" t="str">
        <f>IF('statement of marks'!CT44="","",'statement of marks'!CT44)</f>
        <v/>
      </c>
      <c r="V1199" s="612" t="str">
        <f>IF('statement of marks'!CU44="","",'statement of marks'!CU44)</f>
        <v/>
      </c>
    </row>
    <row r="1200" spans="1:22" ht="16" customHeight="1">
      <c r="A1200" s="598"/>
      <c r="B1200" s="1114" t="str">
        <f>IF('statement of marks'!$CX$3="","",'statement of marks'!$CX$3)</f>
        <v>foKku</v>
      </c>
      <c r="C1200" s="1115"/>
      <c r="D1200" s="275" t="str">
        <f>IF('statement of marks'!CX44="","",'statement of marks'!CX44)</f>
        <v/>
      </c>
      <c r="E1200" s="275" t="str">
        <f>IF('statement of marks'!CY44="","",'statement of marks'!CY44)</f>
        <v/>
      </c>
      <c r="F1200" s="606" t="str">
        <f>IF('statement of marks'!CZ44="","",'statement of marks'!CZ44)</f>
        <v/>
      </c>
      <c r="G1200" s="275" t="str">
        <f>IF('statement of marks'!DA44="","",'statement of marks'!DA44)</f>
        <v/>
      </c>
      <c r="H1200" s="275" t="str">
        <f>IF('statement of marks'!DB44="","",'statement of marks'!DB44)</f>
        <v/>
      </c>
      <c r="I1200" s="606" t="str">
        <f>IF('statement of marks'!DC44="","",'statement of marks'!DC44)</f>
        <v/>
      </c>
      <c r="J1200" s="275" t="str">
        <f>IF('statement of marks'!DD44="","",'statement of marks'!DD44)</f>
        <v/>
      </c>
      <c r="K1200" s="275" t="str">
        <f>IF('statement of marks'!DE44="","",'statement of marks'!DE44)</f>
        <v/>
      </c>
      <c r="L1200" s="606" t="str">
        <f>IF('statement of marks'!DF44="","",'statement of marks'!DF44)</f>
        <v/>
      </c>
      <c r="M1200" s="275" t="str">
        <f>IF('statement of marks'!DH44="","",'statement of marks'!DH44)</f>
        <v/>
      </c>
      <c r="N1200" s="275" t="str">
        <f>IF('statement of marks'!DI44="","",'statement of marks'!DI44)</f>
        <v/>
      </c>
      <c r="O1200" s="606" t="str">
        <f>IF('statement of marks'!DJ44="","",'statement of marks'!DJ44)</f>
        <v/>
      </c>
      <c r="P1200" s="277" t="str">
        <f>IF('statement of marks'!DK44="","",'statement of marks'!DK44)</f>
        <v/>
      </c>
      <c r="Q1200" s="275" t="str">
        <f>IF('statement of marks'!DL44="","",'statement of marks'!DL44)</f>
        <v/>
      </c>
      <c r="R1200" s="275" t="str">
        <f>IF('statement of marks'!DM44="","",'statement of marks'!DM44)</f>
        <v/>
      </c>
      <c r="S1200" s="606" t="str">
        <f>IF('statement of marks'!DN44="","",'statement of marks'!DN44)</f>
        <v/>
      </c>
      <c r="T1200" s="578" t="str">
        <f>IF('statement of marks'!DO44="","",'statement of marks'!DO44)</f>
        <v/>
      </c>
      <c r="U1200" s="578" t="str">
        <f>IF('statement of marks'!DP44="","",'statement of marks'!DP44)</f>
        <v/>
      </c>
      <c r="V1200" s="612" t="str">
        <f>IF('statement of marks'!DQ44="","",'statement of marks'!DQ44)</f>
        <v/>
      </c>
    </row>
    <row r="1201" spans="1:22" ht="16" customHeight="1">
      <c r="A1201" s="598"/>
      <c r="B1201" s="1114" t="str">
        <f>IF('statement of marks'!$DT$3="","",'statement of marks'!$DT$3)</f>
        <v>lkekftd foKku</v>
      </c>
      <c r="C1201" s="1115"/>
      <c r="D1201" s="275" t="str">
        <f>IF('statement of marks'!DT44="","",'statement of marks'!DT44)</f>
        <v/>
      </c>
      <c r="E1201" s="275" t="str">
        <f>IF('statement of marks'!DU44="","",'statement of marks'!DU44)</f>
        <v/>
      </c>
      <c r="F1201" s="606" t="str">
        <f>IF('statement of marks'!DV44="","",'statement of marks'!DV44)</f>
        <v/>
      </c>
      <c r="G1201" s="275" t="str">
        <f>IF('statement of marks'!DW44="","",'statement of marks'!DW44)</f>
        <v/>
      </c>
      <c r="H1201" s="275" t="str">
        <f>IF('statement of marks'!DX44="","",'statement of marks'!DX44)</f>
        <v/>
      </c>
      <c r="I1201" s="606" t="str">
        <f>IF('statement of marks'!DY44="","",'statement of marks'!DY44)</f>
        <v/>
      </c>
      <c r="J1201" s="275" t="str">
        <f>IF('statement of marks'!DZ44="","",'statement of marks'!DZ44)</f>
        <v/>
      </c>
      <c r="K1201" s="275" t="str">
        <f>IF('statement of marks'!EA44="","",'statement of marks'!EA44)</f>
        <v/>
      </c>
      <c r="L1201" s="606" t="str">
        <f>IF('statement of marks'!EB44="","",'statement of marks'!EB44)</f>
        <v/>
      </c>
      <c r="M1201" s="275" t="str">
        <f>IF('statement of marks'!ED44="","",'statement of marks'!ED44)</f>
        <v/>
      </c>
      <c r="N1201" s="275" t="str">
        <f>IF('statement of marks'!EE44="","",'statement of marks'!EE44)</f>
        <v/>
      </c>
      <c r="O1201" s="606" t="str">
        <f>IF('statement of marks'!EF44="","",'statement of marks'!EF44)</f>
        <v/>
      </c>
      <c r="P1201" s="277" t="str">
        <f>IF('statement of marks'!EG44="","",'statement of marks'!EG44)</f>
        <v/>
      </c>
      <c r="Q1201" s="275" t="str">
        <f>IF('statement of marks'!EH44="","",'statement of marks'!EH44)</f>
        <v/>
      </c>
      <c r="R1201" s="275" t="str">
        <f>IF('statement of marks'!EI44="","",'statement of marks'!EI44)</f>
        <v/>
      </c>
      <c r="S1201" s="606" t="str">
        <f>IF('statement of marks'!EJ44="","",'statement of marks'!EJ44)</f>
        <v/>
      </c>
      <c r="T1201" s="578" t="str">
        <f>IF('statement of marks'!EK44="","",'statement of marks'!EK44)</f>
        <v/>
      </c>
      <c r="U1201" s="578" t="str">
        <f>IF('statement of marks'!EL44="","",'statement of marks'!EL44)</f>
        <v/>
      </c>
      <c r="V1201" s="612" t="str">
        <f>IF('statement of marks'!EM44="","",'statement of marks'!EM44)</f>
        <v/>
      </c>
    </row>
    <row r="1202" spans="1:22" ht="16" customHeight="1">
      <c r="A1202" s="598"/>
      <c r="B1202" s="1117" t="s">
        <v>271</v>
      </c>
      <c r="C1202" s="1118"/>
      <c r="D1202" s="1081" t="s">
        <v>1</v>
      </c>
      <c r="E1202" s="1081"/>
      <c r="F1202" s="1081"/>
      <c r="G1202" s="1081" t="s">
        <v>21</v>
      </c>
      <c r="H1202" s="1081"/>
      <c r="I1202" s="1081"/>
      <c r="J1202" s="1081" t="s">
        <v>272</v>
      </c>
      <c r="K1202" s="1081"/>
      <c r="L1202" s="1081"/>
      <c r="M1202" s="1081" t="s">
        <v>68</v>
      </c>
      <c r="N1202" s="1081"/>
      <c r="O1202" s="1081"/>
      <c r="P1202" s="1081" t="s">
        <v>463</v>
      </c>
      <c r="Q1202" s="1081"/>
      <c r="R1202" s="1081"/>
      <c r="S1202" s="609"/>
      <c r="T1202" s="1187" t="s">
        <v>458</v>
      </c>
      <c r="U1202" s="1188"/>
      <c r="V1202" s="1189"/>
    </row>
    <row r="1203" spans="1:22" ht="16" customHeight="1">
      <c r="A1203" s="599"/>
      <c r="B1203" s="1175" t="s">
        <v>3</v>
      </c>
      <c r="C1203" s="1176"/>
      <c r="D1203" s="1177">
        <f>IF('statement of marks'!EP$6="","",'statement of marks'!EP$6)</f>
        <v>20</v>
      </c>
      <c r="E1203" s="1177"/>
      <c r="F1203" s="1177"/>
      <c r="G1203" s="1177">
        <f>IF('statement of marks'!EQ$6="","",'statement of marks'!EQ$6)</f>
        <v>20</v>
      </c>
      <c r="H1203" s="1177"/>
      <c r="I1203" s="1177"/>
      <c r="J1203" s="1177">
        <f>IF('statement of marks'!ES$6="","",'statement of marks'!ES$6)</f>
        <v>20</v>
      </c>
      <c r="K1203" s="1177"/>
      <c r="L1203" s="1177"/>
      <c r="M1203" s="1177">
        <f>IF('statement of marks'!ER$6="","",'statement of marks'!ER$6)</f>
        <v>20</v>
      </c>
      <c r="N1203" s="1177"/>
      <c r="O1203" s="1177"/>
      <c r="P1203" s="1177">
        <f>IF('statement of marks'!ET$6="","",'statement of marks'!ET$6)</f>
        <v>20</v>
      </c>
      <c r="Q1203" s="1177"/>
      <c r="R1203" s="1177"/>
      <c r="S1203" s="610" t="str">
        <f>IF('statement of marks'!FE$6="","",'statement of marks'!EX$6)</f>
        <v/>
      </c>
      <c r="T1203" s="615">
        <f>IF('statement of marks'!EU$6="","",'statement of marks'!EU$6)</f>
        <v>100</v>
      </c>
      <c r="U1203" s="616" t="s">
        <v>5</v>
      </c>
      <c r="V1203" s="617" t="s">
        <v>464</v>
      </c>
    </row>
    <row r="1204" spans="1:22" ht="16" customHeight="1">
      <c r="A1204" s="598"/>
      <c r="B1204" s="1114" t="str">
        <f>IF('statement of marks'!$EP$3="","",'statement of marks'!$EP$3)</f>
        <v>dk;kZuqHko</v>
      </c>
      <c r="C1204" s="1115"/>
      <c r="D1204" s="1103" t="str">
        <f>IF('statement of marks'!EP44="","",'statement of marks'!EP44)</f>
        <v/>
      </c>
      <c r="E1204" s="1103"/>
      <c r="F1204" s="1103"/>
      <c r="G1204" s="1103" t="str">
        <f>IF('statement of marks'!EQ44="","",'statement of marks'!EQ44)</f>
        <v/>
      </c>
      <c r="H1204" s="1103"/>
      <c r="I1204" s="1103"/>
      <c r="J1204" s="1103" t="str">
        <f>IF('statement of marks'!ES44="","",'statement of marks'!ES44)</f>
        <v/>
      </c>
      <c r="K1204" s="1103"/>
      <c r="L1204" s="1103"/>
      <c r="M1204" s="1103" t="str">
        <f>IF('statement of marks'!ER44="","",'statement of marks'!ER44)</f>
        <v/>
      </c>
      <c r="N1204" s="1103"/>
      <c r="O1204" s="1103"/>
      <c r="P1204" s="1103" t="str">
        <f>IF('statement of marks'!ET44="","",'statement of marks'!ET44)</f>
        <v/>
      </c>
      <c r="Q1204" s="1103"/>
      <c r="R1204" s="1103"/>
      <c r="S1204" s="611"/>
      <c r="T1204" s="613" t="str">
        <f>IF('statement of marks'!EU44="","",'statement of marks'!EU44)</f>
        <v/>
      </c>
      <c r="U1204" s="613" t="str">
        <f>IF('statement of marks'!EV44="","",'statement of marks'!EV44)</f>
        <v/>
      </c>
      <c r="V1204" s="614" t="str">
        <f>IF('statement of marks'!EW44="","",'statement of marks'!EW44)</f>
        <v/>
      </c>
    </row>
    <row r="1205" spans="1:22" ht="16" customHeight="1">
      <c r="A1205" s="598"/>
      <c r="B1205" s="1112" t="str">
        <f>IF('statement of marks'!$EZ$3="","",'statement of marks'!$EZ$3)</f>
        <v>dyk f'k{kk</v>
      </c>
      <c r="C1205" s="1113"/>
      <c r="D1205" s="1103" t="str">
        <f>IF('statement of marks'!EZ44="","",'statement of marks'!EZ44)</f>
        <v/>
      </c>
      <c r="E1205" s="1103"/>
      <c r="F1205" s="1103"/>
      <c r="G1205" s="1103" t="str">
        <f>IF('statement of marks'!FA44="","",'statement of marks'!FA44)</f>
        <v/>
      </c>
      <c r="H1205" s="1103"/>
      <c r="I1205" s="1103"/>
      <c r="J1205" s="1103" t="str">
        <f>IF('statement of marks'!FC44="","",'statement of marks'!FC44)</f>
        <v/>
      </c>
      <c r="K1205" s="1103"/>
      <c r="L1205" s="1103"/>
      <c r="M1205" s="1103" t="str">
        <f>IF('statement of marks'!FB44="","",'statement of marks'!FB44)</f>
        <v/>
      </c>
      <c r="N1205" s="1103"/>
      <c r="O1205" s="1103"/>
      <c r="P1205" s="1103" t="str">
        <f>IF('statement of marks'!FD44="","",'statement of marks'!FD44)</f>
        <v/>
      </c>
      <c r="Q1205" s="1103"/>
      <c r="R1205" s="1103"/>
      <c r="S1205" s="611"/>
      <c r="T1205" s="613" t="str">
        <f>IF('statement of marks'!FE44="","",'statement of marks'!FE44)</f>
        <v/>
      </c>
      <c r="U1205" s="613" t="str">
        <f>IF('statement of marks'!FF44="","",'statement of marks'!FF44)</f>
        <v/>
      </c>
      <c r="V1205" s="614" t="str">
        <f>IF('statement of marks'!FG44="","",'statement of marks'!FG44)</f>
        <v/>
      </c>
    </row>
    <row r="1206" spans="1:22" ht="16" customHeight="1">
      <c r="A1206" s="598"/>
      <c r="B1206" s="1109" t="str">
        <f>IF('statement of marks'!$FJ$3="","",'statement of marks'!$FJ$3)</f>
        <v>LokLF; ,oe~ 'kkjhfjd f'k{kk</v>
      </c>
      <c r="C1206" s="1110"/>
      <c r="D1206" s="1103" t="str">
        <f>IF('statement of marks'!FJ44="","",'statement of marks'!FJ44)</f>
        <v/>
      </c>
      <c r="E1206" s="1103"/>
      <c r="F1206" s="1103"/>
      <c r="G1206" s="1103" t="str">
        <f>IF('statement of marks'!FK44="","",'statement of marks'!FK44)</f>
        <v/>
      </c>
      <c r="H1206" s="1103"/>
      <c r="I1206" s="1103"/>
      <c r="J1206" s="1103" t="str">
        <f>IF('statement of marks'!FM44="","",'statement of marks'!FM44)</f>
        <v/>
      </c>
      <c r="K1206" s="1103"/>
      <c r="L1206" s="1103"/>
      <c r="M1206" s="1103" t="str">
        <f>IF('statement of marks'!FL44="","",'statement of marks'!FL44)</f>
        <v/>
      </c>
      <c r="N1206" s="1103"/>
      <c r="O1206" s="1103"/>
      <c r="P1206" s="1103" t="str">
        <f>IF('statement of marks'!FN44="","",'statement of marks'!FN44)</f>
        <v/>
      </c>
      <c r="Q1206" s="1103"/>
      <c r="R1206" s="1103"/>
      <c r="S1206" s="611"/>
      <c r="T1206" s="613" t="str">
        <f>IF('statement of marks'!FO44="","",'statement of marks'!FO44)</f>
        <v/>
      </c>
      <c r="U1206" s="613" t="str">
        <f>IF('statement of marks'!FP44="","",'statement of marks'!FP44)</f>
        <v/>
      </c>
      <c r="V1206" s="614" t="str">
        <f>IF('statement of marks'!FQ44="","",'statement of marks'!FQ44)</f>
        <v/>
      </c>
    </row>
    <row r="1207" spans="1:22" ht="16" customHeight="1">
      <c r="A1207" s="598"/>
      <c r="B1207" s="1104" t="s">
        <v>273</v>
      </c>
      <c r="C1207" s="1105"/>
      <c r="D1207" s="1213" t="str">
        <f>details!$DZ$3</f>
        <v>vxLr rd</v>
      </c>
      <c r="E1207" s="1213"/>
      <c r="F1207" s="1213"/>
      <c r="G1207" s="1213" t="str">
        <f>details!$ED$3</f>
        <v>vDVwcj rd</v>
      </c>
      <c r="H1207" s="1213"/>
      <c r="I1207" s="1213"/>
      <c r="J1207" s="1213" t="str">
        <f>details!$EL$3</f>
        <v>Qjojh rd</v>
      </c>
      <c r="K1207" s="1213"/>
      <c r="L1207" s="1213"/>
      <c r="M1207" s="1213" t="str">
        <f>details!$EH$3</f>
        <v>fnlEcj rd</v>
      </c>
      <c r="N1207" s="1213"/>
      <c r="O1207" s="1213"/>
      <c r="P1207" s="1213" t="str">
        <f>details!$EP$3</f>
        <v>loZ ;ksx</v>
      </c>
      <c r="Q1207" s="1213"/>
      <c r="R1207" s="1213"/>
      <c r="S1207" s="1106" t="s">
        <v>475</v>
      </c>
      <c r="T1207" s="1107"/>
      <c r="U1207" s="1107"/>
      <c r="V1207" s="1180"/>
    </row>
    <row r="1208" spans="1:22" ht="16" customHeight="1">
      <c r="A1208" s="598"/>
      <c r="B1208" s="1100" t="s">
        <v>99</v>
      </c>
      <c r="C1208" s="1101"/>
      <c r="D1208" s="1102" t="str">
        <f>IF(details!EA44="","",details!EA44)</f>
        <v/>
      </c>
      <c r="E1208" s="1102"/>
      <c r="F1208" s="1102"/>
      <c r="G1208" s="1102" t="str">
        <f>IF(details!EE44="","",details!EE44)</f>
        <v/>
      </c>
      <c r="H1208" s="1102"/>
      <c r="I1208" s="1102"/>
      <c r="J1208" s="1102" t="str">
        <f>IF(details!EM44="","",details!EM44)</f>
        <v/>
      </c>
      <c r="K1208" s="1102"/>
      <c r="L1208" s="1102"/>
      <c r="M1208" s="1102" t="str">
        <f>IF(details!EI44="","",details!EI44)</f>
        <v/>
      </c>
      <c r="N1208" s="1102"/>
      <c r="O1208" s="1102"/>
      <c r="P1208" s="1102" t="str">
        <f>IF(details!EQ44="","",details!EQ44)</f>
        <v/>
      </c>
      <c r="Q1208" s="1102"/>
      <c r="R1208" s="1102"/>
      <c r="S1208" s="1181">
        <f>'statement of marks'!$HG$108</f>
        <v>42460</v>
      </c>
      <c r="T1208" s="1182"/>
      <c r="U1208" s="1182"/>
      <c r="V1208" s="1183"/>
    </row>
    <row r="1209" spans="1:22" ht="16" customHeight="1">
      <c r="A1209" s="598"/>
      <c r="B1209" s="1094" t="s">
        <v>15</v>
      </c>
      <c r="C1209" s="1095"/>
      <c r="D1209" s="1096" t="str">
        <f>IF(details!DZ44="","",details!DZ44)</f>
        <v/>
      </c>
      <c r="E1209" s="1096"/>
      <c r="F1209" s="1096"/>
      <c r="G1209" s="1096" t="str">
        <f>IF(details!ED44="","",details!ED44)</f>
        <v/>
      </c>
      <c r="H1209" s="1096"/>
      <c r="I1209" s="1096"/>
      <c r="J1209" s="1096" t="str">
        <f>IF(details!EL44="","",details!EL44)</f>
        <v/>
      </c>
      <c r="K1209" s="1096"/>
      <c r="L1209" s="1096"/>
      <c r="M1209" s="1096" t="str">
        <f>IF(details!EH44="","",details!EH44)</f>
        <v/>
      </c>
      <c r="N1209" s="1096"/>
      <c r="O1209" s="1096"/>
      <c r="P1209" s="1096" t="str">
        <f>IF(details!EP44="","",details!EP44)</f>
        <v/>
      </c>
      <c r="Q1209" s="1096"/>
      <c r="R1209" s="1096"/>
      <c r="S1209" s="1184"/>
      <c r="T1209" s="1185"/>
      <c r="U1209" s="1185"/>
      <c r="V1209" s="1186"/>
    </row>
    <row r="1210" spans="1:22" ht="16" customHeight="1">
      <c r="A1210" s="1206"/>
      <c r="B1210" s="1207" t="s">
        <v>473</v>
      </c>
      <c r="C1210" s="1208"/>
      <c r="D1210" s="1209" t="s">
        <v>3</v>
      </c>
      <c r="E1210" s="1209"/>
      <c r="F1210" s="1209"/>
      <c r="G1210" s="1209" t="s">
        <v>389</v>
      </c>
      <c r="H1210" s="1209"/>
      <c r="I1210" s="1209"/>
      <c r="J1210" s="1209" t="s">
        <v>5</v>
      </c>
      <c r="K1210" s="1209"/>
      <c r="L1210" s="1209"/>
      <c r="M1210" s="1209" t="s">
        <v>465</v>
      </c>
      <c r="N1210" s="1209"/>
      <c r="O1210" s="1209"/>
      <c r="P1210" s="1210" t="s">
        <v>306</v>
      </c>
      <c r="Q1210" s="1210"/>
      <c r="R1210" s="1210"/>
      <c r="S1210" s="1209" t="s">
        <v>473</v>
      </c>
      <c r="T1210" s="1209"/>
      <c r="U1210" s="1209"/>
      <c r="V1210" s="1211"/>
    </row>
    <row r="1211" spans="1:22" ht="16" customHeight="1">
      <c r="A1211" s="1206"/>
      <c r="B1211" s="1207"/>
      <c r="C1211" s="1208"/>
      <c r="D1211" s="1212" t="str">
        <f>'statement of marks'!HE44</f>
        <v/>
      </c>
      <c r="E1211" s="1212"/>
      <c r="F1211" s="1212"/>
      <c r="G1211" s="1212" t="str">
        <f>'statement of marks'!HF44</f>
        <v/>
      </c>
      <c r="H1211" s="1212"/>
      <c r="I1211" s="1212"/>
      <c r="J1211" s="1212" t="str">
        <f>'statement of marks'!HG44</f>
        <v/>
      </c>
      <c r="K1211" s="1212"/>
      <c r="L1211" s="1212"/>
      <c r="M1211" s="1212" t="str">
        <f>'statement of marks'!HJ44</f>
        <v/>
      </c>
      <c r="N1211" s="1212"/>
      <c r="O1211" s="1212"/>
      <c r="P1211" s="1212" t="str">
        <f>'statement of marks'!HI44</f>
        <v/>
      </c>
      <c r="Q1211" s="1212"/>
      <c r="R1211" s="1212"/>
      <c r="S1211" s="1209" t="str">
        <f>'statement of marks'!HD44</f>
        <v/>
      </c>
      <c r="T1211" s="1209"/>
      <c r="U1211" s="1209"/>
      <c r="V1211" s="1211"/>
    </row>
    <row r="1212" spans="1:22" ht="16" customHeight="1">
      <c r="A1212" s="598"/>
      <c r="B1212" s="1089" t="s">
        <v>100</v>
      </c>
      <c r="C1212" s="1090"/>
      <c r="D1212" s="1081"/>
      <c r="E1212" s="1081"/>
      <c r="F1212" s="1081"/>
      <c r="G1212" s="1081"/>
      <c r="H1212" s="1081"/>
      <c r="I1212" s="1081"/>
      <c r="J1212" s="1081"/>
      <c r="K1212" s="1081"/>
      <c r="L1212" s="1081"/>
      <c r="M1212" s="1081"/>
      <c r="N1212" s="1081"/>
      <c r="O1212" s="1081"/>
      <c r="P1212" s="1081"/>
      <c r="Q1212" s="1081"/>
      <c r="R1212" s="1081"/>
      <c r="S1212" s="1081"/>
      <c r="T1212" s="1081"/>
      <c r="U1212" s="1081"/>
      <c r="V1212" s="1205"/>
    </row>
    <row r="1213" spans="1:22" ht="16" customHeight="1">
      <c r="A1213" s="598"/>
      <c r="B1213" s="1087" t="s">
        <v>80</v>
      </c>
      <c r="C1213" s="1088"/>
      <c r="D1213" s="1081"/>
      <c r="E1213" s="1081"/>
      <c r="F1213" s="1081"/>
      <c r="G1213" s="1081"/>
      <c r="H1213" s="1081"/>
      <c r="I1213" s="1081"/>
      <c r="J1213" s="1081"/>
      <c r="K1213" s="1081"/>
      <c r="L1213" s="1081"/>
      <c r="M1213" s="1081"/>
      <c r="N1213" s="1081"/>
      <c r="O1213" s="1081"/>
      <c r="P1213" s="1081"/>
      <c r="Q1213" s="1081"/>
      <c r="R1213" s="1081"/>
      <c r="S1213" s="1081"/>
      <c r="T1213" s="1081"/>
      <c r="U1213" s="1081"/>
      <c r="V1213" s="1205"/>
    </row>
    <row r="1214" spans="1:22" ht="16" customHeight="1">
      <c r="A1214" s="598"/>
      <c r="B1214" s="1089" t="s">
        <v>466</v>
      </c>
      <c r="C1214" s="1090"/>
      <c r="D1214" s="1081"/>
      <c r="E1214" s="1081"/>
      <c r="F1214" s="1081"/>
      <c r="G1214" s="1081"/>
      <c r="H1214" s="1081"/>
      <c r="I1214" s="1081"/>
      <c r="J1214" s="1081"/>
      <c r="K1214" s="1081"/>
      <c r="L1214" s="1081"/>
      <c r="M1214" s="1081"/>
      <c r="N1214" s="1081"/>
      <c r="O1214" s="1081"/>
      <c r="P1214" s="1081" t="s">
        <v>466</v>
      </c>
      <c r="Q1214" s="1081"/>
      <c r="R1214" s="1081"/>
      <c r="S1214" s="1081"/>
      <c r="T1214" s="1081"/>
      <c r="U1214" s="1081"/>
      <c r="V1214" s="1205"/>
    </row>
    <row r="1215" spans="1:22" ht="16" customHeight="1">
      <c r="A1215" s="598"/>
      <c r="B1215" s="1085" t="s">
        <v>101</v>
      </c>
      <c r="C1215" s="1086"/>
      <c r="D1215" s="1081"/>
      <c r="E1215" s="1081"/>
      <c r="F1215" s="1081"/>
      <c r="G1215" s="1081"/>
      <c r="H1215" s="1081"/>
      <c r="I1215" s="1081"/>
      <c r="J1215" s="1081"/>
      <c r="K1215" s="1081"/>
      <c r="L1215" s="1081"/>
      <c r="M1215" s="1081"/>
      <c r="N1215" s="1081"/>
      <c r="O1215" s="1081"/>
      <c r="P1215" s="1081"/>
      <c r="Q1215" s="1081"/>
      <c r="R1215" s="1081"/>
      <c r="S1215" s="1198" t="s">
        <v>101</v>
      </c>
      <c r="T1215" s="1198"/>
      <c r="U1215" s="1198"/>
      <c r="V1215" s="1199"/>
    </row>
    <row r="1216" spans="1:22" ht="16" customHeight="1" thickBot="1">
      <c r="A1216" s="600"/>
      <c r="B1216" s="1200" t="s">
        <v>102</v>
      </c>
      <c r="C1216" s="1201"/>
      <c r="D1216" s="1202"/>
      <c r="E1216" s="1202"/>
      <c r="F1216" s="1202"/>
      <c r="G1216" s="1202"/>
      <c r="H1216" s="1202"/>
      <c r="I1216" s="1202"/>
      <c r="J1216" s="1202"/>
      <c r="K1216" s="1202"/>
      <c r="L1216" s="1202"/>
      <c r="M1216" s="1202"/>
      <c r="N1216" s="1202"/>
      <c r="O1216" s="1202"/>
      <c r="P1216" s="1202"/>
      <c r="Q1216" s="1202"/>
      <c r="R1216" s="1202"/>
      <c r="S1216" s="1203" t="s">
        <v>163</v>
      </c>
      <c r="T1216" s="1203"/>
      <c r="U1216" s="1203"/>
      <c r="V1216" s="1204"/>
    </row>
    <row r="1217" spans="1:22" ht="16" customHeight="1">
      <c r="A1217" s="597"/>
      <c r="B1217" s="1216" t="s">
        <v>47</v>
      </c>
      <c r="C1217" s="1217"/>
      <c r="D1217" s="1217"/>
      <c r="E1217" s="1217"/>
      <c r="F1217" s="1217"/>
      <c r="G1217" s="1217"/>
      <c r="H1217" s="1217"/>
      <c r="I1217" s="1217"/>
      <c r="J1217" s="1217"/>
      <c r="K1217" s="1217"/>
      <c r="L1217" s="1217"/>
      <c r="M1217" s="1217"/>
      <c r="N1217" s="1217"/>
      <c r="O1217" s="1217"/>
      <c r="P1217" s="1217"/>
      <c r="Q1217" s="1217"/>
      <c r="R1217" s="1217"/>
      <c r="S1217" s="1217"/>
      <c r="T1217" s="1217"/>
      <c r="U1217" s="1217"/>
      <c r="V1217" s="1218"/>
    </row>
    <row r="1218" spans="1:22" ht="16" customHeight="1">
      <c r="A1218" s="598"/>
      <c r="B1218" s="1219" t="str">
        <f>'statement of marks'!$A$1</f>
        <v>jk- ck- ek/;fed fo|ky; uohu] fuEckgsM+k</v>
      </c>
      <c r="C1218" s="1220"/>
      <c r="D1218" s="1220"/>
      <c r="E1218" s="1220"/>
      <c r="F1218" s="1220"/>
      <c r="G1218" s="1220"/>
      <c r="H1218" s="1220"/>
      <c r="I1218" s="1220"/>
      <c r="J1218" s="1220"/>
      <c r="K1218" s="1220"/>
      <c r="L1218" s="1220"/>
      <c r="M1218" s="1220"/>
      <c r="N1218" s="1220"/>
      <c r="O1218" s="1220"/>
      <c r="P1218" s="1220"/>
      <c r="Q1218" s="1220"/>
      <c r="R1218" s="1220"/>
      <c r="S1218" s="1220"/>
      <c r="T1218" s="1220"/>
      <c r="U1218" s="1220"/>
      <c r="V1218" s="1221"/>
    </row>
    <row r="1219" spans="1:22" ht="16" customHeight="1">
      <c r="A1219" s="598"/>
      <c r="B1219" s="1114" t="s">
        <v>467</v>
      </c>
      <c r="C1219" s="1115"/>
      <c r="D1219" s="1119" t="str">
        <f>'statement of marks'!$H$3</f>
        <v>2015-16</v>
      </c>
      <c r="E1219" s="1119"/>
      <c r="F1219" s="1119"/>
      <c r="G1219" s="1119"/>
      <c r="H1219" s="1119"/>
      <c r="I1219" s="1119"/>
      <c r="J1219" s="1119"/>
      <c r="K1219" s="1119"/>
      <c r="L1219" s="1119"/>
      <c r="M1219" s="1119"/>
      <c r="N1219" s="1119"/>
      <c r="O1219" s="1119"/>
      <c r="P1219" s="1119"/>
      <c r="Q1219" s="1119"/>
      <c r="R1219" s="1119"/>
      <c r="S1219" s="1119"/>
      <c r="T1219" s="1119"/>
      <c r="U1219" s="1119"/>
      <c r="V1219" s="1196"/>
    </row>
    <row r="1220" spans="1:22" ht="16" customHeight="1">
      <c r="A1220" s="598"/>
      <c r="B1220" s="1114" t="s">
        <v>218</v>
      </c>
      <c r="C1220" s="1115"/>
      <c r="D1220" s="1115" t="str">
        <f>IF('statement of marks'!J45="","",'statement of marks'!J45)</f>
        <v/>
      </c>
      <c r="E1220" s="1115"/>
      <c r="F1220" s="1115"/>
      <c r="G1220" s="1115"/>
      <c r="H1220" s="1115"/>
      <c r="I1220" s="1115"/>
      <c r="J1220" s="1115"/>
      <c r="K1220" s="1115"/>
      <c r="L1220" s="1115"/>
      <c r="M1220" s="1115"/>
      <c r="N1220" s="1115"/>
      <c r="O1220" s="1115"/>
      <c r="P1220" s="1115"/>
      <c r="Q1220" s="1115"/>
      <c r="R1220" s="1115"/>
      <c r="S1220" s="1115"/>
      <c r="T1220" s="1115"/>
      <c r="U1220" s="1115"/>
      <c r="V1220" s="1197"/>
    </row>
    <row r="1221" spans="1:22" ht="16" customHeight="1">
      <c r="A1221" s="598"/>
      <c r="B1221" s="1114" t="s">
        <v>219</v>
      </c>
      <c r="C1221" s="1115"/>
      <c r="D1221" s="1115" t="str">
        <f>IF('statement of marks'!K45="","",'statement of marks'!K45)</f>
        <v/>
      </c>
      <c r="E1221" s="1115"/>
      <c r="F1221" s="1115"/>
      <c r="G1221" s="1115"/>
      <c r="H1221" s="1115"/>
      <c r="I1221" s="1115"/>
      <c r="J1221" s="1115"/>
      <c r="K1221" s="1115"/>
      <c r="L1221" s="1115"/>
      <c r="M1221" s="1115"/>
      <c r="N1221" s="1115"/>
      <c r="O1221" s="1115"/>
      <c r="P1221" s="1115"/>
      <c r="Q1221" s="1115"/>
      <c r="R1221" s="1115"/>
      <c r="S1221" s="1115"/>
      <c r="T1221" s="1115"/>
      <c r="U1221" s="1115"/>
      <c r="V1221" s="1197"/>
    </row>
    <row r="1222" spans="1:22" ht="16" customHeight="1">
      <c r="A1222" s="598"/>
      <c r="B1222" s="1114" t="s">
        <v>220</v>
      </c>
      <c r="C1222" s="1115"/>
      <c r="D1222" s="1115" t="str">
        <f>IF('statement of marks'!L45="","",'statement of marks'!L45)</f>
        <v/>
      </c>
      <c r="E1222" s="1115"/>
      <c r="F1222" s="1115"/>
      <c r="G1222" s="1115"/>
      <c r="H1222" s="1115"/>
      <c r="I1222" s="1115"/>
      <c r="J1222" s="1115"/>
      <c r="K1222" s="1115"/>
      <c r="L1222" s="1115"/>
      <c r="M1222" s="1115"/>
      <c r="N1222" s="1115"/>
      <c r="O1222" s="1115"/>
      <c r="P1222" s="1115"/>
      <c r="Q1222" s="1115"/>
      <c r="R1222" s="1115"/>
      <c r="S1222" s="1115"/>
      <c r="T1222" s="1115"/>
      <c r="U1222" s="1115"/>
      <c r="V1222" s="1197"/>
    </row>
    <row r="1223" spans="1:22" ht="16" customHeight="1">
      <c r="A1223" s="598"/>
      <c r="B1223" s="1114" t="s">
        <v>221</v>
      </c>
      <c r="C1223" s="1115"/>
      <c r="D1223" s="1119" t="str">
        <f>'statement of marks'!$G$3</f>
        <v>6 A</v>
      </c>
      <c r="E1223" s="1119"/>
      <c r="F1223" s="1119"/>
      <c r="G1223" s="1115" t="s">
        <v>9</v>
      </c>
      <c r="H1223" s="1115"/>
      <c r="I1223" s="1115"/>
      <c r="J1223" s="1119" t="str">
        <f>IF('statement of marks'!D45="","",'statement of marks'!D45)</f>
        <v/>
      </c>
      <c r="K1223" s="1119"/>
      <c r="L1223" s="1119"/>
      <c r="M1223" s="1115" t="s">
        <v>222</v>
      </c>
      <c r="N1223" s="1115"/>
      <c r="O1223" s="1115"/>
      <c r="P1223" s="1119" t="str">
        <f>IF('statement of marks'!F45="","",'statement of marks'!F45)</f>
        <v/>
      </c>
      <c r="Q1223" s="1119"/>
      <c r="R1223" s="1119"/>
      <c r="S1223" s="1214" t="str">
        <f>IF('statement of marks'!$J$3="","",'statement of marks'!$J$3)</f>
        <v xml:space="preserve">fo|ky; dk Mk;l dksM+ </v>
      </c>
      <c r="T1223" s="1214"/>
      <c r="U1223" s="1214"/>
      <c r="V1223" s="1215"/>
    </row>
    <row r="1224" spans="1:22" ht="16" customHeight="1">
      <c r="A1224" s="598"/>
      <c r="B1224" s="601" t="s">
        <v>0</v>
      </c>
      <c r="C1224" s="602"/>
      <c r="D1224" s="1121" t="str">
        <f>IF('statement of marks'!H45="","",'statement of marks'!H45)</f>
        <v/>
      </c>
      <c r="E1224" s="1121"/>
      <c r="F1224" s="1121"/>
      <c r="G1224" s="1115" t="str">
        <f>IF('statement of marks'!I45="","",'statement of marks'!I45)</f>
        <v/>
      </c>
      <c r="H1224" s="1115"/>
      <c r="I1224" s="1115"/>
      <c r="J1224" s="1115"/>
      <c r="K1224" s="1115"/>
      <c r="L1224" s="1115"/>
      <c r="M1224" s="1115"/>
      <c r="N1224" s="1115"/>
      <c r="O1224" s="1115"/>
      <c r="P1224" s="1115"/>
      <c r="Q1224" s="1115"/>
      <c r="R1224" s="1115"/>
      <c r="S1224" s="1190" t="str">
        <f>IF('statement of marks'!$K$3="","",'statement of marks'!$K$3)</f>
        <v xml:space="preserve">08291009401   </v>
      </c>
      <c r="T1224" s="1190"/>
      <c r="U1224" s="1190"/>
      <c r="V1224" s="1191"/>
    </row>
    <row r="1225" spans="1:22" ht="16" customHeight="1">
      <c r="A1225" s="598"/>
      <c r="B1225" s="561" t="s">
        <v>28</v>
      </c>
      <c r="C1225" s="603" t="s">
        <v>97</v>
      </c>
      <c r="D1225" s="1081" t="s">
        <v>1</v>
      </c>
      <c r="E1225" s="1081"/>
      <c r="F1225" s="1081"/>
      <c r="G1225" s="1081" t="s">
        <v>21</v>
      </c>
      <c r="H1225" s="1081"/>
      <c r="I1225" s="1081"/>
      <c r="J1225" s="1081" t="s">
        <v>68</v>
      </c>
      <c r="K1225" s="1081"/>
      <c r="L1225" s="1081"/>
      <c r="M1225" s="1081" t="s">
        <v>98</v>
      </c>
      <c r="N1225" s="1081"/>
      <c r="O1225" s="1081"/>
      <c r="P1225" s="1192" t="s">
        <v>278</v>
      </c>
      <c r="Q1225" s="1193" t="s">
        <v>459</v>
      </c>
      <c r="R1225" s="1193"/>
      <c r="S1225" s="1193"/>
      <c r="T1225" s="1194" t="s">
        <v>458</v>
      </c>
      <c r="U1225" s="1194"/>
      <c r="V1225" s="1195"/>
    </row>
    <row r="1226" spans="1:22" ht="16" customHeight="1">
      <c r="A1226" s="598"/>
      <c r="B1226" s="561"/>
      <c r="C1226" s="603"/>
      <c r="D1226" s="596" t="s">
        <v>468</v>
      </c>
      <c r="E1226" s="596" t="s">
        <v>469</v>
      </c>
      <c r="F1226" s="604" t="s">
        <v>2</v>
      </c>
      <c r="G1226" s="596" t="s">
        <v>468</v>
      </c>
      <c r="H1226" s="596" t="s">
        <v>469</v>
      </c>
      <c r="I1226" s="604" t="s">
        <v>2</v>
      </c>
      <c r="J1226" s="596" t="s">
        <v>468</v>
      </c>
      <c r="K1226" s="596" t="s">
        <v>469</v>
      </c>
      <c r="L1226" s="604" t="s">
        <v>2</v>
      </c>
      <c r="M1226" s="596" t="s">
        <v>468</v>
      </c>
      <c r="N1226" s="596" t="s">
        <v>469</v>
      </c>
      <c r="O1226" s="604" t="s">
        <v>2</v>
      </c>
      <c r="P1226" s="1192"/>
      <c r="Q1226" s="596" t="s">
        <v>468</v>
      </c>
      <c r="R1226" s="596" t="s">
        <v>469</v>
      </c>
      <c r="S1226" s="608" t="s">
        <v>2</v>
      </c>
      <c r="T1226" s="618" t="s">
        <v>304</v>
      </c>
      <c r="U1226" s="619" t="s">
        <v>5</v>
      </c>
      <c r="V1226" s="620" t="s">
        <v>464</v>
      </c>
    </row>
    <row r="1227" spans="1:22" ht="16" customHeight="1">
      <c r="A1227" s="599"/>
      <c r="B1227" s="1178" t="s">
        <v>3</v>
      </c>
      <c r="C1227" s="1179"/>
      <c r="D1227" s="579">
        <f>IF('statement of marks'!M$6="","",'statement of marks'!M$6)</f>
        <v>5</v>
      </c>
      <c r="E1227" s="579">
        <f>IF('statement of marks'!N$6="","",'statement of marks'!N$6)</f>
        <v>5</v>
      </c>
      <c r="F1227" s="605">
        <f>IF('statement of marks'!O$6="","",'statement of marks'!O$6)</f>
        <v>10</v>
      </c>
      <c r="G1227" s="579">
        <f>IF('statement of marks'!P$6="","",'statement of marks'!P$6)</f>
        <v>5</v>
      </c>
      <c r="H1227" s="579">
        <f>IF('statement of marks'!Q$6="","",'statement of marks'!Q$6)</f>
        <v>5</v>
      </c>
      <c r="I1227" s="605">
        <f>IF('statement of marks'!R$6="","",'statement of marks'!R$6)</f>
        <v>10</v>
      </c>
      <c r="J1227" s="579">
        <f>IF('statement of marks'!S$6="","",'statement of marks'!S$6)</f>
        <v>5</v>
      </c>
      <c r="K1227" s="579">
        <f>IF('statement of marks'!T$6="","",'statement of marks'!T$6)</f>
        <v>5</v>
      </c>
      <c r="L1227" s="605">
        <f>IF('statement of marks'!U$6="","",'statement of marks'!U$6)</f>
        <v>10</v>
      </c>
      <c r="M1227" s="579">
        <f>IF('statement of marks'!W$6="","",'statement of marks'!W$6)</f>
        <v>50</v>
      </c>
      <c r="N1227" s="579">
        <f>IF('statement of marks'!X$6="","",'statement of marks'!X$6)</f>
        <v>20</v>
      </c>
      <c r="O1227" s="605">
        <f>IF('statement of marks'!Y$6="","",'statement of marks'!Y$6)</f>
        <v>70</v>
      </c>
      <c r="P1227" s="580">
        <f>IF('statement of marks'!Z$6="","",'statement of marks'!Z$6)</f>
        <v>100</v>
      </c>
      <c r="Q1227" s="579">
        <f>IF('statement of marks'!AA$6="","",'statement of marks'!AA$6)</f>
        <v>70</v>
      </c>
      <c r="R1227" s="579">
        <f>IF('statement of marks'!AB$6="","",'statement of marks'!AB$6)</f>
        <v>30</v>
      </c>
      <c r="S1227" s="605">
        <f>IF('statement of marks'!AC$6="","",'statement of marks'!AC$6)</f>
        <v>100</v>
      </c>
      <c r="T1227" s="615">
        <f>IF('statement of marks'!AD$6="","",'statement of marks'!AD$6)</f>
        <v>200</v>
      </c>
      <c r="U1227" s="615" t="str">
        <f>IF('statement of marks'!AE$6="","",'statement of marks'!AE$6)</f>
        <v/>
      </c>
      <c r="V1227" s="621" t="str">
        <f>IF('statement of marks'!AF$6="","",'statement of marks'!AF$6)</f>
        <v/>
      </c>
    </row>
    <row r="1228" spans="1:22" ht="16" customHeight="1">
      <c r="A1228" s="598"/>
      <c r="B1228" s="1114" t="str">
        <f>IF('statement of marks'!$M$3="","",'statement of marks'!$M$3)</f>
        <v>fgUnh</v>
      </c>
      <c r="C1228" s="1115"/>
      <c r="D1228" s="275" t="str">
        <f>IF('statement of marks'!M45="","",'statement of marks'!M45)</f>
        <v/>
      </c>
      <c r="E1228" s="275" t="str">
        <f>IF('statement of marks'!N45="","",'statement of marks'!N45)</f>
        <v/>
      </c>
      <c r="F1228" s="606" t="str">
        <f>IF('statement of marks'!O45="","",'statement of marks'!O45)</f>
        <v/>
      </c>
      <c r="G1228" s="275" t="str">
        <f>IF('statement of marks'!P45="","",'statement of marks'!P45)</f>
        <v/>
      </c>
      <c r="H1228" s="275" t="str">
        <f>IF('statement of marks'!Q45="","",'statement of marks'!Q45)</f>
        <v/>
      </c>
      <c r="I1228" s="606" t="str">
        <f>IF('statement of marks'!R45="","",'statement of marks'!R45)</f>
        <v/>
      </c>
      <c r="J1228" s="275" t="str">
        <f>IF('statement of marks'!S45="","",'statement of marks'!S45)</f>
        <v/>
      </c>
      <c r="K1228" s="275" t="str">
        <f>IF('statement of marks'!T45="","",'statement of marks'!T45)</f>
        <v/>
      </c>
      <c r="L1228" s="606" t="str">
        <f>IF('statement of marks'!U45="","",'statement of marks'!U45)</f>
        <v/>
      </c>
      <c r="M1228" s="275" t="str">
        <f>IF('statement of marks'!W45="","",'statement of marks'!W45)</f>
        <v/>
      </c>
      <c r="N1228" s="275" t="str">
        <f>IF('statement of marks'!X45="","",'statement of marks'!X45)</f>
        <v/>
      </c>
      <c r="O1228" s="606" t="str">
        <f>IF('statement of marks'!Y45="","",'statement of marks'!Y45)</f>
        <v/>
      </c>
      <c r="P1228" s="277" t="str">
        <f>IF('statement of marks'!Z45="","",'statement of marks'!Z45)</f>
        <v/>
      </c>
      <c r="Q1228" s="275" t="str">
        <f>IF('statement of marks'!AA45="","",'statement of marks'!AA45)</f>
        <v/>
      </c>
      <c r="R1228" s="275" t="str">
        <f>IF('statement of marks'!AB45="","",'statement of marks'!AB45)</f>
        <v/>
      </c>
      <c r="S1228" s="606" t="str">
        <f>IF('statement of marks'!AC45="","",'statement of marks'!AC45)</f>
        <v/>
      </c>
      <c r="T1228" s="578" t="str">
        <f>IF('statement of marks'!AD45="","",'statement of marks'!AD45)</f>
        <v/>
      </c>
      <c r="U1228" s="578" t="str">
        <f>IF('statement of marks'!AE45="","",'statement of marks'!AE45)</f>
        <v/>
      </c>
      <c r="V1228" s="612" t="str">
        <f>IF('statement of marks'!AF45="","",'statement of marks'!AF45)</f>
        <v/>
      </c>
    </row>
    <row r="1229" spans="1:22" ht="16" customHeight="1">
      <c r="A1229" s="598"/>
      <c r="B1229" s="1114" t="str">
        <f>IF('statement of marks'!$AI$3="","",'statement of marks'!$AI$3)</f>
        <v>vaxszth</v>
      </c>
      <c r="C1229" s="1115"/>
      <c r="D1229" s="275" t="str">
        <f>IF('statement of marks'!AI45="","",'statement of marks'!AI45)</f>
        <v/>
      </c>
      <c r="E1229" s="275" t="str">
        <f>IF('statement of marks'!AJ45="","",'statement of marks'!AJ45)</f>
        <v/>
      </c>
      <c r="F1229" s="606" t="str">
        <f>IF('statement of marks'!AK45="","",'statement of marks'!AK45)</f>
        <v/>
      </c>
      <c r="G1229" s="275" t="str">
        <f>IF('statement of marks'!AL45="","",'statement of marks'!AL45)</f>
        <v/>
      </c>
      <c r="H1229" s="275" t="str">
        <f>IF('statement of marks'!AM45="","",'statement of marks'!AM45)</f>
        <v/>
      </c>
      <c r="I1229" s="606" t="str">
        <f>IF('statement of marks'!AN45="","",'statement of marks'!AN45)</f>
        <v/>
      </c>
      <c r="J1229" s="275" t="str">
        <f>IF('statement of marks'!AO45="","",'statement of marks'!AO45)</f>
        <v/>
      </c>
      <c r="K1229" s="275" t="str">
        <f>IF('statement of marks'!AP45="","",'statement of marks'!AP45)</f>
        <v/>
      </c>
      <c r="L1229" s="606" t="str">
        <f>IF('statement of marks'!AQ45="","",'statement of marks'!AQ45)</f>
        <v/>
      </c>
      <c r="M1229" s="275" t="str">
        <f>IF('statement of marks'!AS45="","",'statement of marks'!AS45)</f>
        <v/>
      </c>
      <c r="N1229" s="275" t="str">
        <f>IF('statement of marks'!AT45="","",'statement of marks'!AT45)</f>
        <v/>
      </c>
      <c r="O1229" s="606" t="str">
        <f>IF('statement of marks'!AU45="","",'statement of marks'!AU45)</f>
        <v/>
      </c>
      <c r="P1229" s="277" t="str">
        <f>IF('statement of marks'!AV45="","",'statement of marks'!AV45)</f>
        <v/>
      </c>
      <c r="Q1229" s="275" t="str">
        <f>IF('statement of marks'!AW45="","",'statement of marks'!AW45)</f>
        <v/>
      </c>
      <c r="R1229" s="275" t="str">
        <f>IF('statement of marks'!AX45="","",'statement of marks'!AX45)</f>
        <v/>
      </c>
      <c r="S1229" s="606" t="str">
        <f>IF('statement of marks'!AY45="","",'statement of marks'!AY45)</f>
        <v/>
      </c>
      <c r="T1229" s="578" t="str">
        <f>IF('statement of marks'!AZ45="","",'statement of marks'!AZ45)</f>
        <v/>
      </c>
      <c r="U1229" s="578" t="str">
        <f>IF('statement of marks'!BA45="","",'statement of marks'!BA45)</f>
        <v/>
      </c>
      <c r="V1229" s="612" t="str">
        <f>IF('statement of marks'!BB45="","",'statement of marks'!BB45)</f>
        <v/>
      </c>
    </row>
    <row r="1230" spans="1:22" ht="16" customHeight="1">
      <c r="A1230" s="598"/>
      <c r="B1230" s="1114" t="str">
        <f>IF('statement of marks'!BE45="s","laLd`r",IF('statement of marks'!BE45="u","mnwZ",IF('statement of marks'!BE45="g","xqtjkrh",IF('statement of marks'!BE45="p","iatkch",IF('statement of marks'!BE45="sd","fla/kh","r`rh; Hkk""kk")))))</f>
        <v>r`rh; Hkk"kk</v>
      </c>
      <c r="C1230" s="1115"/>
      <c r="D1230" s="275" t="str">
        <f>IF('statement of marks'!BF45="","",'statement of marks'!BF45)</f>
        <v/>
      </c>
      <c r="E1230" s="275" t="str">
        <f>IF('statement of marks'!BG45="","",'statement of marks'!BG45)</f>
        <v/>
      </c>
      <c r="F1230" s="606" t="str">
        <f>IF('statement of marks'!BH45="","",'statement of marks'!BH45)</f>
        <v/>
      </c>
      <c r="G1230" s="275" t="str">
        <f>IF('statement of marks'!BI45="","",'statement of marks'!BI45)</f>
        <v/>
      </c>
      <c r="H1230" s="275" t="str">
        <f>IF('statement of marks'!BJ45="","",'statement of marks'!BJ45)</f>
        <v/>
      </c>
      <c r="I1230" s="606" t="str">
        <f>IF('statement of marks'!BK45="","",'statement of marks'!BK45)</f>
        <v/>
      </c>
      <c r="J1230" s="275" t="str">
        <f>IF('statement of marks'!BL45="","",'statement of marks'!BL45)</f>
        <v/>
      </c>
      <c r="K1230" s="275" t="str">
        <f>IF('statement of marks'!BM45="","",'statement of marks'!BM45)</f>
        <v/>
      </c>
      <c r="L1230" s="606" t="str">
        <f>IF('statement of marks'!BN45="","",'statement of marks'!BN45)</f>
        <v/>
      </c>
      <c r="M1230" s="275" t="str">
        <f>IF('statement of marks'!BP45="","",'statement of marks'!BP45)</f>
        <v/>
      </c>
      <c r="N1230" s="275" t="str">
        <f>IF('statement of marks'!BQ45="","",'statement of marks'!BQ45)</f>
        <v/>
      </c>
      <c r="O1230" s="606" t="str">
        <f>IF('statement of marks'!BR45="","",'statement of marks'!BR45)</f>
        <v/>
      </c>
      <c r="P1230" s="277" t="str">
        <f>IF('statement of marks'!BS45="","",'statement of marks'!BS45)</f>
        <v/>
      </c>
      <c r="Q1230" s="275" t="str">
        <f>IF('statement of marks'!BT45="","",'statement of marks'!BT45)</f>
        <v/>
      </c>
      <c r="R1230" s="275" t="str">
        <f>IF('statement of marks'!BU45="","",'statement of marks'!BU45)</f>
        <v/>
      </c>
      <c r="S1230" s="606" t="str">
        <f>IF('statement of marks'!BV45="","",'statement of marks'!BV45)</f>
        <v/>
      </c>
      <c r="T1230" s="578" t="str">
        <f>IF('statement of marks'!BW45="","",'statement of marks'!BW45)</f>
        <v/>
      </c>
      <c r="U1230" s="578" t="str">
        <f>IF('statement of marks'!BX45="","",'statement of marks'!BX45)</f>
        <v/>
      </c>
      <c r="V1230" s="612" t="str">
        <f>IF('statement of marks'!BY45="","",'statement of marks'!BY45)</f>
        <v/>
      </c>
    </row>
    <row r="1231" spans="1:22" ht="16" customHeight="1">
      <c r="A1231" s="598"/>
      <c r="B1231" s="1114" t="str">
        <f>IF('statement of marks'!$CB$3="","",'statement of marks'!$CB$3)</f>
        <v>xf.kr</v>
      </c>
      <c r="C1231" s="1115"/>
      <c r="D1231" s="275" t="str">
        <f>IF('statement of marks'!CB45="","",'statement of marks'!CB45)</f>
        <v/>
      </c>
      <c r="E1231" s="275" t="str">
        <f>IF('statement of marks'!CC45="","",'statement of marks'!CC45)</f>
        <v/>
      </c>
      <c r="F1231" s="606" t="str">
        <f>IF('statement of marks'!CD45="","",'statement of marks'!CD45)</f>
        <v/>
      </c>
      <c r="G1231" s="275" t="str">
        <f>IF('statement of marks'!CE45="","",'statement of marks'!CE45)</f>
        <v/>
      </c>
      <c r="H1231" s="275" t="str">
        <f>IF('statement of marks'!CF45="","",'statement of marks'!CF45)</f>
        <v/>
      </c>
      <c r="I1231" s="606" t="str">
        <f>IF('statement of marks'!CG45="","",'statement of marks'!CG45)</f>
        <v/>
      </c>
      <c r="J1231" s="275" t="str">
        <f>IF('statement of marks'!CH45="","",'statement of marks'!CH45)</f>
        <v/>
      </c>
      <c r="K1231" s="275" t="str">
        <f>IF('statement of marks'!CI45="","",'statement of marks'!CI45)</f>
        <v/>
      </c>
      <c r="L1231" s="606" t="str">
        <f>IF('statement of marks'!CJ45="","",'statement of marks'!CJ45)</f>
        <v/>
      </c>
      <c r="M1231" s="275" t="str">
        <f>IF('statement of marks'!CL45="","",'statement of marks'!CL45)</f>
        <v/>
      </c>
      <c r="N1231" s="275" t="str">
        <f>IF('statement of marks'!CM45="","",'statement of marks'!CM45)</f>
        <v/>
      </c>
      <c r="O1231" s="606" t="str">
        <f>IF('statement of marks'!CN45="","",'statement of marks'!CN45)</f>
        <v/>
      </c>
      <c r="P1231" s="277" t="str">
        <f>IF('statement of marks'!CO45="","",'statement of marks'!CO45)</f>
        <v/>
      </c>
      <c r="Q1231" s="275" t="str">
        <f>IF('statement of marks'!CP45="","",'statement of marks'!CP45)</f>
        <v/>
      </c>
      <c r="R1231" s="275" t="str">
        <f>IF('statement of marks'!CQ45="","",'statement of marks'!CQ45)</f>
        <v/>
      </c>
      <c r="S1231" s="606" t="str">
        <f>IF('statement of marks'!CR45="","",'statement of marks'!CR45)</f>
        <v/>
      </c>
      <c r="T1231" s="578" t="str">
        <f>IF('statement of marks'!CS45="","",'statement of marks'!CS45)</f>
        <v/>
      </c>
      <c r="U1231" s="578" t="str">
        <f>IF('statement of marks'!CT45="","",'statement of marks'!CT45)</f>
        <v/>
      </c>
      <c r="V1231" s="612" t="str">
        <f>IF('statement of marks'!CU45="","",'statement of marks'!CU45)</f>
        <v/>
      </c>
    </row>
    <row r="1232" spans="1:22" ht="16" customHeight="1">
      <c r="A1232" s="598"/>
      <c r="B1232" s="1114" t="str">
        <f>IF('statement of marks'!$CX$3="","",'statement of marks'!$CX$3)</f>
        <v>foKku</v>
      </c>
      <c r="C1232" s="1115"/>
      <c r="D1232" s="275" t="str">
        <f>IF('statement of marks'!CX45="","",'statement of marks'!CX45)</f>
        <v/>
      </c>
      <c r="E1232" s="275" t="str">
        <f>IF('statement of marks'!CY45="","",'statement of marks'!CY45)</f>
        <v/>
      </c>
      <c r="F1232" s="606" t="str">
        <f>IF('statement of marks'!CZ45="","",'statement of marks'!CZ45)</f>
        <v/>
      </c>
      <c r="G1232" s="275" t="str">
        <f>IF('statement of marks'!DA45="","",'statement of marks'!DA45)</f>
        <v/>
      </c>
      <c r="H1232" s="275" t="str">
        <f>IF('statement of marks'!DB45="","",'statement of marks'!DB45)</f>
        <v/>
      </c>
      <c r="I1232" s="606" t="str">
        <f>IF('statement of marks'!DC45="","",'statement of marks'!DC45)</f>
        <v/>
      </c>
      <c r="J1232" s="275" t="str">
        <f>IF('statement of marks'!DD45="","",'statement of marks'!DD45)</f>
        <v/>
      </c>
      <c r="K1232" s="275" t="str">
        <f>IF('statement of marks'!DE45="","",'statement of marks'!DE45)</f>
        <v/>
      </c>
      <c r="L1232" s="606" t="str">
        <f>IF('statement of marks'!DF45="","",'statement of marks'!DF45)</f>
        <v/>
      </c>
      <c r="M1232" s="275" t="str">
        <f>IF('statement of marks'!DH45="","",'statement of marks'!DH45)</f>
        <v/>
      </c>
      <c r="N1232" s="275" t="str">
        <f>IF('statement of marks'!DI45="","",'statement of marks'!DI45)</f>
        <v/>
      </c>
      <c r="O1232" s="606" t="str">
        <f>IF('statement of marks'!DJ45="","",'statement of marks'!DJ45)</f>
        <v/>
      </c>
      <c r="P1232" s="277" t="str">
        <f>IF('statement of marks'!DK45="","",'statement of marks'!DK45)</f>
        <v/>
      </c>
      <c r="Q1232" s="275" t="str">
        <f>IF('statement of marks'!DL45="","",'statement of marks'!DL45)</f>
        <v/>
      </c>
      <c r="R1232" s="275" t="str">
        <f>IF('statement of marks'!DM45="","",'statement of marks'!DM45)</f>
        <v/>
      </c>
      <c r="S1232" s="606" t="str">
        <f>IF('statement of marks'!DN45="","",'statement of marks'!DN45)</f>
        <v/>
      </c>
      <c r="T1232" s="578" t="str">
        <f>IF('statement of marks'!DO45="","",'statement of marks'!DO45)</f>
        <v/>
      </c>
      <c r="U1232" s="578" t="str">
        <f>IF('statement of marks'!DP45="","",'statement of marks'!DP45)</f>
        <v/>
      </c>
      <c r="V1232" s="612" t="str">
        <f>IF('statement of marks'!DQ45="","",'statement of marks'!DQ45)</f>
        <v/>
      </c>
    </row>
    <row r="1233" spans="1:22" ht="16" customHeight="1">
      <c r="A1233" s="598"/>
      <c r="B1233" s="1114" t="str">
        <f>IF('statement of marks'!$DT$3="","",'statement of marks'!$DT$3)</f>
        <v>lkekftd foKku</v>
      </c>
      <c r="C1233" s="1115"/>
      <c r="D1233" s="275" t="str">
        <f>IF('statement of marks'!DT45="","",'statement of marks'!DT45)</f>
        <v/>
      </c>
      <c r="E1233" s="275" t="str">
        <f>IF('statement of marks'!DU45="","",'statement of marks'!DU45)</f>
        <v/>
      </c>
      <c r="F1233" s="606" t="str">
        <f>IF('statement of marks'!DV45="","",'statement of marks'!DV45)</f>
        <v/>
      </c>
      <c r="G1233" s="275" t="str">
        <f>IF('statement of marks'!DW45="","",'statement of marks'!DW45)</f>
        <v/>
      </c>
      <c r="H1233" s="275" t="str">
        <f>IF('statement of marks'!DX45="","",'statement of marks'!DX45)</f>
        <v/>
      </c>
      <c r="I1233" s="606" t="str">
        <f>IF('statement of marks'!DY45="","",'statement of marks'!DY45)</f>
        <v/>
      </c>
      <c r="J1233" s="275" t="str">
        <f>IF('statement of marks'!DZ45="","",'statement of marks'!DZ45)</f>
        <v/>
      </c>
      <c r="K1233" s="275" t="str">
        <f>IF('statement of marks'!EA45="","",'statement of marks'!EA45)</f>
        <v/>
      </c>
      <c r="L1233" s="606" t="str">
        <f>IF('statement of marks'!EB45="","",'statement of marks'!EB45)</f>
        <v/>
      </c>
      <c r="M1233" s="275" t="str">
        <f>IF('statement of marks'!ED45="","",'statement of marks'!ED45)</f>
        <v/>
      </c>
      <c r="N1233" s="275" t="str">
        <f>IF('statement of marks'!EE45="","",'statement of marks'!EE45)</f>
        <v/>
      </c>
      <c r="O1233" s="606" t="str">
        <f>IF('statement of marks'!EF45="","",'statement of marks'!EF45)</f>
        <v/>
      </c>
      <c r="P1233" s="277" t="str">
        <f>IF('statement of marks'!EG45="","",'statement of marks'!EG45)</f>
        <v/>
      </c>
      <c r="Q1233" s="275" t="str">
        <f>IF('statement of marks'!EH45="","",'statement of marks'!EH45)</f>
        <v/>
      </c>
      <c r="R1233" s="275" t="str">
        <f>IF('statement of marks'!EI45="","",'statement of marks'!EI45)</f>
        <v/>
      </c>
      <c r="S1233" s="606" t="str">
        <f>IF('statement of marks'!EJ45="","",'statement of marks'!EJ45)</f>
        <v/>
      </c>
      <c r="T1233" s="578" t="str">
        <f>IF('statement of marks'!EK45="","",'statement of marks'!EK45)</f>
        <v/>
      </c>
      <c r="U1233" s="578" t="str">
        <f>IF('statement of marks'!EL45="","",'statement of marks'!EL45)</f>
        <v/>
      </c>
      <c r="V1233" s="612" t="str">
        <f>IF('statement of marks'!EM45="","",'statement of marks'!EM45)</f>
        <v/>
      </c>
    </row>
    <row r="1234" spans="1:22" ht="16" customHeight="1">
      <c r="A1234" s="598"/>
      <c r="B1234" s="1117" t="s">
        <v>271</v>
      </c>
      <c r="C1234" s="1118"/>
      <c r="D1234" s="1081" t="s">
        <v>1</v>
      </c>
      <c r="E1234" s="1081"/>
      <c r="F1234" s="1081"/>
      <c r="G1234" s="1081" t="s">
        <v>21</v>
      </c>
      <c r="H1234" s="1081"/>
      <c r="I1234" s="1081"/>
      <c r="J1234" s="1081" t="s">
        <v>272</v>
      </c>
      <c r="K1234" s="1081"/>
      <c r="L1234" s="1081"/>
      <c r="M1234" s="1081" t="s">
        <v>68</v>
      </c>
      <c r="N1234" s="1081"/>
      <c r="O1234" s="1081"/>
      <c r="P1234" s="1081" t="s">
        <v>463</v>
      </c>
      <c r="Q1234" s="1081"/>
      <c r="R1234" s="1081"/>
      <c r="S1234" s="609"/>
      <c r="T1234" s="1187" t="s">
        <v>458</v>
      </c>
      <c r="U1234" s="1188"/>
      <c r="V1234" s="1189"/>
    </row>
    <row r="1235" spans="1:22" ht="16" customHeight="1">
      <c r="A1235" s="599"/>
      <c r="B1235" s="1175" t="s">
        <v>3</v>
      </c>
      <c r="C1235" s="1176"/>
      <c r="D1235" s="1177">
        <f>IF('statement of marks'!EP$6="","",'statement of marks'!EP$6)</f>
        <v>20</v>
      </c>
      <c r="E1235" s="1177"/>
      <c r="F1235" s="1177"/>
      <c r="G1235" s="1177">
        <f>IF('statement of marks'!EQ$6="","",'statement of marks'!EQ$6)</f>
        <v>20</v>
      </c>
      <c r="H1235" s="1177"/>
      <c r="I1235" s="1177"/>
      <c r="J1235" s="1177">
        <f>IF('statement of marks'!ES$6="","",'statement of marks'!ES$6)</f>
        <v>20</v>
      </c>
      <c r="K1235" s="1177"/>
      <c r="L1235" s="1177"/>
      <c r="M1235" s="1177">
        <f>IF('statement of marks'!ER$6="","",'statement of marks'!ER$6)</f>
        <v>20</v>
      </c>
      <c r="N1235" s="1177"/>
      <c r="O1235" s="1177"/>
      <c r="P1235" s="1177">
        <f>IF('statement of marks'!ET$6="","",'statement of marks'!ET$6)</f>
        <v>20</v>
      </c>
      <c r="Q1235" s="1177"/>
      <c r="R1235" s="1177"/>
      <c r="S1235" s="610" t="str">
        <f>IF('statement of marks'!FE$6="","",'statement of marks'!EX$6)</f>
        <v/>
      </c>
      <c r="T1235" s="615">
        <f>IF('statement of marks'!EU$6="","",'statement of marks'!EU$6)</f>
        <v>100</v>
      </c>
      <c r="U1235" s="616" t="s">
        <v>5</v>
      </c>
      <c r="V1235" s="617" t="s">
        <v>464</v>
      </c>
    </row>
    <row r="1236" spans="1:22" ht="16" customHeight="1">
      <c r="A1236" s="598"/>
      <c r="B1236" s="1114" t="str">
        <f>IF('statement of marks'!$EP$3="","",'statement of marks'!$EP$3)</f>
        <v>dk;kZuqHko</v>
      </c>
      <c r="C1236" s="1115"/>
      <c r="D1236" s="1103" t="str">
        <f>IF('statement of marks'!EP45="","",'statement of marks'!EP45)</f>
        <v/>
      </c>
      <c r="E1236" s="1103"/>
      <c r="F1236" s="1103"/>
      <c r="G1236" s="1103" t="str">
        <f>IF('statement of marks'!EQ45="","",'statement of marks'!EQ45)</f>
        <v/>
      </c>
      <c r="H1236" s="1103"/>
      <c r="I1236" s="1103"/>
      <c r="J1236" s="1103" t="str">
        <f>IF('statement of marks'!ES45="","",'statement of marks'!ES45)</f>
        <v/>
      </c>
      <c r="K1236" s="1103"/>
      <c r="L1236" s="1103"/>
      <c r="M1236" s="1103" t="str">
        <f>IF('statement of marks'!ER45="","",'statement of marks'!ER45)</f>
        <v/>
      </c>
      <c r="N1236" s="1103"/>
      <c r="O1236" s="1103"/>
      <c r="P1236" s="1103" t="str">
        <f>IF('statement of marks'!ET45="","",'statement of marks'!ET45)</f>
        <v/>
      </c>
      <c r="Q1236" s="1103"/>
      <c r="R1236" s="1103"/>
      <c r="S1236" s="611"/>
      <c r="T1236" s="613" t="str">
        <f>IF('statement of marks'!EU45="","",'statement of marks'!EU45)</f>
        <v/>
      </c>
      <c r="U1236" s="613" t="str">
        <f>IF('statement of marks'!EV45="","",'statement of marks'!EV45)</f>
        <v/>
      </c>
      <c r="V1236" s="614" t="str">
        <f>IF('statement of marks'!EW45="","",'statement of marks'!EW45)</f>
        <v/>
      </c>
    </row>
    <row r="1237" spans="1:22" ht="16" customHeight="1">
      <c r="A1237" s="598"/>
      <c r="B1237" s="1112" t="str">
        <f>IF('statement of marks'!$EZ$3="","",'statement of marks'!$EZ$3)</f>
        <v>dyk f'k{kk</v>
      </c>
      <c r="C1237" s="1113"/>
      <c r="D1237" s="1103" t="str">
        <f>IF('statement of marks'!EZ45="","",'statement of marks'!EZ45)</f>
        <v/>
      </c>
      <c r="E1237" s="1103"/>
      <c r="F1237" s="1103"/>
      <c r="G1237" s="1103" t="str">
        <f>IF('statement of marks'!FA45="","",'statement of marks'!FA45)</f>
        <v/>
      </c>
      <c r="H1237" s="1103"/>
      <c r="I1237" s="1103"/>
      <c r="J1237" s="1103" t="str">
        <f>IF('statement of marks'!FC45="","",'statement of marks'!FC45)</f>
        <v/>
      </c>
      <c r="K1237" s="1103"/>
      <c r="L1237" s="1103"/>
      <c r="M1237" s="1103" t="str">
        <f>IF('statement of marks'!FB45="","",'statement of marks'!FB45)</f>
        <v/>
      </c>
      <c r="N1237" s="1103"/>
      <c r="O1237" s="1103"/>
      <c r="P1237" s="1103" t="str">
        <f>IF('statement of marks'!FD45="","",'statement of marks'!FD45)</f>
        <v/>
      </c>
      <c r="Q1237" s="1103"/>
      <c r="R1237" s="1103"/>
      <c r="S1237" s="611"/>
      <c r="T1237" s="613" t="str">
        <f>IF('statement of marks'!FE45="","",'statement of marks'!FE45)</f>
        <v/>
      </c>
      <c r="U1237" s="613" t="str">
        <f>IF('statement of marks'!FF45="","",'statement of marks'!FF45)</f>
        <v/>
      </c>
      <c r="V1237" s="614" t="str">
        <f>IF('statement of marks'!FG45="","",'statement of marks'!FG45)</f>
        <v/>
      </c>
    </row>
    <row r="1238" spans="1:22" ht="16" customHeight="1">
      <c r="A1238" s="598"/>
      <c r="B1238" s="1109" t="str">
        <f>IF('statement of marks'!$FJ$3="","",'statement of marks'!$FJ$3)</f>
        <v>LokLF; ,oe~ 'kkjhfjd f'k{kk</v>
      </c>
      <c r="C1238" s="1110"/>
      <c r="D1238" s="1103" t="str">
        <f>IF('statement of marks'!FJ45="","",'statement of marks'!FJ45)</f>
        <v/>
      </c>
      <c r="E1238" s="1103"/>
      <c r="F1238" s="1103"/>
      <c r="G1238" s="1103" t="str">
        <f>IF('statement of marks'!FK45="","",'statement of marks'!FK45)</f>
        <v/>
      </c>
      <c r="H1238" s="1103"/>
      <c r="I1238" s="1103"/>
      <c r="J1238" s="1103" t="str">
        <f>IF('statement of marks'!FM45="","",'statement of marks'!FM45)</f>
        <v/>
      </c>
      <c r="K1238" s="1103"/>
      <c r="L1238" s="1103"/>
      <c r="M1238" s="1103" t="str">
        <f>IF('statement of marks'!FL45="","",'statement of marks'!FL45)</f>
        <v/>
      </c>
      <c r="N1238" s="1103"/>
      <c r="O1238" s="1103"/>
      <c r="P1238" s="1103" t="str">
        <f>IF('statement of marks'!FN45="","",'statement of marks'!FN45)</f>
        <v/>
      </c>
      <c r="Q1238" s="1103"/>
      <c r="R1238" s="1103"/>
      <c r="S1238" s="611"/>
      <c r="T1238" s="613" t="str">
        <f>IF('statement of marks'!FO45="","",'statement of marks'!FO45)</f>
        <v/>
      </c>
      <c r="U1238" s="613" t="str">
        <f>IF('statement of marks'!FP45="","",'statement of marks'!FP45)</f>
        <v/>
      </c>
      <c r="V1238" s="614" t="str">
        <f>IF('statement of marks'!FQ45="","",'statement of marks'!FQ45)</f>
        <v/>
      </c>
    </row>
    <row r="1239" spans="1:22" ht="16" customHeight="1">
      <c r="A1239" s="598"/>
      <c r="B1239" s="1104" t="s">
        <v>273</v>
      </c>
      <c r="C1239" s="1105"/>
      <c r="D1239" s="1213" t="str">
        <f>details!$DZ$3</f>
        <v>vxLr rd</v>
      </c>
      <c r="E1239" s="1213"/>
      <c r="F1239" s="1213"/>
      <c r="G1239" s="1213" t="str">
        <f>details!$ED$3</f>
        <v>vDVwcj rd</v>
      </c>
      <c r="H1239" s="1213"/>
      <c r="I1239" s="1213"/>
      <c r="J1239" s="1213" t="str">
        <f>details!$EL$3</f>
        <v>Qjojh rd</v>
      </c>
      <c r="K1239" s="1213"/>
      <c r="L1239" s="1213"/>
      <c r="M1239" s="1213" t="str">
        <f>details!$EH$3</f>
        <v>fnlEcj rd</v>
      </c>
      <c r="N1239" s="1213"/>
      <c r="O1239" s="1213"/>
      <c r="P1239" s="1213" t="str">
        <f>details!$EP$3</f>
        <v>loZ ;ksx</v>
      </c>
      <c r="Q1239" s="1213"/>
      <c r="R1239" s="1213"/>
      <c r="S1239" s="1222" t="s">
        <v>475</v>
      </c>
      <c r="T1239" s="1223"/>
      <c r="U1239" s="1223"/>
      <c r="V1239" s="1224"/>
    </row>
    <row r="1240" spans="1:22" ht="16" customHeight="1">
      <c r="A1240" s="598"/>
      <c r="B1240" s="1100" t="s">
        <v>99</v>
      </c>
      <c r="C1240" s="1101"/>
      <c r="D1240" s="1102" t="str">
        <f>IF(details!EA45="","",details!EA45)</f>
        <v/>
      </c>
      <c r="E1240" s="1102"/>
      <c r="F1240" s="1102"/>
      <c r="G1240" s="1102" t="str">
        <f>IF(details!EE45="","",details!EE45)</f>
        <v/>
      </c>
      <c r="H1240" s="1102"/>
      <c r="I1240" s="1102"/>
      <c r="J1240" s="1102" t="str">
        <f>IF(details!EM45="","",details!EM45)</f>
        <v/>
      </c>
      <c r="K1240" s="1102"/>
      <c r="L1240" s="1102"/>
      <c r="M1240" s="1102" t="str">
        <f>IF(details!EI45="","",details!EI45)</f>
        <v/>
      </c>
      <c r="N1240" s="1102"/>
      <c r="O1240" s="1102"/>
      <c r="P1240" s="1102" t="str">
        <f>IF(details!EQ45="","",details!EQ45)</f>
        <v/>
      </c>
      <c r="Q1240" s="1102"/>
      <c r="R1240" s="1102"/>
      <c r="S1240" s="1225">
        <v>41757</v>
      </c>
      <c r="T1240" s="1226"/>
      <c r="U1240" s="1226"/>
      <c r="V1240" s="1227"/>
    </row>
    <row r="1241" spans="1:22" ht="16" customHeight="1">
      <c r="A1241" s="598"/>
      <c r="B1241" s="1094" t="s">
        <v>15</v>
      </c>
      <c r="C1241" s="1095"/>
      <c r="D1241" s="1096" t="str">
        <f>IF(details!DZ45="","",details!DZ45)</f>
        <v/>
      </c>
      <c r="E1241" s="1096"/>
      <c r="F1241" s="1096"/>
      <c r="G1241" s="1096" t="str">
        <f>IF(details!ED45="","",details!ED45)</f>
        <v/>
      </c>
      <c r="H1241" s="1096"/>
      <c r="I1241" s="1096"/>
      <c r="J1241" s="1096" t="str">
        <f>IF(details!EL45="","",details!EL45)</f>
        <v/>
      </c>
      <c r="K1241" s="1096"/>
      <c r="L1241" s="1096"/>
      <c r="M1241" s="1096" t="str">
        <f>IF(details!EH45="","",details!EH45)</f>
        <v/>
      </c>
      <c r="N1241" s="1096"/>
      <c r="O1241" s="1096"/>
      <c r="P1241" s="1096" t="str">
        <f>IF(details!EP45="","",details!EP45)</f>
        <v/>
      </c>
      <c r="Q1241" s="1096"/>
      <c r="R1241" s="1096"/>
      <c r="S1241" s="1228"/>
      <c r="T1241" s="1229"/>
      <c r="U1241" s="1229"/>
      <c r="V1241" s="1230"/>
    </row>
    <row r="1242" spans="1:22" ht="16" customHeight="1">
      <c r="A1242" s="1206"/>
      <c r="B1242" s="1207" t="s">
        <v>473</v>
      </c>
      <c r="C1242" s="1208"/>
      <c r="D1242" s="1209" t="s">
        <v>3</v>
      </c>
      <c r="E1242" s="1209"/>
      <c r="F1242" s="1209"/>
      <c r="G1242" s="1209" t="s">
        <v>389</v>
      </c>
      <c r="H1242" s="1209"/>
      <c r="I1242" s="1209"/>
      <c r="J1242" s="1209" t="s">
        <v>5</v>
      </c>
      <c r="K1242" s="1209"/>
      <c r="L1242" s="1209"/>
      <c r="M1242" s="1209" t="s">
        <v>465</v>
      </c>
      <c r="N1242" s="1209"/>
      <c r="O1242" s="1209"/>
      <c r="P1242" s="1210" t="s">
        <v>306</v>
      </c>
      <c r="Q1242" s="1210"/>
      <c r="R1242" s="1210"/>
      <c r="S1242" s="1209" t="s">
        <v>473</v>
      </c>
      <c r="T1242" s="1209"/>
      <c r="U1242" s="1209"/>
      <c r="V1242" s="1211"/>
    </row>
    <row r="1243" spans="1:22" ht="16" customHeight="1">
      <c r="A1243" s="1206"/>
      <c r="B1243" s="1207"/>
      <c r="C1243" s="1208"/>
      <c r="D1243" s="1212" t="str">
        <f>'statement of marks'!HE45</f>
        <v/>
      </c>
      <c r="E1243" s="1212"/>
      <c r="F1243" s="1212"/>
      <c r="G1243" s="1212" t="str">
        <f>'statement of marks'!HF45</f>
        <v/>
      </c>
      <c r="H1243" s="1212"/>
      <c r="I1243" s="1212"/>
      <c r="J1243" s="1212" t="str">
        <f>'statement of marks'!HG45</f>
        <v/>
      </c>
      <c r="K1243" s="1212"/>
      <c r="L1243" s="1212"/>
      <c r="M1243" s="1212" t="str">
        <f>'statement of marks'!HJ45</f>
        <v/>
      </c>
      <c r="N1243" s="1212"/>
      <c r="O1243" s="1212"/>
      <c r="P1243" s="1212" t="str">
        <f>'statement of marks'!HI45</f>
        <v/>
      </c>
      <c r="Q1243" s="1212"/>
      <c r="R1243" s="1212"/>
      <c r="S1243" s="1209" t="str">
        <f>'statement of marks'!HD45</f>
        <v/>
      </c>
      <c r="T1243" s="1209"/>
      <c r="U1243" s="1209"/>
      <c r="V1243" s="1211"/>
    </row>
    <row r="1244" spans="1:22" ht="16" customHeight="1">
      <c r="A1244" s="598"/>
      <c r="B1244" s="1089" t="s">
        <v>100</v>
      </c>
      <c r="C1244" s="1090"/>
      <c r="D1244" s="1081"/>
      <c r="E1244" s="1081"/>
      <c r="F1244" s="1081"/>
      <c r="G1244" s="1081"/>
      <c r="H1244" s="1081"/>
      <c r="I1244" s="1081"/>
      <c r="J1244" s="1081"/>
      <c r="K1244" s="1081"/>
      <c r="L1244" s="1081"/>
      <c r="M1244" s="1081"/>
      <c r="N1244" s="1081"/>
      <c r="O1244" s="1081"/>
      <c r="P1244" s="1081"/>
      <c r="Q1244" s="1081"/>
      <c r="R1244" s="1081"/>
      <c r="S1244" s="1081"/>
      <c r="T1244" s="1081"/>
      <c r="U1244" s="1081"/>
      <c r="V1244" s="1205"/>
    </row>
    <row r="1245" spans="1:22" ht="16" customHeight="1">
      <c r="A1245" s="598"/>
      <c r="B1245" s="1087" t="s">
        <v>80</v>
      </c>
      <c r="C1245" s="1088"/>
      <c r="D1245" s="1081"/>
      <c r="E1245" s="1081"/>
      <c r="F1245" s="1081"/>
      <c r="G1245" s="1081"/>
      <c r="H1245" s="1081"/>
      <c r="I1245" s="1081"/>
      <c r="J1245" s="1081"/>
      <c r="K1245" s="1081"/>
      <c r="L1245" s="1081"/>
      <c r="M1245" s="1081"/>
      <c r="N1245" s="1081"/>
      <c r="O1245" s="1081"/>
      <c r="P1245" s="1081"/>
      <c r="Q1245" s="1081"/>
      <c r="R1245" s="1081"/>
      <c r="S1245" s="1081"/>
      <c r="T1245" s="1081"/>
      <c r="U1245" s="1081"/>
      <c r="V1245" s="1205"/>
    </row>
    <row r="1246" spans="1:22" ht="16" customHeight="1">
      <c r="A1246" s="598"/>
      <c r="B1246" s="1089" t="s">
        <v>466</v>
      </c>
      <c r="C1246" s="1090"/>
      <c r="D1246" s="1081"/>
      <c r="E1246" s="1081"/>
      <c r="F1246" s="1081"/>
      <c r="G1246" s="1081"/>
      <c r="H1246" s="1081"/>
      <c r="I1246" s="1081"/>
      <c r="J1246" s="1081"/>
      <c r="K1246" s="1081"/>
      <c r="L1246" s="1081"/>
      <c r="M1246" s="1081"/>
      <c r="N1246" s="1081"/>
      <c r="O1246" s="1081"/>
      <c r="P1246" s="1081" t="s">
        <v>466</v>
      </c>
      <c r="Q1246" s="1081"/>
      <c r="R1246" s="1081"/>
      <c r="S1246" s="1081"/>
      <c r="T1246" s="1081"/>
      <c r="U1246" s="1081"/>
      <c r="V1246" s="1205"/>
    </row>
    <row r="1247" spans="1:22" ht="16" customHeight="1">
      <c r="A1247" s="598"/>
      <c r="B1247" s="1085" t="s">
        <v>101</v>
      </c>
      <c r="C1247" s="1086"/>
      <c r="D1247" s="1081"/>
      <c r="E1247" s="1081"/>
      <c r="F1247" s="1081"/>
      <c r="G1247" s="1081"/>
      <c r="H1247" s="1081"/>
      <c r="I1247" s="1081"/>
      <c r="J1247" s="1081"/>
      <c r="K1247" s="1081"/>
      <c r="L1247" s="1081"/>
      <c r="M1247" s="1081"/>
      <c r="N1247" s="1081"/>
      <c r="O1247" s="1081"/>
      <c r="P1247" s="1081"/>
      <c r="Q1247" s="1081"/>
      <c r="R1247" s="1081"/>
      <c r="S1247" s="1198" t="s">
        <v>101</v>
      </c>
      <c r="T1247" s="1198"/>
      <c r="U1247" s="1198"/>
      <c r="V1247" s="1199"/>
    </row>
    <row r="1248" spans="1:22" ht="16" customHeight="1" thickBot="1">
      <c r="A1248" s="600"/>
      <c r="B1248" s="1200" t="s">
        <v>102</v>
      </c>
      <c r="C1248" s="1201"/>
      <c r="D1248" s="1202"/>
      <c r="E1248" s="1202"/>
      <c r="F1248" s="1202"/>
      <c r="G1248" s="1202"/>
      <c r="H1248" s="1202"/>
      <c r="I1248" s="1202"/>
      <c r="J1248" s="1202"/>
      <c r="K1248" s="1202"/>
      <c r="L1248" s="1202"/>
      <c r="M1248" s="1202"/>
      <c r="N1248" s="1202"/>
      <c r="O1248" s="1202"/>
      <c r="P1248" s="1202"/>
      <c r="Q1248" s="1202"/>
      <c r="R1248" s="1202"/>
      <c r="S1248" s="1203" t="s">
        <v>163</v>
      </c>
      <c r="T1248" s="1203"/>
      <c r="U1248" s="1203"/>
      <c r="V1248" s="1204"/>
    </row>
    <row r="1249" spans="1:22" ht="16" customHeight="1">
      <c r="A1249" s="597"/>
      <c r="B1249" s="1216" t="s">
        <v>47</v>
      </c>
      <c r="C1249" s="1217"/>
      <c r="D1249" s="1217"/>
      <c r="E1249" s="1217"/>
      <c r="F1249" s="1217"/>
      <c r="G1249" s="1217"/>
      <c r="H1249" s="1217"/>
      <c r="I1249" s="1217"/>
      <c r="J1249" s="1217"/>
      <c r="K1249" s="1217"/>
      <c r="L1249" s="1217"/>
      <c r="M1249" s="1217"/>
      <c r="N1249" s="1217"/>
      <c r="O1249" s="1217"/>
      <c r="P1249" s="1217"/>
      <c r="Q1249" s="1217"/>
      <c r="R1249" s="1217"/>
      <c r="S1249" s="1217"/>
      <c r="T1249" s="1217"/>
      <c r="U1249" s="1217"/>
      <c r="V1249" s="1218"/>
    </row>
    <row r="1250" spans="1:22" ht="16" customHeight="1">
      <c r="A1250" s="598"/>
      <c r="B1250" s="1219" t="str">
        <f>'statement of marks'!$A$1</f>
        <v>jk- ck- ek/;fed fo|ky; uohu] fuEckgsM+k</v>
      </c>
      <c r="C1250" s="1220"/>
      <c r="D1250" s="1220"/>
      <c r="E1250" s="1220"/>
      <c r="F1250" s="1220"/>
      <c r="G1250" s="1220"/>
      <c r="H1250" s="1220"/>
      <c r="I1250" s="1220"/>
      <c r="J1250" s="1220"/>
      <c r="K1250" s="1220"/>
      <c r="L1250" s="1220"/>
      <c r="M1250" s="1220"/>
      <c r="N1250" s="1220"/>
      <c r="O1250" s="1220"/>
      <c r="P1250" s="1220"/>
      <c r="Q1250" s="1220"/>
      <c r="R1250" s="1220"/>
      <c r="S1250" s="1220"/>
      <c r="T1250" s="1220"/>
      <c r="U1250" s="1220"/>
      <c r="V1250" s="1221"/>
    </row>
    <row r="1251" spans="1:22" ht="16" customHeight="1">
      <c r="A1251" s="598"/>
      <c r="B1251" s="1114" t="s">
        <v>467</v>
      </c>
      <c r="C1251" s="1115"/>
      <c r="D1251" s="1119" t="str">
        <f>'statement of marks'!$H$3</f>
        <v>2015-16</v>
      </c>
      <c r="E1251" s="1119"/>
      <c r="F1251" s="1119"/>
      <c r="G1251" s="1119"/>
      <c r="H1251" s="1119"/>
      <c r="I1251" s="1119"/>
      <c r="J1251" s="1119"/>
      <c r="K1251" s="1119"/>
      <c r="L1251" s="1119"/>
      <c r="M1251" s="1119"/>
      <c r="N1251" s="1119"/>
      <c r="O1251" s="1119"/>
      <c r="P1251" s="1119"/>
      <c r="Q1251" s="1119"/>
      <c r="R1251" s="1119"/>
      <c r="S1251" s="1119"/>
      <c r="T1251" s="1119"/>
      <c r="U1251" s="1119"/>
      <c r="V1251" s="1196"/>
    </row>
    <row r="1252" spans="1:22" ht="16" customHeight="1">
      <c r="A1252" s="598"/>
      <c r="B1252" s="1114" t="s">
        <v>218</v>
      </c>
      <c r="C1252" s="1115"/>
      <c r="D1252" s="1115" t="str">
        <f>IF('statement of marks'!J46="","",'statement of marks'!J46)</f>
        <v/>
      </c>
      <c r="E1252" s="1115"/>
      <c r="F1252" s="1115"/>
      <c r="G1252" s="1115"/>
      <c r="H1252" s="1115"/>
      <c r="I1252" s="1115"/>
      <c r="J1252" s="1115"/>
      <c r="K1252" s="1115"/>
      <c r="L1252" s="1115"/>
      <c r="M1252" s="1115"/>
      <c r="N1252" s="1115"/>
      <c r="O1252" s="1115"/>
      <c r="P1252" s="1115"/>
      <c r="Q1252" s="1115"/>
      <c r="R1252" s="1115"/>
      <c r="S1252" s="1115"/>
      <c r="T1252" s="1115"/>
      <c r="U1252" s="1115"/>
      <c r="V1252" s="1197"/>
    </row>
    <row r="1253" spans="1:22" ht="16" customHeight="1">
      <c r="A1253" s="598"/>
      <c r="B1253" s="1114" t="s">
        <v>219</v>
      </c>
      <c r="C1253" s="1115"/>
      <c r="D1253" s="1115" t="str">
        <f>IF('statement of marks'!K46="","",'statement of marks'!K46)</f>
        <v/>
      </c>
      <c r="E1253" s="1115"/>
      <c r="F1253" s="1115"/>
      <c r="G1253" s="1115"/>
      <c r="H1253" s="1115"/>
      <c r="I1253" s="1115"/>
      <c r="J1253" s="1115"/>
      <c r="K1253" s="1115"/>
      <c r="L1253" s="1115"/>
      <c r="M1253" s="1115"/>
      <c r="N1253" s="1115"/>
      <c r="O1253" s="1115"/>
      <c r="P1253" s="1115"/>
      <c r="Q1253" s="1115"/>
      <c r="R1253" s="1115"/>
      <c r="S1253" s="1115"/>
      <c r="T1253" s="1115"/>
      <c r="U1253" s="1115"/>
      <c r="V1253" s="1197"/>
    </row>
    <row r="1254" spans="1:22" ht="16" customHeight="1">
      <c r="A1254" s="598"/>
      <c r="B1254" s="1114" t="s">
        <v>220</v>
      </c>
      <c r="C1254" s="1115"/>
      <c r="D1254" s="1115" t="str">
        <f>IF('statement of marks'!L46="","",'statement of marks'!L46)</f>
        <v/>
      </c>
      <c r="E1254" s="1115"/>
      <c r="F1254" s="1115"/>
      <c r="G1254" s="1115"/>
      <c r="H1254" s="1115"/>
      <c r="I1254" s="1115"/>
      <c r="J1254" s="1115"/>
      <c r="K1254" s="1115"/>
      <c r="L1254" s="1115"/>
      <c r="M1254" s="1115"/>
      <c r="N1254" s="1115"/>
      <c r="O1254" s="1115"/>
      <c r="P1254" s="1115"/>
      <c r="Q1254" s="1115"/>
      <c r="R1254" s="1115"/>
      <c r="S1254" s="1115"/>
      <c r="T1254" s="1115"/>
      <c r="U1254" s="1115"/>
      <c r="V1254" s="1197"/>
    </row>
    <row r="1255" spans="1:22" ht="16" customHeight="1">
      <c r="A1255" s="598"/>
      <c r="B1255" s="1114" t="s">
        <v>221</v>
      </c>
      <c r="C1255" s="1115"/>
      <c r="D1255" s="1119" t="str">
        <f>'statement of marks'!$G$3</f>
        <v>6 A</v>
      </c>
      <c r="E1255" s="1119"/>
      <c r="F1255" s="1119"/>
      <c r="G1255" s="1115" t="s">
        <v>9</v>
      </c>
      <c r="H1255" s="1115"/>
      <c r="I1255" s="1115"/>
      <c r="J1255" s="1119" t="str">
        <f>IF('statement of marks'!D46="","",'statement of marks'!D46)</f>
        <v/>
      </c>
      <c r="K1255" s="1119"/>
      <c r="L1255" s="1119"/>
      <c r="M1255" s="1115" t="s">
        <v>222</v>
      </c>
      <c r="N1255" s="1115"/>
      <c r="O1255" s="1115"/>
      <c r="P1255" s="1119" t="str">
        <f>IF('statement of marks'!F46="","",'statement of marks'!F46)</f>
        <v/>
      </c>
      <c r="Q1255" s="1119"/>
      <c r="R1255" s="1119"/>
      <c r="S1255" s="1214" t="str">
        <f>IF('statement of marks'!$J$3="","",'statement of marks'!$J$3)</f>
        <v xml:space="preserve">fo|ky; dk Mk;l dksM+ </v>
      </c>
      <c r="T1255" s="1214"/>
      <c r="U1255" s="1214"/>
      <c r="V1255" s="1215"/>
    </row>
    <row r="1256" spans="1:22" ht="16" customHeight="1">
      <c r="A1256" s="598"/>
      <c r="B1256" s="601" t="s">
        <v>0</v>
      </c>
      <c r="C1256" s="602"/>
      <c r="D1256" s="1121" t="str">
        <f>IF('statement of marks'!H46="","",'statement of marks'!H46)</f>
        <v/>
      </c>
      <c r="E1256" s="1121"/>
      <c r="F1256" s="1121"/>
      <c r="G1256" s="1115" t="str">
        <f>IF('statement of marks'!I46="","",'statement of marks'!I46)</f>
        <v/>
      </c>
      <c r="H1256" s="1115"/>
      <c r="I1256" s="1115"/>
      <c r="J1256" s="1115"/>
      <c r="K1256" s="1115"/>
      <c r="L1256" s="1115"/>
      <c r="M1256" s="1115"/>
      <c r="N1256" s="1115"/>
      <c r="O1256" s="1115"/>
      <c r="P1256" s="1115"/>
      <c r="Q1256" s="1115"/>
      <c r="R1256" s="1115"/>
      <c r="S1256" s="1190" t="str">
        <f>IF('statement of marks'!$K$3="","",'statement of marks'!$K$3)</f>
        <v xml:space="preserve">08291009401   </v>
      </c>
      <c r="T1256" s="1190"/>
      <c r="U1256" s="1190"/>
      <c r="V1256" s="1191"/>
    </row>
    <row r="1257" spans="1:22" ht="16" customHeight="1">
      <c r="A1257" s="598"/>
      <c r="B1257" s="561" t="s">
        <v>28</v>
      </c>
      <c r="C1257" s="603" t="s">
        <v>97</v>
      </c>
      <c r="D1257" s="1081" t="s">
        <v>1</v>
      </c>
      <c r="E1257" s="1081"/>
      <c r="F1257" s="1081"/>
      <c r="G1257" s="1081" t="s">
        <v>21</v>
      </c>
      <c r="H1257" s="1081"/>
      <c r="I1257" s="1081"/>
      <c r="J1257" s="1081" t="s">
        <v>68</v>
      </c>
      <c r="K1257" s="1081"/>
      <c r="L1257" s="1081"/>
      <c r="M1257" s="1081" t="s">
        <v>98</v>
      </c>
      <c r="N1257" s="1081"/>
      <c r="O1257" s="1081"/>
      <c r="P1257" s="1192" t="s">
        <v>278</v>
      </c>
      <c r="Q1257" s="1193" t="s">
        <v>459</v>
      </c>
      <c r="R1257" s="1193"/>
      <c r="S1257" s="1193"/>
      <c r="T1257" s="1194" t="s">
        <v>458</v>
      </c>
      <c r="U1257" s="1194"/>
      <c r="V1257" s="1195"/>
    </row>
    <row r="1258" spans="1:22" ht="16" customHeight="1">
      <c r="A1258" s="598"/>
      <c r="B1258" s="561"/>
      <c r="C1258" s="603"/>
      <c r="D1258" s="596" t="s">
        <v>468</v>
      </c>
      <c r="E1258" s="596" t="s">
        <v>469</v>
      </c>
      <c r="F1258" s="604" t="s">
        <v>2</v>
      </c>
      <c r="G1258" s="596" t="s">
        <v>468</v>
      </c>
      <c r="H1258" s="596" t="s">
        <v>469</v>
      </c>
      <c r="I1258" s="604" t="s">
        <v>2</v>
      </c>
      <c r="J1258" s="596" t="s">
        <v>468</v>
      </c>
      <c r="K1258" s="596" t="s">
        <v>469</v>
      </c>
      <c r="L1258" s="604" t="s">
        <v>2</v>
      </c>
      <c r="M1258" s="596" t="s">
        <v>468</v>
      </c>
      <c r="N1258" s="596" t="s">
        <v>469</v>
      </c>
      <c r="O1258" s="604" t="s">
        <v>2</v>
      </c>
      <c r="P1258" s="1192"/>
      <c r="Q1258" s="596" t="s">
        <v>468</v>
      </c>
      <c r="R1258" s="596" t="s">
        <v>469</v>
      </c>
      <c r="S1258" s="608" t="s">
        <v>2</v>
      </c>
      <c r="T1258" s="618" t="s">
        <v>304</v>
      </c>
      <c r="U1258" s="619" t="s">
        <v>5</v>
      </c>
      <c r="V1258" s="620" t="s">
        <v>464</v>
      </c>
    </row>
    <row r="1259" spans="1:22" ht="16" customHeight="1">
      <c r="A1259" s="599"/>
      <c r="B1259" s="1178" t="s">
        <v>3</v>
      </c>
      <c r="C1259" s="1179"/>
      <c r="D1259" s="579">
        <f>IF('statement of marks'!M$6="","",'statement of marks'!M$6)</f>
        <v>5</v>
      </c>
      <c r="E1259" s="579">
        <f>IF('statement of marks'!N$6="","",'statement of marks'!N$6)</f>
        <v>5</v>
      </c>
      <c r="F1259" s="605">
        <f>IF('statement of marks'!O$6="","",'statement of marks'!O$6)</f>
        <v>10</v>
      </c>
      <c r="G1259" s="579">
        <f>IF('statement of marks'!P$6="","",'statement of marks'!P$6)</f>
        <v>5</v>
      </c>
      <c r="H1259" s="579">
        <f>IF('statement of marks'!Q$6="","",'statement of marks'!Q$6)</f>
        <v>5</v>
      </c>
      <c r="I1259" s="605">
        <f>IF('statement of marks'!R$6="","",'statement of marks'!R$6)</f>
        <v>10</v>
      </c>
      <c r="J1259" s="579">
        <f>IF('statement of marks'!S$6="","",'statement of marks'!S$6)</f>
        <v>5</v>
      </c>
      <c r="K1259" s="579">
        <f>IF('statement of marks'!T$6="","",'statement of marks'!T$6)</f>
        <v>5</v>
      </c>
      <c r="L1259" s="605">
        <f>IF('statement of marks'!U$6="","",'statement of marks'!U$6)</f>
        <v>10</v>
      </c>
      <c r="M1259" s="579">
        <f>IF('statement of marks'!W$6="","",'statement of marks'!W$6)</f>
        <v>50</v>
      </c>
      <c r="N1259" s="579">
        <f>IF('statement of marks'!X$6="","",'statement of marks'!X$6)</f>
        <v>20</v>
      </c>
      <c r="O1259" s="605">
        <f>IF('statement of marks'!Y$6="","",'statement of marks'!Y$6)</f>
        <v>70</v>
      </c>
      <c r="P1259" s="580">
        <f>IF('statement of marks'!Z$6="","",'statement of marks'!Z$6)</f>
        <v>100</v>
      </c>
      <c r="Q1259" s="579">
        <f>IF('statement of marks'!AA$6="","",'statement of marks'!AA$6)</f>
        <v>70</v>
      </c>
      <c r="R1259" s="579">
        <f>IF('statement of marks'!AB$6="","",'statement of marks'!AB$6)</f>
        <v>30</v>
      </c>
      <c r="S1259" s="605">
        <f>IF('statement of marks'!AC$6="","",'statement of marks'!AC$6)</f>
        <v>100</v>
      </c>
      <c r="T1259" s="615">
        <f>IF('statement of marks'!AD$6="","",'statement of marks'!AD$6)</f>
        <v>200</v>
      </c>
      <c r="U1259" s="615" t="str">
        <f>IF('statement of marks'!AE$6="","",'statement of marks'!AE$6)</f>
        <v/>
      </c>
      <c r="V1259" s="621" t="str">
        <f>IF('statement of marks'!AF$6="","",'statement of marks'!AF$6)</f>
        <v/>
      </c>
    </row>
    <row r="1260" spans="1:22" ht="16" customHeight="1">
      <c r="A1260" s="598"/>
      <c r="B1260" s="1114" t="str">
        <f>IF('statement of marks'!$M$3="","",'statement of marks'!$M$3)</f>
        <v>fgUnh</v>
      </c>
      <c r="C1260" s="1115"/>
      <c r="D1260" s="275" t="str">
        <f>IF('statement of marks'!M46="","",'statement of marks'!M46)</f>
        <v/>
      </c>
      <c r="E1260" s="275" t="str">
        <f>IF('statement of marks'!N46="","",'statement of marks'!N46)</f>
        <v/>
      </c>
      <c r="F1260" s="606" t="str">
        <f>IF('statement of marks'!O46="","",'statement of marks'!O46)</f>
        <v/>
      </c>
      <c r="G1260" s="275" t="str">
        <f>IF('statement of marks'!P46="","",'statement of marks'!P46)</f>
        <v/>
      </c>
      <c r="H1260" s="275" t="str">
        <f>IF('statement of marks'!Q46="","",'statement of marks'!Q46)</f>
        <v/>
      </c>
      <c r="I1260" s="606" t="str">
        <f>IF('statement of marks'!R46="","",'statement of marks'!R46)</f>
        <v/>
      </c>
      <c r="J1260" s="275" t="str">
        <f>IF('statement of marks'!S46="","",'statement of marks'!S46)</f>
        <v/>
      </c>
      <c r="K1260" s="275" t="str">
        <f>IF('statement of marks'!T46="","",'statement of marks'!T46)</f>
        <v/>
      </c>
      <c r="L1260" s="606" t="str">
        <f>IF('statement of marks'!U46="","",'statement of marks'!U46)</f>
        <v/>
      </c>
      <c r="M1260" s="275" t="str">
        <f>IF('statement of marks'!W46="","",'statement of marks'!W46)</f>
        <v/>
      </c>
      <c r="N1260" s="275" t="str">
        <f>IF('statement of marks'!X46="","",'statement of marks'!X46)</f>
        <v/>
      </c>
      <c r="O1260" s="606" t="str">
        <f>IF('statement of marks'!Y46="","",'statement of marks'!Y46)</f>
        <v/>
      </c>
      <c r="P1260" s="277" t="str">
        <f>IF('statement of marks'!Z46="","",'statement of marks'!Z46)</f>
        <v/>
      </c>
      <c r="Q1260" s="275" t="str">
        <f>IF('statement of marks'!AA46="","",'statement of marks'!AA46)</f>
        <v/>
      </c>
      <c r="R1260" s="275" t="str">
        <f>IF('statement of marks'!AB46="","",'statement of marks'!AB46)</f>
        <v/>
      </c>
      <c r="S1260" s="606" t="str">
        <f>IF('statement of marks'!AC46="","",'statement of marks'!AC46)</f>
        <v/>
      </c>
      <c r="T1260" s="578" t="str">
        <f>IF('statement of marks'!AD46="","",'statement of marks'!AD46)</f>
        <v/>
      </c>
      <c r="U1260" s="578" t="str">
        <f>IF('statement of marks'!AE46="","",'statement of marks'!AE46)</f>
        <v/>
      </c>
      <c r="V1260" s="612" t="str">
        <f>IF('statement of marks'!AF46="","",'statement of marks'!AF46)</f>
        <v/>
      </c>
    </row>
    <row r="1261" spans="1:22" ht="16" customHeight="1">
      <c r="A1261" s="598"/>
      <c r="B1261" s="1114" t="str">
        <f>IF('statement of marks'!$AI$3="","",'statement of marks'!$AI$3)</f>
        <v>vaxszth</v>
      </c>
      <c r="C1261" s="1115"/>
      <c r="D1261" s="275" t="str">
        <f>IF('statement of marks'!AI46="","",'statement of marks'!AI46)</f>
        <v/>
      </c>
      <c r="E1261" s="275" t="str">
        <f>IF('statement of marks'!AJ46="","",'statement of marks'!AJ46)</f>
        <v/>
      </c>
      <c r="F1261" s="606" t="str">
        <f>IF('statement of marks'!AK46="","",'statement of marks'!AK46)</f>
        <v/>
      </c>
      <c r="G1261" s="275" t="str">
        <f>IF('statement of marks'!AL46="","",'statement of marks'!AL46)</f>
        <v/>
      </c>
      <c r="H1261" s="275" t="str">
        <f>IF('statement of marks'!AM46="","",'statement of marks'!AM46)</f>
        <v/>
      </c>
      <c r="I1261" s="606" t="str">
        <f>IF('statement of marks'!AN46="","",'statement of marks'!AN46)</f>
        <v/>
      </c>
      <c r="J1261" s="275" t="str">
        <f>IF('statement of marks'!AO46="","",'statement of marks'!AO46)</f>
        <v/>
      </c>
      <c r="K1261" s="275" t="str">
        <f>IF('statement of marks'!AP46="","",'statement of marks'!AP46)</f>
        <v/>
      </c>
      <c r="L1261" s="606" t="str">
        <f>IF('statement of marks'!AQ46="","",'statement of marks'!AQ46)</f>
        <v/>
      </c>
      <c r="M1261" s="275" t="str">
        <f>IF('statement of marks'!AS46="","",'statement of marks'!AS46)</f>
        <v/>
      </c>
      <c r="N1261" s="275" t="str">
        <f>IF('statement of marks'!AT46="","",'statement of marks'!AT46)</f>
        <v/>
      </c>
      <c r="O1261" s="606" t="str">
        <f>IF('statement of marks'!AU46="","",'statement of marks'!AU46)</f>
        <v/>
      </c>
      <c r="P1261" s="277" t="str">
        <f>IF('statement of marks'!AV46="","",'statement of marks'!AV46)</f>
        <v/>
      </c>
      <c r="Q1261" s="275" t="str">
        <f>IF('statement of marks'!AW46="","",'statement of marks'!AW46)</f>
        <v/>
      </c>
      <c r="R1261" s="275" t="str">
        <f>IF('statement of marks'!AX46="","",'statement of marks'!AX46)</f>
        <v/>
      </c>
      <c r="S1261" s="606" t="str">
        <f>IF('statement of marks'!AY46="","",'statement of marks'!AY46)</f>
        <v/>
      </c>
      <c r="T1261" s="578" t="str">
        <f>IF('statement of marks'!AZ46="","",'statement of marks'!AZ46)</f>
        <v/>
      </c>
      <c r="U1261" s="578" t="str">
        <f>IF('statement of marks'!BA46="","",'statement of marks'!BA46)</f>
        <v/>
      </c>
      <c r="V1261" s="612" t="str">
        <f>IF('statement of marks'!BB46="","",'statement of marks'!BB46)</f>
        <v/>
      </c>
    </row>
    <row r="1262" spans="1:22" ht="16" customHeight="1">
      <c r="A1262" s="598"/>
      <c r="B1262" s="1114" t="str">
        <f>IF('statement of marks'!BE46="s","laLd`r",IF('statement of marks'!BE46="u","mnwZ",IF('statement of marks'!BE46="g","xqtjkrh",IF('statement of marks'!BE46="p","iatkch",IF('statement of marks'!BE46="sd","fla/kh","r`rh; Hkk""kk")))))</f>
        <v>r`rh; Hkk"kk</v>
      </c>
      <c r="C1262" s="1115"/>
      <c r="D1262" s="275" t="str">
        <f>IF('statement of marks'!BF46="","",'statement of marks'!BF46)</f>
        <v/>
      </c>
      <c r="E1262" s="275" t="str">
        <f>IF('statement of marks'!BG46="","",'statement of marks'!BG46)</f>
        <v/>
      </c>
      <c r="F1262" s="606" t="str">
        <f>IF('statement of marks'!BH46="","",'statement of marks'!BH46)</f>
        <v/>
      </c>
      <c r="G1262" s="275" t="str">
        <f>IF('statement of marks'!BI46="","",'statement of marks'!BI46)</f>
        <v/>
      </c>
      <c r="H1262" s="275" t="str">
        <f>IF('statement of marks'!BJ46="","",'statement of marks'!BJ46)</f>
        <v/>
      </c>
      <c r="I1262" s="606" t="str">
        <f>IF('statement of marks'!BK46="","",'statement of marks'!BK46)</f>
        <v/>
      </c>
      <c r="J1262" s="275" t="str">
        <f>IF('statement of marks'!BL46="","",'statement of marks'!BL46)</f>
        <v/>
      </c>
      <c r="K1262" s="275" t="str">
        <f>IF('statement of marks'!BM46="","",'statement of marks'!BM46)</f>
        <v/>
      </c>
      <c r="L1262" s="606" t="str">
        <f>IF('statement of marks'!BN46="","",'statement of marks'!BN46)</f>
        <v/>
      </c>
      <c r="M1262" s="275" t="str">
        <f>IF('statement of marks'!BP46="","",'statement of marks'!BP46)</f>
        <v/>
      </c>
      <c r="N1262" s="275" t="str">
        <f>IF('statement of marks'!BQ46="","",'statement of marks'!BQ46)</f>
        <v/>
      </c>
      <c r="O1262" s="606" t="str">
        <f>IF('statement of marks'!BR46="","",'statement of marks'!BR46)</f>
        <v/>
      </c>
      <c r="P1262" s="277" t="str">
        <f>IF('statement of marks'!BS46="","",'statement of marks'!BS46)</f>
        <v/>
      </c>
      <c r="Q1262" s="275" t="str">
        <f>IF('statement of marks'!BT46="","",'statement of marks'!BT46)</f>
        <v/>
      </c>
      <c r="R1262" s="275" t="str">
        <f>IF('statement of marks'!BU46="","",'statement of marks'!BU46)</f>
        <v/>
      </c>
      <c r="S1262" s="606" t="str">
        <f>IF('statement of marks'!BV46="","",'statement of marks'!BV46)</f>
        <v/>
      </c>
      <c r="T1262" s="578" t="str">
        <f>IF('statement of marks'!BW46="","",'statement of marks'!BW46)</f>
        <v/>
      </c>
      <c r="U1262" s="578" t="str">
        <f>IF('statement of marks'!BX46="","",'statement of marks'!BX46)</f>
        <v/>
      </c>
      <c r="V1262" s="612" t="str">
        <f>IF('statement of marks'!BY46="","",'statement of marks'!BY46)</f>
        <v/>
      </c>
    </row>
    <row r="1263" spans="1:22" ht="16" customHeight="1">
      <c r="A1263" s="598"/>
      <c r="B1263" s="1114" t="str">
        <f>IF('statement of marks'!$CB$3="","",'statement of marks'!$CB$3)</f>
        <v>xf.kr</v>
      </c>
      <c r="C1263" s="1115"/>
      <c r="D1263" s="275" t="str">
        <f>IF('statement of marks'!CB46="","",'statement of marks'!CB46)</f>
        <v/>
      </c>
      <c r="E1263" s="275" t="str">
        <f>IF('statement of marks'!CC46="","",'statement of marks'!CC46)</f>
        <v/>
      </c>
      <c r="F1263" s="606" t="str">
        <f>IF('statement of marks'!CD46="","",'statement of marks'!CD46)</f>
        <v/>
      </c>
      <c r="G1263" s="275" t="str">
        <f>IF('statement of marks'!CE46="","",'statement of marks'!CE46)</f>
        <v/>
      </c>
      <c r="H1263" s="275" t="str">
        <f>IF('statement of marks'!CF46="","",'statement of marks'!CF46)</f>
        <v/>
      </c>
      <c r="I1263" s="606" t="str">
        <f>IF('statement of marks'!CG46="","",'statement of marks'!CG46)</f>
        <v/>
      </c>
      <c r="J1263" s="275" t="str">
        <f>IF('statement of marks'!CH46="","",'statement of marks'!CH46)</f>
        <v/>
      </c>
      <c r="K1263" s="275" t="str">
        <f>IF('statement of marks'!CI46="","",'statement of marks'!CI46)</f>
        <v/>
      </c>
      <c r="L1263" s="606" t="str">
        <f>IF('statement of marks'!CJ46="","",'statement of marks'!CJ46)</f>
        <v/>
      </c>
      <c r="M1263" s="275" t="str">
        <f>IF('statement of marks'!CL46="","",'statement of marks'!CL46)</f>
        <v/>
      </c>
      <c r="N1263" s="275" t="str">
        <f>IF('statement of marks'!CM46="","",'statement of marks'!CM46)</f>
        <v/>
      </c>
      <c r="O1263" s="606" t="str">
        <f>IF('statement of marks'!CN46="","",'statement of marks'!CN46)</f>
        <v/>
      </c>
      <c r="P1263" s="277" t="str">
        <f>IF('statement of marks'!CO46="","",'statement of marks'!CO46)</f>
        <v/>
      </c>
      <c r="Q1263" s="275" t="str">
        <f>IF('statement of marks'!CP46="","",'statement of marks'!CP46)</f>
        <v/>
      </c>
      <c r="R1263" s="275" t="str">
        <f>IF('statement of marks'!CQ46="","",'statement of marks'!CQ46)</f>
        <v/>
      </c>
      <c r="S1263" s="606" t="str">
        <f>IF('statement of marks'!CR46="","",'statement of marks'!CR46)</f>
        <v/>
      </c>
      <c r="T1263" s="578" t="str">
        <f>IF('statement of marks'!CS46="","",'statement of marks'!CS46)</f>
        <v/>
      </c>
      <c r="U1263" s="578" t="str">
        <f>IF('statement of marks'!CT46="","",'statement of marks'!CT46)</f>
        <v/>
      </c>
      <c r="V1263" s="612" t="str">
        <f>IF('statement of marks'!CU46="","",'statement of marks'!CU46)</f>
        <v/>
      </c>
    </row>
    <row r="1264" spans="1:22" ht="16" customHeight="1">
      <c r="A1264" s="598"/>
      <c r="B1264" s="1114" t="str">
        <f>IF('statement of marks'!$CX$3="","",'statement of marks'!$CX$3)</f>
        <v>foKku</v>
      </c>
      <c r="C1264" s="1115"/>
      <c r="D1264" s="275" t="str">
        <f>IF('statement of marks'!CX46="","",'statement of marks'!CX46)</f>
        <v/>
      </c>
      <c r="E1264" s="275" t="str">
        <f>IF('statement of marks'!CY46="","",'statement of marks'!CY46)</f>
        <v/>
      </c>
      <c r="F1264" s="606" t="str">
        <f>IF('statement of marks'!CZ46="","",'statement of marks'!CZ46)</f>
        <v/>
      </c>
      <c r="G1264" s="275" t="str">
        <f>IF('statement of marks'!DA46="","",'statement of marks'!DA46)</f>
        <v/>
      </c>
      <c r="H1264" s="275" t="str">
        <f>IF('statement of marks'!DB46="","",'statement of marks'!DB46)</f>
        <v/>
      </c>
      <c r="I1264" s="606" t="str">
        <f>IF('statement of marks'!DC46="","",'statement of marks'!DC46)</f>
        <v/>
      </c>
      <c r="J1264" s="275" t="str">
        <f>IF('statement of marks'!DD46="","",'statement of marks'!DD46)</f>
        <v/>
      </c>
      <c r="K1264" s="275" t="str">
        <f>IF('statement of marks'!DE46="","",'statement of marks'!DE46)</f>
        <v/>
      </c>
      <c r="L1264" s="606" t="str">
        <f>IF('statement of marks'!DF46="","",'statement of marks'!DF46)</f>
        <v/>
      </c>
      <c r="M1264" s="275" t="str">
        <f>IF('statement of marks'!DH46="","",'statement of marks'!DH46)</f>
        <v/>
      </c>
      <c r="N1264" s="275" t="str">
        <f>IF('statement of marks'!DI46="","",'statement of marks'!DI46)</f>
        <v/>
      </c>
      <c r="O1264" s="606" t="str">
        <f>IF('statement of marks'!DJ46="","",'statement of marks'!DJ46)</f>
        <v/>
      </c>
      <c r="P1264" s="277" t="str">
        <f>IF('statement of marks'!DK46="","",'statement of marks'!DK46)</f>
        <v/>
      </c>
      <c r="Q1264" s="275" t="str">
        <f>IF('statement of marks'!DL46="","",'statement of marks'!DL46)</f>
        <v/>
      </c>
      <c r="R1264" s="275" t="str">
        <f>IF('statement of marks'!DM46="","",'statement of marks'!DM46)</f>
        <v/>
      </c>
      <c r="S1264" s="606" t="str">
        <f>IF('statement of marks'!DN46="","",'statement of marks'!DN46)</f>
        <v/>
      </c>
      <c r="T1264" s="578" t="str">
        <f>IF('statement of marks'!DO46="","",'statement of marks'!DO46)</f>
        <v/>
      </c>
      <c r="U1264" s="578" t="str">
        <f>IF('statement of marks'!DP46="","",'statement of marks'!DP46)</f>
        <v/>
      </c>
      <c r="V1264" s="612" t="str">
        <f>IF('statement of marks'!DQ46="","",'statement of marks'!DQ46)</f>
        <v/>
      </c>
    </row>
    <row r="1265" spans="1:22" ht="16" customHeight="1">
      <c r="A1265" s="598"/>
      <c r="B1265" s="1114" t="str">
        <f>IF('statement of marks'!$DT$3="","",'statement of marks'!$DT$3)</f>
        <v>lkekftd foKku</v>
      </c>
      <c r="C1265" s="1115"/>
      <c r="D1265" s="275" t="str">
        <f>IF('statement of marks'!DT46="","",'statement of marks'!DT46)</f>
        <v/>
      </c>
      <c r="E1265" s="275" t="str">
        <f>IF('statement of marks'!DU46="","",'statement of marks'!DU46)</f>
        <v/>
      </c>
      <c r="F1265" s="606" t="str">
        <f>IF('statement of marks'!DV46="","",'statement of marks'!DV46)</f>
        <v/>
      </c>
      <c r="G1265" s="275" t="str">
        <f>IF('statement of marks'!DW46="","",'statement of marks'!DW46)</f>
        <v/>
      </c>
      <c r="H1265" s="275" t="str">
        <f>IF('statement of marks'!DX46="","",'statement of marks'!DX46)</f>
        <v/>
      </c>
      <c r="I1265" s="606" t="str">
        <f>IF('statement of marks'!DY46="","",'statement of marks'!DY46)</f>
        <v/>
      </c>
      <c r="J1265" s="275" t="str">
        <f>IF('statement of marks'!DZ46="","",'statement of marks'!DZ46)</f>
        <v/>
      </c>
      <c r="K1265" s="275" t="str">
        <f>IF('statement of marks'!EA46="","",'statement of marks'!EA46)</f>
        <v/>
      </c>
      <c r="L1265" s="606" t="str">
        <f>IF('statement of marks'!EB46="","",'statement of marks'!EB46)</f>
        <v/>
      </c>
      <c r="M1265" s="275" t="str">
        <f>IF('statement of marks'!ED46="","",'statement of marks'!ED46)</f>
        <v/>
      </c>
      <c r="N1265" s="275" t="str">
        <f>IF('statement of marks'!EE46="","",'statement of marks'!EE46)</f>
        <v/>
      </c>
      <c r="O1265" s="606" t="str">
        <f>IF('statement of marks'!EF46="","",'statement of marks'!EF46)</f>
        <v/>
      </c>
      <c r="P1265" s="277" t="str">
        <f>IF('statement of marks'!EG46="","",'statement of marks'!EG46)</f>
        <v/>
      </c>
      <c r="Q1265" s="275" t="str">
        <f>IF('statement of marks'!EH46="","",'statement of marks'!EH46)</f>
        <v/>
      </c>
      <c r="R1265" s="275" t="str">
        <f>IF('statement of marks'!EI46="","",'statement of marks'!EI46)</f>
        <v/>
      </c>
      <c r="S1265" s="606" t="str">
        <f>IF('statement of marks'!EJ46="","",'statement of marks'!EJ46)</f>
        <v/>
      </c>
      <c r="T1265" s="578" t="str">
        <f>IF('statement of marks'!EK46="","",'statement of marks'!EK46)</f>
        <v/>
      </c>
      <c r="U1265" s="578" t="str">
        <f>IF('statement of marks'!EL46="","",'statement of marks'!EL46)</f>
        <v/>
      </c>
      <c r="V1265" s="612" t="str">
        <f>IF('statement of marks'!EM46="","",'statement of marks'!EM46)</f>
        <v/>
      </c>
    </row>
    <row r="1266" spans="1:22" ht="16" customHeight="1">
      <c r="A1266" s="598"/>
      <c r="B1266" s="1117" t="s">
        <v>271</v>
      </c>
      <c r="C1266" s="1118"/>
      <c r="D1266" s="1081" t="s">
        <v>1</v>
      </c>
      <c r="E1266" s="1081"/>
      <c r="F1266" s="1081"/>
      <c r="G1266" s="1081" t="s">
        <v>21</v>
      </c>
      <c r="H1266" s="1081"/>
      <c r="I1266" s="1081"/>
      <c r="J1266" s="1081" t="s">
        <v>272</v>
      </c>
      <c r="K1266" s="1081"/>
      <c r="L1266" s="1081"/>
      <c r="M1266" s="1081" t="s">
        <v>68</v>
      </c>
      <c r="N1266" s="1081"/>
      <c r="O1266" s="1081"/>
      <c r="P1266" s="1081" t="s">
        <v>463</v>
      </c>
      <c r="Q1266" s="1081"/>
      <c r="R1266" s="1081"/>
      <c r="S1266" s="609"/>
      <c r="T1266" s="1187" t="s">
        <v>458</v>
      </c>
      <c r="U1266" s="1188"/>
      <c r="V1266" s="1189"/>
    </row>
    <row r="1267" spans="1:22" ht="16" customHeight="1">
      <c r="A1267" s="599"/>
      <c r="B1267" s="1175" t="s">
        <v>3</v>
      </c>
      <c r="C1267" s="1176"/>
      <c r="D1267" s="1177">
        <f>IF('statement of marks'!EP$6="","",'statement of marks'!EP$6)</f>
        <v>20</v>
      </c>
      <c r="E1267" s="1177"/>
      <c r="F1267" s="1177"/>
      <c r="G1267" s="1177">
        <f>IF('statement of marks'!EQ$6="","",'statement of marks'!EQ$6)</f>
        <v>20</v>
      </c>
      <c r="H1267" s="1177"/>
      <c r="I1267" s="1177"/>
      <c r="J1267" s="1177">
        <f>IF('statement of marks'!ES$6="","",'statement of marks'!ES$6)</f>
        <v>20</v>
      </c>
      <c r="K1267" s="1177"/>
      <c r="L1267" s="1177"/>
      <c r="M1267" s="1177">
        <f>IF('statement of marks'!ER$6="","",'statement of marks'!ER$6)</f>
        <v>20</v>
      </c>
      <c r="N1267" s="1177"/>
      <c r="O1267" s="1177"/>
      <c r="P1267" s="1177">
        <f>IF('statement of marks'!ET$6="","",'statement of marks'!ET$6)</f>
        <v>20</v>
      </c>
      <c r="Q1267" s="1177"/>
      <c r="R1267" s="1177"/>
      <c r="S1267" s="610" t="str">
        <f>IF('statement of marks'!FE$6="","",'statement of marks'!EX$6)</f>
        <v/>
      </c>
      <c r="T1267" s="615">
        <f>IF('statement of marks'!EU$6="","",'statement of marks'!EU$6)</f>
        <v>100</v>
      </c>
      <c r="U1267" s="616" t="s">
        <v>5</v>
      </c>
      <c r="V1267" s="617" t="s">
        <v>464</v>
      </c>
    </row>
    <row r="1268" spans="1:22" ht="16" customHeight="1">
      <c r="A1268" s="598"/>
      <c r="B1268" s="1114" t="str">
        <f>IF('statement of marks'!$EP$3="","",'statement of marks'!$EP$3)</f>
        <v>dk;kZuqHko</v>
      </c>
      <c r="C1268" s="1115"/>
      <c r="D1268" s="1103" t="str">
        <f>IF('statement of marks'!EP46="","",'statement of marks'!EP46)</f>
        <v/>
      </c>
      <c r="E1268" s="1103"/>
      <c r="F1268" s="1103"/>
      <c r="G1268" s="1103" t="str">
        <f>IF('statement of marks'!EQ46="","",'statement of marks'!EQ46)</f>
        <v/>
      </c>
      <c r="H1268" s="1103"/>
      <c r="I1268" s="1103"/>
      <c r="J1268" s="1103" t="str">
        <f>IF('statement of marks'!ES46="","",'statement of marks'!ES46)</f>
        <v/>
      </c>
      <c r="K1268" s="1103"/>
      <c r="L1268" s="1103"/>
      <c r="M1268" s="1103" t="str">
        <f>IF('statement of marks'!ER46="","",'statement of marks'!ER46)</f>
        <v/>
      </c>
      <c r="N1268" s="1103"/>
      <c r="O1268" s="1103"/>
      <c r="P1268" s="1103" t="str">
        <f>IF('statement of marks'!ET46="","",'statement of marks'!ET46)</f>
        <v/>
      </c>
      <c r="Q1268" s="1103"/>
      <c r="R1268" s="1103"/>
      <c r="S1268" s="611"/>
      <c r="T1268" s="613" t="str">
        <f>IF('statement of marks'!EU46="","",'statement of marks'!EU46)</f>
        <v/>
      </c>
      <c r="U1268" s="613" t="str">
        <f>IF('statement of marks'!EV46="","",'statement of marks'!EV46)</f>
        <v/>
      </c>
      <c r="V1268" s="614" t="str">
        <f>IF('statement of marks'!EW46="","",'statement of marks'!EW46)</f>
        <v/>
      </c>
    </row>
    <row r="1269" spans="1:22" ht="16" customHeight="1">
      <c r="A1269" s="598"/>
      <c r="B1269" s="1112" t="str">
        <f>IF('statement of marks'!$EZ$3="","",'statement of marks'!$EZ$3)</f>
        <v>dyk f'k{kk</v>
      </c>
      <c r="C1269" s="1113"/>
      <c r="D1269" s="1103" t="str">
        <f>IF('statement of marks'!EZ46="","",'statement of marks'!EZ46)</f>
        <v/>
      </c>
      <c r="E1269" s="1103"/>
      <c r="F1269" s="1103"/>
      <c r="G1269" s="1103" t="str">
        <f>IF('statement of marks'!FA46="","",'statement of marks'!FA46)</f>
        <v/>
      </c>
      <c r="H1269" s="1103"/>
      <c r="I1269" s="1103"/>
      <c r="J1269" s="1103" t="str">
        <f>IF('statement of marks'!FC46="","",'statement of marks'!FC46)</f>
        <v/>
      </c>
      <c r="K1269" s="1103"/>
      <c r="L1269" s="1103"/>
      <c r="M1269" s="1103" t="str">
        <f>IF('statement of marks'!FB46="","",'statement of marks'!FB46)</f>
        <v/>
      </c>
      <c r="N1269" s="1103"/>
      <c r="O1269" s="1103"/>
      <c r="P1269" s="1103" t="str">
        <f>IF('statement of marks'!FD46="","",'statement of marks'!FD46)</f>
        <v/>
      </c>
      <c r="Q1269" s="1103"/>
      <c r="R1269" s="1103"/>
      <c r="S1269" s="611"/>
      <c r="T1269" s="613" t="str">
        <f>IF('statement of marks'!FE46="","",'statement of marks'!FE46)</f>
        <v/>
      </c>
      <c r="U1269" s="613" t="str">
        <f>IF('statement of marks'!FF46="","",'statement of marks'!FF46)</f>
        <v/>
      </c>
      <c r="V1269" s="614" t="str">
        <f>IF('statement of marks'!FG46="","",'statement of marks'!FG46)</f>
        <v/>
      </c>
    </row>
    <row r="1270" spans="1:22" ht="16" customHeight="1">
      <c r="A1270" s="598"/>
      <c r="B1270" s="1109" t="str">
        <f>IF('statement of marks'!$FJ$3="","",'statement of marks'!$FJ$3)</f>
        <v>LokLF; ,oe~ 'kkjhfjd f'k{kk</v>
      </c>
      <c r="C1270" s="1110"/>
      <c r="D1270" s="1103" t="str">
        <f>IF('statement of marks'!FJ46="","",'statement of marks'!FJ46)</f>
        <v/>
      </c>
      <c r="E1270" s="1103"/>
      <c r="F1270" s="1103"/>
      <c r="G1270" s="1103" t="str">
        <f>IF('statement of marks'!FK46="","",'statement of marks'!FK46)</f>
        <v/>
      </c>
      <c r="H1270" s="1103"/>
      <c r="I1270" s="1103"/>
      <c r="J1270" s="1103" t="str">
        <f>IF('statement of marks'!FM46="","",'statement of marks'!FM46)</f>
        <v/>
      </c>
      <c r="K1270" s="1103"/>
      <c r="L1270" s="1103"/>
      <c r="M1270" s="1103" t="str">
        <f>IF('statement of marks'!FL46="","",'statement of marks'!FL46)</f>
        <v/>
      </c>
      <c r="N1270" s="1103"/>
      <c r="O1270" s="1103"/>
      <c r="P1270" s="1103" t="str">
        <f>IF('statement of marks'!FN46="","",'statement of marks'!FN46)</f>
        <v/>
      </c>
      <c r="Q1270" s="1103"/>
      <c r="R1270" s="1103"/>
      <c r="S1270" s="611"/>
      <c r="T1270" s="613" t="str">
        <f>IF('statement of marks'!FO46="","",'statement of marks'!FO46)</f>
        <v/>
      </c>
      <c r="U1270" s="613" t="str">
        <f>IF('statement of marks'!FP46="","",'statement of marks'!FP46)</f>
        <v/>
      </c>
      <c r="V1270" s="614" t="str">
        <f>IF('statement of marks'!FQ46="","",'statement of marks'!FQ46)</f>
        <v/>
      </c>
    </row>
    <row r="1271" spans="1:22" ht="16" customHeight="1">
      <c r="A1271" s="598"/>
      <c r="B1271" s="1104" t="s">
        <v>273</v>
      </c>
      <c r="C1271" s="1105"/>
      <c r="D1271" s="1213" t="str">
        <f>details!$DZ$3</f>
        <v>vxLr rd</v>
      </c>
      <c r="E1271" s="1213"/>
      <c r="F1271" s="1213"/>
      <c r="G1271" s="1213" t="str">
        <f>details!$ED$3</f>
        <v>vDVwcj rd</v>
      </c>
      <c r="H1271" s="1213"/>
      <c r="I1271" s="1213"/>
      <c r="J1271" s="1213" t="str">
        <f>details!$EL$3</f>
        <v>Qjojh rd</v>
      </c>
      <c r="K1271" s="1213"/>
      <c r="L1271" s="1213"/>
      <c r="M1271" s="1213" t="str">
        <f>details!$EH$3</f>
        <v>fnlEcj rd</v>
      </c>
      <c r="N1271" s="1213"/>
      <c r="O1271" s="1213"/>
      <c r="P1271" s="1213" t="str">
        <f>details!$EP$3</f>
        <v>loZ ;ksx</v>
      </c>
      <c r="Q1271" s="1213"/>
      <c r="R1271" s="1213"/>
      <c r="S1271" s="1106" t="s">
        <v>475</v>
      </c>
      <c r="T1271" s="1107"/>
      <c r="U1271" s="1107"/>
      <c r="V1271" s="1180"/>
    </row>
    <row r="1272" spans="1:22" ht="16" customHeight="1">
      <c r="A1272" s="598"/>
      <c r="B1272" s="1100" t="s">
        <v>99</v>
      </c>
      <c r="C1272" s="1101"/>
      <c r="D1272" s="1102" t="str">
        <f>IF(details!EA46="","",details!EA46)</f>
        <v/>
      </c>
      <c r="E1272" s="1102"/>
      <c r="F1272" s="1102"/>
      <c r="G1272" s="1102" t="str">
        <f>IF(details!EE46="","",details!EE46)</f>
        <v/>
      </c>
      <c r="H1272" s="1102"/>
      <c r="I1272" s="1102"/>
      <c r="J1272" s="1102" t="str">
        <f>IF(details!EM46="","",details!EM46)</f>
        <v/>
      </c>
      <c r="K1272" s="1102"/>
      <c r="L1272" s="1102"/>
      <c r="M1272" s="1102" t="str">
        <f>IF(details!EI46="","",details!EI46)</f>
        <v/>
      </c>
      <c r="N1272" s="1102"/>
      <c r="O1272" s="1102"/>
      <c r="P1272" s="1102" t="str">
        <f>IF(details!EQ46="","",details!EQ46)</f>
        <v/>
      </c>
      <c r="Q1272" s="1102"/>
      <c r="R1272" s="1102"/>
      <c r="S1272" s="1181">
        <f>'statement of marks'!$HG$108</f>
        <v>42460</v>
      </c>
      <c r="T1272" s="1182"/>
      <c r="U1272" s="1182"/>
      <c r="V1272" s="1183"/>
    </row>
    <row r="1273" spans="1:22" ht="16" customHeight="1">
      <c r="A1273" s="598"/>
      <c r="B1273" s="1094" t="s">
        <v>15</v>
      </c>
      <c r="C1273" s="1095"/>
      <c r="D1273" s="1096" t="str">
        <f>IF(details!DZ46="","",details!DZ46)</f>
        <v/>
      </c>
      <c r="E1273" s="1096"/>
      <c r="F1273" s="1096"/>
      <c r="G1273" s="1096" t="str">
        <f>IF(details!ED46="","",details!ED46)</f>
        <v/>
      </c>
      <c r="H1273" s="1096"/>
      <c r="I1273" s="1096"/>
      <c r="J1273" s="1096" t="str">
        <f>IF(details!EL46="","",details!EL46)</f>
        <v/>
      </c>
      <c r="K1273" s="1096"/>
      <c r="L1273" s="1096"/>
      <c r="M1273" s="1096" t="str">
        <f>IF(details!EH46="","",details!EH46)</f>
        <v/>
      </c>
      <c r="N1273" s="1096"/>
      <c r="O1273" s="1096"/>
      <c r="P1273" s="1096" t="str">
        <f>IF(details!EP46="","",details!EP46)</f>
        <v/>
      </c>
      <c r="Q1273" s="1096"/>
      <c r="R1273" s="1096"/>
      <c r="S1273" s="1184"/>
      <c r="T1273" s="1185"/>
      <c r="U1273" s="1185"/>
      <c r="V1273" s="1186"/>
    </row>
    <row r="1274" spans="1:22" ht="16" customHeight="1">
      <c r="A1274" s="1206"/>
      <c r="B1274" s="1207" t="s">
        <v>473</v>
      </c>
      <c r="C1274" s="1208"/>
      <c r="D1274" s="1209" t="s">
        <v>3</v>
      </c>
      <c r="E1274" s="1209"/>
      <c r="F1274" s="1209"/>
      <c r="G1274" s="1209" t="s">
        <v>389</v>
      </c>
      <c r="H1274" s="1209"/>
      <c r="I1274" s="1209"/>
      <c r="J1274" s="1209" t="s">
        <v>5</v>
      </c>
      <c r="K1274" s="1209"/>
      <c r="L1274" s="1209"/>
      <c r="M1274" s="1209" t="s">
        <v>465</v>
      </c>
      <c r="N1274" s="1209"/>
      <c r="O1274" s="1209"/>
      <c r="P1274" s="1210" t="s">
        <v>306</v>
      </c>
      <c r="Q1274" s="1210"/>
      <c r="R1274" s="1210"/>
      <c r="S1274" s="1209" t="s">
        <v>473</v>
      </c>
      <c r="T1274" s="1209"/>
      <c r="U1274" s="1209"/>
      <c r="V1274" s="1211"/>
    </row>
    <row r="1275" spans="1:22" ht="16" customHeight="1">
      <c r="A1275" s="1206"/>
      <c r="B1275" s="1207"/>
      <c r="C1275" s="1208"/>
      <c r="D1275" s="1212" t="str">
        <f>'statement of marks'!HE46</f>
        <v/>
      </c>
      <c r="E1275" s="1212"/>
      <c r="F1275" s="1212"/>
      <c r="G1275" s="1212" t="str">
        <f>'statement of marks'!HF46</f>
        <v/>
      </c>
      <c r="H1275" s="1212"/>
      <c r="I1275" s="1212"/>
      <c r="J1275" s="1212" t="str">
        <f>'statement of marks'!HG46</f>
        <v/>
      </c>
      <c r="K1275" s="1212"/>
      <c r="L1275" s="1212"/>
      <c r="M1275" s="1212" t="str">
        <f>'statement of marks'!HJ46</f>
        <v/>
      </c>
      <c r="N1275" s="1212"/>
      <c r="O1275" s="1212"/>
      <c r="P1275" s="1212" t="str">
        <f>'statement of marks'!HI46</f>
        <v/>
      </c>
      <c r="Q1275" s="1212"/>
      <c r="R1275" s="1212"/>
      <c r="S1275" s="1209" t="str">
        <f>'statement of marks'!HD46</f>
        <v/>
      </c>
      <c r="T1275" s="1209"/>
      <c r="U1275" s="1209"/>
      <c r="V1275" s="1211"/>
    </row>
    <row r="1276" spans="1:22" ht="16" customHeight="1">
      <c r="A1276" s="598"/>
      <c r="B1276" s="1089" t="s">
        <v>100</v>
      </c>
      <c r="C1276" s="1090"/>
      <c r="D1276" s="1081"/>
      <c r="E1276" s="1081"/>
      <c r="F1276" s="1081"/>
      <c r="G1276" s="1081"/>
      <c r="H1276" s="1081"/>
      <c r="I1276" s="1081"/>
      <c r="J1276" s="1081"/>
      <c r="K1276" s="1081"/>
      <c r="L1276" s="1081"/>
      <c r="M1276" s="1081"/>
      <c r="N1276" s="1081"/>
      <c r="O1276" s="1081"/>
      <c r="P1276" s="1081"/>
      <c r="Q1276" s="1081"/>
      <c r="R1276" s="1081"/>
      <c r="S1276" s="1081"/>
      <c r="T1276" s="1081"/>
      <c r="U1276" s="1081"/>
      <c r="V1276" s="1205"/>
    </row>
    <row r="1277" spans="1:22" ht="16" customHeight="1">
      <c r="A1277" s="598"/>
      <c r="B1277" s="1087" t="s">
        <v>80</v>
      </c>
      <c r="C1277" s="1088"/>
      <c r="D1277" s="1081"/>
      <c r="E1277" s="1081"/>
      <c r="F1277" s="1081"/>
      <c r="G1277" s="1081"/>
      <c r="H1277" s="1081"/>
      <c r="I1277" s="1081"/>
      <c r="J1277" s="1081"/>
      <c r="K1277" s="1081"/>
      <c r="L1277" s="1081"/>
      <c r="M1277" s="1081"/>
      <c r="N1277" s="1081"/>
      <c r="O1277" s="1081"/>
      <c r="P1277" s="1081"/>
      <c r="Q1277" s="1081"/>
      <c r="R1277" s="1081"/>
      <c r="S1277" s="1081"/>
      <c r="T1277" s="1081"/>
      <c r="U1277" s="1081"/>
      <c r="V1277" s="1205"/>
    </row>
    <row r="1278" spans="1:22" ht="16" customHeight="1">
      <c r="A1278" s="598"/>
      <c r="B1278" s="1089" t="s">
        <v>466</v>
      </c>
      <c r="C1278" s="1090"/>
      <c r="D1278" s="1081"/>
      <c r="E1278" s="1081"/>
      <c r="F1278" s="1081"/>
      <c r="G1278" s="1081"/>
      <c r="H1278" s="1081"/>
      <c r="I1278" s="1081"/>
      <c r="J1278" s="1081"/>
      <c r="K1278" s="1081"/>
      <c r="L1278" s="1081"/>
      <c r="M1278" s="1081"/>
      <c r="N1278" s="1081"/>
      <c r="O1278" s="1081"/>
      <c r="P1278" s="1081" t="s">
        <v>466</v>
      </c>
      <c r="Q1278" s="1081"/>
      <c r="R1278" s="1081"/>
      <c r="S1278" s="1081"/>
      <c r="T1278" s="1081"/>
      <c r="U1278" s="1081"/>
      <c r="V1278" s="1205"/>
    </row>
    <row r="1279" spans="1:22" ht="16" customHeight="1">
      <c r="A1279" s="598"/>
      <c r="B1279" s="1085" t="s">
        <v>101</v>
      </c>
      <c r="C1279" s="1086"/>
      <c r="D1279" s="1081"/>
      <c r="E1279" s="1081"/>
      <c r="F1279" s="1081"/>
      <c r="G1279" s="1081"/>
      <c r="H1279" s="1081"/>
      <c r="I1279" s="1081"/>
      <c r="J1279" s="1081"/>
      <c r="K1279" s="1081"/>
      <c r="L1279" s="1081"/>
      <c r="M1279" s="1081"/>
      <c r="N1279" s="1081"/>
      <c r="O1279" s="1081"/>
      <c r="P1279" s="1081"/>
      <c r="Q1279" s="1081"/>
      <c r="R1279" s="1081"/>
      <c r="S1279" s="1198" t="s">
        <v>101</v>
      </c>
      <c r="T1279" s="1198"/>
      <c r="U1279" s="1198"/>
      <c r="V1279" s="1199"/>
    </row>
    <row r="1280" spans="1:22" ht="16" customHeight="1" thickBot="1">
      <c r="A1280" s="600"/>
      <c r="B1280" s="1200" t="s">
        <v>102</v>
      </c>
      <c r="C1280" s="1201"/>
      <c r="D1280" s="1202"/>
      <c r="E1280" s="1202"/>
      <c r="F1280" s="1202"/>
      <c r="G1280" s="1202"/>
      <c r="H1280" s="1202"/>
      <c r="I1280" s="1202"/>
      <c r="J1280" s="1202"/>
      <c r="K1280" s="1202"/>
      <c r="L1280" s="1202"/>
      <c r="M1280" s="1202"/>
      <c r="N1280" s="1202"/>
      <c r="O1280" s="1202"/>
      <c r="P1280" s="1202"/>
      <c r="Q1280" s="1202"/>
      <c r="R1280" s="1202"/>
      <c r="S1280" s="1203" t="s">
        <v>163</v>
      </c>
      <c r="T1280" s="1203"/>
      <c r="U1280" s="1203"/>
      <c r="V1280" s="1204"/>
    </row>
    <row r="1281" spans="1:22" ht="16" customHeight="1">
      <c r="A1281" s="597"/>
      <c r="B1281" s="1216" t="s">
        <v>47</v>
      </c>
      <c r="C1281" s="1217"/>
      <c r="D1281" s="1217"/>
      <c r="E1281" s="1217"/>
      <c r="F1281" s="1217"/>
      <c r="G1281" s="1217"/>
      <c r="H1281" s="1217"/>
      <c r="I1281" s="1217"/>
      <c r="J1281" s="1217"/>
      <c r="K1281" s="1217"/>
      <c r="L1281" s="1217"/>
      <c r="M1281" s="1217"/>
      <c r="N1281" s="1217"/>
      <c r="O1281" s="1217"/>
      <c r="P1281" s="1217"/>
      <c r="Q1281" s="1217"/>
      <c r="R1281" s="1217"/>
      <c r="S1281" s="1217"/>
      <c r="T1281" s="1217"/>
      <c r="U1281" s="1217"/>
      <c r="V1281" s="1218"/>
    </row>
    <row r="1282" spans="1:22" ht="16" customHeight="1">
      <c r="A1282" s="598"/>
      <c r="B1282" s="1219" t="str">
        <f>'statement of marks'!$A$1</f>
        <v>jk- ck- ek/;fed fo|ky; uohu] fuEckgsM+k</v>
      </c>
      <c r="C1282" s="1220"/>
      <c r="D1282" s="1220"/>
      <c r="E1282" s="1220"/>
      <c r="F1282" s="1220"/>
      <c r="G1282" s="1220"/>
      <c r="H1282" s="1220"/>
      <c r="I1282" s="1220"/>
      <c r="J1282" s="1220"/>
      <c r="K1282" s="1220"/>
      <c r="L1282" s="1220"/>
      <c r="M1282" s="1220"/>
      <c r="N1282" s="1220"/>
      <c r="O1282" s="1220"/>
      <c r="P1282" s="1220"/>
      <c r="Q1282" s="1220"/>
      <c r="R1282" s="1220"/>
      <c r="S1282" s="1220"/>
      <c r="T1282" s="1220"/>
      <c r="U1282" s="1220"/>
      <c r="V1282" s="1221"/>
    </row>
    <row r="1283" spans="1:22" ht="16" customHeight="1">
      <c r="A1283" s="598"/>
      <c r="B1283" s="1114" t="s">
        <v>467</v>
      </c>
      <c r="C1283" s="1115"/>
      <c r="D1283" s="1119" t="str">
        <f>'statement of marks'!$H$3</f>
        <v>2015-16</v>
      </c>
      <c r="E1283" s="1119"/>
      <c r="F1283" s="1119"/>
      <c r="G1283" s="1119"/>
      <c r="H1283" s="1119"/>
      <c r="I1283" s="1119"/>
      <c r="J1283" s="1119"/>
      <c r="K1283" s="1119"/>
      <c r="L1283" s="1119"/>
      <c r="M1283" s="1119"/>
      <c r="N1283" s="1119"/>
      <c r="O1283" s="1119"/>
      <c r="P1283" s="1119"/>
      <c r="Q1283" s="1119"/>
      <c r="R1283" s="1119"/>
      <c r="S1283" s="1119"/>
      <c r="T1283" s="1119"/>
      <c r="U1283" s="1119"/>
      <c r="V1283" s="1196"/>
    </row>
    <row r="1284" spans="1:22" ht="16" customHeight="1">
      <c r="A1284" s="598"/>
      <c r="B1284" s="1114" t="s">
        <v>218</v>
      </c>
      <c r="C1284" s="1115"/>
      <c r="D1284" s="1115" t="str">
        <f>IF('statement of marks'!J47="","",'statement of marks'!J47)</f>
        <v/>
      </c>
      <c r="E1284" s="1115"/>
      <c r="F1284" s="1115"/>
      <c r="G1284" s="1115"/>
      <c r="H1284" s="1115"/>
      <c r="I1284" s="1115"/>
      <c r="J1284" s="1115"/>
      <c r="K1284" s="1115"/>
      <c r="L1284" s="1115"/>
      <c r="M1284" s="1115"/>
      <c r="N1284" s="1115"/>
      <c r="O1284" s="1115"/>
      <c r="P1284" s="1115"/>
      <c r="Q1284" s="1115"/>
      <c r="R1284" s="1115"/>
      <c r="S1284" s="1115"/>
      <c r="T1284" s="1115"/>
      <c r="U1284" s="1115"/>
      <c r="V1284" s="1197"/>
    </row>
    <row r="1285" spans="1:22" ht="16" customHeight="1">
      <c r="A1285" s="598"/>
      <c r="B1285" s="1114" t="s">
        <v>219</v>
      </c>
      <c r="C1285" s="1115"/>
      <c r="D1285" s="1115" t="str">
        <f>IF('statement of marks'!K47="","",'statement of marks'!K47)</f>
        <v/>
      </c>
      <c r="E1285" s="1115"/>
      <c r="F1285" s="1115"/>
      <c r="G1285" s="1115"/>
      <c r="H1285" s="1115"/>
      <c r="I1285" s="1115"/>
      <c r="J1285" s="1115"/>
      <c r="K1285" s="1115"/>
      <c r="L1285" s="1115"/>
      <c r="M1285" s="1115"/>
      <c r="N1285" s="1115"/>
      <c r="O1285" s="1115"/>
      <c r="P1285" s="1115"/>
      <c r="Q1285" s="1115"/>
      <c r="R1285" s="1115"/>
      <c r="S1285" s="1115"/>
      <c r="T1285" s="1115"/>
      <c r="U1285" s="1115"/>
      <c r="V1285" s="1197"/>
    </row>
    <row r="1286" spans="1:22" ht="16" customHeight="1">
      <c r="A1286" s="598"/>
      <c r="B1286" s="1114" t="s">
        <v>220</v>
      </c>
      <c r="C1286" s="1115"/>
      <c r="D1286" s="1115" t="str">
        <f>IF('statement of marks'!L47="","",'statement of marks'!L47)</f>
        <v/>
      </c>
      <c r="E1286" s="1115"/>
      <c r="F1286" s="1115"/>
      <c r="G1286" s="1115"/>
      <c r="H1286" s="1115"/>
      <c r="I1286" s="1115"/>
      <c r="J1286" s="1115"/>
      <c r="K1286" s="1115"/>
      <c r="L1286" s="1115"/>
      <c r="M1286" s="1115"/>
      <c r="N1286" s="1115"/>
      <c r="O1286" s="1115"/>
      <c r="P1286" s="1115"/>
      <c r="Q1286" s="1115"/>
      <c r="R1286" s="1115"/>
      <c r="S1286" s="1115"/>
      <c r="T1286" s="1115"/>
      <c r="U1286" s="1115"/>
      <c r="V1286" s="1197"/>
    </row>
    <row r="1287" spans="1:22" ht="16" customHeight="1">
      <c r="A1287" s="598"/>
      <c r="B1287" s="1114" t="s">
        <v>221</v>
      </c>
      <c r="C1287" s="1115"/>
      <c r="D1287" s="1119" t="str">
        <f>'statement of marks'!$G$3</f>
        <v>6 A</v>
      </c>
      <c r="E1287" s="1119"/>
      <c r="F1287" s="1119"/>
      <c r="G1287" s="1115" t="s">
        <v>9</v>
      </c>
      <c r="H1287" s="1115"/>
      <c r="I1287" s="1115"/>
      <c r="J1287" s="1119" t="str">
        <f>IF('statement of marks'!D47="","",'statement of marks'!D47)</f>
        <v/>
      </c>
      <c r="K1287" s="1119"/>
      <c r="L1287" s="1119"/>
      <c r="M1287" s="1115" t="s">
        <v>222</v>
      </c>
      <c r="N1287" s="1115"/>
      <c r="O1287" s="1115"/>
      <c r="P1287" s="1119" t="str">
        <f>IF('statement of marks'!F47="","",'statement of marks'!F47)</f>
        <v/>
      </c>
      <c r="Q1287" s="1119"/>
      <c r="R1287" s="1119"/>
      <c r="S1287" s="1214" t="str">
        <f>IF('statement of marks'!$J$3="","",'statement of marks'!$J$3)</f>
        <v xml:space="preserve">fo|ky; dk Mk;l dksM+ </v>
      </c>
      <c r="T1287" s="1214"/>
      <c r="U1287" s="1214"/>
      <c r="V1287" s="1215"/>
    </row>
    <row r="1288" spans="1:22" ht="16" customHeight="1">
      <c r="A1288" s="598"/>
      <c r="B1288" s="601" t="s">
        <v>0</v>
      </c>
      <c r="C1288" s="602"/>
      <c r="D1288" s="1121" t="str">
        <f>IF('statement of marks'!H47="","",'statement of marks'!H47)</f>
        <v/>
      </c>
      <c r="E1288" s="1121"/>
      <c r="F1288" s="1121"/>
      <c r="G1288" s="1115" t="str">
        <f>IF('statement of marks'!I47="","",'statement of marks'!I47)</f>
        <v/>
      </c>
      <c r="H1288" s="1115"/>
      <c r="I1288" s="1115"/>
      <c r="J1288" s="1115"/>
      <c r="K1288" s="1115"/>
      <c r="L1288" s="1115"/>
      <c r="M1288" s="1115"/>
      <c r="N1288" s="1115"/>
      <c r="O1288" s="1115"/>
      <c r="P1288" s="1115"/>
      <c r="Q1288" s="1115"/>
      <c r="R1288" s="1115"/>
      <c r="S1288" s="1190" t="str">
        <f>IF('statement of marks'!$K$3="","",'statement of marks'!$K$3)</f>
        <v xml:space="preserve">08291009401   </v>
      </c>
      <c r="T1288" s="1190"/>
      <c r="U1288" s="1190"/>
      <c r="V1288" s="1191"/>
    </row>
    <row r="1289" spans="1:22" ht="16" customHeight="1">
      <c r="A1289" s="598"/>
      <c r="B1289" s="561" t="s">
        <v>28</v>
      </c>
      <c r="C1289" s="603" t="s">
        <v>97</v>
      </c>
      <c r="D1289" s="1081" t="s">
        <v>1</v>
      </c>
      <c r="E1289" s="1081"/>
      <c r="F1289" s="1081"/>
      <c r="G1289" s="1081" t="s">
        <v>21</v>
      </c>
      <c r="H1289" s="1081"/>
      <c r="I1289" s="1081"/>
      <c r="J1289" s="1081" t="s">
        <v>68</v>
      </c>
      <c r="K1289" s="1081"/>
      <c r="L1289" s="1081"/>
      <c r="M1289" s="1081" t="s">
        <v>98</v>
      </c>
      <c r="N1289" s="1081"/>
      <c r="O1289" s="1081"/>
      <c r="P1289" s="1192" t="s">
        <v>278</v>
      </c>
      <c r="Q1289" s="1193" t="s">
        <v>459</v>
      </c>
      <c r="R1289" s="1193"/>
      <c r="S1289" s="1193"/>
      <c r="T1289" s="1194" t="s">
        <v>458</v>
      </c>
      <c r="U1289" s="1194"/>
      <c r="V1289" s="1195"/>
    </row>
    <row r="1290" spans="1:22" ht="16" customHeight="1">
      <c r="A1290" s="598"/>
      <c r="B1290" s="561"/>
      <c r="C1290" s="603"/>
      <c r="D1290" s="596" t="s">
        <v>468</v>
      </c>
      <c r="E1290" s="596" t="s">
        <v>469</v>
      </c>
      <c r="F1290" s="604" t="s">
        <v>2</v>
      </c>
      <c r="G1290" s="596" t="s">
        <v>468</v>
      </c>
      <c r="H1290" s="596" t="s">
        <v>469</v>
      </c>
      <c r="I1290" s="604" t="s">
        <v>2</v>
      </c>
      <c r="J1290" s="596" t="s">
        <v>468</v>
      </c>
      <c r="K1290" s="596" t="s">
        <v>469</v>
      </c>
      <c r="L1290" s="604" t="s">
        <v>2</v>
      </c>
      <c r="M1290" s="596" t="s">
        <v>468</v>
      </c>
      <c r="N1290" s="596" t="s">
        <v>469</v>
      </c>
      <c r="O1290" s="604" t="s">
        <v>2</v>
      </c>
      <c r="P1290" s="1192"/>
      <c r="Q1290" s="596" t="s">
        <v>468</v>
      </c>
      <c r="R1290" s="596" t="s">
        <v>469</v>
      </c>
      <c r="S1290" s="608" t="s">
        <v>2</v>
      </c>
      <c r="T1290" s="618" t="s">
        <v>304</v>
      </c>
      <c r="U1290" s="619" t="s">
        <v>5</v>
      </c>
      <c r="V1290" s="620" t="s">
        <v>464</v>
      </c>
    </row>
    <row r="1291" spans="1:22" ht="16" customHeight="1">
      <c r="A1291" s="599"/>
      <c r="B1291" s="1178" t="s">
        <v>3</v>
      </c>
      <c r="C1291" s="1179"/>
      <c r="D1291" s="579">
        <f>IF('statement of marks'!M$6="","",'statement of marks'!M$6)</f>
        <v>5</v>
      </c>
      <c r="E1291" s="579">
        <f>IF('statement of marks'!N$6="","",'statement of marks'!N$6)</f>
        <v>5</v>
      </c>
      <c r="F1291" s="605">
        <f>IF('statement of marks'!O$6="","",'statement of marks'!O$6)</f>
        <v>10</v>
      </c>
      <c r="G1291" s="579">
        <f>IF('statement of marks'!P$6="","",'statement of marks'!P$6)</f>
        <v>5</v>
      </c>
      <c r="H1291" s="579">
        <f>IF('statement of marks'!Q$6="","",'statement of marks'!Q$6)</f>
        <v>5</v>
      </c>
      <c r="I1291" s="605">
        <f>IF('statement of marks'!R$6="","",'statement of marks'!R$6)</f>
        <v>10</v>
      </c>
      <c r="J1291" s="579">
        <f>IF('statement of marks'!S$6="","",'statement of marks'!S$6)</f>
        <v>5</v>
      </c>
      <c r="K1291" s="579">
        <f>IF('statement of marks'!T$6="","",'statement of marks'!T$6)</f>
        <v>5</v>
      </c>
      <c r="L1291" s="605">
        <f>IF('statement of marks'!U$6="","",'statement of marks'!U$6)</f>
        <v>10</v>
      </c>
      <c r="M1291" s="579">
        <f>IF('statement of marks'!W$6="","",'statement of marks'!W$6)</f>
        <v>50</v>
      </c>
      <c r="N1291" s="579">
        <f>IF('statement of marks'!X$6="","",'statement of marks'!X$6)</f>
        <v>20</v>
      </c>
      <c r="O1291" s="605">
        <f>IF('statement of marks'!Y$6="","",'statement of marks'!Y$6)</f>
        <v>70</v>
      </c>
      <c r="P1291" s="580">
        <f>IF('statement of marks'!Z$6="","",'statement of marks'!Z$6)</f>
        <v>100</v>
      </c>
      <c r="Q1291" s="579">
        <f>IF('statement of marks'!AA$6="","",'statement of marks'!AA$6)</f>
        <v>70</v>
      </c>
      <c r="R1291" s="579">
        <f>IF('statement of marks'!AB$6="","",'statement of marks'!AB$6)</f>
        <v>30</v>
      </c>
      <c r="S1291" s="605">
        <f>IF('statement of marks'!AC$6="","",'statement of marks'!AC$6)</f>
        <v>100</v>
      </c>
      <c r="T1291" s="615">
        <f>IF('statement of marks'!AD$6="","",'statement of marks'!AD$6)</f>
        <v>200</v>
      </c>
      <c r="U1291" s="615" t="str">
        <f>IF('statement of marks'!AE$6="","",'statement of marks'!AE$6)</f>
        <v/>
      </c>
      <c r="V1291" s="621" t="str">
        <f>IF('statement of marks'!AF$6="","",'statement of marks'!AF$6)</f>
        <v/>
      </c>
    </row>
    <row r="1292" spans="1:22" ht="16" customHeight="1">
      <c r="A1292" s="598"/>
      <c r="B1292" s="1114" t="str">
        <f>IF('statement of marks'!$M$3="","",'statement of marks'!$M$3)</f>
        <v>fgUnh</v>
      </c>
      <c r="C1292" s="1115"/>
      <c r="D1292" s="275" t="str">
        <f>IF('statement of marks'!M47="","",'statement of marks'!M47)</f>
        <v/>
      </c>
      <c r="E1292" s="275" t="str">
        <f>IF('statement of marks'!N47="","",'statement of marks'!N47)</f>
        <v/>
      </c>
      <c r="F1292" s="606" t="str">
        <f>IF('statement of marks'!O47="","",'statement of marks'!O47)</f>
        <v/>
      </c>
      <c r="G1292" s="275" t="str">
        <f>IF('statement of marks'!P47="","",'statement of marks'!P47)</f>
        <v/>
      </c>
      <c r="H1292" s="275" t="str">
        <f>IF('statement of marks'!Q47="","",'statement of marks'!Q47)</f>
        <v/>
      </c>
      <c r="I1292" s="606" t="str">
        <f>IF('statement of marks'!R47="","",'statement of marks'!R47)</f>
        <v/>
      </c>
      <c r="J1292" s="275" t="str">
        <f>IF('statement of marks'!S47="","",'statement of marks'!S47)</f>
        <v/>
      </c>
      <c r="K1292" s="275" t="str">
        <f>IF('statement of marks'!T47="","",'statement of marks'!T47)</f>
        <v/>
      </c>
      <c r="L1292" s="606" t="str">
        <f>IF('statement of marks'!U47="","",'statement of marks'!U47)</f>
        <v/>
      </c>
      <c r="M1292" s="275" t="str">
        <f>IF('statement of marks'!W47="","",'statement of marks'!W47)</f>
        <v/>
      </c>
      <c r="N1292" s="275" t="str">
        <f>IF('statement of marks'!X47="","",'statement of marks'!X47)</f>
        <v/>
      </c>
      <c r="O1292" s="606" t="str">
        <f>IF('statement of marks'!Y47="","",'statement of marks'!Y47)</f>
        <v/>
      </c>
      <c r="P1292" s="277" t="str">
        <f>IF('statement of marks'!Z47="","",'statement of marks'!Z47)</f>
        <v/>
      </c>
      <c r="Q1292" s="275" t="str">
        <f>IF('statement of marks'!AA47="","",'statement of marks'!AA47)</f>
        <v/>
      </c>
      <c r="R1292" s="275" t="str">
        <f>IF('statement of marks'!AB47="","",'statement of marks'!AB47)</f>
        <v/>
      </c>
      <c r="S1292" s="606" t="str">
        <f>IF('statement of marks'!AC47="","",'statement of marks'!AC47)</f>
        <v/>
      </c>
      <c r="T1292" s="578" t="str">
        <f>IF('statement of marks'!AD47="","",'statement of marks'!AD47)</f>
        <v/>
      </c>
      <c r="U1292" s="578" t="str">
        <f>IF('statement of marks'!AE47="","",'statement of marks'!AE47)</f>
        <v/>
      </c>
      <c r="V1292" s="612" t="str">
        <f>IF('statement of marks'!AF47="","",'statement of marks'!AF47)</f>
        <v/>
      </c>
    </row>
    <row r="1293" spans="1:22" ht="16" customHeight="1">
      <c r="A1293" s="598"/>
      <c r="B1293" s="1114" t="str">
        <f>IF('statement of marks'!$AI$3="","",'statement of marks'!$AI$3)</f>
        <v>vaxszth</v>
      </c>
      <c r="C1293" s="1115"/>
      <c r="D1293" s="275" t="str">
        <f>IF('statement of marks'!AI47="","",'statement of marks'!AI47)</f>
        <v/>
      </c>
      <c r="E1293" s="275" t="str">
        <f>IF('statement of marks'!AJ47="","",'statement of marks'!AJ47)</f>
        <v/>
      </c>
      <c r="F1293" s="606" t="str">
        <f>IF('statement of marks'!AK47="","",'statement of marks'!AK47)</f>
        <v/>
      </c>
      <c r="G1293" s="275" t="str">
        <f>IF('statement of marks'!AL47="","",'statement of marks'!AL47)</f>
        <v/>
      </c>
      <c r="H1293" s="275" t="str">
        <f>IF('statement of marks'!AM47="","",'statement of marks'!AM47)</f>
        <v/>
      </c>
      <c r="I1293" s="606" t="str">
        <f>IF('statement of marks'!AN47="","",'statement of marks'!AN47)</f>
        <v/>
      </c>
      <c r="J1293" s="275" t="str">
        <f>IF('statement of marks'!AO47="","",'statement of marks'!AO47)</f>
        <v/>
      </c>
      <c r="K1293" s="275" t="str">
        <f>IF('statement of marks'!AP47="","",'statement of marks'!AP47)</f>
        <v/>
      </c>
      <c r="L1293" s="606" t="str">
        <f>IF('statement of marks'!AQ47="","",'statement of marks'!AQ47)</f>
        <v/>
      </c>
      <c r="M1293" s="275" t="str">
        <f>IF('statement of marks'!AS47="","",'statement of marks'!AS47)</f>
        <v/>
      </c>
      <c r="N1293" s="275" t="str">
        <f>IF('statement of marks'!AT47="","",'statement of marks'!AT47)</f>
        <v/>
      </c>
      <c r="O1293" s="606" t="str">
        <f>IF('statement of marks'!AU47="","",'statement of marks'!AU47)</f>
        <v/>
      </c>
      <c r="P1293" s="277" t="str">
        <f>IF('statement of marks'!AV47="","",'statement of marks'!AV47)</f>
        <v/>
      </c>
      <c r="Q1293" s="275" t="str">
        <f>IF('statement of marks'!AW47="","",'statement of marks'!AW47)</f>
        <v/>
      </c>
      <c r="R1293" s="275" t="str">
        <f>IF('statement of marks'!AX47="","",'statement of marks'!AX47)</f>
        <v/>
      </c>
      <c r="S1293" s="606" t="str">
        <f>IF('statement of marks'!AY47="","",'statement of marks'!AY47)</f>
        <v/>
      </c>
      <c r="T1293" s="578" t="str">
        <f>IF('statement of marks'!AZ47="","",'statement of marks'!AZ47)</f>
        <v/>
      </c>
      <c r="U1293" s="578" t="str">
        <f>IF('statement of marks'!BA47="","",'statement of marks'!BA47)</f>
        <v/>
      </c>
      <c r="V1293" s="612" t="str">
        <f>IF('statement of marks'!BB47="","",'statement of marks'!BB47)</f>
        <v/>
      </c>
    </row>
    <row r="1294" spans="1:22" ht="16" customHeight="1">
      <c r="A1294" s="598"/>
      <c r="B1294" s="1114" t="str">
        <f>IF('statement of marks'!BE47="s","laLd`r",IF('statement of marks'!BE47="u","mnwZ",IF('statement of marks'!BE47="g","xqtjkrh",IF('statement of marks'!BE47="p","iatkch",IF('statement of marks'!BE47="sd","fla/kh","r`rh; Hkk""kk")))))</f>
        <v>r`rh; Hkk"kk</v>
      </c>
      <c r="C1294" s="1115"/>
      <c r="D1294" s="275" t="str">
        <f>IF('statement of marks'!BF47="","",'statement of marks'!BF47)</f>
        <v/>
      </c>
      <c r="E1294" s="275" t="str">
        <f>IF('statement of marks'!BG47="","",'statement of marks'!BG47)</f>
        <v/>
      </c>
      <c r="F1294" s="606" t="str">
        <f>IF('statement of marks'!BH47="","",'statement of marks'!BH47)</f>
        <v/>
      </c>
      <c r="G1294" s="275" t="str">
        <f>IF('statement of marks'!BI47="","",'statement of marks'!BI47)</f>
        <v/>
      </c>
      <c r="H1294" s="275" t="str">
        <f>IF('statement of marks'!BJ47="","",'statement of marks'!BJ47)</f>
        <v/>
      </c>
      <c r="I1294" s="606" t="str">
        <f>IF('statement of marks'!BK47="","",'statement of marks'!BK47)</f>
        <v/>
      </c>
      <c r="J1294" s="275" t="str">
        <f>IF('statement of marks'!BL47="","",'statement of marks'!BL47)</f>
        <v/>
      </c>
      <c r="K1294" s="275" t="str">
        <f>IF('statement of marks'!BM47="","",'statement of marks'!BM47)</f>
        <v/>
      </c>
      <c r="L1294" s="606" t="str">
        <f>IF('statement of marks'!BN47="","",'statement of marks'!BN47)</f>
        <v/>
      </c>
      <c r="M1294" s="275" t="str">
        <f>IF('statement of marks'!BP47="","",'statement of marks'!BP47)</f>
        <v/>
      </c>
      <c r="N1294" s="275" t="str">
        <f>IF('statement of marks'!BQ47="","",'statement of marks'!BQ47)</f>
        <v/>
      </c>
      <c r="O1294" s="606" t="str">
        <f>IF('statement of marks'!BR47="","",'statement of marks'!BR47)</f>
        <v/>
      </c>
      <c r="P1294" s="277" t="str">
        <f>IF('statement of marks'!BS47="","",'statement of marks'!BS47)</f>
        <v/>
      </c>
      <c r="Q1294" s="275" t="str">
        <f>IF('statement of marks'!BT47="","",'statement of marks'!BT47)</f>
        <v/>
      </c>
      <c r="R1294" s="275" t="str">
        <f>IF('statement of marks'!BU47="","",'statement of marks'!BU47)</f>
        <v/>
      </c>
      <c r="S1294" s="606" t="str">
        <f>IF('statement of marks'!BV47="","",'statement of marks'!BV47)</f>
        <v/>
      </c>
      <c r="T1294" s="578" t="str">
        <f>IF('statement of marks'!BW47="","",'statement of marks'!BW47)</f>
        <v/>
      </c>
      <c r="U1294" s="578" t="str">
        <f>IF('statement of marks'!BX47="","",'statement of marks'!BX47)</f>
        <v/>
      </c>
      <c r="V1294" s="612" t="str">
        <f>IF('statement of marks'!BY47="","",'statement of marks'!BY47)</f>
        <v/>
      </c>
    </row>
    <row r="1295" spans="1:22" ht="16" customHeight="1">
      <c r="A1295" s="598"/>
      <c r="B1295" s="1114" t="str">
        <f>IF('statement of marks'!$CB$3="","",'statement of marks'!$CB$3)</f>
        <v>xf.kr</v>
      </c>
      <c r="C1295" s="1115"/>
      <c r="D1295" s="275" t="str">
        <f>IF('statement of marks'!CB47="","",'statement of marks'!CB47)</f>
        <v/>
      </c>
      <c r="E1295" s="275" t="str">
        <f>IF('statement of marks'!CC47="","",'statement of marks'!CC47)</f>
        <v/>
      </c>
      <c r="F1295" s="606" t="str">
        <f>IF('statement of marks'!CD47="","",'statement of marks'!CD47)</f>
        <v/>
      </c>
      <c r="G1295" s="275" t="str">
        <f>IF('statement of marks'!CE47="","",'statement of marks'!CE47)</f>
        <v/>
      </c>
      <c r="H1295" s="275" t="str">
        <f>IF('statement of marks'!CF47="","",'statement of marks'!CF47)</f>
        <v/>
      </c>
      <c r="I1295" s="606" t="str">
        <f>IF('statement of marks'!CG47="","",'statement of marks'!CG47)</f>
        <v/>
      </c>
      <c r="J1295" s="275" t="str">
        <f>IF('statement of marks'!CH47="","",'statement of marks'!CH47)</f>
        <v/>
      </c>
      <c r="K1295" s="275" t="str">
        <f>IF('statement of marks'!CI47="","",'statement of marks'!CI47)</f>
        <v/>
      </c>
      <c r="L1295" s="606" t="str">
        <f>IF('statement of marks'!CJ47="","",'statement of marks'!CJ47)</f>
        <v/>
      </c>
      <c r="M1295" s="275" t="str">
        <f>IF('statement of marks'!CL47="","",'statement of marks'!CL47)</f>
        <v/>
      </c>
      <c r="N1295" s="275" t="str">
        <f>IF('statement of marks'!CM47="","",'statement of marks'!CM47)</f>
        <v/>
      </c>
      <c r="O1295" s="606" t="str">
        <f>IF('statement of marks'!CN47="","",'statement of marks'!CN47)</f>
        <v/>
      </c>
      <c r="P1295" s="277" t="str">
        <f>IF('statement of marks'!CO47="","",'statement of marks'!CO47)</f>
        <v/>
      </c>
      <c r="Q1295" s="275" t="str">
        <f>IF('statement of marks'!CP47="","",'statement of marks'!CP47)</f>
        <v/>
      </c>
      <c r="R1295" s="275" t="str">
        <f>IF('statement of marks'!CQ47="","",'statement of marks'!CQ47)</f>
        <v/>
      </c>
      <c r="S1295" s="606" t="str">
        <f>IF('statement of marks'!CR47="","",'statement of marks'!CR47)</f>
        <v/>
      </c>
      <c r="T1295" s="578" t="str">
        <f>IF('statement of marks'!CS47="","",'statement of marks'!CS47)</f>
        <v/>
      </c>
      <c r="U1295" s="578" t="str">
        <f>IF('statement of marks'!CT47="","",'statement of marks'!CT47)</f>
        <v/>
      </c>
      <c r="V1295" s="612" t="str">
        <f>IF('statement of marks'!CU47="","",'statement of marks'!CU47)</f>
        <v/>
      </c>
    </row>
    <row r="1296" spans="1:22" ht="16" customHeight="1">
      <c r="A1296" s="598"/>
      <c r="B1296" s="1114" t="str">
        <f>IF('statement of marks'!$CX$3="","",'statement of marks'!$CX$3)</f>
        <v>foKku</v>
      </c>
      <c r="C1296" s="1115"/>
      <c r="D1296" s="275" t="str">
        <f>IF('statement of marks'!CX47="","",'statement of marks'!CX47)</f>
        <v/>
      </c>
      <c r="E1296" s="275" t="str">
        <f>IF('statement of marks'!CY47="","",'statement of marks'!CY47)</f>
        <v/>
      </c>
      <c r="F1296" s="606" t="str">
        <f>IF('statement of marks'!CZ47="","",'statement of marks'!CZ47)</f>
        <v/>
      </c>
      <c r="G1296" s="275" t="str">
        <f>IF('statement of marks'!DA47="","",'statement of marks'!DA47)</f>
        <v/>
      </c>
      <c r="H1296" s="275" t="str">
        <f>IF('statement of marks'!DB47="","",'statement of marks'!DB47)</f>
        <v/>
      </c>
      <c r="I1296" s="606" t="str">
        <f>IF('statement of marks'!DC47="","",'statement of marks'!DC47)</f>
        <v/>
      </c>
      <c r="J1296" s="275" t="str">
        <f>IF('statement of marks'!DD47="","",'statement of marks'!DD47)</f>
        <v/>
      </c>
      <c r="K1296" s="275" t="str">
        <f>IF('statement of marks'!DE47="","",'statement of marks'!DE47)</f>
        <v/>
      </c>
      <c r="L1296" s="606" t="str">
        <f>IF('statement of marks'!DF47="","",'statement of marks'!DF47)</f>
        <v/>
      </c>
      <c r="M1296" s="275" t="str">
        <f>IF('statement of marks'!DH47="","",'statement of marks'!DH47)</f>
        <v/>
      </c>
      <c r="N1296" s="275" t="str">
        <f>IF('statement of marks'!DI47="","",'statement of marks'!DI47)</f>
        <v/>
      </c>
      <c r="O1296" s="606" t="str">
        <f>IF('statement of marks'!DJ47="","",'statement of marks'!DJ47)</f>
        <v/>
      </c>
      <c r="P1296" s="277" t="str">
        <f>IF('statement of marks'!DK47="","",'statement of marks'!DK47)</f>
        <v/>
      </c>
      <c r="Q1296" s="275" t="str">
        <f>IF('statement of marks'!DL47="","",'statement of marks'!DL47)</f>
        <v/>
      </c>
      <c r="R1296" s="275" t="str">
        <f>IF('statement of marks'!DM47="","",'statement of marks'!DM47)</f>
        <v/>
      </c>
      <c r="S1296" s="606" t="str">
        <f>IF('statement of marks'!DN47="","",'statement of marks'!DN47)</f>
        <v/>
      </c>
      <c r="T1296" s="578" t="str">
        <f>IF('statement of marks'!DO47="","",'statement of marks'!DO47)</f>
        <v/>
      </c>
      <c r="U1296" s="578" t="str">
        <f>IF('statement of marks'!DP47="","",'statement of marks'!DP47)</f>
        <v/>
      </c>
      <c r="V1296" s="612" t="str">
        <f>IF('statement of marks'!DQ47="","",'statement of marks'!DQ47)</f>
        <v/>
      </c>
    </row>
    <row r="1297" spans="1:22" ht="16" customHeight="1">
      <c r="A1297" s="598"/>
      <c r="B1297" s="1114" t="str">
        <f>IF('statement of marks'!$DT$3="","",'statement of marks'!$DT$3)</f>
        <v>lkekftd foKku</v>
      </c>
      <c r="C1297" s="1115"/>
      <c r="D1297" s="275" t="str">
        <f>IF('statement of marks'!DT47="","",'statement of marks'!DT47)</f>
        <v/>
      </c>
      <c r="E1297" s="275" t="str">
        <f>IF('statement of marks'!DU47="","",'statement of marks'!DU47)</f>
        <v/>
      </c>
      <c r="F1297" s="606" t="str">
        <f>IF('statement of marks'!DV47="","",'statement of marks'!DV47)</f>
        <v/>
      </c>
      <c r="G1297" s="275" t="str">
        <f>IF('statement of marks'!DW47="","",'statement of marks'!DW47)</f>
        <v/>
      </c>
      <c r="H1297" s="275" t="str">
        <f>IF('statement of marks'!DX47="","",'statement of marks'!DX47)</f>
        <v/>
      </c>
      <c r="I1297" s="606" t="str">
        <f>IF('statement of marks'!DY47="","",'statement of marks'!DY47)</f>
        <v/>
      </c>
      <c r="J1297" s="275" t="str">
        <f>IF('statement of marks'!DZ47="","",'statement of marks'!DZ47)</f>
        <v/>
      </c>
      <c r="K1297" s="275" t="str">
        <f>IF('statement of marks'!EA47="","",'statement of marks'!EA47)</f>
        <v/>
      </c>
      <c r="L1297" s="606" t="str">
        <f>IF('statement of marks'!EB47="","",'statement of marks'!EB47)</f>
        <v/>
      </c>
      <c r="M1297" s="275" t="str">
        <f>IF('statement of marks'!ED47="","",'statement of marks'!ED47)</f>
        <v/>
      </c>
      <c r="N1297" s="275" t="str">
        <f>IF('statement of marks'!EE47="","",'statement of marks'!EE47)</f>
        <v/>
      </c>
      <c r="O1297" s="606" t="str">
        <f>IF('statement of marks'!EF47="","",'statement of marks'!EF47)</f>
        <v/>
      </c>
      <c r="P1297" s="277" t="str">
        <f>IF('statement of marks'!EG47="","",'statement of marks'!EG47)</f>
        <v/>
      </c>
      <c r="Q1297" s="275" t="str">
        <f>IF('statement of marks'!EH47="","",'statement of marks'!EH47)</f>
        <v/>
      </c>
      <c r="R1297" s="275" t="str">
        <f>IF('statement of marks'!EI47="","",'statement of marks'!EI47)</f>
        <v/>
      </c>
      <c r="S1297" s="606" t="str">
        <f>IF('statement of marks'!EJ47="","",'statement of marks'!EJ47)</f>
        <v/>
      </c>
      <c r="T1297" s="578" t="str">
        <f>IF('statement of marks'!EK47="","",'statement of marks'!EK47)</f>
        <v/>
      </c>
      <c r="U1297" s="578" t="str">
        <f>IF('statement of marks'!EL47="","",'statement of marks'!EL47)</f>
        <v/>
      </c>
      <c r="V1297" s="612" t="str">
        <f>IF('statement of marks'!EM47="","",'statement of marks'!EM47)</f>
        <v/>
      </c>
    </row>
    <row r="1298" spans="1:22" ht="16" customHeight="1">
      <c r="A1298" s="598"/>
      <c r="B1298" s="1117" t="s">
        <v>271</v>
      </c>
      <c r="C1298" s="1118"/>
      <c r="D1298" s="1081" t="s">
        <v>1</v>
      </c>
      <c r="E1298" s="1081"/>
      <c r="F1298" s="1081"/>
      <c r="G1298" s="1081" t="s">
        <v>21</v>
      </c>
      <c r="H1298" s="1081"/>
      <c r="I1298" s="1081"/>
      <c r="J1298" s="1081" t="s">
        <v>272</v>
      </c>
      <c r="K1298" s="1081"/>
      <c r="L1298" s="1081"/>
      <c r="M1298" s="1081" t="s">
        <v>68</v>
      </c>
      <c r="N1298" s="1081"/>
      <c r="O1298" s="1081"/>
      <c r="P1298" s="1081" t="s">
        <v>463</v>
      </c>
      <c r="Q1298" s="1081"/>
      <c r="R1298" s="1081"/>
      <c r="S1298" s="609"/>
      <c r="T1298" s="1187" t="s">
        <v>458</v>
      </c>
      <c r="U1298" s="1188"/>
      <c r="V1298" s="1189"/>
    </row>
    <row r="1299" spans="1:22" ht="16" customHeight="1">
      <c r="A1299" s="599"/>
      <c r="B1299" s="1175" t="s">
        <v>3</v>
      </c>
      <c r="C1299" s="1176"/>
      <c r="D1299" s="1177">
        <f>IF('statement of marks'!EP$6="","",'statement of marks'!EP$6)</f>
        <v>20</v>
      </c>
      <c r="E1299" s="1177"/>
      <c r="F1299" s="1177"/>
      <c r="G1299" s="1177">
        <f>IF('statement of marks'!EQ$6="","",'statement of marks'!EQ$6)</f>
        <v>20</v>
      </c>
      <c r="H1299" s="1177"/>
      <c r="I1299" s="1177"/>
      <c r="J1299" s="1177">
        <f>IF('statement of marks'!ES$6="","",'statement of marks'!ES$6)</f>
        <v>20</v>
      </c>
      <c r="K1299" s="1177"/>
      <c r="L1299" s="1177"/>
      <c r="M1299" s="1177">
        <f>IF('statement of marks'!ER$6="","",'statement of marks'!ER$6)</f>
        <v>20</v>
      </c>
      <c r="N1299" s="1177"/>
      <c r="O1299" s="1177"/>
      <c r="P1299" s="1177">
        <f>IF('statement of marks'!ET$6="","",'statement of marks'!ET$6)</f>
        <v>20</v>
      </c>
      <c r="Q1299" s="1177"/>
      <c r="R1299" s="1177"/>
      <c r="S1299" s="610" t="str">
        <f>IF('statement of marks'!FE$6="","",'statement of marks'!EX$6)</f>
        <v/>
      </c>
      <c r="T1299" s="615">
        <f>IF('statement of marks'!EU$6="","",'statement of marks'!EU$6)</f>
        <v>100</v>
      </c>
      <c r="U1299" s="616" t="s">
        <v>5</v>
      </c>
      <c r="V1299" s="617" t="s">
        <v>464</v>
      </c>
    </row>
    <row r="1300" spans="1:22" ht="16" customHeight="1">
      <c r="A1300" s="598"/>
      <c r="B1300" s="1114" t="str">
        <f>IF('statement of marks'!$EP$3="","",'statement of marks'!$EP$3)</f>
        <v>dk;kZuqHko</v>
      </c>
      <c r="C1300" s="1115"/>
      <c r="D1300" s="1103" t="str">
        <f>IF('statement of marks'!EP47="","",'statement of marks'!EP47)</f>
        <v/>
      </c>
      <c r="E1300" s="1103"/>
      <c r="F1300" s="1103"/>
      <c r="G1300" s="1103" t="str">
        <f>IF('statement of marks'!EQ47="","",'statement of marks'!EQ47)</f>
        <v/>
      </c>
      <c r="H1300" s="1103"/>
      <c r="I1300" s="1103"/>
      <c r="J1300" s="1103" t="str">
        <f>IF('statement of marks'!ES47="","",'statement of marks'!ES47)</f>
        <v/>
      </c>
      <c r="K1300" s="1103"/>
      <c r="L1300" s="1103"/>
      <c r="M1300" s="1103" t="str">
        <f>IF('statement of marks'!ER47="","",'statement of marks'!ER47)</f>
        <v/>
      </c>
      <c r="N1300" s="1103"/>
      <c r="O1300" s="1103"/>
      <c r="P1300" s="1103" t="str">
        <f>IF('statement of marks'!ET47="","",'statement of marks'!ET47)</f>
        <v/>
      </c>
      <c r="Q1300" s="1103"/>
      <c r="R1300" s="1103"/>
      <c r="S1300" s="611"/>
      <c r="T1300" s="613" t="str">
        <f>IF('statement of marks'!EU47="","",'statement of marks'!EU47)</f>
        <v/>
      </c>
      <c r="U1300" s="613" t="str">
        <f>IF('statement of marks'!EV47="","",'statement of marks'!EV47)</f>
        <v/>
      </c>
      <c r="V1300" s="614" t="str">
        <f>IF('statement of marks'!EW47="","",'statement of marks'!EW47)</f>
        <v/>
      </c>
    </row>
    <row r="1301" spans="1:22" ht="16" customHeight="1">
      <c r="A1301" s="598"/>
      <c r="B1301" s="1112" t="str">
        <f>IF('statement of marks'!$EZ$3="","",'statement of marks'!$EZ$3)</f>
        <v>dyk f'k{kk</v>
      </c>
      <c r="C1301" s="1113"/>
      <c r="D1301" s="1103" t="str">
        <f>IF('statement of marks'!EZ47="","",'statement of marks'!EZ47)</f>
        <v/>
      </c>
      <c r="E1301" s="1103"/>
      <c r="F1301" s="1103"/>
      <c r="G1301" s="1103" t="str">
        <f>IF('statement of marks'!FA47="","",'statement of marks'!FA47)</f>
        <v/>
      </c>
      <c r="H1301" s="1103"/>
      <c r="I1301" s="1103"/>
      <c r="J1301" s="1103" t="str">
        <f>IF('statement of marks'!FC47="","",'statement of marks'!FC47)</f>
        <v/>
      </c>
      <c r="K1301" s="1103"/>
      <c r="L1301" s="1103"/>
      <c r="M1301" s="1103" t="str">
        <f>IF('statement of marks'!FB47="","",'statement of marks'!FB47)</f>
        <v/>
      </c>
      <c r="N1301" s="1103"/>
      <c r="O1301" s="1103"/>
      <c r="P1301" s="1103" t="str">
        <f>IF('statement of marks'!FD47="","",'statement of marks'!FD47)</f>
        <v/>
      </c>
      <c r="Q1301" s="1103"/>
      <c r="R1301" s="1103"/>
      <c r="S1301" s="611"/>
      <c r="T1301" s="613" t="str">
        <f>IF('statement of marks'!FE47="","",'statement of marks'!FE47)</f>
        <v/>
      </c>
      <c r="U1301" s="613" t="str">
        <f>IF('statement of marks'!FF47="","",'statement of marks'!FF47)</f>
        <v/>
      </c>
      <c r="V1301" s="614" t="str">
        <f>IF('statement of marks'!FG47="","",'statement of marks'!FG47)</f>
        <v/>
      </c>
    </row>
    <row r="1302" spans="1:22" ht="16" customHeight="1">
      <c r="A1302" s="598"/>
      <c r="B1302" s="1109" t="str">
        <f>IF('statement of marks'!$FJ$3="","",'statement of marks'!$FJ$3)</f>
        <v>LokLF; ,oe~ 'kkjhfjd f'k{kk</v>
      </c>
      <c r="C1302" s="1110"/>
      <c r="D1302" s="1103" t="str">
        <f>IF('statement of marks'!FJ47="","",'statement of marks'!FJ47)</f>
        <v/>
      </c>
      <c r="E1302" s="1103"/>
      <c r="F1302" s="1103"/>
      <c r="G1302" s="1103" t="str">
        <f>IF('statement of marks'!FK47="","",'statement of marks'!FK47)</f>
        <v/>
      </c>
      <c r="H1302" s="1103"/>
      <c r="I1302" s="1103"/>
      <c r="J1302" s="1103" t="str">
        <f>IF('statement of marks'!FM47="","",'statement of marks'!FM47)</f>
        <v/>
      </c>
      <c r="K1302" s="1103"/>
      <c r="L1302" s="1103"/>
      <c r="M1302" s="1103" t="str">
        <f>IF('statement of marks'!FL47="","",'statement of marks'!FL47)</f>
        <v/>
      </c>
      <c r="N1302" s="1103"/>
      <c r="O1302" s="1103"/>
      <c r="P1302" s="1103" t="str">
        <f>IF('statement of marks'!FN47="","",'statement of marks'!FN47)</f>
        <v/>
      </c>
      <c r="Q1302" s="1103"/>
      <c r="R1302" s="1103"/>
      <c r="S1302" s="611"/>
      <c r="T1302" s="613" t="str">
        <f>IF('statement of marks'!FO47="","",'statement of marks'!FO47)</f>
        <v/>
      </c>
      <c r="U1302" s="613" t="str">
        <f>IF('statement of marks'!FP47="","",'statement of marks'!FP47)</f>
        <v/>
      </c>
      <c r="V1302" s="614" t="str">
        <f>IF('statement of marks'!FQ47="","",'statement of marks'!FQ47)</f>
        <v/>
      </c>
    </row>
    <row r="1303" spans="1:22" ht="16" customHeight="1">
      <c r="A1303" s="598"/>
      <c r="B1303" s="1104" t="s">
        <v>273</v>
      </c>
      <c r="C1303" s="1105"/>
      <c r="D1303" s="1213" t="str">
        <f>details!$DZ$3</f>
        <v>vxLr rd</v>
      </c>
      <c r="E1303" s="1213"/>
      <c r="F1303" s="1213"/>
      <c r="G1303" s="1213" t="str">
        <f>details!$ED$3</f>
        <v>vDVwcj rd</v>
      </c>
      <c r="H1303" s="1213"/>
      <c r="I1303" s="1213"/>
      <c r="J1303" s="1213" t="str">
        <f>details!$EL$3</f>
        <v>Qjojh rd</v>
      </c>
      <c r="K1303" s="1213"/>
      <c r="L1303" s="1213"/>
      <c r="M1303" s="1213" t="str">
        <f>details!$EH$3</f>
        <v>fnlEcj rd</v>
      </c>
      <c r="N1303" s="1213"/>
      <c r="O1303" s="1213"/>
      <c r="P1303" s="1213" t="str">
        <f>details!$EP$3</f>
        <v>loZ ;ksx</v>
      </c>
      <c r="Q1303" s="1213"/>
      <c r="R1303" s="1213"/>
      <c r="S1303" s="1222" t="s">
        <v>475</v>
      </c>
      <c r="T1303" s="1223"/>
      <c r="U1303" s="1223"/>
      <c r="V1303" s="1224"/>
    </row>
    <row r="1304" spans="1:22" ht="16" customHeight="1">
      <c r="A1304" s="598"/>
      <c r="B1304" s="1100" t="s">
        <v>99</v>
      </c>
      <c r="C1304" s="1101"/>
      <c r="D1304" s="1102" t="str">
        <f>IF(details!EA47="","",details!EA47)</f>
        <v/>
      </c>
      <c r="E1304" s="1102"/>
      <c r="F1304" s="1102"/>
      <c r="G1304" s="1102" t="str">
        <f>IF(details!EE47="","",details!EE47)</f>
        <v/>
      </c>
      <c r="H1304" s="1102"/>
      <c r="I1304" s="1102"/>
      <c r="J1304" s="1102" t="str">
        <f>IF(details!EM47="","",details!EM47)</f>
        <v/>
      </c>
      <c r="K1304" s="1102"/>
      <c r="L1304" s="1102"/>
      <c r="M1304" s="1102" t="str">
        <f>IF(details!EI47="","",details!EI47)</f>
        <v/>
      </c>
      <c r="N1304" s="1102"/>
      <c r="O1304" s="1102"/>
      <c r="P1304" s="1102" t="str">
        <f>IF(details!EQ47="","",details!EQ47)</f>
        <v/>
      </c>
      <c r="Q1304" s="1102"/>
      <c r="R1304" s="1102"/>
      <c r="S1304" s="1225">
        <v>41757</v>
      </c>
      <c r="T1304" s="1226"/>
      <c r="U1304" s="1226"/>
      <c r="V1304" s="1227"/>
    </row>
    <row r="1305" spans="1:22" ht="16" customHeight="1">
      <c r="A1305" s="598"/>
      <c r="B1305" s="1094" t="s">
        <v>15</v>
      </c>
      <c r="C1305" s="1095"/>
      <c r="D1305" s="1096" t="str">
        <f>IF(details!DZ47="","",details!DZ47)</f>
        <v/>
      </c>
      <c r="E1305" s="1096"/>
      <c r="F1305" s="1096"/>
      <c r="G1305" s="1096" t="str">
        <f>IF(details!ED47="","",details!ED47)</f>
        <v/>
      </c>
      <c r="H1305" s="1096"/>
      <c r="I1305" s="1096"/>
      <c r="J1305" s="1096" t="str">
        <f>IF(details!EL47="","",details!EL47)</f>
        <v/>
      </c>
      <c r="K1305" s="1096"/>
      <c r="L1305" s="1096"/>
      <c r="M1305" s="1096" t="str">
        <f>IF(details!EH47="","",details!EH47)</f>
        <v/>
      </c>
      <c r="N1305" s="1096"/>
      <c r="O1305" s="1096"/>
      <c r="P1305" s="1096" t="str">
        <f>IF(details!EP47="","",details!EP47)</f>
        <v/>
      </c>
      <c r="Q1305" s="1096"/>
      <c r="R1305" s="1096"/>
      <c r="S1305" s="1228"/>
      <c r="T1305" s="1229"/>
      <c r="U1305" s="1229"/>
      <c r="V1305" s="1230"/>
    </row>
    <row r="1306" spans="1:22" ht="16" customHeight="1">
      <c r="A1306" s="1206"/>
      <c r="B1306" s="1207" t="s">
        <v>473</v>
      </c>
      <c r="C1306" s="1208"/>
      <c r="D1306" s="1209" t="s">
        <v>3</v>
      </c>
      <c r="E1306" s="1209"/>
      <c r="F1306" s="1209"/>
      <c r="G1306" s="1209" t="s">
        <v>389</v>
      </c>
      <c r="H1306" s="1209"/>
      <c r="I1306" s="1209"/>
      <c r="J1306" s="1209" t="s">
        <v>5</v>
      </c>
      <c r="K1306" s="1209"/>
      <c r="L1306" s="1209"/>
      <c r="M1306" s="1209" t="s">
        <v>465</v>
      </c>
      <c r="N1306" s="1209"/>
      <c r="O1306" s="1209"/>
      <c r="P1306" s="1210" t="s">
        <v>306</v>
      </c>
      <c r="Q1306" s="1210"/>
      <c r="R1306" s="1210"/>
      <c r="S1306" s="1209" t="s">
        <v>473</v>
      </c>
      <c r="T1306" s="1209"/>
      <c r="U1306" s="1209"/>
      <c r="V1306" s="1211"/>
    </row>
    <row r="1307" spans="1:22" ht="16" customHeight="1">
      <c r="A1307" s="1206"/>
      <c r="B1307" s="1207"/>
      <c r="C1307" s="1208"/>
      <c r="D1307" s="1212" t="str">
        <f>'statement of marks'!HE47</f>
        <v/>
      </c>
      <c r="E1307" s="1212"/>
      <c r="F1307" s="1212"/>
      <c r="G1307" s="1212" t="str">
        <f>'statement of marks'!HF47</f>
        <v/>
      </c>
      <c r="H1307" s="1212"/>
      <c r="I1307" s="1212"/>
      <c r="J1307" s="1212" t="str">
        <f>'statement of marks'!HG47</f>
        <v/>
      </c>
      <c r="K1307" s="1212"/>
      <c r="L1307" s="1212"/>
      <c r="M1307" s="1212" t="str">
        <f>'statement of marks'!HJ47</f>
        <v/>
      </c>
      <c r="N1307" s="1212"/>
      <c r="O1307" s="1212"/>
      <c r="P1307" s="1212" t="str">
        <f>'statement of marks'!HI47</f>
        <v/>
      </c>
      <c r="Q1307" s="1212"/>
      <c r="R1307" s="1212"/>
      <c r="S1307" s="1209" t="str">
        <f>'statement of marks'!HD47</f>
        <v/>
      </c>
      <c r="T1307" s="1209"/>
      <c r="U1307" s="1209"/>
      <c r="V1307" s="1211"/>
    </row>
    <row r="1308" spans="1:22" ht="16" customHeight="1">
      <c r="A1308" s="598"/>
      <c r="B1308" s="1089" t="s">
        <v>100</v>
      </c>
      <c r="C1308" s="1090"/>
      <c r="D1308" s="1081"/>
      <c r="E1308" s="1081"/>
      <c r="F1308" s="1081"/>
      <c r="G1308" s="1081"/>
      <c r="H1308" s="1081"/>
      <c r="I1308" s="1081"/>
      <c r="J1308" s="1081"/>
      <c r="K1308" s="1081"/>
      <c r="L1308" s="1081"/>
      <c r="M1308" s="1081"/>
      <c r="N1308" s="1081"/>
      <c r="O1308" s="1081"/>
      <c r="P1308" s="1081"/>
      <c r="Q1308" s="1081"/>
      <c r="R1308" s="1081"/>
      <c r="S1308" s="1081"/>
      <c r="T1308" s="1081"/>
      <c r="U1308" s="1081"/>
      <c r="V1308" s="1205"/>
    </row>
    <row r="1309" spans="1:22" ht="16" customHeight="1">
      <c r="A1309" s="598"/>
      <c r="B1309" s="1087" t="s">
        <v>80</v>
      </c>
      <c r="C1309" s="1088"/>
      <c r="D1309" s="1081"/>
      <c r="E1309" s="1081"/>
      <c r="F1309" s="1081"/>
      <c r="G1309" s="1081"/>
      <c r="H1309" s="1081"/>
      <c r="I1309" s="1081"/>
      <c r="J1309" s="1081"/>
      <c r="K1309" s="1081"/>
      <c r="L1309" s="1081"/>
      <c r="M1309" s="1081"/>
      <c r="N1309" s="1081"/>
      <c r="O1309" s="1081"/>
      <c r="P1309" s="1081"/>
      <c r="Q1309" s="1081"/>
      <c r="R1309" s="1081"/>
      <c r="S1309" s="1081"/>
      <c r="T1309" s="1081"/>
      <c r="U1309" s="1081"/>
      <c r="V1309" s="1205"/>
    </row>
    <row r="1310" spans="1:22" ht="16" customHeight="1">
      <c r="A1310" s="598"/>
      <c r="B1310" s="1089" t="s">
        <v>466</v>
      </c>
      <c r="C1310" s="1090"/>
      <c r="D1310" s="1081"/>
      <c r="E1310" s="1081"/>
      <c r="F1310" s="1081"/>
      <c r="G1310" s="1081"/>
      <c r="H1310" s="1081"/>
      <c r="I1310" s="1081"/>
      <c r="J1310" s="1081"/>
      <c r="K1310" s="1081"/>
      <c r="L1310" s="1081"/>
      <c r="M1310" s="1081"/>
      <c r="N1310" s="1081"/>
      <c r="O1310" s="1081"/>
      <c r="P1310" s="1081" t="s">
        <v>466</v>
      </c>
      <c r="Q1310" s="1081"/>
      <c r="R1310" s="1081"/>
      <c r="S1310" s="1081"/>
      <c r="T1310" s="1081"/>
      <c r="U1310" s="1081"/>
      <c r="V1310" s="1205"/>
    </row>
    <row r="1311" spans="1:22" ht="16" customHeight="1">
      <c r="A1311" s="598"/>
      <c r="B1311" s="1085" t="s">
        <v>101</v>
      </c>
      <c r="C1311" s="1086"/>
      <c r="D1311" s="1081"/>
      <c r="E1311" s="1081"/>
      <c r="F1311" s="1081"/>
      <c r="G1311" s="1081"/>
      <c r="H1311" s="1081"/>
      <c r="I1311" s="1081"/>
      <c r="J1311" s="1081"/>
      <c r="K1311" s="1081"/>
      <c r="L1311" s="1081"/>
      <c r="M1311" s="1081"/>
      <c r="N1311" s="1081"/>
      <c r="O1311" s="1081"/>
      <c r="P1311" s="1081"/>
      <c r="Q1311" s="1081"/>
      <c r="R1311" s="1081"/>
      <c r="S1311" s="1198" t="s">
        <v>101</v>
      </c>
      <c r="T1311" s="1198"/>
      <c r="U1311" s="1198"/>
      <c r="V1311" s="1199"/>
    </row>
    <row r="1312" spans="1:22" ht="16" customHeight="1" thickBot="1">
      <c r="A1312" s="600"/>
      <c r="B1312" s="1200" t="s">
        <v>102</v>
      </c>
      <c r="C1312" s="1201"/>
      <c r="D1312" s="1202"/>
      <c r="E1312" s="1202"/>
      <c r="F1312" s="1202"/>
      <c r="G1312" s="1202"/>
      <c r="H1312" s="1202"/>
      <c r="I1312" s="1202"/>
      <c r="J1312" s="1202"/>
      <c r="K1312" s="1202"/>
      <c r="L1312" s="1202"/>
      <c r="M1312" s="1202"/>
      <c r="N1312" s="1202"/>
      <c r="O1312" s="1202"/>
      <c r="P1312" s="1202"/>
      <c r="Q1312" s="1202"/>
      <c r="R1312" s="1202"/>
      <c r="S1312" s="1203" t="s">
        <v>163</v>
      </c>
      <c r="T1312" s="1203"/>
      <c r="U1312" s="1203"/>
      <c r="V1312" s="1204"/>
    </row>
    <row r="1313" spans="1:22" ht="16" customHeight="1">
      <c r="A1313" s="597"/>
      <c r="B1313" s="1216" t="s">
        <v>47</v>
      </c>
      <c r="C1313" s="1217"/>
      <c r="D1313" s="1217"/>
      <c r="E1313" s="1217"/>
      <c r="F1313" s="1217"/>
      <c r="G1313" s="1217"/>
      <c r="H1313" s="1217"/>
      <c r="I1313" s="1217"/>
      <c r="J1313" s="1217"/>
      <c r="K1313" s="1217"/>
      <c r="L1313" s="1217"/>
      <c r="M1313" s="1217"/>
      <c r="N1313" s="1217"/>
      <c r="O1313" s="1217"/>
      <c r="P1313" s="1217"/>
      <c r="Q1313" s="1217"/>
      <c r="R1313" s="1217"/>
      <c r="S1313" s="1217"/>
      <c r="T1313" s="1217"/>
      <c r="U1313" s="1217"/>
      <c r="V1313" s="1218"/>
    </row>
    <row r="1314" spans="1:22" ht="16" customHeight="1">
      <c r="A1314" s="598"/>
      <c r="B1314" s="1219" t="str">
        <f>'statement of marks'!$A$1</f>
        <v>jk- ck- ek/;fed fo|ky; uohu] fuEckgsM+k</v>
      </c>
      <c r="C1314" s="1220"/>
      <c r="D1314" s="1220"/>
      <c r="E1314" s="1220"/>
      <c r="F1314" s="1220"/>
      <c r="G1314" s="1220"/>
      <c r="H1314" s="1220"/>
      <c r="I1314" s="1220"/>
      <c r="J1314" s="1220"/>
      <c r="K1314" s="1220"/>
      <c r="L1314" s="1220"/>
      <c r="M1314" s="1220"/>
      <c r="N1314" s="1220"/>
      <c r="O1314" s="1220"/>
      <c r="P1314" s="1220"/>
      <c r="Q1314" s="1220"/>
      <c r="R1314" s="1220"/>
      <c r="S1314" s="1220"/>
      <c r="T1314" s="1220"/>
      <c r="U1314" s="1220"/>
      <c r="V1314" s="1221"/>
    </row>
    <row r="1315" spans="1:22" ht="16" customHeight="1">
      <c r="A1315" s="598"/>
      <c r="B1315" s="1114" t="s">
        <v>467</v>
      </c>
      <c r="C1315" s="1115"/>
      <c r="D1315" s="1119" t="str">
        <f>'statement of marks'!$H$3</f>
        <v>2015-16</v>
      </c>
      <c r="E1315" s="1119"/>
      <c r="F1315" s="1119"/>
      <c r="G1315" s="1119"/>
      <c r="H1315" s="1119"/>
      <c r="I1315" s="1119"/>
      <c r="J1315" s="1119"/>
      <c r="K1315" s="1119"/>
      <c r="L1315" s="1119"/>
      <c r="M1315" s="1119"/>
      <c r="N1315" s="1119"/>
      <c r="O1315" s="1119"/>
      <c r="P1315" s="1119"/>
      <c r="Q1315" s="1119"/>
      <c r="R1315" s="1119"/>
      <c r="S1315" s="1119"/>
      <c r="T1315" s="1119"/>
      <c r="U1315" s="1119"/>
      <c r="V1315" s="1196"/>
    </row>
    <row r="1316" spans="1:22" ht="16" customHeight="1">
      <c r="A1316" s="598"/>
      <c r="B1316" s="1114" t="s">
        <v>218</v>
      </c>
      <c r="C1316" s="1115"/>
      <c r="D1316" s="1115" t="str">
        <f>IF('statement of marks'!J48="","",'statement of marks'!J48)</f>
        <v/>
      </c>
      <c r="E1316" s="1115"/>
      <c r="F1316" s="1115"/>
      <c r="G1316" s="1115"/>
      <c r="H1316" s="1115"/>
      <c r="I1316" s="1115"/>
      <c r="J1316" s="1115"/>
      <c r="K1316" s="1115"/>
      <c r="L1316" s="1115"/>
      <c r="M1316" s="1115"/>
      <c r="N1316" s="1115"/>
      <c r="O1316" s="1115"/>
      <c r="P1316" s="1115"/>
      <c r="Q1316" s="1115"/>
      <c r="R1316" s="1115"/>
      <c r="S1316" s="1115"/>
      <c r="T1316" s="1115"/>
      <c r="U1316" s="1115"/>
      <c r="V1316" s="1197"/>
    </row>
    <row r="1317" spans="1:22" ht="16" customHeight="1">
      <c r="A1317" s="598"/>
      <c r="B1317" s="1114" t="s">
        <v>219</v>
      </c>
      <c r="C1317" s="1115"/>
      <c r="D1317" s="1115" t="str">
        <f>IF('statement of marks'!K48="","",'statement of marks'!K48)</f>
        <v/>
      </c>
      <c r="E1317" s="1115"/>
      <c r="F1317" s="1115"/>
      <c r="G1317" s="1115"/>
      <c r="H1317" s="1115"/>
      <c r="I1317" s="1115"/>
      <c r="J1317" s="1115"/>
      <c r="K1317" s="1115"/>
      <c r="L1317" s="1115"/>
      <c r="M1317" s="1115"/>
      <c r="N1317" s="1115"/>
      <c r="O1317" s="1115"/>
      <c r="P1317" s="1115"/>
      <c r="Q1317" s="1115"/>
      <c r="R1317" s="1115"/>
      <c r="S1317" s="1115"/>
      <c r="T1317" s="1115"/>
      <c r="U1317" s="1115"/>
      <c r="V1317" s="1197"/>
    </row>
    <row r="1318" spans="1:22" ht="16" customHeight="1">
      <c r="A1318" s="598"/>
      <c r="B1318" s="1114" t="s">
        <v>220</v>
      </c>
      <c r="C1318" s="1115"/>
      <c r="D1318" s="1115" t="str">
        <f>IF('statement of marks'!L48="","",'statement of marks'!L48)</f>
        <v/>
      </c>
      <c r="E1318" s="1115"/>
      <c r="F1318" s="1115"/>
      <c r="G1318" s="1115"/>
      <c r="H1318" s="1115"/>
      <c r="I1318" s="1115"/>
      <c r="J1318" s="1115"/>
      <c r="K1318" s="1115"/>
      <c r="L1318" s="1115"/>
      <c r="M1318" s="1115"/>
      <c r="N1318" s="1115"/>
      <c r="O1318" s="1115"/>
      <c r="P1318" s="1115"/>
      <c r="Q1318" s="1115"/>
      <c r="R1318" s="1115"/>
      <c r="S1318" s="1115"/>
      <c r="T1318" s="1115"/>
      <c r="U1318" s="1115"/>
      <c r="V1318" s="1197"/>
    </row>
    <row r="1319" spans="1:22" ht="16" customHeight="1">
      <c r="A1319" s="598"/>
      <c r="B1319" s="1114" t="s">
        <v>221</v>
      </c>
      <c r="C1319" s="1115"/>
      <c r="D1319" s="1119" t="str">
        <f>'statement of marks'!$G$3</f>
        <v>6 A</v>
      </c>
      <c r="E1319" s="1119"/>
      <c r="F1319" s="1119"/>
      <c r="G1319" s="1115" t="s">
        <v>9</v>
      </c>
      <c r="H1319" s="1115"/>
      <c r="I1319" s="1115"/>
      <c r="J1319" s="1119" t="str">
        <f>IF('statement of marks'!D48="","",'statement of marks'!D48)</f>
        <v/>
      </c>
      <c r="K1319" s="1119"/>
      <c r="L1319" s="1119"/>
      <c r="M1319" s="1115" t="s">
        <v>222</v>
      </c>
      <c r="N1319" s="1115"/>
      <c r="O1319" s="1115"/>
      <c r="P1319" s="1119" t="str">
        <f>IF('statement of marks'!F48="","",'statement of marks'!F48)</f>
        <v/>
      </c>
      <c r="Q1319" s="1119"/>
      <c r="R1319" s="1119"/>
      <c r="S1319" s="1214" t="str">
        <f>IF('statement of marks'!$J$3="","",'statement of marks'!$J$3)</f>
        <v xml:space="preserve">fo|ky; dk Mk;l dksM+ </v>
      </c>
      <c r="T1319" s="1214"/>
      <c r="U1319" s="1214"/>
      <c r="V1319" s="1215"/>
    </row>
    <row r="1320" spans="1:22" ht="16" customHeight="1">
      <c r="A1320" s="598"/>
      <c r="B1320" s="601" t="s">
        <v>0</v>
      </c>
      <c r="C1320" s="602"/>
      <c r="D1320" s="1121" t="str">
        <f>IF('statement of marks'!H48="","",'statement of marks'!H48)</f>
        <v/>
      </c>
      <c r="E1320" s="1121"/>
      <c r="F1320" s="1121"/>
      <c r="G1320" s="1115" t="str">
        <f>IF('statement of marks'!I48="","",'statement of marks'!I48)</f>
        <v/>
      </c>
      <c r="H1320" s="1115"/>
      <c r="I1320" s="1115"/>
      <c r="J1320" s="1115"/>
      <c r="K1320" s="1115"/>
      <c r="L1320" s="1115"/>
      <c r="M1320" s="1115"/>
      <c r="N1320" s="1115"/>
      <c r="O1320" s="1115"/>
      <c r="P1320" s="1115"/>
      <c r="Q1320" s="1115"/>
      <c r="R1320" s="1115"/>
      <c r="S1320" s="1190" t="str">
        <f>IF('statement of marks'!$K$3="","",'statement of marks'!$K$3)</f>
        <v xml:space="preserve">08291009401   </v>
      </c>
      <c r="T1320" s="1190"/>
      <c r="U1320" s="1190"/>
      <c r="V1320" s="1191"/>
    </row>
    <row r="1321" spans="1:22" ht="16" customHeight="1">
      <c r="A1321" s="598"/>
      <c r="B1321" s="561" t="s">
        <v>28</v>
      </c>
      <c r="C1321" s="603" t="s">
        <v>97</v>
      </c>
      <c r="D1321" s="1081" t="s">
        <v>1</v>
      </c>
      <c r="E1321" s="1081"/>
      <c r="F1321" s="1081"/>
      <c r="G1321" s="1081" t="s">
        <v>21</v>
      </c>
      <c r="H1321" s="1081"/>
      <c r="I1321" s="1081"/>
      <c r="J1321" s="1081" t="s">
        <v>68</v>
      </c>
      <c r="K1321" s="1081"/>
      <c r="L1321" s="1081"/>
      <c r="M1321" s="1081" t="s">
        <v>98</v>
      </c>
      <c r="N1321" s="1081"/>
      <c r="O1321" s="1081"/>
      <c r="P1321" s="1192" t="s">
        <v>278</v>
      </c>
      <c r="Q1321" s="1193" t="s">
        <v>459</v>
      </c>
      <c r="R1321" s="1193"/>
      <c r="S1321" s="1193"/>
      <c r="T1321" s="1194" t="s">
        <v>458</v>
      </c>
      <c r="U1321" s="1194"/>
      <c r="V1321" s="1195"/>
    </row>
    <row r="1322" spans="1:22" ht="16" customHeight="1">
      <c r="A1322" s="598"/>
      <c r="B1322" s="561"/>
      <c r="C1322" s="603"/>
      <c r="D1322" s="596" t="s">
        <v>468</v>
      </c>
      <c r="E1322" s="596" t="s">
        <v>469</v>
      </c>
      <c r="F1322" s="604" t="s">
        <v>2</v>
      </c>
      <c r="G1322" s="596" t="s">
        <v>468</v>
      </c>
      <c r="H1322" s="596" t="s">
        <v>469</v>
      </c>
      <c r="I1322" s="604" t="s">
        <v>2</v>
      </c>
      <c r="J1322" s="596" t="s">
        <v>468</v>
      </c>
      <c r="K1322" s="596" t="s">
        <v>469</v>
      </c>
      <c r="L1322" s="604" t="s">
        <v>2</v>
      </c>
      <c r="M1322" s="596" t="s">
        <v>468</v>
      </c>
      <c r="N1322" s="596" t="s">
        <v>469</v>
      </c>
      <c r="O1322" s="604" t="s">
        <v>2</v>
      </c>
      <c r="P1322" s="1192"/>
      <c r="Q1322" s="596" t="s">
        <v>468</v>
      </c>
      <c r="R1322" s="596" t="s">
        <v>469</v>
      </c>
      <c r="S1322" s="608" t="s">
        <v>2</v>
      </c>
      <c r="T1322" s="618" t="s">
        <v>304</v>
      </c>
      <c r="U1322" s="619" t="s">
        <v>5</v>
      </c>
      <c r="V1322" s="620" t="s">
        <v>464</v>
      </c>
    </row>
    <row r="1323" spans="1:22" ht="16" customHeight="1">
      <c r="A1323" s="599"/>
      <c r="B1323" s="1178" t="s">
        <v>3</v>
      </c>
      <c r="C1323" s="1179"/>
      <c r="D1323" s="579">
        <f>IF('statement of marks'!M$6="","",'statement of marks'!M$6)</f>
        <v>5</v>
      </c>
      <c r="E1323" s="579">
        <f>IF('statement of marks'!N$6="","",'statement of marks'!N$6)</f>
        <v>5</v>
      </c>
      <c r="F1323" s="605">
        <f>IF('statement of marks'!O$6="","",'statement of marks'!O$6)</f>
        <v>10</v>
      </c>
      <c r="G1323" s="579">
        <f>IF('statement of marks'!P$6="","",'statement of marks'!P$6)</f>
        <v>5</v>
      </c>
      <c r="H1323" s="579">
        <f>IF('statement of marks'!Q$6="","",'statement of marks'!Q$6)</f>
        <v>5</v>
      </c>
      <c r="I1323" s="605">
        <f>IF('statement of marks'!R$6="","",'statement of marks'!R$6)</f>
        <v>10</v>
      </c>
      <c r="J1323" s="579">
        <f>IF('statement of marks'!S$6="","",'statement of marks'!S$6)</f>
        <v>5</v>
      </c>
      <c r="K1323" s="579">
        <f>IF('statement of marks'!T$6="","",'statement of marks'!T$6)</f>
        <v>5</v>
      </c>
      <c r="L1323" s="605">
        <f>IF('statement of marks'!U$6="","",'statement of marks'!U$6)</f>
        <v>10</v>
      </c>
      <c r="M1323" s="579">
        <f>IF('statement of marks'!W$6="","",'statement of marks'!W$6)</f>
        <v>50</v>
      </c>
      <c r="N1323" s="579">
        <f>IF('statement of marks'!X$6="","",'statement of marks'!X$6)</f>
        <v>20</v>
      </c>
      <c r="O1323" s="605">
        <f>IF('statement of marks'!Y$6="","",'statement of marks'!Y$6)</f>
        <v>70</v>
      </c>
      <c r="P1323" s="580">
        <f>IF('statement of marks'!Z$6="","",'statement of marks'!Z$6)</f>
        <v>100</v>
      </c>
      <c r="Q1323" s="579">
        <f>IF('statement of marks'!AA$6="","",'statement of marks'!AA$6)</f>
        <v>70</v>
      </c>
      <c r="R1323" s="579">
        <f>IF('statement of marks'!AB$6="","",'statement of marks'!AB$6)</f>
        <v>30</v>
      </c>
      <c r="S1323" s="605">
        <f>IF('statement of marks'!AC$6="","",'statement of marks'!AC$6)</f>
        <v>100</v>
      </c>
      <c r="T1323" s="615">
        <f>IF('statement of marks'!AD$6="","",'statement of marks'!AD$6)</f>
        <v>200</v>
      </c>
      <c r="U1323" s="615" t="str">
        <f>IF('statement of marks'!AE$6="","",'statement of marks'!AE$6)</f>
        <v/>
      </c>
      <c r="V1323" s="621" t="str">
        <f>IF('statement of marks'!AF$6="","",'statement of marks'!AF$6)</f>
        <v/>
      </c>
    </row>
    <row r="1324" spans="1:22" ht="16" customHeight="1">
      <c r="A1324" s="598"/>
      <c r="B1324" s="1114" t="str">
        <f>IF('statement of marks'!$M$3="","",'statement of marks'!$M$3)</f>
        <v>fgUnh</v>
      </c>
      <c r="C1324" s="1115"/>
      <c r="D1324" s="275" t="str">
        <f>IF('statement of marks'!M48="","",'statement of marks'!M48)</f>
        <v/>
      </c>
      <c r="E1324" s="275" t="str">
        <f>IF('statement of marks'!N48="","",'statement of marks'!N48)</f>
        <v/>
      </c>
      <c r="F1324" s="606" t="str">
        <f>IF('statement of marks'!O48="","",'statement of marks'!O48)</f>
        <v/>
      </c>
      <c r="G1324" s="275" t="str">
        <f>IF('statement of marks'!P48="","",'statement of marks'!P48)</f>
        <v/>
      </c>
      <c r="H1324" s="275" t="str">
        <f>IF('statement of marks'!Q48="","",'statement of marks'!Q48)</f>
        <v/>
      </c>
      <c r="I1324" s="606" t="str">
        <f>IF('statement of marks'!R48="","",'statement of marks'!R48)</f>
        <v/>
      </c>
      <c r="J1324" s="275" t="str">
        <f>IF('statement of marks'!S48="","",'statement of marks'!S48)</f>
        <v/>
      </c>
      <c r="K1324" s="275" t="str">
        <f>IF('statement of marks'!T48="","",'statement of marks'!T48)</f>
        <v/>
      </c>
      <c r="L1324" s="606" t="str">
        <f>IF('statement of marks'!U48="","",'statement of marks'!U48)</f>
        <v/>
      </c>
      <c r="M1324" s="275" t="str">
        <f>IF('statement of marks'!W48="","",'statement of marks'!W48)</f>
        <v/>
      </c>
      <c r="N1324" s="275" t="str">
        <f>IF('statement of marks'!X48="","",'statement of marks'!X48)</f>
        <v/>
      </c>
      <c r="O1324" s="606" t="str">
        <f>IF('statement of marks'!Y48="","",'statement of marks'!Y48)</f>
        <v/>
      </c>
      <c r="P1324" s="277" t="str">
        <f>IF('statement of marks'!Z48="","",'statement of marks'!Z48)</f>
        <v/>
      </c>
      <c r="Q1324" s="275" t="str">
        <f>IF('statement of marks'!AA48="","",'statement of marks'!AA48)</f>
        <v/>
      </c>
      <c r="R1324" s="275" t="str">
        <f>IF('statement of marks'!AB48="","",'statement of marks'!AB48)</f>
        <v/>
      </c>
      <c r="S1324" s="606" t="str">
        <f>IF('statement of marks'!AC48="","",'statement of marks'!AC48)</f>
        <v/>
      </c>
      <c r="T1324" s="578" t="str">
        <f>IF('statement of marks'!AD48="","",'statement of marks'!AD48)</f>
        <v/>
      </c>
      <c r="U1324" s="578" t="str">
        <f>IF('statement of marks'!AE48="","",'statement of marks'!AE48)</f>
        <v/>
      </c>
      <c r="V1324" s="612" t="str">
        <f>IF('statement of marks'!AF48="","",'statement of marks'!AF48)</f>
        <v/>
      </c>
    </row>
    <row r="1325" spans="1:22" ht="16" customHeight="1">
      <c r="A1325" s="598"/>
      <c r="B1325" s="1114" t="str">
        <f>IF('statement of marks'!$AI$3="","",'statement of marks'!$AI$3)</f>
        <v>vaxszth</v>
      </c>
      <c r="C1325" s="1115"/>
      <c r="D1325" s="275" t="str">
        <f>IF('statement of marks'!AI48="","",'statement of marks'!AI48)</f>
        <v/>
      </c>
      <c r="E1325" s="275" t="str">
        <f>IF('statement of marks'!AJ48="","",'statement of marks'!AJ48)</f>
        <v/>
      </c>
      <c r="F1325" s="606" t="str">
        <f>IF('statement of marks'!AK48="","",'statement of marks'!AK48)</f>
        <v/>
      </c>
      <c r="G1325" s="275" t="str">
        <f>IF('statement of marks'!AL48="","",'statement of marks'!AL48)</f>
        <v/>
      </c>
      <c r="H1325" s="275" t="str">
        <f>IF('statement of marks'!AM48="","",'statement of marks'!AM48)</f>
        <v/>
      </c>
      <c r="I1325" s="606" t="str">
        <f>IF('statement of marks'!AN48="","",'statement of marks'!AN48)</f>
        <v/>
      </c>
      <c r="J1325" s="275" t="str">
        <f>IF('statement of marks'!AO48="","",'statement of marks'!AO48)</f>
        <v/>
      </c>
      <c r="K1325" s="275" t="str">
        <f>IF('statement of marks'!AP48="","",'statement of marks'!AP48)</f>
        <v/>
      </c>
      <c r="L1325" s="606" t="str">
        <f>IF('statement of marks'!AQ48="","",'statement of marks'!AQ48)</f>
        <v/>
      </c>
      <c r="M1325" s="275" t="str">
        <f>IF('statement of marks'!AS48="","",'statement of marks'!AS48)</f>
        <v/>
      </c>
      <c r="N1325" s="275" t="str">
        <f>IF('statement of marks'!AT48="","",'statement of marks'!AT48)</f>
        <v/>
      </c>
      <c r="O1325" s="606" t="str">
        <f>IF('statement of marks'!AU48="","",'statement of marks'!AU48)</f>
        <v/>
      </c>
      <c r="P1325" s="277" t="str">
        <f>IF('statement of marks'!AV48="","",'statement of marks'!AV48)</f>
        <v/>
      </c>
      <c r="Q1325" s="275" t="str">
        <f>IF('statement of marks'!AW48="","",'statement of marks'!AW48)</f>
        <v/>
      </c>
      <c r="R1325" s="275" t="str">
        <f>IF('statement of marks'!AX48="","",'statement of marks'!AX48)</f>
        <v/>
      </c>
      <c r="S1325" s="606" t="str">
        <f>IF('statement of marks'!AY48="","",'statement of marks'!AY48)</f>
        <v/>
      </c>
      <c r="T1325" s="578" t="str">
        <f>IF('statement of marks'!AZ48="","",'statement of marks'!AZ48)</f>
        <v/>
      </c>
      <c r="U1325" s="578" t="str">
        <f>IF('statement of marks'!BA48="","",'statement of marks'!BA48)</f>
        <v/>
      </c>
      <c r="V1325" s="612" t="str">
        <f>IF('statement of marks'!BB48="","",'statement of marks'!BB48)</f>
        <v/>
      </c>
    </row>
    <row r="1326" spans="1:22" ht="16" customHeight="1">
      <c r="A1326" s="598"/>
      <c r="B1326" s="1114" t="str">
        <f>IF('statement of marks'!BE48="s","laLd`r",IF('statement of marks'!BE48="u","mnwZ",IF('statement of marks'!BE48="g","xqtjkrh",IF('statement of marks'!BE48="p","iatkch",IF('statement of marks'!BE48="sd","fla/kh","r`rh; Hkk""kk")))))</f>
        <v>r`rh; Hkk"kk</v>
      </c>
      <c r="C1326" s="1115"/>
      <c r="D1326" s="275" t="str">
        <f>IF('statement of marks'!BF48="","",'statement of marks'!BF48)</f>
        <v/>
      </c>
      <c r="E1326" s="275" t="str">
        <f>IF('statement of marks'!BG48="","",'statement of marks'!BG48)</f>
        <v/>
      </c>
      <c r="F1326" s="606" t="str">
        <f>IF('statement of marks'!BH48="","",'statement of marks'!BH48)</f>
        <v/>
      </c>
      <c r="G1326" s="275" t="str">
        <f>IF('statement of marks'!BI48="","",'statement of marks'!BI48)</f>
        <v/>
      </c>
      <c r="H1326" s="275" t="str">
        <f>IF('statement of marks'!BJ48="","",'statement of marks'!BJ48)</f>
        <v/>
      </c>
      <c r="I1326" s="606" t="str">
        <f>IF('statement of marks'!BK48="","",'statement of marks'!BK48)</f>
        <v/>
      </c>
      <c r="J1326" s="275" t="str">
        <f>IF('statement of marks'!BL48="","",'statement of marks'!BL48)</f>
        <v/>
      </c>
      <c r="K1326" s="275" t="str">
        <f>IF('statement of marks'!BM48="","",'statement of marks'!BM48)</f>
        <v/>
      </c>
      <c r="L1326" s="606" t="str">
        <f>IF('statement of marks'!BN48="","",'statement of marks'!BN48)</f>
        <v/>
      </c>
      <c r="M1326" s="275" t="str">
        <f>IF('statement of marks'!BP48="","",'statement of marks'!BP48)</f>
        <v/>
      </c>
      <c r="N1326" s="275" t="str">
        <f>IF('statement of marks'!BQ48="","",'statement of marks'!BQ48)</f>
        <v/>
      </c>
      <c r="O1326" s="606" t="str">
        <f>IF('statement of marks'!BR48="","",'statement of marks'!BR48)</f>
        <v/>
      </c>
      <c r="P1326" s="277" t="str">
        <f>IF('statement of marks'!BS48="","",'statement of marks'!BS48)</f>
        <v/>
      </c>
      <c r="Q1326" s="275" t="str">
        <f>IF('statement of marks'!BT48="","",'statement of marks'!BT48)</f>
        <v/>
      </c>
      <c r="R1326" s="275" t="str">
        <f>IF('statement of marks'!BU48="","",'statement of marks'!BU48)</f>
        <v/>
      </c>
      <c r="S1326" s="606" t="str">
        <f>IF('statement of marks'!BV48="","",'statement of marks'!BV48)</f>
        <v/>
      </c>
      <c r="T1326" s="578" t="str">
        <f>IF('statement of marks'!BW48="","",'statement of marks'!BW48)</f>
        <v/>
      </c>
      <c r="U1326" s="578" t="str">
        <f>IF('statement of marks'!BX48="","",'statement of marks'!BX48)</f>
        <v/>
      </c>
      <c r="V1326" s="612" t="str">
        <f>IF('statement of marks'!BY48="","",'statement of marks'!BY48)</f>
        <v/>
      </c>
    </row>
    <row r="1327" spans="1:22" ht="16" customHeight="1">
      <c r="A1327" s="598"/>
      <c r="B1327" s="1114" t="str">
        <f>IF('statement of marks'!$CB$3="","",'statement of marks'!$CB$3)</f>
        <v>xf.kr</v>
      </c>
      <c r="C1327" s="1115"/>
      <c r="D1327" s="275" t="str">
        <f>IF('statement of marks'!CB48="","",'statement of marks'!CB48)</f>
        <v/>
      </c>
      <c r="E1327" s="275" t="str">
        <f>IF('statement of marks'!CC48="","",'statement of marks'!CC48)</f>
        <v/>
      </c>
      <c r="F1327" s="606" t="str">
        <f>IF('statement of marks'!CD48="","",'statement of marks'!CD48)</f>
        <v/>
      </c>
      <c r="G1327" s="275" t="str">
        <f>IF('statement of marks'!CE48="","",'statement of marks'!CE48)</f>
        <v/>
      </c>
      <c r="H1327" s="275" t="str">
        <f>IF('statement of marks'!CF48="","",'statement of marks'!CF48)</f>
        <v/>
      </c>
      <c r="I1327" s="606" t="str">
        <f>IF('statement of marks'!CG48="","",'statement of marks'!CG48)</f>
        <v/>
      </c>
      <c r="J1327" s="275" t="str">
        <f>IF('statement of marks'!CH48="","",'statement of marks'!CH48)</f>
        <v/>
      </c>
      <c r="K1327" s="275" t="str">
        <f>IF('statement of marks'!CI48="","",'statement of marks'!CI48)</f>
        <v/>
      </c>
      <c r="L1327" s="606" t="str">
        <f>IF('statement of marks'!CJ48="","",'statement of marks'!CJ48)</f>
        <v/>
      </c>
      <c r="M1327" s="275" t="str">
        <f>IF('statement of marks'!CL48="","",'statement of marks'!CL48)</f>
        <v/>
      </c>
      <c r="N1327" s="275" t="str">
        <f>IF('statement of marks'!CM48="","",'statement of marks'!CM48)</f>
        <v/>
      </c>
      <c r="O1327" s="606" t="str">
        <f>IF('statement of marks'!CN48="","",'statement of marks'!CN48)</f>
        <v/>
      </c>
      <c r="P1327" s="277" t="str">
        <f>IF('statement of marks'!CO48="","",'statement of marks'!CO48)</f>
        <v/>
      </c>
      <c r="Q1327" s="275" t="str">
        <f>IF('statement of marks'!CP48="","",'statement of marks'!CP48)</f>
        <v/>
      </c>
      <c r="R1327" s="275" t="str">
        <f>IF('statement of marks'!CQ48="","",'statement of marks'!CQ48)</f>
        <v/>
      </c>
      <c r="S1327" s="606" t="str">
        <f>IF('statement of marks'!CR48="","",'statement of marks'!CR48)</f>
        <v/>
      </c>
      <c r="T1327" s="578" t="str">
        <f>IF('statement of marks'!CS48="","",'statement of marks'!CS48)</f>
        <v/>
      </c>
      <c r="U1327" s="578" t="str">
        <f>IF('statement of marks'!CT48="","",'statement of marks'!CT48)</f>
        <v/>
      </c>
      <c r="V1327" s="612" t="str">
        <f>IF('statement of marks'!CU48="","",'statement of marks'!CU48)</f>
        <v/>
      </c>
    </row>
    <row r="1328" spans="1:22" ht="16" customHeight="1">
      <c r="A1328" s="598"/>
      <c r="B1328" s="1114" t="str">
        <f>IF('statement of marks'!$CX$3="","",'statement of marks'!$CX$3)</f>
        <v>foKku</v>
      </c>
      <c r="C1328" s="1115"/>
      <c r="D1328" s="275" t="str">
        <f>IF('statement of marks'!CX48="","",'statement of marks'!CX48)</f>
        <v/>
      </c>
      <c r="E1328" s="275" t="str">
        <f>IF('statement of marks'!CY48="","",'statement of marks'!CY48)</f>
        <v/>
      </c>
      <c r="F1328" s="606" t="str">
        <f>IF('statement of marks'!CZ48="","",'statement of marks'!CZ48)</f>
        <v/>
      </c>
      <c r="G1328" s="275" t="str">
        <f>IF('statement of marks'!DA48="","",'statement of marks'!DA48)</f>
        <v/>
      </c>
      <c r="H1328" s="275" t="str">
        <f>IF('statement of marks'!DB48="","",'statement of marks'!DB48)</f>
        <v/>
      </c>
      <c r="I1328" s="606" t="str">
        <f>IF('statement of marks'!DC48="","",'statement of marks'!DC48)</f>
        <v/>
      </c>
      <c r="J1328" s="275" t="str">
        <f>IF('statement of marks'!DD48="","",'statement of marks'!DD48)</f>
        <v/>
      </c>
      <c r="K1328" s="275" t="str">
        <f>IF('statement of marks'!DE48="","",'statement of marks'!DE48)</f>
        <v/>
      </c>
      <c r="L1328" s="606" t="str">
        <f>IF('statement of marks'!DF48="","",'statement of marks'!DF48)</f>
        <v/>
      </c>
      <c r="M1328" s="275" t="str">
        <f>IF('statement of marks'!DH48="","",'statement of marks'!DH48)</f>
        <v/>
      </c>
      <c r="N1328" s="275" t="str">
        <f>IF('statement of marks'!DI48="","",'statement of marks'!DI48)</f>
        <v/>
      </c>
      <c r="O1328" s="606" t="str">
        <f>IF('statement of marks'!DJ48="","",'statement of marks'!DJ48)</f>
        <v/>
      </c>
      <c r="P1328" s="277" t="str">
        <f>IF('statement of marks'!DK48="","",'statement of marks'!DK48)</f>
        <v/>
      </c>
      <c r="Q1328" s="275" t="str">
        <f>IF('statement of marks'!DL48="","",'statement of marks'!DL48)</f>
        <v/>
      </c>
      <c r="R1328" s="275" t="str">
        <f>IF('statement of marks'!DM48="","",'statement of marks'!DM48)</f>
        <v/>
      </c>
      <c r="S1328" s="606" t="str">
        <f>IF('statement of marks'!DN48="","",'statement of marks'!DN48)</f>
        <v/>
      </c>
      <c r="T1328" s="578" t="str">
        <f>IF('statement of marks'!DO48="","",'statement of marks'!DO48)</f>
        <v/>
      </c>
      <c r="U1328" s="578" t="str">
        <f>IF('statement of marks'!DP48="","",'statement of marks'!DP48)</f>
        <v/>
      </c>
      <c r="V1328" s="612" t="str">
        <f>IF('statement of marks'!DQ48="","",'statement of marks'!DQ48)</f>
        <v/>
      </c>
    </row>
    <row r="1329" spans="1:22" ht="16" customHeight="1">
      <c r="A1329" s="598"/>
      <c r="B1329" s="1114" t="str">
        <f>IF('statement of marks'!$DT$3="","",'statement of marks'!$DT$3)</f>
        <v>lkekftd foKku</v>
      </c>
      <c r="C1329" s="1115"/>
      <c r="D1329" s="275" t="str">
        <f>IF('statement of marks'!DT48="","",'statement of marks'!DT48)</f>
        <v/>
      </c>
      <c r="E1329" s="275" t="str">
        <f>IF('statement of marks'!DU48="","",'statement of marks'!DU48)</f>
        <v/>
      </c>
      <c r="F1329" s="606" t="str">
        <f>IF('statement of marks'!DV48="","",'statement of marks'!DV48)</f>
        <v/>
      </c>
      <c r="G1329" s="275" t="str">
        <f>IF('statement of marks'!DW48="","",'statement of marks'!DW48)</f>
        <v/>
      </c>
      <c r="H1329" s="275" t="str">
        <f>IF('statement of marks'!DX48="","",'statement of marks'!DX48)</f>
        <v/>
      </c>
      <c r="I1329" s="606" t="str">
        <f>IF('statement of marks'!DY48="","",'statement of marks'!DY48)</f>
        <v/>
      </c>
      <c r="J1329" s="275" t="str">
        <f>IF('statement of marks'!DZ48="","",'statement of marks'!DZ48)</f>
        <v/>
      </c>
      <c r="K1329" s="275" t="str">
        <f>IF('statement of marks'!EA48="","",'statement of marks'!EA48)</f>
        <v/>
      </c>
      <c r="L1329" s="606" t="str">
        <f>IF('statement of marks'!EB48="","",'statement of marks'!EB48)</f>
        <v/>
      </c>
      <c r="M1329" s="275" t="str">
        <f>IF('statement of marks'!ED48="","",'statement of marks'!ED48)</f>
        <v/>
      </c>
      <c r="N1329" s="275" t="str">
        <f>IF('statement of marks'!EE48="","",'statement of marks'!EE48)</f>
        <v/>
      </c>
      <c r="O1329" s="606" t="str">
        <f>IF('statement of marks'!EF48="","",'statement of marks'!EF48)</f>
        <v/>
      </c>
      <c r="P1329" s="277" t="str">
        <f>IF('statement of marks'!EG48="","",'statement of marks'!EG48)</f>
        <v/>
      </c>
      <c r="Q1329" s="275" t="str">
        <f>IF('statement of marks'!EH48="","",'statement of marks'!EH48)</f>
        <v/>
      </c>
      <c r="R1329" s="275" t="str">
        <f>IF('statement of marks'!EI48="","",'statement of marks'!EI48)</f>
        <v/>
      </c>
      <c r="S1329" s="606" t="str">
        <f>IF('statement of marks'!EJ48="","",'statement of marks'!EJ48)</f>
        <v/>
      </c>
      <c r="T1329" s="578" t="str">
        <f>IF('statement of marks'!EK48="","",'statement of marks'!EK48)</f>
        <v/>
      </c>
      <c r="U1329" s="578" t="str">
        <f>IF('statement of marks'!EL48="","",'statement of marks'!EL48)</f>
        <v/>
      </c>
      <c r="V1329" s="612" t="str">
        <f>IF('statement of marks'!EM48="","",'statement of marks'!EM48)</f>
        <v/>
      </c>
    </row>
    <row r="1330" spans="1:22" ht="16" customHeight="1">
      <c r="A1330" s="598"/>
      <c r="B1330" s="1117" t="s">
        <v>271</v>
      </c>
      <c r="C1330" s="1118"/>
      <c r="D1330" s="1081" t="s">
        <v>1</v>
      </c>
      <c r="E1330" s="1081"/>
      <c r="F1330" s="1081"/>
      <c r="G1330" s="1081" t="s">
        <v>21</v>
      </c>
      <c r="H1330" s="1081"/>
      <c r="I1330" s="1081"/>
      <c r="J1330" s="1081" t="s">
        <v>272</v>
      </c>
      <c r="K1330" s="1081"/>
      <c r="L1330" s="1081"/>
      <c r="M1330" s="1081" t="s">
        <v>68</v>
      </c>
      <c r="N1330" s="1081"/>
      <c r="O1330" s="1081"/>
      <c r="P1330" s="1081" t="s">
        <v>463</v>
      </c>
      <c r="Q1330" s="1081"/>
      <c r="R1330" s="1081"/>
      <c r="S1330" s="609"/>
      <c r="T1330" s="1187" t="s">
        <v>458</v>
      </c>
      <c r="U1330" s="1188"/>
      <c r="V1330" s="1189"/>
    </row>
    <row r="1331" spans="1:22" ht="16" customHeight="1">
      <c r="A1331" s="599"/>
      <c r="B1331" s="1175" t="s">
        <v>3</v>
      </c>
      <c r="C1331" s="1176"/>
      <c r="D1331" s="1177">
        <f>IF('statement of marks'!EP$6="","",'statement of marks'!EP$6)</f>
        <v>20</v>
      </c>
      <c r="E1331" s="1177"/>
      <c r="F1331" s="1177"/>
      <c r="G1331" s="1177">
        <f>IF('statement of marks'!EQ$6="","",'statement of marks'!EQ$6)</f>
        <v>20</v>
      </c>
      <c r="H1331" s="1177"/>
      <c r="I1331" s="1177"/>
      <c r="J1331" s="1177">
        <f>IF('statement of marks'!ES$6="","",'statement of marks'!ES$6)</f>
        <v>20</v>
      </c>
      <c r="K1331" s="1177"/>
      <c r="L1331" s="1177"/>
      <c r="M1331" s="1177">
        <f>IF('statement of marks'!ER$6="","",'statement of marks'!ER$6)</f>
        <v>20</v>
      </c>
      <c r="N1331" s="1177"/>
      <c r="O1331" s="1177"/>
      <c r="P1331" s="1177">
        <f>IF('statement of marks'!ET$6="","",'statement of marks'!ET$6)</f>
        <v>20</v>
      </c>
      <c r="Q1331" s="1177"/>
      <c r="R1331" s="1177"/>
      <c r="S1331" s="610" t="str">
        <f>IF('statement of marks'!FE$6="","",'statement of marks'!EX$6)</f>
        <v/>
      </c>
      <c r="T1331" s="615">
        <f>IF('statement of marks'!EU$6="","",'statement of marks'!EU$6)</f>
        <v>100</v>
      </c>
      <c r="U1331" s="616" t="s">
        <v>5</v>
      </c>
      <c r="V1331" s="617" t="s">
        <v>464</v>
      </c>
    </row>
    <row r="1332" spans="1:22" ht="16" customHeight="1">
      <c r="A1332" s="598"/>
      <c r="B1332" s="1114" t="str">
        <f>IF('statement of marks'!$EP$3="","",'statement of marks'!$EP$3)</f>
        <v>dk;kZuqHko</v>
      </c>
      <c r="C1332" s="1115"/>
      <c r="D1332" s="1103" t="str">
        <f>IF('statement of marks'!EP48="","",'statement of marks'!EP48)</f>
        <v/>
      </c>
      <c r="E1332" s="1103"/>
      <c r="F1332" s="1103"/>
      <c r="G1332" s="1103" t="str">
        <f>IF('statement of marks'!EQ48="","",'statement of marks'!EQ48)</f>
        <v/>
      </c>
      <c r="H1332" s="1103"/>
      <c r="I1332" s="1103"/>
      <c r="J1332" s="1103" t="str">
        <f>IF('statement of marks'!ES48="","",'statement of marks'!ES48)</f>
        <v/>
      </c>
      <c r="K1332" s="1103"/>
      <c r="L1332" s="1103"/>
      <c r="M1332" s="1103" t="str">
        <f>IF('statement of marks'!ER48="","",'statement of marks'!ER48)</f>
        <v/>
      </c>
      <c r="N1332" s="1103"/>
      <c r="O1332" s="1103"/>
      <c r="P1332" s="1103" t="str">
        <f>IF('statement of marks'!ET48="","",'statement of marks'!ET48)</f>
        <v/>
      </c>
      <c r="Q1332" s="1103"/>
      <c r="R1332" s="1103"/>
      <c r="S1332" s="611"/>
      <c r="T1332" s="613" t="str">
        <f>IF('statement of marks'!EU48="","",'statement of marks'!EU48)</f>
        <v/>
      </c>
      <c r="U1332" s="613" t="str">
        <f>IF('statement of marks'!EV48="","",'statement of marks'!EV48)</f>
        <v/>
      </c>
      <c r="V1332" s="614" t="str">
        <f>IF('statement of marks'!EW48="","",'statement of marks'!EW48)</f>
        <v/>
      </c>
    </row>
    <row r="1333" spans="1:22" ht="16" customHeight="1">
      <c r="A1333" s="598"/>
      <c r="B1333" s="1112" t="str">
        <f>IF('statement of marks'!$EZ$3="","",'statement of marks'!$EZ$3)</f>
        <v>dyk f'k{kk</v>
      </c>
      <c r="C1333" s="1113"/>
      <c r="D1333" s="1103" t="str">
        <f>IF('statement of marks'!EZ48="","",'statement of marks'!EZ48)</f>
        <v/>
      </c>
      <c r="E1333" s="1103"/>
      <c r="F1333" s="1103"/>
      <c r="G1333" s="1103" t="str">
        <f>IF('statement of marks'!FA48="","",'statement of marks'!FA48)</f>
        <v/>
      </c>
      <c r="H1333" s="1103"/>
      <c r="I1333" s="1103"/>
      <c r="J1333" s="1103" t="str">
        <f>IF('statement of marks'!FC48="","",'statement of marks'!FC48)</f>
        <v/>
      </c>
      <c r="K1333" s="1103"/>
      <c r="L1333" s="1103"/>
      <c r="M1333" s="1103" t="str">
        <f>IF('statement of marks'!FB48="","",'statement of marks'!FB48)</f>
        <v/>
      </c>
      <c r="N1333" s="1103"/>
      <c r="O1333" s="1103"/>
      <c r="P1333" s="1103" t="str">
        <f>IF('statement of marks'!FD48="","",'statement of marks'!FD48)</f>
        <v/>
      </c>
      <c r="Q1333" s="1103"/>
      <c r="R1333" s="1103"/>
      <c r="S1333" s="611"/>
      <c r="T1333" s="613" t="str">
        <f>IF('statement of marks'!FE48="","",'statement of marks'!FE48)</f>
        <v/>
      </c>
      <c r="U1333" s="613" t="str">
        <f>IF('statement of marks'!FF48="","",'statement of marks'!FF48)</f>
        <v/>
      </c>
      <c r="V1333" s="614" t="str">
        <f>IF('statement of marks'!FG48="","",'statement of marks'!FG48)</f>
        <v/>
      </c>
    </row>
    <row r="1334" spans="1:22" ht="16" customHeight="1">
      <c r="A1334" s="598"/>
      <c r="B1334" s="1109" t="str">
        <f>IF('statement of marks'!$FJ$3="","",'statement of marks'!$FJ$3)</f>
        <v>LokLF; ,oe~ 'kkjhfjd f'k{kk</v>
      </c>
      <c r="C1334" s="1110"/>
      <c r="D1334" s="1103" t="str">
        <f>IF('statement of marks'!FJ48="","",'statement of marks'!FJ48)</f>
        <v/>
      </c>
      <c r="E1334" s="1103"/>
      <c r="F1334" s="1103"/>
      <c r="G1334" s="1103" t="str">
        <f>IF('statement of marks'!FK48="","",'statement of marks'!FK48)</f>
        <v/>
      </c>
      <c r="H1334" s="1103"/>
      <c r="I1334" s="1103"/>
      <c r="J1334" s="1103" t="str">
        <f>IF('statement of marks'!FM48="","",'statement of marks'!FM48)</f>
        <v/>
      </c>
      <c r="K1334" s="1103"/>
      <c r="L1334" s="1103"/>
      <c r="M1334" s="1103" t="str">
        <f>IF('statement of marks'!FL48="","",'statement of marks'!FL48)</f>
        <v/>
      </c>
      <c r="N1334" s="1103"/>
      <c r="O1334" s="1103"/>
      <c r="P1334" s="1103" t="str">
        <f>IF('statement of marks'!FN48="","",'statement of marks'!FN48)</f>
        <v/>
      </c>
      <c r="Q1334" s="1103"/>
      <c r="R1334" s="1103"/>
      <c r="S1334" s="611"/>
      <c r="T1334" s="613" t="str">
        <f>IF('statement of marks'!FO48="","",'statement of marks'!FO48)</f>
        <v/>
      </c>
      <c r="U1334" s="613" t="str">
        <f>IF('statement of marks'!FP48="","",'statement of marks'!FP48)</f>
        <v/>
      </c>
      <c r="V1334" s="614" t="str">
        <f>IF('statement of marks'!FQ48="","",'statement of marks'!FQ48)</f>
        <v/>
      </c>
    </row>
    <row r="1335" spans="1:22" ht="16" customHeight="1">
      <c r="A1335" s="598"/>
      <c r="B1335" s="1104" t="s">
        <v>273</v>
      </c>
      <c r="C1335" s="1105"/>
      <c r="D1335" s="1213" t="str">
        <f>details!$DZ$3</f>
        <v>vxLr rd</v>
      </c>
      <c r="E1335" s="1213"/>
      <c r="F1335" s="1213"/>
      <c r="G1335" s="1213" t="str">
        <f>details!$ED$3</f>
        <v>vDVwcj rd</v>
      </c>
      <c r="H1335" s="1213"/>
      <c r="I1335" s="1213"/>
      <c r="J1335" s="1213" t="str">
        <f>details!$EL$3</f>
        <v>Qjojh rd</v>
      </c>
      <c r="K1335" s="1213"/>
      <c r="L1335" s="1213"/>
      <c r="M1335" s="1213" t="str">
        <f>details!$EH$3</f>
        <v>fnlEcj rd</v>
      </c>
      <c r="N1335" s="1213"/>
      <c r="O1335" s="1213"/>
      <c r="P1335" s="1213" t="str">
        <f>details!$EP$3</f>
        <v>loZ ;ksx</v>
      </c>
      <c r="Q1335" s="1213"/>
      <c r="R1335" s="1213"/>
      <c r="S1335" s="1106" t="s">
        <v>475</v>
      </c>
      <c r="T1335" s="1107"/>
      <c r="U1335" s="1107"/>
      <c r="V1335" s="1180"/>
    </row>
    <row r="1336" spans="1:22" ht="16" customHeight="1">
      <c r="A1336" s="598"/>
      <c r="B1336" s="1100" t="s">
        <v>99</v>
      </c>
      <c r="C1336" s="1101"/>
      <c r="D1336" s="1102" t="str">
        <f>IF(details!EA48="","",details!EA48)</f>
        <v/>
      </c>
      <c r="E1336" s="1102"/>
      <c r="F1336" s="1102"/>
      <c r="G1336" s="1102" t="str">
        <f>IF(details!EE48="","",details!EE48)</f>
        <v/>
      </c>
      <c r="H1336" s="1102"/>
      <c r="I1336" s="1102"/>
      <c r="J1336" s="1102" t="str">
        <f>IF(details!EM48="","",details!EM48)</f>
        <v/>
      </c>
      <c r="K1336" s="1102"/>
      <c r="L1336" s="1102"/>
      <c r="M1336" s="1102" t="str">
        <f>IF(details!EI48="","",details!EI48)</f>
        <v/>
      </c>
      <c r="N1336" s="1102"/>
      <c r="O1336" s="1102"/>
      <c r="P1336" s="1102" t="str">
        <f>IF(details!EQ48="","",details!EQ48)</f>
        <v/>
      </c>
      <c r="Q1336" s="1102"/>
      <c r="R1336" s="1102"/>
      <c r="S1336" s="1181">
        <f>'statement of marks'!$HG$108</f>
        <v>42460</v>
      </c>
      <c r="T1336" s="1182"/>
      <c r="U1336" s="1182"/>
      <c r="V1336" s="1183"/>
    </row>
    <row r="1337" spans="1:22" ht="16" customHeight="1">
      <c r="A1337" s="598"/>
      <c r="B1337" s="1094" t="s">
        <v>15</v>
      </c>
      <c r="C1337" s="1095"/>
      <c r="D1337" s="1096" t="str">
        <f>IF(details!DZ48="","",details!DZ48)</f>
        <v/>
      </c>
      <c r="E1337" s="1096"/>
      <c r="F1337" s="1096"/>
      <c r="G1337" s="1096" t="str">
        <f>IF(details!ED48="","",details!ED48)</f>
        <v/>
      </c>
      <c r="H1337" s="1096"/>
      <c r="I1337" s="1096"/>
      <c r="J1337" s="1096" t="str">
        <f>IF(details!EL48="","",details!EL48)</f>
        <v/>
      </c>
      <c r="K1337" s="1096"/>
      <c r="L1337" s="1096"/>
      <c r="M1337" s="1096" t="str">
        <f>IF(details!EH48="","",details!EH48)</f>
        <v/>
      </c>
      <c r="N1337" s="1096"/>
      <c r="O1337" s="1096"/>
      <c r="P1337" s="1096" t="str">
        <f>IF(details!EP48="","",details!EP48)</f>
        <v/>
      </c>
      <c r="Q1337" s="1096"/>
      <c r="R1337" s="1096"/>
      <c r="S1337" s="1184"/>
      <c r="T1337" s="1185"/>
      <c r="U1337" s="1185"/>
      <c r="V1337" s="1186"/>
    </row>
    <row r="1338" spans="1:22" ht="16" customHeight="1">
      <c r="A1338" s="1206"/>
      <c r="B1338" s="1207" t="s">
        <v>473</v>
      </c>
      <c r="C1338" s="1208"/>
      <c r="D1338" s="1209" t="s">
        <v>3</v>
      </c>
      <c r="E1338" s="1209"/>
      <c r="F1338" s="1209"/>
      <c r="G1338" s="1209" t="s">
        <v>389</v>
      </c>
      <c r="H1338" s="1209"/>
      <c r="I1338" s="1209"/>
      <c r="J1338" s="1209" t="s">
        <v>5</v>
      </c>
      <c r="K1338" s="1209"/>
      <c r="L1338" s="1209"/>
      <c r="M1338" s="1209" t="s">
        <v>465</v>
      </c>
      <c r="N1338" s="1209"/>
      <c r="O1338" s="1209"/>
      <c r="P1338" s="1210" t="s">
        <v>306</v>
      </c>
      <c r="Q1338" s="1210"/>
      <c r="R1338" s="1210"/>
      <c r="S1338" s="1209" t="s">
        <v>473</v>
      </c>
      <c r="T1338" s="1209"/>
      <c r="U1338" s="1209"/>
      <c r="V1338" s="1211"/>
    </row>
    <row r="1339" spans="1:22" ht="16" customHeight="1">
      <c r="A1339" s="1206"/>
      <c r="B1339" s="1207"/>
      <c r="C1339" s="1208"/>
      <c r="D1339" s="1212" t="str">
        <f>'statement of marks'!HE48</f>
        <v/>
      </c>
      <c r="E1339" s="1212"/>
      <c r="F1339" s="1212"/>
      <c r="G1339" s="1212" t="str">
        <f>'statement of marks'!HF48</f>
        <v/>
      </c>
      <c r="H1339" s="1212"/>
      <c r="I1339" s="1212"/>
      <c r="J1339" s="1212" t="str">
        <f>'statement of marks'!HG48</f>
        <v/>
      </c>
      <c r="K1339" s="1212"/>
      <c r="L1339" s="1212"/>
      <c r="M1339" s="1212" t="str">
        <f>'statement of marks'!HJ48</f>
        <v/>
      </c>
      <c r="N1339" s="1212"/>
      <c r="O1339" s="1212"/>
      <c r="P1339" s="1212" t="str">
        <f>'statement of marks'!HI48</f>
        <v/>
      </c>
      <c r="Q1339" s="1212"/>
      <c r="R1339" s="1212"/>
      <c r="S1339" s="1209" t="str">
        <f>'statement of marks'!HD48</f>
        <v/>
      </c>
      <c r="T1339" s="1209"/>
      <c r="U1339" s="1209"/>
      <c r="V1339" s="1211"/>
    </row>
    <row r="1340" spans="1:22" ht="16" customHeight="1">
      <c r="A1340" s="598"/>
      <c r="B1340" s="1089" t="s">
        <v>100</v>
      </c>
      <c r="C1340" s="1090"/>
      <c r="D1340" s="1081"/>
      <c r="E1340" s="1081"/>
      <c r="F1340" s="1081"/>
      <c r="G1340" s="1081"/>
      <c r="H1340" s="1081"/>
      <c r="I1340" s="1081"/>
      <c r="J1340" s="1081"/>
      <c r="K1340" s="1081"/>
      <c r="L1340" s="1081"/>
      <c r="M1340" s="1081"/>
      <c r="N1340" s="1081"/>
      <c r="O1340" s="1081"/>
      <c r="P1340" s="1081"/>
      <c r="Q1340" s="1081"/>
      <c r="R1340" s="1081"/>
      <c r="S1340" s="1081"/>
      <c r="T1340" s="1081"/>
      <c r="U1340" s="1081"/>
      <c r="V1340" s="1205"/>
    </row>
    <row r="1341" spans="1:22" ht="16" customHeight="1">
      <c r="A1341" s="598"/>
      <c r="B1341" s="1087" t="s">
        <v>80</v>
      </c>
      <c r="C1341" s="1088"/>
      <c r="D1341" s="1081"/>
      <c r="E1341" s="1081"/>
      <c r="F1341" s="1081"/>
      <c r="G1341" s="1081"/>
      <c r="H1341" s="1081"/>
      <c r="I1341" s="1081"/>
      <c r="J1341" s="1081"/>
      <c r="K1341" s="1081"/>
      <c r="L1341" s="1081"/>
      <c r="M1341" s="1081"/>
      <c r="N1341" s="1081"/>
      <c r="O1341" s="1081"/>
      <c r="P1341" s="1081"/>
      <c r="Q1341" s="1081"/>
      <c r="R1341" s="1081"/>
      <c r="S1341" s="1081"/>
      <c r="T1341" s="1081"/>
      <c r="U1341" s="1081"/>
      <c r="V1341" s="1205"/>
    </row>
    <row r="1342" spans="1:22" ht="16" customHeight="1">
      <c r="A1342" s="598"/>
      <c r="B1342" s="1089" t="s">
        <v>466</v>
      </c>
      <c r="C1342" s="1090"/>
      <c r="D1342" s="1081"/>
      <c r="E1342" s="1081"/>
      <c r="F1342" s="1081"/>
      <c r="G1342" s="1081"/>
      <c r="H1342" s="1081"/>
      <c r="I1342" s="1081"/>
      <c r="J1342" s="1081"/>
      <c r="K1342" s="1081"/>
      <c r="L1342" s="1081"/>
      <c r="M1342" s="1081"/>
      <c r="N1342" s="1081"/>
      <c r="O1342" s="1081"/>
      <c r="P1342" s="1081" t="s">
        <v>466</v>
      </c>
      <c r="Q1342" s="1081"/>
      <c r="R1342" s="1081"/>
      <c r="S1342" s="1081"/>
      <c r="T1342" s="1081"/>
      <c r="U1342" s="1081"/>
      <c r="V1342" s="1205"/>
    </row>
    <row r="1343" spans="1:22" ht="16" customHeight="1">
      <c r="A1343" s="598"/>
      <c r="B1343" s="1085" t="s">
        <v>101</v>
      </c>
      <c r="C1343" s="1086"/>
      <c r="D1343" s="1081"/>
      <c r="E1343" s="1081"/>
      <c r="F1343" s="1081"/>
      <c r="G1343" s="1081"/>
      <c r="H1343" s="1081"/>
      <c r="I1343" s="1081"/>
      <c r="J1343" s="1081"/>
      <c r="K1343" s="1081"/>
      <c r="L1343" s="1081"/>
      <c r="M1343" s="1081"/>
      <c r="N1343" s="1081"/>
      <c r="O1343" s="1081"/>
      <c r="P1343" s="1081"/>
      <c r="Q1343" s="1081"/>
      <c r="R1343" s="1081"/>
      <c r="S1343" s="1198" t="s">
        <v>101</v>
      </c>
      <c r="T1343" s="1198"/>
      <c r="U1343" s="1198"/>
      <c r="V1343" s="1199"/>
    </row>
    <row r="1344" spans="1:22" ht="16" customHeight="1" thickBot="1">
      <c r="A1344" s="600"/>
      <c r="B1344" s="1200" t="s">
        <v>102</v>
      </c>
      <c r="C1344" s="1201"/>
      <c r="D1344" s="1202"/>
      <c r="E1344" s="1202"/>
      <c r="F1344" s="1202"/>
      <c r="G1344" s="1202"/>
      <c r="H1344" s="1202"/>
      <c r="I1344" s="1202"/>
      <c r="J1344" s="1202"/>
      <c r="K1344" s="1202"/>
      <c r="L1344" s="1202"/>
      <c r="M1344" s="1202"/>
      <c r="N1344" s="1202"/>
      <c r="O1344" s="1202"/>
      <c r="P1344" s="1202"/>
      <c r="Q1344" s="1202"/>
      <c r="R1344" s="1202"/>
      <c r="S1344" s="1203" t="s">
        <v>163</v>
      </c>
      <c r="T1344" s="1203"/>
      <c r="U1344" s="1203"/>
      <c r="V1344" s="1204"/>
    </row>
    <row r="1345" spans="1:22" ht="16" customHeight="1">
      <c r="A1345" s="597"/>
      <c r="B1345" s="1216" t="s">
        <v>47</v>
      </c>
      <c r="C1345" s="1217"/>
      <c r="D1345" s="1217"/>
      <c r="E1345" s="1217"/>
      <c r="F1345" s="1217"/>
      <c r="G1345" s="1217"/>
      <c r="H1345" s="1217"/>
      <c r="I1345" s="1217"/>
      <c r="J1345" s="1217"/>
      <c r="K1345" s="1217"/>
      <c r="L1345" s="1217"/>
      <c r="M1345" s="1217"/>
      <c r="N1345" s="1217"/>
      <c r="O1345" s="1217"/>
      <c r="P1345" s="1217"/>
      <c r="Q1345" s="1217"/>
      <c r="R1345" s="1217"/>
      <c r="S1345" s="1217"/>
      <c r="T1345" s="1217"/>
      <c r="U1345" s="1217"/>
      <c r="V1345" s="1218"/>
    </row>
    <row r="1346" spans="1:22" ht="16" customHeight="1">
      <c r="A1346" s="598"/>
      <c r="B1346" s="1219" t="str">
        <f>'statement of marks'!$A$1</f>
        <v>jk- ck- ek/;fed fo|ky; uohu] fuEckgsM+k</v>
      </c>
      <c r="C1346" s="1220"/>
      <c r="D1346" s="1220"/>
      <c r="E1346" s="1220"/>
      <c r="F1346" s="1220"/>
      <c r="G1346" s="1220"/>
      <c r="H1346" s="1220"/>
      <c r="I1346" s="1220"/>
      <c r="J1346" s="1220"/>
      <c r="K1346" s="1220"/>
      <c r="L1346" s="1220"/>
      <c r="M1346" s="1220"/>
      <c r="N1346" s="1220"/>
      <c r="O1346" s="1220"/>
      <c r="P1346" s="1220"/>
      <c r="Q1346" s="1220"/>
      <c r="R1346" s="1220"/>
      <c r="S1346" s="1220"/>
      <c r="T1346" s="1220"/>
      <c r="U1346" s="1220"/>
      <c r="V1346" s="1221"/>
    </row>
    <row r="1347" spans="1:22" ht="16" customHeight="1">
      <c r="A1347" s="598"/>
      <c r="B1347" s="1114" t="s">
        <v>467</v>
      </c>
      <c r="C1347" s="1115"/>
      <c r="D1347" s="1119" t="str">
        <f>'statement of marks'!$H$3</f>
        <v>2015-16</v>
      </c>
      <c r="E1347" s="1119"/>
      <c r="F1347" s="1119"/>
      <c r="G1347" s="1119"/>
      <c r="H1347" s="1119"/>
      <c r="I1347" s="1119"/>
      <c r="J1347" s="1119"/>
      <c r="K1347" s="1119"/>
      <c r="L1347" s="1119"/>
      <c r="M1347" s="1119"/>
      <c r="N1347" s="1119"/>
      <c r="O1347" s="1119"/>
      <c r="P1347" s="1119"/>
      <c r="Q1347" s="1119"/>
      <c r="R1347" s="1119"/>
      <c r="S1347" s="1119"/>
      <c r="T1347" s="1119"/>
      <c r="U1347" s="1119"/>
      <c r="V1347" s="1196"/>
    </row>
    <row r="1348" spans="1:22" ht="16" customHeight="1">
      <c r="A1348" s="598"/>
      <c r="B1348" s="1114" t="s">
        <v>218</v>
      </c>
      <c r="C1348" s="1115"/>
      <c r="D1348" s="1115" t="str">
        <f>IF('statement of marks'!J49="","",'statement of marks'!J49)</f>
        <v/>
      </c>
      <c r="E1348" s="1115"/>
      <c r="F1348" s="1115"/>
      <c r="G1348" s="1115"/>
      <c r="H1348" s="1115"/>
      <c r="I1348" s="1115"/>
      <c r="J1348" s="1115"/>
      <c r="K1348" s="1115"/>
      <c r="L1348" s="1115"/>
      <c r="M1348" s="1115"/>
      <c r="N1348" s="1115"/>
      <c r="O1348" s="1115"/>
      <c r="P1348" s="1115"/>
      <c r="Q1348" s="1115"/>
      <c r="R1348" s="1115"/>
      <c r="S1348" s="1115"/>
      <c r="T1348" s="1115"/>
      <c r="U1348" s="1115"/>
      <c r="V1348" s="1197"/>
    </row>
    <row r="1349" spans="1:22" ht="16" customHeight="1">
      <c r="A1349" s="598"/>
      <c r="B1349" s="1114" t="s">
        <v>219</v>
      </c>
      <c r="C1349" s="1115"/>
      <c r="D1349" s="1115" t="str">
        <f>IF('statement of marks'!K49="","",'statement of marks'!K49)</f>
        <v/>
      </c>
      <c r="E1349" s="1115"/>
      <c r="F1349" s="1115"/>
      <c r="G1349" s="1115"/>
      <c r="H1349" s="1115"/>
      <c r="I1349" s="1115"/>
      <c r="J1349" s="1115"/>
      <c r="K1349" s="1115"/>
      <c r="L1349" s="1115"/>
      <c r="M1349" s="1115"/>
      <c r="N1349" s="1115"/>
      <c r="O1349" s="1115"/>
      <c r="P1349" s="1115"/>
      <c r="Q1349" s="1115"/>
      <c r="R1349" s="1115"/>
      <c r="S1349" s="1115"/>
      <c r="T1349" s="1115"/>
      <c r="U1349" s="1115"/>
      <c r="V1349" s="1197"/>
    </row>
    <row r="1350" spans="1:22" ht="16" customHeight="1">
      <c r="A1350" s="598"/>
      <c r="B1350" s="1114" t="s">
        <v>220</v>
      </c>
      <c r="C1350" s="1115"/>
      <c r="D1350" s="1115" t="str">
        <f>IF('statement of marks'!L49="","",'statement of marks'!L49)</f>
        <v/>
      </c>
      <c r="E1350" s="1115"/>
      <c r="F1350" s="1115"/>
      <c r="G1350" s="1115"/>
      <c r="H1350" s="1115"/>
      <c r="I1350" s="1115"/>
      <c r="J1350" s="1115"/>
      <c r="K1350" s="1115"/>
      <c r="L1350" s="1115"/>
      <c r="M1350" s="1115"/>
      <c r="N1350" s="1115"/>
      <c r="O1350" s="1115"/>
      <c r="P1350" s="1115"/>
      <c r="Q1350" s="1115"/>
      <c r="R1350" s="1115"/>
      <c r="S1350" s="1115"/>
      <c r="T1350" s="1115"/>
      <c r="U1350" s="1115"/>
      <c r="V1350" s="1197"/>
    </row>
    <row r="1351" spans="1:22" ht="16" customHeight="1">
      <c r="A1351" s="598"/>
      <c r="B1351" s="1114" t="s">
        <v>221</v>
      </c>
      <c r="C1351" s="1115"/>
      <c r="D1351" s="1119" t="str">
        <f>'statement of marks'!$G$3</f>
        <v>6 A</v>
      </c>
      <c r="E1351" s="1119"/>
      <c r="F1351" s="1119"/>
      <c r="G1351" s="1115" t="s">
        <v>9</v>
      </c>
      <c r="H1351" s="1115"/>
      <c r="I1351" s="1115"/>
      <c r="J1351" s="1119" t="str">
        <f>IF('statement of marks'!D49="","",'statement of marks'!D49)</f>
        <v/>
      </c>
      <c r="K1351" s="1119"/>
      <c r="L1351" s="1119"/>
      <c r="M1351" s="1115" t="s">
        <v>222</v>
      </c>
      <c r="N1351" s="1115"/>
      <c r="O1351" s="1115"/>
      <c r="P1351" s="1119" t="str">
        <f>IF('statement of marks'!F49="","",'statement of marks'!F49)</f>
        <v/>
      </c>
      <c r="Q1351" s="1119"/>
      <c r="R1351" s="1119"/>
      <c r="S1351" s="1214" t="str">
        <f>IF('statement of marks'!$J$3="","",'statement of marks'!$J$3)</f>
        <v xml:space="preserve">fo|ky; dk Mk;l dksM+ </v>
      </c>
      <c r="T1351" s="1214"/>
      <c r="U1351" s="1214"/>
      <c r="V1351" s="1215"/>
    </row>
    <row r="1352" spans="1:22" ht="16" customHeight="1">
      <c r="A1352" s="598"/>
      <c r="B1352" s="601" t="s">
        <v>0</v>
      </c>
      <c r="C1352" s="602"/>
      <c r="D1352" s="1121" t="str">
        <f>IF('statement of marks'!H49="","",'statement of marks'!H49)</f>
        <v/>
      </c>
      <c r="E1352" s="1121"/>
      <c r="F1352" s="1121"/>
      <c r="G1352" s="1115" t="str">
        <f>IF('statement of marks'!I49="","",'statement of marks'!I49)</f>
        <v/>
      </c>
      <c r="H1352" s="1115"/>
      <c r="I1352" s="1115"/>
      <c r="J1352" s="1115"/>
      <c r="K1352" s="1115"/>
      <c r="L1352" s="1115"/>
      <c r="M1352" s="1115"/>
      <c r="N1352" s="1115"/>
      <c r="O1352" s="1115"/>
      <c r="P1352" s="1115"/>
      <c r="Q1352" s="1115"/>
      <c r="R1352" s="1115"/>
      <c r="S1352" s="1190" t="str">
        <f>IF('statement of marks'!$K$3="","",'statement of marks'!$K$3)</f>
        <v xml:space="preserve">08291009401   </v>
      </c>
      <c r="T1352" s="1190"/>
      <c r="U1352" s="1190"/>
      <c r="V1352" s="1191"/>
    </row>
    <row r="1353" spans="1:22" ht="16" customHeight="1">
      <c r="A1353" s="598"/>
      <c r="B1353" s="561" t="s">
        <v>28</v>
      </c>
      <c r="C1353" s="603" t="s">
        <v>97</v>
      </c>
      <c r="D1353" s="1081" t="s">
        <v>1</v>
      </c>
      <c r="E1353" s="1081"/>
      <c r="F1353" s="1081"/>
      <c r="G1353" s="1081" t="s">
        <v>21</v>
      </c>
      <c r="H1353" s="1081"/>
      <c r="I1353" s="1081"/>
      <c r="J1353" s="1081" t="s">
        <v>68</v>
      </c>
      <c r="K1353" s="1081"/>
      <c r="L1353" s="1081"/>
      <c r="M1353" s="1081" t="s">
        <v>98</v>
      </c>
      <c r="N1353" s="1081"/>
      <c r="O1353" s="1081"/>
      <c r="P1353" s="1192" t="s">
        <v>278</v>
      </c>
      <c r="Q1353" s="1193" t="s">
        <v>459</v>
      </c>
      <c r="R1353" s="1193"/>
      <c r="S1353" s="1193"/>
      <c r="T1353" s="1194" t="s">
        <v>458</v>
      </c>
      <c r="U1353" s="1194"/>
      <c r="V1353" s="1195"/>
    </row>
    <row r="1354" spans="1:22" ht="16" customHeight="1">
      <c r="A1354" s="598"/>
      <c r="B1354" s="561"/>
      <c r="C1354" s="603"/>
      <c r="D1354" s="596" t="s">
        <v>468</v>
      </c>
      <c r="E1354" s="596" t="s">
        <v>469</v>
      </c>
      <c r="F1354" s="604" t="s">
        <v>2</v>
      </c>
      <c r="G1354" s="596" t="s">
        <v>468</v>
      </c>
      <c r="H1354" s="596" t="s">
        <v>469</v>
      </c>
      <c r="I1354" s="604" t="s">
        <v>2</v>
      </c>
      <c r="J1354" s="596" t="s">
        <v>468</v>
      </c>
      <c r="K1354" s="596" t="s">
        <v>469</v>
      </c>
      <c r="L1354" s="604" t="s">
        <v>2</v>
      </c>
      <c r="M1354" s="596" t="s">
        <v>468</v>
      </c>
      <c r="N1354" s="596" t="s">
        <v>469</v>
      </c>
      <c r="O1354" s="604" t="s">
        <v>2</v>
      </c>
      <c r="P1354" s="1192"/>
      <c r="Q1354" s="596" t="s">
        <v>468</v>
      </c>
      <c r="R1354" s="596" t="s">
        <v>469</v>
      </c>
      <c r="S1354" s="608" t="s">
        <v>2</v>
      </c>
      <c r="T1354" s="618" t="s">
        <v>304</v>
      </c>
      <c r="U1354" s="619" t="s">
        <v>5</v>
      </c>
      <c r="V1354" s="620" t="s">
        <v>464</v>
      </c>
    </row>
    <row r="1355" spans="1:22" ht="16" customHeight="1">
      <c r="A1355" s="599"/>
      <c r="B1355" s="1178" t="s">
        <v>3</v>
      </c>
      <c r="C1355" s="1179"/>
      <c r="D1355" s="579">
        <f>IF('statement of marks'!M$6="","",'statement of marks'!M$6)</f>
        <v>5</v>
      </c>
      <c r="E1355" s="579">
        <f>IF('statement of marks'!N$6="","",'statement of marks'!N$6)</f>
        <v>5</v>
      </c>
      <c r="F1355" s="605">
        <f>IF('statement of marks'!O$6="","",'statement of marks'!O$6)</f>
        <v>10</v>
      </c>
      <c r="G1355" s="579">
        <f>IF('statement of marks'!P$6="","",'statement of marks'!P$6)</f>
        <v>5</v>
      </c>
      <c r="H1355" s="579">
        <f>IF('statement of marks'!Q$6="","",'statement of marks'!Q$6)</f>
        <v>5</v>
      </c>
      <c r="I1355" s="605">
        <f>IF('statement of marks'!R$6="","",'statement of marks'!R$6)</f>
        <v>10</v>
      </c>
      <c r="J1355" s="579">
        <f>IF('statement of marks'!S$6="","",'statement of marks'!S$6)</f>
        <v>5</v>
      </c>
      <c r="K1355" s="579">
        <f>IF('statement of marks'!T$6="","",'statement of marks'!T$6)</f>
        <v>5</v>
      </c>
      <c r="L1355" s="605">
        <f>IF('statement of marks'!U$6="","",'statement of marks'!U$6)</f>
        <v>10</v>
      </c>
      <c r="M1355" s="579">
        <f>IF('statement of marks'!W$6="","",'statement of marks'!W$6)</f>
        <v>50</v>
      </c>
      <c r="N1355" s="579">
        <f>IF('statement of marks'!X$6="","",'statement of marks'!X$6)</f>
        <v>20</v>
      </c>
      <c r="O1355" s="605">
        <f>IF('statement of marks'!Y$6="","",'statement of marks'!Y$6)</f>
        <v>70</v>
      </c>
      <c r="P1355" s="580">
        <f>IF('statement of marks'!Z$6="","",'statement of marks'!Z$6)</f>
        <v>100</v>
      </c>
      <c r="Q1355" s="579">
        <f>IF('statement of marks'!AA$6="","",'statement of marks'!AA$6)</f>
        <v>70</v>
      </c>
      <c r="R1355" s="579">
        <f>IF('statement of marks'!AB$6="","",'statement of marks'!AB$6)</f>
        <v>30</v>
      </c>
      <c r="S1355" s="605">
        <f>IF('statement of marks'!AC$6="","",'statement of marks'!AC$6)</f>
        <v>100</v>
      </c>
      <c r="T1355" s="615">
        <f>IF('statement of marks'!AD$6="","",'statement of marks'!AD$6)</f>
        <v>200</v>
      </c>
      <c r="U1355" s="615" t="str">
        <f>IF('statement of marks'!AE$6="","",'statement of marks'!AE$6)</f>
        <v/>
      </c>
      <c r="V1355" s="621" t="str">
        <f>IF('statement of marks'!AF$6="","",'statement of marks'!AF$6)</f>
        <v/>
      </c>
    </row>
    <row r="1356" spans="1:22" ht="16" customHeight="1">
      <c r="A1356" s="598"/>
      <c r="B1356" s="1114" t="str">
        <f>IF('statement of marks'!$M$3="","",'statement of marks'!$M$3)</f>
        <v>fgUnh</v>
      </c>
      <c r="C1356" s="1115"/>
      <c r="D1356" s="275" t="str">
        <f>IF('statement of marks'!M49="","",'statement of marks'!M49)</f>
        <v/>
      </c>
      <c r="E1356" s="275" t="str">
        <f>IF('statement of marks'!N49="","",'statement of marks'!N49)</f>
        <v/>
      </c>
      <c r="F1356" s="606" t="str">
        <f>IF('statement of marks'!O49="","",'statement of marks'!O49)</f>
        <v/>
      </c>
      <c r="G1356" s="275" t="str">
        <f>IF('statement of marks'!P49="","",'statement of marks'!P49)</f>
        <v/>
      </c>
      <c r="H1356" s="275" t="str">
        <f>IF('statement of marks'!Q49="","",'statement of marks'!Q49)</f>
        <v/>
      </c>
      <c r="I1356" s="606" t="str">
        <f>IF('statement of marks'!R49="","",'statement of marks'!R49)</f>
        <v/>
      </c>
      <c r="J1356" s="275" t="str">
        <f>IF('statement of marks'!S49="","",'statement of marks'!S49)</f>
        <v/>
      </c>
      <c r="K1356" s="275" t="str">
        <f>IF('statement of marks'!T49="","",'statement of marks'!T49)</f>
        <v/>
      </c>
      <c r="L1356" s="606" t="str">
        <f>IF('statement of marks'!U49="","",'statement of marks'!U49)</f>
        <v/>
      </c>
      <c r="M1356" s="275" t="str">
        <f>IF('statement of marks'!W49="","",'statement of marks'!W49)</f>
        <v/>
      </c>
      <c r="N1356" s="275" t="str">
        <f>IF('statement of marks'!X49="","",'statement of marks'!X49)</f>
        <v/>
      </c>
      <c r="O1356" s="606" t="str">
        <f>IF('statement of marks'!Y49="","",'statement of marks'!Y49)</f>
        <v/>
      </c>
      <c r="P1356" s="277" t="str">
        <f>IF('statement of marks'!Z49="","",'statement of marks'!Z49)</f>
        <v/>
      </c>
      <c r="Q1356" s="275" t="str">
        <f>IF('statement of marks'!AA49="","",'statement of marks'!AA49)</f>
        <v/>
      </c>
      <c r="R1356" s="275" t="str">
        <f>IF('statement of marks'!AB49="","",'statement of marks'!AB49)</f>
        <v/>
      </c>
      <c r="S1356" s="606" t="str">
        <f>IF('statement of marks'!AC49="","",'statement of marks'!AC49)</f>
        <v/>
      </c>
      <c r="T1356" s="578" t="str">
        <f>IF('statement of marks'!AD49="","",'statement of marks'!AD49)</f>
        <v/>
      </c>
      <c r="U1356" s="578" t="str">
        <f>IF('statement of marks'!AE49="","",'statement of marks'!AE49)</f>
        <v/>
      </c>
      <c r="V1356" s="612" t="str">
        <f>IF('statement of marks'!AF49="","",'statement of marks'!AF49)</f>
        <v/>
      </c>
    </row>
    <row r="1357" spans="1:22" ht="16" customHeight="1">
      <c r="A1357" s="598"/>
      <c r="B1357" s="1114" t="str">
        <f>IF('statement of marks'!$AI$3="","",'statement of marks'!$AI$3)</f>
        <v>vaxszth</v>
      </c>
      <c r="C1357" s="1115"/>
      <c r="D1357" s="275" t="str">
        <f>IF('statement of marks'!AI49="","",'statement of marks'!AI49)</f>
        <v/>
      </c>
      <c r="E1357" s="275" t="str">
        <f>IF('statement of marks'!AJ49="","",'statement of marks'!AJ49)</f>
        <v/>
      </c>
      <c r="F1357" s="606" t="str">
        <f>IF('statement of marks'!AK49="","",'statement of marks'!AK49)</f>
        <v/>
      </c>
      <c r="G1357" s="275" t="str">
        <f>IF('statement of marks'!AL49="","",'statement of marks'!AL49)</f>
        <v/>
      </c>
      <c r="H1357" s="275" t="str">
        <f>IF('statement of marks'!AM49="","",'statement of marks'!AM49)</f>
        <v/>
      </c>
      <c r="I1357" s="606" t="str">
        <f>IF('statement of marks'!AN49="","",'statement of marks'!AN49)</f>
        <v/>
      </c>
      <c r="J1357" s="275" t="str">
        <f>IF('statement of marks'!AO49="","",'statement of marks'!AO49)</f>
        <v/>
      </c>
      <c r="K1357" s="275" t="str">
        <f>IF('statement of marks'!AP49="","",'statement of marks'!AP49)</f>
        <v/>
      </c>
      <c r="L1357" s="606" t="str">
        <f>IF('statement of marks'!AQ49="","",'statement of marks'!AQ49)</f>
        <v/>
      </c>
      <c r="M1357" s="275" t="str">
        <f>IF('statement of marks'!AS49="","",'statement of marks'!AS49)</f>
        <v/>
      </c>
      <c r="N1357" s="275" t="str">
        <f>IF('statement of marks'!AT49="","",'statement of marks'!AT49)</f>
        <v/>
      </c>
      <c r="O1357" s="606" t="str">
        <f>IF('statement of marks'!AU49="","",'statement of marks'!AU49)</f>
        <v/>
      </c>
      <c r="P1357" s="277" t="str">
        <f>IF('statement of marks'!AV49="","",'statement of marks'!AV49)</f>
        <v/>
      </c>
      <c r="Q1357" s="275" t="str">
        <f>IF('statement of marks'!AW49="","",'statement of marks'!AW49)</f>
        <v/>
      </c>
      <c r="R1357" s="275" t="str">
        <f>IF('statement of marks'!AX49="","",'statement of marks'!AX49)</f>
        <v/>
      </c>
      <c r="S1357" s="606" t="str">
        <f>IF('statement of marks'!AY49="","",'statement of marks'!AY49)</f>
        <v/>
      </c>
      <c r="T1357" s="578" t="str">
        <f>IF('statement of marks'!AZ49="","",'statement of marks'!AZ49)</f>
        <v/>
      </c>
      <c r="U1357" s="578" t="str">
        <f>IF('statement of marks'!BA49="","",'statement of marks'!BA49)</f>
        <v/>
      </c>
      <c r="V1357" s="612" t="str">
        <f>IF('statement of marks'!BB49="","",'statement of marks'!BB49)</f>
        <v/>
      </c>
    </row>
    <row r="1358" spans="1:22" ht="16" customHeight="1">
      <c r="A1358" s="598"/>
      <c r="B1358" s="1114" t="str">
        <f>IF('statement of marks'!BE49="s","laLd`r",IF('statement of marks'!BE49="u","mnwZ",IF('statement of marks'!BE49="g","xqtjkrh",IF('statement of marks'!BE49="p","iatkch",IF('statement of marks'!BE49="sd","fla/kh","r`rh; Hkk""kk")))))</f>
        <v>r`rh; Hkk"kk</v>
      </c>
      <c r="C1358" s="1115"/>
      <c r="D1358" s="275" t="str">
        <f>IF('statement of marks'!BF49="","",'statement of marks'!BF49)</f>
        <v/>
      </c>
      <c r="E1358" s="275" t="str">
        <f>IF('statement of marks'!BG49="","",'statement of marks'!BG49)</f>
        <v/>
      </c>
      <c r="F1358" s="606" t="str">
        <f>IF('statement of marks'!BH49="","",'statement of marks'!BH49)</f>
        <v/>
      </c>
      <c r="G1358" s="275" t="str">
        <f>IF('statement of marks'!BI49="","",'statement of marks'!BI49)</f>
        <v/>
      </c>
      <c r="H1358" s="275" t="str">
        <f>IF('statement of marks'!BJ49="","",'statement of marks'!BJ49)</f>
        <v/>
      </c>
      <c r="I1358" s="606" t="str">
        <f>IF('statement of marks'!BK49="","",'statement of marks'!BK49)</f>
        <v/>
      </c>
      <c r="J1358" s="275" t="str">
        <f>IF('statement of marks'!BL49="","",'statement of marks'!BL49)</f>
        <v/>
      </c>
      <c r="K1358" s="275" t="str">
        <f>IF('statement of marks'!BM49="","",'statement of marks'!BM49)</f>
        <v/>
      </c>
      <c r="L1358" s="606" t="str">
        <f>IF('statement of marks'!BN49="","",'statement of marks'!BN49)</f>
        <v/>
      </c>
      <c r="M1358" s="275" t="str">
        <f>IF('statement of marks'!BP49="","",'statement of marks'!BP49)</f>
        <v/>
      </c>
      <c r="N1358" s="275" t="str">
        <f>IF('statement of marks'!BQ49="","",'statement of marks'!BQ49)</f>
        <v/>
      </c>
      <c r="O1358" s="606" t="str">
        <f>IF('statement of marks'!BR49="","",'statement of marks'!BR49)</f>
        <v/>
      </c>
      <c r="P1358" s="277" t="str">
        <f>IF('statement of marks'!BS49="","",'statement of marks'!BS49)</f>
        <v/>
      </c>
      <c r="Q1358" s="275" t="str">
        <f>IF('statement of marks'!BT49="","",'statement of marks'!BT49)</f>
        <v/>
      </c>
      <c r="R1358" s="275" t="str">
        <f>IF('statement of marks'!BU49="","",'statement of marks'!BU49)</f>
        <v/>
      </c>
      <c r="S1358" s="606" t="str">
        <f>IF('statement of marks'!BV49="","",'statement of marks'!BV49)</f>
        <v/>
      </c>
      <c r="T1358" s="578" t="str">
        <f>IF('statement of marks'!BW49="","",'statement of marks'!BW49)</f>
        <v/>
      </c>
      <c r="U1358" s="578" t="str">
        <f>IF('statement of marks'!BX49="","",'statement of marks'!BX49)</f>
        <v/>
      </c>
      <c r="V1358" s="612" t="str">
        <f>IF('statement of marks'!BY49="","",'statement of marks'!BY49)</f>
        <v/>
      </c>
    </row>
    <row r="1359" spans="1:22" ht="16" customHeight="1">
      <c r="A1359" s="598"/>
      <c r="B1359" s="1114" t="str">
        <f>IF('statement of marks'!$CB$3="","",'statement of marks'!$CB$3)</f>
        <v>xf.kr</v>
      </c>
      <c r="C1359" s="1115"/>
      <c r="D1359" s="275" t="str">
        <f>IF('statement of marks'!CB49="","",'statement of marks'!CB49)</f>
        <v/>
      </c>
      <c r="E1359" s="275" t="str">
        <f>IF('statement of marks'!CC49="","",'statement of marks'!CC49)</f>
        <v/>
      </c>
      <c r="F1359" s="606" t="str">
        <f>IF('statement of marks'!CD49="","",'statement of marks'!CD49)</f>
        <v/>
      </c>
      <c r="G1359" s="275" t="str">
        <f>IF('statement of marks'!CE49="","",'statement of marks'!CE49)</f>
        <v/>
      </c>
      <c r="H1359" s="275" t="str">
        <f>IF('statement of marks'!CF49="","",'statement of marks'!CF49)</f>
        <v/>
      </c>
      <c r="I1359" s="606" t="str">
        <f>IF('statement of marks'!CG49="","",'statement of marks'!CG49)</f>
        <v/>
      </c>
      <c r="J1359" s="275" t="str">
        <f>IF('statement of marks'!CH49="","",'statement of marks'!CH49)</f>
        <v/>
      </c>
      <c r="K1359" s="275" t="str">
        <f>IF('statement of marks'!CI49="","",'statement of marks'!CI49)</f>
        <v/>
      </c>
      <c r="L1359" s="606" t="str">
        <f>IF('statement of marks'!CJ49="","",'statement of marks'!CJ49)</f>
        <v/>
      </c>
      <c r="M1359" s="275" t="str">
        <f>IF('statement of marks'!CL49="","",'statement of marks'!CL49)</f>
        <v/>
      </c>
      <c r="N1359" s="275" t="str">
        <f>IF('statement of marks'!CM49="","",'statement of marks'!CM49)</f>
        <v/>
      </c>
      <c r="O1359" s="606" t="str">
        <f>IF('statement of marks'!CN49="","",'statement of marks'!CN49)</f>
        <v/>
      </c>
      <c r="P1359" s="277" t="str">
        <f>IF('statement of marks'!CO49="","",'statement of marks'!CO49)</f>
        <v/>
      </c>
      <c r="Q1359" s="275" t="str">
        <f>IF('statement of marks'!CP49="","",'statement of marks'!CP49)</f>
        <v/>
      </c>
      <c r="R1359" s="275" t="str">
        <f>IF('statement of marks'!CQ49="","",'statement of marks'!CQ49)</f>
        <v/>
      </c>
      <c r="S1359" s="606" t="str">
        <f>IF('statement of marks'!CR49="","",'statement of marks'!CR49)</f>
        <v/>
      </c>
      <c r="T1359" s="578" t="str">
        <f>IF('statement of marks'!CS49="","",'statement of marks'!CS49)</f>
        <v/>
      </c>
      <c r="U1359" s="578" t="str">
        <f>IF('statement of marks'!CT49="","",'statement of marks'!CT49)</f>
        <v/>
      </c>
      <c r="V1359" s="612" t="str">
        <f>IF('statement of marks'!CU49="","",'statement of marks'!CU49)</f>
        <v/>
      </c>
    </row>
    <row r="1360" spans="1:22" ht="16" customHeight="1">
      <c r="A1360" s="598"/>
      <c r="B1360" s="1114" t="str">
        <f>IF('statement of marks'!$CX$3="","",'statement of marks'!$CX$3)</f>
        <v>foKku</v>
      </c>
      <c r="C1360" s="1115"/>
      <c r="D1360" s="275" t="str">
        <f>IF('statement of marks'!CX49="","",'statement of marks'!CX49)</f>
        <v/>
      </c>
      <c r="E1360" s="275" t="str">
        <f>IF('statement of marks'!CY49="","",'statement of marks'!CY49)</f>
        <v/>
      </c>
      <c r="F1360" s="606" t="str">
        <f>IF('statement of marks'!CZ49="","",'statement of marks'!CZ49)</f>
        <v/>
      </c>
      <c r="G1360" s="275" t="str">
        <f>IF('statement of marks'!DA49="","",'statement of marks'!DA49)</f>
        <v/>
      </c>
      <c r="H1360" s="275" t="str">
        <f>IF('statement of marks'!DB49="","",'statement of marks'!DB49)</f>
        <v/>
      </c>
      <c r="I1360" s="606" t="str">
        <f>IF('statement of marks'!DC49="","",'statement of marks'!DC49)</f>
        <v/>
      </c>
      <c r="J1360" s="275" t="str">
        <f>IF('statement of marks'!DD49="","",'statement of marks'!DD49)</f>
        <v/>
      </c>
      <c r="K1360" s="275" t="str">
        <f>IF('statement of marks'!DE49="","",'statement of marks'!DE49)</f>
        <v/>
      </c>
      <c r="L1360" s="606" t="str">
        <f>IF('statement of marks'!DF49="","",'statement of marks'!DF49)</f>
        <v/>
      </c>
      <c r="M1360" s="275" t="str">
        <f>IF('statement of marks'!DH49="","",'statement of marks'!DH49)</f>
        <v/>
      </c>
      <c r="N1360" s="275" t="str">
        <f>IF('statement of marks'!DI49="","",'statement of marks'!DI49)</f>
        <v/>
      </c>
      <c r="O1360" s="606" t="str">
        <f>IF('statement of marks'!DJ49="","",'statement of marks'!DJ49)</f>
        <v/>
      </c>
      <c r="P1360" s="277" t="str">
        <f>IF('statement of marks'!DK49="","",'statement of marks'!DK49)</f>
        <v/>
      </c>
      <c r="Q1360" s="275" t="str">
        <f>IF('statement of marks'!DL49="","",'statement of marks'!DL49)</f>
        <v/>
      </c>
      <c r="R1360" s="275" t="str">
        <f>IF('statement of marks'!DM49="","",'statement of marks'!DM49)</f>
        <v/>
      </c>
      <c r="S1360" s="606" t="str">
        <f>IF('statement of marks'!DN49="","",'statement of marks'!DN49)</f>
        <v/>
      </c>
      <c r="T1360" s="578" t="str">
        <f>IF('statement of marks'!DO49="","",'statement of marks'!DO49)</f>
        <v/>
      </c>
      <c r="U1360" s="578" t="str">
        <f>IF('statement of marks'!DP49="","",'statement of marks'!DP49)</f>
        <v/>
      </c>
      <c r="V1360" s="612" t="str">
        <f>IF('statement of marks'!DQ49="","",'statement of marks'!DQ49)</f>
        <v/>
      </c>
    </row>
    <row r="1361" spans="1:22" ht="16" customHeight="1">
      <c r="A1361" s="598"/>
      <c r="B1361" s="1114" t="str">
        <f>IF('statement of marks'!$DT$3="","",'statement of marks'!$DT$3)</f>
        <v>lkekftd foKku</v>
      </c>
      <c r="C1361" s="1115"/>
      <c r="D1361" s="275" t="str">
        <f>IF('statement of marks'!DT49="","",'statement of marks'!DT49)</f>
        <v/>
      </c>
      <c r="E1361" s="275" t="str">
        <f>IF('statement of marks'!DU49="","",'statement of marks'!DU49)</f>
        <v/>
      </c>
      <c r="F1361" s="606" t="str">
        <f>IF('statement of marks'!DV49="","",'statement of marks'!DV49)</f>
        <v/>
      </c>
      <c r="G1361" s="275" t="str">
        <f>IF('statement of marks'!DW49="","",'statement of marks'!DW49)</f>
        <v/>
      </c>
      <c r="H1361" s="275" t="str">
        <f>IF('statement of marks'!DX49="","",'statement of marks'!DX49)</f>
        <v/>
      </c>
      <c r="I1361" s="606" t="str">
        <f>IF('statement of marks'!DY49="","",'statement of marks'!DY49)</f>
        <v/>
      </c>
      <c r="J1361" s="275" t="str">
        <f>IF('statement of marks'!DZ49="","",'statement of marks'!DZ49)</f>
        <v/>
      </c>
      <c r="K1361" s="275" t="str">
        <f>IF('statement of marks'!EA49="","",'statement of marks'!EA49)</f>
        <v/>
      </c>
      <c r="L1361" s="606" t="str">
        <f>IF('statement of marks'!EB49="","",'statement of marks'!EB49)</f>
        <v/>
      </c>
      <c r="M1361" s="275" t="str">
        <f>IF('statement of marks'!ED49="","",'statement of marks'!ED49)</f>
        <v/>
      </c>
      <c r="N1361" s="275" t="str">
        <f>IF('statement of marks'!EE49="","",'statement of marks'!EE49)</f>
        <v/>
      </c>
      <c r="O1361" s="606" t="str">
        <f>IF('statement of marks'!EF49="","",'statement of marks'!EF49)</f>
        <v/>
      </c>
      <c r="P1361" s="277" t="str">
        <f>IF('statement of marks'!EG49="","",'statement of marks'!EG49)</f>
        <v/>
      </c>
      <c r="Q1361" s="275" t="str">
        <f>IF('statement of marks'!EH49="","",'statement of marks'!EH49)</f>
        <v/>
      </c>
      <c r="R1361" s="275" t="str">
        <f>IF('statement of marks'!EI49="","",'statement of marks'!EI49)</f>
        <v/>
      </c>
      <c r="S1361" s="606" t="str">
        <f>IF('statement of marks'!EJ49="","",'statement of marks'!EJ49)</f>
        <v/>
      </c>
      <c r="T1361" s="578" t="str">
        <f>IF('statement of marks'!EK49="","",'statement of marks'!EK49)</f>
        <v/>
      </c>
      <c r="U1361" s="578" t="str">
        <f>IF('statement of marks'!EL49="","",'statement of marks'!EL49)</f>
        <v/>
      </c>
      <c r="V1361" s="612" t="str">
        <f>IF('statement of marks'!EM49="","",'statement of marks'!EM49)</f>
        <v/>
      </c>
    </row>
    <row r="1362" spans="1:22" ht="16" customHeight="1">
      <c r="A1362" s="598"/>
      <c r="B1362" s="1117" t="s">
        <v>271</v>
      </c>
      <c r="C1362" s="1118"/>
      <c r="D1362" s="1081" t="s">
        <v>1</v>
      </c>
      <c r="E1362" s="1081"/>
      <c r="F1362" s="1081"/>
      <c r="G1362" s="1081" t="s">
        <v>21</v>
      </c>
      <c r="H1362" s="1081"/>
      <c r="I1362" s="1081"/>
      <c r="J1362" s="1081" t="s">
        <v>272</v>
      </c>
      <c r="K1362" s="1081"/>
      <c r="L1362" s="1081"/>
      <c r="M1362" s="1081" t="s">
        <v>68</v>
      </c>
      <c r="N1362" s="1081"/>
      <c r="O1362" s="1081"/>
      <c r="P1362" s="1081" t="s">
        <v>463</v>
      </c>
      <c r="Q1362" s="1081"/>
      <c r="R1362" s="1081"/>
      <c r="S1362" s="609"/>
      <c r="T1362" s="1187" t="s">
        <v>458</v>
      </c>
      <c r="U1362" s="1188"/>
      <c r="V1362" s="1189"/>
    </row>
    <row r="1363" spans="1:22" ht="16" customHeight="1">
      <c r="A1363" s="599"/>
      <c r="B1363" s="1175" t="s">
        <v>3</v>
      </c>
      <c r="C1363" s="1176"/>
      <c r="D1363" s="1177">
        <f>IF('statement of marks'!EP$6="","",'statement of marks'!EP$6)</f>
        <v>20</v>
      </c>
      <c r="E1363" s="1177"/>
      <c r="F1363" s="1177"/>
      <c r="G1363" s="1177">
        <f>IF('statement of marks'!EQ$6="","",'statement of marks'!EQ$6)</f>
        <v>20</v>
      </c>
      <c r="H1363" s="1177"/>
      <c r="I1363" s="1177"/>
      <c r="J1363" s="1177">
        <f>IF('statement of marks'!ES$6="","",'statement of marks'!ES$6)</f>
        <v>20</v>
      </c>
      <c r="K1363" s="1177"/>
      <c r="L1363" s="1177"/>
      <c r="M1363" s="1177">
        <f>IF('statement of marks'!ER$6="","",'statement of marks'!ER$6)</f>
        <v>20</v>
      </c>
      <c r="N1363" s="1177"/>
      <c r="O1363" s="1177"/>
      <c r="P1363" s="1177">
        <f>IF('statement of marks'!ET$6="","",'statement of marks'!ET$6)</f>
        <v>20</v>
      </c>
      <c r="Q1363" s="1177"/>
      <c r="R1363" s="1177"/>
      <c r="S1363" s="610" t="str">
        <f>IF('statement of marks'!FE$6="","",'statement of marks'!EX$6)</f>
        <v/>
      </c>
      <c r="T1363" s="615">
        <f>IF('statement of marks'!EU$6="","",'statement of marks'!EU$6)</f>
        <v>100</v>
      </c>
      <c r="U1363" s="616" t="s">
        <v>5</v>
      </c>
      <c r="V1363" s="617" t="s">
        <v>464</v>
      </c>
    </row>
    <row r="1364" spans="1:22" ht="16" customHeight="1">
      <c r="A1364" s="598"/>
      <c r="B1364" s="1114" t="str">
        <f>IF('statement of marks'!$EP$3="","",'statement of marks'!$EP$3)</f>
        <v>dk;kZuqHko</v>
      </c>
      <c r="C1364" s="1115"/>
      <c r="D1364" s="1103" t="str">
        <f>IF('statement of marks'!EP49="","",'statement of marks'!EP49)</f>
        <v/>
      </c>
      <c r="E1364" s="1103"/>
      <c r="F1364" s="1103"/>
      <c r="G1364" s="1103" t="str">
        <f>IF('statement of marks'!EQ49="","",'statement of marks'!EQ49)</f>
        <v/>
      </c>
      <c r="H1364" s="1103"/>
      <c r="I1364" s="1103"/>
      <c r="J1364" s="1103" t="str">
        <f>IF('statement of marks'!ES49="","",'statement of marks'!ES49)</f>
        <v/>
      </c>
      <c r="K1364" s="1103"/>
      <c r="L1364" s="1103"/>
      <c r="M1364" s="1103" t="str">
        <f>IF('statement of marks'!ER49="","",'statement of marks'!ER49)</f>
        <v/>
      </c>
      <c r="N1364" s="1103"/>
      <c r="O1364" s="1103"/>
      <c r="P1364" s="1103" t="str">
        <f>IF('statement of marks'!ET49="","",'statement of marks'!ET49)</f>
        <v/>
      </c>
      <c r="Q1364" s="1103"/>
      <c r="R1364" s="1103"/>
      <c r="S1364" s="611"/>
      <c r="T1364" s="613" t="str">
        <f>IF('statement of marks'!EU49="","",'statement of marks'!EU49)</f>
        <v/>
      </c>
      <c r="U1364" s="613" t="str">
        <f>IF('statement of marks'!EV49="","",'statement of marks'!EV49)</f>
        <v/>
      </c>
      <c r="V1364" s="614" t="str">
        <f>IF('statement of marks'!EW49="","",'statement of marks'!EW49)</f>
        <v/>
      </c>
    </row>
    <row r="1365" spans="1:22" ht="16" customHeight="1">
      <c r="A1365" s="598"/>
      <c r="B1365" s="1112" t="str">
        <f>IF('statement of marks'!$EZ$3="","",'statement of marks'!$EZ$3)</f>
        <v>dyk f'k{kk</v>
      </c>
      <c r="C1365" s="1113"/>
      <c r="D1365" s="1103" t="str">
        <f>IF('statement of marks'!EZ49="","",'statement of marks'!EZ49)</f>
        <v/>
      </c>
      <c r="E1365" s="1103"/>
      <c r="F1365" s="1103"/>
      <c r="G1365" s="1103" t="str">
        <f>IF('statement of marks'!FA49="","",'statement of marks'!FA49)</f>
        <v/>
      </c>
      <c r="H1365" s="1103"/>
      <c r="I1365" s="1103"/>
      <c r="J1365" s="1103" t="str">
        <f>IF('statement of marks'!FC49="","",'statement of marks'!FC49)</f>
        <v/>
      </c>
      <c r="K1365" s="1103"/>
      <c r="L1365" s="1103"/>
      <c r="M1365" s="1103" t="str">
        <f>IF('statement of marks'!FB49="","",'statement of marks'!FB49)</f>
        <v/>
      </c>
      <c r="N1365" s="1103"/>
      <c r="O1365" s="1103"/>
      <c r="P1365" s="1103" t="str">
        <f>IF('statement of marks'!FD49="","",'statement of marks'!FD49)</f>
        <v/>
      </c>
      <c r="Q1365" s="1103"/>
      <c r="R1365" s="1103"/>
      <c r="S1365" s="611"/>
      <c r="T1365" s="613" t="str">
        <f>IF('statement of marks'!FE49="","",'statement of marks'!FE49)</f>
        <v/>
      </c>
      <c r="U1365" s="613" t="str">
        <f>IF('statement of marks'!FF49="","",'statement of marks'!FF49)</f>
        <v/>
      </c>
      <c r="V1365" s="614" t="str">
        <f>IF('statement of marks'!FG49="","",'statement of marks'!FG49)</f>
        <v/>
      </c>
    </row>
    <row r="1366" spans="1:22" ht="16" customHeight="1">
      <c r="A1366" s="598"/>
      <c r="B1366" s="1109" t="str">
        <f>IF('statement of marks'!$FJ$3="","",'statement of marks'!$FJ$3)</f>
        <v>LokLF; ,oe~ 'kkjhfjd f'k{kk</v>
      </c>
      <c r="C1366" s="1110"/>
      <c r="D1366" s="1103" t="str">
        <f>IF('statement of marks'!FJ49="","",'statement of marks'!FJ49)</f>
        <v/>
      </c>
      <c r="E1366" s="1103"/>
      <c r="F1366" s="1103"/>
      <c r="G1366" s="1103" t="str">
        <f>IF('statement of marks'!FK49="","",'statement of marks'!FK49)</f>
        <v/>
      </c>
      <c r="H1366" s="1103"/>
      <c r="I1366" s="1103"/>
      <c r="J1366" s="1103" t="str">
        <f>IF('statement of marks'!FM49="","",'statement of marks'!FM49)</f>
        <v/>
      </c>
      <c r="K1366" s="1103"/>
      <c r="L1366" s="1103"/>
      <c r="M1366" s="1103" t="str">
        <f>IF('statement of marks'!FL49="","",'statement of marks'!FL49)</f>
        <v/>
      </c>
      <c r="N1366" s="1103"/>
      <c r="O1366" s="1103"/>
      <c r="P1366" s="1103" t="str">
        <f>IF('statement of marks'!FN49="","",'statement of marks'!FN49)</f>
        <v/>
      </c>
      <c r="Q1366" s="1103"/>
      <c r="R1366" s="1103"/>
      <c r="S1366" s="611"/>
      <c r="T1366" s="613" t="str">
        <f>IF('statement of marks'!FO49="","",'statement of marks'!FO49)</f>
        <v/>
      </c>
      <c r="U1366" s="613" t="str">
        <f>IF('statement of marks'!FP49="","",'statement of marks'!FP49)</f>
        <v/>
      </c>
      <c r="V1366" s="614" t="str">
        <f>IF('statement of marks'!FQ49="","",'statement of marks'!FQ49)</f>
        <v/>
      </c>
    </row>
    <row r="1367" spans="1:22" ht="16" customHeight="1">
      <c r="A1367" s="598"/>
      <c r="B1367" s="1104" t="s">
        <v>273</v>
      </c>
      <c r="C1367" s="1105"/>
      <c r="D1367" s="1213" t="str">
        <f>details!$DZ$3</f>
        <v>vxLr rd</v>
      </c>
      <c r="E1367" s="1213"/>
      <c r="F1367" s="1213"/>
      <c r="G1367" s="1213" t="str">
        <f>details!$ED$3</f>
        <v>vDVwcj rd</v>
      </c>
      <c r="H1367" s="1213"/>
      <c r="I1367" s="1213"/>
      <c r="J1367" s="1213" t="str">
        <f>details!$EL$3</f>
        <v>Qjojh rd</v>
      </c>
      <c r="K1367" s="1213"/>
      <c r="L1367" s="1213"/>
      <c r="M1367" s="1213" t="str">
        <f>details!$EH$3</f>
        <v>fnlEcj rd</v>
      </c>
      <c r="N1367" s="1213"/>
      <c r="O1367" s="1213"/>
      <c r="P1367" s="1213" t="str">
        <f>details!$EP$3</f>
        <v>loZ ;ksx</v>
      </c>
      <c r="Q1367" s="1213"/>
      <c r="R1367" s="1213"/>
      <c r="S1367" s="1222" t="s">
        <v>475</v>
      </c>
      <c r="T1367" s="1223"/>
      <c r="U1367" s="1223"/>
      <c r="V1367" s="1224"/>
    </row>
    <row r="1368" spans="1:22" ht="16" customHeight="1">
      <c r="A1368" s="598"/>
      <c r="B1368" s="1100" t="s">
        <v>99</v>
      </c>
      <c r="C1368" s="1101"/>
      <c r="D1368" s="1102" t="str">
        <f>IF(details!EA49="","",details!EA49)</f>
        <v/>
      </c>
      <c r="E1368" s="1102"/>
      <c r="F1368" s="1102"/>
      <c r="G1368" s="1102" t="str">
        <f>IF(details!EE49="","",details!EE49)</f>
        <v/>
      </c>
      <c r="H1368" s="1102"/>
      <c r="I1368" s="1102"/>
      <c r="J1368" s="1102" t="str">
        <f>IF(details!EM49="","",details!EM49)</f>
        <v/>
      </c>
      <c r="K1368" s="1102"/>
      <c r="L1368" s="1102"/>
      <c r="M1368" s="1102" t="str">
        <f>IF(details!EI49="","",details!EI49)</f>
        <v/>
      </c>
      <c r="N1368" s="1102"/>
      <c r="O1368" s="1102"/>
      <c r="P1368" s="1102" t="str">
        <f>IF(details!EQ49="","",details!EQ49)</f>
        <v/>
      </c>
      <c r="Q1368" s="1102"/>
      <c r="R1368" s="1102"/>
      <c r="S1368" s="1225">
        <v>41757</v>
      </c>
      <c r="T1368" s="1226"/>
      <c r="U1368" s="1226"/>
      <c r="V1368" s="1227"/>
    </row>
    <row r="1369" spans="1:22" ht="16" customHeight="1">
      <c r="A1369" s="598"/>
      <c r="B1369" s="1094" t="s">
        <v>15</v>
      </c>
      <c r="C1369" s="1095"/>
      <c r="D1369" s="1096" t="str">
        <f>IF(details!DZ49="","",details!DZ49)</f>
        <v/>
      </c>
      <c r="E1369" s="1096"/>
      <c r="F1369" s="1096"/>
      <c r="G1369" s="1096" t="str">
        <f>IF(details!ED49="","",details!ED49)</f>
        <v/>
      </c>
      <c r="H1369" s="1096"/>
      <c r="I1369" s="1096"/>
      <c r="J1369" s="1096" t="str">
        <f>IF(details!EL49="","",details!EL49)</f>
        <v/>
      </c>
      <c r="K1369" s="1096"/>
      <c r="L1369" s="1096"/>
      <c r="M1369" s="1096" t="str">
        <f>IF(details!EH49="","",details!EH49)</f>
        <v/>
      </c>
      <c r="N1369" s="1096"/>
      <c r="O1369" s="1096"/>
      <c r="P1369" s="1096" t="str">
        <f>IF(details!EP49="","",details!EP49)</f>
        <v/>
      </c>
      <c r="Q1369" s="1096"/>
      <c r="R1369" s="1096"/>
      <c r="S1369" s="1228"/>
      <c r="T1369" s="1229"/>
      <c r="U1369" s="1229"/>
      <c r="V1369" s="1230"/>
    </row>
    <row r="1370" spans="1:22" ht="16" customHeight="1">
      <c r="A1370" s="1206"/>
      <c r="B1370" s="1207" t="s">
        <v>473</v>
      </c>
      <c r="C1370" s="1208"/>
      <c r="D1370" s="1209" t="s">
        <v>3</v>
      </c>
      <c r="E1370" s="1209"/>
      <c r="F1370" s="1209"/>
      <c r="G1370" s="1209" t="s">
        <v>389</v>
      </c>
      <c r="H1370" s="1209"/>
      <c r="I1370" s="1209"/>
      <c r="J1370" s="1209" t="s">
        <v>5</v>
      </c>
      <c r="K1370" s="1209"/>
      <c r="L1370" s="1209"/>
      <c r="M1370" s="1209" t="s">
        <v>465</v>
      </c>
      <c r="N1370" s="1209"/>
      <c r="O1370" s="1209"/>
      <c r="P1370" s="1210" t="s">
        <v>306</v>
      </c>
      <c r="Q1370" s="1210"/>
      <c r="R1370" s="1210"/>
      <c r="S1370" s="1209" t="s">
        <v>473</v>
      </c>
      <c r="T1370" s="1209"/>
      <c r="U1370" s="1209"/>
      <c r="V1370" s="1211"/>
    </row>
    <row r="1371" spans="1:22" ht="16" customHeight="1">
      <c r="A1371" s="1206"/>
      <c r="B1371" s="1207"/>
      <c r="C1371" s="1208"/>
      <c r="D1371" s="1212" t="str">
        <f>'statement of marks'!HE49</f>
        <v/>
      </c>
      <c r="E1371" s="1212"/>
      <c r="F1371" s="1212"/>
      <c r="G1371" s="1212" t="str">
        <f>'statement of marks'!HF49</f>
        <v/>
      </c>
      <c r="H1371" s="1212"/>
      <c r="I1371" s="1212"/>
      <c r="J1371" s="1212" t="str">
        <f>'statement of marks'!HG49</f>
        <v/>
      </c>
      <c r="K1371" s="1212"/>
      <c r="L1371" s="1212"/>
      <c r="M1371" s="1212" t="str">
        <f>'statement of marks'!HJ49</f>
        <v/>
      </c>
      <c r="N1371" s="1212"/>
      <c r="O1371" s="1212"/>
      <c r="P1371" s="1212" t="str">
        <f>'statement of marks'!HI49</f>
        <v/>
      </c>
      <c r="Q1371" s="1212"/>
      <c r="R1371" s="1212"/>
      <c r="S1371" s="1209" t="str">
        <f>'statement of marks'!HD49</f>
        <v/>
      </c>
      <c r="T1371" s="1209"/>
      <c r="U1371" s="1209"/>
      <c r="V1371" s="1211"/>
    </row>
    <row r="1372" spans="1:22" ht="16" customHeight="1">
      <c r="A1372" s="598"/>
      <c r="B1372" s="1089" t="s">
        <v>100</v>
      </c>
      <c r="C1372" s="1090"/>
      <c r="D1372" s="1081"/>
      <c r="E1372" s="1081"/>
      <c r="F1372" s="1081"/>
      <c r="G1372" s="1081"/>
      <c r="H1372" s="1081"/>
      <c r="I1372" s="1081"/>
      <c r="J1372" s="1081"/>
      <c r="K1372" s="1081"/>
      <c r="L1372" s="1081"/>
      <c r="M1372" s="1081"/>
      <c r="N1372" s="1081"/>
      <c r="O1372" s="1081"/>
      <c r="P1372" s="1081"/>
      <c r="Q1372" s="1081"/>
      <c r="R1372" s="1081"/>
      <c r="S1372" s="1081"/>
      <c r="T1372" s="1081"/>
      <c r="U1372" s="1081"/>
      <c r="V1372" s="1205"/>
    </row>
    <row r="1373" spans="1:22" ht="16" customHeight="1">
      <c r="A1373" s="598"/>
      <c r="B1373" s="1087" t="s">
        <v>80</v>
      </c>
      <c r="C1373" s="1088"/>
      <c r="D1373" s="1081"/>
      <c r="E1373" s="1081"/>
      <c r="F1373" s="1081"/>
      <c r="G1373" s="1081"/>
      <c r="H1373" s="1081"/>
      <c r="I1373" s="1081"/>
      <c r="J1373" s="1081"/>
      <c r="K1373" s="1081"/>
      <c r="L1373" s="1081"/>
      <c r="M1373" s="1081"/>
      <c r="N1373" s="1081"/>
      <c r="O1373" s="1081"/>
      <c r="P1373" s="1081"/>
      <c r="Q1373" s="1081"/>
      <c r="R1373" s="1081"/>
      <c r="S1373" s="1081"/>
      <c r="T1373" s="1081"/>
      <c r="U1373" s="1081"/>
      <c r="V1373" s="1205"/>
    </row>
    <row r="1374" spans="1:22" ht="16" customHeight="1">
      <c r="A1374" s="598"/>
      <c r="B1374" s="1089" t="s">
        <v>466</v>
      </c>
      <c r="C1374" s="1090"/>
      <c r="D1374" s="1081"/>
      <c r="E1374" s="1081"/>
      <c r="F1374" s="1081"/>
      <c r="G1374" s="1081"/>
      <c r="H1374" s="1081"/>
      <c r="I1374" s="1081"/>
      <c r="J1374" s="1081"/>
      <c r="K1374" s="1081"/>
      <c r="L1374" s="1081"/>
      <c r="M1374" s="1081"/>
      <c r="N1374" s="1081"/>
      <c r="O1374" s="1081"/>
      <c r="P1374" s="1081" t="s">
        <v>466</v>
      </c>
      <c r="Q1374" s="1081"/>
      <c r="R1374" s="1081"/>
      <c r="S1374" s="1081"/>
      <c r="T1374" s="1081"/>
      <c r="U1374" s="1081"/>
      <c r="V1374" s="1205"/>
    </row>
    <row r="1375" spans="1:22" ht="16" customHeight="1">
      <c r="A1375" s="598"/>
      <c r="B1375" s="1085" t="s">
        <v>101</v>
      </c>
      <c r="C1375" s="1086"/>
      <c r="D1375" s="1081"/>
      <c r="E1375" s="1081"/>
      <c r="F1375" s="1081"/>
      <c r="G1375" s="1081"/>
      <c r="H1375" s="1081"/>
      <c r="I1375" s="1081"/>
      <c r="J1375" s="1081"/>
      <c r="K1375" s="1081"/>
      <c r="L1375" s="1081"/>
      <c r="M1375" s="1081"/>
      <c r="N1375" s="1081"/>
      <c r="O1375" s="1081"/>
      <c r="P1375" s="1081"/>
      <c r="Q1375" s="1081"/>
      <c r="R1375" s="1081"/>
      <c r="S1375" s="1198" t="s">
        <v>101</v>
      </c>
      <c r="T1375" s="1198"/>
      <c r="U1375" s="1198"/>
      <c r="V1375" s="1199"/>
    </row>
    <row r="1376" spans="1:22" ht="16" customHeight="1" thickBot="1">
      <c r="A1376" s="600"/>
      <c r="B1376" s="1200" t="s">
        <v>102</v>
      </c>
      <c r="C1376" s="1201"/>
      <c r="D1376" s="1202"/>
      <c r="E1376" s="1202"/>
      <c r="F1376" s="1202"/>
      <c r="G1376" s="1202"/>
      <c r="H1376" s="1202"/>
      <c r="I1376" s="1202"/>
      <c r="J1376" s="1202"/>
      <c r="K1376" s="1202"/>
      <c r="L1376" s="1202"/>
      <c r="M1376" s="1202"/>
      <c r="N1376" s="1202"/>
      <c r="O1376" s="1202"/>
      <c r="P1376" s="1202"/>
      <c r="Q1376" s="1202"/>
      <c r="R1376" s="1202"/>
      <c r="S1376" s="1203" t="s">
        <v>163</v>
      </c>
      <c r="T1376" s="1203"/>
      <c r="U1376" s="1203"/>
      <c r="V1376" s="1204"/>
    </row>
    <row r="1377" spans="1:22" ht="16" customHeight="1">
      <c r="A1377" s="597"/>
      <c r="B1377" s="1216" t="s">
        <v>47</v>
      </c>
      <c r="C1377" s="1217"/>
      <c r="D1377" s="1217"/>
      <c r="E1377" s="1217"/>
      <c r="F1377" s="1217"/>
      <c r="G1377" s="1217"/>
      <c r="H1377" s="1217"/>
      <c r="I1377" s="1217"/>
      <c r="J1377" s="1217"/>
      <c r="K1377" s="1217"/>
      <c r="L1377" s="1217"/>
      <c r="M1377" s="1217"/>
      <c r="N1377" s="1217"/>
      <c r="O1377" s="1217"/>
      <c r="P1377" s="1217"/>
      <c r="Q1377" s="1217"/>
      <c r="R1377" s="1217"/>
      <c r="S1377" s="1217"/>
      <c r="T1377" s="1217"/>
      <c r="U1377" s="1217"/>
      <c r="V1377" s="1218"/>
    </row>
    <row r="1378" spans="1:22" ht="16" customHeight="1">
      <c r="A1378" s="598"/>
      <c r="B1378" s="1219" t="str">
        <f>'statement of marks'!$A$1</f>
        <v>jk- ck- ek/;fed fo|ky; uohu] fuEckgsM+k</v>
      </c>
      <c r="C1378" s="1220"/>
      <c r="D1378" s="1220"/>
      <c r="E1378" s="1220"/>
      <c r="F1378" s="1220"/>
      <c r="G1378" s="1220"/>
      <c r="H1378" s="1220"/>
      <c r="I1378" s="1220"/>
      <c r="J1378" s="1220"/>
      <c r="K1378" s="1220"/>
      <c r="L1378" s="1220"/>
      <c r="M1378" s="1220"/>
      <c r="N1378" s="1220"/>
      <c r="O1378" s="1220"/>
      <c r="P1378" s="1220"/>
      <c r="Q1378" s="1220"/>
      <c r="R1378" s="1220"/>
      <c r="S1378" s="1220"/>
      <c r="T1378" s="1220"/>
      <c r="U1378" s="1220"/>
      <c r="V1378" s="1221"/>
    </row>
    <row r="1379" spans="1:22" ht="16" customHeight="1">
      <c r="A1379" s="598"/>
      <c r="B1379" s="1114" t="s">
        <v>467</v>
      </c>
      <c r="C1379" s="1115"/>
      <c r="D1379" s="1119" t="str">
        <f>'statement of marks'!$H$3</f>
        <v>2015-16</v>
      </c>
      <c r="E1379" s="1119"/>
      <c r="F1379" s="1119"/>
      <c r="G1379" s="1119"/>
      <c r="H1379" s="1119"/>
      <c r="I1379" s="1119"/>
      <c r="J1379" s="1119"/>
      <c r="K1379" s="1119"/>
      <c r="L1379" s="1119"/>
      <c r="M1379" s="1119"/>
      <c r="N1379" s="1119"/>
      <c r="O1379" s="1119"/>
      <c r="P1379" s="1119"/>
      <c r="Q1379" s="1119"/>
      <c r="R1379" s="1119"/>
      <c r="S1379" s="1119"/>
      <c r="T1379" s="1119"/>
      <c r="U1379" s="1119"/>
      <c r="V1379" s="1196"/>
    </row>
    <row r="1380" spans="1:22" ht="16" customHeight="1">
      <c r="A1380" s="598"/>
      <c r="B1380" s="1114" t="s">
        <v>218</v>
      </c>
      <c r="C1380" s="1115"/>
      <c r="D1380" s="1115" t="str">
        <f>IF('statement of marks'!J50="","",'statement of marks'!J50)</f>
        <v/>
      </c>
      <c r="E1380" s="1115"/>
      <c r="F1380" s="1115"/>
      <c r="G1380" s="1115"/>
      <c r="H1380" s="1115"/>
      <c r="I1380" s="1115"/>
      <c r="J1380" s="1115"/>
      <c r="K1380" s="1115"/>
      <c r="L1380" s="1115"/>
      <c r="M1380" s="1115"/>
      <c r="N1380" s="1115"/>
      <c r="O1380" s="1115"/>
      <c r="P1380" s="1115"/>
      <c r="Q1380" s="1115"/>
      <c r="R1380" s="1115"/>
      <c r="S1380" s="1115"/>
      <c r="T1380" s="1115"/>
      <c r="U1380" s="1115"/>
      <c r="V1380" s="1197"/>
    </row>
    <row r="1381" spans="1:22" ht="16" customHeight="1">
      <c r="A1381" s="598"/>
      <c r="B1381" s="1114" t="s">
        <v>219</v>
      </c>
      <c r="C1381" s="1115"/>
      <c r="D1381" s="1115" t="str">
        <f>IF('statement of marks'!K50="","",'statement of marks'!K50)</f>
        <v/>
      </c>
      <c r="E1381" s="1115"/>
      <c r="F1381" s="1115"/>
      <c r="G1381" s="1115"/>
      <c r="H1381" s="1115"/>
      <c r="I1381" s="1115"/>
      <c r="J1381" s="1115"/>
      <c r="K1381" s="1115"/>
      <c r="L1381" s="1115"/>
      <c r="M1381" s="1115"/>
      <c r="N1381" s="1115"/>
      <c r="O1381" s="1115"/>
      <c r="P1381" s="1115"/>
      <c r="Q1381" s="1115"/>
      <c r="R1381" s="1115"/>
      <c r="S1381" s="1115"/>
      <c r="T1381" s="1115"/>
      <c r="U1381" s="1115"/>
      <c r="V1381" s="1197"/>
    </row>
    <row r="1382" spans="1:22" ht="16" customHeight="1">
      <c r="A1382" s="598"/>
      <c r="B1382" s="1114" t="s">
        <v>220</v>
      </c>
      <c r="C1382" s="1115"/>
      <c r="D1382" s="1115" t="str">
        <f>IF('statement of marks'!L50="","",'statement of marks'!L50)</f>
        <v/>
      </c>
      <c r="E1382" s="1115"/>
      <c r="F1382" s="1115"/>
      <c r="G1382" s="1115"/>
      <c r="H1382" s="1115"/>
      <c r="I1382" s="1115"/>
      <c r="J1382" s="1115"/>
      <c r="K1382" s="1115"/>
      <c r="L1382" s="1115"/>
      <c r="M1382" s="1115"/>
      <c r="N1382" s="1115"/>
      <c r="O1382" s="1115"/>
      <c r="P1382" s="1115"/>
      <c r="Q1382" s="1115"/>
      <c r="R1382" s="1115"/>
      <c r="S1382" s="1115"/>
      <c r="T1382" s="1115"/>
      <c r="U1382" s="1115"/>
      <c r="V1382" s="1197"/>
    </row>
    <row r="1383" spans="1:22" ht="16" customHeight="1">
      <c r="A1383" s="598"/>
      <c r="B1383" s="1114" t="s">
        <v>221</v>
      </c>
      <c r="C1383" s="1115"/>
      <c r="D1383" s="1119" t="str">
        <f>'statement of marks'!$G$3</f>
        <v>6 A</v>
      </c>
      <c r="E1383" s="1119"/>
      <c r="F1383" s="1119"/>
      <c r="G1383" s="1115" t="s">
        <v>9</v>
      </c>
      <c r="H1383" s="1115"/>
      <c r="I1383" s="1115"/>
      <c r="J1383" s="1119" t="str">
        <f>IF('statement of marks'!D50="","",'statement of marks'!D50)</f>
        <v/>
      </c>
      <c r="K1383" s="1119"/>
      <c r="L1383" s="1119"/>
      <c r="M1383" s="1115" t="s">
        <v>222</v>
      </c>
      <c r="N1383" s="1115"/>
      <c r="O1383" s="1115"/>
      <c r="P1383" s="1119" t="str">
        <f>IF('statement of marks'!F50="","",'statement of marks'!F50)</f>
        <v/>
      </c>
      <c r="Q1383" s="1119"/>
      <c r="R1383" s="1119"/>
      <c r="S1383" s="1214" t="str">
        <f>IF('statement of marks'!$J$3="","",'statement of marks'!$J$3)</f>
        <v xml:space="preserve">fo|ky; dk Mk;l dksM+ </v>
      </c>
      <c r="T1383" s="1214"/>
      <c r="U1383" s="1214"/>
      <c r="V1383" s="1215"/>
    </row>
    <row r="1384" spans="1:22" ht="16" customHeight="1">
      <c r="A1384" s="598"/>
      <c r="B1384" s="601" t="s">
        <v>0</v>
      </c>
      <c r="C1384" s="602"/>
      <c r="D1384" s="1121" t="str">
        <f>IF('statement of marks'!H50="","",'statement of marks'!H50)</f>
        <v/>
      </c>
      <c r="E1384" s="1121"/>
      <c r="F1384" s="1121"/>
      <c r="G1384" s="1115" t="str">
        <f>IF('statement of marks'!I50="","",'statement of marks'!I50)</f>
        <v/>
      </c>
      <c r="H1384" s="1115"/>
      <c r="I1384" s="1115"/>
      <c r="J1384" s="1115"/>
      <c r="K1384" s="1115"/>
      <c r="L1384" s="1115"/>
      <c r="M1384" s="1115"/>
      <c r="N1384" s="1115"/>
      <c r="O1384" s="1115"/>
      <c r="P1384" s="1115"/>
      <c r="Q1384" s="1115"/>
      <c r="R1384" s="1115"/>
      <c r="S1384" s="1190" t="str">
        <f>IF('statement of marks'!$K$3="","",'statement of marks'!$K$3)</f>
        <v xml:space="preserve">08291009401   </v>
      </c>
      <c r="T1384" s="1190"/>
      <c r="U1384" s="1190"/>
      <c r="V1384" s="1191"/>
    </row>
    <row r="1385" spans="1:22" ht="16" customHeight="1">
      <c r="A1385" s="598"/>
      <c r="B1385" s="561" t="s">
        <v>28</v>
      </c>
      <c r="C1385" s="603" t="s">
        <v>97</v>
      </c>
      <c r="D1385" s="1081" t="s">
        <v>1</v>
      </c>
      <c r="E1385" s="1081"/>
      <c r="F1385" s="1081"/>
      <c r="G1385" s="1081" t="s">
        <v>21</v>
      </c>
      <c r="H1385" s="1081"/>
      <c r="I1385" s="1081"/>
      <c r="J1385" s="1081" t="s">
        <v>68</v>
      </c>
      <c r="K1385" s="1081"/>
      <c r="L1385" s="1081"/>
      <c r="M1385" s="1081" t="s">
        <v>98</v>
      </c>
      <c r="N1385" s="1081"/>
      <c r="O1385" s="1081"/>
      <c r="P1385" s="1192" t="s">
        <v>278</v>
      </c>
      <c r="Q1385" s="1193" t="s">
        <v>459</v>
      </c>
      <c r="R1385" s="1193"/>
      <c r="S1385" s="1193"/>
      <c r="T1385" s="1194" t="s">
        <v>458</v>
      </c>
      <c r="U1385" s="1194"/>
      <c r="V1385" s="1195"/>
    </row>
    <row r="1386" spans="1:22" ht="16" customHeight="1">
      <c r="A1386" s="598"/>
      <c r="B1386" s="561"/>
      <c r="C1386" s="603"/>
      <c r="D1386" s="596" t="s">
        <v>468</v>
      </c>
      <c r="E1386" s="596" t="s">
        <v>469</v>
      </c>
      <c r="F1386" s="604" t="s">
        <v>2</v>
      </c>
      <c r="G1386" s="596" t="s">
        <v>468</v>
      </c>
      <c r="H1386" s="596" t="s">
        <v>469</v>
      </c>
      <c r="I1386" s="604" t="s">
        <v>2</v>
      </c>
      <c r="J1386" s="596" t="s">
        <v>468</v>
      </c>
      <c r="K1386" s="596" t="s">
        <v>469</v>
      </c>
      <c r="L1386" s="604" t="s">
        <v>2</v>
      </c>
      <c r="M1386" s="596" t="s">
        <v>468</v>
      </c>
      <c r="N1386" s="596" t="s">
        <v>469</v>
      </c>
      <c r="O1386" s="604" t="s">
        <v>2</v>
      </c>
      <c r="P1386" s="1192"/>
      <c r="Q1386" s="596" t="s">
        <v>468</v>
      </c>
      <c r="R1386" s="596" t="s">
        <v>469</v>
      </c>
      <c r="S1386" s="608" t="s">
        <v>2</v>
      </c>
      <c r="T1386" s="618" t="s">
        <v>304</v>
      </c>
      <c r="U1386" s="619" t="s">
        <v>5</v>
      </c>
      <c r="V1386" s="620" t="s">
        <v>464</v>
      </c>
    </row>
    <row r="1387" spans="1:22" ht="16" customHeight="1">
      <c r="A1387" s="599"/>
      <c r="B1387" s="1178" t="s">
        <v>3</v>
      </c>
      <c r="C1387" s="1179"/>
      <c r="D1387" s="579">
        <f>IF('statement of marks'!M$6="","",'statement of marks'!M$6)</f>
        <v>5</v>
      </c>
      <c r="E1387" s="579">
        <f>IF('statement of marks'!N$6="","",'statement of marks'!N$6)</f>
        <v>5</v>
      </c>
      <c r="F1387" s="605">
        <f>IF('statement of marks'!O$6="","",'statement of marks'!O$6)</f>
        <v>10</v>
      </c>
      <c r="G1387" s="579">
        <f>IF('statement of marks'!P$6="","",'statement of marks'!P$6)</f>
        <v>5</v>
      </c>
      <c r="H1387" s="579">
        <f>IF('statement of marks'!Q$6="","",'statement of marks'!Q$6)</f>
        <v>5</v>
      </c>
      <c r="I1387" s="605">
        <f>IF('statement of marks'!R$6="","",'statement of marks'!R$6)</f>
        <v>10</v>
      </c>
      <c r="J1387" s="579">
        <f>IF('statement of marks'!S$6="","",'statement of marks'!S$6)</f>
        <v>5</v>
      </c>
      <c r="K1387" s="579">
        <f>IF('statement of marks'!T$6="","",'statement of marks'!T$6)</f>
        <v>5</v>
      </c>
      <c r="L1387" s="605">
        <f>IF('statement of marks'!U$6="","",'statement of marks'!U$6)</f>
        <v>10</v>
      </c>
      <c r="M1387" s="579">
        <f>IF('statement of marks'!W$6="","",'statement of marks'!W$6)</f>
        <v>50</v>
      </c>
      <c r="N1387" s="579">
        <f>IF('statement of marks'!X$6="","",'statement of marks'!X$6)</f>
        <v>20</v>
      </c>
      <c r="O1387" s="605">
        <f>IF('statement of marks'!Y$6="","",'statement of marks'!Y$6)</f>
        <v>70</v>
      </c>
      <c r="P1387" s="580">
        <f>IF('statement of marks'!Z$6="","",'statement of marks'!Z$6)</f>
        <v>100</v>
      </c>
      <c r="Q1387" s="579">
        <f>IF('statement of marks'!AA$6="","",'statement of marks'!AA$6)</f>
        <v>70</v>
      </c>
      <c r="R1387" s="579">
        <f>IF('statement of marks'!AB$6="","",'statement of marks'!AB$6)</f>
        <v>30</v>
      </c>
      <c r="S1387" s="605">
        <f>IF('statement of marks'!AC$6="","",'statement of marks'!AC$6)</f>
        <v>100</v>
      </c>
      <c r="T1387" s="615">
        <f>IF('statement of marks'!AD$6="","",'statement of marks'!AD$6)</f>
        <v>200</v>
      </c>
      <c r="U1387" s="615" t="str">
        <f>IF('statement of marks'!AE$6="","",'statement of marks'!AE$6)</f>
        <v/>
      </c>
      <c r="V1387" s="621" t="str">
        <f>IF('statement of marks'!AF$6="","",'statement of marks'!AF$6)</f>
        <v/>
      </c>
    </row>
    <row r="1388" spans="1:22" ht="16" customHeight="1">
      <c r="A1388" s="598"/>
      <c r="B1388" s="1114" t="str">
        <f>IF('statement of marks'!$M$3="","",'statement of marks'!$M$3)</f>
        <v>fgUnh</v>
      </c>
      <c r="C1388" s="1115"/>
      <c r="D1388" s="275" t="str">
        <f>IF('statement of marks'!M50="","",'statement of marks'!M50)</f>
        <v/>
      </c>
      <c r="E1388" s="275" t="str">
        <f>IF('statement of marks'!N50="","",'statement of marks'!N50)</f>
        <v/>
      </c>
      <c r="F1388" s="606" t="str">
        <f>IF('statement of marks'!O50="","",'statement of marks'!O50)</f>
        <v/>
      </c>
      <c r="G1388" s="275" t="str">
        <f>IF('statement of marks'!P50="","",'statement of marks'!P50)</f>
        <v/>
      </c>
      <c r="H1388" s="275" t="str">
        <f>IF('statement of marks'!Q50="","",'statement of marks'!Q50)</f>
        <v/>
      </c>
      <c r="I1388" s="606" t="str">
        <f>IF('statement of marks'!R50="","",'statement of marks'!R50)</f>
        <v/>
      </c>
      <c r="J1388" s="275" t="str">
        <f>IF('statement of marks'!S50="","",'statement of marks'!S50)</f>
        <v/>
      </c>
      <c r="K1388" s="275" t="str">
        <f>IF('statement of marks'!T50="","",'statement of marks'!T50)</f>
        <v/>
      </c>
      <c r="L1388" s="606" t="str">
        <f>IF('statement of marks'!U50="","",'statement of marks'!U50)</f>
        <v/>
      </c>
      <c r="M1388" s="275" t="str">
        <f>IF('statement of marks'!W50="","",'statement of marks'!W50)</f>
        <v/>
      </c>
      <c r="N1388" s="275" t="str">
        <f>IF('statement of marks'!X50="","",'statement of marks'!X50)</f>
        <v/>
      </c>
      <c r="O1388" s="606" t="str">
        <f>IF('statement of marks'!Y50="","",'statement of marks'!Y50)</f>
        <v/>
      </c>
      <c r="P1388" s="277" t="str">
        <f>IF('statement of marks'!Z50="","",'statement of marks'!Z50)</f>
        <v/>
      </c>
      <c r="Q1388" s="275" t="str">
        <f>IF('statement of marks'!AA50="","",'statement of marks'!AA50)</f>
        <v/>
      </c>
      <c r="R1388" s="275" t="str">
        <f>IF('statement of marks'!AB50="","",'statement of marks'!AB50)</f>
        <v/>
      </c>
      <c r="S1388" s="606" t="str">
        <f>IF('statement of marks'!AC50="","",'statement of marks'!AC50)</f>
        <v/>
      </c>
      <c r="T1388" s="578" t="str">
        <f>IF('statement of marks'!AD50="","",'statement of marks'!AD50)</f>
        <v/>
      </c>
      <c r="U1388" s="578" t="str">
        <f>IF('statement of marks'!AE50="","",'statement of marks'!AE50)</f>
        <v/>
      </c>
      <c r="V1388" s="612" t="str">
        <f>IF('statement of marks'!AF50="","",'statement of marks'!AF50)</f>
        <v/>
      </c>
    </row>
    <row r="1389" spans="1:22" ht="16" customHeight="1">
      <c r="A1389" s="598"/>
      <c r="B1389" s="1114" t="str">
        <f>IF('statement of marks'!$AI$3="","",'statement of marks'!$AI$3)</f>
        <v>vaxszth</v>
      </c>
      <c r="C1389" s="1115"/>
      <c r="D1389" s="275" t="str">
        <f>IF('statement of marks'!AI50="","",'statement of marks'!AI50)</f>
        <v/>
      </c>
      <c r="E1389" s="275" t="str">
        <f>IF('statement of marks'!AJ50="","",'statement of marks'!AJ50)</f>
        <v/>
      </c>
      <c r="F1389" s="606" t="str">
        <f>IF('statement of marks'!AK50="","",'statement of marks'!AK50)</f>
        <v/>
      </c>
      <c r="G1389" s="275" t="str">
        <f>IF('statement of marks'!AL50="","",'statement of marks'!AL50)</f>
        <v/>
      </c>
      <c r="H1389" s="275" t="str">
        <f>IF('statement of marks'!AM50="","",'statement of marks'!AM50)</f>
        <v/>
      </c>
      <c r="I1389" s="606" t="str">
        <f>IF('statement of marks'!AN50="","",'statement of marks'!AN50)</f>
        <v/>
      </c>
      <c r="J1389" s="275" t="str">
        <f>IF('statement of marks'!AO50="","",'statement of marks'!AO50)</f>
        <v/>
      </c>
      <c r="K1389" s="275" t="str">
        <f>IF('statement of marks'!AP50="","",'statement of marks'!AP50)</f>
        <v/>
      </c>
      <c r="L1389" s="606" t="str">
        <f>IF('statement of marks'!AQ50="","",'statement of marks'!AQ50)</f>
        <v/>
      </c>
      <c r="M1389" s="275" t="str">
        <f>IF('statement of marks'!AS50="","",'statement of marks'!AS50)</f>
        <v/>
      </c>
      <c r="N1389" s="275" t="str">
        <f>IF('statement of marks'!AT50="","",'statement of marks'!AT50)</f>
        <v/>
      </c>
      <c r="O1389" s="606" t="str">
        <f>IF('statement of marks'!AU50="","",'statement of marks'!AU50)</f>
        <v/>
      </c>
      <c r="P1389" s="277" t="str">
        <f>IF('statement of marks'!AV50="","",'statement of marks'!AV50)</f>
        <v/>
      </c>
      <c r="Q1389" s="275" t="str">
        <f>IF('statement of marks'!AW50="","",'statement of marks'!AW50)</f>
        <v/>
      </c>
      <c r="R1389" s="275" t="str">
        <f>IF('statement of marks'!AX50="","",'statement of marks'!AX50)</f>
        <v/>
      </c>
      <c r="S1389" s="606" t="str">
        <f>IF('statement of marks'!AY50="","",'statement of marks'!AY50)</f>
        <v/>
      </c>
      <c r="T1389" s="578" t="str">
        <f>IF('statement of marks'!AZ50="","",'statement of marks'!AZ50)</f>
        <v/>
      </c>
      <c r="U1389" s="578" t="str">
        <f>IF('statement of marks'!BA50="","",'statement of marks'!BA50)</f>
        <v/>
      </c>
      <c r="V1389" s="612" t="str">
        <f>IF('statement of marks'!BB50="","",'statement of marks'!BB50)</f>
        <v/>
      </c>
    </row>
    <row r="1390" spans="1:22" ht="16" customHeight="1">
      <c r="A1390" s="598"/>
      <c r="B1390" s="1114" t="str">
        <f>IF('statement of marks'!BE50="s","laLd`r",IF('statement of marks'!BE50="u","mnwZ",IF('statement of marks'!BE50="g","xqtjkrh",IF('statement of marks'!BE50="p","iatkch",IF('statement of marks'!BE50="sd","fla/kh","r`rh; Hkk""kk")))))</f>
        <v>r`rh; Hkk"kk</v>
      </c>
      <c r="C1390" s="1115"/>
      <c r="D1390" s="275" t="str">
        <f>IF('statement of marks'!BF50="","",'statement of marks'!BF50)</f>
        <v/>
      </c>
      <c r="E1390" s="275" t="str">
        <f>IF('statement of marks'!BG50="","",'statement of marks'!BG50)</f>
        <v/>
      </c>
      <c r="F1390" s="606" t="str">
        <f>IF('statement of marks'!BH50="","",'statement of marks'!BH50)</f>
        <v/>
      </c>
      <c r="G1390" s="275" t="str">
        <f>IF('statement of marks'!BI50="","",'statement of marks'!BI50)</f>
        <v/>
      </c>
      <c r="H1390" s="275" t="str">
        <f>IF('statement of marks'!BJ50="","",'statement of marks'!BJ50)</f>
        <v/>
      </c>
      <c r="I1390" s="606" t="str">
        <f>IF('statement of marks'!BK50="","",'statement of marks'!BK50)</f>
        <v/>
      </c>
      <c r="J1390" s="275" t="str">
        <f>IF('statement of marks'!BL50="","",'statement of marks'!BL50)</f>
        <v/>
      </c>
      <c r="K1390" s="275" t="str">
        <f>IF('statement of marks'!BM50="","",'statement of marks'!BM50)</f>
        <v/>
      </c>
      <c r="L1390" s="606" t="str">
        <f>IF('statement of marks'!BN50="","",'statement of marks'!BN50)</f>
        <v/>
      </c>
      <c r="M1390" s="275" t="str">
        <f>IF('statement of marks'!BP50="","",'statement of marks'!BP50)</f>
        <v/>
      </c>
      <c r="N1390" s="275" t="str">
        <f>IF('statement of marks'!BQ50="","",'statement of marks'!BQ50)</f>
        <v/>
      </c>
      <c r="O1390" s="606" t="str">
        <f>IF('statement of marks'!BR50="","",'statement of marks'!BR50)</f>
        <v/>
      </c>
      <c r="P1390" s="277" t="str">
        <f>IF('statement of marks'!BS50="","",'statement of marks'!BS50)</f>
        <v/>
      </c>
      <c r="Q1390" s="275" t="str">
        <f>IF('statement of marks'!BT50="","",'statement of marks'!BT50)</f>
        <v/>
      </c>
      <c r="R1390" s="275" t="str">
        <f>IF('statement of marks'!BU50="","",'statement of marks'!BU50)</f>
        <v/>
      </c>
      <c r="S1390" s="606" t="str">
        <f>IF('statement of marks'!BV50="","",'statement of marks'!BV50)</f>
        <v/>
      </c>
      <c r="T1390" s="578" t="str">
        <f>IF('statement of marks'!BW50="","",'statement of marks'!BW50)</f>
        <v/>
      </c>
      <c r="U1390" s="578" t="str">
        <f>IF('statement of marks'!BX50="","",'statement of marks'!BX50)</f>
        <v/>
      </c>
      <c r="V1390" s="612" t="str">
        <f>IF('statement of marks'!BY50="","",'statement of marks'!BY50)</f>
        <v/>
      </c>
    </row>
    <row r="1391" spans="1:22" ht="16" customHeight="1">
      <c r="A1391" s="598"/>
      <c r="B1391" s="1114" t="str">
        <f>IF('statement of marks'!$CB$3="","",'statement of marks'!$CB$3)</f>
        <v>xf.kr</v>
      </c>
      <c r="C1391" s="1115"/>
      <c r="D1391" s="275" t="str">
        <f>IF('statement of marks'!CB50="","",'statement of marks'!CB50)</f>
        <v/>
      </c>
      <c r="E1391" s="275" t="str">
        <f>IF('statement of marks'!CC50="","",'statement of marks'!CC50)</f>
        <v/>
      </c>
      <c r="F1391" s="606" t="str">
        <f>IF('statement of marks'!CD50="","",'statement of marks'!CD50)</f>
        <v/>
      </c>
      <c r="G1391" s="275" t="str">
        <f>IF('statement of marks'!CE50="","",'statement of marks'!CE50)</f>
        <v/>
      </c>
      <c r="H1391" s="275" t="str">
        <f>IF('statement of marks'!CF50="","",'statement of marks'!CF50)</f>
        <v/>
      </c>
      <c r="I1391" s="606" t="str">
        <f>IF('statement of marks'!CG50="","",'statement of marks'!CG50)</f>
        <v/>
      </c>
      <c r="J1391" s="275" t="str">
        <f>IF('statement of marks'!CH50="","",'statement of marks'!CH50)</f>
        <v/>
      </c>
      <c r="K1391" s="275" t="str">
        <f>IF('statement of marks'!CI50="","",'statement of marks'!CI50)</f>
        <v/>
      </c>
      <c r="L1391" s="606" t="str">
        <f>IF('statement of marks'!CJ50="","",'statement of marks'!CJ50)</f>
        <v/>
      </c>
      <c r="M1391" s="275" t="str">
        <f>IF('statement of marks'!CL50="","",'statement of marks'!CL50)</f>
        <v/>
      </c>
      <c r="N1391" s="275" t="str">
        <f>IF('statement of marks'!CM50="","",'statement of marks'!CM50)</f>
        <v/>
      </c>
      <c r="O1391" s="606" t="str">
        <f>IF('statement of marks'!CN50="","",'statement of marks'!CN50)</f>
        <v/>
      </c>
      <c r="P1391" s="277" t="str">
        <f>IF('statement of marks'!CO50="","",'statement of marks'!CO50)</f>
        <v/>
      </c>
      <c r="Q1391" s="275" t="str">
        <f>IF('statement of marks'!CP50="","",'statement of marks'!CP50)</f>
        <v/>
      </c>
      <c r="R1391" s="275" t="str">
        <f>IF('statement of marks'!CQ50="","",'statement of marks'!CQ50)</f>
        <v/>
      </c>
      <c r="S1391" s="606" t="str">
        <f>IF('statement of marks'!CR50="","",'statement of marks'!CR50)</f>
        <v/>
      </c>
      <c r="T1391" s="578" t="str">
        <f>IF('statement of marks'!CS50="","",'statement of marks'!CS50)</f>
        <v/>
      </c>
      <c r="U1391" s="578" t="str">
        <f>IF('statement of marks'!CT50="","",'statement of marks'!CT50)</f>
        <v/>
      </c>
      <c r="V1391" s="612" t="str">
        <f>IF('statement of marks'!CU50="","",'statement of marks'!CU50)</f>
        <v/>
      </c>
    </row>
    <row r="1392" spans="1:22" ht="16" customHeight="1">
      <c r="A1392" s="598"/>
      <c r="B1392" s="1114" t="str">
        <f>IF('statement of marks'!$CX$3="","",'statement of marks'!$CX$3)</f>
        <v>foKku</v>
      </c>
      <c r="C1392" s="1115"/>
      <c r="D1392" s="275" t="str">
        <f>IF('statement of marks'!CX50="","",'statement of marks'!CX50)</f>
        <v/>
      </c>
      <c r="E1392" s="275" t="str">
        <f>IF('statement of marks'!CY50="","",'statement of marks'!CY50)</f>
        <v/>
      </c>
      <c r="F1392" s="606" t="str">
        <f>IF('statement of marks'!CZ50="","",'statement of marks'!CZ50)</f>
        <v/>
      </c>
      <c r="G1392" s="275" t="str">
        <f>IF('statement of marks'!DA50="","",'statement of marks'!DA50)</f>
        <v/>
      </c>
      <c r="H1392" s="275" t="str">
        <f>IF('statement of marks'!DB50="","",'statement of marks'!DB50)</f>
        <v/>
      </c>
      <c r="I1392" s="606" t="str">
        <f>IF('statement of marks'!DC50="","",'statement of marks'!DC50)</f>
        <v/>
      </c>
      <c r="J1392" s="275" t="str">
        <f>IF('statement of marks'!DD50="","",'statement of marks'!DD50)</f>
        <v/>
      </c>
      <c r="K1392" s="275" t="str">
        <f>IF('statement of marks'!DE50="","",'statement of marks'!DE50)</f>
        <v/>
      </c>
      <c r="L1392" s="606" t="str">
        <f>IF('statement of marks'!DF50="","",'statement of marks'!DF50)</f>
        <v/>
      </c>
      <c r="M1392" s="275" t="str">
        <f>IF('statement of marks'!DH50="","",'statement of marks'!DH50)</f>
        <v/>
      </c>
      <c r="N1392" s="275" t="str">
        <f>IF('statement of marks'!DI50="","",'statement of marks'!DI50)</f>
        <v/>
      </c>
      <c r="O1392" s="606" t="str">
        <f>IF('statement of marks'!DJ50="","",'statement of marks'!DJ50)</f>
        <v/>
      </c>
      <c r="P1392" s="277" t="str">
        <f>IF('statement of marks'!DK50="","",'statement of marks'!DK50)</f>
        <v/>
      </c>
      <c r="Q1392" s="275" t="str">
        <f>IF('statement of marks'!DL50="","",'statement of marks'!DL50)</f>
        <v/>
      </c>
      <c r="R1392" s="275" t="str">
        <f>IF('statement of marks'!DM50="","",'statement of marks'!DM50)</f>
        <v/>
      </c>
      <c r="S1392" s="606" t="str">
        <f>IF('statement of marks'!DN50="","",'statement of marks'!DN50)</f>
        <v/>
      </c>
      <c r="T1392" s="578" t="str">
        <f>IF('statement of marks'!DO50="","",'statement of marks'!DO50)</f>
        <v/>
      </c>
      <c r="U1392" s="578" t="str">
        <f>IF('statement of marks'!DP50="","",'statement of marks'!DP50)</f>
        <v/>
      </c>
      <c r="V1392" s="612" t="str">
        <f>IF('statement of marks'!DQ50="","",'statement of marks'!DQ50)</f>
        <v/>
      </c>
    </row>
    <row r="1393" spans="1:22" ht="16" customHeight="1">
      <c r="A1393" s="598"/>
      <c r="B1393" s="1114" t="str">
        <f>IF('statement of marks'!$DT$3="","",'statement of marks'!$DT$3)</f>
        <v>lkekftd foKku</v>
      </c>
      <c r="C1393" s="1115"/>
      <c r="D1393" s="275" t="str">
        <f>IF('statement of marks'!DT50="","",'statement of marks'!DT50)</f>
        <v/>
      </c>
      <c r="E1393" s="275" t="str">
        <f>IF('statement of marks'!DU50="","",'statement of marks'!DU50)</f>
        <v/>
      </c>
      <c r="F1393" s="606" t="str">
        <f>IF('statement of marks'!DV50="","",'statement of marks'!DV50)</f>
        <v/>
      </c>
      <c r="G1393" s="275" t="str">
        <f>IF('statement of marks'!DW50="","",'statement of marks'!DW50)</f>
        <v/>
      </c>
      <c r="H1393" s="275" t="str">
        <f>IF('statement of marks'!DX50="","",'statement of marks'!DX50)</f>
        <v/>
      </c>
      <c r="I1393" s="606" t="str">
        <f>IF('statement of marks'!DY50="","",'statement of marks'!DY50)</f>
        <v/>
      </c>
      <c r="J1393" s="275" t="str">
        <f>IF('statement of marks'!DZ50="","",'statement of marks'!DZ50)</f>
        <v/>
      </c>
      <c r="K1393" s="275" t="str">
        <f>IF('statement of marks'!EA50="","",'statement of marks'!EA50)</f>
        <v/>
      </c>
      <c r="L1393" s="606" t="str">
        <f>IF('statement of marks'!EB50="","",'statement of marks'!EB50)</f>
        <v/>
      </c>
      <c r="M1393" s="275" t="str">
        <f>IF('statement of marks'!ED50="","",'statement of marks'!ED50)</f>
        <v/>
      </c>
      <c r="N1393" s="275" t="str">
        <f>IF('statement of marks'!EE50="","",'statement of marks'!EE50)</f>
        <v/>
      </c>
      <c r="O1393" s="606" t="str">
        <f>IF('statement of marks'!EF50="","",'statement of marks'!EF50)</f>
        <v/>
      </c>
      <c r="P1393" s="277" t="str">
        <f>IF('statement of marks'!EG50="","",'statement of marks'!EG50)</f>
        <v/>
      </c>
      <c r="Q1393" s="275" t="str">
        <f>IF('statement of marks'!EH50="","",'statement of marks'!EH50)</f>
        <v/>
      </c>
      <c r="R1393" s="275" t="str">
        <f>IF('statement of marks'!EI50="","",'statement of marks'!EI50)</f>
        <v/>
      </c>
      <c r="S1393" s="606" t="str">
        <f>IF('statement of marks'!EJ50="","",'statement of marks'!EJ50)</f>
        <v/>
      </c>
      <c r="T1393" s="578" t="str">
        <f>IF('statement of marks'!EK50="","",'statement of marks'!EK50)</f>
        <v/>
      </c>
      <c r="U1393" s="578" t="str">
        <f>IF('statement of marks'!EL50="","",'statement of marks'!EL50)</f>
        <v/>
      </c>
      <c r="V1393" s="612" t="str">
        <f>IF('statement of marks'!EM50="","",'statement of marks'!EM50)</f>
        <v/>
      </c>
    </row>
    <row r="1394" spans="1:22" ht="16" customHeight="1">
      <c r="A1394" s="598"/>
      <c r="B1394" s="1117" t="s">
        <v>271</v>
      </c>
      <c r="C1394" s="1118"/>
      <c r="D1394" s="1081" t="s">
        <v>1</v>
      </c>
      <c r="E1394" s="1081"/>
      <c r="F1394" s="1081"/>
      <c r="G1394" s="1081" t="s">
        <v>21</v>
      </c>
      <c r="H1394" s="1081"/>
      <c r="I1394" s="1081"/>
      <c r="J1394" s="1081" t="s">
        <v>272</v>
      </c>
      <c r="K1394" s="1081"/>
      <c r="L1394" s="1081"/>
      <c r="M1394" s="1081" t="s">
        <v>68</v>
      </c>
      <c r="N1394" s="1081"/>
      <c r="O1394" s="1081"/>
      <c r="P1394" s="1081" t="s">
        <v>463</v>
      </c>
      <c r="Q1394" s="1081"/>
      <c r="R1394" s="1081"/>
      <c r="S1394" s="609"/>
      <c r="T1394" s="1187" t="s">
        <v>458</v>
      </c>
      <c r="U1394" s="1188"/>
      <c r="V1394" s="1189"/>
    </row>
    <row r="1395" spans="1:22" ht="16" customHeight="1">
      <c r="A1395" s="599"/>
      <c r="B1395" s="1175" t="s">
        <v>3</v>
      </c>
      <c r="C1395" s="1176"/>
      <c r="D1395" s="1177">
        <f>IF('statement of marks'!EP$6="","",'statement of marks'!EP$6)</f>
        <v>20</v>
      </c>
      <c r="E1395" s="1177"/>
      <c r="F1395" s="1177"/>
      <c r="G1395" s="1177">
        <f>IF('statement of marks'!EQ$6="","",'statement of marks'!EQ$6)</f>
        <v>20</v>
      </c>
      <c r="H1395" s="1177"/>
      <c r="I1395" s="1177"/>
      <c r="J1395" s="1177">
        <f>IF('statement of marks'!ES$6="","",'statement of marks'!ES$6)</f>
        <v>20</v>
      </c>
      <c r="K1395" s="1177"/>
      <c r="L1395" s="1177"/>
      <c r="M1395" s="1177">
        <f>IF('statement of marks'!ER$6="","",'statement of marks'!ER$6)</f>
        <v>20</v>
      </c>
      <c r="N1395" s="1177"/>
      <c r="O1395" s="1177"/>
      <c r="P1395" s="1177">
        <f>IF('statement of marks'!ET$6="","",'statement of marks'!ET$6)</f>
        <v>20</v>
      </c>
      <c r="Q1395" s="1177"/>
      <c r="R1395" s="1177"/>
      <c r="S1395" s="610" t="str">
        <f>IF('statement of marks'!FE$6="","",'statement of marks'!EX$6)</f>
        <v/>
      </c>
      <c r="T1395" s="615">
        <f>IF('statement of marks'!EU$6="","",'statement of marks'!EU$6)</f>
        <v>100</v>
      </c>
      <c r="U1395" s="616" t="s">
        <v>5</v>
      </c>
      <c r="V1395" s="617" t="s">
        <v>464</v>
      </c>
    </row>
    <row r="1396" spans="1:22" ht="16" customHeight="1">
      <c r="A1396" s="598"/>
      <c r="B1396" s="1114" t="str">
        <f>IF('statement of marks'!$EP$3="","",'statement of marks'!$EP$3)</f>
        <v>dk;kZuqHko</v>
      </c>
      <c r="C1396" s="1115"/>
      <c r="D1396" s="1103" t="str">
        <f>IF('statement of marks'!EP50="","",'statement of marks'!EP50)</f>
        <v/>
      </c>
      <c r="E1396" s="1103"/>
      <c r="F1396" s="1103"/>
      <c r="G1396" s="1103" t="str">
        <f>IF('statement of marks'!EQ50="","",'statement of marks'!EQ50)</f>
        <v/>
      </c>
      <c r="H1396" s="1103"/>
      <c r="I1396" s="1103"/>
      <c r="J1396" s="1103" t="str">
        <f>IF('statement of marks'!ES50="","",'statement of marks'!ES50)</f>
        <v/>
      </c>
      <c r="K1396" s="1103"/>
      <c r="L1396" s="1103"/>
      <c r="M1396" s="1103" t="str">
        <f>IF('statement of marks'!ER50="","",'statement of marks'!ER50)</f>
        <v/>
      </c>
      <c r="N1396" s="1103"/>
      <c r="O1396" s="1103"/>
      <c r="P1396" s="1103" t="str">
        <f>IF('statement of marks'!ET50="","",'statement of marks'!ET50)</f>
        <v/>
      </c>
      <c r="Q1396" s="1103"/>
      <c r="R1396" s="1103"/>
      <c r="S1396" s="611"/>
      <c r="T1396" s="613" t="str">
        <f>IF('statement of marks'!EU50="","",'statement of marks'!EU50)</f>
        <v/>
      </c>
      <c r="U1396" s="613" t="str">
        <f>IF('statement of marks'!EV50="","",'statement of marks'!EV50)</f>
        <v/>
      </c>
      <c r="V1396" s="614" t="str">
        <f>IF('statement of marks'!EW50="","",'statement of marks'!EW50)</f>
        <v/>
      </c>
    </row>
    <row r="1397" spans="1:22" ht="16" customHeight="1">
      <c r="A1397" s="598"/>
      <c r="B1397" s="1112" t="str">
        <f>IF('statement of marks'!$EZ$3="","",'statement of marks'!$EZ$3)</f>
        <v>dyk f'k{kk</v>
      </c>
      <c r="C1397" s="1113"/>
      <c r="D1397" s="1103" t="str">
        <f>IF('statement of marks'!EZ50="","",'statement of marks'!EZ50)</f>
        <v/>
      </c>
      <c r="E1397" s="1103"/>
      <c r="F1397" s="1103"/>
      <c r="G1397" s="1103" t="str">
        <f>IF('statement of marks'!FA50="","",'statement of marks'!FA50)</f>
        <v/>
      </c>
      <c r="H1397" s="1103"/>
      <c r="I1397" s="1103"/>
      <c r="J1397" s="1103" t="str">
        <f>IF('statement of marks'!FC50="","",'statement of marks'!FC50)</f>
        <v/>
      </c>
      <c r="K1397" s="1103"/>
      <c r="L1397" s="1103"/>
      <c r="M1397" s="1103" t="str">
        <f>IF('statement of marks'!FB50="","",'statement of marks'!FB50)</f>
        <v/>
      </c>
      <c r="N1397" s="1103"/>
      <c r="O1397" s="1103"/>
      <c r="P1397" s="1103" t="str">
        <f>IF('statement of marks'!FD50="","",'statement of marks'!FD50)</f>
        <v/>
      </c>
      <c r="Q1397" s="1103"/>
      <c r="R1397" s="1103"/>
      <c r="S1397" s="611"/>
      <c r="T1397" s="613" t="str">
        <f>IF('statement of marks'!FE50="","",'statement of marks'!FE50)</f>
        <v/>
      </c>
      <c r="U1397" s="613" t="str">
        <f>IF('statement of marks'!FF50="","",'statement of marks'!FF50)</f>
        <v/>
      </c>
      <c r="V1397" s="614" t="str">
        <f>IF('statement of marks'!FG50="","",'statement of marks'!FG50)</f>
        <v/>
      </c>
    </row>
    <row r="1398" spans="1:22" ht="16" customHeight="1">
      <c r="A1398" s="598"/>
      <c r="B1398" s="1109" t="str">
        <f>IF('statement of marks'!$FJ$3="","",'statement of marks'!$FJ$3)</f>
        <v>LokLF; ,oe~ 'kkjhfjd f'k{kk</v>
      </c>
      <c r="C1398" s="1110"/>
      <c r="D1398" s="1103" t="str">
        <f>IF('statement of marks'!FJ50="","",'statement of marks'!FJ50)</f>
        <v/>
      </c>
      <c r="E1398" s="1103"/>
      <c r="F1398" s="1103"/>
      <c r="G1398" s="1103" t="str">
        <f>IF('statement of marks'!FK50="","",'statement of marks'!FK50)</f>
        <v/>
      </c>
      <c r="H1398" s="1103"/>
      <c r="I1398" s="1103"/>
      <c r="J1398" s="1103" t="str">
        <f>IF('statement of marks'!FM50="","",'statement of marks'!FM50)</f>
        <v/>
      </c>
      <c r="K1398" s="1103"/>
      <c r="L1398" s="1103"/>
      <c r="M1398" s="1103" t="str">
        <f>IF('statement of marks'!FL50="","",'statement of marks'!FL50)</f>
        <v/>
      </c>
      <c r="N1398" s="1103"/>
      <c r="O1398" s="1103"/>
      <c r="P1398" s="1103" t="str">
        <f>IF('statement of marks'!FN50="","",'statement of marks'!FN50)</f>
        <v/>
      </c>
      <c r="Q1398" s="1103"/>
      <c r="R1398" s="1103"/>
      <c r="S1398" s="611"/>
      <c r="T1398" s="613" t="str">
        <f>IF('statement of marks'!FO50="","",'statement of marks'!FO50)</f>
        <v/>
      </c>
      <c r="U1398" s="613" t="str">
        <f>IF('statement of marks'!FP50="","",'statement of marks'!FP50)</f>
        <v/>
      </c>
      <c r="V1398" s="614" t="str">
        <f>IF('statement of marks'!FQ50="","",'statement of marks'!FQ50)</f>
        <v/>
      </c>
    </row>
    <row r="1399" spans="1:22" ht="16" customHeight="1">
      <c r="A1399" s="598"/>
      <c r="B1399" s="1104" t="s">
        <v>273</v>
      </c>
      <c r="C1399" s="1105"/>
      <c r="D1399" s="1213" t="str">
        <f>details!$DZ$3</f>
        <v>vxLr rd</v>
      </c>
      <c r="E1399" s="1213"/>
      <c r="F1399" s="1213"/>
      <c r="G1399" s="1213" t="str">
        <f>details!$ED$3</f>
        <v>vDVwcj rd</v>
      </c>
      <c r="H1399" s="1213"/>
      <c r="I1399" s="1213"/>
      <c r="J1399" s="1213" t="str">
        <f>details!$EL$3</f>
        <v>Qjojh rd</v>
      </c>
      <c r="K1399" s="1213"/>
      <c r="L1399" s="1213"/>
      <c r="M1399" s="1213" t="str">
        <f>details!$EH$3</f>
        <v>fnlEcj rd</v>
      </c>
      <c r="N1399" s="1213"/>
      <c r="O1399" s="1213"/>
      <c r="P1399" s="1213" t="str">
        <f>details!$EP$3</f>
        <v>loZ ;ksx</v>
      </c>
      <c r="Q1399" s="1213"/>
      <c r="R1399" s="1213"/>
      <c r="S1399" s="1106" t="s">
        <v>475</v>
      </c>
      <c r="T1399" s="1107"/>
      <c r="U1399" s="1107"/>
      <c r="V1399" s="1180"/>
    </row>
    <row r="1400" spans="1:22" ht="16" customHeight="1">
      <c r="A1400" s="598"/>
      <c r="B1400" s="1100" t="s">
        <v>99</v>
      </c>
      <c r="C1400" s="1101"/>
      <c r="D1400" s="1102" t="str">
        <f>IF(details!EA50="","",details!EA50)</f>
        <v/>
      </c>
      <c r="E1400" s="1102"/>
      <c r="F1400" s="1102"/>
      <c r="G1400" s="1102" t="str">
        <f>IF(details!EE50="","",details!EE50)</f>
        <v/>
      </c>
      <c r="H1400" s="1102"/>
      <c r="I1400" s="1102"/>
      <c r="J1400" s="1102" t="str">
        <f>IF(details!EM50="","",details!EM50)</f>
        <v/>
      </c>
      <c r="K1400" s="1102"/>
      <c r="L1400" s="1102"/>
      <c r="M1400" s="1102" t="str">
        <f>IF(details!EI50="","",details!EI50)</f>
        <v/>
      </c>
      <c r="N1400" s="1102"/>
      <c r="O1400" s="1102"/>
      <c r="P1400" s="1102" t="str">
        <f>IF(details!EQ50="","",details!EQ50)</f>
        <v/>
      </c>
      <c r="Q1400" s="1102"/>
      <c r="R1400" s="1102"/>
      <c r="S1400" s="1181">
        <f>'statement of marks'!$HG$108</f>
        <v>42460</v>
      </c>
      <c r="T1400" s="1182"/>
      <c r="U1400" s="1182"/>
      <c r="V1400" s="1183"/>
    </row>
    <row r="1401" spans="1:22" ht="16" customHeight="1">
      <c r="A1401" s="598"/>
      <c r="B1401" s="1094" t="s">
        <v>15</v>
      </c>
      <c r="C1401" s="1095"/>
      <c r="D1401" s="1096" t="str">
        <f>IF(details!DZ50="","",details!DZ50)</f>
        <v/>
      </c>
      <c r="E1401" s="1096"/>
      <c r="F1401" s="1096"/>
      <c r="G1401" s="1096" t="str">
        <f>IF(details!ED50="","",details!ED50)</f>
        <v/>
      </c>
      <c r="H1401" s="1096"/>
      <c r="I1401" s="1096"/>
      <c r="J1401" s="1096" t="str">
        <f>IF(details!EL50="","",details!EL50)</f>
        <v/>
      </c>
      <c r="K1401" s="1096"/>
      <c r="L1401" s="1096"/>
      <c r="M1401" s="1096" t="str">
        <f>IF(details!EH50="","",details!EH50)</f>
        <v/>
      </c>
      <c r="N1401" s="1096"/>
      <c r="O1401" s="1096"/>
      <c r="P1401" s="1096" t="str">
        <f>IF(details!EP50="","",details!EP50)</f>
        <v/>
      </c>
      <c r="Q1401" s="1096"/>
      <c r="R1401" s="1096"/>
      <c r="S1401" s="1184"/>
      <c r="T1401" s="1185"/>
      <c r="U1401" s="1185"/>
      <c r="V1401" s="1186"/>
    </row>
    <row r="1402" spans="1:22" ht="16" customHeight="1">
      <c r="A1402" s="1206"/>
      <c r="B1402" s="1207" t="s">
        <v>473</v>
      </c>
      <c r="C1402" s="1208"/>
      <c r="D1402" s="1209" t="s">
        <v>3</v>
      </c>
      <c r="E1402" s="1209"/>
      <c r="F1402" s="1209"/>
      <c r="G1402" s="1209" t="s">
        <v>389</v>
      </c>
      <c r="H1402" s="1209"/>
      <c r="I1402" s="1209"/>
      <c r="J1402" s="1209" t="s">
        <v>5</v>
      </c>
      <c r="K1402" s="1209"/>
      <c r="L1402" s="1209"/>
      <c r="M1402" s="1209" t="s">
        <v>465</v>
      </c>
      <c r="N1402" s="1209"/>
      <c r="O1402" s="1209"/>
      <c r="P1402" s="1210" t="s">
        <v>306</v>
      </c>
      <c r="Q1402" s="1210"/>
      <c r="R1402" s="1210"/>
      <c r="S1402" s="1209" t="s">
        <v>473</v>
      </c>
      <c r="T1402" s="1209"/>
      <c r="U1402" s="1209"/>
      <c r="V1402" s="1211"/>
    </row>
    <row r="1403" spans="1:22" ht="16" customHeight="1">
      <c r="A1403" s="1206"/>
      <c r="B1403" s="1207"/>
      <c r="C1403" s="1208"/>
      <c r="D1403" s="1212" t="str">
        <f>'statement of marks'!HE50</f>
        <v/>
      </c>
      <c r="E1403" s="1212"/>
      <c r="F1403" s="1212"/>
      <c r="G1403" s="1212" t="str">
        <f>'statement of marks'!HF50</f>
        <v/>
      </c>
      <c r="H1403" s="1212"/>
      <c r="I1403" s="1212"/>
      <c r="J1403" s="1212" t="str">
        <f>'statement of marks'!HG50</f>
        <v/>
      </c>
      <c r="K1403" s="1212"/>
      <c r="L1403" s="1212"/>
      <c r="M1403" s="1212" t="str">
        <f>'statement of marks'!HJ50</f>
        <v/>
      </c>
      <c r="N1403" s="1212"/>
      <c r="O1403" s="1212"/>
      <c r="P1403" s="1212" t="str">
        <f>'statement of marks'!HI50</f>
        <v/>
      </c>
      <c r="Q1403" s="1212"/>
      <c r="R1403" s="1212"/>
      <c r="S1403" s="1209" t="str">
        <f>'statement of marks'!HD50</f>
        <v/>
      </c>
      <c r="T1403" s="1209"/>
      <c r="U1403" s="1209"/>
      <c r="V1403" s="1211"/>
    </row>
    <row r="1404" spans="1:22" ht="16" customHeight="1">
      <c r="A1404" s="598"/>
      <c r="B1404" s="1089" t="s">
        <v>100</v>
      </c>
      <c r="C1404" s="1090"/>
      <c r="D1404" s="1081"/>
      <c r="E1404" s="1081"/>
      <c r="F1404" s="1081"/>
      <c r="G1404" s="1081"/>
      <c r="H1404" s="1081"/>
      <c r="I1404" s="1081"/>
      <c r="J1404" s="1081"/>
      <c r="K1404" s="1081"/>
      <c r="L1404" s="1081"/>
      <c r="M1404" s="1081"/>
      <c r="N1404" s="1081"/>
      <c r="O1404" s="1081"/>
      <c r="P1404" s="1081"/>
      <c r="Q1404" s="1081"/>
      <c r="R1404" s="1081"/>
      <c r="S1404" s="1081"/>
      <c r="T1404" s="1081"/>
      <c r="U1404" s="1081"/>
      <c r="V1404" s="1205"/>
    </row>
    <row r="1405" spans="1:22" ht="16" customHeight="1">
      <c r="A1405" s="598"/>
      <c r="B1405" s="1087" t="s">
        <v>80</v>
      </c>
      <c r="C1405" s="1088"/>
      <c r="D1405" s="1081"/>
      <c r="E1405" s="1081"/>
      <c r="F1405" s="1081"/>
      <c r="G1405" s="1081"/>
      <c r="H1405" s="1081"/>
      <c r="I1405" s="1081"/>
      <c r="J1405" s="1081"/>
      <c r="K1405" s="1081"/>
      <c r="L1405" s="1081"/>
      <c r="M1405" s="1081"/>
      <c r="N1405" s="1081"/>
      <c r="O1405" s="1081"/>
      <c r="P1405" s="1081"/>
      <c r="Q1405" s="1081"/>
      <c r="R1405" s="1081"/>
      <c r="S1405" s="1081"/>
      <c r="T1405" s="1081"/>
      <c r="U1405" s="1081"/>
      <c r="V1405" s="1205"/>
    </row>
    <row r="1406" spans="1:22" ht="16" customHeight="1">
      <c r="A1406" s="598"/>
      <c r="B1406" s="1089" t="s">
        <v>466</v>
      </c>
      <c r="C1406" s="1090"/>
      <c r="D1406" s="1081"/>
      <c r="E1406" s="1081"/>
      <c r="F1406" s="1081"/>
      <c r="G1406" s="1081"/>
      <c r="H1406" s="1081"/>
      <c r="I1406" s="1081"/>
      <c r="J1406" s="1081"/>
      <c r="K1406" s="1081"/>
      <c r="L1406" s="1081"/>
      <c r="M1406" s="1081"/>
      <c r="N1406" s="1081"/>
      <c r="O1406" s="1081"/>
      <c r="P1406" s="1081" t="s">
        <v>466</v>
      </c>
      <c r="Q1406" s="1081"/>
      <c r="R1406" s="1081"/>
      <c r="S1406" s="1081"/>
      <c r="T1406" s="1081"/>
      <c r="U1406" s="1081"/>
      <c r="V1406" s="1205"/>
    </row>
    <row r="1407" spans="1:22" ht="16" customHeight="1">
      <c r="A1407" s="598"/>
      <c r="B1407" s="1085" t="s">
        <v>101</v>
      </c>
      <c r="C1407" s="1086"/>
      <c r="D1407" s="1081"/>
      <c r="E1407" s="1081"/>
      <c r="F1407" s="1081"/>
      <c r="G1407" s="1081"/>
      <c r="H1407" s="1081"/>
      <c r="I1407" s="1081"/>
      <c r="J1407" s="1081"/>
      <c r="K1407" s="1081"/>
      <c r="L1407" s="1081"/>
      <c r="M1407" s="1081"/>
      <c r="N1407" s="1081"/>
      <c r="O1407" s="1081"/>
      <c r="P1407" s="1081"/>
      <c r="Q1407" s="1081"/>
      <c r="R1407" s="1081"/>
      <c r="S1407" s="1198" t="s">
        <v>101</v>
      </c>
      <c r="T1407" s="1198"/>
      <c r="U1407" s="1198"/>
      <c r="V1407" s="1199"/>
    </row>
    <row r="1408" spans="1:22" ht="16" customHeight="1" thickBot="1">
      <c r="A1408" s="600"/>
      <c r="B1408" s="1200" t="s">
        <v>102</v>
      </c>
      <c r="C1408" s="1201"/>
      <c r="D1408" s="1202"/>
      <c r="E1408" s="1202"/>
      <c r="F1408" s="1202"/>
      <c r="G1408" s="1202"/>
      <c r="H1408" s="1202"/>
      <c r="I1408" s="1202"/>
      <c r="J1408" s="1202"/>
      <c r="K1408" s="1202"/>
      <c r="L1408" s="1202"/>
      <c r="M1408" s="1202"/>
      <c r="N1408" s="1202"/>
      <c r="O1408" s="1202"/>
      <c r="P1408" s="1202"/>
      <c r="Q1408" s="1202"/>
      <c r="R1408" s="1202"/>
      <c r="S1408" s="1203" t="s">
        <v>163</v>
      </c>
      <c r="T1408" s="1203"/>
      <c r="U1408" s="1203"/>
      <c r="V1408" s="1204"/>
    </row>
    <row r="1409" spans="1:22" ht="16" customHeight="1">
      <c r="A1409" s="597"/>
      <c r="B1409" s="1216" t="s">
        <v>47</v>
      </c>
      <c r="C1409" s="1217"/>
      <c r="D1409" s="1217"/>
      <c r="E1409" s="1217"/>
      <c r="F1409" s="1217"/>
      <c r="G1409" s="1217"/>
      <c r="H1409" s="1217"/>
      <c r="I1409" s="1217"/>
      <c r="J1409" s="1217"/>
      <c r="K1409" s="1217"/>
      <c r="L1409" s="1217"/>
      <c r="M1409" s="1217"/>
      <c r="N1409" s="1217"/>
      <c r="O1409" s="1217"/>
      <c r="P1409" s="1217"/>
      <c r="Q1409" s="1217"/>
      <c r="R1409" s="1217"/>
      <c r="S1409" s="1217"/>
      <c r="T1409" s="1217"/>
      <c r="U1409" s="1217"/>
      <c r="V1409" s="1218"/>
    </row>
    <row r="1410" spans="1:22" ht="16" customHeight="1">
      <c r="A1410" s="598"/>
      <c r="B1410" s="1219" t="str">
        <f>'statement of marks'!$A$1</f>
        <v>jk- ck- ek/;fed fo|ky; uohu] fuEckgsM+k</v>
      </c>
      <c r="C1410" s="1220"/>
      <c r="D1410" s="1220"/>
      <c r="E1410" s="1220"/>
      <c r="F1410" s="1220"/>
      <c r="G1410" s="1220"/>
      <c r="H1410" s="1220"/>
      <c r="I1410" s="1220"/>
      <c r="J1410" s="1220"/>
      <c r="K1410" s="1220"/>
      <c r="L1410" s="1220"/>
      <c r="M1410" s="1220"/>
      <c r="N1410" s="1220"/>
      <c r="O1410" s="1220"/>
      <c r="P1410" s="1220"/>
      <c r="Q1410" s="1220"/>
      <c r="R1410" s="1220"/>
      <c r="S1410" s="1220"/>
      <c r="T1410" s="1220"/>
      <c r="U1410" s="1220"/>
      <c r="V1410" s="1221"/>
    </row>
    <row r="1411" spans="1:22" ht="16" customHeight="1">
      <c r="A1411" s="598"/>
      <c r="B1411" s="1114" t="s">
        <v>467</v>
      </c>
      <c r="C1411" s="1115"/>
      <c r="D1411" s="1119" t="str">
        <f>'statement of marks'!$H$3</f>
        <v>2015-16</v>
      </c>
      <c r="E1411" s="1119"/>
      <c r="F1411" s="1119"/>
      <c r="G1411" s="1119"/>
      <c r="H1411" s="1119"/>
      <c r="I1411" s="1119"/>
      <c r="J1411" s="1119"/>
      <c r="K1411" s="1119"/>
      <c r="L1411" s="1119"/>
      <c r="M1411" s="1119"/>
      <c r="N1411" s="1119"/>
      <c r="O1411" s="1119"/>
      <c r="P1411" s="1119"/>
      <c r="Q1411" s="1119"/>
      <c r="R1411" s="1119"/>
      <c r="S1411" s="1119"/>
      <c r="T1411" s="1119"/>
      <c r="U1411" s="1119"/>
      <c r="V1411" s="1196"/>
    </row>
    <row r="1412" spans="1:22" ht="16" customHeight="1">
      <c r="A1412" s="598"/>
      <c r="B1412" s="1114" t="s">
        <v>218</v>
      </c>
      <c r="C1412" s="1115"/>
      <c r="D1412" s="1115" t="str">
        <f>IF('statement of marks'!J51="","",'statement of marks'!J51)</f>
        <v/>
      </c>
      <c r="E1412" s="1115"/>
      <c r="F1412" s="1115"/>
      <c r="G1412" s="1115"/>
      <c r="H1412" s="1115"/>
      <c r="I1412" s="1115"/>
      <c r="J1412" s="1115"/>
      <c r="K1412" s="1115"/>
      <c r="L1412" s="1115"/>
      <c r="M1412" s="1115"/>
      <c r="N1412" s="1115"/>
      <c r="O1412" s="1115"/>
      <c r="P1412" s="1115"/>
      <c r="Q1412" s="1115"/>
      <c r="R1412" s="1115"/>
      <c r="S1412" s="1115"/>
      <c r="T1412" s="1115"/>
      <c r="U1412" s="1115"/>
      <c r="V1412" s="1197"/>
    </row>
    <row r="1413" spans="1:22" ht="16" customHeight="1">
      <c r="A1413" s="598"/>
      <c r="B1413" s="1114" t="s">
        <v>219</v>
      </c>
      <c r="C1413" s="1115"/>
      <c r="D1413" s="1115" t="str">
        <f>IF('statement of marks'!K51="","",'statement of marks'!K51)</f>
        <v/>
      </c>
      <c r="E1413" s="1115"/>
      <c r="F1413" s="1115"/>
      <c r="G1413" s="1115"/>
      <c r="H1413" s="1115"/>
      <c r="I1413" s="1115"/>
      <c r="J1413" s="1115"/>
      <c r="K1413" s="1115"/>
      <c r="L1413" s="1115"/>
      <c r="M1413" s="1115"/>
      <c r="N1413" s="1115"/>
      <c r="O1413" s="1115"/>
      <c r="P1413" s="1115"/>
      <c r="Q1413" s="1115"/>
      <c r="R1413" s="1115"/>
      <c r="S1413" s="1115"/>
      <c r="T1413" s="1115"/>
      <c r="U1413" s="1115"/>
      <c r="V1413" s="1197"/>
    </row>
    <row r="1414" spans="1:22" ht="16" customHeight="1">
      <c r="A1414" s="598"/>
      <c r="B1414" s="1114" t="s">
        <v>220</v>
      </c>
      <c r="C1414" s="1115"/>
      <c r="D1414" s="1115" t="str">
        <f>IF('statement of marks'!L51="","",'statement of marks'!L51)</f>
        <v/>
      </c>
      <c r="E1414" s="1115"/>
      <c r="F1414" s="1115"/>
      <c r="G1414" s="1115"/>
      <c r="H1414" s="1115"/>
      <c r="I1414" s="1115"/>
      <c r="J1414" s="1115"/>
      <c r="K1414" s="1115"/>
      <c r="L1414" s="1115"/>
      <c r="M1414" s="1115"/>
      <c r="N1414" s="1115"/>
      <c r="O1414" s="1115"/>
      <c r="P1414" s="1115"/>
      <c r="Q1414" s="1115"/>
      <c r="R1414" s="1115"/>
      <c r="S1414" s="1115"/>
      <c r="T1414" s="1115"/>
      <c r="U1414" s="1115"/>
      <c r="V1414" s="1197"/>
    </row>
    <row r="1415" spans="1:22" ht="16" customHeight="1">
      <c r="A1415" s="598"/>
      <c r="B1415" s="1114" t="s">
        <v>221</v>
      </c>
      <c r="C1415" s="1115"/>
      <c r="D1415" s="1119" t="str">
        <f>'statement of marks'!$G$3</f>
        <v>6 A</v>
      </c>
      <c r="E1415" s="1119"/>
      <c r="F1415" s="1119"/>
      <c r="G1415" s="1115" t="s">
        <v>9</v>
      </c>
      <c r="H1415" s="1115"/>
      <c r="I1415" s="1115"/>
      <c r="J1415" s="1119" t="str">
        <f>IF('statement of marks'!D51="","",'statement of marks'!D51)</f>
        <v/>
      </c>
      <c r="K1415" s="1119"/>
      <c r="L1415" s="1119"/>
      <c r="M1415" s="1115" t="s">
        <v>222</v>
      </c>
      <c r="N1415" s="1115"/>
      <c r="O1415" s="1115"/>
      <c r="P1415" s="1119" t="str">
        <f>IF('statement of marks'!F51="","",'statement of marks'!F51)</f>
        <v/>
      </c>
      <c r="Q1415" s="1119"/>
      <c r="R1415" s="1119"/>
      <c r="S1415" s="1214" t="str">
        <f>IF('statement of marks'!$J$3="","",'statement of marks'!$J$3)</f>
        <v xml:space="preserve">fo|ky; dk Mk;l dksM+ </v>
      </c>
      <c r="T1415" s="1214"/>
      <c r="U1415" s="1214"/>
      <c r="V1415" s="1215"/>
    </row>
    <row r="1416" spans="1:22" ht="16" customHeight="1">
      <c r="A1416" s="598"/>
      <c r="B1416" s="601" t="s">
        <v>0</v>
      </c>
      <c r="C1416" s="602"/>
      <c r="D1416" s="1121" t="str">
        <f>IF('statement of marks'!H51="","",'statement of marks'!H51)</f>
        <v/>
      </c>
      <c r="E1416" s="1121"/>
      <c r="F1416" s="1121"/>
      <c r="G1416" s="1115" t="str">
        <f>IF('statement of marks'!I51="","",'statement of marks'!I51)</f>
        <v/>
      </c>
      <c r="H1416" s="1115"/>
      <c r="I1416" s="1115"/>
      <c r="J1416" s="1115"/>
      <c r="K1416" s="1115"/>
      <c r="L1416" s="1115"/>
      <c r="M1416" s="1115"/>
      <c r="N1416" s="1115"/>
      <c r="O1416" s="1115"/>
      <c r="P1416" s="1115"/>
      <c r="Q1416" s="1115"/>
      <c r="R1416" s="1115"/>
      <c r="S1416" s="1190" t="str">
        <f>IF('statement of marks'!$K$3="","",'statement of marks'!$K$3)</f>
        <v xml:space="preserve">08291009401   </v>
      </c>
      <c r="T1416" s="1190"/>
      <c r="U1416" s="1190"/>
      <c r="V1416" s="1191"/>
    </row>
    <row r="1417" spans="1:22" ht="16" customHeight="1">
      <c r="A1417" s="598"/>
      <c r="B1417" s="561" t="s">
        <v>28</v>
      </c>
      <c r="C1417" s="603" t="s">
        <v>97</v>
      </c>
      <c r="D1417" s="1081" t="s">
        <v>1</v>
      </c>
      <c r="E1417" s="1081"/>
      <c r="F1417" s="1081"/>
      <c r="G1417" s="1081" t="s">
        <v>21</v>
      </c>
      <c r="H1417" s="1081"/>
      <c r="I1417" s="1081"/>
      <c r="J1417" s="1081" t="s">
        <v>68</v>
      </c>
      <c r="K1417" s="1081"/>
      <c r="L1417" s="1081"/>
      <c r="M1417" s="1081" t="s">
        <v>98</v>
      </c>
      <c r="N1417" s="1081"/>
      <c r="O1417" s="1081"/>
      <c r="P1417" s="1192" t="s">
        <v>278</v>
      </c>
      <c r="Q1417" s="1193" t="s">
        <v>459</v>
      </c>
      <c r="R1417" s="1193"/>
      <c r="S1417" s="1193"/>
      <c r="T1417" s="1194" t="s">
        <v>458</v>
      </c>
      <c r="U1417" s="1194"/>
      <c r="V1417" s="1195"/>
    </row>
    <row r="1418" spans="1:22" ht="16" customHeight="1">
      <c r="A1418" s="598"/>
      <c r="B1418" s="561"/>
      <c r="C1418" s="603"/>
      <c r="D1418" s="596" t="s">
        <v>468</v>
      </c>
      <c r="E1418" s="596" t="s">
        <v>469</v>
      </c>
      <c r="F1418" s="604" t="s">
        <v>2</v>
      </c>
      <c r="G1418" s="596" t="s">
        <v>468</v>
      </c>
      <c r="H1418" s="596" t="s">
        <v>469</v>
      </c>
      <c r="I1418" s="604" t="s">
        <v>2</v>
      </c>
      <c r="J1418" s="596" t="s">
        <v>468</v>
      </c>
      <c r="K1418" s="596" t="s">
        <v>469</v>
      </c>
      <c r="L1418" s="604" t="s">
        <v>2</v>
      </c>
      <c r="M1418" s="596" t="s">
        <v>468</v>
      </c>
      <c r="N1418" s="596" t="s">
        <v>469</v>
      </c>
      <c r="O1418" s="604" t="s">
        <v>2</v>
      </c>
      <c r="P1418" s="1192"/>
      <c r="Q1418" s="596" t="s">
        <v>468</v>
      </c>
      <c r="R1418" s="596" t="s">
        <v>469</v>
      </c>
      <c r="S1418" s="608" t="s">
        <v>2</v>
      </c>
      <c r="T1418" s="618" t="s">
        <v>304</v>
      </c>
      <c r="U1418" s="619" t="s">
        <v>5</v>
      </c>
      <c r="V1418" s="620" t="s">
        <v>464</v>
      </c>
    </row>
    <row r="1419" spans="1:22" ht="16" customHeight="1">
      <c r="A1419" s="599"/>
      <c r="B1419" s="1178" t="s">
        <v>3</v>
      </c>
      <c r="C1419" s="1179"/>
      <c r="D1419" s="579">
        <f>IF('statement of marks'!M$6="","",'statement of marks'!M$6)</f>
        <v>5</v>
      </c>
      <c r="E1419" s="579">
        <f>IF('statement of marks'!N$6="","",'statement of marks'!N$6)</f>
        <v>5</v>
      </c>
      <c r="F1419" s="605">
        <f>IF('statement of marks'!O$6="","",'statement of marks'!O$6)</f>
        <v>10</v>
      </c>
      <c r="G1419" s="579">
        <f>IF('statement of marks'!P$6="","",'statement of marks'!P$6)</f>
        <v>5</v>
      </c>
      <c r="H1419" s="579">
        <f>IF('statement of marks'!Q$6="","",'statement of marks'!Q$6)</f>
        <v>5</v>
      </c>
      <c r="I1419" s="605">
        <f>IF('statement of marks'!R$6="","",'statement of marks'!R$6)</f>
        <v>10</v>
      </c>
      <c r="J1419" s="579">
        <f>IF('statement of marks'!S$6="","",'statement of marks'!S$6)</f>
        <v>5</v>
      </c>
      <c r="K1419" s="579">
        <f>IF('statement of marks'!T$6="","",'statement of marks'!T$6)</f>
        <v>5</v>
      </c>
      <c r="L1419" s="605">
        <f>IF('statement of marks'!U$6="","",'statement of marks'!U$6)</f>
        <v>10</v>
      </c>
      <c r="M1419" s="579">
        <f>IF('statement of marks'!W$6="","",'statement of marks'!W$6)</f>
        <v>50</v>
      </c>
      <c r="N1419" s="579">
        <f>IF('statement of marks'!X$6="","",'statement of marks'!X$6)</f>
        <v>20</v>
      </c>
      <c r="O1419" s="605">
        <f>IF('statement of marks'!Y$6="","",'statement of marks'!Y$6)</f>
        <v>70</v>
      </c>
      <c r="P1419" s="580">
        <f>IF('statement of marks'!Z$6="","",'statement of marks'!Z$6)</f>
        <v>100</v>
      </c>
      <c r="Q1419" s="579">
        <f>IF('statement of marks'!AA$6="","",'statement of marks'!AA$6)</f>
        <v>70</v>
      </c>
      <c r="R1419" s="579">
        <f>IF('statement of marks'!AB$6="","",'statement of marks'!AB$6)</f>
        <v>30</v>
      </c>
      <c r="S1419" s="605">
        <f>IF('statement of marks'!AC$6="","",'statement of marks'!AC$6)</f>
        <v>100</v>
      </c>
      <c r="T1419" s="615">
        <f>IF('statement of marks'!AD$6="","",'statement of marks'!AD$6)</f>
        <v>200</v>
      </c>
      <c r="U1419" s="615" t="str">
        <f>IF('statement of marks'!AE$6="","",'statement of marks'!AE$6)</f>
        <v/>
      </c>
      <c r="V1419" s="621" t="str">
        <f>IF('statement of marks'!AF$6="","",'statement of marks'!AF$6)</f>
        <v/>
      </c>
    </row>
    <row r="1420" spans="1:22" ht="16" customHeight="1">
      <c r="A1420" s="598"/>
      <c r="B1420" s="1114" t="str">
        <f>IF('statement of marks'!$M$3="","",'statement of marks'!$M$3)</f>
        <v>fgUnh</v>
      </c>
      <c r="C1420" s="1115"/>
      <c r="D1420" s="275" t="str">
        <f>IF('statement of marks'!M51="","",'statement of marks'!M51)</f>
        <v/>
      </c>
      <c r="E1420" s="275" t="str">
        <f>IF('statement of marks'!N51="","",'statement of marks'!N51)</f>
        <v/>
      </c>
      <c r="F1420" s="606" t="str">
        <f>IF('statement of marks'!O51="","",'statement of marks'!O51)</f>
        <v/>
      </c>
      <c r="G1420" s="275" t="str">
        <f>IF('statement of marks'!P51="","",'statement of marks'!P51)</f>
        <v/>
      </c>
      <c r="H1420" s="275" t="str">
        <f>IF('statement of marks'!Q51="","",'statement of marks'!Q51)</f>
        <v/>
      </c>
      <c r="I1420" s="606" t="str">
        <f>IF('statement of marks'!R51="","",'statement of marks'!R51)</f>
        <v/>
      </c>
      <c r="J1420" s="275" t="str">
        <f>IF('statement of marks'!S51="","",'statement of marks'!S51)</f>
        <v/>
      </c>
      <c r="K1420" s="275" t="str">
        <f>IF('statement of marks'!T51="","",'statement of marks'!T51)</f>
        <v/>
      </c>
      <c r="L1420" s="606" t="str">
        <f>IF('statement of marks'!U51="","",'statement of marks'!U51)</f>
        <v/>
      </c>
      <c r="M1420" s="275" t="str">
        <f>IF('statement of marks'!W51="","",'statement of marks'!W51)</f>
        <v/>
      </c>
      <c r="N1420" s="275" t="str">
        <f>IF('statement of marks'!X51="","",'statement of marks'!X51)</f>
        <v/>
      </c>
      <c r="O1420" s="606" t="str">
        <f>IF('statement of marks'!Y51="","",'statement of marks'!Y51)</f>
        <v/>
      </c>
      <c r="P1420" s="277" t="str">
        <f>IF('statement of marks'!Z51="","",'statement of marks'!Z51)</f>
        <v/>
      </c>
      <c r="Q1420" s="275" t="str">
        <f>IF('statement of marks'!AA51="","",'statement of marks'!AA51)</f>
        <v/>
      </c>
      <c r="R1420" s="275" t="str">
        <f>IF('statement of marks'!AB51="","",'statement of marks'!AB51)</f>
        <v/>
      </c>
      <c r="S1420" s="606" t="str">
        <f>IF('statement of marks'!AC51="","",'statement of marks'!AC51)</f>
        <v/>
      </c>
      <c r="T1420" s="578" t="str">
        <f>IF('statement of marks'!AD51="","",'statement of marks'!AD51)</f>
        <v/>
      </c>
      <c r="U1420" s="578" t="str">
        <f>IF('statement of marks'!AE51="","",'statement of marks'!AE51)</f>
        <v/>
      </c>
      <c r="V1420" s="612" t="str">
        <f>IF('statement of marks'!AF51="","",'statement of marks'!AF51)</f>
        <v/>
      </c>
    </row>
    <row r="1421" spans="1:22" ht="16" customHeight="1">
      <c r="A1421" s="598"/>
      <c r="B1421" s="1114" t="str">
        <f>IF('statement of marks'!$AI$3="","",'statement of marks'!$AI$3)</f>
        <v>vaxszth</v>
      </c>
      <c r="C1421" s="1115"/>
      <c r="D1421" s="275" t="str">
        <f>IF('statement of marks'!AI51="","",'statement of marks'!AI51)</f>
        <v/>
      </c>
      <c r="E1421" s="275" t="str">
        <f>IF('statement of marks'!AJ51="","",'statement of marks'!AJ51)</f>
        <v/>
      </c>
      <c r="F1421" s="606" t="str">
        <f>IF('statement of marks'!AK51="","",'statement of marks'!AK51)</f>
        <v/>
      </c>
      <c r="G1421" s="275" t="str">
        <f>IF('statement of marks'!AL51="","",'statement of marks'!AL51)</f>
        <v/>
      </c>
      <c r="H1421" s="275" t="str">
        <f>IF('statement of marks'!AM51="","",'statement of marks'!AM51)</f>
        <v/>
      </c>
      <c r="I1421" s="606" t="str">
        <f>IF('statement of marks'!AN51="","",'statement of marks'!AN51)</f>
        <v/>
      </c>
      <c r="J1421" s="275" t="str">
        <f>IF('statement of marks'!AO51="","",'statement of marks'!AO51)</f>
        <v/>
      </c>
      <c r="K1421" s="275" t="str">
        <f>IF('statement of marks'!AP51="","",'statement of marks'!AP51)</f>
        <v/>
      </c>
      <c r="L1421" s="606" t="str">
        <f>IF('statement of marks'!AQ51="","",'statement of marks'!AQ51)</f>
        <v/>
      </c>
      <c r="M1421" s="275" t="str">
        <f>IF('statement of marks'!AS51="","",'statement of marks'!AS51)</f>
        <v/>
      </c>
      <c r="N1421" s="275" t="str">
        <f>IF('statement of marks'!AT51="","",'statement of marks'!AT51)</f>
        <v/>
      </c>
      <c r="O1421" s="606" t="str">
        <f>IF('statement of marks'!AU51="","",'statement of marks'!AU51)</f>
        <v/>
      </c>
      <c r="P1421" s="277" t="str">
        <f>IF('statement of marks'!AV51="","",'statement of marks'!AV51)</f>
        <v/>
      </c>
      <c r="Q1421" s="275" t="str">
        <f>IF('statement of marks'!AW51="","",'statement of marks'!AW51)</f>
        <v/>
      </c>
      <c r="R1421" s="275" t="str">
        <f>IF('statement of marks'!AX51="","",'statement of marks'!AX51)</f>
        <v/>
      </c>
      <c r="S1421" s="606" t="str">
        <f>IF('statement of marks'!AY51="","",'statement of marks'!AY51)</f>
        <v/>
      </c>
      <c r="T1421" s="578" t="str">
        <f>IF('statement of marks'!AZ51="","",'statement of marks'!AZ51)</f>
        <v/>
      </c>
      <c r="U1421" s="578" t="str">
        <f>IF('statement of marks'!BA51="","",'statement of marks'!BA51)</f>
        <v/>
      </c>
      <c r="V1421" s="612" t="str">
        <f>IF('statement of marks'!BB51="","",'statement of marks'!BB51)</f>
        <v/>
      </c>
    </row>
    <row r="1422" spans="1:22" ht="16" customHeight="1">
      <c r="A1422" s="598"/>
      <c r="B1422" s="1114" t="str">
        <f>IF('statement of marks'!BE51="s","laLd`r",IF('statement of marks'!BE51="u","mnwZ",IF('statement of marks'!BE51="g","xqtjkrh",IF('statement of marks'!BE51="p","iatkch",IF('statement of marks'!BE51="sd","fla/kh","r`rh; Hkk""kk")))))</f>
        <v>r`rh; Hkk"kk</v>
      </c>
      <c r="C1422" s="1115"/>
      <c r="D1422" s="275" t="str">
        <f>IF('statement of marks'!BF51="","",'statement of marks'!BF51)</f>
        <v/>
      </c>
      <c r="E1422" s="275" t="str">
        <f>IF('statement of marks'!BG51="","",'statement of marks'!BG51)</f>
        <v/>
      </c>
      <c r="F1422" s="606" t="str">
        <f>IF('statement of marks'!BH51="","",'statement of marks'!BH51)</f>
        <v/>
      </c>
      <c r="G1422" s="275" t="str">
        <f>IF('statement of marks'!BI51="","",'statement of marks'!BI51)</f>
        <v/>
      </c>
      <c r="H1422" s="275" t="str">
        <f>IF('statement of marks'!BJ51="","",'statement of marks'!BJ51)</f>
        <v/>
      </c>
      <c r="I1422" s="606" t="str">
        <f>IF('statement of marks'!BK51="","",'statement of marks'!BK51)</f>
        <v/>
      </c>
      <c r="J1422" s="275" t="str">
        <f>IF('statement of marks'!BL51="","",'statement of marks'!BL51)</f>
        <v/>
      </c>
      <c r="K1422" s="275" t="str">
        <f>IF('statement of marks'!BM51="","",'statement of marks'!BM51)</f>
        <v/>
      </c>
      <c r="L1422" s="606" t="str">
        <f>IF('statement of marks'!BN51="","",'statement of marks'!BN51)</f>
        <v/>
      </c>
      <c r="M1422" s="275" t="str">
        <f>IF('statement of marks'!BP51="","",'statement of marks'!BP51)</f>
        <v/>
      </c>
      <c r="N1422" s="275" t="str">
        <f>IF('statement of marks'!BQ51="","",'statement of marks'!BQ51)</f>
        <v/>
      </c>
      <c r="O1422" s="606" t="str">
        <f>IF('statement of marks'!BR51="","",'statement of marks'!BR51)</f>
        <v/>
      </c>
      <c r="P1422" s="277" t="str">
        <f>IF('statement of marks'!BS51="","",'statement of marks'!BS51)</f>
        <v/>
      </c>
      <c r="Q1422" s="275" t="str">
        <f>IF('statement of marks'!BT51="","",'statement of marks'!BT51)</f>
        <v/>
      </c>
      <c r="R1422" s="275" t="str">
        <f>IF('statement of marks'!BU51="","",'statement of marks'!BU51)</f>
        <v/>
      </c>
      <c r="S1422" s="606" t="str">
        <f>IF('statement of marks'!BV51="","",'statement of marks'!BV51)</f>
        <v/>
      </c>
      <c r="T1422" s="578" t="str">
        <f>IF('statement of marks'!BW51="","",'statement of marks'!BW51)</f>
        <v/>
      </c>
      <c r="U1422" s="578" t="str">
        <f>IF('statement of marks'!BX51="","",'statement of marks'!BX51)</f>
        <v/>
      </c>
      <c r="V1422" s="612" t="str">
        <f>IF('statement of marks'!BY51="","",'statement of marks'!BY51)</f>
        <v/>
      </c>
    </row>
    <row r="1423" spans="1:22" ht="16" customHeight="1">
      <c r="A1423" s="598"/>
      <c r="B1423" s="1114" t="str">
        <f>IF('statement of marks'!$CB$3="","",'statement of marks'!$CB$3)</f>
        <v>xf.kr</v>
      </c>
      <c r="C1423" s="1115"/>
      <c r="D1423" s="275" t="str">
        <f>IF('statement of marks'!CB51="","",'statement of marks'!CB51)</f>
        <v/>
      </c>
      <c r="E1423" s="275" t="str">
        <f>IF('statement of marks'!CC51="","",'statement of marks'!CC51)</f>
        <v/>
      </c>
      <c r="F1423" s="606" t="str">
        <f>IF('statement of marks'!CD51="","",'statement of marks'!CD51)</f>
        <v/>
      </c>
      <c r="G1423" s="275" t="str">
        <f>IF('statement of marks'!CE51="","",'statement of marks'!CE51)</f>
        <v/>
      </c>
      <c r="H1423" s="275" t="str">
        <f>IF('statement of marks'!CF51="","",'statement of marks'!CF51)</f>
        <v/>
      </c>
      <c r="I1423" s="606" t="str">
        <f>IF('statement of marks'!CG51="","",'statement of marks'!CG51)</f>
        <v/>
      </c>
      <c r="J1423" s="275" t="str">
        <f>IF('statement of marks'!CH51="","",'statement of marks'!CH51)</f>
        <v/>
      </c>
      <c r="K1423" s="275" t="str">
        <f>IF('statement of marks'!CI51="","",'statement of marks'!CI51)</f>
        <v/>
      </c>
      <c r="L1423" s="606" t="str">
        <f>IF('statement of marks'!CJ51="","",'statement of marks'!CJ51)</f>
        <v/>
      </c>
      <c r="M1423" s="275" t="str">
        <f>IF('statement of marks'!CL51="","",'statement of marks'!CL51)</f>
        <v/>
      </c>
      <c r="N1423" s="275" t="str">
        <f>IF('statement of marks'!CM51="","",'statement of marks'!CM51)</f>
        <v/>
      </c>
      <c r="O1423" s="606" t="str">
        <f>IF('statement of marks'!CN51="","",'statement of marks'!CN51)</f>
        <v/>
      </c>
      <c r="P1423" s="277" t="str">
        <f>IF('statement of marks'!CO51="","",'statement of marks'!CO51)</f>
        <v/>
      </c>
      <c r="Q1423" s="275" t="str">
        <f>IF('statement of marks'!CP51="","",'statement of marks'!CP51)</f>
        <v/>
      </c>
      <c r="R1423" s="275" t="str">
        <f>IF('statement of marks'!CQ51="","",'statement of marks'!CQ51)</f>
        <v/>
      </c>
      <c r="S1423" s="606" t="str">
        <f>IF('statement of marks'!CR51="","",'statement of marks'!CR51)</f>
        <v/>
      </c>
      <c r="T1423" s="578" t="str">
        <f>IF('statement of marks'!CS51="","",'statement of marks'!CS51)</f>
        <v/>
      </c>
      <c r="U1423" s="578" t="str">
        <f>IF('statement of marks'!CT51="","",'statement of marks'!CT51)</f>
        <v/>
      </c>
      <c r="V1423" s="612" t="str">
        <f>IF('statement of marks'!CU51="","",'statement of marks'!CU51)</f>
        <v/>
      </c>
    </row>
    <row r="1424" spans="1:22" ht="16" customHeight="1">
      <c r="A1424" s="598"/>
      <c r="B1424" s="1114" t="str">
        <f>IF('statement of marks'!$CX$3="","",'statement of marks'!$CX$3)</f>
        <v>foKku</v>
      </c>
      <c r="C1424" s="1115"/>
      <c r="D1424" s="275" t="str">
        <f>IF('statement of marks'!CX51="","",'statement of marks'!CX51)</f>
        <v/>
      </c>
      <c r="E1424" s="275" t="str">
        <f>IF('statement of marks'!CY51="","",'statement of marks'!CY51)</f>
        <v/>
      </c>
      <c r="F1424" s="606" t="str">
        <f>IF('statement of marks'!CZ51="","",'statement of marks'!CZ51)</f>
        <v/>
      </c>
      <c r="G1424" s="275" t="str">
        <f>IF('statement of marks'!DA51="","",'statement of marks'!DA51)</f>
        <v/>
      </c>
      <c r="H1424" s="275" t="str">
        <f>IF('statement of marks'!DB51="","",'statement of marks'!DB51)</f>
        <v/>
      </c>
      <c r="I1424" s="606" t="str">
        <f>IF('statement of marks'!DC51="","",'statement of marks'!DC51)</f>
        <v/>
      </c>
      <c r="J1424" s="275" t="str">
        <f>IF('statement of marks'!DD51="","",'statement of marks'!DD51)</f>
        <v/>
      </c>
      <c r="K1424" s="275" t="str">
        <f>IF('statement of marks'!DE51="","",'statement of marks'!DE51)</f>
        <v/>
      </c>
      <c r="L1424" s="606" t="str">
        <f>IF('statement of marks'!DF51="","",'statement of marks'!DF51)</f>
        <v/>
      </c>
      <c r="M1424" s="275" t="str">
        <f>IF('statement of marks'!DH51="","",'statement of marks'!DH51)</f>
        <v/>
      </c>
      <c r="N1424" s="275" t="str">
        <f>IF('statement of marks'!DI51="","",'statement of marks'!DI51)</f>
        <v/>
      </c>
      <c r="O1424" s="606" t="str">
        <f>IF('statement of marks'!DJ51="","",'statement of marks'!DJ51)</f>
        <v/>
      </c>
      <c r="P1424" s="277" t="str">
        <f>IF('statement of marks'!DK51="","",'statement of marks'!DK51)</f>
        <v/>
      </c>
      <c r="Q1424" s="275" t="str">
        <f>IF('statement of marks'!DL51="","",'statement of marks'!DL51)</f>
        <v/>
      </c>
      <c r="R1424" s="275" t="str">
        <f>IF('statement of marks'!DM51="","",'statement of marks'!DM51)</f>
        <v/>
      </c>
      <c r="S1424" s="606" t="str">
        <f>IF('statement of marks'!DN51="","",'statement of marks'!DN51)</f>
        <v/>
      </c>
      <c r="T1424" s="578" t="str">
        <f>IF('statement of marks'!DO51="","",'statement of marks'!DO51)</f>
        <v/>
      </c>
      <c r="U1424" s="578" t="str">
        <f>IF('statement of marks'!DP51="","",'statement of marks'!DP51)</f>
        <v/>
      </c>
      <c r="V1424" s="612" t="str">
        <f>IF('statement of marks'!DQ51="","",'statement of marks'!DQ51)</f>
        <v/>
      </c>
    </row>
    <row r="1425" spans="1:22" ht="16" customHeight="1">
      <c r="A1425" s="598"/>
      <c r="B1425" s="1114" t="str">
        <f>IF('statement of marks'!$DT$3="","",'statement of marks'!$DT$3)</f>
        <v>lkekftd foKku</v>
      </c>
      <c r="C1425" s="1115"/>
      <c r="D1425" s="275" t="str">
        <f>IF('statement of marks'!DT51="","",'statement of marks'!DT51)</f>
        <v/>
      </c>
      <c r="E1425" s="275" t="str">
        <f>IF('statement of marks'!DU51="","",'statement of marks'!DU51)</f>
        <v/>
      </c>
      <c r="F1425" s="606" t="str">
        <f>IF('statement of marks'!DV51="","",'statement of marks'!DV51)</f>
        <v/>
      </c>
      <c r="G1425" s="275" t="str">
        <f>IF('statement of marks'!DW51="","",'statement of marks'!DW51)</f>
        <v/>
      </c>
      <c r="H1425" s="275" t="str">
        <f>IF('statement of marks'!DX51="","",'statement of marks'!DX51)</f>
        <v/>
      </c>
      <c r="I1425" s="606" t="str">
        <f>IF('statement of marks'!DY51="","",'statement of marks'!DY51)</f>
        <v/>
      </c>
      <c r="J1425" s="275" t="str">
        <f>IF('statement of marks'!DZ51="","",'statement of marks'!DZ51)</f>
        <v/>
      </c>
      <c r="K1425" s="275" t="str">
        <f>IF('statement of marks'!EA51="","",'statement of marks'!EA51)</f>
        <v/>
      </c>
      <c r="L1425" s="606" t="str">
        <f>IF('statement of marks'!EB51="","",'statement of marks'!EB51)</f>
        <v/>
      </c>
      <c r="M1425" s="275" t="str">
        <f>IF('statement of marks'!ED51="","",'statement of marks'!ED51)</f>
        <v/>
      </c>
      <c r="N1425" s="275" t="str">
        <f>IF('statement of marks'!EE51="","",'statement of marks'!EE51)</f>
        <v/>
      </c>
      <c r="O1425" s="606" t="str">
        <f>IF('statement of marks'!EF51="","",'statement of marks'!EF51)</f>
        <v/>
      </c>
      <c r="P1425" s="277" t="str">
        <f>IF('statement of marks'!EG51="","",'statement of marks'!EG51)</f>
        <v/>
      </c>
      <c r="Q1425" s="275" t="str">
        <f>IF('statement of marks'!EH51="","",'statement of marks'!EH51)</f>
        <v/>
      </c>
      <c r="R1425" s="275" t="str">
        <f>IF('statement of marks'!EI51="","",'statement of marks'!EI51)</f>
        <v/>
      </c>
      <c r="S1425" s="606" t="str">
        <f>IF('statement of marks'!EJ51="","",'statement of marks'!EJ51)</f>
        <v/>
      </c>
      <c r="T1425" s="578" t="str">
        <f>IF('statement of marks'!EK51="","",'statement of marks'!EK51)</f>
        <v/>
      </c>
      <c r="U1425" s="578" t="str">
        <f>IF('statement of marks'!EL51="","",'statement of marks'!EL51)</f>
        <v/>
      </c>
      <c r="V1425" s="612" t="str">
        <f>IF('statement of marks'!EM51="","",'statement of marks'!EM51)</f>
        <v/>
      </c>
    </row>
    <row r="1426" spans="1:22" ht="16" customHeight="1">
      <c r="A1426" s="598"/>
      <c r="B1426" s="1117" t="s">
        <v>271</v>
      </c>
      <c r="C1426" s="1118"/>
      <c r="D1426" s="1081" t="s">
        <v>1</v>
      </c>
      <c r="E1426" s="1081"/>
      <c r="F1426" s="1081"/>
      <c r="G1426" s="1081" t="s">
        <v>21</v>
      </c>
      <c r="H1426" s="1081"/>
      <c r="I1426" s="1081"/>
      <c r="J1426" s="1081" t="s">
        <v>272</v>
      </c>
      <c r="K1426" s="1081"/>
      <c r="L1426" s="1081"/>
      <c r="M1426" s="1081" t="s">
        <v>68</v>
      </c>
      <c r="N1426" s="1081"/>
      <c r="O1426" s="1081"/>
      <c r="P1426" s="1081" t="s">
        <v>463</v>
      </c>
      <c r="Q1426" s="1081"/>
      <c r="R1426" s="1081"/>
      <c r="S1426" s="609"/>
      <c r="T1426" s="1187" t="s">
        <v>458</v>
      </c>
      <c r="U1426" s="1188"/>
      <c r="V1426" s="1189"/>
    </row>
    <row r="1427" spans="1:22" ht="16" customHeight="1">
      <c r="A1427" s="599"/>
      <c r="B1427" s="1175" t="s">
        <v>3</v>
      </c>
      <c r="C1427" s="1176"/>
      <c r="D1427" s="1177">
        <f>IF('statement of marks'!EP$6="","",'statement of marks'!EP$6)</f>
        <v>20</v>
      </c>
      <c r="E1427" s="1177"/>
      <c r="F1427" s="1177"/>
      <c r="G1427" s="1177">
        <f>IF('statement of marks'!EQ$6="","",'statement of marks'!EQ$6)</f>
        <v>20</v>
      </c>
      <c r="H1427" s="1177"/>
      <c r="I1427" s="1177"/>
      <c r="J1427" s="1177">
        <f>IF('statement of marks'!ES$6="","",'statement of marks'!ES$6)</f>
        <v>20</v>
      </c>
      <c r="K1427" s="1177"/>
      <c r="L1427" s="1177"/>
      <c r="M1427" s="1177">
        <f>IF('statement of marks'!ER$6="","",'statement of marks'!ER$6)</f>
        <v>20</v>
      </c>
      <c r="N1427" s="1177"/>
      <c r="O1427" s="1177"/>
      <c r="P1427" s="1177">
        <f>IF('statement of marks'!ET$6="","",'statement of marks'!ET$6)</f>
        <v>20</v>
      </c>
      <c r="Q1427" s="1177"/>
      <c r="R1427" s="1177"/>
      <c r="S1427" s="610" t="str">
        <f>IF('statement of marks'!FE$6="","",'statement of marks'!EX$6)</f>
        <v/>
      </c>
      <c r="T1427" s="615">
        <f>IF('statement of marks'!EU$6="","",'statement of marks'!EU$6)</f>
        <v>100</v>
      </c>
      <c r="U1427" s="616" t="s">
        <v>5</v>
      </c>
      <c r="V1427" s="617" t="s">
        <v>464</v>
      </c>
    </row>
    <row r="1428" spans="1:22" ht="16" customHeight="1">
      <c r="A1428" s="598"/>
      <c r="B1428" s="1114" t="str">
        <f>IF('statement of marks'!$EP$3="","",'statement of marks'!$EP$3)</f>
        <v>dk;kZuqHko</v>
      </c>
      <c r="C1428" s="1115"/>
      <c r="D1428" s="1103" t="str">
        <f>IF('statement of marks'!EP51="","",'statement of marks'!EP51)</f>
        <v/>
      </c>
      <c r="E1428" s="1103"/>
      <c r="F1428" s="1103"/>
      <c r="G1428" s="1103" t="str">
        <f>IF('statement of marks'!EQ51="","",'statement of marks'!EQ51)</f>
        <v/>
      </c>
      <c r="H1428" s="1103"/>
      <c r="I1428" s="1103"/>
      <c r="J1428" s="1103" t="str">
        <f>IF('statement of marks'!ES51="","",'statement of marks'!ES51)</f>
        <v/>
      </c>
      <c r="K1428" s="1103"/>
      <c r="L1428" s="1103"/>
      <c r="M1428" s="1103" t="str">
        <f>IF('statement of marks'!ER51="","",'statement of marks'!ER51)</f>
        <v/>
      </c>
      <c r="N1428" s="1103"/>
      <c r="O1428" s="1103"/>
      <c r="P1428" s="1103" t="str">
        <f>IF('statement of marks'!ET51="","",'statement of marks'!ET51)</f>
        <v/>
      </c>
      <c r="Q1428" s="1103"/>
      <c r="R1428" s="1103"/>
      <c r="S1428" s="611"/>
      <c r="T1428" s="613" t="str">
        <f>IF('statement of marks'!EU51="","",'statement of marks'!EU51)</f>
        <v/>
      </c>
      <c r="U1428" s="613" t="str">
        <f>IF('statement of marks'!EV51="","",'statement of marks'!EV51)</f>
        <v/>
      </c>
      <c r="V1428" s="614" t="str">
        <f>IF('statement of marks'!EW51="","",'statement of marks'!EW51)</f>
        <v/>
      </c>
    </row>
    <row r="1429" spans="1:22" ht="16" customHeight="1">
      <c r="A1429" s="598"/>
      <c r="B1429" s="1112" t="str">
        <f>IF('statement of marks'!$EZ$3="","",'statement of marks'!$EZ$3)</f>
        <v>dyk f'k{kk</v>
      </c>
      <c r="C1429" s="1113"/>
      <c r="D1429" s="1103" t="str">
        <f>IF('statement of marks'!EZ51="","",'statement of marks'!EZ51)</f>
        <v/>
      </c>
      <c r="E1429" s="1103"/>
      <c r="F1429" s="1103"/>
      <c r="G1429" s="1103" t="str">
        <f>IF('statement of marks'!FA51="","",'statement of marks'!FA51)</f>
        <v/>
      </c>
      <c r="H1429" s="1103"/>
      <c r="I1429" s="1103"/>
      <c r="J1429" s="1103" t="str">
        <f>IF('statement of marks'!FC51="","",'statement of marks'!FC51)</f>
        <v/>
      </c>
      <c r="K1429" s="1103"/>
      <c r="L1429" s="1103"/>
      <c r="M1429" s="1103" t="str">
        <f>IF('statement of marks'!FB51="","",'statement of marks'!FB51)</f>
        <v/>
      </c>
      <c r="N1429" s="1103"/>
      <c r="O1429" s="1103"/>
      <c r="P1429" s="1103" t="str">
        <f>IF('statement of marks'!FD51="","",'statement of marks'!FD51)</f>
        <v/>
      </c>
      <c r="Q1429" s="1103"/>
      <c r="R1429" s="1103"/>
      <c r="S1429" s="611"/>
      <c r="T1429" s="613" t="str">
        <f>IF('statement of marks'!FE51="","",'statement of marks'!FE51)</f>
        <v/>
      </c>
      <c r="U1429" s="613" t="str">
        <f>IF('statement of marks'!FF51="","",'statement of marks'!FF51)</f>
        <v/>
      </c>
      <c r="V1429" s="614" t="str">
        <f>IF('statement of marks'!FG51="","",'statement of marks'!FG51)</f>
        <v/>
      </c>
    </row>
    <row r="1430" spans="1:22" ht="16" customHeight="1">
      <c r="A1430" s="598"/>
      <c r="B1430" s="1109" t="str">
        <f>IF('statement of marks'!$FJ$3="","",'statement of marks'!$FJ$3)</f>
        <v>LokLF; ,oe~ 'kkjhfjd f'k{kk</v>
      </c>
      <c r="C1430" s="1110"/>
      <c r="D1430" s="1103" t="str">
        <f>IF('statement of marks'!FJ51="","",'statement of marks'!FJ51)</f>
        <v/>
      </c>
      <c r="E1430" s="1103"/>
      <c r="F1430" s="1103"/>
      <c r="G1430" s="1103" t="str">
        <f>IF('statement of marks'!FK51="","",'statement of marks'!FK51)</f>
        <v/>
      </c>
      <c r="H1430" s="1103"/>
      <c r="I1430" s="1103"/>
      <c r="J1430" s="1103" t="str">
        <f>IF('statement of marks'!FM51="","",'statement of marks'!FM51)</f>
        <v/>
      </c>
      <c r="K1430" s="1103"/>
      <c r="L1430" s="1103"/>
      <c r="M1430" s="1103" t="str">
        <f>IF('statement of marks'!FL51="","",'statement of marks'!FL51)</f>
        <v/>
      </c>
      <c r="N1430" s="1103"/>
      <c r="O1430" s="1103"/>
      <c r="P1430" s="1103" t="str">
        <f>IF('statement of marks'!FN51="","",'statement of marks'!FN51)</f>
        <v/>
      </c>
      <c r="Q1430" s="1103"/>
      <c r="R1430" s="1103"/>
      <c r="S1430" s="611"/>
      <c r="T1430" s="613" t="str">
        <f>IF('statement of marks'!FO51="","",'statement of marks'!FO51)</f>
        <v/>
      </c>
      <c r="U1430" s="613" t="str">
        <f>IF('statement of marks'!FP51="","",'statement of marks'!FP51)</f>
        <v/>
      </c>
      <c r="V1430" s="614" t="str">
        <f>IF('statement of marks'!FQ51="","",'statement of marks'!FQ51)</f>
        <v/>
      </c>
    </row>
    <row r="1431" spans="1:22" ht="16" customHeight="1">
      <c r="A1431" s="598"/>
      <c r="B1431" s="1104" t="s">
        <v>273</v>
      </c>
      <c r="C1431" s="1105"/>
      <c r="D1431" s="1213" t="str">
        <f>details!$DZ$3</f>
        <v>vxLr rd</v>
      </c>
      <c r="E1431" s="1213"/>
      <c r="F1431" s="1213"/>
      <c r="G1431" s="1213" t="str">
        <f>details!$ED$3</f>
        <v>vDVwcj rd</v>
      </c>
      <c r="H1431" s="1213"/>
      <c r="I1431" s="1213"/>
      <c r="J1431" s="1213" t="str">
        <f>details!$EL$3</f>
        <v>Qjojh rd</v>
      </c>
      <c r="K1431" s="1213"/>
      <c r="L1431" s="1213"/>
      <c r="M1431" s="1213" t="str">
        <f>details!$EH$3</f>
        <v>fnlEcj rd</v>
      </c>
      <c r="N1431" s="1213"/>
      <c r="O1431" s="1213"/>
      <c r="P1431" s="1213" t="str">
        <f>details!$EP$3</f>
        <v>loZ ;ksx</v>
      </c>
      <c r="Q1431" s="1213"/>
      <c r="R1431" s="1213"/>
      <c r="S1431" s="1222" t="s">
        <v>475</v>
      </c>
      <c r="T1431" s="1223"/>
      <c r="U1431" s="1223"/>
      <c r="V1431" s="1224"/>
    </row>
    <row r="1432" spans="1:22" ht="16" customHeight="1">
      <c r="A1432" s="598"/>
      <c r="B1432" s="1100" t="s">
        <v>99</v>
      </c>
      <c r="C1432" s="1101"/>
      <c r="D1432" s="1102" t="str">
        <f>IF(details!EA51="","",details!EA51)</f>
        <v/>
      </c>
      <c r="E1432" s="1102"/>
      <c r="F1432" s="1102"/>
      <c r="G1432" s="1102" t="str">
        <f>IF(details!EE51="","",details!EE51)</f>
        <v/>
      </c>
      <c r="H1432" s="1102"/>
      <c r="I1432" s="1102"/>
      <c r="J1432" s="1102" t="str">
        <f>IF(details!EM51="","",details!EM51)</f>
        <v/>
      </c>
      <c r="K1432" s="1102"/>
      <c r="L1432" s="1102"/>
      <c r="M1432" s="1102" t="str">
        <f>IF(details!EI51="","",details!EI51)</f>
        <v/>
      </c>
      <c r="N1432" s="1102"/>
      <c r="O1432" s="1102"/>
      <c r="P1432" s="1102" t="str">
        <f>IF(details!EQ51="","",details!EQ51)</f>
        <v/>
      </c>
      <c r="Q1432" s="1102"/>
      <c r="R1432" s="1102"/>
      <c r="S1432" s="1225">
        <v>41757</v>
      </c>
      <c r="T1432" s="1226"/>
      <c r="U1432" s="1226"/>
      <c r="V1432" s="1227"/>
    </row>
    <row r="1433" spans="1:22" ht="16" customHeight="1">
      <c r="A1433" s="598"/>
      <c r="B1433" s="1094" t="s">
        <v>15</v>
      </c>
      <c r="C1433" s="1095"/>
      <c r="D1433" s="1096" t="str">
        <f>IF(details!DZ51="","",details!DZ51)</f>
        <v/>
      </c>
      <c r="E1433" s="1096"/>
      <c r="F1433" s="1096"/>
      <c r="G1433" s="1096" t="str">
        <f>IF(details!ED51="","",details!ED51)</f>
        <v/>
      </c>
      <c r="H1433" s="1096"/>
      <c r="I1433" s="1096"/>
      <c r="J1433" s="1096" t="str">
        <f>IF(details!EL51="","",details!EL51)</f>
        <v/>
      </c>
      <c r="K1433" s="1096"/>
      <c r="L1433" s="1096"/>
      <c r="M1433" s="1096" t="str">
        <f>IF(details!EH51="","",details!EH51)</f>
        <v/>
      </c>
      <c r="N1433" s="1096"/>
      <c r="O1433" s="1096"/>
      <c r="P1433" s="1096" t="str">
        <f>IF(details!EP51="","",details!EP51)</f>
        <v/>
      </c>
      <c r="Q1433" s="1096"/>
      <c r="R1433" s="1096"/>
      <c r="S1433" s="1228"/>
      <c r="T1433" s="1229"/>
      <c r="U1433" s="1229"/>
      <c r="V1433" s="1230"/>
    </row>
    <row r="1434" spans="1:22" ht="16" customHeight="1">
      <c r="A1434" s="1206"/>
      <c r="B1434" s="1207" t="s">
        <v>473</v>
      </c>
      <c r="C1434" s="1208"/>
      <c r="D1434" s="1209" t="s">
        <v>3</v>
      </c>
      <c r="E1434" s="1209"/>
      <c r="F1434" s="1209"/>
      <c r="G1434" s="1209" t="s">
        <v>389</v>
      </c>
      <c r="H1434" s="1209"/>
      <c r="I1434" s="1209"/>
      <c r="J1434" s="1209" t="s">
        <v>5</v>
      </c>
      <c r="K1434" s="1209"/>
      <c r="L1434" s="1209"/>
      <c r="M1434" s="1209" t="s">
        <v>465</v>
      </c>
      <c r="N1434" s="1209"/>
      <c r="O1434" s="1209"/>
      <c r="P1434" s="1210" t="s">
        <v>306</v>
      </c>
      <c r="Q1434" s="1210"/>
      <c r="R1434" s="1210"/>
      <c r="S1434" s="1209" t="s">
        <v>473</v>
      </c>
      <c r="T1434" s="1209"/>
      <c r="U1434" s="1209"/>
      <c r="V1434" s="1211"/>
    </row>
    <row r="1435" spans="1:22" ht="16" customHeight="1">
      <c r="A1435" s="1206"/>
      <c r="B1435" s="1207"/>
      <c r="C1435" s="1208"/>
      <c r="D1435" s="1212" t="str">
        <f>'statement of marks'!HE51</f>
        <v/>
      </c>
      <c r="E1435" s="1212"/>
      <c r="F1435" s="1212"/>
      <c r="G1435" s="1212" t="str">
        <f>'statement of marks'!HF51</f>
        <v/>
      </c>
      <c r="H1435" s="1212"/>
      <c r="I1435" s="1212"/>
      <c r="J1435" s="1212" t="str">
        <f>'statement of marks'!HG51</f>
        <v/>
      </c>
      <c r="K1435" s="1212"/>
      <c r="L1435" s="1212"/>
      <c r="M1435" s="1212" t="str">
        <f>'statement of marks'!HJ51</f>
        <v/>
      </c>
      <c r="N1435" s="1212"/>
      <c r="O1435" s="1212"/>
      <c r="P1435" s="1212" t="str">
        <f>'statement of marks'!HI51</f>
        <v/>
      </c>
      <c r="Q1435" s="1212"/>
      <c r="R1435" s="1212"/>
      <c r="S1435" s="1209" t="str">
        <f>'statement of marks'!HD51</f>
        <v/>
      </c>
      <c r="T1435" s="1209"/>
      <c r="U1435" s="1209"/>
      <c r="V1435" s="1211"/>
    </row>
    <row r="1436" spans="1:22" ht="16" customHeight="1">
      <c r="A1436" s="598"/>
      <c r="B1436" s="1089" t="s">
        <v>100</v>
      </c>
      <c r="C1436" s="1090"/>
      <c r="D1436" s="1081"/>
      <c r="E1436" s="1081"/>
      <c r="F1436" s="1081"/>
      <c r="G1436" s="1081"/>
      <c r="H1436" s="1081"/>
      <c r="I1436" s="1081"/>
      <c r="J1436" s="1081"/>
      <c r="K1436" s="1081"/>
      <c r="L1436" s="1081"/>
      <c r="M1436" s="1081"/>
      <c r="N1436" s="1081"/>
      <c r="O1436" s="1081"/>
      <c r="P1436" s="1081"/>
      <c r="Q1436" s="1081"/>
      <c r="R1436" s="1081"/>
      <c r="S1436" s="1081"/>
      <c r="T1436" s="1081"/>
      <c r="U1436" s="1081"/>
      <c r="V1436" s="1205"/>
    </row>
    <row r="1437" spans="1:22" ht="16" customHeight="1">
      <c r="A1437" s="598"/>
      <c r="B1437" s="1087" t="s">
        <v>80</v>
      </c>
      <c r="C1437" s="1088"/>
      <c r="D1437" s="1081"/>
      <c r="E1437" s="1081"/>
      <c r="F1437" s="1081"/>
      <c r="G1437" s="1081"/>
      <c r="H1437" s="1081"/>
      <c r="I1437" s="1081"/>
      <c r="J1437" s="1081"/>
      <c r="K1437" s="1081"/>
      <c r="L1437" s="1081"/>
      <c r="M1437" s="1081"/>
      <c r="N1437" s="1081"/>
      <c r="O1437" s="1081"/>
      <c r="P1437" s="1081"/>
      <c r="Q1437" s="1081"/>
      <c r="R1437" s="1081"/>
      <c r="S1437" s="1081"/>
      <c r="T1437" s="1081"/>
      <c r="U1437" s="1081"/>
      <c r="V1437" s="1205"/>
    </row>
    <row r="1438" spans="1:22" ht="16" customHeight="1">
      <c r="A1438" s="598"/>
      <c r="B1438" s="1089" t="s">
        <v>466</v>
      </c>
      <c r="C1438" s="1090"/>
      <c r="D1438" s="1081"/>
      <c r="E1438" s="1081"/>
      <c r="F1438" s="1081"/>
      <c r="G1438" s="1081"/>
      <c r="H1438" s="1081"/>
      <c r="I1438" s="1081"/>
      <c r="J1438" s="1081"/>
      <c r="K1438" s="1081"/>
      <c r="L1438" s="1081"/>
      <c r="M1438" s="1081"/>
      <c r="N1438" s="1081"/>
      <c r="O1438" s="1081"/>
      <c r="P1438" s="1081" t="s">
        <v>466</v>
      </c>
      <c r="Q1438" s="1081"/>
      <c r="R1438" s="1081"/>
      <c r="S1438" s="1081"/>
      <c r="T1438" s="1081"/>
      <c r="U1438" s="1081"/>
      <c r="V1438" s="1205"/>
    </row>
    <row r="1439" spans="1:22" ht="16" customHeight="1">
      <c r="A1439" s="598"/>
      <c r="B1439" s="1085" t="s">
        <v>101</v>
      </c>
      <c r="C1439" s="1086"/>
      <c r="D1439" s="1081"/>
      <c r="E1439" s="1081"/>
      <c r="F1439" s="1081"/>
      <c r="G1439" s="1081"/>
      <c r="H1439" s="1081"/>
      <c r="I1439" s="1081"/>
      <c r="J1439" s="1081"/>
      <c r="K1439" s="1081"/>
      <c r="L1439" s="1081"/>
      <c r="M1439" s="1081"/>
      <c r="N1439" s="1081"/>
      <c r="O1439" s="1081"/>
      <c r="P1439" s="1081"/>
      <c r="Q1439" s="1081"/>
      <c r="R1439" s="1081"/>
      <c r="S1439" s="1198" t="s">
        <v>101</v>
      </c>
      <c r="T1439" s="1198"/>
      <c r="U1439" s="1198"/>
      <c r="V1439" s="1199"/>
    </row>
    <row r="1440" spans="1:22" ht="16" customHeight="1" thickBot="1">
      <c r="A1440" s="600"/>
      <c r="B1440" s="1200" t="s">
        <v>102</v>
      </c>
      <c r="C1440" s="1201"/>
      <c r="D1440" s="1202"/>
      <c r="E1440" s="1202"/>
      <c r="F1440" s="1202"/>
      <c r="G1440" s="1202"/>
      <c r="H1440" s="1202"/>
      <c r="I1440" s="1202"/>
      <c r="J1440" s="1202"/>
      <c r="K1440" s="1202"/>
      <c r="L1440" s="1202"/>
      <c r="M1440" s="1202"/>
      <c r="N1440" s="1202"/>
      <c r="O1440" s="1202"/>
      <c r="P1440" s="1202"/>
      <c r="Q1440" s="1202"/>
      <c r="R1440" s="1202"/>
      <c r="S1440" s="1203" t="s">
        <v>163</v>
      </c>
      <c r="T1440" s="1203"/>
      <c r="U1440" s="1203"/>
      <c r="V1440" s="1204"/>
    </row>
    <row r="1441" spans="1:22" ht="16" customHeight="1">
      <c r="A1441" s="597"/>
      <c r="B1441" s="1216" t="s">
        <v>47</v>
      </c>
      <c r="C1441" s="1217"/>
      <c r="D1441" s="1217"/>
      <c r="E1441" s="1217"/>
      <c r="F1441" s="1217"/>
      <c r="G1441" s="1217"/>
      <c r="H1441" s="1217"/>
      <c r="I1441" s="1217"/>
      <c r="J1441" s="1217"/>
      <c r="K1441" s="1217"/>
      <c r="L1441" s="1217"/>
      <c r="M1441" s="1217"/>
      <c r="N1441" s="1217"/>
      <c r="O1441" s="1217"/>
      <c r="P1441" s="1217"/>
      <c r="Q1441" s="1217"/>
      <c r="R1441" s="1217"/>
      <c r="S1441" s="1217"/>
      <c r="T1441" s="1217"/>
      <c r="U1441" s="1217"/>
      <c r="V1441" s="1218"/>
    </row>
    <row r="1442" spans="1:22" ht="16" customHeight="1">
      <c r="A1442" s="598"/>
      <c r="B1442" s="1219" t="str">
        <f>'statement of marks'!$A$1</f>
        <v>jk- ck- ek/;fed fo|ky; uohu] fuEckgsM+k</v>
      </c>
      <c r="C1442" s="1220"/>
      <c r="D1442" s="1220"/>
      <c r="E1442" s="1220"/>
      <c r="F1442" s="1220"/>
      <c r="G1442" s="1220"/>
      <c r="H1442" s="1220"/>
      <c r="I1442" s="1220"/>
      <c r="J1442" s="1220"/>
      <c r="K1442" s="1220"/>
      <c r="L1442" s="1220"/>
      <c r="M1442" s="1220"/>
      <c r="N1442" s="1220"/>
      <c r="O1442" s="1220"/>
      <c r="P1442" s="1220"/>
      <c r="Q1442" s="1220"/>
      <c r="R1442" s="1220"/>
      <c r="S1442" s="1220"/>
      <c r="T1442" s="1220"/>
      <c r="U1442" s="1220"/>
      <c r="V1442" s="1221"/>
    </row>
    <row r="1443" spans="1:22" ht="16" customHeight="1">
      <c r="A1443" s="598"/>
      <c r="B1443" s="1114" t="s">
        <v>467</v>
      </c>
      <c r="C1443" s="1115"/>
      <c r="D1443" s="1119" t="str">
        <f>'statement of marks'!$H$3</f>
        <v>2015-16</v>
      </c>
      <c r="E1443" s="1119"/>
      <c r="F1443" s="1119"/>
      <c r="G1443" s="1119"/>
      <c r="H1443" s="1119"/>
      <c r="I1443" s="1119"/>
      <c r="J1443" s="1119"/>
      <c r="K1443" s="1119"/>
      <c r="L1443" s="1119"/>
      <c r="M1443" s="1119"/>
      <c r="N1443" s="1119"/>
      <c r="O1443" s="1119"/>
      <c r="P1443" s="1119"/>
      <c r="Q1443" s="1119"/>
      <c r="R1443" s="1119"/>
      <c r="S1443" s="1119"/>
      <c r="T1443" s="1119"/>
      <c r="U1443" s="1119"/>
      <c r="V1443" s="1196"/>
    </row>
    <row r="1444" spans="1:22" ht="16" customHeight="1">
      <c r="A1444" s="598"/>
      <c r="B1444" s="1114" t="s">
        <v>218</v>
      </c>
      <c r="C1444" s="1115"/>
      <c r="D1444" s="1115" t="str">
        <f>IF('statement of marks'!J52="","",'statement of marks'!J52)</f>
        <v/>
      </c>
      <c r="E1444" s="1115"/>
      <c r="F1444" s="1115"/>
      <c r="G1444" s="1115"/>
      <c r="H1444" s="1115"/>
      <c r="I1444" s="1115"/>
      <c r="J1444" s="1115"/>
      <c r="K1444" s="1115"/>
      <c r="L1444" s="1115"/>
      <c r="M1444" s="1115"/>
      <c r="N1444" s="1115"/>
      <c r="O1444" s="1115"/>
      <c r="P1444" s="1115"/>
      <c r="Q1444" s="1115"/>
      <c r="R1444" s="1115"/>
      <c r="S1444" s="1115"/>
      <c r="T1444" s="1115"/>
      <c r="U1444" s="1115"/>
      <c r="V1444" s="1197"/>
    </row>
    <row r="1445" spans="1:22" ht="16" customHeight="1">
      <c r="A1445" s="598"/>
      <c r="B1445" s="1114" t="s">
        <v>219</v>
      </c>
      <c r="C1445" s="1115"/>
      <c r="D1445" s="1115" t="str">
        <f>IF('statement of marks'!K52="","",'statement of marks'!K52)</f>
        <v/>
      </c>
      <c r="E1445" s="1115"/>
      <c r="F1445" s="1115"/>
      <c r="G1445" s="1115"/>
      <c r="H1445" s="1115"/>
      <c r="I1445" s="1115"/>
      <c r="J1445" s="1115"/>
      <c r="K1445" s="1115"/>
      <c r="L1445" s="1115"/>
      <c r="M1445" s="1115"/>
      <c r="N1445" s="1115"/>
      <c r="O1445" s="1115"/>
      <c r="P1445" s="1115"/>
      <c r="Q1445" s="1115"/>
      <c r="R1445" s="1115"/>
      <c r="S1445" s="1115"/>
      <c r="T1445" s="1115"/>
      <c r="U1445" s="1115"/>
      <c r="V1445" s="1197"/>
    </row>
    <row r="1446" spans="1:22" ht="16" customHeight="1">
      <c r="A1446" s="598"/>
      <c r="B1446" s="1114" t="s">
        <v>220</v>
      </c>
      <c r="C1446" s="1115"/>
      <c r="D1446" s="1115" t="str">
        <f>IF('statement of marks'!L52="","",'statement of marks'!L52)</f>
        <v/>
      </c>
      <c r="E1446" s="1115"/>
      <c r="F1446" s="1115"/>
      <c r="G1446" s="1115"/>
      <c r="H1446" s="1115"/>
      <c r="I1446" s="1115"/>
      <c r="J1446" s="1115"/>
      <c r="K1446" s="1115"/>
      <c r="L1446" s="1115"/>
      <c r="M1446" s="1115"/>
      <c r="N1446" s="1115"/>
      <c r="O1446" s="1115"/>
      <c r="P1446" s="1115"/>
      <c r="Q1446" s="1115"/>
      <c r="R1446" s="1115"/>
      <c r="S1446" s="1115"/>
      <c r="T1446" s="1115"/>
      <c r="U1446" s="1115"/>
      <c r="V1446" s="1197"/>
    </row>
    <row r="1447" spans="1:22" ht="16" customHeight="1">
      <c r="A1447" s="598"/>
      <c r="B1447" s="1114" t="s">
        <v>221</v>
      </c>
      <c r="C1447" s="1115"/>
      <c r="D1447" s="1119" t="str">
        <f>'statement of marks'!$G$3</f>
        <v>6 A</v>
      </c>
      <c r="E1447" s="1119"/>
      <c r="F1447" s="1119"/>
      <c r="G1447" s="1115" t="s">
        <v>9</v>
      </c>
      <c r="H1447" s="1115"/>
      <c r="I1447" s="1115"/>
      <c r="J1447" s="1119" t="str">
        <f>IF('statement of marks'!D52="","",'statement of marks'!D52)</f>
        <v/>
      </c>
      <c r="K1447" s="1119"/>
      <c r="L1447" s="1119"/>
      <c r="M1447" s="1115" t="s">
        <v>222</v>
      </c>
      <c r="N1447" s="1115"/>
      <c r="O1447" s="1115"/>
      <c r="P1447" s="1119" t="str">
        <f>IF('statement of marks'!F52="","",'statement of marks'!F52)</f>
        <v/>
      </c>
      <c r="Q1447" s="1119"/>
      <c r="R1447" s="1119"/>
      <c r="S1447" s="1214" t="str">
        <f>IF('statement of marks'!$J$3="","",'statement of marks'!$J$3)</f>
        <v xml:space="preserve">fo|ky; dk Mk;l dksM+ </v>
      </c>
      <c r="T1447" s="1214"/>
      <c r="U1447" s="1214"/>
      <c r="V1447" s="1215"/>
    </row>
    <row r="1448" spans="1:22" ht="16" customHeight="1">
      <c r="A1448" s="598"/>
      <c r="B1448" s="601" t="s">
        <v>0</v>
      </c>
      <c r="C1448" s="602"/>
      <c r="D1448" s="1121" t="str">
        <f>IF('statement of marks'!H52="","",'statement of marks'!H52)</f>
        <v/>
      </c>
      <c r="E1448" s="1121"/>
      <c r="F1448" s="1121"/>
      <c r="G1448" s="1115" t="str">
        <f>IF('statement of marks'!I52="","",'statement of marks'!I52)</f>
        <v/>
      </c>
      <c r="H1448" s="1115"/>
      <c r="I1448" s="1115"/>
      <c r="J1448" s="1115"/>
      <c r="K1448" s="1115"/>
      <c r="L1448" s="1115"/>
      <c r="M1448" s="1115"/>
      <c r="N1448" s="1115"/>
      <c r="O1448" s="1115"/>
      <c r="P1448" s="1115"/>
      <c r="Q1448" s="1115"/>
      <c r="R1448" s="1115"/>
      <c r="S1448" s="1190" t="str">
        <f>IF('statement of marks'!$K$3="","",'statement of marks'!$K$3)</f>
        <v xml:space="preserve">08291009401   </v>
      </c>
      <c r="T1448" s="1190"/>
      <c r="U1448" s="1190"/>
      <c r="V1448" s="1191"/>
    </row>
    <row r="1449" spans="1:22" ht="16" customHeight="1">
      <c r="A1449" s="598"/>
      <c r="B1449" s="561" t="s">
        <v>28</v>
      </c>
      <c r="C1449" s="603" t="s">
        <v>97</v>
      </c>
      <c r="D1449" s="1081" t="s">
        <v>1</v>
      </c>
      <c r="E1449" s="1081"/>
      <c r="F1449" s="1081"/>
      <c r="G1449" s="1081" t="s">
        <v>21</v>
      </c>
      <c r="H1449" s="1081"/>
      <c r="I1449" s="1081"/>
      <c r="J1449" s="1081" t="s">
        <v>68</v>
      </c>
      <c r="K1449" s="1081"/>
      <c r="L1449" s="1081"/>
      <c r="M1449" s="1081" t="s">
        <v>98</v>
      </c>
      <c r="N1449" s="1081"/>
      <c r="O1449" s="1081"/>
      <c r="P1449" s="1192" t="s">
        <v>278</v>
      </c>
      <c r="Q1449" s="1193" t="s">
        <v>459</v>
      </c>
      <c r="R1449" s="1193"/>
      <c r="S1449" s="1193"/>
      <c r="T1449" s="1194" t="s">
        <v>458</v>
      </c>
      <c r="U1449" s="1194"/>
      <c r="V1449" s="1195"/>
    </row>
    <row r="1450" spans="1:22" ht="16" customHeight="1">
      <c r="A1450" s="598"/>
      <c r="B1450" s="561"/>
      <c r="C1450" s="603"/>
      <c r="D1450" s="596" t="s">
        <v>468</v>
      </c>
      <c r="E1450" s="596" t="s">
        <v>469</v>
      </c>
      <c r="F1450" s="604" t="s">
        <v>2</v>
      </c>
      <c r="G1450" s="596" t="s">
        <v>468</v>
      </c>
      <c r="H1450" s="596" t="s">
        <v>469</v>
      </c>
      <c r="I1450" s="604" t="s">
        <v>2</v>
      </c>
      <c r="J1450" s="596" t="s">
        <v>468</v>
      </c>
      <c r="K1450" s="596" t="s">
        <v>469</v>
      </c>
      <c r="L1450" s="604" t="s">
        <v>2</v>
      </c>
      <c r="M1450" s="596" t="s">
        <v>468</v>
      </c>
      <c r="N1450" s="596" t="s">
        <v>469</v>
      </c>
      <c r="O1450" s="604" t="s">
        <v>2</v>
      </c>
      <c r="P1450" s="1192"/>
      <c r="Q1450" s="596" t="s">
        <v>468</v>
      </c>
      <c r="R1450" s="596" t="s">
        <v>469</v>
      </c>
      <c r="S1450" s="608" t="s">
        <v>2</v>
      </c>
      <c r="T1450" s="618" t="s">
        <v>304</v>
      </c>
      <c r="U1450" s="619" t="s">
        <v>5</v>
      </c>
      <c r="V1450" s="620" t="s">
        <v>464</v>
      </c>
    </row>
    <row r="1451" spans="1:22" ht="16" customHeight="1">
      <c r="A1451" s="599"/>
      <c r="B1451" s="1178" t="s">
        <v>3</v>
      </c>
      <c r="C1451" s="1179"/>
      <c r="D1451" s="579">
        <f>IF('statement of marks'!M$6="","",'statement of marks'!M$6)</f>
        <v>5</v>
      </c>
      <c r="E1451" s="579">
        <f>IF('statement of marks'!N$6="","",'statement of marks'!N$6)</f>
        <v>5</v>
      </c>
      <c r="F1451" s="605">
        <f>IF('statement of marks'!O$6="","",'statement of marks'!O$6)</f>
        <v>10</v>
      </c>
      <c r="G1451" s="579">
        <f>IF('statement of marks'!P$6="","",'statement of marks'!P$6)</f>
        <v>5</v>
      </c>
      <c r="H1451" s="579">
        <f>IF('statement of marks'!Q$6="","",'statement of marks'!Q$6)</f>
        <v>5</v>
      </c>
      <c r="I1451" s="605">
        <f>IF('statement of marks'!R$6="","",'statement of marks'!R$6)</f>
        <v>10</v>
      </c>
      <c r="J1451" s="579">
        <f>IF('statement of marks'!S$6="","",'statement of marks'!S$6)</f>
        <v>5</v>
      </c>
      <c r="K1451" s="579">
        <f>IF('statement of marks'!T$6="","",'statement of marks'!T$6)</f>
        <v>5</v>
      </c>
      <c r="L1451" s="605">
        <f>IF('statement of marks'!U$6="","",'statement of marks'!U$6)</f>
        <v>10</v>
      </c>
      <c r="M1451" s="579">
        <f>IF('statement of marks'!W$6="","",'statement of marks'!W$6)</f>
        <v>50</v>
      </c>
      <c r="N1451" s="579">
        <f>IF('statement of marks'!X$6="","",'statement of marks'!X$6)</f>
        <v>20</v>
      </c>
      <c r="O1451" s="605">
        <f>IF('statement of marks'!Y$6="","",'statement of marks'!Y$6)</f>
        <v>70</v>
      </c>
      <c r="P1451" s="580">
        <f>IF('statement of marks'!Z$6="","",'statement of marks'!Z$6)</f>
        <v>100</v>
      </c>
      <c r="Q1451" s="579">
        <f>IF('statement of marks'!AA$6="","",'statement of marks'!AA$6)</f>
        <v>70</v>
      </c>
      <c r="R1451" s="579">
        <f>IF('statement of marks'!AB$6="","",'statement of marks'!AB$6)</f>
        <v>30</v>
      </c>
      <c r="S1451" s="605">
        <f>IF('statement of marks'!AC$6="","",'statement of marks'!AC$6)</f>
        <v>100</v>
      </c>
      <c r="T1451" s="615">
        <f>IF('statement of marks'!AD$6="","",'statement of marks'!AD$6)</f>
        <v>200</v>
      </c>
      <c r="U1451" s="615" t="str">
        <f>IF('statement of marks'!AE$6="","",'statement of marks'!AE$6)</f>
        <v/>
      </c>
      <c r="V1451" s="621" t="str">
        <f>IF('statement of marks'!AF$6="","",'statement of marks'!AF$6)</f>
        <v/>
      </c>
    </row>
    <row r="1452" spans="1:22" ht="16" customHeight="1">
      <c r="A1452" s="598"/>
      <c r="B1452" s="1114" t="str">
        <f>IF('statement of marks'!$M$3="","",'statement of marks'!$M$3)</f>
        <v>fgUnh</v>
      </c>
      <c r="C1452" s="1115"/>
      <c r="D1452" s="275" t="str">
        <f>IF('statement of marks'!M52="","",'statement of marks'!M52)</f>
        <v/>
      </c>
      <c r="E1452" s="275" t="str">
        <f>IF('statement of marks'!N52="","",'statement of marks'!N52)</f>
        <v/>
      </c>
      <c r="F1452" s="606" t="str">
        <f>IF('statement of marks'!O52="","",'statement of marks'!O52)</f>
        <v/>
      </c>
      <c r="G1452" s="275" t="str">
        <f>IF('statement of marks'!P52="","",'statement of marks'!P52)</f>
        <v/>
      </c>
      <c r="H1452" s="275" t="str">
        <f>IF('statement of marks'!Q52="","",'statement of marks'!Q52)</f>
        <v/>
      </c>
      <c r="I1452" s="606" t="str">
        <f>IF('statement of marks'!R52="","",'statement of marks'!R52)</f>
        <v/>
      </c>
      <c r="J1452" s="275" t="str">
        <f>IF('statement of marks'!S52="","",'statement of marks'!S52)</f>
        <v/>
      </c>
      <c r="K1452" s="275" t="str">
        <f>IF('statement of marks'!T52="","",'statement of marks'!T52)</f>
        <v/>
      </c>
      <c r="L1452" s="606" t="str">
        <f>IF('statement of marks'!U52="","",'statement of marks'!U52)</f>
        <v/>
      </c>
      <c r="M1452" s="275" t="str">
        <f>IF('statement of marks'!W52="","",'statement of marks'!W52)</f>
        <v/>
      </c>
      <c r="N1452" s="275" t="str">
        <f>IF('statement of marks'!X52="","",'statement of marks'!X52)</f>
        <v/>
      </c>
      <c r="O1452" s="606" t="str">
        <f>IF('statement of marks'!Y52="","",'statement of marks'!Y52)</f>
        <v/>
      </c>
      <c r="P1452" s="277" t="str">
        <f>IF('statement of marks'!Z52="","",'statement of marks'!Z52)</f>
        <v/>
      </c>
      <c r="Q1452" s="275" t="str">
        <f>IF('statement of marks'!AA52="","",'statement of marks'!AA52)</f>
        <v/>
      </c>
      <c r="R1452" s="275" t="str">
        <f>IF('statement of marks'!AB52="","",'statement of marks'!AB52)</f>
        <v/>
      </c>
      <c r="S1452" s="606" t="str">
        <f>IF('statement of marks'!AC52="","",'statement of marks'!AC52)</f>
        <v/>
      </c>
      <c r="T1452" s="578" t="str">
        <f>IF('statement of marks'!AD52="","",'statement of marks'!AD52)</f>
        <v/>
      </c>
      <c r="U1452" s="578" t="str">
        <f>IF('statement of marks'!AE52="","",'statement of marks'!AE52)</f>
        <v/>
      </c>
      <c r="V1452" s="612" t="str">
        <f>IF('statement of marks'!AF52="","",'statement of marks'!AF52)</f>
        <v/>
      </c>
    </row>
    <row r="1453" spans="1:22" ht="16" customHeight="1">
      <c r="A1453" s="598"/>
      <c r="B1453" s="1114" t="str">
        <f>IF('statement of marks'!$AI$3="","",'statement of marks'!$AI$3)</f>
        <v>vaxszth</v>
      </c>
      <c r="C1453" s="1115"/>
      <c r="D1453" s="275" t="str">
        <f>IF('statement of marks'!AI52="","",'statement of marks'!AI52)</f>
        <v/>
      </c>
      <c r="E1453" s="275" t="str">
        <f>IF('statement of marks'!AJ52="","",'statement of marks'!AJ52)</f>
        <v/>
      </c>
      <c r="F1453" s="606" t="str">
        <f>IF('statement of marks'!AK52="","",'statement of marks'!AK52)</f>
        <v/>
      </c>
      <c r="G1453" s="275" t="str">
        <f>IF('statement of marks'!AL52="","",'statement of marks'!AL52)</f>
        <v/>
      </c>
      <c r="H1453" s="275" t="str">
        <f>IF('statement of marks'!AM52="","",'statement of marks'!AM52)</f>
        <v/>
      </c>
      <c r="I1453" s="606" t="str">
        <f>IF('statement of marks'!AN52="","",'statement of marks'!AN52)</f>
        <v/>
      </c>
      <c r="J1453" s="275" t="str">
        <f>IF('statement of marks'!AO52="","",'statement of marks'!AO52)</f>
        <v/>
      </c>
      <c r="K1453" s="275" t="str">
        <f>IF('statement of marks'!AP52="","",'statement of marks'!AP52)</f>
        <v/>
      </c>
      <c r="L1453" s="606" t="str">
        <f>IF('statement of marks'!AQ52="","",'statement of marks'!AQ52)</f>
        <v/>
      </c>
      <c r="M1453" s="275" t="str">
        <f>IF('statement of marks'!AS52="","",'statement of marks'!AS52)</f>
        <v/>
      </c>
      <c r="N1453" s="275" t="str">
        <f>IF('statement of marks'!AT52="","",'statement of marks'!AT52)</f>
        <v/>
      </c>
      <c r="O1453" s="606" t="str">
        <f>IF('statement of marks'!AU52="","",'statement of marks'!AU52)</f>
        <v/>
      </c>
      <c r="P1453" s="277" t="str">
        <f>IF('statement of marks'!AV52="","",'statement of marks'!AV52)</f>
        <v/>
      </c>
      <c r="Q1453" s="275" t="str">
        <f>IF('statement of marks'!AW52="","",'statement of marks'!AW52)</f>
        <v/>
      </c>
      <c r="R1453" s="275" t="str">
        <f>IF('statement of marks'!AX52="","",'statement of marks'!AX52)</f>
        <v/>
      </c>
      <c r="S1453" s="606" t="str">
        <f>IF('statement of marks'!AY52="","",'statement of marks'!AY52)</f>
        <v/>
      </c>
      <c r="T1453" s="578" t="str">
        <f>IF('statement of marks'!AZ52="","",'statement of marks'!AZ52)</f>
        <v/>
      </c>
      <c r="U1453" s="578" t="str">
        <f>IF('statement of marks'!BA52="","",'statement of marks'!BA52)</f>
        <v/>
      </c>
      <c r="V1453" s="612" t="str">
        <f>IF('statement of marks'!BB52="","",'statement of marks'!BB52)</f>
        <v/>
      </c>
    </row>
    <row r="1454" spans="1:22" ht="16" customHeight="1">
      <c r="A1454" s="598"/>
      <c r="B1454" s="1114" t="str">
        <f>IF('statement of marks'!BE52="s","laLd`r",IF('statement of marks'!BE52="u","mnwZ",IF('statement of marks'!BE52="g","xqtjkrh",IF('statement of marks'!BE52="p","iatkch",IF('statement of marks'!BE52="sd","fla/kh","r`rh; Hkk""kk")))))</f>
        <v>r`rh; Hkk"kk</v>
      </c>
      <c r="C1454" s="1115"/>
      <c r="D1454" s="275" t="str">
        <f>IF('statement of marks'!BF52="","",'statement of marks'!BF52)</f>
        <v/>
      </c>
      <c r="E1454" s="275" t="str">
        <f>IF('statement of marks'!BG52="","",'statement of marks'!BG52)</f>
        <v/>
      </c>
      <c r="F1454" s="606" t="str">
        <f>IF('statement of marks'!BH52="","",'statement of marks'!BH52)</f>
        <v/>
      </c>
      <c r="G1454" s="275" t="str">
        <f>IF('statement of marks'!BI52="","",'statement of marks'!BI52)</f>
        <v/>
      </c>
      <c r="H1454" s="275" t="str">
        <f>IF('statement of marks'!BJ52="","",'statement of marks'!BJ52)</f>
        <v/>
      </c>
      <c r="I1454" s="606" t="str">
        <f>IF('statement of marks'!BK52="","",'statement of marks'!BK52)</f>
        <v/>
      </c>
      <c r="J1454" s="275" t="str">
        <f>IF('statement of marks'!BL52="","",'statement of marks'!BL52)</f>
        <v/>
      </c>
      <c r="K1454" s="275" t="str">
        <f>IF('statement of marks'!BM52="","",'statement of marks'!BM52)</f>
        <v/>
      </c>
      <c r="L1454" s="606" t="str">
        <f>IF('statement of marks'!BN52="","",'statement of marks'!BN52)</f>
        <v/>
      </c>
      <c r="M1454" s="275" t="str">
        <f>IF('statement of marks'!BP52="","",'statement of marks'!BP52)</f>
        <v/>
      </c>
      <c r="N1454" s="275" t="str">
        <f>IF('statement of marks'!BQ52="","",'statement of marks'!BQ52)</f>
        <v/>
      </c>
      <c r="O1454" s="606" t="str">
        <f>IF('statement of marks'!BR52="","",'statement of marks'!BR52)</f>
        <v/>
      </c>
      <c r="P1454" s="277" t="str">
        <f>IF('statement of marks'!BS52="","",'statement of marks'!BS52)</f>
        <v/>
      </c>
      <c r="Q1454" s="275" t="str">
        <f>IF('statement of marks'!BT52="","",'statement of marks'!BT52)</f>
        <v/>
      </c>
      <c r="R1454" s="275" t="str">
        <f>IF('statement of marks'!BU52="","",'statement of marks'!BU52)</f>
        <v/>
      </c>
      <c r="S1454" s="606" t="str">
        <f>IF('statement of marks'!BV52="","",'statement of marks'!BV52)</f>
        <v/>
      </c>
      <c r="T1454" s="578" t="str">
        <f>IF('statement of marks'!BW52="","",'statement of marks'!BW52)</f>
        <v/>
      </c>
      <c r="U1454" s="578" t="str">
        <f>IF('statement of marks'!BX52="","",'statement of marks'!BX52)</f>
        <v/>
      </c>
      <c r="V1454" s="612" t="str">
        <f>IF('statement of marks'!BY52="","",'statement of marks'!BY52)</f>
        <v/>
      </c>
    </row>
    <row r="1455" spans="1:22" ht="16" customHeight="1">
      <c r="A1455" s="598"/>
      <c r="B1455" s="1114" t="str">
        <f>IF('statement of marks'!$CB$3="","",'statement of marks'!$CB$3)</f>
        <v>xf.kr</v>
      </c>
      <c r="C1455" s="1115"/>
      <c r="D1455" s="275" t="str">
        <f>IF('statement of marks'!CB52="","",'statement of marks'!CB52)</f>
        <v/>
      </c>
      <c r="E1455" s="275" t="str">
        <f>IF('statement of marks'!CC52="","",'statement of marks'!CC52)</f>
        <v/>
      </c>
      <c r="F1455" s="606" t="str">
        <f>IF('statement of marks'!CD52="","",'statement of marks'!CD52)</f>
        <v/>
      </c>
      <c r="G1455" s="275" t="str">
        <f>IF('statement of marks'!CE52="","",'statement of marks'!CE52)</f>
        <v/>
      </c>
      <c r="H1455" s="275" t="str">
        <f>IF('statement of marks'!CF52="","",'statement of marks'!CF52)</f>
        <v/>
      </c>
      <c r="I1455" s="606" t="str">
        <f>IF('statement of marks'!CG52="","",'statement of marks'!CG52)</f>
        <v/>
      </c>
      <c r="J1455" s="275" t="str">
        <f>IF('statement of marks'!CH52="","",'statement of marks'!CH52)</f>
        <v/>
      </c>
      <c r="K1455" s="275" t="str">
        <f>IF('statement of marks'!CI52="","",'statement of marks'!CI52)</f>
        <v/>
      </c>
      <c r="L1455" s="606" t="str">
        <f>IF('statement of marks'!CJ52="","",'statement of marks'!CJ52)</f>
        <v/>
      </c>
      <c r="M1455" s="275" t="str">
        <f>IF('statement of marks'!CL52="","",'statement of marks'!CL52)</f>
        <v/>
      </c>
      <c r="N1455" s="275" t="str">
        <f>IF('statement of marks'!CM52="","",'statement of marks'!CM52)</f>
        <v/>
      </c>
      <c r="O1455" s="606" t="str">
        <f>IF('statement of marks'!CN52="","",'statement of marks'!CN52)</f>
        <v/>
      </c>
      <c r="P1455" s="277" t="str">
        <f>IF('statement of marks'!CO52="","",'statement of marks'!CO52)</f>
        <v/>
      </c>
      <c r="Q1455" s="275" t="str">
        <f>IF('statement of marks'!CP52="","",'statement of marks'!CP52)</f>
        <v/>
      </c>
      <c r="R1455" s="275" t="str">
        <f>IF('statement of marks'!CQ52="","",'statement of marks'!CQ52)</f>
        <v/>
      </c>
      <c r="S1455" s="606" t="str">
        <f>IF('statement of marks'!CR52="","",'statement of marks'!CR52)</f>
        <v/>
      </c>
      <c r="T1455" s="578" t="str">
        <f>IF('statement of marks'!CS52="","",'statement of marks'!CS52)</f>
        <v/>
      </c>
      <c r="U1455" s="578" t="str">
        <f>IF('statement of marks'!CT52="","",'statement of marks'!CT52)</f>
        <v/>
      </c>
      <c r="V1455" s="612" t="str">
        <f>IF('statement of marks'!CU52="","",'statement of marks'!CU52)</f>
        <v/>
      </c>
    </row>
    <row r="1456" spans="1:22" ht="16" customHeight="1">
      <c r="A1456" s="598"/>
      <c r="B1456" s="1114" t="str">
        <f>IF('statement of marks'!$CX$3="","",'statement of marks'!$CX$3)</f>
        <v>foKku</v>
      </c>
      <c r="C1456" s="1115"/>
      <c r="D1456" s="275" t="str">
        <f>IF('statement of marks'!CX52="","",'statement of marks'!CX52)</f>
        <v/>
      </c>
      <c r="E1456" s="275" t="str">
        <f>IF('statement of marks'!CY52="","",'statement of marks'!CY52)</f>
        <v/>
      </c>
      <c r="F1456" s="606" t="str">
        <f>IF('statement of marks'!CZ52="","",'statement of marks'!CZ52)</f>
        <v/>
      </c>
      <c r="G1456" s="275" t="str">
        <f>IF('statement of marks'!DA52="","",'statement of marks'!DA52)</f>
        <v/>
      </c>
      <c r="H1456" s="275" t="str">
        <f>IF('statement of marks'!DB52="","",'statement of marks'!DB52)</f>
        <v/>
      </c>
      <c r="I1456" s="606" t="str">
        <f>IF('statement of marks'!DC52="","",'statement of marks'!DC52)</f>
        <v/>
      </c>
      <c r="J1456" s="275" t="str">
        <f>IF('statement of marks'!DD52="","",'statement of marks'!DD52)</f>
        <v/>
      </c>
      <c r="K1456" s="275" t="str">
        <f>IF('statement of marks'!DE52="","",'statement of marks'!DE52)</f>
        <v/>
      </c>
      <c r="L1456" s="606" t="str">
        <f>IF('statement of marks'!DF52="","",'statement of marks'!DF52)</f>
        <v/>
      </c>
      <c r="M1456" s="275" t="str">
        <f>IF('statement of marks'!DH52="","",'statement of marks'!DH52)</f>
        <v/>
      </c>
      <c r="N1456" s="275" t="str">
        <f>IF('statement of marks'!DI52="","",'statement of marks'!DI52)</f>
        <v/>
      </c>
      <c r="O1456" s="606" t="str">
        <f>IF('statement of marks'!DJ52="","",'statement of marks'!DJ52)</f>
        <v/>
      </c>
      <c r="P1456" s="277" t="str">
        <f>IF('statement of marks'!DK52="","",'statement of marks'!DK52)</f>
        <v/>
      </c>
      <c r="Q1456" s="275" t="str">
        <f>IF('statement of marks'!DL52="","",'statement of marks'!DL52)</f>
        <v/>
      </c>
      <c r="R1456" s="275" t="str">
        <f>IF('statement of marks'!DM52="","",'statement of marks'!DM52)</f>
        <v/>
      </c>
      <c r="S1456" s="606" t="str">
        <f>IF('statement of marks'!DN52="","",'statement of marks'!DN52)</f>
        <v/>
      </c>
      <c r="T1456" s="578" t="str">
        <f>IF('statement of marks'!DO52="","",'statement of marks'!DO52)</f>
        <v/>
      </c>
      <c r="U1456" s="578" t="str">
        <f>IF('statement of marks'!DP52="","",'statement of marks'!DP52)</f>
        <v/>
      </c>
      <c r="V1456" s="612" t="str">
        <f>IF('statement of marks'!DQ52="","",'statement of marks'!DQ52)</f>
        <v/>
      </c>
    </row>
    <row r="1457" spans="1:22" ht="16" customHeight="1">
      <c r="A1457" s="598"/>
      <c r="B1457" s="1114" t="str">
        <f>IF('statement of marks'!$DT$3="","",'statement of marks'!$DT$3)</f>
        <v>lkekftd foKku</v>
      </c>
      <c r="C1457" s="1115"/>
      <c r="D1457" s="275" t="str">
        <f>IF('statement of marks'!DT52="","",'statement of marks'!DT52)</f>
        <v/>
      </c>
      <c r="E1457" s="275" t="str">
        <f>IF('statement of marks'!DU52="","",'statement of marks'!DU52)</f>
        <v/>
      </c>
      <c r="F1457" s="606" t="str">
        <f>IF('statement of marks'!DV52="","",'statement of marks'!DV52)</f>
        <v/>
      </c>
      <c r="G1457" s="275" t="str">
        <f>IF('statement of marks'!DW52="","",'statement of marks'!DW52)</f>
        <v/>
      </c>
      <c r="H1457" s="275" t="str">
        <f>IF('statement of marks'!DX52="","",'statement of marks'!DX52)</f>
        <v/>
      </c>
      <c r="I1457" s="606" t="str">
        <f>IF('statement of marks'!DY52="","",'statement of marks'!DY52)</f>
        <v/>
      </c>
      <c r="J1457" s="275" t="str">
        <f>IF('statement of marks'!DZ52="","",'statement of marks'!DZ52)</f>
        <v/>
      </c>
      <c r="K1457" s="275" t="str">
        <f>IF('statement of marks'!EA52="","",'statement of marks'!EA52)</f>
        <v/>
      </c>
      <c r="L1457" s="606" t="str">
        <f>IF('statement of marks'!EB52="","",'statement of marks'!EB52)</f>
        <v/>
      </c>
      <c r="M1457" s="275" t="str">
        <f>IF('statement of marks'!ED52="","",'statement of marks'!ED52)</f>
        <v/>
      </c>
      <c r="N1457" s="275" t="str">
        <f>IF('statement of marks'!EE52="","",'statement of marks'!EE52)</f>
        <v/>
      </c>
      <c r="O1457" s="606" t="str">
        <f>IF('statement of marks'!EF52="","",'statement of marks'!EF52)</f>
        <v/>
      </c>
      <c r="P1457" s="277" t="str">
        <f>IF('statement of marks'!EG52="","",'statement of marks'!EG52)</f>
        <v/>
      </c>
      <c r="Q1457" s="275" t="str">
        <f>IF('statement of marks'!EH52="","",'statement of marks'!EH52)</f>
        <v/>
      </c>
      <c r="R1457" s="275" t="str">
        <f>IF('statement of marks'!EI52="","",'statement of marks'!EI52)</f>
        <v/>
      </c>
      <c r="S1457" s="606" t="str">
        <f>IF('statement of marks'!EJ52="","",'statement of marks'!EJ52)</f>
        <v/>
      </c>
      <c r="T1457" s="578" t="str">
        <f>IF('statement of marks'!EK52="","",'statement of marks'!EK52)</f>
        <v/>
      </c>
      <c r="U1457" s="578" t="str">
        <f>IF('statement of marks'!EL52="","",'statement of marks'!EL52)</f>
        <v/>
      </c>
      <c r="V1457" s="612" t="str">
        <f>IF('statement of marks'!EM52="","",'statement of marks'!EM52)</f>
        <v/>
      </c>
    </row>
    <row r="1458" spans="1:22" ht="16" customHeight="1">
      <c r="A1458" s="598"/>
      <c r="B1458" s="1117" t="s">
        <v>271</v>
      </c>
      <c r="C1458" s="1118"/>
      <c r="D1458" s="1081" t="s">
        <v>1</v>
      </c>
      <c r="E1458" s="1081"/>
      <c r="F1458" s="1081"/>
      <c r="G1458" s="1081" t="s">
        <v>21</v>
      </c>
      <c r="H1458" s="1081"/>
      <c r="I1458" s="1081"/>
      <c r="J1458" s="1081" t="s">
        <v>272</v>
      </c>
      <c r="K1458" s="1081"/>
      <c r="L1458" s="1081"/>
      <c r="M1458" s="1081" t="s">
        <v>68</v>
      </c>
      <c r="N1458" s="1081"/>
      <c r="O1458" s="1081"/>
      <c r="P1458" s="1081" t="s">
        <v>463</v>
      </c>
      <c r="Q1458" s="1081"/>
      <c r="R1458" s="1081"/>
      <c r="S1458" s="609"/>
      <c r="T1458" s="1187" t="s">
        <v>458</v>
      </c>
      <c r="U1458" s="1188"/>
      <c r="V1458" s="1189"/>
    </row>
    <row r="1459" spans="1:22" ht="16" customHeight="1">
      <c r="A1459" s="599"/>
      <c r="B1459" s="1175" t="s">
        <v>3</v>
      </c>
      <c r="C1459" s="1176"/>
      <c r="D1459" s="1177">
        <f>IF('statement of marks'!EP$6="","",'statement of marks'!EP$6)</f>
        <v>20</v>
      </c>
      <c r="E1459" s="1177"/>
      <c r="F1459" s="1177"/>
      <c r="G1459" s="1177">
        <f>IF('statement of marks'!EQ$6="","",'statement of marks'!EQ$6)</f>
        <v>20</v>
      </c>
      <c r="H1459" s="1177"/>
      <c r="I1459" s="1177"/>
      <c r="J1459" s="1177">
        <f>IF('statement of marks'!ES$6="","",'statement of marks'!ES$6)</f>
        <v>20</v>
      </c>
      <c r="K1459" s="1177"/>
      <c r="L1459" s="1177"/>
      <c r="M1459" s="1177">
        <f>IF('statement of marks'!ER$6="","",'statement of marks'!ER$6)</f>
        <v>20</v>
      </c>
      <c r="N1459" s="1177"/>
      <c r="O1459" s="1177"/>
      <c r="P1459" s="1177">
        <f>IF('statement of marks'!ET$6="","",'statement of marks'!ET$6)</f>
        <v>20</v>
      </c>
      <c r="Q1459" s="1177"/>
      <c r="R1459" s="1177"/>
      <c r="S1459" s="610" t="str">
        <f>IF('statement of marks'!FE$6="","",'statement of marks'!EX$6)</f>
        <v/>
      </c>
      <c r="T1459" s="615">
        <f>IF('statement of marks'!EU$6="","",'statement of marks'!EU$6)</f>
        <v>100</v>
      </c>
      <c r="U1459" s="616" t="s">
        <v>5</v>
      </c>
      <c r="V1459" s="617" t="s">
        <v>464</v>
      </c>
    </row>
    <row r="1460" spans="1:22" ht="16" customHeight="1">
      <c r="A1460" s="598"/>
      <c r="B1460" s="1114" t="str">
        <f>IF('statement of marks'!$EP$3="","",'statement of marks'!$EP$3)</f>
        <v>dk;kZuqHko</v>
      </c>
      <c r="C1460" s="1115"/>
      <c r="D1460" s="1103" t="str">
        <f>IF('statement of marks'!EP52="","",'statement of marks'!EP52)</f>
        <v/>
      </c>
      <c r="E1460" s="1103"/>
      <c r="F1460" s="1103"/>
      <c r="G1460" s="1103" t="str">
        <f>IF('statement of marks'!EQ52="","",'statement of marks'!EQ52)</f>
        <v/>
      </c>
      <c r="H1460" s="1103"/>
      <c r="I1460" s="1103"/>
      <c r="J1460" s="1103" t="str">
        <f>IF('statement of marks'!ES52="","",'statement of marks'!ES52)</f>
        <v/>
      </c>
      <c r="K1460" s="1103"/>
      <c r="L1460" s="1103"/>
      <c r="M1460" s="1103" t="str">
        <f>IF('statement of marks'!ER52="","",'statement of marks'!ER52)</f>
        <v/>
      </c>
      <c r="N1460" s="1103"/>
      <c r="O1460" s="1103"/>
      <c r="P1460" s="1103" t="str">
        <f>IF('statement of marks'!ET52="","",'statement of marks'!ET52)</f>
        <v/>
      </c>
      <c r="Q1460" s="1103"/>
      <c r="R1460" s="1103"/>
      <c r="S1460" s="611"/>
      <c r="T1460" s="613" t="str">
        <f>IF('statement of marks'!EU52="","",'statement of marks'!EU52)</f>
        <v/>
      </c>
      <c r="U1460" s="613" t="str">
        <f>IF('statement of marks'!EV52="","",'statement of marks'!EV52)</f>
        <v/>
      </c>
      <c r="V1460" s="614" t="str">
        <f>IF('statement of marks'!EW52="","",'statement of marks'!EW52)</f>
        <v/>
      </c>
    </row>
    <row r="1461" spans="1:22" ht="16" customHeight="1">
      <c r="A1461" s="598"/>
      <c r="B1461" s="1112" t="str">
        <f>IF('statement of marks'!$EZ$3="","",'statement of marks'!$EZ$3)</f>
        <v>dyk f'k{kk</v>
      </c>
      <c r="C1461" s="1113"/>
      <c r="D1461" s="1103" t="str">
        <f>IF('statement of marks'!EZ52="","",'statement of marks'!EZ52)</f>
        <v/>
      </c>
      <c r="E1461" s="1103"/>
      <c r="F1461" s="1103"/>
      <c r="G1461" s="1103" t="str">
        <f>IF('statement of marks'!FA52="","",'statement of marks'!FA52)</f>
        <v/>
      </c>
      <c r="H1461" s="1103"/>
      <c r="I1461" s="1103"/>
      <c r="J1461" s="1103" t="str">
        <f>IF('statement of marks'!FC52="","",'statement of marks'!FC52)</f>
        <v/>
      </c>
      <c r="K1461" s="1103"/>
      <c r="L1461" s="1103"/>
      <c r="M1461" s="1103" t="str">
        <f>IF('statement of marks'!FB52="","",'statement of marks'!FB52)</f>
        <v/>
      </c>
      <c r="N1461" s="1103"/>
      <c r="O1461" s="1103"/>
      <c r="P1461" s="1103" t="str">
        <f>IF('statement of marks'!FD52="","",'statement of marks'!FD52)</f>
        <v/>
      </c>
      <c r="Q1461" s="1103"/>
      <c r="R1461" s="1103"/>
      <c r="S1461" s="611"/>
      <c r="T1461" s="613" t="str">
        <f>IF('statement of marks'!FE52="","",'statement of marks'!FE52)</f>
        <v/>
      </c>
      <c r="U1461" s="613" t="str">
        <f>IF('statement of marks'!FF52="","",'statement of marks'!FF52)</f>
        <v/>
      </c>
      <c r="V1461" s="614" t="str">
        <f>IF('statement of marks'!FG52="","",'statement of marks'!FG52)</f>
        <v/>
      </c>
    </row>
    <row r="1462" spans="1:22" ht="16" customHeight="1">
      <c r="A1462" s="598"/>
      <c r="B1462" s="1109" t="str">
        <f>IF('statement of marks'!$FJ$3="","",'statement of marks'!$FJ$3)</f>
        <v>LokLF; ,oe~ 'kkjhfjd f'k{kk</v>
      </c>
      <c r="C1462" s="1110"/>
      <c r="D1462" s="1103" t="str">
        <f>IF('statement of marks'!FJ52="","",'statement of marks'!FJ52)</f>
        <v/>
      </c>
      <c r="E1462" s="1103"/>
      <c r="F1462" s="1103"/>
      <c r="G1462" s="1103" t="str">
        <f>IF('statement of marks'!FK52="","",'statement of marks'!FK52)</f>
        <v/>
      </c>
      <c r="H1462" s="1103"/>
      <c r="I1462" s="1103"/>
      <c r="J1462" s="1103" t="str">
        <f>IF('statement of marks'!FM52="","",'statement of marks'!FM52)</f>
        <v/>
      </c>
      <c r="K1462" s="1103"/>
      <c r="L1462" s="1103"/>
      <c r="M1462" s="1103" t="str">
        <f>IF('statement of marks'!FL52="","",'statement of marks'!FL52)</f>
        <v/>
      </c>
      <c r="N1462" s="1103"/>
      <c r="O1462" s="1103"/>
      <c r="P1462" s="1103" t="str">
        <f>IF('statement of marks'!FN52="","",'statement of marks'!FN52)</f>
        <v/>
      </c>
      <c r="Q1462" s="1103"/>
      <c r="R1462" s="1103"/>
      <c r="S1462" s="611"/>
      <c r="T1462" s="613" t="str">
        <f>IF('statement of marks'!FO52="","",'statement of marks'!FO52)</f>
        <v/>
      </c>
      <c r="U1462" s="613" t="str">
        <f>IF('statement of marks'!FP52="","",'statement of marks'!FP52)</f>
        <v/>
      </c>
      <c r="V1462" s="614" t="str">
        <f>IF('statement of marks'!FQ52="","",'statement of marks'!FQ52)</f>
        <v/>
      </c>
    </row>
    <row r="1463" spans="1:22" ht="16" customHeight="1">
      <c r="A1463" s="598"/>
      <c r="B1463" s="1104" t="s">
        <v>273</v>
      </c>
      <c r="C1463" s="1105"/>
      <c r="D1463" s="1213" t="str">
        <f>details!$DZ$3</f>
        <v>vxLr rd</v>
      </c>
      <c r="E1463" s="1213"/>
      <c r="F1463" s="1213"/>
      <c r="G1463" s="1213" t="str">
        <f>details!$ED$3</f>
        <v>vDVwcj rd</v>
      </c>
      <c r="H1463" s="1213"/>
      <c r="I1463" s="1213"/>
      <c r="J1463" s="1213" t="str">
        <f>details!$EL$3</f>
        <v>Qjojh rd</v>
      </c>
      <c r="K1463" s="1213"/>
      <c r="L1463" s="1213"/>
      <c r="M1463" s="1213" t="str">
        <f>details!$EH$3</f>
        <v>fnlEcj rd</v>
      </c>
      <c r="N1463" s="1213"/>
      <c r="O1463" s="1213"/>
      <c r="P1463" s="1213" t="str">
        <f>details!$EP$3</f>
        <v>loZ ;ksx</v>
      </c>
      <c r="Q1463" s="1213"/>
      <c r="R1463" s="1213"/>
      <c r="S1463" s="1106" t="s">
        <v>475</v>
      </c>
      <c r="T1463" s="1107"/>
      <c r="U1463" s="1107"/>
      <c r="V1463" s="1180"/>
    </row>
    <row r="1464" spans="1:22" ht="16" customHeight="1">
      <c r="A1464" s="598"/>
      <c r="B1464" s="1100" t="s">
        <v>99</v>
      </c>
      <c r="C1464" s="1101"/>
      <c r="D1464" s="1102" t="str">
        <f>IF(details!EA52="","",details!EA52)</f>
        <v/>
      </c>
      <c r="E1464" s="1102"/>
      <c r="F1464" s="1102"/>
      <c r="G1464" s="1102" t="str">
        <f>IF(details!EE52="","",details!EE52)</f>
        <v/>
      </c>
      <c r="H1464" s="1102"/>
      <c r="I1464" s="1102"/>
      <c r="J1464" s="1102" t="str">
        <f>IF(details!EM52="","",details!EM52)</f>
        <v/>
      </c>
      <c r="K1464" s="1102"/>
      <c r="L1464" s="1102"/>
      <c r="M1464" s="1102" t="str">
        <f>IF(details!EI52="","",details!EI52)</f>
        <v/>
      </c>
      <c r="N1464" s="1102"/>
      <c r="O1464" s="1102"/>
      <c r="P1464" s="1102" t="str">
        <f>IF(details!EQ52="","",details!EQ52)</f>
        <v/>
      </c>
      <c r="Q1464" s="1102"/>
      <c r="R1464" s="1102"/>
      <c r="S1464" s="1181">
        <f>'statement of marks'!$HG$108</f>
        <v>42460</v>
      </c>
      <c r="T1464" s="1182"/>
      <c r="U1464" s="1182"/>
      <c r="V1464" s="1183"/>
    </row>
    <row r="1465" spans="1:22" ht="16" customHeight="1">
      <c r="A1465" s="598"/>
      <c r="B1465" s="1094" t="s">
        <v>15</v>
      </c>
      <c r="C1465" s="1095"/>
      <c r="D1465" s="1096" t="str">
        <f>IF(details!DZ52="","",details!DZ52)</f>
        <v/>
      </c>
      <c r="E1465" s="1096"/>
      <c r="F1465" s="1096"/>
      <c r="G1465" s="1096" t="str">
        <f>IF(details!ED52="","",details!ED52)</f>
        <v/>
      </c>
      <c r="H1465" s="1096"/>
      <c r="I1465" s="1096"/>
      <c r="J1465" s="1096" t="str">
        <f>IF(details!EL52="","",details!EL52)</f>
        <v/>
      </c>
      <c r="K1465" s="1096"/>
      <c r="L1465" s="1096"/>
      <c r="M1465" s="1096" t="str">
        <f>IF(details!EH52="","",details!EH52)</f>
        <v/>
      </c>
      <c r="N1465" s="1096"/>
      <c r="O1465" s="1096"/>
      <c r="P1465" s="1096" t="str">
        <f>IF(details!EP52="","",details!EP52)</f>
        <v/>
      </c>
      <c r="Q1465" s="1096"/>
      <c r="R1465" s="1096"/>
      <c r="S1465" s="1184"/>
      <c r="T1465" s="1185"/>
      <c r="U1465" s="1185"/>
      <c r="V1465" s="1186"/>
    </row>
    <row r="1466" spans="1:22" ht="16" customHeight="1">
      <c r="A1466" s="1206"/>
      <c r="B1466" s="1207" t="s">
        <v>473</v>
      </c>
      <c r="C1466" s="1208"/>
      <c r="D1466" s="1209" t="s">
        <v>3</v>
      </c>
      <c r="E1466" s="1209"/>
      <c r="F1466" s="1209"/>
      <c r="G1466" s="1209" t="s">
        <v>389</v>
      </c>
      <c r="H1466" s="1209"/>
      <c r="I1466" s="1209"/>
      <c r="J1466" s="1209" t="s">
        <v>5</v>
      </c>
      <c r="K1466" s="1209"/>
      <c r="L1466" s="1209"/>
      <c r="M1466" s="1209" t="s">
        <v>465</v>
      </c>
      <c r="N1466" s="1209"/>
      <c r="O1466" s="1209"/>
      <c r="P1466" s="1210" t="s">
        <v>306</v>
      </c>
      <c r="Q1466" s="1210"/>
      <c r="R1466" s="1210"/>
      <c r="S1466" s="1209" t="s">
        <v>473</v>
      </c>
      <c r="T1466" s="1209"/>
      <c r="U1466" s="1209"/>
      <c r="V1466" s="1211"/>
    </row>
    <row r="1467" spans="1:22" ht="16" customHeight="1">
      <c r="A1467" s="1206"/>
      <c r="B1467" s="1207"/>
      <c r="C1467" s="1208"/>
      <c r="D1467" s="1212" t="str">
        <f>'statement of marks'!HE52</f>
        <v/>
      </c>
      <c r="E1467" s="1212"/>
      <c r="F1467" s="1212"/>
      <c r="G1467" s="1212" t="str">
        <f>'statement of marks'!HF52</f>
        <v/>
      </c>
      <c r="H1467" s="1212"/>
      <c r="I1467" s="1212"/>
      <c r="J1467" s="1212" t="str">
        <f>'statement of marks'!HG52</f>
        <v/>
      </c>
      <c r="K1467" s="1212"/>
      <c r="L1467" s="1212"/>
      <c r="M1467" s="1212" t="str">
        <f>'statement of marks'!HJ52</f>
        <v/>
      </c>
      <c r="N1467" s="1212"/>
      <c r="O1467" s="1212"/>
      <c r="P1467" s="1212" t="str">
        <f>'statement of marks'!HI52</f>
        <v/>
      </c>
      <c r="Q1467" s="1212"/>
      <c r="R1467" s="1212"/>
      <c r="S1467" s="1209" t="str">
        <f>'statement of marks'!HD52</f>
        <v/>
      </c>
      <c r="T1467" s="1209"/>
      <c r="U1467" s="1209"/>
      <c r="V1467" s="1211"/>
    </row>
    <row r="1468" spans="1:22" ht="16" customHeight="1">
      <c r="A1468" s="598"/>
      <c r="B1468" s="1089" t="s">
        <v>100</v>
      </c>
      <c r="C1468" s="1090"/>
      <c r="D1468" s="1081"/>
      <c r="E1468" s="1081"/>
      <c r="F1468" s="1081"/>
      <c r="G1468" s="1081"/>
      <c r="H1468" s="1081"/>
      <c r="I1468" s="1081"/>
      <c r="J1468" s="1081"/>
      <c r="K1468" s="1081"/>
      <c r="L1468" s="1081"/>
      <c r="M1468" s="1081"/>
      <c r="N1468" s="1081"/>
      <c r="O1468" s="1081"/>
      <c r="P1468" s="1081"/>
      <c r="Q1468" s="1081"/>
      <c r="R1468" s="1081"/>
      <c r="S1468" s="1081"/>
      <c r="T1468" s="1081"/>
      <c r="U1468" s="1081"/>
      <c r="V1468" s="1205"/>
    </row>
    <row r="1469" spans="1:22" ht="16" customHeight="1">
      <c r="A1469" s="598"/>
      <c r="B1469" s="1087" t="s">
        <v>80</v>
      </c>
      <c r="C1469" s="1088"/>
      <c r="D1469" s="1081"/>
      <c r="E1469" s="1081"/>
      <c r="F1469" s="1081"/>
      <c r="G1469" s="1081"/>
      <c r="H1469" s="1081"/>
      <c r="I1469" s="1081"/>
      <c r="J1469" s="1081"/>
      <c r="K1469" s="1081"/>
      <c r="L1469" s="1081"/>
      <c r="M1469" s="1081"/>
      <c r="N1469" s="1081"/>
      <c r="O1469" s="1081"/>
      <c r="P1469" s="1081"/>
      <c r="Q1469" s="1081"/>
      <c r="R1469" s="1081"/>
      <c r="S1469" s="1081"/>
      <c r="T1469" s="1081"/>
      <c r="U1469" s="1081"/>
      <c r="V1469" s="1205"/>
    </row>
    <row r="1470" spans="1:22" ht="16" customHeight="1">
      <c r="A1470" s="598"/>
      <c r="B1470" s="1089" t="s">
        <v>466</v>
      </c>
      <c r="C1470" s="1090"/>
      <c r="D1470" s="1081"/>
      <c r="E1470" s="1081"/>
      <c r="F1470" s="1081"/>
      <c r="G1470" s="1081"/>
      <c r="H1470" s="1081"/>
      <c r="I1470" s="1081"/>
      <c r="J1470" s="1081"/>
      <c r="K1470" s="1081"/>
      <c r="L1470" s="1081"/>
      <c r="M1470" s="1081"/>
      <c r="N1470" s="1081"/>
      <c r="O1470" s="1081"/>
      <c r="P1470" s="1081" t="s">
        <v>466</v>
      </c>
      <c r="Q1470" s="1081"/>
      <c r="R1470" s="1081"/>
      <c r="S1470" s="1081"/>
      <c r="T1470" s="1081"/>
      <c r="U1470" s="1081"/>
      <c r="V1470" s="1205"/>
    </row>
    <row r="1471" spans="1:22" ht="16" customHeight="1">
      <c r="A1471" s="598"/>
      <c r="B1471" s="1085" t="s">
        <v>101</v>
      </c>
      <c r="C1471" s="1086"/>
      <c r="D1471" s="1081"/>
      <c r="E1471" s="1081"/>
      <c r="F1471" s="1081"/>
      <c r="G1471" s="1081"/>
      <c r="H1471" s="1081"/>
      <c r="I1471" s="1081"/>
      <c r="J1471" s="1081"/>
      <c r="K1471" s="1081"/>
      <c r="L1471" s="1081"/>
      <c r="M1471" s="1081"/>
      <c r="N1471" s="1081"/>
      <c r="O1471" s="1081"/>
      <c r="P1471" s="1081"/>
      <c r="Q1471" s="1081"/>
      <c r="R1471" s="1081"/>
      <c r="S1471" s="1198" t="s">
        <v>101</v>
      </c>
      <c r="T1471" s="1198"/>
      <c r="U1471" s="1198"/>
      <c r="V1471" s="1199"/>
    </row>
    <row r="1472" spans="1:22" ht="16" customHeight="1" thickBot="1">
      <c r="A1472" s="600"/>
      <c r="B1472" s="1200" t="s">
        <v>102</v>
      </c>
      <c r="C1472" s="1201"/>
      <c r="D1472" s="1202"/>
      <c r="E1472" s="1202"/>
      <c r="F1472" s="1202"/>
      <c r="G1472" s="1202"/>
      <c r="H1472" s="1202"/>
      <c r="I1472" s="1202"/>
      <c r="J1472" s="1202"/>
      <c r="K1472" s="1202"/>
      <c r="L1472" s="1202"/>
      <c r="M1472" s="1202"/>
      <c r="N1472" s="1202"/>
      <c r="O1472" s="1202"/>
      <c r="P1472" s="1202"/>
      <c r="Q1472" s="1202"/>
      <c r="R1472" s="1202"/>
      <c r="S1472" s="1203" t="s">
        <v>163</v>
      </c>
      <c r="T1472" s="1203"/>
      <c r="U1472" s="1203"/>
      <c r="V1472" s="1204"/>
    </row>
    <row r="1473" spans="1:22" ht="16" customHeight="1">
      <c r="A1473" s="597"/>
      <c r="B1473" s="1216" t="s">
        <v>47</v>
      </c>
      <c r="C1473" s="1217"/>
      <c r="D1473" s="1217"/>
      <c r="E1473" s="1217"/>
      <c r="F1473" s="1217"/>
      <c r="G1473" s="1217"/>
      <c r="H1473" s="1217"/>
      <c r="I1473" s="1217"/>
      <c r="J1473" s="1217"/>
      <c r="K1473" s="1217"/>
      <c r="L1473" s="1217"/>
      <c r="M1473" s="1217"/>
      <c r="N1473" s="1217"/>
      <c r="O1473" s="1217"/>
      <c r="P1473" s="1217"/>
      <c r="Q1473" s="1217"/>
      <c r="R1473" s="1217"/>
      <c r="S1473" s="1217"/>
      <c r="T1473" s="1217"/>
      <c r="U1473" s="1217"/>
      <c r="V1473" s="1218"/>
    </row>
    <row r="1474" spans="1:22" ht="16" customHeight="1">
      <c r="A1474" s="598"/>
      <c r="B1474" s="1219" t="str">
        <f>'statement of marks'!$A$1</f>
        <v>jk- ck- ek/;fed fo|ky; uohu] fuEckgsM+k</v>
      </c>
      <c r="C1474" s="1220"/>
      <c r="D1474" s="1220"/>
      <c r="E1474" s="1220"/>
      <c r="F1474" s="1220"/>
      <c r="G1474" s="1220"/>
      <c r="H1474" s="1220"/>
      <c r="I1474" s="1220"/>
      <c r="J1474" s="1220"/>
      <c r="K1474" s="1220"/>
      <c r="L1474" s="1220"/>
      <c r="M1474" s="1220"/>
      <c r="N1474" s="1220"/>
      <c r="O1474" s="1220"/>
      <c r="P1474" s="1220"/>
      <c r="Q1474" s="1220"/>
      <c r="R1474" s="1220"/>
      <c r="S1474" s="1220"/>
      <c r="T1474" s="1220"/>
      <c r="U1474" s="1220"/>
      <c r="V1474" s="1221"/>
    </row>
    <row r="1475" spans="1:22" ht="16" customHeight="1">
      <c r="A1475" s="598"/>
      <c r="B1475" s="1114" t="s">
        <v>467</v>
      </c>
      <c r="C1475" s="1115"/>
      <c r="D1475" s="1119" t="str">
        <f>'statement of marks'!$H$3</f>
        <v>2015-16</v>
      </c>
      <c r="E1475" s="1119"/>
      <c r="F1475" s="1119"/>
      <c r="G1475" s="1119"/>
      <c r="H1475" s="1119"/>
      <c r="I1475" s="1119"/>
      <c r="J1475" s="1119"/>
      <c r="K1475" s="1119"/>
      <c r="L1475" s="1119"/>
      <c r="M1475" s="1119"/>
      <c r="N1475" s="1119"/>
      <c r="O1475" s="1119"/>
      <c r="P1475" s="1119"/>
      <c r="Q1475" s="1119"/>
      <c r="R1475" s="1119"/>
      <c r="S1475" s="1119"/>
      <c r="T1475" s="1119"/>
      <c r="U1475" s="1119"/>
      <c r="V1475" s="1196"/>
    </row>
    <row r="1476" spans="1:22" ht="16" customHeight="1">
      <c r="A1476" s="598"/>
      <c r="B1476" s="1114" t="s">
        <v>218</v>
      </c>
      <c r="C1476" s="1115"/>
      <c r="D1476" s="1115" t="str">
        <f>IF('statement of marks'!J53="","",'statement of marks'!J53)</f>
        <v/>
      </c>
      <c r="E1476" s="1115"/>
      <c r="F1476" s="1115"/>
      <c r="G1476" s="1115"/>
      <c r="H1476" s="1115"/>
      <c r="I1476" s="1115"/>
      <c r="J1476" s="1115"/>
      <c r="K1476" s="1115"/>
      <c r="L1476" s="1115"/>
      <c r="M1476" s="1115"/>
      <c r="N1476" s="1115"/>
      <c r="O1476" s="1115"/>
      <c r="P1476" s="1115"/>
      <c r="Q1476" s="1115"/>
      <c r="R1476" s="1115"/>
      <c r="S1476" s="1115"/>
      <c r="T1476" s="1115"/>
      <c r="U1476" s="1115"/>
      <c r="V1476" s="1197"/>
    </row>
    <row r="1477" spans="1:22" ht="16" customHeight="1">
      <c r="A1477" s="598"/>
      <c r="B1477" s="1114" t="s">
        <v>219</v>
      </c>
      <c r="C1477" s="1115"/>
      <c r="D1477" s="1115" t="str">
        <f>IF('statement of marks'!K53="","",'statement of marks'!K53)</f>
        <v/>
      </c>
      <c r="E1477" s="1115"/>
      <c r="F1477" s="1115"/>
      <c r="G1477" s="1115"/>
      <c r="H1477" s="1115"/>
      <c r="I1477" s="1115"/>
      <c r="J1477" s="1115"/>
      <c r="K1477" s="1115"/>
      <c r="L1477" s="1115"/>
      <c r="M1477" s="1115"/>
      <c r="N1477" s="1115"/>
      <c r="O1477" s="1115"/>
      <c r="P1477" s="1115"/>
      <c r="Q1477" s="1115"/>
      <c r="R1477" s="1115"/>
      <c r="S1477" s="1115"/>
      <c r="T1477" s="1115"/>
      <c r="U1477" s="1115"/>
      <c r="V1477" s="1197"/>
    </row>
    <row r="1478" spans="1:22" ht="16" customHeight="1">
      <c r="A1478" s="598"/>
      <c r="B1478" s="1114" t="s">
        <v>220</v>
      </c>
      <c r="C1478" s="1115"/>
      <c r="D1478" s="1115" t="str">
        <f>IF('statement of marks'!L53="","",'statement of marks'!L53)</f>
        <v/>
      </c>
      <c r="E1478" s="1115"/>
      <c r="F1478" s="1115"/>
      <c r="G1478" s="1115"/>
      <c r="H1478" s="1115"/>
      <c r="I1478" s="1115"/>
      <c r="J1478" s="1115"/>
      <c r="K1478" s="1115"/>
      <c r="L1478" s="1115"/>
      <c r="M1478" s="1115"/>
      <c r="N1478" s="1115"/>
      <c r="O1478" s="1115"/>
      <c r="P1478" s="1115"/>
      <c r="Q1478" s="1115"/>
      <c r="R1478" s="1115"/>
      <c r="S1478" s="1115"/>
      <c r="T1478" s="1115"/>
      <c r="U1478" s="1115"/>
      <c r="V1478" s="1197"/>
    </row>
    <row r="1479" spans="1:22" ht="16" customHeight="1">
      <c r="A1479" s="598"/>
      <c r="B1479" s="1114" t="s">
        <v>221</v>
      </c>
      <c r="C1479" s="1115"/>
      <c r="D1479" s="1119" t="str">
        <f>'statement of marks'!$G$3</f>
        <v>6 A</v>
      </c>
      <c r="E1479" s="1119"/>
      <c r="F1479" s="1119"/>
      <c r="G1479" s="1115" t="s">
        <v>9</v>
      </c>
      <c r="H1479" s="1115"/>
      <c r="I1479" s="1115"/>
      <c r="J1479" s="1119" t="str">
        <f>IF('statement of marks'!D53="","",'statement of marks'!D53)</f>
        <v/>
      </c>
      <c r="K1479" s="1119"/>
      <c r="L1479" s="1119"/>
      <c r="M1479" s="1115" t="s">
        <v>222</v>
      </c>
      <c r="N1479" s="1115"/>
      <c r="O1479" s="1115"/>
      <c r="P1479" s="1119" t="str">
        <f>IF('statement of marks'!F53="","",'statement of marks'!F53)</f>
        <v/>
      </c>
      <c r="Q1479" s="1119"/>
      <c r="R1479" s="1119"/>
      <c r="S1479" s="1214" t="str">
        <f>IF('statement of marks'!$J$3="","",'statement of marks'!$J$3)</f>
        <v xml:space="preserve">fo|ky; dk Mk;l dksM+ </v>
      </c>
      <c r="T1479" s="1214"/>
      <c r="U1479" s="1214"/>
      <c r="V1479" s="1215"/>
    </row>
    <row r="1480" spans="1:22" ht="16" customHeight="1">
      <c r="A1480" s="598"/>
      <c r="B1480" s="601" t="s">
        <v>0</v>
      </c>
      <c r="C1480" s="602"/>
      <c r="D1480" s="1121" t="str">
        <f>IF('statement of marks'!H53="","",'statement of marks'!H53)</f>
        <v/>
      </c>
      <c r="E1480" s="1121"/>
      <c r="F1480" s="1121"/>
      <c r="G1480" s="1115" t="str">
        <f>IF('statement of marks'!I53="","",'statement of marks'!I53)</f>
        <v/>
      </c>
      <c r="H1480" s="1115"/>
      <c r="I1480" s="1115"/>
      <c r="J1480" s="1115"/>
      <c r="K1480" s="1115"/>
      <c r="L1480" s="1115"/>
      <c r="M1480" s="1115"/>
      <c r="N1480" s="1115"/>
      <c r="O1480" s="1115"/>
      <c r="P1480" s="1115"/>
      <c r="Q1480" s="1115"/>
      <c r="R1480" s="1115"/>
      <c r="S1480" s="1190" t="str">
        <f>IF('statement of marks'!$K$3="","",'statement of marks'!$K$3)</f>
        <v xml:space="preserve">08291009401   </v>
      </c>
      <c r="T1480" s="1190"/>
      <c r="U1480" s="1190"/>
      <c r="V1480" s="1191"/>
    </row>
    <row r="1481" spans="1:22" ht="16" customHeight="1">
      <c r="A1481" s="598"/>
      <c r="B1481" s="561" t="s">
        <v>28</v>
      </c>
      <c r="C1481" s="603" t="s">
        <v>97</v>
      </c>
      <c r="D1481" s="1081" t="s">
        <v>1</v>
      </c>
      <c r="E1481" s="1081"/>
      <c r="F1481" s="1081"/>
      <c r="G1481" s="1081" t="s">
        <v>21</v>
      </c>
      <c r="H1481" s="1081"/>
      <c r="I1481" s="1081"/>
      <c r="J1481" s="1081" t="s">
        <v>68</v>
      </c>
      <c r="K1481" s="1081"/>
      <c r="L1481" s="1081"/>
      <c r="M1481" s="1081" t="s">
        <v>98</v>
      </c>
      <c r="N1481" s="1081"/>
      <c r="O1481" s="1081"/>
      <c r="P1481" s="1192" t="s">
        <v>278</v>
      </c>
      <c r="Q1481" s="1193" t="s">
        <v>459</v>
      </c>
      <c r="R1481" s="1193"/>
      <c r="S1481" s="1193"/>
      <c r="T1481" s="1194" t="s">
        <v>458</v>
      </c>
      <c r="U1481" s="1194"/>
      <c r="V1481" s="1195"/>
    </row>
    <row r="1482" spans="1:22" ht="16" customHeight="1">
      <c r="A1482" s="598"/>
      <c r="B1482" s="561"/>
      <c r="C1482" s="603"/>
      <c r="D1482" s="596" t="s">
        <v>468</v>
      </c>
      <c r="E1482" s="596" t="s">
        <v>469</v>
      </c>
      <c r="F1482" s="604" t="s">
        <v>2</v>
      </c>
      <c r="G1482" s="596" t="s">
        <v>468</v>
      </c>
      <c r="H1482" s="596" t="s">
        <v>469</v>
      </c>
      <c r="I1482" s="604" t="s">
        <v>2</v>
      </c>
      <c r="J1482" s="596" t="s">
        <v>468</v>
      </c>
      <c r="K1482" s="596" t="s">
        <v>469</v>
      </c>
      <c r="L1482" s="604" t="s">
        <v>2</v>
      </c>
      <c r="M1482" s="596" t="s">
        <v>468</v>
      </c>
      <c r="N1482" s="596" t="s">
        <v>469</v>
      </c>
      <c r="O1482" s="604" t="s">
        <v>2</v>
      </c>
      <c r="P1482" s="1192"/>
      <c r="Q1482" s="596" t="s">
        <v>468</v>
      </c>
      <c r="R1482" s="596" t="s">
        <v>469</v>
      </c>
      <c r="S1482" s="608" t="s">
        <v>2</v>
      </c>
      <c r="T1482" s="618" t="s">
        <v>304</v>
      </c>
      <c r="U1482" s="619" t="s">
        <v>5</v>
      </c>
      <c r="V1482" s="620" t="s">
        <v>464</v>
      </c>
    </row>
    <row r="1483" spans="1:22" ht="16" customHeight="1">
      <c r="A1483" s="599"/>
      <c r="B1483" s="1178" t="s">
        <v>3</v>
      </c>
      <c r="C1483" s="1179"/>
      <c r="D1483" s="579">
        <f>IF('statement of marks'!M$6="","",'statement of marks'!M$6)</f>
        <v>5</v>
      </c>
      <c r="E1483" s="579">
        <f>IF('statement of marks'!N$6="","",'statement of marks'!N$6)</f>
        <v>5</v>
      </c>
      <c r="F1483" s="605">
        <f>IF('statement of marks'!O$6="","",'statement of marks'!O$6)</f>
        <v>10</v>
      </c>
      <c r="G1483" s="579">
        <f>IF('statement of marks'!P$6="","",'statement of marks'!P$6)</f>
        <v>5</v>
      </c>
      <c r="H1483" s="579">
        <f>IF('statement of marks'!Q$6="","",'statement of marks'!Q$6)</f>
        <v>5</v>
      </c>
      <c r="I1483" s="605">
        <f>IF('statement of marks'!R$6="","",'statement of marks'!R$6)</f>
        <v>10</v>
      </c>
      <c r="J1483" s="579">
        <f>IF('statement of marks'!S$6="","",'statement of marks'!S$6)</f>
        <v>5</v>
      </c>
      <c r="K1483" s="579">
        <f>IF('statement of marks'!T$6="","",'statement of marks'!T$6)</f>
        <v>5</v>
      </c>
      <c r="L1483" s="605">
        <f>IF('statement of marks'!U$6="","",'statement of marks'!U$6)</f>
        <v>10</v>
      </c>
      <c r="M1483" s="579">
        <f>IF('statement of marks'!W$6="","",'statement of marks'!W$6)</f>
        <v>50</v>
      </c>
      <c r="N1483" s="579">
        <f>IF('statement of marks'!X$6="","",'statement of marks'!X$6)</f>
        <v>20</v>
      </c>
      <c r="O1483" s="605">
        <f>IF('statement of marks'!Y$6="","",'statement of marks'!Y$6)</f>
        <v>70</v>
      </c>
      <c r="P1483" s="580">
        <f>IF('statement of marks'!Z$6="","",'statement of marks'!Z$6)</f>
        <v>100</v>
      </c>
      <c r="Q1483" s="579">
        <f>IF('statement of marks'!AA$6="","",'statement of marks'!AA$6)</f>
        <v>70</v>
      </c>
      <c r="R1483" s="579">
        <f>IF('statement of marks'!AB$6="","",'statement of marks'!AB$6)</f>
        <v>30</v>
      </c>
      <c r="S1483" s="605">
        <f>IF('statement of marks'!AC$6="","",'statement of marks'!AC$6)</f>
        <v>100</v>
      </c>
      <c r="T1483" s="615">
        <f>IF('statement of marks'!AD$6="","",'statement of marks'!AD$6)</f>
        <v>200</v>
      </c>
      <c r="U1483" s="615" t="str">
        <f>IF('statement of marks'!AE$6="","",'statement of marks'!AE$6)</f>
        <v/>
      </c>
      <c r="V1483" s="621" t="str">
        <f>IF('statement of marks'!AF$6="","",'statement of marks'!AF$6)</f>
        <v/>
      </c>
    </row>
    <row r="1484" spans="1:22" ht="16" customHeight="1">
      <c r="A1484" s="598"/>
      <c r="B1484" s="1114" t="str">
        <f>IF('statement of marks'!$M$3="","",'statement of marks'!$M$3)</f>
        <v>fgUnh</v>
      </c>
      <c r="C1484" s="1115"/>
      <c r="D1484" s="275" t="str">
        <f>IF('statement of marks'!M53="","",'statement of marks'!M53)</f>
        <v/>
      </c>
      <c r="E1484" s="275" t="str">
        <f>IF('statement of marks'!N53="","",'statement of marks'!N53)</f>
        <v/>
      </c>
      <c r="F1484" s="606" t="str">
        <f>IF('statement of marks'!O53="","",'statement of marks'!O53)</f>
        <v/>
      </c>
      <c r="G1484" s="275" t="str">
        <f>IF('statement of marks'!P53="","",'statement of marks'!P53)</f>
        <v/>
      </c>
      <c r="H1484" s="275" t="str">
        <f>IF('statement of marks'!Q53="","",'statement of marks'!Q53)</f>
        <v/>
      </c>
      <c r="I1484" s="606" t="str">
        <f>IF('statement of marks'!R53="","",'statement of marks'!R53)</f>
        <v/>
      </c>
      <c r="J1484" s="275" t="str">
        <f>IF('statement of marks'!S53="","",'statement of marks'!S53)</f>
        <v/>
      </c>
      <c r="K1484" s="275" t="str">
        <f>IF('statement of marks'!T53="","",'statement of marks'!T53)</f>
        <v/>
      </c>
      <c r="L1484" s="606" t="str">
        <f>IF('statement of marks'!U53="","",'statement of marks'!U53)</f>
        <v/>
      </c>
      <c r="M1484" s="275" t="str">
        <f>IF('statement of marks'!W53="","",'statement of marks'!W53)</f>
        <v/>
      </c>
      <c r="N1484" s="275" t="str">
        <f>IF('statement of marks'!X53="","",'statement of marks'!X53)</f>
        <v/>
      </c>
      <c r="O1484" s="606" t="str">
        <f>IF('statement of marks'!Y53="","",'statement of marks'!Y53)</f>
        <v/>
      </c>
      <c r="P1484" s="277" t="str">
        <f>IF('statement of marks'!Z53="","",'statement of marks'!Z53)</f>
        <v/>
      </c>
      <c r="Q1484" s="275" t="str">
        <f>IF('statement of marks'!AA53="","",'statement of marks'!AA53)</f>
        <v/>
      </c>
      <c r="R1484" s="275" t="str">
        <f>IF('statement of marks'!AB53="","",'statement of marks'!AB53)</f>
        <v/>
      </c>
      <c r="S1484" s="606" t="str">
        <f>IF('statement of marks'!AC53="","",'statement of marks'!AC53)</f>
        <v/>
      </c>
      <c r="T1484" s="578" t="str">
        <f>IF('statement of marks'!AD53="","",'statement of marks'!AD53)</f>
        <v/>
      </c>
      <c r="U1484" s="578" t="str">
        <f>IF('statement of marks'!AE53="","",'statement of marks'!AE53)</f>
        <v/>
      </c>
      <c r="V1484" s="612" t="str">
        <f>IF('statement of marks'!AF53="","",'statement of marks'!AF53)</f>
        <v/>
      </c>
    </row>
    <row r="1485" spans="1:22" ht="16" customHeight="1">
      <c r="A1485" s="598"/>
      <c r="B1485" s="1114" t="str">
        <f>IF('statement of marks'!$AI$3="","",'statement of marks'!$AI$3)</f>
        <v>vaxszth</v>
      </c>
      <c r="C1485" s="1115"/>
      <c r="D1485" s="275" t="str">
        <f>IF('statement of marks'!AI53="","",'statement of marks'!AI53)</f>
        <v/>
      </c>
      <c r="E1485" s="275" t="str">
        <f>IF('statement of marks'!AJ53="","",'statement of marks'!AJ53)</f>
        <v/>
      </c>
      <c r="F1485" s="606" t="str">
        <f>IF('statement of marks'!AK53="","",'statement of marks'!AK53)</f>
        <v/>
      </c>
      <c r="G1485" s="275" t="str">
        <f>IF('statement of marks'!AL53="","",'statement of marks'!AL53)</f>
        <v/>
      </c>
      <c r="H1485" s="275" t="str">
        <f>IF('statement of marks'!AM53="","",'statement of marks'!AM53)</f>
        <v/>
      </c>
      <c r="I1485" s="606" t="str">
        <f>IF('statement of marks'!AN53="","",'statement of marks'!AN53)</f>
        <v/>
      </c>
      <c r="J1485" s="275" t="str">
        <f>IF('statement of marks'!AO53="","",'statement of marks'!AO53)</f>
        <v/>
      </c>
      <c r="K1485" s="275" t="str">
        <f>IF('statement of marks'!AP53="","",'statement of marks'!AP53)</f>
        <v/>
      </c>
      <c r="L1485" s="606" t="str">
        <f>IF('statement of marks'!AQ53="","",'statement of marks'!AQ53)</f>
        <v/>
      </c>
      <c r="M1485" s="275" t="str">
        <f>IF('statement of marks'!AS53="","",'statement of marks'!AS53)</f>
        <v/>
      </c>
      <c r="N1485" s="275" t="str">
        <f>IF('statement of marks'!AT53="","",'statement of marks'!AT53)</f>
        <v/>
      </c>
      <c r="O1485" s="606" t="str">
        <f>IF('statement of marks'!AU53="","",'statement of marks'!AU53)</f>
        <v/>
      </c>
      <c r="P1485" s="277" t="str">
        <f>IF('statement of marks'!AV53="","",'statement of marks'!AV53)</f>
        <v/>
      </c>
      <c r="Q1485" s="275" t="str">
        <f>IF('statement of marks'!AW53="","",'statement of marks'!AW53)</f>
        <v/>
      </c>
      <c r="R1485" s="275" t="str">
        <f>IF('statement of marks'!AX53="","",'statement of marks'!AX53)</f>
        <v/>
      </c>
      <c r="S1485" s="606" t="str">
        <f>IF('statement of marks'!AY53="","",'statement of marks'!AY53)</f>
        <v/>
      </c>
      <c r="T1485" s="578" t="str">
        <f>IF('statement of marks'!AZ53="","",'statement of marks'!AZ53)</f>
        <v/>
      </c>
      <c r="U1485" s="578" t="str">
        <f>IF('statement of marks'!BA53="","",'statement of marks'!BA53)</f>
        <v/>
      </c>
      <c r="V1485" s="612" t="str">
        <f>IF('statement of marks'!BB53="","",'statement of marks'!BB53)</f>
        <v/>
      </c>
    </row>
    <row r="1486" spans="1:22" ht="16" customHeight="1">
      <c r="A1486" s="598"/>
      <c r="B1486" s="1114" t="str">
        <f>IF('statement of marks'!BE53="s","laLd`r",IF('statement of marks'!BE53="u","mnwZ",IF('statement of marks'!BE53="g","xqtjkrh",IF('statement of marks'!BE53="p","iatkch",IF('statement of marks'!BE53="sd","fla/kh","r`rh; Hkk""kk")))))</f>
        <v>r`rh; Hkk"kk</v>
      </c>
      <c r="C1486" s="1115"/>
      <c r="D1486" s="275" t="str">
        <f>IF('statement of marks'!BF53="","",'statement of marks'!BF53)</f>
        <v/>
      </c>
      <c r="E1486" s="275" t="str">
        <f>IF('statement of marks'!BG53="","",'statement of marks'!BG53)</f>
        <v/>
      </c>
      <c r="F1486" s="606" t="str">
        <f>IF('statement of marks'!BH53="","",'statement of marks'!BH53)</f>
        <v/>
      </c>
      <c r="G1486" s="275" t="str">
        <f>IF('statement of marks'!BI53="","",'statement of marks'!BI53)</f>
        <v/>
      </c>
      <c r="H1486" s="275" t="str">
        <f>IF('statement of marks'!BJ53="","",'statement of marks'!BJ53)</f>
        <v/>
      </c>
      <c r="I1486" s="606" t="str">
        <f>IF('statement of marks'!BK53="","",'statement of marks'!BK53)</f>
        <v/>
      </c>
      <c r="J1486" s="275" t="str">
        <f>IF('statement of marks'!BL53="","",'statement of marks'!BL53)</f>
        <v/>
      </c>
      <c r="K1486" s="275" t="str">
        <f>IF('statement of marks'!BM53="","",'statement of marks'!BM53)</f>
        <v/>
      </c>
      <c r="L1486" s="606" t="str">
        <f>IF('statement of marks'!BN53="","",'statement of marks'!BN53)</f>
        <v/>
      </c>
      <c r="M1486" s="275" t="str">
        <f>IF('statement of marks'!BP53="","",'statement of marks'!BP53)</f>
        <v/>
      </c>
      <c r="N1486" s="275" t="str">
        <f>IF('statement of marks'!BQ53="","",'statement of marks'!BQ53)</f>
        <v/>
      </c>
      <c r="O1486" s="606" t="str">
        <f>IF('statement of marks'!BR53="","",'statement of marks'!BR53)</f>
        <v/>
      </c>
      <c r="P1486" s="277" t="str">
        <f>IF('statement of marks'!BS53="","",'statement of marks'!BS53)</f>
        <v/>
      </c>
      <c r="Q1486" s="275" t="str">
        <f>IF('statement of marks'!BT53="","",'statement of marks'!BT53)</f>
        <v/>
      </c>
      <c r="R1486" s="275" t="str">
        <f>IF('statement of marks'!BU53="","",'statement of marks'!BU53)</f>
        <v/>
      </c>
      <c r="S1486" s="606" t="str">
        <f>IF('statement of marks'!BV53="","",'statement of marks'!BV53)</f>
        <v/>
      </c>
      <c r="T1486" s="578" t="str">
        <f>IF('statement of marks'!BW53="","",'statement of marks'!BW53)</f>
        <v/>
      </c>
      <c r="U1486" s="578" t="str">
        <f>IF('statement of marks'!BX53="","",'statement of marks'!BX53)</f>
        <v/>
      </c>
      <c r="V1486" s="612" t="str">
        <f>IF('statement of marks'!BY53="","",'statement of marks'!BY53)</f>
        <v/>
      </c>
    </row>
    <row r="1487" spans="1:22" ht="16" customHeight="1">
      <c r="A1487" s="598"/>
      <c r="B1487" s="1114" t="str">
        <f>IF('statement of marks'!$CB$3="","",'statement of marks'!$CB$3)</f>
        <v>xf.kr</v>
      </c>
      <c r="C1487" s="1115"/>
      <c r="D1487" s="275" t="str">
        <f>IF('statement of marks'!CB53="","",'statement of marks'!CB53)</f>
        <v/>
      </c>
      <c r="E1487" s="275" t="str">
        <f>IF('statement of marks'!CC53="","",'statement of marks'!CC53)</f>
        <v/>
      </c>
      <c r="F1487" s="606" t="str">
        <f>IF('statement of marks'!CD53="","",'statement of marks'!CD53)</f>
        <v/>
      </c>
      <c r="G1487" s="275" t="str">
        <f>IF('statement of marks'!CE53="","",'statement of marks'!CE53)</f>
        <v/>
      </c>
      <c r="H1487" s="275" t="str">
        <f>IF('statement of marks'!CF53="","",'statement of marks'!CF53)</f>
        <v/>
      </c>
      <c r="I1487" s="606" t="str">
        <f>IF('statement of marks'!CG53="","",'statement of marks'!CG53)</f>
        <v/>
      </c>
      <c r="J1487" s="275" t="str">
        <f>IF('statement of marks'!CH53="","",'statement of marks'!CH53)</f>
        <v/>
      </c>
      <c r="K1487" s="275" t="str">
        <f>IF('statement of marks'!CI53="","",'statement of marks'!CI53)</f>
        <v/>
      </c>
      <c r="L1487" s="606" t="str">
        <f>IF('statement of marks'!CJ53="","",'statement of marks'!CJ53)</f>
        <v/>
      </c>
      <c r="M1487" s="275" t="str">
        <f>IF('statement of marks'!CL53="","",'statement of marks'!CL53)</f>
        <v/>
      </c>
      <c r="N1487" s="275" t="str">
        <f>IF('statement of marks'!CM53="","",'statement of marks'!CM53)</f>
        <v/>
      </c>
      <c r="O1487" s="606" t="str">
        <f>IF('statement of marks'!CN53="","",'statement of marks'!CN53)</f>
        <v/>
      </c>
      <c r="P1487" s="277" t="str">
        <f>IF('statement of marks'!CO53="","",'statement of marks'!CO53)</f>
        <v/>
      </c>
      <c r="Q1487" s="275" t="str">
        <f>IF('statement of marks'!CP53="","",'statement of marks'!CP53)</f>
        <v/>
      </c>
      <c r="R1487" s="275" t="str">
        <f>IF('statement of marks'!CQ53="","",'statement of marks'!CQ53)</f>
        <v/>
      </c>
      <c r="S1487" s="606" t="str">
        <f>IF('statement of marks'!CR53="","",'statement of marks'!CR53)</f>
        <v/>
      </c>
      <c r="T1487" s="578" t="str">
        <f>IF('statement of marks'!CS53="","",'statement of marks'!CS53)</f>
        <v/>
      </c>
      <c r="U1487" s="578" t="str">
        <f>IF('statement of marks'!CT53="","",'statement of marks'!CT53)</f>
        <v/>
      </c>
      <c r="V1487" s="612" t="str">
        <f>IF('statement of marks'!CU53="","",'statement of marks'!CU53)</f>
        <v/>
      </c>
    </row>
    <row r="1488" spans="1:22" ht="16" customHeight="1">
      <c r="A1488" s="598"/>
      <c r="B1488" s="1114" t="str">
        <f>IF('statement of marks'!$CX$3="","",'statement of marks'!$CX$3)</f>
        <v>foKku</v>
      </c>
      <c r="C1488" s="1115"/>
      <c r="D1488" s="275" t="str">
        <f>IF('statement of marks'!CX53="","",'statement of marks'!CX53)</f>
        <v/>
      </c>
      <c r="E1488" s="275" t="str">
        <f>IF('statement of marks'!CY53="","",'statement of marks'!CY53)</f>
        <v/>
      </c>
      <c r="F1488" s="606" t="str">
        <f>IF('statement of marks'!CZ53="","",'statement of marks'!CZ53)</f>
        <v/>
      </c>
      <c r="G1488" s="275" t="str">
        <f>IF('statement of marks'!DA53="","",'statement of marks'!DA53)</f>
        <v/>
      </c>
      <c r="H1488" s="275" t="str">
        <f>IF('statement of marks'!DB53="","",'statement of marks'!DB53)</f>
        <v/>
      </c>
      <c r="I1488" s="606" t="str">
        <f>IF('statement of marks'!DC53="","",'statement of marks'!DC53)</f>
        <v/>
      </c>
      <c r="J1488" s="275" t="str">
        <f>IF('statement of marks'!DD53="","",'statement of marks'!DD53)</f>
        <v/>
      </c>
      <c r="K1488" s="275" t="str">
        <f>IF('statement of marks'!DE53="","",'statement of marks'!DE53)</f>
        <v/>
      </c>
      <c r="L1488" s="606" t="str">
        <f>IF('statement of marks'!DF53="","",'statement of marks'!DF53)</f>
        <v/>
      </c>
      <c r="M1488" s="275" t="str">
        <f>IF('statement of marks'!DH53="","",'statement of marks'!DH53)</f>
        <v/>
      </c>
      <c r="N1488" s="275" t="str">
        <f>IF('statement of marks'!DI53="","",'statement of marks'!DI53)</f>
        <v/>
      </c>
      <c r="O1488" s="606" t="str">
        <f>IF('statement of marks'!DJ53="","",'statement of marks'!DJ53)</f>
        <v/>
      </c>
      <c r="P1488" s="277" t="str">
        <f>IF('statement of marks'!DK53="","",'statement of marks'!DK53)</f>
        <v/>
      </c>
      <c r="Q1488" s="275" t="str">
        <f>IF('statement of marks'!DL53="","",'statement of marks'!DL53)</f>
        <v/>
      </c>
      <c r="R1488" s="275" t="str">
        <f>IF('statement of marks'!DM53="","",'statement of marks'!DM53)</f>
        <v/>
      </c>
      <c r="S1488" s="606" t="str">
        <f>IF('statement of marks'!DN53="","",'statement of marks'!DN53)</f>
        <v/>
      </c>
      <c r="T1488" s="578" t="str">
        <f>IF('statement of marks'!DO53="","",'statement of marks'!DO53)</f>
        <v/>
      </c>
      <c r="U1488" s="578" t="str">
        <f>IF('statement of marks'!DP53="","",'statement of marks'!DP53)</f>
        <v/>
      </c>
      <c r="V1488" s="612" t="str">
        <f>IF('statement of marks'!DQ53="","",'statement of marks'!DQ53)</f>
        <v/>
      </c>
    </row>
    <row r="1489" spans="1:22" ht="16" customHeight="1">
      <c r="A1489" s="598"/>
      <c r="B1489" s="1114" t="str">
        <f>IF('statement of marks'!$DT$3="","",'statement of marks'!$DT$3)</f>
        <v>lkekftd foKku</v>
      </c>
      <c r="C1489" s="1115"/>
      <c r="D1489" s="275" t="str">
        <f>IF('statement of marks'!DT53="","",'statement of marks'!DT53)</f>
        <v/>
      </c>
      <c r="E1489" s="275" t="str">
        <f>IF('statement of marks'!DU53="","",'statement of marks'!DU53)</f>
        <v/>
      </c>
      <c r="F1489" s="606" t="str">
        <f>IF('statement of marks'!DV53="","",'statement of marks'!DV53)</f>
        <v/>
      </c>
      <c r="G1489" s="275" t="str">
        <f>IF('statement of marks'!DW53="","",'statement of marks'!DW53)</f>
        <v/>
      </c>
      <c r="H1489" s="275" t="str">
        <f>IF('statement of marks'!DX53="","",'statement of marks'!DX53)</f>
        <v/>
      </c>
      <c r="I1489" s="606" t="str">
        <f>IF('statement of marks'!DY53="","",'statement of marks'!DY53)</f>
        <v/>
      </c>
      <c r="J1489" s="275" t="str">
        <f>IF('statement of marks'!DZ53="","",'statement of marks'!DZ53)</f>
        <v/>
      </c>
      <c r="K1489" s="275" t="str">
        <f>IF('statement of marks'!EA53="","",'statement of marks'!EA53)</f>
        <v/>
      </c>
      <c r="L1489" s="606" t="str">
        <f>IF('statement of marks'!EB53="","",'statement of marks'!EB53)</f>
        <v/>
      </c>
      <c r="M1489" s="275" t="str">
        <f>IF('statement of marks'!ED53="","",'statement of marks'!ED53)</f>
        <v/>
      </c>
      <c r="N1489" s="275" t="str">
        <f>IF('statement of marks'!EE53="","",'statement of marks'!EE53)</f>
        <v/>
      </c>
      <c r="O1489" s="606" t="str">
        <f>IF('statement of marks'!EF53="","",'statement of marks'!EF53)</f>
        <v/>
      </c>
      <c r="P1489" s="277" t="str">
        <f>IF('statement of marks'!EG53="","",'statement of marks'!EG53)</f>
        <v/>
      </c>
      <c r="Q1489" s="275" t="str">
        <f>IF('statement of marks'!EH53="","",'statement of marks'!EH53)</f>
        <v/>
      </c>
      <c r="R1489" s="275" t="str">
        <f>IF('statement of marks'!EI53="","",'statement of marks'!EI53)</f>
        <v/>
      </c>
      <c r="S1489" s="606" t="str">
        <f>IF('statement of marks'!EJ53="","",'statement of marks'!EJ53)</f>
        <v/>
      </c>
      <c r="T1489" s="578" t="str">
        <f>IF('statement of marks'!EK53="","",'statement of marks'!EK53)</f>
        <v/>
      </c>
      <c r="U1489" s="578" t="str">
        <f>IF('statement of marks'!EL53="","",'statement of marks'!EL53)</f>
        <v/>
      </c>
      <c r="V1489" s="612" t="str">
        <f>IF('statement of marks'!EM53="","",'statement of marks'!EM53)</f>
        <v/>
      </c>
    </row>
    <row r="1490" spans="1:22" ht="16" customHeight="1">
      <c r="A1490" s="598"/>
      <c r="B1490" s="1117" t="s">
        <v>271</v>
      </c>
      <c r="C1490" s="1118"/>
      <c r="D1490" s="1081" t="s">
        <v>1</v>
      </c>
      <c r="E1490" s="1081"/>
      <c r="F1490" s="1081"/>
      <c r="G1490" s="1081" t="s">
        <v>21</v>
      </c>
      <c r="H1490" s="1081"/>
      <c r="I1490" s="1081"/>
      <c r="J1490" s="1081" t="s">
        <v>272</v>
      </c>
      <c r="K1490" s="1081"/>
      <c r="L1490" s="1081"/>
      <c r="M1490" s="1081" t="s">
        <v>68</v>
      </c>
      <c r="N1490" s="1081"/>
      <c r="O1490" s="1081"/>
      <c r="P1490" s="1081" t="s">
        <v>463</v>
      </c>
      <c r="Q1490" s="1081"/>
      <c r="R1490" s="1081"/>
      <c r="S1490" s="609"/>
      <c r="T1490" s="1187" t="s">
        <v>458</v>
      </c>
      <c r="U1490" s="1188"/>
      <c r="V1490" s="1189"/>
    </row>
    <row r="1491" spans="1:22" ht="16" customHeight="1">
      <c r="A1491" s="599"/>
      <c r="B1491" s="1175" t="s">
        <v>3</v>
      </c>
      <c r="C1491" s="1176"/>
      <c r="D1491" s="1177">
        <f>IF('statement of marks'!EP$6="","",'statement of marks'!EP$6)</f>
        <v>20</v>
      </c>
      <c r="E1491" s="1177"/>
      <c r="F1491" s="1177"/>
      <c r="G1491" s="1177">
        <f>IF('statement of marks'!EQ$6="","",'statement of marks'!EQ$6)</f>
        <v>20</v>
      </c>
      <c r="H1491" s="1177"/>
      <c r="I1491" s="1177"/>
      <c r="J1491" s="1177">
        <f>IF('statement of marks'!ES$6="","",'statement of marks'!ES$6)</f>
        <v>20</v>
      </c>
      <c r="K1491" s="1177"/>
      <c r="L1491" s="1177"/>
      <c r="M1491" s="1177">
        <f>IF('statement of marks'!ER$6="","",'statement of marks'!ER$6)</f>
        <v>20</v>
      </c>
      <c r="N1491" s="1177"/>
      <c r="O1491" s="1177"/>
      <c r="P1491" s="1177">
        <f>IF('statement of marks'!ET$6="","",'statement of marks'!ET$6)</f>
        <v>20</v>
      </c>
      <c r="Q1491" s="1177"/>
      <c r="R1491" s="1177"/>
      <c r="S1491" s="610" t="str">
        <f>IF('statement of marks'!FE$6="","",'statement of marks'!EX$6)</f>
        <v/>
      </c>
      <c r="T1491" s="615">
        <f>IF('statement of marks'!EU$6="","",'statement of marks'!EU$6)</f>
        <v>100</v>
      </c>
      <c r="U1491" s="616" t="s">
        <v>5</v>
      </c>
      <c r="V1491" s="617" t="s">
        <v>464</v>
      </c>
    </row>
    <row r="1492" spans="1:22" ht="16" customHeight="1">
      <c r="A1492" s="598"/>
      <c r="B1492" s="1114" t="str">
        <f>IF('statement of marks'!$EP$3="","",'statement of marks'!$EP$3)</f>
        <v>dk;kZuqHko</v>
      </c>
      <c r="C1492" s="1115"/>
      <c r="D1492" s="1103" t="str">
        <f>IF('statement of marks'!EP53="","",'statement of marks'!EP53)</f>
        <v/>
      </c>
      <c r="E1492" s="1103"/>
      <c r="F1492" s="1103"/>
      <c r="G1492" s="1103" t="str">
        <f>IF('statement of marks'!EQ53="","",'statement of marks'!EQ53)</f>
        <v/>
      </c>
      <c r="H1492" s="1103"/>
      <c r="I1492" s="1103"/>
      <c r="J1492" s="1103" t="str">
        <f>IF('statement of marks'!ES53="","",'statement of marks'!ES53)</f>
        <v/>
      </c>
      <c r="K1492" s="1103"/>
      <c r="L1492" s="1103"/>
      <c r="M1492" s="1103" t="str">
        <f>IF('statement of marks'!ER53="","",'statement of marks'!ER53)</f>
        <v/>
      </c>
      <c r="N1492" s="1103"/>
      <c r="O1492" s="1103"/>
      <c r="P1492" s="1103" t="str">
        <f>IF('statement of marks'!ET53="","",'statement of marks'!ET53)</f>
        <v/>
      </c>
      <c r="Q1492" s="1103"/>
      <c r="R1492" s="1103"/>
      <c r="S1492" s="611"/>
      <c r="T1492" s="613" t="str">
        <f>IF('statement of marks'!EU53="","",'statement of marks'!EU53)</f>
        <v/>
      </c>
      <c r="U1492" s="613" t="str">
        <f>IF('statement of marks'!EV53="","",'statement of marks'!EV53)</f>
        <v/>
      </c>
      <c r="V1492" s="614" t="str">
        <f>IF('statement of marks'!EW53="","",'statement of marks'!EW53)</f>
        <v/>
      </c>
    </row>
    <row r="1493" spans="1:22" ht="16" customHeight="1">
      <c r="A1493" s="598"/>
      <c r="B1493" s="1112" t="str">
        <f>IF('statement of marks'!$EZ$3="","",'statement of marks'!$EZ$3)</f>
        <v>dyk f'k{kk</v>
      </c>
      <c r="C1493" s="1113"/>
      <c r="D1493" s="1103" t="str">
        <f>IF('statement of marks'!EZ53="","",'statement of marks'!EZ53)</f>
        <v/>
      </c>
      <c r="E1493" s="1103"/>
      <c r="F1493" s="1103"/>
      <c r="G1493" s="1103" t="str">
        <f>IF('statement of marks'!FA53="","",'statement of marks'!FA53)</f>
        <v/>
      </c>
      <c r="H1493" s="1103"/>
      <c r="I1493" s="1103"/>
      <c r="J1493" s="1103" t="str">
        <f>IF('statement of marks'!FC53="","",'statement of marks'!FC53)</f>
        <v/>
      </c>
      <c r="K1493" s="1103"/>
      <c r="L1493" s="1103"/>
      <c r="M1493" s="1103" t="str">
        <f>IF('statement of marks'!FB53="","",'statement of marks'!FB53)</f>
        <v/>
      </c>
      <c r="N1493" s="1103"/>
      <c r="O1493" s="1103"/>
      <c r="P1493" s="1103" t="str">
        <f>IF('statement of marks'!FD53="","",'statement of marks'!FD53)</f>
        <v/>
      </c>
      <c r="Q1493" s="1103"/>
      <c r="R1493" s="1103"/>
      <c r="S1493" s="611"/>
      <c r="T1493" s="613" t="str">
        <f>IF('statement of marks'!FE53="","",'statement of marks'!FE53)</f>
        <v/>
      </c>
      <c r="U1493" s="613" t="str">
        <f>IF('statement of marks'!FF53="","",'statement of marks'!FF53)</f>
        <v/>
      </c>
      <c r="V1493" s="614" t="str">
        <f>IF('statement of marks'!FG53="","",'statement of marks'!FG53)</f>
        <v/>
      </c>
    </row>
    <row r="1494" spans="1:22" ht="16" customHeight="1">
      <c r="A1494" s="598"/>
      <c r="B1494" s="1109" t="str">
        <f>IF('statement of marks'!$FJ$3="","",'statement of marks'!$FJ$3)</f>
        <v>LokLF; ,oe~ 'kkjhfjd f'k{kk</v>
      </c>
      <c r="C1494" s="1110"/>
      <c r="D1494" s="1103" t="str">
        <f>IF('statement of marks'!FJ53="","",'statement of marks'!FJ53)</f>
        <v/>
      </c>
      <c r="E1494" s="1103"/>
      <c r="F1494" s="1103"/>
      <c r="G1494" s="1103" t="str">
        <f>IF('statement of marks'!FK53="","",'statement of marks'!FK53)</f>
        <v/>
      </c>
      <c r="H1494" s="1103"/>
      <c r="I1494" s="1103"/>
      <c r="J1494" s="1103" t="str">
        <f>IF('statement of marks'!FM53="","",'statement of marks'!FM53)</f>
        <v/>
      </c>
      <c r="K1494" s="1103"/>
      <c r="L1494" s="1103"/>
      <c r="M1494" s="1103" t="str">
        <f>IF('statement of marks'!FL53="","",'statement of marks'!FL53)</f>
        <v/>
      </c>
      <c r="N1494" s="1103"/>
      <c r="O1494" s="1103"/>
      <c r="P1494" s="1103" t="str">
        <f>IF('statement of marks'!FN53="","",'statement of marks'!FN53)</f>
        <v/>
      </c>
      <c r="Q1494" s="1103"/>
      <c r="R1494" s="1103"/>
      <c r="S1494" s="611"/>
      <c r="T1494" s="613" t="str">
        <f>IF('statement of marks'!FO53="","",'statement of marks'!FO53)</f>
        <v/>
      </c>
      <c r="U1494" s="613" t="str">
        <f>IF('statement of marks'!FP53="","",'statement of marks'!FP53)</f>
        <v/>
      </c>
      <c r="V1494" s="614" t="str">
        <f>IF('statement of marks'!FQ53="","",'statement of marks'!FQ53)</f>
        <v/>
      </c>
    </row>
    <row r="1495" spans="1:22" ht="16" customHeight="1">
      <c r="A1495" s="598"/>
      <c r="B1495" s="1104" t="s">
        <v>273</v>
      </c>
      <c r="C1495" s="1105"/>
      <c r="D1495" s="1213" t="str">
        <f>details!$DZ$3</f>
        <v>vxLr rd</v>
      </c>
      <c r="E1495" s="1213"/>
      <c r="F1495" s="1213"/>
      <c r="G1495" s="1213" t="str">
        <f>details!$ED$3</f>
        <v>vDVwcj rd</v>
      </c>
      <c r="H1495" s="1213"/>
      <c r="I1495" s="1213"/>
      <c r="J1495" s="1213" t="str">
        <f>details!$EL$3</f>
        <v>Qjojh rd</v>
      </c>
      <c r="K1495" s="1213"/>
      <c r="L1495" s="1213"/>
      <c r="M1495" s="1213" t="str">
        <f>details!$EH$3</f>
        <v>fnlEcj rd</v>
      </c>
      <c r="N1495" s="1213"/>
      <c r="O1495" s="1213"/>
      <c r="P1495" s="1213" t="str">
        <f>details!$EP$3</f>
        <v>loZ ;ksx</v>
      </c>
      <c r="Q1495" s="1213"/>
      <c r="R1495" s="1213"/>
      <c r="S1495" s="1222" t="s">
        <v>475</v>
      </c>
      <c r="T1495" s="1223"/>
      <c r="U1495" s="1223"/>
      <c r="V1495" s="1224"/>
    </row>
    <row r="1496" spans="1:22" ht="16" customHeight="1">
      <c r="A1496" s="598"/>
      <c r="B1496" s="1100" t="s">
        <v>99</v>
      </c>
      <c r="C1496" s="1101"/>
      <c r="D1496" s="1102" t="str">
        <f>IF(details!EA53="","",details!EA53)</f>
        <v/>
      </c>
      <c r="E1496" s="1102"/>
      <c r="F1496" s="1102"/>
      <c r="G1496" s="1102" t="str">
        <f>IF(details!EE53="","",details!EE53)</f>
        <v/>
      </c>
      <c r="H1496" s="1102"/>
      <c r="I1496" s="1102"/>
      <c r="J1496" s="1102" t="str">
        <f>IF(details!EM53="","",details!EM53)</f>
        <v/>
      </c>
      <c r="K1496" s="1102"/>
      <c r="L1496" s="1102"/>
      <c r="M1496" s="1102" t="str">
        <f>IF(details!EI53="","",details!EI53)</f>
        <v/>
      </c>
      <c r="N1496" s="1102"/>
      <c r="O1496" s="1102"/>
      <c r="P1496" s="1102" t="str">
        <f>IF(details!EQ53="","",details!EQ53)</f>
        <v/>
      </c>
      <c r="Q1496" s="1102"/>
      <c r="R1496" s="1102"/>
      <c r="S1496" s="1225">
        <v>41757</v>
      </c>
      <c r="T1496" s="1226"/>
      <c r="U1496" s="1226"/>
      <c r="V1496" s="1227"/>
    </row>
    <row r="1497" spans="1:22" ht="16" customHeight="1">
      <c r="A1497" s="598"/>
      <c r="B1497" s="1094" t="s">
        <v>15</v>
      </c>
      <c r="C1497" s="1095"/>
      <c r="D1497" s="1096" t="str">
        <f>IF(details!DZ53="","",details!DZ53)</f>
        <v/>
      </c>
      <c r="E1497" s="1096"/>
      <c r="F1497" s="1096"/>
      <c r="G1497" s="1096" t="str">
        <f>IF(details!ED53="","",details!ED53)</f>
        <v/>
      </c>
      <c r="H1497" s="1096"/>
      <c r="I1497" s="1096"/>
      <c r="J1497" s="1096" t="str">
        <f>IF(details!EL53="","",details!EL53)</f>
        <v/>
      </c>
      <c r="K1497" s="1096"/>
      <c r="L1497" s="1096"/>
      <c r="M1497" s="1096" t="str">
        <f>IF(details!EH53="","",details!EH53)</f>
        <v/>
      </c>
      <c r="N1497" s="1096"/>
      <c r="O1497" s="1096"/>
      <c r="P1497" s="1096" t="str">
        <f>IF(details!EP53="","",details!EP53)</f>
        <v/>
      </c>
      <c r="Q1497" s="1096"/>
      <c r="R1497" s="1096"/>
      <c r="S1497" s="1228"/>
      <c r="T1497" s="1229"/>
      <c r="U1497" s="1229"/>
      <c r="V1497" s="1230"/>
    </row>
    <row r="1498" spans="1:22" ht="16" customHeight="1">
      <c r="A1498" s="1206"/>
      <c r="B1498" s="1207" t="s">
        <v>473</v>
      </c>
      <c r="C1498" s="1208"/>
      <c r="D1498" s="1209" t="s">
        <v>3</v>
      </c>
      <c r="E1498" s="1209"/>
      <c r="F1498" s="1209"/>
      <c r="G1498" s="1209" t="s">
        <v>389</v>
      </c>
      <c r="H1498" s="1209"/>
      <c r="I1498" s="1209"/>
      <c r="J1498" s="1209" t="s">
        <v>5</v>
      </c>
      <c r="K1498" s="1209"/>
      <c r="L1498" s="1209"/>
      <c r="M1498" s="1209" t="s">
        <v>465</v>
      </c>
      <c r="N1498" s="1209"/>
      <c r="O1498" s="1209"/>
      <c r="P1498" s="1210" t="s">
        <v>306</v>
      </c>
      <c r="Q1498" s="1210"/>
      <c r="R1498" s="1210"/>
      <c r="S1498" s="1209" t="s">
        <v>473</v>
      </c>
      <c r="T1498" s="1209"/>
      <c r="U1498" s="1209"/>
      <c r="V1498" s="1211"/>
    </row>
    <row r="1499" spans="1:22" ht="16" customHeight="1">
      <c r="A1499" s="1206"/>
      <c r="B1499" s="1207"/>
      <c r="C1499" s="1208"/>
      <c r="D1499" s="1212" t="str">
        <f>'statement of marks'!HE53</f>
        <v/>
      </c>
      <c r="E1499" s="1212"/>
      <c r="F1499" s="1212"/>
      <c r="G1499" s="1212" t="str">
        <f>'statement of marks'!HF53</f>
        <v/>
      </c>
      <c r="H1499" s="1212"/>
      <c r="I1499" s="1212"/>
      <c r="J1499" s="1212" t="str">
        <f>'statement of marks'!HG53</f>
        <v/>
      </c>
      <c r="K1499" s="1212"/>
      <c r="L1499" s="1212"/>
      <c r="M1499" s="1212" t="str">
        <f>'statement of marks'!HJ53</f>
        <v/>
      </c>
      <c r="N1499" s="1212"/>
      <c r="O1499" s="1212"/>
      <c r="P1499" s="1212" t="str">
        <f>'statement of marks'!HI53</f>
        <v/>
      </c>
      <c r="Q1499" s="1212"/>
      <c r="R1499" s="1212"/>
      <c r="S1499" s="1209" t="str">
        <f>'statement of marks'!HD53</f>
        <v/>
      </c>
      <c r="T1499" s="1209"/>
      <c r="U1499" s="1209"/>
      <c r="V1499" s="1211"/>
    </row>
    <row r="1500" spans="1:22" ht="16" customHeight="1">
      <c r="A1500" s="598"/>
      <c r="B1500" s="1089" t="s">
        <v>100</v>
      </c>
      <c r="C1500" s="1090"/>
      <c r="D1500" s="1081"/>
      <c r="E1500" s="1081"/>
      <c r="F1500" s="1081"/>
      <c r="G1500" s="1081"/>
      <c r="H1500" s="1081"/>
      <c r="I1500" s="1081"/>
      <c r="J1500" s="1081"/>
      <c r="K1500" s="1081"/>
      <c r="L1500" s="1081"/>
      <c r="M1500" s="1081"/>
      <c r="N1500" s="1081"/>
      <c r="O1500" s="1081"/>
      <c r="P1500" s="1081"/>
      <c r="Q1500" s="1081"/>
      <c r="R1500" s="1081"/>
      <c r="S1500" s="1081"/>
      <c r="T1500" s="1081"/>
      <c r="U1500" s="1081"/>
      <c r="V1500" s="1205"/>
    </row>
    <row r="1501" spans="1:22" ht="16" customHeight="1">
      <c r="A1501" s="598"/>
      <c r="B1501" s="1087" t="s">
        <v>80</v>
      </c>
      <c r="C1501" s="1088"/>
      <c r="D1501" s="1081"/>
      <c r="E1501" s="1081"/>
      <c r="F1501" s="1081"/>
      <c r="G1501" s="1081"/>
      <c r="H1501" s="1081"/>
      <c r="I1501" s="1081"/>
      <c r="J1501" s="1081"/>
      <c r="K1501" s="1081"/>
      <c r="L1501" s="1081"/>
      <c r="M1501" s="1081"/>
      <c r="N1501" s="1081"/>
      <c r="O1501" s="1081"/>
      <c r="P1501" s="1081"/>
      <c r="Q1501" s="1081"/>
      <c r="R1501" s="1081"/>
      <c r="S1501" s="1081"/>
      <c r="T1501" s="1081"/>
      <c r="U1501" s="1081"/>
      <c r="V1501" s="1205"/>
    </row>
    <row r="1502" spans="1:22" ht="16" customHeight="1">
      <c r="A1502" s="598"/>
      <c r="B1502" s="1089" t="s">
        <v>466</v>
      </c>
      <c r="C1502" s="1090"/>
      <c r="D1502" s="1081"/>
      <c r="E1502" s="1081"/>
      <c r="F1502" s="1081"/>
      <c r="G1502" s="1081"/>
      <c r="H1502" s="1081"/>
      <c r="I1502" s="1081"/>
      <c r="J1502" s="1081"/>
      <c r="K1502" s="1081"/>
      <c r="L1502" s="1081"/>
      <c r="M1502" s="1081"/>
      <c r="N1502" s="1081"/>
      <c r="O1502" s="1081"/>
      <c r="P1502" s="1081" t="s">
        <v>466</v>
      </c>
      <c r="Q1502" s="1081"/>
      <c r="R1502" s="1081"/>
      <c r="S1502" s="1081"/>
      <c r="T1502" s="1081"/>
      <c r="U1502" s="1081"/>
      <c r="V1502" s="1205"/>
    </row>
    <row r="1503" spans="1:22" ht="16" customHeight="1">
      <c r="A1503" s="598"/>
      <c r="B1503" s="1085" t="s">
        <v>101</v>
      </c>
      <c r="C1503" s="1086"/>
      <c r="D1503" s="1081"/>
      <c r="E1503" s="1081"/>
      <c r="F1503" s="1081"/>
      <c r="G1503" s="1081"/>
      <c r="H1503" s="1081"/>
      <c r="I1503" s="1081"/>
      <c r="J1503" s="1081"/>
      <c r="K1503" s="1081"/>
      <c r="L1503" s="1081"/>
      <c r="M1503" s="1081"/>
      <c r="N1503" s="1081"/>
      <c r="O1503" s="1081"/>
      <c r="P1503" s="1081"/>
      <c r="Q1503" s="1081"/>
      <c r="R1503" s="1081"/>
      <c r="S1503" s="1198" t="s">
        <v>101</v>
      </c>
      <c r="T1503" s="1198"/>
      <c r="U1503" s="1198"/>
      <c r="V1503" s="1199"/>
    </row>
    <row r="1504" spans="1:22" ht="16" customHeight="1" thickBot="1">
      <c r="A1504" s="600"/>
      <c r="B1504" s="1200" t="s">
        <v>102</v>
      </c>
      <c r="C1504" s="1201"/>
      <c r="D1504" s="1202"/>
      <c r="E1504" s="1202"/>
      <c r="F1504" s="1202"/>
      <c r="G1504" s="1202"/>
      <c r="H1504" s="1202"/>
      <c r="I1504" s="1202"/>
      <c r="J1504" s="1202"/>
      <c r="K1504" s="1202"/>
      <c r="L1504" s="1202"/>
      <c r="M1504" s="1202"/>
      <c r="N1504" s="1202"/>
      <c r="O1504" s="1202"/>
      <c r="P1504" s="1202"/>
      <c r="Q1504" s="1202"/>
      <c r="R1504" s="1202"/>
      <c r="S1504" s="1203" t="s">
        <v>163</v>
      </c>
      <c r="T1504" s="1203"/>
      <c r="U1504" s="1203"/>
      <c r="V1504" s="1204"/>
    </row>
    <row r="1505" spans="1:22" ht="16" customHeight="1">
      <c r="A1505" s="597"/>
      <c r="B1505" s="1216" t="s">
        <v>47</v>
      </c>
      <c r="C1505" s="1217"/>
      <c r="D1505" s="1217"/>
      <c r="E1505" s="1217"/>
      <c r="F1505" s="1217"/>
      <c r="G1505" s="1217"/>
      <c r="H1505" s="1217"/>
      <c r="I1505" s="1217"/>
      <c r="J1505" s="1217"/>
      <c r="K1505" s="1217"/>
      <c r="L1505" s="1217"/>
      <c r="M1505" s="1217"/>
      <c r="N1505" s="1217"/>
      <c r="O1505" s="1217"/>
      <c r="P1505" s="1217"/>
      <c r="Q1505" s="1217"/>
      <c r="R1505" s="1217"/>
      <c r="S1505" s="1217"/>
      <c r="T1505" s="1217"/>
      <c r="U1505" s="1217"/>
      <c r="V1505" s="1218"/>
    </row>
    <row r="1506" spans="1:22" ht="16" customHeight="1">
      <c r="A1506" s="598"/>
      <c r="B1506" s="1219" t="str">
        <f>'statement of marks'!$A$1</f>
        <v>jk- ck- ek/;fed fo|ky; uohu] fuEckgsM+k</v>
      </c>
      <c r="C1506" s="1220"/>
      <c r="D1506" s="1220"/>
      <c r="E1506" s="1220"/>
      <c r="F1506" s="1220"/>
      <c r="G1506" s="1220"/>
      <c r="H1506" s="1220"/>
      <c r="I1506" s="1220"/>
      <c r="J1506" s="1220"/>
      <c r="K1506" s="1220"/>
      <c r="L1506" s="1220"/>
      <c r="M1506" s="1220"/>
      <c r="N1506" s="1220"/>
      <c r="O1506" s="1220"/>
      <c r="P1506" s="1220"/>
      <c r="Q1506" s="1220"/>
      <c r="R1506" s="1220"/>
      <c r="S1506" s="1220"/>
      <c r="T1506" s="1220"/>
      <c r="U1506" s="1220"/>
      <c r="V1506" s="1221"/>
    </row>
    <row r="1507" spans="1:22" ht="16" customHeight="1">
      <c r="A1507" s="598"/>
      <c r="B1507" s="1114" t="s">
        <v>467</v>
      </c>
      <c r="C1507" s="1115"/>
      <c r="D1507" s="1119" t="str">
        <f>'statement of marks'!$H$3</f>
        <v>2015-16</v>
      </c>
      <c r="E1507" s="1119"/>
      <c r="F1507" s="1119"/>
      <c r="G1507" s="1119"/>
      <c r="H1507" s="1119"/>
      <c r="I1507" s="1119"/>
      <c r="J1507" s="1119"/>
      <c r="K1507" s="1119"/>
      <c r="L1507" s="1119"/>
      <c r="M1507" s="1119"/>
      <c r="N1507" s="1119"/>
      <c r="O1507" s="1119"/>
      <c r="P1507" s="1119"/>
      <c r="Q1507" s="1119"/>
      <c r="R1507" s="1119"/>
      <c r="S1507" s="1119"/>
      <c r="T1507" s="1119"/>
      <c r="U1507" s="1119"/>
      <c r="V1507" s="1196"/>
    </row>
    <row r="1508" spans="1:22" ht="16" customHeight="1">
      <c r="A1508" s="598"/>
      <c r="B1508" s="1114" t="s">
        <v>218</v>
      </c>
      <c r="C1508" s="1115"/>
      <c r="D1508" s="1115" t="str">
        <f>IF('statement of marks'!J54="","",'statement of marks'!J54)</f>
        <v/>
      </c>
      <c r="E1508" s="1115"/>
      <c r="F1508" s="1115"/>
      <c r="G1508" s="1115"/>
      <c r="H1508" s="1115"/>
      <c r="I1508" s="1115"/>
      <c r="J1508" s="1115"/>
      <c r="K1508" s="1115"/>
      <c r="L1508" s="1115"/>
      <c r="M1508" s="1115"/>
      <c r="N1508" s="1115"/>
      <c r="O1508" s="1115"/>
      <c r="P1508" s="1115"/>
      <c r="Q1508" s="1115"/>
      <c r="R1508" s="1115"/>
      <c r="S1508" s="1115"/>
      <c r="T1508" s="1115"/>
      <c r="U1508" s="1115"/>
      <c r="V1508" s="1197"/>
    </row>
    <row r="1509" spans="1:22" ht="16" customHeight="1">
      <c r="A1509" s="598"/>
      <c r="B1509" s="1114" t="s">
        <v>219</v>
      </c>
      <c r="C1509" s="1115"/>
      <c r="D1509" s="1115" t="str">
        <f>IF('statement of marks'!K54="","",'statement of marks'!K54)</f>
        <v/>
      </c>
      <c r="E1509" s="1115"/>
      <c r="F1509" s="1115"/>
      <c r="G1509" s="1115"/>
      <c r="H1509" s="1115"/>
      <c r="I1509" s="1115"/>
      <c r="J1509" s="1115"/>
      <c r="K1509" s="1115"/>
      <c r="L1509" s="1115"/>
      <c r="M1509" s="1115"/>
      <c r="N1509" s="1115"/>
      <c r="O1509" s="1115"/>
      <c r="P1509" s="1115"/>
      <c r="Q1509" s="1115"/>
      <c r="R1509" s="1115"/>
      <c r="S1509" s="1115"/>
      <c r="T1509" s="1115"/>
      <c r="U1509" s="1115"/>
      <c r="V1509" s="1197"/>
    </row>
    <row r="1510" spans="1:22" ht="16" customHeight="1">
      <c r="A1510" s="598"/>
      <c r="B1510" s="1114" t="s">
        <v>220</v>
      </c>
      <c r="C1510" s="1115"/>
      <c r="D1510" s="1115" t="str">
        <f>IF('statement of marks'!L54="","",'statement of marks'!L54)</f>
        <v/>
      </c>
      <c r="E1510" s="1115"/>
      <c r="F1510" s="1115"/>
      <c r="G1510" s="1115"/>
      <c r="H1510" s="1115"/>
      <c r="I1510" s="1115"/>
      <c r="J1510" s="1115"/>
      <c r="K1510" s="1115"/>
      <c r="L1510" s="1115"/>
      <c r="M1510" s="1115"/>
      <c r="N1510" s="1115"/>
      <c r="O1510" s="1115"/>
      <c r="P1510" s="1115"/>
      <c r="Q1510" s="1115"/>
      <c r="R1510" s="1115"/>
      <c r="S1510" s="1115"/>
      <c r="T1510" s="1115"/>
      <c r="U1510" s="1115"/>
      <c r="V1510" s="1197"/>
    </row>
    <row r="1511" spans="1:22" ht="16" customHeight="1">
      <c r="A1511" s="598"/>
      <c r="B1511" s="1114" t="s">
        <v>221</v>
      </c>
      <c r="C1511" s="1115"/>
      <c r="D1511" s="1119" t="str">
        <f>'statement of marks'!$G$3</f>
        <v>6 A</v>
      </c>
      <c r="E1511" s="1119"/>
      <c r="F1511" s="1119"/>
      <c r="G1511" s="1115" t="s">
        <v>9</v>
      </c>
      <c r="H1511" s="1115"/>
      <c r="I1511" s="1115"/>
      <c r="J1511" s="1119" t="str">
        <f>IF('statement of marks'!D54="","",'statement of marks'!D54)</f>
        <v/>
      </c>
      <c r="K1511" s="1119"/>
      <c r="L1511" s="1119"/>
      <c r="M1511" s="1115" t="s">
        <v>222</v>
      </c>
      <c r="N1511" s="1115"/>
      <c r="O1511" s="1115"/>
      <c r="P1511" s="1119" t="str">
        <f>IF('statement of marks'!F54="","",'statement of marks'!F54)</f>
        <v/>
      </c>
      <c r="Q1511" s="1119"/>
      <c r="R1511" s="1119"/>
      <c r="S1511" s="1214" t="str">
        <f>IF('statement of marks'!$J$3="","",'statement of marks'!$J$3)</f>
        <v xml:space="preserve">fo|ky; dk Mk;l dksM+ </v>
      </c>
      <c r="T1511" s="1214"/>
      <c r="U1511" s="1214"/>
      <c r="V1511" s="1215"/>
    </row>
    <row r="1512" spans="1:22" ht="16" customHeight="1">
      <c r="A1512" s="598"/>
      <c r="B1512" s="601" t="s">
        <v>0</v>
      </c>
      <c r="C1512" s="602"/>
      <c r="D1512" s="1121" t="str">
        <f>IF('statement of marks'!H54="","",'statement of marks'!H54)</f>
        <v/>
      </c>
      <c r="E1512" s="1121"/>
      <c r="F1512" s="1121"/>
      <c r="G1512" s="1115" t="str">
        <f>IF('statement of marks'!I54="","",'statement of marks'!I54)</f>
        <v/>
      </c>
      <c r="H1512" s="1115"/>
      <c r="I1512" s="1115"/>
      <c r="J1512" s="1115"/>
      <c r="K1512" s="1115"/>
      <c r="L1512" s="1115"/>
      <c r="M1512" s="1115"/>
      <c r="N1512" s="1115"/>
      <c r="O1512" s="1115"/>
      <c r="P1512" s="1115"/>
      <c r="Q1512" s="1115"/>
      <c r="R1512" s="1115"/>
      <c r="S1512" s="1190" t="str">
        <f>IF('statement of marks'!$K$3="","",'statement of marks'!$K$3)</f>
        <v xml:space="preserve">08291009401   </v>
      </c>
      <c r="T1512" s="1190"/>
      <c r="U1512" s="1190"/>
      <c r="V1512" s="1191"/>
    </row>
    <row r="1513" spans="1:22" ht="16" customHeight="1">
      <c r="A1513" s="598"/>
      <c r="B1513" s="561" t="s">
        <v>28</v>
      </c>
      <c r="C1513" s="603" t="s">
        <v>97</v>
      </c>
      <c r="D1513" s="1081" t="s">
        <v>1</v>
      </c>
      <c r="E1513" s="1081"/>
      <c r="F1513" s="1081"/>
      <c r="G1513" s="1081" t="s">
        <v>21</v>
      </c>
      <c r="H1513" s="1081"/>
      <c r="I1513" s="1081"/>
      <c r="J1513" s="1081" t="s">
        <v>68</v>
      </c>
      <c r="K1513" s="1081"/>
      <c r="L1513" s="1081"/>
      <c r="M1513" s="1081" t="s">
        <v>98</v>
      </c>
      <c r="N1513" s="1081"/>
      <c r="O1513" s="1081"/>
      <c r="P1513" s="1192" t="s">
        <v>278</v>
      </c>
      <c r="Q1513" s="1193" t="s">
        <v>459</v>
      </c>
      <c r="R1513" s="1193"/>
      <c r="S1513" s="1193"/>
      <c r="T1513" s="1194" t="s">
        <v>458</v>
      </c>
      <c r="U1513" s="1194"/>
      <c r="V1513" s="1195"/>
    </row>
    <row r="1514" spans="1:22" ht="16" customHeight="1">
      <c r="A1514" s="598"/>
      <c r="B1514" s="561"/>
      <c r="C1514" s="603"/>
      <c r="D1514" s="596" t="s">
        <v>468</v>
      </c>
      <c r="E1514" s="596" t="s">
        <v>469</v>
      </c>
      <c r="F1514" s="604" t="s">
        <v>2</v>
      </c>
      <c r="G1514" s="596" t="s">
        <v>468</v>
      </c>
      <c r="H1514" s="596" t="s">
        <v>469</v>
      </c>
      <c r="I1514" s="604" t="s">
        <v>2</v>
      </c>
      <c r="J1514" s="596" t="s">
        <v>468</v>
      </c>
      <c r="K1514" s="596" t="s">
        <v>469</v>
      </c>
      <c r="L1514" s="604" t="s">
        <v>2</v>
      </c>
      <c r="M1514" s="596" t="s">
        <v>468</v>
      </c>
      <c r="N1514" s="596" t="s">
        <v>469</v>
      </c>
      <c r="O1514" s="604" t="s">
        <v>2</v>
      </c>
      <c r="P1514" s="1192"/>
      <c r="Q1514" s="596" t="s">
        <v>468</v>
      </c>
      <c r="R1514" s="596" t="s">
        <v>469</v>
      </c>
      <c r="S1514" s="608" t="s">
        <v>2</v>
      </c>
      <c r="T1514" s="618" t="s">
        <v>304</v>
      </c>
      <c r="U1514" s="619" t="s">
        <v>5</v>
      </c>
      <c r="V1514" s="620" t="s">
        <v>464</v>
      </c>
    </row>
    <row r="1515" spans="1:22" ht="16" customHeight="1">
      <c r="A1515" s="599"/>
      <c r="B1515" s="1178" t="s">
        <v>3</v>
      </c>
      <c r="C1515" s="1179"/>
      <c r="D1515" s="579">
        <f>IF('statement of marks'!M$6="","",'statement of marks'!M$6)</f>
        <v>5</v>
      </c>
      <c r="E1515" s="579">
        <f>IF('statement of marks'!N$6="","",'statement of marks'!N$6)</f>
        <v>5</v>
      </c>
      <c r="F1515" s="605">
        <f>IF('statement of marks'!O$6="","",'statement of marks'!O$6)</f>
        <v>10</v>
      </c>
      <c r="G1515" s="579">
        <f>IF('statement of marks'!P$6="","",'statement of marks'!P$6)</f>
        <v>5</v>
      </c>
      <c r="H1515" s="579">
        <f>IF('statement of marks'!Q$6="","",'statement of marks'!Q$6)</f>
        <v>5</v>
      </c>
      <c r="I1515" s="605">
        <f>IF('statement of marks'!R$6="","",'statement of marks'!R$6)</f>
        <v>10</v>
      </c>
      <c r="J1515" s="579">
        <f>IF('statement of marks'!S$6="","",'statement of marks'!S$6)</f>
        <v>5</v>
      </c>
      <c r="K1515" s="579">
        <f>IF('statement of marks'!T$6="","",'statement of marks'!T$6)</f>
        <v>5</v>
      </c>
      <c r="L1515" s="605">
        <f>IF('statement of marks'!U$6="","",'statement of marks'!U$6)</f>
        <v>10</v>
      </c>
      <c r="M1515" s="579">
        <f>IF('statement of marks'!W$6="","",'statement of marks'!W$6)</f>
        <v>50</v>
      </c>
      <c r="N1515" s="579">
        <f>IF('statement of marks'!X$6="","",'statement of marks'!X$6)</f>
        <v>20</v>
      </c>
      <c r="O1515" s="605">
        <f>IF('statement of marks'!Y$6="","",'statement of marks'!Y$6)</f>
        <v>70</v>
      </c>
      <c r="P1515" s="580">
        <f>IF('statement of marks'!Z$6="","",'statement of marks'!Z$6)</f>
        <v>100</v>
      </c>
      <c r="Q1515" s="579">
        <f>IF('statement of marks'!AA$6="","",'statement of marks'!AA$6)</f>
        <v>70</v>
      </c>
      <c r="R1515" s="579">
        <f>IF('statement of marks'!AB$6="","",'statement of marks'!AB$6)</f>
        <v>30</v>
      </c>
      <c r="S1515" s="605">
        <f>IF('statement of marks'!AC$6="","",'statement of marks'!AC$6)</f>
        <v>100</v>
      </c>
      <c r="T1515" s="615">
        <f>IF('statement of marks'!AD$6="","",'statement of marks'!AD$6)</f>
        <v>200</v>
      </c>
      <c r="U1515" s="615" t="str">
        <f>IF('statement of marks'!AE$6="","",'statement of marks'!AE$6)</f>
        <v/>
      </c>
      <c r="V1515" s="621" t="str">
        <f>IF('statement of marks'!AF$6="","",'statement of marks'!AF$6)</f>
        <v/>
      </c>
    </row>
    <row r="1516" spans="1:22" ht="16" customHeight="1">
      <c r="A1516" s="598"/>
      <c r="B1516" s="1114" t="str">
        <f>IF('statement of marks'!$M$3="","",'statement of marks'!$M$3)</f>
        <v>fgUnh</v>
      </c>
      <c r="C1516" s="1115"/>
      <c r="D1516" s="275" t="str">
        <f>IF('statement of marks'!M54="","",'statement of marks'!M54)</f>
        <v/>
      </c>
      <c r="E1516" s="275" t="str">
        <f>IF('statement of marks'!N54="","",'statement of marks'!N54)</f>
        <v/>
      </c>
      <c r="F1516" s="606" t="str">
        <f>IF('statement of marks'!O54="","",'statement of marks'!O54)</f>
        <v/>
      </c>
      <c r="G1516" s="275" t="str">
        <f>IF('statement of marks'!P54="","",'statement of marks'!P54)</f>
        <v/>
      </c>
      <c r="H1516" s="275" t="str">
        <f>IF('statement of marks'!Q54="","",'statement of marks'!Q54)</f>
        <v/>
      </c>
      <c r="I1516" s="606" t="str">
        <f>IF('statement of marks'!R54="","",'statement of marks'!R54)</f>
        <v/>
      </c>
      <c r="J1516" s="275" t="str">
        <f>IF('statement of marks'!S54="","",'statement of marks'!S54)</f>
        <v/>
      </c>
      <c r="K1516" s="275" t="str">
        <f>IF('statement of marks'!T54="","",'statement of marks'!T54)</f>
        <v/>
      </c>
      <c r="L1516" s="606" t="str">
        <f>IF('statement of marks'!U54="","",'statement of marks'!U54)</f>
        <v/>
      </c>
      <c r="M1516" s="275" t="str">
        <f>IF('statement of marks'!W54="","",'statement of marks'!W54)</f>
        <v/>
      </c>
      <c r="N1516" s="275" t="str">
        <f>IF('statement of marks'!X54="","",'statement of marks'!X54)</f>
        <v/>
      </c>
      <c r="O1516" s="606" t="str">
        <f>IF('statement of marks'!Y54="","",'statement of marks'!Y54)</f>
        <v/>
      </c>
      <c r="P1516" s="277" t="str">
        <f>IF('statement of marks'!Z54="","",'statement of marks'!Z54)</f>
        <v/>
      </c>
      <c r="Q1516" s="275" t="str">
        <f>IF('statement of marks'!AA54="","",'statement of marks'!AA54)</f>
        <v/>
      </c>
      <c r="R1516" s="275" t="str">
        <f>IF('statement of marks'!AB54="","",'statement of marks'!AB54)</f>
        <v/>
      </c>
      <c r="S1516" s="606" t="str">
        <f>IF('statement of marks'!AC54="","",'statement of marks'!AC54)</f>
        <v/>
      </c>
      <c r="T1516" s="578" t="str">
        <f>IF('statement of marks'!AD54="","",'statement of marks'!AD54)</f>
        <v/>
      </c>
      <c r="U1516" s="578" t="str">
        <f>IF('statement of marks'!AE54="","",'statement of marks'!AE54)</f>
        <v/>
      </c>
      <c r="V1516" s="612" t="str">
        <f>IF('statement of marks'!AF54="","",'statement of marks'!AF54)</f>
        <v/>
      </c>
    </row>
    <row r="1517" spans="1:22" ht="16" customHeight="1">
      <c r="A1517" s="598"/>
      <c r="B1517" s="1114" t="str">
        <f>IF('statement of marks'!$AI$3="","",'statement of marks'!$AI$3)</f>
        <v>vaxszth</v>
      </c>
      <c r="C1517" s="1115"/>
      <c r="D1517" s="275" t="str">
        <f>IF('statement of marks'!AI54="","",'statement of marks'!AI54)</f>
        <v/>
      </c>
      <c r="E1517" s="275" t="str">
        <f>IF('statement of marks'!AJ54="","",'statement of marks'!AJ54)</f>
        <v/>
      </c>
      <c r="F1517" s="606" t="str">
        <f>IF('statement of marks'!AK54="","",'statement of marks'!AK54)</f>
        <v/>
      </c>
      <c r="G1517" s="275" t="str">
        <f>IF('statement of marks'!AL54="","",'statement of marks'!AL54)</f>
        <v/>
      </c>
      <c r="H1517" s="275" t="str">
        <f>IF('statement of marks'!AM54="","",'statement of marks'!AM54)</f>
        <v/>
      </c>
      <c r="I1517" s="606" t="str">
        <f>IF('statement of marks'!AN54="","",'statement of marks'!AN54)</f>
        <v/>
      </c>
      <c r="J1517" s="275" t="str">
        <f>IF('statement of marks'!AO54="","",'statement of marks'!AO54)</f>
        <v/>
      </c>
      <c r="K1517" s="275" t="str">
        <f>IF('statement of marks'!AP54="","",'statement of marks'!AP54)</f>
        <v/>
      </c>
      <c r="L1517" s="606" t="str">
        <f>IF('statement of marks'!AQ54="","",'statement of marks'!AQ54)</f>
        <v/>
      </c>
      <c r="M1517" s="275" t="str">
        <f>IF('statement of marks'!AS54="","",'statement of marks'!AS54)</f>
        <v/>
      </c>
      <c r="N1517" s="275" t="str">
        <f>IF('statement of marks'!AT54="","",'statement of marks'!AT54)</f>
        <v/>
      </c>
      <c r="O1517" s="606" t="str">
        <f>IF('statement of marks'!AU54="","",'statement of marks'!AU54)</f>
        <v/>
      </c>
      <c r="P1517" s="277" t="str">
        <f>IF('statement of marks'!AV54="","",'statement of marks'!AV54)</f>
        <v/>
      </c>
      <c r="Q1517" s="275" t="str">
        <f>IF('statement of marks'!AW54="","",'statement of marks'!AW54)</f>
        <v/>
      </c>
      <c r="R1517" s="275" t="str">
        <f>IF('statement of marks'!AX54="","",'statement of marks'!AX54)</f>
        <v/>
      </c>
      <c r="S1517" s="606" t="str">
        <f>IF('statement of marks'!AY54="","",'statement of marks'!AY54)</f>
        <v/>
      </c>
      <c r="T1517" s="578" t="str">
        <f>IF('statement of marks'!AZ54="","",'statement of marks'!AZ54)</f>
        <v/>
      </c>
      <c r="U1517" s="578" t="str">
        <f>IF('statement of marks'!BA54="","",'statement of marks'!BA54)</f>
        <v/>
      </c>
      <c r="V1517" s="612" t="str">
        <f>IF('statement of marks'!BB54="","",'statement of marks'!BB54)</f>
        <v/>
      </c>
    </row>
    <row r="1518" spans="1:22" ht="16" customHeight="1">
      <c r="A1518" s="598"/>
      <c r="B1518" s="1114" t="str">
        <f>IF('statement of marks'!BE54="s","laLd`r",IF('statement of marks'!BE54="u","mnwZ",IF('statement of marks'!BE54="g","xqtjkrh",IF('statement of marks'!BE54="p","iatkch",IF('statement of marks'!BE54="sd","fla/kh","r`rh; Hkk""kk")))))</f>
        <v>r`rh; Hkk"kk</v>
      </c>
      <c r="C1518" s="1115"/>
      <c r="D1518" s="275" t="str">
        <f>IF('statement of marks'!BF54="","",'statement of marks'!BF54)</f>
        <v/>
      </c>
      <c r="E1518" s="275" t="str">
        <f>IF('statement of marks'!BG54="","",'statement of marks'!BG54)</f>
        <v/>
      </c>
      <c r="F1518" s="606" t="str">
        <f>IF('statement of marks'!BH54="","",'statement of marks'!BH54)</f>
        <v/>
      </c>
      <c r="G1518" s="275" t="str">
        <f>IF('statement of marks'!BI54="","",'statement of marks'!BI54)</f>
        <v/>
      </c>
      <c r="H1518" s="275" t="str">
        <f>IF('statement of marks'!BJ54="","",'statement of marks'!BJ54)</f>
        <v/>
      </c>
      <c r="I1518" s="606" t="str">
        <f>IF('statement of marks'!BK54="","",'statement of marks'!BK54)</f>
        <v/>
      </c>
      <c r="J1518" s="275" t="str">
        <f>IF('statement of marks'!BL54="","",'statement of marks'!BL54)</f>
        <v/>
      </c>
      <c r="K1518" s="275" t="str">
        <f>IF('statement of marks'!BM54="","",'statement of marks'!BM54)</f>
        <v/>
      </c>
      <c r="L1518" s="606" t="str">
        <f>IF('statement of marks'!BN54="","",'statement of marks'!BN54)</f>
        <v/>
      </c>
      <c r="M1518" s="275" t="str">
        <f>IF('statement of marks'!BP54="","",'statement of marks'!BP54)</f>
        <v/>
      </c>
      <c r="N1518" s="275" t="str">
        <f>IF('statement of marks'!BQ54="","",'statement of marks'!BQ54)</f>
        <v/>
      </c>
      <c r="O1518" s="606" t="str">
        <f>IF('statement of marks'!BR54="","",'statement of marks'!BR54)</f>
        <v/>
      </c>
      <c r="P1518" s="277" t="str">
        <f>IF('statement of marks'!BS54="","",'statement of marks'!BS54)</f>
        <v/>
      </c>
      <c r="Q1518" s="275" t="str">
        <f>IF('statement of marks'!BT54="","",'statement of marks'!BT54)</f>
        <v/>
      </c>
      <c r="R1518" s="275" t="str">
        <f>IF('statement of marks'!BU54="","",'statement of marks'!BU54)</f>
        <v/>
      </c>
      <c r="S1518" s="606" t="str">
        <f>IF('statement of marks'!BV54="","",'statement of marks'!BV54)</f>
        <v/>
      </c>
      <c r="T1518" s="578" t="str">
        <f>IF('statement of marks'!BW54="","",'statement of marks'!BW54)</f>
        <v/>
      </c>
      <c r="U1518" s="578" t="str">
        <f>IF('statement of marks'!BX54="","",'statement of marks'!BX54)</f>
        <v/>
      </c>
      <c r="V1518" s="612" t="str">
        <f>IF('statement of marks'!BY54="","",'statement of marks'!BY54)</f>
        <v/>
      </c>
    </row>
    <row r="1519" spans="1:22" ht="16" customHeight="1">
      <c r="A1519" s="598"/>
      <c r="B1519" s="1114" t="str">
        <f>IF('statement of marks'!$CB$3="","",'statement of marks'!$CB$3)</f>
        <v>xf.kr</v>
      </c>
      <c r="C1519" s="1115"/>
      <c r="D1519" s="275" t="str">
        <f>IF('statement of marks'!CB54="","",'statement of marks'!CB54)</f>
        <v/>
      </c>
      <c r="E1519" s="275" t="str">
        <f>IF('statement of marks'!CC54="","",'statement of marks'!CC54)</f>
        <v/>
      </c>
      <c r="F1519" s="606" t="str">
        <f>IF('statement of marks'!CD54="","",'statement of marks'!CD54)</f>
        <v/>
      </c>
      <c r="G1519" s="275" t="str">
        <f>IF('statement of marks'!CE54="","",'statement of marks'!CE54)</f>
        <v/>
      </c>
      <c r="H1519" s="275" t="str">
        <f>IF('statement of marks'!CF54="","",'statement of marks'!CF54)</f>
        <v/>
      </c>
      <c r="I1519" s="606" t="str">
        <f>IF('statement of marks'!CG54="","",'statement of marks'!CG54)</f>
        <v/>
      </c>
      <c r="J1519" s="275" t="str">
        <f>IF('statement of marks'!CH54="","",'statement of marks'!CH54)</f>
        <v/>
      </c>
      <c r="K1519" s="275" t="str">
        <f>IF('statement of marks'!CI54="","",'statement of marks'!CI54)</f>
        <v/>
      </c>
      <c r="L1519" s="606" t="str">
        <f>IF('statement of marks'!CJ54="","",'statement of marks'!CJ54)</f>
        <v/>
      </c>
      <c r="M1519" s="275" t="str">
        <f>IF('statement of marks'!CL54="","",'statement of marks'!CL54)</f>
        <v/>
      </c>
      <c r="N1519" s="275" t="str">
        <f>IF('statement of marks'!CM54="","",'statement of marks'!CM54)</f>
        <v/>
      </c>
      <c r="O1519" s="606" t="str">
        <f>IF('statement of marks'!CN54="","",'statement of marks'!CN54)</f>
        <v/>
      </c>
      <c r="P1519" s="277" t="str">
        <f>IF('statement of marks'!CO54="","",'statement of marks'!CO54)</f>
        <v/>
      </c>
      <c r="Q1519" s="275" t="str">
        <f>IF('statement of marks'!CP54="","",'statement of marks'!CP54)</f>
        <v/>
      </c>
      <c r="R1519" s="275" t="str">
        <f>IF('statement of marks'!CQ54="","",'statement of marks'!CQ54)</f>
        <v/>
      </c>
      <c r="S1519" s="606" t="str">
        <f>IF('statement of marks'!CR54="","",'statement of marks'!CR54)</f>
        <v/>
      </c>
      <c r="T1519" s="578" t="str">
        <f>IF('statement of marks'!CS54="","",'statement of marks'!CS54)</f>
        <v/>
      </c>
      <c r="U1519" s="578" t="str">
        <f>IF('statement of marks'!CT54="","",'statement of marks'!CT54)</f>
        <v/>
      </c>
      <c r="V1519" s="612" t="str">
        <f>IF('statement of marks'!CU54="","",'statement of marks'!CU54)</f>
        <v/>
      </c>
    </row>
    <row r="1520" spans="1:22" ht="16" customHeight="1">
      <c r="A1520" s="598"/>
      <c r="B1520" s="1114" t="str">
        <f>IF('statement of marks'!$CX$3="","",'statement of marks'!$CX$3)</f>
        <v>foKku</v>
      </c>
      <c r="C1520" s="1115"/>
      <c r="D1520" s="275" t="str">
        <f>IF('statement of marks'!CX54="","",'statement of marks'!CX54)</f>
        <v/>
      </c>
      <c r="E1520" s="275" t="str">
        <f>IF('statement of marks'!CY54="","",'statement of marks'!CY54)</f>
        <v/>
      </c>
      <c r="F1520" s="606" t="str">
        <f>IF('statement of marks'!CZ54="","",'statement of marks'!CZ54)</f>
        <v/>
      </c>
      <c r="G1520" s="275" t="str">
        <f>IF('statement of marks'!DA54="","",'statement of marks'!DA54)</f>
        <v/>
      </c>
      <c r="H1520" s="275" t="str">
        <f>IF('statement of marks'!DB54="","",'statement of marks'!DB54)</f>
        <v/>
      </c>
      <c r="I1520" s="606" t="str">
        <f>IF('statement of marks'!DC54="","",'statement of marks'!DC54)</f>
        <v/>
      </c>
      <c r="J1520" s="275" t="str">
        <f>IF('statement of marks'!DD54="","",'statement of marks'!DD54)</f>
        <v/>
      </c>
      <c r="K1520" s="275" t="str">
        <f>IF('statement of marks'!DE54="","",'statement of marks'!DE54)</f>
        <v/>
      </c>
      <c r="L1520" s="606" t="str">
        <f>IF('statement of marks'!DF54="","",'statement of marks'!DF54)</f>
        <v/>
      </c>
      <c r="M1520" s="275" t="str">
        <f>IF('statement of marks'!DH54="","",'statement of marks'!DH54)</f>
        <v/>
      </c>
      <c r="N1520" s="275" t="str">
        <f>IF('statement of marks'!DI54="","",'statement of marks'!DI54)</f>
        <v/>
      </c>
      <c r="O1520" s="606" t="str">
        <f>IF('statement of marks'!DJ54="","",'statement of marks'!DJ54)</f>
        <v/>
      </c>
      <c r="P1520" s="277" t="str">
        <f>IF('statement of marks'!DK54="","",'statement of marks'!DK54)</f>
        <v/>
      </c>
      <c r="Q1520" s="275" t="str">
        <f>IF('statement of marks'!DL54="","",'statement of marks'!DL54)</f>
        <v/>
      </c>
      <c r="R1520" s="275" t="str">
        <f>IF('statement of marks'!DM54="","",'statement of marks'!DM54)</f>
        <v/>
      </c>
      <c r="S1520" s="606" t="str">
        <f>IF('statement of marks'!DN54="","",'statement of marks'!DN54)</f>
        <v/>
      </c>
      <c r="T1520" s="578" t="str">
        <f>IF('statement of marks'!DO54="","",'statement of marks'!DO54)</f>
        <v/>
      </c>
      <c r="U1520" s="578" t="str">
        <f>IF('statement of marks'!DP54="","",'statement of marks'!DP54)</f>
        <v/>
      </c>
      <c r="V1520" s="612" t="str">
        <f>IF('statement of marks'!DQ54="","",'statement of marks'!DQ54)</f>
        <v/>
      </c>
    </row>
    <row r="1521" spans="1:22" ht="16" customHeight="1">
      <c r="A1521" s="598"/>
      <c r="B1521" s="1114" t="str">
        <f>IF('statement of marks'!$DT$3="","",'statement of marks'!$DT$3)</f>
        <v>lkekftd foKku</v>
      </c>
      <c r="C1521" s="1115"/>
      <c r="D1521" s="275" t="str">
        <f>IF('statement of marks'!DT54="","",'statement of marks'!DT54)</f>
        <v/>
      </c>
      <c r="E1521" s="275" t="str">
        <f>IF('statement of marks'!DU54="","",'statement of marks'!DU54)</f>
        <v/>
      </c>
      <c r="F1521" s="606" t="str">
        <f>IF('statement of marks'!DV54="","",'statement of marks'!DV54)</f>
        <v/>
      </c>
      <c r="G1521" s="275" t="str">
        <f>IF('statement of marks'!DW54="","",'statement of marks'!DW54)</f>
        <v/>
      </c>
      <c r="H1521" s="275" t="str">
        <f>IF('statement of marks'!DX54="","",'statement of marks'!DX54)</f>
        <v/>
      </c>
      <c r="I1521" s="606" t="str">
        <f>IF('statement of marks'!DY54="","",'statement of marks'!DY54)</f>
        <v/>
      </c>
      <c r="J1521" s="275" t="str">
        <f>IF('statement of marks'!DZ54="","",'statement of marks'!DZ54)</f>
        <v/>
      </c>
      <c r="K1521" s="275" t="str">
        <f>IF('statement of marks'!EA54="","",'statement of marks'!EA54)</f>
        <v/>
      </c>
      <c r="L1521" s="606" t="str">
        <f>IF('statement of marks'!EB54="","",'statement of marks'!EB54)</f>
        <v/>
      </c>
      <c r="M1521" s="275" t="str">
        <f>IF('statement of marks'!ED54="","",'statement of marks'!ED54)</f>
        <v/>
      </c>
      <c r="N1521" s="275" t="str">
        <f>IF('statement of marks'!EE54="","",'statement of marks'!EE54)</f>
        <v/>
      </c>
      <c r="O1521" s="606" t="str">
        <f>IF('statement of marks'!EF54="","",'statement of marks'!EF54)</f>
        <v/>
      </c>
      <c r="P1521" s="277" t="str">
        <f>IF('statement of marks'!EG54="","",'statement of marks'!EG54)</f>
        <v/>
      </c>
      <c r="Q1521" s="275" t="str">
        <f>IF('statement of marks'!EH54="","",'statement of marks'!EH54)</f>
        <v/>
      </c>
      <c r="R1521" s="275" t="str">
        <f>IF('statement of marks'!EI54="","",'statement of marks'!EI54)</f>
        <v/>
      </c>
      <c r="S1521" s="606" t="str">
        <f>IF('statement of marks'!EJ54="","",'statement of marks'!EJ54)</f>
        <v/>
      </c>
      <c r="T1521" s="578" t="str">
        <f>IF('statement of marks'!EK54="","",'statement of marks'!EK54)</f>
        <v/>
      </c>
      <c r="U1521" s="578" t="str">
        <f>IF('statement of marks'!EL54="","",'statement of marks'!EL54)</f>
        <v/>
      </c>
      <c r="V1521" s="612" t="str">
        <f>IF('statement of marks'!EM54="","",'statement of marks'!EM54)</f>
        <v/>
      </c>
    </row>
    <row r="1522" spans="1:22" ht="16" customHeight="1">
      <c r="A1522" s="598"/>
      <c r="B1522" s="1117" t="s">
        <v>271</v>
      </c>
      <c r="C1522" s="1118"/>
      <c r="D1522" s="1081" t="s">
        <v>1</v>
      </c>
      <c r="E1522" s="1081"/>
      <c r="F1522" s="1081"/>
      <c r="G1522" s="1081" t="s">
        <v>21</v>
      </c>
      <c r="H1522" s="1081"/>
      <c r="I1522" s="1081"/>
      <c r="J1522" s="1081" t="s">
        <v>272</v>
      </c>
      <c r="K1522" s="1081"/>
      <c r="L1522" s="1081"/>
      <c r="M1522" s="1081" t="s">
        <v>68</v>
      </c>
      <c r="N1522" s="1081"/>
      <c r="O1522" s="1081"/>
      <c r="P1522" s="1081" t="s">
        <v>463</v>
      </c>
      <c r="Q1522" s="1081"/>
      <c r="R1522" s="1081"/>
      <c r="S1522" s="609"/>
      <c r="T1522" s="1187" t="s">
        <v>458</v>
      </c>
      <c r="U1522" s="1188"/>
      <c r="V1522" s="1189"/>
    </row>
    <row r="1523" spans="1:22" ht="16" customHeight="1">
      <c r="A1523" s="599"/>
      <c r="B1523" s="1175" t="s">
        <v>3</v>
      </c>
      <c r="C1523" s="1176"/>
      <c r="D1523" s="1177">
        <f>IF('statement of marks'!EP$6="","",'statement of marks'!EP$6)</f>
        <v>20</v>
      </c>
      <c r="E1523" s="1177"/>
      <c r="F1523" s="1177"/>
      <c r="G1523" s="1177">
        <f>IF('statement of marks'!EQ$6="","",'statement of marks'!EQ$6)</f>
        <v>20</v>
      </c>
      <c r="H1523" s="1177"/>
      <c r="I1523" s="1177"/>
      <c r="J1523" s="1177">
        <f>IF('statement of marks'!ES$6="","",'statement of marks'!ES$6)</f>
        <v>20</v>
      </c>
      <c r="K1523" s="1177"/>
      <c r="L1523" s="1177"/>
      <c r="M1523" s="1177">
        <f>IF('statement of marks'!ER$6="","",'statement of marks'!ER$6)</f>
        <v>20</v>
      </c>
      <c r="N1523" s="1177"/>
      <c r="O1523" s="1177"/>
      <c r="P1523" s="1177">
        <f>IF('statement of marks'!ET$6="","",'statement of marks'!ET$6)</f>
        <v>20</v>
      </c>
      <c r="Q1523" s="1177"/>
      <c r="R1523" s="1177"/>
      <c r="S1523" s="610" t="str">
        <f>IF('statement of marks'!FE$6="","",'statement of marks'!EX$6)</f>
        <v/>
      </c>
      <c r="T1523" s="615">
        <f>IF('statement of marks'!EU$6="","",'statement of marks'!EU$6)</f>
        <v>100</v>
      </c>
      <c r="U1523" s="616" t="s">
        <v>5</v>
      </c>
      <c r="V1523" s="617" t="s">
        <v>464</v>
      </c>
    </row>
    <row r="1524" spans="1:22" ht="16" customHeight="1">
      <c r="A1524" s="598"/>
      <c r="B1524" s="1114" t="str">
        <f>IF('statement of marks'!$EP$3="","",'statement of marks'!$EP$3)</f>
        <v>dk;kZuqHko</v>
      </c>
      <c r="C1524" s="1115"/>
      <c r="D1524" s="1103" t="str">
        <f>IF('statement of marks'!EP54="","",'statement of marks'!EP54)</f>
        <v/>
      </c>
      <c r="E1524" s="1103"/>
      <c r="F1524" s="1103"/>
      <c r="G1524" s="1103" t="str">
        <f>IF('statement of marks'!EQ54="","",'statement of marks'!EQ54)</f>
        <v/>
      </c>
      <c r="H1524" s="1103"/>
      <c r="I1524" s="1103"/>
      <c r="J1524" s="1103" t="str">
        <f>IF('statement of marks'!ES54="","",'statement of marks'!ES54)</f>
        <v/>
      </c>
      <c r="K1524" s="1103"/>
      <c r="L1524" s="1103"/>
      <c r="M1524" s="1103" t="str">
        <f>IF('statement of marks'!ER54="","",'statement of marks'!ER54)</f>
        <v/>
      </c>
      <c r="N1524" s="1103"/>
      <c r="O1524" s="1103"/>
      <c r="P1524" s="1103" t="str">
        <f>IF('statement of marks'!ET54="","",'statement of marks'!ET54)</f>
        <v/>
      </c>
      <c r="Q1524" s="1103"/>
      <c r="R1524" s="1103"/>
      <c r="S1524" s="611"/>
      <c r="T1524" s="613" t="str">
        <f>IF('statement of marks'!EU54="","",'statement of marks'!EU54)</f>
        <v/>
      </c>
      <c r="U1524" s="613" t="str">
        <f>IF('statement of marks'!EV54="","",'statement of marks'!EV54)</f>
        <v/>
      </c>
      <c r="V1524" s="614" t="str">
        <f>IF('statement of marks'!EW54="","",'statement of marks'!EW54)</f>
        <v/>
      </c>
    </row>
    <row r="1525" spans="1:22" ht="16" customHeight="1">
      <c r="A1525" s="598"/>
      <c r="B1525" s="1112" t="str">
        <f>IF('statement of marks'!$EZ$3="","",'statement of marks'!$EZ$3)</f>
        <v>dyk f'k{kk</v>
      </c>
      <c r="C1525" s="1113"/>
      <c r="D1525" s="1103" t="str">
        <f>IF('statement of marks'!EZ54="","",'statement of marks'!EZ54)</f>
        <v/>
      </c>
      <c r="E1525" s="1103"/>
      <c r="F1525" s="1103"/>
      <c r="G1525" s="1103" t="str">
        <f>IF('statement of marks'!FA54="","",'statement of marks'!FA54)</f>
        <v/>
      </c>
      <c r="H1525" s="1103"/>
      <c r="I1525" s="1103"/>
      <c r="J1525" s="1103" t="str">
        <f>IF('statement of marks'!FC54="","",'statement of marks'!FC54)</f>
        <v/>
      </c>
      <c r="K1525" s="1103"/>
      <c r="L1525" s="1103"/>
      <c r="M1525" s="1103" t="str">
        <f>IF('statement of marks'!FB54="","",'statement of marks'!FB54)</f>
        <v/>
      </c>
      <c r="N1525" s="1103"/>
      <c r="O1525" s="1103"/>
      <c r="P1525" s="1103" t="str">
        <f>IF('statement of marks'!FD54="","",'statement of marks'!FD54)</f>
        <v/>
      </c>
      <c r="Q1525" s="1103"/>
      <c r="R1525" s="1103"/>
      <c r="S1525" s="611"/>
      <c r="T1525" s="613" t="str">
        <f>IF('statement of marks'!FE54="","",'statement of marks'!FE54)</f>
        <v/>
      </c>
      <c r="U1525" s="613" t="str">
        <f>IF('statement of marks'!FF54="","",'statement of marks'!FF54)</f>
        <v/>
      </c>
      <c r="V1525" s="614" t="str">
        <f>IF('statement of marks'!FG54="","",'statement of marks'!FG54)</f>
        <v/>
      </c>
    </row>
    <row r="1526" spans="1:22" ht="16" customHeight="1">
      <c r="A1526" s="598"/>
      <c r="B1526" s="1109" t="str">
        <f>IF('statement of marks'!$FJ$3="","",'statement of marks'!$FJ$3)</f>
        <v>LokLF; ,oe~ 'kkjhfjd f'k{kk</v>
      </c>
      <c r="C1526" s="1110"/>
      <c r="D1526" s="1103" t="str">
        <f>IF('statement of marks'!FJ54="","",'statement of marks'!FJ54)</f>
        <v/>
      </c>
      <c r="E1526" s="1103"/>
      <c r="F1526" s="1103"/>
      <c r="G1526" s="1103" t="str">
        <f>IF('statement of marks'!FK54="","",'statement of marks'!FK54)</f>
        <v/>
      </c>
      <c r="H1526" s="1103"/>
      <c r="I1526" s="1103"/>
      <c r="J1526" s="1103" t="str">
        <f>IF('statement of marks'!FM54="","",'statement of marks'!FM54)</f>
        <v/>
      </c>
      <c r="K1526" s="1103"/>
      <c r="L1526" s="1103"/>
      <c r="M1526" s="1103" t="str">
        <f>IF('statement of marks'!FL54="","",'statement of marks'!FL54)</f>
        <v/>
      </c>
      <c r="N1526" s="1103"/>
      <c r="O1526" s="1103"/>
      <c r="P1526" s="1103" t="str">
        <f>IF('statement of marks'!FN54="","",'statement of marks'!FN54)</f>
        <v/>
      </c>
      <c r="Q1526" s="1103"/>
      <c r="R1526" s="1103"/>
      <c r="S1526" s="611"/>
      <c r="T1526" s="613" t="str">
        <f>IF('statement of marks'!FO54="","",'statement of marks'!FO54)</f>
        <v/>
      </c>
      <c r="U1526" s="613" t="str">
        <f>IF('statement of marks'!FP54="","",'statement of marks'!FP54)</f>
        <v/>
      </c>
      <c r="V1526" s="614" t="str">
        <f>IF('statement of marks'!FQ54="","",'statement of marks'!FQ54)</f>
        <v/>
      </c>
    </row>
    <row r="1527" spans="1:22" ht="16" customHeight="1">
      <c r="A1527" s="598"/>
      <c r="B1527" s="1104" t="s">
        <v>273</v>
      </c>
      <c r="C1527" s="1105"/>
      <c r="D1527" s="1213" t="str">
        <f>details!$DZ$3</f>
        <v>vxLr rd</v>
      </c>
      <c r="E1527" s="1213"/>
      <c r="F1527" s="1213"/>
      <c r="G1527" s="1213" t="str">
        <f>details!$ED$3</f>
        <v>vDVwcj rd</v>
      </c>
      <c r="H1527" s="1213"/>
      <c r="I1527" s="1213"/>
      <c r="J1527" s="1213" t="str">
        <f>details!$EL$3</f>
        <v>Qjojh rd</v>
      </c>
      <c r="K1527" s="1213"/>
      <c r="L1527" s="1213"/>
      <c r="M1527" s="1213" t="str">
        <f>details!$EH$3</f>
        <v>fnlEcj rd</v>
      </c>
      <c r="N1527" s="1213"/>
      <c r="O1527" s="1213"/>
      <c r="P1527" s="1213" t="str">
        <f>details!$EP$3</f>
        <v>loZ ;ksx</v>
      </c>
      <c r="Q1527" s="1213"/>
      <c r="R1527" s="1213"/>
      <c r="S1527" s="1106" t="s">
        <v>475</v>
      </c>
      <c r="T1527" s="1107"/>
      <c r="U1527" s="1107"/>
      <c r="V1527" s="1180"/>
    </row>
    <row r="1528" spans="1:22" ht="16" customHeight="1">
      <c r="A1528" s="598"/>
      <c r="B1528" s="1100" t="s">
        <v>99</v>
      </c>
      <c r="C1528" s="1101"/>
      <c r="D1528" s="1102" t="str">
        <f>IF(details!EA54="","",details!EA54)</f>
        <v/>
      </c>
      <c r="E1528" s="1102"/>
      <c r="F1528" s="1102"/>
      <c r="G1528" s="1102" t="str">
        <f>IF(details!EE54="","",details!EE54)</f>
        <v/>
      </c>
      <c r="H1528" s="1102"/>
      <c r="I1528" s="1102"/>
      <c r="J1528" s="1102" t="str">
        <f>IF(details!EM54="","",details!EM54)</f>
        <v/>
      </c>
      <c r="K1528" s="1102"/>
      <c r="L1528" s="1102"/>
      <c r="M1528" s="1102" t="str">
        <f>IF(details!EI54="","",details!EI54)</f>
        <v/>
      </c>
      <c r="N1528" s="1102"/>
      <c r="O1528" s="1102"/>
      <c r="P1528" s="1102" t="str">
        <f>IF(details!EQ54="","",details!EQ54)</f>
        <v/>
      </c>
      <c r="Q1528" s="1102"/>
      <c r="R1528" s="1102"/>
      <c r="S1528" s="1181">
        <f>'statement of marks'!$HG$108</f>
        <v>42460</v>
      </c>
      <c r="T1528" s="1182"/>
      <c r="U1528" s="1182"/>
      <c r="V1528" s="1183"/>
    </row>
    <row r="1529" spans="1:22" ht="16" customHeight="1">
      <c r="A1529" s="598"/>
      <c r="B1529" s="1094" t="s">
        <v>15</v>
      </c>
      <c r="C1529" s="1095"/>
      <c r="D1529" s="1096" t="str">
        <f>IF(details!DZ54="","",details!DZ54)</f>
        <v/>
      </c>
      <c r="E1529" s="1096"/>
      <c r="F1529" s="1096"/>
      <c r="G1529" s="1096" t="str">
        <f>IF(details!ED54="","",details!ED54)</f>
        <v/>
      </c>
      <c r="H1529" s="1096"/>
      <c r="I1529" s="1096"/>
      <c r="J1529" s="1096" t="str">
        <f>IF(details!EL54="","",details!EL54)</f>
        <v/>
      </c>
      <c r="K1529" s="1096"/>
      <c r="L1529" s="1096"/>
      <c r="M1529" s="1096" t="str">
        <f>IF(details!EH54="","",details!EH54)</f>
        <v/>
      </c>
      <c r="N1529" s="1096"/>
      <c r="O1529" s="1096"/>
      <c r="P1529" s="1096" t="str">
        <f>IF(details!EP54="","",details!EP54)</f>
        <v/>
      </c>
      <c r="Q1529" s="1096"/>
      <c r="R1529" s="1096"/>
      <c r="S1529" s="1184"/>
      <c r="T1529" s="1185"/>
      <c r="U1529" s="1185"/>
      <c r="V1529" s="1186"/>
    </row>
    <row r="1530" spans="1:22" ht="16" customHeight="1">
      <c r="A1530" s="1206"/>
      <c r="B1530" s="1207" t="s">
        <v>473</v>
      </c>
      <c r="C1530" s="1208"/>
      <c r="D1530" s="1209" t="s">
        <v>3</v>
      </c>
      <c r="E1530" s="1209"/>
      <c r="F1530" s="1209"/>
      <c r="G1530" s="1209" t="s">
        <v>389</v>
      </c>
      <c r="H1530" s="1209"/>
      <c r="I1530" s="1209"/>
      <c r="J1530" s="1209" t="s">
        <v>5</v>
      </c>
      <c r="K1530" s="1209"/>
      <c r="L1530" s="1209"/>
      <c r="M1530" s="1209" t="s">
        <v>465</v>
      </c>
      <c r="N1530" s="1209"/>
      <c r="O1530" s="1209"/>
      <c r="P1530" s="1210" t="s">
        <v>306</v>
      </c>
      <c r="Q1530" s="1210"/>
      <c r="R1530" s="1210"/>
      <c r="S1530" s="1209" t="s">
        <v>473</v>
      </c>
      <c r="T1530" s="1209"/>
      <c r="U1530" s="1209"/>
      <c r="V1530" s="1211"/>
    </row>
    <row r="1531" spans="1:22" ht="16" customHeight="1">
      <c r="A1531" s="1206"/>
      <c r="B1531" s="1207"/>
      <c r="C1531" s="1208"/>
      <c r="D1531" s="1212" t="str">
        <f>'statement of marks'!HE54</f>
        <v/>
      </c>
      <c r="E1531" s="1212"/>
      <c r="F1531" s="1212"/>
      <c r="G1531" s="1212" t="str">
        <f>'statement of marks'!HF54</f>
        <v/>
      </c>
      <c r="H1531" s="1212"/>
      <c r="I1531" s="1212"/>
      <c r="J1531" s="1212" t="str">
        <f>'statement of marks'!HG54</f>
        <v/>
      </c>
      <c r="K1531" s="1212"/>
      <c r="L1531" s="1212"/>
      <c r="M1531" s="1212" t="str">
        <f>'statement of marks'!HJ54</f>
        <v/>
      </c>
      <c r="N1531" s="1212"/>
      <c r="O1531" s="1212"/>
      <c r="P1531" s="1212" t="str">
        <f>'statement of marks'!HI54</f>
        <v/>
      </c>
      <c r="Q1531" s="1212"/>
      <c r="R1531" s="1212"/>
      <c r="S1531" s="1209" t="str">
        <f>'statement of marks'!HD54</f>
        <v/>
      </c>
      <c r="T1531" s="1209"/>
      <c r="U1531" s="1209"/>
      <c r="V1531" s="1211"/>
    </row>
    <row r="1532" spans="1:22" ht="16" customHeight="1">
      <c r="A1532" s="598"/>
      <c r="B1532" s="1089" t="s">
        <v>100</v>
      </c>
      <c r="C1532" s="1090"/>
      <c r="D1532" s="1081"/>
      <c r="E1532" s="1081"/>
      <c r="F1532" s="1081"/>
      <c r="G1532" s="1081"/>
      <c r="H1532" s="1081"/>
      <c r="I1532" s="1081"/>
      <c r="J1532" s="1081"/>
      <c r="K1532" s="1081"/>
      <c r="L1532" s="1081"/>
      <c r="M1532" s="1081"/>
      <c r="N1532" s="1081"/>
      <c r="O1532" s="1081"/>
      <c r="P1532" s="1081"/>
      <c r="Q1532" s="1081"/>
      <c r="R1532" s="1081"/>
      <c r="S1532" s="1081"/>
      <c r="T1532" s="1081"/>
      <c r="U1532" s="1081"/>
      <c r="V1532" s="1205"/>
    </row>
    <row r="1533" spans="1:22" ht="16" customHeight="1">
      <c r="A1533" s="598"/>
      <c r="B1533" s="1087" t="s">
        <v>80</v>
      </c>
      <c r="C1533" s="1088"/>
      <c r="D1533" s="1081"/>
      <c r="E1533" s="1081"/>
      <c r="F1533" s="1081"/>
      <c r="G1533" s="1081"/>
      <c r="H1533" s="1081"/>
      <c r="I1533" s="1081"/>
      <c r="J1533" s="1081"/>
      <c r="K1533" s="1081"/>
      <c r="L1533" s="1081"/>
      <c r="M1533" s="1081"/>
      <c r="N1533" s="1081"/>
      <c r="O1533" s="1081"/>
      <c r="P1533" s="1081"/>
      <c r="Q1533" s="1081"/>
      <c r="R1533" s="1081"/>
      <c r="S1533" s="1081"/>
      <c r="T1533" s="1081"/>
      <c r="U1533" s="1081"/>
      <c r="V1533" s="1205"/>
    </row>
    <row r="1534" spans="1:22" ht="16" customHeight="1">
      <c r="A1534" s="598"/>
      <c r="B1534" s="1089" t="s">
        <v>466</v>
      </c>
      <c r="C1534" s="1090"/>
      <c r="D1534" s="1081"/>
      <c r="E1534" s="1081"/>
      <c r="F1534" s="1081"/>
      <c r="G1534" s="1081"/>
      <c r="H1534" s="1081"/>
      <c r="I1534" s="1081"/>
      <c r="J1534" s="1081"/>
      <c r="K1534" s="1081"/>
      <c r="L1534" s="1081"/>
      <c r="M1534" s="1081"/>
      <c r="N1534" s="1081"/>
      <c r="O1534" s="1081"/>
      <c r="P1534" s="1081" t="s">
        <v>466</v>
      </c>
      <c r="Q1534" s="1081"/>
      <c r="R1534" s="1081"/>
      <c r="S1534" s="1081"/>
      <c r="T1534" s="1081"/>
      <c r="U1534" s="1081"/>
      <c r="V1534" s="1205"/>
    </row>
    <row r="1535" spans="1:22" ht="16" customHeight="1">
      <c r="A1535" s="598"/>
      <c r="B1535" s="1085" t="s">
        <v>101</v>
      </c>
      <c r="C1535" s="1086"/>
      <c r="D1535" s="1081"/>
      <c r="E1535" s="1081"/>
      <c r="F1535" s="1081"/>
      <c r="G1535" s="1081"/>
      <c r="H1535" s="1081"/>
      <c r="I1535" s="1081"/>
      <c r="J1535" s="1081"/>
      <c r="K1535" s="1081"/>
      <c r="L1535" s="1081"/>
      <c r="M1535" s="1081"/>
      <c r="N1535" s="1081"/>
      <c r="O1535" s="1081"/>
      <c r="P1535" s="1081"/>
      <c r="Q1535" s="1081"/>
      <c r="R1535" s="1081"/>
      <c r="S1535" s="1198" t="s">
        <v>101</v>
      </c>
      <c r="T1535" s="1198"/>
      <c r="U1535" s="1198"/>
      <c r="V1535" s="1199"/>
    </row>
    <row r="1536" spans="1:22" ht="16" customHeight="1" thickBot="1">
      <c r="A1536" s="600"/>
      <c r="B1536" s="1200" t="s">
        <v>102</v>
      </c>
      <c r="C1536" s="1201"/>
      <c r="D1536" s="1202"/>
      <c r="E1536" s="1202"/>
      <c r="F1536" s="1202"/>
      <c r="G1536" s="1202"/>
      <c r="H1536" s="1202"/>
      <c r="I1536" s="1202"/>
      <c r="J1536" s="1202"/>
      <c r="K1536" s="1202"/>
      <c r="L1536" s="1202"/>
      <c r="M1536" s="1202"/>
      <c r="N1536" s="1202"/>
      <c r="O1536" s="1202"/>
      <c r="P1536" s="1202"/>
      <c r="Q1536" s="1202"/>
      <c r="R1536" s="1202"/>
      <c r="S1536" s="1203" t="s">
        <v>163</v>
      </c>
      <c r="T1536" s="1203"/>
      <c r="U1536" s="1203"/>
      <c r="V1536" s="1204"/>
    </row>
    <row r="1537" spans="1:22" ht="16" customHeight="1">
      <c r="A1537" s="597"/>
      <c r="B1537" s="1216" t="s">
        <v>47</v>
      </c>
      <c r="C1537" s="1217"/>
      <c r="D1537" s="1217"/>
      <c r="E1537" s="1217"/>
      <c r="F1537" s="1217"/>
      <c r="G1537" s="1217"/>
      <c r="H1537" s="1217"/>
      <c r="I1537" s="1217"/>
      <c r="J1537" s="1217"/>
      <c r="K1537" s="1217"/>
      <c r="L1537" s="1217"/>
      <c r="M1537" s="1217"/>
      <c r="N1537" s="1217"/>
      <c r="O1537" s="1217"/>
      <c r="P1537" s="1217"/>
      <c r="Q1537" s="1217"/>
      <c r="R1537" s="1217"/>
      <c r="S1537" s="1217"/>
      <c r="T1537" s="1217"/>
      <c r="U1537" s="1217"/>
      <c r="V1537" s="1218"/>
    </row>
    <row r="1538" spans="1:22" ht="16" customHeight="1">
      <c r="A1538" s="598"/>
      <c r="B1538" s="1219" t="str">
        <f>'statement of marks'!$A$1</f>
        <v>jk- ck- ek/;fed fo|ky; uohu] fuEckgsM+k</v>
      </c>
      <c r="C1538" s="1220"/>
      <c r="D1538" s="1220"/>
      <c r="E1538" s="1220"/>
      <c r="F1538" s="1220"/>
      <c r="G1538" s="1220"/>
      <c r="H1538" s="1220"/>
      <c r="I1538" s="1220"/>
      <c r="J1538" s="1220"/>
      <c r="K1538" s="1220"/>
      <c r="L1538" s="1220"/>
      <c r="M1538" s="1220"/>
      <c r="N1538" s="1220"/>
      <c r="O1538" s="1220"/>
      <c r="P1538" s="1220"/>
      <c r="Q1538" s="1220"/>
      <c r="R1538" s="1220"/>
      <c r="S1538" s="1220"/>
      <c r="T1538" s="1220"/>
      <c r="U1538" s="1220"/>
      <c r="V1538" s="1221"/>
    </row>
    <row r="1539" spans="1:22" ht="16" customHeight="1">
      <c r="A1539" s="598"/>
      <c r="B1539" s="1114" t="s">
        <v>467</v>
      </c>
      <c r="C1539" s="1115"/>
      <c r="D1539" s="1119" t="str">
        <f>'statement of marks'!$H$3</f>
        <v>2015-16</v>
      </c>
      <c r="E1539" s="1119"/>
      <c r="F1539" s="1119"/>
      <c r="G1539" s="1119"/>
      <c r="H1539" s="1119"/>
      <c r="I1539" s="1119"/>
      <c r="J1539" s="1119"/>
      <c r="K1539" s="1119"/>
      <c r="L1539" s="1119"/>
      <c r="M1539" s="1119"/>
      <c r="N1539" s="1119"/>
      <c r="O1539" s="1119"/>
      <c r="P1539" s="1119"/>
      <c r="Q1539" s="1119"/>
      <c r="R1539" s="1119"/>
      <c r="S1539" s="1119"/>
      <c r="T1539" s="1119"/>
      <c r="U1539" s="1119"/>
      <c r="V1539" s="1196"/>
    </row>
    <row r="1540" spans="1:22" ht="16" customHeight="1">
      <c r="A1540" s="598"/>
      <c r="B1540" s="1114" t="s">
        <v>218</v>
      </c>
      <c r="C1540" s="1115"/>
      <c r="D1540" s="1115" t="str">
        <f>IF('statement of marks'!J55="","",'statement of marks'!J55)</f>
        <v/>
      </c>
      <c r="E1540" s="1115"/>
      <c r="F1540" s="1115"/>
      <c r="G1540" s="1115"/>
      <c r="H1540" s="1115"/>
      <c r="I1540" s="1115"/>
      <c r="J1540" s="1115"/>
      <c r="K1540" s="1115"/>
      <c r="L1540" s="1115"/>
      <c r="M1540" s="1115"/>
      <c r="N1540" s="1115"/>
      <c r="O1540" s="1115"/>
      <c r="P1540" s="1115"/>
      <c r="Q1540" s="1115"/>
      <c r="R1540" s="1115"/>
      <c r="S1540" s="1115"/>
      <c r="T1540" s="1115"/>
      <c r="U1540" s="1115"/>
      <c r="V1540" s="1197"/>
    </row>
    <row r="1541" spans="1:22" ht="16" customHeight="1">
      <c r="A1541" s="598"/>
      <c r="B1541" s="1114" t="s">
        <v>219</v>
      </c>
      <c r="C1541" s="1115"/>
      <c r="D1541" s="1115" t="str">
        <f>IF('statement of marks'!K55="","",'statement of marks'!K55)</f>
        <v/>
      </c>
      <c r="E1541" s="1115"/>
      <c r="F1541" s="1115"/>
      <c r="G1541" s="1115"/>
      <c r="H1541" s="1115"/>
      <c r="I1541" s="1115"/>
      <c r="J1541" s="1115"/>
      <c r="K1541" s="1115"/>
      <c r="L1541" s="1115"/>
      <c r="M1541" s="1115"/>
      <c r="N1541" s="1115"/>
      <c r="O1541" s="1115"/>
      <c r="P1541" s="1115"/>
      <c r="Q1541" s="1115"/>
      <c r="R1541" s="1115"/>
      <c r="S1541" s="1115"/>
      <c r="T1541" s="1115"/>
      <c r="U1541" s="1115"/>
      <c r="V1541" s="1197"/>
    </row>
    <row r="1542" spans="1:22" ht="16" customHeight="1">
      <c r="A1542" s="598"/>
      <c r="B1542" s="1114" t="s">
        <v>220</v>
      </c>
      <c r="C1542" s="1115"/>
      <c r="D1542" s="1115" t="str">
        <f>IF('statement of marks'!L55="","",'statement of marks'!L55)</f>
        <v/>
      </c>
      <c r="E1542" s="1115"/>
      <c r="F1542" s="1115"/>
      <c r="G1542" s="1115"/>
      <c r="H1542" s="1115"/>
      <c r="I1542" s="1115"/>
      <c r="J1542" s="1115"/>
      <c r="K1542" s="1115"/>
      <c r="L1542" s="1115"/>
      <c r="M1542" s="1115"/>
      <c r="N1542" s="1115"/>
      <c r="O1542" s="1115"/>
      <c r="P1542" s="1115"/>
      <c r="Q1542" s="1115"/>
      <c r="R1542" s="1115"/>
      <c r="S1542" s="1115"/>
      <c r="T1542" s="1115"/>
      <c r="U1542" s="1115"/>
      <c r="V1542" s="1197"/>
    </row>
    <row r="1543" spans="1:22" ht="16" customHeight="1">
      <c r="A1543" s="598"/>
      <c r="B1543" s="1114" t="s">
        <v>221</v>
      </c>
      <c r="C1543" s="1115"/>
      <c r="D1543" s="1119" t="str">
        <f>'statement of marks'!$G$3</f>
        <v>6 A</v>
      </c>
      <c r="E1543" s="1119"/>
      <c r="F1543" s="1119"/>
      <c r="G1543" s="1115" t="s">
        <v>9</v>
      </c>
      <c r="H1543" s="1115"/>
      <c r="I1543" s="1115"/>
      <c r="J1543" s="1119" t="str">
        <f>IF('statement of marks'!D55="","",'statement of marks'!D55)</f>
        <v/>
      </c>
      <c r="K1543" s="1119"/>
      <c r="L1543" s="1119"/>
      <c r="M1543" s="1115" t="s">
        <v>222</v>
      </c>
      <c r="N1543" s="1115"/>
      <c r="O1543" s="1115"/>
      <c r="P1543" s="1119" t="str">
        <f>IF('statement of marks'!F55="","",'statement of marks'!F55)</f>
        <v/>
      </c>
      <c r="Q1543" s="1119"/>
      <c r="R1543" s="1119"/>
      <c r="S1543" s="1214" t="str">
        <f>IF('statement of marks'!$J$3="","",'statement of marks'!$J$3)</f>
        <v xml:space="preserve">fo|ky; dk Mk;l dksM+ </v>
      </c>
      <c r="T1543" s="1214"/>
      <c r="U1543" s="1214"/>
      <c r="V1543" s="1215"/>
    </row>
    <row r="1544" spans="1:22" ht="16" customHeight="1">
      <c r="A1544" s="598"/>
      <c r="B1544" s="601" t="s">
        <v>0</v>
      </c>
      <c r="C1544" s="602"/>
      <c r="D1544" s="1121" t="str">
        <f>IF('statement of marks'!H55="","",'statement of marks'!H55)</f>
        <v/>
      </c>
      <c r="E1544" s="1121"/>
      <c r="F1544" s="1121"/>
      <c r="G1544" s="1115" t="str">
        <f>IF('statement of marks'!I55="","",'statement of marks'!I55)</f>
        <v/>
      </c>
      <c r="H1544" s="1115"/>
      <c r="I1544" s="1115"/>
      <c r="J1544" s="1115"/>
      <c r="K1544" s="1115"/>
      <c r="L1544" s="1115"/>
      <c r="M1544" s="1115"/>
      <c r="N1544" s="1115"/>
      <c r="O1544" s="1115"/>
      <c r="P1544" s="1115"/>
      <c r="Q1544" s="1115"/>
      <c r="R1544" s="1115"/>
      <c r="S1544" s="1190" t="str">
        <f>IF('statement of marks'!$K$3="","",'statement of marks'!$K$3)</f>
        <v xml:space="preserve">08291009401   </v>
      </c>
      <c r="T1544" s="1190"/>
      <c r="U1544" s="1190"/>
      <c r="V1544" s="1191"/>
    </row>
    <row r="1545" spans="1:22" ht="16" customHeight="1">
      <c r="A1545" s="598"/>
      <c r="B1545" s="561" t="s">
        <v>28</v>
      </c>
      <c r="C1545" s="603" t="s">
        <v>97</v>
      </c>
      <c r="D1545" s="1081" t="s">
        <v>1</v>
      </c>
      <c r="E1545" s="1081"/>
      <c r="F1545" s="1081"/>
      <c r="G1545" s="1081" t="s">
        <v>21</v>
      </c>
      <c r="H1545" s="1081"/>
      <c r="I1545" s="1081"/>
      <c r="J1545" s="1081" t="s">
        <v>68</v>
      </c>
      <c r="K1545" s="1081"/>
      <c r="L1545" s="1081"/>
      <c r="M1545" s="1081" t="s">
        <v>98</v>
      </c>
      <c r="N1545" s="1081"/>
      <c r="O1545" s="1081"/>
      <c r="P1545" s="1192" t="s">
        <v>278</v>
      </c>
      <c r="Q1545" s="1193" t="s">
        <v>459</v>
      </c>
      <c r="R1545" s="1193"/>
      <c r="S1545" s="1193"/>
      <c r="T1545" s="1194" t="s">
        <v>458</v>
      </c>
      <c r="U1545" s="1194"/>
      <c r="V1545" s="1195"/>
    </row>
    <row r="1546" spans="1:22" ht="16" customHeight="1">
      <c r="A1546" s="598"/>
      <c r="B1546" s="561"/>
      <c r="C1546" s="603"/>
      <c r="D1546" s="596" t="s">
        <v>468</v>
      </c>
      <c r="E1546" s="596" t="s">
        <v>469</v>
      </c>
      <c r="F1546" s="604" t="s">
        <v>2</v>
      </c>
      <c r="G1546" s="596" t="s">
        <v>468</v>
      </c>
      <c r="H1546" s="596" t="s">
        <v>469</v>
      </c>
      <c r="I1546" s="604" t="s">
        <v>2</v>
      </c>
      <c r="J1546" s="596" t="s">
        <v>468</v>
      </c>
      <c r="K1546" s="596" t="s">
        <v>469</v>
      </c>
      <c r="L1546" s="604" t="s">
        <v>2</v>
      </c>
      <c r="M1546" s="596" t="s">
        <v>468</v>
      </c>
      <c r="N1546" s="596" t="s">
        <v>469</v>
      </c>
      <c r="O1546" s="604" t="s">
        <v>2</v>
      </c>
      <c r="P1546" s="1192"/>
      <c r="Q1546" s="596" t="s">
        <v>468</v>
      </c>
      <c r="R1546" s="596" t="s">
        <v>469</v>
      </c>
      <c r="S1546" s="608" t="s">
        <v>2</v>
      </c>
      <c r="T1546" s="618" t="s">
        <v>304</v>
      </c>
      <c r="U1546" s="619" t="s">
        <v>5</v>
      </c>
      <c r="V1546" s="620" t="s">
        <v>464</v>
      </c>
    </row>
    <row r="1547" spans="1:22" ht="16" customHeight="1">
      <c r="A1547" s="599"/>
      <c r="B1547" s="1178" t="s">
        <v>3</v>
      </c>
      <c r="C1547" s="1179"/>
      <c r="D1547" s="579">
        <f>IF('statement of marks'!M$6="","",'statement of marks'!M$6)</f>
        <v>5</v>
      </c>
      <c r="E1547" s="579">
        <f>IF('statement of marks'!N$6="","",'statement of marks'!N$6)</f>
        <v>5</v>
      </c>
      <c r="F1547" s="605">
        <f>IF('statement of marks'!O$6="","",'statement of marks'!O$6)</f>
        <v>10</v>
      </c>
      <c r="G1547" s="579">
        <f>IF('statement of marks'!P$6="","",'statement of marks'!P$6)</f>
        <v>5</v>
      </c>
      <c r="H1547" s="579">
        <f>IF('statement of marks'!Q$6="","",'statement of marks'!Q$6)</f>
        <v>5</v>
      </c>
      <c r="I1547" s="605">
        <f>IF('statement of marks'!R$6="","",'statement of marks'!R$6)</f>
        <v>10</v>
      </c>
      <c r="J1547" s="579">
        <f>IF('statement of marks'!S$6="","",'statement of marks'!S$6)</f>
        <v>5</v>
      </c>
      <c r="K1547" s="579">
        <f>IF('statement of marks'!T$6="","",'statement of marks'!T$6)</f>
        <v>5</v>
      </c>
      <c r="L1547" s="605">
        <f>IF('statement of marks'!U$6="","",'statement of marks'!U$6)</f>
        <v>10</v>
      </c>
      <c r="M1547" s="579">
        <f>IF('statement of marks'!W$6="","",'statement of marks'!W$6)</f>
        <v>50</v>
      </c>
      <c r="N1547" s="579">
        <f>IF('statement of marks'!X$6="","",'statement of marks'!X$6)</f>
        <v>20</v>
      </c>
      <c r="O1547" s="605">
        <f>IF('statement of marks'!Y$6="","",'statement of marks'!Y$6)</f>
        <v>70</v>
      </c>
      <c r="P1547" s="580">
        <f>IF('statement of marks'!Z$6="","",'statement of marks'!Z$6)</f>
        <v>100</v>
      </c>
      <c r="Q1547" s="579">
        <f>IF('statement of marks'!AA$6="","",'statement of marks'!AA$6)</f>
        <v>70</v>
      </c>
      <c r="R1547" s="579">
        <f>IF('statement of marks'!AB$6="","",'statement of marks'!AB$6)</f>
        <v>30</v>
      </c>
      <c r="S1547" s="605">
        <f>IF('statement of marks'!AC$6="","",'statement of marks'!AC$6)</f>
        <v>100</v>
      </c>
      <c r="T1547" s="615">
        <f>IF('statement of marks'!AD$6="","",'statement of marks'!AD$6)</f>
        <v>200</v>
      </c>
      <c r="U1547" s="615" t="str">
        <f>IF('statement of marks'!AE$6="","",'statement of marks'!AE$6)</f>
        <v/>
      </c>
      <c r="V1547" s="621" t="str">
        <f>IF('statement of marks'!AF$6="","",'statement of marks'!AF$6)</f>
        <v/>
      </c>
    </row>
    <row r="1548" spans="1:22" ht="16" customHeight="1">
      <c r="A1548" s="598"/>
      <c r="B1548" s="1114" t="str">
        <f>IF('statement of marks'!$M$3="","",'statement of marks'!$M$3)</f>
        <v>fgUnh</v>
      </c>
      <c r="C1548" s="1115"/>
      <c r="D1548" s="275" t="str">
        <f>IF('statement of marks'!M55="","",'statement of marks'!M55)</f>
        <v/>
      </c>
      <c r="E1548" s="275" t="str">
        <f>IF('statement of marks'!N55="","",'statement of marks'!N55)</f>
        <v/>
      </c>
      <c r="F1548" s="606" t="str">
        <f>IF('statement of marks'!O55="","",'statement of marks'!O55)</f>
        <v/>
      </c>
      <c r="G1548" s="275" t="str">
        <f>IF('statement of marks'!P55="","",'statement of marks'!P55)</f>
        <v/>
      </c>
      <c r="H1548" s="275" t="str">
        <f>IF('statement of marks'!Q55="","",'statement of marks'!Q55)</f>
        <v/>
      </c>
      <c r="I1548" s="606" t="str">
        <f>IF('statement of marks'!R55="","",'statement of marks'!R55)</f>
        <v/>
      </c>
      <c r="J1548" s="275" t="str">
        <f>IF('statement of marks'!S55="","",'statement of marks'!S55)</f>
        <v/>
      </c>
      <c r="K1548" s="275" t="str">
        <f>IF('statement of marks'!T55="","",'statement of marks'!T55)</f>
        <v/>
      </c>
      <c r="L1548" s="606" t="str">
        <f>IF('statement of marks'!U55="","",'statement of marks'!U55)</f>
        <v/>
      </c>
      <c r="M1548" s="275" t="str">
        <f>IF('statement of marks'!W55="","",'statement of marks'!W55)</f>
        <v/>
      </c>
      <c r="N1548" s="275" t="str">
        <f>IF('statement of marks'!X55="","",'statement of marks'!X55)</f>
        <v/>
      </c>
      <c r="O1548" s="606" t="str">
        <f>IF('statement of marks'!Y55="","",'statement of marks'!Y55)</f>
        <v/>
      </c>
      <c r="P1548" s="277" t="str">
        <f>IF('statement of marks'!Z55="","",'statement of marks'!Z55)</f>
        <v/>
      </c>
      <c r="Q1548" s="275" t="str">
        <f>IF('statement of marks'!AA55="","",'statement of marks'!AA55)</f>
        <v/>
      </c>
      <c r="R1548" s="275" t="str">
        <f>IF('statement of marks'!AB55="","",'statement of marks'!AB55)</f>
        <v/>
      </c>
      <c r="S1548" s="606" t="str">
        <f>IF('statement of marks'!AC55="","",'statement of marks'!AC55)</f>
        <v/>
      </c>
      <c r="T1548" s="578" t="str">
        <f>IF('statement of marks'!AD55="","",'statement of marks'!AD55)</f>
        <v/>
      </c>
      <c r="U1548" s="578" t="str">
        <f>IF('statement of marks'!AE55="","",'statement of marks'!AE55)</f>
        <v/>
      </c>
      <c r="V1548" s="612" t="str">
        <f>IF('statement of marks'!AF55="","",'statement of marks'!AF55)</f>
        <v/>
      </c>
    </row>
    <row r="1549" spans="1:22" ht="16" customHeight="1">
      <c r="A1549" s="598"/>
      <c r="B1549" s="1114" t="str">
        <f>IF('statement of marks'!$AI$3="","",'statement of marks'!$AI$3)</f>
        <v>vaxszth</v>
      </c>
      <c r="C1549" s="1115"/>
      <c r="D1549" s="275" t="str">
        <f>IF('statement of marks'!AI55="","",'statement of marks'!AI55)</f>
        <v/>
      </c>
      <c r="E1549" s="275" t="str">
        <f>IF('statement of marks'!AJ55="","",'statement of marks'!AJ55)</f>
        <v/>
      </c>
      <c r="F1549" s="606" t="str">
        <f>IF('statement of marks'!AK55="","",'statement of marks'!AK55)</f>
        <v/>
      </c>
      <c r="G1549" s="275" t="str">
        <f>IF('statement of marks'!AL55="","",'statement of marks'!AL55)</f>
        <v/>
      </c>
      <c r="H1549" s="275" t="str">
        <f>IF('statement of marks'!AM55="","",'statement of marks'!AM55)</f>
        <v/>
      </c>
      <c r="I1549" s="606" t="str">
        <f>IF('statement of marks'!AN55="","",'statement of marks'!AN55)</f>
        <v/>
      </c>
      <c r="J1549" s="275" t="str">
        <f>IF('statement of marks'!AO55="","",'statement of marks'!AO55)</f>
        <v/>
      </c>
      <c r="K1549" s="275" t="str">
        <f>IF('statement of marks'!AP55="","",'statement of marks'!AP55)</f>
        <v/>
      </c>
      <c r="L1549" s="606" t="str">
        <f>IF('statement of marks'!AQ55="","",'statement of marks'!AQ55)</f>
        <v/>
      </c>
      <c r="M1549" s="275" t="str">
        <f>IF('statement of marks'!AS55="","",'statement of marks'!AS55)</f>
        <v/>
      </c>
      <c r="N1549" s="275" t="str">
        <f>IF('statement of marks'!AT55="","",'statement of marks'!AT55)</f>
        <v/>
      </c>
      <c r="O1549" s="606" t="str">
        <f>IF('statement of marks'!AU55="","",'statement of marks'!AU55)</f>
        <v/>
      </c>
      <c r="P1549" s="277" t="str">
        <f>IF('statement of marks'!AV55="","",'statement of marks'!AV55)</f>
        <v/>
      </c>
      <c r="Q1549" s="275" t="str">
        <f>IF('statement of marks'!AW55="","",'statement of marks'!AW55)</f>
        <v/>
      </c>
      <c r="R1549" s="275" t="str">
        <f>IF('statement of marks'!AX55="","",'statement of marks'!AX55)</f>
        <v/>
      </c>
      <c r="S1549" s="606" t="str">
        <f>IF('statement of marks'!AY55="","",'statement of marks'!AY55)</f>
        <v/>
      </c>
      <c r="T1549" s="578" t="str">
        <f>IF('statement of marks'!AZ55="","",'statement of marks'!AZ55)</f>
        <v/>
      </c>
      <c r="U1549" s="578" t="str">
        <f>IF('statement of marks'!BA55="","",'statement of marks'!BA55)</f>
        <v/>
      </c>
      <c r="V1549" s="612" t="str">
        <f>IF('statement of marks'!BB55="","",'statement of marks'!BB55)</f>
        <v/>
      </c>
    </row>
    <row r="1550" spans="1:22" ht="16" customHeight="1">
      <c r="A1550" s="598"/>
      <c r="B1550" s="1114" t="str">
        <f>IF('statement of marks'!BE55="s","laLd`r",IF('statement of marks'!BE55="u","mnwZ",IF('statement of marks'!BE55="g","xqtjkrh",IF('statement of marks'!BE55="p","iatkch",IF('statement of marks'!BE55="sd","fla/kh","r`rh; Hkk""kk")))))</f>
        <v>r`rh; Hkk"kk</v>
      </c>
      <c r="C1550" s="1115"/>
      <c r="D1550" s="275" t="str">
        <f>IF('statement of marks'!BF55="","",'statement of marks'!BF55)</f>
        <v/>
      </c>
      <c r="E1550" s="275" t="str">
        <f>IF('statement of marks'!BG55="","",'statement of marks'!BG55)</f>
        <v/>
      </c>
      <c r="F1550" s="606" t="str">
        <f>IF('statement of marks'!BH55="","",'statement of marks'!BH55)</f>
        <v/>
      </c>
      <c r="G1550" s="275" t="str">
        <f>IF('statement of marks'!BI55="","",'statement of marks'!BI55)</f>
        <v/>
      </c>
      <c r="H1550" s="275" t="str">
        <f>IF('statement of marks'!BJ55="","",'statement of marks'!BJ55)</f>
        <v/>
      </c>
      <c r="I1550" s="606" t="str">
        <f>IF('statement of marks'!BK55="","",'statement of marks'!BK55)</f>
        <v/>
      </c>
      <c r="J1550" s="275" t="str">
        <f>IF('statement of marks'!BL55="","",'statement of marks'!BL55)</f>
        <v/>
      </c>
      <c r="K1550" s="275" t="str">
        <f>IF('statement of marks'!BM55="","",'statement of marks'!BM55)</f>
        <v/>
      </c>
      <c r="L1550" s="606" t="str">
        <f>IF('statement of marks'!BN55="","",'statement of marks'!BN55)</f>
        <v/>
      </c>
      <c r="M1550" s="275" t="str">
        <f>IF('statement of marks'!BP55="","",'statement of marks'!BP55)</f>
        <v/>
      </c>
      <c r="N1550" s="275" t="str">
        <f>IF('statement of marks'!BQ55="","",'statement of marks'!BQ55)</f>
        <v/>
      </c>
      <c r="O1550" s="606" t="str">
        <f>IF('statement of marks'!BR55="","",'statement of marks'!BR55)</f>
        <v/>
      </c>
      <c r="P1550" s="277" t="str">
        <f>IF('statement of marks'!BS55="","",'statement of marks'!BS55)</f>
        <v/>
      </c>
      <c r="Q1550" s="275" t="str">
        <f>IF('statement of marks'!BT55="","",'statement of marks'!BT55)</f>
        <v/>
      </c>
      <c r="R1550" s="275" t="str">
        <f>IF('statement of marks'!BU55="","",'statement of marks'!BU55)</f>
        <v/>
      </c>
      <c r="S1550" s="606" t="str">
        <f>IF('statement of marks'!BV55="","",'statement of marks'!BV55)</f>
        <v/>
      </c>
      <c r="T1550" s="578" t="str">
        <f>IF('statement of marks'!BW55="","",'statement of marks'!BW55)</f>
        <v/>
      </c>
      <c r="U1550" s="578" t="str">
        <f>IF('statement of marks'!BX55="","",'statement of marks'!BX55)</f>
        <v/>
      </c>
      <c r="V1550" s="612" t="str">
        <f>IF('statement of marks'!BY55="","",'statement of marks'!BY55)</f>
        <v/>
      </c>
    </row>
    <row r="1551" spans="1:22" ht="16" customHeight="1">
      <c r="A1551" s="598"/>
      <c r="B1551" s="1114" t="str">
        <f>IF('statement of marks'!$CB$3="","",'statement of marks'!$CB$3)</f>
        <v>xf.kr</v>
      </c>
      <c r="C1551" s="1115"/>
      <c r="D1551" s="275" t="str">
        <f>IF('statement of marks'!CB55="","",'statement of marks'!CB55)</f>
        <v/>
      </c>
      <c r="E1551" s="275" t="str">
        <f>IF('statement of marks'!CC55="","",'statement of marks'!CC55)</f>
        <v/>
      </c>
      <c r="F1551" s="606" t="str">
        <f>IF('statement of marks'!CD55="","",'statement of marks'!CD55)</f>
        <v/>
      </c>
      <c r="G1551" s="275" t="str">
        <f>IF('statement of marks'!CE55="","",'statement of marks'!CE55)</f>
        <v/>
      </c>
      <c r="H1551" s="275" t="str">
        <f>IF('statement of marks'!CF55="","",'statement of marks'!CF55)</f>
        <v/>
      </c>
      <c r="I1551" s="606" t="str">
        <f>IF('statement of marks'!CG55="","",'statement of marks'!CG55)</f>
        <v/>
      </c>
      <c r="J1551" s="275" t="str">
        <f>IF('statement of marks'!CH55="","",'statement of marks'!CH55)</f>
        <v/>
      </c>
      <c r="K1551" s="275" t="str">
        <f>IF('statement of marks'!CI55="","",'statement of marks'!CI55)</f>
        <v/>
      </c>
      <c r="L1551" s="606" t="str">
        <f>IF('statement of marks'!CJ55="","",'statement of marks'!CJ55)</f>
        <v/>
      </c>
      <c r="M1551" s="275" t="str">
        <f>IF('statement of marks'!CL55="","",'statement of marks'!CL55)</f>
        <v/>
      </c>
      <c r="N1551" s="275" t="str">
        <f>IF('statement of marks'!CM55="","",'statement of marks'!CM55)</f>
        <v/>
      </c>
      <c r="O1551" s="606" t="str">
        <f>IF('statement of marks'!CN55="","",'statement of marks'!CN55)</f>
        <v/>
      </c>
      <c r="P1551" s="277" t="str">
        <f>IF('statement of marks'!CO55="","",'statement of marks'!CO55)</f>
        <v/>
      </c>
      <c r="Q1551" s="275" t="str">
        <f>IF('statement of marks'!CP55="","",'statement of marks'!CP55)</f>
        <v/>
      </c>
      <c r="R1551" s="275" t="str">
        <f>IF('statement of marks'!CQ55="","",'statement of marks'!CQ55)</f>
        <v/>
      </c>
      <c r="S1551" s="606" t="str">
        <f>IF('statement of marks'!CR55="","",'statement of marks'!CR55)</f>
        <v/>
      </c>
      <c r="T1551" s="578" t="str">
        <f>IF('statement of marks'!CS55="","",'statement of marks'!CS55)</f>
        <v/>
      </c>
      <c r="U1551" s="578" t="str">
        <f>IF('statement of marks'!CT55="","",'statement of marks'!CT55)</f>
        <v/>
      </c>
      <c r="V1551" s="612" t="str">
        <f>IF('statement of marks'!CU55="","",'statement of marks'!CU55)</f>
        <v/>
      </c>
    </row>
    <row r="1552" spans="1:22" ht="16" customHeight="1">
      <c r="A1552" s="598"/>
      <c r="B1552" s="1114" t="str">
        <f>IF('statement of marks'!$CX$3="","",'statement of marks'!$CX$3)</f>
        <v>foKku</v>
      </c>
      <c r="C1552" s="1115"/>
      <c r="D1552" s="275" t="str">
        <f>IF('statement of marks'!CX55="","",'statement of marks'!CX55)</f>
        <v/>
      </c>
      <c r="E1552" s="275" t="str">
        <f>IF('statement of marks'!CY55="","",'statement of marks'!CY55)</f>
        <v/>
      </c>
      <c r="F1552" s="606" t="str">
        <f>IF('statement of marks'!CZ55="","",'statement of marks'!CZ55)</f>
        <v/>
      </c>
      <c r="G1552" s="275" t="str">
        <f>IF('statement of marks'!DA55="","",'statement of marks'!DA55)</f>
        <v/>
      </c>
      <c r="H1552" s="275" t="str">
        <f>IF('statement of marks'!DB55="","",'statement of marks'!DB55)</f>
        <v/>
      </c>
      <c r="I1552" s="606" t="str">
        <f>IF('statement of marks'!DC55="","",'statement of marks'!DC55)</f>
        <v/>
      </c>
      <c r="J1552" s="275" t="str">
        <f>IF('statement of marks'!DD55="","",'statement of marks'!DD55)</f>
        <v/>
      </c>
      <c r="K1552" s="275" t="str">
        <f>IF('statement of marks'!DE55="","",'statement of marks'!DE55)</f>
        <v/>
      </c>
      <c r="L1552" s="606" t="str">
        <f>IF('statement of marks'!DF55="","",'statement of marks'!DF55)</f>
        <v/>
      </c>
      <c r="M1552" s="275" t="str">
        <f>IF('statement of marks'!DH55="","",'statement of marks'!DH55)</f>
        <v/>
      </c>
      <c r="N1552" s="275" t="str">
        <f>IF('statement of marks'!DI55="","",'statement of marks'!DI55)</f>
        <v/>
      </c>
      <c r="O1552" s="606" t="str">
        <f>IF('statement of marks'!DJ55="","",'statement of marks'!DJ55)</f>
        <v/>
      </c>
      <c r="P1552" s="277" t="str">
        <f>IF('statement of marks'!DK55="","",'statement of marks'!DK55)</f>
        <v/>
      </c>
      <c r="Q1552" s="275" t="str">
        <f>IF('statement of marks'!DL55="","",'statement of marks'!DL55)</f>
        <v/>
      </c>
      <c r="R1552" s="275" t="str">
        <f>IF('statement of marks'!DM55="","",'statement of marks'!DM55)</f>
        <v/>
      </c>
      <c r="S1552" s="606" t="str">
        <f>IF('statement of marks'!DN55="","",'statement of marks'!DN55)</f>
        <v/>
      </c>
      <c r="T1552" s="578" t="str">
        <f>IF('statement of marks'!DO55="","",'statement of marks'!DO55)</f>
        <v/>
      </c>
      <c r="U1552" s="578" t="str">
        <f>IF('statement of marks'!DP55="","",'statement of marks'!DP55)</f>
        <v/>
      </c>
      <c r="V1552" s="612" t="str">
        <f>IF('statement of marks'!DQ55="","",'statement of marks'!DQ55)</f>
        <v/>
      </c>
    </row>
    <row r="1553" spans="1:22" ht="16" customHeight="1">
      <c r="A1553" s="598"/>
      <c r="B1553" s="1114" t="str">
        <f>IF('statement of marks'!$DT$3="","",'statement of marks'!$DT$3)</f>
        <v>lkekftd foKku</v>
      </c>
      <c r="C1553" s="1115"/>
      <c r="D1553" s="275" t="str">
        <f>IF('statement of marks'!DT55="","",'statement of marks'!DT55)</f>
        <v/>
      </c>
      <c r="E1553" s="275" t="str">
        <f>IF('statement of marks'!DU55="","",'statement of marks'!DU55)</f>
        <v/>
      </c>
      <c r="F1553" s="606" t="str">
        <f>IF('statement of marks'!DV55="","",'statement of marks'!DV55)</f>
        <v/>
      </c>
      <c r="G1553" s="275" t="str">
        <f>IF('statement of marks'!DW55="","",'statement of marks'!DW55)</f>
        <v/>
      </c>
      <c r="H1553" s="275" t="str">
        <f>IF('statement of marks'!DX55="","",'statement of marks'!DX55)</f>
        <v/>
      </c>
      <c r="I1553" s="606" t="str">
        <f>IF('statement of marks'!DY55="","",'statement of marks'!DY55)</f>
        <v/>
      </c>
      <c r="J1553" s="275" t="str">
        <f>IF('statement of marks'!DZ55="","",'statement of marks'!DZ55)</f>
        <v/>
      </c>
      <c r="K1553" s="275" t="str">
        <f>IF('statement of marks'!EA55="","",'statement of marks'!EA55)</f>
        <v/>
      </c>
      <c r="L1553" s="606" t="str">
        <f>IF('statement of marks'!EB55="","",'statement of marks'!EB55)</f>
        <v/>
      </c>
      <c r="M1553" s="275" t="str">
        <f>IF('statement of marks'!ED55="","",'statement of marks'!ED55)</f>
        <v/>
      </c>
      <c r="N1553" s="275" t="str">
        <f>IF('statement of marks'!EE55="","",'statement of marks'!EE55)</f>
        <v/>
      </c>
      <c r="O1553" s="606" t="str">
        <f>IF('statement of marks'!EF55="","",'statement of marks'!EF55)</f>
        <v/>
      </c>
      <c r="P1553" s="277" t="str">
        <f>IF('statement of marks'!EG55="","",'statement of marks'!EG55)</f>
        <v/>
      </c>
      <c r="Q1553" s="275" t="str">
        <f>IF('statement of marks'!EH55="","",'statement of marks'!EH55)</f>
        <v/>
      </c>
      <c r="R1553" s="275" t="str">
        <f>IF('statement of marks'!EI55="","",'statement of marks'!EI55)</f>
        <v/>
      </c>
      <c r="S1553" s="606" t="str">
        <f>IF('statement of marks'!EJ55="","",'statement of marks'!EJ55)</f>
        <v/>
      </c>
      <c r="T1553" s="578" t="str">
        <f>IF('statement of marks'!EK55="","",'statement of marks'!EK55)</f>
        <v/>
      </c>
      <c r="U1553" s="578" t="str">
        <f>IF('statement of marks'!EL55="","",'statement of marks'!EL55)</f>
        <v/>
      </c>
      <c r="V1553" s="612" t="str">
        <f>IF('statement of marks'!EM55="","",'statement of marks'!EM55)</f>
        <v/>
      </c>
    </row>
    <row r="1554" spans="1:22" ht="16" customHeight="1">
      <c r="A1554" s="598"/>
      <c r="B1554" s="1117" t="s">
        <v>271</v>
      </c>
      <c r="C1554" s="1118"/>
      <c r="D1554" s="1081" t="s">
        <v>1</v>
      </c>
      <c r="E1554" s="1081"/>
      <c r="F1554" s="1081"/>
      <c r="G1554" s="1081" t="s">
        <v>21</v>
      </c>
      <c r="H1554" s="1081"/>
      <c r="I1554" s="1081"/>
      <c r="J1554" s="1081" t="s">
        <v>272</v>
      </c>
      <c r="K1554" s="1081"/>
      <c r="L1554" s="1081"/>
      <c r="M1554" s="1081" t="s">
        <v>68</v>
      </c>
      <c r="N1554" s="1081"/>
      <c r="O1554" s="1081"/>
      <c r="P1554" s="1081" t="s">
        <v>463</v>
      </c>
      <c r="Q1554" s="1081"/>
      <c r="R1554" s="1081"/>
      <c r="S1554" s="609"/>
      <c r="T1554" s="1187" t="s">
        <v>458</v>
      </c>
      <c r="U1554" s="1188"/>
      <c r="V1554" s="1189"/>
    </row>
    <row r="1555" spans="1:22" ht="16" customHeight="1">
      <c r="A1555" s="599"/>
      <c r="B1555" s="1175" t="s">
        <v>3</v>
      </c>
      <c r="C1555" s="1176"/>
      <c r="D1555" s="1177">
        <f>IF('statement of marks'!EP$6="","",'statement of marks'!EP$6)</f>
        <v>20</v>
      </c>
      <c r="E1555" s="1177"/>
      <c r="F1555" s="1177"/>
      <c r="G1555" s="1177">
        <f>IF('statement of marks'!EQ$6="","",'statement of marks'!EQ$6)</f>
        <v>20</v>
      </c>
      <c r="H1555" s="1177"/>
      <c r="I1555" s="1177"/>
      <c r="J1555" s="1177">
        <f>IF('statement of marks'!ES$6="","",'statement of marks'!ES$6)</f>
        <v>20</v>
      </c>
      <c r="K1555" s="1177"/>
      <c r="L1555" s="1177"/>
      <c r="M1555" s="1177">
        <f>IF('statement of marks'!ER$6="","",'statement of marks'!ER$6)</f>
        <v>20</v>
      </c>
      <c r="N1555" s="1177"/>
      <c r="O1555" s="1177"/>
      <c r="P1555" s="1177">
        <f>IF('statement of marks'!ET$6="","",'statement of marks'!ET$6)</f>
        <v>20</v>
      </c>
      <c r="Q1555" s="1177"/>
      <c r="R1555" s="1177"/>
      <c r="S1555" s="610" t="str">
        <f>IF('statement of marks'!FE$6="","",'statement of marks'!EX$6)</f>
        <v/>
      </c>
      <c r="T1555" s="615">
        <f>IF('statement of marks'!EU$6="","",'statement of marks'!EU$6)</f>
        <v>100</v>
      </c>
      <c r="U1555" s="616" t="s">
        <v>5</v>
      </c>
      <c r="V1555" s="617" t="s">
        <v>464</v>
      </c>
    </row>
    <row r="1556" spans="1:22" ht="16" customHeight="1">
      <c r="A1556" s="598"/>
      <c r="B1556" s="1114" t="str">
        <f>IF('statement of marks'!$EP$3="","",'statement of marks'!$EP$3)</f>
        <v>dk;kZuqHko</v>
      </c>
      <c r="C1556" s="1115"/>
      <c r="D1556" s="1103" t="str">
        <f>IF('statement of marks'!EP55="","",'statement of marks'!EP55)</f>
        <v/>
      </c>
      <c r="E1556" s="1103"/>
      <c r="F1556" s="1103"/>
      <c r="G1556" s="1103" t="str">
        <f>IF('statement of marks'!EQ55="","",'statement of marks'!EQ55)</f>
        <v/>
      </c>
      <c r="H1556" s="1103"/>
      <c r="I1556" s="1103"/>
      <c r="J1556" s="1103" t="str">
        <f>IF('statement of marks'!ES55="","",'statement of marks'!ES55)</f>
        <v/>
      </c>
      <c r="K1556" s="1103"/>
      <c r="L1556" s="1103"/>
      <c r="M1556" s="1103" t="str">
        <f>IF('statement of marks'!ER55="","",'statement of marks'!ER55)</f>
        <v/>
      </c>
      <c r="N1556" s="1103"/>
      <c r="O1556" s="1103"/>
      <c r="P1556" s="1103" t="str">
        <f>IF('statement of marks'!ET55="","",'statement of marks'!ET55)</f>
        <v/>
      </c>
      <c r="Q1556" s="1103"/>
      <c r="R1556" s="1103"/>
      <c r="S1556" s="611"/>
      <c r="T1556" s="613" t="str">
        <f>IF('statement of marks'!EU55="","",'statement of marks'!EU55)</f>
        <v/>
      </c>
      <c r="U1556" s="613" t="str">
        <f>IF('statement of marks'!EV55="","",'statement of marks'!EV55)</f>
        <v/>
      </c>
      <c r="V1556" s="614" t="str">
        <f>IF('statement of marks'!EW55="","",'statement of marks'!EW55)</f>
        <v/>
      </c>
    </row>
    <row r="1557" spans="1:22" ht="16" customHeight="1">
      <c r="A1557" s="598"/>
      <c r="B1557" s="1112" t="str">
        <f>IF('statement of marks'!$EZ$3="","",'statement of marks'!$EZ$3)</f>
        <v>dyk f'k{kk</v>
      </c>
      <c r="C1557" s="1113"/>
      <c r="D1557" s="1103" t="str">
        <f>IF('statement of marks'!EZ55="","",'statement of marks'!EZ55)</f>
        <v/>
      </c>
      <c r="E1557" s="1103"/>
      <c r="F1557" s="1103"/>
      <c r="G1557" s="1103" t="str">
        <f>IF('statement of marks'!FA55="","",'statement of marks'!FA55)</f>
        <v/>
      </c>
      <c r="H1557" s="1103"/>
      <c r="I1557" s="1103"/>
      <c r="J1557" s="1103" t="str">
        <f>IF('statement of marks'!FC55="","",'statement of marks'!FC55)</f>
        <v/>
      </c>
      <c r="K1557" s="1103"/>
      <c r="L1557" s="1103"/>
      <c r="M1557" s="1103" t="str">
        <f>IF('statement of marks'!FB55="","",'statement of marks'!FB55)</f>
        <v/>
      </c>
      <c r="N1557" s="1103"/>
      <c r="O1557" s="1103"/>
      <c r="P1557" s="1103" t="str">
        <f>IF('statement of marks'!FD55="","",'statement of marks'!FD55)</f>
        <v/>
      </c>
      <c r="Q1557" s="1103"/>
      <c r="R1557" s="1103"/>
      <c r="S1557" s="611"/>
      <c r="T1557" s="613" t="str">
        <f>IF('statement of marks'!FE55="","",'statement of marks'!FE55)</f>
        <v/>
      </c>
      <c r="U1557" s="613" t="str">
        <f>IF('statement of marks'!FF55="","",'statement of marks'!FF55)</f>
        <v/>
      </c>
      <c r="V1557" s="614" t="str">
        <f>IF('statement of marks'!FG55="","",'statement of marks'!FG55)</f>
        <v/>
      </c>
    </row>
    <row r="1558" spans="1:22" ht="16" customHeight="1">
      <c r="A1558" s="598"/>
      <c r="B1558" s="1109" t="str">
        <f>IF('statement of marks'!$FJ$3="","",'statement of marks'!$FJ$3)</f>
        <v>LokLF; ,oe~ 'kkjhfjd f'k{kk</v>
      </c>
      <c r="C1558" s="1110"/>
      <c r="D1558" s="1103" t="str">
        <f>IF('statement of marks'!FJ55="","",'statement of marks'!FJ55)</f>
        <v/>
      </c>
      <c r="E1558" s="1103"/>
      <c r="F1558" s="1103"/>
      <c r="G1558" s="1103" t="str">
        <f>IF('statement of marks'!FK55="","",'statement of marks'!FK55)</f>
        <v/>
      </c>
      <c r="H1558" s="1103"/>
      <c r="I1558" s="1103"/>
      <c r="J1558" s="1103" t="str">
        <f>IF('statement of marks'!FM55="","",'statement of marks'!FM55)</f>
        <v/>
      </c>
      <c r="K1558" s="1103"/>
      <c r="L1558" s="1103"/>
      <c r="M1558" s="1103" t="str">
        <f>IF('statement of marks'!FL55="","",'statement of marks'!FL55)</f>
        <v/>
      </c>
      <c r="N1558" s="1103"/>
      <c r="O1558" s="1103"/>
      <c r="P1558" s="1103" t="str">
        <f>IF('statement of marks'!FN55="","",'statement of marks'!FN55)</f>
        <v/>
      </c>
      <c r="Q1558" s="1103"/>
      <c r="R1558" s="1103"/>
      <c r="S1558" s="611"/>
      <c r="T1558" s="613" t="str">
        <f>IF('statement of marks'!FO55="","",'statement of marks'!FO55)</f>
        <v/>
      </c>
      <c r="U1558" s="613" t="str">
        <f>IF('statement of marks'!FP55="","",'statement of marks'!FP55)</f>
        <v/>
      </c>
      <c r="V1558" s="614" t="str">
        <f>IF('statement of marks'!FQ55="","",'statement of marks'!FQ55)</f>
        <v/>
      </c>
    </row>
    <row r="1559" spans="1:22" ht="16" customHeight="1">
      <c r="A1559" s="598"/>
      <c r="B1559" s="1104" t="s">
        <v>273</v>
      </c>
      <c r="C1559" s="1105"/>
      <c r="D1559" s="1213" t="str">
        <f>details!$DZ$3</f>
        <v>vxLr rd</v>
      </c>
      <c r="E1559" s="1213"/>
      <c r="F1559" s="1213"/>
      <c r="G1559" s="1213" t="str">
        <f>details!$ED$3</f>
        <v>vDVwcj rd</v>
      </c>
      <c r="H1559" s="1213"/>
      <c r="I1559" s="1213"/>
      <c r="J1559" s="1213" t="str">
        <f>details!$EL$3</f>
        <v>Qjojh rd</v>
      </c>
      <c r="K1559" s="1213"/>
      <c r="L1559" s="1213"/>
      <c r="M1559" s="1213" t="str">
        <f>details!$EH$3</f>
        <v>fnlEcj rd</v>
      </c>
      <c r="N1559" s="1213"/>
      <c r="O1559" s="1213"/>
      <c r="P1559" s="1213" t="str">
        <f>details!$EP$3</f>
        <v>loZ ;ksx</v>
      </c>
      <c r="Q1559" s="1213"/>
      <c r="R1559" s="1213"/>
      <c r="S1559" s="1106" t="s">
        <v>475</v>
      </c>
      <c r="T1559" s="1107"/>
      <c r="U1559" s="1107"/>
      <c r="V1559" s="1180"/>
    </row>
    <row r="1560" spans="1:22" ht="16" customHeight="1">
      <c r="A1560" s="598"/>
      <c r="B1560" s="1100" t="s">
        <v>99</v>
      </c>
      <c r="C1560" s="1101"/>
      <c r="D1560" s="1102" t="str">
        <f>IF(details!EA55="","",details!EA55)</f>
        <v/>
      </c>
      <c r="E1560" s="1102"/>
      <c r="F1560" s="1102"/>
      <c r="G1560" s="1102" t="str">
        <f>IF(details!EE55="","",details!EE55)</f>
        <v/>
      </c>
      <c r="H1560" s="1102"/>
      <c r="I1560" s="1102"/>
      <c r="J1560" s="1102" t="str">
        <f>IF(details!EM55="","",details!EM55)</f>
        <v/>
      </c>
      <c r="K1560" s="1102"/>
      <c r="L1560" s="1102"/>
      <c r="M1560" s="1102" t="str">
        <f>IF(details!EI55="","",details!EI55)</f>
        <v/>
      </c>
      <c r="N1560" s="1102"/>
      <c r="O1560" s="1102"/>
      <c r="P1560" s="1102" t="str">
        <f>IF(details!EQ55="","",details!EQ55)</f>
        <v/>
      </c>
      <c r="Q1560" s="1102"/>
      <c r="R1560" s="1102"/>
      <c r="S1560" s="1181">
        <f>'statement of marks'!$HG$108</f>
        <v>42460</v>
      </c>
      <c r="T1560" s="1182"/>
      <c r="U1560" s="1182"/>
      <c r="V1560" s="1183"/>
    </row>
    <row r="1561" spans="1:22" ht="16" customHeight="1">
      <c r="A1561" s="598"/>
      <c r="B1561" s="1094" t="s">
        <v>15</v>
      </c>
      <c r="C1561" s="1095"/>
      <c r="D1561" s="1096" t="str">
        <f>IF(details!DZ55="","",details!DZ55)</f>
        <v/>
      </c>
      <c r="E1561" s="1096"/>
      <c r="F1561" s="1096"/>
      <c r="G1561" s="1096" t="str">
        <f>IF(details!ED55="","",details!ED55)</f>
        <v/>
      </c>
      <c r="H1561" s="1096"/>
      <c r="I1561" s="1096"/>
      <c r="J1561" s="1096" t="str">
        <f>IF(details!EL55="","",details!EL55)</f>
        <v/>
      </c>
      <c r="K1561" s="1096"/>
      <c r="L1561" s="1096"/>
      <c r="M1561" s="1096" t="str">
        <f>IF(details!EH55="","",details!EH55)</f>
        <v/>
      </c>
      <c r="N1561" s="1096"/>
      <c r="O1561" s="1096"/>
      <c r="P1561" s="1096" t="str">
        <f>IF(details!EP55="","",details!EP55)</f>
        <v/>
      </c>
      <c r="Q1561" s="1096"/>
      <c r="R1561" s="1096"/>
      <c r="S1561" s="1184"/>
      <c r="T1561" s="1185"/>
      <c r="U1561" s="1185"/>
      <c r="V1561" s="1186"/>
    </row>
    <row r="1562" spans="1:22" ht="16" customHeight="1">
      <c r="A1562" s="1206"/>
      <c r="B1562" s="1207" t="s">
        <v>473</v>
      </c>
      <c r="C1562" s="1208"/>
      <c r="D1562" s="1209" t="s">
        <v>3</v>
      </c>
      <c r="E1562" s="1209"/>
      <c r="F1562" s="1209"/>
      <c r="G1562" s="1209" t="s">
        <v>389</v>
      </c>
      <c r="H1562" s="1209"/>
      <c r="I1562" s="1209"/>
      <c r="J1562" s="1209" t="s">
        <v>5</v>
      </c>
      <c r="K1562" s="1209"/>
      <c r="L1562" s="1209"/>
      <c r="M1562" s="1209" t="s">
        <v>465</v>
      </c>
      <c r="N1562" s="1209"/>
      <c r="O1562" s="1209"/>
      <c r="P1562" s="1210" t="s">
        <v>306</v>
      </c>
      <c r="Q1562" s="1210"/>
      <c r="R1562" s="1210"/>
      <c r="S1562" s="1209" t="s">
        <v>473</v>
      </c>
      <c r="T1562" s="1209"/>
      <c r="U1562" s="1209"/>
      <c r="V1562" s="1211"/>
    </row>
    <row r="1563" spans="1:22" ht="16" customHeight="1">
      <c r="A1563" s="1206"/>
      <c r="B1563" s="1207"/>
      <c r="C1563" s="1208"/>
      <c r="D1563" s="1212" t="str">
        <f>'statement of marks'!HE55</f>
        <v/>
      </c>
      <c r="E1563" s="1212"/>
      <c r="F1563" s="1212"/>
      <c r="G1563" s="1212" t="str">
        <f>'statement of marks'!HF55</f>
        <v/>
      </c>
      <c r="H1563" s="1212"/>
      <c r="I1563" s="1212"/>
      <c r="J1563" s="1212" t="str">
        <f>'statement of marks'!HG55</f>
        <v/>
      </c>
      <c r="K1563" s="1212"/>
      <c r="L1563" s="1212"/>
      <c r="M1563" s="1212" t="str">
        <f>'statement of marks'!HJ55</f>
        <v/>
      </c>
      <c r="N1563" s="1212"/>
      <c r="O1563" s="1212"/>
      <c r="P1563" s="1212" t="str">
        <f>'statement of marks'!HI55</f>
        <v/>
      </c>
      <c r="Q1563" s="1212"/>
      <c r="R1563" s="1212"/>
      <c r="S1563" s="1209" t="str">
        <f>'statement of marks'!HD55</f>
        <v/>
      </c>
      <c r="T1563" s="1209"/>
      <c r="U1563" s="1209"/>
      <c r="V1563" s="1211"/>
    </row>
    <row r="1564" spans="1:22" ht="16" customHeight="1">
      <c r="A1564" s="598"/>
      <c r="B1564" s="1089" t="s">
        <v>100</v>
      </c>
      <c r="C1564" s="1090"/>
      <c r="D1564" s="1081"/>
      <c r="E1564" s="1081"/>
      <c r="F1564" s="1081"/>
      <c r="G1564" s="1081"/>
      <c r="H1564" s="1081"/>
      <c r="I1564" s="1081"/>
      <c r="J1564" s="1081"/>
      <c r="K1564" s="1081"/>
      <c r="L1564" s="1081"/>
      <c r="M1564" s="1081"/>
      <c r="N1564" s="1081"/>
      <c r="O1564" s="1081"/>
      <c r="P1564" s="1081"/>
      <c r="Q1564" s="1081"/>
      <c r="R1564" s="1081"/>
      <c r="S1564" s="1081"/>
      <c r="T1564" s="1081"/>
      <c r="U1564" s="1081"/>
      <c r="V1564" s="1205"/>
    </row>
    <row r="1565" spans="1:22" ht="16" customHeight="1">
      <c r="A1565" s="598"/>
      <c r="B1565" s="1087" t="s">
        <v>80</v>
      </c>
      <c r="C1565" s="1088"/>
      <c r="D1565" s="1081"/>
      <c r="E1565" s="1081"/>
      <c r="F1565" s="1081"/>
      <c r="G1565" s="1081"/>
      <c r="H1565" s="1081"/>
      <c r="I1565" s="1081"/>
      <c r="J1565" s="1081"/>
      <c r="K1565" s="1081"/>
      <c r="L1565" s="1081"/>
      <c r="M1565" s="1081"/>
      <c r="N1565" s="1081"/>
      <c r="O1565" s="1081"/>
      <c r="P1565" s="1081"/>
      <c r="Q1565" s="1081"/>
      <c r="R1565" s="1081"/>
      <c r="S1565" s="1081"/>
      <c r="T1565" s="1081"/>
      <c r="U1565" s="1081"/>
      <c r="V1565" s="1205"/>
    </row>
    <row r="1566" spans="1:22" ht="16" customHeight="1">
      <c r="A1566" s="598"/>
      <c r="B1566" s="1089" t="s">
        <v>466</v>
      </c>
      <c r="C1566" s="1090"/>
      <c r="D1566" s="1081"/>
      <c r="E1566" s="1081"/>
      <c r="F1566" s="1081"/>
      <c r="G1566" s="1081"/>
      <c r="H1566" s="1081"/>
      <c r="I1566" s="1081"/>
      <c r="J1566" s="1081"/>
      <c r="K1566" s="1081"/>
      <c r="L1566" s="1081"/>
      <c r="M1566" s="1081"/>
      <c r="N1566" s="1081"/>
      <c r="O1566" s="1081"/>
      <c r="P1566" s="1081" t="s">
        <v>466</v>
      </c>
      <c r="Q1566" s="1081"/>
      <c r="R1566" s="1081"/>
      <c r="S1566" s="1081"/>
      <c r="T1566" s="1081"/>
      <c r="U1566" s="1081"/>
      <c r="V1566" s="1205"/>
    </row>
    <row r="1567" spans="1:22" ht="16" customHeight="1">
      <c r="A1567" s="598"/>
      <c r="B1567" s="1085" t="s">
        <v>101</v>
      </c>
      <c r="C1567" s="1086"/>
      <c r="D1567" s="1081"/>
      <c r="E1567" s="1081"/>
      <c r="F1567" s="1081"/>
      <c r="G1567" s="1081"/>
      <c r="H1567" s="1081"/>
      <c r="I1567" s="1081"/>
      <c r="J1567" s="1081"/>
      <c r="K1567" s="1081"/>
      <c r="L1567" s="1081"/>
      <c r="M1567" s="1081"/>
      <c r="N1567" s="1081"/>
      <c r="O1567" s="1081"/>
      <c r="P1567" s="1081"/>
      <c r="Q1567" s="1081"/>
      <c r="R1567" s="1081"/>
      <c r="S1567" s="1198" t="s">
        <v>101</v>
      </c>
      <c r="T1567" s="1198"/>
      <c r="U1567" s="1198"/>
      <c r="V1567" s="1199"/>
    </row>
    <row r="1568" spans="1:22" ht="16" customHeight="1" thickBot="1">
      <c r="A1568" s="600"/>
      <c r="B1568" s="1200" t="s">
        <v>102</v>
      </c>
      <c r="C1568" s="1201"/>
      <c r="D1568" s="1202"/>
      <c r="E1568" s="1202"/>
      <c r="F1568" s="1202"/>
      <c r="G1568" s="1202"/>
      <c r="H1568" s="1202"/>
      <c r="I1568" s="1202"/>
      <c r="J1568" s="1202"/>
      <c r="K1568" s="1202"/>
      <c r="L1568" s="1202"/>
      <c r="M1568" s="1202"/>
      <c r="N1568" s="1202"/>
      <c r="O1568" s="1202"/>
      <c r="P1568" s="1202"/>
      <c r="Q1568" s="1202"/>
      <c r="R1568" s="1202"/>
      <c r="S1568" s="1203" t="s">
        <v>163</v>
      </c>
      <c r="T1568" s="1203"/>
      <c r="U1568" s="1203"/>
      <c r="V1568" s="1204"/>
    </row>
    <row r="1569" spans="1:22" ht="16" customHeight="1">
      <c r="A1569" s="597"/>
      <c r="B1569" s="1216" t="s">
        <v>47</v>
      </c>
      <c r="C1569" s="1217"/>
      <c r="D1569" s="1217"/>
      <c r="E1569" s="1217"/>
      <c r="F1569" s="1217"/>
      <c r="G1569" s="1217"/>
      <c r="H1569" s="1217"/>
      <c r="I1569" s="1217"/>
      <c r="J1569" s="1217"/>
      <c r="K1569" s="1217"/>
      <c r="L1569" s="1217"/>
      <c r="M1569" s="1217"/>
      <c r="N1569" s="1217"/>
      <c r="O1569" s="1217"/>
      <c r="P1569" s="1217"/>
      <c r="Q1569" s="1217"/>
      <c r="R1569" s="1217"/>
      <c r="S1569" s="1217"/>
      <c r="T1569" s="1217"/>
      <c r="U1569" s="1217"/>
      <c r="V1569" s="1218"/>
    </row>
    <row r="1570" spans="1:22" ht="16" customHeight="1">
      <c r="A1570" s="598"/>
      <c r="B1570" s="1219" t="str">
        <f>'statement of marks'!$A$1</f>
        <v>jk- ck- ek/;fed fo|ky; uohu] fuEckgsM+k</v>
      </c>
      <c r="C1570" s="1220"/>
      <c r="D1570" s="1220"/>
      <c r="E1570" s="1220"/>
      <c r="F1570" s="1220"/>
      <c r="G1570" s="1220"/>
      <c r="H1570" s="1220"/>
      <c r="I1570" s="1220"/>
      <c r="J1570" s="1220"/>
      <c r="K1570" s="1220"/>
      <c r="L1570" s="1220"/>
      <c r="M1570" s="1220"/>
      <c r="N1570" s="1220"/>
      <c r="O1570" s="1220"/>
      <c r="P1570" s="1220"/>
      <c r="Q1570" s="1220"/>
      <c r="R1570" s="1220"/>
      <c r="S1570" s="1220"/>
      <c r="T1570" s="1220"/>
      <c r="U1570" s="1220"/>
      <c r="V1570" s="1221"/>
    </row>
    <row r="1571" spans="1:22" ht="16" customHeight="1">
      <c r="A1571" s="598"/>
      <c r="B1571" s="1114" t="s">
        <v>467</v>
      </c>
      <c r="C1571" s="1115"/>
      <c r="D1571" s="1119" t="str">
        <f>'statement of marks'!$H$3</f>
        <v>2015-16</v>
      </c>
      <c r="E1571" s="1119"/>
      <c r="F1571" s="1119"/>
      <c r="G1571" s="1119"/>
      <c r="H1571" s="1119"/>
      <c r="I1571" s="1119"/>
      <c r="J1571" s="1119"/>
      <c r="K1571" s="1119"/>
      <c r="L1571" s="1119"/>
      <c r="M1571" s="1119"/>
      <c r="N1571" s="1119"/>
      <c r="O1571" s="1119"/>
      <c r="P1571" s="1119"/>
      <c r="Q1571" s="1119"/>
      <c r="R1571" s="1119"/>
      <c r="S1571" s="1119"/>
      <c r="T1571" s="1119"/>
      <c r="U1571" s="1119"/>
      <c r="V1571" s="1196"/>
    </row>
    <row r="1572" spans="1:22" ht="16" customHeight="1">
      <c r="A1572" s="598"/>
      <c r="B1572" s="1114" t="s">
        <v>218</v>
      </c>
      <c r="C1572" s="1115"/>
      <c r="D1572" s="1115" t="str">
        <f>IF('statement of marks'!J56="","",'statement of marks'!J56)</f>
        <v/>
      </c>
      <c r="E1572" s="1115"/>
      <c r="F1572" s="1115"/>
      <c r="G1572" s="1115"/>
      <c r="H1572" s="1115"/>
      <c r="I1572" s="1115"/>
      <c r="J1572" s="1115"/>
      <c r="K1572" s="1115"/>
      <c r="L1572" s="1115"/>
      <c r="M1572" s="1115"/>
      <c r="N1572" s="1115"/>
      <c r="O1572" s="1115"/>
      <c r="P1572" s="1115"/>
      <c r="Q1572" s="1115"/>
      <c r="R1572" s="1115"/>
      <c r="S1572" s="1115"/>
      <c r="T1572" s="1115"/>
      <c r="U1572" s="1115"/>
      <c r="V1572" s="1197"/>
    </row>
    <row r="1573" spans="1:22" ht="16" customHeight="1">
      <c r="A1573" s="598"/>
      <c r="B1573" s="1114" t="s">
        <v>219</v>
      </c>
      <c r="C1573" s="1115"/>
      <c r="D1573" s="1115" t="str">
        <f>IF('statement of marks'!K56="","",'statement of marks'!K56)</f>
        <v/>
      </c>
      <c r="E1573" s="1115"/>
      <c r="F1573" s="1115"/>
      <c r="G1573" s="1115"/>
      <c r="H1573" s="1115"/>
      <c r="I1573" s="1115"/>
      <c r="J1573" s="1115"/>
      <c r="K1573" s="1115"/>
      <c r="L1573" s="1115"/>
      <c r="M1573" s="1115"/>
      <c r="N1573" s="1115"/>
      <c r="O1573" s="1115"/>
      <c r="P1573" s="1115"/>
      <c r="Q1573" s="1115"/>
      <c r="R1573" s="1115"/>
      <c r="S1573" s="1115"/>
      <c r="T1573" s="1115"/>
      <c r="U1573" s="1115"/>
      <c r="V1573" s="1197"/>
    </row>
    <row r="1574" spans="1:22" ht="16" customHeight="1">
      <c r="A1574" s="598"/>
      <c r="B1574" s="1114" t="s">
        <v>220</v>
      </c>
      <c r="C1574" s="1115"/>
      <c r="D1574" s="1115" t="str">
        <f>IF('statement of marks'!L56="","",'statement of marks'!L56)</f>
        <v/>
      </c>
      <c r="E1574" s="1115"/>
      <c r="F1574" s="1115"/>
      <c r="G1574" s="1115"/>
      <c r="H1574" s="1115"/>
      <c r="I1574" s="1115"/>
      <c r="J1574" s="1115"/>
      <c r="K1574" s="1115"/>
      <c r="L1574" s="1115"/>
      <c r="M1574" s="1115"/>
      <c r="N1574" s="1115"/>
      <c r="O1574" s="1115"/>
      <c r="P1574" s="1115"/>
      <c r="Q1574" s="1115"/>
      <c r="R1574" s="1115"/>
      <c r="S1574" s="1115"/>
      <c r="T1574" s="1115"/>
      <c r="U1574" s="1115"/>
      <c r="V1574" s="1197"/>
    </row>
    <row r="1575" spans="1:22" ht="16" customHeight="1">
      <c r="A1575" s="598"/>
      <c r="B1575" s="1114" t="s">
        <v>221</v>
      </c>
      <c r="C1575" s="1115"/>
      <c r="D1575" s="1119" t="str">
        <f>'statement of marks'!$G$3</f>
        <v>6 A</v>
      </c>
      <c r="E1575" s="1119"/>
      <c r="F1575" s="1119"/>
      <c r="G1575" s="1115" t="s">
        <v>9</v>
      </c>
      <c r="H1575" s="1115"/>
      <c r="I1575" s="1115"/>
      <c r="J1575" s="1119" t="str">
        <f>IF('statement of marks'!D56="","",'statement of marks'!D56)</f>
        <v/>
      </c>
      <c r="K1575" s="1119"/>
      <c r="L1575" s="1119"/>
      <c r="M1575" s="1115" t="s">
        <v>222</v>
      </c>
      <c r="N1575" s="1115"/>
      <c r="O1575" s="1115"/>
      <c r="P1575" s="1119" t="str">
        <f>IF('statement of marks'!F56="","",'statement of marks'!F56)</f>
        <v/>
      </c>
      <c r="Q1575" s="1119"/>
      <c r="R1575" s="1119"/>
      <c r="S1575" s="1214" t="str">
        <f>IF('statement of marks'!$J$3="","",'statement of marks'!$J$3)</f>
        <v xml:space="preserve">fo|ky; dk Mk;l dksM+ </v>
      </c>
      <c r="T1575" s="1214"/>
      <c r="U1575" s="1214"/>
      <c r="V1575" s="1215"/>
    </row>
    <row r="1576" spans="1:22" ht="16" customHeight="1">
      <c r="A1576" s="598"/>
      <c r="B1576" s="601" t="s">
        <v>0</v>
      </c>
      <c r="C1576" s="602"/>
      <c r="D1576" s="1121" t="str">
        <f>IF('statement of marks'!H56="","",'statement of marks'!H56)</f>
        <v/>
      </c>
      <c r="E1576" s="1121"/>
      <c r="F1576" s="1121"/>
      <c r="G1576" s="1115" t="str">
        <f>IF('statement of marks'!I56="","",'statement of marks'!I56)</f>
        <v/>
      </c>
      <c r="H1576" s="1115"/>
      <c r="I1576" s="1115"/>
      <c r="J1576" s="1115"/>
      <c r="K1576" s="1115"/>
      <c r="L1576" s="1115"/>
      <c r="M1576" s="1115"/>
      <c r="N1576" s="1115"/>
      <c r="O1576" s="1115"/>
      <c r="P1576" s="1115"/>
      <c r="Q1576" s="1115"/>
      <c r="R1576" s="1115"/>
      <c r="S1576" s="1190" t="str">
        <f>IF('statement of marks'!$K$3="","",'statement of marks'!$K$3)</f>
        <v xml:space="preserve">08291009401   </v>
      </c>
      <c r="T1576" s="1190"/>
      <c r="U1576" s="1190"/>
      <c r="V1576" s="1191"/>
    </row>
    <row r="1577" spans="1:22" ht="16" customHeight="1">
      <c r="A1577" s="598"/>
      <c r="B1577" s="561" t="s">
        <v>28</v>
      </c>
      <c r="C1577" s="603" t="s">
        <v>97</v>
      </c>
      <c r="D1577" s="1081" t="s">
        <v>1</v>
      </c>
      <c r="E1577" s="1081"/>
      <c r="F1577" s="1081"/>
      <c r="G1577" s="1081" t="s">
        <v>21</v>
      </c>
      <c r="H1577" s="1081"/>
      <c r="I1577" s="1081"/>
      <c r="J1577" s="1081" t="s">
        <v>68</v>
      </c>
      <c r="K1577" s="1081"/>
      <c r="L1577" s="1081"/>
      <c r="M1577" s="1081" t="s">
        <v>98</v>
      </c>
      <c r="N1577" s="1081"/>
      <c r="O1577" s="1081"/>
      <c r="P1577" s="1192" t="s">
        <v>278</v>
      </c>
      <c r="Q1577" s="1193" t="s">
        <v>459</v>
      </c>
      <c r="R1577" s="1193"/>
      <c r="S1577" s="1193"/>
      <c r="T1577" s="1194" t="s">
        <v>458</v>
      </c>
      <c r="U1577" s="1194"/>
      <c r="V1577" s="1195"/>
    </row>
    <row r="1578" spans="1:22" ht="16" customHeight="1">
      <c r="A1578" s="598"/>
      <c r="B1578" s="561"/>
      <c r="C1578" s="603"/>
      <c r="D1578" s="596" t="s">
        <v>468</v>
      </c>
      <c r="E1578" s="596" t="s">
        <v>469</v>
      </c>
      <c r="F1578" s="604" t="s">
        <v>2</v>
      </c>
      <c r="G1578" s="596" t="s">
        <v>468</v>
      </c>
      <c r="H1578" s="596" t="s">
        <v>469</v>
      </c>
      <c r="I1578" s="604" t="s">
        <v>2</v>
      </c>
      <c r="J1578" s="596" t="s">
        <v>468</v>
      </c>
      <c r="K1578" s="596" t="s">
        <v>469</v>
      </c>
      <c r="L1578" s="604" t="s">
        <v>2</v>
      </c>
      <c r="M1578" s="596" t="s">
        <v>468</v>
      </c>
      <c r="N1578" s="596" t="s">
        <v>469</v>
      </c>
      <c r="O1578" s="604" t="s">
        <v>2</v>
      </c>
      <c r="P1578" s="1192"/>
      <c r="Q1578" s="596" t="s">
        <v>468</v>
      </c>
      <c r="R1578" s="596" t="s">
        <v>469</v>
      </c>
      <c r="S1578" s="608" t="s">
        <v>2</v>
      </c>
      <c r="T1578" s="618" t="s">
        <v>304</v>
      </c>
      <c r="U1578" s="619" t="s">
        <v>5</v>
      </c>
      <c r="V1578" s="620" t="s">
        <v>464</v>
      </c>
    </row>
    <row r="1579" spans="1:22" ht="16" customHeight="1">
      <c r="A1579" s="599"/>
      <c r="B1579" s="1178" t="s">
        <v>3</v>
      </c>
      <c r="C1579" s="1179"/>
      <c r="D1579" s="579">
        <f>IF('statement of marks'!M$6="","",'statement of marks'!M$6)</f>
        <v>5</v>
      </c>
      <c r="E1579" s="579">
        <f>IF('statement of marks'!N$6="","",'statement of marks'!N$6)</f>
        <v>5</v>
      </c>
      <c r="F1579" s="605">
        <f>IF('statement of marks'!O$6="","",'statement of marks'!O$6)</f>
        <v>10</v>
      </c>
      <c r="G1579" s="579">
        <f>IF('statement of marks'!P$6="","",'statement of marks'!P$6)</f>
        <v>5</v>
      </c>
      <c r="H1579" s="579">
        <f>IF('statement of marks'!Q$6="","",'statement of marks'!Q$6)</f>
        <v>5</v>
      </c>
      <c r="I1579" s="605">
        <f>IF('statement of marks'!R$6="","",'statement of marks'!R$6)</f>
        <v>10</v>
      </c>
      <c r="J1579" s="579">
        <f>IF('statement of marks'!S$6="","",'statement of marks'!S$6)</f>
        <v>5</v>
      </c>
      <c r="K1579" s="579">
        <f>IF('statement of marks'!T$6="","",'statement of marks'!T$6)</f>
        <v>5</v>
      </c>
      <c r="L1579" s="605">
        <f>IF('statement of marks'!U$6="","",'statement of marks'!U$6)</f>
        <v>10</v>
      </c>
      <c r="M1579" s="579">
        <f>IF('statement of marks'!W$6="","",'statement of marks'!W$6)</f>
        <v>50</v>
      </c>
      <c r="N1579" s="579">
        <f>IF('statement of marks'!X$6="","",'statement of marks'!X$6)</f>
        <v>20</v>
      </c>
      <c r="O1579" s="605">
        <f>IF('statement of marks'!Y$6="","",'statement of marks'!Y$6)</f>
        <v>70</v>
      </c>
      <c r="P1579" s="580">
        <f>IF('statement of marks'!Z$6="","",'statement of marks'!Z$6)</f>
        <v>100</v>
      </c>
      <c r="Q1579" s="579">
        <f>IF('statement of marks'!AA$6="","",'statement of marks'!AA$6)</f>
        <v>70</v>
      </c>
      <c r="R1579" s="579">
        <f>IF('statement of marks'!AB$6="","",'statement of marks'!AB$6)</f>
        <v>30</v>
      </c>
      <c r="S1579" s="605">
        <f>IF('statement of marks'!AC$6="","",'statement of marks'!AC$6)</f>
        <v>100</v>
      </c>
      <c r="T1579" s="615">
        <f>IF('statement of marks'!AD$6="","",'statement of marks'!AD$6)</f>
        <v>200</v>
      </c>
      <c r="U1579" s="615" t="str">
        <f>IF('statement of marks'!AE$6="","",'statement of marks'!AE$6)</f>
        <v/>
      </c>
      <c r="V1579" s="621" t="str">
        <f>IF('statement of marks'!AF$6="","",'statement of marks'!AF$6)</f>
        <v/>
      </c>
    </row>
    <row r="1580" spans="1:22" ht="16" customHeight="1">
      <c r="A1580" s="598"/>
      <c r="B1580" s="1114" t="str">
        <f>IF('statement of marks'!$M$3="","",'statement of marks'!$M$3)</f>
        <v>fgUnh</v>
      </c>
      <c r="C1580" s="1115"/>
      <c r="D1580" s="275" t="str">
        <f>IF('statement of marks'!M56="","",'statement of marks'!M56)</f>
        <v/>
      </c>
      <c r="E1580" s="275" t="str">
        <f>IF('statement of marks'!N56="","",'statement of marks'!N56)</f>
        <v/>
      </c>
      <c r="F1580" s="606" t="str">
        <f>IF('statement of marks'!O56="","",'statement of marks'!O56)</f>
        <v/>
      </c>
      <c r="G1580" s="275" t="str">
        <f>IF('statement of marks'!P56="","",'statement of marks'!P56)</f>
        <v/>
      </c>
      <c r="H1580" s="275" t="str">
        <f>IF('statement of marks'!Q56="","",'statement of marks'!Q56)</f>
        <v/>
      </c>
      <c r="I1580" s="606" t="str">
        <f>IF('statement of marks'!R56="","",'statement of marks'!R56)</f>
        <v/>
      </c>
      <c r="J1580" s="275" t="str">
        <f>IF('statement of marks'!S56="","",'statement of marks'!S56)</f>
        <v/>
      </c>
      <c r="K1580" s="275" t="str">
        <f>IF('statement of marks'!T56="","",'statement of marks'!T56)</f>
        <v/>
      </c>
      <c r="L1580" s="606" t="str">
        <f>IF('statement of marks'!U56="","",'statement of marks'!U56)</f>
        <v/>
      </c>
      <c r="M1580" s="275" t="str">
        <f>IF('statement of marks'!W56="","",'statement of marks'!W56)</f>
        <v/>
      </c>
      <c r="N1580" s="275" t="str">
        <f>IF('statement of marks'!X56="","",'statement of marks'!X56)</f>
        <v/>
      </c>
      <c r="O1580" s="606" t="str">
        <f>IF('statement of marks'!Y56="","",'statement of marks'!Y56)</f>
        <v/>
      </c>
      <c r="P1580" s="277" t="str">
        <f>IF('statement of marks'!Z56="","",'statement of marks'!Z56)</f>
        <v/>
      </c>
      <c r="Q1580" s="275" t="str">
        <f>IF('statement of marks'!AA56="","",'statement of marks'!AA56)</f>
        <v/>
      </c>
      <c r="R1580" s="275" t="str">
        <f>IF('statement of marks'!AB56="","",'statement of marks'!AB56)</f>
        <v/>
      </c>
      <c r="S1580" s="606" t="str">
        <f>IF('statement of marks'!AC56="","",'statement of marks'!AC56)</f>
        <v/>
      </c>
      <c r="T1580" s="578" t="str">
        <f>IF('statement of marks'!AD56="","",'statement of marks'!AD56)</f>
        <v/>
      </c>
      <c r="U1580" s="578" t="str">
        <f>IF('statement of marks'!AE56="","",'statement of marks'!AE56)</f>
        <v/>
      </c>
      <c r="V1580" s="612" t="str">
        <f>IF('statement of marks'!AF56="","",'statement of marks'!AF56)</f>
        <v/>
      </c>
    </row>
    <row r="1581" spans="1:22" ht="16" customHeight="1">
      <c r="A1581" s="598"/>
      <c r="B1581" s="1114" t="str">
        <f>IF('statement of marks'!$AI$3="","",'statement of marks'!$AI$3)</f>
        <v>vaxszth</v>
      </c>
      <c r="C1581" s="1115"/>
      <c r="D1581" s="275" t="str">
        <f>IF('statement of marks'!AI56="","",'statement of marks'!AI56)</f>
        <v/>
      </c>
      <c r="E1581" s="275" t="str">
        <f>IF('statement of marks'!AJ56="","",'statement of marks'!AJ56)</f>
        <v/>
      </c>
      <c r="F1581" s="606" t="str">
        <f>IF('statement of marks'!AK56="","",'statement of marks'!AK56)</f>
        <v/>
      </c>
      <c r="G1581" s="275" t="str">
        <f>IF('statement of marks'!AL56="","",'statement of marks'!AL56)</f>
        <v/>
      </c>
      <c r="H1581" s="275" t="str">
        <f>IF('statement of marks'!AM56="","",'statement of marks'!AM56)</f>
        <v/>
      </c>
      <c r="I1581" s="606" t="str">
        <f>IF('statement of marks'!AN56="","",'statement of marks'!AN56)</f>
        <v/>
      </c>
      <c r="J1581" s="275" t="str">
        <f>IF('statement of marks'!AO56="","",'statement of marks'!AO56)</f>
        <v/>
      </c>
      <c r="K1581" s="275" t="str">
        <f>IF('statement of marks'!AP56="","",'statement of marks'!AP56)</f>
        <v/>
      </c>
      <c r="L1581" s="606" t="str">
        <f>IF('statement of marks'!AQ56="","",'statement of marks'!AQ56)</f>
        <v/>
      </c>
      <c r="M1581" s="275" t="str">
        <f>IF('statement of marks'!AS56="","",'statement of marks'!AS56)</f>
        <v/>
      </c>
      <c r="N1581" s="275" t="str">
        <f>IF('statement of marks'!AT56="","",'statement of marks'!AT56)</f>
        <v/>
      </c>
      <c r="O1581" s="606" t="str">
        <f>IF('statement of marks'!AU56="","",'statement of marks'!AU56)</f>
        <v/>
      </c>
      <c r="P1581" s="277" t="str">
        <f>IF('statement of marks'!AV56="","",'statement of marks'!AV56)</f>
        <v/>
      </c>
      <c r="Q1581" s="275" t="str">
        <f>IF('statement of marks'!AW56="","",'statement of marks'!AW56)</f>
        <v/>
      </c>
      <c r="R1581" s="275" t="str">
        <f>IF('statement of marks'!AX56="","",'statement of marks'!AX56)</f>
        <v/>
      </c>
      <c r="S1581" s="606" t="str">
        <f>IF('statement of marks'!AY56="","",'statement of marks'!AY56)</f>
        <v/>
      </c>
      <c r="T1581" s="578" t="str">
        <f>IF('statement of marks'!AZ56="","",'statement of marks'!AZ56)</f>
        <v/>
      </c>
      <c r="U1581" s="578" t="str">
        <f>IF('statement of marks'!BA56="","",'statement of marks'!BA56)</f>
        <v/>
      </c>
      <c r="V1581" s="612" t="str">
        <f>IF('statement of marks'!BB56="","",'statement of marks'!BB56)</f>
        <v/>
      </c>
    </row>
    <row r="1582" spans="1:22" ht="16" customHeight="1">
      <c r="A1582" s="598"/>
      <c r="B1582" s="1114" t="str">
        <f>IF('statement of marks'!BE56="s","laLd`r",IF('statement of marks'!BE56="u","mnwZ",IF('statement of marks'!BE56="g","xqtjkrh",IF('statement of marks'!BE56="p","iatkch",IF('statement of marks'!BE56="sd","fla/kh","r`rh; Hkk""kk")))))</f>
        <v>r`rh; Hkk"kk</v>
      </c>
      <c r="C1582" s="1115"/>
      <c r="D1582" s="275" t="str">
        <f>IF('statement of marks'!BF56="","",'statement of marks'!BF56)</f>
        <v/>
      </c>
      <c r="E1582" s="275" t="str">
        <f>IF('statement of marks'!BG56="","",'statement of marks'!BG56)</f>
        <v/>
      </c>
      <c r="F1582" s="606" t="str">
        <f>IF('statement of marks'!BH56="","",'statement of marks'!BH56)</f>
        <v/>
      </c>
      <c r="G1582" s="275" t="str">
        <f>IF('statement of marks'!BI56="","",'statement of marks'!BI56)</f>
        <v/>
      </c>
      <c r="H1582" s="275" t="str">
        <f>IF('statement of marks'!BJ56="","",'statement of marks'!BJ56)</f>
        <v/>
      </c>
      <c r="I1582" s="606" t="str">
        <f>IF('statement of marks'!BK56="","",'statement of marks'!BK56)</f>
        <v/>
      </c>
      <c r="J1582" s="275" t="str">
        <f>IF('statement of marks'!BL56="","",'statement of marks'!BL56)</f>
        <v/>
      </c>
      <c r="K1582" s="275" t="str">
        <f>IF('statement of marks'!BM56="","",'statement of marks'!BM56)</f>
        <v/>
      </c>
      <c r="L1582" s="606" t="str">
        <f>IF('statement of marks'!BN56="","",'statement of marks'!BN56)</f>
        <v/>
      </c>
      <c r="M1582" s="275" t="str">
        <f>IF('statement of marks'!BP56="","",'statement of marks'!BP56)</f>
        <v/>
      </c>
      <c r="N1582" s="275" t="str">
        <f>IF('statement of marks'!BQ56="","",'statement of marks'!BQ56)</f>
        <v/>
      </c>
      <c r="O1582" s="606" t="str">
        <f>IF('statement of marks'!BR56="","",'statement of marks'!BR56)</f>
        <v/>
      </c>
      <c r="P1582" s="277" t="str">
        <f>IF('statement of marks'!BS56="","",'statement of marks'!BS56)</f>
        <v/>
      </c>
      <c r="Q1582" s="275" t="str">
        <f>IF('statement of marks'!BT56="","",'statement of marks'!BT56)</f>
        <v/>
      </c>
      <c r="R1582" s="275" t="str">
        <f>IF('statement of marks'!BU56="","",'statement of marks'!BU56)</f>
        <v/>
      </c>
      <c r="S1582" s="606" t="str">
        <f>IF('statement of marks'!BV56="","",'statement of marks'!BV56)</f>
        <v/>
      </c>
      <c r="T1582" s="578" t="str">
        <f>IF('statement of marks'!BW56="","",'statement of marks'!BW56)</f>
        <v/>
      </c>
      <c r="U1582" s="578" t="str">
        <f>IF('statement of marks'!BX56="","",'statement of marks'!BX56)</f>
        <v/>
      </c>
      <c r="V1582" s="612" t="str">
        <f>IF('statement of marks'!BY56="","",'statement of marks'!BY56)</f>
        <v/>
      </c>
    </row>
    <row r="1583" spans="1:22" ht="16" customHeight="1">
      <c r="A1583" s="598"/>
      <c r="B1583" s="1114" t="str">
        <f>IF('statement of marks'!$CB$3="","",'statement of marks'!$CB$3)</f>
        <v>xf.kr</v>
      </c>
      <c r="C1583" s="1115"/>
      <c r="D1583" s="275" t="str">
        <f>IF('statement of marks'!CB56="","",'statement of marks'!CB56)</f>
        <v/>
      </c>
      <c r="E1583" s="275" t="str">
        <f>IF('statement of marks'!CC56="","",'statement of marks'!CC56)</f>
        <v/>
      </c>
      <c r="F1583" s="606" t="str">
        <f>IF('statement of marks'!CD56="","",'statement of marks'!CD56)</f>
        <v/>
      </c>
      <c r="G1583" s="275" t="str">
        <f>IF('statement of marks'!CE56="","",'statement of marks'!CE56)</f>
        <v/>
      </c>
      <c r="H1583" s="275" t="str">
        <f>IF('statement of marks'!CF56="","",'statement of marks'!CF56)</f>
        <v/>
      </c>
      <c r="I1583" s="606" t="str">
        <f>IF('statement of marks'!CG56="","",'statement of marks'!CG56)</f>
        <v/>
      </c>
      <c r="J1583" s="275" t="str">
        <f>IF('statement of marks'!CH56="","",'statement of marks'!CH56)</f>
        <v/>
      </c>
      <c r="K1583" s="275" t="str">
        <f>IF('statement of marks'!CI56="","",'statement of marks'!CI56)</f>
        <v/>
      </c>
      <c r="L1583" s="606" t="str">
        <f>IF('statement of marks'!CJ56="","",'statement of marks'!CJ56)</f>
        <v/>
      </c>
      <c r="M1583" s="275" t="str">
        <f>IF('statement of marks'!CL56="","",'statement of marks'!CL56)</f>
        <v/>
      </c>
      <c r="N1583" s="275" t="str">
        <f>IF('statement of marks'!CM56="","",'statement of marks'!CM56)</f>
        <v/>
      </c>
      <c r="O1583" s="606" t="str">
        <f>IF('statement of marks'!CN56="","",'statement of marks'!CN56)</f>
        <v/>
      </c>
      <c r="P1583" s="277" t="str">
        <f>IF('statement of marks'!CO56="","",'statement of marks'!CO56)</f>
        <v/>
      </c>
      <c r="Q1583" s="275" t="str">
        <f>IF('statement of marks'!CP56="","",'statement of marks'!CP56)</f>
        <v/>
      </c>
      <c r="R1583" s="275" t="str">
        <f>IF('statement of marks'!CQ56="","",'statement of marks'!CQ56)</f>
        <v/>
      </c>
      <c r="S1583" s="606" t="str">
        <f>IF('statement of marks'!CR56="","",'statement of marks'!CR56)</f>
        <v/>
      </c>
      <c r="T1583" s="578" t="str">
        <f>IF('statement of marks'!CS56="","",'statement of marks'!CS56)</f>
        <v/>
      </c>
      <c r="U1583" s="578" t="str">
        <f>IF('statement of marks'!CT56="","",'statement of marks'!CT56)</f>
        <v/>
      </c>
      <c r="V1583" s="612" t="str">
        <f>IF('statement of marks'!CU56="","",'statement of marks'!CU56)</f>
        <v/>
      </c>
    </row>
    <row r="1584" spans="1:22" ht="16" customHeight="1">
      <c r="A1584" s="598"/>
      <c r="B1584" s="1114" t="str">
        <f>IF('statement of marks'!$CX$3="","",'statement of marks'!$CX$3)</f>
        <v>foKku</v>
      </c>
      <c r="C1584" s="1115"/>
      <c r="D1584" s="275" t="str">
        <f>IF('statement of marks'!CX56="","",'statement of marks'!CX56)</f>
        <v/>
      </c>
      <c r="E1584" s="275" t="str">
        <f>IF('statement of marks'!CY56="","",'statement of marks'!CY56)</f>
        <v/>
      </c>
      <c r="F1584" s="606" t="str">
        <f>IF('statement of marks'!CZ56="","",'statement of marks'!CZ56)</f>
        <v/>
      </c>
      <c r="G1584" s="275" t="str">
        <f>IF('statement of marks'!DA56="","",'statement of marks'!DA56)</f>
        <v/>
      </c>
      <c r="H1584" s="275" t="str">
        <f>IF('statement of marks'!DB56="","",'statement of marks'!DB56)</f>
        <v/>
      </c>
      <c r="I1584" s="606" t="str">
        <f>IF('statement of marks'!DC56="","",'statement of marks'!DC56)</f>
        <v/>
      </c>
      <c r="J1584" s="275" t="str">
        <f>IF('statement of marks'!DD56="","",'statement of marks'!DD56)</f>
        <v/>
      </c>
      <c r="K1584" s="275" t="str">
        <f>IF('statement of marks'!DE56="","",'statement of marks'!DE56)</f>
        <v/>
      </c>
      <c r="L1584" s="606" t="str">
        <f>IF('statement of marks'!DF56="","",'statement of marks'!DF56)</f>
        <v/>
      </c>
      <c r="M1584" s="275" t="str">
        <f>IF('statement of marks'!DH56="","",'statement of marks'!DH56)</f>
        <v/>
      </c>
      <c r="N1584" s="275" t="str">
        <f>IF('statement of marks'!DI56="","",'statement of marks'!DI56)</f>
        <v/>
      </c>
      <c r="O1584" s="606" t="str">
        <f>IF('statement of marks'!DJ56="","",'statement of marks'!DJ56)</f>
        <v/>
      </c>
      <c r="P1584" s="277" t="str">
        <f>IF('statement of marks'!DK56="","",'statement of marks'!DK56)</f>
        <v/>
      </c>
      <c r="Q1584" s="275" t="str">
        <f>IF('statement of marks'!DL56="","",'statement of marks'!DL56)</f>
        <v/>
      </c>
      <c r="R1584" s="275" t="str">
        <f>IF('statement of marks'!DM56="","",'statement of marks'!DM56)</f>
        <v/>
      </c>
      <c r="S1584" s="606" t="str">
        <f>IF('statement of marks'!DN56="","",'statement of marks'!DN56)</f>
        <v/>
      </c>
      <c r="T1584" s="578" t="str">
        <f>IF('statement of marks'!DO56="","",'statement of marks'!DO56)</f>
        <v/>
      </c>
      <c r="U1584" s="578" t="str">
        <f>IF('statement of marks'!DP56="","",'statement of marks'!DP56)</f>
        <v/>
      </c>
      <c r="V1584" s="612" t="str">
        <f>IF('statement of marks'!DQ56="","",'statement of marks'!DQ56)</f>
        <v/>
      </c>
    </row>
    <row r="1585" spans="1:22" ht="16" customHeight="1">
      <c r="A1585" s="598"/>
      <c r="B1585" s="1114" t="str">
        <f>IF('statement of marks'!$DT$3="","",'statement of marks'!$DT$3)</f>
        <v>lkekftd foKku</v>
      </c>
      <c r="C1585" s="1115"/>
      <c r="D1585" s="275" t="str">
        <f>IF('statement of marks'!DT56="","",'statement of marks'!DT56)</f>
        <v/>
      </c>
      <c r="E1585" s="275" t="str">
        <f>IF('statement of marks'!DU56="","",'statement of marks'!DU56)</f>
        <v/>
      </c>
      <c r="F1585" s="606" t="str">
        <f>IF('statement of marks'!DV56="","",'statement of marks'!DV56)</f>
        <v/>
      </c>
      <c r="G1585" s="275" t="str">
        <f>IF('statement of marks'!DW56="","",'statement of marks'!DW56)</f>
        <v/>
      </c>
      <c r="H1585" s="275" t="str">
        <f>IF('statement of marks'!DX56="","",'statement of marks'!DX56)</f>
        <v/>
      </c>
      <c r="I1585" s="606" t="str">
        <f>IF('statement of marks'!DY56="","",'statement of marks'!DY56)</f>
        <v/>
      </c>
      <c r="J1585" s="275" t="str">
        <f>IF('statement of marks'!DZ56="","",'statement of marks'!DZ56)</f>
        <v/>
      </c>
      <c r="K1585" s="275" t="str">
        <f>IF('statement of marks'!EA56="","",'statement of marks'!EA56)</f>
        <v/>
      </c>
      <c r="L1585" s="606" t="str">
        <f>IF('statement of marks'!EB56="","",'statement of marks'!EB56)</f>
        <v/>
      </c>
      <c r="M1585" s="275" t="str">
        <f>IF('statement of marks'!ED56="","",'statement of marks'!ED56)</f>
        <v/>
      </c>
      <c r="N1585" s="275" t="str">
        <f>IF('statement of marks'!EE56="","",'statement of marks'!EE56)</f>
        <v/>
      </c>
      <c r="O1585" s="606" t="str">
        <f>IF('statement of marks'!EF56="","",'statement of marks'!EF56)</f>
        <v/>
      </c>
      <c r="P1585" s="277" t="str">
        <f>IF('statement of marks'!EG56="","",'statement of marks'!EG56)</f>
        <v/>
      </c>
      <c r="Q1585" s="275" t="str">
        <f>IF('statement of marks'!EH56="","",'statement of marks'!EH56)</f>
        <v/>
      </c>
      <c r="R1585" s="275" t="str">
        <f>IF('statement of marks'!EI56="","",'statement of marks'!EI56)</f>
        <v/>
      </c>
      <c r="S1585" s="606" t="str">
        <f>IF('statement of marks'!EJ56="","",'statement of marks'!EJ56)</f>
        <v/>
      </c>
      <c r="T1585" s="578" t="str">
        <f>IF('statement of marks'!EK56="","",'statement of marks'!EK56)</f>
        <v/>
      </c>
      <c r="U1585" s="578" t="str">
        <f>IF('statement of marks'!EL56="","",'statement of marks'!EL56)</f>
        <v/>
      </c>
      <c r="V1585" s="612" t="str">
        <f>IF('statement of marks'!EM56="","",'statement of marks'!EM56)</f>
        <v/>
      </c>
    </row>
    <row r="1586" spans="1:22" ht="16" customHeight="1">
      <c r="A1586" s="598"/>
      <c r="B1586" s="1117" t="s">
        <v>271</v>
      </c>
      <c r="C1586" s="1118"/>
      <c r="D1586" s="1081" t="s">
        <v>1</v>
      </c>
      <c r="E1586" s="1081"/>
      <c r="F1586" s="1081"/>
      <c r="G1586" s="1081" t="s">
        <v>21</v>
      </c>
      <c r="H1586" s="1081"/>
      <c r="I1586" s="1081"/>
      <c r="J1586" s="1081" t="s">
        <v>272</v>
      </c>
      <c r="K1586" s="1081"/>
      <c r="L1586" s="1081"/>
      <c r="M1586" s="1081" t="s">
        <v>68</v>
      </c>
      <c r="N1586" s="1081"/>
      <c r="O1586" s="1081"/>
      <c r="P1586" s="1081" t="s">
        <v>463</v>
      </c>
      <c r="Q1586" s="1081"/>
      <c r="R1586" s="1081"/>
      <c r="S1586" s="609"/>
      <c r="T1586" s="1187" t="s">
        <v>458</v>
      </c>
      <c r="U1586" s="1188"/>
      <c r="V1586" s="1189"/>
    </row>
    <row r="1587" spans="1:22" ht="16" customHeight="1">
      <c r="A1587" s="599"/>
      <c r="B1587" s="1175" t="s">
        <v>3</v>
      </c>
      <c r="C1587" s="1176"/>
      <c r="D1587" s="1177">
        <f>IF('statement of marks'!EP$6="","",'statement of marks'!EP$6)</f>
        <v>20</v>
      </c>
      <c r="E1587" s="1177"/>
      <c r="F1587" s="1177"/>
      <c r="G1587" s="1177">
        <f>IF('statement of marks'!EQ$6="","",'statement of marks'!EQ$6)</f>
        <v>20</v>
      </c>
      <c r="H1587" s="1177"/>
      <c r="I1587" s="1177"/>
      <c r="J1587" s="1177">
        <f>IF('statement of marks'!ES$6="","",'statement of marks'!ES$6)</f>
        <v>20</v>
      </c>
      <c r="K1587" s="1177"/>
      <c r="L1587" s="1177"/>
      <c r="M1587" s="1177">
        <f>IF('statement of marks'!ER$6="","",'statement of marks'!ER$6)</f>
        <v>20</v>
      </c>
      <c r="N1587" s="1177"/>
      <c r="O1587" s="1177"/>
      <c r="P1587" s="1177">
        <f>IF('statement of marks'!ET$6="","",'statement of marks'!ET$6)</f>
        <v>20</v>
      </c>
      <c r="Q1587" s="1177"/>
      <c r="R1587" s="1177"/>
      <c r="S1587" s="610" t="str">
        <f>IF('statement of marks'!FE$6="","",'statement of marks'!EX$6)</f>
        <v/>
      </c>
      <c r="T1587" s="615">
        <f>IF('statement of marks'!EU$6="","",'statement of marks'!EU$6)</f>
        <v>100</v>
      </c>
      <c r="U1587" s="616" t="s">
        <v>5</v>
      </c>
      <c r="V1587" s="617" t="s">
        <v>464</v>
      </c>
    </row>
    <row r="1588" spans="1:22" ht="16" customHeight="1">
      <c r="A1588" s="598"/>
      <c r="B1588" s="1114" t="str">
        <f>IF('statement of marks'!$EP$3="","",'statement of marks'!$EP$3)</f>
        <v>dk;kZuqHko</v>
      </c>
      <c r="C1588" s="1115"/>
      <c r="D1588" s="1103" t="str">
        <f>IF('statement of marks'!EP56="","",'statement of marks'!EP56)</f>
        <v/>
      </c>
      <c r="E1588" s="1103"/>
      <c r="F1588" s="1103"/>
      <c r="G1588" s="1103" t="str">
        <f>IF('statement of marks'!EQ56="","",'statement of marks'!EQ56)</f>
        <v/>
      </c>
      <c r="H1588" s="1103"/>
      <c r="I1588" s="1103"/>
      <c r="J1588" s="1103" t="str">
        <f>IF('statement of marks'!ES56="","",'statement of marks'!ES56)</f>
        <v/>
      </c>
      <c r="K1588" s="1103"/>
      <c r="L1588" s="1103"/>
      <c r="M1588" s="1103" t="str">
        <f>IF('statement of marks'!ER56="","",'statement of marks'!ER56)</f>
        <v/>
      </c>
      <c r="N1588" s="1103"/>
      <c r="O1588" s="1103"/>
      <c r="P1588" s="1103" t="str">
        <f>IF('statement of marks'!ET56="","",'statement of marks'!ET56)</f>
        <v/>
      </c>
      <c r="Q1588" s="1103"/>
      <c r="R1588" s="1103"/>
      <c r="S1588" s="611"/>
      <c r="T1588" s="613" t="str">
        <f>IF('statement of marks'!EU56="","",'statement of marks'!EU56)</f>
        <v/>
      </c>
      <c r="U1588" s="613" t="str">
        <f>IF('statement of marks'!EV56="","",'statement of marks'!EV56)</f>
        <v/>
      </c>
      <c r="V1588" s="614" t="str">
        <f>IF('statement of marks'!EW56="","",'statement of marks'!EW56)</f>
        <v/>
      </c>
    </row>
    <row r="1589" spans="1:22" ht="16" customHeight="1">
      <c r="A1589" s="598"/>
      <c r="B1589" s="1112" t="str">
        <f>IF('statement of marks'!$EZ$3="","",'statement of marks'!$EZ$3)</f>
        <v>dyk f'k{kk</v>
      </c>
      <c r="C1589" s="1113"/>
      <c r="D1589" s="1103" t="str">
        <f>IF('statement of marks'!EZ56="","",'statement of marks'!EZ56)</f>
        <v/>
      </c>
      <c r="E1589" s="1103"/>
      <c r="F1589" s="1103"/>
      <c r="G1589" s="1103" t="str">
        <f>IF('statement of marks'!FA56="","",'statement of marks'!FA56)</f>
        <v/>
      </c>
      <c r="H1589" s="1103"/>
      <c r="I1589" s="1103"/>
      <c r="J1589" s="1103" t="str">
        <f>IF('statement of marks'!FC56="","",'statement of marks'!FC56)</f>
        <v/>
      </c>
      <c r="K1589" s="1103"/>
      <c r="L1589" s="1103"/>
      <c r="M1589" s="1103" t="str">
        <f>IF('statement of marks'!FB56="","",'statement of marks'!FB56)</f>
        <v/>
      </c>
      <c r="N1589" s="1103"/>
      <c r="O1589" s="1103"/>
      <c r="P1589" s="1103" t="str">
        <f>IF('statement of marks'!FD56="","",'statement of marks'!FD56)</f>
        <v/>
      </c>
      <c r="Q1589" s="1103"/>
      <c r="R1589" s="1103"/>
      <c r="S1589" s="611"/>
      <c r="T1589" s="613" t="str">
        <f>IF('statement of marks'!FE56="","",'statement of marks'!FE56)</f>
        <v/>
      </c>
      <c r="U1589" s="613" t="str">
        <f>IF('statement of marks'!FF56="","",'statement of marks'!FF56)</f>
        <v/>
      </c>
      <c r="V1589" s="614" t="str">
        <f>IF('statement of marks'!FG56="","",'statement of marks'!FG56)</f>
        <v/>
      </c>
    </row>
    <row r="1590" spans="1:22" ht="16" customHeight="1">
      <c r="A1590" s="598"/>
      <c r="B1590" s="1109" t="str">
        <f>IF('statement of marks'!$FJ$3="","",'statement of marks'!$FJ$3)</f>
        <v>LokLF; ,oe~ 'kkjhfjd f'k{kk</v>
      </c>
      <c r="C1590" s="1110"/>
      <c r="D1590" s="1103" t="str">
        <f>IF('statement of marks'!FJ56="","",'statement of marks'!FJ56)</f>
        <v/>
      </c>
      <c r="E1590" s="1103"/>
      <c r="F1590" s="1103"/>
      <c r="G1590" s="1103" t="str">
        <f>IF('statement of marks'!FK56="","",'statement of marks'!FK56)</f>
        <v/>
      </c>
      <c r="H1590" s="1103"/>
      <c r="I1590" s="1103"/>
      <c r="J1590" s="1103" t="str">
        <f>IF('statement of marks'!FM56="","",'statement of marks'!FM56)</f>
        <v/>
      </c>
      <c r="K1590" s="1103"/>
      <c r="L1590" s="1103"/>
      <c r="M1590" s="1103" t="str">
        <f>IF('statement of marks'!FL56="","",'statement of marks'!FL56)</f>
        <v/>
      </c>
      <c r="N1590" s="1103"/>
      <c r="O1590" s="1103"/>
      <c r="P1590" s="1103" t="str">
        <f>IF('statement of marks'!FN56="","",'statement of marks'!FN56)</f>
        <v/>
      </c>
      <c r="Q1590" s="1103"/>
      <c r="R1590" s="1103"/>
      <c r="S1590" s="611"/>
      <c r="T1590" s="613" t="str">
        <f>IF('statement of marks'!FO56="","",'statement of marks'!FO56)</f>
        <v/>
      </c>
      <c r="U1590" s="613" t="str">
        <f>IF('statement of marks'!FP56="","",'statement of marks'!FP56)</f>
        <v/>
      </c>
      <c r="V1590" s="614" t="str">
        <f>IF('statement of marks'!FQ56="","",'statement of marks'!FQ56)</f>
        <v/>
      </c>
    </row>
    <row r="1591" spans="1:22" ht="16" customHeight="1">
      <c r="A1591" s="598"/>
      <c r="B1591" s="1104" t="s">
        <v>273</v>
      </c>
      <c r="C1591" s="1105"/>
      <c r="D1591" s="1213" t="str">
        <f>details!$DZ$3</f>
        <v>vxLr rd</v>
      </c>
      <c r="E1591" s="1213"/>
      <c r="F1591" s="1213"/>
      <c r="G1591" s="1213" t="str">
        <f>details!$ED$3</f>
        <v>vDVwcj rd</v>
      </c>
      <c r="H1591" s="1213"/>
      <c r="I1591" s="1213"/>
      <c r="J1591" s="1213" t="str">
        <f>details!$EL$3</f>
        <v>Qjojh rd</v>
      </c>
      <c r="K1591" s="1213"/>
      <c r="L1591" s="1213"/>
      <c r="M1591" s="1213" t="str">
        <f>details!$EH$3</f>
        <v>fnlEcj rd</v>
      </c>
      <c r="N1591" s="1213"/>
      <c r="O1591" s="1213"/>
      <c r="P1591" s="1213" t="str">
        <f>details!$EP$3</f>
        <v>loZ ;ksx</v>
      </c>
      <c r="Q1591" s="1213"/>
      <c r="R1591" s="1213"/>
      <c r="S1591" s="1222" t="s">
        <v>475</v>
      </c>
      <c r="T1591" s="1223"/>
      <c r="U1591" s="1223"/>
      <c r="V1591" s="1224"/>
    </row>
    <row r="1592" spans="1:22" ht="16" customHeight="1">
      <c r="A1592" s="598"/>
      <c r="B1592" s="1100" t="s">
        <v>99</v>
      </c>
      <c r="C1592" s="1101"/>
      <c r="D1592" s="1102" t="str">
        <f>IF(details!EA56="","",details!EA56)</f>
        <v/>
      </c>
      <c r="E1592" s="1102"/>
      <c r="F1592" s="1102"/>
      <c r="G1592" s="1102" t="str">
        <f>IF(details!EE56="","",details!EE56)</f>
        <v/>
      </c>
      <c r="H1592" s="1102"/>
      <c r="I1592" s="1102"/>
      <c r="J1592" s="1102" t="str">
        <f>IF(details!EM56="","",details!EM56)</f>
        <v/>
      </c>
      <c r="K1592" s="1102"/>
      <c r="L1592" s="1102"/>
      <c r="M1592" s="1102" t="str">
        <f>IF(details!EI56="","",details!EI56)</f>
        <v/>
      </c>
      <c r="N1592" s="1102"/>
      <c r="O1592" s="1102"/>
      <c r="P1592" s="1102" t="str">
        <f>IF(details!EQ56="","",details!EQ56)</f>
        <v/>
      </c>
      <c r="Q1592" s="1102"/>
      <c r="R1592" s="1102"/>
      <c r="S1592" s="1225">
        <v>41757</v>
      </c>
      <c r="T1592" s="1226"/>
      <c r="U1592" s="1226"/>
      <c r="V1592" s="1227"/>
    </row>
    <row r="1593" spans="1:22" ht="16" customHeight="1">
      <c r="A1593" s="598"/>
      <c r="B1593" s="1094" t="s">
        <v>15</v>
      </c>
      <c r="C1593" s="1095"/>
      <c r="D1593" s="1096" t="str">
        <f>IF(details!DZ56="","",details!DZ56)</f>
        <v/>
      </c>
      <c r="E1593" s="1096"/>
      <c r="F1593" s="1096"/>
      <c r="G1593" s="1096" t="str">
        <f>IF(details!ED56="","",details!ED56)</f>
        <v/>
      </c>
      <c r="H1593" s="1096"/>
      <c r="I1593" s="1096"/>
      <c r="J1593" s="1096" t="str">
        <f>IF(details!EL56="","",details!EL56)</f>
        <v/>
      </c>
      <c r="K1593" s="1096"/>
      <c r="L1593" s="1096"/>
      <c r="M1593" s="1096" t="str">
        <f>IF(details!EH56="","",details!EH56)</f>
        <v/>
      </c>
      <c r="N1593" s="1096"/>
      <c r="O1593" s="1096"/>
      <c r="P1593" s="1096" t="str">
        <f>IF(details!EP56="","",details!EP56)</f>
        <v/>
      </c>
      <c r="Q1593" s="1096"/>
      <c r="R1593" s="1096"/>
      <c r="S1593" s="1228"/>
      <c r="T1593" s="1229"/>
      <c r="U1593" s="1229"/>
      <c r="V1593" s="1230"/>
    </row>
    <row r="1594" spans="1:22" ht="16" customHeight="1">
      <c r="A1594" s="1206"/>
      <c r="B1594" s="1207" t="s">
        <v>473</v>
      </c>
      <c r="C1594" s="1208"/>
      <c r="D1594" s="1209" t="s">
        <v>3</v>
      </c>
      <c r="E1594" s="1209"/>
      <c r="F1594" s="1209"/>
      <c r="G1594" s="1209" t="s">
        <v>389</v>
      </c>
      <c r="H1594" s="1209"/>
      <c r="I1594" s="1209"/>
      <c r="J1594" s="1209" t="s">
        <v>5</v>
      </c>
      <c r="K1594" s="1209"/>
      <c r="L1594" s="1209"/>
      <c r="M1594" s="1209" t="s">
        <v>465</v>
      </c>
      <c r="N1594" s="1209"/>
      <c r="O1594" s="1209"/>
      <c r="P1594" s="1210" t="s">
        <v>306</v>
      </c>
      <c r="Q1594" s="1210"/>
      <c r="R1594" s="1210"/>
      <c r="S1594" s="1209" t="s">
        <v>473</v>
      </c>
      <c r="T1594" s="1209"/>
      <c r="U1594" s="1209"/>
      <c r="V1594" s="1211"/>
    </row>
    <row r="1595" spans="1:22" ht="16" customHeight="1">
      <c r="A1595" s="1206"/>
      <c r="B1595" s="1207"/>
      <c r="C1595" s="1208"/>
      <c r="D1595" s="1212" t="str">
        <f>'statement of marks'!HE56</f>
        <v/>
      </c>
      <c r="E1595" s="1212"/>
      <c r="F1595" s="1212"/>
      <c r="G1595" s="1212" t="str">
        <f>'statement of marks'!HF56</f>
        <v/>
      </c>
      <c r="H1595" s="1212"/>
      <c r="I1595" s="1212"/>
      <c r="J1595" s="1212" t="str">
        <f>'statement of marks'!HG56</f>
        <v/>
      </c>
      <c r="K1595" s="1212"/>
      <c r="L1595" s="1212"/>
      <c r="M1595" s="1212" t="str">
        <f>'statement of marks'!HJ56</f>
        <v/>
      </c>
      <c r="N1595" s="1212"/>
      <c r="O1595" s="1212"/>
      <c r="P1595" s="1212" t="str">
        <f>'statement of marks'!HI56</f>
        <v/>
      </c>
      <c r="Q1595" s="1212"/>
      <c r="R1595" s="1212"/>
      <c r="S1595" s="1209" t="str">
        <f>'statement of marks'!HD56</f>
        <v/>
      </c>
      <c r="T1595" s="1209"/>
      <c r="U1595" s="1209"/>
      <c r="V1595" s="1211"/>
    </row>
    <row r="1596" spans="1:22" ht="16" customHeight="1">
      <c r="A1596" s="598"/>
      <c r="B1596" s="1089" t="s">
        <v>100</v>
      </c>
      <c r="C1596" s="1090"/>
      <c r="D1596" s="1081"/>
      <c r="E1596" s="1081"/>
      <c r="F1596" s="1081"/>
      <c r="G1596" s="1081"/>
      <c r="H1596" s="1081"/>
      <c r="I1596" s="1081"/>
      <c r="J1596" s="1081"/>
      <c r="K1596" s="1081"/>
      <c r="L1596" s="1081"/>
      <c r="M1596" s="1081"/>
      <c r="N1596" s="1081"/>
      <c r="O1596" s="1081"/>
      <c r="P1596" s="1081"/>
      <c r="Q1596" s="1081"/>
      <c r="R1596" s="1081"/>
      <c r="S1596" s="1081"/>
      <c r="T1596" s="1081"/>
      <c r="U1596" s="1081"/>
      <c r="V1596" s="1205"/>
    </row>
    <row r="1597" spans="1:22" ht="16" customHeight="1">
      <c r="A1597" s="598"/>
      <c r="B1597" s="1087" t="s">
        <v>80</v>
      </c>
      <c r="C1597" s="1088"/>
      <c r="D1597" s="1081"/>
      <c r="E1597" s="1081"/>
      <c r="F1597" s="1081"/>
      <c r="G1597" s="1081"/>
      <c r="H1597" s="1081"/>
      <c r="I1597" s="1081"/>
      <c r="J1597" s="1081"/>
      <c r="K1597" s="1081"/>
      <c r="L1597" s="1081"/>
      <c r="M1597" s="1081"/>
      <c r="N1597" s="1081"/>
      <c r="O1597" s="1081"/>
      <c r="P1597" s="1081"/>
      <c r="Q1597" s="1081"/>
      <c r="R1597" s="1081"/>
      <c r="S1597" s="1081"/>
      <c r="T1597" s="1081"/>
      <c r="U1597" s="1081"/>
      <c r="V1597" s="1205"/>
    </row>
    <row r="1598" spans="1:22" ht="16" customHeight="1">
      <c r="A1598" s="598"/>
      <c r="B1598" s="1089" t="s">
        <v>466</v>
      </c>
      <c r="C1598" s="1090"/>
      <c r="D1598" s="1081"/>
      <c r="E1598" s="1081"/>
      <c r="F1598" s="1081"/>
      <c r="G1598" s="1081"/>
      <c r="H1598" s="1081"/>
      <c r="I1598" s="1081"/>
      <c r="J1598" s="1081"/>
      <c r="K1598" s="1081"/>
      <c r="L1598" s="1081"/>
      <c r="M1598" s="1081"/>
      <c r="N1598" s="1081"/>
      <c r="O1598" s="1081"/>
      <c r="P1598" s="1081" t="s">
        <v>466</v>
      </c>
      <c r="Q1598" s="1081"/>
      <c r="R1598" s="1081"/>
      <c r="S1598" s="1081"/>
      <c r="T1598" s="1081"/>
      <c r="U1598" s="1081"/>
      <c r="V1598" s="1205"/>
    </row>
    <row r="1599" spans="1:22" ht="16" customHeight="1">
      <c r="A1599" s="598"/>
      <c r="B1599" s="1085" t="s">
        <v>101</v>
      </c>
      <c r="C1599" s="1086"/>
      <c r="D1599" s="1081"/>
      <c r="E1599" s="1081"/>
      <c r="F1599" s="1081"/>
      <c r="G1599" s="1081"/>
      <c r="H1599" s="1081"/>
      <c r="I1599" s="1081"/>
      <c r="J1599" s="1081"/>
      <c r="K1599" s="1081"/>
      <c r="L1599" s="1081"/>
      <c r="M1599" s="1081"/>
      <c r="N1599" s="1081"/>
      <c r="O1599" s="1081"/>
      <c r="P1599" s="1081"/>
      <c r="Q1599" s="1081"/>
      <c r="R1599" s="1081"/>
      <c r="S1599" s="1198" t="s">
        <v>101</v>
      </c>
      <c r="T1599" s="1198"/>
      <c r="U1599" s="1198"/>
      <c r="V1599" s="1199"/>
    </row>
    <row r="1600" spans="1:22" ht="16" customHeight="1" thickBot="1">
      <c r="A1600" s="600"/>
      <c r="B1600" s="1200" t="s">
        <v>102</v>
      </c>
      <c r="C1600" s="1201"/>
      <c r="D1600" s="1202"/>
      <c r="E1600" s="1202"/>
      <c r="F1600" s="1202"/>
      <c r="G1600" s="1202"/>
      <c r="H1600" s="1202"/>
      <c r="I1600" s="1202"/>
      <c r="J1600" s="1202"/>
      <c r="K1600" s="1202"/>
      <c r="L1600" s="1202"/>
      <c r="M1600" s="1202"/>
      <c r="N1600" s="1202"/>
      <c r="O1600" s="1202"/>
      <c r="P1600" s="1202"/>
      <c r="Q1600" s="1202"/>
      <c r="R1600" s="1202"/>
      <c r="S1600" s="1203" t="s">
        <v>163</v>
      </c>
      <c r="T1600" s="1203"/>
      <c r="U1600" s="1203"/>
      <c r="V1600" s="1204"/>
    </row>
    <row r="1601" spans="1:22" ht="16" customHeight="1">
      <c r="A1601" s="597"/>
      <c r="B1601" s="1216" t="s">
        <v>47</v>
      </c>
      <c r="C1601" s="1217"/>
      <c r="D1601" s="1217"/>
      <c r="E1601" s="1217"/>
      <c r="F1601" s="1217"/>
      <c r="G1601" s="1217"/>
      <c r="H1601" s="1217"/>
      <c r="I1601" s="1217"/>
      <c r="J1601" s="1217"/>
      <c r="K1601" s="1217"/>
      <c r="L1601" s="1217"/>
      <c r="M1601" s="1217"/>
      <c r="N1601" s="1217"/>
      <c r="O1601" s="1217"/>
      <c r="P1601" s="1217"/>
      <c r="Q1601" s="1217"/>
      <c r="R1601" s="1217"/>
      <c r="S1601" s="1217"/>
      <c r="T1601" s="1217"/>
      <c r="U1601" s="1217"/>
      <c r="V1601" s="1218"/>
    </row>
    <row r="1602" spans="1:22" ht="16" customHeight="1">
      <c r="A1602" s="598"/>
      <c r="B1602" s="1219" t="str">
        <f>'statement of marks'!$A$1</f>
        <v>jk- ck- ek/;fed fo|ky; uohu] fuEckgsM+k</v>
      </c>
      <c r="C1602" s="1220"/>
      <c r="D1602" s="1220"/>
      <c r="E1602" s="1220"/>
      <c r="F1602" s="1220"/>
      <c r="G1602" s="1220"/>
      <c r="H1602" s="1220"/>
      <c r="I1602" s="1220"/>
      <c r="J1602" s="1220"/>
      <c r="K1602" s="1220"/>
      <c r="L1602" s="1220"/>
      <c r="M1602" s="1220"/>
      <c r="N1602" s="1220"/>
      <c r="O1602" s="1220"/>
      <c r="P1602" s="1220"/>
      <c r="Q1602" s="1220"/>
      <c r="R1602" s="1220"/>
      <c r="S1602" s="1220"/>
      <c r="T1602" s="1220"/>
      <c r="U1602" s="1220"/>
      <c r="V1602" s="1221"/>
    </row>
    <row r="1603" spans="1:22" ht="16" customHeight="1">
      <c r="A1603" s="598"/>
      <c r="B1603" s="1114" t="s">
        <v>467</v>
      </c>
      <c r="C1603" s="1115"/>
      <c r="D1603" s="1119" t="str">
        <f>'statement of marks'!$H$3</f>
        <v>2015-16</v>
      </c>
      <c r="E1603" s="1119"/>
      <c r="F1603" s="1119"/>
      <c r="G1603" s="1119"/>
      <c r="H1603" s="1119"/>
      <c r="I1603" s="1119"/>
      <c r="J1603" s="1119"/>
      <c r="K1603" s="1119"/>
      <c r="L1603" s="1119"/>
      <c r="M1603" s="1119"/>
      <c r="N1603" s="1119"/>
      <c r="O1603" s="1119"/>
      <c r="P1603" s="1119"/>
      <c r="Q1603" s="1119"/>
      <c r="R1603" s="1119"/>
      <c r="S1603" s="1119"/>
      <c r="T1603" s="1119"/>
      <c r="U1603" s="1119"/>
      <c r="V1603" s="1196"/>
    </row>
    <row r="1604" spans="1:22" ht="16" customHeight="1">
      <c r="A1604" s="598"/>
      <c r="B1604" s="1114" t="s">
        <v>218</v>
      </c>
      <c r="C1604" s="1115"/>
      <c r="D1604" s="1115" t="str">
        <f>IF('statement of marks'!J57="","",'statement of marks'!J57)</f>
        <v/>
      </c>
      <c r="E1604" s="1115"/>
      <c r="F1604" s="1115"/>
      <c r="G1604" s="1115"/>
      <c r="H1604" s="1115"/>
      <c r="I1604" s="1115"/>
      <c r="J1604" s="1115"/>
      <c r="K1604" s="1115"/>
      <c r="L1604" s="1115"/>
      <c r="M1604" s="1115"/>
      <c r="N1604" s="1115"/>
      <c r="O1604" s="1115"/>
      <c r="P1604" s="1115"/>
      <c r="Q1604" s="1115"/>
      <c r="R1604" s="1115"/>
      <c r="S1604" s="1115"/>
      <c r="T1604" s="1115"/>
      <c r="U1604" s="1115"/>
      <c r="V1604" s="1197"/>
    </row>
    <row r="1605" spans="1:22" ht="16" customHeight="1">
      <c r="A1605" s="598"/>
      <c r="B1605" s="1114" t="s">
        <v>219</v>
      </c>
      <c r="C1605" s="1115"/>
      <c r="D1605" s="1115" t="str">
        <f>IF('statement of marks'!K57="","",'statement of marks'!K57)</f>
        <v/>
      </c>
      <c r="E1605" s="1115"/>
      <c r="F1605" s="1115"/>
      <c r="G1605" s="1115"/>
      <c r="H1605" s="1115"/>
      <c r="I1605" s="1115"/>
      <c r="J1605" s="1115"/>
      <c r="K1605" s="1115"/>
      <c r="L1605" s="1115"/>
      <c r="M1605" s="1115"/>
      <c r="N1605" s="1115"/>
      <c r="O1605" s="1115"/>
      <c r="P1605" s="1115"/>
      <c r="Q1605" s="1115"/>
      <c r="R1605" s="1115"/>
      <c r="S1605" s="1115"/>
      <c r="T1605" s="1115"/>
      <c r="U1605" s="1115"/>
      <c r="V1605" s="1197"/>
    </row>
    <row r="1606" spans="1:22" ht="16" customHeight="1">
      <c r="A1606" s="598"/>
      <c r="B1606" s="1114" t="s">
        <v>220</v>
      </c>
      <c r="C1606" s="1115"/>
      <c r="D1606" s="1115" t="str">
        <f>IF('statement of marks'!L57="","",'statement of marks'!L57)</f>
        <v/>
      </c>
      <c r="E1606" s="1115"/>
      <c r="F1606" s="1115"/>
      <c r="G1606" s="1115"/>
      <c r="H1606" s="1115"/>
      <c r="I1606" s="1115"/>
      <c r="J1606" s="1115"/>
      <c r="K1606" s="1115"/>
      <c r="L1606" s="1115"/>
      <c r="M1606" s="1115"/>
      <c r="N1606" s="1115"/>
      <c r="O1606" s="1115"/>
      <c r="P1606" s="1115"/>
      <c r="Q1606" s="1115"/>
      <c r="R1606" s="1115"/>
      <c r="S1606" s="1115"/>
      <c r="T1606" s="1115"/>
      <c r="U1606" s="1115"/>
      <c r="V1606" s="1197"/>
    </row>
    <row r="1607" spans="1:22" ht="16" customHeight="1">
      <c r="A1607" s="598"/>
      <c r="B1607" s="1114" t="s">
        <v>221</v>
      </c>
      <c r="C1607" s="1115"/>
      <c r="D1607" s="1119" t="str">
        <f>'statement of marks'!$G$3</f>
        <v>6 A</v>
      </c>
      <c r="E1607" s="1119"/>
      <c r="F1607" s="1119"/>
      <c r="G1607" s="1115" t="s">
        <v>9</v>
      </c>
      <c r="H1607" s="1115"/>
      <c r="I1607" s="1115"/>
      <c r="J1607" s="1119" t="str">
        <f>IF('statement of marks'!D57="","",'statement of marks'!D57)</f>
        <v/>
      </c>
      <c r="K1607" s="1119"/>
      <c r="L1607" s="1119"/>
      <c r="M1607" s="1115" t="s">
        <v>222</v>
      </c>
      <c r="N1607" s="1115"/>
      <c r="O1607" s="1115"/>
      <c r="P1607" s="1119" t="str">
        <f>IF('statement of marks'!F57="","",'statement of marks'!F57)</f>
        <v/>
      </c>
      <c r="Q1607" s="1119"/>
      <c r="R1607" s="1119"/>
      <c r="S1607" s="1214" t="str">
        <f>IF('statement of marks'!$J$3="","",'statement of marks'!$J$3)</f>
        <v xml:space="preserve">fo|ky; dk Mk;l dksM+ </v>
      </c>
      <c r="T1607" s="1214"/>
      <c r="U1607" s="1214"/>
      <c r="V1607" s="1215"/>
    </row>
    <row r="1608" spans="1:22" ht="16" customHeight="1">
      <c r="A1608" s="598"/>
      <c r="B1608" s="601" t="s">
        <v>0</v>
      </c>
      <c r="C1608" s="602"/>
      <c r="D1608" s="1121" t="str">
        <f>IF('statement of marks'!H57="","",'statement of marks'!H57)</f>
        <v/>
      </c>
      <c r="E1608" s="1121"/>
      <c r="F1608" s="1121"/>
      <c r="G1608" s="1115" t="str">
        <f>IF('statement of marks'!I57="","",'statement of marks'!I57)</f>
        <v/>
      </c>
      <c r="H1608" s="1115"/>
      <c r="I1608" s="1115"/>
      <c r="J1608" s="1115"/>
      <c r="K1608" s="1115"/>
      <c r="L1608" s="1115"/>
      <c r="M1608" s="1115"/>
      <c r="N1608" s="1115"/>
      <c r="O1608" s="1115"/>
      <c r="P1608" s="1115"/>
      <c r="Q1608" s="1115"/>
      <c r="R1608" s="1115"/>
      <c r="S1608" s="1190" t="str">
        <f>IF('statement of marks'!$K$3="","",'statement of marks'!$K$3)</f>
        <v xml:space="preserve">08291009401   </v>
      </c>
      <c r="T1608" s="1190"/>
      <c r="U1608" s="1190"/>
      <c r="V1608" s="1191"/>
    </row>
    <row r="1609" spans="1:22" ht="16" customHeight="1">
      <c r="A1609" s="598"/>
      <c r="B1609" s="561" t="s">
        <v>28</v>
      </c>
      <c r="C1609" s="603" t="s">
        <v>97</v>
      </c>
      <c r="D1609" s="1081" t="s">
        <v>1</v>
      </c>
      <c r="E1609" s="1081"/>
      <c r="F1609" s="1081"/>
      <c r="G1609" s="1081" t="s">
        <v>21</v>
      </c>
      <c r="H1609" s="1081"/>
      <c r="I1609" s="1081"/>
      <c r="J1609" s="1081" t="s">
        <v>68</v>
      </c>
      <c r="K1609" s="1081"/>
      <c r="L1609" s="1081"/>
      <c r="M1609" s="1081" t="s">
        <v>98</v>
      </c>
      <c r="N1609" s="1081"/>
      <c r="O1609" s="1081"/>
      <c r="P1609" s="1192" t="s">
        <v>278</v>
      </c>
      <c r="Q1609" s="1193" t="s">
        <v>459</v>
      </c>
      <c r="R1609" s="1193"/>
      <c r="S1609" s="1193"/>
      <c r="T1609" s="1194" t="s">
        <v>458</v>
      </c>
      <c r="U1609" s="1194"/>
      <c r="V1609" s="1195"/>
    </row>
    <row r="1610" spans="1:22" ht="16" customHeight="1">
      <c r="A1610" s="598"/>
      <c r="B1610" s="561"/>
      <c r="C1610" s="603"/>
      <c r="D1610" s="596" t="s">
        <v>468</v>
      </c>
      <c r="E1610" s="596" t="s">
        <v>469</v>
      </c>
      <c r="F1610" s="604" t="s">
        <v>2</v>
      </c>
      <c r="G1610" s="596" t="s">
        <v>468</v>
      </c>
      <c r="H1610" s="596" t="s">
        <v>469</v>
      </c>
      <c r="I1610" s="604" t="s">
        <v>2</v>
      </c>
      <c r="J1610" s="596" t="s">
        <v>468</v>
      </c>
      <c r="K1610" s="596" t="s">
        <v>469</v>
      </c>
      <c r="L1610" s="604" t="s">
        <v>2</v>
      </c>
      <c r="M1610" s="596" t="s">
        <v>468</v>
      </c>
      <c r="N1610" s="596" t="s">
        <v>469</v>
      </c>
      <c r="O1610" s="604" t="s">
        <v>2</v>
      </c>
      <c r="P1610" s="1192"/>
      <c r="Q1610" s="596" t="s">
        <v>468</v>
      </c>
      <c r="R1610" s="596" t="s">
        <v>469</v>
      </c>
      <c r="S1610" s="608" t="s">
        <v>2</v>
      </c>
      <c r="T1610" s="618" t="s">
        <v>304</v>
      </c>
      <c r="U1610" s="619" t="s">
        <v>5</v>
      </c>
      <c r="V1610" s="620" t="s">
        <v>464</v>
      </c>
    </row>
    <row r="1611" spans="1:22" ht="16" customHeight="1">
      <c r="A1611" s="599"/>
      <c r="B1611" s="1178" t="s">
        <v>3</v>
      </c>
      <c r="C1611" s="1179"/>
      <c r="D1611" s="579">
        <f>IF('statement of marks'!M$6="","",'statement of marks'!M$6)</f>
        <v>5</v>
      </c>
      <c r="E1611" s="579">
        <f>IF('statement of marks'!N$6="","",'statement of marks'!N$6)</f>
        <v>5</v>
      </c>
      <c r="F1611" s="605">
        <f>IF('statement of marks'!O$6="","",'statement of marks'!O$6)</f>
        <v>10</v>
      </c>
      <c r="G1611" s="579">
        <f>IF('statement of marks'!P$6="","",'statement of marks'!P$6)</f>
        <v>5</v>
      </c>
      <c r="H1611" s="579">
        <f>IF('statement of marks'!Q$6="","",'statement of marks'!Q$6)</f>
        <v>5</v>
      </c>
      <c r="I1611" s="605">
        <f>IF('statement of marks'!R$6="","",'statement of marks'!R$6)</f>
        <v>10</v>
      </c>
      <c r="J1611" s="579">
        <f>IF('statement of marks'!S$6="","",'statement of marks'!S$6)</f>
        <v>5</v>
      </c>
      <c r="K1611" s="579">
        <f>IF('statement of marks'!T$6="","",'statement of marks'!T$6)</f>
        <v>5</v>
      </c>
      <c r="L1611" s="605">
        <f>IF('statement of marks'!U$6="","",'statement of marks'!U$6)</f>
        <v>10</v>
      </c>
      <c r="M1611" s="579">
        <f>IF('statement of marks'!W$6="","",'statement of marks'!W$6)</f>
        <v>50</v>
      </c>
      <c r="N1611" s="579">
        <f>IF('statement of marks'!X$6="","",'statement of marks'!X$6)</f>
        <v>20</v>
      </c>
      <c r="O1611" s="605">
        <f>IF('statement of marks'!Y$6="","",'statement of marks'!Y$6)</f>
        <v>70</v>
      </c>
      <c r="P1611" s="580">
        <f>IF('statement of marks'!Z$6="","",'statement of marks'!Z$6)</f>
        <v>100</v>
      </c>
      <c r="Q1611" s="579">
        <f>IF('statement of marks'!AA$6="","",'statement of marks'!AA$6)</f>
        <v>70</v>
      </c>
      <c r="R1611" s="579">
        <f>IF('statement of marks'!AB$6="","",'statement of marks'!AB$6)</f>
        <v>30</v>
      </c>
      <c r="S1611" s="605">
        <f>IF('statement of marks'!AC$6="","",'statement of marks'!AC$6)</f>
        <v>100</v>
      </c>
      <c r="T1611" s="615">
        <f>IF('statement of marks'!AD$6="","",'statement of marks'!AD$6)</f>
        <v>200</v>
      </c>
      <c r="U1611" s="615" t="str">
        <f>IF('statement of marks'!AE$6="","",'statement of marks'!AE$6)</f>
        <v/>
      </c>
      <c r="V1611" s="621" t="str">
        <f>IF('statement of marks'!AF$6="","",'statement of marks'!AF$6)</f>
        <v/>
      </c>
    </row>
    <row r="1612" spans="1:22" ht="16" customHeight="1">
      <c r="A1612" s="598"/>
      <c r="B1612" s="1114" t="str">
        <f>IF('statement of marks'!$M$3="","",'statement of marks'!$M$3)</f>
        <v>fgUnh</v>
      </c>
      <c r="C1612" s="1115"/>
      <c r="D1612" s="275" t="str">
        <f>IF('statement of marks'!M57="","",'statement of marks'!M57)</f>
        <v/>
      </c>
      <c r="E1612" s="275" t="str">
        <f>IF('statement of marks'!N57="","",'statement of marks'!N57)</f>
        <v/>
      </c>
      <c r="F1612" s="606" t="str">
        <f>IF('statement of marks'!O57="","",'statement of marks'!O57)</f>
        <v/>
      </c>
      <c r="G1612" s="275" t="str">
        <f>IF('statement of marks'!P57="","",'statement of marks'!P57)</f>
        <v/>
      </c>
      <c r="H1612" s="275" t="str">
        <f>IF('statement of marks'!Q57="","",'statement of marks'!Q57)</f>
        <v/>
      </c>
      <c r="I1612" s="606" t="str">
        <f>IF('statement of marks'!R57="","",'statement of marks'!R57)</f>
        <v/>
      </c>
      <c r="J1612" s="275" t="str">
        <f>IF('statement of marks'!S57="","",'statement of marks'!S57)</f>
        <v/>
      </c>
      <c r="K1612" s="275" t="str">
        <f>IF('statement of marks'!T57="","",'statement of marks'!T57)</f>
        <v/>
      </c>
      <c r="L1612" s="606" t="str">
        <f>IF('statement of marks'!U57="","",'statement of marks'!U57)</f>
        <v/>
      </c>
      <c r="M1612" s="275" t="str">
        <f>IF('statement of marks'!W57="","",'statement of marks'!W57)</f>
        <v/>
      </c>
      <c r="N1612" s="275" t="str">
        <f>IF('statement of marks'!X57="","",'statement of marks'!X57)</f>
        <v/>
      </c>
      <c r="O1612" s="606" t="str">
        <f>IF('statement of marks'!Y57="","",'statement of marks'!Y57)</f>
        <v/>
      </c>
      <c r="P1612" s="277" t="str">
        <f>IF('statement of marks'!Z57="","",'statement of marks'!Z57)</f>
        <v/>
      </c>
      <c r="Q1612" s="275" t="str">
        <f>IF('statement of marks'!AA57="","",'statement of marks'!AA57)</f>
        <v/>
      </c>
      <c r="R1612" s="275" t="str">
        <f>IF('statement of marks'!AB57="","",'statement of marks'!AB57)</f>
        <v/>
      </c>
      <c r="S1612" s="606" t="str">
        <f>IF('statement of marks'!AC57="","",'statement of marks'!AC57)</f>
        <v/>
      </c>
      <c r="T1612" s="578" t="str">
        <f>IF('statement of marks'!AD57="","",'statement of marks'!AD57)</f>
        <v/>
      </c>
      <c r="U1612" s="578" t="str">
        <f>IF('statement of marks'!AE57="","",'statement of marks'!AE57)</f>
        <v/>
      </c>
      <c r="V1612" s="612" t="str">
        <f>IF('statement of marks'!AF57="","",'statement of marks'!AF57)</f>
        <v/>
      </c>
    </row>
    <row r="1613" spans="1:22" ht="16" customHeight="1">
      <c r="A1613" s="598"/>
      <c r="B1613" s="1114" t="str">
        <f>IF('statement of marks'!$AI$3="","",'statement of marks'!$AI$3)</f>
        <v>vaxszth</v>
      </c>
      <c r="C1613" s="1115"/>
      <c r="D1613" s="275" t="str">
        <f>IF('statement of marks'!AI57="","",'statement of marks'!AI57)</f>
        <v/>
      </c>
      <c r="E1613" s="275" t="str">
        <f>IF('statement of marks'!AJ57="","",'statement of marks'!AJ57)</f>
        <v/>
      </c>
      <c r="F1613" s="606" t="str">
        <f>IF('statement of marks'!AK57="","",'statement of marks'!AK57)</f>
        <v/>
      </c>
      <c r="G1613" s="275" t="str">
        <f>IF('statement of marks'!AL57="","",'statement of marks'!AL57)</f>
        <v/>
      </c>
      <c r="H1613" s="275" t="str">
        <f>IF('statement of marks'!AM57="","",'statement of marks'!AM57)</f>
        <v/>
      </c>
      <c r="I1613" s="606" t="str">
        <f>IF('statement of marks'!AN57="","",'statement of marks'!AN57)</f>
        <v/>
      </c>
      <c r="J1613" s="275" t="str">
        <f>IF('statement of marks'!AO57="","",'statement of marks'!AO57)</f>
        <v/>
      </c>
      <c r="K1613" s="275" t="str">
        <f>IF('statement of marks'!AP57="","",'statement of marks'!AP57)</f>
        <v/>
      </c>
      <c r="L1613" s="606" t="str">
        <f>IF('statement of marks'!AQ57="","",'statement of marks'!AQ57)</f>
        <v/>
      </c>
      <c r="M1613" s="275" t="str">
        <f>IF('statement of marks'!AS57="","",'statement of marks'!AS57)</f>
        <v/>
      </c>
      <c r="N1613" s="275" t="str">
        <f>IF('statement of marks'!AT57="","",'statement of marks'!AT57)</f>
        <v/>
      </c>
      <c r="O1613" s="606" t="str">
        <f>IF('statement of marks'!AU57="","",'statement of marks'!AU57)</f>
        <v/>
      </c>
      <c r="P1613" s="277" t="str">
        <f>IF('statement of marks'!AV57="","",'statement of marks'!AV57)</f>
        <v/>
      </c>
      <c r="Q1613" s="275" t="str">
        <f>IF('statement of marks'!AW57="","",'statement of marks'!AW57)</f>
        <v/>
      </c>
      <c r="R1613" s="275" t="str">
        <f>IF('statement of marks'!AX57="","",'statement of marks'!AX57)</f>
        <v/>
      </c>
      <c r="S1613" s="606" t="str">
        <f>IF('statement of marks'!AY57="","",'statement of marks'!AY57)</f>
        <v/>
      </c>
      <c r="T1613" s="578" t="str">
        <f>IF('statement of marks'!AZ57="","",'statement of marks'!AZ57)</f>
        <v/>
      </c>
      <c r="U1613" s="578" t="str">
        <f>IF('statement of marks'!BA57="","",'statement of marks'!BA57)</f>
        <v/>
      </c>
      <c r="V1613" s="612" t="str">
        <f>IF('statement of marks'!BB57="","",'statement of marks'!BB57)</f>
        <v/>
      </c>
    </row>
    <row r="1614" spans="1:22" ht="16" customHeight="1">
      <c r="A1614" s="598"/>
      <c r="B1614" s="1114" t="str">
        <f>IF('statement of marks'!BE57="s","laLd`r",IF('statement of marks'!BE57="u","mnwZ",IF('statement of marks'!BE57="g","xqtjkrh",IF('statement of marks'!BE57="p","iatkch",IF('statement of marks'!BE57="sd","fla/kh","r`rh; Hkk""kk")))))</f>
        <v>r`rh; Hkk"kk</v>
      </c>
      <c r="C1614" s="1115"/>
      <c r="D1614" s="275" t="str">
        <f>IF('statement of marks'!BF57="","",'statement of marks'!BF57)</f>
        <v/>
      </c>
      <c r="E1614" s="275" t="str">
        <f>IF('statement of marks'!BG57="","",'statement of marks'!BG57)</f>
        <v/>
      </c>
      <c r="F1614" s="606" t="str">
        <f>IF('statement of marks'!BH57="","",'statement of marks'!BH57)</f>
        <v/>
      </c>
      <c r="G1614" s="275" t="str">
        <f>IF('statement of marks'!BI57="","",'statement of marks'!BI57)</f>
        <v/>
      </c>
      <c r="H1614" s="275" t="str">
        <f>IF('statement of marks'!BJ57="","",'statement of marks'!BJ57)</f>
        <v/>
      </c>
      <c r="I1614" s="606" t="str">
        <f>IF('statement of marks'!BK57="","",'statement of marks'!BK57)</f>
        <v/>
      </c>
      <c r="J1614" s="275" t="str">
        <f>IF('statement of marks'!BL57="","",'statement of marks'!BL57)</f>
        <v/>
      </c>
      <c r="K1614" s="275" t="str">
        <f>IF('statement of marks'!BM57="","",'statement of marks'!BM57)</f>
        <v/>
      </c>
      <c r="L1614" s="606" t="str">
        <f>IF('statement of marks'!BN57="","",'statement of marks'!BN57)</f>
        <v/>
      </c>
      <c r="M1614" s="275" t="str">
        <f>IF('statement of marks'!BP57="","",'statement of marks'!BP57)</f>
        <v/>
      </c>
      <c r="N1614" s="275" t="str">
        <f>IF('statement of marks'!BQ57="","",'statement of marks'!BQ57)</f>
        <v/>
      </c>
      <c r="O1614" s="606" t="str">
        <f>IF('statement of marks'!BR57="","",'statement of marks'!BR57)</f>
        <v/>
      </c>
      <c r="P1614" s="277" t="str">
        <f>IF('statement of marks'!BS57="","",'statement of marks'!BS57)</f>
        <v/>
      </c>
      <c r="Q1614" s="275" t="str">
        <f>IF('statement of marks'!BT57="","",'statement of marks'!BT57)</f>
        <v/>
      </c>
      <c r="R1614" s="275" t="str">
        <f>IF('statement of marks'!BU57="","",'statement of marks'!BU57)</f>
        <v/>
      </c>
      <c r="S1614" s="606" t="str">
        <f>IF('statement of marks'!BV57="","",'statement of marks'!BV57)</f>
        <v/>
      </c>
      <c r="T1614" s="578" t="str">
        <f>IF('statement of marks'!BW57="","",'statement of marks'!BW57)</f>
        <v/>
      </c>
      <c r="U1614" s="578" t="str">
        <f>IF('statement of marks'!BX57="","",'statement of marks'!BX57)</f>
        <v/>
      </c>
      <c r="V1614" s="612" t="str">
        <f>IF('statement of marks'!BY57="","",'statement of marks'!BY57)</f>
        <v/>
      </c>
    </row>
    <row r="1615" spans="1:22" ht="16" customHeight="1">
      <c r="A1615" s="598"/>
      <c r="B1615" s="1114" t="str">
        <f>IF('statement of marks'!$CB$3="","",'statement of marks'!$CB$3)</f>
        <v>xf.kr</v>
      </c>
      <c r="C1615" s="1115"/>
      <c r="D1615" s="275" t="str">
        <f>IF('statement of marks'!CB57="","",'statement of marks'!CB57)</f>
        <v/>
      </c>
      <c r="E1615" s="275" t="str">
        <f>IF('statement of marks'!CC57="","",'statement of marks'!CC57)</f>
        <v/>
      </c>
      <c r="F1615" s="606" t="str">
        <f>IF('statement of marks'!CD57="","",'statement of marks'!CD57)</f>
        <v/>
      </c>
      <c r="G1615" s="275" t="str">
        <f>IF('statement of marks'!CE57="","",'statement of marks'!CE57)</f>
        <v/>
      </c>
      <c r="H1615" s="275" t="str">
        <f>IF('statement of marks'!CF57="","",'statement of marks'!CF57)</f>
        <v/>
      </c>
      <c r="I1615" s="606" t="str">
        <f>IF('statement of marks'!CG57="","",'statement of marks'!CG57)</f>
        <v/>
      </c>
      <c r="J1615" s="275" t="str">
        <f>IF('statement of marks'!CH57="","",'statement of marks'!CH57)</f>
        <v/>
      </c>
      <c r="K1615" s="275" t="str">
        <f>IF('statement of marks'!CI57="","",'statement of marks'!CI57)</f>
        <v/>
      </c>
      <c r="L1615" s="606" t="str">
        <f>IF('statement of marks'!CJ57="","",'statement of marks'!CJ57)</f>
        <v/>
      </c>
      <c r="M1615" s="275" t="str">
        <f>IF('statement of marks'!CL57="","",'statement of marks'!CL57)</f>
        <v/>
      </c>
      <c r="N1615" s="275" t="str">
        <f>IF('statement of marks'!CM57="","",'statement of marks'!CM57)</f>
        <v/>
      </c>
      <c r="O1615" s="606" t="str">
        <f>IF('statement of marks'!CN57="","",'statement of marks'!CN57)</f>
        <v/>
      </c>
      <c r="P1615" s="277" t="str">
        <f>IF('statement of marks'!CO57="","",'statement of marks'!CO57)</f>
        <v/>
      </c>
      <c r="Q1615" s="275" t="str">
        <f>IF('statement of marks'!CP57="","",'statement of marks'!CP57)</f>
        <v/>
      </c>
      <c r="R1615" s="275" t="str">
        <f>IF('statement of marks'!CQ57="","",'statement of marks'!CQ57)</f>
        <v/>
      </c>
      <c r="S1615" s="606" t="str">
        <f>IF('statement of marks'!CR57="","",'statement of marks'!CR57)</f>
        <v/>
      </c>
      <c r="T1615" s="578" t="str">
        <f>IF('statement of marks'!CS57="","",'statement of marks'!CS57)</f>
        <v/>
      </c>
      <c r="U1615" s="578" t="str">
        <f>IF('statement of marks'!CT57="","",'statement of marks'!CT57)</f>
        <v/>
      </c>
      <c r="V1615" s="612" t="str">
        <f>IF('statement of marks'!CU57="","",'statement of marks'!CU57)</f>
        <v/>
      </c>
    </row>
    <row r="1616" spans="1:22" ht="16" customHeight="1">
      <c r="A1616" s="598"/>
      <c r="B1616" s="1114" t="str">
        <f>IF('statement of marks'!$CX$3="","",'statement of marks'!$CX$3)</f>
        <v>foKku</v>
      </c>
      <c r="C1616" s="1115"/>
      <c r="D1616" s="275" t="str">
        <f>IF('statement of marks'!CX57="","",'statement of marks'!CX57)</f>
        <v/>
      </c>
      <c r="E1616" s="275" t="str">
        <f>IF('statement of marks'!CY57="","",'statement of marks'!CY57)</f>
        <v/>
      </c>
      <c r="F1616" s="606" t="str">
        <f>IF('statement of marks'!CZ57="","",'statement of marks'!CZ57)</f>
        <v/>
      </c>
      <c r="G1616" s="275" t="str">
        <f>IF('statement of marks'!DA57="","",'statement of marks'!DA57)</f>
        <v/>
      </c>
      <c r="H1616" s="275" t="str">
        <f>IF('statement of marks'!DB57="","",'statement of marks'!DB57)</f>
        <v/>
      </c>
      <c r="I1616" s="606" t="str">
        <f>IF('statement of marks'!DC57="","",'statement of marks'!DC57)</f>
        <v/>
      </c>
      <c r="J1616" s="275" t="str">
        <f>IF('statement of marks'!DD57="","",'statement of marks'!DD57)</f>
        <v/>
      </c>
      <c r="K1616" s="275" t="str">
        <f>IF('statement of marks'!DE57="","",'statement of marks'!DE57)</f>
        <v/>
      </c>
      <c r="L1616" s="606" t="str">
        <f>IF('statement of marks'!DF57="","",'statement of marks'!DF57)</f>
        <v/>
      </c>
      <c r="M1616" s="275" t="str">
        <f>IF('statement of marks'!DH57="","",'statement of marks'!DH57)</f>
        <v/>
      </c>
      <c r="N1616" s="275" t="str">
        <f>IF('statement of marks'!DI57="","",'statement of marks'!DI57)</f>
        <v/>
      </c>
      <c r="O1616" s="606" t="str">
        <f>IF('statement of marks'!DJ57="","",'statement of marks'!DJ57)</f>
        <v/>
      </c>
      <c r="P1616" s="277" t="str">
        <f>IF('statement of marks'!DK57="","",'statement of marks'!DK57)</f>
        <v/>
      </c>
      <c r="Q1616" s="275" t="str">
        <f>IF('statement of marks'!DL57="","",'statement of marks'!DL57)</f>
        <v/>
      </c>
      <c r="R1616" s="275" t="str">
        <f>IF('statement of marks'!DM57="","",'statement of marks'!DM57)</f>
        <v/>
      </c>
      <c r="S1616" s="606" t="str">
        <f>IF('statement of marks'!DN57="","",'statement of marks'!DN57)</f>
        <v/>
      </c>
      <c r="T1616" s="578" t="str">
        <f>IF('statement of marks'!DO57="","",'statement of marks'!DO57)</f>
        <v/>
      </c>
      <c r="U1616" s="578" t="str">
        <f>IF('statement of marks'!DP57="","",'statement of marks'!DP57)</f>
        <v/>
      </c>
      <c r="V1616" s="612" t="str">
        <f>IF('statement of marks'!DQ57="","",'statement of marks'!DQ57)</f>
        <v/>
      </c>
    </row>
    <row r="1617" spans="1:22" ht="16" customHeight="1">
      <c r="A1617" s="598"/>
      <c r="B1617" s="1114" t="str">
        <f>IF('statement of marks'!$DT$3="","",'statement of marks'!$DT$3)</f>
        <v>lkekftd foKku</v>
      </c>
      <c r="C1617" s="1115"/>
      <c r="D1617" s="275" t="str">
        <f>IF('statement of marks'!DT57="","",'statement of marks'!DT57)</f>
        <v/>
      </c>
      <c r="E1617" s="275" t="str">
        <f>IF('statement of marks'!DU57="","",'statement of marks'!DU57)</f>
        <v/>
      </c>
      <c r="F1617" s="606" t="str">
        <f>IF('statement of marks'!DV57="","",'statement of marks'!DV57)</f>
        <v/>
      </c>
      <c r="G1617" s="275" t="str">
        <f>IF('statement of marks'!DW57="","",'statement of marks'!DW57)</f>
        <v/>
      </c>
      <c r="H1617" s="275" t="str">
        <f>IF('statement of marks'!DX57="","",'statement of marks'!DX57)</f>
        <v/>
      </c>
      <c r="I1617" s="606" t="str">
        <f>IF('statement of marks'!DY57="","",'statement of marks'!DY57)</f>
        <v/>
      </c>
      <c r="J1617" s="275" t="str">
        <f>IF('statement of marks'!DZ57="","",'statement of marks'!DZ57)</f>
        <v/>
      </c>
      <c r="K1617" s="275" t="str">
        <f>IF('statement of marks'!EA57="","",'statement of marks'!EA57)</f>
        <v/>
      </c>
      <c r="L1617" s="606" t="str">
        <f>IF('statement of marks'!EB57="","",'statement of marks'!EB57)</f>
        <v/>
      </c>
      <c r="M1617" s="275" t="str">
        <f>IF('statement of marks'!ED57="","",'statement of marks'!ED57)</f>
        <v/>
      </c>
      <c r="N1617" s="275" t="str">
        <f>IF('statement of marks'!EE57="","",'statement of marks'!EE57)</f>
        <v/>
      </c>
      <c r="O1617" s="606" t="str">
        <f>IF('statement of marks'!EF57="","",'statement of marks'!EF57)</f>
        <v/>
      </c>
      <c r="P1617" s="277" t="str">
        <f>IF('statement of marks'!EG57="","",'statement of marks'!EG57)</f>
        <v/>
      </c>
      <c r="Q1617" s="275" t="str">
        <f>IF('statement of marks'!EH57="","",'statement of marks'!EH57)</f>
        <v/>
      </c>
      <c r="R1617" s="275" t="str">
        <f>IF('statement of marks'!EI57="","",'statement of marks'!EI57)</f>
        <v/>
      </c>
      <c r="S1617" s="606" t="str">
        <f>IF('statement of marks'!EJ57="","",'statement of marks'!EJ57)</f>
        <v/>
      </c>
      <c r="T1617" s="578" t="str">
        <f>IF('statement of marks'!EK57="","",'statement of marks'!EK57)</f>
        <v/>
      </c>
      <c r="U1617" s="578" t="str">
        <f>IF('statement of marks'!EL57="","",'statement of marks'!EL57)</f>
        <v/>
      </c>
      <c r="V1617" s="612" t="str">
        <f>IF('statement of marks'!EM57="","",'statement of marks'!EM57)</f>
        <v/>
      </c>
    </row>
    <row r="1618" spans="1:22" ht="16" customHeight="1">
      <c r="A1618" s="598"/>
      <c r="B1618" s="1117" t="s">
        <v>271</v>
      </c>
      <c r="C1618" s="1118"/>
      <c r="D1618" s="1081" t="s">
        <v>1</v>
      </c>
      <c r="E1618" s="1081"/>
      <c r="F1618" s="1081"/>
      <c r="G1618" s="1081" t="s">
        <v>21</v>
      </c>
      <c r="H1618" s="1081"/>
      <c r="I1618" s="1081"/>
      <c r="J1618" s="1081" t="s">
        <v>272</v>
      </c>
      <c r="K1618" s="1081"/>
      <c r="L1618" s="1081"/>
      <c r="M1618" s="1081" t="s">
        <v>68</v>
      </c>
      <c r="N1618" s="1081"/>
      <c r="O1618" s="1081"/>
      <c r="P1618" s="1081" t="s">
        <v>463</v>
      </c>
      <c r="Q1618" s="1081"/>
      <c r="R1618" s="1081"/>
      <c r="S1618" s="609"/>
      <c r="T1618" s="1187" t="s">
        <v>458</v>
      </c>
      <c r="U1618" s="1188"/>
      <c r="V1618" s="1189"/>
    </row>
    <row r="1619" spans="1:22" ht="16" customHeight="1">
      <c r="A1619" s="599"/>
      <c r="B1619" s="1175" t="s">
        <v>3</v>
      </c>
      <c r="C1619" s="1176"/>
      <c r="D1619" s="1177">
        <f>IF('statement of marks'!EP$6="","",'statement of marks'!EP$6)</f>
        <v>20</v>
      </c>
      <c r="E1619" s="1177"/>
      <c r="F1619" s="1177"/>
      <c r="G1619" s="1177">
        <f>IF('statement of marks'!EQ$6="","",'statement of marks'!EQ$6)</f>
        <v>20</v>
      </c>
      <c r="H1619" s="1177"/>
      <c r="I1619" s="1177"/>
      <c r="J1619" s="1177">
        <f>IF('statement of marks'!ES$6="","",'statement of marks'!ES$6)</f>
        <v>20</v>
      </c>
      <c r="K1619" s="1177"/>
      <c r="L1619" s="1177"/>
      <c r="M1619" s="1177">
        <f>IF('statement of marks'!ER$6="","",'statement of marks'!ER$6)</f>
        <v>20</v>
      </c>
      <c r="N1619" s="1177"/>
      <c r="O1619" s="1177"/>
      <c r="P1619" s="1177">
        <f>IF('statement of marks'!ET$6="","",'statement of marks'!ET$6)</f>
        <v>20</v>
      </c>
      <c r="Q1619" s="1177"/>
      <c r="R1619" s="1177"/>
      <c r="S1619" s="610" t="str">
        <f>IF('statement of marks'!FE$6="","",'statement of marks'!EX$6)</f>
        <v/>
      </c>
      <c r="T1619" s="615">
        <f>IF('statement of marks'!EU$6="","",'statement of marks'!EU$6)</f>
        <v>100</v>
      </c>
      <c r="U1619" s="616" t="s">
        <v>5</v>
      </c>
      <c r="V1619" s="617" t="s">
        <v>464</v>
      </c>
    </row>
    <row r="1620" spans="1:22" ht="16" customHeight="1">
      <c r="A1620" s="598"/>
      <c r="B1620" s="1114" t="str">
        <f>IF('statement of marks'!$EP$3="","",'statement of marks'!$EP$3)</f>
        <v>dk;kZuqHko</v>
      </c>
      <c r="C1620" s="1115"/>
      <c r="D1620" s="1103" t="str">
        <f>IF('statement of marks'!EP57="","",'statement of marks'!EP57)</f>
        <v/>
      </c>
      <c r="E1620" s="1103"/>
      <c r="F1620" s="1103"/>
      <c r="G1620" s="1103" t="str">
        <f>IF('statement of marks'!EQ57="","",'statement of marks'!EQ57)</f>
        <v/>
      </c>
      <c r="H1620" s="1103"/>
      <c r="I1620" s="1103"/>
      <c r="J1620" s="1103" t="str">
        <f>IF('statement of marks'!ES57="","",'statement of marks'!ES57)</f>
        <v/>
      </c>
      <c r="K1620" s="1103"/>
      <c r="L1620" s="1103"/>
      <c r="M1620" s="1103" t="str">
        <f>IF('statement of marks'!ER57="","",'statement of marks'!ER57)</f>
        <v/>
      </c>
      <c r="N1620" s="1103"/>
      <c r="O1620" s="1103"/>
      <c r="P1620" s="1103" t="str">
        <f>IF('statement of marks'!ET57="","",'statement of marks'!ET57)</f>
        <v/>
      </c>
      <c r="Q1620" s="1103"/>
      <c r="R1620" s="1103"/>
      <c r="S1620" s="611"/>
      <c r="T1620" s="613" t="str">
        <f>IF('statement of marks'!EU57="","",'statement of marks'!EU57)</f>
        <v/>
      </c>
      <c r="U1620" s="613" t="str">
        <f>IF('statement of marks'!EV57="","",'statement of marks'!EV57)</f>
        <v/>
      </c>
      <c r="V1620" s="614" t="str">
        <f>IF('statement of marks'!EW57="","",'statement of marks'!EW57)</f>
        <v/>
      </c>
    </row>
    <row r="1621" spans="1:22" ht="16" customHeight="1">
      <c r="A1621" s="598"/>
      <c r="B1621" s="1112" t="str">
        <f>IF('statement of marks'!$EZ$3="","",'statement of marks'!$EZ$3)</f>
        <v>dyk f'k{kk</v>
      </c>
      <c r="C1621" s="1113"/>
      <c r="D1621" s="1103" t="str">
        <f>IF('statement of marks'!EZ57="","",'statement of marks'!EZ57)</f>
        <v/>
      </c>
      <c r="E1621" s="1103"/>
      <c r="F1621" s="1103"/>
      <c r="G1621" s="1103" t="str">
        <f>IF('statement of marks'!FA57="","",'statement of marks'!FA57)</f>
        <v/>
      </c>
      <c r="H1621" s="1103"/>
      <c r="I1621" s="1103"/>
      <c r="J1621" s="1103" t="str">
        <f>IF('statement of marks'!FC57="","",'statement of marks'!FC57)</f>
        <v/>
      </c>
      <c r="K1621" s="1103"/>
      <c r="L1621" s="1103"/>
      <c r="M1621" s="1103" t="str">
        <f>IF('statement of marks'!FB57="","",'statement of marks'!FB57)</f>
        <v/>
      </c>
      <c r="N1621" s="1103"/>
      <c r="O1621" s="1103"/>
      <c r="P1621" s="1103" t="str">
        <f>IF('statement of marks'!FD57="","",'statement of marks'!FD57)</f>
        <v/>
      </c>
      <c r="Q1621" s="1103"/>
      <c r="R1621" s="1103"/>
      <c r="S1621" s="611"/>
      <c r="T1621" s="613" t="str">
        <f>IF('statement of marks'!FE57="","",'statement of marks'!FE57)</f>
        <v/>
      </c>
      <c r="U1621" s="613" t="str">
        <f>IF('statement of marks'!FF57="","",'statement of marks'!FF57)</f>
        <v/>
      </c>
      <c r="V1621" s="614" t="str">
        <f>IF('statement of marks'!FG57="","",'statement of marks'!FG57)</f>
        <v/>
      </c>
    </row>
    <row r="1622" spans="1:22" ht="16" customHeight="1">
      <c r="A1622" s="598"/>
      <c r="B1622" s="1109" t="str">
        <f>IF('statement of marks'!$FJ$3="","",'statement of marks'!$FJ$3)</f>
        <v>LokLF; ,oe~ 'kkjhfjd f'k{kk</v>
      </c>
      <c r="C1622" s="1110"/>
      <c r="D1622" s="1103" t="str">
        <f>IF('statement of marks'!FJ57="","",'statement of marks'!FJ57)</f>
        <v/>
      </c>
      <c r="E1622" s="1103"/>
      <c r="F1622" s="1103"/>
      <c r="G1622" s="1103" t="str">
        <f>IF('statement of marks'!FK57="","",'statement of marks'!FK57)</f>
        <v/>
      </c>
      <c r="H1622" s="1103"/>
      <c r="I1622" s="1103"/>
      <c r="J1622" s="1103" t="str">
        <f>IF('statement of marks'!FM57="","",'statement of marks'!FM57)</f>
        <v/>
      </c>
      <c r="K1622" s="1103"/>
      <c r="L1622" s="1103"/>
      <c r="M1622" s="1103" t="str">
        <f>IF('statement of marks'!FL57="","",'statement of marks'!FL57)</f>
        <v/>
      </c>
      <c r="N1622" s="1103"/>
      <c r="O1622" s="1103"/>
      <c r="P1622" s="1103" t="str">
        <f>IF('statement of marks'!FN57="","",'statement of marks'!FN57)</f>
        <v/>
      </c>
      <c r="Q1622" s="1103"/>
      <c r="R1622" s="1103"/>
      <c r="S1622" s="611"/>
      <c r="T1622" s="613" t="str">
        <f>IF('statement of marks'!FO57="","",'statement of marks'!FO57)</f>
        <v/>
      </c>
      <c r="U1622" s="613" t="str">
        <f>IF('statement of marks'!FP57="","",'statement of marks'!FP57)</f>
        <v/>
      </c>
      <c r="V1622" s="614" t="str">
        <f>IF('statement of marks'!FQ57="","",'statement of marks'!FQ57)</f>
        <v/>
      </c>
    </row>
    <row r="1623" spans="1:22" ht="16" customHeight="1">
      <c r="A1623" s="598"/>
      <c r="B1623" s="1104" t="s">
        <v>273</v>
      </c>
      <c r="C1623" s="1105"/>
      <c r="D1623" s="1213" t="str">
        <f>details!$DZ$3</f>
        <v>vxLr rd</v>
      </c>
      <c r="E1623" s="1213"/>
      <c r="F1623" s="1213"/>
      <c r="G1623" s="1213" t="str">
        <f>details!$ED$3</f>
        <v>vDVwcj rd</v>
      </c>
      <c r="H1623" s="1213"/>
      <c r="I1623" s="1213"/>
      <c r="J1623" s="1213" t="str">
        <f>details!$EL$3</f>
        <v>Qjojh rd</v>
      </c>
      <c r="K1623" s="1213"/>
      <c r="L1623" s="1213"/>
      <c r="M1623" s="1213" t="str">
        <f>details!$EH$3</f>
        <v>fnlEcj rd</v>
      </c>
      <c r="N1623" s="1213"/>
      <c r="O1623" s="1213"/>
      <c r="P1623" s="1213" t="str">
        <f>details!$EP$3</f>
        <v>loZ ;ksx</v>
      </c>
      <c r="Q1623" s="1213"/>
      <c r="R1623" s="1213"/>
      <c r="S1623" s="1106" t="s">
        <v>475</v>
      </c>
      <c r="T1623" s="1107"/>
      <c r="U1623" s="1107"/>
      <c r="V1623" s="1180"/>
    </row>
    <row r="1624" spans="1:22" ht="16" customHeight="1">
      <c r="A1624" s="598"/>
      <c r="B1624" s="1100" t="s">
        <v>99</v>
      </c>
      <c r="C1624" s="1101"/>
      <c r="D1624" s="1102" t="str">
        <f>IF(details!EA57="","",details!EA57)</f>
        <v/>
      </c>
      <c r="E1624" s="1102"/>
      <c r="F1624" s="1102"/>
      <c r="G1624" s="1102" t="str">
        <f>IF(details!EE57="","",details!EE57)</f>
        <v/>
      </c>
      <c r="H1624" s="1102"/>
      <c r="I1624" s="1102"/>
      <c r="J1624" s="1102" t="str">
        <f>IF(details!EM57="","",details!EM57)</f>
        <v/>
      </c>
      <c r="K1624" s="1102"/>
      <c r="L1624" s="1102"/>
      <c r="M1624" s="1102" t="str">
        <f>IF(details!EI57="","",details!EI57)</f>
        <v/>
      </c>
      <c r="N1624" s="1102"/>
      <c r="O1624" s="1102"/>
      <c r="P1624" s="1102" t="str">
        <f>IF(details!EQ57="","",details!EQ57)</f>
        <v/>
      </c>
      <c r="Q1624" s="1102"/>
      <c r="R1624" s="1102"/>
      <c r="S1624" s="1181">
        <f>'statement of marks'!$HG$108</f>
        <v>42460</v>
      </c>
      <c r="T1624" s="1182"/>
      <c r="U1624" s="1182"/>
      <c r="V1624" s="1183"/>
    </row>
    <row r="1625" spans="1:22" ht="16" customHeight="1">
      <c r="A1625" s="598"/>
      <c r="B1625" s="1094" t="s">
        <v>15</v>
      </c>
      <c r="C1625" s="1095"/>
      <c r="D1625" s="1096" t="str">
        <f>IF(details!DZ57="","",details!DZ57)</f>
        <v/>
      </c>
      <c r="E1625" s="1096"/>
      <c r="F1625" s="1096"/>
      <c r="G1625" s="1096" t="str">
        <f>IF(details!ED57="","",details!ED57)</f>
        <v/>
      </c>
      <c r="H1625" s="1096"/>
      <c r="I1625" s="1096"/>
      <c r="J1625" s="1096" t="str">
        <f>IF(details!EL57="","",details!EL57)</f>
        <v/>
      </c>
      <c r="K1625" s="1096"/>
      <c r="L1625" s="1096"/>
      <c r="M1625" s="1096" t="str">
        <f>IF(details!EH57="","",details!EH57)</f>
        <v/>
      </c>
      <c r="N1625" s="1096"/>
      <c r="O1625" s="1096"/>
      <c r="P1625" s="1096" t="str">
        <f>IF(details!EP57="","",details!EP57)</f>
        <v/>
      </c>
      <c r="Q1625" s="1096"/>
      <c r="R1625" s="1096"/>
      <c r="S1625" s="1184"/>
      <c r="T1625" s="1185"/>
      <c r="U1625" s="1185"/>
      <c r="V1625" s="1186"/>
    </row>
    <row r="1626" spans="1:22" ht="16" customHeight="1">
      <c r="A1626" s="1206"/>
      <c r="B1626" s="1207" t="s">
        <v>473</v>
      </c>
      <c r="C1626" s="1208"/>
      <c r="D1626" s="1209" t="s">
        <v>3</v>
      </c>
      <c r="E1626" s="1209"/>
      <c r="F1626" s="1209"/>
      <c r="G1626" s="1209" t="s">
        <v>389</v>
      </c>
      <c r="H1626" s="1209"/>
      <c r="I1626" s="1209"/>
      <c r="J1626" s="1209" t="s">
        <v>5</v>
      </c>
      <c r="K1626" s="1209"/>
      <c r="L1626" s="1209"/>
      <c r="M1626" s="1209" t="s">
        <v>465</v>
      </c>
      <c r="N1626" s="1209"/>
      <c r="O1626" s="1209"/>
      <c r="P1626" s="1210" t="s">
        <v>306</v>
      </c>
      <c r="Q1626" s="1210"/>
      <c r="R1626" s="1210"/>
      <c r="S1626" s="1209" t="s">
        <v>473</v>
      </c>
      <c r="T1626" s="1209"/>
      <c r="U1626" s="1209"/>
      <c r="V1626" s="1211"/>
    </row>
    <row r="1627" spans="1:22" ht="16" customHeight="1">
      <c r="A1627" s="1206"/>
      <c r="B1627" s="1207"/>
      <c r="C1627" s="1208"/>
      <c r="D1627" s="1212" t="str">
        <f>'statement of marks'!HE57</f>
        <v/>
      </c>
      <c r="E1627" s="1212"/>
      <c r="F1627" s="1212"/>
      <c r="G1627" s="1212" t="str">
        <f>'statement of marks'!HF57</f>
        <v/>
      </c>
      <c r="H1627" s="1212"/>
      <c r="I1627" s="1212"/>
      <c r="J1627" s="1212" t="str">
        <f>'statement of marks'!HG57</f>
        <v/>
      </c>
      <c r="K1627" s="1212"/>
      <c r="L1627" s="1212"/>
      <c r="M1627" s="1212" t="str">
        <f>'statement of marks'!HJ57</f>
        <v/>
      </c>
      <c r="N1627" s="1212"/>
      <c r="O1627" s="1212"/>
      <c r="P1627" s="1212" t="str">
        <f>'statement of marks'!HI57</f>
        <v/>
      </c>
      <c r="Q1627" s="1212"/>
      <c r="R1627" s="1212"/>
      <c r="S1627" s="1209" t="str">
        <f>'statement of marks'!HD57</f>
        <v/>
      </c>
      <c r="T1627" s="1209"/>
      <c r="U1627" s="1209"/>
      <c r="V1627" s="1211"/>
    </row>
    <row r="1628" spans="1:22" ht="16" customHeight="1">
      <c r="A1628" s="598"/>
      <c r="B1628" s="1089" t="s">
        <v>100</v>
      </c>
      <c r="C1628" s="1090"/>
      <c r="D1628" s="1081"/>
      <c r="E1628" s="1081"/>
      <c r="F1628" s="1081"/>
      <c r="G1628" s="1081"/>
      <c r="H1628" s="1081"/>
      <c r="I1628" s="1081"/>
      <c r="J1628" s="1081"/>
      <c r="K1628" s="1081"/>
      <c r="L1628" s="1081"/>
      <c r="M1628" s="1081"/>
      <c r="N1628" s="1081"/>
      <c r="O1628" s="1081"/>
      <c r="P1628" s="1081"/>
      <c r="Q1628" s="1081"/>
      <c r="R1628" s="1081"/>
      <c r="S1628" s="1081"/>
      <c r="T1628" s="1081"/>
      <c r="U1628" s="1081"/>
      <c r="V1628" s="1205"/>
    </row>
    <row r="1629" spans="1:22" ht="16" customHeight="1">
      <c r="A1629" s="598"/>
      <c r="B1629" s="1087" t="s">
        <v>80</v>
      </c>
      <c r="C1629" s="1088"/>
      <c r="D1629" s="1081"/>
      <c r="E1629" s="1081"/>
      <c r="F1629" s="1081"/>
      <c r="G1629" s="1081"/>
      <c r="H1629" s="1081"/>
      <c r="I1629" s="1081"/>
      <c r="J1629" s="1081"/>
      <c r="K1629" s="1081"/>
      <c r="L1629" s="1081"/>
      <c r="M1629" s="1081"/>
      <c r="N1629" s="1081"/>
      <c r="O1629" s="1081"/>
      <c r="P1629" s="1081"/>
      <c r="Q1629" s="1081"/>
      <c r="R1629" s="1081"/>
      <c r="S1629" s="1081"/>
      <c r="T1629" s="1081"/>
      <c r="U1629" s="1081"/>
      <c r="V1629" s="1205"/>
    </row>
    <row r="1630" spans="1:22" ht="16" customHeight="1">
      <c r="A1630" s="598"/>
      <c r="B1630" s="1089" t="s">
        <v>466</v>
      </c>
      <c r="C1630" s="1090"/>
      <c r="D1630" s="1081"/>
      <c r="E1630" s="1081"/>
      <c r="F1630" s="1081"/>
      <c r="G1630" s="1081"/>
      <c r="H1630" s="1081"/>
      <c r="I1630" s="1081"/>
      <c r="J1630" s="1081"/>
      <c r="K1630" s="1081"/>
      <c r="L1630" s="1081"/>
      <c r="M1630" s="1081"/>
      <c r="N1630" s="1081"/>
      <c r="O1630" s="1081"/>
      <c r="P1630" s="1081" t="s">
        <v>466</v>
      </c>
      <c r="Q1630" s="1081"/>
      <c r="R1630" s="1081"/>
      <c r="S1630" s="1081"/>
      <c r="T1630" s="1081"/>
      <c r="U1630" s="1081"/>
      <c r="V1630" s="1205"/>
    </row>
    <row r="1631" spans="1:22" ht="16" customHeight="1">
      <c r="A1631" s="598"/>
      <c r="B1631" s="1085" t="s">
        <v>101</v>
      </c>
      <c r="C1631" s="1086"/>
      <c r="D1631" s="1081"/>
      <c r="E1631" s="1081"/>
      <c r="F1631" s="1081"/>
      <c r="G1631" s="1081"/>
      <c r="H1631" s="1081"/>
      <c r="I1631" s="1081"/>
      <c r="J1631" s="1081"/>
      <c r="K1631" s="1081"/>
      <c r="L1631" s="1081"/>
      <c r="M1631" s="1081"/>
      <c r="N1631" s="1081"/>
      <c r="O1631" s="1081"/>
      <c r="P1631" s="1081"/>
      <c r="Q1631" s="1081"/>
      <c r="R1631" s="1081"/>
      <c r="S1631" s="1198" t="s">
        <v>101</v>
      </c>
      <c r="T1631" s="1198"/>
      <c r="U1631" s="1198"/>
      <c r="V1631" s="1199"/>
    </row>
    <row r="1632" spans="1:22" ht="16" customHeight="1" thickBot="1">
      <c r="A1632" s="600"/>
      <c r="B1632" s="1200" t="s">
        <v>102</v>
      </c>
      <c r="C1632" s="1201"/>
      <c r="D1632" s="1202"/>
      <c r="E1632" s="1202"/>
      <c r="F1632" s="1202"/>
      <c r="G1632" s="1202"/>
      <c r="H1632" s="1202"/>
      <c r="I1632" s="1202"/>
      <c r="J1632" s="1202"/>
      <c r="K1632" s="1202"/>
      <c r="L1632" s="1202"/>
      <c r="M1632" s="1202"/>
      <c r="N1632" s="1202"/>
      <c r="O1632" s="1202"/>
      <c r="P1632" s="1202"/>
      <c r="Q1632" s="1202"/>
      <c r="R1632" s="1202"/>
      <c r="S1632" s="1203" t="s">
        <v>163</v>
      </c>
      <c r="T1632" s="1203"/>
      <c r="U1632" s="1203"/>
      <c r="V1632" s="1204"/>
    </row>
    <row r="1633" spans="1:22" ht="16" customHeight="1">
      <c r="A1633" s="597"/>
      <c r="B1633" s="1216" t="s">
        <v>47</v>
      </c>
      <c r="C1633" s="1217"/>
      <c r="D1633" s="1217"/>
      <c r="E1633" s="1217"/>
      <c r="F1633" s="1217"/>
      <c r="G1633" s="1217"/>
      <c r="H1633" s="1217"/>
      <c r="I1633" s="1217"/>
      <c r="J1633" s="1217"/>
      <c r="K1633" s="1217"/>
      <c r="L1633" s="1217"/>
      <c r="M1633" s="1217"/>
      <c r="N1633" s="1217"/>
      <c r="O1633" s="1217"/>
      <c r="P1633" s="1217"/>
      <c r="Q1633" s="1217"/>
      <c r="R1633" s="1217"/>
      <c r="S1633" s="1217"/>
      <c r="T1633" s="1217"/>
      <c r="U1633" s="1217"/>
      <c r="V1633" s="1218"/>
    </row>
    <row r="1634" spans="1:22" ht="16" customHeight="1">
      <c r="A1634" s="598"/>
      <c r="B1634" s="1219" t="str">
        <f>'statement of marks'!$A$1</f>
        <v>jk- ck- ek/;fed fo|ky; uohu] fuEckgsM+k</v>
      </c>
      <c r="C1634" s="1220"/>
      <c r="D1634" s="1220"/>
      <c r="E1634" s="1220"/>
      <c r="F1634" s="1220"/>
      <c r="G1634" s="1220"/>
      <c r="H1634" s="1220"/>
      <c r="I1634" s="1220"/>
      <c r="J1634" s="1220"/>
      <c r="K1634" s="1220"/>
      <c r="L1634" s="1220"/>
      <c r="M1634" s="1220"/>
      <c r="N1634" s="1220"/>
      <c r="O1634" s="1220"/>
      <c r="P1634" s="1220"/>
      <c r="Q1634" s="1220"/>
      <c r="R1634" s="1220"/>
      <c r="S1634" s="1220"/>
      <c r="T1634" s="1220"/>
      <c r="U1634" s="1220"/>
      <c r="V1634" s="1221"/>
    </row>
    <row r="1635" spans="1:22" ht="16" customHeight="1">
      <c r="A1635" s="598"/>
      <c r="B1635" s="1114" t="s">
        <v>467</v>
      </c>
      <c r="C1635" s="1115"/>
      <c r="D1635" s="1119" t="str">
        <f>'statement of marks'!$H$3</f>
        <v>2015-16</v>
      </c>
      <c r="E1635" s="1119"/>
      <c r="F1635" s="1119"/>
      <c r="G1635" s="1119"/>
      <c r="H1635" s="1119"/>
      <c r="I1635" s="1119"/>
      <c r="J1635" s="1119"/>
      <c r="K1635" s="1119"/>
      <c r="L1635" s="1119"/>
      <c r="M1635" s="1119"/>
      <c r="N1635" s="1119"/>
      <c r="O1635" s="1119"/>
      <c r="P1635" s="1119"/>
      <c r="Q1635" s="1119"/>
      <c r="R1635" s="1119"/>
      <c r="S1635" s="1119"/>
      <c r="T1635" s="1119"/>
      <c r="U1635" s="1119"/>
      <c r="V1635" s="1196"/>
    </row>
    <row r="1636" spans="1:22" ht="16" customHeight="1">
      <c r="A1636" s="598"/>
      <c r="B1636" s="1114" t="s">
        <v>218</v>
      </c>
      <c r="C1636" s="1115"/>
      <c r="D1636" s="1115" t="str">
        <f>IF('statement of marks'!J58="","",'statement of marks'!J58)</f>
        <v/>
      </c>
      <c r="E1636" s="1115"/>
      <c r="F1636" s="1115"/>
      <c r="G1636" s="1115"/>
      <c r="H1636" s="1115"/>
      <c r="I1636" s="1115"/>
      <c r="J1636" s="1115"/>
      <c r="K1636" s="1115"/>
      <c r="L1636" s="1115"/>
      <c r="M1636" s="1115"/>
      <c r="N1636" s="1115"/>
      <c r="O1636" s="1115"/>
      <c r="P1636" s="1115"/>
      <c r="Q1636" s="1115"/>
      <c r="R1636" s="1115"/>
      <c r="S1636" s="1115"/>
      <c r="T1636" s="1115"/>
      <c r="U1636" s="1115"/>
      <c r="V1636" s="1197"/>
    </row>
    <row r="1637" spans="1:22" ht="16" customHeight="1">
      <c r="A1637" s="598"/>
      <c r="B1637" s="1114" t="s">
        <v>219</v>
      </c>
      <c r="C1637" s="1115"/>
      <c r="D1637" s="1115" t="str">
        <f>IF('statement of marks'!K58="","",'statement of marks'!K58)</f>
        <v/>
      </c>
      <c r="E1637" s="1115"/>
      <c r="F1637" s="1115"/>
      <c r="G1637" s="1115"/>
      <c r="H1637" s="1115"/>
      <c r="I1637" s="1115"/>
      <c r="J1637" s="1115"/>
      <c r="K1637" s="1115"/>
      <c r="L1637" s="1115"/>
      <c r="M1637" s="1115"/>
      <c r="N1637" s="1115"/>
      <c r="O1637" s="1115"/>
      <c r="P1637" s="1115"/>
      <c r="Q1637" s="1115"/>
      <c r="R1637" s="1115"/>
      <c r="S1637" s="1115"/>
      <c r="T1637" s="1115"/>
      <c r="U1637" s="1115"/>
      <c r="V1637" s="1197"/>
    </row>
    <row r="1638" spans="1:22" ht="16" customHeight="1">
      <c r="A1638" s="598"/>
      <c r="B1638" s="1114" t="s">
        <v>220</v>
      </c>
      <c r="C1638" s="1115"/>
      <c r="D1638" s="1115" t="str">
        <f>IF('statement of marks'!L58="","",'statement of marks'!L58)</f>
        <v/>
      </c>
      <c r="E1638" s="1115"/>
      <c r="F1638" s="1115"/>
      <c r="G1638" s="1115"/>
      <c r="H1638" s="1115"/>
      <c r="I1638" s="1115"/>
      <c r="J1638" s="1115"/>
      <c r="K1638" s="1115"/>
      <c r="L1638" s="1115"/>
      <c r="M1638" s="1115"/>
      <c r="N1638" s="1115"/>
      <c r="O1638" s="1115"/>
      <c r="P1638" s="1115"/>
      <c r="Q1638" s="1115"/>
      <c r="R1638" s="1115"/>
      <c r="S1638" s="1115"/>
      <c r="T1638" s="1115"/>
      <c r="U1638" s="1115"/>
      <c r="V1638" s="1197"/>
    </row>
    <row r="1639" spans="1:22" ht="16" customHeight="1">
      <c r="A1639" s="598"/>
      <c r="B1639" s="1114" t="s">
        <v>221</v>
      </c>
      <c r="C1639" s="1115"/>
      <c r="D1639" s="1119" t="str">
        <f>'statement of marks'!$G$3</f>
        <v>6 A</v>
      </c>
      <c r="E1639" s="1119"/>
      <c r="F1639" s="1119"/>
      <c r="G1639" s="1115" t="s">
        <v>9</v>
      </c>
      <c r="H1639" s="1115"/>
      <c r="I1639" s="1115"/>
      <c r="J1639" s="1119" t="str">
        <f>IF('statement of marks'!D58="","",'statement of marks'!D58)</f>
        <v/>
      </c>
      <c r="K1639" s="1119"/>
      <c r="L1639" s="1119"/>
      <c r="M1639" s="1115" t="s">
        <v>222</v>
      </c>
      <c r="N1639" s="1115"/>
      <c r="O1639" s="1115"/>
      <c r="P1639" s="1119" t="str">
        <f>IF('statement of marks'!F58="","",'statement of marks'!F58)</f>
        <v/>
      </c>
      <c r="Q1639" s="1119"/>
      <c r="R1639" s="1119"/>
      <c r="S1639" s="1214" t="str">
        <f>IF('statement of marks'!$J$3="","",'statement of marks'!$J$3)</f>
        <v xml:space="preserve">fo|ky; dk Mk;l dksM+ </v>
      </c>
      <c r="T1639" s="1214"/>
      <c r="U1639" s="1214"/>
      <c r="V1639" s="1215"/>
    </row>
    <row r="1640" spans="1:22" ht="16" customHeight="1">
      <c r="A1640" s="598"/>
      <c r="B1640" s="601" t="s">
        <v>0</v>
      </c>
      <c r="C1640" s="602"/>
      <c r="D1640" s="1121" t="str">
        <f>IF('statement of marks'!H58="","",'statement of marks'!H58)</f>
        <v/>
      </c>
      <c r="E1640" s="1121"/>
      <c r="F1640" s="1121"/>
      <c r="G1640" s="1115" t="str">
        <f>IF('statement of marks'!I58="","",'statement of marks'!I58)</f>
        <v/>
      </c>
      <c r="H1640" s="1115"/>
      <c r="I1640" s="1115"/>
      <c r="J1640" s="1115"/>
      <c r="K1640" s="1115"/>
      <c r="L1640" s="1115"/>
      <c r="M1640" s="1115"/>
      <c r="N1640" s="1115"/>
      <c r="O1640" s="1115"/>
      <c r="P1640" s="1115"/>
      <c r="Q1640" s="1115"/>
      <c r="R1640" s="1115"/>
      <c r="S1640" s="1190" t="str">
        <f>IF('statement of marks'!$K$3="","",'statement of marks'!$K$3)</f>
        <v xml:space="preserve">08291009401   </v>
      </c>
      <c r="T1640" s="1190"/>
      <c r="U1640" s="1190"/>
      <c r="V1640" s="1191"/>
    </row>
    <row r="1641" spans="1:22" ht="16" customHeight="1">
      <c r="A1641" s="598"/>
      <c r="B1641" s="561" t="s">
        <v>28</v>
      </c>
      <c r="C1641" s="603" t="s">
        <v>97</v>
      </c>
      <c r="D1641" s="1081" t="s">
        <v>1</v>
      </c>
      <c r="E1641" s="1081"/>
      <c r="F1641" s="1081"/>
      <c r="G1641" s="1081" t="s">
        <v>21</v>
      </c>
      <c r="H1641" s="1081"/>
      <c r="I1641" s="1081"/>
      <c r="J1641" s="1081" t="s">
        <v>68</v>
      </c>
      <c r="K1641" s="1081"/>
      <c r="L1641" s="1081"/>
      <c r="M1641" s="1081" t="s">
        <v>98</v>
      </c>
      <c r="N1641" s="1081"/>
      <c r="O1641" s="1081"/>
      <c r="P1641" s="1192" t="s">
        <v>278</v>
      </c>
      <c r="Q1641" s="1193" t="s">
        <v>459</v>
      </c>
      <c r="R1641" s="1193"/>
      <c r="S1641" s="1193"/>
      <c r="T1641" s="1194" t="s">
        <v>458</v>
      </c>
      <c r="U1641" s="1194"/>
      <c r="V1641" s="1195"/>
    </row>
    <row r="1642" spans="1:22" ht="16" customHeight="1">
      <c r="A1642" s="598"/>
      <c r="B1642" s="561"/>
      <c r="C1642" s="603"/>
      <c r="D1642" s="596" t="s">
        <v>468</v>
      </c>
      <c r="E1642" s="596" t="s">
        <v>469</v>
      </c>
      <c r="F1642" s="604" t="s">
        <v>2</v>
      </c>
      <c r="G1642" s="596" t="s">
        <v>468</v>
      </c>
      <c r="H1642" s="596" t="s">
        <v>469</v>
      </c>
      <c r="I1642" s="604" t="s">
        <v>2</v>
      </c>
      <c r="J1642" s="596" t="s">
        <v>468</v>
      </c>
      <c r="K1642" s="596" t="s">
        <v>469</v>
      </c>
      <c r="L1642" s="604" t="s">
        <v>2</v>
      </c>
      <c r="M1642" s="596" t="s">
        <v>468</v>
      </c>
      <c r="N1642" s="596" t="s">
        <v>469</v>
      </c>
      <c r="O1642" s="604" t="s">
        <v>2</v>
      </c>
      <c r="P1642" s="1192"/>
      <c r="Q1642" s="596" t="s">
        <v>468</v>
      </c>
      <c r="R1642" s="596" t="s">
        <v>469</v>
      </c>
      <c r="S1642" s="608" t="s">
        <v>2</v>
      </c>
      <c r="T1642" s="618" t="s">
        <v>304</v>
      </c>
      <c r="U1642" s="619" t="s">
        <v>5</v>
      </c>
      <c r="V1642" s="620" t="s">
        <v>464</v>
      </c>
    </row>
    <row r="1643" spans="1:22" ht="16" customHeight="1">
      <c r="A1643" s="599"/>
      <c r="B1643" s="1178" t="s">
        <v>3</v>
      </c>
      <c r="C1643" s="1179"/>
      <c r="D1643" s="579">
        <f>IF('statement of marks'!M$6="","",'statement of marks'!M$6)</f>
        <v>5</v>
      </c>
      <c r="E1643" s="579">
        <f>IF('statement of marks'!N$6="","",'statement of marks'!N$6)</f>
        <v>5</v>
      </c>
      <c r="F1643" s="605">
        <f>IF('statement of marks'!O$6="","",'statement of marks'!O$6)</f>
        <v>10</v>
      </c>
      <c r="G1643" s="579">
        <f>IF('statement of marks'!P$6="","",'statement of marks'!P$6)</f>
        <v>5</v>
      </c>
      <c r="H1643" s="579">
        <f>IF('statement of marks'!Q$6="","",'statement of marks'!Q$6)</f>
        <v>5</v>
      </c>
      <c r="I1643" s="605">
        <f>IF('statement of marks'!R$6="","",'statement of marks'!R$6)</f>
        <v>10</v>
      </c>
      <c r="J1643" s="579">
        <f>IF('statement of marks'!S$6="","",'statement of marks'!S$6)</f>
        <v>5</v>
      </c>
      <c r="K1643" s="579">
        <f>IF('statement of marks'!T$6="","",'statement of marks'!T$6)</f>
        <v>5</v>
      </c>
      <c r="L1643" s="605">
        <f>IF('statement of marks'!U$6="","",'statement of marks'!U$6)</f>
        <v>10</v>
      </c>
      <c r="M1643" s="579">
        <f>IF('statement of marks'!W$6="","",'statement of marks'!W$6)</f>
        <v>50</v>
      </c>
      <c r="N1643" s="579">
        <f>IF('statement of marks'!X$6="","",'statement of marks'!X$6)</f>
        <v>20</v>
      </c>
      <c r="O1643" s="605">
        <f>IF('statement of marks'!Y$6="","",'statement of marks'!Y$6)</f>
        <v>70</v>
      </c>
      <c r="P1643" s="580">
        <f>IF('statement of marks'!Z$6="","",'statement of marks'!Z$6)</f>
        <v>100</v>
      </c>
      <c r="Q1643" s="579">
        <f>IF('statement of marks'!AA$6="","",'statement of marks'!AA$6)</f>
        <v>70</v>
      </c>
      <c r="R1643" s="579">
        <f>IF('statement of marks'!AB$6="","",'statement of marks'!AB$6)</f>
        <v>30</v>
      </c>
      <c r="S1643" s="605">
        <f>IF('statement of marks'!AC$6="","",'statement of marks'!AC$6)</f>
        <v>100</v>
      </c>
      <c r="T1643" s="615">
        <f>IF('statement of marks'!AD$6="","",'statement of marks'!AD$6)</f>
        <v>200</v>
      </c>
      <c r="U1643" s="615" t="str">
        <f>IF('statement of marks'!AE$6="","",'statement of marks'!AE$6)</f>
        <v/>
      </c>
      <c r="V1643" s="621" t="str">
        <f>IF('statement of marks'!AF$6="","",'statement of marks'!AF$6)</f>
        <v/>
      </c>
    </row>
    <row r="1644" spans="1:22" ht="16" customHeight="1">
      <c r="A1644" s="598"/>
      <c r="B1644" s="1114" t="str">
        <f>IF('statement of marks'!$M$3="","",'statement of marks'!$M$3)</f>
        <v>fgUnh</v>
      </c>
      <c r="C1644" s="1115"/>
      <c r="D1644" s="275" t="str">
        <f>IF('statement of marks'!M58="","",'statement of marks'!M58)</f>
        <v/>
      </c>
      <c r="E1644" s="275" t="str">
        <f>IF('statement of marks'!N58="","",'statement of marks'!N58)</f>
        <v/>
      </c>
      <c r="F1644" s="606" t="str">
        <f>IF('statement of marks'!O58="","",'statement of marks'!O58)</f>
        <v/>
      </c>
      <c r="G1644" s="275" t="str">
        <f>IF('statement of marks'!P58="","",'statement of marks'!P58)</f>
        <v/>
      </c>
      <c r="H1644" s="275" t="str">
        <f>IF('statement of marks'!Q58="","",'statement of marks'!Q58)</f>
        <v/>
      </c>
      <c r="I1644" s="606" t="str">
        <f>IF('statement of marks'!R58="","",'statement of marks'!R58)</f>
        <v/>
      </c>
      <c r="J1644" s="275" t="str">
        <f>IF('statement of marks'!S58="","",'statement of marks'!S58)</f>
        <v/>
      </c>
      <c r="K1644" s="275" t="str">
        <f>IF('statement of marks'!T58="","",'statement of marks'!T58)</f>
        <v/>
      </c>
      <c r="L1644" s="606" t="str">
        <f>IF('statement of marks'!U58="","",'statement of marks'!U58)</f>
        <v/>
      </c>
      <c r="M1644" s="275" t="str">
        <f>IF('statement of marks'!W58="","",'statement of marks'!W58)</f>
        <v/>
      </c>
      <c r="N1644" s="275" t="str">
        <f>IF('statement of marks'!X58="","",'statement of marks'!X58)</f>
        <v/>
      </c>
      <c r="O1644" s="606" t="str">
        <f>IF('statement of marks'!Y58="","",'statement of marks'!Y58)</f>
        <v/>
      </c>
      <c r="P1644" s="277" t="str">
        <f>IF('statement of marks'!Z58="","",'statement of marks'!Z58)</f>
        <v/>
      </c>
      <c r="Q1644" s="275" t="str">
        <f>IF('statement of marks'!AA58="","",'statement of marks'!AA58)</f>
        <v/>
      </c>
      <c r="R1644" s="275" t="str">
        <f>IF('statement of marks'!AB58="","",'statement of marks'!AB58)</f>
        <v/>
      </c>
      <c r="S1644" s="606" t="str">
        <f>IF('statement of marks'!AC58="","",'statement of marks'!AC58)</f>
        <v/>
      </c>
      <c r="T1644" s="578" t="str">
        <f>IF('statement of marks'!AD58="","",'statement of marks'!AD58)</f>
        <v/>
      </c>
      <c r="U1644" s="578" t="str">
        <f>IF('statement of marks'!AE58="","",'statement of marks'!AE58)</f>
        <v/>
      </c>
      <c r="V1644" s="612" t="str">
        <f>IF('statement of marks'!AF58="","",'statement of marks'!AF58)</f>
        <v/>
      </c>
    </row>
    <row r="1645" spans="1:22" ht="16" customHeight="1">
      <c r="A1645" s="598"/>
      <c r="B1645" s="1114" t="str">
        <f>IF('statement of marks'!$AI$3="","",'statement of marks'!$AI$3)</f>
        <v>vaxszth</v>
      </c>
      <c r="C1645" s="1115"/>
      <c r="D1645" s="275" t="str">
        <f>IF('statement of marks'!AI58="","",'statement of marks'!AI58)</f>
        <v/>
      </c>
      <c r="E1645" s="275" t="str">
        <f>IF('statement of marks'!AJ58="","",'statement of marks'!AJ58)</f>
        <v/>
      </c>
      <c r="F1645" s="606" t="str">
        <f>IF('statement of marks'!AK58="","",'statement of marks'!AK58)</f>
        <v/>
      </c>
      <c r="G1645" s="275" t="str">
        <f>IF('statement of marks'!AL58="","",'statement of marks'!AL58)</f>
        <v/>
      </c>
      <c r="H1645" s="275" t="str">
        <f>IF('statement of marks'!AM58="","",'statement of marks'!AM58)</f>
        <v/>
      </c>
      <c r="I1645" s="606" t="str">
        <f>IF('statement of marks'!AN58="","",'statement of marks'!AN58)</f>
        <v/>
      </c>
      <c r="J1645" s="275" t="str">
        <f>IF('statement of marks'!AO58="","",'statement of marks'!AO58)</f>
        <v/>
      </c>
      <c r="K1645" s="275" t="str">
        <f>IF('statement of marks'!AP58="","",'statement of marks'!AP58)</f>
        <v/>
      </c>
      <c r="L1645" s="606" t="str">
        <f>IF('statement of marks'!AQ58="","",'statement of marks'!AQ58)</f>
        <v/>
      </c>
      <c r="M1645" s="275" t="str">
        <f>IF('statement of marks'!AS58="","",'statement of marks'!AS58)</f>
        <v/>
      </c>
      <c r="N1645" s="275" t="str">
        <f>IF('statement of marks'!AT58="","",'statement of marks'!AT58)</f>
        <v/>
      </c>
      <c r="O1645" s="606" t="str">
        <f>IF('statement of marks'!AU58="","",'statement of marks'!AU58)</f>
        <v/>
      </c>
      <c r="P1645" s="277" t="str">
        <f>IF('statement of marks'!AV58="","",'statement of marks'!AV58)</f>
        <v/>
      </c>
      <c r="Q1645" s="275" t="str">
        <f>IF('statement of marks'!AW58="","",'statement of marks'!AW58)</f>
        <v/>
      </c>
      <c r="R1645" s="275" t="str">
        <f>IF('statement of marks'!AX58="","",'statement of marks'!AX58)</f>
        <v/>
      </c>
      <c r="S1645" s="606" t="str">
        <f>IF('statement of marks'!AY58="","",'statement of marks'!AY58)</f>
        <v/>
      </c>
      <c r="T1645" s="578" t="str">
        <f>IF('statement of marks'!AZ58="","",'statement of marks'!AZ58)</f>
        <v/>
      </c>
      <c r="U1645" s="578" t="str">
        <f>IF('statement of marks'!BA58="","",'statement of marks'!BA58)</f>
        <v/>
      </c>
      <c r="V1645" s="612" t="str">
        <f>IF('statement of marks'!BB58="","",'statement of marks'!BB58)</f>
        <v/>
      </c>
    </row>
    <row r="1646" spans="1:22" ht="16" customHeight="1">
      <c r="A1646" s="598"/>
      <c r="B1646" s="1114" t="str">
        <f>IF('statement of marks'!BE58="s","laLd`r",IF('statement of marks'!BE58="u","mnwZ",IF('statement of marks'!BE58="g","xqtjkrh",IF('statement of marks'!BE58="p","iatkch",IF('statement of marks'!BE58="sd","fla/kh","r`rh; Hkk""kk")))))</f>
        <v>r`rh; Hkk"kk</v>
      </c>
      <c r="C1646" s="1115"/>
      <c r="D1646" s="275" t="str">
        <f>IF('statement of marks'!BF58="","",'statement of marks'!BF58)</f>
        <v/>
      </c>
      <c r="E1646" s="275" t="str">
        <f>IF('statement of marks'!BG58="","",'statement of marks'!BG58)</f>
        <v/>
      </c>
      <c r="F1646" s="606" t="str">
        <f>IF('statement of marks'!BH58="","",'statement of marks'!BH58)</f>
        <v/>
      </c>
      <c r="G1646" s="275" t="str">
        <f>IF('statement of marks'!BI58="","",'statement of marks'!BI58)</f>
        <v/>
      </c>
      <c r="H1646" s="275" t="str">
        <f>IF('statement of marks'!BJ58="","",'statement of marks'!BJ58)</f>
        <v/>
      </c>
      <c r="I1646" s="606" t="str">
        <f>IF('statement of marks'!BK58="","",'statement of marks'!BK58)</f>
        <v/>
      </c>
      <c r="J1646" s="275" t="str">
        <f>IF('statement of marks'!BL58="","",'statement of marks'!BL58)</f>
        <v/>
      </c>
      <c r="K1646" s="275" t="str">
        <f>IF('statement of marks'!BM58="","",'statement of marks'!BM58)</f>
        <v/>
      </c>
      <c r="L1646" s="606" t="str">
        <f>IF('statement of marks'!BN58="","",'statement of marks'!BN58)</f>
        <v/>
      </c>
      <c r="M1646" s="275" t="str">
        <f>IF('statement of marks'!BP58="","",'statement of marks'!BP58)</f>
        <v/>
      </c>
      <c r="N1646" s="275" t="str">
        <f>IF('statement of marks'!BQ58="","",'statement of marks'!BQ58)</f>
        <v/>
      </c>
      <c r="O1646" s="606" t="str">
        <f>IF('statement of marks'!BR58="","",'statement of marks'!BR58)</f>
        <v/>
      </c>
      <c r="P1646" s="277" t="str">
        <f>IF('statement of marks'!BS58="","",'statement of marks'!BS58)</f>
        <v/>
      </c>
      <c r="Q1646" s="275" t="str">
        <f>IF('statement of marks'!BT58="","",'statement of marks'!BT58)</f>
        <v/>
      </c>
      <c r="R1646" s="275" t="str">
        <f>IF('statement of marks'!BU58="","",'statement of marks'!BU58)</f>
        <v/>
      </c>
      <c r="S1646" s="606" t="str">
        <f>IF('statement of marks'!BV58="","",'statement of marks'!BV58)</f>
        <v/>
      </c>
      <c r="T1646" s="578" t="str">
        <f>IF('statement of marks'!BW58="","",'statement of marks'!BW58)</f>
        <v/>
      </c>
      <c r="U1646" s="578" t="str">
        <f>IF('statement of marks'!BX58="","",'statement of marks'!BX58)</f>
        <v/>
      </c>
      <c r="V1646" s="612" t="str">
        <f>IF('statement of marks'!BY58="","",'statement of marks'!BY58)</f>
        <v/>
      </c>
    </row>
    <row r="1647" spans="1:22" ht="16" customHeight="1">
      <c r="A1647" s="598"/>
      <c r="B1647" s="1114" t="str">
        <f>IF('statement of marks'!$CB$3="","",'statement of marks'!$CB$3)</f>
        <v>xf.kr</v>
      </c>
      <c r="C1647" s="1115"/>
      <c r="D1647" s="275" t="str">
        <f>IF('statement of marks'!CB58="","",'statement of marks'!CB58)</f>
        <v/>
      </c>
      <c r="E1647" s="275" t="str">
        <f>IF('statement of marks'!CC58="","",'statement of marks'!CC58)</f>
        <v/>
      </c>
      <c r="F1647" s="606" t="str">
        <f>IF('statement of marks'!CD58="","",'statement of marks'!CD58)</f>
        <v/>
      </c>
      <c r="G1647" s="275" t="str">
        <f>IF('statement of marks'!CE58="","",'statement of marks'!CE58)</f>
        <v/>
      </c>
      <c r="H1647" s="275" t="str">
        <f>IF('statement of marks'!CF58="","",'statement of marks'!CF58)</f>
        <v/>
      </c>
      <c r="I1647" s="606" t="str">
        <f>IF('statement of marks'!CG58="","",'statement of marks'!CG58)</f>
        <v/>
      </c>
      <c r="J1647" s="275" t="str">
        <f>IF('statement of marks'!CH58="","",'statement of marks'!CH58)</f>
        <v/>
      </c>
      <c r="K1647" s="275" t="str">
        <f>IF('statement of marks'!CI58="","",'statement of marks'!CI58)</f>
        <v/>
      </c>
      <c r="L1647" s="606" t="str">
        <f>IF('statement of marks'!CJ58="","",'statement of marks'!CJ58)</f>
        <v/>
      </c>
      <c r="M1647" s="275" t="str">
        <f>IF('statement of marks'!CL58="","",'statement of marks'!CL58)</f>
        <v/>
      </c>
      <c r="N1647" s="275" t="str">
        <f>IF('statement of marks'!CM58="","",'statement of marks'!CM58)</f>
        <v/>
      </c>
      <c r="O1647" s="606" t="str">
        <f>IF('statement of marks'!CN58="","",'statement of marks'!CN58)</f>
        <v/>
      </c>
      <c r="P1647" s="277" t="str">
        <f>IF('statement of marks'!CO58="","",'statement of marks'!CO58)</f>
        <v/>
      </c>
      <c r="Q1647" s="275" t="str">
        <f>IF('statement of marks'!CP58="","",'statement of marks'!CP58)</f>
        <v/>
      </c>
      <c r="R1647" s="275" t="str">
        <f>IF('statement of marks'!CQ58="","",'statement of marks'!CQ58)</f>
        <v/>
      </c>
      <c r="S1647" s="606" t="str">
        <f>IF('statement of marks'!CR58="","",'statement of marks'!CR58)</f>
        <v/>
      </c>
      <c r="T1647" s="578" t="str">
        <f>IF('statement of marks'!CS58="","",'statement of marks'!CS58)</f>
        <v/>
      </c>
      <c r="U1647" s="578" t="str">
        <f>IF('statement of marks'!CT58="","",'statement of marks'!CT58)</f>
        <v/>
      </c>
      <c r="V1647" s="612" t="str">
        <f>IF('statement of marks'!CU58="","",'statement of marks'!CU58)</f>
        <v/>
      </c>
    </row>
    <row r="1648" spans="1:22" ht="16" customHeight="1">
      <c r="A1648" s="598"/>
      <c r="B1648" s="1114" t="str">
        <f>IF('statement of marks'!$CX$3="","",'statement of marks'!$CX$3)</f>
        <v>foKku</v>
      </c>
      <c r="C1648" s="1115"/>
      <c r="D1648" s="275" t="str">
        <f>IF('statement of marks'!CX58="","",'statement of marks'!CX58)</f>
        <v/>
      </c>
      <c r="E1648" s="275" t="str">
        <f>IF('statement of marks'!CY58="","",'statement of marks'!CY58)</f>
        <v/>
      </c>
      <c r="F1648" s="606" t="str">
        <f>IF('statement of marks'!CZ58="","",'statement of marks'!CZ58)</f>
        <v/>
      </c>
      <c r="G1648" s="275" t="str">
        <f>IF('statement of marks'!DA58="","",'statement of marks'!DA58)</f>
        <v/>
      </c>
      <c r="H1648" s="275" t="str">
        <f>IF('statement of marks'!DB58="","",'statement of marks'!DB58)</f>
        <v/>
      </c>
      <c r="I1648" s="606" t="str">
        <f>IF('statement of marks'!DC58="","",'statement of marks'!DC58)</f>
        <v/>
      </c>
      <c r="J1648" s="275" t="str">
        <f>IF('statement of marks'!DD58="","",'statement of marks'!DD58)</f>
        <v/>
      </c>
      <c r="K1648" s="275" t="str">
        <f>IF('statement of marks'!DE58="","",'statement of marks'!DE58)</f>
        <v/>
      </c>
      <c r="L1648" s="606" t="str">
        <f>IF('statement of marks'!DF58="","",'statement of marks'!DF58)</f>
        <v/>
      </c>
      <c r="M1648" s="275" t="str">
        <f>IF('statement of marks'!DH58="","",'statement of marks'!DH58)</f>
        <v/>
      </c>
      <c r="N1648" s="275" t="str">
        <f>IF('statement of marks'!DI58="","",'statement of marks'!DI58)</f>
        <v/>
      </c>
      <c r="O1648" s="606" t="str">
        <f>IF('statement of marks'!DJ58="","",'statement of marks'!DJ58)</f>
        <v/>
      </c>
      <c r="P1648" s="277" t="str">
        <f>IF('statement of marks'!DK58="","",'statement of marks'!DK58)</f>
        <v/>
      </c>
      <c r="Q1648" s="275" t="str">
        <f>IF('statement of marks'!DL58="","",'statement of marks'!DL58)</f>
        <v/>
      </c>
      <c r="R1648" s="275" t="str">
        <f>IF('statement of marks'!DM58="","",'statement of marks'!DM58)</f>
        <v/>
      </c>
      <c r="S1648" s="606" t="str">
        <f>IF('statement of marks'!DN58="","",'statement of marks'!DN58)</f>
        <v/>
      </c>
      <c r="T1648" s="578" t="str">
        <f>IF('statement of marks'!DO58="","",'statement of marks'!DO58)</f>
        <v/>
      </c>
      <c r="U1648" s="578" t="str">
        <f>IF('statement of marks'!DP58="","",'statement of marks'!DP58)</f>
        <v/>
      </c>
      <c r="V1648" s="612" t="str">
        <f>IF('statement of marks'!DQ58="","",'statement of marks'!DQ58)</f>
        <v/>
      </c>
    </row>
    <row r="1649" spans="1:22" ht="16" customHeight="1">
      <c r="A1649" s="598"/>
      <c r="B1649" s="1114" t="str">
        <f>IF('statement of marks'!$DT$3="","",'statement of marks'!$DT$3)</f>
        <v>lkekftd foKku</v>
      </c>
      <c r="C1649" s="1115"/>
      <c r="D1649" s="275" t="str">
        <f>IF('statement of marks'!DT58="","",'statement of marks'!DT58)</f>
        <v/>
      </c>
      <c r="E1649" s="275" t="str">
        <f>IF('statement of marks'!DU58="","",'statement of marks'!DU58)</f>
        <v/>
      </c>
      <c r="F1649" s="606" t="str">
        <f>IF('statement of marks'!DV58="","",'statement of marks'!DV58)</f>
        <v/>
      </c>
      <c r="G1649" s="275" t="str">
        <f>IF('statement of marks'!DW58="","",'statement of marks'!DW58)</f>
        <v/>
      </c>
      <c r="H1649" s="275" t="str">
        <f>IF('statement of marks'!DX58="","",'statement of marks'!DX58)</f>
        <v/>
      </c>
      <c r="I1649" s="606" t="str">
        <f>IF('statement of marks'!DY58="","",'statement of marks'!DY58)</f>
        <v/>
      </c>
      <c r="J1649" s="275" t="str">
        <f>IF('statement of marks'!DZ58="","",'statement of marks'!DZ58)</f>
        <v/>
      </c>
      <c r="K1649" s="275" t="str">
        <f>IF('statement of marks'!EA58="","",'statement of marks'!EA58)</f>
        <v/>
      </c>
      <c r="L1649" s="606" t="str">
        <f>IF('statement of marks'!EB58="","",'statement of marks'!EB58)</f>
        <v/>
      </c>
      <c r="M1649" s="275" t="str">
        <f>IF('statement of marks'!ED58="","",'statement of marks'!ED58)</f>
        <v/>
      </c>
      <c r="N1649" s="275" t="str">
        <f>IF('statement of marks'!EE58="","",'statement of marks'!EE58)</f>
        <v/>
      </c>
      <c r="O1649" s="606" t="str">
        <f>IF('statement of marks'!EF58="","",'statement of marks'!EF58)</f>
        <v/>
      </c>
      <c r="P1649" s="277" t="str">
        <f>IF('statement of marks'!EG58="","",'statement of marks'!EG58)</f>
        <v/>
      </c>
      <c r="Q1649" s="275" t="str">
        <f>IF('statement of marks'!EH58="","",'statement of marks'!EH58)</f>
        <v/>
      </c>
      <c r="R1649" s="275" t="str">
        <f>IF('statement of marks'!EI58="","",'statement of marks'!EI58)</f>
        <v/>
      </c>
      <c r="S1649" s="606" t="str">
        <f>IF('statement of marks'!EJ58="","",'statement of marks'!EJ58)</f>
        <v/>
      </c>
      <c r="T1649" s="578" t="str">
        <f>IF('statement of marks'!EK58="","",'statement of marks'!EK58)</f>
        <v/>
      </c>
      <c r="U1649" s="578" t="str">
        <f>IF('statement of marks'!EL58="","",'statement of marks'!EL58)</f>
        <v/>
      </c>
      <c r="V1649" s="612" t="str">
        <f>IF('statement of marks'!EM58="","",'statement of marks'!EM58)</f>
        <v/>
      </c>
    </row>
    <row r="1650" spans="1:22" ht="16" customHeight="1">
      <c r="A1650" s="598"/>
      <c r="B1650" s="1117" t="s">
        <v>271</v>
      </c>
      <c r="C1650" s="1118"/>
      <c r="D1650" s="1081" t="s">
        <v>1</v>
      </c>
      <c r="E1650" s="1081"/>
      <c r="F1650" s="1081"/>
      <c r="G1650" s="1081" t="s">
        <v>21</v>
      </c>
      <c r="H1650" s="1081"/>
      <c r="I1650" s="1081"/>
      <c r="J1650" s="1081" t="s">
        <v>272</v>
      </c>
      <c r="K1650" s="1081"/>
      <c r="L1650" s="1081"/>
      <c r="M1650" s="1081" t="s">
        <v>68</v>
      </c>
      <c r="N1650" s="1081"/>
      <c r="O1650" s="1081"/>
      <c r="P1650" s="1081" t="s">
        <v>463</v>
      </c>
      <c r="Q1650" s="1081"/>
      <c r="R1650" s="1081"/>
      <c r="S1650" s="609"/>
      <c r="T1650" s="1187" t="s">
        <v>458</v>
      </c>
      <c r="U1650" s="1188"/>
      <c r="V1650" s="1189"/>
    </row>
    <row r="1651" spans="1:22" ht="16" customHeight="1">
      <c r="A1651" s="599"/>
      <c r="B1651" s="1175" t="s">
        <v>3</v>
      </c>
      <c r="C1651" s="1176"/>
      <c r="D1651" s="1177">
        <f>IF('statement of marks'!EP$6="","",'statement of marks'!EP$6)</f>
        <v>20</v>
      </c>
      <c r="E1651" s="1177"/>
      <c r="F1651" s="1177"/>
      <c r="G1651" s="1177">
        <f>IF('statement of marks'!EQ$6="","",'statement of marks'!EQ$6)</f>
        <v>20</v>
      </c>
      <c r="H1651" s="1177"/>
      <c r="I1651" s="1177"/>
      <c r="J1651" s="1177">
        <f>IF('statement of marks'!ES$6="","",'statement of marks'!ES$6)</f>
        <v>20</v>
      </c>
      <c r="K1651" s="1177"/>
      <c r="L1651" s="1177"/>
      <c r="M1651" s="1177">
        <f>IF('statement of marks'!ER$6="","",'statement of marks'!ER$6)</f>
        <v>20</v>
      </c>
      <c r="N1651" s="1177"/>
      <c r="O1651" s="1177"/>
      <c r="P1651" s="1177">
        <f>IF('statement of marks'!ET$6="","",'statement of marks'!ET$6)</f>
        <v>20</v>
      </c>
      <c r="Q1651" s="1177"/>
      <c r="R1651" s="1177"/>
      <c r="S1651" s="610" t="str">
        <f>IF('statement of marks'!FE$6="","",'statement of marks'!EX$6)</f>
        <v/>
      </c>
      <c r="T1651" s="615">
        <f>IF('statement of marks'!EU$6="","",'statement of marks'!EU$6)</f>
        <v>100</v>
      </c>
      <c r="U1651" s="616" t="s">
        <v>5</v>
      </c>
      <c r="V1651" s="617" t="s">
        <v>464</v>
      </c>
    </row>
    <row r="1652" spans="1:22" ht="16" customHeight="1">
      <c r="A1652" s="598"/>
      <c r="B1652" s="1114" t="str">
        <f>IF('statement of marks'!$EP$3="","",'statement of marks'!$EP$3)</f>
        <v>dk;kZuqHko</v>
      </c>
      <c r="C1652" s="1115"/>
      <c r="D1652" s="1103" t="str">
        <f>IF('statement of marks'!EP58="","",'statement of marks'!EP58)</f>
        <v/>
      </c>
      <c r="E1652" s="1103"/>
      <c r="F1652" s="1103"/>
      <c r="G1652" s="1103" t="str">
        <f>IF('statement of marks'!EQ58="","",'statement of marks'!EQ58)</f>
        <v/>
      </c>
      <c r="H1652" s="1103"/>
      <c r="I1652" s="1103"/>
      <c r="J1652" s="1103" t="str">
        <f>IF('statement of marks'!ES58="","",'statement of marks'!ES58)</f>
        <v/>
      </c>
      <c r="K1652" s="1103"/>
      <c r="L1652" s="1103"/>
      <c r="M1652" s="1103" t="str">
        <f>IF('statement of marks'!ER58="","",'statement of marks'!ER58)</f>
        <v/>
      </c>
      <c r="N1652" s="1103"/>
      <c r="O1652" s="1103"/>
      <c r="P1652" s="1103" t="str">
        <f>IF('statement of marks'!ET58="","",'statement of marks'!ET58)</f>
        <v/>
      </c>
      <c r="Q1652" s="1103"/>
      <c r="R1652" s="1103"/>
      <c r="S1652" s="611"/>
      <c r="T1652" s="613" t="str">
        <f>IF('statement of marks'!EU58="","",'statement of marks'!EU58)</f>
        <v/>
      </c>
      <c r="U1652" s="613" t="str">
        <f>IF('statement of marks'!EV58="","",'statement of marks'!EV58)</f>
        <v/>
      </c>
      <c r="V1652" s="614" t="str">
        <f>IF('statement of marks'!EW58="","",'statement of marks'!EW58)</f>
        <v/>
      </c>
    </row>
    <row r="1653" spans="1:22" ht="16" customHeight="1">
      <c r="A1653" s="598"/>
      <c r="B1653" s="1112" t="str">
        <f>IF('statement of marks'!$EZ$3="","",'statement of marks'!$EZ$3)</f>
        <v>dyk f'k{kk</v>
      </c>
      <c r="C1653" s="1113"/>
      <c r="D1653" s="1103" t="str">
        <f>IF('statement of marks'!EZ58="","",'statement of marks'!EZ58)</f>
        <v/>
      </c>
      <c r="E1653" s="1103"/>
      <c r="F1653" s="1103"/>
      <c r="G1653" s="1103" t="str">
        <f>IF('statement of marks'!FA58="","",'statement of marks'!FA58)</f>
        <v/>
      </c>
      <c r="H1653" s="1103"/>
      <c r="I1653" s="1103"/>
      <c r="J1653" s="1103" t="str">
        <f>IF('statement of marks'!FC58="","",'statement of marks'!FC58)</f>
        <v/>
      </c>
      <c r="K1653" s="1103"/>
      <c r="L1653" s="1103"/>
      <c r="M1653" s="1103" t="str">
        <f>IF('statement of marks'!FB58="","",'statement of marks'!FB58)</f>
        <v/>
      </c>
      <c r="N1653" s="1103"/>
      <c r="O1653" s="1103"/>
      <c r="P1653" s="1103" t="str">
        <f>IF('statement of marks'!FD58="","",'statement of marks'!FD58)</f>
        <v/>
      </c>
      <c r="Q1653" s="1103"/>
      <c r="R1653" s="1103"/>
      <c r="S1653" s="611"/>
      <c r="T1653" s="613" t="str">
        <f>IF('statement of marks'!FE58="","",'statement of marks'!FE58)</f>
        <v/>
      </c>
      <c r="U1653" s="613" t="str">
        <f>IF('statement of marks'!FF58="","",'statement of marks'!FF58)</f>
        <v/>
      </c>
      <c r="V1653" s="614" t="str">
        <f>IF('statement of marks'!FG58="","",'statement of marks'!FG58)</f>
        <v/>
      </c>
    </row>
    <row r="1654" spans="1:22" ht="16" customHeight="1">
      <c r="A1654" s="598"/>
      <c r="B1654" s="1109" t="str">
        <f>IF('statement of marks'!$FJ$3="","",'statement of marks'!$FJ$3)</f>
        <v>LokLF; ,oe~ 'kkjhfjd f'k{kk</v>
      </c>
      <c r="C1654" s="1110"/>
      <c r="D1654" s="1103" t="str">
        <f>IF('statement of marks'!FJ58="","",'statement of marks'!FJ58)</f>
        <v/>
      </c>
      <c r="E1654" s="1103"/>
      <c r="F1654" s="1103"/>
      <c r="G1654" s="1103" t="str">
        <f>IF('statement of marks'!FK58="","",'statement of marks'!FK58)</f>
        <v/>
      </c>
      <c r="H1654" s="1103"/>
      <c r="I1654" s="1103"/>
      <c r="J1654" s="1103" t="str">
        <f>IF('statement of marks'!FM58="","",'statement of marks'!FM58)</f>
        <v/>
      </c>
      <c r="K1654" s="1103"/>
      <c r="L1654" s="1103"/>
      <c r="M1654" s="1103" t="str">
        <f>IF('statement of marks'!FL58="","",'statement of marks'!FL58)</f>
        <v/>
      </c>
      <c r="N1654" s="1103"/>
      <c r="O1654" s="1103"/>
      <c r="P1654" s="1103" t="str">
        <f>IF('statement of marks'!FN58="","",'statement of marks'!FN58)</f>
        <v/>
      </c>
      <c r="Q1654" s="1103"/>
      <c r="R1654" s="1103"/>
      <c r="S1654" s="611"/>
      <c r="T1654" s="613" t="str">
        <f>IF('statement of marks'!FO58="","",'statement of marks'!FO58)</f>
        <v/>
      </c>
      <c r="U1654" s="613" t="str">
        <f>IF('statement of marks'!FP58="","",'statement of marks'!FP58)</f>
        <v/>
      </c>
      <c r="V1654" s="614" t="str">
        <f>IF('statement of marks'!FQ58="","",'statement of marks'!FQ58)</f>
        <v/>
      </c>
    </row>
    <row r="1655" spans="1:22" ht="16" customHeight="1">
      <c r="A1655" s="598"/>
      <c r="B1655" s="1104" t="s">
        <v>273</v>
      </c>
      <c r="C1655" s="1105"/>
      <c r="D1655" s="1213" t="str">
        <f>details!$DZ$3</f>
        <v>vxLr rd</v>
      </c>
      <c r="E1655" s="1213"/>
      <c r="F1655" s="1213"/>
      <c r="G1655" s="1213" t="str">
        <f>details!$ED$3</f>
        <v>vDVwcj rd</v>
      </c>
      <c r="H1655" s="1213"/>
      <c r="I1655" s="1213"/>
      <c r="J1655" s="1213" t="str">
        <f>details!$EL$3</f>
        <v>Qjojh rd</v>
      </c>
      <c r="K1655" s="1213"/>
      <c r="L1655" s="1213"/>
      <c r="M1655" s="1213" t="str">
        <f>details!$EH$3</f>
        <v>fnlEcj rd</v>
      </c>
      <c r="N1655" s="1213"/>
      <c r="O1655" s="1213"/>
      <c r="P1655" s="1213" t="str">
        <f>details!$EP$3</f>
        <v>loZ ;ksx</v>
      </c>
      <c r="Q1655" s="1213"/>
      <c r="R1655" s="1213"/>
      <c r="S1655" s="1106" t="s">
        <v>475</v>
      </c>
      <c r="T1655" s="1107"/>
      <c r="U1655" s="1107"/>
      <c r="V1655" s="1180"/>
    </row>
    <row r="1656" spans="1:22" ht="16" customHeight="1">
      <c r="A1656" s="598"/>
      <c r="B1656" s="1100" t="s">
        <v>99</v>
      </c>
      <c r="C1656" s="1101"/>
      <c r="D1656" s="1102" t="str">
        <f>IF(details!EA58="","",details!EA58)</f>
        <v/>
      </c>
      <c r="E1656" s="1102"/>
      <c r="F1656" s="1102"/>
      <c r="G1656" s="1102" t="str">
        <f>IF(details!EE58="","",details!EE58)</f>
        <v/>
      </c>
      <c r="H1656" s="1102"/>
      <c r="I1656" s="1102"/>
      <c r="J1656" s="1102" t="str">
        <f>IF(details!EM58="","",details!EM58)</f>
        <v/>
      </c>
      <c r="K1656" s="1102"/>
      <c r="L1656" s="1102"/>
      <c r="M1656" s="1102" t="str">
        <f>IF(details!EI58="","",details!EI58)</f>
        <v/>
      </c>
      <c r="N1656" s="1102"/>
      <c r="O1656" s="1102"/>
      <c r="P1656" s="1102" t="str">
        <f>IF(details!EQ58="","",details!EQ58)</f>
        <v/>
      </c>
      <c r="Q1656" s="1102"/>
      <c r="R1656" s="1102"/>
      <c r="S1656" s="1181">
        <f>'statement of marks'!$HG$108</f>
        <v>42460</v>
      </c>
      <c r="T1656" s="1182"/>
      <c r="U1656" s="1182"/>
      <c r="V1656" s="1183"/>
    </row>
    <row r="1657" spans="1:22" ht="16" customHeight="1">
      <c r="A1657" s="598"/>
      <c r="B1657" s="1094" t="s">
        <v>15</v>
      </c>
      <c r="C1657" s="1095"/>
      <c r="D1657" s="1096" t="str">
        <f>IF(details!DZ58="","",details!DZ58)</f>
        <v/>
      </c>
      <c r="E1657" s="1096"/>
      <c r="F1657" s="1096"/>
      <c r="G1657" s="1096" t="str">
        <f>IF(details!ED58="","",details!ED58)</f>
        <v/>
      </c>
      <c r="H1657" s="1096"/>
      <c r="I1657" s="1096"/>
      <c r="J1657" s="1096" t="str">
        <f>IF(details!EL58="","",details!EL58)</f>
        <v/>
      </c>
      <c r="K1657" s="1096"/>
      <c r="L1657" s="1096"/>
      <c r="M1657" s="1096" t="str">
        <f>IF(details!EH58="","",details!EH58)</f>
        <v/>
      </c>
      <c r="N1657" s="1096"/>
      <c r="O1657" s="1096"/>
      <c r="P1657" s="1096" t="str">
        <f>IF(details!EP58="","",details!EP58)</f>
        <v/>
      </c>
      <c r="Q1657" s="1096"/>
      <c r="R1657" s="1096"/>
      <c r="S1657" s="1184"/>
      <c r="T1657" s="1185"/>
      <c r="U1657" s="1185"/>
      <c r="V1657" s="1186"/>
    </row>
    <row r="1658" spans="1:22" ht="16" customHeight="1">
      <c r="A1658" s="1206"/>
      <c r="B1658" s="1207" t="s">
        <v>473</v>
      </c>
      <c r="C1658" s="1208"/>
      <c r="D1658" s="1209" t="s">
        <v>3</v>
      </c>
      <c r="E1658" s="1209"/>
      <c r="F1658" s="1209"/>
      <c r="G1658" s="1209" t="s">
        <v>389</v>
      </c>
      <c r="H1658" s="1209"/>
      <c r="I1658" s="1209"/>
      <c r="J1658" s="1209" t="s">
        <v>5</v>
      </c>
      <c r="K1658" s="1209"/>
      <c r="L1658" s="1209"/>
      <c r="M1658" s="1209" t="s">
        <v>465</v>
      </c>
      <c r="N1658" s="1209"/>
      <c r="O1658" s="1209"/>
      <c r="P1658" s="1210" t="s">
        <v>306</v>
      </c>
      <c r="Q1658" s="1210"/>
      <c r="R1658" s="1210"/>
      <c r="S1658" s="1209" t="s">
        <v>473</v>
      </c>
      <c r="T1658" s="1209"/>
      <c r="U1658" s="1209"/>
      <c r="V1658" s="1211"/>
    </row>
    <row r="1659" spans="1:22" ht="16" customHeight="1">
      <c r="A1659" s="1206"/>
      <c r="B1659" s="1207"/>
      <c r="C1659" s="1208"/>
      <c r="D1659" s="1212" t="str">
        <f>'statement of marks'!HE58</f>
        <v/>
      </c>
      <c r="E1659" s="1212"/>
      <c r="F1659" s="1212"/>
      <c r="G1659" s="1212" t="str">
        <f>'statement of marks'!HF58</f>
        <v/>
      </c>
      <c r="H1659" s="1212"/>
      <c r="I1659" s="1212"/>
      <c r="J1659" s="1212" t="str">
        <f>'statement of marks'!HG58</f>
        <v/>
      </c>
      <c r="K1659" s="1212"/>
      <c r="L1659" s="1212"/>
      <c r="M1659" s="1212" t="str">
        <f>'statement of marks'!HJ58</f>
        <v/>
      </c>
      <c r="N1659" s="1212"/>
      <c r="O1659" s="1212"/>
      <c r="P1659" s="1212" t="str">
        <f>'statement of marks'!HI58</f>
        <v/>
      </c>
      <c r="Q1659" s="1212"/>
      <c r="R1659" s="1212"/>
      <c r="S1659" s="1209" t="str">
        <f>'statement of marks'!HD58</f>
        <v/>
      </c>
      <c r="T1659" s="1209"/>
      <c r="U1659" s="1209"/>
      <c r="V1659" s="1211"/>
    </row>
    <row r="1660" spans="1:22" ht="16" customHeight="1">
      <c r="A1660" s="598"/>
      <c r="B1660" s="1089" t="s">
        <v>100</v>
      </c>
      <c r="C1660" s="1090"/>
      <c r="D1660" s="1081"/>
      <c r="E1660" s="1081"/>
      <c r="F1660" s="1081"/>
      <c r="G1660" s="1081"/>
      <c r="H1660" s="1081"/>
      <c r="I1660" s="1081"/>
      <c r="J1660" s="1081"/>
      <c r="K1660" s="1081"/>
      <c r="L1660" s="1081"/>
      <c r="M1660" s="1081"/>
      <c r="N1660" s="1081"/>
      <c r="O1660" s="1081"/>
      <c r="P1660" s="1081"/>
      <c r="Q1660" s="1081"/>
      <c r="R1660" s="1081"/>
      <c r="S1660" s="1081"/>
      <c r="T1660" s="1081"/>
      <c r="U1660" s="1081"/>
      <c r="V1660" s="1205"/>
    </row>
    <row r="1661" spans="1:22" ht="16" customHeight="1">
      <c r="A1661" s="598"/>
      <c r="B1661" s="1087" t="s">
        <v>80</v>
      </c>
      <c r="C1661" s="1088"/>
      <c r="D1661" s="1081"/>
      <c r="E1661" s="1081"/>
      <c r="F1661" s="1081"/>
      <c r="G1661" s="1081"/>
      <c r="H1661" s="1081"/>
      <c r="I1661" s="1081"/>
      <c r="J1661" s="1081"/>
      <c r="K1661" s="1081"/>
      <c r="L1661" s="1081"/>
      <c r="M1661" s="1081"/>
      <c r="N1661" s="1081"/>
      <c r="O1661" s="1081"/>
      <c r="P1661" s="1081"/>
      <c r="Q1661" s="1081"/>
      <c r="R1661" s="1081"/>
      <c r="S1661" s="1081"/>
      <c r="T1661" s="1081"/>
      <c r="U1661" s="1081"/>
      <c r="V1661" s="1205"/>
    </row>
    <row r="1662" spans="1:22" ht="16" customHeight="1">
      <c r="A1662" s="598"/>
      <c r="B1662" s="1089" t="s">
        <v>466</v>
      </c>
      <c r="C1662" s="1090"/>
      <c r="D1662" s="1081"/>
      <c r="E1662" s="1081"/>
      <c r="F1662" s="1081"/>
      <c r="G1662" s="1081"/>
      <c r="H1662" s="1081"/>
      <c r="I1662" s="1081"/>
      <c r="J1662" s="1081"/>
      <c r="K1662" s="1081"/>
      <c r="L1662" s="1081"/>
      <c r="M1662" s="1081"/>
      <c r="N1662" s="1081"/>
      <c r="O1662" s="1081"/>
      <c r="P1662" s="1081" t="s">
        <v>466</v>
      </c>
      <c r="Q1662" s="1081"/>
      <c r="R1662" s="1081"/>
      <c r="S1662" s="1081"/>
      <c r="T1662" s="1081"/>
      <c r="U1662" s="1081"/>
      <c r="V1662" s="1205"/>
    </row>
    <row r="1663" spans="1:22" ht="16" customHeight="1">
      <c r="A1663" s="598"/>
      <c r="B1663" s="1085" t="s">
        <v>101</v>
      </c>
      <c r="C1663" s="1086"/>
      <c r="D1663" s="1081"/>
      <c r="E1663" s="1081"/>
      <c r="F1663" s="1081"/>
      <c r="G1663" s="1081"/>
      <c r="H1663" s="1081"/>
      <c r="I1663" s="1081"/>
      <c r="J1663" s="1081"/>
      <c r="K1663" s="1081"/>
      <c r="L1663" s="1081"/>
      <c r="M1663" s="1081"/>
      <c r="N1663" s="1081"/>
      <c r="O1663" s="1081"/>
      <c r="P1663" s="1081"/>
      <c r="Q1663" s="1081"/>
      <c r="R1663" s="1081"/>
      <c r="S1663" s="1198" t="s">
        <v>101</v>
      </c>
      <c r="T1663" s="1198"/>
      <c r="U1663" s="1198"/>
      <c r="V1663" s="1199"/>
    </row>
    <row r="1664" spans="1:22" ht="16" customHeight="1" thickBot="1">
      <c r="A1664" s="600"/>
      <c r="B1664" s="1200" t="s">
        <v>102</v>
      </c>
      <c r="C1664" s="1201"/>
      <c r="D1664" s="1202"/>
      <c r="E1664" s="1202"/>
      <c r="F1664" s="1202"/>
      <c r="G1664" s="1202"/>
      <c r="H1664" s="1202"/>
      <c r="I1664" s="1202"/>
      <c r="J1664" s="1202"/>
      <c r="K1664" s="1202"/>
      <c r="L1664" s="1202"/>
      <c r="M1664" s="1202"/>
      <c r="N1664" s="1202"/>
      <c r="O1664" s="1202"/>
      <c r="P1664" s="1202"/>
      <c r="Q1664" s="1202"/>
      <c r="R1664" s="1202"/>
      <c r="S1664" s="1203" t="s">
        <v>163</v>
      </c>
      <c r="T1664" s="1203"/>
      <c r="U1664" s="1203"/>
      <c r="V1664" s="1204"/>
    </row>
    <row r="1665" spans="1:22" ht="16" customHeight="1">
      <c r="A1665" s="597"/>
      <c r="B1665" s="1216" t="s">
        <v>47</v>
      </c>
      <c r="C1665" s="1217"/>
      <c r="D1665" s="1217"/>
      <c r="E1665" s="1217"/>
      <c r="F1665" s="1217"/>
      <c r="G1665" s="1217"/>
      <c r="H1665" s="1217"/>
      <c r="I1665" s="1217"/>
      <c r="J1665" s="1217"/>
      <c r="K1665" s="1217"/>
      <c r="L1665" s="1217"/>
      <c r="M1665" s="1217"/>
      <c r="N1665" s="1217"/>
      <c r="O1665" s="1217"/>
      <c r="P1665" s="1217"/>
      <c r="Q1665" s="1217"/>
      <c r="R1665" s="1217"/>
      <c r="S1665" s="1217"/>
      <c r="T1665" s="1217"/>
      <c r="U1665" s="1217"/>
      <c r="V1665" s="1218"/>
    </row>
    <row r="1666" spans="1:22" ht="16" customHeight="1">
      <c r="A1666" s="598"/>
      <c r="B1666" s="1219" t="str">
        <f>'statement of marks'!$A$1</f>
        <v>jk- ck- ek/;fed fo|ky; uohu] fuEckgsM+k</v>
      </c>
      <c r="C1666" s="1220"/>
      <c r="D1666" s="1220"/>
      <c r="E1666" s="1220"/>
      <c r="F1666" s="1220"/>
      <c r="G1666" s="1220"/>
      <c r="H1666" s="1220"/>
      <c r="I1666" s="1220"/>
      <c r="J1666" s="1220"/>
      <c r="K1666" s="1220"/>
      <c r="L1666" s="1220"/>
      <c r="M1666" s="1220"/>
      <c r="N1666" s="1220"/>
      <c r="O1666" s="1220"/>
      <c r="P1666" s="1220"/>
      <c r="Q1666" s="1220"/>
      <c r="R1666" s="1220"/>
      <c r="S1666" s="1220"/>
      <c r="T1666" s="1220"/>
      <c r="U1666" s="1220"/>
      <c r="V1666" s="1221"/>
    </row>
    <row r="1667" spans="1:22" ht="16" customHeight="1">
      <c r="A1667" s="598"/>
      <c r="B1667" s="1114" t="s">
        <v>467</v>
      </c>
      <c r="C1667" s="1115"/>
      <c r="D1667" s="1119" t="str">
        <f>'statement of marks'!$H$3</f>
        <v>2015-16</v>
      </c>
      <c r="E1667" s="1119"/>
      <c r="F1667" s="1119"/>
      <c r="G1667" s="1119"/>
      <c r="H1667" s="1119"/>
      <c r="I1667" s="1119"/>
      <c r="J1667" s="1119"/>
      <c r="K1667" s="1119"/>
      <c r="L1667" s="1119"/>
      <c r="M1667" s="1119"/>
      <c r="N1667" s="1119"/>
      <c r="O1667" s="1119"/>
      <c r="P1667" s="1119"/>
      <c r="Q1667" s="1119"/>
      <c r="R1667" s="1119"/>
      <c r="S1667" s="1119"/>
      <c r="T1667" s="1119"/>
      <c r="U1667" s="1119"/>
      <c r="V1667" s="1196"/>
    </row>
    <row r="1668" spans="1:22" ht="16" customHeight="1">
      <c r="A1668" s="598"/>
      <c r="B1668" s="1114" t="s">
        <v>218</v>
      </c>
      <c r="C1668" s="1115"/>
      <c r="D1668" s="1115" t="str">
        <f>IF('statement of marks'!J59="","",'statement of marks'!J59)</f>
        <v/>
      </c>
      <c r="E1668" s="1115"/>
      <c r="F1668" s="1115"/>
      <c r="G1668" s="1115"/>
      <c r="H1668" s="1115"/>
      <c r="I1668" s="1115"/>
      <c r="J1668" s="1115"/>
      <c r="K1668" s="1115"/>
      <c r="L1668" s="1115"/>
      <c r="M1668" s="1115"/>
      <c r="N1668" s="1115"/>
      <c r="O1668" s="1115"/>
      <c r="P1668" s="1115"/>
      <c r="Q1668" s="1115"/>
      <c r="R1668" s="1115"/>
      <c r="S1668" s="1115"/>
      <c r="T1668" s="1115"/>
      <c r="U1668" s="1115"/>
      <c r="V1668" s="1197"/>
    </row>
    <row r="1669" spans="1:22" ht="16" customHeight="1">
      <c r="A1669" s="598"/>
      <c r="B1669" s="1114" t="s">
        <v>219</v>
      </c>
      <c r="C1669" s="1115"/>
      <c r="D1669" s="1115" t="str">
        <f>IF('statement of marks'!K59="","",'statement of marks'!K59)</f>
        <v/>
      </c>
      <c r="E1669" s="1115"/>
      <c r="F1669" s="1115"/>
      <c r="G1669" s="1115"/>
      <c r="H1669" s="1115"/>
      <c r="I1669" s="1115"/>
      <c r="J1669" s="1115"/>
      <c r="K1669" s="1115"/>
      <c r="L1669" s="1115"/>
      <c r="M1669" s="1115"/>
      <c r="N1669" s="1115"/>
      <c r="O1669" s="1115"/>
      <c r="P1669" s="1115"/>
      <c r="Q1669" s="1115"/>
      <c r="R1669" s="1115"/>
      <c r="S1669" s="1115"/>
      <c r="T1669" s="1115"/>
      <c r="U1669" s="1115"/>
      <c r="V1669" s="1197"/>
    </row>
    <row r="1670" spans="1:22" ht="16" customHeight="1">
      <c r="A1670" s="598"/>
      <c r="B1670" s="1114" t="s">
        <v>220</v>
      </c>
      <c r="C1670" s="1115"/>
      <c r="D1670" s="1115" t="str">
        <f>IF('statement of marks'!L59="","",'statement of marks'!L59)</f>
        <v/>
      </c>
      <c r="E1670" s="1115"/>
      <c r="F1670" s="1115"/>
      <c r="G1670" s="1115"/>
      <c r="H1670" s="1115"/>
      <c r="I1670" s="1115"/>
      <c r="J1670" s="1115"/>
      <c r="K1670" s="1115"/>
      <c r="L1670" s="1115"/>
      <c r="M1670" s="1115"/>
      <c r="N1670" s="1115"/>
      <c r="O1670" s="1115"/>
      <c r="P1670" s="1115"/>
      <c r="Q1670" s="1115"/>
      <c r="R1670" s="1115"/>
      <c r="S1670" s="1115"/>
      <c r="T1670" s="1115"/>
      <c r="U1670" s="1115"/>
      <c r="V1670" s="1197"/>
    </row>
    <row r="1671" spans="1:22" ht="16" customHeight="1">
      <c r="A1671" s="598"/>
      <c r="B1671" s="1114" t="s">
        <v>221</v>
      </c>
      <c r="C1671" s="1115"/>
      <c r="D1671" s="1119" t="str">
        <f>'statement of marks'!$G$3</f>
        <v>6 A</v>
      </c>
      <c r="E1671" s="1119"/>
      <c r="F1671" s="1119"/>
      <c r="G1671" s="1115" t="s">
        <v>9</v>
      </c>
      <c r="H1671" s="1115"/>
      <c r="I1671" s="1115"/>
      <c r="J1671" s="1119" t="str">
        <f>IF('statement of marks'!D59="","",'statement of marks'!D59)</f>
        <v/>
      </c>
      <c r="K1671" s="1119"/>
      <c r="L1671" s="1119"/>
      <c r="M1671" s="1115" t="s">
        <v>222</v>
      </c>
      <c r="N1671" s="1115"/>
      <c r="O1671" s="1115"/>
      <c r="P1671" s="1119" t="str">
        <f>IF('statement of marks'!F59="","",'statement of marks'!F59)</f>
        <v/>
      </c>
      <c r="Q1671" s="1119"/>
      <c r="R1671" s="1119"/>
      <c r="S1671" s="1214" t="str">
        <f>IF('statement of marks'!$J$3="","",'statement of marks'!$J$3)</f>
        <v xml:space="preserve">fo|ky; dk Mk;l dksM+ </v>
      </c>
      <c r="T1671" s="1214"/>
      <c r="U1671" s="1214"/>
      <c r="V1671" s="1215"/>
    </row>
    <row r="1672" spans="1:22" ht="16" customHeight="1">
      <c r="A1672" s="598"/>
      <c r="B1672" s="601" t="s">
        <v>0</v>
      </c>
      <c r="C1672" s="602"/>
      <c r="D1672" s="1121" t="str">
        <f>IF('statement of marks'!H59="","",'statement of marks'!H59)</f>
        <v/>
      </c>
      <c r="E1672" s="1121"/>
      <c r="F1672" s="1121"/>
      <c r="G1672" s="1115" t="str">
        <f>IF('statement of marks'!I59="","",'statement of marks'!I59)</f>
        <v/>
      </c>
      <c r="H1672" s="1115"/>
      <c r="I1672" s="1115"/>
      <c r="J1672" s="1115"/>
      <c r="K1672" s="1115"/>
      <c r="L1672" s="1115"/>
      <c r="M1672" s="1115"/>
      <c r="N1672" s="1115"/>
      <c r="O1672" s="1115"/>
      <c r="P1672" s="1115"/>
      <c r="Q1672" s="1115"/>
      <c r="R1672" s="1115"/>
      <c r="S1672" s="1190" t="str">
        <f>IF('statement of marks'!$K$3="","",'statement of marks'!$K$3)</f>
        <v xml:space="preserve">08291009401   </v>
      </c>
      <c r="T1672" s="1190"/>
      <c r="U1672" s="1190"/>
      <c r="V1672" s="1191"/>
    </row>
    <row r="1673" spans="1:22" ht="16" customHeight="1">
      <c r="A1673" s="598"/>
      <c r="B1673" s="561" t="s">
        <v>28</v>
      </c>
      <c r="C1673" s="603" t="s">
        <v>97</v>
      </c>
      <c r="D1673" s="1081" t="s">
        <v>1</v>
      </c>
      <c r="E1673" s="1081"/>
      <c r="F1673" s="1081"/>
      <c r="G1673" s="1081" t="s">
        <v>21</v>
      </c>
      <c r="H1673" s="1081"/>
      <c r="I1673" s="1081"/>
      <c r="J1673" s="1081" t="s">
        <v>68</v>
      </c>
      <c r="K1673" s="1081"/>
      <c r="L1673" s="1081"/>
      <c r="M1673" s="1081" t="s">
        <v>98</v>
      </c>
      <c r="N1673" s="1081"/>
      <c r="O1673" s="1081"/>
      <c r="P1673" s="1192" t="s">
        <v>278</v>
      </c>
      <c r="Q1673" s="1193" t="s">
        <v>459</v>
      </c>
      <c r="R1673" s="1193"/>
      <c r="S1673" s="1193"/>
      <c r="T1673" s="1194" t="s">
        <v>458</v>
      </c>
      <c r="U1673" s="1194"/>
      <c r="V1673" s="1195"/>
    </row>
    <row r="1674" spans="1:22" ht="16" customHeight="1">
      <c r="A1674" s="598"/>
      <c r="B1674" s="561"/>
      <c r="C1674" s="603"/>
      <c r="D1674" s="596" t="s">
        <v>468</v>
      </c>
      <c r="E1674" s="596" t="s">
        <v>469</v>
      </c>
      <c r="F1674" s="604" t="s">
        <v>2</v>
      </c>
      <c r="G1674" s="596" t="s">
        <v>468</v>
      </c>
      <c r="H1674" s="596" t="s">
        <v>469</v>
      </c>
      <c r="I1674" s="604" t="s">
        <v>2</v>
      </c>
      <c r="J1674" s="596" t="s">
        <v>468</v>
      </c>
      <c r="K1674" s="596" t="s">
        <v>469</v>
      </c>
      <c r="L1674" s="604" t="s">
        <v>2</v>
      </c>
      <c r="M1674" s="596" t="s">
        <v>468</v>
      </c>
      <c r="N1674" s="596" t="s">
        <v>469</v>
      </c>
      <c r="O1674" s="604" t="s">
        <v>2</v>
      </c>
      <c r="P1674" s="1192"/>
      <c r="Q1674" s="596" t="s">
        <v>468</v>
      </c>
      <c r="R1674" s="596" t="s">
        <v>469</v>
      </c>
      <c r="S1674" s="608" t="s">
        <v>2</v>
      </c>
      <c r="T1674" s="618" t="s">
        <v>304</v>
      </c>
      <c r="U1674" s="619" t="s">
        <v>5</v>
      </c>
      <c r="V1674" s="620" t="s">
        <v>464</v>
      </c>
    </row>
    <row r="1675" spans="1:22" ht="16" customHeight="1">
      <c r="A1675" s="599"/>
      <c r="B1675" s="1178" t="s">
        <v>3</v>
      </c>
      <c r="C1675" s="1179"/>
      <c r="D1675" s="579">
        <f>IF('statement of marks'!M$6="","",'statement of marks'!M$6)</f>
        <v>5</v>
      </c>
      <c r="E1675" s="579">
        <f>IF('statement of marks'!N$6="","",'statement of marks'!N$6)</f>
        <v>5</v>
      </c>
      <c r="F1675" s="605">
        <f>IF('statement of marks'!O$6="","",'statement of marks'!O$6)</f>
        <v>10</v>
      </c>
      <c r="G1675" s="579">
        <f>IF('statement of marks'!P$6="","",'statement of marks'!P$6)</f>
        <v>5</v>
      </c>
      <c r="H1675" s="579">
        <f>IF('statement of marks'!Q$6="","",'statement of marks'!Q$6)</f>
        <v>5</v>
      </c>
      <c r="I1675" s="605">
        <f>IF('statement of marks'!R$6="","",'statement of marks'!R$6)</f>
        <v>10</v>
      </c>
      <c r="J1675" s="579">
        <f>IF('statement of marks'!S$6="","",'statement of marks'!S$6)</f>
        <v>5</v>
      </c>
      <c r="K1675" s="579">
        <f>IF('statement of marks'!T$6="","",'statement of marks'!T$6)</f>
        <v>5</v>
      </c>
      <c r="L1675" s="605">
        <f>IF('statement of marks'!U$6="","",'statement of marks'!U$6)</f>
        <v>10</v>
      </c>
      <c r="M1675" s="579">
        <f>IF('statement of marks'!W$6="","",'statement of marks'!W$6)</f>
        <v>50</v>
      </c>
      <c r="N1675" s="579">
        <f>IF('statement of marks'!X$6="","",'statement of marks'!X$6)</f>
        <v>20</v>
      </c>
      <c r="O1675" s="605">
        <f>IF('statement of marks'!Y$6="","",'statement of marks'!Y$6)</f>
        <v>70</v>
      </c>
      <c r="P1675" s="580">
        <f>IF('statement of marks'!Z$6="","",'statement of marks'!Z$6)</f>
        <v>100</v>
      </c>
      <c r="Q1675" s="579">
        <f>IF('statement of marks'!AA$6="","",'statement of marks'!AA$6)</f>
        <v>70</v>
      </c>
      <c r="R1675" s="579">
        <f>IF('statement of marks'!AB$6="","",'statement of marks'!AB$6)</f>
        <v>30</v>
      </c>
      <c r="S1675" s="605">
        <f>IF('statement of marks'!AC$6="","",'statement of marks'!AC$6)</f>
        <v>100</v>
      </c>
      <c r="T1675" s="615">
        <f>IF('statement of marks'!AD$6="","",'statement of marks'!AD$6)</f>
        <v>200</v>
      </c>
      <c r="U1675" s="615" t="str">
        <f>IF('statement of marks'!AE$6="","",'statement of marks'!AE$6)</f>
        <v/>
      </c>
      <c r="V1675" s="621" t="str">
        <f>IF('statement of marks'!AF$6="","",'statement of marks'!AF$6)</f>
        <v/>
      </c>
    </row>
    <row r="1676" spans="1:22" ht="16" customHeight="1">
      <c r="A1676" s="598"/>
      <c r="B1676" s="1114" t="str">
        <f>IF('statement of marks'!$M$3="","",'statement of marks'!$M$3)</f>
        <v>fgUnh</v>
      </c>
      <c r="C1676" s="1115"/>
      <c r="D1676" s="275" t="str">
        <f>IF('statement of marks'!M59="","",'statement of marks'!M59)</f>
        <v/>
      </c>
      <c r="E1676" s="275" t="str">
        <f>IF('statement of marks'!N59="","",'statement of marks'!N59)</f>
        <v/>
      </c>
      <c r="F1676" s="606" t="str">
        <f>IF('statement of marks'!O59="","",'statement of marks'!O59)</f>
        <v/>
      </c>
      <c r="G1676" s="275" t="str">
        <f>IF('statement of marks'!P59="","",'statement of marks'!P59)</f>
        <v/>
      </c>
      <c r="H1676" s="275" t="str">
        <f>IF('statement of marks'!Q59="","",'statement of marks'!Q59)</f>
        <v/>
      </c>
      <c r="I1676" s="606" t="str">
        <f>IF('statement of marks'!R59="","",'statement of marks'!R59)</f>
        <v/>
      </c>
      <c r="J1676" s="275" t="str">
        <f>IF('statement of marks'!S59="","",'statement of marks'!S59)</f>
        <v/>
      </c>
      <c r="K1676" s="275" t="str">
        <f>IF('statement of marks'!T59="","",'statement of marks'!T59)</f>
        <v/>
      </c>
      <c r="L1676" s="606" t="str">
        <f>IF('statement of marks'!U59="","",'statement of marks'!U59)</f>
        <v/>
      </c>
      <c r="M1676" s="275" t="str">
        <f>IF('statement of marks'!W59="","",'statement of marks'!W59)</f>
        <v/>
      </c>
      <c r="N1676" s="275" t="str">
        <f>IF('statement of marks'!X59="","",'statement of marks'!X59)</f>
        <v/>
      </c>
      <c r="O1676" s="606" t="str">
        <f>IF('statement of marks'!Y59="","",'statement of marks'!Y59)</f>
        <v/>
      </c>
      <c r="P1676" s="277" t="str">
        <f>IF('statement of marks'!Z59="","",'statement of marks'!Z59)</f>
        <v/>
      </c>
      <c r="Q1676" s="275" t="str">
        <f>IF('statement of marks'!AA59="","",'statement of marks'!AA59)</f>
        <v/>
      </c>
      <c r="R1676" s="275" t="str">
        <f>IF('statement of marks'!AB59="","",'statement of marks'!AB59)</f>
        <v/>
      </c>
      <c r="S1676" s="606" t="str">
        <f>IF('statement of marks'!AC59="","",'statement of marks'!AC59)</f>
        <v/>
      </c>
      <c r="T1676" s="578" t="str">
        <f>IF('statement of marks'!AD59="","",'statement of marks'!AD59)</f>
        <v/>
      </c>
      <c r="U1676" s="578" t="str">
        <f>IF('statement of marks'!AE59="","",'statement of marks'!AE59)</f>
        <v/>
      </c>
      <c r="V1676" s="612" t="str">
        <f>IF('statement of marks'!AF59="","",'statement of marks'!AF59)</f>
        <v/>
      </c>
    </row>
    <row r="1677" spans="1:22" ht="16" customHeight="1">
      <c r="A1677" s="598"/>
      <c r="B1677" s="1114" t="str">
        <f>IF('statement of marks'!$AI$3="","",'statement of marks'!$AI$3)</f>
        <v>vaxszth</v>
      </c>
      <c r="C1677" s="1115"/>
      <c r="D1677" s="275" t="str">
        <f>IF('statement of marks'!AI59="","",'statement of marks'!AI59)</f>
        <v/>
      </c>
      <c r="E1677" s="275" t="str">
        <f>IF('statement of marks'!AJ59="","",'statement of marks'!AJ59)</f>
        <v/>
      </c>
      <c r="F1677" s="606" t="str">
        <f>IF('statement of marks'!AK59="","",'statement of marks'!AK59)</f>
        <v/>
      </c>
      <c r="G1677" s="275" t="str">
        <f>IF('statement of marks'!AL59="","",'statement of marks'!AL59)</f>
        <v/>
      </c>
      <c r="H1677" s="275" t="str">
        <f>IF('statement of marks'!AM59="","",'statement of marks'!AM59)</f>
        <v/>
      </c>
      <c r="I1677" s="606" t="str">
        <f>IF('statement of marks'!AN59="","",'statement of marks'!AN59)</f>
        <v/>
      </c>
      <c r="J1677" s="275" t="str">
        <f>IF('statement of marks'!AO59="","",'statement of marks'!AO59)</f>
        <v/>
      </c>
      <c r="K1677" s="275" t="str">
        <f>IF('statement of marks'!AP59="","",'statement of marks'!AP59)</f>
        <v/>
      </c>
      <c r="L1677" s="606" t="str">
        <f>IF('statement of marks'!AQ59="","",'statement of marks'!AQ59)</f>
        <v/>
      </c>
      <c r="M1677" s="275" t="str">
        <f>IF('statement of marks'!AS59="","",'statement of marks'!AS59)</f>
        <v/>
      </c>
      <c r="N1677" s="275" t="str">
        <f>IF('statement of marks'!AT59="","",'statement of marks'!AT59)</f>
        <v/>
      </c>
      <c r="O1677" s="606" t="str">
        <f>IF('statement of marks'!AU59="","",'statement of marks'!AU59)</f>
        <v/>
      </c>
      <c r="P1677" s="277" t="str">
        <f>IF('statement of marks'!AV59="","",'statement of marks'!AV59)</f>
        <v/>
      </c>
      <c r="Q1677" s="275" t="str">
        <f>IF('statement of marks'!AW59="","",'statement of marks'!AW59)</f>
        <v/>
      </c>
      <c r="R1677" s="275" t="str">
        <f>IF('statement of marks'!AX59="","",'statement of marks'!AX59)</f>
        <v/>
      </c>
      <c r="S1677" s="606" t="str">
        <f>IF('statement of marks'!AY59="","",'statement of marks'!AY59)</f>
        <v/>
      </c>
      <c r="T1677" s="578" t="str">
        <f>IF('statement of marks'!AZ59="","",'statement of marks'!AZ59)</f>
        <v/>
      </c>
      <c r="U1677" s="578" t="str">
        <f>IF('statement of marks'!BA59="","",'statement of marks'!BA59)</f>
        <v/>
      </c>
      <c r="V1677" s="612" t="str">
        <f>IF('statement of marks'!BB59="","",'statement of marks'!BB59)</f>
        <v/>
      </c>
    </row>
    <row r="1678" spans="1:22" ht="16" customHeight="1">
      <c r="A1678" s="598"/>
      <c r="B1678" s="1114" t="str">
        <f>IF('statement of marks'!BE59="s","laLd`r",IF('statement of marks'!BE59="u","mnwZ",IF('statement of marks'!BE59="g","xqtjkrh",IF('statement of marks'!BE59="p","iatkch",IF('statement of marks'!BE59="sd","fla/kh","r`rh; Hkk""kk")))))</f>
        <v>r`rh; Hkk"kk</v>
      </c>
      <c r="C1678" s="1115"/>
      <c r="D1678" s="275" t="str">
        <f>IF('statement of marks'!BF59="","",'statement of marks'!BF59)</f>
        <v/>
      </c>
      <c r="E1678" s="275" t="str">
        <f>IF('statement of marks'!BG59="","",'statement of marks'!BG59)</f>
        <v/>
      </c>
      <c r="F1678" s="606" t="str">
        <f>IF('statement of marks'!BH59="","",'statement of marks'!BH59)</f>
        <v/>
      </c>
      <c r="G1678" s="275" t="str">
        <f>IF('statement of marks'!BI59="","",'statement of marks'!BI59)</f>
        <v/>
      </c>
      <c r="H1678" s="275" t="str">
        <f>IF('statement of marks'!BJ59="","",'statement of marks'!BJ59)</f>
        <v/>
      </c>
      <c r="I1678" s="606" t="str">
        <f>IF('statement of marks'!BK59="","",'statement of marks'!BK59)</f>
        <v/>
      </c>
      <c r="J1678" s="275" t="str">
        <f>IF('statement of marks'!BL59="","",'statement of marks'!BL59)</f>
        <v/>
      </c>
      <c r="K1678" s="275" t="str">
        <f>IF('statement of marks'!BM59="","",'statement of marks'!BM59)</f>
        <v/>
      </c>
      <c r="L1678" s="606" t="str">
        <f>IF('statement of marks'!BN59="","",'statement of marks'!BN59)</f>
        <v/>
      </c>
      <c r="M1678" s="275" t="str">
        <f>IF('statement of marks'!BP59="","",'statement of marks'!BP59)</f>
        <v/>
      </c>
      <c r="N1678" s="275" t="str">
        <f>IF('statement of marks'!BQ59="","",'statement of marks'!BQ59)</f>
        <v/>
      </c>
      <c r="O1678" s="606" t="str">
        <f>IF('statement of marks'!BR59="","",'statement of marks'!BR59)</f>
        <v/>
      </c>
      <c r="P1678" s="277" t="str">
        <f>IF('statement of marks'!BS59="","",'statement of marks'!BS59)</f>
        <v/>
      </c>
      <c r="Q1678" s="275" t="str">
        <f>IF('statement of marks'!BT59="","",'statement of marks'!BT59)</f>
        <v/>
      </c>
      <c r="R1678" s="275" t="str">
        <f>IF('statement of marks'!BU59="","",'statement of marks'!BU59)</f>
        <v/>
      </c>
      <c r="S1678" s="606" t="str">
        <f>IF('statement of marks'!BV59="","",'statement of marks'!BV59)</f>
        <v/>
      </c>
      <c r="T1678" s="578" t="str">
        <f>IF('statement of marks'!BW59="","",'statement of marks'!BW59)</f>
        <v/>
      </c>
      <c r="U1678" s="578" t="str">
        <f>IF('statement of marks'!BX59="","",'statement of marks'!BX59)</f>
        <v/>
      </c>
      <c r="V1678" s="612" t="str">
        <f>IF('statement of marks'!BY59="","",'statement of marks'!BY59)</f>
        <v/>
      </c>
    </row>
    <row r="1679" spans="1:22" ht="16" customHeight="1">
      <c r="A1679" s="598"/>
      <c r="B1679" s="1114" t="str">
        <f>IF('statement of marks'!$CB$3="","",'statement of marks'!$CB$3)</f>
        <v>xf.kr</v>
      </c>
      <c r="C1679" s="1115"/>
      <c r="D1679" s="275" t="str">
        <f>IF('statement of marks'!CB59="","",'statement of marks'!CB59)</f>
        <v/>
      </c>
      <c r="E1679" s="275" t="str">
        <f>IF('statement of marks'!CC59="","",'statement of marks'!CC59)</f>
        <v/>
      </c>
      <c r="F1679" s="606" t="str">
        <f>IF('statement of marks'!CD59="","",'statement of marks'!CD59)</f>
        <v/>
      </c>
      <c r="G1679" s="275" t="str">
        <f>IF('statement of marks'!CE59="","",'statement of marks'!CE59)</f>
        <v/>
      </c>
      <c r="H1679" s="275" t="str">
        <f>IF('statement of marks'!CF59="","",'statement of marks'!CF59)</f>
        <v/>
      </c>
      <c r="I1679" s="606" t="str">
        <f>IF('statement of marks'!CG59="","",'statement of marks'!CG59)</f>
        <v/>
      </c>
      <c r="J1679" s="275" t="str">
        <f>IF('statement of marks'!CH59="","",'statement of marks'!CH59)</f>
        <v/>
      </c>
      <c r="K1679" s="275" t="str">
        <f>IF('statement of marks'!CI59="","",'statement of marks'!CI59)</f>
        <v/>
      </c>
      <c r="L1679" s="606" t="str">
        <f>IF('statement of marks'!CJ59="","",'statement of marks'!CJ59)</f>
        <v/>
      </c>
      <c r="M1679" s="275" t="str">
        <f>IF('statement of marks'!CL59="","",'statement of marks'!CL59)</f>
        <v/>
      </c>
      <c r="N1679" s="275" t="str">
        <f>IF('statement of marks'!CM59="","",'statement of marks'!CM59)</f>
        <v/>
      </c>
      <c r="O1679" s="606" t="str">
        <f>IF('statement of marks'!CN59="","",'statement of marks'!CN59)</f>
        <v/>
      </c>
      <c r="P1679" s="277" t="str">
        <f>IF('statement of marks'!CO59="","",'statement of marks'!CO59)</f>
        <v/>
      </c>
      <c r="Q1679" s="275" t="str">
        <f>IF('statement of marks'!CP59="","",'statement of marks'!CP59)</f>
        <v/>
      </c>
      <c r="R1679" s="275" t="str">
        <f>IF('statement of marks'!CQ59="","",'statement of marks'!CQ59)</f>
        <v/>
      </c>
      <c r="S1679" s="606" t="str">
        <f>IF('statement of marks'!CR59="","",'statement of marks'!CR59)</f>
        <v/>
      </c>
      <c r="T1679" s="578" t="str">
        <f>IF('statement of marks'!CS59="","",'statement of marks'!CS59)</f>
        <v/>
      </c>
      <c r="U1679" s="578" t="str">
        <f>IF('statement of marks'!CT59="","",'statement of marks'!CT59)</f>
        <v/>
      </c>
      <c r="V1679" s="612" t="str">
        <f>IF('statement of marks'!CU59="","",'statement of marks'!CU59)</f>
        <v/>
      </c>
    </row>
    <row r="1680" spans="1:22" ht="16" customHeight="1">
      <c r="A1680" s="598"/>
      <c r="B1680" s="1114" t="str">
        <f>IF('statement of marks'!$CX$3="","",'statement of marks'!$CX$3)</f>
        <v>foKku</v>
      </c>
      <c r="C1680" s="1115"/>
      <c r="D1680" s="275" t="str">
        <f>IF('statement of marks'!CX59="","",'statement of marks'!CX59)</f>
        <v/>
      </c>
      <c r="E1680" s="275" t="str">
        <f>IF('statement of marks'!CY59="","",'statement of marks'!CY59)</f>
        <v/>
      </c>
      <c r="F1680" s="606" t="str">
        <f>IF('statement of marks'!CZ59="","",'statement of marks'!CZ59)</f>
        <v/>
      </c>
      <c r="G1680" s="275" t="str">
        <f>IF('statement of marks'!DA59="","",'statement of marks'!DA59)</f>
        <v/>
      </c>
      <c r="H1680" s="275" t="str">
        <f>IF('statement of marks'!DB59="","",'statement of marks'!DB59)</f>
        <v/>
      </c>
      <c r="I1680" s="606" t="str">
        <f>IF('statement of marks'!DC59="","",'statement of marks'!DC59)</f>
        <v/>
      </c>
      <c r="J1680" s="275" t="str">
        <f>IF('statement of marks'!DD59="","",'statement of marks'!DD59)</f>
        <v/>
      </c>
      <c r="K1680" s="275" t="str">
        <f>IF('statement of marks'!DE59="","",'statement of marks'!DE59)</f>
        <v/>
      </c>
      <c r="L1680" s="606" t="str">
        <f>IF('statement of marks'!DF59="","",'statement of marks'!DF59)</f>
        <v/>
      </c>
      <c r="M1680" s="275" t="str">
        <f>IF('statement of marks'!DH59="","",'statement of marks'!DH59)</f>
        <v/>
      </c>
      <c r="N1680" s="275" t="str">
        <f>IF('statement of marks'!DI59="","",'statement of marks'!DI59)</f>
        <v/>
      </c>
      <c r="O1680" s="606" t="str">
        <f>IF('statement of marks'!DJ59="","",'statement of marks'!DJ59)</f>
        <v/>
      </c>
      <c r="P1680" s="277" t="str">
        <f>IF('statement of marks'!DK59="","",'statement of marks'!DK59)</f>
        <v/>
      </c>
      <c r="Q1680" s="275" t="str">
        <f>IF('statement of marks'!DL59="","",'statement of marks'!DL59)</f>
        <v/>
      </c>
      <c r="R1680" s="275" t="str">
        <f>IF('statement of marks'!DM59="","",'statement of marks'!DM59)</f>
        <v/>
      </c>
      <c r="S1680" s="606" t="str">
        <f>IF('statement of marks'!DN59="","",'statement of marks'!DN59)</f>
        <v/>
      </c>
      <c r="T1680" s="578" t="str">
        <f>IF('statement of marks'!DO59="","",'statement of marks'!DO59)</f>
        <v/>
      </c>
      <c r="U1680" s="578" t="str">
        <f>IF('statement of marks'!DP59="","",'statement of marks'!DP59)</f>
        <v/>
      </c>
      <c r="V1680" s="612" t="str">
        <f>IF('statement of marks'!DQ59="","",'statement of marks'!DQ59)</f>
        <v/>
      </c>
    </row>
    <row r="1681" spans="1:22" ht="16" customHeight="1">
      <c r="A1681" s="598"/>
      <c r="B1681" s="1114" t="str">
        <f>IF('statement of marks'!$DT$3="","",'statement of marks'!$DT$3)</f>
        <v>lkekftd foKku</v>
      </c>
      <c r="C1681" s="1115"/>
      <c r="D1681" s="275" t="str">
        <f>IF('statement of marks'!DT59="","",'statement of marks'!DT59)</f>
        <v/>
      </c>
      <c r="E1681" s="275" t="str">
        <f>IF('statement of marks'!DU59="","",'statement of marks'!DU59)</f>
        <v/>
      </c>
      <c r="F1681" s="606" t="str">
        <f>IF('statement of marks'!DV59="","",'statement of marks'!DV59)</f>
        <v/>
      </c>
      <c r="G1681" s="275" t="str">
        <f>IF('statement of marks'!DW59="","",'statement of marks'!DW59)</f>
        <v/>
      </c>
      <c r="H1681" s="275" t="str">
        <f>IF('statement of marks'!DX59="","",'statement of marks'!DX59)</f>
        <v/>
      </c>
      <c r="I1681" s="606" t="str">
        <f>IF('statement of marks'!DY59="","",'statement of marks'!DY59)</f>
        <v/>
      </c>
      <c r="J1681" s="275" t="str">
        <f>IF('statement of marks'!DZ59="","",'statement of marks'!DZ59)</f>
        <v/>
      </c>
      <c r="K1681" s="275" t="str">
        <f>IF('statement of marks'!EA59="","",'statement of marks'!EA59)</f>
        <v/>
      </c>
      <c r="L1681" s="606" t="str">
        <f>IF('statement of marks'!EB59="","",'statement of marks'!EB59)</f>
        <v/>
      </c>
      <c r="M1681" s="275" t="str">
        <f>IF('statement of marks'!ED59="","",'statement of marks'!ED59)</f>
        <v/>
      </c>
      <c r="N1681" s="275" t="str">
        <f>IF('statement of marks'!EE59="","",'statement of marks'!EE59)</f>
        <v/>
      </c>
      <c r="O1681" s="606" t="str">
        <f>IF('statement of marks'!EF59="","",'statement of marks'!EF59)</f>
        <v/>
      </c>
      <c r="P1681" s="277" t="str">
        <f>IF('statement of marks'!EG59="","",'statement of marks'!EG59)</f>
        <v/>
      </c>
      <c r="Q1681" s="275" t="str">
        <f>IF('statement of marks'!EH59="","",'statement of marks'!EH59)</f>
        <v/>
      </c>
      <c r="R1681" s="275" t="str">
        <f>IF('statement of marks'!EI59="","",'statement of marks'!EI59)</f>
        <v/>
      </c>
      <c r="S1681" s="606" t="str">
        <f>IF('statement of marks'!EJ59="","",'statement of marks'!EJ59)</f>
        <v/>
      </c>
      <c r="T1681" s="578" t="str">
        <f>IF('statement of marks'!EK59="","",'statement of marks'!EK59)</f>
        <v/>
      </c>
      <c r="U1681" s="578" t="str">
        <f>IF('statement of marks'!EL59="","",'statement of marks'!EL59)</f>
        <v/>
      </c>
      <c r="V1681" s="612" t="str">
        <f>IF('statement of marks'!EM59="","",'statement of marks'!EM59)</f>
        <v/>
      </c>
    </row>
    <row r="1682" spans="1:22" ht="16" customHeight="1">
      <c r="A1682" s="598"/>
      <c r="B1682" s="1117" t="s">
        <v>271</v>
      </c>
      <c r="C1682" s="1118"/>
      <c r="D1682" s="1081" t="s">
        <v>1</v>
      </c>
      <c r="E1682" s="1081"/>
      <c r="F1682" s="1081"/>
      <c r="G1682" s="1081" t="s">
        <v>21</v>
      </c>
      <c r="H1682" s="1081"/>
      <c r="I1682" s="1081"/>
      <c r="J1682" s="1081" t="s">
        <v>272</v>
      </c>
      <c r="K1682" s="1081"/>
      <c r="L1682" s="1081"/>
      <c r="M1682" s="1081" t="s">
        <v>68</v>
      </c>
      <c r="N1682" s="1081"/>
      <c r="O1682" s="1081"/>
      <c r="P1682" s="1081" t="s">
        <v>463</v>
      </c>
      <c r="Q1682" s="1081"/>
      <c r="R1682" s="1081"/>
      <c r="S1682" s="609"/>
      <c r="T1682" s="1187" t="s">
        <v>458</v>
      </c>
      <c r="U1682" s="1188"/>
      <c r="V1682" s="1189"/>
    </row>
    <row r="1683" spans="1:22" ht="16" customHeight="1">
      <c r="A1683" s="599"/>
      <c r="B1683" s="1175" t="s">
        <v>3</v>
      </c>
      <c r="C1683" s="1176"/>
      <c r="D1683" s="1177">
        <f>IF('statement of marks'!EP$6="","",'statement of marks'!EP$6)</f>
        <v>20</v>
      </c>
      <c r="E1683" s="1177"/>
      <c r="F1683" s="1177"/>
      <c r="G1683" s="1177">
        <f>IF('statement of marks'!EQ$6="","",'statement of marks'!EQ$6)</f>
        <v>20</v>
      </c>
      <c r="H1683" s="1177"/>
      <c r="I1683" s="1177"/>
      <c r="J1683" s="1177">
        <f>IF('statement of marks'!ES$6="","",'statement of marks'!ES$6)</f>
        <v>20</v>
      </c>
      <c r="K1683" s="1177"/>
      <c r="L1683" s="1177"/>
      <c r="M1683" s="1177">
        <f>IF('statement of marks'!ER$6="","",'statement of marks'!ER$6)</f>
        <v>20</v>
      </c>
      <c r="N1683" s="1177"/>
      <c r="O1683" s="1177"/>
      <c r="P1683" s="1177">
        <f>IF('statement of marks'!ET$6="","",'statement of marks'!ET$6)</f>
        <v>20</v>
      </c>
      <c r="Q1683" s="1177"/>
      <c r="R1683" s="1177"/>
      <c r="S1683" s="610" t="str">
        <f>IF('statement of marks'!FE$6="","",'statement of marks'!EX$6)</f>
        <v/>
      </c>
      <c r="T1683" s="615">
        <f>IF('statement of marks'!EU$6="","",'statement of marks'!EU$6)</f>
        <v>100</v>
      </c>
      <c r="U1683" s="616" t="s">
        <v>5</v>
      </c>
      <c r="V1683" s="617" t="s">
        <v>464</v>
      </c>
    </row>
    <row r="1684" spans="1:22" ht="16" customHeight="1">
      <c r="A1684" s="598"/>
      <c r="B1684" s="1114" t="str">
        <f>IF('statement of marks'!$EP$3="","",'statement of marks'!$EP$3)</f>
        <v>dk;kZuqHko</v>
      </c>
      <c r="C1684" s="1115"/>
      <c r="D1684" s="1103" t="str">
        <f>IF('statement of marks'!EP59="","",'statement of marks'!EP59)</f>
        <v/>
      </c>
      <c r="E1684" s="1103"/>
      <c r="F1684" s="1103"/>
      <c r="G1684" s="1103" t="str">
        <f>IF('statement of marks'!EQ59="","",'statement of marks'!EQ59)</f>
        <v/>
      </c>
      <c r="H1684" s="1103"/>
      <c r="I1684" s="1103"/>
      <c r="J1684" s="1103" t="str">
        <f>IF('statement of marks'!ES59="","",'statement of marks'!ES59)</f>
        <v/>
      </c>
      <c r="K1684" s="1103"/>
      <c r="L1684" s="1103"/>
      <c r="M1684" s="1103" t="str">
        <f>IF('statement of marks'!ER59="","",'statement of marks'!ER59)</f>
        <v/>
      </c>
      <c r="N1684" s="1103"/>
      <c r="O1684" s="1103"/>
      <c r="P1684" s="1103" t="str">
        <f>IF('statement of marks'!ET59="","",'statement of marks'!ET59)</f>
        <v/>
      </c>
      <c r="Q1684" s="1103"/>
      <c r="R1684" s="1103"/>
      <c r="S1684" s="611"/>
      <c r="T1684" s="613" t="str">
        <f>IF('statement of marks'!EU59="","",'statement of marks'!EU59)</f>
        <v/>
      </c>
      <c r="U1684" s="613" t="str">
        <f>IF('statement of marks'!EV59="","",'statement of marks'!EV59)</f>
        <v/>
      </c>
      <c r="V1684" s="614" t="str">
        <f>IF('statement of marks'!EW59="","",'statement of marks'!EW59)</f>
        <v/>
      </c>
    </row>
    <row r="1685" spans="1:22" ht="16" customHeight="1">
      <c r="A1685" s="598"/>
      <c r="B1685" s="1112" t="str">
        <f>IF('statement of marks'!$EZ$3="","",'statement of marks'!$EZ$3)</f>
        <v>dyk f'k{kk</v>
      </c>
      <c r="C1685" s="1113"/>
      <c r="D1685" s="1103" t="str">
        <f>IF('statement of marks'!EZ59="","",'statement of marks'!EZ59)</f>
        <v/>
      </c>
      <c r="E1685" s="1103"/>
      <c r="F1685" s="1103"/>
      <c r="G1685" s="1103" t="str">
        <f>IF('statement of marks'!FA59="","",'statement of marks'!FA59)</f>
        <v/>
      </c>
      <c r="H1685" s="1103"/>
      <c r="I1685" s="1103"/>
      <c r="J1685" s="1103" t="str">
        <f>IF('statement of marks'!FC59="","",'statement of marks'!FC59)</f>
        <v/>
      </c>
      <c r="K1685" s="1103"/>
      <c r="L1685" s="1103"/>
      <c r="M1685" s="1103" t="str">
        <f>IF('statement of marks'!FB59="","",'statement of marks'!FB59)</f>
        <v/>
      </c>
      <c r="N1685" s="1103"/>
      <c r="O1685" s="1103"/>
      <c r="P1685" s="1103" t="str">
        <f>IF('statement of marks'!FD59="","",'statement of marks'!FD59)</f>
        <v/>
      </c>
      <c r="Q1685" s="1103"/>
      <c r="R1685" s="1103"/>
      <c r="S1685" s="611"/>
      <c r="T1685" s="613" t="str">
        <f>IF('statement of marks'!FE59="","",'statement of marks'!FE59)</f>
        <v/>
      </c>
      <c r="U1685" s="613" t="str">
        <f>IF('statement of marks'!FF59="","",'statement of marks'!FF59)</f>
        <v/>
      </c>
      <c r="V1685" s="614" t="str">
        <f>IF('statement of marks'!FG59="","",'statement of marks'!FG59)</f>
        <v/>
      </c>
    </row>
    <row r="1686" spans="1:22" ht="16" customHeight="1">
      <c r="A1686" s="598"/>
      <c r="B1686" s="1109" t="str">
        <f>IF('statement of marks'!$FJ$3="","",'statement of marks'!$FJ$3)</f>
        <v>LokLF; ,oe~ 'kkjhfjd f'k{kk</v>
      </c>
      <c r="C1686" s="1110"/>
      <c r="D1686" s="1103" t="str">
        <f>IF('statement of marks'!FJ59="","",'statement of marks'!FJ59)</f>
        <v/>
      </c>
      <c r="E1686" s="1103"/>
      <c r="F1686" s="1103"/>
      <c r="G1686" s="1103" t="str">
        <f>IF('statement of marks'!FK59="","",'statement of marks'!FK59)</f>
        <v/>
      </c>
      <c r="H1686" s="1103"/>
      <c r="I1686" s="1103"/>
      <c r="J1686" s="1103" t="str">
        <f>IF('statement of marks'!FM59="","",'statement of marks'!FM59)</f>
        <v/>
      </c>
      <c r="K1686" s="1103"/>
      <c r="L1686" s="1103"/>
      <c r="M1686" s="1103" t="str">
        <f>IF('statement of marks'!FL59="","",'statement of marks'!FL59)</f>
        <v/>
      </c>
      <c r="N1686" s="1103"/>
      <c r="O1686" s="1103"/>
      <c r="P1686" s="1103" t="str">
        <f>IF('statement of marks'!FN59="","",'statement of marks'!FN59)</f>
        <v/>
      </c>
      <c r="Q1686" s="1103"/>
      <c r="R1686" s="1103"/>
      <c r="S1686" s="611"/>
      <c r="T1686" s="613" t="str">
        <f>IF('statement of marks'!FO59="","",'statement of marks'!FO59)</f>
        <v/>
      </c>
      <c r="U1686" s="613" t="str">
        <f>IF('statement of marks'!FP59="","",'statement of marks'!FP59)</f>
        <v/>
      </c>
      <c r="V1686" s="614" t="str">
        <f>IF('statement of marks'!FQ59="","",'statement of marks'!FQ59)</f>
        <v/>
      </c>
    </row>
    <row r="1687" spans="1:22" ht="16" customHeight="1">
      <c r="A1687" s="598"/>
      <c r="B1687" s="1104" t="s">
        <v>273</v>
      </c>
      <c r="C1687" s="1105"/>
      <c r="D1687" s="1213" t="str">
        <f>details!$DZ$3</f>
        <v>vxLr rd</v>
      </c>
      <c r="E1687" s="1213"/>
      <c r="F1687" s="1213"/>
      <c r="G1687" s="1213" t="str">
        <f>details!$ED$3</f>
        <v>vDVwcj rd</v>
      </c>
      <c r="H1687" s="1213"/>
      <c r="I1687" s="1213"/>
      <c r="J1687" s="1213" t="str">
        <f>details!$EL$3</f>
        <v>Qjojh rd</v>
      </c>
      <c r="K1687" s="1213"/>
      <c r="L1687" s="1213"/>
      <c r="M1687" s="1213" t="str">
        <f>details!$EH$3</f>
        <v>fnlEcj rd</v>
      </c>
      <c r="N1687" s="1213"/>
      <c r="O1687" s="1213"/>
      <c r="P1687" s="1213" t="str">
        <f>details!$EP$3</f>
        <v>loZ ;ksx</v>
      </c>
      <c r="Q1687" s="1213"/>
      <c r="R1687" s="1213"/>
      <c r="S1687" s="1222" t="s">
        <v>475</v>
      </c>
      <c r="T1687" s="1223"/>
      <c r="U1687" s="1223"/>
      <c r="V1687" s="1224"/>
    </row>
    <row r="1688" spans="1:22" ht="16" customHeight="1">
      <c r="A1688" s="598"/>
      <c r="B1688" s="1100" t="s">
        <v>99</v>
      </c>
      <c r="C1688" s="1101"/>
      <c r="D1688" s="1102" t="str">
        <f>IF(details!EA59="","",details!EA59)</f>
        <v/>
      </c>
      <c r="E1688" s="1102"/>
      <c r="F1688" s="1102"/>
      <c r="G1688" s="1102" t="str">
        <f>IF(details!EE59="","",details!EE59)</f>
        <v/>
      </c>
      <c r="H1688" s="1102"/>
      <c r="I1688" s="1102"/>
      <c r="J1688" s="1102" t="str">
        <f>IF(details!EM59="","",details!EM59)</f>
        <v/>
      </c>
      <c r="K1688" s="1102"/>
      <c r="L1688" s="1102"/>
      <c r="M1688" s="1102" t="str">
        <f>IF(details!EI59="","",details!EI59)</f>
        <v/>
      </c>
      <c r="N1688" s="1102"/>
      <c r="O1688" s="1102"/>
      <c r="P1688" s="1102" t="str">
        <f>IF(details!EQ59="","",details!EQ59)</f>
        <v/>
      </c>
      <c r="Q1688" s="1102"/>
      <c r="R1688" s="1102"/>
      <c r="S1688" s="1225">
        <v>41757</v>
      </c>
      <c r="T1688" s="1226"/>
      <c r="U1688" s="1226"/>
      <c r="V1688" s="1227"/>
    </row>
    <row r="1689" spans="1:22" ht="16" customHeight="1">
      <c r="A1689" s="598"/>
      <c r="B1689" s="1094" t="s">
        <v>15</v>
      </c>
      <c r="C1689" s="1095"/>
      <c r="D1689" s="1096" t="str">
        <f>IF(details!DZ59="","",details!DZ59)</f>
        <v/>
      </c>
      <c r="E1689" s="1096"/>
      <c r="F1689" s="1096"/>
      <c r="G1689" s="1096" t="str">
        <f>IF(details!ED59="","",details!ED59)</f>
        <v/>
      </c>
      <c r="H1689" s="1096"/>
      <c r="I1689" s="1096"/>
      <c r="J1689" s="1096" t="str">
        <f>IF(details!EL59="","",details!EL59)</f>
        <v/>
      </c>
      <c r="K1689" s="1096"/>
      <c r="L1689" s="1096"/>
      <c r="M1689" s="1096" t="str">
        <f>IF(details!EH59="","",details!EH59)</f>
        <v/>
      </c>
      <c r="N1689" s="1096"/>
      <c r="O1689" s="1096"/>
      <c r="P1689" s="1096" t="str">
        <f>IF(details!EP59="","",details!EP59)</f>
        <v/>
      </c>
      <c r="Q1689" s="1096"/>
      <c r="R1689" s="1096"/>
      <c r="S1689" s="1228"/>
      <c r="T1689" s="1229"/>
      <c r="U1689" s="1229"/>
      <c r="V1689" s="1230"/>
    </row>
    <row r="1690" spans="1:22" ht="16" customHeight="1">
      <c r="A1690" s="1206"/>
      <c r="B1690" s="1207" t="s">
        <v>473</v>
      </c>
      <c r="C1690" s="1208"/>
      <c r="D1690" s="1209" t="s">
        <v>3</v>
      </c>
      <c r="E1690" s="1209"/>
      <c r="F1690" s="1209"/>
      <c r="G1690" s="1209" t="s">
        <v>389</v>
      </c>
      <c r="H1690" s="1209"/>
      <c r="I1690" s="1209"/>
      <c r="J1690" s="1209" t="s">
        <v>5</v>
      </c>
      <c r="K1690" s="1209"/>
      <c r="L1690" s="1209"/>
      <c r="M1690" s="1209" t="s">
        <v>465</v>
      </c>
      <c r="N1690" s="1209"/>
      <c r="O1690" s="1209"/>
      <c r="P1690" s="1210" t="s">
        <v>306</v>
      </c>
      <c r="Q1690" s="1210"/>
      <c r="R1690" s="1210"/>
      <c r="S1690" s="1209" t="s">
        <v>473</v>
      </c>
      <c r="T1690" s="1209"/>
      <c r="U1690" s="1209"/>
      <c r="V1690" s="1211"/>
    </row>
    <row r="1691" spans="1:22" ht="16" customHeight="1">
      <c r="A1691" s="1206"/>
      <c r="B1691" s="1207"/>
      <c r="C1691" s="1208"/>
      <c r="D1691" s="1212" t="str">
        <f>'statement of marks'!HE59</f>
        <v/>
      </c>
      <c r="E1691" s="1212"/>
      <c r="F1691" s="1212"/>
      <c r="G1691" s="1212" t="str">
        <f>'statement of marks'!HF59</f>
        <v/>
      </c>
      <c r="H1691" s="1212"/>
      <c r="I1691" s="1212"/>
      <c r="J1691" s="1212" t="str">
        <f>'statement of marks'!HG59</f>
        <v/>
      </c>
      <c r="K1691" s="1212"/>
      <c r="L1691" s="1212"/>
      <c r="M1691" s="1212" t="str">
        <f>'statement of marks'!HJ59</f>
        <v/>
      </c>
      <c r="N1691" s="1212"/>
      <c r="O1691" s="1212"/>
      <c r="P1691" s="1212" t="str">
        <f>'statement of marks'!HI59</f>
        <v/>
      </c>
      <c r="Q1691" s="1212"/>
      <c r="R1691" s="1212"/>
      <c r="S1691" s="1209" t="str">
        <f>'statement of marks'!HD59</f>
        <v/>
      </c>
      <c r="T1691" s="1209"/>
      <c r="U1691" s="1209"/>
      <c r="V1691" s="1211"/>
    </row>
    <row r="1692" spans="1:22" ht="16" customHeight="1">
      <c r="A1692" s="598"/>
      <c r="B1692" s="1089" t="s">
        <v>100</v>
      </c>
      <c r="C1692" s="1090"/>
      <c r="D1692" s="1081"/>
      <c r="E1692" s="1081"/>
      <c r="F1692" s="1081"/>
      <c r="G1692" s="1081"/>
      <c r="H1692" s="1081"/>
      <c r="I1692" s="1081"/>
      <c r="J1692" s="1081"/>
      <c r="K1692" s="1081"/>
      <c r="L1692" s="1081"/>
      <c r="M1692" s="1081"/>
      <c r="N1692" s="1081"/>
      <c r="O1692" s="1081"/>
      <c r="P1692" s="1081"/>
      <c r="Q1692" s="1081"/>
      <c r="R1692" s="1081"/>
      <c r="S1692" s="1081"/>
      <c r="T1692" s="1081"/>
      <c r="U1692" s="1081"/>
      <c r="V1692" s="1205"/>
    </row>
    <row r="1693" spans="1:22" ht="16" customHeight="1">
      <c r="A1693" s="598"/>
      <c r="B1693" s="1087" t="s">
        <v>80</v>
      </c>
      <c r="C1693" s="1088"/>
      <c r="D1693" s="1081"/>
      <c r="E1693" s="1081"/>
      <c r="F1693" s="1081"/>
      <c r="G1693" s="1081"/>
      <c r="H1693" s="1081"/>
      <c r="I1693" s="1081"/>
      <c r="J1693" s="1081"/>
      <c r="K1693" s="1081"/>
      <c r="L1693" s="1081"/>
      <c r="M1693" s="1081"/>
      <c r="N1693" s="1081"/>
      <c r="O1693" s="1081"/>
      <c r="P1693" s="1081"/>
      <c r="Q1693" s="1081"/>
      <c r="R1693" s="1081"/>
      <c r="S1693" s="1081"/>
      <c r="T1693" s="1081"/>
      <c r="U1693" s="1081"/>
      <c r="V1693" s="1205"/>
    </row>
    <row r="1694" spans="1:22" ht="16" customHeight="1">
      <c r="A1694" s="598"/>
      <c r="B1694" s="1089" t="s">
        <v>466</v>
      </c>
      <c r="C1694" s="1090"/>
      <c r="D1694" s="1081"/>
      <c r="E1694" s="1081"/>
      <c r="F1694" s="1081"/>
      <c r="G1694" s="1081"/>
      <c r="H1694" s="1081"/>
      <c r="I1694" s="1081"/>
      <c r="J1694" s="1081"/>
      <c r="K1694" s="1081"/>
      <c r="L1694" s="1081"/>
      <c r="M1694" s="1081"/>
      <c r="N1694" s="1081"/>
      <c r="O1694" s="1081"/>
      <c r="P1694" s="1081" t="s">
        <v>466</v>
      </c>
      <c r="Q1694" s="1081"/>
      <c r="R1694" s="1081"/>
      <c r="S1694" s="1081"/>
      <c r="T1694" s="1081"/>
      <c r="U1694" s="1081"/>
      <c r="V1694" s="1205"/>
    </row>
    <row r="1695" spans="1:22" ht="16" customHeight="1">
      <c r="A1695" s="598"/>
      <c r="B1695" s="1085" t="s">
        <v>101</v>
      </c>
      <c r="C1695" s="1086"/>
      <c r="D1695" s="1081"/>
      <c r="E1695" s="1081"/>
      <c r="F1695" s="1081"/>
      <c r="G1695" s="1081"/>
      <c r="H1695" s="1081"/>
      <c r="I1695" s="1081"/>
      <c r="J1695" s="1081"/>
      <c r="K1695" s="1081"/>
      <c r="L1695" s="1081"/>
      <c r="M1695" s="1081"/>
      <c r="N1695" s="1081"/>
      <c r="O1695" s="1081"/>
      <c r="P1695" s="1081"/>
      <c r="Q1695" s="1081"/>
      <c r="R1695" s="1081"/>
      <c r="S1695" s="1198" t="s">
        <v>101</v>
      </c>
      <c r="T1695" s="1198"/>
      <c r="U1695" s="1198"/>
      <c r="V1695" s="1199"/>
    </row>
    <row r="1696" spans="1:22" ht="16" customHeight="1" thickBot="1">
      <c r="A1696" s="600"/>
      <c r="B1696" s="1200" t="s">
        <v>102</v>
      </c>
      <c r="C1696" s="1201"/>
      <c r="D1696" s="1202"/>
      <c r="E1696" s="1202"/>
      <c r="F1696" s="1202"/>
      <c r="G1696" s="1202"/>
      <c r="H1696" s="1202"/>
      <c r="I1696" s="1202"/>
      <c r="J1696" s="1202"/>
      <c r="K1696" s="1202"/>
      <c r="L1696" s="1202"/>
      <c r="M1696" s="1202"/>
      <c r="N1696" s="1202"/>
      <c r="O1696" s="1202"/>
      <c r="P1696" s="1202"/>
      <c r="Q1696" s="1202"/>
      <c r="R1696" s="1202"/>
      <c r="S1696" s="1203" t="s">
        <v>163</v>
      </c>
      <c r="T1696" s="1203"/>
      <c r="U1696" s="1203"/>
      <c r="V1696" s="1204"/>
    </row>
    <row r="1697" spans="1:22" ht="16" customHeight="1">
      <c r="A1697" s="597"/>
      <c r="B1697" s="1216" t="s">
        <v>47</v>
      </c>
      <c r="C1697" s="1217"/>
      <c r="D1697" s="1217"/>
      <c r="E1697" s="1217"/>
      <c r="F1697" s="1217"/>
      <c r="G1697" s="1217"/>
      <c r="H1697" s="1217"/>
      <c r="I1697" s="1217"/>
      <c r="J1697" s="1217"/>
      <c r="K1697" s="1217"/>
      <c r="L1697" s="1217"/>
      <c r="M1697" s="1217"/>
      <c r="N1697" s="1217"/>
      <c r="O1697" s="1217"/>
      <c r="P1697" s="1217"/>
      <c r="Q1697" s="1217"/>
      <c r="R1697" s="1217"/>
      <c r="S1697" s="1217"/>
      <c r="T1697" s="1217"/>
      <c r="U1697" s="1217"/>
      <c r="V1697" s="1218"/>
    </row>
    <row r="1698" spans="1:22" ht="16" customHeight="1">
      <c r="A1698" s="598"/>
      <c r="B1698" s="1219" t="str">
        <f>'statement of marks'!$A$1</f>
        <v>jk- ck- ek/;fed fo|ky; uohu] fuEckgsM+k</v>
      </c>
      <c r="C1698" s="1220"/>
      <c r="D1698" s="1220"/>
      <c r="E1698" s="1220"/>
      <c r="F1698" s="1220"/>
      <c r="G1698" s="1220"/>
      <c r="H1698" s="1220"/>
      <c r="I1698" s="1220"/>
      <c r="J1698" s="1220"/>
      <c r="K1698" s="1220"/>
      <c r="L1698" s="1220"/>
      <c r="M1698" s="1220"/>
      <c r="N1698" s="1220"/>
      <c r="O1698" s="1220"/>
      <c r="P1698" s="1220"/>
      <c r="Q1698" s="1220"/>
      <c r="R1698" s="1220"/>
      <c r="S1698" s="1220"/>
      <c r="T1698" s="1220"/>
      <c r="U1698" s="1220"/>
      <c r="V1698" s="1221"/>
    </row>
    <row r="1699" spans="1:22" ht="16" customHeight="1">
      <c r="A1699" s="598"/>
      <c r="B1699" s="1114" t="s">
        <v>467</v>
      </c>
      <c r="C1699" s="1115"/>
      <c r="D1699" s="1119" t="str">
        <f>'statement of marks'!$H$3</f>
        <v>2015-16</v>
      </c>
      <c r="E1699" s="1119"/>
      <c r="F1699" s="1119"/>
      <c r="G1699" s="1119"/>
      <c r="H1699" s="1119"/>
      <c r="I1699" s="1119"/>
      <c r="J1699" s="1119"/>
      <c r="K1699" s="1119"/>
      <c r="L1699" s="1119"/>
      <c r="M1699" s="1119"/>
      <c r="N1699" s="1119"/>
      <c r="O1699" s="1119"/>
      <c r="P1699" s="1119"/>
      <c r="Q1699" s="1119"/>
      <c r="R1699" s="1119"/>
      <c r="S1699" s="1119"/>
      <c r="T1699" s="1119"/>
      <c r="U1699" s="1119"/>
      <c r="V1699" s="1196"/>
    </row>
    <row r="1700" spans="1:22" ht="16" customHeight="1">
      <c r="A1700" s="598"/>
      <c r="B1700" s="1114" t="s">
        <v>218</v>
      </c>
      <c r="C1700" s="1115"/>
      <c r="D1700" s="1115" t="str">
        <f>IF('statement of marks'!J60="","",'statement of marks'!J60)</f>
        <v/>
      </c>
      <c r="E1700" s="1115"/>
      <c r="F1700" s="1115"/>
      <c r="G1700" s="1115"/>
      <c r="H1700" s="1115"/>
      <c r="I1700" s="1115"/>
      <c r="J1700" s="1115"/>
      <c r="K1700" s="1115"/>
      <c r="L1700" s="1115"/>
      <c r="M1700" s="1115"/>
      <c r="N1700" s="1115"/>
      <c r="O1700" s="1115"/>
      <c r="P1700" s="1115"/>
      <c r="Q1700" s="1115"/>
      <c r="R1700" s="1115"/>
      <c r="S1700" s="1115"/>
      <c r="T1700" s="1115"/>
      <c r="U1700" s="1115"/>
      <c r="V1700" s="1197"/>
    </row>
    <row r="1701" spans="1:22" ht="16" customHeight="1">
      <c r="A1701" s="598"/>
      <c r="B1701" s="1114" t="s">
        <v>219</v>
      </c>
      <c r="C1701" s="1115"/>
      <c r="D1701" s="1115" t="str">
        <f>IF('statement of marks'!K60="","",'statement of marks'!K60)</f>
        <v/>
      </c>
      <c r="E1701" s="1115"/>
      <c r="F1701" s="1115"/>
      <c r="G1701" s="1115"/>
      <c r="H1701" s="1115"/>
      <c r="I1701" s="1115"/>
      <c r="J1701" s="1115"/>
      <c r="K1701" s="1115"/>
      <c r="L1701" s="1115"/>
      <c r="M1701" s="1115"/>
      <c r="N1701" s="1115"/>
      <c r="O1701" s="1115"/>
      <c r="P1701" s="1115"/>
      <c r="Q1701" s="1115"/>
      <c r="R1701" s="1115"/>
      <c r="S1701" s="1115"/>
      <c r="T1701" s="1115"/>
      <c r="U1701" s="1115"/>
      <c r="V1701" s="1197"/>
    </row>
    <row r="1702" spans="1:22" ht="16" customHeight="1">
      <c r="A1702" s="598"/>
      <c r="B1702" s="1114" t="s">
        <v>220</v>
      </c>
      <c r="C1702" s="1115"/>
      <c r="D1702" s="1115" t="str">
        <f>IF('statement of marks'!L60="","",'statement of marks'!L60)</f>
        <v/>
      </c>
      <c r="E1702" s="1115"/>
      <c r="F1702" s="1115"/>
      <c r="G1702" s="1115"/>
      <c r="H1702" s="1115"/>
      <c r="I1702" s="1115"/>
      <c r="J1702" s="1115"/>
      <c r="K1702" s="1115"/>
      <c r="L1702" s="1115"/>
      <c r="M1702" s="1115"/>
      <c r="N1702" s="1115"/>
      <c r="O1702" s="1115"/>
      <c r="P1702" s="1115"/>
      <c r="Q1702" s="1115"/>
      <c r="R1702" s="1115"/>
      <c r="S1702" s="1115"/>
      <c r="T1702" s="1115"/>
      <c r="U1702" s="1115"/>
      <c r="V1702" s="1197"/>
    </row>
    <row r="1703" spans="1:22" ht="16" customHeight="1">
      <c r="A1703" s="598"/>
      <c r="B1703" s="1114" t="s">
        <v>221</v>
      </c>
      <c r="C1703" s="1115"/>
      <c r="D1703" s="1119" t="str">
        <f>'statement of marks'!$G$3</f>
        <v>6 A</v>
      </c>
      <c r="E1703" s="1119"/>
      <c r="F1703" s="1119"/>
      <c r="G1703" s="1115" t="s">
        <v>9</v>
      </c>
      <c r="H1703" s="1115"/>
      <c r="I1703" s="1115"/>
      <c r="J1703" s="1119" t="str">
        <f>IF('statement of marks'!D60="","",'statement of marks'!D60)</f>
        <v/>
      </c>
      <c r="K1703" s="1119"/>
      <c r="L1703" s="1119"/>
      <c r="M1703" s="1115" t="s">
        <v>222</v>
      </c>
      <c r="N1703" s="1115"/>
      <c r="O1703" s="1115"/>
      <c r="P1703" s="1119" t="str">
        <f>IF('statement of marks'!F60="","",'statement of marks'!F60)</f>
        <v/>
      </c>
      <c r="Q1703" s="1119"/>
      <c r="R1703" s="1119"/>
      <c r="S1703" s="1214" t="str">
        <f>IF('statement of marks'!$J$3="","",'statement of marks'!$J$3)</f>
        <v xml:space="preserve">fo|ky; dk Mk;l dksM+ </v>
      </c>
      <c r="T1703" s="1214"/>
      <c r="U1703" s="1214"/>
      <c r="V1703" s="1215"/>
    </row>
    <row r="1704" spans="1:22" ht="16" customHeight="1">
      <c r="A1704" s="598"/>
      <c r="B1704" s="601" t="s">
        <v>0</v>
      </c>
      <c r="C1704" s="602"/>
      <c r="D1704" s="1121" t="str">
        <f>IF('statement of marks'!H60="","",'statement of marks'!H60)</f>
        <v/>
      </c>
      <c r="E1704" s="1121"/>
      <c r="F1704" s="1121"/>
      <c r="G1704" s="1115" t="str">
        <f>IF('statement of marks'!I60="","",'statement of marks'!I60)</f>
        <v/>
      </c>
      <c r="H1704" s="1115"/>
      <c r="I1704" s="1115"/>
      <c r="J1704" s="1115"/>
      <c r="K1704" s="1115"/>
      <c r="L1704" s="1115"/>
      <c r="M1704" s="1115"/>
      <c r="N1704" s="1115"/>
      <c r="O1704" s="1115"/>
      <c r="P1704" s="1115"/>
      <c r="Q1704" s="1115"/>
      <c r="R1704" s="1115"/>
      <c r="S1704" s="1190" t="str">
        <f>IF('statement of marks'!$K$3="","",'statement of marks'!$K$3)</f>
        <v xml:space="preserve">08291009401   </v>
      </c>
      <c r="T1704" s="1190"/>
      <c r="U1704" s="1190"/>
      <c r="V1704" s="1191"/>
    </row>
    <row r="1705" spans="1:22" ht="16" customHeight="1">
      <c r="A1705" s="598"/>
      <c r="B1705" s="561" t="s">
        <v>28</v>
      </c>
      <c r="C1705" s="603" t="s">
        <v>97</v>
      </c>
      <c r="D1705" s="1081" t="s">
        <v>1</v>
      </c>
      <c r="E1705" s="1081"/>
      <c r="F1705" s="1081"/>
      <c r="G1705" s="1081" t="s">
        <v>21</v>
      </c>
      <c r="H1705" s="1081"/>
      <c r="I1705" s="1081"/>
      <c r="J1705" s="1081" t="s">
        <v>68</v>
      </c>
      <c r="K1705" s="1081"/>
      <c r="L1705" s="1081"/>
      <c r="M1705" s="1081" t="s">
        <v>98</v>
      </c>
      <c r="N1705" s="1081"/>
      <c r="O1705" s="1081"/>
      <c r="P1705" s="1192" t="s">
        <v>278</v>
      </c>
      <c r="Q1705" s="1193" t="s">
        <v>459</v>
      </c>
      <c r="R1705" s="1193"/>
      <c r="S1705" s="1193"/>
      <c r="T1705" s="1194" t="s">
        <v>458</v>
      </c>
      <c r="U1705" s="1194"/>
      <c r="V1705" s="1195"/>
    </row>
    <row r="1706" spans="1:22" ht="16" customHeight="1">
      <c r="A1706" s="598"/>
      <c r="B1706" s="561"/>
      <c r="C1706" s="603"/>
      <c r="D1706" s="596" t="s">
        <v>468</v>
      </c>
      <c r="E1706" s="596" t="s">
        <v>469</v>
      </c>
      <c r="F1706" s="604" t="s">
        <v>2</v>
      </c>
      <c r="G1706" s="596" t="s">
        <v>468</v>
      </c>
      <c r="H1706" s="596" t="s">
        <v>469</v>
      </c>
      <c r="I1706" s="604" t="s">
        <v>2</v>
      </c>
      <c r="J1706" s="596" t="s">
        <v>468</v>
      </c>
      <c r="K1706" s="596" t="s">
        <v>469</v>
      </c>
      <c r="L1706" s="604" t="s">
        <v>2</v>
      </c>
      <c r="M1706" s="596" t="s">
        <v>468</v>
      </c>
      <c r="N1706" s="596" t="s">
        <v>469</v>
      </c>
      <c r="O1706" s="604" t="s">
        <v>2</v>
      </c>
      <c r="P1706" s="1192"/>
      <c r="Q1706" s="596" t="s">
        <v>468</v>
      </c>
      <c r="R1706" s="596" t="s">
        <v>469</v>
      </c>
      <c r="S1706" s="608" t="s">
        <v>2</v>
      </c>
      <c r="T1706" s="618" t="s">
        <v>304</v>
      </c>
      <c r="U1706" s="619" t="s">
        <v>5</v>
      </c>
      <c r="V1706" s="620" t="s">
        <v>464</v>
      </c>
    </row>
    <row r="1707" spans="1:22" ht="16" customHeight="1">
      <c r="A1707" s="599"/>
      <c r="B1707" s="1178" t="s">
        <v>3</v>
      </c>
      <c r="C1707" s="1179"/>
      <c r="D1707" s="579">
        <f>IF('statement of marks'!M$6="","",'statement of marks'!M$6)</f>
        <v>5</v>
      </c>
      <c r="E1707" s="579">
        <f>IF('statement of marks'!N$6="","",'statement of marks'!N$6)</f>
        <v>5</v>
      </c>
      <c r="F1707" s="605">
        <f>IF('statement of marks'!O$6="","",'statement of marks'!O$6)</f>
        <v>10</v>
      </c>
      <c r="G1707" s="579">
        <f>IF('statement of marks'!P$6="","",'statement of marks'!P$6)</f>
        <v>5</v>
      </c>
      <c r="H1707" s="579">
        <f>IF('statement of marks'!Q$6="","",'statement of marks'!Q$6)</f>
        <v>5</v>
      </c>
      <c r="I1707" s="605">
        <f>IF('statement of marks'!R$6="","",'statement of marks'!R$6)</f>
        <v>10</v>
      </c>
      <c r="J1707" s="579">
        <f>IF('statement of marks'!S$6="","",'statement of marks'!S$6)</f>
        <v>5</v>
      </c>
      <c r="K1707" s="579">
        <f>IF('statement of marks'!T$6="","",'statement of marks'!T$6)</f>
        <v>5</v>
      </c>
      <c r="L1707" s="605">
        <f>IF('statement of marks'!U$6="","",'statement of marks'!U$6)</f>
        <v>10</v>
      </c>
      <c r="M1707" s="579">
        <f>IF('statement of marks'!W$6="","",'statement of marks'!W$6)</f>
        <v>50</v>
      </c>
      <c r="N1707" s="579">
        <f>IF('statement of marks'!X$6="","",'statement of marks'!X$6)</f>
        <v>20</v>
      </c>
      <c r="O1707" s="605">
        <f>IF('statement of marks'!Y$6="","",'statement of marks'!Y$6)</f>
        <v>70</v>
      </c>
      <c r="P1707" s="580">
        <f>IF('statement of marks'!Z$6="","",'statement of marks'!Z$6)</f>
        <v>100</v>
      </c>
      <c r="Q1707" s="579">
        <f>IF('statement of marks'!AA$6="","",'statement of marks'!AA$6)</f>
        <v>70</v>
      </c>
      <c r="R1707" s="579">
        <f>IF('statement of marks'!AB$6="","",'statement of marks'!AB$6)</f>
        <v>30</v>
      </c>
      <c r="S1707" s="605">
        <f>IF('statement of marks'!AC$6="","",'statement of marks'!AC$6)</f>
        <v>100</v>
      </c>
      <c r="T1707" s="615">
        <f>IF('statement of marks'!AD$6="","",'statement of marks'!AD$6)</f>
        <v>200</v>
      </c>
      <c r="U1707" s="615" t="str">
        <f>IF('statement of marks'!AE$6="","",'statement of marks'!AE$6)</f>
        <v/>
      </c>
      <c r="V1707" s="621" t="str">
        <f>IF('statement of marks'!AF$6="","",'statement of marks'!AF$6)</f>
        <v/>
      </c>
    </row>
    <row r="1708" spans="1:22" ht="16" customHeight="1">
      <c r="A1708" s="598"/>
      <c r="B1708" s="1114" t="str">
        <f>IF('statement of marks'!$M$3="","",'statement of marks'!$M$3)</f>
        <v>fgUnh</v>
      </c>
      <c r="C1708" s="1115"/>
      <c r="D1708" s="275" t="str">
        <f>IF('statement of marks'!M60="","",'statement of marks'!M60)</f>
        <v/>
      </c>
      <c r="E1708" s="275" t="str">
        <f>IF('statement of marks'!N60="","",'statement of marks'!N60)</f>
        <v/>
      </c>
      <c r="F1708" s="606" t="str">
        <f>IF('statement of marks'!O60="","",'statement of marks'!O60)</f>
        <v/>
      </c>
      <c r="G1708" s="275" t="str">
        <f>IF('statement of marks'!P60="","",'statement of marks'!P60)</f>
        <v/>
      </c>
      <c r="H1708" s="275" t="str">
        <f>IF('statement of marks'!Q60="","",'statement of marks'!Q60)</f>
        <v/>
      </c>
      <c r="I1708" s="606" t="str">
        <f>IF('statement of marks'!R60="","",'statement of marks'!R60)</f>
        <v/>
      </c>
      <c r="J1708" s="275" t="str">
        <f>IF('statement of marks'!S60="","",'statement of marks'!S60)</f>
        <v/>
      </c>
      <c r="K1708" s="275" t="str">
        <f>IF('statement of marks'!T60="","",'statement of marks'!T60)</f>
        <v/>
      </c>
      <c r="L1708" s="606" t="str">
        <f>IF('statement of marks'!U60="","",'statement of marks'!U60)</f>
        <v/>
      </c>
      <c r="M1708" s="275" t="str">
        <f>IF('statement of marks'!W60="","",'statement of marks'!W60)</f>
        <v/>
      </c>
      <c r="N1708" s="275" t="str">
        <f>IF('statement of marks'!X60="","",'statement of marks'!X60)</f>
        <v/>
      </c>
      <c r="O1708" s="606" t="str">
        <f>IF('statement of marks'!Y60="","",'statement of marks'!Y60)</f>
        <v/>
      </c>
      <c r="P1708" s="277" t="str">
        <f>IF('statement of marks'!Z60="","",'statement of marks'!Z60)</f>
        <v/>
      </c>
      <c r="Q1708" s="275" t="str">
        <f>IF('statement of marks'!AA60="","",'statement of marks'!AA60)</f>
        <v/>
      </c>
      <c r="R1708" s="275" t="str">
        <f>IF('statement of marks'!AB60="","",'statement of marks'!AB60)</f>
        <v/>
      </c>
      <c r="S1708" s="606" t="str">
        <f>IF('statement of marks'!AC60="","",'statement of marks'!AC60)</f>
        <v/>
      </c>
      <c r="T1708" s="578" t="str">
        <f>IF('statement of marks'!AD60="","",'statement of marks'!AD60)</f>
        <v/>
      </c>
      <c r="U1708" s="578" t="str">
        <f>IF('statement of marks'!AE60="","",'statement of marks'!AE60)</f>
        <v/>
      </c>
      <c r="V1708" s="612" t="str">
        <f>IF('statement of marks'!AF60="","",'statement of marks'!AF60)</f>
        <v/>
      </c>
    </row>
    <row r="1709" spans="1:22" ht="16" customHeight="1">
      <c r="A1709" s="598"/>
      <c r="B1709" s="1114" t="str">
        <f>IF('statement of marks'!$AI$3="","",'statement of marks'!$AI$3)</f>
        <v>vaxszth</v>
      </c>
      <c r="C1709" s="1115"/>
      <c r="D1709" s="275" t="str">
        <f>IF('statement of marks'!AI60="","",'statement of marks'!AI60)</f>
        <v/>
      </c>
      <c r="E1709" s="275" t="str">
        <f>IF('statement of marks'!AJ60="","",'statement of marks'!AJ60)</f>
        <v/>
      </c>
      <c r="F1709" s="606" t="str">
        <f>IF('statement of marks'!AK60="","",'statement of marks'!AK60)</f>
        <v/>
      </c>
      <c r="G1709" s="275" t="str">
        <f>IF('statement of marks'!AL60="","",'statement of marks'!AL60)</f>
        <v/>
      </c>
      <c r="H1709" s="275" t="str">
        <f>IF('statement of marks'!AM60="","",'statement of marks'!AM60)</f>
        <v/>
      </c>
      <c r="I1709" s="606" t="str">
        <f>IF('statement of marks'!AN60="","",'statement of marks'!AN60)</f>
        <v/>
      </c>
      <c r="J1709" s="275" t="str">
        <f>IF('statement of marks'!AO60="","",'statement of marks'!AO60)</f>
        <v/>
      </c>
      <c r="K1709" s="275" t="str">
        <f>IF('statement of marks'!AP60="","",'statement of marks'!AP60)</f>
        <v/>
      </c>
      <c r="L1709" s="606" t="str">
        <f>IF('statement of marks'!AQ60="","",'statement of marks'!AQ60)</f>
        <v/>
      </c>
      <c r="M1709" s="275" t="str">
        <f>IF('statement of marks'!AS60="","",'statement of marks'!AS60)</f>
        <v/>
      </c>
      <c r="N1709" s="275" t="str">
        <f>IF('statement of marks'!AT60="","",'statement of marks'!AT60)</f>
        <v/>
      </c>
      <c r="O1709" s="606" t="str">
        <f>IF('statement of marks'!AU60="","",'statement of marks'!AU60)</f>
        <v/>
      </c>
      <c r="P1709" s="277" t="str">
        <f>IF('statement of marks'!AV60="","",'statement of marks'!AV60)</f>
        <v/>
      </c>
      <c r="Q1709" s="275" t="str">
        <f>IF('statement of marks'!AW60="","",'statement of marks'!AW60)</f>
        <v/>
      </c>
      <c r="R1709" s="275" t="str">
        <f>IF('statement of marks'!AX60="","",'statement of marks'!AX60)</f>
        <v/>
      </c>
      <c r="S1709" s="606" t="str">
        <f>IF('statement of marks'!AY60="","",'statement of marks'!AY60)</f>
        <v/>
      </c>
      <c r="T1709" s="578" t="str">
        <f>IF('statement of marks'!AZ60="","",'statement of marks'!AZ60)</f>
        <v/>
      </c>
      <c r="U1709" s="578" t="str">
        <f>IF('statement of marks'!BA60="","",'statement of marks'!BA60)</f>
        <v/>
      </c>
      <c r="V1709" s="612" t="str">
        <f>IF('statement of marks'!BB60="","",'statement of marks'!BB60)</f>
        <v/>
      </c>
    </row>
    <row r="1710" spans="1:22" ht="16" customHeight="1">
      <c r="A1710" s="598"/>
      <c r="B1710" s="1114" t="str">
        <f>IF('statement of marks'!BE60="s","laLd`r",IF('statement of marks'!BE60="u","mnwZ",IF('statement of marks'!BE60="g","xqtjkrh",IF('statement of marks'!BE60="p","iatkch",IF('statement of marks'!BE60="sd","fla/kh","r`rh; Hkk""kk")))))</f>
        <v>r`rh; Hkk"kk</v>
      </c>
      <c r="C1710" s="1115"/>
      <c r="D1710" s="275" t="str">
        <f>IF('statement of marks'!BF60="","",'statement of marks'!BF60)</f>
        <v/>
      </c>
      <c r="E1710" s="275" t="str">
        <f>IF('statement of marks'!BG60="","",'statement of marks'!BG60)</f>
        <v/>
      </c>
      <c r="F1710" s="606" t="str">
        <f>IF('statement of marks'!BH60="","",'statement of marks'!BH60)</f>
        <v/>
      </c>
      <c r="G1710" s="275" t="str">
        <f>IF('statement of marks'!BI60="","",'statement of marks'!BI60)</f>
        <v/>
      </c>
      <c r="H1710" s="275" t="str">
        <f>IF('statement of marks'!BJ60="","",'statement of marks'!BJ60)</f>
        <v/>
      </c>
      <c r="I1710" s="606" t="str">
        <f>IF('statement of marks'!BK60="","",'statement of marks'!BK60)</f>
        <v/>
      </c>
      <c r="J1710" s="275" t="str">
        <f>IF('statement of marks'!BL60="","",'statement of marks'!BL60)</f>
        <v/>
      </c>
      <c r="K1710" s="275" t="str">
        <f>IF('statement of marks'!BM60="","",'statement of marks'!BM60)</f>
        <v/>
      </c>
      <c r="L1710" s="606" t="str">
        <f>IF('statement of marks'!BN60="","",'statement of marks'!BN60)</f>
        <v/>
      </c>
      <c r="M1710" s="275" t="str">
        <f>IF('statement of marks'!BP60="","",'statement of marks'!BP60)</f>
        <v/>
      </c>
      <c r="N1710" s="275" t="str">
        <f>IF('statement of marks'!BQ60="","",'statement of marks'!BQ60)</f>
        <v/>
      </c>
      <c r="O1710" s="606" t="str">
        <f>IF('statement of marks'!BR60="","",'statement of marks'!BR60)</f>
        <v/>
      </c>
      <c r="P1710" s="277" t="str">
        <f>IF('statement of marks'!BS60="","",'statement of marks'!BS60)</f>
        <v/>
      </c>
      <c r="Q1710" s="275" t="str">
        <f>IF('statement of marks'!BT60="","",'statement of marks'!BT60)</f>
        <v/>
      </c>
      <c r="R1710" s="275" t="str">
        <f>IF('statement of marks'!BU60="","",'statement of marks'!BU60)</f>
        <v/>
      </c>
      <c r="S1710" s="606" t="str">
        <f>IF('statement of marks'!BV60="","",'statement of marks'!BV60)</f>
        <v/>
      </c>
      <c r="T1710" s="578" t="str">
        <f>IF('statement of marks'!BW60="","",'statement of marks'!BW60)</f>
        <v/>
      </c>
      <c r="U1710" s="578" t="str">
        <f>IF('statement of marks'!BX60="","",'statement of marks'!BX60)</f>
        <v/>
      </c>
      <c r="V1710" s="612" t="str">
        <f>IF('statement of marks'!BY60="","",'statement of marks'!BY60)</f>
        <v/>
      </c>
    </row>
    <row r="1711" spans="1:22" ht="16" customHeight="1">
      <c r="A1711" s="598"/>
      <c r="B1711" s="1114" t="str">
        <f>IF('statement of marks'!$CB$3="","",'statement of marks'!$CB$3)</f>
        <v>xf.kr</v>
      </c>
      <c r="C1711" s="1115"/>
      <c r="D1711" s="275" t="str">
        <f>IF('statement of marks'!CB60="","",'statement of marks'!CB60)</f>
        <v/>
      </c>
      <c r="E1711" s="275" t="str">
        <f>IF('statement of marks'!CC60="","",'statement of marks'!CC60)</f>
        <v/>
      </c>
      <c r="F1711" s="606" t="str">
        <f>IF('statement of marks'!CD60="","",'statement of marks'!CD60)</f>
        <v/>
      </c>
      <c r="G1711" s="275" t="str">
        <f>IF('statement of marks'!CE60="","",'statement of marks'!CE60)</f>
        <v/>
      </c>
      <c r="H1711" s="275" t="str">
        <f>IF('statement of marks'!CF60="","",'statement of marks'!CF60)</f>
        <v/>
      </c>
      <c r="I1711" s="606" t="str">
        <f>IF('statement of marks'!CG60="","",'statement of marks'!CG60)</f>
        <v/>
      </c>
      <c r="J1711" s="275" t="str">
        <f>IF('statement of marks'!CH60="","",'statement of marks'!CH60)</f>
        <v/>
      </c>
      <c r="K1711" s="275" t="str">
        <f>IF('statement of marks'!CI60="","",'statement of marks'!CI60)</f>
        <v/>
      </c>
      <c r="L1711" s="606" t="str">
        <f>IF('statement of marks'!CJ60="","",'statement of marks'!CJ60)</f>
        <v/>
      </c>
      <c r="M1711" s="275" t="str">
        <f>IF('statement of marks'!CL60="","",'statement of marks'!CL60)</f>
        <v/>
      </c>
      <c r="N1711" s="275" t="str">
        <f>IF('statement of marks'!CM60="","",'statement of marks'!CM60)</f>
        <v/>
      </c>
      <c r="O1711" s="606" t="str">
        <f>IF('statement of marks'!CN60="","",'statement of marks'!CN60)</f>
        <v/>
      </c>
      <c r="P1711" s="277" t="str">
        <f>IF('statement of marks'!CO60="","",'statement of marks'!CO60)</f>
        <v/>
      </c>
      <c r="Q1711" s="275" t="str">
        <f>IF('statement of marks'!CP60="","",'statement of marks'!CP60)</f>
        <v/>
      </c>
      <c r="R1711" s="275" t="str">
        <f>IF('statement of marks'!CQ60="","",'statement of marks'!CQ60)</f>
        <v/>
      </c>
      <c r="S1711" s="606" t="str">
        <f>IF('statement of marks'!CR60="","",'statement of marks'!CR60)</f>
        <v/>
      </c>
      <c r="T1711" s="578" t="str">
        <f>IF('statement of marks'!CS60="","",'statement of marks'!CS60)</f>
        <v/>
      </c>
      <c r="U1711" s="578" t="str">
        <f>IF('statement of marks'!CT60="","",'statement of marks'!CT60)</f>
        <v/>
      </c>
      <c r="V1711" s="612" t="str">
        <f>IF('statement of marks'!CU60="","",'statement of marks'!CU60)</f>
        <v/>
      </c>
    </row>
    <row r="1712" spans="1:22" ht="16" customHeight="1">
      <c r="A1712" s="598"/>
      <c r="B1712" s="1114" t="str">
        <f>IF('statement of marks'!$CX$3="","",'statement of marks'!$CX$3)</f>
        <v>foKku</v>
      </c>
      <c r="C1712" s="1115"/>
      <c r="D1712" s="275" t="str">
        <f>IF('statement of marks'!CX60="","",'statement of marks'!CX60)</f>
        <v/>
      </c>
      <c r="E1712" s="275" t="str">
        <f>IF('statement of marks'!CY60="","",'statement of marks'!CY60)</f>
        <v/>
      </c>
      <c r="F1712" s="606" t="str">
        <f>IF('statement of marks'!CZ60="","",'statement of marks'!CZ60)</f>
        <v/>
      </c>
      <c r="G1712" s="275" t="str">
        <f>IF('statement of marks'!DA60="","",'statement of marks'!DA60)</f>
        <v/>
      </c>
      <c r="H1712" s="275" t="str">
        <f>IF('statement of marks'!DB60="","",'statement of marks'!DB60)</f>
        <v/>
      </c>
      <c r="I1712" s="606" t="str">
        <f>IF('statement of marks'!DC60="","",'statement of marks'!DC60)</f>
        <v/>
      </c>
      <c r="J1712" s="275" t="str">
        <f>IF('statement of marks'!DD60="","",'statement of marks'!DD60)</f>
        <v/>
      </c>
      <c r="K1712" s="275" t="str">
        <f>IF('statement of marks'!DE60="","",'statement of marks'!DE60)</f>
        <v/>
      </c>
      <c r="L1712" s="606" t="str">
        <f>IF('statement of marks'!DF60="","",'statement of marks'!DF60)</f>
        <v/>
      </c>
      <c r="M1712" s="275" t="str">
        <f>IF('statement of marks'!DH60="","",'statement of marks'!DH60)</f>
        <v/>
      </c>
      <c r="N1712" s="275" t="str">
        <f>IF('statement of marks'!DI60="","",'statement of marks'!DI60)</f>
        <v/>
      </c>
      <c r="O1712" s="606" t="str">
        <f>IF('statement of marks'!DJ60="","",'statement of marks'!DJ60)</f>
        <v/>
      </c>
      <c r="P1712" s="277" t="str">
        <f>IF('statement of marks'!DK60="","",'statement of marks'!DK60)</f>
        <v/>
      </c>
      <c r="Q1712" s="275" t="str">
        <f>IF('statement of marks'!DL60="","",'statement of marks'!DL60)</f>
        <v/>
      </c>
      <c r="R1712" s="275" t="str">
        <f>IF('statement of marks'!DM60="","",'statement of marks'!DM60)</f>
        <v/>
      </c>
      <c r="S1712" s="606" t="str">
        <f>IF('statement of marks'!DN60="","",'statement of marks'!DN60)</f>
        <v/>
      </c>
      <c r="T1712" s="578" t="str">
        <f>IF('statement of marks'!DO60="","",'statement of marks'!DO60)</f>
        <v/>
      </c>
      <c r="U1712" s="578" t="str">
        <f>IF('statement of marks'!DP60="","",'statement of marks'!DP60)</f>
        <v/>
      </c>
      <c r="V1712" s="612" t="str">
        <f>IF('statement of marks'!DQ60="","",'statement of marks'!DQ60)</f>
        <v/>
      </c>
    </row>
    <row r="1713" spans="1:22" ht="16" customHeight="1">
      <c r="A1713" s="598"/>
      <c r="B1713" s="1114" t="str">
        <f>IF('statement of marks'!$DT$3="","",'statement of marks'!$DT$3)</f>
        <v>lkekftd foKku</v>
      </c>
      <c r="C1713" s="1115"/>
      <c r="D1713" s="275" t="str">
        <f>IF('statement of marks'!DT60="","",'statement of marks'!DT60)</f>
        <v/>
      </c>
      <c r="E1713" s="275" t="str">
        <f>IF('statement of marks'!DU60="","",'statement of marks'!DU60)</f>
        <v/>
      </c>
      <c r="F1713" s="606" t="str">
        <f>IF('statement of marks'!DV60="","",'statement of marks'!DV60)</f>
        <v/>
      </c>
      <c r="G1713" s="275" t="str">
        <f>IF('statement of marks'!DW60="","",'statement of marks'!DW60)</f>
        <v/>
      </c>
      <c r="H1713" s="275" t="str">
        <f>IF('statement of marks'!DX60="","",'statement of marks'!DX60)</f>
        <v/>
      </c>
      <c r="I1713" s="606" t="str">
        <f>IF('statement of marks'!DY60="","",'statement of marks'!DY60)</f>
        <v/>
      </c>
      <c r="J1713" s="275" t="str">
        <f>IF('statement of marks'!DZ60="","",'statement of marks'!DZ60)</f>
        <v/>
      </c>
      <c r="K1713" s="275" t="str">
        <f>IF('statement of marks'!EA60="","",'statement of marks'!EA60)</f>
        <v/>
      </c>
      <c r="L1713" s="606" t="str">
        <f>IF('statement of marks'!EB60="","",'statement of marks'!EB60)</f>
        <v/>
      </c>
      <c r="M1713" s="275" t="str">
        <f>IF('statement of marks'!ED60="","",'statement of marks'!ED60)</f>
        <v/>
      </c>
      <c r="N1713" s="275" t="str">
        <f>IF('statement of marks'!EE60="","",'statement of marks'!EE60)</f>
        <v/>
      </c>
      <c r="O1713" s="606" t="str">
        <f>IF('statement of marks'!EF60="","",'statement of marks'!EF60)</f>
        <v/>
      </c>
      <c r="P1713" s="277" t="str">
        <f>IF('statement of marks'!EG60="","",'statement of marks'!EG60)</f>
        <v/>
      </c>
      <c r="Q1713" s="275" t="str">
        <f>IF('statement of marks'!EH60="","",'statement of marks'!EH60)</f>
        <v/>
      </c>
      <c r="R1713" s="275" t="str">
        <f>IF('statement of marks'!EI60="","",'statement of marks'!EI60)</f>
        <v/>
      </c>
      <c r="S1713" s="606" t="str">
        <f>IF('statement of marks'!EJ60="","",'statement of marks'!EJ60)</f>
        <v/>
      </c>
      <c r="T1713" s="578" t="str">
        <f>IF('statement of marks'!EK60="","",'statement of marks'!EK60)</f>
        <v/>
      </c>
      <c r="U1713" s="578" t="str">
        <f>IF('statement of marks'!EL60="","",'statement of marks'!EL60)</f>
        <v/>
      </c>
      <c r="V1713" s="612" t="str">
        <f>IF('statement of marks'!EM60="","",'statement of marks'!EM60)</f>
        <v/>
      </c>
    </row>
    <row r="1714" spans="1:22" ht="16" customHeight="1">
      <c r="A1714" s="598"/>
      <c r="B1714" s="1117" t="s">
        <v>271</v>
      </c>
      <c r="C1714" s="1118"/>
      <c r="D1714" s="1081" t="s">
        <v>1</v>
      </c>
      <c r="E1714" s="1081"/>
      <c r="F1714" s="1081"/>
      <c r="G1714" s="1081" t="s">
        <v>21</v>
      </c>
      <c r="H1714" s="1081"/>
      <c r="I1714" s="1081"/>
      <c r="J1714" s="1081" t="s">
        <v>272</v>
      </c>
      <c r="K1714" s="1081"/>
      <c r="L1714" s="1081"/>
      <c r="M1714" s="1081" t="s">
        <v>68</v>
      </c>
      <c r="N1714" s="1081"/>
      <c r="O1714" s="1081"/>
      <c r="P1714" s="1081" t="s">
        <v>463</v>
      </c>
      <c r="Q1714" s="1081"/>
      <c r="R1714" s="1081"/>
      <c r="S1714" s="609"/>
      <c r="T1714" s="1187" t="s">
        <v>458</v>
      </c>
      <c r="U1714" s="1188"/>
      <c r="V1714" s="1189"/>
    </row>
    <row r="1715" spans="1:22" ht="16" customHeight="1">
      <c r="A1715" s="599"/>
      <c r="B1715" s="1175" t="s">
        <v>3</v>
      </c>
      <c r="C1715" s="1176"/>
      <c r="D1715" s="1177">
        <f>IF('statement of marks'!EP$6="","",'statement of marks'!EP$6)</f>
        <v>20</v>
      </c>
      <c r="E1715" s="1177"/>
      <c r="F1715" s="1177"/>
      <c r="G1715" s="1177">
        <f>IF('statement of marks'!EQ$6="","",'statement of marks'!EQ$6)</f>
        <v>20</v>
      </c>
      <c r="H1715" s="1177"/>
      <c r="I1715" s="1177"/>
      <c r="J1715" s="1177">
        <f>IF('statement of marks'!ES$6="","",'statement of marks'!ES$6)</f>
        <v>20</v>
      </c>
      <c r="K1715" s="1177"/>
      <c r="L1715" s="1177"/>
      <c r="M1715" s="1177">
        <f>IF('statement of marks'!ER$6="","",'statement of marks'!ER$6)</f>
        <v>20</v>
      </c>
      <c r="N1715" s="1177"/>
      <c r="O1715" s="1177"/>
      <c r="P1715" s="1177">
        <f>IF('statement of marks'!ET$6="","",'statement of marks'!ET$6)</f>
        <v>20</v>
      </c>
      <c r="Q1715" s="1177"/>
      <c r="R1715" s="1177"/>
      <c r="S1715" s="610" t="str">
        <f>IF('statement of marks'!FE$6="","",'statement of marks'!EX$6)</f>
        <v/>
      </c>
      <c r="T1715" s="615">
        <f>IF('statement of marks'!EU$6="","",'statement of marks'!EU$6)</f>
        <v>100</v>
      </c>
      <c r="U1715" s="616" t="s">
        <v>5</v>
      </c>
      <c r="V1715" s="617" t="s">
        <v>464</v>
      </c>
    </row>
    <row r="1716" spans="1:22" ht="16" customHeight="1">
      <c r="A1716" s="598"/>
      <c r="B1716" s="1114" t="str">
        <f>IF('statement of marks'!$EP$3="","",'statement of marks'!$EP$3)</f>
        <v>dk;kZuqHko</v>
      </c>
      <c r="C1716" s="1115"/>
      <c r="D1716" s="1103" t="str">
        <f>IF('statement of marks'!EP60="","",'statement of marks'!EP60)</f>
        <v/>
      </c>
      <c r="E1716" s="1103"/>
      <c r="F1716" s="1103"/>
      <c r="G1716" s="1103" t="str">
        <f>IF('statement of marks'!EQ60="","",'statement of marks'!EQ60)</f>
        <v/>
      </c>
      <c r="H1716" s="1103"/>
      <c r="I1716" s="1103"/>
      <c r="J1716" s="1103" t="str">
        <f>IF('statement of marks'!ES60="","",'statement of marks'!ES60)</f>
        <v/>
      </c>
      <c r="K1716" s="1103"/>
      <c r="L1716" s="1103"/>
      <c r="M1716" s="1103" t="str">
        <f>IF('statement of marks'!ER60="","",'statement of marks'!ER60)</f>
        <v/>
      </c>
      <c r="N1716" s="1103"/>
      <c r="O1716" s="1103"/>
      <c r="P1716" s="1103" t="str">
        <f>IF('statement of marks'!ET60="","",'statement of marks'!ET60)</f>
        <v/>
      </c>
      <c r="Q1716" s="1103"/>
      <c r="R1716" s="1103"/>
      <c r="S1716" s="611"/>
      <c r="T1716" s="613" t="str">
        <f>IF('statement of marks'!EU60="","",'statement of marks'!EU60)</f>
        <v/>
      </c>
      <c r="U1716" s="613" t="str">
        <f>IF('statement of marks'!EV60="","",'statement of marks'!EV60)</f>
        <v/>
      </c>
      <c r="V1716" s="614" t="str">
        <f>IF('statement of marks'!EW60="","",'statement of marks'!EW60)</f>
        <v/>
      </c>
    </row>
    <row r="1717" spans="1:22" ht="16" customHeight="1">
      <c r="A1717" s="598"/>
      <c r="B1717" s="1112" t="str">
        <f>IF('statement of marks'!$EZ$3="","",'statement of marks'!$EZ$3)</f>
        <v>dyk f'k{kk</v>
      </c>
      <c r="C1717" s="1113"/>
      <c r="D1717" s="1103" t="str">
        <f>IF('statement of marks'!EZ60="","",'statement of marks'!EZ60)</f>
        <v/>
      </c>
      <c r="E1717" s="1103"/>
      <c r="F1717" s="1103"/>
      <c r="G1717" s="1103" t="str">
        <f>IF('statement of marks'!FA60="","",'statement of marks'!FA60)</f>
        <v/>
      </c>
      <c r="H1717" s="1103"/>
      <c r="I1717" s="1103"/>
      <c r="J1717" s="1103" t="str">
        <f>IF('statement of marks'!FC60="","",'statement of marks'!FC60)</f>
        <v/>
      </c>
      <c r="K1717" s="1103"/>
      <c r="L1717" s="1103"/>
      <c r="M1717" s="1103" t="str">
        <f>IF('statement of marks'!FB60="","",'statement of marks'!FB60)</f>
        <v/>
      </c>
      <c r="N1717" s="1103"/>
      <c r="O1717" s="1103"/>
      <c r="P1717" s="1103" t="str">
        <f>IF('statement of marks'!FD60="","",'statement of marks'!FD60)</f>
        <v/>
      </c>
      <c r="Q1717" s="1103"/>
      <c r="R1717" s="1103"/>
      <c r="S1717" s="611"/>
      <c r="T1717" s="613" t="str">
        <f>IF('statement of marks'!FE60="","",'statement of marks'!FE60)</f>
        <v/>
      </c>
      <c r="U1717" s="613" t="str">
        <f>IF('statement of marks'!FF60="","",'statement of marks'!FF60)</f>
        <v/>
      </c>
      <c r="V1717" s="614" t="str">
        <f>IF('statement of marks'!FG60="","",'statement of marks'!FG60)</f>
        <v/>
      </c>
    </row>
    <row r="1718" spans="1:22" ht="16" customHeight="1">
      <c r="A1718" s="598"/>
      <c r="B1718" s="1109" t="str">
        <f>IF('statement of marks'!$FJ$3="","",'statement of marks'!$FJ$3)</f>
        <v>LokLF; ,oe~ 'kkjhfjd f'k{kk</v>
      </c>
      <c r="C1718" s="1110"/>
      <c r="D1718" s="1103" t="str">
        <f>IF('statement of marks'!FJ60="","",'statement of marks'!FJ60)</f>
        <v/>
      </c>
      <c r="E1718" s="1103"/>
      <c r="F1718" s="1103"/>
      <c r="G1718" s="1103" t="str">
        <f>IF('statement of marks'!FK60="","",'statement of marks'!FK60)</f>
        <v/>
      </c>
      <c r="H1718" s="1103"/>
      <c r="I1718" s="1103"/>
      <c r="J1718" s="1103" t="str">
        <f>IF('statement of marks'!FM60="","",'statement of marks'!FM60)</f>
        <v/>
      </c>
      <c r="K1718" s="1103"/>
      <c r="L1718" s="1103"/>
      <c r="M1718" s="1103" t="str">
        <f>IF('statement of marks'!FL60="","",'statement of marks'!FL60)</f>
        <v/>
      </c>
      <c r="N1718" s="1103"/>
      <c r="O1718" s="1103"/>
      <c r="P1718" s="1103" t="str">
        <f>IF('statement of marks'!FN60="","",'statement of marks'!FN60)</f>
        <v/>
      </c>
      <c r="Q1718" s="1103"/>
      <c r="R1718" s="1103"/>
      <c r="S1718" s="611"/>
      <c r="T1718" s="613" t="str">
        <f>IF('statement of marks'!FO60="","",'statement of marks'!FO60)</f>
        <v/>
      </c>
      <c r="U1718" s="613" t="str">
        <f>IF('statement of marks'!FP60="","",'statement of marks'!FP60)</f>
        <v/>
      </c>
      <c r="V1718" s="614" t="str">
        <f>IF('statement of marks'!FQ60="","",'statement of marks'!FQ60)</f>
        <v/>
      </c>
    </row>
    <row r="1719" spans="1:22" ht="16" customHeight="1">
      <c r="A1719" s="598"/>
      <c r="B1719" s="1104" t="s">
        <v>273</v>
      </c>
      <c r="C1719" s="1105"/>
      <c r="D1719" s="1213" t="str">
        <f>details!$DZ$3</f>
        <v>vxLr rd</v>
      </c>
      <c r="E1719" s="1213"/>
      <c r="F1719" s="1213"/>
      <c r="G1719" s="1213" t="str">
        <f>details!$ED$3</f>
        <v>vDVwcj rd</v>
      </c>
      <c r="H1719" s="1213"/>
      <c r="I1719" s="1213"/>
      <c r="J1719" s="1213" t="str">
        <f>details!$EL$3</f>
        <v>Qjojh rd</v>
      </c>
      <c r="K1719" s="1213"/>
      <c r="L1719" s="1213"/>
      <c r="M1719" s="1213" t="str">
        <f>details!$EH$3</f>
        <v>fnlEcj rd</v>
      </c>
      <c r="N1719" s="1213"/>
      <c r="O1719" s="1213"/>
      <c r="P1719" s="1213" t="str">
        <f>details!$EP$3</f>
        <v>loZ ;ksx</v>
      </c>
      <c r="Q1719" s="1213"/>
      <c r="R1719" s="1213"/>
      <c r="S1719" s="1106" t="s">
        <v>475</v>
      </c>
      <c r="T1719" s="1107"/>
      <c r="U1719" s="1107"/>
      <c r="V1719" s="1180"/>
    </row>
    <row r="1720" spans="1:22" ht="16" customHeight="1">
      <c r="A1720" s="598"/>
      <c r="B1720" s="1100" t="s">
        <v>99</v>
      </c>
      <c r="C1720" s="1101"/>
      <c r="D1720" s="1102" t="str">
        <f>IF(details!EA60="","",details!EA60)</f>
        <v/>
      </c>
      <c r="E1720" s="1102"/>
      <c r="F1720" s="1102"/>
      <c r="G1720" s="1102" t="str">
        <f>IF(details!EE60="","",details!EE60)</f>
        <v/>
      </c>
      <c r="H1720" s="1102"/>
      <c r="I1720" s="1102"/>
      <c r="J1720" s="1102" t="str">
        <f>IF(details!EM60="","",details!EM60)</f>
        <v/>
      </c>
      <c r="K1720" s="1102"/>
      <c r="L1720" s="1102"/>
      <c r="M1720" s="1102" t="str">
        <f>IF(details!EI60="","",details!EI60)</f>
        <v/>
      </c>
      <c r="N1720" s="1102"/>
      <c r="O1720" s="1102"/>
      <c r="P1720" s="1102" t="str">
        <f>IF(details!EQ60="","",details!EQ60)</f>
        <v/>
      </c>
      <c r="Q1720" s="1102"/>
      <c r="R1720" s="1102"/>
      <c r="S1720" s="1181">
        <f>'statement of marks'!$HG$108</f>
        <v>42460</v>
      </c>
      <c r="T1720" s="1182"/>
      <c r="U1720" s="1182"/>
      <c r="V1720" s="1183"/>
    </row>
    <row r="1721" spans="1:22" ht="16" customHeight="1">
      <c r="A1721" s="598"/>
      <c r="B1721" s="1094" t="s">
        <v>15</v>
      </c>
      <c r="C1721" s="1095"/>
      <c r="D1721" s="1096" t="str">
        <f>IF(details!DZ60="","",details!DZ60)</f>
        <v/>
      </c>
      <c r="E1721" s="1096"/>
      <c r="F1721" s="1096"/>
      <c r="G1721" s="1096" t="str">
        <f>IF(details!ED60="","",details!ED60)</f>
        <v/>
      </c>
      <c r="H1721" s="1096"/>
      <c r="I1721" s="1096"/>
      <c r="J1721" s="1096" t="str">
        <f>IF(details!EL60="","",details!EL60)</f>
        <v/>
      </c>
      <c r="K1721" s="1096"/>
      <c r="L1721" s="1096"/>
      <c r="M1721" s="1096" t="str">
        <f>IF(details!EH60="","",details!EH60)</f>
        <v/>
      </c>
      <c r="N1721" s="1096"/>
      <c r="O1721" s="1096"/>
      <c r="P1721" s="1096" t="str">
        <f>IF(details!EP60="","",details!EP60)</f>
        <v/>
      </c>
      <c r="Q1721" s="1096"/>
      <c r="R1721" s="1096"/>
      <c r="S1721" s="1184"/>
      <c r="T1721" s="1185"/>
      <c r="U1721" s="1185"/>
      <c r="V1721" s="1186"/>
    </row>
    <row r="1722" spans="1:22" ht="16" customHeight="1">
      <c r="A1722" s="1206"/>
      <c r="B1722" s="1207" t="s">
        <v>473</v>
      </c>
      <c r="C1722" s="1208"/>
      <c r="D1722" s="1209" t="s">
        <v>3</v>
      </c>
      <c r="E1722" s="1209"/>
      <c r="F1722" s="1209"/>
      <c r="G1722" s="1209" t="s">
        <v>389</v>
      </c>
      <c r="H1722" s="1209"/>
      <c r="I1722" s="1209"/>
      <c r="J1722" s="1209" t="s">
        <v>5</v>
      </c>
      <c r="K1722" s="1209"/>
      <c r="L1722" s="1209"/>
      <c r="M1722" s="1209" t="s">
        <v>465</v>
      </c>
      <c r="N1722" s="1209"/>
      <c r="O1722" s="1209"/>
      <c r="P1722" s="1210" t="s">
        <v>306</v>
      </c>
      <c r="Q1722" s="1210"/>
      <c r="R1722" s="1210"/>
      <c r="S1722" s="1209" t="s">
        <v>473</v>
      </c>
      <c r="T1722" s="1209"/>
      <c r="U1722" s="1209"/>
      <c r="V1722" s="1211"/>
    </row>
    <row r="1723" spans="1:22" ht="16" customHeight="1">
      <c r="A1723" s="1206"/>
      <c r="B1723" s="1207"/>
      <c r="C1723" s="1208"/>
      <c r="D1723" s="1212" t="str">
        <f>'statement of marks'!HE60</f>
        <v/>
      </c>
      <c r="E1723" s="1212"/>
      <c r="F1723" s="1212"/>
      <c r="G1723" s="1212" t="str">
        <f>'statement of marks'!HF60</f>
        <v/>
      </c>
      <c r="H1723" s="1212"/>
      <c r="I1723" s="1212"/>
      <c r="J1723" s="1212" t="str">
        <f>'statement of marks'!HG60</f>
        <v/>
      </c>
      <c r="K1723" s="1212"/>
      <c r="L1723" s="1212"/>
      <c r="M1723" s="1212" t="str">
        <f>'statement of marks'!HJ60</f>
        <v/>
      </c>
      <c r="N1723" s="1212"/>
      <c r="O1723" s="1212"/>
      <c r="P1723" s="1212" t="str">
        <f>'statement of marks'!HI60</f>
        <v/>
      </c>
      <c r="Q1723" s="1212"/>
      <c r="R1723" s="1212"/>
      <c r="S1723" s="1209" t="str">
        <f>'statement of marks'!HD60</f>
        <v/>
      </c>
      <c r="T1723" s="1209"/>
      <c r="U1723" s="1209"/>
      <c r="V1723" s="1211"/>
    </row>
    <row r="1724" spans="1:22" ht="16" customHeight="1">
      <c r="A1724" s="598"/>
      <c r="B1724" s="1089" t="s">
        <v>100</v>
      </c>
      <c r="C1724" s="1090"/>
      <c r="D1724" s="1081"/>
      <c r="E1724" s="1081"/>
      <c r="F1724" s="1081"/>
      <c r="G1724" s="1081"/>
      <c r="H1724" s="1081"/>
      <c r="I1724" s="1081"/>
      <c r="J1724" s="1081"/>
      <c r="K1724" s="1081"/>
      <c r="L1724" s="1081"/>
      <c r="M1724" s="1081"/>
      <c r="N1724" s="1081"/>
      <c r="O1724" s="1081"/>
      <c r="P1724" s="1081"/>
      <c r="Q1724" s="1081"/>
      <c r="R1724" s="1081"/>
      <c r="S1724" s="1081"/>
      <c r="T1724" s="1081"/>
      <c r="U1724" s="1081"/>
      <c r="V1724" s="1205"/>
    </row>
    <row r="1725" spans="1:22" ht="16" customHeight="1">
      <c r="A1725" s="598"/>
      <c r="B1725" s="1087" t="s">
        <v>80</v>
      </c>
      <c r="C1725" s="1088"/>
      <c r="D1725" s="1081"/>
      <c r="E1725" s="1081"/>
      <c r="F1725" s="1081"/>
      <c r="G1725" s="1081"/>
      <c r="H1725" s="1081"/>
      <c r="I1725" s="1081"/>
      <c r="J1725" s="1081"/>
      <c r="K1725" s="1081"/>
      <c r="L1725" s="1081"/>
      <c r="M1725" s="1081"/>
      <c r="N1725" s="1081"/>
      <c r="O1725" s="1081"/>
      <c r="P1725" s="1081"/>
      <c r="Q1725" s="1081"/>
      <c r="R1725" s="1081"/>
      <c r="S1725" s="1081"/>
      <c r="T1725" s="1081"/>
      <c r="U1725" s="1081"/>
      <c r="V1725" s="1205"/>
    </row>
    <row r="1726" spans="1:22" ht="16" customHeight="1">
      <c r="A1726" s="598"/>
      <c r="B1726" s="1089" t="s">
        <v>466</v>
      </c>
      <c r="C1726" s="1090"/>
      <c r="D1726" s="1081"/>
      <c r="E1726" s="1081"/>
      <c r="F1726" s="1081"/>
      <c r="G1726" s="1081"/>
      <c r="H1726" s="1081"/>
      <c r="I1726" s="1081"/>
      <c r="J1726" s="1081"/>
      <c r="K1726" s="1081"/>
      <c r="L1726" s="1081"/>
      <c r="M1726" s="1081"/>
      <c r="N1726" s="1081"/>
      <c r="O1726" s="1081"/>
      <c r="P1726" s="1081" t="s">
        <v>466</v>
      </c>
      <c r="Q1726" s="1081"/>
      <c r="R1726" s="1081"/>
      <c r="S1726" s="1081"/>
      <c r="T1726" s="1081"/>
      <c r="U1726" s="1081"/>
      <c r="V1726" s="1205"/>
    </row>
    <row r="1727" spans="1:22" ht="16" customHeight="1">
      <c r="A1727" s="598"/>
      <c r="B1727" s="1085" t="s">
        <v>101</v>
      </c>
      <c r="C1727" s="1086"/>
      <c r="D1727" s="1081"/>
      <c r="E1727" s="1081"/>
      <c r="F1727" s="1081"/>
      <c r="G1727" s="1081"/>
      <c r="H1727" s="1081"/>
      <c r="I1727" s="1081"/>
      <c r="J1727" s="1081"/>
      <c r="K1727" s="1081"/>
      <c r="L1727" s="1081"/>
      <c r="M1727" s="1081"/>
      <c r="N1727" s="1081"/>
      <c r="O1727" s="1081"/>
      <c r="P1727" s="1081"/>
      <c r="Q1727" s="1081"/>
      <c r="R1727" s="1081"/>
      <c r="S1727" s="1198" t="s">
        <v>101</v>
      </c>
      <c r="T1727" s="1198"/>
      <c r="U1727" s="1198"/>
      <c r="V1727" s="1199"/>
    </row>
    <row r="1728" spans="1:22" ht="16" customHeight="1" thickBot="1">
      <c r="A1728" s="600"/>
      <c r="B1728" s="1200" t="s">
        <v>102</v>
      </c>
      <c r="C1728" s="1201"/>
      <c r="D1728" s="1202"/>
      <c r="E1728" s="1202"/>
      <c r="F1728" s="1202"/>
      <c r="G1728" s="1202"/>
      <c r="H1728" s="1202"/>
      <c r="I1728" s="1202"/>
      <c r="J1728" s="1202"/>
      <c r="K1728" s="1202"/>
      <c r="L1728" s="1202"/>
      <c r="M1728" s="1202"/>
      <c r="N1728" s="1202"/>
      <c r="O1728" s="1202"/>
      <c r="P1728" s="1202"/>
      <c r="Q1728" s="1202"/>
      <c r="R1728" s="1202"/>
      <c r="S1728" s="1203" t="s">
        <v>163</v>
      </c>
      <c r="T1728" s="1203"/>
      <c r="U1728" s="1203"/>
      <c r="V1728" s="1204"/>
    </row>
    <row r="1729" spans="1:22" ht="16" customHeight="1">
      <c r="A1729" s="597"/>
      <c r="B1729" s="1216" t="s">
        <v>47</v>
      </c>
      <c r="C1729" s="1217"/>
      <c r="D1729" s="1217"/>
      <c r="E1729" s="1217"/>
      <c r="F1729" s="1217"/>
      <c r="G1729" s="1217"/>
      <c r="H1729" s="1217"/>
      <c r="I1729" s="1217"/>
      <c r="J1729" s="1217"/>
      <c r="K1729" s="1217"/>
      <c r="L1729" s="1217"/>
      <c r="M1729" s="1217"/>
      <c r="N1729" s="1217"/>
      <c r="O1729" s="1217"/>
      <c r="P1729" s="1217"/>
      <c r="Q1729" s="1217"/>
      <c r="R1729" s="1217"/>
      <c r="S1729" s="1217"/>
      <c r="T1729" s="1217"/>
      <c r="U1729" s="1217"/>
      <c r="V1729" s="1218"/>
    </row>
    <row r="1730" spans="1:22" ht="16" customHeight="1">
      <c r="A1730" s="598"/>
      <c r="B1730" s="1219" t="str">
        <f>'statement of marks'!$A$1</f>
        <v>jk- ck- ek/;fed fo|ky; uohu] fuEckgsM+k</v>
      </c>
      <c r="C1730" s="1220"/>
      <c r="D1730" s="1220"/>
      <c r="E1730" s="1220"/>
      <c r="F1730" s="1220"/>
      <c r="G1730" s="1220"/>
      <c r="H1730" s="1220"/>
      <c r="I1730" s="1220"/>
      <c r="J1730" s="1220"/>
      <c r="K1730" s="1220"/>
      <c r="L1730" s="1220"/>
      <c r="M1730" s="1220"/>
      <c r="N1730" s="1220"/>
      <c r="O1730" s="1220"/>
      <c r="P1730" s="1220"/>
      <c r="Q1730" s="1220"/>
      <c r="R1730" s="1220"/>
      <c r="S1730" s="1220"/>
      <c r="T1730" s="1220"/>
      <c r="U1730" s="1220"/>
      <c r="V1730" s="1221"/>
    </row>
    <row r="1731" spans="1:22" ht="16" customHeight="1">
      <c r="A1731" s="598"/>
      <c r="B1731" s="1114" t="s">
        <v>467</v>
      </c>
      <c r="C1731" s="1115"/>
      <c r="D1731" s="1119" t="str">
        <f>'statement of marks'!$H$3</f>
        <v>2015-16</v>
      </c>
      <c r="E1731" s="1119"/>
      <c r="F1731" s="1119"/>
      <c r="G1731" s="1119"/>
      <c r="H1731" s="1119"/>
      <c r="I1731" s="1119"/>
      <c r="J1731" s="1119"/>
      <c r="K1731" s="1119"/>
      <c r="L1731" s="1119"/>
      <c r="M1731" s="1119"/>
      <c r="N1731" s="1119"/>
      <c r="O1731" s="1119"/>
      <c r="P1731" s="1119"/>
      <c r="Q1731" s="1119"/>
      <c r="R1731" s="1119"/>
      <c r="S1731" s="1119"/>
      <c r="T1731" s="1119"/>
      <c r="U1731" s="1119"/>
      <c r="V1731" s="1196"/>
    </row>
    <row r="1732" spans="1:22" ht="16" customHeight="1">
      <c r="A1732" s="598"/>
      <c r="B1732" s="1114" t="s">
        <v>218</v>
      </c>
      <c r="C1732" s="1115"/>
      <c r="D1732" s="1115" t="str">
        <f>IF('statement of marks'!J61="","",'statement of marks'!J61)</f>
        <v/>
      </c>
      <c r="E1732" s="1115"/>
      <c r="F1732" s="1115"/>
      <c r="G1732" s="1115"/>
      <c r="H1732" s="1115"/>
      <c r="I1732" s="1115"/>
      <c r="J1732" s="1115"/>
      <c r="K1732" s="1115"/>
      <c r="L1732" s="1115"/>
      <c r="M1732" s="1115"/>
      <c r="N1732" s="1115"/>
      <c r="O1732" s="1115"/>
      <c r="P1732" s="1115"/>
      <c r="Q1732" s="1115"/>
      <c r="R1732" s="1115"/>
      <c r="S1732" s="1115"/>
      <c r="T1732" s="1115"/>
      <c r="U1732" s="1115"/>
      <c r="V1732" s="1197"/>
    </row>
    <row r="1733" spans="1:22" ht="16" customHeight="1">
      <c r="A1733" s="598"/>
      <c r="B1733" s="1114" t="s">
        <v>219</v>
      </c>
      <c r="C1733" s="1115"/>
      <c r="D1733" s="1115" t="str">
        <f>IF('statement of marks'!K61="","",'statement of marks'!K61)</f>
        <v/>
      </c>
      <c r="E1733" s="1115"/>
      <c r="F1733" s="1115"/>
      <c r="G1733" s="1115"/>
      <c r="H1733" s="1115"/>
      <c r="I1733" s="1115"/>
      <c r="J1733" s="1115"/>
      <c r="K1733" s="1115"/>
      <c r="L1733" s="1115"/>
      <c r="M1733" s="1115"/>
      <c r="N1733" s="1115"/>
      <c r="O1733" s="1115"/>
      <c r="P1733" s="1115"/>
      <c r="Q1733" s="1115"/>
      <c r="R1733" s="1115"/>
      <c r="S1733" s="1115"/>
      <c r="T1733" s="1115"/>
      <c r="U1733" s="1115"/>
      <c r="V1733" s="1197"/>
    </row>
    <row r="1734" spans="1:22" ht="16" customHeight="1">
      <c r="A1734" s="598"/>
      <c r="B1734" s="1114" t="s">
        <v>220</v>
      </c>
      <c r="C1734" s="1115"/>
      <c r="D1734" s="1115" t="str">
        <f>IF('statement of marks'!L61="","",'statement of marks'!L61)</f>
        <v/>
      </c>
      <c r="E1734" s="1115"/>
      <c r="F1734" s="1115"/>
      <c r="G1734" s="1115"/>
      <c r="H1734" s="1115"/>
      <c r="I1734" s="1115"/>
      <c r="J1734" s="1115"/>
      <c r="K1734" s="1115"/>
      <c r="L1734" s="1115"/>
      <c r="M1734" s="1115"/>
      <c r="N1734" s="1115"/>
      <c r="O1734" s="1115"/>
      <c r="P1734" s="1115"/>
      <c r="Q1734" s="1115"/>
      <c r="R1734" s="1115"/>
      <c r="S1734" s="1115"/>
      <c r="T1734" s="1115"/>
      <c r="U1734" s="1115"/>
      <c r="V1734" s="1197"/>
    </row>
    <row r="1735" spans="1:22" ht="16" customHeight="1">
      <c r="A1735" s="598"/>
      <c r="B1735" s="1114" t="s">
        <v>221</v>
      </c>
      <c r="C1735" s="1115"/>
      <c r="D1735" s="1119" t="str">
        <f>'statement of marks'!$G$3</f>
        <v>6 A</v>
      </c>
      <c r="E1735" s="1119"/>
      <c r="F1735" s="1119"/>
      <c r="G1735" s="1115" t="s">
        <v>9</v>
      </c>
      <c r="H1735" s="1115"/>
      <c r="I1735" s="1115"/>
      <c r="J1735" s="1119" t="str">
        <f>IF('statement of marks'!D61="","",'statement of marks'!D61)</f>
        <v/>
      </c>
      <c r="K1735" s="1119"/>
      <c r="L1735" s="1119"/>
      <c r="M1735" s="1115" t="s">
        <v>222</v>
      </c>
      <c r="N1735" s="1115"/>
      <c r="O1735" s="1115"/>
      <c r="P1735" s="1119" t="str">
        <f>IF('statement of marks'!F61="","",'statement of marks'!F61)</f>
        <v/>
      </c>
      <c r="Q1735" s="1119"/>
      <c r="R1735" s="1119"/>
      <c r="S1735" s="1214" t="str">
        <f>IF('statement of marks'!$J$3="","",'statement of marks'!$J$3)</f>
        <v xml:space="preserve">fo|ky; dk Mk;l dksM+ </v>
      </c>
      <c r="T1735" s="1214"/>
      <c r="U1735" s="1214"/>
      <c r="V1735" s="1215"/>
    </row>
    <row r="1736" spans="1:22" ht="16" customHeight="1">
      <c r="A1736" s="598"/>
      <c r="B1736" s="601" t="s">
        <v>0</v>
      </c>
      <c r="C1736" s="602"/>
      <c r="D1736" s="1121" t="str">
        <f>IF('statement of marks'!H61="","",'statement of marks'!H61)</f>
        <v/>
      </c>
      <c r="E1736" s="1121"/>
      <c r="F1736" s="1121"/>
      <c r="G1736" s="1115" t="str">
        <f>IF('statement of marks'!I61="","",'statement of marks'!I61)</f>
        <v/>
      </c>
      <c r="H1736" s="1115"/>
      <c r="I1736" s="1115"/>
      <c r="J1736" s="1115"/>
      <c r="K1736" s="1115"/>
      <c r="L1736" s="1115"/>
      <c r="M1736" s="1115"/>
      <c r="N1736" s="1115"/>
      <c r="O1736" s="1115"/>
      <c r="P1736" s="1115"/>
      <c r="Q1736" s="1115"/>
      <c r="R1736" s="1115"/>
      <c r="S1736" s="1190" t="str">
        <f>IF('statement of marks'!$K$3="","",'statement of marks'!$K$3)</f>
        <v xml:space="preserve">08291009401   </v>
      </c>
      <c r="T1736" s="1190"/>
      <c r="U1736" s="1190"/>
      <c r="V1736" s="1191"/>
    </row>
    <row r="1737" spans="1:22" ht="16" customHeight="1">
      <c r="A1737" s="598"/>
      <c r="B1737" s="561" t="s">
        <v>28</v>
      </c>
      <c r="C1737" s="603" t="s">
        <v>97</v>
      </c>
      <c r="D1737" s="1081" t="s">
        <v>1</v>
      </c>
      <c r="E1737" s="1081"/>
      <c r="F1737" s="1081"/>
      <c r="G1737" s="1081" t="s">
        <v>21</v>
      </c>
      <c r="H1737" s="1081"/>
      <c r="I1737" s="1081"/>
      <c r="J1737" s="1081" t="s">
        <v>68</v>
      </c>
      <c r="K1737" s="1081"/>
      <c r="L1737" s="1081"/>
      <c r="M1737" s="1081" t="s">
        <v>98</v>
      </c>
      <c r="N1737" s="1081"/>
      <c r="O1737" s="1081"/>
      <c r="P1737" s="1192" t="s">
        <v>278</v>
      </c>
      <c r="Q1737" s="1193" t="s">
        <v>459</v>
      </c>
      <c r="R1737" s="1193"/>
      <c r="S1737" s="1193"/>
      <c r="T1737" s="1194" t="s">
        <v>458</v>
      </c>
      <c r="U1737" s="1194"/>
      <c r="V1737" s="1195"/>
    </row>
    <row r="1738" spans="1:22" ht="16" customHeight="1">
      <c r="A1738" s="598"/>
      <c r="B1738" s="561"/>
      <c r="C1738" s="603"/>
      <c r="D1738" s="596" t="s">
        <v>468</v>
      </c>
      <c r="E1738" s="596" t="s">
        <v>469</v>
      </c>
      <c r="F1738" s="604" t="s">
        <v>2</v>
      </c>
      <c r="G1738" s="596" t="s">
        <v>468</v>
      </c>
      <c r="H1738" s="596" t="s">
        <v>469</v>
      </c>
      <c r="I1738" s="604" t="s">
        <v>2</v>
      </c>
      <c r="J1738" s="596" t="s">
        <v>468</v>
      </c>
      <c r="K1738" s="596" t="s">
        <v>469</v>
      </c>
      <c r="L1738" s="604" t="s">
        <v>2</v>
      </c>
      <c r="M1738" s="596" t="s">
        <v>468</v>
      </c>
      <c r="N1738" s="596" t="s">
        <v>469</v>
      </c>
      <c r="O1738" s="604" t="s">
        <v>2</v>
      </c>
      <c r="P1738" s="1192"/>
      <c r="Q1738" s="596" t="s">
        <v>468</v>
      </c>
      <c r="R1738" s="596" t="s">
        <v>469</v>
      </c>
      <c r="S1738" s="608" t="s">
        <v>2</v>
      </c>
      <c r="T1738" s="618" t="s">
        <v>304</v>
      </c>
      <c r="U1738" s="619" t="s">
        <v>5</v>
      </c>
      <c r="V1738" s="620" t="s">
        <v>464</v>
      </c>
    </row>
    <row r="1739" spans="1:22" ht="16" customHeight="1">
      <c r="A1739" s="599"/>
      <c r="B1739" s="1178" t="s">
        <v>3</v>
      </c>
      <c r="C1739" s="1179"/>
      <c r="D1739" s="579">
        <f>IF('statement of marks'!M$6="","",'statement of marks'!M$6)</f>
        <v>5</v>
      </c>
      <c r="E1739" s="579">
        <f>IF('statement of marks'!N$6="","",'statement of marks'!N$6)</f>
        <v>5</v>
      </c>
      <c r="F1739" s="605">
        <f>IF('statement of marks'!O$6="","",'statement of marks'!O$6)</f>
        <v>10</v>
      </c>
      <c r="G1739" s="579">
        <f>IF('statement of marks'!P$6="","",'statement of marks'!P$6)</f>
        <v>5</v>
      </c>
      <c r="H1739" s="579">
        <f>IF('statement of marks'!Q$6="","",'statement of marks'!Q$6)</f>
        <v>5</v>
      </c>
      <c r="I1739" s="605">
        <f>IF('statement of marks'!R$6="","",'statement of marks'!R$6)</f>
        <v>10</v>
      </c>
      <c r="J1739" s="579">
        <f>IF('statement of marks'!S$6="","",'statement of marks'!S$6)</f>
        <v>5</v>
      </c>
      <c r="K1739" s="579">
        <f>IF('statement of marks'!T$6="","",'statement of marks'!T$6)</f>
        <v>5</v>
      </c>
      <c r="L1739" s="605">
        <f>IF('statement of marks'!U$6="","",'statement of marks'!U$6)</f>
        <v>10</v>
      </c>
      <c r="M1739" s="579">
        <f>IF('statement of marks'!W$6="","",'statement of marks'!W$6)</f>
        <v>50</v>
      </c>
      <c r="N1739" s="579">
        <f>IF('statement of marks'!X$6="","",'statement of marks'!X$6)</f>
        <v>20</v>
      </c>
      <c r="O1739" s="605">
        <f>IF('statement of marks'!Y$6="","",'statement of marks'!Y$6)</f>
        <v>70</v>
      </c>
      <c r="P1739" s="580">
        <f>IF('statement of marks'!Z$6="","",'statement of marks'!Z$6)</f>
        <v>100</v>
      </c>
      <c r="Q1739" s="579">
        <f>IF('statement of marks'!AA$6="","",'statement of marks'!AA$6)</f>
        <v>70</v>
      </c>
      <c r="R1739" s="579">
        <f>IF('statement of marks'!AB$6="","",'statement of marks'!AB$6)</f>
        <v>30</v>
      </c>
      <c r="S1739" s="605">
        <f>IF('statement of marks'!AC$6="","",'statement of marks'!AC$6)</f>
        <v>100</v>
      </c>
      <c r="T1739" s="615">
        <f>IF('statement of marks'!AD$6="","",'statement of marks'!AD$6)</f>
        <v>200</v>
      </c>
      <c r="U1739" s="615" t="str">
        <f>IF('statement of marks'!AE$6="","",'statement of marks'!AE$6)</f>
        <v/>
      </c>
      <c r="V1739" s="621" t="str">
        <f>IF('statement of marks'!AF$6="","",'statement of marks'!AF$6)</f>
        <v/>
      </c>
    </row>
    <row r="1740" spans="1:22" ht="16" customHeight="1">
      <c r="A1740" s="598"/>
      <c r="B1740" s="1114" t="str">
        <f>IF('statement of marks'!$M$3="","",'statement of marks'!$M$3)</f>
        <v>fgUnh</v>
      </c>
      <c r="C1740" s="1115"/>
      <c r="D1740" s="275" t="str">
        <f>IF('statement of marks'!M61="","",'statement of marks'!M61)</f>
        <v/>
      </c>
      <c r="E1740" s="275" t="str">
        <f>IF('statement of marks'!N61="","",'statement of marks'!N61)</f>
        <v/>
      </c>
      <c r="F1740" s="606" t="str">
        <f>IF('statement of marks'!O61="","",'statement of marks'!O61)</f>
        <v/>
      </c>
      <c r="G1740" s="275" t="str">
        <f>IF('statement of marks'!P61="","",'statement of marks'!P61)</f>
        <v/>
      </c>
      <c r="H1740" s="275" t="str">
        <f>IF('statement of marks'!Q61="","",'statement of marks'!Q61)</f>
        <v/>
      </c>
      <c r="I1740" s="606" t="str">
        <f>IF('statement of marks'!R61="","",'statement of marks'!R61)</f>
        <v/>
      </c>
      <c r="J1740" s="275" t="str">
        <f>IF('statement of marks'!S61="","",'statement of marks'!S61)</f>
        <v/>
      </c>
      <c r="K1740" s="275" t="str">
        <f>IF('statement of marks'!T61="","",'statement of marks'!T61)</f>
        <v/>
      </c>
      <c r="L1740" s="606" t="str">
        <f>IF('statement of marks'!U61="","",'statement of marks'!U61)</f>
        <v/>
      </c>
      <c r="M1740" s="275" t="str">
        <f>IF('statement of marks'!W61="","",'statement of marks'!W61)</f>
        <v/>
      </c>
      <c r="N1740" s="275" t="str">
        <f>IF('statement of marks'!X61="","",'statement of marks'!X61)</f>
        <v/>
      </c>
      <c r="O1740" s="606" t="str">
        <f>IF('statement of marks'!Y61="","",'statement of marks'!Y61)</f>
        <v/>
      </c>
      <c r="P1740" s="277" t="str">
        <f>IF('statement of marks'!Z61="","",'statement of marks'!Z61)</f>
        <v/>
      </c>
      <c r="Q1740" s="275" t="str">
        <f>IF('statement of marks'!AA61="","",'statement of marks'!AA61)</f>
        <v/>
      </c>
      <c r="R1740" s="275" t="str">
        <f>IF('statement of marks'!AB61="","",'statement of marks'!AB61)</f>
        <v/>
      </c>
      <c r="S1740" s="606" t="str">
        <f>IF('statement of marks'!AC61="","",'statement of marks'!AC61)</f>
        <v/>
      </c>
      <c r="T1740" s="578" t="str">
        <f>IF('statement of marks'!AD61="","",'statement of marks'!AD61)</f>
        <v/>
      </c>
      <c r="U1740" s="578" t="str">
        <f>IF('statement of marks'!AE61="","",'statement of marks'!AE61)</f>
        <v/>
      </c>
      <c r="V1740" s="612" t="str">
        <f>IF('statement of marks'!AF61="","",'statement of marks'!AF61)</f>
        <v/>
      </c>
    </row>
    <row r="1741" spans="1:22" ht="16" customHeight="1">
      <c r="A1741" s="598"/>
      <c r="B1741" s="1114" t="str">
        <f>IF('statement of marks'!$AI$3="","",'statement of marks'!$AI$3)</f>
        <v>vaxszth</v>
      </c>
      <c r="C1741" s="1115"/>
      <c r="D1741" s="275" t="str">
        <f>IF('statement of marks'!AI61="","",'statement of marks'!AI61)</f>
        <v/>
      </c>
      <c r="E1741" s="275" t="str">
        <f>IF('statement of marks'!AJ61="","",'statement of marks'!AJ61)</f>
        <v/>
      </c>
      <c r="F1741" s="606" t="str">
        <f>IF('statement of marks'!AK61="","",'statement of marks'!AK61)</f>
        <v/>
      </c>
      <c r="G1741" s="275" t="str">
        <f>IF('statement of marks'!AL61="","",'statement of marks'!AL61)</f>
        <v/>
      </c>
      <c r="H1741" s="275" t="str">
        <f>IF('statement of marks'!AM61="","",'statement of marks'!AM61)</f>
        <v/>
      </c>
      <c r="I1741" s="606" t="str">
        <f>IF('statement of marks'!AN61="","",'statement of marks'!AN61)</f>
        <v/>
      </c>
      <c r="J1741" s="275" t="str">
        <f>IF('statement of marks'!AO61="","",'statement of marks'!AO61)</f>
        <v/>
      </c>
      <c r="K1741" s="275" t="str">
        <f>IF('statement of marks'!AP61="","",'statement of marks'!AP61)</f>
        <v/>
      </c>
      <c r="L1741" s="606" t="str">
        <f>IF('statement of marks'!AQ61="","",'statement of marks'!AQ61)</f>
        <v/>
      </c>
      <c r="M1741" s="275" t="str">
        <f>IF('statement of marks'!AS61="","",'statement of marks'!AS61)</f>
        <v/>
      </c>
      <c r="N1741" s="275" t="str">
        <f>IF('statement of marks'!AT61="","",'statement of marks'!AT61)</f>
        <v/>
      </c>
      <c r="O1741" s="606" t="str">
        <f>IF('statement of marks'!AU61="","",'statement of marks'!AU61)</f>
        <v/>
      </c>
      <c r="P1741" s="277" t="str">
        <f>IF('statement of marks'!AV61="","",'statement of marks'!AV61)</f>
        <v/>
      </c>
      <c r="Q1741" s="275" t="str">
        <f>IF('statement of marks'!AW61="","",'statement of marks'!AW61)</f>
        <v/>
      </c>
      <c r="R1741" s="275" t="str">
        <f>IF('statement of marks'!AX61="","",'statement of marks'!AX61)</f>
        <v/>
      </c>
      <c r="S1741" s="606" t="str">
        <f>IF('statement of marks'!AY61="","",'statement of marks'!AY61)</f>
        <v/>
      </c>
      <c r="T1741" s="578" t="str">
        <f>IF('statement of marks'!AZ61="","",'statement of marks'!AZ61)</f>
        <v/>
      </c>
      <c r="U1741" s="578" t="str">
        <f>IF('statement of marks'!BA61="","",'statement of marks'!BA61)</f>
        <v/>
      </c>
      <c r="V1741" s="612" t="str">
        <f>IF('statement of marks'!BB61="","",'statement of marks'!BB61)</f>
        <v/>
      </c>
    </row>
    <row r="1742" spans="1:22" ht="16" customHeight="1">
      <c r="A1742" s="598"/>
      <c r="B1742" s="1114" t="str">
        <f>IF('statement of marks'!BE61="s","laLd`r",IF('statement of marks'!BE61="u","mnwZ",IF('statement of marks'!BE61="g","xqtjkrh",IF('statement of marks'!BE61="p","iatkch",IF('statement of marks'!BE61="sd","fla/kh","r`rh; Hkk""kk")))))</f>
        <v>r`rh; Hkk"kk</v>
      </c>
      <c r="C1742" s="1115"/>
      <c r="D1742" s="275" t="str">
        <f>IF('statement of marks'!BF61="","",'statement of marks'!BF61)</f>
        <v/>
      </c>
      <c r="E1742" s="275" t="str">
        <f>IF('statement of marks'!BG61="","",'statement of marks'!BG61)</f>
        <v/>
      </c>
      <c r="F1742" s="606" t="str">
        <f>IF('statement of marks'!BH61="","",'statement of marks'!BH61)</f>
        <v/>
      </c>
      <c r="G1742" s="275" t="str">
        <f>IF('statement of marks'!BI61="","",'statement of marks'!BI61)</f>
        <v/>
      </c>
      <c r="H1742" s="275" t="str">
        <f>IF('statement of marks'!BJ61="","",'statement of marks'!BJ61)</f>
        <v/>
      </c>
      <c r="I1742" s="606" t="str">
        <f>IF('statement of marks'!BK61="","",'statement of marks'!BK61)</f>
        <v/>
      </c>
      <c r="J1742" s="275" t="str">
        <f>IF('statement of marks'!BL61="","",'statement of marks'!BL61)</f>
        <v/>
      </c>
      <c r="K1742" s="275" t="str">
        <f>IF('statement of marks'!BM61="","",'statement of marks'!BM61)</f>
        <v/>
      </c>
      <c r="L1742" s="606" t="str">
        <f>IF('statement of marks'!BN61="","",'statement of marks'!BN61)</f>
        <v/>
      </c>
      <c r="M1742" s="275" t="str">
        <f>IF('statement of marks'!BP61="","",'statement of marks'!BP61)</f>
        <v/>
      </c>
      <c r="N1742" s="275" t="str">
        <f>IF('statement of marks'!BQ61="","",'statement of marks'!BQ61)</f>
        <v/>
      </c>
      <c r="O1742" s="606" t="str">
        <f>IF('statement of marks'!BR61="","",'statement of marks'!BR61)</f>
        <v/>
      </c>
      <c r="P1742" s="277" t="str">
        <f>IF('statement of marks'!BS61="","",'statement of marks'!BS61)</f>
        <v/>
      </c>
      <c r="Q1742" s="275" t="str">
        <f>IF('statement of marks'!BT61="","",'statement of marks'!BT61)</f>
        <v/>
      </c>
      <c r="R1742" s="275" t="str">
        <f>IF('statement of marks'!BU61="","",'statement of marks'!BU61)</f>
        <v/>
      </c>
      <c r="S1742" s="606" t="str">
        <f>IF('statement of marks'!BV61="","",'statement of marks'!BV61)</f>
        <v/>
      </c>
      <c r="T1742" s="578" t="str">
        <f>IF('statement of marks'!BW61="","",'statement of marks'!BW61)</f>
        <v/>
      </c>
      <c r="U1742" s="578" t="str">
        <f>IF('statement of marks'!BX61="","",'statement of marks'!BX61)</f>
        <v/>
      </c>
      <c r="V1742" s="612" t="str">
        <f>IF('statement of marks'!BY61="","",'statement of marks'!BY61)</f>
        <v/>
      </c>
    </row>
    <row r="1743" spans="1:22" ht="16" customHeight="1">
      <c r="A1743" s="598"/>
      <c r="B1743" s="1114" t="str">
        <f>IF('statement of marks'!$CB$3="","",'statement of marks'!$CB$3)</f>
        <v>xf.kr</v>
      </c>
      <c r="C1743" s="1115"/>
      <c r="D1743" s="275" t="str">
        <f>IF('statement of marks'!CB61="","",'statement of marks'!CB61)</f>
        <v/>
      </c>
      <c r="E1743" s="275" t="str">
        <f>IF('statement of marks'!CC61="","",'statement of marks'!CC61)</f>
        <v/>
      </c>
      <c r="F1743" s="606" t="str">
        <f>IF('statement of marks'!CD61="","",'statement of marks'!CD61)</f>
        <v/>
      </c>
      <c r="G1743" s="275" t="str">
        <f>IF('statement of marks'!CE61="","",'statement of marks'!CE61)</f>
        <v/>
      </c>
      <c r="H1743" s="275" t="str">
        <f>IF('statement of marks'!CF61="","",'statement of marks'!CF61)</f>
        <v/>
      </c>
      <c r="I1743" s="606" t="str">
        <f>IF('statement of marks'!CG61="","",'statement of marks'!CG61)</f>
        <v/>
      </c>
      <c r="J1743" s="275" t="str">
        <f>IF('statement of marks'!CH61="","",'statement of marks'!CH61)</f>
        <v/>
      </c>
      <c r="K1743" s="275" t="str">
        <f>IF('statement of marks'!CI61="","",'statement of marks'!CI61)</f>
        <v/>
      </c>
      <c r="L1743" s="606" t="str">
        <f>IF('statement of marks'!CJ61="","",'statement of marks'!CJ61)</f>
        <v/>
      </c>
      <c r="M1743" s="275" t="str">
        <f>IF('statement of marks'!CL61="","",'statement of marks'!CL61)</f>
        <v/>
      </c>
      <c r="N1743" s="275" t="str">
        <f>IF('statement of marks'!CM61="","",'statement of marks'!CM61)</f>
        <v/>
      </c>
      <c r="O1743" s="606" t="str">
        <f>IF('statement of marks'!CN61="","",'statement of marks'!CN61)</f>
        <v/>
      </c>
      <c r="P1743" s="277" t="str">
        <f>IF('statement of marks'!CO61="","",'statement of marks'!CO61)</f>
        <v/>
      </c>
      <c r="Q1743" s="275" t="str">
        <f>IF('statement of marks'!CP61="","",'statement of marks'!CP61)</f>
        <v/>
      </c>
      <c r="R1743" s="275" t="str">
        <f>IF('statement of marks'!CQ61="","",'statement of marks'!CQ61)</f>
        <v/>
      </c>
      <c r="S1743" s="606" t="str">
        <f>IF('statement of marks'!CR61="","",'statement of marks'!CR61)</f>
        <v/>
      </c>
      <c r="T1743" s="578" t="str">
        <f>IF('statement of marks'!CS61="","",'statement of marks'!CS61)</f>
        <v/>
      </c>
      <c r="U1743" s="578" t="str">
        <f>IF('statement of marks'!CT61="","",'statement of marks'!CT61)</f>
        <v/>
      </c>
      <c r="V1743" s="612" t="str">
        <f>IF('statement of marks'!CU61="","",'statement of marks'!CU61)</f>
        <v/>
      </c>
    </row>
    <row r="1744" spans="1:22" ht="16" customHeight="1">
      <c r="A1744" s="598"/>
      <c r="B1744" s="1114" t="str">
        <f>IF('statement of marks'!$CX$3="","",'statement of marks'!$CX$3)</f>
        <v>foKku</v>
      </c>
      <c r="C1744" s="1115"/>
      <c r="D1744" s="275" t="str">
        <f>IF('statement of marks'!CX61="","",'statement of marks'!CX61)</f>
        <v/>
      </c>
      <c r="E1744" s="275" t="str">
        <f>IF('statement of marks'!CY61="","",'statement of marks'!CY61)</f>
        <v/>
      </c>
      <c r="F1744" s="606" t="str">
        <f>IF('statement of marks'!CZ61="","",'statement of marks'!CZ61)</f>
        <v/>
      </c>
      <c r="G1744" s="275" t="str">
        <f>IF('statement of marks'!DA61="","",'statement of marks'!DA61)</f>
        <v/>
      </c>
      <c r="H1744" s="275" t="str">
        <f>IF('statement of marks'!DB61="","",'statement of marks'!DB61)</f>
        <v/>
      </c>
      <c r="I1744" s="606" t="str">
        <f>IF('statement of marks'!DC61="","",'statement of marks'!DC61)</f>
        <v/>
      </c>
      <c r="J1744" s="275" t="str">
        <f>IF('statement of marks'!DD61="","",'statement of marks'!DD61)</f>
        <v/>
      </c>
      <c r="K1744" s="275" t="str">
        <f>IF('statement of marks'!DE61="","",'statement of marks'!DE61)</f>
        <v/>
      </c>
      <c r="L1744" s="606" t="str">
        <f>IF('statement of marks'!DF61="","",'statement of marks'!DF61)</f>
        <v/>
      </c>
      <c r="M1744" s="275" t="str">
        <f>IF('statement of marks'!DH61="","",'statement of marks'!DH61)</f>
        <v/>
      </c>
      <c r="N1744" s="275" t="str">
        <f>IF('statement of marks'!DI61="","",'statement of marks'!DI61)</f>
        <v/>
      </c>
      <c r="O1744" s="606" t="str">
        <f>IF('statement of marks'!DJ61="","",'statement of marks'!DJ61)</f>
        <v/>
      </c>
      <c r="P1744" s="277" t="str">
        <f>IF('statement of marks'!DK61="","",'statement of marks'!DK61)</f>
        <v/>
      </c>
      <c r="Q1744" s="275" t="str">
        <f>IF('statement of marks'!DL61="","",'statement of marks'!DL61)</f>
        <v/>
      </c>
      <c r="R1744" s="275" t="str">
        <f>IF('statement of marks'!DM61="","",'statement of marks'!DM61)</f>
        <v/>
      </c>
      <c r="S1744" s="606" t="str">
        <f>IF('statement of marks'!DN61="","",'statement of marks'!DN61)</f>
        <v/>
      </c>
      <c r="T1744" s="578" t="str">
        <f>IF('statement of marks'!DO61="","",'statement of marks'!DO61)</f>
        <v/>
      </c>
      <c r="U1744" s="578" t="str">
        <f>IF('statement of marks'!DP61="","",'statement of marks'!DP61)</f>
        <v/>
      </c>
      <c r="V1744" s="612" t="str">
        <f>IF('statement of marks'!DQ61="","",'statement of marks'!DQ61)</f>
        <v/>
      </c>
    </row>
    <row r="1745" spans="1:22" ht="16" customHeight="1">
      <c r="A1745" s="598"/>
      <c r="B1745" s="1114" t="str">
        <f>IF('statement of marks'!$DT$3="","",'statement of marks'!$DT$3)</f>
        <v>lkekftd foKku</v>
      </c>
      <c r="C1745" s="1115"/>
      <c r="D1745" s="275" t="str">
        <f>IF('statement of marks'!DT61="","",'statement of marks'!DT61)</f>
        <v/>
      </c>
      <c r="E1745" s="275" t="str">
        <f>IF('statement of marks'!DU61="","",'statement of marks'!DU61)</f>
        <v/>
      </c>
      <c r="F1745" s="606" t="str">
        <f>IF('statement of marks'!DV61="","",'statement of marks'!DV61)</f>
        <v/>
      </c>
      <c r="G1745" s="275" t="str">
        <f>IF('statement of marks'!DW61="","",'statement of marks'!DW61)</f>
        <v/>
      </c>
      <c r="H1745" s="275" t="str">
        <f>IF('statement of marks'!DX61="","",'statement of marks'!DX61)</f>
        <v/>
      </c>
      <c r="I1745" s="606" t="str">
        <f>IF('statement of marks'!DY61="","",'statement of marks'!DY61)</f>
        <v/>
      </c>
      <c r="J1745" s="275" t="str">
        <f>IF('statement of marks'!DZ61="","",'statement of marks'!DZ61)</f>
        <v/>
      </c>
      <c r="K1745" s="275" t="str">
        <f>IF('statement of marks'!EA61="","",'statement of marks'!EA61)</f>
        <v/>
      </c>
      <c r="L1745" s="606" t="str">
        <f>IF('statement of marks'!EB61="","",'statement of marks'!EB61)</f>
        <v/>
      </c>
      <c r="M1745" s="275" t="str">
        <f>IF('statement of marks'!ED61="","",'statement of marks'!ED61)</f>
        <v/>
      </c>
      <c r="N1745" s="275" t="str">
        <f>IF('statement of marks'!EE61="","",'statement of marks'!EE61)</f>
        <v/>
      </c>
      <c r="O1745" s="606" t="str">
        <f>IF('statement of marks'!EF61="","",'statement of marks'!EF61)</f>
        <v/>
      </c>
      <c r="P1745" s="277" t="str">
        <f>IF('statement of marks'!EG61="","",'statement of marks'!EG61)</f>
        <v/>
      </c>
      <c r="Q1745" s="275" t="str">
        <f>IF('statement of marks'!EH61="","",'statement of marks'!EH61)</f>
        <v/>
      </c>
      <c r="R1745" s="275" t="str">
        <f>IF('statement of marks'!EI61="","",'statement of marks'!EI61)</f>
        <v/>
      </c>
      <c r="S1745" s="606" t="str">
        <f>IF('statement of marks'!EJ61="","",'statement of marks'!EJ61)</f>
        <v/>
      </c>
      <c r="T1745" s="578" t="str">
        <f>IF('statement of marks'!EK61="","",'statement of marks'!EK61)</f>
        <v/>
      </c>
      <c r="U1745" s="578" t="str">
        <f>IF('statement of marks'!EL61="","",'statement of marks'!EL61)</f>
        <v/>
      </c>
      <c r="V1745" s="612" t="str">
        <f>IF('statement of marks'!EM61="","",'statement of marks'!EM61)</f>
        <v/>
      </c>
    </row>
    <row r="1746" spans="1:22" ht="16" customHeight="1">
      <c r="A1746" s="598"/>
      <c r="B1746" s="1117" t="s">
        <v>271</v>
      </c>
      <c r="C1746" s="1118"/>
      <c r="D1746" s="1081" t="s">
        <v>1</v>
      </c>
      <c r="E1746" s="1081"/>
      <c r="F1746" s="1081"/>
      <c r="G1746" s="1081" t="s">
        <v>21</v>
      </c>
      <c r="H1746" s="1081"/>
      <c r="I1746" s="1081"/>
      <c r="J1746" s="1081" t="s">
        <v>272</v>
      </c>
      <c r="K1746" s="1081"/>
      <c r="L1746" s="1081"/>
      <c r="M1746" s="1081" t="s">
        <v>68</v>
      </c>
      <c r="N1746" s="1081"/>
      <c r="O1746" s="1081"/>
      <c r="P1746" s="1081" t="s">
        <v>463</v>
      </c>
      <c r="Q1746" s="1081"/>
      <c r="R1746" s="1081"/>
      <c r="S1746" s="609"/>
      <c r="T1746" s="1187" t="s">
        <v>458</v>
      </c>
      <c r="U1746" s="1188"/>
      <c r="V1746" s="1189"/>
    </row>
    <row r="1747" spans="1:22" ht="16" customHeight="1">
      <c r="A1747" s="599"/>
      <c r="B1747" s="1175" t="s">
        <v>3</v>
      </c>
      <c r="C1747" s="1176"/>
      <c r="D1747" s="1177">
        <f>IF('statement of marks'!EP$6="","",'statement of marks'!EP$6)</f>
        <v>20</v>
      </c>
      <c r="E1747" s="1177"/>
      <c r="F1747" s="1177"/>
      <c r="G1747" s="1177">
        <f>IF('statement of marks'!EQ$6="","",'statement of marks'!EQ$6)</f>
        <v>20</v>
      </c>
      <c r="H1747" s="1177"/>
      <c r="I1747" s="1177"/>
      <c r="J1747" s="1177">
        <f>IF('statement of marks'!ES$6="","",'statement of marks'!ES$6)</f>
        <v>20</v>
      </c>
      <c r="K1747" s="1177"/>
      <c r="L1747" s="1177"/>
      <c r="M1747" s="1177">
        <f>IF('statement of marks'!ER$6="","",'statement of marks'!ER$6)</f>
        <v>20</v>
      </c>
      <c r="N1747" s="1177"/>
      <c r="O1747" s="1177"/>
      <c r="P1747" s="1177">
        <f>IF('statement of marks'!ET$6="","",'statement of marks'!ET$6)</f>
        <v>20</v>
      </c>
      <c r="Q1747" s="1177"/>
      <c r="R1747" s="1177"/>
      <c r="S1747" s="610" t="str">
        <f>IF('statement of marks'!FE$6="","",'statement of marks'!EX$6)</f>
        <v/>
      </c>
      <c r="T1747" s="615">
        <f>IF('statement of marks'!EU$6="","",'statement of marks'!EU$6)</f>
        <v>100</v>
      </c>
      <c r="U1747" s="616" t="s">
        <v>5</v>
      </c>
      <c r="V1747" s="617" t="s">
        <v>464</v>
      </c>
    </row>
    <row r="1748" spans="1:22" ht="16" customHeight="1">
      <c r="A1748" s="598"/>
      <c r="B1748" s="1114" t="str">
        <f>IF('statement of marks'!$EP$3="","",'statement of marks'!$EP$3)</f>
        <v>dk;kZuqHko</v>
      </c>
      <c r="C1748" s="1115"/>
      <c r="D1748" s="1103" t="str">
        <f>IF('statement of marks'!EP61="","",'statement of marks'!EP61)</f>
        <v/>
      </c>
      <c r="E1748" s="1103"/>
      <c r="F1748" s="1103"/>
      <c r="G1748" s="1103" t="str">
        <f>IF('statement of marks'!EQ61="","",'statement of marks'!EQ61)</f>
        <v/>
      </c>
      <c r="H1748" s="1103"/>
      <c r="I1748" s="1103"/>
      <c r="J1748" s="1103" t="str">
        <f>IF('statement of marks'!ES61="","",'statement of marks'!ES61)</f>
        <v/>
      </c>
      <c r="K1748" s="1103"/>
      <c r="L1748" s="1103"/>
      <c r="M1748" s="1103" t="str">
        <f>IF('statement of marks'!ER61="","",'statement of marks'!ER61)</f>
        <v/>
      </c>
      <c r="N1748" s="1103"/>
      <c r="O1748" s="1103"/>
      <c r="P1748" s="1103" t="str">
        <f>IF('statement of marks'!ET61="","",'statement of marks'!ET61)</f>
        <v/>
      </c>
      <c r="Q1748" s="1103"/>
      <c r="R1748" s="1103"/>
      <c r="S1748" s="611"/>
      <c r="T1748" s="613" t="str">
        <f>IF('statement of marks'!EU61="","",'statement of marks'!EU61)</f>
        <v/>
      </c>
      <c r="U1748" s="613" t="str">
        <f>IF('statement of marks'!EV61="","",'statement of marks'!EV61)</f>
        <v/>
      </c>
      <c r="V1748" s="614" t="str">
        <f>IF('statement of marks'!EW61="","",'statement of marks'!EW61)</f>
        <v/>
      </c>
    </row>
    <row r="1749" spans="1:22" ht="16" customHeight="1">
      <c r="A1749" s="598"/>
      <c r="B1749" s="1112" t="str">
        <f>IF('statement of marks'!$EZ$3="","",'statement of marks'!$EZ$3)</f>
        <v>dyk f'k{kk</v>
      </c>
      <c r="C1749" s="1113"/>
      <c r="D1749" s="1103" t="str">
        <f>IF('statement of marks'!EZ61="","",'statement of marks'!EZ61)</f>
        <v/>
      </c>
      <c r="E1749" s="1103"/>
      <c r="F1749" s="1103"/>
      <c r="G1749" s="1103" t="str">
        <f>IF('statement of marks'!FA61="","",'statement of marks'!FA61)</f>
        <v/>
      </c>
      <c r="H1749" s="1103"/>
      <c r="I1749" s="1103"/>
      <c r="J1749" s="1103" t="str">
        <f>IF('statement of marks'!FC61="","",'statement of marks'!FC61)</f>
        <v/>
      </c>
      <c r="K1749" s="1103"/>
      <c r="L1749" s="1103"/>
      <c r="M1749" s="1103" t="str">
        <f>IF('statement of marks'!FB61="","",'statement of marks'!FB61)</f>
        <v/>
      </c>
      <c r="N1749" s="1103"/>
      <c r="O1749" s="1103"/>
      <c r="P1749" s="1103" t="str">
        <f>IF('statement of marks'!FD61="","",'statement of marks'!FD61)</f>
        <v/>
      </c>
      <c r="Q1749" s="1103"/>
      <c r="R1749" s="1103"/>
      <c r="S1749" s="611"/>
      <c r="T1749" s="613" t="str">
        <f>IF('statement of marks'!FE61="","",'statement of marks'!FE61)</f>
        <v/>
      </c>
      <c r="U1749" s="613" t="str">
        <f>IF('statement of marks'!FF61="","",'statement of marks'!FF61)</f>
        <v/>
      </c>
      <c r="V1749" s="614" t="str">
        <f>IF('statement of marks'!FG61="","",'statement of marks'!FG61)</f>
        <v/>
      </c>
    </row>
    <row r="1750" spans="1:22" ht="16" customHeight="1">
      <c r="A1750" s="598"/>
      <c r="B1750" s="1109" t="str">
        <f>IF('statement of marks'!$FJ$3="","",'statement of marks'!$FJ$3)</f>
        <v>LokLF; ,oe~ 'kkjhfjd f'k{kk</v>
      </c>
      <c r="C1750" s="1110"/>
      <c r="D1750" s="1103" t="str">
        <f>IF('statement of marks'!FJ61="","",'statement of marks'!FJ61)</f>
        <v/>
      </c>
      <c r="E1750" s="1103"/>
      <c r="F1750" s="1103"/>
      <c r="G1750" s="1103" t="str">
        <f>IF('statement of marks'!FK61="","",'statement of marks'!FK61)</f>
        <v/>
      </c>
      <c r="H1750" s="1103"/>
      <c r="I1750" s="1103"/>
      <c r="J1750" s="1103" t="str">
        <f>IF('statement of marks'!FM61="","",'statement of marks'!FM61)</f>
        <v/>
      </c>
      <c r="K1750" s="1103"/>
      <c r="L1750" s="1103"/>
      <c r="M1750" s="1103" t="str">
        <f>IF('statement of marks'!FL61="","",'statement of marks'!FL61)</f>
        <v/>
      </c>
      <c r="N1750" s="1103"/>
      <c r="O1750" s="1103"/>
      <c r="P1750" s="1103" t="str">
        <f>IF('statement of marks'!FN61="","",'statement of marks'!FN61)</f>
        <v/>
      </c>
      <c r="Q1750" s="1103"/>
      <c r="R1750" s="1103"/>
      <c r="S1750" s="611"/>
      <c r="T1750" s="613" t="str">
        <f>IF('statement of marks'!FO61="","",'statement of marks'!FO61)</f>
        <v/>
      </c>
      <c r="U1750" s="613" t="str">
        <f>IF('statement of marks'!FP61="","",'statement of marks'!FP61)</f>
        <v/>
      </c>
      <c r="V1750" s="614" t="str">
        <f>IF('statement of marks'!FQ61="","",'statement of marks'!FQ61)</f>
        <v/>
      </c>
    </row>
    <row r="1751" spans="1:22" ht="16" customHeight="1">
      <c r="A1751" s="598"/>
      <c r="B1751" s="1104" t="s">
        <v>273</v>
      </c>
      <c r="C1751" s="1105"/>
      <c r="D1751" s="1213" t="str">
        <f>details!$DZ$3</f>
        <v>vxLr rd</v>
      </c>
      <c r="E1751" s="1213"/>
      <c r="F1751" s="1213"/>
      <c r="G1751" s="1213" t="str">
        <f>details!$ED$3</f>
        <v>vDVwcj rd</v>
      </c>
      <c r="H1751" s="1213"/>
      <c r="I1751" s="1213"/>
      <c r="J1751" s="1213" t="str">
        <f>details!$EL$3</f>
        <v>Qjojh rd</v>
      </c>
      <c r="K1751" s="1213"/>
      <c r="L1751" s="1213"/>
      <c r="M1751" s="1213" t="str">
        <f>details!$EH$3</f>
        <v>fnlEcj rd</v>
      </c>
      <c r="N1751" s="1213"/>
      <c r="O1751" s="1213"/>
      <c r="P1751" s="1213" t="str">
        <f>details!$EP$3</f>
        <v>loZ ;ksx</v>
      </c>
      <c r="Q1751" s="1213"/>
      <c r="R1751" s="1213"/>
      <c r="S1751" s="1222" t="s">
        <v>475</v>
      </c>
      <c r="T1751" s="1223"/>
      <c r="U1751" s="1223"/>
      <c r="V1751" s="1224"/>
    </row>
    <row r="1752" spans="1:22" ht="16" customHeight="1">
      <c r="A1752" s="598"/>
      <c r="B1752" s="1100" t="s">
        <v>99</v>
      </c>
      <c r="C1752" s="1101"/>
      <c r="D1752" s="1102" t="str">
        <f>IF(details!EA61="","",details!EA61)</f>
        <v/>
      </c>
      <c r="E1752" s="1102"/>
      <c r="F1752" s="1102"/>
      <c r="G1752" s="1102" t="str">
        <f>IF(details!EE61="","",details!EE61)</f>
        <v/>
      </c>
      <c r="H1752" s="1102"/>
      <c r="I1752" s="1102"/>
      <c r="J1752" s="1102" t="str">
        <f>IF(details!EM61="","",details!EM61)</f>
        <v/>
      </c>
      <c r="K1752" s="1102"/>
      <c r="L1752" s="1102"/>
      <c r="M1752" s="1102" t="str">
        <f>IF(details!EI61="","",details!EI61)</f>
        <v/>
      </c>
      <c r="N1752" s="1102"/>
      <c r="O1752" s="1102"/>
      <c r="P1752" s="1102" t="str">
        <f>IF(details!EQ61="","",details!EQ61)</f>
        <v/>
      </c>
      <c r="Q1752" s="1102"/>
      <c r="R1752" s="1102"/>
      <c r="S1752" s="1225">
        <v>41757</v>
      </c>
      <c r="T1752" s="1226"/>
      <c r="U1752" s="1226"/>
      <c r="V1752" s="1227"/>
    </row>
    <row r="1753" spans="1:22" ht="16" customHeight="1">
      <c r="A1753" s="598"/>
      <c r="B1753" s="1094" t="s">
        <v>15</v>
      </c>
      <c r="C1753" s="1095"/>
      <c r="D1753" s="1096" t="str">
        <f>IF(details!DZ61="","",details!DZ61)</f>
        <v/>
      </c>
      <c r="E1753" s="1096"/>
      <c r="F1753" s="1096"/>
      <c r="G1753" s="1096" t="str">
        <f>IF(details!ED61="","",details!ED61)</f>
        <v/>
      </c>
      <c r="H1753" s="1096"/>
      <c r="I1753" s="1096"/>
      <c r="J1753" s="1096" t="str">
        <f>IF(details!EL61="","",details!EL61)</f>
        <v/>
      </c>
      <c r="K1753" s="1096"/>
      <c r="L1753" s="1096"/>
      <c r="M1753" s="1096" t="str">
        <f>IF(details!EH61="","",details!EH61)</f>
        <v/>
      </c>
      <c r="N1753" s="1096"/>
      <c r="O1753" s="1096"/>
      <c r="P1753" s="1096" t="str">
        <f>IF(details!EP61="","",details!EP61)</f>
        <v/>
      </c>
      <c r="Q1753" s="1096"/>
      <c r="R1753" s="1096"/>
      <c r="S1753" s="1228"/>
      <c r="T1753" s="1229"/>
      <c r="U1753" s="1229"/>
      <c r="V1753" s="1230"/>
    </row>
    <row r="1754" spans="1:22" ht="16" customHeight="1">
      <c r="A1754" s="1206"/>
      <c r="B1754" s="1207" t="s">
        <v>473</v>
      </c>
      <c r="C1754" s="1208"/>
      <c r="D1754" s="1209" t="s">
        <v>3</v>
      </c>
      <c r="E1754" s="1209"/>
      <c r="F1754" s="1209"/>
      <c r="G1754" s="1209" t="s">
        <v>389</v>
      </c>
      <c r="H1754" s="1209"/>
      <c r="I1754" s="1209"/>
      <c r="J1754" s="1209" t="s">
        <v>5</v>
      </c>
      <c r="K1754" s="1209"/>
      <c r="L1754" s="1209"/>
      <c r="M1754" s="1209" t="s">
        <v>465</v>
      </c>
      <c r="N1754" s="1209"/>
      <c r="O1754" s="1209"/>
      <c r="P1754" s="1210" t="s">
        <v>306</v>
      </c>
      <c r="Q1754" s="1210"/>
      <c r="R1754" s="1210"/>
      <c r="S1754" s="1209" t="s">
        <v>473</v>
      </c>
      <c r="T1754" s="1209"/>
      <c r="U1754" s="1209"/>
      <c r="V1754" s="1211"/>
    </row>
    <row r="1755" spans="1:22" ht="16" customHeight="1">
      <c r="A1755" s="1206"/>
      <c r="B1755" s="1207"/>
      <c r="C1755" s="1208"/>
      <c r="D1755" s="1212" t="str">
        <f>'statement of marks'!HE61</f>
        <v/>
      </c>
      <c r="E1755" s="1212"/>
      <c r="F1755" s="1212"/>
      <c r="G1755" s="1212" t="str">
        <f>'statement of marks'!HF61</f>
        <v/>
      </c>
      <c r="H1755" s="1212"/>
      <c r="I1755" s="1212"/>
      <c r="J1755" s="1212" t="str">
        <f>'statement of marks'!HG61</f>
        <v/>
      </c>
      <c r="K1755" s="1212"/>
      <c r="L1755" s="1212"/>
      <c r="M1755" s="1212" t="str">
        <f>'statement of marks'!HJ61</f>
        <v/>
      </c>
      <c r="N1755" s="1212"/>
      <c r="O1755" s="1212"/>
      <c r="P1755" s="1212" t="str">
        <f>'statement of marks'!HI61</f>
        <v/>
      </c>
      <c r="Q1755" s="1212"/>
      <c r="R1755" s="1212"/>
      <c r="S1755" s="1209" t="str">
        <f>'statement of marks'!HD61</f>
        <v/>
      </c>
      <c r="T1755" s="1209"/>
      <c r="U1755" s="1209"/>
      <c r="V1755" s="1211"/>
    </row>
    <row r="1756" spans="1:22" ht="16" customHeight="1">
      <c r="A1756" s="598"/>
      <c r="B1756" s="1089" t="s">
        <v>100</v>
      </c>
      <c r="C1756" s="1090"/>
      <c r="D1756" s="1081"/>
      <c r="E1756" s="1081"/>
      <c r="F1756" s="1081"/>
      <c r="G1756" s="1081"/>
      <c r="H1756" s="1081"/>
      <c r="I1756" s="1081"/>
      <c r="J1756" s="1081"/>
      <c r="K1756" s="1081"/>
      <c r="L1756" s="1081"/>
      <c r="M1756" s="1081"/>
      <c r="N1756" s="1081"/>
      <c r="O1756" s="1081"/>
      <c r="P1756" s="1081"/>
      <c r="Q1756" s="1081"/>
      <c r="R1756" s="1081"/>
      <c r="S1756" s="1081"/>
      <c r="T1756" s="1081"/>
      <c r="U1756" s="1081"/>
      <c r="V1756" s="1205"/>
    </row>
    <row r="1757" spans="1:22" ht="16" customHeight="1">
      <c r="A1757" s="598"/>
      <c r="B1757" s="1087" t="s">
        <v>80</v>
      </c>
      <c r="C1757" s="1088"/>
      <c r="D1757" s="1081"/>
      <c r="E1757" s="1081"/>
      <c r="F1757" s="1081"/>
      <c r="G1757" s="1081"/>
      <c r="H1757" s="1081"/>
      <c r="I1757" s="1081"/>
      <c r="J1757" s="1081"/>
      <c r="K1757" s="1081"/>
      <c r="L1757" s="1081"/>
      <c r="M1757" s="1081"/>
      <c r="N1757" s="1081"/>
      <c r="O1757" s="1081"/>
      <c r="P1757" s="1081"/>
      <c r="Q1757" s="1081"/>
      <c r="R1757" s="1081"/>
      <c r="S1757" s="1081"/>
      <c r="T1757" s="1081"/>
      <c r="U1757" s="1081"/>
      <c r="V1757" s="1205"/>
    </row>
    <row r="1758" spans="1:22" ht="16" customHeight="1">
      <c r="A1758" s="598"/>
      <c r="B1758" s="1089" t="s">
        <v>466</v>
      </c>
      <c r="C1758" s="1090"/>
      <c r="D1758" s="1081"/>
      <c r="E1758" s="1081"/>
      <c r="F1758" s="1081"/>
      <c r="G1758" s="1081"/>
      <c r="H1758" s="1081"/>
      <c r="I1758" s="1081"/>
      <c r="J1758" s="1081"/>
      <c r="K1758" s="1081"/>
      <c r="L1758" s="1081"/>
      <c r="M1758" s="1081"/>
      <c r="N1758" s="1081"/>
      <c r="O1758" s="1081"/>
      <c r="P1758" s="1081" t="s">
        <v>466</v>
      </c>
      <c r="Q1758" s="1081"/>
      <c r="R1758" s="1081"/>
      <c r="S1758" s="1081"/>
      <c r="T1758" s="1081"/>
      <c r="U1758" s="1081"/>
      <c r="V1758" s="1205"/>
    </row>
    <row r="1759" spans="1:22" ht="16" customHeight="1">
      <c r="A1759" s="598"/>
      <c r="B1759" s="1085" t="s">
        <v>101</v>
      </c>
      <c r="C1759" s="1086"/>
      <c r="D1759" s="1081"/>
      <c r="E1759" s="1081"/>
      <c r="F1759" s="1081"/>
      <c r="G1759" s="1081"/>
      <c r="H1759" s="1081"/>
      <c r="I1759" s="1081"/>
      <c r="J1759" s="1081"/>
      <c r="K1759" s="1081"/>
      <c r="L1759" s="1081"/>
      <c r="M1759" s="1081"/>
      <c r="N1759" s="1081"/>
      <c r="O1759" s="1081"/>
      <c r="P1759" s="1081"/>
      <c r="Q1759" s="1081"/>
      <c r="R1759" s="1081"/>
      <c r="S1759" s="1198" t="s">
        <v>101</v>
      </c>
      <c r="T1759" s="1198"/>
      <c r="U1759" s="1198"/>
      <c r="V1759" s="1199"/>
    </row>
    <row r="1760" spans="1:22" ht="16" customHeight="1" thickBot="1">
      <c r="A1760" s="600"/>
      <c r="B1760" s="1200" t="s">
        <v>102</v>
      </c>
      <c r="C1760" s="1201"/>
      <c r="D1760" s="1202"/>
      <c r="E1760" s="1202"/>
      <c r="F1760" s="1202"/>
      <c r="G1760" s="1202"/>
      <c r="H1760" s="1202"/>
      <c r="I1760" s="1202"/>
      <c r="J1760" s="1202"/>
      <c r="K1760" s="1202"/>
      <c r="L1760" s="1202"/>
      <c r="M1760" s="1202"/>
      <c r="N1760" s="1202"/>
      <c r="O1760" s="1202"/>
      <c r="P1760" s="1202"/>
      <c r="Q1760" s="1202"/>
      <c r="R1760" s="1202"/>
      <c r="S1760" s="1203" t="s">
        <v>163</v>
      </c>
      <c r="T1760" s="1203"/>
      <c r="U1760" s="1203"/>
      <c r="V1760" s="1204"/>
    </row>
    <row r="1761" spans="1:22" ht="16" customHeight="1">
      <c r="A1761" s="597"/>
      <c r="B1761" s="1216" t="s">
        <v>47</v>
      </c>
      <c r="C1761" s="1217"/>
      <c r="D1761" s="1217"/>
      <c r="E1761" s="1217"/>
      <c r="F1761" s="1217"/>
      <c r="G1761" s="1217"/>
      <c r="H1761" s="1217"/>
      <c r="I1761" s="1217"/>
      <c r="J1761" s="1217"/>
      <c r="K1761" s="1217"/>
      <c r="L1761" s="1217"/>
      <c r="M1761" s="1217"/>
      <c r="N1761" s="1217"/>
      <c r="O1761" s="1217"/>
      <c r="P1761" s="1217"/>
      <c r="Q1761" s="1217"/>
      <c r="R1761" s="1217"/>
      <c r="S1761" s="1217"/>
      <c r="T1761" s="1217"/>
      <c r="U1761" s="1217"/>
      <c r="V1761" s="1218"/>
    </row>
    <row r="1762" spans="1:22" ht="16" customHeight="1">
      <c r="A1762" s="598"/>
      <c r="B1762" s="1219" t="str">
        <f>'statement of marks'!$A$1</f>
        <v>jk- ck- ek/;fed fo|ky; uohu] fuEckgsM+k</v>
      </c>
      <c r="C1762" s="1220"/>
      <c r="D1762" s="1220"/>
      <c r="E1762" s="1220"/>
      <c r="F1762" s="1220"/>
      <c r="G1762" s="1220"/>
      <c r="H1762" s="1220"/>
      <c r="I1762" s="1220"/>
      <c r="J1762" s="1220"/>
      <c r="K1762" s="1220"/>
      <c r="L1762" s="1220"/>
      <c r="M1762" s="1220"/>
      <c r="N1762" s="1220"/>
      <c r="O1762" s="1220"/>
      <c r="P1762" s="1220"/>
      <c r="Q1762" s="1220"/>
      <c r="R1762" s="1220"/>
      <c r="S1762" s="1220"/>
      <c r="T1762" s="1220"/>
      <c r="U1762" s="1220"/>
      <c r="V1762" s="1221"/>
    </row>
    <row r="1763" spans="1:22" ht="16" customHeight="1">
      <c r="A1763" s="598"/>
      <c r="B1763" s="1114" t="s">
        <v>467</v>
      </c>
      <c r="C1763" s="1115"/>
      <c r="D1763" s="1119" t="str">
        <f>'statement of marks'!$H$3</f>
        <v>2015-16</v>
      </c>
      <c r="E1763" s="1119"/>
      <c r="F1763" s="1119"/>
      <c r="G1763" s="1119"/>
      <c r="H1763" s="1119"/>
      <c r="I1763" s="1119"/>
      <c r="J1763" s="1119"/>
      <c r="K1763" s="1119"/>
      <c r="L1763" s="1119"/>
      <c r="M1763" s="1119"/>
      <c r="N1763" s="1119"/>
      <c r="O1763" s="1119"/>
      <c r="P1763" s="1119"/>
      <c r="Q1763" s="1119"/>
      <c r="R1763" s="1119"/>
      <c r="S1763" s="1119"/>
      <c r="T1763" s="1119"/>
      <c r="U1763" s="1119"/>
      <c r="V1763" s="1196"/>
    </row>
    <row r="1764" spans="1:22" ht="16" customHeight="1">
      <c r="A1764" s="598"/>
      <c r="B1764" s="1114" t="s">
        <v>218</v>
      </c>
      <c r="C1764" s="1115"/>
      <c r="D1764" s="1115" t="str">
        <f>IF('statement of marks'!J62="","",'statement of marks'!J62)</f>
        <v/>
      </c>
      <c r="E1764" s="1115"/>
      <c r="F1764" s="1115"/>
      <c r="G1764" s="1115"/>
      <c r="H1764" s="1115"/>
      <c r="I1764" s="1115"/>
      <c r="J1764" s="1115"/>
      <c r="K1764" s="1115"/>
      <c r="L1764" s="1115"/>
      <c r="M1764" s="1115"/>
      <c r="N1764" s="1115"/>
      <c r="O1764" s="1115"/>
      <c r="P1764" s="1115"/>
      <c r="Q1764" s="1115"/>
      <c r="R1764" s="1115"/>
      <c r="S1764" s="1115"/>
      <c r="T1764" s="1115"/>
      <c r="U1764" s="1115"/>
      <c r="V1764" s="1197"/>
    </row>
    <row r="1765" spans="1:22" ht="16" customHeight="1">
      <c r="A1765" s="598"/>
      <c r="B1765" s="1114" t="s">
        <v>219</v>
      </c>
      <c r="C1765" s="1115"/>
      <c r="D1765" s="1115" t="str">
        <f>IF('statement of marks'!K62="","",'statement of marks'!K62)</f>
        <v/>
      </c>
      <c r="E1765" s="1115"/>
      <c r="F1765" s="1115"/>
      <c r="G1765" s="1115"/>
      <c r="H1765" s="1115"/>
      <c r="I1765" s="1115"/>
      <c r="J1765" s="1115"/>
      <c r="K1765" s="1115"/>
      <c r="L1765" s="1115"/>
      <c r="M1765" s="1115"/>
      <c r="N1765" s="1115"/>
      <c r="O1765" s="1115"/>
      <c r="P1765" s="1115"/>
      <c r="Q1765" s="1115"/>
      <c r="R1765" s="1115"/>
      <c r="S1765" s="1115"/>
      <c r="T1765" s="1115"/>
      <c r="U1765" s="1115"/>
      <c r="V1765" s="1197"/>
    </row>
    <row r="1766" spans="1:22" ht="16" customHeight="1">
      <c r="A1766" s="598"/>
      <c r="B1766" s="1114" t="s">
        <v>220</v>
      </c>
      <c r="C1766" s="1115"/>
      <c r="D1766" s="1115" t="str">
        <f>IF('statement of marks'!L62="","",'statement of marks'!L62)</f>
        <v/>
      </c>
      <c r="E1766" s="1115"/>
      <c r="F1766" s="1115"/>
      <c r="G1766" s="1115"/>
      <c r="H1766" s="1115"/>
      <c r="I1766" s="1115"/>
      <c r="J1766" s="1115"/>
      <c r="K1766" s="1115"/>
      <c r="L1766" s="1115"/>
      <c r="M1766" s="1115"/>
      <c r="N1766" s="1115"/>
      <c r="O1766" s="1115"/>
      <c r="P1766" s="1115"/>
      <c r="Q1766" s="1115"/>
      <c r="R1766" s="1115"/>
      <c r="S1766" s="1115"/>
      <c r="T1766" s="1115"/>
      <c r="U1766" s="1115"/>
      <c r="V1766" s="1197"/>
    </row>
    <row r="1767" spans="1:22" ht="16" customHeight="1">
      <c r="A1767" s="598"/>
      <c r="B1767" s="1114" t="s">
        <v>221</v>
      </c>
      <c r="C1767" s="1115"/>
      <c r="D1767" s="1119" t="str">
        <f>'statement of marks'!$G$3</f>
        <v>6 A</v>
      </c>
      <c r="E1767" s="1119"/>
      <c r="F1767" s="1119"/>
      <c r="G1767" s="1115" t="s">
        <v>9</v>
      </c>
      <c r="H1767" s="1115"/>
      <c r="I1767" s="1115"/>
      <c r="J1767" s="1119" t="str">
        <f>IF('statement of marks'!D62="","",'statement of marks'!D62)</f>
        <v/>
      </c>
      <c r="K1767" s="1119"/>
      <c r="L1767" s="1119"/>
      <c r="M1767" s="1115" t="s">
        <v>222</v>
      </c>
      <c r="N1767" s="1115"/>
      <c r="O1767" s="1115"/>
      <c r="P1767" s="1119" t="str">
        <f>IF('statement of marks'!F62="","",'statement of marks'!F62)</f>
        <v/>
      </c>
      <c r="Q1767" s="1119"/>
      <c r="R1767" s="1119"/>
      <c r="S1767" s="1214" t="str">
        <f>IF('statement of marks'!$J$3="","",'statement of marks'!$J$3)</f>
        <v xml:space="preserve">fo|ky; dk Mk;l dksM+ </v>
      </c>
      <c r="T1767" s="1214"/>
      <c r="U1767" s="1214"/>
      <c r="V1767" s="1215"/>
    </row>
    <row r="1768" spans="1:22" ht="16" customHeight="1">
      <c r="A1768" s="598"/>
      <c r="B1768" s="601" t="s">
        <v>0</v>
      </c>
      <c r="C1768" s="602"/>
      <c r="D1768" s="1121" t="str">
        <f>IF('statement of marks'!H62="","",'statement of marks'!H62)</f>
        <v/>
      </c>
      <c r="E1768" s="1121"/>
      <c r="F1768" s="1121"/>
      <c r="G1768" s="1115" t="str">
        <f>IF('statement of marks'!I62="","",'statement of marks'!I62)</f>
        <v/>
      </c>
      <c r="H1768" s="1115"/>
      <c r="I1768" s="1115"/>
      <c r="J1768" s="1115"/>
      <c r="K1768" s="1115"/>
      <c r="L1768" s="1115"/>
      <c r="M1768" s="1115"/>
      <c r="N1768" s="1115"/>
      <c r="O1768" s="1115"/>
      <c r="P1768" s="1115"/>
      <c r="Q1768" s="1115"/>
      <c r="R1768" s="1115"/>
      <c r="S1768" s="1190" t="str">
        <f>IF('statement of marks'!$K$3="","",'statement of marks'!$K$3)</f>
        <v xml:space="preserve">08291009401   </v>
      </c>
      <c r="T1768" s="1190"/>
      <c r="U1768" s="1190"/>
      <c r="V1768" s="1191"/>
    </row>
    <row r="1769" spans="1:22" ht="16" customHeight="1">
      <c r="A1769" s="598"/>
      <c r="B1769" s="561" t="s">
        <v>28</v>
      </c>
      <c r="C1769" s="603" t="s">
        <v>97</v>
      </c>
      <c r="D1769" s="1081" t="s">
        <v>1</v>
      </c>
      <c r="E1769" s="1081"/>
      <c r="F1769" s="1081"/>
      <c r="G1769" s="1081" t="s">
        <v>21</v>
      </c>
      <c r="H1769" s="1081"/>
      <c r="I1769" s="1081"/>
      <c r="J1769" s="1081" t="s">
        <v>68</v>
      </c>
      <c r="K1769" s="1081"/>
      <c r="L1769" s="1081"/>
      <c r="M1769" s="1081" t="s">
        <v>98</v>
      </c>
      <c r="N1769" s="1081"/>
      <c r="O1769" s="1081"/>
      <c r="P1769" s="1192" t="s">
        <v>278</v>
      </c>
      <c r="Q1769" s="1193" t="s">
        <v>459</v>
      </c>
      <c r="R1769" s="1193"/>
      <c r="S1769" s="1193"/>
      <c r="T1769" s="1194" t="s">
        <v>458</v>
      </c>
      <c r="U1769" s="1194"/>
      <c r="V1769" s="1195"/>
    </row>
    <row r="1770" spans="1:22" ht="16" customHeight="1">
      <c r="A1770" s="598"/>
      <c r="B1770" s="561"/>
      <c r="C1770" s="603"/>
      <c r="D1770" s="596" t="s">
        <v>468</v>
      </c>
      <c r="E1770" s="596" t="s">
        <v>469</v>
      </c>
      <c r="F1770" s="604" t="s">
        <v>2</v>
      </c>
      <c r="G1770" s="596" t="s">
        <v>468</v>
      </c>
      <c r="H1770" s="596" t="s">
        <v>469</v>
      </c>
      <c r="I1770" s="604" t="s">
        <v>2</v>
      </c>
      <c r="J1770" s="596" t="s">
        <v>468</v>
      </c>
      <c r="K1770" s="596" t="s">
        <v>469</v>
      </c>
      <c r="L1770" s="604" t="s">
        <v>2</v>
      </c>
      <c r="M1770" s="596" t="s">
        <v>468</v>
      </c>
      <c r="N1770" s="596" t="s">
        <v>469</v>
      </c>
      <c r="O1770" s="604" t="s">
        <v>2</v>
      </c>
      <c r="P1770" s="1192"/>
      <c r="Q1770" s="596" t="s">
        <v>468</v>
      </c>
      <c r="R1770" s="596" t="s">
        <v>469</v>
      </c>
      <c r="S1770" s="608" t="s">
        <v>2</v>
      </c>
      <c r="T1770" s="618" t="s">
        <v>304</v>
      </c>
      <c r="U1770" s="619" t="s">
        <v>5</v>
      </c>
      <c r="V1770" s="620" t="s">
        <v>464</v>
      </c>
    </row>
    <row r="1771" spans="1:22" ht="16" customHeight="1">
      <c r="A1771" s="599"/>
      <c r="B1771" s="1178" t="s">
        <v>3</v>
      </c>
      <c r="C1771" s="1179"/>
      <c r="D1771" s="579">
        <f>IF('statement of marks'!M$6="","",'statement of marks'!M$6)</f>
        <v>5</v>
      </c>
      <c r="E1771" s="579">
        <f>IF('statement of marks'!N$6="","",'statement of marks'!N$6)</f>
        <v>5</v>
      </c>
      <c r="F1771" s="605">
        <f>IF('statement of marks'!O$6="","",'statement of marks'!O$6)</f>
        <v>10</v>
      </c>
      <c r="G1771" s="579">
        <f>IF('statement of marks'!P$6="","",'statement of marks'!P$6)</f>
        <v>5</v>
      </c>
      <c r="H1771" s="579">
        <f>IF('statement of marks'!Q$6="","",'statement of marks'!Q$6)</f>
        <v>5</v>
      </c>
      <c r="I1771" s="605">
        <f>IF('statement of marks'!R$6="","",'statement of marks'!R$6)</f>
        <v>10</v>
      </c>
      <c r="J1771" s="579">
        <f>IF('statement of marks'!S$6="","",'statement of marks'!S$6)</f>
        <v>5</v>
      </c>
      <c r="K1771" s="579">
        <f>IF('statement of marks'!T$6="","",'statement of marks'!T$6)</f>
        <v>5</v>
      </c>
      <c r="L1771" s="605">
        <f>IF('statement of marks'!U$6="","",'statement of marks'!U$6)</f>
        <v>10</v>
      </c>
      <c r="M1771" s="579">
        <f>IF('statement of marks'!W$6="","",'statement of marks'!W$6)</f>
        <v>50</v>
      </c>
      <c r="N1771" s="579">
        <f>IF('statement of marks'!X$6="","",'statement of marks'!X$6)</f>
        <v>20</v>
      </c>
      <c r="O1771" s="605">
        <f>IF('statement of marks'!Y$6="","",'statement of marks'!Y$6)</f>
        <v>70</v>
      </c>
      <c r="P1771" s="580">
        <f>IF('statement of marks'!Z$6="","",'statement of marks'!Z$6)</f>
        <v>100</v>
      </c>
      <c r="Q1771" s="579">
        <f>IF('statement of marks'!AA$6="","",'statement of marks'!AA$6)</f>
        <v>70</v>
      </c>
      <c r="R1771" s="579">
        <f>IF('statement of marks'!AB$6="","",'statement of marks'!AB$6)</f>
        <v>30</v>
      </c>
      <c r="S1771" s="605">
        <f>IF('statement of marks'!AC$6="","",'statement of marks'!AC$6)</f>
        <v>100</v>
      </c>
      <c r="T1771" s="615">
        <f>IF('statement of marks'!AD$6="","",'statement of marks'!AD$6)</f>
        <v>200</v>
      </c>
      <c r="U1771" s="615" t="str">
        <f>IF('statement of marks'!AE$6="","",'statement of marks'!AE$6)</f>
        <v/>
      </c>
      <c r="V1771" s="621" t="str">
        <f>IF('statement of marks'!AF$6="","",'statement of marks'!AF$6)</f>
        <v/>
      </c>
    </row>
    <row r="1772" spans="1:22" ht="16" customHeight="1">
      <c r="A1772" s="598"/>
      <c r="B1772" s="1114" t="str">
        <f>IF('statement of marks'!$M$3="","",'statement of marks'!$M$3)</f>
        <v>fgUnh</v>
      </c>
      <c r="C1772" s="1115"/>
      <c r="D1772" s="275" t="str">
        <f>IF('statement of marks'!M62="","",'statement of marks'!M62)</f>
        <v/>
      </c>
      <c r="E1772" s="275" t="str">
        <f>IF('statement of marks'!N62="","",'statement of marks'!N62)</f>
        <v/>
      </c>
      <c r="F1772" s="606" t="str">
        <f>IF('statement of marks'!O62="","",'statement of marks'!O62)</f>
        <v/>
      </c>
      <c r="G1772" s="275" t="str">
        <f>IF('statement of marks'!P62="","",'statement of marks'!P62)</f>
        <v/>
      </c>
      <c r="H1772" s="275" t="str">
        <f>IF('statement of marks'!Q62="","",'statement of marks'!Q62)</f>
        <v/>
      </c>
      <c r="I1772" s="606" t="str">
        <f>IF('statement of marks'!R62="","",'statement of marks'!R62)</f>
        <v/>
      </c>
      <c r="J1772" s="275" t="str">
        <f>IF('statement of marks'!S62="","",'statement of marks'!S62)</f>
        <v/>
      </c>
      <c r="K1772" s="275" t="str">
        <f>IF('statement of marks'!T62="","",'statement of marks'!T62)</f>
        <v/>
      </c>
      <c r="L1772" s="606" t="str">
        <f>IF('statement of marks'!U62="","",'statement of marks'!U62)</f>
        <v/>
      </c>
      <c r="M1772" s="275" t="str">
        <f>IF('statement of marks'!W62="","",'statement of marks'!W62)</f>
        <v/>
      </c>
      <c r="N1772" s="275" t="str">
        <f>IF('statement of marks'!X62="","",'statement of marks'!X62)</f>
        <v/>
      </c>
      <c r="O1772" s="606" t="str">
        <f>IF('statement of marks'!Y62="","",'statement of marks'!Y62)</f>
        <v/>
      </c>
      <c r="P1772" s="277" t="str">
        <f>IF('statement of marks'!Z62="","",'statement of marks'!Z62)</f>
        <v/>
      </c>
      <c r="Q1772" s="275" t="str">
        <f>IF('statement of marks'!AA62="","",'statement of marks'!AA62)</f>
        <v/>
      </c>
      <c r="R1772" s="275" t="str">
        <f>IF('statement of marks'!AB62="","",'statement of marks'!AB62)</f>
        <v/>
      </c>
      <c r="S1772" s="606" t="str">
        <f>IF('statement of marks'!AC62="","",'statement of marks'!AC62)</f>
        <v/>
      </c>
      <c r="T1772" s="578" t="str">
        <f>IF('statement of marks'!AD62="","",'statement of marks'!AD62)</f>
        <v/>
      </c>
      <c r="U1772" s="578" t="str">
        <f>IF('statement of marks'!AE62="","",'statement of marks'!AE62)</f>
        <v/>
      </c>
      <c r="V1772" s="612" t="str">
        <f>IF('statement of marks'!AF62="","",'statement of marks'!AF62)</f>
        <v/>
      </c>
    </row>
    <row r="1773" spans="1:22" ht="16" customHeight="1">
      <c r="A1773" s="598"/>
      <c r="B1773" s="1114" t="str">
        <f>IF('statement of marks'!$AI$3="","",'statement of marks'!$AI$3)</f>
        <v>vaxszth</v>
      </c>
      <c r="C1773" s="1115"/>
      <c r="D1773" s="275" t="str">
        <f>IF('statement of marks'!AI62="","",'statement of marks'!AI62)</f>
        <v/>
      </c>
      <c r="E1773" s="275" t="str">
        <f>IF('statement of marks'!AJ62="","",'statement of marks'!AJ62)</f>
        <v/>
      </c>
      <c r="F1773" s="606" t="str">
        <f>IF('statement of marks'!AK62="","",'statement of marks'!AK62)</f>
        <v/>
      </c>
      <c r="G1773" s="275" t="str">
        <f>IF('statement of marks'!AL62="","",'statement of marks'!AL62)</f>
        <v/>
      </c>
      <c r="H1773" s="275" t="str">
        <f>IF('statement of marks'!AM62="","",'statement of marks'!AM62)</f>
        <v/>
      </c>
      <c r="I1773" s="606" t="str">
        <f>IF('statement of marks'!AN62="","",'statement of marks'!AN62)</f>
        <v/>
      </c>
      <c r="J1773" s="275" t="str">
        <f>IF('statement of marks'!AO62="","",'statement of marks'!AO62)</f>
        <v/>
      </c>
      <c r="K1773" s="275" t="str">
        <f>IF('statement of marks'!AP62="","",'statement of marks'!AP62)</f>
        <v/>
      </c>
      <c r="L1773" s="606" t="str">
        <f>IF('statement of marks'!AQ62="","",'statement of marks'!AQ62)</f>
        <v/>
      </c>
      <c r="M1773" s="275" t="str">
        <f>IF('statement of marks'!AS62="","",'statement of marks'!AS62)</f>
        <v/>
      </c>
      <c r="N1773" s="275" t="str">
        <f>IF('statement of marks'!AT62="","",'statement of marks'!AT62)</f>
        <v/>
      </c>
      <c r="O1773" s="606" t="str">
        <f>IF('statement of marks'!AU62="","",'statement of marks'!AU62)</f>
        <v/>
      </c>
      <c r="P1773" s="277" t="str">
        <f>IF('statement of marks'!AV62="","",'statement of marks'!AV62)</f>
        <v/>
      </c>
      <c r="Q1773" s="275" t="str">
        <f>IF('statement of marks'!AW62="","",'statement of marks'!AW62)</f>
        <v/>
      </c>
      <c r="R1773" s="275" t="str">
        <f>IF('statement of marks'!AX62="","",'statement of marks'!AX62)</f>
        <v/>
      </c>
      <c r="S1773" s="606" t="str">
        <f>IF('statement of marks'!AY62="","",'statement of marks'!AY62)</f>
        <v/>
      </c>
      <c r="T1773" s="578" t="str">
        <f>IF('statement of marks'!AZ62="","",'statement of marks'!AZ62)</f>
        <v/>
      </c>
      <c r="U1773" s="578" t="str">
        <f>IF('statement of marks'!BA62="","",'statement of marks'!BA62)</f>
        <v/>
      </c>
      <c r="V1773" s="612" t="str">
        <f>IF('statement of marks'!BB62="","",'statement of marks'!BB62)</f>
        <v/>
      </c>
    </row>
    <row r="1774" spans="1:22" ht="16" customHeight="1">
      <c r="A1774" s="598"/>
      <c r="B1774" s="1114" t="str">
        <f>IF('statement of marks'!BE62="s","laLd`r",IF('statement of marks'!BE62="u","mnwZ",IF('statement of marks'!BE62="g","xqtjkrh",IF('statement of marks'!BE62="p","iatkch",IF('statement of marks'!BE62="sd","fla/kh","r`rh; Hkk""kk")))))</f>
        <v>r`rh; Hkk"kk</v>
      </c>
      <c r="C1774" s="1115"/>
      <c r="D1774" s="275" t="str">
        <f>IF('statement of marks'!BF62="","",'statement of marks'!BF62)</f>
        <v/>
      </c>
      <c r="E1774" s="275" t="str">
        <f>IF('statement of marks'!BG62="","",'statement of marks'!BG62)</f>
        <v/>
      </c>
      <c r="F1774" s="606" t="str">
        <f>IF('statement of marks'!BH62="","",'statement of marks'!BH62)</f>
        <v/>
      </c>
      <c r="G1774" s="275" t="str">
        <f>IF('statement of marks'!BI62="","",'statement of marks'!BI62)</f>
        <v/>
      </c>
      <c r="H1774" s="275" t="str">
        <f>IF('statement of marks'!BJ62="","",'statement of marks'!BJ62)</f>
        <v/>
      </c>
      <c r="I1774" s="606" t="str">
        <f>IF('statement of marks'!BK62="","",'statement of marks'!BK62)</f>
        <v/>
      </c>
      <c r="J1774" s="275" t="str">
        <f>IF('statement of marks'!BL62="","",'statement of marks'!BL62)</f>
        <v/>
      </c>
      <c r="K1774" s="275" t="str">
        <f>IF('statement of marks'!BM62="","",'statement of marks'!BM62)</f>
        <v/>
      </c>
      <c r="L1774" s="606" t="str">
        <f>IF('statement of marks'!BN62="","",'statement of marks'!BN62)</f>
        <v/>
      </c>
      <c r="M1774" s="275" t="str">
        <f>IF('statement of marks'!BP62="","",'statement of marks'!BP62)</f>
        <v/>
      </c>
      <c r="N1774" s="275" t="str">
        <f>IF('statement of marks'!BQ62="","",'statement of marks'!BQ62)</f>
        <v/>
      </c>
      <c r="O1774" s="606" t="str">
        <f>IF('statement of marks'!BR62="","",'statement of marks'!BR62)</f>
        <v/>
      </c>
      <c r="P1774" s="277" t="str">
        <f>IF('statement of marks'!BS62="","",'statement of marks'!BS62)</f>
        <v/>
      </c>
      <c r="Q1774" s="275" t="str">
        <f>IF('statement of marks'!BT62="","",'statement of marks'!BT62)</f>
        <v/>
      </c>
      <c r="R1774" s="275" t="str">
        <f>IF('statement of marks'!BU62="","",'statement of marks'!BU62)</f>
        <v/>
      </c>
      <c r="S1774" s="606" t="str">
        <f>IF('statement of marks'!BV62="","",'statement of marks'!BV62)</f>
        <v/>
      </c>
      <c r="T1774" s="578" t="str">
        <f>IF('statement of marks'!BW62="","",'statement of marks'!BW62)</f>
        <v/>
      </c>
      <c r="U1774" s="578" t="str">
        <f>IF('statement of marks'!BX62="","",'statement of marks'!BX62)</f>
        <v/>
      </c>
      <c r="V1774" s="612" t="str">
        <f>IF('statement of marks'!BY62="","",'statement of marks'!BY62)</f>
        <v/>
      </c>
    </row>
    <row r="1775" spans="1:22" ht="16" customHeight="1">
      <c r="A1775" s="598"/>
      <c r="B1775" s="1114" t="str">
        <f>IF('statement of marks'!$CB$3="","",'statement of marks'!$CB$3)</f>
        <v>xf.kr</v>
      </c>
      <c r="C1775" s="1115"/>
      <c r="D1775" s="275" t="str">
        <f>IF('statement of marks'!CB62="","",'statement of marks'!CB62)</f>
        <v/>
      </c>
      <c r="E1775" s="275" t="str">
        <f>IF('statement of marks'!CC62="","",'statement of marks'!CC62)</f>
        <v/>
      </c>
      <c r="F1775" s="606" t="str">
        <f>IF('statement of marks'!CD62="","",'statement of marks'!CD62)</f>
        <v/>
      </c>
      <c r="G1775" s="275" t="str">
        <f>IF('statement of marks'!CE62="","",'statement of marks'!CE62)</f>
        <v/>
      </c>
      <c r="H1775" s="275" t="str">
        <f>IF('statement of marks'!CF62="","",'statement of marks'!CF62)</f>
        <v/>
      </c>
      <c r="I1775" s="606" t="str">
        <f>IF('statement of marks'!CG62="","",'statement of marks'!CG62)</f>
        <v/>
      </c>
      <c r="J1775" s="275" t="str">
        <f>IF('statement of marks'!CH62="","",'statement of marks'!CH62)</f>
        <v/>
      </c>
      <c r="K1775" s="275" t="str">
        <f>IF('statement of marks'!CI62="","",'statement of marks'!CI62)</f>
        <v/>
      </c>
      <c r="L1775" s="606" t="str">
        <f>IF('statement of marks'!CJ62="","",'statement of marks'!CJ62)</f>
        <v/>
      </c>
      <c r="M1775" s="275" t="str">
        <f>IF('statement of marks'!CL62="","",'statement of marks'!CL62)</f>
        <v/>
      </c>
      <c r="N1775" s="275" t="str">
        <f>IF('statement of marks'!CM62="","",'statement of marks'!CM62)</f>
        <v/>
      </c>
      <c r="O1775" s="606" t="str">
        <f>IF('statement of marks'!CN62="","",'statement of marks'!CN62)</f>
        <v/>
      </c>
      <c r="P1775" s="277" t="str">
        <f>IF('statement of marks'!CO62="","",'statement of marks'!CO62)</f>
        <v/>
      </c>
      <c r="Q1775" s="275" t="str">
        <f>IF('statement of marks'!CP62="","",'statement of marks'!CP62)</f>
        <v/>
      </c>
      <c r="R1775" s="275" t="str">
        <f>IF('statement of marks'!CQ62="","",'statement of marks'!CQ62)</f>
        <v/>
      </c>
      <c r="S1775" s="606" t="str">
        <f>IF('statement of marks'!CR62="","",'statement of marks'!CR62)</f>
        <v/>
      </c>
      <c r="T1775" s="578" t="str">
        <f>IF('statement of marks'!CS62="","",'statement of marks'!CS62)</f>
        <v/>
      </c>
      <c r="U1775" s="578" t="str">
        <f>IF('statement of marks'!CT62="","",'statement of marks'!CT62)</f>
        <v/>
      </c>
      <c r="V1775" s="612" t="str">
        <f>IF('statement of marks'!CU62="","",'statement of marks'!CU62)</f>
        <v/>
      </c>
    </row>
    <row r="1776" spans="1:22" ht="16" customHeight="1">
      <c r="A1776" s="598"/>
      <c r="B1776" s="1114" t="str">
        <f>IF('statement of marks'!$CX$3="","",'statement of marks'!$CX$3)</f>
        <v>foKku</v>
      </c>
      <c r="C1776" s="1115"/>
      <c r="D1776" s="275" t="str">
        <f>IF('statement of marks'!CX62="","",'statement of marks'!CX62)</f>
        <v/>
      </c>
      <c r="E1776" s="275" t="str">
        <f>IF('statement of marks'!CY62="","",'statement of marks'!CY62)</f>
        <v/>
      </c>
      <c r="F1776" s="606" t="str">
        <f>IF('statement of marks'!CZ62="","",'statement of marks'!CZ62)</f>
        <v/>
      </c>
      <c r="G1776" s="275" t="str">
        <f>IF('statement of marks'!DA62="","",'statement of marks'!DA62)</f>
        <v/>
      </c>
      <c r="H1776" s="275" t="str">
        <f>IF('statement of marks'!DB62="","",'statement of marks'!DB62)</f>
        <v/>
      </c>
      <c r="I1776" s="606" t="str">
        <f>IF('statement of marks'!DC62="","",'statement of marks'!DC62)</f>
        <v/>
      </c>
      <c r="J1776" s="275" t="str">
        <f>IF('statement of marks'!DD62="","",'statement of marks'!DD62)</f>
        <v/>
      </c>
      <c r="K1776" s="275" t="str">
        <f>IF('statement of marks'!DE62="","",'statement of marks'!DE62)</f>
        <v/>
      </c>
      <c r="L1776" s="606" t="str">
        <f>IF('statement of marks'!DF62="","",'statement of marks'!DF62)</f>
        <v/>
      </c>
      <c r="M1776" s="275" t="str">
        <f>IF('statement of marks'!DH62="","",'statement of marks'!DH62)</f>
        <v/>
      </c>
      <c r="N1776" s="275" t="str">
        <f>IF('statement of marks'!DI62="","",'statement of marks'!DI62)</f>
        <v/>
      </c>
      <c r="O1776" s="606" t="str">
        <f>IF('statement of marks'!DJ62="","",'statement of marks'!DJ62)</f>
        <v/>
      </c>
      <c r="P1776" s="277" t="str">
        <f>IF('statement of marks'!DK62="","",'statement of marks'!DK62)</f>
        <v/>
      </c>
      <c r="Q1776" s="275" t="str">
        <f>IF('statement of marks'!DL62="","",'statement of marks'!DL62)</f>
        <v/>
      </c>
      <c r="R1776" s="275" t="str">
        <f>IF('statement of marks'!DM62="","",'statement of marks'!DM62)</f>
        <v/>
      </c>
      <c r="S1776" s="606" t="str">
        <f>IF('statement of marks'!DN62="","",'statement of marks'!DN62)</f>
        <v/>
      </c>
      <c r="T1776" s="578" t="str">
        <f>IF('statement of marks'!DO62="","",'statement of marks'!DO62)</f>
        <v/>
      </c>
      <c r="U1776" s="578" t="str">
        <f>IF('statement of marks'!DP62="","",'statement of marks'!DP62)</f>
        <v/>
      </c>
      <c r="V1776" s="612" t="str">
        <f>IF('statement of marks'!DQ62="","",'statement of marks'!DQ62)</f>
        <v/>
      </c>
    </row>
    <row r="1777" spans="1:22" ht="16" customHeight="1">
      <c r="A1777" s="598"/>
      <c r="B1777" s="1114" t="str">
        <f>IF('statement of marks'!$DT$3="","",'statement of marks'!$DT$3)</f>
        <v>lkekftd foKku</v>
      </c>
      <c r="C1777" s="1115"/>
      <c r="D1777" s="275" t="str">
        <f>IF('statement of marks'!DT62="","",'statement of marks'!DT62)</f>
        <v/>
      </c>
      <c r="E1777" s="275" t="str">
        <f>IF('statement of marks'!DU62="","",'statement of marks'!DU62)</f>
        <v/>
      </c>
      <c r="F1777" s="606" t="str">
        <f>IF('statement of marks'!DV62="","",'statement of marks'!DV62)</f>
        <v/>
      </c>
      <c r="G1777" s="275" t="str">
        <f>IF('statement of marks'!DW62="","",'statement of marks'!DW62)</f>
        <v/>
      </c>
      <c r="H1777" s="275" t="str">
        <f>IF('statement of marks'!DX62="","",'statement of marks'!DX62)</f>
        <v/>
      </c>
      <c r="I1777" s="606" t="str">
        <f>IF('statement of marks'!DY62="","",'statement of marks'!DY62)</f>
        <v/>
      </c>
      <c r="J1777" s="275" t="str">
        <f>IF('statement of marks'!DZ62="","",'statement of marks'!DZ62)</f>
        <v/>
      </c>
      <c r="K1777" s="275" t="str">
        <f>IF('statement of marks'!EA62="","",'statement of marks'!EA62)</f>
        <v/>
      </c>
      <c r="L1777" s="606" t="str">
        <f>IF('statement of marks'!EB62="","",'statement of marks'!EB62)</f>
        <v/>
      </c>
      <c r="M1777" s="275" t="str">
        <f>IF('statement of marks'!ED62="","",'statement of marks'!ED62)</f>
        <v/>
      </c>
      <c r="N1777" s="275" t="str">
        <f>IF('statement of marks'!EE62="","",'statement of marks'!EE62)</f>
        <v/>
      </c>
      <c r="O1777" s="606" t="str">
        <f>IF('statement of marks'!EF62="","",'statement of marks'!EF62)</f>
        <v/>
      </c>
      <c r="P1777" s="277" t="str">
        <f>IF('statement of marks'!EG62="","",'statement of marks'!EG62)</f>
        <v/>
      </c>
      <c r="Q1777" s="275" t="str">
        <f>IF('statement of marks'!EH62="","",'statement of marks'!EH62)</f>
        <v/>
      </c>
      <c r="R1777" s="275" t="str">
        <f>IF('statement of marks'!EI62="","",'statement of marks'!EI62)</f>
        <v/>
      </c>
      <c r="S1777" s="606" t="str">
        <f>IF('statement of marks'!EJ62="","",'statement of marks'!EJ62)</f>
        <v/>
      </c>
      <c r="T1777" s="578" t="str">
        <f>IF('statement of marks'!EK62="","",'statement of marks'!EK62)</f>
        <v/>
      </c>
      <c r="U1777" s="578" t="str">
        <f>IF('statement of marks'!EL62="","",'statement of marks'!EL62)</f>
        <v/>
      </c>
      <c r="V1777" s="612" t="str">
        <f>IF('statement of marks'!EM62="","",'statement of marks'!EM62)</f>
        <v/>
      </c>
    </row>
    <row r="1778" spans="1:22" ht="16" customHeight="1">
      <c r="A1778" s="598"/>
      <c r="B1778" s="1117" t="s">
        <v>271</v>
      </c>
      <c r="C1778" s="1118"/>
      <c r="D1778" s="1081" t="s">
        <v>1</v>
      </c>
      <c r="E1778" s="1081"/>
      <c r="F1778" s="1081"/>
      <c r="G1778" s="1081" t="s">
        <v>21</v>
      </c>
      <c r="H1778" s="1081"/>
      <c r="I1778" s="1081"/>
      <c r="J1778" s="1081" t="s">
        <v>272</v>
      </c>
      <c r="K1778" s="1081"/>
      <c r="L1778" s="1081"/>
      <c r="M1778" s="1081" t="s">
        <v>68</v>
      </c>
      <c r="N1778" s="1081"/>
      <c r="O1778" s="1081"/>
      <c r="P1778" s="1081" t="s">
        <v>463</v>
      </c>
      <c r="Q1778" s="1081"/>
      <c r="R1778" s="1081"/>
      <c r="S1778" s="609"/>
      <c r="T1778" s="1187" t="s">
        <v>458</v>
      </c>
      <c r="U1778" s="1188"/>
      <c r="V1778" s="1189"/>
    </row>
    <row r="1779" spans="1:22" ht="16" customHeight="1">
      <c r="A1779" s="599"/>
      <c r="B1779" s="1175" t="s">
        <v>3</v>
      </c>
      <c r="C1779" s="1176"/>
      <c r="D1779" s="1177">
        <f>IF('statement of marks'!EP$6="","",'statement of marks'!EP$6)</f>
        <v>20</v>
      </c>
      <c r="E1779" s="1177"/>
      <c r="F1779" s="1177"/>
      <c r="G1779" s="1177">
        <f>IF('statement of marks'!EQ$6="","",'statement of marks'!EQ$6)</f>
        <v>20</v>
      </c>
      <c r="H1779" s="1177"/>
      <c r="I1779" s="1177"/>
      <c r="J1779" s="1177">
        <f>IF('statement of marks'!ES$6="","",'statement of marks'!ES$6)</f>
        <v>20</v>
      </c>
      <c r="K1779" s="1177"/>
      <c r="L1779" s="1177"/>
      <c r="M1779" s="1177">
        <f>IF('statement of marks'!ER$6="","",'statement of marks'!ER$6)</f>
        <v>20</v>
      </c>
      <c r="N1779" s="1177"/>
      <c r="O1779" s="1177"/>
      <c r="P1779" s="1177">
        <f>IF('statement of marks'!ET$6="","",'statement of marks'!ET$6)</f>
        <v>20</v>
      </c>
      <c r="Q1779" s="1177"/>
      <c r="R1779" s="1177"/>
      <c r="S1779" s="610" t="str">
        <f>IF('statement of marks'!FE$6="","",'statement of marks'!EX$6)</f>
        <v/>
      </c>
      <c r="T1779" s="615">
        <f>IF('statement of marks'!EU$6="","",'statement of marks'!EU$6)</f>
        <v>100</v>
      </c>
      <c r="U1779" s="616" t="s">
        <v>5</v>
      </c>
      <c r="V1779" s="617" t="s">
        <v>464</v>
      </c>
    </row>
    <row r="1780" spans="1:22" ht="16" customHeight="1">
      <c r="A1780" s="598"/>
      <c r="B1780" s="1114" t="str">
        <f>IF('statement of marks'!$EP$3="","",'statement of marks'!$EP$3)</f>
        <v>dk;kZuqHko</v>
      </c>
      <c r="C1780" s="1115"/>
      <c r="D1780" s="1103" t="str">
        <f>IF('statement of marks'!EP62="","",'statement of marks'!EP62)</f>
        <v/>
      </c>
      <c r="E1780" s="1103"/>
      <c r="F1780" s="1103"/>
      <c r="G1780" s="1103" t="str">
        <f>IF('statement of marks'!EQ62="","",'statement of marks'!EQ62)</f>
        <v/>
      </c>
      <c r="H1780" s="1103"/>
      <c r="I1780" s="1103"/>
      <c r="J1780" s="1103" t="str">
        <f>IF('statement of marks'!ES62="","",'statement of marks'!ES62)</f>
        <v/>
      </c>
      <c r="K1780" s="1103"/>
      <c r="L1780" s="1103"/>
      <c r="M1780" s="1103" t="str">
        <f>IF('statement of marks'!ER62="","",'statement of marks'!ER62)</f>
        <v/>
      </c>
      <c r="N1780" s="1103"/>
      <c r="O1780" s="1103"/>
      <c r="P1780" s="1103" t="str">
        <f>IF('statement of marks'!ET62="","",'statement of marks'!ET62)</f>
        <v/>
      </c>
      <c r="Q1780" s="1103"/>
      <c r="R1780" s="1103"/>
      <c r="S1780" s="611"/>
      <c r="T1780" s="613" t="str">
        <f>IF('statement of marks'!EU62="","",'statement of marks'!EU62)</f>
        <v/>
      </c>
      <c r="U1780" s="613" t="str">
        <f>IF('statement of marks'!EV62="","",'statement of marks'!EV62)</f>
        <v/>
      </c>
      <c r="V1780" s="614" t="str">
        <f>IF('statement of marks'!EW62="","",'statement of marks'!EW62)</f>
        <v/>
      </c>
    </row>
    <row r="1781" spans="1:22" ht="16" customHeight="1">
      <c r="A1781" s="598"/>
      <c r="B1781" s="1112" t="str">
        <f>IF('statement of marks'!$EZ$3="","",'statement of marks'!$EZ$3)</f>
        <v>dyk f'k{kk</v>
      </c>
      <c r="C1781" s="1113"/>
      <c r="D1781" s="1103" t="str">
        <f>IF('statement of marks'!EZ62="","",'statement of marks'!EZ62)</f>
        <v/>
      </c>
      <c r="E1781" s="1103"/>
      <c r="F1781" s="1103"/>
      <c r="G1781" s="1103" t="str">
        <f>IF('statement of marks'!FA62="","",'statement of marks'!FA62)</f>
        <v/>
      </c>
      <c r="H1781" s="1103"/>
      <c r="I1781" s="1103"/>
      <c r="J1781" s="1103" t="str">
        <f>IF('statement of marks'!FC62="","",'statement of marks'!FC62)</f>
        <v/>
      </c>
      <c r="K1781" s="1103"/>
      <c r="L1781" s="1103"/>
      <c r="M1781" s="1103" t="str">
        <f>IF('statement of marks'!FB62="","",'statement of marks'!FB62)</f>
        <v/>
      </c>
      <c r="N1781" s="1103"/>
      <c r="O1781" s="1103"/>
      <c r="P1781" s="1103" t="str">
        <f>IF('statement of marks'!FD62="","",'statement of marks'!FD62)</f>
        <v/>
      </c>
      <c r="Q1781" s="1103"/>
      <c r="R1781" s="1103"/>
      <c r="S1781" s="611"/>
      <c r="T1781" s="613" t="str">
        <f>IF('statement of marks'!FE62="","",'statement of marks'!FE62)</f>
        <v/>
      </c>
      <c r="U1781" s="613" t="str">
        <f>IF('statement of marks'!FF62="","",'statement of marks'!FF62)</f>
        <v/>
      </c>
      <c r="V1781" s="614" t="str">
        <f>IF('statement of marks'!FG62="","",'statement of marks'!FG62)</f>
        <v/>
      </c>
    </row>
    <row r="1782" spans="1:22" ht="16" customHeight="1">
      <c r="A1782" s="598"/>
      <c r="B1782" s="1109" t="str">
        <f>IF('statement of marks'!$FJ$3="","",'statement of marks'!$FJ$3)</f>
        <v>LokLF; ,oe~ 'kkjhfjd f'k{kk</v>
      </c>
      <c r="C1782" s="1110"/>
      <c r="D1782" s="1103" t="str">
        <f>IF('statement of marks'!FJ62="","",'statement of marks'!FJ62)</f>
        <v/>
      </c>
      <c r="E1782" s="1103"/>
      <c r="F1782" s="1103"/>
      <c r="G1782" s="1103" t="str">
        <f>IF('statement of marks'!FK62="","",'statement of marks'!FK62)</f>
        <v/>
      </c>
      <c r="H1782" s="1103"/>
      <c r="I1782" s="1103"/>
      <c r="J1782" s="1103" t="str">
        <f>IF('statement of marks'!FM62="","",'statement of marks'!FM62)</f>
        <v/>
      </c>
      <c r="K1782" s="1103"/>
      <c r="L1782" s="1103"/>
      <c r="M1782" s="1103" t="str">
        <f>IF('statement of marks'!FL62="","",'statement of marks'!FL62)</f>
        <v/>
      </c>
      <c r="N1782" s="1103"/>
      <c r="O1782" s="1103"/>
      <c r="P1782" s="1103" t="str">
        <f>IF('statement of marks'!FN62="","",'statement of marks'!FN62)</f>
        <v/>
      </c>
      <c r="Q1782" s="1103"/>
      <c r="R1782" s="1103"/>
      <c r="S1782" s="611"/>
      <c r="T1782" s="613" t="str">
        <f>IF('statement of marks'!FO62="","",'statement of marks'!FO62)</f>
        <v/>
      </c>
      <c r="U1782" s="613" t="str">
        <f>IF('statement of marks'!FP62="","",'statement of marks'!FP62)</f>
        <v/>
      </c>
      <c r="V1782" s="614" t="str">
        <f>IF('statement of marks'!FQ62="","",'statement of marks'!FQ62)</f>
        <v/>
      </c>
    </row>
    <row r="1783" spans="1:22" ht="16" customHeight="1">
      <c r="A1783" s="598"/>
      <c r="B1783" s="1104" t="s">
        <v>273</v>
      </c>
      <c r="C1783" s="1105"/>
      <c r="D1783" s="1213" t="str">
        <f>details!$DZ$3</f>
        <v>vxLr rd</v>
      </c>
      <c r="E1783" s="1213"/>
      <c r="F1783" s="1213"/>
      <c r="G1783" s="1213" t="str">
        <f>details!$ED$3</f>
        <v>vDVwcj rd</v>
      </c>
      <c r="H1783" s="1213"/>
      <c r="I1783" s="1213"/>
      <c r="J1783" s="1213" t="str">
        <f>details!$EL$3</f>
        <v>Qjojh rd</v>
      </c>
      <c r="K1783" s="1213"/>
      <c r="L1783" s="1213"/>
      <c r="M1783" s="1213" t="str">
        <f>details!$EH$3</f>
        <v>fnlEcj rd</v>
      </c>
      <c r="N1783" s="1213"/>
      <c r="O1783" s="1213"/>
      <c r="P1783" s="1213" t="str">
        <f>details!$EP$3</f>
        <v>loZ ;ksx</v>
      </c>
      <c r="Q1783" s="1213"/>
      <c r="R1783" s="1213"/>
      <c r="S1783" s="1106" t="s">
        <v>475</v>
      </c>
      <c r="T1783" s="1107"/>
      <c r="U1783" s="1107"/>
      <c r="V1783" s="1180"/>
    </row>
    <row r="1784" spans="1:22" ht="16" customHeight="1">
      <c r="A1784" s="598"/>
      <c r="B1784" s="1100" t="s">
        <v>99</v>
      </c>
      <c r="C1784" s="1101"/>
      <c r="D1784" s="1102" t="str">
        <f>IF(details!EA62="","",details!EA62)</f>
        <v/>
      </c>
      <c r="E1784" s="1102"/>
      <c r="F1784" s="1102"/>
      <c r="G1784" s="1102" t="str">
        <f>IF(details!EE62="","",details!EE62)</f>
        <v/>
      </c>
      <c r="H1784" s="1102"/>
      <c r="I1784" s="1102"/>
      <c r="J1784" s="1102" t="str">
        <f>IF(details!EM62="","",details!EM62)</f>
        <v/>
      </c>
      <c r="K1784" s="1102"/>
      <c r="L1784" s="1102"/>
      <c r="M1784" s="1102" t="str">
        <f>IF(details!EI62="","",details!EI62)</f>
        <v/>
      </c>
      <c r="N1784" s="1102"/>
      <c r="O1784" s="1102"/>
      <c r="P1784" s="1102" t="str">
        <f>IF(details!EQ62="","",details!EQ62)</f>
        <v/>
      </c>
      <c r="Q1784" s="1102"/>
      <c r="R1784" s="1102"/>
      <c r="S1784" s="1181">
        <f>'statement of marks'!$HG$108</f>
        <v>42460</v>
      </c>
      <c r="T1784" s="1182"/>
      <c r="U1784" s="1182"/>
      <c r="V1784" s="1183"/>
    </row>
    <row r="1785" spans="1:22" ht="16" customHeight="1">
      <c r="A1785" s="598"/>
      <c r="B1785" s="1094" t="s">
        <v>15</v>
      </c>
      <c r="C1785" s="1095"/>
      <c r="D1785" s="1096" t="str">
        <f>IF(details!DZ62="","",details!DZ62)</f>
        <v/>
      </c>
      <c r="E1785" s="1096"/>
      <c r="F1785" s="1096"/>
      <c r="G1785" s="1096" t="str">
        <f>IF(details!ED62="","",details!ED62)</f>
        <v/>
      </c>
      <c r="H1785" s="1096"/>
      <c r="I1785" s="1096"/>
      <c r="J1785" s="1096" t="str">
        <f>IF(details!EL62="","",details!EL62)</f>
        <v/>
      </c>
      <c r="K1785" s="1096"/>
      <c r="L1785" s="1096"/>
      <c r="M1785" s="1096" t="str">
        <f>IF(details!EH62="","",details!EH62)</f>
        <v/>
      </c>
      <c r="N1785" s="1096"/>
      <c r="O1785" s="1096"/>
      <c r="P1785" s="1096" t="str">
        <f>IF(details!EP62="","",details!EP62)</f>
        <v/>
      </c>
      <c r="Q1785" s="1096"/>
      <c r="R1785" s="1096"/>
      <c r="S1785" s="1184"/>
      <c r="T1785" s="1185"/>
      <c r="U1785" s="1185"/>
      <c r="V1785" s="1186"/>
    </row>
    <row r="1786" spans="1:22" ht="16" customHeight="1">
      <c r="A1786" s="1206"/>
      <c r="B1786" s="1207" t="s">
        <v>473</v>
      </c>
      <c r="C1786" s="1208"/>
      <c r="D1786" s="1209" t="s">
        <v>3</v>
      </c>
      <c r="E1786" s="1209"/>
      <c r="F1786" s="1209"/>
      <c r="G1786" s="1209" t="s">
        <v>389</v>
      </c>
      <c r="H1786" s="1209"/>
      <c r="I1786" s="1209"/>
      <c r="J1786" s="1209" t="s">
        <v>5</v>
      </c>
      <c r="K1786" s="1209"/>
      <c r="L1786" s="1209"/>
      <c r="M1786" s="1209" t="s">
        <v>465</v>
      </c>
      <c r="N1786" s="1209"/>
      <c r="O1786" s="1209"/>
      <c r="P1786" s="1210" t="s">
        <v>306</v>
      </c>
      <c r="Q1786" s="1210"/>
      <c r="R1786" s="1210"/>
      <c r="S1786" s="1209" t="s">
        <v>473</v>
      </c>
      <c r="T1786" s="1209"/>
      <c r="U1786" s="1209"/>
      <c r="V1786" s="1211"/>
    </row>
    <row r="1787" spans="1:22" ht="16" customHeight="1">
      <c r="A1787" s="1206"/>
      <c r="B1787" s="1207"/>
      <c r="C1787" s="1208"/>
      <c r="D1787" s="1212" t="str">
        <f>'statement of marks'!HE62</f>
        <v/>
      </c>
      <c r="E1787" s="1212"/>
      <c r="F1787" s="1212"/>
      <c r="G1787" s="1212" t="str">
        <f>'statement of marks'!HF62</f>
        <v/>
      </c>
      <c r="H1787" s="1212"/>
      <c r="I1787" s="1212"/>
      <c r="J1787" s="1212" t="str">
        <f>'statement of marks'!HG62</f>
        <v/>
      </c>
      <c r="K1787" s="1212"/>
      <c r="L1787" s="1212"/>
      <c r="M1787" s="1212" t="str">
        <f>'statement of marks'!HJ62</f>
        <v/>
      </c>
      <c r="N1787" s="1212"/>
      <c r="O1787" s="1212"/>
      <c r="P1787" s="1212" t="str">
        <f>'statement of marks'!HI62</f>
        <v/>
      </c>
      <c r="Q1787" s="1212"/>
      <c r="R1787" s="1212"/>
      <c r="S1787" s="1209" t="str">
        <f>'statement of marks'!HD62</f>
        <v/>
      </c>
      <c r="T1787" s="1209"/>
      <c r="U1787" s="1209"/>
      <c r="V1787" s="1211"/>
    </row>
    <row r="1788" spans="1:22" ht="16" customHeight="1">
      <c r="A1788" s="598"/>
      <c r="B1788" s="1089" t="s">
        <v>100</v>
      </c>
      <c r="C1788" s="1090"/>
      <c r="D1788" s="1081"/>
      <c r="E1788" s="1081"/>
      <c r="F1788" s="1081"/>
      <c r="G1788" s="1081"/>
      <c r="H1788" s="1081"/>
      <c r="I1788" s="1081"/>
      <c r="J1788" s="1081"/>
      <c r="K1788" s="1081"/>
      <c r="L1788" s="1081"/>
      <c r="M1788" s="1081"/>
      <c r="N1788" s="1081"/>
      <c r="O1788" s="1081"/>
      <c r="P1788" s="1081"/>
      <c r="Q1788" s="1081"/>
      <c r="R1788" s="1081"/>
      <c r="S1788" s="1081"/>
      <c r="T1788" s="1081"/>
      <c r="U1788" s="1081"/>
      <c r="V1788" s="1205"/>
    </row>
    <row r="1789" spans="1:22" ht="16" customHeight="1">
      <c r="A1789" s="598"/>
      <c r="B1789" s="1087" t="s">
        <v>80</v>
      </c>
      <c r="C1789" s="1088"/>
      <c r="D1789" s="1081"/>
      <c r="E1789" s="1081"/>
      <c r="F1789" s="1081"/>
      <c r="G1789" s="1081"/>
      <c r="H1789" s="1081"/>
      <c r="I1789" s="1081"/>
      <c r="J1789" s="1081"/>
      <c r="K1789" s="1081"/>
      <c r="L1789" s="1081"/>
      <c r="M1789" s="1081"/>
      <c r="N1789" s="1081"/>
      <c r="O1789" s="1081"/>
      <c r="P1789" s="1081"/>
      <c r="Q1789" s="1081"/>
      <c r="R1789" s="1081"/>
      <c r="S1789" s="1081"/>
      <c r="T1789" s="1081"/>
      <c r="U1789" s="1081"/>
      <c r="V1789" s="1205"/>
    </row>
    <row r="1790" spans="1:22" ht="16" customHeight="1">
      <c r="A1790" s="598"/>
      <c r="B1790" s="1089" t="s">
        <v>466</v>
      </c>
      <c r="C1790" s="1090"/>
      <c r="D1790" s="1081"/>
      <c r="E1790" s="1081"/>
      <c r="F1790" s="1081"/>
      <c r="G1790" s="1081"/>
      <c r="H1790" s="1081"/>
      <c r="I1790" s="1081"/>
      <c r="J1790" s="1081"/>
      <c r="K1790" s="1081"/>
      <c r="L1790" s="1081"/>
      <c r="M1790" s="1081"/>
      <c r="N1790" s="1081"/>
      <c r="O1790" s="1081"/>
      <c r="P1790" s="1081" t="s">
        <v>466</v>
      </c>
      <c r="Q1790" s="1081"/>
      <c r="R1790" s="1081"/>
      <c r="S1790" s="1081"/>
      <c r="T1790" s="1081"/>
      <c r="U1790" s="1081"/>
      <c r="V1790" s="1205"/>
    </row>
    <row r="1791" spans="1:22" ht="16" customHeight="1">
      <c r="A1791" s="598"/>
      <c r="B1791" s="1085" t="s">
        <v>101</v>
      </c>
      <c r="C1791" s="1086"/>
      <c r="D1791" s="1081"/>
      <c r="E1791" s="1081"/>
      <c r="F1791" s="1081"/>
      <c r="G1791" s="1081"/>
      <c r="H1791" s="1081"/>
      <c r="I1791" s="1081"/>
      <c r="J1791" s="1081"/>
      <c r="K1791" s="1081"/>
      <c r="L1791" s="1081"/>
      <c r="M1791" s="1081"/>
      <c r="N1791" s="1081"/>
      <c r="O1791" s="1081"/>
      <c r="P1791" s="1081"/>
      <c r="Q1791" s="1081"/>
      <c r="R1791" s="1081"/>
      <c r="S1791" s="1198" t="s">
        <v>101</v>
      </c>
      <c r="T1791" s="1198"/>
      <c r="U1791" s="1198"/>
      <c r="V1791" s="1199"/>
    </row>
    <row r="1792" spans="1:22" ht="16" customHeight="1" thickBot="1">
      <c r="A1792" s="600"/>
      <c r="B1792" s="1200" t="s">
        <v>102</v>
      </c>
      <c r="C1792" s="1201"/>
      <c r="D1792" s="1202"/>
      <c r="E1792" s="1202"/>
      <c r="F1792" s="1202"/>
      <c r="G1792" s="1202"/>
      <c r="H1792" s="1202"/>
      <c r="I1792" s="1202"/>
      <c r="J1792" s="1202"/>
      <c r="K1792" s="1202"/>
      <c r="L1792" s="1202"/>
      <c r="M1792" s="1202"/>
      <c r="N1792" s="1202"/>
      <c r="O1792" s="1202"/>
      <c r="P1792" s="1202"/>
      <c r="Q1792" s="1202"/>
      <c r="R1792" s="1202"/>
      <c r="S1792" s="1203" t="s">
        <v>163</v>
      </c>
      <c r="T1792" s="1203"/>
      <c r="U1792" s="1203"/>
      <c r="V1792" s="1204"/>
    </row>
    <row r="1793" spans="1:22" ht="16" customHeight="1">
      <c r="A1793" s="597"/>
      <c r="B1793" s="1216" t="s">
        <v>47</v>
      </c>
      <c r="C1793" s="1217"/>
      <c r="D1793" s="1217"/>
      <c r="E1793" s="1217"/>
      <c r="F1793" s="1217"/>
      <c r="G1793" s="1217"/>
      <c r="H1793" s="1217"/>
      <c r="I1793" s="1217"/>
      <c r="J1793" s="1217"/>
      <c r="K1793" s="1217"/>
      <c r="L1793" s="1217"/>
      <c r="M1793" s="1217"/>
      <c r="N1793" s="1217"/>
      <c r="O1793" s="1217"/>
      <c r="P1793" s="1217"/>
      <c r="Q1793" s="1217"/>
      <c r="R1793" s="1217"/>
      <c r="S1793" s="1217"/>
      <c r="T1793" s="1217"/>
      <c r="U1793" s="1217"/>
      <c r="V1793" s="1218"/>
    </row>
    <row r="1794" spans="1:22" ht="16" customHeight="1">
      <c r="A1794" s="598"/>
      <c r="B1794" s="1219" t="str">
        <f>'statement of marks'!$A$1</f>
        <v>jk- ck- ek/;fed fo|ky; uohu] fuEckgsM+k</v>
      </c>
      <c r="C1794" s="1220"/>
      <c r="D1794" s="1220"/>
      <c r="E1794" s="1220"/>
      <c r="F1794" s="1220"/>
      <c r="G1794" s="1220"/>
      <c r="H1794" s="1220"/>
      <c r="I1794" s="1220"/>
      <c r="J1794" s="1220"/>
      <c r="K1794" s="1220"/>
      <c r="L1794" s="1220"/>
      <c r="M1794" s="1220"/>
      <c r="N1794" s="1220"/>
      <c r="O1794" s="1220"/>
      <c r="P1794" s="1220"/>
      <c r="Q1794" s="1220"/>
      <c r="R1794" s="1220"/>
      <c r="S1794" s="1220"/>
      <c r="T1794" s="1220"/>
      <c r="U1794" s="1220"/>
      <c r="V1794" s="1221"/>
    </row>
    <row r="1795" spans="1:22" ht="16" customHeight="1">
      <c r="A1795" s="598"/>
      <c r="B1795" s="1114" t="s">
        <v>467</v>
      </c>
      <c r="C1795" s="1115"/>
      <c r="D1795" s="1119" t="str">
        <f>'statement of marks'!$H$3</f>
        <v>2015-16</v>
      </c>
      <c r="E1795" s="1119"/>
      <c r="F1795" s="1119"/>
      <c r="G1795" s="1119"/>
      <c r="H1795" s="1119"/>
      <c r="I1795" s="1119"/>
      <c r="J1795" s="1119"/>
      <c r="K1795" s="1119"/>
      <c r="L1795" s="1119"/>
      <c r="M1795" s="1119"/>
      <c r="N1795" s="1119"/>
      <c r="O1795" s="1119"/>
      <c r="P1795" s="1119"/>
      <c r="Q1795" s="1119"/>
      <c r="R1795" s="1119"/>
      <c r="S1795" s="1119"/>
      <c r="T1795" s="1119"/>
      <c r="U1795" s="1119"/>
      <c r="V1795" s="1196"/>
    </row>
    <row r="1796" spans="1:22" ht="16" customHeight="1">
      <c r="A1796" s="598"/>
      <c r="B1796" s="1114" t="s">
        <v>218</v>
      </c>
      <c r="C1796" s="1115"/>
      <c r="D1796" s="1115" t="str">
        <f>IF('statement of marks'!J63="","",'statement of marks'!J63)</f>
        <v/>
      </c>
      <c r="E1796" s="1115"/>
      <c r="F1796" s="1115"/>
      <c r="G1796" s="1115"/>
      <c r="H1796" s="1115"/>
      <c r="I1796" s="1115"/>
      <c r="J1796" s="1115"/>
      <c r="K1796" s="1115"/>
      <c r="L1796" s="1115"/>
      <c r="M1796" s="1115"/>
      <c r="N1796" s="1115"/>
      <c r="O1796" s="1115"/>
      <c r="P1796" s="1115"/>
      <c r="Q1796" s="1115"/>
      <c r="R1796" s="1115"/>
      <c r="S1796" s="1115"/>
      <c r="T1796" s="1115"/>
      <c r="U1796" s="1115"/>
      <c r="V1796" s="1197"/>
    </row>
    <row r="1797" spans="1:22" ht="16" customHeight="1">
      <c r="A1797" s="598"/>
      <c r="B1797" s="1114" t="s">
        <v>219</v>
      </c>
      <c r="C1797" s="1115"/>
      <c r="D1797" s="1115" t="str">
        <f>IF('statement of marks'!K63="","",'statement of marks'!K63)</f>
        <v/>
      </c>
      <c r="E1797" s="1115"/>
      <c r="F1797" s="1115"/>
      <c r="G1797" s="1115"/>
      <c r="H1797" s="1115"/>
      <c r="I1797" s="1115"/>
      <c r="J1797" s="1115"/>
      <c r="K1797" s="1115"/>
      <c r="L1797" s="1115"/>
      <c r="M1797" s="1115"/>
      <c r="N1797" s="1115"/>
      <c r="O1797" s="1115"/>
      <c r="P1797" s="1115"/>
      <c r="Q1797" s="1115"/>
      <c r="R1797" s="1115"/>
      <c r="S1797" s="1115"/>
      <c r="T1797" s="1115"/>
      <c r="U1797" s="1115"/>
      <c r="V1797" s="1197"/>
    </row>
    <row r="1798" spans="1:22" ht="16" customHeight="1">
      <c r="A1798" s="598"/>
      <c r="B1798" s="1114" t="s">
        <v>220</v>
      </c>
      <c r="C1798" s="1115"/>
      <c r="D1798" s="1115" t="str">
        <f>IF('statement of marks'!L63="","",'statement of marks'!L63)</f>
        <v/>
      </c>
      <c r="E1798" s="1115"/>
      <c r="F1798" s="1115"/>
      <c r="G1798" s="1115"/>
      <c r="H1798" s="1115"/>
      <c r="I1798" s="1115"/>
      <c r="J1798" s="1115"/>
      <c r="K1798" s="1115"/>
      <c r="L1798" s="1115"/>
      <c r="M1798" s="1115"/>
      <c r="N1798" s="1115"/>
      <c r="O1798" s="1115"/>
      <c r="P1798" s="1115"/>
      <c r="Q1798" s="1115"/>
      <c r="R1798" s="1115"/>
      <c r="S1798" s="1115"/>
      <c r="T1798" s="1115"/>
      <c r="U1798" s="1115"/>
      <c r="V1798" s="1197"/>
    </row>
    <row r="1799" spans="1:22" ht="16" customHeight="1">
      <c r="A1799" s="598"/>
      <c r="B1799" s="1114" t="s">
        <v>221</v>
      </c>
      <c r="C1799" s="1115"/>
      <c r="D1799" s="1119" t="str">
        <f>'statement of marks'!$G$3</f>
        <v>6 A</v>
      </c>
      <c r="E1799" s="1119"/>
      <c r="F1799" s="1119"/>
      <c r="G1799" s="1115" t="s">
        <v>9</v>
      </c>
      <c r="H1799" s="1115"/>
      <c r="I1799" s="1115"/>
      <c r="J1799" s="1119" t="str">
        <f>IF('statement of marks'!D63="","",'statement of marks'!D63)</f>
        <v/>
      </c>
      <c r="K1799" s="1119"/>
      <c r="L1799" s="1119"/>
      <c r="M1799" s="1115" t="s">
        <v>222</v>
      </c>
      <c r="N1799" s="1115"/>
      <c r="O1799" s="1115"/>
      <c r="P1799" s="1119" t="str">
        <f>IF('statement of marks'!F63="","",'statement of marks'!F63)</f>
        <v/>
      </c>
      <c r="Q1799" s="1119"/>
      <c r="R1799" s="1119"/>
      <c r="S1799" s="1214" t="str">
        <f>IF('statement of marks'!$J$3="","",'statement of marks'!$J$3)</f>
        <v xml:space="preserve">fo|ky; dk Mk;l dksM+ </v>
      </c>
      <c r="T1799" s="1214"/>
      <c r="U1799" s="1214"/>
      <c r="V1799" s="1215"/>
    </row>
    <row r="1800" spans="1:22" ht="16" customHeight="1">
      <c r="A1800" s="598"/>
      <c r="B1800" s="601" t="s">
        <v>0</v>
      </c>
      <c r="C1800" s="602"/>
      <c r="D1800" s="1121" t="str">
        <f>IF('statement of marks'!H63="","",'statement of marks'!H63)</f>
        <v/>
      </c>
      <c r="E1800" s="1121"/>
      <c r="F1800" s="1121"/>
      <c r="G1800" s="1115" t="str">
        <f>IF('statement of marks'!I63="","",'statement of marks'!I63)</f>
        <v/>
      </c>
      <c r="H1800" s="1115"/>
      <c r="I1800" s="1115"/>
      <c r="J1800" s="1115"/>
      <c r="K1800" s="1115"/>
      <c r="L1800" s="1115"/>
      <c r="M1800" s="1115"/>
      <c r="N1800" s="1115"/>
      <c r="O1800" s="1115"/>
      <c r="P1800" s="1115"/>
      <c r="Q1800" s="1115"/>
      <c r="R1800" s="1115"/>
      <c r="S1800" s="1190" t="str">
        <f>IF('statement of marks'!$K$3="","",'statement of marks'!$K$3)</f>
        <v xml:space="preserve">08291009401   </v>
      </c>
      <c r="T1800" s="1190"/>
      <c r="U1800" s="1190"/>
      <c r="V1800" s="1191"/>
    </row>
    <row r="1801" spans="1:22" ht="16" customHeight="1">
      <c r="A1801" s="598"/>
      <c r="B1801" s="561" t="s">
        <v>28</v>
      </c>
      <c r="C1801" s="603" t="s">
        <v>97</v>
      </c>
      <c r="D1801" s="1081" t="s">
        <v>1</v>
      </c>
      <c r="E1801" s="1081"/>
      <c r="F1801" s="1081"/>
      <c r="G1801" s="1081" t="s">
        <v>21</v>
      </c>
      <c r="H1801" s="1081"/>
      <c r="I1801" s="1081"/>
      <c r="J1801" s="1081" t="s">
        <v>68</v>
      </c>
      <c r="K1801" s="1081"/>
      <c r="L1801" s="1081"/>
      <c r="M1801" s="1081" t="s">
        <v>98</v>
      </c>
      <c r="N1801" s="1081"/>
      <c r="O1801" s="1081"/>
      <c r="P1801" s="1192" t="s">
        <v>278</v>
      </c>
      <c r="Q1801" s="1193" t="s">
        <v>459</v>
      </c>
      <c r="R1801" s="1193"/>
      <c r="S1801" s="1193"/>
      <c r="T1801" s="1194" t="s">
        <v>458</v>
      </c>
      <c r="U1801" s="1194"/>
      <c r="V1801" s="1195"/>
    </row>
    <row r="1802" spans="1:22" ht="16" customHeight="1">
      <c r="A1802" s="598"/>
      <c r="B1802" s="561"/>
      <c r="C1802" s="603"/>
      <c r="D1802" s="596" t="s">
        <v>468</v>
      </c>
      <c r="E1802" s="596" t="s">
        <v>469</v>
      </c>
      <c r="F1802" s="604" t="s">
        <v>2</v>
      </c>
      <c r="G1802" s="596" t="s">
        <v>468</v>
      </c>
      <c r="H1802" s="596" t="s">
        <v>469</v>
      </c>
      <c r="I1802" s="604" t="s">
        <v>2</v>
      </c>
      <c r="J1802" s="596" t="s">
        <v>468</v>
      </c>
      <c r="K1802" s="596" t="s">
        <v>469</v>
      </c>
      <c r="L1802" s="604" t="s">
        <v>2</v>
      </c>
      <c r="M1802" s="596" t="s">
        <v>468</v>
      </c>
      <c r="N1802" s="596" t="s">
        <v>469</v>
      </c>
      <c r="O1802" s="604" t="s">
        <v>2</v>
      </c>
      <c r="P1802" s="1192"/>
      <c r="Q1802" s="596" t="s">
        <v>468</v>
      </c>
      <c r="R1802" s="596" t="s">
        <v>469</v>
      </c>
      <c r="S1802" s="608" t="s">
        <v>2</v>
      </c>
      <c r="T1802" s="618" t="s">
        <v>304</v>
      </c>
      <c r="U1802" s="619" t="s">
        <v>5</v>
      </c>
      <c r="V1802" s="620" t="s">
        <v>464</v>
      </c>
    </row>
    <row r="1803" spans="1:22" ht="16" customHeight="1">
      <c r="A1803" s="599"/>
      <c r="B1803" s="1178" t="s">
        <v>3</v>
      </c>
      <c r="C1803" s="1179"/>
      <c r="D1803" s="579">
        <f>IF('statement of marks'!M$6="","",'statement of marks'!M$6)</f>
        <v>5</v>
      </c>
      <c r="E1803" s="579">
        <f>IF('statement of marks'!N$6="","",'statement of marks'!N$6)</f>
        <v>5</v>
      </c>
      <c r="F1803" s="605">
        <f>IF('statement of marks'!O$6="","",'statement of marks'!O$6)</f>
        <v>10</v>
      </c>
      <c r="G1803" s="579">
        <f>IF('statement of marks'!P$6="","",'statement of marks'!P$6)</f>
        <v>5</v>
      </c>
      <c r="H1803" s="579">
        <f>IF('statement of marks'!Q$6="","",'statement of marks'!Q$6)</f>
        <v>5</v>
      </c>
      <c r="I1803" s="605">
        <f>IF('statement of marks'!R$6="","",'statement of marks'!R$6)</f>
        <v>10</v>
      </c>
      <c r="J1803" s="579">
        <f>IF('statement of marks'!S$6="","",'statement of marks'!S$6)</f>
        <v>5</v>
      </c>
      <c r="K1803" s="579">
        <f>IF('statement of marks'!T$6="","",'statement of marks'!T$6)</f>
        <v>5</v>
      </c>
      <c r="L1803" s="605">
        <f>IF('statement of marks'!U$6="","",'statement of marks'!U$6)</f>
        <v>10</v>
      </c>
      <c r="M1803" s="579">
        <f>IF('statement of marks'!W$6="","",'statement of marks'!W$6)</f>
        <v>50</v>
      </c>
      <c r="N1803" s="579">
        <f>IF('statement of marks'!X$6="","",'statement of marks'!X$6)</f>
        <v>20</v>
      </c>
      <c r="O1803" s="605">
        <f>IF('statement of marks'!Y$6="","",'statement of marks'!Y$6)</f>
        <v>70</v>
      </c>
      <c r="P1803" s="580">
        <f>IF('statement of marks'!Z$6="","",'statement of marks'!Z$6)</f>
        <v>100</v>
      </c>
      <c r="Q1803" s="579">
        <f>IF('statement of marks'!AA$6="","",'statement of marks'!AA$6)</f>
        <v>70</v>
      </c>
      <c r="R1803" s="579">
        <f>IF('statement of marks'!AB$6="","",'statement of marks'!AB$6)</f>
        <v>30</v>
      </c>
      <c r="S1803" s="605">
        <f>IF('statement of marks'!AC$6="","",'statement of marks'!AC$6)</f>
        <v>100</v>
      </c>
      <c r="T1803" s="615">
        <f>IF('statement of marks'!AD$6="","",'statement of marks'!AD$6)</f>
        <v>200</v>
      </c>
      <c r="U1803" s="615" t="str">
        <f>IF('statement of marks'!AE$6="","",'statement of marks'!AE$6)</f>
        <v/>
      </c>
      <c r="V1803" s="621" t="str">
        <f>IF('statement of marks'!AF$6="","",'statement of marks'!AF$6)</f>
        <v/>
      </c>
    </row>
    <row r="1804" spans="1:22" ht="16" customHeight="1">
      <c r="A1804" s="598"/>
      <c r="B1804" s="1114" t="str">
        <f>IF('statement of marks'!$M$3="","",'statement of marks'!$M$3)</f>
        <v>fgUnh</v>
      </c>
      <c r="C1804" s="1115"/>
      <c r="D1804" s="275" t="str">
        <f>IF('statement of marks'!M63="","",'statement of marks'!M63)</f>
        <v/>
      </c>
      <c r="E1804" s="275" t="str">
        <f>IF('statement of marks'!N63="","",'statement of marks'!N63)</f>
        <v/>
      </c>
      <c r="F1804" s="606" t="str">
        <f>IF('statement of marks'!O63="","",'statement of marks'!O63)</f>
        <v/>
      </c>
      <c r="G1804" s="275" t="str">
        <f>IF('statement of marks'!P63="","",'statement of marks'!P63)</f>
        <v/>
      </c>
      <c r="H1804" s="275" t="str">
        <f>IF('statement of marks'!Q63="","",'statement of marks'!Q63)</f>
        <v/>
      </c>
      <c r="I1804" s="606" t="str">
        <f>IF('statement of marks'!R63="","",'statement of marks'!R63)</f>
        <v/>
      </c>
      <c r="J1804" s="275" t="str">
        <f>IF('statement of marks'!S63="","",'statement of marks'!S63)</f>
        <v/>
      </c>
      <c r="K1804" s="275" t="str">
        <f>IF('statement of marks'!T63="","",'statement of marks'!T63)</f>
        <v/>
      </c>
      <c r="L1804" s="606" t="str">
        <f>IF('statement of marks'!U63="","",'statement of marks'!U63)</f>
        <v/>
      </c>
      <c r="M1804" s="275" t="str">
        <f>IF('statement of marks'!W63="","",'statement of marks'!W63)</f>
        <v/>
      </c>
      <c r="N1804" s="275" t="str">
        <f>IF('statement of marks'!X63="","",'statement of marks'!X63)</f>
        <v/>
      </c>
      <c r="O1804" s="606" t="str">
        <f>IF('statement of marks'!Y63="","",'statement of marks'!Y63)</f>
        <v/>
      </c>
      <c r="P1804" s="277" t="str">
        <f>IF('statement of marks'!Z63="","",'statement of marks'!Z63)</f>
        <v/>
      </c>
      <c r="Q1804" s="275" t="str">
        <f>IF('statement of marks'!AA63="","",'statement of marks'!AA63)</f>
        <v/>
      </c>
      <c r="R1804" s="275" t="str">
        <f>IF('statement of marks'!AB63="","",'statement of marks'!AB63)</f>
        <v/>
      </c>
      <c r="S1804" s="606" t="str">
        <f>IF('statement of marks'!AC63="","",'statement of marks'!AC63)</f>
        <v/>
      </c>
      <c r="T1804" s="578" t="str">
        <f>IF('statement of marks'!AD63="","",'statement of marks'!AD63)</f>
        <v/>
      </c>
      <c r="U1804" s="578" t="str">
        <f>IF('statement of marks'!AE63="","",'statement of marks'!AE63)</f>
        <v/>
      </c>
      <c r="V1804" s="612" t="str">
        <f>IF('statement of marks'!AF63="","",'statement of marks'!AF63)</f>
        <v/>
      </c>
    </row>
    <row r="1805" spans="1:22" ht="16" customHeight="1">
      <c r="A1805" s="598"/>
      <c r="B1805" s="1114" t="str">
        <f>IF('statement of marks'!$AI$3="","",'statement of marks'!$AI$3)</f>
        <v>vaxszth</v>
      </c>
      <c r="C1805" s="1115"/>
      <c r="D1805" s="275" t="str">
        <f>IF('statement of marks'!AI63="","",'statement of marks'!AI63)</f>
        <v/>
      </c>
      <c r="E1805" s="275" t="str">
        <f>IF('statement of marks'!AJ63="","",'statement of marks'!AJ63)</f>
        <v/>
      </c>
      <c r="F1805" s="606" t="str">
        <f>IF('statement of marks'!AK63="","",'statement of marks'!AK63)</f>
        <v/>
      </c>
      <c r="G1805" s="275" t="str">
        <f>IF('statement of marks'!AL63="","",'statement of marks'!AL63)</f>
        <v/>
      </c>
      <c r="H1805" s="275" t="str">
        <f>IF('statement of marks'!AM63="","",'statement of marks'!AM63)</f>
        <v/>
      </c>
      <c r="I1805" s="606" t="str">
        <f>IF('statement of marks'!AN63="","",'statement of marks'!AN63)</f>
        <v/>
      </c>
      <c r="J1805" s="275" t="str">
        <f>IF('statement of marks'!AO63="","",'statement of marks'!AO63)</f>
        <v/>
      </c>
      <c r="K1805" s="275" t="str">
        <f>IF('statement of marks'!AP63="","",'statement of marks'!AP63)</f>
        <v/>
      </c>
      <c r="L1805" s="606" t="str">
        <f>IF('statement of marks'!AQ63="","",'statement of marks'!AQ63)</f>
        <v/>
      </c>
      <c r="M1805" s="275" t="str">
        <f>IF('statement of marks'!AS63="","",'statement of marks'!AS63)</f>
        <v/>
      </c>
      <c r="N1805" s="275" t="str">
        <f>IF('statement of marks'!AT63="","",'statement of marks'!AT63)</f>
        <v/>
      </c>
      <c r="O1805" s="606" t="str">
        <f>IF('statement of marks'!AU63="","",'statement of marks'!AU63)</f>
        <v/>
      </c>
      <c r="P1805" s="277" t="str">
        <f>IF('statement of marks'!AV63="","",'statement of marks'!AV63)</f>
        <v/>
      </c>
      <c r="Q1805" s="275" t="str">
        <f>IF('statement of marks'!AW63="","",'statement of marks'!AW63)</f>
        <v/>
      </c>
      <c r="R1805" s="275" t="str">
        <f>IF('statement of marks'!AX63="","",'statement of marks'!AX63)</f>
        <v/>
      </c>
      <c r="S1805" s="606" t="str">
        <f>IF('statement of marks'!AY63="","",'statement of marks'!AY63)</f>
        <v/>
      </c>
      <c r="T1805" s="578" t="str">
        <f>IF('statement of marks'!AZ63="","",'statement of marks'!AZ63)</f>
        <v/>
      </c>
      <c r="U1805" s="578" t="str">
        <f>IF('statement of marks'!BA63="","",'statement of marks'!BA63)</f>
        <v/>
      </c>
      <c r="V1805" s="612" t="str">
        <f>IF('statement of marks'!BB63="","",'statement of marks'!BB63)</f>
        <v/>
      </c>
    </row>
    <row r="1806" spans="1:22" ht="16" customHeight="1">
      <c r="A1806" s="598"/>
      <c r="B1806" s="1114" t="str">
        <f>IF('statement of marks'!BE63="s","laLd`r",IF('statement of marks'!BE63="u","mnwZ",IF('statement of marks'!BE63="g","xqtjkrh",IF('statement of marks'!BE63="p","iatkch",IF('statement of marks'!BE63="sd","fla/kh","r`rh; Hkk""kk")))))</f>
        <v>r`rh; Hkk"kk</v>
      </c>
      <c r="C1806" s="1115"/>
      <c r="D1806" s="275" t="str">
        <f>IF('statement of marks'!BF63="","",'statement of marks'!BF63)</f>
        <v/>
      </c>
      <c r="E1806" s="275" t="str">
        <f>IF('statement of marks'!BG63="","",'statement of marks'!BG63)</f>
        <v/>
      </c>
      <c r="F1806" s="606" t="str">
        <f>IF('statement of marks'!BH63="","",'statement of marks'!BH63)</f>
        <v/>
      </c>
      <c r="G1806" s="275" t="str">
        <f>IF('statement of marks'!BI63="","",'statement of marks'!BI63)</f>
        <v/>
      </c>
      <c r="H1806" s="275" t="str">
        <f>IF('statement of marks'!BJ63="","",'statement of marks'!BJ63)</f>
        <v/>
      </c>
      <c r="I1806" s="606" t="str">
        <f>IF('statement of marks'!BK63="","",'statement of marks'!BK63)</f>
        <v/>
      </c>
      <c r="J1806" s="275" t="str">
        <f>IF('statement of marks'!BL63="","",'statement of marks'!BL63)</f>
        <v/>
      </c>
      <c r="K1806" s="275" t="str">
        <f>IF('statement of marks'!BM63="","",'statement of marks'!BM63)</f>
        <v/>
      </c>
      <c r="L1806" s="606" t="str">
        <f>IF('statement of marks'!BN63="","",'statement of marks'!BN63)</f>
        <v/>
      </c>
      <c r="M1806" s="275" t="str">
        <f>IF('statement of marks'!BP63="","",'statement of marks'!BP63)</f>
        <v/>
      </c>
      <c r="N1806" s="275" t="str">
        <f>IF('statement of marks'!BQ63="","",'statement of marks'!BQ63)</f>
        <v/>
      </c>
      <c r="O1806" s="606" t="str">
        <f>IF('statement of marks'!BR63="","",'statement of marks'!BR63)</f>
        <v/>
      </c>
      <c r="P1806" s="277" t="str">
        <f>IF('statement of marks'!BS63="","",'statement of marks'!BS63)</f>
        <v/>
      </c>
      <c r="Q1806" s="275" t="str">
        <f>IF('statement of marks'!BT63="","",'statement of marks'!BT63)</f>
        <v/>
      </c>
      <c r="R1806" s="275" t="str">
        <f>IF('statement of marks'!BU63="","",'statement of marks'!BU63)</f>
        <v/>
      </c>
      <c r="S1806" s="606" t="str">
        <f>IF('statement of marks'!BV63="","",'statement of marks'!BV63)</f>
        <v/>
      </c>
      <c r="T1806" s="578" t="str">
        <f>IF('statement of marks'!BW63="","",'statement of marks'!BW63)</f>
        <v/>
      </c>
      <c r="U1806" s="578" t="str">
        <f>IF('statement of marks'!BX63="","",'statement of marks'!BX63)</f>
        <v/>
      </c>
      <c r="V1806" s="612" t="str">
        <f>IF('statement of marks'!BY63="","",'statement of marks'!BY63)</f>
        <v/>
      </c>
    </row>
    <row r="1807" spans="1:22" ht="16" customHeight="1">
      <c r="A1807" s="598"/>
      <c r="B1807" s="1114" t="str">
        <f>IF('statement of marks'!$CB$3="","",'statement of marks'!$CB$3)</f>
        <v>xf.kr</v>
      </c>
      <c r="C1807" s="1115"/>
      <c r="D1807" s="275" t="str">
        <f>IF('statement of marks'!CB63="","",'statement of marks'!CB63)</f>
        <v/>
      </c>
      <c r="E1807" s="275" t="str">
        <f>IF('statement of marks'!CC63="","",'statement of marks'!CC63)</f>
        <v/>
      </c>
      <c r="F1807" s="606" t="str">
        <f>IF('statement of marks'!CD63="","",'statement of marks'!CD63)</f>
        <v/>
      </c>
      <c r="G1807" s="275" t="str">
        <f>IF('statement of marks'!CE63="","",'statement of marks'!CE63)</f>
        <v/>
      </c>
      <c r="H1807" s="275" t="str">
        <f>IF('statement of marks'!CF63="","",'statement of marks'!CF63)</f>
        <v/>
      </c>
      <c r="I1807" s="606" t="str">
        <f>IF('statement of marks'!CG63="","",'statement of marks'!CG63)</f>
        <v/>
      </c>
      <c r="J1807" s="275" t="str">
        <f>IF('statement of marks'!CH63="","",'statement of marks'!CH63)</f>
        <v/>
      </c>
      <c r="K1807" s="275" t="str">
        <f>IF('statement of marks'!CI63="","",'statement of marks'!CI63)</f>
        <v/>
      </c>
      <c r="L1807" s="606" t="str">
        <f>IF('statement of marks'!CJ63="","",'statement of marks'!CJ63)</f>
        <v/>
      </c>
      <c r="M1807" s="275" t="str">
        <f>IF('statement of marks'!CL63="","",'statement of marks'!CL63)</f>
        <v/>
      </c>
      <c r="N1807" s="275" t="str">
        <f>IF('statement of marks'!CM63="","",'statement of marks'!CM63)</f>
        <v/>
      </c>
      <c r="O1807" s="606" t="str">
        <f>IF('statement of marks'!CN63="","",'statement of marks'!CN63)</f>
        <v/>
      </c>
      <c r="P1807" s="277" t="str">
        <f>IF('statement of marks'!CO63="","",'statement of marks'!CO63)</f>
        <v/>
      </c>
      <c r="Q1807" s="275" t="str">
        <f>IF('statement of marks'!CP63="","",'statement of marks'!CP63)</f>
        <v/>
      </c>
      <c r="R1807" s="275" t="str">
        <f>IF('statement of marks'!CQ63="","",'statement of marks'!CQ63)</f>
        <v/>
      </c>
      <c r="S1807" s="606" t="str">
        <f>IF('statement of marks'!CR63="","",'statement of marks'!CR63)</f>
        <v/>
      </c>
      <c r="T1807" s="578" t="str">
        <f>IF('statement of marks'!CS63="","",'statement of marks'!CS63)</f>
        <v/>
      </c>
      <c r="U1807" s="578" t="str">
        <f>IF('statement of marks'!CT63="","",'statement of marks'!CT63)</f>
        <v/>
      </c>
      <c r="V1807" s="612" t="str">
        <f>IF('statement of marks'!CU63="","",'statement of marks'!CU63)</f>
        <v/>
      </c>
    </row>
    <row r="1808" spans="1:22" ht="16" customHeight="1">
      <c r="A1808" s="598"/>
      <c r="B1808" s="1114" t="str">
        <f>IF('statement of marks'!$CX$3="","",'statement of marks'!$CX$3)</f>
        <v>foKku</v>
      </c>
      <c r="C1808" s="1115"/>
      <c r="D1808" s="275" t="str">
        <f>IF('statement of marks'!CX63="","",'statement of marks'!CX63)</f>
        <v/>
      </c>
      <c r="E1808" s="275" t="str">
        <f>IF('statement of marks'!CY63="","",'statement of marks'!CY63)</f>
        <v/>
      </c>
      <c r="F1808" s="606" t="str">
        <f>IF('statement of marks'!CZ63="","",'statement of marks'!CZ63)</f>
        <v/>
      </c>
      <c r="G1808" s="275" t="str">
        <f>IF('statement of marks'!DA63="","",'statement of marks'!DA63)</f>
        <v/>
      </c>
      <c r="H1808" s="275" t="str">
        <f>IF('statement of marks'!DB63="","",'statement of marks'!DB63)</f>
        <v/>
      </c>
      <c r="I1808" s="606" t="str">
        <f>IF('statement of marks'!DC63="","",'statement of marks'!DC63)</f>
        <v/>
      </c>
      <c r="J1808" s="275" t="str">
        <f>IF('statement of marks'!DD63="","",'statement of marks'!DD63)</f>
        <v/>
      </c>
      <c r="K1808" s="275" t="str">
        <f>IF('statement of marks'!DE63="","",'statement of marks'!DE63)</f>
        <v/>
      </c>
      <c r="L1808" s="606" t="str">
        <f>IF('statement of marks'!DF63="","",'statement of marks'!DF63)</f>
        <v/>
      </c>
      <c r="M1808" s="275" t="str">
        <f>IF('statement of marks'!DH63="","",'statement of marks'!DH63)</f>
        <v/>
      </c>
      <c r="N1808" s="275" t="str">
        <f>IF('statement of marks'!DI63="","",'statement of marks'!DI63)</f>
        <v/>
      </c>
      <c r="O1808" s="606" t="str">
        <f>IF('statement of marks'!DJ63="","",'statement of marks'!DJ63)</f>
        <v/>
      </c>
      <c r="P1808" s="277" t="str">
        <f>IF('statement of marks'!DK63="","",'statement of marks'!DK63)</f>
        <v/>
      </c>
      <c r="Q1808" s="275" t="str">
        <f>IF('statement of marks'!DL63="","",'statement of marks'!DL63)</f>
        <v/>
      </c>
      <c r="R1808" s="275" t="str">
        <f>IF('statement of marks'!DM63="","",'statement of marks'!DM63)</f>
        <v/>
      </c>
      <c r="S1808" s="606" t="str">
        <f>IF('statement of marks'!DN63="","",'statement of marks'!DN63)</f>
        <v/>
      </c>
      <c r="T1808" s="578" t="str">
        <f>IF('statement of marks'!DO63="","",'statement of marks'!DO63)</f>
        <v/>
      </c>
      <c r="U1808" s="578" t="str">
        <f>IF('statement of marks'!DP63="","",'statement of marks'!DP63)</f>
        <v/>
      </c>
      <c r="V1808" s="612" t="str">
        <f>IF('statement of marks'!DQ63="","",'statement of marks'!DQ63)</f>
        <v/>
      </c>
    </row>
    <row r="1809" spans="1:22" ht="16" customHeight="1">
      <c r="A1809" s="598"/>
      <c r="B1809" s="1114" t="str">
        <f>IF('statement of marks'!$DT$3="","",'statement of marks'!$DT$3)</f>
        <v>lkekftd foKku</v>
      </c>
      <c r="C1809" s="1115"/>
      <c r="D1809" s="275" t="str">
        <f>IF('statement of marks'!DT63="","",'statement of marks'!DT63)</f>
        <v/>
      </c>
      <c r="E1809" s="275" t="str">
        <f>IF('statement of marks'!DU63="","",'statement of marks'!DU63)</f>
        <v/>
      </c>
      <c r="F1809" s="606" t="str">
        <f>IF('statement of marks'!DV63="","",'statement of marks'!DV63)</f>
        <v/>
      </c>
      <c r="G1809" s="275" t="str">
        <f>IF('statement of marks'!DW63="","",'statement of marks'!DW63)</f>
        <v/>
      </c>
      <c r="H1809" s="275" t="str">
        <f>IF('statement of marks'!DX63="","",'statement of marks'!DX63)</f>
        <v/>
      </c>
      <c r="I1809" s="606" t="str">
        <f>IF('statement of marks'!DY63="","",'statement of marks'!DY63)</f>
        <v/>
      </c>
      <c r="J1809" s="275" t="str">
        <f>IF('statement of marks'!DZ63="","",'statement of marks'!DZ63)</f>
        <v/>
      </c>
      <c r="K1809" s="275" t="str">
        <f>IF('statement of marks'!EA63="","",'statement of marks'!EA63)</f>
        <v/>
      </c>
      <c r="L1809" s="606" t="str">
        <f>IF('statement of marks'!EB63="","",'statement of marks'!EB63)</f>
        <v/>
      </c>
      <c r="M1809" s="275" t="str">
        <f>IF('statement of marks'!ED63="","",'statement of marks'!ED63)</f>
        <v/>
      </c>
      <c r="N1809" s="275" t="str">
        <f>IF('statement of marks'!EE63="","",'statement of marks'!EE63)</f>
        <v/>
      </c>
      <c r="O1809" s="606" t="str">
        <f>IF('statement of marks'!EF63="","",'statement of marks'!EF63)</f>
        <v/>
      </c>
      <c r="P1809" s="277" t="str">
        <f>IF('statement of marks'!EG63="","",'statement of marks'!EG63)</f>
        <v/>
      </c>
      <c r="Q1809" s="275" t="str">
        <f>IF('statement of marks'!EH63="","",'statement of marks'!EH63)</f>
        <v/>
      </c>
      <c r="R1809" s="275" t="str">
        <f>IF('statement of marks'!EI63="","",'statement of marks'!EI63)</f>
        <v/>
      </c>
      <c r="S1809" s="606" t="str">
        <f>IF('statement of marks'!EJ63="","",'statement of marks'!EJ63)</f>
        <v/>
      </c>
      <c r="T1809" s="578" t="str">
        <f>IF('statement of marks'!EK63="","",'statement of marks'!EK63)</f>
        <v/>
      </c>
      <c r="U1809" s="578" t="str">
        <f>IF('statement of marks'!EL63="","",'statement of marks'!EL63)</f>
        <v/>
      </c>
      <c r="V1809" s="612" t="str">
        <f>IF('statement of marks'!EM63="","",'statement of marks'!EM63)</f>
        <v/>
      </c>
    </row>
    <row r="1810" spans="1:22" ht="16" customHeight="1">
      <c r="A1810" s="598"/>
      <c r="B1810" s="1117" t="s">
        <v>271</v>
      </c>
      <c r="C1810" s="1118"/>
      <c r="D1810" s="1081" t="s">
        <v>1</v>
      </c>
      <c r="E1810" s="1081"/>
      <c r="F1810" s="1081"/>
      <c r="G1810" s="1081" t="s">
        <v>21</v>
      </c>
      <c r="H1810" s="1081"/>
      <c r="I1810" s="1081"/>
      <c r="J1810" s="1081" t="s">
        <v>272</v>
      </c>
      <c r="K1810" s="1081"/>
      <c r="L1810" s="1081"/>
      <c r="M1810" s="1081" t="s">
        <v>68</v>
      </c>
      <c r="N1810" s="1081"/>
      <c r="O1810" s="1081"/>
      <c r="P1810" s="1081" t="s">
        <v>463</v>
      </c>
      <c r="Q1810" s="1081"/>
      <c r="R1810" s="1081"/>
      <c r="S1810" s="609"/>
      <c r="T1810" s="1187" t="s">
        <v>458</v>
      </c>
      <c r="U1810" s="1188"/>
      <c r="V1810" s="1189"/>
    </row>
    <row r="1811" spans="1:22" ht="16" customHeight="1">
      <c r="A1811" s="599"/>
      <c r="B1811" s="1175" t="s">
        <v>3</v>
      </c>
      <c r="C1811" s="1176"/>
      <c r="D1811" s="1177">
        <f>IF('statement of marks'!EP$6="","",'statement of marks'!EP$6)</f>
        <v>20</v>
      </c>
      <c r="E1811" s="1177"/>
      <c r="F1811" s="1177"/>
      <c r="G1811" s="1177">
        <f>IF('statement of marks'!EQ$6="","",'statement of marks'!EQ$6)</f>
        <v>20</v>
      </c>
      <c r="H1811" s="1177"/>
      <c r="I1811" s="1177"/>
      <c r="J1811" s="1177">
        <f>IF('statement of marks'!ES$6="","",'statement of marks'!ES$6)</f>
        <v>20</v>
      </c>
      <c r="K1811" s="1177"/>
      <c r="L1811" s="1177"/>
      <c r="M1811" s="1177">
        <f>IF('statement of marks'!ER$6="","",'statement of marks'!ER$6)</f>
        <v>20</v>
      </c>
      <c r="N1811" s="1177"/>
      <c r="O1811" s="1177"/>
      <c r="P1811" s="1177">
        <f>IF('statement of marks'!ET$6="","",'statement of marks'!ET$6)</f>
        <v>20</v>
      </c>
      <c r="Q1811" s="1177"/>
      <c r="R1811" s="1177"/>
      <c r="S1811" s="610" t="str">
        <f>IF('statement of marks'!FE$6="","",'statement of marks'!EX$6)</f>
        <v/>
      </c>
      <c r="T1811" s="615">
        <f>IF('statement of marks'!EU$6="","",'statement of marks'!EU$6)</f>
        <v>100</v>
      </c>
      <c r="U1811" s="616" t="s">
        <v>5</v>
      </c>
      <c r="V1811" s="617" t="s">
        <v>464</v>
      </c>
    </row>
    <row r="1812" spans="1:22" ht="16" customHeight="1">
      <c r="A1812" s="598"/>
      <c r="B1812" s="1114" t="str">
        <f>IF('statement of marks'!$EP$3="","",'statement of marks'!$EP$3)</f>
        <v>dk;kZuqHko</v>
      </c>
      <c r="C1812" s="1115"/>
      <c r="D1812" s="1103" t="str">
        <f>IF('statement of marks'!EP63="","",'statement of marks'!EP63)</f>
        <v/>
      </c>
      <c r="E1812" s="1103"/>
      <c r="F1812" s="1103"/>
      <c r="G1812" s="1103" t="str">
        <f>IF('statement of marks'!EQ63="","",'statement of marks'!EQ63)</f>
        <v/>
      </c>
      <c r="H1812" s="1103"/>
      <c r="I1812" s="1103"/>
      <c r="J1812" s="1103" t="str">
        <f>IF('statement of marks'!ES63="","",'statement of marks'!ES63)</f>
        <v/>
      </c>
      <c r="K1812" s="1103"/>
      <c r="L1812" s="1103"/>
      <c r="M1812" s="1103" t="str">
        <f>IF('statement of marks'!ER63="","",'statement of marks'!ER63)</f>
        <v/>
      </c>
      <c r="N1812" s="1103"/>
      <c r="O1812" s="1103"/>
      <c r="P1812" s="1103" t="str">
        <f>IF('statement of marks'!ET63="","",'statement of marks'!ET63)</f>
        <v/>
      </c>
      <c r="Q1812" s="1103"/>
      <c r="R1812" s="1103"/>
      <c r="S1812" s="611"/>
      <c r="T1812" s="613" t="str">
        <f>IF('statement of marks'!EU63="","",'statement of marks'!EU63)</f>
        <v/>
      </c>
      <c r="U1812" s="613" t="str">
        <f>IF('statement of marks'!EV63="","",'statement of marks'!EV63)</f>
        <v/>
      </c>
      <c r="V1812" s="614" t="str">
        <f>IF('statement of marks'!EW63="","",'statement of marks'!EW63)</f>
        <v/>
      </c>
    </row>
    <row r="1813" spans="1:22" ht="16" customHeight="1">
      <c r="A1813" s="598"/>
      <c r="B1813" s="1112" t="str">
        <f>IF('statement of marks'!$EZ$3="","",'statement of marks'!$EZ$3)</f>
        <v>dyk f'k{kk</v>
      </c>
      <c r="C1813" s="1113"/>
      <c r="D1813" s="1103" t="str">
        <f>IF('statement of marks'!EZ63="","",'statement of marks'!EZ63)</f>
        <v/>
      </c>
      <c r="E1813" s="1103"/>
      <c r="F1813" s="1103"/>
      <c r="G1813" s="1103" t="str">
        <f>IF('statement of marks'!FA63="","",'statement of marks'!FA63)</f>
        <v/>
      </c>
      <c r="H1813" s="1103"/>
      <c r="I1813" s="1103"/>
      <c r="J1813" s="1103" t="str">
        <f>IF('statement of marks'!FC63="","",'statement of marks'!FC63)</f>
        <v/>
      </c>
      <c r="K1813" s="1103"/>
      <c r="L1813" s="1103"/>
      <c r="M1813" s="1103" t="str">
        <f>IF('statement of marks'!FB63="","",'statement of marks'!FB63)</f>
        <v/>
      </c>
      <c r="N1813" s="1103"/>
      <c r="O1813" s="1103"/>
      <c r="P1813" s="1103" t="str">
        <f>IF('statement of marks'!FD63="","",'statement of marks'!FD63)</f>
        <v/>
      </c>
      <c r="Q1813" s="1103"/>
      <c r="R1813" s="1103"/>
      <c r="S1813" s="611"/>
      <c r="T1813" s="613" t="str">
        <f>IF('statement of marks'!FE63="","",'statement of marks'!FE63)</f>
        <v/>
      </c>
      <c r="U1813" s="613" t="str">
        <f>IF('statement of marks'!FF63="","",'statement of marks'!FF63)</f>
        <v/>
      </c>
      <c r="V1813" s="614" t="str">
        <f>IF('statement of marks'!FG63="","",'statement of marks'!FG63)</f>
        <v/>
      </c>
    </row>
    <row r="1814" spans="1:22" ht="16" customHeight="1">
      <c r="A1814" s="598"/>
      <c r="B1814" s="1109" t="str">
        <f>IF('statement of marks'!$FJ$3="","",'statement of marks'!$FJ$3)</f>
        <v>LokLF; ,oe~ 'kkjhfjd f'k{kk</v>
      </c>
      <c r="C1814" s="1110"/>
      <c r="D1814" s="1103" t="str">
        <f>IF('statement of marks'!FJ63="","",'statement of marks'!FJ63)</f>
        <v/>
      </c>
      <c r="E1814" s="1103"/>
      <c r="F1814" s="1103"/>
      <c r="G1814" s="1103" t="str">
        <f>IF('statement of marks'!FK63="","",'statement of marks'!FK63)</f>
        <v/>
      </c>
      <c r="H1814" s="1103"/>
      <c r="I1814" s="1103"/>
      <c r="J1814" s="1103" t="str">
        <f>IF('statement of marks'!FM63="","",'statement of marks'!FM63)</f>
        <v/>
      </c>
      <c r="K1814" s="1103"/>
      <c r="L1814" s="1103"/>
      <c r="M1814" s="1103" t="str">
        <f>IF('statement of marks'!FL63="","",'statement of marks'!FL63)</f>
        <v/>
      </c>
      <c r="N1814" s="1103"/>
      <c r="O1814" s="1103"/>
      <c r="P1814" s="1103" t="str">
        <f>IF('statement of marks'!FN63="","",'statement of marks'!FN63)</f>
        <v/>
      </c>
      <c r="Q1814" s="1103"/>
      <c r="R1814" s="1103"/>
      <c r="S1814" s="611"/>
      <c r="T1814" s="613" t="str">
        <f>IF('statement of marks'!FO63="","",'statement of marks'!FO63)</f>
        <v/>
      </c>
      <c r="U1814" s="613" t="str">
        <f>IF('statement of marks'!FP63="","",'statement of marks'!FP63)</f>
        <v/>
      </c>
      <c r="V1814" s="614" t="str">
        <f>IF('statement of marks'!FQ63="","",'statement of marks'!FQ63)</f>
        <v/>
      </c>
    </row>
    <row r="1815" spans="1:22" ht="16" customHeight="1">
      <c r="A1815" s="598"/>
      <c r="B1815" s="1104" t="s">
        <v>273</v>
      </c>
      <c r="C1815" s="1105"/>
      <c r="D1815" s="1213" t="str">
        <f>details!$DZ$3</f>
        <v>vxLr rd</v>
      </c>
      <c r="E1815" s="1213"/>
      <c r="F1815" s="1213"/>
      <c r="G1815" s="1213" t="str">
        <f>details!$ED$3</f>
        <v>vDVwcj rd</v>
      </c>
      <c r="H1815" s="1213"/>
      <c r="I1815" s="1213"/>
      <c r="J1815" s="1213" t="str">
        <f>details!$EL$3</f>
        <v>Qjojh rd</v>
      </c>
      <c r="K1815" s="1213"/>
      <c r="L1815" s="1213"/>
      <c r="M1815" s="1213" t="str">
        <f>details!$EH$3</f>
        <v>fnlEcj rd</v>
      </c>
      <c r="N1815" s="1213"/>
      <c r="O1815" s="1213"/>
      <c r="P1815" s="1213" t="str">
        <f>details!$EP$3</f>
        <v>loZ ;ksx</v>
      </c>
      <c r="Q1815" s="1213"/>
      <c r="R1815" s="1213"/>
      <c r="S1815" s="1222" t="s">
        <v>475</v>
      </c>
      <c r="T1815" s="1223"/>
      <c r="U1815" s="1223"/>
      <c r="V1815" s="1224"/>
    </row>
    <row r="1816" spans="1:22" ht="16" customHeight="1">
      <c r="A1816" s="598"/>
      <c r="B1816" s="1100" t="s">
        <v>99</v>
      </c>
      <c r="C1816" s="1101"/>
      <c r="D1816" s="1102" t="str">
        <f>IF(details!EA63="","",details!EA63)</f>
        <v/>
      </c>
      <c r="E1816" s="1102"/>
      <c r="F1816" s="1102"/>
      <c r="G1816" s="1102" t="str">
        <f>IF(details!EE63="","",details!EE63)</f>
        <v/>
      </c>
      <c r="H1816" s="1102"/>
      <c r="I1816" s="1102"/>
      <c r="J1816" s="1102" t="str">
        <f>IF(details!EM63="","",details!EM63)</f>
        <v/>
      </c>
      <c r="K1816" s="1102"/>
      <c r="L1816" s="1102"/>
      <c r="M1816" s="1102" t="str">
        <f>IF(details!EI63="","",details!EI63)</f>
        <v/>
      </c>
      <c r="N1816" s="1102"/>
      <c r="O1816" s="1102"/>
      <c r="P1816" s="1102" t="str">
        <f>IF(details!EQ63="","",details!EQ63)</f>
        <v/>
      </c>
      <c r="Q1816" s="1102"/>
      <c r="R1816" s="1102"/>
      <c r="S1816" s="1225">
        <v>41757</v>
      </c>
      <c r="T1816" s="1226"/>
      <c r="U1816" s="1226"/>
      <c r="V1816" s="1227"/>
    </row>
    <row r="1817" spans="1:22" ht="16" customHeight="1">
      <c r="A1817" s="598"/>
      <c r="B1817" s="1094" t="s">
        <v>15</v>
      </c>
      <c r="C1817" s="1095"/>
      <c r="D1817" s="1096" t="str">
        <f>IF(details!DZ63="","",details!DZ63)</f>
        <v/>
      </c>
      <c r="E1817" s="1096"/>
      <c r="F1817" s="1096"/>
      <c r="G1817" s="1096" t="str">
        <f>IF(details!ED63="","",details!ED63)</f>
        <v/>
      </c>
      <c r="H1817" s="1096"/>
      <c r="I1817" s="1096"/>
      <c r="J1817" s="1096" t="str">
        <f>IF(details!EL63="","",details!EL63)</f>
        <v/>
      </c>
      <c r="K1817" s="1096"/>
      <c r="L1817" s="1096"/>
      <c r="M1817" s="1096" t="str">
        <f>IF(details!EH63="","",details!EH63)</f>
        <v/>
      </c>
      <c r="N1817" s="1096"/>
      <c r="O1817" s="1096"/>
      <c r="P1817" s="1096" t="str">
        <f>IF(details!EP63="","",details!EP63)</f>
        <v/>
      </c>
      <c r="Q1817" s="1096"/>
      <c r="R1817" s="1096"/>
      <c r="S1817" s="1228"/>
      <c r="T1817" s="1229"/>
      <c r="U1817" s="1229"/>
      <c r="V1817" s="1230"/>
    </row>
    <row r="1818" spans="1:22" ht="16" customHeight="1">
      <c r="A1818" s="1206"/>
      <c r="B1818" s="1207" t="s">
        <v>473</v>
      </c>
      <c r="C1818" s="1208"/>
      <c r="D1818" s="1209" t="s">
        <v>3</v>
      </c>
      <c r="E1818" s="1209"/>
      <c r="F1818" s="1209"/>
      <c r="G1818" s="1209" t="s">
        <v>389</v>
      </c>
      <c r="H1818" s="1209"/>
      <c r="I1818" s="1209"/>
      <c r="J1818" s="1209" t="s">
        <v>5</v>
      </c>
      <c r="K1818" s="1209"/>
      <c r="L1818" s="1209"/>
      <c r="M1818" s="1209" t="s">
        <v>465</v>
      </c>
      <c r="N1818" s="1209"/>
      <c r="O1818" s="1209"/>
      <c r="P1818" s="1210" t="s">
        <v>306</v>
      </c>
      <c r="Q1818" s="1210"/>
      <c r="R1818" s="1210"/>
      <c r="S1818" s="1209" t="s">
        <v>473</v>
      </c>
      <c r="T1818" s="1209"/>
      <c r="U1818" s="1209"/>
      <c r="V1818" s="1211"/>
    </row>
    <row r="1819" spans="1:22" ht="16" customHeight="1">
      <c r="A1819" s="1206"/>
      <c r="B1819" s="1207"/>
      <c r="C1819" s="1208"/>
      <c r="D1819" s="1212" t="str">
        <f>'statement of marks'!HE63</f>
        <v/>
      </c>
      <c r="E1819" s="1212"/>
      <c r="F1819" s="1212"/>
      <c r="G1819" s="1212" t="str">
        <f>'statement of marks'!HF63</f>
        <v/>
      </c>
      <c r="H1819" s="1212"/>
      <c r="I1819" s="1212"/>
      <c r="J1819" s="1212" t="str">
        <f>'statement of marks'!HG63</f>
        <v/>
      </c>
      <c r="K1819" s="1212"/>
      <c r="L1819" s="1212"/>
      <c r="M1819" s="1212" t="str">
        <f>'statement of marks'!HJ63</f>
        <v/>
      </c>
      <c r="N1819" s="1212"/>
      <c r="O1819" s="1212"/>
      <c r="P1819" s="1212" t="str">
        <f>'statement of marks'!HI63</f>
        <v/>
      </c>
      <c r="Q1819" s="1212"/>
      <c r="R1819" s="1212"/>
      <c r="S1819" s="1209" t="str">
        <f>'statement of marks'!HD63</f>
        <v/>
      </c>
      <c r="T1819" s="1209"/>
      <c r="U1819" s="1209"/>
      <c r="V1819" s="1211"/>
    </row>
    <row r="1820" spans="1:22" ht="16" customHeight="1">
      <c r="A1820" s="598"/>
      <c r="B1820" s="1089" t="s">
        <v>100</v>
      </c>
      <c r="C1820" s="1090"/>
      <c r="D1820" s="1081"/>
      <c r="E1820" s="1081"/>
      <c r="F1820" s="1081"/>
      <c r="G1820" s="1081"/>
      <c r="H1820" s="1081"/>
      <c r="I1820" s="1081"/>
      <c r="J1820" s="1081"/>
      <c r="K1820" s="1081"/>
      <c r="L1820" s="1081"/>
      <c r="M1820" s="1081"/>
      <c r="N1820" s="1081"/>
      <c r="O1820" s="1081"/>
      <c r="P1820" s="1081"/>
      <c r="Q1820" s="1081"/>
      <c r="R1820" s="1081"/>
      <c r="S1820" s="1081"/>
      <c r="T1820" s="1081"/>
      <c r="U1820" s="1081"/>
      <c r="V1820" s="1205"/>
    </row>
    <row r="1821" spans="1:22" ht="16" customHeight="1">
      <c r="A1821" s="598"/>
      <c r="B1821" s="1087" t="s">
        <v>80</v>
      </c>
      <c r="C1821" s="1088"/>
      <c r="D1821" s="1081"/>
      <c r="E1821" s="1081"/>
      <c r="F1821" s="1081"/>
      <c r="G1821" s="1081"/>
      <c r="H1821" s="1081"/>
      <c r="I1821" s="1081"/>
      <c r="J1821" s="1081"/>
      <c r="K1821" s="1081"/>
      <c r="L1821" s="1081"/>
      <c r="M1821" s="1081"/>
      <c r="N1821" s="1081"/>
      <c r="O1821" s="1081"/>
      <c r="P1821" s="1081"/>
      <c r="Q1821" s="1081"/>
      <c r="R1821" s="1081"/>
      <c r="S1821" s="1081"/>
      <c r="T1821" s="1081"/>
      <c r="U1821" s="1081"/>
      <c r="V1821" s="1205"/>
    </row>
    <row r="1822" spans="1:22" ht="16" customHeight="1">
      <c r="A1822" s="598"/>
      <c r="B1822" s="1089" t="s">
        <v>466</v>
      </c>
      <c r="C1822" s="1090"/>
      <c r="D1822" s="1081"/>
      <c r="E1822" s="1081"/>
      <c r="F1822" s="1081"/>
      <c r="G1822" s="1081"/>
      <c r="H1822" s="1081"/>
      <c r="I1822" s="1081"/>
      <c r="J1822" s="1081"/>
      <c r="K1822" s="1081"/>
      <c r="L1822" s="1081"/>
      <c r="M1822" s="1081"/>
      <c r="N1822" s="1081"/>
      <c r="O1822" s="1081"/>
      <c r="P1822" s="1081" t="s">
        <v>466</v>
      </c>
      <c r="Q1822" s="1081"/>
      <c r="R1822" s="1081"/>
      <c r="S1822" s="1081"/>
      <c r="T1822" s="1081"/>
      <c r="U1822" s="1081"/>
      <c r="V1822" s="1205"/>
    </row>
    <row r="1823" spans="1:22" ht="16" customHeight="1">
      <c r="A1823" s="598"/>
      <c r="B1823" s="1085" t="s">
        <v>101</v>
      </c>
      <c r="C1823" s="1086"/>
      <c r="D1823" s="1081"/>
      <c r="E1823" s="1081"/>
      <c r="F1823" s="1081"/>
      <c r="G1823" s="1081"/>
      <c r="H1823" s="1081"/>
      <c r="I1823" s="1081"/>
      <c r="J1823" s="1081"/>
      <c r="K1823" s="1081"/>
      <c r="L1823" s="1081"/>
      <c r="M1823" s="1081"/>
      <c r="N1823" s="1081"/>
      <c r="O1823" s="1081"/>
      <c r="P1823" s="1081"/>
      <c r="Q1823" s="1081"/>
      <c r="R1823" s="1081"/>
      <c r="S1823" s="1198" t="s">
        <v>101</v>
      </c>
      <c r="T1823" s="1198"/>
      <c r="U1823" s="1198"/>
      <c r="V1823" s="1199"/>
    </row>
    <row r="1824" spans="1:22" ht="16" customHeight="1" thickBot="1">
      <c r="A1824" s="600"/>
      <c r="B1824" s="1200" t="s">
        <v>102</v>
      </c>
      <c r="C1824" s="1201"/>
      <c r="D1824" s="1202"/>
      <c r="E1824" s="1202"/>
      <c r="F1824" s="1202"/>
      <c r="G1824" s="1202"/>
      <c r="H1824" s="1202"/>
      <c r="I1824" s="1202"/>
      <c r="J1824" s="1202"/>
      <c r="K1824" s="1202"/>
      <c r="L1824" s="1202"/>
      <c r="M1824" s="1202"/>
      <c r="N1824" s="1202"/>
      <c r="O1824" s="1202"/>
      <c r="P1824" s="1202"/>
      <c r="Q1824" s="1202"/>
      <c r="R1824" s="1202"/>
      <c r="S1824" s="1203" t="s">
        <v>163</v>
      </c>
      <c r="T1824" s="1203"/>
      <c r="U1824" s="1203"/>
      <c r="V1824" s="1204"/>
    </row>
    <row r="1825" spans="1:22" ht="16" customHeight="1">
      <c r="A1825" s="597"/>
      <c r="B1825" s="1216" t="s">
        <v>47</v>
      </c>
      <c r="C1825" s="1217"/>
      <c r="D1825" s="1217"/>
      <c r="E1825" s="1217"/>
      <c r="F1825" s="1217"/>
      <c r="G1825" s="1217"/>
      <c r="H1825" s="1217"/>
      <c r="I1825" s="1217"/>
      <c r="J1825" s="1217"/>
      <c r="K1825" s="1217"/>
      <c r="L1825" s="1217"/>
      <c r="M1825" s="1217"/>
      <c r="N1825" s="1217"/>
      <c r="O1825" s="1217"/>
      <c r="P1825" s="1217"/>
      <c r="Q1825" s="1217"/>
      <c r="R1825" s="1217"/>
      <c r="S1825" s="1217"/>
      <c r="T1825" s="1217"/>
      <c r="U1825" s="1217"/>
      <c r="V1825" s="1218"/>
    </row>
    <row r="1826" spans="1:22" ht="16" customHeight="1">
      <c r="A1826" s="598"/>
      <c r="B1826" s="1219" t="str">
        <f>'statement of marks'!$A$1</f>
        <v>jk- ck- ek/;fed fo|ky; uohu] fuEckgsM+k</v>
      </c>
      <c r="C1826" s="1220"/>
      <c r="D1826" s="1220"/>
      <c r="E1826" s="1220"/>
      <c r="F1826" s="1220"/>
      <c r="G1826" s="1220"/>
      <c r="H1826" s="1220"/>
      <c r="I1826" s="1220"/>
      <c r="J1826" s="1220"/>
      <c r="K1826" s="1220"/>
      <c r="L1826" s="1220"/>
      <c r="M1826" s="1220"/>
      <c r="N1826" s="1220"/>
      <c r="O1826" s="1220"/>
      <c r="P1826" s="1220"/>
      <c r="Q1826" s="1220"/>
      <c r="R1826" s="1220"/>
      <c r="S1826" s="1220"/>
      <c r="T1826" s="1220"/>
      <c r="U1826" s="1220"/>
      <c r="V1826" s="1221"/>
    </row>
    <row r="1827" spans="1:22" ht="16" customHeight="1">
      <c r="A1827" s="598"/>
      <c r="B1827" s="1114" t="s">
        <v>467</v>
      </c>
      <c r="C1827" s="1115"/>
      <c r="D1827" s="1119" t="str">
        <f>'statement of marks'!$H$3</f>
        <v>2015-16</v>
      </c>
      <c r="E1827" s="1119"/>
      <c r="F1827" s="1119"/>
      <c r="G1827" s="1119"/>
      <c r="H1827" s="1119"/>
      <c r="I1827" s="1119"/>
      <c r="J1827" s="1119"/>
      <c r="K1827" s="1119"/>
      <c r="L1827" s="1119"/>
      <c r="M1827" s="1119"/>
      <c r="N1827" s="1119"/>
      <c r="O1827" s="1119"/>
      <c r="P1827" s="1119"/>
      <c r="Q1827" s="1119"/>
      <c r="R1827" s="1119"/>
      <c r="S1827" s="1119"/>
      <c r="T1827" s="1119"/>
      <c r="U1827" s="1119"/>
      <c r="V1827" s="1196"/>
    </row>
    <row r="1828" spans="1:22" ht="16" customHeight="1">
      <c r="A1828" s="598"/>
      <c r="B1828" s="1114" t="s">
        <v>218</v>
      </c>
      <c r="C1828" s="1115"/>
      <c r="D1828" s="1115" t="str">
        <f>IF('statement of marks'!J64="","",'statement of marks'!J64)</f>
        <v/>
      </c>
      <c r="E1828" s="1115"/>
      <c r="F1828" s="1115"/>
      <c r="G1828" s="1115"/>
      <c r="H1828" s="1115"/>
      <c r="I1828" s="1115"/>
      <c r="J1828" s="1115"/>
      <c r="K1828" s="1115"/>
      <c r="L1828" s="1115"/>
      <c r="M1828" s="1115"/>
      <c r="N1828" s="1115"/>
      <c r="O1828" s="1115"/>
      <c r="P1828" s="1115"/>
      <c r="Q1828" s="1115"/>
      <c r="R1828" s="1115"/>
      <c r="S1828" s="1115"/>
      <c r="T1828" s="1115"/>
      <c r="U1828" s="1115"/>
      <c r="V1828" s="1197"/>
    </row>
    <row r="1829" spans="1:22" ht="16" customHeight="1">
      <c r="A1829" s="598"/>
      <c r="B1829" s="1114" t="s">
        <v>219</v>
      </c>
      <c r="C1829" s="1115"/>
      <c r="D1829" s="1115" t="str">
        <f>IF('statement of marks'!K64="","",'statement of marks'!K64)</f>
        <v/>
      </c>
      <c r="E1829" s="1115"/>
      <c r="F1829" s="1115"/>
      <c r="G1829" s="1115"/>
      <c r="H1829" s="1115"/>
      <c r="I1829" s="1115"/>
      <c r="J1829" s="1115"/>
      <c r="K1829" s="1115"/>
      <c r="L1829" s="1115"/>
      <c r="M1829" s="1115"/>
      <c r="N1829" s="1115"/>
      <c r="O1829" s="1115"/>
      <c r="P1829" s="1115"/>
      <c r="Q1829" s="1115"/>
      <c r="R1829" s="1115"/>
      <c r="S1829" s="1115"/>
      <c r="T1829" s="1115"/>
      <c r="U1829" s="1115"/>
      <c r="V1829" s="1197"/>
    </row>
    <row r="1830" spans="1:22" ht="16" customHeight="1">
      <c r="A1830" s="598"/>
      <c r="B1830" s="1114" t="s">
        <v>220</v>
      </c>
      <c r="C1830" s="1115"/>
      <c r="D1830" s="1115" t="str">
        <f>IF('statement of marks'!L64="","",'statement of marks'!L64)</f>
        <v/>
      </c>
      <c r="E1830" s="1115"/>
      <c r="F1830" s="1115"/>
      <c r="G1830" s="1115"/>
      <c r="H1830" s="1115"/>
      <c r="I1830" s="1115"/>
      <c r="J1830" s="1115"/>
      <c r="K1830" s="1115"/>
      <c r="L1830" s="1115"/>
      <c r="M1830" s="1115"/>
      <c r="N1830" s="1115"/>
      <c r="O1830" s="1115"/>
      <c r="P1830" s="1115"/>
      <c r="Q1830" s="1115"/>
      <c r="R1830" s="1115"/>
      <c r="S1830" s="1115"/>
      <c r="T1830" s="1115"/>
      <c r="U1830" s="1115"/>
      <c r="V1830" s="1197"/>
    </row>
    <row r="1831" spans="1:22" ht="16" customHeight="1">
      <c r="A1831" s="598"/>
      <c r="B1831" s="1114" t="s">
        <v>221</v>
      </c>
      <c r="C1831" s="1115"/>
      <c r="D1831" s="1119" t="str">
        <f>'statement of marks'!$G$3</f>
        <v>6 A</v>
      </c>
      <c r="E1831" s="1119"/>
      <c r="F1831" s="1119"/>
      <c r="G1831" s="1115" t="s">
        <v>9</v>
      </c>
      <c r="H1831" s="1115"/>
      <c r="I1831" s="1115"/>
      <c r="J1831" s="1119" t="str">
        <f>IF('statement of marks'!D64="","",'statement of marks'!D64)</f>
        <v/>
      </c>
      <c r="K1831" s="1119"/>
      <c r="L1831" s="1119"/>
      <c r="M1831" s="1115" t="s">
        <v>222</v>
      </c>
      <c r="N1831" s="1115"/>
      <c r="O1831" s="1115"/>
      <c r="P1831" s="1119" t="str">
        <f>IF('statement of marks'!F64="","",'statement of marks'!F64)</f>
        <v/>
      </c>
      <c r="Q1831" s="1119"/>
      <c r="R1831" s="1119"/>
      <c r="S1831" s="1214" t="str">
        <f>IF('statement of marks'!$J$3="","",'statement of marks'!$J$3)</f>
        <v xml:space="preserve">fo|ky; dk Mk;l dksM+ </v>
      </c>
      <c r="T1831" s="1214"/>
      <c r="U1831" s="1214"/>
      <c r="V1831" s="1215"/>
    </row>
    <row r="1832" spans="1:22" ht="16" customHeight="1">
      <c r="A1832" s="598"/>
      <c r="B1832" s="601" t="s">
        <v>0</v>
      </c>
      <c r="C1832" s="602"/>
      <c r="D1832" s="1121" t="str">
        <f>IF('statement of marks'!H64="","",'statement of marks'!H64)</f>
        <v/>
      </c>
      <c r="E1832" s="1121"/>
      <c r="F1832" s="1121"/>
      <c r="G1832" s="1115" t="str">
        <f>IF('statement of marks'!I64="","",'statement of marks'!I64)</f>
        <v/>
      </c>
      <c r="H1832" s="1115"/>
      <c r="I1832" s="1115"/>
      <c r="J1832" s="1115"/>
      <c r="K1832" s="1115"/>
      <c r="L1832" s="1115"/>
      <c r="M1832" s="1115"/>
      <c r="N1832" s="1115"/>
      <c r="O1832" s="1115"/>
      <c r="P1832" s="1115"/>
      <c r="Q1832" s="1115"/>
      <c r="R1832" s="1115"/>
      <c r="S1832" s="1190" t="str">
        <f>IF('statement of marks'!$K$3="","",'statement of marks'!$K$3)</f>
        <v xml:space="preserve">08291009401   </v>
      </c>
      <c r="T1832" s="1190"/>
      <c r="U1832" s="1190"/>
      <c r="V1832" s="1191"/>
    </row>
    <row r="1833" spans="1:22" ht="16" customHeight="1">
      <c r="A1833" s="598"/>
      <c r="B1833" s="561" t="s">
        <v>28</v>
      </c>
      <c r="C1833" s="603" t="s">
        <v>97</v>
      </c>
      <c r="D1833" s="1081" t="s">
        <v>1</v>
      </c>
      <c r="E1833" s="1081"/>
      <c r="F1833" s="1081"/>
      <c r="G1833" s="1081" t="s">
        <v>21</v>
      </c>
      <c r="H1833" s="1081"/>
      <c r="I1833" s="1081"/>
      <c r="J1833" s="1081" t="s">
        <v>68</v>
      </c>
      <c r="K1833" s="1081"/>
      <c r="L1833" s="1081"/>
      <c r="M1833" s="1081" t="s">
        <v>98</v>
      </c>
      <c r="N1833" s="1081"/>
      <c r="O1833" s="1081"/>
      <c r="P1833" s="1192" t="s">
        <v>278</v>
      </c>
      <c r="Q1833" s="1193" t="s">
        <v>459</v>
      </c>
      <c r="R1833" s="1193"/>
      <c r="S1833" s="1193"/>
      <c r="T1833" s="1194" t="s">
        <v>458</v>
      </c>
      <c r="U1833" s="1194"/>
      <c r="V1833" s="1195"/>
    </row>
    <row r="1834" spans="1:22" ht="16" customHeight="1">
      <c r="A1834" s="598"/>
      <c r="B1834" s="561"/>
      <c r="C1834" s="603"/>
      <c r="D1834" s="596" t="s">
        <v>468</v>
      </c>
      <c r="E1834" s="596" t="s">
        <v>469</v>
      </c>
      <c r="F1834" s="604" t="s">
        <v>2</v>
      </c>
      <c r="G1834" s="596" t="s">
        <v>468</v>
      </c>
      <c r="H1834" s="596" t="s">
        <v>469</v>
      </c>
      <c r="I1834" s="604" t="s">
        <v>2</v>
      </c>
      <c r="J1834" s="596" t="s">
        <v>468</v>
      </c>
      <c r="K1834" s="596" t="s">
        <v>469</v>
      </c>
      <c r="L1834" s="604" t="s">
        <v>2</v>
      </c>
      <c r="M1834" s="596" t="s">
        <v>468</v>
      </c>
      <c r="N1834" s="596" t="s">
        <v>469</v>
      </c>
      <c r="O1834" s="604" t="s">
        <v>2</v>
      </c>
      <c r="P1834" s="1192"/>
      <c r="Q1834" s="596" t="s">
        <v>468</v>
      </c>
      <c r="R1834" s="596" t="s">
        <v>469</v>
      </c>
      <c r="S1834" s="608" t="s">
        <v>2</v>
      </c>
      <c r="T1834" s="618" t="s">
        <v>304</v>
      </c>
      <c r="U1834" s="619" t="s">
        <v>5</v>
      </c>
      <c r="V1834" s="620" t="s">
        <v>464</v>
      </c>
    </row>
    <row r="1835" spans="1:22" ht="16" customHeight="1">
      <c r="A1835" s="599"/>
      <c r="B1835" s="1178" t="s">
        <v>3</v>
      </c>
      <c r="C1835" s="1179"/>
      <c r="D1835" s="579">
        <f>IF('statement of marks'!M$6="","",'statement of marks'!M$6)</f>
        <v>5</v>
      </c>
      <c r="E1835" s="579">
        <f>IF('statement of marks'!N$6="","",'statement of marks'!N$6)</f>
        <v>5</v>
      </c>
      <c r="F1835" s="605">
        <f>IF('statement of marks'!O$6="","",'statement of marks'!O$6)</f>
        <v>10</v>
      </c>
      <c r="G1835" s="579">
        <f>IF('statement of marks'!P$6="","",'statement of marks'!P$6)</f>
        <v>5</v>
      </c>
      <c r="H1835" s="579">
        <f>IF('statement of marks'!Q$6="","",'statement of marks'!Q$6)</f>
        <v>5</v>
      </c>
      <c r="I1835" s="605">
        <f>IF('statement of marks'!R$6="","",'statement of marks'!R$6)</f>
        <v>10</v>
      </c>
      <c r="J1835" s="579">
        <f>IF('statement of marks'!S$6="","",'statement of marks'!S$6)</f>
        <v>5</v>
      </c>
      <c r="K1835" s="579">
        <f>IF('statement of marks'!T$6="","",'statement of marks'!T$6)</f>
        <v>5</v>
      </c>
      <c r="L1835" s="605">
        <f>IF('statement of marks'!U$6="","",'statement of marks'!U$6)</f>
        <v>10</v>
      </c>
      <c r="M1835" s="579">
        <f>IF('statement of marks'!W$6="","",'statement of marks'!W$6)</f>
        <v>50</v>
      </c>
      <c r="N1835" s="579">
        <f>IF('statement of marks'!X$6="","",'statement of marks'!X$6)</f>
        <v>20</v>
      </c>
      <c r="O1835" s="605">
        <f>IF('statement of marks'!Y$6="","",'statement of marks'!Y$6)</f>
        <v>70</v>
      </c>
      <c r="P1835" s="580">
        <f>IF('statement of marks'!Z$6="","",'statement of marks'!Z$6)</f>
        <v>100</v>
      </c>
      <c r="Q1835" s="579">
        <f>IF('statement of marks'!AA$6="","",'statement of marks'!AA$6)</f>
        <v>70</v>
      </c>
      <c r="R1835" s="579">
        <f>IF('statement of marks'!AB$6="","",'statement of marks'!AB$6)</f>
        <v>30</v>
      </c>
      <c r="S1835" s="605">
        <f>IF('statement of marks'!AC$6="","",'statement of marks'!AC$6)</f>
        <v>100</v>
      </c>
      <c r="T1835" s="615">
        <f>IF('statement of marks'!AD$6="","",'statement of marks'!AD$6)</f>
        <v>200</v>
      </c>
      <c r="U1835" s="615" t="str">
        <f>IF('statement of marks'!AE$6="","",'statement of marks'!AE$6)</f>
        <v/>
      </c>
      <c r="V1835" s="621" t="str">
        <f>IF('statement of marks'!AF$6="","",'statement of marks'!AF$6)</f>
        <v/>
      </c>
    </row>
    <row r="1836" spans="1:22" ht="16" customHeight="1">
      <c r="A1836" s="598"/>
      <c r="B1836" s="1114" t="str">
        <f>IF('statement of marks'!$M$3="","",'statement of marks'!$M$3)</f>
        <v>fgUnh</v>
      </c>
      <c r="C1836" s="1115"/>
      <c r="D1836" s="275" t="str">
        <f>IF('statement of marks'!M64="","",'statement of marks'!M64)</f>
        <v/>
      </c>
      <c r="E1836" s="275" t="str">
        <f>IF('statement of marks'!N64="","",'statement of marks'!N64)</f>
        <v/>
      </c>
      <c r="F1836" s="606" t="str">
        <f>IF('statement of marks'!O64="","",'statement of marks'!O64)</f>
        <v/>
      </c>
      <c r="G1836" s="275" t="str">
        <f>IF('statement of marks'!P64="","",'statement of marks'!P64)</f>
        <v/>
      </c>
      <c r="H1836" s="275" t="str">
        <f>IF('statement of marks'!Q64="","",'statement of marks'!Q64)</f>
        <v/>
      </c>
      <c r="I1836" s="606" t="str">
        <f>IF('statement of marks'!R64="","",'statement of marks'!R64)</f>
        <v/>
      </c>
      <c r="J1836" s="275" t="str">
        <f>IF('statement of marks'!S64="","",'statement of marks'!S64)</f>
        <v/>
      </c>
      <c r="K1836" s="275" t="str">
        <f>IF('statement of marks'!T64="","",'statement of marks'!T64)</f>
        <v/>
      </c>
      <c r="L1836" s="606" t="str">
        <f>IF('statement of marks'!U64="","",'statement of marks'!U64)</f>
        <v/>
      </c>
      <c r="M1836" s="275" t="str">
        <f>IF('statement of marks'!W64="","",'statement of marks'!W64)</f>
        <v/>
      </c>
      <c r="N1836" s="275" t="str">
        <f>IF('statement of marks'!X64="","",'statement of marks'!X64)</f>
        <v/>
      </c>
      <c r="O1836" s="606" t="str">
        <f>IF('statement of marks'!Y64="","",'statement of marks'!Y64)</f>
        <v/>
      </c>
      <c r="P1836" s="277" t="str">
        <f>IF('statement of marks'!Z64="","",'statement of marks'!Z64)</f>
        <v/>
      </c>
      <c r="Q1836" s="275" t="str">
        <f>IF('statement of marks'!AA64="","",'statement of marks'!AA64)</f>
        <v/>
      </c>
      <c r="R1836" s="275" t="str">
        <f>IF('statement of marks'!AB64="","",'statement of marks'!AB64)</f>
        <v/>
      </c>
      <c r="S1836" s="606" t="str">
        <f>IF('statement of marks'!AC64="","",'statement of marks'!AC64)</f>
        <v/>
      </c>
      <c r="T1836" s="578" t="str">
        <f>IF('statement of marks'!AD64="","",'statement of marks'!AD64)</f>
        <v/>
      </c>
      <c r="U1836" s="578" t="str">
        <f>IF('statement of marks'!AE64="","",'statement of marks'!AE64)</f>
        <v/>
      </c>
      <c r="V1836" s="612" t="str">
        <f>IF('statement of marks'!AF64="","",'statement of marks'!AF64)</f>
        <v/>
      </c>
    </row>
    <row r="1837" spans="1:22" ht="16" customHeight="1">
      <c r="A1837" s="598"/>
      <c r="B1837" s="1114" t="str">
        <f>IF('statement of marks'!$AI$3="","",'statement of marks'!$AI$3)</f>
        <v>vaxszth</v>
      </c>
      <c r="C1837" s="1115"/>
      <c r="D1837" s="275" t="str">
        <f>IF('statement of marks'!AI64="","",'statement of marks'!AI64)</f>
        <v/>
      </c>
      <c r="E1837" s="275" t="str">
        <f>IF('statement of marks'!AJ64="","",'statement of marks'!AJ64)</f>
        <v/>
      </c>
      <c r="F1837" s="606" t="str">
        <f>IF('statement of marks'!AK64="","",'statement of marks'!AK64)</f>
        <v/>
      </c>
      <c r="G1837" s="275" t="str">
        <f>IF('statement of marks'!AL64="","",'statement of marks'!AL64)</f>
        <v/>
      </c>
      <c r="H1837" s="275" t="str">
        <f>IF('statement of marks'!AM64="","",'statement of marks'!AM64)</f>
        <v/>
      </c>
      <c r="I1837" s="606" t="str">
        <f>IF('statement of marks'!AN64="","",'statement of marks'!AN64)</f>
        <v/>
      </c>
      <c r="J1837" s="275" t="str">
        <f>IF('statement of marks'!AO64="","",'statement of marks'!AO64)</f>
        <v/>
      </c>
      <c r="K1837" s="275" t="str">
        <f>IF('statement of marks'!AP64="","",'statement of marks'!AP64)</f>
        <v/>
      </c>
      <c r="L1837" s="606" t="str">
        <f>IF('statement of marks'!AQ64="","",'statement of marks'!AQ64)</f>
        <v/>
      </c>
      <c r="M1837" s="275" t="str">
        <f>IF('statement of marks'!AS64="","",'statement of marks'!AS64)</f>
        <v/>
      </c>
      <c r="N1837" s="275" t="str">
        <f>IF('statement of marks'!AT64="","",'statement of marks'!AT64)</f>
        <v/>
      </c>
      <c r="O1837" s="606" t="str">
        <f>IF('statement of marks'!AU64="","",'statement of marks'!AU64)</f>
        <v/>
      </c>
      <c r="P1837" s="277" t="str">
        <f>IF('statement of marks'!AV64="","",'statement of marks'!AV64)</f>
        <v/>
      </c>
      <c r="Q1837" s="275" t="str">
        <f>IF('statement of marks'!AW64="","",'statement of marks'!AW64)</f>
        <v/>
      </c>
      <c r="R1837" s="275" t="str">
        <f>IF('statement of marks'!AX64="","",'statement of marks'!AX64)</f>
        <v/>
      </c>
      <c r="S1837" s="606" t="str">
        <f>IF('statement of marks'!AY64="","",'statement of marks'!AY64)</f>
        <v/>
      </c>
      <c r="T1837" s="578" t="str">
        <f>IF('statement of marks'!AZ64="","",'statement of marks'!AZ64)</f>
        <v/>
      </c>
      <c r="U1837" s="578" t="str">
        <f>IF('statement of marks'!BA64="","",'statement of marks'!BA64)</f>
        <v/>
      </c>
      <c r="V1837" s="612" t="str">
        <f>IF('statement of marks'!BB64="","",'statement of marks'!BB64)</f>
        <v/>
      </c>
    </row>
    <row r="1838" spans="1:22" ht="16" customHeight="1">
      <c r="A1838" s="598"/>
      <c r="B1838" s="1114" t="str">
        <f>IF('statement of marks'!BE64="s","laLd`r",IF('statement of marks'!BE64="u","mnwZ",IF('statement of marks'!BE64="g","xqtjkrh",IF('statement of marks'!BE64="p","iatkch",IF('statement of marks'!BE64="sd","fla/kh","r`rh; Hkk""kk")))))</f>
        <v>r`rh; Hkk"kk</v>
      </c>
      <c r="C1838" s="1115"/>
      <c r="D1838" s="275" t="str">
        <f>IF('statement of marks'!BF64="","",'statement of marks'!BF64)</f>
        <v/>
      </c>
      <c r="E1838" s="275" t="str">
        <f>IF('statement of marks'!BG64="","",'statement of marks'!BG64)</f>
        <v/>
      </c>
      <c r="F1838" s="606" t="str">
        <f>IF('statement of marks'!BH64="","",'statement of marks'!BH64)</f>
        <v/>
      </c>
      <c r="G1838" s="275" t="str">
        <f>IF('statement of marks'!BI64="","",'statement of marks'!BI64)</f>
        <v/>
      </c>
      <c r="H1838" s="275" t="str">
        <f>IF('statement of marks'!BJ64="","",'statement of marks'!BJ64)</f>
        <v/>
      </c>
      <c r="I1838" s="606" t="str">
        <f>IF('statement of marks'!BK64="","",'statement of marks'!BK64)</f>
        <v/>
      </c>
      <c r="J1838" s="275" t="str">
        <f>IF('statement of marks'!BL64="","",'statement of marks'!BL64)</f>
        <v/>
      </c>
      <c r="K1838" s="275" t="str">
        <f>IF('statement of marks'!BM64="","",'statement of marks'!BM64)</f>
        <v/>
      </c>
      <c r="L1838" s="606" t="str">
        <f>IF('statement of marks'!BN64="","",'statement of marks'!BN64)</f>
        <v/>
      </c>
      <c r="M1838" s="275" t="str">
        <f>IF('statement of marks'!BP64="","",'statement of marks'!BP64)</f>
        <v/>
      </c>
      <c r="N1838" s="275" t="str">
        <f>IF('statement of marks'!BQ64="","",'statement of marks'!BQ64)</f>
        <v/>
      </c>
      <c r="O1838" s="606" t="str">
        <f>IF('statement of marks'!BR64="","",'statement of marks'!BR64)</f>
        <v/>
      </c>
      <c r="P1838" s="277" t="str">
        <f>IF('statement of marks'!BS64="","",'statement of marks'!BS64)</f>
        <v/>
      </c>
      <c r="Q1838" s="275" t="str">
        <f>IF('statement of marks'!BT64="","",'statement of marks'!BT64)</f>
        <v/>
      </c>
      <c r="R1838" s="275" t="str">
        <f>IF('statement of marks'!BU64="","",'statement of marks'!BU64)</f>
        <v/>
      </c>
      <c r="S1838" s="606" t="str">
        <f>IF('statement of marks'!BV64="","",'statement of marks'!BV64)</f>
        <v/>
      </c>
      <c r="T1838" s="578" t="str">
        <f>IF('statement of marks'!BW64="","",'statement of marks'!BW64)</f>
        <v/>
      </c>
      <c r="U1838" s="578" t="str">
        <f>IF('statement of marks'!BX64="","",'statement of marks'!BX64)</f>
        <v/>
      </c>
      <c r="V1838" s="612" t="str">
        <f>IF('statement of marks'!BY64="","",'statement of marks'!BY64)</f>
        <v/>
      </c>
    </row>
    <row r="1839" spans="1:22" ht="16" customHeight="1">
      <c r="A1839" s="598"/>
      <c r="B1839" s="1114" t="str">
        <f>IF('statement of marks'!$CB$3="","",'statement of marks'!$CB$3)</f>
        <v>xf.kr</v>
      </c>
      <c r="C1839" s="1115"/>
      <c r="D1839" s="275" t="str">
        <f>IF('statement of marks'!CB64="","",'statement of marks'!CB64)</f>
        <v/>
      </c>
      <c r="E1839" s="275" t="str">
        <f>IF('statement of marks'!CC64="","",'statement of marks'!CC64)</f>
        <v/>
      </c>
      <c r="F1839" s="606" t="str">
        <f>IF('statement of marks'!CD64="","",'statement of marks'!CD64)</f>
        <v/>
      </c>
      <c r="G1839" s="275" t="str">
        <f>IF('statement of marks'!CE64="","",'statement of marks'!CE64)</f>
        <v/>
      </c>
      <c r="H1839" s="275" t="str">
        <f>IF('statement of marks'!CF64="","",'statement of marks'!CF64)</f>
        <v/>
      </c>
      <c r="I1839" s="606" t="str">
        <f>IF('statement of marks'!CG64="","",'statement of marks'!CG64)</f>
        <v/>
      </c>
      <c r="J1839" s="275" t="str">
        <f>IF('statement of marks'!CH64="","",'statement of marks'!CH64)</f>
        <v/>
      </c>
      <c r="K1839" s="275" t="str">
        <f>IF('statement of marks'!CI64="","",'statement of marks'!CI64)</f>
        <v/>
      </c>
      <c r="L1839" s="606" t="str">
        <f>IF('statement of marks'!CJ64="","",'statement of marks'!CJ64)</f>
        <v/>
      </c>
      <c r="M1839" s="275" t="str">
        <f>IF('statement of marks'!CL64="","",'statement of marks'!CL64)</f>
        <v/>
      </c>
      <c r="N1839" s="275" t="str">
        <f>IF('statement of marks'!CM64="","",'statement of marks'!CM64)</f>
        <v/>
      </c>
      <c r="O1839" s="606" t="str">
        <f>IF('statement of marks'!CN64="","",'statement of marks'!CN64)</f>
        <v/>
      </c>
      <c r="P1839" s="277" t="str">
        <f>IF('statement of marks'!CO64="","",'statement of marks'!CO64)</f>
        <v/>
      </c>
      <c r="Q1839" s="275" t="str">
        <f>IF('statement of marks'!CP64="","",'statement of marks'!CP64)</f>
        <v/>
      </c>
      <c r="R1839" s="275" t="str">
        <f>IF('statement of marks'!CQ64="","",'statement of marks'!CQ64)</f>
        <v/>
      </c>
      <c r="S1839" s="606" t="str">
        <f>IF('statement of marks'!CR64="","",'statement of marks'!CR64)</f>
        <v/>
      </c>
      <c r="T1839" s="578" t="str">
        <f>IF('statement of marks'!CS64="","",'statement of marks'!CS64)</f>
        <v/>
      </c>
      <c r="U1839" s="578" t="str">
        <f>IF('statement of marks'!CT64="","",'statement of marks'!CT64)</f>
        <v/>
      </c>
      <c r="V1839" s="612" t="str">
        <f>IF('statement of marks'!CU64="","",'statement of marks'!CU64)</f>
        <v/>
      </c>
    </row>
    <row r="1840" spans="1:22" ht="16" customHeight="1">
      <c r="A1840" s="598"/>
      <c r="B1840" s="1114" t="str">
        <f>IF('statement of marks'!$CX$3="","",'statement of marks'!$CX$3)</f>
        <v>foKku</v>
      </c>
      <c r="C1840" s="1115"/>
      <c r="D1840" s="275" t="str">
        <f>IF('statement of marks'!CX64="","",'statement of marks'!CX64)</f>
        <v/>
      </c>
      <c r="E1840" s="275" t="str">
        <f>IF('statement of marks'!CY64="","",'statement of marks'!CY64)</f>
        <v/>
      </c>
      <c r="F1840" s="606" t="str">
        <f>IF('statement of marks'!CZ64="","",'statement of marks'!CZ64)</f>
        <v/>
      </c>
      <c r="G1840" s="275" t="str">
        <f>IF('statement of marks'!DA64="","",'statement of marks'!DA64)</f>
        <v/>
      </c>
      <c r="H1840" s="275" t="str">
        <f>IF('statement of marks'!DB64="","",'statement of marks'!DB64)</f>
        <v/>
      </c>
      <c r="I1840" s="606" t="str">
        <f>IF('statement of marks'!DC64="","",'statement of marks'!DC64)</f>
        <v/>
      </c>
      <c r="J1840" s="275" t="str">
        <f>IF('statement of marks'!DD64="","",'statement of marks'!DD64)</f>
        <v/>
      </c>
      <c r="K1840" s="275" t="str">
        <f>IF('statement of marks'!DE64="","",'statement of marks'!DE64)</f>
        <v/>
      </c>
      <c r="L1840" s="606" t="str">
        <f>IF('statement of marks'!DF64="","",'statement of marks'!DF64)</f>
        <v/>
      </c>
      <c r="M1840" s="275" t="str">
        <f>IF('statement of marks'!DH64="","",'statement of marks'!DH64)</f>
        <v/>
      </c>
      <c r="N1840" s="275" t="str">
        <f>IF('statement of marks'!DI64="","",'statement of marks'!DI64)</f>
        <v/>
      </c>
      <c r="O1840" s="606" t="str">
        <f>IF('statement of marks'!DJ64="","",'statement of marks'!DJ64)</f>
        <v/>
      </c>
      <c r="P1840" s="277" t="str">
        <f>IF('statement of marks'!DK64="","",'statement of marks'!DK64)</f>
        <v/>
      </c>
      <c r="Q1840" s="275" t="str">
        <f>IF('statement of marks'!DL64="","",'statement of marks'!DL64)</f>
        <v/>
      </c>
      <c r="R1840" s="275" t="str">
        <f>IF('statement of marks'!DM64="","",'statement of marks'!DM64)</f>
        <v/>
      </c>
      <c r="S1840" s="606" t="str">
        <f>IF('statement of marks'!DN64="","",'statement of marks'!DN64)</f>
        <v/>
      </c>
      <c r="T1840" s="578" t="str">
        <f>IF('statement of marks'!DO64="","",'statement of marks'!DO64)</f>
        <v/>
      </c>
      <c r="U1840" s="578" t="str">
        <f>IF('statement of marks'!DP64="","",'statement of marks'!DP64)</f>
        <v/>
      </c>
      <c r="V1840" s="612" t="str">
        <f>IF('statement of marks'!DQ64="","",'statement of marks'!DQ64)</f>
        <v/>
      </c>
    </row>
    <row r="1841" spans="1:22" ht="16" customHeight="1">
      <c r="A1841" s="598"/>
      <c r="B1841" s="1114" t="str">
        <f>IF('statement of marks'!$DT$3="","",'statement of marks'!$DT$3)</f>
        <v>lkekftd foKku</v>
      </c>
      <c r="C1841" s="1115"/>
      <c r="D1841" s="275" t="str">
        <f>IF('statement of marks'!DT64="","",'statement of marks'!DT64)</f>
        <v/>
      </c>
      <c r="E1841" s="275" t="str">
        <f>IF('statement of marks'!DU64="","",'statement of marks'!DU64)</f>
        <v/>
      </c>
      <c r="F1841" s="606" t="str">
        <f>IF('statement of marks'!DV64="","",'statement of marks'!DV64)</f>
        <v/>
      </c>
      <c r="G1841" s="275" t="str">
        <f>IF('statement of marks'!DW64="","",'statement of marks'!DW64)</f>
        <v/>
      </c>
      <c r="H1841" s="275" t="str">
        <f>IF('statement of marks'!DX64="","",'statement of marks'!DX64)</f>
        <v/>
      </c>
      <c r="I1841" s="606" t="str">
        <f>IF('statement of marks'!DY64="","",'statement of marks'!DY64)</f>
        <v/>
      </c>
      <c r="J1841" s="275" t="str">
        <f>IF('statement of marks'!DZ64="","",'statement of marks'!DZ64)</f>
        <v/>
      </c>
      <c r="K1841" s="275" t="str">
        <f>IF('statement of marks'!EA64="","",'statement of marks'!EA64)</f>
        <v/>
      </c>
      <c r="L1841" s="606" t="str">
        <f>IF('statement of marks'!EB64="","",'statement of marks'!EB64)</f>
        <v/>
      </c>
      <c r="M1841" s="275" t="str">
        <f>IF('statement of marks'!ED64="","",'statement of marks'!ED64)</f>
        <v/>
      </c>
      <c r="N1841" s="275" t="str">
        <f>IF('statement of marks'!EE64="","",'statement of marks'!EE64)</f>
        <v/>
      </c>
      <c r="O1841" s="606" t="str">
        <f>IF('statement of marks'!EF64="","",'statement of marks'!EF64)</f>
        <v/>
      </c>
      <c r="P1841" s="277" t="str">
        <f>IF('statement of marks'!EG64="","",'statement of marks'!EG64)</f>
        <v/>
      </c>
      <c r="Q1841" s="275" t="str">
        <f>IF('statement of marks'!EH64="","",'statement of marks'!EH64)</f>
        <v/>
      </c>
      <c r="R1841" s="275" t="str">
        <f>IF('statement of marks'!EI64="","",'statement of marks'!EI64)</f>
        <v/>
      </c>
      <c r="S1841" s="606" t="str">
        <f>IF('statement of marks'!EJ64="","",'statement of marks'!EJ64)</f>
        <v/>
      </c>
      <c r="T1841" s="578" t="str">
        <f>IF('statement of marks'!EK64="","",'statement of marks'!EK64)</f>
        <v/>
      </c>
      <c r="U1841" s="578" t="str">
        <f>IF('statement of marks'!EL64="","",'statement of marks'!EL64)</f>
        <v/>
      </c>
      <c r="V1841" s="612" t="str">
        <f>IF('statement of marks'!EM64="","",'statement of marks'!EM64)</f>
        <v/>
      </c>
    </row>
    <row r="1842" spans="1:22" ht="16" customHeight="1">
      <c r="A1842" s="598"/>
      <c r="B1842" s="1117" t="s">
        <v>271</v>
      </c>
      <c r="C1842" s="1118"/>
      <c r="D1842" s="1081" t="s">
        <v>1</v>
      </c>
      <c r="E1842" s="1081"/>
      <c r="F1842" s="1081"/>
      <c r="G1842" s="1081" t="s">
        <v>21</v>
      </c>
      <c r="H1842" s="1081"/>
      <c r="I1842" s="1081"/>
      <c r="J1842" s="1081" t="s">
        <v>272</v>
      </c>
      <c r="K1842" s="1081"/>
      <c r="L1842" s="1081"/>
      <c r="M1842" s="1081" t="s">
        <v>68</v>
      </c>
      <c r="N1842" s="1081"/>
      <c r="O1842" s="1081"/>
      <c r="P1842" s="1081" t="s">
        <v>463</v>
      </c>
      <c r="Q1842" s="1081"/>
      <c r="R1842" s="1081"/>
      <c r="S1842" s="609"/>
      <c r="T1842" s="1187" t="s">
        <v>458</v>
      </c>
      <c r="U1842" s="1188"/>
      <c r="V1842" s="1189"/>
    </row>
    <row r="1843" spans="1:22" ht="16" customHeight="1">
      <c r="A1843" s="599"/>
      <c r="B1843" s="1175" t="s">
        <v>3</v>
      </c>
      <c r="C1843" s="1176"/>
      <c r="D1843" s="1177">
        <f>IF('statement of marks'!EP$6="","",'statement of marks'!EP$6)</f>
        <v>20</v>
      </c>
      <c r="E1843" s="1177"/>
      <c r="F1843" s="1177"/>
      <c r="G1843" s="1177">
        <f>IF('statement of marks'!EQ$6="","",'statement of marks'!EQ$6)</f>
        <v>20</v>
      </c>
      <c r="H1843" s="1177"/>
      <c r="I1843" s="1177"/>
      <c r="J1843" s="1177">
        <f>IF('statement of marks'!ES$6="","",'statement of marks'!ES$6)</f>
        <v>20</v>
      </c>
      <c r="K1843" s="1177"/>
      <c r="L1843" s="1177"/>
      <c r="M1843" s="1177">
        <f>IF('statement of marks'!ER$6="","",'statement of marks'!ER$6)</f>
        <v>20</v>
      </c>
      <c r="N1843" s="1177"/>
      <c r="O1843" s="1177"/>
      <c r="P1843" s="1177">
        <f>IF('statement of marks'!ET$6="","",'statement of marks'!ET$6)</f>
        <v>20</v>
      </c>
      <c r="Q1843" s="1177"/>
      <c r="R1843" s="1177"/>
      <c r="S1843" s="610" t="str">
        <f>IF('statement of marks'!FE$6="","",'statement of marks'!EX$6)</f>
        <v/>
      </c>
      <c r="T1843" s="615">
        <f>IF('statement of marks'!EU$6="","",'statement of marks'!EU$6)</f>
        <v>100</v>
      </c>
      <c r="U1843" s="616" t="s">
        <v>5</v>
      </c>
      <c r="V1843" s="617" t="s">
        <v>464</v>
      </c>
    </row>
    <row r="1844" spans="1:22" ht="16" customHeight="1">
      <c r="A1844" s="598"/>
      <c r="B1844" s="1114" t="str">
        <f>IF('statement of marks'!$EP$3="","",'statement of marks'!$EP$3)</f>
        <v>dk;kZuqHko</v>
      </c>
      <c r="C1844" s="1115"/>
      <c r="D1844" s="1103" t="str">
        <f>IF('statement of marks'!EP64="","",'statement of marks'!EP64)</f>
        <v/>
      </c>
      <c r="E1844" s="1103"/>
      <c r="F1844" s="1103"/>
      <c r="G1844" s="1103" t="str">
        <f>IF('statement of marks'!EQ64="","",'statement of marks'!EQ64)</f>
        <v/>
      </c>
      <c r="H1844" s="1103"/>
      <c r="I1844" s="1103"/>
      <c r="J1844" s="1103" t="str">
        <f>IF('statement of marks'!ES64="","",'statement of marks'!ES64)</f>
        <v/>
      </c>
      <c r="K1844" s="1103"/>
      <c r="L1844" s="1103"/>
      <c r="M1844" s="1103" t="str">
        <f>IF('statement of marks'!ER64="","",'statement of marks'!ER64)</f>
        <v/>
      </c>
      <c r="N1844" s="1103"/>
      <c r="O1844" s="1103"/>
      <c r="P1844" s="1103" t="str">
        <f>IF('statement of marks'!ET64="","",'statement of marks'!ET64)</f>
        <v/>
      </c>
      <c r="Q1844" s="1103"/>
      <c r="R1844" s="1103"/>
      <c r="S1844" s="611"/>
      <c r="T1844" s="613" t="str">
        <f>IF('statement of marks'!EU64="","",'statement of marks'!EU64)</f>
        <v/>
      </c>
      <c r="U1844" s="613" t="str">
        <f>IF('statement of marks'!EV64="","",'statement of marks'!EV64)</f>
        <v/>
      </c>
      <c r="V1844" s="614" t="str">
        <f>IF('statement of marks'!EW64="","",'statement of marks'!EW64)</f>
        <v/>
      </c>
    </row>
    <row r="1845" spans="1:22" ht="16" customHeight="1">
      <c r="A1845" s="598"/>
      <c r="B1845" s="1112" t="str">
        <f>IF('statement of marks'!$EZ$3="","",'statement of marks'!$EZ$3)</f>
        <v>dyk f'k{kk</v>
      </c>
      <c r="C1845" s="1113"/>
      <c r="D1845" s="1103" t="str">
        <f>IF('statement of marks'!EZ64="","",'statement of marks'!EZ64)</f>
        <v/>
      </c>
      <c r="E1845" s="1103"/>
      <c r="F1845" s="1103"/>
      <c r="G1845" s="1103" t="str">
        <f>IF('statement of marks'!FA64="","",'statement of marks'!FA64)</f>
        <v/>
      </c>
      <c r="H1845" s="1103"/>
      <c r="I1845" s="1103"/>
      <c r="J1845" s="1103" t="str">
        <f>IF('statement of marks'!FC64="","",'statement of marks'!FC64)</f>
        <v/>
      </c>
      <c r="K1845" s="1103"/>
      <c r="L1845" s="1103"/>
      <c r="M1845" s="1103" t="str">
        <f>IF('statement of marks'!FB64="","",'statement of marks'!FB64)</f>
        <v/>
      </c>
      <c r="N1845" s="1103"/>
      <c r="O1845" s="1103"/>
      <c r="P1845" s="1103" t="str">
        <f>IF('statement of marks'!FD64="","",'statement of marks'!FD64)</f>
        <v/>
      </c>
      <c r="Q1845" s="1103"/>
      <c r="R1845" s="1103"/>
      <c r="S1845" s="611"/>
      <c r="T1845" s="613" t="str">
        <f>IF('statement of marks'!FE64="","",'statement of marks'!FE64)</f>
        <v/>
      </c>
      <c r="U1845" s="613" t="str">
        <f>IF('statement of marks'!FF64="","",'statement of marks'!FF64)</f>
        <v/>
      </c>
      <c r="V1845" s="614" t="str">
        <f>IF('statement of marks'!FG64="","",'statement of marks'!FG64)</f>
        <v/>
      </c>
    </row>
    <row r="1846" spans="1:22" ht="16" customHeight="1">
      <c r="A1846" s="598"/>
      <c r="B1846" s="1109" t="str">
        <f>IF('statement of marks'!$FJ$3="","",'statement of marks'!$FJ$3)</f>
        <v>LokLF; ,oe~ 'kkjhfjd f'k{kk</v>
      </c>
      <c r="C1846" s="1110"/>
      <c r="D1846" s="1103" t="str">
        <f>IF('statement of marks'!FJ64="","",'statement of marks'!FJ64)</f>
        <v/>
      </c>
      <c r="E1846" s="1103"/>
      <c r="F1846" s="1103"/>
      <c r="G1846" s="1103" t="str">
        <f>IF('statement of marks'!FK64="","",'statement of marks'!FK64)</f>
        <v/>
      </c>
      <c r="H1846" s="1103"/>
      <c r="I1846" s="1103"/>
      <c r="J1846" s="1103" t="str">
        <f>IF('statement of marks'!FM64="","",'statement of marks'!FM64)</f>
        <v/>
      </c>
      <c r="K1846" s="1103"/>
      <c r="L1846" s="1103"/>
      <c r="M1846" s="1103" t="str">
        <f>IF('statement of marks'!FL64="","",'statement of marks'!FL64)</f>
        <v/>
      </c>
      <c r="N1846" s="1103"/>
      <c r="O1846" s="1103"/>
      <c r="P1846" s="1103" t="str">
        <f>IF('statement of marks'!FN64="","",'statement of marks'!FN64)</f>
        <v/>
      </c>
      <c r="Q1846" s="1103"/>
      <c r="R1846" s="1103"/>
      <c r="S1846" s="611"/>
      <c r="T1846" s="613" t="str">
        <f>IF('statement of marks'!FO64="","",'statement of marks'!FO64)</f>
        <v/>
      </c>
      <c r="U1846" s="613" t="str">
        <f>IF('statement of marks'!FP64="","",'statement of marks'!FP64)</f>
        <v/>
      </c>
      <c r="V1846" s="614" t="str">
        <f>IF('statement of marks'!FQ64="","",'statement of marks'!FQ64)</f>
        <v/>
      </c>
    </row>
    <row r="1847" spans="1:22" ht="16" customHeight="1">
      <c r="A1847" s="598"/>
      <c r="B1847" s="1104" t="s">
        <v>273</v>
      </c>
      <c r="C1847" s="1105"/>
      <c r="D1847" s="1213" t="str">
        <f>details!$DZ$3</f>
        <v>vxLr rd</v>
      </c>
      <c r="E1847" s="1213"/>
      <c r="F1847" s="1213"/>
      <c r="G1847" s="1213" t="str">
        <f>details!$ED$3</f>
        <v>vDVwcj rd</v>
      </c>
      <c r="H1847" s="1213"/>
      <c r="I1847" s="1213"/>
      <c r="J1847" s="1213" t="str">
        <f>details!$EL$3</f>
        <v>Qjojh rd</v>
      </c>
      <c r="K1847" s="1213"/>
      <c r="L1847" s="1213"/>
      <c r="M1847" s="1213" t="str">
        <f>details!$EH$3</f>
        <v>fnlEcj rd</v>
      </c>
      <c r="N1847" s="1213"/>
      <c r="O1847" s="1213"/>
      <c r="P1847" s="1213" t="str">
        <f>details!$EP$3</f>
        <v>loZ ;ksx</v>
      </c>
      <c r="Q1847" s="1213"/>
      <c r="R1847" s="1213"/>
      <c r="S1847" s="1106" t="s">
        <v>475</v>
      </c>
      <c r="T1847" s="1107"/>
      <c r="U1847" s="1107"/>
      <c r="V1847" s="1180"/>
    </row>
    <row r="1848" spans="1:22" ht="16" customHeight="1">
      <c r="A1848" s="598"/>
      <c r="B1848" s="1100" t="s">
        <v>99</v>
      </c>
      <c r="C1848" s="1101"/>
      <c r="D1848" s="1102" t="str">
        <f>IF(details!EA64="","",details!EA64)</f>
        <v/>
      </c>
      <c r="E1848" s="1102"/>
      <c r="F1848" s="1102"/>
      <c r="G1848" s="1102" t="str">
        <f>IF(details!EE64="","",details!EE64)</f>
        <v/>
      </c>
      <c r="H1848" s="1102"/>
      <c r="I1848" s="1102"/>
      <c r="J1848" s="1102" t="str">
        <f>IF(details!EM64="","",details!EM64)</f>
        <v/>
      </c>
      <c r="K1848" s="1102"/>
      <c r="L1848" s="1102"/>
      <c r="M1848" s="1102" t="str">
        <f>IF(details!EI64="","",details!EI64)</f>
        <v/>
      </c>
      <c r="N1848" s="1102"/>
      <c r="O1848" s="1102"/>
      <c r="P1848" s="1102" t="str">
        <f>IF(details!EQ64="","",details!EQ64)</f>
        <v/>
      </c>
      <c r="Q1848" s="1102"/>
      <c r="R1848" s="1102"/>
      <c r="S1848" s="1181">
        <f>'statement of marks'!$HG$108</f>
        <v>42460</v>
      </c>
      <c r="T1848" s="1182"/>
      <c r="U1848" s="1182"/>
      <c r="V1848" s="1183"/>
    </row>
    <row r="1849" spans="1:22" ht="16" customHeight="1">
      <c r="A1849" s="598"/>
      <c r="B1849" s="1094" t="s">
        <v>15</v>
      </c>
      <c r="C1849" s="1095"/>
      <c r="D1849" s="1096" t="str">
        <f>IF(details!DZ64="","",details!DZ64)</f>
        <v/>
      </c>
      <c r="E1849" s="1096"/>
      <c r="F1849" s="1096"/>
      <c r="G1849" s="1096" t="str">
        <f>IF(details!ED64="","",details!ED64)</f>
        <v/>
      </c>
      <c r="H1849" s="1096"/>
      <c r="I1849" s="1096"/>
      <c r="J1849" s="1096" t="str">
        <f>IF(details!EL64="","",details!EL64)</f>
        <v/>
      </c>
      <c r="K1849" s="1096"/>
      <c r="L1849" s="1096"/>
      <c r="M1849" s="1096" t="str">
        <f>IF(details!EH64="","",details!EH64)</f>
        <v/>
      </c>
      <c r="N1849" s="1096"/>
      <c r="O1849" s="1096"/>
      <c r="P1849" s="1096" t="str">
        <f>IF(details!EP64="","",details!EP64)</f>
        <v/>
      </c>
      <c r="Q1849" s="1096"/>
      <c r="R1849" s="1096"/>
      <c r="S1849" s="1184"/>
      <c r="T1849" s="1185"/>
      <c r="U1849" s="1185"/>
      <c r="V1849" s="1186"/>
    </row>
    <row r="1850" spans="1:22" ht="16" customHeight="1">
      <c r="A1850" s="1206"/>
      <c r="B1850" s="1207" t="s">
        <v>473</v>
      </c>
      <c r="C1850" s="1208"/>
      <c r="D1850" s="1209" t="s">
        <v>3</v>
      </c>
      <c r="E1850" s="1209"/>
      <c r="F1850" s="1209"/>
      <c r="G1850" s="1209" t="s">
        <v>389</v>
      </c>
      <c r="H1850" s="1209"/>
      <c r="I1850" s="1209"/>
      <c r="J1850" s="1209" t="s">
        <v>5</v>
      </c>
      <c r="K1850" s="1209"/>
      <c r="L1850" s="1209"/>
      <c r="M1850" s="1209" t="s">
        <v>465</v>
      </c>
      <c r="N1850" s="1209"/>
      <c r="O1850" s="1209"/>
      <c r="P1850" s="1210" t="s">
        <v>306</v>
      </c>
      <c r="Q1850" s="1210"/>
      <c r="R1850" s="1210"/>
      <c r="S1850" s="1209" t="s">
        <v>473</v>
      </c>
      <c r="T1850" s="1209"/>
      <c r="U1850" s="1209"/>
      <c r="V1850" s="1211"/>
    </row>
    <row r="1851" spans="1:22" ht="16" customHeight="1">
      <c r="A1851" s="1206"/>
      <c r="B1851" s="1207"/>
      <c r="C1851" s="1208"/>
      <c r="D1851" s="1212" t="str">
        <f>'statement of marks'!HE64</f>
        <v/>
      </c>
      <c r="E1851" s="1212"/>
      <c r="F1851" s="1212"/>
      <c r="G1851" s="1212" t="str">
        <f>'statement of marks'!HF64</f>
        <v/>
      </c>
      <c r="H1851" s="1212"/>
      <c r="I1851" s="1212"/>
      <c r="J1851" s="1212" t="str">
        <f>'statement of marks'!HG64</f>
        <v/>
      </c>
      <c r="K1851" s="1212"/>
      <c r="L1851" s="1212"/>
      <c r="M1851" s="1212" t="str">
        <f>'statement of marks'!HJ64</f>
        <v/>
      </c>
      <c r="N1851" s="1212"/>
      <c r="O1851" s="1212"/>
      <c r="P1851" s="1212" t="str">
        <f>'statement of marks'!HI64</f>
        <v/>
      </c>
      <c r="Q1851" s="1212"/>
      <c r="R1851" s="1212"/>
      <c r="S1851" s="1209" t="str">
        <f>'statement of marks'!HD64</f>
        <v/>
      </c>
      <c r="T1851" s="1209"/>
      <c r="U1851" s="1209"/>
      <c r="V1851" s="1211"/>
    </row>
    <row r="1852" spans="1:22" ht="16" customHeight="1">
      <c r="A1852" s="598"/>
      <c r="B1852" s="1089" t="s">
        <v>100</v>
      </c>
      <c r="C1852" s="1090"/>
      <c r="D1852" s="1081"/>
      <c r="E1852" s="1081"/>
      <c r="F1852" s="1081"/>
      <c r="G1852" s="1081"/>
      <c r="H1852" s="1081"/>
      <c r="I1852" s="1081"/>
      <c r="J1852" s="1081"/>
      <c r="K1852" s="1081"/>
      <c r="L1852" s="1081"/>
      <c r="M1852" s="1081"/>
      <c r="N1852" s="1081"/>
      <c r="O1852" s="1081"/>
      <c r="P1852" s="1081"/>
      <c r="Q1852" s="1081"/>
      <c r="R1852" s="1081"/>
      <c r="S1852" s="1081"/>
      <c r="T1852" s="1081"/>
      <c r="U1852" s="1081"/>
      <c r="V1852" s="1205"/>
    </row>
    <row r="1853" spans="1:22" ht="16" customHeight="1">
      <c r="A1853" s="598"/>
      <c r="B1853" s="1087" t="s">
        <v>80</v>
      </c>
      <c r="C1853" s="1088"/>
      <c r="D1853" s="1081"/>
      <c r="E1853" s="1081"/>
      <c r="F1853" s="1081"/>
      <c r="G1853" s="1081"/>
      <c r="H1853" s="1081"/>
      <c r="I1853" s="1081"/>
      <c r="J1853" s="1081"/>
      <c r="K1853" s="1081"/>
      <c r="L1853" s="1081"/>
      <c r="M1853" s="1081"/>
      <c r="N1853" s="1081"/>
      <c r="O1853" s="1081"/>
      <c r="P1853" s="1081"/>
      <c r="Q1853" s="1081"/>
      <c r="R1853" s="1081"/>
      <c r="S1853" s="1081"/>
      <c r="T1853" s="1081"/>
      <c r="U1853" s="1081"/>
      <c r="V1853" s="1205"/>
    </row>
    <row r="1854" spans="1:22" ht="16" customHeight="1">
      <c r="A1854" s="598"/>
      <c r="B1854" s="1089" t="s">
        <v>466</v>
      </c>
      <c r="C1854" s="1090"/>
      <c r="D1854" s="1081"/>
      <c r="E1854" s="1081"/>
      <c r="F1854" s="1081"/>
      <c r="G1854" s="1081"/>
      <c r="H1854" s="1081"/>
      <c r="I1854" s="1081"/>
      <c r="J1854" s="1081"/>
      <c r="K1854" s="1081"/>
      <c r="L1854" s="1081"/>
      <c r="M1854" s="1081"/>
      <c r="N1854" s="1081"/>
      <c r="O1854" s="1081"/>
      <c r="P1854" s="1081" t="s">
        <v>466</v>
      </c>
      <c r="Q1854" s="1081"/>
      <c r="R1854" s="1081"/>
      <c r="S1854" s="1081"/>
      <c r="T1854" s="1081"/>
      <c r="U1854" s="1081"/>
      <c r="V1854" s="1205"/>
    </row>
    <row r="1855" spans="1:22" ht="16" customHeight="1">
      <c r="A1855" s="598"/>
      <c r="B1855" s="1085" t="s">
        <v>101</v>
      </c>
      <c r="C1855" s="1086"/>
      <c r="D1855" s="1081"/>
      <c r="E1855" s="1081"/>
      <c r="F1855" s="1081"/>
      <c r="G1855" s="1081"/>
      <c r="H1855" s="1081"/>
      <c r="I1855" s="1081"/>
      <c r="J1855" s="1081"/>
      <c r="K1855" s="1081"/>
      <c r="L1855" s="1081"/>
      <c r="M1855" s="1081"/>
      <c r="N1855" s="1081"/>
      <c r="O1855" s="1081"/>
      <c r="P1855" s="1081"/>
      <c r="Q1855" s="1081"/>
      <c r="R1855" s="1081"/>
      <c r="S1855" s="1198" t="s">
        <v>101</v>
      </c>
      <c r="T1855" s="1198"/>
      <c r="U1855" s="1198"/>
      <c r="V1855" s="1199"/>
    </row>
    <row r="1856" spans="1:22" ht="16" customHeight="1" thickBot="1">
      <c r="A1856" s="600"/>
      <c r="B1856" s="1200" t="s">
        <v>102</v>
      </c>
      <c r="C1856" s="1201"/>
      <c r="D1856" s="1202"/>
      <c r="E1856" s="1202"/>
      <c r="F1856" s="1202"/>
      <c r="G1856" s="1202"/>
      <c r="H1856" s="1202"/>
      <c r="I1856" s="1202"/>
      <c r="J1856" s="1202"/>
      <c r="K1856" s="1202"/>
      <c r="L1856" s="1202"/>
      <c r="M1856" s="1202"/>
      <c r="N1856" s="1202"/>
      <c r="O1856" s="1202"/>
      <c r="P1856" s="1202"/>
      <c r="Q1856" s="1202"/>
      <c r="R1856" s="1202"/>
      <c r="S1856" s="1203" t="s">
        <v>163</v>
      </c>
      <c r="T1856" s="1203"/>
      <c r="U1856" s="1203"/>
      <c r="V1856" s="1204"/>
    </row>
    <row r="1857" spans="1:22" ht="16" customHeight="1">
      <c r="A1857" s="597"/>
      <c r="B1857" s="1216" t="s">
        <v>47</v>
      </c>
      <c r="C1857" s="1217"/>
      <c r="D1857" s="1217"/>
      <c r="E1857" s="1217"/>
      <c r="F1857" s="1217"/>
      <c r="G1857" s="1217"/>
      <c r="H1857" s="1217"/>
      <c r="I1857" s="1217"/>
      <c r="J1857" s="1217"/>
      <c r="K1857" s="1217"/>
      <c r="L1857" s="1217"/>
      <c r="M1857" s="1217"/>
      <c r="N1857" s="1217"/>
      <c r="O1857" s="1217"/>
      <c r="P1857" s="1217"/>
      <c r="Q1857" s="1217"/>
      <c r="R1857" s="1217"/>
      <c r="S1857" s="1217"/>
      <c r="T1857" s="1217"/>
      <c r="U1857" s="1217"/>
      <c r="V1857" s="1218"/>
    </row>
    <row r="1858" spans="1:22" ht="16" customHeight="1">
      <c r="A1858" s="598"/>
      <c r="B1858" s="1219" t="str">
        <f>'statement of marks'!$A$1</f>
        <v>jk- ck- ek/;fed fo|ky; uohu] fuEckgsM+k</v>
      </c>
      <c r="C1858" s="1220"/>
      <c r="D1858" s="1220"/>
      <c r="E1858" s="1220"/>
      <c r="F1858" s="1220"/>
      <c r="G1858" s="1220"/>
      <c r="H1858" s="1220"/>
      <c r="I1858" s="1220"/>
      <c r="J1858" s="1220"/>
      <c r="K1858" s="1220"/>
      <c r="L1858" s="1220"/>
      <c r="M1858" s="1220"/>
      <c r="N1858" s="1220"/>
      <c r="O1858" s="1220"/>
      <c r="P1858" s="1220"/>
      <c r="Q1858" s="1220"/>
      <c r="R1858" s="1220"/>
      <c r="S1858" s="1220"/>
      <c r="T1858" s="1220"/>
      <c r="U1858" s="1220"/>
      <c r="V1858" s="1221"/>
    </row>
    <row r="1859" spans="1:22" ht="16" customHeight="1">
      <c r="A1859" s="598"/>
      <c r="B1859" s="1114" t="s">
        <v>467</v>
      </c>
      <c r="C1859" s="1115"/>
      <c r="D1859" s="1119" t="str">
        <f>'statement of marks'!$H$3</f>
        <v>2015-16</v>
      </c>
      <c r="E1859" s="1119"/>
      <c r="F1859" s="1119"/>
      <c r="G1859" s="1119"/>
      <c r="H1859" s="1119"/>
      <c r="I1859" s="1119"/>
      <c r="J1859" s="1119"/>
      <c r="K1859" s="1119"/>
      <c r="L1859" s="1119"/>
      <c r="M1859" s="1119"/>
      <c r="N1859" s="1119"/>
      <c r="O1859" s="1119"/>
      <c r="P1859" s="1119"/>
      <c r="Q1859" s="1119"/>
      <c r="R1859" s="1119"/>
      <c r="S1859" s="1119"/>
      <c r="T1859" s="1119"/>
      <c r="U1859" s="1119"/>
      <c r="V1859" s="1196"/>
    </row>
    <row r="1860" spans="1:22" ht="16" customHeight="1">
      <c r="A1860" s="598"/>
      <c r="B1860" s="1114" t="s">
        <v>218</v>
      </c>
      <c r="C1860" s="1115"/>
      <c r="D1860" s="1115" t="str">
        <f>IF('statement of marks'!J65="","",'statement of marks'!J65)</f>
        <v/>
      </c>
      <c r="E1860" s="1115"/>
      <c r="F1860" s="1115"/>
      <c r="G1860" s="1115"/>
      <c r="H1860" s="1115"/>
      <c r="I1860" s="1115"/>
      <c r="J1860" s="1115"/>
      <c r="K1860" s="1115"/>
      <c r="L1860" s="1115"/>
      <c r="M1860" s="1115"/>
      <c r="N1860" s="1115"/>
      <c r="O1860" s="1115"/>
      <c r="P1860" s="1115"/>
      <c r="Q1860" s="1115"/>
      <c r="R1860" s="1115"/>
      <c r="S1860" s="1115"/>
      <c r="T1860" s="1115"/>
      <c r="U1860" s="1115"/>
      <c r="V1860" s="1197"/>
    </row>
    <row r="1861" spans="1:22" ht="16" customHeight="1">
      <c r="A1861" s="598"/>
      <c r="B1861" s="1114" t="s">
        <v>219</v>
      </c>
      <c r="C1861" s="1115"/>
      <c r="D1861" s="1115" t="str">
        <f>IF('statement of marks'!K65="","",'statement of marks'!K65)</f>
        <v/>
      </c>
      <c r="E1861" s="1115"/>
      <c r="F1861" s="1115"/>
      <c r="G1861" s="1115"/>
      <c r="H1861" s="1115"/>
      <c r="I1861" s="1115"/>
      <c r="J1861" s="1115"/>
      <c r="K1861" s="1115"/>
      <c r="L1861" s="1115"/>
      <c r="M1861" s="1115"/>
      <c r="N1861" s="1115"/>
      <c r="O1861" s="1115"/>
      <c r="P1861" s="1115"/>
      <c r="Q1861" s="1115"/>
      <c r="R1861" s="1115"/>
      <c r="S1861" s="1115"/>
      <c r="T1861" s="1115"/>
      <c r="U1861" s="1115"/>
      <c r="V1861" s="1197"/>
    </row>
    <row r="1862" spans="1:22" ht="16" customHeight="1">
      <c r="A1862" s="598"/>
      <c r="B1862" s="1114" t="s">
        <v>220</v>
      </c>
      <c r="C1862" s="1115"/>
      <c r="D1862" s="1115" t="str">
        <f>IF('statement of marks'!L65="","",'statement of marks'!L65)</f>
        <v/>
      </c>
      <c r="E1862" s="1115"/>
      <c r="F1862" s="1115"/>
      <c r="G1862" s="1115"/>
      <c r="H1862" s="1115"/>
      <c r="I1862" s="1115"/>
      <c r="J1862" s="1115"/>
      <c r="K1862" s="1115"/>
      <c r="L1862" s="1115"/>
      <c r="M1862" s="1115"/>
      <c r="N1862" s="1115"/>
      <c r="O1862" s="1115"/>
      <c r="P1862" s="1115"/>
      <c r="Q1862" s="1115"/>
      <c r="R1862" s="1115"/>
      <c r="S1862" s="1115"/>
      <c r="T1862" s="1115"/>
      <c r="U1862" s="1115"/>
      <c r="V1862" s="1197"/>
    </row>
    <row r="1863" spans="1:22" ht="16" customHeight="1">
      <c r="A1863" s="598"/>
      <c r="B1863" s="1114" t="s">
        <v>221</v>
      </c>
      <c r="C1863" s="1115"/>
      <c r="D1863" s="1119" t="str">
        <f>'statement of marks'!$G$3</f>
        <v>6 A</v>
      </c>
      <c r="E1863" s="1119"/>
      <c r="F1863" s="1119"/>
      <c r="G1863" s="1115" t="s">
        <v>9</v>
      </c>
      <c r="H1863" s="1115"/>
      <c r="I1863" s="1115"/>
      <c r="J1863" s="1119" t="str">
        <f>IF('statement of marks'!D65="","",'statement of marks'!D65)</f>
        <v/>
      </c>
      <c r="K1863" s="1119"/>
      <c r="L1863" s="1119"/>
      <c r="M1863" s="1115" t="s">
        <v>222</v>
      </c>
      <c r="N1863" s="1115"/>
      <c r="O1863" s="1115"/>
      <c r="P1863" s="1119" t="str">
        <f>IF('statement of marks'!F65="","",'statement of marks'!F65)</f>
        <v/>
      </c>
      <c r="Q1863" s="1119"/>
      <c r="R1863" s="1119"/>
      <c r="S1863" s="1214" t="str">
        <f>IF('statement of marks'!$J$3="","",'statement of marks'!$J$3)</f>
        <v xml:space="preserve">fo|ky; dk Mk;l dksM+ </v>
      </c>
      <c r="T1863" s="1214"/>
      <c r="U1863" s="1214"/>
      <c r="V1863" s="1215"/>
    </row>
    <row r="1864" spans="1:22" ht="16" customHeight="1">
      <c r="A1864" s="598"/>
      <c r="B1864" s="601" t="s">
        <v>0</v>
      </c>
      <c r="C1864" s="602"/>
      <c r="D1864" s="1121" t="str">
        <f>IF('statement of marks'!H65="","",'statement of marks'!H65)</f>
        <v/>
      </c>
      <c r="E1864" s="1121"/>
      <c r="F1864" s="1121"/>
      <c r="G1864" s="1115" t="str">
        <f>IF('statement of marks'!I65="","",'statement of marks'!I65)</f>
        <v/>
      </c>
      <c r="H1864" s="1115"/>
      <c r="I1864" s="1115"/>
      <c r="J1864" s="1115"/>
      <c r="K1864" s="1115"/>
      <c r="L1864" s="1115"/>
      <c r="M1864" s="1115"/>
      <c r="N1864" s="1115"/>
      <c r="O1864" s="1115"/>
      <c r="P1864" s="1115"/>
      <c r="Q1864" s="1115"/>
      <c r="R1864" s="1115"/>
      <c r="S1864" s="1190" t="str">
        <f>IF('statement of marks'!$K$3="","",'statement of marks'!$K$3)</f>
        <v xml:space="preserve">08291009401   </v>
      </c>
      <c r="T1864" s="1190"/>
      <c r="U1864" s="1190"/>
      <c r="V1864" s="1191"/>
    </row>
    <row r="1865" spans="1:22" ht="16" customHeight="1">
      <c r="A1865" s="598"/>
      <c r="B1865" s="561" t="s">
        <v>28</v>
      </c>
      <c r="C1865" s="603" t="s">
        <v>97</v>
      </c>
      <c r="D1865" s="1081" t="s">
        <v>1</v>
      </c>
      <c r="E1865" s="1081"/>
      <c r="F1865" s="1081"/>
      <c r="G1865" s="1081" t="s">
        <v>21</v>
      </c>
      <c r="H1865" s="1081"/>
      <c r="I1865" s="1081"/>
      <c r="J1865" s="1081" t="s">
        <v>68</v>
      </c>
      <c r="K1865" s="1081"/>
      <c r="L1865" s="1081"/>
      <c r="M1865" s="1081" t="s">
        <v>98</v>
      </c>
      <c r="N1865" s="1081"/>
      <c r="O1865" s="1081"/>
      <c r="P1865" s="1192" t="s">
        <v>278</v>
      </c>
      <c r="Q1865" s="1193" t="s">
        <v>459</v>
      </c>
      <c r="R1865" s="1193"/>
      <c r="S1865" s="1193"/>
      <c r="T1865" s="1194" t="s">
        <v>458</v>
      </c>
      <c r="U1865" s="1194"/>
      <c r="V1865" s="1195"/>
    </row>
    <row r="1866" spans="1:22" ht="16" customHeight="1">
      <c r="A1866" s="598"/>
      <c r="B1866" s="561"/>
      <c r="C1866" s="603"/>
      <c r="D1866" s="596" t="s">
        <v>468</v>
      </c>
      <c r="E1866" s="596" t="s">
        <v>469</v>
      </c>
      <c r="F1866" s="604" t="s">
        <v>2</v>
      </c>
      <c r="G1866" s="596" t="s">
        <v>468</v>
      </c>
      <c r="H1866" s="596" t="s">
        <v>469</v>
      </c>
      <c r="I1866" s="604" t="s">
        <v>2</v>
      </c>
      <c r="J1866" s="596" t="s">
        <v>468</v>
      </c>
      <c r="K1866" s="596" t="s">
        <v>469</v>
      </c>
      <c r="L1866" s="604" t="s">
        <v>2</v>
      </c>
      <c r="M1866" s="596" t="s">
        <v>468</v>
      </c>
      <c r="N1866" s="596" t="s">
        <v>469</v>
      </c>
      <c r="O1866" s="604" t="s">
        <v>2</v>
      </c>
      <c r="P1866" s="1192"/>
      <c r="Q1866" s="596" t="s">
        <v>468</v>
      </c>
      <c r="R1866" s="596" t="s">
        <v>469</v>
      </c>
      <c r="S1866" s="608" t="s">
        <v>2</v>
      </c>
      <c r="T1866" s="618" t="s">
        <v>304</v>
      </c>
      <c r="U1866" s="619" t="s">
        <v>5</v>
      </c>
      <c r="V1866" s="620" t="s">
        <v>464</v>
      </c>
    </row>
    <row r="1867" spans="1:22" ht="16" customHeight="1">
      <c r="A1867" s="599"/>
      <c r="B1867" s="1178" t="s">
        <v>3</v>
      </c>
      <c r="C1867" s="1179"/>
      <c r="D1867" s="579">
        <f>IF('statement of marks'!M$6="","",'statement of marks'!M$6)</f>
        <v>5</v>
      </c>
      <c r="E1867" s="579">
        <f>IF('statement of marks'!N$6="","",'statement of marks'!N$6)</f>
        <v>5</v>
      </c>
      <c r="F1867" s="605">
        <f>IF('statement of marks'!O$6="","",'statement of marks'!O$6)</f>
        <v>10</v>
      </c>
      <c r="G1867" s="579">
        <f>IF('statement of marks'!P$6="","",'statement of marks'!P$6)</f>
        <v>5</v>
      </c>
      <c r="H1867" s="579">
        <f>IF('statement of marks'!Q$6="","",'statement of marks'!Q$6)</f>
        <v>5</v>
      </c>
      <c r="I1867" s="605">
        <f>IF('statement of marks'!R$6="","",'statement of marks'!R$6)</f>
        <v>10</v>
      </c>
      <c r="J1867" s="579">
        <f>IF('statement of marks'!S$6="","",'statement of marks'!S$6)</f>
        <v>5</v>
      </c>
      <c r="K1867" s="579">
        <f>IF('statement of marks'!T$6="","",'statement of marks'!T$6)</f>
        <v>5</v>
      </c>
      <c r="L1867" s="605">
        <f>IF('statement of marks'!U$6="","",'statement of marks'!U$6)</f>
        <v>10</v>
      </c>
      <c r="M1867" s="579">
        <f>IF('statement of marks'!W$6="","",'statement of marks'!W$6)</f>
        <v>50</v>
      </c>
      <c r="N1867" s="579">
        <f>IF('statement of marks'!X$6="","",'statement of marks'!X$6)</f>
        <v>20</v>
      </c>
      <c r="O1867" s="605">
        <f>IF('statement of marks'!Y$6="","",'statement of marks'!Y$6)</f>
        <v>70</v>
      </c>
      <c r="P1867" s="580">
        <f>IF('statement of marks'!Z$6="","",'statement of marks'!Z$6)</f>
        <v>100</v>
      </c>
      <c r="Q1867" s="579">
        <f>IF('statement of marks'!AA$6="","",'statement of marks'!AA$6)</f>
        <v>70</v>
      </c>
      <c r="R1867" s="579">
        <f>IF('statement of marks'!AB$6="","",'statement of marks'!AB$6)</f>
        <v>30</v>
      </c>
      <c r="S1867" s="605">
        <f>IF('statement of marks'!AC$6="","",'statement of marks'!AC$6)</f>
        <v>100</v>
      </c>
      <c r="T1867" s="615">
        <f>IF('statement of marks'!AD$6="","",'statement of marks'!AD$6)</f>
        <v>200</v>
      </c>
      <c r="U1867" s="615" t="str">
        <f>IF('statement of marks'!AE$6="","",'statement of marks'!AE$6)</f>
        <v/>
      </c>
      <c r="V1867" s="621" t="str">
        <f>IF('statement of marks'!AF$6="","",'statement of marks'!AF$6)</f>
        <v/>
      </c>
    </row>
    <row r="1868" spans="1:22" ht="16" customHeight="1">
      <c r="A1868" s="598"/>
      <c r="B1868" s="1114" t="str">
        <f>IF('statement of marks'!$M$3="","",'statement of marks'!$M$3)</f>
        <v>fgUnh</v>
      </c>
      <c r="C1868" s="1115"/>
      <c r="D1868" s="275" t="str">
        <f>IF('statement of marks'!M65="","",'statement of marks'!M65)</f>
        <v/>
      </c>
      <c r="E1868" s="275" t="str">
        <f>IF('statement of marks'!N65="","",'statement of marks'!N65)</f>
        <v/>
      </c>
      <c r="F1868" s="606" t="str">
        <f>IF('statement of marks'!O65="","",'statement of marks'!O65)</f>
        <v/>
      </c>
      <c r="G1868" s="275" t="str">
        <f>IF('statement of marks'!P65="","",'statement of marks'!P65)</f>
        <v/>
      </c>
      <c r="H1868" s="275" t="str">
        <f>IF('statement of marks'!Q65="","",'statement of marks'!Q65)</f>
        <v/>
      </c>
      <c r="I1868" s="606" t="str">
        <f>IF('statement of marks'!R65="","",'statement of marks'!R65)</f>
        <v/>
      </c>
      <c r="J1868" s="275" t="str">
        <f>IF('statement of marks'!S65="","",'statement of marks'!S65)</f>
        <v/>
      </c>
      <c r="K1868" s="275" t="str">
        <f>IF('statement of marks'!T65="","",'statement of marks'!T65)</f>
        <v/>
      </c>
      <c r="L1868" s="606" t="str">
        <f>IF('statement of marks'!U65="","",'statement of marks'!U65)</f>
        <v/>
      </c>
      <c r="M1868" s="275" t="str">
        <f>IF('statement of marks'!W65="","",'statement of marks'!W65)</f>
        <v/>
      </c>
      <c r="N1868" s="275" t="str">
        <f>IF('statement of marks'!X65="","",'statement of marks'!X65)</f>
        <v/>
      </c>
      <c r="O1868" s="606" t="str">
        <f>IF('statement of marks'!Y65="","",'statement of marks'!Y65)</f>
        <v/>
      </c>
      <c r="P1868" s="277" t="str">
        <f>IF('statement of marks'!Z65="","",'statement of marks'!Z65)</f>
        <v/>
      </c>
      <c r="Q1868" s="275" t="str">
        <f>IF('statement of marks'!AA65="","",'statement of marks'!AA65)</f>
        <v/>
      </c>
      <c r="R1868" s="275" t="str">
        <f>IF('statement of marks'!AB65="","",'statement of marks'!AB65)</f>
        <v/>
      </c>
      <c r="S1868" s="606" t="str">
        <f>IF('statement of marks'!AC65="","",'statement of marks'!AC65)</f>
        <v/>
      </c>
      <c r="T1868" s="578" t="str">
        <f>IF('statement of marks'!AD65="","",'statement of marks'!AD65)</f>
        <v/>
      </c>
      <c r="U1868" s="578" t="str">
        <f>IF('statement of marks'!AE65="","",'statement of marks'!AE65)</f>
        <v/>
      </c>
      <c r="V1868" s="612" t="str">
        <f>IF('statement of marks'!AF65="","",'statement of marks'!AF65)</f>
        <v/>
      </c>
    </row>
    <row r="1869" spans="1:22" ht="16" customHeight="1">
      <c r="A1869" s="598"/>
      <c r="B1869" s="1114" t="str">
        <f>IF('statement of marks'!$AI$3="","",'statement of marks'!$AI$3)</f>
        <v>vaxszth</v>
      </c>
      <c r="C1869" s="1115"/>
      <c r="D1869" s="275" t="str">
        <f>IF('statement of marks'!AI65="","",'statement of marks'!AI65)</f>
        <v/>
      </c>
      <c r="E1869" s="275" t="str">
        <f>IF('statement of marks'!AJ65="","",'statement of marks'!AJ65)</f>
        <v/>
      </c>
      <c r="F1869" s="606" t="str">
        <f>IF('statement of marks'!AK65="","",'statement of marks'!AK65)</f>
        <v/>
      </c>
      <c r="G1869" s="275" t="str">
        <f>IF('statement of marks'!AL65="","",'statement of marks'!AL65)</f>
        <v/>
      </c>
      <c r="H1869" s="275" t="str">
        <f>IF('statement of marks'!AM65="","",'statement of marks'!AM65)</f>
        <v/>
      </c>
      <c r="I1869" s="606" t="str">
        <f>IF('statement of marks'!AN65="","",'statement of marks'!AN65)</f>
        <v/>
      </c>
      <c r="J1869" s="275" t="str">
        <f>IF('statement of marks'!AO65="","",'statement of marks'!AO65)</f>
        <v/>
      </c>
      <c r="K1869" s="275" t="str">
        <f>IF('statement of marks'!AP65="","",'statement of marks'!AP65)</f>
        <v/>
      </c>
      <c r="L1869" s="606" t="str">
        <f>IF('statement of marks'!AQ65="","",'statement of marks'!AQ65)</f>
        <v/>
      </c>
      <c r="M1869" s="275" t="str">
        <f>IF('statement of marks'!AS65="","",'statement of marks'!AS65)</f>
        <v/>
      </c>
      <c r="N1869" s="275" t="str">
        <f>IF('statement of marks'!AT65="","",'statement of marks'!AT65)</f>
        <v/>
      </c>
      <c r="O1869" s="606" t="str">
        <f>IF('statement of marks'!AU65="","",'statement of marks'!AU65)</f>
        <v/>
      </c>
      <c r="P1869" s="277" t="str">
        <f>IF('statement of marks'!AV65="","",'statement of marks'!AV65)</f>
        <v/>
      </c>
      <c r="Q1869" s="275" t="str">
        <f>IF('statement of marks'!AW65="","",'statement of marks'!AW65)</f>
        <v/>
      </c>
      <c r="R1869" s="275" t="str">
        <f>IF('statement of marks'!AX65="","",'statement of marks'!AX65)</f>
        <v/>
      </c>
      <c r="S1869" s="606" t="str">
        <f>IF('statement of marks'!AY65="","",'statement of marks'!AY65)</f>
        <v/>
      </c>
      <c r="T1869" s="578" t="str">
        <f>IF('statement of marks'!AZ65="","",'statement of marks'!AZ65)</f>
        <v/>
      </c>
      <c r="U1869" s="578" t="str">
        <f>IF('statement of marks'!BA65="","",'statement of marks'!BA65)</f>
        <v/>
      </c>
      <c r="V1869" s="612" t="str">
        <f>IF('statement of marks'!BB65="","",'statement of marks'!BB65)</f>
        <v/>
      </c>
    </row>
    <row r="1870" spans="1:22" ht="16" customHeight="1">
      <c r="A1870" s="598"/>
      <c r="B1870" s="1114" t="str">
        <f>IF('statement of marks'!BE65="s","laLd`r",IF('statement of marks'!BE65="u","mnwZ",IF('statement of marks'!BE65="g","xqtjkrh",IF('statement of marks'!BE65="p","iatkch",IF('statement of marks'!BE65="sd","fla/kh","r`rh; Hkk""kk")))))</f>
        <v>r`rh; Hkk"kk</v>
      </c>
      <c r="C1870" s="1115"/>
      <c r="D1870" s="275" t="str">
        <f>IF('statement of marks'!BF65="","",'statement of marks'!BF65)</f>
        <v/>
      </c>
      <c r="E1870" s="275" t="str">
        <f>IF('statement of marks'!BG65="","",'statement of marks'!BG65)</f>
        <v/>
      </c>
      <c r="F1870" s="606" t="str">
        <f>IF('statement of marks'!BH65="","",'statement of marks'!BH65)</f>
        <v/>
      </c>
      <c r="G1870" s="275" t="str">
        <f>IF('statement of marks'!BI65="","",'statement of marks'!BI65)</f>
        <v/>
      </c>
      <c r="H1870" s="275" t="str">
        <f>IF('statement of marks'!BJ65="","",'statement of marks'!BJ65)</f>
        <v/>
      </c>
      <c r="I1870" s="606" t="str">
        <f>IF('statement of marks'!BK65="","",'statement of marks'!BK65)</f>
        <v/>
      </c>
      <c r="J1870" s="275" t="str">
        <f>IF('statement of marks'!BL65="","",'statement of marks'!BL65)</f>
        <v/>
      </c>
      <c r="K1870" s="275" t="str">
        <f>IF('statement of marks'!BM65="","",'statement of marks'!BM65)</f>
        <v/>
      </c>
      <c r="L1870" s="606" t="str">
        <f>IF('statement of marks'!BN65="","",'statement of marks'!BN65)</f>
        <v/>
      </c>
      <c r="M1870" s="275" t="str">
        <f>IF('statement of marks'!BP65="","",'statement of marks'!BP65)</f>
        <v/>
      </c>
      <c r="N1870" s="275" t="str">
        <f>IF('statement of marks'!BQ65="","",'statement of marks'!BQ65)</f>
        <v/>
      </c>
      <c r="O1870" s="606" t="str">
        <f>IF('statement of marks'!BR65="","",'statement of marks'!BR65)</f>
        <v/>
      </c>
      <c r="P1870" s="277" t="str">
        <f>IF('statement of marks'!BS65="","",'statement of marks'!BS65)</f>
        <v/>
      </c>
      <c r="Q1870" s="275" t="str">
        <f>IF('statement of marks'!BT65="","",'statement of marks'!BT65)</f>
        <v/>
      </c>
      <c r="R1870" s="275" t="str">
        <f>IF('statement of marks'!BU65="","",'statement of marks'!BU65)</f>
        <v/>
      </c>
      <c r="S1870" s="606" t="str">
        <f>IF('statement of marks'!BV65="","",'statement of marks'!BV65)</f>
        <v/>
      </c>
      <c r="T1870" s="578" t="str">
        <f>IF('statement of marks'!BW65="","",'statement of marks'!BW65)</f>
        <v/>
      </c>
      <c r="U1870" s="578" t="str">
        <f>IF('statement of marks'!BX65="","",'statement of marks'!BX65)</f>
        <v/>
      </c>
      <c r="V1870" s="612" t="str">
        <f>IF('statement of marks'!BY65="","",'statement of marks'!BY65)</f>
        <v/>
      </c>
    </row>
    <row r="1871" spans="1:22" ht="16" customHeight="1">
      <c r="A1871" s="598"/>
      <c r="B1871" s="1114" t="str">
        <f>IF('statement of marks'!$CB$3="","",'statement of marks'!$CB$3)</f>
        <v>xf.kr</v>
      </c>
      <c r="C1871" s="1115"/>
      <c r="D1871" s="275" t="str">
        <f>IF('statement of marks'!CB65="","",'statement of marks'!CB65)</f>
        <v/>
      </c>
      <c r="E1871" s="275" t="str">
        <f>IF('statement of marks'!CC65="","",'statement of marks'!CC65)</f>
        <v/>
      </c>
      <c r="F1871" s="606" t="str">
        <f>IF('statement of marks'!CD65="","",'statement of marks'!CD65)</f>
        <v/>
      </c>
      <c r="G1871" s="275" t="str">
        <f>IF('statement of marks'!CE65="","",'statement of marks'!CE65)</f>
        <v/>
      </c>
      <c r="H1871" s="275" t="str">
        <f>IF('statement of marks'!CF65="","",'statement of marks'!CF65)</f>
        <v/>
      </c>
      <c r="I1871" s="606" t="str">
        <f>IF('statement of marks'!CG65="","",'statement of marks'!CG65)</f>
        <v/>
      </c>
      <c r="J1871" s="275" t="str">
        <f>IF('statement of marks'!CH65="","",'statement of marks'!CH65)</f>
        <v/>
      </c>
      <c r="K1871" s="275" t="str">
        <f>IF('statement of marks'!CI65="","",'statement of marks'!CI65)</f>
        <v/>
      </c>
      <c r="L1871" s="606" t="str">
        <f>IF('statement of marks'!CJ65="","",'statement of marks'!CJ65)</f>
        <v/>
      </c>
      <c r="M1871" s="275" t="str">
        <f>IF('statement of marks'!CL65="","",'statement of marks'!CL65)</f>
        <v/>
      </c>
      <c r="N1871" s="275" t="str">
        <f>IF('statement of marks'!CM65="","",'statement of marks'!CM65)</f>
        <v/>
      </c>
      <c r="O1871" s="606" t="str">
        <f>IF('statement of marks'!CN65="","",'statement of marks'!CN65)</f>
        <v/>
      </c>
      <c r="P1871" s="277" t="str">
        <f>IF('statement of marks'!CO65="","",'statement of marks'!CO65)</f>
        <v/>
      </c>
      <c r="Q1871" s="275" t="str">
        <f>IF('statement of marks'!CP65="","",'statement of marks'!CP65)</f>
        <v/>
      </c>
      <c r="R1871" s="275" t="str">
        <f>IF('statement of marks'!CQ65="","",'statement of marks'!CQ65)</f>
        <v/>
      </c>
      <c r="S1871" s="606" t="str">
        <f>IF('statement of marks'!CR65="","",'statement of marks'!CR65)</f>
        <v/>
      </c>
      <c r="T1871" s="578" t="str">
        <f>IF('statement of marks'!CS65="","",'statement of marks'!CS65)</f>
        <v/>
      </c>
      <c r="U1871" s="578" t="str">
        <f>IF('statement of marks'!CT65="","",'statement of marks'!CT65)</f>
        <v/>
      </c>
      <c r="V1871" s="612" t="str">
        <f>IF('statement of marks'!CU65="","",'statement of marks'!CU65)</f>
        <v/>
      </c>
    </row>
    <row r="1872" spans="1:22" ht="16" customHeight="1">
      <c r="A1872" s="598"/>
      <c r="B1872" s="1114" t="str">
        <f>IF('statement of marks'!$CX$3="","",'statement of marks'!$CX$3)</f>
        <v>foKku</v>
      </c>
      <c r="C1872" s="1115"/>
      <c r="D1872" s="275" t="str">
        <f>IF('statement of marks'!CX65="","",'statement of marks'!CX65)</f>
        <v/>
      </c>
      <c r="E1872" s="275" t="str">
        <f>IF('statement of marks'!CY65="","",'statement of marks'!CY65)</f>
        <v/>
      </c>
      <c r="F1872" s="606" t="str">
        <f>IF('statement of marks'!CZ65="","",'statement of marks'!CZ65)</f>
        <v/>
      </c>
      <c r="G1872" s="275" t="str">
        <f>IF('statement of marks'!DA65="","",'statement of marks'!DA65)</f>
        <v/>
      </c>
      <c r="H1872" s="275" t="str">
        <f>IF('statement of marks'!DB65="","",'statement of marks'!DB65)</f>
        <v/>
      </c>
      <c r="I1872" s="606" t="str">
        <f>IF('statement of marks'!DC65="","",'statement of marks'!DC65)</f>
        <v/>
      </c>
      <c r="J1872" s="275" t="str">
        <f>IF('statement of marks'!DD65="","",'statement of marks'!DD65)</f>
        <v/>
      </c>
      <c r="K1872" s="275" t="str">
        <f>IF('statement of marks'!DE65="","",'statement of marks'!DE65)</f>
        <v/>
      </c>
      <c r="L1872" s="606" t="str">
        <f>IF('statement of marks'!DF65="","",'statement of marks'!DF65)</f>
        <v/>
      </c>
      <c r="M1872" s="275" t="str">
        <f>IF('statement of marks'!DH65="","",'statement of marks'!DH65)</f>
        <v/>
      </c>
      <c r="N1872" s="275" t="str">
        <f>IF('statement of marks'!DI65="","",'statement of marks'!DI65)</f>
        <v/>
      </c>
      <c r="O1872" s="606" t="str">
        <f>IF('statement of marks'!DJ65="","",'statement of marks'!DJ65)</f>
        <v/>
      </c>
      <c r="P1872" s="277" t="str">
        <f>IF('statement of marks'!DK65="","",'statement of marks'!DK65)</f>
        <v/>
      </c>
      <c r="Q1872" s="275" t="str">
        <f>IF('statement of marks'!DL65="","",'statement of marks'!DL65)</f>
        <v/>
      </c>
      <c r="R1872" s="275" t="str">
        <f>IF('statement of marks'!DM65="","",'statement of marks'!DM65)</f>
        <v/>
      </c>
      <c r="S1872" s="606" t="str">
        <f>IF('statement of marks'!DN65="","",'statement of marks'!DN65)</f>
        <v/>
      </c>
      <c r="T1872" s="578" t="str">
        <f>IF('statement of marks'!DO65="","",'statement of marks'!DO65)</f>
        <v/>
      </c>
      <c r="U1872" s="578" t="str">
        <f>IF('statement of marks'!DP65="","",'statement of marks'!DP65)</f>
        <v/>
      </c>
      <c r="V1872" s="612" t="str">
        <f>IF('statement of marks'!DQ65="","",'statement of marks'!DQ65)</f>
        <v/>
      </c>
    </row>
    <row r="1873" spans="1:22" ht="16" customHeight="1">
      <c r="A1873" s="598"/>
      <c r="B1873" s="1114" t="str">
        <f>IF('statement of marks'!$DT$3="","",'statement of marks'!$DT$3)</f>
        <v>lkekftd foKku</v>
      </c>
      <c r="C1873" s="1115"/>
      <c r="D1873" s="275" t="str">
        <f>IF('statement of marks'!DT65="","",'statement of marks'!DT65)</f>
        <v/>
      </c>
      <c r="E1873" s="275" t="str">
        <f>IF('statement of marks'!DU65="","",'statement of marks'!DU65)</f>
        <v/>
      </c>
      <c r="F1873" s="606" t="str">
        <f>IF('statement of marks'!DV65="","",'statement of marks'!DV65)</f>
        <v/>
      </c>
      <c r="G1873" s="275" t="str">
        <f>IF('statement of marks'!DW65="","",'statement of marks'!DW65)</f>
        <v/>
      </c>
      <c r="H1873" s="275" t="str">
        <f>IF('statement of marks'!DX65="","",'statement of marks'!DX65)</f>
        <v/>
      </c>
      <c r="I1873" s="606" t="str">
        <f>IF('statement of marks'!DY65="","",'statement of marks'!DY65)</f>
        <v/>
      </c>
      <c r="J1873" s="275" t="str">
        <f>IF('statement of marks'!DZ65="","",'statement of marks'!DZ65)</f>
        <v/>
      </c>
      <c r="K1873" s="275" t="str">
        <f>IF('statement of marks'!EA65="","",'statement of marks'!EA65)</f>
        <v/>
      </c>
      <c r="L1873" s="606" t="str">
        <f>IF('statement of marks'!EB65="","",'statement of marks'!EB65)</f>
        <v/>
      </c>
      <c r="M1873" s="275" t="str">
        <f>IF('statement of marks'!ED65="","",'statement of marks'!ED65)</f>
        <v/>
      </c>
      <c r="N1873" s="275" t="str">
        <f>IF('statement of marks'!EE65="","",'statement of marks'!EE65)</f>
        <v/>
      </c>
      <c r="O1873" s="606" t="str">
        <f>IF('statement of marks'!EF65="","",'statement of marks'!EF65)</f>
        <v/>
      </c>
      <c r="P1873" s="277" t="str">
        <f>IF('statement of marks'!EG65="","",'statement of marks'!EG65)</f>
        <v/>
      </c>
      <c r="Q1873" s="275" t="str">
        <f>IF('statement of marks'!EH65="","",'statement of marks'!EH65)</f>
        <v/>
      </c>
      <c r="R1873" s="275" t="str">
        <f>IF('statement of marks'!EI65="","",'statement of marks'!EI65)</f>
        <v/>
      </c>
      <c r="S1873" s="606" t="str">
        <f>IF('statement of marks'!EJ65="","",'statement of marks'!EJ65)</f>
        <v/>
      </c>
      <c r="T1873" s="578" t="str">
        <f>IF('statement of marks'!EK65="","",'statement of marks'!EK65)</f>
        <v/>
      </c>
      <c r="U1873" s="578" t="str">
        <f>IF('statement of marks'!EL65="","",'statement of marks'!EL65)</f>
        <v/>
      </c>
      <c r="V1873" s="612" t="str">
        <f>IF('statement of marks'!EM65="","",'statement of marks'!EM65)</f>
        <v/>
      </c>
    </row>
    <row r="1874" spans="1:22" ht="16" customHeight="1">
      <c r="A1874" s="598"/>
      <c r="B1874" s="1117" t="s">
        <v>271</v>
      </c>
      <c r="C1874" s="1118"/>
      <c r="D1874" s="1081" t="s">
        <v>1</v>
      </c>
      <c r="E1874" s="1081"/>
      <c r="F1874" s="1081"/>
      <c r="G1874" s="1081" t="s">
        <v>21</v>
      </c>
      <c r="H1874" s="1081"/>
      <c r="I1874" s="1081"/>
      <c r="J1874" s="1081" t="s">
        <v>272</v>
      </c>
      <c r="K1874" s="1081"/>
      <c r="L1874" s="1081"/>
      <c r="M1874" s="1081" t="s">
        <v>68</v>
      </c>
      <c r="N1874" s="1081"/>
      <c r="O1874" s="1081"/>
      <c r="P1874" s="1081" t="s">
        <v>463</v>
      </c>
      <c r="Q1874" s="1081"/>
      <c r="R1874" s="1081"/>
      <c r="S1874" s="609"/>
      <c r="T1874" s="1187" t="s">
        <v>458</v>
      </c>
      <c r="U1874" s="1188"/>
      <c r="V1874" s="1189"/>
    </row>
    <row r="1875" spans="1:22" ht="16" customHeight="1">
      <c r="A1875" s="599"/>
      <c r="B1875" s="1175" t="s">
        <v>3</v>
      </c>
      <c r="C1875" s="1176"/>
      <c r="D1875" s="1177">
        <f>IF('statement of marks'!EP$6="","",'statement of marks'!EP$6)</f>
        <v>20</v>
      </c>
      <c r="E1875" s="1177"/>
      <c r="F1875" s="1177"/>
      <c r="G1875" s="1177">
        <f>IF('statement of marks'!EQ$6="","",'statement of marks'!EQ$6)</f>
        <v>20</v>
      </c>
      <c r="H1875" s="1177"/>
      <c r="I1875" s="1177"/>
      <c r="J1875" s="1177">
        <f>IF('statement of marks'!ES$6="","",'statement of marks'!ES$6)</f>
        <v>20</v>
      </c>
      <c r="K1875" s="1177"/>
      <c r="L1875" s="1177"/>
      <c r="M1875" s="1177">
        <f>IF('statement of marks'!ER$6="","",'statement of marks'!ER$6)</f>
        <v>20</v>
      </c>
      <c r="N1875" s="1177"/>
      <c r="O1875" s="1177"/>
      <c r="P1875" s="1177">
        <f>IF('statement of marks'!ET$6="","",'statement of marks'!ET$6)</f>
        <v>20</v>
      </c>
      <c r="Q1875" s="1177"/>
      <c r="R1875" s="1177"/>
      <c r="S1875" s="610" t="str">
        <f>IF('statement of marks'!FE$6="","",'statement of marks'!EX$6)</f>
        <v/>
      </c>
      <c r="T1875" s="615">
        <f>IF('statement of marks'!EU$6="","",'statement of marks'!EU$6)</f>
        <v>100</v>
      </c>
      <c r="U1875" s="616" t="s">
        <v>5</v>
      </c>
      <c r="V1875" s="617" t="s">
        <v>464</v>
      </c>
    </row>
    <row r="1876" spans="1:22" ht="16" customHeight="1">
      <c r="A1876" s="598"/>
      <c r="B1876" s="1114" t="str">
        <f>IF('statement of marks'!$EP$3="","",'statement of marks'!$EP$3)</f>
        <v>dk;kZuqHko</v>
      </c>
      <c r="C1876" s="1115"/>
      <c r="D1876" s="1103" t="str">
        <f>IF('statement of marks'!EP65="","",'statement of marks'!EP65)</f>
        <v/>
      </c>
      <c r="E1876" s="1103"/>
      <c r="F1876" s="1103"/>
      <c r="G1876" s="1103" t="str">
        <f>IF('statement of marks'!EQ65="","",'statement of marks'!EQ65)</f>
        <v/>
      </c>
      <c r="H1876" s="1103"/>
      <c r="I1876" s="1103"/>
      <c r="J1876" s="1103" t="str">
        <f>IF('statement of marks'!ES65="","",'statement of marks'!ES65)</f>
        <v/>
      </c>
      <c r="K1876" s="1103"/>
      <c r="L1876" s="1103"/>
      <c r="M1876" s="1103" t="str">
        <f>IF('statement of marks'!ER65="","",'statement of marks'!ER65)</f>
        <v/>
      </c>
      <c r="N1876" s="1103"/>
      <c r="O1876" s="1103"/>
      <c r="P1876" s="1103" t="str">
        <f>IF('statement of marks'!ET65="","",'statement of marks'!ET65)</f>
        <v/>
      </c>
      <c r="Q1876" s="1103"/>
      <c r="R1876" s="1103"/>
      <c r="S1876" s="611"/>
      <c r="T1876" s="613" t="str">
        <f>IF('statement of marks'!EU65="","",'statement of marks'!EU65)</f>
        <v/>
      </c>
      <c r="U1876" s="613" t="str">
        <f>IF('statement of marks'!EV65="","",'statement of marks'!EV65)</f>
        <v/>
      </c>
      <c r="V1876" s="614" t="str">
        <f>IF('statement of marks'!EW65="","",'statement of marks'!EW65)</f>
        <v/>
      </c>
    </row>
    <row r="1877" spans="1:22" ht="16" customHeight="1">
      <c r="A1877" s="598"/>
      <c r="B1877" s="1112" t="str">
        <f>IF('statement of marks'!$EZ$3="","",'statement of marks'!$EZ$3)</f>
        <v>dyk f'k{kk</v>
      </c>
      <c r="C1877" s="1113"/>
      <c r="D1877" s="1103" t="str">
        <f>IF('statement of marks'!EZ65="","",'statement of marks'!EZ65)</f>
        <v/>
      </c>
      <c r="E1877" s="1103"/>
      <c r="F1877" s="1103"/>
      <c r="G1877" s="1103" t="str">
        <f>IF('statement of marks'!FA65="","",'statement of marks'!FA65)</f>
        <v/>
      </c>
      <c r="H1877" s="1103"/>
      <c r="I1877" s="1103"/>
      <c r="J1877" s="1103" t="str">
        <f>IF('statement of marks'!FC65="","",'statement of marks'!FC65)</f>
        <v/>
      </c>
      <c r="K1877" s="1103"/>
      <c r="L1877" s="1103"/>
      <c r="M1877" s="1103" t="str">
        <f>IF('statement of marks'!FB65="","",'statement of marks'!FB65)</f>
        <v/>
      </c>
      <c r="N1877" s="1103"/>
      <c r="O1877" s="1103"/>
      <c r="P1877" s="1103" t="str">
        <f>IF('statement of marks'!FD65="","",'statement of marks'!FD65)</f>
        <v/>
      </c>
      <c r="Q1877" s="1103"/>
      <c r="R1877" s="1103"/>
      <c r="S1877" s="611"/>
      <c r="T1877" s="613" t="str">
        <f>IF('statement of marks'!FE65="","",'statement of marks'!FE65)</f>
        <v/>
      </c>
      <c r="U1877" s="613" t="str">
        <f>IF('statement of marks'!FF65="","",'statement of marks'!FF65)</f>
        <v/>
      </c>
      <c r="V1877" s="614" t="str">
        <f>IF('statement of marks'!FG65="","",'statement of marks'!FG65)</f>
        <v/>
      </c>
    </row>
    <row r="1878" spans="1:22" ht="16" customHeight="1">
      <c r="A1878" s="598"/>
      <c r="B1878" s="1109" t="str">
        <f>IF('statement of marks'!$FJ$3="","",'statement of marks'!$FJ$3)</f>
        <v>LokLF; ,oe~ 'kkjhfjd f'k{kk</v>
      </c>
      <c r="C1878" s="1110"/>
      <c r="D1878" s="1103" t="str">
        <f>IF('statement of marks'!FJ65="","",'statement of marks'!FJ65)</f>
        <v/>
      </c>
      <c r="E1878" s="1103"/>
      <c r="F1878" s="1103"/>
      <c r="G1878" s="1103" t="str">
        <f>IF('statement of marks'!FK65="","",'statement of marks'!FK65)</f>
        <v/>
      </c>
      <c r="H1878" s="1103"/>
      <c r="I1878" s="1103"/>
      <c r="J1878" s="1103" t="str">
        <f>IF('statement of marks'!FM65="","",'statement of marks'!FM65)</f>
        <v/>
      </c>
      <c r="K1878" s="1103"/>
      <c r="L1878" s="1103"/>
      <c r="M1878" s="1103" t="str">
        <f>IF('statement of marks'!FL65="","",'statement of marks'!FL65)</f>
        <v/>
      </c>
      <c r="N1878" s="1103"/>
      <c r="O1878" s="1103"/>
      <c r="P1878" s="1103" t="str">
        <f>IF('statement of marks'!FN65="","",'statement of marks'!FN65)</f>
        <v/>
      </c>
      <c r="Q1878" s="1103"/>
      <c r="R1878" s="1103"/>
      <c r="S1878" s="611"/>
      <c r="T1878" s="613" t="str">
        <f>IF('statement of marks'!FO65="","",'statement of marks'!FO65)</f>
        <v/>
      </c>
      <c r="U1878" s="613" t="str">
        <f>IF('statement of marks'!FP65="","",'statement of marks'!FP65)</f>
        <v/>
      </c>
      <c r="V1878" s="614" t="str">
        <f>IF('statement of marks'!FQ65="","",'statement of marks'!FQ65)</f>
        <v/>
      </c>
    </row>
    <row r="1879" spans="1:22" ht="16" customHeight="1">
      <c r="A1879" s="598"/>
      <c r="B1879" s="1104" t="s">
        <v>273</v>
      </c>
      <c r="C1879" s="1105"/>
      <c r="D1879" s="1213" t="str">
        <f>details!$DZ$3</f>
        <v>vxLr rd</v>
      </c>
      <c r="E1879" s="1213"/>
      <c r="F1879" s="1213"/>
      <c r="G1879" s="1213" t="str">
        <f>details!$ED$3</f>
        <v>vDVwcj rd</v>
      </c>
      <c r="H1879" s="1213"/>
      <c r="I1879" s="1213"/>
      <c r="J1879" s="1213" t="str">
        <f>details!$EL$3</f>
        <v>Qjojh rd</v>
      </c>
      <c r="K1879" s="1213"/>
      <c r="L1879" s="1213"/>
      <c r="M1879" s="1213" t="str">
        <f>details!$EH$3</f>
        <v>fnlEcj rd</v>
      </c>
      <c r="N1879" s="1213"/>
      <c r="O1879" s="1213"/>
      <c r="P1879" s="1213" t="str">
        <f>details!$EP$3</f>
        <v>loZ ;ksx</v>
      </c>
      <c r="Q1879" s="1213"/>
      <c r="R1879" s="1213"/>
      <c r="S1879" s="1222" t="s">
        <v>475</v>
      </c>
      <c r="T1879" s="1223"/>
      <c r="U1879" s="1223"/>
      <c r="V1879" s="1224"/>
    </row>
    <row r="1880" spans="1:22" ht="16" customHeight="1">
      <c r="A1880" s="598"/>
      <c r="B1880" s="1100" t="s">
        <v>99</v>
      </c>
      <c r="C1880" s="1101"/>
      <c r="D1880" s="1102" t="str">
        <f>IF(details!EA65="","",details!EA65)</f>
        <v/>
      </c>
      <c r="E1880" s="1102"/>
      <c r="F1880" s="1102"/>
      <c r="G1880" s="1102" t="str">
        <f>IF(details!EE65="","",details!EE65)</f>
        <v/>
      </c>
      <c r="H1880" s="1102"/>
      <c r="I1880" s="1102"/>
      <c r="J1880" s="1102" t="str">
        <f>IF(details!EM65="","",details!EM65)</f>
        <v/>
      </c>
      <c r="K1880" s="1102"/>
      <c r="L1880" s="1102"/>
      <c r="M1880" s="1102" t="str">
        <f>IF(details!EI65="","",details!EI65)</f>
        <v/>
      </c>
      <c r="N1880" s="1102"/>
      <c r="O1880" s="1102"/>
      <c r="P1880" s="1102" t="str">
        <f>IF(details!EQ65="","",details!EQ65)</f>
        <v/>
      </c>
      <c r="Q1880" s="1102"/>
      <c r="R1880" s="1102"/>
      <c r="S1880" s="1225">
        <v>41757</v>
      </c>
      <c r="T1880" s="1226"/>
      <c r="U1880" s="1226"/>
      <c r="V1880" s="1227"/>
    </row>
    <row r="1881" spans="1:22" ht="16" customHeight="1">
      <c r="A1881" s="598"/>
      <c r="B1881" s="1094" t="s">
        <v>15</v>
      </c>
      <c r="C1881" s="1095"/>
      <c r="D1881" s="1096" t="str">
        <f>IF(details!DZ65="","",details!DZ65)</f>
        <v/>
      </c>
      <c r="E1881" s="1096"/>
      <c r="F1881" s="1096"/>
      <c r="G1881" s="1096" t="str">
        <f>IF(details!ED65="","",details!ED65)</f>
        <v/>
      </c>
      <c r="H1881" s="1096"/>
      <c r="I1881" s="1096"/>
      <c r="J1881" s="1096" t="str">
        <f>IF(details!EL65="","",details!EL65)</f>
        <v/>
      </c>
      <c r="K1881" s="1096"/>
      <c r="L1881" s="1096"/>
      <c r="M1881" s="1096" t="str">
        <f>IF(details!EH65="","",details!EH65)</f>
        <v/>
      </c>
      <c r="N1881" s="1096"/>
      <c r="O1881" s="1096"/>
      <c r="P1881" s="1096" t="str">
        <f>IF(details!EP65="","",details!EP65)</f>
        <v/>
      </c>
      <c r="Q1881" s="1096"/>
      <c r="R1881" s="1096"/>
      <c r="S1881" s="1228"/>
      <c r="T1881" s="1229"/>
      <c r="U1881" s="1229"/>
      <c r="V1881" s="1230"/>
    </row>
    <row r="1882" spans="1:22" ht="16" customHeight="1">
      <c r="A1882" s="1206"/>
      <c r="B1882" s="1207" t="s">
        <v>473</v>
      </c>
      <c r="C1882" s="1208"/>
      <c r="D1882" s="1209" t="s">
        <v>3</v>
      </c>
      <c r="E1882" s="1209"/>
      <c r="F1882" s="1209"/>
      <c r="G1882" s="1209" t="s">
        <v>389</v>
      </c>
      <c r="H1882" s="1209"/>
      <c r="I1882" s="1209"/>
      <c r="J1882" s="1209" t="s">
        <v>5</v>
      </c>
      <c r="K1882" s="1209"/>
      <c r="L1882" s="1209"/>
      <c r="M1882" s="1209" t="s">
        <v>465</v>
      </c>
      <c r="N1882" s="1209"/>
      <c r="O1882" s="1209"/>
      <c r="P1882" s="1210" t="s">
        <v>306</v>
      </c>
      <c r="Q1882" s="1210"/>
      <c r="R1882" s="1210"/>
      <c r="S1882" s="1209" t="s">
        <v>473</v>
      </c>
      <c r="T1882" s="1209"/>
      <c r="U1882" s="1209"/>
      <c r="V1882" s="1211"/>
    </row>
    <row r="1883" spans="1:22" ht="16" customHeight="1">
      <c r="A1883" s="1206"/>
      <c r="B1883" s="1207"/>
      <c r="C1883" s="1208"/>
      <c r="D1883" s="1212" t="str">
        <f>'statement of marks'!HE65</f>
        <v/>
      </c>
      <c r="E1883" s="1212"/>
      <c r="F1883" s="1212"/>
      <c r="G1883" s="1212" t="str">
        <f>'statement of marks'!HF65</f>
        <v/>
      </c>
      <c r="H1883" s="1212"/>
      <c r="I1883" s="1212"/>
      <c r="J1883" s="1212" t="str">
        <f>'statement of marks'!HG65</f>
        <v/>
      </c>
      <c r="K1883" s="1212"/>
      <c r="L1883" s="1212"/>
      <c r="M1883" s="1212" t="str">
        <f>'statement of marks'!HJ65</f>
        <v/>
      </c>
      <c r="N1883" s="1212"/>
      <c r="O1883" s="1212"/>
      <c r="P1883" s="1212" t="str">
        <f>'statement of marks'!HI65</f>
        <v/>
      </c>
      <c r="Q1883" s="1212"/>
      <c r="R1883" s="1212"/>
      <c r="S1883" s="1209" t="str">
        <f>'statement of marks'!HD65</f>
        <v/>
      </c>
      <c r="T1883" s="1209"/>
      <c r="U1883" s="1209"/>
      <c r="V1883" s="1211"/>
    </row>
    <row r="1884" spans="1:22" ht="16" customHeight="1">
      <c r="A1884" s="598"/>
      <c r="B1884" s="1089" t="s">
        <v>100</v>
      </c>
      <c r="C1884" s="1090"/>
      <c r="D1884" s="1081"/>
      <c r="E1884" s="1081"/>
      <c r="F1884" s="1081"/>
      <c r="G1884" s="1081"/>
      <c r="H1884" s="1081"/>
      <c r="I1884" s="1081"/>
      <c r="J1884" s="1081"/>
      <c r="K1884" s="1081"/>
      <c r="L1884" s="1081"/>
      <c r="M1884" s="1081"/>
      <c r="N1884" s="1081"/>
      <c r="O1884" s="1081"/>
      <c r="P1884" s="1081"/>
      <c r="Q1884" s="1081"/>
      <c r="R1884" s="1081"/>
      <c r="S1884" s="1081"/>
      <c r="T1884" s="1081"/>
      <c r="U1884" s="1081"/>
      <c r="V1884" s="1205"/>
    </row>
    <row r="1885" spans="1:22" ht="16" customHeight="1">
      <c r="A1885" s="598"/>
      <c r="B1885" s="1087" t="s">
        <v>80</v>
      </c>
      <c r="C1885" s="1088"/>
      <c r="D1885" s="1081"/>
      <c r="E1885" s="1081"/>
      <c r="F1885" s="1081"/>
      <c r="G1885" s="1081"/>
      <c r="H1885" s="1081"/>
      <c r="I1885" s="1081"/>
      <c r="J1885" s="1081"/>
      <c r="K1885" s="1081"/>
      <c r="L1885" s="1081"/>
      <c r="M1885" s="1081"/>
      <c r="N1885" s="1081"/>
      <c r="O1885" s="1081"/>
      <c r="P1885" s="1081"/>
      <c r="Q1885" s="1081"/>
      <c r="R1885" s="1081"/>
      <c r="S1885" s="1081"/>
      <c r="T1885" s="1081"/>
      <c r="U1885" s="1081"/>
      <c r="V1885" s="1205"/>
    </row>
    <row r="1886" spans="1:22" ht="16" customHeight="1">
      <c r="A1886" s="598"/>
      <c r="B1886" s="1089" t="s">
        <v>466</v>
      </c>
      <c r="C1886" s="1090"/>
      <c r="D1886" s="1081"/>
      <c r="E1886" s="1081"/>
      <c r="F1886" s="1081"/>
      <c r="G1886" s="1081"/>
      <c r="H1886" s="1081"/>
      <c r="I1886" s="1081"/>
      <c r="J1886" s="1081"/>
      <c r="K1886" s="1081"/>
      <c r="L1886" s="1081"/>
      <c r="M1886" s="1081"/>
      <c r="N1886" s="1081"/>
      <c r="O1886" s="1081"/>
      <c r="P1886" s="1081" t="s">
        <v>466</v>
      </c>
      <c r="Q1886" s="1081"/>
      <c r="R1886" s="1081"/>
      <c r="S1886" s="1081"/>
      <c r="T1886" s="1081"/>
      <c r="U1886" s="1081"/>
      <c r="V1886" s="1205"/>
    </row>
    <row r="1887" spans="1:22" ht="16" customHeight="1">
      <c r="A1887" s="598"/>
      <c r="B1887" s="1085" t="s">
        <v>101</v>
      </c>
      <c r="C1887" s="1086"/>
      <c r="D1887" s="1081"/>
      <c r="E1887" s="1081"/>
      <c r="F1887" s="1081"/>
      <c r="G1887" s="1081"/>
      <c r="H1887" s="1081"/>
      <c r="I1887" s="1081"/>
      <c r="J1887" s="1081"/>
      <c r="K1887" s="1081"/>
      <c r="L1887" s="1081"/>
      <c r="M1887" s="1081"/>
      <c r="N1887" s="1081"/>
      <c r="O1887" s="1081"/>
      <c r="P1887" s="1081"/>
      <c r="Q1887" s="1081"/>
      <c r="R1887" s="1081"/>
      <c r="S1887" s="1198" t="s">
        <v>101</v>
      </c>
      <c r="T1887" s="1198"/>
      <c r="U1887" s="1198"/>
      <c r="V1887" s="1199"/>
    </row>
    <row r="1888" spans="1:22" ht="16" customHeight="1" thickBot="1">
      <c r="A1888" s="600"/>
      <c r="B1888" s="1200" t="s">
        <v>102</v>
      </c>
      <c r="C1888" s="1201"/>
      <c r="D1888" s="1202"/>
      <c r="E1888" s="1202"/>
      <c r="F1888" s="1202"/>
      <c r="G1888" s="1202"/>
      <c r="H1888" s="1202"/>
      <c r="I1888" s="1202"/>
      <c r="J1888" s="1202"/>
      <c r="K1888" s="1202"/>
      <c r="L1888" s="1202"/>
      <c r="M1888" s="1202"/>
      <c r="N1888" s="1202"/>
      <c r="O1888" s="1202"/>
      <c r="P1888" s="1202"/>
      <c r="Q1888" s="1202"/>
      <c r="R1888" s="1202"/>
      <c r="S1888" s="1203" t="s">
        <v>163</v>
      </c>
      <c r="T1888" s="1203"/>
      <c r="U1888" s="1203"/>
      <c r="V1888" s="1204"/>
    </row>
    <row r="1889" spans="1:22" ht="16" customHeight="1">
      <c r="A1889" s="597"/>
      <c r="B1889" s="1216" t="s">
        <v>47</v>
      </c>
      <c r="C1889" s="1217"/>
      <c r="D1889" s="1217"/>
      <c r="E1889" s="1217"/>
      <c r="F1889" s="1217"/>
      <c r="G1889" s="1217"/>
      <c r="H1889" s="1217"/>
      <c r="I1889" s="1217"/>
      <c r="J1889" s="1217"/>
      <c r="K1889" s="1217"/>
      <c r="L1889" s="1217"/>
      <c r="M1889" s="1217"/>
      <c r="N1889" s="1217"/>
      <c r="O1889" s="1217"/>
      <c r="P1889" s="1217"/>
      <c r="Q1889" s="1217"/>
      <c r="R1889" s="1217"/>
      <c r="S1889" s="1217"/>
      <c r="T1889" s="1217"/>
      <c r="U1889" s="1217"/>
      <c r="V1889" s="1218"/>
    </row>
    <row r="1890" spans="1:22" ht="16" customHeight="1">
      <c r="A1890" s="598"/>
      <c r="B1890" s="1219" t="str">
        <f>'statement of marks'!$A$1</f>
        <v>jk- ck- ek/;fed fo|ky; uohu] fuEckgsM+k</v>
      </c>
      <c r="C1890" s="1220"/>
      <c r="D1890" s="1220"/>
      <c r="E1890" s="1220"/>
      <c r="F1890" s="1220"/>
      <c r="G1890" s="1220"/>
      <c r="H1890" s="1220"/>
      <c r="I1890" s="1220"/>
      <c r="J1890" s="1220"/>
      <c r="K1890" s="1220"/>
      <c r="L1890" s="1220"/>
      <c r="M1890" s="1220"/>
      <c r="N1890" s="1220"/>
      <c r="O1890" s="1220"/>
      <c r="P1890" s="1220"/>
      <c r="Q1890" s="1220"/>
      <c r="R1890" s="1220"/>
      <c r="S1890" s="1220"/>
      <c r="T1890" s="1220"/>
      <c r="U1890" s="1220"/>
      <c r="V1890" s="1221"/>
    </row>
    <row r="1891" spans="1:22" ht="16" customHeight="1">
      <c r="A1891" s="598"/>
      <c r="B1891" s="1114" t="s">
        <v>467</v>
      </c>
      <c r="C1891" s="1115"/>
      <c r="D1891" s="1119" t="str">
        <f>'statement of marks'!$H$3</f>
        <v>2015-16</v>
      </c>
      <c r="E1891" s="1119"/>
      <c r="F1891" s="1119"/>
      <c r="G1891" s="1119"/>
      <c r="H1891" s="1119"/>
      <c r="I1891" s="1119"/>
      <c r="J1891" s="1119"/>
      <c r="K1891" s="1119"/>
      <c r="L1891" s="1119"/>
      <c r="M1891" s="1119"/>
      <c r="N1891" s="1119"/>
      <c r="O1891" s="1119"/>
      <c r="P1891" s="1119"/>
      <c r="Q1891" s="1119"/>
      <c r="R1891" s="1119"/>
      <c r="S1891" s="1119"/>
      <c r="T1891" s="1119"/>
      <c r="U1891" s="1119"/>
      <c r="V1891" s="1196"/>
    </row>
    <row r="1892" spans="1:22" ht="16" customHeight="1">
      <c r="A1892" s="598"/>
      <c r="B1892" s="1114" t="s">
        <v>218</v>
      </c>
      <c r="C1892" s="1115"/>
      <c r="D1892" s="1115" t="str">
        <f>IF('statement of marks'!J66="","",'statement of marks'!J66)</f>
        <v/>
      </c>
      <c r="E1892" s="1115"/>
      <c r="F1892" s="1115"/>
      <c r="G1892" s="1115"/>
      <c r="H1892" s="1115"/>
      <c r="I1892" s="1115"/>
      <c r="J1892" s="1115"/>
      <c r="K1892" s="1115"/>
      <c r="L1892" s="1115"/>
      <c r="M1892" s="1115"/>
      <c r="N1892" s="1115"/>
      <c r="O1892" s="1115"/>
      <c r="P1892" s="1115"/>
      <c r="Q1892" s="1115"/>
      <c r="R1892" s="1115"/>
      <c r="S1892" s="1115"/>
      <c r="T1892" s="1115"/>
      <c r="U1892" s="1115"/>
      <c r="V1892" s="1197"/>
    </row>
    <row r="1893" spans="1:22" ht="16" customHeight="1">
      <c r="A1893" s="598"/>
      <c r="B1893" s="1114" t="s">
        <v>219</v>
      </c>
      <c r="C1893" s="1115"/>
      <c r="D1893" s="1115" t="str">
        <f>IF('statement of marks'!K66="","",'statement of marks'!K66)</f>
        <v/>
      </c>
      <c r="E1893" s="1115"/>
      <c r="F1893" s="1115"/>
      <c r="G1893" s="1115"/>
      <c r="H1893" s="1115"/>
      <c r="I1893" s="1115"/>
      <c r="J1893" s="1115"/>
      <c r="K1893" s="1115"/>
      <c r="L1893" s="1115"/>
      <c r="M1893" s="1115"/>
      <c r="N1893" s="1115"/>
      <c r="O1893" s="1115"/>
      <c r="P1893" s="1115"/>
      <c r="Q1893" s="1115"/>
      <c r="R1893" s="1115"/>
      <c r="S1893" s="1115"/>
      <c r="T1893" s="1115"/>
      <c r="U1893" s="1115"/>
      <c r="V1893" s="1197"/>
    </row>
    <row r="1894" spans="1:22" ht="16" customHeight="1">
      <c r="A1894" s="598"/>
      <c r="B1894" s="1114" t="s">
        <v>220</v>
      </c>
      <c r="C1894" s="1115"/>
      <c r="D1894" s="1115" t="str">
        <f>IF('statement of marks'!L66="","",'statement of marks'!L66)</f>
        <v/>
      </c>
      <c r="E1894" s="1115"/>
      <c r="F1894" s="1115"/>
      <c r="G1894" s="1115"/>
      <c r="H1894" s="1115"/>
      <c r="I1894" s="1115"/>
      <c r="J1894" s="1115"/>
      <c r="K1894" s="1115"/>
      <c r="L1894" s="1115"/>
      <c r="M1894" s="1115"/>
      <c r="N1894" s="1115"/>
      <c r="O1894" s="1115"/>
      <c r="P1894" s="1115"/>
      <c r="Q1894" s="1115"/>
      <c r="R1894" s="1115"/>
      <c r="S1894" s="1115"/>
      <c r="T1894" s="1115"/>
      <c r="U1894" s="1115"/>
      <c r="V1894" s="1197"/>
    </row>
    <row r="1895" spans="1:22" ht="16" customHeight="1">
      <c r="A1895" s="598"/>
      <c r="B1895" s="1114" t="s">
        <v>221</v>
      </c>
      <c r="C1895" s="1115"/>
      <c r="D1895" s="1119" t="str">
        <f>'statement of marks'!$G$3</f>
        <v>6 A</v>
      </c>
      <c r="E1895" s="1119"/>
      <c r="F1895" s="1119"/>
      <c r="G1895" s="1115" t="s">
        <v>9</v>
      </c>
      <c r="H1895" s="1115"/>
      <c r="I1895" s="1115"/>
      <c r="J1895" s="1119" t="str">
        <f>IF('statement of marks'!D66="","",'statement of marks'!D66)</f>
        <v/>
      </c>
      <c r="K1895" s="1119"/>
      <c r="L1895" s="1119"/>
      <c r="M1895" s="1115" t="s">
        <v>222</v>
      </c>
      <c r="N1895" s="1115"/>
      <c r="O1895" s="1115"/>
      <c r="P1895" s="1119" t="str">
        <f>IF('statement of marks'!F66="","",'statement of marks'!F66)</f>
        <v/>
      </c>
      <c r="Q1895" s="1119"/>
      <c r="R1895" s="1119"/>
      <c r="S1895" s="1214" t="str">
        <f>IF('statement of marks'!$J$3="","",'statement of marks'!$J$3)</f>
        <v xml:space="preserve">fo|ky; dk Mk;l dksM+ </v>
      </c>
      <c r="T1895" s="1214"/>
      <c r="U1895" s="1214"/>
      <c r="V1895" s="1215"/>
    </row>
    <row r="1896" spans="1:22" ht="16" customHeight="1">
      <c r="A1896" s="598"/>
      <c r="B1896" s="601" t="s">
        <v>0</v>
      </c>
      <c r="C1896" s="602"/>
      <c r="D1896" s="1121" t="str">
        <f>IF('statement of marks'!H66="","",'statement of marks'!H66)</f>
        <v/>
      </c>
      <c r="E1896" s="1121"/>
      <c r="F1896" s="1121"/>
      <c r="G1896" s="1115" t="str">
        <f>IF('statement of marks'!I66="","",'statement of marks'!I66)</f>
        <v/>
      </c>
      <c r="H1896" s="1115"/>
      <c r="I1896" s="1115"/>
      <c r="J1896" s="1115"/>
      <c r="K1896" s="1115"/>
      <c r="L1896" s="1115"/>
      <c r="M1896" s="1115"/>
      <c r="N1896" s="1115"/>
      <c r="O1896" s="1115"/>
      <c r="P1896" s="1115"/>
      <c r="Q1896" s="1115"/>
      <c r="R1896" s="1115"/>
      <c r="S1896" s="1190" t="str">
        <f>IF('statement of marks'!$K$3="","",'statement of marks'!$K$3)</f>
        <v xml:space="preserve">08291009401   </v>
      </c>
      <c r="T1896" s="1190"/>
      <c r="U1896" s="1190"/>
      <c r="V1896" s="1191"/>
    </row>
    <row r="1897" spans="1:22" ht="16" customHeight="1">
      <c r="A1897" s="598"/>
      <c r="B1897" s="561" t="s">
        <v>28</v>
      </c>
      <c r="C1897" s="603" t="s">
        <v>97</v>
      </c>
      <c r="D1897" s="1081" t="s">
        <v>1</v>
      </c>
      <c r="E1897" s="1081"/>
      <c r="F1897" s="1081"/>
      <c r="G1897" s="1081" t="s">
        <v>21</v>
      </c>
      <c r="H1897" s="1081"/>
      <c r="I1897" s="1081"/>
      <c r="J1897" s="1081" t="s">
        <v>68</v>
      </c>
      <c r="K1897" s="1081"/>
      <c r="L1897" s="1081"/>
      <c r="M1897" s="1081" t="s">
        <v>98</v>
      </c>
      <c r="N1897" s="1081"/>
      <c r="O1897" s="1081"/>
      <c r="P1897" s="1192" t="s">
        <v>278</v>
      </c>
      <c r="Q1897" s="1193" t="s">
        <v>459</v>
      </c>
      <c r="R1897" s="1193"/>
      <c r="S1897" s="1193"/>
      <c r="T1897" s="1194" t="s">
        <v>458</v>
      </c>
      <c r="U1897" s="1194"/>
      <c r="V1897" s="1195"/>
    </row>
    <row r="1898" spans="1:22" ht="16" customHeight="1">
      <c r="A1898" s="598"/>
      <c r="B1898" s="561"/>
      <c r="C1898" s="603"/>
      <c r="D1898" s="596" t="s">
        <v>468</v>
      </c>
      <c r="E1898" s="596" t="s">
        <v>469</v>
      </c>
      <c r="F1898" s="604" t="s">
        <v>2</v>
      </c>
      <c r="G1898" s="596" t="s">
        <v>468</v>
      </c>
      <c r="H1898" s="596" t="s">
        <v>469</v>
      </c>
      <c r="I1898" s="604" t="s">
        <v>2</v>
      </c>
      <c r="J1898" s="596" t="s">
        <v>468</v>
      </c>
      <c r="K1898" s="596" t="s">
        <v>469</v>
      </c>
      <c r="L1898" s="604" t="s">
        <v>2</v>
      </c>
      <c r="M1898" s="596" t="s">
        <v>468</v>
      </c>
      <c r="N1898" s="596" t="s">
        <v>469</v>
      </c>
      <c r="O1898" s="604" t="s">
        <v>2</v>
      </c>
      <c r="P1898" s="1192"/>
      <c r="Q1898" s="596" t="s">
        <v>468</v>
      </c>
      <c r="R1898" s="596" t="s">
        <v>469</v>
      </c>
      <c r="S1898" s="608" t="s">
        <v>2</v>
      </c>
      <c r="T1898" s="618" t="s">
        <v>304</v>
      </c>
      <c r="U1898" s="619" t="s">
        <v>5</v>
      </c>
      <c r="V1898" s="620" t="s">
        <v>464</v>
      </c>
    </row>
    <row r="1899" spans="1:22" ht="16" customHeight="1">
      <c r="A1899" s="599"/>
      <c r="B1899" s="1178" t="s">
        <v>3</v>
      </c>
      <c r="C1899" s="1179"/>
      <c r="D1899" s="579">
        <f>IF('statement of marks'!M$6="","",'statement of marks'!M$6)</f>
        <v>5</v>
      </c>
      <c r="E1899" s="579">
        <f>IF('statement of marks'!N$6="","",'statement of marks'!N$6)</f>
        <v>5</v>
      </c>
      <c r="F1899" s="605">
        <f>IF('statement of marks'!O$6="","",'statement of marks'!O$6)</f>
        <v>10</v>
      </c>
      <c r="G1899" s="579">
        <f>IF('statement of marks'!P$6="","",'statement of marks'!P$6)</f>
        <v>5</v>
      </c>
      <c r="H1899" s="579">
        <f>IF('statement of marks'!Q$6="","",'statement of marks'!Q$6)</f>
        <v>5</v>
      </c>
      <c r="I1899" s="605">
        <f>IF('statement of marks'!R$6="","",'statement of marks'!R$6)</f>
        <v>10</v>
      </c>
      <c r="J1899" s="579">
        <f>IF('statement of marks'!S$6="","",'statement of marks'!S$6)</f>
        <v>5</v>
      </c>
      <c r="K1899" s="579">
        <f>IF('statement of marks'!T$6="","",'statement of marks'!T$6)</f>
        <v>5</v>
      </c>
      <c r="L1899" s="605">
        <f>IF('statement of marks'!U$6="","",'statement of marks'!U$6)</f>
        <v>10</v>
      </c>
      <c r="M1899" s="579">
        <f>IF('statement of marks'!W$6="","",'statement of marks'!W$6)</f>
        <v>50</v>
      </c>
      <c r="N1899" s="579">
        <f>IF('statement of marks'!X$6="","",'statement of marks'!X$6)</f>
        <v>20</v>
      </c>
      <c r="O1899" s="605">
        <f>IF('statement of marks'!Y$6="","",'statement of marks'!Y$6)</f>
        <v>70</v>
      </c>
      <c r="P1899" s="580">
        <f>IF('statement of marks'!Z$6="","",'statement of marks'!Z$6)</f>
        <v>100</v>
      </c>
      <c r="Q1899" s="579">
        <f>IF('statement of marks'!AA$6="","",'statement of marks'!AA$6)</f>
        <v>70</v>
      </c>
      <c r="R1899" s="579">
        <f>IF('statement of marks'!AB$6="","",'statement of marks'!AB$6)</f>
        <v>30</v>
      </c>
      <c r="S1899" s="605">
        <f>IF('statement of marks'!AC$6="","",'statement of marks'!AC$6)</f>
        <v>100</v>
      </c>
      <c r="T1899" s="615">
        <f>IF('statement of marks'!AD$6="","",'statement of marks'!AD$6)</f>
        <v>200</v>
      </c>
      <c r="U1899" s="615" t="str">
        <f>IF('statement of marks'!AE$6="","",'statement of marks'!AE$6)</f>
        <v/>
      </c>
      <c r="V1899" s="621" t="str">
        <f>IF('statement of marks'!AF$6="","",'statement of marks'!AF$6)</f>
        <v/>
      </c>
    </row>
    <row r="1900" spans="1:22" ht="16" customHeight="1">
      <c r="A1900" s="598"/>
      <c r="B1900" s="1114" t="str">
        <f>IF('statement of marks'!$M$3="","",'statement of marks'!$M$3)</f>
        <v>fgUnh</v>
      </c>
      <c r="C1900" s="1115"/>
      <c r="D1900" s="275" t="str">
        <f>IF('statement of marks'!M66="","",'statement of marks'!M66)</f>
        <v/>
      </c>
      <c r="E1900" s="275" t="str">
        <f>IF('statement of marks'!N66="","",'statement of marks'!N66)</f>
        <v/>
      </c>
      <c r="F1900" s="606" t="str">
        <f>IF('statement of marks'!O66="","",'statement of marks'!O66)</f>
        <v/>
      </c>
      <c r="G1900" s="275" t="str">
        <f>IF('statement of marks'!P66="","",'statement of marks'!P66)</f>
        <v/>
      </c>
      <c r="H1900" s="275" t="str">
        <f>IF('statement of marks'!Q66="","",'statement of marks'!Q66)</f>
        <v/>
      </c>
      <c r="I1900" s="606" t="str">
        <f>IF('statement of marks'!R66="","",'statement of marks'!R66)</f>
        <v/>
      </c>
      <c r="J1900" s="275" t="str">
        <f>IF('statement of marks'!S66="","",'statement of marks'!S66)</f>
        <v/>
      </c>
      <c r="K1900" s="275" t="str">
        <f>IF('statement of marks'!T66="","",'statement of marks'!T66)</f>
        <v/>
      </c>
      <c r="L1900" s="606" t="str">
        <f>IF('statement of marks'!U66="","",'statement of marks'!U66)</f>
        <v/>
      </c>
      <c r="M1900" s="275" t="str">
        <f>IF('statement of marks'!W66="","",'statement of marks'!W66)</f>
        <v/>
      </c>
      <c r="N1900" s="275" t="str">
        <f>IF('statement of marks'!X66="","",'statement of marks'!X66)</f>
        <v/>
      </c>
      <c r="O1900" s="606" t="str">
        <f>IF('statement of marks'!Y66="","",'statement of marks'!Y66)</f>
        <v/>
      </c>
      <c r="P1900" s="277" t="str">
        <f>IF('statement of marks'!Z66="","",'statement of marks'!Z66)</f>
        <v/>
      </c>
      <c r="Q1900" s="275" t="str">
        <f>IF('statement of marks'!AA66="","",'statement of marks'!AA66)</f>
        <v/>
      </c>
      <c r="R1900" s="275" t="str">
        <f>IF('statement of marks'!AB66="","",'statement of marks'!AB66)</f>
        <v/>
      </c>
      <c r="S1900" s="606" t="str">
        <f>IF('statement of marks'!AC66="","",'statement of marks'!AC66)</f>
        <v/>
      </c>
      <c r="T1900" s="578" t="str">
        <f>IF('statement of marks'!AD66="","",'statement of marks'!AD66)</f>
        <v/>
      </c>
      <c r="U1900" s="578" t="str">
        <f>IF('statement of marks'!AE66="","",'statement of marks'!AE66)</f>
        <v/>
      </c>
      <c r="V1900" s="612" t="str">
        <f>IF('statement of marks'!AF66="","",'statement of marks'!AF66)</f>
        <v/>
      </c>
    </row>
    <row r="1901" spans="1:22" ht="16" customHeight="1">
      <c r="A1901" s="598"/>
      <c r="B1901" s="1114" t="str">
        <f>IF('statement of marks'!$AI$3="","",'statement of marks'!$AI$3)</f>
        <v>vaxszth</v>
      </c>
      <c r="C1901" s="1115"/>
      <c r="D1901" s="275" t="str">
        <f>IF('statement of marks'!AI66="","",'statement of marks'!AI66)</f>
        <v/>
      </c>
      <c r="E1901" s="275" t="str">
        <f>IF('statement of marks'!AJ66="","",'statement of marks'!AJ66)</f>
        <v/>
      </c>
      <c r="F1901" s="606" t="str">
        <f>IF('statement of marks'!AK66="","",'statement of marks'!AK66)</f>
        <v/>
      </c>
      <c r="G1901" s="275" t="str">
        <f>IF('statement of marks'!AL66="","",'statement of marks'!AL66)</f>
        <v/>
      </c>
      <c r="H1901" s="275" t="str">
        <f>IF('statement of marks'!AM66="","",'statement of marks'!AM66)</f>
        <v/>
      </c>
      <c r="I1901" s="606" t="str">
        <f>IF('statement of marks'!AN66="","",'statement of marks'!AN66)</f>
        <v/>
      </c>
      <c r="J1901" s="275" t="str">
        <f>IF('statement of marks'!AO66="","",'statement of marks'!AO66)</f>
        <v/>
      </c>
      <c r="K1901" s="275" t="str">
        <f>IF('statement of marks'!AP66="","",'statement of marks'!AP66)</f>
        <v/>
      </c>
      <c r="L1901" s="606" t="str">
        <f>IF('statement of marks'!AQ66="","",'statement of marks'!AQ66)</f>
        <v/>
      </c>
      <c r="M1901" s="275" t="str">
        <f>IF('statement of marks'!AS66="","",'statement of marks'!AS66)</f>
        <v/>
      </c>
      <c r="N1901" s="275" t="str">
        <f>IF('statement of marks'!AT66="","",'statement of marks'!AT66)</f>
        <v/>
      </c>
      <c r="O1901" s="606" t="str">
        <f>IF('statement of marks'!AU66="","",'statement of marks'!AU66)</f>
        <v/>
      </c>
      <c r="P1901" s="277" t="str">
        <f>IF('statement of marks'!AV66="","",'statement of marks'!AV66)</f>
        <v/>
      </c>
      <c r="Q1901" s="275" t="str">
        <f>IF('statement of marks'!AW66="","",'statement of marks'!AW66)</f>
        <v/>
      </c>
      <c r="R1901" s="275" t="str">
        <f>IF('statement of marks'!AX66="","",'statement of marks'!AX66)</f>
        <v/>
      </c>
      <c r="S1901" s="606" t="str">
        <f>IF('statement of marks'!AY66="","",'statement of marks'!AY66)</f>
        <v/>
      </c>
      <c r="T1901" s="578" t="str">
        <f>IF('statement of marks'!AZ66="","",'statement of marks'!AZ66)</f>
        <v/>
      </c>
      <c r="U1901" s="578" t="str">
        <f>IF('statement of marks'!BA66="","",'statement of marks'!BA66)</f>
        <v/>
      </c>
      <c r="V1901" s="612" t="str">
        <f>IF('statement of marks'!BB66="","",'statement of marks'!BB66)</f>
        <v/>
      </c>
    </row>
    <row r="1902" spans="1:22" ht="16" customHeight="1">
      <c r="A1902" s="598"/>
      <c r="B1902" s="1114" t="str">
        <f>IF('statement of marks'!BE66="s","laLd`r",IF('statement of marks'!BE66="u","mnwZ",IF('statement of marks'!BE66="g","xqtjkrh",IF('statement of marks'!BE66="p","iatkch",IF('statement of marks'!BE66="sd","fla/kh","r`rh; Hkk""kk")))))</f>
        <v>r`rh; Hkk"kk</v>
      </c>
      <c r="C1902" s="1115"/>
      <c r="D1902" s="275" t="str">
        <f>IF('statement of marks'!BF66="","",'statement of marks'!BF66)</f>
        <v/>
      </c>
      <c r="E1902" s="275" t="str">
        <f>IF('statement of marks'!BG66="","",'statement of marks'!BG66)</f>
        <v/>
      </c>
      <c r="F1902" s="606" t="str">
        <f>IF('statement of marks'!BH66="","",'statement of marks'!BH66)</f>
        <v/>
      </c>
      <c r="G1902" s="275" t="str">
        <f>IF('statement of marks'!BI66="","",'statement of marks'!BI66)</f>
        <v/>
      </c>
      <c r="H1902" s="275" t="str">
        <f>IF('statement of marks'!BJ66="","",'statement of marks'!BJ66)</f>
        <v/>
      </c>
      <c r="I1902" s="606" t="str">
        <f>IF('statement of marks'!BK66="","",'statement of marks'!BK66)</f>
        <v/>
      </c>
      <c r="J1902" s="275" t="str">
        <f>IF('statement of marks'!BL66="","",'statement of marks'!BL66)</f>
        <v/>
      </c>
      <c r="K1902" s="275" t="str">
        <f>IF('statement of marks'!BM66="","",'statement of marks'!BM66)</f>
        <v/>
      </c>
      <c r="L1902" s="606" t="str">
        <f>IF('statement of marks'!BN66="","",'statement of marks'!BN66)</f>
        <v/>
      </c>
      <c r="M1902" s="275" t="str">
        <f>IF('statement of marks'!BP66="","",'statement of marks'!BP66)</f>
        <v/>
      </c>
      <c r="N1902" s="275" t="str">
        <f>IF('statement of marks'!BQ66="","",'statement of marks'!BQ66)</f>
        <v/>
      </c>
      <c r="O1902" s="606" t="str">
        <f>IF('statement of marks'!BR66="","",'statement of marks'!BR66)</f>
        <v/>
      </c>
      <c r="P1902" s="277" t="str">
        <f>IF('statement of marks'!BS66="","",'statement of marks'!BS66)</f>
        <v/>
      </c>
      <c r="Q1902" s="275" t="str">
        <f>IF('statement of marks'!BT66="","",'statement of marks'!BT66)</f>
        <v/>
      </c>
      <c r="R1902" s="275" t="str">
        <f>IF('statement of marks'!BU66="","",'statement of marks'!BU66)</f>
        <v/>
      </c>
      <c r="S1902" s="606" t="str">
        <f>IF('statement of marks'!BV66="","",'statement of marks'!BV66)</f>
        <v/>
      </c>
      <c r="T1902" s="578" t="str">
        <f>IF('statement of marks'!BW66="","",'statement of marks'!BW66)</f>
        <v/>
      </c>
      <c r="U1902" s="578" t="str">
        <f>IF('statement of marks'!BX66="","",'statement of marks'!BX66)</f>
        <v/>
      </c>
      <c r="V1902" s="612" t="str">
        <f>IF('statement of marks'!BY66="","",'statement of marks'!BY66)</f>
        <v/>
      </c>
    </row>
    <row r="1903" spans="1:22" ht="16" customHeight="1">
      <c r="A1903" s="598"/>
      <c r="B1903" s="1114" t="str">
        <f>IF('statement of marks'!$CB$3="","",'statement of marks'!$CB$3)</f>
        <v>xf.kr</v>
      </c>
      <c r="C1903" s="1115"/>
      <c r="D1903" s="275" t="str">
        <f>IF('statement of marks'!CB66="","",'statement of marks'!CB66)</f>
        <v/>
      </c>
      <c r="E1903" s="275" t="str">
        <f>IF('statement of marks'!CC66="","",'statement of marks'!CC66)</f>
        <v/>
      </c>
      <c r="F1903" s="606" t="str">
        <f>IF('statement of marks'!CD66="","",'statement of marks'!CD66)</f>
        <v/>
      </c>
      <c r="G1903" s="275" t="str">
        <f>IF('statement of marks'!CE66="","",'statement of marks'!CE66)</f>
        <v/>
      </c>
      <c r="H1903" s="275" t="str">
        <f>IF('statement of marks'!CF66="","",'statement of marks'!CF66)</f>
        <v/>
      </c>
      <c r="I1903" s="606" t="str">
        <f>IF('statement of marks'!CG66="","",'statement of marks'!CG66)</f>
        <v/>
      </c>
      <c r="J1903" s="275" t="str">
        <f>IF('statement of marks'!CH66="","",'statement of marks'!CH66)</f>
        <v/>
      </c>
      <c r="K1903" s="275" t="str">
        <f>IF('statement of marks'!CI66="","",'statement of marks'!CI66)</f>
        <v/>
      </c>
      <c r="L1903" s="606" t="str">
        <f>IF('statement of marks'!CJ66="","",'statement of marks'!CJ66)</f>
        <v/>
      </c>
      <c r="M1903" s="275" t="str">
        <f>IF('statement of marks'!CL66="","",'statement of marks'!CL66)</f>
        <v/>
      </c>
      <c r="N1903" s="275" t="str">
        <f>IF('statement of marks'!CM66="","",'statement of marks'!CM66)</f>
        <v/>
      </c>
      <c r="O1903" s="606" t="str">
        <f>IF('statement of marks'!CN66="","",'statement of marks'!CN66)</f>
        <v/>
      </c>
      <c r="P1903" s="277" t="str">
        <f>IF('statement of marks'!CO66="","",'statement of marks'!CO66)</f>
        <v/>
      </c>
      <c r="Q1903" s="275" t="str">
        <f>IF('statement of marks'!CP66="","",'statement of marks'!CP66)</f>
        <v/>
      </c>
      <c r="R1903" s="275" t="str">
        <f>IF('statement of marks'!CQ66="","",'statement of marks'!CQ66)</f>
        <v/>
      </c>
      <c r="S1903" s="606" t="str">
        <f>IF('statement of marks'!CR66="","",'statement of marks'!CR66)</f>
        <v/>
      </c>
      <c r="T1903" s="578" t="str">
        <f>IF('statement of marks'!CS66="","",'statement of marks'!CS66)</f>
        <v/>
      </c>
      <c r="U1903" s="578" t="str">
        <f>IF('statement of marks'!CT66="","",'statement of marks'!CT66)</f>
        <v/>
      </c>
      <c r="V1903" s="612" t="str">
        <f>IF('statement of marks'!CU66="","",'statement of marks'!CU66)</f>
        <v/>
      </c>
    </row>
    <row r="1904" spans="1:22" ht="16" customHeight="1">
      <c r="A1904" s="598"/>
      <c r="B1904" s="1114" t="str">
        <f>IF('statement of marks'!$CX$3="","",'statement of marks'!$CX$3)</f>
        <v>foKku</v>
      </c>
      <c r="C1904" s="1115"/>
      <c r="D1904" s="275" t="str">
        <f>IF('statement of marks'!CX66="","",'statement of marks'!CX66)</f>
        <v/>
      </c>
      <c r="E1904" s="275" t="str">
        <f>IF('statement of marks'!CY66="","",'statement of marks'!CY66)</f>
        <v/>
      </c>
      <c r="F1904" s="606" t="str">
        <f>IF('statement of marks'!CZ66="","",'statement of marks'!CZ66)</f>
        <v/>
      </c>
      <c r="G1904" s="275" t="str">
        <f>IF('statement of marks'!DA66="","",'statement of marks'!DA66)</f>
        <v/>
      </c>
      <c r="H1904" s="275" t="str">
        <f>IF('statement of marks'!DB66="","",'statement of marks'!DB66)</f>
        <v/>
      </c>
      <c r="I1904" s="606" t="str">
        <f>IF('statement of marks'!DC66="","",'statement of marks'!DC66)</f>
        <v/>
      </c>
      <c r="J1904" s="275" t="str">
        <f>IF('statement of marks'!DD66="","",'statement of marks'!DD66)</f>
        <v/>
      </c>
      <c r="K1904" s="275" t="str">
        <f>IF('statement of marks'!DE66="","",'statement of marks'!DE66)</f>
        <v/>
      </c>
      <c r="L1904" s="606" t="str">
        <f>IF('statement of marks'!DF66="","",'statement of marks'!DF66)</f>
        <v/>
      </c>
      <c r="M1904" s="275" t="str">
        <f>IF('statement of marks'!DH66="","",'statement of marks'!DH66)</f>
        <v/>
      </c>
      <c r="N1904" s="275" t="str">
        <f>IF('statement of marks'!DI66="","",'statement of marks'!DI66)</f>
        <v/>
      </c>
      <c r="O1904" s="606" t="str">
        <f>IF('statement of marks'!DJ66="","",'statement of marks'!DJ66)</f>
        <v/>
      </c>
      <c r="P1904" s="277" t="str">
        <f>IF('statement of marks'!DK66="","",'statement of marks'!DK66)</f>
        <v/>
      </c>
      <c r="Q1904" s="275" t="str">
        <f>IF('statement of marks'!DL66="","",'statement of marks'!DL66)</f>
        <v/>
      </c>
      <c r="R1904" s="275" t="str">
        <f>IF('statement of marks'!DM66="","",'statement of marks'!DM66)</f>
        <v/>
      </c>
      <c r="S1904" s="606" t="str">
        <f>IF('statement of marks'!DN66="","",'statement of marks'!DN66)</f>
        <v/>
      </c>
      <c r="T1904" s="578" t="str">
        <f>IF('statement of marks'!DO66="","",'statement of marks'!DO66)</f>
        <v/>
      </c>
      <c r="U1904" s="578" t="str">
        <f>IF('statement of marks'!DP66="","",'statement of marks'!DP66)</f>
        <v/>
      </c>
      <c r="V1904" s="612" t="str">
        <f>IF('statement of marks'!DQ66="","",'statement of marks'!DQ66)</f>
        <v/>
      </c>
    </row>
    <row r="1905" spans="1:22" ht="16" customHeight="1">
      <c r="A1905" s="598"/>
      <c r="B1905" s="1114" t="str">
        <f>IF('statement of marks'!$DT$3="","",'statement of marks'!$DT$3)</f>
        <v>lkekftd foKku</v>
      </c>
      <c r="C1905" s="1115"/>
      <c r="D1905" s="275" t="str">
        <f>IF('statement of marks'!DT66="","",'statement of marks'!DT66)</f>
        <v/>
      </c>
      <c r="E1905" s="275" t="str">
        <f>IF('statement of marks'!DU66="","",'statement of marks'!DU66)</f>
        <v/>
      </c>
      <c r="F1905" s="606" t="str">
        <f>IF('statement of marks'!DV66="","",'statement of marks'!DV66)</f>
        <v/>
      </c>
      <c r="G1905" s="275" t="str">
        <f>IF('statement of marks'!DW66="","",'statement of marks'!DW66)</f>
        <v/>
      </c>
      <c r="H1905" s="275" t="str">
        <f>IF('statement of marks'!DX66="","",'statement of marks'!DX66)</f>
        <v/>
      </c>
      <c r="I1905" s="606" t="str">
        <f>IF('statement of marks'!DY66="","",'statement of marks'!DY66)</f>
        <v/>
      </c>
      <c r="J1905" s="275" t="str">
        <f>IF('statement of marks'!DZ66="","",'statement of marks'!DZ66)</f>
        <v/>
      </c>
      <c r="K1905" s="275" t="str">
        <f>IF('statement of marks'!EA66="","",'statement of marks'!EA66)</f>
        <v/>
      </c>
      <c r="L1905" s="606" t="str">
        <f>IF('statement of marks'!EB66="","",'statement of marks'!EB66)</f>
        <v/>
      </c>
      <c r="M1905" s="275" t="str">
        <f>IF('statement of marks'!ED66="","",'statement of marks'!ED66)</f>
        <v/>
      </c>
      <c r="N1905" s="275" t="str">
        <f>IF('statement of marks'!EE66="","",'statement of marks'!EE66)</f>
        <v/>
      </c>
      <c r="O1905" s="606" t="str">
        <f>IF('statement of marks'!EF66="","",'statement of marks'!EF66)</f>
        <v/>
      </c>
      <c r="P1905" s="277" t="str">
        <f>IF('statement of marks'!EG66="","",'statement of marks'!EG66)</f>
        <v/>
      </c>
      <c r="Q1905" s="275" t="str">
        <f>IF('statement of marks'!EH66="","",'statement of marks'!EH66)</f>
        <v/>
      </c>
      <c r="R1905" s="275" t="str">
        <f>IF('statement of marks'!EI66="","",'statement of marks'!EI66)</f>
        <v/>
      </c>
      <c r="S1905" s="606" t="str">
        <f>IF('statement of marks'!EJ66="","",'statement of marks'!EJ66)</f>
        <v/>
      </c>
      <c r="T1905" s="578" t="str">
        <f>IF('statement of marks'!EK66="","",'statement of marks'!EK66)</f>
        <v/>
      </c>
      <c r="U1905" s="578" t="str">
        <f>IF('statement of marks'!EL66="","",'statement of marks'!EL66)</f>
        <v/>
      </c>
      <c r="V1905" s="612" t="str">
        <f>IF('statement of marks'!EM66="","",'statement of marks'!EM66)</f>
        <v/>
      </c>
    </row>
    <row r="1906" spans="1:22" ht="16" customHeight="1">
      <c r="A1906" s="598"/>
      <c r="B1906" s="1117" t="s">
        <v>271</v>
      </c>
      <c r="C1906" s="1118"/>
      <c r="D1906" s="1081" t="s">
        <v>1</v>
      </c>
      <c r="E1906" s="1081"/>
      <c r="F1906" s="1081"/>
      <c r="G1906" s="1081" t="s">
        <v>21</v>
      </c>
      <c r="H1906" s="1081"/>
      <c r="I1906" s="1081"/>
      <c r="J1906" s="1081" t="s">
        <v>272</v>
      </c>
      <c r="K1906" s="1081"/>
      <c r="L1906" s="1081"/>
      <c r="M1906" s="1081" t="s">
        <v>68</v>
      </c>
      <c r="N1906" s="1081"/>
      <c r="O1906" s="1081"/>
      <c r="P1906" s="1081" t="s">
        <v>463</v>
      </c>
      <c r="Q1906" s="1081"/>
      <c r="R1906" s="1081"/>
      <c r="S1906" s="609"/>
      <c r="T1906" s="1187" t="s">
        <v>458</v>
      </c>
      <c r="U1906" s="1188"/>
      <c r="V1906" s="1189"/>
    </row>
    <row r="1907" spans="1:22" ht="16" customHeight="1">
      <c r="A1907" s="599"/>
      <c r="B1907" s="1175" t="s">
        <v>3</v>
      </c>
      <c r="C1907" s="1176"/>
      <c r="D1907" s="1177">
        <f>IF('statement of marks'!EP$6="","",'statement of marks'!EP$6)</f>
        <v>20</v>
      </c>
      <c r="E1907" s="1177"/>
      <c r="F1907" s="1177"/>
      <c r="G1907" s="1177">
        <f>IF('statement of marks'!EQ$6="","",'statement of marks'!EQ$6)</f>
        <v>20</v>
      </c>
      <c r="H1907" s="1177"/>
      <c r="I1907" s="1177"/>
      <c r="J1907" s="1177">
        <f>IF('statement of marks'!ES$6="","",'statement of marks'!ES$6)</f>
        <v>20</v>
      </c>
      <c r="K1907" s="1177"/>
      <c r="L1907" s="1177"/>
      <c r="M1907" s="1177">
        <f>IF('statement of marks'!ER$6="","",'statement of marks'!ER$6)</f>
        <v>20</v>
      </c>
      <c r="N1907" s="1177"/>
      <c r="O1907" s="1177"/>
      <c r="P1907" s="1177">
        <f>IF('statement of marks'!ET$6="","",'statement of marks'!ET$6)</f>
        <v>20</v>
      </c>
      <c r="Q1907" s="1177"/>
      <c r="R1907" s="1177"/>
      <c r="S1907" s="610" t="str">
        <f>IF('statement of marks'!FE$6="","",'statement of marks'!EX$6)</f>
        <v/>
      </c>
      <c r="T1907" s="615">
        <f>IF('statement of marks'!EU$6="","",'statement of marks'!EU$6)</f>
        <v>100</v>
      </c>
      <c r="U1907" s="616" t="s">
        <v>5</v>
      </c>
      <c r="V1907" s="617" t="s">
        <v>464</v>
      </c>
    </row>
    <row r="1908" spans="1:22" ht="16" customHeight="1">
      <c r="A1908" s="598"/>
      <c r="B1908" s="1114" t="str">
        <f>IF('statement of marks'!$EP$3="","",'statement of marks'!$EP$3)</f>
        <v>dk;kZuqHko</v>
      </c>
      <c r="C1908" s="1115"/>
      <c r="D1908" s="1103" t="str">
        <f>IF('statement of marks'!EP66="","",'statement of marks'!EP66)</f>
        <v/>
      </c>
      <c r="E1908" s="1103"/>
      <c r="F1908" s="1103"/>
      <c r="G1908" s="1103" t="str">
        <f>IF('statement of marks'!EQ66="","",'statement of marks'!EQ66)</f>
        <v/>
      </c>
      <c r="H1908" s="1103"/>
      <c r="I1908" s="1103"/>
      <c r="J1908" s="1103" t="str">
        <f>IF('statement of marks'!ES66="","",'statement of marks'!ES66)</f>
        <v/>
      </c>
      <c r="K1908" s="1103"/>
      <c r="L1908" s="1103"/>
      <c r="M1908" s="1103" t="str">
        <f>IF('statement of marks'!ER66="","",'statement of marks'!ER66)</f>
        <v/>
      </c>
      <c r="N1908" s="1103"/>
      <c r="O1908" s="1103"/>
      <c r="P1908" s="1103" t="str">
        <f>IF('statement of marks'!ET66="","",'statement of marks'!ET66)</f>
        <v/>
      </c>
      <c r="Q1908" s="1103"/>
      <c r="R1908" s="1103"/>
      <c r="S1908" s="611"/>
      <c r="T1908" s="613" t="str">
        <f>IF('statement of marks'!EU66="","",'statement of marks'!EU66)</f>
        <v/>
      </c>
      <c r="U1908" s="613" t="str">
        <f>IF('statement of marks'!EV66="","",'statement of marks'!EV66)</f>
        <v/>
      </c>
      <c r="V1908" s="614" t="str">
        <f>IF('statement of marks'!EW66="","",'statement of marks'!EW66)</f>
        <v/>
      </c>
    </row>
    <row r="1909" spans="1:22" ht="16" customHeight="1">
      <c r="A1909" s="598"/>
      <c r="B1909" s="1112" t="str">
        <f>IF('statement of marks'!$EZ$3="","",'statement of marks'!$EZ$3)</f>
        <v>dyk f'k{kk</v>
      </c>
      <c r="C1909" s="1113"/>
      <c r="D1909" s="1103" t="str">
        <f>IF('statement of marks'!EZ66="","",'statement of marks'!EZ66)</f>
        <v/>
      </c>
      <c r="E1909" s="1103"/>
      <c r="F1909" s="1103"/>
      <c r="G1909" s="1103" t="str">
        <f>IF('statement of marks'!FA66="","",'statement of marks'!FA66)</f>
        <v/>
      </c>
      <c r="H1909" s="1103"/>
      <c r="I1909" s="1103"/>
      <c r="J1909" s="1103" t="str">
        <f>IF('statement of marks'!FC66="","",'statement of marks'!FC66)</f>
        <v/>
      </c>
      <c r="K1909" s="1103"/>
      <c r="L1909" s="1103"/>
      <c r="M1909" s="1103" t="str">
        <f>IF('statement of marks'!FB66="","",'statement of marks'!FB66)</f>
        <v/>
      </c>
      <c r="N1909" s="1103"/>
      <c r="O1909" s="1103"/>
      <c r="P1909" s="1103" t="str">
        <f>IF('statement of marks'!FD66="","",'statement of marks'!FD66)</f>
        <v/>
      </c>
      <c r="Q1909" s="1103"/>
      <c r="R1909" s="1103"/>
      <c r="S1909" s="611"/>
      <c r="T1909" s="613" t="str">
        <f>IF('statement of marks'!FE66="","",'statement of marks'!FE66)</f>
        <v/>
      </c>
      <c r="U1909" s="613" t="str">
        <f>IF('statement of marks'!FF66="","",'statement of marks'!FF66)</f>
        <v/>
      </c>
      <c r="V1909" s="614" t="str">
        <f>IF('statement of marks'!FG66="","",'statement of marks'!FG66)</f>
        <v/>
      </c>
    </row>
    <row r="1910" spans="1:22" ht="16" customHeight="1">
      <c r="A1910" s="598"/>
      <c r="B1910" s="1109" t="str">
        <f>IF('statement of marks'!$FJ$3="","",'statement of marks'!$FJ$3)</f>
        <v>LokLF; ,oe~ 'kkjhfjd f'k{kk</v>
      </c>
      <c r="C1910" s="1110"/>
      <c r="D1910" s="1103" t="str">
        <f>IF('statement of marks'!FJ66="","",'statement of marks'!FJ66)</f>
        <v/>
      </c>
      <c r="E1910" s="1103"/>
      <c r="F1910" s="1103"/>
      <c r="G1910" s="1103" t="str">
        <f>IF('statement of marks'!FK66="","",'statement of marks'!FK66)</f>
        <v/>
      </c>
      <c r="H1910" s="1103"/>
      <c r="I1910" s="1103"/>
      <c r="J1910" s="1103" t="str">
        <f>IF('statement of marks'!FM66="","",'statement of marks'!FM66)</f>
        <v/>
      </c>
      <c r="K1910" s="1103"/>
      <c r="L1910" s="1103"/>
      <c r="M1910" s="1103" t="str">
        <f>IF('statement of marks'!FL66="","",'statement of marks'!FL66)</f>
        <v/>
      </c>
      <c r="N1910" s="1103"/>
      <c r="O1910" s="1103"/>
      <c r="P1910" s="1103" t="str">
        <f>IF('statement of marks'!FN66="","",'statement of marks'!FN66)</f>
        <v/>
      </c>
      <c r="Q1910" s="1103"/>
      <c r="R1910" s="1103"/>
      <c r="S1910" s="611"/>
      <c r="T1910" s="613" t="str">
        <f>IF('statement of marks'!FO66="","",'statement of marks'!FO66)</f>
        <v/>
      </c>
      <c r="U1910" s="613" t="str">
        <f>IF('statement of marks'!FP66="","",'statement of marks'!FP66)</f>
        <v/>
      </c>
      <c r="V1910" s="614" t="str">
        <f>IF('statement of marks'!FQ66="","",'statement of marks'!FQ66)</f>
        <v/>
      </c>
    </row>
    <row r="1911" spans="1:22" ht="16" customHeight="1">
      <c r="A1911" s="598"/>
      <c r="B1911" s="1104" t="s">
        <v>273</v>
      </c>
      <c r="C1911" s="1105"/>
      <c r="D1911" s="1213" t="str">
        <f>details!$DZ$3</f>
        <v>vxLr rd</v>
      </c>
      <c r="E1911" s="1213"/>
      <c r="F1911" s="1213"/>
      <c r="G1911" s="1213" t="str">
        <f>details!$ED$3</f>
        <v>vDVwcj rd</v>
      </c>
      <c r="H1911" s="1213"/>
      <c r="I1911" s="1213"/>
      <c r="J1911" s="1213" t="str">
        <f>details!$EL$3</f>
        <v>Qjojh rd</v>
      </c>
      <c r="K1911" s="1213"/>
      <c r="L1911" s="1213"/>
      <c r="M1911" s="1213" t="str">
        <f>details!$EH$3</f>
        <v>fnlEcj rd</v>
      </c>
      <c r="N1911" s="1213"/>
      <c r="O1911" s="1213"/>
      <c r="P1911" s="1213" t="str">
        <f>details!$EP$3</f>
        <v>loZ ;ksx</v>
      </c>
      <c r="Q1911" s="1213"/>
      <c r="R1911" s="1213"/>
      <c r="S1911" s="1106" t="s">
        <v>475</v>
      </c>
      <c r="T1911" s="1107"/>
      <c r="U1911" s="1107"/>
      <c r="V1911" s="1180"/>
    </row>
    <row r="1912" spans="1:22" ht="16" customHeight="1">
      <c r="A1912" s="598"/>
      <c r="B1912" s="1100" t="s">
        <v>99</v>
      </c>
      <c r="C1912" s="1101"/>
      <c r="D1912" s="1102" t="str">
        <f>IF(details!EA66="","",details!EA66)</f>
        <v/>
      </c>
      <c r="E1912" s="1102"/>
      <c r="F1912" s="1102"/>
      <c r="G1912" s="1102" t="str">
        <f>IF(details!EE66="","",details!EE66)</f>
        <v/>
      </c>
      <c r="H1912" s="1102"/>
      <c r="I1912" s="1102"/>
      <c r="J1912" s="1102" t="str">
        <f>IF(details!EM66="","",details!EM66)</f>
        <v/>
      </c>
      <c r="K1912" s="1102"/>
      <c r="L1912" s="1102"/>
      <c r="M1912" s="1102" t="str">
        <f>IF(details!EI66="","",details!EI66)</f>
        <v/>
      </c>
      <c r="N1912" s="1102"/>
      <c r="O1912" s="1102"/>
      <c r="P1912" s="1102" t="str">
        <f>IF(details!EQ66="","",details!EQ66)</f>
        <v/>
      </c>
      <c r="Q1912" s="1102"/>
      <c r="R1912" s="1102"/>
      <c r="S1912" s="1181">
        <f>'statement of marks'!$HG$108</f>
        <v>42460</v>
      </c>
      <c r="T1912" s="1182"/>
      <c r="U1912" s="1182"/>
      <c r="V1912" s="1183"/>
    </row>
    <row r="1913" spans="1:22" ht="16" customHeight="1">
      <c r="A1913" s="598"/>
      <c r="B1913" s="1094" t="s">
        <v>15</v>
      </c>
      <c r="C1913" s="1095"/>
      <c r="D1913" s="1096" t="str">
        <f>IF(details!DZ66="","",details!DZ66)</f>
        <v/>
      </c>
      <c r="E1913" s="1096"/>
      <c r="F1913" s="1096"/>
      <c r="G1913" s="1096" t="str">
        <f>IF(details!ED66="","",details!ED66)</f>
        <v/>
      </c>
      <c r="H1913" s="1096"/>
      <c r="I1913" s="1096"/>
      <c r="J1913" s="1096" t="str">
        <f>IF(details!EL66="","",details!EL66)</f>
        <v/>
      </c>
      <c r="K1913" s="1096"/>
      <c r="L1913" s="1096"/>
      <c r="M1913" s="1096" t="str">
        <f>IF(details!EH66="","",details!EH66)</f>
        <v/>
      </c>
      <c r="N1913" s="1096"/>
      <c r="O1913" s="1096"/>
      <c r="P1913" s="1096" t="str">
        <f>IF(details!EP66="","",details!EP66)</f>
        <v/>
      </c>
      <c r="Q1913" s="1096"/>
      <c r="R1913" s="1096"/>
      <c r="S1913" s="1184"/>
      <c r="T1913" s="1185"/>
      <c r="U1913" s="1185"/>
      <c r="V1913" s="1186"/>
    </row>
    <row r="1914" spans="1:22" ht="16" customHeight="1">
      <c r="A1914" s="1206"/>
      <c r="B1914" s="1207" t="s">
        <v>473</v>
      </c>
      <c r="C1914" s="1208"/>
      <c r="D1914" s="1209" t="s">
        <v>3</v>
      </c>
      <c r="E1914" s="1209"/>
      <c r="F1914" s="1209"/>
      <c r="G1914" s="1209" t="s">
        <v>389</v>
      </c>
      <c r="H1914" s="1209"/>
      <c r="I1914" s="1209"/>
      <c r="J1914" s="1209" t="s">
        <v>5</v>
      </c>
      <c r="K1914" s="1209"/>
      <c r="L1914" s="1209"/>
      <c r="M1914" s="1209" t="s">
        <v>465</v>
      </c>
      <c r="N1914" s="1209"/>
      <c r="O1914" s="1209"/>
      <c r="P1914" s="1210" t="s">
        <v>306</v>
      </c>
      <c r="Q1914" s="1210"/>
      <c r="R1914" s="1210"/>
      <c r="S1914" s="1209" t="s">
        <v>473</v>
      </c>
      <c r="T1914" s="1209"/>
      <c r="U1914" s="1209"/>
      <c r="V1914" s="1211"/>
    </row>
    <row r="1915" spans="1:22" ht="16" customHeight="1">
      <c r="A1915" s="1206"/>
      <c r="B1915" s="1207"/>
      <c r="C1915" s="1208"/>
      <c r="D1915" s="1212" t="str">
        <f>'statement of marks'!HE66</f>
        <v/>
      </c>
      <c r="E1915" s="1212"/>
      <c r="F1915" s="1212"/>
      <c r="G1915" s="1212" t="str">
        <f>'statement of marks'!HF66</f>
        <v/>
      </c>
      <c r="H1915" s="1212"/>
      <c r="I1915" s="1212"/>
      <c r="J1915" s="1212" t="str">
        <f>'statement of marks'!HG66</f>
        <v/>
      </c>
      <c r="K1915" s="1212"/>
      <c r="L1915" s="1212"/>
      <c r="M1915" s="1212" t="str">
        <f>'statement of marks'!HJ66</f>
        <v/>
      </c>
      <c r="N1915" s="1212"/>
      <c r="O1915" s="1212"/>
      <c r="P1915" s="1212" t="str">
        <f>'statement of marks'!HI66</f>
        <v/>
      </c>
      <c r="Q1915" s="1212"/>
      <c r="R1915" s="1212"/>
      <c r="S1915" s="1209" t="str">
        <f>'statement of marks'!HD66</f>
        <v/>
      </c>
      <c r="T1915" s="1209"/>
      <c r="U1915" s="1209"/>
      <c r="V1915" s="1211"/>
    </row>
    <row r="1916" spans="1:22" ht="16" customHeight="1">
      <c r="A1916" s="598"/>
      <c r="B1916" s="1089" t="s">
        <v>100</v>
      </c>
      <c r="C1916" s="1090"/>
      <c r="D1916" s="1081"/>
      <c r="E1916" s="1081"/>
      <c r="F1916" s="1081"/>
      <c r="G1916" s="1081"/>
      <c r="H1916" s="1081"/>
      <c r="I1916" s="1081"/>
      <c r="J1916" s="1081"/>
      <c r="K1916" s="1081"/>
      <c r="L1916" s="1081"/>
      <c r="M1916" s="1081"/>
      <c r="N1916" s="1081"/>
      <c r="O1916" s="1081"/>
      <c r="P1916" s="1081"/>
      <c r="Q1916" s="1081"/>
      <c r="R1916" s="1081"/>
      <c r="S1916" s="1081"/>
      <c r="T1916" s="1081"/>
      <c r="U1916" s="1081"/>
      <c r="V1916" s="1205"/>
    </row>
    <row r="1917" spans="1:22" ht="16" customHeight="1">
      <c r="A1917" s="598"/>
      <c r="B1917" s="1087" t="s">
        <v>80</v>
      </c>
      <c r="C1917" s="1088"/>
      <c r="D1917" s="1081"/>
      <c r="E1917" s="1081"/>
      <c r="F1917" s="1081"/>
      <c r="G1917" s="1081"/>
      <c r="H1917" s="1081"/>
      <c r="I1917" s="1081"/>
      <c r="J1917" s="1081"/>
      <c r="K1917" s="1081"/>
      <c r="L1917" s="1081"/>
      <c r="M1917" s="1081"/>
      <c r="N1917" s="1081"/>
      <c r="O1917" s="1081"/>
      <c r="P1917" s="1081"/>
      <c r="Q1917" s="1081"/>
      <c r="R1917" s="1081"/>
      <c r="S1917" s="1081"/>
      <c r="T1917" s="1081"/>
      <c r="U1917" s="1081"/>
      <c r="V1917" s="1205"/>
    </row>
    <row r="1918" spans="1:22" ht="16" customHeight="1">
      <c r="A1918" s="598"/>
      <c r="B1918" s="1089" t="s">
        <v>466</v>
      </c>
      <c r="C1918" s="1090"/>
      <c r="D1918" s="1081"/>
      <c r="E1918" s="1081"/>
      <c r="F1918" s="1081"/>
      <c r="G1918" s="1081"/>
      <c r="H1918" s="1081"/>
      <c r="I1918" s="1081"/>
      <c r="J1918" s="1081"/>
      <c r="K1918" s="1081"/>
      <c r="L1918" s="1081"/>
      <c r="M1918" s="1081"/>
      <c r="N1918" s="1081"/>
      <c r="O1918" s="1081"/>
      <c r="P1918" s="1081" t="s">
        <v>466</v>
      </c>
      <c r="Q1918" s="1081"/>
      <c r="R1918" s="1081"/>
      <c r="S1918" s="1081"/>
      <c r="T1918" s="1081"/>
      <c r="U1918" s="1081"/>
      <c r="V1918" s="1205"/>
    </row>
    <row r="1919" spans="1:22" ht="16" customHeight="1">
      <c r="A1919" s="598"/>
      <c r="B1919" s="1085" t="s">
        <v>101</v>
      </c>
      <c r="C1919" s="1086"/>
      <c r="D1919" s="1081"/>
      <c r="E1919" s="1081"/>
      <c r="F1919" s="1081"/>
      <c r="G1919" s="1081"/>
      <c r="H1919" s="1081"/>
      <c r="I1919" s="1081"/>
      <c r="J1919" s="1081"/>
      <c r="K1919" s="1081"/>
      <c r="L1919" s="1081"/>
      <c r="M1919" s="1081"/>
      <c r="N1919" s="1081"/>
      <c r="O1919" s="1081"/>
      <c r="P1919" s="1081"/>
      <c r="Q1919" s="1081"/>
      <c r="R1919" s="1081"/>
      <c r="S1919" s="1198" t="s">
        <v>101</v>
      </c>
      <c r="T1919" s="1198"/>
      <c r="U1919" s="1198"/>
      <c r="V1919" s="1199"/>
    </row>
    <row r="1920" spans="1:22" ht="16" customHeight="1" thickBot="1">
      <c r="A1920" s="600"/>
      <c r="B1920" s="1200" t="s">
        <v>102</v>
      </c>
      <c r="C1920" s="1201"/>
      <c r="D1920" s="1202"/>
      <c r="E1920" s="1202"/>
      <c r="F1920" s="1202"/>
      <c r="G1920" s="1202"/>
      <c r="H1920" s="1202"/>
      <c r="I1920" s="1202"/>
      <c r="J1920" s="1202"/>
      <c r="K1920" s="1202"/>
      <c r="L1920" s="1202"/>
      <c r="M1920" s="1202"/>
      <c r="N1920" s="1202"/>
      <c r="O1920" s="1202"/>
      <c r="P1920" s="1202"/>
      <c r="Q1920" s="1202"/>
      <c r="R1920" s="1202"/>
      <c r="S1920" s="1203" t="s">
        <v>163</v>
      </c>
      <c r="T1920" s="1203"/>
      <c r="U1920" s="1203"/>
      <c r="V1920" s="1204"/>
    </row>
    <row r="1921" spans="1:22" ht="16" customHeight="1">
      <c r="A1921" s="597"/>
      <c r="B1921" s="1216" t="s">
        <v>47</v>
      </c>
      <c r="C1921" s="1217"/>
      <c r="D1921" s="1217"/>
      <c r="E1921" s="1217"/>
      <c r="F1921" s="1217"/>
      <c r="G1921" s="1217"/>
      <c r="H1921" s="1217"/>
      <c r="I1921" s="1217"/>
      <c r="J1921" s="1217"/>
      <c r="K1921" s="1217"/>
      <c r="L1921" s="1217"/>
      <c r="M1921" s="1217"/>
      <c r="N1921" s="1217"/>
      <c r="O1921" s="1217"/>
      <c r="P1921" s="1217"/>
      <c r="Q1921" s="1217"/>
      <c r="R1921" s="1217"/>
      <c r="S1921" s="1217"/>
      <c r="T1921" s="1217"/>
      <c r="U1921" s="1217"/>
      <c r="V1921" s="1218"/>
    </row>
    <row r="1922" spans="1:22" ht="16" customHeight="1">
      <c r="A1922" s="598"/>
      <c r="B1922" s="1219" t="str">
        <f>'statement of marks'!$A$1</f>
        <v>jk- ck- ek/;fed fo|ky; uohu] fuEckgsM+k</v>
      </c>
      <c r="C1922" s="1220"/>
      <c r="D1922" s="1220"/>
      <c r="E1922" s="1220"/>
      <c r="F1922" s="1220"/>
      <c r="G1922" s="1220"/>
      <c r="H1922" s="1220"/>
      <c r="I1922" s="1220"/>
      <c r="J1922" s="1220"/>
      <c r="K1922" s="1220"/>
      <c r="L1922" s="1220"/>
      <c r="M1922" s="1220"/>
      <c r="N1922" s="1220"/>
      <c r="O1922" s="1220"/>
      <c r="P1922" s="1220"/>
      <c r="Q1922" s="1220"/>
      <c r="R1922" s="1220"/>
      <c r="S1922" s="1220"/>
      <c r="T1922" s="1220"/>
      <c r="U1922" s="1220"/>
      <c r="V1922" s="1221"/>
    </row>
    <row r="1923" spans="1:22" ht="16" customHeight="1">
      <c r="A1923" s="598"/>
      <c r="B1923" s="1114" t="s">
        <v>467</v>
      </c>
      <c r="C1923" s="1115"/>
      <c r="D1923" s="1119" t="str">
        <f>'statement of marks'!$H$3</f>
        <v>2015-16</v>
      </c>
      <c r="E1923" s="1119"/>
      <c r="F1923" s="1119"/>
      <c r="G1923" s="1119"/>
      <c r="H1923" s="1119"/>
      <c r="I1923" s="1119"/>
      <c r="J1923" s="1119"/>
      <c r="K1923" s="1119"/>
      <c r="L1923" s="1119"/>
      <c r="M1923" s="1119"/>
      <c r="N1923" s="1119"/>
      <c r="O1923" s="1119"/>
      <c r="P1923" s="1119"/>
      <c r="Q1923" s="1119"/>
      <c r="R1923" s="1119"/>
      <c r="S1923" s="1119"/>
      <c r="T1923" s="1119"/>
      <c r="U1923" s="1119"/>
      <c r="V1923" s="1196"/>
    </row>
    <row r="1924" spans="1:22" ht="16" customHeight="1">
      <c r="A1924" s="598"/>
      <c r="B1924" s="1114" t="s">
        <v>218</v>
      </c>
      <c r="C1924" s="1115"/>
      <c r="D1924" s="1115" t="str">
        <f>IF('statement of marks'!J67="","",'statement of marks'!J67)</f>
        <v/>
      </c>
      <c r="E1924" s="1115"/>
      <c r="F1924" s="1115"/>
      <c r="G1924" s="1115"/>
      <c r="H1924" s="1115"/>
      <c r="I1924" s="1115"/>
      <c r="J1924" s="1115"/>
      <c r="K1924" s="1115"/>
      <c r="L1924" s="1115"/>
      <c r="M1924" s="1115"/>
      <c r="N1924" s="1115"/>
      <c r="O1924" s="1115"/>
      <c r="P1924" s="1115"/>
      <c r="Q1924" s="1115"/>
      <c r="R1924" s="1115"/>
      <c r="S1924" s="1115"/>
      <c r="T1924" s="1115"/>
      <c r="U1924" s="1115"/>
      <c r="V1924" s="1197"/>
    </row>
    <row r="1925" spans="1:22" ht="16" customHeight="1">
      <c r="A1925" s="598"/>
      <c r="B1925" s="1114" t="s">
        <v>219</v>
      </c>
      <c r="C1925" s="1115"/>
      <c r="D1925" s="1115" t="str">
        <f>IF('statement of marks'!K67="","",'statement of marks'!K67)</f>
        <v/>
      </c>
      <c r="E1925" s="1115"/>
      <c r="F1925" s="1115"/>
      <c r="G1925" s="1115"/>
      <c r="H1925" s="1115"/>
      <c r="I1925" s="1115"/>
      <c r="J1925" s="1115"/>
      <c r="K1925" s="1115"/>
      <c r="L1925" s="1115"/>
      <c r="M1925" s="1115"/>
      <c r="N1925" s="1115"/>
      <c r="O1925" s="1115"/>
      <c r="P1925" s="1115"/>
      <c r="Q1925" s="1115"/>
      <c r="R1925" s="1115"/>
      <c r="S1925" s="1115"/>
      <c r="T1925" s="1115"/>
      <c r="U1925" s="1115"/>
      <c r="V1925" s="1197"/>
    </row>
    <row r="1926" spans="1:22" ht="16" customHeight="1">
      <c r="A1926" s="598"/>
      <c r="B1926" s="1114" t="s">
        <v>220</v>
      </c>
      <c r="C1926" s="1115"/>
      <c r="D1926" s="1115" t="str">
        <f>IF('statement of marks'!L67="","",'statement of marks'!L67)</f>
        <v/>
      </c>
      <c r="E1926" s="1115"/>
      <c r="F1926" s="1115"/>
      <c r="G1926" s="1115"/>
      <c r="H1926" s="1115"/>
      <c r="I1926" s="1115"/>
      <c r="J1926" s="1115"/>
      <c r="K1926" s="1115"/>
      <c r="L1926" s="1115"/>
      <c r="M1926" s="1115"/>
      <c r="N1926" s="1115"/>
      <c r="O1926" s="1115"/>
      <c r="P1926" s="1115"/>
      <c r="Q1926" s="1115"/>
      <c r="R1926" s="1115"/>
      <c r="S1926" s="1115"/>
      <c r="T1926" s="1115"/>
      <c r="U1926" s="1115"/>
      <c r="V1926" s="1197"/>
    </row>
    <row r="1927" spans="1:22" ht="16" customHeight="1">
      <c r="A1927" s="598"/>
      <c r="B1927" s="1114" t="s">
        <v>221</v>
      </c>
      <c r="C1927" s="1115"/>
      <c r="D1927" s="1119" t="str">
        <f>'statement of marks'!$G$3</f>
        <v>6 A</v>
      </c>
      <c r="E1927" s="1119"/>
      <c r="F1927" s="1119"/>
      <c r="G1927" s="1115" t="s">
        <v>9</v>
      </c>
      <c r="H1927" s="1115"/>
      <c r="I1927" s="1115"/>
      <c r="J1927" s="1119" t="str">
        <f>IF('statement of marks'!D67="","",'statement of marks'!D67)</f>
        <v/>
      </c>
      <c r="K1927" s="1119"/>
      <c r="L1927" s="1119"/>
      <c r="M1927" s="1115" t="s">
        <v>222</v>
      </c>
      <c r="N1927" s="1115"/>
      <c r="O1927" s="1115"/>
      <c r="P1927" s="1119" t="str">
        <f>IF('statement of marks'!F67="","",'statement of marks'!F67)</f>
        <v/>
      </c>
      <c r="Q1927" s="1119"/>
      <c r="R1927" s="1119"/>
      <c r="S1927" s="1214" t="str">
        <f>IF('statement of marks'!$J$3="","",'statement of marks'!$J$3)</f>
        <v xml:space="preserve">fo|ky; dk Mk;l dksM+ </v>
      </c>
      <c r="T1927" s="1214"/>
      <c r="U1927" s="1214"/>
      <c r="V1927" s="1215"/>
    </row>
    <row r="1928" spans="1:22" ht="16" customHeight="1">
      <c r="A1928" s="598"/>
      <c r="B1928" s="601" t="s">
        <v>0</v>
      </c>
      <c r="C1928" s="602"/>
      <c r="D1928" s="1121" t="str">
        <f>IF('statement of marks'!H67="","",'statement of marks'!H67)</f>
        <v/>
      </c>
      <c r="E1928" s="1121"/>
      <c r="F1928" s="1121"/>
      <c r="G1928" s="1115" t="str">
        <f>IF('statement of marks'!I67="","",'statement of marks'!I67)</f>
        <v/>
      </c>
      <c r="H1928" s="1115"/>
      <c r="I1928" s="1115"/>
      <c r="J1928" s="1115"/>
      <c r="K1928" s="1115"/>
      <c r="L1928" s="1115"/>
      <c r="M1928" s="1115"/>
      <c r="N1928" s="1115"/>
      <c r="O1928" s="1115"/>
      <c r="P1928" s="1115"/>
      <c r="Q1928" s="1115"/>
      <c r="R1928" s="1115"/>
      <c r="S1928" s="1190" t="str">
        <f>IF('statement of marks'!$K$3="","",'statement of marks'!$K$3)</f>
        <v xml:space="preserve">08291009401   </v>
      </c>
      <c r="T1928" s="1190"/>
      <c r="U1928" s="1190"/>
      <c r="V1928" s="1191"/>
    </row>
    <row r="1929" spans="1:22" ht="16" customHeight="1">
      <c r="A1929" s="598"/>
      <c r="B1929" s="561" t="s">
        <v>28</v>
      </c>
      <c r="C1929" s="603" t="s">
        <v>97</v>
      </c>
      <c r="D1929" s="1081" t="s">
        <v>1</v>
      </c>
      <c r="E1929" s="1081"/>
      <c r="F1929" s="1081"/>
      <c r="G1929" s="1081" t="s">
        <v>21</v>
      </c>
      <c r="H1929" s="1081"/>
      <c r="I1929" s="1081"/>
      <c r="J1929" s="1081" t="s">
        <v>68</v>
      </c>
      <c r="K1929" s="1081"/>
      <c r="L1929" s="1081"/>
      <c r="M1929" s="1081" t="s">
        <v>98</v>
      </c>
      <c r="N1929" s="1081"/>
      <c r="O1929" s="1081"/>
      <c r="P1929" s="1192" t="s">
        <v>278</v>
      </c>
      <c r="Q1929" s="1193" t="s">
        <v>459</v>
      </c>
      <c r="R1929" s="1193"/>
      <c r="S1929" s="1193"/>
      <c r="T1929" s="1194" t="s">
        <v>458</v>
      </c>
      <c r="U1929" s="1194"/>
      <c r="V1929" s="1195"/>
    </row>
    <row r="1930" spans="1:22" ht="16" customHeight="1">
      <c r="A1930" s="598"/>
      <c r="B1930" s="561"/>
      <c r="C1930" s="603"/>
      <c r="D1930" s="596" t="s">
        <v>468</v>
      </c>
      <c r="E1930" s="596" t="s">
        <v>469</v>
      </c>
      <c r="F1930" s="604" t="s">
        <v>2</v>
      </c>
      <c r="G1930" s="596" t="s">
        <v>468</v>
      </c>
      <c r="H1930" s="596" t="s">
        <v>469</v>
      </c>
      <c r="I1930" s="604" t="s">
        <v>2</v>
      </c>
      <c r="J1930" s="596" t="s">
        <v>468</v>
      </c>
      <c r="K1930" s="596" t="s">
        <v>469</v>
      </c>
      <c r="L1930" s="604" t="s">
        <v>2</v>
      </c>
      <c r="M1930" s="596" t="s">
        <v>468</v>
      </c>
      <c r="N1930" s="596" t="s">
        <v>469</v>
      </c>
      <c r="O1930" s="604" t="s">
        <v>2</v>
      </c>
      <c r="P1930" s="1192"/>
      <c r="Q1930" s="596" t="s">
        <v>468</v>
      </c>
      <c r="R1930" s="596" t="s">
        <v>469</v>
      </c>
      <c r="S1930" s="608" t="s">
        <v>2</v>
      </c>
      <c r="T1930" s="618" t="s">
        <v>304</v>
      </c>
      <c r="U1930" s="619" t="s">
        <v>5</v>
      </c>
      <c r="V1930" s="620" t="s">
        <v>464</v>
      </c>
    </row>
    <row r="1931" spans="1:22" ht="16" customHeight="1">
      <c r="A1931" s="599"/>
      <c r="B1931" s="1178" t="s">
        <v>3</v>
      </c>
      <c r="C1931" s="1179"/>
      <c r="D1931" s="579">
        <f>IF('statement of marks'!M$6="","",'statement of marks'!M$6)</f>
        <v>5</v>
      </c>
      <c r="E1931" s="579">
        <f>IF('statement of marks'!N$6="","",'statement of marks'!N$6)</f>
        <v>5</v>
      </c>
      <c r="F1931" s="605">
        <f>IF('statement of marks'!O$6="","",'statement of marks'!O$6)</f>
        <v>10</v>
      </c>
      <c r="G1931" s="579">
        <f>IF('statement of marks'!P$6="","",'statement of marks'!P$6)</f>
        <v>5</v>
      </c>
      <c r="H1931" s="579">
        <f>IF('statement of marks'!Q$6="","",'statement of marks'!Q$6)</f>
        <v>5</v>
      </c>
      <c r="I1931" s="605">
        <f>IF('statement of marks'!R$6="","",'statement of marks'!R$6)</f>
        <v>10</v>
      </c>
      <c r="J1931" s="579">
        <f>IF('statement of marks'!S$6="","",'statement of marks'!S$6)</f>
        <v>5</v>
      </c>
      <c r="K1931" s="579">
        <f>IF('statement of marks'!T$6="","",'statement of marks'!T$6)</f>
        <v>5</v>
      </c>
      <c r="L1931" s="605">
        <f>IF('statement of marks'!U$6="","",'statement of marks'!U$6)</f>
        <v>10</v>
      </c>
      <c r="M1931" s="579">
        <f>IF('statement of marks'!W$6="","",'statement of marks'!W$6)</f>
        <v>50</v>
      </c>
      <c r="N1931" s="579">
        <f>IF('statement of marks'!X$6="","",'statement of marks'!X$6)</f>
        <v>20</v>
      </c>
      <c r="O1931" s="605">
        <f>IF('statement of marks'!Y$6="","",'statement of marks'!Y$6)</f>
        <v>70</v>
      </c>
      <c r="P1931" s="580">
        <f>IF('statement of marks'!Z$6="","",'statement of marks'!Z$6)</f>
        <v>100</v>
      </c>
      <c r="Q1931" s="579">
        <f>IF('statement of marks'!AA$6="","",'statement of marks'!AA$6)</f>
        <v>70</v>
      </c>
      <c r="R1931" s="579">
        <f>IF('statement of marks'!AB$6="","",'statement of marks'!AB$6)</f>
        <v>30</v>
      </c>
      <c r="S1931" s="605">
        <f>IF('statement of marks'!AC$6="","",'statement of marks'!AC$6)</f>
        <v>100</v>
      </c>
      <c r="T1931" s="615">
        <f>IF('statement of marks'!AD$6="","",'statement of marks'!AD$6)</f>
        <v>200</v>
      </c>
      <c r="U1931" s="615" t="str">
        <f>IF('statement of marks'!AE$6="","",'statement of marks'!AE$6)</f>
        <v/>
      </c>
      <c r="V1931" s="621" t="str">
        <f>IF('statement of marks'!AF$6="","",'statement of marks'!AF$6)</f>
        <v/>
      </c>
    </row>
    <row r="1932" spans="1:22" ht="16" customHeight="1">
      <c r="A1932" s="598"/>
      <c r="B1932" s="1114" t="str">
        <f>IF('statement of marks'!$M$3="","",'statement of marks'!$M$3)</f>
        <v>fgUnh</v>
      </c>
      <c r="C1932" s="1115"/>
      <c r="D1932" s="275" t="str">
        <f>IF('statement of marks'!M67="","",'statement of marks'!M67)</f>
        <v/>
      </c>
      <c r="E1932" s="275" t="str">
        <f>IF('statement of marks'!N67="","",'statement of marks'!N67)</f>
        <v/>
      </c>
      <c r="F1932" s="606" t="str">
        <f>IF('statement of marks'!O67="","",'statement of marks'!O67)</f>
        <v/>
      </c>
      <c r="G1932" s="275" t="str">
        <f>IF('statement of marks'!P67="","",'statement of marks'!P67)</f>
        <v/>
      </c>
      <c r="H1932" s="275" t="str">
        <f>IF('statement of marks'!Q67="","",'statement of marks'!Q67)</f>
        <v/>
      </c>
      <c r="I1932" s="606" t="str">
        <f>IF('statement of marks'!R67="","",'statement of marks'!R67)</f>
        <v/>
      </c>
      <c r="J1932" s="275" t="str">
        <f>IF('statement of marks'!S67="","",'statement of marks'!S67)</f>
        <v/>
      </c>
      <c r="K1932" s="275" t="str">
        <f>IF('statement of marks'!T67="","",'statement of marks'!T67)</f>
        <v/>
      </c>
      <c r="L1932" s="606" t="str">
        <f>IF('statement of marks'!U67="","",'statement of marks'!U67)</f>
        <v/>
      </c>
      <c r="M1932" s="275" t="str">
        <f>IF('statement of marks'!W67="","",'statement of marks'!W67)</f>
        <v/>
      </c>
      <c r="N1932" s="275" t="str">
        <f>IF('statement of marks'!X67="","",'statement of marks'!X67)</f>
        <v/>
      </c>
      <c r="O1932" s="606" t="str">
        <f>IF('statement of marks'!Y67="","",'statement of marks'!Y67)</f>
        <v/>
      </c>
      <c r="P1932" s="277" t="str">
        <f>IF('statement of marks'!Z67="","",'statement of marks'!Z67)</f>
        <v/>
      </c>
      <c r="Q1932" s="275" t="str">
        <f>IF('statement of marks'!AA67="","",'statement of marks'!AA67)</f>
        <v/>
      </c>
      <c r="R1932" s="275" t="str">
        <f>IF('statement of marks'!AB67="","",'statement of marks'!AB67)</f>
        <v/>
      </c>
      <c r="S1932" s="606" t="str">
        <f>IF('statement of marks'!AC67="","",'statement of marks'!AC67)</f>
        <v/>
      </c>
      <c r="T1932" s="578" t="str">
        <f>IF('statement of marks'!AD67="","",'statement of marks'!AD67)</f>
        <v/>
      </c>
      <c r="U1932" s="578" t="str">
        <f>IF('statement of marks'!AE67="","",'statement of marks'!AE67)</f>
        <v/>
      </c>
      <c r="V1932" s="612" t="str">
        <f>IF('statement of marks'!AF67="","",'statement of marks'!AF67)</f>
        <v/>
      </c>
    </row>
    <row r="1933" spans="1:22" ht="16" customHeight="1">
      <c r="A1933" s="598"/>
      <c r="B1933" s="1114" t="str">
        <f>IF('statement of marks'!$AI$3="","",'statement of marks'!$AI$3)</f>
        <v>vaxszth</v>
      </c>
      <c r="C1933" s="1115"/>
      <c r="D1933" s="275" t="str">
        <f>IF('statement of marks'!AI67="","",'statement of marks'!AI67)</f>
        <v/>
      </c>
      <c r="E1933" s="275" t="str">
        <f>IF('statement of marks'!AJ67="","",'statement of marks'!AJ67)</f>
        <v/>
      </c>
      <c r="F1933" s="606" t="str">
        <f>IF('statement of marks'!AK67="","",'statement of marks'!AK67)</f>
        <v/>
      </c>
      <c r="G1933" s="275" t="str">
        <f>IF('statement of marks'!AL67="","",'statement of marks'!AL67)</f>
        <v/>
      </c>
      <c r="H1933" s="275" t="str">
        <f>IF('statement of marks'!AM67="","",'statement of marks'!AM67)</f>
        <v/>
      </c>
      <c r="I1933" s="606" t="str">
        <f>IF('statement of marks'!AN67="","",'statement of marks'!AN67)</f>
        <v/>
      </c>
      <c r="J1933" s="275" t="str">
        <f>IF('statement of marks'!AO67="","",'statement of marks'!AO67)</f>
        <v/>
      </c>
      <c r="K1933" s="275" t="str">
        <f>IF('statement of marks'!AP67="","",'statement of marks'!AP67)</f>
        <v/>
      </c>
      <c r="L1933" s="606" t="str">
        <f>IF('statement of marks'!AQ67="","",'statement of marks'!AQ67)</f>
        <v/>
      </c>
      <c r="M1933" s="275" t="str">
        <f>IF('statement of marks'!AS67="","",'statement of marks'!AS67)</f>
        <v/>
      </c>
      <c r="N1933" s="275" t="str">
        <f>IF('statement of marks'!AT67="","",'statement of marks'!AT67)</f>
        <v/>
      </c>
      <c r="O1933" s="606" t="str">
        <f>IF('statement of marks'!AU67="","",'statement of marks'!AU67)</f>
        <v/>
      </c>
      <c r="P1933" s="277" t="str">
        <f>IF('statement of marks'!AV67="","",'statement of marks'!AV67)</f>
        <v/>
      </c>
      <c r="Q1933" s="275" t="str">
        <f>IF('statement of marks'!AW67="","",'statement of marks'!AW67)</f>
        <v/>
      </c>
      <c r="R1933" s="275" t="str">
        <f>IF('statement of marks'!AX67="","",'statement of marks'!AX67)</f>
        <v/>
      </c>
      <c r="S1933" s="606" t="str">
        <f>IF('statement of marks'!AY67="","",'statement of marks'!AY67)</f>
        <v/>
      </c>
      <c r="T1933" s="578" t="str">
        <f>IF('statement of marks'!AZ67="","",'statement of marks'!AZ67)</f>
        <v/>
      </c>
      <c r="U1933" s="578" t="str">
        <f>IF('statement of marks'!BA67="","",'statement of marks'!BA67)</f>
        <v/>
      </c>
      <c r="V1933" s="612" t="str">
        <f>IF('statement of marks'!BB67="","",'statement of marks'!BB67)</f>
        <v/>
      </c>
    </row>
    <row r="1934" spans="1:22" ht="16" customHeight="1">
      <c r="A1934" s="598"/>
      <c r="B1934" s="1114" t="str">
        <f>IF('statement of marks'!BE67="s","laLd`r",IF('statement of marks'!BE67="u","mnwZ",IF('statement of marks'!BE67="g","xqtjkrh",IF('statement of marks'!BE67="p","iatkch",IF('statement of marks'!BE67="sd","fla/kh","r`rh; Hkk""kk")))))</f>
        <v>r`rh; Hkk"kk</v>
      </c>
      <c r="C1934" s="1115"/>
      <c r="D1934" s="275" t="str">
        <f>IF('statement of marks'!BF67="","",'statement of marks'!BF67)</f>
        <v/>
      </c>
      <c r="E1934" s="275" t="str">
        <f>IF('statement of marks'!BG67="","",'statement of marks'!BG67)</f>
        <v/>
      </c>
      <c r="F1934" s="606" t="str">
        <f>IF('statement of marks'!BH67="","",'statement of marks'!BH67)</f>
        <v/>
      </c>
      <c r="G1934" s="275" t="str">
        <f>IF('statement of marks'!BI67="","",'statement of marks'!BI67)</f>
        <v/>
      </c>
      <c r="H1934" s="275" t="str">
        <f>IF('statement of marks'!BJ67="","",'statement of marks'!BJ67)</f>
        <v/>
      </c>
      <c r="I1934" s="606" t="str">
        <f>IF('statement of marks'!BK67="","",'statement of marks'!BK67)</f>
        <v/>
      </c>
      <c r="J1934" s="275" t="str">
        <f>IF('statement of marks'!BL67="","",'statement of marks'!BL67)</f>
        <v/>
      </c>
      <c r="K1934" s="275" t="str">
        <f>IF('statement of marks'!BM67="","",'statement of marks'!BM67)</f>
        <v/>
      </c>
      <c r="L1934" s="606" t="str">
        <f>IF('statement of marks'!BN67="","",'statement of marks'!BN67)</f>
        <v/>
      </c>
      <c r="M1934" s="275" t="str">
        <f>IF('statement of marks'!BP67="","",'statement of marks'!BP67)</f>
        <v/>
      </c>
      <c r="N1934" s="275" t="str">
        <f>IF('statement of marks'!BQ67="","",'statement of marks'!BQ67)</f>
        <v/>
      </c>
      <c r="O1934" s="606" t="str">
        <f>IF('statement of marks'!BR67="","",'statement of marks'!BR67)</f>
        <v/>
      </c>
      <c r="P1934" s="277" t="str">
        <f>IF('statement of marks'!BS67="","",'statement of marks'!BS67)</f>
        <v/>
      </c>
      <c r="Q1934" s="275" t="str">
        <f>IF('statement of marks'!BT67="","",'statement of marks'!BT67)</f>
        <v/>
      </c>
      <c r="R1934" s="275" t="str">
        <f>IF('statement of marks'!BU67="","",'statement of marks'!BU67)</f>
        <v/>
      </c>
      <c r="S1934" s="606" t="str">
        <f>IF('statement of marks'!BV67="","",'statement of marks'!BV67)</f>
        <v/>
      </c>
      <c r="T1934" s="578" t="str">
        <f>IF('statement of marks'!BW67="","",'statement of marks'!BW67)</f>
        <v/>
      </c>
      <c r="U1934" s="578" t="str">
        <f>IF('statement of marks'!BX67="","",'statement of marks'!BX67)</f>
        <v/>
      </c>
      <c r="V1934" s="612" t="str">
        <f>IF('statement of marks'!BY67="","",'statement of marks'!BY67)</f>
        <v/>
      </c>
    </row>
    <row r="1935" spans="1:22" ht="16" customHeight="1">
      <c r="A1935" s="598"/>
      <c r="B1935" s="1114" t="str">
        <f>IF('statement of marks'!$CB$3="","",'statement of marks'!$CB$3)</f>
        <v>xf.kr</v>
      </c>
      <c r="C1935" s="1115"/>
      <c r="D1935" s="275" t="str">
        <f>IF('statement of marks'!CB67="","",'statement of marks'!CB67)</f>
        <v/>
      </c>
      <c r="E1935" s="275" t="str">
        <f>IF('statement of marks'!CC67="","",'statement of marks'!CC67)</f>
        <v/>
      </c>
      <c r="F1935" s="606" t="str">
        <f>IF('statement of marks'!CD67="","",'statement of marks'!CD67)</f>
        <v/>
      </c>
      <c r="G1935" s="275" t="str">
        <f>IF('statement of marks'!CE67="","",'statement of marks'!CE67)</f>
        <v/>
      </c>
      <c r="H1935" s="275" t="str">
        <f>IF('statement of marks'!CF67="","",'statement of marks'!CF67)</f>
        <v/>
      </c>
      <c r="I1935" s="606" t="str">
        <f>IF('statement of marks'!CG67="","",'statement of marks'!CG67)</f>
        <v/>
      </c>
      <c r="J1935" s="275" t="str">
        <f>IF('statement of marks'!CH67="","",'statement of marks'!CH67)</f>
        <v/>
      </c>
      <c r="K1935" s="275" t="str">
        <f>IF('statement of marks'!CI67="","",'statement of marks'!CI67)</f>
        <v/>
      </c>
      <c r="L1935" s="606" t="str">
        <f>IF('statement of marks'!CJ67="","",'statement of marks'!CJ67)</f>
        <v/>
      </c>
      <c r="M1935" s="275" t="str">
        <f>IF('statement of marks'!CL67="","",'statement of marks'!CL67)</f>
        <v/>
      </c>
      <c r="N1935" s="275" t="str">
        <f>IF('statement of marks'!CM67="","",'statement of marks'!CM67)</f>
        <v/>
      </c>
      <c r="O1935" s="606" t="str">
        <f>IF('statement of marks'!CN67="","",'statement of marks'!CN67)</f>
        <v/>
      </c>
      <c r="P1935" s="277" t="str">
        <f>IF('statement of marks'!CO67="","",'statement of marks'!CO67)</f>
        <v/>
      </c>
      <c r="Q1935" s="275" t="str">
        <f>IF('statement of marks'!CP67="","",'statement of marks'!CP67)</f>
        <v/>
      </c>
      <c r="R1935" s="275" t="str">
        <f>IF('statement of marks'!CQ67="","",'statement of marks'!CQ67)</f>
        <v/>
      </c>
      <c r="S1935" s="606" t="str">
        <f>IF('statement of marks'!CR67="","",'statement of marks'!CR67)</f>
        <v/>
      </c>
      <c r="T1935" s="578" t="str">
        <f>IF('statement of marks'!CS67="","",'statement of marks'!CS67)</f>
        <v/>
      </c>
      <c r="U1935" s="578" t="str">
        <f>IF('statement of marks'!CT67="","",'statement of marks'!CT67)</f>
        <v/>
      </c>
      <c r="V1935" s="612" t="str">
        <f>IF('statement of marks'!CU67="","",'statement of marks'!CU67)</f>
        <v/>
      </c>
    </row>
    <row r="1936" spans="1:22" ht="16" customHeight="1">
      <c r="A1936" s="598"/>
      <c r="B1936" s="1114" t="str">
        <f>IF('statement of marks'!$CX$3="","",'statement of marks'!$CX$3)</f>
        <v>foKku</v>
      </c>
      <c r="C1936" s="1115"/>
      <c r="D1936" s="275" t="str">
        <f>IF('statement of marks'!CX67="","",'statement of marks'!CX67)</f>
        <v/>
      </c>
      <c r="E1936" s="275" t="str">
        <f>IF('statement of marks'!CY67="","",'statement of marks'!CY67)</f>
        <v/>
      </c>
      <c r="F1936" s="606" t="str">
        <f>IF('statement of marks'!CZ67="","",'statement of marks'!CZ67)</f>
        <v/>
      </c>
      <c r="G1936" s="275" t="str">
        <f>IF('statement of marks'!DA67="","",'statement of marks'!DA67)</f>
        <v/>
      </c>
      <c r="H1936" s="275" t="str">
        <f>IF('statement of marks'!DB67="","",'statement of marks'!DB67)</f>
        <v/>
      </c>
      <c r="I1936" s="606" t="str">
        <f>IF('statement of marks'!DC67="","",'statement of marks'!DC67)</f>
        <v/>
      </c>
      <c r="J1936" s="275" t="str">
        <f>IF('statement of marks'!DD67="","",'statement of marks'!DD67)</f>
        <v/>
      </c>
      <c r="K1936" s="275" t="str">
        <f>IF('statement of marks'!DE67="","",'statement of marks'!DE67)</f>
        <v/>
      </c>
      <c r="L1936" s="606" t="str">
        <f>IF('statement of marks'!DF67="","",'statement of marks'!DF67)</f>
        <v/>
      </c>
      <c r="M1936" s="275" t="str">
        <f>IF('statement of marks'!DH67="","",'statement of marks'!DH67)</f>
        <v/>
      </c>
      <c r="N1936" s="275" t="str">
        <f>IF('statement of marks'!DI67="","",'statement of marks'!DI67)</f>
        <v/>
      </c>
      <c r="O1936" s="606" t="str">
        <f>IF('statement of marks'!DJ67="","",'statement of marks'!DJ67)</f>
        <v/>
      </c>
      <c r="P1936" s="277" t="str">
        <f>IF('statement of marks'!DK67="","",'statement of marks'!DK67)</f>
        <v/>
      </c>
      <c r="Q1936" s="275" t="str">
        <f>IF('statement of marks'!DL67="","",'statement of marks'!DL67)</f>
        <v/>
      </c>
      <c r="R1936" s="275" t="str">
        <f>IF('statement of marks'!DM67="","",'statement of marks'!DM67)</f>
        <v/>
      </c>
      <c r="S1936" s="606" t="str">
        <f>IF('statement of marks'!DN67="","",'statement of marks'!DN67)</f>
        <v/>
      </c>
      <c r="T1936" s="578" t="str">
        <f>IF('statement of marks'!DO67="","",'statement of marks'!DO67)</f>
        <v/>
      </c>
      <c r="U1936" s="578" t="str">
        <f>IF('statement of marks'!DP67="","",'statement of marks'!DP67)</f>
        <v/>
      </c>
      <c r="V1936" s="612" t="str">
        <f>IF('statement of marks'!DQ67="","",'statement of marks'!DQ67)</f>
        <v/>
      </c>
    </row>
    <row r="1937" spans="1:22" ht="16" customHeight="1">
      <c r="A1937" s="598"/>
      <c r="B1937" s="1114" t="str">
        <f>IF('statement of marks'!$DT$3="","",'statement of marks'!$DT$3)</f>
        <v>lkekftd foKku</v>
      </c>
      <c r="C1937" s="1115"/>
      <c r="D1937" s="275" t="str">
        <f>IF('statement of marks'!DT67="","",'statement of marks'!DT67)</f>
        <v/>
      </c>
      <c r="E1937" s="275" t="str">
        <f>IF('statement of marks'!DU67="","",'statement of marks'!DU67)</f>
        <v/>
      </c>
      <c r="F1937" s="606" t="str">
        <f>IF('statement of marks'!DV67="","",'statement of marks'!DV67)</f>
        <v/>
      </c>
      <c r="G1937" s="275" t="str">
        <f>IF('statement of marks'!DW67="","",'statement of marks'!DW67)</f>
        <v/>
      </c>
      <c r="H1937" s="275" t="str">
        <f>IF('statement of marks'!DX67="","",'statement of marks'!DX67)</f>
        <v/>
      </c>
      <c r="I1937" s="606" t="str">
        <f>IF('statement of marks'!DY67="","",'statement of marks'!DY67)</f>
        <v/>
      </c>
      <c r="J1937" s="275" t="str">
        <f>IF('statement of marks'!DZ67="","",'statement of marks'!DZ67)</f>
        <v/>
      </c>
      <c r="K1937" s="275" t="str">
        <f>IF('statement of marks'!EA67="","",'statement of marks'!EA67)</f>
        <v/>
      </c>
      <c r="L1937" s="606" t="str">
        <f>IF('statement of marks'!EB67="","",'statement of marks'!EB67)</f>
        <v/>
      </c>
      <c r="M1937" s="275" t="str">
        <f>IF('statement of marks'!ED67="","",'statement of marks'!ED67)</f>
        <v/>
      </c>
      <c r="N1937" s="275" t="str">
        <f>IF('statement of marks'!EE67="","",'statement of marks'!EE67)</f>
        <v/>
      </c>
      <c r="O1937" s="606" t="str">
        <f>IF('statement of marks'!EF67="","",'statement of marks'!EF67)</f>
        <v/>
      </c>
      <c r="P1937" s="277" t="str">
        <f>IF('statement of marks'!EG67="","",'statement of marks'!EG67)</f>
        <v/>
      </c>
      <c r="Q1937" s="275" t="str">
        <f>IF('statement of marks'!EH67="","",'statement of marks'!EH67)</f>
        <v/>
      </c>
      <c r="R1937" s="275" t="str">
        <f>IF('statement of marks'!EI67="","",'statement of marks'!EI67)</f>
        <v/>
      </c>
      <c r="S1937" s="606" t="str">
        <f>IF('statement of marks'!EJ67="","",'statement of marks'!EJ67)</f>
        <v/>
      </c>
      <c r="T1937" s="578" t="str">
        <f>IF('statement of marks'!EK67="","",'statement of marks'!EK67)</f>
        <v/>
      </c>
      <c r="U1937" s="578" t="str">
        <f>IF('statement of marks'!EL67="","",'statement of marks'!EL67)</f>
        <v/>
      </c>
      <c r="V1937" s="612" t="str">
        <f>IF('statement of marks'!EM67="","",'statement of marks'!EM67)</f>
        <v/>
      </c>
    </row>
    <row r="1938" spans="1:22" ht="16" customHeight="1">
      <c r="A1938" s="598"/>
      <c r="B1938" s="1117" t="s">
        <v>271</v>
      </c>
      <c r="C1938" s="1118"/>
      <c r="D1938" s="1081" t="s">
        <v>1</v>
      </c>
      <c r="E1938" s="1081"/>
      <c r="F1938" s="1081"/>
      <c r="G1938" s="1081" t="s">
        <v>21</v>
      </c>
      <c r="H1938" s="1081"/>
      <c r="I1938" s="1081"/>
      <c r="J1938" s="1081" t="s">
        <v>272</v>
      </c>
      <c r="K1938" s="1081"/>
      <c r="L1938" s="1081"/>
      <c r="M1938" s="1081" t="s">
        <v>68</v>
      </c>
      <c r="N1938" s="1081"/>
      <c r="O1938" s="1081"/>
      <c r="P1938" s="1081" t="s">
        <v>463</v>
      </c>
      <c r="Q1938" s="1081"/>
      <c r="R1938" s="1081"/>
      <c r="S1938" s="609"/>
      <c r="T1938" s="1187" t="s">
        <v>458</v>
      </c>
      <c r="U1938" s="1188"/>
      <c r="V1938" s="1189"/>
    </row>
    <row r="1939" spans="1:22" ht="16" customHeight="1">
      <c r="A1939" s="599"/>
      <c r="B1939" s="1175" t="s">
        <v>3</v>
      </c>
      <c r="C1939" s="1176"/>
      <c r="D1939" s="1177">
        <f>IF('statement of marks'!EP$6="","",'statement of marks'!EP$6)</f>
        <v>20</v>
      </c>
      <c r="E1939" s="1177"/>
      <c r="F1939" s="1177"/>
      <c r="G1939" s="1177">
        <f>IF('statement of marks'!EQ$6="","",'statement of marks'!EQ$6)</f>
        <v>20</v>
      </c>
      <c r="H1939" s="1177"/>
      <c r="I1939" s="1177"/>
      <c r="J1939" s="1177">
        <f>IF('statement of marks'!ES$6="","",'statement of marks'!ES$6)</f>
        <v>20</v>
      </c>
      <c r="K1939" s="1177"/>
      <c r="L1939" s="1177"/>
      <c r="M1939" s="1177">
        <f>IF('statement of marks'!ER$6="","",'statement of marks'!ER$6)</f>
        <v>20</v>
      </c>
      <c r="N1939" s="1177"/>
      <c r="O1939" s="1177"/>
      <c r="P1939" s="1177">
        <f>IF('statement of marks'!ET$6="","",'statement of marks'!ET$6)</f>
        <v>20</v>
      </c>
      <c r="Q1939" s="1177"/>
      <c r="R1939" s="1177"/>
      <c r="S1939" s="610" t="str">
        <f>IF('statement of marks'!FE$6="","",'statement of marks'!EX$6)</f>
        <v/>
      </c>
      <c r="T1939" s="615">
        <f>IF('statement of marks'!EU$6="","",'statement of marks'!EU$6)</f>
        <v>100</v>
      </c>
      <c r="U1939" s="616" t="s">
        <v>5</v>
      </c>
      <c r="V1939" s="617" t="s">
        <v>464</v>
      </c>
    </row>
    <row r="1940" spans="1:22" ht="16" customHeight="1">
      <c r="A1940" s="598"/>
      <c r="B1940" s="1114" t="str">
        <f>IF('statement of marks'!$EP$3="","",'statement of marks'!$EP$3)</f>
        <v>dk;kZuqHko</v>
      </c>
      <c r="C1940" s="1115"/>
      <c r="D1940" s="1103" t="str">
        <f>IF('statement of marks'!EP67="","",'statement of marks'!EP67)</f>
        <v/>
      </c>
      <c r="E1940" s="1103"/>
      <c r="F1940" s="1103"/>
      <c r="G1940" s="1103" t="str">
        <f>IF('statement of marks'!EQ67="","",'statement of marks'!EQ67)</f>
        <v/>
      </c>
      <c r="H1940" s="1103"/>
      <c r="I1940" s="1103"/>
      <c r="J1940" s="1103" t="str">
        <f>IF('statement of marks'!ES67="","",'statement of marks'!ES67)</f>
        <v/>
      </c>
      <c r="K1940" s="1103"/>
      <c r="L1940" s="1103"/>
      <c r="M1940" s="1103" t="str">
        <f>IF('statement of marks'!ER67="","",'statement of marks'!ER67)</f>
        <v/>
      </c>
      <c r="N1940" s="1103"/>
      <c r="O1940" s="1103"/>
      <c r="P1940" s="1103" t="str">
        <f>IF('statement of marks'!ET67="","",'statement of marks'!ET67)</f>
        <v/>
      </c>
      <c r="Q1940" s="1103"/>
      <c r="R1940" s="1103"/>
      <c r="S1940" s="611"/>
      <c r="T1940" s="613" t="str">
        <f>IF('statement of marks'!EU67="","",'statement of marks'!EU67)</f>
        <v/>
      </c>
      <c r="U1940" s="613" t="str">
        <f>IF('statement of marks'!EV67="","",'statement of marks'!EV67)</f>
        <v/>
      </c>
      <c r="V1940" s="614" t="str">
        <f>IF('statement of marks'!EW67="","",'statement of marks'!EW67)</f>
        <v/>
      </c>
    </row>
    <row r="1941" spans="1:22" ht="16" customHeight="1">
      <c r="A1941" s="598"/>
      <c r="B1941" s="1112" t="str">
        <f>IF('statement of marks'!$EZ$3="","",'statement of marks'!$EZ$3)</f>
        <v>dyk f'k{kk</v>
      </c>
      <c r="C1941" s="1113"/>
      <c r="D1941" s="1103" t="str">
        <f>IF('statement of marks'!EZ67="","",'statement of marks'!EZ67)</f>
        <v/>
      </c>
      <c r="E1941" s="1103"/>
      <c r="F1941" s="1103"/>
      <c r="G1941" s="1103" t="str">
        <f>IF('statement of marks'!FA67="","",'statement of marks'!FA67)</f>
        <v/>
      </c>
      <c r="H1941" s="1103"/>
      <c r="I1941" s="1103"/>
      <c r="J1941" s="1103" t="str">
        <f>IF('statement of marks'!FC67="","",'statement of marks'!FC67)</f>
        <v/>
      </c>
      <c r="K1941" s="1103"/>
      <c r="L1941" s="1103"/>
      <c r="M1941" s="1103" t="str">
        <f>IF('statement of marks'!FB67="","",'statement of marks'!FB67)</f>
        <v/>
      </c>
      <c r="N1941" s="1103"/>
      <c r="O1941" s="1103"/>
      <c r="P1941" s="1103" t="str">
        <f>IF('statement of marks'!FD67="","",'statement of marks'!FD67)</f>
        <v/>
      </c>
      <c r="Q1941" s="1103"/>
      <c r="R1941" s="1103"/>
      <c r="S1941" s="611"/>
      <c r="T1941" s="613" t="str">
        <f>IF('statement of marks'!FE67="","",'statement of marks'!FE67)</f>
        <v/>
      </c>
      <c r="U1941" s="613" t="str">
        <f>IF('statement of marks'!FF67="","",'statement of marks'!FF67)</f>
        <v/>
      </c>
      <c r="V1941" s="614" t="str">
        <f>IF('statement of marks'!FG67="","",'statement of marks'!FG67)</f>
        <v/>
      </c>
    </row>
    <row r="1942" spans="1:22" ht="16" customHeight="1">
      <c r="A1942" s="598"/>
      <c r="B1942" s="1109" t="str">
        <f>IF('statement of marks'!$FJ$3="","",'statement of marks'!$FJ$3)</f>
        <v>LokLF; ,oe~ 'kkjhfjd f'k{kk</v>
      </c>
      <c r="C1942" s="1110"/>
      <c r="D1942" s="1103" t="str">
        <f>IF('statement of marks'!FJ67="","",'statement of marks'!FJ67)</f>
        <v/>
      </c>
      <c r="E1942" s="1103"/>
      <c r="F1942" s="1103"/>
      <c r="G1942" s="1103" t="str">
        <f>IF('statement of marks'!FK67="","",'statement of marks'!FK67)</f>
        <v/>
      </c>
      <c r="H1942" s="1103"/>
      <c r="I1942" s="1103"/>
      <c r="J1942" s="1103" t="str">
        <f>IF('statement of marks'!FM67="","",'statement of marks'!FM67)</f>
        <v/>
      </c>
      <c r="K1942" s="1103"/>
      <c r="L1942" s="1103"/>
      <c r="M1942" s="1103" t="str">
        <f>IF('statement of marks'!FL67="","",'statement of marks'!FL67)</f>
        <v/>
      </c>
      <c r="N1942" s="1103"/>
      <c r="O1942" s="1103"/>
      <c r="P1942" s="1103" t="str">
        <f>IF('statement of marks'!FN67="","",'statement of marks'!FN67)</f>
        <v/>
      </c>
      <c r="Q1942" s="1103"/>
      <c r="R1942" s="1103"/>
      <c r="S1942" s="611"/>
      <c r="T1942" s="613" t="str">
        <f>IF('statement of marks'!FO67="","",'statement of marks'!FO67)</f>
        <v/>
      </c>
      <c r="U1942" s="613" t="str">
        <f>IF('statement of marks'!FP67="","",'statement of marks'!FP67)</f>
        <v/>
      </c>
      <c r="V1942" s="614" t="str">
        <f>IF('statement of marks'!FQ67="","",'statement of marks'!FQ67)</f>
        <v/>
      </c>
    </row>
    <row r="1943" spans="1:22" ht="16" customHeight="1">
      <c r="A1943" s="598"/>
      <c r="B1943" s="1104" t="s">
        <v>273</v>
      </c>
      <c r="C1943" s="1105"/>
      <c r="D1943" s="1213" t="str">
        <f>details!$DZ$3</f>
        <v>vxLr rd</v>
      </c>
      <c r="E1943" s="1213"/>
      <c r="F1943" s="1213"/>
      <c r="G1943" s="1213" t="str">
        <f>details!$ED$3</f>
        <v>vDVwcj rd</v>
      </c>
      <c r="H1943" s="1213"/>
      <c r="I1943" s="1213"/>
      <c r="J1943" s="1213" t="str">
        <f>details!$EL$3</f>
        <v>Qjojh rd</v>
      </c>
      <c r="K1943" s="1213"/>
      <c r="L1943" s="1213"/>
      <c r="M1943" s="1213" t="str">
        <f>details!$EH$3</f>
        <v>fnlEcj rd</v>
      </c>
      <c r="N1943" s="1213"/>
      <c r="O1943" s="1213"/>
      <c r="P1943" s="1213" t="str">
        <f>details!$EP$3</f>
        <v>loZ ;ksx</v>
      </c>
      <c r="Q1943" s="1213"/>
      <c r="R1943" s="1213"/>
      <c r="S1943" s="1222" t="s">
        <v>475</v>
      </c>
      <c r="T1943" s="1223"/>
      <c r="U1943" s="1223"/>
      <c r="V1943" s="1224"/>
    </row>
    <row r="1944" spans="1:22" ht="16" customHeight="1">
      <c r="A1944" s="598"/>
      <c r="B1944" s="1100" t="s">
        <v>99</v>
      </c>
      <c r="C1944" s="1101"/>
      <c r="D1944" s="1102" t="str">
        <f>IF(details!EA67="","",details!EA67)</f>
        <v/>
      </c>
      <c r="E1944" s="1102"/>
      <c r="F1944" s="1102"/>
      <c r="G1944" s="1102" t="str">
        <f>IF(details!EE67="","",details!EE67)</f>
        <v/>
      </c>
      <c r="H1944" s="1102"/>
      <c r="I1944" s="1102"/>
      <c r="J1944" s="1102" t="str">
        <f>IF(details!EM67="","",details!EM67)</f>
        <v/>
      </c>
      <c r="K1944" s="1102"/>
      <c r="L1944" s="1102"/>
      <c r="M1944" s="1102" t="str">
        <f>IF(details!EI67="","",details!EI67)</f>
        <v/>
      </c>
      <c r="N1944" s="1102"/>
      <c r="O1944" s="1102"/>
      <c r="P1944" s="1102" t="str">
        <f>IF(details!EQ67="","",details!EQ67)</f>
        <v/>
      </c>
      <c r="Q1944" s="1102"/>
      <c r="R1944" s="1102"/>
      <c r="S1944" s="1225">
        <v>41757</v>
      </c>
      <c r="T1944" s="1226"/>
      <c r="U1944" s="1226"/>
      <c r="V1944" s="1227"/>
    </row>
    <row r="1945" spans="1:22" ht="16" customHeight="1">
      <c r="A1945" s="598"/>
      <c r="B1945" s="1094" t="s">
        <v>15</v>
      </c>
      <c r="C1945" s="1095"/>
      <c r="D1945" s="1096" t="str">
        <f>IF(details!DZ67="","",details!DZ67)</f>
        <v/>
      </c>
      <c r="E1945" s="1096"/>
      <c r="F1945" s="1096"/>
      <c r="G1945" s="1096" t="str">
        <f>IF(details!ED67="","",details!ED67)</f>
        <v/>
      </c>
      <c r="H1945" s="1096"/>
      <c r="I1945" s="1096"/>
      <c r="J1945" s="1096" t="str">
        <f>IF(details!EL67="","",details!EL67)</f>
        <v/>
      </c>
      <c r="K1945" s="1096"/>
      <c r="L1945" s="1096"/>
      <c r="M1945" s="1096" t="str">
        <f>IF(details!EH67="","",details!EH67)</f>
        <v/>
      </c>
      <c r="N1945" s="1096"/>
      <c r="O1945" s="1096"/>
      <c r="P1945" s="1096" t="str">
        <f>IF(details!EP67="","",details!EP67)</f>
        <v/>
      </c>
      <c r="Q1945" s="1096"/>
      <c r="R1945" s="1096"/>
      <c r="S1945" s="1228"/>
      <c r="T1945" s="1229"/>
      <c r="U1945" s="1229"/>
      <c r="V1945" s="1230"/>
    </row>
    <row r="1946" spans="1:22" ht="16" customHeight="1">
      <c r="A1946" s="1206"/>
      <c r="B1946" s="1207" t="s">
        <v>473</v>
      </c>
      <c r="C1946" s="1208"/>
      <c r="D1946" s="1209" t="s">
        <v>3</v>
      </c>
      <c r="E1946" s="1209"/>
      <c r="F1946" s="1209"/>
      <c r="G1946" s="1209" t="s">
        <v>389</v>
      </c>
      <c r="H1946" s="1209"/>
      <c r="I1946" s="1209"/>
      <c r="J1946" s="1209" t="s">
        <v>5</v>
      </c>
      <c r="K1946" s="1209"/>
      <c r="L1946" s="1209"/>
      <c r="M1946" s="1209" t="s">
        <v>465</v>
      </c>
      <c r="N1946" s="1209"/>
      <c r="O1946" s="1209"/>
      <c r="P1946" s="1210" t="s">
        <v>306</v>
      </c>
      <c r="Q1946" s="1210"/>
      <c r="R1946" s="1210"/>
      <c r="S1946" s="1209" t="s">
        <v>473</v>
      </c>
      <c r="T1946" s="1209"/>
      <c r="U1946" s="1209"/>
      <c r="V1946" s="1211"/>
    </row>
    <row r="1947" spans="1:22" ht="16" customHeight="1">
      <c r="A1947" s="1206"/>
      <c r="B1947" s="1207"/>
      <c r="C1947" s="1208"/>
      <c r="D1947" s="1212" t="str">
        <f>'statement of marks'!HE67</f>
        <v/>
      </c>
      <c r="E1947" s="1212"/>
      <c r="F1947" s="1212"/>
      <c r="G1947" s="1212" t="str">
        <f>'statement of marks'!HF67</f>
        <v/>
      </c>
      <c r="H1947" s="1212"/>
      <c r="I1947" s="1212"/>
      <c r="J1947" s="1212" t="str">
        <f>'statement of marks'!HG67</f>
        <v/>
      </c>
      <c r="K1947" s="1212"/>
      <c r="L1947" s="1212"/>
      <c r="M1947" s="1212" t="str">
        <f>'statement of marks'!HJ67</f>
        <v/>
      </c>
      <c r="N1947" s="1212"/>
      <c r="O1947" s="1212"/>
      <c r="P1947" s="1212" t="str">
        <f>'statement of marks'!HI67</f>
        <v/>
      </c>
      <c r="Q1947" s="1212"/>
      <c r="R1947" s="1212"/>
      <c r="S1947" s="1209" t="str">
        <f>'statement of marks'!HD67</f>
        <v/>
      </c>
      <c r="T1947" s="1209"/>
      <c r="U1947" s="1209"/>
      <c r="V1947" s="1211"/>
    </row>
    <row r="1948" spans="1:22" ht="16" customHeight="1">
      <c r="A1948" s="598"/>
      <c r="B1948" s="1089" t="s">
        <v>100</v>
      </c>
      <c r="C1948" s="1090"/>
      <c r="D1948" s="1081"/>
      <c r="E1948" s="1081"/>
      <c r="F1948" s="1081"/>
      <c r="G1948" s="1081"/>
      <c r="H1948" s="1081"/>
      <c r="I1948" s="1081"/>
      <c r="J1948" s="1081"/>
      <c r="K1948" s="1081"/>
      <c r="L1948" s="1081"/>
      <c r="M1948" s="1081"/>
      <c r="N1948" s="1081"/>
      <c r="O1948" s="1081"/>
      <c r="P1948" s="1081"/>
      <c r="Q1948" s="1081"/>
      <c r="R1948" s="1081"/>
      <c r="S1948" s="1081"/>
      <c r="T1948" s="1081"/>
      <c r="U1948" s="1081"/>
      <c r="V1948" s="1205"/>
    </row>
    <row r="1949" spans="1:22" ht="16" customHeight="1">
      <c r="A1949" s="598"/>
      <c r="B1949" s="1087" t="s">
        <v>80</v>
      </c>
      <c r="C1949" s="1088"/>
      <c r="D1949" s="1081"/>
      <c r="E1949" s="1081"/>
      <c r="F1949" s="1081"/>
      <c r="G1949" s="1081"/>
      <c r="H1949" s="1081"/>
      <c r="I1949" s="1081"/>
      <c r="J1949" s="1081"/>
      <c r="K1949" s="1081"/>
      <c r="L1949" s="1081"/>
      <c r="M1949" s="1081"/>
      <c r="N1949" s="1081"/>
      <c r="O1949" s="1081"/>
      <c r="P1949" s="1081"/>
      <c r="Q1949" s="1081"/>
      <c r="R1949" s="1081"/>
      <c r="S1949" s="1081"/>
      <c r="T1949" s="1081"/>
      <c r="U1949" s="1081"/>
      <c r="V1949" s="1205"/>
    </row>
    <row r="1950" spans="1:22" ht="16" customHeight="1">
      <c r="A1950" s="598"/>
      <c r="B1950" s="1089" t="s">
        <v>466</v>
      </c>
      <c r="C1950" s="1090"/>
      <c r="D1950" s="1081"/>
      <c r="E1950" s="1081"/>
      <c r="F1950" s="1081"/>
      <c r="G1950" s="1081"/>
      <c r="H1950" s="1081"/>
      <c r="I1950" s="1081"/>
      <c r="J1950" s="1081"/>
      <c r="K1950" s="1081"/>
      <c r="L1950" s="1081"/>
      <c r="M1950" s="1081"/>
      <c r="N1950" s="1081"/>
      <c r="O1950" s="1081"/>
      <c r="P1950" s="1081" t="s">
        <v>466</v>
      </c>
      <c r="Q1950" s="1081"/>
      <c r="R1950" s="1081"/>
      <c r="S1950" s="1081"/>
      <c r="T1950" s="1081"/>
      <c r="U1950" s="1081"/>
      <c r="V1950" s="1205"/>
    </row>
    <row r="1951" spans="1:22" ht="16" customHeight="1">
      <c r="A1951" s="598"/>
      <c r="B1951" s="1085" t="s">
        <v>101</v>
      </c>
      <c r="C1951" s="1086"/>
      <c r="D1951" s="1081"/>
      <c r="E1951" s="1081"/>
      <c r="F1951" s="1081"/>
      <c r="G1951" s="1081"/>
      <c r="H1951" s="1081"/>
      <c r="I1951" s="1081"/>
      <c r="J1951" s="1081"/>
      <c r="K1951" s="1081"/>
      <c r="L1951" s="1081"/>
      <c r="M1951" s="1081"/>
      <c r="N1951" s="1081"/>
      <c r="O1951" s="1081"/>
      <c r="P1951" s="1081"/>
      <c r="Q1951" s="1081"/>
      <c r="R1951" s="1081"/>
      <c r="S1951" s="1198" t="s">
        <v>101</v>
      </c>
      <c r="T1951" s="1198"/>
      <c r="U1951" s="1198"/>
      <c r="V1951" s="1199"/>
    </row>
    <row r="1952" spans="1:22" ht="16" customHeight="1" thickBot="1">
      <c r="A1952" s="600"/>
      <c r="B1952" s="1200" t="s">
        <v>102</v>
      </c>
      <c r="C1952" s="1201"/>
      <c r="D1952" s="1202"/>
      <c r="E1952" s="1202"/>
      <c r="F1952" s="1202"/>
      <c r="G1952" s="1202"/>
      <c r="H1952" s="1202"/>
      <c r="I1952" s="1202"/>
      <c r="J1952" s="1202"/>
      <c r="K1952" s="1202"/>
      <c r="L1952" s="1202"/>
      <c r="M1952" s="1202"/>
      <c r="N1952" s="1202"/>
      <c r="O1952" s="1202"/>
      <c r="P1952" s="1202"/>
      <c r="Q1952" s="1202"/>
      <c r="R1952" s="1202"/>
      <c r="S1952" s="1203" t="s">
        <v>163</v>
      </c>
      <c r="T1952" s="1203"/>
      <c r="U1952" s="1203"/>
      <c r="V1952" s="1204"/>
    </row>
    <row r="1953" spans="1:22" ht="16" customHeight="1">
      <c r="A1953" s="597"/>
      <c r="B1953" s="1216" t="s">
        <v>47</v>
      </c>
      <c r="C1953" s="1217"/>
      <c r="D1953" s="1217"/>
      <c r="E1953" s="1217"/>
      <c r="F1953" s="1217"/>
      <c r="G1953" s="1217"/>
      <c r="H1953" s="1217"/>
      <c r="I1953" s="1217"/>
      <c r="J1953" s="1217"/>
      <c r="K1953" s="1217"/>
      <c r="L1953" s="1217"/>
      <c r="M1953" s="1217"/>
      <c r="N1953" s="1217"/>
      <c r="O1953" s="1217"/>
      <c r="P1953" s="1217"/>
      <c r="Q1953" s="1217"/>
      <c r="R1953" s="1217"/>
      <c r="S1953" s="1217"/>
      <c r="T1953" s="1217"/>
      <c r="U1953" s="1217"/>
      <c r="V1953" s="1218"/>
    </row>
    <row r="1954" spans="1:22" ht="16" customHeight="1">
      <c r="A1954" s="598"/>
      <c r="B1954" s="1219" t="str">
        <f>'statement of marks'!$A$1</f>
        <v>jk- ck- ek/;fed fo|ky; uohu] fuEckgsM+k</v>
      </c>
      <c r="C1954" s="1220"/>
      <c r="D1954" s="1220"/>
      <c r="E1954" s="1220"/>
      <c r="F1954" s="1220"/>
      <c r="G1954" s="1220"/>
      <c r="H1954" s="1220"/>
      <c r="I1954" s="1220"/>
      <c r="J1954" s="1220"/>
      <c r="K1954" s="1220"/>
      <c r="L1954" s="1220"/>
      <c r="M1954" s="1220"/>
      <c r="N1954" s="1220"/>
      <c r="O1954" s="1220"/>
      <c r="P1954" s="1220"/>
      <c r="Q1954" s="1220"/>
      <c r="R1954" s="1220"/>
      <c r="S1954" s="1220"/>
      <c r="T1954" s="1220"/>
      <c r="U1954" s="1220"/>
      <c r="V1954" s="1221"/>
    </row>
    <row r="1955" spans="1:22" ht="16" customHeight="1">
      <c r="A1955" s="598"/>
      <c r="B1955" s="1114" t="s">
        <v>467</v>
      </c>
      <c r="C1955" s="1115"/>
      <c r="D1955" s="1119" t="str">
        <f>'statement of marks'!$H$3</f>
        <v>2015-16</v>
      </c>
      <c r="E1955" s="1119"/>
      <c r="F1955" s="1119"/>
      <c r="G1955" s="1119"/>
      <c r="H1955" s="1119"/>
      <c r="I1955" s="1119"/>
      <c r="J1955" s="1119"/>
      <c r="K1955" s="1119"/>
      <c r="L1955" s="1119"/>
      <c r="M1955" s="1119"/>
      <c r="N1955" s="1119"/>
      <c r="O1955" s="1119"/>
      <c r="P1955" s="1119"/>
      <c r="Q1955" s="1119"/>
      <c r="R1955" s="1119"/>
      <c r="S1955" s="1119"/>
      <c r="T1955" s="1119"/>
      <c r="U1955" s="1119"/>
      <c r="V1955" s="1196"/>
    </row>
    <row r="1956" spans="1:22" ht="16" customHeight="1">
      <c r="A1956" s="598"/>
      <c r="B1956" s="1114" t="s">
        <v>218</v>
      </c>
      <c r="C1956" s="1115"/>
      <c r="D1956" s="1115" t="str">
        <f>IF('statement of marks'!J68="","",'statement of marks'!J68)</f>
        <v/>
      </c>
      <c r="E1956" s="1115"/>
      <c r="F1956" s="1115"/>
      <c r="G1956" s="1115"/>
      <c r="H1956" s="1115"/>
      <c r="I1956" s="1115"/>
      <c r="J1956" s="1115"/>
      <c r="K1956" s="1115"/>
      <c r="L1956" s="1115"/>
      <c r="M1956" s="1115"/>
      <c r="N1956" s="1115"/>
      <c r="O1956" s="1115"/>
      <c r="P1956" s="1115"/>
      <c r="Q1956" s="1115"/>
      <c r="R1956" s="1115"/>
      <c r="S1956" s="1115"/>
      <c r="T1956" s="1115"/>
      <c r="U1956" s="1115"/>
      <c r="V1956" s="1197"/>
    </row>
    <row r="1957" spans="1:22" ht="16" customHeight="1">
      <c r="A1957" s="598"/>
      <c r="B1957" s="1114" t="s">
        <v>219</v>
      </c>
      <c r="C1957" s="1115"/>
      <c r="D1957" s="1115" t="str">
        <f>IF('statement of marks'!K68="","",'statement of marks'!K68)</f>
        <v/>
      </c>
      <c r="E1957" s="1115"/>
      <c r="F1957" s="1115"/>
      <c r="G1957" s="1115"/>
      <c r="H1957" s="1115"/>
      <c r="I1957" s="1115"/>
      <c r="J1957" s="1115"/>
      <c r="K1957" s="1115"/>
      <c r="L1957" s="1115"/>
      <c r="M1957" s="1115"/>
      <c r="N1957" s="1115"/>
      <c r="O1957" s="1115"/>
      <c r="P1957" s="1115"/>
      <c r="Q1957" s="1115"/>
      <c r="R1957" s="1115"/>
      <c r="S1957" s="1115"/>
      <c r="T1957" s="1115"/>
      <c r="U1957" s="1115"/>
      <c r="V1957" s="1197"/>
    </row>
    <row r="1958" spans="1:22" ht="16" customHeight="1">
      <c r="A1958" s="598"/>
      <c r="B1958" s="1114" t="s">
        <v>220</v>
      </c>
      <c r="C1958" s="1115"/>
      <c r="D1958" s="1115" t="str">
        <f>IF('statement of marks'!L68="","",'statement of marks'!L68)</f>
        <v/>
      </c>
      <c r="E1958" s="1115"/>
      <c r="F1958" s="1115"/>
      <c r="G1958" s="1115"/>
      <c r="H1958" s="1115"/>
      <c r="I1958" s="1115"/>
      <c r="J1958" s="1115"/>
      <c r="K1958" s="1115"/>
      <c r="L1958" s="1115"/>
      <c r="M1958" s="1115"/>
      <c r="N1958" s="1115"/>
      <c r="O1958" s="1115"/>
      <c r="P1958" s="1115"/>
      <c r="Q1958" s="1115"/>
      <c r="R1958" s="1115"/>
      <c r="S1958" s="1115"/>
      <c r="T1958" s="1115"/>
      <c r="U1958" s="1115"/>
      <c r="V1958" s="1197"/>
    </row>
    <row r="1959" spans="1:22" ht="16" customHeight="1">
      <c r="A1959" s="598"/>
      <c r="B1959" s="1114" t="s">
        <v>221</v>
      </c>
      <c r="C1959" s="1115"/>
      <c r="D1959" s="1119" t="str">
        <f>'statement of marks'!$G$3</f>
        <v>6 A</v>
      </c>
      <c r="E1959" s="1119"/>
      <c r="F1959" s="1119"/>
      <c r="G1959" s="1115" t="s">
        <v>9</v>
      </c>
      <c r="H1959" s="1115"/>
      <c r="I1959" s="1115"/>
      <c r="J1959" s="1119" t="str">
        <f>IF('statement of marks'!D68="","",'statement of marks'!D68)</f>
        <v/>
      </c>
      <c r="K1959" s="1119"/>
      <c r="L1959" s="1119"/>
      <c r="M1959" s="1115" t="s">
        <v>222</v>
      </c>
      <c r="N1959" s="1115"/>
      <c r="O1959" s="1115"/>
      <c r="P1959" s="1119" t="str">
        <f>IF('statement of marks'!F68="","",'statement of marks'!F68)</f>
        <v/>
      </c>
      <c r="Q1959" s="1119"/>
      <c r="R1959" s="1119"/>
      <c r="S1959" s="1214" t="str">
        <f>IF('statement of marks'!$J$3="","",'statement of marks'!$J$3)</f>
        <v xml:space="preserve">fo|ky; dk Mk;l dksM+ </v>
      </c>
      <c r="T1959" s="1214"/>
      <c r="U1959" s="1214"/>
      <c r="V1959" s="1215"/>
    </row>
    <row r="1960" spans="1:22" ht="16" customHeight="1">
      <c r="A1960" s="598"/>
      <c r="B1960" s="601" t="s">
        <v>0</v>
      </c>
      <c r="C1960" s="602"/>
      <c r="D1960" s="1121" t="str">
        <f>IF('statement of marks'!H68="","",'statement of marks'!H68)</f>
        <v/>
      </c>
      <c r="E1960" s="1121"/>
      <c r="F1960" s="1121"/>
      <c r="G1960" s="1115" t="str">
        <f>IF('statement of marks'!I68="","",'statement of marks'!I68)</f>
        <v/>
      </c>
      <c r="H1960" s="1115"/>
      <c r="I1960" s="1115"/>
      <c r="J1960" s="1115"/>
      <c r="K1960" s="1115"/>
      <c r="L1960" s="1115"/>
      <c r="M1960" s="1115"/>
      <c r="N1960" s="1115"/>
      <c r="O1960" s="1115"/>
      <c r="P1960" s="1115"/>
      <c r="Q1960" s="1115"/>
      <c r="R1960" s="1115"/>
      <c r="S1960" s="1190" t="str">
        <f>IF('statement of marks'!$K$3="","",'statement of marks'!$K$3)</f>
        <v xml:space="preserve">08291009401   </v>
      </c>
      <c r="T1960" s="1190"/>
      <c r="U1960" s="1190"/>
      <c r="V1960" s="1191"/>
    </row>
    <row r="1961" spans="1:22" ht="16" customHeight="1">
      <c r="A1961" s="598"/>
      <c r="B1961" s="561" t="s">
        <v>28</v>
      </c>
      <c r="C1961" s="603" t="s">
        <v>97</v>
      </c>
      <c r="D1961" s="1081" t="s">
        <v>1</v>
      </c>
      <c r="E1961" s="1081"/>
      <c r="F1961" s="1081"/>
      <c r="G1961" s="1081" t="s">
        <v>21</v>
      </c>
      <c r="H1961" s="1081"/>
      <c r="I1961" s="1081"/>
      <c r="J1961" s="1081" t="s">
        <v>68</v>
      </c>
      <c r="K1961" s="1081"/>
      <c r="L1961" s="1081"/>
      <c r="M1961" s="1081" t="s">
        <v>98</v>
      </c>
      <c r="N1961" s="1081"/>
      <c r="O1961" s="1081"/>
      <c r="P1961" s="1192" t="s">
        <v>278</v>
      </c>
      <c r="Q1961" s="1193" t="s">
        <v>459</v>
      </c>
      <c r="R1961" s="1193"/>
      <c r="S1961" s="1193"/>
      <c r="T1961" s="1194" t="s">
        <v>458</v>
      </c>
      <c r="U1961" s="1194"/>
      <c r="V1961" s="1195"/>
    </row>
    <row r="1962" spans="1:22" ht="16" customHeight="1">
      <c r="A1962" s="598"/>
      <c r="B1962" s="561"/>
      <c r="C1962" s="603"/>
      <c r="D1962" s="596" t="s">
        <v>468</v>
      </c>
      <c r="E1962" s="596" t="s">
        <v>469</v>
      </c>
      <c r="F1962" s="604" t="s">
        <v>2</v>
      </c>
      <c r="G1962" s="596" t="s">
        <v>468</v>
      </c>
      <c r="H1962" s="596" t="s">
        <v>469</v>
      </c>
      <c r="I1962" s="604" t="s">
        <v>2</v>
      </c>
      <c r="J1962" s="596" t="s">
        <v>468</v>
      </c>
      <c r="K1962" s="596" t="s">
        <v>469</v>
      </c>
      <c r="L1962" s="604" t="s">
        <v>2</v>
      </c>
      <c r="M1962" s="596" t="s">
        <v>468</v>
      </c>
      <c r="N1962" s="596" t="s">
        <v>469</v>
      </c>
      <c r="O1962" s="604" t="s">
        <v>2</v>
      </c>
      <c r="P1962" s="1192"/>
      <c r="Q1962" s="596" t="s">
        <v>468</v>
      </c>
      <c r="R1962" s="596" t="s">
        <v>469</v>
      </c>
      <c r="S1962" s="608" t="s">
        <v>2</v>
      </c>
      <c r="T1962" s="618" t="s">
        <v>304</v>
      </c>
      <c r="U1962" s="619" t="s">
        <v>5</v>
      </c>
      <c r="V1962" s="620" t="s">
        <v>464</v>
      </c>
    </row>
    <row r="1963" spans="1:22" ht="16" customHeight="1">
      <c r="A1963" s="599"/>
      <c r="B1963" s="1178" t="s">
        <v>3</v>
      </c>
      <c r="C1963" s="1179"/>
      <c r="D1963" s="579">
        <f>IF('statement of marks'!M$6="","",'statement of marks'!M$6)</f>
        <v>5</v>
      </c>
      <c r="E1963" s="579">
        <f>IF('statement of marks'!N$6="","",'statement of marks'!N$6)</f>
        <v>5</v>
      </c>
      <c r="F1963" s="605">
        <f>IF('statement of marks'!O$6="","",'statement of marks'!O$6)</f>
        <v>10</v>
      </c>
      <c r="G1963" s="579">
        <f>IF('statement of marks'!P$6="","",'statement of marks'!P$6)</f>
        <v>5</v>
      </c>
      <c r="H1963" s="579">
        <f>IF('statement of marks'!Q$6="","",'statement of marks'!Q$6)</f>
        <v>5</v>
      </c>
      <c r="I1963" s="605">
        <f>IF('statement of marks'!R$6="","",'statement of marks'!R$6)</f>
        <v>10</v>
      </c>
      <c r="J1963" s="579">
        <f>IF('statement of marks'!S$6="","",'statement of marks'!S$6)</f>
        <v>5</v>
      </c>
      <c r="K1963" s="579">
        <f>IF('statement of marks'!T$6="","",'statement of marks'!T$6)</f>
        <v>5</v>
      </c>
      <c r="L1963" s="605">
        <f>IF('statement of marks'!U$6="","",'statement of marks'!U$6)</f>
        <v>10</v>
      </c>
      <c r="M1963" s="579">
        <f>IF('statement of marks'!W$6="","",'statement of marks'!W$6)</f>
        <v>50</v>
      </c>
      <c r="N1963" s="579">
        <f>IF('statement of marks'!X$6="","",'statement of marks'!X$6)</f>
        <v>20</v>
      </c>
      <c r="O1963" s="605">
        <f>IF('statement of marks'!Y$6="","",'statement of marks'!Y$6)</f>
        <v>70</v>
      </c>
      <c r="P1963" s="580">
        <f>IF('statement of marks'!Z$6="","",'statement of marks'!Z$6)</f>
        <v>100</v>
      </c>
      <c r="Q1963" s="579">
        <f>IF('statement of marks'!AA$6="","",'statement of marks'!AA$6)</f>
        <v>70</v>
      </c>
      <c r="R1963" s="579">
        <f>IF('statement of marks'!AB$6="","",'statement of marks'!AB$6)</f>
        <v>30</v>
      </c>
      <c r="S1963" s="605">
        <f>IF('statement of marks'!AC$6="","",'statement of marks'!AC$6)</f>
        <v>100</v>
      </c>
      <c r="T1963" s="615">
        <f>IF('statement of marks'!AD$6="","",'statement of marks'!AD$6)</f>
        <v>200</v>
      </c>
      <c r="U1963" s="615" t="str">
        <f>IF('statement of marks'!AE$6="","",'statement of marks'!AE$6)</f>
        <v/>
      </c>
      <c r="V1963" s="621" t="str">
        <f>IF('statement of marks'!AF$6="","",'statement of marks'!AF$6)</f>
        <v/>
      </c>
    </row>
    <row r="1964" spans="1:22" ht="16" customHeight="1">
      <c r="A1964" s="598"/>
      <c r="B1964" s="1114" t="str">
        <f>IF('statement of marks'!$M$3="","",'statement of marks'!$M$3)</f>
        <v>fgUnh</v>
      </c>
      <c r="C1964" s="1115"/>
      <c r="D1964" s="275" t="str">
        <f>IF('statement of marks'!M68="","",'statement of marks'!M68)</f>
        <v/>
      </c>
      <c r="E1964" s="275" t="str">
        <f>IF('statement of marks'!N68="","",'statement of marks'!N68)</f>
        <v/>
      </c>
      <c r="F1964" s="606" t="str">
        <f>IF('statement of marks'!O68="","",'statement of marks'!O68)</f>
        <v/>
      </c>
      <c r="G1964" s="275" t="str">
        <f>IF('statement of marks'!P68="","",'statement of marks'!P68)</f>
        <v/>
      </c>
      <c r="H1964" s="275" t="str">
        <f>IF('statement of marks'!Q68="","",'statement of marks'!Q68)</f>
        <v/>
      </c>
      <c r="I1964" s="606" t="str">
        <f>IF('statement of marks'!R68="","",'statement of marks'!R68)</f>
        <v/>
      </c>
      <c r="J1964" s="275" t="str">
        <f>IF('statement of marks'!S68="","",'statement of marks'!S68)</f>
        <v/>
      </c>
      <c r="K1964" s="275" t="str">
        <f>IF('statement of marks'!T68="","",'statement of marks'!T68)</f>
        <v/>
      </c>
      <c r="L1964" s="606" t="str">
        <f>IF('statement of marks'!U68="","",'statement of marks'!U68)</f>
        <v/>
      </c>
      <c r="M1964" s="275" t="str">
        <f>IF('statement of marks'!W68="","",'statement of marks'!W68)</f>
        <v/>
      </c>
      <c r="N1964" s="275" t="str">
        <f>IF('statement of marks'!X68="","",'statement of marks'!X68)</f>
        <v/>
      </c>
      <c r="O1964" s="606" t="str">
        <f>IF('statement of marks'!Y68="","",'statement of marks'!Y68)</f>
        <v/>
      </c>
      <c r="P1964" s="277" t="str">
        <f>IF('statement of marks'!Z68="","",'statement of marks'!Z68)</f>
        <v/>
      </c>
      <c r="Q1964" s="275" t="str">
        <f>IF('statement of marks'!AA68="","",'statement of marks'!AA68)</f>
        <v/>
      </c>
      <c r="R1964" s="275" t="str">
        <f>IF('statement of marks'!AB68="","",'statement of marks'!AB68)</f>
        <v/>
      </c>
      <c r="S1964" s="606" t="str">
        <f>IF('statement of marks'!AC68="","",'statement of marks'!AC68)</f>
        <v/>
      </c>
      <c r="T1964" s="578" t="str">
        <f>IF('statement of marks'!AD68="","",'statement of marks'!AD68)</f>
        <v/>
      </c>
      <c r="U1964" s="578" t="str">
        <f>IF('statement of marks'!AE68="","",'statement of marks'!AE68)</f>
        <v/>
      </c>
      <c r="V1964" s="612" t="str">
        <f>IF('statement of marks'!AF68="","",'statement of marks'!AF68)</f>
        <v/>
      </c>
    </row>
    <row r="1965" spans="1:22" ht="16" customHeight="1">
      <c r="A1965" s="598"/>
      <c r="B1965" s="1114" t="str">
        <f>IF('statement of marks'!$AI$3="","",'statement of marks'!$AI$3)</f>
        <v>vaxszth</v>
      </c>
      <c r="C1965" s="1115"/>
      <c r="D1965" s="275" t="str">
        <f>IF('statement of marks'!AI68="","",'statement of marks'!AI68)</f>
        <v/>
      </c>
      <c r="E1965" s="275" t="str">
        <f>IF('statement of marks'!AJ68="","",'statement of marks'!AJ68)</f>
        <v/>
      </c>
      <c r="F1965" s="606" t="str">
        <f>IF('statement of marks'!AK68="","",'statement of marks'!AK68)</f>
        <v/>
      </c>
      <c r="G1965" s="275" t="str">
        <f>IF('statement of marks'!AL68="","",'statement of marks'!AL68)</f>
        <v/>
      </c>
      <c r="H1965" s="275" t="str">
        <f>IF('statement of marks'!AM68="","",'statement of marks'!AM68)</f>
        <v/>
      </c>
      <c r="I1965" s="606" t="str">
        <f>IF('statement of marks'!AN68="","",'statement of marks'!AN68)</f>
        <v/>
      </c>
      <c r="J1965" s="275" t="str">
        <f>IF('statement of marks'!AO68="","",'statement of marks'!AO68)</f>
        <v/>
      </c>
      <c r="K1965" s="275" t="str">
        <f>IF('statement of marks'!AP68="","",'statement of marks'!AP68)</f>
        <v/>
      </c>
      <c r="L1965" s="606" t="str">
        <f>IF('statement of marks'!AQ68="","",'statement of marks'!AQ68)</f>
        <v/>
      </c>
      <c r="M1965" s="275" t="str">
        <f>IF('statement of marks'!AS68="","",'statement of marks'!AS68)</f>
        <v/>
      </c>
      <c r="N1965" s="275" t="str">
        <f>IF('statement of marks'!AT68="","",'statement of marks'!AT68)</f>
        <v/>
      </c>
      <c r="O1965" s="606" t="str">
        <f>IF('statement of marks'!AU68="","",'statement of marks'!AU68)</f>
        <v/>
      </c>
      <c r="P1965" s="277" t="str">
        <f>IF('statement of marks'!AV68="","",'statement of marks'!AV68)</f>
        <v/>
      </c>
      <c r="Q1965" s="275" t="str">
        <f>IF('statement of marks'!AW68="","",'statement of marks'!AW68)</f>
        <v/>
      </c>
      <c r="R1965" s="275" t="str">
        <f>IF('statement of marks'!AX68="","",'statement of marks'!AX68)</f>
        <v/>
      </c>
      <c r="S1965" s="606" t="str">
        <f>IF('statement of marks'!AY68="","",'statement of marks'!AY68)</f>
        <v/>
      </c>
      <c r="T1965" s="578" t="str">
        <f>IF('statement of marks'!AZ68="","",'statement of marks'!AZ68)</f>
        <v/>
      </c>
      <c r="U1965" s="578" t="str">
        <f>IF('statement of marks'!BA68="","",'statement of marks'!BA68)</f>
        <v/>
      </c>
      <c r="V1965" s="612" t="str">
        <f>IF('statement of marks'!BB68="","",'statement of marks'!BB68)</f>
        <v/>
      </c>
    </row>
    <row r="1966" spans="1:22" ht="16" customHeight="1">
      <c r="A1966" s="598"/>
      <c r="B1966" s="1114" t="str">
        <f>IF('statement of marks'!BE68="s","laLd`r",IF('statement of marks'!BE68="u","mnwZ",IF('statement of marks'!BE68="g","xqtjkrh",IF('statement of marks'!BE68="p","iatkch",IF('statement of marks'!BE68="sd","fla/kh","r`rh; Hkk""kk")))))</f>
        <v>r`rh; Hkk"kk</v>
      </c>
      <c r="C1966" s="1115"/>
      <c r="D1966" s="275" t="str">
        <f>IF('statement of marks'!BF68="","",'statement of marks'!BF68)</f>
        <v/>
      </c>
      <c r="E1966" s="275" t="str">
        <f>IF('statement of marks'!BG68="","",'statement of marks'!BG68)</f>
        <v/>
      </c>
      <c r="F1966" s="606" t="str">
        <f>IF('statement of marks'!BH68="","",'statement of marks'!BH68)</f>
        <v/>
      </c>
      <c r="G1966" s="275" t="str">
        <f>IF('statement of marks'!BI68="","",'statement of marks'!BI68)</f>
        <v/>
      </c>
      <c r="H1966" s="275" t="str">
        <f>IF('statement of marks'!BJ68="","",'statement of marks'!BJ68)</f>
        <v/>
      </c>
      <c r="I1966" s="606" t="str">
        <f>IF('statement of marks'!BK68="","",'statement of marks'!BK68)</f>
        <v/>
      </c>
      <c r="J1966" s="275" t="str">
        <f>IF('statement of marks'!BL68="","",'statement of marks'!BL68)</f>
        <v/>
      </c>
      <c r="K1966" s="275" t="str">
        <f>IF('statement of marks'!BM68="","",'statement of marks'!BM68)</f>
        <v/>
      </c>
      <c r="L1966" s="606" t="str">
        <f>IF('statement of marks'!BN68="","",'statement of marks'!BN68)</f>
        <v/>
      </c>
      <c r="M1966" s="275" t="str">
        <f>IF('statement of marks'!BP68="","",'statement of marks'!BP68)</f>
        <v/>
      </c>
      <c r="N1966" s="275" t="str">
        <f>IF('statement of marks'!BQ68="","",'statement of marks'!BQ68)</f>
        <v/>
      </c>
      <c r="O1966" s="606" t="str">
        <f>IF('statement of marks'!BR68="","",'statement of marks'!BR68)</f>
        <v/>
      </c>
      <c r="P1966" s="277" t="str">
        <f>IF('statement of marks'!BS68="","",'statement of marks'!BS68)</f>
        <v/>
      </c>
      <c r="Q1966" s="275" t="str">
        <f>IF('statement of marks'!BT68="","",'statement of marks'!BT68)</f>
        <v/>
      </c>
      <c r="R1966" s="275" t="str">
        <f>IF('statement of marks'!BU68="","",'statement of marks'!BU68)</f>
        <v/>
      </c>
      <c r="S1966" s="606" t="str">
        <f>IF('statement of marks'!BV68="","",'statement of marks'!BV68)</f>
        <v/>
      </c>
      <c r="T1966" s="578" t="str">
        <f>IF('statement of marks'!BW68="","",'statement of marks'!BW68)</f>
        <v/>
      </c>
      <c r="U1966" s="578" t="str">
        <f>IF('statement of marks'!BX68="","",'statement of marks'!BX68)</f>
        <v/>
      </c>
      <c r="V1966" s="612" t="str">
        <f>IF('statement of marks'!BY68="","",'statement of marks'!BY68)</f>
        <v/>
      </c>
    </row>
    <row r="1967" spans="1:22" ht="16" customHeight="1">
      <c r="A1967" s="598"/>
      <c r="B1967" s="1114" t="str">
        <f>IF('statement of marks'!$CB$3="","",'statement of marks'!$CB$3)</f>
        <v>xf.kr</v>
      </c>
      <c r="C1967" s="1115"/>
      <c r="D1967" s="275" t="str">
        <f>IF('statement of marks'!CB68="","",'statement of marks'!CB68)</f>
        <v/>
      </c>
      <c r="E1967" s="275" t="str">
        <f>IF('statement of marks'!CC68="","",'statement of marks'!CC68)</f>
        <v/>
      </c>
      <c r="F1967" s="606" t="str">
        <f>IF('statement of marks'!CD68="","",'statement of marks'!CD68)</f>
        <v/>
      </c>
      <c r="G1967" s="275" t="str">
        <f>IF('statement of marks'!CE68="","",'statement of marks'!CE68)</f>
        <v/>
      </c>
      <c r="H1967" s="275" t="str">
        <f>IF('statement of marks'!CF68="","",'statement of marks'!CF68)</f>
        <v/>
      </c>
      <c r="I1967" s="606" t="str">
        <f>IF('statement of marks'!CG68="","",'statement of marks'!CG68)</f>
        <v/>
      </c>
      <c r="J1967" s="275" t="str">
        <f>IF('statement of marks'!CH68="","",'statement of marks'!CH68)</f>
        <v/>
      </c>
      <c r="K1967" s="275" t="str">
        <f>IF('statement of marks'!CI68="","",'statement of marks'!CI68)</f>
        <v/>
      </c>
      <c r="L1967" s="606" t="str">
        <f>IF('statement of marks'!CJ68="","",'statement of marks'!CJ68)</f>
        <v/>
      </c>
      <c r="M1967" s="275" t="str">
        <f>IF('statement of marks'!CL68="","",'statement of marks'!CL68)</f>
        <v/>
      </c>
      <c r="N1967" s="275" t="str">
        <f>IF('statement of marks'!CM68="","",'statement of marks'!CM68)</f>
        <v/>
      </c>
      <c r="O1967" s="606" t="str">
        <f>IF('statement of marks'!CN68="","",'statement of marks'!CN68)</f>
        <v/>
      </c>
      <c r="P1967" s="277" t="str">
        <f>IF('statement of marks'!CO68="","",'statement of marks'!CO68)</f>
        <v/>
      </c>
      <c r="Q1967" s="275" t="str">
        <f>IF('statement of marks'!CP68="","",'statement of marks'!CP68)</f>
        <v/>
      </c>
      <c r="R1967" s="275" t="str">
        <f>IF('statement of marks'!CQ68="","",'statement of marks'!CQ68)</f>
        <v/>
      </c>
      <c r="S1967" s="606" t="str">
        <f>IF('statement of marks'!CR68="","",'statement of marks'!CR68)</f>
        <v/>
      </c>
      <c r="T1967" s="578" t="str">
        <f>IF('statement of marks'!CS68="","",'statement of marks'!CS68)</f>
        <v/>
      </c>
      <c r="U1967" s="578" t="str">
        <f>IF('statement of marks'!CT68="","",'statement of marks'!CT68)</f>
        <v/>
      </c>
      <c r="V1967" s="612" t="str">
        <f>IF('statement of marks'!CU68="","",'statement of marks'!CU68)</f>
        <v/>
      </c>
    </row>
    <row r="1968" spans="1:22" ht="16" customHeight="1">
      <c r="A1968" s="598"/>
      <c r="B1968" s="1114" t="str">
        <f>IF('statement of marks'!$CX$3="","",'statement of marks'!$CX$3)</f>
        <v>foKku</v>
      </c>
      <c r="C1968" s="1115"/>
      <c r="D1968" s="275" t="str">
        <f>IF('statement of marks'!CX68="","",'statement of marks'!CX68)</f>
        <v/>
      </c>
      <c r="E1968" s="275" t="str">
        <f>IF('statement of marks'!CY68="","",'statement of marks'!CY68)</f>
        <v/>
      </c>
      <c r="F1968" s="606" t="str">
        <f>IF('statement of marks'!CZ68="","",'statement of marks'!CZ68)</f>
        <v/>
      </c>
      <c r="G1968" s="275" t="str">
        <f>IF('statement of marks'!DA68="","",'statement of marks'!DA68)</f>
        <v/>
      </c>
      <c r="H1968" s="275" t="str">
        <f>IF('statement of marks'!DB68="","",'statement of marks'!DB68)</f>
        <v/>
      </c>
      <c r="I1968" s="606" t="str">
        <f>IF('statement of marks'!DC68="","",'statement of marks'!DC68)</f>
        <v/>
      </c>
      <c r="J1968" s="275" t="str">
        <f>IF('statement of marks'!DD68="","",'statement of marks'!DD68)</f>
        <v/>
      </c>
      <c r="K1968" s="275" t="str">
        <f>IF('statement of marks'!DE68="","",'statement of marks'!DE68)</f>
        <v/>
      </c>
      <c r="L1968" s="606" t="str">
        <f>IF('statement of marks'!DF68="","",'statement of marks'!DF68)</f>
        <v/>
      </c>
      <c r="M1968" s="275" t="str">
        <f>IF('statement of marks'!DH68="","",'statement of marks'!DH68)</f>
        <v/>
      </c>
      <c r="N1968" s="275" t="str">
        <f>IF('statement of marks'!DI68="","",'statement of marks'!DI68)</f>
        <v/>
      </c>
      <c r="O1968" s="606" t="str">
        <f>IF('statement of marks'!DJ68="","",'statement of marks'!DJ68)</f>
        <v/>
      </c>
      <c r="P1968" s="277" t="str">
        <f>IF('statement of marks'!DK68="","",'statement of marks'!DK68)</f>
        <v/>
      </c>
      <c r="Q1968" s="275" t="str">
        <f>IF('statement of marks'!DL68="","",'statement of marks'!DL68)</f>
        <v/>
      </c>
      <c r="R1968" s="275" t="str">
        <f>IF('statement of marks'!DM68="","",'statement of marks'!DM68)</f>
        <v/>
      </c>
      <c r="S1968" s="606" t="str">
        <f>IF('statement of marks'!DN68="","",'statement of marks'!DN68)</f>
        <v/>
      </c>
      <c r="T1968" s="578" t="str">
        <f>IF('statement of marks'!DO68="","",'statement of marks'!DO68)</f>
        <v/>
      </c>
      <c r="U1968" s="578" t="str">
        <f>IF('statement of marks'!DP68="","",'statement of marks'!DP68)</f>
        <v/>
      </c>
      <c r="V1968" s="612" t="str">
        <f>IF('statement of marks'!DQ68="","",'statement of marks'!DQ68)</f>
        <v/>
      </c>
    </row>
    <row r="1969" spans="1:22" ht="16" customHeight="1">
      <c r="A1969" s="598"/>
      <c r="B1969" s="1114" t="str">
        <f>IF('statement of marks'!$DT$3="","",'statement of marks'!$DT$3)</f>
        <v>lkekftd foKku</v>
      </c>
      <c r="C1969" s="1115"/>
      <c r="D1969" s="275" t="str">
        <f>IF('statement of marks'!DT68="","",'statement of marks'!DT68)</f>
        <v/>
      </c>
      <c r="E1969" s="275" t="str">
        <f>IF('statement of marks'!DU68="","",'statement of marks'!DU68)</f>
        <v/>
      </c>
      <c r="F1969" s="606" t="str">
        <f>IF('statement of marks'!DV68="","",'statement of marks'!DV68)</f>
        <v/>
      </c>
      <c r="G1969" s="275" t="str">
        <f>IF('statement of marks'!DW68="","",'statement of marks'!DW68)</f>
        <v/>
      </c>
      <c r="H1969" s="275" t="str">
        <f>IF('statement of marks'!DX68="","",'statement of marks'!DX68)</f>
        <v/>
      </c>
      <c r="I1969" s="606" t="str">
        <f>IF('statement of marks'!DY68="","",'statement of marks'!DY68)</f>
        <v/>
      </c>
      <c r="J1969" s="275" t="str">
        <f>IF('statement of marks'!DZ68="","",'statement of marks'!DZ68)</f>
        <v/>
      </c>
      <c r="K1969" s="275" t="str">
        <f>IF('statement of marks'!EA68="","",'statement of marks'!EA68)</f>
        <v/>
      </c>
      <c r="L1969" s="606" t="str">
        <f>IF('statement of marks'!EB68="","",'statement of marks'!EB68)</f>
        <v/>
      </c>
      <c r="M1969" s="275" t="str">
        <f>IF('statement of marks'!ED68="","",'statement of marks'!ED68)</f>
        <v/>
      </c>
      <c r="N1969" s="275" t="str">
        <f>IF('statement of marks'!EE68="","",'statement of marks'!EE68)</f>
        <v/>
      </c>
      <c r="O1969" s="606" t="str">
        <f>IF('statement of marks'!EF68="","",'statement of marks'!EF68)</f>
        <v/>
      </c>
      <c r="P1969" s="277" t="str">
        <f>IF('statement of marks'!EG68="","",'statement of marks'!EG68)</f>
        <v/>
      </c>
      <c r="Q1969" s="275" t="str">
        <f>IF('statement of marks'!EH68="","",'statement of marks'!EH68)</f>
        <v/>
      </c>
      <c r="R1969" s="275" t="str">
        <f>IF('statement of marks'!EI68="","",'statement of marks'!EI68)</f>
        <v/>
      </c>
      <c r="S1969" s="606" t="str">
        <f>IF('statement of marks'!EJ68="","",'statement of marks'!EJ68)</f>
        <v/>
      </c>
      <c r="T1969" s="578" t="str">
        <f>IF('statement of marks'!EK68="","",'statement of marks'!EK68)</f>
        <v/>
      </c>
      <c r="U1969" s="578" t="str">
        <f>IF('statement of marks'!EL68="","",'statement of marks'!EL68)</f>
        <v/>
      </c>
      <c r="V1969" s="612" t="str">
        <f>IF('statement of marks'!EM68="","",'statement of marks'!EM68)</f>
        <v/>
      </c>
    </row>
    <row r="1970" spans="1:22" ht="16" customHeight="1">
      <c r="A1970" s="598"/>
      <c r="B1970" s="1117" t="s">
        <v>271</v>
      </c>
      <c r="C1970" s="1118"/>
      <c r="D1970" s="1081" t="s">
        <v>1</v>
      </c>
      <c r="E1970" s="1081"/>
      <c r="F1970" s="1081"/>
      <c r="G1970" s="1081" t="s">
        <v>21</v>
      </c>
      <c r="H1970" s="1081"/>
      <c r="I1970" s="1081"/>
      <c r="J1970" s="1081" t="s">
        <v>272</v>
      </c>
      <c r="K1970" s="1081"/>
      <c r="L1970" s="1081"/>
      <c r="M1970" s="1081" t="s">
        <v>68</v>
      </c>
      <c r="N1970" s="1081"/>
      <c r="O1970" s="1081"/>
      <c r="P1970" s="1081" t="s">
        <v>463</v>
      </c>
      <c r="Q1970" s="1081"/>
      <c r="R1970" s="1081"/>
      <c r="S1970" s="609"/>
      <c r="T1970" s="1187" t="s">
        <v>458</v>
      </c>
      <c r="U1970" s="1188"/>
      <c r="V1970" s="1189"/>
    </row>
    <row r="1971" spans="1:22" ht="16" customHeight="1">
      <c r="A1971" s="599"/>
      <c r="B1971" s="1175" t="s">
        <v>3</v>
      </c>
      <c r="C1971" s="1176"/>
      <c r="D1971" s="1177">
        <f>IF('statement of marks'!EP$6="","",'statement of marks'!EP$6)</f>
        <v>20</v>
      </c>
      <c r="E1971" s="1177"/>
      <c r="F1971" s="1177"/>
      <c r="G1971" s="1177">
        <f>IF('statement of marks'!EQ$6="","",'statement of marks'!EQ$6)</f>
        <v>20</v>
      </c>
      <c r="H1971" s="1177"/>
      <c r="I1971" s="1177"/>
      <c r="J1971" s="1177">
        <f>IF('statement of marks'!ES$6="","",'statement of marks'!ES$6)</f>
        <v>20</v>
      </c>
      <c r="K1971" s="1177"/>
      <c r="L1971" s="1177"/>
      <c r="M1971" s="1177">
        <f>IF('statement of marks'!ER$6="","",'statement of marks'!ER$6)</f>
        <v>20</v>
      </c>
      <c r="N1971" s="1177"/>
      <c r="O1971" s="1177"/>
      <c r="P1971" s="1177">
        <f>IF('statement of marks'!ET$6="","",'statement of marks'!ET$6)</f>
        <v>20</v>
      </c>
      <c r="Q1971" s="1177"/>
      <c r="R1971" s="1177"/>
      <c r="S1971" s="610" t="str">
        <f>IF('statement of marks'!FE$6="","",'statement of marks'!EX$6)</f>
        <v/>
      </c>
      <c r="T1971" s="615">
        <f>IF('statement of marks'!EU$6="","",'statement of marks'!EU$6)</f>
        <v>100</v>
      </c>
      <c r="U1971" s="616" t="s">
        <v>5</v>
      </c>
      <c r="V1971" s="617" t="s">
        <v>464</v>
      </c>
    </row>
    <row r="1972" spans="1:22" ht="16" customHeight="1">
      <c r="A1972" s="598"/>
      <c r="B1972" s="1114" t="str">
        <f>IF('statement of marks'!$EP$3="","",'statement of marks'!$EP$3)</f>
        <v>dk;kZuqHko</v>
      </c>
      <c r="C1972" s="1115"/>
      <c r="D1972" s="1103" t="str">
        <f>IF('statement of marks'!EP68="","",'statement of marks'!EP68)</f>
        <v/>
      </c>
      <c r="E1972" s="1103"/>
      <c r="F1972" s="1103"/>
      <c r="G1972" s="1103" t="str">
        <f>IF('statement of marks'!EQ68="","",'statement of marks'!EQ68)</f>
        <v/>
      </c>
      <c r="H1972" s="1103"/>
      <c r="I1972" s="1103"/>
      <c r="J1972" s="1103" t="str">
        <f>IF('statement of marks'!ES68="","",'statement of marks'!ES68)</f>
        <v/>
      </c>
      <c r="K1972" s="1103"/>
      <c r="L1972" s="1103"/>
      <c r="M1972" s="1103" t="str">
        <f>IF('statement of marks'!ER68="","",'statement of marks'!ER68)</f>
        <v/>
      </c>
      <c r="N1972" s="1103"/>
      <c r="O1972" s="1103"/>
      <c r="P1972" s="1103" t="str">
        <f>IF('statement of marks'!ET68="","",'statement of marks'!ET68)</f>
        <v/>
      </c>
      <c r="Q1972" s="1103"/>
      <c r="R1972" s="1103"/>
      <c r="S1972" s="611"/>
      <c r="T1972" s="613" t="str">
        <f>IF('statement of marks'!EU68="","",'statement of marks'!EU68)</f>
        <v/>
      </c>
      <c r="U1972" s="613" t="str">
        <f>IF('statement of marks'!EV68="","",'statement of marks'!EV68)</f>
        <v/>
      </c>
      <c r="V1972" s="614" t="str">
        <f>IF('statement of marks'!EW68="","",'statement of marks'!EW68)</f>
        <v/>
      </c>
    </row>
    <row r="1973" spans="1:22" ht="16" customHeight="1">
      <c r="A1973" s="598"/>
      <c r="B1973" s="1112" t="str">
        <f>IF('statement of marks'!$EZ$3="","",'statement of marks'!$EZ$3)</f>
        <v>dyk f'k{kk</v>
      </c>
      <c r="C1973" s="1113"/>
      <c r="D1973" s="1103" t="str">
        <f>IF('statement of marks'!EZ68="","",'statement of marks'!EZ68)</f>
        <v/>
      </c>
      <c r="E1973" s="1103"/>
      <c r="F1973" s="1103"/>
      <c r="G1973" s="1103" t="str">
        <f>IF('statement of marks'!FA68="","",'statement of marks'!FA68)</f>
        <v/>
      </c>
      <c r="H1973" s="1103"/>
      <c r="I1973" s="1103"/>
      <c r="J1973" s="1103" t="str">
        <f>IF('statement of marks'!FC68="","",'statement of marks'!FC68)</f>
        <v/>
      </c>
      <c r="K1973" s="1103"/>
      <c r="L1973" s="1103"/>
      <c r="M1973" s="1103" t="str">
        <f>IF('statement of marks'!FB68="","",'statement of marks'!FB68)</f>
        <v/>
      </c>
      <c r="N1973" s="1103"/>
      <c r="O1973" s="1103"/>
      <c r="P1973" s="1103" t="str">
        <f>IF('statement of marks'!FD68="","",'statement of marks'!FD68)</f>
        <v/>
      </c>
      <c r="Q1973" s="1103"/>
      <c r="R1973" s="1103"/>
      <c r="S1973" s="611"/>
      <c r="T1973" s="613" t="str">
        <f>IF('statement of marks'!FE68="","",'statement of marks'!FE68)</f>
        <v/>
      </c>
      <c r="U1973" s="613" t="str">
        <f>IF('statement of marks'!FF68="","",'statement of marks'!FF68)</f>
        <v/>
      </c>
      <c r="V1973" s="614" t="str">
        <f>IF('statement of marks'!FG68="","",'statement of marks'!FG68)</f>
        <v/>
      </c>
    </row>
    <row r="1974" spans="1:22" ht="16" customHeight="1">
      <c r="A1974" s="598"/>
      <c r="B1974" s="1109" t="str">
        <f>IF('statement of marks'!$FJ$3="","",'statement of marks'!$FJ$3)</f>
        <v>LokLF; ,oe~ 'kkjhfjd f'k{kk</v>
      </c>
      <c r="C1974" s="1110"/>
      <c r="D1974" s="1103" t="str">
        <f>IF('statement of marks'!FJ68="","",'statement of marks'!FJ68)</f>
        <v/>
      </c>
      <c r="E1974" s="1103"/>
      <c r="F1974" s="1103"/>
      <c r="G1974" s="1103" t="str">
        <f>IF('statement of marks'!FK68="","",'statement of marks'!FK68)</f>
        <v/>
      </c>
      <c r="H1974" s="1103"/>
      <c r="I1974" s="1103"/>
      <c r="J1974" s="1103" t="str">
        <f>IF('statement of marks'!FM68="","",'statement of marks'!FM68)</f>
        <v/>
      </c>
      <c r="K1974" s="1103"/>
      <c r="L1974" s="1103"/>
      <c r="M1974" s="1103" t="str">
        <f>IF('statement of marks'!FL68="","",'statement of marks'!FL68)</f>
        <v/>
      </c>
      <c r="N1974" s="1103"/>
      <c r="O1974" s="1103"/>
      <c r="P1974" s="1103" t="str">
        <f>IF('statement of marks'!FN68="","",'statement of marks'!FN68)</f>
        <v/>
      </c>
      <c r="Q1974" s="1103"/>
      <c r="R1974" s="1103"/>
      <c r="S1974" s="611"/>
      <c r="T1974" s="613" t="str">
        <f>IF('statement of marks'!FO68="","",'statement of marks'!FO68)</f>
        <v/>
      </c>
      <c r="U1974" s="613" t="str">
        <f>IF('statement of marks'!FP68="","",'statement of marks'!FP68)</f>
        <v/>
      </c>
      <c r="V1974" s="614" t="str">
        <f>IF('statement of marks'!FQ68="","",'statement of marks'!FQ68)</f>
        <v/>
      </c>
    </row>
    <row r="1975" spans="1:22" ht="16" customHeight="1">
      <c r="A1975" s="598"/>
      <c r="B1975" s="1104" t="s">
        <v>273</v>
      </c>
      <c r="C1975" s="1105"/>
      <c r="D1975" s="1213" t="str">
        <f>details!$DZ$3</f>
        <v>vxLr rd</v>
      </c>
      <c r="E1975" s="1213"/>
      <c r="F1975" s="1213"/>
      <c r="G1975" s="1213" t="str">
        <f>details!$ED$3</f>
        <v>vDVwcj rd</v>
      </c>
      <c r="H1975" s="1213"/>
      <c r="I1975" s="1213"/>
      <c r="J1975" s="1213" t="str">
        <f>details!$EL$3</f>
        <v>Qjojh rd</v>
      </c>
      <c r="K1975" s="1213"/>
      <c r="L1975" s="1213"/>
      <c r="M1975" s="1213" t="str">
        <f>details!$EH$3</f>
        <v>fnlEcj rd</v>
      </c>
      <c r="N1975" s="1213"/>
      <c r="O1975" s="1213"/>
      <c r="P1975" s="1213" t="str">
        <f>details!$EP$3</f>
        <v>loZ ;ksx</v>
      </c>
      <c r="Q1975" s="1213"/>
      <c r="R1975" s="1213"/>
      <c r="S1975" s="1106" t="s">
        <v>475</v>
      </c>
      <c r="T1975" s="1107"/>
      <c r="U1975" s="1107"/>
      <c r="V1975" s="1180"/>
    </row>
    <row r="1976" spans="1:22" ht="16" customHeight="1">
      <c r="A1976" s="598"/>
      <c r="B1976" s="1100" t="s">
        <v>99</v>
      </c>
      <c r="C1976" s="1101"/>
      <c r="D1976" s="1102" t="str">
        <f>IF(details!EA68="","",details!EA68)</f>
        <v/>
      </c>
      <c r="E1976" s="1102"/>
      <c r="F1976" s="1102"/>
      <c r="G1976" s="1102" t="str">
        <f>IF(details!EE68="","",details!EE68)</f>
        <v/>
      </c>
      <c r="H1976" s="1102"/>
      <c r="I1976" s="1102"/>
      <c r="J1976" s="1102" t="str">
        <f>IF(details!EM68="","",details!EM68)</f>
        <v/>
      </c>
      <c r="K1976" s="1102"/>
      <c r="L1976" s="1102"/>
      <c r="M1976" s="1102" t="str">
        <f>IF(details!EI68="","",details!EI68)</f>
        <v/>
      </c>
      <c r="N1976" s="1102"/>
      <c r="O1976" s="1102"/>
      <c r="P1976" s="1102" t="str">
        <f>IF(details!EQ68="","",details!EQ68)</f>
        <v/>
      </c>
      <c r="Q1976" s="1102"/>
      <c r="R1976" s="1102"/>
      <c r="S1976" s="1181">
        <f>'statement of marks'!$HG$108</f>
        <v>42460</v>
      </c>
      <c r="T1976" s="1182"/>
      <c r="U1976" s="1182"/>
      <c r="V1976" s="1183"/>
    </row>
    <row r="1977" spans="1:22" ht="16" customHeight="1">
      <c r="A1977" s="598"/>
      <c r="B1977" s="1094" t="s">
        <v>15</v>
      </c>
      <c r="C1977" s="1095"/>
      <c r="D1977" s="1096" t="str">
        <f>IF(details!DZ68="","",details!DZ68)</f>
        <v/>
      </c>
      <c r="E1977" s="1096"/>
      <c r="F1977" s="1096"/>
      <c r="G1977" s="1096" t="str">
        <f>IF(details!ED68="","",details!ED68)</f>
        <v/>
      </c>
      <c r="H1977" s="1096"/>
      <c r="I1977" s="1096"/>
      <c r="J1977" s="1096" t="str">
        <f>IF(details!EL68="","",details!EL68)</f>
        <v/>
      </c>
      <c r="K1977" s="1096"/>
      <c r="L1977" s="1096"/>
      <c r="M1977" s="1096" t="str">
        <f>IF(details!EH68="","",details!EH68)</f>
        <v/>
      </c>
      <c r="N1977" s="1096"/>
      <c r="O1977" s="1096"/>
      <c r="P1977" s="1096" t="str">
        <f>IF(details!EP68="","",details!EP68)</f>
        <v/>
      </c>
      <c r="Q1977" s="1096"/>
      <c r="R1977" s="1096"/>
      <c r="S1977" s="1184"/>
      <c r="T1977" s="1185"/>
      <c r="U1977" s="1185"/>
      <c r="V1977" s="1186"/>
    </row>
    <row r="1978" spans="1:22" ht="16" customHeight="1">
      <c r="A1978" s="1206"/>
      <c r="B1978" s="1207" t="s">
        <v>473</v>
      </c>
      <c r="C1978" s="1208"/>
      <c r="D1978" s="1209" t="s">
        <v>3</v>
      </c>
      <c r="E1978" s="1209"/>
      <c r="F1978" s="1209"/>
      <c r="G1978" s="1209" t="s">
        <v>389</v>
      </c>
      <c r="H1978" s="1209"/>
      <c r="I1978" s="1209"/>
      <c r="J1978" s="1209" t="s">
        <v>5</v>
      </c>
      <c r="K1978" s="1209"/>
      <c r="L1978" s="1209"/>
      <c r="M1978" s="1209" t="s">
        <v>465</v>
      </c>
      <c r="N1978" s="1209"/>
      <c r="O1978" s="1209"/>
      <c r="P1978" s="1210" t="s">
        <v>306</v>
      </c>
      <c r="Q1978" s="1210"/>
      <c r="R1978" s="1210"/>
      <c r="S1978" s="1209" t="s">
        <v>473</v>
      </c>
      <c r="T1978" s="1209"/>
      <c r="U1978" s="1209"/>
      <c r="V1978" s="1211"/>
    </row>
    <row r="1979" spans="1:22" ht="16" customHeight="1">
      <c r="A1979" s="1206"/>
      <c r="B1979" s="1207"/>
      <c r="C1979" s="1208"/>
      <c r="D1979" s="1212" t="str">
        <f>'statement of marks'!HE68</f>
        <v/>
      </c>
      <c r="E1979" s="1212"/>
      <c r="F1979" s="1212"/>
      <c r="G1979" s="1212" t="str">
        <f>'statement of marks'!HF68</f>
        <v/>
      </c>
      <c r="H1979" s="1212"/>
      <c r="I1979" s="1212"/>
      <c r="J1979" s="1212" t="str">
        <f>'statement of marks'!HG68</f>
        <v/>
      </c>
      <c r="K1979" s="1212"/>
      <c r="L1979" s="1212"/>
      <c r="M1979" s="1212" t="str">
        <f>'statement of marks'!HJ68</f>
        <v/>
      </c>
      <c r="N1979" s="1212"/>
      <c r="O1979" s="1212"/>
      <c r="P1979" s="1212" t="str">
        <f>'statement of marks'!HI68</f>
        <v/>
      </c>
      <c r="Q1979" s="1212"/>
      <c r="R1979" s="1212"/>
      <c r="S1979" s="1209" t="str">
        <f>'statement of marks'!HD68</f>
        <v/>
      </c>
      <c r="T1979" s="1209"/>
      <c r="U1979" s="1209"/>
      <c r="V1979" s="1211"/>
    </row>
    <row r="1980" spans="1:22" ht="16" customHeight="1">
      <c r="A1980" s="598"/>
      <c r="B1980" s="1089" t="s">
        <v>100</v>
      </c>
      <c r="C1980" s="1090"/>
      <c r="D1980" s="1081"/>
      <c r="E1980" s="1081"/>
      <c r="F1980" s="1081"/>
      <c r="G1980" s="1081"/>
      <c r="H1980" s="1081"/>
      <c r="I1980" s="1081"/>
      <c r="J1980" s="1081"/>
      <c r="K1980" s="1081"/>
      <c r="L1980" s="1081"/>
      <c r="M1980" s="1081"/>
      <c r="N1980" s="1081"/>
      <c r="O1980" s="1081"/>
      <c r="P1980" s="1081"/>
      <c r="Q1980" s="1081"/>
      <c r="R1980" s="1081"/>
      <c r="S1980" s="1081"/>
      <c r="T1980" s="1081"/>
      <c r="U1980" s="1081"/>
      <c r="V1980" s="1205"/>
    </row>
    <row r="1981" spans="1:22" ht="16" customHeight="1">
      <c r="A1981" s="598"/>
      <c r="B1981" s="1087" t="s">
        <v>80</v>
      </c>
      <c r="C1981" s="1088"/>
      <c r="D1981" s="1081"/>
      <c r="E1981" s="1081"/>
      <c r="F1981" s="1081"/>
      <c r="G1981" s="1081"/>
      <c r="H1981" s="1081"/>
      <c r="I1981" s="1081"/>
      <c r="J1981" s="1081"/>
      <c r="K1981" s="1081"/>
      <c r="L1981" s="1081"/>
      <c r="M1981" s="1081"/>
      <c r="N1981" s="1081"/>
      <c r="O1981" s="1081"/>
      <c r="P1981" s="1081"/>
      <c r="Q1981" s="1081"/>
      <c r="R1981" s="1081"/>
      <c r="S1981" s="1081"/>
      <c r="T1981" s="1081"/>
      <c r="U1981" s="1081"/>
      <c r="V1981" s="1205"/>
    </row>
    <row r="1982" spans="1:22" ht="16" customHeight="1">
      <c r="A1982" s="598"/>
      <c r="B1982" s="1089" t="s">
        <v>466</v>
      </c>
      <c r="C1982" s="1090"/>
      <c r="D1982" s="1081"/>
      <c r="E1982" s="1081"/>
      <c r="F1982" s="1081"/>
      <c r="G1982" s="1081"/>
      <c r="H1982" s="1081"/>
      <c r="I1982" s="1081"/>
      <c r="J1982" s="1081"/>
      <c r="K1982" s="1081"/>
      <c r="L1982" s="1081"/>
      <c r="M1982" s="1081"/>
      <c r="N1982" s="1081"/>
      <c r="O1982" s="1081"/>
      <c r="P1982" s="1081" t="s">
        <v>466</v>
      </c>
      <c r="Q1982" s="1081"/>
      <c r="R1982" s="1081"/>
      <c r="S1982" s="1081"/>
      <c r="T1982" s="1081"/>
      <c r="U1982" s="1081"/>
      <c r="V1982" s="1205"/>
    </row>
    <row r="1983" spans="1:22" ht="16" customHeight="1">
      <c r="A1983" s="598"/>
      <c r="B1983" s="1085" t="s">
        <v>101</v>
      </c>
      <c r="C1983" s="1086"/>
      <c r="D1983" s="1081"/>
      <c r="E1983" s="1081"/>
      <c r="F1983" s="1081"/>
      <c r="G1983" s="1081"/>
      <c r="H1983" s="1081"/>
      <c r="I1983" s="1081"/>
      <c r="J1983" s="1081"/>
      <c r="K1983" s="1081"/>
      <c r="L1983" s="1081"/>
      <c r="M1983" s="1081"/>
      <c r="N1983" s="1081"/>
      <c r="O1983" s="1081"/>
      <c r="P1983" s="1081"/>
      <c r="Q1983" s="1081"/>
      <c r="R1983" s="1081"/>
      <c r="S1983" s="1198" t="s">
        <v>101</v>
      </c>
      <c r="T1983" s="1198"/>
      <c r="U1983" s="1198"/>
      <c r="V1983" s="1199"/>
    </row>
    <row r="1984" spans="1:22" ht="16" customHeight="1" thickBot="1">
      <c r="A1984" s="600"/>
      <c r="B1984" s="1200" t="s">
        <v>102</v>
      </c>
      <c r="C1984" s="1201"/>
      <c r="D1984" s="1202"/>
      <c r="E1984" s="1202"/>
      <c r="F1984" s="1202"/>
      <c r="G1984" s="1202"/>
      <c r="H1984" s="1202"/>
      <c r="I1984" s="1202"/>
      <c r="J1984" s="1202"/>
      <c r="K1984" s="1202"/>
      <c r="L1984" s="1202"/>
      <c r="M1984" s="1202"/>
      <c r="N1984" s="1202"/>
      <c r="O1984" s="1202"/>
      <c r="P1984" s="1202"/>
      <c r="Q1984" s="1202"/>
      <c r="R1984" s="1202"/>
      <c r="S1984" s="1203" t="s">
        <v>163</v>
      </c>
      <c r="T1984" s="1203"/>
      <c r="U1984" s="1203"/>
      <c r="V1984" s="1204"/>
    </row>
    <row r="1985" spans="1:22" ht="16" customHeight="1">
      <c r="A1985" s="597"/>
      <c r="B1985" s="1216" t="s">
        <v>47</v>
      </c>
      <c r="C1985" s="1217"/>
      <c r="D1985" s="1217"/>
      <c r="E1985" s="1217"/>
      <c r="F1985" s="1217"/>
      <c r="G1985" s="1217"/>
      <c r="H1985" s="1217"/>
      <c r="I1985" s="1217"/>
      <c r="J1985" s="1217"/>
      <c r="K1985" s="1217"/>
      <c r="L1985" s="1217"/>
      <c r="M1985" s="1217"/>
      <c r="N1985" s="1217"/>
      <c r="O1985" s="1217"/>
      <c r="P1985" s="1217"/>
      <c r="Q1985" s="1217"/>
      <c r="R1985" s="1217"/>
      <c r="S1985" s="1217"/>
      <c r="T1985" s="1217"/>
      <c r="U1985" s="1217"/>
      <c r="V1985" s="1218"/>
    </row>
    <row r="1986" spans="1:22" ht="16" customHeight="1">
      <c r="A1986" s="598"/>
      <c r="B1986" s="1219" t="str">
        <f>'statement of marks'!$A$1</f>
        <v>jk- ck- ek/;fed fo|ky; uohu] fuEckgsM+k</v>
      </c>
      <c r="C1986" s="1220"/>
      <c r="D1986" s="1220"/>
      <c r="E1986" s="1220"/>
      <c r="F1986" s="1220"/>
      <c r="G1986" s="1220"/>
      <c r="H1986" s="1220"/>
      <c r="I1986" s="1220"/>
      <c r="J1986" s="1220"/>
      <c r="K1986" s="1220"/>
      <c r="L1986" s="1220"/>
      <c r="M1986" s="1220"/>
      <c r="N1986" s="1220"/>
      <c r="O1986" s="1220"/>
      <c r="P1986" s="1220"/>
      <c r="Q1986" s="1220"/>
      <c r="R1986" s="1220"/>
      <c r="S1986" s="1220"/>
      <c r="T1986" s="1220"/>
      <c r="U1986" s="1220"/>
      <c r="V1986" s="1221"/>
    </row>
    <row r="1987" spans="1:22" ht="16" customHeight="1">
      <c r="A1987" s="598"/>
      <c r="B1987" s="1114" t="s">
        <v>467</v>
      </c>
      <c r="C1987" s="1115"/>
      <c r="D1987" s="1119" t="str">
        <f>'statement of marks'!$H$3</f>
        <v>2015-16</v>
      </c>
      <c r="E1987" s="1119"/>
      <c r="F1987" s="1119"/>
      <c r="G1987" s="1119"/>
      <c r="H1987" s="1119"/>
      <c r="I1987" s="1119"/>
      <c r="J1987" s="1119"/>
      <c r="K1987" s="1119"/>
      <c r="L1987" s="1119"/>
      <c r="M1987" s="1119"/>
      <c r="N1987" s="1119"/>
      <c r="O1987" s="1119"/>
      <c r="P1987" s="1119"/>
      <c r="Q1987" s="1119"/>
      <c r="R1987" s="1119"/>
      <c r="S1987" s="1119"/>
      <c r="T1987" s="1119"/>
      <c r="U1987" s="1119"/>
      <c r="V1987" s="1196"/>
    </row>
    <row r="1988" spans="1:22" ht="16" customHeight="1">
      <c r="A1988" s="598"/>
      <c r="B1988" s="1114" t="s">
        <v>218</v>
      </c>
      <c r="C1988" s="1115"/>
      <c r="D1988" s="1115" t="str">
        <f>IF('statement of marks'!J69="","",'statement of marks'!J69)</f>
        <v/>
      </c>
      <c r="E1988" s="1115"/>
      <c r="F1988" s="1115"/>
      <c r="G1988" s="1115"/>
      <c r="H1988" s="1115"/>
      <c r="I1988" s="1115"/>
      <c r="J1988" s="1115"/>
      <c r="K1988" s="1115"/>
      <c r="L1988" s="1115"/>
      <c r="M1988" s="1115"/>
      <c r="N1988" s="1115"/>
      <c r="O1988" s="1115"/>
      <c r="P1988" s="1115"/>
      <c r="Q1988" s="1115"/>
      <c r="R1988" s="1115"/>
      <c r="S1988" s="1115"/>
      <c r="T1988" s="1115"/>
      <c r="U1988" s="1115"/>
      <c r="V1988" s="1197"/>
    </row>
    <row r="1989" spans="1:22" ht="16" customHeight="1">
      <c r="A1989" s="598"/>
      <c r="B1989" s="1114" t="s">
        <v>219</v>
      </c>
      <c r="C1989" s="1115"/>
      <c r="D1989" s="1115" t="str">
        <f>IF('statement of marks'!K69="","",'statement of marks'!K69)</f>
        <v/>
      </c>
      <c r="E1989" s="1115"/>
      <c r="F1989" s="1115"/>
      <c r="G1989" s="1115"/>
      <c r="H1989" s="1115"/>
      <c r="I1989" s="1115"/>
      <c r="J1989" s="1115"/>
      <c r="K1989" s="1115"/>
      <c r="L1989" s="1115"/>
      <c r="M1989" s="1115"/>
      <c r="N1989" s="1115"/>
      <c r="O1989" s="1115"/>
      <c r="P1989" s="1115"/>
      <c r="Q1989" s="1115"/>
      <c r="R1989" s="1115"/>
      <c r="S1989" s="1115"/>
      <c r="T1989" s="1115"/>
      <c r="U1989" s="1115"/>
      <c r="V1989" s="1197"/>
    </row>
    <row r="1990" spans="1:22" ht="16" customHeight="1">
      <c r="A1990" s="598"/>
      <c r="B1990" s="1114" t="s">
        <v>220</v>
      </c>
      <c r="C1990" s="1115"/>
      <c r="D1990" s="1115" t="str">
        <f>IF('statement of marks'!L69="","",'statement of marks'!L69)</f>
        <v/>
      </c>
      <c r="E1990" s="1115"/>
      <c r="F1990" s="1115"/>
      <c r="G1990" s="1115"/>
      <c r="H1990" s="1115"/>
      <c r="I1990" s="1115"/>
      <c r="J1990" s="1115"/>
      <c r="K1990" s="1115"/>
      <c r="L1990" s="1115"/>
      <c r="M1990" s="1115"/>
      <c r="N1990" s="1115"/>
      <c r="O1990" s="1115"/>
      <c r="P1990" s="1115"/>
      <c r="Q1990" s="1115"/>
      <c r="R1990" s="1115"/>
      <c r="S1990" s="1115"/>
      <c r="T1990" s="1115"/>
      <c r="U1990" s="1115"/>
      <c r="V1990" s="1197"/>
    </row>
    <row r="1991" spans="1:22" ht="16" customHeight="1">
      <c r="A1991" s="598"/>
      <c r="B1991" s="1114" t="s">
        <v>221</v>
      </c>
      <c r="C1991" s="1115"/>
      <c r="D1991" s="1119" t="str">
        <f>'statement of marks'!$G$3</f>
        <v>6 A</v>
      </c>
      <c r="E1991" s="1119"/>
      <c r="F1991" s="1119"/>
      <c r="G1991" s="1115" t="s">
        <v>9</v>
      </c>
      <c r="H1991" s="1115"/>
      <c r="I1991" s="1115"/>
      <c r="J1991" s="1119" t="str">
        <f>IF('statement of marks'!D69="","",'statement of marks'!D69)</f>
        <v/>
      </c>
      <c r="K1991" s="1119"/>
      <c r="L1991" s="1119"/>
      <c r="M1991" s="1115" t="s">
        <v>222</v>
      </c>
      <c r="N1991" s="1115"/>
      <c r="O1991" s="1115"/>
      <c r="P1991" s="1119" t="str">
        <f>IF('statement of marks'!F69="","",'statement of marks'!F69)</f>
        <v/>
      </c>
      <c r="Q1991" s="1119"/>
      <c r="R1991" s="1119"/>
      <c r="S1991" s="1214" t="str">
        <f>IF('statement of marks'!$J$3="","",'statement of marks'!$J$3)</f>
        <v xml:space="preserve">fo|ky; dk Mk;l dksM+ </v>
      </c>
      <c r="T1991" s="1214"/>
      <c r="U1991" s="1214"/>
      <c r="V1991" s="1215"/>
    </row>
    <row r="1992" spans="1:22" ht="16" customHeight="1">
      <c r="A1992" s="598"/>
      <c r="B1992" s="601" t="s">
        <v>0</v>
      </c>
      <c r="C1992" s="602"/>
      <c r="D1992" s="1121" t="str">
        <f>IF('statement of marks'!H69="","",'statement of marks'!H69)</f>
        <v/>
      </c>
      <c r="E1992" s="1121"/>
      <c r="F1992" s="1121"/>
      <c r="G1992" s="1115" t="str">
        <f>IF('statement of marks'!I69="","",'statement of marks'!I69)</f>
        <v/>
      </c>
      <c r="H1992" s="1115"/>
      <c r="I1992" s="1115"/>
      <c r="J1992" s="1115"/>
      <c r="K1992" s="1115"/>
      <c r="L1992" s="1115"/>
      <c r="M1992" s="1115"/>
      <c r="N1992" s="1115"/>
      <c r="O1992" s="1115"/>
      <c r="P1992" s="1115"/>
      <c r="Q1992" s="1115"/>
      <c r="R1992" s="1115"/>
      <c r="S1992" s="1190" t="str">
        <f>IF('statement of marks'!$K$3="","",'statement of marks'!$K$3)</f>
        <v xml:space="preserve">08291009401   </v>
      </c>
      <c r="T1992" s="1190"/>
      <c r="U1992" s="1190"/>
      <c r="V1992" s="1191"/>
    </row>
    <row r="1993" spans="1:22" ht="16" customHeight="1">
      <c r="A1993" s="598"/>
      <c r="B1993" s="561" t="s">
        <v>28</v>
      </c>
      <c r="C1993" s="603" t="s">
        <v>97</v>
      </c>
      <c r="D1993" s="1081" t="s">
        <v>1</v>
      </c>
      <c r="E1993" s="1081"/>
      <c r="F1993" s="1081"/>
      <c r="G1993" s="1081" t="s">
        <v>21</v>
      </c>
      <c r="H1993" s="1081"/>
      <c r="I1993" s="1081"/>
      <c r="J1993" s="1081" t="s">
        <v>68</v>
      </c>
      <c r="K1993" s="1081"/>
      <c r="L1993" s="1081"/>
      <c r="M1993" s="1081" t="s">
        <v>98</v>
      </c>
      <c r="N1993" s="1081"/>
      <c r="O1993" s="1081"/>
      <c r="P1993" s="1192" t="s">
        <v>278</v>
      </c>
      <c r="Q1993" s="1193" t="s">
        <v>459</v>
      </c>
      <c r="R1993" s="1193"/>
      <c r="S1993" s="1193"/>
      <c r="T1993" s="1194" t="s">
        <v>458</v>
      </c>
      <c r="U1993" s="1194"/>
      <c r="V1993" s="1195"/>
    </row>
    <row r="1994" spans="1:22" ht="16" customHeight="1">
      <c r="A1994" s="598"/>
      <c r="B1994" s="561"/>
      <c r="C1994" s="603"/>
      <c r="D1994" s="596" t="s">
        <v>468</v>
      </c>
      <c r="E1994" s="596" t="s">
        <v>469</v>
      </c>
      <c r="F1994" s="604" t="s">
        <v>2</v>
      </c>
      <c r="G1994" s="596" t="s">
        <v>468</v>
      </c>
      <c r="H1994" s="596" t="s">
        <v>469</v>
      </c>
      <c r="I1994" s="604" t="s">
        <v>2</v>
      </c>
      <c r="J1994" s="596" t="s">
        <v>468</v>
      </c>
      <c r="K1994" s="596" t="s">
        <v>469</v>
      </c>
      <c r="L1994" s="604" t="s">
        <v>2</v>
      </c>
      <c r="M1994" s="596" t="s">
        <v>468</v>
      </c>
      <c r="N1994" s="596" t="s">
        <v>469</v>
      </c>
      <c r="O1994" s="604" t="s">
        <v>2</v>
      </c>
      <c r="P1994" s="1192"/>
      <c r="Q1994" s="596" t="s">
        <v>468</v>
      </c>
      <c r="R1994" s="596" t="s">
        <v>469</v>
      </c>
      <c r="S1994" s="608" t="s">
        <v>2</v>
      </c>
      <c r="T1994" s="618" t="s">
        <v>304</v>
      </c>
      <c r="U1994" s="619" t="s">
        <v>5</v>
      </c>
      <c r="V1994" s="620" t="s">
        <v>464</v>
      </c>
    </row>
    <row r="1995" spans="1:22" ht="16" customHeight="1">
      <c r="A1995" s="599"/>
      <c r="B1995" s="1178" t="s">
        <v>3</v>
      </c>
      <c r="C1995" s="1179"/>
      <c r="D1995" s="579">
        <f>IF('statement of marks'!M$6="","",'statement of marks'!M$6)</f>
        <v>5</v>
      </c>
      <c r="E1995" s="579">
        <f>IF('statement of marks'!N$6="","",'statement of marks'!N$6)</f>
        <v>5</v>
      </c>
      <c r="F1995" s="605">
        <f>IF('statement of marks'!O$6="","",'statement of marks'!O$6)</f>
        <v>10</v>
      </c>
      <c r="G1995" s="579">
        <f>IF('statement of marks'!P$6="","",'statement of marks'!P$6)</f>
        <v>5</v>
      </c>
      <c r="H1995" s="579">
        <f>IF('statement of marks'!Q$6="","",'statement of marks'!Q$6)</f>
        <v>5</v>
      </c>
      <c r="I1995" s="605">
        <f>IF('statement of marks'!R$6="","",'statement of marks'!R$6)</f>
        <v>10</v>
      </c>
      <c r="J1995" s="579">
        <f>IF('statement of marks'!S$6="","",'statement of marks'!S$6)</f>
        <v>5</v>
      </c>
      <c r="K1995" s="579">
        <f>IF('statement of marks'!T$6="","",'statement of marks'!T$6)</f>
        <v>5</v>
      </c>
      <c r="L1995" s="605">
        <f>IF('statement of marks'!U$6="","",'statement of marks'!U$6)</f>
        <v>10</v>
      </c>
      <c r="M1995" s="579">
        <f>IF('statement of marks'!W$6="","",'statement of marks'!W$6)</f>
        <v>50</v>
      </c>
      <c r="N1995" s="579">
        <f>IF('statement of marks'!X$6="","",'statement of marks'!X$6)</f>
        <v>20</v>
      </c>
      <c r="O1995" s="605">
        <f>IF('statement of marks'!Y$6="","",'statement of marks'!Y$6)</f>
        <v>70</v>
      </c>
      <c r="P1995" s="580">
        <f>IF('statement of marks'!Z$6="","",'statement of marks'!Z$6)</f>
        <v>100</v>
      </c>
      <c r="Q1995" s="579">
        <f>IF('statement of marks'!AA$6="","",'statement of marks'!AA$6)</f>
        <v>70</v>
      </c>
      <c r="R1995" s="579">
        <f>IF('statement of marks'!AB$6="","",'statement of marks'!AB$6)</f>
        <v>30</v>
      </c>
      <c r="S1995" s="605">
        <f>IF('statement of marks'!AC$6="","",'statement of marks'!AC$6)</f>
        <v>100</v>
      </c>
      <c r="T1995" s="615">
        <f>IF('statement of marks'!AD$6="","",'statement of marks'!AD$6)</f>
        <v>200</v>
      </c>
      <c r="U1995" s="615" t="str">
        <f>IF('statement of marks'!AE$6="","",'statement of marks'!AE$6)</f>
        <v/>
      </c>
      <c r="V1995" s="621" t="str">
        <f>IF('statement of marks'!AF$6="","",'statement of marks'!AF$6)</f>
        <v/>
      </c>
    </row>
    <row r="1996" spans="1:22" ht="16" customHeight="1">
      <c r="A1996" s="598"/>
      <c r="B1996" s="1114" t="str">
        <f>IF('statement of marks'!$M$3="","",'statement of marks'!$M$3)</f>
        <v>fgUnh</v>
      </c>
      <c r="C1996" s="1115"/>
      <c r="D1996" s="275" t="str">
        <f>IF('statement of marks'!M69="","",'statement of marks'!M69)</f>
        <v/>
      </c>
      <c r="E1996" s="275" t="str">
        <f>IF('statement of marks'!N69="","",'statement of marks'!N69)</f>
        <v/>
      </c>
      <c r="F1996" s="606" t="str">
        <f>IF('statement of marks'!O69="","",'statement of marks'!O69)</f>
        <v/>
      </c>
      <c r="G1996" s="275" t="str">
        <f>IF('statement of marks'!P69="","",'statement of marks'!P69)</f>
        <v/>
      </c>
      <c r="H1996" s="275" t="str">
        <f>IF('statement of marks'!Q69="","",'statement of marks'!Q69)</f>
        <v/>
      </c>
      <c r="I1996" s="606" t="str">
        <f>IF('statement of marks'!R69="","",'statement of marks'!R69)</f>
        <v/>
      </c>
      <c r="J1996" s="275" t="str">
        <f>IF('statement of marks'!S69="","",'statement of marks'!S69)</f>
        <v/>
      </c>
      <c r="K1996" s="275" t="str">
        <f>IF('statement of marks'!T69="","",'statement of marks'!T69)</f>
        <v/>
      </c>
      <c r="L1996" s="606" t="str">
        <f>IF('statement of marks'!U69="","",'statement of marks'!U69)</f>
        <v/>
      </c>
      <c r="M1996" s="275" t="str">
        <f>IF('statement of marks'!W69="","",'statement of marks'!W69)</f>
        <v/>
      </c>
      <c r="N1996" s="275" t="str">
        <f>IF('statement of marks'!X69="","",'statement of marks'!X69)</f>
        <v/>
      </c>
      <c r="O1996" s="606" t="str">
        <f>IF('statement of marks'!Y69="","",'statement of marks'!Y69)</f>
        <v/>
      </c>
      <c r="P1996" s="277" t="str">
        <f>IF('statement of marks'!Z69="","",'statement of marks'!Z69)</f>
        <v/>
      </c>
      <c r="Q1996" s="275" t="str">
        <f>IF('statement of marks'!AA69="","",'statement of marks'!AA69)</f>
        <v/>
      </c>
      <c r="R1996" s="275" t="str">
        <f>IF('statement of marks'!AB69="","",'statement of marks'!AB69)</f>
        <v/>
      </c>
      <c r="S1996" s="606" t="str">
        <f>IF('statement of marks'!AC69="","",'statement of marks'!AC69)</f>
        <v/>
      </c>
      <c r="T1996" s="578" t="str">
        <f>IF('statement of marks'!AD69="","",'statement of marks'!AD69)</f>
        <v/>
      </c>
      <c r="U1996" s="578" t="str">
        <f>IF('statement of marks'!AE69="","",'statement of marks'!AE69)</f>
        <v/>
      </c>
      <c r="V1996" s="612" t="str">
        <f>IF('statement of marks'!AF69="","",'statement of marks'!AF69)</f>
        <v/>
      </c>
    </row>
    <row r="1997" spans="1:22" ht="16" customHeight="1">
      <c r="A1997" s="598"/>
      <c r="B1997" s="1114" t="str">
        <f>IF('statement of marks'!$AI$3="","",'statement of marks'!$AI$3)</f>
        <v>vaxszth</v>
      </c>
      <c r="C1997" s="1115"/>
      <c r="D1997" s="275" t="str">
        <f>IF('statement of marks'!AI69="","",'statement of marks'!AI69)</f>
        <v/>
      </c>
      <c r="E1997" s="275" t="str">
        <f>IF('statement of marks'!AJ69="","",'statement of marks'!AJ69)</f>
        <v/>
      </c>
      <c r="F1997" s="606" t="str">
        <f>IF('statement of marks'!AK69="","",'statement of marks'!AK69)</f>
        <v/>
      </c>
      <c r="G1997" s="275" t="str">
        <f>IF('statement of marks'!AL69="","",'statement of marks'!AL69)</f>
        <v/>
      </c>
      <c r="H1997" s="275" t="str">
        <f>IF('statement of marks'!AM69="","",'statement of marks'!AM69)</f>
        <v/>
      </c>
      <c r="I1997" s="606" t="str">
        <f>IF('statement of marks'!AN69="","",'statement of marks'!AN69)</f>
        <v/>
      </c>
      <c r="J1997" s="275" t="str">
        <f>IF('statement of marks'!AO69="","",'statement of marks'!AO69)</f>
        <v/>
      </c>
      <c r="K1997" s="275" t="str">
        <f>IF('statement of marks'!AP69="","",'statement of marks'!AP69)</f>
        <v/>
      </c>
      <c r="L1997" s="606" t="str">
        <f>IF('statement of marks'!AQ69="","",'statement of marks'!AQ69)</f>
        <v/>
      </c>
      <c r="M1997" s="275" t="str">
        <f>IF('statement of marks'!AS69="","",'statement of marks'!AS69)</f>
        <v/>
      </c>
      <c r="N1997" s="275" t="str">
        <f>IF('statement of marks'!AT69="","",'statement of marks'!AT69)</f>
        <v/>
      </c>
      <c r="O1997" s="606" t="str">
        <f>IF('statement of marks'!AU69="","",'statement of marks'!AU69)</f>
        <v/>
      </c>
      <c r="P1997" s="277" t="str">
        <f>IF('statement of marks'!AV69="","",'statement of marks'!AV69)</f>
        <v/>
      </c>
      <c r="Q1997" s="275" t="str">
        <f>IF('statement of marks'!AW69="","",'statement of marks'!AW69)</f>
        <v/>
      </c>
      <c r="R1997" s="275" t="str">
        <f>IF('statement of marks'!AX69="","",'statement of marks'!AX69)</f>
        <v/>
      </c>
      <c r="S1997" s="606" t="str">
        <f>IF('statement of marks'!AY69="","",'statement of marks'!AY69)</f>
        <v/>
      </c>
      <c r="T1997" s="578" t="str">
        <f>IF('statement of marks'!AZ69="","",'statement of marks'!AZ69)</f>
        <v/>
      </c>
      <c r="U1997" s="578" t="str">
        <f>IF('statement of marks'!BA69="","",'statement of marks'!BA69)</f>
        <v/>
      </c>
      <c r="V1997" s="612" t="str">
        <f>IF('statement of marks'!BB69="","",'statement of marks'!BB69)</f>
        <v/>
      </c>
    </row>
    <row r="1998" spans="1:22" ht="16" customHeight="1">
      <c r="A1998" s="598"/>
      <c r="B1998" s="1114" t="str">
        <f>IF('statement of marks'!BE69="s","laLd`r",IF('statement of marks'!BE69="u","mnwZ",IF('statement of marks'!BE69="g","xqtjkrh",IF('statement of marks'!BE69="p","iatkch",IF('statement of marks'!BE69="sd","fla/kh","r`rh; Hkk""kk")))))</f>
        <v>r`rh; Hkk"kk</v>
      </c>
      <c r="C1998" s="1115"/>
      <c r="D1998" s="275" t="str">
        <f>IF('statement of marks'!BF69="","",'statement of marks'!BF69)</f>
        <v/>
      </c>
      <c r="E1998" s="275" t="str">
        <f>IF('statement of marks'!BG69="","",'statement of marks'!BG69)</f>
        <v/>
      </c>
      <c r="F1998" s="606" t="str">
        <f>IF('statement of marks'!BH69="","",'statement of marks'!BH69)</f>
        <v/>
      </c>
      <c r="G1998" s="275" t="str">
        <f>IF('statement of marks'!BI69="","",'statement of marks'!BI69)</f>
        <v/>
      </c>
      <c r="H1998" s="275" t="str">
        <f>IF('statement of marks'!BJ69="","",'statement of marks'!BJ69)</f>
        <v/>
      </c>
      <c r="I1998" s="606" t="str">
        <f>IF('statement of marks'!BK69="","",'statement of marks'!BK69)</f>
        <v/>
      </c>
      <c r="J1998" s="275" t="str">
        <f>IF('statement of marks'!BL69="","",'statement of marks'!BL69)</f>
        <v/>
      </c>
      <c r="K1998" s="275" t="str">
        <f>IF('statement of marks'!BM69="","",'statement of marks'!BM69)</f>
        <v/>
      </c>
      <c r="L1998" s="606" t="str">
        <f>IF('statement of marks'!BN69="","",'statement of marks'!BN69)</f>
        <v/>
      </c>
      <c r="M1998" s="275" t="str">
        <f>IF('statement of marks'!BP69="","",'statement of marks'!BP69)</f>
        <v/>
      </c>
      <c r="N1998" s="275" t="str">
        <f>IF('statement of marks'!BQ69="","",'statement of marks'!BQ69)</f>
        <v/>
      </c>
      <c r="O1998" s="606" t="str">
        <f>IF('statement of marks'!BR69="","",'statement of marks'!BR69)</f>
        <v/>
      </c>
      <c r="P1998" s="277" t="str">
        <f>IF('statement of marks'!BS69="","",'statement of marks'!BS69)</f>
        <v/>
      </c>
      <c r="Q1998" s="275" t="str">
        <f>IF('statement of marks'!BT69="","",'statement of marks'!BT69)</f>
        <v/>
      </c>
      <c r="R1998" s="275" t="str">
        <f>IF('statement of marks'!BU69="","",'statement of marks'!BU69)</f>
        <v/>
      </c>
      <c r="S1998" s="606" t="str">
        <f>IF('statement of marks'!BV69="","",'statement of marks'!BV69)</f>
        <v/>
      </c>
      <c r="T1998" s="578" t="str">
        <f>IF('statement of marks'!BW69="","",'statement of marks'!BW69)</f>
        <v/>
      </c>
      <c r="U1998" s="578" t="str">
        <f>IF('statement of marks'!BX69="","",'statement of marks'!BX69)</f>
        <v/>
      </c>
      <c r="V1998" s="612" t="str">
        <f>IF('statement of marks'!BY69="","",'statement of marks'!BY69)</f>
        <v/>
      </c>
    </row>
    <row r="1999" spans="1:22" ht="16" customHeight="1">
      <c r="A1999" s="598"/>
      <c r="B1999" s="1114" t="str">
        <f>IF('statement of marks'!$CB$3="","",'statement of marks'!$CB$3)</f>
        <v>xf.kr</v>
      </c>
      <c r="C1999" s="1115"/>
      <c r="D1999" s="275" t="str">
        <f>IF('statement of marks'!CB69="","",'statement of marks'!CB69)</f>
        <v/>
      </c>
      <c r="E1999" s="275" t="str">
        <f>IF('statement of marks'!CC69="","",'statement of marks'!CC69)</f>
        <v/>
      </c>
      <c r="F1999" s="606" t="str">
        <f>IF('statement of marks'!CD69="","",'statement of marks'!CD69)</f>
        <v/>
      </c>
      <c r="G1999" s="275" t="str">
        <f>IF('statement of marks'!CE69="","",'statement of marks'!CE69)</f>
        <v/>
      </c>
      <c r="H1999" s="275" t="str">
        <f>IF('statement of marks'!CF69="","",'statement of marks'!CF69)</f>
        <v/>
      </c>
      <c r="I1999" s="606" t="str">
        <f>IF('statement of marks'!CG69="","",'statement of marks'!CG69)</f>
        <v/>
      </c>
      <c r="J1999" s="275" t="str">
        <f>IF('statement of marks'!CH69="","",'statement of marks'!CH69)</f>
        <v/>
      </c>
      <c r="K1999" s="275" t="str">
        <f>IF('statement of marks'!CI69="","",'statement of marks'!CI69)</f>
        <v/>
      </c>
      <c r="L1999" s="606" t="str">
        <f>IF('statement of marks'!CJ69="","",'statement of marks'!CJ69)</f>
        <v/>
      </c>
      <c r="M1999" s="275" t="str">
        <f>IF('statement of marks'!CL69="","",'statement of marks'!CL69)</f>
        <v/>
      </c>
      <c r="N1999" s="275" t="str">
        <f>IF('statement of marks'!CM69="","",'statement of marks'!CM69)</f>
        <v/>
      </c>
      <c r="O1999" s="606" t="str">
        <f>IF('statement of marks'!CN69="","",'statement of marks'!CN69)</f>
        <v/>
      </c>
      <c r="P1999" s="277" t="str">
        <f>IF('statement of marks'!CO69="","",'statement of marks'!CO69)</f>
        <v/>
      </c>
      <c r="Q1999" s="275" t="str">
        <f>IF('statement of marks'!CP69="","",'statement of marks'!CP69)</f>
        <v/>
      </c>
      <c r="R1999" s="275" t="str">
        <f>IF('statement of marks'!CQ69="","",'statement of marks'!CQ69)</f>
        <v/>
      </c>
      <c r="S1999" s="606" t="str">
        <f>IF('statement of marks'!CR69="","",'statement of marks'!CR69)</f>
        <v/>
      </c>
      <c r="T1999" s="578" t="str">
        <f>IF('statement of marks'!CS69="","",'statement of marks'!CS69)</f>
        <v/>
      </c>
      <c r="U1999" s="578" t="str">
        <f>IF('statement of marks'!CT69="","",'statement of marks'!CT69)</f>
        <v/>
      </c>
      <c r="V1999" s="612" t="str">
        <f>IF('statement of marks'!CU69="","",'statement of marks'!CU69)</f>
        <v/>
      </c>
    </row>
    <row r="2000" spans="1:22" ht="16" customHeight="1">
      <c r="A2000" s="598"/>
      <c r="B2000" s="1114" t="str">
        <f>IF('statement of marks'!$CX$3="","",'statement of marks'!$CX$3)</f>
        <v>foKku</v>
      </c>
      <c r="C2000" s="1115"/>
      <c r="D2000" s="275" t="str">
        <f>IF('statement of marks'!CX69="","",'statement of marks'!CX69)</f>
        <v/>
      </c>
      <c r="E2000" s="275" t="str">
        <f>IF('statement of marks'!CY69="","",'statement of marks'!CY69)</f>
        <v/>
      </c>
      <c r="F2000" s="606" t="str">
        <f>IF('statement of marks'!CZ69="","",'statement of marks'!CZ69)</f>
        <v/>
      </c>
      <c r="G2000" s="275" t="str">
        <f>IF('statement of marks'!DA69="","",'statement of marks'!DA69)</f>
        <v/>
      </c>
      <c r="H2000" s="275" t="str">
        <f>IF('statement of marks'!DB69="","",'statement of marks'!DB69)</f>
        <v/>
      </c>
      <c r="I2000" s="606" t="str">
        <f>IF('statement of marks'!DC69="","",'statement of marks'!DC69)</f>
        <v/>
      </c>
      <c r="J2000" s="275" t="str">
        <f>IF('statement of marks'!DD69="","",'statement of marks'!DD69)</f>
        <v/>
      </c>
      <c r="K2000" s="275" t="str">
        <f>IF('statement of marks'!DE69="","",'statement of marks'!DE69)</f>
        <v/>
      </c>
      <c r="L2000" s="606" t="str">
        <f>IF('statement of marks'!DF69="","",'statement of marks'!DF69)</f>
        <v/>
      </c>
      <c r="M2000" s="275" t="str">
        <f>IF('statement of marks'!DH69="","",'statement of marks'!DH69)</f>
        <v/>
      </c>
      <c r="N2000" s="275" t="str">
        <f>IF('statement of marks'!DI69="","",'statement of marks'!DI69)</f>
        <v/>
      </c>
      <c r="O2000" s="606" t="str">
        <f>IF('statement of marks'!DJ69="","",'statement of marks'!DJ69)</f>
        <v/>
      </c>
      <c r="P2000" s="277" t="str">
        <f>IF('statement of marks'!DK69="","",'statement of marks'!DK69)</f>
        <v/>
      </c>
      <c r="Q2000" s="275" t="str">
        <f>IF('statement of marks'!DL69="","",'statement of marks'!DL69)</f>
        <v/>
      </c>
      <c r="R2000" s="275" t="str">
        <f>IF('statement of marks'!DM69="","",'statement of marks'!DM69)</f>
        <v/>
      </c>
      <c r="S2000" s="606" t="str">
        <f>IF('statement of marks'!DN69="","",'statement of marks'!DN69)</f>
        <v/>
      </c>
      <c r="T2000" s="578" t="str">
        <f>IF('statement of marks'!DO69="","",'statement of marks'!DO69)</f>
        <v/>
      </c>
      <c r="U2000" s="578" t="str">
        <f>IF('statement of marks'!DP69="","",'statement of marks'!DP69)</f>
        <v/>
      </c>
      <c r="V2000" s="612" t="str">
        <f>IF('statement of marks'!DQ69="","",'statement of marks'!DQ69)</f>
        <v/>
      </c>
    </row>
    <row r="2001" spans="1:22" ht="16" customHeight="1">
      <c r="A2001" s="598"/>
      <c r="B2001" s="1114" t="str">
        <f>IF('statement of marks'!$DT$3="","",'statement of marks'!$DT$3)</f>
        <v>lkekftd foKku</v>
      </c>
      <c r="C2001" s="1115"/>
      <c r="D2001" s="275" t="str">
        <f>IF('statement of marks'!DT69="","",'statement of marks'!DT69)</f>
        <v/>
      </c>
      <c r="E2001" s="275" t="str">
        <f>IF('statement of marks'!DU69="","",'statement of marks'!DU69)</f>
        <v/>
      </c>
      <c r="F2001" s="606" t="str">
        <f>IF('statement of marks'!DV69="","",'statement of marks'!DV69)</f>
        <v/>
      </c>
      <c r="G2001" s="275" t="str">
        <f>IF('statement of marks'!DW69="","",'statement of marks'!DW69)</f>
        <v/>
      </c>
      <c r="H2001" s="275" t="str">
        <f>IF('statement of marks'!DX69="","",'statement of marks'!DX69)</f>
        <v/>
      </c>
      <c r="I2001" s="606" t="str">
        <f>IF('statement of marks'!DY69="","",'statement of marks'!DY69)</f>
        <v/>
      </c>
      <c r="J2001" s="275" t="str">
        <f>IF('statement of marks'!DZ69="","",'statement of marks'!DZ69)</f>
        <v/>
      </c>
      <c r="K2001" s="275" t="str">
        <f>IF('statement of marks'!EA69="","",'statement of marks'!EA69)</f>
        <v/>
      </c>
      <c r="L2001" s="606" t="str">
        <f>IF('statement of marks'!EB69="","",'statement of marks'!EB69)</f>
        <v/>
      </c>
      <c r="M2001" s="275" t="str">
        <f>IF('statement of marks'!ED69="","",'statement of marks'!ED69)</f>
        <v/>
      </c>
      <c r="N2001" s="275" t="str">
        <f>IF('statement of marks'!EE69="","",'statement of marks'!EE69)</f>
        <v/>
      </c>
      <c r="O2001" s="606" t="str">
        <f>IF('statement of marks'!EF69="","",'statement of marks'!EF69)</f>
        <v/>
      </c>
      <c r="P2001" s="277" t="str">
        <f>IF('statement of marks'!EG69="","",'statement of marks'!EG69)</f>
        <v/>
      </c>
      <c r="Q2001" s="275" t="str">
        <f>IF('statement of marks'!EH69="","",'statement of marks'!EH69)</f>
        <v/>
      </c>
      <c r="R2001" s="275" t="str">
        <f>IF('statement of marks'!EI69="","",'statement of marks'!EI69)</f>
        <v/>
      </c>
      <c r="S2001" s="606" t="str">
        <f>IF('statement of marks'!EJ69="","",'statement of marks'!EJ69)</f>
        <v/>
      </c>
      <c r="T2001" s="578" t="str">
        <f>IF('statement of marks'!EK69="","",'statement of marks'!EK69)</f>
        <v/>
      </c>
      <c r="U2001" s="578" t="str">
        <f>IF('statement of marks'!EL69="","",'statement of marks'!EL69)</f>
        <v/>
      </c>
      <c r="V2001" s="612" t="str">
        <f>IF('statement of marks'!EM69="","",'statement of marks'!EM69)</f>
        <v/>
      </c>
    </row>
    <row r="2002" spans="1:22" ht="16" customHeight="1">
      <c r="A2002" s="598"/>
      <c r="B2002" s="1117" t="s">
        <v>271</v>
      </c>
      <c r="C2002" s="1118"/>
      <c r="D2002" s="1081" t="s">
        <v>1</v>
      </c>
      <c r="E2002" s="1081"/>
      <c r="F2002" s="1081"/>
      <c r="G2002" s="1081" t="s">
        <v>21</v>
      </c>
      <c r="H2002" s="1081"/>
      <c r="I2002" s="1081"/>
      <c r="J2002" s="1081" t="s">
        <v>272</v>
      </c>
      <c r="K2002" s="1081"/>
      <c r="L2002" s="1081"/>
      <c r="M2002" s="1081" t="s">
        <v>68</v>
      </c>
      <c r="N2002" s="1081"/>
      <c r="O2002" s="1081"/>
      <c r="P2002" s="1081" t="s">
        <v>463</v>
      </c>
      <c r="Q2002" s="1081"/>
      <c r="R2002" s="1081"/>
      <c r="S2002" s="609"/>
      <c r="T2002" s="1187" t="s">
        <v>458</v>
      </c>
      <c r="U2002" s="1188"/>
      <c r="V2002" s="1189"/>
    </row>
    <row r="2003" spans="1:22" ht="16" customHeight="1">
      <c r="A2003" s="599"/>
      <c r="B2003" s="1175" t="s">
        <v>3</v>
      </c>
      <c r="C2003" s="1176"/>
      <c r="D2003" s="1177">
        <f>IF('statement of marks'!EP$6="","",'statement of marks'!EP$6)</f>
        <v>20</v>
      </c>
      <c r="E2003" s="1177"/>
      <c r="F2003" s="1177"/>
      <c r="G2003" s="1177">
        <f>IF('statement of marks'!EQ$6="","",'statement of marks'!EQ$6)</f>
        <v>20</v>
      </c>
      <c r="H2003" s="1177"/>
      <c r="I2003" s="1177"/>
      <c r="J2003" s="1177">
        <f>IF('statement of marks'!ES$6="","",'statement of marks'!ES$6)</f>
        <v>20</v>
      </c>
      <c r="K2003" s="1177"/>
      <c r="L2003" s="1177"/>
      <c r="M2003" s="1177">
        <f>IF('statement of marks'!ER$6="","",'statement of marks'!ER$6)</f>
        <v>20</v>
      </c>
      <c r="N2003" s="1177"/>
      <c r="O2003" s="1177"/>
      <c r="P2003" s="1177">
        <f>IF('statement of marks'!ET$6="","",'statement of marks'!ET$6)</f>
        <v>20</v>
      </c>
      <c r="Q2003" s="1177"/>
      <c r="R2003" s="1177"/>
      <c r="S2003" s="610" t="str">
        <f>IF('statement of marks'!FE$6="","",'statement of marks'!EX$6)</f>
        <v/>
      </c>
      <c r="T2003" s="615">
        <f>IF('statement of marks'!EU$6="","",'statement of marks'!EU$6)</f>
        <v>100</v>
      </c>
      <c r="U2003" s="616" t="s">
        <v>5</v>
      </c>
      <c r="V2003" s="617" t="s">
        <v>464</v>
      </c>
    </row>
    <row r="2004" spans="1:22" ht="16" customHeight="1">
      <c r="A2004" s="598"/>
      <c r="B2004" s="1114" t="str">
        <f>IF('statement of marks'!$EP$3="","",'statement of marks'!$EP$3)</f>
        <v>dk;kZuqHko</v>
      </c>
      <c r="C2004" s="1115"/>
      <c r="D2004" s="1103" t="str">
        <f>IF('statement of marks'!EP69="","",'statement of marks'!EP69)</f>
        <v/>
      </c>
      <c r="E2004" s="1103"/>
      <c r="F2004" s="1103"/>
      <c r="G2004" s="1103" t="str">
        <f>IF('statement of marks'!EQ69="","",'statement of marks'!EQ69)</f>
        <v/>
      </c>
      <c r="H2004" s="1103"/>
      <c r="I2004" s="1103"/>
      <c r="J2004" s="1103" t="str">
        <f>IF('statement of marks'!ES69="","",'statement of marks'!ES69)</f>
        <v/>
      </c>
      <c r="K2004" s="1103"/>
      <c r="L2004" s="1103"/>
      <c r="M2004" s="1103" t="str">
        <f>IF('statement of marks'!ER69="","",'statement of marks'!ER69)</f>
        <v/>
      </c>
      <c r="N2004" s="1103"/>
      <c r="O2004" s="1103"/>
      <c r="P2004" s="1103" t="str">
        <f>IF('statement of marks'!ET69="","",'statement of marks'!ET69)</f>
        <v/>
      </c>
      <c r="Q2004" s="1103"/>
      <c r="R2004" s="1103"/>
      <c r="S2004" s="611"/>
      <c r="T2004" s="613" t="str">
        <f>IF('statement of marks'!EU69="","",'statement of marks'!EU69)</f>
        <v/>
      </c>
      <c r="U2004" s="613" t="str">
        <f>IF('statement of marks'!EV69="","",'statement of marks'!EV69)</f>
        <v/>
      </c>
      <c r="V2004" s="614" t="str">
        <f>IF('statement of marks'!EW69="","",'statement of marks'!EW69)</f>
        <v/>
      </c>
    </row>
    <row r="2005" spans="1:22" ht="16" customHeight="1">
      <c r="A2005" s="598"/>
      <c r="B2005" s="1112" t="str">
        <f>IF('statement of marks'!$EZ$3="","",'statement of marks'!$EZ$3)</f>
        <v>dyk f'k{kk</v>
      </c>
      <c r="C2005" s="1113"/>
      <c r="D2005" s="1103" t="str">
        <f>IF('statement of marks'!EZ69="","",'statement of marks'!EZ69)</f>
        <v/>
      </c>
      <c r="E2005" s="1103"/>
      <c r="F2005" s="1103"/>
      <c r="G2005" s="1103" t="str">
        <f>IF('statement of marks'!FA69="","",'statement of marks'!FA69)</f>
        <v/>
      </c>
      <c r="H2005" s="1103"/>
      <c r="I2005" s="1103"/>
      <c r="J2005" s="1103" t="str">
        <f>IF('statement of marks'!FC69="","",'statement of marks'!FC69)</f>
        <v/>
      </c>
      <c r="K2005" s="1103"/>
      <c r="L2005" s="1103"/>
      <c r="M2005" s="1103" t="str">
        <f>IF('statement of marks'!FB69="","",'statement of marks'!FB69)</f>
        <v/>
      </c>
      <c r="N2005" s="1103"/>
      <c r="O2005" s="1103"/>
      <c r="P2005" s="1103" t="str">
        <f>IF('statement of marks'!FD69="","",'statement of marks'!FD69)</f>
        <v/>
      </c>
      <c r="Q2005" s="1103"/>
      <c r="R2005" s="1103"/>
      <c r="S2005" s="611"/>
      <c r="T2005" s="613" t="str">
        <f>IF('statement of marks'!FE69="","",'statement of marks'!FE69)</f>
        <v/>
      </c>
      <c r="U2005" s="613" t="str">
        <f>IF('statement of marks'!FF69="","",'statement of marks'!FF69)</f>
        <v/>
      </c>
      <c r="V2005" s="614" t="str">
        <f>IF('statement of marks'!FG69="","",'statement of marks'!FG69)</f>
        <v/>
      </c>
    </row>
    <row r="2006" spans="1:22" ht="16" customHeight="1">
      <c r="A2006" s="598"/>
      <c r="B2006" s="1109" t="str">
        <f>IF('statement of marks'!$FJ$3="","",'statement of marks'!$FJ$3)</f>
        <v>LokLF; ,oe~ 'kkjhfjd f'k{kk</v>
      </c>
      <c r="C2006" s="1110"/>
      <c r="D2006" s="1103" t="str">
        <f>IF('statement of marks'!FJ69="","",'statement of marks'!FJ69)</f>
        <v/>
      </c>
      <c r="E2006" s="1103"/>
      <c r="F2006" s="1103"/>
      <c r="G2006" s="1103" t="str">
        <f>IF('statement of marks'!FK69="","",'statement of marks'!FK69)</f>
        <v/>
      </c>
      <c r="H2006" s="1103"/>
      <c r="I2006" s="1103"/>
      <c r="J2006" s="1103" t="str">
        <f>IF('statement of marks'!FM69="","",'statement of marks'!FM69)</f>
        <v/>
      </c>
      <c r="K2006" s="1103"/>
      <c r="L2006" s="1103"/>
      <c r="M2006" s="1103" t="str">
        <f>IF('statement of marks'!FL69="","",'statement of marks'!FL69)</f>
        <v/>
      </c>
      <c r="N2006" s="1103"/>
      <c r="O2006" s="1103"/>
      <c r="P2006" s="1103" t="str">
        <f>IF('statement of marks'!FN69="","",'statement of marks'!FN69)</f>
        <v/>
      </c>
      <c r="Q2006" s="1103"/>
      <c r="R2006" s="1103"/>
      <c r="S2006" s="611"/>
      <c r="T2006" s="613" t="str">
        <f>IF('statement of marks'!FO69="","",'statement of marks'!FO69)</f>
        <v/>
      </c>
      <c r="U2006" s="613" t="str">
        <f>IF('statement of marks'!FP69="","",'statement of marks'!FP69)</f>
        <v/>
      </c>
      <c r="V2006" s="614" t="str">
        <f>IF('statement of marks'!FQ69="","",'statement of marks'!FQ69)</f>
        <v/>
      </c>
    </row>
    <row r="2007" spans="1:22" ht="16" customHeight="1">
      <c r="A2007" s="598"/>
      <c r="B2007" s="1104" t="s">
        <v>273</v>
      </c>
      <c r="C2007" s="1105"/>
      <c r="D2007" s="1213" t="str">
        <f>details!$DZ$3</f>
        <v>vxLr rd</v>
      </c>
      <c r="E2007" s="1213"/>
      <c r="F2007" s="1213"/>
      <c r="G2007" s="1213" t="str">
        <f>details!$ED$3</f>
        <v>vDVwcj rd</v>
      </c>
      <c r="H2007" s="1213"/>
      <c r="I2007" s="1213"/>
      <c r="J2007" s="1213" t="str">
        <f>details!$EL$3</f>
        <v>Qjojh rd</v>
      </c>
      <c r="K2007" s="1213"/>
      <c r="L2007" s="1213"/>
      <c r="M2007" s="1213" t="str">
        <f>details!$EH$3</f>
        <v>fnlEcj rd</v>
      </c>
      <c r="N2007" s="1213"/>
      <c r="O2007" s="1213"/>
      <c r="P2007" s="1213" t="str">
        <f>details!$EP$3</f>
        <v>loZ ;ksx</v>
      </c>
      <c r="Q2007" s="1213"/>
      <c r="R2007" s="1213"/>
      <c r="S2007" s="1106" t="s">
        <v>475</v>
      </c>
      <c r="T2007" s="1107"/>
      <c r="U2007" s="1107"/>
      <c r="V2007" s="1180"/>
    </row>
    <row r="2008" spans="1:22" ht="16" customHeight="1">
      <c r="A2008" s="598"/>
      <c r="B2008" s="1100" t="s">
        <v>99</v>
      </c>
      <c r="C2008" s="1101"/>
      <c r="D2008" s="1102" t="str">
        <f>IF(details!EA69="","",details!EA69)</f>
        <v/>
      </c>
      <c r="E2008" s="1102"/>
      <c r="F2008" s="1102"/>
      <c r="G2008" s="1102" t="str">
        <f>IF(details!EE69="","",details!EE69)</f>
        <v/>
      </c>
      <c r="H2008" s="1102"/>
      <c r="I2008" s="1102"/>
      <c r="J2008" s="1102" t="str">
        <f>IF(details!EM69="","",details!EM69)</f>
        <v/>
      </c>
      <c r="K2008" s="1102"/>
      <c r="L2008" s="1102"/>
      <c r="M2008" s="1102" t="str">
        <f>IF(details!EI69="","",details!EI69)</f>
        <v/>
      </c>
      <c r="N2008" s="1102"/>
      <c r="O2008" s="1102"/>
      <c r="P2008" s="1102" t="str">
        <f>IF(details!EQ69="","",details!EQ69)</f>
        <v/>
      </c>
      <c r="Q2008" s="1102"/>
      <c r="R2008" s="1102"/>
      <c r="S2008" s="1181">
        <f>'statement of marks'!$HG$108</f>
        <v>42460</v>
      </c>
      <c r="T2008" s="1182"/>
      <c r="U2008" s="1182"/>
      <c r="V2008" s="1183"/>
    </row>
    <row r="2009" spans="1:22" ht="16" customHeight="1">
      <c r="A2009" s="598"/>
      <c r="B2009" s="1094" t="s">
        <v>15</v>
      </c>
      <c r="C2009" s="1095"/>
      <c r="D2009" s="1096" t="str">
        <f>IF(details!DZ69="","",details!DZ69)</f>
        <v/>
      </c>
      <c r="E2009" s="1096"/>
      <c r="F2009" s="1096"/>
      <c r="G2009" s="1096" t="str">
        <f>IF(details!ED69="","",details!ED69)</f>
        <v/>
      </c>
      <c r="H2009" s="1096"/>
      <c r="I2009" s="1096"/>
      <c r="J2009" s="1096" t="str">
        <f>IF(details!EL69="","",details!EL69)</f>
        <v/>
      </c>
      <c r="K2009" s="1096"/>
      <c r="L2009" s="1096"/>
      <c r="M2009" s="1096" t="str">
        <f>IF(details!EH69="","",details!EH69)</f>
        <v/>
      </c>
      <c r="N2009" s="1096"/>
      <c r="O2009" s="1096"/>
      <c r="P2009" s="1096" t="str">
        <f>IF(details!EP69="","",details!EP69)</f>
        <v/>
      </c>
      <c r="Q2009" s="1096"/>
      <c r="R2009" s="1096"/>
      <c r="S2009" s="1184"/>
      <c r="T2009" s="1185"/>
      <c r="U2009" s="1185"/>
      <c r="V2009" s="1186"/>
    </row>
    <row r="2010" spans="1:22" ht="16" customHeight="1">
      <c r="A2010" s="1206"/>
      <c r="B2010" s="1207" t="s">
        <v>473</v>
      </c>
      <c r="C2010" s="1208"/>
      <c r="D2010" s="1209" t="s">
        <v>3</v>
      </c>
      <c r="E2010" s="1209"/>
      <c r="F2010" s="1209"/>
      <c r="G2010" s="1209" t="s">
        <v>389</v>
      </c>
      <c r="H2010" s="1209"/>
      <c r="I2010" s="1209"/>
      <c r="J2010" s="1209" t="s">
        <v>5</v>
      </c>
      <c r="K2010" s="1209"/>
      <c r="L2010" s="1209"/>
      <c r="M2010" s="1209" t="s">
        <v>465</v>
      </c>
      <c r="N2010" s="1209"/>
      <c r="O2010" s="1209"/>
      <c r="P2010" s="1210" t="s">
        <v>306</v>
      </c>
      <c r="Q2010" s="1210"/>
      <c r="R2010" s="1210"/>
      <c r="S2010" s="1209" t="s">
        <v>473</v>
      </c>
      <c r="T2010" s="1209"/>
      <c r="U2010" s="1209"/>
      <c r="V2010" s="1211"/>
    </row>
    <row r="2011" spans="1:22" ht="16" customHeight="1">
      <c r="A2011" s="1206"/>
      <c r="B2011" s="1207"/>
      <c r="C2011" s="1208"/>
      <c r="D2011" s="1212" t="str">
        <f>'statement of marks'!HE69</f>
        <v/>
      </c>
      <c r="E2011" s="1212"/>
      <c r="F2011" s="1212"/>
      <c r="G2011" s="1212" t="str">
        <f>'statement of marks'!HF69</f>
        <v/>
      </c>
      <c r="H2011" s="1212"/>
      <c r="I2011" s="1212"/>
      <c r="J2011" s="1212" t="str">
        <f>'statement of marks'!HG69</f>
        <v/>
      </c>
      <c r="K2011" s="1212"/>
      <c r="L2011" s="1212"/>
      <c r="M2011" s="1212" t="str">
        <f>'statement of marks'!HJ69</f>
        <v/>
      </c>
      <c r="N2011" s="1212"/>
      <c r="O2011" s="1212"/>
      <c r="P2011" s="1212" t="str">
        <f>'statement of marks'!HI69</f>
        <v/>
      </c>
      <c r="Q2011" s="1212"/>
      <c r="R2011" s="1212"/>
      <c r="S2011" s="1209" t="str">
        <f>'statement of marks'!HD69</f>
        <v/>
      </c>
      <c r="T2011" s="1209"/>
      <c r="U2011" s="1209"/>
      <c r="V2011" s="1211"/>
    </row>
    <row r="2012" spans="1:22" ht="16" customHeight="1">
      <c r="A2012" s="598"/>
      <c r="B2012" s="1089" t="s">
        <v>100</v>
      </c>
      <c r="C2012" s="1090"/>
      <c r="D2012" s="1081"/>
      <c r="E2012" s="1081"/>
      <c r="F2012" s="1081"/>
      <c r="G2012" s="1081"/>
      <c r="H2012" s="1081"/>
      <c r="I2012" s="1081"/>
      <c r="J2012" s="1081"/>
      <c r="K2012" s="1081"/>
      <c r="L2012" s="1081"/>
      <c r="M2012" s="1081"/>
      <c r="N2012" s="1081"/>
      <c r="O2012" s="1081"/>
      <c r="P2012" s="1081"/>
      <c r="Q2012" s="1081"/>
      <c r="R2012" s="1081"/>
      <c r="S2012" s="1081"/>
      <c r="T2012" s="1081"/>
      <c r="U2012" s="1081"/>
      <c r="V2012" s="1205"/>
    </row>
    <row r="2013" spans="1:22" ht="16" customHeight="1">
      <c r="A2013" s="598"/>
      <c r="B2013" s="1087" t="s">
        <v>80</v>
      </c>
      <c r="C2013" s="1088"/>
      <c r="D2013" s="1081"/>
      <c r="E2013" s="1081"/>
      <c r="F2013" s="1081"/>
      <c r="G2013" s="1081"/>
      <c r="H2013" s="1081"/>
      <c r="I2013" s="1081"/>
      <c r="J2013" s="1081"/>
      <c r="K2013" s="1081"/>
      <c r="L2013" s="1081"/>
      <c r="M2013" s="1081"/>
      <c r="N2013" s="1081"/>
      <c r="O2013" s="1081"/>
      <c r="P2013" s="1081"/>
      <c r="Q2013" s="1081"/>
      <c r="R2013" s="1081"/>
      <c r="S2013" s="1081"/>
      <c r="T2013" s="1081"/>
      <c r="U2013" s="1081"/>
      <c r="V2013" s="1205"/>
    </row>
    <row r="2014" spans="1:22" ht="16" customHeight="1">
      <c r="A2014" s="598"/>
      <c r="B2014" s="1089" t="s">
        <v>466</v>
      </c>
      <c r="C2014" s="1090"/>
      <c r="D2014" s="1081"/>
      <c r="E2014" s="1081"/>
      <c r="F2014" s="1081"/>
      <c r="G2014" s="1081"/>
      <c r="H2014" s="1081"/>
      <c r="I2014" s="1081"/>
      <c r="J2014" s="1081"/>
      <c r="K2014" s="1081"/>
      <c r="L2014" s="1081"/>
      <c r="M2014" s="1081"/>
      <c r="N2014" s="1081"/>
      <c r="O2014" s="1081"/>
      <c r="P2014" s="1081" t="s">
        <v>466</v>
      </c>
      <c r="Q2014" s="1081"/>
      <c r="R2014" s="1081"/>
      <c r="S2014" s="1081"/>
      <c r="T2014" s="1081"/>
      <c r="U2014" s="1081"/>
      <c r="V2014" s="1205"/>
    </row>
    <row r="2015" spans="1:22" ht="16" customHeight="1">
      <c r="A2015" s="598"/>
      <c r="B2015" s="1085" t="s">
        <v>101</v>
      </c>
      <c r="C2015" s="1086"/>
      <c r="D2015" s="1081"/>
      <c r="E2015" s="1081"/>
      <c r="F2015" s="1081"/>
      <c r="G2015" s="1081"/>
      <c r="H2015" s="1081"/>
      <c r="I2015" s="1081"/>
      <c r="J2015" s="1081"/>
      <c r="K2015" s="1081"/>
      <c r="L2015" s="1081"/>
      <c r="M2015" s="1081"/>
      <c r="N2015" s="1081"/>
      <c r="O2015" s="1081"/>
      <c r="P2015" s="1081"/>
      <c r="Q2015" s="1081"/>
      <c r="R2015" s="1081"/>
      <c r="S2015" s="1198" t="s">
        <v>101</v>
      </c>
      <c r="T2015" s="1198"/>
      <c r="U2015" s="1198"/>
      <c r="V2015" s="1199"/>
    </row>
    <row r="2016" spans="1:22" ht="16" customHeight="1" thickBot="1">
      <c r="A2016" s="600"/>
      <c r="B2016" s="1200" t="s">
        <v>102</v>
      </c>
      <c r="C2016" s="1201"/>
      <c r="D2016" s="1202"/>
      <c r="E2016" s="1202"/>
      <c r="F2016" s="1202"/>
      <c r="G2016" s="1202"/>
      <c r="H2016" s="1202"/>
      <c r="I2016" s="1202"/>
      <c r="J2016" s="1202"/>
      <c r="K2016" s="1202"/>
      <c r="L2016" s="1202"/>
      <c r="M2016" s="1202"/>
      <c r="N2016" s="1202"/>
      <c r="O2016" s="1202"/>
      <c r="P2016" s="1202"/>
      <c r="Q2016" s="1202"/>
      <c r="R2016" s="1202"/>
      <c r="S2016" s="1203" t="s">
        <v>163</v>
      </c>
      <c r="T2016" s="1203"/>
      <c r="U2016" s="1203"/>
      <c r="V2016" s="1204"/>
    </row>
    <row r="2017" spans="1:22" ht="16" customHeight="1">
      <c r="A2017" s="597"/>
      <c r="B2017" s="1216" t="s">
        <v>47</v>
      </c>
      <c r="C2017" s="1217"/>
      <c r="D2017" s="1217"/>
      <c r="E2017" s="1217"/>
      <c r="F2017" s="1217"/>
      <c r="G2017" s="1217"/>
      <c r="H2017" s="1217"/>
      <c r="I2017" s="1217"/>
      <c r="J2017" s="1217"/>
      <c r="K2017" s="1217"/>
      <c r="L2017" s="1217"/>
      <c r="M2017" s="1217"/>
      <c r="N2017" s="1217"/>
      <c r="O2017" s="1217"/>
      <c r="P2017" s="1217"/>
      <c r="Q2017" s="1217"/>
      <c r="R2017" s="1217"/>
      <c r="S2017" s="1217"/>
      <c r="T2017" s="1217"/>
      <c r="U2017" s="1217"/>
      <c r="V2017" s="1218"/>
    </row>
    <row r="2018" spans="1:22" ht="16" customHeight="1">
      <c r="A2018" s="598"/>
      <c r="B2018" s="1219" t="str">
        <f>'statement of marks'!$A$1</f>
        <v>jk- ck- ek/;fed fo|ky; uohu] fuEckgsM+k</v>
      </c>
      <c r="C2018" s="1220"/>
      <c r="D2018" s="1220"/>
      <c r="E2018" s="1220"/>
      <c r="F2018" s="1220"/>
      <c r="G2018" s="1220"/>
      <c r="H2018" s="1220"/>
      <c r="I2018" s="1220"/>
      <c r="J2018" s="1220"/>
      <c r="K2018" s="1220"/>
      <c r="L2018" s="1220"/>
      <c r="M2018" s="1220"/>
      <c r="N2018" s="1220"/>
      <c r="O2018" s="1220"/>
      <c r="P2018" s="1220"/>
      <c r="Q2018" s="1220"/>
      <c r="R2018" s="1220"/>
      <c r="S2018" s="1220"/>
      <c r="T2018" s="1220"/>
      <c r="U2018" s="1220"/>
      <c r="V2018" s="1221"/>
    </row>
    <row r="2019" spans="1:22" ht="16" customHeight="1">
      <c r="A2019" s="598"/>
      <c r="B2019" s="1114" t="s">
        <v>467</v>
      </c>
      <c r="C2019" s="1115"/>
      <c r="D2019" s="1119" t="str">
        <f>'statement of marks'!$H$3</f>
        <v>2015-16</v>
      </c>
      <c r="E2019" s="1119"/>
      <c r="F2019" s="1119"/>
      <c r="G2019" s="1119"/>
      <c r="H2019" s="1119"/>
      <c r="I2019" s="1119"/>
      <c r="J2019" s="1119"/>
      <c r="K2019" s="1119"/>
      <c r="L2019" s="1119"/>
      <c r="M2019" s="1119"/>
      <c r="N2019" s="1119"/>
      <c r="O2019" s="1119"/>
      <c r="P2019" s="1119"/>
      <c r="Q2019" s="1119"/>
      <c r="R2019" s="1119"/>
      <c r="S2019" s="1119"/>
      <c r="T2019" s="1119"/>
      <c r="U2019" s="1119"/>
      <c r="V2019" s="1196"/>
    </row>
    <row r="2020" spans="1:22" ht="16" customHeight="1">
      <c r="A2020" s="598"/>
      <c r="B2020" s="1114" t="s">
        <v>218</v>
      </c>
      <c r="C2020" s="1115"/>
      <c r="D2020" s="1115" t="str">
        <f>IF('statement of marks'!J70="","",'statement of marks'!J70)</f>
        <v/>
      </c>
      <c r="E2020" s="1115"/>
      <c r="F2020" s="1115"/>
      <c r="G2020" s="1115"/>
      <c r="H2020" s="1115"/>
      <c r="I2020" s="1115"/>
      <c r="J2020" s="1115"/>
      <c r="K2020" s="1115"/>
      <c r="L2020" s="1115"/>
      <c r="M2020" s="1115"/>
      <c r="N2020" s="1115"/>
      <c r="O2020" s="1115"/>
      <c r="P2020" s="1115"/>
      <c r="Q2020" s="1115"/>
      <c r="R2020" s="1115"/>
      <c r="S2020" s="1115"/>
      <c r="T2020" s="1115"/>
      <c r="U2020" s="1115"/>
      <c r="V2020" s="1197"/>
    </row>
    <row r="2021" spans="1:22" ht="16" customHeight="1">
      <c r="A2021" s="598"/>
      <c r="B2021" s="1114" t="s">
        <v>219</v>
      </c>
      <c r="C2021" s="1115"/>
      <c r="D2021" s="1115" t="str">
        <f>IF('statement of marks'!K70="","",'statement of marks'!K70)</f>
        <v/>
      </c>
      <c r="E2021" s="1115"/>
      <c r="F2021" s="1115"/>
      <c r="G2021" s="1115"/>
      <c r="H2021" s="1115"/>
      <c r="I2021" s="1115"/>
      <c r="J2021" s="1115"/>
      <c r="K2021" s="1115"/>
      <c r="L2021" s="1115"/>
      <c r="M2021" s="1115"/>
      <c r="N2021" s="1115"/>
      <c r="O2021" s="1115"/>
      <c r="P2021" s="1115"/>
      <c r="Q2021" s="1115"/>
      <c r="R2021" s="1115"/>
      <c r="S2021" s="1115"/>
      <c r="T2021" s="1115"/>
      <c r="U2021" s="1115"/>
      <c r="V2021" s="1197"/>
    </row>
    <row r="2022" spans="1:22" ht="16" customHeight="1">
      <c r="A2022" s="598"/>
      <c r="B2022" s="1114" t="s">
        <v>220</v>
      </c>
      <c r="C2022" s="1115"/>
      <c r="D2022" s="1115" t="str">
        <f>IF('statement of marks'!L70="","",'statement of marks'!L70)</f>
        <v/>
      </c>
      <c r="E2022" s="1115"/>
      <c r="F2022" s="1115"/>
      <c r="G2022" s="1115"/>
      <c r="H2022" s="1115"/>
      <c r="I2022" s="1115"/>
      <c r="J2022" s="1115"/>
      <c r="K2022" s="1115"/>
      <c r="L2022" s="1115"/>
      <c r="M2022" s="1115"/>
      <c r="N2022" s="1115"/>
      <c r="O2022" s="1115"/>
      <c r="P2022" s="1115"/>
      <c r="Q2022" s="1115"/>
      <c r="R2022" s="1115"/>
      <c r="S2022" s="1115"/>
      <c r="T2022" s="1115"/>
      <c r="U2022" s="1115"/>
      <c r="V2022" s="1197"/>
    </row>
    <row r="2023" spans="1:22" ht="16" customHeight="1">
      <c r="A2023" s="598"/>
      <c r="B2023" s="1114" t="s">
        <v>221</v>
      </c>
      <c r="C2023" s="1115"/>
      <c r="D2023" s="1119" t="str">
        <f>'statement of marks'!$G$3</f>
        <v>6 A</v>
      </c>
      <c r="E2023" s="1119"/>
      <c r="F2023" s="1119"/>
      <c r="G2023" s="1115" t="s">
        <v>9</v>
      </c>
      <c r="H2023" s="1115"/>
      <c r="I2023" s="1115"/>
      <c r="J2023" s="1119" t="str">
        <f>IF('statement of marks'!D70="","",'statement of marks'!D70)</f>
        <v/>
      </c>
      <c r="K2023" s="1119"/>
      <c r="L2023" s="1119"/>
      <c r="M2023" s="1115" t="s">
        <v>222</v>
      </c>
      <c r="N2023" s="1115"/>
      <c r="O2023" s="1115"/>
      <c r="P2023" s="1119" t="str">
        <f>IF('statement of marks'!F70="","",'statement of marks'!F70)</f>
        <v/>
      </c>
      <c r="Q2023" s="1119"/>
      <c r="R2023" s="1119"/>
      <c r="S2023" s="1214" t="str">
        <f>IF('statement of marks'!$J$3="","",'statement of marks'!$J$3)</f>
        <v xml:space="preserve">fo|ky; dk Mk;l dksM+ </v>
      </c>
      <c r="T2023" s="1214"/>
      <c r="U2023" s="1214"/>
      <c r="V2023" s="1215"/>
    </row>
    <row r="2024" spans="1:22" ht="16" customHeight="1">
      <c r="A2024" s="598"/>
      <c r="B2024" s="601" t="s">
        <v>0</v>
      </c>
      <c r="C2024" s="602"/>
      <c r="D2024" s="1121" t="str">
        <f>IF('statement of marks'!H70="","",'statement of marks'!H70)</f>
        <v/>
      </c>
      <c r="E2024" s="1121"/>
      <c r="F2024" s="1121"/>
      <c r="G2024" s="1115" t="str">
        <f>IF('statement of marks'!I70="","",'statement of marks'!I70)</f>
        <v/>
      </c>
      <c r="H2024" s="1115"/>
      <c r="I2024" s="1115"/>
      <c r="J2024" s="1115"/>
      <c r="K2024" s="1115"/>
      <c r="L2024" s="1115"/>
      <c r="M2024" s="1115"/>
      <c r="N2024" s="1115"/>
      <c r="O2024" s="1115"/>
      <c r="P2024" s="1115"/>
      <c r="Q2024" s="1115"/>
      <c r="R2024" s="1115"/>
      <c r="S2024" s="1190" t="str">
        <f>IF('statement of marks'!$K$3="","",'statement of marks'!$K$3)</f>
        <v xml:space="preserve">08291009401   </v>
      </c>
      <c r="T2024" s="1190"/>
      <c r="U2024" s="1190"/>
      <c r="V2024" s="1191"/>
    </row>
    <row r="2025" spans="1:22" ht="16" customHeight="1">
      <c r="A2025" s="598"/>
      <c r="B2025" s="561" t="s">
        <v>28</v>
      </c>
      <c r="C2025" s="603" t="s">
        <v>97</v>
      </c>
      <c r="D2025" s="1081" t="s">
        <v>1</v>
      </c>
      <c r="E2025" s="1081"/>
      <c r="F2025" s="1081"/>
      <c r="G2025" s="1081" t="s">
        <v>21</v>
      </c>
      <c r="H2025" s="1081"/>
      <c r="I2025" s="1081"/>
      <c r="J2025" s="1081" t="s">
        <v>68</v>
      </c>
      <c r="K2025" s="1081"/>
      <c r="L2025" s="1081"/>
      <c r="M2025" s="1081" t="s">
        <v>98</v>
      </c>
      <c r="N2025" s="1081"/>
      <c r="O2025" s="1081"/>
      <c r="P2025" s="1192" t="s">
        <v>278</v>
      </c>
      <c r="Q2025" s="1193" t="s">
        <v>459</v>
      </c>
      <c r="R2025" s="1193"/>
      <c r="S2025" s="1193"/>
      <c r="T2025" s="1194" t="s">
        <v>458</v>
      </c>
      <c r="U2025" s="1194"/>
      <c r="V2025" s="1195"/>
    </row>
    <row r="2026" spans="1:22" ht="16" customHeight="1">
      <c r="A2026" s="598"/>
      <c r="B2026" s="561"/>
      <c r="C2026" s="603"/>
      <c r="D2026" s="596" t="s">
        <v>468</v>
      </c>
      <c r="E2026" s="596" t="s">
        <v>469</v>
      </c>
      <c r="F2026" s="604" t="s">
        <v>2</v>
      </c>
      <c r="G2026" s="596" t="s">
        <v>468</v>
      </c>
      <c r="H2026" s="596" t="s">
        <v>469</v>
      </c>
      <c r="I2026" s="604" t="s">
        <v>2</v>
      </c>
      <c r="J2026" s="596" t="s">
        <v>468</v>
      </c>
      <c r="K2026" s="596" t="s">
        <v>469</v>
      </c>
      <c r="L2026" s="604" t="s">
        <v>2</v>
      </c>
      <c r="M2026" s="596" t="s">
        <v>468</v>
      </c>
      <c r="N2026" s="596" t="s">
        <v>469</v>
      </c>
      <c r="O2026" s="604" t="s">
        <v>2</v>
      </c>
      <c r="P2026" s="1192"/>
      <c r="Q2026" s="596" t="s">
        <v>468</v>
      </c>
      <c r="R2026" s="596" t="s">
        <v>469</v>
      </c>
      <c r="S2026" s="608" t="s">
        <v>2</v>
      </c>
      <c r="T2026" s="618" t="s">
        <v>304</v>
      </c>
      <c r="U2026" s="619" t="s">
        <v>5</v>
      </c>
      <c r="V2026" s="620" t="s">
        <v>464</v>
      </c>
    </row>
    <row r="2027" spans="1:22" ht="16" customHeight="1">
      <c r="A2027" s="599"/>
      <c r="B2027" s="1178" t="s">
        <v>3</v>
      </c>
      <c r="C2027" s="1179"/>
      <c r="D2027" s="579">
        <f>IF('statement of marks'!M$6="","",'statement of marks'!M$6)</f>
        <v>5</v>
      </c>
      <c r="E2027" s="579">
        <f>IF('statement of marks'!N$6="","",'statement of marks'!N$6)</f>
        <v>5</v>
      </c>
      <c r="F2027" s="605">
        <f>IF('statement of marks'!O$6="","",'statement of marks'!O$6)</f>
        <v>10</v>
      </c>
      <c r="G2027" s="579">
        <f>IF('statement of marks'!P$6="","",'statement of marks'!P$6)</f>
        <v>5</v>
      </c>
      <c r="H2027" s="579">
        <f>IF('statement of marks'!Q$6="","",'statement of marks'!Q$6)</f>
        <v>5</v>
      </c>
      <c r="I2027" s="605">
        <f>IF('statement of marks'!R$6="","",'statement of marks'!R$6)</f>
        <v>10</v>
      </c>
      <c r="J2027" s="579">
        <f>IF('statement of marks'!S$6="","",'statement of marks'!S$6)</f>
        <v>5</v>
      </c>
      <c r="K2027" s="579">
        <f>IF('statement of marks'!T$6="","",'statement of marks'!T$6)</f>
        <v>5</v>
      </c>
      <c r="L2027" s="605">
        <f>IF('statement of marks'!U$6="","",'statement of marks'!U$6)</f>
        <v>10</v>
      </c>
      <c r="M2027" s="579">
        <f>IF('statement of marks'!W$6="","",'statement of marks'!W$6)</f>
        <v>50</v>
      </c>
      <c r="N2027" s="579">
        <f>IF('statement of marks'!X$6="","",'statement of marks'!X$6)</f>
        <v>20</v>
      </c>
      <c r="O2027" s="605">
        <f>IF('statement of marks'!Y$6="","",'statement of marks'!Y$6)</f>
        <v>70</v>
      </c>
      <c r="P2027" s="580">
        <f>IF('statement of marks'!Z$6="","",'statement of marks'!Z$6)</f>
        <v>100</v>
      </c>
      <c r="Q2027" s="579">
        <f>IF('statement of marks'!AA$6="","",'statement of marks'!AA$6)</f>
        <v>70</v>
      </c>
      <c r="R2027" s="579">
        <f>IF('statement of marks'!AB$6="","",'statement of marks'!AB$6)</f>
        <v>30</v>
      </c>
      <c r="S2027" s="605">
        <f>IF('statement of marks'!AC$6="","",'statement of marks'!AC$6)</f>
        <v>100</v>
      </c>
      <c r="T2027" s="615">
        <f>IF('statement of marks'!AD$6="","",'statement of marks'!AD$6)</f>
        <v>200</v>
      </c>
      <c r="U2027" s="615" t="str">
        <f>IF('statement of marks'!AE$6="","",'statement of marks'!AE$6)</f>
        <v/>
      </c>
      <c r="V2027" s="621" t="str">
        <f>IF('statement of marks'!AF$6="","",'statement of marks'!AF$6)</f>
        <v/>
      </c>
    </row>
    <row r="2028" spans="1:22" ht="16" customHeight="1">
      <c r="A2028" s="598"/>
      <c r="B2028" s="1114" t="str">
        <f>IF('statement of marks'!$M$3="","",'statement of marks'!$M$3)</f>
        <v>fgUnh</v>
      </c>
      <c r="C2028" s="1115"/>
      <c r="D2028" s="275" t="str">
        <f>IF('statement of marks'!M70="","",'statement of marks'!M70)</f>
        <v/>
      </c>
      <c r="E2028" s="275" t="str">
        <f>IF('statement of marks'!N70="","",'statement of marks'!N70)</f>
        <v/>
      </c>
      <c r="F2028" s="606" t="str">
        <f>IF('statement of marks'!O70="","",'statement of marks'!O70)</f>
        <v/>
      </c>
      <c r="G2028" s="275" t="str">
        <f>IF('statement of marks'!P70="","",'statement of marks'!P70)</f>
        <v/>
      </c>
      <c r="H2028" s="275" t="str">
        <f>IF('statement of marks'!Q70="","",'statement of marks'!Q70)</f>
        <v/>
      </c>
      <c r="I2028" s="606" t="str">
        <f>IF('statement of marks'!R70="","",'statement of marks'!R70)</f>
        <v/>
      </c>
      <c r="J2028" s="275" t="str">
        <f>IF('statement of marks'!S70="","",'statement of marks'!S70)</f>
        <v/>
      </c>
      <c r="K2028" s="275" t="str">
        <f>IF('statement of marks'!T70="","",'statement of marks'!T70)</f>
        <v/>
      </c>
      <c r="L2028" s="606" t="str">
        <f>IF('statement of marks'!U70="","",'statement of marks'!U70)</f>
        <v/>
      </c>
      <c r="M2028" s="275" t="str">
        <f>IF('statement of marks'!W70="","",'statement of marks'!W70)</f>
        <v/>
      </c>
      <c r="N2028" s="275" t="str">
        <f>IF('statement of marks'!X70="","",'statement of marks'!X70)</f>
        <v/>
      </c>
      <c r="O2028" s="606" t="str">
        <f>IF('statement of marks'!Y70="","",'statement of marks'!Y70)</f>
        <v/>
      </c>
      <c r="P2028" s="277" t="str">
        <f>IF('statement of marks'!Z70="","",'statement of marks'!Z70)</f>
        <v/>
      </c>
      <c r="Q2028" s="275" t="str">
        <f>IF('statement of marks'!AA70="","",'statement of marks'!AA70)</f>
        <v/>
      </c>
      <c r="R2028" s="275" t="str">
        <f>IF('statement of marks'!AB70="","",'statement of marks'!AB70)</f>
        <v/>
      </c>
      <c r="S2028" s="606" t="str">
        <f>IF('statement of marks'!AC70="","",'statement of marks'!AC70)</f>
        <v/>
      </c>
      <c r="T2028" s="578" t="str">
        <f>IF('statement of marks'!AD70="","",'statement of marks'!AD70)</f>
        <v/>
      </c>
      <c r="U2028" s="578" t="str">
        <f>IF('statement of marks'!AE70="","",'statement of marks'!AE70)</f>
        <v/>
      </c>
      <c r="V2028" s="612" t="str">
        <f>IF('statement of marks'!AF70="","",'statement of marks'!AF70)</f>
        <v/>
      </c>
    </row>
    <row r="2029" spans="1:22" ht="16" customHeight="1">
      <c r="A2029" s="598"/>
      <c r="B2029" s="1114" t="str">
        <f>IF('statement of marks'!$AI$3="","",'statement of marks'!$AI$3)</f>
        <v>vaxszth</v>
      </c>
      <c r="C2029" s="1115"/>
      <c r="D2029" s="275" t="str">
        <f>IF('statement of marks'!AI70="","",'statement of marks'!AI70)</f>
        <v/>
      </c>
      <c r="E2029" s="275" t="str">
        <f>IF('statement of marks'!AJ70="","",'statement of marks'!AJ70)</f>
        <v/>
      </c>
      <c r="F2029" s="606" t="str">
        <f>IF('statement of marks'!AK70="","",'statement of marks'!AK70)</f>
        <v/>
      </c>
      <c r="G2029" s="275" t="str">
        <f>IF('statement of marks'!AL70="","",'statement of marks'!AL70)</f>
        <v/>
      </c>
      <c r="H2029" s="275" t="str">
        <f>IF('statement of marks'!AM70="","",'statement of marks'!AM70)</f>
        <v/>
      </c>
      <c r="I2029" s="606" t="str">
        <f>IF('statement of marks'!AN70="","",'statement of marks'!AN70)</f>
        <v/>
      </c>
      <c r="J2029" s="275" t="str">
        <f>IF('statement of marks'!AO70="","",'statement of marks'!AO70)</f>
        <v/>
      </c>
      <c r="K2029" s="275" t="str">
        <f>IF('statement of marks'!AP70="","",'statement of marks'!AP70)</f>
        <v/>
      </c>
      <c r="L2029" s="606" t="str">
        <f>IF('statement of marks'!AQ70="","",'statement of marks'!AQ70)</f>
        <v/>
      </c>
      <c r="M2029" s="275" t="str">
        <f>IF('statement of marks'!AS70="","",'statement of marks'!AS70)</f>
        <v/>
      </c>
      <c r="N2029" s="275" t="str">
        <f>IF('statement of marks'!AT70="","",'statement of marks'!AT70)</f>
        <v/>
      </c>
      <c r="O2029" s="606" t="str">
        <f>IF('statement of marks'!AU70="","",'statement of marks'!AU70)</f>
        <v/>
      </c>
      <c r="P2029" s="277" t="str">
        <f>IF('statement of marks'!AV70="","",'statement of marks'!AV70)</f>
        <v/>
      </c>
      <c r="Q2029" s="275" t="str">
        <f>IF('statement of marks'!AW70="","",'statement of marks'!AW70)</f>
        <v/>
      </c>
      <c r="R2029" s="275" t="str">
        <f>IF('statement of marks'!AX70="","",'statement of marks'!AX70)</f>
        <v/>
      </c>
      <c r="S2029" s="606" t="str">
        <f>IF('statement of marks'!AY70="","",'statement of marks'!AY70)</f>
        <v/>
      </c>
      <c r="T2029" s="578" t="str">
        <f>IF('statement of marks'!AZ70="","",'statement of marks'!AZ70)</f>
        <v/>
      </c>
      <c r="U2029" s="578" t="str">
        <f>IF('statement of marks'!BA70="","",'statement of marks'!BA70)</f>
        <v/>
      </c>
      <c r="V2029" s="612" t="str">
        <f>IF('statement of marks'!BB70="","",'statement of marks'!BB70)</f>
        <v/>
      </c>
    </row>
    <row r="2030" spans="1:22" ht="16" customHeight="1">
      <c r="A2030" s="598"/>
      <c r="B2030" s="1114" t="str">
        <f>IF('statement of marks'!BE70="s","laLd`r",IF('statement of marks'!BE70="u","mnwZ",IF('statement of marks'!BE70="g","xqtjkrh",IF('statement of marks'!BE70="p","iatkch",IF('statement of marks'!BE70="sd","fla/kh","r`rh; Hkk""kk")))))</f>
        <v>r`rh; Hkk"kk</v>
      </c>
      <c r="C2030" s="1115"/>
      <c r="D2030" s="275" t="str">
        <f>IF('statement of marks'!BF70="","",'statement of marks'!BF70)</f>
        <v/>
      </c>
      <c r="E2030" s="275" t="str">
        <f>IF('statement of marks'!BG70="","",'statement of marks'!BG70)</f>
        <v/>
      </c>
      <c r="F2030" s="606" t="str">
        <f>IF('statement of marks'!BH70="","",'statement of marks'!BH70)</f>
        <v/>
      </c>
      <c r="G2030" s="275" t="str">
        <f>IF('statement of marks'!BI70="","",'statement of marks'!BI70)</f>
        <v/>
      </c>
      <c r="H2030" s="275" t="str">
        <f>IF('statement of marks'!BJ70="","",'statement of marks'!BJ70)</f>
        <v/>
      </c>
      <c r="I2030" s="606" t="str">
        <f>IF('statement of marks'!BK70="","",'statement of marks'!BK70)</f>
        <v/>
      </c>
      <c r="J2030" s="275" t="str">
        <f>IF('statement of marks'!BL70="","",'statement of marks'!BL70)</f>
        <v/>
      </c>
      <c r="K2030" s="275" t="str">
        <f>IF('statement of marks'!BM70="","",'statement of marks'!BM70)</f>
        <v/>
      </c>
      <c r="L2030" s="606" t="str">
        <f>IF('statement of marks'!BN70="","",'statement of marks'!BN70)</f>
        <v/>
      </c>
      <c r="M2030" s="275" t="str">
        <f>IF('statement of marks'!BP70="","",'statement of marks'!BP70)</f>
        <v/>
      </c>
      <c r="N2030" s="275" t="str">
        <f>IF('statement of marks'!BQ70="","",'statement of marks'!BQ70)</f>
        <v/>
      </c>
      <c r="O2030" s="606" t="str">
        <f>IF('statement of marks'!BR70="","",'statement of marks'!BR70)</f>
        <v/>
      </c>
      <c r="P2030" s="277" t="str">
        <f>IF('statement of marks'!BS70="","",'statement of marks'!BS70)</f>
        <v/>
      </c>
      <c r="Q2030" s="275" t="str">
        <f>IF('statement of marks'!BT70="","",'statement of marks'!BT70)</f>
        <v/>
      </c>
      <c r="R2030" s="275" t="str">
        <f>IF('statement of marks'!BU70="","",'statement of marks'!BU70)</f>
        <v/>
      </c>
      <c r="S2030" s="606" t="str">
        <f>IF('statement of marks'!BV70="","",'statement of marks'!BV70)</f>
        <v/>
      </c>
      <c r="T2030" s="578" t="str">
        <f>IF('statement of marks'!BW70="","",'statement of marks'!BW70)</f>
        <v/>
      </c>
      <c r="U2030" s="578" t="str">
        <f>IF('statement of marks'!BX70="","",'statement of marks'!BX70)</f>
        <v/>
      </c>
      <c r="V2030" s="612" t="str">
        <f>IF('statement of marks'!BY70="","",'statement of marks'!BY70)</f>
        <v/>
      </c>
    </row>
    <row r="2031" spans="1:22" ht="16" customHeight="1">
      <c r="A2031" s="598"/>
      <c r="B2031" s="1114" t="str">
        <f>IF('statement of marks'!$CB$3="","",'statement of marks'!$CB$3)</f>
        <v>xf.kr</v>
      </c>
      <c r="C2031" s="1115"/>
      <c r="D2031" s="275" t="str">
        <f>IF('statement of marks'!CB70="","",'statement of marks'!CB70)</f>
        <v/>
      </c>
      <c r="E2031" s="275" t="str">
        <f>IF('statement of marks'!CC70="","",'statement of marks'!CC70)</f>
        <v/>
      </c>
      <c r="F2031" s="606" t="str">
        <f>IF('statement of marks'!CD70="","",'statement of marks'!CD70)</f>
        <v/>
      </c>
      <c r="G2031" s="275" t="str">
        <f>IF('statement of marks'!CE70="","",'statement of marks'!CE70)</f>
        <v/>
      </c>
      <c r="H2031" s="275" t="str">
        <f>IF('statement of marks'!CF70="","",'statement of marks'!CF70)</f>
        <v/>
      </c>
      <c r="I2031" s="606" t="str">
        <f>IF('statement of marks'!CG70="","",'statement of marks'!CG70)</f>
        <v/>
      </c>
      <c r="J2031" s="275" t="str">
        <f>IF('statement of marks'!CH70="","",'statement of marks'!CH70)</f>
        <v/>
      </c>
      <c r="K2031" s="275" t="str">
        <f>IF('statement of marks'!CI70="","",'statement of marks'!CI70)</f>
        <v/>
      </c>
      <c r="L2031" s="606" t="str">
        <f>IF('statement of marks'!CJ70="","",'statement of marks'!CJ70)</f>
        <v/>
      </c>
      <c r="M2031" s="275" t="str">
        <f>IF('statement of marks'!CL70="","",'statement of marks'!CL70)</f>
        <v/>
      </c>
      <c r="N2031" s="275" t="str">
        <f>IF('statement of marks'!CM70="","",'statement of marks'!CM70)</f>
        <v/>
      </c>
      <c r="O2031" s="606" t="str">
        <f>IF('statement of marks'!CN70="","",'statement of marks'!CN70)</f>
        <v/>
      </c>
      <c r="P2031" s="277" t="str">
        <f>IF('statement of marks'!CO70="","",'statement of marks'!CO70)</f>
        <v/>
      </c>
      <c r="Q2031" s="275" t="str">
        <f>IF('statement of marks'!CP70="","",'statement of marks'!CP70)</f>
        <v/>
      </c>
      <c r="R2031" s="275" t="str">
        <f>IF('statement of marks'!CQ70="","",'statement of marks'!CQ70)</f>
        <v/>
      </c>
      <c r="S2031" s="606" t="str">
        <f>IF('statement of marks'!CR70="","",'statement of marks'!CR70)</f>
        <v/>
      </c>
      <c r="T2031" s="578" t="str">
        <f>IF('statement of marks'!CS70="","",'statement of marks'!CS70)</f>
        <v/>
      </c>
      <c r="U2031" s="578" t="str">
        <f>IF('statement of marks'!CT70="","",'statement of marks'!CT70)</f>
        <v/>
      </c>
      <c r="V2031" s="612" t="str">
        <f>IF('statement of marks'!CU70="","",'statement of marks'!CU70)</f>
        <v/>
      </c>
    </row>
    <row r="2032" spans="1:22" ht="16" customHeight="1">
      <c r="A2032" s="598"/>
      <c r="B2032" s="1114" t="str">
        <f>IF('statement of marks'!$CX$3="","",'statement of marks'!$CX$3)</f>
        <v>foKku</v>
      </c>
      <c r="C2032" s="1115"/>
      <c r="D2032" s="275" t="str">
        <f>IF('statement of marks'!CX70="","",'statement of marks'!CX70)</f>
        <v/>
      </c>
      <c r="E2032" s="275" t="str">
        <f>IF('statement of marks'!CY70="","",'statement of marks'!CY70)</f>
        <v/>
      </c>
      <c r="F2032" s="606" t="str">
        <f>IF('statement of marks'!CZ70="","",'statement of marks'!CZ70)</f>
        <v/>
      </c>
      <c r="G2032" s="275" t="str">
        <f>IF('statement of marks'!DA70="","",'statement of marks'!DA70)</f>
        <v/>
      </c>
      <c r="H2032" s="275" t="str">
        <f>IF('statement of marks'!DB70="","",'statement of marks'!DB70)</f>
        <v/>
      </c>
      <c r="I2032" s="606" t="str">
        <f>IF('statement of marks'!DC70="","",'statement of marks'!DC70)</f>
        <v/>
      </c>
      <c r="J2032" s="275" t="str">
        <f>IF('statement of marks'!DD70="","",'statement of marks'!DD70)</f>
        <v/>
      </c>
      <c r="K2032" s="275" t="str">
        <f>IF('statement of marks'!DE70="","",'statement of marks'!DE70)</f>
        <v/>
      </c>
      <c r="L2032" s="606" t="str">
        <f>IF('statement of marks'!DF70="","",'statement of marks'!DF70)</f>
        <v/>
      </c>
      <c r="M2032" s="275" t="str">
        <f>IF('statement of marks'!DH70="","",'statement of marks'!DH70)</f>
        <v/>
      </c>
      <c r="N2032" s="275" t="str">
        <f>IF('statement of marks'!DI70="","",'statement of marks'!DI70)</f>
        <v/>
      </c>
      <c r="O2032" s="606" t="str">
        <f>IF('statement of marks'!DJ70="","",'statement of marks'!DJ70)</f>
        <v/>
      </c>
      <c r="P2032" s="277" t="str">
        <f>IF('statement of marks'!DK70="","",'statement of marks'!DK70)</f>
        <v/>
      </c>
      <c r="Q2032" s="275" t="str">
        <f>IF('statement of marks'!DL70="","",'statement of marks'!DL70)</f>
        <v/>
      </c>
      <c r="R2032" s="275" t="str">
        <f>IF('statement of marks'!DM70="","",'statement of marks'!DM70)</f>
        <v/>
      </c>
      <c r="S2032" s="606" t="str">
        <f>IF('statement of marks'!DN70="","",'statement of marks'!DN70)</f>
        <v/>
      </c>
      <c r="T2032" s="578" t="str">
        <f>IF('statement of marks'!DO70="","",'statement of marks'!DO70)</f>
        <v/>
      </c>
      <c r="U2032" s="578" t="str">
        <f>IF('statement of marks'!DP70="","",'statement of marks'!DP70)</f>
        <v/>
      </c>
      <c r="V2032" s="612" t="str">
        <f>IF('statement of marks'!DQ70="","",'statement of marks'!DQ70)</f>
        <v/>
      </c>
    </row>
    <row r="2033" spans="1:22" ht="16" customHeight="1">
      <c r="A2033" s="598"/>
      <c r="B2033" s="1114" t="str">
        <f>IF('statement of marks'!$DT$3="","",'statement of marks'!$DT$3)</f>
        <v>lkekftd foKku</v>
      </c>
      <c r="C2033" s="1115"/>
      <c r="D2033" s="275" t="str">
        <f>IF('statement of marks'!DT70="","",'statement of marks'!DT70)</f>
        <v/>
      </c>
      <c r="E2033" s="275" t="str">
        <f>IF('statement of marks'!DU70="","",'statement of marks'!DU70)</f>
        <v/>
      </c>
      <c r="F2033" s="606" t="str">
        <f>IF('statement of marks'!DV70="","",'statement of marks'!DV70)</f>
        <v/>
      </c>
      <c r="G2033" s="275" t="str">
        <f>IF('statement of marks'!DW70="","",'statement of marks'!DW70)</f>
        <v/>
      </c>
      <c r="H2033" s="275" t="str">
        <f>IF('statement of marks'!DX70="","",'statement of marks'!DX70)</f>
        <v/>
      </c>
      <c r="I2033" s="606" t="str">
        <f>IF('statement of marks'!DY70="","",'statement of marks'!DY70)</f>
        <v/>
      </c>
      <c r="J2033" s="275" t="str">
        <f>IF('statement of marks'!DZ70="","",'statement of marks'!DZ70)</f>
        <v/>
      </c>
      <c r="K2033" s="275" t="str">
        <f>IF('statement of marks'!EA70="","",'statement of marks'!EA70)</f>
        <v/>
      </c>
      <c r="L2033" s="606" t="str">
        <f>IF('statement of marks'!EB70="","",'statement of marks'!EB70)</f>
        <v/>
      </c>
      <c r="M2033" s="275" t="str">
        <f>IF('statement of marks'!ED70="","",'statement of marks'!ED70)</f>
        <v/>
      </c>
      <c r="N2033" s="275" t="str">
        <f>IF('statement of marks'!EE70="","",'statement of marks'!EE70)</f>
        <v/>
      </c>
      <c r="O2033" s="606" t="str">
        <f>IF('statement of marks'!EF70="","",'statement of marks'!EF70)</f>
        <v/>
      </c>
      <c r="P2033" s="277" t="str">
        <f>IF('statement of marks'!EG70="","",'statement of marks'!EG70)</f>
        <v/>
      </c>
      <c r="Q2033" s="275" t="str">
        <f>IF('statement of marks'!EH70="","",'statement of marks'!EH70)</f>
        <v/>
      </c>
      <c r="R2033" s="275" t="str">
        <f>IF('statement of marks'!EI70="","",'statement of marks'!EI70)</f>
        <v/>
      </c>
      <c r="S2033" s="606" t="str">
        <f>IF('statement of marks'!EJ70="","",'statement of marks'!EJ70)</f>
        <v/>
      </c>
      <c r="T2033" s="578" t="str">
        <f>IF('statement of marks'!EK70="","",'statement of marks'!EK70)</f>
        <v/>
      </c>
      <c r="U2033" s="578" t="str">
        <f>IF('statement of marks'!EL70="","",'statement of marks'!EL70)</f>
        <v/>
      </c>
      <c r="V2033" s="612" t="str">
        <f>IF('statement of marks'!EM70="","",'statement of marks'!EM70)</f>
        <v/>
      </c>
    </row>
    <row r="2034" spans="1:22" ht="16" customHeight="1">
      <c r="A2034" s="598"/>
      <c r="B2034" s="1117" t="s">
        <v>271</v>
      </c>
      <c r="C2034" s="1118"/>
      <c r="D2034" s="1081" t="s">
        <v>1</v>
      </c>
      <c r="E2034" s="1081"/>
      <c r="F2034" s="1081"/>
      <c r="G2034" s="1081" t="s">
        <v>21</v>
      </c>
      <c r="H2034" s="1081"/>
      <c r="I2034" s="1081"/>
      <c r="J2034" s="1081" t="s">
        <v>272</v>
      </c>
      <c r="K2034" s="1081"/>
      <c r="L2034" s="1081"/>
      <c r="M2034" s="1081" t="s">
        <v>68</v>
      </c>
      <c r="N2034" s="1081"/>
      <c r="O2034" s="1081"/>
      <c r="P2034" s="1081" t="s">
        <v>463</v>
      </c>
      <c r="Q2034" s="1081"/>
      <c r="R2034" s="1081"/>
      <c r="S2034" s="609"/>
      <c r="T2034" s="1187" t="s">
        <v>458</v>
      </c>
      <c r="U2034" s="1188"/>
      <c r="V2034" s="1189"/>
    </row>
    <row r="2035" spans="1:22" ht="16" customHeight="1">
      <c r="A2035" s="599"/>
      <c r="B2035" s="1175" t="s">
        <v>3</v>
      </c>
      <c r="C2035" s="1176"/>
      <c r="D2035" s="1177">
        <f>IF('statement of marks'!EP$6="","",'statement of marks'!EP$6)</f>
        <v>20</v>
      </c>
      <c r="E2035" s="1177"/>
      <c r="F2035" s="1177"/>
      <c r="G2035" s="1177">
        <f>IF('statement of marks'!EQ$6="","",'statement of marks'!EQ$6)</f>
        <v>20</v>
      </c>
      <c r="H2035" s="1177"/>
      <c r="I2035" s="1177"/>
      <c r="J2035" s="1177">
        <f>IF('statement of marks'!ES$6="","",'statement of marks'!ES$6)</f>
        <v>20</v>
      </c>
      <c r="K2035" s="1177"/>
      <c r="L2035" s="1177"/>
      <c r="M2035" s="1177">
        <f>IF('statement of marks'!ER$6="","",'statement of marks'!ER$6)</f>
        <v>20</v>
      </c>
      <c r="N2035" s="1177"/>
      <c r="O2035" s="1177"/>
      <c r="P2035" s="1177">
        <f>IF('statement of marks'!ET$6="","",'statement of marks'!ET$6)</f>
        <v>20</v>
      </c>
      <c r="Q2035" s="1177"/>
      <c r="R2035" s="1177"/>
      <c r="S2035" s="610" t="str">
        <f>IF('statement of marks'!FE$6="","",'statement of marks'!EX$6)</f>
        <v/>
      </c>
      <c r="T2035" s="615">
        <f>IF('statement of marks'!EU$6="","",'statement of marks'!EU$6)</f>
        <v>100</v>
      </c>
      <c r="U2035" s="616" t="s">
        <v>5</v>
      </c>
      <c r="V2035" s="617" t="s">
        <v>464</v>
      </c>
    </row>
    <row r="2036" spans="1:22" ht="16" customHeight="1">
      <c r="A2036" s="598"/>
      <c r="B2036" s="1114" t="str">
        <f>IF('statement of marks'!$EP$3="","",'statement of marks'!$EP$3)</f>
        <v>dk;kZuqHko</v>
      </c>
      <c r="C2036" s="1115"/>
      <c r="D2036" s="1103" t="str">
        <f>IF('statement of marks'!EP70="","",'statement of marks'!EP70)</f>
        <v/>
      </c>
      <c r="E2036" s="1103"/>
      <c r="F2036" s="1103"/>
      <c r="G2036" s="1103" t="str">
        <f>IF('statement of marks'!EQ70="","",'statement of marks'!EQ70)</f>
        <v/>
      </c>
      <c r="H2036" s="1103"/>
      <c r="I2036" s="1103"/>
      <c r="J2036" s="1103" t="str">
        <f>IF('statement of marks'!ES70="","",'statement of marks'!ES70)</f>
        <v/>
      </c>
      <c r="K2036" s="1103"/>
      <c r="L2036" s="1103"/>
      <c r="M2036" s="1103" t="str">
        <f>IF('statement of marks'!ER70="","",'statement of marks'!ER70)</f>
        <v/>
      </c>
      <c r="N2036" s="1103"/>
      <c r="O2036" s="1103"/>
      <c r="P2036" s="1103" t="str">
        <f>IF('statement of marks'!ET70="","",'statement of marks'!ET70)</f>
        <v/>
      </c>
      <c r="Q2036" s="1103"/>
      <c r="R2036" s="1103"/>
      <c r="S2036" s="611"/>
      <c r="T2036" s="613" t="str">
        <f>IF('statement of marks'!EU70="","",'statement of marks'!EU70)</f>
        <v/>
      </c>
      <c r="U2036" s="613" t="str">
        <f>IF('statement of marks'!EV70="","",'statement of marks'!EV70)</f>
        <v/>
      </c>
      <c r="V2036" s="614" t="str">
        <f>IF('statement of marks'!EW70="","",'statement of marks'!EW70)</f>
        <v/>
      </c>
    </row>
    <row r="2037" spans="1:22" ht="16" customHeight="1">
      <c r="A2037" s="598"/>
      <c r="B2037" s="1112" t="str">
        <f>IF('statement of marks'!$EZ$3="","",'statement of marks'!$EZ$3)</f>
        <v>dyk f'k{kk</v>
      </c>
      <c r="C2037" s="1113"/>
      <c r="D2037" s="1103" t="str">
        <f>IF('statement of marks'!EZ70="","",'statement of marks'!EZ70)</f>
        <v/>
      </c>
      <c r="E2037" s="1103"/>
      <c r="F2037" s="1103"/>
      <c r="G2037" s="1103" t="str">
        <f>IF('statement of marks'!FA70="","",'statement of marks'!FA70)</f>
        <v/>
      </c>
      <c r="H2037" s="1103"/>
      <c r="I2037" s="1103"/>
      <c r="J2037" s="1103" t="str">
        <f>IF('statement of marks'!FC70="","",'statement of marks'!FC70)</f>
        <v/>
      </c>
      <c r="K2037" s="1103"/>
      <c r="L2037" s="1103"/>
      <c r="M2037" s="1103" t="str">
        <f>IF('statement of marks'!FB70="","",'statement of marks'!FB70)</f>
        <v/>
      </c>
      <c r="N2037" s="1103"/>
      <c r="O2037" s="1103"/>
      <c r="P2037" s="1103" t="str">
        <f>IF('statement of marks'!FD70="","",'statement of marks'!FD70)</f>
        <v/>
      </c>
      <c r="Q2037" s="1103"/>
      <c r="R2037" s="1103"/>
      <c r="S2037" s="611"/>
      <c r="T2037" s="613" t="str">
        <f>IF('statement of marks'!FE70="","",'statement of marks'!FE70)</f>
        <v/>
      </c>
      <c r="U2037" s="613" t="str">
        <f>IF('statement of marks'!FF70="","",'statement of marks'!FF70)</f>
        <v/>
      </c>
      <c r="V2037" s="614" t="str">
        <f>IF('statement of marks'!FG70="","",'statement of marks'!FG70)</f>
        <v/>
      </c>
    </row>
    <row r="2038" spans="1:22" ht="16" customHeight="1">
      <c r="A2038" s="598"/>
      <c r="B2038" s="1109" t="str">
        <f>IF('statement of marks'!$FJ$3="","",'statement of marks'!$FJ$3)</f>
        <v>LokLF; ,oe~ 'kkjhfjd f'k{kk</v>
      </c>
      <c r="C2038" s="1110"/>
      <c r="D2038" s="1103" t="str">
        <f>IF('statement of marks'!FJ70="","",'statement of marks'!FJ70)</f>
        <v/>
      </c>
      <c r="E2038" s="1103"/>
      <c r="F2038" s="1103"/>
      <c r="G2038" s="1103" t="str">
        <f>IF('statement of marks'!FK70="","",'statement of marks'!FK70)</f>
        <v/>
      </c>
      <c r="H2038" s="1103"/>
      <c r="I2038" s="1103"/>
      <c r="J2038" s="1103" t="str">
        <f>IF('statement of marks'!FM70="","",'statement of marks'!FM70)</f>
        <v/>
      </c>
      <c r="K2038" s="1103"/>
      <c r="L2038" s="1103"/>
      <c r="M2038" s="1103" t="str">
        <f>IF('statement of marks'!FL70="","",'statement of marks'!FL70)</f>
        <v/>
      </c>
      <c r="N2038" s="1103"/>
      <c r="O2038" s="1103"/>
      <c r="P2038" s="1103" t="str">
        <f>IF('statement of marks'!FN70="","",'statement of marks'!FN70)</f>
        <v/>
      </c>
      <c r="Q2038" s="1103"/>
      <c r="R2038" s="1103"/>
      <c r="S2038" s="611"/>
      <c r="T2038" s="613" t="str">
        <f>IF('statement of marks'!FO70="","",'statement of marks'!FO70)</f>
        <v/>
      </c>
      <c r="U2038" s="613" t="str">
        <f>IF('statement of marks'!FP70="","",'statement of marks'!FP70)</f>
        <v/>
      </c>
      <c r="V2038" s="614" t="str">
        <f>IF('statement of marks'!FQ70="","",'statement of marks'!FQ70)</f>
        <v/>
      </c>
    </row>
    <row r="2039" spans="1:22" ht="16" customHeight="1">
      <c r="A2039" s="598"/>
      <c r="B2039" s="1104" t="s">
        <v>273</v>
      </c>
      <c r="C2039" s="1105"/>
      <c r="D2039" s="1213" t="str">
        <f>details!$DZ$3</f>
        <v>vxLr rd</v>
      </c>
      <c r="E2039" s="1213"/>
      <c r="F2039" s="1213"/>
      <c r="G2039" s="1213" t="str">
        <f>details!$ED$3</f>
        <v>vDVwcj rd</v>
      </c>
      <c r="H2039" s="1213"/>
      <c r="I2039" s="1213"/>
      <c r="J2039" s="1213" t="str">
        <f>details!$EL$3</f>
        <v>Qjojh rd</v>
      </c>
      <c r="K2039" s="1213"/>
      <c r="L2039" s="1213"/>
      <c r="M2039" s="1213" t="str">
        <f>details!$EH$3</f>
        <v>fnlEcj rd</v>
      </c>
      <c r="N2039" s="1213"/>
      <c r="O2039" s="1213"/>
      <c r="P2039" s="1213" t="str">
        <f>details!$EP$3</f>
        <v>loZ ;ksx</v>
      </c>
      <c r="Q2039" s="1213"/>
      <c r="R2039" s="1213"/>
      <c r="S2039" s="1222" t="s">
        <v>475</v>
      </c>
      <c r="T2039" s="1223"/>
      <c r="U2039" s="1223"/>
      <c r="V2039" s="1224"/>
    </row>
    <row r="2040" spans="1:22" ht="16" customHeight="1">
      <c r="A2040" s="598"/>
      <c r="B2040" s="1100" t="s">
        <v>99</v>
      </c>
      <c r="C2040" s="1101"/>
      <c r="D2040" s="1102" t="str">
        <f>IF(details!EA70="","",details!EA70)</f>
        <v/>
      </c>
      <c r="E2040" s="1102"/>
      <c r="F2040" s="1102"/>
      <c r="G2040" s="1102" t="str">
        <f>IF(details!EE70="","",details!EE70)</f>
        <v/>
      </c>
      <c r="H2040" s="1102"/>
      <c r="I2040" s="1102"/>
      <c r="J2040" s="1102" t="str">
        <f>IF(details!EM70="","",details!EM70)</f>
        <v/>
      </c>
      <c r="K2040" s="1102"/>
      <c r="L2040" s="1102"/>
      <c r="M2040" s="1102" t="str">
        <f>IF(details!EI70="","",details!EI70)</f>
        <v/>
      </c>
      <c r="N2040" s="1102"/>
      <c r="O2040" s="1102"/>
      <c r="P2040" s="1102" t="str">
        <f>IF(details!EQ70="","",details!EQ70)</f>
        <v/>
      </c>
      <c r="Q2040" s="1102"/>
      <c r="R2040" s="1102"/>
      <c r="S2040" s="1225">
        <v>41757</v>
      </c>
      <c r="T2040" s="1226"/>
      <c r="U2040" s="1226"/>
      <c r="V2040" s="1227"/>
    </row>
    <row r="2041" spans="1:22" ht="16" customHeight="1">
      <c r="A2041" s="598"/>
      <c r="B2041" s="1094" t="s">
        <v>15</v>
      </c>
      <c r="C2041" s="1095"/>
      <c r="D2041" s="1096" t="str">
        <f>IF(details!DZ70="","",details!DZ70)</f>
        <v/>
      </c>
      <c r="E2041" s="1096"/>
      <c r="F2041" s="1096"/>
      <c r="G2041" s="1096" t="str">
        <f>IF(details!ED70="","",details!ED70)</f>
        <v/>
      </c>
      <c r="H2041" s="1096"/>
      <c r="I2041" s="1096"/>
      <c r="J2041" s="1096" t="str">
        <f>IF(details!EL70="","",details!EL70)</f>
        <v/>
      </c>
      <c r="K2041" s="1096"/>
      <c r="L2041" s="1096"/>
      <c r="M2041" s="1096" t="str">
        <f>IF(details!EH70="","",details!EH70)</f>
        <v/>
      </c>
      <c r="N2041" s="1096"/>
      <c r="O2041" s="1096"/>
      <c r="P2041" s="1096" t="str">
        <f>IF(details!EP70="","",details!EP70)</f>
        <v/>
      </c>
      <c r="Q2041" s="1096"/>
      <c r="R2041" s="1096"/>
      <c r="S2041" s="1228"/>
      <c r="T2041" s="1229"/>
      <c r="U2041" s="1229"/>
      <c r="V2041" s="1230"/>
    </row>
    <row r="2042" spans="1:22" ht="16" customHeight="1">
      <c r="A2042" s="1206"/>
      <c r="B2042" s="1207" t="s">
        <v>473</v>
      </c>
      <c r="C2042" s="1208"/>
      <c r="D2042" s="1209" t="s">
        <v>3</v>
      </c>
      <c r="E2042" s="1209"/>
      <c r="F2042" s="1209"/>
      <c r="G2042" s="1209" t="s">
        <v>389</v>
      </c>
      <c r="H2042" s="1209"/>
      <c r="I2042" s="1209"/>
      <c r="J2042" s="1209" t="s">
        <v>5</v>
      </c>
      <c r="K2042" s="1209"/>
      <c r="L2042" s="1209"/>
      <c r="M2042" s="1209" t="s">
        <v>465</v>
      </c>
      <c r="N2042" s="1209"/>
      <c r="O2042" s="1209"/>
      <c r="P2042" s="1210" t="s">
        <v>306</v>
      </c>
      <c r="Q2042" s="1210"/>
      <c r="R2042" s="1210"/>
      <c r="S2042" s="1209" t="s">
        <v>473</v>
      </c>
      <c r="T2042" s="1209"/>
      <c r="U2042" s="1209"/>
      <c r="V2042" s="1211"/>
    </row>
    <row r="2043" spans="1:22" ht="16" customHeight="1">
      <c r="A2043" s="1206"/>
      <c r="B2043" s="1207"/>
      <c r="C2043" s="1208"/>
      <c r="D2043" s="1212" t="str">
        <f>'statement of marks'!HE70</f>
        <v/>
      </c>
      <c r="E2043" s="1212"/>
      <c r="F2043" s="1212"/>
      <c r="G2043" s="1212" t="str">
        <f>'statement of marks'!HF70</f>
        <v/>
      </c>
      <c r="H2043" s="1212"/>
      <c r="I2043" s="1212"/>
      <c r="J2043" s="1212" t="str">
        <f>'statement of marks'!HG70</f>
        <v/>
      </c>
      <c r="K2043" s="1212"/>
      <c r="L2043" s="1212"/>
      <c r="M2043" s="1212" t="str">
        <f>'statement of marks'!HJ70</f>
        <v/>
      </c>
      <c r="N2043" s="1212"/>
      <c r="O2043" s="1212"/>
      <c r="P2043" s="1212" t="str">
        <f>'statement of marks'!HI70</f>
        <v/>
      </c>
      <c r="Q2043" s="1212"/>
      <c r="R2043" s="1212"/>
      <c r="S2043" s="1209" t="str">
        <f>'statement of marks'!HD70</f>
        <v/>
      </c>
      <c r="T2043" s="1209"/>
      <c r="U2043" s="1209"/>
      <c r="V2043" s="1211"/>
    </row>
    <row r="2044" spans="1:22" ht="16" customHeight="1">
      <c r="A2044" s="598"/>
      <c r="B2044" s="1089" t="s">
        <v>100</v>
      </c>
      <c r="C2044" s="1090"/>
      <c r="D2044" s="1081"/>
      <c r="E2044" s="1081"/>
      <c r="F2044" s="1081"/>
      <c r="G2044" s="1081"/>
      <c r="H2044" s="1081"/>
      <c r="I2044" s="1081"/>
      <c r="J2044" s="1081"/>
      <c r="K2044" s="1081"/>
      <c r="L2044" s="1081"/>
      <c r="M2044" s="1081"/>
      <c r="N2044" s="1081"/>
      <c r="O2044" s="1081"/>
      <c r="P2044" s="1081"/>
      <c r="Q2044" s="1081"/>
      <c r="R2044" s="1081"/>
      <c r="S2044" s="1081"/>
      <c r="T2044" s="1081"/>
      <c r="U2044" s="1081"/>
      <c r="V2044" s="1205"/>
    </row>
    <row r="2045" spans="1:22" ht="16" customHeight="1">
      <c r="A2045" s="598"/>
      <c r="B2045" s="1087" t="s">
        <v>80</v>
      </c>
      <c r="C2045" s="1088"/>
      <c r="D2045" s="1081"/>
      <c r="E2045" s="1081"/>
      <c r="F2045" s="1081"/>
      <c r="G2045" s="1081"/>
      <c r="H2045" s="1081"/>
      <c r="I2045" s="1081"/>
      <c r="J2045" s="1081"/>
      <c r="K2045" s="1081"/>
      <c r="L2045" s="1081"/>
      <c r="M2045" s="1081"/>
      <c r="N2045" s="1081"/>
      <c r="O2045" s="1081"/>
      <c r="P2045" s="1081"/>
      <c r="Q2045" s="1081"/>
      <c r="R2045" s="1081"/>
      <c r="S2045" s="1081"/>
      <c r="T2045" s="1081"/>
      <c r="U2045" s="1081"/>
      <c r="V2045" s="1205"/>
    </row>
    <row r="2046" spans="1:22" ht="16" customHeight="1">
      <c r="A2046" s="598"/>
      <c r="B2046" s="1089" t="s">
        <v>466</v>
      </c>
      <c r="C2046" s="1090"/>
      <c r="D2046" s="1081"/>
      <c r="E2046" s="1081"/>
      <c r="F2046" s="1081"/>
      <c r="G2046" s="1081"/>
      <c r="H2046" s="1081"/>
      <c r="I2046" s="1081"/>
      <c r="J2046" s="1081"/>
      <c r="K2046" s="1081"/>
      <c r="L2046" s="1081"/>
      <c r="M2046" s="1081"/>
      <c r="N2046" s="1081"/>
      <c r="O2046" s="1081"/>
      <c r="P2046" s="1081" t="s">
        <v>466</v>
      </c>
      <c r="Q2046" s="1081"/>
      <c r="R2046" s="1081"/>
      <c r="S2046" s="1081"/>
      <c r="T2046" s="1081"/>
      <c r="U2046" s="1081"/>
      <c r="V2046" s="1205"/>
    </row>
    <row r="2047" spans="1:22" ht="16" customHeight="1">
      <c r="A2047" s="598"/>
      <c r="B2047" s="1085" t="s">
        <v>101</v>
      </c>
      <c r="C2047" s="1086"/>
      <c r="D2047" s="1081"/>
      <c r="E2047" s="1081"/>
      <c r="F2047" s="1081"/>
      <c r="G2047" s="1081"/>
      <c r="H2047" s="1081"/>
      <c r="I2047" s="1081"/>
      <c r="J2047" s="1081"/>
      <c r="K2047" s="1081"/>
      <c r="L2047" s="1081"/>
      <c r="M2047" s="1081"/>
      <c r="N2047" s="1081"/>
      <c r="O2047" s="1081"/>
      <c r="P2047" s="1081"/>
      <c r="Q2047" s="1081"/>
      <c r="R2047" s="1081"/>
      <c r="S2047" s="1198" t="s">
        <v>101</v>
      </c>
      <c r="T2047" s="1198"/>
      <c r="U2047" s="1198"/>
      <c r="V2047" s="1199"/>
    </row>
    <row r="2048" spans="1:22" ht="16" customHeight="1" thickBot="1">
      <c r="A2048" s="600"/>
      <c r="B2048" s="1200" t="s">
        <v>102</v>
      </c>
      <c r="C2048" s="1201"/>
      <c r="D2048" s="1202"/>
      <c r="E2048" s="1202"/>
      <c r="F2048" s="1202"/>
      <c r="G2048" s="1202"/>
      <c r="H2048" s="1202"/>
      <c r="I2048" s="1202"/>
      <c r="J2048" s="1202"/>
      <c r="K2048" s="1202"/>
      <c r="L2048" s="1202"/>
      <c r="M2048" s="1202"/>
      <c r="N2048" s="1202"/>
      <c r="O2048" s="1202"/>
      <c r="P2048" s="1202"/>
      <c r="Q2048" s="1202"/>
      <c r="R2048" s="1202"/>
      <c r="S2048" s="1203" t="s">
        <v>163</v>
      </c>
      <c r="T2048" s="1203"/>
      <c r="U2048" s="1203"/>
      <c r="V2048" s="1204"/>
    </row>
    <row r="2049" spans="1:22" ht="16" customHeight="1">
      <c r="A2049" s="597"/>
      <c r="B2049" s="1216" t="s">
        <v>47</v>
      </c>
      <c r="C2049" s="1217"/>
      <c r="D2049" s="1217"/>
      <c r="E2049" s="1217"/>
      <c r="F2049" s="1217"/>
      <c r="G2049" s="1217"/>
      <c r="H2049" s="1217"/>
      <c r="I2049" s="1217"/>
      <c r="J2049" s="1217"/>
      <c r="K2049" s="1217"/>
      <c r="L2049" s="1217"/>
      <c r="M2049" s="1217"/>
      <c r="N2049" s="1217"/>
      <c r="O2049" s="1217"/>
      <c r="P2049" s="1217"/>
      <c r="Q2049" s="1217"/>
      <c r="R2049" s="1217"/>
      <c r="S2049" s="1217"/>
      <c r="T2049" s="1217"/>
      <c r="U2049" s="1217"/>
      <c r="V2049" s="1218"/>
    </row>
    <row r="2050" spans="1:22" ht="16" customHeight="1">
      <c r="A2050" s="598"/>
      <c r="B2050" s="1219" t="str">
        <f>'statement of marks'!$A$1</f>
        <v>jk- ck- ek/;fed fo|ky; uohu] fuEckgsM+k</v>
      </c>
      <c r="C2050" s="1220"/>
      <c r="D2050" s="1220"/>
      <c r="E2050" s="1220"/>
      <c r="F2050" s="1220"/>
      <c r="G2050" s="1220"/>
      <c r="H2050" s="1220"/>
      <c r="I2050" s="1220"/>
      <c r="J2050" s="1220"/>
      <c r="K2050" s="1220"/>
      <c r="L2050" s="1220"/>
      <c r="M2050" s="1220"/>
      <c r="N2050" s="1220"/>
      <c r="O2050" s="1220"/>
      <c r="P2050" s="1220"/>
      <c r="Q2050" s="1220"/>
      <c r="R2050" s="1220"/>
      <c r="S2050" s="1220"/>
      <c r="T2050" s="1220"/>
      <c r="U2050" s="1220"/>
      <c r="V2050" s="1221"/>
    </row>
    <row r="2051" spans="1:22" ht="16" customHeight="1">
      <c r="A2051" s="598"/>
      <c r="B2051" s="1114" t="s">
        <v>467</v>
      </c>
      <c r="C2051" s="1115"/>
      <c r="D2051" s="1119" t="str">
        <f>'statement of marks'!$H$3</f>
        <v>2015-16</v>
      </c>
      <c r="E2051" s="1119"/>
      <c r="F2051" s="1119"/>
      <c r="G2051" s="1119"/>
      <c r="H2051" s="1119"/>
      <c r="I2051" s="1119"/>
      <c r="J2051" s="1119"/>
      <c r="K2051" s="1119"/>
      <c r="L2051" s="1119"/>
      <c r="M2051" s="1119"/>
      <c r="N2051" s="1119"/>
      <c r="O2051" s="1119"/>
      <c r="P2051" s="1119"/>
      <c r="Q2051" s="1119"/>
      <c r="R2051" s="1119"/>
      <c r="S2051" s="1119"/>
      <c r="T2051" s="1119"/>
      <c r="U2051" s="1119"/>
      <c r="V2051" s="1196"/>
    </row>
    <row r="2052" spans="1:22" ht="16" customHeight="1">
      <c r="A2052" s="598"/>
      <c r="B2052" s="1114" t="s">
        <v>218</v>
      </c>
      <c r="C2052" s="1115"/>
      <c r="D2052" s="1115" t="str">
        <f>IF('statement of marks'!J71="","",'statement of marks'!J71)</f>
        <v/>
      </c>
      <c r="E2052" s="1115"/>
      <c r="F2052" s="1115"/>
      <c r="G2052" s="1115"/>
      <c r="H2052" s="1115"/>
      <c r="I2052" s="1115"/>
      <c r="J2052" s="1115"/>
      <c r="K2052" s="1115"/>
      <c r="L2052" s="1115"/>
      <c r="M2052" s="1115"/>
      <c r="N2052" s="1115"/>
      <c r="O2052" s="1115"/>
      <c r="P2052" s="1115"/>
      <c r="Q2052" s="1115"/>
      <c r="R2052" s="1115"/>
      <c r="S2052" s="1115"/>
      <c r="T2052" s="1115"/>
      <c r="U2052" s="1115"/>
      <c r="V2052" s="1197"/>
    </row>
    <row r="2053" spans="1:22" ht="16" customHeight="1">
      <c r="A2053" s="598"/>
      <c r="B2053" s="1114" t="s">
        <v>219</v>
      </c>
      <c r="C2053" s="1115"/>
      <c r="D2053" s="1115" t="str">
        <f>IF('statement of marks'!K71="","",'statement of marks'!K71)</f>
        <v/>
      </c>
      <c r="E2053" s="1115"/>
      <c r="F2053" s="1115"/>
      <c r="G2053" s="1115"/>
      <c r="H2053" s="1115"/>
      <c r="I2053" s="1115"/>
      <c r="J2053" s="1115"/>
      <c r="K2053" s="1115"/>
      <c r="L2053" s="1115"/>
      <c r="M2053" s="1115"/>
      <c r="N2053" s="1115"/>
      <c r="O2053" s="1115"/>
      <c r="P2053" s="1115"/>
      <c r="Q2053" s="1115"/>
      <c r="R2053" s="1115"/>
      <c r="S2053" s="1115"/>
      <c r="T2053" s="1115"/>
      <c r="U2053" s="1115"/>
      <c r="V2053" s="1197"/>
    </row>
    <row r="2054" spans="1:22" ht="16" customHeight="1">
      <c r="A2054" s="598"/>
      <c r="B2054" s="1114" t="s">
        <v>220</v>
      </c>
      <c r="C2054" s="1115"/>
      <c r="D2054" s="1115" t="str">
        <f>IF('statement of marks'!L71="","",'statement of marks'!L71)</f>
        <v/>
      </c>
      <c r="E2054" s="1115"/>
      <c r="F2054" s="1115"/>
      <c r="G2054" s="1115"/>
      <c r="H2054" s="1115"/>
      <c r="I2054" s="1115"/>
      <c r="J2054" s="1115"/>
      <c r="K2054" s="1115"/>
      <c r="L2054" s="1115"/>
      <c r="M2054" s="1115"/>
      <c r="N2054" s="1115"/>
      <c r="O2054" s="1115"/>
      <c r="P2054" s="1115"/>
      <c r="Q2054" s="1115"/>
      <c r="R2054" s="1115"/>
      <c r="S2054" s="1115"/>
      <c r="T2054" s="1115"/>
      <c r="U2054" s="1115"/>
      <c r="V2054" s="1197"/>
    </row>
    <row r="2055" spans="1:22" ht="16" customHeight="1">
      <c r="A2055" s="598"/>
      <c r="B2055" s="1114" t="s">
        <v>221</v>
      </c>
      <c r="C2055" s="1115"/>
      <c r="D2055" s="1119" t="str">
        <f>'statement of marks'!$G$3</f>
        <v>6 A</v>
      </c>
      <c r="E2055" s="1119"/>
      <c r="F2055" s="1119"/>
      <c r="G2055" s="1115" t="s">
        <v>9</v>
      </c>
      <c r="H2055" s="1115"/>
      <c r="I2055" s="1115"/>
      <c r="J2055" s="1119" t="str">
        <f>IF('statement of marks'!D71="","",'statement of marks'!D71)</f>
        <v/>
      </c>
      <c r="K2055" s="1119"/>
      <c r="L2055" s="1119"/>
      <c r="M2055" s="1115" t="s">
        <v>222</v>
      </c>
      <c r="N2055" s="1115"/>
      <c r="O2055" s="1115"/>
      <c r="P2055" s="1119" t="str">
        <f>IF('statement of marks'!F71="","",'statement of marks'!F71)</f>
        <v/>
      </c>
      <c r="Q2055" s="1119"/>
      <c r="R2055" s="1119"/>
      <c r="S2055" s="1214" t="str">
        <f>IF('statement of marks'!$J$3="","",'statement of marks'!$J$3)</f>
        <v xml:space="preserve">fo|ky; dk Mk;l dksM+ </v>
      </c>
      <c r="T2055" s="1214"/>
      <c r="U2055" s="1214"/>
      <c r="V2055" s="1215"/>
    </row>
    <row r="2056" spans="1:22" ht="16" customHeight="1">
      <c r="A2056" s="598"/>
      <c r="B2056" s="601" t="s">
        <v>0</v>
      </c>
      <c r="C2056" s="602"/>
      <c r="D2056" s="1121" t="str">
        <f>IF('statement of marks'!H71="","",'statement of marks'!H71)</f>
        <v/>
      </c>
      <c r="E2056" s="1121"/>
      <c r="F2056" s="1121"/>
      <c r="G2056" s="1115" t="str">
        <f>IF('statement of marks'!I71="","",'statement of marks'!I71)</f>
        <v/>
      </c>
      <c r="H2056" s="1115"/>
      <c r="I2056" s="1115"/>
      <c r="J2056" s="1115"/>
      <c r="K2056" s="1115"/>
      <c r="L2056" s="1115"/>
      <c r="M2056" s="1115"/>
      <c r="N2056" s="1115"/>
      <c r="O2056" s="1115"/>
      <c r="P2056" s="1115"/>
      <c r="Q2056" s="1115"/>
      <c r="R2056" s="1115"/>
      <c r="S2056" s="1190" t="str">
        <f>IF('statement of marks'!$K$3="","",'statement of marks'!$K$3)</f>
        <v xml:space="preserve">08291009401   </v>
      </c>
      <c r="T2056" s="1190"/>
      <c r="U2056" s="1190"/>
      <c r="V2056" s="1191"/>
    </row>
    <row r="2057" spans="1:22" ht="16" customHeight="1">
      <c r="A2057" s="598"/>
      <c r="B2057" s="561" t="s">
        <v>28</v>
      </c>
      <c r="C2057" s="603" t="s">
        <v>97</v>
      </c>
      <c r="D2057" s="1081" t="s">
        <v>1</v>
      </c>
      <c r="E2057" s="1081"/>
      <c r="F2057" s="1081"/>
      <c r="G2057" s="1081" t="s">
        <v>21</v>
      </c>
      <c r="H2057" s="1081"/>
      <c r="I2057" s="1081"/>
      <c r="J2057" s="1081" t="s">
        <v>68</v>
      </c>
      <c r="K2057" s="1081"/>
      <c r="L2057" s="1081"/>
      <c r="M2057" s="1081" t="s">
        <v>98</v>
      </c>
      <c r="N2057" s="1081"/>
      <c r="O2057" s="1081"/>
      <c r="P2057" s="1192" t="s">
        <v>278</v>
      </c>
      <c r="Q2057" s="1193" t="s">
        <v>459</v>
      </c>
      <c r="R2057" s="1193"/>
      <c r="S2057" s="1193"/>
      <c r="T2057" s="1194" t="s">
        <v>458</v>
      </c>
      <c r="U2057" s="1194"/>
      <c r="V2057" s="1195"/>
    </row>
    <row r="2058" spans="1:22" ht="16" customHeight="1">
      <c r="A2058" s="598"/>
      <c r="B2058" s="561"/>
      <c r="C2058" s="603"/>
      <c r="D2058" s="596" t="s">
        <v>468</v>
      </c>
      <c r="E2058" s="596" t="s">
        <v>469</v>
      </c>
      <c r="F2058" s="604" t="s">
        <v>2</v>
      </c>
      <c r="G2058" s="596" t="s">
        <v>468</v>
      </c>
      <c r="H2058" s="596" t="s">
        <v>469</v>
      </c>
      <c r="I2058" s="604" t="s">
        <v>2</v>
      </c>
      <c r="J2058" s="596" t="s">
        <v>468</v>
      </c>
      <c r="K2058" s="596" t="s">
        <v>469</v>
      </c>
      <c r="L2058" s="604" t="s">
        <v>2</v>
      </c>
      <c r="M2058" s="596" t="s">
        <v>468</v>
      </c>
      <c r="N2058" s="596" t="s">
        <v>469</v>
      </c>
      <c r="O2058" s="604" t="s">
        <v>2</v>
      </c>
      <c r="P2058" s="1192"/>
      <c r="Q2058" s="596" t="s">
        <v>468</v>
      </c>
      <c r="R2058" s="596" t="s">
        <v>469</v>
      </c>
      <c r="S2058" s="608" t="s">
        <v>2</v>
      </c>
      <c r="T2058" s="618" t="s">
        <v>304</v>
      </c>
      <c r="U2058" s="619" t="s">
        <v>5</v>
      </c>
      <c r="V2058" s="620" t="s">
        <v>464</v>
      </c>
    </row>
    <row r="2059" spans="1:22" ht="16" customHeight="1">
      <c r="A2059" s="599"/>
      <c r="B2059" s="1178" t="s">
        <v>3</v>
      </c>
      <c r="C2059" s="1179"/>
      <c r="D2059" s="579">
        <f>IF('statement of marks'!M$6="","",'statement of marks'!M$6)</f>
        <v>5</v>
      </c>
      <c r="E2059" s="579">
        <f>IF('statement of marks'!N$6="","",'statement of marks'!N$6)</f>
        <v>5</v>
      </c>
      <c r="F2059" s="605">
        <f>IF('statement of marks'!O$6="","",'statement of marks'!O$6)</f>
        <v>10</v>
      </c>
      <c r="G2059" s="579">
        <f>IF('statement of marks'!P$6="","",'statement of marks'!P$6)</f>
        <v>5</v>
      </c>
      <c r="H2059" s="579">
        <f>IF('statement of marks'!Q$6="","",'statement of marks'!Q$6)</f>
        <v>5</v>
      </c>
      <c r="I2059" s="605">
        <f>IF('statement of marks'!R$6="","",'statement of marks'!R$6)</f>
        <v>10</v>
      </c>
      <c r="J2059" s="579">
        <f>IF('statement of marks'!S$6="","",'statement of marks'!S$6)</f>
        <v>5</v>
      </c>
      <c r="K2059" s="579">
        <f>IF('statement of marks'!T$6="","",'statement of marks'!T$6)</f>
        <v>5</v>
      </c>
      <c r="L2059" s="605">
        <f>IF('statement of marks'!U$6="","",'statement of marks'!U$6)</f>
        <v>10</v>
      </c>
      <c r="M2059" s="579">
        <f>IF('statement of marks'!W$6="","",'statement of marks'!W$6)</f>
        <v>50</v>
      </c>
      <c r="N2059" s="579">
        <f>IF('statement of marks'!X$6="","",'statement of marks'!X$6)</f>
        <v>20</v>
      </c>
      <c r="O2059" s="605">
        <f>IF('statement of marks'!Y$6="","",'statement of marks'!Y$6)</f>
        <v>70</v>
      </c>
      <c r="P2059" s="580">
        <f>IF('statement of marks'!Z$6="","",'statement of marks'!Z$6)</f>
        <v>100</v>
      </c>
      <c r="Q2059" s="579">
        <f>IF('statement of marks'!AA$6="","",'statement of marks'!AA$6)</f>
        <v>70</v>
      </c>
      <c r="R2059" s="579">
        <f>IF('statement of marks'!AB$6="","",'statement of marks'!AB$6)</f>
        <v>30</v>
      </c>
      <c r="S2059" s="605">
        <f>IF('statement of marks'!AC$6="","",'statement of marks'!AC$6)</f>
        <v>100</v>
      </c>
      <c r="T2059" s="615">
        <f>IF('statement of marks'!AD$6="","",'statement of marks'!AD$6)</f>
        <v>200</v>
      </c>
      <c r="U2059" s="615" t="str">
        <f>IF('statement of marks'!AE$6="","",'statement of marks'!AE$6)</f>
        <v/>
      </c>
      <c r="V2059" s="621" t="str">
        <f>IF('statement of marks'!AF$6="","",'statement of marks'!AF$6)</f>
        <v/>
      </c>
    </row>
    <row r="2060" spans="1:22" ht="16" customHeight="1">
      <c r="A2060" s="598"/>
      <c r="B2060" s="1114" t="str">
        <f>IF('statement of marks'!$M$3="","",'statement of marks'!$M$3)</f>
        <v>fgUnh</v>
      </c>
      <c r="C2060" s="1115"/>
      <c r="D2060" s="275" t="str">
        <f>IF('statement of marks'!M71="","",'statement of marks'!M71)</f>
        <v/>
      </c>
      <c r="E2060" s="275" t="str">
        <f>IF('statement of marks'!N71="","",'statement of marks'!N71)</f>
        <v/>
      </c>
      <c r="F2060" s="606" t="str">
        <f>IF('statement of marks'!O71="","",'statement of marks'!O71)</f>
        <v/>
      </c>
      <c r="G2060" s="275" t="str">
        <f>IF('statement of marks'!P71="","",'statement of marks'!P71)</f>
        <v/>
      </c>
      <c r="H2060" s="275" t="str">
        <f>IF('statement of marks'!Q71="","",'statement of marks'!Q71)</f>
        <v/>
      </c>
      <c r="I2060" s="606" t="str">
        <f>IF('statement of marks'!R71="","",'statement of marks'!R71)</f>
        <v/>
      </c>
      <c r="J2060" s="275" t="str">
        <f>IF('statement of marks'!S71="","",'statement of marks'!S71)</f>
        <v/>
      </c>
      <c r="K2060" s="275" t="str">
        <f>IF('statement of marks'!T71="","",'statement of marks'!T71)</f>
        <v/>
      </c>
      <c r="L2060" s="606" t="str">
        <f>IF('statement of marks'!U71="","",'statement of marks'!U71)</f>
        <v/>
      </c>
      <c r="M2060" s="275" t="str">
        <f>IF('statement of marks'!W71="","",'statement of marks'!W71)</f>
        <v/>
      </c>
      <c r="N2060" s="275" t="str">
        <f>IF('statement of marks'!X71="","",'statement of marks'!X71)</f>
        <v/>
      </c>
      <c r="O2060" s="606" t="str">
        <f>IF('statement of marks'!Y71="","",'statement of marks'!Y71)</f>
        <v/>
      </c>
      <c r="P2060" s="277" t="str">
        <f>IF('statement of marks'!Z71="","",'statement of marks'!Z71)</f>
        <v/>
      </c>
      <c r="Q2060" s="275" t="str">
        <f>IF('statement of marks'!AA71="","",'statement of marks'!AA71)</f>
        <v/>
      </c>
      <c r="R2060" s="275" t="str">
        <f>IF('statement of marks'!AB71="","",'statement of marks'!AB71)</f>
        <v/>
      </c>
      <c r="S2060" s="606" t="str">
        <f>IF('statement of marks'!AC71="","",'statement of marks'!AC71)</f>
        <v/>
      </c>
      <c r="T2060" s="578" t="str">
        <f>IF('statement of marks'!AD71="","",'statement of marks'!AD71)</f>
        <v/>
      </c>
      <c r="U2060" s="578" t="str">
        <f>IF('statement of marks'!AE71="","",'statement of marks'!AE71)</f>
        <v/>
      </c>
      <c r="V2060" s="612" t="str">
        <f>IF('statement of marks'!AF71="","",'statement of marks'!AF71)</f>
        <v/>
      </c>
    </row>
    <row r="2061" spans="1:22" ht="16" customHeight="1">
      <c r="A2061" s="598"/>
      <c r="B2061" s="1114" t="str">
        <f>IF('statement of marks'!$AI$3="","",'statement of marks'!$AI$3)</f>
        <v>vaxszth</v>
      </c>
      <c r="C2061" s="1115"/>
      <c r="D2061" s="275" t="str">
        <f>IF('statement of marks'!AI71="","",'statement of marks'!AI71)</f>
        <v/>
      </c>
      <c r="E2061" s="275" t="str">
        <f>IF('statement of marks'!AJ71="","",'statement of marks'!AJ71)</f>
        <v/>
      </c>
      <c r="F2061" s="606" t="str">
        <f>IF('statement of marks'!AK71="","",'statement of marks'!AK71)</f>
        <v/>
      </c>
      <c r="G2061" s="275" t="str">
        <f>IF('statement of marks'!AL71="","",'statement of marks'!AL71)</f>
        <v/>
      </c>
      <c r="H2061" s="275" t="str">
        <f>IF('statement of marks'!AM71="","",'statement of marks'!AM71)</f>
        <v/>
      </c>
      <c r="I2061" s="606" t="str">
        <f>IF('statement of marks'!AN71="","",'statement of marks'!AN71)</f>
        <v/>
      </c>
      <c r="J2061" s="275" t="str">
        <f>IF('statement of marks'!AO71="","",'statement of marks'!AO71)</f>
        <v/>
      </c>
      <c r="K2061" s="275" t="str">
        <f>IF('statement of marks'!AP71="","",'statement of marks'!AP71)</f>
        <v/>
      </c>
      <c r="L2061" s="606" t="str">
        <f>IF('statement of marks'!AQ71="","",'statement of marks'!AQ71)</f>
        <v/>
      </c>
      <c r="M2061" s="275" t="str">
        <f>IF('statement of marks'!AS71="","",'statement of marks'!AS71)</f>
        <v/>
      </c>
      <c r="N2061" s="275" t="str">
        <f>IF('statement of marks'!AT71="","",'statement of marks'!AT71)</f>
        <v/>
      </c>
      <c r="O2061" s="606" t="str">
        <f>IF('statement of marks'!AU71="","",'statement of marks'!AU71)</f>
        <v/>
      </c>
      <c r="P2061" s="277" t="str">
        <f>IF('statement of marks'!AV71="","",'statement of marks'!AV71)</f>
        <v/>
      </c>
      <c r="Q2061" s="275" t="str">
        <f>IF('statement of marks'!AW71="","",'statement of marks'!AW71)</f>
        <v/>
      </c>
      <c r="R2061" s="275" t="str">
        <f>IF('statement of marks'!AX71="","",'statement of marks'!AX71)</f>
        <v/>
      </c>
      <c r="S2061" s="606" t="str">
        <f>IF('statement of marks'!AY71="","",'statement of marks'!AY71)</f>
        <v/>
      </c>
      <c r="T2061" s="578" t="str">
        <f>IF('statement of marks'!AZ71="","",'statement of marks'!AZ71)</f>
        <v/>
      </c>
      <c r="U2061" s="578" t="str">
        <f>IF('statement of marks'!BA71="","",'statement of marks'!BA71)</f>
        <v/>
      </c>
      <c r="V2061" s="612" t="str">
        <f>IF('statement of marks'!BB71="","",'statement of marks'!BB71)</f>
        <v/>
      </c>
    </row>
    <row r="2062" spans="1:22" ht="16" customHeight="1">
      <c r="A2062" s="598"/>
      <c r="B2062" s="1114" t="str">
        <f>IF('statement of marks'!BE71="s","laLd`r",IF('statement of marks'!BE71="u","mnwZ",IF('statement of marks'!BE71="g","xqtjkrh",IF('statement of marks'!BE71="p","iatkch",IF('statement of marks'!BE71="sd","fla/kh","r`rh; Hkk""kk")))))</f>
        <v>r`rh; Hkk"kk</v>
      </c>
      <c r="C2062" s="1115"/>
      <c r="D2062" s="275" t="str">
        <f>IF('statement of marks'!BF71="","",'statement of marks'!BF71)</f>
        <v/>
      </c>
      <c r="E2062" s="275" t="str">
        <f>IF('statement of marks'!BG71="","",'statement of marks'!BG71)</f>
        <v/>
      </c>
      <c r="F2062" s="606" t="str">
        <f>IF('statement of marks'!BH71="","",'statement of marks'!BH71)</f>
        <v/>
      </c>
      <c r="G2062" s="275" t="str">
        <f>IF('statement of marks'!BI71="","",'statement of marks'!BI71)</f>
        <v/>
      </c>
      <c r="H2062" s="275" t="str">
        <f>IF('statement of marks'!BJ71="","",'statement of marks'!BJ71)</f>
        <v/>
      </c>
      <c r="I2062" s="606" t="str">
        <f>IF('statement of marks'!BK71="","",'statement of marks'!BK71)</f>
        <v/>
      </c>
      <c r="J2062" s="275" t="str">
        <f>IF('statement of marks'!BL71="","",'statement of marks'!BL71)</f>
        <v/>
      </c>
      <c r="K2062" s="275" t="str">
        <f>IF('statement of marks'!BM71="","",'statement of marks'!BM71)</f>
        <v/>
      </c>
      <c r="L2062" s="606" t="str">
        <f>IF('statement of marks'!BN71="","",'statement of marks'!BN71)</f>
        <v/>
      </c>
      <c r="M2062" s="275" t="str">
        <f>IF('statement of marks'!BP71="","",'statement of marks'!BP71)</f>
        <v/>
      </c>
      <c r="N2062" s="275" t="str">
        <f>IF('statement of marks'!BQ71="","",'statement of marks'!BQ71)</f>
        <v/>
      </c>
      <c r="O2062" s="606" t="str">
        <f>IF('statement of marks'!BR71="","",'statement of marks'!BR71)</f>
        <v/>
      </c>
      <c r="P2062" s="277" t="str">
        <f>IF('statement of marks'!BS71="","",'statement of marks'!BS71)</f>
        <v/>
      </c>
      <c r="Q2062" s="275" t="str">
        <f>IF('statement of marks'!BT71="","",'statement of marks'!BT71)</f>
        <v/>
      </c>
      <c r="R2062" s="275" t="str">
        <f>IF('statement of marks'!BU71="","",'statement of marks'!BU71)</f>
        <v/>
      </c>
      <c r="S2062" s="606" t="str">
        <f>IF('statement of marks'!BV71="","",'statement of marks'!BV71)</f>
        <v/>
      </c>
      <c r="T2062" s="578" t="str">
        <f>IF('statement of marks'!BW71="","",'statement of marks'!BW71)</f>
        <v/>
      </c>
      <c r="U2062" s="578" t="str">
        <f>IF('statement of marks'!BX71="","",'statement of marks'!BX71)</f>
        <v/>
      </c>
      <c r="V2062" s="612" t="str">
        <f>IF('statement of marks'!BY71="","",'statement of marks'!BY71)</f>
        <v/>
      </c>
    </row>
    <row r="2063" spans="1:22" ht="16" customHeight="1">
      <c r="A2063" s="598"/>
      <c r="B2063" s="1114" t="str">
        <f>IF('statement of marks'!$CB$3="","",'statement of marks'!$CB$3)</f>
        <v>xf.kr</v>
      </c>
      <c r="C2063" s="1115"/>
      <c r="D2063" s="275" t="str">
        <f>IF('statement of marks'!CB71="","",'statement of marks'!CB71)</f>
        <v/>
      </c>
      <c r="E2063" s="275" t="str">
        <f>IF('statement of marks'!CC71="","",'statement of marks'!CC71)</f>
        <v/>
      </c>
      <c r="F2063" s="606" t="str">
        <f>IF('statement of marks'!CD71="","",'statement of marks'!CD71)</f>
        <v/>
      </c>
      <c r="G2063" s="275" t="str">
        <f>IF('statement of marks'!CE71="","",'statement of marks'!CE71)</f>
        <v/>
      </c>
      <c r="H2063" s="275" t="str">
        <f>IF('statement of marks'!CF71="","",'statement of marks'!CF71)</f>
        <v/>
      </c>
      <c r="I2063" s="606" t="str">
        <f>IF('statement of marks'!CG71="","",'statement of marks'!CG71)</f>
        <v/>
      </c>
      <c r="J2063" s="275" t="str">
        <f>IF('statement of marks'!CH71="","",'statement of marks'!CH71)</f>
        <v/>
      </c>
      <c r="K2063" s="275" t="str">
        <f>IF('statement of marks'!CI71="","",'statement of marks'!CI71)</f>
        <v/>
      </c>
      <c r="L2063" s="606" t="str">
        <f>IF('statement of marks'!CJ71="","",'statement of marks'!CJ71)</f>
        <v/>
      </c>
      <c r="M2063" s="275" t="str">
        <f>IF('statement of marks'!CL71="","",'statement of marks'!CL71)</f>
        <v/>
      </c>
      <c r="N2063" s="275" t="str">
        <f>IF('statement of marks'!CM71="","",'statement of marks'!CM71)</f>
        <v/>
      </c>
      <c r="O2063" s="606" t="str">
        <f>IF('statement of marks'!CN71="","",'statement of marks'!CN71)</f>
        <v/>
      </c>
      <c r="P2063" s="277" t="str">
        <f>IF('statement of marks'!CO71="","",'statement of marks'!CO71)</f>
        <v/>
      </c>
      <c r="Q2063" s="275" t="str">
        <f>IF('statement of marks'!CP71="","",'statement of marks'!CP71)</f>
        <v/>
      </c>
      <c r="R2063" s="275" t="str">
        <f>IF('statement of marks'!CQ71="","",'statement of marks'!CQ71)</f>
        <v/>
      </c>
      <c r="S2063" s="606" t="str">
        <f>IF('statement of marks'!CR71="","",'statement of marks'!CR71)</f>
        <v/>
      </c>
      <c r="T2063" s="578" t="str">
        <f>IF('statement of marks'!CS71="","",'statement of marks'!CS71)</f>
        <v/>
      </c>
      <c r="U2063" s="578" t="str">
        <f>IF('statement of marks'!CT71="","",'statement of marks'!CT71)</f>
        <v/>
      </c>
      <c r="V2063" s="612" t="str">
        <f>IF('statement of marks'!CU71="","",'statement of marks'!CU71)</f>
        <v/>
      </c>
    </row>
    <row r="2064" spans="1:22" ht="16" customHeight="1">
      <c r="A2064" s="598"/>
      <c r="B2064" s="1114" t="str">
        <f>IF('statement of marks'!$CX$3="","",'statement of marks'!$CX$3)</f>
        <v>foKku</v>
      </c>
      <c r="C2064" s="1115"/>
      <c r="D2064" s="275" t="str">
        <f>IF('statement of marks'!CX71="","",'statement of marks'!CX71)</f>
        <v/>
      </c>
      <c r="E2064" s="275" t="str">
        <f>IF('statement of marks'!CY71="","",'statement of marks'!CY71)</f>
        <v/>
      </c>
      <c r="F2064" s="606" t="str">
        <f>IF('statement of marks'!CZ71="","",'statement of marks'!CZ71)</f>
        <v/>
      </c>
      <c r="G2064" s="275" t="str">
        <f>IF('statement of marks'!DA71="","",'statement of marks'!DA71)</f>
        <v/>
      </c>
      <c r="H2064" s="275" t="str">
        <f>IF('statement of marks'!DB71="","",'statement of marks'!DB71)</f>
        <v/>
      </c>
      <c r="I2064" s="606" t="str">
        <f>IF('statement of marks'!DC71="","",'statement of marks'!DC71)</f>
        <v/>
      </c>
      <c r="J2064" s="275" t="str">
        <f>IF('statement of marks'!DD71="","",'statement of marks'!DD71)</f>
        <v/>
      </c>
      <c r="K2064" s="275" t="str">
        <f>IF('statement of marks'!DE71="","",'statement of marks'!DE71)</f>
        <v/>
      </c>
      <c r="L2064" s="606" t="str">
        <f>IF('statement of marks'!DF71="","",'statement of marks'!DF71)</f>
        <v/>
      </c>
      <c r="M2064" s="275" t="str">
        <f>IF('statement of marks'!DH71="","",'statement of marks'!DH71)</f>
        <v/>
      </c>
      <c r="N2064" s="275" t="str">
        <f>IF('statement of marks'!DI71="","",'statement of marks'!DI71)</f>
        <v/>
      </c>
      <c r="O2064" s="606" t="str">
        <f>IF('statement of marks'!DJ71="","",'statement of marks'!DJ71)</f>
        <v/>
      </c>
      <c r="P2064" s="277" t="str">
        <f>IF('statement of marks'!DK71="","",'statement of marks'!DK71)</f>
        <v/>
      </c>
      <c r="Q2064" s="275" t="str">
        <f>IF('statement of marks'!DL71="","",'statement of marks'!DL71)</f>
        <v/>
      </c>
      <c r="R2064" s="275" t="str">
        <f>IF('statement of marks'!DM71="","",'statement of marks'!DM71)</f>
        <v/>
      </c>
      <c r="S2064" s="606" t="str">
        <f>IF('statement of marks'!DN71="","",'statement of marks'!DN71)</f>
        <v/>
      </c>
      <c r="T2064" s="578" t="str">
        <f>IF('statement of marks'!DO71="","",'statement of marks'!DO71)</f>
        <v/>
      </c>
      <c r="U2064" s="578" t="str">
        <f>IF('statement of marks'!DP71="","",'statement of marks'!DP71)</f>
        <v/>
      </c>
      <c r="V2064" s="612" t="str">
        <f>IF('statement of marks'!DQ71="","",'statement of marks'!DQ71)</f>
        <v/>
      </c>
    </row>
    <row r="2065" spans="1:22" ht="16" customHeight="1">
      <c r="A2065" s="598"/>
      <c r="B2065" s="1114" t="str">
        <f>IF('statement of marks'!$DT$3="","",'statement of marks'!$DT$3)</f>
        <v>lkekftd foKku</v>
      </c>
      <c r="C2065" s="1115"/>
      <c r="D2065" s="275" t="str">
        <f>IF('statement of marks'!DT71="","",'statement of marks'!DT71)</f>
        <v/>
      </c>
      <c r="E2065" s="275" t="str">
        <f>IF('statement of marks'!DU71="","",'statement of marks'!DU71)</f>
        <v/>
      </c>
      <c r="F2065" s="606" t="str">
        <f>IF('statement of marks'!DV71="","",'statement of marks'!DV71)</f>
        <v/>
      </c>
      <c r="G2065" s="275" t="str">
        <f>IF('statement of marks'!DW71="","",'statement of marks'!DW71)</f>
        <v/>
      </c>
      <c r="H2065" s="275" t="str">
        <f>IF('statement of marks'!DX71="","",'statement of marks'!DX71)</f>
        <v/>
      </c>
      <c r="I2065" s="606" t="str">
        <f>IF('statement of marks'!DY71="","",'statement of marks'!DY71)</f>
        <v/>
      </c>
      <c r="J2065" s="275" t="str">
        <f>IF('statement of marks'!DZ71="","",'statement of marks'!DZ71)</f>
        <v/>
      </c>
      <c r="K2065" s="275" t="str">
        <f>IF('statement of marks'!EA71="","",'statement of marks'!EA71)</f>
        <v/>
      </c>
      <c r="L2065" s="606" t="str">
        <f>IF('statement of marks'!EB71="","",'statement of marks'!EB71)</f>
        <v/>
      </c>
      <c r="M2065" s="275" t="str">
        <f>IF('statement of marks'!ED71="","",'statement of marks'!ED71)</f>
        <v/>
      </c>
      <c r="N2065" s="275" t="str">
        <f>IF('statement of marks'!EE71="","",'statement of marks'!EE71)</f>
        <v/>
      </c>
      <c r="O2065" s="606" t="str">
        <f>IF('statement of marks'!EF71="","",'statement of marks'!EF71)</f>
        <v/>
      </c>
      <c r="P2065" s="277" t="str">
        <f>IF('statement of marks'!EG71="","",'statement of marks'!EG71)</f>
        <v/>
      </c>
      <c r="Q2065" s="275" t="str">
        <f>IF('statement of marks'!EH71="","",'statement of marks'!EH71)</f>
        <v/>
      </c>
      <c r="R2065" s="275" t="str">
        <f>IF('statement of marks'!EI71="","",'statement of marks'!EI71)</f>
        <v/>
      </c>
      <c r="S2065" s="606" t="str">
        <f>IF('statement of marks'!EJ71="","",'statement of marks'!EJ71)</f>
        <v/>
      </c>
      <c r="T2065" s="578" t="str">
        <f>IF('statement of marks'!EK71="","",'statement of marks'!EK71)</f>
        <v/>
      </c>
      <c r="U2065" s="578" t="str">
        <f>IF('statement of marks'!EL71="","",'statement of marks'!EL71)</f>
        <v/>
      </c>
      <c r="V2065" s="612" t="str">
        <f>IF('statement of marks'!EM71="","",'statement of marks'!EM71)</f>
        <v/>
      </c>
    </row>
    <row r="2066" spans="1:22" ht="16" customHeight="1">
      <c r="A2066" s="598"/>
      <c r="B2066" s="1117" t="s">
        <v>271</v>
      </c>
      <c r="C2066" s="1118"/>
      <c r="D2066" s="1081" t="s">
        <v>1</v>
      </c>
      <c r="E2066" s="1081"/>
      <c r="F2066" s="1081"/>
      <c r="G2066" s="1081" t="s">
        <v>21</v>
      </c>
      <c r="H2066" s="1081"/>
      <c r="I2066" s="1081"/>
      <c r="J2066" s="1081" t="s">
        <v>272</v>
      </c>
      <c r="K2066" s="1081"/>
      <c r="L2066" s="1081"/>
      <c r="M2066" s="1081" t="s">
        <v>68</v>
      </c>
      <c r="N2066" s="1081"/>
      <c r="O2066" s="1081"/>
      <c r="P2066" s="1081" t="s">
        <v>463</v>
      </c>
      <c r="Q2066" s="1081"/>
      <c r="R2066" s="1081"/>
      <c r="S2066" s="609"/>
      <c r="T2066" s="1187" t="s">
        <v>458</v>
      </c>
      <c r="U2066" s="1188"/>
      <c r="V2066" s="1189"/>
    </row>
    <row r="2067" spans="1:22" ht="16" customHeight="1">
      <c r="A2067" s="599"/>
      <c r="B2067" s="1175" t="s">
        <v>3</v>
      </c>
      <c r="C2067" s="1176"/>
      <c r="D2067" s="1177">
        <f>IF('statement of marks'!EP$6="","",'statement of marks'!EP$6)</f>
        <v>20</v>
      </c>
      <c r="E2067" s="1177"/>
      <c r="F2067" s="1177"/>
      <c r="G2067" s="1177">
        <f>IF('statement of marks'!EQ$6="","",'statement of marks'!EQ$6)</f>
        <v>20</v>
      </c>
      <c r="H2067" s="1177"/>
      <c r="I2067" s="1177"/>
      <c r="J2067" s="1177">
        <f>IF('statement of marks'!ES$6="","",'statement of marks'!ES$6)</f>
        <v>20</v>
      </c>
      <c r="K2067" s="1177"/>
      <c r="L2067" s="1177"/>
      <c r="M2067" s="1177">
        <f>IF('statement of marks'!ER$6="","",'statement of marks'!ER$6)</f>
        <v>20</v>
      </c>
      <c r="N2067" s="1177"/>
      <c r="O2067" s="1177"/>
      <c r="P2067" s="1177">
        <f>IF('statement of marks'!ET$6="","",'statement of marks'!ET$6)</f>
        <v>20</v>
      </c>
      <c r="Q2067" s="1177"/>
      <c r="R2067" s="1177"/>
      <c r="S2067" s="610" t="str">
        <f>IF('statement of marks'!FE$6="","",'statement of marks'!EX$6)</f>
        <v/>
      </c>
      <c r="T2067" s="615">
        <f>IF('statement of marks'!EU$6="","",'statement of marks'!EU$6)</f>
        <v>100</v>
      </c>
      <c r="U2067" s="616" t="s">
        <v>5</v>
      </c>
      <c r="V2067" s="617" t="s">
        <v>464</v>
      </c>
    </row>
    <row r="2068" spans="1:22" ht="16" customHeight="1">
      <c r="A2068" s="598"/>
      <c r="B2068" s="1114" t="str">
        <f>IF('statement of marks'!$EP$3="","",'statement of marks'!$EP$3)</f>
        <v>dk;kZuqHko</v>
      </c>
      <c r="C2068" s="1115"/>
      <c r="D2068" s="1103" t="str">
        <f>IF('statement of marks'!EP71="","",'statement of marks'!EP71)</f>
        <v/>
      </c>
      <c r="E2068" s="1103"/>
      <c r="F2068" s="1103"/>
      <c r="G2068" s="1103" t="str">
        <f>IF('statement of marks'!EQ71="","",'statement of marks'!EQ71)</f>
        <v/>
      </c>
      <c r="H2068" s="1103"/>
      <c r="I2068" s="1103"/>
      <c r="J2068" s="1103" t="str">
        <f>IF('statement of marks'!ES71="","",'statement of marks'!ES71)</f>
        <v/>
      </c>
      <c r="K2068" s="1103"/>
      <c r="L2068" s="1103"/>
      <c r="M2068" s="1103" t="str">
        <f>IF('statement of marks'!ER71="","",'statement of marks'!ER71)</f>
        <v/>
      </c>
      <c r="N2068" s="1103"/>
      <c r="O2068" s="1103"/>
      <c r="P2068" s="1103" t="str">
        <f>IF('statement of marks'!ET71="","",'statement of marks'!ET71)</f>
        <v/>
      </c>
      <c r="Q2068" s="1103"/>
      <c r="R2068" s="1103"/>
      <c r="S2068" s="611"/>
      <c r="T2068" s="613" t="str">
        <f>IF('statement of marks'!EU71="","",'statement of marks'!EU71)</f>
        <v/>
      </c>
      <c r="U2068" s="613" t="str">
        <f>IF('statement of marks'!EV71="","",'statement of marks'!EV71)</f>
        <v/>
      </c>
      <c r="V2068" s="614" t="str">
        <f>IF('statement of marks'!EW71="","",'statement of marks'!EW71)</f>
        <v/>
      </c>
    </row>
    <row r="2069" spans="1:22" ht="16" customHeight="1">
      <c r="A2069" s="598"/>
      <c r="B2069" s="1112" t="str">
        <f>IF('statement of marks'!$EZ$3="","",'statement of marks'!$EZ$3)</f>
        <v>dyk f'k{kk</v>
      </c>
      <c r="C2069" s="1113"/>
      <c r="D2069" s="1103" t="str">
        <f>IF('statement of marks'!EZ71="","",'statement of marks'!EZ71)</f>
        <v/>
      </c>
      <c r="E2069" s="1103"/>
      <c r="F2069" s="1103"/>
      <c r="G2069" s="1103" t="str">
        <f>IF('statement of marks'!FA71="","",'statement of marks'!FA71)</f>
        <v/>
      </c>
      <c r="H2069" s="1103"/>
      <c r="I2069" s="1103"/>
      <c r="J2069" s="1103" t="str">
        <f>IF('statement of marks'!FC71="","",'statement of marks'!FC71)</f>
        <v/>
      </c>
      <c r="K2069" s="1103"/>
      <c r="L2069" s="1103"/>
      <c r="M2069" s="1103" t="str">
        <f>IF('statement of marks'!FB71="","",'statement of marks'!FB71)</f>
        <v/>
      </c>
      <c r="N2069" s="1103"/>
      <c r="O2069" s="1103"/>
      <c r="P2069" s="1103" t="str">
        <f>IF('statement of marks'!FD71="","",'statement of marks'!FD71)</f>
        <v/>
      </c>
      <c r="Q2069" s="1103"/>
      <c r="R2069" s="1103"/>
      <c r="S2069" s="611"/>
      <c r="T2069" s="613" t="str">
        <f>IF('statement of marks'!FE71="","",'statement of marks'!FE71)</f>
        <v/>
      </c>
      <c r="U2069" s="613" t="str">
        <f>IF('statement of marks'!FF71="","",'statement of marks'!FF71)</f>
        <v/>
      </c>
      <c r="V2069" s="614" t="str">
        <f>IF('statement of marks'!FG71="","",'statement of marks'!FG71)</f>
        <v/>
      </c>
    </row>
    <row r="2070" spans="1:22" ht="16" customHeight="1">
      <c r="A2070" s="598"/>
      <c r="B2070" s="1109" t="str">
        <f>IF('statement of marks'!$FJ$3="","",'statement of marks'!$FJ$3)</f>
        <v>LokLF; ,oe~ 'kkjhfjd f'k{kk</v>
      </c>
      <c r="C2070" s="1110"/>
      <c r="D2070" s="1103" t="str">
        <f>IF('statement of marks'!FJ71="","",'statement of marks'!FJ71)</f>
        <v/>
      </c>
      <c r="E2070" s="1103"/>
      <c r="F2070" s="1103"/>
      <c r="G2070" s="1103" t="str">
        <f>IF('statement of marks'!FK71="","",'statement of marks'!FK71)</f>
        <v/>
      </c>
      <c r="H2070" s="1103"/>
      <c r="I2070" s="1103"/>
      <c r="J2070" s="1103" t="str">
        <f>IF('statement of marks'!FM71="","",'statement of marks'!FM71)</f>
        <v/>
      </c>
      <c r="K2070" s="1103"/>
      <c r="L2070" s="1103"/>
      <c r="M2070" s="1103" t="str">
        <f>IF('statement of marks'!FL71="","",'statement of marks'!FL71)</f>
        <v/>
      </c>
      <c r="N2070" s="1103"/>
      <c r="O2070" s="1103"/>
      <c r="P2070" s="1103" t="str">
        <f>IF('statement of marks'!FN71="","",'statement of marks'!FN71)</f>
        <v/>
      </c>
      <c r="Q2070" s="1103"/>
      <c r="R2070" s="1103"/>
      <c r="S2070" s="611"/>
      <c r="T2070" s="613" t="str">
        <f>IF('statement of marks'!FO71="","",'statement of marks'!FO71)</f>
        <v/>
      </c>
      <c r="U2070" s="613" t="str">
        <f>IF('statement of marks'!FP71="","",'statement of marks'!FP71)</f>
        <v/>
      </c>
      <c r="V2070" s="614" t="str">
        <f>IF('statement of marks'!FQ71="","",'statement of marks'!FQ71)</f>
        <v/>
      </c>
    </row>
    <row r="2071" spans="1:22" ht="16" customHeight="1">
      <c r="A2071" s="598"/>
      <c r="B2071" s="1104" t="s">
        <v>273</v>
      </c>
      <c r="C2071" s="1105"/>
      <c r="D2071" s="1213" t="str">
        <f>details!$DZ$3</f>
        <v>vxLr rd</v>
      </c>
      <c r="E2071" s="1213"/>
      <c r="F2071" s="1213"/>
      <c r="G2071" s="1213" t="str">
        <f>details!$ED$3</f>
        <v>vDVwcj rd</v>
      </c>
      <c r="H2071" s="1213"/>
      <c r="I2071" s="1213"/>
      <c r="J2071" s="1213" t="str">
        <f>details!$EL$3</f>
        <v>Qjojh rd</v>
      </c>
      <c r="K2071" s="1213"/>
      <c r="L2071" s="1213"/>
      <c r="M2071" s="1213" t="str">
        <f>details!$EH$3</f>
        <v>fnlEcj rd</v>
      </c>
      <c r="N2071" s="1213"/>
      <c r="O2071" s="1213"/>
      <c r="P2071" s="1213" t="str">
        <f>details!$EP$3</f>
        <v>loZ ;ksx</v>
      </c>
      <c r="Q2071" s="1213"/>
      <c r="R2071" s="1213"/>
      <c r="S2071" s="1106" t="s">
        <v>475</v>
      </c>
      <c r="T2071" s="1107"/>
      <c r="U2071" s="1107"/>
      <c r="V2071" s="1180"/>
    </row>
    <row r="2072" spans="1:22" ht="16" customHeight="1">
      <c r="A2072" s="598"/>
      <c r="B2072" s="1100" t="s">
        <v>99</v>
      </c>
      <c r="C2072" s="1101"/>
      <c r="D2072" s="1102" t="str">
        <f>IF(details!EA71="","",details!EA71)</f>
        <v/>
      </c>
      <c r="E2072" s="1102"/>
      <c r="F2072" s="1102"/>
      <c r="G2072" s="1102" t="str">
        <f>IF(details!EE71="","",details!EE71)</f>
        <v/>
      </c>
      <c r="H2072" s="1102"/>
      <c r="I2072" s="1102"/>
      <c r="J2072" s="1102" t="str">
        <f>IF(details!EM71="","",details!EM71)</f>
        <v/>
      </c>
      <c r="K2072" s="1102"/>
      <c r="L2072" s="1102"/>
      <c r="M2072" s="1102" t="str">
        <f>IF(details!EI71="","",details!EI71)</f>
        <v/>
      </c>
      <c r="N2072" s="1102"/>
      <c r="O2072" s="1102"/>
      <c r="P2072" s="1102" t="str">
        <f>IF(details!EQ71="","",details!EQ71)</f>
        <v/>
      </c>
      <c r="Q2072" s="1102"/>
      <c r="R2072" s="1102"/>
      <c r="S2072" s="1181">
        <f>'statement of marks'!$HG$108</f>
        <v>42460</v>
      </c>
      <c r="T2072" s="1182"/>
      <c r="U2072" s="1182"/>
      <c r="V2072" s="1183"/>
    </row>
    <row r="2073" spans="1:22" ht="16" customHeight="1">
      <c r="A2073" s="598"/>
      <c r="B2073" s="1094" t="s">
        <v>15</v>
      </c>
      <c r="C2073" s="1095"/>
      <c r="D2073" s="1096" t="str">
        <f>IF(details!DZ71="","",details!DZ71)</f>
        <v/>
      </c>
      <c r="E2073" s="1096"/>
      <c r="F2073" s="1096"/>
      <c r="G2073" s="1096" t="str">
        <f>IF(details!ED71="","",details!ED71)</f>
        <v/>
      </c>
      <c r="H2073" s="1096"/>
      <c r="I2073" s="1096"/>
      <c r="J2073" s="1096" t="str">
        <f>IF(details!EL71="","",details!EL71)</f>
        <v/>
      </c>
      <c r="K2073" s="1096"/>
      <c r="L2073" s="1096"/>
      <c r="M2073" s="1096" t="str">
        <f>IF(details!EH71="","",details!EH71)</f>
        <v/>
      </c>
      <c r="N2073" s="1096"/>
      <c r="O2073" s="1096"/>
      <c r="P2073" s="1096" t="str">
        <f>IF(details!EP71="","",details!EP71)</f>
        <v/>
      </c>
      <c r="Q2073" s="1096"/>
      <c r="R2073" s="1096"/>
      <c r="S2073" s="1184"/>
      <c r="T2073" s="1185"/>
      <c r="U2073" s="1185"/>
      <c r="V2073" s="1186"/>
    </row>
    <row r="2074" spans="1:22" ht="16" customHeight="1">
      <c r="A2074" s="1206"/>
      <c r="B2074" s="1207" t="s">
        <v>473</v>
      </c>
      <c r="C2074" s="1208"/>
      <c r="D2074" s="1209" t="s">
        <v>3</v>
      </c>
      <c r="E2074" s="1209"/>
      <c r="F2074" s="1209"/>
      <c r="G2074" s="1209" t="s">
        <v>389</v>
      </c>
      <c r="H2074" s="1209"/>
      <c r="I2074" s="1209"/>
      <c r="J2074" s="1209" t="s">
        <v>5</v>
      </c>
      <c r="K2074" s="1209"/>
      <c r="L2074" s="1209"/>
      <c r="M2074" s="1209" t="s">
        <v>465</v>
      </c>
      <c r="N2074" s="1209"/>
      <c r="O2074" s="1209"/>
      <c r="P2074" s="1210" t="s">
        <v>306</v>
      </c>
      <c r="Q2074" s="1210"/>
      <c r="R2074" s="1210"/>
      <c r="S2074" s="1209" t="s">
        <v>473</v>
      </c>
      <c r="T2074" s="1209"/>
      <c r="U2074" s="1209"/>
      <c r="V2074" s="1211"/>
    </row>
    <row r="2075" spans="1:22" ht="16" customHeight="1">
      <c r="A2075" s="1206"/>
      <c r="B2075" s="1207"/>
      <c r="C2075" s="1208"/>
      <c r="D2075" s="1212" t="str">
        <f>'statement of marks'!HE71</f>
        <v/>
      </c>
      <c r="E2075" s="1212"/>
      <c r="F2075" s="1212"/>
      <c r="G2075" s="1212" t="str">
        <f>'statement of marks'!HF71</f>
        <v/>
      </c>
      <c r="H2075" s="1212"/>
      <c r="I2075" s="1212"/>
      <c r="J2075" s="1212" t="str">
        <f>'statement of marks'!HG71</f>
        <v/>
      </c>
      <c r="K2075" s="1212"/>
      <c r="L2075" s="1212"/>
      <c r="M2075" s="1212" t="str">
        <f>'statement of marks'!HJ71</f>
        <v/>
      </c>
      <c r="N2075" s="1212"/>
      <c r="O2075" s="1212"/>
      <c r="P2075" s="1212" t="str">
        <f>'statement of marks'!HI71</f>
        <v/>
      </c>
      <c r="Q2075" s="1212"/>
      <c r="R2075" s="1212"/>
      <c r="S2075" s="1209" t="str">
        <f>'statement of marks'!HD71</f>
        <v/>
      </c>
      <c r="T2075" s="1209"/>
      <c r="U2075" s="1209"/>
      <c r="V2075" s="1211"/>
    </row>
    <row r="2076" spans="1:22" ht="16" customHeight="1">
      <c r="A2076" s="598"/>
      <c r="B2076" s="1089" t="s">
        <v>100</v>
      </c>
      <c r="C2076" s="1090"/>
      <c r="D2076" s="1081"/>
      <c r="E2076" s="1081"/>
      <c r="F2076" s="1081"/>
      <c r="G2076" s="1081"/>
      <c r="H2076" s="1081"/>
      <c r="I2076" s="1081"/>
      <c r="J2076" s="1081"/>
      <c r="K2076" s="1081"/>
      <c r="L2076" s="1081"/>
      <c r="M2076" s="1081"/>
      <c r="N2076" s="1081"/>
      <c r="O2076" s="1081"/>
      <c r="P2076" s="1081"/>
      <c r="Q2076" s="1081"/>
      <c r="R2076" s="1081"/>
      <c r="S2076" s="1081"/>
      <c r="T2076" s="1081"/>
      <c r="U2076" s="1081"/>
      <c r="V2076" s="1205"/>
    </row>
    <row r="2077" spans="1:22" ht="16" customHeight="1">
      <c r="A2077" s="598"/>
      <c r="B2077" s="1087" t="s">
        <v>80</v>
      </c>
      <c r="C2077" s="1088"/>
      <c r="D2077" s="1081"/>
      <c r="E2077" s="1081"/>
      <c r="F2077" s="1081"/>
      <c r="G2077" s="1081"/>
      <c r="H2077" s="1081"/>
      <c r="I2077" s="1081"/>
      <c r="J2077" s="1081"/>
      <c r="K2077" s="1081"/>
      <c r="L2077" s="1081"/>
      <c r="M2077" s="1081"/>
      <c r="N2077" s="1081"/>
      <c r="O2077" s="1081"/>
      <c r="P2077" s="1081"/>
      <c r="Q2077" s="1081"/>
      <c r="R2077" s="1081"/>
      <c r="S2077" s="1081"/>
      <c r="T2077" s="1081"/>
      <c r="U2077" s="1081"/>
      <c r="V2077" s="1205"/>
    </row>
    <row r="2078" spans="1:22" ht="16" customHeight="1">
      <c r="A2078" s="598"/>
      <c r="B2078" s="1089" t="s">
        <v>466</v>
      </c>
      <c r="C2078" s="1090"/>
      <c r="D2078" s="1081"/>
      <c r="E2078" s="1081"/>
      <c r="F2078" s="1081"/>
      <c r="G2078" s="1081"/>
      <c r="H2078" s="1081"/>
      <c r="I2078" s="1081"/>
      <c r="J2078" s="1081"/>
      <c r="K2078" s="1081"/>
      <c r="L2078" s="1081"/>
      <c r="M2078" s="1081"/>
      <c r="N2078" s="1081"/>
      <c r="O2078" s="1081"/>
      <c r="P2078" s="1081" t="s">
        <v>466</v>
      </c>
      <c r="Q2078" s="1081"/>
      <c r="R2078" s="1081"/>
      <c r="S2078" s="1081"/>
      <c r="T2078" s="1081"/>
      <c r="U2078" s="1081"/>
      <c r="V2078" s="1205"/>
    </row>
    <row r="2079" spans="1:22" ht="16" customHeight="1">
      <c r="A2079" s="598"/>
      <c r="B2079" s="1085" t="s">
        <v>101</v>
      </c>
      <c r="C2079" s="1086"/>
      <c r="D2079" s="1081"/>
      <c r="E2079" s="1081"/>
      <c r="F2079" s="1081"/>
      <c r="G2079" s="1081"/>
      <c r="H2079" s="1081"/>
      <c r="I2079" s="1081"/>
      <c r="J2079" s="1081"/>
      <c r="K2079" s="1081"/>
      <c r="L2079" s="1081"/>
      <c r="M2079" s="1081"/>
      <c r="N2079" s="1081"/>
      <c r="O2079" s="1081"/>
      <c r="P2079" s="1081"/>
      <c r="Q2079" s="1081"/>
      <c r="R2079" s="1081"/>
      <c r="S2079" s="1198" t="s">
        <v>101</v>
      </c>
      <c r="T2079" s="1198"/>
      <c r="U2079" s="1198"/>
      <c r="V2079" s="1199"/>
    </row>
    <row r="2080" spans="1:22" ht="16" customHeight="1" thickBot="1">
      <c r="A2080" s="600"/>
      <c r="B2080" s="1200" t="s">
        <v>102</v>
      </c>
      <c r="C2080" s="1201"/>
      <c r="D2080" s="1202"/>
      <c r="E2080" s="1202"/>
      <c r="F2080" s="1202"/>
      <c r="G2080" s="1202"/>
      <c r="H2080" s="1202"/>
      <c r="I2080" s="1202"/>
      <c r="J2080" s="1202"/>
      <c r="K2080" s="1202"/>
      <c r="L2080" s="1202"/>
      <c r="M2080" s="1202"/>
      <c r="N2080" s="1202"/>
      <c r="O2080" s="1202"/>
      <c r="P2080" s="1202"/>
      <c r="Q2080" s="1202"/>
      <c r="R2080" s="1202"/>
      <c r="S2080" s="1203" t="s">
        <v>163</v>
      </c>
      <c r="T2080" s="1203"/>
      <c r="U2080" s="1203"/>
      <c r="V2080" s="1204"/>
    </row>
    <row r="2081" spans="1:22" ht="16" customHeight="1">
      <c r="A2081" s="597"/>
      <c r="B2081" s="1216" t="s">
        <v>47</v>
      </c>
      <c r="C2081" s="1217"/>
      <c r="D2081" s="1217"/>
      <c r="E2081" s="1217"/>
      <c r="F2081" s="1217"/>
      <c r="G2081" s="1217"/>
      <c r="H2081" s="1217"/>
      <c r="I2081" s="1217"/>
      <c r="J2081" s="1217"/>
      <c r="K2081" s="1217"/>
      <c r="L2081" s="1217"/>
      <c r="M2081" s="1217"/>
      <c r="N2081" s="1217"/>
      <c r="O2081" s="1217"/>
      <c r="P2081" s="1217"/>
      <c r="Q2081" s="1217"/>
      <c r="R2081" s="1217"/>
      <c r="S2081" s="1217"/>
      <c r="T2081" s="1217"/>
      <c r="U2081" s="1217"/>
      <c r="V2081" s="1218"/>
    </row>
    <row r="2082" spans="1:22" ht="16" customHeight="1">
      <c r="A2082" s="598"/>
      <c r="B2082" s="1219" t="str">
        <f>'statement of marks'!$A$1</f>
        <v>jk- ck- ek/;fed fo|ky; uohu] fuEckgsM+k</v>
      </c>
      <c r="C2082" s="1220"/>
      <c r="D2082" s="1220"/>
      <c r="E2082" s="1220"/>
      <c r="F2082" s="1220"/>
      <c r="G2082" s="1220"/>
      <c r="H2082" s="1220"/>
      <c r="I2082" s="1220"/>
      <c r="J2082" s="1220"/>
      <c r="K2082" s="1220"/>
      <c r="L2082" s="1220"/>
      <c r="M2082" s="1220"/>
      <c r="N2082" s="1220"/>
      <c r="O2082" s="1220"/>
      <c r="P2082" s="1220"/>
      <c r="Q2082" s="1220"/>
      <c r="R2082" s="1220"/>
      <c r="S2082" s="1220"/>
      <c r="T2082" s="1220"/>
      <c r="U2082" s="1220"/>
      <c r="V2082" s="1221"/>
    </row>
    <row r="2083" spans="1:22" ht="16" customHeight="1">
      <c r="A2083" s="598"/>
      <c r="B2083" s="1114" t="s">
        <v>467</v>
      </c>
      <c r="C2083" s="1115"/>
      <c r="D2083" s="1119" t="str">
        <f>'statement of marks'!$H$3</f>
        <v>2015-16</v>
      </c>
      <c r="E2083" s="1119"/>
      <c r="F2083" s="1119"/>
      <c r="G2083" s="1119"/>
      <c r="H2083" s="1119"/>
      <c r="I2083" s="1119"/>
      <c r="J2083" s="1119"/>
      <c r="K2083" s="1119"/>
      <c r="L2083" s="1119"/>
      <c r="M2083" s="1119"/>
      <c r="N2083" s="1119"/>
      <c r="O2083" s="1119"/>
      <c r="P2083" s="1119"/>
      <c r="Q2083" s="1119"/>
      <c r="R2083" s="1119"/>
      <c r="S2083" s="1119"/>
      <c r="T2083" s="1119"/>
      <c r="U2083" s="1119"/>
      <c r="V2083" s="1196"/>
    </row>
    <row r="2084" spans="1:22" ht="16" customHeight="1">
      <c r="A2084" s="598"/>
      <c r="B2084" s="1114" t="s">
        <v>218</v>
      </c>
      <c r="C2084" s="1115"/>
      <c r="D2084" s="1115" t="str">
        <f>IF('statement of marks'!J72="","",'statement of marks'!J72)</f>
        <v/>
      </c>
      <c r="E2084" s="1115"/>
      <c r="F2084" s="1115"/>
      <c r="G2084" s="1115"/>
      <c r="H2084" s="1115"/>
      <c r="I2084" s="1115"/>
      <c r="J2084" s="1115"/>
      <c r="K2084" s="1115"/>
      <c r="L2084" s="1115"/>
      <c r="M2084" s="1115"/>
      <c r="N2084" s="1115"/>
      <c r="O2084" s="1115"/>
      <c r="P2084" s="1115"/>
      <c r="Q2084" s="1115"/>
      <c r="R2084" s="1115"/>
      <c r="S2084" s="1115"/>
      <c r="T2084" s="1115"/>
      <c r="U2084" s="1115"/>
      <c r="V2084" s="1197"/>
    </row>
    <row r="2085" spans="1:22" ht="16" customHeight="1">
      <c r="A2085" s="598"/>
      <c r="B2085" s="1114" t="s">
        <v>219</v>
      </c>
      <c r="C2085" s="1115"/>
      <c r="D2085" s="1115" t="str">
        <f>IF('statement of marks'!K72="","",'statement of marks'!K72)</f>
        <v/>
      </c>
      <c r="E2085" s="1115"/>
      <c r="F2085" s="1115"/>
      <c r="G2085" s="1115"/>
      <c r="H2085" s="1115"/>
      <c r="I2085" s="1115"/>
      <c r="J2085" s="1115"/>
      <c r="K2085" s="1115"/>
      <c r="L2085" s="1115"/>
      <c r="M2085" s="1115"/>
      <c r="N2085" s="1115"/>
      <c r="O2085" s="1115"/>
      <c r="P2085" s="1115"/>
      <c r="Q2085" s="1115"/>
      <c r="R2085" s="1115"/>
      <c r="S2085" s="1115"/>
      <c r="T2085" s="1115"/>
      <c r="U2085" s="1115"/>
      <c r="V2085" s="1197"/>
    </row>
    <row r="2086" spans="1:22" ht="16" customHeight="1">
      <c r="A2086" s="598"/>
      <c r="B2086" s="1114" t="s">
        <v>220</v>
      </c>
      <c r="C2086" s="1115"/>
      <c r="D2086" s="1115" t="str">
        <f>IF('statement of marks'!L72="","",'statement of marks'!L72)</f>
        <v/>
      </c>
      <c r="E2086" s="1115"/>
      <c r="F2086" s="1115"/>
      <c r="G2086" s="1115"/>
      <c r="H2086" s="1115"/>
      <c r="I2086" s="1115"/>
      <c r="J2086" s="1115"/>
      <c r="K2086" s="1115"/>
      <c r="L2086" s="1115"/>
      <c r="M2086" s="1115"/>
      <c r="N2086" s="1115"/>
      <c r="O2086" s="1115"/>
      <c r="P2086" s="1115"/>
      <c r="Q2086" s="1115"/>
      <c r="R2086" s="1115"/>
      <c r="S2086" s="1115"/>
      <c r="T2086" s="1115"/>
      <c r="U2086" s="1115"/>
      <c r="V2086" s="1197"/>
    </row>
    <row r="2087" spans="1:22" ht="16" customHeight="1">
      <c r="A2087" s="598"/>
      <c r="B2087" s="1114" t="s">
        <v>221</v>
      </c>
      <c r="C2087" s="1115"/>
      <c r="D2087" s="1119" t="str">
        <f>'statement of marks'!$G$3</f>
        <v>6 A</v>
      </c>
      <c r="E2087" s="1119"/>
      <c r="F2087" s="1119"/>
      <c r="G2087" s="1115" t="s">
        <v>9</v>
      </c>
      <c r="H2087" s="1115"/>
      <c r="I2087" s="1115"/>
      <c r="J2087" s="1119" t="str">
        <f>IF('statement of marks'!D72="","",'statement of marks'!D72)</f>
        <v/>
      </c>
      <c r="K2087" s="1119"/>
      <c r="L2087" s="1119"/>
      <c r="M2087" s="1115" t="s">
        <v>222</v>
      </c>
      <c r="N2087" s="1115"/>
      <c r="O2087" s="1115"/>
      <c r="P2087" s="1119" t="str">
        <f>IF('statement of marks'!F72="","",'statement of marks'!F72)</f>
        <v/>
      </c>
      <c r="Q2087" s="1119"/>
      <c r="R2087" s="1119"/>
      <c r="S2087" s="1214" t="str">
        <f>IF('statement of marks'!$J$3="","",'statement of marks'!$J$3)</f>
        <v xml:space="preserve">fo|ky; dk Mk;l dksM+ </v>
      </c>
      <c r="T2087" s="1214"/>
      <c r="U2087" s="1214"/>
      <c r="V2087" s="1215"/>
    </row>
    <row r="2088" spans="1:22" ht="16" customHeight="1">
      <c r="A2088" s="598"/>
      <c r="B2088" s="601" t="s">
        <v>0</v>
      </c>
      <c r="C2088" s="602"/>
      <c r="D2088" s="1121" t="str">
        <f>IF('statement of marks'!H72="","",'statement of marks'!H72)</f>
        <v/>
      </c>
      <c r="E2088" s="1121"/>
      <c r="F2088" s="1121"/>
      <c r="G2088" s="1115" t="str">
        <f>IF('statement of marks'!I72="","",'statement of marks'!I72)</f>
        <v/>
      </c>
      <c r="H2088" s="1115"/>
      <c r="I2088" s="1115"/>
      <c r="J2088" s="1115"/>
      <c r="K2088" s="1115"/>
      <c r="L2088" s="1115"/>
      <c r="M2088" s="1115"/>
      <c r="N2088" s="1115"/>
      <c r="O2088" s="1115"/>
      <c r="P2088" s="1115"/>
      <c r="Q2088" s="1115"/>
      <c r="R2088" s="1115"/>
      <c r="S2088" s="1190" t="str">
        <f>IF('statement of marks'!$K$3="","",'statement of marks'!$K$3)</f>
        <v xml:space="preserve">08291009401   </v>
      </c>
      <c r="T2088" s="1190"/>
      <c r="U2088" s="1190"/>
      <c r="V2088" s="1191"/>
    </row>
    <row r="2089" spans="1:22" ht="16" customHeight="1">
      <c r="A2089" s="598"/>
      <c r="B2089" s="561" t="s">
        <v>28</v>
      </c>
      <c r="C2089" s="603" t="s">
        <v>97</v>
      </c>
      <c r="D2089" s="1081" t="s">
        <v>1</v>
      </c>
      <c r="E2089" s="1081"/>
      <c r="F2089" s="1081"/>
      <c r="G2089" s="1081" t="s">
        <v>21</v>
      </c>
      <c r="H2089" s="1081"/>
      <c r="I2089" s="1081"/>
      <c r="J2089" s="1081" t="s">
        <v>68</v>
      </c>
      <c r="K2089" s="1081"/>
      <c r="L2089" s="1081"/>
      <c r="M2089" s="1081" t="s">
        <v>98</v>
      </c>
      <c r="N2089" s="1081"/>
      <c r="O2089" s="1081"/>
      <c r="P2089" s="1192" t="s">
        <v>278</v>
      </c>
      <c r="Q2089" s="1193" t="s">
        <v>459</v>
      </c>
      <c r="R2089" s="1193"/>
      <c r="S2089" s="1193"/>
      <c r="T2089" s="1194" t="s">
        <v>458</v>
      </c>
      <c r="U2089" s="1194"/>
      <c r="V2089" s="1195"/>
    </row>
    <row r="2090" spans="1:22" ht="16" customHeight="1">
      <c r="A2090" s="598"/>
      <c r="B2090" s="561"/>
      <c r="C2090" s="603"/>
      <c r="D2090" s="596" t="s">
        <v>468</v>
      </c>
      <c r="E2090" s="596" t="s">
        <v>469</v>
      </c>
      <c r="F2090" s="604" t="s">
        <v>2</v>
      </c>
      <c r="G2090" s="596" t="s">
        <v>468</v>
      </c>
      <c r="H2090" s="596" t="s">
        <v>469</v>
      </c>
      <c r="I2090" s="604" t="s">
        <v>2</v>
      </c>
      <c r="J2090" s="596" t="s">
        <v>468</v>
      </c>
      <c r="K2090" s="596" t="s">
        <v>469</v>
      </c>
      <c r="L2090" s="604" t="s">
        <v>2</v>
      </c>
      <c r="M2090" s="596" t="s">
        <v>468</v>
      </c>
      <c r="N2090" s="596" t="s">
        <v>469</v>
      </c>
      <c r="O2090" s="604" t="s">
        <v>2</v>
      </c>
      <c r="P2090" s="1192"/>
      <c r="Q2090" s="596" t="s">
        <v>468</v>
      </c>
      <c r="R2090" s="596" t="s">
        <v>469</v>
      </c>
      <c r="S2090" s="608" t="s">
        <v>2</v>
      </c>
      <c r="T2090" s="618" t="s">
        <v>304</v>
      </c>
      <c r="U2090" s="619" t="s">
        <v>5</v>
      </c>
      <c r="V2090" s="620" t="s">
        <v>464</v>
      </c>
    </row>
    <row r="2091" spans="1:22" ht="16" customHeight="1">
      <c r="A2091" s="599"/>
      <c r="B2091" s="1178" t="s">
        <v>3</v>
      </c>
      <c r="C2091" s="1179"/>
      <c r="D2091" s="579">
        <f>IF('statement of marks'!M$6="","",'statement of marks'!M$6)</f>
        <v>5</v>
      </c>
      <c r="E2091" s="579">
        <f>IF('statement of marks'!N$6="","",'statement of marks'!N$6)</f>
        <v>5</v>
      </c>
      <c r="F2091" s="605">
        <f>IF('statement of marks'!O$6="","",'statement of marks'!O$6)</f>
        <v>10</v>
      </c>
      <c r="G2091" s="579">
        <f>IF('statement of marks'!P$6="","",'statement of marks'!P$6)</f>
        <v>5</v>
      </c>
      <c r="H2091" s="579">
        <f>IF('statement of marks'!Q$6="","",'statement of marks'!Q$6)</f>
        <v>5</v>
      </c>
      <c r="I2091" s="605">
        <f>IF('statement of marks'!R$6="","",'statement of marks'!R$6)</f>
        <v>10</v>
      </c>
      <c r="J2091" s="579">
        <f>IF('statement of marks'!S$6="","",'statement of marks'!S$6)</f>
        <v>5</v>
      </c>
      <c r="K2091" s="579">
        <f>IF('statement of marks'!T$6="","",'statement of marks'!T$6)</f>
        <v>5</v>
      </c>
      <c r="L2091" s="605">
        <f>IF('statement of marks'!U$6="","",'statement of marks'!U$6)</f>
        <v>10</v>
      </c>
      <c r="M2091" s="579">
        <f>IF('statement of marks'!W$6="","",'statement of marks'!W$6)</f>
        <v>50</v>
      </c>
      <c r="N2091" s="579">
        <f>IF('statement of marks'!X$6="","",'statement of marks'!X$6)</f>
        <v>20</v>
      </c>
      <c r="O2091" s="605">
        <f>IF('statement of marks'!Y$6="","",'statement of marks'!Y$6)</f>
        <v>70</v>
      </c>
      <c r="P2091" s="580">
        <f>IF('statement of marks'!Z$6="","",'statement of marks'!Z$6)</f>
        <v>100</v>
      </c>
      <c r="Q2091" s="579">
        <f>IF('statement of marks'!AA$6="","",'statement of marks'!AA$6)</f>
        <v>70</v>
      </c>
      <c r="R2091" s="579">
        <f>IF('statement of marks'!AB$6="","",'statement of marks'!AB$6)</f>
        <v>30</v>
      </c>
      <c r="S2091" s="605">
        <f>IF('statement of marks'!AC$6="","",'statement of marks'!AC$6)</f>
        <v>100</v>
      </c>
      <c r="T2091" s="615">
        <f>IF('statement of marks'!AD$6="","",'statement of marks'!AD$6)</f>
        <v>200</v>
      </c>
      <c r="U2091" s="615" t="str">
        <f>IF('statement of marks'!AE$6="","",'statement of marks'!AE$6)</f>
        <v/>
      </c>
      <c r="V2091" s="621" t="str">
        <f>IF('statement of marks'!AF$6="","",'statement of marks'!AF$6)</f>
        <v/>
      </c>
    </row>
    <row r="2092" spans="1:22" ht="16" customHeight="1">
      <c r="A2092" s="598"/>
      <c r="B2092" s="1114" t="str">
        <f>IF('statement of marks'!$M$3="","",'statement of marks'!$M$3)</f>
        <v>fgUnh</v>
      </c>
      <c r="C2092" s="1115"/>
      <c r="D2092" s="275" t="str">
        <f>IF('statement of marks'!M72="","",'statement of marks'!M72)</f>
        <v/>
      </c>
      <c r="E2092" s="275" t="str">
        <f>IF('statement of marks'!N72="","",'statement of marks'!N72)</f>
        <v/>
      </c>
      <c r="F2092" s="606" t="str">
        <f>IF('statement of marks'!O72="","",'statement of marks'!O72)</f>
        <v/>
      </c>
      <c r="G2092" s="275" t="str">
        <f>IF('statement of marks'!P72="","",'statement of marks'!P72)</f>
        <v/>
      </c>
      <c r="H2092" s="275" t="str">
        <f>IF('statement of marks'!Q72="","",'statement of marks'!Q72)</f>
        <v/>
      </c>
      <c r="I2092" s="606" t="str">
        <f>IF('statement of marks'!R72="","",'statement of marks'!R72)</f>
        <v/>
      </c>
      <c r="J2092" s="275" t="str">
        <f>IF('statement of marks'!S72="","",'statement of marks'!S72)</f>
        <v/>
      </c>
      <c r="K2092" s="275" t="str">
        <f>IF('statement of marks'!T72="","",'statement of marks'!T72)</f>
        <v/>
      </c>
      <c r="L2092" s="606" t="str">
        <f>IF('statement of marks'!U72="","",'statement of marks'!U72)</f>
        <v/>
      </c>
      <c r="M2092" s="275" t="str">
        <f>IF('statement of marks'!W72="","",'statement of marks'!W72)</f>
        <v/>
      </c>
      <c r="N2092" s="275" t="str">
        <f>IF('statement of marks'!X72="","",'statement of marks'!X72)</f>
        <v/>
      </c>
      <c r="O2092" s="606" t="str">
        <f>IF('statement of marks'!Y72="","",'statement of marks'!Y72)</f>
        <v/>
      </c>
      <c r="P2092" s="277" t="str">
        <f>IF('statement of marks'!Z72="","",'statement of marks'!Z72)</f>
        <v/>
      </c>
      <c r="Q2092" s="275" t="str">
        <f>IF('statement of marks'!AA72="","",'statement of marks'!AA72)</f>
        <v/>
      </c>
      <c r="R2092" s="275" t="str">
        <f>IF('statement of marks'!AB72="","",'statement of marks'!AB72)</f>
        <v/>
      </c>
      <c r="S2092" s="606" t="str">
        <f>IF('statement of marks'!AC72="","",'statement of marks'!AC72)</f>
        <v/>
      </c>
      <c r="T2092" s="578" t="str">
        <f>IF('statement of marks'!AD72="","",'statement of marks'!AD72)</f>
        <v/>
      </c>
      <c r="U2092" s="578" t="str">
        <f>IF('statement of marks'!AE72="","",'statement of marks'!AE72)</f>
        <v/>
      </c>
      <c r="V2092" s="612" t="str">
        <f>IF('statement of marks'!AF72="","",'statement of marks'!AF72)</f>
        <v/>
      </c>
    </row>
    <row r="2093" spans="1:22" ht="16" customHeight="1">
      <c r="A2093" s="598"/>
      <c r="B2093" s="1114" t="str">
        <f>IF('statement of marks'!$AI$3="","",'statement of marks'!$AI$3)</f>
        <v>vaxszth</v>
      </c>
      <c r="C2093" s="1115"/>
      <c r="D2093" s="275" t="str">
        <f>IF('statement of marks'!AI72="","",'statement of marks'!AI72)</f>
        <v/>
      </c>
      <c r="E2093" s="275" t="str">
        <f>IF('statement of marks'!AJ72="","",'statement of marks'!AJ72)</f>
        <v/>
      </c>
      <c r="F2093" s="606" t="str">
        <f>IF('statement of marks'!AK72="","",'statement of marks'!AK72)</f>
        <v/>
      </c>
      <c r="G2093" s="275" t="str">
        <f>IF('statement of marks'!AL72="","",'statement of marks'!AL72)</f>
        <v/>
      </c>
      <c r="H2093" s="275" t="str">
        <f>IF('statement of marks'!AM72="","",'statement of marks'!AM72)</f>
        <v/>
      </c>
      <c r="I2093" s="606" t="str">
        <f>IF('statement of marks'!AN72="","",'statement of marks'!AN72)</f>
        <v/>
      </c>
      <c r="J2093" s="275" t="str">
        <f>IF('statement of marks'!AO72="","",'statement of marks'!AO72)</f>
        <v/>
      </c>
      <c r="K2093" s="275" t="str">
        <f>IF('statement of marks'!AP72="","",'statement of marks'!AP72)</f>
        <v/>
      </c>
      <c r="L2093" s="606" t="str">
        <f>IF('statement of marks'!AQ72="","",'statement of marks'!AQ72)</f>
        <v/>
      </c>
      <c r="M2093" s="275" t="str">
        <f>IF('statement of marks'!AS72="","",'statement of marks'!AS72)</f>
        <v/>
      </c>
      <c r="N2093" s="275" t="str">
        <f>IF('statement of marks'!AT72="","",'statement of marks'!AT72)</f>
        <v/>
      </c>
      <c r="O2093" s="606" t="str">
        <f>IF('statement of marks'!AU72="","",'statement of marks'!AU72)</f>
        <v/>
      </c>
      <c r="P2093" s="277" t="str">
        <f>IF('statement of marks'!AV72="","",'statement of marks'!AV72)</f>
        <v/>
      </c>
      <c r="Q2093" s="275" t="str">
        <f>IF('statement of marks'!AW72="","",'statement of marks'!AW72)</f>
        <v/>
      </c>
      <c r="R2093" s="275" t="str">
        <f>IF('statement of marks'!AX72="","",'statement of marks'!AX72)</f>
        <v/>
      </c>
      <c r="S2093" s="606" t="str">
        <f>IF('statement of marks'!AY72="","",'statement of marks'!AY72)</f>
        <v/>
      </c>
      <c r="T2093" s="578" t="str">
        <f>IF('statement of marks'!AZ72="","",'statement of marks'!AZ72)</f>
        <v/>
      </c>
      <c r="U2093" s="578" t="str">
        <f>IF('statement of marks'!BA72="","",'statement of marks'!BA72)</f>
        <v/>
      </c>
      <c r="V2093" s="612" t="str">
        <f>IF('statement of marks'!BB72="","",'statement of marks'!BB72)</f>
        <v/>
      </c>
    </row>
    <row r="2094" spans="1:22" ht="16" customHeight="1">
      <c r="A2094" s="598"/>
      <c r="B2094" s="1114" t="str">
        <f>IF('statement of marks'!BE72="s","laLd`r",IF('statement of marks'!BE72="u","mnwZ",IF('statement of marks'!BE72="g","xqtjkrh",IF('statement of marks'!BE72="p","iatkch",IF('statement of marks'!BE72="sd","fla/kh","r`rh; Hkk""kk")))))</f>
        <v>r`rh; Hkk"kk</v>
      </c>
      <c r="C2094" s="1115"/>
      <c r="D2094" s="275" t="str">
        <f>IF('statement of marks'!BF72="","",'statement of marks'!BF72)</f>
        <v/>
      </c>
      <c r="E2094" s="275" t="str">
        <f>IF('statement of marks'!BG72="","",'statement of marks'!BG72)</f>
        <v/>
      </c>
      <c r="F2094" s="606" t="str">
        <f>IF('statement of marks'!BH72="","",'statement of marks'!BH72)</f>
        <v/>
      </c>
      <c r="G2094" s="275" t="str">
        <f>IF('statement of marks'!BI72="","",'statement of marks'!BI72)</f>
        <v/>
      </c>
      <c r="H2094" s="275" t="str">
        <f>IF('statement of marks'!BJ72="","",'statement of marks'!BJ72)</f>
        <v/>
      </c>
      <c r="I2094" s="606" t="str">
        <f>IF('statement of marks'!BK72="","",'statement of marks'!BK72)</f>
        <v/>
      </c>
      <c r="J2094" s="275" t="str">
        <f>IF('statement of marks'!BL72="","",'statement of marks'!BL72)</f>
        <v/>
      </c>
      <c r="K2094" s="275" t="str">
        <f>IF('statement of marks'!BM72="","",'statement of marks'!BM72)</f>
        <v/>
      </c>
      <c r="L2094" s="606" t="str">
        <f>IF('statement of marks'!BN72="","",'statement of marks'!BN72)</f>
        <v/>
      </c>
      <c r="M2094" s="275" t="str">
        <f>IF('statement of marks'!BP72="","",'statement of marks'!BP72)</f>
        <v/>
      </c>
      <c r="N2094" s="275" t="str">
        <f>IF('statement of marks'!BQ72="","",'statement of marks'!BQ72)</f>
        <v/>
      </c>
      <c r="O2094" s="606" t="str">
        <f>IF('statement of marks'!BR72="","",'statement of marks'!BR72)</f>
        <v/>
      </c>
      <c r="P2094" s="277" t="str">
        <f>IF('statement of marks'!BS72="","",'statement of marks'!BS72)</f>
        <v/>
      </c>
      <c r="Q2094" s="275" t="str">
        <f>IF('statement of marks'!BT72="","",'statement of marks'!BT72)</f>
        <v/>
      </c>
      <c r="R2094" s="275" t="str">
        <f>IF('statement of marks'!BU72="","",'statement of marks'!BU72)</f>
        <v/>
      </c>
      <c r="S2094" s="606" t="str">
        <f>IF('statement of marks'!BV72="","",'statement of marks'!BV72)</f>
        <v/>
      </c>
      <c r="T2094" s="578" t="str">
        <f>IF('statement of marks'!BW72="","",'statement of marks'!BW72)</f>
        <v/>
      </c>
      <c r="U2094" s="578" t="str">
        <f>IF('statement of marks'!BX72="","",'statement of marks'!BX72)</f>
        <v/>
      </c>
      <c r="V2094" s="612" t="str">
        <f>IF('statement of marks'!BY72="","",'statement of marks'!BY72)</f>
        <v/>
      </c>
    </row>
    <row r="2095" spans="1:22" ht="16" customHeight="1">
      <c r="A2095" s="598"/>
      <c r="B2095" s="1114" t="str">
        <f>IF('statement of marks'!$CB$3="","",'statement of marks'!$CB$3)</f>
        <v>xf.kr</v>
      </c>
      <c r="C2095" s="1115"/>
      <c r="D2095" s="275" t="str">
        <f>IF('statement of marks'!CB72="","",'statement of marks'!CB72)</f>
        <v/>
      </c>
      <c r="E2095" s="275" t="str">
        <f>IF('statement of marks'!CC72="","",'statement of marks'!CC72)</f>
        <v/>
      </c>
      <c r="F2095" s="606" t="str">
        <f>IF('statement of marks'!CD72="","",'statement of marks'!CD72)</f>
        <v/>
      </c>
      <c r="G2095" s="275" t="str">
        <f>IF('statement of marks'!CE72="","",'statement of marks'!CE72)</f>
        <v/>
      </c>
      <c r="H2095" s="275" t="str">
        <f>IF('statement of marks'!CF72="","",'statement of marks'!CF72)</f>
        <v/>
      </c>
      <c r="I2095" s="606" t="str">
        <f>IF('statement of marks'!CG72="","",'statement of marks'!CG72)</f>
        <v/>
      </c>
      <c r="J2095" s="275" t="str">
        <f>IF('statement of marks'!CH72="","",'statement of marks'!CH72)</f>
        <v/>
      </c>
      <c r="K2095" s="275" t="str">
        <f>IF('statement of marks'!CI72="","",'statement of marks'!CI72)</f>
        <v/>
      </c>
      <c r="L2095" s="606" t="str">
        <f>IF('statement of marks'!CJ72="","",'statement of marks'!CJ72)</f>
        <v/>
      </c>
      <c r="M2095" s="275" t="str">
        <f>IF('statement of marks'!CL72="","",'statement of marks'!CL72)</f>
        <v/>
      </c>
      <c r="N2095" s="275" t="str">
        <f>IF('statement of marks'!CM72="","",'statement of marks'!CM72)</f>
        <v/>
      </c>
      <c r="O2095" s="606" t="str">
        <f>IF('statement of marks'!CN72="","",'statement of marks'!CN72)</f>
        <v/>
      </c>
      <c r="P2095" s="277" t="str">
        <f>IF('statement of marks'!CO72="","",'statement of marks'!CO72)</f>
        <v/>
      </c>
      <c r="Q2095" s="275" t="str">
        <f>IF('statement of marks'!CP72="","",'statement of marks'!CP72)</f>
        <v/>
      </c>
      <c r="R2095" s="275" t="str">
        <f>IF('statement of marks'!CQ72="","",'statement of marks'!CQ72)</f>
        <v/>
      </c>
      <c r="S2095" s="606" t="str">
        <f>IF('statement of marks'!CR72="","",'statement of marks'!CR72)</f>
        <v/>
      </c>
      <c r="T2095" s="578" t="str">
        <f>IF('statement of marks'!CS72="","",'statement of marks'!CS72)</f>
        <v/>
      </c>
      <c r="U2095" s="578" t="str">
        <f>IF('statement of marks'!CT72="","",'statement of marks'!CT72)</f>
        <v/>
      </c>
      <c r="V2095" s="612" t="str">
        <f>IF('statement of marks'!CU72="","",'statement of marks'!CU72)</f>
        <v/>
      </c>
    </row>
    <row r="2096" spans="1:22" ht="16" customHeight="1">
      <c r="A2096" s="598"/>
      <c r="B2096" s="1114" t="str">
        <f>IF('statement of marks'!$CX$3="","",'statement of marks'!$CX$3)</f>
        <v>foKku</v>
      </c>
      <c r="C2096" s="1115"/>
      <c r="D2096" s="275" t="str">
        <f>IF('statement of marks'!CX72="","",'statement of marks'!CX72)</f>
        <v/>
      </c>
      <c r="E2096" s="275" t="str">
        <f>IF('statement of marks'!CY72="","",'statement of marks'!CY72)</f>
        <v/>
      </c>
      <c r="F2096" s="606" t="str">
        <f>IF('statement of marks'!CZ72="","",'statement of marks'!CZ72)</f>
        <v/>
      </c>
      <c r="G2096" s="275" t="str">
        <f>IF('statement of marks'!DA72="","",'statement of marks'!DA72)</f>
        <v/>
      </c>
      <c r="H2096" s="275" t="str">
        <f>IF('statement of marks'!DB72="","",'statement of marks'!DB72)</f>
        <v/>
      </c>
      <c r="I2096" s="606" t="str">
        <f>IF('statement of marks'!DC72="","",'statement of marks'!DC72)</f>
        <v/>
      </c>
      <c r="J2096" s="275" t="str">
        <f>IF('statement of marks'!DD72="","",'statement of marks'!DD72)</f>
        <v/>
      </c>
      <c r="K2096" s="275" t="str">
        <f>IF('statement of marks'!DE72="","",'statement of marks'!DE72)</f>
        <v/>
      </c>
      <c r="L2096" s="606" t="str">
        <f>IF('statement of marks'!DF72="","",'statement of marks'!DF72)</f>
        <v/>
      </c>
      <c r="M2096" s="275" t="str">
        <f>IF('statement of marks'!DH72="","",'statement of marks'!DH72)</f>
        <v/>
      </c>
      <c r="N2096" s="275" t="str">
        <f>IF('statement of marks'!DI72="","",'statement of marks'!DI72)</f>
        <v/>
      </c>
      <c r="O2096" s="606" t="str">
        <f>IF('statement of marks'!DJ72="","",'statement of marks'!DJ72)</f>
        <v/>
      </c>
      <c r="P2096" s="277" t="str">
        <f>IF('statement of marks'!DK72="","",'statement of marks'!DK72)</f>
        <v/>
      </c>
      <c r="Q2096" s="275" t="str">
        <f>IF('statement of marks'!DL72="","",'statement of marks'!DL72)</f>
        <v/>
      </c>
      <c r="R2096" s="275" t="str">
        <f>IF('statement of marks'!DM72="","",'statement of marks'!DM72)</f>
        <v/>
      </c>
      <c r="S2096" s="606" t="str">
        <f>IF('statement of marks'!DN72="","",'statement of marks'!DN72)</f>
        <v/>
      </c>
      <c r="T2096" s="578" t="str">
        <f>IF('statement of marks'!DO72="","",'statement of marks'!DO72)</f>
        <v/>
      </c>
      <c r="U2096" s="578" t="str">
        <f>IF('statement of marks'!DP72="","",'statement of marks'!DP72)</f>
        <v/>
      </c>
      <c r="V2096" s="612" t="str">
        <f>IF('statement of marks'!DQ72="","",'statement of marks'!DQ72)</f>
        <v/>
      </c>
    </row>
    <row r="2097" spans="1:22" ht="16" customHeight="1">
      <c r="A2097" s="598"/>
      <c r="B2097" s="1114" t="str">
        <f>IF('statement of marks'!$DT$3="","",'statement of marks'!$DT$3)</f>
        <v>lkekftd foKku</v>
      </c>
      <c r="C2097" s="1115"/>
      <c r="D2097" s="275" t="str">
        <f>IF('statement of marks'!DT72="","",'statement of marks'!DT72)</f>
        <v/>
      </c>
      <c r="E2097" s="275" t="str">
        <f>IF('statement of marks'!DU72="","",'statement of marks'!DU72)</f>
        <v/>
      </c>
      <c r="F2097" s="606" t="str">
        <f>IF('statement of marks'!DV72="","",'statement of marks'!DV72)</f>
        <v/>
      </c>
      <c r="G2097" s="275" t="str">
        <f>IF('statement of marks'!DW72="","",'statement of marks'!DW72)</f>
        <v/>
      </c>
      <c r="H2097" s="275" t="str">
        <f>IF('statement of marks'!DX72="","",'statement of marks'!DX72)</f>
        <v/>
      </c>
      <c r="I2097" s="606" t="str">
        <f>IF('statement of marks'!DY72="","",'statement of marks'!DY72)</f>
        <v/>
      </c>
      <c r="J2097" s="275" t="str">
        <f>IF('statement of marks'!DZ72="","",'statement of marks'!DZ72)</f>
        <v/>
      </c>
      <c r="K2097" s="275" t="str">
        <f>IF('statement of marks'!EA72="","",'statement of marks'!EA72)</f>
        <v/>
      </c>
      <c r="L2097" s="606" t="str">
        <f>IF('statement of marks'!EB72="","",'statement of marks'!EB72)</f>
        <v/>
      </c>
      <c r="M2097" s="275" t="str">
        <f>IF('statement of marks'!ED72="","",'statement of marks'!ED72)</f>
        <v/>
      </c>
      <c r="N2097" s="275" t="str">
        <f>IF('statement of marks'!EE72="","",'statement of marks'!EE72)</f>
        <v/>
      </c>
      <c r="O2097" s="606" t="str">
        <f>IF('statement of marks'!EF72="","",'statement of marks'!EF72)</f>
        <v/>
      </c>
      <c r="P2097" s="277" t="str">
        <f>IF('statement of marks'!EG72="","",'statement of marks'!EG72)</f>
        <v/>
      </c>
      <c r="Q2097" s="275" t="str">
        <f>IF('statement of marks'!EH72="","",'statement of marks'!EH72)</f>
        <v/>
      </c>
      <c r="R2097" s="275" t="str">
        <f>IF('statement of marks'!EI72="","",'statement of marks'!EI72)</f>
        <v/>
      </c>
      <c r="S2097" s="606" t="str">
        <f>IF('statement of marks'!EJ72="","",'statement of marks'!EJ72)</f>
        <v/>
      </c>
      <c r="T2097" s="578" t="str">
        <f>IF('statement of marks'!EK72="","",'statement of marks'!EK72)</f>
        <v/>
      </c>
      <c r="U2097" s="578" t="str">
        <f>IF('statement of marks'!EL72="","",'statement of marks'!EL72)</f>
        <v/>
      </c>
      <c r="V2097" s="612" t="str">
        <f>IF('statement of marks'!EM72="","",'statement of marks'!EM72)</f>
        <v/>
      </c>
    </row>
    <row r="2098" spans="1:22" ht="16" customHeight="1">
      <c r="A2098" s="598"/>
      <c r="B2098" s="1117" t="s">
        <v>271</v>
      </c>
      <c r="C2098" s="1118"/>
      <c r="D2098" s="1081" t="s">
        <v>1</v>
      </c>
      <c r="E2098" s="1081"/>
      <c r="F2098" s="1081"/>
      <c r="G2098" s="1081" t="s">
        <v>21</v>
      </c>
      <c r="H2098" s="1081"/>
      <c r="I2098" s="1081"/>
      <c r="J2098" s="1081" t="s">
        <v>272</v>
      </c>
      <c r="K2098" s="1081"/>
      <c r="L2098" s="1081"/>
      <c r="M2098" s="1081" t="s">
        <v>68</v>
      </c>
      <c r="N2098" s="1081"/>
      <c r="O2098" s="1081"/>
      <c r="P2098" s="1081" t="s">
        <v>463</v>
      </c>
      <c r="Q2098" s="1081"/>
      <c r="R2098" s="1081"/>
      <c r="S2098" s="609"/>
      <c r="T2098" s="1187" t="s">
        <v>458</v>
      </c>
      <c r="U2098" s="1188"/>
      <c r="V2098" s="1189"/>
    </row>
    <row r="2099" spans="1:22" ht="16" customHeight="1">
      <c r="A2099" s="599"/>
      <c r="B2099" s="1175" t="s">
        <v>3</v>
      </c>
      <c r="C2099" s="1176"/>
      <c r="D2099" s="1177">
        <f>IF('statement of marks'!EP$6="","",'statement of marks'!EP$6)</f>
        <v>20</v>
      </c>
      <c r="E2099" s="1177"/>
      <c r="F2099" s="1177"/>
      <c r="G2099" s="1177">
        <f>IF('statement of marks'!EQ$6="","",'statement of marks'!EQ$6)</f>
        <v>20</v>
      </c>
      <c r="H2099" s="1177"/>
      <c r="I2099" s="1177"/>
      <c r="J2099" s="1177">
        <f>IF('statement of marks'!ES$6="","",'statement of marks'!ES$6)</f>
        <v>20</v>
      </c>
      <c r="K2099" s="1177"/>
      <c r="L2099" s="1177"/>
      <c r="M2099" s="1177">
        <f>IF('statement of marks'!ER$6="","",'statement of marks'!ER$6)</f>
        <v>20</v>
      </c>
      <c r="N2099" s="1177"/>
      <c r="O2099" s="1177"/>
      <c r="P2099" s="1177">
        <f>IF('statement of marks'!ET$6="","",'statement of marks'!ET$6)</f>
        <v>20</v>
      </c>
      <c r="Q2099" s="1177"/>
      <c r="R2099" s="1177"/>
      <c r="S2099" s="610" t="str">
        <f>IF('statement of marks'!FE$6="","",'statement of marks'!EX$6)</f>
        <v/>
      </c>
      <c r="T2099" s="615">
        <f>IF('statement of marks'!EU$6="","",'statement of marks'!EU$6)</f>
        <v>100</v>
      </c>
      <c r="U2099" s="616" t="s">
        <v>5</v>
      </c>
      <c r="V2099" s="617" t="s">
        <v>464</v>
      </c>
    </row>
    <row r="2100" spans="1:22" ht="16" customHeight="1">
      <c r="A2100" s="598"/>
      <c r="B2100" s="1114" t="str">
        <f>IF('statement of marks'!$EP$3="","",'statement of marks'!$EP$3)</f>
        <v>dk;kZuqHko</v>
      </c>
      <c r="C2100" s="1115"/>
      <c r="D2100" s="1103" t="str">
        <f>IF('statement of marks'!EP72="","",'statement of marks'!EP72)</f>
        <v/>
      </c>
      <c r="E2100" s="1103"/>
      <c r="F2100" s="1103"/>
      <c r="G2100" s="1103" t="str">
        <f>IF('statement of marks'!EQ72="","",'statement of marks'!EQ72)</f>
        <v/>
      </c>
      <c r="H2100" s="1103"/>
      <c r="I2100" s="1103"/>
      <c r="J2100" s="1103" t="str">
        <f>IF('statement of marks'!ES72="","",'statement of marks'!ES72)</f>
        <v/>
      </c>
      <c r="K2100" s="1103"/>
      <c r="L2100" s="1103"/>
      <c r="M2100" s="1103" t="str">
        <f>IF('statement of marks'!ER72="","",'statement of marks'!ER72)</f>
        <v/>
      </c>
      <c r="N2100" s="1103"/>
      <c r="O2100" s="1103"/>
      <c r="P2100" s="1103" t="str">
        <f>IF('statement of marks'!ET72="","",'statement of marks'!ET72)</f>
        <v/>
      </c>
      <c r="Q2100" s="1103"/>
      <c r="R2100" s="1103"/>
      <c r="S2100" s="611"/>
      <c r="T2100" s="613" t="str">
        <f>IF('statement of marks'!EU72="","",'statement of marks'!EU72)</f>
        <v/>
      </c>
      <c r="U2100" s="613" t="str">
        <f>IF('statement of marks'!EV72="","",'statement of marks'!EV72)</f>
        <v/>
      </c>
      <c r="V2100" s="614" t="str">
        <f>IF('statement of marks'!EW72="","",'statement of marks'!EW72)</f>
        <v/>
      </c>
    </row>
    <row r="2101" spans="1:22" ht="16" customHeight="1">
      <c r="A2101" s="598"/>
      <c r="B2101" s="1112" t="str">
        <f>IF('statement of marks'!$EZ$3="","",'statement of marks'!$EZ$3)</f>
        <v>dyk f'k{kk</v>
      </c>
      <c r="C2101" s="1113"/>
      <c r="D2101" s="1103" t="str">
        <f>IF('statement of marks'!EZ72="","",'statement of marks'!EZ72)</f>
        <v/>
      </c>
      <c r="E2101" s="1103"/>
      <c r="F2101" s="1103"/>
      <c r="G2101" s="1103" t="str">
        <f>IF('statement of marks'!FA72="","",'statement of marks'!FA72)</f>
        <v/>
      </c>
      <c r="H2101" s="1103"/>
      <c r="I2101" s="1103"/>
      <c r="J2101" s="1103" t="str">
        <f>IF('statement of marks'!FC72="","",'statement of marks'!FC72)</f>
        <v/>
      </c>
      <c r="K2101" s="1103"/>
      <c r="L2101" s="1103"/>
      <c r="M2101" s="1103" t="str">
        <f>IF('statement of marks'!FB72="","",'statement of marks'!FB72)</f>
        <v/>
      </c>
      <c r="N2101" s="1103"/>
      <c r="O2101" s="1103"/>
      <c r="P2101" s="1103" t="str">
        <f>IF('statement of marks'!FD72="","",'statement of marks'!FD72)</f>
        <v/>
      </c>
      <c r="Q2101" s="1103"/>
      <c r="R2101" s="1103"/>
      <c r="S2101" s="611"/>
      <c r="T2101" s="613" t="str">
        <f>IF('statement of marks'!FE72="","",'statement of marks'!FE72)</f>
        <v/>
      </c>
      <c r="U2101" s="613" t="str">
        <f>IF('statement of marks'!FF72="","",'statement of marks'!FF72)</f>
        <v/>
      </c>
      <c r="V2101" s="614" t="str">
        <f>IF('statement of marks'!FG72="","",'statement of marks'!FG72)</f>
        <v/>
      </c>
    </row>
    <row r="2102" spans="1:22" ht="16" customHeight="1">
      <c r="A2102" s="598"/>
      <c r="B2102" s="1109" t="str">
        <f>IF('statement of marks'!$FJ$3="","",'statement of marks'!$FJ$3)</f>
        <v>LokLF; ,oe~ 'kkjhfjd f'k{kk</v>
      </c>
      <c r="C2102" s="1110"/>
      <c r="D2102" s="1103" t="str">
        <f>IF('statement of marks'!FJ72="","",'statement of marks'!FJ72)</f>
        <v/>
      </c>
      <c r="E2102" s="1103"/>
      <c r="F2102" s="1103"/>
      <c r="G2102" s="1103" t="str">
        <f>IF('statement of marks'!FK72="","",'statement of marks'!FK72)</f>
        <v/>
      </c>
      <c r="H2102" s="1103"/>
      <c r="I2102" s="1103"/>
      <c r="J2102" s="1103" t="str">
        <f>IF('statement of marks'!FM72="","",'statement of marks'!FM72)</f>
        <v/>
      </c>
      <c r="K2102" s="1103"/>
      <c r="L2102" s="1103"/>
      <c r="M2102" s="1103" t="str">
        <f>IF('statement of marks'!FL72="","",'statement of marks'!FL72)</f>
        <v/>
      </c>
      <c r="N2102" s="1103"/>
      <c r="O2102" s="1103"/>
      <c r="P2102" s="1103" t="str">
        <f>IF('statement of marks'!FN72="","",'statement of marks'!FN72)</f>
        <v/>
      </c>
      <c r="Q2102" s="1103"/>
      <c r="R2102" s="1103"/>
      <c r="S2102" s="611"/>
      <c r="T2102" s="613" t="str">
        <f>IF('statement of marks'!FO72="","",'statement of marks'!FO72)</f>
        <v/>
      </c>
      <c r="U2102" s="613" t="str">
        <f>IF('statement of marks'!FP72="","",'statement of marks'!FP72)</f>
        <v/>
      </c>
      <c r="V2102" s="614" t="str">
        <f>IF('statement of marks'!FQ72="","",'statement of marks'!FQ72)</f>
        <v/>
      </c>
    </row>
    <row r="2103" spans="1:22" ht="16" customHeight="1">
      <c r="A2103" s="598"/>
      <c r="B2103" s="1104" t="s">
        <v>273</v>
      </c>
      <c r="C2103" s="1105"/>
      <c r="D2103" s="1213" t="str">
        <f>details!$DZ$3</f>
        <v>vxLr rd</v>
      </c>
      <c r="E2103" s="1213"/>
      <c r="F2103" s="1213"/>
      <c r="G2103" s="1213" t="str">
        <f>details!$ED$3</f>
        <v>vDVwcj rd</v>
      </c>
      <c r="H2103" s="1213"/>
      <c r="I2103" s="1213"/>
      <c r="J2103" s="1213" t="str">
        <f>details!$EL$3</f>
        <v>Qjojh rd</v>
      </c>
      <c r="K2103" s="1213"/>
      <c r="L2103" s="1213"/>
      <c r="M2103" s="1213" t="str">
        <f>details!$EH$3</f>
        <v>fnlEcj rd</v>
      </c>
      <c r="N2103" s="1213"/>
      <c r="O2103" s="1213"/>
      <c r="P2103" s="1213" t="str">
        <f>details!$EP$3</f>
        <v>loZ ;ksx</v>
      </c>
      <c r="Q2103" s="1213"/>
      <c r="R2103" s="1213"/>
      <c r="S2103" s="1106" t="s">
        <v>475</v>
      </c>
      <c r="T2103" s="1107"/>
      <c r="U2103" s="1107"/>
      <c r="V2103" s="1180"/>
    </row>
    <row r="2104" spans="1:22" ht="16" customHeight="1">
      <c r="A2104" s="598"/>
      <c r="B2104" s="1100" t="s">
        <v>99</v>
      </c>
      <c r="C2104" s="1101"/>
      <c r="D2104" s="1102" t="str">
        <f>IF(details!EA72="","",details!EA72)</f>
        <v/>
      </c>
      <c r="E2104" s="1102"/>
      <c r="F2104" s="1102"/>
      <c r="G2104" s="1102" t="str">
        <f>IF(details!EE72="","",details!EE72)</f>
        <v/>
      </c>
      <c r="H2104" s="1102"/>
      <c r="I2104" s="1102"/>
      <c r="J2104" s="1102" t="str">
        <f>IF(details!EM72="","",details!EM72)</f>
        <v/>
      </c>
      <c r="K2104" s="1102"/>
      <c r="L2104" s="1102"/>
      <c r="M2104" s="1102" t="str">
        <f>IF(details!EI72="","",details!EI72)</f>
        <v/>
      </c>
      <c r="N2104" s="1102"/>
      <c r="O2104" s="1102"/>
      <c r="P2104" s="1102" t="str">
        <f>IF(details!EQ72="","",details!EQ72)</f>
        <v/>
      </c>
      <c r="Q2104" s="1102"/>
      <c r="R2104" s="1102"/>
      <c r="S2104" s="1181">
        <f>'statement of marks'!$HG$108</f>
        <v>42460</v>
      </c>
      <c r="T2104" s="1182"/>
      <c r="U2104" s="1182"/>
      <c r="V2104" s="1183"/>
    </row>
    <row r="2105" spans="1:22" ht="16" customHeight="1">
      <c r="A2105" s="598"/>
      <c r="B2105" s="1094" t="s">
        <v>15</v>
      </c>
      <c r="C2105" s="1095"/>
      <c r="D2105" s="1096" t="str">
        <f>IF(details!DZ72="","",details!DZ72)</f>
        <v/>
      </c>
      <c r="E2105" s="1096"/>
      <c r="F2105" s="1096"/>
      <c r="G2105" s="1096" t="str">
        <f>IF(details!ED72="","",details!ED72)</f>
        <v/>
      </c>
      <c r="H2105" s="1096"/>
      <c r="I2105" s="1096"/>
      <c r="J2105" s="1096" t="str">
        <f>IF(details!EL72="","",details!EL72)</f>
        <v/>
      </c>
      <c r="K2105" s="1096"/>
      <c r="L2105" s="1096"/>
      <c r="M2105" s="1096" t="str">
        <f>IF(details!EH72="","",details!EH72)</f>
        <v/>
      </c>
      <c r="N2105" s="1096"/>
      <c r="O2105" s="1096"/>
      <c r="P2105" s="1096" t="str">
        <f>IF(details!EP72="","",details!EP72)</f>
        <v/>
      </c>
      <c r="Q2105" s="1096"/>
      <c r="R2105" s="1096"/>
      <c r="S2105" s="1184"/>
      <c r="T2105" s="1185"/>
      <c r="U2105" s="1185"/>
      <c r="V2105" s="1186"/>
    </row>
    <row r="2106" spans="1:22" ht="16" customHeight="1">
      <c r="A2106" s="1206"/>
      <c r="B2106" s="1207" t="s">
        <v>473</v>
      </c>
      <c r="C2106" s="1208"/>
      <c r="D2106" s="1209" t="s">
        <v>3</v>
      </c>
      <c r="E2106" s="1209"/>
      <c r="F2106" s="1209"/>
      <c r="G2106" s="1209" t="s">
        <v>389</v>
      </c>
      <c r="H2106" s="1209"/>
      <c r="I2106" s="1209"/>
      <c r="J2106" s="1209" t="s">
        <v>5</v>
      </c>
      <c r="K2106" s="1209"/>
      <c r="L2106" s="1209"/>
      <c r="M2106" s="1209" t="s">
        <v>465</v>
      </c>
      <c r="N2106" s="1209"/>
      <c r="O2106" s="1209"/>
      <c r="P2106" s="1210" t="s">
        <v>306</v>
      </c>
      <c r="Q2106" s="1210"/>
      <c r="R2106" s="1210"/>
      <c r="S2106" s="1209" t="s">
        <v>473</v>
      </c>
      <c r="T2106" s="1209"/>
      <c r="U2106" s="1209"/>
      <c r="V2106" s="1211"/>
    </row>
    <row r="2107" spans="1:22" ht="16" customHeight="1">
      <c r="A2107" s="1206"/>
      <c r="B2107" s="1207"/>
      <c r="C2107" s="1208"/>
      <c r="D2107" s="1212" t="str">
        <f>'statement of marks'!HE72</f>
        <v/>
      </c>
      <c r="E2107" s="1212"/>
      <c r="F2107" s="1212"/>
      <c r="G2107" s="1212" t="str">
        <f>'statement of marks'!HF72</f>
        <v/>
      </c>
      <c r="H2107" s="1212"/>
      <c r="I2107" s="1212"/>
      <c r="J2107" s="1212" t="str">
        <f>'statement of marks'!HG72</f>
        <v/>
      </c>
      <c r="K2107" s="1212"/>
      <c r="L2107" s="1212"/>
      <c r="M2107" s="1212" t="str">
        <f>'statement of marks'!HJ72</f>
        <v/>
      </c>
      <c r="N2107" s="1212"/>
      <c r="O2107" s="1212"/>
      <c r="P2107" s="1212" t="str">
        <f>'statement of marks'!HI72</f>
        <v/>
      </c>
      <c r="Q2107" s="1212"/>
      <c r="R2107" s="1212"/>
      <c r="S2107" s="1209" t="str">
        <f>'statement of marks'!HD72</f>
        <v/>
      </c>
      <c r="T2107" s="1209"/>
      <c r="U2107" s="1209"/>
      <c r="V2107" s="1211"/>
    </row>
    <row r="2108" spans="1:22" ht="16" customHeight="1">
      <c r="A2108" s="598"/>
      <c r="B2108" s="1089" t="s">
        <v>100</v>
      </c>
      <c r="C2108" s="1090"/>
      <c r="D2108" s="1081"/>
      <c r="E2108" s="1081"/>
      <c r="F2108" s="1081"/>
      <c r="G2108" s="1081"/>
      <c r="H2108" s="1081"/>
      <c r="I2108" s="1081"/>
      <c r="J2108" s="1081"/>
      <c r="K2108" s="1081"/>
      <c r="L2108" s="1081"/>
      <c r="M2108" s="1081"/>
      <c r="N2108" s="1081"/>
      <c r="O2108" s="1081"/>
      <c r="P2108" s="1081"/>
      <c r="Q2108" s="1081"/>
      <c r="R2108" s="1081"/>
      <c r="S2108" s="1081"/>
      <c r="T2108" s="1081"/>
      <c r="U2108" s="1081"/>
      <c r="V2108" s="1205"/>
    </row>
    <row r="2109" spans="1:22" ht="16" customHeight="1">
      <c r="A2109" s="598"/>
      <c r="B2109" s="1087" t="s">
        <v>80</v>
      </c>
      <c r="C2109" s="1088"/>
      <c r="D2109" s="1081"/>
      <c r="E2109" s="1081"/>
      <c r="F2109" s="1081"/>
      <c r="G2109" s="1081"/>
      <c r="H2109" s="1081"/>
      <c r="I2109" s="1081"/>
      <c r="J2109" s="1081"/>
      <c r="K2109" s="1081"/>
      <c r="L2109" s="1081"/>
      <c r="M2109" s="1081"/>
      <c r="N2109" s="1081"/>
      <c r="O2109" s="1081"/>
      <c r="P2109" s="1081"/>
      <c r="Q2109" s="1081"/>
      <c r="R2109" s="1081"/>
      <c r="S2109" s="1081"/>
      <c r="T2109" s="1081"/>
      <c r="U2109" s="1081"/>
      <c r="V2109" s="1205"/>
    </row>
    <row r="2110" spans="1:22" ht="16" customHeight="1">
      <c r="A2110" s="598"/>
      <c r="B2110" s="1089" t="s">
        <v>466</v>
      </c>
      <c r="C2110" s="1090"/>
      <c r="D2110" s="1081"/>
      <c r="E2110" s="1081"/>
      <c r="F2110" s="1081"/>
      <c r="G2110" s="1081"/>
      <c r="H2110" s="1081"/>
      <c r="I2110" s="1081"/>
      <c r="J2110" s="1081"/>
      <c r="K2110" s="1081"/>
      <c r="L2110" s="1081"/>
      <c r="M2110" s="1081"/>
      <c r="N2110" s="1081"/>
      <c r="O2110" s="1081"/>
      <c r="P2110" s="1081" t="s">
        <v>466</v>
      </c>
      <c r="Q2110" s="1081"/>
      <c r="R2110" s="1081"/>
      <c r="S2110" s="1081"/>
      <c r="T2110" s="1081"/>
      <c r="U2110" s="1081"/>
      <c r="V2110" s="1205"/>
    </row>
    <row r="2111" spans="1:22" ht="16" customHeight="1">
      <c r="A2111" s="598"/>
      <c r="B2111" s="1085" t="s">
        <v>101</v>
      </c>
      <c r="C2111" s="1086"/>
      <c r="D2111" s="1081"/>
      <c r="E2111" s="1081"/>
      <c r="F2111" s="1081"/>
      <c r="G2111" s="1081"/>
      <c r="H2111" s="1081"/>
      <c r="I2111" s="1081"/>
      <c r="J2111" s="1081"/>
      <c r="K2111" s="1081"/>
      <c r="L2111" s="1081"/>
      <c r="M2111" s="1081"/>
      <c r="N2111" s="1081"/>
      <c r="O2111" s="1081"/>
      <c r="P2111" s="1081"/>
      <c r="Q2111" s="1081"/>
      <c r="R2111" s="1081"/>
      <c r="S2111" s="1198" t="s">
        <v>101</v>
      </c>
      <c r="T2111" s="1198"/>
      <c r="U2111" s="1198"/>
      <c r="V2111" s="1199"/>
    </row>
    <row r="2112" spans="1:22" ht="16" customHeight="1" thickBot="1">
      <c r="A2112" s="600"/>
      <c r="B2112" s="1200" t="s">
        <v>102</v>
      </c>
      <c r="C2112" s="1201"/>
      <c r="D2112" s="1202"/>
      <c r="E2112" s="1202"/>
      <c r="F2112" s="1202"/>
      <c r="G2112" s="1202"/>
      <c r="H2112" s="1202"/>
      <c r="I2112" s="1202"/>
      <c r="J2112" s="1202"/>
      <c r="K2112" s="1202"/>
      <c r="L2112" s="1202"/>
      <c r="M2112" s="1202"/>
      <c r="N2112" s="1202"/>
      <c r="O2112" s="1202"/>
      <c r="P2112" s="1202"/>
      <c r="Q2112" s="1202"/>
      <c r="R2112" s="1202"/>
      <c r="S2112" s="1203" t="s">
        <v>163</v>
      </c>
      <c r="T2112" s="1203"/>
      <c r="U2112" s="1203"/>
      <c r="V2112" s="1204"/>
    </row>
    <row r="2113" spans="1:22" ht="16" customHeight="1">
      <c r="A2113" s="597"/>
      <c r="B2113" s="1216" t="s">
        <v>47</v>
      </c>
      <c r="C2113" s="1217"/>
      <c r="D2113" s="1217"/>
      <c r="E2113" s="1217"/>
      <c r="F2113" s="1217"/>
      <c r="G2113" s="1217"/>
      <c r="H2113" s="1217"/>
      <c r="I2113" s="1217"/>
      <c r="J2113" s="1217"/>
      <c r="K2113" s="1217"/>
      <c r="L2113" s="1217"/>
      <c r="M2113" s="1217"/>
      <c r="N2113" s="1217"/>
      <c r="O2113" s="1217"/>
      <c r="P2113" s="1217"/>
      <c r="Q2113" s="1217"/>
      <c r="R2113" s="1217"/>
      <c r="S2113" s="1217"/>
      <c r="T2113" s="1217"/>
      <c r="U2113" s="1217"/>
      <c r="V2113" s="1218"/>
    </row>
    <row r="2114" spans="1:22" ht="16" customHeight="1">
      <c r="A2114" s="598"/>
      <c r="B2114" s="1219" t="str">
        <f>'statement of marks'!$A$1</f>
        <v>jk- ck- ek/;fed fo|ky; uohu] fuEckgsM+k</v>
      </c>
      <c r="C2114" s="1220"/>
      <c r="D2114" s="1220"/>
      <c r="E2114" s="1220"/>
      <c r="F2114" s="1220"/>
      <c r="G2114" s="1220"/>
      <c r="H2114" s="1220"/>
      <c r="I2114" s="1220"/>
      <c r="J2114" s="1220"/>
      <c r="K2114" s="1220"/>
      <c r="L2114" s="1220"/>
      <c r="M2114" s="1220"/>
      <c r="N2114" s="1220"/>
      <c r="O2114" s="1220"/>
      <c r="P2114" s="1220"/>
      <c r="Q2114" s="1220"/>
      <c r="R2114" s="1220"/>
      <c r="S2114" s="1220"/>
      <c r="T2114" s="1220"/>
      <c r="U2114" s="1220"/>
      <c r="V2114" s="1221"/>
    </row>
    <row r="2115" spans="1:22" ht="16" customHeight="1">
      <c r="A2115" s="598"/>
      <c r="B2115" s="1114" t="s">
        <v>467</v>
      </c>
      <c r="C2115" s="1115"/>
      <c r="D2115" s="1119" t="str">
        <f>'statement of marks'!$H$3</f>
        <v>2015-16</v>
      </c>
      <c r="E2115" s="1119"/>
      <c r="F2115" s="1119"/>
      <c r="G2115" s="1119"/>
      <c r="H2115" s="1119"/>
      <c r="I2115" s="1119"/>
      <c r="J2115" s="1119"/>
      <c r="K2115" s="1119"/>
      <c r="L2115" s="1119"/>
      <c r="M2115" s="1119"/>
      <c r="N2115" s="1119"/>
      <c r="O2115" s="1119"/>
      <c r="P2115" s="1119"/>
      <c r="Q2115" s="1119"/>
      <c r="R2115" s="1119"/>
      <c r="S2115" s="1119"/>
      <c r="T2115" s="1119"/>
      <c r="U2115" s="1119"/>
      <c r="V2115" s="1196"/>
    </row>
    <row r="2116" spans="1:22" ht="16" customHeight="1">
      <c r="A2116" s="598"/>
      <c r="B2116" s="1114" t="s">
        <v>218</v>
      </c>
      <c r="C2116" s="1115"/>
      <c r="D2116" s="1115" t="str">
        <f>IF('statement of marks'!J73="","",'statement of marks'!J73)</f>
        <v/>
      </c>
      <c r="E2116" s="1115"/>
      <c r="F2116" s="1115"/>
      <c r="G2116" s="1115"/>
      <c r="H2116" s="1115"/>
      <c r="I2116" s="1115"/>
      <c r="J2116" s="1115"/>
      <c r="K2116" s="1115"/>
      <c r="L2116" s="1115"/>
      <c r="M2116" s="1115"/>
      <c r="N2116" s="1115"/>
      <c r="O2116" s="1115"/>
      <c r="P2116" s="1115"/>
      <c r="Q2116" s="1115"/>
      <c r="R2116" s="1115"/>
      <c r="S2116" s="1115"/>
      <c r="T2116" s="1115"/>
      <c r="U2116" s="1115"/>
      <c r="V2116" s="1197"/>
    </row>
    <row r="2117" spans="1:22" ht="16" customHeight="1">
      <c r="A2117" s="598"/>
      <c r="B2117" s="1114" t="s">
        <v>219</v>
      </c>
      <c r="C2117" s="1115"/>
      <c r="D2117" s="1115" t="str">
        <f>IF('statement of marks'!K73="","",'statement of marks'!K73)</f>
        <v/>
      </c>
      <c r="E2117" s="1115"/>
      <c r="F2117" s="1115"/>
      <c r="G2117" s="1115"/>
      <c r="H2117" s="1115"/>
      <c r="I2117" s="1115"/>
      <c r="J2117" s="1115"/>
      <c r="K2117" s="1115"/>
      <c r="L2117" s="1115"/>
      <c r="M2117" s="1115"/>
      <c r="N2117" s="1115"/>
      <c r="O2117" s="1115"/>
      <c r="P2117" s="1115"/>
      <c r="Q2117" s="1115"/>
      <c r="R2117" s="1115"/>
      <c r="S2117" s="1115"/>
      <c r="T2117" s="1115"/>
      <c r="U2117" s="1115"/>
      <c r="V2117" s="1197"/>
    </row>
    <row r="2118" spans="1:22" ht="16" customHeight="1">
      <c r="A2118" s="598"/>
      <c r="B2118" s="1114" t="s">
        <v>220</v>
      </c>
      <c r="C2118" s="1115"/>
      <c r="D2118" s="1115" t="str">
        <f>IF('statement of marks'!L73="","",'statement of marks'!L73)</f>
        <v/>
      </c>
      <c r="E2118" s="1115"/>
      <c r="F2118" s="1115"/>
      <c r="G2118" s="1115"/>
      <c r="H2118" s="1115"/>
      <c r="I2118" s="1115"/>
      <c r="J2118" s="1115"/>
      <c r="K2118" s="1115"/>
      <c r="L2118" s="1115"/>
      <c r="M2118" s="1115"/>
      <c r="N2118" s="1115"/>
      <c r="O2118" s="1115"/>
      <c r="P2118" s="1115"/>
      <c r="Q2118" s="1115"/>
      <c r="R2118" s="1115"/>
      <c r="S2118" s="1115"/>
      <c r="T2118" s="1115"/>
      <c r="U2118" s="1115"/>
      <c r="V2118" s="1197"/>
    </row>
    <row r="2119" spans="1:22" ht="16" customHeight="1">
      <c r="A2119" s="598"/>
      <c r="B2119" s="1114" t="s">
        <v>221</v>
      </c>
      <c r="C2119" s="1115"/>
      <c r="D2119" s="1119" t="str">
        <f>'statement of marks'!$G$3</f>
        <v>6 A</v>
      </c>
      <c r="E2119" s="1119"/>
      <c r="F2119" s="1119"/>
      <c r="G2119" s="1115" t="s">
        <v>9</v>
      </c>
      <c r="H2119" s="1115"/>
      <c r="I2119" s="1115"/>
      <c r="J2119" s="1119" t="str">
        <f>IF('statement of marks'!D73="","",'statement of marks'!D73)</f>
        <v/>
      </c>
      <c r="K2119" s="1119"/>
      <c r="L2119" s="1119"/>
      <c r="M2119" s="1115" t="s">
        <v>222</v>
      </c>
      <c r="N2119" s="1115"/>
      <c r="O2119" s="1115"/>
      <c r="P2119" s="1119" t="str">
        <f>IF('statement of marks'!F73="","",'statement of marks'!F73)</f>
        <v/>
      </c>
      <c r="Q2119" s="1119"/>
      <c r="R2119" s="1119"/>
      <c r="S2119" s="1214" t="str">
        <f>IF('statement of marks'!$J$3="","",'statement of marks'!$J$3)</f>
        <v xml:space="preserve">fo|ky; dk Mk;l dksM+ </v>
      </c>
      <c r="T2119" s="1214"/>
      <c r="U2119" s="1214"/>
      <c r="V2119" s="1215"/>
    </row>
    <row r="2120" spans="1:22" ht="16" customHeight="1">
      <c r="A2120" s="598"/>
      <c r="B2120" s="601" t="s">
        <v>0</v>
      </c>
      <c r="C2120" s="602"/>
      <c r="D2120" s="1121" t="str">
        <f>IF('statement of marks'!H73="","",'statement of marks'!H73)</f>
        <v/>
      </c>
      <c r="E2120" s="1121"/>
      <c r="F2120" s="1121"/>
      <c r="G2120" s="1115" t="str">
        <f>IF('statement of marks'!I73="","",'statement of marks'!I73)</f>
        <v/>
      </c>
      <c r="H2120" s="1115"/>
      <c r="I2120" s="1115"/>
      <c r="J2120" s="1115"/>
      <c r="K2120" s="1115"/>
      <c r="L2120" s="1115"/>
      <c r="M2120" s="1115"/>
      <c r="N2120" s="1115"/>
      <c r="O2120" s="1115"/>
      <c r="P2120" s="1115"/>
      <c r="Q2120" s="1115"/>
      <c r="R2120" s="1115"/>
      <c r="S2120" s="1190" t="str">
        <f>IF('statement of marks'!$K$3="","",'statement of marks'!$K$3)</f>
        <v xml:space="preserve">08291009401   </v>
      </c>
      <c r="T2120" s="1190"/>
      <c r="U2120" s="1190"/>
      <c r="V2120" s="1191"/>
    </row>
    <row r="2121" spans="1:22" ht="16" customHeight="1">
      <c r="A2121" s="598"/>
      <c r="B2121" s="561" t="s">
        <v>28</v>
      </c>
      <c r="C2121" s="603" t="s">
        <v>97</v>
      </c>
      <c r="D2121" s="1081" t="s">
        <v>1</v>
      </c>
      <c r="E2121" s="1081"/>
      <c r="F2121" s="1081"/>
      <c r="G2121" s="1081" t="s">
        <v>21</v>
      </c>
      <c r="H2121" s="1081"/>
      <c r="I2121" s="1081"/>
      <c r="J2121" s="1081" t="s">
        <v>68</v>
      </c>
      <c r="K2121" s="1081"/>
      <c r="L2121" s="1081"/>
      <c r="M2121" s="1081" t="s">
        <v>98</v>
      </c>
      <c r="N2121" s="1081"/>
      <c r="O2121" s="1081"/>
      <c r="P2121" s="1192" t="s">
        <v>278</v>
      </c>
      <c r="Q2121" s="1193" t="s">
        <v>459</v>
      </c>
      <c r="R2121" s="1193"/>
      <c r="S2121" s="1193"/>
      <c r="T2121" s="1194" t="s">
        <v>458</v>
      </c>
      <c r="U2121" s="1194"/>
      <c r="V2121" s="1195"/>
    </row>
    <row r="2122" spans="1:22" ht="16" customHeight="1">
      <c r="A2122" s="598"/>
      <c r="B2122" s="561"/>
      <c r="C2122" s="603"/>
      <c r="D2122" s="596" t="s">
        <v>468</v>
      </c>
      <c r="E2122" s="596" t="s">
        <v>469</v>
      </c>
      <c r="F2122" s="604" t="s">
        <v>2</v>
      </c>
      <c r="G2122" s="596" t="s">
        <v>468</v>
      </c>
      <c r="H2122" s="596" t="s">
        <v>469</v>
      </c>
      <c r="I2122" s="604" t="s">
        <v>2</v>
      </c>
      <c r="J2122" s="596" t="s">
        <v>468</v>
      </c>
      <c r="K2122" s="596" t="s">
        <v>469</v>
      </c>
      <c r="L2122" s="604" t="s">
        <v>2</v>
      </c>
      <c r="M2122" s="596" t="s">
        <v>468</v>
      </c>
      <c r="N2122" s="596" t="s">
        <v>469</v>
      </c>
      <c r="O2122" s="604" t="s">
        <v>2</v>
      </c>
      <c r="P2122" s="1192"/>
      <c r="Q2122" s="596" t="s">
        <v>468</v>
      </c>
      <c r="R2122" s="596" t="s">
        <v>469</v>
      </c>
      <c r="S2122" s="608" t="s">
        <v>2</v>
      </c>
      <c r="T2122" s="618" t="s">
        <v>304</v>
      </c>
      <c r="U2122" s="619" t="s">
        <v>5</v>
      </c>
      <c r="V2122" s="620" t="s">
        <v>464</v>
      </c>
    </row>
    <row r="2123" spans="1:22" ht="16" customHeight="1">
      <c r="A2123" s="599"/>
      <c r="B2123" s="1178" t="s">
        <v>3</v>
      </c>
      <c r="C2123" s="1179"/>
      <c r="D2123" s="579">
        <f>IF('statement of marks'!M$6="","",'statement of marks'!M$6)</f>
        <v>5</v>
      </c>
      <c r="E2123" s="579">
        <f>IF('statement of marks'!N$6="","",'statement of marks'!N$6)</f>
        <v>5</v>
      </c>
      <c r="F2123" s="605">
        <f>IF('statement of marks'!O$6="","",'statement of marks'!O$6)</f>
        <v>10</v>
      </c>
      <c r="G2123" s="579">
        <f>IF('statement of marks'!P$6="","",'statement of marks'!P$6)</f>
        <v>5</v>
      </c>
      <c r="H2123" s="579">
        <f>IF('statement of marks'!Q$6="","",'statement of marks'!Q$6)</f>
        <v>5</v>
      </c>
      <c r="I2123" s="605">
        <f>IF('statement of marks'!R$6="","",'statement of marks'!R$6)</f>
        <v>10</v>
      </c>
      <c r="J2123" s="579">
        <f>IF('statement of marks'!S$6="","",'statement of marks'!S$6)</f>
        <v>5</v>
      </c>
      <c r="K2123" s="579">
        <f>IF('statement of marks'!T$6="","",'statement of marks'!T$6)</f>
        <v>5</v>
      </c>
      <c r="L2123" s="605">
        <f>IF('statement of marks'!U$6="","",'statement of marks'!U$6)</f>
        <v>10</v>
      </c>
      <c r="M2123" s="579">
        <f>IF('statement of marks'!W$6="","",'statement of marks'!W$6)</f>
        <v>50</v>
      </c>
      <c r="N2123" s="579">
        <f>IF('statement of marks'!X$6="","",'statement of marks'!X$6)</f>
        <v>20</v>
      </c>
      <c r="O2123" s="605">
        <f>IF('statement of marks'!Y$6="","",'statement of marks'!Y$6)</f>
        <v>70</v>
      </c>
      <c r="P2123" s="580">
        <f>IF('statement of marks'!Z$6="","",'statement of marks'!Z$6)</f>
        <v>100</v>
      </c>
      <c r="Q2123" s="579">
        <f>IF('statement of marks'!AA$6="","",'statement of marks'!AA$6)</f>
        <v>70</v>
      </c>
      <c r="R2123" s="579">
        <f>IF('statement of marks'!AB$6="","",'statement of marks'!AB$6)</f>
        <v>30</v>
      </c>
      <c r="S2123" s="605">
        <f>IF('statement of marks'!AC$6="","",'statement of marks'!AC$6)</f>
        <v>100</v>
      </c>
      <c r="T2123" s="615">
        <f>IF('statement of marks'!AD$6="","",'statement of marks'!AD$6)</f>
        <v>200</v>
      </c>
      <c r="U2123" s="615" t="str">
        <f>IF('statement of marks'!AE$6="","",'statement of marks'!AE$6)</f>
        <v/>
      </c>
      <c r="V2123" s="621" t="str">
        <f>IF('statement of marks'!AF$6="","",'statement of marks'!AF$6)</f>
        <v/>
      </c>
    </row>
    <row r="2124" spans="1:22" ht="16" customHeight="1">
      <c r="A2124" s="598"/>
      <c r="B2124" s="1114" t="str">
        <f>IF('statement of marks'!$M$3="","",'statement of marks'!$M$3)</f>
        <v>fgUnh</v>
      </c>
      <c r="C2124" s="1115"/>
      <c r="D2124" s="275" t="str">
        <f>IF('statement of marks'!M73="","",'statement of marks'!M73)</f>
        <v/>
      </c>
      <c r="E2124" s="275" t="str">
        <f>IF('statement of marks'!N73="","",'statement of marks'!N73)</f>
        <v/>
      </c>
      <c r="F2124" s="606" t="str">
        <f>IF('statement of marks'!O73="","",'statement of marks'!O73)</f>
        <v/>
      </c>
      <c r="G2124" s="275" t="str">
        <f>IF('statement of marks'!P73="","",'statement of marks'!P73)</f>
        <v/>
      </c>
      <c r="H2124" s="275" t="str">
        <f>IF('statement of marks'!Q73="","",'statement of marks'!Q73)</f>
        <v/>
      </c>
      <c r="I2124" s="606" t="str">
        <f>IF('statement of marks'!R73="","",'statement of marks'!R73)</f>
        <v/>
      </c>
      <c r="J2124" s="275" t="str">
        <f>IF('statement of marks'!S73="","",'statement of marks'!S73)</f>
        <v/>
      </c>
      <c r="K2124" s="275" t="str">
        <f>IF('statement of marks'!T73="","",'statement of marks'!T73)</f>
        <v/>
      </c>
      <c r="L2124" s="606" t="str">
        <f>IF('statement of marks'!U73="","",'statement of marks'!U73)</f>
        <v/>
      </c>
      <c r="M2124" s="275" t="str">
        <f>IF('statement of marks'!W73="","",'statement of marks'!W73)</f>
        <v/>
      </c>
      <c r="N2124" s="275" t="str">
        <f>IF('statement of marks'!X73="","",'statement of marks'!X73)</f>
        <v/>
      </c>
      <c r="O2124" s="606" t="str">
        <f>IF('statement of marks'!Y73="","",'statement of marks'!Y73)</f>
        <v/>
      </c>
      <c r="P2124" s="277" t="str">
        <f>IF('statement of marks'!Z73="","",'statement of marks'!Z73)</f>
        <v/>
      </c>
      <c r="Q2124" s="275" t="str">
        <f>IF('statement of marks'!AA73="","",'statement of marks'!AA73)</f>
        <v/>
      </c>
      <c r="R2124" s="275" t="str">
        <f>IF('statement of marks'!AB73="","",'statement of marks'!AB73)</f>
        <v/>
      </c>
      <c r="S2124" s="606" t="str">
        <f>IF('statement of marks'!AC73="","",'statement of marks'!AC73)</f>
        <v/>
      </c>
      <c r="T2124" s="578" t="str">
        <f>IF('statement of marks'!AD73="","",'statement of marks'!AD73)</f>
        <v/>
      </c>
      <c r="U2124" s="578" t="str">
        <f>IF('statement of marks'!AE73="","",'statement of marks'!AE73)</f>
        <v/>
      </c>
      <c r="V2124" s="612" t="str">
        <f>IF('statement of marks'!AF73="","",'statement of marks'!AF73)</f>
        <v/>
      </c>
    </row>
    <row r="2125" spans="1:22" ht="16" customHeight="1">
      <c r="A2125" s="598"/>
      <c r="B2125" s="1114" t="str">
        <f>IF('statement of marks'!$AI$3="","",'statement of marks'!$AI$3)</f>
        <v>vaxszth</v>
      </c>
      <c r="C2125" s="1115"/>
      <c r="D2125" s="275" t="str">
        <f>IF('statement of marks'!AI73="","",'statement of marks'!AI73)</f>
        <v/>
      </c>
      <c r="E2125" s="275" t="str">
        <f>IF('statement of marks'!AJ73="","",'statement of marks'!AJ73)</f>
        <v/>
      </c>
      <c r="F2125" s="606" t="str">
        <f>IF('statement of marks'!AK73="","",'statement of marks'!AK73)</f>
        <v/>
      </c>
      <c r="G2125" s="275" t="str">
        <f>IF('statement of marks'!AL73="","",'statement of marks'!AL73)</f>
        <v/>
      </c>
      <c r="H2125" s="275" t="str">
        <f>IF('statement of marks'!AM73="","",'statement of marks'!AM73)</f>
        <v/>
      </c>
      <c r="I2125" s="606" t="str">
        <f>IF('statement of marks'!AN73="","",'statement of marks'!AN73)</f>
        <v/>
      </c>
      <c r="J2125" s="275" t="str">
        <f>IF('statement of marks'!AO73="","",'statement of marks'!AO73)</f>
        <v/>
      </c>
      <c r="K2125" s="275" t="str">
        <f>IF('statement of marks'!AP73="","",'statement of marks'!AP73)</f>
        <v/>
      </c>
      <c r="L2125" s="606" t="str">
        <f>IF('statement of marks'!AQ73="","",'statement of marks'!AQ73)</f>
        <v/>
      </c>
      <c r="M2125" s="275" t="str">
        <f>IF('statement of marks'!AS73="","",'statement of marks'!AS73)</f>
        <v/>
      </c>
      <c r="N2125" s="275" t="str">
        <f>IF('statement of marks'!AT73="","",'statement of marks'!AT73)</f>
        <v/>
      </c>
      <c r="O2125" s="606" t="str">
        <f>IF('statement of marks'!AU73="","",'statement of marks'!AU73)</f>
        <v/>
      </c>
      <c r="P2125" s="277" t="str">
        <f>IF('statement of marks'!AV73="","",'statement of marks'!AV73)</f>
        <v/>
      </c>
      <c r="Q2125" s="275" t="str">
        <f>IF('statement of marks'!AW73="","",'statement of marks'!AW73)</f>
        <v/>
      </c>
      <c r="R2125" s="275" t="str">
        <f>IF('statement of marks'!AX73="","",'statement of marks'!AX73)</f>
        <v/>
      </c>
      <c r="S2125" s="606" t="str">
        <f>IF('statement of marks'!AY73="","",'statement of marks'!AY73)</f>
        <v/>
      </c>
      <c r="T2125" s="578" t="str">
        <f>IF('statement of marks'!AZ73="","",'statement of marks'!AZ73)</f>
        <v/>
      </c>
      <c r="U2125" s="578" t="str">
        <f>IF('statement of marks'!BA73="","",'statement of marks'!BA73)</f>
        <v/>
      </c>
      <c r="V2125" s="612" t="str">
        <f>IF('statement of marks'!BB73="","",'statement of marks'!BB73)</f>
        <v/>
      </c>
    </row>
    <row r="2126" spans="1:22" ht="16" customHeight="1">
      <c r="A2126" s="598"/>
      <c r="B2126" s="1114" t="str">
        <f>IF('statement of marks'!BE73="s","laLd`r",IF('statement of marks'!BE73="u","mnwZ",IF('statement of marks'!BE73="g","xqtjkrh",IF('statement of marks'!BE73="p","iatkch",IF('statement of marks'!BE73="sd","fla/kh","r`rh; Hkk""kk")))))</f>
        <v>r`rh; Hkk"kk</v>
      </c>
      <c r="C2126" s="1115"/>
      <c r="D2126" s="275" t="str">
        <f>IF('statement of marks'!BF73="","",'statement of marks'!BF73)</f>
        <v/>
      </c>
      <c r="E2126" s="275" t="str">
        <f>IF('statement of marks'!BG73="","",'statement of marks'!BG73)</f>
        <v/>
      </c>
      <c r="F2126" s="606" t="str">
        <f>IF('statement of marks'!BH73="","",'statement of marks'!BH73)</f>
        <v/>
      </c>
      <c r="G2126" s="275" t="str">
        <f>IF('statement of marks'!BI73="","",'statement of marks'!BI73)</f>
        <v/>
      </c>
      <c r="H2126" s="275" t="str">
        <f>IF('statement of marks'!BJ73="","",'statement of marks'!BJ73)</f>
        <v/>
      </c>
      <c r="I2126" s="606" t="str">
        <f>IF('statement of marks'!BK73="","",'statement of marks'!BK73)</f>
        <v/>
      </c>
      <c r="J2126" s="275" t="str">
        <f>IF('statement of marks'!BL73="","",'statement of marks'!BL73)</f>
        <v/>
      </c>
      <c r="K2126" s="275" t="str">
        <f>IF('statement of marks'!BM73="","",'statement of marks'!BM73)</f>
        <v/>
      </c>
      <c r="L2126" s="606" t="str">
        <f>IF('statement of marks'!BN73="","",'statement of marks'!BN73)</f>
        <v/>
      </c>
      <c r="M2126" s="275" t="str">
        <f>IF('statement of marks'!BP73="","",'statement of marks'!BP73)</f>
        <v/>
      </c>
      <c r="N2126" s="275" t="str">
        <f>IF('statement of marks'!BQ73="","",'statement of marks'!BQ73)</f>
        <v/>
      </c>
      <c r="O2126" s="606" t="str">
        <f>IF('statement of marks'!BR73="","",'statement of marks'!BR73)</f>
        <v/>
      </c>
      <c r="P2126" s="277" t="str">
        <f>IF('statement of marks'!BS73="","",'statement of marks'!BS73)</f>
        <v/>
      </c>
      <c r="Q2126" s="275" t="str">
        <f>IF('statement of marks'!BT73="","",'statement of marks'!BT73)</f>
        <v/>
      </c>
      <c r="R2126" s="275" t="str">
        <f>IF('statement of marks'!BU73="","",'statement of marks'!BU73)</f>
        <v/>
      </c>
      <c r="S2126" s="606" t="str">
        <f>IF('statement of marks'!BV73="","",'statement of marks'!BV73)</f>
        <v/>
      </c>
      <c r="T2126" s="578" t="str">
        <f>IF('statement of marks'!BW73="","",'statement of marks'!BW73)</f>
        <v/>
      </c>
      <c r="U2126" s="578" t="str">
        <f>IF('statement of marks'!BX73="","",'statement of marks'!BX73)</f>
        <v/>
      </c>
      <c r="V2126" s="612" t="str">
        <f>IF('statement of marks'!BY73="","",'statement of marks'!BY73)</f>
        <v/>
      </c>
    </row>
    <row r="2127" spans="1:22" ht="16" customHeight="1">
      <c r="A2127" s="598"/>
      <c r="B2127" s="1114" t="str">
        <f>IF('statement of marks'!$CB$3="","",'statement of marks'!$CB$3)</f>
        <v>xf.kr</v>
      </c>
      <c r="C2127" s="1115"/>
      <c r="D2127" s="275" t="str">
        <f>IF('statement of marks'!CB73="","",'statement of marks'!CB73)</f>
        <v/>
      </c>
      <c r="E2127" s="275" t="str">
        <f>IF('statement of marks'!CC73="","",'statement of marks'!CC73)</f>
        <v/>
      </c>
      <c r="F2127" s="606" t="str">
        <f>IF('statement of marks'!CD73="","",'statement of marks'!CD73)</f>
        <v/>
      </c>
      <c r="G2127" s="275" t="str">
        <f>IF('statement of marks'!CE73="","",'statement of marks'!CE73)</f>
        <v/>
      </c>
      <c r="H2127" s="275" t="str">
        <f>IF('statement of marks'!CF73="","",'statement of marks'!CF73)</f>
        <v/>
      </c>
      <c r="I2127" s="606" t="str">
        <f>IF('statement of marks'!CG73="","",'statement of marks'!CG73)</f>
        <v/>
      </c>
      <c r="J2127" s="275" t="str">
        <f>IF('statement of marks'!CH73="","",'statement of marks'!CH73)</f>
        <v/>
      </c>
      <c r="K2127" s="275" t="str">
        <f>IF('statement of marks'!CI73="","",'statement of marks'!CI73)</f>
        <v/>
      </c>
      <c r="L2127" s="606" t="str">
        <f>IF('statement of marks'!CJ73="","",'statement of marks'!CJ73)</f>
        <v/>
      </c>
      <c r="M2127" s="275" t="str">
        <f>IF('statement of marks'!CL73="","",'statement of marks'!CL73)</f>
        <v/>
      </c>
      <c r="N2127" s="275" t="str">
        <f>IF('statement of marks'!CM73="","",'statement of marks'!CM73)</f>
        <v/>
      </c>
      <c r="O2127" s="606" t="str">
        <f>IF('statement of marks'!CN73="","",'statement of marks'!CN73)</f>
        <v/>
      </c>
      <c r="P2127" s="277" t="str">
        <f>IF('statement of marks'!CO73="","",'statement of marks'!CO73)</f>
        <v/>
      </c>
      <c r="Q2127" s="275" t="str">
        <f>IF('statement of marks'!CP73="","",'statement of marks'!CP73)</f>
        <v/>
      </c>
      <c r="R2127" s="275" t="str">
        <f>IF('statement of marks'!CQ73="","",'statement of marks'!CQ73)</f>
        <v/>
      </c>
      <c r="S2127" s="606" t="str">
        <f>IF('statement of marks'!CR73="","",'statement of marks'!CR73)</f>
        <v/>
      </c>
      <c r="T2127" s="578" t="str">
        <f>IF('statement of marks'!CS73="","",'statement of marks'!CS73)</f>
        <v/>
      </c>
      <c r="U2127" s="578" t="str">
        <f>IF('statement of marks'!CT73="","",'statement of marks'!CT73)</f>
        <v/>
      </c>
      <c r="V2127" s="612" t="str">
        <f>IF('statement of marks'!CU73="","",'statement of marks'!CU73)</f>
        <v/>
      </c>
    </row>
    <row r="2128" spans="1:22" ht="16" customHeight="1">
      <c r="A2128" s="598"/>
      <c r="B2128" s="1114" t="str">
        <f>IF('statement of marks'!$CX$3="","",'statement of marks'!$CX$3)</f>
        <v>foKku</v>
      </c>
      <c r="C2128" s="1115"/>
      <c r="D2128" s="275" t="str">
        <f>IF('statement of marks'!CX73="","",'statement of marks'!CX73)</f>
        <v/>
      </c>
      <c r="E2128" s="275" t="str">
        <f>IF('statement of marks'!CY73="","",'statement of marks'!CY73)</f>
        <v/>
      </c>
      <c r="F2128" s="606" t="str">
        <f>IF('statement of marks'!CZ73="","",'statement of marks'!CZ73)</f>
        <v/>
      </c>
      <c r="G2128" s="275" t="str">
        <f>IF('statement of marks'!DA73="","",'statement of marks'!DA73)</f>
        <v/>
      </c>
      <c r="H2128" s="275" t="str">
        <f>IF('statement of marks'!DB73="","",'statement of marks'!DB73)</f>
        <v/>
      </c>
      <c r="I2128" s="606" t="str">
        <f>IF('statement of marks'!DC73="","",'statement of marks'!DC73)</f>
        <v/>
      </c>
      <c r="J2128" s="275" t="str">
        <f>IF('statement of marks'!DD73="","",'statement of marks'!DD73)</f>
        <v/>
      </c>
      <c r="K2128" s="275" t="str">
        <f>IF('statement of marks'!DE73="","",'statement of marks'!DE73)</f>
        <v/>
      </c>
      <c r="L2128" s="606" t="str">
        <f>IF('statement of marks'!DF73="","",'statement of marks'!DF73)</f>
        <v/>
      </c>
      <c r="M2128" s="275" t="str">
        <f>IF('statement of marks'!DH73="","",'statement of marks'!DH73)</f>
        <v/>
      </c>
      <c r="N2128" s="275" t="str">
        <f>IF('statement of marks'!DI73="","",'statement of marks'!DI73)</f>
        <v/>
      </c>
      <c r="O2128" s="606" t="str">
        <f>IF('statement of marks'!DJ73="","",'statement of marks'!DJ73)</f>
        <v/>
      </c>
      <c r="P2128" s="277" t="str">
        <f>IF('statement of marks'!DK73="","",'statement of marks'!DK73)</f>
        <v/>
      </c>
      <c r="Q2128" s="275" t="str">
        <f>IF('statement of marks'!DL73="","",'statement of marks'!DL73)</f>
        <v/>
      </c>
      <c r="R2128" s="275" t="str">
        <f>IF('statement of marks'!DM73="","",'statement of marks'!DM73)</f>
        <v/>
      </c>
      <c r="S2128" s="606" t="str">
        <f>IF('statement of marks'!DN73="","",'statement of marks'!DN73)</f>
        <v/>
      </c>
      <c r="T2128" s="578" t="str">
        <f>IF('statement of marks'!DO73="","",'statement of marks'!DO73)</f>
        <v/>
      </c>
      <c r="U2128" s="578" t="str">
        <f>IF('statement of marks'!DP73="","",'statement of marks'!DP73)</f>
        <v/>
      </c>
      <c r="V2128" s="612" t="str">
        <f>IF('statement of marks'!DQ73="","",'statement of marks'!DQ73)</f>
        <v/>
      </c>
    </row>
    <row r="2129" spans="1:22" ht="16" customHeight="1">
      <c r="A2129" s="598"/>
      <c r="B2129" s="1114" t="str">
        <f>IF('statement of marks'!$DT$3="","",'statement of marks'!$DT$3)</f>
        <v>lkekftd foKku</v>
      </c>
      <c r="C2129" s="1115"/>
      <c r="D2129" s="275" t="str">
        <f>IF('statement of marks'!DT73="","",'statement of marks'!DT73)</f>
        <v/>
      </c>
      <c r="E2129" s="275" t="str">
        <f>IF('statement of marks'!DU73="","",'statement of marks'!DU73)</f>
        <v/>
      </c>
      <c r="F2129" s="606" t="str">
        <f>IF('statement of marks'!DV73="","",'statement of marks'!DV73)</f>
        <v/>
      </c>
      <c r="G2129" s="275" t="str">
        <f>IF('statement of marks'!DW73="","",'statement of marks'!DW73)</f>
        <v/>
      </c>
      <c r="H2129" s="275" t="str">
        <f>IF('statement of marks'!DX73="","",'statement of marks'!DX73)</f>
        <v/>
      </c>
      <c r="I2129" s="606" t="str">
        <f>IF('statement of marks'!DY73="","",'statement of marks'!DY73)</f>
        <v/>
      </c>
      <c r="J2129" s="275" t="str">
        <f>IF('statement of marks'!DZ73="","",'statement of marks'!DZ73)</f>
        <v/>
      </c>
      <c r="K2129" s="275" t="str">
        <f>IF('statement of marks'!EA73="","",'statement of marks'!EA73)</f>
        <v/>
      </c>
      <c r="L2129" s="606" t="str">
        <f>IF('statement of marks'!EB73="","",'statement of marks'!EB73)</f>
        <v/>
      </c>
      <c r="M2129" s="275" t="str">
        <f>IF('statement of marks'!ED73="","",'statement of marks'!ED73)</f>
        <v/>
      </c>
      <c r="N2129" s="275" t="str">
        <f>IF('statement of marks'!EE73="","",'statement of marks'!EE73)</f>
        <v/>
      </c>
      <c r="O2129" s="606" t="str">
        <f>IF('statement of marks'!EF73="","",'statement of marks'!EF73)</f>
        <v/>
      </c>
      <c r="P2129" s="277" t="str">
        <f>IF('statement of marks'!EG73="","",'statement of marks'!EG73)</f>
        <v/>
      </c>
      <c r="Q2129" s="275" t="str">
        <f>IF('statement of marks'!EH73="","",'statement of marks'!EH73)</f>
        <v/>
      </c>
      <c r="R2129" s="275" t="str">
        <f>IF('statement of marks'!EI73="","",'statement of marks'!EI73)</f>
        <v/>
      </c>
      <c r="S2129" s="606" t="str">
        <f>IF('statement of marks'!EJ73="","",'statement of marks'!EJ73)</f>
        <v/>
      </c>
      <c r="T2129" s="578" t="str">
        <f>IF('statement of marks'!EK73="","",'statement of marks'!EK73)</f>
        <v/>
      </c>
      <c r="U2129" s="578" t="str">
        <f>IF('statement of marks'!EL73="","",'statement of marks'!EL73)</f>
        <v/>
      </c>
      <c r="V2129" s="612" t="str">
        <f>IF('statement of marks'!EM73="","",'statement of marks'!EM73)</f>
        <v/>
      </c>
    </row>
    <row r="2130" spans="1:22" ht="16" customHeight="1">
      <c r="A2130" s="598"/>
      <c r="B2130" s="1117" t="s">
        <v>271</v>
      </c>
      <c r="C2130" s="1118"/>
      <c r="D2130" s="1081" t="s">
        <v>1</v>
      </c>
      <c r="E2130" s="1081"/>
      <c r="F2130" s="1081"/>
      <c r="G2130" s="1081" t="s">
        <v>21</v>
      </c>
      <c r="H2130" s="1081"/>
      <c r="I2130" s="1081"/>
      <c r="J2130" s="1081" t="s">
        <v>272</v>
      </c>
      <c r="K2130" s="1081"/>
      <c r="L2130" s="1081"/>
      <c r="M2130" s="1081" t="s">
        <v>68</v>
      </c>
      <c r="N2130" s="1081"/>
      <c r="O2130" s="1081"/>
      <c r="P2130" s="1081" t="s">
        <v>463</v>
      </c>
      <c r="Q2130" s="1081"/>
      <c r="R2130" s="1081"/>
      <c r="S2130" s="609"/>
      <c r="T2130" s="1187" t="s">
        <v>458</v>
      </c>
      <c r="U2130" s="1188"/>
      <c r="V2130" s="1189"/>
    </row>
    <row r="2131" spans="1:22" ht="16" customHeight="1">
      <c r="A2131" s="599"/>
      <c r="B2131" s="1175" t="s">
        <v>3</v>
      </c>
      <c r="C2131" s="1176"/>
      <c r="D2131" s="1177">
        <f>IF('statement of marks'!EP$6="","",'statement of marks'!EP$6)</f>
        <v>20</v>
      </c>
      <c r="E2131" s="1177"/>
      <c r="F2131" s="1177"/>
      <c r="G2131" s="1177">
        <f>IF('statement of marks'!EQ$6="","",'statement of marks'!EQ$6)</f>
        <v>20</v>
      </c>
      <c r="H2131" s="1177"/>
      <c r="I2131" s="1177"/>
      <c r="J2131" s="1177">
        <f>IF('statement of marks'!ES$6="","",'statement of marks'!ES$6)</f>
        <v>20</v>
      </c>
      <c r="K2131" s="1177"/>
      <c r="L2131" s="1177"/>
      <c r="M2131" s="1177">
        <f>IF('statement of marks'!ER$6="","",'statement of marks'!ER$6)</f>
        <v>20</v>
      </c>
      <c r="N2131" s="1177"/>
      <c r="O2131" s="1177"/>
      <c r="P2131" s="1177">
        <f>IF('statement of marks'!ET$6="","",'statement of marks'!ET$6)</f>
        <v>20</v>
      </c>
      <c r="Q2131" s="1177"/>
      <c r="R2131" s="1177"/>
      <c r="S2131" s="610" t="str">
        <f>IF('statement of marks'!FE$6="","",'statement of marks'!EX$6)</f>
        <v/>
      </c>
      <c r="T2131" s="615">
        <f>IF('statement of marks'!EU$6="","",'statement of marks'!EU$6)</f>
        <v>100</v>
      </c>
      <c r="U2131" s="616" t="s">
        <v>5</v>
      </c>
      <c r="V2131" s="617" t="s">
        <v>464</v>
      </c>
    </row>
    <row r="2132" spans="1:22" ht="16" customHeight="1">
      <c r="A2132" s="598"/>
      <c r="B2132" s="1114" t="str">
        <f>IF('statement of marks'!$EP$3="","",'statement of marks'!$EP$3)</f>
        <v>dk;kZuqHko</v>
      </c>
      <c r="C2132" s="1115"/>
      <c r="D2132" s="1103" t="str">
        <f>IF('statement of marks'!EP73="","",'statement of marks'!EP73)</f>
        <v/>
      </c>
      <c r="E2132" s="1103"/>
      <c r="F2132" s="1103"/>
      <c r="G2132" s="1103" t="str">
        <f>IF('statement of marks'!EQ73="","",'statement of marks'!EQ73)</f>
        <v/>
      </c>
      <c r="H2132" s="1103"/>
      <c r="I2132" s="1103"/>
      <c r="J2132" s="1103" t="str">
        <f>IF('statement of marks'!ES73="","",'statement of marks'!ES73)</f>
        <v/>
      </c>
      <c r="K2132" s="1103"/>
      <c r="L2132" s="1103"/>
      <c r="M2132" s="1103" t="str">
        <f>IF('statement of marks'!ER73="","",'statement of marks'!ER73)</f>
        <v/>
      </c>
      <c r="N2132" s="1103"/>
      <c r="O2132" s="1103"/>
      <c r="P2132" s="1103" t="str">
        <f>IF('statement of marks'!ET73="","",'statement of marks'!ET73)</f>
        <v/>
      </c>
      <c r="Q2132" s="1103"/>
      <c r="R2132" s="1103"/>
      <c r="S2132" s="611"/>
      <c r="T2132" s="613" t="str">
        <f>IF('statement of marks'!EU73="","",'statement of marks'!EU73)</f>
        <v/>
      </c>
      <c r="U2132" s="613" t="str">
        <f>IF('statement of marks'!EV73="","",'statement of marks'!EV73)</f>
        <v/>
      </c>
      <c r="V2132" s="614" t="str">
        <f>IF('statement of marks'!EW73="","",'statement of marks'!EW73)</f>
        <v/>
      </c>
    </row>
    <row r="2133" spans="1:22" ht="16" customHeight="1">
      <c r="A2133" s="598"/>
      <c r="B2133" s="1112" t="str">
        <f>IF('statement of marks'!$EZ$3="","",'statement of marks'!$EZ$3)</f>
        <v>dyk f'k{kk</v>
      </c>
      <c r="C2133" s="1113"/>
      <c r="D2133" s="1103" t="str">
        <f>IF('statement of marks'!EZ73="","",'statement of marks'!EZ73)</f>
        <v/>
      </c>
      <c r="E2133" s="1103"/>
      <c r="F2133" s="1103"/>
      <c r="G2133" s="1103" t="str">
        <f>IF('statement of marks'!FA73="","",'statement of marks'!FA73)</f>
        <v/>
      </c>
      <c r="H2133" s="1103"/>
      <c r="I2133" s="1103"/>
      <c r="J2133" s="1103" t="str">
        <f>IF('statement of marks'!FC73="","",'statement of marks'!FC73)</f>
        <v/>
      </c>
      <c r="K2133" s="1103"/>
      <c r="L2133" s="1103"/>
      <c r="M2133" s="1103" t="str">
        <f>IF('statement of marks'!FB73="","",'statement of marks'!FB73)</f>
        <v/>
      </c>
      <c r="N2133" s="1103"/>
      <c r="O2133" s="1103"/>
      <c r="P2133" s="1103" t="str">
        <f>IF('statement of marks'!FD73="","",'statement of marks'!FD73)</f>
        <v/>
      </c>
      <c r="Q2133" s="1103"/>
      <c r="R2133" s="1103"/>
      <c r="S2133" s="611"/>
      <c r="T2133" s="613" t="str">
        <f>IF('statement of marks'!FE73="","",'statement of marks'!FE73)</f>
        <v/>
      </c>
      <c r="U2133" s="613" t="str">
        <f>IF('statement of marks'!FF73="","",'statement of marks'!FF73)</f>
        <v/>
      </c>
      <c r="V2133" s="614" t="str">
        <f>IF('statement of marks'!FG73="","",'statement of marks'!FG73)</f>
        <v/>
      </c>
    </row>
    <row r="2134" spans="1:22" ht="16" customHeight="1">
      <c r="A2134" s="598"/>
      <c r="B2134" s="1109" t="str">
        <f>IF('statement of marks'!$FJ$3="","",'statement of marks'!$FJ$3)</f>
        <v>LokLF; ,oe~ 'kkjhfjd f'k{kk</v>
      </c>
      <c r="C2134" s="1110"/>
      <c r="D2134" s="1103" t="str">
        <f>IF('statement of marks'!FJ73="","",'statement of marks'!FJ73)</f>
        <v/>
      </c>
      <c r="E2134" s="1103"/>
      <c r="F2134" s="1103"/>
      <c r="G2134" s="1103" t="str">
        <f>IF('statement of marks'!FK73="","",'statement of marks'!FK73)</f>
        <v/>
      </c>
      <c r="H2134" s="1103"/>
      <c r="I2134" s="1103"/>
      <c r="J2134" s="1103" t="str">
        <f>IF('statement of marks'!FM73="","",'statement of marks'!FM73)</f>
        <v/>
      </c>
      <c r="K2134" s="1103"/>
      <c r="L2134" s="1103"/>
      <c r="M2134" s="1103" t="str">
        <f>IF('statement of marks'!FL73="","",'statement of marks'!FL73)</f>
        <v/>
      </c>
      <c r="N2134" s="1103"/>
      <c r="O2134" s="1103"/>
      <c r="P2134" s="1103" t="str">
        <f>IF('statement of marks'!FN73="","",'statement of marks'!FN73)</f>
        <v/>
      </c>
      <c r="Q2134" s="1103"/>
      <c r="R2134" s="1103"/>
      <c r="S2134" s="611"/>
      <c r="T2134" s="613" t="str">
        <f>IF('statement of marks'!FO73="","",'statement of marks'!FO73)</f>
        <v/>
      </c>
      <c r="U2134" s="613" t="str">
        <f>IF('statement of marks'!FP73="","",'statement of marks'!FP73)</f>
        <v/>
      </c>
      <c r="V2134" s="614" t="str">
        <f>IF('statement of marks'!FQ73="","",'statement of marks'!FQ73)</f>
        <v/>
      </c>
    </row>
    <row r="2135" spans="1:22" ht="16" customHeight="1">
      <c r="A2135" s="598"/>
      <c r="B2135" s="1104" t="s">
        <v>273</v>
      </c>
      <c r="C2135" s="1105"/>
      <c r="D2135" s="1213" t="str">
        <f>details!$DZ$3</f>
        <v>vxLr rd</v>
      </c>
      <c r="E2135" s="1213"/>
      <c r="F2135" s="1213"/>
      <c r="G2135" s="1213" t="str">
        <f>details!$ED$3</f>
        <v>vDVwcj rd</v>
      </c>
      <c r="H2135" s="1213"/>
      <c r="I2135" s="1213"/>
      <c r="J2135" s="1213" t="str">
        <f>details!$EL$3</f>
        <v>Qjojh rd</v>
      </c>
      <c r="K2135" s="1213"/>
      <c r="L2135" s="1213"/>
      <c r="M2135" s="1213" t="str">
        <f>details!$EH$3</f>
        <v>fnlEcj rd</v>
      </c>
      <c r="N2135" s="1213"/>
      <c r="O2135" s="1213"/>
      <c r="P2135" s="1213" t="str">
        <f>details!$EP$3</f>
        <v>loZ ;ksx</v>
      </c>
      <c r="Q2135" s="1213"/>
      <c r="R2135" s="1213"/>
      <c r="S2135" s="1222" t="s">
        <v>475</v>
      </c>
      <c r="T2135" s="1223"/>
      <c r="U2135" s="1223"/>
      <c r="V2135" s="1224"/>
    </row>
    <row r="2136" spans="1:22" ht="16" customHeight="1">
      <c r="A2136" s="598"/>
      <c r="B2136" s="1100" t="s">
        <v>99</v>
      </c>
      <c r="C2136" s="1101"/>
      <c r="D2136" s="1102" t="str">
        <f>IF(details!EA73="","",details!EA73)</f>
        <v/>
      </c>
      <c r="E2136" s="1102"/>
      <c r="F2136" s="1102"/>
      <c r="G2136" s="1102" t="str">
        <f>IF(details!EE73="","",details!EE73)</f>
        <v/>
      </c>
      <c r="H2136" s="1102"/>
      <c r="I2136" s="1102"/>
      <c r="J2136" s="1102" t="str">
        <f>IF(details!EM73="","",details!EM73)</f>
        <v/>
      </c>
      <c r="K2136" s="1102"/>
      <c r="L2136" s="1102"/>
      <c r="M2136" s="1102" t="str">
        <f>IF(details!EI73="","",details!EI73)</f>
        <v/>
      </c>
      <c r="N2136" s="1102"/>
      <c r="O2136" s="1102"/>
      <c r="P2136" s="1102" t="str">
        <f>IF(details!EQ73="","",details!EQ73)</f>
        <v/>
      </c>
      <c r="Q2136" s="1102"/>
      <c r="R2136" s="1102"/>
      <c r="S2136" s="1225">
        <v>41757</v>
      </c>
      <c r="T2136" s="1226"/>
      <c r="U2136" s="1226"/>
      <c r="V2136" s="1227"/>
    </row>
    <row r="2137" spans="1:22" ht="16" customHeight="1">
      <c r="A2137" s="598"/>
      <c r="B2137" s="1094" t="s">
        <v>15</v>
      </c>
      <c r="C2137" s="1095"/>
      <c r="D2137" s="1096" t="str">
        <f>IF(details!DZ73="","",details!DZ73)</f>
        <v/>
      </c>
      <c r="E2137" s="1096"/>
      <c r="F2137" s="1096"/>
      <c r="G2137" s="1096" t="str">
        <f>IF(details!ED73="","",details!ED73)</f>
        <v/>
      </c>
      <c r="H2137" s="1096"/>
      <c r="I2137" s="1096"/>
      <c r="J2137" s="1096" t="str">
        <f>IF(details!EL73="","",details!EL73)</f>
        <v/>
      </c>
      <c r="K2137" s="1096"/>
      <c r="L2137" s="1096"/>
      <c r="M2137" s="1096" t="str">
        <f>IF(details!EH73="","",details!EH73)</f>
        <v/>
      </c>
      <c r="N2137" s="1096"/>
      <c r="O2137" s="1096"/>
      <c r="P2137" s="1096" t="str">
        <f>IF(details!EP73="","",details!EP73)</f>
        <v/>
      </c>
      <c r="Q2137" s="1096"/>
      <c r="R2137" s="1096"/>
      <c r="S2137" s="1228"/>
      <c r="T2137" s="1229"/>
      <c r="U2137" s="1229"/>
      <c r="V2137" s="1230"/>
    </row>
    <row r="2138" spans="1:22" ht="16" customHeight="1">
      <c r="A2138" s="1206"/>
      <c r="B2138" s="1207" t="s">
        <v>473</v>
      </c>
      <c r="C2138" s="1208"/>
      <c r="D2138" s="1209" t="s">
        <v>3</v>
      </c>
      <c r="E2138" s="1209"/>
      <c r="F2138" s="1209"/>
      <c r="G2138" s="1209" t="s">
        <v>389</v>
      </c>
      <c r="H2138" s="1209"/>
      <c r="I2138" s="1209"/>
      <c r="J2138" s="1209" t="s">
        <v>5</v>
      </c>
      <c r="K2138" s="1209"/>
      <c r="L2138" s="1209"/>
      <c r="M2138" s="1209" t="s">
        <v>465</v>
      </c>
      <c r="N2138" s="1209"/>
      <c r="O2138" s="1209"/>
      <c r="P2138" s="1210" t="s">
        <v>306</v>
      </c>
      <c r="Q2138" s="1210"/>
      <c r="R2138" s="1210"/>
      <c r="S2138" s="1209" t="s">
        <v>473</v>
      </c>
      <c r="T2138" s="1209"/>
      <c r="U2138" s="1209"/>
      <c r="V2138" s="1211"/>
    </row>
    <row r="2139" spans="1:22" ht="16" customHeight="1">
      <c r="A2139" s="1206"/>
      <c r="B2139" s="1207"/>
      <c r="C2139" s="1208"/>
      <c r="D2139" s="1212" t="str">
        <f>'statement of marks'!HE73</f>
        <v/>
      </c>
      <c r="E2139" s="1212"/>
      <c r="F2139" s="1212"/>
      <c r="G2139" s="1212" t="str">
        <f>'statement of marks'!HF73</f>
        <v/>
      </c>
      <c r="H2139" s="1212"/>
      <c r="I2139" s="1212"/>
      <c r="J2139" s="1212" t="str">
        <f>'statement of marks'!HG73</f>
        <v/>
      </c>
      <c r="K2139" s="1212"/>
      <c r="L2139" s="1212"/>
      <c r="M2139" s="1212" t="str">
        <f>'statement of marks'!HJ73</f>
        <v/>
      </c>
      <c r="N2139" s="1212"/>
      <c r="O2139" s="1212"/>
      <c r="P2139" s="1212" t="str">
        <f>'statement of marks'!HI73</f>
        <v/>
      </c>
      <c r="Q2139" s="1212"/>
      <c r="R2139" s="1212"/>
      <c r="S2139" s="1209" t="str">
        <f>'statement of marks'!HD73</f>
        <v/>
      </c>
      <c r="T2139" s="1209"/>
      <c r="U2139" s="1209"/>
      <c r="V2139" s="1211"/>
    </row>
    <row r="2140" spans="1:22" ht="16" customHeight="1">
      <c r="A2140" s="598"/>
      <c r="B2140" s="1089" t="s">
        <v>100</v>
      </c>
      <c r="C2140" s="1090"/>
      <c r="D2140" s="1081"/>
      <c r="E2140" s="1081"/>
      <c r="F2140" s="1081"/>
      <c r="G2140" s="1081"/>
      <c r="H2140" s="1081"/>
      <c r="I2140" s="1081"/>
      <c r="J2140" s="1081"/>
      <c r="K2140" s="1081"/>
      <c r="L2140" s="1081"/>
      <c r="M2140" s="1081"/>
      <c r="N2140" s="1081"/>
      <c r="O2140" s="1081"/>
      <c r="P2140" s="1081"/>
      <c r="Q2140" s="1081"/>
      <c r="R2140" s="1081"/>
      <c r="S2140" s="1081"/>
      <c r="T2140" s="1081"/>
      <c r="U2140" s="1081"/>
      <c r="V2140" s="1205"/>
    </row>
    <row r="2141" spans="1:22" ht="16" customHeight="1">
      <c r="A2141" s="598"/>
      <c r="B2141" s="1087" t="s">
        <v>80</v>
      </c>
      <c r="C2141" s="1088"/>
      <c r="D2141" s="1081"/>
      <c r="E2141" s="1081"/>
      <c r="F2141" s="1081"/>
      <c r="G2141" s="1081"/>
      <c r="H2141" s="1081"/>
      <c r="I2141" s="1081"/>
      <c r="J2141" s="1081"/>
      <c r="K2141" s="1081"/>
      <c r="L2141" s="1081"/>
      <c r="M2141" s="1081"/>
      <c r="N2141" s="1081"/>
      <c r="O2141" s="1081"/>
      <c r="P2141" s="1081"/>
      <c r="Q2141" s="1081"/>
      <c r="R2141" s="1081"/>
      <c r="S2141" s="1081"/>
      <c r="T2141" s="1081"/>
      <c r="U2141" s="1081"/>
      <c r="V2141" s="1205"/>
    </row>
    <row r="2142" spans="1:22" ht="16" customHeight="1">
      <c r="A2142" s="598"/>
      <c r="B2142" s="1089" t="s">
        <v>466</v>
      </c>
      <c r="C2142" s="1090"/>
      <c r="D2142" s="1081"/>
      <c r="E2142" s="1081"/>
      <c r="F2142" s="1081"/>
      <c r="G2142" s="1081"/>
      <c r="H2142" s="1081"/>
      <c r="I2142" s="1081"/>
      <c r="J2142" s="1081"/>
      <c r="K2142" s="1081"/>
      <c r="L2142" s="1081"/>
      <c r="M2142" s="1081"/>
      <c r="N2142" s="1081"/>
      <c r="O2142" s="1081"/>
      <c r="P2142" s="1081" t="s">
        <v>466</v>
      </c>
      <c r="Q2142" s="1081"/>
      <c r="R2142" s="1081"/>
      <c r="S2142" s="1081"/>
      <c r="T2142" s="1081"/>
      <c r="U2142" s="1081"/>
      <c r="V2142" s="1205"/>
    </row>
    <row r="2143" spans="1:22" ht="16" customHeight="1">
      <c r="A2143" s="598"/>
      <c r="B2143" s="1085" t="s">
        <v>101</v>
      </c>
      <c r="C2143" s="1086"/>
      <c r="D2143" s="1081"/>
      <c r="E2143" s="1081"/>
      <c r="F2143" s="1081"/>
      <c r="G2143" s="1081"/>
      <c r="H2143" s="1081"/>
      <c r="I2143" s="1081"/>
      <c r="J2143" s="1081"/>
      <c r="K2143" s="1081"/>
      <c r="L2143" s="1081"/>
      <c r="M2143" s="1081"/>
      <c r="N2143" s="1081"/>
      <c r="O2143" s="1081"/>
      <c r="P2143" s="1081"/>
      <c r="Q2143" s="1081"/>
      <c r="R2143" s="1081"/>
      <c r="S2143" s="1198" t="s">
        <v>101</v>
      </c>
      <c r="T2143" s="1198"/>
      <c r="U2143" s="1198"/>
      <c r="V2143" s="1199"/>
    </row>
    <row r="2144" spans="1:22" ht="16" customHeight="1" thickBot="1">
      <c r="A2144" s="600"/>
      <c r="B2144" s="1200" t="s">
        <v>102</v>
      </c>
      <c r="C2144" s="1201"/>
      <c r="D2144" s="1202"/>
      <c r="E2144" s="1202"/>
      <c r="F2144" s="1202"/>
      <c r="G2144" s="1202"/>
      <c r="H2144" s="1202"/>
      <c r="I2144" s="1202"/>
      <c r="J2144" s="1202"/>
      <c r="K2144" s="1202"/>
      <c r="L2144" s="1202"/>
      <c r="M2144" s="1202"/>
      <c r="N2144" s="1202"/>
      <c r="O2144" s="1202"/>
      <c r="P2144" s="1202"/>
      <c r="Q2144" s="1202"/>
      <c r="R2144" s="1202"/>
      <c r="S2144" s="1203" t="s">
        <v>163</v>
      </c>
      <c r="T2144" s="1203"/>
      <c r="U2144" s="1203"/>
      <c r="V2144" s="1204"/>
    </row>
    <row r="2145" spans="1:22" ht="16" customHeight="1">
      <c r="A2145" s="597"/>
      <c r="B2145" s="1216" t="s">
        <v>47</v>
      </c>
      <c r="C2145" s="1217"/>
      <c r="D2145" s="1217"/>
      <c r="E2145" s="1217"/>
      <c r="F2145" s="1217"/>
      <c r="G2145" s="1217"/>
      <c r="H2145" s="1217"/>
      <c r="I2145" s="1217"/>
      <c r="J2145" s="1217"/>
      <c r="K2145" s="1217"/>
      <c r="L2145" s="1217"/>
      <c r="M2145" s="1217"/>
      <c r="N2145" s="1217"/>
      <c r="O2145" s="1217"/>
      <c r="P2145" s="1217"/>
      <c r="Q2145" s="1217"/>
      <c r="R2145" s="1217"/>
      <c r="S2145" s="1217"/>
      <c r="T2145" s="1217"/>
      <c r="U2145" s="1217"/>
      <c r="V2145" s="1218"/>
    </row>
    <row r="2146" spans="1:22" ht="16" customHeight="1">
      <c r="A2146" s="598"/>
      <c r="B2146" s="1219" t="str">
        <f>'statement of marks'!$A$1</f>
        <v>jk- ck- ek/;fed fo|ky; uohu] fuEckgsM+k</v>
      </c>
      <c r="C2146" s="1220"/>
      <c r="D2146" s="1220"/>
      <c r="E2146" s="1220"/>
      <c r="F2146" s="1220"/>
      <c r="G2146" s="1220"/>
      <c r="H2146" s="1220"/>
      <c r="I2146" s="1220"/>
      <c r="J2146" s="1220"/>
      <c r="K2146" s="1220"/>
      <c r="L2146" s="1220"/>
      <c r="M2146" s="1220"/>
      <c r="N2146" s="1220"/>
      <c r="O2146" s="1220"/>
      <c r="P2146" s="1220"/>
      <c r="Q2146" s="1220"/>
      <c r="R2146" s="1220"/>
      <c r="S2146" s="1220"/>
      <c r="T2146" s="1220"/>
      <c r="U2146" s="1220"/>
      <c r="V2146" s="1221"/>
    </row>
    <row r="2147" spans="1:22" ht="16" customHeight="1">
      <c r="A2147" s="598"/>
      <c r="B2147" s="1114" t="s">
        <v>467</v>
      </c>
      <c r="C2147" s="1115"/>
      <c r="D2147" s="1119" t="str">
        <f>'statement of marks'!$H$3</f>
        <v>2015-16</v>
      </c>
      <c r="E2147" s="1119"/>
      <c r="F2147" s="1119"/>
      <c r="G2147" s="1119"/>
      <c r="H2147" s="1119"/>
      <c r="I2147" s="1119"/>
      <c r="J2147" s="1119"/>
      <c r="K2147" s="1119"/>
      <c r="L2147" s="1119"/>
      <c r="M2147" s="1119"/>
      <c r="N2147" s="1119"/>
      <c r="O2147" s="1119"/>
      <c r="P2147" s="1119"/>
      <c r="Q2147" s="1119"/>
      <c r="R2147" s="1119"/>
      <c r="S2147" s="1119"/>
      <c r="T2147" s="1119"/>
      <c r="U2147" s="1119"/>
      <c r="V2147" s="1196"/>
    </row>
    <row r="2148" spans="1:22" ht="16" customHeight="1">
      <c r="A2148" s="598"/>
      <c r="B2148" s="1114" t="s">
        <v>218</v>
      </c>
      <c r="C2148" s="1115"/>
      <c r="D2148" s="1115" t="str">
        <f>IF('statement of marks'!J74="","",'statement of marks'!J74)</f>
        <v/>
      </c>
      <c r="E2148" s="1115"/>
      <c r="F2148" s="1115"/>
      <c r="G2148" s="1115"/>
      <c r="H2148" s="1115"/>
      <c r="I2148" s="1115"/>
      <c r="J2148" s="1115"/>
      <c r="K2148" s="1115"/>
      <c r="L2148" s="1115"/>
      <c r="M2148" s="1115"/>
      <c r="N2148" s="1115"/>
      <c r="O2148" s="1115"/>
      <c r="P2148" s="1115"/>
      <c r="Q2148" s="1115"/>
      <c r="R2148" s="1115"/>
      <c r="S2148" s="1115"/>
      <c r="T2148" s="1115"/>
      <c r="U2148" s="1115"/>
      <c r="V2148" s="1197"/>
    </row>
    <row r="2149" spans="1:22" ht="16" customHeight="1">
      <c r="A2149" s="598"/>
      <c r="B2149" s="1114" t="s">
        <v>219</v>
      </c>
      <c r="C2149" s="1115"/>
      <c r="D2149" s="1115" t="str">
        <f>IF('statement of marks'!K74="","",'statement of marks'!K74)</f>
        <v/>
      </c>
      <c r="E2149" s="1115"/>
      <c r="F2149" s="1115"/>
      <c r="G2149" s="1115"/>
      <c r="H2149" s="1115"/>
      <c r="I2149" s="1115"/>
      <c r="J2149" s="1115"/>
      <c r="K2149" s="1115"/>
      <c r="L2149" s="1115"/>
      <c r="M2149" s="1115"/>
      <c r="N2149" s="1115"/>
      <c r="O2149" s="1115"/>
      <c r="P2149" s="1115"/>
      <c r="Q2149" s="1115"/>
      <c r="R2149" s="1115"/>
      <c r="S2149" s="1115"/>
      <c r="T2149" s="1115"/>
      <c r="U2149" s="1115"/>
      <c r="V2149" s="1197"/>
    </row>
    <row r="2150" spans="1:22" ht="16" customHeight="1">
      <c r="A2150" s="598"/>
      <c r="B2150" s="1114" t="s">
        <v>220</v>
      </c>
      <c r="C2150" s="1115"/>
      <c r="D2150" s="1115" t="str">
        <f>IF('statement of marks'!L74="","",'statement of marks'!L74)</f>
        <v/>
      </c>
      <c r="E2150" s="1115"/>
      <c r="F2150" s="1115"/>
      <c r="G2150" s="1115"/>
      <c r="H2150" s="1115"/>
      <c r="I2150" s="1115"/>
      <c r="J2150" s="1115"/>
      <c r="K2150" s="1115"/>
      <c r="L2150" s="1115"/>
      <c r="M2150" s="1115"/>
      <c r="N2150" s="1115"/>
      <c r="O2150" s="1115"/>
      <c r="P2150" s="1115"/>
      <c r="Q2150" s="1115"/>
      <c r="R2150" s="1115"/>
      <c r="S2150" s="1115"/>
      <c r="T2150" s="1115"/>
      <c r="U2150" s="1115"/>
      <c r="V2150" s="1197"/>
    </row>
    <row r="2151" spans="1:22" ht="16" customHeight="1">
      <c r="A2151" s="598"/>
      <c r="B2151" s="1114" t="s">
        <v>221</v>
      </c>
      <c r="C2151" s="1115"/>
      <c r="D2151" s="1119" t="str">
        <f>'statement of marks'!$G$3</f>
        <v>6 A</v>
      </c>
      <c r="E2151" s="1119"/>
      <c r="F2151" s="1119"/>
      <c r="G2151" s="1115" t="s">
        <v>9</v>
      </c>
      <c r="H2151" s="1115"/>
      <c r="I2151" s="1115"/>
      <c r="J2151" s="1119" t="str">
        <f>IF('statement of marks'!D74="","",'statement of marks'!D74)</f>
        <v/>
      </c>
      <c r="K2151" s="1119"/>
      <c r="L2151" s="1119"/>
      <c r="M2151" s="1115" t="s">
        <v>222</v>
      </c>
      <c r="N2151" s="1115"/>
      <c r="O2151" s="1115"/>
      <c r="P2151" s="1119" t="str">
        <f>IF('statement of marks'!F74="","",'statement of marks'!F74)</f>
        <v/>
      </c>
      <c r="Q2151" s="1119"/>
      <c r="R2151" s="1119"/>
      <c r="S2151" s="1214" t="str">
        <f>IF('statement of marks'!$J$3="","",'statement of marks'!$J$3)</f>
        <v xml:space="preserve">fo|ky; dk Mk;l dksM+ </v>
      </c>
      <c r="T2151" s="1214"/>
      <c r="U2151" s="1214"/>
      <c r="V2151" s="1215"/>
    </row>
    <row r="2152" spans="1:22" ht="16" customHeight="1">
      <c r="A2152" s="598"/>
      <c r="B2152" s="601" t="s">
        <v>0</v>
      </c>
      <c r="C2152" s="602"/>
      <c r="D2152" s="1121" t="str">
        <f>IF('statement of marks'!H74="","",'statement of marks'!H74)</f>
        <v/>
      </c>
      <c r="E2152" s="1121"/>
      <c r="F2152" s="1121"/>
      <c r="G2152" s="1115" t="str">
        <f>IF('statement of marks'!I74="","",'statement of marks'!I74)</f>
        <v/>
      </c>
      <c r="H2152" s="1115"/>
      <c r="I2152" s="1115"/>
      <c r="J2152" s="1115"/>
      <c r="K2152" s="1115"/>
      <c r="L2152" s="1115"/>
      <c r="M2152" s="1115"/>
      <c r="N2152" s="1115"/>
      <c r="O2152" s="1115"/>
      <c r="P2152" s="1115"/>
      <c r="Q2152" s="1115"/>
      <c r="R2152" s="1115"/>
      <c r="S2152" s="1190" t="str">
        <f>IF('statement of marks'!$K$3="","",'statement of marks'!$K$3)</f>
        <v xml:space="preserve">08291009401   </v>
      </c>
      <c r="T2152" s="1190"/>
      <c r="U2152" s="1190"/>
      <c r="V2152" s="1191"/>
    </row>
    <row r="2153" spans="1:22" ht="16" customHeight="1">
      <c r="A2153" s="598"/>
      <c r="B2153" s="561" t="s">
        <v>28</v>
      </c>
      <c r="C2153" s="603" t="s">
        <v>97</v>
      </c>
      <c r="D2153" s="1081" t="s">
        <v>1</v>
      </c>
      <c r="E2153" s="1081"/>
      <c r="F2153" s="1081"/>
      <c r="G2153" s="1081" t="s">
        <v>21</v>
      </c>
      <c r="H2153" s="1081"/>
      <c r="I2153" s="1081"/>
      <c r="J2153" s="1081" t="s">
        <v>68</v>
      </c>
      <c r="K2153" s="1081"/>
      <c r="L2153" s="1081"/>
      <c r="M2153" s="1081" t="s">
        <v>98</v>
      </c>
      <c r="N2153" s="1081"/>
      <c r="O2153" s="1081"/>
      <c r="P2153" s="1192" t="s">
        <v>278</v>
      </c>
      <c r="Q2153" s="1193" t="s">
        <v>459</v>
      </c>
      <c r="R2153" s="1193"/>
      <c r="S2153" s="1193"/>
      <c r="T2153" s="1194" t="s">
        <v>458</v>
      </c>
      <c r="U2153" s="1194"/>
      <c r="V2153" s="1195"/>
    </row>
    <row r="2154" spans="1:22" ht="16" customHeight="1">
      <c r="A2154" s="598"/>
      <c r="B2154" s="561"/>
      <c r="C2154" s="603"/>
      <c r="D2154" s="596" t="s">
        <v>468</v>
      </c>
      <c r="E2154" s="596" t="s">
        <v>469</v>
      </c>
      <c r="F2154" s="604" t="s">
        <v>2</v>
      </c>
      <c r="G2154" s="596" t="s">
        <v>468</v>
      </c>
      <c r="H2154" s="596" t="s">
        <v>469</v>
      </c>
      <c r="I2154" s="604" t="s">
        <v>2</v>
      </c>
      <c r="J2154" s="596" t="s">
        <v>468</v>
      </c>
      <c r="K2154" s="596" t="s">
        <v>469</v>
      </c>
      <c r="L2154" s="604" t="s">
        <v>2</v>
      </c>
      <c r="M2154" s="596" t="s">
        <v>468</v>
      </c>
      <c r="N2154" s="596" t="s">
        <v>469</v>
      </c>
      <c r="O2154" s="604" t="s">
        <v>2</v>
      </c>
      <c r="P2154" s="1192"/>
      <c r="Q2154" s="596" t="s">
        <v>468</v>
      </c>
      <c r="R2154" s="596" t="s">
        <v>469</v>
      </c>
      <c r="S2154" s="608" t="s">
        <v>2</v>
      </c>
      <c r="T2154" s="618" t="s">
        <v>304</v>
      </c>
      <c r="U2154" s="619" t="s">
        <v>5</v>
      </c>
      <c r="V2154" s="620" t="s">
        <v>464</v>
      </c>
    </row>
    <row r="2155" spans="1:22" ht="16" customHeight="1">
      <c r="A2155" s="599"/>
      <c r="B2155" s="1178" t="s">
        <v>3</v>
      </c>
      <c r="C2155" s="1179"/>
      <c r="D2155" s="579">
        <f>IF('statement of marks'!M$6="","",'statement of marks'!M$6)</f>
        <v>5</v>
      </c>
      <c r="E2155" s="579">
        <f>IF('statement of marks'!N$6="","",'statement of marks'!N$6)</f>
        <v>5</v>
      </c>
      <c r="F2155" s="605">
        <f>IF('statement of marks'!O$6="","",'statement of marks'!O$6)</f>
        <v>10</v>
      </c>
      <c r="G2155" s="579">
        <f>IF('statement of marks'!P$6="","",'statement of marks'!P$6)</f>
        <v>5</v>
      </c>
      <c r="H2155" s="579">
        <f>IF('statement of marks'!Q$6="","",'statement of marks'!Q$6)</f>
        <v>5</v>
      </c>
      <c r="I2155" s="605">
        <f>IF('statement of marks'!R$6="","",'statement of marks'!R$6)</f>
        <v>10</v>
      </c>
      <c r="J2155" s="579">
        <f>IF('statement of marks'!S$6="","",'statement of marks'!S$6)</f>
        <v>5</v>
      </c>
      <c r="K2155" s="579">
        <f>IF('statement of marks'!T$6="","",'statement of marks'!T$6)</f>
        <v>5</v>
      </c>
      <c r="L2155" s="605">
        <f>IF('statement of marks'!U$6="","",'statement of marks'!U$6)</f>
        <v>10</v>
      </c>
      <c r="M2155" s="579">
        <f>IF('statement of marks'!W$6="","",'statement of marks'!W$6)</f>
        <v>50</v>
      </c>
      <c r="N2155" s="579">
        <f>IF('statement of marks'!X$6="","",'statement of marks'!X$6)</f>
        <v>20</v>
      </c>
      <c r="O2155" s="605">
        <f>IF('statement of marks'!Y$6="","",'statement of marks'!Y$6)</f>
        <v>70</v>
      </c>
      <c r="P2155" s="580">
        <f>IF('statement of marks'!Z$6="","",'statement of marks'!Z$6)</f>
        <v>100</v>
      </c>
      <c r="Q2155" s="579">
        <f>IF('statement of marks'!AA$6="","",'statement of marks'!AA$6)</f>
        <v>70</v>
      </c>
      <c r="R2155" s="579">
        <f>IF('statement of marks'!AB$6="","",'statement of marks'!AB$6)</f>
        <v>30</v>
      </c>
      <c r="S2155" s="605">
        <f>IF('statement of marks'!AC$6="","",'statement of marks'!AC$6)</f>
        <v>100</v>
      </c>
      <c r="T2155" s="615">
        <f>IF('statement of marks'!AD$6="","",'statement of marks'!AD$6)</f>
        <v>200</v>
      </c>
      <c r="U2155" s="615" t="str">
        <f>IF('statement of marks'!AE$6="","",'statement of marks'!AE$6)</f>
        <v/>
      </c>
      <c r="V2155" s="621" t="str">
        <f>IF('statement of marks'!AF$6="","",'statement of marks'!AF$6)</f>
        <v/>
      </c>
    </row>
    <row r="2156" spans="1:22" ht="16" customHeight="1">
      <c r="A2156" s="598"/>
      <c r="B2156" s="1114" t="str">
        <f>IF('statement of marks'!$M$3="","",'statement of marks'!$M$3)</f>
        <v>fgUnh</v>
      </c>
      <c r="C2156" s="1115"/>
      <c r="D2156" s="275" t="str">
        <f>IF('statement of marks'!M74="","",'statement of marks'!M74)</f>
        <v/>
      </c>
      <c r="E2156" s="275" t="str">
        <f>IF('statement of marks'!N74="","",'statement of marks'!N74)</f>
        <v/>
      </c>
      <c r="F2156" s="606" t="str">
        <f>IF('statement of marks'!O74="","",'statement of marks'!O74)</f>
        <v/>
      </c>
      <c r="G2156" s="275" t="str">
        <f>IF('statement of marks'!P74="","",'statement of marks'!P74)</f>
        <v/>
      </c>
      <c r="H2156" s="275" t="str">
        <f>IF('statement of marks'!Q74="","",'statement of marks'!Q74)</f>
        <v/>
      </c>
      <c r="I2156" s="606" t="str">
        <f>IF('statement of marks'!R74="","",'statement of marks'!R74)</f>
        <v/>
      </c>
      <c r="J2156" s="275" t="str">
        <f>IF('statement of marks'!S74="","",'statement of marks'!S74)</f>
        <v/>
      </c>
      <c r="K2156" s="275" t="str">
        <f>IF('statement of marks'!T74="","",'statement of marks'!T74)</f>
        <v/>
      </c>
      <c r="L2156" s="606" t="str">
        <f>IF('statement of marks'!U74="","",'statement of marks'!U74)</f>
        <v/>
      </c>
      <c r="M2156" s="275" t="str">
        <f>IF('statement of marks'!W74="","",'statement of marks'!W74)</f>
        <v/>
      </c>
      <c r="N2156" s="275" t="str">
        <f>IF('statement of marks'!X74="","",'statement of marks'!X74)</f>
        <v/>
      </c>
      <c r="O2156" s="606" t="str">
        <f>IF('statement of marks'!Y74="","",'statement of marks'!Y74)</f>
        <v/>
      </c>
      <c r="P2156" s="277" t="str">
        <f>IF('statement of marks'!Z74="","",'statement of marks'!Z74)</f>
        <v/>
      </c>
      <c r="Q2156" s="275" t="str">
        <f>IF('statement of marks'!AA74="","",'statement of marks'!AA74)</f>
        <v/>
      </c>
      <c r="R2156" s="275" t="str">
        <f>IF('statement of marks'!AB74="","",'statement of marks'!AB74)</f>
        <v/>
      </c>
      <c r="S2156" s="606" t="str">
        <f>IF('statement of marks'!AC74="","",'statement of marks'!AC74)</f>
        <v/>
      </c>
      <c r="T2156" s="578" t="str">
        <f>IF('statement of marks'!AD74="","",'statement of marks'!AD74)</f>
        <v/>
      </c>
      <c r="U2156" s="578" t="str">
        <f>IF('statement of marks'!AE74="","",'statement of marks'!AE74)</f>
        <v/>
      </c>
      <c r="V2156" s="612" t="str">
        <f>IF('statement of marks'!AF74="","",'statement of marks'!AF74)</f>
        <v/>
      </c>
    </row>
    <row r="2157" spans="1:22" ht="16" customHeight="1">
      <c r="A2157" s="598"/>
      <c r="B2157" s="1114" t="str">
        <f>IF('statement of marks'!$AI$3="","",'statement of marks'!$AI$3)</f>
        <v>vaxszth</v>
      </c>
      <c r="C2157" s="1115"/>
      <c r="D2157" s="275" t="str">
        <f>IF('statement of marks'!AI74="","",'statement of marks'!AI74)</f>
        <v/>
      </c>
      <c r="E2157" s="275" t="str">
        <f>IF('statement of marks'!AJ74="","",'statement of marks'!AJ74)</f>
        <v/>
      </c>
      <c r="F2157" s="606" t="str">
        <f>IF('statement of marks'!AK74="","",'statement of marks'!AK74)</f>
        <v/>
      </c>
      <c r="G2157" s="275" t="str">
        <f>IF('statement of marks'!AL74="","",'statement of marks'!AL74)</f>
        <v/>
      </c>
      <c r="H2157" s="275" t="str">
        <f>IF('statement of marks'!AM74="","",'statement of marks'!AM74)</f>
        <v/>
      </c>
      <c r="I2157" s="606" t="str">
        <f>IF('statement of marks'!AN74="","",'statement of marks'!AN74)</f>
        <v/>
      </c>
      <c r="J2157" s="275" t="str">
        <f>IF('statement of marks'!AO74="","",'statement of marks'!AO74)</f>
        <v/>
      </c>
      <c r="K2157" s="275" t="str">
        <f>IF('statement of marks'!AP74="","",'statement of marks'!AP74)</f>
        <v/>
      </c>
      <c r="L2157" s="606" t="str">
        <f>IF('statement of marks'!AQ74="","",'statement of marks'!AQ74)</f>
        <v/>
      </c>
      <c r="M2157" s="275" t="str">
        <f>IF('statement of marks'!AS74="","",'statement of marks'!AS74)</f>
        <v/>
      </c>
      <c r="N2157" s="275" t="str">
        <f>IF('statement of marks'!AT74="","",'statement of marks'!AT74)</f>
        <v/>
      </c>
      <c r="O2157" s="606" t="str">
        <f>IF('statement of marks'!AU74="","",'statement of marks'!AU74)</f>
        <v/>
      </c>
      <c r="P2157" s="277" t="str">
        <f>IF('statement of marks'!AV74="","",'statement of marks'!AV74)</f>
        <v/>
      </c>
      <c r="Q2157" s="275" t="str">
        <f>IF('statement of marks'!AW74="","",'statement of marks'!AW74)</f>
        <v/>
      </c>
      <c r="R2157" s="275" t="str">
        <f>IF('statement of marks'!AX74="","",'statement of marks'!AX74)</f>
        <v/>
      </c>
      <c r="S2157" s="606" t="str">
        <f>IF('statement of marks'!AY74="","",'statement of marks'!AY74)</f>
        <v/>
      </c>
      <c r="T2157" s="578" t="str">
        <f>IF('statement of marks'!AZ74="","",'statement of marks'!AZ74)</f>
        <v/>
      </c>
      <c r="U2157" s="578" t="str">
        <f>IF('statement of marks'!BA74="","",'statement of marks'!BA74)</f>
        <v/>
      </c>
      <c r="V2157" s="612" t="str">
        <f>IF('statement of marks'!BB74="","",'statement of marks'!BB74)</f>
        <v/>
      </c>
    </row>
    <row r="2158" spans="1:22" ht="16" customHeight="1">
      <c r="A2158" s="598"/>
      <c r="B2158" s="1114" t="str">
        <f>IF('statement of marks'!BE74="s","laLd`r",IF('statement of marks'!BE74="u","mnwZ",IF('statement of marks'!BE74="g","xqtjkrh",IF('statement of marks'!BE74="p","iatkch",IF('statement of marks'!BE74="sd","fla/kh","r`rh; Hkk""kk")))))</f>
        <v>r`rh; Hkk"kk</v>
      </c>
      <c r="C2158" s="1115"/>
      <c r="D2158" s="275" t="str">
        <f>IF('statement of marks'!BF74="","",'statement of marks'!BF74)</f>
        <v/>
      </c>
      <c r="E2158" s="275" t="str">
        <f>IF('statement of marks'!BG74="","",'statement of marks'!BG74)</f>
        <v/>
      </c>
      <c r="F2158" s="606" t="str">
        <f>IF('statement of marks'!BH74="","",'statement of marks'!BH74)</f>
        <v/>
      </c>
      <c r="G2158" s="275" t="str">
        <f>IF('statement of marks'!BI74="","",'statement of marks'!BI74)</f>
        <v/>
      </c>
      <c r="H2158" s="275" t="str">
        <f>IF('statement of marks'!BJ74="","",'statement of marks'!BJ74)</f>
        <v/>
      </c>
      <c r="I2158" s="606" t="str">
        <f>IF('statement of marks'!BK74="","",'statement of marks'!BK74)</f>
        <v/>
      </c>
      <c r="J2158" s="275" t="str">
        <f>IF('statement of marks'!BL74="","",'statement of marks'!BL74)</f>
        <v/>
      </c>
      <c r="K2158" s="275" t="str">
        <f>IF('statement of marks'!BM74="","",'statement of marks'!BM74)</f>
        <v/>
      </c>
      <c r="L2158" s="606" t="str">
        <f>IF('statement of marks'!BN74="","",'statement of marks'!BN74)</f>
        <v/>
      </c>
      <c r="M2158" s="275" t="str">
        <f>IF('statement of marks'!BP74="","",'statement of marks'!BP74)</f>
        <v/>
      </c>
      <c r="N2158" s="275" t="str">
        <f>IF('statement of marks'!BQ74="","",'statement of marks'!BQ74)</f>
        <v/>
      </c>
      <c r="O2158" s="606" t="str">
        <f>IF('statement of marks'!BR74="","",'statement of marks'!BR74)</f>
        <v/>
      </c>
      <c r="P2158" s="277" t="str">
        <f>IF('statement of marks'!BS74="","",'statement of marks'!BS74)</f>
        <v/>
      </c>
      <c r="Q2158" s="275" t="str">
        <f>IF('statement of marks'!BT74="","",'statement of marks'!BT74)</f>
        <v/>
      </c>
      <c r="R2158" s="275" t="str">
        <f>IF('statement of marks'!BU74="","",'statement of marks'!BU74)</f>
        <v/>
      </c>
      <c r="S2158" s="606" t="str">
        <f>IF('statement of marks'!BV74="","",'statement of marks'!BV74)</f>
        <v/>
      </c>
      <c r="T2158" s="578" t="str">
        <f>IF('statement of marks'!BW74="","",'statement of marks'!BW74)</f>
        <v/>
      </c>
      <c r="U2158" s="578" t="str">
        <f>IF('statement of marks'!BX74="","",'statement of marks'!BX74)</f>
        <v/>
      </c>
      <c r="V2158" s="612" t="str">
        <f>IF('statement of marks'!BY74="","",'statement of marks'!BY74)</f>
        <v/>
      </c>
    </row>
    <row r="2159" spans="1:22" ht="16" customHeight="1">
      <c r="A2159" s="598"/>
      <c r="B2159" s="1114" t="str">
        <f>IF('statement of marks'!$CB$3="","",'statement of marks'!$CB$3)</f>
        <v>xf.kr</v>
      </c>
      <c r="C2159" s="1115"/>
      <c r="D2159" s="275" t="str">
        <f>IF('statement of marks'!CB74="","",'statement of marks'!CB74)</f>
        <v/>
      </c>
      <c r="E2159" s="275" t="str">
        <f>IF('statement of marks'!CC74="","",'statement of marks'!CC74)</f>
        <v/>
      </c>
      <c r="F2159" s="606" t="str">
        <f>IF('statement of marks'!CD74="","",'statement of marks'!CD74)</f>
        <v/>
      </c>
      <c r="G2159" s="275" t="str">
        <f>IF('statement of marks'!CE74="","",'statement of marks'!CE74)</f>
        <v/>
      </c>
      <c r="H2159" s="275" t="str">
        <f>IF('statement of marks'!CF74="","",'statement of marks'!CF74)</f>
        <v/>
      </c>
      <c r="I2159" s="606" t="str">
        <f>IF('statement of marks'!CG74="","",'statement of marks'!CG74)</f>
        <v/>
      </c>
      <c r="J2159" s="275" t="str">
        <f>IF('statement of marks'!CH74="","",'statement of marks'!CH74)</f>
        <v/>
      </c>
      <c r="K2159" s="275" t="str">
        <f>IF('statement of marks'!CI74="","",'statement of marks'!CI74)</f>
        <v/>
      </c>
      <c r="L2159" s="606" t="str">
        <f>IF('statement of marks'!CJ74="","",'statement of marks'!CJ74)</f>
        <v/>
      </c>
      <c r="M2159" s="275" t="str">
        <f>IF('statement of marks'!CL74="","",'statement of marks'!CL74)</f>
        <v/>
      </c>
      <c r="N2159" s="275" t="str">
        <f>IF('statement of marks'!CM74="","",'statement of marks'!CM74)</f>
        <v/>
      </c>
      <c r="O2159" s="606" t="str">
        <f>IF('statement of marks'!CN74="","",'statement of marks'!CN74)</f>
        <v/>
      </c>
      <c r="P2159" s="277" t="str">
        <f>IF('statement of marks'!CO74="","",'statement of marks'!CO74)</f>
        <v/>
      </c>
      <c r="Q2159" s="275" t="str">
        <f>IF('statement of marks'!CP74="","",'statement of marks'!CP74)</f>
        <v/>
      </c>
      <c r="R2159" s="275" t="str">
        <f>IF('statement of marks'!CQ74="","",'statement of marks'!CQ74)</f>
        <v/>
      </c>
      <c r="S2159" s="606" t="str">
        <f>IF('statement of marks'!CR74="","",'statement of marks'!CR74)</f>
        <v/>
      </c>
      <c r="T2159" s="578" t="str">
        <f>IF('statement of marks'!CS74="","",'statement of marks'!CS74)</f>
        <v/>
      </c>
      <c r="U2159" s="578" t="str">
        <f>IF('statement of marks'!CT74="","",'statement of marks'!CT74)</f>
        <v/>
      </c>
      <c r="V2159" s="612" t="str">
        <f>IF('statement of marks'!CU74="","",'statement of marks'!CU74)</f>
        <v/>
      </c>
    </row>
    <row r="2160" spans="1:22" ht="16" customHeight="1">
      <c r="A2160" s="598"/>
      <c r="B2160" s="1114" t="str">
        <f>IF('statement of marks'!$CX$3="","",'statement of marks'!$CX$3)</f>
        <v>foKku</v>
      </c>
      <c r="C2160" s="1115"/>
      <c r="D2160" s="275" t="str">
        <f>IF('statement of marks'!CX74="","",'statement of marks'!CX74)</f>
        <v/>
      </c>
      <c r="E2160" s="275" t="str">
        <f>IF('statement of marks'!CY74="","",'statement of marks'!CY74)</f>
        <v/>
      </c>
      <c r="F2160" s="606" t="str">
        <f>IF('statement of marks'!CZ74="","",'statement of marks'!CZ74)</f>
        <v/>
      </c>
      <c r="G2160" s="275" t="str">
        <f>IF('statement of marks'!DA74="","",'statement of marks'!DA74)</f>
        <v/>
      </c>
      <c r="H2160" s="275" t="str">
        <f>IF('statement of marks'!DB74="","",'statement of marks'!DB74)</f>
        <v/>
      </c>
      <c r="I2160" s="606" t="str">
        <f>IF('statement of marks'!DC74="","",'statement of marks'!DC74)</f>
        <v/>
      </c>
      <c r="J2160" s="275" t="str">
        <f>IF('statement of marks'!DD74="","",'statement of marks'!DD74)</f>
        <v/>
      </c>
      <c r="K2160" s="275" t="str">
        <f>IF('statement of marks'!DE74="","",'statement of marks'!DE74)</f>
        <v/>
      </c>
      <c r="L2160" s="606" t="str">
        <f>IF('statement of marks'!DF74="","",'statement of marks'!DF74)</f>
        <v/>
      </c>
      <c r="M2160" s="275" t="str">
        <f>IF('statement of marks'!DH74="","",'statement of marks'!DH74)</f>
        <v/>
      </c>
      <c r="N2160" s="275" t="str">
        <f>IF('statement of marks'!DI74="","",'statement of marks'!DI74)</f>
        <v/>
      </c>
      <c r="O2160" s="606" t="str">
        <f>IF('statement of marks'!DJ74="","",'statement of marks'!DJ74)</f>
        <v/>
      </c>
      <c r="P2160" s="277" t="str">
        <f>IF('statement of marks'!DK74="","",'statement of marks'!DK74)</f>
        <v/>
      </c>
      <c r="Q2160" s="275" t="str">
        <f>IF('statement of marks'!DL74="","",'statement of marks'!DL74)</f>
        <v/>
      </c>
      <c r="R2160" s="275" t="str">
        <f>IF('statement of marks'!DM74="","",'statement of marks'!DM74)</f>
        <v/>
      </c>
      <c r="S2160" s="606" t="str">
        <f>IF('statement of marks'!DN74="","",'statement of marks'!DN74)</f>
        <v/>
      </c>
      <c r="T2160" s="578" t="str">
        <f>IF('statement of marks'!DO74="","",'statement of marks'!DO74)</f>
        <v/>
      </c>
      <c r="U2160" s="578" t="str">
        <f>IF('statement of marks'!DP74="","",'statement of marks'!DP74)</f>
        <v/>
      </c>
      <c r="V2160" s="612" t="str">
        <f>IF('statement of marks'!DQ74="","",'statement of marks'!DQ74)</f>
        <v/>
      </c>
    </row>
    <row r="2161" spans="1:22" ht="16" customHeight="1">
      <c r="A2161" s="598"/>
      <c r="B2161" s="1114" t="str">
        <f>IF('statement of marks'!$DT$3="","",'statement of marks'!$DT$3)</f>
        <v>lkekftd foKku</v>
      </c>
      <c r="C2161" s="1115"/>
      <c r="D2161" s="275" t="str">
        <f>IF('statement of marks'!DT74="","",'statement of marks'!DT74)</f>
        <v/>
      </c>
      <c r="E2161" s="275" t="str">
        <f>IF('statement of marks'!DU74="","",'statement of marks'!DU74)</f>
        <v/>
      </c>
      <c r="F2161" s="606" t="str">
        <f>IF('statement of marks'!DV74="","",'statement of marks'!DV74)</f>
        <v/>
      </c>
      <c r="G2161" s="275" t="str">
        <f>IF('statement of marks'!DW74="","",'statement of marks'!DW74)</f>
        <v/>
      </c>
      <c r="H2161" s="275" t="str">
        <f>IF('statement of marks'!DX74="","",'statement of marks'!DX74)</f>
        <v/>
      </c>
      <c r="I2161" s="606" t="str">
        <f>IF('statement of marks'!DY74="","",'statement of marks'!DY74)</f>
        <v/>
      </c>
      <c r="J2161" s="275" t="str">
        <f>IF('statement of marks'!DZ74="","",'statement of marks'!DZ74)</f>
        <v/>
      </c>
      <c r="K2161" s="275" t="str">
        <f>IF('statement of marks'!EA74="","",'statement of marks'!EA74)</f>
        <v/>
      </c>
      <c r="L2161" s="606" t="str">
        <f>IF('statement of marks'!EB74="","",'statement of marks'!EB74)</f>
        <v/>
      </c>
      <c r="M2161" s="275" t="str">
        <f>IF('statement of marks'!ED74="","",'statement of marks'!ED74)</f>
        <v/>
      </c>
      <c r="N2161" s="275" t="str">
        <f>IF('statement of marks'!EE74="","",'statement of marks'!EE74)</f>
        <v/>
      </c>
      <c r="O2161" s="606" t="str">
        <f>IF('statement of marks'!EF74="","",'statement of marks'!EF74)</f>
        <v/>
      </c>
      <c r="P2161" s="277" t="str">
        <f>IF('statement of marks'!EG74="","",'statement of marks'!EG74)</f>
        <v/>
      </c>
      <c r="Q2161" s="275" t="str">
        <f>IF('statement of marks'!EH74="","",'statement of marks'!EH74)</f>
        <v/>
      </c>
      <c r="R2161" s="275" t="str">
        <f>IF('statement of marks'!EI74="","",'statement of marks'!EI74)</f>
        <v/>
      </c>
      <c r="S2161" s="606" t="str">
        <f>IF('statement of marks'!EJ74="","",'statement of marks'!EJ74)</f>
        <v/>
      </c>
      <c r="T2161" s="578" t="str">
        <f>IF('statement of marks'!EK74="","",'statement of marks'!EK74)</f>
        <v/>
      </c>
      <c r="U2161" s="578" t="str">
        <f>IF('statement of marks'!EL74="","",'statement of marks'!EL74)</f>
        <v/>
      </c>
      <c r="V2161" s="612" t="str">
        <f>IF('statement of marks'!EM74="","",'statement of marks'!EM74)</f>
        <v/>
      </c>
    </row>
    <row r="2162" spans="1:22" ht="16" customHeight="1">
      <c r="A2162" s="598"/>
      <c r="B2162" s="1117" t="s">
        <v>271</v>
      </c>
      <c r="C2162" s="1118"/>
      <c r="D2162" s="1081" t="s">
        <v>1</v>
      </c>
      <c r="E2162" s="1081"/>
      <c r="F2162" s="1081"/>
      <c r="G2162" s="1081" t="s">
        <v>21</v>
      </c>
      <c r="H2162" s="1081"/>
      <c r="I2162" s="1081"/>
      <c r="J2162" s="1081" t="s">
        <v>272</v>
      </c>
      <c r="K2162" s="1081"/>
      <c r="L2162" s="1081"/>
      <c r="M2162" s="1081" t="s">
        <v>68</v>
      </c>
      <c r="N2162" s="1081"/>
      <c r="O2162" s="1081"/>
      <c r="P2162" s="1081" t="s">
        <v>463</v>
      </c>
      <c r="Q2162" s="1081"/>
      <c r="R2162" s="1081"/>
      <c r="S2162" s="609"/>
      <c r="T2162" s="1187" t="s">
        <v>458</v>
      </c>
      <c r="U2162" s="1188"/>
      <c r="V2162" s="1189"/>
    </row>
    <row r="2163" spans="1:22" ht="16" customHeight="1">
      <c r="A2163" s="599"/>
      <c r="B2163" s="1175" t="s">
        <v>3</v>
      </c>
      <c r="C2163" s="1176"/>
      <c r="D2163" s="1177">
        <f>IF('statement of marks'!EP$6="","",'statement of marks'!EP$6)</f>
        <v>20</v>
      </c>
      <c r="E2163" s="1177"/>
      <c r="F2163" s="1177"/>
      <c r="G2163" s="1177">
        <f>IF('statement of marks'!EQ$6="","",'statement of marks'!EQ$6)</f>
        <v>20</v>
      </c>
      <c r="H2163" s="1177"/>
      <c r="I2163" s="1177"/>
      <c r="J2163" s="1177">
        <f>IF('statement of marks'!ES$6="","",'statement of marks'!ES$6)</f>
        <v>20</v>
      </c>
      <c r="K2163" s="1177"/>
      <c r="L2163" s="1177"/>
      <c r="M2163" s="1177">
        <f>IF('statement of marks'!ER$6="","",'statement of marks'!ER$6)</f>
        <v>20</v>
      </c>
      <c r="N2163" s="1177"/>
      <c r="O2163" s="1177"/>
      <c r="P2163" s="1177">
        <f>IF('statement of marks'!ET$6="","",'statement of marks'!ET$6)</f>
        <v>20</v>
      </c>
      <c r="Q2163" s="1177"/>
      <c r="R2163" s="1177"/>
      <c r="S2163" s="610" t="str">
        <f>IF('statement of marks'!FE$6="","",'statement of marks'!EX$6)</f>
        <v/>
      </c>
      <c r="T2163" s="615">
        <f>IF('statement of marks'!EU$6="","",'statement of marks'!EU$6)</f>
        <v>100</v>
      </c>
      <c r="U2163" s="616" t="s">
        <v>5</v>
      </c>
      <c r="V2163" s="617" t="s">
        <v>464</v>
      </c>
    </row>
    <row r="2164" spans="1:22" ht="16" customHeight="1">
      <c r="A2164" s="598"/>
      <c r="B2164" s="1114" t="str">
        <f>IF('statement of marks'!$EP$3="","",'statement of marks'!$EP$3)</f>
        <v>dk;kZuqHko</v>
      </c>
      <c r="C2164" s="1115"/>
      <c r="D2164" s="1103" t="str">
        <f>IF('statement of marks'!EP74="","",'statement of marks'!EP74)</f>
        <v/>
      </c>
      <c r="E2164" s="1103"/>
      <c r="F2164" s="1103"/>
      <c r="G2164" s="1103" t="str">
        <f>IF('statement of marks'!EQ74="","",'statement of marks'!EQ74)</f>
        <v/>
      </c>
      <c r="H2164" s="1103"/>
      <c r="I2164" s="1103"/>
      <c r="J2164" s="1103" t="str">
        <f>IF('statement of marks'!ES74="","",'statement of marks'!ES74)</f>
        <v/>
      </c>
      <c r="K2164" s="1103"/>
      <c r="L2164" s="1103"/>
      <c r="M2164" s="1103" t="str">
        <f>IF('statement of marks'!ER74="","",'statement of marks'!ER74)</f>
        <v/>
      </c>
      <c r="N2164" s="1103"/>
      <c r="O2164" s="1103"/>
      <c r="P2164" s="1103" t="str">
        <f>IF('statement of marks'!ET74="","",'statement of marks'!ET74)</f>
        <v/>
      </c>
      <c r="Q2164" s="1103"/>
      <c r="R2164" s="1103"/>
      <c r="S2164" s="611"/>
      <c r="T2164" s="613" t="str">
        <f>IF('statement of marks'!EU74="","",'statement of marks'!EU74)</f>
        <v/>
      </c>
      <c r="U2164" s="613" t="str">
        <f>IF('statement of marks'!EV74="","",'statement of marks'!EV74)</f>
        <v/>
      </c>
      <c r="V2164" s="614" t="str">
        <f>IF('statement of marks'!EW74="","",'statement of marks'!EW74)</f>
        <v/>
      </c>
    </row>
    <row r="2165" spans="1:22" ht="16" customHeight="1">
      <c r="A2165" s="598"/>
      <c r="B2165" s="1112" t="str">
        <f>IF('statement of marks'!$EZ$3="","",'statement of marks'!$EZ$3)</f>
        <v>dyk f'k{kk</v>
      </c>
      <c r="C2165" s="1113"/>
      <c r="D2165" s="1103" t="str">
        <f>IF('statement of marks'!EZ74="","",'statement of marks'!EZ74)</f>
        <v/>
      </c>
      <c r="E2165" s="1103"/>
      <c r="F2165" s="1103"/>
      <c r="G2165" s="1103" t="str">
        <f>IF('statement of marks'!FA74="","",'statement of marks'!FA74)</f>
        <v/>
      </c>
      <c r="H2165" s="1103"/>
      <c r="I2165" s="1103"/>
      <c r="J2165" s="1103" t="str">
        <f>IF('statement of marks'!FC74="","",'statement of marks'!FC74)</f>
        <v/>
      </c>
      <c r="K2165" s="1103"/>
      <c r="L2165" s="1103"/>
      <c r="M2165" s="1103" t="str">
        <f>IF('statement of marks'!FB74="","",'statement of marks'!FB74)</f>
        <v/>
      </c>
      <c r="N2165" s="1103"/>
      <c r="O2165" s="1103"/>
      <c r="P2165" s="1103" t="str">
        <f>IF('statement of marks'!FD74="","",'statement of marks'!FD74)</f>
        <v/>
      </c>
      <c r="Q2165" s="1103"/>
      <c r="R2165" s="1103"/>
      <c r="S2165" s="611"/>
      <c r="T2165" s="613" t="str">
        <f>IF('statement of marks'!FE74="","",'statement of marks'!FE74)</f>
        <v/>
      </c>
      <c r="U2165" s="613" t="str">
        <f>IF('statement of marks'!FF74="","",'statement of marks'!FF74)</f>
        <v/>
      </c>
      <c r="V2165" s="614" t="str">
        <f>IF('statement of marks'!FG74="","",'statement of marks'!FG74)</f>
        <v/>
      </c>
    </row>
    <row r="2166" spans="1:22" ht="16" customHeight="1">
      <c r="A2166" s="598"/>
      <c r="B2166" s="1109" t="str">
        <f>IF('statement of marks'!$FJ$3="","",'statement of marks'!$FJ$3)</f>
        <v>LokLF; ,oe~ 'kkjhfjd f'k{kk</v>
      </c>
      <c r="C2166" s="1110"/>
      <c r="D2166" s="1103" t="str">
        <f>IF('statement of marks'!FJ74="","",'statement of marks'!FJ74)</f>
        <v/>
      </c>
      <c r="E2166" s="1103"/>
      <c r="F2166" s="1103"/>
      <c r="G2166" s="1103" t="str">
        <f>IF('statement of marks'!FK74="","",'statement of marks'!FK74)</f>
        <v/>
      </c>
      <c r="H2166" s="1103"/>
      <c r="I2166" s="1103"/>
      <c r="J2166" s="1103" t="str">
        <f>IF('statement of marks'!FM74="","",'statement of marks'!FM74)</f>
        <v/>
      </c>
      <c r="K2166" s="1103"/>
      <c r="L2166" s="1103"/>
      <c r="M2166" s="1103" t="str">
        <f>IF('statement of marks'!FL74="","",'statement of marks'!FL74)</f>
        <v/>
      </c>
      <c r="N2166" s="1103"/>
      <c r="O2166" s="1103"/>
      <c r="P2166" s="1103" t="str">
        <f>IF('statement of marks'!FN74="","",'statement of marks'!FN74)</f>
        <v/>
      </c>
      <c r="Q2166" s="1103"/>
      <c r="R2166" s="1103"/>
      <c r="S2166" s="611"/>
      <c r="T2166" s="613" t="str">
        <f>IF('statement of marks'!FO74="","",'statement of marks'!FO74)</f>
        <v/>
      </c>
      <c r="U2166" s="613" t="str">
        <f>IF('statement of marks'!FP74="","",'statement of marks'!FP74)</f>
        <v/>
      </c>
      <c r="V2166" s="614" t="str">
        <f>IF('statement of marks'!FQ74="","",'statement of marks'!FQ74)</f>
        <v/>
      </c>
    </row>
    <row r="2167" spans="1:22" ht="16" customHeight="1">
      <c r="A2167" s="598"/>
      <c r="B2167" s="1104" t="s">
        <v>273</v>
      </c>
      <c r="C2167" s="1105"/>
      <c r="D2167" s="1213" t="str">
        <f>details!$DZ$3</f>
        <v>vxLr rd</v>
      </c>
      <c r="E2167" s="1213"/>
      <c r="F2167" s="1213"/>
      <c r="G2167" s="1213" t="str">
        <f>details!$ED$3</f>
        <v>vDVwcj rd</v>
      </c>
      <c r="H2167" s="1213"/>
      <c r="I2167" s="1213"/>
      <c r="J2167" s="1213" t="str">
        <f>details!$EL$3</f>
        <v>Qjojh rd</v>
      </c>
      <c r="K2167" s="1213"/>
      <c r="L2167" s="1213"/>
      <c r="M2167" s="1213" t="str">
        <f>details!$EH$3</f>
        <v>fnlEcj rd</v>
      </c>
      <c r="N2167" s="1213"/>
      <c r="O2167" s="1213"/>
      <c r="P2167" s="1213" t="str">
        <f>details!$EP$3</f>
        <v>loZ ;ksx</v>
      </c>
      <c r="Q2167" s="1213"/>
      <c r="R2167" s="1213"/>
      <c r="S2167" s="1106" t="s">
        <v>475</v>
      </c>
      <c r="T2167" s="1107"/>
      <c r="U2167" s="1107"/>
      <c r="V2167" s="1180"/>
    </row>
    <row r="2168" spans="1:22" ht="16" customHeight="1">
      <c r="A2168" s="598"/>
      <c r="B2168" s="1100" t="s">
        <v>99</v>
      </c>
      <c r="C2168" s="1101"/>
      <c r="D2168" s="1102" t="str">
        <f>IF(details!EA74="","",details!EA74)</f>
        <v/>
      </c>
      <c r="E2168" s="1102"/>
      <c r="F2168" s="1102"/>
      <c r="G2168" s="1102" t="str">
        <f>IF(details!EE74="","",details!EE74)</f>
        <v/>
      </c>
      <c r="H2168" s="1102"/>
      <c r="I2168" s="1102"/>
      <c r="J2168" s="1102" t="str">
        <f>IF(details!EM74="","",details!EM74)</f>
        <v/>
      </c>
      <c r="K2168" s="1102"/>
      <c r="L2168" s="1102"/>
      <c r="M2168" s="1102" t="str">
        <f>IF(details!EI74="","",details!EI74)</f>
        <v/>
      </c>
      <c r="N2168" s="1102"/>
      <c r="O2168" s="1102"/>
      <c r="P2168" s="1102" t="str">
        <f>IF(details!EQ74="","",details!EQ74)</f>
        <v/>
      </c>
      <c r="Q2168" s="1102"/>
      <c r="R2168" s="1102"/>
      <c r="S2168" s="1181">
        <f>'statement of marks'!$HG$108</f>
        <v>42460</v>
      </c>
      <c r="T2168" s="1182"/>
      <c r="U2168" s="1182"/>
      <c r="V2168" s="1183"/>
    </row>
    <row r="2169" spans="1:22" ht="16" customHeight="1">
      <c r="A2169" s="598"/>
      <c r="B2169" s="1094" t="s">
        <v>15</v>
      </c>
      <c r="C2169" s="1095"/>
      <c r="D2169" s="1096" t="str">
        <f>IF(details!DZ74="","",details!DZ74)</f>
        <v/>
      </c>
      <c r="E2169" s="1096"/>
      <c r="F2169" s="1096"/>
      <c r="G2169" s="1096" t="str">
        <f>IF(details!ED74="","",details!ED74)</f>
        <v/>
      </c>
      <c r="H2169" s="1096"/>
      <c r="I2169" s="1096"/>
      <c r="J2169" s="1096" t="str">
        <f>IF(details!EL74="","",details!EL74)</f>
        <v/>
      </c>
      <c r="K2169" s="1096"/>
      <c r="L2169" s="1096"/>
      <c r="M2169" s="1096" t="str">
        <f>IF(details!EH74="","",details!EH74)</f>
        <v/>
      </c>
      <c r="N2169" s="1096"/>
      <c r="O2169" s="1096"/>
      <c r="P2169" s="1096" t="str">
        <f>IF(details!EP74="","",details!EP74)</f>
        <v/>
      </c>
      <c r="Q2169" s="1096"/>
      <c r="R2169" s="1096"/>
      <c r="S2169" s="1184"/>
      <c r="T2169" s="1185"/>
      <c r="U2169" s="1185"/>
      <c r="V2169" s="1186"/>
    </row>
    <row r="2170" spans="1:22" ht="16" customHeight="1">
      <c r="A2170" s="1206"/>
      <c r="B2170" s="1207" t="s">
        <v>473</v>
      </c>
      <c r="C2170" s="1208"/>
      <c r="D2170" s="1209" t="s">
        <v>3</v>
      </c>
      <c r="E2170" s="1209"/>
      <c r="F2170" s="1209"/>
      <c r="G2170" s="1209" t="s">
        <v>389</v>
      </c>
      <c r="H2170" s="1209"/>
      <c r="I2170" s="1209"/>
      <c r="J2170" s="1209" t="s">
        <v>5</v>
      </c>
      <c r="K2170" s="1209"/>
      <c r="L2170" s="1209"/>
      <c r="M2170" s="1209" t="s">
        <v>465</v>
      </c>
      <c r="N2170" s="1209"/>
      <c r="O2170" s="1209"/>
      <c r="P2170" s="1210" t="s">
        <v>306</v>
      </c>
      <c r="Q2170" s="1210"/>
      <c r="R2170" s="1210"/>
      <c r="S2170" s="1209" t="s">
        <v>473</v>
      </c>
      <c r="T2170" s="1209"/>
      <c r="U2170" s="1209"/>
      <c r="V2170" s="1211"/>
    </row>
    <row r="2171" spans="1:22" ht="16" customHeight="1">
      <c r="A2171" s="1206"/>
      <c r="B2171" s="1207"/>
      <c r="C2171" s="1208"/>
      <c r="D2171" s="1212" t="str">
        <f>'statement of marks'!HE74</f>
        <v/>
      </c>
      <c r="E2171" s="1212"/>
      <c r="F2171" s="1212"/>
      <c r="G2171" s="1212" t="str">
        <f>'statement of marks'!HF74</f>
        <v/>
      </c>
      <c r="H2171" s="1212"/>
      <c r="I2171" s="1212"/>
      <c r="J2171" s="1212" t="str">
        <f>'statement of marks'!HG74</f>
        <v/>
      </c>
      <c r="K2171" s="1212"/>
      <c r="L2171" s="1212"/>
      <c r="M2171" s="1212" t="str">
        <f>'statement of marks'!HJ74</f>
        <v/>
      </c>
      <c r="N2171" s="1212"/>
      <c r="O2171" s="1212"/>
      <c r="P2171" s="1212" t="str">
        <f>'statement of marks'!HI74</f>
        <v/>
      </c>
      <c r="Q2171" s="1212"/>
      <c r="R2171" s="1212"/>
      <c r="S2171" s="1209" t="str">
        <f>'statement of marks'!HD74</f>
        <v/>
      </c>
      <c r="T2171" s="1209"/>
      <c r="U2171" s="1209"/>
      <c r="V2171" s="1211"/>
    </row>
    <row r="2172" spans="1:22" ht="16" customHeight="1">
      <c r="A2172" s="598"/>
      <c r="B2172" s="1089" t="s">
        <v>100</v>
      </c>
      <c r="C2172" s="1090"/>
      <c r="D2172" s="1081"/>
      <c r="E2172" s="1081"/>
      <c r="F2172" s="1081"/>
      <c r="G2172" s="1081"/>
      <c r="H2172" s="1081"/>
      <c r="I2172" s="1081"/>
      <c r="J2172" s="1081"/>
      <c r="K2172" s="1081"/>
      <c r="L2172" s="1081"/>
      <c r="M2172" s="1081"/>
      <c r="N2172" s="1081"/>
      <c r="O2172" s="1081"/>
      <c r="P2172" s="1081"/>
      <c r="Q2172" s="1081"/>
      <c r="R2172" s="1081"/>
      <c r="S2172" s="1081"/>
      <c r="T2172" s="1081"/>
      <c r="U2172" s="1081"/>
      <c r="V2172" s="1205"/>
    </row>
    <row r="2173" spans="1:22" ht="16" customHeight="1">
      <c r="A2173" s="598"/>
      <c r="B2173" s="1087" t="s">
        <v>80</v>
      </c>
      <c r="C2173" s="1088"/>
      <c r="D2173" s="1081"/>
      <c r="E2173" s="1081"/>
      <c r="F2173" s="1081"/>
      <c r="G2173" s="1081"/>
      <c r="H2173" s="1081"/>
      <c r="I2173" s="1081"/>
      <c r="J2173" s="1081"/>
      <c r="K2173" s="1081"/>
      <c r="L2173" s="1081"/>
      <c r="M2173" s="1081"/>
      <c r="N2173" s="1081"/>
      <c r="O2173" s="1081"/>
      <c r="P2173" s="1081"/>
      <c r="Q2173" s="1081"/>
      <c r="R2173" s="1081"/>
      <c r="S2173" s="1081"/>
      <c r="T2173" s="1081"/>
      <c r="U2173" s="1081"/>
      <c r="V2173" s="1205"/>
    </row>
    <row r="2174" spans="1:22" ht="16" customHeight="1">
      <c r="A2174" s="598"/>
      <c r="B2174" s="1089" t="s">
        <v>466</v>
      </c>
      <c r="C2174" s="1090"/>
      <c r="D2174" s="1081"/>
      <c r="E2174" s="1081"/>
      <c r="F2174" s="1081"/>
      <c r="G2174" s="1081"/>
      <c r="H2174" s="1081"/>
      <c r="I2174" s="1081"/>
      <c r="J2174" s="1081"/>
      <c r="K2174" s="1081"/>
      <c r="L2174" s="1081"/>
      <c r="M2174" s="1081"/>
      <c r="N2174" s="1081"/>
      <c r="O2174" s="1081"/>
      <c r="P2174" s="1081" t="s">
        <v>466</v>
      </c>
      <c r="Q2174" s="1081"/>
      <c r="R2174" s="1081"/>
      <c r="S2174" s="1081"/>
      <c r="T2174" s="1081"/>
      <c r="U2174" s="1081"/>
      <c r="V2174" s="1205"/>
    </row>
    <row r="2175" spans="1:22" ht="16" customHeight="1">
      <c r="A2175" s="598"/>
      <c r="B2175" s="1085" t="s">
        <v>101</v>
      </c>
      <c r="C2175" s="1086"/>
      <c r="D2175" s="1081"/>
      <c r="E2175" s="1081"/>
      <c r="F2175" s="1081"/>
      <c r="G2175" s="1081"/>
      <c r="H2175" s="1081"/>
      <c r="I2175" s="1081"/>
      <c r="J2175" s="1081"/>
      <c r="K2175" s="1081"/>
      <c r="L2175" s="1081"/>
      <c r="M2175" s="1081"/>
      <c r="N2175" s="1081"/>
      <c r="O2175" s="1081"/>
      <c r="P2175" s="1081"/>
      <c r="Q2175" s="1081"/>
      <c r="R2175" s="1081"/>
      <c r="S2175" s="1198" t="s">
        <v>101</v>
      </c>
      <c r="T2175" s="1198"/>
      <c r="U2175" s="1198"/>
      <c r="V2175" s="1199"/>
    </row>
    <row r="2176" spans="1:22" ht="16" customHeight="1" thickBot="1">
      <c r="A2176" s="600"/>
      <c r="B2176" s="1200" t="s">
        <v>102</v>
      </c>
      <c r="C2176" s="1201"/>
      <c r="D2176" s="1202"/>
      <c r="E2176" s="1202"/>
      <c r="F2176" s="1202"/>
      <c r="G2176" s="1202"/>
      <c r="H2176" s="1202"/>
      <c r="I2176" s="1202"/>
      <c r="J2176" s="1202"/>
      <c r="K2176" s="1202"/>
      <c r="L2176" s="1202"/>
      <c r="M2176" s="1202"/>
      <c r="N2176" s="1202"/>
      <c r="O2176" s="1202"/>
      <c r="P2176" s="1202"/>
      <c r="Q2176" s="1202"/>
      <c r="R2176" s="1202"/>
      <c r="S2176" s="1203" t="s">
        <v>163</v>
      </c>
      <c r="T2176" s="1203"/>
      <c r="U2176" s="1203"/>
      <c r="V2176" s="1204"/>
    </row>
    <row r="2177" spans="1:22" ht="16" customHeight="1">
      <c r="A2177" s="597"/>
      <c r="B2177" s="1216" t="s">
        <v>47</v>
      </c>
      <c r="C2177" s="1217"/>
      <c r="D2177" s="1217"/>
      <c r="E2177" s="1217"/>
      <c r="F2177" s="1217"/>
      <c r="G2177" s="1217"/>
      <c r="H2177" s="1217"/>
      <c r="I2177" s="1217"/>
      <c r="J2177" s="1217"/>
      <c r="K2177" s="1217"/>
      <c r="L2177" s="1217"/>
      <c r="M2177" s="1217"/>
      <c r="N2177" s="1217"/>
      <c r="O2177" s="1217"/>
      <c r="P2177" s="1217"/>
      <c r="Q2177" s="1217"/>
      <c r="R2177" s="1217"/>
      <c r="S2177" s="1217"/>
      <c r="T2177" s="1217"/>
      <c r="U2177" s="1217"/>
      <c r="V2177" s="1218"/>
    </row>
    <row r="2178" spans="1:22" ht="16" customHeight="1">
      <c r="A2178" s="598"/>
      <c r="B2178" s="1219" t="str">
        <f>'statement of marks'!$A$1</f>
        <v>jk- ck- ek/;fed fo|ky; uohu] fuEckgsM+k</v>
      </c>
      <c r="C2178" s="1220"/>
      <c r="D2178" s="1220"/>
      <c r="E2178" s="1220"/>
      <c r="F2178" s="1220"/>
      <c r="G2178" s="1220"/>
      <c r="H2178" s="1220"/>
      <c r="I2178" s="1220"/>
      <c r="J2178" s="1220"/>
      <c r="K2178" s="1220"/>
      <c r="L2178" s="1220"/>
      <c r="M2178" s="1220"/>
      <c r="N2178" s="1220"/>
      <c r="O2178" s="1220"/>
      <c r="P2178" s="1220"/>
      <c r="Q2178" s="1220"/>
      <c r="R2178" s="1220"/>
      <c r="S2178" s="1220"/>
      <c r="T2178" s="1220"/>
      <c r="U2178" s="1220"/>
      <c r="V2178" s="1221"/>
    </row>
    <row r="2179" spans="1:22" ht="16" customHeight="1">
      <c r="A2179" s="598"/>
      <c r="B2179" s="1114" t="s">
        <v>467</v>
      </c>
      <c r="C2179" s="1115"/>
      <c r="D2179" s="1119" t="str">
        <f>'statement of marks'!$H$3</f>
        <v>2015-16</v>
      </c>
      <c r="E2179" s="1119"/>
      <c r="F2179" s="1119"/>
      <c r="G2179" s="1119"/>
      <c r="H2179" s="1119"/>
      <c r="I2179" s="1119"/>
      <c r="J2179" s="1119"/>
      <c r="K2179" s="1119"/>
      <c r="L2179" s="1119"/>
      <c r="M2179" s="1119"/>
      <c r="N2179" s="1119"/>
      <c r="O2179" s="1119"/>
      <c r="P2179" s="1119"/>
      <c r="Q2179" s="1119"/>
      <c r="R2179" s="1119"/>
      <c r="S2179" s="1119"/>
      <c r="T2179" s="1119"/>
      <c r="U2179" s="1119"/>
      <c r="V2179" s="1196"/>
    </row>
    <row r="2180" spans="1:22" ht="16" customHeight="1">
      <c r="A2180" s="598"/>
      <c r="B2180" s="1114" t="s">
        <v>218</v>
      </c>
      <c r="C2180" s="1115"/>
      <c r="D2180" s="1115" t="str">
        <f>IF('statement of marks'!J75="","",'statement of marks'!J75)</f>
        <v/>
      </c>
      <c r="E2180" s="1115"/>
      <c r="F2180" s="1115"/>
      <c r="G2180" s="1115"/>
      <c r="H2180" s="1115"/>
      <c r="I2180" s="1115"/>
      <c r="J2180" s="1115"/>
      <c r="K2180" s="1115"/>
      <c r="L2180" s="1115"/>
      <c r="M2180" s="1115"/>
      <c r="N2180" s="1115"/>
      <c r="O2180" s="1115"/>
      <c r="P2180" s="1115"/>
      <c r="Q2180" s="1115"/>
      <c r="R2180" s="1115"/>
      <c r="S2180" s="1115"/>
      <c r="T2180" s="1115"/>
      <c r="U2180" s="1115"/>
      <c r="V2180" s="1197"/>
    </row>
    <row r="2181" spans="1:22" ht="16" customHeight="1">
      <c r="A2181" s="598"/>
      <c r="B2181" s="1114" t="s">
        <v>219</v>
      </c>
      <c r="C2181" s="1115"/>
      <c r="D2181" s="1115" t="str">
        <f>IF('statement of marks'!K75="","",'statement of marks'!K75)</f>
        <v/>
      </c>
      <c r="E2181" s="1115"/>
      <c r="F2181" s="1115"/>
      <c r="G2181" s="1115"/>
      <c r="H2181" s="1115"/>
      <c r="I2181" s="1115"/>
      <c r="J2181" s="1115"/>
      <c r="K2181" s="1115"/>
      <c r="L2181" s="1115"/>
      <c r="M2181" s="1115"/>
      <c r="N2181" s="1115"/>
      <c r="O2181" s="1115"/>
      <c r="P2181" s="1115"/>
      <c r="Q2181" s="1115"/>
      <c r="R2181" s="1115"/>
      <c r="S2181" s="1115"/>
      <c r="T2181" s="1115"/>
      <c r="U2181" s="1115"/>
      <c r="V2181" s="1197"/>
    </row>
    <row r="2182" spans="1:22" ht="16" customHeight="1">
      <c r="A2182" s="598"/>
      <c r="B2182" s="1114" t="s">
        <v>220</v>
      </c>
      <c r="C2182" s="1115"/>
      <c r="D2182" s="1115" t="str">
        <f>IF('statement of marks'!L75="","",'statement of marks'!L75)</f>
        <v/>
      </c>
      <c r="E2182" s="1115"/>
      <c r="F2182" s="1115"/>
      <c r="G2182" s="1115"/>
      <c r="H2182" s="1115"/>
      <c r="I2182" s="1115"/>
      <c r="J2182" s="1115"/>
      <c r="K2182" s="1115"/>
      <c r="L2182" s="1115"/>
      <c r="M2182" s="1115"/>
      <c r="N2182" s="1115"/>
      <c r="O2182" s="1115"/>
      <c r="P2182" s="1115"/>
      <c r="Q2182" s="1115"/>
      <c r="R2182" s="1115"/>
      <c r="S2182" s="1115"/>
      <c r="T2182" s="1115"/>
      <c r="U2182" s="1115"/>
      <c r="V2182" s="1197"/>
    </row>
    <row r="2183" spans="1:22" ht="16" customHeight="1">
      <c r="A2183" s="598"/>
      <c r="B2183" s="1114" t="s">
        <v>221</v>
      </c>
      <c r="C2183" s="1115"/>
      <c r="D2183" s="1119" t="str">
        <f>'statement of marks'!$G$3</f>
        <v>6 A</v>
      </c>
      <c r="E2183" s="1119"/>
      <c r="F2183" s="1119"/>
      <c r="G2183" s="1115" t="s">
        <v>9</v>
      </c>
      <c r="H2183" s="1115"/>
      <c r="I2183" s="1115"/>
      <c r="J2183" s="1119" t="str">
        <f>IF('statement of marks'!D75="","",'statement of marks'!D75)</f>
        <v/>
      </c>
      <c r="K2183" s="1119"/>
      <c r="L2183" s="1119"/>
      <c r="M2183" s="1115" t="s">
        <v>222</v>
      </c>
      <c r="N2183" s="1115"/>
      <c r="O2183" s="1115"/>
      <c r="P2183" s="1119" t="str">
        <f>IF('statement of marks'!F75="","",'statement of marks'!F75)</f>
        <v/>
      </c>
      <c r="Q2183" s="1119"/>
      <c r="R2183" s="1119"/>
      <c r="S2183" s="1214" t="str">
        <f>IF('statement of marks'!$J$3="","",'statement of marks'!$J$3)</f>
        <v xml:space="preserve">fo|ky; dk Mk;l dksM+ </v>
      </c>
      <c r="T2183" s="1214"/>
      <c r="U2183" s="1214"/>
      <c r="V2183" s="1215"/>
    </row>
    <row r="2184" spans="1:22" ht="16" customHeight="1">
      <c r="A2184" s="598"/>
      <c r="B2184" s="601" t="s">
        <v>0</v>
      </c>
      <c r="C2184" s="602"/>
      <c r="D2184" s="1121" t="str">
        <f>IF('statement of marks'!H75="","",'statement of marks'!H75)</f>
        <v/>
      </c>
      <c r="E2184" s="1121"/>
      <c r="F2184" s="1121"/>
      <c r="G2184" s="1115" t="str">
        <f>IF('statement of marks'!I75="","",'statement of marks'!I75)</f>
        <v/>
      </c>
      <c r="H2184" s="1115"/>
      <c r="I2184" s="1115"/>
      <c r="J2184" s="1115"/>
      <c r="K2184" s="1115"/>
      <c r="L2184" s="1115"/>
      <c r="M2184" s="1115"/>
      <c r="N2184" s="1115"/>
      <c r="O2184" s="1115"/>
      <c r="P2184" s="1115"/>
      <c r="Q2184" s="1115"/>
      <c r="R2184" s="1115"/>
      <c r="S2184" s="1190" t="str">
        <f>IF('statement of marks'!$K$3="","",'statement of marks'!$K$3)</f>
        <v xml:space="preserve">08291009401   </v>
      </c>
      <c r="T2184" s="1190"/>
      <c r="U2184" s="1190"/>
      <c r="V2184" s="1191"/>
    </row>
    <row r="2185" spans="1:22" ht="16" customHeight="1">
      <c r="A2185" s="598"/>
      <c r="B2185" s="561" t="s">
        <v>28</v>
      </c>
      <c r="C2185" s="603" t="s">
        <v>97</v>
      </c>
      <c r="D2185" s="1081" t="s">
        <v>1</v>
      </c>
      <c r="E2185" s="1081"/>
      <c r="F2185" s="1081"/>
      <c r="G2185" s="1081" t="s">
        <v>21</v>
      </c>
      <c r="H2185" s="1081"/>
      <c r="I2185" s="1081"/>
      <c r="J2185" s="1081" t="s">
        <v>68</v>
      </c>
      <c r="K2185" s="1081"/>
      <c r="L2185" s="1081"/>
      <c r="M2185" s="1081" t="s">
        <v>98</v>
      </c>
      <c r="N2185" s="1081"/>
      <c r="O2185" s="1081"/>
      <c r="P2185" s="1192" t="s">
        <v>278</v>
      </c>
      <c r="Q2185" s="1193" t="s">
        <v>459</v>
      </c>
      <c r="R2185" s="1193"/>
      <c r="S2185" s="1193"/>
      <c r="T2185" s="1194" t="s">
        <v>458</v>
      </c>
      <c r="U2185" s="1194"/>
      <c r="V2185" s="1195"/>
    </row>
    <row r="2186" spans="1:22" ht="16" customHeight="1">
      <c r="A2186" s="598"/>
      <c r="B2186" s="561"/>
      <c r="C2186" s="603"/>
      <c r="D2186" s="596" t="s">
        <v>468</v>
      </c>
      <c r="E2186" s="596" t="s">
        <v>469</v>
      </c>
      <c r="F2186" s="604" t="s">
        <v>2</v>
      </c>
      <c r="G2186" s="596" t="s">
        <v>468</v>
      </c>
      <c r="H2186" s="596" t="s">
        <v>469</v>
      </c>
      <c r="I2186" s="604" t="s">
        <v>2</v>
      </c>
      <c r="J2186" s="596" t="s">
        <v>468</v>
      </c>
      <c r="K2186" s="596" t="s">
        <v>469</v>
      </c>
      <c r="L2186" s="604" t="s">
        <v>2</v>
      </c>
      <c r="M2186" s="596" t="s">
        <v>468</v>
      </c>
      <c r="N2186" s="596" t="s">
        <v>469</v>
      </c>
      <c r="O2186" s="604" t="s">
        <v>2</v>
      </c>
      <c r="P2186" s="1192"/>
      <c r="Q2186" s="596" t="s">
        <v>468</v>
      </c>
      <c r="R2186" s="596" t="s">
        <v>469</v>
      </c>
      <c r="S2186" s="608" t="s">
        <v>2</v>
      </c>
      <c r="T2186" s="618" t="s">
        <v>304</v>
      </c>
      <c r="U2186" s="619" t="s">
        <v>5</v>
      </c>
      <c r="V2186" s="620" t="s">
        <v>464</v>
      </c>
    </row>
    <row r="2187" spans="1:22" ht="16" customHeight="1">
      <c r="A2187" s="599"/>
      <c r="B2187" s="1178" t="s">
        <v>3</v>
      </c>
      <c r="C2187" s="1179"/>
      <c r="D2187" s="579">
        <f>IF('statement of marks'!M$6="","",'statement of marks'!M$6)</f>
        <v>5</v>
      </c>
      <c r="E2187" s="579">
        <f>IF('statement of marks'!N$6="","",'statement of marks'!N$6)</f>
        <v>5</v>
      </c>
      <c r="F2187" s="605">
        <f>IF('statement of marks'!O$6="","",'statement of marks'!O$6)</f>
        <v>10</v>
      </c>
      <c r="G2187" s="579">
        <f>IF('statement of marks'!P$6="","",'statement of marks'!P$6)</f>
        <v>5</v>
      </c>
      <c r="H2187" s="579">
        <f>IF('statement of marks'!Q$6="","",'statement of marks'!Q$6)</f>
        <v>5</v>
      </c>
      <c r="I2187" s="605">
        <f>IF('statement of marks'!R$6="","",'statement of marks'!R$6)</f>
        <v>10</v>
      </c>
      <c r="J2187" s="579">
        <f>IF('statement of marks'!S$6="","",'statement of marks'!S$6)</f>
        <v>5</v>
      </c>
      <c r="K2187" s="579">
        <f>IF('statement of marks'!T$6="","",'statement of marks'!T$6)</f>
        <v>5</v>
      </c>
      <c r="L2187" s="605">
        <f>IF('statement of marks'!U$6="","",'statement of marks'!U$6)</f>
        <v>10</v>
      </c>
      <c r="M2187" s="579">
        <f>IF('statement of marks'!W$6="","",'statement of marks'!W$6)</f>
        <v>50</v>
      </c>
      <c r="N2187" s="579">
        <f>IF('statement of marks'!X$6="","",'statement of marks'!X$6)</f>
        <v>20</v>
      </c>
      <c r="O2187" s="605">
        <f>IF('statement of marks'!Y$6="","",'statement of marks'!Y$6)</f>
        <v>70</v>
      </c>
      <c r="P2187" s="580">
        <f>IF('statement of marks'!Z$6="","",'statement of marks'!Z$6)</f>
        <v>100</v>
      </c>
      <c r="Q2187" s="579">
        <f>IF('statement of marks'!AA$6="","",'statement of marks'!AA$6)</f>
        <v>70</v>
      </c>
      <c r="R2187" s="579">
        <f>IF('statement of marks'!AB$6="","",'statement of marks'!AB$6)</f>
        <v>30</v>
      </c>
      <c r="S2187" s="605">
        <f>IF('statement of marks'!AC$6="","",'statement of marks'!AC$6)</f>
        <v>100</v>
      </c>
      <c r="T2187" s="615">
        <f>IF('statement of marks'!AD$6="","",'statement of marks'!AD$6)</f>
        <v>200</v>
      </c>
      <c r="U2187" s="615" t="str">
        <f>IF('statement of marks'!AE$6="","",'statement of marks'!AE$6)</f>
        <v/>
      </c>
      <c r="V2187" s="621" t="str">
        <f>IF('statement of marks'!AF$6="","",'statement of marks'!AF$6)</f>
        <v/>
      </c>
    </row>
    <row r="2188" spans="1:22" ht="16" customHeight="1">
      <c r="A2188" s="598"/>
      <c r="B2188" s="1114" t="str">
        <f>IF('statement of marks'!$M$3="","",'statement of marks'!$M$3)</f>
        <v>fgUnh</v>
      </c>
      <c r="C2188" s="1115"/>
      <c r="D2188" s="275" t="str">
        <f>IF('statement of marks'!M75="","",'statement of marks'!M75)</f>
        <v/>
      </c>
      <c r="E2188" s="275" t="str">
        <f>IF('statement of marks'!N75="","",'statement of marks'!N75)</f>
        <v/>
      </c>
      <c r="F2188" s="606" t="str">
        <f>IF('statement of marks'!O75="","",'statement of marks'!O75)</f>
        <v/>
      </c>
      <c r="G2188" s="275" t="str">
        <f>IF('statement of marks'!P75="","",'statement of marks'!P75)</f>
        <v/>
      </c>
      <c r="H2188" s="275" t="str">
        <f>IF('statement of marks'!Q75="","",'statement of marks'!Q75)</f>
        <v/>
      </c>
      <c r="I2188" s="606" t="str">
        <f>IF('statement of marks'!R75="","",'statement of marks'!R75)</f>
        <v/>
      </c>
      <c r="J2188" s="275" t="str">
        <f>IF('statement of marks'!S75="","",'statement of marks'!S75)</f>
        <v/>
      </c>
      <c r="K2188" s="275" t="str">
        <f>IF('statement of marks'!T75="","",'statement of marks'!T75)</f>
        <v/>
      </c>
      <c r="L2188" s="606" t="str">
        <f>IF('statement of marks'!U75="","",'statement of marks'!U75)</f>
        <v/>
      </c>
      <c r="M2188" s="275" t="str">
        <f>IF('statement of marks'!W75="","",'statement of marks'!W75)</f>
        <v/>
      </c>
      <c r="N2188" s="275" t="str">
        <f>IF('statement of marks'!X75="","",'statement of marks'!X75)</f>
        <v/>
      </c>
      <c r="O2188" s="606" t="str">
        <f>IF('statement of marks'!Y75="","",'statement of marks'!Y75)</f>
        <v/>
      </c>
      <c r="P2188" s="277" t="str">
        <f>IF('statement of marks'!Z75="","",'statement of marks'!Z75)</f>
        <v/>
      </c>
      <c r="Q2188" s="275" t="str">
        <f>IF('statement of marks'!AA75="","",'statement of marks'!AA75)</f>
        <v/>
      </c>
      <c r="R2188" s="275" t="str">
        <f>IF('statement of marks'!AB75="","",'statement of marks'!AB75)</f>
        <v/>
      </c>
      <c r="S2188" s="606" t="str">
        <f>IF('statement of marks'!AC75="","",'statement of marks'!AC75)</f>
        <v/>
      </c>
      <c r="T2188" s="578" t="str">
        <f>IF('statement of marks'!AD75="","",'statement of marks'!AD75)</f>
        <v/>
      </c>
      <c r="U2188" s="578" t="str">
        <f>IF('statement of marks'!AE75="","",'statement of marks'!AE75)</f>
        <v/>
      </c>
      <c r="V2188" s="612" t="str">
        <f>IF('statement of marks'!AF75="","",'statement of marks'!AF75)</f>
        <v/>
      </c>
    </row>
    <row r="2189" spans="1:22" ht="16" customHeight="1">
      <c r="A2189" s="598"/>
      <c r="B2189" s="1114" t="str">
        <f>IF('statement of marks'!$AI$3="","",'statement of marks'!$AI$3)</f>
        <v>vaxszth</v>
      </c>
      <c r="C2189" s="1115"/>
      <c r="D2189" s="275" t="str">
        <f>IF('statement of marks'!AI75="","",'statement of marks'!AI75)</f>
        <v/>
      </c>
      <c r="E2189" s="275" t="str">
        <f>IF('statement of marks'!AJ75="","",'statement of marks'!AJ75)</f>
        <v/>
      </c>
      <c r="F2189" s="606" t="str">
        <f>IF('statement of marks'!AK75="","",'statement of marks'!AK75)</f>
        <v/>
      </c>
      <c r="G2189" s="275" t="str">
        <f>IF('statement of marks'!AL75="","",'statement of marks'!AL75)</f>
        <v/>
      </c>
      <c r="H2189" s="275" t="str">
        <f>IF('statement of marks'!AM75="","",'statement of marks'!AM75)</f>
        <v/>
      </c>
      <c r="I2189" s="606" t="str">
        <f>IF('statement of marks'!AN75="","",'statement of marks'!AN75)</f>
        <v/>
      </c>
      <c r="J2189" s="275" t="str">
        <f>IF('statement of marks'!AO75="","",'statement of marks'!AO75)</f>
        <v/>
      </c>
      <c r="K2189" s="275" t="str">
        <f>IF('statement of marks'!AP75="","",'statement of marks'!AP75)</f>
        <v/>
      </c>
      <c r="L2189" s="606" t="str">
        <f>IF('statement of marks'!AQ75="","",'statement of marks'!AQ75)</f>
        <v/>
      </c>
      <c r="M2189" s="275" t="str">
        <f>IF('statement of marks'!AS75="","",'statement of marks'!AS75)</f>
        <v/>
      </c>
      <c r="N2189" s="275" t="str">
        <f>IF('statement of marks'!AT75="","",'statement of marks'!AT75)</f>
        <v/>
      </c>
      <c r="O2189" s="606" t="str">
        <f>IF('statement of marks'!AU75="","",'statement of marks'!AU75)</f>
        <v/>
      </c>
      <c r="P2189" s="277" t="str">
        <f>IF('statement of marks'!AV75="","",'statement of marks'!AV75)</f>
        <v/>
      </c>
      <c r="Q2189" s="275" t="str">
        <f>IF('statement of marks'!AW75="","",'statement of marks'!AW75)</f>
        <v/>
      </c>
      <c r="R2189" s="275" t="str">
        <f>IF('statement of marks'!AX75="","",'statement of marks'!AX75)</f>
        <v/>
      </c>
      <c r="S2189" s="606" t="str">
        <f>IF('statement of marks'!AY75="","",'statement of marks'!AY75)</f>
        <v/>
      </c>
      <c r="T2189" s="578" t="str">
        <f>IF('statement of marks'!AZ75="","",'statement of marks'!AZ75)</f>
        <v/>
      </c>
      <c r="U2189" s="578" t="str">
        <f>IF('statement of marks'!BA75="","",'statement of marks'!BA75)</f>
        <v/>
      </c>
      <c r="V2189" s="612" t="str">
        <f>IF('statement of marks'!BB75="","",'statement of marks'!BB75)</f>
        <v/>
      </c>
    </row>
    <row r="2190" spans="1:22" ht="16" customHeight="1">
      <c r="A2190" s="598"/>
      <c r="B2190" s="1114" t="str">
        <f>IF('statement of marks'!BE75="s","laLd`r",IF('statement of marks'!BE75="u","mnwZ",IF('statement of marks'!BE75="g","xqtjkrh",IF('statement of marks'!BE75="p","iatkch",IF('statement of marks'!BE75="sd","fla/kh","r`rh; Hkk""kk")))))</f>
        <v>r`rh; Hkk"kk</v>
      </c>
      <c r="C2190" s="1115"/>
      <c r="D2190" s="275" t="str">
        <f>IF('statement of marks'!BF75="","",'statement of marks'!BF75)</f>
        <v/>
      </c>
      <c r="E2190" s="275" t="str">
        <f>IF('statement of marks'!BG75="","",'statement of marks'!BG75)</f>
        <v/>
      </c>
      <c r="F2190" s="606" t="str">
        <f>IF('statement of marks'!BH75="","",'statement of marks'!BH75)</f>
        <v/>
      </c>
      <c r="G2190" s="275" t="str">
        <f>IF('statement of marks'!BI75="","",'statement of marks'!BI75)</f>
        <v/>
      </c>
      <c r="H2190" s="275" t="str">
        <f>IF('statement of marks'!BJ75="","",'statement of marks'!BJ75)</f>
        <v/>
      </c>
      <c r="I2190" s="606" t="str">
        <f>IF('statement of marks'!BK75="","",'statement of marks'!BK75)</f>
        <v/>
      </c>
      <c r="J2190" s="275" t="str">
        <f>IF('statement of marks'!BL75="","",'statement of marks'!BL75)</f>
        <v/>
      </c>
      <c r="K2190" s="275" t="str">
        <f>IF('statement of marks'!BM75="","",'statement of marks'!BM75)</f>
        <v/>
      </c>
      <c r="L2190" s="606" t="str">
        <f>IF('statement of marks'!BN75="","",'statement of marks'!BN75)</f>
        <v/>
      </c>
      <c r="M2190" s="275" t="str">
        <f>IF('statement of marks'!BP75="","",'statement of marks'!BP75)</f>
        <v/>
      </c>
      <c r="N2190" s="275" t="str">
        <f>IF('statement of marks'!BQ75="","",'statement of marks'!BQ75)</f>
        <v/>
      </c>
      <c r="O2190" s="606" t="str">
        <f>IF('statement of marks'!BR75="","",'statement of marks'!BR75)</f>
        <v/>
      </c>
      <c r="P2190" s="277" t="str">
        <f>IF('statement of marks'!BS75="","",'statement of marks'!BS75)</f>
        <v/>
      </c>
      <c r="Q2190" s="275" t="str">
        <f>IF('statement of marks'!BT75="","",'statement of marks'!BT75)</f>
        <v/>
      </c>
      <c r="R2190" s="275" t="str">
        <f>IF('statement of marks'!BU75="","",'statement of marks'!BU75)</f>
        <v/>
      </c>
      <c r="S2190" s="606" t="str">
        <f>IF('statement of marks'!BV75="","",'statement of marks'!BV75)</f>
        <v/>
      </c>
      <c r="T2190" s="578" t="str">
        <f>IF('statement of marks'!BW75="","",'statement of marks'!BW75)</f>
        <v/>
      </c>
      <c r="U2190" s="578" t="str">
        <f>IF('statement of marks'!BX75="","",'statement of marks'!BX75)</f>
        <v/>
      </c>
      <c r="V2190" s="612" t="str">
        <f>IF('statement of marks'!BY75="","",'statement of marks'!BY75)</f>
        <v/>
      </c>
    </row>
    <row r="2191" spans="1:22" ht="16" customHeight="1">
      <c r="A2191" s="598"/>
      <c r="B2191" s="1114" t="str">
        <f>IF('statement of marks'!$CB$3="","",'statement of marks'!$CB$3)</f>
        <v>xf.kr</v>
      </c>
      <c r="C2191" s="1115"/>
      <c r="D2191" s="275" t="str">
        <f>IF('statement of marks'!CB75="","",'statement of marks'!CB75)</f>
        <v/>
      </c>
      <c r="E2191" s="275" t="str">
        <f>IF('statement of marks'!CC75="","",'statement of marks'!CC75)</f>
        <v/>
      </c>
      <c r="F2191" s="606" t="str">
        <f>IF('statement of marks'!CD75="","",'statement of marks'!CD75)</f>
        <v/>
      </c>
      <c r="G2191" s="275" t="str">
        <f>IF('statement of marks'!CE75="","",'statement of marks'!CE75)</f>
        <v/>
      </c>
      <c r="H2191" s="275" t="str">
        <f>IF('statement of marks'!CF75="","",'statement of marks'!CF75)</f>
        <v/>
      </c>
      <c r="I2191" s="606" t="str">
        <f>IF('statement of marks'!CG75="","",'statement of marks'!CG75)</f>
        <v/>
      </c>
      <c r="J2191" s="275" t="str">
        <f>IF('statement of marks'!CH75="","",'statement of marks'!CH75)</f>
        <v/>
      </c>
      <c r="K2191" s="275" t="str">
        <f>IF('statement of marks'!CI75="","",'statement of marks'!CI75)</f>
        <v/>
      </c>
      <c r="L2191" s="606" t="str">
        <f>IF('statement of marks'!CJ75="","",'statement of marks'!CJ75)</f>
        <v/>
      </c>
      <c r="M2191" s="275" t="str">
        <f>IF('statement of marks'!CL75="","",'statement of marks'!CL75)</f>
        <v/>
      </c>
      <c r="N2191" s="275" t="str">
        <f>IF('statement of marks'!CM75="","",'statement of marks'!CM75)</f>
        <v/>
      </c>
      <c r="O2191" s="606" t="str">
        <f>IF('statement of marks'!CN75="","",'statement of marks'!CN75)</f>
        <v/>
      </c>
      <c r="P2191" s="277" t="str">
        <f>IF('statement of marks'!CO75="","",'statement of marks'!CO75)</f>
        <v/>
      </c>
      <c r="Q2191" s="275" t="str">
        <f>IF('statement of marks'!CP75="","",'statement of marks'!CP75)</f>
        <v/>
      </c>
      <c r="R2191" s="275" t="str">
        <f>IF('statement of marks'!CQ75="","",'statement of marks'!CQ75)</f>
        <v/>
      </c>
      <c r="S2191" s="606" t="str">
        <f>IF('statement of marks'!CR75="","",'statement of marks'!CR75)</f>
        <v/>
      </c>
      <c r="T2191" s="578" t="str">
        <f>IF('statement of marks'!CS75="","",'statement of marks'!CS75)</f>
        <v/>
      </c>
      <c r="U2191" s="578" t="str">
        <f>IF('statement of marks'!CT75="","",'statement of marks'!CT75)</f>
        <v/>
      </c>
      <c r="V2191" s="612" t="str">
        <f>IF('statement of marks'!CU75="","",'statement of marks'!CU75)</f>
        <v/>
      </c>
    </row>
    <row r="2192" spans="1:22" ht="16" customHeight="1">
      <c r="A2192" s="598"/>
      <c r="B2192" s="1114" t="str">
        <f>IF('statement of marks'!$CX$3="","",'statement of marks'!$CX$3)</f>
        <v>foKku</v>
      </c>
      <c r="C2192" s="1115"/>
      <c r="D2192" s="275" t="str">
        <f>IF('statement of marks'!CX75="","",'statement of marks'!CX75)</f>
        <v/>
      </c>
      <c r="E2192" s="275" t="str">
        <f>IF('statement of marks'!CY75="","",'statement of marks'!CY75)</f>
        <v/>
      </c>
      <c r="F2192" s="606" t="str">
        <f>IF('statement of marks'!CZ75="","",'statement of marks'!CZ75)</f>
        <v/>
      </c>
      <c r="G2192" s="275" t="str">
        <f>IF('statement of marks'!DA75="","",'statement of marks'!DA75)</f>
        <v/>
      </c>
      <c r="H2192" s="275" t="str">
        <f>IF('statement of marks'!DB75="","",'statement of marks'!DB75)</f>
        <v/>
      </c>
      <c r="I2192" s="606" t="str">
        <f>IF('statement of marks'!DC75="","",'statement of marks'!DC75)</f>
        <v/>
      </c>
      <c r="J2192" s="275" t="str">
        <f>IF('statement of marks'!DD75="","",'statement of marks'!DD75)</f>
        <v/>
      </c>
      <c r="K2192" s="275" t="str">
        <f>IF('statement of marks'!DE75="","",'statement of marks'!DE75)</f>
        <v/>
      </c>
      <c r="L2192" s="606" t="str">
        <f>IF('statement of marks'!DF75="","",'statement of marks'!DF75)</f>
        <v/>
      </c>
      <c r="M2192" s="275" t="str">
        <f>IF('statement of marks'!DH75="","",'statement of marks'!DH75)</f>
        <v/>
      </c>
      <c r="N2192" s="275" t="str">
        <f>IF('statement of marks'!DI75="","",'statement of marks'!DI75)</f>
        <v/>
      </c>
      <c r="O2192" s="606" t="str">
        <f>IF('statement of marks'!DJ75="","",'statement of marks'!DJ75)</f>
        <v/>
      </c>
      <c r="P2192" s="277" t="str">
        <f>IF('statement of marks'!DK75="","",'statement of marks'!DK75)</f>
        <v/>
      </c>
      <c r="Q2192" s="275" t="str">
        <f>IF('statement of marks'!DL75="","",'statement of marks'!DL75)</f>
        <v/>
      </c>
      <c r="R2192" s="275" t="str">
        <f>IF('statement of marks'!DM75="","",'statement of marks'!DM75)</f>
        <v/>
      </c>
      <c r="S2192" s="606" t="str">
        <f>IF('statement of marks'!DN75="","",'statement of marks'!DN75)</f>
        <v/>
      </c>
      <c r="T2192" s="578" t="str">
        <f>IF('statement of marks'!DO75="","",'statement of marks'!DO75)</f>
        <v/>
      </c>
      <c r="U2192" s="578" t="str">
        <f>IF('statement of marks'!DP75="","",'statement of marks'!DP75)</f>
        <v/>
      </c>
      <c r="V2192" s="612" t="str">
        <f>IF('statement of marks'!DQ75="","",'statement of marks'!DQ75)</f>
        <v/>
      </c>
    </row>
    <row r="2193" spans="1:22" ht="16" customHeight="1">
      <c r="A2193" s="598"/>
      <c r="B2193" s="1114" t="str">
        <f>IF('statement of marks'!$DT$3="","",'statement of marks'!$DT$3)</f>
        <v>lkekftd foKku</v>
      </c>
      <c r="C2193" s="1115"/>
      <c r="D2193" s="275" t="str">
        <f>IF('statement of marks'!DT75="","",'statement of marks'!DT75)</f>
        <v/>
      </c>
      <c r="E2193" s="275" t="str">
        <f>IF('statement of marks'!DU75="","",'statement of marks'!DU75)</f>
        <v/>
      </c>
      <c r="F2193" s="606" t="str">
        <f>IF('statement of marks'!DV75="","",'statement of marks'!DV75)</f>
        <v/>
      </c>
      <c r="G2193" s="275" t="str">
        <f>IF('statement of marks'!DW75="","",'statement of marks'!DW75)</f>
        <v/>
      </c>
      <c r="H2193" s="275" t="str">
        <f>IF('statement of marks'!DX75="","",'statement of marks'!DX75)</f>
        <v/>
      </c>
      <c r="I2193" s="606" t="str">
        <f>IF('statement of marks'!DY75="","",'statement of marks'!DY75)</f>
        <v/>
      </c>
      <c r="J2193" s="275" t="str">
        <f>IF('statement of marks'!DZ75="","",'statement of marks'!DZ75)</f>
        <v/>
      </c>
      <c r="K2193" s="275" t="str">
        <f>IF('statement of marks'!EA75="","",'statement of marks'!EA75)</f>
        <v/>
      </c>
      <c r="L2193" s="606" t="str">
        <f>IF('statement of marks'!EB75="","",'statement of marks'!EB75)</f>
        <v/>
      </c>
      <c r="M2193" s="275" t="str">
        <f>IF('statement of marks'!ED75="","",'statement of marks'!ED75)</f>
        <v/>
      </c>
      <c r="N2193" s="275" t="str">
        <f>IF('statement of marks'!EE75="","",'statement of marks'!EE75)</f>
        <v/>
      </c>
      <c r="O2193" s="606" t="str">
        <f>IF('statement of marks'!EF75="","",'statement of marks'!EF75)</f>
        <v/>
      </c>
      <c r="P2193" s="277" t="str">
        <f>IF('statement of marks'!EG75="","",'statement of marks'!EG75)</f>
        <v/>
      </c>
      <c r="Q2193" s="275" t="str">
        <f>IF('statement of marks'!EH75="","",'statement of marks'!EH75)</f>
        <v/>
      </c>
      <c r="R2193" s="275" t="str">
        <f>IF('statement of marks'!EI75="","",'statement of marks'!EI75)</f>
        <v/>
      </c>
      <c r="S2193" s="606" t="str">
        <f>IF('statement of marks'!EJ75="","",'statement of marks'!EJ75)</f>
        <v/>
      </c>
      <c r="T2193" s="578" t="str">
        <f>IF('statement of marks'!EK75="","",'statement of marks'!EK75)</f>
        <v/>
      </c>
      <c r="U2193" s="578" t="str">
        <f>IF('statement of marks'!EL75="","",'statement of marks'!EL75)</f>
        <v/>
      </c>
      <c r="V2193" s="612" t="str">
        <f>IF('statement of marks'!EM75="","",'statement of marks'!EM75)</f>
        <v/>
      </c>
    </row>
    <row r="2194" spans="1:22" ht="16" customHeight="1">
      <c r="A2194" s="598"/>
      <c r="B2194" s="1117" t="s">
        <v>271</v>
      </c>
      <c r="C2194" s="1118"/>
      <c r="D2194" s="1081" t="s">
        <v>1</v>
      </c>
      <c r="E2194" s="1081"/>
      <c r="F2194" s="1081"/>
      <c r="G2194" s="1081" t="s">
        <v>21</v>
      </c>
      <c r="H2194" s="1081"/>
      <c r="I2194" s="1081"/>
      <c r="J2194" s="1081" t="s">
        <v>272</v>
      </c>
      <c r="K2194" s="1081"/>
      <c r="L2194" s="1081"/>
      <c r="M2194" s="1081" t="s">
        <v>68</v>
      </c>
      <c r="N2194" s="1081"/>
      <c r="O2194" s="1081"/>
      <c r="P2194" s="1081" t="s">
        <v>463</v>
      </c>
      <c r="Q2194" s="1081"/>
      <c r="R2194" s="1081"/>
      <c r="S2194" s="609"/>
      <c r="T2194" s="1187" t="s">
        <v>458</v>
      </c>
      <c r="U2194" s="1188"/>
      <c r="V2194" s="1189"/>
    </row>
    <row r="2195" spans="1:22" ht="16" customHeight="1">
      <c r="A2195" s="599"/>
      <c r="B2195" s="1175" t="s">
        <v>3</v>
      </c>
      <c r="C2195" s="1176"/>
      <c r="D2195" s="1177">
        <f>IF('statement of marks'!EP$6="","",'statement of marks'!EP$6)</f>
        <v>20</v>
      </c>
      <c r="E2195" s="1177"/>
      <c r="F2195" s="1177"/>
      <c r="G2195" s="1177">
        <f>IF('statement of marks'!EQ$6="","",'statement of marks'!EQ$6)</f>
        <v>20</v>
      </c>
      <c r="H2195" s="1177"/>
      <c r="I2195" s="1177"/>
      <c r="J2195" s="1177">
        <f>IF('statement of marks'!ES$6="","",'statement of marks'!ES$6)</f>
        <v>20</v>
      </c>
      <c r="K2195" s="1177"/>
      <c r="L2195" s="1177"/>
      <c r="M2195" s="1177">
        <f>IF('statement of marks'!ER$6="","",'statement of marks'!ER$6)</f>
        <v>20</v>
      </c>
      <c r="N2195" s="1177"/>
      <c r="O2195" s="1177"/>
      <c r="P2195" s="1177">
        <f>IF('statement of marks'!ET$6="","",'statement of marks'!ET$6)</f>
        <v>20</v>
      </c>
      <c r="Q2195" s="1177"/>
      <c r="R2195" s="1177"/>
      <c r="S2195" s="610" t="str">
        <f>IF('statement of marks'!FE$6="","",'statement of marks'!EX$6)</f>
        <v/>
      </c>
      <c r="T2195" s="615">
        <f>IF('statement of marks'!EU$6="","",'statement of marks'!EU$6)</f>
        <v>100</v>
      </c>
      <c r="U2195" s="616" t="s">
        <v>5</v>
      </c>
      <c r="V2195" s="617" t="s">
        <v>464</v>
      </c>
    </row>
    <row r="2196" spans="1:22" ht="16" customHeight="1">
      <c r="A2196" s="598"/>
      <c r="B2196" s="1114" t="str">
        <f>IF('statement of marks'!$EP$3="","",'statement of marks'!$EP$3)</f>
        <v>dk;kZuqHko</v>
      </c>
      <c r="C2196" s="1115"/>
      <c r="D2196" s="1103" t="str">
        <f>IF('statement of marks'!EP75="","",'statement of marks'!EP75)</f>
        <v/>
      </c>
      <c r="E2196" s="1103"/>
      <c r="F2196" s="1103"/>
      <c r="G2196" s="1103" t="str">
        <f>IF('statement of marks'!EQ75="","",'statement of marks'!EQ75)</f>
        <v/>
      </c>
      <c r="H2196" s="1103"/>
      <c r="I2196" s="1103"/>
      <c r="J2196" s="1103" t="str">
        <f>IF('statement of marks'!ES75="","",'statement of marks'!ES75)</f>
        <v/>
      </c>
      <c r="K2196" s="1103"/>
      <c r="L2196" s="1103"/>
      <c r="M2196" s="1103" t="str">
        <f>IF('statement of marks'!ER75="","",'statement of marks'!ER75)</f>
        <v/>
      </c>
      <c r="N2196" s="1103"/>
      <c r="O2196" s="1103"/>
      <c r="P2196" s="1103" t="str">
        <f>IF('statement of marks'!ET75="","",'statement of marks'!ET75)</f>
        <v/>
      </c>
      <c r="Q2196" s="1103"/>
      <c r="R2196" s="1103"/>
      <c r="S2196" s="611"/>
      <c r="T2196" s="613" t="str">
        <f>IF('statement of marks'!EU75="","",'statement of marks'!EU75)</f>
        <v/>
      </c>
      <c r="U2196" s="613" t="str">
        <f>IF('statement of marks'!EV75="","",'statement of marks'!EV75)</f>
        <v/>
      </c>
      <c r="V2196" s="614" t="str">
        <f>IF('statement of marks'!EW75="","",'statement of marks'!EW75)</f>
        <v/>
      </c>
    </row>
    <row r="2197" spans="1:22" ht="16" customHeight="1">
      <c r="A2197" s="598"/>
      <c r="B2197" s="1112" t="str">
        <f>IF('statement of marks'!$EZ$3="","",'statement of marks'!$EZ$3)</f>
        <v>dyk f'k{kk</v>
      </c>
      <c r="C2197" s="1113"/>
      <c r="D2197" s="1103" t="str">
        <f>IF('statement of marks'!EZ75="","",'statement of marks'!EZ75)</f>
        <v/>
      </c>
      <c r="E2197" s="1103"/>
      <c r="F2197" s="1103"/>
      <c r="G2197" s="1103" t="str">
        <f>IF('statement of marks'!FA75="","",'statement of marks'!FA75)</f>
        <v/>
      </c>
      <c r="H2197" s="1103"/>
      <c r="I2197" s="1103"/>
      <c r="J2197" s="1103" t="str">
        <f>IF('statement of marks'!FC75="","",'statement of marks'!FC75)</f>
        <v/>
      </c>
      <c r="K2197" s="1103"/>
      <c r="L2197" s="1103"/>
      <c r="M2197" s="1103" t="str">
        <f>IF('statement of marks'!FB75="","",'statement of marks'!FB75)</f>
        <v/>
      </c>
      <c r="N2197" s="1103"/>
      <c r="O2197" s="1103"/>
      <c r="P2197" s="1103" t="str">
        <f>IF('statement of marks'!FD75="","",'statement of marks'!FD75)</f>
        <v/>
      </c>
      <c r="Q2197" s="1103"/>
      <c r="R2197" s="1103"/>
      <c r="S2197" s="611"/>
      <c r="T2197" s="613" t="str">
        <f>IF('statement of marks'!FE75="","",'statement of marks'!FE75)</f>
        <v/>
      </c>
      <c r="U2197" s="613" t="str">
        <f>IF('statement of marks'!FF75="","",'statement of marks'!FF75)</f>
        <v/>
      </c>
      <c r="V2197" s="614" t="str">
        <f>IF('statement of marks'!FG75="","",'statement of marks'!FG75)</f>
        <v/>
      </c>
    </row>
    <row r="2198" spans="1:22" ht="16" customHeight="1">
      <c r="A2198" s="598"/>
      <c r="B2198" s="1109" t="str">
        <f>IF('statement of marks'!$FJ$3="","",'statement of marks'!$FJ$3)</f>
        <v>LokLF; ,oe~ 'kkjhfjd f'k{kk</v>
      </c>
      <c r="C2198" s="1110"/>
      <c r="D2198" s="1103" t="str">
        <f>IF('statement of marks'!FJ75="","",'statement of marks'!FJ75)</f>
        <v/>
      </c>
      <c r="E2198" s="1103"/>
      <c r="F2198" s="1103"/>
      <c r="G2198" s="1103" t="str">
        <f>IF('statement of marks'!FK75="","",'statement of marks'!FK75)</f>
        <v/>
      </c>
      <c r="H2198" s="1103"/>
      <c r="I2198" s="1103"/>
      <c r="J2198" s="1103" t="str">
        <f>IF('statement of marks'!FM75="","",'statement of marks'!FM75)</f>
        <v/>
      </c>
      <c r="K2198" s="1103"/>
      <c r="L2198" s="1103"/>
      <c r="M2198" s="1103" t="str">
        <f>IF('statement of marks'!FL75="","",'statement of marks'!FL75)</f>
        <v/>
      </c>
      <c r="N2198" s="1103"/>
      <c r="O2198" s="1103"/>
      <c r="P2198" s="1103" t="str">
        <f>IF('statement of marks'!FN75="","",'statement of marks'!FN75)</f>
        <v/>
      </c>
      <c r="Q2198" s="1103"/>
      <c r="R2198" s="1103"/>
      <c r="S2198" s="611"/>
      <c r="T2198" s="613" t="str">
        <f>IF('statement of marks'!FO75="","",'statement of marks'!FO75)</f>
        <v/>
      </c>
      <c r="U2198" s="613" t="str">
        <f>IF('statement of marks'!FP75="","",'statement of marks'!FP75)</f>
        <v/>
      </c>
      <c r="V2198" s="614" t="str">
        <f>IF('statement of marks'!FQ75="","",'statement of marks'!FQ75)</f>
        <v/>
      </c>
    </row>
    <row r="2199" spans="1:22" ht="16" customHeight="1">
      <c r="A2199" s="598"/>
      <c r="B2199" s="1104" t="s">
        <v>273</v>
      </c>
      <c r="C2199" s="1105"/>
      <c r="D2199" s="1213" t="str">
        <f>details!$DZ$3</f>
        <v>vxLr rd</v>
      </c>
      <c r="E2199" s="1213"/>
      <c r="F2199" s="1213"/>
      <c r="G2199" s="1213" t="str">
        <f>details!$ED$3</f>
        <v>vDVwcj rd</v>
      </c>
      <c r="H2199" s="1213"/>
      <c r="I2199" s="1213"/>
      <c r="J2199" s="1213" t="str">
        <f>details!$EL$3</f>
        <v>Qjojh rd</v>
      </c>
      <c r="K2199" s="1213"/>
      <c r="L2199" s="1213"/>
      <c r="M2199" s="1213" t="str">
        <f>details!$EH$3</f>
        <v>fnlEcj rd</v>
      </c>
      <c r="N2199" s="1213"/>
      <c r="O2199" s="1213"/>
      <c r="P2199" s="1213" t="str">
        <f>details!$EP$3</f>
        <v>loZ ;ksx</v>
      </c>
      <c r="Q2199" s="1213"/>
      <c r="R2199" s="1213"/>
      <c r="S2199" s="1222" t="s">
        <v>475</v>
      </c>
      <c r="T2199" s="1223"/>
      <c r="U2199" s="1223"/>
      <c r="V2199" s="1224"/>
    </row>
    <row r="2200" spans="1:22" ht="16" customHeight="1">
      <c r="A2200" s="598"/>
      <c r="B2200" s="1100" t="s">
        <v>99</v>
      </c>
      <c r="C2200" s="1101"/>
      <c r="D2200" s="1102" t="str">
        <f>IF(details!EA75="","",details!EA75)</f>
        <v/>
      </c>
      <c r="E2200" s="1102"/>
      <c r="F2200" s="1102"/>
      <c r="G2200" s="1102" t="str">
        <f>IF(details!EE75="","",details!EE75)</f>
        <v/>
      </c>
      <c r="H2200" s="1102"/>
      <c r="I2200" s="1102"/>
      <c r="J2200" s="1102" t="str">
        <f>IF(details!EM75="","",details!EM75)</f>
        <v/>
      </c>
      <c r="K2200" s="1102"/>
      <c r="L2200" s="1102"/>
      <c r="M2200" s="1102" t="str">
        <f>IF(details!EI75="","",details!EI75)</f>
        <v/>
      </c>
      <c r="N2200" s="1102"/>
      <c r="O2200" s="1102"/>
      <c r="P2200" s="1102" t="str">
        <f>IF(details!EQ75="","",details!EQ75)</f>
        <v/>
      </c>
      <c r="Q2200" s="1102"/>
      <c r="R2200" s="1102"/>
      <c r="S2200" s="1225">
        <v>41757</v>
      </c>
      <c r="T2200" s="1226"/>
      <c r="U2200" s="1226"/>
      <c r="V2200" s="1227"/>
    </row>
    <row r="2201" spans="1:22" ht="16" customHeight="1">
      <c r="A2201" s="598"/>
      <c r="B2201" s="1094" t="s">
        <v>15</v>
      </c>
      <c r="C2201" s="1095"/>
      <c r="D2201" s="1096" t="str">
        <f>IF(details!DZ75="","",details!DZ75)</f>
        <v/>
      </c>
      <c r="E2201" s="1096"/>
      <c r="F2201" s="1096"/>
      <c r="G2201" s="1096" t="str">
        <f>IF(details!ED75="","",details!ED75)</f>
        <v/>
      </c>
      <c r="H2201" s="1096"/>
      <c r="I2201" s="1096"/>
      <c r="J2201" s="1096" t="str">
        <f>IF(details!EL75="","",details!EL75)</f>
        <v/>
      </c>
      <c r="K2201" s="1096"/>
      <c r="L2201" s="1096"/>
      <c r="M2201" s="1096" t="str">
        <f>IF(details!EH75="","",details!EH75)</f>
        <v/>
      </c>
      <c r="N2201" s="1096"/>
      <c r="O2201" s="1096"/>
      <c r="P2201" s="1096" t="str">
        <f>IF(details!EP75="","",details!EP75)</f>
        <v/>
      </c>
      <c r="Q2201" s="1096"/>
      <c r="R2201" s="1096"/>
      <c r="S2201" s="1228"/>
      <c r="T2201" s="1229"/>
      <c r="U2201" s="1229"/>
      <c r="V2201" s="1230"/>
    </row>
    <row r="2202" spans="1:22" ht="16" customHeight="1">
      <c r="A2202" s="1206"/>
      <c r="B2202" s="1207" t="s">
        <v>473</v>
      </c>
      <c r="C2202" s="1208"/>
      <c r="D2202" s="1209" t="s">
        <v>3</v>
      </c>
      <c r="E2202" s="1209"/>
      <c r="F2202" s="1209"/>
      <c r="G2202" s="1209" t="s">
        <v>389</v>
      </c>
      <c r="H2202" s="1209"/>
      <c r="I2202" s="1209"/>
      <c r="J2202" s="1209" t="s">
        <v>5</v>
      </c>
      <c r="K2202" s="1209"/>
      <c r="L2202" s="1209"/>
      <c r="M2202" s="1209" t="s">
        <v>465</v>
      </c>
      <c r="N2202" s="1209"/>
      <c r="O2202" s="1209"/>
      <c r="P2202" s="1210" t="s">
        <v>306</v>
      </c>
      <c r="Q2202" s="1210"/>
      <c r="R2202" s="1210"/>
      <c r="S2202" s="1209" t="s">
        <v>473</v>
      </c>
      <c r="T2202" s="1209"/>
      <c r="U2202" s="1209"/>
      <c r="V2202" s="1211"/>
    </row>
    <row r="2203" spans="1:22" ht="16" customHeight="1">
      <c r="A2203" s="1206"/>
      <c r="B2203" s="1207"/>
      <c r="C2203" s="1208"/>
      <c r="D2203" s="1212" t="str">
        <f>'statement of marks'!HE75</f>
        <v/>
      </c>
      <c r="E2203" s="1212"/>
      <c r="F2203" s="1212"/>
      <c r="G2203" s="1212" t="str">
        <f>'statement of marks'!HF75</f>
        <v/>
      </c>
      <c r="H2203" s="1212"/>
      <c r="I2203" s="1212"/>
      <c r="J2203" s="1212" t="str">
        <f>'statement of marks'!HG75</f>
        <v/>
      </c>
      <c r="K2203" s="1212"/>
      <c r="L2203" s="1212"/>
      <c r="M2203" s="1212" t="str">
        <f>'statement of marks'!HJ75</f>
        <v/>
      </c>
      <c r="N2203" s="1212"/>
      <c r="O2203" s="1212"/>
      <c r="P2203" s="1212" t="str">
        <f>'statement of marks'!HI75</f>
        <v/>
      </c>
      <c r="Q2203" s="1212"/>
      <c r="R2203" s="1212"/>
      <c r="S2203" s="1209" t="str">
        <f>'statement of marks'!HD75</f>
        <v/>
      </c>
      <c r="T2203" s="1209"/>
      <c r="U2203" s="1209"/>
      <c r="V2203" s="1211"/>
    </row>
    <row r="2204" spans="1:22" ht="16" customHeight="1">
      <c r="A2204" s="598"/>
      <c r="B2204" s="1089" t="s">
        <v>100</v>
      </c>
      <c r="C2204" s="1090"/>
      <c r="D2204" s="1081"/>
      <c r="E2204" s="1081"/>
      <c r="F2204" s="1081"/>
      <c r="G2204" s="1081"/>
      <c r="H2204" s="1081"/>
      <c r="I2204" s="1081"/>
      <c r="J2204" s="1081"/>
      <c r="K2204" s="1081"/>
      <c r="L2204" s="1081"/>
      <c r="M2204" s="1081"/>
      <c r="N2204" s="1081"/>
      <c r="O2204" s="1081"/>
      <c r="P2204" s="1081"/>
      <c r="Q2204" s="1081"/>
      <c r="R2204" s="1081"/>
      <c r="S2204" s="1081"/>
      <c r="T2204" s="1081"/>
      <c r="U2204" s="1081"/>
      <c r="V2204" s="1205"/>
    </row>
    <row r="2205" spans="1:22" ht="16" customHeight="1">
      <c r="A2205" s="598"/>
      <c r="B2205" s="1087" t="s">
        <v>80</v>
      </c>
      <c r="C2205" s="1088"/>
      <c r="D2205" s="1081"/>
      <c r="E2205" s="1081"/>
      <c r="F2205" s="1081"/>
      <c r="G2205" s="1081"/>
      <c r="H2205" s="1081"/>
      <c r="I2205" s="1081"/>
      <c r="J2205" s="1081"/>
      <c r="K2205" s="1081"/>
      <c r="L2205" s="1081"/>
      <c r="M2205" s="1081"/>
      <c r="N2205" s="1081"/>
      <c r="O2205" s="1081"/>
      <c r="P2205" s="1081"/>
      <c r="Q2205" s="1081"/>
      <c r="R2205" s="1081"/>
      <c r="S2205" s="1081"/>
      <c r="T2205" s="1081"/>
      <c r="U2205" s="1081"/>
      <c r="V2205" s="1205"/>
    </row>
    <row r="2206" spans="1:22" ht="16" customHeight="1">
      <c r="A2206" s="598"/>
      <c r="B2206" s="1089" t="s">
        <v>466</v>
      </c>
      <c r="C2206" s="1090"/>
      <c r="D2206" s="1081"/>
      <c r="E2206" s="1081"/>
      <c r="F2206" s="1081"/>
      <c r="G2206" s="1081"/>
      <c r="H2206" s="1081"/>
      <c r="I2206" s="1081"/>
      <c r="J2206" s="1081"/>
      <c r="K2206" s="1081"/>
      <c r="L2206" s="1081"/>
      <c r="M2206" s="1081"/>
      <c r="N2206" s="1081"/>
      <c r="O2206" s="1081"/>
      <c r="P2206" s="1081" t="s">
        <v>466</v>
      </c>
      <c r="Q2206" s="1081"/>
      <c r="R2206" s="1081"/>
      <c r="S2206" s="1081"/>
      <c r="T2206" s="1081"/>
      <c r="U2206" s="1081"/>
      <c r="V2206" s="1205"/>
    </row>
    <row r="2207" spans="1:22" ht="16" customHeight="1">
      <c r="A2207" s="598"/>
      <c r="B2207" s="1085" t="s">
        <v>101</v>
      </c>
      <c r="C2207" s="1086"/>
      <c r="D2207" s="1081"/>
      <c r="E2207" s="1081"/>
      <c r="F2207" s="1081"/>
      <c r="G2207" s="1081"/>
      <c r="H2207" s="1081"/>
      <c r="I2207" s="1081"/>
      <c r="J2207" s="1081"/>
      <c r="K2207" s="1081"/>
      <c r="L2207" s="1081"/>
      <c r="M2207" s="1081"/>
      <c r="N2207" s="1081"/>
      <c r="O2207" s="1081"/>
      <c r="P2207" s="1081"/>
      <c r="Q2207" s="1081"/>
      <c r="R2207" s="1081"/>
      <c r="S2207" s="1198" t="s">
        <v>101</v>
      </c>
      <c r="T2207" s="1198"/>
      <c r="U2207" s="1198"/>
      <c r="V2207" s="1199"/>
    </row>
    <row r="2208" spans="1:22" ht="16" customHeight="1" thickBot="1">
      <c r="A2208" s="600"/>
      <c r="B2208" s="1200" t="s">
        <v>102</v>
      </c>
      <c r="C2208" s="1201"/>
      <c r="D2208" s="1202"/>
      <c r="E2208" s="1202"/>
      <c r="F2208" s="1202"/>
      <c r="G2208" s="1202"/>
      <c r="H2208" s="1202"/>
      <c r="I2208" s="1202"/>
      <c r="J2208" s="1202"/>
      <c r="K2208" s="1202"/>
      <c r="L2208" s="1202"/>
      <c r="M2208" s="1202"/>
      <c r="N2208" s="1202"/>
      <c r="O2208" s="1202"/>
      <c r="P2208" s="1202"/>
      <c r="Q2208" s="1202"/>
      <c r="R2208" s="1202"/>
      <c r="S2208" s="1203" t="s">
        <v>163</v>
      </c>
      <c r="T2208" s="1203"/>
      <c r="U2208" s="1203"/>
      <c r="V2208" s="1204"/>
    </row>
    <row r="2209" spans="1:22" ht="16" customHeight="1">
      <c r="A2209" s="597"/>
      <c r="B2209" s="1216" t="s">
        <v>47</v>
      </c>
      <c r="C2209" s="1217"/>
      <c r="D2209" s="1217"/>
      <c r="E2209" s="1217"/>
      <c r="F2209" s="1217"/>
      <c r="G2209" s="1217"/>
      <c r="H2209" s="1217"/>
      <c r="I2209" s="1217"/>
      <c r="J2209" s="1217"/>
      <c r="K2209" s="1217"/>
      <c r="L2209" s="1217"/>
      <c r="M2209" s="1217"/>
      <c r="N2209" s="1217"/>
      <c r="O2209" s="1217"/>
      <c r="P2209" s="1217"/>
      <c r="Q2209" s="1217"/>
      <c r="R2209" s="1217"/>
      <c r="S2209" s="1217"/>
      <c r="T2209" s="1217"/>
      <c r="U2209" s="1217"/>
      <c r="V2209" s="1218"/>
    </row>
    <row r="2210" spans="1:22" ht="16" customHeight="1">
      <c r="A2210" s="598"/>
      <c r="B2210" s="1219" t="str">
        <f>'statement of marks'!$A$1</f>
        <v>jk- ck- ek/;fed fo|ky; uohu] fuEckgsM+k</v>
      </c>
      <c r="C2210" s="1220"/>
      <c r="D2210" s="1220"/>
      <c r="E2210" s="1220"/>
      <c r="F2210" s="1220"/>
      <c r="G2210" s="1220"/>
      <c r="H2210" s="1220"/>
      <c r="I2210" s="1220"/>
      <c r="J2210" s="1220"/>
      <c r="K2210" s="1220"/>
      <c r="L2210" s="1220"/>
      <c r="M2210" s="1220"/>
      <c r="N2210" s="1220"/>
      <c r="O2210" s="1220"/>
      <c r="P2210" s="1220"/>
      <c r="Q2210" s="1220"/>
      <c r="R2210" s="1220"/>
      <c r="S2210" s="1220"/>
      <c r="T2210" s="1220"/>
      <c r="U2210" s="1220"/>
      <c r="V2210" s="1221"/>
    </row>
    <row r="2211" spans="1:22" ht="16" customHeight="1">
      <c r="A2211" s="598"/>
      <c r="B2211" s="1114" t="s">
        <v>467</v>
      </c>
      <c r="C2211" s="1115"/>
      <c r="D2211" s="1119" t="str">
        <f>'statement of marks'!$H$3</f>
        <v>2015-16</v>
      </c>
      <c r="E2211" s="1119"/>
      <c r="F2211" s="1119"/>
      <c r="G2211" s="1119"/>
      <c r="H2211" s="1119"/>
      <c r="I2211" s="1119"/>
      <c r="J2211" s="1119"/>
      <c r="K2211" s="1119"/>
      <c r="L2211" s="1119"/>
      <c r="M2211" s="1119"/>
      <c r="N2211" s="1119"/>
      <c r="O2211" s="1119"/>
      <c r="P2211" s="1119"/>
      <c r="Q2211" s="1119"/>
      <c r="R2211" s="1119"/>
      <c r="S2211" s="1119"/>
      <c r="T2211" s="1119"/>
      <c r="U2211" s="1119"/>
      <c r="V2211" s="1196"/>
    </row>
    <row r="2212" spans="1:22" ht="16" customHeight="1">
      <c r="A2212" s="598"/>
      <c r="B2212" s="1114" t="s">
        <v>218</v>
      </c>
      <c r="C2212" s="1115"/>
      <c r="D2212" s="1115" t="str">
        <f>IF('statement of marks'!J76="","",'statement of marks'!J76)</f>
        <v/>
      </c>
      <c r="E2212" s="1115"/>
      <c r="F2212" s="1115"/>
      <c r="G2212" s="1115"/>
      <c r="H2212" s="1115"/>
      <c r="I2212" s="1115"/>
      <c r="J2212" s="1115"/>
      <c r="K2212" s="1115"/>
      <c r="L2212" s="1115"/>
      <c r="M2212" s="1115"/>
      <c r="N2212" s="1115"/>
      <c r="O2212" s="1115"/>
      <c r="P2212" s="1115"/>
      <c r="Q2212" s="1115"/>
      <c r="R2212" s="1115"/>
      <c r="S2212" s="1115"/>
      <c r="T2212" s="1115"/>
      <c r="U2212" s="1115"/>
      <c r="V2212" s="1197"/>
    </row>
    <row r="2213" spans="1:22" ht="16" customHeight="1">
      <c r="A2213" s="598"/>
      <c r="B2213" s="1114" t="s">
        <v>219</v>
      </c>
      <c r="C2213" s="1115"/>
      <c r="D2213" s="1115" t="str">
        <f>IF('statement of marks'!K76="","",'statement of marks'!K76)</f>
        <v/>
      </c>
      <c r="E2213" s="1115"/>
      <c r="F2213" s="1115"/>
      <c r="G2213" s="1115"/>
      <c r="H2213" s="1115"/>
      <c r="I2213" s="1115"/>
      <c r="J2213" s="1115"/>
      <c r="K2213" s="1115"/>
      <c r="L2213" s="1115"/>
      <c r="M2213" s="1115"/>
      <c r="N2213" s="1115"/>
      <c r="O2213" s="1115"/>
      <c r="P2213" s="1115"/>
      <c r="Q2213" s="1115"/>
      <c r="R2213" s="1115"/>
      <c r="S2213" s="1115"/>
      <c r="T2213" s="1115"/>
      <c r="U2213" s="1115"/>
      <c r="V2213" s="1197"/>
    </row>
    <row r="2214" spans="1:22" ht="16" customHeight="1">
      <c r="A2214" s="598"/>
      <c r="B2214" s="1114" t="s">
        <v>220</v>
      </c>
      <c r="C2214" s="1115"/>
      <c r="D2214" s="1115" t="str">
        <f>IF('statement of marks'!L76="","",'statement of marks'!L76)</f>
        <v/>
      </c>
      <c r="E2214" s="1115"/>
      <c r="F2214" s="1115"/>
      <c r="G2214" s="1115"/>
      <c r="H2214" s="1115"/>
      <c r="I2214" s="1115"/>
      <c r="J2214" s="1115"/>
      <c r="K2214" s="1115"/>
      <c r="L2214" s="1115"/>
      <c r="M2214" s="1115"/>
      <c r="N2214" s="1115"/>
      <c r="O2214" s="1115"/>
      <c r="P2214" s="1115"/>
      <c r="Q2214" s="1115"/>
      <c r="R2214" s="1115"/>
      <c r="S2214" s="1115"/>
      <c r="T2214" s="1115"/>
      <c r="U2214" s="1115"/>
      <c r="V2214" s="1197"/>
    </row>
    <row r="2215" spans="1:22" ht="16" customHeight="1">
      <c r="A2215" s="598"/>
      <c r="B2215" s="1114" t="s">
        <v>221</v>
      </c>
      <c r="C2215" s="1115"/>
      <c r="D2215" s="1119" t="str">
        <f>'statement of marks'!$G$3</f>
        <v>6 A</v>
      </c>
      <c r="E2215" s="1119"/>
      <c r="F2215" s="1119"/>
      <c r="G2215" s="1115" t="s">
        <v>9</v>
      </c>
      <c r="H2215" s="1115"/>
      <c r="I2215" s="1115"/>
      <c r="J2215" s="1119" t="str">
        <f>IF('statement of marks'!D76="","",'statement of marks'!D76)</f>
        <v/>
      </c>
      <c r="K2215" s="1119"/>
      <c r="L2215" s="1119"/>
      <c r="M2215" s="1115" t="s">
        <v>222</v>
      </c>
      <c r="N2215" s="1115"/>
      <c r="O2215" s="1115"/>
      <c r="P2215" s="1119" t="str">
        <f>IF('statement of marks'!F76="","",'statement of marks'!F76)</f>
        <v/>
      </c>
      <c r="Q2215" s="1119"/>
      <c r="R2215" s="1119"/>
      <c r="S2215" s="1214" t="str">
        <f>IF('statement of marks'!$J$3="","",'statement of marks'!$J$3)</f>
        <v xml:space="preserve">fo|ky; dk Mk;l dksM+ </v>
      </c>
      <c r="T2215" s="1214"/>
      <c r="U2215" s="1214"/>
      <c r="V2215" s="1215"/>
    </row>
    <row r="2216" spans="1:22" ht="16" customHeight="1">
      <c r="A2216" s="598"/>
      <c r="B2216" s="601" t="s">
        <v>0</v>
      </c>
      <c r="C2216" s="602"/>
      <c r="D2216" s="1121" t="str">
        <f>IF('statement of marks'!H76="","",'statement of marks'!H76)</f>
        <v/>
      </c>
      <c r="E2216" s="1121"/>
      <c r="F2216" s="1121"/>
      <c r="G2216" s="1115" t="str">
        <f>IF('statement of marks'!I76="","",'statement of marks'!I76)</f>
        <v/>
      </c>
      <c r="H2216" s="1115"/>
      <c r="I2216" s="1115"/>
      <c r="J2216" s="1115"/>
      <c r="K2216" s="1115"/>
      <c r="L2216" s="1115"/>
      <c r="M2216" s="1115"/>
      <c r="N2216" s="1115"/>
      <c r="O2216" s="1115"/>
      <c r="P2216" s="1115"/>
      <c r="Q2216" s="1115"/>
      <c r="R2216" s="1115"/>
      <c r="S2216" s="1190" t="str">
        <f>IF('statement of marks'!$K$3="","",'statement of marks'!$K$3)</f>
        <v xml:space="preserve">08291009401   </v>
      </c>
      <c r="T2216" s="1190"/>
      <c r="U2216" s="1190"/>
      <c r="V2216" s="1191"/>
    </row>
    <row r="2217" spans="1:22" ht="16" customHeight="1">
      <c r="A2217" s="598"/>
      <c r="B2217" s="561" t="s">
        <v>28</v>
      </c>
      <c r="C2217" s="603" t="s">
        <v>97</v>
      </c>
      <c r="D2217" s="1081" t="s">
        <v>1</v>
      </c>
      <c r="E2217" s="1081"/>
      <c r="F2217" s="1081"/>
      <c r="G2217" s="1081" t="s">
        <v>21</v>
      </c>
      <c r="H2217" s="1081"/>
      <c r="I2217" s="1081"/>
      <c r="J2217" s="1081" t="s">
        <v>68</v>
      </c>
      <c r="K2217" s="1081"/>
      <c r="L2217" s="1081"/>
      <c r="M2217" s="1081" t="s">
        <v>98</v>
      </c>
      <c r="N2217" s="1081"/>
      <c r="O2217" s="1081"/>
      <c r="P2217" s="1192" t="s">
        <v>278</v>
      </c>
      <c r="Q2217" s="1193" t="s">
        <v>459</v>
      </c>
      <c r="R2217" s="1193"/>
      <c r="S2217" s="1193"/>
      <c r="T2217" s="1194" t="s">
        <v>458</v>
      </c>
      <c r="U2217" s="1194"/>
      <c r="V2217" s="1195"/>
    </row>
    <row r="2218" spans="1:22" ht="16" customHeight="1">
      <c r="A2218" s="598"/>
      <c r="B2218" s="561"/>
      <c r="C2218" s="603"/>
      <c r="D2218" s="596" t="s">
        <v>468</v>
      </c>
      <c r="E2218" s="596" t="s">
        <v>469</v>
      </c>
      <c r="F2218" s="604" t="s">
        <v>2</v>
      </c>
      <c r="G2218" s="596" t="s">
        <v>468</v>
      </c>
      <c r="H2218" s="596" t="s">
        <v>469</v>
      </c>
      <c r="I2218" s="604" t="s">
        <v>2</v>
      </c>
      <c r="J2218" s="596" t="s">
        <v>468</v>
      </c>
      <c r="K2218" s="596" t="s">
        <v>469</v>
      </c>
      <c r="L2218" s="604" t="s">
        <v>2</v>
      </c>
      <c r="M2218" s="596" t="s">
        <v>468</v>
      </c>
      <c r="N2218" s="596" t="s">
        <v>469</v>
      </c>
      <c r="O2218" s="604" t="s">
        <v>2</v>
      </c>
      <c r="P2218" s="1192"/>
      <c r="Q2218" s="596" t="s">
        <v>468</v>
      </c>
      <c r="R2218" s="596" t="s">
        <v>469</v>
      </c>
      <c r="S2218" s="608" t="s">
        <v>2</v>
      </c>
      <c r="T2218" s="618" t="s">
        <v>304</v>
      </c>
      <c r="U2218" s="619" t="s">
        <v>5</v>
      </c>
      <c r="V2218" s="620" t="s">
        <v>464</v>
      </c>
    </row>
    <row r="2219" spans="1:22" ht="16" customHeight="1">
      <c r="A2219" s="599"/>
      <c r="B2219" s="1178" t="s">
        <v>3</v>
      </c>
      <c r="C2219" s="1179"/>
      <c r="D2219" s="579">
        <f>IF('statement of marks'!M$6="","",'statement of marks'!M$6)</f>
        <v>5</v>
      </c>
      <c r="E2219" s="579">
        <f>IF('statement of marks'!N$6="","",'statement of marks'!N$6)</f>
        <v>5</v>
      </c>
      <c r="F2219" s="605">
        <f>IF('statement of marks'!O$6="","",'statement of marks'!O$6)</f>
        <v>10</v>
      </c>
      <c r="G2219" s="579">
        <f>IF('statement of marks'!P$6="","",'statement of marks'!P$6)</f>
        <v>5</v>
      </c>
      <c r="H2219" s="579">
        <f>IF('statement of marks'!Q$6="","",'statement of marks'!Q$6)</f>
        <v>5</v>
      </c>
      <c r="I2219" s="605">
        <f>IF('statement of marks'!R$6="","",'statement of marks'!R$6)</f>
        <v>10</v>
      </c>
      <c r="J2219" s="579">
        <f>IF('statement of marks'!S$6="","",'statement of marks'!S$6)</f>
        <v>5</v>
      </c>
      <c r="K2219" s="579">
        <f>IF('statement of marks'!T$6="","",'statement of marks'!T$6)</f>
        <v>5</v>
      </c>
      <c r="L2219" s="605">
        <f>IF('statement of marks'!U$6="","",'statement of marks'!U$6)</f>
        <v>10</v>
      </c>
      <c r="M2219" s="579">
        <f>IF('statement of marks'!W$6="","",'statement of marks'!W$6)</f>
        <v>50</v>
      </c>
      <c r="N2219" s="579">
        <f>IF('statement of marks'!X$6="","",'statement of marks'!X$6)</f>
        <v>20</v>
      </c>
      <c r="O2219" s="605">
        <f>IF('statement of marks'!Y$6="","",'statement of marks'!Y$6)</f>
        <v>70</v>
      </c>
      <c r="P2219" s="580">
        <f>IF('statement of marks'!Z$6="","",'statement of marks'!Z$6)</f>
        <v>100</v>
      </c>
      <c r="Q2219" s="579">
        <f>IF('statement of marks'!AA$6="","",'statement of marks'!AA$6)</f>
        <v>70</v>
      </c>
      <c r="R2219" s="579">
        <f>IF('statement of marks'!AB$6="","",'statement of marks'!AB$6)</f>
        <v>30</v>
      </c>
      <c r="S2219" s="605">
        <f>IF('statement of marks'!AC$6="","",'statement of marks'!AC$6)</f>
        <v>100</v>
      </c>
      <c r="T2219" s="615">
        <f>IF('statement of marks'!AD$6="","",'statement of marks'!AD$6)</f>
        <v>200</v>
      </c>
      <c r="U2219" s="615" t="str">
        <f>IF('statement of marks'!AE$6="","",'statement of marks'!AE$6)</f>
        <v/>
      </c>
      <c r="V2219" s="621" t="str">
        <f>IF('statement of marks'!AF$6="","",'statement of marks'!AF$6)</f>
        <v/>
      </c>
    </row>
    <row r="2220" spans="1:22" ht="16" customHeight="1">
      <c r="A2220" s="598"/>
      <c r="B2220" s="1114" t="str">
        <f>IF('statement of marks'!$M$3="","",'statement of marks'!$M$3)</f>
        <v>fgUnh</v>
      </c>
      <c r="C2220" s="1115"/>
      <c r="D2220" s="275" t="str">
        <f>IF('statement of marks'!M76="","",'statement of marks'!M76)</f>
        <v/>
      </c>
      <c r="E2220" s="275" t="str">
        <f>IF('statement of marks'!N76="","",'statement of marks'!N76)</f>
        <v/>
      </c>
      <c r="F2220" s="606" t="str">
        <f>IF('statement of marks'!O76="","",'statement of marks'!O76)</f>
        <v/>
      </c>
      <c r="G2220" s="275" t="str">
        <f>IF('statement of marks'!P76="","",'statement of marks'!P76)</f>
        <v/>
      </c>
      <c r="H2220" s="275" t="str">
        <f>IF('statement of marks'!Q76="","",'statement of marks'!Q76)</f>
        <v/>
      </c>
      <c r="I2220" s="606" t="str">
        <f>IF('statement of marks'!R76="","",'statement of marks'!R76)</f>
        <v/>
      </c>
      <c r="J2220" s="275" t="str">
        <f>IF('statement of marks'!S76="","",'statement of marks'!S76)</f>
        <v/>
      </c>
      <c r="K2220" s="275" t="str">
        <f>IF('statement of marks'!T76="","",'statement of marks'!T76)</f>
        <v/>
      </c>
      <c r="L2220" s="606" t="str">
        <f>IF('statement of marks'!U76="","",'statement of marks'!U76)</f>
        <v/>
      </c>
      <c r="M2220" s="275" t="str">
        <f>IF('statement of marks'!W76="","",'statement of marks'!W76)</f>
        <v/>
      </c>
      <c r="N2220" s="275" t="str">
        <f>IF('statement of marks'!X76="","",'statement of marks'!X76)</f>
        <v/>
      </c>
      <c r="O2220" s="606" t="str">
        <f>IF('statement of marks'!Y76="","",'statement of marks'!Y76)</f>
        <v/>
      </c>
      <c r="P2220" s="277" t="str">
        <f>IF('statement of marks'!Z76="","",'statement of marks'!Z76)</f>
        <v/>
      </c>
      <c r="Q2220" s="275" t="str">
        <f>IF('statement of marks'!AA76="","",'statement of marks'!AA76)</f>
        <v/>
      </c>
      <c r="R2220" s="275" t="str">
        <f>IF('statement of marks'!AB76="","",'statement of marks'!AB76)</f>
        <v/>
      </c>
      <c r="S2220" s="606" t="str">
        <f>IF('statement of marks'!AC76="","",'statement of marks'!AC76)</f>
        <v/>
      </c>
      <c r="T2220" s="578" t="str">
        <f>IF('statement of marks'!AD76="","",'statement of marks'!AD76)</f>
        <v/>
      </c>
      <c r="U2220" s="578" t="str">
        <f>IF('statement of marks'!AE76="","",'statement of marks'!AE76)</f>
        <v/>
      </c>
      <c r="V2220" s="612" t="str">
        <f>IF('statement of marks'!AF76="","",'statement of marks'!AF76)</f>
        <v/>
      </c>
    </row>
    <row r="2221" spans="1:22" ht="16" customHeight="1">
      <c r="A2221" s="598"/>
      <c r="B2221" s="1114" t="str">
        <f>IF('statement of marks'!$AI$3="","",'statement of marks'!$AI$3)</f>
        <v>vaxszth</v>
      </c>
      <c r="C2221" s="1115"/>
      <c r="D2221" s="275" t="str">
        <f>IF('statement of marks'!AI76="","",'statement of marks'!AI76)</f>
        <v/>
      </c>
      <c r="E2221" s="275" t="str">
        <f>IF('statement of marks'!AJ76="","",'statement of marks'!AJ76)</f>
        <v/>
      </c>
      <c r="F2221" s="606" t="str">
        <f>IF('statement of marks'!AK76="","",'statement of marks'!AK76)</f>
        <v/>
      </c>
      <c r="G2221" s="275" t="str">
        <f>IF('statement of marks'!AL76="","",'statement of marks'!AL76)</f>
        <v/>
      </c>
      <c r="H2221" s="275" t="str">
        <f>IF('statement of marks'!AM76="","",'statement of marks'!AM76)</f>
        <v/>
      </c>
      <c r="I2221" s="606" t="str">
        <f>IF('statement of marks'!AN76="","",'statement of marks'!AN76)</f>
        <v/>
      </c>
      <c r="J2221" s="275" t="str">
        <f>IF('statement of marks'!AO76="","",'statement of marks'!AO76)</f>
        <v/>
      </c>
      <c r="K2221" s="275" t="str">
        <f>IF('statement of marks'!AP76="","",'statement of marks'!AP76)</f>
        <v/>
      </c>
      <c r="L2221" s="606" t="str">
        <f>IF('statement of marks'!AQ76="","",'statement of marks'!AQ76)</f>
        <v/>
      </c>
      <c r="M2221" s="275" t="str">
        <f>IF('statement of marks'!AS76="","",'statement of marks'!AS76)</f>
        <v/>
      </c>
      <c r="N2221" s="275" t="str">
        <f>IF('statement of marks'!AT76="","",'statement of marks'!AT76)</f>
        <v/>
      </c>
      <c r="O2221" s="606" t="str">
        <f>IF('statement of marks'!AU76="","",'statement of marks'!AU76)</f>
        <v/>
      </c>
      <c r="P2221" s="277" t="str">
        <f>IF('statement of marks'!AV76="","",'statement of marks'!AV76)</f>
        <v/>
      </c>
      <c r="Q2221" s="275" t="str">
        <f>IF('statement of marks'!AW76="","",'statement of marks'!AW76)</f>
        <v/>
      </c>
      <c r="R2221" s="275" t="str">
        <f>IF('statement of marks'!AX76="","",'statement of marks'!AX76)</f>
        <v/>
      </c>
      <c r="S2221" s="606" t="str">
        <f>IF('statement of marks'!AY76="","",'statement of marks'!AY76)</f>
        <v/>
      </c>
      <c r="T2221" s="578" t="str">
        <f>IF('statement of marks'!AZ76="","",'statement of marks'!AZ76)</f>
        <v/>
      </c>
      <c r="U2221" s="578" t="str">
        <f>IF('statement of marks'!BA76="","",'statement of marks'!BA76)</f>
        <v/>
      </c>
      <c r="V2221" s="612" t="str">
        <f>IF('statement of marks'!BB76="","",'statement of marks'!BB76)</f>
        <v/>
      </c>
    </row>
    <row r="2222" spans="1:22" ht="16" customHeight="1">
      <c r="A2222" s="598"/>
      <c r="B2222" s="1114" t="str">
        <f>IF('statement of marks'!BE76="s","laLd`r",IF('statement of marks'!BE76="u","mnwZ",IF('statement of marks'!BE76="g","xqtjkrh",IF('statement of marks'!BE76="p","iatkch",IF('statement of marks'!BE76="sd","fla/kh","r`rh; Hkk""kk")))))</f>
        <v>r`rh; Hkk"kk</v>
      </c>
      <c r="C2222" s="1115"/>
      <c r="D2222" s="275" t="str">
        <f>IF('statement of marks'!BF76="","",'statement of marks'!BF76)</f>
        <v/>
      </c>
      <c r="E2222" s="275" t="str">
        <f>IF('statement of marks'!BG76="","",'statement of marks'!BG76)</f>
        <v/>
      </c>
      <c r="F2222" s="606" t="str">
        <f>IF('statement of marks'!BH76="","",'statement of marks'!BH76)</f>
        <v/>
      </c>
      <c r="G2222" s="275" t="str">
        <f>IF('statement of marks'!BI76="","",'statement of marks'!BI76)</f>
        <v/>
      </c>
      <c r="H2222" s="275" t="str">
        <f>IF('statement of marks'!BJ76="","",'statement of marks'!BJ76)</f>
        <v/>
      </c>
      <c r="I2222" s="606" t="str">
        <f>IF('statement of marks'!BK76="","",'statement of marks'!BK76)</f>
        <v/>
      </c>
      <c r="J2222" s="275" t="str">
        <f>IF('statement of marks'!BL76="","",'statement of marks'!BL76)</f>
        <v/>
      </c>
      <c r="K2222" s="275" t="str">
        <f>IF('statement of marks'!BM76="","",'statement of marks'!BM76)</f>
        <v/>
      </c>
      <c r="L2222" s="606" t="str">
        <f>IF('statement of marks'!BN76="","",'statement of marks'!BN76)</f>
        <v/>
      </c>
      <c r="M2222" s="275" t="str">
        <f>IF('statement of marks'!BP76="","",'statement of marks'!BP76)</f>
        <v/>
      </c>
      <c r="N2222" s="275" t="str">
        <f>IF('statement of marks'!BQ76="","",'statement of marks'!BQ76)</f>
        <v/>
      </c>
      <c r="O2222" s="606" t="str">
        <f>IF('statement of marks'!BR76="","",'statement of marks'!BR76)</f>
        <v/>
      </c>
      <c r="P2222" s="277" t="str">
        <f>IF('statement of marks'!BS76="","",'statement of marks'!BS76)</f>
        <v/>
      </c>
      <c r="Q2222" s="275" t="str">
        <f>IF('statement of marks'!BT76="","",'statement of marks'!BT76)</f>
        <v/>
      </c>
      <c r="R2222" s="275" t="str">
        <f>IF('statement of marks'!BU76="","",'statement of marks'!BU76)</f>
        <v/>
      </c>
      <c r="S2222" s="606" t="str">
        <f>IF('statement of marks'!BV76="","",'statement of marks'!BV76)</f>
        <v/>
      </c>
      <c r="T2222" s="578" t="str">
        <f>IF('statement of marks'!BW76="","",'statement of marks'!BW76)</f>
        <v/>
      </c>
      <c r="U2222" s="578" t="str">
        <f>IF('statement of marks'!BX76="","",'statement of marks'!BX76)</f>
        <v/>
      </c>
      <c r="V2222" s="612" t="str">
        <f>IF('statement of marks'!BY76="","",'statement of marks'!BY76)</f>
        <v/>
      </c>
    </row>
    <row r="2223" spans="1:22" ht="16" customHeight="1">
      <c r="A2223" s="598"/>
      <c r="B2223" s="1114" t="str">
        <f>IF('statement of marks'!$CB$3="","",'statement of marks'!$CB$3)</f>
        <v>xf.kr</v>
      </c>
      <c r="C2223" s="1115"/>
      <c r="D2223" s="275" t="str">
        <f>IF('statement of marks'!CB76="","",'statement of marks'!CB76)</f>
        <v/>
      </c>
      <c r="E2223" s="275" t="str">
        <f>IF('statement of marks'!CC76="","",'statement of marks'!CC76)</f>
        <v/>
      </c>
      <c r="F2223" s="606" t="str">
        <f>IF('statement of marks'!CD76="","",'statement of marks'!CD76)</f>
        <v/>
      </c>
      <c r="G2223" s="275" t="str">
        <f>IF('statement of marks'!CE76="","",'statement of marks'!CE76)</f>
        <v/>
      </c>
      <c r="H2223" s="275" t="str">
        <f>IF('statement of marks'!CF76="","",'statement of marks'!CF76)</f>
        <v/>
      </c>
      <c r="I2223" s="606" t="str">
        <f>IF('statement of marks'!CG76="","",'statement of marks'!CG76)</f>
        <v/>
      </c>
      <c r="J2223" s="275" t="str">
        <f>IF('statement of marks'!CH76="","",'statement of marks'!CH76)</f>
        <v/>
      </c>
      <c r="K2223" s="275" t="str">
        <f>IF('statement of marks'!CI76="","",'statement of marks'!CI76)</f>
        <v/>
      </c>
      <c r="L2223" s="606" t="str">
        <f>IF('statement of marks'!CJ76="","",'statement of marks'!CJ76)</f>
        <v/>
      </c>
      <c r="M2223" s="275" t="str">
        <f>IF('statement of marks'!CL76="","",'statement of marks'!CL76)</f>
        <v/>
      </c>
      <c r="N2223" s="275" t="str">
        <f>IF('statement of marks'!CM76="","",'statement of marks'!CM76)</f>
        <v/>
      </c>
      <c r="O2223" s="606" t="str">
        <f>IF('statement of marks'!CN76="","",'statement of marks'!CN76)</f>
        <v/>
      </c>
      <c r="P2223" s="277" t="str">
        <f>IF('statement of marks'!CO76="","",'statement of marks'!CO76)</f>
        <v/>
      </c>
      <c r="Q2223" s="275" t="str">
        <f>IF('statement of marks'!CP76="","",'statement of marks'!CP76)</f>
        <v/>
      </c>
      <c r="R2223" s="275" t="str">
        <f>IF('statement of marks'!CQ76="","",'statement of marks'!CQ76)</f>
        <v/>
      </c>
      <c r="S2223" s="606" t="str">
        <f>IF('statement of marks'!CR76="","",'statement of marks'!CR76)</f>
        <v/>
      </c>
      <c r="T2223" s="578" t="str">
        <f>IF('statement of marks'!CS76="","",'statement of marks'!CS76)</f>
        <v/>
      </c>
      <c r="U2223" s="578" t="str">
        <f>IF('statement of marks'!CT76="","",'statement of marks'!CT76)</f>
        <v/>
      </c>
      <c r="V2223" s="612" t="str">
        <f>IF('statement of marks'!CU76="","",'statement of marks'!CU76)</f>
        <v/>
      </c>
    </row>
    <row r="2224" spans="1:22" ht="16" customHeight="1">
      <c r="A2224" s="598"/>
      <c r="B2224" s="1114" t="str">
        <f>IF('statement of marks'!$CX$3="","",'statement of marks'!$CX$3)</f>
        <v>foKku</v>
      </c>
      <c r="C2224" s="1115"/>
      <c r="D2224" s="275" t="str">
        <f>IF('statement of marks'!CX76="","",'statement of marks'!CX76)</f>
        <v/>
      </c>
      <c r="E2224" s="275" t="str">
        <f>IF('statement of marks'!CY76="","",'statement of marks'!CY76)</f>
        <v/>
      </c>
      <c r="F2224" s="606" t="str">
        <f>IF('statement of marks'!CZ76="","",'statement of marks'!CZ76)</f>
        <v/>
      </c>
      <c r="G2224" s="275" t="str">
        <f>IF('statement of marks'!DA76="","",'statement of marks'!DA76)</f>
        <v/>
      </c>
      <c r="H2224" s="275" t="str">
        <f>IF('statement of marks'!DB76="","",'statement of marks'!DB76)</f>
        <v/>
      </c>
      <c r="I2224" s="606" t="str">
        <f>IF('statement of marks'!DC76="","",'statement of marks'!DC76)</f>
        <v/>
      </c>
      <c r="J2224" s="275" t="str">
        <f>IF('statement of marks'!DD76="","",'statement of marks'!DD76)</f>
        <v/>
      </c>
      <c r="K2224" s="275" t="str">
        <f>IF('statement of marks'!DE76="","",'statement of marks'!DE76)</f>
        <v/>
      </c>
      <c r="L2224" s="606" t="str">
        <f>IF('statement of marks'!DF76="","",'statement of marks'!DF76)</f>
        <v/>
      </c>
      <c r="M2224" s="275" t="str">
        <f>IF('statement of marks'!DH76="","",'statement of marks'!DH76)</f>
        <v/>
      </c>
      <c r="N2224" s="275" t="str">
        <f>IF('statement of marks'!DI76="","",'statement of marks'!DI76)</f>
        <v/>
      </c>
      <c r="O2224" s="606" t="str">
        <f>IF('statement of marks'!DJ76="","",'statement of marks'!DJ76)</f>
        <v/>
      </c>
      <c r="P2224" s="277" t="str">
        <f>IF('statement of marks'!DK76="","",'statement of marks'!DK76)</f>
        <v/>
      </c>
      <c r="Q2224" s="275" t="str">
        <f>IF('statement of marks'!DL76="","",'statement of marks'!DL76)</f>
        <v/>
      </c>
      <c r="R2224" s="275" t="str">
        <f>IF('statement of marks'!DM76="","",'statement of marks'!DM76)</f>
        <v/>
      </c>
      <c r="S2224" s="606" t="str">
        <f>IF('statement of marks'!DN76="","",'statement of marks'!DN76)</f>
        <v/>
      </c>
      <c r="T2224" s="578" t="str">
        <f>IF('statement of marks'!DO76="","",'statement of marks'!DO76)</f>
        <v/>
      </c>
      <c r="U2224" s="578" t="str">
        <f>IF('statement of marks'!DP76="","",'statement of marks'!DP76)</f>
        <v/>
      </c>
      <c r="V2224" s="612" t="str">
        <f>IF('statement of marks'!DQ76="","",'statement of marks'!DQ76)</f>
        <v/>
      </c>
    </row>
    <row r="2225" spans="1:22" ht="16" customHeight="1">
      <c r="A2225" s="598"/>
      <c r="B2225" s="1114" t="str">
        <f>IF('statement of marks'!$DT$3="","",'statement of marks'!$DT$3)</f>
        <v>lkekftd foKku</v>
      </c>
      <c r="C2225" s="1115"/>
      <c r="D2225" s="275" t="str">
        <f>IF('statement of marks'!DT76="","",'statement of marks'!DT76)</f>
        <v/>
      </c>
      <c r="E2225" s="275" t="str">
        <f>IF('statement of marks'!DU76="","",'statement of marks'!DU76)</f>
        <v/>
      </c>
      <c r="F2225" s="606" t="str">
        <f>IF('statement of marks'!DV76="","",'statement of marks'!DV76)</f>
        <v/>
      </c>
      <c r="G2225" s="275" t="str">
        <f>IF('statement of marks'!DW76="","",'statement of marks'!DW76)</f>
        <v/>
      </c>
      <c r="H2225" s="275" t="str">
        <f>IF('statement of marks'!DX76="","",'statement of marks'!DX76)</f>
        <v/>
      </c>
      <c r="I2225" s="606" t="str">
        <f>IF('statement of marks'!DY76="","",'statement of marks'!DY76)</f>
        <v/>
      </c>
      <c r="J2225" s="275" t="str">
        <f>IF('statement of marks'!DZ76="","",'statement of marks'!DZ76)</f>
        <v/>
      </c>
      <c r="K2225" s="275" t="str">
        <f>IF('statement of marks'!EA76="","",'statement of marks'!EA76)</f>
        <v/>
      </c>
      <c r="L2225" s="606" t="str">
        <f>IF('statement of marks'!EB76="","",'statement of marks'!EB76)</f>
        <v/>
      </c>
      <c r="M2225" s="275" t="str">
        <f>IF('statement of marks'!ED76="","",'statement of marks'!ED76)</f>
        <v/>
      </c>
      <c r="N2225" s="275" t="str">
        <f>IF('statement of marks'!EE76="","",'statement of marks'!EE76)</f>
        <v/>
      </c>
      <c r="O2225" s="606" t="str">
        <f>IF('statement of marks'!EF76="","",'statement of marks'!EF76)</f>
        <v/>
      </c>
      <c r="P2225" s="277" t="str">
        <f>IF('statement of marks'!EG76="","",'statement of marks'!EG76)</f>
        <v/>
      </c>
      <c r="Q2225" s="275" t="str">
        <f>IF('statement of marks'!EH76="","",'statement of marks'!EH76)</f>
        <v/>
      </c>
      <c r="R2225" s="275" t="str">
        <f>IF('statement of marks'!EI76="","",'statement of marks'!EI76)</f>
        <v/>
      </c>
      <c r="S2225" s="606" t="str">
        <f>IF('statement of marks'!EJ76="","",'statement of marks'!EJ76)</f>
        <v/>
      </c>
      <c r="T2225" s="578" t="str">
        <f>IF('statement of marks'!EK76="","",'statement of marks'!EK76)</f>
        <v/>
      </c>
      <c r="U2225" s="578" t="str">
        <f>IF('statement of marks'!EL76="","",'statement of marks'!EL76)</f>
        <v/>
      </c>
      <c r="V2225" s="612" t="str">
        <f>IF('statement of marks'!EM76="","",'statement of marks'!EM76)</f>
        <v/>
      </c>
    </row>
    <row r="2226" spans="1:22" ht="16" customHeight="1">
      <c r="A2226" s="598"/>
      <c r="B2226" s="1117" t="s">
        <v>271</v>
      </c>
      <c r="C2226" s="1118"/>
      <c r="D2226" s="1081" t="s">
        <v>1</v>
      </c>
      <c r="E2226" s="1081"/>
      <c r="F2226" s="1081"/>
      <c r="G2226" s="1081" t="s">
        <v>21</v>
      </c>
      <c r="H2226" s="1081"/>
      <c r="I2226" s="1081"/>
      <c r="J2226" s="1081" t="s">
        <v>272</v>
      </c>
      <c r="K2226" s="1081"/>
      <c r="L2226" s="1081"/>
      <c r="M2226" s="1081" t="s">
        <v>68</v>
      </c>
      <c r="N2226" s="1081"/>
      <c r="O2226" s="1081"/>
      <c r="P2226" s="1081" t="s">
        <v>463</v>
      </c>
      <c r="Q2226" s="1081"/>
      <c r="R2226" s="1081"/>
      <c r="S2226" s="609"/>
      <c r="T2226" s="1187" t="s">
        <v>458</v>
      </c>
      <c r="U2226" s="1188"/>
      <c r="V2226" s="1189"/>
    </row>
    <row r="2227" spans="1:22" ht="16" customHeight="1">
      <c r="A2227" s="599"/>
      <c r="B2227" s="1175" t="s">
        <v>3</v>
      </c>
      <c r="C2227" s="1176"/>
      <c r="D2227" s="1177">
        <f>IF('statement of marks'!EP$6="","",'statement of marks'!EP$6)</f>
        <v>20</v>
      </c>
      <c r="E2227" s="1177"/>
      <c r="F2227" s="1177"/>
      <c r="G2227" s="1177">
        <f>IF('statement of marks'!EQ$6="","",'statement of marks'!EQ$6)</f>
        <v>20</v>
      </c>
      <c r="H2227" s="1177"/>
      <c r="I2227" s="1177"/>
      <c r="J2227" s="1177">
        <f>IF('statement of marks'!ES$6="","",'statement of marks'!ES$6)</f>
        <v>20</v>
      </c>
      <c r="K2227" s="1177"/>
      <c r="L2227" s="1177"/>
      <c r="M2227" s="1177">
        <f>IF('statement of marks'!ER$6="","",'statement of marks'!ER$6)</f>
        <v>20</v>
      </c>
      <c r="N2227" s="1177"/>
      <c r="O2227" s="1177"/>
      <c r="P2227" s="1177">
        <f>IF('statement of marks'!ET$6="","",'statement of marks'!ET$6)</f>
        <v>20</v>
      </c>
      <c r="Q2227" s="1177"/>
      <c r="R2227" s="1177"/>
      <c r="S2227" s="610" t="str">
        <f>IF('statement of marks'!FE$6="","",'statement of marks'!EX$6)</f>
        <v/>
      </c>
      <c r="T2227" s="615">
        <f>IF('statement of marks'!EU$6="","",'statement of marks'!EU$6)</f>
        <v>100</v>
      </c>
      <c r="U2227" s="616" t="s">
        <v>5</v>
      </c>
      <c r="V2227" s="617" t="s">
        <v>464</v>
      </c>
    </row>
    <row r="2228" spans="1:22" ht="16" customHeight="1">
      <c r="A2228" s="598"/>
      <c r="B2228" s="1114" t="str">
        <f>IF('statement of marks'!$EP$3="","",'statement of marks'!$EP$3)</f>
        <v>dk;kZuqHko</v>
      </c>
      <c r="C2228" s="1115"/>
      <c r="D2228" s="1103" t="str">
        <f>IF('statement of marks'!EP76="","",'statement of marks'!EP76)</f>
        <v/>
      </c>
      <c r="E2228" s="1103"/>
      <c r="F2228" s="1103"/>
      <c r="G2228" s="1103" t="str">
        <f>IF('statement of marks'!EQ76="","",'statement of marks'!EQ76)</f>
        <v/>
      </c>
      <c r="H2228" s="1103"/>
      <c r="I2228" s="1103"/>
      <c r="J2228" s="1103" t="str">
        <f>IF('statement of marks'!ES76="","",'statement of marks'!ES76)</f>
        <v/>
      </c>
      <c r="K2228" s="1103"/>
      <c r="L2228" s="1103"/>
      <c r="M2228" s="1103" t="str">
        <f>IF('statement of marks'!ER76="","",'statement of marks'!ER76)</f>
        <v/>
      </c>
      <c r="N2228" s="1103"/>
      <c r="O2228" s="1103"/>
      <c r="P2228" s="1103" t="str">
        <f>IF('statement of marks'!ET76="","",'statement of marks'!ET76)</f>
        <v/>
      </c>
      <c r="Q2228" s="1103"/>
      <c r="R2228" s="1103"/>
      <c r="S2228" s="611"/>
      <c r="T2228" s="613" t="str">
        <f>IF('statement of marks'!EU76="","",'statement of marks'!EU76)</f>
        <v/>
      </c>
      <c r="U2228" s="613" t="str">
        <f>IF('statement of marks'!EV76="","",'statement of marks'!EV76)</f>
        <v/>
      </c>
      <c r="V2228" s="614" t="str">
        <f>IF('statement of marks'!EW76="","",'statement of marks'!EW76)</f>
        <v/>
      </c>
    </row>
    <row r="2229" spans="1:22" ht="16" customHeight="1">
      <c r="A2229" s="598"/>
      <c r="B2229" s="1112" t="str">
        <f>IF('statement of marks'!$EZ$3="","",'statement of marks'!$EZ$3)</f>
        <v>dyk f'k{kk</v>
      </c>
      <c r="C2229" s="1113"/>
      <c r="D2229" s="1103" t="str">
        <f>IF('statement of marks'!EZ76="","",'statement of marks'!EZ76)</f>
        <v/>
      </c>
      <c r="E2229" s="1103"/>
      <c r="F2229" s="1103"/>
      <c r="G2229" s="1103" t="str">
        <f>IF('statement of marks'!FA76="","",'statement of marks'!FA76)</f>
        <v/>
      </c>
      <c r="H2229" s="1103"/>
      <c r="I2229" s="1103"/>
      <c r="J2229" s="1103" t="str">
        <f>IF('statement of marks'!FC76="","",'statement of marks'!FC76)</f>
        <v/>
      </c>
      <c r="K2229" s="1103"/>
      <c r="L2229" s="1103"/>
      <c r="M2229" s="1103" t="str">
        <f>IF('statement of marks'!FB76="","",'statement of marks'!FB76)</f>
        <v/>
      </c>
      <c r="N2229" s="1103"/>
      <c r="O2229" s="1103"/>
      <c r="P2229" s="1103" t="str">
        <f>IF('statement of marks'!FD76="","",'statement of marks'!FD76)</f>
        <v/>
      </c>
      <c r="Q2229" s="1103"/>
      <c r="R2229" s="1103"/>
      <c r="S2229" s="611"/>
      <c r="T2229" s="613" t="str">
        <f>IF('statement of marks'!FE76="","",'statement of marks'!FE76)</f>
        <v/>
      </c>
      <c r="U2229" s="613" t="str">
        <f>IF('statement of marks'!FF76="","",'statement of marks'!FF76)</f>
        <v/>
      </c>
      <c r="V2229" s="614" t="str">
        <f>IF('statement of marks'!FG76="","",'statement of marks'!FG76)</f>
        <v/>
      </c>
    </row>
    <row r="2230" spans="1:22" ht="16" customHeight="1">
      <c r="A2230" s="598"/>
      <c r="B2230" s="1109" t="str">
        <f>IF('statement of marks'!$FJ$3="","",'statement of marks'!$FJ$3)</f>
        <v>LokLF; ,oe~ 'kkjhfjd f'k{kk</v>
      </c>
      <c r="C2230" s="1110"/>
      <c r="D2230" s="1103" t="str">
        <f>IF('statement of marks'!FJ76="","",'statement of marks'!FJ76)</f>
        <v/>
      </c>
      <c r="E2230" s="1103"/>
      <c r="F2230" s="1103"/>
      <c r="G2230" s="1103" t="str">
        <f>IF('statement of marks'!FK76="","",'statement of marks'!FK76)</f>
        <v/>
      </c>
      <c r="H2230" s="1103"/>
      <c r="I2230" s="1103"/>
      <c r="J2230" s="1103" t="str">
        <f>IF('statement of marks'!FM76="","",'statement of marks'!FM76)</f>
        <v/>
      </c>
      <c r="K2230" s="1103"/>
      <c r="L2230" s="1103"/>
      <c r="M2230" s="1103" t="str">
        <f>IF('statement of marks'!FL76="","",'statement of marks'!FL76)</f>
        <v/>
      </c>
      <c r="N2230" s="1103"/>
      <c r="O2230" s="1103"/>
      <c r="P2230" s="1103" t="str">
        <f>IF('statement of marks'!FN76="","",'statement of marks'!FN76)</f>
        <v/>
      </c>
      <c r="Q2230" s="1103"/>
      <c r="R2230" s="1103"/>
      <c r="S2230" s="611"/>
      <c r="T2230" s="613" t="str">
        <f>IF('statement of marks'!FO76="","",'statement of marks'!FO76)</f>
        <v/>
      </c>
      <c r="U2230" s="613" t="str">
        <f>IF('statement of marks'!FP76="","",'statement of marks'!FP76)</f>
        <v/>
      </c>
      <c r="V2230" s="614" t="str">
        <f>IF('statement of marks'!FQ76="","",'statement of marks'!FQ76)</f>
        <v/>
      </c>
    </row>
    <row r="2231" spans="1:22" ht="16" customHeight="1">
      <c r="A2231" s="598"/>
      <c r="B2231" s="1104" t="s">
        <v>273</v>
      </c>
      <c r="C2231" s="1105"/>
      <c r="D2231" s="1213" t="str">
        <f>details!$DZ$3</f>
        <v>vxLr rd</v>
      </c>
      <c r="E2231" s="1213"/>
      <c r="F2231" s="1213"/>
      <c r="G2231" s="1213" t="str">
        <f>details!$ED$3</f>
        <v>vDVwcj rd</v>
      </c>
      <c r="H2231" s="1213"/>
      <c r="I2231" s="1213"/>
      <c r="J2231" s="1213" t="str">
        <f>details!$EL$3</f>
        <v>Qjojh rd</v>
      </c>
      <c r="K2231" s="1213"/>
      <c r="L2231" s="1213"/>
      <c r="M2231" s="1213" t="str">
        <f>details!$EH$3</f>
        <v>fnlEcj rd</v>
      </c>
      <c r="N2231" s="1213"/>
      <c r="O2231" s="1213"/>
      <c r="P2231" s="1213" t="str">
        <f>details!$EP$3</f>
        <v>loZ ;ksx</v>
      </c>
      <c r="Q2231" s="1213"/>
      <c r="R2231" s="1213"/>
      <c r="S2231" s="1106" t="s">
        <v>475</v>
      </c>
      <c r="T2231" s="1107"/>
      <c r="U2231" s="1107"/>
      <c r="V2231" s="1180"/>
    </row>
    <row r="2232" spans="1:22" ht="16" customHeight="1">
      <c r="A2232" s="598"/>
      <c r="B2232" s="1100" t="s">
        <v>99</v>
      </c>
      <c r="C2232" s="1101"/>
      <c r="D2232" s="1102" t="str">
        <f>IF(details!EA76="","",details!EA76)</f>
        <v/>
      </c>
      <c r="E2232" s="1102"/>
      <c r="F2232" s="1102"/>
      <c r="G2232" s="1102" t="str">
        <f>IF(details!EE76="","",details!EE76)</f>
        <v/>
      </c>
      <c r="H2232" s="1102"/>
      <c r="I2232" s="1102"/>
      <c r="J2232" s="1102" t="str">
        <f>IF(details!EM76="","",details!EM76)</f>
        <v/>
      </c>
      <c r="K2232" s="1102"/>
      <c r="L2232" s="1102"/>
      <c r="M2232" s="1102" t="str">
        <f>IF(details!EI76="","",details!EI76)</f>
        <v/>
      </c>
      <c r="N2232" s="1102"/>
      <c r="O2232" s="1102"/>
      <c r="P2232" s="1102" t="str">
        <f>IF(details!EQ76="","",details!EQ76)</f>
        <v/>
      </c>
      <c r="Q2232" s="1102"/>
      <c r="R2232" s="1102"/>
      <c r="S2232" s="1181">
        <f>'statement of marks'!$HG$108</f>
        <v>42460</v>
      </c>
      <c r="T2232" s="1182"/>
      <c r="U2232" s="1182"/>
      <c r="V2232" s="1183"/>
    </row>
    <row r="2233" spans="1:22" ht="16" customHeight="1">
      <c r="A2233" s="598"/>
      <c r="B2233" s="1094" t="s">
        <v>15</v>
      </c>
      <c r="C2233" s="1095"/>
      <c r="D2233" s="1096" t="str">
        <f>IF(details!DZ76="","",details!DZ76)</f>
        <v/>
      </c>
      <c r="E2233" s="1096"/>
      <c r="F2233" s="1096"/>
      <c r="G2233" s="1096" t="str">
        <f>IF(details!ED76="","",details!ED76)</f>
        <v/>
      </c>
      <c r="H2233" s="1096"/>
      <c r="I2233" s="1096"/>
      <c r="J2233" s="1096" t="str">
        <f>IF(details!EL76="","",details!EL76)</f>
        <v/>
      </c>
      <c r="K2233" s="1096"/>
      <c r="L2233" s="1096"/>
      <c r="M2233" s="1096" t="str">
        <f>IF(details!EH76="","",details!EH76)</f>
        <v/>
      </c>
      <c r="N2233" s="1096"/>
      <c r="O2233" s="1096"/>
      <c r="P2233" s="1096" t="str">
        <f>IF(details!EP76="","",details!EP76)</f>
        <v/>
      </c>
      <c r="Q2233" s="1096"/>
      <c r="R2233" s="1096"/>
      <c r="S2233" s="1184"/>
      <c r="T2233" s="1185"/>
      <c r="U2233" s="1185"/>
      <c r="V2233" s="1186"/>
    </row>
    <row r="2234" spans="1:22" ht="16" customHeight="1">
      <c r="A2234" s="1206"/>
      <c r="B2234" s="1207" t="s">
        <v>473</v>
      </c>
      <c r="C2234" s="1208"/>
      <c r="D2234" s="1209" t="s">
        <v>3</v>
      </c>
      <c r="E2234" s="1209"/>
      <c r="F2234" s="1209"/>
      <c r="G2234" s="1209" t="s">
        <v>389</v>
      </c>
      <c r="H2234" s="1209"/>
      <c r="I2234" s="1209"/>
      <c r="J2234" s="1209" t="s">
        <v>5</v>
      </c>
      <c r="K2234" s="1209"/>
      <c r="L2234" s="1209"/>
      <c r="M2234" s="1209" t="s">
        <v>465</v>
      </c>
      <c r="N2234" s="1209"/>
      <c r="O2234" s="1209"/>
      <c r="P2234" s="1210" t="s">
        <v>306</v>
      </c>
      <c r="Q2234" s="1210"/>
      <c r="R2234" s="1210"/>
      <c r="S2234" s="1209" t="s">
        <v>473</v>
      </c>
      <c r="T2234" s="1209"/>
      <c r="U2234" s="1209"/>
      <c r="V2234" s="1211"/>
    </row>
    <row r="2235" spans="1:22" ht="16" customHeight="1">
      <c r="A2235" s="1206"/>
      <c r="B2235" s="1207"/>
      <c r="C2235" s="1208"/>
      <c r="D2235" s="1212" t="str">
        <f>'statement of marks'!HE76</f>
        <v/>
      </c>
      <c r="E2235" s="1212"/>
      <c r="F2235" s="1212"/>
      <c r="G2235" s="1212" t="str">
        <f>'statement of marks'!HF76</f>
        <v/>
      </c>
      <c r="H2235" s="1212"/>
      <c r="I2235" s="1212"/>
      <c r="J2235" s="1212" t="str">
        <f>'statement of marks'!HG76</f>
        <v/>
      </c>
      <c r="K2235" s="1212"/>
      <c r="L2235" s="1212"/>
      <c r="M2235" s="1212" t="str">
        <f>'statement of marks'!HJ76</f>
        <v/>
      </c>
      <c r="N2235" s="1212"/>
      <c r="O2235" s="1212"/>
      <c r="P2235" s="1212" t="str">
        <f>'statement of marks'!HI76</f>
        <v/>
      </c>
      <c r="Q2235" s="1212"/>
      <c r="R2235" s="1212"/>
      <c r="S2235" s="1209" t="str">
        <f>'statement of marks'!HD76</f>
        <v/>
      </c>
      <c r="T2235" s="1209"/>
      <c r="U2235" s="1209"/>
      <c r="V2235" s="1211"/>
    </row>
    <row r="2236" spans="1:22" ht="16" customHeight="1">
      <c r="A2236" s="598"/>
      <c r="B2236" s="1089" t="s">
        <v>100</v>
      </c>
      <c r="C2236" s="1090"/>
      <c r="D2236" s="1081"/>
      <c r="E2236" s="1081"/>
      <c r="F2236" s="1081"/>
      <c r="G2236" s="1081"/>
      <c r="H2236" s="1081"/>
      <c r="I2236" s="1081"/>
      <c r="J2236" s="1081"/>
      <c r="K2236" s="1081"/>
      <c r="L2236" s="1081"/>
      <c r="M2236" s="1081"/>
      <c r="N2236" s="1081"/>
      <c r="O2236" s="1081"/>
      <c r="P2236" s="1081"/>
      <c r="Q2236" s="1081"/>
      <c r="R2236" s="1081"/>
      <c r="S2236" s="1081"/>
      <c r="T2236" s="1081"/>
      <c r="U2236" s="1081"/>
      <c r="V2236" s="1205"/>
    </row>
    <row r="2237" spans="1:22" ht="16" customHeight="1">
      <c r="A2237" s="598"/>
      <c r="B2237" s="1087" t="s">
        <v>80</v>
      </c>
      <c r="C2237" s="1088"/>
      <c r="D2237" s="1081"/>
      <c r="E2237" s="1081"/>
      <c r="F2237" s="1081"/>
      <c r="G2237" s="1081"/>
      <c r="H2237" s="1081"/>
      <c r="I2237" s="1081"/>
      <c r="J2237" s="1081"/>
      <c r="K2237" s="1081"/>
      <c r="L2237" s="1081"/>
      <c r="M2237" s="1081"/>
      <c r="N2237" s="1081"/>
      <c r="O2237" s="1081"/>
      <c r="P2237" s="1081"/>
      <c r="Q2237" s="1081"/>
      <c r="R2237" s="1081"/>
      <c r="S2237" s="1081"/>
      <c r="T2237" s="1081"/>
      <c r="U2237" s="1081"/>
      <c r="V2237" s="1205"/>
    </row>
    <row r="2238" spans="1:22" ht="16" customHeight="1">
      <c r="A2238" s="598"/>
      <c r="B2238" s="1089" t="s">
        <v>466</v>
      </c>
      <c r="C2238" s="1090"/>
      <c r="D2238" s="1081"/>
      <c r="E2238" s="1081"/>
      <c r="F2238" s="1081"/>
      <c r="G2238" s="1081"/>
      <c r="H2238" s="1081"/>
      <c r="I2238" s="1081"/>
      <c r="J2238" s="1081"/>
      <c r="K2238" s="1081"/>
      <c r="L2238" s="1081"/>
      <c r="M2238" s="1081"/>
      <c r="N2238" s="1081"/>
      <c r="O2238" s="1081"/>
      <c r="P2238" s="1081" t="s">
        <v>466</v>
      </c>
      <c r="Q2238" s="1081"/>
      <c r="R2238" s="1081"/>
      <c r="S2238" s="1081"/>
      <c r="T2238" s="1081"/>
      <c r="U2238" s="1081"/>
      <c r="V2238" s="1205"/>
    </row>
    <row r="2239" spans="1:22" ht="16" customHeight="1">
      <c r="A2239" s="598"/>
      <c r="B2239" s="1085" t="s">
        <v>101</v>
      </c>
      <c r="C2239" s="1086"/>
      <c r="D2239" s="1081"/>
      <c r="E2239" s="1081"/>
      <c r="F2239" s="1081"/>
      <c r="G2239" s="1081"/>
      <c r="H2239" s="1081"/>
      <c r="I2239" s="1081"/>
      <c r="J2239" s="1081"/>
      <c r="K2239" s="1081"/>
      <c r="L2239" s="1081"/>
      <c r="M2239" s="1081"/>
      <c r="N2239" s="1081"/>
      <c r="O2239" s="1081"/>
      <c r="P2239" s="1081"/>
      <c r="Q2239" s="1081"/>
      <c r="R2239" s="1081"/>
      <c r="S2239" s="1198" t="s">
        <v>101</v>
      </c>
      <c r="T2239" s="1198"/>
      <c r="U2239" s="1198"/>
      <c r="V2239" s="1199"/>
    </row>
    <row r="2240" spans="1:22" ht="16" customHeight="1" thickBot="1">
      <c r="A2240" s="600"/>
      <c r="B2240" s="1200" t="s">
        <v>102</v>
      </c>
      <c r="C2240" s="1201"/>
      <c r="D2240" s="1202"/>
      <c r="E2240" s="1202"/>
      <c r="F2240" s="1202"/>
      <c r="G2240" s="1202"/>
      <c r="H2240" s="1202"/>
      <c r="I2240" s="1202"/>
      <c r="J2240" s="1202"/>
      <c r="K2240" s="1202"/>
      <c r="L2240" s="1202"/>
      <c r="M2240" s="1202"/>
      <c r="N2240" s="1202"/>
      <c r="O2240" s="1202"/>
      <c r="P2240" s="1202"/>
      <c r="Q2240" s="1202"/>
      <c r="R2240" s="1202"/>
      <c r="S2240" s="1203" t="s">
        <v>163</v>
      </c>
      <c r="T2240" s="1203"/>
      <c r="U2240" s="1203"/>
      <c r="V2240" s="1204"/>
    </row>
    <row r="2241" spans="1:22" ht="16" customHeight="1">
      <c r="A2241" s="597"/>
      <c r="B2241" s="1216" t="s">
        <v>47</v>
      </c>
      <c r="C2241" s="1217"/>
      <c r="D2241" s="1217"/>
      <c r="E2241" s="1217"/>
      <c r="F2241" s="1217"/>
      <c r="G2241" s="1217"/>
      <c r="H2241" s="1217"/>
      <c r="I2241" s="1217"/>
      <c r="J2241" s="1217"/>
      <c r="K2241" s="1217"/>
      <c r="L2241" s="1217"/>
      <c r="M2241" s="1217"/>
      <c r="N2241" s="1217"/>
      <c r="O2241" s="1217"/>
      <c r="P2241" s="1217"/>
      <c r="Q2241" s="1217"/>
      <c r="R2241" s="1217"/>
      <c r="S2241" s="1217"/>
      <c r="T2241" s="1217"/>
      <c r="U2241" s="1217"/>
      <c r="V2241" s="1218"/>
    </row>
    <row r="2242" spans="1:22" ht="16" customHeight="1">
      <c r="A2242" s="598"/>
      <c r="B2242" s="1219" t="str">
        <f>'statement of marks'!$A$1</f>
        <v>jk- ck- ek/;fed fo|ky; uohu] fuEckgsM+k</v>
      </c>
      <c r="C2242" s="1220"/>
      <c r="D2242" s="1220"/>
      <c r="E2242" s="1220"/>
      <c r="F2242" s="1220"/>
      <c r="G2242" s="1220"/>
      <c r="H2242" s="1220"/>
      <c r="I2242" s="1220"/>
      <c r="J2242" s="1220"/>
      <c r="K2242" s="1220"/>
      <c r="L2242" s="1220"/>
      <c r="M2242" s="1220"/>
      <c r="N2242" s="1220"/>
      <c r="O2242" s="1220"/>
      <c r="P2242" s="1220"/>
      <c r="Q2242" s="1220"/>
      <c r="R2242" s="1220"/>
      <c r="S2242" s="1220"/>
      <c r="T2242" s="1220"/>
      <c r="U2242" s="1220"/>
      <c r="V2242" s="1221"/>
    </row>
    <row r="2243" spans="1:22" ht="16" customHeight="1">
      <c r="A2243" s="598"/>
      <c r="B2243" s="1114" t="s">
        <v>467</v>
      </c>
      <c r="C2243" s="1115"/>
      <c r="D2243" s="1119" t="str">
        <f>'statement of marks'!$H$3</f>
        <v>2015-16</v>
      </c>
      <c r="E2243" s="1119"/>
      <c r="F2243" s="1119"/>
      <c r="G2243" s="1119"/>
      <c r="H2243" s="1119"/>
      <c r="I2243" s="1119"/>
      <c r="J2243" s="1119"/>
      <c r="K2243" s="1119"/>
      <c r="L2243" s="1119"/>
      <c r="M2243" s="1119"/>
      <c r="N2243" s="1119"/>
      <c r="O2243" s="1119"/>
      <c r="P2243" s="1119"/>
      <c r="Q2243" s="1119"/>
      <c r="R2243" s="1119"/>
      <c r="S2243" s="1119"/>
      <c r="T2243" s="1119"/>
      <c r="U2243" s="1119"/>
      <c r="V2243" s="1196"/>
    </row>
    <row r="2244" spans="1:22" ht="16" customHeight="1">
      <c r="A2244" s="598"/>
      <c r="B2244" s="1114" t="s">
        <v>218</v>
      </c>
      <c r="C2244" s="1115"/>
      <c r="D2244" s="1115" t="str">
        <f>IF('statement of marks'!J77="","",'statement of marks'!J77)</f>
        <v/>
      </c>
      <c r="E2244" s="1115"/>
      <c r="F2244" s="1115"/>
      <c r="G2244" s="1115"/>
      <c r="H2244" s="1115"/>
      <c r="I2244" s="1115"/>
      <c r="J2244" s="1115"/>
      <c r="K2244" s="1115"/>
      <c r="L2244" s="1115"/>
      <c r="M2244" s="1115"/>
      <c r="N2244" s="1115"/>
      <c r="O2244" s="1115"/>
      <c r="P2244" s="1115"/>
      <c r="Q2244" s="1115"/>
      <c r="R2244" s="1115"/>
      <c r="S2244" s="1115"/>
      <c r="T2244" s="1115"/>
      <c r="U2244" s="1115"/>
      <c r="V2244" s="1197"/>
    </row>
    <row r="2245" spans="1:22" ht="16" customHeight="1">
      <c r="A2245" s="598"/>
      <c r="B2245" s="1114" t="s">
        <v>219</v>
      </c>
      <c r="C2245" s="1115"/>
      <c r="D2245" s="1115" t="str">
        <f>IF('statement of marks'!K77="","",'statement of marks'!K77)</f>
        <v/>
      </c>
      <c r="E2245" s="1115"/>
      <c r="F2245" s="1115"/>
      <c r="G2245" s="1115"/>
      <c r="H2245" s="1115"/>
      <c r="I2245" s="1115"/>
      <c r="J2245" s="1115"/>
      <c r="K2245" s="1115"/>
      <c r="L2245" s="1115"/>
      <c r="M2245" s="1115"/>
      <c r="N2245" s="1115"/>
      <c r="O2245" s="1115"/>
      <c r="P2245" s="1115"/>
      <c r="Q2245" s="1115"/>
      <c r="R2245" s="1115"/>
      <c r="S2245" s="1115"/>
      <c r="T2245" s="1115"/>
      <c r="U2245" s="1115"/>
      <c r="V2245" s="1197"/>
    </row>
    <row r="2246" spans="1:22" ht="16" customHeight="1">
      <c r="A2246" s="598"/>
      <c r="B2246" s="1114" t="s">
        <v>220</v>
      </c>
      <c r="C2246" s="1115"/>
      <c r="D2246" s="1115" t="str">
        <f>IF('statement of marks'!L77="","",'statement of marks'!L77)</f>
        <v/>
      </c>
      <c r="E2246" s="1115"/>
      <c r="F2246" s="1115"/>
      <c r="G2246" s="1115"/>
      <c r="H2246" s="1115"/>
      <c r="I2246" s="1115"/>
      <c r="J2246" s="1115"/>
      <c r="K2246" s="1115"/>
      <c r="L2246" s="1115"/>
      <c r="M2246" s="1115"/>
      <c r="N2246" s="1115"/>
      <c r="O2246" s="1115"/>
      <c r="P2246" s="1115"/>
      <c r="Q2246" s="1115"/>
      <c r="R2246" s="1115"/>
      <c r="S2246" s="1115"/>
      <c r="T2246" s="1115"/>
      <c r="U2246" s="1115"/>
      <c r="V2246" s="1197"/>
    </row>
    <row r="2247" spans="1:22" ht="16" customHeight="1">
      <c r="A2247" s="598"/>
      <c r="B2247" s="1114" t="s">
        <v>221</v>
      </c>
      <c r="C2247" s="1115"/>
      <c r="D2247" s="1119" t="str">
        <f>'statement of marks'!$G$3</f>
        <v>6 A</v>
      </c>
      <c r="E2247" s="1119"/>
      <c r="F2247" s="1119"/>
      <c r="G2247" s="1115" t="s">
        <v>9</v>
      </c>
      <c r="H2247" s="1115"/>
      <c r="I2247" s="1115"/>
      <c r="J2247" s="1119" t="str">
        <f>IF('statement of marks'!D77="","",'statement of marks'!D77)</f>
        <v/>
      </c>
      <c r="K2247" s="1119"/>
      <c r="L2247" s="1119"/>
      <c r="M2247" s="1115" t="s">
        <v>222</v>
      </c>
      <c r="N2247" s="1115"/>
      <c r="O2247" s="1115"/>
      <c r="P2247" s="1119" t="str">
        <f>IF('statement of marks'!F77="","",'statement of marks'!F77)</f>
        <v/>
      </c>
      <c r="Q2247" s="1119"/>
      <c r="R2247" s="1119"/>
      <c r="S2247" s="1214" t="str">
        <f>IF('statement of marks'!$J$3="","",'statement of marks'!$J$3)</f>
        <v xml:space="preserve">fo|ky; dk Mk;l dksM+ </v>
      </c>
      <c r="T2247" s="1214"/>
      <c r="U2247" s="1214"/>
      <c r="V2247" s="1215"/>
    </row>
    <row r="2248" spans="1:22" ht="16" customHeight="1">
      <c r="A2248" s="598"/>
      <c r="B2248" s="601" t="s">
        <v>0</v>
      </c>
      <c r="C2248" s="602"/>
      <c r="D2248" s="1121" t="str">
        <f>IF('statement of marks'!H77="","",'statement of marks'!H77)</f>
        <v/>
      </c>
      <c r="E2248" s="1121"/>
      <c r="F2248" s="1121"/>
      <c r="G2248" s="1115" t="str">
        <f>IF('statement of marks'!I77="","",'statement of marks'!I77)</f>
        <v/>
      </c>
      <c r="H2248" s="1115"/>
      <c r="I2248" s="1115"/>
      <c r="J2248" s="1115"/>
      <c r="K2248" s="1115"/>
      <c r="L2248" s="1115"/>
      <c r="M2248" s="1115"/>
      <c r="N2248" s="1115"/>
      <c r="O2248" s="1115"/>
      <c r="P2248" s="1115"/>
      <c r="Q2248" s="1115"/>
      <c r="R2248" s="1115"/>
      <c r="S2248" s="1190" t="str">
        <f>IF('statement of marks'!$K$3="","",'statement of marks'!$K$3)</f>
        <v xml:space="preserve">08291009401   </v>
      </c>
      <c r="T2248" s="1190"/>
      <c r="U2248" s="1190"/>
      <c r="V2248" s="1191"/>
    </row>
    <row r="2249" spans="1:22" ht="16" customHeight="1">
      <c r="A2249" s="598"/>
      <c r="B2249" s="561" t="s">
        <v>28</v>
      </c>
      <c r="C2249" s="603" t="s">
        <v>97</v>
      </c>
      <c r="D2249" s="1081" t="s">
        <v>1</v>
      </c>
      <c r="E2249" s="1081"/>
      <c r="F2249" s="1081"/>
      <c r="G2249" s="1081" t="s">
        <v>21</v>
      </c>
      <c r="H2249" s="1081"/>
      <c r="I2249" s="1081"/>
      <c r="J2249" s="1081" t="s">
        <v>68</v>
      </c>
      <c r="K2249" s="1081"/>
      <c r="L2249" s="1081"/>
      <c r="M2249" s="1081" t="s">
        <v>98</v>
      </c>
      <c r="N2249" s="1081"/>
      <c r="O2249" s="1081"/>
      <c r="P2249" s="1192" t="s">
        <v>278</v>
      </c>
      <c r="Q2249" s="1193" t="s">
        <v>459</v>
      </c>
      <c r="R2249" s="1193"/>
      <c r="S2249" s="1193"/>
      <c r="T2249" s="1194" t="s">
        <v>458</v>
      </c>
      <c r="U2249" s="1194"/>
      <c r="V2249" s="1195"/>
    </row>
    <row r="2250" spans="1:22" ht="16" customHeight="1">
      <c r="A2250" s="598"/>
      <c r="B2250" s="561"/>
      <c r="C2250" s="603"/>
      <c r="D2250" s="596" t="s">
        <v>468</v>
      </c>
      <c r="E2250" s="596" t="s">
        <v>469</v>
      </c>
      <c r="F2250" s="604" t="s">
        <v>2</v>
      </c>
      <c r="G2250" s="596" t="s">
        <v>468</v>
      </c>
      <c r="H2250" s="596" t="s">
        <v>469</v>
      </c>
      <c r="I2250" s="604" t="s">
        <v>2</v>
      </c>
      <c r="J2250" s="596" t="s">
        <v>468</v>
      </c>
      <c r="K2250" s="596" t="s">
        <v>469</v>
      </c>
      <c r="L2250" s="604" t="s">
        <v>2</v>
      </c>
      <c r="M2250" s="596" t="s">
        <v>468</v>
      </c>
      <c r="N2250" s="596" t="s">
        <v>469</v>
      </c>
      <c r="O2250" s="604" t="s">
        <v>2</v>
      </c>
      <c r="P2250" s="1192"/>
      <c r="Q2250" s="596" t="s">
        <v>468</v>
      </c>
      <c r="R2250" s="596" t="s">
        <v>469</v>
      </c>
      <c r="S2250" s="608" t="s">
        <v>2</v>
      </c>
      <c r="T2250" s="618" t="s">
        <v>304</v>
      </c>
      <c r="U2250" s="619" t="s">
        <v>5</v>
      </c>
      <c r="V2250" s="620" t="s">
        <v>464</v>
      </c>
    </row>
    <row r="2251" spans="1:22" ht="16" customHeight="1">
      <c r="A2251" s="599"/>
      <c r="B2251" s="1178" t="s">
        <v>3</v>
      </c>
      <c r="C2251" s="1179"/>
      <c r="D2251" s="579">
        <f>IF('statement of marks'!M$6="","",'statement of marks'!M$6)</f>
        <v>5</v>
      </c>
      <c r="E2251" s="579">
        <f>IF('statement of marks'!N$6="","",'statement of marks'!N$6)</f>
        <v>5</v>
      </c>
      <c r="F2251" s="605">
        <f>IF('statement of marks'!O$6="","",'statement of marks'!O$6)</f>
        <v>10</v>
      </c>
      <c r="G2251" s="579">
        <f>IF('statement of marks'!P$6="","",'statement of marks'!P$6)</f>
        <v>5</v>
      </c>
      <c r="H2251" s="579">
        <f>IF('statement of marks'!Q$6="","",'statement of marks'!Q$6)</f>
        <v>5</v>
      </c>
      <c r="I2251" s="605">
        <f>IF('statement of marks'!R$6="","",'statement of marks'!R$6)</f>
        <v>10</v>
      </c>
      <c r="J2251" s="579">
        <f>IF('statement of marks'!S$6="","",'statement of marks'!S$6)</f>
        <v>5</v>
      </c>
      <c r="K2251" s="579">
        <f>IF('statement of marks'!T$6="","",'statement of marks'!T$6)</f>
        <v>5</v>
      </c>
      <c r="L2251" s="605">
        <f>IF('statement of marks'!U$6="","",'statement of marks'!U$6)</f>
        <v>10</v>
      </c>
      <c r="M2251" s="579">
        <f>IF('statement of marks'!W$6="","",'statement of marks'!W$6)</f>
        <v>50</v>
      </c>
      <c r="N2251" s="579">
        <f>IF('statement of marks'!X$6="","",'statement of marks'!X$6)</f>
        <v>20</v>
      </c>
      <c r="O2251" s="605">
        <f>IF('statement of marks'!Y$6="","",'statement of marks'!Y$6)</f>
        <v>70</v>
      </c>
      <c r="P2251" s="580">
        <f>IF('statement of marks'!Z$6="","",'statement of marks'!Z$6)</f>
        <v>100</v>
      </c>
      <c r="Q2251" s="579">
        <f>IF('statement of marks'!AA$6="","",'statement of marks'!AA$6)</f>
        <v>70</v>
      </c>
      <c r="R2251" s="579">
        <f>IF('statement of marks'!AB$6="","",'statement of marks'!AB$6)</f>
        <v>30</v>
      </c>
      <c r="S2251" s="605">
        <f>IF('statement of marks'!AC$6="","",'statement of marks'!AC$6)</f>
        <v>100</v>
      </c>
      <c r="T2251" s="615">
        <f>IF('statement of marks'!AD$6="","",'statement of marks'!AD$6)</f>
        <v>200</v>
      </c>
      <c r="U2251" s="615" t="str">
        <f>IF('statement of marks'!AE$6="","",'statement of marks'!AE$6)</f>
        <v/>
      </c>
      <c r="V2251" s="621" t="str">
        <f>IF('statement of marks'!AF$6="","",'statement of marks'!AF$6)</f>
        <v/>
      </c>
    </row>
    <row r="2252" spans="1:22" ht="16" customHeight="1">
      <c r="A2252" s="598"/>
      <c r="B2252" s="1114" t="str">
        <f>IF('statement of marks'!$M$3="","",'statement of marks'!$M$3)</f>
        <v>fgUnh</v>
      </c>
      <c r="C2252" s="1115"/>
      <c r="D2252" s="275" t="str">
        <f>IF('statement of marks'!M77="","",'statement of marks'!M77)</f>
        <v/>
      </c>
      <c r="E2252" s="275" t="str">
        <f>IF('statement of marks'!N77="","",'statement of marks'!N77)</f>
        <v/>
      </c>
      <c r="F2252" s="606" t="str">
        <f>IF('statement of marks'!O77="","",'statement of marks'!O77)</f>
        <v/>
      </c>
      <c r="G2252" s="275" t="str">
        <f>IF('statement of marks'!P77="","",'statement of marks'!P77)</f>
        <v/>
      </c>
      <c r="H2252" s="275" t="str">
        <f>IF('statement of marks'!Q77="","",'statement of marks'!Q77)</f>
        <v/>
      </c>
      <c r="I2252" s="606" t="str">
        <f>IF('statement of marks'!R77="","",'statement of marks'!R77)</f>
        <v/>
      </c>
      <c r="J2252" s="275" t="str">
        <f>IF('statement of marks'!S77="","",'statement of marks'!S77)</f>
        <v/>
      </c>
      <c r="K2252" s="275" t="str">
        <f>IF('statement of marks'!T77="","",'statement of marks'!T77)</f>
        <v/>
      </c>
      <c r="L2252" s="606" t="str">
        <f>IF('statement of marks'!U77="","",'statement of marks'!U77)</f>
        <v/>
      </c>
      <c r="M2252" s="275" t="str">
        <f>IF('statement of marks'!W77="","",'statement of marks'!W77)</f>
        <v/>
      </c>
      <c r="N2252" s="275" t="str">
        <f>IF('statement of marks'!X77="","",'statement of marks'!X77)</f>
        <v/>
      </c>
      <c r="O2252" s="606" t="str">
        <f>IF('statement of marks'!Y77="","",'statement of marks'!Y77)</f>
        <v/>
      </c>
      <c r="P2252" s="277" t="str">
        <f>IF('statement of marks'!Z77="","",'statement of marks'!Z77)</f>
        <v/>
      </c>
      <c r="Q2252" s="275" t="str">
        <f>IF('statement of marks'!AA77="","",'statement of marks'!AA77)</f>
        <v/>
      </c>
      <c r="R2252" s="275" t="str">
        <f>IF('statement of marks'!AB77="","",'statement of marks'!AB77)</f>
        <v/>
      </c>
      <c r="S2252" s="606" t="str">
        <f>IF('statement of marks'!AC77="","",'statement of marks'!AC77)</f>
        <v/>
      </c>
      <c r="T2252" s="578" t="str">
        <f>IF('statement of marks'!AD77="","",'statement of marks'!AD77)</f>
        <v/>
      </c>
      <c r="U2252" s="578" t="str">
        <f>IF('statement of marks'!AE77="","",'statement of marks'!AE77)</f>
        <v/>
      </c>
      <c r="V2252" s="612" t="str">
        <f>IF('statement of marks'!AF77="","",'statement of marks'!AF77)</f>
        <v/>
      </c>
    </row>
    <row r="2253" spans="1:22" ht="16" customHeight="1">
      <c r="A2253" s="598"/>
      <c r="B2253" s="1114" t="str">
        <f>IF('statement of marks'!$AI$3="","",'statement of marks'!$AI$3)</f>
        <v>vaxszth</v>
      </c>
      <c r="C2253" s="1115"/>
      <c r="D2253" s="275" t="str">
        <f>IF('statement of marks'!AI77="","",'statement of marks'!AI77)</f>
        <v/>
      </c>
      <c r="E2253" s="275" t="str">
        <f>IF('statement of marks'!AJ77="","",'statement of marks'!AJ77)</f>
        <v/>
      </c>
      <c r="F2253" s="606" t="str">
        <f>IF('statement of marks'!AK77="","",'statement of marks'!AK77)</f>
        <v/>
      </c>
      <c r="G2253" s="275" t="str">
        <f>IF('statement of marks'!AL77="","",'statement of marks'!AL77)</f>
        <v/>
      </c>
      <c r="H2253" s="275" t="str">
        <f>IF('statement of marks'!AM77="","",'statement of marks'!AM77)</f>
        <v/>
      </c>
      <c r="I2253" s="606" t="str">
        <f>IF('statement of marks'!AN77="","",'statement of marks'!AN77)</f>
        <v/>
      </c>
      <c r="J2253" s="275" t="str">
        <f>IF('statement of marks'!AO77="","",'statement of marks'!AO77)</f>
        <v/>
      </c>
      <c r="K2253" s="275" t="str">
        <f>IF('statement of marks'!AP77="","",'statement of marks'!AP77)</f>
        <v/>
      </c>
      <c r="L2253" s="606" t="str">
        <f>IF('statement of marks'!AQ77="","",'statement of marks'!AQ77)</f>
        <v/>
      </c>
      <c r="M2253" s="275" t="str">
        <f>IF('statement of marks'!AS77="","",'statement of marks'!AS77)</f>
        <v/>
      </c>
      <c r="N2253" s="275" t="str">
        <f>IF('statement of marks'!AT77="","",'statement of marks'!AT77)</f>
        <v/>
      </c>
      <c r="O2253" s="606" t="str">
        <f>IF('statement of marks'!AU77="","",'statement of marks'!AU77)</f>
        <v/>
      </c>
      <c r="P2253" s="277" t="str">
        <f>IF('statement of marks'!AV77="","",'statement of marks'!AV77)</f>
        <v/>
      </c>
      <c r="Q2253" s="275" t="str">
        <f>IF('statement of marks'!AW77="","",'statement of marks'!AW77)</f>
        <v/>
      </c>
      <c r="R2253" s="275" t="str">
        <f>IF('statement of marks'!AX77="","",'statement of marks'!AX77)</f>
        <v/>
      </c>
      <c r="S2253" s="606" t="str">
        <f>IF('statement of marks'!AY77="","",'statement of marks'!AY77)</f>
        <v/>
      </c>
      <c r="T2253" s="578" t="str">
        <f>IF('statement of marks'!AZ77="","",'statement of marks'!AZ77)</f>
        <v/>
      </c>
      <c r="U2253" s="578" t="str">
        <f>IF('statement of marks'!BA77="","",'statement of marks'!BA77)</f>
        <v/>
      </c>
      <c r="V2253" s="612" t="str">
        <f>IF('statement of marks'!BB77="","",'statement of marks'!BB77)</f>
        <v/>
      </c>
    </row>
    <row r="2254" spans="1:22" ht="16" customHeight="1">
      <c r="A2254" s="598"/>
      <c r="B2254" s="1114" t="str">
        <f>IF('statement of marks'!BE77="s","laLd`r",IF('statement of marks'!BE77="u","mnwZ",IF('statement of marks'!BE77="g","xqtjkrh",IF('statement of marks'!BE77="p","iatkch",IF('statement of marks'!BE77="sd","fla/kh","r`rh; Hkk""kk")))))</f>
        <v>r`rh; Hkk"kk</v>
      </c>
      <c r="C2254" s="1115"/>
      <c r="D2254" s="275" t="str">
        <f>IF('statement of marks'!BF77="","",'statement of marks'!BF77)</f>
        <v/>
      </c>
      <c r="E2254" s="275" t="str">
        <f>IF('statement of marks'!BG77="","",'statement of marks'!BG77)</f>
        <v/>
      </c>
      <c r="F2254" s="606" t="str">
        <f>IF('statement of marks'!BH77="","",'statement of marks'!BH77)</f>
        <v/>
      </c>
      <c r="G2254" s="275" t="str">
        <f>IF('statement of marks'!BI77="","",'statement of marks'!BI77)</f>
        <v/>
      </c>
      <c r="H2254" s="275" t="str">
        <f>IF('statement of marks'!BJ77="","",'statement of marks'!BJ77)</f>
        <v/>
      </c>
      <c r="I2254" s="606" t="str">
        <f>IF('statement of marks'!BK77="","",'statement of marks'!BK77)</f>
        <v/>
      </c>
      <c r="J2254" s="275" t="str">
        <f>IF('statement of marks'!BL77="","",'statement of marks'!BL77)</f>
        <v/>
      </c>
      <c r="K2254" s="275" t="str">
        <f>IF('statement of marks'!BM77="","",'statement of marks'!BM77)</f>
        <v/>
      </c>
      <c r="L2254" s="606" t="str">
        <f>IF('statement of marks'!BN77="","",'statement of marks'!BN77)</f>
        <v/>
      </c>
      <c r="M2254" s="275" t="str">
        <f>IF('statement of marks'!BP77="","",'statement of marks'!BP77)</f>
        <v/>
      </c>
      <c r="N2254" s="275" t="str">
        <f>IF('statement of marks'!BQ77="","",'statement of marks'!BQ77)</f>
        <v/>
      </c>
      <c r="O2254" s="606" t="str">
        <f>IF('statement of marks'!BR77="","",'statement of marks'!BR77)</f>
        <v/>
      </c>
      <c r="P2254" s="277" t="str">
        <f>IF('statement of marks'!BS77="","",'statement of marks'!BS77)</f>
        <v/>
      </c>
      <c r="Q2254" s="275" t="str">
        <f>IF('statement of marks'!BT77="","",'statement of marks'!BT77)</f>
        <v/>
      </c>
      <c r="R2254" s="275" t="str">
        <f>IF('statement of marks'!BU77="","",'statement of marks'!BU77)</f>
        <v/>
      </c>
      <c r="S2254" s="606" t="str">
        <f>IF('statement of marks'!BV77="","",'statement of marks'!BV77)</f>
        <v/>
      </c>
      <c r="T2254" s="578" t="str">
        <f>IF('statement of marks'!BW77="","",'statement of marks'!BW77)</f>
        <v/>
      </c>
      <c r="U2254" s="578" t="str">
        <f>IF('statement of marks'!BX77="","",'statement of marks'!BX77)</f>
        <v/>
      </c>
      <c r="V2254" s="612" t="str">
        <f>IF('statement of marks'!BY77="","",'statement of marks'!BY77)</f>
        <v/>
      </c>
    </row>
    <row r="2255" spans="1:22" ht="16" customHeight="1">
      <c r="A2255" s="598"/>
      <c r="B2255" s="1114" t="str">
        <f>IF('statement of marks'!$CB$3="","",'statement of marks'!$CB$3)</f>
        <v>xf.kr</v>
      </c>
      <c r="C2255" s="1115"/>
      <c r="D2255" s="275" t="str">
        <f>IF('statement of marks'!CB77="","",'statement of marks'!CB77)</f>
        <v/>
      </c>
      <c r="E2255" s="275" t="str">
        <f>IF('statement of marks'!CC77="","",'statement of marks'!CC77)</f>
        <v/>
      </c>
      <c r="F2255" s="606" t="str">
        <f>IF('statement of marks'!CD77="","",'statement of marks'!CD77)</f>
        <v/>
      </c>
      <c r="G2255" s="275" t="str">
        <f>IF('statement of marks'!CE77="","",'statement of marks'!CE77)</f>
        <v/>
      </c>
      <c r="H2255" s="275" t="str">
        <f>IF('statement of marks'!CF77="","",'statement of marks'!CF77)</f>
        <v/>
      </c>
      <c r="I2255" s="606" t="str">
        <f>IF('statement of marks'!CG77="","",'statement of marks'!CG77)</f>
        <v/>
      </c>
      <c r="J2255" s="275" t="str">
        <f>IF('statement of marks'!CH77="","",'statement of marks'!CH77)</f>
        <v/>
      </c>
      <c r="K2255" s="275" t="str">
        <f>IF('statement of marks'!CI77="","",'statement of marks'!CI77)</f>
        <v/>
      </c>
      <c r="L2255" s="606" t="str">
        <f>IF('statement of marks'!CJ77="","",'statement of marks'!CJ77)</f>
        <v/>
      </c>
      <c r="M2255" s="275" t="str">
        <f>IF('statement of marks'!CL77="","",'statement of marks'!CL77)</f>
        <v/>
      </c>
      <c r="N2255" s="275" t="str">
        <f>IF('statement of marks'!CM77="","",'statement of marks'!CM77)</f>
        <v/>
      </c>
      <c r="O2255" s="606" t="str">
        <f>IF('statement of marks'!CN77="","",'statement of marks'!CN77)</f>
        <v/>
      </c>
      <c r="P2255" s="277" t="str">
        <f>IF('statement of marks'!CO77="","",'statement of marks'!CO77)</f>
        <v/>
      </c>
      <c r="Q2255" s="275" t="str">
        <f>IF('statement of marks'!CP77="","",'statement of marks'!CP77)</f>
        <v/>
      </c>
      <c r="R2255" s="275" t="str">
        <f>IF('statement of marks'!CQ77="","",'statement of marks'!CQ77)</f>
        <v/>
      </c>
      <c r="S2255" s="606" t="str">
        <f>IF('statement of marks'!CR77="","",'statement of marks'!CR77)</f>
        <v/>
      </c>
      <c r="T2255" s="578" t="str">
        <f>IF('statement of marks'!CS77="","",'statement of marks'!CS77)</f>
        <v/>
      </c>
      <c r="U2255" s="578" t="str">
        <f>IF('statement of marks'!CT77="","",'statement of marks'!CT77)</f>
        <v/>
      </c>
      <c r="V2255" s="612" t="str">
        <f>IF('statement of marks'!CU77="","",'statement of marks'!CU77)</f>
        <v/>
      </c>
    </row>
    <row r="2256" spans="1:22" ht="16" customHeight="1">
      <c r="A2256" s="598"/>
      <c r="B2256" s="1114" t="str">
        <f>IF('statement of marks'!$CX$3="","",'statement of marks'!$CX$3)</f>
        <v>foKku</v>
      </c>
      <c r="C2256" s="1115"/>
      <c r="D2256" s="275" t="str">
        <f>IF('statement of marks'!CX77="","",'statement of marks'!CX77)</f>
        <v/>
      </c>
      <c r="E2256" s="275" t="str">
        <f>IF('statement of marks'!CY77="","",'statement of marks'!CY77)</f>
        <v/>
      </c>
      <c r="F2256" s="606" t="str">
        <f>IF('statement of marks'!CZ77="","",'statement of marks'!CZ77)</f>
        <v/>
      </c>
      <c r="G2256" s="275" t="str">
        <f>IF('statement of marks'!DA77="","",'statement of marks'!DA77)</f>
        <v/>
      </c>
      <c r="H2256" s="275" t="str">
        <f>IF('statement of marks'!DB77="","",'statement of marks'!DB77)</f>
        <v/>
      </c>
      <c r="I2256" s="606" t="str">
        <f>IF('statement of marks'!DC77="","",'statement of marks'!DC77)</f>
        <v/>
      </c>
      <c r="J2256" s="275" t="str">
        <f>IF('statement of marks'!DD77="","",'statement of marks'!DD77)</f>
        <v/>
      </c>
      <c r="K2256" s="275" t="str">
        <f>IF('statement of marks'!DE77="","",'statement of marks'!DE77)</f>
        <v/>
      </c>
      <c r="L2256" s="606" t="str">
        <f>IF('statement of marks'!DF77="","",'statement of marks'!DF77)</f>
        <v/>
      </c>
      <c r="M2256" s="275" t="str">
        <f>IF('statement of marks'!DH77="","",'statement of marks'!DH77)</f>
        <v/>
      </c>
      <c r="N2256" s="275" t="str">
        <f>IF('statement of marks'!DI77="","",'statement of marks'!DI77)</f>
        <v/>
      </c>
      <c r="O2256" s="606" t="str">
        <f>IF('statement of marks'!DJ77="","",'statement of marks'!DJ77)</f>
        <v/>
      </c>
      <c r="P2256" s="277" t="str">
        <f>IF('statement of marks'!DK77="","",'statement of marks'!DK77)</f>
        <v/>
      </c>
      <c r="Q2256" s="275" t="str">
        <f>IF('statement of marks'!DL77="","",'statement of marks'!DL77)</f>
        <v/>
      </c>
      <c r="R2256" s="275" t="str">
        <f>IF('statement of marks'!DM77="","",'statement of marks'!DM77)</f>
        <v/>
      </c>
      <c r="S2256" s="606" t="str">
        <f>IF('statement of marks'!DN77="","",'statement of marks'!DN77)</f>
        <v/>
      </c>
      <c r="T2256" s="578" t="str">
        <f>IF('statement of marks'!DO77="","",'statement of marks'!DO77)</f>
        <v/>
      </c>
      <c r="U2256" s="578" t="str">
        <f>IF('statement of marks'!DP77="","",'statement of marks'!DP77)</f>
        <v/>
      </c>
      <c r="V2256" s="612" t="str">
        <f>IF('statement of marks'!DQ77="","",'statement of marks'!DQ77)</f>
        <v/>
      </c>
    </row>
    <row r="2257" spans="1:22" ht="16" customHeight="1">
      <c r="A2257" s="598"/>
      <c r="B2257" s="1114" t="str">
        <f>IF('statement of marks'!$DT$3="","",'statement of marks'!$DT$3)</f>
        <v>lkekftd foKku</v>
      </c>
      <c r="C2257" s="1115"/>
      <c r="D2257" s="275" t="str">
        <f>IF('statement of marks'!DT77="","",'statement of marks'!DT77)</f>
        <v/>
      </c>
      <c r="E2257" s="275" t="str">
        <f>IF('statement of marks'!DU77="","",'statement of marks'!DU77)</f>
        <v/>
      </c>
      <c r="F2257" s="606" t="str">
        <f>IF('statement of marks'!DV77="","",'statement of marks'!DV77)</f>
        <v/>
      </c>
      <c r="G2257" s="275" t="str">
        <f>IF('statement of marks'!DW77="","",'statement of marks'!DW77)</f>
        <v/>
      </c>
      <c r="H2257" s="275" t="str">
        <f>IF('statement of marks'!DX77="","",'statement of marks'!DX77)</f>
        <v/>
      </c>
      <c r="I2257" s="606" t="str">
        <f>IF('statement of marks'!DY77="","",'statement of marks'!DY77)</f>
        <v/>
      </c>
      <c r="J2257" s="275" t="str">
        <f>IF('statement of marks'!DZ77="","",'statement of marks'!DZ77)</f>
        <v/>
      </c>
      <c r="K2257" s="275" t="str">
        <f>IF('statement of marks'!EA77="","",'statement of marks'!EA77)</f>
        <v/>
      </c>
      <c r="L2257" s="606" t="str">
        <f>IF('statement of marks'!EB77="","",'statement of marks'!EB77)</f>
        <v/>
      </c>
      <c r="M2257" s="275" t="str">
        <f>IF('statement of marks'!ED77="","",'statement of marks'!ED77)</f>
        <v/>
      </c>
      <c r="N2257" s="275" t="str">
        <f>IF('statement of marks'!EE77="","",'statement of marks'!EE77)</f>
        <v/>
      </c>
      <c r="O2257" s="606" t="str">
        <f>IF('statement of marks'!EF77="","",'statement of marks'!EF77)</f>
        <v/>
      </c>
      <c r="P2257" s="277" t="str">
        <f>IF('statement of marks'!EG77="","",'statement of marks'!EG77)</f>
        <v/>
      </c>
      <c r="Q2257" s="275" t="str">
        <f>IF('statement of marks'!EH77="","",'statement of marks'!EH77)</f>
        <v/>
      </c>
      <c r="R2257" s="275" t="str">
        <f>IF('statement of marks'!EI77="","",'statement of marks'!EI77)</f>
        <v/>
      </c>
      <c r="S2257" s="606" t="str">
        <f>IF('statement of marks'!EJ77="","",'statement of marks'!EJ77)</f>
        <v/>
      </c>
      <c r="T2257" s="578" t="str">
        <f>IF('statement of marks'!EK77="","",'statement of marks'!EK77)</f>
        <v/>
      </c>
      <c r="U2257" s="578" t="str">
        <f>IF('statement of marks'!EL77="","",'statement of marks'!EL77)</f>
        <v/>
      </c>
      <c r="V2257" s="612" t="str">
        <f>IF('statement of marks'!EM77="","",'statement of marks'!EM77)</f>
        <v/>
      </c>
    </row>
    <row r="2258" spans="1:22" ht="16" customHeight="1">
      <c r="A2258" s="598"/>
      <c r="B2258" s="1117" t="s">
        <v>271</v>
      </c>
      <c r="C2258" s="1118"/>
      <c r="D2258" s="1081" t="s">
        <v>1</v>
      </c>
      <c r="E2258" s="1081"/>
      <c r="F2258" s="1081"/>
      <c r="G2258" s="1081" t="s">
        <v>21</v>
      </c>
      <c r="H2258" s="1081"/>
      <c r="I2258" s="1081"/>
      <c r="J2258" s="1081" t="s">
        <v>272</v>
      </c>
      <c r="K2258" s="1081"/>
      <c r="L2258" s="1081"/>
      <c r="M2258" s="1081" t="s">
        <v>68</v>
      </c>
      <c r="N2258" s="1081"/>
      <c r="O2258" s="1081"/>
      <c r="P2258" s="1081" t="s">
        <v>463</v>
      </c>
      <c r="Q2258" s="1081"/>
      <c r="R2258" s="1081"/>
      <c r="S2258" s="609"/>
      <c r="T2258" s="1187" t="s">
        <v>458</v>
      </c>
      <c r="U2258" s="1188"/>
      <c r="V2258" s="1189"/>
    </row>
    <row r="2259" spans="1:22" ht="16" customHeight="1">
      <c r="A2259" s="599"/>
      <c r="B2259" s="1175" t="s">
        <v>3</v>
      </c>
      <c r="C2259" s="1176"/>
      <c r="D2259" s="1177">
        <f>IF('statement of marks'!EP$6="","",'statement of marks'!EP$6)</f>
        <v>20</v>
      </c>
      <c r="E2259" s="1177"/>
      <c r="F2259" s="1177"/>
      <c r="G2259" s="1177">
        <f>IF('statement of marks'!EQ$6="","",'statement of marks'!EQ$6)</f>
        <v>20</v>
      </c>
      <c r="H2259" s="1177"/>
      <c r="I2259" s="1177"/>
      <c r="J2259" s="1177">
        <f>IF('statement of marks'!ES$6="","",'statement of marks'!ES$6)</f>
        <v>20</v>
      </c>
      <c r="K2259" s="1177"/>
      <c r="L2259" s="1177"/>
      <c r="M2259" s="1177">
        <f>IF('statement of marks'!ER$6="","",'statement of marks'!ER$6)</f>
        <v>20</v>
      </c>
      <c r="N2259" s="1177"/>
      <c r="O2259" s="1177"/>
      <c r="P2259" s="1177">
        <f>IF('statement of marks'!ET$6="","",'statement of marks'!ET$6)</f>
        <v>20</v>
      </c>
      <c r="Q2259" s="1177"/>
      <c r="R2259" s="1177"/>
      <c r="S2259" s="610" t="str">
        <f>IF('statement of marks'!FE$6="","",'statement of marks'!EX$6)</f>
        <v/>
      </c>
      <c r="T2259" s="615">
        <f>IF('statement of marks'!EU$6="","",'statement of marks'!EU$6)</f>
        <v>100</v>
      </c>
      <c r="U2259" s="616" t="s">
        <v>5</v>
      </c>
      <c r="V2259" s="617" t="s">
        <v>464</v>
      </c>
    </row>
    <row r="2260" spans="1:22" ht="16" customHeight="1">
      <c r="A2260" s="598"/>
      <c r="B2260" s="1114" t="str">
        <f>IF('statement of marks'!$EP$3="","",'statement of marks'!$EP$3)</f>
        <v>dk;kZuqHko</v>
      </c>
      <c r="C2260" s="1115"/>
      <c r="D2260" s="1103" t="str">
        <f>IF('statement of marks'!EP77="","",'statement of marks'!EP77)</f>
        <v/>
      </c>
      <c r="E2260" s="1103"/>
      <c r="F2260" s="1103"/>
      <c r="G2260" s="1103" t="str">
        <f>IF('statement of marks'!EQ77="","",'statement of marks'!EQ77)</f>
        <v/>
      </c>
      <c r="H2260" s="1103"/>
      <c r="I2260" s="1103"/>
      <c r="J2260" s="1103" t="str">
        <f>IF('statement of marks'!ES77="","",'statement of marks'!ES77)</f>
        <v/>
      </c>
      <c r="K2260" s="1103"/>
      <c r="L2260" s="1103"/>
      <c r="M2260" s="1103" t="str">
        <f>IF('statement of marks'!ER77="","",'statement of marks'!ER77)</f>
        <v/>
      </c>
      <c r="N2260" s="1103"/>
      <c r="O2260" s="1103"/>
      <c r="P2260" s="1103" t="str">
        <f>IF('statement of marks'!ET77="","",'statement of marks'!ET77)</f>
        <v/>
      </c>
      <c r="Q2260" s="1103"/>
      <c r="R2260" s="1103"/>
      <c r="S2260" s="611"/>
      <c r="T2260" s="613" t="str">
        <f>IF('statement of marks'!EU77="","",'statement of marks'!EU77)</f>
        <v/>
      </c>
      <c r="U2260" s="613" t="str">
        <f>IF('statement of marks'!EV77="","",'statement of marks'!EV77)</f>
        <v/>
      </c>
      <c r="V2260" s="614" t="str">
        <f>IF('statement of marks'!EW77="","",'statement of marks'!EW77)</f>
        <v/>
      </c>
    </row>
    <row r="2261" spans="1:22" ht="16" customHeight="1">
      <c r="A2261" s="598"/>
      <c r="B2261" s="1112" t="str">
        <f>IF('statement of marks'!$EZ$3="","",'statement of marks'!$EZ$3)</f>
        <v>dyk f'k{kk</v>
      </c>
      <c r="C2261" s="1113"/>
      <c r="D2261" s="1103" t="str">
        <f>IF('statement of marks'!EZ77="","",'statement of marks'!EZ77)</f>
        <v/>
      </c>
      <c r="E2261" s="1103"/>
      <c r="F2261" s="1103"/>
      <c r="G2261" s="1103" t="str">
        <f>IF('statement of marks'!FA77="","",'statement of marks'!FA77)</f>
        <v/>
      </c>
      <c r="H2261" s="1103"/>
      <c r="I2261" s="1103"/>
      <c r="J2261" s="1103" t="str">
        <f>IF('statement of marks'!FC77="","",'statement of marks'!FC77)</f>
        <v/>
      </c>
      <c r="K2261" s="1103"/>
      <c r="L2261" s="1103"/>
      <c r="M2261" s="1103" t="str">
        <f>IF('statement of marks'!FB77="","",'statement of marks'!FB77)</f>
        <v/>
      </c>
      <c r="N2261" s="1103"/>
      <c r="O2261" s="1103"/>
      <c r="P2261" s="1103" t="str">
        <f>IF('statement of marks'!FD77="","",'statement of marks'!FD77)</f>
        <v/>
      </c>
      <c r="Q2261" s="1103"/>
      <c r="R2261" s="1103"/>
      <c r="S2261" s="611"/>
      <c r="T2261" s="613" t="str">
        <f>IF('statement of marks'!FE77="","",'statement of marks'!FE77)</f>
        <v/>
      </c>
      <c r="U2261" s="613" t="str">
        <f>IF('statement of marks'!FF77="","",'statement of marks'!FF77)</f>
        <v/>
      </c>
      <c r="V2261" s="614" t="str">
        <f>IF('statement of marks'!FG77="","",'statement of marks'!FG77)</f>
        <v/>
      </c>
    </row>
    <row r="2262" spans="1:22" ht="16" customHeight="1">
      <c r="A2262" s="598"/>
      <c r="B2262" s="1109" t="str">
        <f>IF('statement of marks'!$FJ$3="","",'statement of marks'!$FJ$3)</f>
        <v>LokLF; ,oe~ 'kkjhfjd f'k{kk</v>
      </c>
      <c r="C2262" s="1110"/>
      <c r="D2262" s="1103" t="str">
        <f>IF('statement of marks'!FJ77="","",'statement of marks'!FJ77)</f>
        <v/>
      </c>
      <c r="E2262" s="1103"/>
      <c r="F2262" s="1103"/>
      <c r="G2262" s="1103" t="str">
        <f>IF('statement of marks'!FK77="","",'statement of marks'!FK77)</f>
        <v/>
      </c>
      <c r="H2262" s="1103"/>
      <c r="I2262" s="1103"/>
      <c r="J2262" s="1103" t="str">
        <f>IF('statement of marks'!FM77="","",'statement of marks'!FM77)</f>
        <v/>
      </c>
      <c r="K2262" s="1103"/>
      <c r="L2262" s="1103"/>
      <c r="M2262" s="1103" t="str">
        <f>IF('statement of marks'!FL77="","",'statement of marks'!FL77)</f>
        <v/>
      </c>
      <c r="N2262" s="1103"/>
      <c r="O2262" s="1103"/>
      <c r="P2262" s="1103" t="str">
        <f>IF('statement of marks'!FN77="","",'statement of marks'!FN77)</f>
        <v/>
      </c>
      <c r="Q2262" s="1103"/>
      <c r="R2262" s="1103"/>
      <c r="S2262" s="611"/>
      <c r="T2262" s="613" t="str">
        <f>IF('statement of marks'!FO77="","",'statement of marks'!FO77)</f>
        <v/>
      </c>
      <c r="U2262" s="613" t="str">
        <f>IF('statement of marks'!FP77="","",'statement of marks'!FP77)</f>
        <v/>
      </c>
      <c r="V2262" s="614" t="str">
        <f>IF('statement of marks'!FQ77="","",'statement of marks'!FQ77)</f>
        <v/>
      </c>
    </row>
    <row r="2263" spans="1:22" ht="16" customHeight="1">
      <c r="A2263" s="598"/>
      <c r="B2263" s="1104" t="s">
        <v>273</v>
      </c>
      <c r="C2263" s="1105"/>
      <c r="D2263" s="1213" t="str">
        <f>details!$DZ$3</f>
        <v>vxLr rd</v>
      </c>
      <c r="E2263" s="1213"/>
      <c r="F2263" s="1213"/>
      <c r="G2263" s="1213" t="str">
        <f>details!$ED$3</f>
        <v>vDVwcj rd</v>
      </c>
      <c r="H2263" s="1213"/>
      <c r="I2263" s="1213"/>
      <c r="J2263" s="1213" t="str">
        <f>details!$EL$3</f>
        <v>Qjojh rd</v>
      </c>
      <c r="K2263" s="1213"/>
      <c r="L2263" s="1213"/>
      <c r="M2263" s="1213" t="str">
        <f>details!$EH$3</f>
        <v>fnlEcj rd</v>
      </c>
      <c r="N2263" s="1213"/>
      <c r="O2263" s="1213"/>
      <c r="P2263" s="1213" t="str">
        <f>details!$EP$3</f>
        <v>loZ ;ksx</v>
      </c>
      <c r="Q2263" s="1213"/>
      <c r="R2263" s="1213"/>
      <c r="S2263" s="1106" t="s">
        <v>475</v>
      </c>
      <c r="T2263" s="1107"/>
      <c r="U2263" s="1107"/>
      <c r="V2263" s="1180"/>
    </row>
    <row r="2264" spans="1:22" ht="16" customHeight="1">
      <c r="A2264" s="598"/>
      <c r="B2264" s="1100" t="s">
        <v>99</v>
      </c>
      <c r="C2264" s="1101"/>
      <c r="D2264" s="1102" t="str">
        <f>IF(details!EA77="","",details!EA77)</f>
        <v/>
      </c>
      <c r="E2264" s="1102"/>
      <c r="F2264" s="1102"/>
      <c r="G2264" s="1102" t="str">
        <f>IF(details!EE77="","",details!EE77)</f>
        <v/>
      </c>
      <c r="H2264" s="1102"/>
      <c r="I2264" s="1102"/>
      <c r="J2264" s="1102" t="str">
        <f>IF(details!EM77="","",details!EM77)</f>
        <v/>
      </c>
      <c r="K2264" s="1102"/>
      <c r="L2264" s="1102"/>
      <c r="M2264" s="1102" t="str">
        <f>IF(details!EI77="","",details!EI77)</f>
        <v/>
      </c>
      <c r="N2264" s="1102"/>
      <c r="O2264" s="1102"/>
      <c r="P2264" s="1102" t="str">
        <f>IF(details!EQ77="","",details!EQ77)</f>
        <v/>
      </c>
      <c r="Q2264" s="1102"/>
      <c r="R2264" s="1102"/>
      <c r="S2264" s="1181">
        <f>'statement of marks'!$HG$108</f>
        <v>42460</v>
      </c>
      <c r="T2264" s="1182"/>
      <c r="U2264" s="1182"/>
      <c r="V2264" s="1183"/>
    </row>
    <row r="2265" spans="1:22" ht="16" customHeight="1">
      <c r="A2265" s="598"/>
      <c r="B2265" s="1094" t="s">
        <v>15</v>
      </c>
      <c r="C2265" s="1095"/>
      <c r="D2265" s="1096" t="str">
        <f>IF(details!DZ77="","",details!DZ77)</f>
        <v/>
      </c>
      <c r="E2265" s="1096"/>
      <c r="F2265" s="1096"/>
      <c r="G2265" s="1096" t="str">
        <f>IF(details!ED77="","",details!ED77)</f>
        <v/>
      </c>
      <c r="H2265" s="1096"/>
      <c r="I2265" s="1096"/>
      <c r="J2265" s="1096" t="str">
        <f>IF(details!EL77="","",details!EL77)</f>
        <v/>
      </c>
      <c r="K2265" s="1096"/>
      <c r="L2265" s="1096"/>
      <c r="M2265" s="1096" t="str">
        <f>IF(details!EH77="","",details!EH77)</f>
        <v/>
      </c>
      <c r="N2265" s="1096"/>
      <c r="O2265" s="1096"/>
      <c r="P2265" s="1096" t="str">
        <f>IF(details!EP77="","",details!EP77)</f>
        <v/>
      </c>
      <c r="Q2265" s="1096"/>
      <c r="R2265" s="1096"/>
      <c r="S2265" s="1184"/>
      <c r="T2265" s="1185"/>
      <c r="U2265" s="1185"/>
      <c r="V2265" s="1186"/>
    </row>
    <row r="2266" spans="1:22" ht="16" customHeight="1">
      <c r="A2266" s="1206"/>
      <c r="B2266" s="1207" t="s">
        <v>473</v>
      </c>
      <c r="C2266" s="1208"/>
      <c r="D2266" s="1209" t="s">
        <v>3</v>
      </c>
      <c r="E2266" s="1209"/>
      <c r="F2266" s="1209"/>
      <c r="G2266" s="1209" t="s">
        <v>389</v>
      </c>
      <c r="H2266" s="1209"/>
      <c r="I2266" s="1209"/>
      <c r="J2266" s="1209" t="s">
        <v>5</v>
      </c>
      <c r="K2266" s="1209"/>
      <c r="L2266" s="1209"/>
      <c r="M2266" s="1209" t="s">
        <v>465</v>
      </c>
      <c r="N2266" s="1209"/>
      <c r="O2266" s="1209"/>
      <c r="P2266" s="1210" t="s">
        <v>306</v>
      </c>
      <c r="Q2266" s="1210"/>
      <c r="R2266" s="1210"/>
      <c r="S2266" s="1209" t="s">
        <v>473</v>
      </c>
      <c r="T2266" s="1209"/>
      <c r="U2266" s="1209"/>
      <c r="V2266" s="1211"/>
    </row>
    <row r="2267" spans="1:22" ht="16" customHeight="1">
      <c r="A2267" s="1206"/>
      <c r="B2267" s="1207"/>
      <c r="C2267" s="1208"/>
      <c r="D2267" s="1212" t="str">
        <f>'statement of marks'!HE77</f>
        <v/>
      </c>
      <c r="E2267" s="1212"/>
      <c r="F2267" s="1212"/>
      <c r="G2267" s="1212" t="str">
        <f>'statement of marks'!HF77</f>
        <v/>
      </c>
      <c r="H2267" s="1212"/>
      <c r="I2267" s="1212"/>
      <c r="J2267" s="1212" t="str">
        <f>'statement of marks'!HG77</f>
        <v/>
      </c>
      <c r="K2267" s="1212"/>
      <c r="L2267" s="1212"/>
      <c r="M2267" s="1212" t="str">
        <f>'statement of marks'!HJ77</f>
        <v/>
      </c>
      <c r="N2267" s="1212"/>
      <c r="O2267" s="1212"/>
      <c r="P2267" s="1212" t="str">
        <f>'statement of marks'!HI77</f>
        <v/>
      </c>
      <c r="Q2267" s="1212"/>
      <c r="R2267" s="1212"/>
      <c r="S2267" s="1209" t="str">
        <f>'statement of marks'!HD77</f>
        <v/>
      </c>
      <c r="T2267" s="1209"/>
      <c r="U2267" s="1209"/>
      <c r="V2267" s="1211"/>
    </row>
    <row r="2268" spans="1:22" ht="16" customHeight="1">
      <c r="A2268" s="598"/>
      <c r="B2268" s="1089" t="s">
        <v>100</v>
      </c>
      <c r="C2268" s="1090"/>
      <c r="D2268" s="1081"/>
      <c r="E2268" s="1081"/>
      <c r="F2268" s="1081"/>
      <c r="G2268" s="1081"/>
      <c r="H2268" s="1081"/>
      <c r="I2268" s="1081"/>
      <c r="J2268" s="1081"/>
      <c r="K2268" s="1081"/>
      <c r="L2268" s="1081"/>
      <c r="M2268" s="1081"/>
      <c r="N2268" s="1081"/>
      <c r="O2268" s="1081"/>
      <c r="P2268" s="1081"/>
      <c r="Q2268" s="1081"/>
      <c r="R2268" s="1081"/>
      <c r="S2268" s="1081"/>
      <c r="T2268" s="1081"/>
      <c r="U2268" s="1081"/>
      <c r="V2268" s="1205"/>
    </row>
    <row r="2269" spans="1:22" ht="16" customHeight="1">
      <c r="A2269" s="598"/>
      <c r="B2269" s="1087" t="s">
        <v>80</v>
      </c>
      <c r="C2269" s="1088"/>
      <c r="D2269" s="1081"/>
      <c r="E2269" s="1081"/>
      <c r="F2269" s="1081"/>
      <c r="G2269" s="1081"/>
      <c r="H2269" s="1081"/>
      <c r="I2269" s="1081"/>
      <c r="J2269" s="1081"/>
      <c r="K2269" s="1081"/>
      <c r="L2269" s="1081"/>
      <c r="M2269" s="1081"/>
      <c r="N2269" s="1081"/>
      <c r="O2269" s="1081"/>
      <c r="P2269" s="1081"/>
      <c r="Q2269" s="1081"/>
      <c r="R2269" s="1081"/>
      <c r="S2269" s="1081"/>
      <c r="T2269" s="1081"/>
      <c r="U2269" s="1081"/>
      <c r="V2269" s="1205"/>
    </row>
    <row r="2270" spans="1:22" ht="16" customHeight="1">
      <c r="A2270" s="598"/>
      <c r="B2270" s="1089" t="s">
        <v>466</v>
      </c>
      <c r="C2270" s="1090"/>
      <c r="D2270" s="1081"/>
      <c r="E2270" s="1081"/>
      <c r="F2270" s="1081"/>
      <c r="G2270" s="1081"/>
      <c r="H2270" s="1081"/>
      <c r="I2270" s="1081"/>
      <c r="J2270" s="1081"/>
      <c r="K2270" s="1081"/>
      <c r="L2270" s="1081"/>
      <c r="M2270" s="1081"/>
      <c r="N2270" s="1081"/>
      <c r="O2270" s="1081"/>
      <c r="P2270" s="1081" t="s">
        <v>466</v>
      </c>
      <c r="Q2270" s="1081"/>
      <c r="R2270" s="1081"/>
      <c r="S2270" s="1081"/>
      <c r="T2270" s="1081"/>
      <c r="U2270" s="1081"/>
      <c r="V2270" s="1205"/>
    </row>
    <row r="2271" spans="1:22" ht="16" customHeight="1">
      <c r="A2271" s="598"/>
      <c r="B2271" s="1085" t="s">
        <v>101</v>
      </c>
      <c r="C2271" s="1086"/>
      <c r="D2271" s="1081"/>
      <c r="E2271" s="1081"/>
      <c r="F2271" s="1081"/>
      <c r="G2271" s="1081"/>
      <c r="H2271" s="1081"/>
      <c r="I2271" s="1081"/>
      <c r="J2271" s="1081"/>
      <c r="K2271" s="1081"/>
      <c r="L2271" s="1081"/>
      <c r="M2271" s="1081"/>
      <c r="N2271" s="1081"/>
      <c r="O2271" s="1081"/>
      <c r="P2271" s="1081"/>
      <c r="Q2271" s="1081"/>
      <c r="R2271" s="1081"/>
      <c r="S2271" s="1198" t="s">
        <v>101</v>
      </c>
      <c r="T2271" s="1198"/>
      <c r="U2271" s="1198"/>
      <c r="V2271" s="1199"/>
    </row>
    <row r="2272" spans="1:22" ht="16" customHeight="1" thickBot="1">
      <c r="A2272" s="600"/>
      <c r="B2272" s="1200" t="s">
        <v>102</v>
      </c>
      <c r="C2272" s="1201"/>
      <c r="D2272" s="1202"/>
      <c r="E2272" s="1202"/>
      <c r="F2272" s="1202"/>
      <c r="G2272" s="1202"/>
      <c r="H2272" s="1202"/>
      <c r="I2272" s="1202"/>
      <c r="J2272" s="1202"/>
      <c r="K2272" s="1202"/>
      <c r="L2272" s="1202"/>
      <c r="M2272" s="1202"/>
      <c r="N2272" s="1202"/>
      <c r="O2272" s="1202"/>
      <c r="P2272" s="1202"/>
      <c r="Q2272" s="1202"/>
      <c r="R2272" s="1202"/>
      <c r="S2272" s="1203" t="s">
        <v>163</v>
      </c>
      <c r="T2272" s="1203"/>
      <c r="U2272" s="1203"/>
      <c r="V2272" s="1204"/>
    </row>
    <row r="2273" spans="1:22" ht="16" customHeight="1">
      <c r="A2273" s="597"/>
      <c r="B2273" s="1216" t="s">
        <v>47</v>
      </c>
      <c r="C2273" s="1217"/>
      <c r="D2273" s="1217"/>
      <c r="E2273" s="1217"/>
      <c r="F2273" s="1217"/>
      <c r="G2273" s="1217"/>
      <c r="H2273" s="1217"/>
      <c r="I2273" s="1217"/>
      <c r="J2273" s="1217"/>
      <c r="K2273" s="1217"/>
      <c r="L2273" s="1217"/>
      <c r="M2273" s="1217"/>
      <c r="N2273" s="1217"/>
      <c r="O2273" s="1217"/>
      <c r="P2273" s="1217"/>
      <c r="Q2273" s="1217"/>
      <c r="R2273" s="1217"/>
      <c r="S2273" s="1217"/>
      <c r="T2273" s="1217"/>
      <c r="U2273" s="1217"/>
      <c r="V2273" s="1218"/>
    </row>
    <row r="2274" spans="1:22" ht="16" customHeight="1">
      <c r="A2274" s="598"/>
      <c r="B2274" s="1219" t="str">
        <f>'statement of marks'!$A$1</f>
        <v>jk- ck- ek/;fed fo|ky; uohu] fuEckgsM+k</v>
      </c>
      <c r="C2274" s="1220"/>
      <c r="D2274" s="1220"/>
      <c r="E2274" s="1220"/>
      <c r="F2274" s="1220"/>
      <c r="G2274" s="1220"/>
      <c r="H2274" s="1220"/>
      <c r="I2274" s="1220"/>
      <c r="J2274" s="1220"/>
      <c r="K2274" s="1220"/>
      <c r="L2274" s="1220"/>
      <c r="M2274" s="1220"/>
      <c r="N2274" s="1220"/>
      <c r="O2274" s="1220"/>
      <c r="P2274" s="1220"/>
      <c r="Q2274" s="1220"/>
      <c r="R2274" s="1220"/>
      <c r="S2274" s="1220"/>
      <c r="T2274" s="1220"/>
      <c r="U2274" s="1220"/>
      <c r="V2274" s="1221"/>
    </row>
    <row r="2275" spans="1:22" ht="16" customHeight="1">
      <c r="A2275" s="598"/>
      <c r="B2275" s="1114" t="s">
        <v>467</v>
      </c>
      <c r="C2275" s="1115"/>
      <c r="D2275" s="1119" t="str">
        <f>'statement of marks'!$H$3</f>
        <v>2015-16</v>
      </c>
      <c r="E2275" s="1119"/>
      <c r="F2275" s="1119"/>
      <c r="G2275" s="1119"/>
      <c r="H2275" s="1119"/>
      <c r="I2275" s="1119"/>
      <c r="J2275" s="1119"/>
      <c r="K2275" s="1119"/>
      <c r="L2275" s="1119"/>
      <c r="M2275" s="1119"/>
      <c r="N2275" s="1119"/>
      <c r="O2275" s="1119"/>
      <c r="P2275" s="1119"/>
      <c r="Q2275" s="1119"/>
      <c r="R2275" s="1119"/>
      <c r="S2275" s="1119"/>
      <c r="T2275" s="1119"/>
      <c r="U2275" s="1119"/>
      <c r="V2275" s="1196"/>
    </row>
    <row r="2276" spans="1:22" ht="16" customHeight="1">
      <c r="A2276" s="598"/>
      <c r="B2276" s="1114" t="s">
        <v>218</v>
      </c>
      <c r="C2276" s="1115"/>
      <c r="D2276" s="1115" t="str">
        <f>IF('statement of marks'!J78="","",'statement of marks'!J78)</f>
        <v/>
      </c>
      <c r="E2276" s="1115"/>
      <c r="F2276" s="1115"/>
      <c r="G2276" s="1115"/>
      <c r="H2276" s="1115"/>
      <c r="I2276" s="1115"/>
      <c r="J2276" s="1115"/>
      <c r="K2276" s="1115"/>
      <c r="L2276" s="1115"/>
      <c r="M2276" s="1115"/>
      <c r="N2276" s="1115"/>
      <c r="O2276" s="1115"/>
      <c r="P2276" s="1115"/>
      <c r="Q2276" s="1115"/>
      <c r="R2276" s="1115"/>
      <c r="S2276" s="1115"/>
      <c r="T2276" s="1115"/>
      <c r="U2276" s="1115"/>
      <c r="V2276" s="1197"/>
    </row>
    <row r="2277" spans="1:22" ht="16" customHeight="1">
      <c r="A2277" s="598"/>
      <c r="B2277" s="1114" t="s">
        <v>219</v>
      </c>
      <c r="C2277" s="1115"/>
      <c r="D2277" s="1115" t="str">
        <f>IF('statement of marks'!K78="","",'statement of marks'!K78)</f>
        <v/>
      </c>
      <c r="E2277" s="1115"/>
      <c r="F2277" s="1115"/>
      <c r="G2277" s="1115"/>
      <c r="H2277" s="1115"/>
      <c r="I2277" s="1115"/>
      <c r="J2277" s="1115"/>
      <c r="K2277" s="1115"/>
      <c r="L2277" s="1115"/>
      <c r="M2277" s="1115"/>
      <c r="N2277" s="1115"/>
      <c r="O2277" s="1115"/>
      <c r="P2277" s="1115"/>
      <c r="Q2277" s="1115"/>
      <c r="R2277" s="1115"/>
      <c r="S2277" s="1115"/>
      <c r="T2277" s="1115"/>
      <c r="U2277" s="1115"/>
      <c r="V2277" s="1197"/>
    </row>
    <row r="2278" spans="1:22" ht="16" customHeight="1">
      <c r="A2278" s="598"/>
      <c r="B2278" s="1114" t="s">
        <v>220</v>
      </c>
      <c r="C2278" s="1115"/>
      <c r="D2278" s="1115" t="str">
        <f>IF('statement of marks'!L78="","",'statement of marks'!L78)</f>
        <v/>
      </c>
      <c r="E2278" s="1115"/>
      <c r="F2278" s="1115"/>
      <c r="G2278" s="1115"/>
      <c r="H2278" s="1115"/>
      <c r="I2278" s="1115"/>
      <c r="J2278" s="1115"/>
      <c r="K2278" s="1115"/>
      <c r="L2278" s="1115"/>
      <c r="M2278" s="1115"/>
      <c r="N2278" s="1115"/>
      <c r="O2278" s="1115"/>
      <c r="P2278" s="1115"/>
      <c r="Q2278" s="1115"/>
      <c r="R2278" s="1115"/>
      <c r="S2278" s="1115"/>
      <c r="T2278" s="1115"/>
      <c r="U2278" s="1115"/>
      <c r="V2278" s="1197"/>
    </row>
    <row r="2279" spans="1:22" ht="16" customHeight="1">
      <c r="A2279" s="598"/>
      <c r="B2279" s="1114" t="s">
        <v>221</v>
      </c>
      <c r="C2279" s="1115"/>
      <c r="D2279" s="1119" t="str">
        <f>'statement of marks'!$G$3</f>
        <v>6 A</v>
      </c>
      <c r="E2279" s="1119"/>
      <c r="F2279" s="1119"/>
      <c r="G2279" s="1115" t="s">
        <v>9</v>
      </c>
      <c r="H2279" s="1115"/>
      <c r="I2279" s="1115"/>
      <c r="J2279" s="1119" t="str">
        <f>IF('statement of marks'!D78="","",'statement of marks'!D78)</f>
        <v/>
      </c>
      <c r="K2279" s="1119"/>
      <c r="L2279" s="1119"/>
      <c r="M2279" s="1115" t="s">
        <v>222</v>
      </c>
      <c r="N2279" s="1115"/>
      <c r="O2279" s="1115"/>
      <c r="P2279" s="1119" t="str">
        <f>IF('statement of marks'!F78="","",'statement of marks'!F78)</f>
        <v/>
      </c>
      <c r="Q2279" s="1119"/>
      <c r="R2279" s="1119"/>
      <c r="S2279" s="1214" t="str">
        <f>IF('statement of marks'!$J$3="","",'statement of marks'!$J$3)</f>
        <v xml:space="preserve">fo|ky; dk Mk;l dksM+ </v>
      </c>
      <c r="T2279" s="1214"/>
      <c r="U2279" s="1214"/>
      <c r="V2279" s="1215"/>
    </row>
    <row r="2280" spans="1:22" ht="16" customHeight="1">
      <c r="A2280" s="598"/>
      <c r="B2280" s="601" t="s">
        <v>0</v>
      </c>
      <c r="C2280" s="602"/>
      <c r="D2280" s="1121" t="str">
        <f>IF('statement of marks'!H78="","",'statement of marks'!H78)</f>
        <v/>
      </c>
      <c r="E2280" s="1121"/>
      <c r="F2280" s="1121"/>
      <c r="G2280" s="1115" t="str">
        <f>IF('statement of marks'!I78="","",'statement of marks'!I78)</f>
        <v/>
      </c>
      <c r="H2280" s="1115"/>
      <c r="I2280" s="1115"/>
      <c r="J2280" s="1115"/>
      <c r="K2280" s="1115"/>
      <c r="L2280" s="1115"/>
      <c r="M2280" s="1115"/>
      <c r="N2280" s="1115"/>
      <c r="O2280" s="1115"/>
      <c r="P2280" s="1115"/>
      <c r="Q2280" s="1115"/>
      <c r="R2280" s="1115"/>
      <c r="S2280" s="1190" t="str">
        <f>IF('statement of marks'!$K$3="","",'statement of marks'!$K$3)</f>
        <v xml:space="preserve">08291009401   </v>
      </c>
      <c r="T2280" s="1190"/>
      <c r="U2280" s="1190"/>
      <c r="V2280" s="1191"/>
    </row>
    <row r="2281" spans="1:22" ht="16" customHeight="1">
      <c r="A2281" s="598"/>
      <c r="B2281" s="561" t="s">
        <v>28</v>
      </c>
      <c r="C2281" s="603" t="s">
        <v>97</v>
      </c>
      <c r="D2281" s="1081" t="s">
        <v>1</v>
      </c>
      <c r="E2281" s="1081"/>
      <c r="F2281" s="1081"/>
      <c r="G2281" s="1081" t="s">
        <v>21</v>
      </c>
      <c r="H2281" s="1081"/>
      <c r="I2281" s="1081"/>
      <c r="J2281" s="1081" t="s">
        <v>68</v>
      </c>
      <c r="K2281" s="1081"/>
      <c r="L2281" s="1081"/>
      <c r="M2281" s="1081" t="s">
        <v>98</v>
      </c>
      <c r="N2281" s="1081"/>
      <c r="O2281" s="1081"/>
      <c r="P2281" s="1192" t="s">
        <v>278</v>
      </c>
      <c r="Q2281" s="1193" t="s">
        <v>459</v>
      </c>
      <c r="R2281" s="1193"/>
      <c r="S2281" s="1193"/>
      <c r="T2281" s="1194" t="s">
        <v>458</v>
      </c>
      <c r="U2281" s="1194"/>
      <c r="V2281" s="1195"/>
    </row>
    <row r="2282" spans="1:22" ht="16" customHeight="1">
      <c r="A2282" s="598"/>
      <c r="B2282" s="561"/>
      <c r="C2282" s="603"/>
      <c r="D2282" s="596" t="s">
        <v>468</v>
      </c>
      <c r="E2282" s="596" t="s">
        <v>469</v>
      </c>
      <c r="F2282" s="604" t="s">
        <v>2</v>
      </c>
      <c r="G2282" s="596" t="s">
        <v>468</v>
      </c>
      <c r="H2282" s="596" t="s">
        <v>469</v>
      </c>
      <c r="I2282" s="604" t="s">
        <v>2</v>
      </c>
      <c r="J2282" s="596" t="s">
        <v>468</v>
      </c>
      <c r="K2282" s="596" t="s">
        <v>469</v>
      </c>
      <c r="L2282" s="604" t="s">
        <v>2</v>
      </c>
      <c r="M2282" s="596" t="s">
        <v>468</v>
      </c>
      <c r="N2282" s="596" t="s">
        <v>469</v>
      </c>
      <c r="O2282" s="604" t="s">
        <v>2</v>
      </c>
      <c r="P2282" s="1192"/>
      <c r="Q2282" s="596" t="s">
        <v>468</v>
      </c>
      <c r="R2282" s="596" t="s">
        <v>469</v>
      </c>
      <c r="S2282" s="608" t="s">
        <v>2</v>
      </c>
      <c r="T2282" s="618" t="s">
        <v>304</v>
      </c>
      <c r="U2282" s="619" t="s">
        <v>5</v>
      </c>
      <c r="V2282" s="620" t="s">
        <v>464</v>
      </c>
    </row>
    <row r="2283" spans="1:22" ht="16" customHeight="1">
      <c r="A2283" s="599"/>
      <c r="B2283" s="1178" t="s">
        <v>3</v>
      </c>
      <c r="C2283" s="1179"/>
      <c r="D2283" s="579">
        <f>IF('statement of marks'!M$6="","",'statement of marks'!M$6)</f>
        <v>5</v>
      </c>
      <c r="E2283" s="579">
        <f>IF('statement of marks'!N$6="","",'statement of marks'!N$6)</f>
        <v>5</v>
      </c>
      <c r="F2283" s="605">
        <f>IF('statement of marks'!O$6="","",'statement of marks'!O$6)</f>
        <v>10</v>
      </c>
      <c r="G2283" s="579">
        <f>IF('statement of marks'!P$6="","",'statement of marks'!P$6)</f>
        <v>5</v>
      </c>
      <c r="H2283" s="579">
        <f>IF('statement of marks'!Q$6="","",'statement of marks'!Q$6)</f>
        <v>5</v>
      </c>
      <c r="I2283" s="605">
        <f>IF('statement of marks'!R$6="","",'statement of marks'!R$6)</f>
        <v>10</v>
      </c>
      <c r="J2283" s="579">
        <f>IF('statement of marks'!S$6="","",'statement of marks'!S$6)</f>
        <v>5</v>
      </c>
      <c r="K2283" s="579">
        <f>IF('statement of marks'!T$6="","",'statement of marks'!T$6)</f>
        <v>5</v>
      </c>
      <c r="L2283" s="605">
        <f>IF('statement of marks'!U$6="","",'statement of marks'!U$6)</f>
        <v>10</v>
      </c>
      <c r="M2283" s="579">
        <f>IF('statement of marks'!W$6="","",'statement of marks'!W$6)</f>
        <v>50</v>
      </c>
      <c r="N2283" s="579">
        <f>IF('statement of marks'!X$6="","",'statement of marks'!X$6)</f>
        <v>20</v>
      </c>
      <c r="O2283" s="605">
        <f>IF('statement of marks'!Y$6="","",'statement of marks'!Y$6)</f>
        <v>70</v>
      </c>
      <c r="P2283" s="580">
        <f>IF('statement of marks'!Z$6="","",'statement of marks'!Z$6)</f>
        <v>100</v>
      </c>
      <c r="Q2283" s="579">
        <f>IF('statement of marks'!AA$6="","",'statement of marks'!AA$6)</f>
        <v>70</v>
      </c>
      <c r="R2283" s="579">
        <f>IF('statement of marks'!AB$6="","",'statement of marks'!AB$6)</f>
        <v>30</v>
      </c>
      <c r="S2283" s="605">
        <f>IF('statement of marks'!AC$6="","",'statement of marks'!AC$6)</f>
        <v>100</v>
      </c>
      <c r="T2283" s="615">
        <f>IF('statement of marks'!AD$6="","",'statement of marks'!AD$6)</f>
        <v>200</v>
      </c>
      <c r="U2283" s="615" t="str">
        <f>IF('statement of marks'!AE$6="","",'statement of marks'!AE$6)</f>
        <v/>
      </c>
      <c r="V2283" s="621" t="str">
        <f>IF('statement of marks'!AF$6="","",'statement of marks'!AF$6)</f>
        <v/>
      </c>
    </row>
    <row r="2284" spans="1:22" ht="16" customHeight="1">
      <c r="A2284" s="598"/>
      <c r="B2284" s="1114" t="str">
        <f>IF('statement of marks'!$M$3="","",'statement of marks'!$M$3)</f>
        <v>fgUnh</v>
      </c>
      <c r="C2284" s="1115"/>
      <c r="D2284" s="275" t="str">
        <f>IF('statement of marks'!M78="","",'statement of marks'!M78)</f>
        <v/>
      </c>
      <c r="E2284" s="275" t="str">
        <f>IF('statement of marks'!N78="","",'statement of marks'!N78)</f>
        <v/>
      </c>
      <c r="F2284" s="606" t="str">
        <f>IF('statement of marks'!O78="","",'statement of marks'!O78)</f>
        <v/>
      </c>
      <c r="G2284" s="275" t="str">
        <f>IF('statement of marks'!P78="","",'statement of marks'!P78)</f>
        <v/>
      </c>
      <c r="H2284" s="275" t="str">
        <f>IF('statement of marks'!Q78="","",'statement of marks'!Q78)</f>
        <v/>
      </c>
      <c r="I2284" s="606" t="str">
        <f>IF('statement of marks'!R78="","",'statement of marks'!R78)</f>
        <v/>
      </c>
      <c r="J2284" s="275" t="str">
        <f>IF('statement of marks'!S78="","",'statement of marks'!S78)</f>
        <v/>
      </c>
      <c r="K2284" s="275" t="str">
        <f>IF('statement of marks'!T78="","",'statement of marks'!T78)</f>
        <v/>
      </c>
      <c r="L2284" s="606" t="str">
        <f>IF('statement of marks'!U78="","",'statement of marks'!U78)</f>
        <v/>
      </c>
      <c r="M2284" s="275" t="str">
        <f>IF('statement of marks'!W78="","",'statement of marks'!W78)</f>
        <v/>
      </c>
      <c r="N2284" s="275" t="str">
        <f>IF('statement of marks'!X78="","",'statement of marks'!X78)</f>
        <v/>
      </c>
      <c r="O2284" s="606" t="str">
        <f>IF('statement of marks'!Y78="","",'statement of marks'!Y78)</f>
        <v/>
      </c>
      <c r="P2284" s="277" t="str">
        <f>IF('statement of marks'!Z78="","",'statement of marks'!Z78)</f>
        <v/>
      </c>
      <c r="Q2284" s="275" t="str">
        <f>IF('statement of marks'!AA78="","",'statement of marks'!AA78)</f>
        <v/>
      </c>
      <c r="R2284" s="275" t="str">
        <f>IF('statement of marks'!AB78="","",'statement of marks'!AB78)</f>
        <v/>
      </c>
      <c r="S2284" s="606" t="str">
        <f>IF('statement of marks'!AC78="","",'statement of marks'!AC78)</f>
        <v/>
      </c>
      <c r="T2284" s="578" t="str">
        <f>IF('statement of marks'!AD78="","",'statement of marks'!AD78)</f>
        <v/>
      </c>
      <c r="U2284" s="578" t="str">
        <f>IF('statement of marks'!AE78="","",'statement of marks'!AE78)</f>
        <v/>
      </c>
      <c r="V2284" s="612" t="str">
        <f>IF('statement of marks'!AF78="","",'statement of marks'!AF78)</f>
        <v/>
      </c>
    </row>
    <row r="2285" spans="1:22" ht="16" customHeight="1">
      <c r="A2285" s="598"/>
      <c r="B2285" s="1114" t="str">
        <f>IF('statement of marks'!$AI$3="","",'statement of marks'!$AI$3)</f>
        <v>vaxszth</v>
      </c>
      <c r="C2285" s="1115"/>
      <c r="D2285" s="275" t="str">
        <f>IF('statement of marks'!AI78="","",'statement of marks'!AI78)</f>
        <v/>
      </c>
      <c r="E2285" s="275" t="str">
        <f>IF('statement of marks'!AJ78="","",'statement of marks'!AJ78)</f>
        <v/>
      </c>
      <c r="F2285" s="606" t="str">
        <f>IF('statement of marks'!AK78="","",'statement of marks'!AK78)</f>
        <v/>
      </c>
      <c r="G2285" s="275" t="str">
        <f>IF('statement of marks'!AL78="","",'statement of marks'!AL78)</f>
        <v/>
      </c>
      <c r="H2285" s="275" t="str">
        <f>IF('statement of marks'!AM78="","",'statement of marks'!AM78)</f>
        <v/>
      </c>
      <c r="I2285" s="606" t="str">
        <f>IF('statement of marks'!AN78="","",'statement of marks'!AN78)</f>
        <v/>
      </c>
      <c r="J2285" s="275" t="str">
        <f>IF('statement of marks'!AO78="","",'statement of marks'!AO78)</f>
        <v/>
      </c>
      <c r="K2285" s="275" t="str">
        <f>IF('statement of marks'!AP78="","",'statement of marks'!AP78)</f>
        <v/>
      </c>
      <c r="L2285" s="606" t="str">
        <f>IF('statement of marks'!AQ78="","",'statement of marks'!AQ78)</f>
        <v/>
      </c>
      <c r="M2285" s="275" t="str">
        <f>IF('statement of marks'!AS78="","",'statement of marks'!AS78)</f>
        <v/>
      </c>
      <c r="N2285" s="275" t="str">
        <f>IF('statement of marks'!AT78="","",'statement of marks'!AT78)</f>
        <v/>
      </c>
      <c r="O2285" s="606" t="str">
        <f>IF('statement of marks'!AU78="","",'statement of marks'!AU78)</f>
        <v/>
      </c>
      <c r="P2285" s="277" t="str">
        <f>IF('statement of marks'!AV78="","",'statement of marks'!AV78)</f>
        <v/>
      </c>
      <c r="Q2285" s="275" t="str">
        <f>IF('statement of marks'!AW78="","",'statement of marks'!AW78)</f>
        <v/>
      </c>
      <c r="R2285" s="275" t="str">
        <f>IF('statement of marks'!AX78="","",'statement of marks'!AX78)</f>
        <v/>
      </c>
      <c r="S2285" s="606" t="str">
        <f>IF('statement of marks'!AY78="","",'statement of marks'!AY78)</f>
        <v/>
      </c>
      <c r="T2285" s="578" t="str">
        <f>IF('statement of marks'!AZ78="","",'statement of marks'!AZ78)</f>
        <v/>
      </c>
      <c r="U2285" s="578" t="str">
        <f>IF('statement of marks'!BA78="","",'statement of marks'!BA78)</f>
        <v/>
      </c>
      <c r="V2285" s="612" t="str">
        <f>IF('statement of marks'!BB78="","",'statement of marks'!BB78)</f>
        <v/>
      </c>
    </row>
    <row r="2286" spans="1:22" ht="16" customHeight="1">
      <c r="A2286" s="598"/>
      <c r="B2286" s="1114" t="str">
        <f>IF('statement of marks'!BE78="s","laLd`r",IF('statement of marks'!BE78="u","mnwZ",IF('statement of marks'!BE78="g","xqtjkrh",IF('statement of marks'!BE78="p","iatkch",IF('statement of marks'!BE78="sd","fla/kh","r`rh; Hkk""kk")))))</f>
        <v>r`rh; Hkk"kk</v>
      </c>
      <c r="C2286" s="1115"/>
      <c r="D2286" s="275" t="str">
        <f>IF('statement of marks'!BF78="","",'statement of marks'!BF78)</f>
        <v/>
      </c>
      <c r="E2286" s="275" t="str">
        <f>IF('statement of marks'!BG78="","",'statement of marks'!BG78)</f>
        <v/>
      </c>
      <c r="F2286" s="606" t="str">
        <f>IF('statement of marks'!BH78="","",'statement of marks'!BH78)</f>
        <v/>
      </c>
      <c r="G2286" s="275" t="str">
        <f>IF('statement of marks'!BI78="","",'statement of marks'!BI78)</f>
        <v/>
      </c>
      <c r="H2286" s="275" t="str">
        <f>IF('statement of marks'!BJ78="","",'statement of marks'!BJ78)</f>
        <v/>
      </c>
      <c r="I2286" s="606" t="str">
        <f>IF('statement of marks'!BK78="","",'statement of marks'!BK78)</f>
        <v/>
      </c>
      <c r="J2286" s="275" t="str">
        <f>IF('statement of marks'!BL78="","",'statement of marks'!BL78)</f>
        <v/>
      </c>
      <c r="K2286" s="275" t="str">
        <f>IF('statement of marks'!BM78="","",'statement of marks'!BM78)</f>
        <v/>
      </c>
      <c r="L2286" s="606" t="str">
        <f>IF('statement of marks'!BN78="","",'statement of marks'!BN78)</f>
        <v/>
      </c>
      <c r="M2286" s="275" t="str">
        <f>IF('statement of marks'!BP78="","",'statement of marks'!BP78)</f>
        <v/>
      </c>
      <c r="N2286" s="275" t="str">
        <f>IF('statement of marks'!BQ78="","",'statement of marks'!BQ78)</f>
        <v/>
      </c>
      <c r="O2286" s="606" t="str">
        <f>IF('statement of marks'!BR78="","",'statement of marks'!BR78)</f>
        <v/>
      </c>
      <c r="P2286" s="277" t="str">
        <f>IF('statement of marks'!BS78="","",'statement of marks'!BS78)</f>
        <v/>
      </c>
      <c r="Q2286" s="275" t="str">
        <f>IF('statement of marks'!BT78="","",'statement of marks'!BT78)</f>
        <v/>
      </c>
      <c r="R2286" s="275" t="str">
        <f>IF('statement of marks'!BU78="","",'statement of marks'!BU78)</f>
        <v/>
      </c>
      <c r="S2286" s="606" t="str">
        <f>IF('statement of marks'!BV78="","",'statement of marks'!BV78)</f>
        <v/>
      </c>
      <c r="T2286" s="578" t="str">
        <f>IF('statement of marks'!BW78="","",'statement of marks'!BW78)</f>
        <v/>
      </c>
      <c r="U2286" s="578" t="str">
        <f>IF('statement of marks'!BX78="","",'statement of marks'!BX78)</f>
        <v/>
      </c>
      <c r="V2286" s="612" t="str">
        <f>IF('statement of marks'!BY78="","",'statement of marks'!BY78)</f>
        <v/>
      </c>
    </row>
    <row r="2287" spans="1:22" ht="16" customHeight="1">
      <c r="A2287" s="598"/>
      <c r="B2287" s="1114" t="str">
        <f>IF('statement of marks'!$CB$3="","",'statement of marks'!$CB$3)</f>
        <v>xf.kr</v>
      </c>
      <c r="C2287" s="1115"/>
      <c r="D2287" s="275" t="str">
        <f>IF('statement of marks'!CB78="","",'statement of marks'!CB78)</f>
        <v/>
      </c>
      <c r="E2287" s="275" t="str">
        <f>IF('statement of marks'!CC78="","",'statement of marks'!CC78)</f>
        <v/>
      </c>
      <c r="F2287" s="606" t="str">
        <f>IF('statement of marks'!CD78="","",'statement of marks'!CD78)</f>
        <v/>
      </c>
      <c r="G2287" s="275" t="str">
        <f>IF('statement of marks'!CE78="","",'statement of marks'!CE78)</f>
        <v/>
      </c>
      <c r="H2287" s="275" t="str">
        <f>IF('statement of marks'!CF78="","",'statement of marks'!CF78)</f>
        <v/>
      </c>
      <c r="I2287" s="606" t="str">
        <f>IF('statement of marks'!CG78="","",'statement of marks'!CG78)</f>
        <v/>
      </c>
      <c r="J2287" s="275" t="str">
        <f>IF('statement of marks'!CH78="","",'statement of marks'!CH78)</f>
        <v/>
      </c>
      <c r="K2287" s="275" t="str">
        <f>IF('statement of marks'!CI78="","",'statement of marks'!CI78)</f>
        <v/>
      </c>
      <c r="L2287" s="606" t="str">
        <f>IF('statement of marks'!CJ78="","",'statement of marks'!CJ78)</f>
        <v/>
      </c>
      <c r="M2287" s="275" t="str">
        <f>IF('statement of marks'!CL78="","",'statement of marks'!CL78)</f>
        <v/>
      </c>
      <c r="N2287" s="275" t="str">
        <f>IF('statement of marks'!CM78="","",'statement of marks'!CM78)</f>
        <v/>
      </c>
      <c r="O2287" s="606" t="str">
        <f>IF('statement of marks'!CN78="","",'statement of marks'!CN78)</f>
        <v/>
      </c>
      <c r="P2287" s="277" t="str">
        <f>IF('statement of marks'!CO78="","",'statement of marks'!CO78)</f>
        <v/>
      </c>
      <c r="Q2287" s="275" t="str">
        <f>IF('statement of marks'!CP78="","",'statement of marks'!CP78)</f>
        <v/>
      </c>
      <c r="R2287" s="275" t="str">
        <f>IF('statement of marks'!CQ78="","",'statement of marks'!CQ78)</f>
        <v/>
      </c>
      <c r="S2287" s="606" t="str">
        <f>IF('statement of marks'!CR78="","",'statement of marks'!CR78)</f>
        <v/>
      </c>
      <c r="T2287" s="578" t="str">
        <f>IF('statement of marks'!CS78="","",'statement of marks'!CS78)</f>
        <v/>
      </c>
      <c r="U2287" s="578" t="str">
        <f>IF('statement of marks'!CT78="","",'statement of marks'!CT78)</f>
        <v/>
      </c>
      <c r="V2287" s="612" t="str">
        <f>IF('statement of marks'!CU78="","",'statement of marks'!CU78)</f>
        <v/>
      </c>
    </row>
    <row r="2288" spans="1:22" ht="16" customHeight="1">
      <c r="A2288" s="598"/>
      <c r="B2288" s="1114" t="str">
        <f>IF('statement of marks'!$CX$3="","",'statement of marks'!$CX$3)</f>
        <v>foKku</v>
      </c>
      <c r="C2288" s="1115"/>
      <c r="D2288" s="275" t="str">
        <f>IF('statement of marks'!CX78="","",'statement of marks'!CX78)</f>
        <v/>
      </c>
      <c r="E2288" s="275" t="str">
        <f>IF('statement of marks'!CY78="","",'statement of marks'!CY78)</f>
        <v/>
      </c>
      <c r="F2288" s="606" t="str">
        <f>IF('statement of marks'!CZ78="","",'statement of marks'!CZ78)</f>
        <v/>
      </c>
      <c r="G2288" s="275" t="str">
        <f>IF('statement of marks'!DA78="","",'statement of marks'!DA78)</f>
        <v/>
      </c>
      <c r="H2288" s="275" t="str">
        <f>IF('statement of marks'!DB78="","",'statement of marks'!DB78)</f>
        <v/>
      </c>
      <c r="I2288" s="606" t="str">
        <f>IF('statement of marks'!DC78="","",'statement of marks'!DC78)</f>
        <v/>
      </c>
      <c r="J2288" s="275" t="str">
        <f>IF('statement of marks'!DD78="","",'statement of marks'!DD78)</f>
        <v/>
      </c>
      <c r="K2288" s="275" t="str">
        <f>IF('statement of marks'!DE78="","",'statement of marks'!DE78)</f>
        <v/>
      </c>
      <c r="L2288" s="606" t="str">
        <f>IF('statement of marks'!DF78="","",'statement of marks'!DF78)</f>
        <v/>
      </c>
      <c r="M2288" s="275" t="str">
        <f>IF('statement of marks'!DH78="","",'statement of marks'!DH78)</f>
        <v/>
      </c>
      <c r="N2288" s="275" t="str">
        <f>IF('statement of marks'!DI78="","",'statement of marks'!DI78)</f>
        <v/>
      </c>
      <c r="O2288" s="606" t="str">
        <f>IF('statement of marks'!DJ78="","",'statement of marks'!DJ78)</f>
        <v/>
      </c>
      <c r="P2288" s="277" t="str">
        <f>IF('statement of marks'!DK78="","",'statement of marks'!DK78)</f>
        <v/>
      </c>
      <c r="Q2288" s="275" t="str">
        <f>IF('statement of marks'!DL78="","",'statement of marks'!DL78)</f>
        <v/>
      </c>
      <c r="R2288" s="275" t="str">
        <f>IF('statement of marks'!DM78="","",'statement of marks'!DM78)</f>
        <v/>
      </c>
      <c r="S2288" s="606" t="str">
        <f>IF('statement of marks'!DN78="","",'statement of marks'!DN78)</f>
        <v/>
      </c>
      <c r="T2288" s="578" t="str">
        <f>IF('statement of marks'!DO78="","",'statement of marks'!DO78)</f>
        <v/>
      </c>
      <c r="U2288" s="578" t="str">
        <f>IF('statement of marks'!DP78="","",'statement of marks'!DP78)</f>
        <v/>
      </c>
      <c r="V2288" s="612" t="str">
        <f>IF('statement of marks'!DQ78="","",'statement of marks'!DQ78)</f>
        <v/>
      </c>
    </row>
    <row r="2289" spans="1:22" ht="16" customHeight="1">
      <c r="A2289" s="598"/>
      <c r="B2289" s="1114" t="str">
        <f>IF('statement of marks'!$DT$3="","",'statement of marks'!$DT$3)</f>
        <v>lkekftd foKku</v>
      </c>
      <c r="C2289" s="1115"/>
      <c r="D2289" s="275" t="str">
        <f>IF('statement of marks'!DT78="","",'statement of marks'!DT78)</f>
        <v/>
      </c>
      <c r="E2289" s="275" t="str">
        <f>IF('statement of marks'!DU78="","",'statement of marks'!DU78)</f>
        <v/>
      </c>
      <c r="F2289" s="606" t="str">
        <f>IF('statement of marks'!DV78="","",'statement of marks'!DV78)</f>
        <v/>
      </c>
      <c r="G2289" s="275" t="str">
        <f>IF('statement of marks'!DW78="","",'statement of marks'!DW78)</f>
        <v/>
      </c>
      <c r="H2289" s="275" t="str">
        <f>IF('statement of marks'!DX78="","",'statement of marks'!DX78)</f>
        <v/>
      </c>
      <c r="I2289" s="606" t="str">
        <f>IF('statement of marks'!DY78="","",'statement of marks'!DY78)</f>
        <v/>
      </c>
      <c r="J2289" s="275" t="str">
        <f>IF('statement of marks'!DZ78="","",'statement of marks'!DZ78)</f>
        <v/>
      </c>
      <c r="K2289" s="275" t="str">
        <f>IF('statement of marks'!EA78="","",'statement of marks'!EA78)</f>
        <v/>
      </c>
      <c r="L2289" s="606" t="str">
        <f>IF('statement of marks'!EB78="","",'statement of marks'!EB78)</f>
        <v/>
      </c>
      <c r="M2289" s="275" t="str">
        <f>IF('statement of marks'!ED78="","",'statement of marks'!ED78)</f>
        <v/>
      </c>
      <c r="N2289" s="275" t="str">
        <f>IF('statement of marks'!EE78="","",'statement of marks'!EE78)</f>
        <v/>
      </c>
      <c r="O2289" s="606" t="str">
        <f>IF('statement of marks'!EF78="","",'statement of marks'!EF78)</f>
        <v/>
      </c>
      <c r="P2289" s="277" t="str">
        <f>IF('statement of marks'!EG78="","",'statement of marks'!EG78)</f>
        <v/>
      </c>
      <c r="Q2289" s="275" t="str">
        <f>IF('statement of marks'!EH78="","",'statement of marks'!EH78)</f>
        <v/>
      </c>
      <c r="R2289" s="275" t="str">
        <f>IF('statement of marks'!EI78="","",'statement of marks'!EI78)</f>
        <v/>
      </c>
      <c r="S2289" s="606" t="str">
        <f>IF('statement of marks'!EJ78="","",'statement of marks'!EJ78)</f>
        <v/>
      </c>
      <c r="T2289" s="578" t="str">
        <f>IF('statement of marks'!EK78="","",'statement of marks'!EK78)</f>
        <v/>
      </c>
      <c r="U2289" s="578" t="str">
        <f>IF('statement of marks'!EL78="","",'statement of marks'!EL78)</f>
        <v/>
      </c>
      <c r="V2289" s="612" t="str">
        <f>IF('statement of marks'!EM78="","",'statement of marks'!EM78)</f>
        <v/>
      </c>
    </row>
    <row r="2290" spans="1:22" ht="16" customHeight="1">
      <c r="A2290" s="598"/>
      <c r="B2290" s="1117" t="s">
        <v>271</v>
      </c>
      <c r="C2290" s="1118"/>
      <c r="D2290" s="1081" t="s">
        <v>1</v>
      </c>
      <c r="E2290" s="1081"/>
      <c r="F2290" s="1081"/>
      <c r="G2290" s="1081" t="s">
        <v>21</v>
      </c>
      <c r="H2290" s="1081"/>
      <c r="I2290" s="1081"/>
      <c r="J2290" s="1081" t="s">
        <v>272</v>
      </c>
      <c r="K2290" s="1081"/>
      <c r="L2290" s="1081"/>
      <c r="M2290" s="1081" t="s">
        <v>68</v>
      </c>
      <c r="N2290" s="1081"/>
      <c r="O2290" s="1081"/>
      <c r="P2290" s="1081" t="s">
        <v>463</v>
      </c>
      <c r="Q2290" s="1081"/>
      <c r="R2290" s="1081"/>
      <c r="S2290" s="609"/>
      <c r="T2290" s="1187" t="s">
        <v>458</v>
      </c>
      <c r="U2290" s="1188"/>
      <c r="V2290" s="1189"/>
    </row>
    <row r="2291" spans="1:22" ht="16" customHeight="1">
      <c r="A2291" s="599"/>
      <c r="B2291" s="1175" t="s">
        <v>3</v>
      </c>
      <c r="C2291" s="1176"/>
      <c r="D2291" s="1177">
        <f>IF('statement of marks'!EP$6="","",'statement of marks'!EP$6)</f>
        <v>20</v>
      </c>
      <c r="E2291" s="1177"/>
      <c r="F2291" s="1177"/>
      <c r="G2291" s="1177">
        <f>IF('statement of marks'!EQ$6="","",'statement of marks'!EQ$6)</f>
        <v>20</v>
      </c>
      <c r="H2291" s="1177"/>
      <c r="I2291" s="1177"/>
      <c r="J2291" s="1177">
        <f>IF('statement of marks'!ES$6="","",'statement of marks'!ES$6)</f>
        <v>20</v>
      </c>
      <c r="K2291" s="1177"/>
      <c r="L2291" s="1177"/>
      <c r="M2291" s="1177">
        <f>IF('statement of marks'!ER$6="","",'statement of marks'!ER$6)</f>
        <v>20</v>
      </c>
      <c r="N2291" s="1177"/>
      <c r="O2291" s="1177"/>
      <c r="P2291" s="1177">
        <f>IF('statement of marks'!ET$6="","",'statement of marks'!ET$6)</f>
        <v>20</v>
      </c>
      <c r="Q2291" s="1177"/>
      <c r="R2291" s="1177"/>
      <c r="S2291" s="610" t="str">
        <f>IF('statement of marks'!FE$6="","",'statement of marks'!EX$6)</f>
        <v/>
      </c>
      <c r="T2291" s="615">
        <f>IF('statement of marks'!EU$6="","",'statement of marks'!EU$6)</f>
        <v>100</v>
      </c>
      <c r="U2291" s="616" t="s">
        <v>5</v>
      </c>
      <c r="V2291" s="617" t="s">
        <v>464</v>
      </c>
    </row>
    <row r="2292" spans="1:22" ht="16" customHeight="1">
      <c r="A2292" s="598"/>
      <c r="B2292" s="1114" t="str">
        <f>IF('statement of marks'!$EP$3="","",'statement of marks'!$EP$3)</f>
        <v>dk;kZuqHko</v>
      </c>
      <c r="C2292" s="1115"/>
      <c r="D2292" s="1103" t="str">
        <f>IF('statement of marks'!EP78="","",'statement of marks'!EP78)</f>
        <v/>
      </c>
      <c r="E2292" s="1103"/>
      <c r="F2292" s="1103"/>
      <c r="G2292" s="1103" t="str">
        <f>IF('statement of marks'!EQ78="","",'statement of marks'!EQ78)</f>
        <v/>
      </c>
      <c r="H2292" s="1103"/>
      <c r="I2292" s="1103"/>
      <c r="J2292" s="1103" t="str">
        <f>IF('statement of marks'!ES78="","",'statement of marks'!ES78)</f>
        <v/>
      </c>
      <c r="K2292" s="1103"/>
      <c r="L2292" s="1103"/>
      <c r="M2292" s="1103" t="str">
        <f>IF('statement of marks'!ER78="","",'statement of marks'!ER78)</f>
        <v/>
      </c>
      <c r="N2292" s="1103"/>
      <c r="O2292" s="1103"/>
      <c r="P2292" s="1103" t="str">
        <f>IF('statement of marks'!ET78="","",'statement of marks'!ET78)</f>
        <v/>
      </c>
      <c r="Q2292" s="1103"/>
      <c r="R2292" s="1103"/>
      <c r="S2292" s="611"/>
      <c r="T2292" s="613" t="str">
        <f>IF('statement of marks'!EU78="","",'statement of marks'!EU78)</f>
        <v/>
      </c>
      <c r="U2292" s="613" t="str">
        <f>IF('statement of marks'!EV78="","",'statement of marks'!EV78)</f>
        <v/>
      </c>
      <c r="V2292" s="614" t="str">
        <f>IF('statement of marks'!EW78="","",'statement of marks'!EW78)</f>
        <v/>
      </c>
    </row>
    <row r="2293" spans="1:22" ht="16" customHeight="1">
      <c r="A2293" s="598"/>
      <c r="B2293" s="1112" t="str">
        <f>IF('statement of marks'!$EZ$3="","",'statement of marks'!$EZ$3)</f>
        <v>dyk f'k{kk</v>
      </c>
      <c r="C2293" s="1113"/>
      <c r="D2293" s="1103" t="str">
        <f>IF('statement of marks'!EZ78="","",'statement of marks'!EZ78)</f>
        <v/>
      </c>
      <c r="E2293" s="1103"/>
      <c r="F2293" s="1103"/>
      <c r="G2293" s="1103" t="str">
        <f>IF('statement of marks'!FA78="","",'statement of marks'!FA78)</f>
        <v/>
      </c>
      <c r="H2293" s="1103"/>
      <c r="I2293" s="1103"/>
      <c r="J2293" s="1103" t="str">
        <f>IF('statement of marks'!FC78="","",'statement of marks'!FC78)</f>
        <v/>
      </c>
      <c r="K2293" s="1103"/>
      <c r="L2293" s="1103"/>
      <c r="M2293" s="1103" t="str">
        <f>IF('statement of marks'!FB78="","",'statement of marks'!FB78)</f>
        <v/>
      </c>
      <c r="N2293" s="1103"/>
      <c r="O2293" s="1103"/>
      <c r="P2293" s="1103" t="str">
        <f>IF('statement of marks'!FD78="","",'statement of marks'!FD78)</f>
        <v/>
      </c>
      <c r="Q2293" s="1103"/>
      <c r="R2293" s="1103"/>
      <c r="S2293" s="611"/>
      <c r="T2293" s="613" t="str">
        <f>IF('statement of marks'!FE78="","",'statement of marks'!FE78)</f>
        <v/>
      </c>
      <c r="U2293" s="613" t="str">
        <f>IF('statement of marks'!FF78="","",'statement of marks'!FF78)</f>
        <v/>
      </c>
      <c r="V2293" s="614" t="str">
        <f>IF('statement of marks'!FG78="","",'statement of marks'!FG78)</f>
        <v/>
      </c>
    </row>
    <row r="2294" spans="1:22" ht="16" customHeight="1">
      <c r="A2294" s="598"/>
      <c r="B2294" s="1109" t="str">
        <f>IF('statement of marks'!$FJ$3="","",'statement of marks'!$FJ$3)</f>
        <v>LokLF; ,oe~ 'kkjhfjd f'k{kk</v>
      </c>
      <c r="C2294" s="1110"/>
      <c r="D2294" s="1103" t="str">
        <f>IF('statement of marks'!FJ78="","",'statement of marks'!FJ78)</f>
        <v/>
      </c>
      <c r="E2294" s="1103"/>
      <c r="F2294" s="1103"/>
      <c r="G2294" s="1103" t="str">
        <f>IF('statement of marks'!FK78="","",'statement of marks'!FK78)</f>
        <v/>
      </c>
      <c r="H2294" s="1103"/>
      <c r="I2294" s="1103"/>
      <c r="J2294" s="1103" t="str">
        <f>IF('statement of marks'!FM78="","",'statement of marks'!FM78)</f>
        <v/>
      </c>
      <c r="K2294" s="1103"/>
      <c r="L2294" s="1103"/>
      <c r="M2294" s="1103" t="str">
        <f>IF('statement of marks'!FL78="","",'statement of marks'!FL78)</f>
        <v/>
      </c>
      <c r="N2294" s="1103"/>
      <c r="O2294" s="1103"/>
      <c r="P2294" s="1103" t="str">
        <f>IF('statement of marks'!FN78="","",'statement of marks'!FN78)</f>
        <v/>
      </c>
      <c r="Q2294" s="1103"/>
      <c r="R2294" s="1103"/>
      <c r="S2294" s="611"/>
      <c r="T2294" s="613" t="str">
        <f>IF('statement of marks'!FO78="","",'statement of marks'!FO78)</f>
        <v/>
      </c>
      <c r="U2294" s="613" t="str">
        <f>IF('statement of marks'!FP78="","",'statement of marks'!FP78)</f>
        <v/>
      </c>
      <c r="V2294" s="614" t="str">
        <f>IF('statement of marks'!FQ78="","",'statement of marks'!FQ78)</f>
        <v/>
      </c>
    </row>
    <row r="2295" spans="1:22" ht="16" customHeight="1">
      <c r="A2295" s="598"/>
      <c r="B2295" s="1104" t="s">
        <v>273</v>
      </c>
      <c r="C2295" s="1105"/>
      <c r="D2295" s="1213" t="str">
        <f>details!$DZ$3</f>
        <v>vxLr rd</v>
      </c>
      <c r="E2295" s="1213"/>
      <c r="F2295" s="1213"/>
      <c r="G2295" s="1213" t="str">
        <f>details!$ED$3</f>
        <v>vDVwcj rd</v>
      </c>
      <c r="H2295" s="1213"/>
      <c r="I2295" s="1213"/>
      <c r="J2295" s="1213" t="str">
        <f>details!$EL$3</f>
        <v>Qjojh rd</v>
      </c>
      <c r="K2295" s="1213"/>
      <c r="L2295" s="1213"/>
      <c r="M2295" s="1213" t="str">
        <f>details!$EH$3</f>
        <v>fnlEcj rd</v>
      </c>
      <c r="N2295" s="1213"/>
      <c r="O2295" s="1213"/>
      <c r="P2295" s="1213" t="str">
        <f>details!$EP$3</f>
        <v>loZ ;ksx</v>
      </c>
      <c r="Q2295" s="1213"/>
      <c r="R2295" s="1213"/>
      <c r="S2295" s="1222" t="s">
        <v>475</v>
      </c>
      <c r="T2295" s="1223"/>
      <c r="U2295" s="1223"/>
      <c r="V2295" s="1224"/>
    </row>
    <row r="2296" spans="1:22" ht="16" customHeight="1">
      <c r="A2296" s="598"/>
      <c r="B2296" s="1100" t="s">
        <v>99</v>
      </c>
      <c r="C2296" s="1101"/>
      <c r="D2296" s="1102" t="str">
        <f>IF(details!EA78="","",details!EA78)</f>
        <v/>
      </c>
      <c r="E2296" s="1102"/>
      <c r="F2296" s="1102"/>
      <c r="G2296" s="1102" t="str">
        <f>IF(details!EE78="","",details!EE78)</f>
        <v/>
      </c>
      <c r="H2296" s="1102"/>
      <c r="I2296" s="1102"/>
      <c r="J2296" s="1102" t="str">
        <f>IF(details!EM78="","",details!EM78)</f>
        <v/>
      </c>
      <c r="K2296" s="1102"/>
      <c r="L2296" s="1102"/>
      <c r="M2296" s="1102" t="str">
        <f>IF(details!EI78="","",details!EI78)</f>
        <v/>
      </c>
      <c r="N2296" s="1102"/>
      <c r="O2296" s="1102"/>
      <c r="P2296" s="1102" t="str">
        <f>IF(details!EQ78="","",details!EQ78)</f>
        <v/>
      </c>
      <c r="Q2296" s="1102"/>
      <c r="R2296" s="1102"/>
      <c r="S2296" s="1225">
        <v>41757</v>
      </c>
      <c r="T2296" s="1226"/>
      <c r="U2296" s="1226"/>
      <c r="V2296" s="1227"/>
    </row>
    <row r="2297" spans="1:22" ht="16" customHeight="1">
      <c r="A2297" s="598"/>
      <c r="B2297" s="1094" t="s">
        <v>15</v>
      </c>
      <c r="C2297" s="1095"/>
      <c r="D2297" s="1096" t="str">
        <f>IF(details!DZ78="","",details!DZ78)</f>
        <v/>
      </c>
      <c r="E2297" s="1096"/>
      <c r="F2297" s="1096"/>
      <c r="G2297" s="1096" t="str">
        <f>IF(details!ED78="","",details!ED78)</f>
        <v/>
      </c>
      <c r="H2297" s="1096"/>
      <c r="I2297" s="1096"/>
      <c r="J2297" s="1096" t="str">
        <f>IF(details!EL78="","",details!EL78)</f>
        <v/>
      </c>
      <c r="K2297" s="1096"/>
      <c r="L2297" s="1096"/>
      <c r="M2297" s="1096" t="str">
        <f>IF(details!EH78="","",details!EH78)</f>
        <v/>
      </c>
      <c r="N2297" s="1096"/>
      <c r="O2297" s="1096"/>
      <c r="P2297" s="1096" t="str">
        <f>IF(details!EP78="","",details!EP78)</f>
        <v/>
      </c>
      <c r="Q2297" s="1096"/>
      <c r="R2297" s="1096"/>
      <c r="S2297" s="1228"/>
      <c r="T2297" s="1229"/>
      <c r="U2297" s="1229"/>
      <c r="V2297" s="1230"/>
    </row>
    <row r="2298" spans="1:22" ht="16" customHeight="1">
      <c r="A2298" s="1206"/>
      <c r="B2298" s="1207" t="s">
        <v>473</v>
      </c>
      <c r="C2298" s="1208"/>
      <c r="D2298" s="1209" t="s">
        <v>3</v>
      </c>
      <c r="E2298" s="1209"/>
      <c r="F2298" s="1209"/>
      <c r="G2298" s="1209" t="s">
        <v>389</v>
      </c>
      <c r="H2298" s="1209"/>
      <c r="I2298" s="1209"/>
      <c r="J2298" s="1209" t="s">
        <v>5</v>
      </c>
      <c r="K2298" s="1209"/>
      <c r="L2298" s="1209"/>
      <c r="M2298" s="1209" t="s">
        <v>465</v>
      </c>
      <c r="N2298" s="1209"/>
      <c r="O2298" s="1209"/>
      <c r="P2298" s="1210" t="s">
        <v>306</v>
      </c>
      <c r="Q2298" s="1210"/>
      <c r="R2298" s="1210"/>
      <c r="S2298" s="1209" t="s">
        <v>473</v>
      </c>
      <c r="T2298" s="1209"/>
      <c r="U2298" s="1209"/>
      <c r="V2298" s="1211"/>
    </row>
    <row r="2299" spans="1:22" ht="16" customHeight="1">
      <c r="A2299" s="1206"/>
      <c r="B2299" s="1207"/>
      <c r="C2299" s="1208"/>
      <c r="D2299" s="1212" t="str">
        <f>'statement of marks'!HE78</f>
        <v/>
      </c>
      <c r="E2299" s="1212"/>
      <c r="F2299" s="1212"/>
      <c r="G2299" s="1212" t="str">
        <f>'statement of marks'!HF78</f>
        <v/>
      </c>
      <c r="H2299" s="1212"/>
      <c r="I2299" s="1212"/>
      <c r="J2299" s="1212" t="str">
        <f>'statement of marks'!HG78</f>
        <v/>
      </c>
      <c r="K2299" s="1212"/>
      <c r="L2299" s="1212"/>
      <c r="M2299" s="1212" t="str">
        <f>'statement of marks'!HJ78</f>
        <v/>
      </c>
      <c r="N2299" s="1212"/>
      <c r="O2299" s="1212"/>
      <c r="P2299" s="1212" t="str">
        <f>'statement of marks'!HI78</f>
        <v/>
      </c>
      <c r="Q2299" s="1212"/>
      <c r="R2299" s="1212"/>
      <c r="S2299" s="1209" t="str">
        <f>'statement of marks'!HD78</f>
        <v/>
      </c>
      <c r="T2299" s="1209"/>
      <c r="U2299" s="1209"/>
      <c r="V2299" s="1211"/>
    </row>
    <row r="2300" spans="1:22" ht="16" customHeight="1">
      <c r="A2300" s="598"/>
      <c r="B2300" s="1089" t="s">
        <v>100</v>
      </c>
      <c r="C2300" s="1090"/>
      <c r="D2300" s="1081"/>
      <c r="E2300" s="1081"/>
      <c r="F2300" s="1081"/>
      <c r="G2300" s="1081"/>
      <c r="H2300" s="1081"/>
      <c r="I2300" s="1081"/>
      <c r="J2300" s="1081"/>
      <c r="K2300" s="1081"/>
      <c r="L2300" s="1081"/>
      <c r="M2300" s="1081"/>
      <c r="N2300" s="1081"/>
      <c r="O2300" s="1081"/>
      <c r="P2300" s="1081"/>
      <c r="Q2300" s="1081"/>
      <c r="R2300" s="1081"/>
      <c r="S2300" s="1081"/>
      <c r="T2300" s="1081"/>
      <c r="U2300" s="1081"/>
      <c r="V2300" s="1205"/>
    </row>
    <row r="2301" spans="1:22" ht="16" customHeight="1">
      <c r="A2301" s="598"/>
      <c r="B2301" s="1087" t="s">
        <v>80</v>
      </c>
      <c r="C2301" s="1088"/>
      <c r="D2301" s="1081"/>
      <c r="E2301" s="1081"/>
      <c r="F2301" s="1081"/>
      <c r="G2301" s="1081"/>
      <c r="H2301" s="1081"/>
      <c r="I2301" s="1081"/>
      <c r="J2301" s="1081"/>
      <c r="K2301" s="1081"/>
      <c r="L2301" s="1081"/>
      <c r="M2301" s="1081"/>
      <c r="N2301" s="1081"/>
      <c r="O2301" s="1081"/>
      <c r="P2301" s="1081"/>
      <c r="Q2301" s="1081"/>
      <c r="R2301" s="1081"/>
      <c r="S2301" s="1081"/>
      <c r="T2301" s="1081"/>
      <c r="U2301" s="1081"/>
      <c r="V2301" s="1205"/>
    </row>
    <row r="2302" spans="1:22" ht="16" customHeight="1">
      <c r="A2302" s="598"/>
      <c r="B2302" s="1089" t="s">
        <v>466</v>
      </c>
      <c r="C2302" s="1090"/>
      <c r="D2302" s="1081"/>
      <c r="E2302" s="1081"/>
      <c r="F2302" s="1081"/>
      <c r="G2302" s="1081"/>
      <c r="H2302" s="1081"/>
      <c r="I2302" s="1081"/>
      <c r="J2302" s="1081"/>
      <c r="K2302" s="1081"/>
      <c r="L2302" s="1081"/>
      <c r="M2302" s="1081"/>
      <c r="N2302" s="1081"/>
      <c r="O2302" s="1081"/>
      <c r="P2302" s="1081" t="s">
        <v>466</v>
      </c>
      <c r="Q2302" s="1081"/>
      <c r="R2302" s="1081"/>
      <c r="S2302" s="1081"/>
      <c r="T2302" s="1081"/>
      <c r="U2302" s="1081"/>
      <c r="V2302" s="1205"/>
    </row>
    <row r="2303" spans="1:22" ht="16" customHeight="1">
      <c r="A2303" s="598"/>
      <c r="B2303" s="1085" t="s">
        <v>101</v>
      </c>
      <c r="C2303" s="1086"/>
      <c r="D2303" s="1081"/>
      <c r="E2303" s="1081"/>
      <c r="F2303" s="1081"/>
      <c r="G2303" s="1081"/>
      <c r="H2303" s="1081"/>
      <c r="I2303" s="1081"/>
      <c r="J2303" s="1081"/>
      <c r="K2303" s="1081"/>
      <c r="L2303" s="1081"/>
      <c r="M2303" s="1081"/>
      <c r="N2303" s="1081"/>
      <c r="O2303" s="1081"/>
      <c r="P2303" s="1081"/>
      <c r="Q2303" s="1081"/>
      <c r="R2303" s="1081"/>
      <c r="S2303" s="1198" t="s">
        <v>101</v>
      </c>
      <c r="T2303" s="1198"/>
      <c r="U2303" s="1198"/>
      <c r="V2303" s="1199"/>
    </row>
    <row r="2304" spans="1:22" ht="16" customHeight="1" thickBot="1">
      <c r="A2304" s="600"/>
      <c r="B2304" s="1200" t="s">
        <v>102</v>
      </c>
      <c r="C2304" s="1201"/>
      <c r="D2304" s="1202"/>
      <c r="E2304" s="1202"/>
      <c r="F2304" s="1202"/>
      <c r="G2304" s="1202"/>
      <c r="H2304" s="1202"/>
      <c r="I2304" s="1202"/>
      <c r="J2304" s="1202"/>
      <c r="K2304" s="1202"/>
      <c r="L2304" s="1202"/>
      <c r="M2304" s="1202"/>
      <c r="N2304" s="1202"/>
      <c r="O2304" s="1202"/>
      <c r="P2304" s="1202"/>
      <c r="Q2304" s="1202"/>
      <c r="R2304" s="1202"/>
      <c r="S2304" s="1203" t="s">
        <v>163</v>
      </c>
      <c r="T2304" s="1203"/>
      <c r="U2304" s="1203"/>
      <c r="V2304" s="1204"/>
    </row>
    <row r="2305" spans="1:22" ht="16" customHeight="1">
      <c r="A2305" s="597"/>
      <c r="B2305" s="1216" t="s">
        <v>47</v>
      </c>
      <c r="C2305" s="1217"/>
      <c r="D2305" s="1217"/>
      <c r="E2305" s="1217"/>
      <c r="F2305" s="1217"/>
      <c r="G2305" s="1217"/>
      <c r="H2305" s="1217"/>
      <c r="I2305" s="1217"/>
      <c r="J2305" s="1217"/>
      <c r="K2305" s="1217"/>
      <c r="L2305" s="1217"/>
      <c r="M2305" s="1217"/>
      <c r="N2305" s="1217"/>
      <c r="O2305" s="1217"/>
      <c r="P2305" s="1217"/>
      <c r="Q2305" s="1217"/>
      <c r="R2305" s="1217"/>
      <c r="S2305" s="1217"/>
      <c r="T2305" s="1217"/>
      <c r="U2305" s="1217"/>
      <c r="V2305" s="1218"/>
    </row>
    <row r="2306" spans="1:22" ht="16" customHeight="1">
      <c r="A2306" s="598"/>
      <c r="B2306" s="1219" t="str">
        <f>'statement of marks'!$A$1</f>
        <v>jk- ck- ek/;fed fo|ky; uohu] fuEckgsM+k</v>
      </c>
      <c r="C2306" s="1220"/>
      <c r="D2306" s="1220"/>
      <c r="E2306" s="1220"/>
      <c r="F2306" s="1220"/>
      <c r="G2306" s="1220"/>
      <c r="H2306" s="1220"/>
      <c r="I2306" s="1220"/>
      <c r="J2306" s="1220"/>
      <c r="K2306" s="1220"/>
      <c r="L2306" s="1220"/>
      <c r="M2306" s="1220"/>
      <c r="N2306" s="1220"/>
      <c r="O2306" s="1220"/>
      <c r="P2306" s="1220"/>
      <c r="Q2306" s="1220"/>
      <c r="R2306" s="1220"/>
      <c r="S2306" s="1220"/>
      <c r="T2306" s="1220"/>
      <c r="U2306" s="1220"/>
      <c r="V2306" s="1221"/>
    </row>
    <row r="2307" spans="1:22" ht="16" customHeight="1">
      <c r="A2307" s="598"/>
      <c r="B2307" s="1114" t="s">
        <v>467</v>
      </c>
      <c r="C2307" s="1115"/>
      <c r="D2307" s="1119" t="str">
        <f>'statement of marks'!$H$3</f>
        <v>2015-16</v>
      </c>
      <c r="E2307" s="1119"/>
      <c r="F2307" s="1119"/>
      <c r="G2307" s="1119"/>
      <c r="H2307" s="1119"/>
      <c r="I2307" s="1119"/>
      <c r="J2307" s="1119"/>
      <c r="K2307" s="1119"/>
      <c r="L2307" s="1119"/>
      <c r="M2307" s="1119"/>
      <c r="N2307" s="1119"/>
      <c r="O2307" s="1119"/>
      <c r="P2307" s="1119"/>
      <c r="Q2307" s="1119"/>
      <c r="R2307" s="1119"/>
      <c r="S2307" s="1119"/>
      <c r="T2307" s="1119"/>
      <c r="U2307" s="1119"/>
      <c r="V2307" s="1196"/>
    </row>
    <row r="2308" spans="1:22" ht="16" customHeight="1">
      <c r="A2308" s="598"/>
      <c r="B2308" s="1114" t="s">
        <v>218</v>
      </c>
      <c r="C2308" s="1115"/>
      <c r="D2308" s="1115" t="str">
        <f>IF('statement of marks'!J79="","",'statement of marks'!J79)</f>
        <v/>
      </c>
      <c r="E2308" s="1115"/>
      <c r="F2308" s="1115"/>
      <c r="G2308" s="1115"/>
      <c r="H2308" s="1115"/>
      <c r="I2308" s="1115"/>
      <c r="J2308" s="1115"/>
      <c r="K2308" s="1115"/>
      <c r="L2308" s="1115"/>
      <c r="M2308" s="1115"/>
      <c r="N2308" s="1115"/>
      <c r="O2308" s="1115"/>
      <c r="P2308" s="1115"/>
      <c r="Q2308" s="1115"/>
      <c r="R2308" s="1115"/>
      <c r="S2308" s="1115"/>
      <c r="T2308" s="1115"/>
      <c r="U2308" s="1115"/>
      <c r="V2308" s="1197"/>
    </row>
    <row r="2309" spans="1:22" ht="16" customHeight="1">
      <c r="A2309" s="598"/>
      <c r="B2309" s="1114" t="s">
        <v>219</v>
      </c>
      <c r="C2309" s="1115"/>
      <c r="D2309" s="1115" t="str">
        <f>IF('statement of marks'!K79="","",'statement of marks'!K79)</f>
        <v/>
      </c>
      <c r="E2309" s="1115"/>
      <c r="F2309" s="1115"/>
      <c r="G2309" s="1115"/>
      <c r="H2309" s="1115"/>
      <c r="I2309" s="1115"/>
      <c r="J2309" s="1115"/>
      <c r="K2309" s="1115"/>
      <c r="L2309" s="1115"/>
      <c r="M2309" s="1115"/>
      <c r="N2309" s="1115"/>
      <c r="O2309" s="1115"/>
      <c r="P2309" s="1115"/>
      <c r="Q2309" s="1115"/>
      <c r="R2309" s="1115"/>
      <c r="S2309" s="1115"/>
      <c r="T2309" s="1115"/>
      <c r="U2309" s="1115"/>
      <c r="V2309" s="1197"/>
    </row>
    <row r="2310" spans="1:22" ht="16" customHeight="1">
      <c r="A2310" s="598"/>
      <c r="B2310" s="1114" t="s">
        <v>220</v>
      </c>
      <c r="C2310" s="1115"/>
      <c r="D2310" s="1115" t="str">
        <f>IF('statement of marks'!L79="","",'statement of marks'!L79)</f>
        <v/>
      </c>
      <c r="E2310" s="1115"/>
      <c r="F2310" s="1115"/>
      <c r="G2310" s="1115"/>
      <c r="H2310" s="1115"/>
      <c r="I2310" s="1115"/>
      <c r="J2310" s="1115"/>
      <c r="K2310" s="1115"/>
      <c r="L2310" s="1115"/>
      <c r="M2310" s="1115"/>
      <c r="N2310" s="1115"/>
      <c r="O2310" s="1115"/>
      <c r="P2310" s="1115"/>
      <c r="Q2310" s="1115"/>
      <c r="R2310" s="1115"/>
      <c r="S2310" s="1115"/>
      <c r="T2310" s="1115"/>
      <c r="U2310" s="1115"/>
      <c r="V2310" s="1197"/>
    </row>
    <row r="2311" spans="1:22" ht="16" customHeight="1">
      <c r="A2311" s="598"/>
      <c r="B2311" s="1114" t="s">
        <v>221</v>
      </c>
      <c r="C2311" s="1115"/>
      <c r="D2311" s="1119" t="str">
        <f>'statement of marks'!$G$3</f>
        <v>6 A</v>
      </c>
      <c r="E2311" s="1119"/>
      <c r="F2311" s="1119"/>
      <c r="G2311" s="1115" t="s">
        <v>9</v>
      </c>
      <c r="H2311" s="1115"/>
      <c r="I2311" s="1115"/>
      <c r="J2311" s="1119" t="str">
        <f>IF('statement of marks'!D79="","",'statement of marks'!D79)</f>
        <v/>
      </c>
      <c r="K2311" s="1119"/>
      <c r="L2311" s="1119"/>
      <c r="M2311" s="1115" t="s">
        <v>222</v>
      </c>
      <c r="N2311" s="1115"/>
      <c r="O2311" s="1115"/>
      <c r="P2311" s="1119" t="str">
        <f>IF('statement of marks'!F79="","",'statement of marks'!F79)</f>
        <v/>
      </c>
      <c r="Q2311" s="1119"/>
      <c r="R2311" s="1119"/>
      <c r="S2311" s="1214" t="str">
        <f>IF('statement of marks'!$J$3="","",'statement of marks'!$J$3)</f>
        <v xml:space="preserve">fo|ky; dk Mk;l dksM+ </v>
      </c>
      <c r="T2311" s="1214"/>
      <c r="U2311" s="1214"/>
      <c r="V2311" s="1215"/>
    </row>
    <row r="2312" spans="1:22" ht="16" customHeight="1">
      <c r="A2312" s="598"/>
      <c r="B2312" s="601" t="s">
        <v>0</v>
      </c>
      <c r="C2312" s="602"/>
      <c r="D2312" s="1121" t="str">
        <f>IF('statement of marks'!H79="","",'statement of marks'!H79)</f>
        <v/>
      </c>
      <c r="E2312" s="1121"/>
      <c r="F2312" s="1121"/>
      <c r="G2312" s="1115" t="str">
        <f>IF('statement of marks'!I79="","",'statement of marks'!I79)</f>
        <v/>
      </c>
      <c r="H2312" s="1115"/>
      <c r="I2312" s="1115"/>
      <c r="J2312" s="1115"/>
      <c r="K2312" s="1115"/>
      <c r="L2312" s="1115"/>
      <c r="M2312" s="1115"/>
      <c r="N2312" s="1115"/>
      <c r="O2312" s="1115"/>
      <c r="P2312" s="1115"/>
      <c r="Q2312" s="1115"/>
      <c r="R2312" s="1115"/>
      <c r="S2312" s="1190" t="str">
        <f>IF('statement of marks'!$K$3="","",'statement of marks'!$K$3)</f>
        <v xml:space="preserve">08291009401   </v>
      </c>
      <c r="T2312" s="1190"/>
      <c r="U2312" s="1190"/>
      <c r="V2312" s="1191"/>
    </row>
    <row r="2313" spans="1:22" ht="16" customHeight="1">
      <c r="A2313" s="598"/>
      <c r="B2313" s="561" t="s">
        <v>28</v>
      </c>
      <c r="C2313" s="603" t="s">
        <v>97</v>
      </c>
      <c r="D2313" s="1081" t="s">
        <v>1</v>
      </c>
      <c r="E2313" s="1081"/>
      <c r="F2313" s="1081"/>
      <c r="G2313" s="1081" t="s">
        <v>21</v>
      </c>
      <c r="H2313" s="1081"/>
      <c r="I2313" s="1081"/>
      <c r="J2313" s="1081" t="s">
        <v>68</v>
      </c>
      <c r="K2313" s="1081"/>
      <c r="L2313" s="1081"/>
      <c r="M2313" s="1081" t="s">
        <v>98</v>
      </c>
      <c r="N2313" s="1081"/>
      <c r="O2313" s="1081"/>
      <c r="P2313" s="1192" t="s">
        <v>278</v>
      </c>
      <c r="Q2313" s="1193" t="s">
        <v>459</v>
      </c>
      <c r="R2313" s="1193"/>
      <c r="S2313" s="1193"/>
      <c r="T2313" s="1194" t="s">
        <v>458</v>
      </c>
      <c r="U2313" s="1194"/>
      <c r="V2313" s="1195"/>
    </row>
    <row r="2314" spans="1:22" ht="16" customHeight="1">
      <c r="A2314" s="598"/>
      <c r="B2314" s="561"/>
      <c r="C2314" s="603"/>
      <c r="D2314" s="596" t="s">
        <v>468</v>
      </c>
      <c r="E2314" s="596" t="s">
        <v>469</v>
      </c>
      <c r="F2314" s="604" t="s">
        <v>2</v>
      </c>
      <c r="G2314" s="596" t="s">
        <v>468</v>
      </c>
      <c r="H2314" s="596" t="s">
        <v>469</v>
      </c>
      <c r="I2314" s="604" t="s">
        <v>2</v>
      </c>
      <c r="J2314" s="596" t="s">
        <v>468</v>
      </c>
      <c r="K2314" s="596" t="s">
        <v>469</v>
      </c>
      <c r="L2314" s="604" t="s">
        <v>2</v>
      </c>
      <c r="M2314" s="596" t="s">
        <v>468</v>
      </c>
      <c r="N2314" s="596" t="s">
        <v>469</v>
      </c>
      <c r="O2314" s="604" t="s">
        <v>2</v>
      </c>
      <c r="P2314" s="1192"/>
      <c r="Q2314" s="596" t="s">
        <v>468</v>
      </c>
      <c r="R2314" s="596" t="s">
        <v>469</v>
      </c>
      <c r="S2314" s="608" t="s">
        <v>2</v>
      </c>
      <c r="T2314" s="618" t="s">
        <v>304</v>
      </c>
      <c r="U2314" s="619" t="s">
        <v>5</v>
      </c>
      <c r="V2314" s="620" t="s">
        <v>464</v>
      </c>
    </row>
    <row r="2315" spans="1:22" ht="16" customHeight="1">
      <c r="A2315" s="599"/>
      <c r="B2315" s="1178" t="s">
        <v>3</v>
      </c>
      <c r="C2315" s="1179"/>
      <c r="D2315" s="579">
        <f>IF('statement of marks'!M$6="","",'statement of marks'!M$6)</f>
        <v>5</v>
      </c>
      <c r="E2315" s="579">
        <f>IF('statement of marks'!N$6="","",'statement of marks'!N$6)</f>
        <v>5</v>
      </c>
      <c r="F2315" s="605">
        <f>IF('statement of marks'!O$6="","",'statement of marks'!O$6)</f>
        <v>10</v>
      </c>
      <c r="G2315" s="579">
        <f>IF('statement of marks'!P$6="","",'statement of marks'!P$6)</f>
        <v>5</v>
      </c>
      <c r="H2315" s="579">
        <f>IF('statement of marks'!Q$6="","",'statement of marks'!Q$6)</f>
        <v>5</v>
      </c>
      <c r="I2315" s="605">
        <f>IF('statement of marks'!R$6="","",'statement of marks'!R$6)</f>
        <v>10</v>
      </c>
      <c r="J2315" s="579">
        <f>IF('statement of marks'!S$6="","",'statement of marks'!S$6)</f>
        <v>5</v>
      </c>
      <c r="K2315" s="579">
        <f>IF('statement of marks'!T$6="","",'statement of marks'!T$6)</f>
        <v>5</v>
      </c>
      <c r="L2315" s="605">
        <f>IF('statement of marks'!U$6="","",'statement of marks'!U$6)</f>
        <v>10</v>
      </c>
      <c r="M2315" s="579">
        <f>IF('statement of marks'!W$6="","",'statement of marks'!W$6)</f>
        <v>50</v>
      </c>
      <c r="N2315" s="579">
        <f>IF('statement of marks'!X$6="","",'statement of marks'!X$6)</f>
        <v>20</v>
      </c>
      <c r="O2315" s="605">
        <f>IF('statement of marks'!Y$6="","",'statement of marks'!Y$6)</f>
        <v>70</v>
      </c>
      <c r="P2315" s="580">
        <f>IF('statement of marks'!Z$6="","",'statement of marks'!Z$6)</f>
        <v>100</v>
      </c>
      <c r="Q2315" s="579">
        <f>IF('statement of marks'!AA$6="","",'statement of marks'!AA$6)</f>
        <v>70</v>
      </c>
      <c r="R2315" s="579">
        <f>IF('statement of marks'!AB$6="","",'statement of marks'!AB$6)</f>
        <v>30</v>
      </c>
      <c r="S2315" s="605">
        <f>IF('statement of marks'!AC$6="","",'statement of marks'!AC$6)</f>
        <v>100</v>
      </c>
      <c r="T2315" s="615">
        <f>IF('statement of marks'!AD$6="","",'statement of marks'!AD$6)</f>
        <v>200</v>
      </c>
      <c r="U2315" s="615" t="str">
        <f>IF('statement of marks'!AE$6="","",'statement of marks'!AE$6)</f>
        <v/>
      </c>
      <c r="V2315" s="621" t="str">
        <f>IF('statement of marks'!AF$6="","",'statement of marks'!AF$6)</f>
        <v/>
      </c>
    </row>
    <row r="2316" spans="1:22" ht="16" customHeight="1">
      <c r="A2316" s="598"/>
      <c r="B2316" s="1114" t="str">
        <f>IF('statement of marks'!$M$3="","",'statement of marks'!$M$3)</f>
        <v>fgUnh</v>
      </c>
      <c r="C2316" s="1115"/>
      <c r="D2316" s="275" t="str">
        <f>IF('statement of marks'!M79="","",'statement of marks'!M79)</f>
        <v/>
      </c>
      <c r="E2316" s="275" t="str">
        <f>IF('statement of marks'!N79="","",'statement of marks'!N79)</f>
        <v/>
      </c>
      <c r="F2316" s="606" t="str">
        <f>IF('statement of marks'!O79="","",'statement of marks'!O79)</f>
        <v/>
      </c>
      <c r="G2316" s="275" t="str">
        <f>IF('statement of marks'!P79="","",'statement of marks'!P79)</f>
        <v/>
      </c>
      <c r="H2316" s="275" t="str">
        <f>IF('statement of marks'!Q79="","",'statement of marks'!Q79)</f>
        <v/>
      </c>
      <c r="I2316" s="606" t="str">
        <f>IF('statement of marks'!R79="","",'statement of marks'!R79)</f>
        <v/>
      </c>
      <c r="J2316" s="275" t="str">
        <f>IF('statement of marks'!S79="","",'statement of marks'!S79)</f>
        <v/>
      </c>
      <c r="K2316" s="275" t="str">
        <f>IF('statement of marks'!T79="","",'statement of marks'!T79)</f>
        <v/>
      </c>
      <c r="L2316" s="606" t="str">
        <f>IF('statement of marks'!U79="","",'statement of marks'!U79)</f>
        <v/>
      </c>
      <c r="M2316" s="275" t="str">
        <f>IF('statement of marks'!W79="","",'statement of marks'!W79)</f>
        <v/>
      </c>
      <c r="N2316" s="275" t="str">
        <f>IF('statement of marks'!X79="","",'statement of marks'!X79)</f>
        <v/>
      </c>
      <c r="O2316" s="606" t="str">
        <f>IF('statement of marks'!Y79="","",'statement of marks'!Y79)</f>
        <v/>
      </c>
      <c r="P2316" s="277" t="str">
        <f>IF('statement of marks'!Z79="","",'statement of marks'!Z79)</f>
        <v/>
      </c>
      <c r="Q2316" s="275" t="str">
        <f>IF('statement of marks'!AA79="","",'statement of marks'!AA79)</f>
        <v/>
      </c>
      <c r="R2316" s="275" t="str">
        <f>IF('statement of marks'!AB79="","",'statement of marks'!AB79)</f>
        <v/>
      </c>
      <c r="S2316" s="606" t="str">
        <f>IF('statement of marks'!AC79="","",'statement of marks'!AC79)</f>
        <v/>
      </c>
      <c r="T2316" s="578" t="str">
        <f>IF('statement of marks'!AD79="","",'statement of marks'!AD79)</f>
        <v/>
      </c>
      <c r="U2316" s="578" t="str">
        <f>IF('statement of marks'!AE79="","",'statement of marks'!AE79)</f>
        <v/>
      </c>
      <c r="V2316" s="612" t="str">
        <f>IF('statement of marks'!AF79="","",'statement of marks'!AF79)</f>
        <v/>
      </c>
    </row>
    <row r="2317" spans="1:22" ht="16" customHeight="1">
      <c r="A2317" s="598"/>
      <c r="B2317" s="1114" t="str">
        <f>IF('statement of marks'!$AI$3="","",'statement of marks'!$AI$3)</f>
        <v>vaxszth</v>
      </c>
      <c r="C2317" s="1115"/>
      <c r="D2317" s="275" t="str">
        <f>IF('statement of marks'!AI79="","",'statement of marks'!AI79)</f>
        <v/>
      </c>
      <c r="E2317" s="275" t="str">
        <f>IF('statement of marks'!AJ79="","",'statement of marks'!AJ79)</f>
        <v/>
      </c>
      <c r="F2317" s="606" t="str">
        <f>IF('statement of marks'!AK79="","",'statement of marks'!AK79)</f>
        <v/>
      </c>
      <c r="G2317" s="275" t="str">
        <f>IF('statement of marks'!AL79="","",'statement of marks'!AL79)</f>
        <v/>
      </c>
      <c r="H2317" s="275" t="str">
        <f>IF('statement of marks'!AM79="","",'statement of marks'!AM79)</f>
        <v/>
      </c>
      <c r="I2317" s="606" t="str">
        <f>IF('statement of marks'!AN79="","",'statement of marks'!AN79)</f>
        <v/>
      </c>
      <c r="J2317" s="275" t="str">
        <f>IF('statement of marks'!AO79="","",'statement of marks'!AO79)</f>
        <v/>
      </c>
      <c r="K2317" s="275" t="str">
        <f>IF('statement of marks'!AP79="","",'statement of marks'!AP79)</f>
        <v/>
      </c>
      <c r="L2317" s="606" t="str">
        <f>IF('statement of marks'!AQ79="","",'statement of marks'!AQ79)</f>
        <v/>
      </c>
      <c r="M2317" s="275" t="str">
        <f>IF('statement of marks'!AS79="","",'statement of marks'!AS79)</f>
        <v/>
      </c>
      <c r="N2317" s="275" t="str">
        <f>IF('statement of marks'!AT79="","",'statement of marks'!AT79)</f>
        <v/>
      </c>
      <c r="O2317" s="606" t="str">
        <f>IF('statement of marks'!AU79="","",'statement of marks'!AU79)</f>
        <v/>
      </c>
      <c r="P2317" s="277" t="str">
        <f>IF('statement of marks'!AV79="","",'statement of marks'!AV79)</f>
        <v/>
      </c>
      <c r="Q2317" s="275" t="str">
        <f>IF('statement of marks'!AW79="","",'statement of marks'!AW79)</f>
        <v/>
      </c>
      <c r="R2317" s="275" t="str">
        <f>IF('statement of marks'!AX79="","",'statement of marks'!AX79)</f>
        <v/>
      </c>
      <c r="S2317" s="606" t="str">
        <f>IF('statement of marks'!AY79="","",'statement of marks'!AY79)</f>
        <v/>
      </c>
      <c r="T2317" s="578" t="str">
        <f>IF('statement of marks'!AZ79="","",'statement of marks'!AZ79)</f>
        <v/>
      </c>
      <c r="U2317" s="578" t="str">
        <f>IF('statement of marks'!BA79="","",'statement of marks'!BA79)</f>
        <v/>
      </c>
      <c r="V2317" s="612" t="str">
        <f>IF('statement of marks'!BB79="","",'statement of marks'!BB79)</f>
        <v/>
      </c>
    </row>
    <row r="2318" spans="1:22" ht="16" customHeight="1">
      <c r="A2318" s="598"/>
      <c r="B2318" s="1114" t="str">
        <f>IF('statement of marks'!BE79="s","laLd`r",IF('statement of marks'!BE79="u","mnwZ",IF('statement of marks'!BE79="g","xqtjkrh",IF('statement of marks'!BE79="p","iatkch",IF('statement of marks'!BE79="sd","fla/kh","r`rh; Hkk""kk")))))</f>
        <v>r`rh; Hkk"kk</v>
      </c>
      <c r="C2318" s="1115"/>
      <c r="D2318" s="275" t="str">
        <f>IF('statement of marks'!BF79="","",'statement of marks'!BF79)</f>
        <v/>
      </c>
      <c r="E2318" s="275" t="str">
        <f>IF('statement of marks'!BG79="","",'statement of marks'!BG79)</f>
        <v/>
      </c>
      <c r="F2318" s="606" t="str">
        <f>IF('statement of marks'!BH79="","",'statement of marks'!BH79)</f>
        <v/>
      </c>
      <c r="G2318" s="275" t="str">
        <f>IF('statement of marks'!BI79="","",'statement of marks'!BI79)</f>
        <v/>
      </c>
      <c r="H2318" s="275" t="str">
        <f>IF('statement of marks'!BJ79="","",'statement of marks'!BJ79)</f>
        <v/>
      </c>
      <c r="I2318" s="606" t="str">
        <f>IF('statement of marks'!BK79="","",'statement of marks'!BK79)</f>
        <v/>
      </c>
      <c r="J2318" s="275" t="str">
        <f>IF('statement of marks'!BL79="","",'statement of marks'!BL79)</f>
        <v/>
      </c>
      <c r="K2318" s="275" t="str">
        <f>IF('statement of marks'!BM79="","",'statement of marks'!BM79)</f>
        <v/>
      </c>
      <c r="L2318" s="606" t="str">
        <f>IF('statement of marks'!BN79="","",'statement of marks'!BN79)</f>
        <v/>
      </c>
      <c r="M2318" s="275" t="str">
        <f>IF('statement of marks'!BP79="","",'statement of marks'!BP79)</f>
        <v/>
      </c>
      <c r="N2318" s="275" t="str">
        <f>IF('statement of marks'!BQ79="","",'statement of marks'!BQ79)</f>
        <v/>
      </c>
      <c r="O2318" s="606" t="str">
        <f>IF('statement of marks'!BR79="","",'statement of marks'!BR79)</f>
        <v/>
      </c>
      <c r="P2318" s="277" t="str">
        <f>IF('statement of marks'!BS79="","",'statement of marks'!BS79)</f>
        <v/>
      </c>
      <c r="Q2318" s="275" t="str">
        <f>IF('statement of marks'!BT79="","",'statement of marks'!BT79)</f>
        <v/>
      </c>
      <c r="R2318" s="275" t="str">
        <f>IF('statement of marks'!BU79="","",'statement of marks'!BU79)</f>
        <v/>
      </c>
      <c r="S2318" s="606" t="str">
        <f>IF('statement of marks'!BV79="","",'statement of marks'!BV79)</f>
        <v/>
      </c>
      <c r="T2318" s="578" t="str">
        <f>IF('statement of marks'!BW79="","",'statement of marks'!BW79)</f>
        <v/>
      </c>
      <c r="U2318" s="578" t="str">
        <f>IF('statement of marks'!BX79="","",'statement of marks'!BX79)</f>
        <v/>
      </c>
      <c r="V2318" s="612" t="str">
        <f>IF('statement of marks'!BY79="","",'statement of marks'!BY79)</f>
        <v/>
      </c>
    </row>
    <row r="2319" spans="1:22" ht="16" customHeight="1">
      <c r="A2319" s="598"/>
      <c r="B2319" s="1114" t="str">
        <f>IF('statement of marks'!$CB$3="","",'statement of marks'!$CB$3)</f>
        <v>xf.kr</v>
      </c>
      <c r="C2319" s="1115"/>
      <c r="D2319" s="275" t="str">
        <f>IF('statement of marks'!CB79="","",'statement of marks'!CB79)</f>
        <v/>
      </c>
      <c r="E2319" s="275" t="str">
        <f>IF('statement of marks'!CC79="","",'statement of marks'!CC79)</f>
        <v/>
      </c>
      <c r="F2319" s="606" t="str">
        <f>IF('statement of marks'!CD79="","",'statement of marks'!CD79)</f>
        <v/>
      </c>
      <c r="G2319" s="275" t="str">
        <f>IF('statement of marks'!CE79="","",'statement of marks'!CE79)</f>
        <v/>
      </c>
      <c r="H2319" s="275" t="str">
        <f>IF('statement of marks'!CF79="","",'statement of marks'!CF79)</f>
        <v/>
      </c>
      <c r="I2319" s="606" t="str">
        <f>IF('statement of marks'!CG79="","",'statement of marks'!CG79)</f>
        <v/>
      </c>
      <c r="J2319" s="275" t="str">
        <f>IF('statement of marks'!CH79="","",'statement of marks'!CH79)</f>
        <v/>
      </c>
      <c r="K2319" s="275" t="str">
        <f>IF('statement of marks'!CI79="","",'statement of marks'!CI79)</f>
        <v/>
      </c>
      <c r="L2319" s="606" t="str">
        <f>IF('statement of marks'!CJ79="","",'statement of marks'!CJ79)</f>
        <v/>
      </c>
      <c r="M2319" s="275" t="str">
        <f>IF('statement of marks'!CL79="","",'statement of marks'!CL79)</f>
        <v/>
      </c>
      <c r="N2319" s="275" t="str">
        <f>IF('statement of marks'!CM79="","",'statement of marks'!CM79)</f>
        <v/>
      </c>
      <c r="O2319" s="606" t="str">
        <f>IF('statement of marks'!CN79="","",'statement of marks'!CN79)</f>
        <v/>
      </c>
      <c r="P2319" s="277" t="str">
        <f>IF('statement of marks'!CO79="","",'statement of marks'!CO79)</f>
        <v/>
      </c>
      <c r="Q2319" s="275" t="str">
        <f>IF('statement of marks'!CP79="","",'statement of marks'!CP79)</f>
        <v/>
      </c>
      <c r="R2319" s="275" t="str">
        <f>IF('statement of marks'!CQ79="","",'statement of marks'!CQ79)</f>
        <v/>
      </c>
      <c r="S2319" s="606" t="str">
        <f>IF('statement of marks'!CR79="","",'statement of marks'!CR79)</f>
        <v/>
      </c>
      <c r="T2319" s="578" t="str">
        <f>IF('statement of marks'!CS79="","",'statement of marks'!CS79)</f>
        <v/>
      </c>
      <c r="U2319" s="578" t="str">
        <f>IF('statement of marks'!CT79="","",'statement of marks'!CT79)</f>
        <v/>
      </c>
      <c r="V2319" s="612" t="str">
        <f>IF('statement of marks'!CU79="","",'statement of marks'!CU79)</f>
        <v/>
      </c>
    </row>
    <row r="2320" spans="1:22" ht="16" customHeight="1">
      <c r="A2320" s="598"/>
      <c r="B2320" s="1114" t="str">
        <f>IF('statement of marks'!$CX$3="","",'statement of marks'!$CX$3)</f>
        <v>foKku</v>
      </c>
      <c r="C2320" s="1115"/>
      <c r="D2320" s="275" t="str">
        <f>IF('statement of marks'!CX79="","",'statement of marks'!CX79)</f>
        <v/>
      </c>
      <c r="E2320" s="275" t="str">
        <f>IF('statement of marks'!CY79="","",'statement of marks'!CY79)</f>
        <v/>
      </c>
      <c r="F2320" s="606" t="str">
        <f>IF('statement of marks'!CZ79="","",'statement of marks'!CZ79)</f>
        <v/>
      </c>
      <c r="G2320" s="275" t="str">
        <f>IF('statement of marks'!DA79="","",'statement of marks'!DA79)</f>
        <v/>
      </c>
      <c r="H2320" s="275" t="str">
        <f>IF('statement of marks'!DB79="","",'statement of marks'!DB79)</f>
        <v/>
      </c>
      <c r="I2320" s="606" t="str">
        <f>IF('statement of marks'!DC79="","",'statement of marks'!DC79)</f>
        <v/>
      </c>
      <c r="J2320" s="275" t="str">
        <f>IF('statement of marks'!DD79="","",'statement of marks'!DD79)</f>
        <v/>
      </c>
      <c r="K2320" s="275" t="str">
        <f>IF('statement of marks'!DE79="","",'statement of marks'!DE79)</f>
        <v/>
      </c>
      <c r="L2320" s="606" t="str">
        <f>IF('statement of marks'!DF79="","",'statement of marks'!DF79)</f>
        <v/>
      </c>
      <c r="M2320" s="275" t="str">
        <f>IF('statement of marks'!DH79="","",'statement of marks'!DH79)</f>
        <v/>
      </c>
      <c r="N2320" s="275" t="str">
        <f>IF('statement of marks'!DI79="","",'statement of marks'!DI79)</f>
        <v/>
      </c>
      <c r="O2320" s="606" t="str">
        <f>IF('statement of marks'!DJ79="","",'statement of marks'!DJ79)</f>
        <v/>
      </c>
      <c r="P2320" s="277" t="str">
        <f>IF('statement of marks'!DK79="","",'statement of marks'!DK79)</f>
        <v/>
      </c>
      <c r="Q2320" s="275" t="str">
        <f>IF('statement of marks'!DL79="","",'statement of marks'!DL79)</f>
        <v/>
      </c>
      <c r="R2320" s="275" t="str">
        <f>IF('statement of marks'!DM79="","",'statement of marks'!DM79)</f>
        <v/>
      </c>
      <c r="S2320" s="606" t="str">
        <f>IF('statement of marks'!DN79="","",'statement of marks'!DN79)</f>
        <v/>
      </c>
      <c r="T2320" s="578" t="str">
        <f>IF('statement of marks'!DO79="","",'statement of marks'!DO79)</f>
        <v/>
      </c>
      <c r="U2320" s="578" t="str">
        <f>IF('statement of marks'!DP79="","",'statement of marks'!DP79)</f>
        <v/>
      </c>
      <c r="V2320" s="612" t="str">
        <f>IF('statement of marks'!DQ79="","",'statement of marks'!DQ79)</f>
        <v/>
      </c>
    </row>
    <row r="2321" spans="1:22" ht="16" customHeight="1">
      <c r="A2321" s="598"/>
      <c r="B2321" s="1114" t="str">
        <f>IF('statement of marks'!$DT$3="","",'statement of marks'!$DT$3)</f>
        <v>lkekftd foKku</v>
      </c>
      <c r="C2321" s="1115"/>
      <c r="D2321" s="275" t="str">
        <f>IF('statement of marks'!DT79="","",'statement of marks'!DT79)</f>
        <v/>
      </c>
      <c r="E2321" s="275" t="str">
        <f>IF('statement of marks'!DU79="","",'statement of marks'!DU79)</f>
        <v/>
      </c>
      <c r="F2321" s="606" t="str">
        <f>IF('statement of marks'!DV79="","",'statement of marks'!DV79)</f>
        <v/>
      </c>
      <c r="G2321" s="275" t="str">
        <f>IF('statement of marks'!DW79="","",'statement of marks'!DW79)</f>
        <v/>
      </c>
      <c r="H2321" s="275" t="str">
        <f>IF('statement of marks'!DX79="","",'statement of marks'!DX79)</f>
        <v/>
      </c>
      <c r="I2321" s="606" t="str">
        <f>IF('statement of marks'!DY79="","",'statement of marks'!DY79)</f>
        <v/>
      </c>
      <c r="J2321" s="275" t="str">
        <f>IF('statement of marks'!DZ79="","",'statement of marks'!DZ79)</f>
        <v/>
      </c>
      <c r="K2321" s="275" t="str">
        <f>IF('statement of marks'!EA79="","",'statement of marks'!EA79)</f>
        <v/>
      </c>
      <c r="L2321" s="606" t="str">
        <f>IF('statement of marks'!EB79="","",'statement of marks'!EB79)</f>
        <v/>
      </c>
      <c r="M2321" s="275" t="str">
        <f>IF('statement of marks'!ED79="","",'statement of marks'!ED79)</f>
        <v/>
      </c>
      <c r="N2321" s="275" t="str">
        <f>IF('statement of marks'!EE79="","",'statement of marks'!EE79)</f>
        <v/>
      </c>
      <c r="O2321" s="606" t="str">
        <f>IF('statement of marks'!EF79="","",'statement of marks'!EF79)</f>
        <v/>
      </c>
      <c r="P2321" s="277" t="str">
        <f>IF('statement of marks'!EG79="","",'statement of marks'!EG79)</f>
        <v/>
      </c>
      <c r="Q2321" s="275" t="str">
        <f>IF('statement of marks'!EH79="","",'statement of marks'!EH79)</f>
        <v/>
      </c>
      <c r="R2321" s="275" t="str">
        <f>IF('statement of marks'!EI79="","",'statement of marks'!EI79)</f>
        <v/>
      </c>
      <c r="S2321" s="606" t="str">
        <f>IF('statement of marks'!EJ79="","",'statement of marks'!EJ79)</f>
        <v/>
      </c>
      <c r="T2321" s="578" t="str">
        <f>IF('statement of marks'!EK79="","",'statement of marks'!EK79)</f>
        <v/>
      </c>
      <c r="U2321" s="578" t="str">
        <f>IF('statement of marks'!EL79="","",'statement of marks'!EL79)</f>
        <v/>
      </c>
      <c r="V2321" s="612" t="str">
        <f>IF('statement of marks'!EM79="","",'statement of marks'!EM79)</f>
        <v/>
      </c>
    </row>
    <row r="2322" spans="1:22" ht="16" customHeight="1">
      <c r="A2322" s="598"/>
      <c r="B2322" s="1117" t="s">
        <v>271</v>
      </c>
      <c r="C2322" s="1118"/>
      <c r="D2322" s="1081" t="s">
        <v>1</v>
      </c>
      <c r="E2322" s="1081"/>
      <c r="F2322" s="1081"/>
      <c r="G2322" s="1081" t="s">
        <v>21</v>
      </c>
      <c r="H2322" s="1081"/>
      <c r="I2322" s="1081"/>
      <c r="J2322" s="1081" t="s">
        <v>272</v>
      </c>
      <c r="K2322" s="1081"/>
      <c r="L2322" s="1081"/>
      <c r="M2322" s="1081" t="s">
        <v>68</v>
      </c>
      <c r="N2322" s="1081"/>
      <c r="O2322" s="1081"/>
      <c r="P2322" s="1081" t="s">
        <v>463</v>
      </c>
      <c r="Q2322" s="1081"/>
      <c r="R2322" s="1081"/>
      <c r="S2322" s="609"/>
      <c r="T2322" s="1187" t="s">
        <v>458</v>
      </c>
      <c r="U2322" s="1188"/>
      <c r="V2322" s="1189"/>
    </row>
    <row r="2323" spans="1:22" ht="16" customHeight="1">
      <c r="A2323" s="599"/>
      <c r="B2323" s="1175" t="s">
        <v>3</v>
      </c>
      <c r="C2323" s="1176"/>
      <c r="D2323" s="1177">
        <f>IF('statement of marks'!EP$6="","",'statement of marks'!EP$6)</f>
        <v>20</v>
      </c>
      <c r="E2323" s="1177"/>
      <c r="F2323" s="1177"/>
      <c r="G2323" s="1177">
        <f>IF('statement of marks'!EQ$6="","",'statement of marks'!EQ$6)</f>
        <v>20</v>
      </c>
      <c r="H2323" s="1177"/>
      <c r="I2323" s="1177"/>
      <c r="J2323" s="1177">
        <f>IF('statement of marks'!ES$6="","",'statement of marks'!ES$6)</f>
        <v>20</v>
      </c>
      <c r="K2323" s="1177"/>
      <c r="L2323" s="1177"/>
      <c r="M2323" s="1177">
        <f>IF('statement of marks'!ER$6="","",'statement of marks'!ER$6)</f>
        <v>20</v>
      </c>
      <c r="N2323" s="1177"/>
      <c r="O2323" s="1177"/>
      <c r="P2323" s="1177">
        <f>IF('statement of marks'!ET$6="","",'statement of marks'!ET$6)</f>
        <v>20</v>
      </c>
      <c r="Q2323" s="1177"/>
      <c r="R2323" s="1177"/>
      <c r="S2323" s="610" t="str">
        <f>IF('statement of marks'!FE$6="","",'statement of marks'!EX$6)</f>
        <v/>
      </c>
      <c r="T2323" s="615">
        <f>IF('statement of marks'!EU$6="","",'statement of marks'!EU$6)</f>
        <v>100</v>
      </c>
      <c r="U2323" s="616" t="s">
        <v>5</v>
      </c>
      <c r="V2323" s="617" t="s">
        <v>464</v>
      </c>
    </row>
    <row r="2324" spans="1:22" ht="16" customHeight="1">
      <c r="A2324" s="598"/>
      <c r="B2324" s="1114" t="str">
        <f>IF('statement of marks'!$EP$3="","",'statement of marks'!$EP$3)</f>
        <v>dk;kZuqHko</v>
      </c>
      <c r="C2324" s="1115"/>
      <c r="D2324" s="1103" t="str">
        <f>IF('statement of marks'!EP79="","",'statement of marks'!EP79)</f>
        <v/>
      </c>
      <c r="E2324" s="1103"/>
      <c r="F2324" s="1103"/>
      <c r="G2324" s="1103" t="str">
        <f>IF('statement of marks'!EQ79="","",'statement of marks'!EQ79)</f>
        <v/>
      </c>
      <c r="H2324" s="1103"/>
      <c r="I2324" s="1103"/>
      <c r="J2324" s="1103" t="str">
        <f>IF('statement of marks'!ES79="","",'statement of marks'!ES79)</f>
        <v/>
      </c>
      <c r="K2324" s="1103"/>
      <c r="L2324" s="1103"/>
      <c r="M2324" s="1103" t="str">
        <f>IF('statement of marks'!ER79="","",'statement of marks'!ER79)</f>
        <v/>
      </c>
      <c r="N2324" s="1103"/>
      <c r="O2324" s="1103"/>
      <c r="P2324" s="1103" t="str">
        <f>IF('statement of marks'!ET79="","",'statement of marks'!ET79)</f>
        <v/>
      </c>
      <c r="Q2324" s="1103"/>
      <c r="R2324" s="1103"/>
      <c r="S2324" s="611"/>
      <c r="T2324" s="613" t="str">
        <f>IF('statement of marks'!EU79="","",'statement of marks'!EU79)</f>
        <v/>
      </c>
      <c r="U2324" s="613" t="str">
        <f>IF('statement of marks'!EV79="","",'statement of marks'!EV79)</f>
        <v/>
      </c>
      <c r="V2324" s="614" t="str">
        <f>IF('statement of marks'!EW79="","",'statement of marks'!EW79)</f>
        <v/>
      </c>
    </row>
    <row r="2325" spans="1:22" ht="16" customHeight="1">
      <c r="A2325" s="598"/>
      <c r="B2325" s="1112" t="str">
        <f>IF('statement of marks'!$EZ$3="","",'statement of marks'!$EZ$3)</f>
        <v>dyk f'k{kk</v>
      </c>
      <c r="C2325" s="1113"/>
      <c r="D2325" s="1103" t="str">
        <f>IF('statement of marks'!EZ79="","",'statement of marks'!EZ79)</f>
        <v/>
      </c>
      <c r="E2325" s="1103"/>
      <c r="F2325" s="1103"/>
      <c r="G2325" s="1103" t="str">
        <f>IF('statement of marks'!FA79="","",'statement of marks'!FA79)</f>
        <v/>
      </c>
      <c r="H2325" s="1103"/>
      <c r="I2325" s="1103"/>
      <c r="J2325" s="1103" t="str">
        <f>IF('statement of marks'!FC79="","",'statement of marks'!FC79)</f>
        <v/>
      </c>
      <c r="K2325" s="1103"/>
      <c r="L2325" s="1103"/>
      <c r="M2325" s="1103" t="str">
        <f>IF('statement of marks'!FB79="","",'statement of marks'!FB79)</f>
        <v/>
      </c>
      <c r="N2325" s="1103"/>
      <c r="O2325" s="1103"/>
      <c r="P2325" s="1103" t="str">
        <f>IF('statement of marks'!FD79="","",'statement of marks'!FD79)</f>
        <v/>
      </c>
      <c r="Q2325" s="1103"/>
      <c r="R2325" s="1103"/>
      <c r="S2325" s="611"/>
      <c r="T2325" s="613" t="str">
        <f>IF('statement of marks'!FE79="","",'statement of marks'!FE79)</f>
        <v/>
      </c>
      <c r="U2325" s="613" t="str">
        <f>IF('statement of marks'!FF79="","",'statement of marks'!FF79)</f>
        <v/>
      </c>
      <c r="V2325" s="614" t="str">
        <f>IF('statement of marks'!FG79="","",'statement of marks'!FG79)</f>
        <v/>
      </c>
    </row>
    <row r="2326" spans="1:22" ht="16" customHeight="1">
      <c r="A2326" s="598"/>
      <c r="B2326" s="1109" t="str">
        <f>IF('statement of marks'!$FJ$3="","",'statement of marks'!$FJ$3)</f>
        <v>LokLF; ,oe~ 'kkjhfjd f'k{kk</v>
      </c>
      <c r="C2326" s="1110"/>
      <c r="D2326" s="1103" t="str">
        <f>IF('statement of marks'!FJ79="","",'statement of marks'!FJ79)</f>
        <v/>
      </c>
      <c r="E2326" s="1103"/>
      <c r="F2326" s="1103"/>
      <c r="G2326" s="1103" t="str">
        <f>IF('statement of marks'!FK79="","",'statement of marks'!FK79)</f>
        <v/>
      </c>
      <c r="H2326" s="1103"/>
      <c r="I2326" s="1103"/>
      <c r="J2326" s="1103" t="str">
        <f>IF('statement of marks'!FM79="","",'statement of marks'!FM79)</f>
        <v/>
      </c>
      <c r="K2326" s="1103"/>
      <c r="L2326" s="1103"/>
      <c r="M2326" s="1103" t="str">
        <f>IF('statement of marks'!FL79="","",'statement of marks'!FL79)</f>
        <v/>
      </c>
      <c r="N2326" s="1103"/>
      <c r="O2326" s="1103"/>
      <c r="P2326" s="1103" t="str">
        <f>IF('statement of marks'!FN79="","",'statement of marks'!FN79)</f>
        <v/>
      </c>
      <c r="Q2326" s="1103"/>
      <c r="R2326" s="1103"/>
      <c r="S2326" s="611"/>
      <c r="T2326" s="613" t="str">
        <f>IF('statement of marks'!FO79="","",'statement of marks'!FO79)</f>
        <v/>
      </c>
      <c r="U2326" s="613" t="str">
        <f>IF('statement of marks'!FP79="","",'statement of marks'!FP79)</f>
        <v/>
      </c>
      <c r="V2326" s="614" t="str">
        <f>IF('statement of marks'!FQ79="","",'statement of marks'!FQ79)</f>
        <v/>
      </c>
    </row>
    <row r="2327" spans="1:22" ht="16" customHeight="1">
      <c r="A2327" s="598"/>
      <c r="B2327" s="1104" t="s">
        <v>273</v>
      </c>
      <c r="C2327" s="1105"/>
      <c r="D2327" s="1213" t="str">
        <f>details!$DZ$3</f>
        <v>vxLr rd</v>
      </c>
      <c r="E2327" s="1213"/>
      <c r="F2327" s="1213"/>
      <c r="G2327" s="1213" t="str">
        <f>details!$ED$3</f>
        <v>vDVwcj rd</v>
      </c>
      <c r="H2327" s="1213"/>
      <c r="I2327" s="1213"/>
      <c r="J2327" s="1213" t="str">
        <f>details!$EL$3</f>
        <v>Qjojh rd</v>
      </c>
      <c r="K2327" s="1213"/>
      <c r="L2327" s="1213"/>
      <c r="M2327" s="1213" t="str">
        <f>details!$EH$3</f>
        <v>fnlEcj rd</v>
      </c>
      <c r="N2327" s="1213"/>
      <c r="O2327" s="1213"/>
      <c r="P2327" s="1213" t="str">
        <f>details!$EP$3</f>
        <v>loZ ;ksx</v>
      </c>
      <c r="Q2327" s="1213"/>
      <c r="R2327" s="1213"/>
      <c r="S2327" s="1106" t="s">
        <v>475</v>
      </c>
      <c r="T2327" s="1107"/>
      <c r="U2327" s="1107"/>
      <c r="V2327" s="1180"/>
    </row>
    <row r="2328" spans="1:22" ht="16" customHeight="1">
      <c r="A2328" s="598"/>
      <c r="B2328" s="1100" t="s">
        <v>99</v>
      </c>
      <c r="C2328" s="1101"/>
      <c r="D2328" s="1102" t="str">
        <f>IF(details!EA79="","",details!EA79)</f>
        <v/>
      </c>
      <c r="E2328" s="1102"/>
      <c r="F2328" s="1102"/>
      <c r="G2328" s="1102" t="str">
        <f>IF(details!EE79="","",details!EE79)</f>
        <v/>
      </c>
      <c r="H2328" s="1102"/>
      <c r="I2328" s="1102"/>
      <c r="J2328" s="1102" t="str">
        <f>IF(details!EM79="","",details!EM79)</f>
        <v/>
      </c>
      <c r="K2328" s="1102"/>
      <c r="L2328" s="1102"/>
      <c r="M2328" s="1102" t="str">
        <f>IF(details!EI79="","",details!EI79)</f>
        <v/>
      </c>
      <c r="N2328" s="1102"/>
      <c r="O2328" s="1102"/>
      <c r="P2328" s="1102" t="str">
        <f>IF(details!EQ79="","",details!EQ79)</f>
        <v/>
      </c>
      <c r="Q2328" s="1102"/>
      <c r="R2328" s="1102"/>
      <c r="S2328" s="1181">
        <f>'statement of marks'!$HG$108</f>
        <v>42460</v>
      </c>
      <c r="T2328" s="1182"/>
      <c r="U2328" s="1182"/>
      <c r="V2328" s="1183"/>
    </row>
    <row r="2329" spans="1:22" ht="16" customHeight="1">
      <c r="A2329" s="598"/>
      <c r="B2329" s="1094" t="s">
        <v>15</v>
      </c>
      <c r="C2329" s="1095"/>
      <c r="D2329" s="1096" t="str">
        <f>IF(details!DZ79="","",details!DZ79)</f>
        <v/>
      </c>
      <c r="E2329" s="1096"/>
      <c r="F2329" s="1096"/>
      <c r="G2329" s="1096" t="str">
        <f>IF(details!ED79="","",details!ED79)</f>
        <v/>
      </c>
      <c r="H2329" s="1096"/>
      <c r="I2329" s="1096"/>
      <c r="J2329" s="1096" t="str">
        <f>IF(details!EL79="","",details!EL79)</f>
        <v/>
      </c>
      <c r="K2329" s="1096"/>
      <c r="L2329" s="1096"/>
      <c r="M2329" s="1096" t="str">
        <f>IF(details!EH79="","",details!EH79)</f>
        <v/>
      </c>
      <c r="N2329" s="1096"/>
      <c r="O2329" s="1096"/>
      <c r="P2329" s="1096" t="str">
        <f>IF(details!EP79="","",details!EP79)</f>
        <v/>
      </c>
      <c r="Q2329" s="1096"/>
      <c r="R2329" s="1096"/>
      <c r="S2329" s="1184"/>
      <c r="T2329" s="1185"/>
      <c r="U2329" s="1185"/>
      <c r="V2329" s="1186"/>
    </row>
    <row r="2330" spans="1:22" ht="16" customHeight="1">
      <c r="A2330" s="1206"/>
      <c r="B2330" s="1207" t="s">
        <v>473</v>
      </c>
      <c r="C2330" s="1208"/>
      <c r="D2330" s="1209" t="s">
        <v>3</v>
      </c>
      <c r="E2330" s="1209"/>
      <c r="F2330" s="1209"/>
      <c r="G2330" s="1209" t="s">
        <v>389</v>
      </c>
      <c r="H2330" s="1209"/>
      <c r="I2330" s="1209"/>
      <c r="J2330" s="1209" t="s">
        <v>5</v>
      </c>
      <c r="K2330" s="1209"/>
      <c r="L2330" s="1209"/>
      <c r="M2330" s="1209" t="s">
        <v>465</v>
      </c>
      <c r="N2330" s="1209"/>
      <c r="O2330" s="1209"/>
      <c r="P2330" s="1210" t="s">
        <v>306</v>
      </c>
      <c r="Q2330" s="1210"/>
      <c r="R2330" s="1210"/>
      <c r="S2330" s="1209" t="s">
        <v>473</v>
      </c>
      <c r="T2330" s="1209"/>
      <c r="U2330" s="1209"/>
      <c r="V2330" s="1211"/>
    </row>
    <row r="2331" spans="1:22" ht="16" customHeight="1">
      <c r="A2331" s="1206"/>
      <c r="B2331" s="1207"/>
      <c r="C2331" s="1208"/>
      <c r="D2331" s="1212" t="str">
        <f>'statement of marks'!HE79</f>
        <v/>
      </c>
      <c r="E2331" s="1212"/>
      <c r="F2331" s="1212"/>
      <c r="G2331" s="1212" t="str">
        <f>'statement of marks'!HF79</f>
        <v/>
      </c>
      <c r="H2331" s="1212"/>
      <c r="I2331" s="1212"/>
      <c r="J2331" s="1212" t="str">
        <f>'statement of marks'!HG79</f>
        <v/>
      </c>
      <c r="K2331" s="1212"/>
      <c r="L2331" s="1212"/>
      <c r="M2331" s="1212" t="str">
        <f>'statement of marks'!HJ79</f>
        <v/>
      </c>
      <c r="N2331" s="1212"/>
      <c r="O2331" s="1212"/>
      <c r="P2331" s="1212" t="str">
        <f>'statement of marks'!HI79</f>
        <v/>
      </c>
      <c r="Q2331" s="1212"/>
      <c r="R2331" s="1212"/>
      <c r="S2331" s="1209" t="str">
        <f>'statement of marks'!HD79</f>
        <v/>
      </c>
      <c r="T2331" s="1209"/>
      <c r="U2331" s="1209"/>
      <c r="V2331" s="1211"/>
    </row>
    <row r="2332" spans="1:22" ht="16" customHeight="1">
      <c r="A2332" s="598"/>
      <c r="B2332" s="1089" t="s">
        <v>100</v>
      </c>
      <c r="C2332" s="1090"/>
      <c r="D2332" s="1081"/>
      <c r="E2332" s="1081"/>
      <c r="F2332" s="1081"/>
      <c r="G2332" s="1081"/>
      <c r="H2332" s="1081"/>
      <c r="I2332" s="1081"/>
      <c r="J2332" s="1081"/>
      <c r="K2332" s="1081"/>
      <c r="L2332" s="1081"/>
      <c r="M2332" s="1081"/>
      <c r="N2332" s="1081"/>
      <c r="O2332" s="1081"/>
      <c r="P2332" s="1081"/>
      <c r="Q2332" s="1081"/>
      <c r="R2332" s="1081"/>
      <c r="S2332" s="1081"/>
      <c r="T2332" s="1081"/>
      <c r="U2332" s="1081"/>
      <c r="V2332" s="1205"/>
    </row>
    <row r="2333" spans="1:22" ht="16" customHeight="1">
      <c r="A2333" s="598"/>
      <c r="B2333" s="1087" t="s">
        <v>80</v>
      </c>
      <c r="C2333" s="1088"/>
      <c r="D2333" s="1081"/>
      <c r="E2333" s="1081"/>
      <c r="F2333" s="1081"/>
      <c r="G2333" s="1081"/>
      <c r="H2333" s="1081"/>
      <c r="I2333" s="1081"/>
      <c r="J2333" s="1081"/>
      <c r="K2333" s="1081"/>
      <c r="L2333" s="1081"/>
      <c r="M2333" s="1081"/>
      <c r="N2333" s="1081"/>
      <c r="O2333" s="1081"/>
      <c r="P2333" s="1081"/>
      <c r="Q2333" s="1081"/>
      <c r="R2333" s="1081"/>
      <c r="S2333" s="1081"/>
      <c r="T2333" s="1081"/>
      <c r="U2333" s="1081"/>
      <c r="V2333" s="1205"/>
    </row>
    <row r="2334" spans="1:22" ht="16" customHeight="1">
      <c r="A2334" s="598"/>
      <c r="B2334" s="1089" t="s">
        <v>466</v>
      </c>
      <c r="C2334" s="1090"/>
      <c r="D2334" s="1081"/>
      <c r="E2334" s="1081"/>
      <c r="F2334" s="1081"/>
      <c r="G2334" s="1081"/>
      <c r="H2334" s="1081"/>
      <c r="I2334" s="1081"/>
      <c r="J2334" s="1081"/>
      <c r="K2334" s="1081"/>
      <c r="L2334" s="1081"/>
      <c r="M2334" s="1081"/>
      <c r="N2334" s="1081"/>
      <c r="O2334" s="1081"/>
      <c r="P2334" s="1081" t="s">
        <v>466</v>
      </c>
      <c r="Q2334" s="1081"/>
      <c r="R2334" s="1081"/>
      <c r="S2334" s="1081"/>
      <c r="T2334" s="1081"/>
      <c r="U2334" s="1081"/>
      <c r="V2334" s="1205"/>
    </row>
    <row r="2335" spans="1:22" ht="16" customHeight="1">
      <c r="A2335" s="598"/>
      <c r="B2335" s="1085" t="s">
        <v>101</v>
      </c>
      <c r="C2335" s="1086"/>
      <c r="D2335" s="1081"/>
      <c r="E2335" s="1081"/>
      <c r="F2335" s="1081"/>
      <c r="G2335" s="1081"/>
      <c r="H2335" s="1081"/>
      <c r="I2335" s="1081"/>
      <c r="J2335" s="1081"/>
      <c r="K2335" s="1081"/>
      <c r="L2335" s="1081"/>
      <c r="M2335" s="1081"/>
      <c r="N2335" s="1081"/>
      <c r="O2335" s="1081"/>
      <c r="P2335" s="1081"/>
      <c r="Q2335" s="1081"/>
      <c r="R2335" s="1081"/>
      <c r="S2335" s="1198" t="s">
        <v>101</v>
      </c>
      <c r="T2335" s="1198"/>
      <c r="U2335" s="1198"/>
      <c r="V2335" s="1199"/>
    </row>
    <row r="2336" spans="1:22" ht="16" customHeight="1" thickBot="1">
      <c r="A2336" s="600"/>
      <c r="B2336" s="1200" t="s">
        <v>102</v>
      </c>
      <c r="C2336" s="1201"/>
      <c r="D2336" s="1202"/>
      <c r="E2336" s="1202"/>
      <c r="F2336" s="1202"/>
      <c r="G2336" s="1202"/>
      <c r="H2336" s="1202"/>
      <c r="I2336" s="1202"/>
      <c r="J2336" s="1202"/>
      <c r="K2336" s="1202"/>
      <c r="L2336" s="1202"/>
      <c r="M2336" s="1202"/>
      <c r="N2336" s="1202"/>
      <c r="O2336" s="1202"/>
      <c r="P2336" s="1202"/>
      <c r="Q2336" s="1202"/>
      <c r="R2336" s="1202"/>
      <c r="S2336" s="1203" t="s">
        <v>163</v>
      </c>
      <c r="T2336" s="1203"/>
      <c r="U2336" s="1203"/>
      <c r="V2336" s="1204"/>
    </row>
    <row r="2337" spans="1:22" ht="16" customHeight="1">
      <c r="A2337" s="597"/>
      <c r="B2337" s="1216" t="s">
        <v>47</v>
      </c>
      <c r="C2337" s="1217"/>
      <c r="D2337" s="1217"/>
      <c r="E2337" s="1217"/>
      <c r="F2337" s="1217"/>
      <c r="G2337" s="1217"/>
      <c r="H2337" s="1217"/>
      <c r="I2337" s="1217"/>
      <c r="J2337" s="1217"/>
      <c r="K2337" s="1217"/>
      <c r="L2337" s="1217"/>
      <c r="M2337" s="1217"/>
      <c r="N2337" s="1217"/>
      <c r="O2337" s="1217"/>
      <c r="P2337" s="1217"/>
      <c r="Q2337" s="1217"/>
      <c r="R2337" s="1217"/>
      <c r="S2337" s="1217"/>
      <c r="T2337" s="1217"/>
      <c r="U2337" s="1217"/>
      <c r="V2337" s="1218"/>
    </row>
    <row r="2338" spans="1:22" ht="16" customHeight="1">
      <c r="A2338" s="598"/>
      <c r="B2338" s="1219" t="str">
        <f>'statement of marks'!$A$1</f>
        <v>jk- ck- ek/;fed fo|ky; uohu] fuEckgsM+k</v>
      </c>
      <c r="C2338" s="1220"/>
      <c r="D2338" s="1220"/>
      <c r="E2338" s="1220"/>
      <c r="F2338" s="1220"/>
      <c r="G2338" s="1220"/>
      <c r="H2338" s="1220"/>
      <c r="I2338" s="1220"/>
      <c r="J2338" s="1220"/>
      <c r="K2338" s="1220"/>
      <c r="L2338" s="1220"/>
      <c r="M2338" s="1220"/>
      <c r="N2338" s="1220"/>
      <c r="O2338" s="1220"/>
      <c r="P2338" s="1220"/>
      <c r="Q2338" s="1220"/>
      <c r="R2338" s="1220"/>
      <c r="S2338" s="1220"/>
      <c r="T2338" s="1220"/>
      <c r="U2338" s="1220"/>
      <c r="V2338" s="1221"/>
    </row>
    <row r="2339" spans="1:22" ht="16" customHeight="1">
      <c r="A2339" s="598"/>
      <c r="B2339" s="1114" t="s">
        <v>467</v>
      </c>
      <c r="C2339" s="1115"/>
      <c r="D2339" s="1119" t="str">
        <f>'statement of marks'!$H$3</f>
        <v>2015-16</v>
      </c>
      <c r="E2339" s="1119"/>
      <c r="F2339" s="1119"/>
      <c r="G2339" s="1119"/>
      <c r="H2339" s="1119"/>
      <c r="I2339" s="1119"/>
      <c r="J2339" s="1119"/>
      <c r="K2339" s="1119"/>
      <c r="L2339" s="1119"/>
      <c r="M2339" s="1119"/>
      <c r="N2339" s="1119"/>
      <c r="O2339" s="1119"/>
      <c r="P2339" s="1119"/>
      <c r="Q2339" s="1119"/>
      <c r="R2339" s="1119"/>
      <c r="S2339" s="1119"/>
      <c r="T2339" s="1119"/>
      <c r="U2339" s="1119"/>
      <c r="V2339" s="1196"/>
    </row>
    <row r="2340" spans="1:22" ht="16" customHeight="1">
      <c r="A2340" s="598"/>
      <c r="B2340" s="1114" t="s">
        <v>218</v>
      </c>
      <c r="C2340" s="1115"/>
      <c r="D2340" s="1115" t="str">
        <f>IF('statement of marks'!J80="","",'statement of marks'!J80)</f>
        <v/>
      </c>
      <c r="E2340" s="1115"/>
      <c r="F2340" s="1115"/>
      <c r="G2340" s="1115"/>
      <c r="H2340" s="1115"/>
      <c r="I2340" s="1115"/>
      <c r="J2340" s="1115"/>
      <c r="K2340" s="1115"/>
      <c r="L2340" s="1115"/>
      <c r="M2340" s="1115"/>
      <c r="N2340" s="1115"/>
      <c r="O2340" s="1115"/>
      <c r="P2340" s="1115"/>
      <c r="Q2340" s="1115"/>
      <c r="R2340" s="1115"/>
      <c r="S2340" s="1115"/>
      <c r="T2340" s="1115"/>
      <c r="U2340" s="1115"/>
      <c r="V2340" s="1197"/>
    </row>
    <row r="2341" spans="1:22" ht="16" customHeight="1">
      <c r="A2341" s="598"/>
      <c r="B2341" s="1114" t="s">
        <v>219</v>
      </c>
      <c r="C2341" s="1115"/>
      <c r="D2341" s="1115" t="str">
        <f>IF('statement of marks'!K80="","",'statement of marks'!K80)</f>
        <v/>
      </c>
      <c r="E2341" s="1115"/>
      <c r="F2341" s="1115"/>
      <c r="G2341" s="1115"/>
      <c r="H2341" s="1115"/>
      <c r="I2341" s="1115"/>
      <c r="J2341" s="1115"/>
      <c r="K2341" s="1115"/>
      <c r="L2341" s="1115"/>
      <c r="M2341" s="1115"/>
      <c r="N2341" s="1115"/>
      <c r="O2341" s="1115"/>
      <c r="P2341" s="1115"/>
      <c r="Q2341" s="1115"/>
      <c r="R2341" s="1115"/>
      <c r="S2341" s="1115"/>
      <c r="T2341" s="1115"/>
      <c r="U2341" s="1115"/>
      <c r="V2341" s="1197"/>
    </row>
    <row r="2342" spans="1:22" ht="16" customHeight="1">
      <c r="A2342" s="598"/>
      <c r="B2342" s="1114" t="s">
        <v>220</v>
      </c>
      <c r="C2342" s="1115"/>
      <c r="D2342" s="1115" t="str">
        <f>IF('statement of marks'!L80="","",'statement of marks'!L80)</f>
        <v/>
      </c>
      <c r="E2342" s="1115"/>
      <c r="F2342" s="1115"/>
      <c r="G2342" s="1115"/>
      <c r="H2342" s="1115"/>
      <c r="I2342" s="1115"/>
      <c r="J2342" s="1115"/>
      <c r="K2342" s="1115"/>
      <c r="L2342" s="1115"/>
      <c r="M2342" s="1115"/>
      <c r="N2342" s="1115"/>
      <c r="O2342" s="1115"/>
      <c r="P2342" s="1115"/>
      <c r="Q2342" s="1115"/>
      <c r="R2342" s="1115"/>
      <c r="S2342" s="1115"/>
      <c r="T2342" s="1115"/>
      <c r="U2342" s="1115"/>
      <c r="V2342" s="1197"/>
    </row>
    <row r="2343" spans="1:22" ht="16" customHeight="1">
      <c r="A2343" s="598"/>
      <c r="B2343" s="1114" t="s">
        <v>221</v>
      </c>
      <c r="C2343" s="1115"/>
      <c r="D2343" s="1119" t="str">
        <f>'statement of marks'!$G$3</f>
        <v>6 A</v>
      </c>
      <c r="E2343" s="1119"/>
      <c r="F2343" s="1119"/>
      <c r="G2343" s="1115" t="s">
        <v>9</v>
      </c>
      <c r="H2343" s="1115"/>
      <c r="I2343" s="1115"/>
      <c r="J2343" s="1119" t="str">
        <f>IF('statement of marks'!D80="","",'statement of marks'!D80)</f>
        <v/>
      </c>
      <c r="K2343" s="1119"/>
      <c r="L2343" s="1119"/>
      <c r="M2343" s="1115" t="s">
        <v>222</v>
      </c>
      <c r="N2343" s="1115"/>
      <c r="O2343" s="1115"/>
      <c r="P2343" s="1119" t="str">
        <f>IF('statement of marks'!F80="","",'statement of marks'!F80)</f>
        <v/>
      </c>
      <c r="Q2343" s="1119"/>
      <c r="R2343" s="1119"/>
      <c r="S2343" s="1214" t="str">
        <f>IF('statement of marks'!$J$3="","",'statement of marks'!$J$3)</f>
        <v xml:space="preserve">fo|ky; dk Mk;l dksM+ </v>
      </c>
      <c r="T2343" s="1214"/>
      <c r="U2343" s="1214"/>
      <c r="V2343" s="1215"/>
    </row>
    <row r="2344" spans="1:22" ht="16" customHeight="1">
      <c r="A2344" s="598"/>
      <c r="B2344" s="601" t="s">
        <v>0</v>
      </c>
      <c r="C2344" s="602"/>
      <c r="D2344" s="1121" t="str">
        <f>IF('statement of marks'!H80="","",'statement of marks'!H80)</f>
        <v/>
      </c>
      <c r="E2344" s="1121"/>
      <c r="F2344" s="1121"/>
      <c r="G2344" s="1115" t="str">
        <f>IF('statement of marks'!I80="","",'statement of marks'!I80)</f>
        <v/>
      </c>
      <c r="H2344" s="1115"/>
      <c r="I2344" s="1115"/>
      <c r="J2344" s="1115"/>
      <c r="K2344" s="1115"/>
      <c r="L2344" s="1115"/>
      <c r="M2344" s="1115"/>
      <c r="N2344" s="1115"/>
      <c r="O2344" s="1115"/>
      <c r="P2344" s="1115"/>
      <c r="Q2344" s="1115"/>
      <c r="R2344" s="1115"/>
      <c r="S2344" s="1190" t="str">
        <f>IF('statement of marks'!$K$3="","",'statement of marks'!$K$3)</f>
        <v xml:space="preserve">08291009401   </v>
      </c>
      <c r="T2344" s="1190"/>
      <c r="U2344" s="1190"/>
      <c r="V2344" s="1191"/>
    </row>
    <row r="2345" spans="1:22" ht="16" customHeight="1">
      <c r="A2345" s="598"/>
      <c r="B2345" s="561" t="s">
        <v>28</v>
      </c>
      <c r="C2345" s="603" t="s">
        <v>97</v>
      </c>
      <c r="D2345" s="1081" t="s">
        <v>1</v>
      </c>
      <c r="E2345" s="1081"/>
      <c r="F2345" s="1081"/>
      <c r="G2345" s="1081" t="s">
        <v>21</v>
      </c>
      <c r="H2345" s="1081"/>
      <c r="I2345" s="1081"/>
      <c r="J2345" s="1081" t="s">
        <v>68</v>
      </c>
      <c r="K2345" s="1081"/>
      <c r="L2345" s="1081"/>
      <c r="M2345" s="1081" t="s">
        <v>98</v>
      </c>
      <c r="N2345" s="1081"/>
      <c r="O2345" s="1081"/>
      <c r="P2345" s="1192" t="s">
        <v>278</v>
      </c>
      <c r="Q2345" s="1193" t="s">
        <v>459</v>
      </c>
      <c r="R2345" s="1193"/>
      <c r="S2345" s="1193"/>
      <c r="T2345" s="1194" t="s">
        <v>458</v>
      </c>
      <c r="U2345" s="1194"/>
      <c r="V2345" s="1195"/>
    </row>
    <row r="2346" spans="1:22" ht="16" customHeight="1">
      <c r="A2346" s="598"/>
      <c r="B2346" s="561"/>
      <c r="C2346" s="603"/>
      <c r="D2346" s="596" t="s">
        <v>468</v>
      </c>
      <c r="E2346" s="596" t="s">
        <v>469</v>
      </c>
      <c r="F2346" s="604" t="s">
        <v>2</v>
      </c>
      <c r="G2346" s="596" t="s">
        <v>468</v>
      </c>
      <c r="H2346" s="596" t="s">
        <v>469</v>
      </c>
      <c r="I2346" s="604" t="s">
        <v>2</v>
      </c>
      <c r="J2346" s="596" t="s">
        <v>468</v>
      </c>
      <c r="K2346" s="596" t="s">
        <v>469</v>
      </c>
      <c r="L2346" s="604" t="s">
        <v>2</v>
      </c>
      <c r="M2346" s="596" t="s">
        <v>468</v>
      </c>
      <c r="N2346" s="596" t="s">
        <v>469</v>
      </c>
      <c r="O2346" s="604" t="s">
        <v>2</v>
      </c>
      <c r="P2346" s="1192"/>
      <c r="Q2346" s="596" t="s">
        <v>468</v>
      </c>
      <c r="R2346" s="596" t="s">
        <v>469</v>
      </c>
      <c r="S2346" s="608" t="s">
        <v>2</v>
      </c>
      <c r="T2346" s="618" t="s">
        <v>304</v>
      </c>
      <c r="U2346" s="619" t="s">
        <v>5</v>
      </c>
      <c r="V2346" s="620" t="s">
        <v>464</v>
      </c>
    </row>
    <row r="2347" spans="1:22" ht="16" customHeight="1">
      <c r="A2347" s="599"/>
      <c r="B2347" s="1178" t="s">
        <v>3</v>
      </c>
      <c r="C2347" s="1179"/>
      <c r="D2347" s="579">
        <f>IF('statement of marks'!M$6="","",'statement of marks'!M$6)</f>
        <v>5</v>
      </c>
      <c r="E2347" s="579">
        <f>IF('statement of marks'!N$6="","",'statement of marks'!N$6)</f>
        <v>5</v>
      </c>
      <c r="F2347" s="605">
        <f>IF('statement of marks'!O$6="","",'statement of marks'!O$6)</f>
        <v>10</v>
      </c>
      <c r="G2347" s="579">
        <f>IF('statement of marks'!P$6="","",'statement of marks'!P$6)</f>
        <v>5</v>
      </c>
      <c r="H2347" s="579">
        <f>IF('statement of marks'!Q$6="","",'statement of marks'!Q$6)</f>
        <v>5</v>
      </c>
      <c r="I2347" s="605">
        <f>IF('statement of marks'!R$6="","",'statement of marks'!R$6)</f>
        <v>10</v>
      </c>
      <c r="J2347" s="579">
        <f>IF('statement of marks'!S$6="","",'statement of marks'!S$6)</f>
        <v>5</v>
      </c>
      <c r="K2347" s="579">
        <f>IF('statement of marks'!T$6="","",'statement of marks'!T$6)</f>
        <v>5</v>
      </c>
      <c r="L2347" s="605">
        <f>IF('statement of marks'!U$6="","",'statement of marks'!U$6)</f>
        <v>10</v>
      </c>
      <c r="M2347" s="579">
        <f>IF('statement of marks'!W$6="","",'statement of marks'!W$6)</f>
        <v>50</v>
      </c>
      <c r="N2347" s="579">
        <f>IF('statement of marks'!X$6="","",'statement of marks'!X$6)</f>
        <v>20</v>
      </c>
      <c r="O2347" s="605">
        <f>IF('statement of marks'!Y$6="","",'statement of marks'!Y$6)</f>
        <v>70</v>
      </c>
      <c r="P2347" s="580">
        <f>IF('statement of marks'!Z$6="","",'statement of marks'!Z$6)</f>
        <v>100</v>
      </c>
      <c r="Q2347" s="579">
        <f>IF('statement of marks'!AA$6="","",'statement of marks'!AA$6)</f>
        <v>70</v>
      </c>
      <c r="R2347" s="579">
        <f>IF('statement of marks'!AB$6="","",'statement of marks'!AB$6)</f>
        <v>30</v>
      </c>
      <c r="S2347" s="605">
        <f>IF('statement of marks'!AC$6="","",'statement of marks'!AC$6)</f>
        <v>100</v>
      </c>
      <c r="T2347" s="615">
        <f>IF('statement of marks'!AD$6="","",'statement of marks'!AD$6)</f>
        <v>200</v>
      </c>
      <c r="U2347" s="615" t="str">
        <f>IF('statement of marks'!AE$6="","",'statement of marks'!AE$6)</f>
        <v/>
      </c>
      <c r="V2347" s="621" t="str">
        <f>IF('statement of marks'!AF$6="","",'statement of marks'!AF$6)</f>
        <v/>
      </c>
    </row>
    <row r="2348" spans="1:22" ht="16" customHeight="1">
      <c r="A2348" s="598"/>
      <c r="B2348" s="1114" t="str">
        <f>IF('statement of marks'!$M$3="","",'statement of marks'!$M$3)</f>
        <v>fgUnh</v>
      </c>
      <c r="C2348" s="1115"/>
      <c r="D2348" s="275" t="str">
        <f>IF('statement of marks'!M80="","",'statement of marks'!M80)</f>
        <v/>
      </c>
      <c r="E2348" s="275" t="str">
        <f>IF('statement of marks'!N80="","",'statement of marks'!N80)</f>
        <v/>
      </c>
      <c r="F2348" s="606" t="str">
        <f>IF('statement of marks'!O80="","",'statement of marks'!O80)</f>
        <v/>
      </c>
      <c r="G2348" s="275" t="str">
        <f>IF('statement of marks'!P80="","",'statement of marks'!P80)</f>
        <v/>
      </c>
      <c r="H2348" s="275" t="str">
        <f>IF('statement of marks'!Q80="","",'statement of marks'!Q80)</f>
        <v/>
      </c>
      <c r="I2348" s="606" t="str">
        <f>IF('statement of marks'!R80="","",'statement of marks'!R80)</f>
        <v/>
      </c>
      <c r="J2348" s="275" t="str">
        <f>IF('statement of marks'!S80="","",'statement of marks'!S80)</f>
        <v/>
      </c>
      <c r="K2348" s="275" t="str">
        <f>IF('statement of marks'!T80="","",'statement of marks'!T80)</f>
        <v/>
      </c>
      <c r="L2348" s="606" t="str">
        <f>IF('statement of marks'!U80="","",'statement of marks'!U80)</f>
        <v/>
      </c>
      <c r="M2348" s="275" t="str">
        <f>IF('statement of marks'!W80="","",'statement of marks'!W80)</f>
        <v/>
      </c>
      <c r="N2348" s="275" t="str">
        <f>IF('statement of marks'!X80="","",'statement of marks'!X80)</f>
        <v/>
      </c>
      <c r="O2348" s="606" t="str">
        <f>IF('statement of marks'!Y80="","",'statement of marks'!Y80)</f>
        <v/>
      </c>
      <c r="P2348" s="277" t="str">
        <f>IF('statement of marks'!Z80="","",'statement of marks'!Z80)</f>
        <v/>
      </c>
      <c r="Q2348" s="275" t="str">
        <f>IF('statement of marks'!AA80="","",'statement of marks'!AA80)</f>
        <v/>
      </c>
      <c r="R2348" s="275" t="str">
        <f>IF('statement of marks'!AB80="","",'statement of marks'!AB80)</f>
        <v/>
      </c>
      <c r="S2348" s="606" t="str">
        <f>IF('statement of marks'!AC80="","",'statement of marks'!AC80)</f>
        <v/>
      </c>
      <c r="T2348" s="578" t="str">
        <f>IF('statement of marks'!AD80="","",'statement of marks'!AD80)</f>
        <v/>
      </c>
      <c r="U2348" s="578" t="str">
        <f>IF('statement of marks'!AE80="","",'statement of marks'!AE80)</f>
        <v/>
      </c>
      <c r="V2348" s="612" t="str">
        <f>IF('statement of marks'!AF80="","",'statement of marks'!AF80)</f>
        <v/>
      </c>
    </row>
    <row r="2349" spans="1:22" ht="16" customHeight="1">
      <c r="A2349" s="598"/>
      <c r="B2349" s="1114" t="str">
        <f>IF('statement of marks'!$AI$3="","",'statement of marks'!$AI$3)</f>
        <v>vaxszth</v>
      </c>
      <c r="C2349" s="1115"/>
      <c r="D2349" s="275" t="str">
        <f>IF('statement of marks'!AI80="","",'statement of marks'!AI80)</f>
        <v/>
      </c>
      <c r="E2349" s="275" t="str">
        <f>IF('statement of marks'!AJ80="","",'statement of marks'!AJ80)</f>
        <v/>
      </c>
      <c r="F2349" s="606" t="str">
        <f>IF('statement of marks'!AK80="","",'statement of marks'!AK80)</f>
        <v/>
      </c>
      <c r="G2349" s="275" t="str">
        <f>IF('statement of marks'!AL80="","",'statement of marks'!AL80)</f>
        <v/>
      </c>
      <c r="H2349" s="275" t="str">
        <f>IF('statement of marks'!AM80="","",'statement of marks'!AM80)</f>
        <v/>
      </c>
      <c r="I2349" s="606" t="str">
        <f>IF('statement of marks'!AN80="","",'statement of marks'!AN80)</f>
        <v/>
      </c>
      <c r="J2349" s="275" t="str">
        <f>IF('statement of marks'!AO80="","",'statement of marks'!AO80)</f>
        <v/>
      </c>
      <c r="K2349" s="275" t="str">
        <f>IF('statement of marks'!AP80="","",'statement of marks'!AP80)</f>
        <v/>
      </c>
      <c r="L2349" s="606" t="str">
        <f>IF('statement of marks'!AQ80="","",'statement of marks'!AQ80)</f>
        <v/>
      </c>
      <c r="M2349" s="275" t="str">
        <f>IF('statement of marks'!AS80="","",'statement of marks'!AS80)</f>
        <v/>
      </c>
      <c r="N2349" s="275" t="str">
        <f>IF('statement of marks'!AT80="","",'statement of marks'!AT80)</f>
        <v/>
      </c>
      <c r="O2349" s="606" t="str">
        <f>IF('statement of marks'!AU80="","",'statement of marks'!AU80)</f>
        <v/>
      </c>
      <c r="P2349" s="277" t="str">
        <f>IF('statement of marks'!AV80="","",'statement of marks'!AV80)</f>
        <v/>
      </c>
      <c r="Q2349" s="275" t="str">
        <f>IF('statement of marks'!AW80="","",'statement of marks'!AW80)</f>
        <v/>
      </c>
      <c r="R2349" s="275" t="str">
        <f>IF('statement of marks'!AX80="","",'statement of marks'!AX80)</f>
        <v/>
      </c>
      <c r="S2349" s="606" t="str">
        <f>IF('statement of marks'!AY80="","",'statement of marks'!AY80)</f>
        <v/>
      </c>
      <c r="T2349" s="578" t="str">
        <f>IF('statement of marks'!AZ80="","",'statement of marks'!AZ80)</f>
        <v/>
      </c>
      <c r="U2349" s="578" t="str">
        <f>IF('statement of marks'!BA80="","",'statement of marks'!BA80)</f>
        <v/>
      </c>
      <c r="V2349" s="612" t="str">
        <f>IF('statement of marks'!BB80="","",'statement of marks'!BB80)</f>
        <v/>
      </c>
    </row>
    <row r="2350" spans="1:22" ht="16" customHeight="1">
      <c r="A2350" s="598"/>
      <c r="B2350" s="1114" t="str">
        <f>IF('statement of marks'!BE80="s","laLd`r",IF('statement of marks'!BE80="u","mnwZ",IF('statement of marks'!BE80="g","xqtjkrh",IF('statement of marks'!BE80="p","iatkch",IF('statement of marks'!BE80="sd","fla/kh","r`rh; Hkk""kk")))))</f>
        <v>r`rh; Hkk"kk</v>
      </c>
      <c r="C2350" s="1115"/>
      <c r="D2350" s="275" t="str">
        <f>IF('statement of marks'!BF80="","",'statement of marks'!BF80)</f>
        <v/>
      </c>
      <c r="E2350" s="275" t="str">
        <f>IF('statement of marks'!BG80="","",'statement of marks'!BG80)</f>
        <v/>
      </c>
      <c r="F2350" s="606" t="str">
        <f>IF('statement of marks'!BH80="","",'statement of marks'!BH80)</f>
        <v/>
      </c>
      <c r="G2350" s="275" t="str">
        <f>IF('statement of marks'!BI80="","",'statement of marks'!BI80)</f>
        <v/>
      </c>
      <c r="H2350" s="275" t="str">
        <f>IF('statement of marks'!BJ80="","",'statement of marks'!BJ80)</f>
        <v/>
      </c>
      <c r="I2350" s="606" t="str">
        <f>IF('statement of marks'!BK80="","",'statement of marks'!BK80)</f>
        <v/>
      </c>
      <c r="J2350" s="275" t="str">
        <f>IF('statement of marks'!BL80="","",'statement of marks'!BL80)</f>
        <v/>
      </c>
      <c r="K2350" s="275" t="str">
        <f>IF('statement of marks'!BM80="","",'statement of marks'!BM80)</f>
        <v/>
      </c>
      <c r="L2350" s="606" t="str">
        <f>IF('statement of marks'!BN80="","",'statement of marks'!BN80)</f>
        <v/>
      </c>
      <c r="M2350" s="275" t="str">
        <f>IF('statement of marks'!BP80="","",'statement of marks'!BP80)</f>
        <v/>
      </c>
      <c r="N2350" s="275" t="str">
        <f>IF('statement of marks'!BQ80="","",'statement of marks'!BQ80)</f>
        <v/>
      </c>
      <c r="O2350" s="606" t="str">
        <f>IF('statement of marks'!BR80="","",'statement of marks'!BR80)</f>
        <v/>
      </c>
      <c r="P2350" s="277" t="str">
        <f>IF('statement of marks'!BS80="","",'statement of marks'!BS80)</f>
        <v/>
      </c>
      <c r="Q2350" s="275" t="str">
        <f>IF('statement of marks'!BT80="","",'statement of marks'!BT80)</f>
        <v/>
      </c>
      <c r="R2350" s="275" t="str">
        <f>IF('statement of marks'!BU80="","",'statement of marks'!BU80)</f>
        <v/>
      </c>
      <c r="S2350" s="606" t="str">
        <f>IF('statement of marks'!BV80="","",'statement of marks'!BV80)</f>
        <v/>
      </c>
      <c r="T2350" s="578" t="str">
        <f>IF('statement of marks'!BW80="","",'statement of marks'!BW80)</f>
        <v/>
      </c>
      <c r="U2350" s="578" t="str">
        <f>IF('statement of marks'!BX80="","",'statement of marks'!BX80)</f>
        <v/>
      </c>
      <c r="V2350" s="612" t="str">
        <f>IF('statement of marks'!BY80="","",'statement of marks'!BY80)</f>
        <v/>
      </c>
    </row>
    <row r="2351" spans="1:22" ht="16" customHeight="1">
      <c r="A2351" s="598"/>
      <c r="B2351" s="1114" t="str">
        <f>IF('statement of marks'!$CB$3="","",'statement of marks'!$CB$3)</f>
        <v>xf.kr</v>
      </c>
      <c r="C2351" s="1115"/>
      <c r="D2351" s="275" t="str">
        <f>IF('statement of marks'!CB80="","",'statement of marks'!CB80)</f>
        <v/>
      </c>
      <c r="E2351" s="275" t="str">
        <f>IF('statement of marks'!CC80="","",'statement of marks'!CC80)</f>
        <v/>
      </c>
      <c r="F2351" s="606" t="str">
        <f>IF('statement of marks'!CD80="","",'statement of marks'!CD80)</f>
        <v/>
      </c>
      <c r="G2351" s="275" t="str">
        <f>IF('statement of marks'!CE80="","",'statement of marks'!CE80)</f>
        <v/>
      </c>
      <c r="H2351" s="275" t="str">
        <f>IF('statement of marks'!CF80="","",'statement of marks'!CF80)</f>
        <v/>
      </c>
      <c r="I2351" s="606" t="str">
        <f>IF('statement of marks'!CG80="","",'statement of marks'!CG80)</f>
        <v/>
      </c>
      <c r="J2351" s="275" t="str">
        <f>IF('statement of marks'!CH80="","",'statement of marks'!CH80)</f>
        <v/>
      </c>
      <c r="K2351" s="275" t="str">
        <f>IF('statement of marks'!CI80="","",'statement of marks'!CI80)</f>
        <v/>
      </c>
      <c r="L2351" s="606" t="str">
        <f>IF('statement of marks'!CJ80="","",'statement of marks'!CJ80)</f>
        <v/>
      </c>
      <c r="M2351" s="275" t="str">
        <f>IF('statement of marks'!CL80="","",'statement of marks'!CL80)</f>
        <v/>
      </c>
      <c r="N2351" s="275" t="str">
        <f>IF('statement of marks'!CM80="","",'statement of marks'!CM80)</f>
        <v/>
      </c>
      <c r="O2351" s="606" t="str">
        <f>IF('statement of marks'!CN80="","",'statement of marks'!CN80)</f>
        <v/>
      </c>
      <c r="P2351" s="277" t="str">
        <f>IF('statement of marks'!CO80="","",'statement of marks'!CO80)</f>
        <v/>
      </c>
      <c r="Q2351" s="275" t="str">
        <f>IF('statement of marks'!CP80="","",'statement of marks'!CP80)</f>
        <v/>
      </c>
      <c r="R2351" s="275" t="str">
        <f>IF('statement of marks'!CQ80="","",'statement of marks'!CQ80)</f>
        <v/>
      </c>
      <c r="S2351" s="606" t="str">
        <f>IF('statement of marks'!CR80="","",'statement of marks'!CR80)</f>
        <v/>
      </c>
      <c r="T2351" s="578" t="str">
        <f>IF('statement of marks'!CS80="","",'statement of marks'!CS80)</f>
        <v/>
      </c>
      <c r="U2351" s="578" t="str">
        <f>IF('statement of marks'!CT80="","",'statement of marks'!CT80)</f>
        <v/>
      </c>
      <c r="V2351" s="612" t="str">
        <f>IF('statement of marks'!CU80="","",'statement of marks'!CU80)</f>
        <v/>
      </c>
    </row>
    <row r="2352" spans="1:22" ht="16" customHeight="1">
      <c r="A2352" s="598"/>
      <c r="B2352" s="1114" t="str">
        <f>IF('statement of marks'!$CX$3="","",'statement of marks'!$CX$3)</f>
        <v>foKku</v>
      </c>
      <c r="C2352" s="1115"/>
      <c r="D2352" s="275" t="str">
        <f>IF('statement of marks'!CX80="","",'statement of marks'!CX80)</f>
        <v/>
      </c>
      <c r="E2352" s="275" t="str">
        <f>IF('statement of marks'!CY80="","",'statement of marks'!CY80)</f>
        <v/>
      </c>
      <c r="F2352" s="606" t="str">
        <f>IF('statement of marks'!CZ80="","",'statement of marks'!CZ80)</f>
        <v/>
      </c>
      <c r="G2352" s="275" t="str">
        <f>IF('statement of marks'!DA80="","",'statement of marks'!DA80)</f>
        <v/>
      </c>
      <c r="H2352" s="275" t="str">
        <f>IF('statement of marks'!DB80="","",'statement of marks'!DB80)</f>
        <v/>
      </c>
      <c r="I2352" s="606" t="str">
        <f>IF('statement of marks'!DC80="","",'statement of marks'!DC80)</f>
        <v/>
      </c>
      <c r="J2352" s="275" t="str">
        <f>IF('statement of marks'!DD80="","",'statement of marks'!DD80)</f>
        <v/>
      </c>
      <c r="K2352" s="275" t="str">
        <f>IF('statement of marks'!DE80="","",'statement of marks'!DE80)</f>
        <v/>
      </c>
      <c r="L2352" s="606" t="str">
        <f>IF('statement of marks'!DF80="","",'statement of marks'!DF80)</f>
        <v/>
      </c>
      <c r="M2352" s="275" t="str">
        <f>IF('statement of marks'!DH80="","",'statement of marks'!DH80)</f>
        <v/>
      </c>
      <c r="N2352" s="275" t="str">
        <f>IF('statement of marks'!DI80="","",'statement of marks'!DI80)</f>
        <v/>
      </c>
      <c r="O2352" s="606" t="str">
        <f>IF('statement of marks'!DJ80="","",'statement of marks'!DJ80)</f>
        <v/>
      </c>
      <c r="P2352" s="277" t="str">
        <f>IF('statement of marks'!DK80="","",'statement of marks'!DK80)</f>
        <v/>
      </c>
      <c r="Q2352" s="275" t="str">
        <f>IF('statement of marks'!DL80="","",'statement of marks'!DL80)</f>
        <v/>
      </c>
      <c r="R2352" s="275" t="str">
        <f>IF('statement of marks'!DM80="","",'statement of marks'!DM80)</f>
        <v/>
      </c>
      <c r="S2352" s="606" t="str">
        <f>IF('statement of marks'!DN80="","",'statement of marks'!DN80)</f>
        <v/>
      </c>
      <c r="T2352" s="578" t="str">
        <f>IF('statement of marks'!DO80="","",'statement of marks'!DO80)</f>
        <v/>
      </c>
      <c r="U2352" s="578" t="str">
        <f>IF('statement of marks'!DP80="","",'statement of marks'!DP80)</f>
        <v/>
      </c>
      <c r="V2352" s="612" t="str">
        <f>IF('statement of marks'!DQ80="","",'statement of marks'!DQ80)</f>
        <v/>
      </c>
    </row>
    <row r="2353" spans="1:22" ht="16" customHeight="1">
      <c r="A2353" s="598"/>
      <c r="B2353" s="1114" t="str">
        <f>IF('statement of marks'!$DT$3="","",'statement of marks'!$DT$3)</f>
        <v>lkekftd foKku</v>
      </c>
      <c r="C2353" s="1115"/>
      <c r="D2353" s="275" t="str">
        <f>IF('statement of marks'!DT80="","",'statement of marks'!DT80)</f>
        <v/>
      </c>
      <c r="E2353" s="275" t="str">
        <f>IF('statement of marks'!DU80="","",'statement of marks'!DU80)</f>
        <v/>
      </c>
      <c r="F2353" s="606" t="str">
        <f>IF('statement of marks'!DV80="","",'statement of marks'!DV80)</f>
        <v/>
      </c>
      <c r="G2353" s="275" t="str">
        <f>IF('statement of marks'!DW80="","",'statement of marks'!DW80)</f>
        <v/>
      </c>
      <c r="H2353" s="275" t="str">
        <f>IF('statement of marks'!DX80="","",'statement of marks'!DX80)</f>
        <v/>
      </c>
      <c r="I2353" s="606" t="str">
        <f>IF('statement of marks'!DY80="","",'statement of marks'!DY80)</f>
        <v/>
      </c>
      <c r="J2353" s="275" t="str">
        <f>IF('statement of marks'!DZ80="","",'statement of marks'!DZ80)</f>
        <v/>
      </c>
      <c r="K2353" s="275" t="str">
        <f>IF('statement of marks'!EA80="","",'statement of marks'!EA80)</f>
        <v/>
      </c>
      <c r="L2353" s="606" t="str">
        <f>IF('statement of marks'!EB80="","",'statement of marks'!EB80)</f>
        <v/>
      </c>
      <c r="M2353" s="275" t="str">
        <f>IF('statement of marks'!ED80="","",'statement of marks'!ED80)</f>
        <v/>
      </c>
      <c r="N2353" s="275" t="str">
        <f>IF('statement of marks'!EE80="","",'statement of marks'!EE80)</f>
        <v/>
      </c>
      <c r="O2353" s="606" t="str">
        <f>IF('statement of marks'!EF80="","",'statement of marks'!EF80)</f>
        <v/>
      </c>
      <c r="P2353" s="277" t="str">
        <f>IF('statement of marks'!EG80="","",'statement of marks'!EG80)</f>
        <v/>
      </c>
      <c r="Q2353" s="275" t="str">
        <f>IF('statement of marks'!EH80="","",'statement of marks'!EH80)</f>
        <v/>
      </c>
      <c r="R2353" s="275" t="str">
        <f>IF('statement of marks'!EI80="","",'statement of marks'!EI80)</f>
        <v/>
      </c>
      <c r="S2353" s="606" t="str">
        <f>IF('statement of marks'!EJ80="","",'statement of marks'!EJ80)</f>
        <v/>
      </c>
      <c r="T2353" s="578" t="str">
        <f>IF('statement of marks'!EK80="","",'statement of marks'!EK80)</f>
        <v/>
      </c>
      <c r="U2353" s="578" t="str">
        <f>IF('statement of marks'!EL80="","",'statement of marks'!EL80)</f>
        <v/>
      </c>
      <c r="V2353" s="612" t="str">
        <f>IF('statement of marks'!EM80="","",'statement of marks'!EM80)</f>
        <v/>
      </c>
    </row>
    <row r="2354" spans="1:22" ht="16" customHeight="1">
      <c r="A2354" s="598"/>
      <c r="B2354" s="1117" t="s">
        <v>271</v>
      </c>
      <c r="C2354" s="1118"/>
      <c r="D2354" s="1081" t="s">
        <v>1</v>
      </c>
      <c r="E2354" s="1081"/>
      <c r="F2354" s="1081"/>
      <c r="G2354" s="1081" t="s">
        <v>21</v>
      </c>
      <c r="H2354" s="1081"/>
      <c r="I2354" s="1081"/>
      <c r="J2354" s="1081" t="s">
        <v>272</v>
      </c>
      <c r="K2354" s="1081"/>
      <c r="L2354" s="1081"/>
      <c r="M2354" s="1081" t="s">
        <v>68</v>
      </c>
      <c r="N2354" s="1081"/>
      <c r="O2354" s="1081"/>
      <c r="P2354" s="1081" t="s">
        <v>463</v>
      </c>
      <c r="Q2354" s="1081"/>
      <c r="R2354" s="1081"/>
      <c r="S2354" s="609"/>
      <c r="T2354" s="1187" t="s">
        <v>458</v>
      </c>
      <c r="U2354" s="1188"/>
      <c r="V2354" s="1189"/>
    </row>
    <row r="2355" spans="1:22" ht="16" customHeight="1">
      <c r="A2355" s="599"/>
      <c r="B2355" s="1175" t="s">
        <v>3</v>
      </c>
      <c r="C2355" s="1176"/>
      <c r="D2355" s="1177">
        <f>IF('statement of marks'!EP$6="","",'statement of marks'!EP$6)</f>
        <v>20</v>
      </c>
      <c r="E2355" s="1177"/>
      <c r="F2355" s="1177"/>
      <c r="G2355" s="1177">
        <f>IF('statement of marks'!EQ$6="","",'statement of marks'!EQ$6)</f>
        <v>20</v>
      </c>
      <c r="H2355" s="1177"/>
      <c r="I2355" s="1177"/>
      <c r="J2355" s="1177">
        <f>IF('statement of marks'!ES$6="","",'statement of marks'!ES$6)</f>
        <v>20</v>
      </c>
      <c r="K2355" s="1177"/>
      <c r="L2355" s="1177"/>
      <c r="M2355" s="1177">
        <f>IF('statement of marks'!ER$6="","",'statement of marks'!ER$6)</f>
        <v>20</v>
      </c>
      <c r="N2355" s="1177"/>
      <c r="O2355" s="1177"/>
      <c r="P2355" s="1177">
        <f>IF('statement of marks'!ET$6="","",'statement of marks'!ET$6)</f>
        <v>20</v>
      </c>
      <c r="Q2355" s="1177"/>
      <c r="R2355" s="1177"/>
      <c r="S2355" s="610" t="str">
        <f>IF('statement of marks'!FE$6="","",'statement of marks'!EX$6)</f>
        <v/>
      </c>
      <c r="T2355" s="615">
        <f>IF('statement of marks'!EU$6="","",'statement of marks'!EU$6)</f>
        <v>100</v>
      </c>
      <c r="U2355" s="616" t="s">
        <v>5</v>
      </c>
      <c r="V2355" s="617" t="s">
        <v>464</v>
      </c>
    </row>
    <row r="2356" spans="1:22" ht="16" customHeight="1">
      <c r="A2356" s="598"/>
      <c r="B2356" s="1114" t="str">
        <f>IF('statement of marks'!$EP$3="","",'statement of marks'!$EP$3)</f>
        <v>dk;kZuqHko</v>
      </c>
      <c r="C2356" s="1115"/>
      <c r="D2356" s="1103" t="str">
        <f>IF('statement of marks'!EP80="","",'statement of marks'!EP80)</f>
        <v/>
      </c>
      <c r="E2356" s="1103"/>
      <c r="F2356" s="1103"/>
      <c r="G2356" s="1103" t="str">
        <f>IF('statement of marks'!EQ80="","",'statement of marks'!EQ80)</f>
        <v/>
      </c>
      <c r="H2356" s="1103"/>
      <c r="I2356" s="1103"/>
      <c r="J2356" s="1103" t="str">
        <f>IF('statement of marks'!ES80="","",'statement of marks'!ES80)</f>
        <v/>
      </c>
      <c r="K2356" s="1103"/>
      <c r="L2356" s="1103"/>
      <c r="M2356" s="1103" t="str">
        <f>IF('statement of marks'!ER80="","",'statement of marks'!ER80)</f>
        <v/>
      </c>
      <c r="N2356" s="1103"/>
      <c r="O2356" s="1103"/>
      <c r="P2356" s="1103" t="str">
        <f>IF('statement of marks'!ET80="","",'statement of marks'!ET80)</f>
        <v/>
      </c>
      <c r="Q2356" s="1103"/>
      <c r="R2356" s="1103"/>
      <c r="S2356" s="611"/>
      <c r="T2356" s="613" t="str">
        <f>IF('statement of marks'!EU80="","",'statement of marks'!EU80)</f>
        <v/>
      </c>
      <c r="U2356" s="613" t="str">
        <f>IF('statement of marks'!EV80="","",'statement of marks'!EV80)</f>
        <v/>
      </c>
      <c r="V2356" s="614" t="str">
        <f>IF('statement of marks'!EW80="","",'statement of marks'!EW80)</f>
        <v/>
      </c>
    </row>
    <row r="2357" spans="1:22" ht="16" customHeight="1">
      <c r="A2357" s="598"/>
      <c r="B2357" s="1112" t="str">
        <f>IF('statement of marks'!$EZ$3="","",'statement of marks'!$EZ$3)</f>
        <v>dyk f'k{kk</v>
      </c>
      <c r="C2357" s="1113"/>
      <c r="D2357" s="1103" t="str">
        <f>IF('statement of marks'!EZ80="","",'statement of marks'!EZ80)</f>
        <v/>
      </c>
      <c r="E2357" s="1103"/>
      <c r="F2357" s="1103"/>
      <c r="G2357" s="1103" t="str">
        <f>IF('statement of marks'!FA80="","",'statement of marks'!FA80)</f>
        <v/>
      </c>
      <c r="H2357" s="1103"/>
      <c r="I2357" s="1103"/>
      <c r="J2357" s="1103" t="str">
        <f>IF('statement of marks'!FC80="","",'statement of marks'!FC80)</f>
        <v/>
      </c>
      <c r="K2357" s="1103"/>
      <c r="L2357" s="1103"/>
      <c r="M2357" s="1103" t="str">
        <f>IF('statement of marks'!FB80="","",'statement of marks'!FB80)</f>
        <v/>
      </c>
      <c r="N2357" s="1103"/>
      <c r="O2357" s="1103"/>
      <c r="P2357" s="1103" t="str">
        <f>IF('statement of marks'!FD80="","",'statement of marks'!FD80)</f>
        <v/>
      </c>
      <c r="Q2357" s="1103"/>
      <c r="R2357" s="1103"/>
      <c r="S2357" s="611"/>
      <c r="T2357" s="613" t="str">
        <f>IF('statement of marks'!FE80="","",'statement of marks'!FE80)</f>
        <v/>
      </c>
      <c r="U2357" s="613" t="str">
        <f>IF('statement of marks'!FF80="","",'statement of marks'!FF80)</f>
        <v/>
      </c>
      <c r="V2357" s="614" t="str">
        <f>IF('statement of marks'!FG80="","",'statement of marks'!FG80)</f>
        <v/>
      </c>
    </row>
    <row r="2358" spans="1:22" ht="16" customHeight="1">
      <c r="A2358" s="598"/>
      <c r="B2358" s="1109" t="str">
        <f>IF('statement of marks'!$FJ$3="","",'statement of marks'!$FJ$3)</f>
        <v>LokLF; ,oe~ 'kkjhfjd f'k{kk</v>
      </c>
      <c r="C2358" s="1110"/>
      <c r="D2358" s="1103" t="str">
        <f>IF('statement of marks'!FJ80="","",'statement of marks'!FJ80)</f>
        <v/>
      </c>
      <c r="E2358" s="1103"/>
      <c r="F2358" s="1103"/>
      <c r="G2358" s="1103" t="str">
        <f>IF('statement of marks'!FK80="","",'statement of marks'!FK80)</f>
        <v/>
      </c>
      <c r="H2358" s="1103"/>
      <c r="I2358" s="1103"/>
      <c r="J2358" s="1103" t="str">
        <f>IF('statement of marks'!FM80="","",'statement of marks'!FM80)</f>
        <v/>
      </c>
      <c r="K2358" s="1103"/>
      <c r="L2358" s="1103"/>
      <c r="M2358" s="1103" t="str">
        <f>IF('statement of marks'!FL80="","",'statement of marks'!FL80)</f>
        <v/>
      </c>
      <c r="N2358" s="1103"/>
      <c r="O2358" s="1103"/>
      <c r="P2358" s="1103" t="str">
        <f>IF('statement of marks'!FN80="","",'statement of marks'!FN80)</f>
        <v/>
      </c>
      <c r="Q2358" s="1103"/>
      <c r="R2358" s="1103"/>
      <c r="S2358" s="611"/>
      <c r="T2358" s="613" t="str">
        <f>IF('statement of marks'!FO80="","",'statement of marks'!FO80)</f>
        <v/>
      </c>
      <c r="U2358" s="613" t="str">
        <f>IF('statement of marks'!FP80="","",'statement of marks'!FP80)</f>
        <v/>
      </c>
      <c r="V2358" s="614" t="str">
        <f>IF('statement of marks'!FQ80="","",'statement of marks'!FQ80)</f>
        <v/>
      </c>
    </row>
    <row r="2359" spans="1:22" ht="16" customHeight="1">
      <c r="A2359" s="598"/>
      <c r="B2359" s="1104" t="s">
        <v>273</v>
      </c>
      <c r="C2359" s="1105"/>
      <c r="D2359" s="1213" t="str">
        <f>details!$DZ$3</f>
        <v>vxLr rd</v>
      </c>
      <c r="E2359" s="1213"/>
      <c r="F2359" s="1213"/>
      <c r="G2359" s="1213" t="str">
        <f>details!$ED$3</f>
        <v>vDVwcj rd</v>
      </c>
      <c r="H2359" s="1213"/>
      <c r="I2359" s="1213"/>
      <c r="J2359" s="1213" t="str">
        <f>details!$EL$3</f>
        <v>Qjojh rd</v>
      </c>
      <c r="K2359" s="1213"/>
      <c r="L2359" s="1213"/>
      <c r="M2359" s="1213" t="str">
        <f>details!$EH$3</f>
        <v>fnlEcj rd</v>
      </c>
      <c r="N2359" s="1213"/>
      <c r="O2359" s="1213"/>
      <c r="P2359" s="1213" t="str">
        <f>details!$EP$3</f>
        <v>loZ ;ksx</v>
      </c>
      <c r="Q2359" s="1213"/>
      <c r="R2359" s="1213"/>
      <c r="S2359" s="1222" t="s">
        <v>475</v>
      </c>
      <c r="T2359" s="1223"/>
      <c r="U2359" s="1223"/>
      <c r="V2359" s="1224"/>
    </row>
    <row r="2360" spans="1:22" ht="16" customHeight="1">
      <c r="A2360" s="598"/>
      <c r="B2360" s="1100" t="s">
        <v>99</v>
      </c>
      <c r="C2360" s="1101"/>
      <c r="D2360" s="1102" t="str">
        <f>IF(details!EA80="","",details!EA80)</f>
        <v/>
      </c>
      <c r="E2360" s="1102"/>
      <c r="F2360" s="1102"/>
      <c r="G2360" s="1102" t="str">
        <f>IF(details!EE80="","",details!EE80)</f>
        <v/>
      </c>
      <c r="H2360" s="1102"/>
      <c r="I2360" s="1102"/>
      <c r="J2360" s="1102" t="str">
        <f>IF(details!EM80="","",details!EM80)</f>
        <v/>
      </c>
      <c r="K2360" s="1102"/>
      <c r="L2360" s="1102"/>
      <c r="M2360" s="1102" t="str">
        <f>IF(details!EI80="","",details!EI80)</f>
        <v/>
      </c>
      <c r="N2360" s="1102"/>
      <c r="O2360" s="1102"/>
      <c r="P2360" s="1102" t="str">
        <f>IF(details!EQ80="","",details!EQ80)</f>
        <v/>
      </c>
      <c r="Q2360" s="1102"/>
      <c r="R2360" s="1102"/>
      <c r="S2360" s="1225">
        <v>41757</v>
      </c>
      <c r="T2360" s="1226"/>
      <c r="U2360" s="1226"/>
      <c r="V2360" s="1227"/>
    </row>
    <row r="2361" spans="1:22" ht="16" customHeight="1">
      <c r="A2361" s="598"/>
      <c r="B2361" s="1094" t="s">
        <v>15</v>
      </c>
      <c r="C2361" s="1095"/>
      <c r="D2361" s="1096" t="str">
        <f>IF(details!DZ80="","",details!DZ80)</f>
        <v/>
      </c>
      <c r="E2361" s="1096"/>
      <c r="F2361" s="1096"/>
      <c r="G2361" s="1096" t="str">
        <f>IF(details!ED80="","",details!ED80)</f>
        <v/>
      </c>
      <c r="H2361" s="1096"/>
      <c r="I2361" s="1096"/>
      <c r="J2361" s="1096" t="str">
        <f>IF(details!EL80="","",details!EL80)</f>
        <v/>
      </c>
      <c r="K2361" s="1096"/>
      <c r="L2361" s="1096"/>
      <c r="M2361" s="1096" t="str">
        <f>IF(details!EH80="","",details!EH80)</f>
        <v/>
      </c>
      <c r="N2361" s="1096"/>
      <c r="O2361" s="1096"/>
      <c r="P2361" s="1096" t="str">
        <f>IF(details!EP80="","",details!EP80)</f>
        <v/>
      </c>
      <c r="Q2361" s="1096"/>
      <c r="R2361" s="1096"/>
      <c r="S2361" s="1228"/>
      <c r="T2361" s="1229"/>
      <c r="U2361" s="1229"/>
      <c r="V2361" s="1230"/>
    </row>
    <row r="2362" spans="1:22" ht="16" customHeight="1">
      <c r="A2362" s="1206"/>
      <c r="B2362" s="1207" t="s">
        <v>473</v>
      </c>
      <c r="C2362" s="1208"/>
      <c r="D2362" s="1209" t="s">
        <v>3</v>
      </c>
      <c r="E2362" s="1209"/>
      <c r="F2362" s="1209"/>
      <c r="G2362" s="1209" t="s">
        <v>389</v>
      </c>
      <c r="H2362" s="1209"/>
      <c r="I2362" s="1209"/>
      <c r="J2362" s="1209" t="s">
        <v>5</v>
      </c>
      <c r="K2362" s="1209"/>
      <c r="L2362" s="1209"/>
      <c r="M2362" s="1209" t="s">
        <v>465</v>
      </c>
      <c r="N2362" s="1209"/>
      <c r="O2362" s="1209"/>
      <c r="P2362" s="1210" t="s">
        <v>306</v>
      </c>
      <c r="Q2362" s="1210"/>
      <c r="R2362" s="1210"/>
      <c r="S2362" s="1209" t="s">
        <v>473</v>
      </c>
      <c r="T2362" s="1209"/>
      <c r="U2362" s="1209"/>
      <c r="V2362" s="1211"/>
    </row>
    <row r="2363" spans="1:22" ht="16" customHeight="1">
      <c r="A2363" s="1206"/>
      <c r="B2363" s="1207"/>
      <c r="C2363" s="1208"/>
      <c r="D2363" s="1212" t="str">
        <f>'statement of marks'!HE80</f>
        <v/>
      </c>
      <c r="E2363" s="1212"/>
      <c r="F2363" s="1212"/>
      <c r="G2363" s="1212" t="str">
        <f>'statement of marks'!HF80</f>
        <v/>
      </c>
      <c r="H2363" s="1212"/>
      <c r="I2363" s="1212"/>
      <c r="J2363" s="1212" t="str">
        <f>'statement of marks'!HG80</f>
        <v/>
      </c>
      <c r="K2363" s="1212"/>
      <c r="L2363" s="1212"/>
      <c r="M2363" s="1212" t="str">
        <f>'statement of marks'!HJ80</f>
        <v/>
      </c>
      <c r="N2363" s="1212"/>
      <c r="O2363" s="1212"/>
      <c r="P2363" s="1212" t="str">
        <f>'statement of marks'!HI80</f>
        <v/>
      </c>
      <c r="Q2363" s="1212"/>
      <c r="R2363" s="1212"/>
      <c r="S2363" s="1209" t="str">
        <f>'statement of marks'!HD80</f>
        <v/>
      </c>
      <c r="T2363" s="1209"/>
      <c r="U2363" s="1209"/>
      <c r="V2363" s="1211"/>
    </row>
    <row r="2364" spans="1:22" ht="16" customHeight="1">
      <c r="A2364" s="598"/>
      <c r="B2364" s="1089" t="s">
        <v>100</v>
      </c>
      <c r="C2364" s="1090"/>
      <c r="D2364" s="1081"/>
      <c r="E2364" s="1081"/>
      <c r="F2364" s="1081"/>
      <c r="G2364" s="1081"/>
      <c r="H2364" s="1081"/>
      <c r="I2364" s="1081"/>
      <c r="J2364" s="1081"/>
      <c r="K2364" s="1081"/>
      <c r="L2364" s="1081"/>
      <c r="M2364" s="1081"/>
      <c r="N2364" s="1081"/>
      <c r="O2364" s="1081"/>
      <c r="P2364" s="1081"/>
      <c r="Q2364" s="1081"/>
      <c r="R2364" s="1081"/>
      <c r="S2364" s="1081"/>
      <c r="T2364" s="1081"/>
      <c r="U2364" s="1081"/>
      <c r="V2364" s="1205"/>
    </row>
    <row r="2365" spans="1:22" ht="16" customHeight="1">
      <c r="A2365" s="598"/>
      <c r="B2365" s="1087" t="s">
        <v>80</v>
      </c>
      <c r="C2365" s="1088"/>
      <c r="D2365" s="1081"/>
      <c r="E2365" s="1081"/>
      <c r="F2365" s="1081"/>
      <c r="G2365" s="1081"/>
      <c r="H2365" s="1081"/>
      <c r="I2365" s="1081"/>
      <c r="J2365" s="1081"/>
      <c r="K2365" s="1081"/>
      <c r="L2365" s="1081"/>
      <c r="M2365" s="1081"/>
      <c r="N2365" s="1081"/>
      <c r="O2365" s="1081"/>
      <c r="P2365" s="1081"/>
      <c r="Q2365" s="1081"/>
      <c r="R2365" s="1081"/>
      <c r="S2365" s="1081"/>
      <c r="T2365" s="1081"/>
      <c r="U2365" s="1081"/>
      <c r="V2365" s="1205"/>
    </row>
    <row r="2366" spans="1:22" ht="16" customHeight="1">
      <c r="A2366" s="598"/>
      <c r="B2366" s="1089" t="s">
        <v>466</v>
      </c>
      <c r="C2366" s="1090"/>
      <c r="D2366" s="1081"/>
      <c r="E2366" s="1081"/>
      <c r="F2366" s="1081"/>
      <c r="G2366" s="1081"/>
      <c r="H2366" s="1081"/>
      <c r="I2366" s="1081"/>
      <c r="J2366" s="1081"/>
      <c r="K2366" s="1081"/>
      <c r="L2366" s="1081"/>
      <c r="M2366" s="1081"/>
      <c r="N2366" s="1081"/>
      <c r="O2366" s="1081"/>
      <c r="P2366" s="1081" t="s">
        <v>466</v>
      </c>
      <c r="Q2366" s="1081"/>
      <c r="R2366" s="1081"/>
      <c r="S2366" s="1081"/>
      <c r="T2366" s="1081"/>
      <c r="U2366" s="1081"/>
      <c r="V2366" s="1205"/>
    </row>
    <row r="2367" spans="1:22" ht="16" customHeight="1">
      <c r="A2367" s="598"/>
      <c r="B2367" s="1085" t="s">
        <v>101</v>
      </c>
      <c r="C2367" s="1086"/>
      <c r="D2367" s="1081"/>
      <c r="E2367" s="1081"/>
      <c r="F2367" s="1081"/>
      <c r="G2367" s="1081"/>
      <c r="H2367" s="1081"/>
      <c r="I2367" s="1081"/>
      <c r="J2367" s="1081"/>
      <c r="K2367" s="1081"/>
      <c r="L2367" s="1081"/>
      <c r="M2367" s="1081"/>
      <c r="N2367" s="1081"/>
      <c r="O2367" s="1081"/>
      <c r="P2367" s="1081"/>
      <c r="Q2367" s="1081"/>
      <c r="R2367" s="1081"/>
      <c r="S2367" s="1198" t="s">
        <v>101</v>
      </c>
      <c r="T2367" s="1198"/>
      <c r="U2367" s="1198"/>
      <c r="V2367" s="1199"/>
    </row>
    <row r="2368" spans="1:22" ht="16" customHeight="1" thickBot="1">
      <c r="A2368" s="600"/>
      <c r="B2368" s="1200" t="s">
        <v>102</v>
      </c>
      <c r="C2368" s="1201"/>
      <c r="D2368" s="1202"/>
      <c r="E2368" s="1202"/>
      <c r="F2368" s="1202"/>
      <c r="G2368" s="1202"/>
      <c r="H2368" s="1202"/>
      <c r="I2368" s="1202"/>
      <c r="J2368" s="1202"/>
      <c r="K2368" s="1202"/>
      <c r="L2368" s="1202"/>
      <c r="M2368" s="1202"/>
      <c r="N2368" s="1202"/>
      <c r="O2368" s="1202"/>
      <c r="P2368" s="1202"/>
      <c r="Q2368" s="1202"/>
      <c r="R2368" s="1202"/>
      <c r="S2368" s="1203" t="s">
        <v>163</v>
      </c>
      <c r="T2368" s="1203"/>
      <c r="U2368" s="1203"/>
      <c r="V2368" s="1204"/>
    </row>
    <row r="2369" spans="1:22" ht="16" customHeight="1">
      <c r="A2369" s="597"/>
      <c r="B2369" s="1216" t="s">
        <v>47</v>
      </c>
      <c r="C2369" s="1217"/>
      <c r="D2369" s="1217"/>
      <c r="E2369" s="1217"/>
      <c r="F2369" s="1217"/>
      <c r="G2369" s="1217"/>
      <c r="H2369" s="1217"/>
      <c r="I2369" s="1217"/>
      <c r="J2369" s="1217"/>
      <c r="K2369" s="1217"/>
      <c r="L2369" s="1217"/>
      <c r="M2369" s="1217"/>
      <c r="N2369" s="1217"/>
      <c r="O2369" s="1217"/>
      <c r="P2369" s="1217"/>
      <c r="Q2369" s="1217"/>
      <c r="R2369" s="1217"/>
      <c r="S2369" s="1217"/>
      <c r="T2369" s="1217"/>
      <c r="U2369" s="1217"/>
      <c r="V2369" s="1218"/>
    </row>
    <row r="2370" spans="1:22" ht="16" customHeight="1">
      <c r="A2370" s="598"/>
      <c r="B2370" s="1219" t="str">
        <f>'statement of marks'!$A$1</f>
        <v>jk- ck- ek/;fed fo|ky; uohu] fuEckgsM+k</v>
      </c>
      <c r="C2370" s="1220"/>
      <c r="D2370" s="1220"/>
      <c r="E2370" s="1220"/>
      <c r="F2370" s="1220"/>
      <c r="G2370" s="1220"/>
      <c r="H2370" s="1220"/>
      <c r="I2370" s="1220"/>
      <c r="J2370" s="1220"/>
      <c r="K2370" s="1220"/>
      <c r="L2370" s="1220"/>
      <c r="M2370" s="1220"/>
      <c r="N2370" s="1220"/>
      <c r="O2370" s="1220"/>
      <c r="P2370" s="1220"/>
      <c r="Q2370" s="1220"/>
      <c r="R2370" s="1220"/>
      <c r="S2370" s="1220"/>
      <c r="T2370" s="1220"/>
      <c r="U2370" s="1220"/>
      <c r="V2370" s="1221"/>
    </row>
    <row r="2371" spans="1:22" ht="16" customHeight="1">
      <c r="A2371" s="598"/>
      <c r="B2371" s="1114" t="s">
        <v>467</v>
      </c>
      <c r="C2371" s="1115"/>
      <c r="D2371" s="1119" t="str">
        <f>'statement of marks'!$H$3</f>
        <v>2015-16</v>
      </c>
      <c r="E2371" s="1119"/>
      <c r="F2371" s="1119"/>
      <c r="G2371" s="1119"/>
      <c r="H2371" s="1119"/>
      <c r="I2371" s="1119"/>
      <c r="J2371" s="1119"/>
      <c r="K2371" s="1119"/>
      <c r="L2371" s="1119"/>
      <c r="M2371" s="1119"/>
      <c r="N2371" s="1119"/>
      <c r="O2371" s="1119"/>
      <c r="P2371" s="1119"/>
      <c r="Q2371" s="1119"/>
      <c r="R2371" s="1119"/>
      <c r="S2371" s="1119"/>
      <c r="T2371" s="1119"/>
      <c r="U2371" s="1119"/>
      <c r="V2371" s="1196"/>
    </row>
    <row r="2372" spans="1:22" ht="16" customHeight="1">
      <c r="A2372" s="598"/>
      <c r="B2372" s="1114" t="s">
        <v>218</v>
      </c>
      <c r="C2372" s="1115"/>
      <c r="D2372" s="1115" t="str">
        <f>IF('statement of marks'!J81="","",'statement of marks'!J81)</f>
        <v/>
      </c>
      <c r="E2372" s="1115"/>
      <c r="F2372" s="1115"/>
      <c r="G2372" s="1115"/>
      <c r="H2372" s="1115"/>
      <c r="I2372" s="1115"/>
      <c r="J2372" s="1115"/>
      <c r="K2372" s="1115"/>
      <c r="L2372" s="1115"/>
      <c r="M2372" s="1115"/>
      <c r="N2372" s="1115"/>
      <c r="O2372" s="1115"/>
      <c r="P2372" s="1115"/>
      <c r="Q2372" s="1115"/>
      <c r="R2372" s="1115"/>
      <c r="S2372" s="1115"/>
      <c r="T2372" s="1115"/>
      <c r="U2372" s="1115"/>
      <c r="V2372" s="1197"/>
    </row>
    <row r="2373" spans="1:22" ht="16" customHeight="1">
      <c r="A2373" s="598"/>
      <c r="B2373" s="1114" t="s">
        <v>219</v>
      </c>
      <c r="C2373" s="1115"/>
      <c r="D2373" s="1115" t="str">
        <f>IF('statement of marks'!K81="","",'statement of marks'!K81)</f>
        <v/>
      </c>
      <c r="E2373" s="1115"/>
      <c r="F2373" s="1115"/>
      <c r="G2373" s="1115"/>
      <c r="H2373" s="1115"/>
      <c r="I2373" s="1115"/>
      <c r="J2373" s="1115"/>
      <c r="K2373" s="1115"/>
      <c r="L2373" s="1115"/>
      <c r="M2373" s="1115"/>
      <c r="N2373" s="1115"/>
      <c r="O2373" s="1115"/>
      <c r="P2373" s="1115"/>
      <c r="Q2373" s="1115"/>
      <c r="R2373" s="1115"/>
      <c r="S2373" s="1115"/>
      <c r="T2373" s="1115"/>
      <c r="U2373" s="1115"/>
      <c r="V2373" s="1197"/>
    </row>
    <row r="2374" spans="1:22" ht="16" customHeight="1">
      <c r="A2374" s="598"/>
      <c r="B2374" s="1114" t="s">
        <v>220</v>
      </c>
      <c r="C2374" s="1115"/>
      <c r="D2374" s="1115" t="str">
        <f>IF('statement of marks'!L81="","",'statement of marks'!L81)</f>
        <v/>
      </c>
      <c r="E2374" s="1115"/>
      <c r="F2374" s="1115"/>
      <c r="G2374" s="1115"/>
      <c r="H2374" s="1115"/>
      <c r="I2374" s="1115"/>
      <c r="J2374" s="1115"/>
      <c r="K2374" s="1115"/>
      <c r="L2374" s="1115"/>
      <c r="M2374" s="1115"/>
      <c r="N2374" s="1115"/>
      <c r="O2374" s="1115"/>
      <c r="P2374" s="1115"/>
      <c r="Q2374" s="1115"/>
      <c r="R2374" s="1115"/>
      <c r="S2374" s="1115"/>
      <c r="T2374" s="1115"/>
      <c r="U2374" s="1115"/>
      <c r="V2374" s="1197"/>
    </row>
    <row r="2375" spans="1:22" ht="16" customHeight="1">
      <c r="A2375" s="598"/>
      <c r="B2375" s="1114" t="s">
        <v>221</v>
      </c>
      <c r="C2375" s="1115"/>
      <c r="D2375" s="1119" t="str">
        <f>'statement of marks'!$G$3</f>
        <v>6 A</v>
      </c>
      <c r="E2375" s="1119"/>
      <c r="F2375" s="1119"/>
      <c r="G2375" s="1115" t="s">
        <v>9</v>
      </c>
      <c r="H2375" s="1115"/>
      <c r="I2375" s="1115"/>
      <c r="J2375" s="1119" t="str">
        <f>IF('statement of marks'!D81="","",'statement of marks'!D81)</f>
        <v/>
      </c>
      <c r="K2375" s="1119"/>
      <c r="L2375" s="1119"/>
      <c r="M2375" s="1115" t="s">
        <v>222</v>
      </c>
      <c r="N2375" s="1115"/>
      <c r="O2375" s="1115"/>
      <c r="P2375" s="1119" t="str">
        <f>IF('statement of marks'!F81="","",'statement of marks'!F81)</f>
        <v/>
      </c>
      <c r="Q2375" s="1119"/>
      <c r="R2375" s="1119"/>
      <c r="S2375" s="1214" t="str">
        <f>IF('statement of marks'!$J$3="","",'statement of marks'!$J$3)</f>
        <v xml:space="preserve">fo|ky; dk Mk;l dksM+ </v>
      </c>
      <c r="T2375" s="1214"/>
      <c r="U2375" s="1214"/>
      <c r="V2375" s="1215"/>
    </row>
    <row r="2376" spans="1:22" ht="16" customHeight="1">
      <c r="A2376" s="598"/>
      <c r="B2376" s="601" t="s">
        <v>0</v>
      </c>
      <c r="C2376" s="602"/>
      <c r="D2376" s="1121" t="str">
        <f>IF('statement of marks'!H81="","",'statement of marks'!H81)</f>
        <v/>
      </c>
      <c r="E2376" s="1121"/>
      <c r="F2376" s="1121"/>
      <c r="G2376" s="1115" t="str">
        <f>IF('statement of marks'!I81="","",'statement of marks'!I81)</f>
        <v/>
      </c>
      <c r="H2376" s="1115"/>
      <c r="I2376" s="1115"/>
      <c r="J2376" s="1115"/>
      <c r="K2376" s="1115"/>
      <c r="L2376" s="1115"/>
      <c r="M2376" s="1115"/>
      <c r="N2376" s="1115"/>
      <c r="O2376" s="1115"/>
      <c r="P2376" s="1115"/>
      <c r="Q2376" s="1115"/>
      <c r="R2376" s="1115"/>
      <c r="S2376" s="1190" t="str">
        <f>IF('statement of marks'!$K$3="","",'statement of marks'!$K$3)</f>
        <v xml:space="preserve">08291009401   </v>
      </c>
      <c r="T2376" s="1190"/>
      <c r="U2376" s="1190"/>
      <c r="V2376" s="1191"/>
    </row>
    <row r="2377" spans="1:22" ht="16" customHeight="1">
      <c r="A2377" s="598"/>
      <c r="B2377" s="561" t="s">
        <v>28</v>
      </c>
      <c r="C2377" s="603" t="s">
        <v>97</v>
      </c>
      <c r="D2377" s="1081" t="s">
        <v>1</v>
      </c>
      <c r="E2377" s="1081"/>
      <c r="F2377" s="1081"/>
      <c r="G2377" s="1081" t="s">
        <v>21</v>
      </c>
      <c r="H2377" s="1081"/>
      <c r="I2377" s="1081"/>
      <c r="J2377" s="1081" t="s">
        <v>68</v>
      </c>
      <c r="K2377" s="1081"/>
      <c r="L2377" s="1081"/>
      <c r="M2377" s="1081" t="s">
        <v>98</v>
      </c>
      <c r="N2377" s="1081"/>
      <c r="O2377" s="1081"/>
      <c r="P2377" s="1192" t="s">
        <v>278</v>
      </c>
      <c r="Q2377" s="1193" t="s">
        <v>459</v>
      </c>
      <c r="R2377" s="1193"/>
      <c r="S2377" s="1193"/>
      <c r="T2377" s="1194" t="s">
        <v>458</v>
      </c>
      <c r="U2377" s="1194"/>
      <c r="V2377" s="1195"/>
    </row>
    <row r="2378" spans="1:22" ht="16" customHeight="1">
      <c r="A2378" s="598"/>
      <c r="B2378" s="561"/>
      <c r="C2378" s="603"/>
      <c r="D2378" s="596" t="s">
        <v>468</v>
      </c>
      <c r="E2378" s="596" t="s">
        <v>469</v>
      </c>
      <c r="F2378" s="604" t="s">
        <v>2</v>
      </c>
      <c r="G2378" s="596" t="s">
        <v>468</v>
      </c>
      <c r="H2378" s="596" t="s">
        <v>469</v>
      </c>
      <c r="I2378" s="604" t="s">
        <v>2</v>
      </c>
      <c r="J2378" s="596" t="s">
        <v>468</v>
      </c>
      <c r="K2378" s="596" t="s">
        <v>469</v>
      </c>
      <c r="L2378" s="604" t="s">
        <v>2</v>
      </c>
      <c r="M2378" s="596" t="s">
        <v>468</v>
      </c>
      <c r="N2378" s="596" t="s">
        <v>469</v>
      </c>
      <c r="O2378" s="604" t="s">
        <v>2</v>
      </c>
      <c r="P2378" s="1192"/>
      <c r="Q2378" s="596" t="s">
        <v>468</v>
      </c>
      <c r="R2378" s="596" t="s">
        <v>469</v>
      </c>
      <c r="S2378" s="608" t="s">
        <v>2</v>
      </c>
      <c r="T2378" s="618" t="s">
        <v>304</v>
      </c>
      <c r="U2378" s="619" t="s">
        <v>5</v>
      </c>
      <c r="V2378" s="620" t="s">
        <v>464</v>
      </c>
    </row>
    <row r="2379" spans="1:22" ht="16" customHeight="1">
      <c r="A2379" s="599"/>
      <c r="B2379" s="1178" t="s">
        <v>3</v>
      </c>
      <c r="C2379" s="1179"/>
      <c r="D2379" s="579">
        <f>IF('statement of marks'!M$6="","",'statement of marks'!M$6)</f>
        <v>5</v>
      </c>
      <c r="E2379" s="579">
        <f>IF('statement of marks'!N$6="","",'statement of marks'!N$6)</f>
        <v>5</v>
      </c>
      <c r="F2379" s="605">
        <f>IF('statement of marks'!O$6="","",'statement of marks'!O$6)</f>
        <v>10</v>
      </c>
      <c r="G2379" s="579">
        <f>IF('statement of marks'!P$6="","",'statement of marks'!P$6)</f>
        <v>5</v>
      </c>
      <c r="H2379" s="579">
        <f>IF('statement of marks'!Q$6="","",'statement of marks'!Q$6)</f>
        <v>5</v>
      </c>
      <c r="I2379" s="605">
        <f>IF('statement of marks'!R$6="","",'statement of marks'!R$6)</f>
        <v>10</v>
      </c>
      <c r="J2379" s="579">
        <f>IF('statement of marks'!S$6="","",'statement of marks'!S$6)</f>
        <v>5</v>
      </c>
      <c r="K2379" s="579">
        <f>IF('statement of marks'!T$6="","",'statement of marks'!T$6)</f>
        <v>5</v>
      </c>
      <c r="L2379" s="605">
        <f>IF('statement of marks'!U$6="","",'statement of marks'!U$6)</f>
        <v>10</v>
      </c>
      <c r="M2379" s="579">
        <f>IF('statement of marks'!W$6="","",'statement of marks'!W$6)</f>
        <v>50</v>
      </c>
      <c r="N2379" s="579">
        <f>IF('statement of marks'!X$6="","",'statement of marks'!X$6)</f>
        <v>20</v>
      </c>
      <c r="O2379" s="605">
        <f>IF('statement of marks'!Y$6="","",'statement of marks'!Y$6)</f>
        <v>70</v>
      </c>
      <c r="P2379" s="580">
        <f>IF('statement of marks'!Z$6="","",'statement of marks'!Z$6)</f>
        <v>100</v>
      </c>
      <c r="Q2379" s="579">
        <f>IF('statement of marks'!AA$6="","",'statement of marks'!AA$6)</f>
        <v>70</v>
      </c>
      <c r="R2379" s="579">
        <f>IF('statement of marks'!AB$6="","",'statement of marks'!AB$6)</f>
        <v>30</v>
      </c>
      <c r="S2379" s="605">
        <f>IF('statement of marks'!AC$6="","",'statement of marks'!AC$6)</f>
        <v>100</v>
      </c>
      <c r="T2379" s="615">
        <f>IF('statement of marks'!AD$6="","",'statement of marks'!AD$6)</f>
        <v>200</v>
      </c>
      <c r="U2379" s="615" t="str">
        <f>IF('statement of marks'!AE$6="","",'statement of marks'!AE$6)</f>
        <v/>
      </c>
      <c r="V2379" s="621" t="str">
        <f>IF('statement of marks'!AF$6="","",'statement of marks'!AF$6)</f>
        <v/>
      </c>
    </row>
    <row r="2380" spans="1:22" ht="16" customHeight="1">
      <c r="A2380" s="598"/>
      <c r="B2380" s="1114" t="str">
        <f>IF('statement of marks'!$M$3="","",'statement of marks'!$M$3)</f>
        <v>fgUnh</v>
      </c>
      <c r="C2380" s="1115"/>
      <c r="D2380" s="275" t="str">
        <f>IF('statement of marks'!M81="","",'statement of marks'!M81)</f>
        <v/>
      </c>
      <c r="E2380" s="275" t="str">
        <f>IF('statement of marks'!N81="","",'statement of marks'!N81)</f>
        <v/>
      </c>
      <c r="F2380" s="606" t="str">
        <f>IF('statement of marks'!O81="","",'statement of marks'!O81)</f>
        <v/>
      </c>
      <c r="G2380" s="275" t="str">
        <f>IF('statement of marks'!P81="","",'statement of marks'!P81)</f>
        <v/>
      </c>
      <c r="H2380" s="275" t="str">
        <f>IF('statement of marks'!Q81="","",'statement of marks'!Q81)</f>
        <v/>
      </c>
      <c r="I2380" s="606" t="str">
        <f>IF('statement of marks'!R81="","",'statement of marks'!R81)</f>
        <v/>
      </c>
      <c r="J2380" s="275" t="str">
        <f>IF('statement of marks'!S81="","",'statement of marks'!S81)</f>
        <v/>
      </c>
      <c r="K2380" s="275" t="str">
        <f>IF('statement of marks'!T81="","",'statement of marks'!T81)</f>
        <v/>
      </c>
      <c r="L2380" s="606" t="str">
        <f>IF('statement of marks'!U81="","",'statement of marks'!U81)</f>
        <v/>
      </c>
      <c r="M2380" s="275" t="str">
        <f>IF('statement of marks'!W81="","",'statement of marks'!W81)</f>
        <v/>
      </c>
      <c r="N2380" s="275" t="str">
        <f>IF('statement of marks'!X81="","",'statement of marks'!X81)</f>
        <v/>
      </c>
      <c r="O2380" s="606" t="str">
        <f>IF('statement of marks'!Y81="","",'statement of marks'!Y81)</f>
        <v/>
      </c>
      <c r="P2380" s="277" t="str">
        <f>IF('statement of marks'!Z81="","",'statement of marks'!Z81)</f>
        <v/>
      </c>
      <c r="Q2380" s="275" t="str">
        <f>IF('statement of marks'!AA81="","",'statement of marks'!AA81)</f>
        <v/>
      </c>
      <c r="R2380" s="275" t="str">
        <f>IF('statement of marks'!AB81="","",'statement of marks'!AB81)</f>
        <v/>
      </c>
      <c r="S2380" s="606" t="str">
        <f>IF('statement of marks'!AC81="","",'statement of marks'!AC81)</f>
        <v/>
      </c>
      <c r="T2380" s="578" t="str">
        <f>IF('statement of marks'!AD81="","",'statement of marks'!AD81)</f>
        <v/>
      </c>
      <c r="U2380" s="578" t="str">
        <f>IF('statement of marks'!AE81="","",'statement of marks'!AE81)</f>
        <v/>
      </c>
      <c r="V2380" s="612" t="str">
        <f>IF('statement of marks'!AF81="","",'statement of marks'!AF81)</f>
        <v/>
      </c>
    </row>
    <row r="2381" spans="1:22" ht="16" customHeight="1">
      <c r="A2381" s="598"/>
      <c r="B2381" s="1114" t="str">
        <f>IF('statement of marks'!$AI$3="","",'statement of marks'!$AI$3)</f>
        <v>vaxszth</v>
      </c>
      <c r="C2381" s="1115"/>
      <c r="D2381" s="275" t="str">
        <f>IF('statement of marks'!AI81="","",'statement of marks'!AI81)</f>
        <v/>
      </c>
      <c r="E2381" s="275" t="str">
        <f>IF('statement of marks'!AJ81="","",'statement of marks'!AJ81)</f>
        <v/>
      </c>
      <c r="F2381" s="606" t="str">
        <f>IF('statement of marks'!AK81="","",'statement of marks'!AK81)</f>
        <v/>
      </c>
      <c r="G2381" s="275" t="str">
        <f>IF('statement of marks'!AL81="","",'statement of marks'!AL81)</f>
        <v/>
      </c>
      <c r="H2381" s="275" t="str">
        <f>IF('statement of marks'!AM81="","",'statement of marks'!AM81)</f>
        <v/>
      </c>
      <c r="I2381" s="606" t="str">
        <f>IF('statement of marks'!AN81="","",'statement of marks'!AN81)</f>
        <v/>
      </c>
      <c r="J2381" s="275" t="str">
        <f>IF('statement of marks'!AO81="","",'statement of marks'!AO81)</f>
        <v/>
      </c>
      <c r="K2381" s="275" t="str">
        <f>IF('statement of marks'!AP81="","",'statement of marks'!AP81)</f>
        <v/>
      </c>
      <c r="L2381" s="606" t="str">
        <f>IF('statement of marks'!AQ81="","",'statement of marks'!AQ81)</f>
        <v/>
      </c>
      <c r="M2381" s="275" t="str">
        <f>IF('statement of marks'!AS81="","",'statement of marks'!AS81)</f>
        <v/>
      </c>
      <c r="N2381" s="275" t="str">
        <f>IF('statement of marks'!AT81="","",'statement of marks'!AT81)</f>
        <v/>
      </c>
      <c r="O2381" s="606" t="str">
        <f>IF('statement of marks'!AU81="","",'statement of marks'!AU81)</f>
        <v/>
      </c>
      <c r="P2381" s="277" t="str">
        <f>IF('statement of marks'!AV81="","",'statement of marks'!AV81)</f>
        <v/>
      </c>
      <c r="Q2381" s="275" t="str">
        <f>IF('statement of marks'!AW81="","",'statement of marks'!AW81)</f>
        <v/>
      </c>
      <c r="R2381" s="275" t="str">
        <f>IF('statement of marks'!AX81="","",'statement of marks'!AX81)</f>
        <v/>
      </c>
      <c r="S2381" s="606" t="str">
        <f>IF('statement of marks'!AY81="","",'statement of marks'!AY81)</f>
        <v/>
      </c>
      <c r="T2381" s="578" t="str">
        <f>IF('statement of marks'!AZ81="","",'statement of marks'!AZ81)</f>
        <v/>
      </c>
      <c r="U2381" s="578" t="str">
        <f>IF('statement of marks'!BA81="","",'statement of marks'!BA81)</f>
        <v/>
      </c>
      <c r="V2381" s="612" t="str">
        <f>IF('statement of marks'!BB81="","",'statement of marks'!BB81)</f>
        <v/>
      </c>
    </row>
    <row r="2382" spans="1:22" ht="16" customHeight="1">
      <c r="A2382" s="598"/>
      <c r="B2382" s="1114" t="str">
        <f>IF('statement of marks'!BE81="s","laLd`r",IF('statement of marks'!BE81="u","mnwZ",IF('statement of marks'!BE81="g","xqtjkrh",IF('statement of marks'!BE81="p","iatkch",IF('statement of marks'!BE81="sd","fla/kh","r`rh; Hkk""kk")))))</f>
        <v>r`rh; Hkk"kk</v>
      </c>
      <c r="C2382" s="1115"/>
      <c r="D2382" s="275" t="str">
        <f>IF('statement of marks'!BF81="","",'statement of marks'!BF81)</f>
        <v/>
      </c>
      <c r="E2382" s="275" t="str">
        <f>IF('statement of marks'!BG81="","",'statement of marks'!BG81)</f>
        <v/>
      </c>
      <c r="F2382" s="606" t="str">
        <f>IF('statement of marks'!BH81="","",'statement of marks'!BH81)</f>
        <v/>
      </c>
      <c r="G2382" s="275" t="str">
        <f>IF('statement of marks'!BI81="","",'statement of marks'!BI81)</f>
        <v/>
      </c>
      <c r="H2382" s="275" t="str">
        <f>IF('statement of marks'!BJ81="","",'statement of marks'!BJ81)</f>
        <v/>
      </c>
      <c r="I2382" s="606" t="str">
        <f>IF('statement of marks'!BK81="","",'statement of marks'!BK81)</f>
        <v/>
      </c>
      <c r="J2382" s="275" t="str">
        <f>IF('statement of marks'!BL81="","",'statement of marks'!BL81)</f>
        <v/>
      </c>
      <c r="K2382" s="275" t="str">
        <f>IF('statement of marks'!BM81="","",'statement of marks'!BM81)</f>
        <v/>
      </c>
      <c r="L2382" s="606" t="str">
        <f>IF('statement of marks'!BN81="","",'statement of marks'!BN81)</f>
        <v/>
      </c>
      <c r="M2382" s="275" t="str">
        <f>IF('statement of marks'!BP81="","",'statement of marks'!BP81)</f>
        <v/>
      </c>
      <c r="N2382" s="275" t="str">
        <f>IF('statement of marks'!BQ81="","",'statement of marks'!BQ81)</f>
        <v/>
      </c>
      <c r="O2382" s="606" t="str">
        <f>IF('statement of marks'!BR81="","",'statement of marks'!BR81)</f>
        <v/>
      </c>
      <c r="P2382" s="277" t="str">
        <f>IF('statement of marks'!BS81="","",'statement of marks'!BS81)</f>
        <v/>
      </c>
      <c r="Q2382" s="275" t="str">
        <f>IF('statement of marks'!BT81="","",'statement of marks'!BT81)</f>
        <v/>
      </c>
      <c r="R2382" s="275" t="str">
        <f>IF('statement of marks'!BU81="","",'statement of marks'!BU81)</f>
        <v/>
      </c>
      <c r="S2382" s="606" t="str">
        <f>IF('statement of marks'!BV81="","",'statement of marks'!BV81)</f>
        <v/>
      </c>
      <c r="T2382" s="578" t="str">
        <f>IF('statement of marks'!BW81="","",'statement of marks'!BW81)</f>
        <v/>
      </c>
      <c r="U2382" s="578" t="str">
        <f>IF('statement of marks'!BX81="","",'statement of marks'!BX81)</f>
        <v/>
      </c>
      <c r="V2382" s="612" t="str">
        <f>IF('statement of marks'!BY81="","",'statement of marks'!BY81)</f>
        <v/>
      </c>
    </row>
    <row r="2383" spans="1:22" ht="16" customHeight="1">
      <c r="A2383" s="598"/>
      <c r="B2383" s="1114" t="str">
        <f>IF('statement of marks'!$CB$3="","",'statement of marks'!$CB$3)</f>
        <v>xf.kr</v>
      </c>
      <c r="C2383" s="1115"/>
      <c r="D2383" s="275" t="str">
        <f>IF('statement of marks'!CB81="","",'statement of marks'!CB81)</f>
        <v/>
      </c>
      <c r="E2383" s="275" t="str">
        <f>IF('statement of marks'!CC81="","",'statement of marks'!CC81)</f>
        <v/>
      </c>
      <c r="F2383" s="606" t="str">
        <f>IF('statement of marks'!CD81="","",'statement of marks'!CD81)</f>
        <v/>
      </c>
      <c r="G2383" s="275" t="str">
        <f>IF('statement of marks'!CE81="","",'statement of marks'!CE81)</f>
        <v/>
      </c>
      <c r="H2383" s="275" t="str">
        <f>IF('statement of marks'!CF81="","",'statement of marks'!CF81)</f>
        <v/>
      </c>
      <c r="I2383" s="606" t="str">
        <f>IF('statement of marks'!CG81="","",'statement of marks'!CG81)</f>
        <v/>
      </c>
      <c r="J2383" s="275" t="str">
        <f>IF('statement of marks'!CH81="","",'statement of marks'!CH81)</f>
        <v/>
      </c>
      <c r="K2383" s="275" t="str">
        <f>IF('statement of marks'!CI81="","",'statement of marks'!CI81)</f>
        <v/>
      </c>
      <c r="L2383" s="606" t="str">
        <f>IF('statement of marks'!CJ81="","",'statement of marks'!CJ81)</f>
        <v/>
      </c>
      <c r="M2383" s="275" t="str">
        <f>IF('statement of marks'!CL81="","",'statement of marks'!CL81)</f>
        <v/>
      </c>
      <c r="N2383" s="275" t="str">
        <f>IF('statement of marks'!CM81="","",'statement of marks'!CM81)</f>
        <v/>
      </c>
      <c r="O2383" s="606" t="str">
        <f>IF('statement of marks'!CN81="","",'statement of marks'!CN81)</f>
        <v/>
      </c>
      <c r="P2383" s="277" t="str">
        <f>IF('statement of marks'!CO81="","",'statement of marks'!CO81)</f>
        <v/>
      </c>
      <c r="Q2383" s="275" t="str">
        <f>IF('statement of marks'!CP81="","",'statement of marks'!CP81)</f>
        <v/>
      </c>
      <c r="R2383" s="275" t="str">
        <f>IF('statement of marks'!CQ81="","",'statement of marks'!CQ81)</f>
        <v/>
      </c>
      <c r="S2383" s="606" t="str">
        <f>IF('statement of marks'!CR81="","",'statement of marks'!CR81)</f>
        <v/>
      </c>
      <c r="T2383" s="578" t="str">
        <f>IF('statement of marks'!CS81="","",'statement of marks'!CS81)</f>
        <v/>
      </c>
      <c r="U2383" s="578" t="str">
        <f>IF('statement of marks'!CT81="","",'statement of marks'!CT81)</f>
        <v/>
      </c>
      <c r="V2383" s="612" t="str">
        <f>IF('statement of marks'!CU81="","",'statement of marks'!CU81)</f>
        <v/>
      </c>
    </row>
    <row r="2384" spans="1:22" ht="16" customHeight="1">
      <c r="A2384" s="598"/>
      <c r="B2384" s="1114" t="str">
        <f>IF('statement of marks'!$CX$3="","",'statement of marks'!$CX$3)</f>
        <v>foKku</v>
      </c>
      <c r="C2384" s="1115"/>
      <c r="D2384" s="275" t="str">
        <f>IF('statement of marks'!CX81="","",'statement of marks'!CX81)</f>
        <v/>
      </c>
      <c r="E2384" s="275" t="str">
        <f>IF('statement of marks'!CY81="","",'statement of marks'!CY81)</f>
        <v/>
      </c>
      <c r="F2384" s="606" t="str">
        <f>IF('statement of marks'!CZ81="","",'statement of marks'!CZ81)</f>
        <v/>
      </c>
      <c r="G2384" s="275" t="str">
        <f>IF('statement of marks'!DA81="","",'statement of marks'!DA81)</f>
        <v/>
      </c>
      <c r="H2384" s="275" t="str">
        <f>IF('statement of marks'!DB81="","",'statement of marks'!DB81)</f>
        <v/>
      </c>
      <c r="I2384" s="606" t="str">
        <f>IF('statement of marks'!DC81="","",'statement of marks'!DC81)</f>
        <v/>
      </c>
      <c r="J2384" s="275" t="str">
        <f>IF('statement of marks'!DD81="","",'statement of marks'!DD81)</f>
        <v/>
      </c>
      <c r="K2384" s="275" t="str">
        <f>IF('statement of marks'!DE81="","",'statement of marks'!DE81)</f>
        <v/>
      </c>
      <c r="L2384" s="606" t="str">
        <f>IF('statement of marks'!DF81="","",'statement of marks'!DF81)</f>
        <v/>
      </c>
      <c r="M2384" s="275" t="str">
        <f>IF('statement of marks'!DH81="","",'statement of marks'!DH81)</f>
        <v/>
      </c>
      <c r="N2384" s="275" t="str">
        <f>IF('statement of marks'!DI81="","",'statement of marks'!DI81)</f>
        <v/>
      </c>
      <c r="O2384" s="606" t="str">
        <f>IF('statement of marks'!DJ81="","",'statement of marks'!DJ81)</f>
        <v/>
      </c>
      <c r="P2384" s="277" t="str">
        <f>IF('statement of marks'!DK81="","",'statement of marks'!DK81)</f>
        <v/>
      </c>
      <c r="Q2384" s="275" t="str">
        <f>IF('statement of marks'!DL81="","",'statement of marks'!DL81)</f>
        <v/>
      </c>
      <c r="R2384" s="275" t="str">
        <f>IF('statement of marks'!DM81="","",'statement of marks'!DM81)</f>
        <v/>
      </c>
      <c r="S2384" s="606" t="str">
        <f>IF('statement of marks'!DN81="","",'statement of marks'!DN81)</f>
        <v/>
      </c>
      <c r="T2384" s="578" t="str">
        <f>IF('statement of marks'!DO81="","",'statement of marks'!DO81)</f>
        <v/>
      </c>
      <c r="U2384" s="578" t="str">
        <f>IF('statement of marks'!DP81="","",'statement of marks'!DP81)</f>
        <v/>
      </c>
      <c r="V2384" s="612" t="str">
        <f>IF('statement of marks'!DQ81="","",'statement of marks'!DQ81)</f>
        <v/>
      </c>
    </row>
    <row r="2385" spans="1:22" ht="16" customHeight="1">
      <c r="A2385" s="598"/>
      <c r="B2385" s="1114" t="str">
        <f>IF('statement of marks'!$DT$3="","",'statement of marks'!$DT$3)</f>
        <v>lkekftd foKku</v>
      </c>
      <c r="C2385" s="1115"/>
      <c r="D2385" s="275" t="str">
        <f>IF('statement of marks'!DT81="","",'statement of marks'!DT81)</f>
        <v/>
      </c>
      <c r="E2385" s="275" t="str">
        <f>IF('statement of marks'!DU81="","",'statement of marks'!DU81)</f>
        <v/>
      </c>
      <c r="F2385" s="606" t="str">
        <f>IF('statement of marks'!DV81="","",'statement of marks'!DV81)</f>
        <v/>
      </c>
      <c r="G2385" s="275" t="str">
        <f>IF('statement of marks'!DW81="","",'statement of marks'!DW81)</f>
        <v/>
      </c>
      <c r="H2385" s="275" t="str">
        <f>IF('statement of marks'!DX81="","",'statement of marks'!DX81)</f>
        <v/>
      </c>
      <c r="I2385" s="606" t="str">
        <f>IF('statement of marks'!DY81="","",'statement of marks'!DY81)</f>
        <v/>
      </c>
      <c r="J2385" s="275" t="str">
        <f>IF('statement of marks'!DZ81="","",'statement of marks'!DZ81)</f>
        <v/>
      </c>
      <c r="K2385" s="275" t="str">
        <f>IF('statement of marks'!EA81="","",'statement of marks'!EA81)</f>
        <v/>
      </c>
      <c r="L2385" s="606" t="str">
        <f>IF('statement of marks'!EB81="","",'statement of marks'!EB81)</f>
        <v/>
      </c>
      <c r="M2385" s="275" t="str">
        <f>IF('statement of marks'!ED81="","",'statement of marks'!ED81)</f>
        <v/>
      </c>
      <c r="N2385" s="275" t="str">
        <f>IF('statement of marks'!EE81="","",'statement of marks'!EE81)</f>
        <v/>
      </c>
      <c r="O2385" s="606" t="str">
        <f>IF('statement of marks'!EF81="","",'statement of marks'!EF81)</f>
        <v/>
      </c>
      <c r="P2385" s="277" t="str">
        <f>IF('statement of marks'!EG81="","",'statement of marks'!EG81)</f>
        <v/>
      </c>
      <c r="Q2385" s="275" t="str">
        <f>IF('statement of marks'!EH81="","",'statement of marks'!EH81)</f>
        <v/>
      </c>
      <c r="R2385" s="275" t="str">
        <f>IF('statement of marks'!EI81="","",'statement of marks'!EI81)</f>
        <v/>
      </c>
      <c r="S2385" s="606" t="str">
        <f>IF('statement of marks'!EJ81="","",'statement of marks'!EJ81)</f>
        <v/>
      </c>
      <c r="T2385" s="578" t="str">
        <f>IF('statement of marks'!EK81="","",'statement of marks'!EK81)</f>
        <v/>
      </c>
      <c r="U2385" s="578" t="str">
        <f>IF('statement of marks'!EL81="","",'statement of marks'!EL81)</f>
        <v/>
      </c>
      <c r="V2385" s="612" t="str">
        <f>IF('statement of marks'!EM81="","",'statement of marks'!EM81)</f>
        <v/>
      </c>
    </row>
    <row r="2386" spans="1:22" ht="16" customHeight="1">
      <c r="A2386" s="598"/>
      <c r="B2386" s="1117" t="s">
        <v>271</v>
      </c>
      <c r="C2386" s="1118"/>
      <c r="D2386" s="1081" t="s">
        <v>1</v>
      </c>
      <c r="E2386" s="1081"/>
      <c r="F2386" s="1081"/>
      <c r="G2386" s="1081" t="s">
        <v>21</v>
      </c>
      <c r="H2386" s="1081"/>
      <c r="I2386" s="1081"/>
      <c r="J2386" s="1081" t="s">
        <v>272</v>
      </c>
      <c r="K2386" s="1081"/>
      <c r="L2386" s="1081"/>
      <c r="M2386" s="1081" t="s">
        <v>68</v>
      </c>
      <c r="N2386" s="1081"/>
      <c r="O2386" s="1081"/>
      <c r="P2386" s="1081" t="s">
        <v>463</v>
      </c>
      <c r="Q2386" s="1081"/>
      <c r="R2386" s="1081"/>
      <c r="S2386" s="609"/>
      <c r="T2386" s="1187" t="s">
        <v>458</v>
      </c>
      <c r="U2386" s="1188"/>
      <c r="V2386" s="1189"/>
    </row>
    <row r="2387" spans="1:22" ht="16" customHeight="1">
      <c r="A2387" s="599"/>
      <c r="B2387" s="1175" t="s">
        <v>3</v>
      </c>
      <c r="C2387" s="1176"/>
      <c r="D2387" s="1177">
        <f>IF('statement of marks'!EP$6="","",'statement of marks'!EP$6)</f>
        <v>20</v>
      </c>
      <c r="E2387" s="1177"/>
      <c r="F2387" s="1177"/>
      <c r="G2387" s="1177">
        <f>IF('statement of marks'!EQ$6="","",'statement of marks'!EQ$6)</f>
        <v>20</v>
      </c>
      <c r="H2387" s="1177"/>
      <c r="I2387" s="1177"/>
      <c r="J2387" s="1177">
        <f>IF('statement of marks'!ES$6="","",'statement of marks'!ES$6)</f>
        <v>20</v>
      </c>
      <c r="K2387" s="1177"/>
      <c r="L2387" s="1177"/>
      <c r="M2387" s="1177">
        <f>IF('statement of marks'!ER$6="","",'statement of marks'!ER$6)</f>
        <v>20</v>
      </c>
      <c r="N2387" s="1177"/>
      <c r="O2387" s="1177"/>
      <c r="P2387" s="1177">
        <f>IF('statement of marks'!ET$6="","",'statement of marks'!ET$6)</f>
        <v>20</v>
      </c>
      <c r="Q2387" s="1177"/>
      <c r="R2387" s="1177"/>
      <c r="S2387" s="610" t="str">
        <f>IF('statement of marks'!FE$6="","",'statement of marks'!EX$6)</f>
        <v/>
      </c>
      <c r="T2387" s="615">
        <f>IF('statement of marks'!EU$6="","",'statement of marks'!EU$6)</f>
        <v>100</v>
      </c>
      <c r="U2387" s="616" t="s">
        <v>5</v>
      </c>
      <c r="V2387" s="617" t="s">
        <v>464</v>
      </c>
    </row>
    <row r="2388" spans="1:22" ht="16" customHeight="1">
      <c r="A2388" s="598"/>
      <c r="B2388" s="1114" t="str">
        <f>IF('statement of marks'!$EP$3="","",'statement of marks'!$EP$3)</f>
        <v>dk;kZuqHko</v>
      </c>
      <c r="C2388" s="1115"/>
      <c r="D2388" s="1103" t="str">
        <f>IF('statement of marks'!EP81="","",'statement of marks'!EP81)</f>
        <v/>
      </c>
      <c r="E2388" s="1103"/>
      <c r="F2388" s="1103"/>
      <c r="G2388" s="1103" t="str">
        <f>IF('statement of marks'!EQ81="","",'statement of marks'!EQ81)</f>
        <v/>
      </c>
      <c r="H2388" s="1103"/>
      <c r="I2388" s="1103"/>
      <c r="J2388" s="1103" t="str">
        <f>IF('statement of marks'!ES81="","",'statement of marks'!ES81)</f>
        <v/>
      </c>
      <c r="K2388" s="1103"/>
      <c r="L2388" s="1103"/>
      <c r="M2388" s="1103" t="str">
        <f>IF('statement of marks'!ER81="","",'statement of marks'!ER81)</f>
        <v/>
      </c>
      <c r="N2388" s="1103"/>
      <c r="O2388" s="1103"/>
      <c r="P2388" s="1103" t="str">
        <f>IF('statement of marks'!ET81="","",'statement of marks'!ET81)</f>
        <v/>
      </c>
      <c r="Q2388" s="1103"/>
      <c r="R2388" s="1103"/>
      <c r="S2388" s="611"/>
      <c r="T2388" s="613" t="str">
        <f>IF('statement of marks'!EU81="","",'statement of marks'!EU81)</f>
        <v/>
      </c>
      <c r="U2388" s="613" t="str">
        <f>IF('statement of marks'!EV81="","",'statement of marks'!EV81)</f>
        <v/>
      </c>
      <c r="V2388" s="614" t="str">
        <f>IF('statement of marks'!EW81="","",'statement of marks'!EW81)</f>
        <v/>
      </c>
    </row>
    <row r="2389" spans="1:22" ht="16" customHeight="1">
      <c r="A2389" s="598"/>
      <c r="B2389" s="1112" t="str">
        <f>IF('statement of marks'!$EZ$3="","",'statement of marks'!$EZ$3)</f>
        <v>dyk f'k{kk</v>
      </c>
      <c r="C2389" s="1113"/>
      <c r="D2389" s="1103" t="str">
        <f>IF('statement of marks'!EZ81="","",'statement of marks'!EZ81)</f>
        <v/>
      </c>
      <c r="E2389" s="1103"/>
      <c r="F2389" s="1103"/>
      <c r="G2389" s="1103" t="str">
        <f>IF('statement of marks'!FA81="","",'statement of marks'!FA81)</f>
        <v/>
      </c>
      <c r="H2389" s="1103"/>
      <c r="I2389" s="1103"/>
      <c r="J2389" s="1103" t="str">
        <f>IF('statement of marks'!FC81="","",'statement of marks'!FC81)</f>
        <v/>
      </c>
      <c r="K2389" s="1103"/>
      <c r="L2389" s="1103"/>
      <c r="M2389" s="1103" t="str">
        <f>IF('statement of marks'!FB81="","",'statement of marks'!FB81)</f>
        <v/>
      </c>
      <c r="N2389" s="1103"/>
      <c r="O2389" s="1103"/>
      <c r="P2389" s="1103" t="str">
        <f>IF('statement of marks'!FD81="","",'statement of marks'!FD81)</f>
        <v/>
      </c>
      <c r="Q2389" s="1103"/>
      <c r="R2389" s="1103"/>
      <c r="S2389" s="611"/>
      <c r="T2389" s="613" t="str">
        <f>IF('statement of marks'!FE81="","",'statement of marks'!FE81)</f>
        <v/>
      </c>
      <c r="U2389" s="613" t="str">
        <f>IF('statement of marks'!FF81="","",'statement of marks'!FF81)</f>
        <v/>
      </c>
      <c r="V2389" s="614" t="str">
        <f>IF('statement of marks'!FG81="","",'statement of marks'!FG81)</f>
        <v/>
      </c>
    </row>
    <row r="2390" spans="1:22" ht="16" customHeight="1">
      <c r="A2390" s="598"/>
      <c r="B2390" s="1109" t="str">
        <f>IF('statement of marks'!$FJ$3="","",'statement of marks'!$FJ$3)</f>
        <v>LokLF; ,oe~ 'kkjhfjd f'k{kk</v>
      </c>
      <c r="C2390" s="1110"/>
      <c r="D2390" s="1103" t="str">
        <f>IF('statement of marks'!FJ81="","",'statement of marks'!FJ81)</f>
        <v/>
      </c>
      <c r="E2390" s="1103"/>
      <c r="F2390" s="1103"/>
      <c r="G2390" s="1103" t="str">
        <f>IF('statement of marks'!FK81="","",'statement of marks'!FK81)</f>
        <v/>
      </c>
      <c r="H2390" s="1103"/>
      <c r="I2390" s="1103"/>
      <c r="J2390" s="1103" t="str">
        <f>IF('statement of marks'!FM81="","",'statement of marks'!FM81)</f>
        <v/>
      </c>
      <c r="K2390" s="1103"/>
      <c r="L2390" s="1103"/>
      <c r="M2390" s="1103" t="str">
        <f>IF('statement of marks'!FL81="","",'statement of marks'!FL81)</f>
        <v/>
      </c>
      <c r="N2390" s="1103"/>
      <c r="O2390" s="1103"/>
      <c r="P2390" s="1103" t="str">
        <f>IF('statement of marks'!FN81="","",'statement of marks'!FN81)</f>
        <v/>
      </c>
      <c r="Q2390" s="1103"/>
      <c r="R2390" s="1103"/>
      <c r="S2390" s="611"/>
      <c r="T2390" s="613" t="str">
        <f>IF('statement of marks'!FO81="","",'statement of marks'!FO81)</f>
        <v/>
      </c>
      <c r="U2390" s="613" t="str">
        <f>IF('statement of marks'!FP81="","",'statement of marks'!FP81)</f>
        <v/>
      </c>
      <c r="V2390" s="614" t="str">
        <f>IF('statement of marks'!FQ81="","",'statement of marks'!FQ81)</f>
        <v/>
      </c>
    </row>
    <row r="2391" spans="1:22" ht="16" customHeight="1">
      <c r="A2391" s="598"/>
      <c r="B2391" s="1104" t="s">
        <v>273</v>
      </c>
      <c r="C2391" s="1105"/>
      <c r="D2391" s="1213" t="str">
        <f>details!$DZ$3</f>
        <v>vxLr rd</v>
      </c>
      <c r="E2391" s="1213"/>
      <c r="F2391" s="1213"/>
      <c r="G2391" s="1213" t="str">
        <f>details!$ED$3</f>
        <v>vDVwcj rd</v>
      </c>
      <c r="H2391" s="1213"/>
      <c r="I2391" s="1213"/>
      <c r="J2391" s="1213" t="str">
        <f>details!$EL$3</f>
        <v>Qjojh rd</v>
      </c>
      <c r="K2391" s="1213"/>
      <c r="L2391" s="1213"/>
      <c r="M2391" s="1213" t="str">
        <f>details!$EH$3</f>
        <v>fnlEcj rd</v>
      </c>
      <c r="N2391" s="1213"/>
      <c r="O2391" s="1213"/>
      <c r="P2391" s="1213" t="str">
        <f>details!$EP$3</f>
        <v>loZ ;ksx</v>
      </c>
      <c r="Q2391" s="1213"/>
      <c r="R2391" s="1213"/>
      <c r="S2391" s="1106" t="s">
        <v>475</v>
      </c>
      <c r="T2391" s="1107"/>
      <c r="U2391" s="1107"/>
      <c r="V2391" s="1180"/>
    </row>
    <row r="2392" spans="1:22" ht="16" customHeight="1">
      <c r="A2392" s="598"/>
      <c r="B2392" s="1100" t="s">
        <v>99</v>
      </c>
      <c r="C2392" s="1101"/>
      <c r="D2392" s="1102" t="str">
        <f>IF(details!EA81="","",details!EA81)</f>
        <v/>
      </c>
      <c r="E2392" s="1102"/>
      <c r="F2392" s="1102"/>
      <c r="G2392" s="1102" t="str">
        <f>IF(details!EE81="","",details!EE81)</f>
        <v/>
      </c>
      <c r="H2392" s="1102"/>
      <c r="I2392" s="1102"/>
      <c r="J2392" s="1102" t="str">
        <f>IF(details!EM81="","",details!EM81)</f>
        <v/>
      </c>
      <c r="K2392" s="1102"/>
      <c r="L2392" s="1102"/>
      <c r="M2392" s="1102" t="str">
        <f>IF(details!EI81="","",details!EI81)</f>
        <v/>
      </c>
      <c r="N2392" s="1102"/>
      <c r="O2392" s="1102"/>
      <c r="P2392" s="1102" t="str">
        <f>IF(details!EQ81="","",details!EQ81)</f>
        <v/>
      </c>
      <c r="Q2392" s="1102"/>
      <c r="R2392" s="1102"/>
      <c r="S2392" s="1181">
        <f>'statement of marks'!$HG$108</f>
        <v>42460</v>
      </c>
      <c r="T2392" s="1182"/>
      <c r="U2392" s="1182"/>
      <c r="V2392" s="1183"/>
    </row>
    <row r="2393" spans="1:22" ht="16" customHeight="1">
      <c r="A2393" s="598"/>
      <c r="B2393" s="1094" t="s">
        <v>15</v>
      </c>
      <c r="C2393" s="1095"/>
      <c r="D2393" s="1096" t="str">
        <f>IF(details!DZ81="","",details!DZ81)</f>
        <v/>
      </c>
      <c r="E2393" s="1096"/>
      <c r="F2393" s="1096"/>
      <c r="G2393" s="1096" t="str">
        <f>IF(details!ED81="","",details!ED81)</f>
        <v/>
      </c>
      <c r="H2393" s="1096"/>
      <c r="I2393" s="1096"/>
      <c r="J2393" s="1096" t="str">
        <f>IF(details!EL81="","",details!EL81)</f>
        <v/>
      </c>
      <c r="K2393" s="1096"/>
      <c r="L2393" s="1096"/>
      <c r="M2393" s="1096" t="str">
        <f>IF(details!EH81="","",details!EH81)</f>
        <v/>
      </c>
      <c r="N2393" s="1096"/>
      <c r="O2393" s="1096"/>
      <c r="P2393" s="1096" t="str">
        <f>IF(details!EP81="","",details!EP81)</f>
        <v/>
      </c>
      <c r="Q2393" s="1096"/>
      <c r="R2393" s="1096"/>
      <c r="S2393" s="1184"/>
      <c r="T2393" s="1185"/>
      <c r="U2393" s="1185"/>
      <c r="V2393" s="1186"/>
    </row>
    <row r="2394" spans="1:22" ht="16" customHeight="1">
      <c r="A2394" s="1206"/>
      <c r="B2394" s="1207" t="s">
        <v>473</v>
      </c>
      <c r="C2394" s="1208"/>
      <c r="D2394" s="1209" t="s">
        <v>3</v>
      </c>
      <c r="E2394" s="1209"/>
      <c r="F2394" s="1209"/>
      <c r="G2394" s="1209" t="s">
        <v>389</v>
      </c>
      <c r="H2394" s="1209"/>
      <c r="I2394" s="1209"/>
      <c r="J2394" s="1209" t="s">
        <v>5</v>
      </c>
      <c r="K2394" s="1209"/>
      <c r="L2394" s="1209"/>
      <c r="M2394" s="1209" t="s">
        <v>465</v>
      </c>
      <c r="N2394" s="1209"/>
      <c r="O2394" s="1209"/>
      <c r="P2394" s="1210" t="s">
        <v>306</v>
      </c>
      <c r="Q2394" s="1210"/>
      <c r="R2394" s="1210"/>
      <c r="S2394" s="1209" t="s">
        <v>473</v>
      </c>
      <c r="T2394" s="1209"/>
      <c r="U2394" s="1209"/>
      <c r="V2394" s="1211"/>
    </row>
    <row r="2395" spans="1:22" ht="16" customHeight="1">
      <c r="A2395" s="1206"/>
      <c r="B2395" s="1207"/>
      <c r="C2395" s="1208"/>
      <c r="D2395" s="1212" t="str">
        <f>'statement of marks'!HE81</f>
        <v/>
      </c>
      <c r="E2395" s="1212"/>
      <c r="F2395" s="1212"/>
      <c r="G2395" s="1212" t="str">
        <f>'statement of marks'!HF81</f>
        <v/>
      </c>
      <c r="H2395" s="1212"/>
      <c r="I2395" s="1212"/>
      <c r="J2395" s="1212" t="str">
        <f>'statement of marks'!HG81</f>
        <v/>
      </c>
      <c r="K2395" s="1212"/>
      <c r="L2395" s="1212"/>
      <c r="M2395" s="1212" t="str">
        <f>'statement of marks'!HJ81</f>
        <v/>
      </c>
      <c r="N2395" s="1212"/>
      <c r="O2395" s="1212"/>
      <c r="P2395" s="1212" t="str">
        <f>'statement of marks'!HI81</f>
        <v/>
      </c>
      <c r="Q2395" s="1212"/>
      <c r="R2395" s="1212"/>
      <c r="S2395" s="1209" t="str">
        <f>'statement of marks'!HD81</f>
        <v/>
      </c>
      <c r="T2395" s="1209"/>
      <c r="U2395" s="1209"/>
      <c r="V2395" s="1211"/>
    </row>
    <row r="2396" spans="1:22" ht="16" customHeight="1">
      <c r="A2396" s="598"/>
      <c r="B2396" s="1089" t="s">
        <v>100</v>
      </c>
      <c r="C2396" s="1090"/>
      <c r="D2396" s="1081"/>
      <c r="E2396" s="1081"/>
      <c r="F2396" s="1081"/>
      <c r="G2396" s="1081"/>
      <c r="H2396" s="1081"/>
      <c r="I2396" s="1081"/>
      <c r="J2396" s="1081"/>
      <c r="K2396" s="1081"/>
      <c r="L2396" s="1081"/>
      <c r="M2396" s="1081"/>
      <c r="N2396" s="1081"/>
      <c r="O2396" s="1081"/>
      <c r="P2396" s="1081"/>
      <c r="Q2396" s="1081"/>
      <c r="R2396" s="1081"/>
      <c r="S2396" s="1081"/>
      <c r="T2396" s="1081"/>
      <c r="U2396" s="1081"/>
      <c r="V2396" s="1205"/>
    </row>
    <row r="2397" spans="1:22" ht="16" customHeight="1">
      <c r="A2397" s="598"/>
      <c r="B2397" s="1087" t="s">
        <v>80</v>
      </c>
      <c r="C2397" s="1088"/>
      <c r="D2397" s="1081"/>
      <c r="E2397" s="1081"/>
      <c r="F2397" s="1081"/>
      <c r="G2397" s="1081"/>
      <c r="H2397" s="1081"/>
      <c r="I2397" s="1081"/>
      <c r="J2397" s="1081"/>
      <c r="K2397" s="1081"/>
      <c r="L2397" s="1081"/>
      <c r="M2397" s="1081"/>
      <c r="N2397" s="1081"/>
      <c r="O2397" s="1081"/>
      <c r="P2397" s="1081"/>
      <c r="Q2397" s="1081"/>
      <c r="R2397" s="1081"/>
      <c r="S2397" s="1081"/>
      <c r="T2397" s="1081"/>
      <c r="U2397" s="1081"/>
      <c r="V2397" s="1205"/>
    </row>
    <row r="2398" spans="1:22" ht="16" customHeight="1">
      <c r="A2398" s="598"/>
      <c r="B2398" s="1089" t="s">
        <v>466</v>
      </c>
      <c r="C2398" s="1090"/>
      <c r="D2398" s="1081"/>
      <c r="E2398" s="1081"/>
      <c r="F2398" s="1081"/>
      <c r="G2398" s="1081"/>
      <c r="H2398" s="1081"/>
      <c r="I2398" s="1081"/>
      <c r="J2398" s="1081"/>
      <c r="K2398" s="1081"/>
      <c r="L2398" s="1081"/>
      <c r="M2398" s="1081"/>
      <c r="N2398" s="1081"/>
      <c r="O2398" s="1081"/>
      <c r="P2398" s="1081" t="s">
        <v>466</v>
      </c>
      <c r="Q2398" s="1081"/>
      <c r="R2398" s="1081"/>
      <c r="S2398" s="1081"/>
      <c r="T2398" s="1081"/>
      <c r="U2398" s="1081"/>
      <c r="V2398" s="1205"/>
    </row>
    <row r="2399" spans="1:22" ht="16" customHeight="1">
      <c r="A2399" s="598"/>
      <c r="B2399" s="1085" t="s">
        <v>101</v>
      </c>
      <c r="C2399" s="1086"/>
      <c r="D2399" s="1081"/>
      <c r="E2399" s="1081"/>
      <c r="F2399" s="1081"/>
      <c r="G2399" s="1081"/>
      <c r="H2399" s="1081"/>
      <c r="I2399" s="1081"/>
      <c r="J2399" s="1081"/>
      <c r="K2399" s="1081"/>
      <c r="L2399" s="1081"/>
      <c r="M2399" s="1081"/>
      <c r="N2399" s="1081"/>
      <c r="O2399" s="1081"/>
      <c r="P2399" s="1081"/>
      <c r="Q2399" s="1081"/>
      <c r="R2399" s="1081"/>
      <c r="S2399" s="1198" t="s">
        <v>101</v>
      </c>
      <c r="T2399" s="1198"/>
      <c r="U2399" s="1198"/>
      <c r="V2399" s="1199"/>
    </row>
    <row r="2400" spans="1:22" ht="16" customHeight="1" thickBot="1">
      <c r="A2400" s="600"/>
      <c r="B2400" s="1200" t="s">
        <v>102</v>
      </c>
      <c r="C2400" s="1201"/>
      <c r="D2400" s="1202"/>
      <c r="E2400" s="1202"/>
      <c r="F2400" s="1202"/>
      <c r="G2400" s="1202"/>
      <c r="H2400" s="1202"/>
      <c r="I2400" s="1202"/>
      <c r="J2400" s="1202"/>
      <c r="K2400" s="1202"/>
      <c r="L2400" s="1202"/>
      <c r="M2400" s="1202"/>
      <c r="N2400" s="1202"/>
      <c r="O2400" s="1202"/>
      <c r="P2400" s="1202"/>
      <c r="Q2400" s="1202"/>
      <c r="R2400" s="1202"/>
      <c r="S2400" s="1203" t="s">
        <v>163</v>
      </c>
      <c r="T2400" s="1203"/>
      <c r="U2400" s="1203"/>
      <c r="V2400" s="1204"/>
    </row>
    <row r="2401" spans="1:22" ht="16" customHeight="1">
      <c r="A2401" s="597"/>
      <c r="B2401" s="1216" t="s">
        <v>47</v>
      </c>
      <c r="C2401" s="1217"/>
      <c r="D2401" s="1217"/>
      <c r="E2401" s="1217"/>
      <c r="F2401" s="1217"/>
      <c r="G2401" s="1217"/>
      <c r="H2401" s="1217"/>
      <c r="I2401" s="1217"/>
      <c r="J2401" s="1217"/>
      <c r="K2401" s="1217"/>
      <c r="L2401" s="1217"/>
      <c r="M2401" s="1217"/>
      <c r="N2401" s="1217"/>
      <c r="O2401" s="1217"/>
      <c r="P2401" s="1217"/>
      <c r="Q2401" s="1217"/>
      <c r="R2401" s="1217"/>
      <c r="S2401" s="1217"/>
      <c r="T2401" s="1217"/>
      <c r="U2401" s="1217"/>
      <c r="V2401" s="1218"/>
    </row>
    <row r="2402" spans="1:22" ht="16" customHeight="1">
      <c r="A2402" s="598"/>
      <c r="B2402" s="1219" t="str">
        <f>'statement of marks'!$A$1</f>
        <v>jk- ck- ek/;fed fo|ky; uohu] fuEckgsM+k</v>
      </c>
      <c r="C2402" s="1220"/>
      <c r="D2402" s="1220"/>
      <c r="E2402" s="1220"/>
      <c r="F2402" s="1220"/>
      <c r="G2402" s="1220"/>
      <c r="H2402" s="1220"/>
      <c r="I2402" s="1220"/>
      <c r="J2402" s="1220"/>
      <c r="K2402" s="1220"/>
      <c r="L2402" s="1220"/>
      <c r="M2402" s="1220"/>
      <c r="N2402" s="1220"/>
      <c r="O2402" s="1220"/>
      <c r="P2402" s="1220"/>
      <c r="Q2402" s="1220"/>
      <c r="R2402" s="1220"/>
      <c r="S2402" s="1220"/>
      <c r="T2402" s="1220"/>
      <c r="U2402" s="1220"/>
      <c r="V2402" s="1221"/>
    </row>
    <row r="2403" spans="1:22" ht="16" customHeight="1">
      <c r="A2403" s="598"/>
      <c r="B2403" s="1114" t="s">
        <v>467</v>
      </c>
      <c r="C2403" s="1115"/>
      <c r="D2403" s="1119" t="str">
        <f>'statement of marks'!$H$3</f>
        <v>2015-16</v>
      </c>
      <c r="E2403" s="1119"/>
      <c r="F2403" s="1119"/>
      <c r="G2403" s="1119"/>
      <c r="H2403" s="1119"/>
      <c r="I2403" s="1119"/>
      <c r="J2403" s="1119"/>
      <c r="K2403" s="1119"/>
      <c r="L2403" s="1119"/>
      <c r="M2403" s="1119"/>
      <c r="N2403" s="1119"/>
      <c r="O2403" s="1119"/>
      <c r="P2403" s="1119"/>
      <c r="Q2403" s="1119"/>
      <c r="R2403" s="1119"/>
      <c r="S2403" s="1119"/>
      <c r="T2403" s="1119"/>
      <c r="U2403" s="1119"/>
      <c r="V2403" s="1196"/>
    </row>
    <row r="2404" spans="1:22" ht="16" customHeight="1">
      <c r="A2404" s="598"/>
      <c r="B2404" s="1114" t="s">
        <v>218</v>
      </c>
      <c r="C2404" s="1115"/>
      <c r="D2404" s="1115" t="str">
        <f>IF('statement of marks'!J82="","",'statement of marks'!J82)</f>
        <v/>
      </c>
      <c r="E2404" s="1115"/>
      <c r="F2404" s="1115"/>
      <c r="G2404" s="1115"/>
      <c r="H2404" s="1115"/>
      <c r="I2404" s="1115"/>
      <c r="J2404" s="1115"/>
      <c r="K2404" s="1115"/>
      <c r="L2404" s="1115"/>
      <c r="M2404" s="1115"/>
      <c r="N2404" s="1115"/>
      <c r="O2404" s="1115"/>
      <c r="P2404" s="1115"/>
      <c r="Q2404" s="1115"/>
      <c r="R2404" s="1115"/>
      <c r="S2404" s="1115"/>
      <c r="T2404" s="1115"/>
      <c r="U2404" s="1115"/>
      <c r="V2404" s="1197"/>
    </row>
    <row r="2405" spans="1:22" ht="16" customHeight="1">
      <c r="A2405" s="598"/>
      <c r="B2405" s="1114" t="s">
        <v>219</v>
      </c>
      <c r="C2405" s="1115"/>
      <c r="D2405" s="1115" t="str">
        <f>IF('statement of marks'!K82="","",'statement of marks'!K82)</f>
        <v/>
      </c>
      <c r="E2405" s="1115"/>
      <c r="F2405" s="1115"/>
      <c r="G2405" s="1115"/>
      <c r="H2405" s="1115"/>
      <c r="I2405" s="1115"/>
      <c r="J2405" s="1115"/>
      <c r="K2405" s="1115"/>
      <c r="L2405" s="1115"/>
      <c r="M2405" s="1115"/>
      <c r="N2405" s="1115"/>
      <c r="O2405" s="1115"/>
      <c r="P2405" s="1115"/>
      <c r="Q2405" s="1115"/>
      <c r="R2405" s="1115"/>
      <c r="S2405" s="1115"/>
      <c r="T2405" s="1115"/>
      <c r="U2405" s="1115"/>
      <c r="V2405" s="1197"/>
    </row>
    <row r="2406" spans="1:22" ht="16" customHeight="1">
      <c r="A2406" s="598"/>
      <c r="B2406" s="1114" t="s">
        <v>220</v>
      </c>
      <c r="C2406" s="1115"/>
      <c r="D2406" s="1115" t="str">
        <f>IF('statement of marks'!L82="","",'statement of marks'!L82)</f>
        <v/>
      </c>
      <c r="E2406" s="1115"/>
      <c r="F2406" s="1115"/>
      <c r="G2406" s="1115"/>
      <c r="H2406" s="1115"/>
      <c r="I2406" s="1115"/>
      <c r="J2406" s="1115"/>
      <c r="K2406" s="1115"/>
      <c r="L2406" s="1115"/>
      <c r="M2406" s="1115"/>
      <c r="N2406" s="1115"/>
      <c r="O2406" s="1115"/>
      <c r="P2406" s="1115"/>
      <c r="Q2406" s="1115"/>
      <c r="R2406" s="1115"/>
      <c r="S2406" s="1115"/>
      <c r="T2406" s="1115"/>
      <c r="U2406" s="1115"/>
      <c r="V2406" s="1197"/>
    </row>
    <row r="2407" spans="1:22" ht="16" customHeight="1">
      <c r="A2407" s="598"/>
      <c r="B2407" s="1114" t="s">
        <v>221</v>
      </c>
      <c r="C2407" s="1115"/>
      <c r="D2407" s="1119" t="str">
        <f>'statement of marks'!$G$3</f>
        <v>6 A</v>
      </c>
      <c r="E2407" s="1119"/>
      <c r="F2407" s="1119"/>
      <c r="G2407" s="1115" t="s">
        <v>9</v>
      </c>
      <c r="H2407" s="1115"/>
      <c r="I2407" s="1115"/>
      <c r="J2407" s="1119" t="str">
        <f>IF('statement of marks'!D82="","",'statement of marks'!D82)</f>
        <v/>
      </c>
      <c r="K2407" s="1119"/>
      <c r="L2407" s="1119"/>
      <c r="M2407" s="1115" t="s">
        <v>222</v>
      </c>
      <c r="N2407" s="1115"/>
      <c r="O2407" s="1115"/>
      <c r="P2407" s="1119" t="str">
        <f>IF('statement of marks'!F82="","",'statement of marks'!F82)</f>
        <v/>
      </c>
      <c r="Q2407" s="1119"/>
      <c r="R2407" s="1119"/>
      <c r="S2407" s="1214" t="str">
        <f>IF('statement of marks'!$J$3="","",'statement of marks'!$J$3)</f>
        <v xml:space="preserve">fo|ky; dk Mk;l dksM+ </v>
      </c>
      <c r="T2407" s="1214"/>
      <c r="U2407" s="1214"/>
      <c r="V2407" s="1215"/>
    </row>
    <row r="2408" spans="1:22" ht="16" customHeight="1">
      <c r="A2408" s="598"/>
      <c r="B2408" s="601" t="s">
        <v>0</v>
      </c>
      <c r="C2408" s="602"/>
      <c r="D2408" s="1121" t="str">
        <f>IF('statement of marks'!H82="","",'statement of marks'!H82)</f>
        <v/>
      </c>
      <c r="E2408" s="1121"/>
      <c r="F2408" s="1121"/>
      <c r="G2408" s="1115" t="str">
        <f>IF('statement of marks'!I82="","",'statement of marks'!I82)</f>
        <v/>
      </c>
      <c r="H2408" s="1115"/>
      <c r="I2408" s="1115"/>
      <c r="J2408" s="1115"/>
      <c r="K2408" s="1115"/>
      <c r="L2408" s="1115"/>
      <c r="M2408" s="1115"/>
      <c r="N2408" s="1115"/>
      <c r="O2408" s="1115"/>
      <c r="P2408" s="1115"/>
      <c r="Q2408" s="1115"/>
      <c r="R2408" s="1115"/>
      <c r="S2408" s="1190" t="str">
        <f>IF('statement of marks'!$K$3="","",'statement of marks'!$K$3)</f>
        <v xml:space="preserve">08291009401   </v>
      </c>
      <c r="T2408" s="1190"/>
      <c r="U2408" s="1190"/>
      <c r="V2408" s="1191"/>
    </row>
    <row r="2409" spans="1:22" ht="16" customHeight="1">
      <c r="A2409" s="598"/>
      <c r="B2409" s="561" t="s">
        <v>28</v>
      </c>
      <c r="C2409" s="603" t="s">
        <v>97</v>
      </c>
      <c r="D2409" s="1081" t="s">
        <v>1</v>
      </c>
      <c r="E2409" s="1081"/>
      <c r="F2409" s="1081"/>
      <c r="G2409" s="1081" t="s">
        <v>21</v>
      </c>
      <c r="H2409" s="1081"/>
      <c r="I2409" s="1081"/>
      <c r="J2409" s="1081" t="s">
        <v>68</v>
      </c>
      <c r="K2409" s="1081"/>
      <c r="L2409" s="1081"/>
      <c r="M2409" s="1081" t="s">
        <v>98</v>
      </c>
      <c r="N2409" s="1081"/>
      <c r="O2409" s="1081"/>
      <c r="P2409" s="1192" t="s">
        <v>278</v>
      </c>
      <c r="Q2409" s="1193" t="s">
        <v>459</v>
      </c>
      <c r="R2409" s="1193"/>
      <c r="S2409" s="1193"/>
      <c r="T2409" s="1194" t="s">
        <v>458</v>
      </c>
      <c r="U2409" s="1194"/>
      <c r="V2409" s="1195"/>
    </row>
    <row r="2410" spans="1:22" ht="16" customHeight="1">
      <c r="A2410" s="598"/>
      <c r="B2410" s="561"/>
      <c r="C2410" s="603"/>
      <c r="D2410" s="596" t="s">
        <v>468</v>
      </c>
      <c r="E2410" s="596" t="s">
        <v>469</v>
      </c>
      <c r="F2410" s="604" t="s">
        <v>2</v>
      </c>
      <c r="G2410" s="596" t="s">
        <v>468</v>
      </c>
      <c r="H2410" s="596" t="s">
        <v>469</v>
      </c>
      <c r="I2410" s="604" t="s">
        <v>2</v>
      </c>
      <c r="J2410" s="596" t="s">
        <v>468</v>
      </c>
      <c r="K2410" s="596" t="s">
        <v>469</v>
      </c>
      <c r="L2410" s="604" t="s">
        <v>2</v>
      </c>
      <c r="M2410" s="596" t="s">
        <v>468</v>
      </c>
      <c r="N2410" s="596" t="s">
        <v>469</v>
      </c>
      <c r="O2410" s="604" t="s">
        <v>2</v>
      </c>
      <c r="P2410" s="1192"/>
      <c r="Q2410" s="596" t="s">
        <v>468</v>
      </c>
      <c r="R2410" s="596" t="s">
        <v>469</v>
      </c>
      <c r="S2410" s="608" t="s">
        <v>2</v>
      </c>
      <c r="T2410" s="618" t="s">
        <v>304</v>
      </c>
      <c r="U2410" s="619" t="s">
        <v>5</v>
      </c>
      <c r="V2410" s="620" t="s">
        <v>464</v>
      </c>
    </row>
    <row r="2411" spans="1:22" ht="16" customHeight="1">
      <c r="A2411" s="599"/>
      <c r="B2411" s="1178" t="s">
        <v>3</v>
      </c>
      <c r="C2411" s="1179"/>
      <c r="D2411" s="579">
        <f>IF('statement of marks'!M$6="","",'statement of marks'!M$6)</f>
        <v>5</v>
      </c>
      <c r="E2411" s="579">
        <f>IF('statement of marks'!N$6="","",'statement of marks'!N$6)</f>
        <v>5</v>
      </c>
      <c r="F2411" s="605">
        <f>IF('statement of marks'!O$6="","",'statement of marks'!O$6)</f>
        <v>10</v>
      </c>
      <c r="G2411" s="579">
        <f>IF('statement of marks'!P$6="","",'statement of marks'!P$6)</f>
        <v>5</v>
      </c>
      <c r="H2411" s="579">
        <f>IF('statement of marks'!Q$6="","",'statement of marks'!Q$6)</f>
        <v>5</v>
      </c>
      <c r="I2411" s="605">
        <f>IF('statement of marks'!R$6="","",'statement of marks'!R$6)</f>
        <v>10</v>
      </c>
      <c r="J2411" s="579">
        <f>IF('statement of marks'!S$6="","",'statement of marks'!S$6)</f>
        <v>5</v>
      </c>
      <c r="K2411" s="579">
        <f>IF('statement of marks'!T$6="","",'statement of marks'!T$6)</f>
        <v>5</v>
      </c>
      <c r="L2411" s="605">
        <f>IF('statement of marks'!U$6="","",'statement of marks'!U$6)</f>
        <v>10</v>
      </c>
      <c r="M2411" s="579">
        <f>IF('statement of marks'!W$6="","",'statement of marks'!W$6)</f>
        <v>50</v>
      </c>
      <c r="N2411" s="579">
        <f>IF('statement of marks'!X$6="","",'statement of marks'!X$6)</f>
        <v>20</v>
      </c>
      <c r="O2411" s="605">
        <f>IF('statement of marks'!Y$6="","",'statement of marks'!Y$6)</f>
        <v>70</v>
      </c>
      <c r="P2411" s="580">
        <f>IF('statement of marks'!Z$6="","",'statement of marks'!Z$6)</f>
        <v>100</v>
      </c>
      <c r="Q2411" s="579">
        <f>IF('statement of marks'!AA$6="","",'statement of marks'!AA$6)</f>
        <v>70</v>
      </c>
      <c r="R2411" s="579">
        <f>IF('statement of marks'!AB$6="","",'statement of marks'!AB$6)</f>
        <v>30</v>
      </c>
      <c r="S2411" s="605">
        <f>IF('statement of marks'!AC$6="","",'statement of marks'!AC$6)</f>
        <v>100</v>
      </c>
      <c r="T2411" s="615">
        <f>IF('statement of marks'!AD$6="","",'statement of marks'!AD$6)</f>
        <v>200</v>
      </c>
      <c r="U2411" s="615" t="str">
        <f>IF('statement of marks'!AE$6="","",'statement of marks'!AE$6)</f>
        <v/>
      </c>
      <c r="V2411" s="621" t="str">
        <f>IF('statement of marks'!AF$6="","",'statement of marks'!AF$6)</f>
        <v/>
      </c>
    </row>
    <row r="2412" spans="1:22" ht="16" customHeight="1">
      <c r="A2412" s="598"/>
      <c r="B2412" s="1114" t="str">
        <f>IF('statement of marks'!$M$3="","",'statement of marks'!$M$3)</f>
        <v>fgUnh</v>
      </c>
      <c r="C2412" s="1115"/>
      <c r="D2412" s="275" t="str">
        <f>IF('statement of marks'!M82="","",'statement of marks'!M82)</f>
        <v/>
      </c>
      <c r="E2412" s="275" t="str">
        <f>IF('statement of marks'!N82="","",'statement of marks'!N82)</f>
        <v/>
      </c>
      <c r="F2412" s="606" t="str">
        <f>IF('statement of marks'!O82="","",'statement of marks'!O82)</f>
        <v/>
      </c>
      <c r="G2412" s="275" t="str">
        <f>IF('statement of marks'!P82="","",'statement of marks'!P82)</f>
        <v/>
      </c>
      <c r="H2412" s="275" t="str">
        <f>IF('statement of marks'!Q82="","",'statement of marks'!Q82)</f>
        <v/>
      </c>
      <c r="I2412" s="606" t="str">
        <f>IF('statement of marks'!R82="","",'statement of marks'!R82)</f>
        <v/>
      </c>
      <c r="J2412" s="275" t="str">
        <f>IF('statement of marks'!S82="","",'statement of marks'!S82)</f>
        <v/>
      </c>
      <c r="K2412" s="275" t="str">
        <f>IF('statement of marks'!T82="","",'statement of marks'!T82)</f>
        <v/>
      </c>
      <c r="L2412" s="606" t="str">
        <f>IF('statement of marks'!U82="","",'statement of marks'!U82)</f>
        <v/>
      </c>
      <c r="M2412" s="275" t="str">
        <f>IF('statement of marks'!W82="","",'statement of marks'!W82)</f>
        <v/>
      </c>
      <c r="N2412" s="275" t="str">
        <f>IF('statement of marks'!X82="","",'statement of marks'!X82)</f>
        <v/>
      </c>
      <c r="O2412" s="606" t="str">
        <f>IF('statement of marks'!Y82="","",'statement of marks'!Y82)</f>
        <v/>
      </c>
      <c r="P2412" s="277" t="str">
        <f>IF('statement of marks'!Z82="","",'statement of marks'!Z82)</f>
        <v/>
      </c>
      <c r="Q2412" s="275" t="str">
        <f>IF('statement of marks'!AA82="","",'statement of marks'!AA82)</f>
        <v/>
      </c>
      <c r="R2412" s="275" t="str">
        <f>IF('statement of marks'!AB82="","",'statement of marks'!AB82)</f>
        <v/>
      </c>
      <c r="S2412" s="606" t="str">
        <f>IF('statement of marks'!AC82="","",'statement of marks'!AC82)</f>
        <v/>
      </c>
      <c r="T2412" s="578" t="str">
        <f>IF('statement of marks'!AD82="","",'statement of marks'!AD82)</f>
        <v/>
      </c>
      <c r="U2412" s="578" t="str">
        <f>IF('statement of marks'!AE82="","",'statement of marks'!AE82)</f>
        <v/>
      </c>
      <c r="V2412" s="612" t="str">
        <f>IF('statement of marks'!AF82="","",'statement of marks'!AF82)</f>
        <v/>
      </c>
    </row>
    <row r="2413" spans="1:22" ht="16" customHeight="1">
      <c r="A2413" s="598"/>
      <c r="B2413" s="1114" t="str">
        <f>IF('statement of marks'!$AI$3="","",'statement of marks'!$AI$3)</f>
        <v>vaxszth</v>
      </c>
      <c r="C2413" s="1115"/>
      <c r="D2413" s="275" t="str">
        <f>IF('statement of marks'!AI82="","",'statement of marks'!AI82)</f>
        <v/>
      </c>
      <c r="E2413" s="275" t="str">
        <f>IF('statement of marks'!AJ82="","",'statement of marks'!AJ82)</f>
        <v/>
      </c>
      <c r="F2413" s="606" t="str">
        <f>IF('statement of marks'!AK82="","",'statement of marks'!AK82)</f>
        <v/>
      </c>
      <c r="G2413" s="275" t="str">
        <f>IF('statement of marks'!AL82="","",'statement of marks'!AL82)</f>
        <v/>
      </c>
      <c r="H2413" s="275" t="str">
        <f>IF('statement of marks'!AM82="","",'statement of marks'!AM82)</f>
        <v/>
      </c>
      <c r="I2413" s="606" t="str">
        <f>IF('statement of marks'!AN82="","",'statement of marks'!AN82)</f>
        <v/>
      </c>
      <c r="J2413" s="275" t="str">
        <f>IF('statement of marks'!AO82="","",'statement of marks'!AO82)</f>
        <v/>
      </c>
      <c r="K2413" s="275" t="str">
        <f>IF('statement of marks'!AP82="","",'statement of marks'!AP82)</f>
        <v/>
      </c>
      <c r="L2413" s="606" t="str">
        <f>IF('statement of marks'!AQ82="","",'statement of marks'!AQ82)</f>
        <v/>
      </c>
      <c r="M2413" s="275" t="str">
        <f>IF('statement of marks'!AS82="","",'statement of marks'!AS82)</f>
        <v/>
      </c>
      <c r="N2413" s="275" t="str">
        <f>IF('statement of marks'!AT82="","",'statement of marks'!AT82)</f>
        <v/>
      </c>
      <c r="O2413" s="606" t="str">
        <f>IF('statement of marks'!AU82="","",'statement of marks'!AU82)</f>
        <v/>
      </c>
      <c r="P2413" s="277" t="str">
        <f>IF('statement of marks'!AV82="","",'statement of marks'!AV82)</f>
        <v/>
      </c>
      <c r="Q2413" s="275" t="str">
        <f>IF('statement of marks'!AW82="","",'statement of marks'!AW82)</f>
        <v/>
      </c>
      <c r="R2413" s="275" t="str">
        <f>IF('statement of marks'!AX82="","",'statement of marks'!AX82)</f>
        <v/>
      </c>
      <c r="S2413" s="606" t="str">
        <f>IF('statement of marks'!AY82="","",'statement of marks'!AY82)</f>
        <v/>
      </c>
      <c r="T2413" s="578" t="str">
        <f>IF('statement of marks'!AZ82="","",'statement of marks'!AZ82)</f>
        <v/>
      </c>
      <c r="U2413" s="578" t="str">
        <f>IF('statement of marks'!BA82="","",'statement of marks'!BA82)</f>
        <v/>
      </c>
      <c r="V2413" s="612" t="str">
        <f>IF('statement of marks'!BB82="","",'statement of marks'!BB82)</f>
        <v/>
      </c>
    </row>
    <row r="2414" spans="1:22" ht="16" customHeight="1">
      <c r="A2414" s="598"/>
      <c r="B2414" s="1114" t="str">
        <f>IF('statement of marks'!BE82="s","laLd`r",IF('statement of marks'!BE82="u","mnwZ",IF('statement of marks'!BE82="g","xqtjkrh",IF('statement of marks'!BE82="p","iatkch",IF('statement of marks'!BE82="sd","fla/kh","r`rh; Hkk""kk")))))</f>
        <v>r`rh; Hkk"kk</v>
      </c>
      <c r="C2414" s="1115"/>
      <c r="D2414" s="275" t="str">
        <f>IF('statement of marks'!BF82="","",'statement of marks'!BF82)</f>
        <v/>
      </c>
      <c r="E2414" s="275" t="str">
        <f>IF('statement of marks'!BG82="","",'statement of marks'!BG82)</f>
        <v/>
      </c>
      <c r="F2414" s="606" t="str">
        <f>IF('statement of marks'!BH82="","",'statement of marks'!BH82)</f>
        <v/>
      </c>
      <c r="G2414" s="275" t="str">
        <f>IF('statement of marks'!BI82="","",'statement of marks'!BI82)</f>
        <v/>
      </c>
      <c r="H2414" s="275" t="str">
        <f>IF('statement of marks'!BJ82="","",'statement of marks'!BJ82)</f>
        <v/>
      </c>
      <c r="I2414" s="606" t="str">
        <f>IF('statement of marks'!BK82="","",'statement of marks'!BK82)</f>
        <v/>
      </c>
      <c r="J2414" s="275" t="str">
        <f>IF('statement of marks'!BL82="","",'statement of marks'!BL82)</f>
        <v/>
      </c>
      <c r="K2414" s="275" t="str">
        <f>IF('statement of marks'!BM82="","",'statement of marks'!BM82)</f>
        <v/>
      </c>
      <c r="L2414" s="606" t="str">
        <f>IF('statement of marks'!BN82="","",'statement of marks'!BN82)</f>
        <v/>
      </c>
      <c r="M2414" s="275" t="str">
        <f>IF('statement of marks'!BP82="","",'statement of marks'!BP82)</f>
        <v/>
      </c>
      <c r="N2414" s="275" t="str">
        <f>IF('statement of marks'!BQ82="","",'statement of marks'!BQ82)</f>
        <v/>
      </c>
      <c r="O2414" s="606" t="str">
        <f>IF('statement of marks'!BR82="","",'statement of marks'!BR82)</f>
        <v/>
      </c>
      <c r="P2414" s="277" t="str">
        <f>IF('statement of marks'!BS82="","",'statement of marks'!BS82)</f>
        <v/>
      </c>
      <c r="Q2414" s="275" t="str">
        <f>IF('statement of marks'!BT82="","",'statement of marks'!BT82)</f>
        <v/>
      </c>
      <c r="R2414" s="275" t="str">
        <f>IF('statement of marks'!BU82="","",'statement of marks'!BU82)</f>
        <v/>
      </c>
      <c r="S2414" s="606" t="str">
        <f>IF('statement of marks'!BV82="","",'statement of marks'!BV82)</f>
        <v/>
      </c>
      <c r="T2414" s="578" t="str">
        <f>IF('statement of marks'!BW82="","",'statement of marks'!BW82)</f>
        <v/>
      </c>
      <c r="U2414" s="578" t="str">
        <f>IF('statement of marks'!BX82="","",'statement of marks'!BX82)</f>
        <v/>
      </c>
      <c r="V2414" s="612" t="str">
        <f>IF('statement of marks'!BY82="","",'statement of marks'!BY82)</f>
        <v/>
      </c>
    </row>
    <row r="2415" spans="1:22" ht="16" customHeight="1">
      <c r="A2415" s="598"/>
      <c r="B2415" s="1114" t="str">
        <f>IF('statement of marks'!$CB$3="","",'statement of marks'!$CB$3)</f>
        <v>xf.kr</v>
      </c>
      <c r="C2415" s="1115"/>
      <c r="D2415" s="275" t="str">
        <f>IF('statement of marks'!CB82="","",'statement of marks'!CB82)</f>
        <v/>
      </c>
      <c r="E2415" s="275" t="str">
        <f>IF('statement of marks'!CC82="","",'statement of marks'!CC82)</f>
        <v/>
      </c>
      <c r="F2415" s="606" t="str">
        <f>IF('statement of marks'!CD82="","",'statement of marks'!CD82)</f>
        <v/>
      </c>
      <c r="G2415" s="275" t="str">
        <f>IF('statement of marks'!CE82="","",'statement of marks'!CE82)</f>
        <v/>
      </c>
      <c r="H2415" s="275" t="str">
        <f>IF('statement of marks'!CF82="","",'statement of marks'!CF82)</f>
        <v/>
      </c>
      <c r="I2415" s="606" t="str">
        <f>IF('statement of marks'!CG82="","",'statement of marks'!CG82)</f>
        <v/>
      </c>
      <c r="J2415" s="275" t="str">
        <f>IF('statement of marks'!CH82="","",'statement of marks'!CH82)</f>
        <v/>
      </c>
      <c r="K2415" s="275" t="str">
        <f>IF('statement of marks'!CI82="","",'statement of marks'!CI82)</f>
        <v/>
      </c>
      <c r="L2415" s="606" t="str">
        <f>IF('statement of marks'!CJ82="","",'statement of marks'!CJ82)</f>
        <v/>
      </c>
      <c r="M2415" s="275" t="str">
        <f>IF('statement of marks'!CL82="","",'statement of marks'!CL82)</f>
        <v/>
      </c>
      <c r="N2415" s="275" t="str">
        <f>IF('statement of marks'!CM82="","",'statement of marks'!CM82)</f>
        <v/>
      </c>
      <c r="O2415" s="606" t="str">
        <f>IF('statement of marks'!CN82="","",'statement of marks'!CN82)</f>
        <v/>
      </c>
      <c r="P2415" s="277" t="str">
        <f>IF('statement of marks'!CO82="","",'statement of marks'!CO82)</f>
        <v/>
      </c>
      <c r="Q2415" s="275" t="str">
        <f>IF('statement of marks'!CP82="","",'statement of marks'!CP82)</f>
        <v/>
      </c>
      <c r="R2415" s="275" t="str">
        <f>IF('statement of marks'!CQ82="","",'statement of marks'!CQ82)</f>
        <v/>
      </c>
      <c r="S2415" s="606" t="str">
        <f>IF('statement of marks'!CR82="","",'statement of marks'!CR82)</f>
        <v/>
      </c>
      <c r="T2415" s="578" t="str">
        <f>IF('statement of marks'!CS82="","",'statement of marks'!CS82)</f>
        <v/>
      </c>
      <c r="U2415" s="578" t="str">
        <f>IF('statement of marks'!CT82="","",'statement of marks'!CT82)</f>
        <v/>
      </c>
      <c r="V2415" s="612" t="str">
        <f>IF('statement of marks'!CU82="","",'statement of marks'!CU82)</f>
        <v/>
      </c>
    </row>
    <row r="2416" spans="1:22" ht="16" customHeight="1">
      <c r="A2416" s="598"/>
      <c r="B2416" s="1114" t="str">
        <f>IF('statement of marks'!$CX$3="","",'statement of marks'!$CX$3)</f>
        <v>foKku</v>
      </c>
      <c r="C2416" s="1115"/>
      <c r="D2416" s="275" t="str">
        <f>IF('statement of marks'!CX82="","",'statement of marks'!CX82)</f>
        <v/>
      </c>
      <c r="E2416" s="275" t="str">
        <f>IF('statement of marks'!CY82="","",'statement of marks'!CY82)</f>
        <v/>
      </c>
      <c r="F2416" s="606" t="str">
        <f>IF('statement of marks'!CZ82="","",'statement of marks'!CZ82)</f>
        <v/>
      </c>
      <c r="G2416" s="275" t="str">
        <f>IF('statement of marks'!DA82="","",'statement of marks'!DA82)</f>
        <v/>
      </c>
      <c r="H2416" s="275" t="str">
        <f>IF('statement of marks'!DB82="","",'statement of marks'!DB82)</f>
        <v/>
      </c>
      <c r="I2416" s="606" t="str">
        <f>IF('statement of marks'!DC82="","",'statement of marks'!DC82)</f>
        <v/>
      </c>
      <c r="J2416" s="275" t="str">
        <f>IF('statement of marks'!DD82="","",'statement of marks'!DD82)</f>
        <v/>
      </c>
      <c r="K2416" s="275" t="str">
        <f>IF('statement of marks'!DE82="","",'statement of marks'!DE82)</f>
        <v/>
      </c>
      <c r="L2416" s="606" t="str">
        <f>IF('statement of marks'!DF82="","",'statement of marks'!DF82)</f>
        <v/>
      </c>
      <c r="M2416" s="275" t="str">
        <f>IF('statement of marks'!DH82="","",'statement of marks'!DH82)</f>
        <v/>
      </c>
      <c r="N2416" s="275" t="str">
        <f>IF('statement of marks'!DI82="","",'statement of marks'!DI82)</f>
        <v/>
      </c>
      <c r="O2416" s="606" t="str">
        <f>IF('statement of marks'!DJ82="","",'statement of marks'!DJ82)</f>
        <v/>
      </c>
      <c r="P2416" s="277" t="str">
        <f>IF('statement of marks'!DK82="","",'statement of marks'!DK82)</f>
        <v/>
      </c>
      <c r="Q2416" s="275" t="str">
        <f>IF('statement of marks'!DL82="","",'statement of marks'!DL82)</f>
        <v/>
      </c>
      <c r="R2416" s="275" t="str">
        <f>IF('statement of marks'!DM82="","",'statement of marks'!DM82)</f>
        <v/>
      </c>
      <c r="S2416" s="606" t="str">
        <f>IF('statement of marks'!DN82="","",'statement of marks'!DN82)</f>
        <v/>
      </c>
      <c r="T2416" s="578" t="str">
        <f>IF('statement of marks'!DO82="","",'statement of marks'!DO82)</f>
        <v/>
      </c>
      <c r="U2416" s="578" t="str">
        <f>IF('statement of marks'!DP82="","",'statement of marks'!DP82)</f>
        <v/>
      </c>
      <c r="V2416" s="612" t="str">
        <f>IF('statement of marks'!DQ82="","",'statement of marks'!DQ82)</f>
        <v/>
      </c>
    </row>
    <row r="2417" spans="1:22" ht="16" customHeight="1">
      <c r="A2417" s="598"/>
      <c r="B2417" s="1114" t="str">
        <f>IF('statement of marks'!$DT$3="","",'statement of marks'!$DT$3)</f>
        <v>lkekftd foKku</v>
      </c>
      <c r="C2417" s="1115"/>
      <c r="D2417" s="275" t="str">
        <f>IF('statement of marks'!DT82="","",'statement of marks'!DT82)</f>
        <v/>
      </c>
      <c r="E2417" s="275" t="str">
        <f>IF('statement of marks'!DU82="","",'statement of marks'!DU82)</f>
        <v/>
      </c>
      <c r="F2417" s="606" t="str">
        <f>IF('statement of marks'!DV82="","",'statement of marks'!DV82)</f>
        <v/>
      </c>
      <c r="G2417" s="275" t="str">
        <f>IF('statement of marks'!DW82="","",'statement of marks'!DW82)</f>
        <v/>
      </c>
      <c r="H2417" s="275" t="str">
        <f>IF('statement of marks'!DX82="","",'statement of marks'!DX82)</f>
        <v/>
      </c>
      <c r="I2417" s="606" t="str">
        <f>IF('statement of marks'!DY82="","",'statement of marks'!DY82)</f>
        <v/>
      </c>
      <c r="J2417" s="275" t="str">
        <f>IF('statement of marks'!DZ82="","",'statement of marks'!DZ82)</f>
        <v/>
      </c>
      <c r="K2417" s="275" t="str">
        <f>IF('statement of marks'!EA82="","",'statement of marks'!EA82)</f>
        <v/>
      </c>
      <c r="L2417" s="606" t="str">
        <f>IF('statement of marks'!EB82="","",'statement of marks'!EB82)</f>
        <v/>
      </c>
      <c r="M2417" s="275" t="str">
        <f>IF('statement of marks'!ED82="","",'statement of marks'!ED82)</f>
        <v/>
      </c>
      <c r="N2417" s="275" t="str">
        <f>IF('statement of marks'!EE82="","",'statement of marks'!EE82)</f>
        <v/>
      </c>
      <c r="O2417" s="606" t="str">
        <f>IF('statement of marks'!EF82="","",'statement of marks'!EF82)</f>
        <v/>
      </c>
      <c r="P2417" s="277" t="str">
        <f>IF('statement of marks'!EG82="","",'statement of marks'!EG82)</f>
        <v/>
      </c>
      <c r="Q2417" s="275" t="str">
        <f>IF('statement of marks'!EH82="","",'statement of marks'!EH82)</f>
        <v/>
      </c>
      <c r="R2417" s="275" t="str">
        <f>IF('statement of marks'!EI82="","",'statement of marks'!EI82)</f>
        <v/>
      </c>
      <c r="S2417" s="606" t="str">
        <f>IF('statement of marks'!EJ82="","",'statement of marks'!EJ82)</f>
        <v/>
      </c>
      <c r="T2417" s="578" t="str">
        <f>IF('statement of marks'!EK82="","",'statement of marks'!EK82)</f>
        <v/>
      </c>
      <c r="U2417" s="578" t="str">
        <f>IF('statement of marks'!EL82="","",'statement of marks'!EL82)</f>
        <v/>
      </c>
      <c r="V2417" s="612" t="str">
        <f>IF('statement of marks'!EM82="","",'statement of marks'!EM82)</f>
        <v/>
      </c>
    </row>
    <row r="2418" spans="1:22" ht="16" customHeight="1">
      <c r="A2418" s="598"/>
      <c r="B2418" s="1117" t="s">
        <v>271</v>
      </c>
      <c r="C2418" s="1118"/>
      <c r="D2418" s="1081" t="s">
        <v>1</v>
      </c>
      <c r="E2418" s="1081"/>
      <c r="F2418" s="1081"/>
      <c r="G2418" s="1081" t="s">
        <v>21</v>
      </c>
      <c r="H2418" s="1081"/>
      <c r="I2418" s="1081"/>
      <c r="J2418" s="1081" t="s">
        <v>272</v>
      </c>
      <c r="K2418" s="1081"/>
      <c r="L2418" s="1081"/>
      <c r="M2418" s="1081" t="s">
        <v>68</v>
      </c>
      <c r="N2418" s="1081"/>
      <c r="O2418" s="1081"/>
      <c r="P2418" s="1081" t="s">
        <v>463</v>
      </c>
      <c r="Q2418" s="1081"/>
      <c r="R2418" s="1081"/>
      <c r="S2418" s="609"/>
      <c r="T2418" s="1187" t="s">
        <v>458</v>
      </c>
      <c r="U2418" s="1188"/>
      <c r="V2418" s="1189"/>
    </row>
    <row r="2419" spans="1:22" ht="16" customHeight="1">
      <c r="A2419" s="599"/>
      <c r="B2419" s="1175" t="s">
        <v>3</v>
      </c>
      <c r="C2419" s="1176"/>
      <c r="D2419" s="1177">
        <f>IF('statement of marks'!EP$6="","",'statement of marks'!EP$6)</f>
        <v>20</v>
      </c>
      <c r="E2419" s="1177"/>
      <c r="F2419" s="1177"/>
      <c r="G2419" s="1177">
        <f>IF('statement of marks'!EQ$6="","",'statement of marks'!EQ$6)</f>
        <v>20</v>
      </c>
      <c r="H2419" s="1177"/>
      <c r="I2419" s="1177"/>
      <c r="J2419" s="1177">
        <f>IF('statement of marks'!ES$6="","",'statement of marks'!ES$6)</f>
        <v>20</v>
      </c>
      <c r="K2419" s="1177"/>
      <c r="L2419" s="1177"/>
      <c r="M2419" s="1177">
        <f>IF('statement of marks'!ER$6="","",'statement of marks'!ER$6)</f>
        <v>20</v>
      </c>
      <c r="N2419" s="1177"/>
      <c r="O2419" s="1177"/>
      <c r="P2419" s="1177">
        <f>IF('statement of marks'!ET$6="","",'statement of marks'!ET$6)</f>
        <v>20</v>
      </c>
      <c r="Q2419" s="1177"/>
      <c r="R2419" s="1177"/>
      <c r="S2419" s="610" t="str">
        <f>IF('statement of marks'!FE$6="","",'statement of marks'!EX$6)</f>
        <v/>
      </c>
      <c r="T2419" s="615">
        <f>IF('statement of marks'!EU$6="","",'statement of marks'!EU$6)</f>
        <v>100</v>
      </c>
      <c r="U2419" s="616" t="s">
        <v>5</v>
      </c>
      <c r="V2419" s="617" t="s">
        <v>464</v>
      </c>
    </row>
    <row r="2420" spans="1:22" ht="16" customHeight="1">
      <c r="A2420" s="598"/>
      <c r="B2420" s="1114" t="str">
        <f>IF('statement of marks'!$EP$3="","",'statement of marks'!$EP$3)</f>
        <v>dk;kZuqHko</v>
      </c>
      <c r="C2420" s="1115"/>
      <c r="D2420" s="1103" t="str">
        <f>IF('statement of marks'!EP82="","",'statement of marks'!EP82)</f>
        <v/>
      </c>
      <c r="E2420" s="1103"/>
      <c r="F2420" s="1103"/>
      <c r="G2420" s="1103" t="str">
        <f>IF('statement of marks'!EQ82="","",'statement of marks'!EQ82)</f>
        <v/>
      </c>
      <c r="H2420" s="1103"/>
      <c r="I2420" s="1103"/>
      <c r="J2420" s="1103" t="str">
        <f>IF('statement of marks'!ES82="","",'statement of marks'!ES82)</f>
        <v/>
      </c>
      <c r="K2420" s="1103"/>
      <c r="L2420" s="1103"/>
      <c r="M2420" s="1103" t="str">
        <f>IF('statement of marks'!ER82="","",'statement of marks'!ER82)</f>
        <v/>
      </c>
      <c r="N2420" s="1103"/>
      <c r="O2420" s="1103"/>
      <c r="P2420" s="1103" t="str">
        <f>IF('statement of marks'!ET82="","",'statement of marks'!ET82)</f>
        <v/>
      </c>
      <c r="Q2420" s="1103"/>
      <c r="R2420" s="1103"/>
      <c r="S2420" s="611"/>
      <c r="T2420" s="613" t="str">
        <f>IF('statement of marks'!EU82="","",'statement of marks'!EU82)</f>
        <v/>
      </c>
      <c r="U2420" s="613" t="str">
        <f>IF('statement of marks'!EV82="","",'statement of marks'!EV82)</f>
        <v/>
      </c>
      <c r="V2420" s="614" t="str">
        <f>IF('statement of marks'!EW82="","",'statement of marks'!EW82)</f>
        <v/>
      </c>
    </row>
    <row r="2421" spans="1:22" ht="16" customHeight="1">
      <c r="A2421" s="598"/>
      <c r="B2421" s="1112" t="str">
        <f>IF('statement of marks'!$EZ$3="","",'statement of marks'!$EZ$3)</f>
        <v>dyk f'k{kk</v>
      </c>
      <c r="C2421" s="1113"/>
      <c r="D2421" s="1103" t="str">
        <f>IF('statement of marks'!EZ82="","",'statement of marks'!EZ82)</f>
        <v/>
      </c>
      <c r="E2421" s="1103"/>
      <c r="F2421" s="1103"/>
      <c r="G2421" s="1103" t="str">
        <f>IF('statement of marks'!FA82="","",'statement of marks'!FA82)</f>
        <v/>
      </c>
      <c r="H2421" s="1103"/>
      <c r="I2421" s="1103"/>
      <c r="J2421" s="1103" t="str">
        <f>IF('statement of marks'!FC82="","",'statement of marks'!FC82)</f>
        <v/>
      </c>
      <c r="K2421" s="1103"/>
      <c r="L2421" s="1103"/>
      <c r="M2421" s="1103" t="str">
        <f>IF('statement of marks'!FB82="","",'statement of marks'!FB82)</f>
        <v/>
      </c>
      <c r="N2421" s="1103"/>
      <c r="O2421" s="1103"/>
      <c r="P2421" s="1103" t="str">
        <f>IF('statement of marks'!FD82="","",'statement of marks'!FD82)</f>
        <v/>
      </c>
      <c r="Q2421" s="1103"/>
      <c r="R2421" s="1103"/>
      <c r="S2421" s="611"/>
      <c r="T2421" s="613" t="str">
        <f>IF('statement of marks'!FE82="","",'statement of marks'!FE82)</f>
        <v/>
      </c>
      <c r="U2421" s="613" t="str">
        <f>IF('statement of marks'!FF82="","",'statement of marks'!FF82)</f>
        <v/>
      </c>
      <c r="V2421" s="614" t="str">
        <f>IF('statement of marks'!FG82="","",'statement of marks'!FG82)</f>
        <v/>
      </c>
    </row>
    <row r="2422" spans="1:22" ht="16" customHeight="1">
      <c r="A2422" s="598"/>
      <c r="B2422" s="1109" t="str">
        <f>IF('statement of marks'!$FJ$3="","",'statement of marks'!$FJ$3)</f>
        <v>LokLF; ,oe~ 'kkjhfjd f'k{kk</v>
      </c>
      <c r="C2422" s="1110"/>
      <c r="D2422" s="1103" t="str">
        <f>IF('statement of marks'!FJ82="","",'statement of marks'!FJ82)</f>
        <v/>
      </c>
      <c r="E2422" s="1103"/>
      <c r="F2422" s="1103"/>
      <c r="G2422" s="1103" t="str">
        <f>IF('statement of marks'!FK82="","",'statement of marks'!FK82)</f>
        <v/>
      </c>
      <c r="H2422" s="1103"/>
      <c r="I2422" s="1103"/>
      <c r="J2422" s="1103" t="str">
        <f>IF('statement of marks'!FM82="","",'statement of marks'!FM82)</f>
        <v/>
      </c>
      <c r="K2422" s="1103"/>
      <c r="L2422" s="1103"/>
      <c r="M2422" s="1103" t="str">
        <f>IF('statement of marks'!FL82="","",'statement of marks'!FL82)</f>
        <v/>
      </c>
      <c r="N2422" s="1103"/>
      <c r="O2422" s="1103"/>
      <c r="P2422" s="1103" t="str">
        <f>IF('statement of marks'!FN82="","",'statement of marks'!FN82)</f>
        <v/>
      </c>
      <c r="Q2422" s="1103"/>
      <c r="R2422" s="1103"/>
      <c r="S2422" s="611"/>
      <c r="T2422" s="613" t="str">
        <f>IF('statement of marks'!FO82="","",'statement of marks'!FO82)</f>
        <v/>
      </c>
      <c r="U2422" s="613" t="str">
        <f>IF('statement of marks'!FP82="","",'statement of marks'!FP82)</f>
        <v/>
      </c>
      <c r="V2422" s="614" t="str">
        <f>IF('statement of marks'!FQ82="","",'statement of marks'!FQ82)</f>
        <v/>
      </c>
    </row>
    <row r="2423" spans="1:22" ht="16" customHeight="1">
      <c r="A2423" s="598"/>
      <c r="B2423" s="1104" t="s">
        <v>273</v>
      </c>
      <c r="C2423" s="1105"/>
      <c r="D2423" s="1213" t="str">
        <f>details!$DZ$3</f>
        <v>vxLr rd</v>
      </c>
      <c r="E2423" s="1213"/>
      <c r="F2423" s="1213"/>
      <c r="G2423" s="1213" t="str">
        <f>details!$ED$3</f>
        <v>vDVwcj rd</v>
      </c>
      <c r="H2423" s="1213"/>
      <c r="I2423" s="1213"/>
      <c r="J2423" s="1213" t="str">
        <f>details!$EL$3</f>
        <v>Qjojh rd</v>
      </c>
      <c r="K2423" s="1213"/>
      <c r="L2423" s="1213"/>
      <c r="M2423" s="1213" t="str">
        <f>details!$EH$3</f>
        <v>fnlEcj rd</v>
      </c>
      <c r="N2423" s="1213"/>
      <c r="O2423" s="1213"/>
      <c r="P2423" s="1213" t="str">
        <f>details!$EP$3</f>
        <v>loZ ;ksx</v>
      </c>
      <c r="Q2423" s="1213"/>
      <c r="R2423" s="1213"/>
      <c r="S2423" s="1106" t="s">
        <v>475</v>
      </c>
      <c r="T2423" s="1107"/>
      <c r="U2423" s="1107"/>
      <c r="V2423" s="1180"/>
    </row>
    <row r="2424" spans="1:22" ht="16" customHeight="1">
      <c r="A2424" s="598"/>
      <c r="B2424" s="1100" t="s">
        <v>99</v>
      </c>
      <c r="C2424" s="1101"/>
      <c r="D2424" s="1102" t="str">
        <f>IF(details!EA82="","",details!EA82)</f>
        <v/>
      </c>
      <c r="E2424" s="1102"/>
      <c r="F2424" s="1102"/>
      <c r="G2424" s="1102" t="str">
        <f>IF(details!EE82="","",details!EE82)</f>
        <v/>
      </c>
      <c r="H2424" s="1102"/>
      <c r="I2424" s="1102"/>
      <c r="J2424" s="1102" t="str">
        <f>IF(details!EM82="","",details!EM82)</f>
        <v/>
      </c>
      <c r="K2424" s="1102"/>
      <c r="L2424" s="1102"/>
      <c r="M2424" s="1102" t="str">
        <f>IF(details!EI82="","",details!EI82)</f>
        <v/>
      </c>
      <c r="N2424" s="1102"/>
      <c r="O2424" s="1102"/>
      <c r="P2424" s="1102" t="str">
        <f>IF(details!EQ82="","",details!EQ82)</f>
        <v/>
      </c>
      <c r="Q2424" s="1102"/>
      <c r="R2424" s="1102"/>
      <c r="S2424" s="1181">
        <f>'statement of marks'!$HG$108</f>
        <v>42460</v>
      </c>
      <c r="T2424" s="1182"/>
      <c r="U2424" s="1182"/>
      <c r="V2424" s="1183"/>
    </row>
    <row r="2425" spans="1:22" ht="16" customHeight="1">
      <c r="A2425" s="598"/>
      <c r="B2425" s="1094" t="s">
        <v>15</v>
      </c>
      <c r="C2425" s="1095"/>
      <c r="D2425" s="1096" t="str">
        <f>IF(details!DZ82="","",details!DZ82)</f>
        <v/>
      </c>
      <c r="E2425" s="1096"/>
      <c r="F2425" s="1096"/>
      <c r="G2425" s="1096" t="str">
        <f>IF(details!ED82="","",details!ED82)</f>
        <v/>
      </c>
      <c r="H2425" s="1096"/>
      <c r="I2425" s="1096"/>
      <c r="J2425" s="1096" t="str">
        <f>IF(details!EL82="","",details!EL82)</f>
        <v/>
      </c>
      <c r="K2425" s="1096"/>
      <c r="L2425" s="1096"/>
      <c r="M2425" s="1096" t="str">
        <f>IF(details!EH82="","",details!EH82)</f>
        <v/>
      </c>
      <c r="N2425" s="1096"/>
      <c r="O2425" s="1096"/>
      <c r="P2425" s="1096" t="str">
        <f>IF(details!EP82="","",details!EP82)</f>
        <v/>
      </c>
      <c r="Q2425" s="1096"/>
      <c r="R2425" s="1096"/>
      <c r="S2425" s="1184"/>
      <c r="T2425" s="1185"/>
      <c r="U2425" s="1185"/>
      <c r="V2425" s="1186"/>
    </row>
    <row r="2426" spans="1:22" ht="16" customHeight="1">
      <c r="A2426" s="1206"/>
      <c r="B2426" s="1207" t="s">
        <v>473</v>
      </c>
      <c r="C2426" s="1208"/>
      <c r="D2426" s="1209" t="s">
        <v>3</v>
      </c>
      <c r="E2426" s="1209"/>
      <c r="F2426" s="1209"/>
      <c r="G2426" s="1209" t="s">
        <v>389</v>
      </c>
      <c r="H2426" s="1209"/>
      <c r="I2426" s="1209"/>
      <c r="J2426" s="1209" t="s">
        <v>5</v>
      </c>
      <c r="K2426" s="1209"/>
      <c r="L2426" s="1209"/>
      <c r="M2426" s="1209" t="s">
        <v>465</v>
      </c>
      <c r="N2426" s="1209"/>
      <c r="O2426" s="1209"/>
      <c r="P2426" s="1210" t="s">
        <v>306</v>
      </c>
      <c r="Q2426" s="1210"/>
      <c r="R2426" s="1210"/>
      <c r="S2426" s="1209" t="s">
        <v>473</v>
      </c>
      <c r="T2426" s="1209"/>
      <c r="U2426" s="1209"/>
      <c r="V2426" s="1211"/>
    </row>
    <row r="2427" spans="1:22" ht="16" customHeight="1">
      <c r="A2427" s="1206"/>
      <c r="B2427" s="1207"/>
      <c r="C2427" s="1208"/>
      <c r="D2427" s="1212" t="str">
        <f>'statement of marks'!HE82</f>
        <v/>
      </c>
      <c r="E2427" s="1212"/>
      <c r="F2427" s="1212"/>
      <c r="G2427" s="1212" t="str">
        <f>'statement of marks'!HF82</f>
        <v/>
      </c>
      <c r="H2427" s="1212"/>
      <c r="I2427" s="1212"/>
      <c r="J2427" s="1212" t="str">
        <f>'statement of marks'!HG82</f>
        <v/>
      </c>
      <c r="K2427" s="1212"/>
      <c r="L2427" s="1212"/>
      <c r="M2427" s="1212" t="str">
        <f>'statement of marks'!HJ82</f>
        <v/>
      </c>
      <c r="N2427" s="1212"/>
      <c r="O2427" s="1212"/>
      <c r="P2427" s="1212" t="str">
        <f>'statement of marks'!HI82</f>
        <v/>
      </c>
      <c r="Q2427" s="1212"/>
      <c r="R2427" s="1212"/>
      <c r="S2427" s="1209" t="str">
        <f>'statement of marks'!HD82</f>
        <v/>
      </c>
      <c r="T2427" s="1209"/>
      <c r="U2427" s="1209"/>
      <c r="V2427" s="1211"/>
    </row>
    <row r="2428" spans="1:22" ht="16" customHeight="1">
      <c r="A2428" s="598"/>
      <c r="B2428" s="1089" t="s">
        <v>100</v>
      </c>
      <c r="C2428" s="1090"/>
      <c r="D2428" s="1081"/>
      <c r="E2428" s="1081"/>
      <c r="F2428" s="1081"/>
      <c r="G2428" s="1081"/>
      <c r="H2428" s="1081"/>
      <c r="I2428" s="1081"/>
      <c r="J2428" s="1081"/>
      <c r="K2428" s="1081"/>
      <c r="L2428" s="1081"/>
      <c r="M2428" s="1081"/>
      <c r="N2428" s="1081"/>
      <c r="O2428" s="1081"/>
      <c r="P2428" s="1081"/>
      <c r="Q2428" s="1081"/>
      <c r="R2428" s="1081"/>
      <c r="S2428" s="1081"/>
      <c r="T2428" s="1081"/>
      <c r="U2428" s="1081"/>
      <c r="V2428" s="1205"/>
    </row>
    <row r="2429" spans="1:22" ht="16" customHeight="1">
      <c r="A2429" s="598"/>
      <c r="B2429" s="1087" t="s">
        <v>80</v>
      </c>
      <c r="C2429" s="1088"/>
      <c r="D2429" s="1081"/>
      <c r="E2429" s="1081"/>
      <c r="F2429" s="1081"/>
      <c r="G2429" s="1081"/>
      <c r="H2429" s="1081"/>
      <c r="I2429" s="1081"/>
      <c r="J2429" s="1081"/>
      <c r="K2429" s="1081"/>
      <c r="L2429" s="1081"/>
      <c r="M2429" s="1081"/>
      <c r="N2429" s="1081"/>
      <c r="O2429" s="1081"/>
      <c r="P2429" s="1081"/>
      <c r="Q2429" s="1081"/>
      <c r="R2429" s="1081"/>
      <c r="S2429" s="1081"/>
      <c r="T2429" s="1081"/>
      <c r="U2429" s="1081"/>
      <c r="V2429" s="1205"/>
    </row>
    <row r="2430" spans="1:22" ht="16" customHeight="1">
      <c r="A2430" s="598"/>
      <c r="B2430" s="1089" t="s">
        <v>466</v>
      </c>
      <c r="C2430" s="1090"/>
      <c r="D2430" s="1081"/>
      <c r="E2430" s="1081"/>
      <c r="F2430" s="1081"/>
      <c r="G2430" s="1081"/>
      <c r="H2430" s="1081"/>
      <c r="I2430" s="1081"/>
      <c r="J2430" s="1081"/>
      <c r="K2430" s="1081"/>
      <c r="L2430" s="1081"/>
      <c r="M2430" s="1081"/>
      <c r="N2430" s="1081"/>
      <c r="O2430" s="1081"/>
      <c r="P2430" s="1081" t="s">
        <v>466</v>
      </c>
      <c r="Q2430" s="1081"/>
      <c r="R2430" s="1081"/>
      <c r="S2430" s="1081"/>
      <c r="T2430" s="1081"/>
      <c r="U2430" s="1081"/>
      <c r="V2430" s="1205"/>
    </row>
    <row r="2431" spans="1:22" ht="16" customHeight="1">
      <c r="A2431" s="598"/>
      <c r="B2431" s="1085" t="s">
        <v>101</v>
      </c>
      <c r="C2431" s="1086"/>
      <c r="D2431" s="1081"/>
      <c r="E2431" s="1081"/>
      <c r="F2431" s="1081"/>
      <c r="G2431" s="1081"/>
      <c r="H2431" s="1081"/>
      <c r="I2431" s="1081"/>
      <c r="J2431" s="1081"/>
      <c r="K2431" s="1081"/>
      <c r="L2431" s="1081"/>
      <c r="M2431" s="1081"/>
      <c r="N2431" s="1081"/>
      <c r="O2431" s="1081"/>
      <c r="P2431" s="1081"/>
      <c r="Q2431" s="1081"/>
      <c r="R2431" s="1081"/>
      <c r="S2431" s="1198" t="s">
        <v>101</v>
      </c>
      <c r="T2431" s="1198"/>
      <c r="U2431" s="1198"/>
      <c r="V2431" s="1199"/>
    </row>
    <row r="2432" spans="1:22" ht="16" customHeight="1" thickBot="1">
      <c r="A2432" s="600"/>
      <c r="B2432" s="1200" t="s">
        <v>102</v>
      </c>
      <c r="C2432" s="1201"/>
      <c r="D2432" s="1202"/>
      <c r="E2432" s="1202"/>
      <c r="F2432" s="1202"/>
      <c r="G2432" s="1202"/>
      <c r="H2432" s="1202"/>
      <c r="I2432" s="1202"/>
      <c r="J2432" s="1202"/>
      <c r="K2432" s="1202"/>
      <c r="L2432" s="1202"/>
      <c r="M2432" s="1202"/>
      <c r="N2432" s="1202"/>
      <c r="O2432" s="1202"/>
      <c r="P2432" s="1202"/>
      <c r="Q2432" s="1202"/>
      <c r="R2432" s="1202"/>
      <c r="S2432" s="1203" t="s">
        <v>163</v>
      </c>
      <c r="T2432" s="1203"/>
      <c r="U2432" s="1203"/>
      <c r="V2432" s="1204"/>
    </row>
    <row r="2433" spans="1:22" ht="16" customHeight="1">
      <c r="A2433" s="597"/>
      <c r="B2433" s="1216" t="s">
        <v>47</v>
      </c>
      <c r="C2433" s="1217"/>
      <c r="D2433" s="1217"/>
      <c r="E2433" s="1217"/>
      <c r="F2433" s="1217"/>
      <c r="G2433" s="1217"/>
      <c r="H2433" s="1217"/>
      <c r="I2433" s="1217"/>
      <c r="J2433" s="1217"/>
      <c r="K2433" s="1217"/>
      <c r="L2433" s="1217"/>
      <c r="M2433" s="1217"/>
      <c r="N2433" s="1217"/>
      <c r="O2433" s="1217"/>
      <c r="P2433" s="1217"/>
      <c r="Q2433" s="1217"/>
      <c r="R2433" s="1217"/>
      <c r="S2433" s="1217"/>
      <c r="T2433" s="1217"/>
      <c r="U2433" s="1217"/>
      <c r="V2433" s="1218"/>
    </row>
    <row r="2434" spans="1:22" ht="16" customHeight="1">
      <c r="A2434" s="598"/>
      <c r="B2434" s="1219" t="str">
        <f>'statement of marks'!$A$1</f>
        <v>jk- ck- ek/;fed fo|ky; uohu] fuEckgsM+k</v>
      </c>
      <c r="C2434" s="1220"/>
      <c r="D2434" s="1220"/>
      <c r="E2434" s="1220"/>
      <c r="F2434" s="1220"/>
      <c r="G2434" s="1220"/>
      <c r="H2434" s="1220"/>
      <c r="I2434" s="1220"/>
      <c r="J2434" s="1220"/>
      <c r="K2434" s="1220"/>
      <c r="L2434" s="1220"/>
      <c r="M2434" s="1220"/>
      <c r="N2434" s="1220"/>
      <c r="O2434" s="1220"/>
      <c r="P2434" s="1220"/>
      <c r="Q2434" s="1220"/>
      <c r="R2434" s="1220"/>
      <c r="S2434" s="1220"/>
      <c r="T2434" s="1220"/>
      <c r="U2434" s="1220"/>
      <c r="V2434" s="1221"/>
    </row>
    <row r="2435" spans="1:22" ht="16" customHeight="1">
      <c r="A2435" s="598"/>
      <c r="B2435" s="1114" t="s">
        <v>467</v>
      </c>
      <c r="C2435" s="1115"/>
      <c r="D2435" s="1119" t="str">
        <f>'statement of marks'!$H$3</f>
        <v>2015-16</v>
      </c>
      <c r="E2435" s="1119"/>
      <c r="F2435" s="1119"/>
      <c r="G2435" s="1119"/>
      <c r="H2435" s="1119"/>
      <c r="I2435" s="1119"/>
      <c r="J2435" s="1119"/>
      <c r="K2435" s="1119"/>
      <c r="L2435" s="1119"/>
      <c r="M2435" s="1119"/>
      <c r="N2435" s="1119"/>
      <c r="O2435" s="1119"/>
      <c r="P2435" s="1119"/>
      <c r="Q2435" s="1119"/>
      <c r="R2435" s="1119"/>
      <c r="S2435" s="1119"/>
      <c r="T2435" s="1119"/>
      <c r="U2435" s="1119"/>
      <c r="V2435" s="1196"/>
    </row>
    <row r="2436" spans="1:22" ht="16" customHeight="1">
      <c r="A2436" s="598"/>
      <c r="B2436" s="1114" t="s">
        <v>218</v>
      </c>
      <c r="C2436" s="1115"/>
      <c r="D2436" s="1115" t="str">
        <f>IF('statement of marks'!J83="","",'statement of marks'!J83)</f>
        <v/>
      </c>
      <c r="E2436" s="1115"/>
      <c r="F2436" s="1115"/>
      <c r="G2436" s="1115"/>
      <c r="H2436" s="1115"/>
      <c r="I2436" s="1115"/>
      <c r="J2436" s="1115"/>
      <c r="K2436" s="1115"/>
      <c r="L2436" s="1115"/>
      <c r="M2436" s="1115"/>
      <c r="N2436" s="1115"/>
      <c r="O2436" s="1115"/>
      <c r="P2436" s="1115"/>
      <c r="Q2436" s="1115"/>
      <c r="R2436" s="1115"/>
      <c r="S2436" s="1115"/>
      <c r="T2436" s="1115"/>
      <c r="U2436" s="1115"/>
      <c r="V2436" s="1197"/>
    </row>
    <row r="2437" spans="1:22" ht="16" customHeight="1">
      <c r="A2437" s="598"/>
      <c r="B2437" s="1114" t="s">
        <v>219</v>
      </c>
      <c r="C2437" s="1115"/>
      <c r="D2437" s="1115" t="str">
        <f>IF('statement of marks'!K83="","",'statement of marks'!K83)</f>
        <v/>
      </c>
      <c r="E2437" s="1115"/>
      <c r="F2437" s="1115"/>
      <c r="G2437" s="1115"/>
      <c r="H2437" s="1115"/>
      <c r="I2437" s="1115"/>
      <c r="J2437" s="1115"/>
      <c r="K2437" s="1115"/>
      <c r="L2437" s="1115"/>
      <c r="M2437" s="1115"/>
      <c r="N2437" s="1115"/>
      <c r="O2437" s="1115"/>
      <c r="P2437" s="1115"/>
      <c r="Q2437" s="1115"/>
      <c r="R2437" s="1115"/>
      <c r="S2437" s="1115"/>
      <c r="T2437" s="1115"/>
      <c r="U2437" s="1115"/>
      <c r="V2437" s="1197"/>
    </row>
    <row r="2438" spans="1:22" ht="16" customHeight="1">
      <c r="A2438" s="598"/>
      <c r="B2438" s="1114" t="s">
        <v>220</v>
      </c>
      <c r="C2438" s="1115"/>
      <c r="D2438" s="1115" t="str">
        <f>IF('statement of marks'!L83="","",'statement of marks'!L83)</f>
        <v/>
      </c>
      <c r="E2438" s="1115"/>
      <c r="F2438" s="1115"/>
      <c r="G2438" s="1115"/>
      <c r="H2438" s="1115"/>
      <c r="I2438" s="1115"/>
      <c r="J2438" s="1115"/>
      <c r="K2438" s="1115"/>
      <c r="L2438" s="1115"/>
      <c r="M2438" s="1115"/>
      <c r="N2438" s="1115"/>
      <c r="O2438" s="1115"/>
      <c r="P2438" s="1115"/>
      <c r="Q2438" s="1115"/>
      <c r="R2438" s="1115"/>
      <c r="S2438" s="1115"/>
      <c r="T2438" s="1115"/>
      <c r="U2438" s="1115"/>
      <c r="V2438" s="1197"/>
    </row>
    <row r="2439" spans="1:22" ht="16" customHeight="1">
      <c r="A2439" s="598"/>
      <c r="B2439" s="1114" t="s">
        <v>221</v>
      </c>
      <c r="C2439" s="1115"/>
      <c r="D2439" s="1119" t="str">
        <f>'statement of marks'!$G$3</f>
        <v>6 A</v>
      </c>
      <c r="E2439" s="1119"/>
      <c r="F2439" s="1119"/>
      <c r="G2439" s="1115" t="s">
        <v>9</v>
      </c>
      <c r="H2439" s="1115"/>
      <c r="I2439" s="1115"/>
      <c r="J2439" s="1119" t="str">
        <f>IF('statement of marks'!D83="","",'statement of marks'!D83)</f>
        <v/>
      </c>
      <c r="K2439" s="1119"/>
      <c r="L2439" s="1119"/>
      <c r="M2439" s="1115" t="s">
        <v>222</v>
      </c>
      <c r="N2439" s="1115"/>
      <c r="O2439" s="1115"/>
      <c r="P2439" s="1119" t="str">
        <f>IF('statement of marks'!F83="","",'statement of marks'!F83)</f>
        <v/>
      </c>
      <c r="Q2439" s="1119"/>
      <c r="R2439" s="1119"/>
      <c r="S2439" s="1214" t="str">
        <f>IF('statement of marks'!$J$3="","",'statement of marks'!$J$3)</f>
        <v xml:space="preserve">fo|ky; dk Mk;l dksM+ </v>
      </c>
      <c r="T2439" s="1214"/>
      <c r="U2439" s="1214"/>
      <c r="V2439" s="1215"/>
    </row>
    <row r="2440" spans="1:22" ht="16" customHeight="1">
      <c r="A2440" s="598"/>
      <c r="B2440" s="601" t="s">
        <v>0</v>
      </c>
      <c r="C2440" s="602"/>
      <c r="D2440" s="1121" t="str">
        <f>IF('statement of marks'!H83="","",'statement of marks'!H83)</f>
        <v/>
      </c>
      <c r="E2440" s="1121"/>
      <c r="F2440" s="1121"/>
      <c r="G2440" s="1115" t="str">
        <f>IF('statement of marks'!I83="","",'statement of marks'!I83)</f>
        <v/>
      </c>
      <c r="H2440" s="1115"/>
      <c r="I2440" s="1115"/>
      <c r="J2440" s="1115"/>
      <c r="K2440" s="1115"/>
      <c r="L2440" s="1115"/>
      <c r="M2440" s="1115"/>
      <c r="N2440" s="1115"/>
      <c r="O2440" s="1115"/>
      <c r="P2440" s="1115"/>
      <c r="Q2440" s="1115"/>
      <c r="R2440" s="1115"/>
      <c r="S2440" s="1190" t="str">
        <f>IF('statement of marks'!$K$3="","",'statement of marks'!$K$3)</f>
        <v xml:space="preserve">08291009401   </v>
      </c>
      <c r="T2440" s="1190"/>
      <c r="U2440" s="1190"/>
      <c r="V2440" s="1191"/>
    </row>
    <row r="2441" spans="1:22" ht="16" customHeight="1">
      <c r="A2441" s="598"/>
      <c r="B2441" s="561" t="s">
        <v>28</v>
      </c>
      <c r="C2441" s="603" t="s">
        <v>97</v>
      </c>
      <c r="D2441" s="1081" t="s">
        <v>1</v>
      </c>
      <c r="E2441" s="1081"/>
      <c r="F2441" s="1081"/>
      <c r="G2441" s="1081" t="s">
        <v>21</v>
      </c>
      <c r="H2441" s="1081"/>
      <c r="I2441" s="1081"/>
      <c r="J2441" s="1081" t="s">
        <v>68</v>
      </c>
      <c r="K2441" s="1081"/>
      <c r="L2441" s="1081"/>
      <c r="M2441" s="1081" t="s">
        <v>98</v>
      </c>
      <c r="N2441" s="1081"/>
      <c r="O2441" s="1081"/>
      <c r="P2441" s="1192" t="s">
        <v>278</v>
      </c>
      <c r="Q2441" s="1193" t="s">
        <v>459</v>
      </c>
      <c r="R2441" s="1193"/>
      <c r="S2441" s="1193"/>
      <c r="T2441" s="1194" t="s">
        <v>458</v>
      </c>
      <c r="U2441" s="1194"/>
      <c r="V2441" s="1195"/>
    </row>
    <row r="2442" spans="1:22" ht="16" customHeight="1">
      <c r="A2442" s="598"/>
      <c r="B2442" s="561"/>
      <c r="C2442" s="603"/>
      <c r="D2442" s="596" t="s">
        <v>468</v>
      </c>
      <c r="E2442" s="596" t="s">
        <v>469</v>
      </c>
      <c r="F2442" s="604" t="s">
        <v>2</v>
      </c>
      <c r="G2442" s="596" t="s">
        <v>468</v>
      </c>
      <c r="H2442" s="596" t="s">
        <v>469</v>
      </c>
      <c r="I2442" s="604" t="s">
        <v>2</v>
      </c>
      <c r="J2442" s="596" t="s">
        <v>468</v>
      </c>
      <c r="K2442" s="596" t="s">
        <v>469</v>
      </c>
      <c r="L2442" s="604" t="s">
        <v>2</v>
      </c>
      <c r="M2442" s="596" t="s">
        <v>468</v>
      </c>
      <c r="N2442" s="596" t="s">
        <v>469</v>
      </c>
      <c r="O2442" s="604" t="s">
        <v>2</v>
      </c>
      <c r="P2442" s="1192"/>
      <c r="Q2442" s="596" t="s">
        <v>468</v>
      </c>
      <c r="R2442" s="596" t="s">
        <v>469</v>
      </c>
      <c r="S2442" s="608" t="s">
        <v>2</v>
      </c>
      <c r="T2442" s="618" t="s">
        <v>304</v>
      </c>
      <c r="U2442" s="619" t="s">
        <v>5</v>
      </c>
      <c r="V2442" s="620" t="s">
        <v>464</v>
      </c>
    </row>
    <row r="2443" spans="1:22" ht="16" customHeight="1">
      <c r="A2443" s="599"/>
      <c r="B2443" s="1178" t="s">
        <v>3</v>
      </c>
      <c r="C2443" s="1179"/>
      <c r="D2443" s="579">
        <f>IF('statement of marks'!M$6="","",'statement of marks'!M$6)</f>
        <v>5</v>
      </c>
      <c r="E2443" s="579">
        <f>IF('statement of marks'!N$6="","",'statement of marks'!N$6)</f>
        <v>5</v>
      </c>
      <c r="F2443" s="605">
        <f>IF('statement of marks'!O$6="","",'statement of marks'!O$6)</f>
        <v>10</v>
      </c>
      <c r="G2443" s="579">
        <f>IF('statement of marks'!P$6="","",'statement of marks'!P$6)</f>
        <v>5</v>
      </c>
      <c r="H2443" s="579">
        <f>IF('statement of marks'!Q$6="","",'statement of marks'!Q$6)</f>
        <v>5</v>
      </c>
      <c r="I2443" s="605">
        <f>IF('statement of marks'!R$6="","",'statement of marks'!R$6)</f>
        <v>10</v>
      </c>
      <c r="J2443" s="579">
        <f>IF('statement of marks'!S$6="","",'statement of marks'!S$6)</f>
        <v>5</v>
      </c>
      <c r="K2443" s="579">
        <f>IF('statement of marks'!T$6="","",'statement of marks'!T$6)</f>
        <v>5</v>
      </c>
      <c r="L2443" s="605">
        <f>IF('statement of marks'!U$6="","",'statement of marks'!U$6)</f>
        <v>10</v>
      </c>
      <c r="M2443" s="579">
        <f>IF('statement of marks'!W$6="","",'statement of marks'!W$6)</f>
        <v>50</v>
      </c>
      <c r="N2443" s="579">
        <f>IF('statement of marks'!X$6="","",'statement of marks'!X$6)</f>
        <v>20</v>
      </c>
      <c r="O2443" s="605">
        <f>IF('statement of marks'!Y$6="","",'statement of marks'!Y$6)</f>
        <v>70</v>
      </c>
      <c r="P2443" s="580">
        <f>IF('statement of marks'!Z$6="","",'statement of marks'!Z$6)</f>
        <v>100</v>
      </c>
      <c r="Q2443" s="579">
        <f>IF('statement of marks'!AA$6="","",'statement of marks'!AA$6)</f>
        <v>70</v>
      </c>
      <c r="R2443" s="579">
        <f>IF('statement of marks'!AB$6="","",'statement of marks'!AB$6)</f>
        <v>30</v>
      </c>
      <c r="S2443" s="605">
        <f>IF('statement of marks'!AC$6="","",'statement of marks'!AC$6)</f>
        <v>100</v>
      </c>
      <c r="T2443" s="615">
        <f>IF('statement of marks'!AD$6="","",'statement of marks'!AD$6)</f>
        <v>200</v>
      </c>
      <c r="U2443" s="615" t="str">
        <f>IF('statement of marks'!AE$6="","",'statement of marks'!AE$6)</f>
        <v/>
      </c>
      <c r="V2443" s="621" t="str">
        <f>IF('statement of marks'!AF$6="","",'statement of marks'!AF$6)</f>
        <v/>
      </c>
    </row>
    <row r="2444" spans="1:22" ht="16" customHeight="1">
      <c r="A2444" s="598"/>
      <c r="B2444" s="1114" t="str">
        <f>IF('statement of marks'!$M$3="","",'statement of marks'!$M$3)</f>
        <v>fgUnh</v>
      </c>
      <c r="C2444" s="1115"/>
      <c r="D2444" s="275" t="str">
        <f>IF('statement of marks'!M83="","",'statement of marks'!M83)</f>
        <v/>
      </c>
      <c r="E2444" s="275" t="str">
        <f>IF('statement of marks'!N83="","",'statement of marks'!N83)</f>
        <v/>
      </c>
      <c r="F2444" s="606" t="str">
        <f>IF('statement of marks'!O83="","",'statement of marks'!O83)</f>
        <v/>
      </c>
      <c r="G2444" s="275" t="str">
        <f>IF('statement of marks'!P83="","",'statement of marks'!P83)</f>
        <v/>
      </c>
      <c r="H2444" s="275" t="str">
        <f>IF('statement of marks'!Q83="","",'statement of marks'!Q83)</f>
        <v/>
      </c>
      <c r="I2444" s="606" t="str">
        <f>IF('statement of marks'!R83="","",'statement of marks'!R83)</f>
        <v/>
      </c>
      <c r="J2444" s="275" t="str">
        <f>IF('statement of marks'!S83="","",'statement of marks'!S83)</f>
        <v/>
      </c>
      <c r="K2444" s="275" t="str">
        <f>IF('statement of marks'!T83="","",'statement of marks'!T83)</f>
        <v/>
      </c>
      <c r="L2444" s="606" t="str">
        <f>IF('statement of marks'!U83="","",'statement of marks'!U83)</f>
        <v/>
      </c>
      <c r="M2444" s="275" t="str">
        <f>IF('statement of marks'!W83="","",'statement of marks'!W83)</f>
        <v/>
      </c>
      <c r="N2444" s="275" t="str">
        <f>IF('statement of marks'!X83="","",'statement of marks'!X83)</f>
        <v/>
      </c>
      <c r="O2444" s="606" t="str">
        <f>IF('statement of marks'!Y83="","",'statement of marks'!Y83)</f>
        <v/>
      </c>
      <c r="P2444" s="277" t="str">
        <f>IF('statement of marks'!Z83="","",'statement of marks'!Z83)</f>
        <v/>
      </c>
      <c r="Q2444" s="275" t="str">
        <f>IF('statement of marks'!AA83="","",'statement of marks'!AA83)</f>
        <v/>
      </c>
      <c r="R2444" s="275" t="str">
        <f>IF('statement of marks'!AB83="","",'statement of marks'!AB83)</f>
        <v/>
      </c>
      <c r="S2444" s="606" t="str">
        <f>IF('statement of marks'!AC83="","",'statement of marks'!AC83)</f>
        <v/>
      </c>
      <c r="T2444" s="578" t="str">
        <f>IF('statement of marks'!AD83="","",'statement of marks'!AD83)</f>
        <v/>
      </c>
      <c r="U2444" s="578" t="str">
        <f>IF('statement of marks'!AE83="","",'statement of marks'!AE83)</f>
        <v/>
      </c>
      <c r="V2444" s="612" t="str">
        <f>IF('statement of marks'!AF83="","",'statement of marks'!AF83)</f>
        <v/>
      </c>
    </row>
    <row r="2445" spans="1:22" ht="16" customHeight="1">
      <c r="A2445" s="598"/>
      <c r="B2445" s="1114" t="str">
        <f>IF('statement of marks'!$AI$3="","",'statement of marks'!$AI$3)</f>
        <v>vaxszth</v>
      </c>
      <c r="C2445" s="1115"/>
      <c r="D2445" s="275" t="str">
        <f>IF('statement of marks'!AI83="","",'statement of marks'!AI83)</f>
        <v/>
      </c>
      <c r="E2445" s="275" t="str">
        <f>IF('statement of marks'!AJ83="","",'statement of marks'!AJ83)</f>
        <v/>
      </c>
      <c r="F2445" s="606" t="str">
        <f>IF('statement of marks'!AK83="","",'statement of marks'!AK83)</f>
        <v/>
      </c>
      <c r="G2445" s="275" t="str">
        <f>IF('statement of marks'!AL83="","",'statement of marks'!AL83)</f>
        <v/>
      </c>
      <c r="H2445" s="275" t="str">
        <f>IF('statement of marks'!AM83="","",'statement of marks'!AM83)</f>
        <v/>
      </c>
      <c r="I2445" s="606" t="str">
        <f>IF('statement of marks'!AN83="","",'statement of marks'!AN83)</f>
        <v/>
      </c>
      <c r="J2445" s="275" t="str">
        <f>IF('statement of marks'!AO83="","",'statement of marks'!AO83)</f>
        <v/>
      </c>
      <c r="K2445" s="275" t="str">
        <f>IF('statement of marks'!AP83="","",'statement of marks'!AP83)</f>
        <v/>
      </c>
      <c r="L2445" s="606" t="str">
        <f>IF('statement of marks'!AQ83="","",'statement of marks'!AQ83)</f>
        <v/>
      </c>
      <c r="M2445" s="275" t="str">
        <f>IF('statement of marks'!AS83="","",'statement of marks'!AS83)</f>
        <v/>
      </c>
      <c r="N2445" s="275" t="str">
        <f>IF('statement of marks'!AT83="","",'statement of marks'!AT83)</f>
        <v/>
      </c>
      <c r="O2445" s="606" t="str">
        <f>IF('statement of marks'!AU83="","",'statement of marks'!AU83)</f>
        <v/>
      </c>
      <c r="P2445" s="277" t="str">
        <f>IF('statement of marks'!AV83="","",'statement of marks'!AV83)</f>
        <v/>
      </c>
      <c r="Q2445" s="275" t="str">
        <f>IF('statement of marks'!AW83="","",'statement of marks'!AW83)</f>
        <v/>
      </c>
      <c r="R2445" s="275" t="str">
        <f>IF('statement of marks'!AX83="","",'statement of marks'!AX83)</f>
        <v/>
      </c>
      <c r="S2445" s="606" t="str">
        <f>IF('statement of marks'!AY83="","",'statement of marks'!AY83)</f>
        <v/>
      </c>
      <c r="T2445" s="578" t="str">
        <f>IF('statement of marks'!AZ83="","",'statement of marks'!AZ83)</f>
        <v/>
      </c>
      <c r="U2445" s="578" t="str">
        <f>IF('statement of marks'!BA83="","",'statement of marks'!BA83)</f>
        <v/>
      </c>
      <c r="V2445" s="612" t="str">
        <f>IF('statement of marks'!BB83="","",'statement of marks'!BB83)</f>
        <v/>
      </c>
    </row>
    <row r="2446" spans="1:22" ht="16" customHeight="1">
      <c r="A2446" s="598"/>
      <c r="B2446" s="1114" t="str">
        <f>IF('statement of marks'!BE83="s","laLd`r",IF('statement of marks'!BE83="u","mnwZ",IF('statement of marks'!BE83="g","xqtjkrh",IF('statement of marks'!BE83="p","iatkch",IF('statement of marks'!BE83="sd","fla/kh","r`rh; Hkk""kk")))))</f>
        <v>r`rh; Hkk"kk</v>
      </c>
      <c r="C2446" s="1115"/>
      <c r="D2446" s="275" t="str">
        <f>IF('statement of marks'!BF83="","",'statement of marks'!BF83)</f>
        <v/>
      </c>
      <c r="E2446" s="275" t="str">
        <f>IF('statement of marks'!BG83="","",'statement of marks'!BG83)</f>
        <v/>
      </c>
      <c r="F2446" s="606" t="str">
        <f>IF('statement of marks'!BH83="","",'statement of marks'!BH83)</f>
        <v/>
      </c>
      <c r="G2446" s="275" t="str">
        <f>IF('statement of marks'!BI83="","",'statement of marks'!BI83)</f>
        <v/>
      </c>
      <c r="H2446" s="275" t="str">
        <f>IF('statement of marks'!BJ83="","",'statement of marks'!BJ83)</f>
        <v/>
      </c>
      <c r="I2446" s="606" t="str">
        <f>IF('statement of marks'!BK83="","",'statement of marks'!BK83)</f>
        <v/>
      </c>
      <c r="J2446" s="275" t="str">
        <f>IF('statement of marks'!BL83="","",'statement of marks'!BL83)</f>
        <v/>
      </c>
      <c r="K2446" s="275" t="str">
        <f>IF('statement of marks'!BM83="","",'statement of marks'!BM83)</f>
        <v/>
      </c>
      <c r="L2446" s="606" t="str">
        <f>IF('statement of marks'!BN83="","",'statement of marks'!BN83)</f>
        <v/>
      </c>
      <c r="M2446" s="275" t="str">
        <f>IF('statement of marks'!BP83="","",'statement of marks'!BP83)</f>
        <v/>
      </c>
      <c r="N2446" s="275" t="str">
        <f>IF('statement of marks'!BQ83="","",'statement of marks'!BQ83)</f>
        <v/>
      </c>
      <c r="O2446" s="606" t="str">
        <f>IF('statement of marks'!BR83="","",'statement of marks'!BR83)</f>
        <v/>
      </c>
      <c r="P2446" s="277" t="str">
        <f>IF('statement of marks'!BS83="","",'statement of marks'!BS83)</f>
        <v/>
      </c>
      <c r="Q2446" s="275" t="str">
        <f>IF('statement of marks'!BT83="","",'statement of marks'!BT83)</f>
        <v/>
      </c>
      <c r="R2446" s="275" t="str">
        <f>IF('statement of marks'!BU83="","",'statement of marks'!BU83)</f>
        <v/>
      </c>
      <c r="S2446" s="606" t="str">
        <f>IF('statement of marks'!BV83="","",'statement of marks'!BV83)</f>
        <v/>
      </c>
      <c r="T2446" s="578" t="str">
        <f>IF('statement of marks'!BW83="","",'statement of marks'!BW83)</f>
        <v/>
      </c>
      <c r="U2446" s="578" t="str">
        <f>IF('statement of marks'!BX83="","",'statement of marks'!BX83)</f>
        <v/>
      </c>
      <c r="V2446" s="612" t="str">
        <f>IF('statement of marks'!BY83="","",'statement of marks'!BY83)</f>
        <v/>
      </c>
    </row>
    <row r="2447" spans="1:22" ht="16" customHeight="1">
      <c r="A2447" s="598"/>
      <c r="B2447" s="1114" t="str">
        <f>IF('statement of marks'!$CB$3="","",'statement of marks'!$CB$3)</f>
        <v>xf.kr</v>
      </c>
      <c r="C2447" s="1115"/>
      <c r="D2447" s="275" t="str">
        <f>IF('statement of marks'!CB83="","",'statement of marks'!CB83)</f>
        <v/>
      </c>
      <c r="E2447" s="275" t="str">
        <f>IF('statement of marks'!CC83="","",'statement of marks'!CC83)</f>
        <v/>
      </c>
      <c r="F2447" s="606" t="str">
        <f>IF('statement of marks'!CD83="","",'statement of marks'!CD83)</f>
        <v/>
      </c>
      <c r="G2447" s="275" t="str">
        <f>IF('statement of marks'!CE83="","",'statement of marks'!CE83)</f>
        <v/>
      </c>
      <c r="H2447" s="275" t="str">
        <f>IF('statement of marks'!CF83="","",'statement of marks'!CF83)</f>
        <v/>
      </c>
      <c r="I2447" s="606" t="str">
        <f>IF('statement of marks'!CG83="","",'statement of marks'!CG83)</f>
        <v/>
      </c>
      <c r="J2447" s="275" t="str">
        <f>IF('statement of marks'!CH83="","",'statement of marks'!CH83)</f>
        <v/>
      </c>
      <c r="K2447" s="275" t="str">
        <f>IF('statement of marks'!CI83="","",'statement of marks'!CI83)</f>
        <v/>
      </c>
      <c r="L2447" s="606" t="str">
        <f>IF('statement of marks'!CJ83="","",'statement of marks'!CJ83)</f>
        <v/>
      </c>
      <c r="M2447" s="275" t="str">
        <f>IF('statement of marks'!CL83="","",'statement of marks'!CL83)</f>
        <v/>
      </c>
      <c r="N2447" s="275" t="str">
        <f>IF('statement of marks'!CM83="","",'statement of marks'!CM83)</f>
        <v/>
      </c>
      <c r="O2447" s="606" t="str">
        <f>IF('statement of marks'!CN83="","",'statement of marks'!CN83)</f>
        <v/>
      </c>
      <c r="P2447" s="277" t="str">
        <f>IF('statement of marks'!CO83="","",'statement of marks'!CO83)</f>
        <v/>
      </c>
      <c r="Q2447" s="275" t="str">
        <f>IF('statement of marks'!CP83="","",'statement of marks'!CP83)</f>
        <v/>
      </c>
      <c r="R2447" s="275" t="str">
        <f>IF('statement of marks'!CQ83="","",'statement of marks'!CQ83)</f>
        <v/>
      </c>
      <c r="S2447" s="606" t="str">
        <f>IF('statement of marks'!CR83="","",'statement of marks'!CR83)</f>
        <v/>
      </c>
      <c r="T2447" s="578" t="str">
        <f>IF('statement of marks'!CS83="","",'statement of marks'!CS83)</f>
        <v/>
      </c>
      <c r="U2447" s="578" t="str">
        <f>IF('statement of marks'!CT83="","",'statement of marks'!CT83)</f>
        <v/>
      </c>
      <c r="V2447" s="612" t="str">
        <f>IF('statement of marks'!CU83="","",'statement of marks'!CU83)</f>
        <v/>
      </c>
    </row>
    <row r="2448" spans="1:22" ht="16" customHeight="1">
      <c r="A2448" s="598"/>
      <c r="B2448" s="1114" t="str">
        <f>IF('statement of marks'!$CX$3="","",'statement of marks'!$CX$3)</f>
        <v>foKku</v>
      </c>
      <c r="C2448" s="1115"/>
      <c r="D2448" s="275" t="str">
        <f>IF('statement of marks'!CX83="","",'statement of marks'!CX83)</f>
        <v/>
      </c>
      <c r="E2448" s="275" t="str">
        <f>IF('statement of marks'!CY83="","",'statement of marks'!CY83)</f>
        <v/>
      </c>
      <c r="F2448" s="606" t="str">
        <f>IF('statement of marks'!CZ83="","",'statement of marks'!CZ83)</f>
        <v/>
      </c>
      <c r="G2448" s="275" t="str">
        <f>IF('statement of marks'!DA83="","",'statement of marks'!DA83)</f>
        <v/>
      </c>
      <c r="H2448" s="275" t="str">
        <f>IF('statement of marks'!DB83="","",'statement of marks'!DB83)</f>
        <v/>
      </c>
      <c r="I2448" s="606" t="str">
        <f>IF('statement of marks'!DC83="","",'statement of marks'!DC83)</f>
        <v/>
      </c>
      <c r="J2448" s="275" t="str">
        <f>IF('statement of marks'!DD83="","",'statement of marks'!DD83)</f>
        <v/>
      </c>
      <c r="K2448" s="275" t="str">
        <f>IF('statement of marks'!DE83="","",'statement of marks'!DE83)</f>
        <v/>
      </c>
      <c r="L2448" s="606" t="str">
        <f>IF('statement of marks'!DF83="","",'statement of marks'!DF83)</f>
        <v/>
      </c>
      <c r="M2448" s="275" t="str">
        <f>IF('statement of marks'!DH83="","",'statement of marks'!DH83)</f>
        <v/>
      </c>
      <c r="N2448" s="275" t="str">
        <f>IF('statement of marks'!DI83="","",'statement of marks'!DI83)</f>
        <v/>
      </c>
      <c r="O2448" s="606" t="str">
        <f>IF('statement of marks'!DJ83="","",'statement of marks'!DJ83)</f>
        <v/>
      </c>
      <c r="P2448" s="277" t="str">
        <f>IF('statement of marks'!DK83="","",'statement of marks'!DK83)</f>
        <v/>
      </c>
      <c r="Q2448" s="275" t="str">
        <f>IF('statement of marks'!DL83="","",'statement of marks'!DL83)</f>
        <v/>
      </c>
      <c r="R2448" s="275" t="str">
        <f>IF('statement of marks'!DM83="","",'statement of marks'!DM83)</f>
        <v/>
      </c>
      <c r="S2448" s="606" t="str">
        <f>IF('statement of marks'!DN83="","",'statement of marks'!DN83)</f>
        <v/>
      </c>
      <c r="T2448" s="578" t="str">
        <f>IF('statement of marks'!DO83="","",'statement of marks'!DO83)</f>
        <v/>
      </c>
      <c r="U2448" s="578" t="str">
        <f>IF('statement of marks'!DP83="","",'statement of marks'!DP83)</f>
        <v/>
      </c>
      <c r="V2448" s="612" t="str">
        <f>IF('statement of marks'!DQ83="","",'statement of marks'!DQ83)</f>
        <v/>
      </c>
    </row>
    <row r="2449" spans="1:22" ht="16" customHeight="1">
      <c r="A2449" s="598"/>
      <c r="B2449" s="1114" t="str">
        <f>IF('statement of marks'!$DT$3="","",'statement of marks'!$DT$3)</f>
        <v>lkekftd foKku</v>
      </c>
      <c r="C2449" s="1115"/>
      <c r="D2449" s="275" t="str">
        <f>IF('statement of marks'!DT83="","",'statement of marks'!DT83)</f>
        <v/>
      </c>
      <c r="E2449" s="275" t="str">
        <f>IF('statement of marks'!DU83="","",'statement of marks'!DU83)</f>
        <v/>
      </c>
      <c r="F2449" s="606" t="str">
        <f>IF('statement of marks'!DV83="","",'statement of marks'!DV83)</f>
        <v/>
      </c>
      <c r="G2449" s="275" t="str">
        <f>IF('statement of marks'!DW83="","",'statement of marks'!DW83)</f>
        <v/>
      </c>
      <c r="H2449" s="275" t="str">
        <f>IF('statement of marks'!DX83="","",'statement of marks'!DX83)</f>
        <v/>
      </c>
      <c r="I2449" s="606" t="str">
        <f>IF('statement of marks'!DY83="","",'statement of marks'!DY83)</f>
        <v/>
      </c>
      <c r="J2449" s="275" t="str">
        <f>IF('statement of marks'!DZ83="","",'statement of marks'!DZ83)</f>
        <v/>
      </c>
      <c r="K2449" s="275" t="str">
        <f>IF('statement of marks'!EA83="","",'statement of marks'!EA83)</f>
        <v/>
      </c>
      <c r="L2449" s="606" t="str">
        <f>IF('statement of marks'!EB83="","",'statement of marks'!EB83)</f>
        <v/>
      </c>
      <c r="M2449" s="275" t="str">
        <f>IF('statement of marks'!ED83="","",'statement of marks'!ED83)</f>
        <v/>
      </c>
      <c r="N2449" s="275" t="str">
        <f>IF('statement of marks'!EE83="","",'statement of marks'!EE83)</f>
        <v/>
      </c>
      <c r="O2449" s="606" t="str">
        <f>IF('statement of marks'!EF83="","",'statement of marks'!EF83)</f>
        <v/>
      </c>
      <c r="P2449" s="277" t="str">
        <f>IF('statement of marks'!EG83="","",'statement of marks'!EG83)</f>
        <v/>
      </c>
      <c r="Q2449" s="275" t="str">
        <f>IF('statement of marks'!EH83="","",'statement of marks'!EH83)</f>
        <v/>
      </c>
      <c r="R2449" s="275" t="str">
        <f>IF('statement of marks'!EI83="","",'statement of marks'!EI83)</f>
        <v/>
      </c>
      <c r="S2449" s="606" t="str">
        <f>IF('statement of marks'!EJ83="","",'statement of marks'!EJ83)</f>
        <v/>
      </c>
      <c r="T2449" s="578" t="str">
        <f>IF('statement of marks'!EK83="","",'statement of marks'!EK83)</f>
        <v/>
      </c>
      <c r="U2449" s="578" t="str">
        <f>IF('statement of marks'!EL83="","",'statement of marks'!EL83)</f>
        <v/>
      </c>
      <c r="V2449" s="612" t="str">
        <f>IF('statement of marks'!EM83="","",'statement of marks'!EM83)</f>
        <v/>
      </c>
    </row>
    <row r="2450" spans="1:22" ht="16" customHeight="1">
      <c r="A2450" s="598"/>
      <c r="B2450" s="1117" t="s">
        <v>271</v>
      </c>
      <c r="C2450" s="1118"/>
      <c r="D2450" s="1081" t="s">
        <v>1</v>
      </c>
      <c r="E2450" s="1081"/>
      <c r="F2450" s="1081"/>
      <c r="G2450" s="1081" t="s">
        <v>21</v>
      </c>
      <c r="H2450" s="1081"/>
      <c r="I2450" s="1081"/>
      <c r="J2450" s="1081" t="s">
        <v>272</v>
      </c>
      <c r="K2450" s="1081"/>
      <c r="L2450" s="1081"/>
      <c r="M2450" s="1081" t="s">
        <v>68</v>
      </c>
      <c r="N2450" s="1081"/>
      <c r="O2450" s="1081"/>
      <c r="P2450" s="1081" t="s">
        <v>463</v>
      </c>
      <c r="Q2450" s="1081"/>
      <c r="R2450" s="1081"/>
      <c r="S2450" s="609"/>
      <c r="T2450" s="1187" t="s">
        <v>458</v>
      </c>
      <c r="U2450" s="1188"/>
      <c r="V2450" s="1189"/>
    </row>
    <row r="2451" spans="1:22" ht="16" customHeight="1">
      <c r="A2451" s="599"/>
      <c r="B2451" s="1175" t="s">
        <v>3</v>
      </c>
      <c r="C2451" s="1176"/>
      <c r="D2451" s="1177">
        <f>IF('statement of marks'!EP$6="","",'statement of marks'!EP$6)</f>
        <v>20</v>
      </c>
      <c r="E2451" s="1177"/>
      <c r="F2451" s="1177"/>
      <c r="G2451" s="1177">
        <f>IF('statement of marks'!EQ$6="","",'statement of marks'!EQ$6)</f>
        <v>20</v>
      </c>
      <c r="H2451" s="1177"/>
      <c r="I2451" s="1177"/>
      <c r="J2451" s="1177">
        <f>IF('statement of marks'!ES$6="","",'statement of marks'!ES$6)</f>
        <v>20</v>
      </c>
      <c r="K2451" s="1177"/>
      <c r="L2451" s="1177"/>
      <c r="M2451" s="1177">
        <f>IF('statement of marks'!ER$6="","",'statement of marks'!ER$6)</f>
        <v>20</v>
      </c>
      <c r="N2451" s="1177"/>
      <c r="O2451" s="1177"/>
      <c r="P2451" s="1177">
        <f>IF('statement of marks'!ET$6="","",'statement of marks'!ET$6)</f>
        <v>20</v>
      </c>
      <c r="Q2451" s="1177"/>
      <c r="R2451" s="1177"/>
      <c r="S2451" s="610" t="str">
        <f>IF('statement of marks'!FE$6="","",'statement of marks'!EX$6)</f>
        <v/>
      </c>
      <c r="T2451" s="615">
        <f>IF('statement of marks'!EU$6="","",'statement of marks'!EU$6)</f>
        <v>100</v>
      </c>
      <c r="U2451" s="616" t="s">
        <v>5</v>
      </c>
      <c r="V2451" s="617" t="s">
        <v>464</v>
      </c>
    </row>
    <row r="2452" spans="1:22" ht="16" customHeight="1">
      <c r="A2452" s="598"/>
      <c r="B2452" s="1114" t="str">
        <f>IF('statement of marks'!$EP$3="","",'statement of marks'!$EP$3)</f>
        <v>dk;kZuqHko</v>
      </c>
      <c r="C2452" s="1115"/>
      <c r="D2452" s="1103" t="str">
        <f>IF('statement of marks'!EP83="","",'statement of marks'!EP83)</f>
        <v/>
      </c>
      <c r="E2452" s="1103"/>
      <c r="F2452" s="1103"/>
      <c r="G2452" s="1103" t="str">
        <f>IF('statement of marks'!EQ83="","",'statement of marks'!EQ83)</f>
        <v/>
      </c>
      <c r="H2452" s="1103"/>
      <c r="I2452" s="1103"/>
      <c r="J2452" s="1103" t="str">
        <f>IF('statement of marks'!ES83="","",'statement of marks'!ES83)</f>
        <v/>
      </c>
      <c r="K2452" s="1103"/>
      <c r="L2452" s="1103"/>
      <c r="M2452" s="1103" t="str">
        <f>IF('statement of marks'!ER83="","",'statement of marks'!ER83)</f>
        <v/>
      </c>
      <c r="N2452" s="1103"/>
      <c r="O2452" s="1103"/>
      <c r="P2452" s="1103" t="str">
        <f>IF('statement of marks'!ET83="","",'statement of marks'!ET83)</f>
        <v/>
      </c>
      <c r="Q2452" s="1103"/>
      <c r="R2452" s="1103"/>
      <c r="S2452" s="611"/>
      <c r="T2452" s="613" t="str">
        <f>IF('statement of marks'!EU83="","",'statement of marks'!EU83)</f>
        <v/>
      </c>
      <c r="U2452" s="613" t="str">
        <f>IF('statement of marks'!EV83="","",'statement of marks'!EV83)</f>
        <v/>
      </c>
      <c r="V2452" s="614" t="str">
        <f>IF('statement of marks'!EW83="","",'statement of marks'!EW83)</f>
        <v/>
      </c>
    </row>
    <row r="2453" spans="1:22" ht="16" customHeight="1">
      <c r="A2453" s="598"/>
      <c r="B2453" s="1112" t="str">
        <f>IF('statement of marks'!$EZ$3="","",'statement of marks'!$EZ$3)</f>
        <v>dyk f'k{kk</v>
      </c>
      <c r="C2453" s="1113"/>
      <c r="D2453" s="1103" t="str">
        <f>IF('statement of marks'!EZ83="","",'statement of marks'!EZ83)</f>
        <v/>
      </c>
      <c r="E2453" s="1103"/>
      <c r="F2453" s="1103"/>
      <c r="G2453" s="1103" t="str">
        <f>IF('statement of marks'!FA83="","",'statement of marks'!FA83)</f>
        <v/>
      </c>
      <c r="H2453" s="1103"/>
      <c r="I2453" s="1103"/>
      <c r="J2453" s="1103" t="str">
        <f>IF('statement of marks'!FC83="","",'statement of marks'!FC83)</f>
        <v/>
      </c>
      <c r="K2453" s="1103"/>
      <c r="L2453" s="1103"/>
      <c r="M2453" s="1103" t="str">
        <f>IF('statement of marks'!FB83="","",'statement of marks'!FB83)</f>
        <v/>
      </c>
      <c r="N2453" s="1103"/>
      <c r="O2453" s="1103"/>
      <c r="P2453" s="1103" t="str">
        <f>IF('statement of marks'!FD83="","",'statement of marks'!FD83)</f>
        <v/>
      </c>
      <c r="Q2453" s="1103"/>
      <c r="R2453" s="1103"/>
      <c r="S2453" s="611"/>
      <c r="T2453" s="613" t="str">
        <f>IF('statement of marks'!FE83="","",'statement of marks'!FE83)</f>
        <v/>
      </c>
      <c r="U2453" s="613" t="str">
        <f>IF('statement of marks'!FF83="","",'statement of marks'!FF83)</f>
        <v/>
      </c>
      <c r="V2453" s="614" t="str">
        <f>IF('statement of marks'!FG83="","",'statement of marks'!FG83)</f>
        <v/>
      </c>
    </row>
    <row r="2454" spans="1:22" ht="16" customHeight="1">
      <c r="A2454" s="598"/>
      <c r="B2454" s="1109" t="str">
        <f>IF('statement of marks'!$FJ$3="","",'statement of marks'!$FJ$3)</f>
        <v>LokLF; ,oe~ 'kkjhfjd f'k{kk</v>
      </c>
      <c r="C2454" s="1110"/>
      <c r="D2454" s="1103" t="str">
        <f>IF('statement of marks'!FJ83="","",'statement of marks'!FJ83)</f>
        <v/>
      </c>
      <c r="E2454" s="1103"/>
      <c r="F2454" s="1103"/>
      <c r="G2454" s="1103" t="str">
        <f>IF('statement of marks'!FK83="","",'statement of marks'!FK83)</f>
        <v/>
      </c>
      <c r="H2454" s="1103"/>
      <c r="I2454" s="1103"/>
      <c r="J2454" s="1103" t="str">
        <f>IF('statement of marks'!FM83="","",'statement of marks'!FM83)</f>
        <v/>
      </c>
      <c r="K2454" s="1103"/>
      <c r="L2454" s="1103"/>
      <c r="M2454" s="1103" t="str">
        <f>IF('statement of marks'!FL83="","",'statement of marks'!FL83)</f>
        <v/>
      </c>
      <c r="N2454" s="1103"/>
      <c r="O2454" s="1103"/>
      <c r="P2454" s="1103" t="str">
        <f>IF('statement of marks'!FN83="","",'statement of marks'!FN83)</f>
        <v/>
      </c>
      <c r="Q2454" s="1103"/>
      <c r="R2454" s="1103"/>
      <c r="S2454" s="611"/>
      <c r="T2454" s="613" t="str">
        <f>IF('statement of marks'!FO83="","",'statement of marks'!FO83)</f>
        <v/>
      </c>
      <c r="U2454" s="613" t="str">
        <f>IF('statement of marks'!FP83="","",'statement of marks'!FP83)</f>
        <v/>
      </c>
      <c r="V2454" s="614" t="str">
        <f>IF('statement of marks'!FQ83="","",'statement of marks'!FQ83)</f>
        <v/>
      </c>
    </row>
    <row r="2455" spans="1:22" ht="16" customHeight="1">
      <c r="A2455" s="598"/>
      <c r="B2455" s="1104" t="s">
        <v>273</v>
      </c>
      <c r="C2455" s="1105"/>
      <c r="D2455" s="1213" t="str">
        <f>details!$DZ$3</f>
        <v>vxLr rd</v>
      </c>
      <c r="E2455" s="1213"/>
      <c r="F2455" s="1213"/>
      <c r="G2455" s="1213" t="str">
        <f>details!$ED$3</f>
        <v>vDVwcj rd</v>
      </c>
      <c r="H2455" s="1213"/>
      <c r="I2455" s="1213"/>
      <c r="J2455" s="1213" t="str">
        <f>details!$EL$3</f>
        <v>Qjojh rd</v>
      </c>
      <c r="K2455" s="1213"/>
      <c r="L2455" s="1213"/>
      <c r="M2455" s="1213" t="str">
        <f>details!$EH$3</f>
        <v>fnlEcj rd</v>
      </c>
      <c r="N2455" s="1213"/>
      <c r="O2455" s="1213"/>
      <c r="P2455" s="1213" t="str">
        <f>details!$EP$3</f>
        <v>loZ ;ksx</v>
      </c>
      <c r="Q2455" s="1213"/>
      <c r="R2455" s="1213"/>
      <c r="S2455" s="1106" t="s">
        <v>475</v>
      </c>
      <c r="T2455" s="1107"/>
      <c r="U2455" s="1107"/>
      <c r="V2455" s="1180"/>
    </row>
    <row r="2456" spans="1:22" ht="16" customHeight="1">
      <c r="A2456" s="598"/>
      <c r="B2456" s="1100" t="s">
        <v>99</v>
      </c>
      <c r="C2456" s="1101"/>
      <c r="D2456" s="1102" t="str">
        <f>IF(details!EA83="","",details!EA83)</f>
        <v/>
      </c>
      <c r="E2456" s="1102"/>
      <c r="F2456" s="1102"/>
      <c r="G2456" s="1102" t="str">
        <f>IF(details!EE83="","",details!EE83)</f>
        <v/>
      </c>
      <c r="H2456" s="1102"/>
      <c r="I2456" s="1102"/>
      <c r="J2456" s="1102" t="str">
        <f>IF(details!EM83="","",details!EM83)</f>
        <v/>
      </c>
      <c r="K2456" s="1102"/>
      <c r="L2456" s="1102"/>
      <c r="M2456" s="1102" t="str">
        <f>IF(details!EI83="","",details!EI83)</f>
        <v/>
      </c>
      <c r="N2456" s="1102"/>
      <c r="O2456" s="1102"/>
      <c r="P2456" s="1102" t="str">
        <f>IF(details!EQ83="","",details!EQ83)</f>
        <v/>
      </c>
      <c r="Q2456" s="1102"/>
      <c r="R2456" s="1102"/>
      <c r="S2456" s="1181">
        <f>'statement of marks'!$HG$108</f>
        <v>42460</v>
      </c>
      <c r="T2456" s="1182"/>
      <c r="U2456" s="1182"/>
      <c r="V2456" s="1183"/>
    </row>
    <row r="2457" spans="1:22" ht="16" customHeight="1">
      <c r="A2457" s="598"/>
      <c r="B2457" s="1094" t="s">
        <v>15</v>
      </c>
      <c r="C2457" s="1095"/>
      <c r="D2457" s="1096" t="str">
        <f>IF(details!DZ83="","",details!DZ83)</f>
        <v/>
      </c>
      <c r="E2457" s="1096"/>
      <c r="F2457" s="1096"/>
      <c r="G2457" s="1096" t="str">
        <f>IF(details!ED83="","",details!ED83)</f>
        <v/>
      </c>
      <c r="H2457" s="1096"/>
      <c r="I2457" s="1096"/>
      <c r="J2457" s="1096" t="str">
        <f>IF(details!EL83="","",details!EL83)</f>
        <v/>
      </c>
      <c r="K2457" s="1096"/>
      <c r="L2457" s="1096"/>
      <c r="M2457" s="1096" t="str">
        <f>IF(details!EH83="","",details!EH83)</f>
        <v/>
      </c>
      <c r="N2457" s="1096"/>
      <c r="O2457" s="1096"/>
      <c r="P2457" s="1096" t="str">
        <f>IF(details!EP83="","",details!EP83)</f>
        <v/>
      </c>
      <c r="Q2457" s="1096"/>
      <c r="R2457" s="1096"/>
      <c r="S2457" s="1184"/>
      <c r="T2457" s="1185"/>
      <c r="U2457" s="1185"/>
      <c r="V2457" s="1186"/>
    </row>
    <row r="2458" spans="1:22" ht="16" customHeight="1">
      <c r="A2458" s="1206"/>
      <c r="B2458" s="1207" t="s">
        <v>473</v>
      </c>
      <c r="C2458" s="1208"/>
      <c r="D2458" s="1209" t="s">
        <v>3</v>
      </c>
      <c r="E2458" s="1209"/>
      <c r="F2458" s="1209"/>
      <c r="G2458" s="1209" t="s">
        <v>389</v>
      </c>
      <c r="H2458" s="1209"/>
      <c r="I2458" s="1209"/>
      <c r="J2458" s="1209" t="s">
        <v>5</v>
      </c>
      <c r="K2458" s="1209"/>
      <c r="L2458" s="1209"/>
      <c r="M2458" s="1209" t="s">
        <v>465</v>
      </c>
      <c r="N2458" s="1209"/>
      <c r="O2458" s="1209"/>
      <c r="P2458" s="1210" t="s">
        <v>306</v>
      </c>
      <c r="Q2458" s="1210"/>
      <c r="R2458" s="1210"/>
      <c r="S2458" s="1209" t="s">
        <v>473</v>
      </c>
      <c r="T2458" s="1209"/>
      <c r="U2458" s="1209"/>
      <c r="V2458" s="1211"/>
    </row>
    <row r="2459" spans="1:22" ht="16" customHeight="1">
      <c r="A2459" s="1206"/>
      <c r="B2459" s="1207"/>
      <c r="C2459" s="1208"/>
      <c r="D2459" s="1212" t="str">
        <f>'statement of marks'!HE83</f>
        <v/>
      </c>
      <c r="E2459" s="1212"/>
      <c r="F2459" s="1212"/>
      <c r="G2459" s="1212" t="str">
        <f>'statement of marks'!HF83</f>
        <v/>
      </c>
      <c r="H2459" s="1212"/>
      <c r="I2459" s="1212"/>
      <c r="J2459" s="1212" t="str">
        <f>'statement of marks'!HG83</f>
        <v/>
      </c>
      <c r="K2459" s="1212"/>
      <c r="L2459" s="1212"/>
      <c r="M2459" s="1212" t="str">
        <f>'statement of marks'!HJ83</f>
        <v/>
      </c>
      <c r="N2459" s="1212"/>
      <c r="O2459" s="1212"/>
      <c r="P2459" s="1212" t="str">
        <f>'statement of marks'!HI83</f>
        <v/>
      </c>
      <c r="Q2459" s="1212"/>
      <c r="R2459" s="1212"/>
      <c r="S2459" s="1209" t="str">
        <f>'statement of marks'!HD83</f>
        <v/>
      </c>
      <c r="T2459" s="1209"/>
      <c r="U2459" s="1209"/>
      <c r="V2459" s="1211"/>
    </row>
    <row r="2460" spans="1:22" ht="16" customHeight="1">
      <c r="A2460" s="598"/>
      <c r="B2460" s="1089" t="s">
        <v>100</v>
      </c>
      <c r="C2460" s="1090"/>
      <c r="D2460" s="1081"/>
      <c r="E2460" s="1081"/>
      <c r="F2460" s="1081"/>
      <c r="G2460" s="1081"/>
      <c r="H2460" s="1081"/>
      <c r="I2460" s="1081"/>
      <c r="J2460" s="1081"/>
      <c r="K2460" s="1081"/>
      <c r="L2460" s="1081"/>
      <c r="M2460" s="1081"/>
      <c r="N2460" s="1081"/>
      <c r="O2460" s="1081"/>
      <c r="P2460" s="1081"/>
      <c r="Q2460" s="1081"/>
      <c r="R2460" s="1081"/>
      <c r="S2460" s="1081"/>
      <c r="T2460" s="1081"/>
      <c r="U2460" s="1081"/>
      <c r="V2460" s="1205"/>
    </row>
    <row r="2461" spans="1:22" ht="16" customHeight="1">
      <c r="A2461" s="598"/>
      <c r="B2461" s="1087" t="s">
        <v>80</v>
      </c>
      <c r="C2461" s="1088"/>
      <c r="D2461" s="1081"/>
      <c r="E2461" s="1081"/>
      <c r="F2461" s="1081"/>
      <c r="G2461" s="1081"/>
      <c r="H2461" s="1081"/>
      <c r="I2461" s="1081"/>
      <c r="J2461" s="1081"/>
      <c r="K2461" s="1081"/>
      <c r="L2461" s="1081"/>
      <c r="M2461" s="1081"/>
      <c r="N2461" s="1081"/>
      <c r="O2461" s="1081"/>
      <c r="P2461" s="1081"/>
      <c r="Q2461" s="1081"/>
      <c r="R2461" s="1081"/>
      <c r="S2461" s="1081"/>
      <c r="T2461" s="1081"/>
      <c r="U2461" s="1081"/>
      <c r="V2461" s="1205"/>
    </row>
    <row r="2462" spans="1:22" ht="16" customHeight="1">
      <c r="A2462" s="598"/>
      <c r="B2462" s="1089" t="s">
        <v>466</v>
      </c>
      <c r="C2462" s="1090"/>
      <c r="D2462" s="1081"/>
      <c r="E2462" s="1081"/>
      <c r="F2462" s="1081"/>
      <c r="G2462" s="1081"/>
      <c r="H2462" s="1081"/>
      <c r="I2462" s="1081"/>
      <c r="J2462" s="1081"/>
      <c r="K2462" s="1081"/>
      <c r="L2462" s="1081"/>
      <c r="M2462" s="1081"/>
      <c r="N2462" s="1081"/>
      <c r="O2462" s="1081"/>
      <c r="P2462" s="1081" t="s">
        <v>466</v>
      </c>
      <c r="Q2462" s="1081"/>
      <c r="R2462" s="1081"/>
      <c r="S2462" s="1081"/>
      <c r="T2462" s="1081"/>
      <c r="U2462" s="1081"/>
      <c r="V2462" s="1205"/>
    </row>
    <row r="2463" spans="1:22" ht="16" customHeight="1">
      <c r="A2463" s="598"/>
      <c r="B2463" s="1085" t="s">
        <v>101</v>
      </c>
      <c r="C2463" s="1086"/>
      <c r="D2463" s="1081"/>
      <c r="E2463" s="1081"/>
      <c r="F2463" s="1081"/>
      <c r="G2463" s="1081"/>
      <c r="H2463" s="1081"/>
      <c r="I2463" s="1081"/>
      <c r="J2463" s="1081"/>
      <c r="K2463" s="1081"/>
      <c r="L2463" s="1081"/>
      <c r="M2463" s="1081"/>
      <c r="N2463" s="1081"/>
      <c r="O2463" s="1081"/>
      <c r="P2463" s="1081"/>
      <c r="Q2463" s="1081"/>
      <c r="R2463" s="1081"/>
      <c r="S2463" s="1198" t="s">
        <v>101</v>
      </c>
      <c r="T2463" s="1198"/>
      <c r="U2463" s="1198"/>
      <c r="V2463" s="1199"/>
    </row>
    <row r="2464" spans="1:22" ht="16" customHeight="1" thickBot="1">
      <c r="A2464" s="600"/>
      <c r="B2464" s="1200" t="s">
        <v>102</v>
      </c>
      <c r="C2464" s="1201"/>
      <c r="D2464" s="1202"/>
      <c r="E2464" s="1202"/>
      <c r="F2464" s="1202"/>
      <c r="G2464" s="1202"/>
      <c r="H2464" s="1202"/>
      <c r="I2464" s="1202"/>
      <c r="J2464" s="1202"/>
      <c r="K2464" s="1202"/>
      <c r="L2464" s="1202"/>
      <c r="M2464" s="1202"/>
      <c r="N2464" s="1202"/>
      <c r="O2464" s="1202"/>
      <c r="P2464" s="1202"/>
      <c r="Q2464" s="1202"/>
      <c r="R2464" s="1202"/>
      <c r="S2464" s="1203" t="s">
        <v>163</v>
      </c>
      <c r="T2464" s="1203"/>
      <c r="U2464" s="1203"/>
      <c r="V2464" s="1204"/>
    </row>
    <row r="2465" spans="1:22" ht="16" customHeight="1">
      <c r="A2465" s="597"/>
      <c r="B2465" s="1216" t="s">
        <v>47</v>
      </c>
      <c r="C2465" s="1217"/>
      <c r="D2465" s="1217"/>
      <c r="E2465" s="1217"/>
      <c r="F2465" s="1217"/>
      <c r="G2465" s="1217"/>
      <c r="H2465" s="1217"/>
      <c r="I2465" s="1217"/>
      <c r="J2465" s="1217"/>
      <c r="K2465" s="1217"/>
      <c r="L2465" s="1217"/>
      <c r="M2465" s="1217"/>
      <c r="N2465" s="1217"/>
      <c r="O2465" s="1217"/>
      <c r="P2465" s="1217"/>
      <c r="Q2465" s="1217"/>
      <c r="R2465" s="1217"/>
      <c r="S2465" s="1217"/>
      <c r="T2465" s="1217"/>
      <c r="U2465" s="1217"/>
      <c r="V2465" s="1218"/>
    </row>
    <row r="2466" spans="1:22" ht="16" customHeight="1">
      <c r="A2466" s="598"/>
      <c r="B2466" s="1219" t="str">
        <f>'statement of marks'!$A$1</f>
        <v>jk- ck- ek/;fed fo|ky; uohu] fuEckgsM+k</v>
      </c>
      <c r="C2466" s="1220"/>
      <c r="D2466" s="1220"/>
      <c r="E2466" s="1220"/>
      <c r="F2466" s="1220"/>
      <c r="G2466" s="1220"/>
      <c r="H2466" s="1220"/>
      <c r="I2466" s="1220"/>
      <c r="J2466" s="1220"/>
      <c r="K2466" s="1220"/>
      <c r="L2466" s="1220"/>
      <c r="M2466" s="1220"/>
      <c r="N2466" s="1220"/>
      <c r="O2466" s="1220"/>
      <c r="P2466" s="1220"/>
      <c r="Q2466" s="1220"/>
      <c r="R2466" s="1220"/>
      <c r="S2466" s="1220"/>
      <c r="T2466" s="1220"/>
      <c r="U2466" s="1220"/>
      <c r="V2466" s="1221"/>
    </row>
    <row r="2467" spans="1:22" ht="16" customHeight="1">
      <c r="A2467" s="598"/>
      <c r="B2467" s="1114" t="s">
        <v>467</v>
      </c>
      <c r="C2467" s="1115"/>
      <c r="D2467" s="1119" t="str">
        <f>'statement of marks'!$H$3</f>
        <v>2015-16</v>
      </c>
      <c r="E2467" s="1119"/>
      <c r="F2467" s="1119"/>
      <c r="G2467" s="1119"/>
      <c r="H2467" s="1119"/>
      <c r="I2467" s="1119"/>
      <c r="J2467" s="1119"/>
      <c r="K2467" s="1119"/>
      <c r="L2467" s="1119"/>
      <c r="M2467" s="1119"/>
      <c r="N2467" s="1119"/>
      <c r="O2467" s="1119"/>
      <c r="P2467" s="1119"/>
      <c r="Q2467" s="1119"/>
      <c r="R2467" s="1119"/>
      <c r="S2467" s="1119"/>
      <c r="T2467" s="1119"/>
      <c r="U2467" s="1119"/>
      <c r="V2467" s="1196"/>
    </row>
    <row r="2468" spans="1:22" ht="16" customHeight="1">
      <c r="A2468" s="598"/>
      <c r="B2468" s="1114" t="s">
        <v>218</v>
      </c>
      <c r="C2468" s="1115"/>
      <c r="D2468" s="1115" t="str">
        <f>IF('statement of marks'!J84="","",'statement of marks'!J84)</f>
        <v/>
      </c>
      <c r="E2468" s="1115"/>
      <c r="F2468" s="1115"/>
      <c r="G2468" s="1115"/>
      <c r="H2468" s="1115"/>
      <c r="I2468" s="1115"/>
      <c r="J2468" s="1115"/>
      <c r="K2468" s="1115"/>
      <c r="L2468" s="1115"/>
      <c r="M2468" s="1115"/>
      <c r="N2468" s="1115"/>
      <c r="O2468" s="1115"/>
      <c r="P2468" s="1115"/>
      <c r="Q2468" s="1115"/>
      <c r="R2468" s="1115"/>
      <c r="S2468" s="1115"/>
      <c r="T2468" s="1115"/>
      <c r="U2468" s="1115"/>
      <c r="V2468" s="1197"/>
    </row>
    <row r="2469" spans="1:22" ht="16" customHeight="1">
      <c r="A2469" s="598"/>
      <c r="B2469" s="1114" t="s">
        <v>219</v>
      </c>
      <c r="C2469" s="1115"/>
      <c r="D2469" s="1115" t="str">
        <f>IF('statement of marks'!K84="","",'statement of marks'!K84)</f>
        <v/>
      </c>
      <c r="E2469" s="1115"/>
      <c r="F2469" s="1115"/>
      <c r="G2469" s="1115"/>
      <c r="H2469" s="1115"/>
      <c r="I2469" s="1115"/>
      <c r="J2469" s="1115"/>
      <c r="K2469" s="1115"/>
      <c r="L2469" s="1115"/>
      <c r="M2469" s="1115"/>
      <c r="N2469" s="1115"/>
      <c r="O2469" s="1115"/>
      <c r="P2469" s="1115"/>
      <c r="Q2469" s="1115"/>
      <c r="R2469" s="1115"/>
      <c r="S2469" s="1115"/>
      <c r="T2469" s="1115"/>
      <c r="U2469" s="1115"/>
      <c r="V2469" s="1197"/>
    </row>
    <row r="2470" spans="1:22" ht="16" customHeight="1">
      <c r="A2470" s="598"/>
      <c r="B2470" s="1114" t="s">
        <v>220</v>
      </c>
      <c r="C2470" s="1115"/>
      <c r="D2470" s="1115" t="str">
        <f>IF('statement of marks'!L84="","",'statement of marks'!L84)</f>
        <v/>
      </c>
      <c r="E2470" s="1115"/>
      <c r="F2470" s="1115"/>
      <c r="G2470" s="1115"/>
      <c r="H2470" s="1115"/>
      <c r="I2470" s="1115"/>
      <c r="J2470" s="1115"/>
      <c r="K2470" s="1115"/>
      <c r="L2470" s="1115"/>
      <c r="M2470" s="1115"/>
      <c r="N2470" s="1115"/>
      <c r="O2470" s="1115"/>
      <c r="P2470" s="1115"/>
      <c r="Q2470" s="1115"/>
      <c r="R2470" s="1115"/>
      <c r="S2470" s="1115"/>
      <c r="T2470" s="1115"/>
      <c r="U2470" s="1115"/>
      <c r="V2470" s="1197"/>
    </row>
    <row r="2471" spans="1:22" ht="16" customHeight="1">
      <c r="A2471" s="598"/>
      <c r="B2471" s="1114" t="s">
        <v>221</v>
      </c>
      <c r="C2471" s="1115"/>
      <c r="D2471" s="1119" t="str">
        <f>'statement of marks'!$G$3</f>
        <v>6 A</v>
      </c>
      <c r="E2471" s="1119"/>
      <c r="F2471" s="1119"/>
      <c r="G2471" s="1115" t="s">
        <v>9</v>
      </c>
      <c r="H2471" s="1115"/>
      <c r="I2471" s="1115"/>
      <c r="J2471" s="1119" t="str">
        <f>IF('statement of marks'!D84="","",'statement of marks'!D84)</f>
        <v/>
      </c>
      <c r="K2471" s="1119"/>
      <c r="L2471" s="1119"/>
      <c r="M2471" s="1115" t="s">
        <v>222</v>
      </c>
      <c r="N2471" s="1115"/>
      <c r="O2471" s="1115"/>
      <c r="P2471" s="1119" t="str">
        <f>IF('statement of marks'!F84="","",'statement of marks'!F84)</f>
        <v/>
      </c>
      <c r="Q2471" s="1119"/>
      <c r="R2471" s="1119"/>
      <c r="S2471" s="1214" t="str">
        <f>IF('statement of marks'!$J$3="","",'statement of marks'!$J$3)</f>
        <v xml:space="preserve">fo|ky; dk Mk;l dksM+ </v>
      </c>
      <c r="T2471" s="1214"/>
      <c r="U2471" s="1214"/>
      <c r="V2471" s="1215"/>
    </row>
    <row r="2472" spans="1:22" ht="16" customHeight="1">
      <c r="A2472" s="598"/>
      <c r="B2472" s="601" t="s">
        <v>0</v>
      </c>
      <c r="C2472" s="602"/>
      <c r="D2472" s="1121" t="str">
        <f>IF('statement of marks'!H84="","",'statement of marks'!H84)</f>
        <v/>
      </c>
      <c r="E2472" s="1121"/>
      <c r="F2472" s="1121"/>
      <c r="G2472" s="1115" t="str">
        <f>IF('statement of marks'!I84="","",'statement of marks'!I84)</f>
        <v/>
      </c>
      <c r="H2472" s="1115"/>
      <c r="I2472" s="1115"/>
      <c r="J2472" s="1115"/>
      <c r="K2472" s="1115"/>
      <c r="L2472" s="1115"/>
      <c r="M2472" s="1115"/>
      <c r="N2472" s="1115"/>
      <c r="O2472" s="1115"/>
      <c r="P2472" s="1115"/>
      <c r="Q2472" s="1115"/>
      <c r="R2472" s="1115"/>
      <c r="S2472" s="1190" t="str">
        <f>IF('statement of marks'!$K$3="","",'statement of marks'!$K$3)</f>
        <v xml:space="preserve">08291009401   </v>
      </c>
      <c r="T2472" s="1190"/>
      <c r="U2472" s="1190"/>
      <c r="V2472" s="1191"/>
    </row>
    <row r="2473" spans="1:22" ht="16" customHeight="1">
      <c r="A2473" s="598"/>
      <c r="B2473" s="561" t="s">
        <v>28</v>
      </c>
      <c r="C2473" s="603" t="s">
        <v>97</v>
      </c>
      <c r="D2473" s="1081" t="s">
        <v>1</v>
      </c>
      <c r="E2473" s="1081"/>
      <c r="F2473" s="1081"/>
      <c r="G2473" s="1081" t="s">
        <v>21</v>
      </c>
      <c r="H2473" s="1081"/>
      <c r="I2473" s="1081"/>
      <c r="J2473" s="1081" t="s">
        <v>68</v>
      </c>
      <c r="K2473" s="1081"/>
      <c r="L2473" s="1081"/>
      <c r="M2473" s="1081" t="s">
        <v>98</v>
      </c>
      <c r="N2473" s="1081"/>
      <c r="O2473" s="1081"/>
      <c r="P2473" s="1192" t="s">
        <v>278</v>
      </c>
      <c r="Q2473" s="1193" t="s">
        <v>459</v>
      </c>
      <c r="R2473" s="1193"/>
      <c r="S2473" s="1193"/>
      <c r="T2473" s="1194" t="s">
        <v>458</v>
      </c>
      <c r="U2473" s="1194"/>
      <c r="V2473" s="1195"/>
    </row>
    <row r="2474" spans="1:22" ht="16" customHeight="1">
      <c r="A2474" s="598"/>
      <c r="B2474" s="561"/>
      <c r="C2474" s="603"/>
      <c r="D2474" s="596" t="s">
        <v>468</v>
      </c>
      <c r="E2474" s="596" t="s">
        <v>469</v>
      </c>
      <c r="F2474" s="604" t="s">
        <v>2</v>
      </c>
      <c r="G2474" s="596" t="s">
        <v>468</v>
      </c>
      <c r="H2474" s="596" t="s">
        <v>469</v>
      </c>
      <c r="I2474" s="604" t="s">
        <v>2</v>
      </c>
      <c r="J2474" s="596" t="s">
        <v>468</v>
      </c>
      <c r="K2474" s="596" t="s">
        <v>469</v>
      </c>
      <c r="L2474" s="604" t="s">
        <v>2</v>
      </c>
      <c r="M2474" s="596" t="s">
        <v>468</v>
      </c>
      <c r="N2474" s="596" t="s">
        <v>469</v>
      </c>
      <c r="O2474" s="604" t="s">
        <v>2</v>
      </c>
      <c r="P2474" s="1192"/>
      <c r="Q2474" s="596" t="s">
        <v>468</v>
      </c>
      <c r="R2474" s="596" t="s">
        <v>469</v>
      </c>
      <c r="S2474" s="608" t="s">
        <v>2</v>
      </c>
      <c r="T2474" s="618" t="s">
        <v>304</v>
      </c>
      <c r="U2474" s="619" t="s">
        <v>5</v>
      </c>
      <c r="V2474" s="620" t="s">
        <v>464</v>
      </c>
    </row>
    <row r="2475" spans="1:22" ht="16" customHeight="1">
      <c r="A2475" s="599"/>
      <c r="B2475" s="1178" t="s">
        <v>3</v>
      </c>
      <c r="C2475" s="1179"/>
      <c r="D2475" s="579">
        <f>IF('statement of marks'!M$6="","",'statement of marks'!M$6)</f>
        <v>5</v>
      </c>
      <c r="E2475" s="579">
        <f>IF('statement of marks'!N$6="","",'statement of marks'!N$6)</f>
        <v>5</v>
      </c>
      <c r="F2475" s="605">
        <f>IF('statement of marks'!O$6="","",'statement of marks'!O$6)</f>
        <v>10</v>
      </c>
      <c r="G2475" s="579">
        <f>IF('statement of marks'!P$6="","",'statement of marks'!P$6)</f>
        <v>5</v>
      </c>
      <c r="H2475" s="579">
        <f>IF('statement of marks'!Q$6="","",'statement of marks'!Q$6)</f>
        <v>5</v>
      </c>
      <c r="I2475" s="605">
        <f>IF('statement of marks'!R$6="","",'statement of marks'!R$6)</f>
        <v>10</v>
      </c>
      <c r="J2475" s="579">
        <f>IF('statement of marks'!S$6="","",'statement of marks'!S$6)</f>
        <v>5</v>
      </c>
      <c r="K2475" s="579">
        <f>IF('statement of marks'!T$6="","",'statement of marks'!T$6)</f>
        <v>5</v>
      </c>
      <c r="L2475" s="605">
        <f>IF('statement of marks'!U$6="","",'statement of marks'!U$6)</f>
        <v>10</v>
      </c>
      <c r="M2475" s="579">
        <f>IF('statement of marks'!W$6="","",'statement of marks'!W$6)</f>
        <v>50</v>
      </c>
      <c r="N2475" s="579">
        <f>IF('statement of marks'!X$6="","",'statement of marks'!X$6)</f>
        <v>20</v>
      </c>
      <c r="O2475" s="605">
        <f>IF('statement of marks'!Y$6="","",'statement of marks'!Y$6)</f>
        <v>70</v>
      </c>
      <c r="P2475" s="580">
        <f>IF('statement of marks'!Z$6="","",'statement of marks'!Z$6)</f>
        <v>100</v>
      </c>
      <c r="Q2475" s="579">
        <f>IF('statement of marks'!AA$6="","",'statement of marks'!AA$6)</f>
        <v>70</v>
      </c>
      <c r="R2475" s="579">
        <f>IF('statement of marks'!AB$6="","",'statement of marks'!AB$6)</f>
        <v>30</v>
      </c>
      <c r="S2475" s="605">
        <f>IF('statement of marks'!AC$6="","",'statement of marks'!AC$6)</f>
        <v>100</v>
      </c>
      <c r="T2475" s="615">
        <f>IF('statement of marks'!AD$6="","",'statement of marks'!AD$6)</f>
        <v>200</v>
      </c>
      <c r="U2475" s="615" t="str">
        <f>IF('statement of marks'!AE$6="","",'statement of marks'!AE$6)</f>
        <v/>
      </c>
      <c r="V2475" s="621" t="str">
        <f>IF('statement of marks'!AF$6="","",'statement of marks'!AF$6)</f>
        <v/>
      </c>
    </row>
    <row r="2476" spans="1:22" ht="16" customHeight="1">
      <c r="A2476" s="598"/>
      <c r="B2476" s="1114" t="str">
        <f>IF('statement of marks'!$M$3="","",'statement of marks'!$M$3)</f>
        <v>fgUnh</v>
      </c>
      <c r="C2476" s="1115"/>
      <c r="D2476" s="275" t="str">
        <f>IF('statement of marks'!M84="","",'statement of marks'!M84)</f>
        <v/>
      </c>
      <c r="E2476" s="275" t="str">
        <f>IF('statement of marks'!N84="","",'statement of marks'!N84)</f>
        <v/>
      </c>
      <c r="F2476" s="606" t="str">
        <f>IF('statement of marks'!O84="","",'statement of marks'!O84)</f>
        <v/>
      </c>
      <c r="G2476" s="275" t="str">
        <f>IF('statement of marks'!P84="","",'statement of marks'!P84)</f>
        <v/>
      </c>
      <c r="H2476" s="275" t="str">
        <f>IF('statement of marks'!Q84="","",'statement of marks'!Q84)</f>
        <v/>
      </c>
      <c r="I2476" s="606" t="str">
        <f>IF('statement of marks'!R84="","",'statement of marks'!R84)</f>
        <v/>
      </c>
      <c r="J2476" s="275" t="str">
        <f>IF('statement of marks'!S84="","",'statement of marks'!S84)</f>
        <v/>
      </c>
      <c r="K2476" s="275" t="str">
        <f>IF('statement of marks'!T84="","",'statement of marks'!T84)</f>
        <v/>
      </c>
      <c r="L2476" s="606" t="str">
        <f>IF('statement of marks'!U84="","",'statement of marks'!U84)</f>
        <v/>
      </c>
      <c r="M2476" s="275" t="str">
        <f>IF('statement of marks'!W84="","",'statement of marks'!W84)</f>
        <v/>
      </c>
      <c r="N2476" s="275" t="str">
        <f>IF('statement of marks'!X84="","",'statement of marks'!X84)</f>
        <v/>
      </c>
      <c r="O2476" s="606" t="str">
        <f>IF('statement of marks'!Y84="","",'statement of marks'!Y84)</f>
        <v/>
      </c>
      <c r="P2476" s="277" t="str">
        <f>IF('statement of marks'!Z84="","",'statement of marks'!Z84)</f>
        <v/>
      </c>
      <c r="Q2476" s="275" t="str">
        <f>IF('statement of marks'!AA84="","",'statement of marks'!AA84)</f>
        <v/>
      </c>
      <c r="R2476" s="275" t="str">
        <f>IF('statement of marks'!AB84="","",'statement of marks'!AB84)</f>
        <v/>
      </c>
      <c r="S2476" s="606" t="str">
        <f>IF('statement of marks'!AC84="","",'statement of marks'!AC84)</f>
        <v/>
      </c>
      <c r="T2476" s="578" t="str">
        <f>IF('statement of marks'!AD84="","",'statement of marks'!AD84)</f>
        <v/>
      </c>
      <c r="U2476" s="578" t="str">
        <f>IF('statement of marks'!AE84="","",'statement of marks'!AE84)</f>
        <v/>
      </c>
      <c r="V2476" s="612" t="str">
        <f>IF('statement of marks'!AF84="","",'statement of marks'!AF84)</f>
        <v/>
      </c>
    </row>
    <row r="2477" spans="1:22" ht="16" customHeight="1">
      <c r="A2477" s="598"/>
      <c r="B2477" s="1114" t="str">
        <f>IF('statement of marks'!$AI$3="","",'statement of marks'!$AI$3)</f>
        <v>vaxszth</v>
      </c>
      <c r="C2477" s="1115"/>
      <c r="D2477" s="275" t="str">
        <f>IF('statement of marks'!AI84="","",'statement of marks'!AI84)</f>
        <v/>
      </c>
      <c r="E2477" s="275" t="str">
        <f>IF('statement of marks'!AJ84="","",'statement of marks'!AJ84)</f>
        <v/>
      </c>
      <c r="F2477" s="606" t="str">
        <f>IF('statement of marks'!AK84="","",'statement of marks'!AK84)</f>
        <v/>
      </c>
      <c r="G2477" s="275" t="str">
        <f>IF('statement of marks'!AL84="","",'statement of marks'!AL84)</f>
        <v/>
      </c>
      <c r="H2477" s="275" t="str">
        <f>IF('statement of marks'!AM84="","",'statement of marks'!AM84)</f>
        <v/>
      </c>
      <c r="I2477" s="606" t="str">
        <f>IF('statement of marks'!AN84="","",'statement of marks'!AN84)</f>
        <v/>
      </c>
      <c r="J2477" s="275" t="str">
        <f>IF('statement of marks'!AO84="","",'statement of marks'!AO84)</f>
        <v/>
      </c>
      <c r="K2477" s="275" t="str">
        <f>IF('statement of marks'!AP84="","",'statement of marks'!AP84)</f>
        <v/>
      </c>
      <c r="L2477" s="606" t="str">
        <f>IF('statement of marks'!AQ84="","",'statement of marks'!AQ84)</f>
        <v/>
      </c>
      <c r="M2477" s="275" t="str">
        <f>IF('statement of marks'!AS84="","",'statement of marks'!AS84)</f>
        <v/>
      </c>
      <c r="N2477" s="275" t="str">
        <f>IF('statement of marks'!AT84="","",'statement of marks'!AT84)</f>
        <v/>
      </c>
      <c r="O2477" s="606" t="str">
        <f>IF('statement of marks'!AU84="","",'statement of marks'!AU84)</f>
        <v/>
      </c>
      <c r="P2477" s="277" t="str">
        <f>IF('statement of marks'!AV84="","",'statement of marks'!AV84)</f>
        <v/>
      </c>
      <c r="Q2477" s="275" t="str">
        <f>IF('statement of marks'!AW84="","",'statement of marks'!AW84)</f>
        <v/>
      </c>
      <c r="R2477" s="275" t="str">
        <f>IF('statement of marks'!AX84="","",'statement of marks'!AX84)</f>
        <v/>
      </c>
      <c r="S2477" s="606" t="str">
        <f>IF('statement of marks'!AY84="","",'statement of marks'!AY84)</f>
        <v/>
      </c>
      <c r="T2477" s="578" t="str">
        <f>IF('statement of marks'!AZ84="","",'statement of marks'!AZ84)</f>
        <v/>
      </c>
      <c r="U2477" s="578" t="str">
        <f>IF('statement of marks'!BA84="","",'statement of marks'!BA84)</f>
        <v/>
      </c>
      <c r="V2477" s="612" t="str">
        <f>IF('statement of marks'!BB84="","",'statement of marks'!BB84)</f>
        <v/>
      </c>
    </row>
    <row r="2478" spans="1:22" ht="16" customHeight="1">
      <c r="A2478" s="598"/>
      <c r="B2478" s="1114" t="str">
        <f>IF('statement of marks'!BE84="s","laLd`r",IF('statement of marks'!BE84="u","mnwZ",IF('statement of marks'!BE84="g","xqtjkrh",IF('statement of marks'!BE84="p","iatkch",IF('statement of marks'!BE84="sd","fla/kh","r`rh; Hkk""kk")))))</f>
        <v>r`rh; Hkk"kk</v>
      </c>
      <c r="C2478" s="1115"/>
      <c r="D2478" s="275" t="str">
        <f>IF('statement of marks'!BF84="","",'statement of marks'!BF84)</f>
        <v/>
      </c>
      <c r="E2478" s="275" t="str">
        <f>IF('statement of marks'!BG84="","",'statement of marks'!BG84)</f>
        <v/>
      </c>
      <c r="F2478" s="606" t="str">
        <f>IF('statement of marks'!BH84="","",'statement of marks'!BH84)</f>
        <v/>
      </c>
      <c r="G2478" s="275" t="str">
        <f>IF('statement of marks'!BI84="","",'statement of marks'!BI84)</f>
        <v/>
      </c>
      <c r="H2478" s="275" t="str">
        <f>IF('statement of marks'!BJ84="","",'statement of marks'!BJ84)</f>
        <v/>
      </c>
      <c r="I2478" s="606" t="str">
        <f>IF('statement of marks'!BK84="","",'statement of marks'!BK84)</f>
        <v/>
      </c>
      <c r="J2478" s="275" t="str">
        <f>IF('statement of marks'!BL84="","",'statement of marks'!BL84)</f>
        <v/>
      </c>
      <c r="K2478" s="275" t="str">
        <f>IF('statement of marks'!BM84="","",'statement of marks'!BM84)</f>
        <v/>
      </c>
      <c r="L2478" s="606" t="str">
        <f>IF('statement of marks'!BN84="","",'statement of marks'!BN84)</f>
        <v/>
      </c>
      <c r="M2478" s="275" t="str">
        <f>IF('statement of marks'!BP84="","",'statement of marks'!BP84)</f>
        <v/>
      </c>
      <c r="N2478" s="275" t="str">
        <f>IF('statement of marks'!BQ84="","",'statement of marks'!BQ84)</f>
        <v/>
      </c>
      <c r="O2478" s="606" t="str">
        <f>IF('statement of marks'!BR84="","",'statement of marks'!BR84)</f>
        <v/>
      </c>
      <c r="P2478" s="277" t="str">
        <f>IF('statement of marks'!BS84="","",'statement of marks'!BS84)</f>
        <v/>
      </c>
      <c r="Q2478" s="275" t="str">
        <f>IF('statement of marks'!BT84="","",'statement of marks'!BT84)</f>
        <v/>
      </c>
      <c r="R2478" s="275" t="str">
        <f>IF('statement of marks'!BU84="","",'statement of marks'!BU84)</f>
        <v/>
      </c>
      <c r="S2478" s="606" t="str">
        <f>IF('statement of marks'!BV84="","",'statement of marks'!BV84)</f>
        <v/>
      </c>
      <c r="T2478" s="578" t="str">
        <f>IF('statement of marks'!BW84="","",'statement of marks'!BW84)</f>
        <v/>
      </c>
      <c r="U2478" s="578" t="str">
        <f>IF('statement of marks'!BX84="","",'statement of marks'!BX84)</f>
        <v/>
      </c>
      <c r="V2478" s="612" t="str">
        <f>IF('statement of marks'!BY84="","",'statement of marks'!BY84)</f>
        <v/>
      </c>
    </row>
    <row r="2479" spans="1:22" ht="16" customHeight="1">
      <c r="A2479" s="598"/>
      <c r="B2479" s="1114" t="str">
        <f>IF('statement of marks'!$CB$3="","",'statement of marks'!$CB$3)</f>
        <v>xf.kr</v>
      </c>
      <c r="C2479" s="1115"/>
      <c r="D2479" s="275" t="str">
        <f>IF('statement of marks'!CB84="","",'statement of marks'!CB84)</f>
        <v/>
      </c>
      <c r="E2479" s="275" t="str">
        <f>IF('statement of marks'!CC84="","",'statement of marks'!CC84)</f>
        <v/>
      </c>
      <c r="F2479" s="606" t="str">
        <f>IF('statement of marks'!CD84="","",'statement of marks'!CD84)</f>
        <v/>
      </c>
      <c r="G2479" s="275" t="str">
        <f>IF('statement of marks'!CE84="","",'statement of marks'!CE84)</f>
        <v/>
      </c>
      <c r="H2479" s="275" t="str">
        <f>IF('statement of marks'!CF84="","",'statement of marks'!CF84)</f>
        <v/>
      </c>
      <c r="I2479" s="606" t="str">
        <f>IF('statement of marks'!CG84="","",'statement of marks'!CG84)</f>
        <v/>
      </c>
      <c r="J2479" s="275" t="str">
        <f>IF('statement of marks'!CH84="","",'statement of marks'!CH84)</f>
        <v/>
      </c>
      <c r="K2479" s="275" t="str">
        <f>IF('statement of marks'!CI84="","",'statement of marks'!CI84)</f>
        <v/>
      </c>
      <c r="L2479" s="606" t="str">
        <f>IF('statement of marks'!CJ84="","",'statement of marks'!CJ84)</f>
        <v/>
      </c>
      <c r="M2479" s="275" t="str">
        <f>IF('statement of marks'!CL84="","",'statement of marks'!CL84)</f>
        <v/>
      </c>
      <c r="N2479" s="275" t="str">
        <f>IF('statement of marks'!CM84="","",'statement of marks'!CM84)</f>
        <v/>
      </c>
      <c r="O2479" s="606" t="str">
        <f>IF('statement of marks'!CN84="","",'statement of marks'!CN84)</f>
        <v/>
      </c>
      <c r="P2479" s="277" t="str">
        <f>IF('statement of marks'!CO84="","",'statement of marks'!CO84)</f>
        <v/>
      </c>
      <c r="Q2479" s="275" t="str">
        <f>IF('statement of marks'!CP84="","",'statement of marks'!CP84)</f>
        <v/>
      </c>
      <c r="R2479" s="275" t="str">
        <f>IF('statement of marks'!CQ84="","",'statement of marks'!CQ84)</f>
        <v/>
      </c>
      <c r="S2479" s="606" t="str">
        <f>IF('statement of marks'!CR84="","",'statement of marks'!CR84)</f>
        <v/>
      </c>
      <c r="T2479" s="578" t="str">
        <f>IF('statement of marks'!CS84="","",'statement of marks'!CS84)</f>
        <v/>
      </c>
      <c r="U2479" s="578" t="str">
        <f>IF('statement of marks'!CT84="","",'statement of marks'!CT84)</f>
        <v/>
      </c>
      <c r="V2479" s="612" t="str">
        <f>IF('statement of marks'!CU84="","",'statement of marks'!CU84)</f>
        <v/>
      </c>
    </row>
    <row r="2480" spans="1:22" ht="16" customHeight="1">
      <c r="A2480" s="598"/>
      <c r="B2480" s="1114" t="str">
        <f>IF('statement of marks'!$CX$3="","",'statement of marks'!$CX$3)</f>
        <v>foKku</v>
      </c>
      <c r="C2480" s="1115"/>
      <c r="D2480" s="275" t="str">
        <f>IF('statement of marks'!CX84="","",'statement of marks'!CX84)</f>
        <v/>
      </c>
      <c r="E2480" s="275" t="str">
        <f>IF('statement of marks'!CY84="","",'statement of marks'!CY84)</f>
        <v/>
      </c>
      <c r="F2480" s="606" t="str">
        <f>IF('statement of marks'!CZ84="","",'statement of marks'!CZ84)</f>
        <v/>
      </c>
      <c r="G2480" s="275" t="str">
        <f>IF('statement of marks'!DA84="","",'statement of marks'!DA84)</f>
        <v/>
      </c>
      <c r="H2480" s="275" t="str">
        <f>IF('statement of marks'!DB84="","",'statement of marks'!DB84)</f>
        <v/>
      </c>
      <c r="I2480" s="606" t="str">
        <f>IF('statement of marks'!DC84="","",'statement of marks'!DC84)</f>
        <v/>
      </c>
      <c r="J2480" s="275" t="str">
        <f>IF('statement of marks'!DD84="","",'statement of marks'!DD84)</f>
        <v/>
      </c>
      <c r="K2480" s="275" t="str">
        <f>IF('statement of marks'!DE84="","",'statement of marks'!DE84)</f>
        <v/>
      </c>
      <c r="L2480" s="606" t="str">
        <f>IF('statement of marks'!DF84="","",'statement of marks'!DF84)</f>
        <v/>
      </c>
      <c r="M2480" s="275" t="str">
        <f>IF('statement of marks'!DH84="","",'statement of marks'!DH84)</f>
        <v/>
      </c>
      <c r="N2480" s="275" t="str">
        <f>IF('statement of marks'!DI84="","",'statement of marks'!DI84)</f>
        <v/>
      </c>
      <c r="O2480" s="606" t="str">
        <f>IF('statement of marks'!DJ84="","",'statement of marks'!DJ84)</f>
        <v/>
      </c>
      <c r="P2480" s="277" t="str">
        <f>IF('statement of marks'!DK84="","",'statement of marks'!DK84)</f>
        <v/>
      </c>
      <c r="Q2480" s="275" t="str">
        <f>IF('statement of marks'!DL84="","",'statement of marks'!DL84)</f>
        <v/>
      </c>
      <c r="R2480" s="275" t="str">
        <f>IF('statement of marks'!DM84="","",'statement of marks'!DM84)</f>
        <v/>
      </c>
      <c r="S2480" s="606" t="str">
        <f>IF('statement of marks'!DN84="","",'statement of marks'!DN84)</f>
        <v/>
      </c>
      <c r="T2480" s="578" t="str">
        <f>IF('statement of marks'!DO84="","",'statement of marks'!DO84)</f>
        <v/>
      </c>
      <c r="U2480" s="578" t="str">
        <f>IF('statement of marks'!DP84="","",'statement of marks'!DP84)</f>
        <v/>
      </c>
      <c r="V2480" s="612" t="str">
        <f>IF('statement of marks'!DQ84="","",'statement of marks'!DQ84)</f>
        <v/>
      </c>
    </row>
    <row r="2481" spans="1:22" ht="16" customHeight="1">
      <c r="A2481" s="598"/>
      <c r="B2481" s="1114" t="str">
        <f>IF('statement of marks'!$DT$3="","",'statement of marks'!$DT$3)</f>
        <v>lkekftd foKku</v>
      </c>
      <c r="C2481" s="1115"/>
      <c r="D2481" s="275" t="str">
        <f>IF('statement of marks'!DT84="","",'statement of marks'!DT84)</f>
        <v/>
      </c>
      <c r="E2481" s="275" t="str">
        <f>IF('statement of marks'!DU84="","",'statement of marks'!DU84)</f>
        <v/>
      </c>
      <c r="F2481" s="606" t="str">
        <f>IF('statement of marks'!DV84="","",'statement of marks'!DV84)</f>
        <v/>
      </c>
      <c r="G2481" s="275" t="str">
        <f>IF('statement of marks'!DW84="","",'statement of marks'!DW84)</f>
        <v/>
      </c>
      <c r="H2481" s="275" t="str">
        <f>IF('statement of marks'!DX84="","",'statement of marks'!DX84)</f>
        <v/>
      </c>
      <c r="I2481" s="606" t="str">
        <f>IF('statement of marks'!DY84="","",'statement of marks'!DY84)</f>
        <v/>
      </c>
      <c r="J2481" s="275" t="str">
        <f>IF('statement of marks'!DZ84="","",'statement of marks'!DZ84)</f>
        <v/>
      </c>
      <c r="K2481" s="275" t="str">
        <f>IF('statement of marks'!EA84="","",'statement of marks'!EA84)</f>
        <v/>
      </c>
      <c r="L2481" s="606" t="str">
        <f>IF('statement of marks'!EB84="","",'statement of marks'!EB84)</f>
        <v/>
      </c>
      <c r="M2481" s="275" t="str">
        <f>IF('statement of marks'!ED84="","",'statement of marks'!ED84)</f>
        <v/>
      </c>
      <c r="N2481" s="275" t="str">
        <f>IF('statement of marks'!EE84="","",'statement of marks'!EE84)</f>
        <v/>
      </c>
      <c r="O2481" s="606" t="str">
        <f>IF('statement of marks'!EF84="","",'statement of marks'!EF84)</f>
        <v/>
      </c>
      <c r="P2481" s="277" t="str">
        <f>IF('statement of marks'!EG84="","",'statement of marks'!EG84)</f>
        <v/>
      </c>
      <c r="Q2481" s="275" t="str">
        <f>IF('statement of marks'!EH84="","",'statement of marks'!EH84)</f>
        <v/>
      </c>
      <c r="R2481" s="275" t="str">
        <f>IF('statement of marks'!EI84="","",'statement of marks'!EI84)</f>
        <v/>
      </c>
      <c r="S2481" s="606" t="str">
        <f>IF('statement of marks'!EJ84="","",'statement of marks'!EJ84)</f>
        <v/>
      </c>
      <c r="T2481" s="578" t="str">
        <f>IF('statement of marks'!EK84="","",'statement of marks'!EK84)</f>
        <v/>
      </c>
      <c r="U2481" s="578" t="str">
        <f>IF('statement of marks'!EL84="","",'statement of marks'!EL84)</f>
        <v/>
      </c>
      <c r="V2481" s="612" t="str">
        <f>IF('statement of marks'!EM84="","",'statement of marks'!EM84)</f>
        <v/>
      </c>
    </row>
    <row r="2482" spans="1:22" ht="16" customHeight="1">
      <c r="A2482" s="598"/>
      <c r="B2482" s="1117" t="s">
        <v>271</v>
      </c>
      <c r="C2482" s="1118"/>
      <c r="D2482" s="1081" t="s">
        <v>1</v>
      </c>
      <c r="E2482" s="1081"/>
      <c r="F2482" s="1081"/>
      <c r="G2482" s="1081" t="s">
        <v>21</v>
      </c>
      <c r="H2482" s="1081"/>
      <c r="I2482" s="1081"/>
      <c r="J2482" s="1081" t="s">
        <v>272</v>
      </c>
      <c r="K2482" s="1081"/>
      <c r="L2482" s="1081"/>
      <c r="M2482" s="1081" t="s">
        <v>68</v>
      </c>
      <c r="N2482" s="1081"/>
      <c r="O2482" s="1081"/>
      <c r="P2482" s="1081" t="s">
        <v>463</v>
      </c>
      <c r="Q2482" s="1081"/>
      <c r="R2482" s="1081"/>
      <c r="S2482" s="609"/>
      <c r="T2482" s="1187" t="s">
        <v>458</v>
      </c>
      <c r="U2482" s="1188"/>
      <c r="V2482" s="1189"/>
    </row>
    <row r="2483" spans="1:22" ht="16" customHeight="1">
      <c r="A2483" s="599"/>
      <c r="B2483" s="1175" t="s">
        <v>3</v>
      </c>
      <c r="C2483" s="1176"/>
      <c r="D2483" s="1177">
        <f>IF('statement of marks'!EP$6="","",'statement of marks'!EP$6)</f>
        <v>20</v>
      </c>
      <c r="E2483" s="1177"/>
      <c r="F2483" s="1177"/>
      <c r="G2483" s="1177">
        <f>IF('statement of marks'!EQ$6="","",'statement of marks'!EQ$6)</f>
        <v>20</v>
      </c>
      <c r="H2483" s="1177"/>
      <c r="I2483" s="1177"/>
      <c r="J2483" s="1177">
        <f>IF('statement of marks'!ES$6="","",'statement of marks'!ES$6)</f>
        <v>20</v>
      </c>
      <c r="K2483" s="1177"/>
      <c r="L2483" s="1177"/>
      <c r="M2483" s="1177">
        <f>IF('statement of marks'!ER$6="","",'statement of marks'!ER$6)</f>
        <v>20</v>
      </c>
      <c r="N2483" s="1177"/>
      <c r="O2483" s="1177"/>
      <c r="P2483" s="1177">
        <f>IF('statement of marks'!ET$6="","",'statement of marks'!ET$6)</f>
        <v>20</v>
      </c>
      <c r="Q2483" s="1177"/>
      <c r="R2483" s="1177"/>
      <c r="S2483" s="610" t="str">
        <f>IF('statement of marks'!FE$6="","",'statement of marks'!EX$6)</f>
        <v/>
      </c>
      <c r="T2483" s="615">
        <f>IF('statement of marks'!EU$6="","",'statement of marks'!EU$6)</f>
        <v>100</v>
      </c>
      <c r="U2483" s="616" t="s">
        <v>5</v>
      </c>
      <c r="V2483" s="617" t="s">
        <v>464</v>
      </c>
    </row>
    <row r="2484" spans="1:22" ht="16" customHeight="1">
      <c r="A2484" s="598"/>
      <c r="B2484" s="1114" t="str">
        <f>IF('statement of marks'!$EP$3="","",'statement of marks'!$EP$3)</f>
        <v>dk;kZuqHko</v>
      </c>
      <c r="C2484" s="1115"/>
      <c r="D2484" s="1103" t="str">
        <f>IF('statement of marks'!EP84="","",'statement of marks'!EP84)</f>
        <v/>
      </c>
      <c r="E2484" s="1103"/>
      <c r="F2484" s="1103"/>
      <c r="G2484" s="1103" t="str">
        <f>IF('statement of marks'!EQ84="","",'statement of marks'!EQ84)</f>
        <v/>
      </c>
      <c r="H2484" s="1103"/>
      <c r="I2484" s="1103"/>
      <c r="J2484" s="1103" t="str">
        <f>IF('statement of marks'!ES84="","",'statement of marks'!ES84)</f>
        <v/>
      </c>
      <c r="K2484" s="1103"/>
      <c r="L2484" s="1103"/>
      <c r="M2484" s="1103" t="str">
        <f>IF('statement of marks'!ER84="","",'statement of marks'!ER84)</f>
        <v/>
      </c>
      <c r="N2484" s="1103"/>
      <c r="O2484" s="1103"/>
      <c r="P2484" s="1103" t="str">
        <f>IF('statement of marks'!ET84="","",'statement of marks'!ET84)</f>
        <v/>
      </c>
      <c r="Q2484" s="1103"/>
      <c r="R2484" s="1103"/>
      <c r="S2484" s="611"/>
      <c r="T2484" s="613" t="str">
        <f>IF('statement of marks'!EU84="","",'statement of marks'!EU84)</f>
        <v/>
      </c>
      <c r="U2484" s="613" t="str">
        <f>IF('statement of marks'!EV84="","",'statement of marks'!EV84)</f>
        <v/>
      </c>
      <c r="V2484" s="614" t="str">
        <f>IF('statement of marks'!EW84="","",'statement of marks'!EW84)</f>
        <v/>
      </c>
    </row>
    <row r="2485" spans="1:22" ht="16" customHeight="1">
      <c r="A2485" s="598"/>
      <c r="B2485" s="1112" t="str">
        <f>IF('statement of marks'!$EZ$3="","",'statement of marks'!$EZ$3)</f>
        <v>dyk f'k{kk</v>
      </c>
      <c r="C2485" s="1113"/>
      <c r="D2485" s="1103" t="str">
        <f>IF('statement of marks'!EZ84="","",'statement of marks'!EZ84)</f>
        <v/>
      </c>
      <c r="E2485" s="1103"/>
      <c r="F2485" s="1103"/>
      <c r="G2485" s="1103" t="str">
        <f>IF('statement of marks'!FA84="","",'statement of marks'!FA84)</f>
        <v/>
      </c>
      <c r="H2485" s="1103"/>
      <c r="I2485" s="1103"/>
      <c r="J2485" s="1103" t="str">
        <f>IF('statement of marks'!FC84="","",'statement of marks'!FC84)</f>
        <v/>
      </c>
      <c r="K2485" s="1103"/>
      <c r="L2485" s="1103"/>
      <c r="M2485" s="1103" t="str">
        <f>IF('statement of marks'!FB84="","",'statement of marks'!FB84)</f>
        <v/>
      </c>
      <c r="N2485" s="1103"/>
      <c r="O2485" s="1103"/>
      <c r="P2485" s="1103" t="str">
        <f>IF('statement of marks'!FD84="","",'statement of marks'!FD84)</f>
        <v/>
      </c>
      <c r="Q2485" s="1103"/>
      <c r="R2485" s="1103"/>
      <c r="S2485" s="611"/>
      <c r="T2485" s="613" t="str">
        <f>IF('statement of marks'!FE84="","",'statement of marks'!FE84)</f>
        <v/>
      </c>
      <c r="U2485" s="613" t="str">
        <f>IF('statement of marks'!FF84="","",'statement of marks'!FF84)</f>
        <v/>
      </c>
      <c r="V2485" s="614" t="str">
        <f>IF('statement of marks'!FG84="","",'statement of marks'!FG84)</f>
        <v/>
      </c>
    </row>
    <row r="2486" spans="1:22" ht="16" customHeight="1">
      <c r="A2486" s="598"/>
      <c r="B2486" s="1109" t="str">
        <f>IF('statement of marks'!$FJ$3="","",'statement of marks'!$FJ$3)</f>
        <v>LokLF; ,oe~ 'kkjhfjd f'k{kk</v>
      </c>
      <c r="C2486" s="1110"/>
      <c r="D2486" s="1103" t="str">
        <f>IF('statement of marks'!FJ84="","",'statement of marks'!FJ84)</f>
        <v/>
      </c>
      <c r="E2486" s="1103"/>
      <c r="F2486" s="1103"/>
      <c r="G2486" s="1103" t="str">
        <f>IF('statement of marks'!FK84="","",'statement of marks'!FK84)</f>
        <v/>
      </c>
      <c r="H2486" s="1103"/>
      <c r="I2486" s="1103"/>
      <c r="J2486" s="1103" t="str">
        <f>IF('statement of marks'!FM84="","",'statement of marks'!FM84)</f>
        <v/>
      </c>
      <c r="K2486" s="1103"/>
      <c r="L2486" s="1103"/>
      <c r="M2486" s="1103" t="str">
        <f>IF('statement of marks'!FL84="","",'statement of marks'!FL84)</f>
        <v/>
      </c>
      <c r="N2486" s="1103"/>
      <c r="O2486" s="1103"/>
      <c r="P2486" s="1103" t="str">
        <f>IF('statement of marks'!FN84="","",'statement of marks'!FN84)</f>
        <v/>
      </c>
      <c r="Q2486" s="1103"/>
      <c r="R2486" s="1103"/>
      <c r="S2486" s="611"/>
      <c r="T2486" s="613" t="str">
        <f>IF('statement of marks'!FO84="","",'statement of marks'!FO84)</f>
        <v/>
      </c>
      <c r="U2486" s="613" t="str">
        <f>IF('statement of marks'!FP84="","",'statement of marks'!FP84)</f>
        <v/>
      </c>
      <c r="V2486" s="614" t="str">
        <f>IF('statement of marks'!FQ84="","",'statement of marks'!FQ84)</f>
        <v/>
      </c>
    </row>
    <row r="2487" spans="1:22" ht="16" customHeight="1">
      <c r="A2487" s="598"/>
      <c r="B2487" s="1104" t="s">
        <v>273</v>
      </c>
      <c r="C2487" s="1105"/>
      <c r="D2487" s="1213" t="str">
        <f>details!$DZ$3</f>
        <v>vxLr rd</v>
      </c>
      <c r="E2487" s="1213"/>
      <c r="F2487" s="1213"/>
      <c r="G2487" s="1213" t="str">
        <f>details!$ED$3</f>
        <v>vDVwcj rd</v>
      </c>
      <c r="H2487" s="1213"/>
      <c r="I2487" s="1213"/>
      <c r="J2487" s="1213" t="str">
        <f>details!$EL$3</f>
        <v>Qjojh rd</v>
      </c>
      <c r="K2487" s="1213"/>
      <c r="L2487" s="1213"/>
      <c r="M2487" s="1213" t="str">
        <f>details!$EH$3</f>
        <v>fnlEcj rd</v>
      </c>
      <c r="N2487" s="1213"/>
      <c r="O2487" s="1213"/>
      <c r="P2487" s="1213" t="str">
        <f>details!$EP$3</f>
        <v>loZ ;ksx</v>
      </c>
      <c r="Q2487" s="1213"/>
      <c r="R2487" s="1213"/>
      <c r="S2487" s="1106" t="s">
        <v>475</v>
      </c>
      <c r="T2487" s="1107"/>
      <c r="U2487" s="1107"/>
      <c r="V2487" s="1180"/>
    </row>
    <row r="2488" spans="1:22" ht="16" customHeight="1">
      <c r="A2488" s="598"/>
      <c r="B2488" s="1100" t="s">
        <v>99</v>
      </c>
      <c r="C2488" s="1101"/>
      <c r="D2488" s="1102" t="str">
        <f>IF(details!EA84="","",details!EA84)</f>
        <v/>
      </c>
      <c r="E2488" s="1102"/>
      <c r="F2488" s="1102"/>
      <c r="G2488" s="1102" t="str">
        <f>IF(details!EE84="","",details!EE84)</f>
        <v/>
      </c>
      <c r="H2488" s="1102"/>
      <c r="I2488" s="1102"/>
      <c r="J2488" s="1102" t="str">
        <f>IF(details!EM84="","",details!EM84)</f>
        <v/>
      </c>
      <c r="K2488" s="1102"/>
      <c r="L2488" s="1102"/>
      <c r="M2488" s="1102" t="str">
        <f>IF(details!EI84="","",details!EI84)</f>
        <v/>
      </c>
      <c r="N2488" s="1102"/>
      <c r="O2488" s="1102"/>
      <c r="P2488" s="1102" t="str">
        <f>IF(details!EQ84="","",details!EQ84)</f>
        <v/>
      </c>
      <c r="Q2488" s="1102"/>
      <c r="R2488" s="1102"/>
      <c r="S2488" s="1181">
        <f>'statement of marks'!$HG$108</f>
        <v>42460</v>
      </c>
      <c r="T2488" s="1182"/>
      <c r="U2488" s="1182"/>
      <c r="V2488" s="1183"/>
    </row>
    <row r="2489" spans="1:22" ht="16" customHeight="1">
      <c r="A2489" s="598"/>
      <c r="B2489" s="1094" t="s">
        <v>15</v>
      </c>
      <c r="C2489" s="1095"/>
      <c r="D2489" s="1096" t="str">
        <f>IF(details!DZ84="","",details!DZ84)</f>
        <v/>
      </c>
      <c r="E2489" s="1096"/>
      <c r="F2489" s="1096"/>
      <c r="G2489" s="1096" t="str">
        <f>IF(details!ED84="","",details!ED84)</f>
        <v/>
      </c>
      <c r="H2489" s="1096"/>
      <c r="I2489" s="1096"/>
      <c r="J2489" s="1096" t="str">
        <f>IF(details!EL84="","",details!EL84)</f>
        <v/>
      </c>
      <c r="K2489" s="1096"/>
      <c r="L2489" s="1096"/>
      <c r="M2489" s="1096" t="str">
        <f>IF(details!EH84="","",details!EH84)</f>
        <v/>
      </c>
      <c r="N2489" s="1096"/>
      <c r="O2489" s="1096"/>
      <c r="P2489" s="1096" t="str">
        <f>IF(details!EP84="","",details!EP84)</f>
        <v/>
      </c>
      <c r="Q2489" s="1096"/>
      <c r="R2489" s="1096"/>
      <c r="S2489" s="1184"/>
      <c r="T2489" s="1185"/>
      <c r="U2489" s="1185"/>
      <c r="V2489" s="1186"/>
    </row>
    <row r="2490" spans="1:22" ht="16" customHeight="1">
      <c r="A2490" s="1206"/>
      <c r="B2490" s="1207" t="s">
        <v>473</v>
      </c>
      <c r="C2490" s="1208"/>
      <c r="D2490" s="1209" t="s">
        <v>3</v>
      </c>
      <c r="E2490" s="1209"/>
      <c r="F2490" s="1209"/>
      <c r="G2490" s="1209" t="s">
        <v>389</v>
      </c>
      <c r="H2490" s="1209"/>
      <c r="I2490" s="1209"/>
      <c r="J2490" s="1209" t="s">
        <v>5</v>
      </c>
      <c r="K2490" s="1209"/>
      <c r="L2490" s="1209"/>
      <c r="M2490" s="1209" t="s">
        <v>465</v>
      </c>
      <c r="N2490" s="1209"/>
      <c r="O2490" s="1209"/>
      <c r="P2490" s="1210" t="s">
        <v>306</v>
      </c>
      <c r="Q2490" s="1210"/>
      <c r="R2490" s="1210"/>
      <c r="S2490" s="1209" t="s">
        <v>473</v>
      </c>
      <c r="T2490" s="1209"/>
      <c r="U2490" s="1209"/>
      <c r="V2490" s="1211"/>
    </row>
    <row r="2491" spans="1:22" ht="16" customHeight="1">
      <c r="A2491" s="1206"/>
      <c r="B2491" s="1207"/>
      <c r="C2491" s="1208"/>
      <c r="D2491" s="1212" t="str">
        <f>'statement of marks'!HE84</f>
        <v/>
      </c>
      <c r="E2491" s="1212"/>
      <c r="F2491" s="1212"/>
      <c r="G2491" s="1212" t="str">
        <f>'statement of marks'!HF84</f>
        <v/>
      </c>
      <c r="H2491" s="1212"/>
      <c r="I2491" s="1212"/>
      <c r="J2491" s="1212" t="str">
        <f>'statement of marks'!HG84</f>
        <v/>
      </c>
      <c r="K2491" s="1212"/>
      <c r="L2491" s="1212"/>
      <c r="M2491" s="1212" t="str">
        <f>'statement of marks'!HJ84</f>
        <v/>
      </c>
      <c r="N2491" s="1212"/>
      <c r="O2491" s="1212"/>
      <c r="P2491" s="1212" t="str">
        <f>'statement of marks'!HI84</f>
        <v/>
      </c>
      <c r="Q2491" s="1212"/>
      <c r="R2491" s="1212"/>
      <c r="S2491" s="1209" t="str">
        <f>'statement of marks'!HD84</f>
        <v/>
      </c>
      <c r="T2491" s="1209"/>
      <c r="U2491" s="1209"/>
      <c r="V2491" s="1211"/>
    </row>
    <row r="2492" spans="1:22" ht="16" customHeight="1">
      <c r="A2492" s="598"/>
      <c r="B2492" s="1089" t="s">
        <v>100</v>
      </c>
      <c r="C2492" s="1090"/>
      <c r="D2492" s="1081"/>
      <c r="E2492" s="1081"/>
      <c r="F2492" s="1081"/>
      <c r="G2492" s="1081"/>
      <c r="H2492" s="1081"/>
      <c r="I2492" s="1081"/>
      <c r="J2492" s="1081"/>
      <c r="K2492" s="1081"/>
      <c r="L2492" s="1081"/>
      <c r="M2492" s="1081"/>
      <c r="N2492" s="1081"/>
      <c r="O2492" s="1081"/>
      <c r="P2492" s="1081"/>
      <c r="Q2492" s="1081"/>
      <c r="R2492" s="1081"/>
      <c r="S2492" s="1081"/>
      <c r="T2492" s="1081"/>
      <c r="U2492" s="1081"/>
      <c r="V2492" s="1205"/>
    </row>
    <row r="2493" spans="1:22" ht="16" customHeight="1">
      <c r="A2493" s="598"/>
      <c r="B2493" s="1087" t="s">
        <v>80</v>
      </c>
      <c r="C2493" s="1088"/>
      <c r="D2493" s="1081"/>
      <c r="E2493" s="1081"/>
      <c r="F2493" s="1081"/>
      <c r="G2493" s="1081"/>
      <c r="H2493" s="1081"/>
      <c r="I2493" s="1081"/>
      <c r="J2493" s="1081"/>
      <c r="K2493" s="1081"/>
      <c r="L2493" s="1081"/>
      <c r="M2493" s="1081"/>
      <c r="N2493" s="1081"/>
      <c r="O2493" s="1081"/>
      <c r="P2493" s="1081"/>
      <c r="Q2493" s="1081"/>
      <c r="R2493" s="1081"/>
      <c r="S2493" s="1081"/>
      <c r="T2493" s="1081"/>
      <c r="U2493" s="1081"/>
      <c r="V2493" s="1205"/>
    </row>
    <row r="2494" spans="1:22" ht="16" customHeight="1">
      <c r="A2494" s="598"/>
      <c r="B2494" s="1089" t="s">
        <v>466</v>
      </c>
      <c r="C2494" s="1090"/>
      <c r="D2494" s="1081"/>
      <c r="E2494" s="1081"/>
      <c r="F2494" s="1081"/>
      <c r="G2494" s="1081"/>
      <c r="H2494" s="1081"/>
      <c r="I2494" s="1081"/>
      <c r="J2494" s="1081"/>
      <c r="K2494" s="1081"/>
      <c r="L2494" s="1081"/>
      <c r="M2494" s="1081"/>
      <c r="N2494" s="1081"/>
      <c r="O2494" s="1081"/>
      <c r="P2494" s="1081" t="s">
        <v>466</v>
      </c>
      <c r="Q2494" s="1081"/>
      <c r="R2494" s="1081"/>
      <c r="S2494" s="1081"/>
      <c r="T2494" s="1081"/>
      <c r="U2494" s="1081"/>
      <c r="V2494" s="1205"/>
    </row>
    <row r="2495" spans="1:22" ht="16" customHeight="1">
      <c r="A2495" s="598"/>
      <c r="B2495" s="1085" t="s">
        <v>101</v>
      </c>
      <c r="C2495" s="1086"/>
      <c r="D2495" s="1081"/>
      <c r="E2495" s="1081"/>
      <c r="F2495" s="1081"/>
      <c r="G2495" s="1081"/>
      <c r="H2495" s="1081"/>
      <c r="I2495" s="1081"/>
      <c r="J2495" s="1081"/>
      <c r="K2495" s="1081"/>
      <c r="L2495" s="1081"/>
      <c r="M2495" s="1081"/>
      <c r="N2495" s="1081"/>
      <c r="O2495" s="1081"/>
      <c r="P2495" s="1081"/>
      <c r="Q2495" s="1081"/>
      <c r="R2495" s="1081"/>
      <c r="S2495" s="1198" t="s">
        <v>101</v>
      </c>
      <c r="T2495" s="1198"/>
      <c r="U2495" s="1198"/>
      <c r="V2495" s="1199"/>
    </row>
    <row r="2496" spans="1:22" ht="16" customHeight="1" thickBot="1">
      <c r="A2496" s="600"/>
      <c r="B2496" s="1200" t="s">
        <v>102</v>
      </c>
      <c r="C2496" s="1201"/>
      <c r="D2496" s="1202"/>
      <c r="E2496" s="1202"/>
      <c r="F2496" s="1202"/>
      <c r="G2496" s="1202"/>
      <c r="H2496" s="1202"/>
      <c r="I2496" s="1202"/>
      <c r="J2496" s="1202"/>
      <c r="K2496" s="1202"/>
      <c r="L2496" s="1202"/>
      <c r="M2496" s="1202"/>
      <c r="N2496" s="1202"/>
      <c r="O2496" s="1202"/>
      <c r="P2496" s="1202"/>
      <c r="Q2496" s="1202"/>
      <c r="R2496" s="1202"/>
      <c r="S2496" s="1203" t="s">
        <v>163</v>
      </c>
      <c r="T2496" s="1203"/>
      <c r="U2496" s="1203"/>
      <c r="V2496" s="1204"/>
    </row>
    <row r="2497" spans="1:22" ht="16" customHeight="1">
      <c r="A2497" s="597"/>
      <c r="B2497" s="1216" t="s">
        <v>47</v>
      </c>
      <c r="C2497" s="1217"/>
      <c r="D2497" s="1217"/>
      <c r="E2497" s="1217"/>
      <c r="F2497" s="1217"/>
      <c r="G2497" s="1217"/>
      <c r="H2497" s="1217"/>
      <c r="I2497" s="1217"/>
      <c r="J2497" s="1217"/>
      <c r="K2497" s="1217"/>
      <c r="L2497" s="1217"/>
      <c r="M2497" s="1217"/>
      <c r="N2497" s="1217"/>
      <c r="O2497" s="1217"/>
      <c r="P2497" s="1217"/>
      <c r="Q2497" s="1217"/>
      <c r="R2497" s="1217"/>
      <c r="S2497" s="1217"/>
      <c r="T2497" s="1217"/>
      <c r="U2497" s="1217"/>
      <c r="V2497" s="1218"/>
    </row>
    <row r="2498" spans="1:22" ht="16" customHeight="1">
      <c r="A2498" s="598"/>
      <c r="B2498" s="1219" t="str">
        <f>'statement of marks'!$A$1</f>
        <v>jk- ck- ek/;fed fo|ky; uohu] fuEckgsM+k</v>
      </c>
      <c r="C2498" s="1220"/>
      <c r="D2498" s="1220"/>
      <c r="E2498" s="1220"/>
      <c r="F2498" s="1220"/>
      <c r="G2498" s="1220"/>
      <c r="H2498" s="1220"/>
      <c r="I2498" s="1220"/>
      <c r="J2498" s="1220"/>
      <c r="K2498" s="1220"/>
      <c r="L2498" s="1220"/>
      <c r="M2498" s="1220"/>
      <c r="N2498" s="1220"/>
      <c r="O2498" s="1220"/>
      <c r="P2498" s="1220"/>
      <c r="Q2498" s="1220"/>
      <c r="R2498" s="1220"/>
      <c r="S2498" s="1220"/>
      <c r="T2498" s="1220"/>
      <c r="U2498" s="1220"/>
      <c r="V2498" s="1221"/>
    </row>
    <row r="2499" spans="1:22" ht="16" customHeight="1">
      <c r="A2499" s="598"/>
      <c r="B2499" s="1114" t="s">
        <v>467</v>
      </c>
      <c r="C2499" s="1115"/>
      <c r="D2499" s="1119" t="str">
        <f>'statement of marks'!$H$3</f>
        <v>2015-16</v>
      </c>
      <c r="E2499" s="1119"/>
      <c r="F2499" s="1119"/>
      <c r="G2499" s="1119"/>
      <c r="H2499" s="1119"/>
      <c r="I2499" s="1119"/>
      <c r="J2499" s="1119"/>
      <c r="K2499" s="1119"/>
      <c r="L2499" s="1119"/>
      <c r="M2499" s="1119"/>
      <c r="N2499" s="1119"/>
      <c r="O2499" s="1119"/>
      <c r="P2499" s="1119"/>
      <c r="Q2499" s="1119"/>
      <c r="R2499" s="1119"/>
      <c r="S2499" s="1119"/>
      <c r="T2499" s="1119"/>
      <c r="U2499" s="1119"/>
      <c r="V2499" s="1196"/>
    </row>
    <row r="2500" spans="1:22" ht="16" customHeight="1">
      <c r="A2500" s="598"/>
      <c r="B2500" s="1114" t="s">
        <v>218</v>
      </c>
      <c r="C2500" s="1115"/>
      <c r="D2500" s="1115" t="str">
        <f>IF('statement of marks'!J85="","",'statement of marks'!J85)</f>
        <v/>
      </c>
      <c r="E2500" s="1115"/>
      <c r="F2500" s="1115"/>
      <c r="G2500" s="1115"/>
      <c r="H2500" s="1115"/>
      <c r="I2500" s="1115"/>
      <c r="J2500" s="1115"/>
      <c r="K2500" s="1115"/>
      <c r="L2500" s="1115"/>
      <c r="M2500" s="1115"/>
      <c r="N2500" s="1115"/>
      <c r="O2500" s="1115"/>
      <c r="P2500" s="1115"/>
      <c r="Q2500" s="1115"/>
      <c r="R2500" s="1115"/>
      <c r="S2500" s="1115"/>
      <c r="T2500" s="1115"/>
      <c r="U2500" s="1115"/>
      <c r="V2500" s="1197"/>
    </row>
    <row r="2501" spans="1:22" ht="16" customHeight="1">
      <c r="A2501" s="598"/>
      <c r="B2501" s="1114" t="s">
        <v>219</v>
      </c>
      <c r="C2501" s="1115"/>
      <c r="D2501" s="1115" t="str">
        <f>IF('statement of marks'!K85="","",'statement of marks'!K85)</f>
        <v/>
      </c>
      <c r="E2501" s="1115"/>
      <c r="F2501" s="1115"/>
      <c r="G2501" s="1115"/>
      <c r="H2501" s="1115"/>
      <c r="I2501" s="1115"/>
      <c r="J2501" s="1115"/>
      <c r="K2501" s="1115"/>
      <c r="L2501" s="1115"/>
      <c r="M2501" s="1115"/>
      <c r="N2501" s="1115"/>
      <c r="O2501" s="1115"/>
      <c r="P2501" s="1115"/>
      <c r="Q2501" s="1115"/>
      <c r="R2501" s="1115"/>
      <c r="S2501" s="1115"/>
      <c r="T2501" s="1115"/>
      <c r="U2501" s="1115"/>
      <c r="V2501" s="1197"/>
    </row>
    <row r="2502" spans="1:22" ht="16" customHeight="1">
      <c r="A2502" s="598"/>
      <c r="B2502" s="1114" t="s">
        <v>220</v>
      </c>
      <c r="C2502" s="1115"/>
      <c r="D2502" s="1115" t="str">
        <f>IF('statement of marks'!L85="","",'statement of marks'!L85)</f>
        <v/>
      </c>
      <c r="E2502" s="1115"/>
      <c r="F2502" s="1115"/>
      <c r="G2502" s="1115"/>
      <c r="H2502" s="1115"/>
      <c r="I2502" s="1115"/>
      <c r="J2502" s="1115"/>
      <c r="K2502" s="1115"/>
      <c r="L2502" s="1115"/>
      <c r="M2502" s="1115"/>
      <c r="N2502" s="1115"/>
      <c r="O2502" s="1115"/>
      <c r="P2502" s="1115"/>
      <c r="Q2502" s="1115"/>
      <c r="R2502" s="1115"/>
      <c r="S2502" s="1115"/>
      <c r="T2502" s="1115"/>
      <c r="U2502" s="1115"/>
      <c r="V2502" s="1197"/>
    </row>
    <row r="2503" spans="1:22" ht="16" customHeight="1">
      <c r="A2503" s="598"/>
      <c r="B2503" s="1114" t="s">
        <v>221</v>
      </c>
      <c r="C2503" s="1115"/>
      <c r="D2503" s="1119" t="str">
        <f>'statement of marks'!$G$3</f>
        <v>6 A</v>
      </c>
      <c r="E2503" s="1119"/>
      <c r="F2503" s="1119"/>
      <c r="G2503" s="1115" t="s">
        <v>9</v>
      </c>
      <c r="H2503" s="1115"/>
      <c r="I2503" s="1115"/>
      <c r="J2503" s="1119" t="str">
        <f>IF('statement of marks'!D85="","",'statement of marks'!D85)</f>
        <v/>
      </c>
      <c r="K2503" s="1119"/>
      <c r="L2503" s="1119"/>
      <c r="M2503" s="1115" t="s">
        <v>222</v>
      </c>
      <c r="N2503" s="1115"/>
      <c r="O2503" s="1115"/>
      <c r="P2503" s="1119" t="str">
        <f>IF('statement of marks'!F85="","",'statement of marks'!F85)</f>
        <v/>
      </c>
      <c r="Q2503" s="1119"/>
      <c r="R2503" s="1119"/>
      <c r="S2503" s="1214" t="str">
        <f>IF('statement of marks'!$J$3="","",'statement of marks'!$J$3)</f>
        <v xml:space="preserve">fo|ky; dk Mk;l dksM+ </v>
      </c>
      <c r="T2503" s="1214"/>
      <c r="U2503" s="1214"/>
      <c r="V2503" s="1215"/>
    </row>
    <row r="2504" spans="1:22" ht="16" customHeight="1">
      <c r="A2504" s="598"/>
      <c r="B2504" s="601" t="s">
        <v>0</v>
      </c>
      <c r="C2504" s="602"/>
      <c r="D2504" s="1121" t="str">
        <f>IF('statement of marks'!H85="","",'statement of marks'!H85)</f>
        <v/>
      </c>
      <c r="E2504" s="1121"/>
      <c r="F2504" s="1121"/>
      <c r="G2504" s="1115" t="str">
        <f>IF('statement of marks'!I85="","",'statement of marks'!I85)</f>
        <v/>
      </c>
      <c r="H2504" s="1115"/>
      <c r="I2504" s="1115"/>
      <c r="J2504" s="1115"/>
      <c r="K2504" s="1115"/>
      <c r="L2504" s="1115"/>
      <c r="M2504" s="1115"/>
      <c r="N2504" s="1115"/>
      <c r="O2504" s="1115"/>
      <c r="P2504" s="1115"/>
      <c r="Q2504" s="1115"/>
      <c r="R2504" s="1115"/>
      <c r="S2504" s="1190" t="str">
        <f>IF('statement of marks'!$K$3="","",'statement of marks'!$K$3)</f>
        <v xml:space="preserve">08291009401   </v>
      </c>
      <c r="T2504" s="1190"/>
      <c r="U2504" s="1190"/>
      <c r="V2504" s="1191"/>
    </row>
    <row r="2505" spans="1:22" ht="16" customHeight="1">
      <c r="A2505" s="598"/>
      <c r="B2505" s="561" t="s">
        <v>28</v>
      </c>
      <c r="C2505" s="603" t="s">
        <v>97</v>
      </c>
      <c r="D2505" s="1081" t="s">
        <v>1</v>
      </c>
      <c r="E2505" s="1081"/>
      <c r="F2505" s="1081"/>
      <c r="G2505" s="1081" t="s">
        <v>21</v>
      </c>
      <c r="H2505" s="1081"/>
      <c r="I2505" s="1081"/>
      <c r="J2505" s="1081" t="s">
        <v>68</v>
      </c>
      <c r="K2505" s="1081"/>
      <c r="L2505" s="1081"/>
      <c r="M2505" s="1081" t="s">
        <v>98</v>
      </c>
      <c r="N2505" s="1081"/>
      <c r="O2505" s="1081"/>
      <c r="P2505" s="1192" t="s">
        <v>278</v>
      </c>
      <c r="Q2505" s="1193" t="s">
        <v>459</v>
      </c>
      <c r="R2505" s="1193"/>
      <c r="S2505" s="1193"/>
      <c r="T2505" s="1194" t="s">
        <v>458</v>
      </c>
      <c r="U2505" s="1194"/>
      <c r="V2505" s="1195"/>
    </row>
    <row r="2506" spans="1:22" ht="16" customHeight="1">
      <c r="A2506" s="598"/>
      <c r="B2506" s="561"/>
      <c r="C2506" s="603"/>
      <c r="D2506" s="596" t="s">
        <v>468</v>
      </c>
      <c r="E2506" s="596" t="s">
        <v>469</v>
      </c>
      <c r="F2506" s="604" t="s">
        <v>2</v>
      </c>
      <c r="G2506" s="596" t="s">
        <v>468</v>
      </c>
      <c r="H2506" s="596" t="s">
        <v>469</v>
      </c>
      <c r="I2506" s="604" t="s">
        <v>2</v>
      </c>
      <c r="J2506" s="596" t="s">
        <v>468</v>
      </c>
      <c r="K2506" s="596" t="s">
        <v>469</v>
      </c>
      <c r="L2506" s="604" t="s">
        <v>2</v>
      </c>
      <c r="M2506" s="596" t="s">
        <v>468</v>
      </c>
      <c r="N2506" s="596" t="s">
        <v>469</v>
      </c>
      <c r="O2506" s="604" t="s">
        <v>2</v>
      </c>
      <c r="P2506" s="1192"/>
      <c r="Q2506" s="596" t="s">
        <v>468</v>
      </c>
      <c r="R2506" s="596" t="s">
        <v>469</v>
      </c>
      <c r="S2506" s="608" t="s">
        <v>2</v>
      </c>
      <c r="T2506" s="618" t="s">
        <v>304</v>
      </c>
      <c r="U2506" s="619" t="s">
        <v>5</v>
      </c>
      <c r="V2506" s="620" t="s">
        <v>464</v>
      </c>
    </row>
    <row r="2507" spans="1:22" ht="16" customHeight="1">
      <c r="A2507" s="599"/>
      <c r="B2507" s="1178" t="s">
        <v>3</v>
      </c>
      <c r="C2507" s="1179"/>
      <c r="D2507" s="579">
        <f>IF('statement of marks'!M$6="","",'statement of marks'!M$6)</f>
        <v>5</v>
      </c>
      <c r="E2507" s="579">
        <f>IF('statement of marks'!N$6="","",'statement of marks'!N$6)</f>
        <v>5</v>
      </c>
      <c r="F2507" s="605">
        <f>IF('statement of marks'!O$6="","",'statement of marks'!O$6)</f>
        <v>10</v>
      </c>
      <c r="G2507" s="579">
        <f>IF('statement of marks'!P$6="","",'statement of marks'!P$6)</f>
        <v>5</v>
      </c>
      <c r="H2507" s="579">
        <f>IF('statement of marks'!Q$6="","",'statement of marks'!Q$6)</f>
        <v>5</v>
      </c>
      <c r="I2507" s="605">
        <f>IF('statement of marks'!R$6="","",'statement of marks'!R$6)</f>
        <v>10</v>
      </c>
      <c r="J2507" s="579">
        <f>IF('statement of marks'!S$6="","",'statement of marks'!S$6)</f>
        <v>5</v>
      </c>
      <c r="K2507" s="579">
        <f>IF('statement of marks'!T$6="","",'statement of marks'!T$6)</f>
        <v>5</v>
      </c>
      <c r="L2507" s="605">
        <f>IF('statement of marks'!U$6="","",'statement of marks'!U$6)</f>
        <v>10</v>
      </c>
      <c r="M2507" s="579">
        <f>IF('statement of marks'!W$6="","",'statement of marks'!W$6)</f>
        <v>50</v>
      </c>
      <c r="N2507" s="579">
        <f>IF('statement of marks'!X$6="","",'statement of marks'!X$6)</f>
        <v>20</v>
      </c>
      <c r="O2507" s="605">
        <f>IF('statement of marks'!Y$6="","",'statement of marks'!Y$6)</f>
        <v>70</v>
      </c>
      <c r="P2507" s="580">
        <f>IF('statement of marks'!Z$6="","",'statement of marks'!Z$6)</f>
        <v>100</v>
      </c>
      <c r="Q2507" s="579">
        <f>IF('statement of marks'!AA$6="","",'statement of marks'!AA$6)</f>
        <v>70</v>
      </c>
      <c r="R2507" s="579">
        <f>IF('statement of marks'!AB$6="","",'statement of marks'!AB$6)</f>
        <v>30</v>
      </c>
      <c r="S2507" s="605">
        <f>IF('statement of marks'!AC$6="","",'statement of marks'!AC$6)</f>
        <v>100</v>
      </c>
      <c r="T2507" s="615">
        <f>IF('statement of marks'!AD$6="","",'statement of marks'!AD$6)</f>
        <v>200</v>
      </c>
      <c r="U2507" s="615" t="str">
        <f>IF('statement of marks'!AE$6="","",'statement of marks'!AE$6)</f>
        <v/>
      </c>
      <c r="V2507" s="621" t="str">
        <f>IF('statement of marks'!AF$6="","",'statement of marks'!AF$6)</f>
        <v/>
      </c>
    </row>
    <row r="2508" spans="1:22" ht="16" customHeight="1">
      <c r="A2508" s="598"/>
      <c r="B2508" s="1114" t="str">
        <f>IF('statement of marks'!$M$3="","",'statement of marks'!$M$3)</f>
        <v>fgUnh</v>
      </c>
      <c r="C2508" s="1115"/>
      <c r="D2508" s="275" t="str">
        <f>IF('statement of marks'!M85="","",'statement of marks'!M85)</f>
        <v/>
      </c>
      <c r="E2508" s="275" t="str">
        <f>IF('statement of marks'!N85="","",'statement of marks'!N85)</f>
        <v/>
      </c>
      <c r="F2508" s="606" t="str">
        <f>IF('statement of marks'!O85="","",'statement of marks'!O85)</f>
        <v/>
      </c>
      <c r="G2508" s="275" t="str">
        <f>IF('statement of marks'!P85="","",'statement of marks'!P85)</f>
        <v/>
      </c>
      <c r="H2508" s="275" t="str">
        <f>IF('statement of marks'!Q85="","",'statement of marks'!Q85)</f>
        <v/>
      </c>
      <c r="I2508" s="606" t="str">
        <f>IF('statement of marks'!R85="","",'statement of marks'!R85)</f>
        <v/>
      </c>
      <c r="J2508" s="275" t="str">
        <f>IF('statement of marks'!S85="","",'statement of marks'!S85)</f>
        <v/>
      </c>
      <c r="K2508" s="275" t="str">
        <f>IF('statement of marks'!T85="","",'statement of marks'!T85)</f>
        <v/>
      </c>
      <c r="L2508" s="606" t="str">
        <f>IF('statement of marks'!U85="","",'statement of marks'!U85)</f>
        <v/>
      </c>
      <c r="M2508" s="275" t="str">
        <f>IF('statement of marks'!W85="","",'statement of marks'!W85)</f>
        <v/>
      </c>
      <c r="N2508" s="275" t="str">
        <f>IF('statement of marks'!X85="","",'statement of marks'!X85)</f>
        <v/>
      </c>
      <c r="O2508" s="606" t="str">
        <f>IF('statement of marks'!Y85="","",'statement of marks'!Y85)</f>
        <v/>
      </c>
      <c r="P2508" s="277" t="str">
        <f>IF('statement of marks'!Z85="","",'statement of marks'!Z85)</f>
        <v/>
      </c>
      <c r="Q2508" s="275" t="str">
        <f>IF('statement of marks'!AA85="","",'statement of marks'!AA85)</f>
        <v/>
      </c>
      <c r="R2508" s="275" t="str">
        <f>IF('statement of marks'!AB85="","",'statement of marks'!AB85)</f>
        <v/>
      </c>
      <c r="S2508" s="606" t="str">
        <f>IF('statement of marks'!AC85="","",'statement of marks'!AC85)</f>
        <v/>
      </c>
      <c r="T2508" s="578" t="str">
        <f>IF('statement of marks'!AD85="","",'statement of marks'!AD85)</f>
        <v/>
      </c>
      <c r="U2508" s="578" t="str">
        <f>IF('statement of marks'!AE85="","",'statement of marks'!AE85)</f>
        <v/>
      </c>
      <c r="V2508" s="612" t="str">
        <f>IF('statement of marks'!AF85="","",'statement of marks'!AF85)</f>
        <v/>
      </c>
    </row>
    <row r="2509" spans="1:22" ht="16" customHeight="1">
      <c r="A2509" s="598"/>
      <c r="B2509" s="1114" t="str">
        <f>IF('statement of marks'!$AI$3="","",'statement of marks'!$AI$3)</f>
        <v>vaxszth</v>
      </c>
      <c r="C2509" s="1115"/>
      <c r="D2509" s="275" t="str">
        <f>IF('statement of marks'!AI85="","",'statement of marks'!AI85)</f>
        <v/>
      </c>
      <c r="E2509" s="275" t="str">
        <f>IF('statement of marks'!AJ85="","",'statement of marks'!AJ85)</f>
        <v/>
      </c>
      <c r="F2509" s="606" t="str">
        <f>IF('statement of marks'!AK85="","",'statement of marks'!AK85)</f>
        <v/>
      </c>
      <c r="G2509" s="275" t="str">
        <f>IF('statement of marks'!AL85="","",'statement of marks'!AL85)</f>
        <v/>
      </c>
      <c r="H2509" s="275" t="str">
        <f>IF('statement of marks'!AM85="","",'statement of marks'!AM85)</f>
        <v/>
      </c>
      <c r="I2509" s="606" t="str">
        <f>IF('statement of marks'!AN85="","",'statement of marks'!AN85)</f>
        <v/>
      </c>
      <c r="J2509" s="275" t="str">
        <f>IF('statement of marks'!AO85="","",'statement of marks'!AO85)</f>
        <v/>
      </c>
      <c r="K2509" s="275" t="str">
        <f>IF('statement of marks'!AP85="","",'statement of marks'!AP85)</f>
        <v/>
      </c>
      <c r="L2509" s="606" t="str">
        <f>IF('statement of marks'!AQ85="","",'statement of marks'!AQ85)</f>
        <v/>
      </c>
      <c r="M2509" s="275" t="str">
        <f>IF('statement of marks'!AS85="","",'statement of marks'!AS85)</f>
        <v/>
      </c>
      <c r="N2509" s="275" t="str">
        <f>IF('statement of marks'!AT85="","",'statement of marks'!AT85)</f>
        <v/>
      </c>
      <c r="O2509" s="606" t="str">
        <f>IF('statement of marks'!AU85="","",'statement of marks'!AU85)</f>
        <v/>
      </c>
      <c r="P2509" s="277" t="str">
        <f>IF('statement of marks'!AV85="","",'statement of marks'!AV85)</f>
        <v/>
      </c>
      <c r="Q2509" s="275" t="str">
        <f>IF('statement of marks'!AW85="","",'statement of marks'!AW85)</f>
        <v/>
      </c>
      <c r="R2509" s="275" t="str">
        <f>IF('statement of marks'!AX85="","",'statement of marks'!AX85)</f>
        <v/>
      </c>
      <c r="S2509" s="606" t="str">
        <f>IF('statement of marks'!AY85="","",'statement of marks'!AY85)</f>
        <v/>
      </c>
      <c r="T2509" s="578" t="str">
        <f>IF('statement of marks'!AZ85="","",'statement of marks'!AZ85)</f>
        <v/>
      </c>
      <c r="U2509" s="578" t="str">
        <f>IF('statement of marks'!BA85="","",'statement of marks'!BA85)</f>
        <v/>
      </c>
      <c r="V2509" s="612" t="str">
        <f>IF('statement of marks'!BB85="","",'statement of marks'!BB85)</f>
        <v/>
      </c>
    </row>
    <row r="2510" spans="1:22" ht="16" customHeight="1">
      <c r="A2510" s="598"/>
      <c r="B2510" s="1114" t="str">
        <f>IF('statement of marks'!BE85="s","laLd`r",IF('statement of marks'!BE85="u","mnwZ",IF('statement of marks'!BE85="g","xqtjkrh",IF('statement of marks'!BE85="p","iatkch",IF('statement of marks'!BE85="sd","fla/kh","r`rh; Hkk""kk")))))</f>
        <v>r`rh; Hkk"kk</v>
      </c>
      <c r="C2510" s="1115"/>
      <c r="D2510" s="275" t="str">
        <f>IF('statement of marks'!BF85="","",'statement of marks'!BF85)</f>
        <v/>
      </c>
      <c r="E2510" s="275" t="str">
        <f>IF('statement of marks'!BG85="","",'statement of marks'!BG85)</f>
        <v/>
      </c>
      <c r="F2510" s="606" t="str">
        <f>IF('statement of marks'!BH85="","",'statement of marks'!BH85)</f>
        <v/>
      </c>
      <c r="G2510" s="275" t="str">
        <f>IF('statement of marks'!BI85="","",'statement of marks'!BI85)</f>
        <v/>
      </c>
      <c r="H2510" s="275" t="str">
        <f>IF('statement of marks'!BJ85="","",'statement of marks'!BJ85)</f>
        <v/>
      </c>
      <c r="I2510" s="606" t="str">
        <f>IF('statement of marks'!BK85="","",'statement of marks'!BK85)</f>
        <v/>
      </c>
      <c r="J2510" s="275" t="str">
        <f>IF('statement of marks'!BL85="","",'statement of marks'!BL85)</f>
        <v/>
      </c>
      <c r="K2510" s="275" t="str">
        <f>IF('statement of marks'!BM85="","",'statement of marks'!BM85)</f>
        <v/>
      </c>
      <c r="L2510" s="606" t="str">
        <f>IF('statement of marks'!BN85="","",'statement of marks'!BN85)</f>
        <v/>
      </c>
      <c r="M2510" s="275" t="str">
        <f>IF('statement of marks'!BP85="","",'statement of marks'!BP85)</f>
        <v/>
      </c>
      <c r="N2510" s="275" t="str">
        <f>IF('statement of marks'!BQ85="","",'statement of marks'!BQ85)</f>
        <v/>
      </c>
      <c r="O2510" s="606" t="str">
        <f>IF('statement of marks'!BR85="","",'statement of marks'!BR85)</f>
        <v/>
      </c>
      <c r="P2510" s="277" t="str">
        <f>IF('statement of marks'!BS85="","",'statement of marks'!BS85)</f>
        <v/>
      </c>
      <c r="Q2510" s="275" t="str">
        <f>IF('statement of marks'!BT85="","",'statement of marks'!BT85)</f>
        <v/>
      </c>
      <c r="R2510" s="275" t="str">
        <f>IF('statement of marks'!BU85="","",'statement of marks'!BU85)</f>
        <v/>
      </c>
      <c r="S2510" s="606" t="str">
        <f>IF('statement of marks'!BV85="","",'statement of marks'!BV85)</f>
        <v/>
      </c>
      <c r="T2510" s="578" t="str">
        <f>IF('statement of marks'!BW85="","",'statement of marks'!BW85)</f>
        <v/>
      </c>
      <c r="U2510" s="578" t="str">
        <f>IF('statement of marks'!BX85="","",'statement of marks'!BX85)</f>
        <v/>
      </c>
      <c r="V2510" s="612" t="str">
        <f>IF('statement of marks'!BY85="","",'statement of marks'!BY85)</f>
        <v/>
      </c>
    </row>
    <row r="2511" spans="1:22" ht="16" customHeight="1">
      <c r="A2511" s="598"/>
      <c r="B2511" s="1114" t="str">
        <f>IF('statement of marks'!$CB$3="","",'statement of marks'!$CB$3)</f>
        <v>xf.kr</v>
      </c>
      <c r="C2511" s="1115"/>
      <c r="D2511" s="275" t="str">
        <f>IF('statement of marks'!CB85="","",'statement of marks'!CB85)</f>
        <v/>
      </c>
      <c r="E2511" s="275" t="str">
        <f>IF('statement of marks'!CC85="","",'statement of marks'!CC85)</f>
        <v/>
      </c>
      <c r="F2511" s="606" t="str">
        <f>IF('statement of marks'!CD85="","",'statement of marks'!CD85)</f>
        <v/>
      </c>
      <c r="G2511" s="275" t="str">
        <f>IF('statement of marks'!CE85="","",'statement of marks'!CE85)</f>
        <v/>
      </c>
      <c r="H2511" s="275" t="str">
        <f>IF('statement of marks'!CF85="","",'statement of marks'!CF85)</f>
        <v/>
      </c>
      <c r="I2511" s="606" t="str">
        <f>IF('statement of marks'!CG85="","",'statement of marks'!CG85)</f>
        <v/>
      </c>
      <c r="J2511" s="275" t="str">
        <f>IF('statement of marks'!CH85="","",'statement of marks'!CH85)</f>
        <v/>
      </c>
      <c r="K2511" s="275" t="str">
        <f>IF('statement of marks'!CI85="","",'statement of marks'!CI85)</f>
        <v/>
      </c>
      <c r="L2511" s="606" t="str">
        <f>IF('statement of marks'!CJ85="","",'statement of marks'!CJ85)</f>
        <v/>
      </c>
      <c r="M2511" s="275" t="str">
        <f>IF('statement of marks'!CL85="","",'statement of marks'!CL85)</f>
        <v/>
      </c>
      <c r="N2511" s="275" t="str">
        <f>IF('statement of marks'!CM85="","",'statement of marks'!CM85)</f>
        <v/>
      </c>
      <c r="O2511" s="606" t="str">
        <f>IF('statement of marks'!CN85="","",'statement of marks'!CN85)</f>
        <v/>
      </c>
      <c r="P2511" s="277" t="str">
        <f>IF('statement of marks'!CO85="","",'statement of marks'!CO85)</f>
        <v/>
      </c>
      <c r="Q2511" s="275" t="str">
        <f>IF('statement of marks'!CP85="","",'statement of marks'!CP85)</f>
        <v/>
      </c>
      <c r="R2511" s="275" t="str">
        <f>IF('statement of marks'!CQ85="","",'statement of marks'!CQ85)</f>
        <v/>
      </c>
      <c r="S2511" s="606" t="str">
        <f>IF('statement of marks'!CR85="","",'statement of marks'!CR85)</f>
        <v/>
      </c>
      <c r="T2511" s="578" t="str">
        <f>IF('statement of marks'!CS85="","",'statement of marks'!CS85)</f>
        <v/>
      </c>
      <c r="U2511" s="578" t="str">
        <f>IF('statement of marks'!CT85="","",'statement of marks'!CT85)</f>
        <v/>
      </c>
      <c r="V2511" s="612" t="str">
        <f>IF('statement of marks'!CU85="","",'statement of marks'!CU85)</f>
        <v/>
      </c>
    </row>
    <row r="2512" spans="1:22" ht="16" customHeight="1">
      <c r="A2512" s="598"/>
      <c r="B2512" s="1114" t="str">
        <f>IF('statement of marks'!$CX$3="","",'statement of marks'!$CX$3)</f>
        <v>foKku</v>
      </c>
      <c r="C2512" s="1115"/>
      <c r="D2512" s="275" t="str">
        <f>IF('statement of marks'!CX85="","",'statement of marks'!CX85)</f>
        <v/>
      </c>
      <c r="E2512" s="275" t="str">
        <f>IF('statement of marks'!CY85="","",'statement of marks'!CY85)</f>
        <v/>
      </c>
      <c r="F2512" s="606" t="str">
        <f>IF('statement of marks'!CZ85="","",'statement of marks'!CZ85)</f>
        <v/>
      </c>
      <c r="G2512" s="275" t="str">
        <f>IF('statement of marks'!DA85="","",'statement of marks'!DA85)</f>
        <v/>
      </c>
      <c r="H2512" s="275" t="str">
        <f>IF('statement of marks'!DB85="","",'statement of marks'!DB85)</f>
        <v/>
      </c>
      <c r="I2512" s="606" t="str">
        <f>IF('statement of marks'!DC85="","",'statement of marks'!DC85)</f>
        <v/>
      </c>
      <c r="J2512" s="275" t="str">
        <f>IF('statement of marks'!DD85="","",'statement of marks'!DD85)</f>
        <v/>
      </c>
      <c r="K2512" s="275" t="str">
        <f>IF('statement of marks'!DE85="","",'statement of marks'!DE85)</f>
        <v/>
      </c>
      <c r="L2512" s="606" t="str">
        <f>IF('statement of marks'!DF85="","",'statement of marks'!DF85)</f>
        <v/>
      </c>
      <c r="M2512" s="275" t="str">
        <f>IF('statement of marks'!DH85="","",'statement of marks'!DH85)</f>
        <v/>
      </c>
      <c r="N2512" s="275" t="str">
        <f>IF('statement of marks'!DI85="","",'statement of marks'!DI85)</f>
        <v/>
      </c>
      <c r="O2512" s="606" t="str">
        <f>IF('statement of marks'!DJ85="","",'statement of marks'!DJ85)</f>
        <v/>
      </c>
      <c r="P2512" s="277" t="str">
        <f>IF('statement of marks'!DK85="","",'statement of marks'!DK85)</f>
        <v/>
      </c>
      <c r="Q2512" s="275" t="str">
        <f>IF('statement of marks'!DL85="","",'statement of marks'!DL85)</f>
        <v/>
      </c>
      <c r="R2512" s="275" t="str">
        <f>IF('statement of marks'!DM85="","",'statement of marks'!DM85)</f>
        <v/>
      </c>
      <c r="S2512" s="606" t="str">
        <f>IF('statement of marks'!DN85="","",'statement of marks'!DN85)</f>
        <v/>
      </c>
      <c r="T2512" s="578" t="str">
        <f>IF('statement of marks'!DO85="","",'statement of marks'!DO85)</f>
        <v/>
      </c>
      <c r="U2512" s="578" t="str">
        <f>IF('statement of marks'!DP85="","",'statement of marks'!DP85)</f>
        <v/>
      </c>
      <c r="V2512" s="612" t="str">
        <f>IF('statement of marks'!DQ85="","",'statement of marks'!DQ85)</f>
        <v/>
      </c>
    </row>
    <row r="2513" spans="1:22" ht="16" customHeight="1">
      <c r="A2513" s="598"/>
      <c r="B2513" s="1114" t="str">
        <f>IF('statement of marks'!$DT$3="","",'statement of marks'!$DT$3)</f>
        <v>lkekftd foKku</v>
      </c>
      <c r="C2513" s="1115"/>
      <c r="D2513" s="275" t="str">
        <f>IF('statement of marks'!DT85="","",'statement of marks'!DT85)</f>
        <v/>
      </c>
      <c r="E2513" s="275" t="str">
        <f>IF('statement of marks'!DU85="","",'statement of marks'!DU85)</f>
        <v/>
      </c>
      <c r="F2513" s="606" t="str">
        <f>IF('statement of marks'!DV85="","",'statement of marks'!DV85)</f>
        <v/>
      </c>
      <c r="G2513" s="275" t="str">
        <f>IF('statement of marks'!DW85="","",'statement of marks'!DW85)</f>
        <v/>
      </c>
      <c r="H2513" s="275" t="str">
        <f>IF('statement of marks'!DX85="","",'statement of marks'!DX85)</f>
        <v/>
      </c>
      <c r="I2513" s="606" t="str">
        <f>IF('statement of marks'!DY85="","",'statement of marks'!DY85)</f>
        <v/>
      </c>
      <c r="J2513" s="275" t="str">
        <f>IF('statement of marks'!DZ85="","",'statement of marks'!DZ85)</f>
        <v/>
      </c>
      <c r="K2513" s="275" t="str">
        <f>IF('statement of marks'!EA85="","",'statement of marks'!EA85)</f>
        <v/>
      </c>
      <c r="L2513" s="606" t="str">
        <f>IF('statement of marks'!EB85="","",'statement of marks'!EB85)</f>
        <v/>
      </c>
      <c r="M2513" s="275" t="str">
        <f>IF('statement of marks'!ED85="","",'statement of marks'!ED85)</f>
        <v/>
      </c>
      <c r="N2513" s="275" t="str">
        <f>IF('statement of marks'!EE85="","",'statement of marks'!EE85)</f>
        <v/>
      </c>
      <c r="O2513" s="606" t="str">
        <f>IF('statement of marks'!EF85="","",'statement of marks'!EF85)</f>
        <v/>
      </c>
      <c r="P2513" s="277" t="str">
        <f>IF('statement of marks'!EG85="","",'statement of marks'!EG85)</f>
        <v/>
      </c>
      <c r="Q2513" s="275" t="str">
        <f>IF('statement of marks'!EH85="","",'statement of marks'!EH85)</f>
        <v/>
      </c>
      <c r="R2513" s="275" t="str">
        <f>IF('statement of marks'!EI85="","",'statement of marks'!EI85)</f>
        <v/>
      </c>
      <c r="S2513" s="606" t="str">
        <f>IF('statement of marks'!EJ85="","",'statement of marks'!EJ85)</f>
        <v/>
      </c>
      <c r="T2513" s="578" t="str">
        <f>IF('statement of marks'!EK85="","",'statement of marks'!EK85)</f>
        <v/>
      </c>
      <c r="U2513" s="578" t="str">
        <f>IF('statement of marks'!EL85="","",'statement of marks'!EL85)</f>
        <v/>
      </c>
      <c r="V2513" s="612" t="str">
        <f>IF('statement of marks'!EM85="","",'statement of marks'!EM85)</f>
        <v/>
      </c>
    </row>
    <row r="2514" spans="1:22" ht="16" customHeight="1">
      <c r="A2514" s="598"/>
      <c r="B2514" s="1117" t="s">
        <v>271</v>
      </c>
      <c r="C2514" s="1118"/>
      <c r="D2514" s="1081" t="s">
        <v>1</v>
      </c>
      <c r="E2514" s="1081"/>
      <c r="F2514" s="1081"/>
      <c r="G2514" s="1081" t="s">
        <v>21</v>
      </c>
      <c r="H2514" s="1081"/>
      <c r="I2514" s="1081"/>
      <c r="J2514" s="1081" t="s">
        <v>272</v>
      </c>
      <c r="K2514" s="1081"/>
      <c r="L2514" s="1081"/>
      <c r="M2514" s="1081" t="s">
        <v>68</v>
      </c>
      <c r="N2514" s="1081"/>
      <c r="O2514" s="1081"/>
      <c r="P2514" s="1081" t="s">
        <v>463</v>
      </c>
      <c r="Q2514" s="1081"/>
      <c r="R2514" s="1081"/>
      <c r="S2514" s="609"/>
      <c r="T2514" s="1187" t="s">
        <v>458</v>
      </c>
      <c r="U2514" s="1188"/>
      <c r="V2514" s="1189"/>
    </row>
    <row r="2515" spans="1:22" ht="16" customHeight="1">
      <c r="A2515" s="599"/>
      <c r="B2515" s="1175" t="s">
        <v>3</v>
      </c>
      <c r="C2515" s="1176"/>
      <c r="D2515" s="1177">
        <f>IF('statement of marks'!EP$6="","",'statement of marks'!EP$6)</f>
        <v>20</v>
      </c>
      <c r="E2515" s="1177"/>
      <c r="F2515" s="1177"/>
      <c r="G2515" s="1177">
        <f>IF('statement of marks'!EQ$6="","",'statement of marks'!EQ$6)</f>
        <v>20</v>
      </c>
      <c r="H2515" s="1177"/>
      <c r="I2515" s="1177"/>
      <c r="J2515" s="1177">
        <f>IF('statement of marks'!ES$6="","",'statement of marks'!ES$6)</f>
        <v>20</v>
      </c>
      <c r="K2515" s="1177"/>
      <c r="L2515" s="1177"/>
      <c r="M2515" s="1177">
        <f>IF('statement of marks'!ER$6="","",'statement of marks'!ER$6)</f>
        <v>20</v>
      </c>
      <c r="N2515" s="1177"/>
      <c r="O2515" s="1177"/>
      <c r="P2515" s="1177">
        <f>IF('statement of marks'!ET$6="","",'statement of marks'!ET$6)</f>
        <v>20</v>
      </c>
      <c r="Q2515" s="1177"/>
      <c r="R2515" s="1177"/>
      <c r="S2515" s="610" t="str">
        <f>IF('statement of marks'!FE$6="","",'statement of marks'!EX$6)</f>
        <v/>
      </c>
      <c r="T2515" s="615">
        <f>IF('statement of marks'!EU$6="","",'statement of marks'!EU$6)</f>
        <v>100</v>
      </c>
      <c r="U2515" s="616" t="s">
        <v>5</v>
      </c>
      <c r="V2515" s="617" t="s">
        <v>464</v>
      </c>
    </row>
    <row r="2516" spans="1:22" ht="16" customHeight="1">
      <c r="A2516" s="598"/>
      <c r="B2516" s="1114" t="str">
        <f>IF('statement of marks'!$EP$3="","",'statement of marks'!$EP$3)</f>
        <v>dk;kZuqHko</v>
      </c>
      <c r="C2516" s="1115"/>
      <c r="D2516" s="1103" t="str">
        <f>IF('statement of marks'!EP85="","",'statement of marks'!EP85)</f>
        <v/>
      </c>
      <c r="E2516" s="1103"/>
      <c r="F2516" s="1103"/>
      <c r="G2516" s="1103" t="str">
        <f>IF('statement of marks'!EQ85="","",'statement of marks'!EQ85)</f>
        <v/>
      </c>
      <c r="H2516" s="1103"/>
      <c r="I2516" s="1103"/>
      <c r="J2516" s="1103" t="str">
        <f>IF('statement of marks'!ES85="","",'statement of marks'!ES85)</f>
        <v/>
      </c>
      <c r="K2516" s="1103"/>
      <c r="L2516" s="1103"/>
      <c r="M2516" s="1103" t="str">
        <f>IF('statement of marks'!ER85="","",'statement of marks'!ER85)</f>
        <v/>
      </c>
      <c r="N2516" s="1103"/>
      <c r="O2516" s="1103"/>
      <c r="P2516" s="1103" t="str">
        <f>IF('statement of marks'!ET85="","",'statement of marks'!ET85)</f>
        <v/>
      </c>
      <c r="Q2516" s="1103"/>
      <c r="R2516" s="1103"/>
      <c r="S2516" s="611"/>
      <c r="T2516" s="613" t="str">
        <f>IF('statement of marks'!EU85="","",'statement of marks'!EU85)</f>
        <v/>
      </c>
      <c r="U2516" s="613" t="str">
        <f>IF('statement of marks'!EV85="","",'statement of marks'!EV85)</f>
        <v/>
      </c>
      <c r="V2516" s="614" t="str">
        <f>IF('statement of marks'!EW85="","",'statement of marks'!EW85)</f>
        <v/>
      </c>
    </row>
    <row r="2517" spans="1:22" ht="16" customHeight="1">
      <c r="A2517" s="598"/>
      <c r="B2517" s="1112" t="str">
        <f>IF('statement of marks'!$EZ$3="","",'statement of marks'!$EZ$3)</f>
        <v>dyk f'k{kk</v>
      </c>
      <c r="C2517" s="1113"/>
      <c r="D2517" s="1103" t="str">
        <f>IF('statement of marks'!EZ85="","",'statement of marks'!EZ85)</f>
        <v/>
      </c>
      <c r="E2517" s="1103"/>
      <c r="F2517" s="1103"/>
      <c r="G2517" s="1103" t="str">
        <f>IF('statement of marks'!FA85="","",'statement of marks'!FA85)</f>
        <v/>
      </c>
      <c r="H2517" s="1103"/>
      <c r="I2517" s="1103"/>
      <c r="J2517" s="1103" t="str">
        <f>IF('statement of marks'!FC85="","",'statement of marks'!FC85)</f>
        <v/>
      </c>
      <c r="K2517" s="1103"/>
      <c r="L2517" s="1103"/>
      <c r="M2517" s="1103" t="str">
        <f>IF('statement of marks'!FB85="","",'statement of marks'!FB85)</f>
        <v/>
      </c>
      <c r="N2517" s="1103"/>
      <c r="O2517" s="1103"/>
      <c r="P2517" s="1103" t="str">
        <f>IF('statement of marks'!FD85="","",'statement of marks'!FD85)</f>
        <v/>
      </c>
      <c r="Q2517" s="1103"/>
      <c r="R2517" s="1103"/>
      <c r="S2517" s="611"/>
      <c r="T2517" s="613" t="str">
        <f>IF('statement of marks'!FE85="","",'statement of marks'!FE85)</f>
        <v/>
      </c>
      <c r="U2517" s="613" t="str">
        <f>IF('statement of marks'!FF85="","",'statement of marks'!FF85)</f>
        <v/>
      </c>
      <c r="V2517" s="614" t="str">
        <f>IF('statement of marks'!FG85="","",'statement of marks'!FG85)</f>
        <v/>
      </c>
    </row>
    <row r="2518" spans="1:22" ht="16" customHeight="1">
      <c r="A2518" s="598"/>
      <c r="B2518" s="1109" t="str">
        <f>IF('statement of marks'!$FJ$3="","",'statement of marks'!$FJ$3)</f>
        <v>LokLF; ,oe~ 'kkjhfjd f'k{kk</v>
      </c>
      <c r="C2518" s="1110"/>
      <c r="D2518" s="1103" t="str">
        <f>IF('statement of marks'!FJ85="","",'statement of marks'!FJ85)</f>
        <v/>
      </c>
      <c r="E2518" s="1103"/>
      <c r="F2518" s="1103"/>
      <c r="G2518" s="1103" t="str">
        <f>IF('statement of marks'!FK85="","",'statement of marks'!FK85)</f>
        <v/>
      </c>
      <c r="H2518" s="1103"/>
      <c r="I2518" s="1103"/>
      <c r="J2518" s="1103" t="str">
        <f>IF('statement of marks'!FM85="","",'statement of marks'!FM85)</f>
        <v/>
      </c>
      <c r="K2518" s="1103"/>
      <c r="L2518" s="1103"/>
      <c r="M2518" s="1103" t="str">
        <f>IF('statement of marks'!FL85="","",'statement of marks'!FL85)</f>
        <v/>
      </c>
      <c r="N2518" s="1103"/>
      <c r="O2518" s="1103"/>
      <c r="P2518" s="1103" t="str">
        <f>IF('statement of marks'!FN85="","",'statement of marks'!FN85)</f>
        <v/>
      </c>
      <c r="Q2518" s="1103"/>
      <c r="R2518" s="1103"/>
      <c r="S2518" s="611"/>
      <c r="T2518" s="613" t="str">
        <f>IF('statement of marks'!FO85="","",'statement of marks'!FO85)</f>
        <v/>
      </c>
      <c r="U2518" s="613" t="str">
        <f>IF('statement of marks'!FP85="","",'statement of marks'!FP85)</f>
        <v/>
      </c>
      <c r="V2518" s="614" t="str">
        <f>IF('statement of marks'!FQ85="","",'statement of marks'!FQ85)</f>
        <v/>
      </c>
    </row>
    <row r="2519" spans="1:22" ht="16" customHeight="1">
      <c r="A2519" s="598"/>
      <c r="B2519" s="1104" t="s">
        <v>273</v>
      </c>
      <c r="C2519" s="1105"/>
      <c r="D2519" s="1213" t="str">
        <f>details!$DZ$3</f>
        <v>vxLr rd</v>
      </c>
      <c r="E2519" s="1213"/>
      <c r="F2519" s="1213"/>
      <c r="G2519" s="1213" t="str">
        <f>details!$ED$3</f>
        <v>vDVwcj rd</v>
      </c>
      <c r="H2519" s="1213"/>
      <c r="I2519" s="1213"/>
      <c r="J2519" s="1213" t="str">
        <f>details!$EL$3</f>
        <v>Qjojh rd</v>
      </c>
      <c r="K2519" s="1213"/>
      <c r="L2519" s="1213"/>
      <c r="M2519" s="1213" t="str">
        <f>details!$EH$3</f>
        <v>fnlEcj rd</v>
      </c>
      <c r="N2519" s="1213"/>
      <c r="O2519" s="1213"/>
      <c r="P2519" s="1213" t="str">
        <f>details!$EP$3</f>
        <v>loZ ;ksx</v>
      </c>
      <c r="Q2519" s="1213"/>
      <c r="R2519" s="1213"/>
      <c r="S2519" s="1106" t="s">
        <v>475</v>
      </c>
      <c r="T2519" s="1107"/>
      <c r="U2519" s="1107"/>
      <c r="V2519" s="1180"/>
    </row>
    <row r="2520" spans="1:22" ht="16" customHeight="1">
      <c r="A2520" s="598"/>
      <c r="B2520" s="1100" t="s">
        <v>99</v>
      </c>
      <c r="C2520" s="1101"/>
      <c r="D2520" s="1102" t="str">
        <f>IF(details!EA85="","",details!EA85)</f>
        <v/>
      </c>
      <c r="E2520" s="1102"/>
      <c r="F2520" s="1102"/>
      <c r="G2520" s="1102" t="str">
        <f>IF(details!EE85="","",details!EE85)</f>
        <v/>
      </c>
      <c r="H2520" s="1102"/>
      <c r="I2520" s="1102"/>
      <c r="J2520" s="1102" t="str">
        <f>IF(details!EM85="","",details!EM85)</f>
        <v/>
      </c>
      <c r="K2520" s="1102"/>
      <c r="L2520" s="1102"/>
      <c r="M2520" s="1102" t="str">
        <f>IF(details!EI85="","",details!EI85)</f>
        <v/>
      </c>
      <c r="N2520" s="1102"/>
      <c r="O2520" s="1102"/>
      <c r="P2520" s="1102" t="str">
        <f>IF(details!EQ85="","",details!EQ85)</f>
        <v/>
      </c>
      <c r="Q2520" s="1102"/>
      <c r="R2520" s="1102"/>
      <c r="S2520" s="1181">
        <f>'statement of marks'!$HG$108</f>
        <v>42460</v>
      </c>
      <c r="T2520" s="1182"/>
      <c r="U2520" s="1182"/>
      <c r="V2520" s="1183"/>
    </row>
    <row r="2521" spans="1:22" ht="16" customHeight="1">
      <c r="A2521" s="598"/>
      <c r="B2521" s="1094" t="s">
        <v>15</v>
      </c>
      <c r="C2521" s="1095"/>
      <c r="D2521" s="1096" t="str">
        <f>IF(details!DZ85="","",details!DZ85)</f>
        <v/>
      </c>
      <c r="E2521" s="1096"/>
      <c r="F2521" s="1096"/>
      <c r="G2521" s="1096" t="str">
        <f>IF(details!ED85="","",details!ED85)</f>
        <v/>
      </c>
      <c r="H2521" s="1096"/>
      <c r="I2521" s="1096"/>
      <c r="J2521" s="1096" t="str">
        <f>IF(details!EL85="","",details!EL85)</f>
        <v/>
      </c>
      <c r="K2521" s="1096"/>
      <c r="L2521" s="1096"/>
      <c r="M2521" s="1096" t="str">
        <f>IF(details!EH85="","",details!EH85)</f>
        <v/>
      </c>
      <c r="N2521" s="1096"/>
      <c r="O2521" s="1096"/>
      <c r="P2521" s="1096" t="str">
        <f>IF(details!EP85="","",details!EP85)</f>
        <v/>
      </c>
      <c r="Q2521" s="1096"/>
      <c r="R2521" s="1096"/>
      <c r="S2521" s="1184"/>
      <c r="T2521" s="1185"/>
      <c r="U2521" s="1185"/>
      <c r="V2521" s="1186"/>
    </row>
    <row r="2522" spans="1:22" ht="16" customHeight="1">
      <c r="A2522" s="1206"/>
      <c r="B2522" s="1207" t="s">
        <v>473</v>
      </c>
      <c r="C2522" s="1208"/>
      <c r="D2522" s="1209" t="s">
        <v>3</v>
      </c>
      <c r="E2522" s="1209"/>
      <c r="F2522" s="1209"/>
      <c r="G2522" s="1209" t="s">
        <v>389</v>
      </c>
      <c r="H2522" s="1209"/>
      <c r="I2522" s="1209"/>
      <c r="J2522" s="1209" t="s">
        <v>5</v>
      </c>
      <c r="K2522" s="1209"/>
      <c r="L2522" s="1209"/>
      <c r="M2522" s="1209" t="s">
        <v>465</v>
      </c>
      <c r="N2522" s="1209"/>
      <c r="O2522" s="1209"/>
      <c r="P2522" s="1210" t="s">
        <v>306</v>
      </c>
      <c r="Q2522" s="1210"/>
      <c r="R2522" s="1210"/>
      <c r="S2522" s="1209" t="s">
        <v>473</v>
      </c>
      <c r="T2522" s="1209"/>
      <c r="U2522" s="1209"/>
      <c r="V2522" s="1211"/>
    </row>
    <row r="2523" spans="1:22" ht="16" customHeight="1">
      <c r="A2523" s="1206"/>
      <c r="B2523" s="1207"/>
      <c r="C2523" s="1208"/>
      <c r="D2523" s="1212" t="str">
        <f>'statement of marks'!HE85</f>
        <v/>
      </c>
      <c r="E2523" s="1212"/>
      <c r="F2523" s="1212"/>
      <c r="G2523" s="1212" t="str">
        <f>'statement of marks'!HF85</f>
        <v/>
      </c>
      <c r="H2523" s="1212"/>
      <c r="I2523" s="1212"/>
      <c r="J2523" s="1212" t="str">
        <f>'statement of marks'!HG85</f>
        <v/>
      </c>
      <c r="K2523" s="1212"/>
      <c r="L2523" s="1212"/>
      <c r="M2523" s="1212" t="str">
        <f>'statement of marks'!HJ85</f>
        <v/>
      </c>
      <c r="N2523" s="1212"/>
      <c r="O2523" s="1212"/>
      <c r="P2523" s="1212" t="str">
        <f>'statement of marks'!HI85</f>
        <v/>
      </c>
      <c r="Q2523" s="1212"/>
      <c r="R2523" s="1212"/>
      <c r="S2523" s="1209" t="str">
        <f>'statement of marks'!HD85</f>
        <v/>
      </c>
      <c r="T2523" s="1209"/>
      <c r="U2523" s="1209"/>
      <c r="V2523" s="1211"/>
    </row>
    <row r="2524" spans="1:22" ht="16" customHeight="1">
      <c r="A2524" s="598"/>
      <c r="B2524" s="1089" t="s">
        <v>100</v>
      </c>
      <c r="C2524" s="1090"/>
      <c r="D2524" s="1081"/>
      <c r="E2524" s="1081"/>
      <c r="F2524" s="1081"/>
      <c r="G2524" s="1081"/>
      <c r="H2524" s="1081"/>
      <c r="I2524" s="1081"/>
      <c r="J2524" s="1081"/>
      <c r="K2524" s="1081"/>
      <c r="L2524" s="1081"/>
      <c r="M2524" s="1081"/>
      <c r="N2524" s="1081"/>
      <c r="O2524" s="1081"/>
      <c r="P2524" s="1081"/>
      <c r="Q2524" s="1081"/>
      <c r="R2524" s="1081"/>
      <c r="S2524" s="1081"/>
      <c r="T2524" s="1081"/>
      <c r="U2524" s="1081"/>
      <c r="V2524" s="1205"/>
    </row>
    <row r="2525" spans="1:22" ht="16" customHeight="1">
      <c r="A2525" s="598"/>
      <c r="B2525" s="1087" t="s">
        <v>80</v>
      </c>
      <c r="C2525" s="1088"/>
      <c r="D2525" s="1081"/>
      <c r="E2525" s="1081"/>
      <c r="F2525" s="1081"/>
      <c r="G2525" s="1081"/>
      <c r="H2525" s="1081"/>
      <c r="I2525" s="1081"/>
      <c r="J2525" s="1081"/>
      <c r="K2525" s="1081"/>
      <c r="L2525" s="1081"/>
      <c r="M2525" s="1081"/>
      <c r="N2525" s="1081"/>
      <c r="O2525" s="1081"/>
      <c r="P2525" s="1081"/>
      <c r="Q2525" s="1081"/>
      <c r="R2525" s="1081"/>
      <c r="S2525" s="1081"/>
      <c r="T2525" s="1081"/>
      <c r="U2525" s="1081"/>
      <c r="V2525" s="1205"/>
    </row>
    <row r="2526" spans="1:22" ht="16" customHeight="1">
      <c r="A2526" s="598"/>
      <c r="B2526" s="1089" t="s">
        <v>466</v>
      </c>
      <c r="C2526" s="1090"/>
      <c r="D2526" s="1081"/>
      <c r="E2526" s="1081"/>
      <c r="F2526" s="1081"/>
      <c r="G2526" s="1081"/>
      <c r="H2526" s="1081"/>
      <c r="I2526" s="1081"/>
      <c r="J2526" s="1081"/>
      <c r="K2526" s="1081"/>
      <c r="L2526" s="1081"/>
      <c r="M2526" s="1081"/>
      <c r="N2526" s="1081"/>
      <c r="O2526" s="1081"/>
      <c r="P2526" s="1081" t="s">
        <v>466</v>
      </c>
      <c r="Q2526" s="1081"/>
      <c r="R2526" s="1081"/>
      <c r="S2526" s="1081"/>
      <c r="T2526" s="1081"/>
      <c r="U2526" s="1081"/>
      <c r="V2526" s="1205"/>
    </row>
    <row r="2527" spans="1:22" ht="16" customHeight="1">
      <c r="A2527" s="598"/>
      <c r="B2527" s="1085" t="s">
        <v>101</v>
      </c>
      <c r="C2527" s="1086"/>
      <c r="D2527" s="1081"/>
      <c r="E2527" s="1081"/>
      <c r="F2527" s="1081"/>
      <c r="G2527" s="1081"/>
      <c r="H2527" s="1081"/>
      <c r="I2527" s="1081"/>
      <c r="J2527" s="1081"/>
      <c r="K2527" s="1081"/>
      <c r="L2527" s="1081"/>
      <c r="M2527" s="1081"/>
      <c r="N2527" s="1081"/>
      <c r="O2527" s="1081"/>
      <c r="P2527" s="1081"/>
      <c r="Q2527" s="1081"/>
      <c r="R2527" s="1081"/>
      <c r="S2527" s="1198" t="s">
        <v>101</v>
      </c>
      <c r="T2527" s="1198"/>
      <c r="U2527" s="1198"/>
      <c r="V2527" s="1199"/>
    </row>
    <row r="2528" spans="1:22" ht="16" customHeight="1" thickBot="1">
      <c r="A2528" s="600"/>
      <c r="B2528" s="1200" t="s">
        <v>102</v>
      </c>
      <c r="C2528" s="1201"/>
      <c r="D2528" s="1202"/>
      <c r="E2528" s="1202"/>
      <c r="F2528" s="1202"/>
      <c r="G2528" s="1202"/>
      <c r="H2528" s="1202"/>
      <c r="I2528" s="1202"/>
      <c r="J2528" s="1202"/>
      <c r="K2528" s="1202"/>
      <c r="L2528" s="1202"/>
      <c r="M2528" s="1202"/>
      <c r="N2528" s="1202"/>
      <c r="O2528" s="1202"/>
      <c r="P2528" s="1202"/>
      <c r="Q2528" s="1202"/>
      <c r="R2528" s="1202"/>
      <c r="S2528" s="1203" t="s">
        <v>163</v>
      </c>
      <c r="T2528" s="1203"/>
      <c r="U2528" s="1203"/>
      <c r="V2528" s="1204"/>
    </row>
    <row r="2529" spans="1:22" ht="16" customHeight="1">
      <c r="A2529" s="597"/>
      <c r="B2529" s="1216" t="s">
        <v>47</v>
      </c>
      <c r="C2529" s="1217"/>
      <c r="D2529" s="1217"/>
      <c r="E2529" s="1217"/>
      <c r="F2529" s="1217"/>
      <c r="G2529" s="1217"/>
      <c r="H2529" s="1217"/>
      <c r="I2529" s="1217"/>
      <c r="J2529" s="1217"/>
      <c r="K2529" s="1217"/>
      <c r="L2529" s="1217"/>
      <c r="M2529" s="1217"/>
      <c r="N2529" s="1217"/>
      <c r="O2529" s="1217"/>
      <c r="P2529" s="1217"/>
      <c r="Q2529" s="1217"/>
      <c r="R2529" s="1217"/>
      <c r="S2529" s="1217"/>
      <c r="T2529" s="1217"/>
      <c r="U2529" s="1217"/>
      <c r="V2529" s="1218"/>
    </row>
    <row r="2530" spans="1:22" ht="16" customHeight="1">
      <c r="A2530" s="598"/>
      <c r="B2530" s="1219" t="str">
        <f>'statement of marks'!$A$1</f>
        <v>jk- ck- ek/;fed fo|ky; uohu] fuEckgsM+k</v>
      </c>
      <c r="C2530" s="1220"/>
      <c r="D2530" s="1220"/>
      <c r="E2530" s="1220"/>
      <c r="F2530" s="1220"/>
      <c r="G2530" s="1220"/>
      <c r="H2530" s="1220"/>
      <c r="I2530" s="1220"/>
      <c r="J2530" s="1220"/>
      <c r="K2530" s="1220"/>
      <c r="L2530" s="1220"/>
      <c r="M2530" s="1220"/>
      <c r="N2530" s="1220"/>
      <c r="O2530" s="1220"/>
      <c r="P2530" s="1220"/>
      <c r="Q2530" s="1220"/>
      <c r="R2530" s="1220"/>
      <c r="S2530" s="1220"/>
      <c r="T2530" s="1220"/>
      <c r="U2530" s="1220"/>
      <c r="V2530" s="1221"/>
    </row>
    <row r="2531" spans="1:22" ht="16" customHeight="1">
      <c r="A2531" s="598"/>
      <c r="B2531" s="1114" t="s">
        <v>467</v>
      </c>
      <c r="C2531" s="1115"/>
      <c r="D2531" s="1119" t="str">
        <f>'statement of marks'!$H$3</f>
        <v>2015-16</v>
      </c>
      <c r="E2531" s="1119"/>
      <c r="F2531" s="1119"/>
      <c r="G2531" s="1119"/>
      <c r="H2531" s="1119"/>
      <c r="I2531" s="1119"/>
      <c r="J2531" s="1119"/>
      <c r="K2531" s="1119"/>
      <c r="L2531" s="1119"/>
      <c r="M2531" s="1119"/>
      <c r="N2531" s="1119"/>
      <c r="O2531" s="1119"/>
      <c r="P2531" s="1119"/>
      <c r="Q2531" s="1119"/>
      <c r="R2531" s="1119"/>
      <c r="S2531" s="1119"/>
      <c r="T2531" s="1119"/>
      <c r="U2531" s="1119"/>
      <c r="V2531" s="1196"/>
    </row>
    <row r="2532" spans="1:22" ht="16" customHeight="1">
      <c r="A2532" s="598"/>
      <c r="B2532" s="1114" t="s">
        <v>218</v>
      </c>
      <c r="C2532" s="1115"/>
      <c r="D2532" s="1115" t="str">
        <f>IF('statement of marks'!J86="","",'statement of marks'!J86)</f>
        <v/>
      </c>
      <c r="E2532" s="1115"/>
      <c r="F2532" s="1115"/>
      <c r="G2532" s="1115"/>
      <c r="H2532" s="1115"/>
      <c r="I2532" s="1115"/>
      <c r="J2532" s="1115"/>
      <c r="K2532" s="1115"/>
      <c r="L2532" s="1115"/>
      <c r="M2532" s="1115"/>
      <c r="N2532" s="1115"/>
      <c r="O2532" s="1115"/>
      <c r="P2532" s="1115"/>
      <c r="Q2532" s="1115"/>
      <c r="R2532" s="1115"/>
      <c r="S2532" s="1115"/>
      <c r="T2532" s="1115"/>
      <c r="U2532" s="1115"/>
      <c r="V2532" s="1197"/>
    </row>
    <row r="2533" spans="1:22" ht="16" customHeight="1">
      <c r="A2533" s="598"/>
      <c r="B2533" s="1114" t="s">
        <v>219</v>
      </c>
      <c r="C2533" s="1115"/>
      <c r="D2533" s="1115" t="str">
        <f>IF('statement of marks'!K86="","",'statement of marks'!K86)</f>
        <v/>
      </c>
      <c r="E2533" s="1115"/>
      <c r="F2533" s="1115"/>
      <c r="G2533" s="1115"/>
      <c r="H2533" s="1115"/>
      <c r="I2533" s="1115"/>
      <c r="J2533" s="1115"/>
      <c r="K2533" s="1115"/>
      <c r="L2533" s="1115"/>
      <c r="M2533" s="1115"/>
      <c r="N2533" s="1115"/>
      <c r="O2533" s="1115"/>
      <c r="P2533" s="1115"/>
      <c r="Q2533" s="1115"/>
      <c r="R2533" s="1115"/>
      <c r="S2533" s="1115"/>
      <c r="T2533" s="1115"/>
      <c r="U2533" s="1115"/>
      <c r="V2533" s="1197"/>
    </row>
    <row r="2534" spans="1:22" ht="16" customHeight="1">
      <c r="A2534" s="598"/>
      <c r="B2534" s="1114" t="s">
        <v>220</v>
      </c>
      <c r="C2534" s="1115"/>
      <c r="D2534" s="1115" t="str">
        <f>IF('statement of marks'!L86="","",'statement of marks'!L86)</f>
        <v/>
      </c>
      <c r="E2534" s="1115"/>
      <c r="F2534" s="1115"/>
      <c r="G2534" s="1115"/>
      <c r="H2534" s="1115"/>
      <c r="I2534" s="1115"/>
      <c r="J2534" s="1115"/>
      <c r="K2534" s="1115"/>
      <c r="L2534" s="1115"/>
      <c r="M2534" s="1115"/>
      <c r="N2534" s="1115"/>
      <c r="O2534" s="1115"/>
      <c r="P2534" s="1115"/>
      <c r="Q2534" s="1115"/>
      <c r="R2534" s="1115"/>
      <c r="S2534" s="1115"/>
      <c r="T2534" s="1115"/>
      <c r="U2534" s="1115"/>
      <c r="V2534" s="1197"/>
    </row>
    <row r="2535" spans="1:22" ht="16" customHeight="1">
      <c r="A2535" s="598"/>
      <c r="B2535" s="1114" t="s">
        <v>221</v>
      </c>
      <c r="C2535" s="1115"/>
      <c r="D2535" s="1119" t="str">
        <f>'statement of marks'!$G$3</f>
        <v>6 A</v>
      </c>
      <c r="E2535" s="1119"/>
      <c r="F2535" s="1119"/>
      <c r="G2535" s="1115" t="s">
        <v>9</v>
      </c>
      <c r="H2535" s="1115"/>
      <c r="I2535" s="1115"/>
      <c r="J2535" s="1119" t="str">
        <f>IF('statement of marks'!D86="","",'statement of marks'!D86)</f>
        <v/>
      </c>
      <c r="K2535" s="1119"/>
      <c r="L2535" s="1119"/>
      <c r="M2535" s="1115" t="s">
        <v>222</v>
      </c>
      <c r="N2535" s="1115"/>
      <c r="O2535" s="1115"/>
      <c r="P2535" s="1119" t="str">
        <f>IF('statement of marks'!F86="","",'statement of marks'!F86)</f>
        <v/>
      </c>
      <c r="Q2535" s="1119"/>
      <c r="R2535" s="1119"/>
      <c r="S2535" s="1214" t="str">
        <f>IF('statement of marks'!$J$3="","",'statement of marks'!$J$3)</f>
        <v xml:space="preserve">fo|ky; dk Mk;l dksM+ </v>
      </c>
      <c r="T2535" s="1214"/>
      <c r="U2535" s="1214"/>
      <c r="V2535" s="1215"/>
    </row>
    <row r="2536" spans="1:22" ht="16" customHeight="1">
      <c r="A2536" s="598"/>
      <c r="B2536" s="601" t="s">
        <v>0</v>
      </c>
      <c r="C2536" s="602"/>
      <c r="D2536" s="1121" t="str">
        <f>IF('statement of marks'!H86="","",'statement of marks'!H86)</f>
        <v/>
      </c>
      <c r="E2536" s="1121"/>
      <c r="F2536" s="1121"/>
      <c r="G2536" s="1115" t="str">
        <f>IF('statement of marks'!I86="","",'statement of marks'!I86)</f>
        <v/>
      </c>
      <c r="H2536" s="1115"/>
      <c r="I2536" s="1115"/>
      <c r="J2536" s="1115"/>
      <c r="K2536" s="1115"/>
      <c r="L2536" s="1115"/>
      <c r="M2536" s="1115"/>
      <c r="N2536" s="1115"/>
      <c r="O2536" s="1115"/>
      <c r="P2536" s="1115"/>
      <c r="Q2536" s="1115"/>
      <c r="R2536" s="1115"/>
      <c r="S2536" s="1190" t="str">
        <f>IF('statement of marks'!$K$3="","",'statement of marks'!$K$3)</f>
        <v xml:space="preserve">08291009401   </v>
      </c>
      <c r="T2536" s="1190"/>
      <c r="U2536" s="1190"/>
      <c r="V2536" s="1191"/>
    </row>
    <row r="2537" spans="1:22" ht="16" customHeight="1">
      <c r="A2537" s="598"/>
      <c r="B2537" s="561" t="s">
        <v>28</v>
      </c>
      <c r="C2537" s="603" t="s">
        <v>97</v>
      </c>
      <c r="D2537" s="1081" t="s">
        <v>1</v>
      </c>
      <c r="E2537" s="1081"/>
      <c r="F2537" s="1081"/>
      <c r="G2537" s="1081" t="s">
        <v>21</v>
      </c>
      <c r="H2537" s="1081"/>
      <c r="I2537" s="1081"/>
      <c r="J2537" s="1081" t="s">
        <v>68</v>
      </c>
      <c r="K2537" s="1081"/>
      <c r="L2537" s="1081"/>
      <c r="M2537" s="1081" t="s">
        <v>98</v>
      </c>
      <c r="N2537" s="1081"/>
      <c r="O2537" s="1081"/>
      <c r="P2537" s="1192" t="s">
        <v>278</v>
      </c>
      <c r="Q2537" s="1193" t="s">
        <v>459</v>
      </c>
      <c r="R2537" s="1193"/>
      <c r="S2537" s="1193"/>
      <c r="T2537" s="1194" t="s">
        <v>458</v>
      </c>
      <c r="U2537" s="1194"/>
      <c r="V2537" s="1195"/>
    </row>
    <row r="2538" spans="1:22" ht="16" customHeight="1">
      <c r="A2538" s="598"/>
      <c r="B2538" s="561"/>
      <c r="C2538" s="603"/>
      <c r="D2538" s="596" t="s">
        <v>468</v>
      </c>
      <c r="E2538" s="596" t="s">
        <v>469</v>
      </c>
      <c r="F2538" s="604" t="s">
        <v>2</v>
      </c>
      <c r="G2538" s="596" t="s">
        <v>468</v>
      </c>
      <c r="H2538" s="596" t="s">
        <v>469</v>
      </c>
      <c r="I2538" s="604" t="s">
        <v>2</v>
      </c>
      <c r="J2538" s="596" t="s">
        <v>468</v>
      </c>
      <c r="K2538" s="596" t="s">
        <v>469</v>
      </c>
      <c r="L2538" s="604" t="s">
        <v>2</v>
      </c>
      <c r="M2538" s="596" t="s">
        <v>468</v>
      </c>
      <c r="N2538" s="596" t="s">
        <v>469</v>
      </c>
      <c r="O2538" s="604" t="s">
        <v>2</v>
      </c>
      <c r="P2538" s="1192"/>
      <c r="Q2538" s="596" t="s">
        <v>468</v>
      </c>
      <c r="R2538" s="596" t="s">
        <v>469</v>
      </c>
      <c r="S2538" s="608" t="s">
        <v>2</v>
      </c>
      <c r="T2538" s="618" t="s">
        <v>304</v>
      </c>
      <c r="U2538" s="619" t="s">
        <v>5</v>
      </c>
      <c r="V2538" s="620" t="s">
        <v>464</v>
      </c>
    </row>
    <row r="2539" spans="1:22" ht="16" customHeight="1">
      <c r="A2539" s="599"/>
      <c r="B2539" s="1178" t="s">
        <v>3</v>
      </c>
      <c r="C2539" s="1179"/>
      <c r="D2539" s="579">
        <f>IF('statement of marks'!M$6="","",'statement of marks'!M$6)</f>
        <v>5</v>
      </c>
      <c r="E2539" s="579">
        <f>IF('statement of marks'!N$6="","",'statement of marks'!N$6)</f>
        <v>5</v>
      </c>
      <c r="F2539" s="605">
        <f>IF('statement of marks'!O$6="","",'statement of marks'!O$6)</f>
        <v>10</v>
      </c>
      <c r="G2539" s="579">
        <f>IF('statement of marks'!P$6="","",'statement of marks'!P$6)</f>
        <v>5</v>
      </c>
      <c r="H2539" s="579">
        <f>IF('statement of marks'!Q$6="","",'statement of marks'!Q$6)</f>
        <v>5</v>
      </c>
      <c r="I2539" s="605">
        <f>IF('statement of marks'!R$6="","",'statement of marks'!R$6)</f>
        <v>10</v>
      </c>
      <c r="J2539" s="579">
        <f>IF('statement of marks'!S$6="","",'statement of marks'!S$6)</f>
        <v>5</v>
      </c>
      <c r="K2539" s="579">
        <f>IF('statement of marks'!T$6="","",'statement of marks'!T$6)</f>
        <v>5</v>
      </c>
      <c r="L2539" s="605">
        <f>IF('statement of marks'!U$6="","",'statement of marks'!U$6)</f>
        <v>10</v>
      </c>
      <c r="M2539" s="579">
        <f>IF('statement of marks'!W$6="","",'statement of marks'!W$6)</f>
        <v>50</v>
      </c>
      <c r="N2539" s="579">
        <f>IF('statement of marks'!X$6="","",'statement of marks'!X$6)</f>
        <v>20</v>
      </c>
      <c r="O2539" s="605">
        <f>IF('statement of marks'!Y$6="","",'statement of marks'!Y$6)</f>
        <v>70</v>
      </c>
      <c r="P2539" s="580">
        <f>IF('statement of marks'!Z$6="","",'statement of marks'!Z$6)</f>
        <v>100</v>
      </c>
      <c r="Q2539" s="579">
        <f>IF('statement of marks'!AA$6="","",'statement of marks'!AA$6)</f>
        <v>70</v>
      </c>
      <c r="R2539" s="579">
        <f>IF('statement of marks'!AB$6="","",'statement of marks'!AB$6)</f>
        <v>30</v>
      </c>
      <c r="S2539" s="605">
        <f>IF('statement of marks'!AC$6="","",'statement of marks'!AC$6)</f>
        <v>100</v>
      </c>
      <c r="T2539" s="615">
        <f>IF('statement of marks'!AD$6="","",'statement of marks'!AD$6)</f>
        <v>200</v>
      </c>
      <c r="U2539" s="615" t="str">
        <f>IF('statement of marks'!AE$6="","",'statement of marks'!AE$6)</f>
        <v/>
      </c>
      <c r="V2539" s="621" t="str">
        <f>IF('statement of marks'!AF$6="","",'statement of marks'!AF$6)</f>
        <v/>
      </c>
    </row>
    <row r="2540" spans="1:22" ht="16" customHeight="1">
      <c r="A2540" s="598"/>
      <c r="B2540" s="1114" t="str">
        <f>IF('statement of marks'!$M$3="","",'statement of marks'!$M$3)</f>
        <v>fgUnh</v>
      </c>
      <c r="C2540" s="1115"/>
      <c r="D2540" s="275" t="str">
        <f>IF('statement of marks'!M86="","",'statement of marks'!M86)</f>
        <v/>
      </c>
      <c r="E2540" s="275" t="str">
        <f>IF('statement of marks'!N86="","",'statement of marks'!N86)</f>
        <v/>
      </c>
      <c r="F2540" s="606" t="str">
        <f>IF('statement of marks'!O86="","",'statement of marks'!O86)</f>
        <v/>
      </c>
      <c r="G2540" s="275" t="str">
        <f>IF('statement of marks'!P86="","",'statement of marks'!P86)</f>
        <v/>
      </c>
      <c r="H2540" s="275" t="str">
        <f>IF('statement of marks'!Q86="","",'statement of marks'!Q86)</f>
        <v/>
      </c>
      <c r="I2540" s="606" t="str">
        <f>IF('statement of marks'!R86="","",'statement of marks'!R86)</f>
        <v/>
      </c>
      <c r="J2540" s="275" t="str">
        <f>IF('statement of marks'!S86="","",'statement of marks'!S86)</f>
        <v/>
      </c>
      <c r="K2540" s="275" t="str">
        <f>IF('statement of marks'!T86="","",'statement of marks'!T86)</f>
        <v/>
      </c>
      <c r="L2540" s="606" t="str">
        <f>IF('statement of marks'!U86="","",'statement of marks'!U86)</f>
        <v/>
      </c>
      <c r="M2540" s="275" t="str">
        <f>IF('statement of marks'!W86="","",'statement of marks'!W86)</f>
        <v/>
      </c>
      <c r="N2540" s="275" t="str">
        <f>IF('statement of marks'!X86="","",'statement of marks'!X86)</f>
        <v/>
      </c>
      <c r="O2540" s="606" t="str">
        <f>IF('statement of marks'!Y86="","",'statement of marks'!Y86)</f>
        <v/>
      </c>
      <c r="P2540" s="277" t="str">
        <f>IF('statement of marks'!Z86="","",'statement of marks'!Z86)</f>
        <v/>
      </c>
      <c r="Q2540" s="275" t="str">
        <f>IF('statement of marks'!AA86="","",'statement of marks'!AA86)</f>
        <v/>
      </c>
      <c r="R2540" s="275" t="str">
        <f>IF('statement of marks'!AB86="","",'statement of marks'!AB86)</f>
        <v/>
      </c>
      <c r="S2540" s="606" t="str">
        <f>IF('statement of marks'!AC86="","",'statement of marks'!AC86)</f>
        <v/>
      </c>
      <c r="T2540" s="578" t="str">
        <f>IF('statement of marks'!AD86="","",'statement of marks'!AD86)</f>
        <v/>
      </c>
      <c r="U2540" s="578" t="str">
        <f>IF('statement of marks'!AE86="","",'statement of marks'!AE86)</f>
        <v/>
      </c>
      <c r="V2540" s="612" t="str">
        <f>IF('statement of marks'!AF86="","",'statement of marks'!AF86)</f>
        <v/>
      </c>
    </row>
    <row r="2541" spans="1:22" ht="16" customHeight="1">
      <c r="A2541" s="598"/>
      <c r="B2541" s="1114" t="str">
        <f>IF('statement of marks'!$AI$3="","",'statement of marks'!$AI$3)</f>
        <v>vaxszth</v>
      </c>
      <c r="C2541" s="1115"/>
      <c r="D2541" s="275" t="str">
        <f>IF('statement of marks'!AI86="","",'statement of marks'!AI86)</f>
        <v/>
      </c>
      <c r="E2541" s="275" t="str">
        <f>IF('statement of marks'!AJ86="","",'statement of marks'!AJ86)</f>
        <v/>
      </c>
      <c r="F2541" s="606" t="str">
        <f>IF('statement of marks'!AK86="","",'statement of marks'!AK86)</f>
        <v/>
      </c>
      <c r="G2541" s="275" t="str">
        <f>IF('statement of marks'!AL86="","",'statement of marks'!AL86)</f>
        <v/>
      </c>
      <c r="H2541" s="275" t="str">
        <f>IF('statement of marks'!AM86="","",'statement of marks'!AM86)</f>
        <v/>
      </c>
      <c r="I2541" s="606" t="str">
        <f>IF('statement of marks'!AN86="","",'statement of marks'!AN86)</f>
        <v/>
      </c>
      <c r="J2541" s="275" t="str">
        <f>IF('statement of marks'!AO86="","",'statement of marks'!AO86)</f>
        <v/>
      </c>
      <c r="K2541" s="275" t="str">
        <f>IF('statement of marks'!AP86="","",'statement of marks'!AP86)</f>
        <v/>
      </c>
      <c r="L2541" s="606" t="str">
        <f>IF('statement of marks'!AQ86="","",'statement of marks'!AQ86)</f>
        <v/>
      </c>
      <c r="M2541" s="275" t="str">
        <f>IF('statement of marks'!AS86="","",'statement of marks'!AS86)</f>
        <v/>
      </c>
      <c r="N2541" s="275" t="str">
        <f>IF('statement of marks'!AT86="","",'statement of marks'!AT86)</f>
        <v/>
      </c>
      <c r="O2541" s="606" t="str">
        <f>IF('statement of marks'!AU86="","",'statement of marks'!AU86)</f>
        <v/>
      </c>
      <c r="P2541" s="277" t="str">
        <f>IF('statement of marks'!AV86="","",'statement of marks'!AV86)</f>
        <v/>
      </c>
      <c r="Q2541" s="275" t="str">
        <f>IF('statement of marks'!AW86="","",'statement of marks'!AW86)</f>
        <v/>
      </c>
      <c r="R2541" s="275" t="str">
        <f>IF('statement of marks'!AX86="","",'statement of marks'!AX86)</f>
        <v/>
      </c>
      <c r="S2541" s="606" t="str">
        <f>IF('statement of marks'!AY86="","",'statement of marks'!AY86)</f>
        <v/>
      </c>
      <c r="T2541" s="578" t="str">
        <f>IF('statement of marks'!AZ86="","",'statement of marks'!AZ86)</f>
        <v/>
      </c>
      <c r="U2541" s="578" t="str">
        <f>IF('statement of marks'!BA86="","",'statement of marks'!BA86)</f>
        <v/>
      </c>
      <c r="V2541" s="612" t="str">
        <f>IF('statement of marks'!BB86="","",'statement of marks'!BB86)</f>
        <v/>
      </c>
    </row>
    <row r="2542" spans="1:22" ht="16" customHeight="1">
      <c r="A2542" s="598"/>
      <c r="B2542" s="1114" t="str">
        <f>IF('statement of marks'!BE86="s","laLd`r",IF('statement of marks'!BE86="u","mnwZ",IF('statement of marks'!BE86="g","xqtjkrh",IF('statement of marks'!BE86="p","iatkch",IF('statement of marks'!BE86="sd","fla/kh","r`rh; Hkk""kk")))))</f>
        <v>r`rh; Hkk"kk</v>
      </c>
      <c r="C2542" s="1115"/>
      <c r="D2542" s="275" t="str">
        <f>IF('statement of marks'!BF86="","",'statement of marks'!BF86)</f>
        <v/>
      </c>
      <c r="E2542" s="275" t="str">
        <f>IF('statement of marks'!BG86="","",'statement of marks'!BG86)</f>
        <v/>
      </c>
      <c r="F2542" s="606" t="str">
        <f>IF('statement of marks'!BH86="","",'statement of marks'!BH86)</f>
        <v/>
      </c>
      <c r="G2542" s="275" t="str">
        <f>IF('statement of marks'!BI86="","",'statement of marks'!BI86)</f>
        <v/>
      </c>
      <c r="H2542" s="275" t="str">
        <f>IF('statement of marks'!BJ86="","",'statement of marks'!BJ86)</f>
        <v/>
      </c>
      <c r="I2542" s="606" t="str">
        <f>IF('statement of marks'!BK86="","",'statement of marks'!BK86)</f>
        <v/>
      </c>
      <c r="J2542" s="275" t="str">
        <f>IF('statement of marks'!BL86="","",'statement of marks'!BL86)</f>
        <v/>
      </c>
      <c r="K2542" s="275" t="str">
        <f>IF('statement of marks'!BM86="","",'statement of marks'!BM86)</f>
        <v/>
      </c>
      <c r="L2542" s="606" t="str">
        <f>IF('statement of marks'!BN86="","",'statement of marks'!BN86)</f>
        <v/>
      </c>
      <c r="M2542" s="275" t="str">
        <f>IF('statement of marks'!BP86="","",'statement of marks'!BP86)</f>
        <v/>
      </c>
      <c r="N2542" s="275" t="str">
        <f>IF('statement of marks'!BQ86="","",'statement of marks'!BQ86)</f>
        <v/>
      </c>
      <c r="O2542" s="606" t="str">
        <f>IF('statement of marks'!BR86="","",'statement of marks'!BR86)</f>
        <v/>
      </c>
      <c r="P2542" s="277" t="str">
        <f>IF('statement of marks'!BS86="","",'statement of marks'!BS86)</f>
        <v/>
      </c>
      <c r="Q2542" s="275" t="str">
        <f>IF('statement of marks'!BT86="","",'statement of marks'!BT86)</f>
        <v/>
      </c>
      <c r="R2542" s="275" t="str">
        <f>IF('statement of marks'!BU86="","",'statement of marks'!BU86)</f>
        <v/>
      </c>
      <c r="S2542" s="606" t="str">
        <f>IF('statement of marks'!BV86="","",'statement of marks'!BV86)</f>
        <v/>
      </c>
      <c r="T2542" s="578" t="str">
        <f>IF('statement of marks'!BW86="","",'statement of marks'!BW86)</f>
        <v/>
      </c>
      <c r="U2542" s="578" t="str">
        <f>IF('statement of marks'!BX86="","",'statement of marks'!BX86)</f>
        <v/>
      </c>
      <c r="V2542" s="612" t="str">
        <f>IF('statement of marks'!BY86="","",'statement of marks'!BY86)</f>
        <v/>
      </c>
    </row>
    <row r="2543" spans="1:22" ht="16" customHeight="1">
      <c r="A2543" s="598"/>
      <c r="B2543" s="1114" t="str">
        <f>IF('statement of marks'!$CB$3="","",'statement of marks'!$CB$3)</f>
        <v>xf.kr</v>
      </c>
      <c r="C2543" s="1115"/>
      <c r="D2543" s="275" t="str">
        <f>IF('statement of marks'!CB86="","",'statement of marks'!CB86)</f>
        <v/>
      </c>
      <c r="E2543" s="275" t="str">
        <f>IF('statement of marks'!CC86="","",'statement of marks'!CC86)</f>
        <v/>
      </c>
      <c r="F2543" s="606" t="str">
        <f>IF('statement of marks'!CD86="","",'statement of marks'!CD86)</f>
        <v/>
      </c>
      <c r="G2543" s="275" t="str">
        <f>IF('statement of marks'!CE86="","",'statement of marks'!CE86)</f>
        <v/>
      </c>
      <c r="H2543" s="275" t="str">
        <f>IF('statement of marks'!CF86="","",'statement of marks'!CF86)</f>
        <v/>
      </c>
      <c r="I2543" s="606" t="str">
        <f>IF('statement of marks'!CG86="","",'statement of marks'!CG86)</f>
        <v/>
      </c>
      <c r="J2543" s="275" t="str">
        <f>IF('statement of marks'!CH86="","",'statement of marks'!CH86)</f>
        <v/>
      </c>
      <c r="K2543" s="275" t="str">
        <f>IF('statement of marks'!CI86="","",'statement of marks'!CI86)</f>
        <v/>
      </c>
      <c r="L2543" s="606" t="str">
        <f>IF('statement of marks'!CJ86="","",'statement of marks'!CJ86)</f>
        <v/>
      </c>
      <c r="M2543" s="275" t="str">
        <f>IF('statement of marks'!CL86="","",'statement of marks'!CL86)</f>
        <v/>
      </c>
      <c r="N2543" s="275" t="str">
        <f>IF('statement of marks'!CM86="","",'statement of marks'!CM86)</f>
        <v/>
      </c>
      <c r="O2543" s="606" t="str">
        <f>IF('statement of marks'!CN86="","",'statement of marks'!CN86)</f>
        <v/>
      </c>
      <c r="P2543" s="277" t="str">
        <f>IF('statement of marks'!CO86="","",'statement of marks'!CO86)</f>
        <v/>
      </c>
      <c r="Q2543" s="275" t="str">
        <f>IF('statement of marks'!CP86="","",'statement of marks'!CP86)</f>
        <v/>
      </c>
      <c r="R2543" s="275" t="str">
        <f>IF('statement of marks'!CQ86="","",'statement of marks'!CQ86)</f>
        <v/>
      </c>
      <c r="S2543" s="606" t="str">
        <f>IF('statement of marks'!CR86="","",'statement of marks'!CR86)</f>
        <v/>
      </c>
      <c r="T2543" s="578" t="str">
        <f>IF('statement of marks'!CS86="","",'statement of marks'!CS86)</f>
        <v/>
      </c>
      <c r="U2543" s="578" t="str">
        <f>IF('statement of marks'!CT86="","",'statement of marks'!CT86)</f>
        <v/>
      </c>
      <c r="V2543" s="612" t="str">
        <f>IF('statement of marks'!CU86="","",'statement of marks'!CU86)</f>
        <v/>
      </c>
    </row>
    <row r="2544" spans="1:22" ht="16" customHeight="1">
      <c r="A2544" s="598"/>
      <c r="B2544" s="1114" t="str">
        <f>IF('statement of marks'!$CX$3="","",'statement of marks'!$CX$3)</f>
        <v>foKku</v>
      </c>
      <c r="C2544" s="1115"/>
      <c r="D2544" s="275" t="str">
        <f>IF('statement of marks'!CX86="","",'statement of marks'!CX86)</f>
        <v/>
      </c>
      <c r="E2544" s="275" t="str">
        <f>IF('statement of marks'!CY86="","",'statement of marks'!CY86)</f>
        <v/>
      </c>
      <c r="F2544" s="606" t="str">
        <f>IF('statement of marks'!CZ86="","",'statement of marks'!CZ86)</f>
        <v/>
      </c>
      <c r="G2544" s="275" t="str">
        <f>IF('statement of marks'!DA86="","",'statement of marks'!DA86)</f>
        <v/>
      </c>
      <c r="H2544" s="275" t="str">
        <f>IF('statement of marks'!DB86="","",'statement of marks'!DB86)</f>
        <v/>
      </c>
      <c r="I2544" s="606" t="str">
        <f>IF('statement of marks'!DC86="","",'statement of marks'!DC86)</f>
        <v/>
      </c>
      <c r="J2544" s="275" t="str">
        <f>IF('statement of marks'!DD86="","",'statement of marks'!DD86)</f>
        <v/>
      </c>
      <c r="K2544" s="275" t="str">
        <f>IF('statement of marks'!DE86="","",'statement of marks'!DE86)</f>
        <v/>
      </c>
      <c r="L2544" s="606" t="str">
        <f>IF('statement of marks'!DF86="","",'statement of marks'!DF86)</f>
        <v/>
      </c>
      <c r="M2544" s="275" t="str">
        <f>IF('statement of marks'!DH86="","",'statement of marks'!DH86)</f>
        <v/>
      </c>
      <c r="N2544" s="275" t="str">
        <f>IF('statement of marks'!DI86="","",'statement of marks'!DI86)</f>
        <v/>
      </c>
      <c r="O2544" s="606" t="str">
        <f>IF('statement of marks'!DJ86="","",'statement of marks'!DJ86)</f>
        <v/>
      </c>
      <c r="P2544" s="277" t="str">
        <f>IF('statement of marks'!DK86="","",'statement of marks'!DK86)</f>
        <v/>
      </c>
      <c r="Q2544" s="275" t="str">
        <f>IF('statement of marks'!DL86="","",'statement of marks'!DL86)</f>
        <v/>
      </c>
      <c r="R2544" s="275" t="str">
        <f>IF('statement of marks'!DM86="","",'statement of marks'!DM86)</f>
        <v/>
      </c>
      <c r="S2544" s="606" t="str">
        <f>IF('statement of marks'!DN86="","",'statement of marks'!DN86)</f>
        <v/>
      </c>
      <c r="T2544" s="578" t="str">
        <f>IF('statement of marks'!DO86="","",'statement of marks'!DO86)</f>
        <v/>
      </c>
      <c r="U2544" s="578" t="str">
        <f>IF('statement of marks'!DP86="","",'statement of marks'!DP86)</f>
        <v/>
      </c>
      <c r="V2544" s="612" t="str">
        <f>IF('statement of marks'!DQ86="","",'statement of marks'!DQ86)</f>
        <v/>
      </c>
    </row>
    <row r="2545" spans="1:22" ht="16" customHeight="1">
      <c r="A2545" s="598"/>
      <c r="B2545" s="1114" t="str">
        <f>IF('statement of marks'!$DT$3="","",'statement of marks'!$DT$3)</f>
        <v>lkekftd foKku</v>
      </c>
      <c r="C2545" s="1115"/>
      <c r="D2545" s="275" t="str">
        <f>IF('statement of marks'!DT86="","",'statement of marks'!DT86)</f>
        <v/>
      </c>
      <c r="E2545" s="275" t="str">
        <f>IF('statement of marks'!DU86="","",'statement of marks'!DU86)</f>
        <v/>
      </c>
      <c r="F2545" s="606" t="str">
        <f>IF('statement of marks'!DV86="","",'statement of marks'!DV86)</f>
        <v/>
      </c>
      <c r="G2545" s="275" t="str">
        <f>IF('statement of marks'!DW86="","",'statement of marks'!DW86)</f>
        <v/>
      </c>
      <c r="H2545" s="275" t="str">
        <f>IF('statement of marks'!DX86="","",'statement of marks'!DX86)</f>
        <v/>
      </c>
      <c r="I2545" s="606" t="str">
        <f>IF('statement of marks'!DY86="","",'statement of marks'!DY86)</f>
        <v/>
      </c>
      <c r="J2545" s="275" t="str">
        <f>IF('statement of marks'!DZ86="","",'statement of marks'!DZ86)</f>
        <v/>
      </c>
      <c r="K2545" s="275" t="str">
        <f>IF('statement of marks'!EA86="","",'statement of marks'!EA86)</f>
        <v/>
      </c>
      <c r="L2545" s="606" t="str">
        <f>IF('statement of marks'!EB86="","",'statement of marks'!EB86)</f>
        <v/>
      </c>
      <c r="M2545" s="275" t="str">
        <f>IF('statement of marks'!ED86="","",'statement of marks'!ED86)</f>
        <v/>
      </c>
      <c r="N2545" s="275" t="str">
        <f>IF('statement of marks'!EE86="","",'statement of marks'!EE86)</f>
        <v/>
      </c>
      <c r="O2545" s="606" t="str">
        <f>IF('statement of marks'!EF86="","",'statement of marks'!EF86)</f>
        <v/>
      </c>
      <c r="P2545" s="277" t="str">
        <f>IF('statement of marks'!EG86="","",'statement of marks'!EG86)</f>
        <v/>
      </c>
      <c r="Q2545" s="275" t="str">
        <f>IF('statement of marks'!EH86="","",'statement of marks'!EH86)</f>
        <v/>
      </c>
      <c r="R2545" s="275" t="str">
        <f>IF('statement of marks'!EI86="","",'statement of marks'!EI86)</f>
        <v/>
      </c>
      <c r="S2545" s="606" t="str">
        <f>IF('statement of marks'!EJ86="","",'statement of marks'!EJ86)</f>
        <v/>
      </c>
      <c r="T2545" s="578" t="str">
        <f>IF('statement of marks'!EK86="","",'statement of marks'!EK86)</f>
        <v/>
      </c>
      <c r="U2545" s="578" t="str">
        <f>IF('statement of marks'!EL86="","",'statement of marks'!EL86)</f>
        <v/>
      </c>
      <c r="V2545" s="612" t="str">
        <f>IF('statement of marks'!EM86="","",'statement of marks'!EM86)</f>
        <v/>
      </c>
    </row>
    <row r="2546" spans="1:22" ht="16" customHeight="1">
      <c r="A2546" s="598"/>
      <c r="B2546" s="1117" t="s">
        <v>271</v>
      </c>
      <c r="C2546" s="1118"/>
      <c r="D2546" s="1081" t="s">
        <v>1</v>
      </c>
      <c r="E2546" s="1081"/>
      <c r="F2546" s="1081"/>
      <c r="G2546" s="1081" t="s">
        <v>21</v>
      </c>
      <c r="H2546" s="1081"/>
      <c r="I2546" s="1081"/>
      <c r="J2546" s="1081" t="s">
        <v>272</v>
      </c>
      <c r="K2546" s="1081"/>
      <c r="L2546" s="1081"/>
      <c r="M2546" s="1081" t="s">
        <v>68</v>
      </c>
      <c r="N2546" s="1081"/>
      <c r="O2546" s="1081"/>
      <c r="P2546" s="1081" t="s">
        <v>463</v>
      </c>
      <c r="Q2546" s="1081"/>
      <c r="R2546" s="1081"/>
      <c r="S2546" s="609"/>
      <c r="T2546" s="1187" t="s">
        <v>458</v>
      </c>
      <c r="U2546" s="1188"/>
      <c r="V2546" s="1189"/>
    </row>
    <row r="2547" spans="1:22" ht="16" customHeight="1">
      <c r="A2547" s="599"/>
      <c r="B2547" s="1175" t="s">
        <v>3</v>
      </c>
      <c r="C2547" s="1176"/>
      <c r="D2547" s="1177">
        <f>IF('statement of marks'!EP$6="","",'statement of marks'!EP$6)</f>
        <v>20</v>
      </c>
      <c r="E2547" s="1177"/>
      <c r="F2547" s="1177"/>
      <c r="G2547" s="1177">
        <f>IF('statement of marks'!EQ$6="","",'statement of marks'!EQ$6)</f>
        <v>20</v>
      </c>
      <c r="H2547" s="1177"/>
      <c r="I2547" s="1177"/>
      <c r="J2547" s="1177">
        <f>IF('statement of marks'!ES$6="","",'statement of marks'!ES$6)</f>
        <v>20</v>
      </c>
      <c r="K2547" s="1177"/>
      <c r="L2547" s="1177"/>
      <c r="M2547" s="1177">
        <f>IF('statement of marks'!ER$6="","",'statement of marks'!ER$6)</f>
        <v>20</v>
      </c>
      <c r="N2547" s="1177"/>
      <c r="O2547" s="1177"/>
      <c r="P2547" s="1177">
        <f>IF('statement of marks'!ET$6="","",'statement of marks'!ET$6)</f>
        <v>20</v>
      </c>
      <c r="Q2547" s="1177"/>
      <c r="R2547" s="1177"/>
      <c r="S2547" s="610" t="str">
        <f>IF('statement of marks'!FE$6="","",'statement of marks'!EX$6)</f>
        <v/>
      </c>
      <c r="T2547" s="615">
        <f>IF('statement of marks'!EU$6="","",'statement of marks'!EU$6)</f>
        <v>100</v>
      </c>
      <c r="U2547" s="616" t="s">
        <v>5</v>
      </c>
      <c r="V2547" s="617" t="s">
        <v>464</v>
      </c>
    </row>
    <row r="2548" spans="1:22" ht="16" customHeight="1">
      <c r="A2548" s="598"/>
      <c r="B2548" s="1114" t="str">
        <f>IF('statement of marks'!$EP$3="","",'statement of marks'!$EP$3)</f>
        <v>dk;kZuqHko</v>
      </c>
      <c r="C2548" s="1115"/>
      <c r="D2548" s="1103" t="str">
        <f>IF('statement of marks'!EP86="","",'statement of marks'!EP86)</f>
        <v/>
      </c>
      <c r="E2548" s="1103"/>
      <c r="F2548" s="1103"/>
      <c r="G2548" s="1103" t="str">
        <f>IF('statement of marks'!EQ86="","",'statement of marks'!EQ86)</f>
        <v/>
      </c>
      <c r="H2548" s="1103"/>
      <c r="I2548" s="1103"/>
      <c r="J2548" s="1103" t="str">
        <f>IF('statement of marks'!ES86="","",'statement of marks'!ES86)</f>
        <v/>
      </c>
      <c r="K2548" s="1103"/>
      <c r="L2548" s="1103"/>
      <c r="M2548" s="1103" t="str">
        <f>IF('statement of marks'!ER86="","",'statement of marks'!ER86)</f>
        <v/>
      </c>
      <c r="N2548" s="1103"/>
      <c r="O2548" s="1103"/>
      <c r="P2548" s="1103" t="str">
        <f>IF('statement of marks'!ET86="","",'statement of marks'!ET86)</f>
        <v/>
      </c>
      <c r="Q2548" s="1103"/>
      <c r="R2548" s="1103"/>
      <c r="S2548" s="611"/>
      <c r="T2548" s="613" t="str">
        <f>IF('statement of marks'!EU86="","",'statement of marks'!EU86)</f>
        <v/>
      </c>
      <c r="U2548" s="613" t="str">
        <f>IF('statement of marks'!EV86="","",'statement of marks'!EV86)</f>
        <v/>
      </c>
      <c r="V2548" s="614" t="str">
        <f>IF('statement of marks'!EW86="","",'statement of marks'!EW86)</f>
        <v/>
      </c>
    </row>
    <row r="2549" spans="1:22" ht="16" customHeight="1">
      <c r="A2549" s="598"/>
      <c r="B2549" s="1112" t="str">
        <f>IF('statement of marks'!$EZ$3="","",'statement of marks'!$EZ$3)</f>
        <v>dyk f'k{kk</v>
      </c>
      <c r="C2549" s="1113"/>
      <c r="D2549" s="1103" t="str">
        <f>IF('statement of marks'!EZ86="","",'statement of marks'!EZ86)</f>
        <v/>
      </c>
      <c r="E2549" s="1103"/>
      <c r="F2549" s="1103"/>
      <c r="G2549" s="1103" t="str">
        <f>IF('statement of marks'!FA86="","",'statement of marks'!FA86)</f>
        <v/>
      </c>
      <c r="H2549" s="1103"/>
      <c r="I2549" s="1103"/>
      <c r="J2549" s="1103" t="str">
        <f>IF('statement of marks'!FC86="","",'statement of marks'!FC86)</f>
        <v/>
      </c>
      <c r="K2549" s="1103"/>
      <c r="L2549" s="1103"/>
      <c r="M2549" s="1103" t="str">
        <f>IF('statement of marks'!FB86="","",'statement of marks'!FB86)</f>
        <v/>
      </c>
      <c r="N2549" s="1103"/>
      <c r="O2549" s="1103"/>
      <c r="P2549" s="1103" t="str">
        <f>IF('statement of marks'!FD86="","",'statement of marks'!FD86)</f>
        <v/>
      </c>
      <c r="Q2549" s="1103"/>
      <c r="R2549" s="1103"/>
      <c r="S2549" s="611"/>
      <c r="T2549" s="613" t="str">
        <f>IF('statement of marks'!FE86="","",'statement of marks'!FE86)</f>
        <v/>
      </c>
      <c r="U2549" s="613" t="str">
        <f>IF('statement of marks'!FF86="","",'statement of marks'!FF86)</f>
        <v/>
      </c>
      <c r="V2549" s="614" t="str">
        <f>IF('statement of marks'!FG86="","",'statement of marks'!FG86)</f>
        <v/>
      </c>
    </row>
    <row r="2550" spans="1:22" ht="16" customHeight="1">
      <c r="A2550" s="598"/>
      <c r="B2550" s="1109" t="str">
        <f>IF('statement of marks'!$FJ$3="","",'statement of marks'!$FJ$3)</f>
        <v>LokLF; ,oe~ 'kkjhfjd f'k{kk</v>
      </c>
      <c r="C2550" s="1110"/>
      <c r="D2550" s="1103" t="str">
        <f>IF('statement of marks'!FJ86="","",'statement of marks'!FJ86)</f>
        <v/>
      </c>
      <c r="E2550" s="1103"/>
      <c r="F2550" s="1103"/>
      <c r="G2550" s="1103" t="str">
        <f>IF('statement of marks'!FK86="","",'statement of marks'!FK86)</f>
        <v/>
      </c>
      <c r="H2550" s="1103"/>
      <c r="I2550" s="1103"/>
      <c r="J2550" s="1103" t="str">
        <f>IF('statement of marks'!FM86="","",'statement of marks'!FM86)</f>
        <v/>
      </c>
      <c r="K2550" s="1103"/>
      <c r="L2550" s="1103"/>
      <c r="M2550" s="1103" t="str">
        <f>IF('statement of marks'!FL86="","",'statement of marks'!FL86)</f>
        <v/>
      </c>
      <c r="N2550" s="1103"/>
      <c r="O2550" s="1103"/>
      <c r="P2550" s="1103" t="str">
        <f>IF('statement of marks'!FN86="","",'statement of marks'!FN86)</f>
        <v/>
      </c>
      <c r="Q2550" s="1103"/>
      <c r="R2550" s="1103"/>
      <c r="S2550" s="611"/>
      <c r="T2550" s="613" t="str">
        <f>IF('statement of marks'!FO86="","",'statement of marks'!FO86)</f>
        <v/>
      </c>
      <c r="U2550" s="613" t="str">
        <f>IF('statement of marks'!FP86="","",'statement of marks'!FP86)</f>
        <v/>
      </c>
      <c r="V2550" s="614" t="str">
        <f>IF('statement of marks'!FQ86="","",'statement of marks'!FQ86)</f>
        <v/>
      </c>
    </row>
    <row r="2551" spans="1:22" ht="16" customHeight="1">
      <c r="A2551" s="598"/>
      <c r="B2551" s="1104" t="s">
        <v>273</v>
      </c>
      <c r="C2551" s="1105"/>
      <c r="D2551" s="1213" t="str">
        <f>details!$DZ$3</f>
        <v>vxLr rd</v>
      </c>
      <c r="E2551" s="1213"/>
      <c r="F2551" s="1213"/>
      <c r="G2551" s="1213" t="str">
        <f>details!$ED$3</f>
        <v>vDVwcj rd</v>
      </c>
      <c r="H2551" s="1213"/>
      <c r="I2551" s="1213"/>
      <c r="J2551" s="1213" t="str">
        <f>details!$EL$3</f>
        <v>Qjojh rd</v>
      </c>
      <c r="K2551" s="1213"/>
      <c r="L2551" s="1213"/>
      <c r="M2551" s="1213" t="str">
        <f>details!$EH$3</f>
        <v>fnlEcj rd</v>
      </c>
      <c r="N2551" s="1213"/>
      <c r="O2551" s="1213"/>
      <c r="P2551" s="1213" t="str">
        <f>details!$EP$3</f>
        <v>loZ ;ksx</v>
      </c>
      <c r="Q2551" s="1213"/>
      <c r="R2551" s="1213"/>
      <c r="S2551" s="1106" t="s">
        <v>475</v>
      </c>
      <c r="T2551" s="1107"/>
      <c r="U2551" s="1107"/>
      <c r="V2551" s="1180"/>
    </row>
    <row r="2552" spans="1:22" ht="16" customHeight="1">
      <c r="A2552" s="598"/>
      <c r="B2552" s="1100" t="s">
        <v>99</v>
      </c>
      <c r="C2552" s="1101"/>
      <c r="D2552" s="1102" t="str">
        <f>IF(details!EA86="","",details!EA86)</f>
        <v/>
      </c>
      <c r="E2552" s="1102"/>
      <c r="F2552" s="1102"/>
      <c r="G2552" s="1102" t="str">
        <f>IF(details!EE86="","",details!EE86)</f>
        <v/>
      </c>
      <c r="H2552" s="1102"/>
      <c r="I2552" s="1102"/>
      <c r="J2552" s="1102" t="str">
        <f>IF(details!EM86="","",details!EM86)</f>
        <v/>
      </c>
      <c r="K2552" s="1102"/>
      <c r="L2552" s="1102"/>
      <c r="M2552" s="1102" t="str">
        <f>IF(details!EI86="","",details!EI86)</f>
        <v/>
      </c>
      <c r="N2552" s="1102"/>
      <c r="O2552" s="1102"/>
      <c r="P2552" s="1102" t="str">
        <f>IF(details!EQ86="","",details!EQ86)</f>
        <v/>
      </c>
      <c r="Q2552" s="1102"/>
      <c r="R2552" s="1102"/>
      <c r="S2552" s="1181">
        <f>'statement of marks'!$HG$108</f>
        <v>42460</v>
      </c>
      <c r="T2552" s="1182"/>
      <c r="U2552" s="1182"/>
      <c r="V2552" s="1183"/>
    </row>
    <row r="2553" spans="1:22" ht="16" customHeight="1">
      <c r="A2553" s="598"/>
      <c r="B2553" s="1094" t="s">
        <v>15</v>
      </c>
      <c r="C2553" s="1095"/>
      <c r="D2553" s="1096" t="str">
        <f>IF(details!DZ86="","",details!DZ86)</f>
        <v/>
      </c>
      <c r="E2553" s="1096"/>
      <c r="F2553" s="1096"/>
      <c r="G2553" s="1096" t="str">
        <f>IF(details!ED86="","",details!ED86)</f>
        <v/>
      </c>
      <c r="H2553" s="1096"/>
      <c r="I2553" s="1096"/>
      <c r="J2553" s="1096" t="str">
        <f>IF(details!EL86="","",details!EL86)</f>
        <v/>
      </c>
      <c r="K2553" s="1096"/>
      <c r="L2553" s="1096"/>
      <c r="M2553" s="1096" t="str">
        <f>IF(details!EH86="","",details!EH86)</f>
        <v/>
      </c>
      <c r="N2553" s="1096"/>
      <c r="O2553" s="1096"/>
      <c r="P2553" s="1096" t="str">
        <f>IF(details!EP86="","",details!EP86)</f>
        <v/>
      </c>
      <c r="Q2553" s="1096"/>
      <c r="R2553" s="1096"/>
      <c r="S2553" s="1184"/>
      <c r="T2553" s="1185"/>
      <c r="U2553" s="1185"/>
      <c r="V2553" s="1186"/>
    </row>
    <row r="2554" spans="1:22" ht="16" customHeight="1">
      <c r="A2554" s="1206"/>
      <c r="B2554" s="1207" t="s">
        <v>473</v>
      </c>
      <c r="C2554" s="1208"/>
      <c r="D2554" s="1209" t="s">
        <v>3</v>
      </c>
      <c r="E2554" s="1209"/>
      <c r="F2554" s="1209"/>
      <c r="G2554" s="1209" t="s">
        <v>389</v>
      </c>
      <c r="H2554" s="1209"/>
      <c r="I2554" s="1209"/>
      <c r="J2554" s="1209" t="s">
        <v>5</v>
      </c>
      <c r="K2554" s="1209"/>
      <c r="L2554" s="1209"/>
      <c r="M2554" s="1209" t="s">
        <v>465</v>
      </c>
      <c r="N2554" s="1209"/>
      <c r="O2554" s="1209"/>
      <c r="P2554" s="1210" t="s">
        <v>306</v>
      </c>
      <c r="Q2554" s="1210"/>
      <c r="R2554" s="1210"/>
      <c r="S2554" s="1209" t="s">
        <v>473</v>
      </c>
      <c r="T2554" s="1209"/>
      <c r="U2554" s="1209"/>
      <c r="V2554" s="1211"/>
    </row>
    <row r="2555" spans="1:22" ht="16" customHeight="1">
      <c r="A2555" s="1206"/>
      <c r="B2555" s="1207"/>
      <c r="C2555" s="1208"/>
      <c r="D2555" s="1212" t="str">
        <f>'statement of marks'!HE86</f>
        <v/>
      </c>
      <c r="E2555" s="1212"/>
      <c r="F2555" s="1212"/>
      <c r="G2555" s="1212" t="str">
        <f>'statement of marks'!HF86</f>
        <v/>
      </c>
      <c r="H2555" s="1212"/>
      <c r="I2555" s="1212"/>
      <c r="J2555" s="1212" t="str">
        <f>'statement of marks'!HG86</f>
        <v/>
      </c>
      <c r="K2555" s="1212"/>
      <c r="L2555" s="1212"/>
      <c r="M2555" s="1212" t="str">
        <f>'statement of marks'!HJ86</f>
        <v/>
      </c>
      <c r="N2555" s="1212"/>
      <c r="O2555" s="1212"/>
      <c r="P2555" s="1212" t="str">
        <f>'statement of marks'!HI86</f>
        <v/>
      </c>
      <c r="Q2555" s="1212"/>
      <c r="R2555" s="1212"/>
      <c r="S2555" s="1209" t="str">
        <f>'statement of marks'!HD86</f>
        <v/>
      </c>
      <c r="T2555" s="1209"/>
      <c r="U2555" s="1209"/>
      <c r="V2555" s="1211"/>
    </row>
    <row r="2556" spans="1:22" ht="16" customHeight="1">
      <c r="A2556" s="598"/>
      <c r="B2556" s="1089" t="s">
        <v>100</v>
      </c>
      <c r="C2556" s="1090"/>
      <c r="D2556" s="1081"/>
      <c r="E2556" s="1081"/>
      <c r="F2556" s="1081"/>
      <c r="G2556" s="1081"/>
      <c r="H2556" s="1081"/>
      <c r="I2556" s="1081"/>
      <c r="J2556" s="1081"/>
      <c r="K2556" s="1081"/>
      <c r="L2556" s="1081"/>
      <c r="M2556" s="1081"/>
      <c r="N2556" s="1081"/>
      <c r="O2556" s="1081"/>
      <c r="P2556" s="1081"/>
      <c r="Q2556" s="1081"/>
      <c r="R2556" s="1081"/>
      <c r="S2556" s="1081"/>
      <c r="T2556" s="1081"/>
      <c r="U2556" s="1081"/>
      <c r="V2556" s="1205"/>
    </row>
    <row r="2557" spans="1:22" ht="16" customHeight="1">
      <c r="A2557" s="598"/>
      <c r="B2557" s="1087" t="s">
        <v>80</v>
      </c>
      <c r="C2557" s="1088"/>
      <c r="D2557" s="1081"/>
      <c r="E2557" s="1081"/>
      <c r="F2557" s="1081"/>
      <c r="G2557" s="1081"/>
      <c r="H2557" s="1081"/>
      <c r="I2557" s="1081"/>
      <c r="J2557" s="1081"/>
      <c r="K2557" s="1081"/>
      <c r="L2557" s="1081"/>
      <c r="M2557" s="1081"/>
      <c r="N2557" s="1081"/>
      <c r="O2557" s="1081"/>
      <c r="P2557" s="1081"/>
      <c r="Q2557" s="1081"/>
      <c r="R2557" s="1081"/>
      <c r="S2557" s="1081"/>
      <c r="T2557" s="1081"/>
      <c r="U2557" s="1081"/>
      <c r="V2557" s="1205"/>
    </row>
    <row r="2558" spans="1:22" ht="16" customHeight="1">
      <c r="A2558" s="598"/>
      <c r="B2558" s="1089" t="s">
        <v>466</v>
      </c>
      <c r="C2558" s="1090"/>
      <c r="D2558" s="1081"/>
      <c r="E2558" s="1081"/>
      <c r="F2558" s="1081"/>
      <c r="G2558" s="1081"/>
      <c r="H2558" s="1081"/>
      <c r="I2558" s="1081"/>
      <c r="J2558" s="1081"/>
      <c r="K2558" s="1081"/>
      <c r="L2558" s="1081"/>
      <c r="M2558" s="1081"/>
      <c r="N2558" s="1081"/>
      <c r="O2558" s="1081"/>
      <c r="P2558" s="1081" t="s">
        <v>466</v>
      </c>
      <c r="Q2558" s="1081"/>
      <c r="R2558" s="1081"/>
      <c r="S2558" s="1081"/>
      <c r="T2558" s="1081"/>
      <c r="U2558" s="1081"/>
      <c r="V2558" s="1205"/>
    </row>
    <row r="2559" spans="1:22" ht="16" customHeight="1">
      <c r="A2559" s="598"/>
      <c r="B2559" s="1085" t="s">
        <v>101</v>
      </c>
      <c r="C2559" s="1086"/>
      <c r="D2559" s="1081"/>
      <c r="E2559" s="1081"/>
      <c r="F2559" s="1081"/>
      <c r="G2559" s="1081"/>
      <c r="H2559" s="1081"/>
      <c r="I2559" s="1081"/>
      <c r="J2559" s="1081"/>
      <c r="K2559" s="1081"/>
      <c r="L2559" s="1081"/>
      <c r="M2559" s="1081"/>
      <c r="N2559" s="1081"/>
      <c r="O2559" s="1081"/>
      <c r="P2559" s="1081"/>
      <c r="Q2559" s="1081"/>
      <c r="R2559" s="1081"/>
      <c r="S2559" s="1198" t="s">
        <v>101</v>
      </c>
      <c r="T2559" s="1198"/>
      <c r="U2559" s="1198"/>
      <c r="V2559" s="1199"/>
    </row>
    <row r="2560" spans="1:22" ht="16" customHeight="1" thickBot="1">
      <c r="A2560" s="600"/>
      <c r="B2560" s="1200" t="s">
        <v>102</v>
      </c>
      <c r="C2560" s="1201"/>
      <c r="D2560" s="1202"/>
      <c r="E2560" s="1202"/>
      <c r="F2560" s="1202"/>
      <c r="G2560" s="1202"/>
      <c r="H2560" s="1202"/>
      <c r="I2560" s="1202"/>
      <c r="J2560" s="1202"/>
      <c r="K2560" s="1202"/>
      <c r="L2560" s="1202"/>
      <c r="M2560" s="1202"/>
      <c r="N2560" s="1202"/>
      <c r="O2560" s="1202"/>
      <c r="P2560" s="1202"/>
      <c r="Q2560" s="1202"/>
      <c r="R2560" s="1202"/>
      <c r="S2560" s="1203" t="s">
        <v>163</v>
      </c>
      <c r="T2560" s="1203"/>
      <c r="U2560" s="1203"/>
      <c r="V2560" s="1204"/>
    </row>
    <row r="2561" spans="1:22" ht="16" customHeight="1">
      <c r="A2561" s="597"/>
      <c r="B2561" s="1216" t="s">
        <v>47</v>
      </c>
      <c r="C2561" s="1217"/>
      <c r="D2561" s="1217"/>
      <c r="E2561" s="1217"/>
      <c r="F2561" s="1217"/>
      <c r="G2561" s="1217"/>
      <c r="H2561" s="1217"/>
      <c r="I2561" s="1217"/>
      <c r="J2561" s="1217"/>
      <c r="K2561" s="1217"/>
      <c r="L2561" s="1217"/>
      <c r="M2561" s="1217"/>
      <c r="N2561" s="1217"/>
      <c r="O2561" s="1217"/>
      <c r="P2561" s="1217"/>
      <c r="Q2561" s="1217"/>
      <c r="R2561" s="1217"/>
      <c r="S2561" s="1217"/>
      <c r="T2561" s="1217"/>
      <c r="U2561" s="1217"/>
      <c r="V2561" s="1218"/>
    </row>
    <row r="2562" spans="1:22" ht="16" customHeight="1">
      <c r="A2562" s="598"/>
      <c r="B2562" s="1219" t="str">
        <f>'statement of marks'!$A$1</f>
        <v>jk- ck- ek/;fed fo|ky; uohu] fuEckgsM+k</v>
      </c>
      <c r="C2562" s="1220"/>
      <c r="D2562" s="1220"/>
      <c r="E2562" s="1220"/>
      <c r="F2562" s="1220"/>
      <c r="G2562" s="1220"/>
      <c r="H2562" s="1220"/>
      <c r="I2562" s="1220"/>
      <c r="J2562" s="1220"/>
      <c r="K2562" s="1220"/>
      <c r="L2562" s="1220"/>
      <c r="M2562" s="1220"/>
      <c r="N2562" s="1220"/>
      <c r="O2562" s="1220"/>
      <c r="P2562" s="1220"/>
      <c r="Q2562" s="1220"/>
      <c r="R2562" s="1220"/>
      <c r="S2562" s="1220"/>
      <c r="T2562" s="1220"/>
      <c r="U2562" s="1220"/>
      <c r="V2562" s="1221"/>
    </row>
    <row r="2563" spans="1:22" ht="16" customHeight="1">
      <c r="A2563" s="598"/>
      <c r="B2563" s="1114" t="s">
        <v>467</v>
      </c>
      <c r="C2563" s="1115"/>
      <c r="D2563" s="1119" t="str">
        <f>'statement of marks'!$H$3</f>
        <v>2015-16</v>
      </c>
      <c r="E2563" s="1119"/>
      <c r="F2563" s="1119"/>
      <c r="G2563" s="1119"/>
      <c r="H2563" s="1119"/>
      <c r="I2563" s="1119"/>
      <c r="J2563" s="1119"/>
      <c r="K2563" s="1119"/>
      <c r="L2563" s="1119"/>
      <c r="M2563" s="1119"/>
      <c r="N2563" s="1119"/>
      <c r="O2563" s="1119"/>
      <c r="P2563" s="1119"/>
      <c r="Q2563" s="1119"/>
      <c r="R2563" s="1119"/>
      <c r="S2563" s="1119"/>
      <c r="T2563" s="1119"/>
      <c r="U2563" s="1119"/>
      <c r="V2563" s="1196"/>
    </row>
    <row r="2564" spans="1:22" ht="16" customHeight="1">
      <c r="A2564" s="598"/>
      <c r="B2564" s="1114" t="s">
        <v>218</v>
      </c>
      <c r="C2564" s="1115"/>
      <c r="D2564" s="1115" t="str">
        <f>IF('statement of marks'!J87="","",'statement of marks'!J87)</f>
        <v/>
      </c>
      <c r="E2564" s="1115"/>
      <c r="F2564" s="1115"/>
      <c r="G2564" s="1115"/>
      <c r="H2564" s="1115"/>
      <c r="I2564" s="1115"/>
      <c r="J2564" s="1115"/>
      <c r="K2564" s="1115"/>
      <c r="L2564" s="1115"/>
      <c r="M2564" s="1115"/>
      <c r="N2564" s="1115"/>
      <c r="O2564" s="1115"/>
      <c r="P2564" s="1115"/>
      <c r="Q2564" s="1115"/>
      <c r="R2564" s="1115"/>
      <c r="S2564" s="1115"/>
      <c r="T2564" s="1115"/>
      <c r="U2564" s="1115"/>
      <c r="V2564" s="1197"/>
    </row>
    <row r="2565" spans="1:22" ht="16" customHeight="1">
      <c r="A2565" s="598"/>
      <c r="B2565" s="1114" t="s">
        <v>219</v>
      </c>
      <c r="C2565" s="1115"/>
      <c r="D2565" s="1115" t="str">
        <f>IF('statement of marks'!K87="","",'statement of marks'!K87)</f>
        <v/>
      </c>
      <c r="E2565" s="1115"/>
      <c r="F2565" s="1115"/>
      <c r="G2565" s="1115"/>
      <c r="H2565" s="1115"/>
      <c r="I2565" s="1115"/>
      <c r="J2565" s="1115"/>
      <c r="K2565" s="1115"/>
      <c r="L2565" s="1115"/>
      <c r="M2565" s="1115"/>
      <c r="N2565" s="1115"/>
      <c r="O2565" s="1115"/>
      <c r="P2565" s="1115"/>
      <c r="Q2565" s="1115"/>
      <c r="R2565" s="1115"/>
      <c r="S2565" s="1115"/>
      <c r="T2565" s="1115"/>
      <c r="U2565" s="1115"/>
      <c r="V2565" s="1197"/>
    </row>
    <row r="2566" spans="1:22" ht="16" customHeight="1">
      <c r="A2566" s="598"/>
      <c r="B2566" s="1114" t="s">
        <v>220</v>
      </c>
      <c r="C2566" s="1115"/>
      <c r="D2566" s="1115" t="str">
        <f>IF('statement of marks'!L87="","",'statement of marks'!L87)</f>
        <v/>
      </c>
      <c r="E2566" s="1115"/>
      <c r="F2566" s="1115"/>
      <c r="G2566" s="1115"/>
      <c r="H2566" s="1115"/>
      <c r="I2566" s="1115"/>
      <c r="J2566" s="1115"/>
      <c r="K2566" s="1115"/>
      <c r="L2566" s="1115"/>
      <c r="M2566" s="1115"/>
      <c r="N2566" s="1115"/>
      <c r="O2566" s="1115"/>
      <c r="P2566" s="1115"/>
      <c r="Q2566" s="1115"/>
      <c r="R2566" s="1115"/>
      <c r="S2566" s="1115"/>
      <c r="T2566" s="1115"/>
      <c r="U2566" s="1115"/>
      <c r="V2566" s="1197"/>
    </row>
    <row r="2567" spans="1:22" ht="16" customHeight="1">
      <c r="A2567" s="598"/>
      <c r="B2567" s="1114" t="s">
        <v>221</v>
      </c>
      <c r="C2567" s="1115"/>
      <c r="D2567" s="1119" t="str">
        <f>'statement of marks'!$G$3</f>
        <v>6 A</v>
      </c>
      <c r="E2567" s="1119"/>
      <c r="F2567" s="1119"/>
      <c r="G2567" s="1115" t="s">
        <v>9</v>
      </c>
      <c r="H2567" s="1115"/>
      <c r="I2567" s="1115"/>
      <c r="J2567" s="1119" t="str">
        <f>IF('statement of marks'!D87="","",'statement of marks'!D87)</f>
        <v/>
      </c>
      <c r="K2567" s="1119"/>
      <c r="L2567" s="1119"/>
      <c r="M2567" s="1115" t="s">
        <v>222</v>
      </c>
      <c r="N2567" s="1115"/>
      <c r="O2567" s="1115"/>
      <c r="P2567" s="1119" t="str">
        <f>IF('statement of marks'!F87="","",'statement of marks'!F87)</f>
        <v/>
      </c>
      <c r="Q2567" s="1119"/>
      <c r="R2567" s="1119"/>
      <c r="S2567" s="1214" t="str">
        <f>IF('statement of marks'!$J$3="","",'statement of marks'!$J$3)</f>
        <v xml:space="preserve">fo|ky; dk Mk;l dksM+ </v>
      </c>
      <c r="T2567" s="1214"/>
      <c r="U2567" s="1214"/>
      <c r="V2567" s="1215"/>
    </row>
    <row r="2568" spans="1:22" ht="16" customHeight="1">
      <c r="A2568" s="598"/>
      <c r="B2568" s="601" t="s">
        <v>0</v>
      </c>
      <c r="C2568" s="602"/>
      <c r="D2568" s="1121" t="str">
        <f>IF('statement of marks'!H87="","",'statement of marks'!H87)</f>
        <v/>
      </c>
      <c r="E2568" s="1121"/>
      <c r="F2568" s="1121"/>
      <c r="G2568" s="1115" t="str">
        <f>IF('statement of marks'!I87="","",'statement of marks'!I87)</f>
        <v/>
      </c>
      <c r="H2568" s="1115"/>
      <c r="I2568" s="1115"/>
      <c r="J2568" s="1115"/>
      <c r="K2568" s="1115"/>
      <c r="L2568" s="1115"/>
      <c r="M2568" s="1115"/>
      <c r="N2568" s="1115"/>
      <c r="O2568" s="1115"/>
      <c r="P2568" s="1115"/>
      <c r="Q2568" s="1115"/>
      <c r="R2568" s="1115"/>
      <c r="S2568" s="1190" t="str">
        <f>IF('statement of marks'!$K$3="","",'statement of marks'!$K$3)</f>
        <v xml:space="preserve">08291009401   </v>
      </c>
      <c r="T2568" s="1190"/>
      <c r="U2568" s="1190"/>
      <c r="V2568" s="1191"/>
    </row>
    <row r="2569" spans="1:22" ht="16" customHeight="1">
      <c r="A2569" s="598"/>
      <c r="B2569" s="561" t="s">
        <v>28</v>
      </c>
      <c r="C2569" s="603" t="s">
        <v>97</v>
      </c>
      <c r="D2569" s="1081" t="s">
        <v>1</v>
      </c>
      <c r="E2569" s="1081"/>
      <c r="F2569" s="1081"/>
      <c r="G2569" s="1081" t="s">
        <v>21</v>
      </c>
      <c r="H2569" s="1081"/>
      <c r="I2569" s="1081"/>
      <c r="J2569" s="1081" t="s">
        <v>68</v>
      </c>
      <c r="K2569" s="1081"/>
      <c r="L2569" s="1081"/>
      <c r="M2569" s="1081" t="s">
        <v>98</v>
      </c>
      <c r="N2569" s="1081"/>
      <c r="O2569" s="1081"/>
      <c r="P2569" s="1192" t="s">
        <v>278</v>
      </c>
      <c r="Q2569" s="1193" t="s">
        <v>459</v>
      </c>
      <c r="R2569" s="1193"/>
      <c r="S2569" s="1193"/>
      <c r="T2569" s="1194" t="s">
        <v>458</v>
      </c>
      <c r="U2569" s="1194"/>
      <c r="V2569" s="1195"/>
    </row>
    <row r="2570" spans="1:22" ht="16" customHeight="1">
      <c r="A2570" s="598"/>
      <c r="B2570" s="561"/>
      <c r="C2570" s="603"/>
      <c r="D2570" s="596" t="s">
        <v>468</v>
      </c>
      <c r="E2570" s="596" t="s">
        <v>469</v>
      </c>
      <c r="F2570" s="604" t="s">
        <v>2</v>
      </c>
      <c r="G2570" s="596" t="s">
        <v>468</v>
      </c>
      <c r="H2570" s="596" t="s">
        <v>469</v>
      </c>
      <c r="I2570" s="604" t="s">
        <v>2</v>
      </c>
      <c r="J2570" s="596" t="s">
        <v>468</v>
      </c>
      <c r="K2570" s="596" t="s">
        <v>469</v>
      </c>
      <c r="L2570" s="604" t="s">
        <v>2</v>
      </c>
      <c r="M2570" s="596" t="s">
        <v>468</v>
      </c>
      <c r="N2570" s="596" t="s">
        <v>469</v>
      </c>
      <c r="O2570" s="604" t="s">
        <v>2</v>
      </c>
      <c r="P2570" s="1192"/>
      <c r="Q2570" s="596" t="s">
        <v>468</v>
      </c>
      <c r="R2570" s="596" t="s">
        <v>469</v>
      </c>
      <c r="S2570" s="608" t="s">
        <v>2</v>
      </c>
      <c r="T2570" s="618" t="s">
        <v>304</v>
      </c>
      <c r="U2570" s="619" t="s">
        <v>5</v>
      </c>
      <c r="V2570" s="620" t="s">
        <v>464</v>
      </c>
    </row>
    <row r="2571" spans="1:22" ht="16" customHeight="1">
      <c r="A2571" s="599"/>
      <c r="B2571" s="1178" t="s">
        <v>3</v>
      </c>
      <c r="C2571" s="1179"/>
      <c r="D2571" s="579">
        <f>IF('statement of marks'!M$6="","",'statement of marks'!M$6)</f>
        <v>5</v>
      </c>
      <c r="E2571" s="579">
        <f>IF('statement of marks'!N$6="","",'statement of marks'!N$6)</f>
        <v>5</v>
      </c>
      <c r="F2571" s="605">
        <f>IF('statement of marks'!O$6="","",'statement of marks'!O$6)</f>
        <v>10</v>
      </c>
      <c r="G2571" s="579">
        <f>IF('statement of marks'!P$6="","",'statement of marks'!P$6)</f>
        <v>5</v>
      </c>
      <c r="H2571" s="579">
        <f>IF('statement of marks'!Q$6="","",'statement of marks'!Q$6)</f>
        <v>5</v>
      </c>
      <c r="I2571" s="605">
        <f>IF('statement of marks'!R$6="","",'statement of marks'!R$6)</f>
        <v>10</v>
      </c>
      <c r="J2571" s="579">
        <f>IF('statement of marks'!S$6="","",'statement of marks'!S$6)</f>
        <v>5</v>
      </c>
      <c r="K2571" s="579">
        <f>IF('statement of marks'!T$6="","",'statement of marks'!T$6)</f>
        <v>5</v>
      </c>
      <c r="L2571" s="605">
        <f>IF('statement of marks'!U$6="","",'statement of marks'!U$6)</f>
        <v>10</v>
      </c>
      <c r="M2571" s="579">
        <f>IF('statement of marks'!W$6="","",'statement of marks'!W$6)</f>
        <v>50</v>
      </c>
      <c r="N2571" s="579">
        <f>IF('statement of marks'!X$6="","",'statement of marks'!X$6)</f>
        <v>20</v>
      </c>
      <c r="O2571" s="605">
        <f>IF('statement of marks'!Y$6="","",'statement of marks'!Y$6)</f>
        <v>70</v>
      </c>
      <c r="P2571" s="580">
        <f>IF('statement of marks'!Z$6="","",'statement of marks'!Z$6)</f>
        <v>100</v>
      </c>
      <c r="Q2571" s="579">
        <f>IF('statement of marks'!AA$6="","",'statement of marks'!AA$6)</f>
        <v>70</v>
      </c>
      <c r="R2571" s="579">
        <f>IF('statement of marks'!AB$6="","",'statement of marks'!AB$6)</f>
        <v>30</v>
      </c>
      <c r="S2571" s="605">
        <f>IF('statement of marks'!AC$6="","",'statement of marks'!AC$6)</f>
        <v>100</v>
      </c>
      <c r="T2571" s="615">
        <f>IF('statement of marks'!AD$6="","",'statement of marks'!AD$6)</f>
        <v>200</v>
      </c>
      <c r="U2571" s="615" t="str">
        <f>IF('statement of marks'!AE$6="","",'statement of marks'!AE$6)</f>
        <v/>
      </c>
      <c r="V2571" s="621" t="str">
        <f>IF('statement of marks'!AF$6="","",'statement of marks'!AF$6)</f>
        <v/>
      </c>
    </row>
    <row r="2572" spans="1:22" ht="16" customHeight="1">
      <c r="A2572" s="598"/>
      <c r="B2572" s="1114" t="str">
        <f>IF('statement of marks'!$M$3="","",'statement of marks'!$M$3)</f>
        <v>fgUnh</v>
      </c>
      <c r="C2572" s="1115"/>
      <c r="D2572" s="275" t="str">
        <f>IF('statement of marks'!M87="","",'statement of marks'!M87)</f>
        <v/>
      </c>
      <c r="E2572" s="275" t="str">
        <f>IF('statement of marks'!N87="","",'statement of marks'!N87)</f>
        <v/>
      </c>
      <c r="F2572" s="606" t="str">
        <f>IF('statement of marks'!O87="","",'statement of marks'!O87)</f>
        <v/>
      </c>
      <c r="G2572" s="275" t="str">
        <f>IF('statement of marks'!P87="","",'statement of marks'!P87)</f>
        <v/>
      </c>
      <c r="H2572" s="275" t="str">
        <f>IF('statement of marks'!Q87="","",'statement of marks'!Q87)</f>
        <v/>
      </c>
      <c r="I2572" s="606" t="str">
        <f>IF('statement of marks'!R87="","",'statement of marks'!R87)</f>
        <v/>
      </c>
      <c r="J2572" s="275" t="str">
        <f>IF('statement of marks'!S87="","",'statement of marks'!S87)</f>
        <v/>
      </c>
      <c r="K2572" s="275" t="str">
        <f>IF('statement of marks'!T87="","",'statement of marks'!T87)</f>
        <v/>
      </c>
      <c r="L2572" s="606" t="str">
        <f>IF('statement of marks'!U87="","",'statement of marks'!U87)</f>
        <v/>
      </c>
      <c r="M2572" s="275" t="str">
        <f>IF('statement of marks'!W87="","",'statement of marks'!W87)</f>
        <v/>
      </c>
      <c r="N2572" s="275" t="str">
        <f>IF('statement of marks'!X87="","",'statement of marks'!X87)</f>
        <v/>
      </c>
      <c r="O2572" s="606" t="str">
        <f>IF('statement of marks'!Y87="","",'statement of marks'!Y87)</f>
        <v/>
      </c>
      <c r="P2572" s="277" t="str">
        <f>IF('statement of marks'!Z87="","",'statement of marks'!Z87)</f>
        <v/>
      </c>
      <c r="Q2572" s="275" t="str">
        <f>IF('statement of marks'!AA87="","",'statement of marks'!AA87)</f>
        <v/>
      </c>
      <c r="R2572" s="275" t="str">
        <f>IF('statement of marks'!AB87="","",'statement of marks'!AB87)</f>
        <v/>
      </c>
      <c r="S2572" s="606" t="str">
        <f>IF('statement of marks'!AC87="","",'statement of marks'!AC87)</f>
        <v/>
      </c>
      <c r="T2572" s="578" t="str">
        <f>IF('statement of marks'!AD87="","",'statement of marks'!AD87)</f>
        <v/>
      </c>
      <c r="U2572" s="578" t="str">
        <f>IF('statement of marks'!AE87="","",'statement of marks'!AE87)</f>
        <v/>
      </c>
      <c r="V2572" s="612" t="str">
        <f>IF('statement of marks'!AF87="","",'statement of marks'!AF87)</f>
        <v/>
      </c>
    </row>
    <row r="2573" spans="1:22" ht="16" customHeight="1">
      <c r="A2573" s="598"/>
      <c r="B2573" s="1114" t="str">
        <f>IF('statement of marks'!$AI$3="","",'statement of marks'!$AI$3)</f>
        <v>vaxszth</v>
      </c>
      <c r="C2573" s="1115"/>
      <c r="D2573" s="275" t="str">
        <f>IF('statement of marks'!AI87="","",'statement of marks'!AI87)</f>
        <v/>
      </c>
      <c r="E2573" s="275" t="str">
        <f>IF('statement of marks'!AJ87="","",'statement of marks'!AJ87)</f>
        <v/>
      </c>
      <c r="F2573" s="606" t="str">
        <f>IF('statement of marks'!AK87="","",'statement of marks'!AK87)</f>
        <v/>
      </c>
      <c r="G2573" s="275" t="str">
        <f>IF('statement of marks'!AL87="","",'statement of marks'!AL87)</f>
        <v/>
      </c>
      <c r="H2573" s="275" t="str">
        <f>IF('statement of marks'!AM87="","",'statement of marks'!AM87)</f>
        <v/>
      </c>
      <c r="I2573" s="606" t="str">
        <f>IF('statement of marks'!AN87="","",'statement of marks'!AN87)</f>
        <v/>
      </c>
      <c r="J2573" s="275" t="str">
        <f>IF('statement of marks'!AO87="","",'statement of marks'!AO87)</f>
        <v/>
      </c>
      <c r="K2573" s="275" t="str">
        <f>IF('statement of marks'!AP87="","",'statement of marks'!AP87)</f>
        <v/>
      </c>
      <c r="L2573" s="606" t="str">
        <f>IF('statement of marks'!AQ87="","",'statement of marks'!AQ87)</f>
        <v/>
      </c>
      <c r="M2573" s="275" t="str">
        <f>IF('statement of marks'!AS87="","",'statement of marks'!AS87)</f>
        <v/>
      </c>
      <c r="N2573" s="275" t="str">
        <f>IF('statement of marks'!AT87="","",'statement of marks'!AT87)</f>
        <v/>
      </c>
      <c r="O2573" s="606" t="str">
        <f>IF('statement of marks'!AU87="","",'statement of marks'!AU87)</f>
        <v/>
      </c>
      <c r="P2573" s="277" t="str">
        <f>IF('statement of marks'!AV87="","",'statement of marks'!AV87)</f>
        <v/>
      </c>
      <c r="Q2573" s="275" t="str">
        <f>IF('statement of marks'!AW87="","",'statement of marks'!AW87)</f>
        <v/>
      </c>
      <c r="R2573" s="275" t="str">
        <f>IF('statement of marks'!AX87="","",'statement of marks'!AX87)</f>
        <v/>
      </c>
      <c r="S2573" s="606" t="str">
        <f>IF('statement of marks'!AY87="","",'statement of marks'!AY87)</f>
        <v/>
      </c>
      <c r="T2573" s="578" t="str">
        <f>IF('statement of marks'!AZ87="","",'statement of marks'!AZ87)</f>
        <v/>
      </c>
      <c r="U2573" s="578" t="str">
        <f>IF('statement of marks'!BA87="","",'statement of marks'!BA87)</f>
        <v/>
      </c>
      <c r="V2573" s="612" t="str">
        <f>IF('statement of marks'!BB87="","",'statement of marks'!BB87)</f>
        <v/>
      </c>
    </row>
    <row r="2574" spans="1:22" ht="16" customHeight="1">
      <c r="A2574" s="598"/>
      <c r="B2574" s="1114" t="str">
        <f>IF('statement of marks'!BE87="s","laLd`r",IF('statement of marks'!BE87="u","mnwZ",IF('statement of marks'!BE87="g","xqtjkrh",IF('statement of marks'!BE87="p","iatkch",IF('statement of marks'!BE87="sd","fla/kh","r`rh; Hkk""kk")))))</f>
        <v>r`rh; Hkk"kk</v>
      </c>
      <c r="C2574" s="1115"/>
      <c r="D2574" s="275" t="str">
        <f>IF('statement of marks'!BF87="","",'statement of marks'!BF87)</f>
        <v/>
      </c>
      <c r="E2574" s="275" t="str">
        <f>IF('statement of marks'!BG87="","",'statement of marks'!BG87)</f>
        <v/>
      </c>
      <c r="F2574" s="606" t="str">
        <f>IF('statement of marks'!BH87="","",'statement of marks'!BH87)</f>
        <v/>
      </c>
      <c r="G2574" s="275" t="str">
        <f>IF('statement of marks'!BI87="","",'statement of marks'!BI87)</f>
        <v/>
      </c>
      <c r="H2574" s="275" t="str">
        <f>IF('statement of marks'!BJ87="","",'statement of marks'!BJ87)</f>
        <v/>
      </c>
      <c r="I2574" s="606" t="str">
        <f>IF('statement of marks'!BK87="","",'statement of marks'!BK87)</f>
        <v/>
      </c>
      <c r="J2574" s="275" t="str">
        <f>IF('statement of marks'!BL87="","",'statement of marks'!BL87)</f>
        <v/>
      </c>
      <c r="K2574" s="275" t="str">
        <f>IF('statement of marks'!BM87="","",'statement of marks'!BM87)</f>
        <v/>
      </c>
      <c r="L2574" s="606" t="str">
        <f>IF('statement of marks'!BN87="","",'statement of marks'!BN87)</f>
        <v/>
      </c>
      <c r="M2574" s="275" t="str">
        <f>IF('statement of marks'!BP87="","",'statement of marks'!BP87)</f>
        <v/>
      </c>
      <c r="N2574" s="275" t="str">
        <f>IF('statement of marks'!BQ87="","",'statement of marks'!BQ87)</f>
        <v/>
      </c>
      <c r="O2574" s="606" t="str">
        <f>IF('statement of marks'!BR87="","",'statement of marks'!BR87)</f>
        <v/>
      </c>
      <c r="P2574" s="277" t="str">
        <f>IF('statement of marks'!BS87="","",'statement of marks'!BS87)</f>
        <v/>
      </c>
      <c r="Q2574" s="275" t="str">
        <f>IF('statement of marks'!BT87="","",'statement of marks'!BT87)</f>
        <v/>
      </c>
      <c r="R2574" s="275" t="str">
        <f>IF('statement of marks'!BU87="","",'statement of marks'!BU87)</f>
        <v/>
      </c>
      <c r="S2574" s="606" t="str">
        <f>IF('statement of marks'!BV87="","",'statement of marks'!BV87)</f>
        <v/>
      </c>
      <c r="T2574" s="578" t="str">
        <f>IF('statement of marks'!BW87="","",'statement of marks'!BW87)</f>
        <v/>
      </c>
      <c r="U2574" s="578" t="str">
        <f>IF('statement of marks'!BX87="","",'statement of marks'!BX87)</f>
        <v/>
      </c>
      <c r="V2574" s="612" t="str">
        <f>IF('statement of marks'!BY87="","",'statement of marks'!BY87)</f>
        <v/>
      </c>
    </row>
    <row r="2575" spans="1:22" ht="16" customHeight="1">
      <c r="A2575" s="598"/>
      <c r="B2575" s="1114" t="str">
        <f>IF('statement of marks'!$CB$3="","",'statement of marks'!$CB$3)</f>
        <v>xf.kr</v>
      </c>
      <c r="C2575" s="1115"/>
      <c r="D2575" s="275" t="str">
        <f>IF('statement of marks'!CB87="","",'statement of marks'!CB87)</f>
        <v/>
      </c>
      <c r="E2575" s="275" t="str">
        <f>IF('statement of marks'!CC87="","",'statement of marks'!CC87)</f>
        <v/>
      </c>
      <c r="F2575" s="606" t="str">
        <f>IF('statement of marks'!CD87="","",'statement of marks'!CD87)</f>
        <v/>
      </c>
      <c r="G2575" s="275" t="str">
        <f>IF('statement of marks'!CE87="","",'statement of marks'!CE87)</f>
        <v/>
      </c>
      <c r="H2575" s="275" t="str">
        <f>IF('statement of marks'!CF87="","",'statement of marks'!CF87)</f>
        <v/>
      </c>
      <c r="I2575" s="606" t="str">
        <f>IF('statement of marks'!CG87="","",'statement of marks'!CG87)</f>
        <v/>
      </c>
      <c r="J2575" s="275" t="str">
        <f>IF('statement of marks'!CH87="","",'statement of marks'!CH87)</f>
        <v/>
      </c>
      <c r="K2575" s="275" t="str">
        <f>IF('statement of marks'!CI87="","",'statement of marks'!CI87)</f>
        <v/>
      </c>
      <c r="L2575" s="606" t="str">
        <f>IF('statement of marks'!CJ87="","",'statement of marks'!CJ87)</f>
        <v/>
      </c>
      <c r="M2575" s="275" t="str">
        <f>IF('statement of marks'!CL87="","",'statement of marks'!CL87)</f>
        <v/>
      </c>
      <c r="N2575" s="275" t="str">
        <f>IF('statement of marks'!CM87="","",'statement of marks'!CM87)</f>
        <v/>
      </c>
      <c r="O2575" s="606" t="str">
        <f>IF('statement of marks'!CN87="","",'statement of marks'!CN87)</f>
        <v/>
      </c>
      <c r="P2575" s="277" t="str">
        <f>IF('statement of marks'!CO87="","",'statement of marks'!CO87)</f>
        <v/>
      </c>
      <c r="Q2575" s="275" t="str">
        <f>IF('statement of marks'!CP87="","",'statement of marks'!CP87)</f>
        <v/>
      </c>
      <c r="R2575" s="275" t="str">
        <f>IF('statement of marks'!CQ87="","",'statement of marks'!CQ87)</f>
        <v/>
      </c>
      <c r="S2575" s="606" t="str">
        <f>IF('statement of marks'!CR87="","",'statement of marks'!CR87)</f>
        <v/>
      </c>
      <c r="T2575" s="578" t="str">
        <f>IF('statement of marks'!CS87="","",'statement of marks'!CS87)</f>
        <v/>
      </c>
      <c r="U2575" s="578" t="str">
        <f>IF('statement of marks'!CT87="","",'statement of marks'!CT87)</f>
        <v/>
      </c>
      <c r="V2575" s="612" t="str">
        <f>IF('statement of marks'!CU87="","",'statement of marks'!CU87)</f>
        <v/>
      </c>
    </row>
    <row r="2576" spans="1:22" ht="16" customHeight="1">
      <c r="A2576" s="598"/>
      <c r="B2576" s="1114" t="str">
        <f>IF('statement of marks'!$CX$3="","",'statement of marks'!$CX$3)</f>
        <v>foKku</v>
      </c>
      <c r="C2576" s="1115"/>
      <c r="D2576" s="275" t="str">
        <f>IF('statement of marks'!CX87="","",'statement of marks'!CX87)</f>
        <v/>
      </c>
      <c r="E2576" s="275" t="str">
        <f>IF('statement of marks'!CY87="","",'statement of marks'!CY87)</f>
        <v/>
      </c>
      <c r="F2576" s="606" t="str">
        <f>IF('statement of marks'!CZ87="","",'statement of marks'!CZ87)</f>
        <v/>
      </c>
      <c r="G2576" s="275" t="str">
        <f>IF('statement of marks'!DA87="","",'statement of marks'!DA87)</f>
        <v/>
      </c>
      <c r="H2576" s="275" t="str">
        <f>IF('statement of marks'!DB87="","",'statement of marks'!DB87)</f>
        <v/>
      </c>
      <c r="I2576" s="606" t="str">
        <f>IF('statement of marks'!DC87="","",'statement of marks'!DC87)</f>
        <v/>
      </c>
      <c r="J2576" s="275" t="str">
        <f>IF('statement of marks'!DD87="","",'statement of marks'!DD87)</f>
        <v/>
      </c>
      <c r="K2576" s="275" t="str">
        <f>IF('statement of marks'!DE87="","",'statement of marks'!DE87)</f>
        <v/>
      </c>
      <c r="L2576" s="606" t="str">
        <f>IF('statement of marks'!DF87="","",'statement of marks'!DF87)</f>
        <v/>
      </c>
      <c r="M2576" s="275" t="str">
        <f>IF('statement of marks'!DH87="","",'statement of marks'!DH87)</f>
        <v/>
      </c>
      <c r="N2576" s="275" t="str">
        <f>IF('statement of marks'!DI87="","",'statement of marks'!DI87)</f>
        <v/>
      </c>
      <c r="O2576" s="606" t="str">
        <f>IF('statement of marks'!DJ87="","",'statement of marks'!DJ87)</f>
        <v/>
      </c>
      <c r="P2576" s="277" t="str">
        <f>IF('statement of marks'!DK87="","",'statement of marks'!DK87)</f>
        <v/>
      </c>
      <c r="Q2576" s="275" t="str">
        <f>IF('statement of marks'!DL87="","",'statement of marks'!DL87)</f>
        <v/>
      </c>
      <c r="R2576" s="275" t="str">
        <f>IF('statement of marks'!DM87="","",'statement of marks'!DM87)</f>
        <v/>
      </c>
      <c r="S2576" s="606" t="str">
        <f>IF('statement of marks'!DN87="","",'statement of marks'!DN87)</f>
        <v/>
      </c>
      <c r="T2576" s="578" t="str">
        <f>IF('statement of marks'!DO87="","",'statement of marks'!DO87)</f>
        <v/>
      </c>
      <c r="U2576" s="578" t="str">
        <f>IF('statement of marks'!DP87="","",'statement of marks'!DP87)</f>
        <v/>
      </c>
      <c r="V2576" s="612" t="str">
        <f>IF('statement of marks'!DQ87="","",'statement of marks'!DQ87)</f>
        <v/>
      </c>
    </row>
    <row r="2577" spans="1:22" ht="16" customHeight="1">
      <c r="A2577" s="598"/>
      <c r="B2577" s="1114" t="str">
        <f>IF('statement of marks'!$DT$3="","",'statement of marks'!$DT$3)</f>
        <v>lkekftd foKku</v>
      </c>
      <c r="C2577" s="1115"/>
      <c r="D2577" s="275" t="str">
        <f>IF('statement of marks'!DT87="","",'statement of marks'!DT87)</f>
        <v/>
      </c>
      <c r="E2577" s="275" t="str">
        <f>IF('statement of marks'!DU87="","",'statement of marks'!DU87)</f>
        <v/>
      </c>
      <c r="F2577" s="606" t="str">
        <f>IF('statement of marks'!DV87="","",'statement of marks'!DV87)</f>
        <v/>
      </c>
      <c r="G2577" s="275" t="str">
        <f>IF('statement of marks'!DW87="","",'statement of marks'!DW87)</f>
        <v/>
      </c>
      <c r="H2577" s="275" t="str">
        <f>IF('statement of marks'!DX87="","",'statement of marks'!DX87)</f>
        <v/>
      </c>
      <c r="I2577" s="606" t="str">
        <f>IF('statement of marks'!DY87="","",'statement of marks'!DY87)</f>
        <v/>
      </c>
      <c r="J2577" s="275" t="str">
        <f>IF('statement of marks'!DZ87="","",'statement of marks'!DZ87)</f>
        <v/>
      </c>
      <c r="K2577" s="275" t="str">
        <f>IF('statement of marks'!EA87="","",'statement of marks'!EA87)</f>
        <v/>
      </c>
      <c r="L2577" s="606" t="str">
        <f>IF('statement of marks'!EB87="","",'statement of marks'!EB87)</f>
        <v/>
      </c>
      <c r="M2577" s="275" t="str">
        <f>IF('statement of marks'!ED87="","",'statement of marks'!ED87)</f>
        <v/>
      </c>
      <c r="N2577" s="275" t="str">
        <f>IF('statement of marks'!EE87="","",'statement of marks'!EE87)</f>
        <v/>
      </c>
      <c r="O2577" s="606" t="str">
        <f>IF('statement of marks'!EF87="","",'statement of marks'!EF87)</f>
        <v/>
      </c>
      <c r="P2577" s="277" t="str">
        <f>IF('statement of marks'!EG87="","",'statement of marks'!EG87)</f>
        <v/>
      </c>
      <c r="Q2577" s="275" t="str">
        <f>IF('statement of marks'!EH87="","",'statement of marks'!EH87)</f>
        <v/>
      </c>
      <c r="R2577" s="275" t="str">
        <f>IF('statement of marks'!EI87="","",'statement of marks'!EI87)</f>
        <v/>
      </c>
      <c r="S2577" s="606" t="str">
        <f>IF('statement of marks'!EJ87="","",'statement of marks'!EJ87)</f>
        <v/>
      </c>
      <c r="T2577" s="578" t="str">
        <f>IF('statement of marks'!EK87="","",'statement of marks'!EK87)</f>
        <v/>
      </c>
      <c r="U2577" s="578" t="str">
        <f>IF('statement of marks'!EL87="","",'statement of marks'!EL87)</f>
        <v/>
      </c>
      <c r="V2577" s="612" t="str">
        <f>IF('statement of marks'!EM87="","",'statement of marks'!EM87)</f>
        <v/>
      </c>
    </row>
    <row r="2578" spans="1:22" ht="16" customHeight="1">
      <c r="A2578" s="598"/>
      <c r="B2578" s="1117" t="s">
        <v>271</v>
      </c>
      <c r="C2578" s="1118"/>
      <c r="D2578" s="1081" t="s">
        <v>1</v>
      </c>
      <c r="E2578" s="1081"/>
      <c r="F2578" s="1081"/>
      <c r="G2578" s="1081" t="s">
        <v>21</v>
      </c>
      <c r="H2578" s="1081"/>
      <c r="I2578" s="1081"/>
      <c r="J2578" s="1081" t="s">
        <v>272</v>
      </c>
      <c r="K2578" s="1081"/>
      <c r="L2578" s="1081"/>
      <c r="M2578" s="1081" t="s">
        <v>68</v>
      </c>
      <c r="N2578" s="1081"/>
      <c r="O2578" s="1081"/>
      <c r="P2578" s="1081" t="s">
        <v>463</v>
      </c>
      <c r="Q2578" s="1081"/>
      <c r="R2578" s="1081"/>
      <c r="S2578" s="609"/>
      <c r="T2578" s="1187" t="s">
        <v>458</v>
      </c>
      <c r="U2578" s="1188"/>
      <c r="V2578" s="1189"/>
    </row>
    <row r="2579" spans="1:22" ht="16" customHeight="1">
      <c r="A2579" s="599"/>
      <c r="B2579" s="1175" t="s">
        <v>3</v>
      </c>
      <c r="C2579" s="1176"/>
      <c r="D2579" s="1177">
        <f>IF('statement of marks'!EP$6="","",'statement of marks'!EP$6)</f>
        <v>20</v>
      </c>
      <c r="E2579" s="1177"/>
      <c r="F2579" s="1177"/>
      <c r="G2579" s="1177">
        <f>IF('statement of marks'!EQ$6="","",'statement of marks'!EQ$6)</f>
        <v>20</v>
      </c>
      <c r="H2579" s="1177"/>
      <c r="I2579" s="1177"/>
      <c r="J2579" s="1177">
        <f>IF('statement of marks'!ES$6="","",'statement of marks'!ES$6)</f>
        <v>20</v>
      </c>
      <c r="K2579" s="1177"/>
      <c r="L2579" s="1177"/>
      <c r="M2579" s="1177">
        <f>IF('statement of marks'!ER$6="","",'statement of marks'!ER$6)</f>
        <v>20</v>
      </c>
      <c r="N2579" s="1177"/>
      <c r="O2579" s="1177"/>
      <c r="P2579" s="1177">
        <f>IF('statement of marks'!ET$6="","",'statement of marks'!ET$6)</f>
        <v>20</v>
      </c>
      <c r="Q2579" s="1177"/>
      <c r="R2579" s="1177"/>
      <c r="S2579" s="610" t="str">
        <f>IF('statement of marks'!FE$6="","",'statement of marks'!EX$6)</f>
        <v/>
      </c>
      <c r="T2579" s="615">
        <f>IF('statement of marks'!EU$6="","",'statement of marks'!EU$6)</f>
        <v>100</v>
      </c>
      <c r="U2579" s="616" t="s">
        <v>5</v>
      </c>
      <c r="V2579" s="617" t="s">
        <v>464</v>
      </c>
    </row>
    <row r="2580" spans="1:22" ht="16" customHeight="1">
      <c r="A2580" s="598"/>
      <c r="B2580" s="1114" t="str">
        <f>IF('statement of marks'!$EP$3="","",'statement of marks'!$EP$3)</f>
        <v>dk;kZuqHko</v>
      </c>
      <c r="C2580" s="1115"/>
      <c r="D2580" s="1103" t="str">
        <f>IF('statement of marks'!EP87="","",'statement of marks'!EP87)</f>
        <v/>
      </c>
      <c r="E2580" s="1103"/>
      <c r="F2580" s="1103"/>
      <c r="G2580" s="1103" t="str">
        <f>IF('statement of marks'!EQ87="","",'statement of marks'!EQ87)</f>
        <v/>
      </c>
      <c r="H2580" s="1103"/>
      <c r="I2580" s="1103"/>
      <c r="J2580" s="1103" t="str">
        <f>IF('statement of marks'!ES87="","",'statement of marks'!ES87)</f>
        <v/>
      </c>
      <c r="K2580" s="1103"/>
      <c r="L2580" s="1103"/>
      <c r="M2580" s="1103" t="str">
        <f>IF('statement of marks'!ER87="","",'statement of marks'!ER87)</f>
        <v/>
      </c>
      <c r="N2580" s="1103"/>
      <c r="O2580" s="1103"/>
      <c r="P2580" s="1103" t="str">
        <f>IF('statement of marks'!ET87="","",'statement of marks'!ET87)</f>
        <v/>
      </c>
      <c r="Q2580" s="1103"/>
      <c r="R2580" s="1103"/>
      <c r="S2580" s="611"/>
      <c r="T2580" s="613" t="str">
        <f>IF('statement of marks'!EU87="","",'statement of marks'!EU87)</f>
        <v/>
      </c>
      <c r="U2580" s="613" t="str">
        <f>IF('statement of marks'!EV87="","",'statement of marks'!EV87)</f>
        <v/>
      </c>
      <c r="V2580" s="614" t="str">
        <f>IF('statement of marks'!EW87="","",'statement of marks'!EW87)</f>
        <v/>
      </c>
    </row>
    <row r="2581" spans="1:22" ht="16" customHeight="1">
      <c r="A2581" s="598"/>
      <c r="B2581" s="1112" t="str">
        <f>IF('statement of marks'!$EZ$3="","",'statement of marks'!$EZ$3)</f>
        <v>dyk f'k{kk</v>
      </c>
      <c r="C2581" s="1113"/>
      <c r="D2581" s="1103" t="str">
        <f>IF('statement of marks'!EZ87="","",'statement of marks'!EZ87)</f>
        <v/>
      </c>
      <c r="E2581" s="1103"/>
      <c r="F2581" s="1103"/>
      <c r="G2581" s="1103" t="str">
        <f>IF('statement of marks'!FA87="","",'statement of marks'!FA87)</f>
        <v/>
      </c>
      <c r="H2581" s="1103"/>
      <c r="I2581" s="1103"/>
      <c r="J2581" s="1103" t="str">
        <f>IF('statement of marks'!FC87="","",'statement of marks'!FC87)</f>
        <v/>
      </c>
      <c r="K2581" s="1103"/>
      <c r="L2581" s="1103"/>
      <c r="M2581" s="1103" t="str">
        <f>IF('statement of marks'!FB87="","",'statement of marks'!FB87)</f>
        <v/>
      </c>
      <c r="N2581" s="1103"/>
      <c r="O2581" s="1103"/>
      <c r="P2581" s="1103" t="str">
        <f>IF('statement of marks'!FD87="","",'statement of marks'!FD87)</f>
        <v/>
      </c>
      <c r="Q2581" s="1103"/>
      <c r="R2581" s="1103"/>
      <c r="S2581" s="611"/>
      <c r="T2581" s="613" t="str">
        <f>IF('statement of marks'!FE87="","",'statement of marks'!FE87)</f>
        <v/>
      </c>
      <c r="U2581" s="613" t="str">
        <f>IF('statement of marks'!FF87="","",'statement of marks'!FF87)</f>
        <v/>
      </c>
      <c r="V2581" s="614" t="str">
        <f>IF('statement of marks'!FG87="","",'statement of marks'!FG87)</f>
        <v/>
      </c>
    </row>
    <row r="2582" spans="1:22" ht="16" customHeight="1">
      <c r="A2582" s="598"/>
      <c r="B2582" s="1109" t="str">
        <f>IF('statement of marks'!$FJ$3="","",'statement of marks'!$FJ$3)</f>
        <v>LokLF; ,oe~ 'kkjhfjd f'k{kk</v>
      </c>
      <c r="C2582" s="1110"/>
      <c r="D2582" s="1103" t="str">
        <f>IF('statement of marks'!FJ87="","",'statement of marks'!FJ87)</f>
        <v/>
      </c>
      <c r="E2582" s="1103"/>
      <c r="F2582" s="1103"/>
      <c r="G2582" s="1103" t="str">
        <f>IF('statement of marks'!FK87="","",'statement of marks'!FK87)</f>
        <v/>
      </c>
      <c r="H2582" s="1103"/>
      <c r="I2582" s="1103"/>
      <c r="J2582" s="1103" t="str">
        <f>IF('statement of marks'!FM87="","",'statement of marks'!FM87)</f>
        <v/>
      </c>
      <c r="K2582" s="1103"/>
      <c r="L2582" s="1103"/>
      <c r="M2582" s="1103" t="str">
        <f>IF('statement of marks'!FL87="","",'statement of marks'!FL87)</f>
        <v/>
      </c>
      <c r="N2582" s="1103"/>
      <c r="O2582" s="1103"/>
      <c r="P2582" s="1103" t="str">
        <f>IF('statement of marks'!FN87="","",'statement of marks'!FN87)</f>
        <v/>
      </c>
      <c r="Q2582" s="1103"/>
      <c r="R2582" s="1103"/>
      <c r="S2582" s="611"/>
      <c r="T2582" s="613" t="str">
        <f>IF('statement of marks'!FO87="","",'statement of marks'!FO87)</f>
        <v/>
      </c>
      <c r="U2582" s="613" t="str">
        <f>IF('statement of marks'!FP87="","",'statement of marks'!FP87)</f>
        <v/>
      </c>
      <c r="V2582" s="614" t="str">
        <f>IF('statement of marks'!FQ87="","",'statement of marks'!FQ87)</f>
        <v/>
      </c>
    </row>
    <row r="2583" spans="1:22" ht="16" customHeight="1">
      <c r="A2583" s="598"/>
      <c r="B2583" s="1104" t="s">
        <v>273</v>
      </c>
      <c r="C2583" s="1105"/>
      <c r="D2583" s="1213" t="str">
        <f>details!$DZ$3</f>
        <v>vxLr rd</v>
      </c>
      <c r="E2583" s="1213"/>
      <c r="F2583" s="1213"/>
      <c r="G2583" s="1213" t="str">
        <f>details!$ED$3</f>
        <v>vDVwcj rd</v>
      </c>
      <c r="H2583" s="1213"/>
      <c r="I2583" s="1213"/>
      <c r="J2583" s="1213" t="str">
        <f>details!$EL$3</f>
        <v>Qjojh rd</v>
      </c>
      <c r="K2583" s="1213"/>
      <c r="L2583" s="1213"/>
      <c r="M2583" s="1213" t="str">
        <f>details!$EH$3</f>
        <v>fnlEcj rd</v>
      </c>
      <c r="N2583" s="1213"/>
      <c r="O2583" s="1213"/>
      <c r="P2583" s="1213" t="str">
        <f>details!$EP$3</f>
        <v>loZ ;ksx</v>
      </c>
      <c r="Q2583" s="1213"/>
      <c r="R2583" s="1213"/>
      <c r="S2583" s="1106" t="s">
        <v>475</v>
      </c>
      <c r="T2583" s="1107"/>
      <c r="U2583" s="1107"/>
      <c r="V2583" s="1180"/>
    </row>
    <row r="2584" spans="1:22" ht="16" customHeight="1">
      <c r="A2584" s="598"/>
      <c r="B2584" s="1100" t="s">
        <v>99</v>
      </c>
      <c r="C2584" s="1101"/>
      <c r="D2584" s="1102" t="str">
        <f>IF(details!EA87="","",details!EA87)</f>
        <v/>
      </c>
      <c r="E2584" s="1102"/>
      <c r="F2584" s="1102"/>
      <c r="G2584" s="1102" t="str">
        <f>IF(details!EE87="","",details!EE87)</f>
        <v/>
      </c>
      <c r="H2584" s="1102"/>
      <c r="I2584" s="1102"/>
      <c r="J2584" s="1102" t="str">
        <f>IF(details!EM87="","",details!EM87)</f>
        <v/>
      </c>
      <c r="K2584" s="1102"/>
      <c r="L2584" s="1102"/>
      <c r="M2584" s="1102" t="str">
        <f>IF(details!EI87="","",details!EI87)</f>
        <v/>
      </c>
      <c r="N2584" s="1102"/>
      <c r="O2584" s="1102"/>
      <c r="P2584" s="1102" t="str">
        <f>IF(details!EQ87="","",details!EQ87)</f>
        <v/>
      </c>
      <c r="Q2584" s="1102"/>
      <c r="R2584" s="1102"/>
      <c r="S2584" s="1181">
        <f>'statement of marks'!$HG$108</f>
        <v>42460</v>
      </c>
      <c r="T2584" s="1182"/>
      <c r="U2584" s="1182"/>
      <c r="V2584" s="1183"/>
    </row>
    <row r="2585" spans="1:22" ht="16" customHeight="1">
      <c r="A2585" s="598"/>
      <c r="B2585" s="1094" t="s">
        <v>15</v>
      </c>
      <c r="C2585" s="1095"/>
      <c r="D2585" s="1096" t="str">
        <f>IF(details!DZ87="","",details!DZ87)</f>
        <v/>
      </c>
      <c r="E2585" s="1096"/>
      <c r="F2585" s="1096"/>
      <c r="G2585" s="1096" t="str">
        <f>IF(details!ED87="","",details!ED87)</f>
        <v/>
      </c>
      <c r="H2585" s="1096"/>
      <c r="I2585" s="1096"/>
      <c r="J2585" s="1096" t="str">
        <f>IF(details!EL87="","",details!EL87)</f>
        <v/>
      </c>
      <c r="K2585" s="1096"/>
      <c r="L2585" s="1096"/>
      <c r="M2585" s="1096" t="str">
        <f>IF(details!EH87="","",details!EH87)</f>
        <v/>
      </c>
      <c r="N2585" s="1096"/>
      <c r="O2585" s="1096"/>
      <c r="P2585" s="1096" t="str">
        <f>IF(details!EP87="","",details!EP87)</f>
        <v/>
      </c>
      <c r="Q2585" s="1096"/>
      <c r="R2585" s="1096"/>
      <c r="S2585" s="1184"/>
      <c r="T2585" s="1185"/>
      <c r="U2585" s="1185"/>
      <c r="V2585" s="1186"/>
    </row>
    <row r="2586" spans="1:22" ht="16" customHeight="1">
      <c r="A2586" s="1206"/>
      <c r="B2586" s="1207" t="s">
        <v>473</v>
      </c>
      <c r="C2586" s="1208"/>
      <c r="D2586" s="1209" t="s">
        <v>3</v>
      </c>
      <c r="E2586" s="1209"/>
      <c r="F2586" s="1209"/>
      <c r="G2586" s="1209" t="s">
        <v>389</v>
      </c>
      <c r="H2586" s="1209"/>
      <c r="I2586" s="1209"/>
      <c r="J2586" s="1209" t="s">
        <v>5</v>
      </c>
      <c r="K2586" s="1209"/>
      <c r="L2586" s="1209"/>
      <c r="M2586" s="1209" t="s">
        <v>465</v>
      </c>
      <c r="N2586" s="1209"/>
      <c r="O2586" s="1209"/>
      <c r="P2586" s="1210" t="s">
        <v>306</v>
      </c>
      <c r="Q2586" s="1210"/>
      <c r="R2586" s="1210"/>
      <c r="S2586" s="1209" t="s">
        <v>473</v>
      </c>
      <c r="T2586" s="1209"/>
      <c r="U2586" s="1209"/>
      <c r="V2586" s="1211"/>
    </row>
    <row r="2587" spans="1:22" ht="16" customHeight="1">
      <c r="A2587" s="1206"/>
      <c r="B2587" s="1207"/>
      <c r="C2587" s="1208"/>
      <c r="D2587" s="1212" t="str">
        <f>'statement of marks'!HE87</f>
        <v/>
      </c>
      <c r="E2587" s="1212"/>
      <c r="F2587" s="1212"/>
      <c r="G2587" s="1212" t="str">
        <f>'statement of marks'!HF87</f>
        <v/>
      </c>
      <c r="H2587" s="1212"/>
      <c r="I2587" s="1212"/>
      <c r="J2587" s="1212" t="str">
        <f>'statement of marks'!HG87</f>
        <v/>
      </c>
      <c r="K2587" s="1212"/>
      <c r="L2587" s="1212"/>
      <c r="M2587" s="1212" t="str">
        <f>'statement of marks'!HJ87</f>
        <v/>
      </c>
      <c r="N2587" s="1212"/>
      <c r="O2587" s="1212"/>
      <c r="P2587" s="1212" t="str">
        <f>'statement of marks'!HI87</f>
        <v/>
      </c>
      <c r="Q2587" s="1212"/>
      <c r="R2587" s="1212"/>
      <c r="S2587" s="1209" t="str">
        <f>'statement of marks'!HD87</f>
        <v/>
      </c>
      <c r="T2587" s="1209"/>
      <c r="U2587" s="1209"/>
      <c r="V2587" s="1211"/>
    </row>
    <row r="2588" spans="1:22" ht="16" customHeight="1">
      <c r="A2588" s="598"/>
      <c r="B2588" s="1089" t="s">
        <v>100</v>
      </c>
      <c r="C2588" s="1090"/>
      <c r="D2588" s="1081"/>
      <c r="E2588" s="1081"/>
      <c r="F2588" s="1081"/>
      <c r="G2588" s="1081"/>
      <c r="H2588" s="1081"/>
      <c r="I2588" s="1081"/>
      <c r="J2588" s="1081"/>
      <c r="K2588" s="1081"/>
      <c r="L2588" s="1081"/>
      <c r="M2588" s="1081"/>
      <c r="N2588" s="1081"/>
      <c r="O2588" s="1081"/>
      <c r="P2588" s="1081"/>
      <c r="Q2588" s="1081"/>
      <c r="R2588" s="1081"/>
      <c r="S2588" s="1081"/>
      <c r="T2588" s="1081"/>
      <c r="U2588" s="1081"/>
      <c r="V2588" s="1205"/>
    </row>
    <row r="2589" spans="1:22" ht="16" customHeight="1">
      <c r="A2589" s="598"/>
      <c r="B2589" s="1087" t="s">
        <v>80</v>
      </c>
      <c r="C2589" s="1088"/>
      <c r="D2589" s="1081"/>
      <c r="E2589" s="1081"/>
      <c r="F2589" s="1081"/>
      <c r="G2589" s="1081"/>
      <c r="H2589" s="1081"/>
      <c r="I2589" s="1081"/>
      <c r="J2589" s="1081"/>
      <c r="K2589" s="1081"/>
      <c r="L2589" s="1081"/>
      <c r="M2589" s="1081"/>
      <c r="N2589" s="1081"/>
      <c r="O2589" s="1081"/>
      <c r="P2589" s="1081"/>
      <c r="Q2589" s="1081"/>
      <c r="R2589" s="1081"/>
      <c r="S2589" s="1081"/>
      <c r="T2589" s="1081"/>
      <c r="U2589" s="1081"/>
      <c r="V2589" s="1205"/>
    </row>
    <row r="2590" spans="1:22" ht="16" customHeight="1">
      <c r="A2590" s="598"/>
      <c r="B2590" s="1089" t="s">
        <v>466</v>
      </c>
      <c r="C2590" s="1090"/>
      <c r="D2590" s="1081"/>
      <c r="E2590" s="1081"/>
      <c r="F2590" s="1081"/>
      <c r="G2590" s="1081"/>
      <c r="H2590" s="1081"/>
      <c r="I2590" s="1081"/>
      <c r="J2590" s="1081"/>
      <c r="K2590" s="1081"/>
      <c r="L2590" s="1081"/>
      <c r="M2590" s="1081"/>
      <c r="N2590" s="1081"/>
      <c r="O2590" s="1081"/>
      <c r="P2590" s="1081" t="s">
        <v>466</v>
      </c>
      <c r="Q2590" s="1081"/>
      <c r="R2590" s="1081"/>
      <c r="S2590" s="1081"/>
      <c r="T2590" s="1081"/>
      <c r="U2590" s="1081"/>
      <c r="V2590" s="1205"/>
    </row>
    <row r="2591" spans="1:22" ht="16" customHeight="1">
      <c r="A2591" s="598"/>
      <c r="B2591" s="1085" t="s">
        <v>101</v>
      </c>
      <c r="C2591" s="1086"/>
      <c r="D2591" s="1081"/>
      <c r="E2591" s="1081"/>
      <c r="F2591" s="1081"/>
      <c r="G2591" s="1081"/>
      <c r="H2591" s="1081"/>
      <c r="I2591" s="1081"/>
      <c r="J2591" s="1081"/>
      <c r="K2591" s="1081"/>
      <c r="L2591" s="1081"/>
      <c r="M2591" s="1081"/>
      <c r="N2591" s="1081"/>
      <c r="O2591" s="1081"/>
      <c r="P2591" s="1081"/>
      <c r="Q2591" s="1081"/>
      <c r="R2591" s="1081"/>
      <c r="S2591" s="1198" t="s">
        <v>101</v>
      </c>
      <c r="T2591" s="1198"/>
      <c r="U2591" s="1198"/>
      <c r="V2591" s="1199"/>
    </row>
    <row r="2592" spans="1:22" ht="16" customHeight="1" thickBot="1">
      <c r="A2592" s="600"/>
      <c r="B2592" s="1200" t="s">
        <v>102</v>
      </c>
      <c r="C2592" s="1201"/>
      <c r="D2592" s="1202"/>
      <c r="E2592" s="1202"/>
      <c r="F2592" s="1202"/>
      <c r="G2592" s="1202"/>
      <c r="H2592" s="1202"/>
      <c r="I2592" s="1202"/>
      <c r="J2592" s="1202"/>
      <c r="K2592" s="1202"/>
      <c r="L2592" s="1202"/>
      <c r="M2592" s="1202"/>
      <c r="N2592" s="1202"/>
      <c r="O2592" s="1202"/>
      <c r="P2592" s="1202"/>
      <c r="Q2592" s="1202"/>
      <c r="R2592" s="1202"/>
      <c r="S2592" s="1203" t="s">
        <v>163</v>
      </c>
      <c r="T2592" s="1203"/>
      <c r="U2592" s="1203"/>
      <c r="V2592" s="1204"/>
    </row>
    <row r="2593" spans="1:22" ht="16" customHeight="1">
      <c r="A2593" s="597"/>
      <c r="B2593" s="1216" t="s">
        <v>47</v>
      </c>
      <c r="C2593" s="1217"/>
      <c r="D2593" s="1217"/>
      <c r="E2593" s="1217"/>
      <c r="F2593" s="1217"/>
      <c r="G2593" s="1217"/>
      <c r="H2593" s="1217"/>
      <c r="I2593" s="1217"/>
      <c r="J2593" s="1217"/>
      <c r="K2593" s="1217"/>
      <c r="L2593" s="1217"/>
      <c r="M2593" s="1217"/>
      <c r="N2593" s="1217"/>
      <c r="O2593" s="1217"/>
      <c r="P2593" s="1217"/>
      <c r="Q2593" s="1217"/>
      <c r="R2593" s="1217"/>
      <c r="S2593" s="1217"/>
      <c r="T2593" s="1217"/>
      <c r="U2593" s="1217"/>
      <c r="V2593" s="1218"/>
    </row>
    <row r="2594" spans="1:22" ht="16" customHeight="1">
      <c r="A2594" s="598"/>
      <c r="B2594" s="1219" t="str">
        <f>'statement of marks'!$A$1</f>
        <v>jk- ck- ek/;fed fo|ky; uohu] fuEckgsM+k</v>
      </c>
      <c r="C2594" s="1220"/>
      <c r="D2594" s="1220"/>
      <c r="E2594" s="1220"/>
      <c r="F2594" s="1220"/>
      <c r="G2594" s="1220"/>
      <c r="H2594" s="1220"/>
      <c r="I2594" s="1220"/>
      <c r="J2594" s="1220"/>
      <c r="K2594" s="1220"/>
      <c r="L2594" s="1220"/>
      <c r="M2594" s="1220"/>
      <c r="N2594" s="1220"/>
      <c r="O2594" s="1220"/>
      <c r="P2594" s="1220"/>
      <c r="Q2594" s="1220"/>
      <c r="R2594" s="1220"/>
      <c r="S2594" s="1220"/>
      <c r="T2594" s="1220"/>
      <c r="U2594" s="1220"/>
      <c r="V2594" s="1221"/>
    </row>
    <row r="2595" spans="1:22" ht="16" customHeight="1">
      <c r="A2595" s="598"/>
      <c r="B2595" s="1114" t="s">
        <v>467</v>
      </c>
      <c r="C2595" s="1115"/>
      <c r="D2595" s="1119" t="str">
        <f>'statement of marks'!$H$3</f>
        <v>2015-16</v>
      </c>
      <c r="E2595" s="1119"/>
      <c r="F2595" s="1119"/>
      <c r="G2595" s="1119"/>
      <c r="H2595" s="1119"/>
      <c r="I2595" s="1119"/>
      <c r="J2595" s="1119"/>
      <c r="K2595" s="1119"/>
      <c r="L2595" s="1119"/>
      <c r="M2595" s="1119"/>
      <c r="N2595" s="1119"/>
      <c r="O2595" s="1119"/>
      <c r="P2595" s="1119"/>
      <c r="Q2595" s="1119"/>
      <c r="R2595" s="1119"/>
      <c r="S2595" s="1119"/>
      <c r="T2595" s="1119"/>
      <c r="U2595" s="1119"/>
      <c r="V2595" s="1196"/>
    </row>
    <row r="2596" spans="1:22" ht="16" customHeight="1">
      <c r="A2596" s="598"/>
      <c r="B2596" s="1114" t="s">
        <v>218</v>
      </c>
      <c r="C2596" s="1115"/>
      <c r="D2596" s="1115" t="str">
        <f>IF('statement of marks'!J88="","",'statement of marks'!J88)</f>
        <v/>
      </c>
      <c r="E2596" s="1115"/>
      <c r="F2596" s="1115"/>
      <c r="G2596" s="1115"/>
      <c r="H2596" s="1115"/>
      <c r="I2596" s="1115"/>
      <c r="J2596" s="1115"/>
      <c r="K2596" s="1115"/>
      <c r="L2596" s="1115"/>
      <c r="M2596" s="1115"/>
      <c r="N2596" s="1115"/>
      <c r="O2596" s="1115"/>
      <c r="P2596" s="1115"/>
      <c r="Q2596" s="1115"/>
      <c r="R2596" s="1115"/>
      <c r="S2596" s="1115"/>
      <c r="T2596" s="1115"/>
      <c r="U2596" s="1115"/>
      <c r="V2596" s="1197"/>
    </row>
    <row r="2597" spans="1:22" ht="16" customHeight="1">
      <c r="A2597" s="598"/>
      <c r="B2597" s="1114" t="s">
        <v>219</v>
      </c>
      <c r="C2597" s="1115"/>
      <c r="D2597" s="1115" t="str">
        <f>IF('statement of marks'!K88="","",'statement of marks'!K88)</f>
        <v/>
      </c>
      <c r="E2597" s="1115"/>
      <c r="F2597" s="1115"/>
      <c r="G2597" s="1115"/>
      <c r="H2597" s="1115"/>
      <c r="I2597" s="1115"/>
      <c r="J2597" s="1115"/>
      <c r="K2597" s="1115"/>
      <c r="L2597" s="1115"/>
      <c r="M2597" s="1115"/>
      <c r="N2597" s="1115"/>
      <c r="O2597" s="1115"/>
      <c r="P2597" s="1115"/>
      <c r="Q2597" s="1115"/>
      <c r="R2597" s="1115"/>
      <c r="S2597" s="1115"/>
      <c r="T2597" s="1115"/>
      <c r="U2597" s="1115"/>
      <c r="V2597" s="1197"/>
    </row>
    <row r="2598" spans="1:22" ht="16" customHeight="1">
      <c r="A2598" s="598"/>
      <c r="B2598" s="1114" t="s">
        <v>220</v>
      </c>
      <c r="C2598" s="1115"/>
      <c r="D2598" s="1115" t="str">
        <f>IF('statement of marks'!L88="","",'statement of marks'!L88)</f>
        <v/>
      </c>
      <c r="E2598" s="1115"/>
      <c r="F2598" s="1115"/>
      <c r="G2598" s="1115"/>
      <c r="H2598" s="1115"/>
      <c r="I2598" s="1115"/>
      <c r="J2598" s="1115"/>
      <c r="K2598" s="1115"/>
      <c r="L2598" s="1115"/>
      <c r="M2598" s="1115"/>
      <c r="N2598" s="1115"/>
      <c r="O2598" s="1115"/>
      <c r="P2598" s="1115"/>
      <c r="Q2598" s="1115"/>
      <c r="R2598" s="1115"/>
      <c r="S2598" s="1115"/>
      <c r="T2598" s="1115"/>
      <c r="U2598" s="1115"/>
      <c r="V2598" s="1197"/>
    </row>
    <row r="2599" spans="1:22" ht="16" customHeight="1">
      <c r="A2599" s="598"/>
      <c r="B2599" s="1114" t="s">
        <v>221</v>
      </c>
      <c r="C2599" s="1115"/>
      <c r="D2599" s="1119" t="str">
        <f>'statement of marks'!$G$3</f>
        <v>6 A</v>
      </c>
      <c r="E2599" s="1119"/>
      <c r="F2599" s="1119"/>
      <c r="G2599" s="1115" t="s">
        <v>9</v>
      </c>
      <c r="H2599" s="1115"/>
      <c r="I2599" s="1115"/>
      <c r="J2599" s="1119" t="str">
        <f>IF('statement of marks'!D88="","",'statement of marks'!D88)</f>
        <v/>
      </c>
      <c r="K2599" s="1119"/>
      <c r="L2599" s="1119"/>
      <c r="M2599" s="1115" t="s">
        <v>222</v>
      </c>
      <c r="N2599" s="1115"/>
      <c r="O2599" s="1115"/>
      <c r="P2599" s="1119" t="str">
        <f>IF('statement of marks'!F88="","",'statement of marks'!F88)</f>
        <v/>
      </c>
      <c r="Q2599" s="1119"/>
      <c r="R2599" s="1119"/>
      <c r="S2599" s="1214" t="str">
        <f>IF('statement of marks'!$J$3="","",'statement of marks'!$J$3)</f>
        <v xml:space="preserve">fo|ky; dk Mk;l dksM+ </v>
      </c>
      <c r="T2599" s="1214"/>
      <c r="U2599" s="1214"/>
      <c r="V2599" s="1215"/>
    </row>
    <row r="2600" spans="1:22" ht="16" customHeight="1">
      <c r="A2600" s="598"/>
      <c r="B2600" s="601" t="s">
        <v>0</v>
      </c>
      <c r="C2600" s="602"/>
      <c r="D2600" s="1121" t="str">
        <f>IF('statement of marks'!H88="","",'statement of marks'!H88)</f>
        <v/>
      </c>
      <c r="E2600" s="1121"/>
      <c r="F2600" s="1121"/>
      <c r="G2600" s="1115" t="str">
        <f>IF('statement of marks'!I88="","",'statement of marks'!I88)</f>
        <v/>
      </c>
      <c r="H2600" s="1115"/>
      <c r="I2600" s="1115"/>
      <c r="J2600" s="1115"/>
      <c r="K2600" s="1115"/>
      <c r="L2600" s="1115"/>
      <c r="M2600" s="1115"/>
      <c r="N2600" s="1115"/>
      <c r="O2600" s="1115"/>
      <c r="P2600" s="1115"/>
      <c r="Q2600" s="1115"/>
      <c r="R2600" s="1115"/>
      <c r="S2600" s="1190" t="str">
        <f>IF('statement of marks'!$K$3="","",'statement of marks'!$K$3)</f>
        <v xml:space="preserve">08291009401   </v>
      </c>
      <c r="T2600" s="1190"/>
      <c r="U2600" s="1190"/>
      <c r="V2600" s="1191"/>
    </row>
    <row r="2601" spans="1:22" ht="16" customHeight="1">
      <c r="A2601" s="598"/>
      <c r="B2601" s="561" t="s">
        <v>28</v>
      </c>
      <c r="C2601" s="603" t="s">
        <v>97</v>
      </c>
      <c r="D2601" s="1081" t="s">
        <v>1</v>
      </c>
      <c r="E2601" s="1081"/>
      <c r="F2601" s="1081"/>
      <c r="G2601" s="1081" t="s">
        <v>21</v>
      </c>
      <c r="H2601" s="1081"/>
      <c r="I2601" s="1081"/>
      <c r="J2601" s="1081" t="s">
        <v>68</v>
      </c>
      <c r="K2601" s="1081"/>
      <c r="L2601" s="1081"/>
      <c r="M2601" s="1081" t="s">
        <v>98</v>
      </c>
      <c r="N2601" s="1081"/>
      <c r="O2601" s="1081"/>
      <c r="P2601" s="1192" t="s">
        <v>278</v>
      </c>
      <c r="Q2601" s="1193" t="s">
        <v>459</v>
      </c>
      <c r="R2601" s="1193"/>
      <c r="S2601" s="1193"/>
      <c r="T2601" s="1194" t="s">
        <v>458</v>
      </c>
      <c r="U2601" s="1194"/>
      <c r="V2601" s="1195"/>
    </row>
    <row r="2602" spans="1:22" ht="16" customHeight="1">
      <c r="A2602" s="598"/>
      <c r="B2602" s="561"/>
      <c r="C2602" s="603"/>
      <c r="D2602" s="596" t="s">
        <v>468</v>
      </c>
      <c r="E2602" s="596" t="s">
        <v>469</v>
      </c>
      <c r="F2602" s="604" t="s">
        <v>2</v>
      </c>
      <c r="G2602" s="596" t="s">
        <v>468</v>
      </c>
      <c r="H2602" s="596" t="s">
        <v>469</v>
      </c>
      <c r="I2602" s="604" t="s">
        <v>2</v>
      </c>
      <c r="J2602" s="596" t="s">
        <v>468</v>
      </c>
      <c r="K2602" s="596" t="s">
        <v>469</v>
      </c>
      <c r="L2602" s="604" t="s">
        <v>2</v>
      </c>
      <c r="M2602" s="596" t="s">
        <v>468</v>
      </c>
      <c r="N2602" s="596" t="s">
        <v>469</v>
      </c>
      <c r="O2602" s="604" t="s">
        <v>2</v>
      </c>
      <c r="P2602" s="1192"/>
      <c r="Q2602" s="596" t="s">
        <v>468</v>
      </c>
      <c r="R2602" s="596" t="s">
        <v>469</v>
      </c>
      <c r="S2602" s="608" t="s">
        <v>2</v>
      </c>
      <c r="T2602" s="618" t="s">
        <v>304</v>
      </c>
      <c r="U2602" s="619" t="s">
        <v>5</v>
      </c>
      <c r="V2602" s="620" t="s">
        <v>464</v>
      </c>
    </row>
    <row r="2603" spans="1:22" ht="16" customHeight="1">
      <c r="A2603" s="599"/>
      <c r="B2603" s="1178" t="s">
        <v>3</v>
      </c>
      <c r="C2603" s="1179"/>
      <c r="D2603" s="579">
        <f>IF('statement of marks'!M$6="","",'statement of marks'!M$6)</f>
        <v>5</v>
      </c>
      <c r="E2603" s="579">
        <f>IF('statement of marks'!N$6="","",'statement of marks'!N$6)</f>
        <v>5</v>
      </c>
      <c r="F2603" s="605">
        <f>IF('statement of marks'!O$6="","",'statement of marks'!O$6)</f>
        <v>10</v>
      </c>
      <c r="G2603" s="579">
        <f>IF('statement of marks'!P$6="","",'statement of marks'!P$6)</f>
        <v>5</v>
      </c>
      <c r="H2603" s="579">
        <f>IF('statement of marks'!Q$6="","",'statement of marks'!Q$6)</f>
        <v>5</v>
      </c>
      <c r="I2603" s="605">
        <f>IF('statement of marks'!R$6="","",'statement of marks'!R$6)</f>
        <v>10</v>
      </c>
      <c r="J2603" s="579">
        <f>IF('statement of marks'!S$6="","",'statement of marks'!S$6)</f>
        <v>5</v>
      </c>
      <c r="K2603" s="579">
        <f>IF('statement of marks'!T$6="","",'statement of marks'!T$6)</f>
        <v>5</v>
      </c>
      <c r="L2603" s="605">
        <f>IF('statement of marks'!U$6="","",'statement of marks'!U$6)</f>
        <v>10</v>
      </c>
      <c r="M2603" s="579">
        <f>IF('statement of marks'!W$6="","",'statement of marks'!W$6)</f>
        <v>50</v>
      </c>
      <c r="N2603" s="579">
        <f>IF('statement of marks'!X$6="","",'statement of marks'!X$6)</f>
        <v>20</v>
      </c>
      <c r="O2603" s="605">
        <f>IF('statement of marks'!Y$6="","",'statement of marks'!Y$6)</f>
        <v>70</v>
      </c>
      <c r="P2603" s="580">
        <f>IF('statement of marks'!Z$6="","",'statement of marks'!Z$6)</f>
        <v>100</v>
      </c>
      <c r="Q2603" s="579">
        <f>IF('statement of marks'!AA$6="","",'statement of marks'!AA$6)</f>
        <v>70</v>
      </c>
      <c r="R2603" s="579">
        <f>IF('statement of marks'!AB$6="","",'statement of marks'!AB$6)</f>
        <v>30</v>
      </c>
      <c r="S2603" s="605">
        <f>IF('statement of marks'!AC$6="","",'statement of marks'!AC$6)</f>
        <v>100</v>
      </c>
      <c r="T2603" s="615">
        <f>IF('statement of marks'!AD$6="","",'statement of marks'!AD$6)</f>
        <v>200</v>
      </c>
      <c r="U2603" s="615" t="str">
        <f>IF('statement of marks'!AE$6="","",'statement of marks'!AE$6)</f>
        <v/>
      </c>
      <c r="V2603" s="621" t="str">
        <f>IF('statement of marks'!AF$6="","",'statement of marks'!AF$6)</f>
        <v/>
      </c>
    </row>
    <row r="2604" spans="1:22" ht="16" customHeight="1">
      <c r="A2604" s="598"/>
      <c r="B2604" s="1114" t="str">
        <f>IF('statement of marks'!$M$3="","",'statement of marks'!$M$3)</f>
        <v>fgUnh</v>
      </c>
      <c r="C2604" s="1115"/>
      <c r="D2604" s="275" t="str">
        <f>IF('statement of marks'!M88="","",'statement of marks'!M88)</f>
        <v/>
      </c>
      <c r="E2604" s="275" t="str">
        <f>IF('statement of marks'!N88="","",'statement of marks'!N88)</f>
        <v/>
      </c>
      <c r="F2604" s="606" t="str">
        <f>IF('statement of marks'!O88="","",'statement of marks'!O88)</f>
        <v/>
      </c>
      <c r="G2604" s="275" t="str">
        <f>IF('statement of marks'!P88="","",'statement of marks'!P88)</f>
        <v/>
      </c>
      <c r="H2604" s="275" t="str">
        <f>IF('statement of marks'!Q88="","",'statement of marks'!Q88)</f>
        <v/>
      </c>
      <c r="I2604" s="606" t="str">
        <f>IF('statement of marks'!R88="","",'statement of marks'!R88)</f>
        <v/>
      </c>
      <c r="J2604" s="275" t="str">
        <f>IF('statement of marks'!S88="","",'statement of marks'!S88)</f>
        <v/>
      </c>
      <c r="K2604" s="275" t="str">
        <f>IF('statement of marks'!T88="","",'statement of marks'!T88)</f>
        <v/>
      </c>
      <c r="L2604" s="606" t="str">
        <f>IF('statement of marks'!U88="","",'statement of marks'!U88)</f>
        <v/>
      </c>
      <c r="M2604" s="275" t="str">
        <f>IF('statement of marks'!W88="","",'statement of marks'!W88)</f>
        <v/>
      </c>
      <c r="N2604" s="275" t="str">
        <f>IF('statement of marks'!X88="","",'statement of marks'!X88)</f>
        <v/>
      </c>
      <c r="O2604" s="606" t="str">
        <f>IF('statement of marks'!Y88="","",'statement of marks'!Y88)</f>
        <v/>
      </c>
      <c r="P2604" s="277" t="str">
        <f>IF('statement of marks'!Z88="","",'statement of marks'!Z88)</f>
        <v/>
      </c>
      <c r="Q2604" s="275" t="str">
        <f>IF('statement of marks'!AA88="","",'statement of marks'!AA88)</f>
        <v/>
      </c>
      <c r="R2604" s="275" t="str">
        <f>IF('statement of marks'!AB88="","",'statement of marks'!AB88)</f>
        <v/>
      </c>
      <c r="S2604" s="606" t="str">
        <f>IF('statement of marks'!AC88="","",'statement of marks'!AC88)</f>
        <v/>
      </c>
      <c r="T2604" s="578" t="str">
        <f>IF('statement of marks'!AD88="","",'statement of marks'!AD88)</f>
        <v/>
      </c>
      <c r="U2604" s="578" t="str">
        <f>IF('statement of marks'!AE88="","",'statement of marks'!AE88)</f>
        <v/>
      </c>
      <c r="V2604" s="612" t="str">
        <f>IF('statement of marks'!AF88="","",'statement of marks'!AF88)</f>
        <v/>
      </c>
    </row>
    <row r="2605" spans="1:22" ht="16" customHeight="1">
      <c r="A2605" s="598"/>
      <c r="B2605" s="1114" t="str">
        <f>IF('statement of marks'!$AI$3="","",'statement of marks'!$AI$3)</f>
        <v>vaxszth</v>
      </c>
      <c r="C2605" s="1115"/>
      <c r="D2605" s="275" t="str">
        <f>IF('statement of marks'!AI88="","",'statement of marks'!AI88)</f>
        <v/>
      </c>
      <c r="E2605" s="275" t="str">
        <f>IF('statement of marks'!AJ88="","",'statement of marks'!AJ88)</f>
        <v/>
      </c>
      <c r="F2605" s="606" t="str">
        <f>IF('statement of marks'!AK88="","",'statement of marks'!AK88)</f>
        <v/>
      </c>
      <c r="G2605" s="275" t="str">
        <f>IF('statement of marks'!AL88="","",'statement of marks'!AL88)</f>
        <v/>
      </c>
      <c r="H2605" s="275" t="str">
        <f>IF('statement of marks'!AM88="","",'statement of marks'!AM88)</f>
        <v/>
      </c>
      <c r="I2605" s="606" t="str">
        <f>IF('statement of marks'!AN88="","",'statement of marks'!AN88)</f>
        <v/>
      </c>
      <c r="J2605" s="275" t="str">
        <f>IF('statement of marks'!AO88="","",'statement of marks'!AO88)</f>
        <v/>
      </c>
      <c r="K2605" s="275" t="str">
        <f>IF('statement of marks'!AP88="","",'statement of marks'!AP88)</f>
        <v/>
      </c>
      <c r="L2605" s="606" t="str">
        <f>IF('statement of marks'!AQ88="","",'statement of marks'!AQ88)</f>
        <v/>
      </c>
      <c r="M2605" s="275" t="str">
        <f>IF('statement of marks'!AS88="","",'statement of marks'!AS88)</f>
        <v/>
      </c>
      <c r="N2605" s="275" t="str">
        <f>IF('statement of marks'!AT88="","",'statement of marks'!AT88)</f>
        <v/>
      </c>
      <c r="O2605" s="606" t="str">
        <f>IF('statement of marks'!AU88="","",'statement of marks'!AU88)</f>
        <v/>
      </c>
      <c r="P2605" s="277" t="str">
        <f>IF('statement of marks'!AV88="","",'statement of marks'!AV88)</f>
        <v/>
      </c>
      <c r="Q2605" s="275" t="str">
        <f>IF('statement of marks'!AW88="","",'statement of marks'!AW88)</f>
        <v/>
      </c>
      <c r="R2605" s="275" t="str">
        <f>IF('statement of marks'!AX88="","",'statement of marks'!AX88)</f>
        <v/>
      </c>
      <c r="S2605" s="606" t="str">
        <f>IF('statement of marks'!AY88="","",'statement of marks'!AY88)</f>
        <v/>
      </c>
      <c r="T2605" s="578" t="str">
        <f>IF('statement of marks'!AZ88="","",'statement of marks'!AZ88)</f>
        <v/>
      </c>
      <c r="U2605" s="578" t="str">
        <f>IF('statement of marks'!BA88="","",'statement of marks'!BA88)</f>
        <v/>
      </c>
      <c r="V2605" s="612" t="str">
        <f>IF('statement of marks'!BB88="","",'statement of marks'!BB88)</f>
        <v/>
      </c>
    </row>
    <row r="2606" spans="1:22" ht="16" customHeight="1">
      <c r="A2606" s="598"/>
      <c r="B2606" s="1114" t="str">
        <f>IF('statement of marks'!BE88="s","laLd`r",IF('statement of marks'!BE88="u","mnwZ",IF('statement of marks'!BE88="g","xqtjkrh",IF('statement of marks'!BE88="p","iatkch",IF('statement of marks'!BE88="sd","fla/kh","r`rh; Hkk""kk")))))</f>
        <v>r`rh; Hkk"kk</v>
      </c>
      <c r="C2606" s="1115"/>
      <c r="D2606" s="275" t="str">
        <f>IF('statement of marks'!BF88="","",'statement of marks'!BF88)</f>
        <v/>
      </c>
      <c r="E2606" s="275" t="str">
        <f>IF('statement of marks'!BG88="","",'statement of marks'!BG88)</f>
        <v/>
      </c>
      <c r="F2606" s="606" t="str">
        <f>IF('statement of marks'!BH88="","",'statement of marks'!BH88)</f>
        <v/>
      </c>
      <c r="G2606" s="275" t="str">
        <f>IF('statement of marks'!BI88="","",'statement of marks'!BI88)</f>
        <v/>
      </c>
      <c r="H2606" s="275" t="str">
        <f>IF('statement of marks'!BJ88="","",'statement of marks'!BJ88)</f>
        <v/>
      </c>
      <c r="I2606" s="606" t="str">
        <f>IF('statement of marks'!BK88="","",'statement of marks'!BK88)</f>
        <v/>
      </c>
      <c r="J2606" s="275" t="str">
        <f>IF('statement of marks'!BL88="","",'statement of marks'!BL88)</f>
        <v/>
      </c>
      <c r="K2606" s="275" t="str">
        <f>IF('statement of marks'!BM88="","",'statement of marks'!BM88)</f>
        <v/>
      </c>
      <c r="L2606" s="606" t="str">
        <f>IF('statement of marks'!BN88="","",'statement of marks'!BN88)</f>
        <v/>
      </c>
      <c r="M2606" s="275" t="str">
        <f>IF('statement of marks'!BP88="","",'statement of marks'!BP88)</f>
        <v/>
      </c>
      <c r="N2606" s="275" t="str">
        <f>IF('statement of marks'!BQ88="","",'statement of marks'!BQ88)</f>
        <v/>
      </c>
      <c r="O2606" s="606" t="str">
        <f>IF('statement of marks'!BR88="","",'statement of marks'!BR88)</f>
        <v/>
      </c>
      <c r="P2606" s="277" t="str">
        <f>IF('statement of marks'!BS88="","",'statement of marks'!BS88)</f>
        <v/>
      </c>
      <c r="Q2606" s="275" t="str">
        <f>IF('statement of marks'!BT88="","",'statement of marks'!BT88)</f>
        <v/>
      </c>
      <c r="R2606" s="275" t="str">
        <f>IF('statement of marks'!BU88="","",'statement of marks'!BU88)</f>
        <v/>
      </c>
      <c r="S2606" s="606" t="str">
        <f>IF('statement of marks'!BV88="","",'statement of marks'!BV88)</f>
        <v/>
      </c>
      <c r="T2606" s="578" t="str">
        <f>IF('statement of marks'!BW88="","",'statement of marks'!BW88)</f>
        <v/>
      </c>
      <c r="U2606" s="578" t="str">
        <f>IF('statement of marks'!BX88="","",'statement of marks'!BX88)</f>
        <v/>
      </c>
      <c r="V2606" s="612" t="str">
        <f>IF('statement of marks'!BY88="","",'statement of marks'!BY88)</f>
        <v/>
      </c>
    </row>
    <row r="2607" spans="1:22" ht="16" customHeight="1">
      <c r="A2607" s="598"/>
      <c r="B2607" s="1114" t="str">
        <f>IF('statement of marks'!$CB$3="","",'statement of marks'!$CB$3)</f>
        <v>xf.kr</v>
      </c>
      <c r="C2607" s="1115"/>
      <c r="D2607" s="275" t="str">
        <f>IF('statement of marks'!CB88="","",'statement of marks'!CB88)</f>
        <v/>
      </c>
      <c r="E2607" s="275" t="str">
        <f>IF('statement of marks'!CC88="","",'statement of marks'!CC88)</f>
        <v/>
      </c>
      <c r="F2607" s="606" t="str">
        <f>IF('statement of marks'!CD88="","",'statement of marks'!CD88)</f>
        <v/>
      </c>
      <c r="G2607" s="275" t="str">
        <f>IF('statement of marks'!CE88="","",'statement of marks'!CE88)</f>
        <v/>
      </c>
      <c r="H2607" s="275" t="str">
        <f>IF('statement of marks'!CF88="","",'statement of marks'!CF88)</f>
        <v/>
      </c>
      <c r="I2607" s="606" t="str">
        <f>IF('statement of marks'!CG88="","",'statement of marks'!CG88)</f>
        <v/>
      </c>
      <c r="J2607" s="275" t="str">
        <f>IF('statement of marks'!CH88="","",'statement of marks'!CH88)</f>
        <v/>
      </c>
      <c r="K2607" s="275" t="str">
        <f>IF('statement of marks'!CI88="","",'statement of marks'!CI88)</f>
        <v/>
      </c>
      <c r="L2607" s="606" t="str">
        <f>IF('statement of marks'!CJ88="","",'statement of marks'!CJ88)</f>
        <v/>
      </c>
      <c r="M2607" s="275" t="str">
        <f>IF('statement of marks'!CL88="","",'statement of marks'!CL88)</f>
        <v/>
      </c>
      <c r="N2607" s="275" t="str">
        <f>IF('statement of marks'!CM88="","",'statement of marks'!CM88)</f>
        <v/>
      </c>
      <c r="O2607" s="606" t="str">
        <f>IF('statement of marks'!CN88="","",'statement of marks'!CN88)</f>
        <v/>
      </c>
      <c r="P2607" s="277" t="str">
        <f>IF('statement of marks'!CO88="","",'statement of marks'!CO88)</f>
        <v/>
      </c>
      <c r="Q2607" s="275" t="str">
        <f>IF('statement of marks'!CP88="","",'statement of marks'!CP88)</f>
        <v/>
      </c>
      <c r="R2607" s="275" t="str">
        <f>IF('statement of marks'!CQ88="","",'statement of marks'!CQ88)</f>
        <v/>
      </c>
      <c r="S2607" s="606" t="str">
        <f>IF('statement of marks'!CR88="","",'statement of marks'!CR88)</f>
        <v/>
      </c>
      <c r="T2607" s="578" t="str">
        <f>IF('statement of marks'!CS88="","",'statement of marks'!CS88)</f>
        <v/>
      </c>
      <c r="U2607" s="578" t="str">
        <f>IF('statement of marks'!CT88="","",'statement of marks'!CT88)</f>
        <v/>
      </c>
      <c r="V2607" s="612" t="str">
        <f>IF('statement of marks'!CU88="","",'statement of marks'!CU88)</f>
        <v/>
      </c>
    </row>
    <row r="2608" spans="1:22" ht="16" customHeight="1">
      <c r="A2608" s="598"/>
      <c r="B2608" s="1114" t="str">
        <f>IF('statement of marks'!$CX$3="","",'statement of marks'!$CX$3)</f>
        <v>foKku</v>
      </c>
      <c r="C2608" s="1115"/>
      <c r="D2608" s="275" t="str">
        <f>IF('statement of marks'!CX88="","",'statement of marks'!CX88)</f>
        <v/>
      </c>
      <c r="E2608" s="275" t="str">
        <f>IF('statement of marks'!CY88="","",'statement of marks'!CY88)</f>
        <v/>
      </c>
      <c r="F2608" s="606" t="str">
        <f>IF('statement of marks'!CZ88="","",'statement of marks'!CZ88)</f>
        <v/>
      </c>
      <c r="G2608" s="275" t="str">
        <f>IF('statement of marks'!DA88="","",'statement of marks'!DA88)</f>
        <v/>
      </c>
      <c r="H2608" s="275" t="str">
        <f>IF('statement of marks'!DB88="","",'statement of marks'!DB88)</f>
        <v/>
      </c>
      <c r="I2608" s="606" t="str">
        <f>IF('statement of marks'!DC88="","",'statement of marks'!DC88)</f>
        <v/>
      </c>
      <c r="J2608" s="275" t="str">
        <f>IF('statement of marks'!DD88="","",'statement of marks'!DD88)</f>
        <v/>
      </c>
      <c r="K2608" s="275" t="str">
        <f>IF('statement of marks'!DE88="","",'statement of marks'!DE88)</f>
        <v/>
      </c>
      <c r="L2608" s="606" t="str">
        <f>IF('statement of marks'!DF88="","",'statement of marks'!DF88)</f>
        <v/>
      </c>
      <c r="M2608" s="275" t="str">
        <f>IF('statement of marks'!DH88="","",'statement of marks'!DH88)</f>
        <v/>
      </c>
      <c r="N2608" s="275" t="str">
        <f>IF('statement of marks'!DI88="","",'statement of marks'!DI88)</f>
        <v/>
      </c>
      <c r="O2608" s="606" t="str">
        <f>IF('statement of marks'!DJ88="","",'statement of marks'!DJ88)</f>
        <v/>
      </c>
      <c r="P2608" s="277" t="str">
        <f>IF('statement of marks'!DK88="","",'statement of marks'!DK88)</f>
        <v/>
      </c>
      <c r="Q2608" s="275" t="str">
        <f>IF('statement of marks'!DL88="","",'statement of marks'!DL88)</f>
        <v/>
      </c>
      <c r="R2608" s="275" t="str">
        <f>IF('statement of marks'!DM88="","",'statement of marks'!DM88)</f>
        <v/>
      </c>
      <c r="S2608" s="606" t="str">
        <f>IF('statement of marks'!DN88="","",'statement of marks'!DN88)</f>
        <v/>
      </c>
      <c r="T2608" s="578" t="str">
        <f>IF('statement of marks'!DO88="","",'statement of marks'!DO88)</f>
        <v/>
      </c>
      <c r="U2608" s="578" t="str">
        <f>IF('statement of marks'!DP88="","",'statement of marks'!DP88)</f>
        <v/>
      </c>
      <c r="V2608" s="612" t="str">
        <f>IF('statement of marks'!DQ88="","",'statement of marks'!DQ88)</f>
        <v/>
      </c>
    </row>
    <row r="2609" spans="1:22" ht="16" customHeight="1">
      <c r="A2609" s="598"/>
      <c r="B2609" s="1114" t="str">
        <f>IF('statement of marks'!$DT$3="","",'statement of marks'!$DT$3)</f>
        <v>lkekftd foKku</v>
      </c>
      <c r="C2609" s="1115"/>
      <c r="D2609" s="275" t="str">
        <f>IF('statement of marks'!DT88="","",'statement of marks'!DT88)</f>
        <v/>
      </c>
      <c r="E2609" s="275" t="str">
        <f>IF('statement of marks'!DU88="","",'statement of marks'!DU88)</f>
        <v/>
      </c>
      <c r="F2609" s="606" t="str">
        <f>IF('statement of marks'!DV88="","",'statement of marks'!DV88)</f>
        <v/>
      </c>
      <c r="G2609" s="275" t="str">
        <f>IF('statement of marks'!DW88="","",'statement of marks'!DW88)</f>
        <v/>
      </c>
      <c r="H2609" s="275" t="str">
        <f>IF('statement of marks'!DX88="","",'statement of marks'!DX88)</f>
        <v/>
      </c>
      <c r="I2609" s="606" t="str">
        <f>IF('statement of marks'!DY88="","",'statement of marks'!DY88)</f>
        <v/>
      </c>
      <c r="J2609" s="275" t="str">
        <f>IF('statement of marks'!DZ88="","",'statement of marks'!DZ88)</f>
        <v/>
      </c>
      <c r="K2609" s="275" t="str">
        <f>IF('statement of marks'!EA88="","",'statement of marks'!EA88)</f>
        <v/>
      </c>
      <c r="L2609" s="606" t="str">
        <f>IF('statement of marks'!EB88="","",'statement of marks'!EB88)</f>
        <v/>
      </c>
      <c r="M2609" s="275" t="str">
        <f>IF('statement of marks'!ED88="","",'statement of marks'!ED88)</f>
        <v/>
      </c>
      <c r="N2609" s="275" t="str">
        <f>IF('statement of marks'!EE88="","",'statement of marks'!EE88)</f>
        <v/>
      </c>
      <c r="O2609" s="606" t="str">
        <f>IF('statement of marks'!EF88="","",'statement of marks'!EF88)</f>
        <v/>
      </c>
      <c r="P2609" s="277" t="str">
        <f>IF('statement of marks'!EG88="","",'statement of marks'!EG88)</f>
        <v/>
      </c>
      <c r="Q2609" s="275" t="str">
        <f>IF('statement of marks'!EH88="","",'statement of marks'!EH88)</f>
        <v/>
      </c>
      <c r="R2609" s="275" t="str">
        <f>IF('statement of marks'!EI88="","",'statement of marks'!EI88)</f>
        <v/>
      </c>
      <c r="S2609" s="606" t="str">
        <f>IF('statement of marks'!EJ88="","",'statement of marks'!EJ88)</f>
        <v/>
      </c>
      <c r="T2609" s="578" t="str">
        <f>IF('statement of marks'!EK88="","",'statement of marks'!EK88)</f>
        <v/>
      </c>
      <c r="U2609" s="578" t="str">
        <f>IF('statement of marks'!EL88="","",'statement of marks'!EL88)</f>
        <v/>
      </c>
      <c r="V2609" s="612" t="str">
        <f>IF('statement of marks'!EM88="","",'statement of marks'!EM88)</f>
        <v/>
      </c>
    </row>
    <row r="2610" spans="1:22" ht="16" customHeight="1">
      <c r="A2610" s="598"/>
      <c r="B2610" s="1117" t="s">
        <v>271</v>
      </c>
      <c r="C2610" s="1118"/>
      <c r="D2610" s="1081" t="s">
        <v>1</v>
      </c>
      <c r="E2610" s="1081"/>
      <c r="F2610" s="1081"/>
      <c r="G2610" s="1081" t="s">
        <v>21</v>
      </c>
      <c r="H2610" s="1081"/>
      <c r="I2610" s="1081"/>
      <c r="J2610" s="1081" t="s">
        <v>272</v>
      </c>
      <c r="K2610" s="1081"/>
      <c r="L2610" s="1081"/>
      <c r="M2610" s="1081" t="s">
        <v>68</v>
      </c>
      <c r="N2610" s="1081"/>
      <c r="O2610" s="1081"/>
      <c r="P2610" s="1081" t="s">
        <v>463</v>
      </c>
      <c r="Q2610" s="1081"/>
      <c r="R2610" s="1081"/>
      <c r="S2610" s="609"/>
      <c r="T2610" s="1187" t="s">
        <v>458</v>
      </c>
      <c r="U2610" s="1188"/>
      <c r="V2610" s="1189"/>
    </row>
    <row r="2611" spans="1:22" ht="16" customHeight="1">
      <c r="A2611" s="599"/>
      <c r="B2611" s="1175" t="s">
        <v>3</v>
      </c>
      <c r="C2611" s="1176"/>
      <c r="D2611" s="1177">
        <f>IF('statement of marks'!EP$6="","",'statement of marks'!EP$6)</f>
        <v>20</v>
      </c>
      <c r="E2611" s="1177"/>
      <c r="F2611" s="1177"/>
      <c r="G2611" s="1177">
        <f>IF('statement of marks'!EQ$6="","",'statement of marks'!EQ$6)</f>
        <v>20</v>
      </c>
      <c r="H2611" s="1177"/>
      <c r="I2611" s="1177"/>
      <c r="J2611" s="1177">
        <f>IF('statement of marks'!ES$6="","",'statement of marks'!ES$6)</f>
        <v>20</v>
      </c>
      <c r="K2611" s="1177"/>
      <c r="L2611" s="1177"/>
      <c r="M2611" s="1177">
        <f>IF('statement of marks'!ER$6="","",'statement of marks'!ER$6)</f>
        <v>20</v>
      </c>
      <c r="N2611" s="1177"/>
      <c r="O2611" s="1177"/>
      <c r="P2611" s="1177">
        <f>IF('statement of marks'!ET$6="","",'statement of marks'!ET$6)</f>
        <v>20</v>
      </c>
      <c r="Q2611" s="1177"/>
      <c r="R2611" s="1177"/>
      <c r="S2611" s="610" t="str">
        <f>IF('statement of marks'!FE$6="","",'statement of marks'!EX$6)</f>
        <v/>
      </c>
      <c r="T2611" s="615">
        <f>IF('statement of marks'!EU$6="","",'statement of marks'!EU$6)</f>
        <v>100</v>
      </c>
      <c r="U2611" s="616" t="s">
        <v>5</v>
      </c>
      <c r="V2611" s="617" t="s">
        <v>464</v>
      </c>
    </row>
    <row r="2612" spans="1:22" ht="16" customHeight="1">
      <c r="A2612" s="598"/>
      <c r="B2612" s="1114" t="str">
        <f>IF('statement of marks'!$EP$3="","",'statement of marks'!$EP$3)</f>
        <v>dk;kZuqHko</v>
      </c>
      <c r="C2612" s="1115"/>
      <c r="D2612" s="1103" t="str">
        <f>IF('statement of marks'!EP88="","",'statement of marks'!EP88)</f>
        <v/>
      </c>
      <c r="E2612" s="1103"/>
      <c r="F2612" s="1103"/>
      <c r="G2612" s="1103" t="str">
        <f>IF('statement of marks'!EQ88="","",'statement of marks'!EQ88)</f>
        <v/>
      </c>
      <c r="H2612" s="1103"/>
      <c r="I2612" s="1103"/>
      <c r="J2612" s="1103" t="str">
        <f>IF('statement of marks'!ES88="","",'statement of marks'!ES88)</f>
        <v/>
      </c>
      <c r="K2612" s="1103"/>
      <c r="L2612" s="1103"/>
      <c r="M2612" s="1103" t="str">
        <f>IF('statement of marks'!ER88="","",'statement of marks'!ER88)</f>
        <v/>
      </c>
      <c r="N2612" s="1103"/>
      <c r="O2612" s="1103"/>
      <c r="P2612" s="1103" t="str">
        <f>IF('statement of marks'!ET88="","",'statement of marks'!ET88)</f>
        <v/>
      </c>
      <c r="Q2612" s="1103"/>
      <c r="R2612" s="1103"/>
      <c r="S2612" s="611"/>
      <c r="T2612" s="613" t="str">
        <f>IF('statement of marks'!EU88="","",'statement of marks'!EU88)</f>
        <v/>
      </c>
      <c r="U2612" s="613" t="str">
        <f>IF('statement of marks'!EV88="","",'statement of marks'!EV88)</f>
        <v/>
      </c>
      <c r="V2612" s="614" t="str">
        <f>IF('statement of marks'!EW88="","",'statement of marks'!EW88)</f>
        <v/>
      </c>
    </row>
    <row r="2613" spans="1:22" ht="16" customHeight="1">
      <c r="A2613" s="598"/>
      <c r="B2613" s="1112" t="str">
        <f>IF('statement of marks'!$EZ$3="","",'statement of marks'!$EZ$3)</f>
        <v>dyk f'k{kk</v>
      </c>
      <c r="C2613" s="1113"/>
      <c r="D2613" s="1103" t="str">
        <f>IF('statement of marks'!EZ88="","",'statement of marks'!EZ88)</f>
        <v/>
      </c>
      <c r="E2613" s="1103"/>
      <c r="F2613" s="1103"/>
      <c r="G2613" s="1103" t="str">
        <f>IF('statement of marks'!FA88="","",'statement of marks'!FA88)</f>
        <v/>
      </c>
      <c r="H2613" s="1103"/>
      <c r="I2613" s="1103"/>
      <c r="J2613" s="1103" t="str">
        <f>IF('statement of marks'!FC88="","",'statement of marks'!FC88)</f>
        <v/>
      </c>
      <c r="K2613" s="1103"/>
      <c r="L2613" s="1103"/>
      <c r="M2613" s="1103" t="str">
        <f>IF('statement of marks'!FB88="","",'statement of marks'!FB88)</f>
        <v/>
      </c>
      <c r="N2613" s="1103"/>
      <c r="O2613" s="1103"/>
      <c r="P2613" s="1103" t="str">
        <f>IF('statement of marks'!FD88="","",'statement of marks'!FD88)</f>
        <v/>
      </c>
      <c r="Q2613" s="1103"/>
      <c r="R2613" s="1103"/>
      <c r="S2613" s="611"/>
      <c r="T2613" s="613" t="str">
        <f>IF('statement of marks'!FE88="","",'statement of marks'!FE88)</f>
        <v/>
      </c>
      <c r="U2613" s="613" t="str">
        <f>IF('statement of marks'!FF88="","",'statement of marks'!FF88)</f>
        <v/>
      </c>
      <c r="V2613" s="614" t="str">
        <f>IF('statement of marks'!FG88="","",'statement of marks'!FG88)</f>
        <v/>
      </c>
    </row>
    <row r="2614" spans="1:22" ht="16" customHeight="1">
      <c r="A2614" s="598"/>
      <c r="B2614" s="1109" t="str">
        <f>IF('statement of marks'!$FJ$3="","",'statement of marks'!$FJ$3)</f>
        <v>LokLF; ,oe~ 'kkjhfjd f'k{kk</v>
      </c>
      <c r="C2614" s="1110"/>
      <c r="D2614" s="1103" t="str">
        <f>IF('statement of marks'!FJ88="","",'statement of marks'!FJ88)</f>
        <v/>
      </c>
      <c r="E2614" s="1103"/>
      <c r="F2614" s="1103"/>
      <c r="G2614" s="1103" t="str">
        <f>IF('statement of marks'!FK88="","",'statement of marks'!FK88)</f>
        <v/>
      </c>
      <c r="H2614" s="1103"/>
      <c r="I2614" s="1103"/>
      <c r="J2614" s="1103" t="str">
        <f>IF('statement of marks'!FM88="","",'statement of marks'!FM88)</f>
        <v/>
      </c>
      <c r="K2614" s="1103"/>
      <c r="L2614" s="1103"/>
      <c r="M2614" s="1103" t="str">
        <f>IF('statement of marks'!FL88="","",'statement of marks'!FL88)</f>
        <v/>
      </c>
      <c r="N2614" s="1103"/>
      <c r="O2614" s="1103"/>
      <c r="P2614" s="1103" t="str">
        <f>IF('statement of marks'!FN88="","",'statement of marks'!FN88)</f>
        <v/>
      </c>
      <c r="Q2614" s="1103"/>
      <c r="R2614" s="1103"/>
      <c r="S2614" s="611"/>
      <c r="T2614" s="613" t="str">
        <f>IF('statement of marks'!FO88="","",'statement of marks'!FO88)</f>
        <v/>
      </c>
      <c r="U2614" s="613" t="str">
        <f>IF('statement of marks'!FP88="","",'statement of marks'!FP88)</f>
        <v/>
      </c>
      <c r="V2614" s="614" t="str">
        <f>IF('statement of marks'!FQ88="","",'statement of marks'!FQ88)</f>
        <v/>
      </c>
    </row>
    <row r="2615" spans="1:22" ht="16" customHeight="1">
      <c r="A2615" s="598"/>
      <c r="B2615" s="1104" t="s">
        <v>273</v>
      </c>
      <c r="C2615" s="1105"/>
      <c r="D2615" s="1213" t="str">
        <f>details!$DZ$3</f>
        <v>vxLr rd</v>
      </c>
      <c r="E2615" s="1213"/>
      <c r="F2615" s="1213"/>
      <c r="G2615" s="1213" t="str">
        <f>details!$ED$3</f>
        <v>vDVwcj rd</v>
      </c>
      <c r="H2615" s="1213"/>
      <c r="I2615" s="1213"/>
      <c r="J2615" s="1213" t="str">
        <f>details!$EL$3</f>
        <v>Qjojh rd</v>
      </c>
      <c r="K2615" s="1213"/>
      <c r="L2615" s="1213"/>
      <c r="M2615" s="1213" t="str">
        <f>details!$EH$3</f>
        <v>fnlEcj rd</v>
      </c>
      <c r="N2615" s="1213"/>
      <c r="O2615" s="1213"/>
      <c r="P2615" s="1213" t="str">
        <f>details!$EP$3</f>
        <v>loZ ;ksx</v>
      </c>
      <c r="Q2615" s="1213"/>
      <c r="R2615" s="1213"/>
      <c r="S2615" s="1106" t="s">
        <v>475</v>
      </c>
      <c r="T2615" s="1107"/>
      <c r="U2615" s="1107"/>
      <c r="V2615" s="1180"/>
    </row>
    <row r="2616" spans="1:22" ht="16" customHeight="1">
      <c r="A2616" s="598"/>
      <c r="B2616" s="1100" t="s">
        <v>99</v>
      </c>
      <c r="C2616" s="1101"/>
      <c r="D2616" s="1102" t="str">
        <f>IF(details!EA88="","",details!EA88)</f>
        <v/>
      </c>
      <c r="E2616" s="1102"/>
      <c r="F2616" s="1102"/>
      <c r="G2616" s="1102" t="str">
        <f>IF(details!EE88="","",details!EE88)</f>
        <v/>
      </c>
      <c r="H2616" s="1102"/>
      <c r="I2616" s="1102"/>
      <c r="J2616" s="1102" t="str">
        <f>IF(details!EM88="","",details!EM88)</f>
        <v/>
      </c>
      <c r="K2616" s="1102"/>
      <c r="L2616" s="1102"/>
      <c r="M2616" s="1102" t="str">
        <f>IF(details!EI88="","",details!EI88)</f>
        <v/>
      </c>
      <c r="N2616" s="1102"/>
      <c r="O2616" s="1102"/>
      <c r="P2616" s="1102" t="str">
        <f>IF(details!EQ88="","",details!EQ88)</f>
        <v/>
      </c>
      <c r="Q2616" s="1102"/>
      <c r="R2616" s="1102"/>
      <c r="S2616" s="1181">
        <f>'statement of marks'!$HG$108</f>
        <v>42460</v>
      </c>
      <c r="T2616" s="1182"/>
      <c r="U2616" s="1182"/>
      <c r="V2616" s="1183"/>
    </row>
    <row r="2617" spans="1:22" ht="16" customHeight="1">
      <c r="A2617" s="598"/>
      <c r="B2617" s="1094" t="s">
        <v>15</v>
      </c>
      <c r="C2617" s="1095"/>
      <c r="D2617" s="1096" t="str">
        <f>IF(details!DZ88="","",details!DZ88)</f>
        <v/>
      </c>
      <c r="E2617" s="1096"/>
      <c r="F2617" s="1096"/>
      <c r="G2617" s="1096" t="str">
        <f>IF(details!ED88="","",details!ED88)</f>
        <v/>
      </c>
      <c r="H2617" s="1096"/>
      <c r="I2617" s="1096"/>
      <c r="J2617" s="1096" t="str">
        <f>IF(details!EL88="","",details!EL88)</f>
        <v/>
      </c>
      <c r="K2617" s="1096"/>
      <c r="L2617" s="1096"/>
      <c r="M2617" s="1096" t="str">
        <f>IF(details!EH88="","",details!EH88)</f>
        <v/>
      </c>
      <c r="N2617" s="1096"/>
      <c r="O2617" s="1096"/>
      <c r="P2617" s="1096" t="str">
        <f>IF(details!EP88="","",details!EP88)</f>
        <v/>
      </c>
      <c r="Q2617" s="1096"/>
      <c r="R2617" s="1096"/>
      <c r="S2617" s="1184"/>
      <c r="T2617" s="1185"/>
      <c r="U2617" s="1185"/>
      <c r="V2617" s="1186"/>
    </row>
    <row r="2618" spans="1:22" ht="16" customHeight="1">
      <c r="A2618" s="1206"/>
      <c r="B2618" s="1207" t="s">
        <v>473</v>
      </c>
      <c r="C2618" s="1208"/>
      <c r="D2618" s="1209" t="s">
        <v>3</v>
      </c>
      <c r="E2618" s="1209"/>
      <c r="F2618" s="1209"/>
      <c r="G2618" s="1209" t="s">
        <v>389</v>
      </c>
      <c r="H2618" s="1209"/>
      <c r="I2618" s="1209"/>
      <c r="J2618" s="1209" t="s">
        <v>5</v>
      </c>
      <c r="K2618" s="1209"/>
      <c r="L2618" s="1209"/>
      <c r="M2618" s="1209" t="s">
        <v>465</v>
      </c>
      <c r="N2618" s="1209"/>
      <c r="O2618" s="1209"/>
      <c r="P2618" s="1210" t="s">
        <v>306</v>
      </c>
      <c r="Q2618" s="1210"/>
      <c r="R2618" s="1210"/>
      <c r="S2618" s="1209" t="s">
        <v>473</v>
      </c>
      <c r="T2618" s="1209"/>
      <c r="U2618" s="1209"/>
      <c r="V2618" s="1211"/>
    </row>
    <row r="2619" spans="1:22" ht="16" customHeight="1">
      <c r="A2619" s="1206"/>
      <c r="B2619" s="1207"/>
      <c r="C2619" s="1208"/>
      <c r="D2619" s="1212" t="str">
        <f>'statement of marks'!HE88</f>
        <v/>
      </c>
      <c r="E2619" s="1212"/>
      <c r="F2619" s="1212"/>
      <c r="G2619" s="1212" t="str">
        <f>'statement of marks'!HF88</f>
        <v/>
      </c>
      <c r="H2619" s="1212"/>
      <c r="I2619" s="1212"/>
      <c r="J2619" s="1212" t="str">
        <f>'statement of marks'!HG88</f>
        <v/>
      </c>
      <c r="K2619" s="1212"/>
      <c r="L2619" s="1212"/>
      <c r="M2619" s="1212" t="str">
        <f>'statement of marks'!HJ88</f>
        <v/>
      </c>
      <c r="N2619" s="1212"/>
      <c r="O2619" s="1212"/>
      <c r="P2619" s="1212" t="str">
        <f>'statement of marks'!HI88</f>
        <v/>
      </c>
      <c r="Q2619" s="1212"/>
      <c r="R2619" s="1212"/>
      <c r="S2619" s="1209" t="str">
        <f>'statement of marks'!HD88</f>
        <v/>
      </c>
      <c r="T2619" s="1209"/>
      <c r="U2619" s="1209"/>
      <c r="V2619" s="1211"/>
    </row>
    <row r="2620" spans="1:22" ht="16" customHeight="1">
      <c r="A2620" s="598"/>
      <c r="B2620" s="1089" t="s">
        <v>100</v>
      </c>
      <c r="C2620" s="1090"/>
      <c r="D2620" s="1081"/>
      <c r="E2620" s="1081"/>
      <c r="F2620" s="1081"/>
      <c r="G2620" s="1081"/>
      <c r="H2620" s="1081"/>
      <c r="I2620" s="1081"/>
      <c r="J2620" s="1081"/>
      <c r="K2620" s="1081"/>
      <c r="L2620" s="1081"/>
      <c r="M2620" s="1081"/>
      <c r="N2620" s="1081"/>
      <c r="O2620" s="1081"/>
      <c r="P2620" s="1081"/>
      <c r="Q2620" s="1081"/>
      <c r="R2620" s="1081"/>
      <c r="S2620" s="1081"/>
      <c r="T2620" s="1081"/>
      <c r="U2620" s="1081"/>
      <c r="V2620" s="1205"/>
    </row>
    <row r="2621" spans="1:22" ht="16" customHeight="1">
      <c r="A2621" s="598"/>
      <c r="B2621" s="1087" t="s">
        <v>80</v>
      </c>
      <c r="C2621" s="1088"/>
      <c r="D2621" s="1081"/>
      <c r="E2621" s="1081"/>
      <c r="F2621" s="1081"/>
      <c r="G2621" s="1081"/>
      <c r="H2621" s="1081"/>
      <c r="I2621" s="1081"/>
      <c r="J2621" s="1081"/>
      <c r="K2621" s="1081"/>
      <c r="L2621" s="1081"/>
      <c r="M2621" s="1081"/>
      <c r="N2621" s="1081"/>
      <c r="O2621" s="1081"/>
      <c r="P2621" s="1081"/>
      <c r="Q2621" s="1081"/>
      <c r="R2621" s="1081"/>
      <c r="S2621" s="1081"/>
      <c r="T2621" s="1081"/>
      <c r="U2621" s="1081"/>
      <c r="V2621" s="1205"/>
    </row>
    <row r="2622" spans="1:22" ht="16" customHeight="1">
      <c r="A2622" s="598"/>
      <c r="B2622" s="1089" t="s">
        <v>466</v>
      </c>
      <c r="C2622" s="1090"/>
      <c r="D2622" s="1081"/>
      <c r="E2622" s="1081"/>
      <c r="F2622" s="1081"/>
      <c r="G2622" s="1081"/>
      <c r="H2622" s="1081"/>
      <c r="I2622" s="1081"/>
      <c r="J2622" s="1081"/>
      <c r="K2622" s="1081"/>
      <c r="L2622" s="1081"/>
      <c r="M2622" s="1081"/>
      <c r="N2622" s="1081"/>
      <c r="O2622" s="1081"/>
      <c r="P2622" s="1081" t="s">
        <v>466</v>
      </c>
      <c r="Q2622" s="1081"/>
      <c r="R2622" s="1081"/>
      <c r="S2622" s="1081"/>
      <c r="T2622" s="1081"/>
      <c r="U2622" s="1081"/>
      <c r="V2622" s="1205"/>
    </row>
    <row r="2623" spans="1:22" ht="16" customHeight="1">
      <c r="A2623" s="598"/>
      <c r="B2623" s="1085" t="s">
        <v>101</v>
      </c>
      <c r="C2623" s="1086"/>
      <c r="D2623" s="1081"/>
      <c r="E2623" s="1081"/>
      <c r="F2623" s="1081"/>
      <c r="G2623" s="1081"/>
      <c r="H2623" s="1081"/>
      <c r="I2623" s="1081"/>
      <c r="J2623" s="1081"/>
      <c r="K2623" s="1081"/>
      <c r="L2623" s="1081"/>
      <c r="M2623" s="1081"/>
      <c r="N2623" s="1081"/>
      <c r="O2623" s="1081"/>
      <c r="P2623" s="1081"/>
      <c r="Q2623" s="1081"/>
      <c r="R2623" s="1081"/>
      <c r="S2623" s="1198" t="s">
        <v>101</v>
      </c>
      <c r="T2623" s="1198"/>
      <c r="U2623" s="1198"/>
      <c r="V2623" s="1199"/>
    </row>
    <row r="2624" spans="1:22" ht="16" customHeight="1" thickBot="1">
      <c r="A2624" s="600"/>
      <c r="B2624" s="1200" t="s">
        <v>102</v>
      </c>
      <c r="C2624" s="1201"/>
      <c r="D2624" s="1202"/>
      <c r="E2624" s="1202"/>
      <c r="F2624" s="1202"/>
      <c r="G2624" s="1202"/>
      <c r="H2624" s="1202"/>
      <c r="I2624" s="1202"/>
      <c r="J2624" s="1202"/>
      <c r="K2624" s="1202"/>
      <c r="L2624" s="1202"/>
      <c r="M2624" s="1202"/>
      <c r="N2624" s="1202"/>
      <c r="O2624" s="1202"/>
      <c r="P2624" s="1202"/>
      <c r="Q2624" s="1202"/>
      <c r="R2624" s="1202"/>
      <c r="S2624" s="1203" t="s">
        <v>163</v>
      </c>
      <c r="T2624" s="1203"/>
      <c r="U2624" s="1203"/>
      <c r="V2624" s="1204"/>
    </row>
    <row r="2625" spans="1:22" ht="16" customHeight="1">
      <c r="A2625" s="597"/>
      <c r="B2625" s="1216" t="s">
        <v>47</v>
      </c>
      <c r="C2625" s="1217"/>
      <c r="D2625" s="1217"/>
      <c r="E2625" s="1217"/>
      <c r="F2625" s="1217"/>
      <c r="G2625" s="1217"/>
      <c r="H2625" s="1217"/>
      <c r="I2625" s="1217"/>
      <c r="J2625" s="1217"/>
      <c r="K2625" s="1217"/>
      <c r="L2625" s="1217"/>
      <c r="M2625" s="1217"/>
      <c r="N2625" s="1217"/>
      <c r="O2625" s="1217"/>
      <c r="P2625" s="1217"/>
      <c r="Q2625" s="1217"/>
      <c r="R2625" s="1217"/>
      <c r="S2625" s="1217"/>
      <c r="T2625" s="1217"/>
      <c r="U2625" s="1217"/>
      <c r="V2625" s="1218"/>
    </row>
    <row r="2626" spans="1:22" ht="16" customHeight="1">
      <c r="A2626" s="598"/>
      <c r="B2626" s="1219" t="str">
        <f>'statement of marks'!$A$1</f>
        <v>jk- ck- ek/;fed fo|ky; uohu] fuEckgsM+k</v>
      </c>
      <c r="C2626" s="1220"/>
      <c r="D2626" s="1220"/>
      <c r="E2626" s="1220"/>
      <c r="F2626" s="1220"/>
      <c r="G2626" s="1220"/>
      <c r="H2626" s="1220"/>
      <c r="I2626" s="1220"/>
      <c r="J2626" s="1220"/>
      <c r="K2626" s="1220"/>
      <c r="L2626" s="1220"/>
      <c r="M2626" s="1220"/>
      <c r="N2626" s="1220"/>
      <c r="O2626" s="1220"/>
      <c r="P2626" s="1220"/>
      <c r="Q2626" s="1220"/>
      <c r="R2626" s="1220"/>
      <c r="S2626" s="1220"/>
      <c r="T2626" s="1220"/>
      <c r="U2626" s="1220"/>
      <c r="V2626" s="1221"/>
    </row>
    <row r="2627" spans="1:22" ht="16" customHeight="1">
      <c r="A2627" s="598"/>
      <c r="B2627" s="1114" t="s">
        <v>467</v>
      </c>
      <c r="C2627" s="1115"/>
      <c r="D2627" s="1119" t="str">
        <f>'statement of marks'!$H$3</f>
        <v>2015-16</v>
      </c>
      <c r="E2627" s="1119"/>
      <c r="F2627" s="1119"/>
      <c r="G2627" s="1119"/>
      <c r="H2627" s="1119"/>
      <c r="I2627" s="1119"/>
      <c r="J2627" s="1119"/>
      <c r="K2627" s="1119"/>
      <c r="L2627" s="1119"/>
      <c r="M2627" s="1119"/>
      <c r="N2627" s="1119"/>
      <c r="O2627" s="1119"/>
      <c r="P2627" s="1119"/>
      <c r="Q2627" s="1119"/>
      <c r="R2627" s="1119"/>
      <c r="S2627" s="1119"/>
      <c r="T2627" s="1119"/>
      <c r="U2627" s="1119"/>
      <c r="V2627" s="1196"/>
    </row>
    <row r="2628" spans="1:22" ht="16" customHeight="1">
      <c r="A2628" s="598"/>
      <c r="B2628" s="1114" t="s">
        <v>218</v>
      </c>
      <c r="C2628" s="1115"/>
      <c r="D2628" s="1115" t="str">
        <f>IF('statement of marks'!J89="","",'statement of marks'!J89)</f>
        <v/>
      </c>
      <c r="E2628" s="1115"/>
      <c r="F2628" s="1115"/>
      <c r="G2628" s="1115"/>
      <c r="H2628" s="1115"/>
      <c r="I2628" s="1115"/>
      <c r="J2628" s="1115"/>
      <c r="K2628" s="1115"/>
      <c r="L2628" s="1115"/>
      <c r="M2628" s="1115"/>
      <c r="N2628" s="1115"/>
      <c r="O2628" s="1115"/>
      <c r="P2628" s="1115"/>
      <c r="Q2628" s="1115"/>
      <c r="R2628" s="1115"/>
      <c r="S2628" s="1115"/>
      <c r="T2628" s="1115"/>
      <c r="U2628" s="1115"/>
      <c r="V2628" s="1197"/>
    </row>
    <row r="2629" spans="1:22" ht="16" customHeight="1">
      <c r="A2629" s="598"/>
      <c r="B2629" s="1114" t="s">
        <v>219</v>
      </c>
      <c r="C2629" s="1115"/>
      <c r="D2629" s="1115" t="str">
        <f>IF('statement of marks'!K89="","",'statement of marks'!K89)</f>
        <v/>
      </c>
      <c r="E2629" s="1115"/>
      <c r="F2629" s="1115"/>
      <c r="G2629" s="1115"/>
      <c r="H2629" s="1115"/>
      <c r="I2629" s="1115"/>
      <c r="J2629" s="1115"/>
      <c r="K2629" s="1115"/>
      <c r="L2629" s="1115"/>
      <c r="M2629" s="1115"/>
      <c r="N2629" s="1115"/>
      <c r="O2629" s="1115"/>
      <c r="P2629" s="1115"/>
      <c r="Q2629" s="1115"/>
      <c r="R2629" s="1115"/>
      <c r="S2629" s="1115"/>
      <c r="T2629" s="1115"/>
      <c r="U2629" s="1115"/>
      <c r="V2629" s="1197"/>
    </row>
    <row r="2630" spans="1:22" ht="16" customHeight="1">
      <c r="A2630" s="598"/>
      <c r="B2630" s="1114" t="s">
        <v>220</v>
      </c>
      <c r="C2630" s="1115"/>
      <c r="D2630" s="1115" t="str">
        <f>IF('statement of marks'!L89="","",'statement of marks'!L89)</f>
        <v/>
      </c>
      <c r="E2630" s="1115"/>
      <c r="F2630" s="1115"/>
      <c r="G2630" s="1115"/>
      <c r="H2630" s="1115"/>
      <c r="I2630" s="1115"/>
      <c r="J2630" s="1115"/>
      <c r="K2630" s="1115"/>
      <c r="L2630" s="1115"/>
      <c r="M2630" s="1115"/>
      <c r="N2630" s="1115"/>
      <c r="O2630" s="1115"/>
      <c r="P2630" s="1115"/>
      <c r="Q2630" s="1115"/>
      <c r="R2630" s="1115"/>
      <c r="S2630" s="1115"/>
      <c r="T2630" s="1115"/>
      <c r="U2630" s="1115"/>
      <c r="V2630" s="1197"/>
    </row>
    <row r="2631" spans="1:22" ht="16" customHeight="1">
      <c r="A2631" s="598"/>
      <c r="B2631" s="1114" t="s">
        <v>221</v>
      </c>
      <c r="C2631" s="1115"/>
      <c r="D2631" s="1119" t="str">
        <f>'statement of marks'!$G$3</f>
        <v>6 A</v>
      </c>
      <c r="E2631" s="1119"/>
      <c r="F2631" s="1119"/>
      <c r="G2631" s="1115" t="s">
        <v>9</v>
      </c>
      <c r="H2631" s="1115"/>
      <c r="I2631" s="1115"/>
      <c r="J2631" s="1119" t="str">
        <f>IF('statement of marks'!D89="","",'statement of marks'!D89)</f>
        <v/>
      </c>
      <c r="K2631" s="1119"/>
      <c r="L2631" s="1119"/>
      <c r="M2631" s="1115" t="s">
        <v>222</v>
      </c>
      <c r="N2631" s="1115"/>
      <c r="O2631" s="1115"/>
      <c r="P2631" s="1119" t="str">
        <f>IF('statement of marks'!F89="","",'statement of marks'!F89)</f>
        <v/>
      </c>
      <c r="Q2631" s="1119"/>
      <c r="R2631" s="1119"/>
      <c r="S2631" s="1214" t="str">
        <f>IF('statement of marks'!$J$3="","",'statement of marks'!$J$3)</f>
        <v xml:space="preserve">fo|ky; dk Mk;l dksM+ </v>
      </c>
      <c r="T2631" s="1214"/>
      <c r="U2631" s="1214"/>
      <c r="V2631" s="1215"/>
    </row>
    <row r="2632" spans="1:22" ht="16" customHeight="1">
      <c r="A2632" s="598"/>
      <c r="B2632" s="601" t="s">
        <v>0</v>
      </c>
      <c r="C2632" s="602"/>
      <c r="D2632" s="1121" t="str">
        <f>IF('statement of marks'!H89="","",'statement of marks'!H89)</f>
        <v/>
      </c>
      <c r="E2632" s="1121"/>
      <c r="F2632" s="1121"/>
      <c r="G2632" s="1115" t="str">
        <f>IF('statement of marks'!I89="","",'statement of marks'!I89)</f>
        <v/>
      </c>
      <c r="H2632" s="1115"/>
      <c r="I2632" s="1115"/>
      <c r="J2632" s="1115"/>
      <c r="K2632" s="1115"/>
      <c r="L2632" s="1115"/>
      <c r="M2632" s="1115"/>
      <c r="N2632" s="1115"/>
      <c r="O2632" s="1115"/>
      <c r="P2632" s="1115"/>
      <c r="Q2632" s="1115"/>
      <c r="R2632" s="1115"/>
      <c r="S2632" s="1190" t="str">
        <f>IF('statement of marks'!$K$3="","",'statement of marks'!$K$3)</f>
        <v xml:space="preserve">08291009401   </v>
      </c>
      <c r="T2632" s="1190"/>
      <c r="U2632" s="1190"/>
      <c r="V2632" s="1191"/>
    </row>
    <row r="2633" spans="1:22" ht="16" customHeight="1">
      <c r="A2633" s="598"/>
      <c r="B2633" s="561" t="s">
        <v>28</v>
      </c>
      <c r="C2633" s="603" t="s">
        <v>97</v>
      </c>
      <c r="D2633" s="1081" t="s">
        <v>1</v>
      </c>
      <c r="E2633" s="1081"/>
      <c r="F2633" s="1081"/>
      <c r="G2633" s="1081" t="s">
        <v>21</v>
      </c>
      <c r="H2633" s="1081"/>
      <c r="I2633" s="1081"/>
      <c r="J2633" s="1081" t="s">
        <v>68</v>
      </c>
      <c r="K2633" s="1081"/>
      <c r="L2633" s="1081"/>
      <c r="M2633" s="1081" t="s">
        <v>98</v>
      </c>
      <c r="N2633" s="1081"/>
      <c r="O2633" s="1081"/>
      <c r="P2633" s="1192" t="s">
        <v>278</v>
      </c>
      <c r="Q2633" s="1193" t="s">
        <v>459</v>
      </c>
      <c r="R2633" s="1193"/>
      <c r="S2633" s="1193"/>
      <c r="T2633" s="1194" t="s">
        <v>458</v>
      </c>
      <c r="U2633" s="1194"/>
      <c r="V2633" s="1195"/>
    </row>
    <row r="2634" spans="1:22" ht="16" customHeight="1">
      <c r="A2634" s="598"/>
      <c r="B2634" s="561"/>
      <c r="C2634" s="603"/>
      <c r="D2634" s="596" t="s">
        <v>468</v>
      </c>
      <c r="E2634" s="596" t="s">
        <v>469</v>
      </c>
      <c r="F2634" s="604" t="s">
        <v>2</v>
      </c>
      <c r="G2634" s="596" t="s">
        <v>468</v>
      </c>
      <c r="H2634" s="596" t="s">
        <v>469</v>
      </c>
      <c r="I2634" s="604" t="s">
        <v>2</v>
      </c>
      <c r="J2634" s="596" t="s">
        <v>468</v>
      </c>
      <c r="K2634" s="596" t="s">
        <v>469</v>
      </c>
      <c r="L2634" s="604" t="s">
        <v>2</v>
      </c>
      <c r="M2634" s="596" t="s">
        <v>468</v>
      </c>
      <c r="N2634" s="596" t="s">
        <v>469</v>
      </c>
      <c r="O2634" s="604" t="s">
        <v>2</v>
      </c>
      <c r="P2634" s="1192"/>
      <c r="Q2634" s="596" t="s">
        <v>468</v>
      </c>
      <c r="R2634" s="596" t="s">
        <v>469</v>
      </c>
      <c r="S2634" s="608" t="s">
        <v>2</v>
      </c>
      <c r="T2634" s="618" t="s">
        <v>304</v>
      </c>
      <c r="U2634" s="619" t="s">
        <v>5</v>
      </c>
      <c r="V2634" s="620" t="s">
        <v>464</v>
      </c>
    </row>
    <row r="2635" spans="1:22" ht="16" customHeight="1">
      <c r="A2635" s="599"/>
      <c r="B2635" s="1178" t="s">
        <v>3</v>
      </c>
      <c r="C2635" s="1179"/>
      <c r="D2635" s="579">
        <f>IF('statement of marks'!M$6="","",'statement of marks'!M$6)</f>
        <v>5</v>
      </c>
      <c r="E2635" s="579">
        <f>IF('statement of marks'!N$6="","",'statement of marks'!N$6)</f>
        <v>5</v>
      </c>
      <c r="F2635" s="605">
        <f>IF('statement of marks'!O$6="","",'statement of marks'!O$6)</f>
        <v>10</v>
      </c>
      <c r="G2635" s="579">
        <f>IF('statement of marks'!P$6="","",'statement of marks'!P$6)</f>
        <v>5</v>
      </c>
      <c r="H2635" s="579">
        <f>IF('statement of marks'!Q$6="","",'statement of marks'!Q$6)</f>
        <v>5</v>
      </c>
      <c r="I2635" s="605">
        <f>IF('statement of marks'!R$6="","",'statement of marks'!R$6)</f>
        <v>10</v>
      </c>
      <c r="J2635" s="579">
        <f>IF('statement of marks'!S$6="","",'statement of marks'!S$6)</f>
        <v>5</v>
      </c>
      <c r="K2635" s="579">
        <f>IF('statement of marks'!T$6="","",'statement of marks'!T$6)</f>
        <v>5</v>
      </c>
      <c r="L2635" s="605">
        <f>IF('statement of marks'!U$6="","",'statement of marks'!U$6)</f>
        <v>10</v>
      </c>
      <c r="M2635" s="579">
        <f>IF('statement of marks'!W$6="","",'statement of marks'!W$6)</f>
        <v>50</v>
      </c>
      <c r="N2635" s="579">
        <f>IF('statement of marks'!X$6="","",'statement of marks'!X$6)</f>
        <v>20</v>
      </c>
      <c r="O2635" s="605">
        <f>IF('statement of marks'!Y$6="","",'statement of marks'!Y$6)</f>
        <v>70</v>
      </c>
      <c r="P2635" s="580">
        <f>IF('statement of marks'!Z$6="","",'statement of marks'!Z$6)</f>
        <v>100</v>
      </c>
      <c r="Q2635" s="579">
        <f>IF('statement of marks'!AA$6="","",'statement of marks'!AA$6)</f>
        <v>70</v>
      </c>
      <c r="R2635" s="579">
        <f>IF('statement of marks'!AB$6="","",'statement of marks'!AB$6)</f>
        <v>30</v>
      </c>
      <c r="S2635" s="605">
        <f>IF('statement of marks'!AC$6="","",'statement of marks'!AC$6)</f>
        <v>100</v>
      </c>
      <c r="T2635" s="615">
        <f>IF('statement of marks'!AD$6="","",'statement of marks'!AD$6)</f>
        <v>200</v>
      </c>
      <c r="U2635" s="615" t="str">
        <f>IF('statement of marks'!AE$6="","",'statement of marks'!AE$6)</f>
        <v/>
      </c>
      <c r="V2635" s="621" t="str">
        <f>IF('statement of marks'!AF$6="","",'statement of marks'!AF$6)</f>
        <v/>
      </c>
    </row>
    <row r="2636" spans="1:22" ht="16" customHeight="1">
      <c r="A2636" s="598"/>
      <c r="B2636" s="1114" t="str">
        <f>IF('statement of marks'!$M$3="","",'statement of marks'!$M$3)</f>
        <v>fgUnh</v>
      </c>
      <c r="C2636" s="1115"/>
      <c r="D2636" s="275" t="str">
        <f>IF('statement of marks'!M89="","",'statement of marks'!M89)</f>
        <v/>
      </c>
      <c r="E2636" s="275" t="str">
        <f>IF('statement of marks'!N89="","",'statement of marks'!N89)</f>
        <v/>
      </c>
      <c r="F2636" s="606" t="str">
        <f>IF('statement of marks'!O89="","",'statement of marks'!O89)</f>
        <v/>
      </c>
      <c r="G2636" s="275" t="str">
        <f>IF('statement of marks'!P89="","",'statement of marks'!P89)</f>
        <v/>
      </c>
      <c r="H2636" s="275" t="str">
        <f>IF('statement of marks'!Q89="","",'statement of marks'!Q89)</f>
        <v/>
      </c>
      <c r="I2636" s="606" t="str">
        <f>IF('statement of marks'!R89="","",'statement of marks'!R89)</f>
        <v/>
      </c>
      <c r="J2636" s="275" t="str">
        <f>IF('statement of marks'!S89="","",'statement of marks'!S89)</f>
        <v/>
      </c>
      <c r="K2636" s="275" t="str">
        <f>IF('statement of marks'!T89="","",'statement of marks'!T89)</f>
        <v/>
      </c>
      <c r="L2636" s="606" t="str">
        <f>IF('statement of marks'!U89="","",'statement of marks'!U89)</f>
        <v/>
      </c>
      <c r="M2636" s="275" t="str">
        <f>IF('statement of marks'!W89="","",'statement of marks'!W89)</f>
        <v/>
      </c>
      <c r="N2636" s="275" t="str">
        <f>IF('statement of marks'!X89="","",'statement of marks'!X89)</f>
        <v/>
      </c>
      <c r="O2636" s="606" t="str">
        <f>IF('statement of marks'!Y89="","",'statement of marks'!Y89)</f>
        <v/>
      </c>
      <c r="P2636" s="277" t="str">
        <f>IF('statement of marks'!Z89="","",'statement of marks'!Z89)</f>
        <v/>
      </c>
      <c r="Q2636" s="275" t="str">
        <f>IF('statement of marks'!AA89="","",'statement of marks'!AA89)</f>
        <v/>
      </c>
      <c r="R2636" s="275" t="str">
        <f>IF('statement of marks'!AB89="","",'statement of marks'!AB89)</f>
        <v/>
      </c>
      <c r="S2636" s="606" t="str">
        <f>IF('statement of marks'!AC89="","",'statement of marks'!AC89)</f>
        <v/>
      </c>
      <c r="T2636" s="578" t="str">
        <f>IF('statement of marks'!AD89="","",'statement of marks'!AD89)</f>
        <v/>
      </c>
      <c r="U2636" s="578" t="str">
        <f>IF('statement of marks'!AE89="","",'statement of marks'!AE89)</f>
        <v/>
      </c>
      <c r="V2636" s="612" t="str">
        <f>IF('statement of marks'!AF89="","",'statement of marks'!AF89)</f>
        <v/>
      </c>
    </row>
    <row r="2637" spans="1:22" ht="16" customHeight="1">
      <c r="A2637" s="598"/>
      <c r="B2637" s="1114" t="str">
        <f>IF('statement of marks'!$AI$3="","",'statement of marks'!$AI$3)</f>
        <v>vaxszth</v>
      </c>
      <c r="C2637" s="1115"/>
      <c r="D2637" s="275" t="str">
        <f>IF('statement of marks'!AI89="","",'statement of marks'!AI89)</f>
        <v/>
      </c>
      <c r="E2637" s="275" t="str">
        <f>IF('statement of marks'!AJ89="","",'statement of marks'!AJ89)</f>
        <v/>
      </c>
      <c r="F2637" s="606" t="str">
        <f>IF('statement of marks'!AK89="","",'statement of marks'!AK89)</f>
        <v/>
      </c>
      <c r="G2637" s="275" t="str">
        <f>IF('statement of marks'!AL89="","",'statement of marks'!AL89)</f>
        <v/>
      </c>
      <c r="H2637" s="275" t="str">
        <f>IF('statement of marks'!AM89="","",'statement of marks'!AM89)</f>
        <v/>
      </c>
      <c r="I2637" s="606" t="str">
        <f>IF('statement of marks'!AN89="","",'statement of marks'!AN89)</f>
        <v/>
      </c>
      <c r="J2637" s="275" t="str">
        <f>IF('statement of marks'!AO89="","",'statement of marks'!AO89)</f>
        <v/>
      </c>
      <c r="K2637" s="275" t="str">
        <f>IF('statement of marks'!AP89="","",'statement of marks'!AP89)</f>
        <v/>
      </c>
      <c r="L2637" s="606" t="str">
        <f>IF('statement of marks'!AQ89="","",'statement of marks'!AQ89)</f>
        <v/>
      </c>
      <c r="M2637" s="275" t="str">
        <f>IF('statement of marks'!AS89="","",'statement of marks'!AS89)</f>
        <v/>
      </c>
      <c r="N2637" s="275" t="str">
        <f>IF('statement of marks'!AT89="","",'statement of marks'!AT89)</f>
        <v/>
      </c>
      <c r="O2637" s="606" t="str">
        <f>IF('statement of marks'!AU89="","",'statement of marks'!AU89)</f>
        <v/>
      </c>
      <c r="P2637" s="277" t="str">
        <f>IF('statement of marks'!AV89="","",'statement of marks'!AV89)</f>
        <v/>
      </c>
      <c r="Q2637" s="275" t="str">
        <f>IF('statement of marks'!AW89="","",'statement of marks'!AW89)</f>
        <v/>
      </c>
      <c r="R2637" s="275" t="str">
        <f>IF('statement of marks'!AX89="","",'statement of marks'!AX89)</f>
        <v/>
      </c>
      <c r="S2637" s="606" t="str">
        <f>IF('statement of marks'!AY89="","",'statement of marks'!AY89)</f>
        <v/>
      </c>
      <c r="T2637" s="578" t="str">
        <f>IF('statement of marks'!AZ89="","",'statement of marks'!AZ89)</f>
        <v/>
      </c>
      <c r="U2637" s="578" t="str">
        <f>IF('statement of marks'!BA89="","",'statement of marks'!BA89)</f>
        <v/>
      </c>
      <c r="V2637" s="612" t="str">
        <f>IF('statement of marks'!BB89="","",'statement of marks'!BB89)</f>
        <v/>
      </c>
    </row>
    <row r="2638" spans="1:22" ht="16" customHeight="1">
      <c r="A2638" s="598"/>
      <c r="B2638" s="1114" t="str">
        <f>IF('statement of marks'!BE89="s","laLd`r",IF('statement of marks'!BE89="u","mnwZ",IF('statement of marks'!BE89="g","xqtjkrh",IF('statement of marks'!BE89="p","iatkch",IF('statement of marks'!BE89="sd","fla/kh","r`rh; Hkk""kk")))))</f>
        <v>r`rh; Hkk"kk</v>
      </c>
      <c r="C2638" s="1115"/>
      <c r="D2638" s="275" t="str">
        <f>IF('statement of marks'!BF89="","",'statement of marks'!BF89)</f>
        <v/>
      </c>
      <c r="E2638" s="275" t="str">
        <f>IF('statement of marks'!BG89="","",'statement of marks'!BG89)</f>
        <v/>
      </c>
      <c r="F2638" s="606" t="str">
        <f>IF('statement of marks'!BH89="","",'statement of marks'!BH89)</f>
        <v/>
      </c>
      <c r="G2638" s="275" t="str">
        <f>IF('statement of marks'!BI89="","",'statement of marks'!BI89)</f>
        <v/>
      </c>
      <c r="H2638" s="275" t="str">
        <f>IF('statement of marks'!BJ89="","",'statement of marks'!BJ89)</f>
        <v/>
      </c>
      <c r="I2638" s="606" t="str">
        <f>IF('statement of marks'!BK89="","",'statement of marks'!BK89)</f>
        <v/>
      </c>
      <c r="J2638" s="275" t="str">
        <f>IF('statement of marks'!BL89="","",'statement of marks'!BL89)</f>
        <v/>
      </c>
      <c r="K2638" s="275" t="str">
        <f>IF('statement of marks'!BM89="","",'statement of marks'!BM89)</f>
        <v/>
      </c>
      <c r="L2638" s="606" t="str">
        <f>IF('statement of marks'!BN89="","",'statement of marks'!BN89)</f>
        <v/>
      </c>
      <c r="M2638" s="275" t="str">
        <f>IF('statement of marks'!BP89="","",'statement of marks'!BP89)</f>
        <v/>
      </c>
      <c r="N2638" s="275" t="str">
        <f>IF('statement of marks'!BQ89="","",'statement of marks'!BQ89)</f>
        <v/>
      </c>
      <c r="O2638" s="606" t="str">
        <f>IF('statement of marks'!BR89="","",'statement of marks'!BR89)</f>
        <v/>
      </c>
      <c r="P2638" s="277" t="str">
        <f>IF('statement of marks'!BS89="","",'statement of marks'!BS89)</f>
        <v/>
      </c>
      <c r="Q2638" s="275" t="str">
        <f>IF('statement of marks'!BT89="","",'statement of marks'!BT89)</f>
        <v/>
      </c>
      <c r="R2638" s="275" t="str">
        <f>IF('statement of marks'!BU89="","",'statement of marks'!BU89)</f>
        <v/>
      </c>
      <c r="S2638" s="606" t="str">
        <f>IF('statement of marks'!BV89="","",'statement of marks'!BV89)</f>
        <v/>
      </c>
      <c r="T2638" s="578" t="str">
        <f>IF('statement of marks'!BW89="","",'statement of marks'!BW89)</f>
        <v/>
      </c>
      <c r="U2638" s="578" t="str">
        <f>IF('statement of marks'!BX89="","",'statement of marks'!BX89)</f>
        <v/>
      </c>
      <c r="V2638" s="612" t="str">
        <f>IF('statement of marks'!BY89="","",'statement of marks'!BY89)</f>
        <v/>
      </c>
    </row>
    <row r="2639" spans="1:22" ht="16" customHeight="1">
      <c r="A2639" s="598"/>
      <c r="B2639" s="1114" t="str">
        <f>IF('statement of marks'!$CB$3="","",'statement of marks'!$CB$3)</f>
        <v>xf.kr</v>
      </c>
      <c r="C2639" s="1115"/>
      <c r="D2639" s="275" t="str">
        <f>IF('statement of marks'!CB89="","",'statement of marks'!CB89)</f>
        <v/>
      </c>
      <c r="E2639" s="275" t="str">
        <f>IF('statement of marks'!CC89="","",'statement of marks'!CC89)</f>
        <v/>
      </c>
      <c r="F2639" s="606" t="str">
        <f>IF('statement of marks'!CD89="","",'statement of marks'!CD89)</f>
        <v/>
      </c>
      <c r="G2639" s="275" t="str">
        <f>IF('statement of marks'!CE89="","",'statement of marks'!CE89)</f>
        <v/>
      </c>
      <c r="H2639" s="275" t="str">
        <f>IF('statement of marks'!CF89="","",'statement of marks'!CF89)</f>
        <v/>
      </c>
      <c r="I2639" s="606" t="str">
        <f>IF('statement of marks'!CG89="","",'statement of marks'!CG89)</f>
        <v/>
      </c>
      <c r="J2639" s="275" t="str">
        <f>IF('statement of marks'!CH89="","",'statement of marks'!CH89)</f>
        <v/>
      </c>
      <c r="K2639" s="275" t="str">
        <f>IF('statement of marks'!CI89="","",'statement of marks'!CI89)</f>
        <v/>
      </c>
      <c r="L2639" s="606" t="str">
        <f>IF('statement of marks'!CJ89="","",'statement of marks'!CJ89)</f>
        <v/>
      </c>
      <c r="M2639" s="275" t="str">
        <f>IF('statement of marks'!CL89="","",'statement of marks'!CL89)</f>
        <v/>
      </c>
      <c r="N2639" s="275" t="str">
        <f>IF('statement of marks'!CM89="","",'statement of marks'!CM89)</f>
        <v/>
      </c>
      <c r="O2639" s="606" t="str">
        <f>IF('statement of marks'!CN89="","",'statement of marks'!CN89)</f>
        <v/>
      </c>
      <c r="P2639" s="277" t="str">
        <f>IF('statement of marks'!CO89="","",'statement of marks'!CO89)</f>
        <v/>
      </c>
      <c r="Q2639" s="275" t="str">
        <f>IF('statement of marks'!CP89="","",'statement of marks'!CP89)</f>
        <v/>
      </c>
      <c r="R2639" s="275" t="str">
        <f>IF('statement of marks'!CQ89="","",'statement of marks'!CQ89)</f>
        <v/>
      </c>
      <c r="S2639" s="606" t="str">
        <f>IF('statement of marks'!CR89="","",'statement of marks'!CR89)</f>
        <v/>
      </c>
      <c r="T2639" s="578" t="str">
        <f>IF('statement of marks'!CS89="","",'statement of marks'!CS89)</f>
        <v/>
      </c>
      <c r="U2639" s="578" t="str">
        <f>IF('statement of marks'!CT89="","",'statement of marks'!CT89)</f>
        <v/>
      </c>
      <c r="V2639" s="612" t="str">
        <f>IF('statement of marks'!CU89="","",'statement of marks'!CU89)</f>
        <v/>
      </c>
    </row>
    <row r="2640" spans="1:22" ht="16" customHeight="1">
      <c r="A2640" s="598"/>
      <c r="B2640" s="1114" t="str">
        <f>IF('statement of marks'!$CX$3="","",'statement of marks'!$CX$3)</f>
        <v>foKku</v>
      </c>
      <c r="C2640" s="1115"/>
      <c r="D2640" s="275" t="str">
        <f>IF('statement of marks'!CX89="","",'statement of marks'!CX89)</f>
        <v/>
      </c>
      <c r="E2640" s="275" t="str">
        <f>IF('statement of marks'!CY89="","",'statement of marks'!CY89)</f>
        <v/>
      </c>
      <c r="F2640" s="606" t="str">
        <f>IF('statement of marks'!CZ89="","",'statement of marks'!CZ89)</f>
        <v/>
      </c>
      <c r="G2640" s="275" t="str">
        <f>IF('statement of marks'!DA89="","",'statement of marks'!DA89)</f>
        <v/>
      </c>
      <c r="H2640" s="275" t="str">
        <f>IF('statement of marks'!DB89="","",'statement of marks'!DB89)</f>
        <v/>
      </c>
      <c r="I2640" s="606" t="str">
        <f>IF('statement of marks'!DC89="","",'statement of marks'!DC89)</f>
        <v/>
      </c>
      <c r="J2640" s="275" t="str">
        <f>IF('statement of marks'!DD89="","",'statement of marks'!DD89)</f>
        <v/>
      </c>
      <c r="K2640" s="275" t="str">
        <f>IF('statement of marks'!DE89="","",'statement of marks'!DE89)</f>
        <v/>
      </c>
      <c r="L2640" s="606" t="str">
        <f>IF('statement of marks'!DF89="","",'statement of marks'!DF89)</f>
        <v/>
      </c>
      <c r="M2640" s="275" t="str">
        <f>IF('statement of marks'!DH89="","",'statement of marks'!DH89)</f>
        <v/>
      </c>
      <c r="N2640" s="275" t="str">
        <f>IF('statement of marks'!DI89="","",'statement of marks'!DI89)</f>
        <v/>
      </c>
      <c r="O2640" s="606" t="str">
        <f>IF('statement of marks'!DJ89="","",'statement of marks'!DJ89)</f>
        <v/>
      </c>
      <c r="P2640" s="277" t="str">
        <f>IF('statement of marks'!DK89="","",'statement of marks'!DK89)</f>
        <v/>
      </c>
      <c r="Q2640" s="275" t="str">
        <f>IF('statement of marks'!DL89="","",'statement of marks'!DL89)</f>
        <v/>
      </c>
      <c r="R2640" s="275" t="str">
        <f>IF('statement of marks'!DM89="","",'statement of marks'!DM89)</f>
        <v/>
      </c>
      <c r="S2640" s="606" t="str">
        <f>IF('statement of marks'!DN89="","",'statement of marks'!DN89)</f>
        <v/>
      </c>
      <c r="T2640" s="578" t="str">
        <f>IF('statement of marks'!DO89="","",'statement of marks'!DO89)</f>
        <v/>
      </c>
      <c r="U2640" s="578" t="str">
        <f>IF('statement of marks'!DP89="","",'statement of marks'!DP89)</f>
        <v/>
      </c>
      <c r="V2640" s="612" t="str">
        <f>IF('statement of marks'!DQ89="","",'statement of marks'!DQ89)</f>
        <v/>
      </c>
    </row>
    <row r="2641" spans="1:22" ht="16" customHeight="1">
      <c r="A2641" s="598"/>
      <c r="B2641" s="1114" t="str">
        <f>IF('statement of marks'!$DT$3="","",'statement of marks'!$DT$3)</f>
        <v>lkekftd foKku</v>
      </c>
      <c r="C2641" s="1115"/>
      <c r="D2641" s="275" t="str">
        <f>IF('statement of marks'!DT89="","",'statement of marks'!DT89)</f>
        <v/>
      </c>
      <c r="E2641" s="275" t="str">
        <f>IF('statement of marks'!DU89="","",'statement of marks'!DU89)</f>
        <v/>
      </c>
      <c r="F2641" s="606" t="str">
        <f>IF('statement of marks'!DV89="","",'statement of marks'!DV89)</f>
        <v/>
      </c>
      <c r="G2641" s="275" t="str">
        <f>IF('statement of marks'!DW89="","",'statement of marks'!DW89)</f>
        <v/>
      </c>
      <c r="H2641" s="275" t="str">
        <f>IF('statement of marks'!DX89="","",'statement of marks'!DX89)</f>
        <v/>
      </c>
      <c r="I2641" s="606" t="str">
        <f>IF('statement of marks'!DY89="","",'statement of marks'!DY89)</f>
        <v/>
      </c>
      <c r="J2641" s="275" t="str">
        <f>IF('statement of marks'!DZ89="","",'statement of marks'!DZ89)</f>
        <v/>
      </c>
      <c r="K2641" s="275" t="str">
        <f>IF('statement of marks'!EA89="","",'statement of marks'!EA89)</f>
        <v/>
      </c>
      <c r="L2641" s="606" t="str">
        <f>IF('statement of marks'!EB89="","",'statement of marks'!EB89)</f>
        <v/>
      </c>
      <c r="M2641" s="275" t="str">
        <f>IF('statement of marks'!ED89="","",'statement of marks'!ED89)</f>
        <v/>
      </c>
      <c r="N2641" s="275" t="str">
        <f>IF('statement of marks'!EE89="","",'statement of marks'!EE89)</f>
        <v/>
      </c>
      <c r="O2641" s="606" t="str">
        <f>IF('statement of marks'!EF89="","",'statement of marks'!EF89)</f>
        <v/>
      </c>
      <c r="P2641" s="277" t="str">
        <f>IF('statement of marks'!EG89="","",'statement of marks'!EG89)</f>
        <v/>
      </c>
      <c r="Q2641" s="275" t="str">
        <f>IF('statement of marks'!EH89="","",'statement of marks'!EH89)</f>
        <v/>
      </c>
      <c r="R2641" s="275" t="str">
        <f>IF('statement of marks'!EI89="","",'statement of marks'!EI89)</f>
        <v/>
      </c>
      <c r="S2641" s="606" t="str">
        <f>IF('statement of marks'!EJ89="","",'statement of marks'!EJ89)</f>
        <v/>
      </c>
      <c r="T2641" s="578" t="str">
        <f>IF('statement of marks'!EK89="","",'statement of marks'!EK89)</f>
        <v/>
      </c>
      <c r="U2641" s="578" t="str">
        <f>IF('statement of marks'!EL89="","",'statement of marks'!EL89)</f>
        <v/>
      </c>
      <c r="V2641" s="612" t="str">
        <f>IF('statement of marks'!EM89="","",'statement of marks'!EM89)</f>
        <v/>
      </c>
    </row>
    <row r="2642" spans="1:22" ht="16" customHeight="1">
      <c r="A2642" s="598"/>
      <c r="B2642" s="1117" t="s">
        <v>271</v>
      </c>
      <c r="C2642" s="1118"/>
      <c r="D2642" s="1081" t="s">
        <v>1</v>
      </c>
      <c r="E2642" s="1081"/>
      <c r="F2642" s="1081"/>
      <c r="G2642" s="1081" t="s">
        <v>21</v>
      </c>
      <c r="H2642" s="1081"/>
      <c r="I2642" s="1081"/>
      <c r="J2642" s="1081" t="s">
        <v>272</v>
      </c>
      <c r="K2642" s="1081"/>
      <c r="L2642" s="1081"/>
      <c r="M2642" s="1081" t="s">
        <v>68</v>
      </c>
      <c r="N2642" s="1081"/>
      <c r="O2642" s="1081"/>
      <c r="P2642" s="1081" t="s">
        <v>463</v>
      </c>
      <c r="Q2642" s="1081"/>
      <c r="R2642" s="1081"/>
      <c r="S2642" s="609"/>
      <c r="T2642" s="1187" t="s">
        <v>458</v>
      </c>
      <c r="U2642" s="1188"/>
      <c r="V2642" s="1189"/>
    </row>
    <row r="2643" spans="1:22" ht="16" customHeight="1">
      <c r="A2643" s="599"/>
      <c r="B2643" s="1175" t="s">
        <v>3</v>
      </c>
      <c r="C2643" s="1176"/>
      <c r="D2643" s="1177">
        <f>IF('statement of marks'!EP$6="","",'statement of marks'!EP$6)</f>
        <v>20</v>
      </c>
      <c r="E2643" s="1177"/>
      <c r="F2643" s="1177"/>
      <c r="G2643" s="1177">
        <f>IF('statement of marks'!EQ$6="","",'statement of marks'!EQ$6)</f>
        <v>20</v>
      </c>
      <c r="H2643" s="1177"/>
      <c r="I2643" s="1177"/>
      <c r="J2643" s="1177">
        <f>IF('statement of marks'!ES$6="","",'statement of marks'!ES$6)</f>
        <v>20</v>
      </c>
      <c r="K2643" s="1177"/>
      <c r="L2643" s="1177"/>
      <c r="M2643" s="1177">
        <f>IF('statement of marks'!ER$6="","",'statement of marks'!ER$6)</f>
        <v>20</v>
      </c>
      <c r="N2643" s="1177"/>
      <c r="O2643" s="1177"/>
      <c r="P2643" s="1177">
        <f>IF('statement of marks'!ET$6="","",'statement of marks'!ET$6)</f>
        <v>20</v>
      </c>
      <c r="Q2643" s="1177"/>
      <c r="R2643" s="1177"/>
      <c r="S2643" s="610" t="str">
        <f>IF('statement of marks'!FE$6="","",'statement of marks'!EX$6)</f>
        <v/>
      </c>
      <c r="T2643" s="615">
        <f>IF('statement of marks'!EU$6="","",'statement of marks'!EU$6)</f>
        <v>100</v>
      </c>
      <c r="U2643" s="616" t="s">
        <v>5</v>
      </c>
      <c r="V2643" s="617" t="s">
        <v>464</v>
      </c>
    </row>
    <row r="2644" spans="1:22" ht="16" customHeight="1">
      <c r="A2644" s="598"/>
      <c r="B2644" s="1114" t="str">
        <f>IF('statement of marks'!$EP$3="","",'statement of marks'!$EP$3)</f>
        <v>dk;kZuqHko</v>
      </c>
      <c r="C2644" s="1115"/>
      <c r="D2644" s="1103" t="str">
        <f>IF('statement of marks'!EP89="","",'statement of marks'!EP89)</f>
        <v/>
      </c>
      <c r="E2644" s="1103"/>
      <c r="F2644" s="1103"/>
      <c r="G2644" s="1103" t="str">
        <f>IF('statement of marks'!EQ89="","",'statement of marks'!EQ89)</f>
        <v/>
      </c>
      <c r="H2644" s="1103"/>
      <c r="I2644" s="1103"/>
      <c r="J2644" s="1103" t="str">
        <f>IF('statement of marks'!ES89="","",'statement of marks'!ES89)</f>
        <v/>
      </c>
      <c r="K2644" s="1103"/>
      <c r="L2644" s="1103"/>
      <c r="M2644" s="1103" t="str">
        <f>IF('statement of marks'!ER89="","",'statement of marks'!ER89)</f>
        <v/>
      </c>
      <c r="N2644" s="1103"/>
      <c r="O2644" s="1103"/>
      <c r="P2644" s="1103" t="str">
        <f>IF('statement of marks'!ET89="","",'statement of marks'!ET89)</f>
        <v/>
      </c>
      <c r="Q2644" s="1103"/>
      <c r="R2644" s="1103"/>
      <c r="S2644" s="611"/>
      <c r="T2644" s="613" t="str">
        <f>IF('statement of marks'!EU89="","",'statement of marks'!EU89)</f>
        <v/>
      </c>
      <c r="U2644" s="613" t="str">
        <f>IF('statement of marks'!EV89="","",'statement of marks'!EV89)</f>
        <v/>
      </c>
      <c r="V2644" s="614" t="str">
        <f>IF('statement of marks'!EW89="","",'statement of marks'!EW89)</f>
        <v/>
      </c>
    </row>
    <row r="2645" spans="1:22" ht="16" customHeight="1">
      <c r="A2645" s="598"/>
      <c r="B2645" s="1112" t="str">
        <f>IF('statement of marks'!$EZ$3="","",'statement of marks'!$EZ$3)</f>
        <v>dyk f'k{kk</v>
      </c>
      <c r="C2645" s="1113"/>
      <c r="D2645" s="1103" t="str">
        <f>IF('statement of marks'!EZ89="","",'statement of marks'!EZ89)</f>
        <v/>
      </c>
      <c r="E2645" s="1103"/>
      <c r="F2645" s="1103"/>
      <c r="G2645" s="1103" t="str">
        <f>IF('statement of marks'!FA89="","",'statement of marks'!FA89)</f>
        <v/>
      </c>
      <c r="H2645" s="1103"/>
      <c r="I2645" s="1103"/>
      <c r="J2645" s="1103" t="str">
        <f>IF('statement of marks'!FC89="","",'statement of marks'!FC89)</f>
        <v/>
      </c>
      <c r="K2645" s="1103"/>
      <c r="L2645" s="1103"/>
      <c r="M2645" s="1103" t="str">
        <f>IF('statement of marks'!FB89="","",'statement of marks'!FB89)</f>
        <v/>
      </c>
      <c r="N2645" s="1103"/>
      <c r="O2645" s="1103"/>
      <c r="P2645" s="1103" t="str">
        <f>IF('statement of marks'!FD89="","",'statement of marks'!FD89)</f>
        <v/>
      </c>
      <c r="Q2645" s="1103"/>
      <c r="R2645" s="1103"/>
      <c r="S2645" s="611"/>
      <c r="T2645" s="613" t="str">
        <f>IF('statement of marks'!FE89="","",'statement of marks'!FE89)</f>
        <v/>
      </c>
      <c r="U2645" s="613" t="str">
        <f>IF('statement of marks'!FF89="","",'statement of marks'!FF89)</f>
        <v/>
      </c>
      <c r="V2645" s="614" t="str">
        <f>IF('statement of marks'!FG89="","",'statement of marks'!FG89)</f>
        <v/>
      </c>
    </row>
    <row r="2646" spans="1:22" ht="16" customHeight="1">
      <c r="A2646" s="598"/>
      <c r="B2646" s="1109" t="str">
        <f>IF('statement of marks'!$FJ$3="","",'statement of marks'!$FJ$3)</f>
        <v>LokLF; ,oe~ 'kkjhfjd f'k{kk</v>
      </c>
      <c r="C2646" s="1110"/>
      <c r="D2646" s="1103" t="str">
        <f>IF('statement of marks'!FJ89="","",'statement of marks'!FJ89)</f>
        <v/>
      </c>
      <c r="E2646" s="1103"/>
      <c r="F2646" s="1103"/>
      <c r="G2646" s="1103" t="str">
        <f>IF('statement of marks'!FK89="","",'statement of marks'!FK89)</f>
        <v/>
      </c>
      <c r="H2646" s="1103"/>
      <c r="I2646" s="1103"/>
      <c r="J2646" s="1103" t="str">
        <f>IF('statement of marks'!FM89="","",'statement of marks'!FM89)</f>
        <v/>
      </c>
      <c r="K2646" s="1103"/>
      <c r="L2646" s="1103"/>
      <c r="M2646" s="1103" t="str">
        <f>IF('statement of marks'!FL89="","",'statement of marks'!FL89)</f>
        <v/>
      </c>
      <c r="N2646" s="1103"/>
      <c r="O2646" s="1103"/>
      <c r="P2646" s="1103" t="str">
        <f>IF('statement of marks'!FN89="","",'statement of marks'!FN89)</f>
        <v/>
      </c>
      <c r="Q2646" s="1103"/>
      <c r="R2646" s="1103"/>
      <c r="S2646" s="611"/>
      <c r="T2646" s="613" t="str">
        <f>IF('statement of marks'!FO89="","",'statement of marks'!FO89)</f>
        <v/>
      </c>
      <c r="U2646" s="613" t="str">
        <f>IF('statement of marks'!FP89="","",'statement of marks'!FP89)</f>
        <v/>
      </c>
      <c r="V2646" s="614" t="str">
        <f>IF('statement of marks'!FQ89="","",'statement of marks'!FQ89)</f>
        <v/>
      </c>
    </row>
    <row r="2647" spans="1:22" ht="16" customHeight="1">
      <c r="A2647" s="598"/>
      <c r="B2647" s="1104" t="s">
        <v>273</v>
      </c>
      <c r="C2647" s="1105"/>
      <c r="D2647" s="1213" t="str">
        <f>details!$DZ$3</f>
        <v>vxLr rd</v>
      </c>
      <c r="E2647" s="1213"/>
      <c r="F2647" s="1213"/>
      <c r="G2647" s="1213" t="str">
        <f>details!$ED$3</f>
        <v>vDVwcj rd</v>
      </c>
      <c r="H2647" s="1213"/>
      <c r="I2647" s="1213"/>
      <c r="J2647" s="1213" t="str">
        <f>details!$EL$3</f>
        <v>Qjojh rd</v>
      </c>
      <c r="K2647" s="1213"/>
      <c r="L2647" s="1213"/>
      <c r="M2647" s="1213" t="str">
        <f>details!$EH$3</f>
        <v>fnlEcj rd</v>
      </c>
      <c r="N2647" s="1213"/>
      <c r="O2647" s="1213"/>
      <c r="P2647" s="1213" t="str">
        <f>details!$EP$3</f>
        <v>loZ ;ksx</v>
      </c>
      <c r="Q2647" s="1213"/>
      <c r="R2647" s="1213"/>
      <c r="S2647" s="1106" t="s">
        <v>475</v>
      </c>
      <c r="T2647" s="1107"/>
      <c r="U2647" s="1107"/>
      <c r="V2647" s="1180"/>
    </row>
    <row r="2648" spans="1:22" ht="16" customHeight="1">
      <c r="A2648" s="598"/>
      <c r="B2648" s="1100" t="s">
        <v>99</v>
      </c>
      <c r="C2648" s="1101"/>
      <c r="D2648" s="1102" t="str">
        <f>IF(details!EA89="","",details!EA89)</f>
        <v/>
      </c>
      <c r="E2648" s="1102"/>
      <c r="F2648" s="1102"/>
      <c r="G2648" s="1102" t="str">
        <f>IF(details!EE89="","",details!EE89)</f>
        <v/>
      </c>
      <c r="H2648" s="1102"/>
      <c r="I2648" s="1102"/>
      <c r="J2648" s="1102" t="str">
        <f>IF(details!EM89="","",details!EM89)</f>
        <v/>
      </c>
      <c r="K2648" s="1102"/>
      <c r="L2648" s="1102"/>
      <c r="M2648" s="1102" t="str">
        <f>IF(details!EI89="","",details!EI89)</f>
        <v/>
      </c>
      <c r="N2648" s="1102"/>
      <c r="O2648" s="1102"/>
      <c r="P2648" s="1102" t="str">
        <f>IF(details!EQ89="","",details!EQ89)</f>
        <v/>
      </c>
      <c r="Q2648" s="1102"/>
      <c r="R2648" s="1102"/>
      <c r="S2648" s="1181">
        <f>'statement of marks'!$HG$108</f>
        <v>42460</v>
      </c>
      <c r="T2648" s="1182"/>
      <c r="U2648" s="1182"/>
      <c r="V2648" s="1183"/>
    </row>
    <row r="2649" spans="1:22" ht="16" customHeight="1">
      <c r="A2649" s="598"/>
      <c r="B2649" s="1094" t="s">
        <v>15</v>
      </c>
      <c r="C2649" s="1095"/>
      <c r="D2649" s="1096" t="str">
        <f>IF(details!DZ89="","",details!DZ89)</f>
        <v/>
      </c>
      <c r="E2649" s="1096"/>
      <c r="F2649" s="1096"/>
      <c r="G2649" s="1096" t="str">
        <f>IF(details!ED89="","",details!ED89)</f>
        <v/>
      </c>
      <c r="H2649" s="1096"/>
      <c r="I2649" s="1096"/>
      <c r="J2649" s="1096" t="str">
        <f>IF(details!EL89="","",details!EL89)</f>
        <v/>
      </c>
      <c r="K2649" s="1096"/>
      <c r="L2649" s="1096"/>
      <c r="M2649" s="1096" t="str">
        <f>IF(details!EH89="","",details!EH89)</f>
        <v/>
      </c>
      <c r="N2649" s="1096"/>
      <c r="O2649" s="1096"/>
      <c r="P2649" s="1096" t="str">
        <f>IF(details!EP89="","",details!EP89)</f>
        <v/>
      </c>
      <c r="Q2649" s="1096"/>
      <c r="R2649" s="1096"/>
      <c r="S2649" s="1184"/>
      <c r="T2649" s="1185"/>
      <c r="U2649" s="1185"/>
      <c r="V2649" s="1186"/>
    </row>
    <row r="2650" spans="1:22" ht="16" customHeight="1">
      <c r="A2650" s="1206"/>
      <c r="B2650" s="1207" t="s">
        <v>473</v>
      </c>
      <c r="C2650" s="1208"/>
      <c r="D2650" s="1209" t="s">
        <v>3</v>
      </c>
      <c r="E2650" s="1209"/>
      <c r="F2650" s="1209"/>
      <c r="G2650" s="1209" t="s">
        <v>389</v>
      </c>
      <c r="H2650" s="1209"/>
      <c r="I2650" s="1209"/>
      <c r="J2650" s="1209" t="s">
        <v>5</v>
      </c>
      <c r="K2650" s="1209"/>
      <c r="L2650" s="1209"/>
      <c r="M2650" s="1209" t="s">
        <v>465</v>
      </c>
      <c r="N2650" s="1209"/>
      <c r="O2650" s="1209"/>
      <c r="P2650" s="1210" t="s">
        <v>306</v>
      </c>
      <c r="Q2650" s="1210"/>
      <c r="R2650" s="1210"/>
      <c r="S2650" s="1209" t="s">
        <v>473</v>
      </c>
      <c r="T2650" s="1209"/>
      <c r="U2650" s="1209"/>
      <c r="V2650" s="1211"/>
    </row>
    <row r="2651" spans="1:22" ht="16" customHeight="1">
      <c r="A2651" s="1206"/>
      <c r="B2651" s="1207"/>
      <c r="C2651" s="1208"/>
      <c r="D2651" s="1212" t="str">
        <f>'statement of marks'!HE89</f>
        <v/>
      </c>
      <c r="E2651" s="1212"/>
      <c r="F2651" s="1212"/>
      <c r="G2651" s="1212" t="str">
        <f>'statement of marks'!HF89</f>
        <v/>
      </c>
      <c r="H2651" s="1212"/>
      <c r="I2651" s="1212"/>
      <c r="J2651" s="1212" t="str">
        <f>'statement of marks'!HG89</f>
        <v/>
      </c>
      <c r="K2651" s="1212"/>
      <c r="L2651" s="1212"/>
      <c r="M2651" s="1212" t="str">
        <f>'statement of marks'!HJ89</f>
        <v/>
      </c>
      <c r="N2651" s="1212"/>
      <c r="O2651" s="1212"/>
      <c r="P2651" s="1212" t="str">
        <f>'statement of marks'!HI89</f>
        <v/>
      </c>
      <c r="Q2651" s="1212"/>
      <c r="R2651" s="1212"/>
      <c r="S2651" s="1209" t="str">
        <f>'statement of marks'!HD89</f>
        <v/>
      </c>
      <c r="T2651" s="1209"/>
      <c r="U2651" s="1209"/>
      <c r="V2651" s="1211"/>
    </row>
    <row r="2652" spans="1:22" ht="16" customHeight="1">
      <c r="A2652" s="598"/>
      <c r="B2652" s="1089" t="s">
        <v>100</v>
      </c>
      <c r="C2652" s="1090"/>
      <c r="D2652" s="1081"/>
      <c r="E2652" s="1081"/>
      <c r="F2652" s="1081"/>
      <c r="G2652" s="1081"/>
      <c r="H2652" s="1081"/>
      <c r="I2652" s="1081"/>
      <c r="J2652" s="1081"/>
      <c r="K2652" s="1081"/>
      <c r="L2652" s="1081"/>
      <c r="M2652" s="1081"/>
      <c r="N2652" s="1081"/>
      <c r="O2652" s="1081"/>
      <c r="P2652" s="1081"/>
      <c r="Q2652" s="1081"/>
      <c r="R2652" s="1081"/>
      <c r="S2652" s="1081"/>
      <c r="T2652" s="1081"/>
      <c r="U2652" s="1081"/>
      <c r="V2652" s="1205"/>
    </row>
    <row r="2653" spans="1:22" ht="16" customHeight="1">
      <c r="A2653" s="598"/>
      <c r="B2653" s="1087" t="s">
        <v>80</v>
      </c>
      <c r="C2653" s="1088"/>
      <c r="D2653" s="1081"/>
      <c r="E2653" s="1081"/>
      <c r="F2653" s="1081"/>
      <c r="G2653" s="1081"/>
      <c r="H2653" s="1081"/>
      <c r="I2653" s="1081"/>
      <c r="J2653" s="1081"/>
      <c r="K2653" s="1081"/>
      <c r="L2653" s="1081"/>
      <c r="M2653" s="1081"/>
      <c r="N2653" s="1081"/>
      <c r="O2653" s="1081"/>
      <c r="P2653" s="1081"/>
      <c r="Q2653" s="1081"/>
      <c r="R2653" s="1081"/>
      <c r="S2653" s="1081"/>
      <c r="T2653" s="1081"/>
      <c r="U2653" s="1081"/>
      <c r="V2653" s="1205"/>
    </row>
    <row r="2654" spans="1:22" ht="16" customHeight="1">
      <c r="A2654" s="598"/>
      <c r="B2654" s="1089" t="s">
        <v>466</v>
      </c>
      <c r="C2654" s="1090"/>
      <c r="D2654" s="1081"/>
      <c r="E2654" s="1081"/>
      <c r="F2654" s="1081"/>
      <c r="G2654" s="1081"/>
      <c r="H2654" s="1081"/>
      <c r="I2654" s="1081"/>
      <c r="J2654" s="1081"/>
      <c r="K2654" s="1081"/>
      <c r="L2654" s="1081"/>
      <c r="M2654" s="1081"/>
      <c r="N2654" s="1081"/>
      <c r="O2654" s="1081"/>
      <c r="P2654" s="1081" t="s">
        <v>466</v>
      </c>
      <c r="Q2654" s="1081"/>
      <c r="R2654" s="1081"/>
      <c r="S2654" s="1081"/>
      <c r="T2654" s="1081"/>
      <c r="U2654" s="1081"/>
      <c r="V2654" s="1205"/>
    </row>
    <row r="2655" spans="1:22" ht="16" customHeight="1">
      <c r="A2655" s="598"/>
      <c r="B2655" s="1085" t="s">
        <v>101</v>
      </c>
      <c r="C2655" s="1086"/>
      <c r="D2655" s="1081"/>
      <c r="E2655" s="1081"/>
      <c r="F2655" s="1081"/>
      <c r="G2655" s="1081"/>
      <c r="H2655" s="1081"/>
      <c r="I2655" s="1081"/>
      <c r="J2655" s="1081"/>
      <c r="K2655" s="1081"/>
      <c r="L2655" s="1081"/>
      <c r="M2655" s="1081"/>
      <c r="N2655" s="1081"/>
      <c r="O2655" s="1081"/>
      <c r="P2655" s="1081"/>
      <c r="Q2655" s="1081"/>
      <c r="R2655" s="1081"/>
      <c r="S2655" s="1198" t="s">
        <v>101</v>
      </c>
      <c r="T2655" s="1198"/>
      <c r="U2655" s="1198"/>
      <c r="V2655" s="1199"/>
    </row>
    <row r="2656" spans="1:22" ht="16" customHeight="1" thickBot="1">
      <c r="A2656" s="600"/>
      <c r="B2656" s="1200" t="s">
        <v>102</v>
      </c>
      <c r="C2656" s="1201"/>
      <c r="D2656" s="1202"/>
      <c r="E2656" s="1202"/>
      <c r="F2656" s="1202"/>
      <c r="G2656" s="1202"/>
      <c r="H2656" s="1202"/>
      <c r="I2656" s="1202"/>
      <c r="J2656" s="1202"/>
      <c r="K2656" s="1202"/>
      <c r="L2656" s="1202"/>
      <c r="M2656" s="1202"/>
      <c r="N2656" s="1202"/>
      <c r="O2656" s="1202"/>
      <c r="P2656" s="1202"/>
      <c r="Q2656" s="1202"/>
      <c r="R2656" s="1202"/>
      <c r="S2656" s="1203" t="s">
        <v>163</v>
      </c>
      <c r="T2656" s="1203"/>
      <c r="U2656" s="1203"/>
      <c r="V2656" s="1204"/>
    </row>
    <row r="2657" spans="1:22" ht="16" customHeight="1">
      <c r="A2657" s="597"/>
      <c r="B2657" s="1216" t="s">
        <v>47</v>
      </c>
      <c r="C2657" s="1217"/>
      <c r="D2657" s="1217"/>
      <c r="E2657" s="1217"/>
      <c r="F2657" s="1217"/>
      <c r="G2657" s="1217"/>
      <c r="H2657" s="1217"/>
      <c r="I2657" s="1217"/>
      <c r="J2657" s="1217"/>
      <c r="K2657" s="1217"/>
      <c r="L2657" s="1217"/>
      <c r="M2657" s="1217"/>
      <c r="N2657" s="1217"/>
      <c r="O2657" s="1217"/>
      <c r="P2657" s="1217"/>
      <c r="Q2657" s="1217"/>
      <c r="R2657" s="1217"/>
      <c r="S2657" s="1217"/>
      <c r="T2657" s="1217"/>
      <c r="U2657" s="1217"/>
      <c r="V2657" s="1218"/>
    </row>
    <row r="2658" spans="1:22" ht="16" customHeight="1">
      <c r="A2658" s="598"/>
      <c r="B2658" s="1219" t="str">
        <f>'statement of marks'!$A$1</f>
        <v>jk- ck- ek/;fed fo|ky; uohu] fuEckgsM+k</v>
      </c>
      <c r="C2658" s="1220"/>
      <c r="D2658" s="1220"/>
      <c r="E2658" s="1220"/>
      <c r="F2658" s="1220"/>
      <c r="G2658" s="1220"/>
      <c r="H2658" s="1220"/>
      <c r="I2658" s="1220"/>
      <c r="J2658" s="1220"/>
      <c r="K2658" s="1220"/>
      <c r="L2658" s="1220"/>
      <c r="M2658" s="1220"/>
      <c r="N2658" s="1220"/>
      <c r="O2658" s="1220"/>
      <c r="P2658" s="1220"/>
      <c r="Q2658" s="1220"/>
      <c r="R2658" s="1220"/>
      <c r="S2658" s="1220"/>
      <c r="T2658" s="1220"/>
      <c r="U2658" s="1220"/>
      <c r="V2658" s="1221"/>
    </row>
    <row r="2659" spans="1:22" ht="16" customHeight="1">
      <c r="A2659" s="598"/>
      <c r="B2659" s="1114" t="s">
        <v>467</v>
      </c>
      <c r="C2659" s="1115"/>
      <c r="D2659" s="1119" t="str">
        <f>'statement of marks'!$H$3</f>
        <v>2015-16</v>
      </c>
      <c r="E2659" s="1119"/>
      <c r="F2659" s="1119"/>
      <c r="G2659" s="1119"/>
      <c r="H2659" s="1119"/>
      <c r="I2659" s="1119"/>
      <c r="J2659" s="1119"/>
      <c r="K2659" s="1119"/>
      <c r="L2659" s="1119"/>
      <c r="M2659" s="1119"/>
      <c r="N2659" s="1119"/>
      <c r="O2659" s="1119"/>
      <c r="P2659" s="1119"/>
      <c r="Q2659" s="1119"/>
      <c r="R2659" s="1119"/>
      <c r="S2659" s="1119"/>
      <c r="T2659" s="1119"/>
      <c r="U2659" s="1119"/>
      <c r="V2659" s="1196"/>
    </row>
    <row r="2660" spans="1:22" ht="16" customHeight="1">
      <c r="A2660" s="598"/>
      <c r="B2660" s="1114" t="s">
        <v>218</v>
      </c>
      <c r="C2660" s="1115"/>
      <c r="D2660" s="1115" t="str">
        <f>IF('statement of marks'!J90="","",'statement of marks'!J90)</f>
        <v/>
      </c>
      <c r="E2660" s="1115"/>
      <c r="F2660" s="1115"/>
      <c r="G2660" s="1115"/>
      <c r="H2660" s="1115"/>
      <c r="I2660" s="1115"/>
      <c r="J2660" s="1115"/>
      <c r="K2660" s="1115"/>
      <c r="L2660" s="1115"/>
      <c r="M2660" s="1115"/>
      <c r="N2660" s="1115"/>
      <c r="O2660" s="1115"/>
      <c r="P2660" s="1115"/>
      <c r="Q2660" s="1115"/>
      <c r="R2660" s="1115"/>
      <c r="S2660" s="1115"/>
      <c r="T2660" s="1115"/>
      <c r="U2660" s="1115"/>
      <c r="V2660" s="1197"/>
    </row>
    <row r="2661" spans="1:22" ht="16" customHeight="1">
      <c r="A2661" s="598"/>
      <c r="B2661" s="1114" t="s">
        <v>219</v>
      </c>
      <c r="C2661" s="1115"/>
      <c r="D2661" s="1115" t="str">
        <f>IF('statement of marks'!K90="","",'statement of marks'!K90)</f>
        <v/>
      </c>
      <c r="E2661" s="1115"/>
      <c r="F2661" s="1115"/>
      <c r="G2661" s="1115"/>
      <c r="H2661" s="1115"/>
      <c r="I2661" s="1115"/>
      <c r="J2661" s="1115"/>
      <c r="K2661" s="1115"/>
      <c r="L2661" s="1115"/>
      <c r="M2661" s="1115"/>
      <c r="N2661" s="1115"/>
      <c r="O2661" s="1115"/>
      <c r="P2661" s="1115"/>
      <c r="Q2661" s="1115"/>
      <c r="R2661" s="1115"/>
      <c r="S2661" s="1115"/>
      <c r="T2661" s="1115"/>
      <c r="U2661" s="1115"/>
      <c r="V2661" s="1197"/>
    </row>
    <row r="2662" spans="1:22" ht="16" customHeight="1">
      <c r="A2662" s="598"/>
      <c r="B2662" s="1114" t="s">
        <v>220</v>
      </c>
      <c r="C2662" s="1115"/>
      <c r="D2662" s="1115" t="str">
        <f>IF('statement of marks'!L90="","",'statement of marks'!L90)</f>
        <v/>
      </c>
      <c r="E2662" s="1115"/>
      <c r="F2662" s="1115"/>
      <c r="G2662" s="1115"/>
      <c r="H2662" s="1115"/>
      <c r="I2662" s="1115"/>
      <c r="J2662" s="1115"/>
      <c r="K2662" s="1115"/>
      <c r="L2662" s="1115"/>
      <c r="M2662" s="1115"/>
      <c r="N2662" s="1115"/>
      <c r="O2662" s="1115"/>
      <c r="P2662" s="1115"/>
      <c r="Q2662" s="1115"/>
      <c r="R2662" s="1115"/>
      <c r="S2662" s="1115"/>
      <c r="T2662" s="1115"/>
      <c r="U2662" s="1115"/>
      <c r="V2662" s="1197"/>
    </row>
    <row r="2663" spans="1:22" ht="16" customHeight="1">
      <c r="A2663" s="598"/>
      <c r="B2663" s="1114" t="s">
        <v>221</v>
      </c>
      <c r="C2663" s="1115"/>
      <c r="D2663" s="1119" t="str">
        <f>'statement of marks'!$G$3</f>
        <v>6 A</v>
      </c>
      <c r="E2663" s="1119"/>
      <c r="F2663" s="1119"/>
      <c r="G2663" s="1115" t="s">
        <v>9</v>
      </c>
      <c r="H2663" s="1115"/>
      <c r="I2663" s="1115"/>
      <c r="J2663" s="1119" t="str">
        <f>IF('statement of marks'!D90="","",'statement of marks'!D90)</f>
        <v/>
      </c>
      <c r="K2663" s="1119"/>
      <c r="L2663" s="1119"/>
      <c r="M2663" s="1115" t="s">
        <v>222</v>
      </c>
      <c r="N2663" s="1115"/>
      <c r="O2663" s="1115"/>
      <c r="P2663" s="1119" t="str">
        <f>IF('statement of marks'!F90="","",'statement of marks'!F90)</f>
        <v/>
      </c>
      <c r="Q2663" s="1119"/>
      <c r="R2663" s="1119"/>
      <c r="S2663" s="1214" t="str">
        <f>IF('statement of marks'!$J$3="","",'statement of marks'!$J$3)</f>
        <v xml:space="preserve">fo|ky; dk Mk;l dksM+ </v>
      </c>
      <c r="T2663" s="1214"/>
      <c r="U2663" s="1214"/>
      <c r="V2663" s="1215"/>
    </row>
    <row r="2664" spans="1:22" ht="16" customHeight="1">
      <c r="A2664" s="598"/>
      <c r="B2664" s="601" t="s">
        <v>0</v>
      </c>
      <c r="C2664" s="602"/>
      <c r="D2664" s="1121" t="str">
        <f>IF('statement of marks'!H90="","",'statement of marks'!H90)</f>
        <v/>
      </c>
      <c r="E2664" s="1121"/>
      <c r="F2664" s="1121"/>
      <c r="G2664" s="1115" t="str">
        <f>IF('statement of marks'!I90="","",'statement of marks'!I90)</f>
        <v/>
      </c>
      <c r="H2664" s="1115"/>
      <c r="I2664" s="1115"/>
      <c r="J2664" s="1115"/>
      <c r="K2664" s="1115"/>
      <c r="L2664" s="1115"/>
      <c r="M2664" s="1115"/>
      <c r="N2664" s="1115"/>
      <c r="O2664" s="1115"/>
      <c r="P2664" s="1115"/>
      <c r="Q2664" s="1115"/>
      <c r="R2664" s="1115"/>
      <c r="S2664" s="1190" t="str">
        <f>IF('statement of marks'!$K$3="","",'statement of marks'!$K$3)</f>
        <v xml:space="preserve">08291009401   </v>
      </c>
      <c r="T2664" s="1190"/>
      <c r="U2664" s="1190"/>
      <c r="V2664" s="1191"/>
    </row>
    <row r="2665" spans="1:22" ht="16" customHeight="1">
      <c r="A2665" s="598"/>
      <c r="B2665" s="561" t="s">
        <v>28</v>
      </c>
      <c r="C2665" s="603" t="s">
        <v>97</v>
      </c>
      <c r="D2665" s="1081" t="s">
        <v>1</v>
      </c>
      <c r="E2665" s="1081"/>
      <c r="F2665" s="1081"/>
      <c r="G2665" s="1081" t="s">
        <v>21</v>
      </c>
      <c r="H2665" s="1081"/>
      <c r="I2665" s="1081"/>
      <c r="J2665" s="1081" t="s">
        <v>68</v>
      </c>
      <c r="K2665" s="1081"/>
      <c r="L2665" s="1081"/>
      <c r="M2665" s="1081" t="s">
        <v>98</v>
      </c>
      <c r="N2665" s="1081"/>
      <c r="O2665" s="1081"/>
      <c r="P2665" s="1192" t="s">
        <v>278</v>
      </c>
      <c r="Q2665" s="1193" t="s">
        <v>459</v>
      </c>
      <c r="R2665" s="1193"/>
      <c r="S2665" s="1193"/>
      <c r="T2665" s="1194" t="s">
        <v>458</v>
      </c>
      <c r="U2665" s="1194"/>
      <c r="V2665" s="1195"/>
    </row>
    <row r="2666" spans="1:22" ht="16" customHeight="1">
      <c r="A2666" s="598"/>
      <c r="B2666" s="561"/>
      <c r="C2666" s="603"/>
      <c r="D2666" s="596" t="s">
        <v>468</v>
      </c>
      <c r="E2666" s="596" t="s">
        <v>469</v>
      </c>
      <c r="F2666" s="604" t="s">
        <v>2</v>
      </c>
      <c r="G2666" s="596" t="s">
        <v>468</v>
      </c>
      <c r="H2666" s="596" t="s">
        <v>469</v>
      </c>
      <c r="I2666" s="604" t="s">
        <v>2</v>
      </c>
      <c r="J2666" s="596" t="s">
        <v>468</v>
      </c>
      <c r="K2666" s="596" t="s">
        <v>469</v>
      </c>
      <c r="L2666" s="604" t="s">
        <v>2</v>
      </c>
      <c r="M2666" s="596" t="s">
        <v>468</v>
      </c>
      <c r="N2666" s="596" t="s">
        <v>469</v>
      </c>
      <c r="O2666" s="604" t="s">
        <v>2</v>
      </c>
      <c r="P2666" s="1192"/>
      <c r="Q2666" s="596" t="s">
        <v>468</v>
      </c>
      <c r="R2666" s="596" t="s">
        <v>469</v>
      </c>
      <c r="S2666" s="608" t="s">
        <v>2</v>
      </c>
      <c r="T2666" s="618" t="s">
        <v>304</v>
      </c>
      <c r="U2666" s="619" t="s">
        <v>5</v>
      </c>
      <c r="V2666" s="620" t="s">
        <v>464</v>
      </c>
    </row>
    <row r="2667" spans="1:22" ht="16" customHeight="1">
      <c r="A2667" s="599"/>
      <c r="B2667" s="1178" t="s">
        <v>3</v>
      </c>
      <c r="C2667" s="1179"/>
      <c r="D2667" s="579">
        <f>IF('statement of marks'!M$6="","",'statement of marks'!M$6)</f>
        <v>5</v>
      </c>
      <c r="E2667" s="579">
        <f>IF('statement of marks'!N$6="","",'statement of marks'!N$6)</f>
        <v>5</v>
      </c>
      <c r="F2667" s="605">
        <f>IF('statement of marks'!O$6="","",'statement of marks'!O$6)</f>
        <v>10</v>
      </c>
      <c r="G2667" s="579">
        <f>IF('statement of marks'!P$6="","",'statement of marks'!P$6)</f>
        <v>5</v>
      </c>
      <c r="H2667" s="579">
        <f>IF('statement of marks'!Q$6="","",'statement of marks'!Q$6)</f>
        <v>5</v>
      </c>
      <c r="I2667" s="605">
        <f>IF('statement of marks'!R$6="","",'statement of marks'!R$6)</f>
        <v>10</v>
      </c>
      <c r="J2667" s="579">
        <f>IF('statement of marks'!S$6="","",'statement of marks'!S$6)</f>
        <v>5</v>
      </c>
      <c r="K2667" s="579">
        <f>IF('statement of marks'!T$6="","",'statement of marks'!T$6)</f>
        <v>5</v>
      </c>
      <c r="L2667" s="605">
        <f>IF('statement of marks'!U$6="","",'statement of marks'!U$6)</f>
        <v>10</v>
      </c>
      <c r="M2667" s="579">
        <f>IF('statement of marks'!W$6="","",'statement of marks'!W$6)</f>
        <v>50</v>
      </c>
      <c r="N2667" s="579">
        <f>IF('statement of marks'!X$6="","",'statement of marks'!X$6)</f>
        <v>20</v>
      </c>
      <c r="O2667" s="605">
        <f>IF('statement of marks'!Y$6="","",'statement of marks'!Y$6)</f>
        <v>70</v>
      </c>
      <c r="P2667" s="580">
        <f>IF('statement of marks'!Z$6="","",'statement of marks'!Z$6)</f>
        <v>100</v>
      </c>
      <c r="Q2667" s="579">
        <f>IF('statement of marks'!AA$6="","",'statement of marks'!AA$6)</f>
        <v>70</v>
      </c>
      <c r="R2667" s="579">
        <f>IF('statement of marks'!AB$6="","",'statement of marks'!AB$6)</f>
        <v>30</v>
      </c>
      <c r="S2667" s="605">
        <f>IF('statement of marks'!AC$6="","",'statement of marks'!AC$6)</f>
        <v>100</v>
      </c>
      <c r="T2667" s="615">
        <f>IF('statement of marks'!AD$6="","",'statement of marks'!AD$6)</f>
        <v>200</v>
      </c>
      <c r="U2667" s="615" t="str">
        <f>IF('statement of marks'!AE$6="","",'statement of marks'!AE$6)</f>
        <v/>
      </c>
      <c r="V2667" s="621" t="str">
        <f>IF('statement of marks'!AF$6="","",'statement of marks'!AF$6)</f>
        <v/>
      </c>
    </row>
    <row r="2668" spans="1:22" ht="16" customHeight="1">
      <c r="A2668" s="598"/>
      <c r="B2668" s="1114" t="str">
        <f>IF('statement of marks'!$M$3="","",'statement of marks'!$M$3)</f>
        <v>fgUnh</v>
      </c>
      <c r="C2668" s="1115"/>
      <c r="D2668" s="275" t="str">
        <f>IF('statement of marks'!M90="","",'statement of marks'!M90)</f>
        <v/>
      </c>
      <c r="E2668" s="275" t="str">
        <f>IF('statement of marks'!N90="","",'statement of marks'!N90)</f>
        <v/>
      </c>
      <c r="F2668" s="606" t="str">
        <f>IF('statement of marks'!O90="","",'statement of marks'!O90)</f>
        <v/>
      </c>
      <c r="G2668" s="275" t="str">
        <f>IF('statement of marks'!P90="","",'statement of marks'!P90)</f>
        <v/>
      </c>
      <c r="H2668" s="275" t="str">
        <f>IF('statement of marks'!Q90="","",'statement of marks'!Q90)</f>
        <v/>
      </c>
      <c r="I2668" s="606" t="str">
        <f>IF('statement of marks'!R90="","",'statement of marks'!R90)</f>
        <v/>
      </c>
      <c r="J2668" s="275" t="str">
        <f>IF('statement of marks'!S90="","",'statement of marks'!S90)</f>
        <v/>
      </c>
      <c r="K2668" s="275" t="str">
        <f>IF('statement of marks'!T90="","",'statement of marks'!T90)</f>
        <v/>
      </c>
      <c r="L2668" s="606" t="str">
        <f>IF('statement of marks'!U90="","",'statement of marks'!U90)</f>
        <v/>
      </c>
      <c r="M2668" s="275" t="str">
        <f>IF('statement of marks'!W90="","",'statement of marks'!W90)</f>
        <v/>
      </c>
      <c r="N2668" s="275" t="str">
        <f>IF('statement of marks'!X90="","",'statement of marks'!X90)</f>
        <v/>
      </c>
      <c r="O2668" s="606" t="str">
        <f>IF('statement of marks'!Y90="","",'statement of marks'!Y90)</f>
        <v/>
      </c>
      <c r="P2668" s="277" t="str">
        <f>IF('statement of marks'!Z90="","",'statement of marks'!Z90)</f>
        <v/>
      </c>
      <c r="Q2668" s="275" t="str">
        <f>IF('statement of marks'!AA90="","",'statement of marks'!AA90)</f>
        <v/>
      </c>
      <c r="R2668" s="275" t="str">
        <f>IF('statement of marks'!AB90="","",'statement of marks'!AB90)</f>
        <v/>
      </c>
      <c r="S2668" s="606" t="str">
        <f>IF('statement of marks'!AC90="","",'statement of marks'!AC90)</f>
        <v/>
      </c>
      <c r="T2668" s="578" t="str">
        <f>IF('statement of marks'!AD90="","",'statement of marks'!AD90)</f>
        <v/>
      </c>
      <c r="U2668" s="578" t="str">
        <f>IF('statement of marks'!AE90="","",'statement of marks'!AE90)</f>
        <v/>
      </c>
      <c r="V2668" s="612" t="str">
        <f>IF('statement of marks'!AF90="","",'statement of marks'!AF90)</f>
        <v/>
      </c>
    </row>
    <row r="2669" spans="1:22" ht="16" customHeight="1">
      <c r="A2669" s="598"/>
      <c r="B2669" s="1114" t="str">
        <f>IF('statement of marks'!$AI$3="","",'statement of marks'!$AI$3)</f>
        <v>vaxszth</v>
      </c>
      <c r="C2669" s="1115"/>
      <c r="D2669" s="275" t="str">
        <f>IF('statement of marks'!AI90="","",'statement of marks'!AI90)</f>
        <v/>
      </c>
      <c r="E2669" s="275" t="str">
        <f>IF('statement of marks'!AJ90="","",'statement of marks'!AJ90)</f>
        <v/>
      </c>
      <c r="F2669" s="606" t="str">
        <f>IF('statement of marks'!AK90="","",'statement of marks'!AK90)</f>
        <v/>
      </c>
      <c r="G2669" s="275" t="str">
        <f>IF('statement of marks'!AL90="","",'statement of marks'!AL90)</f>
        <v/>
      </c>
      <c r="H2669" s="275" t="str">
        <f>IF('statement of marks'!AM90="","",'statement of marks'!AM90)</f>
        <v/>
      </c>
      <c r="I2669" s="606" t="str">
        <f>IF('statement of marks'!AN90="","",'statement of marks'!AN90)</f>
        <v/>
      </c>
      <c r="J2669" s="275" t="str">
        <f>IF('statement of marks'!AO90="","",'statement of marks'!AO90)</f>
        <v/>
      </c>
      <c r="K2669" s="275" t="str">
        <f>IF('statement of marks'!AP90="","",'statement of marks'!AP90)</f>
        <v/>
      </c>
      <c r="L2669" s="606" t="str">
        <f>IF('statement of marks'!AQ90="","",'statement of marks'!AQ90)</f>
        <v/>
      </c>
      <c r="M2669" s="275" t="str">
        <f>IF('statement of marks'!AS90="","",'statement of marks'!AS90)</f>
        <v/>
      </c>
      <c r="N2669" s="275" t="str">
        <f>IF('statement of marks'!AT90="","",'statement of marks'!AT90)</f>
        <v/>
      </c>
      <c r="O2669" s="606" t="str">
        <f>IF('statement of marks'!AU90="","",'statement of marks'!AU90)</f>
        <v/>
      </c>
      <c r="P2669" s="277" t="str">
        <f>IF('statement of marks'!AV90="","",'statement of marks'!AV90)</f>
        <v/>
      </c>
      <c r="Q2669" s="275" t="str">
        <f>IF('statement of marks'!AW90="","",'statement of marks'!AW90)</f>
        <v/>
      </c>
      <c r="R2669" s="275" t="str">
        <f>IF('statement of marks'!AX90="","",'statement of marks'!AX90)</f>
        <v/>
      </c>
      <c r="S2669" s="606" t="str">
        <f>IF('statement of marks'!AY90="","",'statement of marks'!AY90)</f>
        <v/>
      </c>
      <c r="T2669" s="578" t="str">
        <f>IF('statement of marks'!AZ90="","",'statement of marks'!AZ90)</f>
        <v/>
      </c>
      <c r="U2669" s="578" t="str">
        <f>IF('statement of marks'!BA90="","",'statement of marks'!BA90)</f>
        <v/>
      </c>
      <c r="V2669" s="612" t="str">
        <f>IF('statement of marks'!BB90="","",'statement of marks'!BB90)</f>
        <v/>
      </c>
    </row>
    <row r="2670" spans="1:22" ht="16" customHeight="1">
      <c r="A2670" s="598"/>
      <c r="B2670" s="1114" t="str">
        <f>IF('statement of marks'!BE90="s","laLd`r",IF('statement of marks'!BE90="u","mnwZ",IF('statement of marks'!BE90="g","xqtjkrh",IF('statement of marks'!BE90="p","iatkch",IF('statement of marks'!BE90="sd","fla/kh","r`rh; Hkk""kk")))))</f>
        <v>r`rh; Hkk"kk</v>
      </c>
      <c r="C2670" s="1115"/>
      <c r="D2670" s="275" t="str">
        <f>IF('statement of marks'!BF90="","",'statement of marks'!BF90)</f>
        <v/>
      </c>
      <c r="E2670" s="275" t="str">
        <f>IF('statement of marks'!BG90="","",'statement of marks'!BG90)</f>
        <v/>
      </c>
      <c r="F2670" s="606" t="str">
        <f>IF('statement of marks'!BH90="","",'statement of marks'!BH90)</f>
        <v/>
      </c>
      <c r="G2670" s="275" t="str">
        <f>IF('statement of marks'!BI90="","",'statement of marks'!BI90)</f>
        <v/>
      </c>
      <c r="H2670" s="275" t="str">
        <f>IF('statement of marks'!BJ90="","",'statement of marks'!BJ90)</f>
        <v/>
      </c>
      <c r="I2670" s="606" t="str">
        <f>IF('statement of marks'!BK90="","",'statement of marks'!BK90)</f>
        <v/>
      </c>
      <c r="J2670" s="275" t="str">
        <f>IF('statement of marks'!BL90="","",'statement of marks'!BL90)</f>
        <v/>
      </c>
      <c r="K2670" s="275" t="str">
        <f>IF('statement of marks'!BM90="","",'statement of marks'!BM90)</f>
        <v/>
      </c>
      <c r="L2670" s="606" t="str">
        <f>IF('statement of marks'!BN90="","",'statement of marks'!BN90)</f>
        <v/>
      </c>
      <c r="M2670" s="275" t="str">
        <f>IF('statement of marks'!BP90="","",'statement of marks'!BP90)</f>
        <v/>
      </c>
      <c r="N2670" s="275" t="str">
        <f>IF('statement of marks'!BQ90="","",'statement of marks'!BQ90)</f>
        <v/>
      </c>
      <c r="O2670" s="606" t="str">
        <f>IF('statement of marks'!BR90="","",'statement of marks'!BR90)</f>
        <v/>
      </c>
      <c r="P2670" s="277" t="str">
        <f>IF('statement of marks'!BS90="","",'statement of marks'!BS90)</f>
        <v/>
      </c>
      <c r="Q2670" s="275" t="str">
        <f>IF('statement of marks'!BT90="","",'statement of marks'!BT90)</f>
        <v/>
      </c>
      <c r="R2670" s="275" t="str">
        <f>IF('statement of marks'!BU90="","",'statement of marks'!BU90)</f>
        <v/>
      </c>
      <c r="S2670" s="606" t="str">
        <f>IF('statement of marks'!BV90="","",'statement of marks'!BV90)</f>
        <v/>
      </c>
      <c r="T2670" s="578" t="str">
        <f>IF('statement of marks'!BW90="","",'statement of marks'!BW90)</f>
        <v/>
      </c>
      <c r="U2670" s="578" t="str">
        <f>IF('statement of marks'!BX90="","",'statement of marks'!BX90)</f>
        <v/>
      </c>
      <c r="V2670" s="612" t="str">
        <f>IF('statement of marks'!BY90="","",'statement of marks'!BY90)</f>
        <v/>
      </c>
    </row>
    <row r="2671" spans="1:22" ht="16" customHeight="1">
      <c r="A2671" s="598"/>
      <c r="B2671" s="1114" t="str">
        <f>IF('statement of marks'!$CB$3="","",'statement of marks'!$CB$3)</f>
        <v>xf.kr</v>
      </c>
      <c r="C2671" s="1115"/>
      <c r="D2671" s="275" t="str">
        <f>IF('statement of marks'!CB90="","",'statement of marks'!CB90)</f>
        <v/>
      </c>
      <c r="E2671" s="275" t="str">
        <f>IF('statement of marks'!CC90="","",'statement of marks'!CC90)</f>
        <v/>
      </c>
      <c r="F2671" s="606" t="str">
        <f>IF('statement of marks'!CD90="","",'statement of marks'!CD90)</f>
        <v/>
      </c>
      <c r="G2671" s="275" t="str">
        <f>IF('statement of marks'!CE90="","",'statement of marks'!CE90)</f>
        <v/>
      </c>
      <c r="H2671" s="275" t="str">
        <f>IF('statement of marks'!CF90="","",'statement of marks'!CF90)</f>
        <v/>
      </c>
      <c r="I2671" s="606" t="str">
        <f>IF('statement of marks'!CG90="","",'statement of marks'!CG90)</f>
        <v/>
      </c>
      <c r="J2671" s="275" t="str">
        <f>IF('statement of marks'!CH90="","",'statement of marks'!CH90)</f>
        <v/>
      </c>
      <c r="K2671" s="275" t="str">
        <f>IF('statement of marks'!CI90="","",'statement of marks'!CI90)</f>
        <v/>
      </c>
      <c r="L2671" s="606" t="str">
        <f>IF('statement of marks'!CJ90="","",'statement of marks'!CJ90)</f>
        <v/>
      </c>
      <c r="M2671" s="275" t="str">
        <f>IF('statement of marks'!CL90="","",'statement of marks'!CL90)</f>
        <v/>
      </c>
      <c r="N2671" s="275" t="str">
        <f>IF('statement of marks'!CM90="","",'statement of marks'!CM90)</f>
        <v/>
      </c>
      <c r="O2671" s="606" t="str">
        <f>IF('statement of marks'!CN90="","",'statement of marks'!CN90)</f>
        <v/>
      </c>
      <c r="P2671" s="277" t="str">
        <f>IF('statement of marks'!CO90="","",'statement of marks'!CO90)</f>
        <v/>
      </c>
      <c r="Q2671" s="275" t="str">
        <f>IF('statement of marks'!CP90="","",'statement of marks'!CP90)</f>
        <v/>
      </c>
      <c r="R2671" s="275" t="str">
        <f>IF('statement of marks'!CQ90="","",'statement of marks'!CQ90)</f>
        <v/>
      </c>
      <c r="S2671" s="606" t="str">
        <f>IF('statement of marks'!CR90="","",'statement of marks'!CR90)</f>
        <v/>
      </c>
      <c r="T2671" s="578" t="str">
        <f>IF('statement of marks'!CS90="","",'statement of marks'!CS90)</f>
        <v/>
      </c>
      <c r="U2671" s="578" t="str">
        <f>IF('statement of marks'!CT90="","",'statement of marks'!CT90)</f>
        <v/>
      </c>
      <c r="V2671" s="612" t="str">
        <f>IF('statement of marks'!CU90="","",'statement of marks'!CU90)</f>
        <v/>
      </c>
    </row>
    <row r="2672" spans="1:22" ht="16" customHeight="1">
      <c r="A2672" s="598"/>
      <c r="B2672" s="1114" t="str">
        <f>IF('statement of marks'!$CX$3="","",'statement of marks'!$CX$3)</f>
        <v>foKku</v>
      </c>
      <c r="C2672" s="1115"/>
      <c r="D2672" s="275" t="str">
        <f>IF('statement of marks'!CX90="","",'statement of marks'!CX90)</f>
        <v/>
      </c>
      <c r="E2672" s="275" t="str">
        <f>IF('statement of marks'!CY90="","",'statement of marks'!CY90)</f>
        <v/>
      </c>
      <c r="F2672" s="606" t="str">
        <f>IF('statement of marks'!CZ90="","",'statement of marks'!CZ90)</f>
        <v/>
      </c>
      <c r="G2672" s="275" t="str">
        <f>IF('statement of marks'!DA90="","",'statement of marks'!DA90)</f>
        <v/>
      </c>
      <c r="H2672" s="275" t="str">
        <f>IF('statement of marks'!DB90="","",'statement of marks'!DB90)</f>
        <v/>
      </c>
      <c r="I2672" s="606" t="str">
        <f>IF('statement of marks'!DC90="","",'statement of marks'!DC90)</f>
        <v/>
      </c>
      <c r="J2672" s="275" t="str">
        <f>IF('statement of marks'!DD90="","",'statement of marks'!DD90)</f>
        <v/>
      </c>
      <c r="K2672" s="275" t="str">
        <f>IF('statement of marks'!DE90="","",'statement of marks'!DE90)</f>
        <v/>
      </c>
      <c r="L2672" s="606" t="str">
        <f>IF('statement of marks'!DF90="","",'statement of marks'!DF90)</f>
        <v/>
      </c>
      <c r="M2672" s="275" t="str">
        <f>IF('statement of marks'!DH90="","",'statement of marks'!DH90)</f>
        <v/>
      </c>
      <c r="N2672" s="275" t="str">
        <f>IF('statement of marks'!DI90="","",'statement of marks'!DI90)</f>
        <v/>
      </c>
      <c r="O2672" s="606" t="str">
        <f>IF('statement of marks'!DJ90="","",'statement of marks'!DJ90)</f>
        <v/>
      </c>
      <c r="P2672" s="277" t="str">
        <f>IF('statement of marks'!DK90="","",'statement of marks'!DK90)</f>
        <v/>
      </c>
      <c r="Q2672" s="275" t="str">
        <f>IF('statement of marks'!DL90="","",'statement of marks'!DL90)</f>
        <v/>
      </c>
      <c r="R2672" s="275" t="str">
        <f>IF('statement of marks'!DM90="","",'statement of marks'!DM90)</f>
        <v/>
      </c>
      <c r="S2672" s="606" t="str">
        <f>IF('statement of marks'!DN90="","",'statement of marks'!DN90)</f>
        <v/>
      </c>
      <c r="T2672" s="578" t="str">
        <f>IF('statement of marks'!DO90="","",'statement of marks'!DO90)</f>
        <v/>
      </c>
      <c r="U2672" s="578" t="str">
        <f>IF('statement of marks'!DP90="","",'statement of marks'!DP90)</f>
        <v/>
      </c>
      <c r="V2672" s="612" t="str">
        <f>IF('statement of marks'!DQ90="","",'statement of marks'!DQ90)</f>
        <v/>
      </c>
    </row>
    <row r="2673" spans="1:22" ht="16" customHeight="1">
      <c r="A2673" s="598"/>
      <c r="B2673" s="1114" t="str">
        <f>IF('statement of marks'!$DT$3="","",'statement of marks'!$DT$3)</f>
        <v>lkekftd foKku</v>
      </c>
      <c r="C2673" s="1115"/>
      <c r="D2673" s="275" t="str">
        <f>IF('statement of marks'!DT90="","",'statement of marks'!DT90)</f>
        <v/>
      </c>
      <c r="E2673" s="275" t="str">
        <f>IF('statement of marks'!DU90="","",'statement of marks'!DU90)</f>
        <v/>
      </c>
      <c r="F2673" s="606" t="str">
        <f>IF('statement of marks'!DV90="","",'statement of marks'!DV90)</f>
        <v/>
      </c>
      <c r="G2673" s="275" t="str">
        <f>IF('statement of marks'!DW90="","",'statement of marks'!DW90)</f>
        <v/>
      </c>
      <c r="H2673" s="275" t="str">
        <f>IF('statement of marks'!DX90="","",'statement of marks'!DX90)</f>
        <v/>
      </c>
      <c r="I2673" s="606" t="str">
        <f>IF('statement of marks'!DY90="","",'statement of marks'!DY90)</f>
        <v/>
      </c>
      <c r="J2673" s="275" t="str">
        <f>IF('statement of marks'!DZ90="","",'statement of marks'!DZ90)</f>
        <v/>
      </c>
      <c r="K2673" s="275" t="str">
        <f>IF('statement of marks'!EA90="","",'statement of marks'!EA90)</f>
        <v/>
      </c>
      <c r="L2673" s="606" t="str">
        <f>IF('statement of marks'!EB90="","",'statement of marks'!EB90)</f>
        <v/>
      </c>
      <c r="M2673" s="275" t="str">
        <f>IF('statement of marks'!ED90="","",'statement of marks'!ED90)</f>
        <v/>
      </c>
      <c r="N2673" s="275" t="str">
        <f>IF('statement of marks'!EE90="","",'statement of marks'!EE90)</f>
        <v/>
      </c>
      <c r="O2673" s="606" t="str">
        <f>IF('statement of marks'!EF90="","",'statement of marks'!EF90)</f>
        <v/>
      </c>
      <c r="P2673" s="277" t="str">
        <f>IF('statement of marks'!EG90="","",'statement of marks'!EG90)</f>
        <v/>
      </c>
      <c r="Q2673" s="275" t="str">
        <f>IF('statement of marks'!EH90="","",'statement of marks'!EH90)</f>
        <v/>
      </c>
      <c r="R2673" s="275" t="str">
        <f>IF('statement of marks'!EI90="","",'statement of marks'!EI90)</f>
        <v/>
      </c>
      <c r="S2673" s="606" t="str">
        <f>IF('statement of marks'!EJ90="","",'statement of marks'!EJ90)</f>
        <v/>
      </c>
      <c r="T2673" s="578" t="str">
        <f>IF('statement of marks'!EK90="","",'statement of marks'!EK90)</f>
        <v/>
      </c>
      <c r="U2673" s="578" t="str">
        <f>IF('statement of marks'!EL90="","",'statement of marks'!EL90)</f>
        <v/>
      </c>
      <c r="V2673" s="612" t="str">
        <f>IF('statement of marks'!EM90="","",'statement of marks'!EM90)</f>
        <v/>
      </c>
    </row>
    <row r="2674" spans="1:22" ht="16" customHeight="1">
      <c r="A2674" s="598"/>
      <c r="B2674" s="1117" t="s">
        <v>271</v>
      </c>
      <c r="C2674" s="1118"/>
      <c r="D2674" s="1081" t="s">
        <v>1</v>
      </c>
      <c r="E2674" s="1081"/>
      <c r="F2674" s="1081"/>
      <c r="G2674" s="1081" t="s">
        <v>21</v>
      </c>
      <c r="H2674" s="1081"/>
      <c r="I2674" s="1081"/>
      <c r="J2674" s="1081" t="s">
        <v>272</v>
      </c>
      <c r="K2674" s="1081"/>
      <c r="L2674" s="1081"/>
      <c r="M2674" s="1081" t="s">
        <v>68</v>
      </c>
      <c r="N2674" s="1081"/>
      <c r="O2674" s="1081"/>
      <c r="P2674" s="1081" t="s">
        <v>463</v>
      </c>
      <c r="Q2674" s="1081"/>
      <c r="R2674" s="1081"/>
      <c r="S2674" s="609"/>
      <c r="T2674" s="1187" t="s">
        <v>458</v>
      </c>
      <c r="U2674" s="1188"/>
      <c r="V2674" s="1189"/>
    </row>
    <row r="2675" spans="1:22" ht="16" customHeight="1">
      <c r="A2675" s="599"/>
      <c r="B2675" s="1175" t="s">
        <v>3</v>
      </c>
      <c r="C2675" s="1176"/>
      <c r="D2675" s="1177">
        <f>IF('statement of marks'!EP$6="","",'statement of marks'!EP$6)</f>
        <v>20</v>
      </c>
      <c r="E2675" s="1177"/>
      <c r="F2675" s="1177"/>
      <c r="G2675" s="1177">
        <f>IF('statement of marks'!EQ$6="","",'statement of marks'!EQ$6)</f>
        <v>20</v>
      </c>
      <c r="H2675" s="1177"/>
      <c r="I2675" s="1177"/>
      <c r="J2675" s="1177">
        <f>IF('statement of marks'!ES$6="","",'statement of marks'!ES$6)</f>
        <v>20</v>
      </c>
      <c r="K2675" s="1177"/>
      <c r="L2675" s="1177"/>
      <c r="M2675" s="1177">
        <f>IF('statement of marks'!ER$6="","",'statement of marks'!ER$6)</f>
        <v>20</v>
      </c>
      <c r="N2675" s="1177"/>
      <c r="O2675" s="1177"/>
      <c r="P2675" s="1177">
        <f>IF('statement of marks'!ET$6="","",'statement of marks'!ET$6)</f>
        <v>20</v>
      </c>
      <c r="Q2675" s="1177"/>
      <c r="R2675" s="1177"/>
      <c r="S2675" s="610" t="str">
        <f>IF('statement of marks'!FE$6="","",'statement of marks'!EX$6)</f>
        <v/>
      </c>
      <c r="T2675" s="615">
        <f>IF('statement of marks'!EU$6="","",'statement of marks'!EU$6)</f>
        <v>100</v>
      </c>
      <c r="U2675" s="616" t="s">
        <v>5</v>
      </c>
      <c r="V2675" s="617" t="s">
        <v>464</v>
      </c>
    </row>
    <row r="2676" spans="1:22" ht="16" customHeight="1">
      <c r="A2676" s="598"/>
      <c r="B2676" s="1114" t="str">
        <f>IF('statement of marks'!$EP$3="","",'statement of marks'!$EP$3)</f>
        <v>dk;kZuqHko</v>
      </c>
      <c r="C2676" s="1115"/>
      <c r="D2676" s="1103" t="str">
        <f>IF('statement of marks'!EP90="","",'statement of marks'!EP90)</f>
        <v/>
      </c>
      <c r="E2676" s="1103"/>
      <c r="F2676" s="1103"/>
      <c r="G2676" s="1103" t="str">
        <f>IF('statement of marks'!EQ90="","",'statement of marks'!EQ90)</f>
        <v/>
      </c>
      <c r="H2676" s="1103"/>
      <c r="I2676" s="1103"/>
      <c r="J2676" s="1103" t="str">
        <f>IF('statement of marks'!ES90="","",'statement of marks'!ES90)</f>
        <v/>
      </c>
      <c r="K2676" s="1103"/>
      <c r="L2676" s="1103"/>
      <c r="M2676" s="1103" t="str">
        <f>IF('statement of marks'!ER90="","",'statement of marks'!ER90)</f>
        <v/>
      </c>
      <c r="N2676" s="1103"/>
      <c r="O2676" s="1103"/>
      <c r="P2676" s="1103" t="str">
        <f>IF('statement of marks'!ET90="","",'statement of marks'!ET90)</f>
        <v/>
      </c>
      <c r="Q2676" s="1103"/>
      <c r="R2676" s="1103"/>
      <c r="S2676" s="611"/>
      <c r="T2676" s="613" t="str">
        <f>IF('statement of marks'!EU90="","",'statement of marks'!EU90)</f>
        <v/>
      </c>
      <c r="U2676" s="613" t="str">
        <f>IF('statement of marks'!EV90="","",'statement of marks'!EV90)</f>
        <v/>
      </c>
      <c r="V2676" s="614" t="str">
        <f>IF('statement of marks'!EW90="","",'statement of marks'!EW90)</f>
        <v/>
      </c>
    </row>
    <row r="2677" spans="1:22" ht="16" customHeight="1">
      <c r="A2677" s="598"/>
      <c r="B2677" s="1112" t="str">
        <f>IF('statement of marks'!$EZ$3="","",'statement of marks'!$EZ$3)</f>
        <v>dyk f'k{kk</v>
      </c>
      <c r="C2677" s="1113"/>
      <c r="D2677" s="1103" t="str">
        <f>IF('statement of marks'!EZ90="","",'statement of marks'!EZ90)</f>
        <v/>
      </c>
      <c r="E2677" s="1103"/>
      <c r="F2677" s="1103"/>
      <c r="G2677" s="1103" t="str">
        <f>IF('statement of marks'!FA90="","",'statement of marks'!FA90)</f>
        <v/>
      </c>
      <c r="H2677" s="1103"/>
      <c r="I2677" s="1103"/>
      <c r="J2677" s="1103" t="str">
        <f>IF('statement of marks'!FC90="","",'statement of marks'!FC90)</f>
        <v/>
      </c>
      <c r="K2677" s="1103"/>
      <c r="L2677" s="1103"/>
      <c r="M2677" s="1103" t="str">
        <f>IF('statement of marks'!FB90="","",'statement of marks'!FB90)</f>
        <v/>
      </c>
      <c r="N2677" s="1103"/>
      <c r="O2677" s="1103"/>
      <c r="P2677" s="1103" t="str">
        <f>IF('statement of marks'!FD90="","",'statement of marks'!FD90)</f>
        <v/>
      </c>
      <c r="Q2677" s="1103"/>
      <c r="R2677" s="1103"/>
      <c r="S2677" s="611"/>
      <c r="T2677" s="613" t="str">
        <f>IF('statement of marks'!FE90="","",'statement of marks'!FE90)</f>
        <v/>
      </c>
      <c r="U2677" s="613" t="str">
        <f>IF('statement of marks'!FF90="","",'statement of marks'!FF90)</f>
        <v/>
      </c>
      <c r="V2677" s="614" t="str">
        <f>IF('statement of marks'!FG90="","",'statement of marks'!FG90)</f>
        <v/>
      </c>
    </row>
    <row r="2678" spans="1:22" ht="16" customHeight="1">
      <c r="A2678" s="598"/>
      <c r="B2678" s="1109" t="str">
        <f>IF('statement of marks'!$FJ$3="","",'statement of marks'!$FJ$3)</f>
        <v>LokLF; ,oe~ 'kkjhfjd f'k{kk</v>
      </c>
      <c r="C2678" s="1110"/>
      <c r="D2678" s="1103" t="str">
        <f>IF('statement of marks'!FJ90="","",'statement of marks'!FJ90)</f>
        <v/>
      </c>
      <c r="E2678" s="1103"/>
      <c r="F2678" s="1103"/>
      <c r="G2678" s="1103" t="str">
        <f>IF('statement of marks'!FK90="","",'statement of marks'!FK90)</f>
        <v/>
      </c>
      <c r="H2678" s="1103"/>
      <c r="I2678" s="1103"/>
      <c r="J2678" s="1103" t="str">
        <f>IF('statement of marks'!FM90="","",'statement of marks'!FM90)</f>
        <v/>
      </c>
      <c r="K2678" s="1103"/>
      <c r="L2678" s="1103"/>
      <c r="M2678" s="1103" t="str">
        <f>IF('statement of marks'!FL90="","",'statement of marks'!FL90)</f>
        <v/>
      </c>
      <c r="N2678" s="1103"/>
      <c r="O2678" s="1103"/>
      <c r="P2678" s="1103" t="str">
        <f>IF('statement of marks'!FN90="","",'statement of marks'!FN90)</f>
        <v/>
      </c>
      <c r="Q2678" s="1103"/>
      <c r="R2678" s="1103"/>
      <c r="S2678" s="611"/>
      <c r="T2678" s="613" t="str">
        <f>IF('statement of marks'!FO90="","",'statement of marks'!FO90)</f>
        <v/>
      </c>
      <c r="U2678" s="613" t="str">
        <f>IF('statement of marks'!FP90="","",'statement of marks'!FP90)</f>
        <v/>
      </c>
      <c r="V2678" s="614" t="str">
        <f>IF('statement of marks'!FQ90="","",'statement of marks'!FQ90)</f>
        <v/>
      </c>
    </row>
    <row r="2679" spans="1:22" ht="16" customHeight="1">
      <c r="A2679" s="598"/>
      <c r="B2679" s="1104" t="s">
        <v>273</v>
      </c>
      <c r="C2679" s="1105"/>
      <c r="D2679" s="1213" t="str">
        <f>details!$DZ$3</f>
        <v>vxLr rd</v>
      </c>
      <c r="E2679" s="1213"/>
      <c r="F2679" s="1213"/>
      <c r="G2679" s="1213" t="str">
        <f>details!$ED$3</f>
        <v>vDVwcj rd</v>
      </c>
      <c r="H2679" s="1213"/>
      <c r="I2679" s="1213"/>
      <c r="J2679" s="1213" t="str">
        <f>details!$EL$3</f>
        <v>Qjojh rd</v>
      </c>
      <c r="K2679" s="1213"/>
      <c r="L2679" s="1213"/>
      <c r="M2679" s="1213" t="str">
        <f>details!$EH$3</f>
        <v>fnlEcj rd</v>
      </c>
      <c r="N2679" s="1213"/>
      <c r="O2679" s="1213"/>
      <c r="P2679" s="1213" t="str">
        <f>details!$EP$3</f>
        <v>loZ ;ksx</v>
      </c>
      <c r="Q2679" s="1213"/>
      <c r="R2679" s="1213"/>
      <c r="S2679" s="1222" t="s">
        <v>475</v>
      </c>
      <c r="T2679" s="1223"/>
      <c r="U2679" s="1223"/>
      <c r="V2679" s="1224"/>
    </row>
    <row r="2680" spans="1:22" ht="16" customHeight="1">
      <c r="A2680" s="598"/>
      <c r="B2680" s="1100" t="s">
        <v>99</v>
      </c>
      <c r="C2680" s="1101"/>
      <c r="D2680" s="1102" t="str">
        <f>IF(details!EA90="","",details!EA90)</f>
        <v/>
      </c>
      <c r="E2680" s="1102"/>
      <c r="F2680" s="1102"/>
      <c r="G2680" s="1102" t="str">
        <f>IF(details!EE90="","",details!EE90)</f>
        <v/>
      </c>
      <c r="H2680" s="1102"/>
      <c r="I2680" s="1102"/>
      <c r="J2680" s="1102" t="str">
        <f>IF(details!EM90="","",details!EM90)</f>
        <v/>
      </c>
      <c r="K2680" s="1102"/>
      <c r="L2680" s="1102"/>
      <c r="M2680" s="1102" t="str">
        <f>IF(details!EI90="","",details!EI90)</f>
        <v/>
      </c>
      <c r="N2680" s="1102"/>
      <c r="O2680" s="1102"/>
      <c r="P2680" s="1102" t="str">
        <f>IF(details!EQ90="","",details!EQ90)</f>
        <v/>
      </c>
      <c r="Q2680" s="1102"/>
      <c r="R2680" s="1102"/>
      <c r="S2680" s="1225">
        <v>41757</v>
      </c>
      <c r="T2680" s="1226"/>
      <c r="U2680" s="1226"/>
      <c r="V2680" s="1227"/>
    </row>
    <row r="2681" spans="1:22" ht="16" customHeight="1">
      <c r="A2681" s="598"/>
      <c r="B2681" s="1094" t="s">
        <v>15</v>
      </c>
      <c r="C2681" s="1095"/>
      <c r="D2681" s="1096" t="str">
        <f>IF(details!DZ90="","",details!DZ90)</f>
        <v/>
      </c>
      <c r="E2681" s="1096"/>
      <c r="F2681" s="1096"/>
      <c r="G2681" s="1096" t="str">
        <f>IF(details!ED90="","",details!ED90)</f>
        <v/>
      </c>
      <c r="H2681" s="1096"/>
      <c r="I2681" s="1096"/>
      <c r="J2681" s="1096" t="str">
        <f>IF(details!EL90="","",details!EL90)</f>
        <v/>
      </c>
      <c r="K2681" s="1096"/>
      <c r="L2681" s="1096"/>
      <c r="M2681" s="1096" t="str">
        <f>IF(details!EH90="","",details!EH90)</f>
        <v/>
      </c>
      <c r="N2681" s="1096"/>
      <c r="O2681" s="1096"/>
      <c r="P2681" s="1096" t="str">
        <f>IF(details!EP90="","",details!EP90)</f>
        <v/>
      </c>
      <c r="Q2681" s="1096"/>
      <c r="R2681" s="1096"/>
      <c r="S2681" s="1228"/>
      <c r="T2681" s="1229"/>
      <c r="U2681" s="1229"/>
      <c r="V2681" s="1230"/>
    </row>
    <row r="2682" spans="1:22" ht="16" customHeight="1">
      <c r="A2682" s="1206"/>
      <c r="B2682" s="1207" t="s">
        <v>473</v>
      </c>
      <c r="C2682" s="1208"/>
      <c r="D2682" s="1209" t="s">
        <v>3</v>
      </c>
      <c r="E2682" s="1209"/>
      <c r="F2682" s="1209"/>
      <c r="G2682" s="1209" t="s">
        <v>389</v>
      </c>
      <c r="H2682" s="1209"/>
      <c r="I2682" s="1209"/>
      <c r="J2682" s="1209" t="s">
        <v>5</v>
      </c>
      <c r="K2682" s="1209"/>
      <c r="L2682" s="1209"/>
      <c r="M2682" s="1209" t="s">
        <v>465</v>
      </c>
      <c r="N2682" s="1209"/>
      <c r="O2682" s="1209"/>
      <c r="P2682" s="1210" t="s">
        <v>306</v>
      </c>
      <c r="Q2682" s="1210"/>
      <c r="R2682" s="1210"/>
      <c r="S2682" s="1209" t="s">
        <v>473</v>
      </c>
      <c r="T2682" s="1209"/>
      <c r="U2682" s="1209"/>
      <c r="V2682" s="1211"/>
    </row>
    <row r="2683" spans="1:22" ht="16" customHeight="1">
      <c r="A2683" s="1206"/>
      <c r="B2683" s="1207"/>
      <c r="C2683" s="1208"/>
      <c r="D2683" s="1212" t="str">
        <f>'statement of marks'!HE90</f>
        <v/>
      </c>
      <c r="E2683" s="1212"/>
      <c r="F2683" s="1212"/>
      <c r="G2683" s="1212" t="str">
        <f>'statement of marks'!HF90</f>
        <v/>
      </c>
      <c r="H2683" s="1212"/>
      <c r="I2683" s="1212"/>
      <c r="J2683" s="1212" t="str">
        <f>'statement of marks'!HG90</f>
        <v/>
      </c>
      <c r="K2683" s="1212"/>
      <c r="L2683" s="1212"/>
      <c r="M2683" s="1212" t="str">
        <f>'statement of marks'!HJ90</f>
        <v/>
      </c>
      <c r="N2683" s="1212"/>
      <c r="O2683" s="1212"/>
      <c r="P2683" s="1212" t="str">
        <f>'statement of marks'!HI90</f>
        <v/>
      </c>
      <c r="Q2683" s="1212"/>
      <c r="R2683" s="1212"/>
      <c r="S2683" s="1209" t="str">
        <f>'statement of marks'!HD90</f>
        <v/>
      </c>
      <c r="T2683" s="1209"/>
      <c r="U2683" s="1209"/>
      <c r="V2683" s="1211"/>
    </row>
    <row r="2684" spans="1:22" ht="16" customHeight="1">
      <c r="A2684" s="598"/>
      <c r="B2684" s="1089" t="s">
        <v>100</v>
      </c>
      <c r="C2684" s="1090"/>
      <c r="D2684" s="1081"/>
      <c r="E2684" s="1081"/>
      <c r="F2684" s="1081"/>
      <c r="G2684" s="1081"/>
      <c r="H2684" s="1081"/>
      <c r="I2684" s="1081"/>
      <c r="J2684" s="1081"/>
      <c r="K2684" s="1081"/>
      <c r="L2684" s="1081"/>
      <c r="M2684" s="1081"/>
      <c r="N2684" s="1081"/>
      <c r="O2684" s="1081"/>
      <c r="P2684" s="1081"/>
      <c r="Q2684" s="1081"/>
      <c r="R2684" s="1081"/>
      <c r="S2684" s="1081"/>
      <c r="T2684" s="1081"/>
      <c r="U2684" s="1081"/>
      <c r="V2684" s="1205"/>
    </row>
    <row r="2685" spans="1:22" ht="16" customHeight="1">
      <c r="A2685" s="598"/>
      <c r="B2685" s="1087" t="s">
        <v>80</v>
      </c>
      <c r="C2685" s="1088"/>
      <c r="D2685" s="1081"/>
      <c r="E2685" s="1081"/>
      <c r="F2685" s="1081"/>
      <c r="G2685" s="1081"/>
      <c r="H2685" s="1081"/>
      <c r="I2685" s="1081"/>
      <c r="J2685" s="1081"/>
      <c r="K2685" s="1081"/>
      <c r="L2685" s="1081"/>
      <c r="M2685" s="1081"/>
      <c r="N2685" s="1081"/>
      <c r="O2685" s="1081"/>
      <c r="P2685" s="1081"/>
      <c r="Q2685" s="1081"/>
      <c r="R2685" s="1081"/>
      <c r="S2685" s="1081"/>
      <c r="T2685" s="1081"/>
      <c r="U2685" s="1081"/>
      <c r="V2685" s="1205"/>
    </row>
    <row r="2686" spans="1:22" ht="16" customHeight="1">
      <c r="A2686" s="598"/>
      <c r="B2686" s="1089" t="s">
        <v>466</v>
      </c>
      <c r="C2686" s="1090"/>
      <c r="D2686" s="1081"/>
      <c r="E2686" s="1081"/>
      <c r="F2686" s="1081"/>
      <c r="G2686" s="1081"/>
      <c r="H2686" s="1081"/>
      <c r="I2686" s="1081"/>
      <c r="J2686" s="1081"/>
      <c r="K2686" s="1081"/>
      <c r="L2686" s="1081"/>
      <c r="M2686" s="1081"/>
      <c r="N2686" s="1081"/>
      <c r="O2686" s="1081"/>
      <c r="P2686" s="1081" t="s">
        <v>466</v>
      </c>
      <c r="Q2686" s="1081"/>
      <c r="R2686" s="1081"/>
      <c r="S2686" s="1081"/>
      <c r="T2686" s="1081"/>
      <c r="U2686" s="1081"/>
      <c r="V2686" s="1205"/>
    </row>
    <row r="2687" spans="1:22" ht="16" customHeight="1">
      <c r="A2687" s="598"/>
      <c r="B2687" s="1085" t="s">
        <v>101</v>
      </c>
      <c r="C2687" s="1086"/>
      <c r="D2687" s="1081"/>
      <c r="E2687" s="1081"/>
      <c r="F2687" s="1081"/>
      <c r="G2687" s="1081"/>
      <c r="H2687" s="1081"/>
      <c r="I2687" s="1081"/>
      <c r="J2687" s="1081"/>
      <c r="K2687" s="1081"/>
      <c r="L2687" s="1081"/>
      <c r="M2687" s="1081"/>
      <c r="N2687" s="1081"/>
      <c r="O2687" s="1081"/>
      <c r="P2687" s="1081"/>
      <c r="Q2687" s="1081"/>
      <c r="R2687" s="1081"/>
      <c r="S2687" s="1198" t="s">
        <v>101</v>
      </c>
      <c r="T2687" s="1198"/>
      <c r="U2687" s="1198"/>
      <c r="V2687" s="1199"/>
    </row>
    <row r="2688" spans="1:22" ht="16" customHeight="1" thickBot="1">
      <c r="A2688" s="600"/>
      <c r="B2688" s="1200" t="s">
        <v>102</v>
      </c>
      <c r="C2688" s="1201"/>
      <c r="D2688" s="1202"/>
      <c r="E2688" s="1202"/>
      <c r="F2688" s="1202"/>
      <c r="G2688" s="1202"/>
      <c r="H2688" s="1202"/>
      <c r="I2688" s="1202"/>
      <c r="J2688" s="1202"/>
      <c r="K2688" s="1202"/>
      <c r="L2688" s="1202"/>
      <c r="M2688" s="1202"/>
      <c r="N2688" s="1202"/>
      <c r="O2688" s="1202"/>
      <c r="P2688" s="1202"/>
      <c r="Q2688" s="1202"/>
      <c r="R2688" s="1202"/>
      <c r="S2688" s="1203" t="s">
        <v>163</v>
      </c>
      <c r="T2688" s="1203"/>
      <c r="U2688" s="1203"/>
      <c r="V2688" s="1204"/>
    </row>
    <row r="2689" spans="1:22" ht="16" customHeight="1">
      <c r="A2689" s="597"/>
      <c r="B2689" s="1216" t="s">
        <v>47</v>
      </c>
      <c r="C2689" s="1217"/>
      <c r="D2689" s="1217"/>
      <c r="E2689" s="1217"/>
      <c r="F2689" s="1217"/>
      <c r="G2689" s="1217"/>
      <c r="H2689" s="1217"/>
      <c r="I2689" s="1217"/>
      <c r="J2689" s="1217"/>
      <c r="K2689" s="1217"/>
      <c r="L2689" s="1217"/>
      <c r="M2689" s="1217"/>
      <c r="N2689" s="1217"/>
      <c r="O2689" s="1217"/>
      <c r="P2689" s="1217"/>
      <c r="Q2689" s="1217"/>
      <c r="R2689" s="1217"/>
      <c r="S2689" s="1217"/>
      <c r="T2689" s="1217"/>
      <c r="U2689" s="1217"/>
      <c r="V2689" s="1218"/>
    </row>
    <row r="2690" spans="1:22" ht="16" customHeight="1">
      <c r="A2690" s="598"/>
      <c r="B2690" s="1219" t="str">
        <f>'statement of marks'!$A$1</f>
        <v>jk- ck- ek/;fed fo|ky; uohu] fuEckgsM+k</v>
      </c>
      <c r="C2690" s="1220"/>
      <c r="D2690" s="1220"/>
      <c r="E2690" s="1220"/>
      <c r="F2690" s="1220"/>
      <c r="G2690" s="1220"/>
      <c r="H2690" s="1220"/>
      <c r="I2690" s="1220"/>
      <c r="J2690" s="1220"/>
      <c r="K2690" s="1220"/>
      <c r="L2690" s="1220"/>
      <c r="M2690" s="1220"/>
      <c r="N2690" s="1220"/>
      <c r="O2690" s="1220"/>
      <c r="P2690" s="1220"/>
      <c r="Q2690" s="1220"/>
      <c r="R2690" s="1220"/>
      <c r="S2690" s="1220"/>
      <c r="T2690" s="1220"/>
      <c r="U2690" s="1220"/>
      <c r="V2690" s="1221"/>
    </row>
    <row r="2691" spans="1:22" ht="16" customHeight="1">
      <c r="A2691" s="598"/>
      <c r="B2691" s="1114" t="s">
        <v>467</v>
      </c>
      <c r="C2691" s="1115"/>
      <c r="D2691" s="1119" t="str">
        <f>'statement of marks'!$H$3</f>
        <v>2015-16</v>
      </c>
      <c r="E2691" s="1119"/>
      <c r="F2691" s="1119"/>
      <c r="G2691" s="1119"/>
      <c r="H2691" s="1119"/>
      <c r="I2691" s="1119"/>
      <c r="J2691" s="1119"/>
      <c r="K2691" s="1119"/>
      <c r="L2691" s="1119"/>
      <c r="M2691" s="1119"/>
      <c r="N2691" s="1119"/>
      <c r="O2691" s="1119"/>
      <c r="P2691" s="1119"/>
      <c r="Q2691" s="1119"/>
      <c r="R2691" s="1119"/>
      <c r="S2691" s="1119"/>
      <c r="T2691" s="1119"/>
      <c r="U2691" s="1119"/>
      <c r="V2691" s="1196"/>
    </row>
    <row r="2692" spans="1:22" ht="16" customHeight="1">
      <c r="A2692" s="598"/>
      <c r="B2692" s="1114" t="s">
        <v>218</v>
      </c>
      <c r="C2692" s="1115"/>
      <c r="D2692" s="1115" t="str">
        <f>IF('statement of marks'!J91="","",'statement of marks'!J91)</f>
        <v/>
      </c>
      <c r="E2692" s="1115"/>
      <c r="F2692" s="1115"/>
      <c r="G2692" s="1115"/>
      <c r="H2692" s="1115"/>
      <c r="I2692" s="1115"/>
      <c r="J2692" s="1115"/>
      <c r="K2692" s="1115"/>
      <c r="L2692" s="1115"/>
      <c r="M2692" s="1115"/>
      <c r="N2692" s="1115"/>
      <c r="O2692" s="1115"/>
      <c r="P2692" s="1115"/>
      <c r="Q2692" s="1115"/>
      <c r="R2692" s="1115"/>
      <c r="S2692" s="1115"/>
      <c r="T2692" s="1115"/>
      <c r="U2692" s="1115"/>
      <c r="V2692" s="1197"/>
    </row>
    <row r="2693" spans="1:22" ht="16" customHeight="1">
      <c r="A2693" s="598"/>
      <c r="B2693" s="1114" t="s">
        <v>219</v>
      </c>
      <c r="C2693" s="1115"/>
      <c r="D2693" s="1115" t="str">
        <f>IF('statement of marks'!K91="","",'statement of marks'!K91)</f>
        <v/>
      </c>
      <c r="E2693" s="1115"/>
      <c r="F2693" s="1115"/>
      <c r="G2693" s="1115"/>
      <c r="H2693" s="1115"/>
      <c r="I2693" s="1115"/>
      <c r="J2693" s="1115"/>
      <c r="K2693" s="1115"/>
      <c r="L2693" s="1115"/>
      <c r="M2693" s="1115"/>
      <c r="N2693" s="1115"/>
      <c r="O2693" s="1115"/>
      <c r="P2693" s="1115"/>
      <c r="Q2693" s="1115"/>
      <c r="R2693" s="1115"/>
      <c r="S2693" s="1115"/>
      <c r="T2693" s="1115"/>
      <c r="U2693" s="1115"/>
      <c r="V2693" s="1197"/>
    </row>
    <row r="2694" spans="1:22" ht="16" customHeight="1">
      <c r="A2694" s="598"/>
      <c r="B2694" s="1114" t="s">
        <v>220</v>
      </c>
      <c r="C2694" s="1115"/>
      <c r="D2694" s="1115" t="str">
        <f>IF('statement of marks'!L91="","",'statement of marks'!L91)</f>
        <v/>
      </c>
      <c r="E2694" s="1115"/>
      <c r="F2694" s="1115"/>
      <c r="G2694" s="1115"/>
      <c r="H2694" s="1115"/>
      <c r="I2694" s="1115"/>
      <c r="J2694" s="1115"/>
      <c r="K2694" s="1115"/>
      <c r="L2694" s="1115"/>
      <c r="M2694" s="1115"/>
      <c r="N2694" s="1115"/>
      <c r="O2694" s="1115"/>
      <c r="P2694" s="1115"/>
      <c r="Q2694" s="1115"/>
      <c r="R2694" s="1115"/>
      <c r="S2694" s="1115"/>
      <c r="T2694" s="1115"/>
      <c r="U2694" s="1115"/>
      <c r="V2694" s="1197"/>
    </row>
    <row r="2695" spans="1:22" ht="16" customHeight="1">
      <c r="A2695" s="598"/>
      <c r="B2695" s="1114" t="s">
        <v>221</v>
      </c>
      <c r="C2695" s="1115"/>
      <c r="D2695" s="1119" t="str">
        <f>'statement of marks'!$G$3</f>
        <v>6 A</v>
      </c>
      <c r="E2695" s="1119"/>
      <c r="F2695" s="1119"/>
      <c r="G2695" s="1115" t="s">
        <v>9</v>
      </c>
      <c r="H2695" s="1115"/>
      <c r="I2695" s="1115"/>
      <c r="J2695" s="1119" t="str">
        <f>IF('statement of marks'!D91="","",'statement of marks'!D91)</f>
        <v/>
      </c>
      <c r="K2695" s="1119"/>
      <c r="L2695" s="1119"/>
      <c r="M2695" s="1115" t="s">
        <v>222</v>
      </c>
      <c r="N2695" s="1115"/>
      <c r="O2695" s="1115"/>
      <c r="P2695" s="1119" t="str">
        <f>IF('statement of marks'!F91="","",'statement of marks'!F91)</f>
        <v/>
      </c>
      <c r="Q2695" s="1119"/>
      <c r="R2695" s="1119"/>
      <c r="S2695" s="1214" t="str">
        <f>IF('statement of marks'!$J$3="","",'statement of marks'!$J$3)</f>
        <v xml:space="preserve">fo|ky; dk Mk;l dksM+ </v>
      </c>
      <c r="T2695" s="1214"/>
      <c r="U2695" s="1214"/>
      <c r="V2695" s="1215"/>
    </row>
    <row r="2696" spans="1:22" ht="16" customHeight="1">
      <c r="A2696" s="598"/>
      <c r="B2696" s="601" t="s">
        <v>0</v>
      </c>
      <c r="C2696" s="602"/>
      <c r="D2696" s="1121" t="str">
        <f>IF('statement of marks'!H91="","",'statement of marks'!H91)</f>
        <v/>
      </c>
      <c r="E2696" s="1121"/>
      <c r="F2696" s="1121"/>
      <c r="G2696" s="1115" t="str">
        <f>IF('statement of marks'!I91="","",'statement of marks'!I91)</f>
        <v/>
      </c>
      <c r="H2696" s="1115"/>
      <c r="I2696" s="1115"/>
      <c r="J2696" s="1115"/>
      <c r="K2696" s="1115"/>
      <c r="L2696" s="1115"/>
      <c r="M2696" s="1115"/>
      <c r="N2696" s="1115"/>
      <c r="O2696" s="1115"/>
      <c r="P2696" s="1115"/>
      <c r="Q2696" s="1115"/>
      <c r="R2696" s="1115"/>
      <c r="S2696" s="1190" t="str">
        <f>IF('statement of marks'!$K$3="","",'statement of marks'!$K$3)</f>
        <v xml:space="preserve">08291009401   </v>
      </c>
      <c r="T2696" s="1190"/>
      <c r="U2696" s="1190"/>
      <c r="V2696" s="1191"/>
    </row>
    <row r="2697" spans="1:22" ht="16" customHeight="1">
      <c r="A2697" s="598"/>
      <c r="B2697" s="561" t="s">
        <v>28</v>
      </c>
      <c r="C2697" s="603" t="s">
        <v>97</v>
      </c>
      <c r="D2697" s="1081" t="s">
        <v>1</v>
      </c>
      <c r="E2697" s="1081"/>
      <c r="F2697" s="1081"/>
      <c r="G2697" s="1081" t="s">
        <v>21</v>
      </c>
      <c r="H2697" s="1081"/>
      <c r="I2697" s="1081"/>
      <c r="J2697" s="1081" t="s">
        <v>68</v>
      </c>
      <c r="K2697" s="1081"/>
      <c r="L2697" s="1081"/>
      <c r="M2697" s="1081" t="s">
        <v>98</v>
      </c>
      <c r="N2697" s="1081"/>
      <c r="O2697" s="1081"/>
      <c r="P2697" s="1192" t="s">
        <v>278</v>
      </c>
      <c r="Q2697" s="1193" t="s">
        <v>459</v>
      </c>
      <c r="R2697" s="1193"/>
      <c r="S2697" s="1193"/>
      <c r="T2697" s="1194" t="s">
        <v>458</v>
      </c>
      <c r="U2697" s="1194"/>
      <c r="V2697" s="1195"/>
    </row>
    <row r="2698" spans="1:22" ht="16" customHeight="1">
      <c r="A2698" s="598"/>
      <c r="B2698" s="561"/>
      <c r="C2698" s="603"/>
      <c r="D2698" s="596" t="s">
        <v>468</v>
      </c>
      <c r="E2698" s="596" t="s">
        <v>469</v>
      </c>
      <c r="F2698" s="604" t="s">
        <v>2</v>
      </c>
      <c r="G2698" s="596" t="s">
        <v>468</v>
      </c>
      <c r="H2698" s="596" t="s">
        <v>469</v>
      </c>
      <c r="I2698" s="604" t="s">
        <v>2</v>
      </c>
      <c r="J2698" s="596" t="s">
        <v>468</v>
      </c>
      <c r="K2698" s="596" t="s">
        <v>469</v>
      </c>
      <c r="L2698" s="604" t="s">
        <v>2</v>
      </c>
      <c r="M2698" s="596" t="s">
        <v>468</v>
      </c>
      <c r="N2698" s="596" t="s">
        <v>469</v>
      </c>
      <c r="O2698" s="604" t="s">
        <v>2</v>
      </c>
      <c r="P2698" s="1192"/>
      <c r="Q2698" s="596" t="s">
        <v>468</v>
      </c>
      <c r="R2698" s="596" t="s">
        <v>469</v>
      </c>
      <c r="S2698" s="608" t="s">
        <v>2</v>
      </c>
      <c r="T2698" s="618" t="s">
        <v>304</v>
      </c>
      <c r="U2698" s="619" t="s">
        <v>5</v>
      </c>
      <c r="V2698" s="620" t="s">
        <v>464</v>
      </c>
    </row>
    <row r="2699" spans="1:22" ht="16" customHeight="1">
      <c r="A2699" s="599"/>
      <c r="B2699" s="1178" t="s">
        <v>3</v>
      </c>
      <c r="C2699" s="1179"/>
      <c r="D2699" s="579">
        <f>IF('statement of marks'!M$6="","",'statement of marks'!M$6)</f>
        <v>5</v>
      </c>
      <c r="E2699" s="579">
        <f>IF('statement of marks'!N$6="","",'statement of marks'!N$6)</f>
        <v>5</v>
      </c>
      <c r="F2699" s="605">
        <f>IF('statement of marks'!O$6="","",'statement of marks'!O$6)</f>
        <v>10</v>
      </c>
      <c r="G2699" s="579">
        <f>IF('statement of marks'!P$6="","",'statement of marks'!P$6)</f>
        <v>5</v>
      </c>
      <c r="H2699" s="579">
        <f>IF('statement of marks'!Q$6="","",'statement of marks'!Q$6)</f>
        <v>5</v>
      </c>
      <c r="I2699" s="605">
        <f>IF('statement of marks'!R$6="","",'statement of marks'!R$6)</f>
        <v>10</v>
      </c>
      <c r="J2699" s="579">
        <f>IF('statement of marks'!S$6="","",'statement of marks'!S$6)</f>
        <v>5</v>
      </c>
      <c r="K2699" s="579">
        <f>IF('statement of marks'!T$6="","",'statement of marks'!T$6)</f>
        <v>5</v>
      </c>
      <c r="L2699" s="605">
        <f>IF('statement of marks'!U$6="","",'statement of marks'!U$6)</f>
        <v>10</v>
      </c>
      <c r="M2699" s="579">
        <f>IF('statement of marks'!W$6="","",'statement of marks'!W$6)</f>
        <v>50</v>
      </c>
      <c r="N2699" s="579">
        <f>IF('statement of marks'!X$6="","",'statement of marks'!X$6)</f>
        <v>20</v>
      </c>
      <c r="O2699" s="605">
        <f>IF('statement of marks'!Y$6="","",'statement of marks'!Y$6)</f>
        <v>70</v>
      </c>
      <c r="P2699" s="580">
        <f>IF('statement of marks'!Z$6="","",'statement of marks'!Z$6)</f>
        <v>100</v>
      </c>
      <c r="Q2699" s="579">
        <f>IF('statement of marks'!AA$6="","",'statement of marks'!AA$6)</f>
        <v>70</v>
      </c>
      <c r="R2699" s="579">
        <f>IF('statement of marks'!AB$6="","",'statement of marks'!AB$6)</f>
        <v>30</v>
      </c>
      <c r="S2699" s="605">
        <f>IF('statement of marks'!AC$6="","",'statement of marks'!AC$6)</f>
        <v>100</v>
      </c>
      <c r="T2699" s="615">
        <f>IF('statement of marks'!AD$6="","",'statement of marks'!AD$6)</f>
        <v>200</v>
      </c>
      <c r="U2699" s="615" t="str">
        <f>IF('statement of marks'!AE$6="","",'statement of marks'!AE$6)</f>
        <v/>
      </c>
      <c r="V2699" s="621" t="str">
        <f>IF('statement of marks'!AF$6="","",'statement of marks'!AF$6)</f>
        <v/>
      </c>
    </row>
    <row r="2700" spans="1:22" ht="16" customHeight="1">
      <c r="A2700" s="598"/>
      <c r="B2700" s="1114" t="str">
        <f>IF('statement of marks'!$M$3="","",'statement of marks'!$M$3)</f>
        <v>fgUnh</v>
      </c>
      <c r="C2700" s="1115"/>
      <c r="D2700" s="275" t="str">
        <f>IF('statement of marks'!M91="","",'statement of marks'!M91)</f>
        <v/>
      </c>
      <c r="E2700" s="275" t="str">
        <f>IF('statement of marks'!N91="","",'statement of marks'!N91)</f>
        <v/>
      </c>
      <c r="F2700" s="606" t="str">
        <f>IF('statement of marks'!O91="","",'statement of marks'!O91)</f>
        <v/>
      </c>
      <c r="G2700" s="275" t="str">
        <f>IF('statement of marks'!P91="","",'statement of marks'!P91)</f>
        <v/>
      </c>
      <c r="H2700" s="275" t="str">
        <f>IF('statement of marks'!Q91="","",'statement of marks'!Q91)</f>
        <v/>
      </c>
      <c r="I2700" s="606" t="str">
        <f>IF('statement of marks'!R91="","",'statement of marks'!R91)</f>
        <v/>
      </c>
      <c r="J2700" s="275" t="str">
        <f>IF('statement of marks'!S91="","",'statement of marks'!S91)</f>
        <v/>
      </c>
      <c r="K2700" s="275" t="str">
        <f>IF('statement of marks'!T91="","",'statement of marks'!T91)</f>
        <v/>
      </c>
      <c r="L2700" s="606" t="str">
        <f>IF('statement of marks'!U91="","",'statement of marks'!U91)</f>
        <v/>
      </c>
      <c r="M2700" s="275" t="str">
        <f>IF('statement of marks'!W91="","",'statement of marks'!W91)</f>
        <v/>
      </c>
      <c r="N2700" s="275" t="str">
        <f>IF('statement of marks'!X91="","",'statement of marks'!X91)</f>
        <v/>
      </c>
      <c r="O2700" s="606" t="str">
        <f>IF('statement of marks'!Y91="","",'statement of marks'!Y91)</f>
        <v/>
      </c>
      <c r="P2700" s="277" t="str">
        <f>IF('statement of marks'!Z91="","",'statement of marks'!Z91)</f>
        <v/>
      </c>
      <c r="Q2700" s="275" t="str">
        <f>IF('statement of marks'!AA91="","",'statement of marks'!AA91)</f>
        <v/>
      </c>
      <c r="R2700" s="275" t="str">
        <f>IF('statement of marks'!AB91="","",'statement of marks'!AB91)</f>
        <v/>
      </c>
      <c r="S2700" s="606" t="str">
        <f>IF('statement of marks'!AC91="","",'statement of marks'!AC91)</f>
        <v/>
      </c>
      <c r="T2700" s="578" t="str">
        <f>IF('statement of marks'!AD91="","",'statement of marks'!AD91)</f>
        <v/>
      </c>
      <c r="U2700" s="578" t="str">
        <f>IF('statement of marks'!AE91="","",'statement of marks'!AE91)</f>
        <v/>
      </c>
      <c r="V2700" s="612" t="str">
        <f>IF('statement of marks'!AF91="","",'statement of marks'!AF91)</f>
        <v/>
      </c>
    </row>
    <row r="2701" spans="1:22" ht="16" customHeight="1">
      <c r="A2701" s="598"/>
      <c r="B2701" s="1114" t="str">
        <f>IF('statement of marks'!$AI$3="","",'statement of marks'!$AI$3)</f>
        <v>vaxszth</v>
      </c>
      <c r="C2701" s="1115"/>
      <c r="D2701" s="275" t="str">
        <f>IF('statement of marks'!AI91="","",'statement of marks'!AI91)</f>
        <v/>
      </c>
      <c r="E2701" s="275" t="str">
        <f>IF('statement of marks'!AJ91="","",'statement of marks'!AJ91)</f>
        <v/>
      </c>
      <c r="F2701" s="606" t="str">
        <f>IF('statement of marks'!AK91="","",'statement of marks'!AK91)</f>
        <v/>
      </c>
      <c r="G2701" s="275" t="str">
        <f>IF('statement of marks'!AL91="","",'statement of marks'!AL91)</f>
        <v/>
      </c>
      <c r="H2701" s="275" t="str">
        <f>IF('statement of marks'!AM91="","",'statement of marks'!AM91)</f>
        <v/>
      </c>
      <c r="I2701" s="606" t="str">
        <f>IF('statement of marks'!AN91="","",'statement of marks'!AN91)</f>
        <v/>
      </c>
      <c r="J2701" s="275" t="str">
        <f>IF('statement of marks'!AO91="","",'statement of marks'!AO91)</f>
        <v/>
      </c>
      <c r="K2701" s="275" t="str">
        <f>IF('statement of marks'!AP91="","",'statement of marks'!AP91)</f>
        <v/>
      </c>
      <c r="L2701" s="606" t="str">
        <f>IF('statement of marks'!AQ91="","",'statement of marks'!AQ91)</f>
        <v/>
      </c>
      <c r="M2701" s="275" t="str">
        <f>IF('statement of marks'!AS91="","",'statement of marks'!AS91)</f>
        <v/>
      </c>
      <c r="N2701" s="275" t="str">
        <f>IF('statement of marks'!AT91="","",'statement of marks'!AT91)</f>
        <v/>
      </c>
      <c r="O2701" s="606" t="str">
        <f>IF('statement of marks'!AU91="","",'statement of marks'!AU91)</f>
        <v/>
      </c>
      <c r="P2701" s="277" t="str">
        <f>IF('statement of marks'!AV91="","",'statement of marks'!AV91)</f>
        <v/>
      </c>
      <c r="Q2701" s="275" t="str">
        <f>IF('statement of marks'!AW91="","",'statement of marks'!AW91)</f>
        <v/>
      </c>
      <c r="R2701" s="275" t="str">
        <f>IF('statement of marks'!AX91="","",'statement of marks'!AX91)</f>
        <v/>
      </c>
      <c r="S2701" s="606" t="str">
        <f>IF('statement of marks'!AY91="","",'statement of marks'!AY91)</f>
        <v/>
      </c>
      <c r="T2701" s="578" t="str">
        <f>IF('statement of marks'!AZ91="","",'statement of marks'!AZ91)</f>
        <v/>
      </c>
      <c r="U2701" s="578" t="str">
        <f>IF('statement of marks'!BA91="","",'statement of marks'!BA91)</f>
        <v/>
      </c>
      <c r="V2701" s="612" t="str">
        <f>IF('statement of marks'!BB91="","",'statement of marks'!BB91)</f>
        <v/>
      </c>
    </row>
    <row r="2702" spans="1:22" ht="16" customHeight="1">
      <c r="A2702" s="598"/>
      <c r="B2702" s="1114" t="str">
        <f>IF('statement of marks'!BE91="s","laLd`r",IF('statement of marks'!BE91="u","mnwZ",IF('statement of marks'!BE91="g","xqtjkrh",IF('statement of marks'!BE91="p","iatkch",IF('statement of marks'!BE91="sd","fla/kh","r`rh; Hkk""kk")))))</f>
        <v>r`rh; Hkk"kk</v>
      </c>
      <c r="C2702" s="1115"/>
      <c r="D2702" s="275" t="str">
        <f>IF('statement of marks'!BF91="","",'statement of marks'!BF91)</f>
        <v/>
      </c>
      <c r="E2702" s="275" t="str">
        <f>IF('statement of marks'!BG91="","",'statement of marks'!BG91)</f>
        <v/>
      </c>
      <c r="F2702" s="606" t="str">
        <f>IF('statement of marks'!BH91="","",'statement of marks'!BH91)</f>
        <v/>
      </c>
      <c r="G2702" s="275" t="str">
        <f>IF('statement of marks'!BI91="","",'statement of marks'!BI91)</f>
        <v/>
      </c>
      <c r="H2702" s="275" t="str">
        <f>IF('statement of marks'!BJ91="","",'statement of marks'!BJ91)</f>
        <v/>
      </c>
      <c r="I2702" s="606" t="str">
        <f>IF('statement of marks'!BK91="","",'statement of marks'!BK91)</f>
        <v/>
      </c>
      <c r="J2702" s="275" t="str">
        <f>IF('statement of marks'!BL91="","",'statement of marks'!BL91)</f>
        <v/>
      </c>
      <c r="K2702" s="275" t="str">
        <f>IF('statement of marks'!BM91="","",'statement of marks'!BM91)</f>
        <v/>
      </c>
      <c r="L2702" s="606" t="str">
        <f>IF('statement of marks'!BN91="","",'statement of marks'!BN91)</f>
        <v/>
      </c>
      <c r="M2702" s="275" t="str">
        <f>IF('statement of marks'!BP91="","",'statement of marks'!BP91)</f>
        <v/>
      </c>
      <c r="N2702" s="275" t="str">
        <f>IF('statement of marks'!BQ91="","",'statement of marks'!BQ91)</f>
        <v/>
      </c>
      <c r="O2702" s="606" t="str">
        <f>IF('statement of marks'!BR91="","",'statement of marks'!BR91)</f>
        <v/>
      </c>
      <c r="P2702" s="277" t="str">
        <f>IF('statement of marks'!BS91="","",'statement of marks'!BS91)</f>
        <v/>
      </c>
      <c r="Q2702" s="275" t="str">
        <f>IF('statement of marks'!BT91="","",'statement of marks'!BT91)</f>
        <v/>
      </c>
      <c r="R2702" s="275" t="str">
        <f>IF('statement of marks'!BU91="","",'statement of marks'!BU91)</f>
        <v/>
      </c>
      <c r="S2702" s="606" t="str">
        <f>IF('statement of marks'!BV91="","",'statement of marks'!BV91)</f>
        <v/>
      </c>
      <c r="T2702" s="578" t="str">
        <f>IF('statement of marks'!BW91="","",'statement of marks'!BW91)</f>
        <v/>
      </c>
      <c r="U2702" s="578" t="str">
        <f>IF('statement of marks'!BX91="","",'statement of marks'!BX91)</f>
        <v/>
      </c>
      <c r="V2702" s="612" t="str">
        <f>IF('statement of marks'!BY91="","",'statement of marks'!BY91)</f>
        <v/>
      </c>
    </row>
    <row r="2703" spans="1:22" ht="16" customHeight="1">
      <c r="A2703" s="598"/>
      <c r="B2703" s="1114" t="str">
        <f>IF('statement of marks'!$CB$3="","",'statement of marks'!$CB$3)</f>
        <v>xf.kr</v>
      </c>
      <c r="C2703" s="1115"/>
      <c r="D2703" s="275" t="str">
        <f>IF('statement of marks'!CB91="","",'statement of marks'!CB91)</f>
        <v/>
      </c>
      <c r="E2703" s="275" t="str">
        <f>IF('statement of marks'!CC91="","",'statement of marks'!CC91)</f>
        <v/>
      </c>
      <c r="F2703" s="606" t="str">
        <f>IF('statement of marks'!CD91="","",'statement of marks'!CD91)</f>
        <v/>
      </c>
      <c r="G2703" s="275" t="str">
        <f>IF('statement of marks'!CE91="","",'statement of marks'!CE91)</f>
        <v/>
      </c>
      <c r="H2703" s="275" t="str">
        <f>IF('statement of marks'!CF91="","",'statement of marks'!CF91)</f>
        <v/>
      </c>
      <c r="I2703" s="606" t="str">
        <f>IF('statement of marks'!CG91="","",'statement of marks'!CG91)</f>
        <v/>
      </c>
      <c r="J2703" s="275" t="str">
        <f>IF('statement of marks'!CH91="","",'statement of marks'!CH91)</f>
        <v/>
      </c>
      <c r="K2703" s="275" t="str">
        <f>IF('statement of marks'!CI91="","",'statement of marks'!CI91)</f>
        <v/>
      </c>
      <c r="L2703" s="606" t="str">
        <f>IF('statement of marks'!CJ91="","",'statement of marks'!CJ91)</f>
        <v/>
      </c>
      <c r="M2703" s="275" t="str">
        <f>IF('statement of marks'!CL91="","",'statement of marks'!CL91)</f>
        <v/>
      </c>
      <c r="N2703" s="275" t="str">
        <f>IF('statement of marks'!CM91="","",'statement of marks'!CM91)</f>
        <v/>
      </c>
      <c r="O2703" s="606" t="str">
        <f>IF('statement of marks'!CN91="","",'statement of marks'!CN91)</f>
        <v/>
      </c>
      <c r="P2703" s="277" t="str">
        <f>IF('statement of marks'!CO91="","",'statement of marks'!CO91)</f>
        <v/>
      </c>
      <c r="Q2703" s="275" t="str">
        <f>IF('statement of marks'!CP91="","",'statement of marks'!CP91)</f>
        <v/>
      </c>
      <c r="R2703" s="275" t="str">
        <f>IF('statement of marks'!CQ91="","",'statement of marks'!CQ91)</f>
        <v/>
      </c>
      <c r="S2703" s="606" t="str">
        <f>IF('statement of marks'!CR91="","",'statement of marks'!CR91)</f>
        <v/>
      </c>
      <c r="T2703" s="578" t="str">
        <f>IF('statement of marks'!CS91="","",'statement of marks'!CS91)</f>
        <v/>
      </c>
      <c r="U2703" s="578" t="str">
        <f>IF('statement of marks'!CT91="","",'statement of marks'!CT91)</f>
        <v/>
      </c>
      <c r="V2703" s="612" t="str">
        <f>IF('statement of marks'!CU91="","",'statement of marks'!CU91)</f>
        <v/>
      </c>
    </row>
    <row r="2704" spans="1:22" ht="16" customHeight="1">
      <c r="A2704" s="598"/>
      <c r="B2704" s="1114" t="str">
        <f>IF('statement of marks'!$CX$3="","",'statement of marks'!$CX$3)</f>
        <v>foKku</v>
      </c>
      <c r="C2704" s="1115"/>
      <c r="D2704" s="275" t="str">
        <f>IF('statement of marks'!CX91="","",'statement of marks'!CX91)</f>
        <v/>
      </c>
      <c r="E2704" s="275" t="str">
        <f>IF('statement of marks'!CY91="","",'statement of marks'!CY91)</f>
        <v/>
      </c>
      <c r="F2704" s="606" t="str">
        <f>IF('statement of marks'!CZ91="","",'statement of marks'!CZ91)</f>
        <v/>
      </c>
      <c r="G2704" s="275" t="str">
        <f>IF('statement of marks'!DA91="","",'statement of marks'!DA91)</f>
        <v/>
      </c>
      <c r="H2704" s="275" t="str">
        <f>IF('statement of marks'!DB91="","",'statement of marks'!DB91)</f>
        <v/>
      </c>
      <c r="I2704" s="606" t="str">
        <f>IF('statement of marks'!DC91="","",'statement of marks'!DC91)</f>
        <v/>
      </c>
      <c r="J2704" s="275" t="str">
        <f>IF('statement of marks'!DD91="","",'statement of marks'!DD91)</f>
        <v/>
      </c>
      <c r="K2704" s="275" t="str">
        <f>IF('statement of marks'!DE91="","",'statement of marks'!DE91)</f>
        <v/>
      </c>
      <c r="L2704" s="606" t="str">
        <f>IF('statement of marks'!DF91="","",'statement of marks'!DF91)</f>
        <v/>
      </c>
      <c r="M2704" s="275" t="str">
        <f>IF('statement of marks'!DH91="","",'statement of marks'!DH91)</f>
        <v/>
      </c>
      <c r="N2704" s="275" t="str">
        <f>IF('statement of marks'!DI91="","",'statement of marks'!DI91)</f>
        <v/>
      </c>
      <c r="O2704" s="606" t="str">
        <f>IF('statement of marks'!DJ91="","",'statement of marks'!DJ91)</f>
        <v/>
      </c>
      <c r="P2704" s="277" t="str">
        <f>IF('statement of marks'!DK91="","",'statement of marks'!DK91)</f>
        <v/>
      </c>
      <c r="Q2704" s="275" t="str">
        <f>IF('statement of marks'!DL91="","",'statement of marks'!DL91)</f>
        <v/>
      </c>
      <c r="R2704" s="275" t="str">
        <f>IF('statement of marks'!DM91="","",'statement of marks'!DM91)</f>
        <v/>
      </c>
      <c r="S2704" s="606" t="str">
        <f>IF('statement of marks'!DN91="","",'statement of marks'!DN91)</f>
        <v/>
      </c>
      <c r="T2704" s="578" t="str">
        <f>IF('statement of marks'!DO91="","",'statement of marks'!DO91)</f>
        <v/>
      </c>
      <c r="U2704" s="578" t="str">
        <f>IF('statement of marks'!DP91="","",'statement of marks'!DP91)</f>
        <v/>
      </c>
      <c r="V2704" s="612" t="str">
        <f>IF('statement of marks'!DQ91="","",'statement of marks'!DQ91)</f>
        <v/>
      </c>
    </row>
    <row r="2705" spans="1:22" ht="16" customHeight="1">
      <c r="A2705" s="598"/>
      <c r="B2705" s="1114" t="str">
        <f>IF('statement of marks'!$DT$3="","",'statement of marks'!$DT$3)</f>
        <v>lkekftd foKku</v>
      </c>
      <c r="C2705" s="1115"/>
      <c r="D2705" s="275" t="str">
        <f>IF('statement of marks'!DT91="","",'statement of marks'!DT91)</f>
        <v/>
      </c>
      <c r="E2705" s="275" t="str">
        <f>IF('statement of marks'!DU91="","",'statement of marks'!DU91)</f>
        <v/>
      </c>
      <c r="F2705" s="606" t="str">
        <f>IF('statement of marks'!DV91="","",'statement of marks'!DV91)</f>
        <v/>
      </c>
      <c r="G2705" s="275" t="str">
        <f>IF('statement of marks'!DW91="","",'statement of marks'!DW91)</f>
        <v/>
      </c>
      <c r="H2705" s="275" t="str">
        <f>IF('statement of marks'!DX91="","",'statement of marks'!DX91)</f>
        <v/>
      </c>
      <c r="I2705" s="606" t="str">
        <f>IF('statement of marks'!DY91="","",'statement of marks'!DY91)</f>
        <v/>
      </c>
      <c r="J2705" s="275" t="str">
        <f>IF('statement of marks'!DZ91="","",'statement of marks'!DZ91)</f>
        <v/>
      </c>
      <c r="K2705" s="275" t="str">
        <f>IF('statement of marks'!EA91="","",'statement of marks'!EA91)</f>
        <v/>
      </c>
      <c r="L2705" s="606" t="str">
        <f>IF('statement of marks'!EB91="","",'statement of marks'!EB91)</f>
        <v/>
      </c>
      <c r="M2705" s="275" t="str">
        <f>IF('statement of marks'!ED91="","",'statement of marks'!ED91)</f>
        <v/>
      </c>
      <c r="N2705" s="275" t="str">
        <f>IF('statement of marks'!EE91="","",'statement of marks'!EE91)</f>
        <v/>
      </c>
      <c r="O2705" s="606" t="str">
        <f>IF('statement of marks'!EF91="","",'statement of marks'!EF91)</f>
        <v/>
      </c>
      <c r="P2705" s="277" t="str">
        <f>IF('statement of marks'!EG91="","",'statement of marks'!EG91)</f>
        <v/>
      </c>
      <c r="Q2705" s="275" t="str">
        <f>IF('statement of marks'!EH91="","",'statement of marks'!EH91)</f>
        <v/>
      </c>
      <c r="R2705" s="275" t="str">
        <f>IF('statement of marks'!EI91="","",'statement of marks'!EI91)</f>
        <v/>
      </c>
      <c r="S2705" s="606" t="str">
        <f>IF('statement of marks'!EJ91="","",'statement of marks'!EJ91)</f>
        <v/>
      </c>
      <c r="T2705" s="578" t="str">
        <f>IF('statement of marks'!EK91="","",'statement of marks'!EK91)</f>
        <v/>
      </c>
      <c r="U2705" s="578" t="str">
        <f>IF('statement of marks'!EL91="","",'statement of marks'!EL91)</f>
        <v/>
      </c>
      <c r="V2705" s="612" t="str">
        <f>IF('statement of marks'!EM91="","",'statement of marks'!EM91)</f>
        <v/>
      </c>
    </row>
    <row r="2706" spans="1:22" ht="16" customHeight="1">
      <c r="A2706" s="598"/>
      <c r="B2706" s="1117" t="s">
        <v>271</v>
      </c>
      <c r="C2706" s="1118"/>
      <c r="D2706" s="1081" t="s">
        <v>1</v>
      </c>
      <c r="E2706" s="1081"/>
      <c r="F2706" s="1081"/>
      <c r="G2706" s="1081" t="s">
        <v>21</v>
      </c>
      <c r="H2706" s="1081"/>
      <c r="I2706" s="1081"/>
      <c r="J2706" s="1081" t="s">
        <v>272</v>
      </c>
      <c r="K2706" s="1081"/>
      <c r="L2706" s="1081"/>
      <c r="M2706" s="1081" t="s">
        <v>68</v>
      </c>
      <c r="N2706" s="1081"/>
      <c r="O2706" s="1081"/>
      <c r="P2706" s="1081" t="s">
        <v>463</v>
      </c>
      <c r="Q2706" s="1081"/>
      <c r="R2706" s="1081"/>
      <c r="S2706" s="609"/>
      <c r="T2706" s="1187" t="s">
        <v>458</v>
      </c>
      <c r="U2706" s="1188"/>
      <c r="V2706" s="1189"/>
    </row>
    <row r="2707" spans="1:22" ht="16" customHeight="1">
      <c r="A2707" s="599"/>
      <c r="B2707" s="1175" t="s">
        <v>3</v>
      </c>
      <c r="C2707" s="1176"/>
      <c r="D2707" s="1177">
        <f>IF('statement of marks'!EP$6="","",'statement of marks'!EP$6)</f>
        <v>20</v>
      </c>
      <c r="E2707" s="1177"/>
      <c r="F2707" s="1177"/>
      <c r="G2707" s="1177">
        <f>IF('statement of marks'!EQ$6="","",'statement of marks'!EQ$6)</f>
        <v>20</v>
      </c>
      <c r="H2707" s="1177"/>
      <c r="I2707" s="1177"/>
      <c r="J2707" s="1177">
        <f>IF('statement of marks'!ES$6="","",'statement of marks'!ES$6)</f>
        <v>20</v>
      </c>
      <c r="K2707" s="1177"/>
      <c r="L2707" s="1177"/>
      <c r="M2707" s="1177">
        <f>IF('statement of marks'!ER$6="","",'statement of marks'!ER$6)</f>
        <v>20</v>
      </c>
      <c r="N2707" s="1177"/>
      <c r="O2707" s="1177"/>
      <c r="P2707" s="1177">
        <f>IF('statement of marks'!ET$6="","",'statement of marks'!ET$6)</f>
        <v>20</v>
      </c>
      <c r="Q2707" s="1177"/>
      <c r="R2707" s="1177"/>
      <c r="S2707" s="610" t="str">
        <f>IF('statement of marks'!FE$6="","",'statement of marks'!EX$6)</f>
        <v/>
      </c>
      <c r="T2707" s="615">
        <f>IF('statement of marks'!EU$6="","",'statement of marks'!EU$6)</f>
        <v>100</v>
      </c>
      <c r="U2707" s="616" t="s">
        <v>5</v>
      </c>
      <c r="V2707" s="617" t="s">
        <v>464</v>
      </c>
    </row>
    <row r="2708" spans="1:22" ht="16" customHeight="1">
      <c r="A2708" s="598"/>
      <c r="B2708" s="1114" t="str">
        <f>IF('statement of marks'!$EP$3="","",'statement of marks'!$EP$3)</f>
        <v>dk;kZuqHko</v>
      </c>
      <c r="C2708" s="1115"/>
      <c r="D2708" s="1103" t="str">
        <f>IF('statement of marks'!EP91="","",'statement of marks'!EP91)</f>
        <v/>
      </c>
      <c r="E2708" s="1103"/>
      <c r="F2708" s="1103"/>
      <c r="G2708" s="1103" t="str">
        <f>IF('statement of marks'!EQ91="","",'statement of marks'!EQ91)</f>
        <v/>
      </c>
      <c r="H2708" s="1103"/>
      <c r="I2708" s="1103"/>
      <c r="J2708" s="1103" t="str">
        <f>IF('statement of marks'!ES91="","",'statement of marks'!ES91)</f>
        <v/>
      </c>
      <c r="K2708" s="1103"/>
      <c r="L2708" s="1103"/>
      <c r="M2708" s="1103" t="str">
        <f>IF('statement of marks'!ER91="","",'statement of marks'!ER91)</f>
        <v/>
      </c>
      <c r="N2708" s="1103"/>
      <c r="O2708" s="1103"/>
      <c r="P2708" s="1103" t="str">
        <f>IF('statement of marks'!ET91="","",'statement of marks'!ET91)</f>
        <v/>
      </c>
      <c r="Q2708" s="1103"/>
      <c r="R2708" s="1103"/>
      <c r="S2708" s="611"/>
      <c r="T2708" s="613" t="str">
        <f>IF('statement of marks'!EU91="","",'statement of marks'!EU91)</f>
        <v/>
      </c>
      <c r="U2708" s="613" t="str">
        <f>IF('statement of marks'!EV91="","",'statement of marks'!EV91)</f>
        <v/>
      </c>
      <c r="V2708" s="614" t="str">
        <f>IF('statement of marks'!EW91="","",'statement of marks'!EW91)</f>
        <v/>
      </c>
    </row>
    <row r="2709" spans="1:22" ht="16" customHeight="1">
      <c r="A2709" s="598"/>
      <c r="B2709" s="1112" t="str">
        <f>IF('statement of marks'!$EZ$3="","",'statement of marks'!$EZ$3)</f>
        <v>dyk f'k{kk</v>
      </c>
      <c r="C2709" s="1113"/>
      <c r="D2709" s="1103" t="str">
        <f>IF('statement of marks'!EZ91="","",'statement of marks'!EZ91)</f>
        <v/>
      </c>
      <c r="E2709" s="1103"/>
      <c r="F2709" s="1103"/>
      <c r="G2709" s="1103" t="str">
        <f>IF('statement of marks'!FA91="","",'statement of marks'!FA91)</f>
        <v/>
      </c>
      <c r="H2709" s="1103"/>
      <c r="I2709" s="1103"/>
      <c r="J2709" s="1103" t="str">
        <f>IF('statement of marks'!FC91="","",'statement of marks'!FC91)</f>
        <v/>
      </c>
      <c r="K2709" s="1103"/>
      <c r="L2709" s="1103"/>
      <c r="M2709" s="1103" t="str">
        <f>IF('statement of marks'!FB91="","",'statement of marks'!FB91)</f>
        <v/>
      </c>
      <c r="N2709" s="1103"/>
      <c r="O2709" s="1103"/>
      <c r="P2709" s="1103" t="str">
        <f>IF('statement of marks'!FD91="","",'statement of marks'!FD91)</f>
        <v/>
      </c>
      <c r="Q2709" s="1103"/>
      <c r="R2709" s="1103"/>
      <c r="S2709" s="611"/>
      <c r="T2709" s="613" t="str">
        <f>IF('statement of marks'!FE91="","",'statement of marks'!FE91)</f>
        <v/>
      </c>
      <c r="U2709" s="613" t="str">
        <f>IF('statement of marks'!FF91="","",'statement of marks'!FF91)</f>
        <v/>
      </c>
      <c r="V2709" s="614" t="str">
        <f>IF('statement of marks'!FG91="","",'statement of marks'!FG91)</f>
        <v/>
      </c>
    </row>
    <row r="2710" spans="1:22" ht="16" customHeight="1">
      <c r="A2710" s="598"/>
      <c r="B2710" s="1109" t="str">
        <f>IF('statement of marks'!$FJ$3="","",'statement of marks'!$FJ$3)</f>
        <v>LokLF; ,oe~ 'kkjhfjd f'k{kk</v>
      </c>
      <c r="C2710" s="1110"/>
      <c r="D2710" s="1103" t="str">
        <f>IF('statement of marks'!FJ91="","",'statement of marks'!FJ91)</f>
        <v/>
      </c>
      <c r="E2710" s="1103"/>
      <c r="F2710" s="1103"/>
      <c r="G2710" s="1103" t="str">
        <f>IF('statement of marks'!FK91="","",'statement of marks'!FK91)</f>
        <v/>
      </c>
      <c r="H2710" s="1103"/>
      <c r="I2710" s="1103"/>
      <c r="J2710" s="1103" t="str">
        <f>IF('statement of marks'!FM91="","",'statement of marks'!FM91)</f>
        <v/>
      </c>
      <c r="K2710" s="1103"/>
      <c r="L2710" s="1103"/>
      <c r="M2710" s="1103" t="str">
        <f>IF('statement of marks'!FL91="","",'statement of marks'!FL91)</f>
        <v/>
      </c>
      <c r="N2710" s="1103"/>
      <c r="O2710" s="1103"/>
      <c r="P2710" s="1103" t="str">
        <f>IF('statement of marks'!FN91="","",'statement of marks'!FN91)</f>
        <v/>
      </c>
      <c r="Q2710" s="1103"/>
      <c r="R2710" s="1103"/>
      <c r="S2710" s="611"/>
      <c r="T2710" s="613" t="str">
        <f>IF('statement of marks'!FO91="","",'statement of marks'!FO91)</f>
        <v/>
      </c>
      <c r="U2710" s="613" t="str">
        <f>IF('statement of marks'!FP91="","",'statement of marks'!FP91)</f>
        <v/>
      </c>
      <c r="V2710" s="614" t="str">
        <f>IF('statement of marks'!FQ91="","",'statement of marks'!FQ91)</f>
        <v/>
      </c>
    </row>
    <row r="2711" spans="1:22" ht="16" customHeight="1">
      <c r="A2711" s="598"/>
      <c r="B2711" s="1104" t="s">
        <v>273</v>
      </c>
      <c r="C2711" s="1105"/>
      <c r="D2711" s="1213" t="str">
        <f>details!$DZ$3</f>
        <v>vxLr rd</v>
      </c>
      <c r="E2711" s="1213"/>
      <c r="F2711" s="1213"/>
      <c r="G2711" s="1213" t="str">
        <f>details!$ED$3</f>
        <v>vDVwcj rd</v>
      </c>
      <c r="H2711" s="1213"/>
      <c r="I2711" s="1213"/>
      <c r="J2711" s="1213" t="str">
        <f>details!$EL$3</f>
        <v>Qjojh rd</v>
      </c>
      <c r="K2711" s="1213"/>
      <c r="L2711" s="1213"/>
      <c r="M2711" s="1213" t="str">
        <f>details!$EH$3</f>
        <v>fnlEcj rd</v>
      </c>
      <c r="N2711" s="1213"/>
      <c r="O2711" s="1213"/>
      <c r="P2711" s="1213" t="str">
        <f>details!$EP$3</f>
        <v>loZ ;ksx</v>
      </c>
      <c r="Q2711" s="1213"/>
      <c r="R2711" s="1213"/>
      <c r="S2711" s="1106" t="s">
        <v>475</v>
      </c>
      <c r="T2711" s="1107"/>
      <c r="U2711" s="1107"/>
      <c r="V2711" s="1180"/>
    </row>
    <row r="2712" spans="1:22" ht="16" customHeight="1">
      <c r="A2712" s="598"/>
      <c r="B2712" s="1100" t="s">
        <v>99</v>
      </c>
      <c r="C2712" s="1101"/>
      <c r="D2712" s="1102" t="str">
        <f>IF(details!EA91="","",details!EA91)</f>
        <v/>
      </c>
      <c r="E2712" s="1102"/>
      <c r="F2712" s="1102"/>
      <c r="G2712" s="1102" t="str">
        <f>IF(details!EE91="","",details!EE91)</f>
        <v/>
      </c>
      <c r="H2712" s="1102"/>
      <c r="I2712" s="1102"/>
      <c r="J2712" s="1102" t="str">
        <f>IF(details!EM91="","",details!EM91)</f>
        <v/>
      </c>
      <c r="K2712" s="1102"/>
      <c r="L2712" s="1102"/>
      <c r="M2712" s="1102" t="str">
        <f>IF(details!EI91="","",details!EI91)</f>
        <v/>
      </c>
      <c r="N2712" s="1102"/>
      <c r="O2712" s="1102"/>
      <c r="P2712" s="1102" t="str">
        <f>IF(details!EQ91="","",details!EQ91)</f>
        <v/>
      </c>
      <c r="Q2712" s="1102"/>
      <c r="R2712" s="1102"/>
      <c r="S2712" s="1181">
        <f>'statement of marks'!$HG$108</f>
        <v>42460</v>
      </c>
      <c r="T2712" s="1182"/>
      <c r="U2712" s="1182"/>
      <c r="V2712" s="1183"/>
    </row>
    <row r="2713" spans="1:22" ht="16" customHeight="1">
      <c r="A2713" s="598"/>
      <c r="B2713" s="1094" t="s">
        <v>15</v>
      </c>
      <c r="C2713" s="1095"/>
      <c r="D2713" s="1096" t="str">
        <f>IF(details!DZ91="","",details!DZ91)</f>
        <v/>
      </c>
      <c r="E2713" s="1096"/>
      <c r="F2713" s="1096"/>
      <c r="G2713" s="1096" t="str">
        <f>IF(details!ED91="","",details!ED91)</f>
        <v/>
      </c>
      <c r="H2713" s="1096"/>
      <c r="I2713" s="1096"/>
      <c r="J2713" s="1096" t="str">
        <f>IF(details!EL91="","",details!EL91)</f>
        <v/>
      </c>
      <c r="K2713" s="1096"/>
      <c r="L2713" s="1096"/>
      <c r="M2713" s="1096" t="str">
        <f>IF(details!EH91="","",details!EH91)</f>
        <v/>
      </c>
      <c r="N2713" s="1096"/>
      <c r="O2713" s="1096"/>
      <c r="P2713" s="1096" t="str">
        <f>IF(details!EP91="","",details!EP91)</f>
        <v/>
      </c>
      <c r="Q2713" s="1096"/>
      <c r="R2713" s="1096"/>
      <c r="S2713" s="1184"/>
      <c r="T2713" s="1185"/>
      <c r="U2713" s="1185"/>
      <c r="V2713" s="1186"/>
    </row>
    <row r="2714" spans="1:22" ht="16" customHeight="1">
      <c r="A2714" s="1206"/>
      <c r="B2714" s="1207" t="s">
        <v>473</v>
      </c>
      <c r="C2714" s="1208"/>
      <c r="D2714" s="1209" t="s">
        <v>3</v>
      </c>
      <c r="E2714" s="1209"/>
      <c r="F2714" s="1209"/>
      <c r="G2714" s="1209" t="s">
        <v>389</v>
      </c>
      <c r="H2714" s="1209"/>
      <c r="I2714" s="1209"/>
      <c r="J2714" s="1209" t="s">
        <v>5</v>
      </c>
      <c r="K2714" s="1209"/>
      <c r="L2714" s="1209"/>
      <c r="M2714" s="1209" t="s">
        <v>465</v>
      </c>
      <c r="N2714" s="1209"/>
      <c r="O2714" s="1209"/>
      <c r="P2714" s="1210" t="s">
        <v>306</v>
      </c>
      <c r="Q2714" s="1210"/>
      <c r="R2714" s="1210"/>
      <c r="S2714" s="1209" t="s">
        <v>473</v>
      </c>
      <c r="T2714" s="1209"/>
      <c r="U2714" s="1209"/>
      <c r="V2714" s="1211"/>
    </row>
    <row r="2715" spans="1:22" ht="16" customHeight="1">
      <c r="A2715" s="1206"/>
      <c r="B2715" s="1207"/>
      <c r="C2715" s="1208"/>
      <c r="D2715" s="1212" t="str">
        <f>'statement of marks'!HE91</f>
        <v/>
      </c>
      <c r="E2715" s="1212"/>
      <c r="F2715" s="1212"/>
      <c r="G2715" s="1212" t="str">
        <f>'statement of marks'!HF91</f>
        <v/>
      </c>
      <c r="H2715" s="1212"/>
      <c r="I2715" s="1212"/>
      <c r="J2715" s="1212" t="str">
        <f>'statement of marks'!HG91</f>
        <v/>
      </c>
      <c r="K2715" s="1212"/>
      <c r="L2715" s="1212"/>
      <c r="M2715" s="1212" t="str">
        <f>'statement of marks'!HJ91</f>
        <v/>
      </c>
      <c r="N2715" s="1212"/>
      <c r="O2715" s="1212"/>
      <c r="P2715" s="1212" t="str">
        <f>'statement of marks'!HI91</f>
        <v/>
      </c>
      <c r="Q2715" s="1212"/>
      <c r="R2715" s="1212"/>
      <c r="S2715" s="1209" t="str">
        <f>'statement of marks'!HD91</f>
        <v/>
      </c>
      <c r="T2715" s="1209"/>
      <c r="U2715" s="1209"/>
      <c r="V2715" s="1211"/>
    </row>
    <row r="2716" spans="1:22" ht="16" customHeight="1">
      <c r="A2716" s="598"/>
      <c r="B2716" s="1089" t="s">
        <v>100</v>
      </c>
      <c r="C2716" s="1090"/>
      <c r="D2716" s="1081"/>
      <c r="E2716" s="1081"/>
      <c r="F2716" s="1081"/>
      <c r="G2716" s="1081"/>
      <c r="H2716" s="1081"/>
      <c r="I2716" s="1081"/>
      <c r="J2716" s="1081"/>
      <c r="K2716" s="1081"/>
      <c r="L2716" s="1081"/>
      <c r="M2716" s="1081"/>
      <c r="N2716" s="1081"/>
      <c r="O2716" s="1081"/>
      <c r="P2716" s="1081"/>
      <c r="Q2716" s="1081"/>
      <c r="R2716" s="1081"/>
      <c r="S2716" s="1081"/>
      <c r="T2716" s="1081"/>
      <c r="U2716" s="1081"/>
      <c r="V2716" s="1205"/>
    </row>
    <row r="2717" spans="1:22" ht="16" customHeight="1">
      <c r="A2717" s="598"/>
      <c r="B2717" s="1087" t="s">
        <v>80</v>
      </c>
      <c r="C2717" s="1088"/>
      <c r="D2717" s="1081"/>
      <c r="E2717" s="1081"/>
      <c r="F2717" s="1081"/>
      <c r="G2717" s="1081"/>
      <c r="H2717" s="1081"/>
      <c r="I2717" s="1081"/>
      <c r="J2717" s="1081"/>
      <c r="K2717" s="1081"/>
      <c r="L2717" s="1081"/>
      <c r="M2717" s="1081"/>
      <c r="N2717" s="1081"/>
      <c r="O2717" s="1081"/>
      <c r="P2717" s="1081"/>
      <c r="Q2717" s="1081"/>
      <c r="R2717" s="1081"/>
      <c r="S2717" s="1081"/>
      <c r="T2717" s="1081"/>
      <c r="U2717" s="1081"/>
      <c r="V2717" s="1205"/>
    </row>
    <row r="2718" spans="1:22" ht="16" customHeight="1">
      <c r="A2718" s="598"/>
      <c r="B2718" s="1089" t="s">
        <v>466</v>
      </c>
      <c r="C2718" s="1090"/>
      <c r="D2718" s="1081"/>
      <c r="E2718" s="1081"/>
      <c r="F2718" s="1081"/>
      <c r="G2718" s="1081"/>
      <c r="H2718" s="1081"/>
      <c r="I2718" s="1081"/>
      <c r="J2718" s="1081"/>
      <c r="K2718" s="1081"/>
      <c r="L2718" s="1081"/>
      <c r="M2718" s="1081"/>
      <c r="N2718" s="1081"/>
      <c r="O2718" s="1081"/>
      <c r="P2718" s="1081" t="s">
        <v>466</v>
      </c>
      <c r="Q2718" s="1081"/>
      <c r="R2718" s="1081"/>
      <c r="S2718" s="1081"/>
      <c r="T2718" s="1081"/>
      <c r="U2718" s="1081"/>
      <c r="V2718" s="1205"/>
    </row>
    <row r="2719" spans="1:22" ht="16" customHeight="1">
      <c r="A2719" s="598"/>
      <c r="B2719" s="1085" t="s">
        <v>101</v>
      </c>
      <c r="C2719" s="1086"/>
      <c r="D2719" s="1081"/>
      <c r="E2719" s="1081"/>
      <c r="F2719" s="1081"/>
      <c r="G2719" s="1081"/>
      <c r="H2719" s="1081"/>
      <c r="I2719" s="1081"/>
      <c r="J2719" s="1081"/>
      <c r="K2719" s="1081"/>
      <c r="L2719" s="1081"/>
      <c r="M2719" s="1081"/>
      <c r="N2719" s="1081"/>
      <c r="O2719" s="1081"/>
      <c r="P2719" s="1081"/>
      <c r="Q2719" s="1081"/>
      <c r="R2719" s="1081"/>
      <c r="S2719" s="1198" t="s">
        <v>101</v>
      </c>
      <c r="T2719" s="1198"/>
      <c r="U2719" s="1198"/>
      <c r="V2719" s="1199"/>
    </row>
    <row r="2720" spans="1:22" ht="16" customHeight="1" thickBot="1">
      <c r="A2720" s="600"/>
      <c r="B2720" s="1200" t="s">
        <v>102</v>
      </c>
      <c r="C2720" s="1201"/>
      <c r="D2720" s="1202"/>
      <c r="E2720" s="1202"/>
      <c r="F2720" s="1202"/>
      <c r="G2720" s="1202"/>
      <c r="H2720" s="1202"/>
      <c r="I2720" s="1202"/>
      <c r="J2720" s="1202"/>
      <c r="K2720" s="1202"/>
      <c r="L2720" s="1202"/>
      <c r="M2720" s="1202"/>
      <c r="N2720" s="1202"/>
      <c r="O2720" s="1202"/>
      <c r="P2720" s="1202"/>
      <c r="Q2720" s="1202"/>
      <c r="R2720" s="1202"/>
      <c r="S2720" s="1203" t="s">
        <v>163</v>
      </c>
      <c r="T2720" s="1203"/>
      <c r="U2720" s="1203"/>
      <c r="V2720" s="1204"/>
    </row>
    <row r="2721" spans="1:22" ht="16" customHeight="1">
      <c r="A2721" s="597"/>
      <c r="B2721" s="1216" t="s">
        <v>47</v>
      </c>
      <c r="C2721" s="1217"/>
      <c r="D2721" s="1217"/>
      <c r="E2721" s="1217"/>
      <c r="F2721" s="1217"/>
      <c r="G2721" s="1217"/>
      <c r="H2721" s="1217"/>
      <c r="I2721" s="1217"/>
      <c r="J2721" s="1217"/>
      <c r="K2721" s="1217"/>
      <c r="L2721" s="1217"/>
      <c r="M2721" s="1217"/>
      <c r="N2721" s="1217"/>
      <c r="O2721" s="1217"/>
      <c r="P2721" s="1217"/>
      <c r="Q2721" s="1217"/>
      <c r="R2721" s="1217"/>
      <c r="S2721" s="1217"/>
      <c r="T2721" s="1217"/>
      <c r="U2721" s="1217"/>
      <c r="V2721" s="1218"/>
    </row>
    <row r="2722" spans="1:22" ht="16" customHeight="1">
      <c r="A2722" s="598"/>
      <c r="B2722" s="1219" t="str">
        <f>'statement of marks'!$A$1</f>
        <v>jk- ck- ek/;fed fo|ky; uohu] fuEckgsM+k</v>
      </c>
      <c r="C2722" s="1220"/>
      <c r="D2722" s="1220"/>
      <c r="E2722" s="1220"/>
      <c r="F2722" s="1220"/>
      <c r="G2722" s="1220"/>
      <c r="H2722" s="1220"/>
      <c r="I2722" s="1220"/>
      <c r="J2722" s="1220"/>
      <c r="K2722" s="1220"/>
      <c r="L2722" s="1220"/>
      <c r="M2722" s="1220"/>
      <c r="N2722" s="1220"/>
      <c r="O2722" s="1220"/>
      <c r="P2722" s="1220"/>
      <c r="Q2722" s="1220"/>
      <c r="R2722" s="1220"/>
      <c r="S2722" s="1220"/>
      <c r="T2722" s="1220"/>
      <c r="U2722" s="1220"/>
      <c r="V2722" s="1221"/>
    </row>
    <row r="2723" spans="1:22" ht="16" customHeight="1">
      <c r="A2723" s="598"/>
      <c r="B2723" s="1114" t="s">
        <v>467</v>
      </c>
      <c r="C2723" s="1115"/>
      <c r="D2723" s="1119" t="str">
        <f>'statement of marks'!$H$3</f>
        <v>2015-16</v>
      </c>
      <c r="E2723" s="1119"/>
      <c r="F2723" s="1119"/>
      <c r="G2723" s="1119"/>
      <c r="H2723" s="1119"/>
      <c r="I2723" s="1119"/>
      <c r="J2723" s="1119"/>
      <c r="K2723" s="1119"/>
      <c r="L2723" s="1119"/>
      <c r="M2723" s="1119"/>
      <c r="N2723" s="1119"/>
      <c r="O2723" s="1119"/>
      <c r="P2723" s="1119"/>
      <c r="Q2723" s="1119"/>
      <c r="R2723" s="1119"/>
      <c r="S2723" s="1119"/>
      <c r="T2723" s="1119"/>
      <c r="U2723" s="1119"/>
      <c r="V2723" s="1196"/>
    </row>
    <row r="2724" spans="1:22" ht="16" customHeight="1">
      <c r="A2724" s="598"/>
      <c r="B2724" s="1114" t="s">
        <v>218</v>
      </c>
      <c r="C2724" s="1115"/>
      <c r="D2724" s="1115" t="str">
        <f>IF('statement of marks'!J92="","",'statement of marks'!J92)</f>
        <v/>
      </c>
      <c r="E2724" s="1115"/>
      <c r="F2724" s="1115"/>
      <c r="G2724" s="1115"/>
      <c r="H2724" s="1115"/>
      <c r="I2724" s="1115"/>
      <c r="J2724" s="1115"/>
      <c r="K2724" s="1115"/>
      <c r="L2724" s="1115"/>
      <c r="M2724" s="1115"/>
      <c r="N2724" s="1115"/>
      <c r="O2724" s="1115"/>
      <c r="P2724" s="1115"/>
      <c r="Q2724" s="1115"/>
      <c r="R2724" s="1115"/>
      <c r="S2724" s="1115"/>
      <c r="T2724" s="1115"/>
      <c r="U2724" s="1115"/>
      <c r="V2724" s="1197"/>
    </row>
    <row r="2725" spans="1:22" ht="16" customHeight="1">
      <c r="A2725" s="598"/>
      <c r="B2725" s="1114" t="s">
        <v>219</v>
      </c>
      <c r="C2725" s="1115"/>
      <c r="D2725" s="1115" t="str">
        <f>IF('statement of marks'!K92="","",'statement of marks'!K92)</f>
        <v/>
      </c>
      <c r="E2725" s="1115"/>
      <c r="F2725" s="1115"/>
      <c r="G2725" s="1115"/>
      <c r="H2725" s="1115"/>
      <c r="I2725" s="1115"/>
      <c r="J2725" s="1115"/>
      <c r="K2725" s="1115"/>
      <c r="L2725" s="1115"/>
      <c r="M2725" s="1115"/>
      <c r="N2725" s="1115"/>
      <c r="O2725" s="1115"/>
      <c r="P2725" s="1115"/>
      <c r="Q2725" s="1115"/>
      <c r="R2725" s="1115"/>
      <c r="S2725" s="1115"/>
      <c r="T2725" s="1115"/>
      <c r="U2725" s="1115"/>
      <c r="V2725" s="1197"/>
    </row>
    <row r="2726" spans="1:22" ht="16" customHeight="1">
      <c r="A2726" s="598"/>
      <c r="B2726" s="1114" t="s">
        <v>220</v>
      </c>
      <c r="C2726" s="1115"/>
      <c r="D2726" s="1115" t="str">
        <f>IF('statement of marks'!L92="","",'statement of marks'!L92)</f>
        <v/>
      </c>
      <c r="E2726" s="1115"/>
      <c r="F2726" s="1115"/>
      <c r="G2726" s="1115"/>
      <c r="H2726" s="1115"/>
      <c r="I2726" s="1115"/>
      <c r="J2726" s="1115"/>
      <c r="K2726" s="1115"/>
      <c r="L2726" s="1115"/>
      <c r="M2726" s="1115"/>
      <c r="N2726" s="1115"/>
      <c r="O2726" s="1115"/>
      <c r="P2726" s="1115"/>
      <c r="Q2726" s="1115"/>
      <c r="R2726" s="1115"/>
      <c r="S2726" s="1115"/>
      <c r="T2726" s="1115"/>
      <c r="U2726" s="1115"/>
      <c r="V2726" s="1197"/>
    </row>
    <row r="2727" spans="1:22" ht="16" customHeight="1">
      <c r="A2727" s="598"/>
      <c r="B2727" s="1114" t="s">
        <v>221</v>
      </c>
      <c r="C2727" s="1115"/>
      <c r="D2727" s="1119" t="str">
        <f>'statement of marks'!$G$3</f>
        <v>6 A</v>
      </c>
      <c r="E2727" s="1119"/>
      <c r="F2727" s="1119"/>
      <c r="G2727" s="1115" t="s">
        <v>9</v>
      </c>
      <c r="H2727" s="1115"/>
      <c r="I2727" s="1115"/>
      <c r="J2727" s="1119" t="str">
        <f>IF('statement of marks'!D92="","",'statement of marks'!D92)</f>
        <v/>
      </c>
      <c r="K2727" s="1119"/>
      <c r="L2727" s="1119"/>
      <c r="M2727" s="1115" t="s">
        <v>222</v>
      </c>
      <c r="N2727" s="1115"/>
      <c r="O2727" s="1115"/>
      <c r="P2727" s="1119" t="str">
        <f>IF('statement of marks'!F92="","",'statement of marks'!F92)</f>
        <v/>
      </c>
      <c r="Q2727" s="1119"/>
      <c r="R2727" s="1119"/>
      <c r="S2727" s="1214" t="str">
        <f>IF('statement of marks'!$J$3="","",'statement of marks'!$J$3)</f>
        <v xml:space="preserve">fo|ky; dk Mk;l dksM+ </v>
      </c>
      <c r="T2727" s="1214"/>
      <c r="U2727" s="1214"/>
      <c r="V2727" s="1215"/>
    </row>
    <row r="2728" spans="1:22" ht="16" customHeight="1">
      <c r="A2728" s="598"/>
      <c r="B2728" s="601" t="s">
        <v>0</v>
      </c>
      <c r="C2728" s="602"/>
      <c r="D2728" s="1121" t="str">
        <f>IF('statement of marks'!H92="","",'statement of marks'!H92)</f>
        <v/>
      </c>
      <c r="E2728" s="1121"/>
      <c r="F2728" s="1121"/>
      <c r="G2728" s="1115" t="str">
        <f>IF('statement of marks'!I92="","",'statement of marks'!I92)</f>
        <v/>
      </c>
      <c r="H2728" s="1115"/>
      <c r="I2728" s="1115"/>
      <c r="J2728" s="1115"/>
      <c r="K2728" s="1115"/>
      <c r="L2728" s="1115"/>
      <c r="M2728" s="1115"/>
      <c r="N2728" s="1115"/>
      <c r="O2728" s="1115"/>
      <c r="P2728" s="1115"/>
      <c r="Q2728" s="1115"/>
      <c r="R2728" s="1115"/>
      <c r="S2728" s="1190" t="str">
        <f>IF('statement of marks'!$K$3="","",'statement of marks'!$K$3)</f>
        <v xml:space="preserve">08291009401   </v>
      </c>
      <c r="T2728" s="1190"/>
      <c r="U2728" s="1190"/>
      <c r="V2728" s="1191"/>
    </row>
    <row r="2729" spans="1:22" ht="16" customHeight="1">
      <c r="A2729" s="598"/>
      <c r="B2729" s="561" t="s">
        <v>28</v>
      </c>
      <c r="C2729" s="603" t="s">
        <v>97</v>
      </c>
      <c r="D2729" s="1081" t="s">
        <v>1</v>
      </c>
      <c r="E2729" s="1081"/>
      <c r="F2729" s="1081"/>
      <c r="G2729" s="1081" t="s">
        <v>21</v>
      </c>
      <c r="H2729" s="1081"/>
      <c r="I2729" s="1081"/>
      <c r="J2729" s="1081" t="s">
        <v>68</v>
      </c>
      <c r="K2729" s="1081"/>
      <c r="L2729" s="1081"/>
      <c r="M2729" s="1081" t="s">
        <v>98</v>
      </c>
      <c r="N2729" s="1081"/>
      <c r="O2729" s="1081"/>
      <c r="P2729" s="1192" t="s">
        <v>278</v>
      </c>
      <c r="Q2729" s="1193" t="s">
        <v>459</v>
      </c>
      <c r="R2729" s="1193"/>
      <c r="S2729" s="1193"/>
      <c r="T2729" s="1194" t="s">
        <v>458</v>
      </c>
      <c r="U2729" s="1194"/>
      <c r="V2729" s="1195"/>
    </row>
    <row r="2730" spans="1:22" ht="16" customHeight="1">
      <c r="A2730" s="598"/>
      <c r="B2730" s="561"/>
      <c r="C2730" s="603"/>
      <c r="D2730" s="596" t="s">
        <v>468</v>
      </c>
      <c r="E2730" s="596" t="s">
        <v>469</v>
      </c>
      <c r="F2730" s="604" t="s">
        <v>2</v>
      </c>
      <c r="G2730" s="596" t="s">
        <v>468</v>
      </c>
      <c r="H2730" s="596" t="s">
        <v>469</v>
      </c>
      <c r="I2730" s="604" t="s">
        <v>2</v>
      </c>
      <c r="J2730" s="596" t="s">
        <v>468</v>
      </c>
      <c r="K2730" s="596" t="s">
        <v>469</v>
      </c>
      <c r="L2730" s="604" t="s">
        <v>2</v>
      </c>
      <c r="M2730" s="596" t="s">
        <v>468</v>
      </c>
      <c r="N2730" s="596" t="s">
        <v>469</v>
      </c>
      <c r="O2730" s="604" t="s">
        <v>2</v>
      </c>
      <c r="P2730" s="1192"/>
      <c r="Q2730" s="596" t="s">
        <v>468</v>
      </c>
      <c r="R2730" s="596" t="s">
        <v>469</v>
      </c>
      <c r="S2730" s="608" t="s">
        <v>2</v>
      </c>
      <c r="T2730" s="618" t="s">
        <v>304</v>
      </c>
      <c r="U2730" s="619" t="s">
        <v>5</v>
      </c>
      <c r="V2730" s="620" t="s">
        <v>464</v>
      </c>
    </row>
    <row r="2731" spans="1:22" ht="16" customHeight="1">
      <c r="A2731" s="599"/>
      <c r="B2731" s="1178" t="s">
        <v>3</v>
      </c>
      <c r="C2731" s="1179"/>
      <c r="D2731" s="579">
        <f>IF('statement of marks'!M$6="","",'statement of marks'!M$6)</f>
        <v>5</v>
      </c>
      <c r="E2731" s="579">
        <f>IF('statement of marks'!N$6="","",'statement of marks'!N$6)</f>
        <v>5</v>
      </c>
      <c r="F2731" s="605">
        <f>IF('statement of marks'!O$6="","",'statement of marks'!O$6)</f>
        <v>10</v>
      </c>
      <c r="G2731" s="579">
        <f>IF('statement of marks'!P$6="","",'statement of marks'!P$6)</f>
        <v>5</v>
      </c>
      <c r="H2731" s="579">
        <f>IF('statement of marks'!Q$6="","",'statement of marks'!Q$6)</f>
        <v>5</v>
      </c>
      <c r="I2731" s="605">
        <f>IF('statement of marks'!R$6="","",'statement of marks'!R$6)</f>
        <v>10</v>
      </c>
      <c r="J2731" s="579">
        <f>IF('statement of marks'!S$6="","",'statement of marks'!S$6)</f>
        <v>5</v>
      </c>
      <c r="K2731" s="579">
        <f>IF('statement of marks'!T$6="","",'statement of marks'!T$6)</f>
        <v>5</v>
      </c>
      <c r="L2731" s="605">
        <f>IF('statement of marks'!U$6="","",'statement of marks'!U$6)</f>
        <v>10</v>
      </c>
      <c r="M2731" s="579">
        <f>IF('statement of marks'!W$6="","",'statement of marks'!W$6)</f>
        <v>50</v>
      </c>
      <c r="N2731" s="579">
        <f>IF('statement of marks'!X$6="","",'statement of marks'!X$6)</f>
        <v>20</v>
      </c>
      <c r="O2731" s="605">
        <f>IF('statement of marks'!Y$6="","",'statement of marks'!Y$6)</f>
        <v>70</v>
      </c>
      <c r="P2731" s="580">
        <f>IF('statement of marks'!Z$6="","",'statement of marks'!Z$6)</f>
        <v>100</v>
      </c>
      <c r="Q2731" s="579">
        <f>IF('statement of marks'!AA$6="","",'statement of marks'!AA$6)</f>
        <v>70</v>
      </c>
      <c r="R2731" s="579">
        <f>IF('statement of marks'!AB$6="","",'statement of marks'!AB$6)</f>
        <v>30</v>
      </c>
      <c r="S2731" s="605">
        <f>IF('statement of marks'!AC$6="","",'statement of marks'!AC$6)</f>
        <v>100</v>
      </c>
      <c r="T2731" s="615">
        <f>IF('statement of marks'!AD$6="","",'statement of marks'!AD$6)</f>
        <v>200</v>
      </c>
      <c r="U2731" s="615" t="str">
        <f>IF('statement of marks'!AE$6="","",'statement of marks'!AE$6)</f>
        <v/>
      </c>
      <c r="V2731" s="621" t="str">
        <f>IF('statement of marks'!AF$6="","",'statement of marks'!AF$6)</f>
        <v/>
      </c>
    </row>
    <row r="2732" spans="1:22" ht="16" customHeight="1">
      <c r="A2732" s="598"/>
      <c r="B2732" s="1114" t="str">
        <f>IF('statement of marks'!$M$3="","",'statement of marks'!$M$3)</f>
        <v>fgUnh</v>
      </c>
      <c r="C2732" s="1115"/>
      <c r="D2732" s="275" t="str">
        <f>IF('statement of marks'!M92="","",'statement of marks'!M92)</f>
        <v/>
      </c>
      <c r="E2732" s="275" t="str">
        <f>IF('statement of marks'!N92="","",'statement of marks'!N92)</f>
        <v/>
      </c>
      <c r="F2732" s="606" t="str">
        <f>IF('statement of marks'!O92="","",'statement of marks'!O92)</f>
        <v/>
      </c>
      <c r="G2732" s="275" t="str">
        <f>IF('statement of marks'!P92="","",'statement of marks'!P92)</f>
        <v/>
      </c>
      <c r="H2732" s="275" t="str">
        <f>IF('statement of marks'!Q92="","",'statement of marks'!Q92)</f>
        <v/>
      </c>
      <c r="I2732" s="606" t="str">
        <f>IF('statement of marks'!R92="","",'statement of marks'!R92)</f>
        <v/>
      </c>
      <c r="J2732" s="275" t="str">
        <f>IF('statement of marks'!S92="","",'statement of marks'!S92)</f>
        <v/>
      </c>
      <c r="K2732" s="275" t="str">
        <f>IF('statement of marks'!T92="","",'statement of marks'!T92)</f>
        <v/>
      </c>
      <c r="L2732" s="606" t="str">
        <f>IF('statement of marks'!U92="","",'statement of marks'!U92)</f>
        <v/>
      </c>
      <c r="M2732" s="275" t="str">
        <f>IF('statement of marks'!W92="","",'statement of marks'!W92)</f>
        <v/>
      </c>
      <c r="N2732" s="275" t="str">
        <f>IF('statement of marks'!X92="","",'statement of marks'!X92)</f>
        <v/>
      </c>
      <c r="O2732" s="606" t="str">
        <f>IF('statement of marks'!Y92="","",'statement of marks'!Y92)</f>
        <v/>
      </c>
      <c r="P2732" s="277" t="str">
        <f>IF('statement of marks'!Z92="","",'statement of marks'!Z92)</f>
        <v/>
      </c>
      <c r="Q2732" s="275" t="str">
        <f>IF('statement of marks'!AA92="","",'statement of marks'!AA92)</f>
        <v/>
      </c>
      <c r="R2732" s="275" t="str">
        <f>IF('statement of marks'!AB92="","",'statement of marks'!AB92)</f>
        <v/>
      </c>
      <c r="S2732" s="606" t="str">
        <f>IF('statement of marks'!AC92="","",'statement of marks'!AC92)</f>
        <v/>
      </c>
      <c r="T2732" s="578" t="str">
        <f>IF('statement of marks'!AD92="","",'statement of marks'!AD92)</f>
        <v/>
      </c>
      <c r="U2732" s="578" t="str">
        <f>IF('statement of marks'!AE92="","",'statement of marks'!AE92)</f>
        <v/>
      </c>
      <c r="V2732" s="612" t="str">
        <f>IF('statement of marks'!AF92="","",'statement of marks'!AF92)</f>
        <v/>
      </c>
    </row>
    <row r="2733" spans="1:22" ht="16" customHeight="1">
      <c r="A2733" s="598"/>
      <c r="B2733" s="1114" t="str">
        <f>IF('statement of marks'!$AI$3="","",'statement of marks'!$AI$3)</f>
        <v>vaxszth</v>
      </c>
      <c r="C2733" s="1115"/>
      <c r="D2733" s="275" t="str">
        <f>IF('statement of marks'!AI92="","",'statement of marks'!AI92)</f>
        <v/>
      </c>
      <c r="E2733" s="275" t="str">
        <f>IF('statement of marks'!AJ92="","",'statement of marks'!AJ92)</f>
        <v/>
      </c>
      <c r="F2733" s="606" t="str">
        <f>IF('statement of marks'!AK92="","",'statement of marks'!AK92)</f>
        <v/>
      </c>
      <c r="G2733" s="275" t="str">
        <f>IF('statement of marks'!AL92="","",'statement of marks'!AL92)</f>
        <v/>
      </c>
      <c r="H2733" s="275" t="str">
        <f>IF('statement of marks'!AM92="","",'statement of marks'!AM92)</f>
        <v/>
      </c>
      <c r="I2733" s="606" t="str">
        <f>IF('statement of marks'!AN92="","",'statement of marks'!AN92)</f>
        <v/>
      </c>
      <c r="J2733" s="275" t="str">
        <f>IF('statement of marks'!AO92="","",'statement of marks'!AO92)</f>
        <v/>
      </c>
      <c r="K2733" s="275" t="str">
        <f>IF('statement of marks'!AP92="","",'statement of marks'!AP92)</f>
        <v/>
      </c>
      <c r="L2733" s="606" t="str">
        <f>IF('statement of marks'!AQ92="","",'statement of marks'!AQ92)</f>
        <v/>
      </c>
      <c r="M2733" s="275" t="str">
        <f>IF('statement of marks'!AS92="","",'statement of marks'!AS92)</f>
        <v/>
      </c>
      <c r="N2733" s="275" t="str">
        <f>IF('statement of marks'!AT92="","",'statement of marks'!AT92)</f>
        <v/>
      </c>
      <c r="O2733" s="606" t="str">
        <f>IF('statement of marks'!AU92="","",'statement of marks'!AU92)</f>
        <v/>
      </c>
      <c r="P2733" s="277" t="str">
        <f>IF('statement of marks'!AV92="","",'statement of marks'!AV92)</f>
        <v/>
      </c>
      <c r="Q2733" s="275" t="str">
        <f>IF('statement of marks'!AW92="","",'statement of marks'!AW92)</f>
        <v/>
      </c>
      <c r="R2733" s="275" t="str">
        <f>IF('statement of marks'!AX92="","",'statement of marks'!AX92)</f>
        <v/>
      </c>
      <c r="S2733" s="606" t="str">
        <f>IF('statement of marks'!AY92="","",'statement of marks'!AY92)</f>
        <v/>
      </c>
      <c r="T2733" s="578" t="str">
        <f>IF('statement of marks'!AZ92="","",'statement of marks'!AZ92)</f>
        <v/>
      </c>
      <c r="U2733" s="578" t="str">
        <f>IF('statement of marks'!BA92="","",'statement of marks'!BA92)</f>
        <v/>
      </c>
      <c r="V2733" s="612" t="str">
        <f>IF('statement of marks'!BB92="","",'statement of marks'!BB92)</f>
        <v/>
      </c>
    </row>
    <row r="2734" spans="1:22" ht="16" customHeight="1">
      <c r="A2734" s="598"/>
      <c r="B2734" s="1114" t="str">
        <f>IF('statement of marks'!BE92="s","laLd`r",IF('statement of marks'!BE92="u","mnwZ",IF('statement of marks'!BE92="g","xqtjkrh",IF('statement of marks'!BE92="p","iatkch",IF('statement of marks'!BE92="sd","fla/kh","r`rh; Hkk""kk")))))</f>
        <v>r`rh; Hkk"kk</v>
      </c>
      <c r="C2734" s="1115"/>
      <c r="D2734" s="275" t="str">
        <f>IF('statement of marks'!BF92="","",'statement of marks'!BF92)</f>
        <v/>
      </c>
      <c r="E2734" s="275" t="str">
        <f>IF('statement of marks'!BG92="","",'statement of marks'!BG92)</f>
        <v/>
      </c>
      <c r="F2734" s="606" t="str">
        <f>IF('statement of marks'!BH92="","",'statement of marks'!BH92)</f>
        <v/>
      </c>
      <c r="G2734" s="275" t="str">
        <f>IF('statement of marks'!BI92="","",'statement of marks'!BI92)</f>
        <v/>
      </c>
      <c r="H2734" s="275" t="str">
        <f>IF('statement of marks'!BJ92="","",'statement of marks'!BJ92)</f>
        <v/>
      </c>
      <c r="I2734" s="606" t="str">
        <f>IF('statement of marks'!BK92="","",'statement of marks'!BK92)</f>
        <v/>
      </c>
      <c r="J2734" s="275" t="str">
        <f>IF('statement of marks'!BL92="","",'statement of marks'!BL92)</f>
        <v/>
      </c>
      <c r="K2734" s="275" t="str">
        <f>IF('statement of marks'!BM92="","",'statement of marks'!BM92)</f>
        <v/>
      </c>
      <c r="L2734" s="606" t="str">
        <f>IF('statement of marks'!BN92="","",'statement of marks'!BN92)</f>
        <v/>
      </c>
      <c r="M2734" s="275" t="str">
        <f>IF('statement of marks'!BP92="","",'statement of marks'!BP92)</f>
        <v/>
      </c>
      <c r="N2734" s="275" t="str">
        <f>IF('statement of marks'!BQ92="","",'statement of marks'!BQ92)</f>
        <v/>
      </c>
      <c r="O2734" s="606" t="str">
        <f>IF('statement of marks'!BR92="","",'statement of marks'!BR92)</f>
        <v/>
      </c>
      <c r="P2734" s="277" t="str">
        <f>IF('statement of marks'!BS92="","",'statement of marks'!BS92)</f>
        <v/>
      </c>
      <c r="Q2734" s="275" t="str">
        <f>IF('statement of marks'!BT92="","",'statement of marks'!BT92)</f>
        <v/>
      </c>
      <c r="R2734" s="275" t="str">
        <f>IF('statement of marks'!BU92="","",'statement of marks'!BU92)</f>
        <v/>
      </c>
      <c r="S2734" s="606" t="str">
        <f>IF('statement of marks'!BV92="","",'statement of marks'!BV92)</f>
        <v/>
      </c>
      <c r="T2734" s="578" t="str">
        <f>IF('statement of marks'!BW92="","",'statement of marks'!BW92)</f>
        <v/>
      </c>
      <c r="U2734" s="578" t="str">
        <f>IF('statement of marks'!BX92="","",'statement of marks'!BX92)</f>
        <v/>
      </c>
      <c r="V2734" s="612" t="str">
        <f>IF('statement of marks'!BY92="","",'statement of marks'!BY92)</f>
        <v/>
      </c>
    </row>
    <row r="2735" spans="1:22" ht="16" customHeight="1">
      <c r="A2735" s="598"/>
      <c r="B2735" s="1114" t="str">
        <f>IF('statement of marks'!$CB$3="","",'statement of marks'!$CB$3)</f>
        <v>xf.kr</v>
      </c>
      <c r="C2735" s="1115"/>
      <c r="D2735" s="275" t="str">
        <f>IF('statement of marks'!CB92="","",'statement of marks'!CB92)</f>
        <v/>
      </c>
      <c r="E2735" s="275" t="str">
        <f>IF('statement of marks'!CC92="","",'statement of marks'!CC92)</f>
        <v/>
      </c>
      <c r="F2735" s="606" t="str">
        <f>IF('statement of marks'!CD92="","",'statement of marks'!CD92)</f>
        <v/>
      </c>
      <c r="G2735" s="275" t="str">
        <f>IF('statement of marks'!CE92="","",'statement of marks'!CE92)</f>
        <v/>
      </c>
      <c r="H2735" s="275" t="str">
        <f>IF('statement of marks'!CF92="","",'statement of marks'!CF92)</f>
        <v/>
      </c>
      <c r="I2735" s="606" t="str">
        <f>IF('statement of marks'!CG92="","",'statement of marks'!CG92)</f>
        <v/>
      </c>
      <c r="J2735" s="275" t="str">
        <f>IF('statement of marks'!CH92="","",'statement of marks'!CH92)</f>
        <v/>
      </c>
      <c r="K2735" s="275" t="str">
        <f>IF('statement of marks'!CI92="","",'statement of marks'!CI92)</f>
        <v/>
      </c>
      <c r="L2735" s="606" t="str">
        <f>IF('statement of marks'!CJ92="","",'statement of marks'!CJ92)</f>
        <v/>
      </c>
      <c r="M2735" s="275" t="str">
        <f>IF('statement of marks'!CL92="","",'statement of marks'!CL92)</f>
        <v/>
      </c>
      <c r="N2735" s="275" t="str">
        <f>IF('statement of marks'!CM92="","",'statement of marks'!CM92)</f>
        <v/>
      </c>
      <c r="O2735" s="606" t="str">
        <f>IF('statement of marks'!CN92="","",'statement of marks'!CN92)</f>
        <v/>
      </c>
      <c r="P2735" s="277" t="str">
        <f>IF('statement of marks'!CO92="","",'statement of marks'!CO92)</f>
        <v/>
      </c>
      <c r="Q2735" s="275" t="str">
        <f>IF('statement of marks'!CP92="","",'statement of marks'!CP92)</f>
        <v/>
      </c>
      <c r="R2735" s="275" t="str">
        <f>IF('statement of marks'!CQ92="","",'statement of marks'!CQ92)</f>
        <v/>
      </c>
      <c r="S2735" s="606" t="str">
        <f>IF('statement of marks'!CR92="","",'statement of marks'!CR92)</f>
        <v/>
      </c>
      <c r="T2735" s="578" t="str">
        <f>IF('statement of marks'!CS92="","",'statement of marks'!CS92)</f>
        <v/>
      </c>
      <c r="U2735" s="578" t="str">
        <f>IF('statement of marks'!CT92="","",'statement of marks'!CT92)</f>
        <v/>
      </c>
      <c r="V2735" s="612" t="str">
        <f>IF('statement of marks'!CU92="","",'statement of marks'!CU92)</f>
        <v/>
      </c>
    </row>
    <row r="2736" spans="1:22" ht="16" customHeight="1">
      <c r="A2736" s="598"/>
      <c r="B2736" s="1114" t="str">
        <f>IF('statement of marks'!$CX$3="","",'statement of marks'!$CX$3)</f>
        <v>foKku</v>
      </c>
      <c r="C2736" s="1115"/>
      <c r="D2736" s="275" t="str">
        <f>IF('statement of marks'!CX92="","",'statement of marks'!CX92)</f>
        <v/>
      </c>
      <c r="E2736" s="275" t="str">
        <f>IF('statement of marks'!CY92="","",'statement of marks'!CY92)</f>
        <v/>
      </c>
      <c r="F2736" s="606" t="str">
        <f>IF('statement of marks'!CZ92="","",'statement of marks'!CZ92)</f>
        <v/>
      </c>
      <c r="G2736" s="275" t="str">
        <f>IF('statement of marks'!DA92="","",'statement of marks'!DA92)</f>
        <v/>
      </c>
      <c r="H2736" s="275" t="str">
        <f>IF('statement of marks'!DB92="","",'statement of marks'!DB92)</f>
        <v/>
      </c>
      <c r="I2736" s="606" t="str">
        <f>IF('statement of marks'!DC92="","",'statement of marks'!DC92)</f>
        <v/>
      </c>
      <c r="J2736" s="275" t="str">
        <f>IF('statement of marks'!DD92="","",'statement of marks'!DD92)</f>
        <v/>
      </c>
      <c r="K2736" s="275" t="str">
        <f>IF('statement of marks'!DE92="","",'statement of marks'!DE92)</f>
        <v/>
      </c>
      <c r="L2736" s="606" t="str">
        <f>IF('statement of marks'!DF92="","",'statement of marks'!DF92)</f>
        <v/>
      </c>
      <c r="M2736" s="275" t="str">
        <f>IF('statement of marks'!DH92="","",'statement of marks'!DH92)</f>
        <v/>
      </c>
      <c r="N2736" s="275" t="str">
        <f>IF('statement of marks'!DI92="","",'statement of marks'!DI92)</f>
        <v/>
      </c>
      <c r="O2736" s="606" t="str">
        <f>IF('statement of marks'!DJ92="","",'statement of marks'!DJ92)</f>
        <v/>
      </c>
      <c r="P2736" s="277" t="str">
        <f>IF('statement of marks'!DK92="","",'statement of marks'!DK92)</f>
        <v/>
      </c>
      <c r="Q2736" s="275" t="str">
        <f>IF('statement of marks'!DL92="","",'statement of marks'!DL92)</f>
        <v/>
      </c>
      <c r="R2736" s="275" t="str">
        <f>IF('statement of marks'!DM92="","",'statement of marks'!DM92)</f>
        <v/>
      </c>
      <c r="S2736" s="606" t="str">
        <f>IF('statement of marks'!DN92="","",'statement of marks'!DN92)</f>
        <v/>
      </c>
      <c r="T2736" s="578" t="str">
        <f>IF('statement of marks'!DO92="","",'statement of marks'!DO92)</f>
        <v/>
      </c>
      <c r="U2736" s="578" t="str">
        <f>IF('statement of marks'!DP92="","",'statement of marks'!DP92)</f>
        <v/>
      </c>
      <c r="V2736" s="612" t="str">
        <f>IF('statement of marks'!DQ92="","",'statement of marks'!DQ92)</f>
        <v/>
      </c>
    </row>
    <row r="2737" spans="1:22" ht="16" customHeight="1">
      <c r="A2737" s="598"/>
      <c r="B2737" s="1114" t="str">
        <f>IF('statement of marks'!$DT$3="","",'statement of marks'!$DT$3)</f>
        <v>lkekftd foKku</v>
      </c>
      <c r="C2737" s="1115"/>
      <c r="D2737" s="275" t="str">
        <f>IF('statement of marks'!DT92="","",'statement of marks'!DT92)</f>
        <v/>
      </c>
      <c r="E2737" s="275" t="str">
        <f>IF('statement of marks'!DU92="","",'statement of marks'!DU92)</f>
        <v/>
      </c>
      <c r="F2737" s="606" t="str">
        <f>IF('statement of marks'!DV92="","",'statement of marks'!DV92)</f>
        <v/>
      </c>
      <c r="G2737" s="275" t="str">
        <f>IF('statement of marks'!DW92="","",'statement of marks'!DW92)</f>
        <v/>
      </c>
      <c r="H2737" s="275" t="str">
        <f>IF('statement of marks'!DX92="","",'statement of marks'!DX92)</f>
        <v/>
      </c>
      <c r="I2737" s="606" t="str">
        <f>IF('statement of marks'!DY92="","",'statement of marks'!DY92)</f>
        <v/>
      </c>
      <c r="J2737" s="275" t="str">
        <f>IF('statement of marks'!DZ92="","",'statement of marks'!DZ92)</f>
        <v/>
      </c>
      <c r="K2737" s="275" t="str">
        <f>IF('statement of marks'!EA92="","",'statement of marks'!EA92)</f>
        <v/>
      </c>
      <c r="L2737" s="606" t="str">
        <f>IF('statement of marks'!EB92="","",'statement of marks'!EB92)</f>
        <v/>
      </c>
      <c r="M2737" s="275" t="str">
        <f>IF('statement of marks'!ED92="","",'statement of marks'!ED92)</f>
        <v/>
      </c>
      <c r="N2737" s="275" t="str">
        <f>IF('statement of marks'!EE92="","",'statement of marks'!EE92)</f>
        <v/>
      </c>
      <c r="O2737" s="606" t="str">
        <f>IF('statement of marks'!EF92="","",'statement of marks'!EF92)</f>
        <v/>
      </c>
      <c r="P2737" s="277" t="str">
        <f>IF('statement of marks'!EG92="","",'statement of marks'!EG92)</f>
        <v/>
      </c>
      <c r="Q2737" s="275" t="str">
        <f>IF('statement of marks'!EH92="","",'statement of marks'!EH92)</f>
        <v/>
      </c>
      <c r="R2737" s="275" t="str">
        <f>IF('statement of marks'!EI92="","",'statement of marks'!EI92)</f>
        <v/>
      </c>
      <c r="S2737" s="606" t="str">
        <f>IF('statement of marks'!EJ92="","",'statement of marks'!EJ92)</f>
        <v/>
      </c>
      <c r="T2737" s="578" t="str">
        <f>IF('statement of marks'!EK92="","",'statement of marks'!EK92)</f>
        <v/>
      </c>
      <c r="U2737" s="578" t="str">
        <f>IF('statement of marks'!EL92="","",'statement of marks'!EL92)</f>
        <v/>
      </c>
      <c r="V2737" s="612" t="str">
        <f>IF('statement of marks'!EM92="","",'statement of marks'!EM92)</f>
        <v/>
      </c>
    </row>
    <row r="2738" spans="1:22" ht="16" customHeight="1">
      <c r="A2738" s="598"/>
      <c r="B2738" s="1117" t="s">
        <v>271</v>
      </c>
      <c r="C2738" s="1118"/>
      <c r="D2738" s="1081" t="s">
        <v>1</v>
      </c>
      <c r="E2738" s="1081"/>
      <c r="F2738" s="1081"/>
      <c r="G2738" s="1081" t="s">
        <v>21</v>
      </c>
      <c r="H2738" s="1081"/>
      <c r="I2738" s="1081"/>
      <c r="J2738" s="1081" t="s">
        <v>272</v>
      </c>
      <c r="K2738" s="1081"/>
      <c r="L2738" s="1081"/>
      <c r="M2738" s="1081" t="s">
        <v>68</v>
      </c>
      <c r="N2738" s="1081"/>
      <c r="O2738" s="1081"/>
      <c r="P2738" s="1081" t="s">
        <v>463</v>
      </c>
      <c r="Q2738" s="1081"/>
      <c r="R2738" s="1081"/>
      <c r="S2738" s="609"/>
      <c r="T2738" s="1187" t="s">
        <v>458</v>
      </c>
      <c r="U2738" s="1188"/>
      <c r="V2738" s="1189"/>
    </row>
    <row r="2739" spans="1:22" ht="16" customHeight="1">
      <c r="A2739" s="599"/>
      <c r="B2739" s="1175" t="s">
        <v>3</v>
      </c>
      <c r="C2739" s="1176"/>
      <c r="D2739" s="1177">
        <f>IF('statement of marks'!EP$6="","",'statement of marks'!EP$6)</f>
        <v>20</v>
      </c>
      <c r="E2739" s="1177"/>
      <c r="F2739" s="1177"/>
      <c r="G2739" s="1177">
        <f>IF('statement of marks'!EQ$6="","",'statement of marks'!EQ$6)</f>
        <v>20</v>
      </c>
      <c r="H2739" s="1177"/>
      <c r="I2739" s="1177"/>
      <c r="J2739" s="1177">
        <f>IF('statement of marks'!ES$6="","",'statement of marks'!ES$6)</f>
        <v>20</v>
      </c>
      <c r="K2739" s="1177"/>
      <c r="L2739" s="1177"/>
      <c r="M2739" s="1177">
        <f>IF('statement of marks'!ER$6="","",'statement of marks'!ER$6)</f>
        <v>20</v>
      </c>
      <c r="N2739" s="1177"/>
      <c r="O2739" s="1177"/>
      <c r="P2739" s="1177">
        <f>IF('statement of marks'!ET$6="","",'statement of marks'!ET$6)</f>
        <v>20</v>
      </c>
      <c r="Q2739" s="1177"/>
      <c r="R2739" s="1177"/>
      <c r="S2739" s="610" t="str">
        <f>IF('statement of marks'!FE$6="","",'statement of marks'!EX$6)</f>
        <v/>
      </c>
      <c r="T2739" s="615">
        <f>IF('statement of marks'!EU$6="","",'statement of marks'!EU$6)</f>
        <v>100</v>
      </c>
      <c r="U2739" s="616" t="s">
        <v>5</v>
      </c>
      <c r="V2739" s="617" t="s">
        <v>464</v>
      </c>
    </row>
    <row r="2740" spans="1:22" ht="16" customHeight="1">
      <c r="A2740" s="598"/>
      <c r="B2740" s="1114" t="str">
        <f>IF('statement of marks'!$EP$3="","",'statement of marks'!$EP$3)</f>
        <v>dk;kZuqHko</v>
      </c>
      <c r="C2740" s="1115"/>
      <c r="D2740" s="1103" t="str">
        <f>IF('statement of marks'!EP92="","",'statement of marks'!EP92)</f>
        <v/>
      </c>
      <c r="E2740" s="1103"/>
      <c r="F2740" s="1103"/>
      <c r="G2740" s="1103" t="str">
        <f>IF('statement of marks'!EQ92="","",'statement of marks'!EQ92)</f>
        <v/>
      </c>
      <c r="H2740" s="1103"/>
      <c r="I2740" s="1103"/>
      <c r="J2740" s="1103" t="str">
        <f>IF('statement of marks'!ES92="","",'statement of marks'!ES92)</f>
        <v/>
      </c>
      <c r="K2740" s="1103"/>
      <c r="L2740" s="1103"/>
      <c r="M2740" s="1103" t="str">
        <f>IF('statement of marks'!ER92="","",'statement of marks'!ER92)</f>
        <v/>
      </c>
      <c r="N2740" s="1103"/>
      <c r="O2740" s="1103"/>
      <c r="P2740" s="1103" t="str">
        <f>IF('statement of marks'!ET92="","",'statement of marks'!ET92)</f>
        <v/>
      </c>
      <c r="Q2740" s="1103"/>
      <c r="R2740" s="1103"/>
      <c r="S2740" s="611"/>
      <c r="T2740" s="613" t="str">
        <f>IF('statement of marks'!EU92="","",'statement of marks'!EU92)</f>
        <v/>
      </c>
      <c r="U2740" s="613" t="str">
        <f>IF('statement of marks'!EV92="","",'statement of marks'!EV92)</f>
        <v/>
      </c>
      <c r="V2740" s="614" t="str">
        <f>IF('statement of marks'!EW92="","",'statement of marks'!EW92)</f>
        <v/>
      </c>
    </row>
    <row r="2741" spans="1:22" ht="16" customHeight="1">
      <c r="A2741" s="598"/>
      <c r="B2741" s="1112" t="str">
        <f>IF('statement of marks'!$EZ$3="","",'statement of marks'!$EZ$3)</f>
        <v>dyk f'k{kk</v>
      </c>
      <c r="C2741" s="1113"/>
      <c r="D2741" s="1103" t="str">
        <f>IF('statement of marks'!EZ92="","",'statement of marks'!EZ92)</f>
        <v/>
      </c>
      <c r="E2741" s="1103"/>
      <c r="F2741" s="1103"/>
      <c r="G2741" s="1103" t="str">
        <f>IF('statement of marks'!FA92="","",'statement of marks'!FA92)</f>
        <v/>
      </c>
      <c r="H2741" s="1103"/>
      <c r="I2741" s="1103"/>
      <c r="J2741" s="1103" t="str">
        <f>IF('statement of marks'!FC92="","",'statement of marks'!FC92)</f>
        <v/>
      </c>
      <c r="K2741" s="1103"/>
      <c r="L2741" s="1103"/>
      <c r="M2741" s="1103" t="str">
        <f>IF('statement of marks'!FB92="","",'statement of marks'!FB92)</f>
        <v/>
      </c>
      <c r="N2741" s="1103"/>
      <c r="O2741" s="1103"/>
      <c r="P2741" s="1103" t="str">
        <f>IF('statement of marks'!FD92="","",'statement of marks'!FD92)</f>
        <v/>
      </c>
      <c r="Q2741" s="1103"/>
      <c r="R2741" s="1103"/>
      <c r="S2741" s="611"/>
      <c r="T2741" s="613" t="str">
        <f>IF('statement of marks'!FE92="","",'statement of marks'!FE92)</f>
        <v/>
      </c>
      <c r="U2741" s="613" t="str">
        <f>IF('statement of marks'!FF92="","",'statement of marks'!FF92)</f>
        <v/>
      </c>
      <c r="V2741" s="614" t="str">
        <f>IF('statement of marks'!FG92="","",'statement of marks'!FG92)</f>
        <v/>
      </c>
    </row>
    <row r="2742" spans="1:22" ht="16" customHeight="1">
      <c r="A2742" s="598"/>
      <c r="B2742" s="1109" t="str">
        <f>IF('statement of marks'!$FJ$3="","",'statement of marks'!$FJ$3)</f>
        <v>LokLF; ,oe~ 'kkjhfjd f'k{kk</v>
      </c>
      <c r="C2742" s="1110"/>
      <c r="D2742" s="1103" t="str">
        <f>IF('statement of marks'!FJ92="","",'statement of marks'!FJ92)</f>
        <v/>
      </c>
      <c r="E2742" s="1103"/>
      <c r="F2742" s="1103"/>
      <c r="G2742" s="1103" t="str">
        <f>IF('statement of marks'!FK92="","",'statement of marks'!FK92)</f>
        <v/>
      </c>
      <c r="H2742" s="1103"/>
      <c r="I2742" s="1103"/>
      <c r="J2742" s="1103" t="str">
        <f>IF('statement of marks'!FM92="","",'statement of marks'!FM92)</f>
        <v/>
      </c>
      <c r="K2742" s="1103"/>
      <c r="L2742" s="1103"/>
      <c r="M2742" s="1103" t="str">
        <f>IF('statement of marks'!FL92="","",'statement of marks'!FL92)</f>
        <v/>
      </c>
      <c r="N2742" s="1103"/>
      <c r="O2742" s="1103"/>
      <c r="P2742" s="1103" t="str">
        <f>IF('statement of marks'!FN92="","",'statement of marks'!FN92)</f>
        <v/>
      </c>
      <c r="Q2742" s="1103"/>
      <c r="R2742" s="1103"/>
      <c r="S2742" s="611"/>
      <c r="T2742" s="613" t="str">
        <f>IF('statement of marks'!FO92="","",'statement of marks'!FO92)</f>
        <v/>
      </c>
      <c r="U2742" s="613" t="str">
        <f>IF('statement of marks'!FP92="","",'statement of marks'!FP92)</f>
        <v/>
      </c>
      <c r="V2742" s="614" t="str">
        <f>IF('statement of marks'!FQ92="","",'statement of marks'!FQ92)</f>
        <v/>
      </c>
    </row>
    <row r="2743" spans="1:22" ht="16" customHeight="1">
      <c r="A2743" s="598"/>
      <c r="B2743" s="1104" t="s">
        <v>273</v>
      </c>
      <c r="C2743" s="1105"/>
      <c r="D2743" s="1213" t="str">
        <f>details!$DZ$3</f>
        <v>vxLr rd</v>
      </c>
      <c r="E2743" s="1213"/>
      <c r="F2743" s="1213"/>
      <c r="G2743" s="1213" t="str">
        <f>details!$ED$3</f>
        <v>vDVwcj rd</v>
      </c>
      <c r="H2743" s="1213"/>
      <c r="I2743" s="1213"/>
      <c r="J2743" s="1213" t="str">
        <f>details!$EL$3</f>
        <v>Qjojh rd</v>
      </c>
      <c r="K2743" s="1213"/>
      <c r="L2743" s="1213"/>
      <c r="M2743" s="1213" t="str">
        <f>details!$EH$3</f>
        <v>fnlEcj rd</v>
      </c>
      <c r="N2743" s="1213"/>
      <c r="O2743" s="1213"/>
      <c r="P2743" s="1213" t="str">
        <f>details!$EP$3</f>
        <v>loZ ;ksx</v>
      </c>
      <c r="Q2743" s="1213"/>
      <c r="R2743" s="1213"/>
      <c r="S2743" s="1106" t="s">
        <v>475</v>
      </c>
      <c r="T2743" s="1107"/>
      <c r="U2743" s="1107"/>
      <c r="V2743" s="1180"/>
    </row>
    <row r="2744" spans="1:22" ht="16" customHeight="1">
      <c r="A2744" s="598"/>
      <c r="B2744" s="1100" t="s">
        <v>99</v>
      </c>
      <c r="C2744" s="1101"/>
      <c r="D2744" s="1102" t="str">
        <f>IF(details!EA92="","",details!EA92)</f>
        <v/>
      </c>
      <c r="E2744" s="1102"/>
      <c r="F2744" s="1102"/>
      <c r="G2744" s="1102" t="str">
        <f>IF(details!EE92="","",details!EE92)</f>
        <v/>
      </c>
      <c r="H2744" s="1102"/>
      <c r="I2744" s="1102"/>
      <c r="J2744" s="1102" t="str">
        <f>IF(details!EM92="","",details!EM92)</f>
        <v/>
      </c>
      <c r="K2744" s="1102"/>
      <c r="L2744" s="1102"/>
      <c r="M2744" s="1102" t="str">
        <f>IF(details!EI92="","",details!EI92)</f>
        <v/>
      </c>
      <c r="N2744" s="1102"/>
      <c r="O2744" s="1102"/>
      <c r="P2744" s="1102" t="str">
        <f>IF(details!EQ92="","",details!EQ92)</f>
        <v/>
      </c>
      <c r="Q2744" s="1102"/>
      <c r="R2744" s="1102"/>
      <c r="S2744" s="1181">
        <f>'statement of marks'!$HG$108</f>
        <v>42460</v>
      </c>
      <c r="T2744" s="1182"/>
      <c r="U2744" s="1182"/>
      <c r="V2744" s="1183"/>
    </row>
    <row r="2745" spans="1:22" ht="16" customHeight="1">
      <c r="A2745" s="598"/>
      <c r="B2745" s="1094" t="s">
        <v>15</v>
      </c>
      <c r="C2745" s="1095"/>
      <c r="D2745" s="1096" t="str">
        <f>IF(details!DZ92="","",details!DZ92)</f>
        <v/>
      </c>
      <c r="E2745" s="1096"/>
      <c r="F2745" s="1096"/>
      <c r="G2745" s="1096" t="str">
        <f>IF(details!ED92="","",details!ED92)</f>
        <v/>
      </c>
      <c r="H2745" s="1096"/>
      <c r="I2745" s="1096"/>
      <c r="J2745" s="1096" t="str">
        <f>IF(details!EL92="","",details!EL92)</f>
        <v/>
      </c>
      <c r="K2745" s="1096"/>
      <c r="L2745" s="1096"/>
      <c r="M2745" s="1096" t="str">
        <f>IF(details!EH92="","",details!EH92)</f>
        <v/>
      </c>
      <c r="N2745" s="1096"/>
      <c r="O2745" s="1096"/>
      <c r="P2745" s="1096" t="str">
        <f>IF(details!EP92="","",details!EP92)</f>
        <v/>
      </c>
      <c r="Q2745" s="1096"/>
      <c r="R2745" s="1096"/>
      <c r="S2745" s="1184"/>
      <c r="T2745" s="1185"/>
      <c r="U2745" s="1185"/>
      <c r="V2745" s="1186"/>
    </row>
    <row r="2746" spans="1:22" ht="16" customHeight="1">
      <c r="A2746" s="1206"/>
      <c r="B2746" s="1207" t="s">
        <v>473</v>
      </c>
      <c r="C2746" s="1208"/>
      <c r="D2746" s="1209" t="s">
        <v>3</v>
      </c>
      <c r="E2746" s="1209"/>
      <c r="F2746" s="1209"/>
      <c r="G2746" s="1209" t="s">
        <v>389</v>
      </c>
      <c r="H2746" s="1209"/>
      <c r="I2746" s="1209"/>
      <c r="J2746" s="1209" t="s">
        <v>5</v>
      </c>
      <c r="K2746" s="1209"/>
      <c r="L2746" s="1209"/>
      <c r="M2746" s="1209" t="s">
        <v>465</v>
      </c>
      <c r="N2746" s="1209"/>
      <c r="O2746" s="1209"/>
      <c r="P2746" s="1210" t="s">
        <v>306</v>
      </c>
      <c r="Q2746" s="1210"/>
      <c r="R2746" s="1210"/>
      <c r="S2746" s="1209" t="s">
        <v>473</v>
      </c>
      <c r="T2746" s="1209"/>
      <c r="U2746" s="1209"/>
      <c r="V2746" s="1211"/>
    </row>
    <row r="2747" spans="1:22" ht="16" customHeight="1">
      <c r="A2747" s="1206"/>
      <c r="B2747" s="1207"/>
      <c r="C2747" s="1208"/>
      <c r="D2747" s="1212" t="str">
        <f>'statement of marks'!HE92</f>
        <v/>
      </c>
      <c r="E2747" s="1212"/>
      <c r="F2747" s="1212"/>
      <c r="G2747" s="1212" t="str">
        <f>'statement of marks'!HF92</f>
        <v/>
      </c>
      <c r="H2747" s="1212"/>
      <c r="I2747" s="1212"/>
      <c r="J2747" s="1212" t="str">
        <f>'statement of marks'!HG92</f>
        <v/>
      </c>
      <c r="K2747" s="1212"/>
      <c r="L2747" s="1212"/>
      <c r="M2747" s="1212" t="str">
        <f>'statement of marks'!HJ92</f>
        <v/>
      </c>
      <c r="N2747" s="1212"/>
      <c r="O2747" s="1212"/>
      <c r="P2747" s="1212" t="str">
        <f>'statement of marks'!HI92</f>
        <v/>
      </c>
      <c r="Q2747" s="1212"/>
      <c r="R2747" s="1212"/>
      <c r="S2747" s="1209" t="str">
        <f>'statement of marks'!HD92</f>
        <v/>
      </c>
      <c r="T2747" s="1209"/>
      <c r="U2747" s="1209"/>
      <c r="V2747" s="1211"/>
    </row>
    <row r="2748" spans="1:22" ht="16" customHeight="1">
      <c r="A2748" s="598"/>
      <c r="B2748" s="1089" t="s">
        <v>100</v>
      </c>
      <c r="C2748" s="1090"/>
      <c r="D2748" s="1081"/>
      <c r="E2748" s="1081"/>
      <c r="F2748" s="1081"/>
      <c r="G2748" s="1081"/>
      <c r="H2748" s="1081"/>
      <c r="I2748" s="1081"/>
      <c r="J2748" s="1081"/>
      <c r="K2748" s="1081"/>
      <c r="L2748" s="1081"/>
      <c r="M2748" s="1081"/>
      <c r="N2748" s="1081"/>
      <c r="O2748" s="1081"/>
      <c r="P2748" s="1081"/>
      <c r="Q2748" s="1081"/>
      <c r="R2748" s="1081"/>
      <c r="S2748" s="1081"/>
      <c r="T2748" s="1081"/>
      <c r="U2748" s="1081"/>
      <c r="V2748" s="1205"/>
    </row>
    <row r="2749" spans="1:22" ht="16" customHeight="1">
      <c r="A2749" s="598"/>
      <c r="B2749" s="1087" t="s">
        <v>80</v>
      </c>
      <c r="C2749" s="1088"/>
      <c r="D2749" s="1081"/>
      <c r="E2749" s="1081"/>
      <c r="F2749" s="1081"/>
      <c r="G2749" s="1081"/>
      <c r="H2749" s="1081"/>
      <c r="I2749" s="1081"/>
      <c r="J2749" s="1081"/>
      <c r="K2749" s="1081"/>
      <c r="L2749" s="1081"/>
      <c r="M2749" s="1081"/>
      <c r="N2749" s="1081"/>
      <c r="O2749" s="1081"/>
      <c r="P2749" s="1081"/>
      <c r="Q2749" s="1081"/>
      <c r="R2749" s="1081"/>
      <c r="S2749" s="1081"/>
      <c r="T2749" s="1081"/>
      <c r="U2749" s="1081"/>
      <c r="V2749" s="1205"/>
    </row>
    <row r="2750" spans="1:22" ht="16" customHeight="1">
      <c r="A2750" s="598"/>
      <c r="B2750" s="1089" t="s">
        <v>466</v>
      </c>
      <c r="C2750" s="1090"/>
      <c r="D2750" s="1081"/>
      <c r="E2750" s="1081"/>
      <c r="F2750" s="1081"/>
      <c r="G2750" s="1081"/>
      <c r="H2750" s="1081"/>
      <c r="I2750" s="1081"/>
      <c r="J2750" s="1081"/>
      <c r="K2750" s="1081"/>
      <c r="L2750" s="1081"/>
      <c r="M2750" s="1081"/>
      <c r="N2750" s="1081"/>
      <c r="O2750" s="1081"/>
      <c r="P2750" s="1081" t="s">
        <v>466</v>
      </c>
      <c r="Q2750" s="1081"/>
      <c r="R2750" s="1081"/>
      <c r="S2750" s="1081"/>
      <c r="T2750" s="1081"/>
      <c r="U2750" s="1081"/>
      <c r="V2750" s="1205"/>
    </row>
    <row r="2751" spans="1:22" ht="16" customHeight="1">
      <c r="A2751" s="598"/>
      <c r="B2751" s="1085" t="s">
        <v>101</v>
      </c>
      <c r="C2751" s="1086"/>
      <c r="D2751" s="1081"/>
      <c r="E2751" s="1081"/>
      <c r="F2751" s="1081"/>
      <c r="G2751" s="1081"/>
      <c r="H2751" s="1081"/>
      <c r="I2751" s="1081"/>
      <c r="J2751" s="1081"/>
      <c r="K2751" s="1081"/>
      <c r="L2751" s="1081"/>
      <c r="M2751" s="1081"/>
      <c r="N2751" s="1081"/>
      <c r="O2751" s="1081"/>
      <c r="P2751" s="1081"/>
      <c r="Q2751" s="1081"/>
      <c r="R2751" s="1081"/>
      <c r="S2751" s="1198" t="s">
        <v>101</v>
      </c>
      <c r="T2751" s="1198"/>
      <c r="U2751" s="1198"/>
      <c r="V2751" s="1199"/>
    </row>
    <row r="2752" spans="1:22" ht="16" customHeight="1" thickBot="1">
      <c r="A2752" s="600"/>
      <c r="B2752" s="1200" t="s">
        <v>102</v>
      </c>
      <c r="C2752" s="1201"/>
      <c r="D2752" s="1202"/>
      <c r="E2752" s="1202"/>
      <c r="F2752" s="1202"/>
      <c r="G2752" s="1202"/>
      <c r="H2752" s="1202"/>
      <c r="I2752" s="1202"/>
      <c r="J2752" s="1202"/>
      <c r="K2752" s="1202"/>
      <c r="L2752" s="1202"/>
      <c r="M2752" s="1202"/>
      <c r="N2752" s="1202"/>
      <c r="O2752" s="1202"/>
      <c r="P2752" s="1202"/>
      <c r="Q2752" s="1202"/>
      <c r="R2752" s="1202"/>
      <c r="S2752" s="1203" t="s">
        <v>163</v>
      </c>
      <c r="T2752" s="1203"/>
      <c r="U2752" s="1203"/>
      <c r="V2752" s="1204"/>
    </row>
    <row r="2753" spans="1:22" ht="16" customHeight="1">
      <c r="A2753" s="597"/>
      <c r="B2753" s="1216" t="s">
        <v>47</v>
      </c>
      <c r="C2753" s="1217"/>
      <c r="D2753" s="1217"/>
      <c r="E2753" s="1217"/>
      <c r="F2753" s="1217"/>
      <c r="G2753" s="1217"/>
      <c r="H2753" s="1217"/>
      <c r="I2753" s="1217"/>
      <c r="J2753" s="1217"/>
      <c r="K2753" s="1217"/>
      <c r="L2753" s="1217"/>
      <c r="M2753" s="1217"/>
      <c r="N2753" s="1217"/>
      <c r="O2753" s="1217"/>
      <c r="P2753" s="1217"/>
      <c r="Q2753" s="1217"/>
      <c r="R2753" s="1217"/>
      <c r="S2753" s="1217"/>
      <c r="T2753" s="1217"/>
      <c r="U2753" s="1217"/>
      <c r="V2753" s="1218"/>
    </row>
    <row r="2754" spans="1:22" ht="16" customHeight="1">
      <c r="A2754" s="598"/>
      <c r="B2754" s="1219" t="str">
        <f>'statement of marks'!$A$1</f>
        <v>jk- ck- ek/;fed fo|ky; uohu] fuEckgsM+k</v>
      </c>
      <c r="C2754" s="1220"/>
      <c r="D2754" s="1220"/>
      <c r="E2754" s="1220"/>
      <c r="F2754" s="1220"/>
      <c r="G2754" s="1220"/>
      <c r="H2754" s="1220"/>
      <c r="I2754" s="1220"/>
      <c r="J2754" s="1220"/>
      <c r="K2754" s="1220"/>
      <c r="L2754" s="1220"/>
      <c r="M2754" s="1220"/>
      <c r="N2754" s="1220"/>
      <c r="O2754" s="1220"/>
      <c r="P2754" s="1220"/>
      <c r="Q2754" s="1220"/>
      <c r="R2754" s="1220"/>
      <c r="S2754" s="1220"/>
      <c r="T2754" s="1220"/>
      <c r="U2754" s="1220"/>
      <c r="V2754" s="1221"/>
    </row>
    <row r="2755" spans="1:22" ht="16" customHeight="1">
      <c r="A2755" s="598"/>
      <c r="B2755" s="1114" t="s">
        <v>467</v>
      </c>
      <c r="C2755" s="1115"/>
      <c r="D2755" s="1119" t="str">
        <f>'statement of marks'!$H$3</f>
        <v>2015-16</v>
      </c>
      <c r="E2755" s="1119"/>
      <c r="F2755" s="1119"/>
      <c r="G2755" s="1119"/>
      <c r="H2755" s="1119"/>
      <c r="I2755" s="1119"/>
      <c r="J2755" s="1119"/>
      <c r="K2755" s="1119"/>
      <c r="L2755" s="1119"/>
      <c r="M2755" s="1119"/>
      <c r="N2755" s="1119"/>
      <c r="O2755" s="1119"/>
      <c r="P2755" s="1119"/>
      <c r="Q2755" s="1119"/>
      <c r="R2755" s="1119"/>
      <c r="S2755" s="1119"/>
      <c r="T2755" s="1119"/>
      <c r="U2755" s="1119"/>
      <c r="V2755" s="1196"/>
    </row>
    <row r="2756" spans="1:22" ht="16" customHeight="1">
      <c r="A2756" s="598"/>
      <c r="B2756" s="1114" t="s">
        <v>218</v>
      </c>
      <c r="C2756" s="1115"/>
      <c r="D2756" s="1115" t="str">
        <f>IF('statement of marks'!J93="","",'statement of marks'!J93)</f>
        <v/>
      </c>
      <c r="E2756" s="1115"/>
      <c r="F2756" s="1115"/>
      <c r="G2756" s="1115"/>
      <c r="H2756" s="1115"/>
      <c r="I2756" s="1115"/>
      <c r="J2756" s="1115"/>
      <c r="K2756" s="1115"/>
      <c r="L2756" s="1115"/>
      <c r="M2756" s="1115"/>
      <c r="N2756" s="1115"/>
      <c r="O2756" s="1115"/>
      <c r="P2756" s="1115"/>
      <c r="Q2756" s="1115"/>
      <c r="R2756" s="1115"/>
      <c r="S2756" s="1115"/>
      <c r="T2756" s="1115"/>
      <c r="U2756" s="1115"/>
      <c r="V2756" s="1197"/>
    </row>
    <row r="2757" spans="1:22" ht="16" customHeight="1">
      <c r="A2757" s="598"/>
      <c r="B2757" s="1114" t="s">
        <v>219</v>
      </c>
      <c r="C2757" s="1115"/>
      <c r="D2757" s="1115" t="str">
        <f>IF('statement of marks'!K93="","",'statement of marks'!K93)</f>
        <v/>
      </c>
      <c r="E2757" s="1115"/>
      <c r="F2757" s="1115"/>
      <c r="G2757" s="1115"/>
      <c r="H2757" s="1115"/>
      <c r="I2757" s="1115"/>
      <c r="J2757" s="1115"/>
      <c r="K2757" s="1115"/>
      <c r="L2757" s="1115"/>
      <c r="M2757" s="1115"/>
      <c r="N2757" s="1115"/>
      <c r="O2757" s="1115"/>
      <c r="P2757" s="1115"/>
      <c r="Q2757" s="1115"/>
      <c r="R2757" s="1115"/>
      <c r="S2757" s="1115"/>
      <c r="T2757" s="1115"/>
      <c r="U2757" s="1115"/>
      <c r="V2757" s="1197"/>
    </row>
    <row r="2758" spans="1:22" ht="16" customHeight="1">
      <c r="A2758" s="598"/>
      <c r="B2758" s="1114" t="s">
        <v>220</v>
      </c>
      <c r="C2758" s="1115"/>
      <c r="D2758" s="1115" t="str">
        <f>IF('statement of marks'!L93="","",'statement of marks'!L93)</f>
        <v/>
      </c>
      <c r="E2758" s="1115"/>
      <c r="F2758" s="1115"/>
      <c r="G2758" s="1115"/>
      <c r="H2758" s="1115"/>
      <c r="I2758" s="1115"/>
      <c r="J2758" s="1115"/>
      <c r="K2758" s="1115"/>
      <c r="L2758" s="1115"/>
      <c r="M2758" s="1115"/>
      <c r="N2758" s="1115"/>
      <c r="O2758" s="1115"/>
      <c r="P2758" s="1115"/>
      <c r="Q2758" s="1115"/>
      <c r="R2758" s="1115"/>
      <c r="S2758" s="1115"/>
      <c r="T2758" s="1115"/>
      <c r="U2758" s="1115"/>
      <c r="V2758" s="1197"/>
    </row>
    <row r="2759" spans="1:22" ht="16" customHeight="1">
      <c r="A2759" s="598"/>
      <c r="B2759" s="1114" t="s">
        <v>221</v>
      </c>
      <c r="C2759" s="1115"/>
      <c r="D2759" s="1119" t="str">
        <f>'statement of marks'!$G$3</f>
        <v>6 A</v>
      </c>
      <c r="E2759" s="1119"/>
      <c r="F2759" s="1119"/>
      <c r="G2759" s="1115" t="s">
        <v>9</v>
      </c>
      <c r="H2759" s="1115"/>
      <c r="I2759" s="1115"/>
      <c r="J2759" s="1119" t="str">
        <f>IF('statement of marks'!D93="","",'statement of marks'!D93)</f>
        <v/>
      </c>
      <c r="K2759" s="1119"/>
      <c r="L2759" s="1119"/>
      <c r="M2759" s="1115" t="s">
        <v>222</v>
      </c>
      <c r="N2759" s="1115"/>
      <c r="O2759" s="1115"/>
      <c r="P2759" s="1119" t="str">
        <f>IF('statement of marks'!F93="","",'statement of marks'!F93)</f>
        <v/>
      </c>
      <c r="Q2759" s="1119"/>
      <c r="R2759" s="1119"/>
      <c r="S2759" s="1214" t="str">
        <f>IF('statement of marks'!$J$3="","",'statement of marks'!$J$3)</f>
        <v xml:space="preserve">fo|ky; dk Mk;l dksM+ </v>
      </c>
      <c r="T2759" s="1214"/>
      <c r="U2759" s="1214"/>
      <c r="V2759" s="1215"/>
    </row>
    <row r="2760" spans="1:22" ht="16" customHeight="1">
      <c r="A2760" s="598"/>
      <c r="B2760" s="601" t="s">
        <v>0</v>
      </c>
      <c r="C2760" s="602"/>
      <c r="D2760" s="1121" t="str">
        <f>IF('statement of marks'!H93="","",'statement of marks'!H93)</f>
        <v/>
      </c>
      <c r="E2760" s="1121"/>
      <c r="F2760" s="1121"/>
      <c r="G2760" s="1115" t="str">
        <f>IF('statement of marks'!I93="","",'statement of marks'!I93)</f>
        <v/>
      </c>
      <c r="H2760" s="1115"/>
      <c r="I2760" s="1115"/>
      <c r="J2760" s="1115"/>
      <c r="K2760" s="1115"/>
      <c r="L2760" s="1115"/>
      <c r="M2760" s="1115"/>
      <c r="N2760" s="1115"/>
      <c r="O2760" s="1115"/>
      <c r="P2760" s="1115"/>
      <c r="Q2760" s="1115"/>
      <c r="R2760" s="1115"/>
      <c r="S2760" s="1190" t="str">
        <f>IF('statement of marks'!$K$3="","",'statement of marks'!$K$3)</f>
        <v xml:space="preserve">08291009401   </v>
      </c>
      <c r="T2760" s="1190"/>
      <c r="U2760" s="1190"/>
      <c r="V2760" s="1191"/>
    </row>
    <row r="2761" spans="1:22" ht="16" customHeight="1">
      <c r="A2761" s="598"/>
      <c r="B2761" s="561" t="s">
        <v>28</v>
      </c>
      <c r="C2761" s="603" t="s">
        <v>97</v>
      </c>
      <c r="D2761" s="1081" t="s">
        <v>1</v>
      </c>
      <c r="E2761" s="1081"/>
      <c r="F2761" s="1081"/>
      <c r="G2761" s="1081" t="s">
        <v>21</v>
      </c>
      <c r="H2761" s="1081"/>
      <c r="I2761" s="1081"/>
      <c r="J2761" s="1081" t="s">
        <v>68</v>
      </c>
      <c r="K2761" s="1081"/>
      <c r="L2761" s="1081"/>
      <c r="M2761" s="1081" t="s">
        <v>98</v>
      </c>
      <c r="N2761" s="1081"/>
      <c r="O2761" s="1081"/>
      <c r="P2761" s="1192" t="s">
        <v>278</v>
      </c>
      <c r="Q2761" s="1193" t="s">
        <v>459</v>
      </c>
      <c r="R2761" s="1193"/>
      <c r="S2761" s="1193"/>
      <c r="T2761" s="1194" t="s">
        <v>458</v>
      </c>
      <c r="U2761" s="1194"/>
      <c r="V2761" s="1195"/>
    </row>
    <row r="2762" spans="1:22" ht="16" customHeight="1">
      <c r="A2762" s="598"/>
      <c r="B2762" s="561"/>
      <c r="C2762" s="603"/>
      <c r="D2762" s="596" t="s">
        <v>468</v>
      </c>
      <c r="E2762" s="596" t="s">
        <v>469</v>
      </c>
      <c r="F2762" s="604" t="s">
        <v>2</v>
      </c>
      <c r="G2762" s="596" t="s">
        <v>468</v>
      </c>
      <c r="H2762" s="596" t="s">
        <v>469</v>
      </c>
      <c r="I2762" s="604" t="s">
        <v>2</v>
      </c>
      <c r="J2762" s="596" t="s">
        <v>468</v>
      </c>
      <c r="K2762" s="596" t="s">
        <v>469</v>
      </c>
      <c r="L2762" s="604" t="s">
        <v>2</v>
      </c>
      <c r="M2762" s="596" t="s">
        <v>468</v>
      </c>
      <c r="N2762" s="596" t="s">
        <v>469</v>
      </c>
      <c r="O2762" s="604" t="s">
        <v>2</v>
      </c>
      <c r="P2762" s="1192"/>
      <c r="Q2762" s="596" t="s">
        <v>468</v>
      </c>
      <c r="R2762" s="596" t="s">
        <v>469</v>
      </c>
      <c r="S2762" s="608" t="s">
        <v>2</v>
      </c>
      <c r="T2762" s="618" t="s">
        <v>304</v>
      </c>
      <c r="U2762" s="619" t="s">
        <v>5</v>
      </c>
      <c r="V2762" s="620" t="s">
        <v>464</v>
      </c>
    </row>
    <row r="2763" spans="1:22" ht="16" customHeight="1">
      <c r="A2763" s="599"/>
      <c r="B2763" s="1178" t="s">
        <v>3</v>
      </c>
      <c r="C2763" s="1179"/>
      <c r="D2763" s="579">
        <f>IF('statement of marks'!M$6="","",'statement of marks'!M$6)</f>
        <v>5</v>
      </c>
      <c r="E2763" s="579">
        <f>IF('statement of marks'!N$6="","",'statement of marks'!N$6)</f>
        <v>5</v>
      </c>
      <c r="F2763" s="605">
        <f>IF('statement of marks'!O$6="","",'statement of marks'!O$6)</f>
        <v>10</v>
      </c>
      <c r="G2763" s="579">
        <f>IF('statement of marks'!P$6="","",'statement of marks'!P$6)</f>
        <v>5</v>
      </c>
      <c r="H2763" s="579">
        <f>IF('statement of marks'!Q$6="","",'statement of marks'!Q$6)</f>
        <v>5</v>
      </c>
      <c r="I2763" s="605">
        <f>IF('statement of marks'!R$6="","",'statement of marks'!R$6)</f>
        <v>10</v>
      </c>
      <c r="J2763" s="579">
        <f>IF('statement of marks'!S$6="","",'statement of marks'!S$6)</f>
        <v>5</v>
      </c>
      <c r="K2763" s="579">
        <f>IF('statement of marks'!T$6="","",'statement of marks'!T$6)</f>
        <v>5</v>
      </c>
      <c r="L2763" s="605">
        <f>IF('statement of marks'!U$6="","",'statement of marks'!U$6)</f>
        <v>10</v>
      </c>
      <c r="M2763" s="579">
        <f>IF('statement of marks'!W$6="","",'statement of marks'!W$6)</f>
        <v>50</v>
      </c>
      <c r="N2763" s="579">
        <f>IF('statement of marks'!X$6="","",'statement of marks'!X$6)</f>
        <v>20</v>
      </c>
      <c r="O2763" s="605">
        <f>IF('statement of marks'!Y$6="","",'statement of marks'!Y$6)</f>
        <v>70</v>
      </c>
      <c r="P2763" s="580">
        <f>IF('statement of marks'!Z$6="","",'statement of marks'!Z$6)</f>
        <v>100</v>
      </c>
      <c r="Q2763" s="579">
        <f>IF('statement of marks'!AA$6="","",'statement of marks'!AA$6)</f>
        <v>70</v>
      </c>
      <c r="R2763" s="579">
        <f>IF('statement of marks'!AB$6="","",'statement of marks'!AB$6)</f>
        <v>30</v>
      </c>
      <c r="S2763" s="605">
        <f>IF('statement of marks'!AC$6="","",'statement of marks'!AC$6)</f>
        <v>100</v>
      </c>
      <c r="T2763" s="615">
        <f>IF('statement of marks'!AD$6="","",'statement of marks'!AD$6)</f>
        <v>200</v>
      </c>
      <c r="U2763" s="615" t="str">
        <f>IF('statement of marks'!AE$6="","",'statement of marks'!AE$6)</f>
        <v/>
      </c>
      <c r="V2763" s="621" t="str">
        <f>IF('statement of marks'!AF$6="","",'statement of marks'!AF$6)</f>
        <v/>
      </c>
    </row>
    <row r="2764" spans="1:22" ht="16" customHeight="1">
      <c r="A2764" s="598"/>
      <c r="B2764" s="1114" t="str">
        <f>IF('statement of marks'!$M$3="","",'statement of marks'!$M$3)</f>
        <v>fgUnh</v>
      </c>
      <c r="C2764" s="1115"/>
      <c r="D2764" s="275" t="str">
        <f>IF('statement of marks'!M93="","",'statement of marks'!M93)</f>
        <v/>
      </c>
      <c r="E2764" s="275" t="str">
        <f>IF('statement of marks'!N93="","",'statement of marks'!N93)</f>
        <v/>
      </c>
      <c r="F2764" s="606" t="str">
        <f>IF('statement of marks'!O93="","",'statement of marks'!O93)</f>
        <v/>
      </c>
      <c r="G2764" s="275" t="str">
        <f>IF('statement of marks'!P93="","",'statement of marks'!P93)</f>
        <v/>
      </c>
      <c r="H2764" s="275" t="str">
        <f>IF('statement of marks'!Q93="","",'statement of marks'!Q93)</f>
        <v/>
      </c>
      <c r="I2764" s="606" t="str">
        <f>IF('statement of marks'!R93="","",'statement of marks'!R93)</f>
        <v/>
      </c>
      <c r="J2764" s="275" t="str">
        <f>IF('statement of marks'!S93="","",'statement of marks'!S93)</f>
        <v/>
      </c>
      <c r="K2764" s="275" t="str">
        <f>IF('statement of marks'!T93="","",'statement of marks'!T93)</f>
        <v/>
      </c>
      <c r="L2764" s="606" t="str">
        <f>IF('statement of marks'!U93="","",'statement of marks'!U93)</f>
        <v/>
      </c>
      <c r="M2764" s="275" t="str">
        <f>IF('statement of marks'!W93="","",'statement of marks'!W93)</f>
        <v/>
      </c>
      <c r="N2764" s="275" t="str">
        <f>IF('statement of marks'!X93="","",'statement of marks'!X93)</f>
        <v/>
      </c>
      <c r="O2764" s="606" t="str">
        <f>IF('statement of marks'!Y93="","",'statement of marks'!Y93)</f>
        <v/>
      </c>
      <c r="P2764" s="277" t="str">
        <f>IF('statement of marks'!Z93="","",'statement of marks'!Z93)</f>
        <v/>
      </c>
      <c r="Q2764" s="275" t="str">
        <f>IF('statement of marks'!AA93="","",'statement of marks'!AA93)</f>
        <v/>
      </c>
      <c r="R2764" s="275" t="str">
        <f>IF('statement of marks'!AB93="","",'statement of marks'!AB93)</f>
        <v/>
      </c>
      <c r="S2764" s="606" t="str">
        <f>IF('statement of marks'!AC93="","",'statement of marks'!AC93)</f>
        <v/>
      </c>
      <c r="T2764" s="578" t="str">
        <f>IF('statement of marks'!AD93="","",'statement of marks'!AD93)</f>
        <v/>
      </c>
      <c r="U2764" s="578" t="str">
        <f>IF('statement of marks'!AE93="","",'statement of marks'!AE93)</f>
        <v/>
      </c>
      <c r="V2764" s="612" t="str">
        <f>IF('statement of marks'!AF93="","",'statement of marks'!AF93)</f>
        <v/>
      </c>
    </row>
    <row r="2765" spans="1:22" ht="16" customHeight="1">
      <c r="A2765" s="598"/>
      <c r="B2765" s="1114" t="str">
        <f>IF('statement of marks'!$AI$3="","",'statement of marks'!$AI$3)</f>
        <v>vaxszth</v>
      </c>
      <c r="C2765" s="1115"/>
      <c r="D2765" s="275" t="str">
        <f>IF('statement of marks'!AI93="","",'statement of marks'!AI93)</f>
        <v/>
      </c>
      <c r="E2765" s="275" t="str">
        <f>IF('statement of marks'!AJ93="","",'statement of marks'!AJ93)</f>
        <v/>
      </c>
      <c r="F2765" s="606" t="str">
        <f>IF('statement of marks'!AK93="","",'statement of marks'!AK93)</f>
        <v/>
      </c>
      <c r="G2765" s="275" t="str">
        <f>IF('statement of marks'!AL93="","",'statement of marks'!AL93)</f>
        <v/>
      </c>
      <c r="H2765" s="275" t="str">
        <f>IF('statement of marks'!AM93="","",'statement of marks'!AM93)</f>
        <v/>
      </c>
      <c r="I2765" s="606" t="str">
        <f>IF('statement of marks'!AN93="","",'statement of marks'!AN93)</f>
        <v/>
      </c>
      <c r="J2765" s="275" t="str">
        <f>IF('statement of marks'!AO93="","",'statement of marks'!AO93)</f>
        <v/>
      </c>
      <c r="K2765" s="275" t="str">
        <f>IF('statement of marks'!AP93="","",'statement of marks'!AP93)</f>
        <v/>
      </c>
      <c r="L2765" s="606" t="str">
        <f>IF('statement of marks'!AQ93="","",'statement of marks'!AQ93)</f>
        <v/>
      </c>
      <c r="M2765" s="275" t="str">
        <f>IF('statement of marks'!AS93="","",'statement of marks'!AS93)</f>
        <v/>
      </c>
      <c r="N2765" s="275" t="str">
        <f>IF('statement of marks'!AT93="","",'statement of marks'!AT93)</f>
        <v/>
      </c>
      <c r="O2765" s="606" t="str">
        <f>IF('statement of marks'!AU93="","",'statement of marks'!AU93)</f>
        <v/>
      </c>
      <c r="P2765" s="277" t="str">
        <f>IF('statement of marks'!AV93="","",'statement of marks'!AV93)</f>
        <v/>
      </c>
      <c r="Q2765" s="275" t="str">
        <f>IF('statement of marks'!AW93="","",'statement of marks'!AW93)</f>
        <v/>
      </c>
      <c r="R2765" s="275" t="str">
        <f>IF('statement of marks'!AX93="","",'statement of marks'!AX93)</f>
        <v/>
      </c>
      <c r="S2765" s="606" t="str">
        <f>IF('statement of marks'!AY93="","",'statement of marks'!AY93)</f>
        <v/>
      </c>
      <c r="T2765" s="578" t="str">
        <f>IF('statement of marks'!AZ93="","",'statement of marks'!AZ93)</f>
        <v/>
      </c>
      <c r="U2765" s="578" t="str">
        <f>IF('statement of marks'!BA93="","",'statement of marks'!BA93)</f>
        <v/>
      </c>
      <c r="V2765" s="612" t="str">
        <f>IF('statement of marks'!BB93="","",'statement of marks'!BB93)</f>
        <v/>
      </c>
    </row>
    <row r="2766" spans="1:22" ht="16" customHeight="1">
      <c r="A2766" s="598"/>
      <c r="B2766" s="1114" t="str">
        <f>IF('statement of marks'!BE93="s","laLd`r",IF('statement of marks'!BE93="u","mnwZ",IF('statement of marks'!BE93="g","xqtjkrh",IF('statement of marks'!BE93="p","iatkch",IF('statement of marks'!BE93="sd","fla/kh","r`rh; Hkk""kk")))))</f>
        <v>r`rh; Hkk"kk</v>
      </c>
      <c r="C2766" s="1115"/>
      <c r="D2766" s="275" t="str">
        <f>IF('statement of marks'!BF93="","",'statement of marks'!BF93)</f>
        <v/>
      </c>
      <c r="E2766" s="275" t="str">
        <f>IF('statement of marks'!BG93="","",'statement of marks'!BG93)</f>
        <v/>
      </c>
      <c r="F2766" s="606" t="str">
        <f>IF('statement of marks'!BH93="","",'statement of marks'!BH93)</f>
        <v/>
      </c>
      <c r="G2766" s="275" t="str">
        <f>IF('statement of marks'!BI93="","",'statement of marks'!BI93)</f>
        <v/>
      </c>
      <c r="H2766" s="275" t="str">
        <f>IF('statement of marks'!BJ93="","",'statement of marks'!BJ93)</f>
        <v/>
      </c>
      <c r="I2766" s="606" t="str">
        <f>IF('statement of marks'!BK93="","",'statement of marks'!BK93)</f>
        <v/>
      </c>
      <c r="J2766" s="275" t="str">
        <f>IF('statement of marks'!BL93="","",'statement of marks'!BL93)</f>
        <v/>
      </c>
      <c r="K2766" s="275" t="str">
        <f>IF('statement of marks'!BM93="","",'statement of marks'!BM93)</f>
        <v/>
      </c>
      <c r="L2766" s="606" t="str">
        <f>IF('statement of marks'!BN93="","",'statement of marks'!BN93)</f>
        <v/>
      </c>
      <c r="M2766" s="275" t="str">
        <f>IF('statement of marks'!BP93="","",'statement of marks'!BP93)</f>
        <v/>
      </c>
      <c r="N2766" s="275" t="str">
        <f>IF('statement of marks'!BQ93="","",'statement of marks'!BQ93)</f>
        <v/>
      </c>
      <c r="O2766" s="606" t="str">
        <f>IF('statement of marks'!BR93="","",'statement of marks'!BR93)</f>
        <v/>
      </c>
      <c r="P2766" s="277" t="str">
        <f>IF('statement of marks'!BS93="","",'statement of marks'!BS93)</f>
        <v/>
      </c>
      <c r="Q2766" s="275" t="str">
        <f>IF('statement of marks'!BT93="","",'statement of marks'!BT93)</f>
        <v/>
      </c>
      <c r="R2766" s="275" t="str">
        <f>IF('statement of marks'!BU93="","",'statement of marks'!BU93)</f>
        <v/>
      </c>
      <c r="S2766" s="606" t="str">
        <f>IF('statement of marks'!BV93="","",'statement of marks'!BV93)</f>
        <v/>
      </c>
      <c r="T2766" s="578" t="str">
        <f>IF('statement of marks'!BW93="","",'statement of marks'!BW93)</f>
        <v/>
      </c>
      <c r="U2766" s="578" t="str">
        <f>IF('statement of marks'!BX93="","",'statement of marks'!BX93)</f>
        <v/>
      </c>
      <c r="V2766" s="612" t="str">
        <f>IF('statement of marks'!BY93="","",'statement of marks'!BY93)</f>
        <v/>
      </c>
    </row>
    <row r="2767" spans="1:22" ht="16" customHeight="1">
      <c r="A2767" s="598"/>
      <c r="B2767" s="1114" t="str">
        <f>IF('statement of marks'!$CB$3="","",'statement of marks'!$CB$3)</f>
        <v>xf.kr</v>
      </c>
      <c r="C2767" s="1115"/>
      <c r="D2767" s="275" t="str">
        <f>IF('statement of marks'!CB93="","",'statement of marks'!CB93)</f>
        <v/>
      </c>
      <c r="E2767" s="275" t="str">
        <f>IF('statement of marks'!CC93="","",'statement of marks'!CC93)</f>
        <v/>
      </c>
      <c r="F2767" s="606" t="str">
        <f>IF('statement of marks'!CD93="","",'statement of marks'!CD93)</f>
        <v/>
      </c>
      <c r="G2767" s="275" t="str">
        <f>IF('statement of marks'!CE93="","",'statement of marks'!CE93)</f>
        <v/>
      </c>
      <c r="H2767" s="275" t="str">
        <f>IF('statement of marks'!CF93="","",'statement of marks'!CF93)</f>
        <v/>
      </c>
      <c r="I2767" s="606" t="str">
        <f>IF('statement of marks'!CG93="","",'statement of marks'!CG93)</f>
        <v/>
      </c>
      <c r="J2767" s="275" t="str">
        <f>IF('statement of marks'!CH93="","",'statement of marks'!CH93)</f>
        <v/>
      </c>
      <c r="K2767" s="275" t="str">
        <f>IF('statement of marks'!CI93="","",'statement of marks'!CI93)</f>
        <v/>
      </c>
      <c r="L2767" s="606" t="str">
        <f>IF('statement of marks'!CJ93="","",'statement of marks'!CJ93)</f>
        <v/>
      </c>
      <c r="M2767" s="275" t="str">
        <f>IF('statement of marks'!CL93="","",'statement of marks'!CL93)</f>
        <v/>
      </c>
      <c r="N2767" s="275" t="str">
        <f>IF('statement of marks'!CM93="","",'statement of marks'!CM93)</f>
        <v/>
      </c>
      <c r="O2767" s="606" t="str">
        <f>IF('statement of marks'!CN93="","",'statement of marks'!CN93)</f>
        <v/>
      </c>
      <c r="P2767" s="277" t="str">
        <f>IF('statement of marks'!CO93="","",'statement of marks'!CO93)</f>
        <v/>
      </c>
      <c r="Q2767" s="275" t="str">
        <f>IF('statement of marks'!CP93="","",'statement of marks'!CP93)</f>
        <v/>
      </c>
      <c r="R2767" s="275" t="str">
        <f>IF('statement of marks'!CQ93="","",'statement of marks'!CQ93)</f>
        <v/>
      </c>
      <c r="S2767" s="606" t="str">
        <f>IF('statement of marks'!CR93="","",'statement of marks'!CR93)</f>
        <v/>
      </c>
      <c r="T2767" s="578" t="str">
        <f>IF('statement of marks'!CS93="","",'statement of marks'!CS93)</f>
        <v/>
      </c>
      <c r="U2767" s="578" t="str">
        <f>IF('statement of marks'!CT93="","",'statement of marks'!CT93)</f>
        <v/>
      </c>
      <c r="V2767" s="612" t="str">
        <f>IF('statement of marks'!CU93="","",'statement of marks'!CU93)</f>
        <v/>
      </c>
    </row>
    <row r="2768" spans="1:22" ht="16" customHeight="1">
      <c r="A2768" s="598"/>
      <c r="B2768" s="1114" t="str">
        <f>IF('statement of marks'!$CX$3="","",'statement of marks'!$CX$3)</f>
        <v>foKku</v>
      </c>
      <c r="C2768" s="1115"/>
      <c r="D2768" s="275" t="str">
        <f>IF('statement of marks'!CX93="","",'statement of marks'!CX93)</f>
        <v/>
      </c>
      <c r="E2768" s="275" t="str">
        <f>IF('statement of marks'!CY93="","",'statement of marks'!CY93)</f>
        <v/>
      </c>
      <c r="F2768" s="606" t="str">
        <f>IF('statement of marks'!CZ93="","",'statement of marks'!CZ93)</f>
        <v/>
      </c>
      <c r="G2768" s="275" t="str">
        <f>IF('statement of marks'!DA93="","",'statement of marks'!DA93)</f>
        <v/>
      </c>
      <c r="H2768" s="275" t="str">
        <f>IF('statement of marks'!DB93="","",'statement of marks'!DB93)</f>
        <v/>
      </c>
      <c r="I2768" s="606" t="str">
        <f>IF('statement of marks'!DC93="","",'statement of marks'!DC93)</f>
        <v/>
      </c>
      <c r="J2768" s="275" t="str">
        <f>IF('statement of marks'!DD93="","",'statement of marks'!DD93)</f>
        <v/>
      </c>
      <c r="K2768" s="275" t="str">
        <f>IF('statement of marks'!DE93="","",'statement of marks'!DE93)</f>
        <v/>
      </c>
      <c r="L2768" s="606" t="str">
        <f>IF('statement of marks'!DF93="","",'statement of marks'!DF93)</f>
        <v/>
      </c>
      <c r="M2768" s="275" t="str">
        <f>IF('statement of marks'!DH93="","",'statement of marks'!DH93)</f>
        <v/>
      </c>
      <c r="N2768" s="275" t="str">
        <f>IF('statement of marks'!DI93="","",'statement of marks'!DI93)</f>
        <v/>
      </c>
      <c r="O2768" s="606" t="str">
        <f>IF('statement of marks'!DJ93="","",'statement of marks'!DJ93)</f>
        <v/>
      </c>
      <c r="P2768" s="277" t="str">
        <f>IF('statement of marks'!DK93="","",'statement of marks'!DK93)</f>
        <v/>
      </c>
      <c r="Q2768" s="275" t="str">
        <f>IF('statement of marks'!DL93="","",'statement of marks'!DL93)</f>
        <v/>
      </c>
      <c r="R2768" s="275" t="str">
        <f>IF('statement of marks'!DM93="","",'statement of marks'!DM93)</f>
        <v/>
      </c>
      <c r="S2768" s="606" t="str">
        <f>IF('statement of marks'!DN93="","",'statement of marks'!DN93)</f>
        <v/>
      </c>
      <c r="T2768" s="578" t="str">
        <f>IF('statement of marks'!DO93="","",'statement of marks'!DO93)</f>
        <v/>
      </c>
      <c r="U2768" s="578" t="str">
        <f>IF('statement of marks'!DP93="","",'statement of marks'!DP93)</f>
        <v/>
      </c>
      <c r="V2768" s="612" t="str">
        <f>IF('statement of marks'!DQ93="","",'statement of marks'!DQ93)</f>
        <v/>
      </c>
    </row>
    <row r="2769" spans="1:22" ht="16" customHeight="1">
      <c r="A2769" s="598"/>
      <c r="B2769" s="1114" t="str">
        <f>IF('statement of marks'!$DT$3="","",'statement of marks'!$DT$3)</f>
        <v>lkekftd foKku</v>
      </c>
      <c r="C2769" s="1115"/>
      <c r="D2769" s="275" t="str">
        <f>IF('statement of marks'!DT93="","",'statement of marks'!DT93)</f>
        <v/>
      </c>
      <c r="E2769" s="275" t="str">
        <f>IF('statement of marks'!DU93="","",'statement of marks'!DU93)</f>
        <v/>
      </c>
      <c r="F2769" s="606" t="str">
        <f>IF('statement of marks'!DV93="","",'statement of marks'!DV93)</f>
        <v/>
      </c>
      <c r="G2769" s="275" t="str">
        <f>IF('statement of marks'!DW93="","",'statement of marks'!DW93)</f>
        <v/>
      </c>
      <c r="H2769" s="275" t="str">
        <f>IF('statement of marks'!DX93="","",'statement of marks'!DX93)</f>
        <v/>
      </c>
      <c r="I2769" s="606" t="str">
        <f>IF('statement of marks'!DY93="","",'statement of marks'!DY93)</f>
        <v/>
      </c>
      <c r="J2769" s="275" t="str">
        <f>IF('statement of marks'!DZ93="","",'statement of marks'!DZ93)</f>
        <v/>
      </c>
      <c r="K2769" s="275" t="str">
        <f>IF('statement of marks'!EA93="","",'statement of marks'!EA93)</f>
        <v/>
      </c>
      <c r="L2769" s="606" t="str">
        <f>IF('statement of marks'!EB93="","",'statement of marks'!EB93)</f>
        <v/>
      </c>
      <c r="M2769" s="275" t="str">
        <f>IF('statement of marks'!ED93="","",'statement of marks'!ED93)</f>
        <v/>
      </c>
      <c r="N2769" s="275" t="str">
        <f>IF('statement of marks'!EE93="","",'statement of marks'!EE93)</f>
        <v/>
      </c>
      <c r="O2769" s="606" t="str">
        <f>IF('statement of marks'!EF93="","",'statement of marks'!EF93)</f>
        <v/>
      </c>
      <c r="P2769" s="277" t="str">
        <f>IF('statement of marks'!EG93="","",'statement of marks'!EG93)</f>
        <v/>
      </c>
      <c r="Q2769" s="275" t="str">
        <f>IF('statement of marks'!EH93="","",'statement of marks'!EH93)</f>
        <v/>
      </c>
      <c r="R2769" s="275" t="str">
        <f>IF('statement of marks'!EI93="","",'statement of marks'!EI93)</f>
        <v/>
      </c>
      <c r="S2769" s="606" t="str">
        <f>IF('statement of marks'!EJ93="","",'statement of marks'!EJ93)</f>
        <v/>
      </c>
      <c r="T2769" s="578" t="str">
        <f>IF('statement of marks'!EK93="","",'statement of marks'!EK93)</f>
        <v/>
      </c>
      <c r="U2769" s="578" t="str">
        <f>IF('statement of marks'!EL93="","",'statement of marks'!EL93)</f>
        <v/>
      </c>
      <c r="V2769" s="612" t="str">
        <f>IF('statement of marks'!EM93="","",'statement of marks'!EM93)</f>
        <v/>
      </c>
    </row>
    <row r="2770" spans="1:22" ht="16" customHeight="1">
      <c r="A2770" s="598"/>
      <c r="B2770" s="1117" t="s">
        <v>271</v>
      </c>
      <c r="C2770" s="1118"/>
      <c r="D2770" s="1081" t="s">
        <v>1</v>
      </c>
      <c r="E2770" s="1081"/>
      <c r="F2770" s="1081"/>
      <c r="G2770" s="1081" t="s">
        <v>21</v>
      </c>
      <c r="H2770" s="1081"/>
      <c r="I2770" s="1081"/>
      <c r="J2770" s="1081" t="s">
        <v>272</v>
      </c>
      <c r="K2770" s="1081"/>
      <c r="L2770" s="1081"/>
      <c r="M2770" s="1081" t="s">
        <v>68</v>
      </c>
      <c r="N2770" s="1081"/>
      <c r="O2770" s="1081"/>
      <c r="P2770" s="1081" t="s">
        <v>463</v>
      </c>
      <c r="Q2770" s="1081"/>
      <c r="R2770" s="1081"/>
      <c r="S2770" s="609"/>
      <c r="T2770" s="1187" t="s">
        <v>458</v>
      </c>
      <c r="U2770" s="1188"/>
      <c r="V2770" s="1189"/>
    </row>
    <row r="2771" spans="1:22" ht="16" customHeight="1">
      <c r="A2771" s="599"/>
      <c r="B2771" s="1175" t="s">
        <v>3</v>
      </c>
      <c r="C2771" s="1176"/>
      <c r="D2771" s="1177">
        <f>IF('statement of marks'!EP$6="","",'statement of marks'!EP$6)</f>
        <v>20</v>
      </c>
      <c r="E2771" s="1177"/>
      <c r="F2771" s="1177"/>
      <c r="G2771" s="1177">
        <f>IF('statement of marks'!EQ$6="","",'statement of marks'!EQ$6)</f>
        <v>20</v>
      </c>
      <c r="H2771" s="1177"/>
      <c r="I2771" s="1177"/>
      <c r="J2771" s="1177">
        <f>IF('statement of marks'!ES$6="","",'statement of marks'!ES$6)</f>
        <v>20</v>
      </c>
      <c r="K2771" s="1177"/>
      <c r="L2771" s="1177"/>
      <c r="M2771" s="1177">
        <f>IF('statement of marks'!ER$6="","",'statement of marks'!ER$6)</f>
        <v>20</v>
      </c>
      <c r="N2771" s="1177"/>
      <c r="O2771" s="1177"/>
      <c r="P2771" s="1177">
        <f>IF('statement of marks'!ET$6="","",'statement of marks'!ET$6)</f>
        <v>20</v>
      </c>
      <c r="Q2771" s="1177"/>
      <c r="R2771" s="1177"/>
      <c r="S2771" s="610" t="str">
        <f>IF('statement of marks'!FE$6="","",'statement of marks'!EX$6)</f>
        <v/>
      </c>
      <c r="T2771" s="615">
        <f>IF('statement of marks'!EU$6="","",'statement of marks'!EU$6)</f>
        <v>100</v>
      </c>
      <c r="U2771" s="616" t="s">
        <v>5</v>
      </c>
      <c r="V2771" s="617" t="s">
        <v>464</v>
      </c>
    </row>
    <row r="2772" spans="1:22" ht="16" customHeight="1">
      <c r="A2772" s="598"/>
      <c r="B2772" s="1114" t="str">
        <f>IF('statement of marks'!$EP$3="","",'statement of marks'!$EP$3)</f>
        <v>dk;kZuqHko</v>
      </c>
      <c r="C2772" s="1115"/>
      <c r="D2772" s="1103" t="str">
        <f>IF('statement of marks'!EP93="","",'statement of marks'!EP93)</f>
        <v/>
      </c>
      <c r="E2772" s="1103"/>
      <c r="F2772" s="1103"/>
      <c r="G2772" s="1103" t="str">
        <f>IF('statement of marks'!EQ93="","",'statement of marks'!EQ93)</f>
        <v/>
      </c>
      <c r="H2772" s="1103"/>
      <c r="I2772" s="1103"/>
      <c r="J2772" s="1103" t="str">
        <f>IF('statement of marks'!ES93="","",'statement of marks'!ES93)</f>
        <v/>
      </c>
      <c r="K2772" s="1103"/>
      <c r="L2772" s="1103"/>
      <c r="M2772" s="1103" t="str">
        <f>IF('statement of marks'!ER93="","",'statement of marks'!ER93)</f>
        <v/>
      </c>
      <c r="N2772" s="1103"/>
      <c r="O2772" s="1103"/>
      <c r="P2772" s="1103" t="str">
        <f>IF('statement of marks'!ET93="","",'statement of marks'!ET93)</f>
        <v/>
      </c>
      <c r="Q2772" s="1103"/>
      <c r="R2772" s="1103"/>
      <c r="S2772" s="611"/>
      <c r="T2772" s="613" t="str">
        <f>IF('statement of marks'!EU93="","",'statement of marks'!EU93)</f>
        <v/>
      </c>
      <c r="U2772" s="613" t="str">
        <f>IF('statement of marks'!EV93="","",'statement of marks'!EV93)</f>
        <v/>
      </c>
      <c r="V2772" s="614" t="str">
        <f>IF('statement of marks'!EW93="","",'statement of marks'!EW93)</f>
        <v/>
      </c>
    </row>
    <row r="2773" spans="1:22" ht="16" customHeight="1">
      <c r="A2773" s="598"/>
      <c r="B2773" s="1112" t="str">
        <f>IF('statement of marks'!$EZ$3="","",'statement of marks'!$EZ$3)</f>
        <v>dyk f'k{kk</v>
      </c>
      <c r="C2773" s="1113"/>
      <c r="D2773" s="1103" t="str">
        <f>IF('statement of marks'!EZ93="","",'statement of marks'!EZ93)</f>
        <v/>
      </c>
      <c r="E2773" s="1103"/>
      <c r="F2773" s="1103"/>
      <c r="G2773" s="1103" t="str">
        <f>IF('statement of marks'!FA93="","",'statement of marks'!FA93)</f>
        <v/>
      </c>
      <c r="H2773" s="1103"/>
      <c r="I2773" s="1103"/>
      <c r="J2773" s="1103" t="str">
        <f>IF('statement of marks'!FC93="","",'statement of marks'!FC93)</f>
        <v/>
      </c>
      <c r="K2773" s="1103"/>
      <c r="L2773" s="1103"/>
      <c r="M2773" s="1103" t="str">
        <f>IF('statement of marks'!FB93="","",'statement of marks'!FB93)</f>
        <v/>
      </c>
      <c r="N2773" s="1103"/>
      <c r="O2773" s="1103"/>
      <c r="P2773" s="1103" t="str">
        <f>IF('statement of marks'!FD93="","",'statement of marks'!FD93)</f>
        <v/>
      </c>
      <c r="Q2773" s="1103"/>
      <c r="R2773" s="1103"/>
      <c r="S2773" s="611"/>
      <c r="T2773" s="613" t="str">
        <f>IF('statement of marks'!FE93="","",'statement of marks'!FE93)</f>
        <v/>
      </c>
      <c r="U2773" s="613" t="str">
        <f>IF('statement of marks'!FF93="","",'statement of marks'!FF93)</f>
        <v/>
      </c>
      <c r="V2773" s="614" t="str">
        <f>IF('statement of marks'!FG93="","",'statement of marks'!FG93)</f>
        <v/>
      </c>
    </row>
    <row r="2774" spans="1:22" ht="16" customHeight="1">
      <c r="A2774" s="598"/>
      <c r="B2774" s="1109" t="str">
        <f>IF('statement of marks'!$FJ$3="","",'statement of marks'!$FJ$3)</f>
        <v>LokLF; ,oe~ 'kkjhfjd f'k{kk</v>
      </c>
      <c r="C2774" s="1110"/>
      <c r="D2774" s="1103" t="str">
        <f>IF('statement of marks'!FJ93="","",'statement of marks'!FJ93)</f>
        <v/>
      </c>
      <c r="E2774" s="1103"/>
      <c r="F2774" s="1103"/>
      <c r="G2774" s="1103" t="str">
        <f>IF('statement of marks'!FK93="","",'statement of marks'!FK93)</f>
        <v/>
      </c>
      <c r="H2774" s="1103"/>
      <c r="I2774" s="1103"/>
      <c r="J2774" s="1103" t="str">
        <f>IF('statement of marks'!FM93="","",'statement of marks'!FM93)</f>
        <v/>
      </c>
      <c r="K2774" s="1103"/>
      <c r="L2774" s="1103"/>
      <c r="M2774" s="1103" t="str">
        <f>IF('statement of marks'!FL93="","",'statement of marks'!FL93)</f>
        <v/>
      </c>
      <c r="N2774" s="1103"/>
      <c r="O2774" s="1103"/>
      <c r="P2774" s="1103" t="str">
        <f>IF('statement of marks'!FN93="","",'statement of marks'!FN93)</f>
        <v/>
      </c>
      <c r="Q2774" s="1103"/>
      <c r="R2774" s="1103"/>
      <c r="S2774" s="611"/>
      <c r="T2774" s="613" t="str">
        <f>IF('statement of marks'!FO93="","",'statement of marks'!FO93)</f>
        <v/>
      </c>
      <c r="U2774" s="613" t="str">
        <f>IF('statement of marks'!FP93="","",'statement of marks'!FP93)</f>
        <v/>
      </c>
      <c r="V2774" s="614" t="str">
        <f>IF('statement of marks'!FQ93="","",'statement of marks'!FQ93)</f>
        <v/>
      </c>
    </row>
    <row r="2775" spans="1:22" ht="16" customHeight="1">
      <c r="A2775" s="598"/>
      <c r="B2775" s="1104" t="s">
        <v>273</v>
      </c>
      <c r="C2775" s="1105"/>
      <c r="D2775" s="1213" t="str">
        <f>details!$DZ$3</f>
        <v>vxLr rd</v>
      </c>
      <c r="E2775" s="1213"/>
      <c r="F2775" s="1213"/>
      <c r="G2775" s="1213" t="str">
        <f>details!$ED$3</f>
        <v>vDVwcj rd</v>
      </c>
      <c r="H2775" s="1213"/>
      <c r="I2775" s="1213"/>
      <c r="J2775" s="1213" t="str">
        <f>details!$EL$3</f>
        <v>Qjojh rd</v>
      </c>
      <c r="K2775" s="1213"/>
      <c r="L2775" s="1213"/>
      <c r="M2775" s="1213" t="str">
        <f>details!$EH$3</f>
        <v>fnlEcj rd</v>
      </c>
      <c r="N2775" s="1213"/>
      <c r="O2775" s="1213"/>
      <c r="P2775" s="1213" t="str">
        <f>details!$EP$3</f>
        <v>loZ ;ksx</v>
      </c>
      <c r="Q2775" s="1213"/>
      <c r="R2775" s="1213"/>
      <c r="S2775" s="1106" t="s">
        <v>475</v>
      </c>
      <c r="T2775" s="1107"/>
      <c r="U2775" s="1107"/>
      <c r="V2775" s="1180"/>
    </row>
    <row r="2776" spans="1:22" ht="16" customHeight="1">
      <c r="A2776" s="598"/>
      <c r="B2776" s="1100" t="s">
        <v>99</v>
      </c>
      <c r="C2776" s="1101"/>
      <c r="D2776" s="1102" t="str">
        <f>IF(details!EA93="","",details!EA93)</f>
        <v/>
      </c>
      <c r="E2776" s="1102"/>
      <c r="F2776" s="1102"/>
      <c r="G2776" s="1102" t="str">
        <f>IF(details!EE93="","",details!EE93)</f>
        <v/>
      </c>
      <c r="H2776" s="1102"/>
      <c r="I2776" s="1102"/>
      <c r="J2776" s="1102" t="str">
        <f>IF(details!EM93="","",details!EM93)</f>
        <v/>
      </c>
      <c r="K2776" s="1102"/>
      <c r="L2776" s="1102"/>
      <c r="M2776" s="1102" t="str">
        <f>IF(details!EI93="","",details!EI93)</f>
        <v/>
      </c>
      <c r="N2776" s="1102"/>
      <c r="O2776" s="1102"/>
      <c r="P2776" s="1102" t="str">
        <f>IF(details!EQ93="","",details!EQ93)</f>
        <v/>
      </c>
      <c r="Q2776" s="1102"/>
      <c r="R2776" s="1102"/>
      <c r="S2776" s="1181">
        <f>'statement of marks'!$HG$108</f>
        <v>42460</v>
      </c>
      <c r="T2776" s="1182"/>
      <c r="U2776" s="1182"/>
      <c r="V2776" s="1183"/>
    </row>
    <row r="2777" spans="1:22" ht="16" customHeight="1">
      <c r="A2777" s="598"/>
      <c r="B2777" s="1094" t="s">
        <v>15</v>
      </c>
      <c r="C2777" s="1095"/>
      <c r="D2777" s="1096" t="str">
        <f>IF(details!DZ93="","",details!DZ93)</f>
        <v/>
      </c>
      <c r="E2777" s="1096"/>
      <c r="F2777" s="1096"/>
      <c r="G2777" s="1096" t="str">
        <f>IF(details!ED93="","",details!ED93)</f>
        <v/>
      </c>
      <c r="H2777" s="1096"/>
      <c r="I2777" s="1096"/>
      <c r="J2777" s="1096" t="str">
        <f>IF(details!EL93="","",details!EL93)</f>
        <v/>
      </c>
      <c r="K2777" s="1096"/>
      <c r="L2777" s="1096"/>
      <c r="M2777" s="1096" t="str">
        <f>IF(details!EH93="","",details!EH93)</f>
        <v/>
      </c>
      <c r="N2777" s="1096"/>
      <c r="O2777" s="1096"/>
      <c r="P2777" s="1096" t="str">
        <f>IF(details!EP93="","",details!EP93)</f>
        <v/>
      </c>
      <c r="Q2777" s="1096"/>
      <c r="R2777" s="1096"/>
      <c r="S2777" s="1184"/>
      <c r="T2777" s="1185"/>
      <c r="U2777" s="1185"/>
      <c r="V2777" s="1186"/>
    </row>
    <row r="2778" spans="1:22" ht="16" customHeight="1">
      <c r="A2778" s="1206"/>
      <c r="B2778" s="1207" t="s">
        <v>473</v>
      </c>
      <c r="C2778" s="1208"/>
      <c r="D2778" s="1209" t="s">
        <v>3</v>
      </c>
      <c r="E2778" s="1209"/>
      <c r="F2778" s="1209"/>
      <c r="G2778" s="1209" t="s">
        <v>389</v>
      </c>
      <c r="H2778" s="1209"/>
      <c r="I2778" s="1209"/>
      <c r="J2778" s="1209" t="s">
        <v>5</v>
      </c>
      <c r="K2778" s="1209"/>
      <c r="L2778" s="1209"/>
      <c r="M2778" s="1209" t="s">
        <v>465</v>
      </c>
      <c r="N2778" s="1209"/>
      <c r="O2778" s="1209"/>
      <c r="P2778" s="1210" t="s">
        <v>306</v>
      </c>
      <c r="Q2778" s="1210"/>
      <c r="R2778" s="1210"/>
      <c r="S2778" s="1209" t="s">
        <v>473</v>
      </c>
      <c r="T2778" s="1209"/>
      <c r="U2778" s="1209"/>
      <c r="V2778" s="1211"/>
    </row>
    <row r="2779" spans="1:22" ht="16" customHeight="1">
      <c r="A2779" s="1206"/>
      <c r="B2779" s="1207"/>
      <c r="C2779" s="1208"/>
      <c r="D2779" s="1212" t="str">
        <f>'statement of marks'!HE93</f>
        <v/>
      </c>
      <c r="E2779" s="1212"/>
      <c r="F2779" s="1212"/>
      <c r="G2779" s="1212" t="str">
        <f>'statement of marks'!HF93</f>
        <v/>
      </c>
      <c r="H2779" s="1212"/>
      <c r="I2779" s="1212"/>
      <c r="J2779" s="1212" t="str">
        <f>'statement of marks'!HG93</f>
        <v/>
      </c>
      <c r="K2779" s="1212"/>
      <c r="L2779" s="1212"/>
      <c r="M2779" s="1212" t="str">
        <f>'statement of marks'!HJ93</f>
        <v/>
      </c>
      <c r="N2779" s="1212"/>
      <c r="O2779" s="1212"/>
      <c r="P2779" s="1212" t="str">
        <f>'statement of marks'!HI93</f>
        <v/>
      </c>
      <c r="Q2779" s="1212"/>
      <c r="R2779" s="1212"/>
      <c r="S2779" s="1209" t="str">
        <f>'statement of marks'!HD93</f>
        <v/>
      </c>
      <c r="T2779" s="1209"/>
      <c r="U2779" s="1209"/>
      <c r="V2779" s="1211"/>
    </row>
    <row r="2780" spans="1:22" ht="16" customHeight="1">
      <c r="A2780" s="598"/>
      <c r="B2780" s="1089" t="s">
        <v>100</v>
      </c>
      <c r="C2780" s="1090"/>
      <c r="D2780" s="1081"/>
      <c r="E2780" s="1081"/>
      <c r="F2780" s="1081"/>
      <c r="G2780" s="1081"/>
      <c r="H2780" s="1081"/>
      <c r="I2780" s="1081"/>
      <c r="J2780" s="1081"/>
      <c r="K2780" s="1081"/>
      <c r="L2780" s="1081"/>
      <c r="M2780" s="1081"/>
      <c r="N2780" s="1081"/>
      <c r="O2780" s="1081"/>
      <c r="P2780" s="1081"/>
      <c r="Q2780" s="1081"/>
      <c r="R2780" s="1081"/>
      <c r="S2780" s="1081"/>
      <c r="T2780" s="1081"/>
      <c r="U2780" s="1081"/>
      <c r="V2780" s="1205"/>
    </row>
    <row r="2781" spans="1:22" ht="16" customHeight="1">
      <c r="A2781" s="598"/>
      <c r="B2781" s="1087" t="s">
        <v>80</v>
      </c>
      <c r="C2781" s="1088"/>
      <c r="D2781" s="1081"/>
      <c r="E2781" s="1081"/>
      <c r="F2781" s="1081"/>
      <c r="G2781" s="1081"/>
      <c r="H2781" s="1081"/>
      <c r="I2781" s="1081"/>
      <c r="J2781" s="1081"/>
      <c r="K2781" s="1081"/>
      <c r="L2781" s="1081"/>
      <c r="M2781" s="1081"/>
      <c r="N2781" s="1081"/>
      <c r="O2781" s="1081"/>
      <c r="P2781" s="1081"/>
      <c r="Q2781" s="1081"/>
      <c r="R2781" s="1081"/>
      <c r="S2781" s="1081"/>
      <c r="T2781" s="1081"/>
      <c r="U2781" s="1081"/>
      <c r="V2781" s="1205"/>
    </row>
    <row r="2782" spans="1:22" ht="16" customHeight="1">
      <c r="A2782" s="598"/>
      <c r="B2782" s="1089" t="s">
        <v>466</v>
      </c>
      <c r="C2782" s="1090"/>
      <c r="D2782" s="1081"/>
      <c r="E2782" s="1081"/>
      <c r="F2782" s="1081"/>
      <c r="G2782" s="1081"/>
      <c r="H2782" s="1081"/>
      <c r="I2782" s="1081"/>
      <c r="J2782" s="1081"/>
      <c r="K2782" s="1081"/>
      <c r="L2782" s="1081"/>
      <c r="M2782" s="1081"/>
      <c r="N2782" s="1081"/>
      <c r="O2782" s="1081"/>
      <c r="P2782" s="1081" t="s">
        <v>466</v>
      </c>
      <c r="Q2782" s="1081"/>
      <c r="R2782" s="1081"/>
      <c r="S2782" s="1081"/>
      <c r="T2782" s="1081"/>
      <c r="U2782" s="1081"/>
      <c r="V2782" s="1205"/>
    </row>
    <row r="2783" spans="1:22" ht="16" customHeight="1">
      <c r="A2783" s="598"/>
      <c r="B2783" s="1085" t="s">
        <v>101</v>
      </c>
      <c r="C2783" s="1086"/>
      <c r="D2783" s="1081"/>
      <c r="E2783" s="1081"/>
      <c r="F2783" s="1081"/>
      <c r="G2783" s="1081"/>
      <c r="H2783" s="1081"/>
      <c r="I2783" s="1081"/>
      <c r="J2783" s="1081"/>
      <c r="K2783" s="1081"/>
      <c r="L2783" s="1081"/>
      <c r="M2783" s="1081"/>
      <c r="N2783" s="1081"/>
      <c r="O2783" s="1081"/>
      <c r="P2783" s="1081"/>
      <c r="Q2783" s="1081"/>
      <c r="R2783" s="1081"/>
      <c r="S2783" s="1198" t="s">
        <v>101</v>
      </c>
      <c r="T2783" s="1198"/>
      <c r="U2783" s="1198"/>
      <c r="V2783" s="1199"/>
    </row>
    <row r="2784" spans="1:22" ht="16" customHeight="1" thickBot="1">
      <c r="A2784" s="600"/>
      <c r="B2784" s="1200" t="s">
        <v>102</v>
      </c>
      <c r="C2784" s="1201"/>
      <c r="D2784" s="1202"/>
      <c r="E2784" s="1202"/>
      <c r="F2784" s="1202"/>
      <c r="G2784" s="1202"/>
      <c r="H2784" s="1202"/>
      <c r="I2784" s="1202"/>
      <c r="J2784" s="1202"/>
      <c r="K2784" s="1202"/>
      <c r="L2784" s="1202"/>
      <c r="M2784" s="1202"/>
      <c r="N2784" s="1202"/>
      <c r="O2784" s="1202"/>
      <c r="P2784" s="1202"/>
      <c r="Q2784" s="1202"/>
      <c r="R2784" s="1202"/>
      <c r="S2784" s="1203" t="s">
        <v>163</v>
      </c>
      <c r="T2784" s="1203"/>
      <c r="U2784" s="1203"/>
      <c r="V2784" s="1204"/>
    </row>
    <row r="2785" spans="1:22" ht="16" customHeight="1">
      <c r="A2785" s="597"/>
      <c r="B2785" s="1216" t="s">
        <v>47</v>
      </c>
      <c r="C2785" s="1217"/>
      <c r="D2785" s="1217"/>
      <c r="E2785" s="1217"/>
      <c r="F2785" s="1217"/>
      <c r="G2785" s="1217"/>
      <c r="H2785" s="1217"/>
      <c r="I2785" s="1217"/>
      <c r="J2785" s="1217"/>
      <c r="K2785" s="1217"/>
      <c r="L2785" s="1217"/>
      <c r="M2785" s="1217"/>
      <c r="N2785" s="1217"/>
      <c r="O2785" s="1217"/>
      <c r="P2785" s="1217"/>
      <c r="Q2785" s="1217"/>
      <c r="R2785" s="1217"/>
      <c r="S2785" s="1217"/>
      <c r="T2785" s="1217"/>
      <c r="U2785" s="1217"/>
      <c r="V2785" s="1218"/>
    </row>
    <row r="2786" spans="1:22" ht="16" customHeight="1">
      <c r="A2786" s="598"/>
      <c r="B2786" s="1219" t="str">
        <f>'statement of marks'!$A$1</f>
        <v>jk- ck- ek/;fed fo|ky; uohu] fuEckgsM+k</v>
      </c>
      <c r="C2786" s="1220"/>
      <c r="D2786" s="1220"/>
      <c r="E2786" s="1220"/>
      <c r="F2786" s="1220"/>
      <c r="G2786" s="1220"/>
      <c r="H2786" s="1220"/>
      <c r="I2786" s="1220"/>
      <c r="J2786" s="1220"/>
      <c r="K2786" s="1220"/>
      <c r="L2786" s="1220"/>
      <c r="M2786" s="1220"/>
      <c r="N2786" s="1220"/>
      <c r="O2786" s="1220"/>
      <c r="P2786" s="1220"/>
      <c r="Q2786" s="1220"/>
      <c r="R2786" s="1220"/>
      <c r="S2786" s="1220"/>
      <c r="T2786" s="1220"/>
      <c r="U2786" s="1220"/>
      <c r="V2786" s="1221"/>
    </row>
    <row r="2787" spans="1:22" ht="16" customHeight="1">
      <c r="A2787" s="598"/>
      <c r="B2787" s="1114" t="s">
        <v>467</v>
      </c>
      <c r="C2787" s="1115"/>
      <c r="D2787" s="1119" t="str">
        <f>'statement of marks'!$H$3</f>
        <v>2015-16</v>
      </c>
      <c r="E2787" s="1119"/>
      <c r="F2787" s="1119"/>
      <c r="G2787" s="1119"/>
      <c r="H2787" s="1119"/>
      <c r="I2787" s="1119"/>
      <c r="J2787" s="1119"/>
      <c r="K2787" s="1119"/>
      <c r="L2787" s="1119"/>
      <c r="M2787" s="1119"/>
      <c r="N2787" s="1119"/>
      <c r="O2787" s="1119"/>
      <c r="P2787" s="1119"/>
      <c r="Q2787" s="1119"/>
      <c r="R2787" s="1119"/>
      <c r="S2787" s="1119"/>
      <c r="T2787" s="1119"/>
      <c r="U2787" s="1119"/>
      <c r="V2787" s="1196"/>
    </row>
    <row r="2788" spans="1:22" ht="16" customHeight="1">
      <c r="A2788" s="598"/>
      <c r="B2788" s="1114" t="s">
        <v>218</v>
      </c>
      <c r="C2788" s="1115"/>
      <c r="D2788" s="1115" t="str">
        <f>IF('statement of marks'!J94="","",'statement of marks'!J94)</f>
        <v/>
      </c>
      <c r="E2788" s="1115"/>
      <c r="F2788" s="1115"/>
      <c r="G2788" s="1115"/>
      <c r="H2788" s="1115"/>
      <c r="I2788" s="1115"/>
      <c r="J2788" s="1115"/>
      <c r="K2788" s="1115"/>
      <c r="L2788" s="1115"/>
      <c r="M2788" s="1115"/>
      <c r="N2788" s="1115"/>
      <c r="O2788" s="1115"/>
      <c r="P2788" s="1115"/>
      <c r="Q2788" s="1115"/>
      <c r="R2788" s="1115"/>
      <c r="S2788" s="1115"/>
      <c r="T2788" s="1115"/>
      <c r="U2788" s="1115"/>
      <c r="V2788" s="1197"/>
    </row>
    <row r="2789" spans="1:22" ht="16" customHeight="1">
      <c r="A2789" s="598"/>
      <c r="B2789" s="1114" t="s">
        <v>219</v>
      </c>
      <c r="C2789" s="1115"/>
      <c r="D2789" s="1115" t="str">
        <f>IF('statement of marks'!K94="","",'statement of marks'!K94)</f>
        <v/>
      </c>
      <c r="E2789" s="1115"/>
      <c r="F2789" s="1115"/>
      <c r="G2789" s="1115"/>
      <c r="H2789" s="1115"/>
      <c r="I2789" s="1115"/>
      <c r="J2789" s="1115"/>
      <c r="K2789" s="1115"/>
      <c r="L2789" s="1115"/>
      <c r="M2789" s="1115"/>
      <c r="N2789" s="1115"/>
      <c r="O2789" s="1115"/>
      <c r="P2789" s="1115"/>
      <c r="Q2789" s="1115"/>
      <c r="R2789" s="1115"/>
      <c r="S2789" s="1115"/>
      <c r="T2789" s="1115"/>
      <c r="U2789" s="1115"/>
      <c r="V2789" s="1197"/>
    </row>
    <row r="2790" spans="1:22" ht="16" customHeight="1">
      <c r="A2790" s="598"/>
      <c r="B2790" s="1114" t="s">
        <v>220</v>
      </c>
      <c r="C2790" s="1115"/>
      <c r="D2790" s="1115" t="str">
        <f>IF('statement of marks'!L94="","",'statement of marks'!L94)</f>
        <v/>
      </c>
      <c r="E2790" s="1115"/>
      <c r="F2790" s="1115"/>
      <c r="G2790" s="1115"/>
      <c r="H2790" s="1115"/>
      <c r="I2790" s="1115"/>
      <c r="J2790" s="1115"/>
      <c r="K2790" s="1115"/>
      <c r="L2790" s="1115"/>
      <c r="M2790" s="1115"/>
      <c r="N2790" s="1115"/>
      <c r="O2790" s="1115"/>
      <c r="P2790" s="1115"/>
      <c r="Q2790" s="1115"/>
      <c r="R2790" s="1115"/>
      <c r="S2790" s="1115"/>
      <c r="T2790" s="1115"/>
      <c r="U2790" s="1115"/>
      <c r="V2790" s="1197"/>
    </row>
    <row r="2791" spans="1:22" ht="16" customHeight="1">
      <c r="A2791" s="598"/>
      <c r="B2791" s="1114" t="s">
        <v>221</v>
      </c>
      <c r="C2791" s="1115"/>
      <c r="D2791" s="1119" t="str">
        <f>'statement of marks'!$G$3</f>
        <v>6 A</v>
      </c>
      <c r="E2791" s="1119"/>
      <c r="F2791" s="1119"/>
      <c r="G2791" s="1115" t="s">
        <v>9</v>
      </c>
      <c r="H2791" s="1115"/>
      <c r="I2791" s="1115"/>
      <c r="J2791" s="1119" t="str">
        <f>IF('statement of marks'!D94="","",'statement of marks'!D94)</f>
        <v/>
      </c>
      <c r="K2791" s="1119"/>
      <c r="L2791" s="1119"/>
      <c r="M2791" s="1115" t="s">
        <v>222</v>
      </c>
      <c r="N2791" s="1115"/>
      <c r="O2791" s="1115"/>
      <c r="P2791" s="1119" t="str">
        <f>IF('statement of marks'!F94="","",'statement of marks'!F94)</f>
        <v/>
      </c>
      <c r="Q2791" s="1119"/>
      <c r="R2791" s="1119"/>
      <c r="S2791" s="1214" t="str">
        <f>IF('statement of marks'!$J$3="","",'statement of marks'!$J$3)</f>
        <v xml:space="preserve">fo|ky; dk Mk;l dksM+ </v>
      </c>
      <c r="T2791" s="1214"/>
      <c r="U2791" s="1214"/>
      <c r="V2791" s="1215"/>
    </row>
    <row r="2792" spans="1:22" ht="16" customHeight="1">
      <c r="A2792" s="598"/>
      <c r="B2792" s="601" t="s">
        <v>0</v>
      </c>
      <c r="C2792" s="602"/>
      <c r="D2792" s="1121" t="str">
        <f>IF('statement of marks'!H94="","",'statement of marks'!H94)</f>
        <v/>
      </c>
      <c r="E2792" s="1121"/>
      <c r="F2792" s="1121"/>
      <c r="G2792" s="1115" t="str">
        <f>IF('statement of marks'!I94="","",'statement of marks'!I94)</f>
        <v/>
      </c>
      <c r="H2792" s="1115"/>
      <c r="I2792" s="1115"/>
      <c r="J2792" s="1115"/>
      <c r="K2792" s="1115"/>
      <c r="L2792" s="1115"/>
      <c r="M2792" s="1115"/>
      <c r="N2792" s="1115"/>
      <c r="O2792" s="1115"/>
      <c r="P2792" s="1115"/>
      <c r="Q2792" s="1115"/>
      <c r="R2792" s="1115"/>
      <c r="S2792" s="1190" t="str">
        <f>IF('statement of marks'!$K$3="","",'statement of marks'!$K$3)</f>
        <v xml:space="preserve">08291009401   </v>
      </c>
      <c r="T2792" s="1190"/>
      <c r="U2792" s="1190"/>
      <c r="V2792" s="1191"/>
    </row>
    <row r="2793" spans="1:22" ht="16" customHeight="1">
      <c r="A2793" s="598"/>
      <c r="B2793" s="561" t="s">
        <v>28</v>
      </c>
      <c r="C2793" s="603" t="s">
        <v>97</v>
      </c>
      <c r="D2793" s="1081" t="s">
        <v>1</v>
      </c>
      <c r="E2793" s="1081"/>
      <c r="F2793" s="1081"/>
      <c r="G2793" s="1081" t="s">
        <v>21</v>
      </c>
      <c r="H2793" s="1081"/>
      <c r="I2793" s="1081"/>
      <c r="J2793" s="1081" t="s">
        <v>68</v>
      </c>
      <c r="K2793" s="1081"/>
      <c r="L2793" s="1081"/>
      <c r="M2793" s="1081" t="s">
        <v>98</v>
      </c>
      <c r="N2793" s="1081"/>
      <c r="O2793" s="1081"/>
      <c r="P2793" s="1192" t="s">
        <v>278</v>
      </c>
      <c r="Q2793" s="1193" t="s">
        <v>459</v>
      </c>
      <c r="R2793" s="1193"/>
      <c r="S2793" s="1193"/>
      <c r="T2793" s="1194" t="s">
        <v>458</v>
      </c>
      <c r="U2793" s="1194"/>
      <c r="V2793" s="1195"/>
    </row>
    <row r="2794" spans="1:22" ht="16" customHeight="1">
      <c r="A2794" s="598"/>
      <c r="B2794" s="561"/>
      <c r="C2794" s="603"/>
      <c r="D2794" s="596" t="s">
        <v>468</v>
      </c>
      <c r="E2794" s="596" t="s">
        <v>469</v>
      </c>
      <c r="F2794" s="604" t="s">
        <v>2</v>
      </c>
      <c r="G2794" s="596" t="s">
        <v>468</v>
      </c>
      <c r="H2794" s="596" t="s">
        <v>469</v>
      </c>
      <c r="I2794" s="604" t="s">
        <v>2</v>
      </c>
      <c r="J2794" s="596" t="s">
        <v>468</v>
      </c>
      <c r="K2794" s="596" t="s">
        <v>469</v>
      </c>
      <c r="L2794" s="604" t="s">
        <v>2</v>
      </c>
      <c r="M2794" s="596" t="s">
        <v>468</v>
      </c>
      <c r="N2794" s="596" t="s">
        <v>469</v>
      </c>
      <c r="O2794" s="604" t="s">
        <v>2</v>
      </c>
      <c r="P2794" s="1192"/>
      <c r="Q2794" s="596" t="s">
        <v>468</v>
      </c>
      <c r="R2794" s="596" t="s">
        <v>469</v>
      </c>
      <c r="S2794" s="608" t="s">
        <v>2</v>
      </c>
      <c r="T2794" s="618" t="s">
        <v>304</v>
      </c>
      <c r="U2794" s="619" t="s">
        <v>5</v>
      </c>
      <c r="V2794" s="620" t="s">
        <v>464</v>
      </c>
    </row>
    <row r="2795" spans="1:22" ht="16" customHeight="1">
      <c r="A2795" s="599"/>
      <c r="B2795" s="1178" t="s">
        <v>3</v>
      </c>
      <c r="C2795" s="1179"/>
      <c r="D2795" s="579">
        <f>IF('statement of marks'!M$6="","",'statement of marks'!M$6)</f>
        <v>5</v>
      </c>
      <c r="E2795" s="579">
        <f>IF('statement of marks'!N$6="","",'statement of marks'!N$6)</f>
        <v>5</v>
      </c>
      <c r="F2795" s="605">
        <f>IF('statement of marks'!O$6="","",'statement of marks'!O$6)</f>
        <v>10</v>
      </c>
      <c r="G2795" s="579">
        <f>IF('statement of marks'!P$6="","",'statement of marks'!P$6)</f>
        <v>5</v>
      </c>
      <c r="H2795" s="579">
        <f>IF('statement of marks'!Q$6="","",'statement of marks'!Q$6)</f>
        <v>5</v>
      </c>
      <c r="I2795" s="605">
        <f>IF('statement of marks'!R$6="","",'statement of marks'!R$6)</f>
        <v>10</v>
      </c>
      <c r="J2795" s="579">
        <f>IF('statement of marks'!S$6="","",'statement of marks'!S$6)</f>
        <v>5</v>
      </c>
      <c r="K2795" s="579">
        <f>IF('statement of marks'!T$6="","",'statement of marks'!T$6)</f>
        <v>5</v>
      </c>
      <c r="L2795" s="605">
        <f>IF('statement of marks'!U$6="","",'statement of marks'!U$6)</f>
        <v>10</v>
      </c>
      <c r="M2795" s="579">
        <f>IF('statement of marks'!W$6="","",'statement of marks'!W$6)</f>
        <v>50</v>
      </c>
      <c r="N2795" s="579">
        <f>IF('statement of marks'!X$6="","",'statement of marks'!X$6)</f>
        <v>20</v>
      </c>
      <c r="O2795" s="605">
        <f>IF('statement of marks'!Y$6="","",'statement of marks'!Y$6)</f>
        <v>70</v>
      </c>
      <c r="P2795" s="580">
        <f>IF('statement of marks'!Z$6="","",'statement of marks'!Z$6)</f>
        <v>100</v>
      </c>
      <c r="Q2795" s="579">
        <f>IF('statement of marks'!AA$6="","",'statement of marks'!AA$6)</f>
        <v>70</v>
      </c>
      <c r="R2795" s="579">
        <f>IF('statement of marks'!AB$6="","",'statement of marks'!AB$6)</f>
        <v>30</v>
      </c>
      <c r="S2795" s="605">
        <f>IF('statement of marks'!AC$6="","",'statement of marks'!AC$6)</f>
        <v>100</v>
      </c>
      <c r="T2795" s="615">
        <f>IF('statement of marks'!AD$6="","",'statement of marks'!AD$6)</f>
        <v>200</v>
      </c>
      <c r="U2795" s="615" t="str">
        <f>IF('statement of marks'!AE$6="","",'statement of marks'!AE$6)</f>
        <v/>
      </c>
      <c r="V2795" s="621" t="str">
        <f>IF('statement of marks'!AF$6="","",'statement of marks'!AF$6)</f>
        <v/>
      </c>
    </row>
    <row r="2796" spans="1:22" ht="16" customHeight="1">
      <c r="A2796" s="598"/>
      <c r="B2796" s="1114" t="str">
        <f>IF('statement of marks'!$M$3="","",'statement of marks'!$M$3)</f>
        <v>fgUnh</v>
      </c>
      <c r="C2796" s="1115"/>
      <c r="D2796" s="275" t="str">
        <f>IF('statement of marks'!M94="","",'statement of marks'!M94)</f>
        <v/>
      </c>
      <c r="E2796" s="275" t="str">
        <f>IF('statement of marks'!N94="","",'statement of marks'!N94)</f>
        <v/>
      </c>
      <c r="F2796" s="606" t="str">
        <f>IF('statement of marks'!O94="","",'statement of marks'!O94)</f>
        <v/>
      </c>
      <c r="G2796" s="275" t="str">
        <f>IF('statement of marks'!P94="","",'statement of marks'!P94)</f>
        <v/>
      </c>
      <c r="H2796" s="275" t="str">
        <f>IF('statement of marks'!Q94="","",'statement of marks'!Q94)</f>
        <v/>
      </c>
      <c r="I2796" s="606" t="str">
        <f>IF('statement of marks'!R94="","",'statement of marks'!R94)</f>
        <v/>
      </c>
      <c r="J2796" s="275" t="str">
        <f>IF('statement of marks'!S94="","",'statement of marks'!S94)</f>
        <v/>
      </c>
      <c r="K2796" s="275" t="str">
        <f>IF('statement of marks'!T94="","",'statement of marks'!T94)</f>
        <v/>
      </c>
      <c r="L2796" s="606" t="str">
        <f>IF('statement of marks'!U94="","",'statement of marks'!U94)</f>
        <v/>
      </c>
      <c r="M2796" s="275" t="str">
        <f>IF('statement of marks'!W94="","",'statement of marks'!W94)</f>
        <v/>
      </c>
      <c r="N2796" s="275" t="str">
        <f>IF('statement of marks'!X94="","",'statement of marks'!X94)</f>
        <v/>
      </c>
      <c r="O2796" s="606" t="str">
        <f>IF('statement of marks'!Y94="","",'statement of marks'!Y94)</f>
        <v/>
      </c>
      <c r="P2796" s="277" t="str">
        <f>IF('statement of marks'!Z94="","",'statement of marks'!Z94)</f>
        <v/>
      </c>
      <c r="Q2796" s="275" t="str">
        <f>IF('statement of marks'!AA94="","",'statement of marks'!AA94)</f>
        <v/>
      </c>
      <c r="R2796" s="275" t="str">
        <f>IF('statement of marks'!AB94="","",'statement of marks'!AB94)</f>
        <v/>
      </c>
      <c r="S2796" s="606" t="str">
        <f>IF('statement of marks'!AC94="","",'statement of marks'!AC94)</f>
        <v/>
      </c>
      <c r="T2796" s="578" t="str">
        <f>IF('statement of marks'!AD94="","",'statement of marks'!AD94)</f>
        <v/>
      </c>
      <c r="U2796" s="578" t="str">
        <f>IF('statement of marks'!AE94="","",'statement of marks'!AE94)</f>
        <v/>
      </c>
      <c r="V2796" s="612" t="str">
        <f>IF('statement of marks'!AF94="","",'statement of marks'!AF94)</f>
        <v/>
      </c>
    </row>
    <row r="2797" spans="1:22" ht="16" customHeight="1">
      <c r="A2797" s="598"/>
      <c r="B2797" s="1114" t="str">
        <f>IF('statement of marks'!$AI$3="","",'statement of marks'!$AI$3)</f>
        <v>vaxszth</v>
      </c>
      <c r="C2797" s="1115"/>
      <c r="D2797" s="275" t="str">
        <f>IF('statement of marks'!AI94="","",'statement of marks'!AI94)</f>
        <v/>
      </c>
      <c r="E2797" s="275" t="str">
        <f>IF('statement of marks'!AJ94="","",'statement of marks'!AJ94)</f>
        <v/>
      </c>
      <c r="F2797" s="606" t="str">
        <f>IF('statement of marks'!AK94="","",'statement of marks'!AK94)</f>
        <v/>
      </c>
      <c r="G2797" s="275" t="str">
        <f>IF('statement of marks'!AL94="","",'statement of marks'!AL94)</f>
        <v/>
      </c>
      <c r="H2797" s="275" t="str">
        <f>IF('statement of marks'!AM94="","",'statement of marks'!AM94)</f>
        <v/>
      </c>
      <c r="I2797" s="606" t="str">
        <f>IF('statement of marks'!AN94="","",'statement of marks'!AN94)</f>
        <v/>
      </c>
      <c r="J2797" s="275" t="str">
        <f>IF('statement of marks'!AO94="","",'statement of marks'!AO94)</f>
        <v/>
      </c>
      <c r="K2797" s="275" t="str">
        <f>IF('statement of marks'!AP94="","",'statement of marks'!AP94)</f>
        <v/>
      </c>
      <c r="L2797" s="606" t="str">
        <f>IF('statement of marks'!AQ94="","",'statement of marks'!AQ94)</f>
        <v/>
      </c>
      <c r="M2797" s="275" t="str">
        <f>IF('statement of marks'!AS94="","",'statement of marks'!AS94)</f>
        <v/>
      </c>
      <c r="N2797" s="275" t="str">
        <f>IF('statement of marks'!AT94="","",'statement of marks'!AT94)</f>
        <v/>
      </c>
      <c r="O2797" s="606" t="str">
        <f>IF('statement of marks'!AU94="","",'statement of marks'!AU94)</f>
        <v/>
      </c>
      <c r="P2797" s="277" t="str">
        <f>IF('statement of marks'!AV94="","",'statement of marks'!AV94)</f>
        <v/>
      </c>
      <c r="Q2797" s="275" t="str">
        <f>IF('statement of marks'!AW94="","",'statement of marks'!AW94)</f>
        <v/>
      </c>
      <c r="R2797" s="275" t="str">
        <f>IF('statement of marks'!AX94="","",'statement of marks'!AX94)</f>
        <v/>
      </c>
      <c r="S2797" s="606" t="str">
        <f>IF('statement of marks'!AY94="","",'statement of marks'!AY94)</f>
        <v/>
      </c>
      <c r="T2797" s="578" t="str">
        <f>IF('statement of marks'!AZ94="","",'statement of marks'!AZ94)</f>
        <v/>
      </c>
      <c r="U2797" s="578" t="str">
        <f>IF('statement of marks'!BA94="","",'statement of marks'!BA94)</f>
        <v/>
      </c>
      <c r="V2797" s="612" t="str">
        <f>IF('statement of marks'!BB94="","",'statement of marks'!BB94)</f>
        <v/>
      </c>
    </row>
    <row r="2798" spans="1:22" ht="16" customHeight="1">
      <c r="A2798" s="598"/>
      <c r="B2798" s="1114" t="str">
        <f>IF('statement of marks'!BE94="s","laLd`r",IF('statement of marks'!BE94="u","mnwZ",IF('statement of marks'!BE94="g","xqtjkrh",IF('statement of marks'!BE94="p","iatkch",IF('statement of marks'!BE94="sd","fla/kh","r`rh; Hkk""kk")))))</f>
        <v>r`rh; Hkk"kk</v>
      </c>
      <c r="C2798" s="1115"/>
      <c r="D2798" s="275" t="str">
        <f>IF('statement of marks'!BF94="","",'statement of marks'!BF94)</f>
        <v/>
      </c>
      <c r="E2798" s="275" t="str">
        <f>IF('statement of marks'!BG94="","",'statement of marks'!BG94)</f>
        <v/>
      </c>
      <c r="F2798" s="606" t="str">
        <f>IF('statement of marks'!BH94="","",'statement of marks'!BH94)</f>
        <v/>
      </c>
      <c r="G2798" s="275" t="str">
        <f>IF('statement of marks'!BI94="","",'statement of marks'!BI94)</f>
        <v/>
      </c>
      <c r="H2798" s="275" t="str">
        <f>IF('statement of marks'!BJ94="","",'statement of marks'!BJ94)</f>
        <v/>
      </c>
      <c r="I2798" s="606" t="str">
        <f>IF('statement of marks'!BK94="","",'statement of marks'!BK94)</f>
        <v/>
      </c>
      <c r="J2798" s="275" t="str">
        <f>IF('statement of marks'!BL94="","",'statement of marks'!BL94)</f>
        <v/>
      </c>
      <c r="K2798" s="275" t="str">
        <f>IF('statement of marks'!BM94="","",'statement of marks'!BM94)</f>
        <v/>
      </c>
      <c r="L2798" s="606" t="str">
        <f>IF('statement of marks'!BN94="","",'statement of marks'!BN94)</f>
        <v/>
      </c>
      <c r="M2798" s="275" t="str">
        <f>IF('statement of marks'!BP94="","",'statement of marks'!BP94)</f>
        <v/>
      </c>
      <c r="N2798" s="275" t="str">
        <f>IF('statement of marks'!BQ94="","",'statement of marks'!BQ94)</f>
        <v/>
      </c>
      <c r="O2798" s="606" t="str">
        <f>IF('statement of marks'!BR94="","",'statement of marks'!BR94)</f>
        <v/>
      </c>
      <c r="P2798" s="277" t="str">
        <f>IF('statement of marks'!BS94="","",'statement of marks'!BS94)</f>
        <v/>
      </c>
      <c r="Q2798" s="275" t="str">
        <f>IF('statement of marks'!BT94="","",'statement of marks'!BT94)</f>
        <v/>
      </c>
      <c r="R2798" s="275" t="str">
        <f>IF('statement of marks'!BU94="","",'statement of marks'!BU94)</f>
        <v/>
      </c>
      <c r="S2798" s="606" t="str">
        <f>IF('statement of marks'!BV94="","",'statement of marks'!BV94)</f>
        <v/>
      </c>
      <c r="T2798" s="578" t="str">
        <f>IF('statement of marks'!BW94="","",'statement of marks'!BW94)</f>
        <v/>
      </c>
      <c r="U2798" s="578" t="str">
        <f>IF('statement of marks'!BX94="","",'statement of marks'!BX94)</f>
        <v/>
      </c>
      <c r="V2798" s="612" t="str">
        <f>IF('statement of marks'!BY94="","",'statement of marks'!BY94)</f>
        <v/>
      </c>
    </row>
    <row r="2799" spans="1:22" ht="16" customHeight="1">
      <c r="A2799" s="598"/>
      <c r="B2799" s="1114" t="str">
        <f>IF('statement of marks'!$CB$3="","",'statement of marks'!$CB$3)</f>
        <v>xf.kr</v>
      </c>
      <c r="C2799" s="1115"/>
      <c r="D2799" s="275" t="str">
        <f>IF('statement of marks'!CB94="","",'statement of marks'!CB94)</f>
        <v/>
      </c>
      <c r="E2799" s="275" t="str">
        <f>IF('statement of marks'!CC94="","",'statement of marks'!CC94)</f>
        <v/>
      </c>
      <c r="F2799" s="606" t="str">
        <f>IF('statement of marks'!CD94="","",'statement of marks'!CD94)</f>
        <v/>
      </c>
      <c r="G2799" s="275" t="str">
        <f>IF('statement of marks'!CE94="","",'statement of marks'!CE94)</f>
        <v/>
      </c>
      <c r="H2799" s="275" t="str">
        <f>IF('statement of marks'!CF94="","",'statement of marks'!CF94)</f>
        <v/>
      </c>
      <c r="I2799" s="606" t="str">
        <f>IF('statement of marks'!CG94="","",'statement of marks'!CG94)</f>
        <v/>
      </c>
      <c r="J2799" s="275" t="str">
        <f>IF('statement of marks'!CH94="","",'statement of marks'!CH94)</f>
        <v/>
      </c>
      <c r="K2799" s="275" t="str">
        <f>IF('statement of marks'!CI94="","",'statement of marks'!CI94)</f>
        <v/>
      </c>
      <c r="L2799" s="606" t="str">
        <f>IF('statement of marks'!CJ94="","",'statement of marks'!CJ94)</f>
        <v/>
      </c>
      <c r="M2799" s="275" t="str">
        <f>IF('statement of marks'!CL94="","",'statement of marks'!CL94)</f>
        <v/>
      </c>
      <c r="N2799" s="275" t="str">
        <f>IF('statement of marks'!CM94="","",'statement of marks'!CM94)</f>
        <v/>
      </c>
      <c r="O2799" s="606" t="str">
        <f>IF('statement of marks'!CN94="","",'statement of marks'!CN94)</f>
        <v/>
      </c>
      <c r="P2799" s="277" t="str">
        <f>IF('statement of marks'!CO94="","",'statement of marks'!CO94)</f>
        <v/>
      </c>
      <c r="Q2799" s="275" t="str">
        <f>IF('statement of marks'!CP94="","",'statement of marks'!CP94)</f>
        <v/>
      </c>
      <c r="R2799" s="275" t="str">
        <f>IF('statement of marks'!CQ94="","",'statement of marks'!CQ94)</f>
        <v/>
      </c>
      <c r="S2799" s="606" t="str">
        <f>IF('statement of marks'!CR94="","",'statement of marks'!CR94)</f>
        <v/>
      </c>
      <c r="T2799" s="578" t="str">
        <f>IF('statement of marks'!CS94="","",'statement of marks'!CS94)</f>
        <v/>
      </c>
      <c r="U2799" s="578" t="str">
        <f>IF('statement of marks'!CT94="","",'statement of marks'!CT94)</f>
        <v/>
      </c>
      <c r="V2799" s="612" t="str">
        <f>IF('statement of marks'!CU94="","",'statement of marks'!CU94)</f>
        <v/>
      </c>
    </row>
    <row r="2800" spans="1:22" ht="16" customHeight="1">
      <c r="A2800" s="598"/>
      <c r="B2800" s="1114" t="str">
        <f>IF('statement of marks'!$CX$3="","",'statement of marks'!$CX$3)</f>
        <v>foKku</v>
      </c>
      <c r="C2800" s="1115"/>
      <c r="D2800" s="275" t="str">
        <f>IF('statement of marks'!CX94="","",'statement of marks'!CX94)</f>
        <v/>
      </c>
      <c r="E2800" s="275" t="str">
        <f>IF('statement of marks'!CY94="","",'statement of marks'!CY94)</f>
        <v/>
      </c>
      <c r="F2800" s="606" t="str">
        <f>IF('statement of marks'!CZ94="","",'statement of marks'!CZ94)</f>
        <v/>
      </c>
      <c r="G2800" s="275" t="str">
        <f>IF('statement of marks'!DA94="","",'statement of marks'!DA94)</f>
        <v/>
      </c>
      <c r="H2800" s="275" t="str">
        <f>IF('statement of marks'!DB94="","",'statement of marks'!DB94)</f>
        <v/>
      </c>
      <c r="I2800" s="606" t="str">
        <f>IF('statement of marks'!DC94="","",'statement of marks'!DC94)</f>
        <v/>
      </c>
      <c r="J2800" s="275" t="str">
        <f>IF('statement of marks'!DD94="","",'statement of marks'!DD94)</f>
        <v/>
      </c>
      <c r="K2800" s="275" t="str">
        <f>IF('statement of marks'!DE94="","",'statement of marks'!DE94)</f>
        <v/>
      </c>
      <c r="L2800" s="606" t="str">
        <f>IF('statement of marks'!DF94="","",'statement of marks'!DF94)</f>
        <v/>
      </c>
      <c r="M2800" s="275" t="str">
        <f>IF('statement of marks'!DH94="","",'statement of marks'!DH94)</f>
        <v/>
      </c>
      <c r="N2800" s="275" t="str">
        <f>IF('statement of marks'!DI94="","",'statement of marks'!DI94)</f>
        <v/>
      </c>
      <c r="O2800" s="606" t="str">
        <f>IF('statement of marks'!DJ94="","",'statement of marks'!DJ94)</f>
        <v/>
      </c>
      <c r="P2800" s="277" t="str">
        <f>IF('statement of marks'!DK94="","",'statement of marks'!DK94)</f>
        <v/>
      </c>
      <c r="Q2800" s="275" t="str">
        <f>IF('statement of marks'!DL94="","",'statement of marks'!DL94)</f>
        <v/>
      </c>
      <c r="R2800" s="275" t="str">
        <f>IF('statement of marks'!DM94="","",'statement of marks'!DM94)</f>
        <v/>
      </c>
      <c r="S2800" s="606" t="str">
        <f>IF('statement of marks'!DN94="","",'statement of marks'!DN94)</f>
        <v/>
      </c>
      <c r="T2800" s="578" t="str">
        <f>IF('statement of marks'!DO94="","",'statement of marks'!DO94)</f>
        <v/>
      </c>
      <c r="U2800" s="578" t="str">
        <f>IF('statement of marks'!DP94="","",'statement of marks'!DP94)</f>
        <v/>
      </c>
      <c r="V2800" s="612" t="str">
        <f>IF('statement of marks'!DQ94="","",'statement of marks'!DQ94)</f>
        <v/>
      </c>
    </row>
    <row r="2801" spans="1:22" ht="16" customHeight="1">
      <c r="A2801" s="598"/>
      <c r="B2801" s="1114" t="str">
        <f>IF('statement of marks'!$DT$3="","",'statement of marks'!$DT$3)</f>
        <v>lkekftd foKku</v>
      </c>
      <c r="C2801" s="1115"/>
      <c r="D2801" s="275" t="str">
        <f>IF('statement of marks'!DT94="","",'statement of marks'!DT94)</f>
        <v/>
      </c>
      <c r="E2801" s="275" t="str">
        <f>IF('statement of marks'!DU94="","",'statement of marks'!DU94)</f>
        <v/>
      </c>
      <c r="F2801" s="606" t="str">
        <f>IF('statement of marks'!DV94="","",'statement of marks'!DV94)</f>
        <v/>
      </c>
      <c r="G2801" s="275" t="str">
        <f>IF('statement of marks'!DW94="","",'statement of marks'!DW94)</f>
        <v/>
      </c>
      <c r="H2801" s="275" t="str">
        <f>IF('statement of marks'!DX94="","",'statement of marks'!DX94)</f>
        <v/>
      </c>
      <c r="I2801" s="606" t="str">
        <f>IF('statement of marks'!DY94="","",'statement of marks'!DY94)</f>
        <v/>
      </c>
      <c r="J2801" s="275" t="str">
        <f>IF('statement of marks'!DZ94="","",'statement of marks'!DZ94)</f>
        <v/>
      </c>
      <c r="K2801" s="275" t="str">
        <f>IF('statement of marks'!EA94="","",'statement of marks'!EA94)</f>
        <v/>
      </c>
      <c r="L2801" s="606" t="str">
        <f>IF('statement of marks'!EB94="","",'statement of marks'!EB94)</f>
        <v/>
      </c>
      <c r="M2801" s="275" t="str">
        <f>IF('statement of marks'!ED94="","",'statement of marks'!ED94)</f>
        <v/>
      </c>
      <c r="N2801" s="275" t="str">
        <f>IF('statement of marks'!EE94="","",'statement of marks'!EE94)</f>
        <v/>
      </c>
      <c r="O2801" s="606" t="str">
        <f>IF('statement of marks'!EF94="","",'statement of marks'!EF94)</f>
        <v/>
      </c>
      <c r="P2801" s="277" t="str">
        <f>IF('statement of marks'!EG94="","",'statement of marks'!EG94)</f>
        <v/>
      </c>
      <c r="Q2801" s="275" t="str">
        <f>IF('statement of marks'!EH94="","",'statement of marks'!EH94)</f>
        <v/>
      </c>
      <c r="R2801" s="275" t="str">
        <f>IF('statement of marks'!EI94="","",'statement of marks'!EI94)</f>
        <v/>
      </c>
      <c r="S2801" s="606" t="str">
        <f>IF('statement of marks'!EJ94="","",'statement of marks'!EJ94)</f>
        <v/>
      </c>
      <c r="T2801" s="578" t="str">
        <f>IF('statement of marks'!EK94="","",'statement of marks'!EK94)</f>
        <v/>
      </c>
      <c r="U2801" s="578" t="str">
        <f>IF('statement of marks'!EL94="","",'statement of marks'!EL94)</f>
        <v/>
      </c>
      <c r="V2801" s="612" t="str">
        <f>IF('statement of marks'!EM94="","",'statement of marks'!EM94)</f>
        <v/>
      </c>
    </row>
    <row r="2802" spans="1:22" ht="16" customHeight="1">
      <c r="A2802" s="598"/>
      <c r="B2802" s="1117" t="s">
        <v>271</v>
      </c>
      <c r="C2802" s="1118"/>
      <c r="D2802" s="1081" t="s">
        <v>1</v>
      </c>
      <c r="E2802" s="1081"/>
      <c r="F2802" s="1081"/>
      <c r="G2802" s="1081" t="s">
        <v>21</v>
      </c>
      <c r="H2802" s="1081"/>
      <c r="I2802" s="1081"/>
      <c r="J2802" s="1081" t="s">
        <v>272</v>
      </c>
      <c r="K2802" s="1081"/>
      <c r="L2802" s="1081"/>
      <c r="M2802" s="1081" t="s">
        <v>68</v>
      </c>
      <c r="N2802" s="1081"/>
      <c r="O2802" s="1081"/>
      <c r="P2802" s="1081" t="s">
        <v>463</v>
      </c>
      <c r="Q2802" s="1081"/>
      <c r="R2802" s="1081"/>
      <c r="S2802" s="609"/>
      <c r="T2802" s="1187" t="s">
        <v>458</v>
      </c>
      <c r="U2802" s="1188"/>
      <c r="V2802" s="1189"/>
    </row>
    <row r="2803" spans="1:22" ht="16" customHeight="1">
      <c r="A2803" s="599"/>
      <c r="B2803" s="1175" t="s">
        <v>3</v>
      </c>
      <c r="C2803" s="1176"/>
      <c r="D2803" s="1177">
        <f>IF('statement of marks'!EP$6="","",'statement of marks'!EP$6)</f>
        <v>20</v>
      </c>
      <c r="E2803" s="1177"/>
      <c r="F2803" s="1177"/>
      <c r="G2803" s="1177">
        <f>IF('statement of marks'!EQ$6="","",'statement of marks'!EQ$6)</f>
        <v>20</v>
      </c>
      <c r="H2803" s="1177"/>
      <c r="I2803" s="1177"/>
      <c r="J2803" s="1177">
        <f>IF('statement of marks'!ES$6="","",'statement of marks'!ES$6)</f>
        <v>20</v>
      </c>
      <c r="K2803" s="1177"/>
      <c r="L2803" s="1177"/>
      <c r="M2803" s="1177">
        <f>IF('statement of marks'!ER$6="","",'statement of marks'!ER$6)</f>
        <v>20</v>
      </c>
      <c r="N2803" s="1177"/>
      <c r="O2803" s="1177"/>
      <c r="P2803" s="1177">
        <f>IF('statement of marks'!ET$6="","",'statement of marks'!ET$6)</f>
        <v>20</v>
      </c>
      <c r="Q2803" s="1177"/>
      <c r="R2803" s="1177"/>
      <c r="S2803" s="610" t="str">
        <f>IF('statement of marks'!FE$6="","",'statement of marks'!EX$6)</f>
        <v/>
      </c>
      <c r="T2803" s="615">
        <f>IF('statement of marks'!EU$6="","",'statement of marks'!EU$6)</f>
        <v>100</v>
      </c>
      <c r="U2803" s="616" t="s">
        <v>5</v>
      </c>
      <c r="V2803" s="617" t="s">
        <v>464</v>
      </c>
    </row>
    <row r="2804" spans="1:22" ht="16" customHeight="1">
      <c r="A2804" s="598"/>
      <c r="B2804" s="1114" t="str">
        <f>IF('statement of marks'!$EP$3="","",'statement of marks'!$EP$3)</f>
        <v>dk;kZuqHko</v>
      </c>
      <c r="C2804" s="1115"/>
      <c r="D2804" s="1103" t="str">
        <f>IF('statement of marks'!EP94="","",'statement of marks'!EP94)</f>
        <v/>
      </c>
      <c r="E2804" s="1103"/>
      <c r="F2804" s="1103"/>
      <c r="G2804" s="1103" t="str">
        <f>IF('statement of marks'!EQ94="","",'statement of marks'!EQ94)</f>
        <v/>
      </c>
      <c r="H2804" s="1103"/>
      <c r="I2804" s="1103"/>
      <c r="J2804" s="1103" t="str">
        <f>IF('statement of marks'!ES94="","",'statement of marks'!ES94)</f>
        <v/>
      </c>
      <c r="K2804" s="1103"/>
      <c r="L2804" s="1103"/>
      <c r="M2804" s="1103" t="str">
        <f>IF('statement of marks'!ER94="","",'statement of marks'!ER94)</f>
        <v/>
      </c>
      <c r="N2804" s="1103"/>
      <c r="O2804" s="1103"/>
      <c r="P2804" s="1103" t="str">
        <f>IF('statement of marks'!ET94="","",'statement of marks'!ET94)</f>
        <v/>
      </c>
      <c r="Q2804" s="1103"/>
      <c r="R2804" s="1103"/>
      <c r="S2804" s="611"/>
      <c r="T2804" s="613" t="str">
        <f>IF('statement of marks'!EU94="","",'statement of marks'!EU94)</f>
        <v/>
      </c>
      <c r="U2804" s="613" t="str">
        <f>IF('statement of marks'!EV94="","",'statement of marks'!EV94)</f>
        <v/>
      </c>
      <c r="V2804" s="614" t="str">
        <f>IF('statement of marks'!EW94="","",'statement of marks'!EW94)</f>
        <v/>
      </c>
    </row>
    <row r="2805" spans="1:22" ht="16" customHeight="1">
      <c r="A2805" s="598"/>
      <c r="B2805" s="1112" t="str">
        <f>IF('statement of marks'!$EZ$3="","",'statement of marks'!$EZ$3)</f>
        <v>dyk f'k{kk</v>
      </c>
      <c r="C2805" s="1113"/>
      <c r="D2805" s="1103" t="str">
        <f>IF('statement of marks'!EZ94="","",'statement of marks'!EZ94)</f>
        <v/>
      </c>
      <c r="E2805" s="1103"/>
      <c r="F2805" s="1103"/>
      <c r="G2805" s="1103" t="str">
        <f>IF('statement of marks'!FA94="","",'statement of marks'!FA94)</f>
        <v/>
      </c>
      <c r="H2805" s="1103"/>
      <c r="I2805" s="1103"/>
      <c r="J2805" s="1103" t="str">
        <f>IF('statement of marks'!FC94="","",'statement of marks'!FC94)</f>
        <v/>
      </c>
      <c r="K2805" s="1103"/>
      <c r="L2805" s="1103"/>
      <c r="M2805" s="1103" t="str">
        <f>IF('statement of marks'!FB94="","",'statement of marks'!FB94)</f>
        <v/>
      </c>
      <c r="N2805" s="1103"/>
      <c r="O2805" s="1103"/>
      <c r="P2805" s="1103" t="str">
        <f>IF('statement of marks'!FD94="","",'statement of marks'!FD94)</f>
        <v/>
      </c>
      <c r="Q2805" s="1103"/>
      <c r="R2805" s="1103"/>
      <c r="S2805" s="611"/>
      <c r="T2805" s="613" t="str">
        <f>IF('statement of marks'!FE94="","",'statement of marks'!FE94)</f>
        <v/>
      </c>
      <c r="U2805" s="613" t="str">
        <f>IF('statement of marks'!FF94="","",'statement of marks'!FF94)</f>
        <v/>
      </c>
      <c r="V2805" s="614" t="str">
        <f>IF('statement of marks'!FG94="","",'statement of marks'!FG94)</f>
        <v/>
      </c>
    </row>
    <row r="2806" spans="1:22" ht="16" customHeight="1">
      <c r="A2806" s="598"/>
      <c r="B2806" s="1109" t="str">
        <f>IF('statement of marks'!$FJ$3="","",'statement of marks'!$FJ$3)</f>
        <v>LokLF; ,oe~ 'kkjhfjd f'k{kk</v>
      </c>
      <c r="C2806" s="1110"/>
      <c r="D2806" s="1103" t="str">
        <f>IF('statement of marks'!FJ94="","",'statement of marks'!FJ94)</f>
        <v/>
      </c>
      <c r="E2806" s="1103"/>
      <c r="F2806" s="1103"/>
      <c r="G2806" s="1103" t="str">
        <f>IF('statement of marks'!FK94="","",'statement of marks'!FK94)</f>
        <v/>
      </c>
      <c r="H2806" s="1103"/>
      <c r="I2806" s="1103"/>
      <c r="J2806" s="1103" t="str">
        <f>IF('statement of marks'!FM94="","",'statement of marks'!FM94)</f>
        <v/>
      </c>
      <c r="K2806" s="1103"/>
      <c r="L2806" s="1103"/>
      <c r="M2806" s="1103" t="str">
        <f>IF('statement of marks'!FL94="","",'statement of marks'!FL94)</f>
        <v/>
      </c>
      <c r="N2806" s="1103"/>
      <c r="O2806" s="1103"/>
      <c r="P2806" s="1103" t="str">
        <f>IF('statement of marks'!FN94="","",'statement of marks'!FN94)</f>
        <v/>
      </c>
      <c r="Q2806" s="1103"/>
      <c r="R2806" s="1103"/>
      <c r="S2806" s="611"/>
      <c r="T2806" s="613" t="str">
        <f>IF('statement of marks'!FO94="","",'statement of marks'!FO94)</f>
        <v/>
      </c>
      <c r="U2806" s="613" t="str">
        <f>IF('statement of marks'!FP94="","",'statement of marks'!FP94)</f>
        <v/>
      </c>
      <c r="V2806" s="614" t="str">
        <f>IF('statement of marks'!FQ94="","",'statement of marks'!FQ94)</f>
        <v/>
      </c>
    </row>
    <row r="2807" spans="1:22" ht="16" customHeight="1">
      <c r="A2807" s="598"/>
      <c r="B2807" s="1104" t="s">
        <v>273</v>
      </c>
      <c r="C2807" s="1105"/>
      <c r="D2807" s="1213" t="str">
        <f>details!$DZ$3</f>
        <v>vxLr rd</v>
      </c>
      <c r="E2807" s="1213"/>
      <c r="F2807" s="1213"/>
      <c r="G2807" s="1213" t="str">
        <f>details!$ED$3</f>
        <v>vDVwcj rd</v>
      </c>
      <c r="H2807" s="1213"/>
      <c r="I2807" s="1213"/>
      <c r="J2807" s="1213" t="str">
        <f>details!$EL$3</f>
        <v>Qjojh rd</v>
      </c>
      <c r="K2807" s="1213"/>
      <c r="L2807" s="1213"/>
      <c r="M2807" s="1213" t="str">
        <f>details!$EH$3</f>
        <v>fnlEcj rd</v>
      </c>
      <c r="N2807" s="1213"/>
      <c r="O2807" s="1213"/>
      <c r="P2807" s="1213" t="str">
        <f>details!$EP$3</f>
        <v>loZ ;ksx</v>
      </c>
      <c r="Q2807" s="1213"/>
      <c r="R2807" s="1213"/>
      <c r="S2807" s="1106" t="s">
        <v>475</v>
      </c>
      <c r="T2807" s="1107"/>
      <c r="U2807" s="1107"/>
      <c r="V2807" s="1180"/>
    </row>
    <row r="2808" spans="1:22" ht="16" customHeight="1">
      <c r="A2808" s="598"/>
      <c r="B2808" s="1100" t="s">
        <v>99</v>
      </c>
      <c r="C2808" s="1101"/>
      <c r="D2808" s="1102" t="str">
        <f>IF(details!EA94="","",details!EA94)</f>
        <v/>
      </c>
      <c r="E2808" s="1102"/>
      <c r="F2808" s="1102"/>
      <c r="G2808" s="1102" t="str">
        <f>IF(details!EE94="","",details!EE94)</f>
        <v/>
      </c>
      <c r="H2808" s="1102"/>
      <c r="I2808" s="1102"/>
      <c r="J2808" s="1102" t="str">
        <f>IF(details!EM94="","",details!EM94)</f>
        <v/>
      </c>
      <c r="K2808" s="1102"/>
      <c r="L2808" s="1102"/>
      <c r="M2808" s="1102" t="str">
        <f>IF(details!EI94="","",details!EI94)</f>
        <v/>
      </c>
      <c r="N2808" s="1102"/>
      <c r="O2808" s="1102"/>
      <c r="P2808" s="1102" t="str">
        <f>IF(details!EQ94="","",details!EQ94)</f>
        <v/>
      </c>
      <c r="Q2808" s="1102"/>
      <c r="R2808" s="1102"/>
      <c r="S2808" s="1181">
        <f>'statement of marks'!$HG$108</f>
        <v>42460</v>
      </c>
      <c r="T2808" s="1182"/>
      <c r="U2808" s="1182"/>
      <c r="V2808" s="1183"/>
    </row>
    <row r="2809" spans="1:22" ht="16" customHeight="1">
      <c r="A2809" s="598"/>
      <c r="B2809" s="1094" t="s">
        <v>15</v>
      </c>
      <c r="C2809" s="1095"/>
      <c r="D2809" s="1096" t="str">
        <f>IF(details!DZ94="","",details!DZ94)</f>
        <v/>
      </c>
      <c r="E2809" s="1096"/>
      <c r="F2809" s="1096"/>
      <c r="G2809" s="1096" t="str">
        <f>IF(details!ED94="","",details!ED94)</f>
        <v/>
      </c>
      <c r="H2809" s="1096"/>
      <c r="I2809" s="1096"/>
      <c r="J2809" s="1096" t="str">
        <f>IF(details!EL94="","",details!EL94)</f>
        <v/>
      </c>
      <c r="K2809" s="1096"/>
      <c r="L2809" s="1096"/>
      <c r="M2809" s="1096" t="str">
        <f>IF(details!EH94="","",details!EH94)</f>
        <v/>
      </c>
      <c r="N2809" s="1096"/>
      <c r="O2809" s="1096"/>
      <c r="P2809" s="1096" t="str">
        <f>IF(details!EP94="","",details!EP94)</f>
        <v/>
      </c>
      <c r="Q2809" s="1096"/>
      <c r="R2809" s="1096"/>
      <c r="S2809" s="1184"/>
      <c r="T2809" s="1185"/>
      <c r="U2809" s="1185"/>
      <c r="V2809" s="1186"/>
    </row>
    <row r="2810" spans="1:22" ht="16" customHeight="1">
      <c r="A2810" s="1206"/>
      <c r="B2810" s="1207" t="s">
        <v>473</v>
      </c>
      <c r="C2810" s="1208"/>
      <c r="D2810" s="1209" t="s">
        <v>3</v>
      </c>
      <c r="E2810" s="1209"/>
      <c r="F2810" s="1209"/>
      <c r="G2810" s="1209" t="s">
        <v>389</v>
      </c>
      <c r="H2810" s="1209"/>
      <c r="I2810" s="1209"/>
      <c r="J2810" s="1209" t="s">
        <v>5</v>
      </c>
      <c r="K2810" s="1209"/>
      <c r="L2810" s="1209"/>
      <c r="M2810" s="1209" t="s">
        <v>465</v>
      </c>
      <c r="N2810" s="1209"/>
      <c r="O2810" s="1209"/>
      <c r="P2810" s="1210" t="s">
        <v>306</v>
      </c>
      <c r="Q2810" s="1210"/>
      <c r="R2810" s="1210"/>
      <c r="S2810" s="1209" t="s">
        <v>473</v>
      </c>
      <c r="T2810" s="1209"/>
      <c r="U2810" s="1209"/>
      <c r="V2810" s="1211"/>
    </row>
    <row r="2811" spans="1:22" ht="16" customHeight="1">
      <c r="A2811" s="1206"/>
      <c r="B2811" s="1207"/>
      <c r="C2811" s="1208"/>
      <c r="D2811" s="1212" t="str">
        <f>'statement of marks'!HE94</f>
        <v/>
      </c>
      <c r="E2811" s="1212"/>
      <c r="F2811" s="1212"/>
      <c r="G2811" s="1212" t="str">
        <f>'statement of marks'!HF94</f>
        <v/>
      </c>
      <c r="H2811" s="1212"/>
      <c r="I2811" s="1212"/>
      <c r="J2811" s="1212" t="str">
        <f>'statement of marks'!HG94</f>
        <v/>
      </c>
      <c r="K2811" s="1212"/>
      <c r="L2811" s="1212"/>
      <c r="M2811" s="1212" t="str">
        <f>'statement of marks'!HJ94</f>
        <v/>
      </c>
      <c r="N2811" s="1212"/>
      <c r="O2811" s="1212"/>
      <c r="P2811" s="1212" t="str">
        <f>'statement of marks'!HI94</f>
        <v/>
      </c>
      <c r="Q2811" s="1212"/>
      <c r="R2811" s="1212"/>
      <c r="S2811" s="1209" t="str">
        <f>'statement of marks'!HD94</f>
        <v/>
      </c>
      <c r="T2811" s="1209"/>
      <c r="U2811" s="1209"/>
      <c r="V2811" s="1211"/>
    </row>
    <row r="2812" spans="1:22" ht="16" customHeight="1">
      <c r="A2812" s="598"/>
      <c r="B2812" s="1089" t="s">
        <v>100</v>
      </c>
      <c r="C2812" s="1090"/>
      <c r="D2812" s="1081"/>
      <c r="E2812" s="1081"/>
      <c r="F2812" s="1081"/>
      <c r="G2812" s="1081"/>
      <c r="H2812" s="1081"/>
      <c r="I2812" s="1081"/>
      <c r="J2812" s="1081"/>
      <c r="K2812" s="1081"/>
      <c r="L2812" s="1081"/>
      <c r="M2812" s="1081"/>
      <c r="N2812" s="1081"/>
      <c r="O2812" s="1081"/>
      <c r="P2812" s="1081"/>
      <c r="Q2812" s="1081"/>
      <c r="R2812" s="1081"/>
      <c r="S2812" s="1081"/>
      <c r="T2812" s="1081"/>
      <c r="U2812" s="1081"/>
      <c r="V2812" s="1205"/>
    </row>
    <row r="2813" spans="1:22" ht="16" customHeight="1">
      <c r="A2813" s="598"/>
      <c r="B2813" s="1087" t="s">
        <v>80</v>
      </c>
      <c r="C2813" s="1088"/>
      <c r="D2813" s="1081"/>
      <c r="E2813" s="1081"/>
      <c r="F2813" s="1081"/>
      <c r="G2813" s="1081"/>
      <c r="H2813" s="1081"/>
      <c r="I2813" s="1081"/>
      <c r="J2813" s="1081"/>
      <c r="K2813" s="1081"/>
      <c r="L2813" s="1081"/>
      <c r="M2813" s="1081"/>
      <c r="N2813" s="1081"/>
      <c r="O2813" s="1081"/>
      <c r="P2813" s="1081"/>
      <c r="Q2813" s="1081"/>
      <c r="R2813" s="1081"/>
      <c r="S2813" s="1081"/>
      <c r="T2813" s="1081"/>
      <c r="U2813" s="1081"/>
      <c r="V2813" s="1205"/>
    </row>
    <row r="2814" spans="1:22" ht="16" customHeight="1">
      <c r="A2814" s="598"/>
      <c r="B2814" s="1089" t="s">
        <v>466</v>
      </c>
      <c r="C2814" s="1090"/>
      <c r="D2814" s="1081"/>
      <c r="E2814" s="1081"/>
      <c r="F2814" s="1081"/>
      <c r="G2814" s="1081"/>
      <c r="H2814" s="1081"/>
      <c r="I2814" s="1081"/>
      <c r="J2814" s="1081"/>
      <c r="K2814" s="1081"/>
      <c r="L2814" s="1081"/>
      <c r="M2814" s="1081"/>
      <c r="N2814" s="1081"/>
      <c r="O2814" s="1081"/>
      <c r="P2814" s="1081" t="s">
        <v>466</v>
      </c>
      <c r="Q2814" s="1081"/>
      <c r="R2814" s="1081"/>
      <c r="S2814" s="1081"/>
      <c r="T2814" s="1081"/>
      <c r="U2814" s="1081"/>
      <c r="V2814" s="1205"/>
    </row>
    <row r="2815" spans="1:22" ht="16" customHeight="1">
      <c r="A2815" s="598"/>
      <c r="B2815" s="1085" t="s">
        <v>101</v>
      </c>
      <c r="C2815" s="1086"/>
      <c r="D2815" s="1081"/>
      <c r="E2815" s="1081"/>
      <c r="F2815" s="1081"/>
      <c r="G2815" s="1081"/>
      <c r="H2815" s="1081"/>
      <c r="I2815" s="1081"/>
      <c r="J2815" s="1081"/>
      <c r="K2815" s="1081"/>
      <c r="L2815" s="1081"/>
      <c r="M2815" s="1081"/>
      <c r="N2815" s="1081"/>
      <c r="O2815" s="1081"/>
      <c r="P2815" s="1081"/>
      <c r="Q2815" s="1081"/>
      <c r="R2815" s="1081"/>
      <c r="S2815" s="1198" t="s">
        <v>101</v>
      </c>
      <c r="T2815" s="1198"/>
      <c r="U2815" s="1198"/>
      <c r="V2815" s="1199"/>
    </row>
    <row r="2816" spans="1:22" ht="16" customHeight="1" thickBot="1">
      <c r="A2816" s="600"/>
      <c r="B2816" s="1200" t="s">
        <v>102</v>
      </c>
      <c r="C2816" s="1201"/>
      <c r="D2816" s="1202"/>
      <c r="E2816" s="1202"/>
      <c r="F2816" s="1202"/>
      <c r="G2816" s="1202"/>
      <c r="H2816" s="1202"/>
      <c r="I2816" s="1202"/>
      <c r="J2816" s="1202"/>
      <c r="K2816" s="1202"/>
      <c r="L2816" s="1202"/>
      <c r="M2816" s="1202"/>
      <c r="N2816" s="1202"/>
      <c r="O2816" s="1202"/>
      <c r="P2816" s="1202"/>
      <c r="Q2816" s="1202"/>
      <c r="R2816" s="1202"/>
      <c r="S2816" s="1203" t="s">
        <v>163</v>
      </c>
      <c r="T2816" s="1203"/>
      <c r="U2816" s="1203"/>
      <c r="V2816" s="1204"/>
    </row>
    <row r="2817" spans="1:22" ht="16" customHeight="1">
      <c r="A2817" s="597"/>
      <c r="B2817" s="1216" t="s">
        <v>47</v>
      </c>
      <c r="C2817" s="1217"/>
      <c r="D2817" s="1217"/>
      <c r="E2817" s="1217"/>
      <c r="F2817" s="1217"/>
      <c r="G2817" s="1217"/>
      <c r="H2817" s="1217"/>
      <c r="I2817" s="1217"/>
      <c r="J2817" s="1217"/>
      <c r="K2817" s="1217"/>
      <c r="L2817" s="1217"/>
      <c r="M2817" s="1217"/>
      <c r="N2817" s="1217"/>
      <c r="O2817" s="1217"/>
      <c r="P2817" s="1217"/>
      <c r="Q2817" s="1217"/>
      <c r="R2817" s="1217"/>
      <c r="S2817" s="1217"/>
      <c r="T2817" s="1217"/>
      <c r="U2817" s="1217"/>
      <c r="V2817" s="1218"/>
    </row>
    <row r="2818" spans="1:22" ht="16" customHeight="1">
      <c r="A2818" s="598"/>
      <c r="B2818" s="1219" t="str">
        <f>'statement of marks'!$A$1</f>
        <v>jk- ck- ek/;fed fo|ky; uohu] fuEckgsM+k</v>
      </c>
      <c r="C2818" s="1220"/>
      <c r="D2818" s="1220"/>
      <c r="E2818" s="1220"/>
      <c r="F2818" s="1220"/>
      <c r="G2818" s="1220"/>
      <c r="H2818" s="1220"/>
      <c r="I2818" s="1220"/>
      <c r="J2818" s="1220"/>
      <c r="K2818" s="1220"/>
      <c r="L2818" s="1220"/>
      <c r="M2818" s="1220"/>
      <c r="N2818" s="1220"/>
      <c r="O2818" s="1220"/>
      <c r="P2818" s="1220"/>
      <c r="Q2818" s="1220"/>
      <c r="R2818" s="1220"/>
      <c r="S2818" s="1220"/>
      <c r="T2818" s="1220"/>
      <c r="U2818" s="1220"/>
      <c r="V2818" s="1221"/>
    </row>
    <row r="2819" spans="1:22" ht="16" customHeight="1">
      <c r="A2819" s="598"/>
      <c r="B2819" s="1114" t="s">
        <v>467</v>
      </c>
      <c r="C2819" s="1115"/>
      <c r="D2819" s="1119" t="str">
        <f>'statement of marks'!$H$3</f>
        <v>2015-16</v>
      </c>
      <c r="E2819" s="1119"/>
      <c r="F2819" s="1119"/>
      <c r="G2819" s="1119"/>
      <c r="H2819" s="1119"/>
      <c r="I2819" s="1119"/>
      <c r="J2819" s="1119"/>
      <c r="K2819" s="1119"/>
      <c r="L2819" s="1119"/>
      <c r="M2819" s="1119"/>
      <c r="N2819" s="1119"/>
      <c r="O2819" s="1119"/>
      <c r="P2819" s="1119"/>
      <c r="Q2819" s="1119"/>
      <c r="R2819" s="1119"/>
      <c r="S2819" s="1119"/>
      <c r="T2819" s="1119"/>
      <c r="U2819" s="1119"/>
      <c r="V2819" s="1196"/>
    </row>
    <row r="2820" spans="1:22" ht="16" customHeight="1">
      <c r="A2820" s="598"/>
      <c r="B2820" s="1114" t="s">
        <v>218</v>
      </c>
      <c r="C2820" s="1115"/>
      <c r="D2820" s="1115" t="str">
        <f>IF('statement of marks'!J95="","",'statement of marks'!J95)</f>
        <v/>
      </c>
      <c r="E2820" s="1115"/>
      <c r="F2820" s="1115"/>
      <c r="G2820" s="1115"/>
      <c r="H2820" s="1115"/>
      <c r="I2820" s="1115"/>
      <c r="J2820" s="1115"/>
      <c r="K2820" s="1115"/>
      <c r="L2820" s="1115"/>
      <c r="M2820" s="1115"/>
      <c r="N2820" s="1115"/>
      <c r="O2820" s="1115"/>
      <c r="P2820" s="1115"/>
      <c r="Q2820" s="1115"/>
      <c r="R2820" s="1115"/>
      <c r="S2820" s="1115"/>
      <c r="T2820" s="1115"/>
      <c r="U2820" s="1115"/>
      <c r="V2820" s="1197"/>
    </row>
    <row r="2821" spans="1:22" ht="16" customHeight="1">
      <c r="A2821" s="598"/>
      <c r="B2821" s="1114" t="s">
        <v>219</v>
      </c>
      <c r="C2821" s="1115"/>
      <c r="D2821" s="1115" t="str">
        <f>IF('statement of marks'!K95="","",'statement of marks'!K95)</f>
        <v/>
      </c>
      <c r="E2821" s="1115"/>
      <c r="F2821" s="1115"/>
      <c r="G2821" s="1115"/>
      <c r="H2821" s="1115"/>
      <c r="I2821" s="1115"/>
      <c r="J2821" s="1115"/>
      <c r="K2821" s="1115"/>
      <c r="L2821" s="1115"/>
      <c r="M2821" s="1115"/>
      <c r="N2821" s="1115"/>
      <c r="O2821" s="1115"/>
      <c r="P2821" s="1115"/>
      <c r="Q2821" s="1115"/>
      <c r="R2821" s="1115"/>
      <c r="S2821" s="1115"/>
      <c r="T2821" s="1115"/>
      <c r="U2821" s="1115"/>
      <c r="V2821" s="1197"/>
    </row>
    <row r="2822" spans="1:22" ht="16" customHeight="1">
      <c r="A2822" s="598"/>
      <c r="B2822" s="1114" t="s">
        <v>220</v>
      </c>
      <c r="C2822" s="1115"/>
      <c r="D2822" s="1115" t="str">
        <f>IF('statement of marks'!L95="","",'statement of marks'!L95)</f>
        <v/>
      </c>
      <c r="E2822" s="1115"/>
      <c r="F2822" s="1115"/>
      <c r="G2822" s="1115"/>
      <c r="H2822" s="1115"/>
      <c r="I2822" s="1115"/>
      <c r="J2822" s="1115"/>
      <c r="K2822" s="1115"/>
      <c r="L2822" s="1115"/>
      <c r="M2822" s="1115"/>
      <c r="N2822" s="1115"/>
      <c r="O2822" s="1115"/>
      <c r="P2822" s="1115"/>
      <c r="Q2822" s="1115"/>
      <c r="R2822" s="1115"/>
      <c r="S2822" s="1115"/>
      <c r="T2822" s="1115"/>
      <c r="U2822" s="1115"/>
      <c r="V2822" s="1197"/>
    </row>
    <row r="2823" spans="1:22" ht="16" customHeight="1">
      <c r="A2823" s="598"/>
      <c r="B2823" s="1114" t="s">
        <v>221</v>
      </c>
      <c r="C2823" s="1115"/>
      <c r="D2823" s="1119" t="str">
        <f>'statement of marks'!$G$3</f>
        <v>6 A</v>
      </c>
      <c r="E2823" s="1119"/>
      <c r="F2823" s="1119"/>
      <c r="G2823" s="1115" t="s">
        <v>9</v>
      </c>
      <c r="H2823" s="1115"/>
      <c r="I2823" s="1115"/>
      <c r="J2823" s="1119" t="str">
        <f>IF('statement of marks'!D95="","",'statement of marks'!D95)</f>
        <v/>
      </c>
      <c r="K2823" s="1119"/>
      <c r="L2823" s="1119"/>
      <c r="M2823" s="1115" t="s">
        <v>222</v>
      </c>
      <c r="N2823" s="1115"/>
      <c r="O2823" s="1115"/>
      <c r="P2823" s="1119" t="str">
        <f>IF('statement of marks'!F95="","",'statement of marks'!F95)</f>
        <v/>
      </c>
      <c r="Q2823" s="1119"/>
      <c r="R2823" s="1119"/>
      <c r="S2823" s="1214" t="str">
        <f>IF('statement of marks'!$J$3="","",'statement of marks'!$J$3)</f>
        <v xml:space="preserve">fo|ky; dk Mk;l dksM+ </v>
      </c>
      <c r="T2823" s="1214"/>
      <c r="U2823" s="1214"/>
      <c r="V2823" s="1215"/>
    </row>
    <row r="2824" spans="1:22" ht="16" customHeight="1">
      <c r="A2824" s="598"/>
      <c r="B2824" s="601" t="s">
        <v>0</v>
      </c>
      <c r="C2824" s="602"/>
      <c r="D2824" s="1121" t="str">
        <f>IF('statement of marks'!H95="","",'statement of marks'!H95)</f>
        <v/>
      </c>
      <c r="E2824" s="1121"/>
      <c r="F2824" s="1121"/>
      <c r="G2824" s="1115" t="str">
        <f>IF('statement of marks'!I95="","",'statement of marks'!I95)</f>
        <v/>
      </c>
      <c r="H2824" s="1115"/>
      <c r="I2824" s="1115"/>
      <c r="J2824" s="1115"/>
      <c r="K2824" s="1115"/>
      <c r="L2824" s="1115"/>
      <c r="M2824" s="1115"/>
      <c r="N2824" s="1115"/>
      <c r="O2824" s="1115"/>
      <c r="P2824" s="1115"/>
      <c r="Q2824" s="1115"/>
      <c r="R2824" s="1115"/>
      <c r="S2824" s="1190" t="str">
        <f>IF('statement of marks'!$K$3="","",'statement of marks'!$K$3)</f>
        <v xml:space="preserve">08291009401   </v>
      </c>
      <c r="T2824" s="1190"/>
      <c r="U2824" s="1190"/>
      <c r="V2824" s="1191"/>
    </row>
    <row r="2825" spans="1:22" ht="16" customHeight="1">
      <c r="A2825" s="598"/>
      <c r="B2825" s="561" t="s">
        <v>28</v>
      </c>
      <c r="C2825" s="603" t="s">
        <v>97</v>
      </c>
      <c r="D2825" s="1081" t="s">
        <v>1</v>
      </c>
      <c r="E2825" s="1081"/>
      <c r="F2825" s="1081"/>
      <c r="G2825" s="1081" t="s">
        <v>21</v>
      </c>
      <c r="H2825" s="1081"/>
      <c r="I2825" s="1081"/>
      <c r="J2825" s="1081" t="s">
        <v>68</v>
      </c>
      <c r="K2825" s="1081"/>
      <c r="L2825" s="1081"/>
      <c r="M2825" s="1081" t="s">
        <v>98</v>
      </c>
      <c r="N2825" s="1081"/>
      <c r="O2825" s="1081"/>
      <c r="P2825" s="1192" t="s">
        <v>278</v>
      </c>
      <c r="Q2825" s="1193" t="s">
        <v>459</v>
      </c>
      <c r="R2825" s="1193"/>
      <c r="S2825" s="1193"/>
      <c r="T2825" s="1194" t="s">
        <v>458</v>
      </c>
      <c r="U2825" s="1194"/>
      <c r="V2825" s="1195"/>
    </row>
    <row r="2826" spans="1:22" ht="16" customHeight="1">
      <c r="A2826" s="598"/>
      <c r="B2826" s="561"/>
      <c r="C2826" s="603"/>
      <c r="D2826" s="596" t="s">
        <v>468</v>
      </c>
      <c r="E2826" s="596" t="s">
        <v>469</v>
      </c>
      <c r="F2826" s="604" t="s">
        <v>2</v>
      </c>
      <c r="G2826" s="596" t="s">
        <v>468</v>
      </c>
      <c r="H2826" s="596" t="s">
        <v>469</v>
      </c>
      <c r="I2826" s="604" t="s">
        <v>2</v>
      </c>
      <c r="J2826" s="596" t="s">
        <v>468</v>
      </c>
      <c r="K2826" s="596" t="s">
        <v>469</v>
      </c>
      <c r="L2826" s="604" t="s">
        <v>2</v>
      </c>
      <c r="M2826" s="596" t="s">
        <v>468</v>
      </c>
      <c r="N2826" s="596" t="s">
        <v>469</v>
      </c>
      <c r="O2826" s="604" t="s">
        <v>2</v>
      </c>
      <c r="P2826" s="1192"/>
      <c r="Q2826" s="596" t="s">
        <v>468</v>
      </c>
      <c r="R2826" s="596" t="s">
        <v>469</v>
      </c>
      <c r="S2826" s="608" t="s">
        <v>2</v>
      </c>
      <c r="T2826" s="618" t="s">
        <v>304</v>
      </c>
      <c r="U2826" s="619" t="s">
        <v>5</v>
      </c>
      <c r="V2826" s="620" t="s">
        <v>464</v>
      </c>
    </row>
    <row r="2827" spans="1:22" ht="16" customHeight="1">
      <c r="A2827" s="599"/>
      <c r="B2827" s="1178" t="s">
        <v>3</v>
      </c>
      <c r="C2827" s="1179"/>
      <c r="D2827" s="579">
        <f>IF('statement of marks'!M$6="","",'statement of marks'!M$6)</f>
        <v>5</v>
      </c>
      <c r="E2827" s="579">
        <f>IF('statement of marks'!N$6="","",'statement of marks'!N$6)</f>
        <v>5</v>
      </c>
      <c r="F2827" s="605">
        <f>IF('statement of marks'!O$6="","",'statement of marks'!O$6)</f>
        <v>10</v>
      </c>
      <c r="G2827" s="579">
        <f>IF('statement of marks'!P$6="","",'statement of marks'!P$6)</f>
        <v>5</v>
      </c>
      <c r="H2827" s="579">
        <f>IF('statement of marks'!Q$6="","",'statement of marks'!Q$6)</f>
        <v>5</v>
      </c>
      <c r="I2827" s="605">
        <f>IF('statement of marks'!R$6="","",'statement of marks'!R$6)</f>
        <v>10</v>
      </c>
      <c r="J2827" s="579">
        <f>IF('statement of marks'!S$6="","",'statement of marks'!S$6)</f>
        <v>5</v>
      </c>
      <c r="K2827" s="579">
        <f>IF('statement of marks'!T$6="","",'statement of marks'!T$6)</f>
        <v>5</v>
      </c>
      <c r="L2827" s="605">
        <f>IF('statement of marks'!U$6="","",'statement of marks'!U$6)</f>
        <v>10</v>
      </c>
      <c r="M2827" s="579">
        <f>IF('statement of marks'!W$6="","",'statement of marks'!W$6)</f>
        <v>50</v>
      </c>
      <c r="N2827" s="579">
        <f>IF('statement of marks'!X$6="","",'statement of marks'!X$6)</f>
        <v>20</v>
      </c>
      <c r="O2827" s="605">
        <f>IF('statement of marks'!Y$6="","",'statement of marks'!Y$6)</f>
        <v>70</v>
      </c>
      <c r="P2827" s="580">
        <f>IF('statement of marks'!Z$6="","",'statement of marks'!Z$6)</f>
        <v>100</v>
      </c>
      <c r="Q2827" s="579">
        <f>IF('statement of marks'!AA$6="","",'statement of marks'!AA$6)</f>
        <v>70</v>
      </c>
      <c r="R2827" s="579">
        <f>IF('statement of marks'!AB$6="","",'statement of marks'!AB$6)</f>
        <v>30</v>
      </c>
      <c r="S2827" s="605">
        <f>IF('statement of marks'!AC$6="","",'statement of marks'!AC$6)</f>
        <v>100</v>
      </c>
      <c r="T2827" s="615">
        <f>IF('statement of marks'!AD$6="","",'statement of marks'!AD$6)</f>
        <v>200</v>
      </c>
      <c r="U2827" s="615" t="str">
        <f>IF('statement of marks'!AE$6="","",'statement of marks'!AE$6)</f>
        <v/>
      </c>
      <c r="V2827" s="621" t="str">
        <f>IF('statement of marks'!AF$6="","",'statement of marks'!AF$6)</f>
        <v/>
      </c>
    </row>
    <row r="2828" spans="1:22" ht="16" customHeight="1">
      <c r="A2828" s="598"/>
      <c r="B2828" s="1114" t="str">
        <f>IF('statement of marks'!$M$3="","",'statement of marks'!$M$3)</f>
        <v>fgUnh</v>
      </c>
      <c r="C2828" s="1115"/>
      <c r="D2828" s="275" t="str">
        <f>IF('statement of marks'!M95="","",'statement of marks'!M95)</f>
        <v/>
      </c>
      <c r="E2828" s="275" t="str">
        <f>IF('statement of marks'!N95="","",'statement of marks'!N95)</f>
        <v/>
      </c>
      <c r="F2828" s="606" t="str">
        <f>IF('statement of marks'!O95="","",'statement of marks'!O95)</f>
        <v/>
      </c>
      <c r="G2828" s="275" t="str">
        <f>IF('statement of marks'!P95="","",'statement of marks'!P95)</f>
        <v/>
      </c>
      <c r="H2828" s="275" t="str">
        <f>IF('statement of marks'!Q95="","",'statement of marks'!Q95)</f>
        <v/>
      </c>
      <c r="I2828" s="606" t="str">
        <f>IF('statement of marks'!R95="","",'statement of marks'!R95)</f>
        <v/>
      </c>
      <c r="J2828" s="275" t="str">
        <f>IF('statement of marks'!S95="","",'statement of marks'!S95)</f>
        <v/>
      </c>
      <c r="K2828" s="275" t="str">
        <f>IF('statement of marks'!T95="","",'statement of marks'!T95)</f>
        <v/>
      </c>
      <c r="L2828" s="606" t="str">
        <f>IF('statement of marks'!U95="","",'statement of marks'!U95)</f>
        <v/>
      </c>
      <c r="M2828" s="275" t="str">
        <f>IF('statement of marks'!W95="","",'statement of marks'!W95)</f>
        <v/>
      </c>
      <c r="N2828" s="275" t="str">
        <f>IF('statement of marks'!X95="","",'statement of marks'!X95)</f>
        <v/>
      </c>
      <c r="O2828" s="606" t="str">
        <f>IF('statement of marks'!Y95="","",'statement of marks'!Y95)</f>
        <v/>
      </c>
      <c r="P2828" s="277" t="str">
        <f>IF('statement of marks'!Z95="","",'statement of marks'!Z95)</f>
        <v/>
      </c>
      <c r="Q2828" s="275" t="str">
        <f>IF('statement of marks'!AA95="","",'statement of marks'!AA95)</f>
        <v/>
      </c>
      <c r="R2828" s="275" t="str">
        <f>IF('statement of marks'!AB95="","",'statement of marks'!AB95)</f>
        <v/>
      </c>
      <c r="S2828" s="606" t="str">
        <f>IF('statement of marks'!AC95="","",'statement of marks'!AC95)</f>
        <v/>
      </c>
      <c r="T2828" s="578" t="str">
        <f>IF('statement of marks'!AD95="","",'statement of marks'!AD95)</f>
        <v/>
      </c>
      <c r="U2828" s="578" t="str">
        <f>IF('statement of marks'!AE95="","",'statement of marks'!AE95)</f>
        <v/>
      </c>
      <c r="V2828" s="612" t="str">
        <f>IF('statement of marks'!AF95="","",'statement of marks'!AF95)</f>
        <v/>
      </c>
    </row>
    <row r="2829" spans="1:22" ht="16" customHeight="1">
      <c r="A2829" s="598"/>
      <c r="B2829" s="1114" t="str">
        <f>IF('statement of marks'!$AI$3="","",'statement of marks'!$AI$3)</f>
        <v>vaxszth</v>
      </c>
      <c r="C2829" s="1115"/>
      <c r="D2829" s="275" t="str">
        <f>IF('statement of marks'!AI95="","",'statement of marks'!AI95)</f>
        <v/>
      </c>
      <c r="E2829" s="275" t="str">
        <f>IF('statement of marks'!AJ95="","",'statement of marks'!AJ95)</f>
        <v/>
      </c>
      <c r="F2829" s="606" t="str">
        <f>IF('statement of marks'!AK95="","",'statement of marks'!AK95)</f>
        <v/>
      </c>
      <c r="G2829" s="275" t="str">
        <f>IF('statement of marks'!AL95="","",'statement of marks'!AL95)</f>
        <v/>
      </c>
      <c r="H2829" s="275" t="str">
        <f>IF('statement of marks'!AM95="","",'statement of marks'!AM95)</f>
        <v/>
      </c>
      <c r="I2829" s="606" t="str">
        <f>IF('statement of marks'!AN95="","",'statement of marks'!AN95)</f>
        <v/>
      </c>
      <c r="J2829" s="275" t="str">
        <f>IF('statement of marks'!AO95="","",'statement of marks'!AO95)</f>
        <v/>
      </c>
      <c r="K2829" s="275" t="str">
        <f>IF('statement of marks'!AP95="","",'statement of marks'!AP95)</f>
        <v/>
      </c>
      <c r="L2829" s="606" t="str">
        <f>IF('statement of marks'!AQ95="","",'statement of marks'!AQ95)</f>
        <v/>
      </c>
      <c r="M2829" s="275" t="str">
        <f>IF('statement of marks'!AS95="","",'statement of marks'!AS95)</f>
        <v/>
      </c>
      <c r="N2829" s="275" t="str">
        <f>IF('statement of marks'!AT95="","",'statement of marks'!AT95)</f>
        <v/>
      </c>
      <c r="O2829" s="606" t="str">
        <f>IF('statement of marks'!AU95="","",'statement of marks'!AU95)</f>
        <v/>
      </c>
      <c r="P2829" s="277" t="str">
        <f>IF('statement of marks'!AV95="","",'statement of marks'!AV95)</f>
        <v/>
      </c>
      <c r="Q2829" s="275" t="str">
        <f>IF('statement of marks'!AW95="","",'statement of marks'!AW95)</f>
        <v/>
      </c>
      <c r="R2829" s="275" t="str">
        <f>IF('statement of marks'!AX95="","",'statement of marks'!AX95)</f>
        <v/>
      </c>
      <c r="S2829" s="606" t="str">
        <f>IF('statement of marks'!AY95="","",'statement of marks'!AY95)</f>
        <v/>
      </c>
      <c r="T2829" s="578" t="str">
        <f>IF('statement of marks'!AZ95="","",'statement of marks'!AZ95)</f>
        <v/>
      </c>
      <c r="U2829" s="578" t="str">
        <f>IF('statement of marks'!BA95="","",'statement of marks'!BA95)</f>
        <v/>
      </c>
      <c r="V2829" s="612" t="str">
        <f>IF('statement of marks'!BB95="","",'statement of marks'!BB95)</f>
        <v/>
      </c>
    </row>
    <row r="2830" spans="1:22" ht="16" customHeight="1">
      <c r="A2830" s="598"/>
      <c r="B2830" s="1114" t="str">
        <f>IF('statement of marks'!BE95="s","laLd`r",IF('statement of marks'!BE95="u","mnwZ",IF('statement of marks'!BE95="g","xqtjkrh",IF('statement of marks'!BE95="p","iatkch",IF('statement of marks'!BE95="sd","fla/kh","r`rh; Hkk""kk")))))</f>
        <v>r`rh; Hkk"kk</v>
      </c>
      <c r="C2830" s="1115"/>
      <c r="D2830" s="275" t="str">
        <f>IF('statement of marks'!BF95="","",'statement of marks'!BF95)</f>
        <v/>
      </c>
      <c r="E2830" s="275" t="str">
        <f>IF('statement of marks'!BG95="","",'statement of marks'!BG95)</f>
        <v/>
      </c>
      <c r="F2830" s="606" t="str">
        <f>IF('statement of marks'!BH95="","",'statement of marks'!BH95)</f>
        <v/>
      </c>
      <c r="G2830" s="275" t="str">
        <f>IF('statement of marks'!BI95="","",'statement of marks'!BI95)</f>
        <v/>
      </c>
      <c r="H2830" s="275" t="str">
        <f>IF('statement of marks'!BJ95="","",'statement of marks'!BJ95)</f>
        <v/>
      </c>
      <c r="I2830" s="606" t="str">
        <f>IF('statement of marks'!BK95="","",'statement of marks'!BK95)</f>
        <v/>
      </c>
      <c r="J2830" s="275" t="str">
        <f>IF('statement of marks'!BL95="","",'statement of marks'!BL95)</f>
        <v/>
      </c>
      <c r="K2830" s="275" t="str">
        <f>IF('statement of marks'!BM95="","",'statement of marks'!BM95)</f>
        <v/>
      </c>
      <c r="L2830" s="606" t="str">
        <f>IF('statement of marks'!BN95="","",'statement of marks'!BN95)</f>
        <v/>
      </c>
      <c r="M2830" s="275" t="str">
        <f>IF('statement of marks'!BP95="","",'statement of marks'!BP95)</f>
        <v/>
      </c>
      <c r="N2830" s="275" t="str">
        <f>IF('statement of marks'!BQ95="","",'statement of marks'!BQ95)</f>
        <v/>
      </c>
      <c r="O2830" s="606" t="str">
        <f>IF('statement of marks'!BR95="","",'statement of marks'!BR95)</f>
        <v/>
      </c>
      <c r="P2830" s="277" t="str">
        <f>IF('statement of marks'!BS95="","",'statement of marks'!BS95)</f>
        <v/>
      </c>
      <c r="Q2830" s="275" t="str">
        <f>IF('statement of marks'!BT95="","",'statement of marks'!BT95)</f>
        <v/>
      </c>
      <c r="R2830" s="275" t="str">
        <f>IF('statement of marks'!BU95="","",'statement of marks'!BU95)</f>
        <v/>
      </c>
      <c r="S2830" s="606" t="str">
        <f>IF('statement of marks'!BV95="","",'statement of marks'!BV95)</f>
        <v/>
      </c>
      <c r="T2830" s="578" t="str">
        <f>IF('statement of marks'!BW95="","",'statement of marks'!BW95)</f>
        <v/>
      </c>
      <c r="U2830" s="578" t="str">
        <f>IF('statement of marks'!BX95="","",'statement of marks'!BX95)</f>
        <v/>
      </c>
      <c r="V2830" s="612" t="str">
        <f>IF('statement of marks'!BY95="","",'statement of marks'!BY95)</f>
        <v/>
      </c>
    </row>
    <row r="2831" spans="1:22" ht="16" customHeight="1">
      <c r="A2831" s="598"/>
      <c r="B2831" s="1114" t="str">
        <f>IF('statement of marks'!$CB$3="","",'statement of marks'!$CB$3)</f>
        <v>xf.kr</v>
      </c>
      <c r="C2831" s="1115"/>
      <c r="D2831" s="275" t="str">
        <f>IF('statement of marks'!CB95="","",'statement of marks'!CB95)</f>
        <v/>
      </c>
      <c r="E2831" s="275" t="str">
        <f>IF('statement of marks'!CC95="","",'statement of marks'!CC95)</f>
        <v/>
      </c>
      <c r="F2831" s="606" t="str">
        <f>IF('statement of marks'!CD95="","",'statement of marks'!CD95)</f>
        <v/>
      </c>
      <c r="G2831" s="275" t="str">
        <f>IF('statement of marks'!CE95="","",'statement of marks'!CE95)</f>
        <v/>
      </c>
      <c r="H2831" s="275" t="str">
        <f>IF('statement of marks'!CF95="","",'statement of marks'!CF95)</f>
        <v/>
      </c>
      <c r="I2831" s="606" t="str">
        <f>IF('statement of marks'!CG95="","",'statement of marks'!CG95)</f>
        <v/>
      </c>
      <c r="J2831" s="275" t="str">
        <f>IF('statement of marks'!CH95="","",'statement of marks'!CH95)</f>
        <v/>
      </c>
      <c r="K2831" s="275" t="str">
        <f>IF('statement of marks'!CI95="","",'statement of marks'!CI95)</f>
        <v/>
      </c>
      <c r="L2831" s="606" t="str">
        <f>IF('statement of marks'!CJ95="","",'statement of marks'!CJ95)</f>
        <v/>
      </c>
      <c r="M2831" s="275" t="str">
        <f>IF('statement of marks'!CL95="","",'statement of marks'!CL95)</f>
        <v/>
      </c>
      <c r="N2831" s="275" t="str">
        <f>IF('statement of marks'!CM95="","",'statement of marks'!CM95)</f>
        <v/>
      </c>
      <c r="O2831" s="606" t="str">
        <f>IF('statement of marks'!CN95="","",'statement of marks'!CN95)</f>
        <v/>
      </c>
      <c r="P2831" s="277" t="str">
        <f>IF('statement of marks'!CO95="","",'statement of marks'!CO95)</f>
        <v/>
      </c>
      <c r="Q2831" s="275" t="str">
        <f>IF('statement of marks'!CP95="","",'statement of marks'!CP95)</f>
        <v/>
      </c>
      <c r="R2831" s="275" t="str">
        <f>IF('statement of marks'!CQ95="","",'statement of marks'!CQ95)</f>
        <v/>
      </c>
      <c r="S2831" s="606" t="str">
        <f>IF('statement of marks'!CR95="","",'statement of marks'!CR95)</f>
        <v/>
      </c>
      <c r="T2831" s="578" t="str">
        <f>IF('statement of marks'!CS95="","",'statement of marks'!CS95)</f>
        <v/>
      </c>
      <c r="U2831" s="578" t="str">
        <f>IF('statement of marks'!CT95="","",'statement of marks'!CT95)</f>
        <v/>
      </c>
      <c r="V2831" s="612" t="str">
        <f>IF('statement of marks'!CU95="","",'statement of marks'!CU95)</f>
        <v/>
      </c>
    </row>
    <row r="2832" spans="1:22" ht="16" customHeight="1">
      <c r="A2832" s="598"/>
      <c r="B2832" s="1114" t="str">
        <f>IF('statement of marks'!$CX$3="","",'statement of marks'!$CX$3)</f>
        <v>foKku</v>
      </c>
      <c r="C2832" s="1115"/>
      <c r="D2832" s="275" t="str">
        <f>IF('statement of marks'!CX95="","",'statement of marks'!CX95)</f>
        <v/>
      </c>
      <c r="E2832" s="275" t="str">
        <f>IF('statement of marks'!CY95="","",'statement of marks'!CY95)</f>
        <v/>
      </c>
      <c r="F2832" s="606" t="str">
        <f>IF('statement of marks'!CZ95="","",'statement of marks'!CZ95)</f>
        <v/>
      </c>
      <c r="G2832" s="275" t="str">
        <f>IF('statement of marks'!DA95="","",'statement of marks'!DA95)</f>
        <v/>
      </c>
      <c r="H2832" s="275" t="str">
        <f>IF('statement of marks'!DB95="","",'statement of marks'!DB95)</f>
        <v/>
      </c>
      <c r="I2832" s="606" t="str">
        <f>IF('statement of marks'!DC95="","",'statement of marks'!DC95)</f>
        <v/>
      </c>
      <c r="J2832" s="275" t="str">
        <f>IF('statement of marks'!DD95="","",'statement of marks'!DD95)</f>
        <v/>
      </c>
      <c r="K2832" s="275" t="str">
        <f>IF('statement of marks'!DE95="","",'statement of marks'!DE95)</f>
        <v/>
      </c>
      <c r="L2832" s="606" t="str">
        <f>IF('statement of marks'!DF95="","",'statement of marks'!DF95)</f>
        <v/>
      </c>
      <c r="M2832" s="275" t="str">
        <f>IF('statement of marks'!DH95="","",'statement of marks'!DH95)</f>
        <v/>
      </c>
      <c r="N2832" s="275" t="str">
        <f>IF('statement of marks'!DI95="","",'statement of marks'!DI95)</f>
        <v/>
      </c>
      <c r="O2832" s="606" t="str">
        <f>IF('statement of marks'!DJ95="","",'statement of marks'!DJ95)</f>
        <v/>
      </c>
      <c r="P2832" s="277" t="str">
        <f>IF('statement of marks'!DK95="","",'statement of marks'!DK95)</f>
        <v/>
      </c>
      <c r="Q2832" s="275" t="str">
        <f>IF('statement of marks'!DL95="","",'statement of marks'!DL95)</f>
        <v/>
      </c>
      <c r="R2832" s="275" t="str">
        <f>IF('statement of marks'!DM95="","",'statement of marks'!DM95)</f>
        <v/>
      </c>
      <c r="S2832" s="606" t="str">
        <f>IF('statement of marks'!DN95="","",'statement of marks'!DN95)</f>
        <v/>
      </c>
      <c r="T2832" s="578" t="str">
        <f>IF('statement of marks'!DO95="","",'statement of marks'!DO95)</f>
        <v/>
      </c>
      <c r="U2832" s="578" t="str">
        <f>IF('statement of marks'!DP95="","",'statement of marks'!DP95)</f>
        <v/>
      </c>
      <c r="V2832" s="612" t="str">
        <f>IF('statement of marks'!DQ95="","",'statement of marks'!DQ95)</f>
        <v/>
      </c>
    </row>
    <row r="2833" spans="1:22" ht="16" customHeight="1">
      <c r="A2833" s="598"/>
      <c r="B2833" s="1114" t="str">
        <f>IF('statement of marks'!$DT$3="","",'statement of marks'!$DT$3)</f>
        <v>lkekftd foKku</v>
      </c>
      <c r="C2833" s="1115"/>
      <c r="D2833" s="275" t="str">
        <f>IF('statement of marks'!DT95="","",'statement of marks'!DT95)</f>
        <v/>
      </c>
      <c r="E2833" s="275" t="str">
        <f>IF('statement of marks'!DU95="","",'statement of marks'!DU95)</f>
        <v/>
      </c>
      <c r="F2833" s="606" t="str">
        <f>IF('statement of marks'!DV95="","",'statement of marks'!DV95)</f>
        <v/>
      </c>
      <c r="G2833" s="275" t="str">
        <f>IF('statement of marks'!DW95="","",'statement of marks'!DW95)</f>
        <v/>
      </c>
      <c r="H2833" s="275" t="str">
        <f>IF('statement of marks'!DX95="","",'statement of marks'!DX95)</f>
        <v/>
      </c>
      <c r="I2833" s="606" t="str">
        <f>IF('statement of marks'!DY95="","",'statement of marks'!DY95)</f>
        <v/>
      </c>
      <c r="J2833" s="275" t="str">
        <f>IF('statement of marks'!DZ95="","",'statement of marks'!DZ95)</f>
        <v/>
      </c>
      <c r="K2833" s="275" t="str">
        <f>IF('statement of marks'!EA95="","",'statement of marks'!EA95)</f>
        <v/>
      </c>
      <c r="L2833" s="606" t="str">
        <f>IF('statement of marks'!EB95="","",'statement of marks'!EB95)</f>
        <v/>
      </c>
      <c r="M2833" s="275" t="str">
        <f>IF('statement of marks'!ED95="","",'statement of marks'!ED95)</f>
        <v/>
      </c>
      <c r="N2833" s="275" t="str">
        <f>IF('statement of marks'!EE95="","",'statement of marks'!EE95)</f>
        <v/>
      </c>
      <c r="O2833" s="606" t="str">
        <f>IF('statement of marks'!EF95="","",'statement of marks'!EF95)</f>
        <v/>
      </c>
      <c r="P2833" s="277" t="str">
        <f>IF('statement of marks'!EG95="","",'statement of marks'!EG95)</f>
        <v/>
      </c>
      <c r="Q2833" s="275" t="str">
        <f>IF('statement of marks'!EH95="","",'statement of marks'!EH95)</f>
        <v/>
      </c>
      <c r="R2833" s="275" t="str">
        <f>IF('statement of marks'!EI95="","",'statement of marks'!EI95)</f>
        <v/>
      </c>
      <c r="S2833" s="606" t="str">
        <f>IF('statement of marks'!EJ95="","",'statement of marks'!EJ95)</f>
        <v/>
      </c>
      <c r="T2833" s="578" t="str">
        <f>IF('statement of marks'!EK95="","",'statement of marks'!EK95)</f>
        <v/>
      </c>
      <c r="U2833" s="578" t="str">
        <f>IF('statement of marks'!EL95="","",'statement of marks'!EL95)</f>
        <v/>
      </c>
      <c r="V2833" s="612" t="str">
        <f>IF('statement of marks'!EM95="","",'statement of marks'!EM95)</f>
        <v/>
      </c>
    </row>
    <row r="2834" spans="1:22" ht="16" customHeight="1">
      <c r="A2834" s="598"/>
      <c r="B2834" s="1117" t="s">
        <v>271</v>
      </c>
      <c r="C2834" s="1118"/>
      <c r="D2834" s="1081" t="s">
        <v>1</v>
      </c>
      <c r="E2834" s="1081"/>
      <c r="F2834" s="1081"/>
      <c r="G2834" s="1081" t="s">
        <v>21</v>
      </c>
      <c r="H2834" s="1081"/>
      <c r="I2834" s="1081"/>
      <c r="J2834" s="1081" t="s">
        <v>272</v>
      </c>
      <c r="K2834" s="1081"/>
      <c r="L2834" s="1081"/>
      <c r="M2834" s="1081" t="s">
        <v>68</v>
      </c>
      <c r="N2834" s="1081"/>
      <c r="O2834" s="1081"/>
      <c r="P2834" s="1081" t="s">
        <v>463</v>
      </c>
      <c r="Q2834" s="1081"/>
      <c r="R2834" s="1081"/>
      <c r="S2834" s="609"/>
      <c r="T2834" s="1187" t="s">
        <v>458</v>
      </c>
      <c r="U2834" s="1188"/>
      <c r="V2834" s="1189"/>
    </row>
    <row r="2835" spans="1:22" ht="16" customHeight="1">
      <c r="A2835" s="599"/>
      <c r="B2835" s="1175" t="s">
        <v>3</v>
      </c>
      <c r="C2835" s="1176"/>
      <c r="D2835" s="1177">
        <f>IF('statement of marks'!EP$6="","",'statement of marks'!EP$6)</f>
        <v>20</v>
      </c>
      <c r="E2835" s="1177"/>
      <c r="F2835" s="1177"/>
      <c r="G2835" s="1177">
        <f>IF('statement of marks'!EQ$6="","",'statement of marks'!EQ$6)</f>
        <v>20</v>
      </c>
      <c r="H2835" s="1177"/>
      <c r="I2835" s="1177"/>
      <c r="J2835" s="1177">
        <f>IF('statement of marks'!ES$6="","",'statement of marks'!ES$6)</f>
        <v>20</v>
      </c>
      <c r="K2835" s="1177"/>
      <c r="L2835" s="1177"/>
      <c r="M2835" s="1177">
        <f>IF('statement of marks'!ER$6="","",'statement of marks'!ER$6)</f>
        <v>20</v>
      </c>
      <c r="N2835" s="1177"/>
      <c r="O2835" s="1177"/>
      <c r="P2835" s="1177">
        <f>IF('statement of marks'!ET$6="","",'statement of marks'!ET$6)</f>
        <v>20</v>
      </c>
      <c r="Q2835" s="1177"/>
      <c r="R2835" s="1177"/>
      <c r="S2835" s="610" t="str">
        <f>IF('statement of marks'!FE$6="","",'statement of marks'!EX$6)</f>
        <v/>
      </c>
      <c r="T2835" s="615">
        <f>IF('statement of marks'!EU$6="","",'statement of marks'!EU$6)</f>
        <v>100</v>
      </c>
      <c r="U2835" s="616" t="s">
        <v>5</v>
      </c>
      <c r="V2835" s="617" t="s">
        <v>464</v>
      </c>
    </row>
    <row r="2836" spans="1:22" ht="16" customHeight="1">
      <c r="A2836" s="598"/>
      <c r="B2836" s="1114" t="str">
        <f>IF('statement of marks'!$EP$3="","",'statement of marks'!$EP$3)</f>
        <v>dk;kZuqHko</v>
      </c>
      <c r="C2836" s="1115"/>
      <c r="D2836" s="1103" t="str">
        <f>IF('statement of marks'!EP95="","",'statement of marks'!EP95)</f>
        <v/>
      </c>
      <c r="E2836" s="1103"/>
      <c r="F2836" s="1103"/>
      <c r="G2836" s="1103" t="str">
        <f>IF('statement of marks'!EQ95="","",'statement of marks'!EQ95)</f>
        <v/>
      </c>
      <c r="H2836" s="1103"/>
      <c r="I2836" s="1103"/>
      <c r="J2836" s="1103" t="str">
        <f>IF('statement of marks'!ES95="","",'statement of marks'!ES95)</f>
        <v/>
      </c>
      <c r="K2836" s="1103"/>
      <c r="L2836" s="1103"/>
      <c r="M2836" s="1103" t="str">
        <f>IF('statement of marks'!ER95="","",'statement of marks'!ER95)</f>
        <v/>
      </c>
      <c r="N2836" s="1103"/>
      <c r="O2836" s="1103"/>
      <c r="P2836" s="1103" t="str">
        <f>IF('statement of marks'!ET95="","",'statement of marks'!ET95)</f>
        <v/>
      </c>
      <c r="Q2836" s="1103"/>
      <c r="R2836" s="1103"/>
      <c r="S2836" s="611"/>
      <c r="T2836" s="613" t="str">
        <f>IF('statement of marks'!EU95="","",'statement of marks'!EU95)</f>
        <v/>
      </c>
      <c r="U2836" s="613" t="str">
        <f>IF('statement of marks'!EV95="","",'statement of marks'!EV95)</f>
        <v/>
      </c>
      <c r="V2836" s="614" t="str">
        <f>IF('statement of marks'!EW95="","",'statement of marks'!EW95)</f>
        <v/>
      </c>
    </row>
    <row r="2837" spans="1:22" ht="16" customHeight="1">
      <c r="A2837" s="598"/>
      <c r="B2837" s="1112" t="str">
        <f>IF('statement of marks'!$EZ$3="","",'statement of marks'!$EZ$3)</f>
        <v>dyk f'k{kk</v>
      </c>
      <c r="C2837" s="1113"/>
      <c r="D2837" s="1103" t="str">
        <f>IF('statement of marks'!EZ95="","",'statement of marks'!EZ95)</f>
        <v/>
      </c>
      <c r="E2837" s="1103"/>
      <c r="F2837" s="1103"/>
      <c r="G2837" s="1103" t="str">
        <f>IF('statement of marks'!FA95="","",'statement of marks'!FA95)</f>
        <v/>
      </c>
      <c r="H2837" s="1103"/>
      <c r="I2837" s="1103"/>
      <c r="J2837" s="1103" t="str">
        <f>IF('statement of marks'!FC95="","",'statement of marks'!FC95)</f>
        <v/>
      </c>
      <c r="K2837" s="1103"/>
      <c r="L2837" s="1103"/>
      <c r="M2837" s="1103" t="str">
        <f>IF('statement of marks'!FB95="","",'statement of marks'!FB95)</f>
        <v/>
      </c>
      <c r="N2837" s="1103"/>
      <c r="O2837" s="1103"/>
      <c r="P2837" s="1103" t="str">
        <f>IF('statement of marks'!FD95="","",'statement of marks'!FD95)</f>
        <v/>
      </c>
      <c r="Q2837" s="1103"/>
      <c r="R2837" s="1103"/>
      <c r="S2837" s="611"/>
      <c r="T2837" s="613" t="str">
        <f>IF('statement of marks'!FE95="","",'statement of marks'!FE95)</f>
        <v/>
      </c>
      <c r="U2837" s="613" t="str">
        <f>IF('statement of marks'!FF95="","",'statement of marks'!FF95)</f>
        <v/>
      </c>
      <c r="V2837" s="614" t="str">
        <f>IF('statement of marks'!FG95="","",'statement of marks'!FG95)</f>
        <v/>
      </c>
    </row>
    <row r="2838" spans="1:22" ht="16" customHeight="1">
      <c r="A2838" s="598"/>
      <c r="B2838" s="1109" t="str">
        <f>IF('statement of marks'!$FJ$3="","",'statement of marks'!$FJ$3)</f>
        <v>LokLF; ,oe~ 'kkjhfjd f'k{kk</v>
      </c>
      <c r="C2838" s="1110"/>
      <c r="D2838" s="1103" t="str">
        <f>IF('statement of marks'!FJ95="","",'statement of marks'!FJ95)</f>
        <v/>
      </c>
      <c r="E2838" s="1103"/>
      <c r="F2838" s="1103"/>
      <c r="G2838" s="1103" t="str">
        <f>IF('statement of marks'!FK95="","",'statement of marks'!FK95)</f>
        <v/>
      </c>
      <c r="H2838" s="1103"/>
      <c r="I2838" s="1103"/>
      <c r="J2838" s="1103" t="str">
        <f>IF('statement of marks'!FM95="","",'statement of marks'!FM95)</f>
        <v/>
      </c>
      <c r="K2838" s="1103"/>
      <c r="L2838" s="1103"/>
      <c r="M2838" s="1103" t="str">
        <f>IF('statement of marks'!FL95="","",'statement of marks'!FL95)</f>
        <v/>
      </c>
      <c r="N2838" s="1103"/>
      <c r="O2838" s="1103"/>
      <c r="P2838" s="1103" t="str">
        <f>IF('statement of marks'!FN95="","",'statement of marks'!FN95)</f>
        <v/>
      </c>
      <c r="Q2838" s="1103"/>
      <c r="R2838" s="1103"/>
      <c r="S2838" s="611"/>
      <c r="T2838" s="613" t="str">
        <f>IF('statement of marks'!FO95="","",'statement of marks'!FO95)</f>
        <v/>
      </c>
      <c r="U2838" s="613" t="str">
        <f>IF('statement of marks'!FP95="","",'statement of marks'!FP95)</f>
        <v/>
      </c>
      <c r="V2838" s="614" t="str">
        <f>IF('statement of marks'!FQ95="","",'statement of marks'!FQ95)</f>
        <v/>
      </c>
    </row>
    <row r="2839" spans="1:22" ht="16" customHeight="1">
      <c r="A2839" s="598"/>
      <c r="B2839" s="1104" t="s">
        <v>273</v>
      </c>
      <c r="C2839" s="1105"/>
      <c r="D2839" s="1213" t="str">
        <f>details!$DZ$3</f>
        <v>vxLr rd</v>
      </c>
      <c r="E2839" s="1213"/>
      <c r="F2839" s="1213"/>
      <c r="G2839" s="1213" t="str">
        <f>details!$ED$3</f>
        <v>vDVwcj rd</v>
      </c>
      <c r="H2839" s="1213"/>
      <c r="I2839" s="1213"/>
      <c r="J2839" s="1213" t="str">
        <f>details!$EL$3</f>
        <v>Qjojh rd</v>
      </c>
      <c r="K2839" s="1213"/>
      <c r="L2839" s="1213"/>
      <c r="M2839" s="1213" t="str">
        <f>details!$EH$3</f>
        <v>fnlEcj rd</v>
      </c>
      <c r="N2839" s="1213"/>
      <c r="O2839" s="1213"/>
      <c r="P2839" s="1213" t="str">
        <f>details!$EP$3</f>
        <v>loZ ;ksx</v>
      </c>
      <c r="Q2839" s="1213"/>
      <c r="R2839" s="1213"/>
      <c r="S2839" s="1222" t="s">
        <v>475</v>
      </c>
      <c r="T2839" s="1223"/>
      <c r="U2839" s="1223"/>
      <c r="V2839" s="1224"/>
    </row>
    <row r="2840" spans="1:22" ht="16" customHeight="1">
      <c r="A2840" s="598"/>
      <c r="B2840" s="1100" t="s">
        <v>99</v>
      </c>
      <c r="C2840" s="1101"/>
      <c r="D2840" s="1102" t="str">
        <f>IF(details!EA95="","",details!EA95)</f>
        <v/>
      </c>
      <c r="E2840" s="1102"/>
      <c r="F2840" s="1102"/>
      <c r="G2840" s="1102" t="str">
        <f>IF(details!EE95="","",details!EE95)</f>
        <v/>
      </c>
      <c r="H2840" s="1102"/>
      <c r="I2840" s="1102"/>
      <c r="J2840" s="1102" t="str">
        <f>IF(details!EM95="","",details!EM95)</f>
        <v/>
      </c>
      <c r="K2840" s="1102"/>
      <c r="L2840" s="1102"/>
      <c r="M2840" s="1102" t="str">
        <f>IF(details!EI95="","",details!EI95)</f>
        <v/>
      </c>
      <c r="N2840" s="1102"/>
      <c r="O2840" s="1102"/>
      <c r="P2840" s="1102" t="str">
        <f>IF(details!EQ95="","",details!EQ95)</f>
        <v/>
      </c>
      <c r="Q2840" s="1102"/>
      <c r="R2840" s="1102"/>
      <c r="S2840" s="1225">
        <v>41757</v>
      </c>
      <c r="T2840" s="1226"/>
      <c r="U2840" s="1226"/>
      <c r="V2840" s="1227"/>
    </row>
    <row r="2841" spans="1:22" ht="16" customHeight="1">
      <c r="A2841" s="598"/>
      <c r="B2841" s="1094" t="s">
        <v>15</v>
      </c>
      <c r="C2841" s="1095"/>
      <c r="D2841" s="1096" t="str">
        <f>IF(details!DZ95="","",details!DZ95)</f>
        <v/>
      </c>
      <c r="E2841" s="1096"/>
      <c r="F2841" s="1096"/>
      <c r="G2841" s="1096" t="str">
        <f>IF(details!ED95="","",details!ED95)</f>
        <v/>
      </c>
      <c r="H2841" s="1096"/>
      <c r="I2841" s="1096"/>
      <c r="J2841" s="1096" t="str">
        <f>IF(details!EL95="","",details!EL95)</f>
        <v/>
      </c>
      <c r="K2841" s="1096"/>
      <c r="L2841" s="1096"/>
      <c r="M2841" s="1096" t="str">
        <f>IF(details!EH95="","",details!EH95)</f>
        <v/>
      </c>
      <c r="N2841" s="1096"/>
      <c r="O2841" s="1096"/>
      <c r="P2841" s="1096" t="str">
        <f>IF(details!EP95="","",details!EP95)</f>
        <v/>
      </c>
      <c r="Q2841" s="1096"/>
      <c r="R2841" s="1096"/>
      <c r="S2841" s="1228"/>
      <c r="T2841" s="1229"/>
      <c r="U2841" s="1229"/>
      <c r="V2841" s="1230"/>
    </row>
    <row r="2842" spans="1:22" ht="16" customHeight="1">
      <c r="A2842" s="1206"/>
      <c r="B2842" s="1207" t="s">
        <v>473</v>
      </c>
      <c r="C2842" s="1208"/>
      <c r="D2842" s="1209" t="s">
        <v>3</v>
      </c>
      <c r="E2842" s="1209"/>
      <c r="F2842" s="1209"/>
      <c r="G2842" s="1209" t="s">
        <v>389</v>
      </c>
      <c r="H2842" s="1209"/>
      <c r="I2842" s="1209"/>
      <c r="J2842" s="1209" t="s">
        <v>5</v>
      </c>
      <c r="K2842" s="1209"/>
      <c r="L2842" s="1209"/>
      <c r="M2842" s="1209" t="s">
        <v>465</v>
      </c>
      <c r="N2842" s="1209"/>
      <c r="O2842" s="1209"/>
      <c r="P2842" s="1210" t="s">
        <v>306</v>
      </c>
      <c r="Q2842" s="1210"/>
      <c r="R2842" s="1210"/>
      <c r="S2842" s="1209" t="s">
        <v>473</v>
      </c>
      <c r="T2842" s="1209"/>
      <c r="U2842" s="1209"/>
      <c r="V2842" s="1211"/>
    </row>
    <row r="2843" spans="1:22" ht="16" customHeight="1">
      <c r="A2843" s="1206"/>
      <c r="B2843" s="1207"/>
      <c r="C2843" s="1208"/>
      <c r="D2843" s="1212" t="str">
        <f>'statement of marks'!HE95</f>
        <v/>
      </c>
      <c r="E2843" s="1212"/>
      <c r="F2843" s="1212"/>
      <c r="G2843" s="1212" t="str">
        <f>'statement of marks'!HF95</f>
        <v/>
      </c>
      <c r="H2843" s="1212"/>
      <c r="I2843" s="1212"/>
      <c r="J2843" s="1212" t="str">
        <f>'statement of marks'!HG95</f>
        <v/>
      </c>
      <c r="K2843" s="1212"/>
      <c r="L2843" s="1212"/>
      <c r="M2843" s="1212" t="str">
        <f>'statement of marks'!HJ95</f>
        <v/>
      </c>
      <c r="N2843" s="1212"/>
      <c r="O2843" s="1212"/>
      <c r="P2843" s="1212" t="str">
        <f>'statement of marks'!HI95</f>
        <v/>
      </c>
      <c r="Q2843" s="1212"/>
      <c r="R2843" s="1212"/>
      <c r="S2843" s="1209" t="str">
        <f>'statement of marks'!HD95</f>
        <v/>
      </c>
      <c r="T2843" s="1209"/>
      <c r="U2843" s="1209"/>
      <c r="V2843" s="1211"/>
    </row>
    <row r="2844" spans="1:22" ht="16" customHeight="1">
      <c r="A2844" s="598"/>
      <c r="B2844" s="1089" t="s">
        <v>100</v>
      </c>
      <c r="C2844" s="1090"/>
      <c r="D2844" s="1081"/>
      <c r="E2844" s="1081"/>
      <c r="F2844" s="1081"/>
      <c r="G2844" s="1081"/>
      <c r="H2844" s="1081"/>
      <c r="I2844" s="1081"/>
      <c r="J2844" s="1081"/>
      <c r="K2844" s="1081"/>
      <c r="L2844" s="1081"/>
      <c r="M2844" s="1081"/>
      <c r="N2844" s="1081"/>
      <c r="O2844" s="1081"/>
      <c r="P2844" s="1081"/>
      <c r="Q2844" s="1081"/>
      <c r="R2844" s="1081"/>
      <c r="S2844" s="1081"/>
      <c r="T2844" s="1081"/>
      <c r="U2844" s="1081"/>
      <c r="V2844" s="1205"/>
    </row>
    <row r="2845" spans="1:22" ht="16" customHeight="1">
      <c r="A2845" s="598"/>
      <c r="B2845" s="1087" t="s">
        <v>80</v>
      </c>
      <c r="C2845" s="1088"/>
      <c r="D2845" s="1081"/>
      <c r="E2845" s="1081"/>
      <c r="F2845" s="1081"/>
      <c r="G2845" s="1081"/>
      <c r="H2845" s="1081"/>
      <c r="I2845" s="1081"/>
      <c r="J2845" s="1081"/>
      <c r="K2845" s="1081"/>
      <c r="L2845" s="1081"/>
      <c r="M2845" s="1081"/>
      <c r="N2845" s="1081"/>
      <c r="O2845" s="1081"/>
      <c r="P2845" s="1081"/>
      <c r="Q2845" s="1081"/>
      <c r="R2845" s="1081"/>
      <c r="S2845" s="1081"/>
      <c r="T2845" s="1081"/>
      <c r="U2845" s="1081"/>
      <c r="V2845" s="1205"/>
    </row>
    <row r="2846" spans="1:22" ht="16" customHeight="1">
      <c r="A2846" s="598"/>
      <c r="B2846" s="1089" t="s">
        <v>466</v>
      </c>
      <c r="C2846" s="1090"/>
      <c r="D2846" s="1081"/>
      <c r="E2846" s="1081"/>
      <c r="F2846" s="1081"/>
      <c r="G2846" s="1081"/>
      <c r="H2846" s="1081"/>
      <c r="I2846" s="1081"/>
      <c r="J2846" s="1081"/>
      <c r="K2846" s="1081"/>
      <c r="L2846" s="1081"/>
      <c r="M2846" s="1081"/>
      <c r="N2846" s="1081"/>
      <c r="O2846" s="1081"/>
      <c r="P2846" s="1081" t="s">
        <v>466</v>
      </c>
      <c r="Q2846" s="1081"/>
      <c r="R2846" s="1081"/>
      <c r="S2846" s="1081"/>
      <c r="T2846" s="1081"/>
      <c r="U2846" s="1081"/>
      <c r="V2846" s="1205"/>
    </row>
    <row r="2847" spans="1:22" ht="16" customHeight="1">
      <c r="A2847" s="598"/>
      <c r="B2847" s="1085" t="s">
        <v>101</v>
      </c>
      <c r="C2847" s="1086"/>
      <c r="D2847" s="1081"/>
      <c r="E2847" s="1081"/>
      <c r="F2847" s="1081"/>
      <c r="G2847" s="1081"/>
      <c r="H2847" s="1081"/>
      <c r="I2847" s="1081"/>
      <c r="J2847" s="1081"/>
      <c r="K2847" s="1081"/>
      <c r="L2847" s="1081"/>
      <c r="M2847" s="1081"/>
      <c r="N2847" s="1081"/>
      <c r="O2847" s="1081"/>
      <c r="P2847" s="1081"/>
      <c r="Q2847" s="1081"/>
      <c r="R2847" s="1081"/>
      <c r="S2847" s="1198" t="s">
        <v>101</v>
      </c>
      <c r="T2847" s="1198"/>
      <c r="U2847" s="1198"/>
      <c r="V2847" s="1199"/>
    </row>
    <row r="2848" spans="1:22" ht="16" customHeight="1" thickBot="1">
      <c r="A2848" s="600"/>
      <c r="B2848" s="1200" t="s">
        <v>102</v>
      </c>
      <c r="C2848" s="1201"/>
      <c r="D2848" s="1202"/>
      <c r="E2848" s="1202"/>
      <c r="F2848" s="1202"/>
      <c r="G2848" s="1202"/>
      <c r="H2848" s="1202"/>
      <c r="I2848" s="1202"/>
      <c r="J2848" s="1202"/>
      <c r="K2848" s="1202"/>
      <c r="L2848" s="1202"/>
      <c r="M2848" s="1202"/>
      <c r="N2848" s="1202"/>
      <c r="O2848" s="1202"/>
      <c r="P2848" s="1202"/>
      <c r="Q2848" s="1202"/>
      <c r="R2848" s="1202"/>
      <c r="S2848" s="1203" t="s">
        <v>163</v>
      </c>
      <c r="T2848" s="1203"/>
      <c r="U2848" s="1203"/>
      <c r="V2848" s="1204"/>
    </row>
    <row r="2849" spans="1:22" ht="16" customHeight="1">
      <c r="A2849" s="597"/>
      <c r="B2849" s="1216" t="s">
        <v>47</v>
      </c>
      <c r="C2849" s="1217"/>
      <c r="D2849" s="1217"/>
      <c r="E2849" s="1217"/>
      <c r="F2849" s="1217"/>
      <c r="G2849" s="1217"/>
      <c r="H2849" s="1217"/>
      <c r="I2849" s="1217"/>
      <c r="J2849" s="1217"/>
      <c r="K2849" s="1217"/>
      <c r="L2849" s="1217"/>
      <c r="M2849" s="1217"/>
      <c r="N2849" s="1217"/>
      <c r="O2849" s="1217"/>
      <c r="P2849" s="1217"/>
      <c r="Q2849" s="1217"/>
      <c r="R2849" s="1217"/>
      <c r="S2849" s="1217"/>
      <c r="T2849" s="1217"/>
      <c r="U2849" s="1217"/>
      <c r="V2849" s="1218"/>
    </row>
    <row r="2850" spans="1:22" ht="16" customHeight="1">
      <c r="A2850" s="598"/>
      <c r="B2850" s="1219" t="str">
        <f>'statement of marks'!$A$1</f>
        <v>jk- ck- ek/;fed fo|ky; uohu] fuEckgsM+k</v>
      </c>
      <c r="C2850" s="1220"/>
      <c r="D2850" s="1220"/>
      <c r="E2850" s="1220"/>
      <c r="F2850" s="1220"/>
      <c r="G2850" s="1220"/>
      <c r="H2850" s="1220"/>
      <c r="I2850" s="1220"/>
      <c r="J2850" s="1220"/>
      <c r="K2850" s="1220"/>
      <c r="L2850" s="1220"/>
      <c r="M2850" s="1220"/>
      <c r="N2850" s="1220"/>
      <c r="O2850" s="1220"/>
      <c r="P2850" s="1220"/>
      <c r="Q2850" s="1220"/>
      <c r="R2850" s="1220"/>
      <c r="S2850" s="1220"/>
      <c r="T2850" s="1220"/>
      <c r="U2850" s="1220"/>
      <c r="V2850" s="1221"/>
    </row>
    <row r="2851" spans="1:22" ht="16" customHeight="1">
      <c r="A2851" s="598"/>
      <c r="B2851" s="1114" t="s">
        <v>467</v>
      </c>
      <c r="C2851" s="1115"/>
      <c r="D2851" s="1119" t="str">
        <f>'statement of marks'!$H$3</f>
        <v>2015-16</v>
      </c>
      <c r="E2851" s="1119"/>
      <c r="F2851" s="1119"/>
      <c r="G2851" s="1119"/>
      <c r="H2851" s="1119"/>
      <c r="I2851" s="1119"/>
      <c r="J2851" s="1119"/>
      <c r="K2851" s="1119"/>
      <c r="L2851" s="1119"/>
      <c r="M2851" s="1119"/>
      <c r="N2851" s="1119"/>
      <c r="O2851" s="1119"/>
      <c r="P2851" s="1119"/>
      <c r="Q2851" s="1119"/>
      <c r="R2851" s="1119"/>
      <c r="S2851" s="1119"/>
      <c r="T2851" s="1119"/>
      <c r="U2851" s="1119"/>
      <c r="V2851" s="1196"/>
    </row>
    <row r="2852" spans="1:22" ht="16" customHeight="1">
      <c r="A2852" s="598"/>
      <c r="B2852" s="1114" t="s">
        <v>218</v>
      </c>
      <c r="C2852" s="1115"/>
      <c r="D2852" s="1115" t="str">
        <f>IF('statement of marks'!J96="","",'statement of marks'!J96)</f>
        <v/>
      </c>
      <c r="E2852" s="1115"/>
      <c r="F2852" s="1115"/>
      <c r="G2852" s="1115"/>
      <c r="H2852" s="1115"/>
      <c r="I2852" s="1115"/>
      <c r="J2852" s="1115"/>
      <c r="K2852" s="1115"/>
      <c r="L2852" s="1115"/>
      <c r="M2852" s="1115"/>
      <c r="N2852" s="1115"/>
      <c r="O2852" s="1115"/>
      <c r="P2852" s="1115"/>
      <c r="Q2852" s="1115"/>
      <c r="R2852" s="1115"/>
      <c r="S2852" s="1115"/>
      <c r="T2852" s="1115"/>
      <c r="U2852" s="1115"/>
      <c r="V2852" s="1197"/>
    </row>
    <row r="2853" spans="1:22" ht="16" customHeight="1">
      <c r="A2853" s="598"/>
      <c r="B2853" s="1114" t="s">
        <v>219</v>
      </c>
      <c r="C2853" s="1115"/>
      <c r="D2853" s="1115" t="str">
        <f>IF('statement of marks'!K96="","",'statement of marks'!K96)</f>
        <v/>
      </c>
      <c r="E2853" s="1115"/>
      <c r="F2853" s="1115"/>
      <c r="G2853" s="1115"/>
      <c r="H2853" s="1115"/>
      <c r="I2853" s="1115"/>
      <c r="J2853" s="1115"/>
      <c r="K2853" s="1115"/>
      <c r="L2853" s="1115"/>
      <c r="M2853" s="1115"/>
      <c r="N2853" s="1115"/>
      <c r="O2853" s="1115"/>
      <c r="P2853" s="1115"/>
      <c r="Q2853" s="1115"/>
      <c r="R2853" s="1115"/>
      <c r="S2853" s="1115"/>
      <c r="T2853" s="1115"/>
      <c r="U2853" s="1115"/>
      <c r="V2853" s="1197"/>
    </row>
    <row r="2854" spans="1:22" ht="16" customHeight="1">
      <c r="A2854" s="598"/>
      <c r="B2854" s="1114" t="s">
        <v>220</v>
      </c>
      <c r="C2854" s="1115"/>
      <c r="D2854" s="1115" t="str">
        <f>IF('statement of marks'!L96="","",'statement of marks'!L96)</f>
        <v/>
      </c>
      <c r="E2854" s="1115"/>
      <c r="F2854" s="1115"/>
      <c r="G2854" s="1115"/>
      <c r="H2854" s="1115"/>
      <c r="I2854" s="1115"/>
      <c r="J2854" s="1115"/>
      <c r="K2854" s="1115"/>
      <c r="L2854" s="1115"/>
      <c r="M2854" s="1115"/>
      <c r="N2854" s="1115"/>
      <c r="O2854" s="1115"/>
      <c r="P2854" s="1115"/>
      <c r="Q2854" s="1115"/>
      <c r="R2854" s="1115"/>
      <c r="S2854" s="1115"/>
      <c r="T2854" s="1115"/>
      <c r="U2854" s="1115"/>
      <c r="V2854" s="1197"/>
    </row>
    <row r="2855" spans="1:22" ht="16" customHeight="1">
      <c r="A2855" s="598"/>
      <c r="B2855" s="1114" t="s">
        <v>221</v>
      </c>
      <c r="C2855" s="1115"/>
      <c r="D2855" s="1119" t="str">
        <f>'statement of marks'!$G$3</f>
        <v>6 A</v>
      </c>
      <c r="E2855" s="1119"/>
      <c r="F2855" s="1119"/>
      <c r="G2855" s="1115" t="s">
        <v>9</v>
      </c>
      <c r="H2855" s="1115"/>
      <c r="I2855" s="1115"/>
      <c r="J2855" s="1119" t="str">
        <f>IF('statement of marks'!D96="","",'statement of marks'!D96)</f>
        <v/>
      </c>
      <c r="K2855" s="1119"/>
      <c r="L2855" s="1119"/>
      <c r="M2855" s="1115" t="s">
        <v>222</v>
      </c>
      <c r="N2855" s="1115"/>
      <c r="O2855" s="1115"/>
      <c r="P2855" s="1119" t="str">
        <f>IF('statement of marks'!F96="","",'statement of marks'!F96)</f>
        <v/>
      </c>
      <c r="Q2855" s="1119"/>
      <c r="R2855" s="1119"/>
      <c r="S2855" s="1214" t="str">
        <f>IF('statement of marks'!$J$3="","",'statement of marks'!$J$3)</f>
        <v xml:space="preserve">fo|ky; dk Mk;l dksM+ </v>
      </c>
      <c r="T2855" s="1214"/>
      <c r="U2855" s="1214"/>
      <c r="V2855" s="1215"/>
    </row>
    <row r="2856" spans="1:22" ht="16" customHeight="1">
      <c r="A2856" s="598"/>
      <c r="B2856" s="601" t="s">
        <v>0</v>
      </c>
      <c r="C2856" s="602"/>
      <c r="D2856" s="1121" t="str">
        <f>IF('statement of marks'!H96="","",'statement of marks'!H96)</f>
        <v/>
      </c>
      <c r="E2856" s="1121"/>
      <c r="F2856" s="1121"/>
      <c r="G2856" s="1115" t="str">
        <f>IF('statement of marks'!I96="","",'statement of marks'!I96)</f>
        <v/>
      </c>
      <c r="H2856" s="1115"/>
      <c r="I2856" s="1115"/>
      <c r="J2856" s="1115"/>
      <c r="K2856" s="1115"/>
      <c r="L2856" s="1115"/>
      <c r="M2856" s="1115"/>
      <c r="N2856" s="1115"/>
      <c r="O2856" s="1115"/>
      <c r="P2856" s="1115"/>
      <c r="Q2856" s="1115"/>
      <c r="R2856" s="1115"/>
      <c r="S2856" s="1190" t="str">
        <f>IF('statement of marks'!$K$3="","",'statement of marks'!$K$3)</f>
        <v xml:space="preserve">08291009401   </v>
      </c>
      <c r="T2856" s="1190"/>
      <c r="U2856" s="1190"/>
      <c r="V2856" s="1191"/>
    </row>
    <row r="2857" spans="1:22" ht="16" customHeight="1">
      <c r="A2857" s="598"/>
      <c r="B2857" s="561" t="s">
        <v>28</v>
      </c>
      <c r="C2857" s="603" t="s">
        <v>97</v>
      </c>
      <c r="D2857" s="1081" t="s">
        <v>1</v>
      </c>
      <c r="E2857" s="1081"/>
      <c r="F2857" s="1081"/>
      <c r="G2857" s="1081" t="s">
        <v>21</v>
      </c>
      <c r="H2857" s="1081"/>
      <c r="I2857" s="1081"/>
      <c r="J2857" s="1081" t="s">
        <v>68</v>
      </c>
      <c r="K2857" s="1081"/>
      <c r="L2857" s="1081"/>
      <c r="M2857" s="1081" t="s">
        <v>98</v>
      </c>
      <c r="N2857" s="1081"/>
      <c r="O2857" s="1081"/>
      <c r="P2857" s="1192" t="s">
        <v>278</v>
      </c>
      <c r="Q2857" s="1193" t="s">
        <v>459</v>
      </c>
      <c r="R2857" s="1193"/>
      <c r="S2857" s="1193"/>
      <c r="T2857" s="1194" t="s">
        <v>458</v>
      </c>
      <c r="U2857" s="1194"/>
      <c r="V2857" s="1195"/>
    </row>
    <row r="2858" spans="1:22" ht="16" customHeight="1">
      <c r="A2858" s="598"/>
      <c r="B2858" s="561"/>
      <c r="C2858" s="603"/>
      <c r="D2858" s="596" t="s">
        <v>468</v>
      </c>
      <c r="E2858" s="596" t="s">
        <v>469</v>
      </c>
      <c r="F2858" s="604" t="s">
        <v>2</v>
      </c>
      <c r="G2858" s="596" t="s">
        <v>468</v>
      </c>
      <c r="H2858" s="596" t="s">
        <v>469</v>
      </c>
      <c r="I2858" s="604" t="s">
        <v>2</v>
      </c>
      <c r="J2858" s="596" t="s">
        <v>468</v>
      </c>
      <c r="K2858" s="596" t="s">
        <v>469</v>
      </c>
      <c r="L2858" s="604" t="s">
        <v>2</v>
      </c>
      <c r="M2858" s="596" t="s">
        <v>468</v>
      </c>
      <c r="N2858" s="596" t="s">
        <v>469</v>
      </c>
      <c r="O2858" s="604" t="s">
        <v>2</v>
      </c>
      <c r="P2858" s="1192"/>
      <c r="Q2858" s="596" t="s">
        <v>468</v>
      </c>
      <c r="R2858" s="596" t="s">
        <v>469</v>
      </c>
      <c r="S2858" s="608" t="s">
        <v>2</v>
      </c>
      <c r="T2858" s="618" t="s">
        <v>304</v>
      </c>
      <c r="U2858" s="619" t="s">
        <v>5</v>
      </c>
      <c r="V2858" s="620" t="s">
        <v>464</v>
      </c>
    </row>
    <row r="2859" spans="1:22" ht="16" customHeight="1">
      <c r="A2859" s="599"/>
      <c r="B2859" s="1178" t="s">
        <v>3</v>
      </c>
      <c r="C2859" s="1179"/>
      <c r="D2859" s="579">
        <f>IF('statement of marks'!M$6="","",'statement of marks'!M$6)</f>
        <v>5</v>
      </c>
      <c r="E2859" s="579">
        <f>IF('statement of marks'!N$6="","",'statement of marks'!N$6)</f>
        <v>5</v>
      </c>
      <c r="F2859" s="605">
        <f>IF('statement of marks'!O$6="","",'statement of marks'!O$6)</f>
        <v>10</v>
      </c>
      <c r="G2859" s="579">
        <f>IF('statement of marks'!P$6="","",'statement of marks'!P$6)</f>
        <v>5</v>
      </c>
      <c r="H2859" s="579">
        <f>IF('statement of marks'!Q$6="","",'statement of marks'!Q$6)</f>
        <v>5</v>
      </c>
      <c r="I2859" s="605">
        <f>IF('statement of marks'!R$6="","",'statement of marks'!R$6)</f>
        <v>10</v>
      </c>
      <c r="J2859" s="579">
        <f>IF('statement of marks'!S$6="","",'statement of marks'!S$6)</f>
        <v>5</v>
      </c>
      <c r="K2859" s="579">
        <f>IF('statement of marks'!T$6="","",'statement of marks'!T$6)</f>
        <v>5</v>
      </c>
      <c r="L2859" s="605">
        <f>IF('statement of marks'!U$6="","",'statement of marks'!U$6)</f>
        <v>10</v>
      </c>
      <c r="M2859" s="579">
        <f>IF('statement of marks'!W$6="","",'statement of marks'!W$6)</f>
        <v>50</v>
      </c>
      <c r="N2859" s="579">
        <f>IF('statement of marks'!X$6="","",'statement of marks'!X$6)</f>
        <v>20</v>
      </c>
      <c r="O2859" s="605">
        <f>IF('statement of marks'!Y$6="","",'statement of marks'!Y$6)</f>
        <v>70</v>
      </c>
      <c r="P2859" s="580">
        <f>IF('statement of marks'!Z$6="","",'statement of marks'!Z$6)</f>
        <v>100</v>
      </c>
      <c r="Q2859" s="579">
        <f>IF('statement of marks'!AA$6="","",'statement of marks'!AA$6)</f>
        <v>70</v>
      </c>
      <c r="R2859" s="579">
        <f>IF('statement of marks'!AB$6="","",'statement of marks'!AB$6)</f>
        <v>30</v>
      </c>
      <c r="S2859" s="605">
        <f>IF('statement of marks'!AC$6="","",'statement of marks'!AC$6)</f>
        <v>100</v>
      </c>
      <c r="T2859" s="615">
        <f>IF('statement of marks'!AD$6="","",'statement of marks'!AD$6)</f>
        <v>200</v>
      </c>
      <c r="U2859" s="615" t="str">
        <f>IF('statement of marks'!AE$6="","",'statement of marks'!AE$6)</f>
        <v/>
      </c>
      <c r="V2859" s="621" t="str">
        <f>IF('statement of marks'!AF$6="","",'statement of marks'!AF$6)</f>
        <v/>
      </c>
    </row>
    <row r="2860" spans="1:22" ht="16" customHeight="1">
      <c r="A2860" s="598"/>
      <c r="B2860" s="1114" t="str">
        <f>IF('statement of marks'!$M$3="","",'statement of marks'!$M$3)</f>
        <v>fgUnh</v>
      </c>
      <c r="C2860" s="1115"/>
      <c r="D2860" s="275" t="str">
        <f>IF('statement of marks'!M96="","",'statement of marks'!M96)</f>
        <v/>
      </c>
      <c r="E2860" s="275" t="str">
        <f>IF('statement of marks'!N96="","",'statement of marks'!N96)</f>
        <v/>
      </c>
      <c r="F2860" s="606" t="str">
        <f>IF('statement of marks'!O96="","",'statement of marks'!O96)</f>
        <v/>
      </c>
      <c r="G2860" s="275" t="str">
        <f>IF('statement of marks'!P96="","",'statement of marks'!P96)</f>
        <v/>
      </c>
      <c r="H2860" s="275" t="str">
        <f>IF('statement of marks'!Q96="","",'statement of marks'!Q96)</f>
        <v/>
      </c>
      <c r="I2860" s="606" t="str">
        <f>IF('statement of marks'!R96="","",'statement of marks'!R96)</f>
        <v/>
      </c>
      <c r="J2860" s="275" t="str">
        <f>IF('statement of marks'!S96="","",'statement of marks'!S96)</f>
        <v/>
      </c>
      <c r="K2860" s="275" t="str">
        <f>IF('statement of marks'!T96="","",'statement of marks'!T96)</f>
        <v/>
      </c>
      <c r="L2860" s="606" t="str">
        <f>IF('statement of marks'!U96="","",'statement of marks'!U96)</f>
        <v/>
      </c>
      <c r="M2860" s="275" t="str">
        <f>IF('statement of marks'!W96="","",'statement of marks'!W96)</f>
        <v/>
      </c>
      <c r="N2860" s="275" t="str">
        <f>IF('statement of marks'!X96="","",'statement of marks'!X96)</f>
        <v/>
      </c>
      <c r="O2860" s="606" t="str">
        <f>IF('statement of marks'!Y96="","",'statement of marks'!Y96)</f>
        <v/>
      </c>
      <c r="P2860" s="277" t="str">
        <f>IF('statement of marks'!Z96="","",'statement of marks'!Z96)</f>
        <v/>
      </c>
      <c r="Q2860" s="275" t="str">
        <f>IF('statement of marks'!AA96="","",'statement of marks'!AA96)</f>
        <v/>
      </c>
      <c r="R2860" s="275" t="str">
        <f>IF('statement of marks'!AB96="","",'statement of marks'!AB96)</f>
        <v/>
      </c>
      <c r="S2860" s="606" t="str">
        <f>IF('statement of marks'!AC96="","",'statement of marks'!AC96)</f>
        <v/>
      </c>
      <c r="T2860" s="578" t="str">
        <f>IF('statement of marks'!AD96="","",'statement of marks'!AD96)</f>
        <v/>
      </c>
      <c r="U2860" s="578" t="str">
        <f>IF('statement of marks'!AE96="","",'statement of marks'!AE96)</f>
        <v/>
      </c>
      <c r="V2860" s="612" t="str">
        <f>IF('statement of marks'!AF96="","",'statement of marks'!AF96)</f>
        <v/>
      </c>
    </row>
    <row r="2861" spans="1:22" ht="16" customHeight="1">
      <c r="A2861" s="598"/>
      <c r="B2861" s="1114" t="str">
        <f>IF('statement of marks'!$AI$3="","",'statement of marks'!$AI$3)</f>
        <v>vaxszth</v>
      </c>
      <c r="C2861" s="1115"/>
      <c r="D2861" s="275" t="str">
        <f>IF('statement of marks'!AI96="","",'statement of marks'!AI96)</f>
        <v/>
      </c>
      <c r="E2861" s="275" t="str">
        <f>IF('statement of marks'!AJ96="","",'statement of marks'!AJ96)</f>
        <v/>
      </c>
      <c r="F2861" s="606" t="str">
        <f>IF('statement of marks'!AK96="","",'statement of marks'!AK96)</f>
        <v/>
      </c>
      <c r="G2861" s="275" t="str">
        <f>IF('statement of marks'!AL96="","",'statement of marks'!AL96)</f>
        <v/>
      </c>
      <c r="H2861" s="275" t="str">
        <f>IF('statement of marks'!AM96="","",'statement of marks'!AM96)</f>
        <v/>
      </c>
      <c r="I2861" s="606" t="str">
        <f>IF('statement of marks'!AN96="","",'statement of marks'!AN96)</f>
        <v/>
      </c>
      <c r="J2861" s="275" t="str">
        <f>IF('statement of marks'!AO96="","",'statement of marks'!AO96)</f>
        <v/>
      </c>
      <c r="K2861" s="275" t="str">
        <f>IF('statement of marks'!AP96="","",'statement of marks'!AP96)</f>
        <v/>
      </c>
      <c r="L2861" s="606" t="str">
        <f>IF('statement of marks'!AQ96="","",'statement of marks'!AQ96)</f>
        <v/>
      </c>
      <c r="M2861" s="275" t="str">
        <f>IF('statement of marks'!AS96="","",'statement of marks'!AS96)</f>
        <v/>
      </c>
      <c r="N2861" s="275" t="str">
        <f>IF('statement of marks'!AT96="","",'statement of marks'!AT96)</f>
        <v/>
      </c>
      <c r="O2861" s="606" t="str">
        <f>IF('statement of marks'!AU96="","",'statement of marks'!AU96)</f>
        <v/>
      </c>
      <c r="P2861" s="277" t="str">
        <f>IF('statement of marks'!AV96="","",'statement of marks'!AV96)</f>
        <v/>
      </c>
      <c r="Q2861" s="275" t="str">
        <f>IF('statement of marks'!AW96="","",'statement of marks'!AW96)</f>
        <v/>
      </c>
      <c r="R2861" s="275" t="str">
        <f>IF('statement of marks'!AX96="","",'statement of marks'!AX96)</f>
        <v/>
      </c>
      <c r="S2861" s="606" t="str">
        <f>IF('statement of marks'!AY96="","",'statement of marks'!AY96)</f>
        <v/>
      </c>
      <c r="T2861" s="578" t="str">
        <f>IF('statement of marks'!AZ96="","",'statement of marks'!AZ96)</f>
        <v/>
      </c>
      <c r="U2861" s="578" t="str">
        <f>IF('statement of marks'!BA96="","",'statement of marks'!BA96)</f>
        <v/>
      </c>
      <c r="V2861" s="612" t="str">
        <f>IF('statement of marks'!BB96="","",'statement of marks'!BB96)</f>
        <v/>
      </c>
    </row>
    <row r="2862" spans="1:22" ht="16" customHeight="1">
      <c r="A2862" s="598"/>
      <c r="B2862" s="1114" t="str">
        <f>IF('statement of marks'!BE96="s","laLd`r",IF('statement of marks'!BE96="u","mnwZ",IF('statement of marks'!BE96="g","xqtjkrh",IF('statement of marks'!BE96="p","iatkch",IF('statement of marks'!BE96="sd","fla/kh","r`rh; Hkk""kk")))))</f>
        <v>r`rh; Hkk"kk</v>
      </c>
      <c r="C2862" s="1115"/>
      <c r="D2862" s="275" t="str">
        <f>IF('statement of marks'!BF96="","",'statement of marks'!BF96)</f>
        <v/>
      </c>
      <c r="E2862" s="275" t="str">
        <f>IF('statement of marks'!BG96="","",'statement of marks'!BG96)</f>
        <v/>
      </c>
      <c r="F2862" s="606" t="str">
        <f>IF('statement of marks'!BH96="","",'statement of marks'!BH96)</f>
        <v/>
      </c>
      <c r="G2862" s="275" t="str">
        <f>IF('statement of marks'!BI96="","",'statement of marks'!BI96)</f>
        <v/>
      </c>
      <c r="H2862" s="275" t="str">
        <f>IF('statement of marks'!BJ96="","",'statement of marks'!BJ96)</f>
        <v/>
      </c>
      <c r="I2862" s="606" t="str">
        <f>IF('statement of marks'!BK96="","",'statement of marks'!BK96)</f>
        <v/>
      </c>
      <c r="J2862" s="275" t="str">
        <f>IF('statement of marks'!BL96="","",'statement of marks'!BL96)</f>
        <v/>
      </c>
      <c r="K2862" s="275" t="str">
        <f>IF('statement of marks'!BM96="","",'statement of marks'!BM96)</f>
        <v/>
      </c>
      <c r="L2862" s="606" t="str">
        <f>IF('statement of marks'!BN96="","",'statement of marks'!BN96)</f>
        <v/>
      </c>
      <c r="M2862" s="275" t="str">
        <f>IF('statement of marks'!BP96="","",'statement of marks'!BP96)</f>
        <v/>
      </c>
      <c r="N2862" s="275" t="str">
        <f>IF('statement of marks'!BQ96="","",'statement of marks'!BQ96)</f>
        <v/>
      </c>
      <c r="O2862" s="606" t="str">
        <f>IF('statement of marks'!BR96="","",'statement of marks'!BR96)</f>
        <v/>
      </c>
      <c r="P2862" s="277" t="str">
        <f>IF('statement of marks'!BS96="","",'statement of marks'!BS96)</f>
        <v/>
      </c>
      <c r="Q2862" s="275" t="str">
        <f>IF('statement of marks'!BT96="","",'statement of marks'!BT96)</f>
        <v/>
      </c>
      <c r="R2862" s="275" t="str">
        <f>IF('statement of marks'!BU96="","",'statement of marks'!BU96)</f>
        <v/>
      </c>
      <c r="S2862" s="606" t="str">
        <f>IF('statement of marks'!BV96="","",'statement of marks'!BV96)</f>
        <v/>
      </c>
      <c r="T2862" s="578" t="str">
        <f>IF('statement of marks'!BW96="","",'statement of marks'!BW96)</f>
        <v/>
      </c>
      <c r="U2862" s="578" t="str">
        <f>IF('statement of marks'!BX96="","",'statement of marks'!BX96)</f>
        <v/>
      </c>
      <c r="V2862" s="612" t="str">
        <f>IF('statement of marks'!BY96="","",'statement of marks'!BY96)</f>
        <v/>
      </c>
    </row>
    <row r="2863" spans="1:22" ht="16" customHeight="1">
      <c r="A2863" s="598"/>
      <c r="B2863" s="1114" t="str">
        <f>IF('statement of marks'!$CB$3="","",'statement of marks'!$CB$3)</f>
        <v>xf.kr</v>
      </c>
      <c r="C2863" s="1115"/>
      <c r="D2863" s="275" t="str">
        <f>IF('statement of marks'!CB96="","",'statement of marks'!CB96)</f>
        <v/>
      </c>
      <c r="E2863" s="275" t="str">
        <f>IF('statement of marks'!CC96="","",'statement of marks'!CC96)</f>
        <v/>
      </c>
      <c r="F2863" s="606" t="str">
        <f>IF('statement of marks'!CD96="","",'statement of marks'!CD96)</f>
        <v/>
      </c>
      <c r="G2863" s="275" t="str">
        <f>IF('statement of marks'!CE96="","",'statement of marks'!CE96)</f>
        <v/>
      </c>
      <c r="H2863" s="275" t="str">
        <f>IF('statement of marks'!CF96="","",'statement of marks'!CF96)</f>
        <v/>
      </c>
      <c r="I2863" s="606" t="str">
        <f>IF('statement of marks'!CG96="","",'statement of marks'!CG96)</f>
        <v/>
      </c>
      <c r="J2863" s="275" t="str">
        <f>IF('statement of marks'!CH96="","",'statement of marks'!CH96)</f>
        <v/>
      </c>
      <c r="K2863" s="275" t="str">
        <f>IF('statement of marks'!CI96="","",'statement of marks'!CI96)</f>
        <v/>
      </c>
      <c r="L2863" s="606" t="str">
        <f>IF('statement of marks'!CJ96="","",'statement of marks'!CJ96)</f>
        <v/>
      </c>
      <c r="M2863" s="275" t="str">
        <f>IF('statement of marks'!CL96="","",'statement of marks'!CL96)</f>
        <v/>
      </c>
      <c r="N2863" s="275" t="str">
        <f>IF('statement of marks'!CM96="","",'statement of marks'!CM96)</f>
        <v/>
      </c>
      <c r="O2863" s="606" t="str">
        <f>IF('statement of marks'!CN96="","",'statement of marks'!CN96)</f>
        <v/>
      </c>
      <c r="P2863" s="277" t="str">
        <f>IF('statement of marks'!CO96="","",'statement of marks'!CO96)</f>
        <v/>
      </c>
      <c r="Q2863" s="275" t="str">
        <f>IF('statement of marks'!CP96="","",'statement of marks'!CP96)</f>
        <v/>
      </c>
      <c r="R2863" s="275" t="str">
        <f>IF('statement of marks'!CQ96="","",'statement of marks'!CQ96)</f>
        <v/>
      </c>
      <c r="S2863" s="606" t="str">
        <f>IF('statement of marks'!CR96="","",'statement of marks'!CR96)</f>
        <v/>
      </c>
      <c r="T2863" s="578" t="str">
        <f>IF('statement of marks'!CS96="","",'statement of marks'!CS96)</f>
        <v/>
      </c>
      <c r="U2863" s="578" t="str">
        <f>IF('statement of marks'!CT96="","",'statement of marks'!CT96)</f>
        <v/>
      </c>
      <c r="V2863" s="612" t="str">
        <f>IF('statement of marks'!CU96="","",'statement of marks'!CU96)</f>
        <v/>
      </c>
    </row>
    <row r="2864" spans="1:22" ht="16" customHeight="1">
      <c r="A2864" s="598"/>
      <c r="B2864" s="1114" t="str">
        <f>IF('statement of marks'!$CX$3="","",'statement of marks'!$CX$3)</f>
        <v>foKku</v>
      </c>
      <c r="C2864" s="1115"/>
      <c r="D2864" s="275" t="str">
        <f>IF('statement of marks'!CX96="","",'statement of marks'!CX96)</f>
        <v/>
      </c>
      <c r="E2864" s="275" t="str">
        <f>IF('statement of marks'!CY96="","",'statement of marks'!CY96)</f>
        <v/>
      </c>
      <c r="F2864" s="606" t="str">
        <f>IF('statement of marks'!CZ96="","",'statement of marks'!CZ96)</f>
        <v/>
      </c>
      <c r="G2864" s="275" t="str">
        <f>IF('statement of marks'!DA96="","",'statement of marks'!DA96)</f>
        <v/>
      </c>
      <c r="H2864" s="275" t="str">
        <f>IF('statement of marks'!DB96="","",'statement of marks'!DB96)</f>
        <v/>
      </c>
      <c r="I2864" s="606" t="str">
        <f>IF('statement of marks'!DC96="","",'statement of marks'!DC96)</f>
        <v/>
      </c>
      <c r="J2864" s="275" t="str">
        <f>IF('statement of marks'!DD96="","",'statement of marks'!DD96)</f>
        <v/>
      </c>
      <c r="K2864" s="275" t="str">
        <f>IF('statement of marks'!DE96="","",'statement of marks'!DE96)</f>
        <v/>
      </c>
      <c r="L2864" s="606" t="str">
        <f>IF('statement of marks'!DF96="","",'statement of marks'!DF96)</f>
        <v/>
      </c>
      <c r="M2864" s="275" t="str">
        <f>IF('statement of marks'!DH96="","",'statement of marks'!DH96)</f>
        <v/>
      </c>
      <c r="N2864" s="275" t="str">
        <f>IF('statement of marks'!DI96="","",'statement of marks'!DI96)</f>
        <v/>
      </c>
      <c r="O2864" s="606" t="str">
        <f>IF('statement of marks'!DJ96="","",'statement of marks'!DJ96)</f>
        <v/>
      </c>
      <c r="P2864" s="277" t="str">
        <f>IF('statement of marks'!DK96="","",'statement of marks'!DK96)</f>
        <v/>
      </c>
      <c r="Q2864" s="275" t="str">
        <f>IF('statement of marks'!DL96="","",'statement of marks'!DL96)</f>
        <v/>
      </c>
      <c r="R2864" s="275" t="str">
        <f>IF('statement of marks'!DM96="","",'statement of marks'!DM96)</f>
        <v/>
      </c>
      <c r="S2864" s="606" t="str">
        <f>IF('statement of marks'!DN96="","",'statement of marks'!DN96)</f>
        <v/>
      </c>
      <c r="T2864" s="578" t="str">
        <f>IF('statement of marks'!DO96="","",'statement of marks'!DO96)</f>
        <v/>
      </c>
      <c r="U2864" s="578" t="str">
        <f>IF('statement of marks'!DP96="","",'statement of marks'!DP96)</f>
        <v/>
      </c>
      <c r="V2864" s="612" t="str">
        <f>IF('statement of marks'!DQ96="","",'statement of marks'!DQ96)</f>
        <v/>
      </c>
    </row>
    <row r="2865" spans="1:22" ht="16" customHeight="1">
      <c r="A2865" s="598"/>
      <c r="B2865" s="1114" t="str">
        <f>IF('statement of marks'!$DT$3="","",'statement of marks'!$DT$3)</f>
        <v>lkekftd foKku</v>
      </c>
      <c r="C2865" s="1115"/>
      <c r="D2865" s="275" t="str">
        <f>IF('statement of marks'!DT96="","",'statement of marks'!DT96)</f>
        <v/>
      </c>
      <c r="E2865" s="275" t="str">
        <f>IF('statement of marks'!DU96="","",'statement of marks'!DU96)</f>
        <v/>
      </c>
      <c r="F2865" s="606" t="str">
        <f>IF('statement of marks'!DV96="","",'statement of marks'!DV96)</f>
        <v/>
      </c>
      <c r="G2865" s="275" t="str">
        <f>IF('statement of marks'!DW96="","",'statement of marks'!DW96)</f>
        <v/>
      </c>
      <c r="H2865" s="275" t="str">
        <f>IF('statement of marks'!DX96="","",'statement of marks'!DX96)</f>
        <v/>
      </c>
      <c r="I2865" s="606" t="str">
        <f>IF('statement of marks'!DY96="","",'statement of marks'!DY96)</f>
        <v/>
      </c>
      <c r="J2865" s="275" t="str">
        <f>IF('statement of marks'!DZ96="","",'statement of marks'!DZ96)</f>
        <v/>
      </c>
      <c r="K2865" s="275" t="str">
        <f>IF('statement of marks'!EA96="","",'statement of marks'!EA96)</f>
        <v/>
      </c>
      <c r="L2865" s="606" t="str">
        <f>IF('statement of marks'!EB96="","",'statement of marks'!EB96)</f>
        <v/>
      </c>
      <c r="M2865" s="275" t="str">
        <f>IF('statement of marks'!ED96="","",'statement of marks'!ED96)</f>
        <v/>
      </c>
      <c r="N2865" s="275" t="str">
        <f>IF('statement of marks'!EE96="","",'statement of marks'!EE96)</f>
        <v/>
      </c>
      <c r="O2865" s="606" t="str">
        <f>IF('statement of marks'!EF96="","",'statement of marks'!EF96)</f>
        <v/>
      </c>
      <c r="P2865" s="277" t="str">
        <f>IF('statement of marks'!EG96="","",'statement of marks'!EG96)</f>
        <v/>
      </c>
      <c r="Q2865" s="275" t="str">
        <f>IF('statement of marks'!EH96="","",'statement of marks'!EH96)</f>
        <v/>
      </c>
      <c r="R2865" s="275" t="str">
        <f>IF('statement of marks'!EI96="","",'statement of marks'!EI96)</f>
        <v/>
      </c>
      <c r="S2865" s="606" t="str">
        <f>IF('statement of marks'!EJ96="","",'statement of marks'!EJ96)</f>
        <v/>
      </c>
      <c r="T2865" s="578" t="str">
        <f>IF('statement of marks'!EK96="","",'statement of marks'!EK96)</f>
        <v/>
      </c>
      <c r="U2865" s="578" t="str">
        <f>IF('statement of marks'!EL96="","",'statement of marks'!EL96)</f>
        <v/>
      </c>
      <c r="V2865" s="612" t="str">
        <f>IF('statement of marks'!EM96="","",'statement of marks'!EM96)</f>
        <v/>
      </c>
    </row>
    <row r="2866" spans="1:22" ht="16" customHeight="1">
      <c r="A2866" s="598"/>
      <c r="B2866" s="1117" t="s">
        <v>271</v>
      </c>
      <c r="C2866" s="1118"/>
      <c r="D2866" s="1081" t="s">
        <v>1</v>
      </c>
      <c r="E2866" s="1081"/>
      <c r="F2866" s="1081"/>
      <c r="G2866" s="1081" t="s">
        <v>21</v>
      </c>
      <c r="H2866" s="1081"/>
      <c r="I2866" s="1081"/>
      <c r="J2866" s="1081" t="s">
        <v>272</v>
      </c>
      <c r="K2866" s="1081"/>
      <c r="L2866" s="1081"/>
      <c r="M2866" s="1081" t="s">
        <v>68</v>
      </c>
      <c r="N2866" s="1081"/>
      <c r="O2866" s="1081"/>
      <c r="P2866" s="1081" t="s">
        <v>463</v>
      </c>
      <c r="Q2866" s="1081"/>
      <c r="R2866" s="1081"/>
      <c r="S2866" s="609"/>
      <c r="T2866" s="1187" t="s">
        <v>458</v>
      </c>
      <c r="U2866" s="1188"/>
      <c r="V2866" s="1189"/>
    </row>
    <row r="2867" spans="1:22" ht="16" customHeight="1">
      <c r="A2867" s="599"/>
      <c r="B2867" s="1175" t="s">
        <v>3</v>
      </c>
      <c r="C2867" s="1176"/>
      <c r="D2867" s="1177">
        <f>IF('statement of marks'!EP$6="","",'statement of marks'!EP$6)</f>
        <v>20</v>
      </c>
      <c r="E2867" s="1177"/>
      <c r="F2867" s="1177"/>
      <c r="G2867" s="1177">
        <f>IF('statement of marks'!EQ$6="","",'statement of marks'!EQ$6)</f>
        <v>20</v>
      </c>
      <c r="H2867" s="1177"/>
      <c r="I2867" s="1177"/>
      <c r="J2867" s="1177">
        <f>IF('statement of marks'!ES$6="","",'statement of marks'!ES$6)</f>
        <v>20</v>
      </c>
      <c r="K2867" s="1177"/>
      <c r="L2867" s="1177"/>
      <c r="M2867" s="1177">
        <f>IF('statement of marks'!ER$6="","",'statement of marks'!ER$6)</f>
        <v>20</v>
      </c>
      <c r="N2867" s="1177"/>
      <c r="O2867" s="1177"/>
      <c r="P2867" s="1177">
        <f>IF('statement of marks'!ET$6="","",'statement of marks'!ET$6)</f>
        <v>20</v>
      </c>
      <c r="Q2867" s="1177"/>
      <c r="R2867" s="1177"/>
      <c r="S2867" s="610" t="str">
        <f>IF('statement of marks'!FE$6="","",'statement of marks'!EX$6)</f>
        <v/>
      </c>
      <c r="T2867" s="615">
        <f>IF('statement of marks'!EU$6="","",'statement of marks'!EU$6)</f>
        <v>100</v>
      </c>
      <c r="U2867" s="616" t="s">
        <v>5</v>
      </c>
      <c r="V2867" s="617" t="s">
        <v>464</v>
      </c>
    </row>
    <row r="2868" spans="1:22" ht="16" customHeight="1">
      <c r="A2868" s="598"/>
      <c r="B2868" s="1114" t="str">
        <f>IF('statement of marks'!$EP$3="","",'statement of marks'!$EP$3)</f>
        <v>dk;kZuqHko</v>
      </c>
      <c r="C2868" s="1115"/>
      <c r="D2868" s="1103" t="str">
        <f>IF('statement of marks'!EP96="","",'statement of marks'!EP96)</f>
        <v/>
      </c>
      <c r="E2868" s="1103"/>
      <c r="F2868" s="1103"/>
      <c r="G2868" s="1103" t="str">
        <f>IF('statement of marks'!EQ96="","",'statement of marks'!EQ96)</f>
        <v/>
      </c>
      <c r="H2868" s="1103"/>
      <c r="I2868" s="1103"/>
      <c r="J2868" s="1103" t="str">
        <f>IF('statement of marks'!ES96="","",'statement of marks'!ES96)</f>
        <v/>
      </c>
      <c r="K2868" s="1103"/>
      <c r="L2868" s="1103"/>
      <c r="M2868" s="1103" t="str">
        <f>IF('statement of marks'!ER96="","",'statement of marks'!ER96)</f>
        <v/>
      </c>
      <c r="N2868" s="1103"/>
      <c r="O2868" s="1103"/>
      <c r="P2868" s="1103" t="str">
        <f>IF('statement of marks'!ET96="","",'statement of marks'!ET96)</f>
        <v/>
      </c>
      <c r="Q2868" s="1103"/>
      <c r="R2868" s="1103"/>
      <c r="S2868" s="611"/>
      <c r="T2868" s="613" t="str">
        <f>IF('statement of marks'!EU96="","",'statement of marks'!EU96)</f>
        <v/>
      </c>
      <c r="U2868" s="613" t="str">
        <f>IF('statement of marks'!EV96="","",'statement of marks'!EV96)</f>
        <v/>
      </c>
      <c r="V2868" s="614" t="str">
        <f>IF('statement of marks'!EW96="","",'statement of marks'!EW96)</f>
        <v/>
      </c>
    </row>
    <row r="2869" spans="1:22" ht="16" customHeight="1">
      <c r="A2869" s="598"/>
      <c r="B2869" s="1112" t="str">
        <f>IF('statement of marks'!$EZ$3="","",'statement of marks'!$EZ$3)</f>
        <v>dyk f'k{kk</v>
      </c>
      <c r="C2869" s="1113"/>
      <c r="D2869" s="1103" t="str">
        <f>IF('statement of marks'!EZ96="","",'statement of marks'!EZ96)</f>
        <v/>
      </c>
      <c r="E2869" s="1103"/>
      <c r="F2869" s="1103"/>
      <c r="G2869" s="1103" t="str">
        <f>IF('statement of marks'!FA96="","",'statement of marks'!FA96)</f>
        <v/>
      </c>
      <c r="H2869" s="1103"/>
      <c r="I2869" s="1103"/>
      <c r="J2869" s="1103" t="str">
        <f>IF('statement of marks'!FC96="","",'statement of marks'!FC96)</f>
        <v/>
      </c>
      <c r="K2869" s="1103"/>
      <c r="L2869" s="1103"/>
      <c r="M2869" s="1103" t="str">
        <f>IF('statement of marks'!FB96="","",'statement of marks'!FB96)</f>
        <v/>
      </c>
      <c r="N2869" s="1103"/>
      <c r="O2869" s="1103"/>
      <c r="P2869" s="1103" t="str">
        <f>IF('statement of marks'!FD96="","",'statement of marks'!FD96)</f>
        <v/>
      </c>
      <c r="Q2869" s="1103"/>
      <c r="R2869" s="1103"/>
      <c r="S2869" s="611"/>
      <c r="T2869" s="613" t="str">
        <f>IF('statement of marks'!FE96="","",'statement of marks'!FE96)</f>
        <v/>
      </c>
      <c r="U2869" s="613" t="str">
        <f>IF('statement of marks'!FF96="","",'statement of marks'!FF96)</f>
        <v/>
      </c>
      <c r="V2869" s="614" t="str">
        <f>IF('statement of marks'!FG96="","",'statement of marks'!FG96)</f>
        <v/>
      </c>
    </row>
    <row r="2870" spans="1:22" ht="16" customHeight="1">
      <c r="A2870" s="598"/>
      <c r="B2870" s="1109" t="str">
        <f>IF('statement of marks'!$FJ$3="","",'statement of marks'!$FJ$3)</f>
        <v>LokLF; ,oe~ 'kkjhfjd f'k{kk</v>
      </c>
      <c r="C2870" s="1110"/>
      <c r="D2870" s="1103" t="str">
        <f>IF('statement of marks'!FJ96="","",'statement of marks'!FJ96)</f>
        <v/>
      </c>
      <c r="E2870" s="1103"/>
      <c r="F2870" s="1103"/>
      <c r="G2870" s="1103" t="str">
        <f>IF('statement of marks'!FK96="","",'statement of marks'!FK96)</f>
        <v/>
      </c>
      <c r="H2870" s="1103"/>
      <c r="I2870" s="1103"/>
      <c r="J2870" s="1103" t="str">
        <f>IF('statement of marks'!FM96="","",'statement of marks'!FM96)</f>
        <v/>
      </c>
      <c r="K2870" s="1103"/>
      <c r="L2870" s="1103"/>
      <c r="M2870" s="1103" t="str">
        <f>IF('statement of marks'!FL96="","",'statement of marks'!FL96)</f>
        <v/>
      </c>
      <c r="N2870" s="1103"/>
      <c r="O2870" s="1103"/>
      <c r="P2870" s="1103" t="str">
        <f>IF('statement of marks'!FN96="","",'statement of marks'!FN96)</f>
        <v/>
      </c>
      <c r="Q2870" s="1103"/>
      <c r="R2870" s="1103"/>
      <c r="S2870" s="611"/>
      <c r="T2870" s="613" t="str">
        <f>IF('statement of marks'!FO96="","",'statement of marks'!FO96)</f>
        <v/>
      </c>
      <c r="U2870" s="613" t="str">
        <f>IF('statement of marks'!FP96="","",'statement of marks'!FP96)</f>
        <v/>
      </c>
      <c r="V2870" s="614" t="str">
        <f>IF('statement of marks'!FQ96="","",'statement of marks'!FQ96)</f>
        <v/>
      </c>
    </row>
    <row r="2871" spans="1:22" ht="16" customHeight="1">
      <c r="A2871" s="598"/>
      <c r="B2871" s="1104" t="s">
        <v>273</v>
      </c>
      <c r="C2871" s="1105"/>
      <c r="D2871" s="1213" t="str">
        <f>details!$DZ$3</f>
        <v>vxLr rd</v>
      </c>
      <c r="E2871" s="1213"/>
      <c r="F2871" s="1213"/>
      <c r="G2871" s="1213" t="str">
        <f>details!$ED$3</f>
        <v>vDVwcj rd</v>
      </c>
      <c r="H2871" s="1213"/>
      <c r="I2871" s="1213"/>
      <c r="J2871" s="1213" t="str">
        <f>details!$EL$3</f>
        <v>Qjojh rd</v>
      </c>
      <c r="K2871" s="1213"/>
      <c r="L2871" s="1213"/>
      <c r="M2871" s="1213" t="str">
        <f>details!$EH$3</f>
        <v>fnlEcj rd</v>
      </c>
      <c r="N2871" s="1213"/>
      <c r="O2871" s="1213"/>
      <c r="P2871" s="1213" t="str">
        <f>details!$EP$3</f>
        <v>loZ ;ksx</v>
      </c>
      <c r="Q2871" s="1213"/>
      <c r="R2871" s="1213"/>
      <c r="S2871" s="1106" t="s">
        <v>475</v>
      </c>
      <c r="T2871" s="1107"/>
      <c r="U2871" s="1107"/>
      <c r="V2871" s="1180"/>
    </row>
    <row r="2872" spans="1:22" ht="16" customHeight="1">
      <c r="A2872" s="598"/>
      <c r="B2872" s="1100" t="s">
        <v>99</v>
      </c>
      <c r="C2872" s="1101"/>
      <c r="D2872" s="1102" t="str">
        <f>IF(details!EA96="","",details!EA96)</f>
        <v/>
      </c>
      <c r="E2872" s="1102"/>
      <c r="F2872" s="1102"/>
      <c r="G2872" s="1102" t="str">
        <f>IF(details!EE96="","",details!EE96)</f>
        <v/>
      </c>
      <c r="H2872" s="1102"/>
      <c r="I2872" s="1102"/>
      <c r="J2872" s="1102" t="str">
        <f>IF(details!EM96="","",details!EM96)</f>
        <v/>
      </c>
      <c r="K2872" s="1102"/>
      <c r="L2872" s="1102"/>
      <c r="M2872" s="1102" t="str">
        <f>IF(details!EI96="","",details!EI96)</f>
        <v/>
      </c>
      <c r="N2872" s="1102"/>
      <c r="O2872" s="1102"/>
      <c r="P2872" s="1102" t="str">
        <f>IF(details!EQ96="","",details!EQ96)</f>
        <v/>
      </c>
      <c r="Q2872" s="1102"/>
      <c r="R2872" s="1102"/>
      <c r="S2872" s="1181">
        <f>'statement of marks'!$HG$108</f>
        <v>42460</v>
      </c>
      <c r="T2872" s="1182"/>
      <c r="U2872" s="1182"/>
      <c r="V2872" s="1183"/>
    </row>
    <row r="2873" spans="1:22" ht="16" customHeight="1">
      <c r="A2873" s="598"/>
      <c r="B2873" s="1094" t="s">
        <v>15</v>
      </c>
      <c r="C2873" s="1095"/>
      <c r="D2873" s="1096" t="str">
        <f>IF(details!DZ96="","",details!DZ96)</f>
        <v/>
      </c>
      <c r="E2873" s="1096"/>
      <c r="F2873" s="1096"/>
      <c r="G2873" s="1096" t="str">
        <f>IF(details!ED96="","",details!ED96)</f>
        <v/>
      </c>
      <c r="H2873" s="1096"/>
      <c r="I2873" s="1096"/>
      <c r="J2873" s="1096" t="str">
        <f>IF(details!EL96="","",details!EL96)</f>
        <v/>
      </c>
      <c r="K2873" s="1096"/>
      <c r="L2873" s="1096"/>
      <c r="M2873" s="1096" t="str">
        <f>IF(details!EH96="","",details!EH96)</f>
        <v/>
      </c>
      <c r="N2873" s="1096"/>
      <c r="O2873" s="1096"/>
      <c r="P2873" s="1096" t="str">
        <f>IF(details!EP96="","",details!EP96)</f>
        <v/>
      </c>
      <c r="Q2873" s="1096"/>
      <c r="R2873" s="1096"/>
      <c r="S2873" s="1184"/>
      <c r="T2873" s="1185"/>
      <c r="U2873" s="1185"/>
      <c r="V2873" s="1186"/>
    </row>
    <row r="2874" spans="1:22" ht="16" customHeight="1">
      <c r="A2874" s="1206"/>
      <c r="B2874" s="1207" t="s">
        <v>473</v>
      </c>
      <c r="C2874" s="1208"/>
      <c r="D2874" s="1209" t="s">
        <v>3</v>
      </c>
      <c r="E2874" s="1209"/>
      <c r="F2874" s="1209"/>
      <c r="G2874" s="1209" t="s">
        <v>389</v>
      </c>
      <c r="H2874" s="1209"/>
      <c r="I2874" s="1209"/>
      <c r="J2874" s="1209" t="s">
        <v>5</v>
      </c>
      <c r="K2874" s="1209"/>
      <c r="L2874" s="1209"/>
      <c r="M2874" s="1209" t="s">
        <v>465</v>
      </c>
      <c r="N2874" s="1209"/>
      <c r="O2874" s="1209"/>
      <c r="P2874" s="1210" t="s">
        <v>306</v>
      </c>
      <c r="Q2874" s="1210"/>
      <c r="R2874" s="1210"/>
      <c r="S2874" s="1209" t="s">
        <v>473</v>
      </c>
      <c r="T2874" s="1209"/>
      <c r="U2874" s="1209"/>
      <c r="V2874" s="1211"/>
    </row>
    <row r="2875" spans="1:22" ht="16" customHeight="1">
      <c r="A2875" s="1206"/>
      <c r="B2875" s="1207"/>
      <c r="C2875" s="1208"/>
      <c r="D2875" s="1212" t="str">
        <f>'statement of marks'!HE96</f>
        <v/>
      </c>
      <c r="E2875" s="1212"/>
      <c r="F2875" s="1212"/>
      <c r="G2875" s="1212" t="str">
        <f>'statement of marks'!HF96</f>
        <v/>
      </c>
      <c r="H2875" s="1212"/>
      <c r="I2875" s="1212"/>
      <c r="J2875" s="1212" t="str">
        <f>'statement of marks'!HG96</f>
        <v/>
      </c>
      <c r="K2875" s="1212"/>
      <c r="L2875" s="1212"/>
      <c r="M2875" s="1212" t="str">
        <f>'statement of marks'!HJ96</f>
        <v/>
      </c>
      <c r="N2875" s="1212"/>
      <c r="O2875" s="1212"/>
      <c r="P2875" s="1212" t="str">
        <f>'statement of marks'!HI96</f>
        <v/>
      </c>
      <c r="Q2875" s="1212"/>
      <c r="R2875" s="1212"/>
      <c r="S2875" s="1209" t="str">
        <f>'statement of marks'!HD96</f>
        <v/>
      </c>
      <c r="T2875" s="1209"/>
      <c r="U2875" s="1209"/>
      <c r="V2875" s="1211"/>
    </row>
    <row r="2876" spans="1:22" ht="16" customHeight="1">
      <c r="A2876" s="598"/>
      <c r="B2876" s="1089" t="s">
        <v>100</v>
      </c>
      <c r="C2876" s="1090"/>
      <c r="D2876" s="1081"/>
      <c r="E2876" s="1081"/>
      <c r="F2876" s="1081"/>
      <c r="G2876" s="1081"/>
      <c r="H2876" s="1081"/>
      <c r="I2876" s="1081"/>
      <c r="J2876" s="1081"/>
      <c r="K2876" s="1081"/>
      <c r="L2876" s="1081"/>
      <c r="M2876" s="1081"/>
      <c r="N2876" s="1081"/>
      <c r="O2876" s="1081"/>
      <c r="P2876" s="1081"/>
      <c r="Q2876" s="1081"/>
      <c r="R2876" s="1081"/>
      <c r="S2876" s="1081"/>
      <c r="T2876" s="1081"/>
      <c r="U2876" s="1081"/>
      <c r="V2876" s="1205"/>
    </row>
    <row r="2877" spans="1:22" ht="16" customHeight="1">
      <c r="A2877" s="598"/>
      <c r="B2877" s="1087" t="s">
        <v>80</v>
      </c>
      <c r="C2877" s="1088"/>
      <c r="D2877" s="1081"/>
      <c r="E2877" s="1081"/>
      <c r="F2877" s="1081"/>
      <c r="G2877" s="1081"/>
      <c r="H2877" s="1081"/>
      <c r="I2877" s="1081"/>
      <c r="J2877" s="1081"/>
      <c r="K2877" s="1081"/>
      <c r="L2877" s="1081"/>
      <c r="M2877" s="1081"/>
      <c r="N2877" s="1081"/>
      <c r="O2877" s="1081"/>
      <c r="P2877" s="1081"/>
      <c r="Q2877" s="1081"/>
      <c r="R2877" s="1081"/>
      <c r="S2877" s="1081"/>
      <c r="T2877" s="1081"/>
      <c r="U2877" s="1081"/>
      <c r="V2877" s="1205"/>
    </row>
    <row r="2878" spans="1:22" ht="16" customHeight="1">
      <c r="A2878" s="598"/>
      <c r="B2878" s="1089" t="s">
        <v>466</v>
      </c>
      <c r="C2878" s="1090"/>
      <c r="D2878" s="1081"/>
      <c r="E2878" s="1081"/>
      <c r="F2878" s="1081"/>
      <c r="G2878" s="1081"/>
      <c r="H2878" s="1081"/>
      <c r="I2878" s="1081"/>
      <c r="J2878" s="1081"/>
      <c r="K2878" s="1081"/>
      <c r="L2878" s="1081"/>
      <c r="M2878" s="1081"/>
      <c r="N2878" s="1081"/>
      <c r="O2878" s="1081"/>
      <c r="P2878" s="1081" t="s">
        <v>466</v>
      </c>
      <c r="Q2878" s="1081"/>
      <c r="R2878" s="1081"/>
      <c r="S2878" s="1081"/>
      <c r="T2878" s="1081"/>
      <c r="U2878" s="1081"/>
      <c r="V2878" s="1205"/>
    </row>
    <row r="2879" spans="1:22" ht="16" customHeight="1">
      <c r="A2879" s="598"/>
      <c r="B2879" s="1085" t="s">
        <v>101</v>
      </c>
      <c r="C2879" s="1086"/>
      <c r="D2879" s="1081"/>
      <c r="E2879" s="1081"/>
      <c r="F2879" s="1081"/>
      <c r="G2879" s="1081"/>
      <c r="H2879" s="1081"/>
      <c r="I2879" s="1081"/>
      <c r="J2879" s="1081"/>
      <c r="K2879" s="1081"/>
      <c r="L2879" s="1081"/>
      <c r="M2879" s="1081"/>
      <c r="N2879" s="1081"/>
      <c r="O2879" s="1081"/>
      <c r="P2879" s="1081"/>
      <c r="Q2879" s="1081"/>
      <c r="R2879" s="1081"/>
      <c r="S2879" s="1198" t="s">
        <v>101</v>
      </c>
      <c r="T2879" s="1198"/>
      <c r="U2879" s="1198"/>
      <c r="V2879" s="1199"/>
    </row>
    <row r="2880" spans="1:22" ht="16" customHeight="1" thickBot="1">
      <c r="A2880" s="600"/>
      <c r="B2880" s="1200" t="s">
        <v>102</v>
      </c>
      <c r="C2880" s="1201"/>
      <c r="D2880" s="1202"/>
      <c r="E2880" s="1202"/>
      <c r="F2880" s="1202"/>
      <c r="G2880" s="1202"/>
      <c r="H2880" s="1202"/>
      <c r="I2880" s="1202"/>
      <c r="J2880" s="1202"/>
      <c r="K2880" s="1202"/>
      <c r="L2880" s="1202"/>
      <c r="M2880" s="1202"/>
      <c r="N2880" s="1202"/>
      <c r="O2880" s="1202"/>
      <c r="P2880" s="1202"/>
      <c r="Q2880" s="1202"/>
      <c r="R2880" s="1202"/>
      <c r="S2880" s="1203" t="s">
        <v>163</v>
      </c>
      <c r="T2880" s="1203"/>
      <c r="U2880" s="1203"/>
      <c r="V2880" s="1204"/>
    </row>
    <row r="2881" spans="1:22" ht="16" customHeight="1">
      <c r="A2881" s="597"/>
      <c r="B2881" s="1216" t="s">
        <v>47</v>
      </c>
      <c r="C2881" s="1217"/>
      <c r="D2881" s="1217"/>
      <c r="E2881" s="1217"/>
      <c r="F2881" s="1217"/>
      <c r="G2881" s="1217"/>
      <c r="H2881" s="1217"/>
      <c r="I2881" s="1217"/>
      <c r="J2881" s="1217"/>
      <c r="K2881" s="1217"/>
      <c r="L2881" s="1217"/>
      <c r="M2881" s="1217"/>
      <c r="N2881" s="1217"/>
      <c r="O2881" s="1217"/>
      <c r="P2881" s="1217"/>
      <c r="Q2881" s="1217"/>
      <c r="R2881" s="1217"/>
      <c r="S2881" s="1217"/>
      <c r="T2881" s="1217"/>
      <c r="U2881" s="1217"/>
      <c r="V2881" s="1218"/>
    </row>
    <row r="2882" spans="1:22" ht="16" customHeight="1">
      <c r="A2882" s="598"/>
      <c r="B2882" s="1219" t="str">
        <f>'statement of marks'!$A$1</f>
        <v>jk- ck- ek/;fed fo|ky; uohu] fuEckgsM+k</v>
      </c>
      <c r="C2882" s="1220"/>
      <c r="D2882" s="1220"/>
      <c r="E2882" s="1220"/>
      <c r="F2882" s="1220"/>
      <c r="G2882" s="1220"/>
      <c r="H2882" s="1220"/>
      <c r="I2882" s="1220"/>
      <c r="J2882" s="1220"/>
      <c r="K2882" s="1220"/>
      <c r="L2882" s="1220"/>
      <c r="M2882" s="1220"/>
      <c r="N2882" s="1220"/>
      <c r="O2882" s="1220"/>
      <c r="P2882" s="1220"/>
      <c r="Q2882" s="1220"/>
      <c r="R2882" s="1220"/>
      <c r="S2882" s="1220"/>
      <c r="T2882" s="1220"/>
      <c r="U2882" s="1220"/>
      <c r="V2882" s="1221"/>
    </row>
    <row r="2883" spans="1:22" ht="16" customHeight="1">
      <c r="A2883" s="598"/>
      <c r="B2883" s="1114" t="s">
        <v>467</v>
      </c>
      <c r="C2883" s="1115"/>
      <c r="D2883" s="1119" t="str">
        <f>'statement of marks'!$H$3</f>
        <v>2015-16</v>
      </c>
      <c r="E2883" s="1119"/>
      <c r="F2883" s="1119"/>
      <c r="G2883" s="1119"/>
      <c r="H2883" s="1119"/>
      <c r="I2883" s="1119"/>
      <c r="J2883" s="1119"/>
      <c r="K2883" s="1119"/>
      <c r="L2883" s="1119"/>
      <c r="M2883" s="1119"/>
      <c r="N2883" s="1119"/>
      <c r="O2883" s="1119"/>
      <c r="P2883" s="1119"/>
      <c r="Q2883" s="1119"/>
      <c r="R2883" s="1119"/>
      <c r="S2883" s="1119"/>
      <c r="T2883" s="1119"/>
      <c r="U2883" s="1119"/>
      <c r="V2883" s="1196"/>
    </row>
    <row r="2884" spans="1:22" ht="16" customHeight="1">
      <c r="A2884" s="598"/>
      <c r="B2884" s="1114" t="s">
        <v>218</v>
      </c>
      <c r="C2884" s="1115"/>
      <c r="D2884" s="1115" t="str">
        <f>IF('statement of marks'!J97="","",'statement of marks'!J97)</f>
        <v/>
      </c>
      <c r="E2884" s="1115"/>
      <c r="F2884" s="1115"/>
      <c r="G2884" s="1115"/>
      <c r="H2884" s="1115"/>
      <c r="I2884" s="1115"/>
      <c r="J2884" s="1115"/>
      <c r="K2884" s="1115"/>
      <c r="L2884" s="1115"/>
      <c r="M2884" s="1115"/>
      <c r="N2884" s="1115"/>
      <c r="O2884" s="1115"/>
      <c r="P2884" s="1115"/>
      <c r="Q2884" s="1115"/>
      <c r="R2884" s="1115"/>
      <c r="S2884" s="1115"/>
      <c r="T2884" s="1115"/>
      <c r="U2884" s="1115"/>
      <c r="V2884" s="1197"/>
    </row>
    <row r="2885" spans="1:22" ht="16" customHeight="1">
      <c r="A2885" s="598"/>
      <c r="B2885" s="1114" t="s">
        <v>219</v>
      </c>
      <c r="C2885" s="1115"/>
      <c r="D2885" s="1115" t="str">
        <f>IF('statement of marks'!K97="","",'statement of marks'!K97)</f>
        <v/>
      </c>
      <c r="E2885" s="1115"/>
      <c r="F2885" s="1115"/>
      <c r="G2885" s="1115"/>
      <c r="H2885" s="1115"/>
      <c r="I2885" s="1115"/>
      <c r="J2885" s="1115"/>
      <c r="K2885" s="1115"/>
      <c r="L2885" s="1115"/>
      <c r="M2885" s="1115"/>
      <c r="N2885" s="1115"/>
      <c r="O2885" s="1115"/>
      <c r="P2885" s="1115"/>
      <c r="Q2885" s="1115"/>
      <c r="R2885" s="1115"/>
      <c r="S2885" s="1115"/>
      <c r="T2885" s="1115"/>
      <c r="U2885" s="1115"/>
      <c r="V2885" s="1197"/>
    </row>
    <row r="2886" spans="1:22" ht="16" customHeight="1">
      <c r="A2886" s="598"/>
      <c r="B2886" s="1114" t="s">
        <v>220</v>
      </c>
      <c r="C2886" s="1115"/>
      <c r="D2886" s="1115" t="str">
        <f>IF('statement of marks'!L97="","",'statement of marks'!L97)</f>
        <v/>
      </c>
      <c r="E2886" s="1115"/>
      <c r="F2886" s="1115"/>
      <c r="G2886" s="1115"/>
      <c r="H2886" s="1115"/>
      <c r="I2886" s="1115"/>
      <c r="J2886" s="1115"/>
      <c r="K2886" s="1115"/>
      <c r="L2886" s="1115"/>
      <c r="M2886" s="1115"/>
      <c r="N2886" s="1115"/>
      <c r="O2886" s="1115"/>
      <c r="P2886" s="1115"/>
      <c r="Q2886" s="1115"/>
      <c r="R2886" s="1115"/>
      <c r="S2886" s="1115"/>
      <c r="T2886" s="1115"/>
      <c r="U2886" s="1115"/>
      <c r="V2886" s="1197"/>
    </row>
    <row r="2887" spans="1:22" ht="16" customHeight="1">
      <c r="A2887" s="598"/>
      <c r="B2887" s="1114" t="s">
        <v>221</v>
      </c>
      <c r="C2887" s="1115"/>
      <c r="D2887" s="1119" t="str">
        <f>'statement of marks'!$G$3</f>
        <v>6 A</v>
      </c>
      <c r="E2887" s="1119"/>
      <c r="F2887" s="1119"/>
      <c r="G2887" s="1115" t="s">
        <v>9</v>
      </c>
      <c r="H2887" s="1115"/>
      <c r="I2887" s="1115"/>
      <c r="J2887" s="1119" t="str">
        <f>IF('statement of marks'!D97="","",'statement of marks'!D97)</f>
        <v/>
      </c>
      <c r="K2887" s="1119"/>
      <c r="L2887" s="1119"/>
      <c r="M2887" s="1115" t="s">
        <v>222</v>
      </c>
      <c r="N2887" s="1115"/>
      <c r="O2887" s="1115"/>
      <c r="P2887" s="1119" t="str">
        <f>IF('statement of marks'!F97="","",'statement of marks'!F97)</f>
        <v/>
      </c>
      <c r="Q2887" s="1119"/>
      <c r="R2887" s="1119"/>
      <c r="S2887" s="1214" t="str">
        <f>IF('statement of marks'!$J$3="","",'statement of marks'!$J$3)</f>
        <v xml:space="preserve">fo|ky; dk Mk;l dksM+ </v>
      </c>
      <c r="T2887" s="1214"/>
      <c r="U2887" s="1214"/>
      <c r="V2887" s="1215"/>
    </row>
    <row r="2888" spans="1:22" ht="16" customHeight="1">
      <c r="A2888" s="598"/>
      <c r="B2888" s="601" t="s">
        <v>0</v>
      </c>
      <c r="C2888" s="602"/>
      <c r="D2888" s="1121" t="str">
        <f>IF('statement of marks'!H97="","",'statement of marks'!H97)</f>
        <v/>
      </c>
      <c r="E2888" s="1121"/>
      <c r="F2888" s="1121"/>
      <c r="G2888" s="1115" t="str">
        <f>IF('statement of marks'!I97="","",'statement of marks'!I97)</f>
        <v/>
      </c>
      <c r="H2888" s="1115"/>
      <c r="I2888" s="1115"/>
      <c r="J2888" s="1115"/>
      <c r="K2888" s="1115"/>
      <c r="L2888" s="1115"/>
      <c r="M2888" s="1115"/>
      <c r="N2888" s="1115"/>
      <c r="O2888" s="1115"/>
      <c r="P2888" s="1115"/>
      <c r="Q2888" s="1115"/>
      <c r="R2888" s="1115"/>
      <c r="S2888" s="1190" t="str">
        <f>IF('statement of marks'!$K$3="","",'statement of marks'!$K$3)</f>
        <v xml:space="preserve">08291009401   </v>
      </c>
      <c r="T2888" s="1190"/>
      <c r="U2888" s="1190"/>
      <c r="V2888" s="1191"/>
    </row>
    <row r="2889" spans="1:22" ht="16" customHeight="1">
      <c r="A2889" s="598"/>
      <c r="B2889" s="561" t="s">
        <v>28</v>
      </c>
      <c r="C2889" s="603" t="s">
        <v>97</v>
      </c>
      <c r="D2889" s="1081" t="s">
        <v>1</v>
      </c>
      <c r="E2889" s="1081"/>
      <c r="F2889" s="1081"/>
      <c r="G2889" s="1081" t="s">
        <v>21</v>
      </c>
      <c r="H2889" s="1081"/>
      <c r="I2889" s="1081"/>
      <c r="J2889" s="1081" t="s">
        <v>68</v>
      </c>
      <c r="K2889" s="1081"/>
      <c r="L2889" s="1081"/>
      <c r="M2889" s="1081" t="s">
        <v>98</v>
      </c>
      <c r="N2889" s="1081"/>
      <c r="O2889" s="1081"/>
      <c r="P2889" s="1192" t="s">
        <v>278</v>
      </c>
      <c r="Q2889" s="1193" t="s">
        <v>459</v>
      </c>
      <c r="R2889" s="1193"/>
      <c r="S2889" s="1193"/>
      <c r="T2889" s="1194" t="s">
        <v>458</v>
      </c>
      <c r="U2889" s="1194"/>
      <c r="V2889" s="1195"/>
    </row>
    <row r="2890" spans="1:22" ht="16" customHeight="1">
      <c r="A2890" s="598"/>
      <c r="B2890" s="561"/>
      <c r="C2890" s="603"/>
      <c r="D2890" s="596" t="s">
        <v>468</v>
      </c>
      <c r="E2890" s="596" t="s">
        <v>469</v>
      </c>
      <c r="F2890" s="604" t="s">
        <v>2</v>
      </c>
      <c r="G2890" s="596" t="s">
        <v>468</v>
      </c>
      <c r="H2890" s="596" t="s">
        <v>469</v>
      </c>
      <c r="I2890" s="604" t="s">
        <v>2</v>
      </c>
      <c r="J2890" s="596" t="s">
        <v>468</v>
      </c>
      <c r="K2890" s="596" t="s">
        <v>469</v>
      </c>
      <c r="L2890" s="604" t="s">
        <v>2</v>
      </c>
      <c r="M2890" s="596" t="s">
        <v>468</v>
      </c>
      <c r="N2890" s="596" t="s">
        <v>469</v>
      </c>
      <c r="O2890" s="604" t="s">
        <v>2</v>
      </c>
      <c r="P2890" s="1192"/>
      <c r="Q2890" s="596" t="s">
        <v>468</v>
      </c>
      <c r="R2890" s="596" t="s">
        <v>469</v>
      </c>
      <c r="S2890" s="608" t="s">
        <v>2</v>
      </c>
      <c r="T2890" s="618" t="s">
        <v>304</v>
      </c>
      <c r="U2890" s="619" t="s">
        <v>5</v>
      </c>
      <c r="V2890" s="620" t="s">
        <v>464</v>
      </c>
    </row>
    <row r="2891" spans="1:22" ht="16" customHeight="1">
      <c r="A2891" s="599"/>
      <c r="B2891" s="1178" t="s">
        <v>3</v>
      </c>
      <c r="C2891" s="1179"/>
      <c r="D2891" s="579">
        <f>IF('statement of marks'!M$6="","",'statement of marks'!M$6)</f>
        <v>5</v>
      </c>
      <c r="E2891" s="579">
        <f>IF('statement of marks'!N$6="","",'statement of marks'!N$6)</f>
        <v>5</v>
      </c>
      <c r="F2891" s="605">
        <f>IF('statement of marks'!O$6="","",'statement of marks'!O$6)</f>
        <v>10</v>
      </c>
      <c r="G2891" s="579">
        <f>IF('statement of marks'!P$6="","",'statement of marks'!P$6)</f>
        <v>5</v>
      </c>
      <c r="H2891" s="579">
        <f>IF('statement of marks'!Q$6="","",'statement of marks'!Q$6)</f>
        <v>5</v>
      </c>
      <c r="I2891" s="605">
        <f>IF('statement of marks'!R$6="","",'statement of marks'!R$6)</f>
        <v>10</v>
      </c>
      <c r="J2891" s="579">
        <f>IF('statement of marks'!S$6="","",'statement of marks'!S$6)</f>
        <v>5</v>
      </c>
      <c r="K2891" s="579">
        <f>IF('statement of marks'!T$6="","",'statement of marks'!T$6)</f>
        <v>5</v>
      </c>
      <c r="L2891" s="605">
        <f>IF('statement of marks'!U$6="","",'statement of marks'!U$6)</f>
        <v>10</v>
      </c>
      <c r="M2891" s="579">
        <f>IF('statement of marks'!W$6="","",'statement of marks'!W$6)</f>
        <v>50</v>
      </c>
      <c r="N2891" s="579">
        <f>IF('statement of marks'!X$6="","",'statement of marks'!X$6)</f>
        <v>20</v>
      </c>
      <c r="O2891" s="605">
        <f>IF('statement of marks'!Y$6="","",'statement of marks'!Y$6)</f>
        <v>70</v>
      </c>
      <c r="P2891" s="580">
        <f>IF('statement of marks'!Z$6="","",'statement of marks'!Z$6)</f>
        <v>100</v>
      </c>
      <c r="Q2891" s="579">
        <f>IF('statement of marks'!AA$6="","",'statement of marks'!AA$6)</f>
        <v>70</v>
      </c>
      <c r="R2891" s="579">
        <f>IF('statement of marks'!AB$6="","",'statement of marks'!AB$6)</f>
        <v>30</v>
      </c>
      <c r="S2891" s="605">
        <f>IF('statement of marks'!AC$6="","",'statement of marks'!AC$6)</f>
        <v>100</v>
      </c>
      <c r="T2891" s="615">
        <f>IF('statement of marks'!AD$6="","",'statement of marks'!AD$6)</f>
        <v>200</v>
      </c>
      <c r="U2891" s="615" t="str">
        <f>IF('statement of marks'!AE$6="","",'statement of marks'!AE$6)</f>
        <v/>
      </c>
      <c r="V2891" s="621" t="str">
        <f>IF('statement of marks'!AF$6="","",'statement of marks'!AF$6)</f>
        <v/>
      </c>
    </row>
    <row r="2892" spans="1:22" ht="16" customHeight="1">
      <c r="A2892" s="598"/>
      <c r="B2892" s="1114" t="str">
        <f>IF('statement of marks'!$M$3="","",'statement of marks'!$M$3)</f>
        <v>fgUnh</v>
      </c>
      <c r="C2892" s="1115"/>
      <c r="D2892" s="275" t="str">
        <f>IF('statement of marks'!M97="","",'statement of marks'!M97)</f>
        <v/>
      </c>
      <c r="E2892" s="275" t="str">
        <f>IF('statement of marks'!N97="","",'statement of marks'!N97)</f>
        <v/>
      </c>
      <c r="F2892" s="606" t="str">
        <f>IF('statement of marks'!O97="","",'statement of marks'!O97)</f>
        <v/>
      </c>
      <c r="G2892" s="275" t="str">
        <f>IF('statement of marks'!P97="","",'statement of marks'!P97)</f>
        <v/>
      </c>
      <c r="H2892" s="275" t="str">
        <f>IF('statement of marks'!Q97="","",'statement of marks'!Q97)</f>
        <v/>
      </c>
      <c r="I2892" s="606" t="str">
        <f>IF('statement of marks'!R97="","",'statement of marks'!R97)</f>
        <v/>
      </c>
      <c r="J2892" s="275" t="str">
        <f>IF('statement of marks'!S97="","",'statement of marks'!S97)</f>
        <v/>
      </c>
      <c r="K2892" s="275" t="str">
        <f>IF('statement of marks'!T97="","",'statement of marks'!T97)</f>
        <v/>
      </c>
      <c r="L2892" s="606" t="str">
        <f>IF('statement of marks'!U97="","",'statement of marks'!U97)</f>
        <v/>
      </c>
      <c r="M2892" s="275" t="str">
        <f>IF('statement of marks'!W97="","",'statement of marks'!W97)</f>
        <v/>
      </c>
      <c r="N2892" s="275" t="str">
        <f>IF('statement of marks'!X97="","",'statement of marks'!X97)</f>
        <v/>
      </c>
      <c r="O2892" s="606" t="str">
        <f>IF('statement of marks'!Y97="","",'statement of marks'!Y97)</f>
        <v/>
      </c>
      <c r="P2892" s="277" t="str">
        <f>IF('statement of marks'!Z97="","",'statement of marks'!Z97)</f>
        <v/>
      </c>
      <c r="Q2892" s="275" t="str">
        <f>IF('statement of marks'!AA97="","",'statement of marks'!AA97)</f>
        <v/>
      </c>
      <c r="R2892" s="275" t="str">
        <f>IF('statement of marks'!AB97="","",'statement of marks'!AB97)</f>
        <v/>
      </c>
      <c r="S2892" s="606" t="str">
        <f>IF('statement of marks'!AC97="","",'statement of marks'!AC97)</f>
        <v/>
      </c>
      <c r="T2892" s="578" t="str">
        <f>IF('statement of marks'!AD97="","",'statement of marks'!AD97)</f>
        <v/>
      </c>
      <c r="U2892" s="578" t="str">
        <f>IF('statement of marks'!AE97="","",'statement of marks'!AE97)</f>
        <v/>
      </c>
      <c r="V2892" s="612" t="str">
        <f>IF('statement of marks'!AF97="","",'statement of marks'!AF97)</f>
        <v/>
      </c>
    </row>
    <row r="2893" spans="1:22" ht="16" customHeight="1">
      <c r="A2893" s="598"/>
      <c r="B2893" s="1114" t="str">
        <f>IF('statement of marks'!$AI$3="","",'statement of marks'!$AI$3)</f>
        <v>vaxszth</v>
      </c>
      <c r="C2893" s="1115"/>
      <c r="D2893" s="275" t="str">
        <f>IF('statement of marks'!AI97="","",'statement of marks'!AI97)</f>
        <v/>
      </c>
      <c r="E2893" s="275" t="str">
        <f>IF('statement of marks'!AJ97="","",'statement of marks'!AJ97)</f>
        <v/>
      </c>
      <c r="F2893" s="606" t="str">
        <f>IF('statement of marks'!AK97="","",'statement of marks'!AK97)</f>
        <v/>
      </c>
      <c r="G2893" s="275" t="str">
        <f>IF('statement of marks'!AL97="","",'statement of marks'!AL97)</f>
        <v/>
      </c>
      <c r="H2893" s="275" t="str">
        <f>IF('statement of marks'!AM97="","",'statement of marks'!AM97)</f>
        <v/>
      </c>
      <c r="I2893" s="606" t="str">
        <f>IF('statement of marks'!AN97="","",'statement of marks'!AN97)</f>
        <v/>
      </c>
      <c r="J2893" s="275" t="str">
        <f>IF('statement of marks'!AO97="","",'statement of marks'!AO97)</f>
        <v/>
      </c>
      <c r="K2893" s="275" t="str">
        <f>IF('statement of marks'!AP97="","",'statement of marks'!AP97)</f>
        <v/>
      </c>
      <c r="L2893" s="606" t="str">
        <f>IF('statement of marks'!AQ97="","",'statement of marks'!AQ97)</f>
        <v/>
      </c>
      <c r="M2893" s="275" t="str">
        <f>IF('statement of marks'!AS97="","",'statement of marks'!AS97)</f>
        <v/>
      </c>
      <c r="N2893" s="275" t="str">
        <f>IF('statement of marks'!AT97="","",'statement of marks'!AT97)</f>
        <v/>
      </c>
      <c r="O2893" s="606" t="str">
        <f>IF('statement of marks'!AU97="","",'statement of marks'!AU97)</f>
        <v/>
      </c>
      <c r="P2893" s="277" t="str">
        <f>IF('statement of marks'!AV97="","",'statement of marks'!AV97)</f>
        <v/>
      </c>
      <c r="Q2893" s="275" t="str">
        <f>IF('statement of marks'!AW97="","",'statement of marks'!AW97)</f>
        <v/>
      </c>
      <c r="R2893" s="275" t="str">
        <f>IF('statement of marks'!AX97="","",'statement of marks'!AX97)</f>
        <v/>
      </c>
      <c r="S2893" s="606" t="str">
        <f>IF('statement of marks'!AY97="","",'statement of marks'!AY97)</f>
        <v/>
      </c>
      <c r="T2893" s="578" t="str">
        <f>IF('statement of marks'!AZ97="","",'statement of marks'!AZ97)</f>
        <v/>
      </c>
      <c r="U2893" s="578" t="str">
        <f>IF('statement of marks'!BA97="","",'statement of marks'!BA97)</f>
        <v/>
      </c>
      <c r="V2893" s="612" t="str">
        <f>IF('statement of marks'!BB97="","",'statement of marks'!BB97)</f>
        <v/>
      </c>
    </row>
    <row r="2894" spans="1:22" ht="16" customHeight="1">
      <c r="A2894" s="598"/>
      <c r="B2894" s="1114" t="str">
        <f>IF('statement of marks'!BE97="s","laLd`r",IF('statement of marks'!BE97="u","mnwZ",IF('statement of marks'!BE97="g","xqtjkrh",IF('statement of marks'!BE97="p","iatkch",IF('statement of marks'!BE97="sd","fla/kh","r`rh; Hkk""kk")))))</f>
        <v>r`rh; Hkk"kk</v>
      </c>
      <c r="C2894" s="1115"/>
      <c r="D2894" s="275" t="str">
        <f>IF('statement of marks'!BF97="","",'statement of marks'!BF97)</f>
        <v/>
      </c>
      <c r="E2894" s="275" t="str">
        <f>IF('statement of marks'!BG97="","",'statement of marks'!BG97)</f>
        <v/>
      </c>
      <c r="F2894" s="606" t="str">
        <f>IF('statement of marks'!BH97="","",'statement of marks'!BH97)</f>
        <v/>
      </c>
      <c r="G2894" s="275" t="str">
        <f>IF('statement of marks'!BI97="","",'statement of marks'!BI97)</f>
        <v/>
      </c>
      <c r="H2894" s="275" t="str">
        <f>IF('statement of marks'!BJ97="","",'statement of marks'!BJ97)</f>
        <v/>
      </c>
      <c r="I2894" s="606" t="str">
        <f>IF('statement of marks'!BK97="","",'statement of marks'!BK97)</f>
        <v/>
      </c>
      <c r="J2894" s="275" t="str">
        <f>IF('statement of marks'!BL97="","",'statement of marks'!BL97)</f>
        <v/>
      </c>
      <c r="K2894" s="275" t="str">
        <f>IF('statement of marks'!BM97="","",'statement of marks'!BM97)</f>
        <v/>
      </c>
      <c r="L2894" s="606" t="str">
        <f>IF('statement of marks'!BN97="","",'statement of marks'!BN97)</f>
        <v/>
      </c>
      <c r="M2894" s="275" t="str">
        <f>IF('statement of marks'!BP97="","",'statement of marks'!BP97)</f>
        <v/>
      </c>
      <c r="N2894" s="275" t="str">
        <f>IF('statement of marks'!BQ97="","",'statement of marks'!BQ97)</f>
        <v/>
      </c>
      <c r="O2894" s="606" t="str">
        <f>IF('statement of marks'!BR97="","",'statement of marks'!BR97)</f>
        <v/>
      </c>
      <c r="P2894" s="277" t="str">
        <f>IF('statement of marks'!BS97="","",'statement of marks'!BS97)</f>
        <v/>
      </c>
      <c r="Q2894" s="275" t="str">
        <f>IF('statement of marks'!BT97="","",'statement of marks'!BT97)</f>
        <v/>
      </c>
      <c r="R2894" s="275" t="str">
        <f>IF('statement of marks'!BU97="","",'statement of marks'!BU97)</f>
        <v/>
      </c>
      <c r="S2894" s="606" t="str">
        <f>IF('statement of marks'!BV97="","",'statement of marks'!BV97)</f>
        <v/>
      </c>
      <c r="T2894" s="578" t="str">
        <f>IF('statement of marks'!BW97="","",'statement of marks'!BW97)</f>
        <v/>
      </c>
      <c r="U2894" s="578" t="str">
        <f>IF('statement of marks'!BX97="","",'statement of marks'!BX97)</f>
        <v/>
      </c>
      <c r="V2894" s="612" t="str">
        <f>IF('statement of marks'!BY97="","",'statement of marks'!BY97)</f>
        <v/>
      </c>
    </row>
    <row r="2895" spans="1:22" ht="16" customHeight="1">
      <c r="A2895" s="598"/>
      <c r="B2895" s="1114" t="str">
        <f>IF('statement of marks'!$CB$3="","",'statement of marks'!$CB$3)</f>
        <v>xf.kr</v>
      </c>
      <c r="C2895" s="1115"/>
      <c r="D2895" s="275" t="str">
        <f>IF('statement of marks'!CB97="","",'statement of marks'!CB97)</f>
        <v/>
      </c>
      <c r="E2895" s="275" t="str">
        <f>IF('statement of marks'!CC97="","",'statement of marks'!CC97)</f>
        <v/>
      </c>
      <c r="F2895" s="606" t="str">
        <f>IF('statement of marks'!CD97="","",'statement of marks'!CD97)</f>
        <v/>
      </c>
      <c r="G2895" s="275" t="str">
        <f>IF('statement of marks'!CE97="","",'statement of marks'!CE97)</f>
        <v/>
      </c>
      <c r="H2895" s="275" t="str">
        <f>IF('statement of marks'!CF97="","",'statement of marks'!CF97)</f>
        <v/>
      </c>
      <c r="I2895" s="606" t="str">
        <f>IF('statement of marks'!CG97="","",'statement of marks'!CG97)</f>
        <v/>
      </c>
      <c r="J2895" s="275" t="str">
        <f>IF('statement of marks'!CH97="","",'statement of marks'!CH97)</f>
        <v/>
      </c>
      <c r="K2895" s="275" t="str">
        <f>IF('statement of marks'!CI97="","",'statement of marks'!CI97)</f>
        <v/>
      </c>
      <c r="L2895" s="606" t="str">
        <f>IF('statement of marks'!CJ97="","",'statement of marks'!CJ97)</f>
        <v/>
      </c>
      <c r="M2895" s="275" t="str">
        <f>IF('statement of marks'!CL97="","",'statement of marks'!CL97)</f>
        <v/>
      </c>
      <c r="N2895" s="275" t="str">
        <f>IF('statement of marks'!CM97="","",'statement of marks'!CM97)</f>
        <v/>
      </c>
      <c r="O2895" s="606" t="str">
        <f>IF('statement of marks'!CN97="","",'statement of marks'!CN97)</f>
        <v/>
      </c>
      <c r="P2895" s="277" t="str">
        <f>IF('statement of marks'!CO97="","",'statement of marks'!CO97)</f>
        <v/>
      </c>
      <c r="Q2895" s="275" t="str">
        <f>IF('statement of marks'!CP97="","",'statement of marks'!CP97)</f>
        <v/>
      </c>
      <c r="R2895" s="275" t="str">
        <f>IF('statement of marks'!CQ97="","",'statement of marks'!CQ97)</f>
        <v/>
      </c>
      <c r="S2895" s="606" t="str">
        <f>IF('statement of marks'!CR97="","",'statement of marks'!CR97)</f>
        <v/>
      </c>
      <c r="T2895" s="578" t="str">
        <f>IF('statement of marks'!CS97="","",'statement of marks'!CS97)</f>
        <v/>
      </c>
      <c r="U2895" s="578" t="str">
        <f>IF('statement of marks'!CT97="","",'statement of marks'!CT97)</f>
        <v/>
      </c>
      <c r="V2895" s="612" t="str">
        <f>IF('statement of marks'!CU97="","",'statement of marks'!CU97)</f>
        <v/>
      </c>
    </row>
    <row r="2896" spans="1:22" ht="16" customHeight="1">
      <c r="A2896" s="598"/>
      <c r="B2896" s="1114" t="str">
        <f>IF('statement of marks'!$CX$3="","",'statement of marks'!$CX$3)</f>
        <v>foKku</v>
      </c>
      <c r="C2896" s="1115"/>
      <c r="D2896" s="275" t="str">
        <f>IF('statement of marks'!CX97="","",'statement of marks'!CX97)</f>
        <v/>
      </c>
      <c r="E2896" s="275" t="str">
        <f>IF('statement of marks'!CY97="","",'statement of marks'!CY97)</f>
        <v/>
      </c>
      <c r="F2896" s="606" t="str">
        <f>IF('statement of marks'!CZ97="","",'statement of marks'!CZ97)</f>
        <v/>
      </c>
      <c r="G2896" s="275" t="str">
        <f>IF('statement of marks'!DA97="","",'statement of marks'!DA97)</f>
        <v/>
      </c>
      <c r="H2896" s="275" t="str">
        <f>IF('statement of marks'!DB97="","",'statement of marks'!DB97)</f>
        <v/>
      </c>
      <c r="I2896" s="606" t="str">
        <f>IF('statement of marks'!DC97="","",'statement of marks'!DC97)</f>
        <v/>
      </c>
      <c r="J2896" s="275" t="str">
        <f>IF('statement of marks'!DD97="","",'statement of marks'!DD97)</f>
        <v/>
      </c>
      <c r="K2896" s="275" t="str">
        <f>IF('statement of marks'!DE97="","",'statement of marks'!DE97)</f>
        <v/>
      </c>
      <c r="L2896" s="606" t="str">
        <f>IF('statement of marks'!DF97="","",'statement of marks'!DF97)</f>
        <v/>
      </c>
      <c r="M2896" s="275" t="str">
        <f>IF('statement of marks'!DH97="","",'statement of marks'!DH97)</f>
        <v/>
      </c>
      <c r="N2896" s="275" t="str">
        <f>IF('statement of marks'!DI97="","",'statement of marks'!DI97)</f>
        <v/>
      </c>
      <c r="O2896" s="606" t="str">
        <f>IF('statement of marks'!DJ97="","",'statement of marks'!DJ97)</f>
        <v/>
      </c>
      <c r="P2896" s="277" t="str">
        <f>IF('statement of marks'!DK97="","",'statement of marks'!DK97)</f>
        <v/>
      </c>
      <c r="Q2896" s="275" t="str">
        <f>IF('statement of marks'!DL97="","",'statement of marks'!DL97)</f>
        <v/>
      </c>
      <c r="R2896" s="275" t="str">
        <f>IF('statement of marks'!DM97="","",'statement of marks'!DM97)</f>
        <v/>
      </c>
      <c r="S2896" s="606" t="str">
        <f>IF('statement of marks'!DN97="","",'statement of marks'!DN97)</f>
        <v/>
      </c>
      <c r="T2896" s="578" t="str">
        <f>IF('statement of marks'!DO97="","",'statement of marks'!DO97)</f>
        <v/>
      </c>
      <c r="U2896" s="578" t="str">
        <f>IF('statement of marks'!DP97="","",'statement of marks'!DP97)</f>
        <v/>
      </c>
      <c r="V2896" s="612" t="str">
        <f>IF('statement of marks'!DQ97="","",'statement of marks'!DQ97)</f>
        <v/>
      </c>
    </row>
    <row r="2897" spans="1:22" ht="16" customHeight="1">
      <c r="A2897" s="598"/>
      <c r="B2897" s="1114" t="str">
        <f>IF('statement of marks'!$DT$3="","",'statement of marks'!$DT$3)</f>
        <v>lkekftd foKku</v>
      </c>
      <c r="C2897" s="1115"/>
      <c r="D2897" s="275" t="str">
        <f>IF('statement of marks'!DT97="","",'statement of marks'!DT97)</f>
        <v/>
      </c>
      <c r="E2897" s="275" t="str">
        <f>IF('statement of marks'!DU97="","",'statement of marks'!DU97)</f>
        <v/>
      </c>
      <c r="F2897" s="606" t="str">
        <f>IF('statement of marks'!DV97="","",'statement of marks'!DV97)</f>
        <v/>
      </c>
      <c r="G2897" s="275" t="str">
        <f>IF('statement of marks'!DW97="","",'statement of marks'!DW97)</f>
        <v/>
      </c>
      <c r="H2897" s="275" t="str">
        <f>IF('statement of marks'!DX97="","",'statement of marks'!DX97)</f>
        <v/>
      </c>
      <c r="I2897" s="606" t="str">
        <f>IF('statement of marks'!DY97="","",'statement of marks'!DY97)</f>
        <v/>
      </c>
      <c r="J2897" s="275" t="str">
        <f>IF('statement of marks'!DZ97="","",'statement of marks'!DZ97)</f>
        <v/>
      </c>
      <c r="K2897" s="275" t="str">
        <f>IF('statement of marks'!EA97="","",'statement of marks'!EA97)</f>
        <v/>
      </c>
      <c r="L2897" s="606" t="str">
        <f>IF('statement of marks'!EB97="","",'statement of marks'!EB97)</f>
        <v/>
      </c>
      <c r="M2897" s="275" t="str">
        <f>IF('statement of marks'!ED97="","",'statement of marks'!ED97)</f>
        <v/>
      </c>
      <c r="N2897" s="275" t="str">
        <f>IF('statement of marks'!EE97="","",'statement of marks'!EE97)</f>
        <v/>
      </c>
      <c r="O2897" s="606" t="str">
        <f>IF('statement of marks'!EF97="","",'statement of marks'!EF97)</f>
        <v/>
      </c>
      <c r="P2897" s="277" t="str">
        <f>IF('statement of marks'!EG97="","",'statement of marks'!EG97)</f>
        <v/>
      </c>
      <c r="Q2897" s="275" t="str">
        <f>IF('statement of marks'!EH97="","",'statement of marks'!EH97)</f>
        <v/>
      </c>
      <c r="R2897" s="275" t="str">
        <f>IF('statement of marks'!EI97="","",'statement of marks'!EI97)</f>
        <v/>
      </c>
      <c r="S2897" s="606" t="str">
        <f>IF('statement of marks'!EJ97="","",'statement of marks'!EJ97)</f>
        <v/>
      </c>
      <c r="T2897" s="578" t="str">
        <f>IF('statement of marks'!EK97="","",'statement of marks'!EK97)</f>
        <v/>
      </c>
      <c r="U2897" s="578" t="str">
        <f>IF('statement of marks'!EL97="","",'statement of marks'!EL97)</f>
        <v/>
      </c>
      <c r="V2897" s="612" t="str">
        <f>IF('statement of marks'!EM97="","",'statement of marks'!EM97)</f>
        <v/>
      </c>
    </row>
    <row r="2898" spans="1:22" ht="16" customHeight="1">
      <c r="A2898" s="598"/>
      <c r="B2898" s="1117" t="s">
        <v>271</v>
      </c>
      <c r="C2898" s="1118"/>
      <c r="D2898" s="1081" t="s">
        <v>1</v>
      </c>
      <c r="E2898" s="1081"/>
      <c r="F2898" s="1081"/>
      <c r="G2898" s="1081" t="s">
        <v>21</v>
      </c>
      <c r="H2898" s="1081"/>
      <c r="I2898" s="1081"/>
      <c r="J2898" s="1081" t="s">
        <v>272</v>
      </c>
      <c r="K2898" s="1081"/>
      <c r="L2898" s="1081"/>
      <c r="M2898" s="1081" t="s">
        <v>68</v>
      </c>
      <c r="N2898" s="1081"/>
      <c r="O2898" s="1081"/>
      <c r="P2898" s="1081" t="s">
        <v>463</v>
      </c>
      <c r="Q2898" s="1081"/>
      <c r="R2898" s="1081"/>
      <c r="S2898" s="609"/>
      <c r="T2898" s="1187" t="s">
        <v>458</v>
      </c>
      <c r="U2898" s="1188"/>
      <c r="V2898" s="1189"/>
    </row>
    <row r="2899" spans="1:22" ht="16" customHeight="1">
      <c r="A2899" s="599"/>
      <c r="B2899" s="1175" t="s">
        <v>3</v>
      </c>
      <c r="C2899" s="1176"/>
      <c r="D2899" s="1177">
        <f>IF('statement of marks'!EP$6="","",'statement of marks'!EP$6)</f>
        <v>20</v>
      </c>
      <c r="E2899" s="1177"/>
      <c r="F2899" s="1177"/>
      <c r="G2899" s="1177">
        <f>IF('statement of marks'!EQ$6="","",'statement of marks'!EQ$6)</f>
        <v>20</v>
      </c>
      <c r="H2899" s="1177"/>
      <c r="I2899" s="1177"/>
      <c r="J2899" s="1177">
        <f>IF('statement of marks'!ES$6="","",'statement of marks'!ES$6)</f>
        <v>20</v>
      </c>
      <c r="K2899" s="1177"/>
      <c r="L2899" s="1177"/>
      <c r="M2899" s="1177">
        <f>IF('statement of marks'!ER$6="","",'statement of marks'!ER$6)</f>
        <v>20</v>
      </c>
      <c r="N2899" s="1177"/>
      <c r="O2899" s="1177"/>
      <c r="P2899" s="1177">
        <f>IF('statement of marks'!ET$6="","",'statement of marks'!ET$6)</f>
        <v>20</v>
      </c>
      <c r="Q2899" s="1177"/>
      <c r="R2899" s="1177"/>
      <c r="S2899" s="610" t="str">
        <f>IF('statement of marks'!FE$6="","",'statement of marks'!EX$6)</f>
        <v/>
      </c>
      <c r="T2899" s="615">
        <f>IF('statement of marks'!EU$6="","",'statement of marks'!EU$6)</f>
        <v>100</v>
      </c>
      <c r="U2899" s="616" t="s">
        <v>5</v>
      </c>
      <c r="V2899" s="617" t="s">
        <v>464</v>
      </c>
    </row>
    <row r="2900" spans="1:22" ht="16" customHeight="1">
      <c r="A2900" s="598"/>
      <c r="B2900" s="1114" t="str">
        <f>IF('statement of marks'!$EP$3="","",'statement of marks'!$EP$3)</f>
        <v>dk;kZuqHko</v>
      </c>
      <c r="C2900" s="1115"/>
      <c r="D2900" s="1103" t="str">
        <f>IF('statement of marks'!EP97="","",'statement of marks'!EP97)</f>
        <v/>
      </c>
      <c r="E2900" s="1103"/>
      <c r="F2900" s="1103"/>
      <c r="G2900" s="1103" t="str">
        <f>IF('statement of marks'!EQ97="","",'statement of marks'!EQ97)</f>
        <v/>
      </c>
      <c r="H2900" s="1103"/>
      <c r="I2900" s="1103"/>
      <c r="J2900" s="1103" t="str">
        <f>IF('statement of marks'!ES97="","",'statement of marks'!ES97)</f>
        <v/>
      </c>
      <c r="K2900" s="1103"/>
      <c r="L2900" s="1103"/>
      <c r="M2900" s="1103" t="str">
        <f>IF('statement of marks'!ER97="","",'statement of marks'!ER97)</f>
        <v/>
      </c>
      <c r="N2900" s="1103"/>
      <c r="O2900" s="1103"/>
      <c r="P2900" s="1103" t="str">
        <f>IF('statement of marks'!ET97="","",'statement of marks'!ET97)</f>
        <v/>
      </c>
      <c r="Q2900" s="1103"/>
      <c r="R2900" s="1103"/>
      <c r="S2900" s="611"/>
      <c r="T2900" s="613" t="str">
        <f>IF('statement of marks'!EU97="","",'statement of marks'!EU97)</f>
        <v/>
      </c>
      <c r="U2900" s="613" t="str">
        <f>IF('statement of marks'!EV97="","",'statement of marks'!EV97)</f>
        <v/>
      </c>
      <c r="V2900" s="614" t="str">
        <f>IF('statement of marks'!EW97="","",'statement of marks'!EW97)</f>
        <v/>
      </c>
    </row>
    <row r="2901" spans="1:22" ht="16" customHeight="1">
      <c r="A2901" s="598"/>
      <c r="B2901" s="1112" t="str">
        <f>IF('statement of marks'!$EZ$3="","",'statement of marks'!$EZ$3)</f>
        <v>dyk f'k{kk</v>
      </c>
      <c r="C2901" s="1113"/>
      <c r="D2901" s="1103" t="str">
        <f>IF('statement of marks'!EZ97="","",'statement of marks'!EZ97)</f>
        <v/>
      </c>
      <c r="E2901" s="1103"/>
      <c r="F2901" s="1103"/>
      <c r="G2901" s="1103" t="str">
        <f>IF('statement of marks'!FA97="","",'statement of marks'!FA97)</f>
        <v/>
      </c>
      <c r="H2901" s="1103"/>
      <c r="I2901" s="1103"/>
      <c r="J2901" s="1103" t="str">
        <f>IF('statement of marks'!FC97="","",'statement of marks'!FC97)</f>
        <v/>
      </c>
      <c r="K2901" s="1103"/>
      <c r="L2901" s="1103"/>
      <c r="M2901" s="1103" t="str">
        <f>IF('statement of marks'!FB97="","",'statement of marks'!FB97)</f>
        <v/>
      </c>
      <c r="N2901" s="1103"/>
      <c r="O2901" s="1103"/>
      <c r="P2901" s="1103" t="str">
        <f>IF('statement of marks'!FD97="","",'statement of marks'!FD97)</f>
        <v/>
      </c>
      <c r="Q2901" s="1103"/>
      <c r="R2901" s="1103"/>
      <c r="S2901" s="611"/>
      <c r="T2901" s="613" t="str">
        <f>IF('statement of marks'!FE97="","",'statement of marks'!FE97)</f>
        <v/>
      </c>
      <c r="U2901" s="613" t="str">
        <f>IF('statement of marks'!FF97="","",'statement of marks'!FF97)</f>
        <v/>
      </c>
      <c r="V2901" s="614" t="str">
        <f>IF('statement of marks'!FG97="","",'statement of marks'!FG97)</f>
        <v/>
      </c>
    </row>
    <row r="2902" spans="1:22" ht="16" customHeight="1">
      <c r="A2902" s="598"/>
      <c r="B2902" s="1109" t="str">
        <f>IF('statement of marks'!$FJ$3="","",'statement of marks'!$FJ$3)</f>
        <v>LokLF; ,oe~ 'kkjhfjd f'k{kk</v>
      </c>
      <c r="C2902" s="1110"/>
      <c r="D2902" s="1103" t="str">
        <f>IF('statement of marks'!FJ97="","",'statement of marks'!FJ97)</f>
        <v/>
      </c>
      <c r="E2902" s="1103"/>
      <c r="F2902" s="1103"/>
      <c r="G2902" s="1103" t="str">
        <f>IF('statement of marks'!FK97="","",'statement of marks'!FK97)</f>
        <v/>
      </c>
      <c r="H2902" s="1103"/>
      <c r="I2902" s="1103"/>
      <c r="J2902" s="1103" t="str">
        <f>IF('statement of marks'!FM97="","",'statement of marks'!FM97)</f>
        <v/>
      </c>
      <c r="K2902" s="1103"/>
      <c r="L2902" s="1103"/>
      <c r="M2902" s="1103" t="str">
        <f>IF('statement of marks'!FL97="","",'statement of marks'!FL97)</f>
        <v/>
      </c>
      <c r="N2902" s="1103"/>
      <c r="O2902" s="1103"/>
      <c r="P2902" s="1103" t="str">
        <f>IF('statement of marks'!FN97="","",'statement of marks'!FN97)</f>
        <v/>
      </c>
      <c r="Q2902" s="1103"/>
      <c r="R2902" s="1103"/>
      <c r="S2902" s="611"/>
      <c r="T2902" s="613" t="str">
        <f>IF('statement of marks'!FO97="","",'statement of marks'!FO97)</f>
        <v/>
      </c>
      <c r="U2902" s="613" t="str">
        <f>IF('statement of marks'!FP97="","",'statement of marks'!FP97)</f>
        <v/>
      </c>
      <c r="V2902" s="614" t="str">
        <f>IF('statement of marks'!FQ97="","",'statement of marks'!FQ97)</f>
        <v/>
      </c>
    </row>
    <row r="2903" spans="1:22" ht="16" customHeight="1">
      <c r="A2903" s="598"/>
      <c r="B2903" s="1104" t="s">
        <v>273</v>
      </c>
      <c r="C2903" s="1105"/>
      <c r="D2903" s="1213" t="str">
        <f>details!$DZ$3</f>
        <v>vxLr rd</v>
      </c>
      <c r="E2903" s="1213"/>
      <c r="F2903" s="1213"/>
      <c r="G2903" s="1213" t="str">
        <f>details!$ED$3</f>
        <v>vDVwcj rd</v>
      </c>
      <c r="H2903" s="1213"/>
      <c r="I2903" s="1213"/>
      <c r="J2903" s="1213" t="str">
        <f>details!$EL$3</f>
        <v>Qjojh rd</v>
      </c>
      <c r="K2903" s="1213"/>
      <c r="L2903" s="1213"/>
      <c r="M2903" s="1213" t="str">
        <f>details!$EH$3</f>
        <v>fnlEcj rd</v>
      </c>
      <c r="N2903" s="1213"/>
      <c r="O2903" s="1213"/>
      <c r="P2903" s="1213" t="str">
        <f>details!$EP$3</f>
        <v>loZ ;ksx</v>
      </c>
      <c r="Q2903" s="1213"/>
      <c r="R2903" s="1213"/>
      <c r="S2903" s="1106" t="s">
        <v>475</v>
      </c>
      <c r="T2903" s="1107"/>
      <c r="U2903" s="1107"/>
      <c r="V2903" s="1180"/>
    </row>
    <row r="2904" spans="1:22" ht="16" customHeight="1">
      <c r="A2904" s="598"/>
      <c r="B2904" s="1100" t="s">
        <v>99</v>
      </c>
      <c r="C2904" s="1101"/>
      <c r="D2904" s="1102" t="str">
        <f>IF(details!EA97="","",details!EA97)</f>
        <v/>
      </c>
      <c r="E2904" s="1102"/>
      <c r="F2904" s="1102"/>
      <c r="G2904" s="1102" t="str">
        <f>IF(details!EE97="","",details!EE97)</f>
        <v/>
      </c>
      <c r="H2904" s="1102"/>
      <c r="I2904" s="1102"/>
      <c r="J2904" s="1102" t="str">
        <f>IF(details!EM97="","",details!EM97)</f>
        <v/>
      </c>
      <c r="K2904" s="1102"/>
      <c r="L2904" s="1102"/>
      <c r="M2904" s="1102" t="str">
        <f>IF(details!EI97="","",details!EI97)</f>
        <v/>
      </c>
      <c r="N2904" s="1102"/>
      <c r="O2904" s="1102"/>
      <c r="P2904" s="1102" t="str">
        <f>IF(details!EQ97="","",details!EQ97)</f>
        <v/>
      </c>
      <c r="Q2904" s="1102"/>
      <c r="R2904" s="1102"/>
      <c r="S2904" s="1181">
        <f>'statement of marks'!$HG$108</f>
        <v>42460</v>
      </c>
      <c r="T2904" s="1182"/>
      <c r="U2904" s="1182"/>
      <c r="V2904" s="1183"/>
    </row>
    <row r="2905" spans="1:22" ht="16" customHeight="1">
      <c r="A2905" s="598"/>
      <c r="B2905" s="1094" t="s">
        <v>15</v>
      </c>
      <c r="C2905" s="1095"/>
      <c r="D2905" s="1096" t="str">
        <f>IF(details!DZ97="","",details!DZ97)</f>
        <v/>
      </c>
      <c r="E2905" s="1096"/>
      <c r="F2905" s="1096"/>
      <c r="G2905" s="1096" t="str">
        <f>IF(details!ED97="","",details!ED97)</f>
        <v/>
      </c>
      <c r="H2905" s="1096"/>
      <c r="I2905" s="1096"/>
      <c r="J2905" s="1096" t="str">
        <f>IF(details!EL97="","",details!EL97)</f>
        <v/>
      </c>
      <c r="K2905" s="1096"/>
      <c r="L2905" s="1096"/>
      <c r="M2905" s="1096" t="str">
        <f>IF(details!EH97="","",details!EH97)</f>
        <v/>
      </c>
      <c r="N2905" s="1096"/>
      <c r="O2905" s="1096"/>
      <c r="P2905" s="1096" t="str">
        <f>IF(details!EP97="","",details!EP97)</f>
        <v/>
      </c>
      <c r="Q2905" s="1096"/>
      <c r="R2905" s="1096"/>
      <c r="S2905" s="1184"/>
      <c r="T2905" s="1185"/>
      <c r="U2905" s="1185"/>
      <c r="V2905" s="1186"/>
    </row>
    <row r="2906" spans="1:22" ht="16" customHeight="1">
      <c r="A2906" s="1206"/>
      <c r="B2906" s="1207" t="s">
        <v>473</v>
      </c>
      <c r="C2906" s="1208"/>
      <c r="D2906" s="1209" t="s">
        <v>3</v>
      </c>
      <c r="E2906" s="1209"/>
      <c r="F2906" s="1209"/>
      <c r="G2906" s="1209" t="s">
        <v>389</v>
      </c>
      <c r="H2906" s="1209"/>
      <c r="I2906" s="1209"/>
      <c r="J2906" s="1209" t="s">
        <v>5</v>
      </c>
      <c r="K2906" s="1209"/>
      <c r="L2906" s="1209"/>
      <c r="M2906" s="1209" t="s">
        <v>465</v>
      </c>
      <c r="N2906" s="1209"/>
      <c r="O2906" s="1209"/>
      <c r="P2906" s="1210" t="s">
        <v>306</v>
      </c>
      <c r="Q2906" s="1210"/>
      <c r="R2906" s="1210"/>
      <c r="S2906" s="1209" t="s">
        <v>473</v>
      </c>
      <c r="T2906" s="1209"/>
      <c r="U2906" s="1209"/>
      <c r="V2906" s="1211"/>
    </row>
    <row r="2907" spans="1:22" ht="16" customHeight="1">
      <c r="A2907" s="1206"/>
      <c r="B2907" s="1207"/>
      <c r="C2907" s="1208"/>
      <c r="D2907" s="1212" t="str">
        <f>'statement of marks'!HE97</f>
        <v/>
      </c>
      <c r="E2907" s="1212"/>
      <c r="F2907" s="1212"/>
      <c r="G2907" s="1212" t="str">
        <f>'statement of marks'!HF97</f>
        <v/>
      </c>
      <c r="H2907" s="1212"/>
      <c r="I2907" s="1212"/>
      <c r="J2907" s="1212" t="str">
        <f>'statement of marks'!HG97</f>
        <v/>
      </c>
      <c r="K2907" s="1212"/>
      <c r="L2907" s="1212"/>
      <c r="M2907" s="1212" t="str">
        <f>'statement of marks'!HJ97</f>
        <v/>
      </c>
      <c r="N2907" s="1212"/>
      <c r="O2907" s="1212"/>
      <c r="P2907" s="1212" t="str">
        <f>'statement of marks'!HI97</f>
        <v/>
      </c>
      <c r="Q2907" s="1212"/>
      <c r="R2907" s="1212"/>
      <c r="S2907" s="1209" t="str">
        <f>'statement of marks'!HD97</f>
        <v/>
      </c>
      <c r="T2907" s="1209"/>
      <c r="U2907" s="1209"/>
      <c r="V2907" s="1211"/>
    </row>
    <row r="2908" spans="1:22" ht="16" customHeight="1">
      <c r="A2908" s="598"/>
      <c r="B2908" s="1089" t="s">
        <v>100</v>
      </c>
      <c r="C2908" s="1090"/>
      <c r="D2908" s="1081"/>
      <c r="E2908" s="1081"/>
      <c r="F2908" s="1081"/>
      <c r="G2908" s="1081"/>
      <c r="H2908" s="1081"/>
      <c r="I2908" s="1081"/>
      <c r="J2908" s="1081"/>
      <c r="K2908" s="1081"/>
      <c r="L2908" s="1081"/>
      <c r="M2908" s="1081"/>
      <c r="N2908" s="1081"/>
      <c r="O2908" s="1081"/>
      <c r="P2908" s="1081"/>
      <c r="Q2908" s="1081"/>
      <c r="R2908" s="1081"/>
      <c r="S2908" s="1081"/>
      <c r="T2908" s="1081"/>
      <c r="U2908" s="1081"/>
      <c r="V2908" s="1205"/>
    </row>
    <row r="2909" spans="1:22" ht="16" customHeight="1">
      <c r="A2909" s="598"/>
      <c r="B2909" s="1087" t="s">
        <v>80</v>
      </c>
      <c r="C2909" s="1088"/>
      <c r="D2909" s="1081"/>
      <c r="E2909" s="1081"/>
      <c r="F2909" s="1081"/>
      <c r="G2909" s="1081"/>
      <c r="H2909" s="1081"/>
      <c r="I2909" s="1081"/>
      <c r="J2909" s="1081"/>
      <c r="K2909" s="1081"/>
      <c r="L2909" s="1081"/>
      <c r="M2909" s="1081"/>
      <c r="N2909" s="1081"/>
      <c r="O2909" s="1081"/>
      <c r="P2909" s="1081"/>
      <c r="Q2909" s="1081"/>
      <c r="R2909" s="1081"/>
      <c r="S2909" s="1081"/>
      <c r="T2909" s="1081"/>
      <c r="U2909" s="1081"/>
      <c r="V2909" s="1205"/>
    </row>
    <row r="2910" spans="1:22" ht="16" customHeight="1">
      <c r="A2910" s="598"/>
      <c r="B2910" s="1089" t="s">
        <v>466</v>
      </c>
      <c r="C2910" s="1090"/>
      <c r="D2910" s="1081"/>
      <c r="E2910" s="1081"/>
      <c r="F2910" s="1081"/>
      <c r="G2910" s="1081"/>
      <c r="H2910" s="1081"/>
      <c r="I2910" s="1081"/>
      <c r="J2910" s="1081"/>
      <c r="K2910" s="1081"/>
      <c r="L2910" s="1081"/>
      <c r="M2910" s="1081"/>
      <c r="N2910" s="1081"/>
      <c r="O2910" s="1081"/>
      <c r="P2910" s="1081" t="s">
        <v>466</v>
      </c>
      <c r="Q2910" s="1081"/>
      <c r="R2910" s="1081"/>
      <c r="S2910" s="1081"/>
      <c r="T2910" s="1081"/>
      <c r="U2910" s="1081"/>
      <c r="V2910" s="1205"/>
    </row>
    <row r="2911" spans="1:22" ht="16" customHeight="1">
      <c r="A2911" s="598"/>
      <c r="B2911" s="1085" t="s">
        <v>101</v>
      </c>
      <c r="C2911" s="1086"/>
      <c r="D2911" s="1081"/>
      <c r="E2911" s="1081"/>
      <c r="F2911" s="1081"/>
      <c r="G2911" s="1081"/>
      <c r="H2911" s="1081"/>
      <c r="I2911" s="1081"/>
      <c r="J2911" s="1081"/>
      <c r="K2911" s="1081"/>
      <c r="L2911" s="1081"/>
      <c r="M2911" s="1081"/>
      <c r="N2911" s="1081"/>
      <c r="O2911" s="1081"/>
      <c r="P2911" s="1081"/>
      <c r="Q2911" s="1081"/>
      <c r="R2911" s="1081"/>
      <c r="S2911" s="1198" t="s">
        <v>101</v>
      </c>
      <c r="T2911" s="1198"/>
      <c r="U2911" s="1198"/>
      <c r="V2911" s="1199"/>
    </row>
    <row r="2912" spans="1:22" ht="16" customHeight="1" thickBot="1">
      <c r="A2912" s="600"/>
      <c r="B2912" s="1200" t="s">
        <v>102</v>
      </c>
      <c r="C2912" s="1201"/>
      <c r="D2912" s="1202"/>
      <c r="E2912" s="1202"/>
      <c r="F2912" s="1202"/>
      <c r="G2912" s="1202"/>
      <c r="H2912" s="1202"/>
      <c r="I2912" s="1202"/>
      <c r="J2912" s="1202"/>
      <c r="K2912" s="1202"/>
      <c r="L2912" s="1202"/>
      <c r="M2912" s="1202"/>
      <c r="N2912" s="1202"/>
      <c r="O2912" s="1202"/>
      <c r="P2912" s="1202"/>
      <c r="Q2912" s="1202"/>
      <c r="R2912" s="1202"/>
      <c r="S2912" s="1203" t="s">
        <v>163</v>
      </c>
      <c r="T2912" s="1203"/>
      <c r="U2912" s="1203"/>
      <c r="V2912" s="1204"/>
    </row>
    <row r="2913" spans="1:22" ht="16" customHeight="1">
      <c r="A2913" s="597"/>
      <c r="B2913" s="1216" t="s">
        <v>47</v>
      </c>
      <c r="C2913" s="1217"/>
      <c r="D2913" s="1217"/>
      <c r="E2913" s="1217"/>
      <c r="F2913" s="1217"/>
      <c r="G2913" s="1217"/>
      <c r="H2913" s="1217"/>
      <c r="I2913" s="1217"/>
      <c r="J2913" s="1217"/>
      <c r="K2913" s="1217"/>
      <c r="L2913" s="1217"/>
      <c r="M2913" s="1217"/>
      <c r="N2913" s="1217"/>
      <c r="O2913" s="1217"/>
      <c r="P2913" s="1217"/>
      <c r="Q2913" s="1217"/>
      <c r="R2913" s="1217"/>
      <c r="S2913" s="1217"/>
      <c r="T2913" s="1217"/>
      <c r="U2913" s="1217"/>
      <c r="V2913" s="1218"/>
    </row>
    <row r="2914" spans="1:22" ht="16" customHeight="1">
      <c r="A2914" s="598"/>
      <c r="B2914" s="1219" t="str">
        <f>'statement of marks'!$A$1</f>
        <v>jk- ck- ek/;fed fo|ky; uohu] fuEckgsM+k</v>
      </c>
      <c r="C2914" s="1220"/>
      <c r="D2914" s="1220"/>
      <c r="E2914" s="1220"/>
      <c r="F2914" s="1220"/>
      <c r="G2914" s="1220"/>
      <c r="H2914" s="1220"/>
      <c r="I2914" s="1220"/>
      <c r="J2914" s="1220"/>
      <c r="K2914" s="1220"/>
      <c r="L2914" s="1220"/>
      <c r="M2914" s="1220"/>
      <c r="N2914" s="1220"/>
      <c r="O2914" s="1220"/>
      <c r="P2914" s="1220"/>
      <c r="Q2914" s="1220"/>
      <c r="R2914" s="1220"/>
      <c r="S2914" s="1220"/>
      <c r="T2914" s="1220"/>
      <c r="U2914" s="1220"/>
      <c r="V2914" s="1221"/>
    </row>
    <row r="2915" spans="1:22" ht="16" customHeight="1">
      <c r="A2915" s="598"/>
      <c r="B2915" s="1114" t="s">
        <v>467</v>
      </c>
      <c r="C2915" s="1115"/>
      <c r="D2915" s="1119" t="str">
        <f>'statement of marks'!$H$3</f>
        <v>2015-16</v>
      </c>
      <c r="E2915" s="1119"/>
      <c r="F2915" s="1119"/>
      <c r="G2915" s="1119"/>
      <c r="H2915" s="1119"/>
      <c r="I2915" s="1119"/>
      <c r="J2915" s="1119"/>
      <c r="K2915" s="1119"/>
      <c r="L2915" s="1119"/>
      <c r="M2915" s="1119"/>
      <c r="N2915" s="1119"/>
      <c r="O2915" s="1119"/>
      <c r="P2915" s="1119"/>
      <c r="Q2915" s="1119"/>
      <c r="R2915" s="1119"/>
      <c r="S2915" s="1119"/>
      <c r="T2915" s="1119"/>
      <c r="U2915" s="1119"/>
      <c r="V2915" s="1196"/>
    </row>
    <row r="2916" spans="1:22" ht="16" customHeight="1">
      <c r="A2916" s="598"/>
      <c r="B2916" s="1114" t="s">
        <v>218</v>
      </c>
      <c r="C2916" s="1115"/>
      <c r="D2916" s="1115" t="str">
        <f>IF('statement of marks'!J98="","",'statement of marks'!J98)</f>
        <v/>
      </c>
      <c r="E2916" s="1115"/>
      <c r="F2916" s="1115"/>
      <c r="G2916" s="1115"/>
      <c r="H2916" s="1115"/>
      <c r="I2916" s="1115"/>
      <c r="J2916" s="1115"/>
      <c r="K2916" s="1115"/>
      <c r="L2916" s="1115"/>
      <c r="M2916" s="1115"/>
      <c r="N2916" s="1115"/>
      <c r="O2916" s="1115"/>
      <c r="P2916" s="1115"/>
      <c r="Q2916" s="1115"/>
      <c r="R2916" s="1115"/>
      <c r="S2916" s="1115"/>
      <c r="T2916" s="1115"/>
      <c r="U2916" s="1115"/>
      <c r="V2916" s="1197"/>
    </row>
    <row r="2917" spans="1:22" ht="16" customHeight="1">
      <c r="A2917" s="598"/>
      <c r="B2917" s="1114" t="s">
        <v>219</v>
      </c>
      <c r="C2917" s="1115"/>
      <c r="D2917" s="1115" t="str">
        <f>IF('statement of marks'!K98="","",'statement of marks'!K98)</f>
        <v/>
      </c>
      <c r="E2917" s="1115"/>
      <c r="F2917" s="1115"/>
      <c r="G2917" s="1115"/>
      <c r="H2917" s="1115"/>
      <c r="I2917" s="1115"/>
      <c r="J2917" s="1115"/>
      <c r="K2917" s="1115"/>
      <c r="L2917" s="1115"/>
      <c r="M2917" s="1115"/>
      <c r="N2917" s="1115"/>
      <c r="O2917" s="1115"/>
      <c r="P2917" s="1115"/>
      <c r="Q2917" s="1115"/>
      <c r="R2917" s="1115"/>
      <c r="S2917" s="1115"/>
      <c r="T2917" s="1115"/>
      <c r="U2917" s="1115"/>
      <c r="V2917" s="1197"/>
    </row>
    <row r="2918" spans="1:22" ht="16" customHeight="1">
      <c r="A2918" s="598"/>
      <c r="B2918" s="1114" t="s">
        <v>220</v>
      </c>
      <c r="C2918" s="1115"/>
      <c r="D2918" s="1115" t="str">
        <f>IF('statement of marks'!L98="","",'statement of marks'!L98)</f>
        <v/>
      </c>
      <c r="E2918" s="1115"/>
      <c r="F2918" s="1115"/>
      <c r="G2918" s="1115"/>
      <c r="H2918" s="1115"/>
      <c r="I2918" s="1115"/>
      <c r="J2918" s="1115"/>
      <c r="K2918" s="1115"/>
      <c r="L2918" s="1115"/>
      <c r="M2918" s="1115"/>
      <c r="N2918" s="1115"/>
      <c r="O2918" s="1115"/>
      <c r="P2918" s="1115"/>
      <c r="Q2918" s="1115"/>
      <c r="R2918" s="1115"/>
      <c r="S2918" s="1115"/>
      <c r="T2918" s="1115"/>
      <c r="U2918" s="1115"/>
      <c r="V2918" s="1197"/>
    </row>
    <row r="2919" spans="1:22" ht="16" customHeight="1">
      <c r="A2919" s="598"/>
      <c r="B2919" s="1114" t="s">
        <v>221</v>
      </c>
      <c r="C2919" s="1115"/>
      <c r="D2919" s="1119" t="str">
        <f>'statement of marks'!$G$3</f>
        <v>6 A</v>
      </c>
      <c r="E2919" s="1119"/>
      <c r="F2919" s="1119"/>
      <c r="G2919" s="1115" t="s">
        <v>9</v>
      </c>
      <c r="H2919" s="1115"/>
      <c r="I2919" s="1115"/>
      <c r="J2919" s="1119" t="str">
        <f>IF('statement of marks'!D98="","",'statement of marks'!D98)</f>
        <v/>
      </c>
      <c r="K2919" s="1119"/>
      <c r="L2919" s="1119"/>
      <c r="M2919" s="1115" t="s">
        <v>222</v>
      </c>
      <c r="N2919" s="1115"/>
      <c r="O2919" s="1115"/>
      <c r="P2919" s="1119" t="str">
        <f>IF('statement of marks'!F98="","",'statement of marks'!F98)</f>
        <v/>
      </c>
      <c r="Q2919" s="1119"/>
      <c r="R2919" s="1119"/>
      <c r="S2919" s="1214" t="str">
        <f>IF('statement of marks'!$J$3="","",'statement of marks'!$J$3)</f>
        <v xml:space="preserve">fo|ky; dk Mk;l dksM+ </v>
      </c>
      <c r="T2919" s="1214"/>
      <c r="U2919" s="1214"/>
      <c r="V2919" s="1215"/>
    </row>
    <row r="2920" spans="1:22" ht="16" customHeight="1">
      <c r="A2920" s="598"/>
      <c r="B2920" s="601" t="s">
        <v>0</v>
      </c>
      <c r="C2920" s="602"/>
      <c r="D2920" s="1121" t="str">
        <f>IF('statement of marks'!H98="","",'statement of marks'!H98)</f>
        <v/>
      </c>
      <c r="E2920" s="1121"/>
      <c r="F2920" s="1121"/>
      <c r="G2920" s="1115" t="str">
        <f>IF('statement of marks'!I98="","",'statement of marks'!I98)</f>
        <v/>
      </c>
      <c r="H2920" s="1115"/>
      <c r="I2920" s="1115"/>
      <c r="J2920" s="1115"/>
      <c r="K2920" s="1115"/>
      <c r="L2920" s="1115"/>
      <c r="M2920" s="1115"/>
      <c r="N2920" s="1115"/>
      <c r="O2920" s="1115"/>
      <c r="P2920" s="1115"/>
      <c r="Q2920" s="1115"/>
      <c r="R2920" s="1115"/>
      <c r="S2920" s="1190" t="str">
        <f>IF('statement of marks'!$K$3="","",'statement of marks'!$K$3)</f>
        <v xml:space="preserve">08291009401   </v>
      </c>
      <c r="T2920" s="1190"/>
      <c r="U2920" s="1190"/>
      <c r="V2920" s="1191"/>
    </row>
    <row r="2921" spans="1:22" ht="16" customHeight="1">
      <c r="A2921" s="598"/>
      <c r="B2921" s="561" t="s">
        <v>28</v>
      </c>
      <c r="C2921" s="603" t="s">
        <v>97</v>
      </c>
      <c r="D2921" s="1081" t="s">
        <v>1</v>
      </c>
      <c r="E2921" s="1081"/>
      <c r="F2921" s="1081"/>
      <c r="G2921" s="1081" t="s">
        <v>21</v>
      </c>
      <c r="H2921" s="1081"/>
      <c r="I2921" s="1081"/>
      <c r="J2921" s="1081" t="s">
        <v>68</v>
      </c>
      <c r="K2921" s="1081"/>
      <c r="L2921" s="1081"/>
      <c r="M2921" s="1081" t="s">
        <v>98</v>
      </c>
      <c r="N2921" s="1081"/>
      <c r="O2921" s="1081"/>
      <c r="P2921" s="1192" t="s">
        <v>278</v>
      </c>
      <c r="Q2921" s="1193" t="s">
        <v>459</v>
      </c>
      <c r="R2921" s="1193"/>
      <c r="S2921" s="1193"/>
      <c r="T2921" s="1194" t="s">
        <v>458</v>
      </c>
      <c r="U2921" s="1194"/>
      <c r="V2921" s="1195"/>
    </row>
    <row r="2922" spans="1:22" ht="16" customHeight="1">
      <c r="A2922" s="598"/>
      <c r="B2922" s="561"/>
      <c r="C2922" s="603"/>
      <c r="D2922" s="596" t="s">
        <v>468</v>
      </c>
      <c r="E2922" s="596" t="s">
        <v>469</v>
      </c>
      <c r="F2922" s="604" t="s">
        <v>2</v>
      </c>
      <c r="G2922" s="596" t="s">
        <v>468</v>
      </c>
      <c r="H2922" s="596" t="s">
        <v>469</v>
      </c>
      <c r="I2922" s="604" t="s">
        <v>2</v>
      </c>
      <c r="J2922" s="596" t="s">
        <v>468</v>
      </c>
      <c r="K2922" s="596" t="s">
        <v>469</v>
      </c>
      <c r="L2922" s="604" t="s">
        <v>2</v>
      </c>
      <c r="M2922" s="596" t="s">
        <v>468</v>
      </c>
      <c r="N2922" s="596" t="s">
        <v>469</v>
      </c>
      <c r="O2922" s="604" t="s">
        <v>2</v>
      </c>
      <c r="P2922" s="1192"/>
      <c r="Q2922" s="596" t="s">
        <v>468</v>
      </c>
      <c r="R2922" s="596" t="s">
        <v>469</v>
      </c>
      <c r="S2922" s="608" t="s">
        <v>2</v>
      </c>
      <c r="T2922" s="618" t="s">
        <v>304</v>
      </c>
      <c r="U2922" s="619" t="s">
        <v>5</v>
      </c>
      <c r="V2922" s="620" t="s">
        <v>464</v>
      </c>
    </row>
    <row r="2923" spans="1:22" ht="16" customHeight="1">
      <c r="A2923" s="599"/>
      <c r="B2923" s="1178" t="s">
        <v>3</v>
      </c>
      <c r="C2923" s="1179"/>
      <c r="D2923" s="579">
        <f>IF('statement of marks'!M$6="","",'statement of marks'!M$6)</f>
        <v>5</v>
      </c>
      <c r="E2923" s="579">
        <f>IF('statement of marks'!N$6="","",'statement of marks'!N$6)</f>
        <v>5</v>
      </c>
      <c r="F2923" s="605">
        <f>IF('statement of marks'!O$6="","",'statement of marks'!O$6)</f>
        <v>10</v>
      </c>
      <c r="G2923" s="579">
        <f>IF('statement of marks'!P$6="","",'statement of marks'!P$6)</f>
        <v>5</v>
      </c>
      <c r="H2923" s="579">
        <f>IF('statement of marks'!Q$6="","",'statement of marks'!Q$6)</f>
        <v>5</v>
      </c>
      <c r="I2923" s="605">
        <f>IF('statement of marks'!R$6="","",'statement of marks'!R$6)</f>
        <v>10</v>
      </c>
      <c r="J2923" s="579">
        <f>IF('statement of marks'!S$6="","",'statement of marks'!S$6)</f>
        <v>5</v>
      </c>
      <c r="K2923" s="579">
        <f>IF('statement of marks'!T$6="","",'statement of marks'!T$6)</f>
        <v>5</v>
      </c>
      <c r="L2923" s="605">
        <f>IF('statement of marks'!U$6="","",'statement of marks'!U$6)</f>
        <v>10</v>
      </c>
      <c r="M2923" s="579">
        <f>IF('statement of marks'!W$6="","",'statement of marks'!W$6)</f>
        <v>50</v>
      </c>
      <c r="N2923" s="579">
        <f>IF('statement of marks'!X$6="","",'statement of marks'!X$6)</f>
        <v>20</v>
      </c>
      <c r="O2923" s="605">
        <f>IF('statement of marks'!Y$6="","",'statement of marks'!Y$6)</f>
        <v>70</v>
      </c>
      <c r="P2923" s="580">
        <f>IF('statement of marks'!Z$6="","",'statement of marks'!Z$6)</f>
        <v>100</v>
      </c>
      <c r="Q2923" s="579">
        <f>IF('statement of marks'!AA$6="","",'statement of marks'!AA$6)</f>
        <v>70</v>
      </c>
      <c r="R2923" s="579">
        <f>IF('statement of marks'!AB$6="","",'statement of marks'!AB$6)</f>
        <v>30</v>
      </c>
      <c r="S2923" s="605">
        <f>IF('statement of marks'!AC$6="","",'statement of marks'!AC$6)</f>
        <v>100</v>
      </c>
      <c r="T2923" s="615">
        <f>IF('statement of marks'!AD$6="","",'statement of marks'!AD$6)</f>
        <v>200</v>
      </c>
      <c r="U2923" s="615" t="str">
        <f>IF('statement of marks'!AE$6="","",'statement of marks'!AE$6)</f>
        <v/>
      </c>
      <c r="V2923" s="621" t="str">
        <f>IF('statement of marks'!AF$6="","",'statement of marks'!AF$6)</f>
        <v/>
      </c>
    </row>
    <row r="2924" spans="1:22" ht="16" customHeight="1">
      <c r="A2924" s="598"/>
      <c r="B2924" s="1114" t="str">
        <f>IF('statement of marks'!$M$3="","",'statement of marks'!$M$3)</f>
        <v>fgUnh</v>
      </c>
      <c r="C2924" s="1115"/>
      <c r="D2924" s="275" t="str">
        <f>IF('statement of marks'!M98="","",'statement of marks'!M98)</f>
        <v/>
      </c>
      <c r="E2924" s="275" t="str">
        <f>IF('statement of marks'!N98="","",'statement of marks'!N98)</f>
        <v/>
      </c>
      <c r="F2924" s="606" t="str">
        <f>IF('statement of marks'!O98="","",'statement of marks'!O98)</f>
        <v/>
      </c>
      <c r="G2924" s="275" t="str">
        <f>IF('statement of marks'!P98="","",'statement of marks'!P98)</f>
        <v/>
      </c>
      <c r="H2924" s="275" t="str">
        <f>IF('statement of marks'!Q98="","",'statement of marks'!Q98)</f>
        <v/>
      </c>
      <c r="I2924" s="606" t="str">
        <f>IF('statement of marks'!R98="","",'statement of marks'!R98)</f>
        <v/>
      </c>
      <c r="J2924" s="275" t="str">
        <f>IF('statement of marks'!S98="","",'statement of marks'!S98)</f>
        <v/>
      </c>
      <c r="K2924" s="275" t="str">
        <f>IF('statement of marks'!T98="","",'statement of marks'!T98)</f>
        <v/>
      </c>
      <c r="L2924" s="606" t="str">
        <f>IF('statement of marks'!U98="","",'statement of marks'!U98)</f>
        <v/>
      </c>
      <c r="M2924" s="275" t="str">
        <f>IF('statement of marks'!W98="","",'statement of marks'!W98)</f>
        <v/>
      </c>
      <c r="N2924" s="275" t="str">
        <f>IF('statement of marks'!X98="","",'statement of marks'!X98)</f>
        <v/>
      </c>
      <c r="O2924" s="606" t="str">
        <f>IF('statement of marks'!Y98="","",'statement of marks'!Y98)</f>
        <v/>
      </c>
      <c r="P2924" s="277" t="str">
        <f>IF('statement of marks'!Z98="","",'statement of marks'!Z98)</f>
        <v/>
      </c>
      <c r="Q2924" s="275" t="str">
        <f>IF('statement of marks'!AA98="","",'statement of marks'!AA98)</f>
        <v/>
      </c>
      <c r="R2924" s="275" t="str">
        <f>IF('statement of marks'!AB98="","",'statement of marks'!AB98)</f>
        <v/>
      </c>
      <c r="S2924" s="606" t="str">
        <f>IF('statement of marks'!AC98="","",'statement of marks'!AC98)</f>
        <v/>
      </c>
      <c r="T2924" s="578" t="str">
        <f>IF('statement of marks'!AD98="","",'statement of marks'!AD98)</f>
        <v/>
      </c>
      <c r="U2924" s="578" t="str">
        <f>IF('statement of marks'!AE98="","",'statement of marks'!AE98)</f>
        <v/>
      </c>
      <c r="V2924" s="612" t="str">
        <f>IF('statement of marks'!AF98="","",'statement of marks'!AF98)</f>
        <v/>
      </c>
    </row>
    <row r="2925" spans="1:22" ht="16" customHeight="1">
      <c r="A2925" s="598"/>
      <c r="B2925" s="1114" t="str">
        <f>IF('statement of marks'!$AI$3="","",'statement of marks'!$AI$3)</f>
        <v>vaxszth</v>
      </c>
      <c r="C2925" s="1115"/>
      <c r="D2925" s="275" t="str">
        <f>IF('statement of marks'!AI98="","",'statement of marks'!AI98)</f>
        <v/>
      </c>
      <c r="E2925" s="275" t="str">
        <f>IF('statement of marks'!AJ98="","",'statement of marks'!AJ98)</f>
        <v/>
      </c>
      <c r="F2925" s="606" t="str">
        <f>IF('statement of marks'!AK98="","",'statement of marks'!AK98)</f>
        <v/>
      </c>
      <c r="G2925" s="275" t="str">
        <f>IF('statement of marks'!AL98="","",'statement of marks'!AL98)</f>
        <v/>
      </c>
      <c r="H2925" s="275" t="str">
        <f>IF('statement of marks'!AM98="","",'statement of marks'!AM98)</f>
        <v/>
      </c>
      <c r="I2925" s="606" t="str">
        <f>IF('statement of marks'!AN98="","",'statement of marks'!AN98)</f>
        <v/>
      </c>
      <c r="J2925" s="275" t="str">
        <f>IF('statement of marks'!AO98="","",'statement of marks'!AO98)</f>
        <v/>
      </c>
      <c r="K2925" s="275" t="str">
        <f>IF('statement of marks'!AP98="","",'statement of marks'!AP98)</f>
        <v/>
      </c>
      <c r="L2925" s="606" t="str">
        <f>IF('statement of marks'!AQ98="","",'statement of marks'!AQ98)</f>
        <v/>
      </c>
      <c r="M2925" s="275" t="str">
        <f>IF('statement of marks'!AS98="","",'statement of marks'!AS98)</f>
        <v/>
      </c>
      <c r="N2925" s="275" t="str">
        <f>IF('statement of marks'!AT98="","",'statement of marks'!AT98)</f>
        <v/>
      </c>
      <c r="O2925" s="606" t="str">
        <f>IF('statement of marks'!AU98="","",'statement of marks'!AU98)</f>
        <v/>
      </c>
      <c r="P2925" s="277" t="str">
        <f>IF('statement of marks'!AV98="","",'statement of marks'!AV98)</f>
        <v/>
      </c>
      <c r="Q2925" s="275" t="str">
        <f>IF('statement of marks'!AW98="","",'statement of marks'!AW98)</f>
        <v/>
      </c>
      <c r="R2925" s="275" t="str">
        <f>IF('statement of marks'!AX98="","",'statement of marks'!AX98)</f>
        <v/>
      </c>
      <c r="S2925" s="606" t="str">
        <f>IF('statement of marks'!AY98="","",'statement of marks'!AY98)</f>
        <v/>
      </c>
      <c r="T2925" s="578" t="str">
        <f>IF('statement of marks'!AZ98="","",'statement of marks'!AZ98)</f>
        <v/>
      </c>
      <c r="U2925" s="578" t="str">
        <f>IF('statement of marks'!BA98="","",'statement of marks'!BA98)</f>
        <v/>
      </c>
      <c r="V2925" s="612" t="str">
        <f>IF('statement of marks'!BB98="","",'statement of marks'!BB98)</f>
        <v/>
      </c>
    </row>
    <row r="2926" spans="1:22" ht="16" customHeight="1">
      <c r="A2926" s="598"/>
      <c r="B2926" s="1114" t="str">
        <f>IF('statement of marks'!BE98="s","laLd`r",IF('statement of marks'!BE98="u","mnwZ",IF('statement of marks'!BE98="g","xqtjkrh",IF('statement of marks'!BE98="p","iatkch",IF('statement of marks'!BE98="sd","fla/kh","r`rh; Hkk""kk")))))</f>
        <v>r`rh; Hkk"kk</v>
      </c>
      <c r="C2926" s="1115"/>
      <c r="D2926" s="275" t="str">
        <f>IF('statement of marks'!BF98="","",'statement of marks'!BF98)</f>
        <v/>
      </c>
      <c r="E2926" s="275" t="str">
        <f>IF('statement of marks'!BG98="","",'statement of marks'!BG98)</f>
        <v/>
      </c>
      <c r="F2926" s="606" t="str">
        <f>IF('statement of marks'!BH98="","",'statement of marks'!BH98)</f>
        <v/>
      </c>
      <c r="G2926" s="275" t="str">
        <f>IF('statement of marks'!BI98="","",'statement of marks'!BI98)</f>
        <v/>
      </c>
      <c r="H2926" s="275" t="str">
        <f>IF('statement of marks'!BJ98="","",'statement of marks'!BJ98)</f>
        <v/>
      </c>
      <c r="I2926" s="606" t="str">
        <f>IF('statement of marks'!BK98="","",'statement of marks'!BK98)</f>
        <v/>
      </c>
      <c r="J2926" s="275" t="str">
        <f>IF('statement of marks'!BL98="","",'statement of marks'!BL98)</f>
        <v/>
      </c>
      <c r="K2926" s="275" t="str">
        <f>IF('statement of marks'!BM98="","",'statement of marks'!BM98)</f>
        <v/>
      </c>
      <c r="L2926" s="606" t="str">
        <f>IF('statement of marks'!BN98="","",'statement of marks'!BN98)</f>
        <v/>
      </c>
      <c r="M2926" s="275" t="str">
        <f>IF('statement of marks'!BP98="","",'statement of marks'!BP98)</f>
        <v/>
      </c>
      <c r="N2926" s="275" t="str">
        <f>IF('statement of marks'!BQ98="","",'statement of marks'!BQ98)</f>
        <v/>
      </c>
      <c r="O2926" s="606" t="str">
        <f>IF('statement of marks'!BR98="","",'statement of marks'!BR98)</f>
        <v/>
      </c>
      <c r="P2926" s="277" t="str">
        <f>IF('statement of marks'!BS98="","",'statement of marks'!BS98)</f>
        <v/>
      </c>
      <c r="Q2926" s="275" t="str">
        <f>IF('statement of marks'!BT98="","",'statement of marks'!BT98)</f>
        <v/>
      </c>
      <c r="R2926" s="275" t="str">
        <f>IF('statement of marks'!BU98="","",'statement of marks'!BU98)</f>
        <v/>
      </c>
      <c r="S2926" s="606" t="str">
        <f>IF('statement of marks'!BV98="","",'statement of marks'!BV98)</f>
        <v/>
      </c>
      <c r="T2926" s="578" t="str">
        <f>IF('statement of marks'!BW98="","",'statement of marks'!BW98)</f>
        <v/>
      </c>
      <c r="U2926" s="578" t="str">
        <f>IF('statement of marks'!BX98="","",'statement of marks'!BX98)</f>
        <v/>
      </c>
      <c r="V2926" s="612" t="str">
        <f>IF('statement of marks'!BY98="","",'statement of marks'!BY98)</f>
        <v/>
      </c>
    </row>
    <row r="2927" spans="1:22" ht="16" customHeight="1">
      <c r="A2927" s="598"/>
      <c r="B2927" s="1114" t="str">
        <f>IF('statement of marks'!$CB$3="","",'statement of marks'!$CB$3)</f>
        <v>xf.kr</v>
      </c>
      <c r="C2927" s="1115"/>
      <c r="D2927" s="275" t="str">
        <f>IF('statement of marks'!CB98="","",'statement of marks'!CB98)</f>
        <v/>
      </c>
      <c r="E2927" s="275" t="str">
        <f>IF('statement of marks'!CC98="","",'statement of marks'!CC98)</f>
        <v/>
      </c>
      <c r="F2927" s="606" t="str">
        <f>IF('statement of marks'!CD98="","",'statement of marks'!CD98)</f>
        <v/>
      </c>
      <c r="G2927" s="275" t="str">
        <f>IF('statement of marks'!CE98="","",'statement of marks'!CE98)</f>
        <v/>
      </c>
      <c r="H2927" s="275" t="str">
        <f>IF('statement of marks'!CF98="","",'statement of marks'!CF98)</f>
        <v/>
      </c>
      <c r="I2927" s="606" t="str">
        <f>IF('statement of marks'!CG98="","",'statement of marks'!CG98)</f>
        <v/>
      </c>
      <c r="J2927" s="275" t="str">
        <f>IF('statement of marks'!CH98="","",'statement of marks'!CH98)</f>
        <v/>
      </c>
      <c r="K2927" s="275" t="str">
        <f>IF('statement of marks'!CI98="","",'statement of marks'!CI98)</f>
        <v/>
      </c>
      <c r="L2927" s="606" t="str">
        <f>IF('statement of marks'!CJ98="","",'statement of marks'!CJ98)</f>
        <v/>
      </c>
      <c r="M2927" s="275" t="str">
        <f>IF('statement of marks'!CL98="","",'statement of marks'!CL98)</f>
        <v/>
      </c>
      <c r="N2927" s="275" t="str">
        <f>IF('statement of marks'!CM98="","",'statement of marks'!CM98)</f>
        <v/>
      </c>
      <c r="O2927" s="606" t="str">
        <f>IF('statement of marks'!CN98="","",'statement of marks'!CN98)</f>
        <v/>
      </c>
      <c r="P2927" s="277" t="str">
        <f>IF('statement of marks'!CO98="","",'statement of marks'!CO98)</f>
        <v/>
      </c>
      <c r="Q2927" s="275" t="str">
        <f>IF('statement of marks'!CP98="","",'statement of marks'!CP98)</f>
        <v/>
      </c>
      <c r="R2927" s="275" t="str">
        <f>IF('statement of marks'!CQ98="","",'statement of marks'!CQ98)</f>
        <v/>
      </c>
      <c r="S2927" s="606" t="str">
        <f>IF('statement of marks'!CR98="","",'statement of marks'!CR98)</f>
        <v/>
      </c>
      <c r="T2927" s="578" t="str">
        <f>IF('statement of marks'!CS98="","",'statement of marks'!CS98)</f>
        <v/>
      </c>
      <c r="U2927" s="578" t="str">
        <f>IF('statement of marks'!CT98="","",'statement of marks'!CT98)</f>
        <v/>
      </c>
      <c r="V2927" s="612" t="str">
        <f>IF('statement of marks'!CU98="","",'statement of marks'!CU98)</f>
        <v/>
      </c>
    </row>
    <row r="2928" spans="1:22" ht="16" customHeight="1">
      <c r="A2928" s="598"/>
      <c r="B2928" s="1114" t="str">
        <f>IF('statement of marks'!$CX$3="","",'statement of marks'!$CX$3)</f>
        <v>foKku</v>
      </c>
      <c r="C2928" s="1115"/>
      <c r="D2928" s="275" t="str">
        <f>IF('statement of marks'!CX98="","",'statement of marks'!CX98)</f>
        <v/>
      </c>
      <c r="E2928" s="275" t="str">
        <f>IF('statement of marks'!CY98="","",'statement of marks'!CY98)</f>
        <v/>
      </c>
      <c r="F2928" s="606" t="str">
        <f>IF('statement of marks'!CZ98="","",'statement of marks'!CZ98)</f>
        <v/>
      </c>
      <c r="G2928" s="275" t="str">
        <f>IF('statement of marks'!DA98="","",'statement of marks'!DA98)</f>
        <v/>
      </c>
      <c r="H2928" s="275" t="str">
        <f>IF('statement of marks'!DB98="","",'statement of marks'!DB98)</f>
        <v/>
      </c>
      <c r="I2928" s="606" t="str">
        <f>IF('statement of marks'!DC98="","",'statement of marks'!DC98)</f>
        <v/>
      </c>
      <c r="J2928" s="275" t="str">
        <f>IF('statement of marks'!DD98="","",'statement of marks'!DD98)</f>
        <v/>
      </c>
      <c r="K2928" s="275" t="str">
        <f>IF('statement of marks'!DE98="","",'statement of marks'!DE98)</f>
        <v/>
      </c>
      <c r="L2928" s="606" t="str">
        <f>IF('statement of marks'!DF98="","",'statement of marks'!DF98)</f>
        <v/>
      </c>
      <c r="M2928" s="275" t="str">
        <f>IF('statement of marks'!DH98="","",'statement of marks'!DH98)</f>
        <v/>
      </c>
      <c r="N2928" s="275" t="str">
        <f>IF('statement of marks'!DI98="","",'statement of marks'!DI98)</f>
        <v/>
      </c>
      <c r="O2928" s="606" t="str">
        <f>IF('statement of marks'!DJ98="","",'statement of marks'!DJ98)</f>
        <v/>
      </c>
      <c r="P2928" s="277" t="str">
        <f>IF('statement of marks'!DK98="","",'statement of marks'!DK98)</f>
        <v/>
      </c>
      <c r="Q2928" s="275" t="str">
        <f>IF('statement of marks'!DL98="","",'statement of marks'!DL98)</f>
        <v/>
      </c>
      <c r="R2928" s="275" t="str">
        <f>IF('statement of marks'!DM98="","",'statement of marks'!DM98)</f>
        <v/>
      </c>
      <c r="S2928" s="606" t="str">
        <f>IF('statement of marks'!DN98="","",'statement of marks'!DN98)</f>
        <v/>
      </c>
      <c r="T2928" s="578" t="str">
        <f>IF('statement of marks'!DO98="","",'statement of marks'!DO98)</f>
        <v/>
      </c>
      <c r="U2928" s="578" t="str">
        <f>IF('statement of marks'!DP98="","",'statement of marks'!DP98)</f>
        <v/>
      </c>
      <c r="V2928" s="612" t="str">
        <f>IF('statement of marks'!DQ98="","",'statement of marks'!DQ98)</f>
        <v/>
      </c>
    </row>
    <row r="2929" spans="1:22" ht="16" customHeight="1">
      <c r="A2929" s="598"/>
      <c r="B2929" s="1114" t="str">
        <f>IF('statement of marks'!$DT$3="","",'statement of marks'!$DT$3)</f>
        <v>lkekftd foKku</v>
      </c>
      <c r="C2929" s="1115"/>
      <c r="D2929" s="275" t="str">
        <f>IF('statement of marks'!DT98="","",'statement of marks'!DT98)</f>
        <v/>
      </c>
      <c r="E2929" s="275" t="str">
        <f>IF('statement of marks'!DU98="","",'statement of marks'!DU98)</f>
        <v/>
      </c>
      <c r="F2929" s="606" t="str">
        <f>IF('statement of marks'!DV98="","",'statement of marks'!DV98)</f>
        <v/>
      </c>
      <c r="G2929" s="275" t="str">
        <f>IF('statement of marks'!DW98="","",'statement of marks'!DW98)</f>
        <v/>
      </c>
      <c r="H2929" s="275" t="str">
        <f>IF('statement of marks'!DX98="","",'statement of marks'!DX98)</f>
        <v/>
      </c>
      <c r="I2929" s="606" t="str">
        <f>IF('statement of marks'!DY98="","",'statement of marks'!DY98)</f>
        <v/>
      </c>
      <c r="J2929" s="275" t="str">
        <f>IF('statement of marks'!DZ98="","",'statement of marks'!DZ98)</f>
        <v/>
      </c>
      <c r="K2929" s="275" t="str">
        <f>IF('statement of marks'!EA98="","",'statement of marks'!EA98)</f>
        <v/>
      </c>
      <c r="L2929" s="606" t="str">
        <f>IF('statement of marks'!EB98="","",'statement of marks'!EB98)</f>
        <v/>
      </c>
      <c r="M2929" s="275" t="str">
        <f>IF('statement of marks'!ED98="","",'statement of marks'!ED98)</f>
        <v/>
      </c>
      <c r="N2929" s="275" t="str">
        <f>IF('statement of marks'!EE98="","",'statement of marks'!EE98)</f>
        <v/>
      </c>
      <c r="O2929" s="606" t="str">
        <f>IF('statement of marks'!EF98="","",'statement of marks'!EF98)</f>
        <v/>
      </c>
      <c r="P2929" s="277" t="str">
        <f>IF('statement of marks'!EG98="","",'statement of marks'!EG98)</f>
        <v/>
      </c>
      <c r="Q2929" s="275" t="str">
        <f>IF('statement of marks'!EH98="","",'statement of marks'!EH98)</f>
        <v/>
      </c>
      <c r="R2929" s="275" t="str">
        <f>IF('statement of marks'!EI98="","",'statement of marks'!EI98)</f>
        <v/>
      </c>
      <c r="S2929" s="606" t="str">
        <f>IF('statement of marks'!EJ98="","",'statement of marks'!EJ98)</f>
        <v/>
      </c>
      <c r="T2929" s="578" t="str">
        <f>IF('statement of marks'!EK98="","",'statement of marks'!EK98)</f>
        <v/>
      </c>
      <c r="U2929" s="578" t="str">
        <f>IF('statement of marks'!EL98="","",'statement of marks'!EL98)</f>
        <v/>
      </c>
      <c r="V2929" s="612" t="str">
        <f>IF('statement of marks'!EM98="","",'statement of marks'!EM98)</f>
        <v/>
      </c>
    </row>
    <row r="2930" spans="1:22" ht="16" customHeight="1">
      <c r="A2930" s="598"/>
      <c r="B2930" s="1117" t="s">
        <v>271</v>
      </c>
      <c r="C2930" s="1118"/>
      <c r="D2930" s="1081" t="s">
        <v>1</v>
      </c>
      <c r="E2930" s="1081"/>
      <c r="F2930" s="1081"/>
      <c r="G2930" s="1081" t="s">
        <v>21</v>
      </c>
      <c r="H2930" s="1081"/>
      <c r="I2930" s="1081"/>
      <c r="J2930" s="1081" t="s">
        <v>272</v>
      </c>
      <c r="K2930" s="1081"/>
      <c r="L2930" s="1081"/>
      <c r="M2930" s="1081" t="s">
        <v>68</v>
      </c>
      <c r="N2930" s="1081"/>
      <c r="O2930" s="1081"/>
      <c r="P2930" s="1081" t="s">
        <v>463</v>
      </c>
      <c r="Q2930" s="1081"/>
      <c r="R2930" s="1081"/>
      <c r="S2930" s="609"/>
      <c r="T2930" s="1187" t="s">
        <v>458</v>
      </c>
      <c r="U2930" s="1188"/>
      <c r="V2930" s="1189"/>
    </row>
    <row r="2931" spans="1:22" ht="16" customHeight="1">
      <c r="A2931" s="599"/>
      <c r="B2931" s="1175" t="s">
        <v>3</v>
      </c>
      <c r="C2931" s="1176"/>
      <c r="D2931" s="1177">
        <f>IF('statement of marks'!EP$6="","",'statement of marks'!EP$6)</f>
        <v>20</v>
      </c>
      <c r="E2931" s="1177"/>
      <c r="F2931" s="1177"/>
      <c r="G2931" s="1177">
        <f>IF('statement of marks'!EQ$6="","",'statement of marks'!EQ$6)</f>
        <v>20</v>
      </c>
      <c r="H2931" s="1177"/>
      <c r="I2931" s="1177"/>
      <c r="J2931" s="1177">
        <f>IF('statement of marks'!ES$6="","",'statement of marks'!ES$6)</f>
        <v>20</v>
      </c>
      <c r="K2931" s="1177"/>
      <c r="L2931" s="1177"/>
      <c r="M2931" s="1177">
        <f>IF('statement of marks'!ER$6="","",'statement of marks'!ER$6)</f>
        <v>20</v>
      </c>
      <c r="N2931" s="1177"/>
      <c r="O2931" s="1177"/>
      <c r="P2931" s="1177">
        <f>IF('statement of marks'!ET$6="","",'statement of marks'!ET$6)</f>
        <v>20</v>
      </c>
      <c r="Q2931" s="1177"/>
      <c r="R2931" s="1177"/>
      <c r="S2931" s="610" t="str">
        <f>IF('statement of marks'!FE$6="","",'statement of marks'!EX$6)</f>
        <v/>
      </c>
      <c r="T2931" s="615">
        <f>IF('statement of marks'!EU$6="","",'statement of marks'!EU$6)</f>
        <v>100</v>
      </c>
      <c r="U2931" s="616" t="s">
        <v>5</v>
      </c>
      <c r="V2931" s="617" t="s">
        <v>464</v>
      </c>
    </row>
    <row r="2932" spans="1:22" ht="16" customHeight="1">
      <c r="A2932" s="598"/>
      <c r="B2932" s="1114" t="str">
        <f>IF('statement of marks'!$EP$3="","",'statement of marks'!$EP$3)</f>
        <v>dk;kZuqHko</v>
      </c>
      <c r="C2932" s="1115"/>
      <c r="D2932" s="1103" t="str">
        <f>IF('statement of marks'!EP98="","",'statement of marks'!EP98)</f>
        <v/>
      </c>
      <c r="E2932" s="1103"/>
      <c r="F2932" s="1103"/>
      <c r="G2932" s="1103" t="str">
        <f>IF('statement of marks'!EQ98="","",'statement of marks'!EQ98)</f>
        <v/>
      </c>
      <c r="H2932" s="1103"/>
      <c r="I2932" s="1103"/>
      <c r="J2932" s="1103" t="str">
        <f>IF('statement of marks'!ES98="","",'statement of marks'!ES98)</f>
        <v/>
      </c>
      <c r="K2932" s="1103"/>
      <c r="L2932" s="1103"/>
      <c r="M2932" s="1103" t="str">
        <f>IF('statement of marks'!ER98="","",'statement of marks'!ER98)</f>
        <v/>
      </c>
      <c r="N2932" s="1103"/>
      <c r="O2932" s="1103"/>
      <c r="P2932" s="1103" t="str">
        <f>IF('statement of marks'!ET98="","",'statement of marks'!ET98)</f>
        <v/>
      </c>
      <c r="Q2932" s="1103"/>
      <c r="R2932" s="1103"/>
      <c r="S2932" s="611"/>
      <c r="T2932" s="613" t="str">
        <f>IF('statement of marks'!EU98="","",'statement of marks'!EU98)</f>
        <v/>
      </c>
      <c r="U2932" s="613" t="str">
        <f>IF('statement of marks'!EV98="","",'statement of marks'!EV98)</f>
        <v/>
      </c>
      <c r="V2932" s="614" t="str">
        <f>IF('statement of marks'!EW98="","",'statement of marks'!EW98)</f>
        <v/>
      </c>
    </row>
    <row r="2933" spans="1:22" ht="16" customHeight="1">
      <c r="A2933" s="598"/>
      <c r="B2933" s="1112" t="str">
        <f>IF('statement of marks'!$EZ$3="","",'statement of marks'!$EZ$3)</f>
        <v>dyk f'k{kk</v>
      </c>
      <c r="C2933" s="1113"/>
      <c r="D2933" s="1103" t="str">
        <f>IF('statement of marks'!EZ98="","",'statement of marks'!EZ98)</f>
        <v/>
      </c>
      <c r="E2933" s="1103"/>
      <c r="F2933" s="1103"/>
      <c r="G2933" s="1103" t="str">
        <f>IF('statement of marks'!FA98="","",'statement of marks'!FA98)</f>
        <v/>
      </c>
      <c r="H2933" s="1103"/>
      <c r="I2933" s="1103"/>
      <c r="J2933" s="1103" t="str">
        <f>IF('statement of marks'!FC98="","",'statement of marks'!FC98)</f>
        <v/>
      </c>
      <c r="K2933" s="1103"/>
      <c r="L2933" s="1103"/>
      <c r="M2933" s="1103" t="str">
        <f>IF('statement of marks'!FB98="","",'statement of marks'!FB98)</f>
        <v/>
      </c>
      <c r="N2933" s="1103"/>
      <c r="O2933" s="1103"/>
      <c r="P2933" s="1103" t="str">
        <f>IF('statement of marks'!FD98="","",'statement of marks'!FD98)</f>
        <v/>
      </c>
      <c r="Q2933" s="1103"/>
      <c r="R2933" s="1103"/>
      <c r="S2933" s="611"/>
      <c r="T2933" s="613" t="str">
        <f>IF('statement of marks'!FE98="","",'statement of marks'!FE98)</f>
        <v/>
      </c>
      <c r="U2933" s="613" t="str">
        <f>IF('statement of marks'!FF98="","",'statement of marks'!FF98)</f>
        <v/>
      </c>
      <c r="V2933" s="614" t="str">
        <f>IF('statement of marks'!FG98="","",'statement of marks'!FG98)</f>
        <v/>
      </c>
    </row>
    <row r="2934" spans="1:22" ht="16" customHeight="1">
      <c r="A2934" s="598"/>
      <c r="B2934" s="1109" t="str">
        <f>IF('statement of marks'!$FJ$3="","",'statement of marks'!$FJ$3)</f>
        <v>LokLF; ,oe~ 'kkjhfjd f'k{kk</v>
      </c>
      <c r="C2934" s="1110"/>
      <c r="D2934" s="1103" t="str">
        <f>IF('statement of marks'!FJ98="","",'statement of marks'!FJ98)</f>
        <v/>
      </c>
      <c r="E2934" s="1103"/>
      <c r="F2934" s="1103"/>
      <c r="G2934" s="1103" t="str">
        <f>IF('statement of marks'!FK98="","",'statement of marks'!FK98)</f>
        <v/>
      </c>
      <c r="H2934" s="1103"/>
      <c r="I2934" s="1103"/>
      <c r="J2934" s="1103" t="str">
        <f>IF('statement of marks'!FM98="","",'statement of marks'!FM98)</f>
        <v/>
      </c>
      <c r="K2934" s="1103"/>
      <c r="L2934" s="1103"/>
      <c r="M2934" s="1103" t="str">
        <f>IF('statement of marks'!FL98="","",'statement of marks'!FL98)</f>
        <v/>
      </c>
      <c r="N2934" s="1103"/>
      <c r="O2934" s="1103"/>
      <c r="P2934" s="1103" t="str">
        <f>IF('statement of marks'!FN98="","",'statement of marks'!FN98)</f>
        <v/>
      </c>
      <c r="Q2934" s="1103"/>
      <c r="R2934" s="1103"/>
      <c r="S2934" s="611"/>
      <c r="T2934" s="613" t="str">
        <f>IF('statement of marks'!FO98="","",'statement of marks'!FO98)</f>
        <v/>
      </c>
      <c r="U2934" s="613" t="str">
        <f>IF('statement of marks'!FP98="","",'statement of marks'!FP98)</f>
        <v/>
      </c>
      <c r="V2934" s="614" t="str">
        <f>IF('statement of marks'!FQ98="","",'statement of marks'!FQ98)</f>
        <v/>
      </c>
    </row>
    <row r="2935" spans="1:22" ht="16" customHeight="1">
      <c r="A2935" s="598"/>
      <c r="B2935" s="1104" t="s">
        <v>273</v>
      </c>
      <c r="C2935" s="1105"/>
      <c r="D2935" s="1213" t="str">
        <f>details!$DZ$3</f>
        <v>vxLr rd</v>
      </c>
      <c r="E2935" s="1213"/>
      <c r="F2935" s="1213"/>
      <c r="G2935" s="1213" t="str">
        <f>details!$ED$3</f>
        <v>vDVwcj rd</v>
      </c>
      <c r="H2935" s="1213"/>
      <c r="I2935" s="1213"/>
      <c r="J2935" s="1213" t="str">
        <f>details!$EL$3</f>
        <v>Qjojh rd</v>
      </c>
      <c r="K2935" s="1213"/>
      <c r="L2935" s="1213"/>
      <c r="M2935" s="1213" t="str">
        <f>details!$EH$3</f>
        <v>fnlEcj rd</v>
      </c>
      <c r="N2935" s="1213"/>
      <c r="O2935" s="1213"/>
      <c r="P2935" s="1213" t="str">
        <f>details!$EP$3</f>
        <v>loZ ;ksx</v>
      </c>
      <c r="Q2935" s="1213"/>
      <c r="R2935" s="1213"/>
      <c r="S2935" s="1222" t="s">
        <v>475</v>
      </c>
      <c r="T2935" s="1223"/>
      <c r="U2935" s="1223"/>
      <c r="V2935" s="1224"/>
    </row>
    <row r="2936" spans="1:22" ht="16" customHeight="1">
      <c r="A2936" s="598"/>
      <c r="B2936" s="1100" t="s">
        <v>99</v>
      </c>
      <c r="C2936" s="1101"/>
      <c r="D2936" s="1102" t="str">
        <f>IF(details!EA98="","",details!EA98)</f>
        <v/>
      </c>
      <c r="E2936" s="1102"/>
      <c r="F2936" s="1102"/>
      <c r="G2936" s="1102" t="str">
        <f>IF(details!EE98="","",details!EE98)</f>
        <v/>
      </c>
      <c r="H2936" s="1102"/>
      <c r="I2936" s="1102"/>
      <c r="J2936" s="1102" t="str">
        <f>IF(details!EM98="","",details!EM98)</f>
        <v/>
      </c>
      <c r="K2936" s="1102"/>
      <c r="L2936" s="1102"/>
      <c r="M2936" s="1102" t="str">
        <f>IF(details!EI98="","",details!EI98)</f>
        <v/>
      </c>
      <c r="N2936" s="1102"/>
      <c r="O2936" s="1102"/>
      <c r="P2936" s="1102" t="str">
        <f>IF(details!EQ98="","",details!EQ98)</f>
        <v/>
      </c>
      <c r="Q2936" s="1102"/>
      <c r="R2936" s="1102"/>
      <c r="S2936" s="1225">
        <v>41757</v>
      </c>
      <c r="T2936" s="1226"/>
      <c r="U2936" s="1226"/>
      <c r="V2936" s="1227"/>
    </row>
    <row r="2937" spans="1:22" ht="16" customHeight="1">
      <c r="A2937" s="598"/>
      <c r="B2937" s="1094" t="s">
        <v>15</v>
      </c>
      <c r="C2937" s="1095"/>
      <c r="D2937" s="1096" t="str">
        <f>IF(details!DZ98="","",details!DZ98)</f>
        <v/>
      </c>
      <c r="E2937" s="1096"/>
      <c r="F2937" s="1096"/>
      <c r="G2937" s="1096" t="str">
        <f>IF(details!ED98="","",details!ED98)</f>
        <v/>
      </c>
      <c r="H2937" s="1096"/>
      <c r="I2937" s="1096"/>
      <c r="J2937" s="1096" t="str">
        <f>IF(details!EL98="","",details!EL98)</f>
        <v/>
      </c>
      <c r="K2937" s="1096"/>
      <c r="L2937" s="1096"/>
      <c r="M2937" s="1096" t="str">
        <f>IF(details!EH98="","",details!EH98)</f>
        <v/>
      </c>
      <c r="N2937" s="1096"/>
      <c r="O2937" s="1096"/>
      <c r="P2937" s="1096" t="str">
        <f>IF(details!EP98="","",details!EP98)</f>
        <v/>
      </c>
      <c r="Q2937" s="1096"/>
      <c r="R2937" s="1096"/>
      <c r="S2937" s="1228"/>
      <c r="T2937" s="1229"/>
      <c r="U2937" s="1229"/>
      <c r="V2937" s="1230"/>
    </row>
    <row r="2938" spans="1:22" ht="16" customHeight="1">
      <c r="A2938" s="1206"/>
      <c r="B2938" s="1207" t="s">
        <v>473</v>
      </c>
      <c r="C2938" s="1208"/>
      <c r="D2938" s="1209" t="s">
        <v>3</v>
      </c>
      <c r="E2938" s="1209"/>
      <c r="F2938" s="1209"/>
      <c r="G2938" s="1209" t="s">
        <v>389</v>
      </c>
      <c r="H2938" s="1209"/>
      <c r="I2938" s="1209"/>
      <c r="J2938" s="1209" t="s">
        <v>5</v>
      </c>
      <c r="K2938" s="1209"/>
      <c r="L2938" s="1209"/>
      <c r="M2938" s="1209" t="s">
        <v>465</v>
      </c>
      <c r="N2938" s="1209"/>
      <c r="O2938" s="1209"/>
      <c r="P2938" s="1210" t="s">
        <v>306</v>
      </c>
      <c r="Q2938" s="1210"/>
      <c r="R2938" s="1210"/>
      <c r="S2938" s="1209" t="s">
        <v>473</v>
      </c>
      <c r="T2938" s="1209"/>
      <c r="U2938" s="1209"/>
      <c r="V2938" s="1211"/>
    </row>
    <row r="2939" spans="1:22" ht="16" customHeight="1">
      <c r="A2939" s="1206"/>
      <c r="B2939" s="1207"/>
      <c r="C2939" s="1208"/>
      <c r="D2939" s="1212" t="str">
        <f>'statement of marks'!HE98</f>
        <v/>
      </c>
      <c r="E2939" s="1212"/>
      <c r="F2939" s="1212"/>
      <c r="G2939" s="1212" t="str">
        <f>'statement of marks'!HF98</f>
        <v/>
      </c>
      <c r="H2939" s="1212"/>
      <c r="I2939" s="1212"/>
      <c r="J2939" s="1212" t="str">
        <f>'statement of marks'!HG98</f>
        <v/>
      </c>
      <c r="K2939" s="1212"/>
      <c r="L2939" s="1212"/>
      <c r="M2939" s="1212" t="str">
        <f>'statement of marks'!HJ98</f>
        <v/>
      </c>
      <c r="N2939" s="1212"/>
      <c r="O2939" s="1212"/>
      <c r="P2939" s="1212" t="str">
        <f>'statement of marks'!HI98</f>
        <v/>
      </c>
      <c r="Q2939" s="1212"/>
      <c r="R2939" s="1212"/>
      <c r="S2939" s="1209" t="str">
        <f>'statement of marks'!HD98</f>
        <v/>
      </c>
      <c r="T2939" s="1209"/>
      <c r="U2939" s="1209"/>
      <c r="V2939" s="1211"/>
    </row>
    <row r="2940" spans="1:22" ht="16" customHeight="1">
      <c r="A2940" s="598"/>
      <c r="B2940" s="1089" t="s">
        <v>100</v>
      </c>
      <c r="C2940" s="1090"/>
      <c r="D2940" s="1081"/>
      <c r="E2940" s="1081"/>
      <c r="F2940" s="1081"/>
      <c r="G2940" s="1081"/>
      <c r="H2940" s="1081"/>
      <c r="I2940" s="1081"/>
      <c r="J2940" s="1081"/>
      <c r="K2940" s="1081"/>
      <c r="L2940" s="1081"/>
      <c r="M2940" s="1081"/>
      <c r="N2940" s="1081"/>
      <c r="O2940" s="1081"/>
      <c r="P2940" s="1081"/>
      <c r="Q2940" s="1081"/>
      <c r="R2940" s="1081"/>
      <c r="S2940" s="1081"/>
      <c r="T2940" s="1081"/>
      <c r="U2940" s="1081"/>
      <c r="V2940" s="1205"/>
    </row>
    <row r="2941" spans="1:22" ht="16" customHeight="1">
      <c r="A2941" s="598"/>
      <c r="B2941" s="1087" t="s">
        <v>80</v>
      </c>
      <c r="C2941" s="1088"/>
      <c r="D2941" s="1081"/>
      <c r="E2941" s="1081"/>
      <c r="F2941" s="1081"/>
      <c r="G2941" s="1081"/>
      <c r="H2941" s="1081"/>
      <c r="I2941" s="1081"/>
      <c r="J2941" s="1081"/>
      <c r="K2941" s="1081"/>
      <c r="L2941" s="1081"/>
      <c r="M2941" s="1081"/>
      <c r="N2941" s="1081"/>
      <c r="O2941" s="1081"/>
      <c r="P2941" s="1081"/>
      <c r="Q2941" s="1081"/>
      <c r="R2941" s="1081"/>
      <c r="S2941" s="1081"/>
      <c r="T2941" s="1081"/>
      <c r="U2941" s="1081"/>
      <c r="V2941" s="1205"/>
    </row>
    <row r="2942" spans="1:22" ht="16" customHeight="1">
      <c r="A2942" s="598"/>
      <c r="B2942" s="1089" t="s">
        <v>466</v>
      </c>
      <c r="C2942" s="1090"/>
      <c r="D2942" s="1081"/>
      <c r="E2942" s="1081"/>
      <c r="F2942" s="1081"/>
      <c r="G2942" s="1081"/>
      <c r="H2942" s="1081"/>
      <c r="I2942" s="1081"/>
      <c r="J2942" s="1081"/>
      <c r="K2942" s="1081"/>
      <c r="L2942" s="1081"/>
      <c r="M2942" s="1081"/>
      <c r="N2942" s="1081"/>
      <c r="O2942" s="1081"/>
      <c r="P2942" s="1081" t="s">
        <v>466</v>
      </c>
      <c r="Q2942" s="1081"/>
      <c r="R2942" s="1081"/>
      <c r="S2942" s="1081"/>
      <c r="T2942" s="1081"/>
      <c r="U2942" s="1081"/>
      <c r="V2942" s="1205"/>
    </row>
    <row r="2943" spans="1:22" ht="16" customHeight="1">
      <c r="A2943" s="598"/>
      <c r="B2943" s="1085" t="s">
        <v>101</v>
      </c>
      <c r="C2943" s="1086"/>
      <c r="D2943" s="1081"/>
      <c r="E2943" s="1081"/>
      <c r="F2943" s="1081"/>
      <c r="G2943" s="1081"/>
      <c r="H2943" s="1081"/>
      <c r="I2943" s="1081"/>
      <c r="J2943" s="1081"/>
      <c r="K2943" s="1081"/>
      <c r="L2943" s="1081"/>
      <c r="M2943" s="1081"/>
      <c r="N2943" s="1081"/>
      <c r="O2943" s="1081"/>
      <c r="P2943" s="1081"/>
      <c r="Q2943" s="1081"/>
      <c r="R2943" s="1081"/>
      <c r="S2943" s="1198" t="s">
        <v>101</v>
      </c>
      <c r="T2943" s="1198"/>
      <c r="U2943" s="1198"/>
      <c r="V2943" s="1199"/>
    </row>
    <row r="2944" spans="1:22" ht="16" customHeight="1" thickBot="1">
      <c r="A2944" s="600"/>
      <c r="B2944" s="1200" t="s">
        <v>102</v>
      </c>
      <c r="C2944" s="1201"/>
      <c r="D2944" s="1202"/>
      <c r="E2944" s="1202"/>
      <c r="F2944" s="1202"/>
      <c r="G2944" s="1202"/>
      <c r="H2944" s="1202"/>
      <c r="I2944" s="1202"/>
      <c r="J2944" s="1202"/>
      <c r="K2944" s="1202"/>
      <c r="L2944" s="1202"/>
      <c r="M2944" s="1202"/>
      <c r="N2944" s="1202"/>
      <c r="O2944" s="1202"/>
      <c r="P2944" s="1202"/>
      <c r="Q2944" s="1202"/>
      <c r="R2944" s="1202"/>
      <c r="S2944" s="1203" t="s">
        <v>163</v>
      </c>
      <c r="T2944" s="1203"/>
      <c r="U2944" s="1203"/>
      <c r="V2944" s="1204"/>
    </row>
    <row r="2945" spans="1:22" ht="16" customHeight="1">
      <c r="A2945" s="597"/>
      <c r="B2945" s="1216" t="s">
        <v>47</v>
      </c>
      <c r="C2945" s="1217"/>
      <c r="D2945" s="1217"/>
      <c r="E2945" s="1217"/>
      <c r="F2945" s="1217"/>
      <c r="G2945" s="1217"/>
      <c r="H2945" s="1217"/>
      <c r="I2945" s="1217"/>
      <c r="J2945" s="1217"/>
      <c r="K2945" s="1217"/>
      <c r="L2945" s="1217"/>
      <c r="M2945" s="1217"/>
      <c r="N2945" s="1217"/>
      <c r="O2945" s="1217"/>
      <c r="P2945" s="1217"/>
      <c r="Q2945" s="1217"/>
      <c r="R2945" s="1217"/>
      <c r="S2945" s="1217"/>
      <c r="T2945" s="1217"/>
      <c r="U2945" s="1217"/>
      <c r="V2945" s="1218"/>
    </row>
    <row r="2946" spans="1:22" ht="16" customHeight="1">
      <c r="A2946" s="598"/>
      <c r="B2946" s="1219" t="str">
        <f>'statement of marks'!$A$1</f>
        <v>jk- ck- ek/;fed fo|ky; uohu] fuEckgsM+k</v>
      </c>
      <c r="C2946" s="1220"/>
      <c r="D2946" s="1220"/>
      <c r="E2946" s="1220"/>
      <c r="F2946" s="1220"/>
      <c r="G2946" s="1220"/>
      <c r="H2946" s="1220"/>
      <c r="I2946" s="1220"/>
      <c r="J2946" s="1220"/>
      <c r="K2946" s="1220"/>
      <c r="L2946" s="1220"/>
      <c r="M2946" s="1220"/>
      <c r="N2946" s="1220"/>
      <c r="O2946" s="1220"/>
      <c r="P2946" s="1220"/>
      <c r="Q2946" s="1220"/>
      <c r="R2946" s="1220"/>
      <c r="S2946" s="1220"/>
      <c r="T2946" s="1220"/>
      <c r="U2946" s="1220"/>
      <c r="V2946" s="1221"/>
    </row>
    <row r="2947" spans="1:22" ht="16" customHeight="1">
      <c r="A2947" s="598"/>
      <c r="B2947" s="1114" t="s">
        <v>467</v>
      </c>
      <c r="C2947" s="1115"/>
      <c r="D2947" s="1119" t="str">
        <f>'statement of marks'!$H$3</f>
        <v>2015-16</v>
      </c>
      <c r="E2947" s="1119"/>
      <c r="F2947" s="1119"/>
      <c r="G2947" s="1119"/>
      <c r="H2947" s="1119"/>
      <c r="I2947" s="1119"/>
      <c r="J2947" s="1119"/>
      <c r="K2947" s="1119"/>
      <c r="L2947" s="1119"/>
      <c r="M2947" s="1119"/>
      <c r="N2947" s="1119"/>
      <c r="O2947" s="1119"/>
      <c r="P2947" s="1119"/>
      <c r="Q2947" s="1119"/>
      <c r="R2947" s="1119"/>
      <c r="S2947" s="1119"/>
      <c r="T2947" s="1119"/>
      <c r="U2947" s="1119"/>
      <c r="V2947" s="1196"/>
    </row>
    <row r="2948" spans="1:22" ht="16" customHeight="1">
      <c r="A2948" s="598"/>
      <c r="B2948" s="1114" t="s">
        <v>218</v>
      </c>
      <c r="C2948" s="1115"/>
      <c r="D2948" s="1115" t="str">
        <f>IF('statement of marks'!J99="","",'statement of marks'!J99)</f>
        <v/>
      </c>
      <c r="E2948" s="1115"/>
      <c r="F2948" s="1115"/>
      <c r="G2948" s="1115"/>
      <c r="H2948" s="1115"/>
      <c r="I2948" s="1115"/>
      <c r="J2948" s="1115"/>
      <c r="K2948" s="1115"/>
      <c r="L2948" s="1115"/>
      <c r="M2948" s="1115"/>
      <c r="N2948" s="1115"/>
      <c r="O2948" s="1115"/>
      <c r="P2948" s="1115"/>
      <c r="Q2948" s="1115"/>
      <c r="R2948" s="1115"/>
      <c r="S2948" s="1115"/>
      <c r="T2948" s="1115"/>
      <c r="U2948" s="1115"/>
      <c r="V2948" s="1197"/>
    </row>
    <row r="2949" spans="1:22" ht="16" customHeight="1">
      <c r="A2949" s="598"/>
      <c r="B2949" s="1114" t="s">
        <v>219</v>
      </c>
      <c r="C2949" s="1115"/>
      <c r="D2949" s="1115" t="str">
        <f>IF('statement of marks'!K99="","",'statement of marks'!K99)</f>
        <v/>
      </c>
      <c r="E2949" s="1115"/>
      <c r="F2949" s="1115"/>
      <c r="G2949" s="1115"/>
      <c r="H2949" s="1115"/>
      <c r="I2949" s="1115"/>
      <c r="J2949" s="1115"/>
      <c r="K2949" s="1115"/>
      <c r="L2949" s="1115"/>
      <c r="M2949" s="1115"/>
      <c r="N2949" s="1115"/>
      <c r="O2949" s="1115"/>
      <c r="P2949" s="1115"/>
      <c r="Q2949" s="1115"/>
      <c r="R2949" s="1115"/>
      <c r="S2949" s="1115"/>
      <c r="T2949" s="1115"/>
      <c r="U2949" s="1115"/>
      <c r="V2949" s="1197"/>
    </row>
    <row r="2950" spans="1:22" ht="16" customHeight="1">
      <c r="A2950" s="598"/>
      <c r="B2950" s="1114" t="s">
        <v>220</v>
      </c>
      <c r="C2950" s="1115"/>
      <c r="D2950" s="1115" t="str">
        <f>IF('statement of marks'!L99="","",'statement of marks'!L99)</f>
        <v/>
      </c>
      <c r="E2950" s="1115"/>
      <c r="F2950" s="1115"/>
      <c r="G2950" s="1115"/>
      <c r="H2950" s="1115"/>
      <c r="I2950" s="1115"/>
      <c r="J2950" s="1115"/>
      <c r="K2950" s="1115"/>
      <c r="L2950" s="1115"/>
      <c r="M2950" s="1115"/>
      <c r="N2950" s="1115"/>
      <c r="O2950" s="1115"/>
      <c r="P2950" s="1115"/>
      <c r="Q2950" s="1115"/>
      <c r="R2950" s="1115"/>
      <c r="S2950" s="1115"/>
      <c r="T2950" s="1115"/>
      <c r="U2950" s="1115"/>
      <c r="V2950" s="1197"/>
    </row>
    <row r="2951" spans="1:22" ht="16" customHeight="1">
      <c r="A2951" s="598"/>
      <c r="B2951" s="1114" t="s">
        <v>221</v>
      </c>
      <c r="C2951" s="1115"/>
      <c r="D2951" s="1119" t="str">
        <f>'statement of marks'!$G$3</f>
        <v>6 A</v>
      </c>
      <c r="E2951" s="1119"/>
      <c r="F2951" s="1119"/>
      <c r="G2951" s="1115" t="s">
        <v>9</v>
      </c>
      <c r="H2951" s="1115"/>
      <c r="I2951" s="1115"/>
      <c r="J2951" s="1119" t="str">
        <f>IF('statement of marks'!D99="","",'statement of marks'!D99)</f>
        <v/>
      </c>
      <c r="K2951" s="1119"/>
      <c r="L2951" s="1119"/>
      <c r="M2951" s="1115" t="s">
        <v>222</v>
      </c>
      <c r="N2951" s="1115"/>
      <c r="O2951" s="1115"/>
      <c r="P2951" s="1119" t="str">
        <f>IF('statement of marks'!F99="","",'statement of marks'!F99)</f>
        <v/>
      </c>
      <c r="Q2951" s="1119"/>
      <c r="R2951" s="1119"/>
      <c r="S2951" s="1214" t="str">
        <f>IF('statement of marks'!$J$3="","",'statement of marks'!$J$3)</f>
        <v xml:space="preserve">fo|ky; dk Mk;l dksM+ </v>
      </c>
      <c r="T2951" s="1214"/>
      <c r="U2951" s="1214"/>
      <c r="V2951" s="1215"/>
    </row>
    <row r="2952" spans="1:22" ht="16" customHeight="1">
      <c r="A2952" s="598"/>
      <c r="B2952" s="601" t="s">
        <v>0</v>
      </c>
      <c r="C2952" s="602"/>
      <c r="D2952" s="1121" t="str">
        <f>IF('statement of marks'!H99="","",'statement of marks'!H99)</f>
        <v/>
      </c>
      <c r="E2952" s="1121"/>
      <c r="F2952" s="1121"/>
      <c r="G2952" s="1115" t="str">
        <f>IF('statement of marks'!I99="","",'statement of marks'!I99)</f>
        <v/>
      </c>
      <c r="H2952" s="1115"/>
      <c r="I2952" s="1115"/>
      <c r="J2952" s="1115"/>
      <c r="K2952" s="1115"/>
      <c r="L2952" s="1115"/>
      <c r="M2952" s="1115"/>
      <c r="N2952" s="1115"/>
      <c r="O2952" s="1115"/>
      <c r="P2952" s="1115"/>
      <c r="Q2952" s="1115"/>
      <c r="R2952" s="1115"/>
      <c r="S2952" s="1190" t="str">
        <f>IF('statement of marks'!$K$3="","",'statement of marks'!$K$3)</f>
        <v xml:space="preserve">08291009401   </v>
      </c>
      <c r="T2952" s="1190"/>
      <c r="U2952" s="1190"/>
      <c r="V2952" s="1191"/>
    </row>
    <row r="2953" spans="1:22" ht="16" customHeight="1">
      <c r="A2953" s="598"/>
      <c r="B2953" s="561" t="s">
        <v>28</v>
      </c>
      <c r="C2953" s="603" t="s">
        <v>97</v>
      </c>
      <c r="D2953" s="1081" t="s">
        <v>1</v>
      </c>
      <c r="E2953" s="1081"/>
      <c r="F2953" s="1081"/>
      <c r="G2953" s="1081" t="s">
        <v>21</v>
      </c>
      <c r="H2953" s="1081"/>
      <c r="I2953" s="1081"/>
      <c r="J2953" s="1081" t="s">
        <v>68</v>
      </c>
      <c r="K2953" s="1081"/>
      <c r="L2953" s="1081"/>
      <c r="M2953" s="1081" t="s">
        <v>98</v>
      </c>
      <c r="N2953" s="1081"/>
      <c r="O2953" s="1081"/>
      <c r="P2953" s="1192" t="s">
        <v>278</v>
      </c>
      <c r="Q2953" s="1193" t="s">
        <v>459</v>
      </c>
      <c r="R2953" s="1193"/>
      <c r="S2953" s="1193"/>
      <c r="T2953" s="1194" t="s">
        <v>458</v>
      </c>
      <c r="U2953" s="1194"/>
      <c r="V2953" s="1195"/>
    </row>
    <row r="2954" spans="1:22" ht="16" customHeight="1">
      <c r="A2954" s="598"/>
      <c r="B2954" s="561"/>
      <c r="C2954" s="603"/>
      <c r="D2954" s="596" t="s">
        <v>468</v>
      </c>
      <c r="E2954" s="596" t="s">
        <v>469</v>
      </c>
      <c r="F2954" s="604" t="s">
        <v>2</v>
      </c>
      <c r="G2954" s="596" t="s">
        <v>468</v>
      </c>
      <c r="H2954" s="596" t="s">
        <v>469</v>
      </c>
      <c r="I2954" s="604" t="s">
        <v>2</v>
      </c>
      <c r="J2954" s="596" t="s">
        <v>468</v>
      </c>
      <c r="K2954" s="596" t="s">
        <v>469</v>
      </c>
      <c r="L2954" s="604" t="s">
        <v>2</v>
      </c>
      <c r="M2954" s="596" t="s">
        <v>468</v>
      </c>
      <c r="N2954" s="596" t="s">
        <v>469</v>
      </c>
      <c r="O2954" s="604" t="s">
        <v>2</v>
      </c>
      <c r="P2954" s="1192"/>
      <c r="Q2954" s="596" t="s">
        <v>468</v>
      </c>
      <c r="R2954" s="596" t="s">
        <v>469</v>
      </c>
      <c r="S2954" s="608" t="s">
        <v>2</v>
      </c>
      <c r="T2954" s="618" t="s">
        <v>304</v>
      </c>
      <c r="U2954" s="619" t="s">
        <v>5</v>
      </c>
      <c r="V2954" s="620" t="s">
        <v>464</v>
      </c>
    </row>
    <row r="2955" spans="1:22" ht="16" customHeight="1">
      <c r="A2955" s="599"/>
      <c r="B2955" s="1178" t="s">
        <v>3</v>
      </c>
      <c r="C2955" s="1179"/>
      <c r="D2955" s="579">
        <f>IF('statement of marks'!M$6="","",'statement of marks'!M$6)</f>
        <v>5</v>
      </c>
      <c r="E2955" s="579">
        <f>IF('statement of marks'!N$6="","",'statement of marks'!N$6)</f>
        <v>5</v>
      </c>
      <c r="F2955" s="605">
        <f>IF('statement of marks'!O$6="","",'statement of marks'!O$6)</f>
        <v>10</v>
      </c>
      <c r="G2955" s="579">
        <f>IF('statement of marks'!P$6="","",'statement of marks'!P$6)</f>
        <v>5</v>
      </c>
      <c r="H2955" s="579">
        <f>IF('statement of marks'!Q$6="","",'statement of marks'!Q$6)</f>
        <v>5</v>
      </c>
      <c r="I2955" s="605">
        <f>IF('statement of marks'!R$6="","",'statement of marks'!R$6)</f>
        <v>10</v>
      </c>
      <c r="J2955" s="579">
        <f>IF('statement of marks'!S$6="","",'statement of marks'!S$6)</f>
        <v>5</v>
      </c>
      <c r="K2955" s="579">
        <f>IF('statement of marks'!T$6="","",'statement of marks'!T$6)</f>
        <v>5</v>
      </c>
      <c r="L2955" s="605">
        <f>IF('statement of marks'!U$6="","",'statement of marks'!U$6)</f>
        <v>10</v>
      </c>
      <c r="M2955" s="579">
        <f>IF('statement of marks'!W$6="","",'statement of marks'!W$6)</f>
        <v>50</v>
      </c>
      <c r="N2955" s="579">
        <f>IF('statement of marks'!X$6="","",'statement of marks'!X$6)</f>
        <v>20</v>
      </c>
      <c r="O2955" s="605">
        <f>IF('statement of marks'!Y$6="","",'statement of marks'!Y$6)</f>
        <v>70</v>
      </c>
      <c r="P2955" s="580">
        <f>IF('statement of marks'!Z$6="","",'statement of marks'!Z$6)</f>
        <v>100</v>
      </c>
      <c r="Q2955" s="579">
        <f>IF('statement of marks'!AA$6="","",'statement of marks'!AA$6)</f>
        <v>70</v>
      </c>
      <c r="R2955" s="579">
        <f>IF('statement of marks'!AB$6="","",'statement of marks'!AB$6)</f>
        <v>30</v>
      </c>
      <c r="S2955" s="605">
        <f>IF('statement of marks'!AC$6="","",'statement of marks'!AC$6)</f>
        <v>100</v>
      </c>
      <c r="T2955" s="615">
        <f>IF('statement of marks'!AD$6="","",'statement of marks'!AD$6)</f>
        <v>200</v>
      </c>
      <c r="U2955" s="615" t="str">
        <f>IF('statement of marks'!AE$6="","",'statement of marks'!AE$6)</f>
        <v/>
      </c>
      <c r="V2955" s="621" t="str">
        <f>IF('statement of marks'!AF$6="","",'statement of marks'!AF$6)</f>
        <v/>
      </c>
    </row>
    <row r="2956" spans="1:22" ht="16" customHeight="1">
      <c r="A2956" s="598"/>
      <c r="B2956" s="1114" t="str">
        <f>IF('statement of marks'!$M$3="","",'statement of marks'!$M$3)</f>
        <v>fgUnh</v>
      </c>
      <c r="C2956" s="1115"/>
      <c r="D2956" s="275" t="str">
        <f>IF('statement of marks'!M99="","",'statement of marks'!M99)</f>
        <v/>
      </c>
      <c r="E2956" s="275" t="str">
        <f>IF('statement of marks'!N99="","",'statement of marks'!N99)</f>
        <v/>
      </c>
      <c r="F2956" s="606" t="str">
        <f>IF('statement of marks'!O99="","",'statement of marks'!O99)</f>
        <v/>
      </c>
      <c r="G2956" s="275" t="str">
        <f>IF('statement of marks'!P99="","",'statement of marks'!P99)</f>
        <v/>
      </c>
      <c r="H2956" s="275" t="str">
        <f>IF('statement of marks'!Q99="","",'statement of marks'!Q99)</f>
        <v/>
      </c>
      <c r="I2956" s="606" t="str">
        <f>IF('statement of marks'!R99="","",'statement of marks'!R99)</f>
        <v/>
      </c>
      <c r="J2956" s="275" t="str">
        <f>IF('statement of marks'!S99="","",'statement of marks'!S99)</f>
        <v/>
      </c>
      <c r="K2956" s="275" t="str">
        <f>IF('statement of marks'!T99="","",'statement of marks'!T99)</f>
        <v/>
      </c>
      <c r="L2956" s="606" t="str">
        <f>IF('statement of marks'!U99="","",'statement of marks'!U99)</f>
        <v/>
      </c>
      <c r="M2956" s="275" t="str">
        <f>IF('statement of marks'!W99="","",'statement of marks'!W99)</f>
        <v/>
      </c>
      <c r="N2956" s="275" t="str">
        <f>IF('statement of marks'!X99="","",'statement of marks'!X99)</f>
        <v/>
      </c>
      <c r="O2956" s="606" t="str">
        <f>IF('statement of marks'!Y99="","",'statement of marks'!Y99)</f>
        <v/>
      </c>
      <c r="P2956" s="277" t="str">
        <f>IF('statement of marks'!Z99="","",'statement of marks'!Z99)</f>
        <v/>
      </c>
      <c r="Q2956" s="275" t="str">
        <f>IF('statement of marks'!AA99="","",'statement of marks'!AA99)</f>
        <v/>
      </c>
      <c r="R2956" s="275" t="str">
        <f>IF('statement of marks'!AB99="","",'statement of marks'!AB99)</f>
        <v/>
      </c>
      <c r="S2956" s="606" t="str">
        <f>IF('statement of marks'!AC99="","",'statement of marks'!AC99)</f>
        <v/>
      </c>
      <c r="T2956" s="578" t="str">
        <f>IF('statement of marks'!AD99="","",'statement of marks'!AD99)</f>
        <v/>
      </c>
      <c r="U2956" s="578" t="str">
        <f>IF('statement of marks'!AE99="","",'statement of marks'!AE99)</f>
        <v/>
      </c>
      <c r="V2956" s="612" t="str">
        <f>IF('statement of marks'!AF99="","",'statement of marks'!AF99)</f>
        <v/>
      </c>
    </row>
    <row r="2957" spans="1:22" ht="16" customHeight="1">
      <c r="A2957" s="598"/>
      <c r="B2957" s="1114" t="str">
        <f>IF('statement of marks'!$AI$3="","",'statement of marks'!$AI$3)</f>
        <v>vaxszth</v>
      </c>
      <c r="C2957" s="1115"/>
      <c r="D2957" s="275" t="str">
        <f>IF('statement of marks'!AI99="","",'statement of marks'!AI99)</f>
        <v/>
      </c>
      <c r="E2957" s="275" t="str">
        <f>IF('statement of marks'!AJ99="","",'statement of marks'!AJ99)</f>
        <v/>
      </c>
      <c r="F2957" s="606" t="str">
        <f>IF('statement of marks'!AK99="","",'statement of marks'!AK99)</f>
        <v/>
      </c>
      <c r="G2957" s="275" t="str">
        <f>IF('statement of marks'!AL99="","",'statement of marks'!AL99)</f>
        <v/>
      </c>
      <c r="H2957" s="275" t="str">
        <f>IF('statement of marks'!AM99="","",'statement of marks'!AM99)</f>
        <v/>
      </c>
      <c r="I2957" s="606" t="str">
        <f>IF('statement of marks'!AN99="","",'statement of marks'!AN99)</f>
        <v/>
      </c>
      <c r="J2957" s="275" t="str">
        <f>IF('statement of marks'!AO99="","",'statement of marks'!AO99)</f>
        <v/>
      </c>
      <c r="K2957" s="275" t="str">
        <f>IF('statement of marks'!AP99="","",'statement of marks'!AP99)</f>
        <v/>
      </c>
      <c r="L2957" s="606" t="str">
        <f>IF('statement of marks'!AQ99="","",'statement of marks'!AQ99)</f>
        <v/>
      </c>
      <c r="M2957" s="275" t="str">
        <f>IF('statement of marks'!AS99="","",'statement of marks'!AS99)</f>
        <v/>
      </c>
      <c r="N2957" s="275" t="str">
        <f>IF('statement of marks'!AT99="","",'statement of marks'!AT99)</f>
        <v/>
      </c>
      <c r="O2957" s="606" t="str">
        <f>IF('statement of marks'!AU99="","",'statement of marks'!AU99)</f>
        <v/>
      </c>
      <c r="P2957" s="277" t="str">
        <f>IF('statement of marks'!AV99="","",'statement of marks'!AV99)</f>
        <v/>
      </c>
      <c r="Q2957" s="275" t="str">
        <f>IF('statement of marks'!AW99="","",'statement of marks'!AW99)</f>
        <v/>
      </c>
      <c r="R2957" s="275" t="str">
        <f>IF('statement of marks'!AX99="","",'statement of marks'!AX99)</f>
        <v/>
      </c>
      <c r="S2957" s="606" t="str">
        <f>IF('statement of marks'!AY99="","",'statement of marks'!AY99)</f>
        <v/>
      </c>
      <c r="T2957" s="578" t="str">
        <f>IF('statement of marks'!AZ99="","",'statement of marks'!AZ99)</f>
        <v/>
      </c>
      <c r="U2957" s="578" t="str">
        <f>IF('statement of marks'!BA99="","",'statement of marks'!BA99)</f>
        <v/>
      </c>
      <c r="V2957" s="612" t="str">
        <f>IF('statement of marks'!BB99="","",'statement of marks'!BB99)</f>
        <v/>
      </c>
    </row>
    <row r="2958" spans="1:22" ht="16" customHeight="1">
      <c r="A2958" s="598"/>
      <c r="B2958" s="1114" t="str">
        <f>IF('statement of marks'!BE99="s","laLd`r",IF('statement of marks'!BE99="u","mnwZ",IF('statement of marks'!BE99="g","xqtjkrh",IF('statement of marks'!BE99="p","iatkch",IF('statement of marks'!BE99="sd","fla/kh","r`rh; Hkk""kk")))))</f>
        <v>r`rh; Hkk"kk</v>
      </c>
      <c r="C2958" s="1115"/>
      <c r="D2958" s="275" t="str">
        <f>IF('statement of marks'!BF99="","",'statement of marks'!BF99)</f>
        <v/>
      </c>
      <c r="E2958" s="275" t="str">
        <f>IF('statement of marks'!BG99="","",'statement of marks'!BG99)</f>
        <v/>
      </c>
      <c r="F2958" s="606" t="str">
        <f>IF('statement of marks'!BH99="","",'statement of marks'!BH99)</f>
        <v/>
      </c>
      <c r="G2958" s="275" t="str">
        <f>IF('statement of marks'!BI99="","",'statement of marks'!BI99)</f>
        <v/>
      </c>
      <c r="H2958" s="275" t="str">
        <f>IF('statement of marks'!BJ99="","",'statement of marks'!BJ99)</f>
        <v/>
      </c>
      <c r="I2958" s="606" t="str">
        <f>IF('statement of marks'!BK99="","",'statement of marks'!BK99)</f>
        <v/>
      </c>
      <c r="J2958" s="275" t="str">
        <f>IF('statement of marks'!BL99="","",'statement of marks'!BL99)</f>
        <v/>
      </c>
      <c r="K2958" s="275" t="str">
        <f>IF('statement of marks'!BM99="","",'statement of marks'!BM99)</f>
        <v/>
      </c>
      <c r="L2958" s="606" t="str">
        <f>IF('statement of marks'!BN99="","",'statement of marks'!BN99)</f>
        <v/>
      </c>
      <c r="M2958" s="275" t="str">
        <f>IF('statement of marks'!BP99="","",'statement of marks'!BP99)</f>
        <v/>
      </c>
      <c r="N2958" s="275" t="str">
        <f>IF('statement of marks'!BQ99="","",'statement of marks'!BQ99)</f>
        <v/>
      </c>
      <c r="O2958" s="606" t="str">
        <f>IF('statement of marks'!BR99="","",'statement of marks'!BR99)</f>
        <v/>
      </c>
      <c r="P2958" s="277" t="str">
        <f>IF('statement of marks'!BS99="","",'statement of marks'!BS99)</f>
        <v/>
      </c>
      <c r="Q2958" s="275" t="str">
        <f>IF('statement of marks'!BT99="","",'statement of marks'!BT99)</f>
        <v/>
      </c>
      <c r="R2958" s="275" t="str">
        <f>IF('statement of marks'!BU99="","",'statement of marks'!BU99)</f>
        <v/>
      </c>
      <c r="S2958" s="606" t="str">
        <f>IF('statement of marks'!BV99="","",'statement of marks'!BV99)</f>
        <v/>
      </c>
      <c r="T2958" s="578" t="str">
        <f>IF('statement of marks'!BW99="","",'statement of marks'!BW99)</f>
        <v/>
      </c>
      <c r="U2958" s="578" t="str">
        <f>IF('statement of marks'!BX99="","",'statement of marks'!BX99)</f>
        <v/>
      </c>
      <c r="V2958" s="612" t="str">
        <f>IF('statement of marks'!BY99="","",'statement of marks'!BY99)</f>
        <v/>
      </c>
    </row>
    <row r="2959" spans="1:22" ht="16" customHeight="1">
      <c r="A2959" s="598"/>
      <c r="B2959" s="1114" t="str">
        <f>IF('statement of marks'!$CB$3="","",'statement of marks'!$CB$3)</f>
        <v>xf.kr</v>
      </c>
      <c r="C2959" s="1115"/>
      <c r="D2959" s="275" t="str">
        <f>IF('statement of marks'!CB99="","",'statement of marks'!CB99)</f>
        <v/>
      </c>
      <c r="E2959" s="275" t="str">
        <f>IF('statement of marks'!CC99="","",'statement of marks'!CC99)</f>
        <v/>
      </c>
      <c r="F2959" s="606" t="str">
        <f>IF('statement of marks'!CD99="","",'statement of marks'!CD99)</f>
        <v/>
      </c>
      <c r="G2959" s="275" t="str">
        <f>IF('statement of marks'!CE99="","",'statement of marks'!CE99)</f>
        <v/>
      </c>
      <c r="H2959" s="275" t="str">
        <f>IF('statement of marks'!CF99="","",'statement of marks'!CF99)</f>
        <v/>
      </c>
      <c r="I2959" s="606" t="str">
        <f>IF('statement of marks'!CG99="","",'statement of marks'!CG99)</f>
        <v/>
      </c>
      <c r="J2959" s="275" t="str">
        <f>IF('statement of marks'!CH99="","",'statement of marks'!CH99)</f>
        <v/>
      </c>
      <c r="K2959" s="275" t="str">
        <f>IF('statement of marks'!CI99="","",'statement of marks'!CI99)</f>
        <v/>
      </c>
      <c r="L2959" s="606" t="str">
        <f>IF('statement of marks'!CJ99="","",'statement of marks'!CJ99)</f>
        <v/>
      </c>
      <c r="M2959" s="275" t="str">
        <f>IF('statement of marks'!CL99="","",'statement of marks'!CL99)</f>
        <v/>
      </c>
      <c r="N2959" s="275" t="str">
        <f>IF('statement of marks'!CM99="","",'statement of marks'!CM99)</f>
        <v/>
      </c>
      <c r="O2959" s="606" t="str">
        <f>IF('statement of marks'!CN99="","",'statement of marks'!CN99)</f>
        <v/>
      </c>
      <c r="P2959" s="277" t="str">
        <f>IF('statement of marks'!CO99="","",'statement of marks'!CO99)</f>
        <v/>
      </c>
      <c r="Q2959" s="275" t="str">
        <f>IF('statement of marks'!CP99="","",'statement of marks'!CP99)</f>
        <v/>
      </c>
      <c r="R2959" s="275" t="str">
        <f>IF('statement of marks'!CQ99="","",'statement of marks'!CQ99)</f>
        <v/>
      </c>
      <c r="S2959" s="606" t="str">
        <f>IF('statement of marks'!CR99="","",'statement of marks'!CR99)</f>
        <v/>
      </c>
      <c r="T2959" s="578" t="str">
        <f>IF('statement of marks'!CS99="","",'statement of marks'!CS99)</f>
        <v/>
      </c>
      <c r="U2959" s="578" t="str">
        <f>IF('statement of marks'!CT99="","",'statement of marks'!CT99)</f>
        <v/>
      </c>
      <c r="V2959" s="612" t="str">
        <f>IF('statement of marks'!CU99="","",'statement of marks'!CU99)</f>
        <v/>
      </c>
    </row>
    <row r="2960" spans="1:22" ht="16" customHeight="1">
      <c r="A2960" s="598"/>
      <c r="B2960" s="1114" t="str">
        <f>IF('statement of marks'!$CX$3="","",'statement of marks'!$CX$3)</f>
        <v>foKku</v>
      </c>
      <c r="C2960" s="1115"/>
      <c r="D2960" s="275" t="str">
        <f>IF('statement of marks'!CX99="","",'statement of marks'!CX99)</f>
        <v/>
      </c>
      <c r="E2960" s="275" t="str">
        <f>IF('statement of marks'!CY99="","",'statement of marks'!CY99)</f>
        <v/>
      </c>
      <c r="F2960" s="606" t="str">
        <f>IF('statement of marks'!CZ99="","",'statement of marks'!CZ99)</f>
        <v/>
      </c>
      <c r="G2960" s="275" t="str">
        <f>IF('statement of marks'!DA99="","",'statement of marks'!DA99)</f>
        <v/>
      </c>
      <c r="H2960" s="275" t="str">
        <f>IF('statement of marks'!DB99="","",'statement of marks'!DB99)</f>
        <v/>
      </c>
      <c r="I2960" s="606" t="str">
        <f>IF('statement of marks'!DC99="","",'statement of marks'!DC99)</f>
        <v/>
      </c>
      <c r="J2960" s="275" t="str">
        <f>IF('statement of marks'!DD99="","",'statement of marks'!DD99)</f>
        <v/>
      </c>
      <c r="K2960" s="275" t="str">
        <f>IF('statement of marks'!DE99="","",'statement of marks'!DE99)</f>
        <v/>
      </c>
      <c r="L2960" s="606" t="str">
        <f>IF('statement of marks'!DF99="","",'statement of marks'!DF99)</f>
        <v/>
      </c>
      <c r="M2960" s="275" t="str">
        <f>IF('statement of marks'!DH99="","",'statement of marks'!DH99)</f>
        <v/>
      </c>
      <c r="N2960" s="275" t="str">
        <f>IF('statement of marks'!DI99="","",'statement of marks'!DI99)</f>
        <v/>
      </c>
      <c r="O2960" s="606" t="str">
        <f>IF('statement of marks'!DJ99="","",'statement of marks'!DJ99)</f>
        <v/>
      </c>
      <c r="P2960" s="277" t="str">
        <f>IF('statement of marks'!DK99="","",'statement of marks'!DK99)</f>
        <v/>
      </c>
      <c r="Q2960" s="275" t="str">
        <f>IF('statement of marks'!DL99="","",'statement of marks'!DL99)</f>
        <v/>
      </c>
      <c r="R2960" s="275" t="str">
        <f>IF('statement of marks'!DM99="","",'statement of marks'!DM99)</f>
        <v/>
      </c>
      <c r="S2960" s="606" t="str">
        <f>IF('statement of marks'!DN99="","",'statement of marks'!DN99)</f>
        <v/>
      </c>
      <c r="T2960" s="578" t="str">
        <f>IF('statement of marks'!DO99="","",'statement of marks'!DO99)</f>
        <v/>
      </c>
      <c r="U2960" s="578" t="str">
        <f>IF('statement of marks'!DP99="","",'statement of marks'!DP99)</f>
        <v/>
      </c>
      <c r="V2960" s="612" t="str">
        <f>IF('statement of marks'!DQ99="","",'statement of marks'!DQ99)</f>
        <v/>
      </c>
    </row>
    <row r="2961" spans="1:22" ht="16" customHeight="1">
      <c r="A2961" s="598"/>
      <c r="B2961" s="1114" t="str">
        <f>IF('statement of marks'!$DT$3="","",'statement of marks'!$DT$3)</f>
        <v>lkekftd foKku</v>
      </c>
      <c r="C2961" s="1115"/>
      <c r="D2961" s="275" t="str">
        <f>IF('statement of marks'!DT99="","",'statement of marks'!DT99)</f>
        <v/>
      </c>
      <c r="E2961" s="275" t="str">
        <f>IF('statement of marks'!DU99="","",'statement of marks'!DU99)</f>
        <v/>
      </c>
      <c r="F2961" s="606" t="str">
        <f>IF('statement of marks'!DV99="","",'statement of marks'!DV99)</f>
        <v/>
      </c>
      <c r="G2961" s="275" t="str">
        <f>IF('statement of marks'!DW99="","",'statement of marks'!DW99)</f>
        <v/>
      </c>
      <c r="H2961" s="275" t="str">
        <f>IF('statement of marks'!DX99="","",'statement of marks'!DX99)</f>
        <v/>
      </c>
      <c r="I2961" s="606" t="str">
        <f>IF('statement of marks'!DY99="","",'statement of marks'!DY99)</f>
        <v/>
      </c>
      <c r="J2961" s="275" t="str">
        <f>IF('statement of marks'!DZ99="","",'statement of marks'!DZ99)</f>
        <v/>
      </c>
      <c r="K2961" s="275" t="str">
        <f>IF('statement of marks'!EA99="","",'statement of marks'!EA99)</f>
        <v/>
      </c>
      <c r="L2961" s="606" t="str">
        <f>IF('statement of marks'!EB99="","",'statement of marks'!EB99)</f>
        <v/>
      </c>
      <c r="M2961" s="275" t="str">
        <f>IF('statement of marks'!ED99="","",'statement of marks'!ED99)</f>
        <v/>
      </c>
      <c r="N2961" s="275" t="str">
        <f>IF('statement of marks'!EE99="","",'statement of marks'!EE99)</f>
        <v/>
      </c>
      <c r="O2961" s="606" t="str">
        <f>IF('statement of marks'!EF99="","",'statement of marks'!EF99)</f>
        <v/>
      </c>
      <c r="P2961" s="277" t="str">
        <f>IF('statement of marks'!EG99="","",'statement of marks'!EG99)</f>
        <v/>
      </c>
      <c r="Q2961" s="275" t="str">
        <f>IF('statement of marks'!EH99="","",'statement of marks'!EH99)</f>
        <v/>
      </c>
      <c r="R2961" s="275" t="str">
        <f>IF('statement of marks'!EI99="","",'statement of marks'!EI99)</f>
        <v/>
      </c>
      <c r="S2961" s="606" t="str">
        <f>IF('statement of marks'!EJ99="","",'statement of marks'!EJ99)</f>
        <v/>
      </c>
      <c r="T2961" s="578" t="str">
        <f>IF('statement of marks'!EK99="","",'statement of marks'!EK99)</f>
        <v/>
      </c>
      <c r="U2961" s="578" t="str">
        <f>IF('statement of marks'!EL99="","",'statement of marks'!EL99)</f>
        <v/>
      </c>
      <c r="V2961" s="612" t="str">
        <f>IF('statement of marks'!EM99="","",'statement of marks'!EM99)</f>
        <v/>
      </c>
    </row>
    <row r="2962" spans="1:22" ht="16" customHeight="1">
      <c r="A2962" s="598"/>
      <c r="B2962" s="1117" t="s">
        <v>271</v>
      </c>
      <c r="C2962" s="1118"/>
      <c r="D2962" s="1081" t="s">
        <v>1</v>
      </c>
      <c r="E2962" s="1081"/>
      <c r="F2962" s="1081"/>
      <c r="G2962" s="1081" t="s">
        <v>21</v>
      </c>
      <c r="H2962" s="1081"/>
      <c r="I2962" s="1081"/>
      <c r="J2962" s="1081" t="s">
        <v>272</v>
      </c>
      <c r="K2962" s="1081"/>
      <c r="L2962" s="1081"/>
      <c r="M2962" s="1081" t="s">
        <v>68</v>
      </c>
      <c r="N2962" s="1081"/>
      <c r="O2962" s="1081"/>
      <c r="P2962" s="1081" t="s">
        <v>463</v>
      </c>
      <c r="Q2962" s="1081"/>
      <c r="R2962" s="1081"/>
      <c r="S2962" s="609"/>
      <c r="T2962" s="1187" t="s">
        <v>458</v>
      </c>
      <c r="U2962" s="1188"/>
      <c r="V2962" s="1189"/>
    </row>
    <row r="2963" spans="1:22" ht="16" customHeight="1">
      <c r="A2963" s="599"/>
      <c r="B2963" s="1175" t="s">
        <v>3</v>
      </c>
      <c r="C2963" s="1176"/>
      <c r="D2963" s="1177">
        <f>IF('statement of marks'!EP$6="","",'statement of marks'!EP$6)</f>
        <v>20</v>
      </c>
      <c r="E2963" s="1177"/>
      <c r="F2963" s="1177"/>
      <c r="G2963" s="1177">
        <f>IF('statement of marks'!EQ$6="","",'statement of marks'!EQ$6)</f>
        <v>20</v>
      </c>
      <c r="H2963" s="1177"/>
      <c r="I2963" s="1177"/>
      <c r="J2963" s="1177">
        <f>IF('statement of marks'!ES$6="","",'statement of marks'!ES$6)</f>
        <v>20</v>
      </c>
      <c r="K2963" s="1177"/>
      <c r="L2963" s="1177"/>
      <c r="M2963" s="1177">
        <f>IF('statement of marks'!ER$6="","",'statement of marks'!ER$6)</f>
        <v>20</v>
      </c>
      <c r="N2963" s="1177"/>
      <c r="O2963" s="1177"/>
      <c r="P2963" s="1177">
        <f>IF('statement of marks'!ET$6="","",'statement of marks'!ET$6)</f>
        <v>20</v>
      </c>
      <c r="Q2963" s="1177"/>
      <c r="R2963" s="1177"/>
      <c r="S2963" s="610" t="str">
        <f>IF('statement of marks'!FE$6="","",'statement of marks'!EX$6)</f>
        <v/>
      </c>
      <c r="T2963" s="615">
        <f>IF('statement of marks'!EU$6="","",'statement of marks'!EU$6)</f>
        <v>100</v>
      </c>
      <c r="U2963" s="616" t="s">
        <v>5</v>
      </c>
      <c r="V2963" s="617" t="s">
        <v>464</v>
      </c>
    </row>
    <row r="2964" spans="1:22" ht="16" customHeight="1">
      <c r="A2964" s="598"/>
      <c r="B2964" s="1114" t="str">
        <f>IF('statement of marks'!$EP$3="","",'statement of marks'!$EP$3)</f>
        <v>dk;kZuqHko</v>
      </c>
      <c r="C2964" s="1115"/>
      <c r="D2964" s="1103" t="str">
        <f>IF('statement of marks'!EP99="","",'statement of marks'!EP99)</f>
        <v/>
      </c>
      <c r="E2964" s="1103"/>
      <c r="F2964" s="1103"/>
      <c r="G2964" s="1103" t="str">
        <f>IF('statement of marks'!EQ99="","",'statement of marks'!EQ99)</f>
        <v/>
      </c>
      <c r="H2964" s="1103"/>
      <c r="I2964" s="1103"/>
      <c r="J2964" s="1103" t="str">
        <f>IF('statement of marks'!ES99="","",'statement of marks'!ES99)</f>
        <v/>
      </c>
      <c r="K2964" s="1103"/>
      <c r="L2964" s="1103"/>
      <c r="M2964" s="1103" t="str">
        <f>IF('statement of marks'!ER99="","",'statement of marks'!ER99)</f>
        <v/>
      </c>
      <c r="N2964" s="1103"/>
      <c r="O2964" s="1103"/>
      <c r="P2964" s="1103" t="str">
        <f>IF('statement of marks'!ET99="","",'statement of marks'!ET99)</f>
        <v/>
      </c>
      <c r="Q2964" s="1103"/>
      <c r="R2964" s="1103"/>
      <c r="S2964" s="611"/>
      <c r="T2964" s="613" t="str">
        <f>IF('statement of marks'!EU99="","",'statement of marks'!EU99)</f>
        <v/>
      </c>
      <c r="U2964" s="613" t="str">
        <f>IF('statement of marks'!EV99="","",'statement of marks'!EV99)</f>
        <v/>
      </c>
      <c r="V2964" s="614" t="str">
        <f>IF('statement of marks'!EW99="","",'statement of marks'!EW99)</f>
        <v/>
      </c>
    </row>
    <row r="2965" spans="1:22" ht="16" customHeight="1">
      <c r="A2965" s="598"/>
      <c r="B2965" s="1112" t="str">
        <f>IF('statement of marks'!$EZ$3="","",'statement of marks'!$EZ$3)</f>
        <v>dyk f'k{kk</v>
      </c>
      <c r="C2965" s="1113"/>
      <c r="D2965" s="1103" t="str">
        <f>IF('statement of marks'!EZ99="","",'statement of marks'!EZ99)</f>
        <v/>
      </c>
      <c r="E2965" s="1103"/>
      <c r="F2965" s="1103"/>
      <c r="G2965" s="1103" t="str">
        <f>IF('statement of marks'!FA99="","",'statement of marks'!FA99)</f>
        <v/>
      </c>
      <c r="H2965" s="1103"/>
      <c r="I2965" s="1103"/>
      <c r="J2965" s="1103" t="str">
        <f>IF('statement of marks'!FC99="","",'statement of marks'!FC99)</f>
        <v/>
      </c>
      <c r="K2965" s="1103"/>
      <c r="L2965" s="1103"/>
      <c r="M2965" s="1103" t="str">
        <f>IF('statement of marks'!FB99="","",'statement of marks'!FB99)</f>
        <v/>
      </c>
      <c r="N2965" s="1103"/>
      <c r="O2965" s="1103"/>
      <c r="P2965" s="1103" t="str">
        <f>IF('statement of marks'!FD99="","",'statement of marks'!FD99)</f>
        <v/>
      </c>
      <c r="Q2965" s="1103"/>
      <c r="R2965" s="1103"/>
      <c r="S2965" s="611"/>
      <c r="T2965" s="613" t="str">
        <f>IF('statement of marks'!FE99="","",'statement of marks'!FE99)</f>
        <v/>
      </c>
      <c r="U2965" s="613" t="str">
        <f>IF('statement of marks'!FF99="","",'statement of marks'!FF99)</f>
        <v/>
      </c>
      <c r="V2965" s="614" t="str">
        <f>IF('statement of marks'!FG99="","",'statement of marks'!FG99)</f>
        <v/>
      </c>
    </row>
    <row r="2966" spans="1:22" ht="16" customHeight="1">
      <c r="A2966" s="598"/>
      <c r="B2966" s="1109" t="str">
        <f>IF('statement of marks'!$FJ$3="","",'statement of marks'!$FJ$3)</f>
        <v>LokLF; ,oe~ 'kkjhfjd f'k{kk</v>
      </c>
      <c r="C2966" s="1110"/>
      <c r="D2966" s="1103" t="str">
        <f>IF('statement of marks'!FJ99="","",'statement of marks'!FJ99)</f>
        <v/>
      </c>
      <c r="E2966" s="1103"/>
      <c r="F2966" s="1103"/>
      <c r="G2966" s="1103" t="str">
        <f>IF('statement of marks'!FK99="","",'statement of marks'!FK99)</f>
        <v/>
      </c>
      <c r="H2966" s="1103"/>
      <c r="I2966" s="1103"/>
      <c r="J2966" s="1103" t="str">
        <f>IF('statement of marks'!FM99="","",'statement of marks'!FM99)</f>
        <v/>
      </c>
      <c r="K2966" s="1103"/>
      <c r="L2966" s="1103"/>
      <c r="M2966" s="1103" t="str">
        <f>IF('statement of marks'!FL99="","",'statement of marks'!FL99)</f>
        <v/>
      </c>
      <c r="N2966" s="1103"/>
      <c r="O2966" s="1103"/>
      <c r="P2966" s="1103" t="str">
        <f>IF('statement of marks'!FN99="","",'statement of marks'!FN99)</f>
        <v/>
      </c>
      <c r="Q2966" s="1103"/>
      <c r="R2966" s="1103"/>
      <c r="S2966" s="611"/>
      <c r="T2966" s="613" t="str">
        <f>IF('statement of marks'!FO99="","",'statement of marks'!FO99)</f>
        <v/>
      </c>
      <c r="U2966" s="613" t="str">
        <f>IF('statement of marks'!FP99="","",'statement of marks'!FP99)</f>
        <v/>
      </c>
      <c r="V2966" s="614" t="str">
        <f>IF('statement of marks'!FQ99="","",'statement of marks'!FQ99)</f>
        <v/>
      </c>
    </row>
    <row r="2967" spans="1:22" ht="16" customHeight="1">
      <c r="A2967" s="598"/>
      <c r="B2967" s="1104" t="s">
        <v>273</v>
      </c>
      <c r="C2967" s="1105"/>
      <c r="D2967" s="1213" t="str">
        <f>details!$DZ$3</f>
        <v>vxLr rd</v>
      </c>
      <c r="E2967" s="1213"/>
      <c r="F2967" s="1213"/>
      <c r="G2967" s="1213" t="str">
        <f>details!$ED$3</f>
        <v>vDVwcj rd</v>
      </c>
      <c r="H2967" s="1213"/>
      <c r="I2967" s="1213"/>
      <c r="J2967" s="1213" t="str">
        <f>details!$EL$3</f>
        <v>Qjojh rd</v>
      </c>
      <c r="K2967" s="1213"/>
      <c r="L2967" s="1213"/>
      <c r="M2967" s="1213" t="str">
        <f>details!$EH$3</f>
        <v>fnlEcj rd</v>
      </c>
      <c r="N2967" s="1213"/>
      <c r="O2967" s="1213"/>
      <c r="P2967" s="1213" t="str">
        <f>details!$EP$3</f>
        <v>loZ ;ksx</v>
      </c>
      <c r="Q2967" s="1213"/>
      <c r="R2967" s="1213"/>
      <c r="S2967" s="1106" t="s">
        <v>475</v>
      </c>
      <c r="T2967" s="1107"/>
      <c r="U2967" s="1107"/>
      <c r="V2967" s="1180"/>
    </row>
    <row r="2968" spans="1:22" ht="16" customHeight="1">
      <c r="A2968" s="598"/>
      <c r="B2968" s="1100" t="s">
        <v>99</v>
      </c>
      <c r="C2968" s="1101"/>
      <c r="D2968" s="1102" t="str">
        <f>IF(details!EA99="","",details!EA99)</f>
        <v/>
      </c>
      <c r="E2968" s="1102"/>
      <c r="F2968" s="1102"/>
      <c r="G2968" s="1102" t="str">
        <f>IF(details!EE99="","",details!EE99)</f>
        <v/>
      </c>
      <c r="H2968" s="1102"/>
      <c r="I2968" s="1102"/>
      <c r="J2968" s="1102" t="str">
        <f>IF(details!EM99="","",details!EM99)</f>
        <v/>
      </c>
      <c r="K2968" s="1102"/>
      <c r="L2968" s="1102"/>
      <c r="M2968" s="1102" t="str">
        <f>IF(details!EI99="","",details!EI99)</f>
        <v/>
      </c>
      <c r="N2968" s="1102"/>
      <c r="O2968" s="1102"/>
      <c r="P2968" s="1102" t="str">
        <f>IF(details!EQ99="","",details!EQ99)</f>
        <v/>
      </c>
      <c r="Q2968" s="1102"/>
      <c r="R2968" s="1102"/>
      <c r="S2968" s="1181">
        <f>'statement of marks'!$HG$108</f>
        <v>42460</v>
      </c>
      <c r="T2968" s="1182"/>
      <c r="U2968" s="1182"/>
      <c r="V2968" s="1183"/>
    </row>
    <row r="2969" spans="1:22" ht="16" customHeight="1">
      <c r="A2969" s="598"/>
      <c r="B2969" s="1094" t="s">
        <v>15</v>
      </c>
      <c r="C2969" s="1095"/>
      <c r="D2969" s="1096" t="str">
        <f>IF(details!DZ99="","",details!DZ99)</f>
        <v/>
      </c>
      <c r="E2969" s="1096"/>
      <c r="F2969" s="1096"/>
      <c r="G2969" s="1096" t="str">
        <f>IF(details!ED99="","",details!ED99)</f>
        <v/>
      </c>
      <c r="H2969" s="1096"/>
      <c r="I2969" s="1096"/>
      <c r="J2969" s="1096" t="str">
        <f>IF(details!EL99="","",details!EL99)</f>
        <v/>
      </c>
      <c r="K2969" s="1096"/>
      <c r="L2969" s="1096"/>
      <c r="M2969" s="1096" t="str">
        <f>IF(details!EH99="","",details!EH99)</f>
        <v/>
      </c>
      <c r="N2969" s="1096"/>
      <c r="O2969" s="1096"/>
      <c r="P2969" s="1096" t="str">
        <f>IF(details!EP99="","",details!EP99)</f>
        <v/>
      </c>
      <c r="Q2969" s="1096"/>
      <c r="R2969" s="1096"/>
      <c r="S2969" s="1184"/>
      <c r="T2969" s="1185"/>
      <c r="U2969" s="1185"/>
      <c r="V2969" s="1186"/>
    </row>
    <row r="2970" spans="1:22" ht="16" customHeight="1">
      <c r="A2970" s="1206"/>
      <c r="B2970" s="1207" t="s">
        <v>473</v>
      </c>
      <c r="C2970" s="1208"/>
      <c r="D2970" s="1209" t="s">
        <v>3</v>
      </c>
      <c r="E2970" s="1209"/>
      <c r="F2970" s="1209"/>
      <c r="G2970" s="1209" t="s">
        <v>389</v>
      </c>
      <c r="H2970" s="1209"/>
      <c r="I2970" s="1209"/>
      <c r="J2970" s="1209" t="s">
        <v>5</v>
      </c>
      <c r="K2970" s="1209"/>
      <c r="L2970" s="1209"/>
      <c r="M2970" s="1209" t="s">
        <v>465</v>
      </c>
      <c r="N2970" s="1209"/>
      <c r="O2970" s="1209"/>
      <c r="P2970" s="1210" t="s">
        <v>306</v>
      </c>
      <c r="Q2970" s="1210"/>
      <c r="R2970" s="1210"/>
      <c r="S2970" s="1209" t="s">
        <v>473</v>
      </c>
      <c r="T2970" s="1209"/>
      <c r="U2970" s="1209"/>
      <c r="V2970" s="1211"/>
    </row>
    <row r="2971" spans="1:22" ht="16" customHeight="1">
      <c r="A2971" s="1206"/>
      <c r="B2971" s="1207"/>
      <c r="C2971" s="1208"/>
      <c r="D2971" s="1212" t="str">
        <f>'statement of marks'!HE99</f>
        <v/>
      </c>
      <c r="E2971" s="1212"/>
      <c r="F2971" s="1212"/>
      <c r="G2971" s="1212" t="str">
        <f>'statement of marks'!HF99</f>
        <v/>
      </c>
      <c r="H2971" s="1212"/>
      <c r="I2971" s="1212"/>
      <c r="J2971" s="1212" t="str">
        <f>'statement of marks'!HG99</f>
        <v/>
      </c>
      <c r="K2971" s="1212"/>
      <c r="L2971" s="1212"/>
      <c r="M2971" s="1212" t="str">
        <f>'statement of marks'!HJ99</f>
        <v/>
      </c>
      <c r="N2971" s="1212"/>
      <c r="O2971" s="1212"/>
      <c r="P2971" s="1212" t="str">
        <f>'statement of marks'!HI99</f>
        <v/>
      </c>
      <c r="Q2971" s="1212"/>
      <c r="R2971" s="1212"/>
      <c r="S2971" s="1209" t="str">
        <f>'statement of marks'!HD99</f>
        <v/>
      </c>
      <c r="T2971" s="1209"/>
      <c r="U2971" s="1209"/>
      <c r="V2971" s="1211"/>
    </row>
    <row r="2972" spans="1:22" ht="16" customHeight="1">
      <c r="A2972" s="598"/>
      <c r="B2972" s="1089" t="s">
        <v>100</v>
      </c>
      <c r="C2972" s="1090"/>
      <c r="D2972" s="1081"/>
      <c r="E2972" s="1081"/>
      <c r="F2972" s="1081"/>
      <c r="G2972" s="1081"/>
      <c r="H2972" s="1081"/>
      <c r="I2972" s="1081"/>
      <c r="J2972" s="1081"/>
      <c r="K2972" s="1081"/>
      <c r="L2972" s="1081"/>
      <c r="M2972" s="1081"/>
      <c r="N2972" s="1081"/>
      <c r="O2972" s="1081"/>
      <c r="P2972" s="1081"/>
      <c r="Q2972" s="1081"/>
      <c r="R2972" s="1081"/>
      <c r="S2972" s="1081"/>
      <c r="T2972" s="1081"/>
      <c r="U2972" s="1081"/>
      <c r="V2972" s="1205"/>
    </row>
    <row r="2973" spans="1:22" ht="16" customHeight="1">
      <c r="A2973" s="598"/>
      <c r="B2973" s="1087" t="s">
        <v>80</v>
      </c>
      <c r="C2973" s="1088"/>
      <c r="D2973" s="1081"/>
      <c r="E2973" s="1081"/>
      <c r="F2973" s="1081"/>
      <c r="G2973" s="1081"/>
      <c r="H2973" s="1081"/>
      <c r="I2973" s="1081"/>
      <c r="J2973" s="1081"/>
      <c r="K2973" s="1081"/>
      <c r="L2973" s="1081"/>
      <c r="M2973" s="1081"/>
      <c r="N2973" s="1081"/>
      <c r="O2973" s="1081"/>
      <c r="P2973" s="1081"/>
      <c r="Q2973" s="1081"/>
      <c r="R2973" s="1081"/>
      <c r="S2973" s="1081"/>
      <c r="T2973" s="1081"/>
      <c r="U2973" s="1081"/>
      <c r="V2973" s="1205"/>
    </row>
    <row r="2974" spans="1:22" ht="16" customHeight="1">
      <c r="A2974" s="598"/>
      <c r="B2974" s="1089" t="s">
        <v>466</v>
      </c>
      <c r="C2974" s="1090"/>
      <c r="D2974" s="1081"/>
      <c r="E2974" s="1081"/>
      <c r="F2974" s="1081"/>
      <c r="G2974" s="1081"/>
      <c r="H2974" s="1081"/>
      <c r="I2974" s="1081"/>
      <c r="J2974" s="1081"/>
      <c r="K2974" s="1081"/>
      <c r="L2974" s="1081"/>
      <c r="M2974" s="1081"/>
      <c r="N2974" s="1081"/>
      <c r="O2974" s="1081"/>
      <c r="P2974" s="1081" t="s">
        <v>466</v>
      </c>
      <c r="Q2974" s="1081"/>
      <c r="R2974" s="1081"/>
      <c r="S2974" s="1081"/>
      <c r="T2974" s="1081"/>
      <c r="U2974" s="1081"/>
      <c r="V2974" s="1205"/>
    </row>
    <row r="2975" spans="1:22" ht="16" customHeight="1">
      <c r="A2975" s="598"/>
      <c r="B2975" s="1085" t="s">
        <v>101</v>
      </c>
      <c r="C2975" s="1086"/>
      <c r="D2975" s="1081"/>
      <c r="E2975" s="1081"/>
      <c r="F2975" s="1081"/>
      <c r="G2975" s="1081"/>
      <c r="H2975" s="1081"/>
      <c r="I2975" s="1081"/>
      <c r="J2975" s="1081"/>
      <c r="K2975" s="1081"/>
      <c r="L2975" s="1081"/>
      <c r="M2975" s="1081"/>
      <c r="N2975" s="1081"/>
      <c r="O2975" s="1081"/>
      <c r="P2975" s="1081"/>
      <c r="Q2975" s="1081"/>
      <c r="R2975" s="1081"/>
      <c r="S2975" s="1198" t="s">
        <v>101</v>
      </c>
      <c r="T2975" s="1198"/>
      <c r="U2975" s="1198"/>
      <c r="V2975" s="1199"/>
    </row>
    <row r="2976" spans="1:22" ht="16" customHeight="1" thickBot="1">
      <c r="A2976" s="600"/>
      <c r="B2976" s="1200" t="s">
        <v>102</v>
      </c>
      <c r="C2976" s="1201"/>
      <c r="D2976" s="1202"/>
      <c r="E2976" s="1202"/>
      <c r="F2976" s="1202"/>
      <c r="G2976" s="1202"/>
      <c r="H2976" s="1202"/>
      <c r="I2976" s="1202"/>
      <c r="J2976" s="1202"/>
      <c r="K2976" s="1202"/>
      <c r="L2976" s="1202"/>
      <c r="M2976" s="1202"/>
      <c r="N2976" s="1202"/>
      <c r="O2976" s="1202"/>
      <c r="P2976" s="1202"/>
      <c r="Q2976" s="1202"/>
      <c r="R2976" s="1202"/>
      <c r="S2976" s="1203" t="s">
        <v>163</v>
      </c>
      <c r="T2976" s="1203"/>
      <c r="U2976" s="1203"/>
      <c r="V2976" s="1204"/>
    </row>
    <row r="2977" spans="1:22" ht="16" customHeight="1">
      <c r="A2977" s="597"/>
      <c r="B2977" s="1216" t="s">
        <v>47</v>
      </c>
      <c r="C2977" s="1217"/>
      <c r="D2977" s="1217"/>
      <c r="E2977" s="1217"/>
      <c r="F2977" s="1217"/>
      <c r="G2977" s="1217"/>
      <c r="H2977" s="1217"/>
      <c r="I2977" s="1217"/>
      <c r="J2977" s="1217"/>
      <c r="K2977" s="1217"/>
      <c r="L2977" s="1217"/>
      <c r="M2977" s="1217"/>
      <c r="N2977" s="1217"/>
      <c r="O2977" s="1217"/>
      <c r="P2977" s="1217"/>
      <c r="Q2977" s="1217"/>
      <c r="R2977" s="1217"/>
      <c r="S2977" s="1217"/>
      <c r="T2977" s="1217"/>
      <c r="U2977" s="1217"/>
      <c r="V2977" s="1218"/>
    </row>
    <row r="2978" spans="1:22" ht="16" customHeight="1">
      <c r="A2978" s="598"/>
      <c r="B2978" s="1219" t="str">
        <f>'statement of marks'!$A$1</f>
        <v>jk- ck- ek/;fed fo|ky; uohu] fuEckgsM+k</v>
      </c>
      <c r="C2978" s="1220"/>
      <c r="D2978" s="1220"/>
      <c r="E2978" s="1220"/>
      <c r="F2978" s="1220"/>
      <c r="G2978" s="1220"/>
      <c r="H2978" s="1220"/>
      <c r="I2978" s="1220"/>
      <c r="J2978" s="1220"/>
      <c r="K2978" s="1220"/>
      <c r="L2978" s="1220"/>
      <c r="M2978" s="1220"/>
      <c r="N2978" s="1220"/>
      <c r="O2978" s="1220"/>
      <c r="P2978" s="1220"/>
      <c r="Q2978" s="1220"/>
      <c r="R2978" s="1220"/>
      <c r="S2978" s="1220"/>
      <c r="T2978" s="1220"/>
      <c r="U2978" s="1220"/>
      <c r="V2978" s="1221"/>
    </row>
    <row r="2979" spans="1:22" ht="16" customHeight="1">
      <c r="A2979" s="598"/>
      <c r="B2979" s="1114" t="s">
        <v>467</v>
      </c>
      <c r="C2979" s="1115"/>
      <c r="D2979" s="1119" t="str">
        <f>'statement of marks'!$H$3</f>
        <v>2015-16</v>
      </c>
      <c r="E2979" s="1119"/>
      <c r="F2979" s="1119"/>
      <c r="G2979" s="1119"/>
      <c r="H2979" s="1119"/>
      <c r="I2979" s="1119"/>
      <c r="J2979" s="1119"/>
      <c r="K2979" s="1119"/>
      <c r="L2979" s="1119"/>
      <c r="M2979" s="1119"/>
      <c r="N2979" s="1119"/>
      <c r="O2979" s="1119"/>
      <c r="P2979" s="1119"/>
      <c r="Q2979" s="1119"/>
      <c r="R2979" s="1119"/>
      <c r="S2979" s="1119"/>
      <c r="T2979" s="1119"/>
      <c r="U2979" s="1119"/>
      <c r="V2979" s="1196"/>
    </row>
    <row r="2980" spans="1:22" ht="16" customHeight="1">
      <c r="A2980" s="598"/>
      <c r="B2980" s="1114" t="s">
        <v>218</v>
      </c>
      <c r="C2980" s="1115"/>
      <c r="D2980" s="1115" t="str">
        <f>IF('statement of marks'!J100="","",'statement of marks'!J100)</f>
        <v/>
      </c>
      <c r="E2980" s="1115"/>
      <c r="F2980" s="1115"/>
      <c r="G2980" s="1115"/>
      <c r="H2980" s="1115"/>
      <c r="I2980" s="1115"/>
      <c r="J2980" s="1115"/>
      <c r="K2980" s="1115"/>
      <c r="L2980" s="1115"/>
      <c r="M2980" s="1115"/>
      <c r="N2980" s="1115"/>
      <c r="O2980" s="1115"/>
      <c r="P2980" s="1115"/>
      <c r="Q2980" s="1115"/>
      <c r="R2980" s="1115"/>
      <c r="S2980" s="1115"/>
      <c r="T2980" s="1115"/>
      <c r="U2980" s="1115"/>
      <c r="V2980" s="1197"/>
    </row>
    <row r="2981" spans="1:22" ht="16" customHeight="1">
      <c r="A2981" s="598"/>
      <c r="B2981" s="1114" t="s">
        <v>219</v>
      </c>
      <c r="C2981" s="1115"/>
      <c r="D2981" s="1115" t="str">
        <f>IF('statement of marks'!K100="","",'statement of marks'!K100)</f>
        <v/>
      </c>
      <c r="E2981" s="1115"/>
      <c r="F2981" s="1115"/>
      <c r="G2981" s="1115"/>
      <c r="H2981" s="1115"/>
      <c r="I2981" s="1115"/>
      <c r="J2981" s="1115"/>
      <c r="K2981" s="1115"/>
      <c r="L2981" s="1115"/>
      <c r="M2981" s="1115"/>
      <c r="N2981" s="1115"/>
      <c r="O2981" s="1115"/>
      <c r="P2981" s="1115"/>
      <c r="Q2981" s="1115"/>
      <c r="R2981" s="1115"/>
      <c r="S2981" s="1115"/>
      <c r="T2981" s="1115"/>
      <c r="U2981" s="1115"/>
      <c r="V2981" s="1197"/>
    </row>
    <row r="2982" spans="1:22" ht="16" customHeight="1">
      <c r="A2982" s="598"/>
      <c r="B2982" s="1114" t="s">
        <v>220</v>
      </c>
      <c r="C2982" s="1115"/>
      <c r="D2982" s="1115" t="str">
        <f>IF('statement of marks'!L100="","",'statement of marks'!L100)</f>
        <v/>
      </c>
      <c r="E2982" s="1115"/>
      <c r="F2982" s="1115"/>
      <c r="G2982" s="1115"/>
      <c r="H2982" s="1115"/>
      <c r="I2982" s="1115"/>
      <c r="J2982" s="1115"/>
      <c r="K2982" s="1115"/>
      <c r="L2982" s="1115"/>
      <c r="M2982" s="1115"/>
      <c r="N2982" s="1115"/>
      <c r="O2982" s="1115"/>
      <c r="P2982" s="1115"/>
      <c r="Q2982" s="1115"/>
      <c r="R2982" s="1115"/>
      <c r="S2982" s="1115"/>
      <c r="T2982" s="1115"/>
      <c r="U2982" s="1115"/>
      <c r="V2982" s="1197"/>
    </row>
    <row r="2983" spans="1:22" ht="16" customHeight="1">
      <c r="A2983" s="598"/>
      <c r="B2983" s="1114" t="s">
        <v>221</v>
      </c>
      <c r="C2983" s="1115"/>
      <c r="D2983" s="1119" t="str">
        <f>'statement of marks'!$G$3</f>
        <v>6 A</v>
      </c>
      <c r="E2983" s="1119"/>
      <c r="F2983" s="1119"/>
      <c r="G2983" s="1115" t="s">
        <v>9</v>
      </c>
      <c r="H2983" s="1115"/>
      <c r="I2983" s="1115"/>
      <c r="J2983" s="1119" t="str">
        <f>IF('statement of marks'!D100="","",'statement of marks'!D100)</f>
        <v/>
      </c>
      <c r="K2983" s="1119"/>
      <c r="L2983" s="1119"/>
      <c r="M2983" s="1115" t="s">
        <v>222</v>
      </c>
      <c r="N2983" s="1115"/>
      <c r="O2983" s="1115"/>
      <c r="P2983" s="1119" t="str">
        <f>IF('statement of marks'!F100="","",'statement of marks'!F100)</f>
        <v/>
      </c>
      <c r="Q2983" s="1119"/>
      <c r="R2983" s="1119"/>
      <c r="S2983" s="1214" t="str">
        <f>IF('statement of marks'!$J$3="","",'statement of marks'!$J$3)</f>
        <v xml:space="preserve">fo|ky; dk Mk;l dksM+ </v>
      </c>
      <c r="T2983" s="1214"/>
      <c r="U2983" s="1214"/>
      <c r="V2983" s="1215"/>
    </row>
    <row r="2984" spans="1:22" ht="16" customHeight="1">
      <c r="A2984" s="598"/>
      <c r="B2984" s="601" t="s">
        <v>0</v>
      </c>
      <c r="C2984" s="602"/>
      <c r="D2984" s="1121" t="str">
        <f>IF('statement of marks'!H100="","",'statement of marks'!H100)</f>
        <v/>
      </c>
      <c r="E2984" s="1121"/>
      <c r="F2984" s="1121"/>
      <c r="G2984" s="1115" t="str">
        <f>IF('statement of marks'!I100="","",'statement of marks'!I100)</f>
        <v/>
      </c>
      <c r="H2984" s="1115"/>
      <c r="I2984" s="1115"/>
      <c r="J2984" s="1115"/>
      <c r="K2984" s="1115"/>
      <c r="L2984" s="1115"/>
      <c r="M2984" s="1115"/>
      <c r="N2984" s="1115"/>
      <c r="O2984" s="1115"/>
      <c r="P2984" s="1115"/>
      <c r="Q2984" s="1115"/>
      <c r="R2984" s="1115"/>
      <c r="S2984" s="1190" t="str">
        <f>IF('statement of marks'!$K$3="","",'statement of marks'!$K$3)</f>
        <v xml:space="preserve">08291009401   </v>
      </c>
      <c r="T2984" s="1190"/>
      <c r="U2984" s="1190"/>
      <c r="V2984" s="1191"/>
    </row>
    <row r="2985" spans="1:22" ht="16" customHeight="1">
      <c r="A2985" s="598"/>
      <c r="B2985" s="561" t="s">
        <v>28</v>
      </c>
      <c r="C2985" s="603" t="s">
        <v>97</v>
      </c>
      <c r="D2985" s="1081" t="s">
        <v>1</v>
      </c>
      <c r="E2985" s="1081"/>
      <c r="F2985" s="1081"/>
      <c r="G2985" s="1081" t="s">
        <v>21</v>
      </c>
      <c r="H2985" s="1081"/>
      <c r="I2985" s="1081"/>
      <c r="J2985" s="1081" t="s">
        <v>68</v>
      </c>
      <c r="K2985" s="1081"/>
      <c r="L2985" s="1081"/>
      <c r="M2985" s="1081" t="s">
        <v>98</v>
      </c>
      <c r="N2985" s="1081"/>
      <c r="O2985" s="1081"/>
      <c r="P2985" s="1192" t="s">
        <v>278</v>
      </c>
      <c r="Q2985" s="1193" t="s">
        <v>459</v>
      </c>
      <c r="R2985" s="1193"/>
      <c r="S2985" s="1193"/>
      <c r="T2985" s="1194" t="s">
        <v>458</v>
      </c>
      <c r="U2985" s="1194"/>
      <c r="V2985" s="1195"/>
    </row>
    <row r="2986" spans="1:22" ht="16" customHeight="1">
      <c r="A2986" s="598"/>
      <c r="B2986" s="561"/>
      <c r="C2986" s="603"/>
      <c r="D2986" s="596" t="s">
        <v>468</v>
      </c>
      <c r="E2986" s="596" t="s">
        <v>469</v>
      </c>
      <c r="F2986" s="604" t="s">
        <v>2</v>
      </c>
      <c r="G2986" s="596" t="s">
        <v>468</v>
      </c>
      <c r="H2986" s="596" t="s">
        <v>469</v>
      </c>
      <c r="I2986" s="604" t="s">
        <v>2</v>
      </c>
      <c r="J2986" s="596" t="s">
        <v>468</v>
      </c>
      <c r="K2986" s="596" t="s">
        <v>469</v>
      </c>
      <c r="L2986" s="604" t="s">
        <v>2</v>
      </c>
      <c r="M2986" s="596" t="s">
        <v>468</v>
      </c>
      <c r="N2986" s="596" t="s">
        <v>469</v>
      </c>
      <c r="O2986" s="604" t="s">
        <v>2</v>
      </c>
      <c r="P2986" s="1192"/>
      <c r="Q2986" s="596" t="s">
        <v>468</v>
      </c>
      <c r="R2986" s="596" t="s">
        <v>469</v>
      </c>
      <c r="S2986" s="608" t="s">
        <v>2</v>
      </c>
      <c r="T2986" s="618" t="s">
        <v>304</v>
      </c>
      <c r="U2986" s="619" t="s">
        <v>5</v>
      </c>
      <c r="V2986" s="620" t="s">
        <v>464</v>
      </c>
    </row>
    <row r="2987" spans="1:22" ht="16" customHeight="1">
      <c r="A2987" s="599"/>
      <c r="B2987" s="1178" t="s">
        <v>3</v>
      </c>
      <c r="C2987" s="1179"/>
      <c r="D2987" s="579">
        <f>IF('statement of marks'!M$6="","",'statement of marks'!M$6)</f>
        <v>5</v>
      </c>
      <c r="E2987" s="579">
        <f>IF('statement of marks'!N$6="","",'statement of marks'!N$6)</f>
        <v>5</v>
      </c>
      <c r="F2987" s="605">
        <f>IF('statement of marks'!O$6="","",'statement of marks'!O$6)</f>
        <v>10</v>
      </c>
      <c r="G2987" s="579">
        <f>IF('statement of marks'!P$6="","",'statement of marks'!P$6)</f>
        <v>5</v>
      </c>
      <c r="H2987" s="579">
        <f>IF('statement of marks'!Q$6="","",'statement of marks'!Q$6)</f>
        <v>5</v>
      </c>
      <c r="I2987" s="605">
        <f>IF('statement of marks'!R$6="","",'statement of marks'!R$6)</f>
        <v>10</v>
      </c>
      <c r="J2987" s="579">
        <f>IF('statement of marks'!S$6="","",'statement of marks'!S$6)</f>
        <v>5</v>
      </c>
      <c r="K2987" s="579">
        <f>IF('statement of marks'!T$6="","",'statement of marks'!T$6)</f>
        <v>5</v>
      </c>
      <c r="L2987" s="605">
        <f>IF('statement of marks'!U$6="","",'statement of marks'!U$6)</f>
        <v>10</v>
      </c>
      <c r="M2987" s="579">
        <f>IF('statement of marks'!W$6="","",'statement of marks'!W$6)</f>
        <v>50</v>
      </c>
      <c r="N2987" s="579">
        <f>IF('statement of marks'!X$6="","",'statement of marks'!X$6)</f>
        <v>20</v>
      </c>
      <c r="O2987" s="605">
        <f>IF('statement of marks'!Y$6="","",'statement of marks'!Y$6)</f>
        <v>70</v>
      </c>
      <c r="P2987" s="580">
        <f>IF('statement of marks'!Z$6="","",'statement of marks'!Z$6)</f>
        <v>100</v>
      </c>
      <c r="Q2987" s="579">
        <f>IF('statement of marks'!AA$6="","",'statement of marks'!AA$6)</f>
        <v>70</v>
      </c>
      <c r="R2987" s="579">
        <f>IF('statement of marks'!AB$6="","",'statement of marks'!AB$6)</f>
        <v>30</v>
      </c>
      <c r="S2987" s="605">
        <f>IF('statement of marks'!AC$6="","",'statement of marks'!AC$6)</f>
        <v>100</v>
      </c>
      <c r="T2987" s="615">
        <f>IF('statement of marks'!AD$6="","",'statement of marks'!AD$6)</f>
        <v>200</v>
      </c>
      <c r="U2987" s="615" t="str">
        <f>IF('statement of marks'!AE$6="","",'statement of marks'!AE$6)</f>
        <v/>
      </c>
      <c r="V2987" s="621" t="str">
        <f>IF('statement of marks'!AF$6="","",'statement of marks'!AF$6)</f>
        <v/>
      </c>
    </row>
    <row r="2988" spans="1:22" ht="16" customHeight="1">
      <c r="A2988" s="598"/>
      <c r="B2988" s="1114" t="str">
        <f>IF('statement of marks'!$M$3="","",'statement of marks'!$M$3)</f>
        <v>fgUnh</v>
      </c>
      <c r="C2988" s="1115"/>
      <c r="D2988" s="275" t="str">
        <f>IF('statement of marks'!M100="","",'statement of marks'!M100)</f>
        <v/>
      </c>
      <c r="E2988" s="275" t="str">
        <f>IF('statement of marks'!N100="","",'statement of marks'!N100)</f>
        <v/>
      </c>
      <c r="F2988" s="606" t="str">
        <f>IF('statement of marks'!O100="","",'statement of marks'!O100)</f>
        <v/>
      </c>
      <c r="G2988" s="275" t="str">
        <f>IF('statement of marks'!P100="","",'statement of marks'!P100)</f>
        <v/>
      </c>
      <c r="H2988" s="275" t="str">
        <f>IF('statement of marks'!Q100="","",'statement of marks'!Q100)</f>
        <v/>
      </c>
      <c r="I2988" s="606" t="str">
        <f>IF('statement of marks'!R100="","",'statement of marks'!R100)</f>
        <v/>
      </c>
      <c r="J2988" s="275" t="str">
        <f>IF('statement of marks'!S100="","",'statement of marks'!S100)</f>
        <v/>
      </c>
      <c r="K2988" s="275" t="str">
        <f>IF('statement of marks'!T100="","",'statement of marks'!T100)</f>
        <v/>
      </c>
      <c r="L2988" s="606" t="str">
        <f>IF('statement of marks'!U100="","",'statement of marks'!U100)</f>
        <v/>
      </c>
      <c r="M2988" s="275" t="str">
        <f>IF('statement of marks'!W100="","",'statement of marks'!W100)</f>
        <v/>
      </c>
      <c r="N2988" s="275" t="str">
        <f>IF('statement of marks'!X100="","",'statement of marks'!X100)</f>
        <v/>
      </c>
      <c r="O2988" s="606" t="str">
        <f>IF('statement of marks'!Y100="","",'statement of marks'!Y100)</f>
        <v/>
      </c>
      <c r="P2988" s="277" t="str">
        <f>IF('statement of marks'!Z100="","",'statement of marks'!Z100)</f>
        <v/>
      </c>
      <c r="Q2988" s="275" t="str">
        <f>IF('statement of marks'!AA100="","",'statement of marks'!AA100)</f>
        <v/>
      </c>
      <c r="R2988" s="275" t="str">
        <f>IF('statement of marks'!AB100="","",'statement of marks'!AB100)</f>
        <v/>
      </c>
      <c r="S2988" s="606" t="str">
        <f>IF('statement of marks'!AC100="","",'statement of marks'!AC100)</f>
        <v/>
      </c>
      <c r="T2988" s="578" t="str">
        <f>IF('statement of marks'!AD100="","",'statement of marks'!AD100)</f>
        <v/>
      </c>
      <c r="U2988" s="578" t="str">
        <f>IF('statement of marks'!AE100="","",'statement of marks'!AE100)</f>
        <v/>
      </c>
      <c r="V2988" s="612" t="str">
        <f>IF('statement of marks'!AF100="","",'statement of marks'!AF100)</f>
        <v/>
      </c>
    </row>
    <row r="2989" spans="1:22" ht="16" customHeight="1">
      <c r="A2989" s="598"/>
      <c r="B2989" s="1114" t="str">
        <f>IF('statement of marks'!$AI$3="","",'statement of marks'!$AI$3)</f>
        <v>vaxszth</v>
      </c>
      <c r="C2989" s="1115"/>
      <c r="D2989" s="275" t="str">
        <f>IF('statement of marks'!AI100="","",'statement of marks'!AI100)</f>
        <v/>
      </c>
      <c r="E2989" s="275" t="str">
        <f>IF('statement of marks'!AJ100="","",'statement of marks'!AJ100)</f>
        <v/>
      </c>
      <c r="F2989" s="606" t="str">
        <f>IF('statement of marks'!AK100="","",'statement of marks'!AK100)</f>
        <v/>
      </c>
      <c r="G2989" s="275" t="str">
        <f>IF('statement of marks'!AL100="","",'statement of marks'!AL100)</f>
        <v/>
      </c>
      <c r="H2989" s="275" t="str">
        <f>IF('statement of marks'!AM100="","",'statement of marks'!AM100)</f>
        <v/>
      </c>
      <c r="I2989" s="606" t="str">
        <f>IF('statement of marks'!AN100="","",'statement of marks'!AN100)</f>
        <v/>
      </c>
      <c r="J2989" s="275" t="str">
        <f>IF('statement of marks'!AO100="","",'statement of marks'!AO100)</f>
        <v/>
      </c>
      <c r="K2989" s="275" t="str">
        <f>IF('statement of marks'!AP100="","",'statement of marks'!AP100)</f>
        <v/>
      </c>
      <c r="L2989" s="606" t="str">
        <f>IF('statement of marks'!AQ100="","",'statement of marks'!AQ100)</f>
        <v/>
      </c>
      <c r="M2989" s="275" t="str">
        <f>IF('statement of marks'!AS100="","",'statement of marks'!AS100)</f>
        <v/>
      </c>
      <c r="N2989" s="275" t="str">
        <f>IF('statement of marks'!AT100="","",'statement of marks'!AT100)</f>
        <v/>
      </c>
      <c r="O2989" s="606" t="str">
        <f>IF('statement of marks'!AU100="","",'statement of marks'!AU100)</f>
        <v/>
      </c>
      <c r="P2989" s="277" t="str">
        <f>IF('statement of marks'!AV100="","",'statement of marks'!AV100)</f>
        <v/>
      </c>
      <c r="Q2989" s="275" t="str">
        <f>IF('statement of marks'!AW100="","",'statement of marks'!AW100)</f>
        <v/>
      </c>
      <c r="R2989" s="275" t="str">
        <f>IF('statement of marks'!AX100="","",'statement of marks'!AX100)</f>
        <v/>
      </c>
      <c r="S2989" s="606" t="str">
        <f>IF('statement of marks'!AY100="","",'statement of marks'!AY100)</f>
        <v/>
      </c>
      <c r="T2989" s="578" t="str">
        <f>IF('statement of marks'!AZ100="","",'statement of marks'!AZ100)</f>
        <v/>
      </c>
      <c r="U2989" s="578" t="str">
        <f>IF('statement of marks'!BA100="","",'statement of marks'!BA100)</f>
        <v/>
      </c>
      <c r="V2989" s="612" t="str">
        <f>IF('statement of marks'!BB100="","",'statement of marks'!BB100)</f>
        <v/>
      </c>
    </row>
    <row r="2990" spans="1:22" ht="16" customHeight="1">
      <c r="A2990" s="598"/>
      <c r="B2990" s="1114" t="str">
        <f>IF('statement of marks'!BE100="s","laLd`r",IF('statement of marks'!BE100="u","mnwZ",IF('statement of marks'!BE100="g","xqtjkrh",IF('statement of marks'!BE100="p","iatkch",IF('statement of marks'!BE100="sd","fla/kh","r`rh; Hkk""kk")))))</f>
        <v>r`rh; Hkk"kk</v>
      </c>
      <c r="C2990" s="1115"/>
      <c r="D2990" s="275" t="str">
        <f>IF('statement of marks'!BF100="","",'statement of marks'!BF100)</f>
        <v/>
      </c>
      <c r="E2990" s="275" t="str">
        <f>IF('statement of marks'!BG100="","",'statement of marks'!BG100)</f>
        <v/>
      </c>
      <c r="F2990" s="606" t="str">
        <f>IF('statement of marks'!BH100="","",'statement of marks'!BH100)</f>
        <v/>
      </c>
      <c r="G2990" s="275" t="str">
        <f>IF('statement of marks'!BI100="","",'statement of marks'!BI100)</f>
        <v/>
      </c>
      <c r="H2990" s="275" t="str">
        <f>IF('statement of marks'!BJ100="","",'statement of marks'!BJ100)</f>
        <v/>
      </c>
      <c r="I2990" s="606" t="str">
        <f>IF('statement of marks'!BK100="","",'statement of marks'!BK100)</f>
        <v/>
      </c>
      <c r="J2990" s="275" t="str">
        <f>IF('statement of marks'!BL100="","",'statement of marks'!BL100)</f>
        <v/>
      </c>
      <c r="K2990" s="275" t="str">
        <f>IF('statement of marks'!BM100="","",'statement of marks'!BM100)</f>
        <v/>
      </c>
      <c r="L2990" s="606" t="str">
        <f>IF('statement of marks'!BN100="","",'statement of marks'!BN100)</f>
        <v/>
      </c>
      <c r="M2990" s="275" t="str">
        <f>IF('statement of marks'!BP100="","",'statement of marks'!BP100)</f>
        <v/>
      </c>
      <c r="N2990" s="275" t="str">
        <f>IF('statement of marks'!BQ100="","",'statement of marks'!BQ100)</f>
        <v/>
      </c>
      <c r="O2990" s="606" t="str">
        <f>IF('statement of marks'!BR100="","",'statement of marks'!BR100)</f>
        <v/>
      </c>
      <c r="P2990" s="277" t="str">
        <f>IF('statement of marks'!BS100="","",'statement of marks'!BS100)</f>
        <v/>
      </c>
      <c r="Q2990" s="275" t="str">
        <f>IF('statement of marks'!BT100="","",'statement of marks'!BT100)</f>
        <v/>
      </c>
      <c r="R2990" s="275" t="str">
        <f>IF('statement of marks'!BU100="","",'statement of marks'!BU100)</f>
        <v/>
      </c>
      <c r="S2990" s="606" t="str">
        <f>IF('statement of marks'!BV100="","",'statement of marks'!BV100)</f>
        <v/>
      </c>
      <c r="T2990" s="578" t="str">
        <f>IF('statement of marks'!BW100="","",'statement of marks'!BW100)</f>
        <v/>
      </c>
      <c r="U2990" s="578" t="str">
        <f>IF('statement of marks'!BX100="","",'statement of marks'!BX100)</f>
        <v/>
      </c>
      <c r="V2990" s="612" t="str">
        <f>IF('statement of marks'!BY100="","",'statement of marks'!BY100)</f>
        <v/>
      </c>
    </row>
    <row r="2991" spans="1:22" ht="16" customHeight="1">
      <c r="A2991" s="598"/>
      <c r="B2991" s="1114" t="str">
        <f>IF('statement of marks'!$CB$3="","",'statement of marks'!$CB$3)</f>
        <v>xf.kr</v>
      </c>
      <c r="C2991" s="1115"/>
      <c r="D2991" s="275" t="str">
        <f>IF('statement of marks'!CB100="","",'statement of marks'!CB100)</f>
        <v/>
      </c>
      <c r="E2991" s="275" t="str">
        <f>IF('statement of marks'!CC100="","",'statement of marks'!CC100)</f>
        <v/>
      </c>
      <c r="F2991" s="606" t="str">
        <f>IF('statement of marks'!CD100="","",'statement of marks'!CD100)</f>
        <v/>
      </c>
      <c r="G2991" s="275" t="str">
        <f>IF('statement of marks'!CE100="","",'statement of marks'!CE100)</f>
        <v/>
      </c>
      <c r="H2991" s="275" t="str">
        <f>IF('statement of marks'!CF100="","",'statement of marks'!CF100)</f>
        <v/>
      </c>
      <c r="I2991" s="606" t="str">
        <f>IF('statement of marks'!CG100="","",'statement of marks'!CG100)</f>
        <v/>
      </c>
      <c r="J2991" s="275" t="str">
        <f>IF('statement of marks'!CH100="","",'statement of marks'!CH100)</f>
        <v/>
      </c>
      <c r="K2991" s="275" t="str">
        <f>IF('statement of marks'!CI100="","",'statement of marks'!CI100)</f>
        <v/>
      </c>
      <c r="L2991" s="606" t="str">
        <f>IF('statement of marks'!CJ100="","",'statement of marks'!CJ100)</f>
        <v/>
      </c>
      <c r="M2991" s="275" t="str">
        <f>IF('statement of marks'!CL100="","",'statement of marks'!CL100)</f>
        <v/>
      </c>
      <c r="N2991" s="275" t="str">
        <f>IF('statement of marks'!CM100="","",'statement of marks'!CM100)</f>
        <v/>
      </c>
      <c r="O2991" s="606" t="str">
        <f>IF('statement of marks'!CN100="","",'statement of marks'!CN100)</f>
        <v/>
      </c>
      <c r="P2991" s="277" t="str">
        <f>IF('statement of marks'!CO100="","",'statement of marks'!CO100)</f>
        <v/>
      </c>
      <c r="Q2991" s="275" t="str">
        <f>IF('statement of marks'!CP100="","",'statement of marks'!CP100)</f>
        <v/>
      </c>
      <c r="R2991" s="275" t="str">
        <f>IF('statement of marks'!CQ100="","",'statement of marks'!CQ100)</f>
        <v/>
      </c>
      <c r="S2991" s="606" t="str">
        <f>IF('statement of marks'!CR100="","",'statement of marks'!CR100)</f>
        <v/>
      </c>
      <c r="T2991" s="578" t="str">
        <f>IF('statement of marks'!CS100="","",'statement of marks'!CS100)</f>
        <v/>
      </c>
      <c r="U2991" s="578" t="str">
        <f>IF('statement of marks'!CT100="","",'statement of marks'!CT100)</f>
        <v/>
      </c>
      <c r="V2991" s="612" t="str">
        <f>IF('statement of marks'!CU100="","",'statement of marks'!CU100)</f>
        <v/>
      </c>
    </row>
    <row r="2992" spans="1:22" ht="16" customHeight="1">
      <c r="A2992" s="598"/>
      <c r="B2992" s="1114" t="str">
        <f>IF('statement of marks'!$CX$3="","",'statement of marks'!$CX$3)</f>
        <v>foKku</v>
      </c>
      <c r="C2992" s="1115"/>
      <c r="D2992" s="275" t="str">
        <f>IF('statement of marks'!CX100="","",'statement of marks'!CX100)</f>
        <v/>
      </c>
      <c r="E2992" s="275" t="str">
        <f>IF('statement of marks'!CY100="","",'statement of marks'!CY100)</f>
        <v/>
      </c>
      <c r="F2992" s="606" t="str">
        <f>IF('statement of marks'!CZ100="","",'statement of marks'!CZ100)</f>
        <v/>
      </c>
      <c r="G2992" s="275" t="str">
        <f>IF('statement of marks'!DA100="","",'statement of marks'!DA100)</f>
        <v/>
      </c>
      <c r="H2992" s="275" t="str">
        <f>IF('statement of marks'!DB100="","",'statement of marks'!DB100)</f>
        <v/>
      </c>
      <c r="I2992" s="606" t="str">
        <f>IF('statement of marks'!DC100="","",'statement of marks'!DC100)</f>
        <v/>
      </c>
      <c r="J2992" s="275" t="str">
        <f>IF('statement of marks'!DD100="","",'statement of marks'!DD100)</f>
        <v/>
      </c>
      <c r="K2992" s="275" t="str">
        <f>IF('statement of marks'!DE100="","",'statement of marks'!DE100)</f>
        <v/>
      </c>
      <c r="L2992" s="606" t="str">
        <f>IF('statement of marks'!DF100="","",'statement of marks'!DF100)</f>
        <v/>
      </c>
      <c r="M2992" s="275" t="str">
        <f>IF('statement of marks'!DH100="","",'statement of marks'!DH100)</f>
        <v/>
      </c>
      <c r="N2992" s="275" t="str">
        <f>IF('statement of marks'!DI100="","",'statement of marks'!DI100)</f>
        <v/>
      </c>
      <c r="O2992" s="606" t="str">
        <f>IF('statement of marks'!DJ100="","",'statement of marks'!DJ100)</f>
        <v/>
      </c>
      <c r="P2992" s="277" t="str">
        <f>IF('statement of marks'!DK100="","",'statement of marks'!DK100)</f>
        <v/>
      </c>
      <c r="Q2992" s="275" t="str">
        <f>IF('statement of marks'!DL100="","",'statement of marks'!DL100)</f>
        <v/>
      </c>
      <c r="R2992" s="275" t="str">
        <f>IF('statement of marks'!DM100="","",'statement of marks'!DM100)</f>
        <v/>
      </c>
      <c r="S2992" s="606" t="str">
        <f>IF('statement of marks'!DN100="","",'statement of marks'!DN100)</f>
        <v/>
      </c>
      <c r="T2992" s="578" t="str">
        <f>IF('statement of marks'!DO100="","",'statement of marks'!DO100)</f>
        <v/>
      </c>
      <c r="U2992" s="578" t="str">
        <f>IF('statement of marks'!DP100="","",'statement of marks'!DP100)</f>
        <v/>
      </c>
      <c r="V2992" s="612" t="str">
        <f>IF('statement of marks'!DQ100="","",'statement of marks'!DQ100)</f>
        <v/>
      </c>
    </row>
    <row r="2993" spans="1:22" ht="16" customHeight="1">
      <c r="A2993" s="598"/>
      <c r="B2993" s="1114" t="str">
        <f>IF('statement of marks'!$DT$3="","",'statement of marks'!$DT$3)</f>
        <v>lkekftd foKku</v>
      </c>
      <c r="C2993" s="1115"/>
      <c r="D2993" s="275" t="str">
        <f>IF('statement of marks'!DT100="","",'statement of marks'!DT100)</f>
        <v/>
      </c>
      <c r="E2993" s="275" t="str">
        <f>IF('statement of marks'!DU100="","",'statement of marks'!DU100)</f>
        <v/>
      </c>
      <c r="F2993" s="606" t="str">
        <f>IF('statement of marks'!DV100="","",'statement of marks'!DV100)</f>
        <v/>
      </c>
      <c r="G2993" s="275" t="str">
        <f>IF('statement of marks'!DW100="","",'statement of marks'!DW100)</f>
        <v/>
      </c>
      <c r="H2993" s="275" t="str">
        <f>IF('statement of marks'!DX100="","",'statement of marks'!DX100)</f>
        <v/>
      </c>
      <c r="I2993" s="606" t="str">
        <f>IF('statement of marks'!DY100="","",'statement of marks'!DY100)</f>
        <v/>
      </c>
      <c r="J2993" s="275" t="str">
        <f>IF('statement of marks'!DZ100="","",'statement of marks'!DZ100)</f>
        <v/>
      </c>
      <c r="K2993" s="275" t="str">
        <f>IF('statement of marks'!EA100="","",'statement of marks'!EA100)</f>
        <v/>
      </c>
      <c r="L2993" s="606" t="str">
        <f>IF('statement of marks'!EB100="","",'statement of marks'!EB100)</f>
        <v/>
      </c>
      <c r="M2993" s="275" t="str">
        <f>IF('statement of marks'!ED100="","",'statement of marks'!ED100)</f>
        <v/>
      </c>
      <c r="N2993" s="275" t="str">
        <f>IF('statement of marks'!EE100="","",'statement of marks'!EE100)</f>
        <v/>
      </c>
      <c r="O2993" s="606" t="str">
        <f>IF('statement of marks'!EF100="","",'statement of marks'!EF100)</f>
        <v/>
      </c>
      <c r="P2993" s="277" t="str">
        <f>IF('statement of marks'!EG100="","",'statement of marks'!EG100)</f>
        <v/>
      </c>
      <c r="Q2993" s="275" t="str">
        <f>IF('statement of marks'!EH100="","",'statement of marks'!EH100)</f>
        <v/>
      </c>
      <c r="R2993" s="275" t="str">
        <f>IF('statement of marks'!EI100="","",'statement of marks'!EI100)</f>
        <v/>
      </c>
      <c r="S2993" s="606" t="str">
        <f>IF('statement of marks'!EJ100="","",'statement of marks'!EJ100)</f>
        <v/>
      </c>
      <c r="T2993" s="578" t="str">
        <f>IF('statement of marks'!EK100="","",'statement of marks'!EK100)</f>
        <v/>
      </c>
      <c r="U2993" s="578" t="str">
        <f>IF('statement of marks'!EL100="","",'statement of marks'!EL100)</f>
        <v/>
      </c>
      <c r="V2993" s="612" t="str">
        <f>IF('statement of marks'!EM100="","",'statement of marks'!EM100)</f>
        <v/>
      </c>
    </row>
    <row r="2994" spans="1:22" ht="16" customHeight="1">
      <c r="A2994" s="598"/>
      <c r="B2994" s="1117" t="s">
        <v>271</v>
      </c>
      <c r="C2994" s="1118"/>
      <c r="D2994" s="1081" t="s">
        <v>1</v>
      </c>
      <c r="E2994" s="1081"/>
      <c r="F2994" s="1081"/>
      <c r="G2994" s="1081" t="s">
        <v>21</v>
      </c>
      <c r="H2994" s="1081"/>
      <c r="I2994" s="1081"/>
      <c r="J2994" s="1081" t="s">
        <v>272</v>
      </c>
      <c r="K2994" s="1081"/>
      <c r="L2994" s="1081"/>
      <c r="M2994" s="1081" t="s">
        <v>68</v>
      </c>
      <c r="N2994" s="1081"/>
      <c r="O2994" s="1081"/>
      <c r="P2994" s="1081" t="s">
        <v>463</v>
      </c>
      <c r="Q2994" s="1081"/>
      <c r="R2994" s="1081"/>
      <c r="S2994" s="609"/>
      <c r="T2994" s="1187" t="s">
        <v>458</v>
      </c>
      <c r="U2994" s="1188"/>
      <c r="V2994" s="1189"/>
    </row>
    <row r="2995" spans="1:22" ht="16" customHeight="1">
      <c r="A2995" s="599"/>
      <c r="B2995" s="1175" t="s">
        <v>3</v>
      </c>
      <c r="C2995" s="1176"/>
      <c r="D2995" s="1177">
        <f>IF('statement of marks'!EP$6="","",'statement of marks'!EP$6)</f>
        <v>20</v>
      </c>
      <c r="E2995" s="1177"/>
      <c r="F2995" s="1177"/>
      <c r="G2995" s="1177">
        <f>IF('statement of marks'!EQ$6="","",'statement of marks'!EQ$6)</f>
        <v>20</v>
      </c>
      <c r="H2995" s="1177"/>
      <c r="I2995" s="1177"/>
      <c r="J2995" s="1177">
        <f>IF('statement of marks'!ES$6="","",'statement of marks'!ES$6)</f>
        <v>20</v>
      </c>
      <c r="K2995" s="1177"/>
      <c r="L2995" s="1177"/>
      <c r="M2995" s="1177">
        <f>IF('statement of marks'!ER$6="","",'statement of marks'!ER$6)</f>
        <v>20</v>
      </c>
      <c r="N2995" s="1177"/>
      <c r="O2995" s="1177"/>
      <c r="P2995" s="1177">
        <f>IF('statement of marks'!ET$6="","",'statement of marks'!ET$6)</f>
        <v>20</v>
      </c>
      <c r="Q2995" s="1177"/>
      <c r="R2995" s="1177"/>
      <c r="S2995" s="610" t="str">
        <f>IF('statement of marks'!FE$6="","",'statement of marks'!EX$6)</f>
        <v/>
      </c>
      <c r="T2995" s="615">
        <f>IF('statement of marks'!EU$6="","",'statement of marks'!EU$6)</f>
        <v>100</v>
      </c>
      <c r="U2995" s="616" t="s">
        <v>5</v>
      </c>
      <c r="V2995" s="617" t="s">
        <v>464</v>
      </c>
    </row>
    <row r="2996" spans="1:22" ht="16" customHeight="1">
      <c r="A2996" s="598"/>
      <c r="B2996" s="1114" t="str">
        <f>IF('statement of marks'!$EP$3="","",'statement of marks'!$EP$3)</f>
        <v>dk;kZuqHko</v>
      </c>
      <c r="C2996" s="1115"/>
      <c r="D2996" s="1103" t="str">
        <f>IF('statement of marks'!EP100="","",'statement of marks'!EP100)</f>
        <v/>
      </c>
      <c r="E2996" s="1103"/>
      <c r="F2996" s="1103"/>
      <c r="G2996" s="1103" t="str">
        <f>IF('statement of marks'!EQ100="","",'statement of marks'!EQ100)</f>
        <v/>
      </c>
      <c r="H2996" s="1103"/>
      <c r="I2996" s="1103"/>
      <c r="J2996" s="1103" t="str">
        <f>IF('statement of marks'!ES100="","",'statement of marks'!ES100)</f>
        <v/>
      </c>
      <c r="K2996" s="1103"/>
      <c r="L2996" s="1103"/>
      <c r="M2996" s="1103" t="str">
        <f>IF('statement of marks'!ER100="","",'statement of marks'!ER100)</f>
        <v/>
      </c>
      <c r="N2996" s="1103"/>
      <c r="O2996" s="1103"/>
      <c r="P2996" s="1103" t="str">
        <f>IF('statement of marks'!ET100="","",'statement of marks'!ET100)</f>
        <v/>
      </c>
      <c r="Q2996" s="1103"/>
      <c r="R2996" s="1103"/>
      <c r="S2996" s="611"/>
      <c r="T2996" s="613" t="str">
        <f>IF('statement of marks'!EU100="","",'statement of marks'!EU100)</f>
        <v/>
      </c>
      <c r="U2996" s="613" t="str">
        <f>IF('statement of marks'!EV100="","",'statement of marks'!EV100)</f>
        <v/>
      </c>
      <c r="V2996" s="614" t="str">
        <f>IF('statement of marks'!EW100="","",'statement of marks'!EW100)</f>
        <v/>
      </c>
    </row>
    <row r="2997" spans="1:22" ht="16" customHeight="1">
      <c r="A2997" s="598"/>
      <c r="B2997" s="1112" t="str">
        <f>IF('statement of marks'!$EZ$3="","",'statement of marks'!$EZ$3)</f>
        <v>dyk f'k{kk</v>
      </c>
      <c r="C2997" s="1113"/>
      <c r="D2997" s="1103" t="str">
        <f>IF('statement of marks'!EZ100="","",'statement of marks'!EZ100)</f>
        <v/>
      </c>
      <c r="E2997" s="1103"/>
      <c r="F2997" s="1103"/>
      <c r="G2997" s="1103" t="str">
        <f>IF('statement of marks'!FA100="","",'statement of marks'!FA100)</f>
        <v/>
      </c>
      <c r="H2997" s="1103"/>
      <c r="I2997" s="1103"/>
      <c r="J2997" s="1103" t="str">
        <f>IF('statement of marks'!FC100="","",'statement of marks'!FC100)</f>
        <v/>
      </c>
      <c r="K2997" s="1103"/>
      <c r="L2997" s="1103"/>
      <c r="M2997" s="1103" t="str">
        <f>IF('statement of marks'!FB100="","",'statement of marks'!FB100)</f>
        <v/>
      </c>
      <c r="N2997" s="1103"/>
      <c r="O2997" s="1103"/>
      <c r="P2997" s="1103" t="str">
        <f>IF('statement of marks'!FD100="","",'statement of marks'!FD100)</f>
        <v/>
      </c>
      <c r="Q2997" s="1103"/>
      <c r="R2997" s="1103"/>
      <c r="S2997" s="611"/>
      <c r="T2997" s="613" t="str">
        <f>IF('statement of marks'!FE100="","",'statement of marks'!FE100)</f>
        <v/>
      </c>
      <c r="U2997" s="613" t="str">
        <f>IF('statement of marks'!FF100="","",'statement of marks'!FF100)</f>
        <v/>
      </c>
      <c r="V2997" s="614" t="str">
        <f>IF('statement of marks'!FG100="","",'statement of marks'!FG100)</f>
        <v/>
      </c>
    </row>
    <row r="2998" spans="1:22" ht="16" customHeight="1">
      <c r="A2998" s="598"/>
      <c r="B2998" s="1109" t="str">
        <f>IF('statement of marks'!$FJ$3="","",'statement of marks'!$FJ$3)</f>
        <v>LokLF; ,oe~ 'kkjhfjd f'k{kk</v>
      </c>
      <c r="C2998" s="1110"/>
      <c r="D2998" s="1103" t="str">
        <f>IF('statement of marks'!FJ100="","",'statement of marks'!FJ100)</f>
        <v/>
      </c>
      <c r="E2998" s="1103"/>
      <c r="F2998" s="1103"/>
      <c r="G2998" s="1103" t="str">
        <f>IF('statement of marks'!FK100="","",'statement of marks'!FK100)</f>
        <v/>
      </c>
      <c r="H2998" s="1103"/>
      <c r="I2998" s="1103"/>
      <c r="J2998" s="1103" t="str">
        <f>IF('statement of marks'!FM100="","",'statement of marks'!FM100)</f>
        <v/>
      </c>
      <c r="K2998" s="1103"/>
      <c r="L2998" s="1103"/>
      <c r="M2998" s="1103" t="str">
        <f>IF('statement of marks'!FL100="","",'statement of marks'!FL100)</f>
        <v/>
      </c>
      <c r="N2998" s="1103"/>
      <c r="O2998" s="1103"/>
      <c r="P2998" s="1103" t="str">
        <f>IF('statement of marks'!FN100="","",'statement of marks'!FN100)</f>
        <v/>
      </c>
      <c r="Q2998" s="1103"/>
      <c r="R2998" s="1103"/>
      <c r="S2998" s="611"/>
      <c r="T2998" s="613" t="str">
        <f>IF('statement of marks'!FO100="","",'statement of marks'!FO100)</f>
        <v/>
      </c>
      <c r="U2998" s="613" t="str">
        <f>IF('statement of marks'!FP100="","",'statement of marks'!FP100)</f>
        <v/>
      </c>
      <c r="V2998" s="614" t="str">
        <f>IF('statement of marks'!FQ100="","",'statement of marks'!FQ100)</f>
        <v/>
      </c>
    </row>
    <row r="2999" spans="1:22" ht="16" customHeight="1">
      <c r="A2999" s="598"/>
      <c r="B2999" s="1104" t="s">
        <v>273</v>
      </c>
      <c r="C2999" s="1105"/>
      <c r="D2999" s="1213" t="str">
        <f>details!$DZ$3</f>
        <v>vxLr rd</v>
      </c>
      <c r="E2999" s="1213"/>
      <c r="F2999" s="1213"/>
      <c r="G2999" s="1213" t="str">
        <f>details!$ED$3</f>
        <v>vDVwcj rd</v>
      </c>
      <c r="H2999" s="1213"/>
      <c r="I2999" s="1213"/>
      <c r="J2999" s="1213" t="str">
        <f>details!$EL$3</f>
        <v>Qjojh rd</v>
      </c>
      <c r="K2999" s="1213"/>
      <c r="L2999" s="1213"/>
      <c r="M2999" s="1213" t="str">
        <f>details!$EH$3</f>
        <v>fnlEcj rd</v>
      </c>
      <c r="N2999" s="1213"/>
      <c r="O2999" s="1213"/>
      <c r="P2999" s="1213" t="str">
        <f>details!$EP$3</f>
        <v>loZ ;ksx</v>
      </c>
      <c r="Q2999" s="1213"/>
      <c r="R2999" s="1213"/>
      <c r="S2999" s="1106" t="s">
        <v>475</v>
      </c>
      <c r="T2999" s="1107"/>
      <c r="U2999" s="1107"/>
      <c r="V2999" s="1180"/>
    </row>
    <row r="3000" spans="1:22" ht="16" customHeight="1">
      <c r="A3000" s="598"/>
      <c r="B3000" s="1100" t="s">
        <v>99</v>
      </c>
      <c r="C3000" s="1101"/>
      <c r="D3000" s="1102" t="str">
        <f>IF(details!EA100="","",details!EA100)</f>
        <v/>
      </c>
      <c r="E3000" s="1102"/>
      <c r="F3000" s="1102"/>
      <c r="G3000" s="1102" t="str">
        <f>IF(details!EE100="","",details!EE100)</f>
        <v/>
      </c>
      <c r="H3000" s="1102"/>
      <c r="I3000" s="1102"/>
      <c r="J3000" s="1102" t="str">
        <f>IF(details!EM100="","",details!EM100)</f>
        <v/>
      </c>
      <c r="K3000" s="1102"/>
      <c r="L3000" s="1102"/>
      <c r="M3000" s="1102" t="str">
        <f>IF(details!EI100="","",details!EI100)</f>
        <v/>
      </c>
      <c r="N3000" s="1102"/>
      <c r="O3000" s="1102"/>
      <c r="P3000" s="1102" t="str">
        <f>IF(details!EQ100="","",details!EQ100)</f>
        <v/>
      </c>
      <c r="Q3000" s="1102"/>
      <c r="R3000" s="1102"/>
      <c r="S3000" s="1181">
        <f>'statement of marks'!$HG$108</f>
        <v>42460</v>
      </c>
      <c r="T3000" s="1182"/>
      <c r="U3000" s="1182"/>
      <c r="V3000" s="1183"/>
    </row>
    <row r="3001" spans="1:22" ht="16" customHeight="1">
      <c r="A3001" s="598"/>
      <c r="B3001" s="1094" t="s">
        <v>15</v>
      </c>
      <c r="C3001" s="1095"/>
      <c r="D3001" s="1096" t="str">
        <f>IF(details!DZ100="","",details!DZ100)</f>
        <v/>
      </c>
      <c r="E3001" s="1096"/>
      <c r="F3001" s="1096"/>
      <c r="G3001" s="1096" t="str">
        <f>IF(details!ED100="","",details!ED100)</f>
        <v/>
      </c>
      <c r="H3001" s="1096"/>
      <c r="I3001" s="1096"/>
      <c r="J3001" s="1096" t="str">
        <f>IF(details!EL100="","",details!EL100)</f>
        <v/>
      </c>
      <c r="K3001" s="1096"/>
      <c r="L3001" s="1096"/>
      <c r="M3001" s="1096" t="str">
        <f>IF(details!EH100="","",details!EH100)</f>
        <v/>
      </c>
      <c r="N3001" s="1096"/>
      <c r="O3001" s="1096"/>
      <c r="P3001" s="1096" t="str">
        <f>IF(details!EP100="","",details!EP100)</f>
        <v/>
      </c>
      <c r="Q3001" s="1096"/>
      <c r="R3001" s="1096"/>
      <c r="S3001" s="1184"/>
      <c r="T3001" s="1185"/>
      <c r="U3001" s="1185"/>
      <c r="V3001" s="1186"/>
    </row>
    <row r="3002" spans="1:22" ht="16" customHeight="1">
      <c r="A3002" s="1206"/>
      <c r="B3002" s="1207" t="s">
        <v>473</v>
      </c>
      <c r="C3002" s="1208"/>
      <c r="D3002" s="1209" t="s">
        <v>3</v>
      </c>
      <c r="E3002" s="1209"/>
      <c r="F3002" s="1209"/>
      <c r="G3002" s="1209" t="s">
        <v>389</v>
      </c>
      <c r="H3002" s="1209"/>
      <c r="I3002" s="1209"/>
      <c r="J3002" s="1209" t="s">
        <v>5</v>
      </c>
      <c r="K3002" s="1209"/>
      <c r="L3002" s="1209"/>
      <c r="M3002" s="1209" t="s">
        <v>465</v>
      </c>
      <c r="N3002" s="1209"/>
      <c r="O3002" s="1209"/>
      <c r="P3002" s="1210" t="s">
        <v>306</v>
      </c>
      <c r="Q3002" s="1210"/>
      <c r="R3002" s="1210"/>
      <c r="S3002" s="1209" t="s">
        <v>473</v>
      </c>
      <c r="T3002" s="1209"/>
      <c r="U3002" s="1209"/>
      <c r="V3002" s="1211"/>
    </row>
    <row r="3003" spans="1:22" ht="16" customHeight="1">
      <c r="A3003" s="1206"/>
      <c r="B3003" s="1207"/>
      <c r="C3003" s="1208"/>
      <c r="D3003" s="1212" t="str">
        <f>'statement of marks'!HE100</f>
        <v/>
      </c>
      <c r="E3003" s="1212"/>
      <c r="F3003" s="1212"/>
      <c r="G3003" s="1212" t="str">
        <f>'statement of marks'!HF100</f>
        <v/>
      </c>
      <c r="H3003" s="1212"/>
      <c r="I3003" s="1212"/>
      <c r="J3003" s="1212" t="str">
        <f>'statement of marks'!HG100</f>
        <v/>
      </c>
      <c r="K3003" s="1212"/>
      <c r="L3003" s="1212"/>
      <c r="M3003" s="1212" t="str">
        <f>'statement of marks'!HJ100</f>
        <v/>
      </c>
      <c r="N3003" s="1212"/>
      <c r="O3003" s="1212"/>
      <c r="P3003" s="1212" t="str">
        <f>'statement of marks'!HI100</f>
        <v/>
      </c>
      <c r="Q3003" s="1212"/>
      <c r="R3003" s="1212"/>
      <c r="S3003" s="1209" t="str">
        <f>'statement of marks'!HD100</f>
        <v/>
      </c>
      <c r="T3003" s="1209"/>
      <c r="U3003" s="1209"/>
      <c r="V3003" s="1211"/>
    </row>
    <row r="3004" spans="1:22" ht="16" customHeight="1">
      <c r="A3004" s="598"/>
      <c r="B3004" s="1089" t="s">
        <v>100</v>
      </c>
      <c r="C3004" s="1090"/>
      <c r="D3004" s="1081"/>
      <c r="E3004" s="1081"/>
      <c r="F3004" s="1081"/>
      <c r="G3004" s="1081"/>
      <c r="H3004" s="1081"/>
      <c r="I3004" s="1081"/>
      <c r="J3004" s="1081"/>
      <c r="K3004" s="1081"/>
      <c r="L3004" s="1081"/>
      <c r="M3004" s="1081"/>
      <c r="N3004" s="1081"/>
      <c r="O3004" s="1081"/>
      <c r="P3004" s="1081"/>
      <c r="Q3004" s="1081"/>
      <c r="R3004" s="1081"/>
      <c r="S3004" s="1081"/>
      <c r="T3004" s="1081"/>
      <c r="U3004" s="1081"/>
      <c r="V3004" s="1205"/>
    </row>
    <row r="3005" spans="1:22" ht="16" customHeight="1">
      <c r="A3005" s="598"/>
      <c r="B3005" s="1087" t="s">
        <v>80</v>
      </c>
      <c r="C3005" s="1088"/>
      <c r="D3005" s="1081"/>
      <c r="E3005" s="1081"/>
      <c r="F3005" s="1081"/>
      <c r="G3005" s="1081"/>
      <c r="H3005" s="1081"/>
      <c r="I3005" s="1081"/>
      <c r="J3005" s="1081"/>
      <c r="K3005" s="1081"/>
      <c r="L3005" s="1081"/>
      <c r="M3005" s="1081"/>
      <c r="N3005" s="1081"/>
      <c r="O3005" s="1081"/>
      <c r="P3005" s="1081"/>
      <c r="Q3005" s="1081"/>
      <c r="R3005" s="1081"/>
      <c r="S3005" s="1081"/>
      <c r="T3005" s="1081"/>
      <c r="U3005" s="1081"/>
      <c r="V3005" s="1205"/>
    </row>
    <row r="3006" spans="1:22" ht="16" customHeight="1">
      <c r="A3006" s="598"/>
      <c r="B3006" s="1089" t="s">
        <v>466</v>
      </c>
      <c r="C3006" s="1090"/>
      <c r="D3006" s="1081"/>
      <c r="E3006" s="1081"/>
      <c r="F3006" s="1081"/>
      <c r="G3006" s="1081"/>
      <c r="H3006" s="1081"/>
      <c r="I3006" s="1081"/>
      <c r="J3006" s="1081"/>
      <c r="K3006" s="1081"/>
      <c r="L3006" s="1081"/>
      <c r="M3006" s="1081"/>
      <c r="N3006" s="1081"/>
      <c r="O3006" s="1081"/>
      <c r="P3006" s="1081" t="s">
        <v>466</v>
      </c>
      <c r="Q3006" s="1081"/>
      <c r="R3006" s="1081"/>
      <c r="S3006" s="1081"/>
      <c r="T3006" s="1081"/>
      <c r="U3006" s="1081"/>
      <c r="V3006" s="1205"/>
    </row>
    <row r="3007" spans="1:22" ht="16" customHeight="1">
      <c r="A3007" s="598"/>
      <c r="B3007" s="1085" t="s">
        <v>101</v>
      </c>
      <c r="C3007" s="1086"/>
      <c r="D3007" s="1081"/>
      <c r="E3007" s="1081"/>
      <c r="F3007" s="1081"/>
      <c r="G3007" s="1081"/>
      <c r="H3007" s="1081"/>
      <c r="I3007" s="1081"/>
      <c r="J3007" s="1081"/>
      <c r="K3007" s="1081"/>
      <c r="L3007" s="1081"/>
      <c r="M3007" s="1081"/>
      <c r="N3007" s="1081"/>
      <c r="O3007" s="1081"/>
      <c r="P3007" s="1081"/>
      <c r="Q3007" s="1081"/>
      <c r="R3007" s="1081"/>
      <c r="S3007" s="1198" t="s">
        <v>101</v>
      </c>
      <c r="T3007" s="1198"/>
      <c r="U3007" s="1198"/>
      <c r="V3007" s="1199"/>
    </row>
    <row r="3008" spans="1:22" ht="16" customHeight="1" thickBot="1">
      <c r="A3008" s="600"/>
      <c r="B3008" s="1200" t="s">
        <v>102</v>
      </c>
      <c r="C3008" s="1201"/>
      <c r="D3008" s="1202"/>
      <c r="E3008" s="1202"/>
      <c r="F3008" s="1202"/>
      <c r="G3008" s="1202"/>
      <c r="H3008" s="1202"/>
      <c r="I3008" s="1202"/>
      <c r="J3008" s="1202"/>
      <c r="K3008" s="1202"/>
      <c r="L3008" s="1202"/>
      <c r="M3008" s="1202"/>
      <c r="N3008" s="1202"/>
      <c r="O3008" s="1202"/>
      <c r="P3008" s="1202"/>
      <c r="Q3008" s="1202"/>
      <c r="R3008" s="1202"/>
      <c r="S3008" s="1203" t="s">
        <v>163</v>
      </c>
      <c r="T3008" s="1203"/>
      <c r="U3008" s="1203"/>
      <c r="V3008" s="1204"/>
    </row>
    <row r="3009" spans="1:22" ht="16" customHeight="1">
      <c r="A3009" s="597"/>
      <c r="B3009" s="1216" t="s">
        <v>47</v>
      </c>
      <c r="C3009" s="1217"/>
      <c r="D3009" s="1217"/>
      <c r="E3009" s="1217"/>
      <c r="F3009" s="1217"/>
      <c r="G3009" s="1217"/>
      <c r="H3009" s="1217"/>
      <c r="I3009" s="1217"/>
      <c r="J3009" s="1217"/>
      <c r="K3009" s="1217"/>
      <c r="L3009" s="1217"/>
      <c r="M3009" s="1217"/>
      <c r="N3009" s="1217"/>
      <c r="O3009" s="1217"/>
      <c r="P3009" s="1217"/>
      <c r="Q3009" s="1217"/>
      <c r="R3009" s="1217"/>
      <c r="S3009" s="1217"/>
      <c r="T3009" s="1217"/>
      <c r="U3009" s="1217"/>
      <c r="V3009" s="1218"/>
    </row>
    <row r="3010" spans="1:22" ht="16" customHeight="1">
      <c r="A3010" s="598"/>
      <c r="B3010" s="1219" t="str">
        <f>'statement of marks'!$A$1</f>
        <v>jk- ck- ek/;fed fo|ky; uohu] fuEckgsM+k</v>
      </c>
      <c r="C3010" s="1220"/>
      <c r="D3010" s="1220"/>
      <c r="E3010" s="1220"/>
      <c r="F3010" s="1220"/>
      <c r="G3010" s="1220"/>
      <c r="H3010" s="1220"/>
      <c r="I3010" s="1220"/>
      <c r="J3010" s="1220"/>
      <c r="K3010" s="1220"/>
      <c r="L3010" s="1220"/>
      <c r="M3010" s="1220"/>
      <c r="N3010" s="1220"/>
      <c r="O3010" s="1220"/>
      <c r="P3010" s="1220"/>
      <c r="Q3010" s="1220"/>
      <c r="R3010" s="1220"/>
      <c r="S3010" s="1220"/>
      <c r="T3010" s="1220"/>
      <c r="U3010" s="1220"/>
      <c r="V3010" s="1221"/>
    </row>
    <row r="3011" spans="1:22" ht="16" customHeight="1">
      <c r="A3011" s="598"/>
      <c r="B3011" s="1114" t="s">
        <v>467</v>
      </c>
      <c r="C3011" s="1115"/>
      <c r="D3011" s="1119" t="str">
        <f>'statement of marks'!$H$3</f>
        <v>2015-16</v>
      </c>
      <c r="E3011" s="1119"/>
      <c r="F3011" s="1119"/>
      <c r="G3011" s="1119"/>
      <c r="H3011" s="1119"/>
      <c r="I3011" s="1119"/>
      <c r="J3011" s="1119"/>
      <c r="K3011" s="1119"/>
      <c r="L3011" s="1119"/>
      <c r="M3011" s="1119"/>
      <c r="N3011" s="1119"/>
      <c r="O3011" s="1119"/>
      <c r="P3011" s="1119"/>
      <c r="Q3011" s="1119"/>
      <c r="R3011" s="1119"/>
      <c r="S3011" s="1119"/>
      <c r="T3011" s="1119"/>
      <c r="U3011" s="1119"/>
      <c r="V3011" s="1196"/>
    </row>
    <row r="3012" spans="1:22" ht="16" customHeight="1">
      <c r="A3012" s="598"/>
      <c r="B3012" s="1114" t="s">
        <v>218</v>
      </c>
      <c r="C3012" s="1115"/>
      <c r="D3012" s="1115" t="str">
        <f>IF('statement of marks'!J101="","",'statement of marks'!J101)</f>
        <v/>
      </c>
      <c r="E3012" s="1115"/>
      <c r="F3012" s="1115"/>
      <c r="G3012" s="1115"/>
      <c r="H3012" s="1115"/>
      <c r="I3012" s="1115"/>
      <c r="J3012" s="1115"/>
      <c r="K3012" s="1115"/>
      <c r="L3012" s="1115"/>
      <c r="M3012" s="1115"/>
      <c r="N3012" s="1115"/>
      <c r="O3012" s="1115"/>
      <c r="P3012" s="1115"/>
      <c r="Q3012" s="1115"/>
      <c r="R3012" s="1115"/>
      <c r="S3012" s="1115"/>
      <c r="T3012" s="1115"/>
      <c r="U3012" s="1115"/>
      <c r="V3012" s="1197"/>
    </row>
    <row r="3013" spans="1:22" ht="16" customHeight="1">
      <c r="A3013" s="598"/>
      <c r="B3013" s="1114" t="s">
        <v>219</v>
      </c>
      <c r="C3013" s="1115"/>
      <c r="D3013" s="1115" t="str">
        <f>IF('statement of marks'!K101="","",'statement of marks'!K101)</f>
        <v/>
      </c>
      <c r="E3013" s="1115"/>
      <c r="F3013" s="1115"/>
      <c r="G3013" s="1115"/>
      <c r="H3013" s="1115"/>
      <c r="I3013" s="1115"/>
      <c r="J3013" s="1115"/>
      <c r="K3013" s="1115"/>
      <c r="L3013" s="1115"/>
      <c r="M3013" s="1115"/>
      <c r="N3013" s="1115"/>
      <c r="O3013" s="1115"/>
      <c r="P3013" s="1115"/>
      <c r="Q3013" s="1115"/>
      <c r="R3013" s="1115"/>
      <c r="S3013" s="1115"/>
      <c r="T3013" s="1115"/>
      <c r="U3013" s="1115"/>
      <c r="V3013" s="1197"/>
    </row>
    <row r="3014" spans="1:22" ht="16" customHeight="1">
      <c r="A3014" s="598"/>
      <c r="B3014" s="1114" t="s">
        <v>220</v>
      </c>
      <c r="C3014" s="1115"/>
      <c r="D3014" s="1115" t="str">
        <f>IF('statement of marks'!L101="","",'statement of marks'!L101)</f>
        <v/>
      </c>
      <c r="E3014" s="1115"/>
      <c r="F3014" s="1115"/>
      <c r="G3014" s="1115"/>
      <c r="H3014" s="1115"/>
      <c r="I3014" s="1115"/>
      <c r="J3014" s="1115"/>
      <c r="K3014" s="1115"/>
      <c r="L3014" s="1115"/>
      <c r="M3014" s="1115"/>
      <c r="N3014" s="1115"/>
      <c r="O3014" s="1115"/>
      <c r="P3014" s="1115"/>
      <c r="Q3014" s="1115"/>
      <c r="R3014" s="1115"/>
      <c r="S3014" s="1115"/>
      <c r="T3014" s="1115"/>
      <c r="U3014" s="1115"/>
      <c r="V3014" s="1197"/>
    </row>
    <row r="3015" spans="1:22" ht="16" customHeight="1">
      <c r="A3015" s="598"/>
      <c r="B3015" s="1114" t="s">
        <v>221</v>
      </c>
      <c r="C3015" s="1115"/>
      <c r="D3015" s="1119" t="str">
        <f>'statement of marks'!$G$3</f>
        <v>6 A</v>
      </c>
      <c r="E3015" s="1119"/>
      <c r="F3015" s="1119"/>
      <c r="G3015" s="1115" t="s">
        <v>9</v>
      </c>
      <c r="H3015" s="1115"/>
      <c r="I3015" s="1115"/>
      <c r="J3015" s="1119" t="str">
        <f>IF('statement of marks'!D101="","",'statement of marks'!D101)</f>
        <v/>
      </c>
      <c r="K3015" s="1119"/>
      <c r="L3015" s="1119"/>
      <c r="M3015" s="1115" t="s">
        <v>222</v>
      </c>
      <c r="N3015" s="1115"/>
      <c r="O3015" s="1115"/>
      <c r="P3015" s="1119" t="str">
        <f>IF('statement of marks'!F101="","",'statement of marks'!F101)</f>
        <v/>
      </c>
      <c r="Q3015" s="1119"/>
      <c r="R3015" s="1119"/>
      <c r="S3015" s="1214" t="str">
        <f>IF('statement of marks'!$J$3="","",'statement of marks'!$J$3)</f>
        <v xml:space="preserve">fo|ky; dk Mk;l dksM+ </v>
      </c>
      <c r="T3015" s="1214"/>
      <c r="U3015" s="1214"/>
      <c r="V3015" s="1215"/>
    </row>
    <row r="3016" spans="1:22" ht="16" customHeight="1">
      <c r="A3016" s="598"/>
      <c r="B3016" s="601" t="s">
        <v>0</v>
      </c>
      <c r="C3016" s="602"/>
      <c r="D3016" s="1121" t="str">
        <f>IF('statement of marks'!H101="","",'statement of marks'!H101)</f>
        <v/>
      </c>
      <c r="E3016" s="1121"/>
      <c r="F3016" s="1121"/>
      <c r="G3016" s="1115" t="str">
        <f>IF('statement of marks'!I101="","",'statement of marks'!I101)</f>
        <v/>
      </c>
      <c r="H3016" s="1115"/>
      <c r="I3016" s="1115"/>
      <c r="J3016" s="1115"/>
      <c r="K3016" s="1115"/>
      <c r="L3016" s="1115"/>
      <c r="M3016" s="1115"/>
      <c r="N3016" s="1115"/>
      <c r="O3016" s="1115"/>
      <c r="P3016" s="1115"/>
      <c r="Q3016" s="1115"/>
      <c r="R3016" s="1115"/>
      <c r="S3016" s="1190" t="str">
        <f>IF('statement of marks'!$K$3="","",'statement of marks'!$K$3)</f>
        <v xml:space="preserve">08291009401   </v>
      </c>
      <c r="T3016" s="1190"/>
      <c r="U3016" s="1190"/>
      <c r="V3016" s="1191"/>
    </row>
    <row r="3017" spans="1:22" ht="16" customHeight="1">
      <c r="A3017" s="598"/>
      <c r="B3017" s="561" t="s">
        <v>28</v>
      </c>
      <c r="C3017" s="603" t="s">
        <v>97</v>
      </c>
      <c r="D3017" s="1081" t="s">
        <v>1</v>
      </c>
      <c r="E3017" s="1081"/>
      <c r="F3017" s="1081"/>
      <c r="G3017" s="1081" t="s">
        <v>21</v>
      </c>
      <c r="H3017" s="1081"/>
      <c r="I3017" s="1081"/>
      <c r="J3017" s="1081" t="s">
        <v>68</v>
      </c>
      <c r="K3017" s="1081"/>
      <c r="L3017" s="1081"/>
      <c r="M3017" s="1081" t="s">
        <v>98</v>
      </c>
      <c r="N3017" s="1081"/>
      <c r="O3017" s="1081"/>
      <c r="P3017" s="1192" t="s">
        <v>278</v>
      </c>
      <c r="Q3017" s="1193" t="s">
        <v>459</v>
      </c>
      <c r="R3017" s="1193"/>
      <c r="S3017" s="1193"/>
      <c r="T3017" s="1194" t="s">
        <v>458</v>
      </c>
      <c r="U3017" s="1194"/>
      <c r="V3017" s="1195"/>
    </row>
    <row r="3018" spans="1:22" ht="16" customHeight="1">
      <c r="A3018" s="598"/>
      <c r="B3018" s="561"/>
      <c r="C3018" s="603"/>
      <c r="D3018" s="596" t="s">
        <v>468</v>
      </c>
      <c r="E3018" s="596" t="s">
        <v>469</v>
      </c>
      <c r="F3018" s="604" t="s">
        <v>2</v>
      </c>
      <c r="G3018" s="596" t="s">
        <v>468</v>
      </c>
      <c r="H3018" s="596" t="s">
        <v>469</v>
      </c>
      <c r="I3018" s="604" t="s">
        <v>2</v>
      </c>
      <c r="J3018" s="596" t="s">
        <v>468</v>
      </c>
      <c r="K3018" s="596" t="s">
        <v>469</v>
      </c>
      <c r="L3018" s="604" t="s">
        <v>2</v>
      </c>
      <c r="M3018" s="596" t="s">
        <v>468</v>
      </c>
      <c r="N3018" s="596" t="s">
        <v>469</v>
      </c>
      <c r="O3018" s="604" t="s">
        <v>2</v>
      </c>
      <c r="P3018" s="1192"/>
      <c r="Q3018" s="596" t="s">
        <v>468</v>
      </c>
      <c r="R3018" s="596" t="s">
        <v>469</v>
      </c>
      <c r="S3018" s="608" t="s">
        <v>2</v>
      </c>
      <c r="T3018" s="618" t="s">
        <v>304</v>
      </c>
      <c r="U3018" s="619" t="s">
        <v>5</v>
      </c>
      <c r="V3018" s="620" t="s">
        <v>464</v>
      </c>
    </row>
    <row r="3019" spans="1:22" ht="16" customHeight="1">
      <c r="A3019" s="599"/>
      <c r="B3019" s="1178" t="s">
        <v>3</v>
      </c>
      <c r="C3019" s="1179"/>
      <c r="D3019" s="579">
        <f>IF('statement of marks'!M$6="","",'statement of marks'!M$6)</f>
        <v>5</v>
      </c>
      <c r="E3019" s="579">
        <f>IF('statement of marks'!N$6="","",'statement of marks'!N$6)</f>
        <v>5</v>
      </c>
      <c r="F3019" s="605">
        <f>IF('statement of marks'!O$6="","",'statement of marks'!O$6)</f>
        <v>10</v>
      </c>
      <c r="G3019" s="579">
        <f>IF('statement of marks'!P$6="","",'statement of marks'!P$6)</f>
        <v>5</v>
      </c>
      <c r="H3019" s="579">
        <f>IF('statement of marks'!Q$6="","",'statement of marks'!Q$6)</f>
        <v>5</v>
      </c>
      <c r="I3019" s="605">
        <f>IF('statement of marks'!R$6="","",'statement of marks'!R$6)</f>
        <v>10</v>
      </c>
      <c r="J3019" s="579">
        <f>IF('statement of marks'!S$6="","",'statement of marks'!S$6)</f>
        <v>5</v>
      </c>
      <c r="K3019" s="579">
        <f>IF('statement of marks'!T$6="","",'statement of marks'!T$6)</f>
        <v>5</v>
      </c>
      <c r="L3019" s="605">
        <f>IF('statement of marks'!U$6="","",'statement of marks'!U$6)</f>
        <v>10</v>
      </c>
      <c r="M3019" s="579">
        <f>IF('statement of marks'!W$6="","",'statement of marks'!W$6)</f>
        <v>50</v>
      </c>
      <c r="N3019" s="579">
        <f>IF('statement of marks'!X$6="","",'statement of marks'!X$6)</f>
        <v>20</v>
      </c>
      <c r="O3019" s="605">
        <f>IF('statement of marks'!Y$6="","",'statement of marks'!Y$6)</f>
        <v>70</v>
      </c>
      <c r="P3019" s="580">
        <f>IF('statement of marks'!Z$6="","",'statement of marks'!Z$6)</f>
        <v>100</v>
      </c>
      <c r="Q3019" s="579">
        <f>IF('statement of marks'!AA$6="","",'statement of marks'!AA$6)</f>
        <v>70</v>
      </c>
      <c r="R3019" s="579">
        <f>IF('statement of marks'!AB$6="","",'statement of marks'!AB$6)</f>
        <v>30</v>
      </c>
      <c r="S3019" s="605">
        <f>IF('statement of marks'!AC$6="","",'statement of marks'!AC$6)</f>
        <v>100</v>
      </c>
      <c r="T3019" s="615">
        <f>IF('statement of marks'!AD$6="","",'statement of marks'!AD$6)</f>
        <v>200</v>
      </c>
      <c r="U3019" s="615" t="str">
        <f>IF('statement of marks'!AE$6="","",'statement of marks'!AE$6)</f>
        <v/>
      </c>
      <c r="V3019" s="621" t="str">
        <f>IF('statement of marks'!AF$6="","",'statement of marks'!AF$6)</f>
        <v/>
      </c>
    </row>
    <row r="3020" spans="1:22" ht="16" customHeight="1">
      <c r="A3020" s="598"/>
      <c r="B3020" s="1114" t="str">
        <f>IF('statement of marks'!$M$3="","",'statement of marks'!$M$3)</f>
        <v>fgUnh</v>
      </c>
      <c r="C3020" s="1115"/>
      <c r="D3020" s="275" t="str">
        <f>IF('statement of marks'!M101="","",'statement of marks'!M101)</f>
        <v/>
      </c>
      <c r="E3020" s="275" t="str">
        <f>IF('statement of marks'!N101="","",'statement of marks'!N101)</f>
        <v/>
      </c>
      <c r="F3020" s="606" t="str">
        <f>IF('statement of marks'!O101="","",'statement of marks'!O101)</f>
        <v/>
      </c>
      <c r="G3020" s="275" t="str">
        <f>IF('statement of marks'!P101="","",'statement of marks'!P101)</f>
        <v/>
      </c>
      <c r="H3020" s="275" t="str">
        <f>IF('statement of marks'!Q101="","",'statement of marks'!Q101)</f>
        <v/>
      </c>
      <c r="I3020" s="606" t="str">
        <f>IF('statement of marks'!R101="","",'statement of marks'!R101)</f>
        <v/>
      </c>
      <c r="J3020" s="275" t="str">
        <f>IF('statement of marks'!S101="","",'statement of marks'!S101)</f>
        <v/>
      </c>
      <c r="K3020" s="275" t="str">
        <f>IF('statement of marks'!T101="","",'statement of marks'!T101)</f>
        <v/>
      </c>
      <c r="L3020" s="606" t="str">
        <f>IF('statement of marks'!U101="","",'statement of marks'!U101)</f>
        <v/>
      </c>
      <c r="M3020" s="275" t="str">
        <f>IF('statement of marks'!W101="","",'statement of marks'!W101)</f>
        <v/>
      </c>
      <c r="N3020" s="275" t="str">
        <f>IF('statement of marks'!X101="","",'statement of marks'!X101)</f>
        <v/>
      </c>
      <c r="O3020" s="606" t="str">
        <f>IF('statement of marks'!Y101="","",'statement of marks'!Y101)</f>
        <v/>
      </c>
      <c r="P3020" s="277" t="str">
        <f>IF('statement of marks'!Z101="","",'statement of marks'!Z101)</f>
        <v/>
      </c>
      <c r="Q3020" s="275" t="str">
        <f>IF('statement of marks'!AA101="","",'statement of marks'!AA101)</f>
        <v/>
      </c>
      <c r="R3020" s="275" t="str">
        <f>IF('statement of marks'!AB101="","",'statement of marks'!AB101)</f>
        <v/>
      </c>
      <c r="S3020" s="606" t="str">
        <f>IF('statement of marks'!AC101="","",'statement of marks'!AC101)</f>
        <v/>
      </c>
      <c r="T3020" s="578" t="str">
        <f>IF('statement of marks'!AD101="","",'statement of marks'!AD101)</f>
        <v/>
      </c>
      <c r="U3020" s="578" t="str">
        <f>IF('statement of marks'!AE101="","",'statement of marks'!AE101)</f>
        <v/>
      </c>
      <c r="V3020" s="612" t="str">
        <f>IF('statement of marks'!AF101="","",'statement of marks'!AF101)</f>
        <v/>
      </c>
    </row>
    <row r="3021" spans="1:22" ht="16" customHeight="1">
      <c r="A3021" s="598"/>
      <c r="B3021" s="1114" t="str">
        <f>IF('statement of marks'!$AI$3="","",'statement of marks'!$AI$3)</f>
        <v>vaxszth</v>
      </c>
      <c r="C3021" s="1115"/>
      <c r="D3021" s="275" t="str">
        <f>IF('statement of marks'!AI101="","",'statement of marks'!AI101)</f>
        <v/>
      </c>
      <c r="E3021" s="275" t="str">
        <f>IF('statement of marks'!AJ101="","",'statement of marks'!AJ101)</f>
        <v/>
      </c>
      <c r="F3021" s="606" t="str">
        <f>IF('statement of marks'!AK101="","",'statement of marks'!AK101)</f>
        <v/>
      </c>
      <c r="G3021" s="275" t="str">
        <f>IF('statement of marks'!AL101="","",'statement of marks'!AL101)</f>
        <v/>
      </c>
      <c r="H3021" s="275" t="str">
        <f>IF('statement of marks'!AM101="","",'statement of marks'!AM101)</f>
        <v/>
      </c>
      <c r="I3021" s="606" t="str">
        <f>IF('statement of marks'!AN101="","",'statement of marks'!AN101)</f>
        <v/>
      </c>
      <c r="J3021" s="275" t="str">
        <f>IF('statement of marks'!AO101="","",'statement of marks'!AO101)</f>
        <v/>
      </c>
      <c r="K3021" s="275" t="str">
        <f>IF('statement of marks'!AP101="","",'statement of marks'!AP101)</f>
        <v/>
      </c>
      <c r="L3021" s="606" t="str">
        <f>IF('statement of marks'!AQ101="","",'statement of marks'!AQ101)</f>
        <v/>
      </c>
      <c r="M3021" s="275" t="str">
        <f>IF('statement of marks'!AS101="","",'statement of marks'!AS101)</f>
        <v/>
      </c>
      <c r="N3021" s="275" t="str">
        <f>IF('statement of marks'!AT101="","",'statement of marks'!AT101)</f>
        <v/>
      </c>
      <c r="O3021" s="606" t="str">
        <f>IF('statement of marks'!AU101="","",'statement of marks'!AU101)</f>
        <v/>
      </c>
      <c r="P3021" s="277" t="str">
        <f>IF('statement of marks'!AV101="","",'statement of marks'!AV101)</f>
        <v/>
      </c>
      <c r="Q3021" s="275" t="str">
        <f>IF('statement of marks'!AW101="","",'statement of marks'!AW101)</f>
        <v/>
      </c>
      <c r="R3021" s="275" t="str">
        <f>IF('statement of marks'!AX101="","",'statement of marks'!AX101)</f>
        <v/>
      </c>
      <c r="S3021" s="606" t="str">
        <f>IF('statement of marks'!AY101="","",'statement of marks'!AY101)</f>
        <v/>
      </c>
      <c r="T3021" s="578" t="str">
        <f>IF('statement of marks'!AZ101="","",'statement of marks'!AZ101)</f>
        <v/>
      </c>
      <c r="U3021" s="578" t="str">
        <f>IF('statement of marks'!BA101="","",'statement of marks'!BA101)</f>
        <v/>
      </c>
      <c r="V3021" s="612" t="str">
        <f>IF('statement of marks'!BB101="","",'statement of marks'!BB101)</f>
        <v/>
      </c>
    </row>
    <row r="3022" spans="1:22" ht="16" customHeight="1">
      <c r="A3022" s="598"/>
      <c r="B3022" s="1114" t="str">
        <f>IF('statement of marks'!BE101="s","laLd`r",IF('statement of marks'!BE101="u","mnwZ",IF('statement of marks'!BE101="g","xqtjkrh",IF('statement of marks'!BE101="p","iatkch",IF('statement of marks'!BE101="sd","fla/kh","r`rh; Hkk""kk")))))</f>
        <v>r`rh; Hkk"kk</v>
      </c>
      <c r="C3022" s="1115"/>
      <c r="D3022" s="275" t="str">
        <f>IF('statement of marks'!BF101="","",'statement of marks'!BF101)</f>
        <v/>
      </c>
      <c r="E3022" s="275" t="str">
        <f>IF('statement of marks'!BG101="","",'statement of marks'!BG101)</f>
        <v/>
      </c>
      <c r="F3022" s="606" t="str">
        <f>IF('statement of marks'!BH101="","",'statement of marks'!BH101)</f>
        <v/>
      </c>
      <c r="G3022" s="275" t="str">
        <f>IF('statement of marks'!BI101="","",'statement of marks'!BI101)</f>
        <v/>
      </c>
      <c r="H3022" s="275" t="str">
        <f>IF('statement of marks'!BJ101="","",'statement of marks'!BJ101)</f>
        <v/>
      </c>
      <c r="I3022" s="606" t="str">
        <f>IF('statement of marks'!BK101="","",'statement of marks'!BK101)</f>
        <v/>
      </c>
      <c r="J3022" s="275" t="str">
        <f>IF('statement of marks'!BL101="","",'statement of marks'!BL101)</f>
        <v/>
      </c>
      <c r="K3022" s="275" t="str">
        <f>IF('statement of marks'!BM101="","",'statement of marks'!BM101)</f>
        <v/>
      </c>
      <c r="L3022" s="606" t="str">
        <f>IF('statement of marks'!BN101="","",'statement of marks'!BN101)</f>
        <v/>
      </c>
      <c r="M3022" s="275" t="str">
        <f>IF('statement of marks'!BP101="","",'statement of marks'!BP101)</f>
        <v/>
      </c>
      <c r="N3022" s="275" t="str">
        <f>IF('statement of marks'!BQ101="","",'statement of marks'!BQ101)</f>
        <v/>
      </c>
      <c r="O3022" s="606" t="str">
        <f>IF('statement of marks'!BR101="","",'statement of marks'!BR101)</f>
        <v/>
      </c>
      <c r="P3022" s="277" t="str">
        <f>IF('statement of marks'!BS101="","",'statement of marks'!BS101)</f>
        <v/>
      </c>
      <c r="Q3022" s="275" t="str">
        <f>IF('statement of marks'!BT101="","",'statement of marks'!BT101)</f>
        <v/>
      </c>
      <c r="R3022" s="275" t="str">
        <f>IF('statement of marks'!BU101="","",'statement of marks'!BU101)</f>
        <v/>
      </c>
      <c r="S3022" s="606" t="str">
        <f>IF('statement of marks'!BV101="","",'statement of marks'!BV101)</f>
        <v/>
      </c>
      <c r="T3022" s="578" t="str">
        <f>IF('statement of marks'!BW101="","",'statement of marks'!BW101)</f>
        <v/>
      </c>
      <c r="U3022" s="578" t="str">
        <f>IF('statement of marks'!BX101="","",'statement of marks'!BX101)</f>
        <v/>
      </c>
      <c r="V3022" s="612" t="str">
        <f>IF('statement of marks'!BY101="","",'statement of marks'!BY101)</f>
        <v/>
      </c>
    </row>
    <row r="3023" spans="1:22" ht="16" customHeight="1">
      <c r="A3023" s="598"/>
      <c r="B3023" s="1114" t="str">
        <f>IF('statement of marks'!$CB$3="","",'statement of marks'!$CB$3)</f>
        <v>xf.kr</v>
      </c>
      <c r="C3023" s="1115"/>
      <c r="D3023" s="275" t="str">
        <f>IF('statement of marks'!CB101="","",'statement of marks'!CB101)</f>
        <v/>
      </c>
      <c r="E3023" s="275" t="str">
        <f>IF('statement of marks'!CC101="","",'statement of marks'!CC101)</f>
        <v/>
      </c>
      <c r="F3023" s="606" t="str">
        <f>IF('statement of marks'!CD101="","",'statement of marks'!CD101)</f>
        <v/>
      </c>
      <c r="G3023" s="275" t="str">
        <f>IF('statement of marks'!CE101="","",'statement of marks'!CE101)</f>
        <v/>
      </c>
      <c r="H3023" s="275" t="str">
        <f>IF('statement of marks'!CF101="","",'statement of marks'!CF101)</f>
        <v/>
      </c>
      <c r="I3023" s="606" t="str">
        <f>IF('statement of marks'!CG101="","",'statement of marks'!CG101)</f>
        <v/>
      </c>
      <c r="J3023" s="275" t="str">
        <f>IF('statement of marks'!CH101="","",'statement of marks'!CH101)</f>
        <v/>
      </c>
      <c r="K3023" s="275" t="str">
        <f>IF('statement of marks'!CI101="","",'statement of marks'!CI101)</f>
        <v/>
      </c>
      <c r="L3023" s="606" t="str">
        <f>IF('statement of marks'!CJ101="","",'statement of marks'!CJ101)</f>
        <v/>
      </c>
      <c r="M3023" s="275" t="str">
        <f>IF('statement of marks'!CL101="","",'statement of marks'!CL101)</f>
        <v/>
      </c>
      <c r="N3023" s="275" t="str">
        <f>IF('statement of marks'!CM101="","",'statement of marks'!CM101)</f>
        <v/>
      </c>
      <c r="O3023" s="606" t="str">
        <f>IF('statement of marks'!CN101="","",'statement of marks'!CN101)</f>
        <v/>
      </c>
      <c r="P3023" s="277" t="str">
        <f>IF('statement of marks'!CO101="","",'statement of marks'!CO101)</f>
        <v/>
      </c>
      <c r="Q3023" s="275" t="str">
        <f>IF('statement of marks'!CP101="","",'statement of marks'!CP101)</f>
        <v/>
      </c>
      <c r="R3023" s="275" t="str">
        <f>IF('statement of marks'!CQ101="","",'statement of marks'!CQ101)</f>
        <v/>
      </c>
      <c r="S3023" s="606" t="str">
        <f>IF('statement of marks'!CR101="","",'statement of marks'!CR101)</f>
        <v/>
      </c>
      <c r="T3023" s="578" t="str">
        <f>IF('statement of marks'!CS101="","",'statement of marks'!CS101)</f>
        <v/>
      </c>
      <c r="U3023" s="578" t="str">
        <f>IF('statement of marks'!CT101="","",'statement of marks'!CT101)</f>
        <v/>
      </c>
      <c r="V3023" s="612" t="str">
        <f>IF('statement of marks'!CU101="","",'statement of marks'!CU101)</f>
        <v/>
      </c>
    </row>
    <row r="3024" spans="1:22" ht="16" customHeight="1">
      <c r="A3024" s="598"/>
      <c r="B3024" s="1114" t="str">
        <f>IF('statement of marks'!$CX$3="","",'statement of marks'!$CX$3)</f>
        <v>foKku</v>
      </c>
      <c r="C3024" s="1115"/>
      <c r="D3024" s="275" t="str">
        <f>IF('statement of marks'!CX101="","",'statement of marks'!CX101)</f>
        <v/>
      </c>
      <c r="E3024" s="275" t="str">
        <f>IF('statement of marks'!CY101="","",'statement of marks'!CY101)</f>
        <v/>
      </c>
      <c r="F3024" s="606" t="str">
        <f>IF('statement of marks'!CZ101="","",'statement of marks'!CZ101)</f>
        <v/>
      </c>
      <c r="G3024" s="275" t="str">
        <f>IF('statement of marks'!DA101="","",'statement of marks'!DA101)</f>
        <v/>
      </c>
      <c r="H3024" s="275" t="str">
        <f>IF('statement of marks'!DB101="","",'statement of marks'!DB101)</f>
        <v/>
      </c>
      <c r="I3024" s="606" t="str">
        <f>IF('statement of marks'!DC101="","",'statement of marks'!DC101)</f>
        <v/>
      </c>
      <c r="J3024" s="275" t="str">
        <f>IF('statement of marks'!DD101="","",'statement of marks'!DD101)</f>
        <v/>
      </c>
      <c r="K3024" s="275" t="str">
        <f>IF('statement of marks'!DE101="","",'statement of marks'!DE101)</f>
        <v/>
      </c>
      <c r="L3024" s="606" t="str">
        <f>IF('statement of marks'!DF101="","",'statement of marks'!DF101)</f>
        <v/>
      </c>
      <c r="M3024" s="275" t="str">
        <f>IF('statement of marks'!DH101="","",'statement of marks'!DH101)</f>
        <v/>
      </c>
      <c r="N3024" s="275" t="str">
        <f>IF('statement of marks'!DI101="","",'statement of marks'!DI101)</f>
        <v/>
      </c>
      <c r="O3024" s="606" t="str">
        <f>IF('statement of marks'!DJ101="","",'statement of marks'!DJ101)</f>
        <v/>
      </c>
      <c r="P3024" s="277" t="str">
        <f>IF('statement of marks'!DK101="","",'statement of marks'!DK101)</f>
        <v/>
      </c>
      <c r="Q3024" s="275" t="str">
        <f>IF('statement of marks'!DL101="","",'statement of marks'!DL101)</f>
        <v/>
      </c>
      <c r="R3024" s="275" t="str">
        <f>IF('statement of marks'!DM101="","",'statement of marks'!DM101)</f>
        <v/>
      </c>
      <c r="S3024" s="606" t="str">
        <f>IF('statement of marks'!DN101="","",'statement of marks'!DN101)</f>
        <v/>
      </c>
      <c r="T3024" s="578" t="str">
        <f>IF('statement of marks'!DO101="","",'statement of marks'!DO101)</f>
        <v/>
      </c>
      <c r="U3024" s="578" t="str">
        <f>IF('statement of marks'!DP101="","",'statement of marks'!DP101)</f>
        <v/>
      </c>
      <c r="V3024" s="612" t="str">
        <f>IF('statement of marks'!DQ101="","",'statement of marks'!DQ101)</f>
        <v/>
      </c>
    </row>
    <row r="3025" spans="1:22" ht="16" customHeight="1">
      <c r="A3025" s="598"/>
      <c r="B3025" s="1114" t="str">
        <f>IF('statement of marks'!$DT$3="","",'statement of marks'!$DT$3)</f>
        <v>lkekftd foKku</v>
      </c>
      <c r="C3025" s="1115"/>
      <c r="D3025" s="275" t="str">
        <f>IF('statement of marks'!DT101="","",'statement of marks'!DT101)</f>
        <v/>
      </c>
      <c r="E3025" s="275" t="str">
        <f>IF('statement of marks'!DU101="","",'statement of marks'!DU101)</f>
        <v/>
      </c>
      <c r="F3025" s="606" t="str">
        <f>IF('statement of marks'!DV101="","",'statement of marks'!DV101)</f>
        <v/>
      </c>
      <c r="G3025" s="275" t="str">
        <f>IF('statement of marks'!DW101="","",'statement of marks'!DW101)</f>
        <v/>
      </c>
      <c r="H3025" s="275" t="str">
        <f>IF('statement of marks'!DX101="","",'statement of marks'!DX101)</f>
        <v/>
      </c>
      <c r="I3025" s="606" t="str">
        <f>IF('statement of marks'!DY101="","",'statement of marks'!DY101)</f>
        <v/>
      </c>
      <c r="J3025" s="275" t="str">
        <f>IF('statement of marks'!DZ101="","",'statement of marks'!DZ101)</f>
        <v/>
      </c>
      <c r="K3025" s="275" t="str">
        <f>IF('statement of marks'!EA101="","",'statement of marks'!EA101)</f>
        <v/>
      </c>
      <c r="L3025" s="606" t="str">
        <f>IF('statement of marks'!EB101="","",'statement of marks'!EB101)</f>
        <v/>
      </c>
      <c r="M3025" s="275" t="str">
        <f>IF('statement of marks'!ED101="","",'statement of marks'!ED101)</f>
        <v/>
      </c>
      <c r="N3025" s="275" t="str">
        <f>IF('statement of marks'!EE101="","",'statement of marks'!EE101)</f>
        <v/>
      </c>
      <c r="O3025" s="606" t="str">
        <f>IF('statement of marks'!EF101="","",'statement of marks'!EF101)</f>
        <v/>
      </c>
      <c r="P3025" s="277" t="str">
        <f>IF('statement of marks'!EG101="","",'statement of marks'!EG101)</f>
        <v/>
      </c>
      <c r="Q3025" s="275" t="str">
        <f>IF('statement of marks'!EH101="","",'statement of marks'!EH101)</f>
        <v/>
      </c>
      <c r="R3025" s="275" t="str">
        <f>IF('statement of marks'!EI101="","",'statement of marks'!EI101)</f>
        <v/>
      </c>
      <c r="S3025" s="606" t="str">
        <f>IF('statement of marks'!EJ101="","",'statement of marks'!EJ101)</f>
        <v/>
      </c>
      <c r="T3025" s="578" t="str">
        <f>IF('statement of marks'!EK101="","",'statement of marks'!EK101)</f>
        <v/>
      </c>
      <c r="U3025" s="578" t="str">
        <f>IF('statement of marks'!EL101="","",'statement of marks'!EL101)</f>
        <v/>
      </c>
      <c r="V3025" s="612" t="str">
        <f>IF('statement of marks'!EM101="","",'statement of marks'!EM101)</f>
        <v/>
      </c>
    </row>
    <row r="3026" spans="1:22" ht="16" customHeight="1">
      <c r="A3026" s="598"/>
      <c r="B3026" s="1117" t="s">
        <v>271</v>
      </c>
      <c r="C3026" s="1118"/>
      <c r="D3026" s="1081" t="s">
        <v>1</v>
      </c>
      <c r="E3026" s="1081"/>
      <c r="F3026" s="1081"/>
      <c r="G3026" s="1081" t="s">
        <v>21</v>
      </c>
      <c r="H3026" s="1081"/>
      <c r="I3026" s="1081"/>
      <c r="J3026" s="1081" t="s">
        <v>272</v>
      </c>
      <c r="K3026" s="1081"/>
      <c r="L3026" s="1081"/>
      <c r="M3026" s="1081" t="s">
        <v>68</v>
      </c>
      <c r="N3026" s="1081"/>
      <c r="O3026" s="1081"/>
      <c r="P3026" s="1081" t="s">
        <v>463</v>
      </c>
      <c r="Q3026" s="1081"/>
      <c r="R3026" s="1081"/>
      <c r="S3026" s="609"/>
      <c r="T3026" s="1187" t="s">
        <v>458</v>
      </c>
      <c r="U3026" s="1188"/>
      <c r="V3026" s="1189"/>
    </row>
    <row r="3027" spans="1:22" ht="16" customHeight="1">
      <c r="A3027" s="599"/>
      <c r="B3027" s="1175" t="s">
        <v>3</v>
      </c>
      <c r="C3027" s="1176"/>
      <c r="D3027" s="1177">
        <f>IF('statement of marks'!EP$6="","",'statement of marks'!EP$6)</f>
        <v>20</v>
      </c>
      <c r="E3027" s="1177"/>
      <c r="F3027" s="1177"/>
      <c r="G3027" s="1177">
        <f>IF('statement of marks'!EQ$6="","",'statement of marks'!EQ$6)</f>
        <v>20</v>
      </c>
      <c r="H3027" s="1177"/>
      <c r="I3027" s="1177"/>
      <c r="J3027" s="1177">
        <f>IF('statement of marks'!ES$6="","",'statement of marks'!ES$6)</f>
        <v>20</v>
      </c>
      <c r="K3027" s="1177"/>
      <c r="L3027" s="1177"/>
      <c r="M3027" s="1177">
        <f>IF('statement of marks'!ER$6="","",'statement of marks'!ER$6)</f>
        <v>20</v>
      </c>
      <c r="N3027" s="1177"/>
      <c r="O3027" s="1177"/>
      <c r="P3027" s="1177">
        <f>IF('statement of marks'!ET$6="","",'statement of marks'!ET$6)</f>
        <v>20</v>
      </c>
      <c r="Q3027" s="1177"/>
      <c r="R3027" s="1177"/>
      <c r="S3027" s="610" t="str">
        <f>IF('statement of marks'!FE$6="","",'statement of marks'!EX$6)</f>
        <v/>
      </c>
      <c r="T3027" s="615">
        <f>IF('statement of marks'!EU$6="","",'statement of marks'!EU$6)</f>
        <v>100</v>
      </c>
      <c r="U3027" s="616" t="s">
        <v>5</v>
      </c>
      <c r="V3027" s="617" t="s">
        <v>464</v>
      </c>
    </row>
    <row r="3028" spans="1:22" ht="16" customHeight="1">
      <c r="A3028" s="598"/>
      <c r="B3028" s="1114" t="str">
        <f>IF('statement of marks'!$EP$3="","",'statement of marks'!$EP$3)</f>
        <v>dk;kZuqHko</v>
      </c>
      <c r="C3028" s="1115"/>
      <c r="D3028" s="1103" t="str">
        <f>IF('statement of marks'!EP101="","",'statement of marks'!EP101)</f>
        <v/>
      </c>
      <c r="E3028" s="1103"/>
      <c r="F3028" s="1103"/>
      <c r="G3028" s="1103" t="str">
        <f>IF('statement of marks'!EQ101="","",'statement of marks'!EQ101)</f>
        <v/>
      </c>
      <c r="H3028" s="1103"/>
      <c r="I3028" s="1103"/>
      <c r="J3028" s="1103" t="str">
        <f>IF('statement of marks'!ES101="","",'statement of marks'!ES101)</f>
        <v/>
      </c>
      <c r="K3028" s="1103"/>
      <c r="L3028" s="1103"/>
      <c r="M3028" s="1103" t="str">
        <f>IF('statement of marks'!ER101="","",'statement of marks'!ER101)</f>
        <v/>
      </c>
      <c r="N3028" s="1103"/>
      <c r="O3028" s="1103"/>
      <c r="P3028" s="1103" t="str">
        <f>IF('statement of marks'!ET101="","",'statement of marks'!ET101)</f>
        <v/>
      </c>
      <c r="Q3028" s="1103"/>
      <c r="R3028" s="1103"/>
      <c r="S3028" s="611"/>
      <c r="T3028" s="613" t="str">
        <f>IF('statement of marks'!EU101="","",'statement of marks'!EU101)</f>
        <v/>
      </c>
      <c r="U3028" s="613" t="str">
        <f>IF('statement of marks'!EV101="","",'statement of marks'!EV101)</f>
        <v/>
      </c>
      <c r="V3028" s="614" t="str">
        <f>IF('statement of marks'!EW101="","",'statement of marks'!EW101)</f>
        <v/>
      </c>
    </row>
    <row r="3029" spans="1:22" ht="16" customHeight="1">
      <c r="A3029" s="598"/>
      <c r="B3029" s="1112" t="str">
        <f>IF('statement of marks'!$EZ$3="","",'statement of marks'!$EZ$3)</f>
        <v>dyk f'k{kk</v>
      </c>
      <c r="C3029" s="1113"/>
      <c r="D3029" s="1103" t="str">
        <f>IF('statement of marks'!EZ101="","",'statement of marks'!EZ101)</f>
        <v/>
      </c>
      <c r="E3029" s="1103"/>
      <c r="F3029" s="1103"/>
      <c r="G3029" s="1103" t="str">
        <f>IF('statement of marks'!FA101="","",'statement of marks'!FA101)</f>
        <v/>
      </c>
      <c r="H3029" s="1103"/>
      <c r="I3029" s="1103"/>
      <c r="J3029" s="1103" t="str">
        <f>IF('statement of marks'!FC101="","",'statement of marks'!FC101)</f>
        <v/>
      </c>
      <c r="K3029" s="1103"/>
      <c r="L3029" s="1103"/>
      <c r="M3029" s="1103" t="str">
        <f>IF('statement of marks'!FB101="","",'statement of marks'!FB101)</f>
        <v/>
      </c>
      <c r="N3029" s="1103"/>
      <c r="O3029" s="1103"/>
      <c r="P3029" s="1103" t="str">
        <f>IF('statement of marks'!FD101="","",'statement of marks'!FD101)</f>
        <v/>
      </c>
      <c r="Q3029" s="1103"/>
      <c r="R3029" s="1103"/>
      <c r="S3029" s="611"/>
      <c r="T3029" s="613" t="str">
        <f>IF('statement of marks'!FE101="","",'statement of marks'!FE101)</f>
        <v/>
      </c>
      <c r="U3029" s="613" t="str">
        <f>IF('statement of marks'!FF101="","",'statement of marks'!FF101)</f>
        <v/>
      </c>
      <c r="V3029" s="614" t="str">
        <f>IF('statement of marks'!FG101="","",'statement of marks'!FG101)</f>
        <v/>
      </c>
    </row>
    <row r="3030" spans="1:22" ht="16" customHeight="1">
      <c r="A3030" s="598"/>
      <c r="B3030" s="1109" t="str">
        <f>IF('statement of marks'!$FJ$3="","",'statement of marks'!$FJ$3)</f>
        <v>LokLF; ,oe~ 'kkjhfjd f'k{kk</v>
      </c>
      <c r="C3030" s="1110"/>
      <c r="D3030" s="1103" t="str">
        <f>IF('statement of marks'!FJ101="","",'statement of marks'!FJ101)</f>
        <v/>
      </c>
      <c r="E3030" s="1103"/>
      <c r="F3030" s="1103"/>
      <c r="G3030" s="1103" t="str">
        <f>IF('statement of marks'!FK101="","",'statement of marks'!FK101)</f>
        <v/>
      </c>
      <c r="H3030" s="1103"/>
      <c r="I3030" s="1103"/>
      <c r="J3030" s="1103" t="str">
        <f>IF('statement of marks'!FM101="","",'statement of marks'!FM101)</f>
        <v/>
      </c>
      <c r="K3030" s="1103"/>
      <c r="L3030" s="1103"/>
      <c r="M3030" s="1103" t="str">
        <f>IF('statement of marks'!FL101="","",'statement of marks'!FL101)</f>
        <v/>
      </c>
      <c r="N3030" s="1103"/>
      <c r="O3030" s="1103"/>
      <c r="P3030" s="1103" t="str">
        <f>IF('statement of marks'!FN101="","",'statement of marks'!FN101)</f>
        <v/>
      </c>
      <c r="Q3030" s="1103"/>
      <c r="R3030" s="1103"/>
      <c r="S3030" s="611"/>
      <c r="T3030" s="613" t="str">
        <f>IF('statement of marks'!FO101="","",'statement of marks'!FO101)</f>
        <v/>
      </c>
      <c r="U3030" s="613" t="str">
        <f>IF('statement of marks'!FP101="","",'statement of marks'!FP101)</f>
        <v/>
      </c>
      <c r="V3030" s="614" t="str">
        <f>IF('statement of marks'!FQ101="","",'statement of marks'!FQ101)</f>
        <v/>
      </c>
    </row>
    <row r="3031" spans="1:22" ht="16" customHeight="1">
      <c r="A3031" s="598"/>
      <c r="B3031" s="1104" t="s">
        <v>273</v>
      </c>
      <c r="C3031" s="1105"/>
      <c r="D3031" s="1213" t="str">
        <f>details!$DZ$3</f>
        <v>vxLr rd</v>
      </c>
      <c r="E3031" s="1213"/>
      <c r="F3031" s="1213"/>
      <c r="G3031" s="1213" t="str">
        <f>details!$ED$3</f>
        <v>vDVwcj rd</v>
      </c>
      <c r="H3031" s="1213"/>
      <c r="I3031" s="1213"/>
      <c r="J3031" s="1213" t="str">
        <f>details!$EL$3</f>
        <v>Qjojh rd</v>
      </c>
      <c r="K3031" s="1213"/>
      <c r="L3031" s="1213"/>
      <c r="M3031" s="1213" t="str">
        <f>details!$EH$3</f>
        <v>fnlEcj rd</v>
      </c>
      <c r="N3031" s="1213"/>
      <c r="O3031" s="1213"/>
      <c r="P3031" s="1213" t="str">
        <f>details!$EP$3</f>
        <v>loZ ;ksx</v>
      </c>
      <c r="Q3031" s="1213"/>
      <c r="R3031" s="1213"/>
      <c r="S3031" s="1106" t="s">
        <v>475</v>
      </c>
      <c r="T3031" s="1107"/>
      <c r="U3031" s="1107"/>
      <c r="V3031" s="1180"/>
    </row>
    <row r="3032" spans="1:22" ht="16" customHeight="1">
      <c r="A3032" s="598"/>
      <c r="B3032" s="1100" t="s">
        <v>99</v>
      </c>
      <c r="C3032" s="1101"/>
      <c r="D3032" s="1102" t="str">
        <f>IF(details!EA101="","",details!EA101)</f>
        <v/>
      </c>
      <c r="E3032" s="1102"/>
      <c r="F3032" s="1102"/>
      <c r="G3032" s="1102" t="str">
        <f>IF(details!EE101="","",details!EE101)</f>
        <v/>
      </c>
      <c r="H3032" s="1102"/>
      <c r="I3032" s="1102"/>
      <c r="J3032" s="1102" t="str">
        <f>IF(details!EM101="","",details!EM101)</f>
        <v/>
      </c>
      <c r="K3032" s="1102"/>
      <c r="L3032" s="1102"/>
      <c r="M3032" s="1102" t="str">
        <f>IF(details!EI101="","",details!EI101)</f>
        <v/>
      </c>
      <c r="N3032" s="1102"/>
      <c r="O3032" s="1102"/>
      <c r="P3032" s="1102" t="str">
        <f>IF(details!EQ101="","",details!EQ101)</f>
        <v/>
      </c>
      <c r="Q3032" s="1102"/>
      <c r="R3032" s="1102"/>
      <c r="S3032" s="1181">
        <f>'statement of marks'!$HG$108</f>
        <v>42460</v>
      </c>
      <c r="T3032" s="1182"/>
      <c r="U3032" s="1182"/>
      <c r="V3032" s="1183"/>
    </row>
    <row r="3033" spans="1:22" ht="16" customHeight="1">
      <c r="A3033" s="598"/>
      <c r="B3033" s="1094" t="s">
        <v>15</v>
      </c>
      <c r="C3033" s="1095"/>
      <c r="D3033" s="1096" t="str">
        <f>IF(details!DZ101="","",details!DZ101)</f>
        <v/>
      </c>
      <c r="E3033" s="1096"/>
      <c r="F3033" s="1096"/>
      <c r="G3033" s="1096" t="str">
        <f>IF(details!ED101="","",details!ED101)</f>
        <v/>
      </c>
      <c r="H3033" s="1096"/>
      <c r="I3033" s="1096"/>
      <c r="J3033" s="1096" t="str">
        <f>IF(details!EL101="","",details!EL101)</f>
        <v/>
      </c>
      <c r="K3033" s="1096"/>
      <c r="L3033" s="1096"/>
      <c r="M3033" s="1096" t="str">
        <f>IF(details!EH101="","",details!EH101)</f>
        <v/>
      </c>
      <c r="N3033" s="1096"/>
      <c r="O3033" s="1096"/>
      <c r="P3033" s="1096" t="str">
        <f>IF(details!EP101="","",details!EP101)</f>
        <v/>
      </c>
      <c r="Q3033" s="1096"/>
      <c r="R3033" s="1096"/>
      <c r="S3033" s="1184"/>
      <c r="T3033" s="1185"/>
      <c r="U3033" s="1185"/>
      <c r="V3033" s="1186"/>
    </row>
    <row r="3034" spans="1:22" ht="16" customHeight="1">
      <c r="A3034" s="1206"/>
      <c r="B3034" s="1207" t="s">
        <v>473</v>
      </c>
      <c r="C3034" s="1208"/>
      <c r="D3034" s="1209" t="s">
        <v>3</v>
      </c>
      <c r="E3034" s="1209"/>
      <c r="F3034" s="1209"/>
      <c r="G3034" s="1209" t="s">
        <v>389</v>
      </c>
      <c r="H3034" s="1209"/>
      <c r="I3034" s="1209"/>
      <c r="J3034" s="1209" t="s">
        <v>5</v>
      </c>
      <c r="K3034" s="1209"/>
      <c r="L3034" s="1209"/>
      <c r="M3034" s="1209" t="s">
        <v>465</v>
      </c>
      <c r="N3034" s="1209"/>
      <c r="O3034" s="1209"/>
      <c r="P3034" s="1210" t="s">
        <v>306</v>
      </c>
      <c r="Q3034" s="1210"/>
      <c r="R3034" s="1210"/>
      <c r="S3034" s="1209" t="s">
        <v>473</v>
      </c>
      <c r="T3034" s="1209"/>
      <c r="U3034" s="1209"/>
      <c r="V3034" s="1211"/>
    </row>
    <row r="3035" spans="1:22" ht="16" customHeight="1">
      <c r="A3035" s="1206"/>
      <c r="B3035" s="1207"/>
      <c r="C3035" s="1208"/>
      <c r="D3035" s="1212" t="str">
        <f>'statement of marks'!HE101</f>
        <v/>
      </c>
      <c r="E3035" s="1212"/>
      <c r="F3035" s="1212"/>
      <c r="G3035" s="1212" t="str">
        <f>'statement of marks'!HF101</f>
        <v/>
      </c>
      <c r="H3035" s="1212"/>
      <c r="I3035" s="1212"/>
      <c r="J3035" s="1212" t="str">
        <f>'statement of marks'!HG101</f>
        <v/>
      </c>
      <c r="K3035" s="1212"/>
      <c r="L3035" s="1212"/>
      <c r="M3035" s="1212" t="str">
        <f>'statement of marks'!HJ101</f>
        <v/>
      </c>
      <c r="N3035" s="1212"/>
      <c r="O3035" s="1212"/>
      <c r="P3035" s="1212" t="str">
        <f>'statement of marks'!HI101</f>
        <v/>
      </c>
      <c r="Q3035" s="1212"/>
      <c r="R3035" s="1212"/>
      <c r="S3035" s="1209" t="str">
        <f>'statement of marks'!HD101</f>
        <v/>
      </c>
      <c r="T3035" s="1209"/>
      <c r="U3035" s="1209"/>
      <c r="V3035" s="1211"/>
    </row>
    <row r="3036" spans="1:22" ht="16" customHeight="1">
      <c r="A3036" s="598"/>
      <c r="B3036" s="1089" t="s">
        <v>100</v>
      </c>
      <c r="C3036" s="1090"/>
      <c r="D3036" s="1081"/>
      <c r="E3036" s="1081"/>
      <c r="F3036" s="1081"/>
      <c r="G3036" s="1081"/>
      <c r="H3036" s="1081"/>
      <c r="I3036" s="1081"/>
      <c r="J3036" s="1081"/>
      <c r="K3036" s="1081"/>
      <c r="L3036" s="1081"/>
      <c r="M3036" s="1081"/>
      <c r="N3036" s="1081"/>
      <c r="O3036" s="1081"/>
      <c r="P3036" s="1081"/>
      <c r="Q3036" s="1081"/>
      <c r="R3036" s="1081"/>
      <c r="S3036" s="1081"/>
      <c r="T3036" s="1081"/>
      <c r="U3036" s="1081"/>
      <c r="V3036" s="1205"/>
    </row>
    <row r="3037" spans="1:22" ht="16" customHeight="1">
      <c r="A3037" s="598"/>
      <c r="B3037" s="1087" t="s">
        <v>80</v>
      </c>
      <c r="C3037" s="1088"/>
      <c r="D3037" s="1081"/>
      <c r="E3037" s="1081"/>
      <c r="F3037" s="1081"/>
      <c r="G3037" s="1081"/>
      <c r="H3037" s="1081"/>
      <c r="I3037" s="1081"/>
      <c r="J3037" s="1081"/>
      <c r="K3037" s="1081"/>
      <c r="L3037" s="1081"/>
      <c r="M3037" s="1081"/>
      <c r="N3037" s="1081"/>
      <c r="O3037" s="1081"/>
      <c r="P3037" s="1081"/>
      <c r="Q3037" s="1081"/>
      <c r="R3037" s="1081"/>
      <c r="S3037" s="1081"/>
      <c r="T3037" s="1081"/>
      <c r="U3037" s="1081"/>
      <c r="V3037" s="1205"/>
    </row>
    <row r="3038" spans="1:22" ht="16" customHeight="1">
      <c r="A3038" s="598"/>
      <c r="B3038" s="1089" t="s">
        <v>466</v>
      </c>
      <c r="C3038" s="1090"/>
      <c r="D3038" s="1081"/>
      <c r="E3038" s="1081"/>
      <c r="F3038" s="1081"/>
      <c r="G3038" s="1081"/>
      <c r="H3038" s="1081"/>
      <c r="I3038" s="1081"/>
      <c r="J3038" s="1081"/>
      <c r="K3038" s="1081"/>
      <c r="L3038" s="1081"/>
      <c r="M3038" s="1081"/>
      <c r="N3038" s="1081"/>
      <c r="O3038" s="1081"/>
      <c r="P3038" s="1081" t="s">
        <v>466</v>
      </c>
      <c r="Q3038" s="1081"/>
      <c r="R3038" s="1081"/>
      <c r="S3038" s="1081"/>
      <c r="T3038" s="1081"/>
      <c r="U3038" s="1081"/>
      <c r="V3038" s="1205"/>
    </row>
    <row r="3039" spans="1:22" ht="16" customHeight="1">
      <c r="A3039" s="598"/>
      <c r="B3039" s="1085" t="s">
        <v>101</v>
      </c>
      <c r="C3039" s="1086"/>
      <c r="D3039" s="1081"/>
      <c r="E3039" s="1081"/>
      <c r="F3039" s="1081"/>
      <c r="G3039" s="1081"/>
      <c r="H3039" s="1081"/>
      <c r="I3039" s="1081"/>
      <c r="J3039" s="1081"/>
      <c r="K3039" s="1081"/>
      <c r="L3039" s="1081"/>
      <c r="M3039" s="1081"/>
      <c r="N3039" s="1081"/>
      <c r="O3039" s="1081"/>
      <c r="P3039" s="1081"/>
      <c r="Q3039" s="1081"/>
      <c r="R3039" s="1081"/>
      <c r="S3039" s="1198" t="s">
        <v>101</v>
      </c>
      <c r="T3039" s="1198"/>
      <c r="U3039" s="1198"/>
      <c r="V3039" s="1199"/>
    </row>
    <row r="3040" spans="1:22" ht="16" customHeight="1" thickBot="1">
      <c r="A3040" s="600"/>
      <c r="B3040" s="1200" t="s">
        <v>102</v>
      </c>
      <c r="C3040" s="1201"/>
      <c r="D3040" s="1202"/>
      <c r="E3040" s="1202"/>
      <c r="F3040" s="1202"/>
      <c r="G3040" s="1202"/>
      <c r="H3040" s="1202"/>
      <c r="I3040" s="1202"/>
      <c r="J3040" s="1202"/>
      <c r="K3040" s="1202"/>
      <c r="L3040" s="1202"/>
      <c r="M3040" s="1202"/>
      <c r="N3040" s="1202"/>
      <c r="O3040" s="1202"/>
      <c r="P3040" s="1202"/>
      <c r="Q3040" s="1202"/>
      <c r="R3040" s="1202"/>
      <c r="S3040" s="1203" t="s">
        <v>163</v>
      </c>
      <c r="T3040" s="1203"/>
      <c r="U3040" s="1203"/>
      <c r="V3040" s="1204"/>
    </row>
    <row r="3041" spans="1:22" ht="16" customHeight="1">
      <c r="A3041" s="597"/>
      <c r="B3041" s="1216" t="s">
        <v>47</v>
      </c>
      <c r="C3041" s="1217"/>
      <c r="D3041" s="1217"/>
      <c r="E3041" s="1217"/>
      <c r="F3041" s="1217"/>
      <c r="G3041" s="1217"/>
      <c r="H3041" s="1217"/>
      <c r="I3041" s="1217"/>
      <c r="J3041" s="1217"/>
      <c r="K3041" s="1217"/>
      <c r="L3041" s="1217"/>
      <c r="M3041" s="1217"/>
      <c r="N3041" s="1217"/>
      <c r="O3041" s="1217"/>
      <c r="P3041" s="1217"/>
      <c r="Q3041" s="1217"/>
      <c r="R3041" s="1217"/>
      <c r="S3041" s="1217"/>
      <c r="T3041" s="1217"/>
      <c r="U3041" s="1217"/>
      <c r="V3041" s="1218"/>
    </row>
    <row r="3042" spans="1:22" ht="16" customHeight="1">
      <c r="A3042" s="598"/>
      <c r="B3042" s="1219" t="str">
        <f>'statement of marks'!$A$1</f>
        <v>jk- ck- ek/;fed fo|ky; uohu] fuEckgsM+k</v>
      </c>
      <c r="C3042" s="1220"/>
      <c r="D3042" s="1220"/>
      <c r="E3042" s="1220"/>
      <c r="F3042" s="1220"/>
      <c r="G3042" s="1220"/>
      <c r="H3042" s="1220"/>
      <c r="I3042" s="1220"/>
      <c r="J3042" s="1220"/>
      <c r="K3042" s="1220"/>
      <c r="L3042" s="1220"/>
      <c r="M3042" s="1220"/>
      <c r="N3042" s="1220"/>
      <c r="O3042" s="1220"/>
      <c r="P3042" s="1220"/>
      <c r="Q3042" s="1220"/>
      <c r="R3042" s="1220"/>
      <c r="S3042" s="1220"/>
      <c r="T3042" s="1220"/>
      <c r="U3042" s="1220"/>
      <c r="V3042" s="1221"/>
    </row>
    <row r="3043" spans="1:22" ht="16" customHeight="1">
      <c r="A3043" s="598"/>
      <c r="B3043" s="1114" t="s">
        <v>467</v>
      </c>
      <c r="C3043" s="1115"/>
      <c r="D3043" s="1119" t="str">
        <f>'statement of marks'!$H$3</f>
        <v>2015-16</v>
      </c>
      <c r="E3043" s="1119"/>
      <c r="F3043" s="1119"/>
      <c r="G3043" s="1119"/>
      <c r="H3043" s="1119"/>
      <c r="I3043" s="1119"/>
      <c r="J3043" s="1119"/>
      <c r="K3043" s="1119"/>
      <c r="L3043" s="1119"/>
      <c r="M3043" s="1119"/>
      <c r="N3043" s="1119"/>
      <c r="O3043" s="1119"/>
      <c r="P3043" s="1119"/>
      <c r="Q3043" s="1119"/>
      <c r="R3043" s="1119"/>
      <c r="S3043" s="1119"/>
      <c r="T3043" s="1119"/>
      <c r="U3043" s="1119"/>
      <c r="V3043" s="1196"/>
    </row>
    <row r="3044" spans="1:22" ht="16" customHeight="1">
      <c r="A3044" s="598"/>
      <c r="B3044" s="1114" t="s">
        <v>218</v>
      </c>
      <c r="C3044" s="1115"/>
      <c r="D3044" s="1115" t="str">
        <f>IF('statement of marks'!J102="","",'statement of marks'!J102)</f>
        <v/>
      </c>
      <c r="E3044" s="1115"/>
      <c r="F3044" s="1115"/>
      <c r="G3044" s="1115"/>
      <c r="H3044" s="1115"/>
      <c r="I3044" s="1115"/>
      <c r="J3044" s="1115"/>
      <c r="K3044" s="1115"/>
      <c r="L3044" s="1115"/>
      <c r="M3044" s="1115"/>
      <c r="N3044" s="1115"/>
      <c r="O3044" s="1115"/>
      <c r="P3044" s="1115"/>
      <c r="Q3044" s="1115"/>
      <c r="R3044" s="1115"/>
      <c r="S3044" s="1115"/>
      <c r="T3044" s="1115"/>
      <c r="U3044" s="1115"/>
      <c r="V3044" s="1197"/>
    </row>
    <row r="3045" spans="1:22" ht="16" customHeight="1">
      <c r="A3045" s="598"/>
      <c r="B3045" s="1114" t="s">
        <v>219</v>
      </c>
      <c r="C3045" s="1115"/>
      <c r="D3045" s="1115" t="str">
        <f>IF('statement of marks'!K102="","",'statement of marks'!K102)</f>
        <v/>
      </c>
      <c r="E3045" s="1115"/>
      <c r="F3045" s="1115"/>
      <c r="G3045" s="1115"/>
      <c r="H3045" s="1115"/>
      <c r="I3045" s="1115"/>
      <c r="J3045" s="1115"/>
      <c r="K3045" s="1115"/>
      <c r="L3045" s="1115"/>
      <c r="M3045" s="1115"/>
      <c r="N3045" s="1115"/>
      <c r="O3045" s="1115"/>
      <c r="P3045" s="1115"/>
      <c r="Q3045" s="1115"/>
      <c r="R3045" s="1115"/>
      <c r="S3045" s="1115"/>
      <c r="T3045" s="1115"/>
      <c r="U3045" s="1115"/>
      <c r="V3045" s="1197"/>
    </row>
    <row r="3046" spans="1:22" ht="16" customHeight="1">
      <c r="A3046" s="598"/>
      <c r="B3046" s="1114" t="s">
        <v>220</v>
      </c>
      <c r="C3046" s="1115"/>
      <c r="D3046" s="1115" t="str">
        <f>IF('statement of marks'!L102="","",'statement of marks'!L102)</f>
        <v/>
      </c>
      <c r="E3046" s="1115"/>
      <c r="F3046" s="1115"/>
      <c r="G3046" s="1115"/>
      <c r="H3046" s="1115"/>
      <c r="I3046" s="1115"/>
      <c r="J3046" s="1115"/>
      <c r="K3046" s="1115"/>
      <c r="L3046" s="1115"/>
      <c r="M3046" s="1115"/>
      <c r="N3046" s="1115"/>
      <c r="O3046" s="1115"/>
      <c r="P3046" s="1115"/>
      <c r="Q3046" s="1115"/>
      <c r="R3046" s="1115"/>
      <c r="S3046" s="1115"/>
      <c r="T3046" s="1115"/>
      <c r="U3046" s="1115"/>
      <c r="V3046" s="1197"/>
    </row>
    <row r="3047" spans="1:22" ht="16" customHeight="1">
      <c r="A3047" s="598"/>
      <c r="B3047" s="1114" t="s">
        <v>221</v>
      </c>
      <c r="C3047" s="1115"/>
      <c r="D3047" s="1119" t="str">
        <f>'statement of marks'!$G$3</f>
        <v>6 A</v>
      </c>
      <c r="E3047" s="1119"/>
      <c r="F3047" s="1119"/>
      <c r="G3047" s="1115" t="s">
        <v>9</v>
      </c>
      <c r="H3047" s="1115"/>
      <c r="I3047" s="1115"/>
      <c r="J3047" s="1119" t="str">
        <f>IF('statement of marks'!D102="","",'statement of marks'!D102)</f>
        <v/>
      </c>
      <c r="K3047" s="1119"/>
      <c r="L3047" s="1119"/>
      <c r="M3047" s="1115" t="s">
        <v>222</v>
      </c>
      <c r="N3047" s="1115"/>
      <c r="O3047" s="1115"/>
      <c r="P3047" s="1119" t="str">
        <f>IF('statement of marks'!F102="","",'statement of marks'!F102)</f>
        <v/>
      </c>
      <c r="Q3047" s="1119"/>
      <c r="R3047" s="1119"/>
      <c r="S3047" s="1214" t="str">
        <f>IF('statement of marks'!$J$3="","",'statement of marks'!$J$3)</f>
        <v xml:space="preserve">fo|ky; dk Mk;l dksM+ </v>
      </c>
      <c r="T3047" s="1214"/>
      <c r="U3047" s="1214"/>
      <c r="V3047" s="1215"/>
    </row>
    <row r="3048" spans="1:22" ht="16" customHeight="1">
      <c r="A3048" s="598"/>
      <c r="B3048" s="601" t="s">
        <v>0</v>
      </c>
      <c r="C3048" s="602"/>
      <c r="D3048" s="1121" t="str">
        <f>IF('statement of marks'!H102="","",'statement of marks'!H102)</f>
        <v/>
      </c>
      <c r="E3048" s="1121"/>
      <c r="F3048" s="1121"/>
      <c r="G3048" s="1115" t="str">
        <f>IF('statement of marks'!I102="","",'statement of marks'!I102)</f>
        <v/>
      </c>
      <c r="H3048" s="1115"/>
      <c r="I3048" s="1115"/>
      <c r="J3048" s="1115"/>
      <c r="K3048" s="1115"/>
      <c r="L3048" s="1115"/>
      <c r="M3048" s="1115"/>
      <c r="N3048" s="1115"/>
      <c r="O3048" s="1115"/>
      <c r="P3048" s="1115"/>
      <c r="Q3048" s="1115"/>
      <c r="R3048" s="1115"/>
      <c r="S3048" s="1190" t="str">
        <f>IF('statement of marks'!$K$3="","",'statement of marks'!$K$3)</f>
        <v xml:space="preserve">08291009401   </v>
      </c>
      <c r="T3048" s="1190"/>
      <c r="U3048" s="1190"/>
      <c r="V3048" s="1191"/>
    </row>
    <row r="3049" spans="1:22" ht="16" customHeight="1">
      <c r="A3049" s="598"/>
      <c r="B3049" s="561" t="s">
        <v>28</v>
      </c>
      <c r="C3049" s="603" t="s">
        <v>97</v>
      </c>
      <c r="D3049" s="1081" t="s">
        <v>1</v>
      </c>
      <c r="E3049" s="1081"/>
      <c r="F3049" s="1081"/>
      <c r="G3049" s="1081" t="s">
        <v>21</v>
      </c>
      <c r="H3049" s="1081"/>
      <c r="I3049" s="1081"/>
      <c r="J3049" s="1081" t="s">
        <v>68</v>
      </c>
      <c r="K3049" s="1081"/>
      <c r="L3049" s="1081"/>
      <c r="M3049" s="1081" t="s">
        <v>98</v>
      </c>
      <c r="N3049" s="1081"/>
      <c r="O3049" s="1081"/>
      <c r="P3049" s="1192" t="s">
        <v>278</v>
      </c>
      <c r="Q3049" s="1193" t="s">
        <v>459</v>
      </c>
      <c r="R3049" s="1193"/>
      <c r="S3049" s="1193"/>
      <c r="T3049" s="1194" t="s">
        <v>458</v>
      </c>
      <c r="U3049" s="1194"/>
      <c r="V3049" s="1195"/>
    </row>
    <row r="3050" spans="1:22" ht="16" customHeight="1">
      <c r="A3050" s="598"/>
      <c r="B3050" s="561"/>
      <c r="C3050" s="603"/>
      <c r="D3050" s="596" t="s">
        <v>468</v>
      </c>
      <c r="E3050" s="596" t="s">
        <v>469</v>
      </c>
      <c r="F3050" s="604" t="s">
        <v>2</v>
      </c>
      <c r="G3050" s="596" t="s">
        <v>468</v>
      </c>
      <c r="H3050" s="596" t="s">
        <v>469</v>
      </c>
      <c r="I3050" s="604" t="s">
        <v>2</v>
      </c>
      <c r="J3050" s="596" t="s">
        <v>468</v>
      </c>
      <c r="K3050" s="596" t="s">
        <v>469</v>
      </c>
      <c r="L3050" s="604" t="s">
        <v>2</v>
      </c>
      <c r="M3050" s="596" t="s">
        <v>468</v>
      </c>
      <c r="N3050" s="596" t="s">
        <v>469</v>
      </c>
      <c r="O3050" s="604" t="s">
        <v>2</v>
      </c>
      <c r="P3050" s="1192"/>
      <c r="Q3050" s="596" t="s">
        <v>468</v>
      </c>
      <c r="R3050" s="596" t="s">
        <v>469</v>
      </c>
      <c r="S3050" s="608" t="s">
        <v>2</v>
      </c>
      <c r="T3050" s="618" t="s">
        <v>304</v>
      </c>
      <c r="U3050" s="619" t="s">
        <v>5</v>
      </c>
      <c r="V3050" s="620" t="s">
        <v>464</v>
      </c>
    </row>
    <row r="3051" spans="1:22" ht="16" customHeight="1">
      <c r="A3051" s="599"/>
      <c r="B3051" s="1178" t="s">
        <v>3</v>
      </c>
      <c r="C3051" s="1179"/>
      <c r="D3051" s="579">
        <f>IF('statement of marks'!M$6="","",'statement of marks'!M$6)</f>
        <v>5</v>
      </c>
      <c r="E3051" s="579">
        <f>IF('statement of marks'!N$6="","",'statement of marks'!N$6)</f>
        <v>5</v>
      </c>
      <c r="F3051" s="605">
        <f>IF('statement of marks'!O$6="","",'statement of marks'!O$6)</f>
        <v>10</v>
      </c>
      <c r="G3051" s="579">
        <f>IF('statement of marks'!P$6="","",'statement of marks'!P$6)</f>
        <v>5</v>
      </c>
      <c r="H3051" s="579">
        <f>IF('statement of marks'!Q$6="","",'statement of marks'!Q$6)</f>
        <v>5</v>
      </c>
      <c r="I3051" s="605">
        <f>IF('statement of marks'!R$6="","",'statement of marks'!R$6)</f>
        <v>10</v>
      </c>
      <c r="J3051" s="579">
        <f>IF('statement of marks'!S$6="","",'statement of marks'!S$6)</f>
        <v>5</v>
      </c>
      <c r="K3051" s="579">
        <f>IF('statement of marks'!T$6="","",'statement of marks'!T$6)</f>
        <v>5</v>
      </c>
      <c r="L3051" s="605">
        <f>IF('statement of marks'!U$6="","",'statement of marks'!U$6)</f>
        <v>10</v>
      </c>
      <c r="M3051" s="579">
        <f>IF('statement of marks'!W$6="","",'statement of marks'!W$6)</f>
        <v>50</v>
      </c>
      <c r="N3051" s="579">
        <f>IF('statement of marks'!X$6="","",'statement of marks'!X$6)</f>
        <v>20</v>
      </c>
      <c r="O3051" s="605">
        <f>IF('statement of marks'!Y$6="","",'statement of marks'!Y$6)</f>
        <v>70</v>
      </c>
      <c r="P3051" s="580">
        <f>IF('statement of marks'!Z$6="","",'statement of marks'!Z$6)</f>
        <v>100</v>
      </c>
      <c r="Q3051" s="579">
        <f>IF('statement of marks'!AA$6="","",'statement of marks'!AA$6)</f>
        <v>70</v>
      </c>
      <c r="R3051" s="579">
        <f>IF('statement of marks'!AB$6="","",'statement of marks'!AB$6)</f>
        <v>30</v>
      </c>
      <c r="S3051" s="605">
        <f>IF('statement of marks'!AC$6="","",'statement of marks'!AC$6)</f>
        <v>100</v>
      </c>
      <c r="T3051" s="615">
        <f>IF('statement of marks'!AD$6="","",'statement of marks'!AD$6)</f>
        <v>200</v>
      </c>
      <c r="U3051" s="615" t="str">
        <f>IF('statement of marks'!AE$6="","",'statement of marks'!AE$6)</f>
        <v/>
      </c>
      <c r="V3051" s="621" t="str">
        <f>IF('statement of marks'!AF$6="","",'statement of marks'!AF$6)</f>
        <v/>
      </c>
    </row>
    <row r="3052" spans="1:22" ht="16" customHeight="1">
      <c r="A3052" s="598"/>
      <c r="B3052" s="1114" t="str">
        <f>IF('statement of marks'!$M$3="","",'statement of marks'!$M$3)</f>
        <v>fgUnh</v>
      </c>
      <c r="C3052" s="1115"/>
      <c r="D3052" s="275" t="str">
        <f>IF('statement of marks'!M102="","",'statement of marks'!M102)</f>
        <v/>
      </c>
      <c r="E3052" s="275" t="str">
        <f>IF('statement of marks'!N102="","",'statement of marks'!N102)</f>
        <v/>
      </c>
      <c r="F3052" s="606" t="str">
        <f>IF('statement of marks'!O102="","",'statement of marks'!O102)</f>
        <v/>
      </c>
      <c r="G3052" s="275" t="str">
        <f>IF('statement of marks'!P102="","",'statement of marks'!P102)</f>
        <v/>
      </c>
      <c r="H3052" s="275" t="str">
        <f>IF('statement of marks'!Q102="","",'statement of marks'!Q102)</f>
        <v/>
      </c>
      <c r="I3052" s="606" t="str">
        <f>IF('statement of marks'!R102="","",'statement of marks'!R102)</f>
        <v/>
      </c>
      <c r="J3052" s="275" t="str">
        <f>IF('statement of marks'!S102="","",'statement of marks'!S102)</f>
        <v/>
      </c>
      <c r="K3052" s="275" t="str">
        <f>IF('statement of marks'!T102="","",'statement of marks'!T102)</f>
        <v/>
      </c>
      <c r="L3052" s="606" t="str">
        <f>IF('statement of marks'!U102="","",'statement of marks'!U102)</f>
        <v/>
      </c>
      <c r="M3052" s="275" t="str">
        <f>IF('statement of marks'!W102="","",'statement of marks'!W102)</f>
        <v/>
      </c>
      <c r="N3052" s="275" t="str">
        <f>IF('statement of marks'!X102="","",'statement of marks'!X102)</f>
        <v/>
      </c>
      <c r="O3052" s="606" t="str">
        <f>IF('statement of marks'!Y102="","",'statement of marks'!Y102)</f>
        <v/>
      </c>
      <c r="P3052" s="277" t="str">
        <f>IF('statement of marks'!Z102="","",'statement of marks'!Z102)</f>
        <v/>
      </c>
      <c r="Q3052" s="275" t="str">
        <f>IF('statement of marks'!AA102="","",'statement of marks'!AA102)</f>
        <v/>
      </c>
      <c r="R3052" s="275" t="str">
        <f>IF('statement of marks'!AB102="","",'statement of marks'!AB102)</f>
        <v/>
      </c>
      <c r="S3052" s="606" t="str">
        <f>IF('statement of marks'!AC102="","",'statement of marks'!AC102)</f>
        <v/>
      </c>
      <c r="T3052" s="578" t="str">
        <f>IF('statement of marks'!AD102="","",'statement of marks'!AD102)</f>
        <v/>
      </c>
      <c r="U3052" s="578" t="str">
        <f>IF('statement of marks'!AE102="","",'statement of marks'!AE102)</f>
        <v/>
      </c>
      <c r="V3052" s="612" t="str">
        <f>IF('statement of marks'!AF102="","",'statement of marks'!AF102)</f>
        <v/>
      </c>
    </row>
    <row r="3053" spans="1:22" ht="16" customHeight="1">
      <c r="A3053" s="598"/>
      <c r="B3053" s="1114" t="str">
        <f>IF('statement of marks'!$AI$3="","",'statement of marks'!$AI$3)</f>
        <v>vaxszth</v>
      </c>
      <c r="C3053" s="1115"/>
      <c r="D3053" s="275" t="str">
        <f>IF('statement of marks'!AI102="","",'statement of marks'!AI102)</f>
        <v/>
      </c>
      <c r="E3053" s="275" t="str">
        <f>IF('statement of marks'!AJ102="","",'statement of marks'!AJ102)</f>
        <v/>
      </c>
      <c r="F3053" s="606" t="str">
        <f>IF('statement of marks'!AK102="","",'statement of marks'!AK102)</f>
        <v/>
      </c>
      <c r="G3053" s="275" t="str">
        <f>IF('statement of marks'!AL102="","",'statement of marks'!AL102)</f>
        <v/>
      </c>
      <c r="H3053" s="275" t="str">
        <f>IF('statement of marks'!AM102="","",'statement of marks'!AM102)</f>
        <v/>
      </c>
      <c r="I3053" s="606" t="str">
        <f>IF('statement of marks'!AN102="","",'statement of marks'!AN102)</f>
        <v/>
      </c>
      <c r="J3053" s="275" t="str">
        <f>IF('statement of marks'!AO102="","",'statement of marks'!AO102)</f>
        <v/>
      </c>
      <c r="K3053" s="275" t="str">
        <f>IF('statement of marks'!AP102="","",'statement of marks'!AP102)</f>
        <v/>
      </c>
      <c r="L3053" s="606" t="str">
        <f>IF('statement of marks'!AQ102="","",'statement of marks'!AQ102)</f>
        <v/>
      </c>
      <c r="M3053" s="275" t="str">
        <f>IF('statement of marks'!AS102="","",'statement of marks'!AS102)</f>
        <v/>
      </c>
      <c r="N3053" s="275" t="str">
        <f>IF('statement of marks'!AT102="","",'statement of marks'!AT102)</f>
        <v/>
      </c>
      <c r="O3053" s="606" t="str">
        <f>IF('statement of marks'!AU102="","",'statement of marks'!AU102)</f>
        <v/>
      </c>
      <c r="P3053" s="277" t="str">
        <f>IF('statement of marks'!AV102="","",'statement of marks'!AV102)</f>
        <v/>
      </c>
      <c r="Q3053" s="275" t="str">
        <f>IF('statement of marks'!AW102="","",'statement of marks'!AW102)</f>
        <v/>
      </c>
      <c r="R3053" s="275" t="str">
        <f>IF('statement of marks'!AX102="","",'statement of marks'!AX102)</f>
        <v/>
      </c>
      <c r="S3053" s="606" t="str">
        <f>IF('statement of marks'!AY102="","",'statement of marks'!AY102)</f>
        <v/>
      </c>
      <c r="T3053" s="578" t="str">
        <f>IF('statement of marks'!AZ102="","",'statement of marks'!AZ102)</f>
        <v/>
      </c>
      <c r="U3053" s="578" t="str">
        <f>IF('statement of marks'!BA102="","",'statement of marks'!BA102)</f>
        <v/>
      </c>
      <c r="V3053" s="612" t="str">
        <f>IF('statement of marks'!BB102="","",'statement of marks'!BB102)</f>
        <v/>
      </c>
    </row>
    <row r="3054" spans="1:22" ht="16" customHeight="1">
      <c r="A3054" s="598"/>
      <c r="B3054" s="1114" t="str">
        <f>IF('statement of marks'!BE102="s","laLd`r",IF('statement of marks'!BE102="u","mnwZ",IF('statement of marks'!BE102="g","xqtjkrh",IF('statement of marks'!BE102="p","iatkch",IF('statement of marks'!BE102="sd","fla/kh","r`rh; Hkk""kk")))))</f>
        <v>r`rh; Hkk"kk</v>
      </c>
      <c r="C3054" s="1115"/>
      <c r="D3054" s="275" t="str">
        <f>IF('statement of marks'!BF102="","",'statement of marks'!BF102)</f>
        <v/>
      </c>
      <c r="E3054" s="275" t="str">
        <f>IF('statement of marks'!BG102="","",'statement of marks'!BG102)</f>
        <v/>
      </c>
      <c r="F3054" s="606" t="str">
        <f>IF('statement of marks'!BH102="","",'statement of marks'!BH102)</f>
        <v/>
      </c>
      <c r="G3054" s="275" t="str">
        <f>IF('statement of marks'!BI102="","",'statement of marks'!BI102)</f>
        <v/>
      </c>
      <c r="H3054" s="275" t="str">
        <f>IF('statement of marks'!BJ102="","",'statement of marks'!BJ102)</f>
        <v/>
      </c>
      <c r="I3054" s="606" t="str">
        <f>IF('statement of marks'!BK102="","",'statement of marks'!BK102)</f>
        <v/>
      </c>
      <c r="J3054" s="275" t="str">
        <f>IF('statement of marks'!BL102="","",'statement of marks'!BL102)</f>
        <v/>
      </c>
      <c r="K3054" s="275" t="str">
        <f>IF('statement of marks'!BM102="","",'statement of marks'!BM102)</f>
        <v/>
      </c>
      <c r="L3054" s="606" t="str">
        <f>IF('statement of marks'!BN102="","",'statement of marks'!BN102)</f>
        <v/>
      </c>
      <c r="M3054" s="275" t="str">
        <f>IF('statement of marks'!BP102="","",'statement of marks'!BP102)</f>
        <v/>
      </c>
      <c r="N3054" s="275" t="str">
        <f>IF('statement of marks'!BQ102="","",'statement of marks'!BQ102)</f>
        <v/>
      </c>
      <c r="O3054" s="606" t="str">
        <f>IF('statement of marks'!BR102="","",'statement of marks'!BR102)</f>
        <v/>
      </c>
      <c r="P3054" s="277" t="str">
        <f>IF('statement of marks'!BS102="","",'statement of marks'!BS102)</f>
        <v/>
      </c>
      <c r="Q3054" s="275" t="str">
        <f>IF('statement of marks'!BT102="","",'statement of marks'!BT102)</f>
        <v/>
      </c>
      <c r="R3054" s="275" t="str">
        <f>IF('statement of marks'!BU102="","",'statement of marks'!BU102)</f>
        <v/>
      </c>
      <c r="S3054" s="606" t="str">
        <f>IF('statement of marks'!BV102="","",'statement of marks'!BV102)</f>
        <v/>
      </c>
      <c r="T3054" s="578" t="str">
        <f>IF('statement of marks'!BW102="","",'statement of marks'!BW102)</f>
        <v/>
      </c>
      <c r="U3054" s="578" t="str">
        <f>IF('statement of marks'!BX102="","",'statement of marks'!BX102)</f>
        <v/>
      </c>
      <c r="V3054" s="612" t="str">
        <f>IF('statement of marks'!BY102="","",'statement of marks'!BY102)</f>
        <v/>
      </c>
    </row>
    <row r="3055" spans="1:22" ht="16" customHeight="1">
      <c r="A3055" s="598"/>
      <c r="B3055" s="1114" t="str">
        <f>IF('statement of marks'!$CB$3="","",'statement of marks'!$CB$3)</f>
        <v>xf.kr</v>
      </c>
      <c r="C3055" s="1115"/>
      <c r="D3055" s="275" t="str">
        <f>IF('statement of marks'!CB102="","",'statement of marks'!CB102)</f>
        <v/>
      </c>
      <c r="E3055" s="275" t="str">
        <f>IF('statement of marks'!CC102="","",'statement of marks'!CC102)</f>
        <v/>
      </c>
      <c r="F3055" s="606" t="str">
        <f>IF('statement of marks'!CD102="","",'statement of marks'!CD102)</f>
        <v/>
      </c>
      <c r="G3055" s="275" t="str">
        <f>IF('statement of marks'!CE102="","",'statement of marks'!CE102)</f>
        <v/>
      </c>
      <c r="H3055" s="275" t="str">
        <f>IF('statement of marks'!CF102="","",'statement of marks'!CF102)</f>
        <v/>
      </c>
      <c r="I3055" s="606" t="str">
        <f>IF('statement of marks'!CG102="","",'statement of marks'!CG102)</f>
        <v/>
      </c>
      <c r="J3055" s="275" t="str">
        <f>IF('statement of marks'!CH102="","",'statement of marks'!CH102)</f>
        <v/>
      </c>
      <c r="K3055" s="275" t="str">
        <f>IF('statement of marks'!CI102="","",'statement of marks'!CI102)</f>
        <v/>
      </c>
      <c r="L3055" s="606" t="str">
        <f>IF('statement of marks'!CJ102="","",'statement of marks'!CJ102)</f>
        <v/>
      </c>
      <c r="M3055" s="275" t="str">
        <f>IF('statement of marks'!CL102="","",'statement of marks'!CL102)</f>
        <v/>
      </c>
      <c r="N3055" s="275" t="str">
        <f>IF('statement of marks'!CM102="","",'statement of marks'!CM102)</f>
        <v/>
      </c>
      <c r="O3055" s="606" t="str">
        <f>IF('statement of marks'!CN102="","",'statement of marks'!CN102)</f>
        <v/>
      </c>
      <c r="P3055" s="277" t="str">
        <f>IF('statement of marks'!CO102="","",'statement of marks'!CO102)</f>
        <v/>
      </c>
      <c r="Q3055" s="275" t="str">
        <f>IF('statement of marks'!CP102="","",'statement of marks'!CP102)</f>
        <v/>
      </c>
      <c r="R3055" s="275" t="str">
        <f>IF('statement of marks'!CQ102="","",'statement of marks'!CQ102)</f>
        <v/>
      </c>
      <c r="S3055" s="606" t="str">
        <f>IF('statement of marks'!CR102="","",'statement of marks'!CR102)</f>
        <v/>
      </c>
      <c r="T3055" s="578" t="str">
        <f>IF('statement of marks'!CS102="","",'statement of marks'!CS102)</f>
        <v/>
      </c>
      <c r="U3055" s="578" t="str">
        <f>IF('statement of marks'!CT102="","",'statement of marks'!CT102)</f>
        <v/>
      </c>
      <c r="V3055" s="612" t="str">
        <f>IF('statement of marks'!CU102="","",'statement of marks'!CU102)</f>
        <v/>
      </c>
    </row>
    <row r="3056" spans="1:22" ht="16" customHeight="1">
      <c r="A3056" s="598"/>
      <c r="B3056" s="1114" t="str">
        <f>IF('statement of marks'!$CX$3="","",'statement of marks'!$CX$3)</f>
        <v>foKku</v>
      </c>
      <c r="C3056" s="1115"/>
      <c r="D3056" s="275" t="str">
        <f>IF('statement of marks'!CX102="","",'statement of marks'!CX102)</f>
        <v/>
      </c>
      <c r="E3056" s="275" t="str">
        <f>IF('statement of marks'!CY102="","",'statement of marks'!CY102)</f>
        <v/>
      </c>
      <c r="F3056" s="606" t="str">
        <f>IF('statement of marks'!CZ102="","",'statement of marks'!CZ102)</f>
        <v/>
      </c>
      <c r="G3056" s="275" t="str">
        <f>IF('statement of marks'!DA102="","",'statement of marks'!DA102)</f>
        <v/>
      </c>
      <c r="H3056" s="275" t="str">
        <f>IF('statement of marks'!DB102="","",'statement of marks'!DB102)</f>
        <v/>
      </c>
      <c r="I3056" s="606" t="str">
        <f>IF('statement of marks'!DC102="","",'statement of marks'!DC102)</f>
        <v/>
      </c>
      <c r="J3056" s="275" t="str">
        <f>IF('statement of marks'!DD102="","",'statement of marks'!DD102)</f>
        <v/>
      </c>
      <c r="K3056" s="275" t="str">
        <f>IF('statement of marks'!DE102="","",'statement of marks'!DE102)</f>
        <v/>
      </c>
      <c r="L3056" s="606" t="str">
        <f>IF('statement of marks'!DF102="","",'statement of marks'!DF102)</f>
        <v/>
      </c>
      <c r="M3056" s="275" t="str">
        <f>IF('statement of marks'!DH102="","",'statement of marks'!DH102)</f>
        <v/>
      </c>
      <c r="N3056" s="275" t="str">
        <f>IF('statement of marks'!DI102="","",'statement of marks'!DI102)</f>
        <v/>
      </c>
      <c r="O3056" s="606" t="str">
        <f>IF('statement of marks'!DJ102="","",'statement of marks'!DJ102)</f>
        <v/>
      </c>
      <c r="P3056" s="277" t="str">
        <f>IF('statement of marks'!DK102="","",'statement of marks'!DK102)</f>
        <v/>
      </c>
      <c r="Q3056" s="275" t="str">
        <f>IF('statement of marks'!DL102="","",'statement of marks'!DL102)</f>
        <v/>
      </c>
      <c r="R3056" s="275" t="str">
        <f>IF('statement of marks'!DM102="","",'statement of marks'!DM102)</f>
        <v/>
      </c>
      <c r="S3056" s="606" t="str">
        <f>IF('statement of marks'!DN102="","",'statement of marks'!DN102)</f>
        <v/>
      </c>
      <c r="T3056" s="578" t="str">
        <f>IF('statement of marks'!DO102="","",'statement of marks'!DO102)</f>
        <v/>
      </c>
      <c r="U3056" s="578" t="str">
        <f>IF('statement of marks'!DP102="","",'statement of marks'!DP102)</f>
        <v/>
      </c>
      <c r="V3056" s="612" t="str">
        <f>IF('statement of marks'!DQ102="","",'statement of marks'!DQ102)</f>
        <v/>
      </c>
    </row>
    <row r="3057" spans="1:22" ht="16" customHeight="1">
      <c r="A3057" s="598"/>
      <c r="B3057" s="1114" t="str">
        <f>IF('statement of marks'!$DT$3="","",'statement of marks'!$DT$3)</f>
        <v>lkekftd foKku</v>
      </c>
      <c r="C3057" s="1115"/>
      <c r="D3057" s="275" t="str">
        <f>IF('statement of marks'!DT102="","",'statement of marks'!DT102)</f>
        <v/>
      </c>
      <c r="E3057" s="275" t="str">
        <f>IF('statement of marks'!DU102="","",'statement of marks'!DU102)</f>
        <v/>
      </c>
      <c r="F3057" s="606" t="str">
        <f>IF('statement of marks'!DV102="","",'statement of marks'!DV102)</f>
        <v/>
      </c>
      <c r="G3057" s="275" t="str">
        <f>IF('statement of marks'!DW102="","",'statement of marks'!DW102)</f>
        <v/>
      </c>
      <c r="H3057" s="275" t="str">
        <f>IF('statement of marks'!DX102="","",'statement of marks'!DX102)</f>
        <v/>
      </c>
      <c r="I3057" s="606" t="str">
        <f>IF('statement of marks'!DY102="","",'statement of marks'!DY102)</f>
        <v/>
      </c>
      <c r="J3057" s="275" t="str">
        <f>IF('statement of marks'!DZ102="","",'statement of marks'!DZ102)</f>
        <v/>
      </c>
      <c r="K3057" s="275" t="str">
        <f>IF('statement of marks'!EA102="","",'statement of marks'!EA102)</f>
        <v/>
      </c>
      <c r="L3057" s="606" t="str">
        <f>IF('statement of marks'!EB102="","",'statement of marks'!EB102)</f>
        <v/>
      </c>
      <c r="M3057" s="275" t="str">
        <f>IF('statement of marks'!ED102="","",'statement of marks'!ED102)</f>
        <v/>
      </c>
      <c r="N3057" s="275" t="str">
        <f>IF('statement of marks'!EE102="","",'statement of marks'!EE102)</f>
        <v/>
      </c>
      <c r="O3057" s="606" t="str">
        <f>IF('statement of marks'!EF102="","",'statement of marks'!EF102)</f>
        <v/>
      </c>
      <c r="P3057" s="277" t="str">
        <f>IF('statement of marks'!EG102="","",'statement of marks'!EG102)</f>
        <v/>
      </c>
      <c r="Q3057" s="275" t="str">
        <f>IF('statement of marks'!EH102="","",'statement of marks'!EH102)</f>
        <v/>
      </c>
      <c r="R3057" s="275" t="str">
        <f>IF('statement of marks'!EI102="","",'statement of marks'!EI102)</f>
        <v/>
      </c>
      <c r="S3057" s="606" t="str">
        <f>IF('statement of marks'!EJ102="","",'statement of marks'!EJ102)</f>
        <v/>
      </c>
      <c r="T3057" s="578" t="str">
        <f>IF('statement of marks'!EK102="","",'statement of marks'!EK102)</f>
        <v/>
      </c>
      <c r="U3057" s="578" t="str">
        <f>IF('statement of marks'!EL102="","",'statement of marks'!EL102)</f>
        <v/>
      </c>
      <c r="V3057" s="612" t="str">
        <f>IF('statement of marks'!EM102="","",'statement of marks'!EM102)</f>
        <v/>
      </c>
    </row>
    <row r="3058" spans="1:22" ht="16" customHeight="1">
      <c r="A3058" s="598"/>
      <c r="B3058" s="1117" t="s">
        <v>271</v>
      </c>
      <c r="C3058" s="1118"/>
      <c r="D3058" s="1081" t="s">
        <v>1</v>
      </c>
      <c r="E3058" s="1081"/>
      <c r="F3058" s="1081"/>
      <c r="G3058" s="1081" t="s">
        <v>21</v>
      </c>
      <c r="H3058" s="1081"/>
      <c r="I3058" s="1081"/>
      <c r="J3058" s="1081" t="s">
        <v>272</v>
      </c>
      <c r="K3058" s="1081"/>
      <c r="L3058" s="1081"/>
      <c r="M3058" s="1081" t="s">
        <v>68</v>
      </c>
      <c r="N3058" s="1081"/>
      <c r="O3058" s="1081"/>
      <c r="P3058" s="1081" t="s">
        <v>463</v>
      </c>
      <c r="Q3058" s="1081"/>
      <c r="R3058" s="1081"/>
      <c r="S3058" s="609"/>
      <c r="T3058" s="1187" t="s">
        <v>458</v>
      </c>
      <c r="U3058" s="1188"/>
      <c r="V3058" s="1189"/>
    </row>
    <row r="3059" spans="1:22" ht="16" customHeight="1">
      <c r="A3059" s="599"/>
      <c r="B3059" s="1175" t="s">
        <v>3</v>
      </c>
      <c r="C3059" s="1176"/>
      <c r="D3059" s="1177">
        <f>IF('statement of marks'!EP$6="","",'statement of marks'!EP$6)</f>
        <v>20</v>
      </c>
      <c r="E3059" s="1177"/>
      <c r="F3059" s="1177"/>
      <c r="G3059" s="1177">
        <f>IF('statement of marks'!EQ$6="","",'statement of marks'!EQ$6)</f>
        <v>20</v>
      </c>
      <c r="H3059" s="1177"/>
      <c r="I3059" s="1177"/>
      <c r="J3059" s="1177">
        <f>IF('statement of marks'!ES$6="","",'statement of marks'!ES$6)</f>
        <v>20</v>
      </c>
      <c r="K3059" s="1177"/>
      <c r="L3059" s="1177"/>
      <c r="M3059" s="1177">
        <f>IF('statement of marks'!ER$6="","",'statement of marks'!ER$6)</f>
        <v>20</v>
      </c>
      <c r="N3059" s="1177"/>
      <c r="O3059" s="1177"/>
      <c r="P3059" s="1177">
        <f>IF('statement of marks'!ET$6="","",'statement of marks'!ET$6)</f>
        <v>20</v>
      </c>
      <c r="Q3059" s="1177"/>
      <c r="R3059" s="1177"/>
      <c r="S3059" s="610" t="str">
        <f>IF('statement of marks'!FE$6="","",'statement of marks'!EX$6)</f>
        <v/>
      </c>
      <c r="T3059" s="615">
        <f>IF('statement of marks'!EU$6="","",'statement of marks'!EU$6)</f>
        <v>100</v>
      </c>
      <c r="U3059" s="616" t="s">
        <v>5</v>
      </c>
      <c r="V3059" s="617" t="s">
        <v>464</v>
      </c>
    </row>
    <row r="3060" spans="1:22" ht="16" customHeight="1">
      <c r="A3060" s="598"/>
      <c r="B3060" s="1114" t="str">
        <f>IF('statement of marks'!$EP$3="","",'statement of marks'!$EP$3)</f>
        <v>dk;kZuqHko</v>
      </c>
      <c r="C3060" s="1115"/>
      <c r="D3060" s="1103" t="str">
        <f>IF('statement of marks'!EP102="","",'statement of marks'!EP102)</f>
        <v/>
      </c>
      <c r="E3060" s="1103"/>
      <c r="F3060" s="1103"/>
      <c r="G3060" s="1103" t="str">
        <f>IF('statement of marks'!EQ102="","",'statement of marks'!EQ102)</f>
        <v/>
      </c>
      <c r="H3060" s="1103"/>
      <c r="I3060" s="1103"/>
      <c r="J3060" s="1103" t="str">
        <f>IF('statement of marks'!ES102="","",'statement of marks'!ES102)</f>
        <v/>
      </c>
      <c r="K3060" s="1103"/>
      <c r="L3060" s="1103"/>
      <c r="M3060" s="1103" t="str">
        <f>IF('statement of marks'!ER102="","",'statement of marks'!ER102)</f>
        <v/>
      </c>
      <c r="N3060" s="1103"/>
      <c r="O3060" s="1103"/>
      <c r="P3060" s="1103" t="str">
        <f>IF('statement of marks'!ET102="","",'statement of marks'!ET102)</f>
        <v/>
      </c>
      <c r="Q3060" s="1103"/>
      <c r="R3060" s="1103"/>
      <c r="S3060" s="611"/>
      <c r="T3060" s="613" t="str">
        <f>IF('statement of marks'!EU102="","",'statement of marks'!EU102)</f>
        <v/>
      </c>
      <c r="U3060" s="613" t="str">
        <f>IF('statement of marks'!EV102="","",'statement of marks'!EV102)</f>
        <v/>
      </c>
      <c r="V3060" s="614" t="str">
        <f>IF('statement of marks'!EW102="","",'statement of marks'!EW102)</f>
        <v/>
      </c>
    </row>
    <row r="3061" spans="1:22" ht="16" customHeight="1">
      <c r="A3061" s="598"/>
      <c r="B3061" s="1112" t="str">
        <f>IF('statement of marks'!$EZ$3="","",'statement of marks'!$EZ$3)</f>
        <v>dyk f'k{kk</v>
      </c>
      <c r="C3061" s="1113"/>
      <c r="D3061" s="1103" t="str">
        <f>IF('statement of marks'!EZ102="","",'statement of marks'!EZ102)</f>
        <v/>
      </c>
      <c r="E3061" s="1103"/>
      <c r="F3061" s="1103"/>
      <c r="G3061" s="1103" t="str">
        <f>IF('statement of marks'!FA102="","",'statement of marks'!FA102)</f>
        <v/>
      </c>
      <c r="H3061" s="1103"/>
      <c r="I3061" s="1103"/>
      <c r="J3061" s="1103" t="str">
        <f>IF('statement of marks'!FC102="","",'statement of marks'!FC102)</f>
        <v/>
      </c>
      <c r="K3061" s="1103"/>
      <c r="L3061" s="1103"/>
      <c r="M3061" s="1103" t="str">
        <f>IF('statement of marks'!FB102="","",'statement of marks'!FB102)</f>
        <v/>
      </c>
      <c r="N3061" s="1103"/>
      <c r="O3061" s="1103"/>
      <c r="P3061" s="1103" t="str">
        <f>IF('statement of marks'!FD102="","",'statement of marks'!FD102)</f>
        <v/>
      </c>
      <c r="Q3061" s="1103"/>
      <c r="R3061" s="1103"/>
      <c r="S3061" s="611"/>
      <c r="T3061" s="613" t="str">
        <f>IF('statement of marks'!FE102="","",'statement of marks'!FE102)</f>
        <v/>
      </c>
      <c r="U3061" s="613" t="str">
        <f>IF('statement of marks'!FF102="","",'statement of marks'!FF102)</f>
        <v/>
      </c>
      <c r="V3061" s="614" t="str">
        <f>IF('statement of marks'!FG102="","",'statement of marks'!FG102)</f>
        <v/>
      </c>
    </row>
    <row r="3062" spans="1:22" ht="16" customHeight="1">
      <c r="A3062" s="598"/>
      <c r="B3062" s="1109" t="str">
        <f>IF('statement of marks'!$FJ$3="","",'statement of marks'!$FJ$3)</f>
        <v>LokLF; ,oe~ 'kkjhfjd f'k{kk</v>
      </c>
      <c r="C3062" s="1110"/>
      <c r="D3062" s="1103" t="str">
        <f>IF('statement of marks'!FJ102="","",'statement of marks'!FJ102)</f>
        <v/>
      </c>
      <c r="E3062" s="1103"/>
      <c r="F3062" s="1103"/>
      <c r="G3062" s="1103" t="str">
        <f>IF('statement of marks'!FK102="","",'statement of marks'!FK102)</f>
        <v/>
      </c>
      <c r="H3062" s="1103"/>
      <c r="I3062" s="1103"/>
      <c r="J3062" s="1103" t="str">
        <f>IF('statement of marks'!FM102="","",'statement of marks'!FM102)</f>
        <v/>
      </c>
      <c r="K3062" s="1103"/>
      <c r="L3062" s="1103"/>
      <c r="M3062" s="1103" t="str">
        <f>IF('statement of marks'!FL102="","",'statement of marks'!FL102)</f>
        <v/>
      </c>
      <c r="N3062" s="1103"/>
      <c r="O3062" s="1103"/>
      <c r="P3062" s="1103" t="str">
        <f>IF('statement of marks'!FN102="","",'statement of marks'!FN102)</f>
        <v/>
      </c>
      <c r="Q3062" s="1103"/>
      <c r="R3062" s="1103"/>
      <c r="S3062" s="611"/>
      <c r="T3062" s="613" t="str">
        <f>IF('statement of marks'!FO102="","",'statement of marks'!FO102)</f>
        <v/>
      </c>
      <c r="U3062" s="613" t="str">
        <f>IF('statement of marks'!FP102="","",'statement of marks'!FP102)</f>
        <v/>
      </c>
      <c r="V3062" s="614" t="str">
        <f>IF('statement of marks'!FQ102="","",'statement of marks'!FQ102)</f>
        <v/>
      </c>
    </row>
    <row r="3063" spans="1:22" ht="16" customHeight="1">
      <c r="A3063" s="598"/>
      <c r="B3063" s="1104" t="s">
        <v>273</v>
      </c>
      <c r="C3063" s="1105"/>
      <c r="D3063" s="1213" t="str">
        <f>details!$DZ$3</f>
        <v>vxLr rd</v>
      </c>
      <c r="E3063" s="1213"/>
      <c r="F3063" s="1213"/>
      <c r="G3063" s="1213" t="str">
        <f>details!$ED$3</f>
        <v>vDVwcj rd</v>
      </c>
      <c r="H3063" s="1213"/>
      <c r="I3063" s="1213"/>
      <c r="J3063" s="1213" t="str">
        <f>details!$EL$3</f>
        <v>Qjojh rd</v>
      </c>
      <c r="K3063" s="1213"/>
      <c r="L3063" s="1213"/>
      <c r="M3063" s="1213" t="str">
        <f>details!$EH$3</f>
        <v>fnlEcj rd</v>
      </c>
      <c r="N3063" s="1213"/>
      <c r="O3063" s="1213"/>
      <c r="P3063" s="1213" t="str">
        <f>details!$EP$3</f>
        <v>loZ ;ksx</v>
      </c>
      <c r="Q3063" s="1213"/>
      <c r="R3063" s="1213"/>
      <c r="S3063" s="1222" t="s">
        <v>475</v>
      </c>
      <c r="T3063" s="1223"/>
      <c r="U3063" s="1223"/>
      <c r="V3063" s="1224"/>
    </row>
    <row r="3064" spans="1:22" ht="16" customHeight="1">
      <c r="A3064" s="598"/>
      <c r="B3064" s="1100" t="s">
        <v>99</v>
      </c>
      <c r="C3064" s="1101"/>
      <c r="D3064" s="1102" t="str">
        <f>IF(details!EA102="","",details!EA102)</f>
        <v/>
      </c>
      <c r="E3064" s="1102"/>
      <c r="F3064" s="1102"/>
      <c r="G3064" s="1102" t="str">
        <f>IF(details!EE102="","",details!EE102)</f>
        <v/>
      </c>
      <c r="H3064" s="1102"/>
      <c r="I3064" s="1102"/>
      <c r="J3064" s="1102" t="str">
        <f>IF(details!EM102="","",details!EM102)</f>
        <v/>
      </c>
      <c r="K3064" s="1102"/>
      <c r="L3064" s="1102"/>
      <c r="M3064" s="1102" t="str">
        <f>IF(details!EI102="","",details!EI102)</f>
        <v/>
      </c>
      <c r="N3064" s="1102"/>
      <c r="O3064" s="1102"/>
      <c r="P3064" s="1102" t="str">
        <f>IF(details!EQ102="","",details!EQ102)</f>
        <v/>
      </c>
      <c r="Q3064" s="1102"/>
      <c r="R3064" s="1102"/>
      <c r="S3064" s="1225">
        <v>41757</v>
      </c>
      <c r="T3064" s="1226"/>
      <c r="U3064" s="1226"/>
      <c r="V3064" s="1227"/>
    </row>
    <row r="3065" spans="1:22" ht="16" customHeight="1">
      <c r="A3065" s="598"/>
      <c r="B3065" s="1094" t="s">
        <v>15</v>
      </c>
      <c r="C3065" s="1095"/>
      <c r="D3065" s="1096" t="str">
        <f>IF(details!DZ102="","",details!DZ102)</f>
        <v/>
      </c>
      <c r="E3065" s="1096"/>
      <c r="F3065" s="1096"/>
      <c r="G3065" s="1096" t="str">
        <f>IF(details!ED102="","",details!ED102)</f>
        <v/>
      </c>
      <c r="H3065" s="1096"/>
      <c r="I3065" s="1096"/>
      <c r="J3065" s="1096" t="str">
        <f>IF(details!EL102="","",details!EL102)</f>
        <v/>
      </c>
      <c r="K3065" s="1096"/>
      <c r="L3065" s="1096"/>
      <c r="M3065" s="1096" t="str">
        <f>IF(details!EH102="","",details!EH102)</f>
        <v/>
      </c>
      <c r="N3065" s="1096"/>
      <c r="O3065" s="1096"/>
      <c r="P3065" s="1096" t="str">
        <f>IF(details!EP102="","",details!EP102)</f>
        <v/>
      </c>
      <c r="Q3065" s="1096"/>
      <c r="R3065" s="1096"/>
      <c r="S3065" s="1228"/>
      <c r="T3065" s="1229"/>
      <c r="U3065" s="1229"/>
      <c r="V3065" s="1230"/>
    </row>
    <row r="3066" spans="1:22" ht="16" customHeight="1">
      <c r="A3066" s="1206"/>
      <c r="B3066" s="1207" t="s">
        <v>473</v>
      </c>
      <c r="C3066" s="1208"/>
      <c r="D3066" s="1209" t="s">
        <v>3</v>
      </c>
      <c r="E3066" s="1209"/>
      <c r="F3066" s="1209"/>
      <c r="G3066" s="1209" t="s">
        <v>389</v>
      </c>
      <c r="H3066" s="1209"/>
      <c r="I3066" s="1209"/>
      <c r="J3066" s="1209" t="s">
        <v>5</v>
      </c>
      <c r="K3066" s="1209"/>
      <c r="L3066" s="1209"/>
      <c r="M3066" s="1209" t="s">
        <v>465</v>
      </c>
      <c r="N3066" s="1209"/>
      <c r="O3066" s="1209"/>
      <c r="P3066" s="1210" t="s">
        <v>306</v>
      </c>
      <c r="Q3066" s="1210"/>
      <c r="R3066" s="1210"/>
      <c r="S3066" s="1209" t="s">
        <v>473</v>
      </c>
      <c r="T3066" s="1209"/>
      <c r="U3066" s="1209"/>
      <c r="V3066" s="1211"/>
    </row>
    <row r="3067" spans="1:22" ht="16" customHeight="1">
      <c r="A3067" s="1206"/>
      <c r="B3067" s="1207"/>
      <c r="C3067" s="1208"/>
      <c r="D3067" s="1212" t="str">
        <f>'statement of marks'!HE102</f>
        <v/>
      </c>
      <c r="E3067" s="1212"/>
      <c r="F3067" s="1212"/>
      <c r="G3067" s="1212" t="str">
        <f>'statement of marks'!HF102</f>
        <v/>
      </c>
      <c r="H3067" s="1212"/>
      <c r="I3067" s="1212"/>
      <c r="J3067" s="1212" t="str">
        <f>'statement of marks'!HG102</f>
        <v/>
      </c>
      <c r="K3067" s="1212"/>
      <c r="L3067" s="1212"/>
      <c r="M3067" s="1212" t="str">
        <f>'statement of marks'!HJ102</f>
        <v/>
      </c>
      <c r="N3067" s="1212"/>
      <c r="O3067" s="1212"/>
      <c r="P3067" s="1212" t="str">
        <f>'statement of marks'!HI102</f>
        <v/>
      </c>
      <c r="Q3067" s="1212"/>
      <c r="R3067" s="1212"/>
      <c r="S3067" s="1209" t="str">
        <f>'statement of marks'!HD102</f>
        <v/>
      </c>
      <c r="T3067" s="1209"/>
      <c r="U3067" s="1209"/>
      <c r="V3067" s="1211"/>
    </row>
    <row r="3068" spans="1:22" ht="16" customHeight="1">
      <c r="A3068" s="598"/>
      <c r="B3068" s="1089" t="s">
        <v>100</v>
      </c>
      <c r="C3068" s="1090"/>
      <c r="D3068" s="1081"/>
      <c r="E3068" s="1081"/>
      <c r="F3068" s="1081"/>
      <c r="G3068" s="1081"/>
      <c r="H3068" s="1081"/>
      <c r="I3068" s="1081"/>
      <c r="J3068" s="1081"/>
      <c r="K3068" s="1081"/>
      <c r="L3068" s="1081"/>
      <c r="M3068" s="1081"/>
      <c r="N3068" s="1081"/>
      <c r="O3068" s="1081"/>
      <c r="P3068" s="1081"/>
      <c r="Q3068" s="1081"/>
      <c r="R3068" s="1081"/>
      <c r="S3068" s="1081"/>
      <c r="T3068" s="1081"/>
      <c r="U3068" s="1081"/>
      <c r="V3068" s="1205"/>
    </row>
    <row r="3069" spans="1:22" ht="16" customHeight="1">
      <c r="A3069" s="598"/>
      <c r="B3069" s="1087" t="s">
        <v>80</v>
      </c>
      <c r="C3069" s="1088"/>
      <c r="D3069" s="1081"/>
      <c r="E3069" s="1081"/>
      <c r="F3069" s="1081"/>
      <c r="G3069" s="1081"/>
      <c r="H3069" s="1081"/>
      <c r="I3069" s="1081"/>
      <c r="J3069" s="1081"/>
      <c r="K3069" s="1081"/>
      <c r="L3069" s="1081"/>
      <c r="M3069" s="1081"/>
      <c r="N3069" s="1081"/>
      <c r="O3069" s="1081"/>
      <c r="P3069" s="1081"/>
      <c r="Q3069" s="1081"/>
      <c r="R3069" s="1081"/>
      <c r="S3069" s="1081"/>
      <c r="T3069" s="1081"/>
      <c r="U3069" s="1081"/>
      <c r="V3069" s="1205"/>
    </row>
    <row r="3070" spans="1:22" ht="16" customHeight="1">
      <c r="A3070" s="598"/>
      <c r="B3070" s="1089" t="s">
        <v>466</v>
      </c>
      <c r="C3070" s="1090"/>
      <c r="D3070" s="1081"/>
      <c r="E3070" s="1081"/>
      <c r="F3070" s="1081"/>
      <c r="G3070" s="1081"/>
      <c r="H3070" s="1081"/>
      <c r="I3070" s="1081"/>
      <c r="J3070" s="1081"/>
      <c r="K3070" s="1081"/>
      <c r="L3070" s="1081"/>
      <c r="M3070" s="1081"/>
      <c r="N3070" s="1081"/>
      <c r="O3070" s="1081"/>
      <c r="P3070" s="1081" t="s">
        <v>466</v>
      </c>
      <c r="Q3070" s="1081"/>
      <c r="R3070" s="1081"/>
      <c r="S3070" s="1081"/>
      <c r="T3070" s="1081"/>
      <c r="U3070" s="1081"/>
      <c r="V3070" s="1205"/>
    </row>
    <row r="3071" spans="1:22" ht="16" customHeight="1">
      <c r="A3071" s="598"/>
      <c r="B3071" s="1085" t="s">
        <v>101</v>
      </c>
      <c r="C3071" s="1086"/>
      <c r="D3071" s="1081"/>
      <c r="E3071" s="1081"/>
      <c r="F3071" s="1081"/>
      <c r="G3071" s="1081"/>
      <c r="H3071" s="1081"/>
      <c r="I3071" s="1081"/>
      <c r="J3071" s="1081"/>
      <c r="K3071" s="1081"/>
      <c r="L3071" s="1081"/>
      <c r="M3071" s="1081"/>
      <c r="N3071" s="1081"/>
      <c r="O3071" s="1081"/>
      <c r="P3071" s="1081"/>
      <c r="Q3071" s="1081"/>
      <c r="R3071" s="1081"/>
      <c r="S3071" s="1198" t="s">
        <v>101</v>
      </c>
      <c r="T3071" s="1198"/>
      <c r="U3071" s="1198"/>
      <c r="V3071" s="1199"/>
    </row>
    <row r="3072" spans="1:22" ht="16" customHeight="1" thickBot="1">
      <c r="A3072" s="600"/>
      <c r="B3072" s="1200" t="s">
        <v>102</v>
      </c>
      <c r="C3072" s="1201"/>
      <c r="D3072" s="1202"/>
      <c r="E3072" s="1202"/>
      <c r="F3072" s="1202"/>
      <c r="G3072" s="1202"/>
      <c r="H3072" s="1202"/>
      <c r="I3072" s="1202"/>
      <c r="J3072" s="1202"/>
      <c r="K3072" s="1202"/>
      <c r="L3072" s="1202"/>
      <c r="M3072" s="1202"/>
      <c r="N3072" s="1202"/>
      <c r="O3072" s="1202"/>
      <c r="P3072" s="1202"/>
      <c r="Q3072" s="1202"/>
      <c r="R3072" s="1202"/>
      <c r="S3072" s="1203" t="s">
        <v>163</v>
      </c>
      <c r="T3072" s="1203"/>
      <c r="U3072" s="1203"/>
      <c r="V3072" s="1204"/>
    </row>
    <row r="3073" spans="1:22" ht="16" customHeight="1">
      <c r="A3073" s="597"/>
      <c r="B3073" s="1216" t="s">
        <v>47</v>
      </c>
      <c r="C3073" s="1217"/>
      <c r="D3073" s="1217"/>
      <c r="E3073" s="1217"/>
      <c r="F3073" s="1217"/>
      <c r="G3073" s="1217"/>
      <c r="H3073" s="1217"/>
      <c r="I3073" s="1217"/>
      <c r="J3073" s="1217"/>
      <c r="K3073" s="1217"/>
      <c r="L3073" s="1217"/>
      <c r="M3073" s="1217"/>
      <c r="N3073" s="1217"/>
      <c r="O3073" s="1217"/>
      <c r="P3073" s="1217"/>
      <c r="Q3073" s="1217"/>
      <c r="R3073" s="1217"/>
      <c r="S3073" s="1217"/>
      <c r="T3073" s="1217"/>
      <c r="U3073" s="1217"/>
      <c r="V3073" s="1218"/>
    </row>
    <row r="3074" spans="1:22" ht="16" customHeight="1">
      <c r="A3074" s="598"/>
      <c r="B3074" s="1219" t="str">
        <f>'statement of marks'!$A$1</f>
        <v>jk- ck- ek/;fed fo|ky; uohu] fuEckgsM+k</v>
      </c>
      <c r="C3074" s="1220"/>
      <c r="D3074" s="1220"/>
      <c r="E3074" s="1220"/>
      <c r="F3074" s="1220"/>
      <c r="G3074" s="1220"/>
      <c r="H3074" s="1220"/>
      <c r="I3074" s="1220"/>
      <c r="J3074" s="1220"/>
      <c r="K3074" s="1220"/>
      <c r="L3074" s="1220"/>
      <c r="M3074" s="1220"/>
      <c r="N3074" s="1220"/>
      <c r="O3074" s="1220"/>
      <c r="P3074" s="1220"/>
      <c r="Q3074" s="1220"/>
      <c r="R3074" s="1220"/>
      <c r="S3074" s="1220"/>
      <c r="T3074" s="1220"/>
      <c r="U3074" s="1220"/>
      <c r="V3074" s="1221"/>
    </row>
    <row r="3075" spans="1:22" ht="16" customHeight="1">
      <c r="A3075" s="598"/>
      <c r="B3075" s="1114" t="s">
        <v>467</v>
      </c>
      <c r="C3075" s="1115"/>
      <c r="D3075" s="1119" t="str">
        <f>'statement of marks'!$H$3</f>
        <v>2015-16</v>
      </c>
      <c r="E3075" s="1119"/>
      <c r="F3075" s="1119"/>
      <c r="G3075" s="1119"/>
      <c r="H3075" s="1119"/>
      <c r="I3075" s="1119"/>
      <c r="J3075" s="1119"/>
      <c r="K3075" s="1119"/>
      <c r="L3075" s="1119"/>
      <c r="M3075" s="1119"/>
      <c r="N3075" s="1119"/>
      <c r="O3075" s="1119"/>
      <c r="P3075" s="1119"/>
      <c r="Q3075" s="1119"/>
      <c r="R3075" s="1119"/>
      <c r="S3075" s="1119"/>
      <c r="T3075" s="1119"/>
      <c r="U3075" s="1119"/>
      <c r="V3075" s="1196"/>
    </row>
    <row r="3076" spans="1:22" ht="16" customHeight="1">
      <c r="A3076" s="598"/>
      <c r="B3076" s="1114" t="s">
        <v>218</v>
      </c>
      <c r="C3076" s="1115"/>
      <c r="D3076" s="1115" t="str">
        <f>IF('statement of marks'!J103="","",'statement of marks'!J103)</f>
        <v/>
      </c>
      <c r="E3076" s="1115"/>
      <c r="F3076" s="1115"/>
      <c r="G3076" s="1115"/>
      <c r="H3076" s="1115"/>
      <c r="I3076" s="1115"/>
      <c r="J3076" s="1115"/>
      <c r="K3076" s="1115"/>
      <c r="L3076" s="1115"/>
      <c r="M3076" s="1115"/>
      <c r="N3076" s="1115"/>
      <c r="O3076" s="1115"/>
      <c r="P3076" s="1115"/>
      <c r="Q3076" s="1115"/>
      <c r="R3076" s="1115"/>
      <c r="S3076" s="1115"/>
      <c r="T3076" s="1115"/>
      <c r="U3076" s="1115"/>
      <c r="V3076" s="1197"/>
    </row>
    <row r="3077" spans="1:22" ht="16" customHeight="1">
      <c r="A3077" s="598"/>
      <c r="B3077" s="1114" t="s">
        <v>219</v>
      </c>
      <c r="C3077" s="1115"/>
      <c r="D3077" s="1115" t="str">
        <f>IF('statement of marks'!K103="","",'statement of marks'!K103)</f>
        <v/>
      </c>
      <c r="E3077" s="1115"/>
      <c r="F3077" s="1115"/>
      <c r="G3077" s="1115"/>
      <c r="H3077" s="1115"/>
      <c r="I3077" s="1115"/>
      <c r="J3077" s="1115"/>
      <c r="K3077" s="1115"/>
      <c r="L3077" s="1115"/>
      <c r="M3077" s="1115"/>
      <c r="N3077" s="1115"/>
      <c r="O3077" s="1115"/>
      <c r="P3077" s="1115"/>
      <c r="Q3077" s="1115"/>
      <c r="R3077" s="1115"/>
      <c r="S3077" s="1115"/>
      <c r="T3077" s="1115"/>
      <c r="U3077" s="1115"/>
      <c r="V3077" s="1197"/>
    </row>
    <row r="3078" spans="1:22" ht="16" customHeight="1">
      <c r="A3078" s="598"/>
      <c r="B3078" s="1114" t="s">
        <v>220</v>
      </c>
      <c r="C3078" s="1115"/>
      <c r="D3078" s="1115" t="str">
        <f>IF('statement of marks'!L103="","",'statement of marks'!L103)</f>
        <v/>
      </c>
      <c r="E3078" s="1115"/>
      <c r="F3078" s="1115"/>
      <c r="G3078" s="1115"/>
      <c r="H3078" s="1115"/>
      <c r="I3078" s="1115"/>
      <c r="J3078" s="1115"/>
      <c r="K3078" s="1115"/>
      <c r="L3078" s="1115"/>
      <c r="M3078" s="1115"/>
      <c r="N3078" s="1115"/>
      <c r="O3078" s="1115"/>
      <c r="P3078" s="1115"/>
      <c r="Q3078" s="1115"/>
      <c r="R3078" s="1115"/>
      <c r="S3078" s="1115"/>
      <c r="T3078" s="1115"/>
      <c r="U3078" s="1115"/>
      <c r="V3078" s="1197"/>
    </row>
    <row r="3079" spans="1:22" ht="16" customHeight="1">
      <c r="A3079" s="598"/>
      <c r="B3079" s="1114" t="s">
        <v>221</v>
      </c>
      <c r="C3079" s="1115"/>
      <c r="D3079" s="1119" t="str">
        <f>'statement of marks'!$G$3</f>
        <v>6 A</v>
      </c>
      <c r="E3079" s="1119"/>
      <c r="F3079" s="1119"/>
      <c r="G3079" s="1115" t="s">
        <v>9</v>
      </c>
      <c r="H3079" s="1115"/>
      <c r="I3079" s="1115"/>
      <c r="J3079" s="1119" t="str">
        <f>IF('statement of marks'!D103="","",'statement of marks'!D103)</f>
        <v/>
      </c>
      <c r="K3079" s="1119"/>
      <c r="L3079" s="1119"/>
      <c r="M3079" s="1115" t="s">
        <v>222</v>
      </c>
      <c r="N3079" s="1115"/>
      <c r="O3079" s="1115"/>
      <c r="P3079" s="1119" t="str">
        <f>IF('statement of marks'!F103="","",'statement of marks'!F103)</f>
        <v/>
      </c>
      <c r="Q3079" s="1119"/>
      <c r="R3079" s="1119"/>
      <c r="S3079" s="1214" t="str">
        <f>IF('statement of marks'!$J$3="","",'statement of marks'!$J$3)</f>
        <v xml:space="preserve">fo|ky; dk Mk;l dksM+ </v>
      </c>
      <c r="T3079" s="1214"/>
      <c r="U3079" s="1214"/>
      <c r="V3079" s="1215"/>
    </row>
    <row r="3080" spans="1:22" ht="16" customHeight="1">
      <c r="A3080" s="598"/>
      <c r="B3080" s="601" t="s">
        <v>0</v>
      </c>
      <c r="C3080" s="602"/>
      <c r="D3080" s="1121" t="str">
        <f>IF('statement of marks'!H103="","",'statement of marks'!H103)</f>
        <v/>
      </c>
      <c r="E3080" s="1121"/>
      <c r="F3080" s="1121"/>
      <c r="G3080" s="1115" t="str">
        <f>IF('statement of marks'!I103="","",'statement of marks'!I103)</f>
        <v/>
      </c>
      <c r="H3080" s="1115"/>
      <c r="I3080" s="1115"/>
      <c r="J3080" s="1115"/>
      <c r="K3080" s="1115"/>
      <c r="L3080" s="1115"/>
      <c r="M3080" s="1115"/>
      <c r="N3080" s="1115"/>
      <c r="O3080" s="1115"/>
      <c r="P3080" s="1115"/>
      <c r="Q3080" s="1115"/>
      <c r="R3080" s="1115"/>
      <c r="S3080" s="1190" t="str">
        <f>IF('statement of marks'!$K$3="","",'statement of marks'!$K$3)</f>
        <v xml:space="preserve">08291009401   </v>
      </c>
      <c r="T3080" s="1190"/>
      <c r="U3080" s="1190"/>
      <c r="V3080" s="1191"/>
    </row>
    <row r="3081" spans="1:22" ht="16" customHeight="1">
      <c r="A3081" s="598"/>
      <c r="B3081" s="561" t="s">
        <v>28</v>
      </c>
      <c r="C3081" s="603" t="s">
        <v>97</v>
      </c>
      <c r="D3081" s="1081" t="s">
        <v>1</v>
      </c>
      <c r="E3081" s="1081"/>
      <c r="F3081" s="1081"/>
      <c r="G3081" s="1081" t="s">
        <v>21</v>
      </c>
      <c r="H3081" s="1081"/>
      <c r="I3081" s="1081"/>
      <c r="J3081" s="1081" t="s">
        <v>68</v>
      </c>
      <c r="K3081" s="1081"/>
      <c r="L3081" s="1081"/>
      <c r="M3081" s="1081" t="s">
        <v>98</v>
      </c>
      <c r="N3081" s="1081"/>
      <c r="O3081" s="1081"/>
      <c r="P3081" s="1192" t="s">
        <v>278</v>
      </c>
      <c r="Q3081" s="1193" t="s">
        <v>459</v>
      </c>
      <c r="R3081" s="1193"/>
      <c r="S3081" s="1193"/>
      <c r="T3081" s="1194" t="s">
        <v>458</v>
      </c>
      <c r="U3081" s="1194"/>
      <c r="V3081" s="1195"/>
    </row>
    <row r="3082" spans="1:22" ht="16" customHeight="1">
      <c r="A3082" s="598"/>
      <c r="B3082" s="561"/>
      <c r="C3082" s="603"/>
      <c r="D3082" s="596" t="s">
        <v>468</v>
      </c>
      <c r="E3082" s="596" t="s">
        <v>469</v>
      </c>
      <c r="F3082" s="604" t="s">
        <v>2</v>
      </c>
      <c r="G3082" s="596" t="s">
        <v>468</v>
      </c>
      <c r="H3082" s="596" t="s">
        <v>469</v>
      </c>
      <c r="I3082" s="604" t="s">
        <v>2</v>
      </c>
      <c r="J3082" s="596" t="s">
        <v>468</v>
      </c>
      <c r="K3082" s="596" t="s">
        <v>469</v>
      </c>
      <c r="L3082" s="604" t="s">
        <v>2</v>
      </c>
      <c r="M3082" s="596" t="s">
        <v>468</v>
      </c>
      <c r="N3082" s="596" t="s">
        <v>469</v>
      </c>
      <c r="O3082" s="604" t="s">
        <v>2</v>
      </c>
      <c r="P3082" s="1192"/>
      <c r="Q3082" s="596" t="s">
        <v>468</v>
      </c>
      <c r="R3082" s="596" t="s">
        <v>469</v>
      </c>
      <c r="S3082" s="608" t="s">
        <v>2</v>
      </c>
      <c r="T3082" s="618" t="s">
        <v>304</v>
      </c>
      <c r="U3082" s="619" t="s">
        <v>5</v>
      </c>
      <c r="V3082" s="620" t="s">
        <v>464</v>
      </c>
    </row>
    <row r="3083" spans="1:22" ht="16" customHeight="1">
      <c r="A3083" s="599"/>
      <c r="B3083" s="1178" t="s">
        <v>3</v>
      </c>
      <c r="C3083" s="1179"/>
      <c r="D3083" s="579">
        <f>IF('statement of marks'!M$6="","",'statement of marks'!M$6)</f>
        <v>5</v>
      </c>
      <c r="E3083" s="579">
        <f>IF('statement of marks'!N$6="","",'statement of marks'!N$6)</f>
        <v>5</v>
      </c>
      <c r="F3083" s="605">
        <f>IF('statement of marks'!O$6="","",'statement of marks'!O$6)</f>
        <v>10</v>
      </c>
      <c r="G3083" s="579">
        <f>IF('statement of marks'!P$6="","",'statement of marks'!P$6)</f>
        <v>5</v>
      </c>
      <c r="H3083" s="579">
        <f>IF('statement of marks'!Q$6="","",'statement of marks'!Q$6)</f>
        <v>5</v>
      </c>
      <c r="I3083" s="605">
        <f>IF('statement of marks'!R$6="","",'statement of marks'!R$6)</f>
        <v>10</v>
      </c>
      <c r="J3083" s="579">
        <f>IF('statement of marks'!S$6="","",'statement of marks'!S$6)</f>
        <v>5</v>
      </c>
      <c r="K3083" s="579">
        <f>IF('statement of marks'!T$6="","",'statement of marks'!T$6)</f>
        <v>5</v>
      </c>
      <c r="L3083" s="605">
        <f>IF('statement of marks'!U$6="","",'statement of marks'!U$6)</f>
        <v>10</v>
      </c>
      <c r="M3083" s="579">
        <f>IF('statement of marks'!W$6="","",'statement of marks'!W$6)</f>
        <v>50</v>
      </c>
      <c r="N3083" s="579">
        <f>IF('statement of marks'!X$6="","",'statement of marks'!X$6)</f>
        <v>20</v>
      </c>
      <c r="O3083" s="605">
        <f>IF('statement of marks'!Y$6="","",'statement of marks'!Y$6)</f>
        <v>70</v>
      </c>
      <c r="P3083" s="580">
        <f>IF('statement of marks'!Z$6="","",'statement of marks'!Z$6)</f>
        <v>100</v>
      </c>
      <c r="Q3083" s="579">
        <f>IF('statement of marks'!AA$6="","",'statement of marks'!AA$6)</f>
        <v>70</v>
      </c>
      <c r="R3083" s="579">
        <f>IF('statement of marks'!AB$6="","",'statement of marks'!AB$6)</f>
        <v>30</v>
      </c>
      <c r="S3083" s="605">
        <f>IF('statement of marks'!AC$6="","",'statement of marks'!AC$6)</f>
        <v>100</v>
      </c>
      <c r="T3083" s="615">
        <f>IF('statement of marks'!AD$6="","",'statement of marks'!AD$6)</f>
        <v>200</v>
      </c>
      <c r="U3083" s="615" t="str">
        <f>IF('statement of marks'!AE$6="","",'statement of marks'!AE$6)</f>
        <v/>
      </c>
      <c r="V3083" s="621" t="str">
        <f>IF('statement of marks'!AF$6="","",'statement of marks'!AF$6)</f>
        <v/>
      </c>
    </row>
    <row r="3084" spans="1:22" ht="16" customHeight="1">
      <c r="A3084" s="598"/>
      <c r="B3084" s="1114" t="str">
        <f>IF('statement of marks'!$M$3="","",'statement of marks'!$M$3)</f>
        <v>fgUnh</v>
      </c>
      <c r="C3084" s="1115"/>
      <c r="D3084" s="275" t="str">
        <f>IF('statement of marks'!M103="","",'statement of marks'!M103)</f>
        <v/>
      </c>
      <c r="E3084" s="275" t="str">
        <f>IF('statement of marks'!N103="","",'statement of marks'!N103)</f>
        <v/>
      </c>
      <c r="F3084" s="606" t="str">
        <f>IF('statement of marks'!O103="","",'statement of marks'!O103)</f>
        <v/>
      </c>
      <c r="G3084" s="275" t="str">
        <f>IF('statement of marks'!P103="","",'statement of marks'!P103)</f>
        <v/>
      </c>
      <c r="H3084" s="275" t="str">
        <f>IF('statement of marks'!Q103="","",'statement of marks'!Q103)</f>
        <v/>
      </c>
      <c r="I3084" s="606" t="str">
        <f>IF('statement of marks'!R103="","",'statement of marks'!R103)</f>
        <v/>
      </c>
      <c r="J3084" s="275" t="str">
        <f>IF('statement of marks'!S103="","",'statement of marks'!S103)</f>
        <v/>
      </c>
      <c r="K3084" s="275" t="str">
        <f>IF('statement of marks'!T103="","",'statement of marks'!T103)</f>
        <v/>
      </c>
      <c r="L3084" s="606" t="str">
        <f>IF('statement of marks'!U103="","",'statement of marks'!U103)</f>
        <v/>
      </c>
      <c r="M3084" s="275" t="str">
        <f>IF('statement of marks'!W103="","",'statement of marks'!W103)</f>
        <v/>
      </c>
      <c r="N3084" s="275" t="str">
        <f>IF('statement of marks'!X103="","",'statement of marks'!X103)</f>
        <v/>
      </c>
      <c r="O3084" s="606" t="str">
        <f>IF('statement of marks'!Y103="","",'statement of marks'!Y103)</f>
        <v/>
      </c>
      <c r="P3084" s="277" t="str">
        <f>IF('statement of marks'!Z103="","",'statement of marks'!Z103)</f>
        <v/>
      </c>
      <c r="Q3084" s="275" t="str">
        <f>IF('statement of marks'!AA103="","",'statement of marks'!AA103)</f>
        <v/>
      </c>
      <c r="R3084" s="275" t="str">
        <f>IF('statement of marks'!AB103="","",'statement of marks'!AB103)</f>
        <v/>
      </c>
      <c r="S3084" s="606" t="str">
        <f>IF('statement of marks'!AC103="","",'statement of marks'!AC103)</f>
        <v/>
      </c>
      <c r="T3084" s="578" t="str">
        <f>IF('statement of marks'!AD103="","",'statement of marks'!AD103)</f>
        <v/>
      </c>
      <c r="U3084" s="578" t="str">
        <f>IF('statement of marks'!AE103="","",'statement of marks'!AE103)</f>
        <v/>
      </c>
      <c r="V3084" s="612" t="str">
        <f>IF('statement of marks'!AF103="","",'statement of marks'!AF103)</f>
        <v/>
      </c>
    </row>
    <row r="3085" spans="1:22" ht="16" customHeight="1">
      <c r="A3085" s="598"/>
      <c r="B3085" s="1114" t="str">
        <f>IF('statement of marks'!$AI$3="","",'statement of marks'!$AI$3)</f>
        <v>vaxszth</v>
      </c>
      <c r="C3085" s="1115"/>
      <c r="D3085" s="275" t="str">
        <f>IF('statement of marks'!AI103="","",'statement of marks'!AI103)</f>
        <v/>
      </c>
      <c r="E3085" s="275" t="str">
        <f>IF('statement of marks'!AJ103="","",'statement of marks'!AJ103)</f>
        <v/>
      </c>
      <c r="F3085" s="606" t="str">
        <f>IF('statement of marks'!AK103="","",'statement of marks'!AK103)</f>
        <v/>
      </c>
      <c r="G3085" s="275" t="str">
        <f>IF('statement of marks'!AL103="","",'statement of marks'!AL103)</f>
        <v/>
      </c>
      <c r="H3085" s="275" t="str">
        <f>IF('statement of marks'!AM103="","",'statement of marks'!AM103)</f>
        <v/>
      </c>
      <c r="I3085" s="606" t="str">
        <f>IF('statement of marks'!AN103="","",'statement of marks'!AN103)</f>
        <v/>
      </c>
      <c r="J3085" s="275" t="str">
        <f>IF('statement of marks'!AO103="","",'statement of marks'!AO103)</f>
        <v/>
      </c>
      <c r="K3085" s="275" t="str">
        <f>IF('statement of marks'!AP103="","",'statement of marks'!AP103)</f>
        <v/>
      </c>
      <c r="L3085" s="606" t="str">
        <f>IF('statement of marks'!AQ103="","",'statement of marks'!AQ103)</f>
        <v/>
      </c>
      <c r="M3085" s="275" t="str">
        <f>IF('statement of marks'!AS103="","",'statement of marks'!AS103)</f>
        <v/>
      </c>
      <c r="N3085" s="275" t="str">
        <f>IF('statement of marks'!AT103="","",'statement of marks'!AT103)</f>
        <v/>
      </c>
      <c r="O3085" s="606" t="str">
        <f>IF('statement of marks'!AU103="","",'statement of marks'!AU103)</f>
        <v/>
      </c>
      <c r="P3085" s="277" t="str">
        <f>IF('statement of marks'!AV103="","",'statement of marks'!AV103)</f>
        <v/>
      </c>
      <c r="Q3085" s="275" t="str">
        <f>IF('statement of marks'!AW103="","",'statement of marks'!AW103)</f>
        <v/>
      </c>
      <c r="R3085" s="275" t="str">
        <f>IF('statement of marks'!AX103="","",'statement of marks'!AX103)</f>
        <v/>
      </c>
      <c r="S3085" s="606" t="str">
        <f>IF('statement of marks'!AY103="","",'statement of marks'!AY103)</f>
        <v/>
      </c>
      <c r="T3085" s="578" t="str">
        <f>IF('statement of marks'!AZ103="","",'statement of marks'!AZ103)</f>
        <v/>
      </c>
      <c r="U3085" s="578" t="str">
        <f>IF('statement of marks'!BA103="","",'statement of marks'!BA103)</f>
        <v/>
      </c>
      <c r="V3085" s="612" t="str">
        <f>IF('statement of marks'!BB103="","",'statement of marks'!BB103)</f>
        <v/>
      </c>
    </row>
    <row r="3086" spans="1:22" ht="16" customHeight="1">
      <c r="A3086" s="598"/>
      <c r="B3086" s="1114" t="str">
        <f>IF('statement of marks'!BE103="s","laLd`r",IF('statement of marks'!BE103="u","mnwZ",IF('statement of marks'!BE103="g","xqtjkrh",IF('statement of marks'!BE103="p","iatkch",IF('statement of marks'!BE103="sd","fla/kh","r`rh; Hkk""kk")))))</f>
        <v>r`rh; Hkk"kk</v>
      </c>
      <c r="C3086" s="1115"/>
      <c r="D3086" s="275" t="str">
        <f>IF('statement of marks'!BF103="","",'statement of marks'!BF103)</f>
        <v/>
      </c>
      <c r="E3086" s="275" t="str">
        <f>IF('statement of marks'!BG103="","",'statement of marks'!BG103)</f>
        <v/>
      </c>
      <c r="F3086" s="606" t="str">
        <f>IF('statement of marks'!BH103="","",'statement of marks'!BH103)</f>
        <v/>
      </c>
      <c r="G3086" s="275" t="str">
        <f>IF('statement of marks'!BI103="","",'statement of marks'!BI103)</f>
        <v/>
      </c>
      <c r="H3086" s="275" t="str">
        <f>IF('statement of marks'!BJ103="","",'statement of marks'!BJ103)</f>
        <v/>
      </c>
      <c r="I3086" s="606" t="str">
        <f>IF('statement of marks'!BK103="","",'statement of marks'!BK103)</f>
        <v/>
      </c>
      <c r="J3086" s="275" t="str">
        <f>IF('statement of marks'!BL103="","",'statement of marks'!BL103)</f>
        <v/>
      </c>
      <c r="K3086" s="275" t="str">
        <f>IF('statement of marks'!BM103="","",'statement of marks'!BM103)</f>
        <v/>
      </c>
      <c r="L3086" s="606" t="str">
        <f>IF('statement of marks'!BN103="","",'statement of marks'!BN103)</f>
        <v/>
      </c>
      <c r="M3086" s="275" t="str">
        <f>IF('statement of marks'!BP103="","",'statement of marks'!BP103)</f>
        <v/>
      </c>
      <c r="N3086" s="275" t="str">
        <f>IF('statement of marks'!BQ103="","",'statement of marks'!BQ103)</f>
        <v/>
      </c>
      <c r="O3086" s="606" t="str">
        <f>IF('statement of marks'!BR103="","",'statement of marks'!BR103)</f>
        <v/>
      </c>
      <c r="P3086" s="277" t="str">
        <f>IF('statement of marks'!BS103="","",'statement of marks'!BS103)</f>
        <v/>
      </c>
      <c r="Q3086" s="275" t="str">
        <f>IF('statement of marks'!BT103="","",'statement of marks'!BT103)</f>
        <v/>
      </c>
      <c r="R3086" s="275" t="str">
        <f>IF('statement of marks'!BU103="","",'statement of marks'!BU103)</f>
        <v/>
      </c>
      <c r="S3086" s="606" t="str">
        <f>IF('statement of marks'!BV103="","",'statement of marks'!BV103)</f>
        <v/>
      </c>
      <c r="T3086" s="578" t="str">
        <f>IF('statement of marks'!BW103="","",'statement of marks'!BW103)</f>
        <v/>
      </c>
      <c r="U3086" s="578" t="str">
        <f>IF('statement of marks'!BX103="","",'statement of marks'!BX103)</f>
        <v/>
      </c>
      <c r="V3086" s="612" t="str">
        <f>IF('statement of marks'!BY103="","",'statement of marks'!BY103)</f>
        <v/>
      </c>
    </row>
    <row r="3087" spans="1:22" ht="16" customHeight="1">
      <c r="A3087" s="598"/>
      <c r="B3087" s="1114" t="str">
        <f>IF('statement of marks'!$CB$3="","",'statement of marks'!$CB$3)</f>
        <v>xf.kr</v>
      </c>
      <c r="C3087" s="1115"/>
      <c r="D3087" s="275" t="str">
        <f>IF('statement of marks'!CB103="","",'statement of marks'!CB103)</f>
        <v/>
      </c>
      <c r="E3087" s="275" t="str">
        <f>IF('statement of marks'!CC103="","",'statement of marks'!CC103)</f>
        <v/>
      </c>
      <c r="F3087" s="606" t="str">
        <f>IF('statement of marks'!CD103="","",'statement of marks'!CD103)</f>
        <v/>
      </c>
      <c r="G3087" s="275" t="str">
        <f>IF('statement of marks'!CE103="","",'statement of marks'!CE103)</f>
        <v/>
      </c>
      <c r="H3087" s="275" t="str">
        <f>IF('statement of marks'!CF103="","",'statement of marks'!CF103)</f>
        <v/>
      </c>
      <c r="I3087" s="606" t="str">
        <f>IF('statement of marks'!CG103="","",'statement of marks'!CG103)</f>
        <v/>
      </c>
      <c r="J3087" s="275" t="str">
        <f>IF('statement of marks'!CH103="","",'statement of marks'!CH103)</f>
        <v/>
      </c>
      <c r="K3087" s="275" t="str">
        <f>IF('statement of marks'!CI103="","",'statement of marks'!CI103)</f>
        <v/>
      </c>
      <c r="L3087" s="606" t="str">
        <f>IF('statement of marks'!CJ103="","",'statement of marks'!CJ103)</f>
        <v/>
      </c>
      <c r="M3087" s="275" t="str">
        <f>IF('statement of marks'!CL103="","",'statement of marks'!CL103)</f>
        <v/>
      </c>
      <c r="N3087" s="275" t="str">
        <f>IF('statement of marks'!CM103="","",'statement of marks'!CM103)</f>
        <v/>
      </c>
      <c r="O3087" s="606" t="str">
        <f>IF('statement of marks'!CN103="","",'statement of marks'!CN103)</f>
        <v/>
      </c>
      <c r="P3087" s="277" t="str">
        <f>IF('statement of marks'!CO103="","",'statement of marks'!CO103)</f>
        <v/>
      </c>
      <c r="Q3087" s="275" t="str">
        <f>IF('statement of marks'!CP103="","",'statement of marks'!CP103)</f>
        <v/>
      </c>
      <c r="R3087" s="275" t="str">
        <f>IF('statement of marks'!CQ103="","",'statement of marks'!CQ103)</f>
        <v/>
      </c>
      <c r="S3087" s="606" t="str">
        <f>IF('statement of marks'!CR103="","",'statement of marks'!CR103)</f>
        <v/>
      </c>
      <c r="T3087" s="578" t="str">
        <f>IF('statement of marks'!CS103="","",'statement of marks'!CS103)</f>
        <v/>
      </c>
      <c r="U3087" s="578" t="str">
        <f>IF('statement of marks'!CT103="","",'statement of marks'!CT103)</f>
        <v/>
      </c>
      <c r="V3087" s="612" t="str">
        <f>IF('statement of marks'!CU103="","",'statement of marks'!CU103)</f>
        <v/>
      </c>
    </row>
    <row r="3088" spans="1:22" ht="16" customHeight="1">
      <c r="A3088" s="598"/>
      <c r="B3088" s="1114" t="str">
        <f>IF('statement of marks'!$CX$3="","",'statement of marks'!$CX$3)</f>
        <v>foKku</v>
      </c>
      <c r="C3088" s="1115"/>
      <c r="D3088" s="275" t="str">
        <f>IF('statement of marks'!CX103="","",'statement of marks'!CX103)</f>
        <v/>
      </c>
      <c r="E3088" s="275" t="str">
        <f>IF('statement of marks'!CY103="","",'statement of marks'!CY103)</f>
        <v/>
      </c>
      <c r="F3088" s="606" t="str">
        <f>IF('statement of marks'!CZ103="","",'statement of marks'!CZ103)</f>
        <v/>
      </c>
      <c r="G3088" s="275" t="str">
        <f>IF('statement of marks'!DA103="","",'statement of marks'!DA103)</f>
        <v/>
      </c>
      <c r="H3088" s="275" t="str">
        <f>IF('statement of marks'!DB103="","",'statement of marks'!DB103)</f>
        <v/>
      </c>
      <c r="I3088" s="606" t="str">
        <f>IF('statement of marks'!DC103="","",'statement of marks'!DC103)</f>
        <v/>
      </c>
      <c r="J3088" s="275" t="str">
        <f>IF('statement of marks'!DD103="","",'statement of marks'!DD103)</f>
        <v/>
      </c>
      <c r="K3088" s="275" t="str">
        <f>IF('statement of marks'!DE103="","",'statement of marks'!DE103)</f>
        <v/>
      </c>
      <c r="L3088" s="606" t="str">
        <f>IF('statement of marks'!DF103="","",'statement of marks'!DF103)</f>
        <v/>
      </c>
      <c r="M3088" s="275" t="str">
        <f>IF('statement of marks'!DH103="","",'statement of marks'!DH103)</f>
        <v/>
      </c>
      <c r="N3088" s="275" t="str">
        <f>IF('statement of marks'!DI103="","",'statement of marks'!DI103)</f>
        <v/>
      </c>
      <c r="O3088" s="606" t="str">
        <f>IF('statement of marks'!DJ103="","",'statement of marks'!DJ103)</f>
        <v/>
      </c>
      <c r="P3088" s="277" t="str">
        <f>IF('statement of marks'!DK103="","",'statement of marks'!DK103)</f>
        <v/>
      </c>
      <c r="Q3088" s="275" t="str">
        <f>IF('statement of marks'!DL103="","",'statement of marks'!DL103)</f>
        <v/>
      </c>
      <c r="R3088" s="275" t="str">
        <f>IF('statement of marks'!DM103="","",'statement of marks'!DM103)</f>
        <v/>
      </c>
      <c r="S3088" s="606" t="str">
        <f>IF('statement of marks'!DN103="","",'statement of marks'!DN103)</f>
        <v/>
      </c>
      <c r="T3088" s="578" t="str">
        <f>IF('statement of marks'!DO103="","",'statement of marks'!DO103)</f>
        <v/>
      </c>
      <c r="U3088" s="578" t="str">
        <f>IF('statement of marks'!DP103="","",'statement of marks'!DP103)</f>
        <v/>
      </c>
      <c r="V3088" s="612" t="str">
        <f>IF('statement of marks'!DQ103="","",'statement of marks'!DQ103)</f>
        <v/>
      </c>
    </row>
    <row r="3089" spans="1:22" ht="16" customHeight="1">
      <c r="A3089" s="598"/>
      <c r="B3089" s="1114" t="str">
        <f>IF('statement of marks'!$DT$3="","",'statement of marks'!$DT$3)</f>
        <v>lkekftd foKku</v>
      </c>
      <c r="C3089" s="1115"/>
      <c r="D3089" s="275" t="str">
        <f>IF('statement of marks'!DT103="","",'statement of marks'!DT103)</f>
        <v/>
      </c>
      <c r="E3089" s="275" t="str">
        <f>IF('statement of marks'!DU103="","",'statement of marks'!DU103)</f>
        <v/>
      </c>
      <c r="F3089" s="606" t="str">
        <f>IF('statement of marks'!DV103="","",'statement of marks'!DV103)</f>
        <v/>
      </c>
      <c r="G3089" s="275" t="str">
        <f>IF('statement of marks'!DW103="","",'statement of marks'!DW103)</f>
        <v/>
      </c>
      <c r="H3089" s="275" t="str">
        <f>IF('statement of marks'!DX103="","",'statement of marks'!DX103)</f>
        <v/>
      </c>
      <c r="I3089" s="606" t="str">
        <f>IF('statement of marks'!DY103="","",'statement of marks'!DY103)</f>
        <v/>
      </c>
      <c r="J3089" s="275" t="str">
        <f>IF('statement of marks'!DZ103="","",'statement of marks'!DZ103)</f>
        <v/>
      </c>
      <c r="K3089" s="275" t="str">
        <f>IF('statement of marks'!EA103="","",'statement of marks'!EA103)</f>
        <v/>
      </c>
      <c r="L3089" s="606" t="str">
        <f>IF('statement of marks'!EB103="","",'statement of marks'!EB103)</f>
        <v/>
      </c>
      <c r="M3089" s="275" t="str">
        <f>IF('statement of marks'!ED103="","",'statement of marks'!ED103)</f>
        <v/>
      </c>
      <c r="N3089" s="275" t="str">
        <f>IF('statement of marks'!EE103="","",'statement of marks'!EE103)</f>
        <v/>
      </c>
      <c r="O3089" s="606" t="str">
        <f>IF('statement of marks'!EF103="","",'statement of marks'!EF103)</f>
        <v/>
      </c>
      <c r="P3089" s="277" t="str">
        <f>IF('statement of marks'!EG103="","",'statement of marks'!EG103)</f>
        <v/>
      </c>
      <c r="Q3089" s="275" t="str">
        <f>IF('statement of marks'!EH103="","",'statement of marks'!EH103)</f>
        <v/>
      </c>
      <c r="R3089" s="275" t="str">
        <f>IF('statement of marks'!EI103="","",'statement of marks'!EI103)</f>
        <v/>
      </c>
      <c r="S3089" s="606" t="str">
        <f>IF('statement of marks'!EJ103="","",'statement of marks'!EJ103)</f>
        <v/>
      </c>
      <c r="T3089" s="578" t="str">
        <f>IF('statement of marks'!EK103="","",'statement of marks'!EK103)</f>
        <v/>
      </c>
      <c r="U3089" s="578" t="str">
        <f>IF('statement of marks'!EL103="","",'statement of marks'!EL103)</f>
        <v/>
      </c>
      <c r="V3089" s="612" t="str">
        <f>IF('statement of marks'!EM103="","",'statement of marks'!EM103)</f>
        <v/>
      </c>
    </row>
    <row r="3090" spans="1:22" ht="16" customHeight="1">
      <c r="A3090" s="598"/>
      <c r="B3090" s="1117" t="s">
        <v>271</v>
      </c>
      <c r="C3090" s="1118"/>
      <c r="D3090" s="1081" t="s">
        <v>1</v>
      </c>
      <c r="E3090" s="1081"/>
      <c r="F3090" s="1081"/>
      <c r="G3090" s="1081" t="s">
        <v>21</v>
      </c>
      <c r="H3090" s="1081"/>
      <c r="I3090" s="1081"/>
      <c r="J3090" s="1081" t="s">
        <v>272</v>
      </c>
      <c r="K3090" s="1081"/>
      <c r="L3090" s="1081"/>
      <c r="M3090" s="1081" t="s">
        <v>68</v>
      </c>
      <c r="N3090" s="1081"/>
      <c r="O3090" s="1081"/>
      <c r="P3090" s="1081" t="s">
        <v>463</v>
      </c>
      <c r="Q3090" s="1081"/>
      <c r="R3090" s="1081"/>
      <c r="S3090" s="609"/>
      <c r="T3090" s="1187" t="s">
        <v>458</v>
      </c>
      <c r="U3090" s="1188"/>
      <c r="V3090" s="1189"/>
    </row>
    <row r="3091" spans="1:22" ht="16" customHeight="1">
      <c r="A3091" s="599"/>
      <c r="B3091" s="1175" t="s">
        <v>3</v>
      </c>
      <c r="C3091" s="1176"/>
      <c r="D3091" s="1177">
        <f>IF('statement of marks'!EP$6="","",'statement of marks'!EP$6)</f>
        <v>20</v>
      </c>
      <c r="E3091" s="1177"/>
      <c r="F3091" s="1177"/>
      <c r="G3091" s="1177">
        <f>IF('statement of marks'!EQ$6="","",'statement of marks'!EQ$6)</f>
        <v>20</v>
      </c>
      <c r="H3091" s="1177"/>
      <c r="I3091" s="1177"/>
      <c r="J3091" s="1177">
        <f>IF('statement of marks'!ES$6="","",'statement of marks'!ES$6)</f>
        <v>20</v>
      </c>
      <c r="K3091" s="1177"/>
      <c r="L3091" s="1177"/>
      <c r="M3091" s="1177">
        <f>IF('statement of marks'!ER$6="","",'statement of marks'!ER$6)</f>
        <v>20</v>
      </c>
      <c r="N3091" s="1177"/>
      <c r="O3091" s="1177"/>
      <c r="P3091" s="1177">
        <f>IF('statement of marks'!ET$6="","",'statement of marks'!ET$6)</f>
        <v>20</v>
      </c>
      <c r="Q3091" s="1177"/>
      <c r="R3091" s="1177"/>
      <c r="S3091" s="610" t="str">
        <f>IF('statement of marks'!FE$6="","",'statement of marks'!EX$6)</f>
        <v/>
      </c>
      <c r="T3091" s="615">
        <f>IF('statement of marks'!EU$6="","",'statement of marks'!EU$6)</f>
        <v>100</v>
      </c>
      <c r="U3091" s="616" t="s">
        <v>5</v>
      </c>
      <c r="V3091" s="617" t="s">
        <v>464</v>
      </c>
    </row>
    <row r="3092" spans="1:22" ht="16" customHeight="1">
      <c r="A3092" s="598"/>
      <c r="B3092" s="1114" t="str">
        <f>IF('statement of marks'!$EP$3="","",'statement of marks'!$EP$3)</f>
        <v>dk;kZuqHko</v>
      </c>
      <c r="C3092" s="1115"/>
      <c r="D3092" s="1103" t="str">
        <f>IF('statement of marks'!EP103="","",'statement of marks'!EP103)</f>
        <v/>
      </c>
      <c r="E3092" s="1103"/>
      <c r="F3092" s="1103"/>
      <c r="G3092" s="1103" t="str">
        <f>IF('statement of marks'!EQ103="","",'statement of marks'!EQ103)</f>
        <v/>
      </c>
      <c r="H3092" s="1103"/>
      <c r="I3092" s="1103"/>
      <c r="J3092" s="1103" t="str">
        <f>IF('statement of marks'!ES103="","",'statement of marks'!ES103)</f>
        <v/>
      </c>
      <c r="K3092" s="1103"/>
      <c r="L3092" s="1103"/>
      <c r="M3092" s="1103" t="str">
        <f>IF('statement of marks'!ER103="","",'statement of marks'!ER103)</f>
        <v/>
      </c>
      <c r="N3092" s="1103"/>
      <c r="O3092" s="1103"/>
      <c r="P3092" s="1103" t="str">
        <f>IF('statement of marks'!ET103="","",'statement of marks'!ET103)</f>
        <v/>
      </c>
      <c r="Q3092" s="1103"/>
      <c r="R3092" s="1103"/>
      <c r="S3092" s="611"/>
      <c r="T3092" s="613" t="str">
        <f>IF('statement of marks'!EU103="","",'statement of marks'!EU103)</f>
        <v/>
      </c>
      <c r="U3092" s="613" t="str">
        <f>IF('statement of marks'!EV103="","",'statement of marks'!EV103)</f>
        <v/>
      </c>
      <c r="V3092" s="614" t="str">
        <f>IF('statement of marks'!EW103="","",'statement of marks'!EW103)</f>
        <v/>
      </c>
    </row>
    <row r="3093" spans="1:22" ht="16" customHeight="1">
      <c r="A3093" s="598"/>
      <c r="B3093" s="1112" t="str">
        <f>IF('statement of marks'!$EZ$3="","",'statement of marks'!$EZ$3)</f>
        <v>dyk f'k{kk</v>
      </c>
      <c r="C3093" s="1113"/>
      <c r="D3093" s="1103" t="str">
        <f>IF('statement of marks'!EZ103="","",'statement of marks'!EZ103)</f>
        <v/>
      </c>
      <c r="E3093" s="1103"/>
      <c r="F3093" s="1103"/>
      <c r="G3093" s="1103" t="str">
        <f>IF('statement of marks'!FA103="","",'statement of marks'!FA103)</f>
        <v/>
      </c>
      <c r="H3093" s="1103"/>
      <c r="I3093" s="1103"/>
      <c r="J3093" s="1103" t="str">
        <f>IF('statement of marks'!FC103="","",'statement of marks'!FC103)</f>
        <v/>
      </c>
      <c r="K3093" s="1103"/>
      <c r="L3093" s="1103"/>
      <c r="M3093" s="1103" t="str">
        <f>IF('statement of marks'!FB103="","",'statement of marks'!FB103)</f>
        <v/>
      </c>
      <c r="N3093" s="1103"/>
      <c r="O3093" s="1103"/>
      <c r="P3093" s="1103" t="str">
        <f>IF('statement of marks'!FD103="","",'statement of marks'!FD103)</f>
        <v/>
      </c>
      <c r="Q3093" s="1103"/>
      <c r="R3093" s="1103"/>
      <c r="S3093" s="611"/>
      <c r="T3093" s="613" t="str">
        <f>IF('statement of marks'!FE103="","",'statement of marks'!FE103)</f>
        <v/>
      </c>
      <c r="U3093" s="613" t="str">
        <f>IF('statement of marks'!FF103="","",'statement of marks'!FF103)</f>
        <v/>
      </c>
      <c r="V3093" s="614" t="str">
        <f>IF('statement of marks'!FG103="","",'statement of marks'!FG103)</f>
        <v/>
      </c>
    </row>
    <row r="3094" spans="1:22" ht="16" customHeight="1">
      <c r="A3094" s="598"/>
      <c r="B3094" s="1109" t="str">
        <f>IF('statement of marks'!$FJ$3="","",'statement of marks'!$FJ$3)</f>
        <v>LokLF; ,oe~ 'kkjhfjd f'k{kk</v>
      </c>
      <c r="C3094" s="1110"/>
      <c r="D3094" s="1103" t="str">
        <f>IF('statement of marks'!FJ103="","",'statement of marks'!FJ103)</f>
        <v/>
      </c>
      <c r="E3094" s="1103"/>
      <c r="F3094" s="1103"/>
      <c r="G3094" s="1103" t="str">
        <f>IF('statement of marks'!FK103="","",'statement of marks'!FK103)</f>
        <v/>
      </c>
      <c r="H3094" s="1103"/>
      <c r="I3094" s="1103"/>
      <c r="J3094" s="1103" t="str">
        <f>IF('statement of marks'!FM103="","",'statement of marks'!FM103)</f>
        <v/>
      </c>
      <c r="K3094" s="1103"/>
      <c r="L3094" s="1103"/>
      <c r="M3094" s="1103" t="str">
        <f>IF('statement of marks'!FL103="","",'statement of marks'!FL103)</f>
        <v/>
      </c>
      <c r="N3094" s="1103"/>
      <c r="O3094" s="1103"/>
      <c r="P3094" s="1103" t="str">
        <f>IF('statement of marks'!FN103="","",'statement of marks'!FN103)</f>
        <v/>
      </c>
      <c r="Q3094" s="1103"/>
      <c r="R3094" s="1103"/>
      <c r="S3094" s="611"/>
      <c r="T3094" s="613" t="str">
        <f>IF('statement of marks'!FO103="","",'statement of marks'!FO103)</f>
        <v/>
      </c>
      <c r="U3094" s="613" t="str">
        <f>IF('statement of marks'!FP103="","",'statement of marks'!FP103)</f>
        <v/>
      </c>
      <c r="V3094" s="614" t="str">
        <f>IF('statement of marks'!FQ103="","",'statement of marks'!FQ103)</f>
        <v/>
      </c>
    </row>
    <row r="3095" spans="1:22" ht="16" customHeight="1">
      <c r="A3095" s="598"/>
      <c r="B3095" s="1104" t="s">
        <v>273</v>
      </c>
      <c r="C3095" s="1105"/>
      <c r="D3095" s="1213" t="str">
        <f>details!$DZ$3</f>
        <v>vxLr rd</v>
      </c>
      <c r="E3095" s="1213"/>
      <c r="F3095" s="1213"/>
      <c r="G3095" s="1213" t="str">
        <f>details!$ED$3</f>
        <v>vDVwcj rd</v>
      </c>
      <c r="H3095" s="1213"/>
      <c r="I3095" s="1213"/>
      <c r="J3095" s="1213" t="str">
        <f>details!$EL$3</f>
        <v>Qjojh rd</v>
      </c>
      <c r="K3095" s="1213"/>
      <c r="L3095" s="1213"/>
      <c r="M3095" s="1213" t="str">
        <f>details!$EH$3</f>
        <v>fnlEcj rd</v>
      </c>
      <c r="N3095" s="1213"/>
      <c r="O3095" s="1213"/>
      <c r="P3095" s="1213" t="str">
        <f>details!$EP$3</f>
        <v>loZ ;ksx</v>
      </c>
      <c r="Q3095" s="1213"/>
      <c r="R3095" s="1213"/>
      <c r="S3095" s="1106" t="s">
        <v>475</v>
      </c>
      <c r="T3095" s="1107"/>
      <c r="U3095" s="1107"/>
      <c r="V3095" s="1180"/>
    </row>
    <row r="3096" spans="1:22" ht="16" customHeight="1">
      <c r="A3096" s="598"/>
      <c r="B3096" s="1100" t="s">
        <v>99</v>
      </c>
      <c r="C3096" s="1101"/>
      <c r="D3096" s="1102" t="str">
        <f>IF(details!EA103="","",details!EA103)</f>
        <v/>
      </c>
      <c r="E3096" s="1102"/>
      <c r="F3096" s="1102"/>
      <c r="G3096" s="1102" t="str">
        <f>IF(details!EE103="","",details!EE103)</f>
        <v/>
      </c>
      <c r="H3096" s="1102"/>
      <c r="I3096" s="1102"/>
      <c r="J3096" s="1102" t="str">
        <f>IF(details!EM103="","",details!EM103)</f>
        <v/>
      </c>
      <c r="K3096" s="1102"/>
      <c r="L3096" s="1102"/>
      <c r="M3096" s="1102" t="str">
        <f>IF(details!EI103="","",details!EI103)</f>
        <v/>
      </c>
      <c r="N3096" s="1102"/>
      <c r="O3096" s="1102"/>
      <c r="P3096" s="1102" t="str">
        <f>IF(details!EQ103="","",details!EQ103)</f>
        <v/>
      </c>
      <c r="Q3096" s="1102"/>
      <c r="R3096" s="1102"/>
      <c r="S3096" s="1181">
        <f>'statement of marks'!$HG$108</f>
        <v>42460</v>
      </c>
      <c r="T3096" s="1182"/>
      <c r="U3096" s="1182"/>
      <c r="V3096" s="1183"/>
    </row>
    <row r="3097" spans="1:22" ht="16" customHeight="1">
      <c r="A3097" s="598"/>
      <c r="B3097" s="1094" t="s">
        <v>15</v>
      </c>
      <c r="C3097" s="1095"/>
      <c r="D3097" s="1096" t="str">
        <f>IF(details!DZ103="","",details!DZ103)</f>
        <v/>
      </c>
      <c r="E3097" s="1096"/>
      <c r="F3097" s="1096"/>
      <c r="G3097" s="1096" t="str">
        <f>IF(details!ED103="","",details!ED103)</f>
        <v/>
      </c>
      <c r="H3097" s="1096"/>
      <c r="I3097" s="1096"/>
      <c r="J3097" s="1096" t="str">
        <f>IF(details!EL103="","",details!EL103)</f>
        <v/>
      </c>
      <c r="K3097" s="1096"/>
      <c r="L3097" s="1096"/>
      <c r="M3097" s="1096" t="str">
        <f>IF(details!EH103="","",details!EH103)</f>
        <v/>
      </c>
      <c r="N3097" s="1096"/>
      <c r="O3097" s="1096"/>
      <c r="P3097" s="1096" t="str">
        <f>IF(details!EP103="","",details!EP103)</f>
        <v/>
      </c>
      <c r="Q3097" s="1096"/>
      <c r="R3097" s="1096"/>
      <c r="S3097" s="1184"/>
      <c r="T3097" s="1185"/>
      <c r="U3097" s="1185"/>
      <c r="V3097" s="1186"/>
    </row>
    <row r="3098" spans="1:22" ht="16" customHeight="1">
      <c r="A3098" s="1206"/>
      <c r="B3098" s="1207" t="s">
        <v>473</v>
      </c>
      <c r="C3098" s="1208"/>
      <c r="D3098" s="1209" t="s">
        <v>3</v>
      </c>
      <c r="E3098" s="1209"/>
      <c r="F3098" s="1209"/>
      <c r="G3098" s="1209" t="s">
        <v>389</v>
      </c>
      <c r="H3098" s="1209"/>
      <c r="I3098" s="1209"/>
      <c r="J3098" s="1209" t="s">
        <v>5</v>
      </c>
      <c r="K3098" s="1209"/>
      <c r="L3098" s="1209"/>
      <c r="M3098" s="1209" t="s">
        <v>465</v>
      </c>
      <c r="N3098" s="1209"/>
      <c r="O3098" s="1209"/>
      <c r="P3098" s="1210" t="s">
        <v>306</v>
      </c>
      <c r="Q3098" s="1210"/>
      <c r="R3098" s="1210"/>
      <c r="S3098" s="1209" t="s">
        <v>473</v>
      </c>
      <c r="T3098" s="1209"/>
      <c r="U3098" s="1209"/>
      <c r="V3098" s="1211"/>
    </row>
    <row r="3099" spans="1:22" ht="16" customHeight="1">
      <c r="A3099" s="1206"/>
      <c r="B3099" s="1207"/>
      <c r="C3099" s="1208"/>
      <c r="D3099" s="1212" t="str">
        <f>'statement of marks'!HE103</f>
        <v/>
      </c>
      <c r="E3099" s="1212"/>
      <c r="F3099" s="1212"/>
      <c r="G3099" s="1212" t="str">
        <f>'statement of marks'!HF103</f>
        <v/>
      </c>
      <c r="H3099" s="1212"/>
      <c r="I3099" s="1212"/>
      <c r="J3099" s="1212" t="str">
        <f>'statement of marks'!HG103</f>
        <v/>
      </c>
      <c r="K3099" s="1212"/>
      <c r="L3099" s="1212"/>
      <c r="M3099" s="1212" t="str">
        <f>'statement of marks'!HJ103</f>
        <v/>
      </c>
      <c r="N3099" s="1212"/>
      <c r="O3099" s="1212"/>
      <c r="P3099" s="1212" t="str">
        <f>'statement of marks'!HI103</f>
        <v/>
      </c>
      <c r="Q3099" s="1212"/>
      <c r="R3099" s="1212"/>
      <c r="S3099" s="1209" t="str">
        <f>'statement of marks'!HD103</f>
        <v/>
      </c>
      <c r="T3099" s="1209"/>
      <c r="U3099" s="1209"/>
      <c r="V3099" s="1211"/>
    </row>
    <row r="3100" spans="1:22" ht="16" customHeight="1">
      <c r="A3100" s="598"/>
      <c r="B3100" s="1089" t="s">
        <v>100</v>
      </c>
      <c r="C3100" s="1090"/>
      <c r="D3100" s="1081"/>
      <c r="E3100" s="1081"/>
      <c r="F3100" s="1081"/>
      <c r="G3100" s="1081"/>
      <c r="H3100" s="1081"/>
      <c r="I3100" s="1081"/>
      <c r="J3100" s="1081"/>
      <c r="K3100" s="1081"/>
      <c r="L3100" s="1081"/>
      <c r="M3100" s="1081"/>
      <c r="N3100" s="1081"/>
      <c r="O3100" s="1081"/>
      <c r="P3100" s="1081"/>
      <c r="Q3100" s="1081"/>
      <c r="R3100" s="1081"/>
      <c r="S3100" s="1081"/>
      <c r="T3100" s="1081"/>
      <c r="U3100" s="1081"/>
      <c r="V3100" s="1205"/>
    </row>
    <row r="3101" spans="1:22" ht="16" customHeight="1">
      <c r="A3101" s="598"/>
      <c r="B3101" s="1087" t="s">
        <v>80</v>
      </c>
      <c r="C3101" s="1088"/>
      <c r="D3101" s="1081"/>
      <c r="E3101" s="1081"/>
      <c r="F3101" s="1081"/>
      <c r="G3101" s="1081"/>
      <c r="H3101" s="1081"/>
      <c r="I3101" s="1081"/>
      <c r="J3101" s="1081"/>
      <c r="K3101" s="1081"/>
      <c r="L3101" s="1081"/>
      <c r="M3101" s="1081"/>
      <c r="N3101" s="1081"/>
      <c r="O3101" s="1081"/>
      <c r="P3101" s="1081"/>
      <c r="Q3101" s="1081"/>
      <c r="R3101" s="1081"/>
      <c r="S3101" s="1081"/>
      <c r="T3101" s="1081"/>
      <c r="U3101" s="1081"/>
      <c r="V3101" s="1205"/>
    </row>
    <row r="3102" spans="1:22" ht="16" customHeight="1">
      <c r="A3102" s="598"/>
      <c r="B3102" s="1089" t="s">
        <v>466</v>
      </c>
      <c r="C3102" s="1090"/>
      <c r="D3102" s="1081"/>
      <c r="E3102" s="1081"/>
      <c r="F3102" s="1081"/>
      <c r="G3102" s="1081"/>
      <c r="H3102" s="1081"/>
      <c r="I3102" s="1081"/>
      <c r="J3102" s="1081"/>
      <c r="K3102" s="1081"/>
      <c r="L3102" s="1081"/>
      <c r="M3102" s="1081"/>
      <c r="N3102" s="1081"/>
      <c r="O3102" s="1081"/>
      <c r="P3102" s="1081" t="s">
        <v>466</v>
      </c>
      <c r="Q3102" s="1081"/>
      <c r="R3102" s="1081"/>
      <c r="S3102" s="1081"/>
      <c r="T3102" s="1081"/>
      <c r="U3102" s="1081"/>
      <c r="V3102" s="1205"/>
    </row>
    <row r="3103" spans="1:22" ht="16" customHeight="1">
      <c r="A3103" s="598"/>
      <c r="B3103" s="1085" t="s">
        <v>101</v>
      </c>
      <c r="C3103" s="1086"/>
      <c r="D3103" s="1081"/>
      <c r="E3103" s="1081"/>
      <c r="F3103" s="1081"/>
      <c r="G3103" s="1081"/>
      <c r="H3103" s="1081"/>
      <c r="I3103" s="1081"/>
      <c r="J3103" s="1081"/>
      <c r="K3103" s="1081"/>
      <c r="L3103" s="1081"/>
      <c r="M3103" s="1081"/>
      <c r="N3103" s="1081"/>
      <c r="O3103" s="1081"/>
      <c r="P3103" s="1081"/>
      <c r="Q3103" s="1081"/>
      <c r="R3103" s="1081"/>
      <c r="S3103" s="1198" t="s">
        <v>101</v>
      </c>
      <c r="T3103" s="1198"/>
      <c r="U3103" s="1198"/>
      <c r="V3103" s="1199"/>
    </row>
    <row r="3104" spans="1:22" ht="16" customHeight="1" thickBot="1">
      <c r="A3104" s="600"/>
      <c r="B3104" s="1200" t="s">
        <v>102</v>
      </c>
      <c r="C3104" s="1201"/>
      <c r="D3104" s="1202"/>
      <c r="E3104" s="1202"/>
      <c r="F3104" s="1202"/>
      <c r="G3104" s="1202"/>
      <c r="H3104" s="1202"/>
      <c r="I3104" s="1202"/>
      <c r="J3104" s="1202"/>
      <c r="K3104" s="1202"/>
      <c r="L3104" s="1202"/>
      <c r="M3104" s="1202"/>
      <c r="N3104" s="1202"/>
      <c r="O3104" s="1202"/>
      <c r="P3104" s="1202"/>
      <c r="Q3104" s="1202"/>
      <c r="R3104" s="1202"/>
      <c r="S3104" s="1203" t="s">
        <v>163</v>
      </c>
      <c r="T3104" s="1203"/>
      <c r="U3104" s="1203"/>
      <c r="V3104" s="1204"/>
    </row>
    <row r="3105" spans="1:22" ht="16" customHeight="1">
      <c r="A3105" s="597"/>
      <c r="B3105" s="1216" t="s">
        <v>47</v>
      </c>
      <c r="C3105" s="1217"/>
      <c r="D3105" s="1217"/>
      <c r="E3105" s="1217"/>
      <c r="F3105" s="1217"/>
      <c r="G3105" s="1217"/>
      <c r="H3105" s="1217"/>
      <c r="I3105" s="1217"/>
      <c r="J3105" s="1217"/>
      <c r="K3105" s="1217"/>
      <c r="L3105" s="1217"/>
      <c r="M3105" s="1217"/>
      <c r="N3105" s="1217"/>
      <c r="O3105" s="1217"/>
      <c r="P3105" s="1217"/>
      <c r="Q3105" s="1217"/>
      <c r="R3105" s="1217"/>
      <c r="S3105" s="1217"/>
      <c r="T3105" s="1217"/>
      <c r="U3105" s="1217"/>
      <c r="V3105" s="1218"/>
    </row>
    <row r="3106" spans="1:22" ht="16" customHeight="1">
      <c r="A3106" s="598"/>
      <c r="B3106" s="1219" t="str">
        <f>'statement of marks'!$A$1</f>
        <v>jk- ck- ek/;fed fo|ky; uohu] fuEckgsM+k</v>
      </c>
      <c r="C3106" s="1220"/>
      <c r="D3106" s="1220"/>
      <c r="E3106" s="1220"/>
      <c r="F3106" s="1220"/>
      <c r="G3106" s="1220"/>
      <c r="H3106" s="1220"/>
      <c r="I3106" s="1220"/>
      <c r="J3106" s="1220"/>
      <c r="K3106" s="1220"/>
      <c r="L3106" s="1220"/>
      <c r="M3106" s="1220"/>
      <c r="N3106" s="1220"/>
      <c r="O3106" s="1220"/>
      <c r="P3106" s="1220"/>
      <c r="Q3106" s="1220"/>
      <c r="R3106" s="1220"/>
      <c r="S3106" s="1220"/>
      <c r="T3106" s="1220"/>
      <c r="U3106" s="1220"/>
      <c r="V3106" s="1221"/>
    </row>
    <row r="3107" spans="1:22" ht="16" customHeight="1">
      <c r="A3107" s="598"/>
      <c r="B3107" s="1114" t="s">
        <v>467</v>
      </c>
      <c r="C3107" s="1115"/>
      <c r="D3107" s="1119" t="str">
        <f>'statement of marks'!$H$3</f>
        <v>2015-16</v>
      </c>
      <c r="E3107" s="1119"/>
      <c r="F3107" s="1119"/>
      <c r="G3107" s="1119"/>
      <c r="H3107" s="1119"/>
      <c r="I3107" s="1119"/>
      <c r="J3107" s="1119"/>
      <c r="K3107" s="1119"/>
      <c r="L3107" s="1119"/>
      <c r="M3107" s="1119"/>
      <c r="N3107" s="1119"/>
      <c r="O3107" s="1119"/>
      <c r="P3107" s="1119"/>
      <c r="Q3107" s="1119"/>
      <c r="R3107" s="1119"/>
      <c r="S3107" s="1119"/>
      <c r="T3107" s="1119"/>
      <c r="U3107" s="1119"/>
      <c r="V3107" s="1196"/>
    </row>
    <row r="3108" spans="1:22" ht="16" customHeight="1">
      <c r="A3108" s="598"/>
      <c r="B3108" s="1114" t="s">
        <v>218</v>
      </c>
      <c r="C3108" s="1115"/>
      <c r="D3108" s="1115" t="str">
        <f>IF('statement of marks'!J104="","",'statement of marks'!J104)</f>
        <v/>
      </c>
      <c r="E3108" s="1115"/>
      <c r="F3108" s="1115"/>
      <c r="G3108" s="1115"/>
      <c r="H3108" s="1115"/>
      <c r="I3108" s="1115"/>
      <c r="J3108" s="1115"/>
      <c r="K3108" s="1115"/>
      <c r="L3108" s="1115"/>
      <c r="M3108" s="1115"/>
      <c r="N3108" s="1115"/>
      <c r="O3108" s="1115"/>
      <c r="P3108" s="1115"/>
      <c r="Q3108" s="1115"/>
      <c r="R3108" s="1115"/>
      <c r="S3108" s="1115"/>
      <c r="T3108" s="1115"/>
      <c r="U3108" s="1115"/>
      <c r="V3108" s="1197"/>
    </row>
    <row r="3109" spans="1:22" ht="16" customHeight="1">
      <c r="A3109" s="598"/>
      <c r="B3109" s="1114" t="s">
        <v>219</v>
      </c>
      <c r="C3109" s="1115"/>
      <c r="D3109" s="1115" t="str">
        <f>IF('statement of marks'!K104="","",'statement of marks'!K104)</f>
        <v/>
      </c>
      <c r="E3109" s="1115"/>
      <c r="F3109" s="1115"/>
      <c r="G3109" s="1115"/>
      <c r="H3109" s="1115"/>
      <c r="I3109" s="1115"/>
      <c r="J3109" s="1115"/>
      <c r="K3109" s="1115"/>
      <c r="L3109" s="1115"/>
      <c r="M3109" s="1115"/>
      <c r="N3109" s="1115"/>
      <c r="O3109" s="1115"/>
      <c r="P3109" s="1115"/>
      <c r="Q3109" s="1115"/>
      <c r="R3109" s="1115"/>
      <c r="S3109" s="1115"/>
      <c r="T3109" s="1115"/>
      <c r="U3109" s="1115"/>
      <c r="V3109" s="1197"/>
    </row>
    <row r="3110" spans="1:22" ht="16" customHeight="1">
      <c r="A3110" s="598"/>
      <c r="B3110" s="1114" t="s">
        <v>220</v>
      </c>
      <c r="C3110" s="1115"/>
      <c r="D3110" s="1115" t="str">
        <f>IF('statement of marks'!L104="","",'statement of marks'!L104)</f>
        <v/>
      </c>
      <c r="E3110" s="1115"/>
      <c r="F3110" s="1115"/>
      <c r="G3110" s="1115"/>
      <c r="H3110" s="1115"/>
      <c r="I3110" s="1115"/>
      <c r="J3110" s="1115"/>
      <c r="K3110" s="1115"/>
      <c r="L3110" s="1115"/>
      <c r="M3110" s="1115"/>
      <c r="N3110" s="1115"/>
      <c r="O3110" s="1115"/>
      <c r="P3110" s="1115"/>
      <c r="Q3110" s="1115"/>
      <c r="R3110" s="1115"/>
      <c r="S3110" s="1115"/>
      <c r="T3110" s="1115"/>
      <c r="U3110" s="1115"/>
      <c r="V3110" s="1197"/>
    </row>
    <row r="3111" spans="1:22" ht="16" customHeight="1">
      <c r="A3111" s="598"/>
      <c r="B3111" s="1114" t="s">
        <v>221</v>
      </c>
      <c r="C3111" s="1115"/>
      <c r="D3111" s="1119" t="str">
        <f>'statement of marks'!$G$3</f>
        <v>6 A</v>
      </c>
      <c r="E3111" s="1119"/>
      <c r="F3111" s="1119"/>
      <c r="G3111" s="1115" t="s">
        <v>9</v>
      </c>
      <c r="H3111" s="1115"/>
      <c r="I3111" s="1115"/>
      <c r="J3111" s="1119" t="str">
        <f>IF('statement of marks'!D104="","",'statement of marks'!D104)</f>
        <v/>
      </c>
      <c r="K3111" s="1119"/>
      <c r="L3111" s="1119"/>
      <c r="M3111" s="1115" t="s">
        <v>222</v>
      </c>
      <c r="N3111" s="1115"/>
      <c r="O3111" s="1115"/>
      <c r="P3111" s="1119" t="str">
        <f>IF('statement of marks'!F104="","",'statement of marks'!F104)</f>
        <v/>
      </c>
      <c r="Q3111" s="1119"/>
      <c r="R3111" s="1119"/>
      <c r="S3111" s="1214" t="str">
        <f>IF('statement of marks'!$J$3="","",'statement of marks'!$J$3)</f>
        <v xml:space="preserve">fo|ky; dk Mk;l dksM+ </v>
      </c>
      <c r="T3111" s="1214"/>
      <c r="U3111" s="1214"/>
      <c r="V3111" s="1215"/>
    </row>
    <row r="3112" spans="1:22" ht="16" customHeight="1">
      <c r="A3112" s="598"/>
      <c r="B3112" s="601" t="s">
        <v>0</v>
      </c>
      <c r="C3112" s="602"/>
      <c r="D3112" s="1121" t="str">
        <f>IF('statement of marks'!H104="","",'statement of marks'!H104)</f>
        <v/>
      </c>
      <c r="E3112" s="1121"/>
      <c r="F3112" s="1121"/>
      <c r="G3112" s="1115" t="str">
        <f>IF('statement of marks'!I104="","",'statement of marks'!I104)</f>
        <v/>
      </c>
      <c r="H3112" s="1115"/>
      <c r="I3112" s="1115"/>
      <c r="J3112" s="1115"/>
      <c r="K3112" s="1115"/>
      <c r="L3112" s="1115"/>
      <c r="M3112" s="1115"/>
      <c r="N3112" s="1115"/>
      <c r="O3112" s="1115"/>
      <c r="P3112" s="1115"/>
      <c r="Q3112" s="1115"/>
      <c r="R3112" s="1115"/>
      <c r="S3112" s="1190" t="str">
        <f>IF('statement of marks'!$K$3="","",'statement of marks'!$K$3)</f>
        <v xml:space="preserve">08291009401   </v>
      </c>
      <c r="T3112" s="1190"/>
      <c r="U3112" s="1190"/>
      <c r="V3112" s="1191"/>
    </row>
    <row r="3113" spans="1:22" ht="16" customHeight="1">
      <c r="A3113" s="598"/>
      <c r="B3113" s="561" t="s">
        <v>28</v>
      </c>
      <c r="C3113" s="603" t="s">
        <v>97</v>
      </c>
      <c r="D3113" s="1081" t="s">
        <v>1</v>
      </c>
      <c r="E3113" s="1081"/>
      <c r="F3113" s="1081"/>
      <c r="G3113" s="1081" t="s">
        <v>21</v>
      </c>
      <c r="H3113" s="1081"/>
      <c r="I3113" s="1081"/>
      <c r="J3113" s="1081" t="s">
        <v>68</v>
      </c>
      <c r="K3113" s="1081"/>
      <c r="L3113" s="1081"/>
      <c r="M3113" s="1081" t="s">
        <v>98</v>
      </c>
      <c r="N3113" s="1081"/>
      <c r="O3113" s="1081"/>
      <c r="P3113" s="1192" t="s">
        <v>278</v>
      </c>
      <c r="Q3113" s="1193" t="s">
        <v>459</v>
      </c>
      <c r="R3113" s="1193"/>
      <c r="S3113" s="1193"/>
      <c r="T3113" s="1194" t="s">
        <v>458</v>
      </c>
      <c r="U3113" s="1194"/>
      <c r="V3113" s="1195"/>
    </row>
    <row r="3114" spans="1:22" ht="16" customHeight="1">
      <c r="A3114" s="598"/>
      <c r="B3114" s="561"/>
      <c r="C3114" s="603"/>
      <c r="D3114" s="596" t="s">
        <v>468</v>
      </c>
      <c r="E3114" s="596" t="s">
        <v>469</v>
      </c>
      <c r="F3114" s="604" t="s">
        <v>2</v>
      </c>
      <c r="G3114" s="596" t="s">
        <v>468</v>
      </c>
      <c r="H3114" s="596" t="s">
        <v>469</v>
      </c>
      <c r="I3114" s="604" t="s">
        <v>2</v>
      </c>
      <c r="J3114" s="596" t="s">
        <v>468</v>
      </c>
      <c r="K3114" s="596" t="s">
        <v>469</v>
      </c>
      <c r="L3114" s="604" t="s">
        <v>2</v>
      </c>
      <c r="M3114" s="596" t="s">
        <v>468</v>
      </c>
      <c r="N3114" s="596" t="s">
        <v>469</v>
      </c>
      <c r="O3114" s="604" t="s">
        <v>2</v>
      </c>
      <c r="P3114" s="1192"/>
      <c r="Q3114" s="596" t="s">
        <v>468</v>
      </c>
      <c r="R3114" s="596" t="s">
        <v>469</v>
      </c>
      <c r="S3114" s="608" t="s">
        <v>2</v>
      </c>
      <c r="T3114" s="618" t="s">
        <v>304</v>
      </c>
      <c r="U3114" s="619" t="s">
        <v>5</v>
      </c>
      <c r="V3114" s="620" t="s">
        <v>464</v>
      </c>
    </row>
    <row r="3115" spans="1:22" ht="16" customHeight="1">
      <c r="A3115" s="599"/>
      <c r="B3115" s="1178" t="s">
        <v>3</v>
      </c>
      <c r="C3115" s="1179"/>
      <c r="D3115" s="579">
        <f>IF('statement of marks'!M$6="","",'statement of marks'!M$6)</f>
        <v>5</v>
      </c>
      <c r="E3115" s="579">
        <f>IF('statement of marks'!N$6="","",'statement of marks'!N$6)</f>
        <v>5</v>
      </c>
      <c r="F3115" s="605">
        <f>IF('statement of marks'!O$6="","",'statement of marks'!O$6)</f>
        <v>10</v>
      </c>
      <c r="G3115" s="579">
        <f>IF('statement of marks'!P$6="","",'statement of marks'!P$6)</f>
        <v>5</v>
      </c>
      <c r="H3115" s="579">
        <f>IF('statement of marks'!Q$6="","",'statement of marks'!Q$6)</f>
        <v>5</v>
      </c>
      <c r="I3115" s="605">
        <f>IF('statement of marks'!R$6="","",'statement of marks'!R$6)</f>
        <v>10</v>
      </c>
      <c r="J3115" s="579">
        <f>IF('statement of marks'!S$6="","",'statement of marks'!S$6)</f>
        <v>5</v>
      </c>
      <c r="K3115" s="579">
        <f>IF('statement of marks'!T$6="","",'statement of marks'!T$6)</f>
        <v>5</v>
      </c>
      <c r="L3115" s="605">
        <f>IF('statement of marks'!U$6="","",'statement of marks'!U$6)</f>
        <v>10</v>
      </c>
      <c r="M3115" s="579">
        <f>IF('statement of marks'!W$6="","",'statement of marks'!W$6)</f>
        <v>50</v>
      </c>
      <c r="N3115" s="579">
        <f>IF('statement of marks'!X$6="","",'statement of marks'!X$6)</f>
        <v>20</v>
      </c>
      <c r="O3115" s="605">
        <f>IF('statement of marks'!Y$6="","",'statement of marks'!Y$6)</f>
        <v>70</v>
      </c>
      <c r="P3115" s="580">
        <f>IF('statement of marks'!Z$6="","",'statement of marks'!Z$6)</f>
        <v>100</v>
      </c>
      <c r="Q3115" s="579">
        <f>IF('statement of marks'!AA$6="","",'statement of marks'!AA$6)</f>
        <v>70</v>
      </c>
      <c r="R3115" s="579">
        <f>IF('statement of marks'!AB$6="","",'statement of marks'!AB$6)</f>
        <v>30</v>
      </c>
      <c r="S3115" s="605">
        <f>IF('statement of marks'!AC$6="","",'statement of marks'!AC$6)</f>
        <v>100</v>
      </c>
      <c r="T3115" s="615">
        <f>IF('statement of marks'!AD$6="","",'statement of marks'!AD$6)</f>
        <v>200</v>
      </c>
      <c r="U3115" s="615" t="str">
        <f>IF('statement of marks'!AE$6="","",'statement of marks'!AE$6)</f>
        <v/>
      </c>
      <c r="V3115" s="621" t="str">
        <f>IF('statement of marks'!AF$6="","",'statement of marks'!AF$6)</f>
        <v/>
      </c>
    </row>
    <row r="3116" spans="1:22" ht="16" customHeight="1">
      <c r="A3116" s="598"/>
      <c r="B3116" s="1114" t="str">
        <f>IF('statement of marks'!$M$3="","",'statement of marks'!$M$3)</f>
        <v>fgUnh</v>
      </c>
      <c r="C3116" s="1115"/>
      <c r="D3116" s="275" t="str">
        <f>IF('statement of marks'!M104="","",'statement of marks'!M104)</f>
        <v/>
      </c>
      <c r="E3116" s="275" t="str">
        <f>IF('statement of marks'!N104="","",'statement of marks'!N104)</f>
        <v/>
      </c>
      <c r="F3116" s="606" t="str">
        <f>IF('statement of marks'!O104="","",'statement of marks'!O104)</f>
        <v/>
      </c>
      <c r="G3116" s="275" t="str">
        <f>IF('statement of marks'!P104="","",'statement of marks'!P104)</f>
        <v/>
      </c>
      <c r="H3116" s="275" t="str">
        <f>IF('statement of marks'!Q104="","",'statement of marks'!Q104)</f>
        <v/>
      </c>
      <c r="I3116" s="606" t="str">
        <f>IF('statement of marks'!R104="","",'statement of marks'!R104)</f>
        <v/>
      </c>
      <c r="J3116" s="275" t="str">
        <f>IF('statement of marks'!S104="","",'statement of marks'!S104)</f>
        <v/>
      </c>
      <c r="K3116" s="275" t="str">
        <f>IF('statement of marks'!T104="","",'statement of marks'!T104)</f>
        <v/>
      </c>
      <c r="L3116" s="606" t="str">
        <f>IF('statement of marks'!U104="","",'statement of marks'!U104)</f>
        <v/>
      </c>
      <c r="M3116" s="275" t="str">
        <f>IF('statement of marks'!W104="","",'statement of marks'!W104)</f>
        <v/>
      </c>
      <c r="N3116" s="275" t="str">
        <f>IF('statement of marks'!X104="","",'statement of marks'!X104)</f>
        <v/>
      </c>
      <c r="O3116" s="606" t="str">
        <f>IF('statement of marks'!Y104="","",'statement of marks'!Y104)</f>
        <v/>
      </c>
      <c r="P3116" s="277" t="str">
        <f>IF('statement of marks'!Z104="","",'statement of marks'!Z104)</f>
        <v/>
      </c>
      <c r="Q3116" s="275" t="str">
        <f>IF('statement of marks'!AA104="","",'statement of marks'!AA104)</f>
        <v/>
      </c>
      <c r="R3116" s="275" t="str">
        <f>IF('statement of marks'!AB104="","",'statement of marks'!AB104)</f>
        <v/>
      </c>
      <c r="S3116" s="606" t="str">
        <f>IF('statement of marks'!AC104="","",'statement of marks'!AC104)</f>
        <v/>
      </c>
      <c r="T3116" s="578" t="str">
        <f>IF('statement of marks'!AD104="","",'statement of marks'!AD104)</f>
        <v/>
      </c>
      <c r="U3116" s="578" t="str">
        <f>IF('statement of marks'!AE104="","",'statement of marks'!AE104)</f>
        <v/>
      </c>
      <c r="V3116" s="612" t="str">
        <f>IF('statement of marks'!AF104="","",'statement of marks'!AF104)</f>
        <v/>
      </c>
    </row>
    <row r="3117" spans="1:22" ht="16" customHeight="1">
      <c r="A3117" s="598"/>
      <c r="B3117" s="1114" t="str">
        <f>IF('statement of marks'!$AI$3="","",'statement of marks'!$AI$3)</f>
        <v>vaxszth</v>
      </c>
      <c r="C3117" s="1115"/>
      <c r="D3117" s="275" t="str">
        <f>IF('statement of marks'!AI104="","",'statement of marks'!AI104)</f>
        <v/>
      </c>
      <c r="E3117" s="275" t="str">
        <f>IF('statement of marks'!AJ104="","",'statement of marks'!AJ104)</f>
        <v/>
      </c>
      <c r="F3117" s="606" t="str">
        <f>IF('statement of marks'!AK104="","",'statement of marks'!AK104)</f>
        <v/>
      </c>
      <c r="G3117" s="275" t="str">
        <f>IF('statement of marks'!AL104="","",'statement of marks'!AL104)</f>
        <v/>
      </c>
      <c r="H3117" s="275" t="str">
        <f>IF('statement of marks'!AM104="","",'statement of marks'!AM104)</f>
        <v/>
      </c>
      <c r="I3117" s="606" t="str">
        <f>IF('statement of marks'!AN104="","",'statement of marks'!AN104)</f>
        <v/>
      </c>
      <c r="J3117" s="275" t="str">
        <f>IF('statement of marks'!AO104="","",'statement of marks'!AO104)</f>
        <v/>
      </c>
      <c r="K3117" s="275" t="str">
        <f>IF('statement of marks'!AP104="","",'statement of marks'!AP104)</f>
        <v/>
      </c>
      <c r="L3117" s="606" t="str">
        <f>IF('statement of marks'!AQ104="","",'statement of marks'!AQ104)</f>
        <v/>
      </c>
      <c r="M3117" s="275" t="str">
        <f>IF('statement of marks'!AS104="","",'statement of marks'!AS104)</f>
        <v/>
      </c>
      <c r="N3117" s="275" t="str">
        <f>IF('statement of marks'!AT104="","",'statement of marks'!AT104)</f>
        <v/>
      </c>
      <c r="O3117" s="606" t="str">
        <f>IF('statement of marks'!AU104="","",'statement of marks'!AU104)</f>
        <v/>
      </c>
      <c r="P3117" s="277" t="str">
        <f>IF('statement of marks'!AV104="","",'statement of marks'!AV104)</f>
        <v/>
      </c>
      <c r="Q3117" s="275" t="str">
        <f>IF('statement of marks'!AW104="","",'statement of marks'!AW104)</f>
        <v/>
      </c>
      <c r="R3117" s="275" t="str">
        <f>IF('statement of marks'!AX104="","",'statement of marks'!AX104)</f>
        <v/>
      </c>
      <c r="S3117" s="606" t="str">
        <f>IF('statement of marks'!AY104="","",'statement of marks'!AY104)</f>
        <v/>
      </c>
      <c r="T3117" s="578" t="str">
        <f>IF('statement of marks'!AZ104="","",'statement of marks'!AZ104)</f>
        <v/>
      </c>
      <c r="U3117" s="578" t="str">
        <f>IF('statement of marks'!BA104="","",'statement of marks'!BA104)</f>
        <v/>
      </c>
      <c r="V3117" s="612" t="str">
        <f>IF('statement of marks'!BB104="","",'statement of marks'!BB104)</f>
        <v/>
      </c>
    </row>
    <row r="3118" spans="1:22" ht="16" customHeight="1">
      <c r="A3118" s="598"/>
      <c r="B3118" s="1114" t="str">
        <f>IF('statement of marks'!BE104="s","laLd`r",IF('statement of marks'!BE104="u","mnwZ",IF('statement of marks'!BE104="g","xqtjkrh",IF('statement of marks'!BE104="p","iatkch",IF('statement of marks'!BE104="sd","fla/kh","r`rh; Hkk""kk")))))</f>
        <v>r`rh; Hkk"kk</v>
      </c>
      <c r="C3118" s="1115"/>
      <c r="D3118" s="275" t="str">
        <f>IF('statement of marks'!BF104="","",'statement of marks'!BF104)</f>
        <v/>
      </c>
      <c r="E3118" s="275" t="str">
        <f>IF('statement of marks'!BG104="","",'statement of marks'!BG104)</f>
        <v/>
      </c>
      <c r="F3118" s="606" t="str">
        <f>IF('statement of marks'!BH104="","",'statement of marks'!BH104)</f>
        <v/>
      </c>
      <c r="G3118" s="275" t="str">
        <f>IF('statement of marks'!BI104="","",'statement of marks'!BI104)</f>
        <v/>
      </c>
      <c r="H3118" s="275" t="str">
        <f>IF('statement of marks'!BJ104="","",'statement of marks'!BJ104)</f>
        <v/>
      </c>
      <c r="I3118" s="606" t="str">
        <f>IF('statement of marks'!BK104="","",'statement of marks'!BK104)</f>
        <v/>
      </c>
      <c r="J3118" s="275" t="str">
        <f>IF('statement of marks'!BL104="","",'statement of marks'!BL104)</f>
        <v/>
      </c>
      <c r="K3118" s="275" t="str">
        <f>IF('statement of marks'!BM104="","",'statement of marks'!BM104)</f>
        <v/>
      </c>
      <c r="L3118" s="606" t="str">
        <f>IF('statement of marks'!BN104="","",'statement of marks'!BN104)</f>
        <v/>
      </c>
      <c r="M3118" s="275" t="str">
        <f>IF('statement of marks'!BP104="","",'statement of marks'!BP104)</f>
        <v/>
      </c>
      <c r="N3118" s="275" t="str">
        <f>IF('statement of marks'!BQ104="","",'statement of marks'!BQ104)</f>
        <v/>
      </c>
      <c r="O3118" s="606" t="str">
        <f>IF('statement of marks'!BR104="","",'statement of marks'!BR104)</f>
        <v/>
      </c>
      <c r="P3118" s="277" t="str">
        <f>IF('statement of marks'!BS104="","",'statement of marks'!BS104)</f>
        <v/>
      </c>
      <c r="Q3118" s="275" t="str">
        <f>IF('statement of marks'!BT104="","",'statement of marks'!BT104)</f>
        <v/>
      </c>
      <c r="R3118" s="275" t="str">
        <f>IF('statement of marks'!BU104="","",'statement of marks'!BU104)</f>
        <v/>
      </c>
      <c r="S3118" s="606" t="str">
        <f>IF('statement of marks'!BV104="","",'statement of marks'!BV104)</f>
        <v/>
      </c>
      <c r="T3118" s="578" t="str">
        <f>IF('statement of marks'!BW104="","",'statement of marks'!BW104)</f>
        <v/>
      </c>
      <c r="U3118" s="578" t="str">
        <f>IF('statement of marks'!BX104="","",'statement of marks'!BX104)</f>
        <v/>
      </c>
      <c r="V3118" s="612" t="str">
        <f>IF('statement of marks'!BY104="","",'statement of marks'!BY104)</f>
        <v/>
      </c>
    </row>
    <row r="3119" spans="1:22" ht="16" customHeight="1">
      <c r="A3119" s="598"/>
      <c r="B3119" s="1114" t="str">
        <f>IF('statement of marks'!$CB$3="","",'statement of marks'!$CB$3)</f>
        <v>xf.kr</v>
      </c>
      <c r="C3119" s="1115"/>
      <c r="D3119" s="275" t="str">
        <f>IF('statement of marks'!CB104="","",'statement of marks'!CB104)</f>
        <v/>
      </c>
      <c r="E3119" s="275" t="str">
        <f>IF('statement of marks'!CC104="","",'statement of marks'!CC104)</f>
        <v/>
      </c>
      <c r="F3119" s="606" t="str">
        <f>IF('statement of marks'!CD104="","",'statement of marks'!CD104)</f>
        <v/>
      </c>
      <c r="G3119" s="275" t="str">
        <f>IF('statement of marks'!CE104="","",'statement of marks'!CE104)</f>
        <v/>
      </c>
      <c r="H3119" s="275" t="str">
        <f>IF('statement of marks'!CF104="","",'statement of marks'!CF104)</f>
        <v/>
      </c>
      <c r="I3119" s="606" t="str">
        <f>IF('statement of marks'!CG104="","",'statement of marks'!CG104)</f>
        <v/>
      </c>
      <c r="J3119" s="275" t="str">
        <f>IF('statement of marks'!CH104="","",'statement of marks'!CH104)</f>
        <v/>
      </c>
      <c r="K3119" s="275" t="str">
        <f>IF('statement of marks'!CI104="","",'statement of marks'!CI104)</f>
        <v/>
      </c>
      <c r="L3119" s="606" t="str">
        <f>IF('statement of marks'!CJ104="","",'statement of marks'!CJ104)</f>
        <v/>
      </c>
      <c r="M3119" s="275" t="str">
        <f>IF('statement of marks'!CL104="","",'statement of marks'!CL104)</f>
        <v/>
      </c>
      <c r="N3119" s="275" t="str">
        <f>IF('statement of marks'!CM104="","",'statement of marks'!CM104)</f>
        <v/>
      </c>
      <c r="O3119" s="606" t="str">
        <f>IF('statement of marks'!CN104="","",'statement of marks'!CN104)</f>
        <v/>
      </c>
      <c r="P3119" s="277" t="str">
        <f>IF('statement of marks'!CO104="","",'statement of marks'!CO104)</f>
        <v/>
      </c>
      <c r="Q3119" s="275" t="str">
        <f>IF('statement of marks'!CP104="","",'statement of marks'!CP104)</f>
        <v/>
      </c>
      <c r="R3119" s="275" t="str">
        <f>IF('statement of marks'!CQ104="","",'statement of marks'!CQ104)</f>
        <v/>
      </c>
      <c r="S3119" s="606" t="str">
        <f>IF('statement of marks'!CR104="","",'statement of marks'!CR104)</f>
        <v/>
      </c>
      <c r="T3119" s="578" t="str">
        <f>IF('statement of marks'!CS104="","",'statement of marks'!CS104)</f>
        <v/>
      </c>
      <c r="U3119" s="578" t="str">
        <f>IF('statement of marks'!CT104="","",'statement of marks'!CT104)</f>
        <v/>
      </c>
      <c r="V3119" s="612" t="str">
        <f>IF('statement of marks'!CU104="","",'statement of marks'!CU104)</f>
        <v/>
      </c>
    </row>
    <row r="3120" spans="1:22" ht="16" customHeight="1">
      <c r="A3120" s="598"/>
      <c r="B3120" s="1114" t="str">
        <f>IF('statement of marks'!$CX$3="","",'statement of marks'!$CX$3)</f>
        <v>foKku</v>
      </c>
      <c r="C3120" s="1115"/>
      <c r="D3120" s="275" t="str">
        <f>IF('statement of marks'!CX104="","",'statement of marks'!CX104)</f>
        <v/>
      </c>
      <c r="E3120" s="275" t="str">
        <f>IF('statement of marks'!CY104="","",'statement of marks'!CY104)</f>
        <v/>
      </c>
      <c r="F3120" s="606" t="str">
        <f>IF('statement of marks'!CZ104="","",'statement of marks'!CZ104)</f>
        <v/>
      </c>
      <c r="G3120" s="275" t="str">
        <f>IF('statement of marks'!DA104="","",'statement of marks'!DA104)</f>
        <v/>
      </c>
      <c r="H3120" s="275" t="str">
        <f>IF('statement of marks'!DB104="","",'statement of marks'!DB104)</f>
        <v/>
      </c>
      <c r="I3120" s="606" t="str">
        <f>IF('statement of marks'!DC104="","",'statement of marks'!DC104)</f>
        <v/>
      </c>
      <c r="J3120" s="275" t="str">
        <f>IF('statement of marks'!DD104="","",'statement of marks'!DD104)</f>
        <v/>
      </c>
      <c r="K3120" s="275" t="str">
        <f>IF('statement of marks'!DE104="","",'statement of marks'!DE104)</f>
        <v/>
      </c>
      <c r="L3120" s="606" t="str">
        <f>IF('statement of marks'!DF104="","",'statement of marks'!DF104)</f>
        <v/>
      </c>
      <c r="M3120" s="275" t="str">
        <f>IF('statement of marks'!DH104="","",'statement of marks'!DH104)</f>
        <v/>
      </c>
      <c r="N3120" s="275" t="str">
        <f>IF('statement of marks'!DI104="","",'statement of marks'!DI104)</f>
        <v/>
      </c>
      <c r="O3120" s="606" t="str">
        <f>IF('statement of marks'!DJ104="","",'statement of marks'!DJ104)</f>
        <v/>
      </c>
      <c r="P3120" s="277" t="str">
        <f>IF('statement of marks'!DK104="","",'statement of marks'!DK104)</f>
        <v/>
      </c>
      <c r="Q3120" s="275" t="str">
        <f>IF('statement of marks'!DL104="","",'statement of marks'!DL104)</f>
        <v/>
      </c>
      <c r="R3120" s="275" t="str">
        <f>IF('statement of marks'!DM104="","",'statement of marks'!DM104)</f>
        <v/>
      </c>
      <c r="S3120" s="606" t="str">
        <f>IF('statement of marks'!DN104="","",'statement of marks'!DN104)</f>
        <v/>
      </c>
      <c r="T3120" s="578" t="str">
        <f>IF('statement of marks'!DO104="","",'statement of marks'!DO104)</f>
        <v/>
      </c>
      <c r="U3120" s="578" t="str">
        <f>IF('statement of marks'!DP104="","",'statement of marks'!DP104)</f>
        <v/>
      </c>
      <c r="V3120" s="612" t="str">
        <f>IF('statement of marks'!DQ104="","",'statement of marks'!DQ104)</f>
        <v/>
      </c>
    </row>
    <row r="3121" spans="1:22" ht="16" customHeight="1">
      <c r="A3121" s="598"/>
      <c r="B3121" s="1114" t="str">
        <f>IF('statement of marks'!$DT$3="","",'statement of marks'!$DT$3)</f>
        <v>lkekftd foKku</v>
      </c>
      <c r="C3121" s="1115"/>
      <c r="D3121" s="275" t="str">
        <f>IF('statement of marks'!DT104="","",'statement of marks'!DT104)</f>
        <v/>
      </c>
      <c r="E3121" s="275" t="str">
        <f>IF('statement of marks'!DU104="","",'statement of marks'!DU104)</f>
        <v/>
      </c>
      <c r="F3121" s="606" t="str">
        <f>IF('statement of marks'!DV104="","",'statement of marks'!DV104)</f>
        <v/>
      </c>
      <c r="G3121" s="275" t="str">
        <f>IF('statement of marks'!DW104="","",'statement of marks'!DW104)</f>
        <v/>
      </c>
      <c r="H3121" s="275" t="str">
        <f>IF('statement of marks'!DX104="","",'statement of marks'!DX104)</f>
        <v/>
      </c>
      <c r="I3121" s="606" t="str">
        <f>IF('statement of marks'!DY104="","",'statement of marks'!DY104)</f>
        <v/>
      </c>
      <c r="J3121" s="275" t="str">
        <f>IF('statement of marks'!DZ104="","",'statement of marks'!DZ104)</f>
        <v/>
      </c>
      <c r="K3121" s="275" t="str">
        <f>IF('statement of marks'!EA104="","",'statement of marks'!EA104)</f>
        <v/>
      </c>
      <c r="L3121" s="606" t="str">
        <f>IF('statement of marks'!EB104="","",'statement of marks'!EB104)</f>
        <v/>
      </c>
      <c r="M3121" s="275" t="str">
        <f>IF('statement of marks'!ED104="","",'statement of marks'!ED104)</f>
        <v/>
      </c>
      <c r="N3121" s="275" t="str">
        <f>IF('statement of marks'!EE104="","",'statement of marks'!EE104)</f>
        <v/>
      </c>
      <c r="O3121" s="606" t="str">
        <f>IF('statement of marks'!EF104="","",'statement of marks'!EF104)</f>
        <v/>
      </c>
      <c r="P3121" s="277" t="str">
        <f>IF('statement of marks'!EG104="","",'statement of marks'!EG104)</f>
        <v/>
      </c>
      <c r="Q3121" s="275" t="str">
        <f>IF('statement of marks'!EH104="","",'statement of marks'!EH104)</f>
        <v/>
      </c>
      <c r="R3121" s="275" t="str">
        <f>IF('statement of marks'!EI104="","",'statement of marks'!EI104)</f>
        <v/>
      </c>
      <c r="S3121" s="606" t="str">
        <f>IF('statement of marks'!EJ104="","",'statement of marks'!EJ104)</f>
        <v/>
      </c>
      <c r="T3121" s="578" t="str">
        <f>IF('statement of marks'!EK104="","",'statement of marks'!EK104)</f>
        <v/>
      </c>
      <c r="U3121" s="578" t="str">
        <f>IF('statement of marks'!EL104="","",'statement of marks'!EL104)</f>
        <v/>
      </c>
      <c r="V3121" s="612" t="str">
        <f>IF('statement of marks'!EM104="","",'statement of marks'!EM104)</f>
        <v/>
      </c>
    </row>
    <row r="3122" spans="1:22" ht="16" customHeight="1">
      <c r="A3122" s="598"/>
      <c r="B3122" s="1117" t="s">
        <v>271</v>
      </c>
      <c r="C3122" s="1118"/>
      <c r="D3122" s="1081" t="s">
        <v>1</v>
      </c>
      <c r="E3122" s="1081"/>
      <c r="F3122" s="1081"/>
      <c r="G3122" s="1081" t="s">
        <v>21</v>
      </c>
      <c r="H3122" s="1081"/>
      <c r="I3122" s="1081"/>
      <c r="J3122" s="1081" t="s">
        <v>272</v>
      </c>
      <c r="K3122" s="1081"/>
      <c r="L3122" s="1081"/>
      <c r="M3122" s="1081" t="s">
        <v>68</v>
      </c>
      <c r="N3122" s="1081"/>
      <c r="O3122" s="1081"/>
      <c r="P3122" s="1081" t="s">
        <v>463</v>
      </c>
      <c r="Q3122" s="1081"/>
      <c r="R3122" s="1081"/>
      <c r="S3122" s="609"/>
      <c r="T3122" s="1187" t="s">
        <v>458</v>
      </c>
      <c r="U3122" s="1188"/>
      <c r="V3122" s="1189"/>
    </row>
    <row r="3123" spans="1:22" ht="16" customHeight="1">
      <c r="A3123" s="599"/>
      <c r="B3123" s="1175" t="s">
        <v>3</v>
      </c>
      <c r="C3123" s="1176"/>
      <c r="D3123" s="1177">
        <f>IF('statement of marks'!EP$6="","",'statement of marks'!EP$6)</f>
        <v>20</v>
      </c>
      <c r="E3123" s="1177"/>
      <c r="F3123" s="1177"/>
      <c r="G3123" s="1177">
        <f>IF('statement of marks'!EQ$6="","",'statement of marks'!EQ$6)</f>
        <v>20</v>
      </c>
      <c r="H3123" s="1177"/>
      <c r="I3123" s="1177"/>
      <c r="J3123" s="1177">
        <f>IF('statement of marks'!ES$6="","",'statement of marks'!ES$6)</f>
        <v>20</v>
      </c>
      <c r="K3123" s="1177"/>
      <c r="L3123" s="1177"/>
      <c r="M3123" s="1177">
        <f>IF('statement of marks'!ER$6="","",'statement of marks'!ER$6)</f>
        <v>20</v>
      </c>
      <c r="N3123" s="1177"/>
      <c r="O3123" s="1177"/>
      <c r="P3123" s="1177">
        <f>IF('statement of marks'!ET$6="","",'statement of marks'!ET$6)</f>
        <v>20</v>
      </c>
      <c r="Q3123" s="1177"/>
      <c r="R3123" s="1177"/>
      <c r="S3123" s="610" t="str">
        <f>IF('statement of marks'!FE$6="","",'statement of marks'!EX$6)</f>
        <v/>
      </c>
      <c r="T3123" s="615">
        <f>IF('statement of marks'!EU$6="","",'statement of marks'!EU$6)</f>
        <v>100</v>
      </c>
      <c r="U3123" s="616" t="s">
        <v>5</v>
      </c>
      <c r="V3123" s="617" t="s">
        <v>464</v>
      </c>
    </row>
    <row r="3124" spans="1:22" ht="16" customHeight="1">
      <c r="A3124" s="598"/>
      <c r="B3124" s="1114" t="str">
        <f>IF('statement of marks'!$EP$3="","",'statement of marks'!$EP$3)</f>
        <v>dk;kZuqHko</v>
      </c>
      <c r="C3124" s="1115"/>
      <c r="D3124" s="1103" t="str">
        <f>IF('statement of marks'!EP104="","",'statement of marks'!EP104)</f>
        <v/>
      </c>
      <c r="E3124" s="1103"/>
      <c r="F3124" s="1103"/>
      <c r="G3124" s="1103" t="str">
        <f>IF('statement of marks'!EQ104="","",'statement of marks'!EQ104)</f>
        <v/>
      </c>
      <c r="H3124" s="1103"/>
      <c r="I3124" s="1103"/>
      <c r="J3124" s="1103" t="str">
        <f>IF('statement of marks'!ES104="","",'statement of marks'!ES104)</f>
        <v/>
      </c>
      <c r="K3124" s="1103"/>
      <c r="L3124" s="1103"/>
      <c r="M3124" s="1103" t="str">
        <f>IF('statement of marks'!ER104="","",'statement of marks'!ER104)</f>
        <v/>
      </c>
      <c r="N3124" s="1103"/>
      <c r="O3124" s="1103"/>
      <c r="P3124" s="1103" t="str">
        <f>IF('statement of marks'!ET104="","",'statement of marks'!ET104)</f>
        <v/>
      </c>
      <c r="Q3124" s="1103"/>
      <c r="R3124" s="1103"/>
      <c r="S3124" s="611"/>
      <c r="T3124" s="613" t="str">
        <f>IF('statement of marks'!EU104="","",'statement of marks'!EU104)</f>
        <v/>
      </c>
      <c r="U3124" s="613" t="str">
        <f>IF('statement of marks'!EV104="","",'statement of marks'!EV104)</f>
        <v/>
      </c>
      <c r="V3124" s="614" t="str">
        <f>IF('statement of marks'!EW104="","",'statement of marks'!EW104)</f>
        <v/>
      </c>
    </row>
    <row r="3125" spans="1:22" ht="16" customHeight="1">
      <c r="A3125" s="598"/>
      <c r="B3125" s="1112" t="str">
        <f>IF('statement of marks'!$EZ$3="","",'statement of marks'!$EZ$3)</f>
        <v>dyk f'k{kk</v>
      </c>
      <c r="C3125" s="1113"/>
      <c r="D3125" s="1103" t="str">
        <f>IF('statement of marks'!EZ104="","",'statement of marks'!EZ104)</f>
        <v/>
      </c>
      <c r="E3125" s="1103"/>
      <c r="F3125" s="1103"/>
      <c r="G3125" s="1103" t="str">
        <f>IF('statement of marks'!FA104="","",'statement of marks'!FA104)</f>
        <v/>
      </c>
      <c r="H3125" s="1103"/>
      <c r="I3125" s="1103"/>
      <c r="J3125" s="1103" t="str">
        <f>IF('statement of marks'!FC104="","",'statement of marks'!FC104)</f>
        <v/>
      </c>
      <c r="K3125" s="1103"/>
      <c r="L3125" s="1103"/>
      <c r="M3125" s="1103" t="str">
        <f>IF('statement of marks'!FB104="","",'statement of marks'!FB104)</f>
        <v/>
      </c>
      <c r="N3125" s="1103"/>
      <c r="O3125" s="1103"/>
      <c r="P3125" s="1103" t="str">
        <f>IF('statement of marks'!FD104="","",'statement of marks'!FD104)</f>
        <v/>
      </c>
      <c r="Q3125" s="1103"/>
      <c r="R3125" s="1103"/>
      <c r="S3125" s="611"/>
      <c r="T3125" s="613" t="str">
        <f>IF('statement of marks'!FE104="","",'statement of marks'!FE104)</f>
        <v/>
      </c>
      <c r="U3125" s="613" t="str">
        <f>IF('statement of marks'!FF104="","",'statement of marks'!FF104)</f>
        <v/>
      </c>
      <c r="V3125" s="614" t="str">
        <f>IF('statement of marks'!FG104="","",'statement of marks'!FG104)</f>
        <v/>
      </c>
    </row>
    <row r="3126" spans="1:22" ht="16" customHeight="1">
      <c r="A3126" s="598"/>
      <c r="B3126" s="1109" t="str">
        <f>IF('statement of marks'!$FJ$3="","",'statement of marks'!$FJ$3)</f>
        <v>LokLF; ,oe~ 'kkjhfjd f'k{kk</v>
      </c>
      <c r="C3126" s="1110"/>
      <c r="D3126" s="1103" t="str">
        <f>IF('statement of marks'!FJ104="","",'statement of marks'!FJ104)</f>
        <v/>
      </c>
      <c r="E3126" s="1103"/>
      <c r="F3126" s="1103"/>
      <c r="G3126" s="1103" t="str">
        <f>IF('statement of marks'!FK104="","",'statement of marks'!FK104)</f>
        <v/>
      </c>
      <c r="H3126" s="1103"/>
      <c r="I3126" s="1103"/>
      <c r="J3126" s="1103" t="str">
        <f>IF('statement of marks'!FM104="","",'statement of marks'!FM104)</f>
        <v/>
      </c>
      <c r="K3126" s="1103"/>
      <c r="L3126" s="1103"/>
      <c r="M3126" s="1103" t="str">
        <f>IF('statement of marks'!FL104="","",'statement of marks'!FL104)</f>
        <v/>
      </c>
      <c r="N3126" s="1103"/>
      <c r="O3126" s="1103"/>
      <c r="P3126" s="1103" t="str">
        <f>IF('statement of marks'!FN104="","",'statement of marks'!FN104)</f>
        <v/>
      </c>
      <c r="Q3126" s="1103"/>
      <c r="R3126" s="1103"/>
      <c r="S3126" s="611"/>
      <c r="T3126" s="613" t="str">
        <f>IF('statement of marks'!FO104="","",'statement of marks'!FO104)</f>
        <v/>
      </c>
      <c r="U3126" s="613" t="str">
        <f>IF('statement of marks'!FP104="","",'statement of marks'!FP104)</f>
        <v/>
      </c>
      <c r="V3126" s="614" t="str">
        <f>IF('statement of marks'!FQ104="","",'statement of marks'!FQ104)</f>
        <v/>
      </c>
    </row>
    <row r="3127" spans="1:22" ht="16" customHeight="1">
      <c r="A3127" s="598"/>
      <c r="B3127" s="1104" t="s">
        <v>273</v>
      </c>
      <c r="C3127" s="1105"/>
      <c r="D3127" s="1213" t="str">
        <f>details!$DZ$3</f>
        <v>vxLr rd</v>
      </c>
      <c r="E3127" s="1213"/>
      <c r="F3127" s="1213"/>
      <c r="G3127" s="1213" t="str">
        <f>details!$ED$3</f>
        <v>vDVwcj rd</v>
      </c>
      <c r="H3127" s="1213"/>
      <c r="I3127" s="1213"/>
      <c r="J3127" s="1213" t="str">
        <f>details!$EL$3</f>
        <v>Qjojh rd</v>
      </c>
      <c r="K3127" s="1213"/>
      <c r="L3127" s="1213"/>
      <c r="M3127" s="1213" t="str">
        <f>details!$EH$3</f>
        <v>fnlEcj rd</v>
      </c>
      <c r="N3127" s="1213"/>
      <c r="O3127" s="1213"/>
      <c r="P3127" s="1213" t="str">
        <f>details!$EP$3</f>
        <v>loZ ;ksx</v>
      </c>
      <c r="Q3127" s="1213"/>
      <c r="R3127" s="1213"/>
      <c r="S3127" s="1222" t="s">
        <v>475</v>
      </c>
      <c r="T3127" s="1223"/>
      <c r="U3127" s="1223"/>
      <c r="V3127" s="1224"/>
    </row>
    <row r="3128" spans="1:22" ht="16" customHeight="1">
      <c r="A3128" s="598"/>
      <c r="B3128" s="1100" t="s">
        <v>99</v>
      </c>
      <c r="C3128" s="1101"/>
      <c r="D3128" s="1102" t="str">
        <f>IF(details!EA104="","",details!EA104)</f>
        <v/>
      </c>
      <c r="E3128" s="1102"/>
      <c r="F3128" s="1102"/>
      <c r="G3128" s="1102" t="str">
        <f>IF(details!EE104="","",details!EE104)</f>
        <v/>
      </c>
      <c r="H3128" s="1102"/>
      <c r="I3128" s="1102"/>
      <c r="J3128" s="1102" t="str">
        <f>IF(details!EM104="","",details!EM104)</f>
        <v/>
      </c>
      <c r="K3128" s="1102"/>
      <c r="L3128" s="1102"/>
      <c r="M3128" s="1102" t="str">
        <f>IF(details!EI104="","",details!EI104)</f>
        <v/>
      </c>
      <c r="N3128" s="1102"/>
      <c r="O3128" s="1102"/>
      <c r="P3128" s="1102" t="str">
        <f>IF(details!EQ104="","",details!EQ104)</f>
        <v/>
      </c>
      <c r="Q3128" s="1102"/>
      <c r="R3128" s="1102"/>
      <c r="S3128" s="1225">
        <v>41757</v>
      </c>
      <c r="T3128" s="1226"/>
      <c r="U3128" s="1226"/>
      <c r="V3128" s="1227"/>
    </row>
    <row r="3129" spans="1:22" ht="16" customHeight="1">
      <c r="A3129" s="598"/>
      <c r="B3129" s="1094" t="s">
        <v>15</v>
      </c>
      <c r="C3129" s="1095"/>
      <c r="D3129" s="1096" t="str">
        <f>IF(details!DZ104="","",details!DZ104)</f>
        <v/>
      </c>
      <c r="E3129" s="1096"/>
      <c r="F3129" s="1096"/>
      <c r="G3129" s="1096" t="str">
        <f>IF(details!ED104="","",details!ED104)</f>
        <v/>
      </c>
      <c r="H3129" s="1096"/>
      <c r="I3129" s="1096"/>
      <c r="J3129" s="1096" t="str">
        <f>IF(details!EL104="","",details!EL104)</f>
        <v/>
      </c>
      <c r="K3129" s="1096"/>
      <c r="L3129" s="1096"/>
      <c r="M3129" s="1096" t="str">
        <f>IF(details!EH104="","",details!EH104)</f>
        <v/>
      </c>
      <c r="N3129" s="1096"/>
      <c r="O3129" s="1096"/>
      <c r="P3129" s="1096" t="str">
        <f>IF(details!EP104="","",details!EP104)</f>
        <v/>
      </c>
      <c r="Q3129" s="1096"/>
      <c r="R3129" s="1096"/>
      <c r="S3129" s="1228"/>
      <c r="T3129" s="1229"/>
      <c r="U3129" s="1229"/>
      <c r="V3129" s="1230"/>
    </row>
    <row r="3130" spans="1:22" ht="16" customHeight="1">
      <c r="A3130" s="1206"/>
      <c r="B3130" s="1207" t="s">
        <v>473</v>
      </c>
      <c r="C3130" s="1208"/>
      <c r="D3130" s="1209" t="s">
        <v>3</v>
      </c>
      <c r="E3130" s="1209"/>
      <c r="F3130" s="1209"/>
      <c r="G3130" s="1209" t="s">
        <v>389</v>
      </c>
      <c r="H3130" s="1209"/>
      <c r="I3130" s="1209"/>
      <c r="J3130" s="1209" t="s">
        <v>5</v>
      </c>
      <c r="K3130" s="1209"/>
      <c r="L3130" s="1209"/>
      <c r="M3130" s="1209" t="s">
        <v>465</v>
      </c>
      <c r="N3130" s="1209"/>
      <c r="O3130" s="1209"/>
      <c r="P3130" s="1210" t="s">
        <v>306</v>
      </c>
      <c r="Q3130" s="1210"/>
      <c r="R3130" s="1210"/>
      <c r="S3130" s="1209" t="s">
        <v>473</v>
      </c>
      <c r="T3130" s="1209"/>
      <c r="U3130" s="1209"/>
      <c r="V3130" s="1211"/>
    </row>
    <row r="3131" spans="1:22" ht="16" customHeight="1">
      <c r="A3131" s="1206"/>
      <c r="B3131" s="1207"/>
      <c r="C3131" s="1208"/>
      <c r="D3131" s="1212" t="str">
        <f>'statement of marks'!HE104</f>
        <v/>
      </c>
      <c r="E3131" s="1212"/>
      <c r="F3131" s="1212"/>
      <c r="G3131" s="1212" t="str">
        <f>'statement of marks'!HF104</f>
        <v/>
      </c>
      <c r="H3131" s="1212"/>
      <c r="I3131" s="1212"/>
      <c r="J3131" s="1212" t="str">
        <f>'statement of marks'!HG104</f>
        <v/>
      </c>
      <c r="K3131" s="1212"/>
      <c r="L3131" s="1212"/>
      <c r="M3131" s="1212" t="str">
        <f>'statement of marks'!HJ104</f>
        <v/>
      </c>
      <c r="N3131" s="1212"/>
      <c r="O3131" s="1212"/>
      <c r="P3131" s="1212" t="str">
        <f>'statement of marks'!HI104</f>
        <v/>
      </c>
      <c r="Q3131" s="1212"/>
      <c r="R3131" s="1212"/>
      <c r="S3131" s="1209" t="str">
        <f>'statement of marks'!HD104</f>
        <v/>
      </c>
      <c r="T3131" s="1209"/>
      <c r="U3131" s="1209"/>
      <c r="V3131" s="1211"/>
    </row>
    <row r="3132" spans="1:22" ht="16" customHeight="1">
      <c r="A3132" s="598"/>
      <c r="B3132" s="1089" t="s">
        <v>100</v>
      </c>
      <c r="C3132" s="1090"/>
      <c r="D3132" s="1081"/>
      <c r="E3132" s="1081"/>
      <c r="F3132" s="1081"/>
      <c r="G3132" s="1081"/>
      <c r="H3132" s="1081"/>
      <c r="I3132" s="1081"/>
      <c r="J3132" s="1081"/>
      <c r="K3132" s="1081"/>
      <c r="L3132" s="1081"/>
      <c r="M3132" s="1081"/>
      <c r="N3132" s="1081"/>
      <c r="O3132" s="1081"/>
      <c r="P3132" s="1081"/>
      <c r="Q3132" s="1081"/>
      <c r="R3132" s="1081"/>
      <c r="S3132" s="1081"/>
      <c r="T3132" s="1081"/>
      <c r="U3132" s="1081"/>
      <c r="V3132" s="1205"/>
    </row>
    <row r="3133" spans="1:22" ht="16" customHeight="1">
      <c r="A3133" s="598"/>
      <c r="B3133" s="1087" t="s">
        <v>80</v>
      </c>
      <c r="C3133" s="1088"/>
      <c r="D3133" s="1081"/>
      <c r="E3133" s="1081"/>
      <c r="F3133" s="1081"/>
      <c r="G3133" s="1081"/>
      <c r="H3133" s="1081"/>
      <c r="I3133" s="1081"/>
      <c r="J3133" s="1081"/>
      <c r="K3133" s="1081"/>
      <c r="L3133" s="1081"/>
      <c r="M3133" s="1081"/>
      <c r="N3133" s="1081"/>
      <c r="O3133" s="1081"/>
      <c r="P3133" s="1081"/>
      <c r="Q3133" s="1081"/>
      <c r="R3133" s="1081"/>
      <c r="S3133" s="1081"/>
      <c r="T3133" s="1081"/>
      <c r="U3133" s="1081"/>
      <c r="V3133" s="1205"/>
    </row>
    <row r="3134" spans="1:22" ht="16" customHeight="1">
      <c r="A3134" s="598"/>
      <c r="B3134" s="1089" t="s">
        <v>466</v>
      </c>
      <c r="C3134" s="1090"/>
      <c r="D3134" s="1081"/>
      <c r="E3134" s="1081"/>
      <c r="F3134" s="1081"/>
      <c r="G3134" s="1081"/>
      <c r="H3134" s="1081"/>
      <c r="I3134" s="1081"/>
      <c r="J3134" s="1081"/>
      <c r="K3134" s="1081"/>
      <c r="L3134" s="1081"/>
      <c r="M3134" s="1081"/>
      <c r="N3134" s="1081"/>
      <c r="O3134" s="1081"/>
      <c r="P3134" s="1081" t="s">
        <v>466</v>
      </c>
      <c r="Q3134" s="1081"/>
      <c r="R3134" s="1081"/>
      <c r="S3134" s="1081"/>
      <c r="T3134" s="1081"/>
      <c r="U3134" s="1081"/>
      <c r="V3134" s="1205"/>
    </row>
    <row r="3135" spans="1:22" ht="16" customHeight="1">
      <c r="A3135" s="598"/>
      <c r="B3135" s="1085" t="s">
        <v>101</v>
      </c>
      <c r="C3135" s="1086"/>
      <c r="D3135" s="1081"/>
      <c r="E3135" s="1081"/>
      <c r="F3135" s="1081"/>
      <c r="G3135" s="1081"/>
      <c r="H3135" s="1081"/>
      <c r="I3135" s="1081"/>
      <c r="J3135" s="1081"/>
      <c r="K3135" s="1081"/>
      <c r="L3135" s="1081"/>
      <c r="M3135" s="1081"/>
      <c r="N3135" s="1081"/>
      <c r="O3135" s="1081"/>
      <c r="P3135" s="1081"/>
      <c r="Q3135" s="1081"/>
      <c r="R3135" s="1081"/>
      <c r="S3135" s="1198" t="s">
        <v>101</v>
      </c>
      <c r="T3135" s="1198"/>
      <c r="U3135" s="1198"/>
      <c r="V3135" s="1199"/>
    </row>
    <row r="3136" spans="1:22" ht="16" customHeight="1" thickBot="1">
      <c r="A3136" s="600"/>
      <c r="B3136" s="1200" t="s">
        <v>102</v>
      </c>
      <c r="C3136" s="1201"/>
      <c r="D3136" s="1202"/>
      <c r="E3136" s="1202"/>
      <c r="F3136" s="1202"/>
      <c r="G3136" s="1202"/>
      <c r="H3136" s="1202"/>
      <c r="I3136" s="1202"/>
      <c r="J3136" s="1202"/>
      <c r="K3136" s="1202"/>
      <c r="L3136" s="1202"/>
      <c r="M3136" s="1202"/>
      <c r="N3136" s="1202"/>
      <c r="O3136" s="1202"/>
      <c r="P3136" s="1202"/>
      <c r="Q3136" s="1202"/>
      <c r="R3136" s="1202"/>
      <c r="S3136" s="1203" t="s">
        <v>163</v>
      </c>
      <c r="T3136" s="1203"/>
      <c r="U3136" s="1203"/>
      <c r="V3136" s="1204"/>
    </row>
    <row r="3137" spans="1:22" ht="16" customHeight="1">
      <c r="A3137" s="597"/>
      <c r="B3137" s="1216" t="s">
        <v>47</v>
      </c>
      <c r="C3137" s="1217"/>
      <c r="D3137" s="1217"/>
      <c r="E3137" s="1217"/>
      <c r="F3137" s="1217"/>
      <c r="G3137" s="1217"/>
      <c r="H3137" s="1217"/>
      <c r="I3137" s="1217"/>
      <c r="J3137" s="1217"/>
      <c r="K3137" s="1217"/>
      <c r="L3137" s="1217"/>
      <c r="M3137" s="1217"/>
      <c r="N3137" s="1217"/>
      <c r="O3137" s="1217"/>
      <c r="P3137" s="1217"/>
      <c r="Q3137" s="1217"/>
      <c r="R3137" s="1217"/>
      <c r="S3137" s="1217"/>
      <c r="T3137" s="1217"/>
      <c r="U3137" s="1217"/>
      <c r="V3137" s="1218"/>
    </row>
    <row r="3138" spans="1:22" ht="16" customHeight="1">
      <c r="A3138" s="598"/>
      <c r="B3138" s="1219" t="str">
        <f>'statement of marks'!$A$1</f>
        <v>jk- ck- ek/;fed fo|ky; uohu] fuEckgsM+k</v>
      </c>
      <c r="C3138" s="1220"/>
      <c r="D3138" s="1220"/>
      <c r="E3138" s="1220"/>
      <c r="F3138" s="1220"/>
      <c r="G3138" s="1220"/>
      <c r="H3138" s="1220"/>
      <c r="I3138" s="1220"/>
      <c r="J3138" s="1220"/>
      <c r="K3138" s="1220"/>
      <c r="L3138" s="1220"/>
      <c r="M3138" s="1220"/>
      <c r="N3138" s="1220"/>
      <c r="O3138" s="1220"/>
      <c r="P3138" s="1220"/>
      <c r="Q3138" s="1220"/>
      <c r="R3138" s="1220"/>
      <c r="S3138" s="1220"/>
      <c r="T3138" s="1220"/>
      <c r="U3138" s="1220"/>
      <c r="V3138" s="1221"/>
    </row>
    <row r="3139" spans="1:22" ht="16" customHeight="1">
      <c r="A3139" s="598"/>
      <c r="B3139" s="1114" t="s">
        <v>467</v>
      </c>
      <c r="C3139" s="1115"/>
      <c r="D3139" s="1119" t="str">
        <f>'statement of marks'!$H$3</f>
        <v>2015-16</v>
      </c>
      <c r="E3139" s="1119"/>
      <c r="F3139" s="1119"/>
      <c r="G3139" s="1119"/>
      <c r="H3139" s="1119"/>
      <c r="I3139" s="1119"/>
      <c r="J3139" s="1119"/>
      <c r="K3139" s="1119"/>
      <c r="L3139" s="1119"/>
      <c r="M3139" s="1119"/>
      <c r="N3139" s="1119"/>
      <c r="O3139" s="1119"/>
      <c r="P3139" s="1119"/>
      <c r="Q3139" s="1119"/>
      <c r="R3139" s="1119"/>
      <c r="S3139" s="1119"/>
      <c r="T3139" s="1119"/>
      <c r="U3139" s="1119"/>
      <c r="V3139" s="1196"/>
    </row>
    <row r="3140" spans="1:22" ht="16" customHeight="1">
      <c r="A3140" s="598"/>
      <c r="B3140" s="1114" t="s">
        <v>218</v>
      </c>
      <c r="C3140" s="1115"/>
      <c r="D3140" s="1115" t="str">
        <f>IF('statement of marks'!J105="","",'statement of marks'!J105)</f>
        <v/>
      </c>
      <c r="E3140" s="1115"/>
      <c r="F3140" s="1115"/>
      <c r="G3140" s="1115"/>
      <c r="H3140" s="1115"/>
      <c r="I3140" s="1115"/>
      <c r="J3140" s="1115"/>
      <c r="K3140" s="1115"/>
      <c r="L3140" s="1115"/>
      <c r="M3140" s="1115"/>
      <c r="N3140" s="1115"/>
      <c r="O3140" s="1115"/>
      <c r="P3140" s="1115"/>
      <c r="Q3140" s="1115"/>
      <c r="R3140" s="1115"/>
      <c r="S3140" s="1115"/>
      <c r="T3140" s="1115"/>
      <c r="U3140" s="1115"/>
      <c r="V3140" s="1197"/>
    </row>
    <row r="3141" spans="1:22" ht="16" customHeight="1">
      <c r="A3141" s="598"/>
      <c r="B3141" s="1114" t="s">
        <v>219</v>
      </c>
      <c r="C3141" s="1115"/>
      <c r="D3141" s="1115" t="str">
        <f>IF('statement of marks'!K105="","",'statement of marks'!K105)</f>
        <v/>
      </c>
      <c r="E3141" s="1115"/>
      <c r="F3141" s="1115"/>
      <c r="G3141" s="1115"/>
      <c r="H3141" s="1115"/>
      <c r="I3141" s="1115"/>
      <c r="J3141" s="1115"/>
      <c r="K3141" s="1115"/>
      <c r="L3141" s="1115"/>
      <c r="M3141" s="1115"/>
      <c r="N3141" s="1115"/>
      <c r="O3141" s="1115"/>
      <c r="P3141" s="1115"/>
      <c r="Q3141" s="1115"/>
      <c r="R3141" s="1115"/>
      <c r="S3141" s="1115"/>
      <c r="T3141" s="1115"/>
      <c r="U3141" s="1115"/>
      <c r="V3141" s="1197"/>
    </row>
    <row r="3142" spans="1:22" ht="16" customHeight="1">
      <c r="A3142" s="598"/>
      <c r="B3142" s="1114" t="s">
        <v>220</v>
      </c>
      <c r="C3142" s="1115"/>
      <c r="D3142" s="1115" t="str">
        <f>IF('statement of marks'!L105="","",'statement of marks'!L105)</f>
        <v/>
      </c>
      <c r="E3142" s="1115"/>
      <c r="F3142" s="1115"/>
      <c r="G3142" s="1115"/>
      <c r="H3142" s="1115"/>
      <c r="I3142" s="1115"/>
      <c r="J3142" s="1115"/>
      <c r="K3142" s="1115"/>
      <c r="L3142" s="1115"/>
      <c r="M3142" s="1115"/>
      <c r="N3142" s="1115"/>
      <c r="O3142" s="1115"/>
      <c r="P3142" s="1115"/>
      <c r="Q3142" s="1115"/>
      <c r="R3142" s="1115"/>
      <c r="S3142" s="1115"/>
      <c r="T3142" s="1115"/>
      <c r="U3142" s="1115"/>
      <c r="V3142" s="1197"/>
    </row>
    <row r="3143" spans="1:22" ht="16" customHeight="1">
      <c r="A3143" s="598"/>
      <c r="B3143" s="1114" t="s">
        <v>221</v>
      </c>
      <c r="C3143" s="1115"/>
      <c r="D3143" s="1119" t="str">
        <f>'statement of marks'!$G$3</f>
        <v>6 A</v>
      </c>
      <c r="E3143" s="1119"/>
      <c r="F3143" s="1119"/>
      <c r="G3143" s="1115" t="s">
        <v>9</v>
      </c>
      <c r="H3143" s="1115"/>
      <c r="I3143" s="1115"/>
      <c r="J3143" s="1119" t="str">
        <f>IF('statement of marks'!D105="","",'statement of marks'!D105)</f>
        <v/>
      </c>
      <c r="K3143" s="1119"/>
      <c r="L3143" s="1119"/>
      <c r="M3143" s="1115" t="s">
        <v>222</v>
      </c>
      <c r="N3143" s="1115"/>
      <c r="O3143" s="1115"/>
      <c r="P3143" s="1119" t="str">
        <f>IF('statement of marks'!F105="","",'statement of marks'!F105)</f>
        <v/>
      </c>
      <c r="Q3143" s="1119"/>
      <c r="R3143" s="1119"/>
      <c r="S3143" s="1214" t="str">
        <f>IF('statement of marks'!$J$3="","",'statement of marks'!$J$3)</f>
        <v xml:space="preserve">fo|ky; dk Mk;l dksM+ </v>
      </c>
      <c r="T3143" s="1214"/>
      <c r="U3143" s="1214"/>
      <c r="V3143" s="1215"/>
    </row>
    <row r="3144" spans="1:22" ht="16" customHeight="1">
      <c r="A3144" s="598"/>
      <c r="B3144" s="601" t="s">
        <v>0</v>
      </c>
      <c r="C3144" s="602"/>
      <c r="D3144" s="1121" t="str">
        <f>IF('statement of marks'!H105="","",'statement of marks'!H105)</f>
        <v/>
      </c>
      <c r="E3144" s="1121"/>
      <c r="F3144" s="1121"/>
      <c r="G3144" s="1115" t="str">
        <f>IF('statement of marks'!I105="","",'statement of marks'!I105)</f>
        <v/>
      </c>
      <c r="H3144" s="1115"/>
      <c r="I3144" s="1115"/>
      <c r="J3144" s="1115"/>
      <c r="K3144" s="1115"/>
      <c r="L3144" s="1115"/>
      <c r="M3144" s="1115"/>
      <c r="N3144" s="1115"/>
      <c r="O3144" s="1115"/>
      <c r="P3144" s="1115"/>
      <c r="Q3144" s="1115"/>
      <c r="R3144" s="1115"/>
      <c r="S3144" s="1190" t="str">
        <f>IF('statement of marks'!$K$3="","",'statement of marks'!$K$3)</f>
        <v xml:space="preserve">08291009401   </v>
      </c>
      <c r="T3144" s="1190"/>
      <c r="U3144" s="1190"/>
      <c r="V3144" s="1191"/>
    </row>
    <row r="3145" spans="1:22" ht="16" customHeight="1">
      <c r="A3145" s="598"/>
      <c r="B3145" s="561" t="s">
        <v>28</v>
      </c>
      <c r="C3145" s="603" t="s">
        <v>97</v>
      </c>
      <c r="D3145" s="1081" t="s">
        <v>1</v>
      </c>
      <c r="E3145" s="1081"/>
      <c r="F3145" s="1081"/>
      <c r="G3145" s="1081" t="s">
        <v>21</v>
      </c>
      <c r="H3145" s="1081"/>
      <c r="I3145" s="1081"/>
      <c r="J3145" s="1081" t="s">
        <v>68</v>
      </c>
      <c r="K3145" s="1081"/>
      <c r="L3145" s="1081"/>
      <c r="M3145" s="1081" t="s">
        <v>98</v>
      </c>
      <c r="N3145" s="1081"/>
      <c r="O3145" s="1081"/>
      <c r="P3145" s="1192" t="s">
        <v>278</v>
      </c>
      <c r="Q3145" s="1193" t="s">
        <v>459</v>
      </c>
      <c r="R3145" s="1193"/>
      <c r="S3145" s="1193"/>
      <c r="T3145" s="1194" t="s">
        <v>458</v>
      </c>
      <c r="U3145" s="1194"/>
      <c r="V3145" s="1195"/>
    </row>
    <row r="3146" spans="1:22" ht="16" customHeight="1">
      <c r="A3146" s="598"/>
      <c r="B3146" s="561"/>
      <c r="C3146" s="603"/>
      <c r="D3146" s="596" t="s">
        <v>468</v>
      </c>
      <c r="E3146" s="596" t="s">
        <v>469</v>
      </c>
      <c r="F3146" s="604" t="s">
        <v>2</v>
      </c>
      <c r="G3146" s="596" t="s">
        <v>468</v>
      </c>
      <c r="H3146" s="596" t="s">
        <v>469</v>
      </c>
      <c r="I3146" s="604" t="s">
        <v>2</v>
      </c>
      <c r="J3146" s="596" t="s">
        <v>468</v>
      </c>
      <c r="K3146" s="596" t="s">
        <v>469</v>
      </c>
      <c r="L3146" s="604" t="s">
        <v>2</v>
      </c>
      <c r="M3146" s="596" t="s">
        <v>468</v>
      </c>
      <c r="N3146" s="596" t="s">
        <v>469</v>
      </c>
      <c r="O3146" s="604" t="s">
        <v>2</v>
      </c>
      <c r="P3146" s="1192"/>
      <c r="Q3146" s="596" t="s">
        <v>468</v>
      </c>
      <c r="R3146" s="596" t="s">
        <v>469</v>
      </c>
      <c r="S3146" s="608" t="s">
        <v>2</v>
      </c>
      <c r="T3146" s="618" t="s">
        <v>304</v>
      </c>
      <c r="U3146" s="619" t="s">
        <v>5</v>
      </c>
      <c r="V3146" s="620" t="s">
        <v>464</v>
      </c>
    </row>
    <row r="3147" spans="1:22" ht="16" customHeight="1">
      <c r="A3147" s="599"/>
      <c r="B3147" s="1178" t="s">
        <v>3</v>
      </c>
      <c r="C3147" s="1179"/>
      <c r="D3147" s="579">
        <f>IF('statement of marks'!M$6="","",'statement of marks'!M$6)</f>
        <v>5</v>
      </c>
      <c r="E3147" s="579">
        <f>IF('statement of marks'!N$6="","",'statement of marks'!N$6)</f>
        <v>5</v>
      </c>
      <c r="F3147" s="605">
        <f>IF('statement of marks'!O$6="","",'statement of marks'!O$6)</f>
        <v>10</v>
      </c>
      <c r="G3147" s="579">
        <f>IF('statement of marks'!P$6="","",'statement of marks'!P$6)</f>
        <v>5</v>
      </c>
      <c r="H3147" s="579">
        <f>IF('statement of marks'!Q$6="","",'statement of marks'!Q$6)</f>
        <v>5</v>
      </c>
      <c r="I3147" s="605">
        <f>IF('statement of marks'!R$6="","",'statement of marks'!R$6)</f>
        <v>10</v>
      </c>
      <c r="J3147" s="579">
        <f>IF('statement of marks'!S$6="","",'statement of marks'!S$6)</f>
        <v>5</v>
      </c>
      <c r="K3147" s="579">
        <f>IF('statement of marks'!T$6="","",'statement of marks'!T$6)</f>
        <v>5</v>
      </c>
      <c r="L3147" s="605">
        <f>IF('statement of marks'!U$6="","",'statement of marks'!U$6)</f>
        <v>10</v>
      </c>
      <c r="M3147" s="579">
        <f>IF('statement of marks'!W$6="","",'statement of marks'!W$6)</f>
        <v>50</v>
      </c>
      <c r="N3147" s="579">
        <f>IF('statement of marks'!X$6="","",'statement of marks'!X$6)</f>
        <v>20</v>
      </c>
      <c r="O3147" s="605">
        <f>IF('statement of marks'!Y$6="","",'statement of marks'!Y$6)</f>
        <v>70</v>
      </c>
      <c r="P3147" s="580">
        <f>IF('statement of marks'!Z$6="","",'statement of marks'!Z$6)</f>
        <v>100</v>
      </c>
      <c r="Q3147" s="579">
        <f>IF('statement of marks'!AA$6="","",'statement of marks'!AA$6)</f>
        <v>70</v>
      </c>
      <c r="R3147" s="579">
        <f>IF('statement of marks'!AB$6="","",'statement of marks'!AB$6)</f>
        <v>30</v>
      </c>
      <c r="S3147" s="605">
        <f>IF('statement of marks'!AC$6="","",'statement of marks'!AC$6)</f>
        <v>100</v>
      </c>
      <c r="T3147" s="615">
        <f>IF('statement of marks'!AD$6="","",'statement of marks'!AD$6)</f>
        <v>200</v>
      </c>
      <c r="U3147" s="615" t="str">
        <f>IF('statement of marks'!AE$6="","",'statement of marks'!AE$6)</f>
        <v/>
      </c>
      <c r="V3147" s="621" t="str">
        <f>IF('statement of marks'!AF$6="","",'statement of marks'!AF$6)</f>
        <v/>
      </c>
    </row>
    <row r="3148" spans="1:22" ht="16" customHeight="1">
      <c r="A3148" s="598"/>
      <c r="B3148" s="1114" t="str">
        <f>IF('statement of marks'!$M$3="","",'statement of marks'!$M$3)</f>
        <v>fgUnh</v>
      </c>
      <c r="C3148" s="1115"/>
      <c r="D3148" s="275" t="str">
        <f>IF('statement of marks'!M105="","",'statement of marks'!M105)</f>
        <v/>
      </c>
      <c r="E3148" s="275" t="str">
        <f>IF('statement of marks'!N105="","",'statement of marks'!N105)</f>
        <v/>
      </c>
      <c r="F3148" s="606" t="str">
        <f>IF('statement of marks'!O105="","",'statement of marks'!O105)</f>
        <v/>
      </c>
      <c r="G3148" s="275" t="str">
        <f>IF('statement of marks'!P105="","",'statement of marks'!P105)</f>
        <v/>
      </c>
      <c r="H3148" s="275" t="str">
        <f>IF('statement of marks'!Q105="","",'statement of marks'!Q105)</f>
        <v/>
      </c>
      <c r="I3148" s="606" t="str">
        <f>IF('statement of marks'!R105="","",'statement of marks'!R105)</f>
        <v/>
      </c>
      <c r="J3148" s="275" t="str">
        <f>IF('statement of marks'!S105="","",'statement of marks'!S105)</f>
        <v/>
      </c>
      <c r="K3148" s="275" t="str">
        <f>IF('statement of marks'!T105="","",'statement of marks'!T105)</f>
        <v/>
      </c>
      <c r="L3148" s="606" t="str">
        <f>IF('statement of marks'!U105="","",'statement of marks'!U105)</f>
        <v/>
      </c>
      <c r="M3148" s="275" t="str">
        <f>IF('statement of marks'!W105="","",'statement of marks'!W105)</f>
        <v/>
      </c>
      <c r="N3148" s="275" t="str">
        <f>IF('statement of marks'!X105="","",'statement of marks'!X105)</f>
        <v/>
      </c>
      <c r="O3148" s="606" t="str">
        <f>IF('statement of marks'!Y105="","",'statement of marks'!Y105)</f>
        <v/>
      </c>
      <c r="P3148" s="277" t="str">
        <f>IF('statement of marks'!Z105="","",'statement of marks'!Z105)</f>
        <v/>
      </c>
      <c r="Q3148" s="275" t="str">
        <f>IF('statement of marks'!AA105="","",'statement of marks'!AA105)</f>
        <v/>
      </c>
      <c r="R3148" s="275" t="str">
        <f>IF('statement of marks'!AB105="","",'statement of marks'!AB105)</f>
        <v/>
      </c>
      <c r="S3148" s="606" t="str">
        <f>IF('statement of marks'!AC105="","",'statement of marks'!AC105)</f>
        <v/>
      </c>
      <c r="T3148" s="578" t="str">
        <f>IF('statement of marks'!AD105="","",'statement of marks'!AD105)</f>
        <v/>
      </c>
      <c r="U3148" s="578" t="str">
        <f>IF('statement of marks'!AE105="","",'statement of marks'!AE105)</f>
        <v/>
      </c>
      <c r="V3148" s="612" t="str">
        <f>IF('statement of marks'!AF105="","",'statement of marks'!AF105)</f>
        <v/>
      </c>
    </row>
    <row r="3149" spans="1:22" ht="16" customHeight="1">
      <c r="A3149" s="598"/>
      <c r="B3149" s="1114" t="str">
        <f>IF('statement of marks'!$AI$3="","",'statement of marks'!$AI$3)</f>
        <v>vaxszth</v>
      </c>
      <c r="C3149" s="1115"/>
      <c r="D3149" s="275" t="str">
        <f>IF('statement of marks'!AI105="","",'statement of marks'!AI105)</f>
        <v/>
      </c>
      <c r="E3149" s="275" t="str">
        <f>IF('statement of marks'!AJ105="","",'statement of marks'!AJ105)</f>
        <v/>
      </c>
      <c r="F3149" s="606" t="str">
        <f>IF('statement of marks'!AK105="","",'statement of marks'!AK105)</f>
        <v/>
      </c>
      <c r="G3149" s="275" t="str">
        <f>IF('statement of marks'!AL105="","",'statement of marks'!AL105)</f>
        <v/>
      </c>
      <c r="H3149" s="275" t="str">
        <f>IF('statement of marks'!AM105="","",'statement of marks'!AM105)</f>
        <v/>
      </c>
      <c r="I3149" s="606" t="str">
        <f>IF('statement of marks'!AN105="","",'statement of marks'!AN105)</f>
        <v/>
      </c>
      <c r="J3149" s="275" t="str">
        <f>IF('statement of marks'!AO105="","",'statement of marks'!AO105)</f>
        <v/>
      </c>
      <c r="K3149" s="275" t="str">
        <f>IF('statement of marks'!AP105="","",'statement of marks'!AP105)</f>
        <v/>
      </c>
      <c r="L3149" s="606" t="str">
        <f>IF('statement of marks'!AQ105="","",'statement of marks'!AQ105)</f>
        <v/>
      </c>
      <c r="M3149" s="275" t="str">
        <f>IF('statement of marks'!AS105="","",'statement of marks'!AS105)</f>
        <v/>
      </c>
      <c r="N3149" s="275" t="str">
        <f>IF('statement of marks'!AT105="","",'statement of marks'!AT105)</f>
        <v/>
      </c>
      <c r="O3149" s="606" t="str">
        <f>IF('statement of marks'!AU105="","",'statement of marks'!AU105)</f>
        <v/>
      </c>
      <c r="P3149" s="277" t="str">
        <f>IF('statement of marks'!AV105="","",'statement of marks'!AV105)</f>
        <v/>
      </c>
      <c r="Q3149" s="275" t="str">
        <f>IF('statement of marks'!AW105="","",'statement of marks'!AW105)</f>
        <v/>
      </c>
      <c r="R3149" s="275" t="str">
        <f>IF('statement of marks'!AX105="","",'statement of marks'!AX105)</f>
        <v/>
      </c>
      <c r="S3149" s="606" t="str">
        <f>IF('statement of marks'!AY105="","",'statement of marks'!AY105)</f>
        <v/>
      </c>
      <c r="T3149" s="578" t="str">
        <f>IF('statement of marks'!AZ105="","",'statement of marks'!AZ105)</f>
        <v/>
      </c>
      <c r="U3149" s="578" t="str">
        <f>IF('statement of marks'!BA105="","",'statement of marks'!BA105)</f>
        <v/>
      </c>
      <c r="V3149" s="612" t="str">
        <f>IF('statement of marks'!BB105="","",'statement of marks'!BB105)</f>
        <v/>
      </c>
    </row>
    <row r="3150" spans="1:22" ht="16" customHeight="1">
      <c r="A3150" s="598"/>
      <c r="B3150" s="1114" t="str">
        <f>IF('statement of marks'!BE105="s","laLd`r",IF('statement of marks'!BE105="u","mnwZ",IF('statement of marks'!BE105="g","xqtjkrh",IF('statement of marks'!BE105="p","iatkch",IF('statement of marks'!BE105="sd","fla/kh","r`rh; Hkk""kk")))))</f>
        <v>r`rh; Hkk"kk</v>
      </c>
      <c r="C3150" s="1115"/>
      <c r="D3150" s="275" t="str">
        <f>IF('statement of marks'!BF105="","",'statement of marks'!BF105)</f>
        <v/>
      </c>
      <c r="E3150" s="275" t="str">
        <f>IF('statement of marks'!BG105="","",'statement of marks'!BG105)</f>
        <v/>
      </c>
      <c r="F3150" s="606" t="str">
        <f>IF('statement of marks'!BH105="","",'statement of marks'!BH105)</f>
        <v/>
      </c>
      <c r="G3150" s="275" t="str">
        <f>IF('statement of marks'!BI105="","",'statement of marks'!BI105)</f>
        <v/>
      </c>
      <c r="H3150" s="275" t="str">
        <f>IF('statement of marks'!BJ105="","",'statement of marks'!BJ105)</f>
        <v/>
      </c>
      <c r="I3150" s="606" t="str">
        <f>IF('statement of marks'!BK105="","",'statement of marks'!BK105)</f>
        <v/>
      </c>
      <c r="J3150" s="275" t="str">
        <f>IF('statement of marks'!BL105="","",'statement of marks'!BL105)</f>
        <v/>
      </c>
      <c r="K3150" s="275" t="str">
        <f>IF('statement of marks'!BM105="","",'statement of marks'!BM105)</f>
        <v/>
      </c>
      <c r="L3150" s="606" t="str">
        <f>IF('statement of marks'!BN105="","",'statement of marks'!BN105)</f>
        <v/>
      </c>
      <c r="M3150" s="275" t="str">
        <f>IF('statement of marks'!BP105="","",'statement of marks'!BP105)</f>
        <v/>
      </c>
      <c r="N3150" s="275" t="str">
        <f>IF('statement of marks'!BQ105="","",'statement of marks'!BQ105)</f>
        <v/>
      </c>
      <c r="O3150" s="606" t="str">
        <f>IF('statement of marks'!BR105="","",'statement of marks'!BR105)</f>
        <v/>
      </c>
      <c r="P3150" s="277" t="str">
        <f>IF('statement of marks'!BS105="","",'statement of marks'!BS105)</f>
        <v/>
      </c>
      <c r="Q3150" s="275" t="str">
        <f>IF('statement of marks'!BT105="","",'statement of marks'!BT105)</f>
        <v/>
      </c>
      <c r="R3150" s="275" t="str">
        <f>IF('statement of marks'!BU105="","",'statement of marks'!BU105)</f>
        <v/>
      </c>
      <c r="S3150" s="606" t="str">
        <f>IF('statement of marks'!BV105="","",'statement of marks'!BV105)</f>
        <v/>
      </c>
      <c r="T3150" s="578" t="str">
        <f>IF('statement of marks'!BW105="","",'statement of marks'!BW105)</f>
        <v/>
      </c>
      <c r="U3150" s="578" t="str">
        <f>IF('statement of marks'!BX105="","",'statement of marks'!BX105)</f>
        <v/>
      </c>
      <c r="V3150" s="612" t="str">
        <f>IF('statement of marks'!BY105="","",'statement of marks'!BY105)</f>
        <v/>
      </c>
    </row>
    <row r="3151" spans="1:22" ht="16" customHeight="1">
      <c r="A3151" s="598"/>
      <c r="B3151" s="1114" t="str">
        <f>IF('statement of marks'!$CB$3="","",'statement of marks'!$CB$3)</f>
        <v>xf.kr</v>
      </c>
      <c r="C3151" s="1115"/>
      <c r="D3151" s="275" t="str">
        <f>IF('statement of marks'!CB105="","",'statement of marks'!CB105)</f>
        <v/>
      </c>
      <c r="E3151" s="275" t="str">
        <f>IF('statement of marks'!CC105="","",'statement of marks'!CC105)</f>
        <v/>
      </c>
      <c r="F3151" s="606" t="str">
        <f>IF('statement of marks'!CD105="","",'statement of marks'!CD105)</f>
        <v/>
      </c>
      <c r="G3151" s="275" t="str">
        <f>IF('statement of marks'!CE105="","",'statement of marks'!CE105)</f>
        <v/>
      </c>
      <c r="H3151" s="275" t="str">
        <f>IF('statement of marks'!CF105="","",'statement of marks'!CF105)</f>
        <v/>
      </c>
      <c r="I3151" s="606" t="str">
        <f>IF('statement of marks'!CG105="","",'statement of marks'!CG105)</f>
        <v/>
      </c>
      <c r="J3151" s="275" t="str">
        <f>IF('statement of marks'!CH105="","",'statement of marks'!CH105)</f>
        <v/>
      </c>
      <c r="K3151" s="275" t="str">
        <f>IF('statement of marks'!CI105="","",'statement of marks'!CI105)</f>
        <v/>
      </c>
      <c r="L3151" s="606" t="str">
        <f>IF('statement of marks'!CJ105="","",'statement of marks'!CJ105)</f>
        <v/>
      </c>
      <c r="M3151" s="275" t="str">
        <f>IF('statement of marks'!CL105="","",'statement of marks'!CL105)</f>
        <v/>
      </c>
      <c r="N3151" s="275" t="str">
        <f>IF('statement of marks'!CM105="","",'statement of marks'!CM105)</f>
        <v/>
      </c>
      <c r="O3151" s="606" t="str">
        <f>IF('statement of marks'!CN105="","",'statement of marks'!CN105)</f>
        <v/>
      </c>
      <c r="P3151" s="277" t="str">
        <f>IF('statement of marks'!CO105="","",'statement of marks'!CO105)</f>
        <v/>
      </c>
      <c r="Q3151" s="275" t="str">
        <f>IF('statement of marks'!CP105="","",'statement of marks'!CP105)</f>
        <v/>
      </c>
      <c r="R3151" s="275" t="str">
        <f>IF('statement of marks'!CQ105="","",'statement of marks'!CQ105)</f>
        <v/>
      </c>
      <c r="S3151" s="606" t="str">
        <f>IF('statement of marks'!CR105="","",'statement of marks'!CR105)</f>
        <v/>
      </c>
      <c r="T3151" s="578" t="str">
        <f>IF('statement of marks'!CS105="","",'statement of marks'!CS105)</f>
        <v/>
      </c>
      <c r="U3151" s="578" t="str">
        <f>IF('statement of marks'!CT105="","",'statement of marks'!CT105)</f>
        <v/>
      </c>
      <c r="V3151" s="612" t="str">
        <f>IF('statement of marks'!CU105="","",'statement of marks'!CU105)</f>
        <v/>
      </c>
    </row>
    <row r="3152" spans="1:22" ht="16" customHeight="1">
      <c r="A3152" s="598"/>
      <c r="B3152" s="1114" t="str">
        <f>IF('statement of marks'!$CX$3="","",'statement of marks'!$CX$3)</f>
        <v>foKku</v>
      </c>
      <c r="C3152" s="1115"/>
      <c r="D3152" s="275" t="str">
        <f>IF('statement of marks'!CX105="","",'statement of marks'!CX105)</f>
        <v/>
      </c>
      <c r="E3152" s="275" t="str">
        <f>IF('statement of marks'!CY105="","",'statement of marks'!CY105)</f>
        <v/>
      </c>
      <c r="F3152" s="606" t="str">
        <f>IF('statement of marks'!CZ105="","",'statement of marks'!CZ105)</f>
        <v/>
      </c>
      <c r="G3152" s="275" t="str">
        <f>IF('statement of marks'!DA105="","",'statement of marks'!DA105)</f>
        <v/>
      </c>
      <c r="H3152" s="275" t="str">
        <f>IF('statement of marks'!DB105="","",'statement of marks'!DB105)</f>
        <v/>
      </c>
      <c r="I3152" s="606" t="str">
        <f>IF('statement of marks'!DC105="","",'statement of marks'!DC105)</f>
        <v/>
      </c>
      <c r="J3152" s="275" t="str">
        <f>IF('statement of marks'!DD105="","",'statement of marks'!DD105)</f>
        <v/>
      </c>
      <c r="K3152" s="275" t="str">
        <f>IF('statement of marks'!DE105="","",'statement of marks'!DE105)</f>
        <v/>
      </c>
      <c r="L3152" s="606" t="str">
        <f>IF('statement of marks'!DF105="","",'statement of marks'!DF105)</f>
        <v/>
      </c>
      <c r="M3152" s="275" t="str">
        <f>IF('statement of marks'!DH105="","",'statement of marks'!DH105)</f>
        <v/>
      </c>
      <c r="N3152" s="275" t="str">
        <f>IF('statement of marks'!DI105="","",'statement of marks'!DI105)</f>
        <v/>
      </c>
      <c r="O3152" s="606" t="str">
        <f>IF('statement of marks'!DJ105="","",'statement of marks'!DJ105)</f>
        <v/>
      </c>
      <c r="P3152" s="277" t="str">
        <f>IF('statement of marks'!DK105="","",'statement of marks'!DK105)</f>
        <v/>
      </c>
      <c r="Q3152" s="275" t="str">
        <f>IF('statement of marks'!DL105="","",'statement of marks'!DL105)</f>
        <v/>
      </c>
      <c r="R3152" s="275" t="str">
        <f>IF('statement of marks'!DM105="","",'statement of marks'!DM105)</f>
        <v/>
      </c>
      <c r="S3152" s="606" t="str">
        <f>IF('statement of marks'!DN105="","",'statement of marks'!DN105)</f>
        <v/>
      </c>
      <c r="T3152" s="578" t="str">
        <f>IF('statement of marks'!DO105="","",'statement of marks'!DO105)</f>
        <v/>
      </c>
      <c r="U3152" s="578" t="str">
        <f>IF('statement of marks'!DP105="","",'statement of marks'!DP105)</f>
        <v/>
      </c>
      <c r="V3152" s="612" t="str">
        <f>IF('statement of marks'!DQ105="","",'statement of marks'!DQ105)</f>
        <v/>
      </c>
    </row>
    <row r="3153" spans="1:22" ht="16" customHeight="1">
      <c r="A3153" s="598"/>
      <c r="B3153" s="1114" t="str">
        <f>IF('statement of marks'!$DT$3="","",'statement of marks'!$DT$3)</f>
        <v>lkekftd foKku</v>
      </c>
      <c r="C3153" s="1115"/>
      <c r="D3153" s="275" t="str">
        <f>IF('statement of marks'!DT105="","",'statement of marks'!DT105)</f>
        <v/>
      </c>
      <c r="E3153" s="275" t="str">
        <f>IF('statement of marks'!DU105="","",'statement of marks'!DU105)</f>
        <v/>
      </c>
      <c r="F3153" s="606" t="str">
        <f>IF('statement of marks'!DV105="","",'statement of marks'!DV105)</f>
        <v/>
      </c>
      <c r="G3153" s="275" t="str">
        <f>IF('statement of marks'!DW105="","",'statement of marks'!DW105)</f>
        <v/>
      </c>
      <c r="H3153" s="275" t="str">
        <f>IF('statement of marks'!DX105="","",'statement of marks'!DX105)</f>
        <v/>
      </c>
      <c r="I3153" s="606" t="str">
        <f>IF('statement of marks'!DY105="","",'statement of marks'!DY105)</f>
        <v/>
      </c>
      <c r="J3153" s="275" t="str">
        <f>IF('statement of marks'!DZ105="","",'statement of marks'!DZ105)</f>
        <v/>
      </c>
      <c r="K3153" s="275" t="str">
        <f>IF('statement of marks'!EA105="","",'statement of marks'!EA105)</f>
        <v/>
      </c>
      <c r="L3153" s="606" t="str">
        <f>IF('statement of marks'!EB105="","",'statement of marks'!EB105)</f>
        <v/>
      </c>
      <c r="M3153" s="275" t="str">
        <f>IF('statement of marks'!ED105="","",'statement of marks'!ED105)</f>
        <v/>
      </c>
      <c r="N3153" s="275" t="str">
        <f>IF('statement of marks'!EE105="","",'statement of marks'!EE105)</f>
        <v/>
      </c>
      <c r="O3153" s="606" t="str">
        <f>IF('statement of marks'!EF105="","",'statement of marks'!EF105)</f>
        <v/>
      </c>
      <c r="P3153" s="277" t="str">
        <f>IF('statement of marks'!EG105="","",'statement of marks'!EG105)</f>
        <v/>
      </c>
      <c r="Q3153" s="275" t="str">
        <f>IF('statement of marks'!EH105="","",'statement of marks'!EH105)</f>
        <v/>
      </c>
      <c r="R3153" s="275" t="str">
        <f>IF('statement of marks'!EI105="","",'statement of marks'!EI105)</f>
        <v/>
      </c>
      <c r="S3153" s="606" t="str">
        <f>IF('statement of marks'!EJ105="","",'statement of marks'!EJ105)</f>
        <v/>
      </c>
      <c r="T3153" s="578" t="str">
        <f>IF('statement of marks'!EK105="","",'statement of marks'!EK105)</f>
        <v/>
      </c>
      <c r="U3153" s="578" t="str">
        <f>IF('statement of marks'!EL105="","",'statement of marks'!EL105)</f>
        <v/>
      </c>
      <c r="V3153" s="612" t="str">
        <f>IF('statement of marks'!EM105="","",'statement of marks'!EM105)</f>
        <v/>
      </c>
    </row>
    <row r="3154" spans="1:22" ht="16" customHeight="1">
      <c r="A3154" s="598"/>
      <c r="B3154" s="1117" t="s">
        <v>271</v>
      </c>
      <c r="C3154" s="1118"/>
      <c r="D3154" s="1081" t="s">
        <v>1</v>
      </c>
      <c r="E3154" s="1081"/>
      <c r="F3154" s="1081"/>
      <c r="G3154" s="1081" t="s">
        <v>21</v>
      </c>
      <c r="H3154" s="1081"/>
      <c r="I3154" s="1081"/>
      <c r="J3154" s="1081" t="s">
        <v>272</v>
      </c>
      <c r="K3154" s="1081"/>
      <c r="L3154" s="1081"/>
      <c r="M3154" s="1081" t="s">
        <v>68</v>
      </c>
      <c r="N3154" s="1081"/>
      <c r="O3154" s="1081"/>
      <c r="P3154" s="1081" t="s">
        <v>463</v>
      </c>
      <c r="Q3154" s="1081"/>
      <c r="R3154" s="1081"/>
      <c r="S3154" s="609"/>
      <c r="T3154" s="1187" t="s">
        <v>458</v>
      </c>
      <c r="U3154" s="1188"/>
      <c r="V3154" s="1189"/>
    </row>
    <row r="3155" spans="1:22" ht="16" customHeight="1">
      <c r="A3155" s="599"/>
      <c r="B3155" s="1175" t="s">
        <v>3</v>
      </c>
      <c r="C3155" s="1176"/>
      <c r="D3155" s="1177">
        <f>IF('statement of marks'!EP$6="","",'statement of marks'!EP$6)</f>
        <v>20</v>
      </c>
      <c r="E3155" s="1177"/>
      <c r="F3155" s="1177"/>
      <c r="G3155" s="1177">
        <f>IF('statement of marks'!EQ$6="","",'statement of marks'!EQ$6)</f>
        <v>20</v>
      </c>
      <c r="H3155" s="1177"/>
      <c r="I3155" s="1177"/>
      <c r="J3155" s="1177">
        <f>IF('statement of marks'!ES$6="","",'statement of marks'!ES$6)</f>
        <v>20</v>
      </c>
      <c r="K3155" s="1177"/>
      <c r="L3155" s="1177"/>
      <c r="M3155" s="1177">
        <f>IF('statement of marks'!ER$6="","",'statement of marks'!ER$6)</f>
        <v>20</v>
      </c>
      <c r="N3155" s="1177"/>
      <c r="O3155" s="1177"/>
      <c r="P3155" s="1177">
        <f>IF('statement of marks'!ET$6="","",'statement of marks'!ET$6)</f>
        <v>20</v>
      </c>
      <c r="Q3155" s="1177"/>
      <c r="R3155" s="1177"/>
      <c r="S3155" s="610" t="str">
        <f>IF('statement of marks'!FE$6="","",'statement of marks'!EX$6)</f>
        <v/>
      </c>
      <c r="T3155" s="615">
        <f>IF('statement of marks'!EU$6="","",'statement of marks'!EU$6)</f>
        <v>100</v>
      </c>
      <c r="U3155" s="616" t="s">
        <v>5</v>
      </c>
      <c r="V3155" s="617" t="s">
        <v>464</v>
      </c>
    </row>
    <row r="3156" spans="1:22" ht="16" customHeight="1">
      <c r="A3156" s="598"/>
      <c r="B3156" s="1114" t="str">
        <f>IF('statement of marks'!$EP$3="","",'statement of marks'!$EP$3)</f>
        <v>dk;kZuqHko</v>
      </c>
      <c r="C3156" s="1115"/>
      <c r="D3156" s="1103" t="str">
        <f>IF('statement of marks'!EP105="","",'statement of marks'!EP105)</f>
        <v/>
      </c>
      <c r="E3156" s="1103"/>
      <c r="F3156" s="1103"/>
      <c r="G3156" s="1103" t="str">
        <f>IF('statement of marks'!EQ105="","",'statement of marks'!EQ105)</f>
        <v/>
      </c>
      <c r="H3156" s="1103"/>
      <c r="I3156" s="1103"/>
      <c r="J3156" s="1103" t="str">
        <f>IF('statement of marks'!ES105="","",'statement of marks'!ES105)</f>
        <v/>
      </c>
      <c r="K3156" s="1103"/>
      <c r="L3156" s="1103"/>
      <c r="M3156" s="1103" t="str">
        <f>IF('statement of marks'!ER105="","",'statement of marks'!ER105)</f>
        <v/>
      </c>
      <c r="N3156" s="1103"/>
      <c r="O3156" s="1103"/>
      <c r="P3156" s="1103" t="str">
        <f>IF('statement of marks'!ET105="","",'statement of marks'!ET105)</f>
        <v/>
      </c>
      <c r="Q3156" s="1103"/>
      <c r="R3156" s="1103"/>
      <c r="S3156" s="611"/>
      <c r="T3156" s="613" t="str">
        <f>IF('statement of marks'!EU105="","",'statement of marks'!EU105)</f>
        <v/>
      </c>
      <c r="U3156" s="613" t="str">
        <f>IF('statement of marks'!EV105="","",'statement of marks'!EV105)</f>
        <v/>
      </c>
      <c r="V3156" s="614" t="str">
        <f>IF('statement of marks'!EW105="","",'statement of marks'!EW105)</f>
        <v/>
      </c>
    </row>
    <row r="3157" spans="1:22" ht="16" customHeight="1">
      <c r="A3157" s="598"/>
      <c r="B3157" s="1112" t="str">
        <f>IF('statement of marks'!$EZ$3="","",'statement of marks'!$EZ$3)</f>
        <v>dyk f'k{kk</v>
      </c>
      <c r="C3157" s="1113"/>
      <c r="D3157" s="1103" t="str">
        <f>IF('statement of marks'!EZ105="","",'statement of marks'!EZ105)</f>
        <v/>
      </c>
      <c r="E3157" s="1103"/>
      <c r="F3157" s="1103"/>
      <c r="G3157" s="1103" t="str">
        <f>IF('statement of marks'!FA105="","",'statement of marks'!FA105)</f>
        <v/>
      </c>
      <c r="H3157" s="1103"/>
      <c r="I3157" s="1103"/>
      <c r="J3157" s="1103" t="str">
        <f>IF('statement of marks'!FC105="","",'statement of marks'!FC105)</f>
        <v/>
      </c>
      <c r="K3157" s="1103"/>
      <c r="L3157" s="1103"/>
      <c r="M3157" s="1103" t="str">
        <f>IF('statement of marks'!FB105="","",'statement of marks'!FB105)</f>
        <v/>
      </c>
      <c r="N3157" s="1103"/>
      <c r="O3157" s="1103"/>
      <c r="P3157" s="1103" t="str">
        <f>IF('statement of marks'!FD105="","",'statement of marks'!FD105)</f>
        <v/>
      </c>
      <c r="Q3157" s="1103"/>
      <c r="R3157" s="1103"/>
      <c r="S3157" s="611"/>
      <c r="T3157" s="613" t="str">
        <f>IF('statement of marks'!FE105="","",'statement of marks'!FE105)</f>
        <v/>
      </c>
      <c r="U3157" s="613" t="str">
        <f>IF('statement of marks'!FF105="","",'statement of marks'!FF105)</f>
        <v/>
      </c>
      <c r="V3157" s="614" t="str">
        <f>IF('statement of marks'!FG105="","",'statement of marks'!FG105)</f>
        <v/>
      </c>
    </row>
    <row r="3158" spans="1:22" ht="16" customHeight="1">
      <c r="A3158" s="598"/>
      <c r="B3158" s="1109" t="str">
        <f>IF('statement of marks'!$FJ$3="","",'statement of marks'!$FJ$3)</f>
        <v>LokLF; ,oe~ 'kkjhfjd f'k{kk</v>
      </c>
      <c r="C3158" s="1110"/>
      <c r="D3158" s="1103" t="str">
        <f>IF('statement of marks'!FJ105="","",'statement of marks'!FJ105)</f>
        <v/>
      </c>
      <c r="E3158" s="1103"/>
      <c r="F3158" s="1103"/>
      <c r="G3158" s="1103" t="str">
        <f>IF('statement of marks'!FK105="","",'statement of marks'!FK105)</f>
        <v/>
      </c>
      <c r="H3158" s="1103"/>
      <c r="I3158" s="1103"/>
      <c r="J3158" s="1103" t="str">
        <f>IF('statement of marks'!FM105="","",'statement of marks'!FM105)</f>
        <v/>
      </c>
      <c r="K3158" s="1103"/>
      <c r="L3158" s="1103"/>
      <c r="M3158" s="1103" t="str">
        <f>IF('statement of marks'!FL105="","",'statement of marks'!FL105)</f>
        <v/>
      </c>
      <c r="N3158" s="1103"/>
      <c r="O3158" s="1103"/>
      <c r="P3158" s="1103" t="str">
        <f>IF('statement of marks'!FN105="","",'statement of marks'!FN105)</f>
        <v/>
      </c>
      <c r="Q3158" s="1103"/>
      <c r="R3158" s="1103"/>
      <c r="S3158" s="611"/>
      <c r="T3158" s="613" t="str">
        <f>IF('statement of marks'!FO105="","",'statement of marks'!FO105)</f>
        <v/>
      </c>
      <c r="U3158" s="613" t="str">
        <f>IF('statement of marks'!FP105="","",'statement of marks'!FP105)</f>
        <v/>
      </c>
      <c r="V3158" s="614" t="str">
        <f>IF('statement of marks'!FQ105="","",'statement of marks'!FQ105)</f>
        <v/>
      </c>
    </row>
    <row r="3159" spans="1:22" ht="16" customHeight="1">
      <c r="A3159" s="598"/>
      <c r="B3159" s="1104" t="s">
        <v>273</v>
      </c>
      <c r="C3159" s="1105"/>
      <c r="D3159" s="1213" t="str">
        <f>details!$DZ$3</f>
        <v>vxLr rd</v>
      </c>
      <c r="E3159" s="1213"/>
      <c r="F3159" s="1213"/>
      <c r="G3159" s="1213" t="str">
        <f>details!$ED$3</f>
        <v>vDVwcj rd</v>
      </c>
      <c r="H3159" s="1213"/>
      <c r="I3159" s="1213"/>
      <c r="J3159" s="1213" t="str">
        <f>details!$EL$3</f>
        <v>Qjojh rd</v>
      </c>
      <c r="K3159" s="1213"/>
      <c r="L3159" s="1213"/>
      <c r="M3159" s="1213" t="str">
        <f>details!$EH$3</f>
        <v>fnlEcj rd</v>
      </c>
      <c r="N3159" s="1213"/>
      <c r="O3159" s="1213"/>
      <c r="P3159" s="1213" t="str">
        <f>details!$EP$3</f>
        <v>loZ ;ksx</v>
      </c>
      <c r="Q3159" s="1213"/>
      <c r="R3159" s="1213"/>
      <c r="S3159" s="1106" t="s">
        <v>475</v>
      </c>
      <c r="T3159" s="1107"/>
      <c r="U3159" s="1107"/>
      <c r="V3159" s="1180"/>
    </row>
    <row r="3160" spans="1:22" ht="16" customHeight="1">
      <c r="A3160" s="598"/>
      <c r="B3160" s="1100" t="s">
        <v>99</v>
      </c>
      <c r="C3160" s="1101"/>
      <c r="D3160" s="1102" t="str">
        <f>IF(details!EA105="","",details!EA105)</f>
        <v/>
      </c>
      <c r="E3160" s="1102"/>
      <c r="F3160" s="1102"/>
      <c r="G3160" s="1102" t="str">
        <f>IF(details!EE105="","",details!EE105)</f>
        <v/>
      </c>
      <c r="H3160" s="1102"/>
      <c r="I3160" s="1102"/>
      <c r="J3160" s="1102" t="str">
        <f>IF(details!EM105="","",details!EM105)</f>
        <v/>
      </c>
      <c r="K3160" s="1102"/>
      <c r="L3160" s="1102"/>
      <c r="M3160" s="1102" t="str">
        <f>IF(details!EI105="","",details!EI105)</f>
        <v/>
      </c>
      <c r="N3160" s="1102"/>
      <c r="O3160" s="1102"/>
      <c r="P3160" s="1102" t="str">
        <f>IF(details!EQ105="","",details!EQ105)</f>
        <v/>
      </c>
      <c r="Q3160" s="1102"/>
      <c r="R3160" s="1102"/>
      <c r="S3160" s="1181">
        <f>'statement of marks'!$HG$108</f>
        <v>42460</v>
      </c>
      <c r="T3160" s="1182"/>
      <c r="U3160" s="1182"/>
      <c r="V3160" s="1183"/>
    </row>
    <row r="3161" spans="1:22" ht="16" customHeight="1">
      <c r="A3161" s="598"/>
      <c r="B3161" s="1094" t="s">
        <v>15</v>
      </c>
      <c r="C3161" s="1095"/>
      <c r="D3161" s="1096" t="str">
        <f>IF(details!DZ105="","",details!DZ105)</f>
        <v/>
      </c>
      <c r="E3161" s="1096"/>
      <c r="F3161" s="1096"/>
      <c r="G3161" s="1096" t="str">
        <f>IF(details!ED105="","",details!ED105)</f>
        <v/>
      </c>
      <c r="H3161" s="1096"/>
      <c r="I3161" s="1096"/>
      <c r="J3161" s="1096" t="str">
        <f>IF(details!EL105="","",details!EL105)</f>
        <v/>
      </c>
      <c r="K3161" s="1096"/>
      <c r="L3161" s="1096"/>
      <c r="M3161" s="1096" t="str">
        <f>IF(details!EH105="","",details!EH105)</f>
        <v/>
      </c>
      <c r="N3161" s="1096"/>
      <c r="O3161" s="1096"/>
      <c r="P3161" s="1096" t="str">
        <f>IF(details!EP105="","",details!EP105)</f>
        <v/>
      </c>
      <c r="Q3161" s="1096"/>
      <c r="R3161" s="1096"/>
      <c r="S3161" s="1184"/>
      <c r="T3161" s="1185"/>
      <c r="U3161" s="1185"/>
      <c r="V3161" s="1186"/>
    </row>
    <row r="3162" spans="1:22" ht="16" customHeight="1">
      <c r="A3162" s="1206"/>
      <c r="B3162" s="1207" t="s">
        <v>473</v>
      </c>
      <c r="C3162" s="1208"/>
      <c r="D3162" s="1209" t="s">
        <v>3</v>
      </c>
      <c r="E3162" s="1209"/>
      <c r="F3162" s="1209"/>
      <c r="G3162" s="1209" t="s">
        <v>389</v>
      </c>
      <c r="H3162" s="1209"/>
      <c r="I3162" s="1209"/>
      <c r="J3162" s="1209" t="s">
        <v>5</v>
      </c>
      <c r="K3162" s="1209"/>
      <c r="L3162" s="1209"/>
      <c r="M3162" s="1209" t="s">
        <v>465</v>
      </c>
      <c r="N3162" s="1209"/>
      <c r="O3162" s="1209"/>
      <c r="P3162" s="1210" t="s">
        <v>306</v>
      </c>
      <c r="Q3162" s="1210"/>
      <c r="R3162" s="1210"/>
      <c r="S3162" s="1209" t="s">
        <v>473</v>
      </c>
      <c r="T3162" s="1209"/>
      <c r="U3162" s="1209"/>
      <c r="V3162" s="1211"/>
    </row>
    <row r="3163" spans="1:22" ht="16" customHeight="1">
      <c r="A3163" s="1206"/>
      <c r="B3163" s="1207"/>
      <c r="C3163" s="1208"/>
      <c r="D3163" s="1212" t="str">
        <f>'statement of marks'!HE105</f>
        <v/>
      </c>
      <c r="E3163" s="1212"/>
      <c r="F3163" s="1212"/>
      <c r="G3163" s="1212" t="str">
        <f>'statement of marks'!HF105</f>
        <v/>
      </c>
      <c r="H3163" s="1212"/>
      <c r="I3163" s="1212"/>
      <c r="J3163" s="1212" t="str">
        <f>'statement of marks'!HG105</f>
        <v/>
      </c>
      <c r="K3163" s="1212"/>
      <c r="L3163" s="1212"/>
      <c r="M3163" s="1212" t="str">
        <f>'statement of marks'!HJ105</f>
        <v/>
      </c>
      <c r="N3163" s="1212"/>
      <c r="O3163" s="1212"/>
      <c r="P3163" s="1212" t="str">
        <f>'statement of marks'!HI105</f>
        <v/>
      </c>
      <c r="Q3163" s="1212"/>
      <c r="R3163" s="1212"/>
      <c r="S3163" s="1209" t="str">
        <f>'statement of marks'!HD105</f>
        <v/>
      </c>
      <c r="T3163" s="1209"/>
      <c r="U3163" s="1209"/>
      <c r="V3163" s="1211"/>
    </row>
    <row r="3164" spans="1:22" ht="16" customHeight="1">
      <c r="A3164" s="598"/>
      <c r="B3164" s="1089" t="s">
        <v>100</v>
      </c>
      <c r="C3164" s="1090"/>
      <c r="D3164" s="1081"/>
      <c r="E3164" s="1081"/>
      <c r="F3164" s="1081"/>
      <c r="G3164" s="1081"/>
      <c r="H3164" s="1081"/>
      <c r="I3164" s="1081"/>
      <c r="J3164" s="1081"/>
      <c r="K3164" s="1081"/>
      <c r="L3164" s="1081"/>
      <c r="M3164" s="1081"/>
      <c r="N3164" s="1081"/>
      <c r="O3164" s="1081"/>
      <c r="P3164" s="1081"/>
      <c r="Q3164" s="1081"/>
      <c r="R3164" s="1081"/>
      <c r="S3164" s="1081"/>
      <c r="T3164" s="1081"/>
      <c r="U3164" s="1081"/>
      <c r="V3164" s="1205"/>
    </row>
    <row r="3165" spans="1:22" ht="16" customHeight="1">
      <c r="A3165" s="598"/>
      <c r="B3165" s="1087" t="s">
        <v>80</v>
      </c>
      <c r="C3165" s="1088"/>
      <c r="D3165" s="1081"/>
      <c r="E3165" s="1081"/>
      <c r="F3165" s="1081"/>
      <c r="G3165" s="1081"/>
      <c r="H3165" s="1081"/>
      <c r="I3165" s="1081"/>
      <c r="J3165" s="1081"/>
      <c r="K3165" s="1081"/>
      <c r="L3165" s="1081"/>
      <c r="M3165" s="1081"/>
      <c r="N3165" s="1081"/>
      <c r="O3165" s="1081"/>
      <c r="P3165" s="1081"/>
      <c r="Q3165" s="1081"/>
      <c r="R3165" s="1081"/>
      <c r="S3165" s="1081"/>
      <c r="T3165" s="1081"/>
      <c r="U3165" s="1081"/>
      <c r="V3165" s="1205"/>
    </row>
    <row r="3166" spans="1:22" ht="16" customHeight="1">
      <c r="A3166" s="598"/>
      <c r="B3166" s="1089" t="s">
        <v>466</v>
      </c>
      <c r="C3166" s="1090"/>
      <c r="D3166" s="1081"/>
      <c r="E3166" s="1081"/>
      <c r="F3166" s="1081"/>
      <c r="G3166" s="1081"/>
      <c r="H3166" s="1081"/>
      <c r="I3166" s="1081"/>
      <c r="J3166" s="1081"/>
      <c r="K3166" s="1081"/>
      <c r="L3166" s="1081"/>
      <c r="M3166" s="1081"/>
      <c r="N3166" s="1081"/>
      <c r="O3166" s="1081"/>
      <c r="P3166" s="1081" t="s">
        <v>466</v>
      </c>
      <c r="Q3166" s="1081"/>
      <c r="R3166" s="1081"/>
      <c r="S3166" s="1081"/>
      <c r="T3166" s="1081"/>
      <c r="U3166" s="1081"/>
      <c r="V3166" s="1205"/>
    </row>
    <row r="3167" spans="1:22" ht="16" customHeight="1">
      <c r="A3167" s="598"/>
      <c r="B3167" s="1085" t="s">
        <v>101</v>
      </c>
      <c r="C3167" s="1086"/>
      <c r="D3167" s="1081"/>
      <c r="E3167" s="1081"/>
      <c r="F3167" s="1081"/>
      <c r="G3167" s="1081"/>
      <c r="H3167" s="1081"/>
      <c r="I3167" s="1081"/>
      <c r="J3167" s="1081"/>
      <c r="K3167" s="1081"/>
      <c r="L3167" s="1081"/>
      <c r="M3167" s="1081"/>
      <c r="N3167" s="1081"/>
      <c r="O3167" s="1081"/>
      <c r="P3167" s="1081"/>
      <c r="Q3167" s="1081"/>
      <c r="R3167" s="1081"/>
      <c r="S3167" s="1198" t="s">
        <v>101</v>
      </c>
      <c r="T3167" s="1198"/>
      <c r="U3167" s="1198"/>
      <c r="V3167" s="1199"/>
    </row>
    <row r="3168" spans="1:22" ht="16" customHeight="1" thickBot="1">
      <c r="A3168" s="600"/>
      <c r="B3168" s="1200" t="s">
        <v>102</v>
      </c>
      <c r="C3168" s="1201"/>
      <c r="D3168" s="1202"/>
      <c r="E3168" s="1202"/>
      <c r="F3168" s="1202"/>
      <c r="G3168" s="1202"/>
      <c r="H3168" s="1202"/>
      <c r="I3168" s="1202"/>
      <c r="J3168" s="1202"/>
      <c r="K3168" s="1202"/>
      <c r="L3168" s="1202"/>
      <c r="M3168" s="1202"/>
      <c r="N3168" s="1202"/>
      <c r="O3168" s="1202"/>
      <c r="P3168" s="1202"/>
      <c r="Q3168" s="1202"/>
      <c r="R3168" s="1202"/>
      <c r="S3168" s="1203" t="s">
        <v>163</v>
      </c>
      <c r="T3168" s="1203"/>
      <c r="U3168" s="1203"/>
      <c r="V3168" s="1204"/>
    </row>
    <row r="3169" spans="1:22" ht="16" customHeight="1">
      <c r="A3169" s="597"/>
      <c r="B3169" s="1216" t="s">
        <v>47</v>
      </c>
      <c r="C3169" s="1217"/>
      <c r="D3169" s="1217"/>
      <c r="E3169" s="1217"/>
      <c r="F3169" s="1217"/>
      <c r="G3169" s="1217"/>
      <c r="H3169" s="1217"/>
      <c r="I3169" s="1217"/>
      <c r="J3169" s="1217"/>
      <c r="K3169" s="1217"/>
      <c r="L3169" s="1217"/>
      <c r="M3169" s="1217"/>
      <c r="N3169" s="1217"/>
      <c r="O3169" s="1217"/>
      <c r="P3169" s="1217"/>
      <c r="Q3169" s="1217"/>
      <c r="R3169" s="1217"/>
      <c r="S3169" s="1217"/>
      <c r="T3169" s="1217"/>
      <c r="U3169" s="1217"/>
      <c r="V3169" s="1218"/>
    </row>
    <row r="3170" spans="1:22" ht="16" customHeight="1">
      <c r="A3170" s="598"/>
      <c r="B3170" s="1219" t="str">
        <f>'statement of marks'!$A$1</f>
        <v>jk- ck- ek/;fed fo|ky; uohu] fuEckgsM+k</v>
      </c>
      <c r="C3170" s="1220"/>
      <c r="D3170" s="1220"/>
      <c r="E3170" s="1220"/>
      <c r="F3170" s="1220"/>
      <c r="G3170" s="1220"/>
      <c r="H3170" s="1220"/>
      <c r="I3170" s="1220"/>
      <c r="J3170" s="1220"/>
      <c r="K3170" s="1220"/>
      <c r="L3170" s="1220"/>
      <c r="M3170" s="1220"/>
      <c r="N3170" s="1220"/>
      <c r="O3170" s="1220"/>
      <c r="P3170" s="1220"/>
      <c r="Q3170" s="1220"/>
      <c r="R3170" s="1220"/>
      <c r="S3170" s="1220"/>
      <c r="T3170" s="1220"/>
      <c r="U3170" s="1220"/>
      <c r="V3170" s="1221"/>
    </row>
    <row r="3171" spans="1:22" ht="16" customHeight="1">
      <c r="A3171" s="598"/>
      <c r="B3171" s="1114" t="s">
        <v>467</v>
      </c>
      <c r="C3171" s="1115"/>
      <c r="D3171" s="1119" t="str">
        <f>'statement of marks'!$H$3</f>
        <v>2015-16</v>
      </c>
      <c r="E3171" s="1119"/>
      <c r="F3171" s="1119"/>
      <c r="G3171" s="1119"/>
      <c r="H3171" s="1119"/>
      <c r="I3171" s="1119"/>
      <c r="J3171" s="1119"/>
      <c r="K3171" s="1119"/>
      <c r="L3171" s="1119"/>
      <c r="M3171" s="1119"/>
      <c r="N3171" s="1119"/>
      <c r="O3171" s="1119"/>
      <c r="P3171" s="1119"/>
      <c r="Q3171" s="1119"/>
      <c r="R3171" s="1119"/>
      <c r="S3171" s="1119"/>
      <c r="T3171" s="1119"/>
      <c r="U3171" s="1119"/>
      <c r="V3171" s="1196"/>
    </row>
    <row r="3172" spans="1:22" ht="16" customHeight="1">
      <c r="A3172" s="598"/>
      <c r="B3172" s="1114" t="s">
        <v>218</v>
      </c>
      <c r="C3172" s="1115"/>
      <c r="D3172" s="1115" t="str">
        <f>IF('statement of marks'!J106="","",'statement of marks'!J106)</f>
        <v/>
      </c>
      <c r="E3172" s="1115"/>
      <c r="F3172" s="1115"/>
      <c r="G3172" s="1115"/>
      <c r="H3172" s="1115"/>
      <c r="I3172" s="1115"/>
      <c r="J3172" s="1115"/>
      <c r="K3172" s="1115"/>
      <c r="L3172" s="1115"/>
      <c r="M3172" s="1115"/>
      <c r="N3172" s="1115"/>
      <c r="O3172" s="1115"/>
      <c r="P3172" s="1115"/>
      <c r="Q3172" s="1115"/>
      <c r="R3172" s="1115"/>
      <c r="S3172" s="1115"/>
      <c r="T3172" s="1115"/>
      <c r="U3172" s="1115"/>
      <c r="V3172" s="1197"/>
    </row>
    <row r="3173" spans="1:22" ht="16" customHeight="1">
      <c r="A3173" s="598"/>
      <c r="B3173" s="1114" t="s">
        <v>219</v>
      </c>
      <c r="C3173" s="1115"/>
      <c r="D3173" s="1115" t="str">
        <f>IF('statement of marks'!K106="","",'statement of marks'!K106)</f>
        <v/>
      </c>
      <c r="E3173" s="1115"/>
      <c r="F3173" s="1115"/>
      <c r="G3173" s="1115"/>
      <c r="H3173" s="1115"/>
      <c r="I3173" s="1115"/>
      <c r="J3173" s="1115"/>
      <c r="K3173" s="1115"/>
      <c r="L3173" s="1115"/>
      <c r="M3173" s="1115"/>
      <c r="N3173" s="1115"/>
      <c r="O3173" s="1115"/>
      <c r="P3173" s="1115"/>
      <c r="Q3173" s="1115"/>
      <c r="R3173" s="1115"/>
      <c r="S3173" s="1115"/>
      <c r="T3173" s="1115"/>
      <c r="U3173" s="1115"/>
      <c r="V3173" s="1197"/>
    </row>
    <row r="3174" spans="1:22" ht="16" customHeight="1">
      <c r="A3174" s="598"/>
      <c r="B3174" s="1114" t="s">
        <v>220</v>
      </c>
      <c r="C3174" s="1115"/>
      <c r="D3174" s="1115" t="str">
        <f>IF('statement of marks'!L106="","",'statement of marks'!L106)</f>
        <v/>
      </c>
      <c r="E3174" s="1115"/>
      <c r="F3174" s="1115"/>
      <c r="G3174" s="1115"/>
      <c r="H3174" s="1115"/>
      <c r="I3174" s="1115"/>
      <c r="J3174" s="1115"/>
      <c r="K3174" s="1115"/>
      <c r="L3174" s="1115"/>
      <c r="M3174" s="1115"/>
      <c r="N3174" s="1115"/>
      <c r="O3174" s="1115"/>
      <c r="P3174" s="1115"/>
      <c r="Q3174" s="1115"/>
      <c r="R3174" s="1115"/>
      <c r="S3174" s="1115"/>
      <c r="T3174" s="1115"/>
      <c r="U3174" s="1115"/>
      <c r="V3174" s="1197"/>
    </row>
    <row r="3175" spans="1:22" ht="16" customHeight="1">
      <c r="A3175" s="598"/>
      <c r="B3175" s="1114" t="s">
        <v>221</v>
      </c>
      <c r="C3175" s="1115"/>
      <c r="D3175" s="1119" t="str">
        <f>'statement of marks'!$G$3</f>
        <v>6 A</v>
      </c>
      <c r="E3175" s="1119"/>
      <c r="F3175" s="1119"/>
      <c r="G3175" s="1115" t="s">
        <v>9</v>
      </c>
      <c r="H3175" s="1115"/>
      <c r="I3175" s="1115"/>
      <c r="J3175" s="1119" t="str">
        <f>IF('statement of marks'!D106="","",'statement of marks'!D106)</f>
        <v/>
      </c>
      <c r="K3175" s="1119"/>
      <c r="L3175" s="1119"/>
      <c r="M3175" s="1115" t="s">
        <v>222</v>
      </c>
      <c r="N3175" s="1115"/>
      <c r="O3175" s="1115"/>
      <c r="P3175" s="1119" t="str">
        <f>IF('statement of marks'!F106="","",'statement of marks'!F106)</f>
        <v/>
      </c>
      <c r="Q3175" s="1119"/>
      <c r="R3175" s="1119"/>
      <c r="S3175" s="1214" t="str">
        <f>IF('statement of marks'!$J$3="","",'statement of marks'!$J$3)</f>
        <v xml:space="preserve">fo|ky; dk Mk;l dksM+ </v>
      </c>
      <c r="T3175" s="1214"/>
      <c r="U3175" s="1214"/>
      <c r="V3175" s="1215"/>
    </row>
    <row r="3176" spans="1:22" ht="16" customHeight="1">
      <c r="A3176" s="598"/>
      <c r="B3176" s="601" t="s">
        <v>0</v>
      </c>
      <c r="C3176" s="602"/>
      <c r="D3176" s="1121" t="str">
        <f>IF('statement of marks'!H106="","",'statement of marks'!H106)</f>
        <v/>
      </c>
      <c r="E3176" s="1121"/>
      <c r="F3176" s="1121"/>
      <c r="G3176" s="1115" t="str">
        <f>IF('statement of marks'!I106="","",'statement of marks'!I106)</f>
        <v/>
      </c>
      <c r="H3176" s="1115"/>
      <c r="I3176" s="1115"/>
      <c r="J3176" s="1115"/>
      <c r="K3176" s="1115"/>
      <c r="L3176" s="1115"/>
      <c r="M3176" s="1115"/>
      <c r="N3176" s="1115"/>
      <c r="O3176" s="1115"/>
      <c r="P3176" s="1115"/>
      <c r="Q3176" s="1115"/>
      <c r="R3176" s="1115"/>
      <c r="S3176" s="1190" t="str">
        <f>IF('statement of marks'!$K$3="","",'statement of marks'!$K$3)</f>
        <v xml:space="preserve">08291009401   </v>
      </c>
      <c r="T3176" s="1190"/>
      <c r="U3176" s="1190"/>
      <c r="V3176" s="1191"/>
    </row>
    <row r="3177" spans="1:22" ht="16" customHeight="1">
      <c r="A3177" s="598"/>
      <c r="B3177" s="561" t="s">
        <v>28</v>
      </c>
      <c r="C3177" s="603" t="s">
        <v>97</v>
      </c>
      <c r="D3177" s="1081" t="s">
        <v>1</v>
      </c>
      <c r="E3177" s="1081"/>
      <c r="F3177" s="1081"/>
      <c r="G3177" s="1081" t="s">
        <v>21</v>
      </c>
      <c r="H3177" s="1081"/>
      <c r="I3177" s="1081"/>
      <c r="J3177" s="1081" t="s">
        <v>68</v>
      </c>
      <c r="K3177" s="1081"/>
      <c r="L3177" s="1081"/>
      <c r="M3177" s="1081" t="s">
        <v>98</v>
      </c>
      <c r="N3177" s="1081"/>
      <c r="O3177" s="1081"/>
      <c r="P3177" s="1192" t="s">
        <v>278</v>
      </c>
      <c r="Q3177" s="1193" t="s">
        <v>459</v>
      </c>
      <c r="R3177" s="1193"/>
      <c r="S3177" s="1193"/>
      <c r="T3177" s="1194" t="s">
        <v>458</v>
      </c>
      <c r="U3177" s="1194"/>
      <c r="V3177" s="1195"/>
    </row>
    <row r="3178" spans="1:22" ht="16" customHeight="1">
      <c r="A3178" s="598"/>
      <c r="B3178" s="561"/>
      <c r="C3178" s="603"/>
      <c r="D3178" s="596" t="s">
        <v>468</v>
      </c>
      <c r="E3178" s="596" t="s">
        <v>469</v>
      </c>
      <c r="F3178" s="604" t="s">
        <v>2</v>
      </c>
      <c r="G3178" s="596" t="s">
        <v>468</v>
      </c>
      <c r="H3178" s="596" t="s">
        <v>469</v>
      </c>
      <c r="I3178" s="604" t="s">
        <v>2</v>
      </c>
      <c r="J3178" s="596" t="s">
        <v>468</v>
      </c>
      <c r="K3178" s="596" t="s">
        <v>469</v>
      </c>
      <c r="L3178" s="604" t="s">
        <v>2</v>
      </c>
      <c r="M3178" s="596" t="s">
        <v>468</v>
      </c>
      <c r="N3178" s="596" t="s">
        <v>469</v>
      </c>
      <c r="O3178" s="604" t="s">
        <v>2</v>
      </c>
      <c r="P3178" s="1192"/>
      <c r="Q3178" s="596" t="s">
        <v>468</v>
      </c>
      <c r="R3178" s="596" t="s">
        <v>469</v>
      </c>
      <c r="S3178" s="608" t="s">
        <v>2</v>
      </c>
      <c r="T3178" s="618" t="s">
        <v>304</v>
      </c>
      <c r="U3178" s="619" t="s">
        <v>5</v>
      </c>
      <c r="V3178" s="620" t="s">
        <v>464</v>
      </c>
    </row>
    <row r="3179" spans="1:22" ht="16" customHeight="1">
      <c r="A3179" s="599"/>
      <c r="B3179" s="1178" t="s">
        <v>3</v>
      </c>
      <c r="C3179" s="1179"/>
      <c r="D3179" s="579">
        <f>IF('statement of marks'!M$6="","",'statement of marks'!M$6)</f>
        <v>5</v>
      </c>
      <c r="E3179" s="579">
        <f>IF('statement of marks'!N$6="","",'statement of marks'!N$6)</f>
        <v>5</v>
      </c>
      <c r="F3179" s="605">
        <f>IF('statement of marks'!O$6="","",'statement of marks'!O$6)</f>
        <v>10</v>
      </c>
      <c r="G3179" s="579">
        <f>IF('statement of marks'!P$6="","",'statement of marks'!P$6)</f>
        <v>5</v>
      </c>
      <c r="H3179" s="579">
        <f>IF('statement of marks'!Q$6="","",'statement of marks'!Q$6)</f>
        <v>5</v>
      </c>
      <c r="I3179" s="605">
        <f>IF('statement of marks'!R$6="","",'statement of marks'!R$6)</f>
        <v>10</v>
      </c>
      <c r="J3179" s="579">
        <f>IF('statement of marks'!S$6="","",'statement of marks'!S$6)</f>
        <v>5</v>
      </c>
      <c r="K3179" s="579">
        <f>IF('statement of marks'!T$6="","",'statement of marks'!T$6)</f>
        <v>5</v>
      </c>
      <c r="L3179" s="605">
        <f>IF('statement of marks'!U$6="","",'statement of marks'!U$6)</f>
        <v>10</v>
      </c>
      <c r="M3179" s="579">
        <f>IF('statement of marks'!W$6="","",'statement of marks'!W$6)</f>
        <v>50</v>
      </c>
      <c r="N3179" s="579">
        <f>IF('statement of marks'!X$6="","",'statement of marks'!X$6)</f>
        <v>20</v>
      </c>
      <c r="O3179" s="605">
        <f>IF('statement of marks'!Y$6="","",'statement of marks'!Y$6)</f>
        <v>70</v>
      </c>
      <c r="P3179" s="580">
        <f>IF('statement of marks'!Z$6="","",'statement of marks'!Z$6)</f>
        <v>100</v>
      </c>
      <c r="Q3179" s="579">
        <f>IF('statement of marks'!AA$6="","",'statement of marks'!AA$6)</f>
        <v>70</v>
      </c>
      <c r="R3179" s="579">
        <f>IF('statement of marks'!AB$6="","",'statement of marks'!AB$6)</f>
        <v>30</v>
      </c>
      <c r="S3179" s="605">
        <f>IF('statement of marks'!AC$6="","",'statement of marks'!AC$6)</f>
        <v>100</v>
      </c>
      <c r="T3179" s="615">
        <f>IF('statement of marks'!AD$6="","",'statement of marks'!AD$6)</f>
        <v>200</v>
      </c>
      <c r="U3179" s="615" t="str">
        <f>IF('statement of marks'!AE$6="","",'statement of marks'!AE$6)</f>
        <v/>
      </c>
      <c r="V3179" s="621" t="str">
        <f>IF('statement of marks'!AF$6="","",'statement of marks'!AF$6)</f>
        <v/>
      </c>
    </row>
    <row r="3180" spans="1:22" ht="16" customHeight="1">
      <c r="A3180" s="598"/>
      <c r="B3180" s="1114" t="str">
        <f>IF('statement of marks'!$M$3="","",'statement of marks'!$M$3)</f>
        <v>fgUnh</v>
      </c>
      <c r="C3180" s="1115"/>
      <c r="D3180" s="275" t="str">
        <f>IF('statement of marks'!M106="","",'statement of marks'!M106)</f>
        <v/>
      </c>
      <c r="E3180" s="275" t="str">
        <f>IF('statement of marks'!N106="","",'statement of marks'!N106)</f>
        <v/>
      </c>
      <c r="F3180" s="606" t="str">
        <f>IF('statement of marks'!O106="","",'statement of marks'!O106)</f>
        <v/>
      </c>
      <c r="G3180" s="275" t="str">
        <f>IF('statement of marks'!P106="","",'statement of marks'!P106)</f>
        <v/>
      </c>
      <c r="H3180" s="275" t="str">
        <f>IF('statement of marks'!Q106="","",'statement of marks'!Q106)</f>
        <v/>
      </c>
      <c r="I3180" s="606" t="str">
        <f>IF('statement of marks'!R106="","",'statement of marks'!R106)</f>
        <v/>
      </c>
      <c r="J3180" s="275" t="str">
        <f>IF('statement of marks'!S106="","",'statement of marks'!S106)</f>
        <v/>
      </c>
      <c r="K3180" s="275" t="str">
        <f>IF('statement of marks'!T106="","",'statement of marks'!T106)</f>
        <v/>
      </c>
      <c r="L3180" s="606" t="str">
        <f>IF('statement of marks'!U106="","",'statement of marks'!U106)</f>
        <v/>
      </c>
      <c r="M3180" s="275" t="str">
        <f>IF('statement of marks'!W106="","",'statement of marks'!W106)</f>
        <v/>
      </c>
      <c r="N3180" s="275" t="str">
        <f>IF('statement of marks'!X106="","",'statement of marks'!X106)</f>
        <v/>
      </c>
      <c r="O3180" s="606" t="str">
        <f>IF('statement of marks'!Y106="","",'statement of marks'!Y106)</f>
        <v/>
      </c>
      <c r="P3180" s="277" t="str">
        <f>IF('statement of marks'!Z106="","",'statement of marks'!Z106)</f>
        <v/>
      </c>
      <c r="Q3180" s="275" t="str">
        <f>IF('statement of marks'!AA106="","",'statement of marks'!AA106)</f>
        <v/>
      </c>
      <c r="R3180" s="275" t="str">
        <f>IF('statement of marks'!AB106="","",'statement of marks'!AB106)</f>
        <v/>
      </c>
      <c r="S3180" s="606" t="str">
        <f>IF('statement of marks'!AC106="","",'statement of marks'!AC106)</f>
        <v/>
      </c>
      <c r="T3180" s="578" t="str">
        <f>IF('statement of marks'!AD106="","",'statement of marks'!AD106)</f>
        <v/>
      </c>
      <c r="U3180" s="578" t="str">
        <f>IF('statement of marks'!AE106="","",'statement of marks'!AE106)</f>
        <v/>
      </c>
      <c r="V3180" s="612" t="str">
        <f>IF('statement of marks'!AF106="","",'statement of marks'!AF106)</f>
        <v/>
      </c>
    </row>
    <row r="3181" spans="1:22" ht="16" customHeight="1">
      <c r="A3181" s="598"/>
      <c r="B3181" s="1114" t="str">
        <f>IF('statement of marks'!$AI$3="","",'statement of marks'!$AI$3)</f>
        <v>vaxszth</v>
      </c>
      <c r="C3181" s="1115"/>
      <c r="D3181" s="275" t="str">
        <f>IF('statement of marks'!AI106="","",'statement of marks'!AI106)</f>
        <v/>
      </c>
      <c r="E3181" s="275" t="str">
        <f>IF('statement of marks'!AJ106="","",'statement of marks'!AJ106)</f>
        <v/>
      </c>
      <c r="F3181" s="606" t="str">
        <f>IF('statement of marks'!AK106="","",'statement of marks'!AK106)</f>
        <v/>
      </c>
      <c r="G3181" s="275" t="str">
        <f>IF('statement of marks'!AL106="","",'statement of marks'!AL106)</f>
        <v/>
      </c>
      <c r="H3181" s="275" t="str">
        <f>IF('statement of marks'!AM106="","",'statement of marks'!AM106)</f>
        <v/>
      </c>
      <c r="I3181" s="606" t="str">
        <f>IF('statement of marks'!AN106="","",'statement of marks'!AN106)</f>
        <v/>
      </c>
      <c r="J3181" s="275" t="str">
        <f>IF('statement of marks'!AO106="","",'statement of marks'!AO106)</f>
        <v/>
      </c>
      <c r="K3181" s="275" t="str">
        <f>IF('statement of marks'!AP106="","",'statement of marks'!AP106)</f>
        <v/>
      </c>
      <c r="L3181" s="606" t="str">
        <f>IF('statement of marks'!AQ106="","",'statement of marks'!AQ106)</f>
        <v/>
      </c>
      <c r="M3181" s="275" t="str">
        <f>IF('statement of marks'!AS106="","",'statement of marks'!AS106)</f>
        <v/>
      </c>
      <c r="N3181" s="275" t="str">
        <f>IF('statement of marks'!AT106="","",'statement of marks'!AT106)</f>
        <v/>
      </c>
      <c r="O3181" s="606" t="str">
        <f>IF('statement of marks'!AU106="","",'statement of marks'!AU106)</f>
        <v/>
      </c>
      <c r="P3181" s="277" t="str">
        <f>IF('statement of marks'!AV106="","",'statement of marks'!AV106)</f>
        <v/>
      </c>
      <c r="Q3181" s="275" t="str">
        <f>IF('statement of marks'!AW106="","",'statement of marks'!AW106)</f>
        <v/>
      </c>
      <c r="R3181" s="275" t="str">
        <f>IF('statement of marks'!AX106="","",'statement of marks'!AX106)</f>
        <v/>
      </c>
      <c r="S3181" s="606" t="str">
        <f>IF('statement of marks'!AY106="","",'statement of marks'!AY106)</f>
        <v/>
      </c>
      <c r="T3181" s="578" t="str">
        <f>IF('statement of marks'!AZ106="","",'statement of marks'!AZ106)</f>
        <v/>
      </c>
      <c r="U3181" s="578" t="str">
        <f>IF('statement of marks'!BA106="","",'statement of marks'!BA106)</f>
        <v/>
      </c>
      <c r="V3181" s="612" t="str">
        <f>IF('statement of marks'!BB106="","",'statement of marks'!BB106)</f>
        <v/>
      </c>
    </row>
    <row r="3182" spans="1:22" ht="16" customHeight="1">
      <c r="A3182" s="598"/>
      <c r="B3182" s="1114" t="str">
        <f>IF('statement of marks'!BE106="s","laLd`r",IF('statement of marks'!BE106="u","mnwZ",IF('statement of marks'!BE106="g","xqtjkrh",IF('statement of marks'!BE106="p","iatkch",IF('statement of marks'!BE106="sd","fla/kh","r`rh; Hkk""kk")))))</f>
        <v>r`rh; Hkk"kk</v>
      </c>
      <c r="C3182" s="1115"/>
      <c r="D3182" s="275" t="str">
        <f>IF('statement of marks'!BF106="","",'statement of marks'!BF106)</f>
        <v/>
      </c>
      <c r="E3182" s="275" t="str">
        <f>IF('statement of marks'!BG106="","",'statement of marks'!BG106)</f>
        <v/>
      </c>
      <c r="F3182" s="606" t="str">
        <f>IF('statement of marks'!BH106="","",'statement of marks'!BH106)</f>
        <v/>
      </c>
      <c r="G3182" s="275" t="str">
        <f>IF('statement of marks'!BI106="","",'statement of marks'!BI106)</f>
        <v/>
      </c>
      <c r="H3182" s="275" t="str">
        <f>IF('statement of marks'!BJ106="","",'statement of marks'!BJ106)</f>
        <v/>
      </c>
      <c r="I3182" s="606" t="str">
        <f>IF('statement of marks'!BK106="","",'statement of marks'!BK106)</f>
        <v/>
      </c>
      <c r="J3182" s="275" t="str">
        <f>IF('statement of marks'!BL106="","",'statement of marks'!BL106)</f>
        <v/>
      </c>
      <c r="K3182" s="275" t="str">
        <f>IF('statement of marks'!BM106="","",'statement of marks'!BM106)</f>
        <v/>
      </c>
      <c r="L3182" s="606" t="str">
        <f>IF('statement of marks'!BN106="","",'statement of marks'!BN106)</f>
        <v/>
      </c>
      <c r="M3182" s="275" t="str">
        <f>IF('statement of marks'!BP106="","",'statement of marks'!BP106)</f>
        <v/>
      </c>
      <c r="N3182" s="275" t="str">
        <f>IF('statement of marks'!BQ106="","",'statement of marks'!BQ106)</f>
        <v/>
      </c>
      <c r="O3182" s="606" t="str">
        <f>IF('statement of marks'!BR106="","",'statement of marks'!BR106)</f>
        <v/>
      </c>
      <c r="P3182" s="277" t="str">
        <f>IF('statement of marks'!BS106="","",'statement of marks'!BS106)</f>
        <v/>
      </c>
      <c r="Q3182" s="275" t="str">
        <f>IF('statement of marks'!BT106="","",'statement of marks'!BT106)</f>
        <v/>
      </c>
      <c r="R3182" s="275" t="str">
        <f>IF('statement of marks'!BU106="","",'statement of marks'!BU106)</f>
        <v/>
      </c>
      <c r="S3182" s="606" t="str">
        <f>IF('statement of marks'!BV106="","",'statement of marks'!BV106)</f>
        <v/>
      </c>
      <c r="T3182" s="578" t="str">
        <f>IF('statement of marks'!BW106="","",'statement of marks'!BW106)</f>
        <v/>
      </c>
      <c r="U3182" s="578" t="str">
        <f>IF('statement of marks'!BX106="","",'statement of marks'!BX106)</f>
        <v/>
      </c>
      <c r="V3182" s="612" t="str">
        <f>IF('statement of marks'!BY106="","",'statement of marks'!BY106)</f>
        <v/>
      </c>
    </row>
    <row r="3183" spans="1:22" ht="16" customHeight="1">
      <c r="A3183" s="598"/>
      <c r="B3183" s="1114" t="str">
        <f>IF('statement of marks'!$CB$3="","",'statement of marks'!$CB$3)</f>
        <v>xf.kr</v>
      </c>
      <c r="C3183" s="1115"/>
      <c r="D3183" s="275" t="str">
        <f>IF('statement of marks'!CB106="","",'statement of marks'!CB106)</f>
        <v/>
      </c>
      <c r="E3183" s="275" t="str">
        <f>IF('statement of marks'!CC106="","",'statement of marks'!CC106)</f>
        <v/>
      </c>
      <c r="F3183" s="606" t="str">
        <f>IF('statement of marks'!CD106="","",'statement of marks'!CD106)</f>
        <v/>
      </c>
      <c r="G3183" s="275" t="str">
        <f>IF('statement of marks'!CE106="","",'statement of marks'!CE106)</f>
        <v/>
      </c>
      <c r="H3183" s="275" t="str">
        <f>IF('statement of marks'!CF106="","",'statement of marks'!CF106)</f>
        <v/>
      </c>
      <c r="I3183" s="606" t="str">
        <f>IF('statement of marks'!CG106="","",'statement of marks'!CG106)</f>
        <v/>
      </c>
      <c r="J3183" s="275" t="str">
        <f>IF('statement of marks'!CH106="","",'statement of marks'!CH106)</f>
        <v/>
      </c>
      <c r="K3183" s="275" t="str">
        <f>IF('statement of marks'!CI106="","",'statement of marks'!CI106)</f>
        <v/>
      </c>
      <c r="L3183" s="606" t="str">
        <f>IF('statement of marks'!CJ106="","",'statement of marks'!CJ106)</f>
        <v/>
      </c>
      <c r="M3183" s="275" t="str">
        <f>IF('statement of marks'!CL106="","",'statement of marks'!CL106)</f>
        <v/>
      </c>
      <c r="N3183" s="275" t="str">
        <f>IF('statement of marks'!CM106="","",'statement of marks'!CM106)</f>
        <v/>
      </c>
      <c r="O3183" s="606" t="str">
        <f>IF('statement of marks'!CN106="","",'statement of marks'!CN106)</f>
        <v/>
      </c>
      <c r="P3183" s="277" t="str">
        <f>IF('statement of marks'!CO106="","",'statement of marks'!CO106)</f>
        <v/>
      </c>
      <c r="Q3183" s="275" t="str">
        <f>IF('statement of marks'!CP106="","",'statement of marks'!CP106)</f>
        <v/>
      </c>
      <c r="R3183" s="275" t="str">
        <f>IF('statement of marks'!CQ106="","",'statement of marks'!CQ106)</f>
        <v/>
      </c>
      <c r="S3183" s="606" t="str">
        <f>IF('statement of marks'!CR106="","",'statement of marks'!CR106)</f>
        <v/>
      </c>
      <c r="T3183" s="578" t="str">
        <f>IF('statement of marks'!CS106="","",'statement of marks'!CS106)</f>
        <v/>
      </c>
      <c r="U3183" s="578" t="str">
        <f>IF('statement of marks'!CT106="","",'statement of marks'!CT106)</f>
        <v/>
      </c>
      <c r="V3183" s="612" t="str">
        <f>IF('statement of marks'!CU106="","",'statement of marks'!CU106)</f>
        <v/>
      </c>
    </row>
    <row r="3184" spans="1:22" ht="16" customHeight="1">
      <c r="A3184" s="598"/>
      <c r="B3184" s="1114" t="str">
        <f>IF('statement of marks'!$CX$3="","",'statement of marks'!$CX$3)</f>
        <v>foKku</v>
      </c>
      <c r="C3184" s="1115"/>
      <c r="D3184" s="275" t="str">
        <f>IF('statement of marks'!CX106="","",'statement of marks'!CX106)</f>
        <v/>
      </c>
      <c r="E3184" s="275" t="str">
        <f>IF('statement of marks'!CY106="","",'statement of marks'!CY106)</f>
        <v/>
      </c>
      <c r="F3184" s="606" t="str">
        <f>IF('statement of marks'!CZ106="","",'statement of marks'!CZ106)</f>
        <v/>
      </c>
      <c r="G3184" s="275" t="str">
        <f>IF('statement of marks'!DA106="","",'statement of marks'!DA106)</f>
        <v/>
      </c>
      <c r="H3184" s="275" t="str">
        <f>IF('statement of marks'!DB106="","",'statement of marks'!DB106)</f>
        <v/>
      </c>
      <c r="I3184" s="606" t="str">
        <f>IF('statement of marks'!DC106="","",'statement of marks'!DC106)</f>
        <v/>
      </c>
      <c r="J3184" s="275" t="str">
        <f>IF('statement of marks'!DD106="","",'statement of marks'!DD106)</f>
        <v/>
      </c>
      <c r="K3184" s="275" t="str">
        <f>IF('statement of marks'!DE106="","",'statement of marks'!DE106)</f>
        <v/>
      </c>
      <c r="L3184" s="606" t="str">
        <f>IF('statement of marks'!DF106="","",'statement of marks'!DF106)</f>
        <v/>
      </c>
      <c r="M3184" s="275" t="str">
        <f>IF('statement of marks'!DH106="","",'statement of marks'!DH106)</f>
        <v/>
      </c>
      <c r="N3184" s="275" t="str">
        <f>IF('statement of marks'!DI106="","",'statement of marks'!DI106)</f>
        <v/>
      </c>
      <c r="O3184" s="606" t="str">
        <f>IF('statement of marks'!DJ106="","",'statement of marks'!DJ106)</f>
        <v/>
      </c>
      <c r="P3184" s="277" t="str">
        <f>IF('statement of marks'!DK106="","",'statement of marks'!DK106)</f>
        <v/>
      </c>
      <c r="Q3184" s="275" t="str">
        <f>IF('statement of marks'!DL106="","",'statement of marks'!DL106)</f>
        <v/>
      </c>
      <c r="R3184" s="275" t="str">
        <f>IF('statement of marks'!DM106="","",'statement of marks'!DM106)</f>
        <v/>
      </c>
      <c r="S3184" s="606" t="str">
        <f>IF('statement of marks'!DN106="","",'statement of marks'!DN106)</f>
        <v/>
      </c>
      <c r="T3184" s="578" t="str">
        <f>IF('statement of marks'!DO106="","",'statement of marks'!DO106)</f>
        <v/>
      </c>
      <c r="U3184" s="578" t="str">
        <f>IF('statement of marks'!DP106="","",'statement of marks'!DP106)</f>
        <v/>
      </c>
      <c r="V3184" s="612" t="str">
        <f>IF('statement of marks'!DQ106="","",'statement of marks'!DQ106)</f>
        <v/>
      </c>
    </row>
    <row r="3185" spans="1:22" ht="16" customHeight="1">
      <c r="A3185" s="598"/>
      <c r="B3185" s="1114" t="str">
        <f>IF('statement of marks'!$DT$3="","",'statement of marks'!$DT$3)</f>
        <v>lkekftd foKku</v>
      </c>
      <c r="C3185" s="1115"/>
      <c r="D3185" s="275" t="str">
        <f>IF('statement of marks'!DT106="","",'statement of marks'!DT106)</f>
        <v/>
      </c>
      <c r="E3185" s="275" t="str">
        <f>IF('statement of marks'!DU106="","",'statement of marks'!DU106)</f>
        <v/>
      </c>
      <c r="F3185" s="606" t="str">
        <f>IF('statement of marks'!DV106="","",'statement of marks'!DV106)</f>
        <v/>
      </c>
      <c r="G3185" s="275" t="str">
        <f>IF('statement of marks'!DW106="","",'statement of marks'!DW106)</f>
        <v/>
      </c>
      <c r="H3185" s="275" t="str">
        <f>IF('statement of marks'!DX106="","",'statement of marks'!DX106)</f>
        <v/>
      </c>
      <c r="I3185" s="606" t="str">
        <f>IF('statement of marks'!DY106="","",'statement of marks'!DY106)</f>
        <v/>
      </c>
      <c r="J3185" s="275" t="str">
        <f>IF('statement of marks'!DZ106="","",'statement of marks'!DZ106)</f>
        <v/>
      </c>
      <c r="K3185" s="275" t="str">
        <f>IF('statement of marks'!EA106="","",'statement of marks'!EA106)</f>
        <v/>
      </c>
      <c r="L3185" s="606" t="str">
        <f>IF('statement of marks'!EB106="","",'statement of marks'!EB106)</f>
        <v/>
      </c>
      <c r="M3185" s="275" t="str">
        <f>IF('statement of marks'!ED106="","",'statement of marks'!ED106)</f>
        <v/>
      </c>
      <c r="N3185" s="275" t="str">
        <f>IF('statement of marks'!EE106="","",'statement of marks'!EE106)</f>
        <v/>
      </c>
      <c r="O3185" s="606" t="str">
        <f>IF('statement of marks'!EF106="","",'statement of marks'!EF106)</f>
        <v/>
      </c>
      <c r="P3185" s="277" t="str">
        <f>IF('statement of marks'!EG106="","",'statement of marks'!EG106)</f>
        <v/>
      </c>
      <c r="Q3185" s="275" t="str">
        <f>IF('statement of marks'!EH106="","",'statement of marks'!EH106)</f>
        <v/>
      </c>
      <c r="R3185" s="275" t="str">
        <f>IF('statement of marks'!EI106="","",'statement of marks'!EI106)</f>
        <v/>
      </c>
      <c r="S3185" s="606" t="str">
        <f>IF('statement of marks'!EJ106="","",'statement of marks'!EJ106)</f>
        <v/>
      </c>
      <c r="T3185" s="578" t="str">
        <f>IF('statement of marks'!EK106="","",'statement of marks'!EK106)</f>
        <v/>
      </c>
      <c r="U3185" s="578" t="str">
        <f>IF('statement of marks'!EL106="","",'statement of marks'!EL106)</f>
        <v/>
      </c>
      <c r="V3185" s="612" t="str">
        <f>IF('statement of marks'!EM106="","",'statement of marks'!EM106)</f>
        <v/>
      </c>
    </row>
    <row r="3186" spans="1:22" ht="16" customHeight="1">
      <c r="A3186" s="598"/>
      <c r="B3186" s="1117" t="s">
        <v>271</v>
      </c>
      <c r="C3186" s="1118"/>
      <c r="D3186" s="1081" t="s">
        <v>1</v>
      </c>
      <c r="E3186" s="1081"/>
      <c r="F3186" s="1081"/>
      <c r="G3186" s="1081" t="s">
        <v>21</v>
      </c>
      <c r="H3186" s="1081"/>
      <c r="I3186" s="1081"/>
      <c r="J3186" s="1081" t="s">
        <v>272</v>
      </c>
      <c r="K3186" s="1081"/>
      <c r="L3186" s="1081"/>
      <c r="M3186" s="1081" t="s">
        <v>68</v>
      </c>
      <c r="N3186" s="1081"/>
      <c r="O3186" s="1081"/>
      <c r="P3186" s="1081" t="s">
        <v>463</v>
      </c>
      <c r="Q3186" s="1081"/>
      <c r="R3186" s="1081"/>
      <c r="S3186" s="609"/>
      <c r="T3186" s="1187" t="s">
        <v>458</v>
      </c>
      <c r="U3186" s="1188"/>
      <c r="V3186" s="1189"/>
    </row>
    <row r="3187" spans="1:22" ht="16" customHeight="1">
      <c r="A3187" s="599"/>
      <c r="B3187" s="1175" t="s">
        <v>3</v>
      </c>
      <c r="C3187" s="1176"/>
      <c r="D3187" s="1177">
        <f>IF('statement of marks'!EP$6="","",'statement of marks'!EP$6)</f>
        <v>20</v>
      </c>
      <c r="E3187" s="1177"/>
      <c r="F3187" s="1177"/>
      <c r="G3187" s="1177">
        <f>IF('statement of marks'!EQ$6="","",'statement of marks'!EQ$6)</f>
        <v>20</v>
      </c>
      <c r="H3187" s="1177"/>
      <c r="I3187" s="1177"/>
      <c r="J3187" s="1177">
        <f>IF('statement of marks'!ES$6="","",'statement of marks'!ES$6)</f>
        <v>20</v>
      </c>
      <c r="K3187" s="1177"/>
      <c r="L3187" s="1177"/>
      <c r="M3187" s="1177">
        <f>IF('statement of marks'!ER$6="","",'statement of marks'!ER$6)</f>
        <v>20</v>
      </c>
      <c r="N3187" s="1177"/>
      <c r="O3187" s="1177"/>
      <c r="P3187" s="1177">
        <f>IF('statement of marks'!ET$6="","",'statement of marks'!ET$6)</f>
        <v>20</v>
      </c>
      <c r="Q3187" s="1177"/>
      <c r="R3187" s="1177"/>
      <c r="S3187" s="610" t="str">
        <f>IF('statement of marks'!FE$6="","",'statement of marks'!EX$6)</f>
        <v/>
      </c>
      <c r="T3187" s="615">
        <f>IF('statement of marks'!EU$6="","",'statement of marks'!EU$6)</f>
        <v>100</v>
      </c>
      <c r="U3187" s="616" t="s">
        <v>5</v>
      </c>
      <c r="V3187" s="617" t="s">
        <v>464</v>
      </c>
    </row>
    <row r="3188" spans="1:22" ht="16" customHeight="1">
      <c r="A3188" s="598"/>
      <c r="B3188" s="1114" t="str">
        <f>IF('statement of marks'!$EP$3="","",'statement of marks'!$EP$3)</f>
        <v>dk;kZuqHko</v>
      </c>
      <c r="C3188" s="1115"/>
      <c r="D3188" s="1103" t="str">
        <f>IF('statement of marks'!EP106="","",'statement of marks'!EP106)</f>
        <v/>
      </c>
      <c r="E3188" s="1103"/>
      <c r="F3188" s="1103"/>
      <c r="G3188" s="1103" t="str">
        <f>IF('statement of marks'!EQ106="","",'statement of marks'!EQ106)</f>
        <v/>
      </c>
      <c r="H3188" s="1103"/>
      <c r="I3188" s="1103"/>
      <c r="J3188" s="1103" t="str">
        <f>IF('statement of marks'!ES106="","",'statement of marks'!ES106)</f>
        <v/>
      </c>
      <c r="K3188" s="1103"/>
      <c r="L3188" s="1103"/>
      <c r="M3188" s="1103" t="str">
        <f>IF('statement of marks'!ER106="","",'statement of marks'!ER106)</f>
        <v/>
      </c>
      <c r="N3188" s="1103"/>
      <c r="O3188" s="1103"/>
      <c r="P3188" s="1103" t="str">
        <f>IF('statement of marks'!ET106="","",'statement of marks'!ET106)</f>
        <v/>
      </c>
      <c r="Q3188" s="1103"/>
      <c r="R3188" s="1103"/>
      <c r="S3188" s="611"/>
      <c r="T3188" s="613" t="str">
        <f>IF('statement of marks'!EU106="","",'statement of marks'!EU106)</f>
        <v/>
      </c>
      <c r="U3188" s="613" t="str">
        <f>IF('statement of marks'!EV106="","",'statement of marks'!EV106)</f>
        <v/>
      </c>
      <c r="V3188" s="614" t="str">
        <f>IF('statement of marks'!EW106="","",'statement of marks'!EW106)</f>
        <v/>
      </c>
    </row>
    <row r="3189" spans="1:22" ht="16" customHeight="1">
      <c r="A3189" s="598"/>
      <c r="B3189" s="1112" t="str">
        <f>IF('statement of marks'!$EZ$3="","",'statement of marks'!$EZ$3)</f>
        <v>dyk f'k{kk</v>
      </c>
      <c r="C3189" s="1113"/>
      <c r="D3189" s="1103" t="str">
        <f>IF('statement of marks'!EZ106="","",'statement of marks'!EZ106)</f>
        <v/>
      </c>
      <c r="E3189" s="1103"/>
      <c r="F3189" s="1103"/>
      <c r="G3189" s="1103" t="str">
        <f>IF('statement of marks'!FA106="","",'statement of marks'!FA106)</f>
        <v/>
      </c>
      <c r="H3189" s="1103"/>
      <c r="I3189" s="1103"/>
      <c r="J3189" s="1103" t="str">
        <f>IF('statement of marks'!FC106="","",'statement of marks'!FC106)</f>
        <v/>
      </c>
      <c r="K3189" s="1103"/>
      <c r="L3189" s="1103"/>
      <c r="M3189" s="1103" t="str">
        <f>IF('statement of marks'!FB106="","",'statement of marks'!FB106)</f>
        <v/>
      </c>
      <c r="N3189" s="1103"/>
      <c r="O3189" s="1103"/>
      <c r="P3189" s="1103" t="str">
        <f>IF('statement of marks'!FD106="","",'statement of marks'!FD106)</f>
        <v/>
      </c>
      <c r="Q3189" s="1103"/>
      <c r="R3189" s="1103"/>
      <c r="S3189" s="611"/>
      <c r="T3189" s="613" t="str">
        <f>IF('statement of marks'!FE106="","",'statement of marks'!FE106)</f>
        <v/>
      </c>
      <c r="U3189" s="613" t="str">
        <f>IF('statement of marks'!FF106="","",'statement of marks'!FF106)</f>
        <v/>
      </c>
      <c r="V3189" s="614" t="str">
        <f>IF('statement of marks'!FG106="","",'statement of marks'!FG106)</f>
        <v/>
      </c>
    </row>
    <row r="3190" spans="1:22" ht="16" customHeight="1">
      <c r="A3190" s="598"/>
      <c r="B3190" s="1109" t="str">
        <f>IF('statement of marks'!$FJ$3="","",'statement of marks'!$FJ$3)</f>
        <v>LokLF; ,oe~ 'kkjhfjd f'k{kk</v>
      </c>
      <c r="C3190" s="1110"/>
      <c r="D3190" s="1103" t="str">
        <f>IF('statement of marks'!FJ106="","",'statement of marks'!FJ106)</f>
        <v/>
      </c>
      <c r="E3190" s="1103"/>
      <c r="F3190" s="1103"/>
      <c r="G3190" s="1103" t="str">
        <f>IF('statement of marks'!FK106="","",'statement of marks'!FK106)</f>
        <v/>
      </c>
      <c r="H3190" s="1103"/>
      <c r="I3190" s="1103"/>
      <c r="J3190" s="1103" t="str">
        <f>IF('statement of marks'!FM106="","",'statement of marks'!FM106)</f>
        <v/>
      </c>
      <c r="K3190" s="1103"/>
      <c r="L3190" s="1103"/>
      <c r="M3190" s="1103" t="str">
        <f>IF('statement of marks'!FL106="","",'statement of marks'!FL106)</f>
        <v/>
      </c>
      <c r="N3190" s="1103"/>
      <c r="O3190" s="1103"/>
      <c r="P3190" s="1103" t="str">
        <f>IF('statement of marks'!FN106="","",'statement of marks'!FN106)</f>
        <v/>
      </c>
      <c r="Q3190" s="1103"/>
      <c r="R3190" s="1103"/>
      <c r="S3190" s="611"/>
      <c r="T3190" s="613" t="str">
        <f>IF('statement of marks'!FO106="","",'statement of marks'!FO106)</f>
        <v/>
      </c>
      <c r="U3190" s="613" t="str">
        <f>IF('statement of marks'!FP106="","",'statement of marks'!FP106)</f>
        <v/>
      </c>
      <c r="V3190" s="614" t="str">
        <f>IF('statement of marks'!FQ106="","",'statement of marks'!FQ106)</f>
        <v/>
      </c>
    </row>
    <row r="3191" spans="1:22" ht="16" customHeight="1">
      <c r="A3191" s="598"/>
      <c r="B3191" s="1104" t="s">
        <v>273</v>
      </c>
      <c r="C3191" s="1105"/>
      <c r="D3191" s="1213" t="str">
        <f>details!$DZ$3</f>
        <v>vxLr rd</v>
      </c>
      <c r="E3191" s="1213"/>
      <c r="F3191" s="1213"/>
      <c r="G3191" s="1213" t="str">
        <f>details!$ED$3</f>
        <v>vDVwcj rd</v>
      </c>
      <c r="H3191" s="1213"/>
      <c r="I3191" s="1213"/>
      <c r="J3191" s="1213" t="str">
        <f>details!$EL$3</f>
        <v>Qjojh rd</v>
      </c>
      <c r="K3191" s="1213"/>
      <c r="L3191" s="1213"/>
      <c r="M3191" s="1213" t="str">
        <f>details!$EH$3</f>
        <v>fnlEcj rd</v>
      </c>
      <c r="N3191" s="1213"/>
      <c r="O3191" s="1213"/>
      <c r="P3191" s="1213" t="str">
        <f>details!$EP$3</f>
        <v>loZ ;ksx</v>
      </c>
      <c r="Q3191" s="1213"/>
      <c r="R3191" s="1213"/>
      <c r="S3191" s="1106" t="s">
        <v>475</v>
      </c>
      <c r="T3191" s="1107"/>
      <c r="U3191" s="1107"/>
      <c r="V3191" s="1180"/>
    </row>
    <row r="3192" spans="1:22" ht="16" customHeight="1">
      <c r="A3192" s="598"/>
      <c r="B3192" s="1100" t="s">
        <v>99</v>
      </c>
      <c r="C3192" s="1101"/>
      <c r="D3192" s="1102" t="str">
        <f>IF(details!EA106="","",details!EA106)</f>
        <v/>
      </c>
      <c r="E3192" s="1102"/>
      <c r="F3192" s="1102"/>
      <c r="G3192" s="1102" t="str">
        <f>IF(details!EE106="","",details!EE106)</f>
        <v/>
      </c>
      <c r="H3192" s="1102"/>
      <c r="I3192" s="1102"/>
      <c r="J3192" s="1102" t="str">
        <f>IF(details!EM106="","",details!EM106)</f>
        <v/>
      </c>
      <c r="K3192" s="1102"/>
      <c r="L3192" s="1102"/>
      <c r="M3192" s="1102" t="str">
        <f>IF(details!EI106="","",details!EI106)</f>
        <v/>
      </c>
      <c r="N3192" s="1102"/>
      <c r="O3192" s="1102"/>
      <c r="P3192" s="1102" t="str">
        <f>IF(details!EQ106="","",details!EQ106)</f>
        <v/>
      </c>
      <c r="Q3192" s="1102"/>
      <c r="R3192" s="1102"/>
      <c r="S3192" s="1181">
        <f>'statement of marks'!$HG$108</f>
        <v>42460</v>
      </c>
      <c r="T3192" s="1182"/>
      <c r="U3192" s="1182"/>
      <c r="V3192" s="1183"/>
    </row>
    <row r="3193" spans="1:22" ht="16" customHeight="1">
      <c r="A3193" s="598"/>
      <c r="B3193" s="1094" t="s">
        <v>15</v>
      </c>
      <c r="C3193" s="1095"/>
      <c r="D3193" s="1096" t="str">
        <f>IF(details!DZ106="","",details!DZ106)</f>
        <v/>
      </c>
      <c r="E3193" s="1096"/>
      <c r="F3193" s="1096"/>
      <c r="G3193" s="1096" t="str">
        <f>IF(details!ED106="","",details!ED106)</f>
        <v/>
      </c>
      <c r="H3193" s="1096"/>
      <c r="I3193" s="1096"/>
      <c r="J3193" s="1096" t="str">
        <f>IF(details!EL106="","",details!EL106)</f>
        <v/>
      </c>
      <c r="K3193" s="1096"/>
      <c r="L3193" s="1096"/>
      <c r="M3193" s="1096" t="str">
        <f>IF(details!EH106="","",details!EH106)</f>
        <v/>
      </c>
      <c r="N3193" s="1096"/>
      <c r="O3193" s="1096"/>
      <c r="P3193" s="1096" t="str">
        <f>IF(details!EP106="","",details!EP106)</f>
        <v/>
      </c>
      <c r="Q3193" s="1096"/>
      <c r="R3193" s="1096"/>
      <c r="S3193" s="1184"/>
      <c r="T3193" s="1185"/>
      <c r="U3193" s="1185"/>
      <c r="V3193" s="1186"/>
    </row>
    <row r="3194" spans="1:22" ht="16" customHeight="1">
      <c r="A3194" s="1206"/>
      <c r="B3194" s="1207" t="s">
        <v>473</v>
      </c>
      <c r="C3194" s="1208"/>
      <c r="D3194" s="1209" t="s">
        <v>3</v>
      </c>
      <c r="E3194" s="1209"/>
      <c r="F3194" s="1209"/>
      <c r="G3194" s="1209" t="s">
        <v>389</v>
      </c>
      <c r="H3194" s="1209"/>
      <c r="I3194" s="1209"/>
      <c r="J3194" s="1209" t="s">
        <v>5</v>
      </c>
      <c r="K3194" s="1209"/>
      <c r="L3194" s="1209"/>
      <c r="M3194" s="1209" t="s">
        <v>465</v>
      </c>
      <c r="N3194" s="1209"/>
      <c r="O3194" s="1209"/>
      <c r="P3194" s="1210" t="s">
        <v>306</v>
      </c>
      <c r="Q3194" s="1210"/>
      <c r="R3194" s="1210"/>
      <c r="S3194" s="1209" t="s">
        <v>473</v>
      </c>
      <c r="T3194" s="1209"/>
      <c r="U3194" s="1209"/>
      <c r="V3194" s="1211"/>
    </row>
    <row r="3195" spans="1:22" ht="16" customHeight="1">
      <c r="A3195" s="1206"/>
      <c r="B3195" s="1207"/>
      <c r="C3195" s="1208"/>
      <c r="D3195" s="1212" t="str">
        <f>'statement of marks'!HE106</f>
        <v/>
      </c>
      <c r="E3195" s="1212"/>
      <c r="F3195" s="1212"/>
      <c r="G3195" s="1212" t="str">
        <f>'statement of marks'!HF106</f>
        <v/>
      </c>
      <c r="H3195" s="1212"/>
      <c r="I3195" s="1212"/>
      <c r="J3195" s="1212" t="str">
        <f>'statement of marks'!HG106</f>
        <v/>
      </c>
      <c r="K3195" s="1212"/>
      <c r="L3195" s="1212"/>
      <c r="M3195" s="1212" t="str">
        <f>'statement of marks'!HJ106</f>
        <v/>
      </c>
      <c r="N3195" s="1212"/>
      <c r="O3195" s="1212"/>
      <c r="P3195" s="1212" t="str">
        <f>'statement of marks'!HI106</f>
        <v/>
      </c>
      <c r="Q3195" s="1212"/>
      <c r="R3195" s="1212"/>
      <c r="S3195" s="1209" t="str">
        <f>'statement of marks'!HD106</f>
        <v/>
      </c>
      <c r="T3195" s="1209"/>
      <c r="U3195" s="1209"/>
      <c r="V3195" s="1211"/>
    </row>
    <row r="3196" spans="1:22" ht="16" customHeight="1">
      <c r="A3196" s="598"/>
      <c r="B3196" s="1089" t="s">
        <v>100</v>
      </c>
      <c r="C3196" s="1090"/>
      <c r="D3196" s="1081"/>
      <c r="E3196" s="1081"/>
      <c r="F3196" s="1081"/>
      <c r="G3196" s="1081"/>
      <c r="H3196" s="1081"/>
      <c r="I3196" s="1081"/>
      <c r="J3196" s="1081"/>
      <c r="K3196" s="1081"/>
      <c r="L3196" s="1081"/>
      <c r="M3196" s="1081"/>
      <c r="N3196" s="1081"/>
      <c r="O3196" s="1081"/>
      <c r="P3196" s="1081"/>
      <c r="Q3196" s="1081"/>
      <c r="R3196" s="1081"/>
      <c r="S3196" s="1081"/>
      <c r="T3196" s="1081"/>
      <c r="U3196" s="1081"/>
      <c r="V3196" s="1205"/>
    </row>
    <row r="3197" spans="1:22" ht="16" customHeight="1">
      <c r="A3197" s="598"/>
      <c r="B3197" s="1087" t="s">
        <v>80</v>
      </c>
      <c r="C3197" s="1088"/>
      <c r="D3197" s="1081"/>
      <c r="E3197" s="1081"/>
      <c r="F3197" s="1081"/>
      <c r="G3197" s="1081"/>
      <c r="H3197" s="1081"/>
      <c r="I3197" s="1081"/>
      <c r="J3197" s="1081"/>
      <c r="K3197" s="1081"/>
      <c r="L3197" s="1081"/>
      <c r="M3197" s="1081"/>
      <c r="N3197" s="1081"/>
      <c r="O3197" s="1081"/>
      <c r="P3197" s="1081"/>
      <c r="Q3197" s="1081"/>
      <c r="R3197" s="1081"/>
      <c r="S3197" s="1081"/>
      <c r="T3197" s="1081"/>
      <c r="U3197" s="1081"/>
      <c r="V3197" s="1205"/>
    </row>
    <row r="3198" spans="1:22" ht="16" customHeight="1">
      <c r="A3198" s="598"/>
      <c r="B3198" s="1089" t="s">
        <v>466</v>
      </c>
      <c r="C3198" s="1090"/>
      <c r="D3198" s="1081"/>
      <c r="E3198" s="1081"/>
      <c r="F3198" s="1081"/>
      <c r="G3198" s="1081"/>
      <c r="H3198" s="1081"/>
      <c r="I3198" s="1081"/>
      <c r="J3198" s="1081"/>
      <c r="K3198" s="1081"/>
      <c r="L3198" s="1081"/>
      <c r="M3198" s="1081"/>
      <c r="N3198" s="1081"/>
      <c r="O3198" s="1081"/>
      <c r="P3198" s="1081" t="s">
        <v>466</v>
      </c>
      <c r="Q3198" s="1081"/>
      <c r="R3198" s="1081"/>
      <c r="S3198" s="1081"/>
      <c r="T3198" s="1081"/>
      <c r="U3198" s="1081"/>
      <c r="V3198" s="1205"/>
    </row>
    <row r="3199" spans="1:22" ht="16" customHeight="1">
      <c r="A3199" s="598"/>
      <c r="B3199" s="1085" t="s">
        <v>101</v>
      </c>
      <c r="C3199" s="1086"/>
      <c r="D3199" s="1081"/>
      <c r="E3199" s="1081"/>
      <c r="F3199" s="1081"/>
      <c r="G3199" s="1081"/>
      <c r="H3199" s="1081"/>
      <c r="I3199" s="1081"/>
      <c r="J3199" s="1081"/>
      <c r="K3199" s="1081"/>
      <c r="L3199" s="1081"/>
      <c r="M3199" s="1081"/>
      <c r="N3199" s="1081"/>
      <c r="O3199" s="1081"/>
      <c r="P3199" s="1081"/>
      <c r="Q3199" s="1081"/>
      <c r="R3199" s="1081"/>
      <c r="S3199" s="1198" t="s">
        <v>101</v>
      </c>
      <c r="T3199" s="1198"/>
      <c r="U3199" s="1198"/>
      <c r="V3199" s="1199"/>
    </row>
    <row r="3200" spans="1:22" ht="16" customHeight="1" thickBot="1">
      <c r="A3200" s="600"/>
      <c r="B3200" s="1200" t="s">
        <v>102</v>
      </c>
      <c r="C3200" s="1201"/>
      <c r="D3200" s="1202"/>
      <c r="E3200" s="1202"/>
      <c r="F3200" s="1202"/>
      <c r="G3200" s="1202"/>
      <c r="H3200" s="1202"/>
      <c r="I3200" s="1202"/>
      <c r="J3200" s="1202"/>
      <c r="K3200" s="1202"/>
      <c r="L3200" s="1202"/>
      <c r="M3200" s="1202"/>
      <c r="N3200" s="1202"/>
      <c r="O3200" s="1202"/>
      <c r="P3200" s="1202"/>
      <c r="Q3200" s="1202"/>
      <c r="R3200" s="1202"/>
      <c r="S3200" s="1203" t="s">
        <v>163</v>
      </c>
      <c r="T3200" s="1203"/>
      <c r="U3200" s="1203"/>
      <c r="V3200" s="1204"/>
    </row>
  </sheetData>
  <sheetProtection password="CC1C" sheet="1" objects="1" scenarios="1" formatCells="0" formatColumns="0" formatRows="0" autoFilter="0"/>
  <mergeCells count="13100">
    <mergeCell ref="B1:V1"/>
    <mergeCell ref="B2:V2"/>
    <mergeCell ref="D3:V3"/>
    <mergeCell ref="D4:V4"/>
    <mergeCell ref="D5:V5"/>
    <mergeCell ref="D6:V6"/>
    <mergeCell ref="G8:R8"/>
    <mergeCell ref="D7:F7"/>
    <mergeCell ref="M7:O7"/>
    <mergeCell ref="B4:C4"/>
    <mergeCell ref="B3:C3"/>
    <mergeCell ref="B5:C5"/>
    <mergeCell ref="B6:C6"/>
    <mergeCell ref="B15:C15"/>
    <mergeCell ref="B11:C11"/>
    <mergeCell ref="B12:C12"/>
    <mergeCell ref="B19:C19"/>
    <mergeCell ref="D19:F19"/>
    <mergeCell ref="G19:I19"/>
    <mergeCell ref="J19:L19"/>
    <mergeCell ref="B16:C16"/>
    <mergeCell ref="B17:C17"/>
    <mergeCell ref="B18:C18"/>
    <mergeCell ref="D18:F18"/>
    <mergeCell ref="G18:I18"/>
    <mergeCell ref="Q9:S9"/>
    <mergeCell ref="T9:V9"/>
    <mergeCell ref="P7:R7"/>
    <mergeCell ref="S7:V7"/>
    <mergeCell ref="S8:V8"/>
    <mergeCell ref="S28:V30"/>
    <mergeCell ref="P30:R32"/>
    <mergeCell ref="S31:V31"/>
    <mergeCell ref="S32:V32"/>
    <mergeCell ref="B7:C7"/>
    <mergeCell ref="D8:F8"/>
    <mergeCell ref="D9:F9"/>
    <mergeCell ref="G9:I9"/>
    <mergeCell ref="J9:L9"/>
    <mergeCell ref="M9:O9"/>
    <mergeCell ref="J18:L18"/>
    <mergeCell ref="B13:C13"/>
    <mergeCell ref="B14:C14"/>
    <mergeCell ref="P28:R28"/>
    <mergeCell ref="B26:C27"/>
    <mergeCell ref="D26:F26"/>
    <mergeCell ref="G26:I26"/>
    <mergeCell ref="J26:L26"/>
    <mergeCell ref="M26:O26"/>
    <mergeCell ref="P26:R26"/>
    <mergeCell ref="S26:V26"/>
    <mergeCell ref="D27:F27"/>
    <mergeCell ref="G27:I27"/>
    <mergeCell ref="J27:L27"/>
    <mergeCell ref="M27:O27"/>
    <mergeCell ref="P27:R27"/>
    <mergeCell ref="S27:V27"/>
    <mergeCell ref="B21:C21"/>
    <mergeCell ref="D21:F21"/>
    <mergeCell ref="G21:I21"/>
    <mergeCell ref="J21:L21"/>
    <mergeCell ref="B20:C20"/>
    <mergeCell ref="D20:F20"/>
    <mergeCell ref="G20:I20"/>
    <mergeCell ref="J20:L20"/>
    <mergeCell ref="P20:R20"/>
    <mergeCell ref="P21:R21"/>
    <mergeCell ref="P22:R22"/>
    <mergeCell ref="P24:R24"/>
    <mergeCell ref="P25:R25"/>
    <mergeCell ref="P9:P10"/>
    <mergeCell ref="M18:O18"/>
    <mergeCell ref="M19:O19"/>
    <mergeCell ref="M20:O20"/>
    <mergeCell ref="M21:O21"/>
    <mergeCell ref="M22:O22"/>
    <mergeCell ref="M23:O23"/>
    <mergeCell ref="P18:R18"/>
    <mergeCell ref="P19:R19"/>
    <mergeCell ref="P23:R23"/>
    <mergeCell ref="M25:O25"/>
    <mergeCell ref="M24:O24"/>
    <mergeCell ref="G7:I7"/>
    <mergeCell ref="J7:L7"/>
    <mergeCell ref="B38:C38"/>
    <mergeCell ref="D38:V38"/>
    <mergeCell ref="B39:C39"/>
    <mergeCell ref="D39:F39"/>
    <mergeCell ref="G39:I39"/>
    <mergeCell ref="J39:L39"/>
    <mergeCell ref="M39:O39"/>
    <mergeCell ref="P39:R39"/>
    <mergeCell ref="S39:V39"/>
    <mergeCell ref="A26:A27"/>
    <mergeCell ref="T18:V18"/>
    <mergeCell ref="B33:V33"/>
    <mergeCell ref="B34:V34"/>
    <mergeCell ref="B35:C35"/>
    <mergeCell ref="D35:V35"/>
    <mergeCell ref="B36:C36"/>
    <mergeCell ref="D36:V36"/>
    <mergeCell ref="B37:C37"/>
    <mergeCell ref="D37:V37"/>
    <mergeCell ref="B32:C32"/>
    <mergeCell ref="D32:F32"/>
    <mergeCell ref="G32:I32"/>
    <mergeCell ref="J32:L32"/>
    <mergeCell ref="M32:O32"/>
    <mergeCell ref="B31:C31"/>
    <mergeCell ref="D31:F31"/>
    <mergeCell ref="G31:I31"/>
    <mergeCell ref="J31:L31"/>
    <mergeCell ref="M31:O31"/>
    <mergeCell ref="B29:C29"/>
    <mergeCell ref="D29:F29"/>
    <mergeCell ref="G29:I29"/>
    <mergeCell ref="J29:L29"/>
    <mergeCell ref="M29:O29"/>
    <mergeCell ref="B28:C28"/>
    <mergeCell ref="D28:F28"/>
    <mergeCell ref="G28:I28"/>
    <mergeCell ref="J28:L28"/>
    <mergeCell ref="M28:O28"/>
    <mergeCell ref="B23:C23"/>
    <mergeCell ref="D23:F23"/>
    <mergeCell ref="G23:I23"/>
    <mergeCell ref="J23:L23"/>
    <mergeCell ref="B22:C22"/>
    <mergeCell ref="D22:F22"/>
    <mergeCell ref="G22:I22"/>
    <mergeCell ref="J22:L22"/>
    <mergeCell ref="B25:C25"/>
    <mergeCell ref="D25:F25"/>
    <mergeCell ref="G25:I25"/>
    <mergeCell ref="J25:L25"/>
    <mergeCell ref="B24:C24"/>
    <mergeCell ref="D24:F24"/>
    <mergeCell ref="G24:I24"/>
    <mergeCell ref="J24:L24"/>
    <mergeCell ref="B30:C30"/>
    <mergeCell ref="P29:R29"/>
    <mergeCell ref="D30:F30"/>
    <mergeCell ref="G30:I30"/>
    <mergeCell ref="J30:L30"/>
    <mergeCell ref="M30:O30"/>
    <mergeCell ref="B52:C52"/>
    <mergeCell ref="D52:F52"/>
    <mergeCell ref="G52:I52"/>
    <mergeCell ref="J52:L52"/>
    <mergeCell ref="M52:O52"/>
    <mergeCell ref="P52:R52"/>
    <mergeCell ref="B53:C53"/>
    <mergeCell ref="D53:F53"/>
    <mergeCell ref="G53:I53"/>
    <mergeCell ref="J53:L53"/>
    <mergeCell ref="M53:O53"/>
    <mergeCell ref="P53:R53"/>
    <mergeCell ref="G50:I50"/>
    <mergeCell ref="J50:L50"/>
    <mergeCell ref="M50:O50"/>
    <mergeCell ref="P50:R50"/>
    <mergeCell ref="B51:C51"/>
    <mergeCell ref="D51:F51"/>
    <mergeCell ref="G51:I51"/>
    <mergeCell ref="J51:L51"/>
    <mergeCell ref="M51:O51"/>
    <mergeCell ref="P51:R51"/>
    <mergeCell ref="B43:C43"/>
    <mergeCell ref="B44:C44"/>
    <mergeCell ref="B45:C45"/>
    <mergeCell ref="B46:C46"/>
    <mergeCell ref="B47:C47"/>
    <mergeCell ref="B48:C48"/>
    <mergeCell ref="B49:C49"/>
    <mergeCell ref="B50:C50"/>
    <mergeCell ref="D50:F50"/>
    <mergeCell ref="D40:F40"/>
    <mergeCell ref="G40:R40"/>
    <mergeCell ref="S40:V40"/>
    <mergeCell ref="D41:F41"/>
    <mergeCell ref="G41:I41"/>
    <mergeCell ref="J41:L41"/>
    <mergeCell ref="M41:O41"/>
    <mergeCell ref="P41:P42"/>
    <mergeCell ref="Q41:S41"/>
    <mergeCell ref="T41:V41"/>
    <mergeCell ref="A58:A59"/>
    <mergeCell ref="B58:C59"/>
    <mergeCell ref="D58:F58"/>
    <mergeCell ref="G58:I58"/>
    <mergeCell ref="J58:L58"/>
    <mergeCell ref="M58:O58"/>
    <mergeCell ref="P58:R58"/>
    <mergeCell ref="S58:V58"/>
    <mergeCell ref="D59:F59"/>
    <mergeCell ref="G59:I59"/>
    <mergeCell ref="J59:L59"/>
    <mergeCell ref="M59:O59"/>
    <mergeCell ref="P59:R59"/>
    <mergeCell ref="S59:V59"/>
    <mergeCell ref="B56:C56"/>
    <mergeCell ref="D56:F56"/>
    <mergeCell ref="G56:I56"/>
    <mergeCell ref="J56:L56"/>
    <mergeCell ref="M56:O56"/>
    <mergeCell ref="P56:R56"/>
    <mergeCell ref="B57:C57"/>
    <mergeCell ref="D57:F57"/>
    <mergeCell ref="G57:I57"/>
    <mergeCell ref="J57:L57"/>
    <mergeCell ref="M57:O57"/>
    <mergeCell ref="P57:R57"/>
    <mergeCell ref="B54:C54"/>
    <mergeCell ref="D54:F54"/>
    <mergeCell ref="G54:I54"/>
    <mergeCell ref="J54:L54"/>
    <mergeCell ref="M54:O54"/>
    <mergeCell ref="P54:R54"/>
    <mergeCell ref="B55:C55"/>
    <mergeCell ref="D55:F55"/>
    <mergeCell ref="G55:I55"/>
    <mergeCell ref="J55:L55"/>
    <mergeCell ref="M55:O55"/>
    <mergeCell ref="P55:R55"/>
    <mergeCell ref="B67:C67"/>
    <mergeCell ref="D67:V67"/>
    <mergeCell ref="B68:C68"/>
    <mergeCell ref="D68:V68"/>
    <mergeCell ref="B69:C69"/>
    <mergeCell ref="D69:V69"/>
    <mergeCell ref="B70:C70"/>
    <mergeCell ref="D70:V70"/>
    <mergeCell ref="B71:C71"/>
    <mergeCell ref="D71:F71"/>
    <mergeCell ref="G71:I71"/>
    <mergeCell ref="J71:L71"/>
    <mergeCell ref="M71:O71"/>
    <mergeCell ref="P71:R71"/>
    <mergeCell ref="S71:V71"/>
    <mergeCell ref="S63:V63"/>
    <mergeCell ref="B64:C64"/>
    <mergeCell ref="D64:F64"/>
    <mergeCell ref="G64:I64"/>
    <mergeCell ref="J64:L64"/>
    <mergeCell ref="M64:O64"/>
    <mergeCell ref="S64:V64"/>
    <mergeCell ref="B65:V65"/>
    <mergeCell ref="B66:V66"/>
    <mergeCell ref="B60:C60"/>
    <mergeCell ref="D60:F60"/>
    <mergeCell ref="G60:I60"/>
    <mergeCell ref="J60:L60"/>
    <mergeCell ref="M60:O60"/>
    <mergeCell ref="P60:R60"/>
    <mergeCell ref="S60:V62"/>
    <mergeCell ref="B61:C61"/>
    <mergeCell ref="D61:F61"/>
    <mergeCell ref="G61:I61"/>
    <mergeCell ref="J61:L61"/>
    <mergeCell ref="M61:O61"/>
    <mergeCell ref="P61:R61"/>
    <mergeCell ref="B62:C62"/>
    <mergeCell ref="D62:F62"/>
    <mergeCell ref="G62:I62"/>
    <mergeCell ref="J62:L62"/>
    <mergeCell ref="M62:O62"/>
    <mergeCell ref="P62:R64"/>
    <mergeCell ref="B63:C63"/>
    <mergeCell ref="D63:F63"/>
    <mergeCell ref="G63:I63"/>
    <mergeCell ref="J63:L63"/>
    <mergeCell ref="M63:O63"/>
    <mergeCell ref="B84:C84"/>
    <mergeCell ref="D84:F84"/>
    <mergeCell ref="G84:I84"/>
    <mergeCell ref="J84:L84"/>
    <mergeCell ref="M84:O84"/>
    <mergeCell ref="P84:R84"/>
    <mergeCell ref="B85:C85"/>
    <mergeCell ref="D85:F85"/>
    <mergeCell ref="G85:I85"/>
    <mergeCell ref="J85:L85"/>
    <mergeCell ref="M85:O85"/>
    <mergeCell ref="P85:R85"/>
    <mergeCell ref="G82:I82"/>
    <mergeCell ref="J82:L82"/>
    <mergeCell ref="M82:O82"/>
    <mergeCell ref="P82:R82"/>
    <mergeCell ref="T82:V82"/>
    <mergeCell ref="B83:C83"/>
    <mergeCell ref="D83:F83"/>
    <mergeCell ref="G83:I83"/>
    <mergeCell ref="J83:L83"/>
    <mergeCell ref="M83:O83"/>
    <mergeCell ref="P83:R83"/>
    <mergeCell ref="B75:C75"/>
    <mergeCell ref="B76:C76"/>
    <mergeCell ref="B77:C77"/>
    <mergeCell ref="B78:C78"/>
    <mergeCell ref="B79:C79"/>
    <mergeCell ref="B80:C80"/>
    <mergeCell ref="B81:C81"/>
    <mergeCell ref="B82:C82"/>
    <mergeCell ref="D82:F82"/>
    <mergeCell ref="D72:F72"/>
    <mergeCell ref="G72:R72"/>
    <mergeCell ref="S72:V72"/>
    <mergeCell ref="D73:F73"/>
    <mergeCell ref="G73:I73"/>
    <mergeCell ref="J73:L73"/>
    <mergeCell ref="M73:O73"/>
    <mergeCell ref="P73:P74"/>
    <mergeCell ref="Q73:S73"/>
    <mergeCell ref="T73:V73"/>
    <mergeCell ref="A90:A91"/>
    <mergeCell ref="B90:C91"/>
    <mergeCell ref="D90:F90"/>
    <mergeCell ref="G90:I90"/>
    <mergeCell ref="J90:L90"/>
    <mergeCell ref="M90:O90"/>
    <mergeCell ref="P90:R90"/>
    <mergeCell ref="S90:V90"/>
    <mergeCell ref="D91:F91"/>
    <mergeCell ref="G91:I91"/>
    <mergeCell ref="J91:L91"/>
    <mergeCell ref="M91:O91"/>
    <mergeCell ref="P91:R91"/>
    <mergeCell ref="S91:V91"/>
    <mergeCell ref="B88:C88"/>
    <mergeCell ref="D88:F88"/>
    <mergeCell ref="G88:I88"/>
    <mergeCell ref="J88:L88"/>
    <mergeCell ref="M88:O88"/>
    <mergeCell ref="P88:R88"/>
    <mergeCell ref="B89:C89"/>
    <mergeCell ref="D89:F89"/>
    <mergeCell ref="G89:I89"/>
    <mergeCell ref="J89:L89"/>
    <mergeCell ref="M89:O89"/>
    <mergeCell ref="P89:R89"/>
    <mergeCell ref="B86:C86"/>
    <mergeCell ref="D86:F86"/>
    <mergeCell ref="G86:I86"/>
    <mergeCell ref="J86:L86"/>
    <mergeCell ref="M86:O86"/>
    <mergeCell ref="P86:R86"/>
    <mergeCell ref="B87:C87"/>
    <mergeCell ref="D87:F87"/>
    <mergeCell ref="G87:I87"/>
    <mergeCell ref="J87:L87"/>
    <mergeCell ref="M87:O87"/>
    <mergeCell ref="P87:R87"/>
    <mergeCell ref="B99:C99"/>
    <mergeCell ref="D99:V99"/>
    <mergeCell ref="B100:C100"/>
    <mergeCell ref="D100:V100"/>
    <mergeCell ref="B101:C101"/>
    <mergeCell ref="D101:V101"/>
    <mergeCell ref="B102:C102"/>
    <mergeCell ref="D102:V102"/>
    <mergeCell ref="B103:C103"/>
    <mergeCell ref="D103:F103"/>
    <mergeCell ref="G103:I103"/>
    <mergeCell ref="J103:L103"/>
    <mergeCell ref="M103:O103"/>
    <mergeCell ref="P103:R103"/>
    <mergeCell ref="S103:V103"/>
    <mergeCell ref="S95:V95"/>
    <mergeCell ref="B96:C96"/>
    <mergeCell ref="D96:F96"/>
    <mergeCell ref="G96:I96"/>
    <mergeCell ref="J96:L96"/>
    <mergeCell ref="M96:O96"/>
    <mergeCell ref="S96:V96"/>
    <mergeCell ref="B97:V97"/>
    <mergeCell ref="B98:V98"/>
    <mergeCell ref="B92:C92"/>
    <mergeCell ref="D92:F92"/>
    <mergeCell ref="G92:I92"/>
    <mergeCell ref="J92:L92"/>
    <mergeCell ref="M92:O92"/>
    <mergeCell ref="P92:R92"/>
    <mergeCell ref="S92:V94"/>
    <mergeCell ref="B93:C93"/>
    <mergeCell ref="D93:F93"/>
    <mergeCell ref="G93:I93"/>
    <mergeCell ref="J93:L93"/>
    <mergeCell ref="M93:O93"/>
    <mergeCell ref="P93:R93"/>
    <mergeCell ref="B94:C94"/>
    <mergeCell ref="D94:F94"/>
    <mergeCell ref="G94:I94"/>
    <mergeCell ref="J94:L94"/>
    <mergeCell ref="M94:O94"/>
    <mergeCell ref="P94:R96"/>
    <mergeCell ref="B95:C95"/>
    <mergeCell ref="D95:F95"/>
    <mergeCell ref="G95:I95"/>
    <mergeCell ref="J95:L95"/>
    <mergeCell ref="M95:O95"/>
    <mergeCell ref="B116:C116"/>
    <mergeCell ref="D116:F116"/>
    <mergeCell ref="G116:I116"/>
    <mergeCell ref="J116:L116"/>
    <mergeCell ref="M116:O116"/>
    <mergeCell ref="P116:R116"/>
    <mergeCell ref="B117:C117"/>
    <mergeCell ref="D117:F117"/>
    <mergeCell ref="G117:I117"/>
    <mergeCell ref="J117:L117"/>
    <mergeCell ref="M117:O117"/>
    <mergeCell ref="P117:R117"/>
    <mergeCell ref="G114:I114"/>
    <mergeCell ref="J114:L114"/>
    <mergeCell ref="M114:O114"/>
    <mergeCell ref="P114:R114"/>
    <mergeCell ref="T114:V114"/>
    <mergeCell ref="B115:C115"/>
    <mergeCell ref="D115:F115"/>
    <mergeCell ref="G115:I115"/>
    <mergeCell ref="J115:L115"/>
    <mergeCell ref="M115:O115"/>
    <mergeCell ref="P115:R115"/>
    <mergeCell ref="B107:C107"/>
    <mergeCell ref="B108:C108"/>
    <mergeCell ref="B109:C109"/>
    <mergeCell ref="B110:C110"/>
    <mergeCell ref="B111:C111"/>
    <mergeCell ref="B112:C112"/>
    <mergeCell ref="B113:C113"/>
    <mergeCell ref="B114:C114"/>
    <mergeCell ref="D114:F114"/>
    <mergeCell ref="D104:F104"/>
    <mergeCell ref="G104:R104"/>
    <mergeCell ref="S104:V104"/>
    <mergeCell ref="D105:F105"/>
    <mergeCell ref="G105:I105"/>
    <mergeCell ref="J105:L105"/>
    <mergeCell ref="M105:O105"/>
    <mergeCell ref="P105:P106"/>
    <mergeCell ref="Q105:S105"/>
    <mergeCell ref="T105:V105"/>
    <mergeCell ref="A122:A123"/>
    <mergeCell ref="B122:C123"/>
    <mergeCell ref="D122:F122"/>
    <mergeCell ref="G122:I122"/>
    <mergeCell ref="J122:L122"/>
    <mergeCell ref="M122:O122"/>
    <mergeCell ref="P122:R122"/>
    <mergeCell ref="S122:V122"/>
    <mergeCell ref="D123:F123"/>
    <mergeCell ref="G123:I123"/>
    <mergeCell ref="J123:L123"/>
    <mergeCell ref="M123:O123"/>
    <mergeCell ref="P123:R123"/>
    <mergeCell ref="S123:V123"/>
    <mergeCell ref="B120:C120"/>
    <mergeCell ref="D120:F120"/>
    <mergeCell ref="G120:I120"/>
    <mergeCell ref="J120:L120"/>
    <mergeCell ref="M120:O120"/>
    <mergeCell ref="P120:R120"/>
    <mergeCell ref="B121:C121"/>
    <mergeCell ref="D121:F121"/>
    <mergeCell ref="G121:I121"/>
    <mergeCell ref="J121:L121"/>
    <mergeCell ref="M121:O121"/>
    <mergeCell ref="P121:R121"/>
    <mergeCell ref="B118:C118"/>
    <mergeCell ref="D118:F118"/>
    <mergeCell ref="G118:I118"/>
    <mergeCell ref="J118:L118"/>
    <mergeCell ref="M118:O118"/>
    <mergeCell ref="P118:R118"/>
    <mergeCell ref="B119:C119"/>
    <mergeCell ref="D119:F119"/>
    <mergeCell ref="G119:I119"/>
    <mergeCell ref="J119:L119"/>
    <mergeCell ref="M119:O119"/>
    <mergeCell ref="P119:R119"/>
    <mergeCell ref="B131:C131"/>
    <mergeCell ref="D131:V131"/>
    <mergeCell ref="B132:C132"/>
    <mergeCell ref="D132:V132"/>
    <mergeCell ref="B133:C133"/>
    <mergeCell ref="D133:V133"/>
    <mergeCell ref="B134:C134"/>
    <mergeCell ref="D134:V134"/>
    <mergeCell ref="B135:C135"/>
    <mergeCell ref="D135:F135"/>
    <mergeCell ref="G135:I135"/>
    <mergeCell ref="J135:L135"/>
    <mergeCell ref="M135:O135"/>
    <mergeCell ref="P135:R135"/>
    <mergeCell ref="S135:V135"/>
    <mergeCell ref="S127:V127"/>
    <mergeCell ref="B128:C128"/>
    <mergeCell ref="D128:F128"/>
    <mergeCell ref="G128:I128"/>
    <mergeCell ref="J128:L128"/>
    <mergeCell ref="M128:O128"/>
    <mergeCell ref="S128:V128"/>
    <mergeCell ref="B129:V129"/>
    <mergeCell ref="B130:V130"/>
    <mergeCell ref="B124:C124"/>
    <mergeCell ref="D124:F124"/>
    <mergeCell ref="G124:I124"/>
    <mergeCell ref="J124:L124"/>
    <mergeCell ref="M124:O124"/>
    <mergeCell ref="P124:R124"/>
    <mergeCell ref="S124:V126"/>
    <mergeCell ref="B125:C125"/>
    <mergeCell ref="D125:F125"/>
    <mergeCell ref="G125:I125"/>
    <mergeCell ref="J125:L125"/>
    <mergeCell ref="M125:O125"/>
    <mergeCell ref="P125:R125"/>
    <mergeCell ref="B126:C126"/>
    <mergeCell ref="D126:F126"/>
    <mergeCell ref="G126:I126"/>
    <mergeCell ref="J126:L126"/>
    <mergeCell ref="M126:O126"/>
    <mergeCell ref="P126:R128"/>
    <mergeCell ref="B127:C127"/>
    <mergeCell ref="D127:F127"/>
    <mergeCell ref="G127:I127"/>
    <mergeCell ref="J127:L127"/>
    <mergeCell ref="M127:O127"/>
    <mergeCell ref="B148:C148"/>
    <mergeCell ref="D148:F148"/>
    <mergeCell ref="G148:I148"/>
    <mergeCell ref="J148:L148"/>
    <mergeCell ref="M148:O148"/>
    <mergeCell ref="P148:R148"/>
    <mergeCell ref="B149:C149"/>
    <mergeCell ref="D149:F149"/>
    <mergeCell ref="G149:I149"/>
    <mergeCell ref="J149:L149"/>
    <mergeCell ref="M149:O149"/>
    <mergeCell ref="P149:R149"/>
    <mergeCell ref="G146:I146"/>
    <mergeCell ref="J146:L146"/>
    <mergeCell ref="M146:O146"/>
    <mergeCell ref="P146:R146"/>
    <mergeCell ref="T146:V146"/>
    <mergeCell ref="B147:C147"/>
    <mergeCell ref="D147:F147"/>
    <mergeCell ref="G147:I147"/>
    <mergeCell ref="J147:L147"/>
    <mergeCell ref="M147:O147"/>
    <mergeCell ref="P147:R147"/>
    <mergeCell ref="B139:C139"/>
    <mergeCell ref="B140:C140"/>
    <mergeCell ref="B141:C141"/>
    <mergeCell ref="B142:C142"/>
    <mergeCell ref="B143:C143"/>
    <mergeCell ref="B144:C144"/>
    <mergeCell ref="B145:C145"/>
    <mergeCell ref="B146:C146"/>
    <mergeCell ref="D146:F146"/>
    <mergeCell ref="D136:F136"/>
    <mergeCell ref="G136:R136"/>
    <mergeCell ref="S136:V136"/>
    <mergeCell ref="D137:F137"/>
    <mergeCell ref="G137:I137"/>
    <mergeCell ref="J137:L137"/>
    <mergeCell ref="M137:O137"/>
    <mergeCell ref="P137:P138"/>
    <mergeCell ref="Q137:S137"/>
    <mergeCell ref="T137:V137"/>
    <mergeCell ref="A154:A155"/>
    <mergeCell ref="B154:C155"/>
    <mergeCell ref="D154:F154"/>
    <mergeCell ref="G154:I154"/>
    <mergeCell ref="J154:L154"/>
    <mergeCell ref="M154:O154"/>
    <mergeCell ref="P154:R154"/>
    <mergeCell ref="S154:V154"/>
    <mergeCell ref="D155:F155"/>
    <mergeCell ref="G155:I155"/>
    <mergeCell ref="J155:L155"/>
    <mergeCell ref="M155:O155"/>
    <mergeCell ref="P155:R155"/>
    <mergeCell ref="S155:V155"/>
    <mergeCell ref="B152:C152"/>
    <mergeCell ref="D152:F152"/>
    <mergeCell ref="G152:I152"/>
    <mergeCell ref="J152:L152"/>
    <mergeCell ref="M152:O152"/>
    <mergeCell ref="P152:R152"/>
    <mergeCell ref="B153:C153"/>
    <mergeCell ref="D153:F153"/>
    <mergeCell ref="G153:I153"/>
    <mergeCell ref="J153:L153"/>
    <mergeCell ref="M153:O153"/>
    <mergeCell ref="P153:R153"/>
    <mergeCell ref="B150:C150"/>
    <mergeCell ref="D150:F150"/>
    <mergeCell ref="G150:I150"/>
    <mergeCell ref="J150:L150"/>
    <mergeCell ref="M150:O150"/>
    <mergeCell ref="P150:R150"/>
    <mergeCell ref="B151:C151"/>
    <mergeCell ref="D151:F151"/>
    <mergeCell ref="G151:I151"/>
    <mergeCell ref="J151:L151"/>
    <mergeCell ref="M151:O151"/>
    <mergeCell ref="P151:R151"/>
    <mergeCell ref="B163:C163"/>
    <mergeCell ref="D163:V163"/>
    <mergeCell ref="B164:C164"/>
    <mergeCell ref="D164:V164"/>
    <mergeCell ref="B165:C165"/>
    <mergeCell ref="D165:V165"/>
    <mergeCell ref="B166:C166"/>
    <mergeCell ref="D166:V166"/>
    <mergeCell ref="B167:C167"/>
    <mergeCell ref="D167:F167"/>
    <mergeCell ref="G167:I167"/>
    <mergeCell ref="J167:L167"/>
    <mergeCell ref="M167:O167"/>
    <mergeCell ref="P167:R167"/>
    <mergeCell ref="S167:V167"/>
    <mergeCell ref="S159:V159"/>
    <mergeCell ref="B160:C160"/>
    <mergeCell ref="D160:F160"/>
    <mergeCell ref="G160:I160"/>
    <mergeCell ref="J160:L160"/>
    <mergeCell ref="M160:O160"/>
    <mergeCell ref="S160:V160"/>
    <mergeCell ref="B161:V161"/>
    <mergeCell ref="B162:V162"/>
    <mergeCell ref="B156:C156"/>
    <mergeCell ref="D156:F156"/>
    <mergeCell ref="G156:I156"/>
    <mergeCell ref="J156:L156"/>
    <mergeCell ref="M156:O156"/>
    <mergeCell ref="P156:R156"/>
    <mergeCell ref="S156:V158"/>
    <mergeCell ref="B157:C157"/>
    <mergeCell ref="D157:F157"/>
    <mergeCell ref="G157:I157"/>
    <mergeCell ref="J157:L157"/>
    <mergeCell ref="M157:O157"/>
    <mergeCell ref="P157:R157"/>
    <mergeCell ref="B158:C158"/>
    <mergeCell ref="D158:F158"/>
    <mergeCell ref="G158:I158"/>
    <mergeCell ref="J158:L158"/>
    <mergeCell ref="M158:O158"/>
    <mergeCell ref="P158:R160"/>
    <mergeCell ref="B159:C159"/>
    <mergeCell ref="D159:F159"/>
    <mergeCell ref="G159:I159"/>
    <mergeCell ref="J159:L159"/>
    <mergeCell ref="M159:O159"/>
    <mergeCell ref="B180:C180"/>
    <mergeCell ref="D180:F180"/>
    <mergeCell ref="G180:I180"/>
    <mergeCell ref="J180:L180"/>
    <mergeCell ref="M180:O180"/>
    <mergeCell ref="P180:R180"/>
    <mergeCell ref="B181:C181"/>
    <mergeCell ref="D181:F181"/>
    <mergeCell ref="G181:I181"/>
    <mergeCell ref="J181:L181"/>
    <mergeCell ref="M181:O181"/>
    <mergeCell ref="P181:R181"/>
    <mergeCell ref="G178:I178"/>
    <mergeCell ref="J178:L178"/>
    <mergeCell ref="M178:O178"/>
    <mergeCell ref="P178:R178"/>
    <mergeCell ref="T178:V178"/>
    <mergeCell ref="B179:C179"/>
    <mergeCell ref="D179:F179"/>
    <mergeCell ref="G179:I179"/>
    <mergeCell ref="J179:L179"/>
    <mergeCell ref="M179:O179"/>
    <mergeCell ref="P179:R179"/>
    <mergeCell ref="B171:C171"/>
    <mergeCell ref="B172:C172"/>
    <mergeCell ref="B173:C173"/>
    <mergeCell ref="B174:C174"/>
    <mergeCell ref="B175:C175"/>
    <mergeCell ref="B176:C176"/>
    <mergeCell ref="B177:C177"/>
    <mergeCell ref="B178:C178"/>
    <mergeCell ref="D178:F178"/>
    <mergeCell ref="D168:F168"/>
    <mergeCell ref="G168:R168"/>
    <mergeCell ref="S168:V168"/>
    <mergeCell ref="D169:F169"/>
    <mergeCell ref="G169:I169"/>
    <mergeCell ref="J169:L169"/>
    <mergeCell ref="M169:O169"/>
    <mergeCell ref="P169:P170"/>
    <mergeCell ref="Q169:S169"/>
    <mergeCell ref="T169:V169"/>
    <mergeCell ref="A186:A187"/>
    <mergeCell ref="B186:C187"/>
    <mergeCell ref="D186:F186"/>
    <mergeCell ref="G186:I186"/>
    <mergeCell ref="J186:L186"/>
    <mergeCell ref="M186:O186"/>
    <mergeCell ref="P186:R186"/>
    <mergeCell ref="S186:V186"/>
    <mergeCell ref="D187:F187"/>
    <mergeCell ref="G187:I187"/>
    <mergeCell ref="J187:L187"/>
    <mergeCell ref="M187:O187"/>
    <mergeCell ref="P187:R187"/>
    <mergeCell ref="S187:V187"/>
    <mergeCell ref="B184:C184"/>
    <mergeCell ref="D184:F184"/>
    <mergeCell ref="G184:I184"/>
    <mergeCell ref="J184:L184"/>
    <mergeCell ref="M184:O184"/>
    <mergeCell ref="P184:R184"/>
    <mergeCell ref="B185:C185"/>
    <mergeCell ref="D185:F185"/>
    <mergeCell ref="G185:I185"/>
    <mergeCell ref="J185:L185"/>
    <mergeCell ref="M185:O185"/>
    <mergeCell ref="P185:R185"/>
    <mergeCell ref="B182:C182"/>
    <mergeCell ref="D182:F182"/>
    <mergeCell ref="G182:I182"/>
    <mergeCell ref="J182:L182"/>
    <mergeCell ref="M182:O182"/>
    <mergeCell ref="P182:R182"/>
    <mergeCell ref="B183:C183"/>
    <mergeCell ref="D183:F183"/>
    <mergeCell ref="G183:I183"/>
    <mergeCell ref="J183:L183"/>
    <mergeCell ref="M183:O183"/>
    <mergeCell ref="P183:R183"/>
    <mergeCell ref="B195:C195"/>
    <mergeCell ref="D195:V195"/>
    <mergeCell ref="B196:C196"/>
    <mergeCell ref="D196:V196"/>
    <mergeCell ref="B197:C197"/>
    <mergeCell ref="D197:V197"/>
    <mergeCell ref="B198:C198"/>
    <mergeCell ref="D198:V198"/>
    <mergeCell ref="B199:C199"/>
    <mergeCell ref="D199:F199"/>
    <mergeCell ref="G199:I199"/>
    <mergeCell ref="J199:L199"/>
    <mergeCell ref="M199:O199"/>
    <mergeCell ref="P199:R199"/>
    <mergeCell ref="S199:V199"/>
    <mergeCell ref="S191:V191"/>
    <mergeCell ref="B192:C192"/>
    <mergeCell ref="D192:F192"/>
    <mergeCell ref="G192:I192"/>
    <mergeCell ref="J192:L192"/>
    <mergeCell ref="M192:O192"/>
    <mergeCell ref="S192:V192"/>
    <mergeCell ref="B193:V193"/>
    <mergeCell ref="B194:V194"/>
    <mergeCell ref="B188:C188"/>
    <mergeCell ref="D188:F188"/>
    <mergeCell ref="G188:I188"/>
    <mergeCell ref="J188:L188"/>
    <mergeCell ref="M188:O188"/>
    <mergeCell ref="P188:R188"/>
    <mergeCell ref="S188:V190"/>
    <mergeCell ref="B189:C189"/>
    <mergeCell ref="D189:F189"/>
    <mergeCell ref="G189:I189"/>
    <mergeCell ref="J189:L189"/>
    <mergeCell ref="M189:O189"/>
    <mergeCell ref="P189:R189"/>
    <mergeCell ref="B190:C190"/>
    <mergeCell ref="D190:F190"/>
    <mergeCell ref="G190:I190"/>
    <mergeCell ref="J190:L190"/>
    <mergeCell ref="M190:O190"/>
    <mergeCell ref="P190:R192"/>
    <mergeCell ref="B191:C191"/>
    <mergeCell ref="D191:F191"/>
    <mergeCell ref="G191:I191"/>
    <mergeCell ref="J191:L191"/>
    <mergeCell ref="M191:O191"/>
    <mergeCell ref="B212:C212"/>
    <mergeCell ref="D212:F212"/>
    <mergeCell ref="G212:I212"/>
    <mergeCell ref="J212:L212"/>
    <mergeCell ref="M212:O212"/>
    <mergeCell ref="P212:R212"/>
    <mergeCell ref="B213:C213"/>
    <mergeCell ref="D213:F213"/>
    <mergeCell ref="G213:I213"/>
    <mergeCell ref="J213:L213"/>
    <mergeCell ref="M213:O213"/>
    <mergeCell ref="P213:R213"/>
    <mergeCell ref="G210:I210"/>
    <mergeCell ref="J210:L210"/>
    <mergeCell ref="M210:O210"/>
    <mergeCell ref="P210:R210"/>
    <mergeCell ref="T210:V210"/>
    <mergeCell ref="B211:C211"/>
    <mergeCell ref="D211:F211"/>
    <mergeCell ref="G211:I211"/>
    <mergeCell ref="J211:L211"/>
    <mergeCell ref="M211:O211"/>
    <mergeCell ref="P211:R211"/>
    <mergeCell ref="B203:C203"/>
    <mergeCell ref="B204:C204"/>
    <mergeCell ref="B205:C205"/>
    <mergeCell ref="B206:C206"/>
    <mergeCell ref="B207:C207"/>
    <mergeCell ref="B208:C208"/>
    <mergeCell ref="B209:C209"/>
    <mergeCell ref="B210:C210"/>
    <mergeCell ref="D210:F210"/>
    <mergeCell ref="D200:F200"/>
    <mergeCell ref="G200:R200"/>
    <mergeCell ref="S200:V200"/>
    <mergeCell ref="D201:F201"/>
    <mergeCell ref="G201:I201"/>
    <mergeCell ref="J201:L201"/>
    <mergeCell ref="M201:O201"/>
    <mergeCell ref="P201:P202"/>
    <mergeCell ref="Q201:S201"/>
    <mergeCell ref="T201:V201"/>
    <mergeCell ref="A218:A219"/>
    <mergeCell ref="B218:C219"/>
    <mergeCell ref="D218:F218"/>
    <mergeCell ref="G218:I218"/>
    <mergeCell ref="J218:L218"/>
    <mergeCell ref="M218:O218"/>
    <mergeCell ref="P218:R218"/>
    <mergeCell ref="S218:V218"/>
    <mergeCell ref="D219:F219"/>
    <mergeCell ref="G219:I219"/>
    <mergeCell ref="J219:L219"/>
    <mergeCell ref="M219:O219"/>
    <mergeCell ref="P219:R219"/>
    <mergeCell ref="S219:V219"/>
    <mergeCell ref="B216:C216"/>
    <mergeCell ref="D216:F216"/>
    <mergeCell ref="G216:I216"/>
    <mergeCell ref="J216:L216"/>
    <mergeCell ref="M216:O216"/>
    <mergeCell ref="P216:R216"/>
    <mergeCell ref="B217:C217"/>
    <mergeCell ref="D217:F217"/>
    <mergeCell ref="G217:I217"/>
    <mergeCell ref="J217:L217"/>
    <mergeCell ref="M217:O217"/>
    <mergeCell ref="P217:R217"/>
    <mergeCell ref="B214:C214"/>
    <mergeCell ref="D214:F214"/>
    <mergeCell ref="G214:I214"/>
    <mergeCell ref="J214:L214"/>
    <mergeCell ref="M214:O214"/>
    <mergeCell ref="P214:R214"/>
    <mergeCell ref="B215:C215"/>
    <mergeCell ref="D215:F215"/>
    <mergeCell ref="G215:I215"/>
    <mergeCell ref="J215:L215"/>
    <mergeCell ref="M215:O215"/>
    <mergeCell ref="P215:R215"/>
    <mergeCell ref="B227:C227"/>
    <mergeCell ref="D227:V227"/>
    <mergeCell ref="B228:C228"/>
    <mergeCell ref="D228:V228"/>
    <mergeCell ref="B229:C229"/>
    <mergeCell ref="D229:V229"/>
    <mergeCell ref="B230:C230"/>
    <mergeCell ref="D230:V230"/>
    <mergeCell ref="B231:C231"/>
    <mergeCell ref="D231:F231"/>
    <mergeCell ref="G231:I231"/>
    <mergeCell ref="J231:L231"/>
    <mergeCell ref="M231:O231"/>
    <mergeCell ref="P231:R231"/>
    <mergeCell ref="S231:V231"/>
    <mergeCell ref="S223:V223"/>
    <mergeCell ref="B224:C224"/>
    <mergeCell ref="D224:F224"/>
    <mergeCell ref="G224:I224"/>
    <mergeCell ref="J224:L224"/>
    <mergeCell ref="M224:O224"/>
    <mergeCell ref="S224:V224"/>
    <mergeCell ref="B225:V225"/>
    <mergeCell ref="B226:V226"/>
    <mergeCell ref="B220:C220"/>
    <mergeCell ref="D220:F220"/>
    <mergeCell ref="G220:I220"/>
    <mergeCell ref="J220:L220"/>
    <mergeCell ref="M220:O220"/>
    <mergeCell ref="P220:R220"/>
    <mergeCell ref="S220:V222"/>
    <mergeCell ref="B221:C221"/>
    <mergeCell ref="D221:F221"/>
    <mergeCell ref="G221:I221"/>
    <mergeCell ref="J221:L221"/>
    <mergeCell ref="M221:O221"/>
    <mergeCell ref="P221:R221"/>
    <mergeCell ref="B222:C222"/>
    <mergeCell ref="D222:F222"/>
    <mergeCell ref="G222:I222"/>
    <mergeCell ref="J222:L222"/>
    <mergeCell ref="M222:O222"/>
    <mergeCell ref="P222:R224"/>
    <mergeCell ref="B223:C223"/>
    <mergeCell ref="D223:F223"/>
    <mergeCell ref="G223:I223"/>
    <mergeCell ref="J223:L223"/>
    <mergeCell ref="M223:O223"/>
    <mergeCell ref="B244:C244"/>
    <mergeCell ref="D244:F244"/>
    <mergeCell ref="G244:I244"/>
    <mergeCell ref="J244:L244"/>
    <mergeCell ref="M244:O244"/>
    <mergeCell ref="P244:R244"/>
    <mergeCell ref="B245:C245"/>
    <mergeCell ref="D245:F245"/>
    <mergeCell ref="G245:I245"/>
    <mergeCell ref="J245:L245"/>
    <mergeCell ref="M245:O245"/>
    <mergeCell ref="P245:R245"/>
    <mergeCell ref="G242:I242"/>
    <mergeCell ref="J242:L242"/>
    <mergeCell ref="M242:O242"/>
    <mergeCell ref="P242:R242"/>
    <mergeCell ref="T242:V242"/>
    <mergeCell ref="B243:C243"/>
    <mergeCell ref="D243:F243"/>
    <mergeCell ref="G243:I243"/>
    <mergeCell ref="J243:L243"/>
    <mergeCell ref="M243:O243"/>
    <mergeCell ref="P243:R243"/>
    <mergeCell ref="B235:C235"/>
    <mergeCell ref="B236:C236"/>
    <mergeCell ref="B237:C237"/>
    <mergeCell ref="B238:C238"/>
    <mergeCell ref="B239:C239"/>
    <mergeCell ref="B240:C240"/>
    <mergeCell ref="B241:C241"/>
    <mergeCell ref="B242:C242"/>
    <mergeCell ref="D242:F242"/>
    <mergeCell ref="D232:F232"/>
    <mergeCell ref="G232:R232"/>
    <mergeCell ref="S232:V232"/>
    <mergeCell ref="D233:F233"/>
    <mergeCell ref="G233:I233"/>
    <mergeCell ref="J233:L233"/>
    <mergeCell ref="M233:O233"/>
    <mergeCell ref="P233:P234"/>
    <mergeCell ref="Q233:S233"/>
    <mergeCell ref="T233:V233"/>
    <mergeCell ref="A250:A251"/>
    <mergeCell ref="B250:C251"/>
    <mergeCell ref="D250:F250"/>
    <mergeCell ref="G250:I250"/>
    <mergeCell ref="J250:L250"/>
    <mergeCell ref="M250:O250"/>
    <mergeCell ref="P250:R250"/>
    <mergeCell ref="S250:V250"/>
    <mergeCell ref="D251:F251"/>
    <mergeCell ref="G251:I251"/>
    <mergeCell ref="J251:L251"/>
    <mergeCell ref="M251:O251"/>
    <mergeCell ref="P251:R251"/>
    <mergeCell ref="S251:V251"/>
    <mergeCell ref="B248:C248"/>
    <mergeCell ref="D248:F248"/>
    <mergeCell ref="G248:I248"/>
    <mergeCell ref="J248:L248"/>
    <mergeCell ref="M248:O248"/>
    <mergeCell ref="P248:R248"/>
    <mergeCell ref="B249:C249"/>
    <mergeCell ref="D249:F249"/>
    <mergeCell ref="G249:I249"/>
    <mergeCell ref="J249:L249"/>
    <mergeCell ref="M249:O249"/>
    <mergeCell ref="P249:R249"/>
    <mergeCell ref="B246:C246"/>
    <mergeCell ref="D246:F246"/>
    <mergeCell ref="G246:I246"/>
    <mergeCell ref="J246:L246"/>
    <mergeCell ref="M246:O246"/>
    <mergeCell ref="P246:R246"/>
    <mergeCell ref="B247:C247"/>
    <mergeCell ref="D247:F247"/>
    <mergeCell ref="G247:I247"/>
    <mergeCell ref="J247:L247"/>
    <mergeCell ref="M247:O247"/>
    <mergeCell ref="P247:R247"/>
    <mergeCell ref="B259:C259"/>
    <mergeCell ref="D259:V259"/>
    <mergeCell ref="B260:C260"/>
    <mergeCell ref="D260:V260"/>
    <mergeCell ref="B261:C261"/>
    <mergeCell ref="D261:V261"/>
    <mergeCell ref="B262:C262"/>
    <mergeCell ref="D262:V262"/>
    <mergeCell ref="B263:C263"/>
    <mergeCell ref="D263:F263"/>
    <mergeCell ref="G263:I263"/>
    <mergeCell ref="J263:L263"/>
    <mergeCell ref="M263:O263"/>
    <mergeCell ref="P263:R263"/>
    <mergeCell ref="S263:V263"/>
    <mergeCell ref="S255:V255"/>
    <mergeCell ref="B256:C256"/>
    <mergeCell ref="D256:F256"/>
    <mergeCell ref="G256:I256"/>
    <mergeCell ref="J256:L256"/>
    <mergeCell ref="M256:O256"/>
    <mergeCell ref="S256:V256"/>
    <mergeCell ref="B257:V257"/>
    <mergeCell ref="B258:V258"/>
    <mergeCell ref="B252:C252"/>
    <mergeCell ref="D252:F252"/>
    <mergeCell ref="G252:I252"/>
    <mergeCell ref="J252:L252"/>
    <mergeCell ref="M252:O252"/>
    <mergeCell ref="P252:R252"/>
    <mergeCell ref="S252:V254"/>
    <mergeCell ref="B253:C253"/>
    <mergeCell ref="D253:F253"/>
    <mergeCell ref="G253:I253"/>
    <mergeCell ref="J253:L253"/>
    <mergeCell ref="M253:O253"/>
    <mergeCell ref="P253:R253"/>
    <mergeCell ref="B254:C254"/>
    <mergeCell ref="D254:F254"/>
    <mergeCell ref="G254:I254"/>
    <mergeCell ref="J254:L254"/>
    <mergeCell ref="M254:O254"/>
    <mergeCell ref="P254:R256"/>
    <mergeCell ref="B255:C255"/>
    <mergeCell ref="D255:F255"/>
    <mergeCell ref="G255:I255"/>
    <mergeCell ref="J255:L255"/>
    <mergeCell ref="M255:O255"/>
    <mergeCell ref="B276:C276"/>
    <mergeCell ref="D276:F276"/>
    <mergeCell ref="G276:I276"/>
    <mergeCell ref="J276:L276"/>
    <mergeCell ref="M276:O276"/>
    <mergeCell ref="P276:R276"/>
    <mergeCell ref="B277:C277"/>
    <mergeCell ref="D277:F277"/>
    <mergeCell ref="G277:I277"/>
    <mergeCell ref="J277:L277"/>
    <mergeCell ref="M277:O277"/>
    <mergeCell ref="P277:R277"/>
    <mergeCell ref="G274:I274"/>
    <mergeCell ref="J274:L274"/>
    <mergeCell ref="M274:O274"/>
    <mergeCell ref="P274:R274"/>
    <mergeCell ref="T274:V274"/>
    <mergeCell ref="B275:C275"/>
    <mergeCell ref="D275:F275"/>
    <mergeCell ref="G275:I275"/>
    <mergeCell ref="J275:L275"/>
    <mergeCell ref="M275:O275"/>
    <mergeCell ref="P275:R275"/>
    <mergeCell ref="B267:C267"/>
    <mergeCell ref="B268:C268"/>
    <mergeCell ref="B269:C269"/>
    <mergeCell ref="B270:C270"/>
    <mergeCell ref="B271:C271"/>
    <mergeCell ref="B272:C272"/>
    <mergeCell ref="B273:C273"/>
    <mergeCell ref="B274:C274"/>
    <mergeCell ref="D274:F274"/>
    <mergeCell ref="D264:F264"/>
    <mergeCell ref="G264:R264"/>
    <mergeCell ref="S264:V264"/>
    <mergeCell ref="D265:F265"/>
    <mergeCell ref="G265:I265"/>
    <mergeCell ref="J265:L265"/>
    <mergeCell ref="M265:O265"/>
    <mergeCell ref="P265:P266"/>
    <mergeCell ref="Q265:S265"/>
    <mergeCell ref="T265:V265"/>
    <mergeCell ref="A282:A283"/>
    <mergeCell ref="B282:C283"/>
    <mergeCell ref="D282:F282"/>
    <mergeCell ref="G282:I282"/>
    <mergeCell ref="J282:L282"/>
    <mergeCell ref="M282:O282"/>
    <mergeCell ref="P282:R282"/>
    <mergeCell ref="S282:V282"/>
    <mergeCell ref="D283:F283"/>
    <mergeCell ref="G283:I283"/>
    <mergeCell ref="J283:L283"/>
    <mergeCell ref="M283:O283"/>
    <mergeCell ref="P283:R283"/>
    <mergeCell ref="S283:V283"/>
    <mergeCell ref="B280:C280"/>
    <mergeCell ref="D280:F280"/>
    <mergeCell ref="G280:I280"/>
    <mergeCell ref="J280:L280"/>
    <mergeCell ref="M280:O280"/>
    <mergeCell ref="P280:R280"/>
    <mergeCell ref="B281:C281"/>
    <mergeCell ref="D281:F281"/>
    <mergeCell ref="G281:I281"/>
    <mergeCell ref="J281:L281"/>
    <mergeCell ref="M281:O281"/>
    <mergeCell ref="P281:R281"/>
    <mergeCell ref="B278:C278"/>
    <mergeCell ref="D278:F278"/>
    <mergeCell ref="G278:I278"/>
    <mergeCell ref="J278:L278"/>
    <mergeCell ref="M278:O278"/>
    <mergeCell ref="P278:R278"/>
    <mergeCell ref="B279:C279"/>
    <mergeCell ref="D279:F279"/>
    <mergeCell ref="G279:I279"/>
    <mergeCell ref="J279:L279"/>
    <mergeCell ref="M279:O279"/>
    <mergeCell ref="P279:R279"/>
    <mergeCell ref="B291:C291"/>
    <mergeCell ref="D291:V291"/>
    <mergeCell ref="B292:C292"/>
    <mergeCell ref="D292:V292"/>
    <mergeCell ref="B293:C293"/>
    <mergeCell ref="D293:V293"/>
    <mergeCell ref="B294:C294"/>
    <mergeCell ref="D294:V294"/>
    <mergeCell ref="B295:C295"/>
    <mergeCell ref="D295:F295"/>
    <mergeCell ref="G295:I295"/>
    <mergeCell ref="J295:L295"/>
    <mergeCell ref="M295:O295"/>
    <mergeCell ref="P295:R295"/>
    <mergeCell ref="S295:V295"/>
    <mergeCell ref="S287:V287"/>
    <mergeCell ref="B288:C288"/>
    <mergeCell ref="D288:F288"/>
    <mergeCell ref="G288:I288"/>
    <mergeCell ref="J288:L288"/>
    <mergeCell ref="M288:O288"/>
    <mergeCell ref="S288:V288"/>
    <mergeCell ref="B289:V289"/>
    <mergeCell ref="B290:V290"/>
    <mergeCell ref="B284:C284"/>
    <mergeCell ref="D284:F284"/>
    <mergeCell ref="G284:I284"/>
    <mergeCell ref="J284:L284"/>
    <mergeCell ref="M284:O284"/>
    <mergeCell ref="P284:R284"/>
    <mergeCell ref="S284:V286"/>
    <mergeCell ref="B285:C285"/>
    <mergeCell ref="D285:F285"/>
    <mergeCell ref="G285:I285"/>
    <mergeCell ref="J285:L285"/>
    <mergeCell ref="M285:O285"/>
    <mergeCell ref="P285:R285"/>
    <mergeCell ref="B286:C286"/>
    <mergeCell ref="D286:F286"/>
    <mergeCell ref="G286:I286"/>
    <mergeCell ref="J286:L286"/>
    <mergeCell ref="M286:O286"/>
    <mergeCell ref="P286:R288"/>
    <mergeCell ref="B287:C287"/>
    <mergeCell ref="D287:F287"/>
    <mergeCell ref="G287:I287"/>
    <mergeCell ref="J287:L287"/>
    <mergeCell ref="M287:O287"/>
    <mergeCell ref="B308:C308"/>
    <mergeCell ref="D308:F308"/>
    <mergeCell ref="G308:I308"/>
    <mergeCell ref="J308:L308"/>
    <mergeCell ref="M308:O308"/>
    <mergeCell ref="P308:R308"/>
    <mergeCell ref="B309:C309"/>
    <mergeCell ref="D309:F309"/>
    <mergeCell ref="G309:I309"/>
    <mergeCell ref="J309:L309"/>
    <mergeCell ref="M309:O309"/>
    <mergeCell ref="P309:R309"/>
    <mergeCell ref="G306:I306"/>
    <mergeCell ref="J306:L306"/>
    <mergeCell ref="M306:O306"/>
    <mergeCell ref="P306:R306"/>
    <mergeCell ref="T306:V306"/>
    <mergeCell ref="B307:C307"/>
    <mergeCell ref="D307:F307"/>
    <mergeCell ref="G307:I307"/>
    <mergeCell ref="J307:L307"/>
    <mergeCell ref="M307:O307"/>
    <mergeCell ref="P307:R307"/>
    <mergeCell ref="B299:C299"/>
    <mergeCell ref="B300:C300"/>
    <mergeCell ref="B301:C301"/>
    <mergeCell ref="B302:C302"/>
    <mergeCell ref="B303:C303"/>
    <mergeCell ref="B304:C304"/>
    <mergeCell ref="B305:C305"/>
    <mergeCell ref="B306:C306"/>
    <mergeCell ref="D306:F306"/>
    <mergeCell ref="D296:F296"/>
    <mergeCell ref="G296:R296"/>
    <mergeCell ref="S296:V296"/>
    <mergeCell ref="D297:F297"/>
    <mergeCell ref="G297:I297"/>
    <mergeCell ref="J297:L297"/>
    <mergeCell ref="M297:O297"/>
    <mergeCell ref="P297:P298"/>
    <mergeCell ref="Q297:S297"/>
    <mergeCell ref="T297:V297"/>
    <mergeCell ref="A314:A315"/>
    <mergeCell ref="B314:C315"/>
    <mergeCell ref="D314:F314"/>
    <mergeCell ref="G314:I314"/>
    <mergeCell ref="J314:L314"/>
    <mergeCell ref="M314:O314"/>
    <mergeCell ref="P314:R314"/>
    <mergeCell ref="S314:V314"/>
    <mergeCell ref="D315:F315"/>
    <mergeCell ref="G315:I315"/>
    <mergeCell ref="J315:L315"/>
    <mergeCell ref="M315:O315"/>
    <mergeCell ref="P315:R315"/>
    <mergeCell ref="S315:V315"/>
    <mergeCell ref="B312:C312"/>
    <mergeCell ref="D312:F312"/>
    <mergeCell ref="G312:I312"/>
    <mergeCell ref="J312:L312"/>
    <mergeCell ref="M312:O312"/>
    <mergeCell ref="P312:R312"/>
    <mergeCell ref="B313:C313"/>
    <mergeCell ref="D313:F313"/>
    <mergeCell ref="G313:I313"/>
    <mergeCell ref="J313:L313"/>
    <mergeCell ref="M313:O313"/>
    <mergeCell ref="P313:R313"/>
    <mergeCell ref="B310:C310"/>
    <mergeCell ref="D310:F310"/>
    <mergeCell ref="G310:I310"/>
    <mergeCell ref="J310:L310"/>
    <mergeCell ref="M310:O310"/>
    <mergeCell ref="P310:R310"/>
    <mergeCell ref="B311:C311"/>
    <mergeCell ref="D311:F311"/>
    <mergeCell ref="G311:I311"/>
    <mergeCell ref="J311:L311"/>
    <mergeCell ref="M311:O311"/>
    <mergeCell ref="P311:R311"/>
    <mergeCell ref="B323:C323"/>
    <mergeCell ref="D323:V323"/>
    <mergeCell ref="B324:C324"/>
    <mergeCell ref="D324:V324"/>
    <mergeCell ref="B325:C325"/>
    <mergeCell ref="D325:V325"/>
    <mergeCell ref="B326:C326"/>
    <mergeCell ref="D326:V326"/>
    <mergeCell ref="B327:C327"/>
    <mergeCell ref="D327:F327"/>
    <mergeCell ref="G327:I327"/>
    <mergeCell ref="J327:L327"/>
    <mergeCell ref="M327:O327"/>
    <mergeCell ref="P327:R327"/>
    <mergeCell ref="S327:V327"/>
    <mergeCell ref="S319:V319"/>
    <mergeCell ref="B320:C320"/>
    <mergeCell ref="D320:F320"/>
    <mergeCell ref="G320:I320"/>
    <mergeCell ref="J320:L320"/>
    <mergeCell ref="M320:O320"/>
    <mergeCell ref="S320:V320"/>
    <mergeCell ref="B321:V321"/>
    <mergeCell ref="B322:V322"/>
    <mergeCell ref="B316:C316"/>
    <mergeCell ref="D316:F316"/>
    <mergeCell ref="G316:I316"/>
    <mergeCell ref="J316:L316"/>
    <mergeCell ref="M316:O316"/>
    <mergeCell ref="P316:R316"/>
    <mergeCell ref="S316:V318"/>
    <mergeCell ref="B317:C317"/>
    <mergeCell ref="D317:F317"/>
    <mergeCell ref="G317:I317"/>
    <mergeCell ref="J317:L317"/>
    <mergeCell ref="M317:O317"/>
    <mergeCell ref="P317:R317"/>
    <mergeCell ref="B318:C318"/>
    <mergeCell ref="D318:F318"/>
    <mergeCell ref="G318:I318"/>
    <mergeCell ref="J318:L318"/>
    <mergeCell ref="M318:O318"/>
    <mergeCell ref="P318:R320"/>
    <mergeCell ref="B319:C319"/>
    <mergeCell ref="D319:F319"/>
    <mergeCell ref="G319:I319"/>
    <mergeCell ref="J319:L319"/>
    <mergeCell ref="M319:O319"/>
    <mergeCell ref="B340:C340"/>
    <mergeCell ref="D340:F340"/>
    <mergeCell ref="G340:I340"/>
    <mergeCell ref="J340:L340"/>
    <mergeCell ref="M340:O340"/>
    <mergeCell ref="P340:R340"/>
    <mergeCell ref="B341:C341"/>
    <mergeCell ref="D341:F341"/>
    <mergeCell ref="G341:I341"/>
    <mergeCell ref="J341:L341"/>
    <mergeCell ref="M341:O341"/>
    <mergeCell ref="P341:R341"/>
    <mergeCell ref="G338:I338"/>
    <mergeCell ref="J338:L338"/>
    <mergeCell ref="M338:O338"/>
    <mergeCell ref="P338:R338"/>
    <mergeCell ref="T338:V338"/>
    <mergeCell ref="B339:C339"/>
    <mergeCell ref="D339:F339"/>
    <mergeCell ref="G339:I339"/>
    <mergeCell ref="J339:L339"/>
    <mergeCell ref="M339:O339"/>
    <mergeCell ref="P339:R339"/>
    <mergeCell ref="B331:C331"/>
    <mergeCell ref="B332:C332"/>
    <mergeCell ref="B333:C333"/>
    <mergeCell ref="B334:C334"/>
    <mergeCell ref="B335:C335"/>
    <mergeCell ref="B336:C336"/>
    <mergeCell ref="B337:C337"/>
    <mergeCell ref="B338:C338"/>
    <mergeCell ref="D338:F338"/>
    <mergeCell ref="D328:F328"/>
    <mergeCell ref="G328:R328"/>
    <mergeCell ref="S328:V328"/>
    <mergeCell ref="D329:F329"/>
    <mergeCell ref="G329:I329"/>
    <mergeCell ref="J329:L329"/>
    <mergeCell ref="M329:O329"/>
    <mergeCell ref="P329:P330"/>
    <mergeCell ref="Q329:S329"/>
    <mergeCell ref="T329:V329"/>
    <mergeCell ref="A346:A347"/>
    <mergeCell ref="B346:C347"/>
    <mergeCell ref="D346:F346"/>
    <mergeCell ref="G346:I346"/>
    <mergeCell ref="J346:L346"/>
    <mergeCell ref="M346:O346"/>
    <mergeCell ref="P346:R346"/>
    <mergeCell ref="S346:V346"/>
    <mergeCell ref="D347:F347"/>
    <mergeCell ref="G347:I347"/>
    <mergeCell ref="J347:L347"/>
    <mergeCell ref="M347:O347"/>
    <mergeCell ref="P347:R347"/>
    <mergeCell ref="S347:V347"/>
    <mergeCell ref="B344:C344"/>
    <mergeCell ref="D344:F344"/>
    <mergeCell ref="G344:I344"/>
    <mergeCell ref="J344:L344"/>
    <mergeCell ref="M344:O344"/>
    <mergeCell ref="P344:R344"/>
    <mergeCell ref="B345:C345"/>
    <mergeCell ref="D345:F345"/>
    <mergeCell ref="G345:I345"/>
    <mergeCell ref="J345:L345"/>
    <mergeCell ref="M345:O345"/>
    <mergeCell ref="P345:R345"/>
    <mergeCell ref="B342:C342"/>
    <mergeCell ref="D342:F342"/>
    <mergeCell ref="G342:I342"/>
    <mergeCell ref="J342:L342"/>
    <mergeCell ref="M342:O342"/>
    <mergeCell ref="P342:R342"/>
    <mergeCell ref="B343:C343"/>
    <mergeCell ref="D343:F343"/>
    <mergeCell ref="G343:I343"/>
    <mergeCell ref="J343:L343"/>
    <mergeCell ref="M343:O343"/>
    <mergeCell ref="P343:R343"/>
    <mergeCell ref="B355:C355"/>
    <mergeCell ref="D355:V355"/>
    <mergeCell ref="B356:C356"/>
    <mergeCell ref="D356:V356"/>
    <mergeCell ref="B357:C357"/>
    <mergeCell ref="D357:V357"/>
    <mergeCell ref="B358:C358"/>
    <mergeCell ref="D358:V358"/>
    <mergeCell ref="B359:C359"/>
    <mergeCell ref="D359:F359"/>
    <mergeCell ref="G359:I359"/>
    <mergeCell ref="J359:L359"/>
    <mergeCell ref="M359:O359"/>
    <mergeCell ref="P359:R359"/>
    <mergeCell ref="S359:V359"/>
    <mergeCell ref="S351:V351"/>
    <mergeCell ref="B352:C352"/>
    <mergeCell ref="D352:F352"/>
    <mergeCell ref="G352:I352"/>
    <mergeCell ref="J352:L352"/>
    <mergeCell ref="M352:O352"/>
    <mergeCell ref="S352:V352"/>
    <mergeCell ref="B353:V353"/>
    <mergeCell ref="B354:V354"/>
    <mergeCell ref="B348:C348"/>
    <mergeCell ref="D348:F348"/>
    <mergeCell ref="G348:I348"/>
    <mergeCell ref="J348:L348"/>
    <mergeCell ref="M348:O348"/>
    <mergeCell ref="P348:R348"/>
    <mergeCell ref="S348:V350"/>
    <mergeCell ref="B349:C349"/>
    <mergeCell ref="D349:F349"/>
    <mergeCell ref="G349:I349"/>
    <mergeCell ref="J349:L349"/>
    <mergeCell ref="M349:O349"/>
    <mergeCell ref="P349:R349"/>
    <mergeCell ref="B350:C350"/>
    <mergeCell ref="D350:F350"/>
    <mergeCell ref="G350:I350"/>
    <mergeCell ref="J350:L350"/>
    <mergeCell ref="M350:O350"/>
    <mergeCell ref="P350:R352"/>
    <mergeCell ref="B351:C351"/>
    <mergeCell ref="D351:F351"/>
    <mergeCell ref="G351:I351"/>
    <mergeCell ref="J351:L351"/>
    <mergeCell ref="M351:O351"/>
    <mergeCell ref="B372:C372"/>
    <mergeCell ref="D372:F372"/>
    <mergeCell ref="G372:I372"/>
    <mergeCell ref="J372:L372"/>
    <mergeCell ref="M372:O372"/>
    <mergeCell ref="P372:R372"/>
    <mergeCell ref="B373:C373"/>
    <mergeCell ref="D373:F373"/>
    <mergeCell ref="G373:I373"/>
    <mergeCell ref="J373:L373"/>
    <mergeCell ref="M373:O373"/>
    <mergeCell ref="P373:R373"/>
    <mergeCell ref="G370:I370"/>
    <mergeCell ref="J370:L370"/>
    <mergeCell ref="M370:O370"/>
    <mergeCell ref="P370:R370"/>
    <mergeCell ref="T370:V370"/>
    <mergeCell ref="B371:C371"/>
    <mergeCell ref="D371:F371"/>
    <mergeCell ref="G371:I371"/>
    <mergeCell ref="J371:L371"/>
    <mergeCell ref="M371:O371"/>
    <mergeCell ref="P371:R371"/>
    <mergeCell ref="B363:C363"/>
    <mergeCell ref="B364:C364"/>
    <mergeCell ref="B365:C365"/>
    <mergeCell ref="B366:C366"/>
    <mergeCell ref="B367:C367"/>
    <mergeCell ref="B368:C368"/>
    <mergeCell ref="B369:C369"/>
    <mergeCell ref="B370:C370"/>
    <mergeCell ref="D370:F370"/>
    <mergeCell ref="D360:F360"/>
    <mergeCell ref="G360:R360"/>
    <mergeCell ref="S360:V360"/>
    <mergeCell ref="D361:F361"/>
    <mergeCell ref="G361:I361"/>
    <mergeCell ref="J361:L361"/>
    <mergeCell ref="M361:O361"/>
    <mergeCell ref="P361:P362"/>
    <mergeCell ref="Q361:S361"/>
    <mergeCell ref="T361:V361"/>
    <mergeCell ref="A378:A379"/>
    <mergeCell ref="B378:C379"/>
    <mergeCell ref="D378:F378"/>
    <mergeCell ref="G378:I378"/>
    <mergeCell ref="J378:L378"/>
    <mergeCell ref="M378:O378"/>
    <mergeCell ref="P378:R378"/>
    <mergeCell ref="S378:V378"/>
    <mergeCell ref="D379:F379"/>
    <mergeCell ref="G379:I379"/>
    <mergeCell ref="J379:L379"/>
    <mergeCell ref="M379:O379"/>
    <mergeCell ref="P379:R379"/>
    <mergeCell ref="S379:V379"/>
    <mergeCell ref="B376:C376"/>
    <mergeCell ref="D376:F376"/>
    <mergeCell ref="G376:I376"/>
    <mergeCell ref="J376:L376"/>
    <mergeCell ref="M376:O376"/>
    <mergeCell ref="P376:R376"/>
    <mergeCell ref="B377:C377"/>
    <mergeCell ref="D377:F377"/>
    <mergeCell ref="G377:I377"/>
    <mergeCell ref="J377:L377"/>
    <mergeCell ref="M377:O377"/>
    <mergeCell ref="P377:R377"/>
    <mergeCell ref="B374:C374"/>
    <mergeCell ref="D374:F374"/>
    <mergeCell ref="G374:I374"/>
    <mergeCell ref="J374:L374"/>
    <mergeCell ref="M374:O374"/>
    <mergeCell ref="P374:R374"/>
    <mergeCell ref="B375:C375"/>
    <mergeCell ref="D375:F375"/>
    <mergeCell ref="G375:I375"/>
    <mergeCell ref="J375:L375"/>
    <mergeCell ref="M375:O375"/>
    <mergeCell ref="P375:R375"/>
    <mergeCell ref="S375:V375"/>
    <mergeCell ref="S376:V376"/>
    <mergeCell ref="S377:V377"/>
    <mergeCell ref="B387:C387"/>
    <mergeCell ref="D387:V387"/>
    <mergeCell ref="B388:C388"/>
    <mergeCell ref="D388:V388"/>
    <mergeCell ref="B389:C389"/>
    <mergeCell ref="D389:V389"/>
    <mergeCell ref="B390:C390"/>
    <mergeCell ref="D390:V390"/>
    <mergeCell ref="B391:C391"/>
    <mergeCell ref="D391:F391"/>
    <mergeCell ref="G391:I391"/>
    <mergeCell ref="J391:L391"/>
    <mergeCell ref="M391:O391"/>
    <mergeCell ref="P391:R391"/>
    <mergeCell ref="S391:V391"/>
    <mergeCell ref="S383:V383"/>
    <mergeCell ref="B384:C384"/>
    <mergeCell ref="D384:F384"/>
    <mergeCell ref="G384:I384"/>
    <mergeCell ref="J384:L384"/>
    <mergeCell ref="M384:O384"/>
    <mergeCell ref="S384:V384"/>
    <mergeCell ref="B385:V385"/>
    <mergeCell ref="B386:V386"/>
    <mergeCell ref="B380:C380"/>
    <mergeCell ref="D380:F380"/>
    <mergeCell ref="G380:I380"/>
    <mergeCell ref="J380:L380"/>
    <mergeCell ref="M380:O380"/>
    <mergeCell ref="P380:R380"/>
    <mergeCell ref="B381:C381"/>
    <mergeCell ref="D381:F381"/>
    <mergeCell ref="G381:I381"/>
    <mergeCell ref="J381:L381"/>
    <mergeCell ref="M381:O381"/>
    <mergeCell ref="P381:R381"/>
    <mergeCell ref="B382:C382"/>
    <mergeCell ref="D382:F382"/>
    <mergeCell ref="G382:I382"/>
    <mergeCell ref="J382:L382"/>
    <mergeCell ref="M382:O382"/>
    <mergeCell ref="P382:R384"/>
    <mergeCell ref="B383:C383"/>
    <mergeCell ref="D383:F383"/>
    <mergeCell ref="G383:I383"/>
    <mergeCell ref="J383:L383"/>
    <mergeCell ref="M383:O383"/>
    <mergeCell ref="S380:V382"/>
    <mergeCell ref="B404:C404"/>
    <mergeCell ref="D404:F404"/>
    <mergeCell ref="G404:I404"/>
    <mergeCell ref="J404:L404"/>
    <mergeCell ref="M404:O404"/>
    <mergeCell ref="P404:R404"/>
    <mergeCell ref="B405:C405"/>
    <mergeCell ref="D405:F405"/>
    <mergeCell ref="G405:I405"/>
    <mergeCell ref="J405:L405"/>
    <mergeCell ref="M405:O405"/>
    <mergeCell ref="P405:R405"/>
    <mergeCell ref="G402:I402"/>
    <mergeCell ref="J402:L402"/>
    <mergeCell ref="M402:O402"/>
    <mergeCell ref="P402:R402"/>
    <mergeCell ref="T402:V402"/>
    <mergeCell ref="B403:C403"/>
    <mergeCell ref="D403:F403"/>
    <mergeCell ref="G403:I403"/>
    <mergeCell ref="J403:L403"/>
    <mergeCell ref="M403:O403"/>
    <mergeCell ref="P403:R403"/>
    <mergeCell ref="B395:C395"/>
    <mergeCell ref="B396:C396"/>
    <mergeCell ref="B397:C397"/>
    <mergeCell ref="B398:C398"/>
    <mergeCell ref="B399:C399"/>
    <mergeCell ref="B400:C400"/>
    <mergeCell ref="B401:C401"/>
    <mergeCell ref="B402:C402"/>
    <mergeCell ref="D402:F402"/>
    <mergeCell ref="D392:F392"/>
    <mergeCell ref="G392:R392"/>
    <mergeCell ref="S392:V392"/>
    <mergeCell ref="D393:F393"/>
    <mergeCell ref="G393:I393"/>
    <mergeCell ref="J393:L393"/>
    <mergeCell ref="M393:O393"/>
    <mergeCell ref="P393:P394"/>
    <mergeCell ref="Q393:S393"/>
    <mergeCell ref="T393:V393"/>
    <mergeCell ref="A410:A411"/>
    <mergeCell ref="B410:C411"/>
    <mergeCell ref="D410:F410"/>
    <mergeCell ref="G410:I410"/>
    <mergeCell ref="J410:L410"/>
    <mergeCell ref="M410:O410"/>
    <mergeCell ref="P410:R410"/>
    <mergeCell ref="S410:V410"/>
    <mergeCell ref="D411:F411"/>
    <mergeCell ref="G411:I411"/>
    <mergeCell ref="J411:L411"/>
    <mergeCell ref="M411:O411"/>
    <mergeCell ref="P411:R411"/>
    <mergeCell ref="S411:V411"/>
    <mergeCell ref="B408:C408"/>
    <mergeCell ref="D408:F408"/>
    <mergeCell ref="G408:I408"/>
    <mergeCell ref="J408:L408"/>
    <mergeCell ref="M408:O408"/>
    <mergeCell ref="P408:R408"/>
    <mergeCell ref="B409:C409"/>
    <mergeCell ref="D409:F409"/>
    <mergeCell ref="G409:I409"/>
    <mergeCell ref="J409:L409"/>
    <mergeCell ref="M409:O409"/>
    <mergeCell ref="P409:R409"/>
    <mergeCell ref="B406:C406"/>
    <mergeCell ref="D406:F406"/>
    <mergeCell ref="G406:I406"/>
    <mergeCell ref="J406:L406"/>
    <mergeCell ref="M406:O406"/>
    <mergeCell ref="P406:R406"/>
    <mergeCell ref="B407:C407"/>
    <mergeCell ref="D407:F407"/>
    <mergeCell ref="G407:I407"/>
    <mergeCell ref="J407:L407"/>
    <mergeCell ref="M407:O407"/>
    <mergeCell ref="P407:R407"/>
    <mergeCell ref="S407:V407"/>
    <mergeCell ref="S408:V408"/>
    <mergeCell ref="S409:V409"/>
    <mergeCell ref="B419:C419"/>
    <mergeCell ref="D419:V419"/>
    <mergeCell ref="B420:C420"/>
    <mergeCell ref="D420:V420"/>
    <mergeCell ref="B421:C421"/>
    <mergeCell ref="D421:V421"/>
    <mergeCell ref="B422:C422"/>
    <mergeCell ref="D422:V422"/>
    <mergeCell ref="B423:C423"/>
    <mergeCell ref="D423:F423"/>
    <mergeCell ref="G423:I423"/>
    <mergeCell ref="J423:L423"/>
    <mergeCell ref="M423:O423"/>
    <mergeCell ref="P423:R423"/>
    <mergeCell ref="S423:V423"/>
    <mergeCell ref="S415:V415"/>
    <mergeCell ref="B416:C416"/>
    <mergeCell ref="D416:F416"/>
    <mergeCell ref="G416:I416"/>
    <mergeCell ref="J416:L416"/>
    <mergeCell ref="M416:O416"/>
    <mergeCell ref="S416:V416"/>
    <mergeCell ref="B417:V417"/>
    <mergeCell ref="B418:V418"/>
    <mergeCell ref="B412:C412"/>
    <mergeCell ref="D412:F412"/>
    <mergeCell ref="G412:I412"/>
    <mergeCell ref="J412:L412"/>
    <mergeCell ref="M412:O412"/>
    <mergeCell ref="P412:R412"/>
    <mergeCell ref="S412:V414"/>
    <mergeCell ref="B413:C413"/>
    <mergeCell ref="D413:F413"/>
    <mergeCell ref="G413:I413"/>
    <mergeCell ref="J413:L413"/>
    <mergeCell ref="M413:O413"/>
    <mergeCell ref="P413:R413"/>
    <mergeCell ref="B414:C414"/>
    <mergeCell ref="D414:F414"/>
    <mergeCell ref="G414:I414"/>
    <mergeCell ref="J414:L414"/>
    <mergeCell ref="M414:O414"/>
    <mergeCell ref="P414:R416"/>
    <mergeCell ref="B415:C415"/>
    <mergeCell ref="D415:F415"/>
    <mergeCell ref="G415:I415"/>
    <mergeCell ref="J415:L415"/>
    <mergeCell ref="M415:O415"/>
    <mergeCell ref="B436:C436"/>
    <mergeCell ref="D436:F436"/>
    <mergeCell ref="G436:I436"/>
    <mergeCell ref="J436:L436"/>
    <mergeCell ref="M436:O436"/>
    <mergeCell ref="P436:R436"/>
    <mergeCell ref="B437:C437"/>
    <mergeCell ref="D437:F437"/>
    <mergeCell ref="G437:I437"/>
    <mergeCell ref="J437:L437"/>
    <mergeCell ref="M437:O437"/>
    <mergeCell ref="P437:R437"/>
    <mergeCell ref="G434:I434"/>
    <mergeCell ref="J434:L434"/>
    <mergeCell ref="M434:O434"/>
    <mergeCell ref="P434:R434"/>
    <mergeCell ref="T434:V434"/>
    <mergeCell ref="B435:C435"/>
    <mergeCell ref="D435:F435"/>
    <mergeCell ref="G435:I435"/>
    <mergeCell ref="J435:L435"/>
    <mergeCell ref="M435:O435"/>
    <mergeCell ref="P435:R435"/>
    <mergeCell ref="B427:C427"/>
    <mergeCell ref="B428:C428"/>
    <mergeCell ref="B429:C429"/>
    <mergeCell ref="B430:C430"/>
    <mergeCell ref="B431:C431"/>
    <mergeCell ref="B432:C432"/>
    <mergeCell ref="B433:C433"/>
    <mergeCell ref="B434:C434"/>
    <mergeCell ref="D434:F434"/>
    <mergeCell ref="D424:F424"/>
    <mergeCell ref="G424:R424"/>
    <mergeCell ref="S424:V424"/>
    <mergeCell ref="D425:F425"/>
    <mergeCell ref="G425:I425"/>
    <mergeCell ref="J425:L425"/>
    <mergeCell ref="M425:O425"/>
    <mergeCell ref="P425:P426"/>
    <mergeCell ref="Q425:S425"/>
    <mergeCell ref="T425:V425"/>
    <mergeCell ref="A442:A443"/>
    <mergeCell ref="B442:C443"/>
    <mergeCell ref="D442:F442"/>
    <mergeCell ref="G442:I442"/>
    <mergeCell ref="J442:L442"/>
    <mergeCell ref="M442:O442"/>
    <mergeCell ref="P442:R442"/>
    <mergeCell ref="S442:V442"/>
    <mergeCell ref="D443:F443"/>
    <mergeCell ref="G443:I443"/>
    <mergeCell ref="J443:L443"/>
    <mergeCell ref="M443:O443"/>
    <mergeCell ref="P443:R443"/>
    <mergeCell ref="S443:V443"/>
    <mergeCell ref="B440:C440"/>
    <mergeCell ref="D440:F440"/>
    <mergeCell ref="G440:I440"/>
    <mergeCell ref="J440:L440"/>
    <mergeCell ref="M440:O440"/>
    <mergeCell ref="P440:R440"/>
    <mergeCell ref="B441:C441"/>
    <mergeCell ref="D441:F441"/>
    <mergeCell ref="G441:I441"/>
    <mergeCell ref="J441:L441"/>
    <mergeCell ref="M441:O441"/>
    <mergeCell ref="P441:R441"/>
    <mergeCell ref="B438:C438"/>
    <mergeCell ref="D438:F438"/>
    <mergeCell ref="G438:I438"/>
    <mergeCell ref="J438:L438"/>
    <mergeCell ref="M438:O438"/>
    <mergeCell ref="P438:R438"/>
    <mergeCell ref="B439:C439"/>
    <mergeCell ref="D439:F439"/>
    <mergeCell ref="G439:I439"/>
    <mergeCell ref="J439:L439"/>
    <mergeCell ref="M439:O439"/>
    <mergeCell ref="P439:R439"/>
    <mergeCell ref="S439:V439"/>
    <mergeCell ref="S440:V440"/>
    <mergeCell ref="S441:V441"/>
    <mergeCell ref="B451:C451"/>
    <mergeCell ref="D451:V451"/>
    <mergeCell ref="B452:C452"/>
    <mergeCell ref="D452:V452"/>
    <mergeCell ref="B453:C453"/>
    <mergeCell ref="D453:V453"/>
    <mergeCell ref="B454:C454"/>
    <mergeCell ref="D454:V454"/>
    <mergeCell ref="B455:C455"/>
    <mergeCell ref="D455:F455"/>
    <mergeCell ref="G455:I455"/>
    <mergeCell ref="J455:L455"/>
    <mergeCell ref="M455:O455"/>
    <mergeCell ref="P455:R455"/>
    <mergeCell ref="S455:V455"/>
    <mergeCell ref="S447:V447"/>
    <mergeCell ref="B448:C448"/>
    <mergeCell ref="D448:F448"/>
    <mergeCell ref="G448:I448"/>
    <mergeCell ref="J448:L448"/>
    <mergeCell ref="M448:O448"/>
    <mergeCell ref="S448:V448"/>
    <mergeCell ref="B449:V449"/>
    <mergeCell ref="B450:V450"/>
    <mergeCell ref="B444:C444"/>
    <mergeCell ref="D444:F444"/>
    <mergeCell ref="G444:I444"/>
    <mergeCell ref="J444:L444"/>
    <mergeCell ref="M444:O444"/>
    <mergeCell ref="P444:R444"/>
    <mergeCell ref="S444:V446"/>
    <mergeCell ref="B445:C445"/>
    <mergeCell ref="D445:F445"/>
    <mergeCell ref="G445:I445"/>
    <mergeCell ref="J445:L445"/>
    <mergeCell ref="M445:O445"/>
    <mergeCell ref="P445:R445"/>
    <mergeCell ref="B446:C446"/>
    <mergeCell ref="D446:F446"/>
    <mergeCell ref="G446:I446"/>
    <mergeCell ref="J446:L446"/>
    <mergeCell ref="M446:O446"/>
    <mergeCell ref="P446:R448"/>
    <mergeCell ref="B447:C447"/>
    <mergeCell ref="D447:F447"/>
    <mergeCell ref="G447:I447"/>
    <mergeCell ref="J447:L447"/>
    <mergeCell ref="M447:O447"/>
    <mergeCell ref="B468:C468"/>
    <mergeCell ref="D468:F468"/>
    <mergeCell ref="G468:I468"/>
    <mergeCell ref="J468:L468"/>
    <mergeCell ref="M468:O468"/>
    <mergeCell ref="P468:R468"/>
    <mergeCell ref="B469:C469"/>
    <mergeCell ref="D469:F469"/>
    <mergeCell ref="G469:I469"/>
    <mergeCell ref="J469:L469"/>
    <mergeCell ref="M469:O469"/>
    <mergeCell ref="P469:R469"/>
    <mergeCell ref="G466:I466"/>
    <mergeCell ref="J466:L466"/>
    <mergeCell ref="M466:O466"/>
    <mergeCell ref="P466:R466"/>
    <mergeCell ref="T466:V466"/>
    <mergeCell ref="B467:C467"/>
    <mergeCell ref="D467:F467"/>
    <mergeCell ref="G467:I467"/>
    <mergeCell ref="J467:L467"/>
    <mergeCell ref="M467:O467"/>
    <mergeCell ref="P467:R467"/>
    <mergeCell ref="B459:C459"/>
    <mergeCell ref="B460:C460"/>
    <mergeCell ref="B461:C461"/>
    <mergeCell ref="B462:C462"/>
    <mergeCell ref="B463:C463"/>
    <mergeCell ref="B464:C464"/>
    <mergeCell ref="B465:C465"/>
    <mergeCell ref="B466:C466"/>
    <mergeCell ref="D466:F466"/>
    <mergeCell ref="D456:F456"/>
    <mergeCell ref="G456:R456"/>
    <mergeCell ref="S456:V456"/>
    <mergeCell ref="D457:F457"/>
    <mergeCell ref="G457:I457"/>
    <mergeCell ref="J457:L457"/>
    <mergeCell ref="M457:O457"/>
    <mergeCell ref="P457:P458"/>
    <mergeCell ref="Q457:S457"/>
    <mergeCell ref="T457:V457"/>
    <mergeCell ref="A474:A475"/>
    <mergeCell ref="B474:C475"/>
    <mergeCell ref="D474:F474"/>
    <mergeCell ref="G474:I474"/>
    <mergeCell ref="J474:L474"/>
    <mergeCell ref="M474:O474"/>
    <mergeCell ref="P474:R474"/>
    <mergeCell ref="S474:V474"/>
    <mergeCell ref="D475:F475"/>
    <mergeCell ref="G475:I475"/>
    <mergeCell ref="J475:L475"/>
    <mergeCell ref="M475:O475"/>
    <mergeCell ref="P475:R475"/>
    <mergeCell ref="S475:V475"/>
    <mergeCell ref="B472:C472"/>
    <mergeCell ref="D472:F472"/>
    <mergeCell ref="G472:I472"/>
    <mergeCell ref="J472:L472"/>
    <mergeCell ref="M472:O472"/>
    <mergeCell ref="P472:R472"/>
    <mergeCell ref="B473:C473"/>
    <mergeCell ref="D473:F473"/>
    <mergeCell ref="G473:I473"/>
    <mergeCell ref="J473:L473"/>
    <mergeCell ref="M473:O473"/>
    <mergeCell ref="P473:R473"/>
    <mergeCell ref="B470:C470"/>
    <mergeCell ref="D470:F470"/>
    <mergeCell ref="G470:I470"/>
    <mergeCell ref="J470:L470"/>
    <mergeCell ref="M470:O470"/>
    <mergeCell ref="P470:R470"/>
    <mergeCell ref="B471:C471"/>
    <mergeCell ref="D471:F471"/>
    <mergeCell ref="G471:I471"/>
    <mergeCell ref="J471:L471"/>
    <mergeCell ref="M471:O471"/>
    <mergeCell ref="P471:R471"/>
    <mergeCell ref="S471:V471"/>
    <mergeCell ref="S472:V472"/>
    <mergeCell ref="S473:V473"/>
    <mergeCell ref="B483:C483"/>
    <mergeCell ref="D483:V483"/>
    <mergeCell ref="B484:C484"/>
    <mergeCell ref="D484:V484"/>
    <mergeCell ref="B485:C485"/>
    <mergeCell ref="D485:V485"/>
    <mergeCell ref="B486:C486"/>
    <mergeCell ref="D486:V486"/>
    <mergeCell ref="B487:C487"/>
    <mergeCell ref="D487:F487"/>
    <mergeCell ref="G487:I487"/>
    <mergeCell ref="J487:L487"/>
    <mergeCell ref="M487:O487"/>
    <mergeCell ref="P487:R487"/>
    <mergeCell ref="S487:V487"/>
    <mergeCell ref="S479:V479"/>
    <mergeCell ref="B480:C480"/>
    <mergeCell ref="D480:F480"/>
    <mergeCell ref="G480:I480"/>
    <mergeCell ref="J480:L480"/>
    <mergeCell ref="M480:O480"/>
    <mergeCell ref="S480:V480"/>
    <mergeCell ref="B481:V481"/>
    <mergeCell ref="B482:V482"/>
    <mergeCell ref="B476:C476"/>
    <mergeCell ref="D476:F476"/>
    <mergeCell ref="G476:I476"/>
    <mergeCell ref="J476:L476"/>
    <mergeCell ref="M476:O476"/>
    <mergeCell ref="P476:R476"/>
    <mergeCell ref="S476:V478"/>
    <mergeCell ref="B477:C477"/>
    <mergeCell ref="D477:F477"/>
    <mergeCell ref="G477:I477"/>
    <mergeCell ref="J477:L477"/>
    <mergeCell ref="M477:O477"/>
    <mergeCell ref="P477:R477"/>
    <mergeCell ref="B478:C478"/>
    <mergeCell ref="D478:F478"/>
    <mergeCell ref="G478:I478"/>
    <mergeCell ref="J478:L478"/>
    <mergeCell ref="M478:O478"/>
    <mergeCell ref="P478:R480"/>
    <mergeCell ref="B479:C479"/>
    <mergeCell ref="D479:F479"/>
    <mergeCell ref="G479:I479"/>
    <mergeCell ref="J479:L479"/>
    <mergeCell ref="M479:O479"/>
    <mergeCell ref="B500:C500"/>
    <mergeCell ref="D500:F500"/>
    <mergeCell ref="G500:I500"/>
    <mergeCell ref="J500:L500"/>
    <mergeCell ref="M500:O500"/>
    <mergeCell ref="P500:R500"/>
    <mergeCell ref="B501:C501"/>
    <mergeCell ref="D501:F501"/>
    <mergeCell ref="G501:I501"/>
    <mergeCell ref="J501:L501"/>
    <mergeCell ref="M501:O501"/>
    <mergeCell ref="P501:R501"/>
    <mergeCell ref="G498:I498"/>
    <mergeCell ref="J498:L498"/>
    <mergeCell ref="M498:O498"/>
    <mergeCell ref="P498:R498"/>
    <mergeCell ref="T498:V498"/>
    <mergeCell ref="B499:C499"/>
    <mergeCell ref="D499:F499"/>
    <mergeCell ref="G499:I499"/>
    <mergeCell ref="J499:L499"/>
    <mergeCell ref="M499:O499"/>
    <mergeCell ref="P499:R499"/>
    <mergeCell ref="B491:C491"/>
    <mergeCell ref="B492:C492"/>
    <mergeCell ref="B493:C493"/>
    <mergeCell ref="B494:C494"/>
    <mergeCell ref="B495:C495"/>
    <mergeCell ref="B496:C496"/>
    <mergeCell ref="B497:C497"/>
    <mergeCell ref="B498:C498"/>
    <mergeCell ref="D498:F498"/>
    <mergeCell ref="D488:F488"/>
    <mergeCell ref="G488:R488"/>
    <mergeCell ref="S488:V488"/>
    <mergeCell ref="D489:F489"/>
    <mergeCell ref="G489:I489"/>
    <mergeCell ref="J489:L489"/>
    <mergeCell ref="M489:O489"/>
    <mergeCell ref="P489:P490"/>
    <mergeCell ref="Q489:S489"/>
    <mergeCell ref="T489:V489"/>
    <mergeCell ref="A506:A507"/>
    <mergeCell ref="B506:C507"/>
    <mergeCell ref="D506:F506"/>
    <mergeCell ref="G506:I506"/>
    <mergeCell ref="J506:L506"/>
    <mergeCell ref="M506:O506"/>
    <mergeCell ref="P506:R506"/>
    <mergeCell ref="S506:V506"/>
    <mergeCell ref="D507:F507"/>
    <mergeCell ref="G507:I507"/>
    <mergeCell ref="J507:L507"/>
    <mergeCell ref="M507:O507"/>
    <mergeCell ref="P507:R507"/>
    <mergeCell ref="S507:V507"/>
    <mergeCell ref="B504:C504"/>
    <mergeCell ref="D504:F504"/>
    <mergeCell ref="G504:I504"/>
    <mergeCell ref="J504:L504"/>
    <mergeCell ref="M504:O504"/>
    <mergeCell ref="P504:R504"/>
    <mergeCell ref="B505:C505"/>
    <mergeCell ref="D505:F505"/>
    <mergeCell ref="G505:I505"/>
    <mergeCell ref="J505:L505"/>
    <mergeCell ref="M505:O505"/>
    <mergeCell ref="P505:R505"/>
    <mergeCell ref="B502:C502"/>
    <mergeCell ref="D502:F502"/>
    <mergeCell ref="G502:I502"/>
    <mergeCell ref="J502:L502"/>
    <mergeCell ref="M502:O502"/>
    <mergeCell ref="P502:R502"/>
    <mergeCell ref="B503:C503"/>
    <mergeCell ref="D503:F503"/>
    <mergeCell ref="G503:I503"/>
    <mergeCell ref="J503:L503"/>
    <mergeCell ref="M503:O503"/>
    <mergeCell ref="P503:R503"/>
    <mergeCell ref="S503:V503"/>
    <mergeCell ref="S504:V504"/>
    <mergeCell ref="S505:V505"/>
    <mergeCell ref="B515:C515"/>
    <mergeCell ref="D515:V515"/>
    <mergeCell ref="B516:C516"/>
    <mergeCell ref="D516:V516"/>
    <mergeCell ref="B517:C517"/>
    <mergeCell ref="D517:V517"/>
    <mergeCell ref="B518:C518"/>
    <mergeCell ref="D518:V518"/>
    <mergeCell ref="B519:C519"/>
    <mergeCell ref="D519:F519"/>
    <mergeCell ref="G519:I519"/>
    <mergeCell ref="J519:L519"/>
    <mergeCell ref="M519:O519"/>
    <mergeCell ref="P519:R519"/>
    <mergeCell ref="S519:V519"/>
    <mergeCell ref="S511:V511"/>
    <mergeCell ref="B512:C512"/>
    <mergeCell ref="D512:F512"/>
    <mergeCell ref="G512:I512"/>
    <mergeCell ref="J512:L512"/>
    <mergeCell ref="M512:O512"/>
    <mergeCell ref="S512:V512"/>
    <mergeCell ref="B513:V513"/>
    <mergeCell ref="B514:V514"/>
    <mergeCell ref="B508:C508"/>
    <mergeCell ref="D508:F508"/>
    <mergeCell ref="G508:I508"/>
    <mergeCell ref="J508:L508"/>
    <mergeCell ref="M508:O508"/>
    <mergeCell ref="P508:R508"/>
    <mergeCell ref="S508:V510"/>
    <mergeCell ref="B509:C509"/>
    <mergeCell ref="D509:F509"/>
    <mergeCell ref="G509:I509"/>
    <mergeCell ref="J509:L509"/>
    <mergeCell ref="M509:O509"/>
    <mergeCell ref="P509:R509"/>
    <mergeCell ref="B510:C510"/>
    <mergeCell ref="D510:F510"/>
    <mergeCell ref="G510:I510"/>
    <mergeCell ref="J510:L510"/>
    <mergeCell ref="M510:O510"/>
    <mergeCell ref="P510:R512"/>
    <mergeCell ref="B511:C511"/>
    <mergeCell ref="D511:F511"/>
    <mergeCell ref="G511:I511"/>
    <mergeCell ref="J511:L511"/>
    <mergeCell ref="M511:O511"/>
    <mergeCell ref="B532:C532"/>
    <mergeCell ref="D532:F532"/>
    <mergeCell ref="G532:I532"/>
    <mergeCell ref="J532:L532"/>
    <mergeCell ref="M532:O532"/>
    <mergeCell ref="P532:R532"/>
    <mergeCell ref="B533:C533"/>
    <mergeCell ref="D533:F533"/>
    <mergeCell ref="G533:I533"/>
    <mergeCell ref="J533:L533"/>
    <mergeCell ref="M533:O533"/>
    <mergeCell ref="P533:R533"/>
    <mergeCell ref="G530:I530"/>
    <mergeCell ref="J530:L530"/>
    <mergeCell ref="M530:O530"/>
    <mergeCell ref="P530:R530"/>
    <mergeCell ref="T530:V530"/>
    <mergeCell ref="B531:C531"/>
    <mergeCell ref="D531:F531"/>
    <mergeCell ref="G531:I531"/>
    <mergeCell ref="J531:L531"/>
    <mergeCell ref="M531:O531"/>
    <mergeCell ref="P531:R531"/>
    <mergeCell ref="B523:C523"/>
    <mergeCell ref="B524:C524"/>
    <mergeCell ref="B525:C525"/>
    <mergeCell ref="B526:C526"/>
    <mergeCell ref="B527:C527"/>
    <mergeCell ref="B528:C528"/>
    <mergeCell ref="B529:C529"/>
    <mergeCell ref="B530:C530"/>
    <mergeCell ref="D530:F530"/>
    <mergeCell ref="D520:F520"/>
    <mergeCell ref="G520:R520"/>
    <mergeCell ref="S520:V520"/>
    <mergeCell ref="D521:F521"/>
    <mergeCell ref="G521:I521"/>
    <mergeCell ref="J521:L521"/>
    <mergeCell ref="M521:O521"/>
    <mergeCell ref="P521:P522"/>
    <mergeCell ref="Q521:S521"/>
    <mergeCell ref="T521:V521"/>
    <mergeCell ref="A538:A539"/>
    <mergeCell ref="B538:C539"/>
    <mergeCell ref="D538:F538"/>
    <mergeCell ref="G538:I538"/>
    <mergeCell ref="J538:L538"/>
    <mergeCell ref="M538:O538"/>
    <mergeCell ref="P538:R538"/>
    <mergeCell ref="S538:V538"/>
    <mergeCell ref="D539:F539"/>
    <mergeCell ref="G539:I539"/>
    <mergeCell ref="J539:L539"/>
    <mergeCell ref="M539:O539"/>
    <mergeCell ref="P539:R539"/>
    <mergeCell ref="S539:V539"/>
    <mergeCell ref="B536:C536"/>
    <mergeCell ref="D536:F536"/>
    <mergeCell ref="G536:I536"/>
    <mergeCell ref="J536:L536"/>
    <mergeCell ref="M536:O536"/>
    <mergeCell ref="P536:R536"/>
    <mergeCell ref="B537:C537"/>
    <mergeCell ref="D537:F537"/>
    <mergeCell ref="G537:I537"/>
    <mergeCell ref="J537:L537"/>
    <mergeCell ref="M537:O537"/>
    <mergeCell ref="P537:R537"/>
    <mergeCell ref="B534:C534"/>
    <mergeCell ref="D534:F534"/>
    <mergeCell ref="G534:I534"/>
    <mergeCell ref="J534:L534"/>
    <mergeCell ref="M534:O534"/>
    <mergeCell ref="P534:R534"/>
    <mergeCell ref="B535:C535"/>
    <mergeCell ref="D535:F535"/>
    <mergeCell ref="G535:I535"/>
    <mergeCell ref="J535:L535"/>
    <mergeCell ref="M535:O535"/>
    <mergeCell ref="P535:R535"/>
    <mergeCell ref="S535:V535"/>
    <mergeCell ref="S536:V536"/>
    <mergeCell ref="S537:V537"/>
    <mergeCell ref="B547:C547"/>
    <mergeCell ref="D547:V547"/>
    <mergeCell ref="B548:C548"/>
    <mergeCell ref="D548:V548"/>
    <mergeCell ref="B549:C549"/>
    <mergeCell ref="D549:V549"/>
    <mergeCell ref="B550:C550"/>
    <mergeCell ref="D550:V550"/>
    <mergeCell ref="B551:C551"/>
    <mergeCell ref="D551:F551"/>
    <mergeCell ref="G551:I551"/>
    <mergeCell ref="J551:L551"/>
    <mergeCell ref="M551:O551"/>
    <mergeCell ref="P551:R551"/>
    <mergeCell ref="S551:V551"/>
    <mergeCell ref="S543:V543"/>
    <mergeCell ref="B544:C544"/>
    <mergeCell ref="D544:F544"/>
    <mergeCell ref="G544:I544"/>
    <mergeCell ref="J544:L544"/>
    <mergeCell ref="M544:O544"/>
    <mergeCell ref="S544:V544"/>
    <mergeCell ref="B545:V545"/>
    <mergeCell ref="B546:V546"/>
    <mergeCell ref="B540:C540"/>
    <mergeCell ref="D540:F540"/>
    <mergeCell ref="G540:I540"/>
    <mergeCell ref="J540:L540"/>
    <mergeCell ref="M540:O540"/>
    <mergeCell ref="P540:R540"/>
    <mergeCell ref="S540:V542"/>
    <mergeCell ref="B541:C541"/>
    <mergeCell ref="D541:F541"/>
    <mergeCell ref="G541:I541"/>
    <mergeCell ref="J541:L541"/>
    <mergeCell ref="M541:O541"/>
    <mergeCell ref="P541:R541"/>
    <mergeCell ref="B542:C542"/>
    <mergeCell ref="D542:F542"/>
    <mergeCell ref="G542:I542"/>
    <mergeCell ref="J542:L542"/>
    <mergeCell ref="M542:O542"/>
    <mergeCell ref="P542:R544"/>
    <mergeCell ref="B543:C543"/>
    <mergeCell ref="D543:F543"/>
    <mergeCell ref="G543:I543"/>
    <mergeCell ref="J543:L543"/>
    <mergeCell ref="M543:O543"/>
    <mergeCell ref="B564:C564"/>
    <mergeCell ref="D564:F564"/>
    <mergeCell ref="G564:I564"/>
    <mergeCell ref="J564:L564"/>
    <mergeCell ref="M564:O564"/>
    <mergeCell ref="P564:R564"/>
    <mergeCell ref="B565:C565"/>
    <mergeCell ref="D565:F565"/>
    <mergeCell ref="G565:I565"/>
    <mergeCell ref="J565:L565"/>
    <mergeCell ref="M565:O565"/>
    <mergeCell ref="P565:R565"/>
    <mergeCell ref="G562:I562"/>
    <mergeCell ref="J562:L562"/>
    <mergeCell ref="M562:O562"/>
    <mergeCell ref="P562:R562"/>
    <mergeCell ref="T562:V562"/>
    <mergeCell ref="B563:C563"/>
    <mergeCell ref="D563:F563"/>
    <mergeCell ref="G563:I563"/>
    <mergeCell ref="J563:L563"/>
    <mergeCell ref="M563:O563"/>
    <mergeCell ref="P563:R563"/>
    <mergeCell ref="B555:C555"/>
    <mergeCell ref="B556:C556"/>
    <mergeCell ref="B557:C557"/>
    <mergeCell ref="B558:C558"/>
    <mergeCell ref="B559:C559"/>
    <mergeCell ref="B560:C560"/>
    <mergeCell ref="B561:C561"/>
    <mergeCell ref="B562:C562"/>
    <mergeCell ref="D562:F562"/>
    <mergeCell ref="D552:F552"/>
    <mergeCell ref="G552:R552"/>
    <mergeCell ref="S552:V552"/>
    <mergeCell ref="D553:F553"/>
    <mergeCell ref="G553:I553"/>
    <mergeCell ref="J553:L553"/>
    <mergeCell ref="M553:O553"/>
    <mergeCell ref="P553:P554"/>
    <mergeCell ref="Q553:S553"/>
    <mergeCell ref="T553:V553"/>
    <mergeCell ref="A570:A571"/>
    <mergeCell ref="B570:C571"/>
    <mergeCell ref="D570:F570"/>
    <mergeCell ref="G570:I570"/>
    <mergeCell ref="J570:L570"/>
    <mergeCell ref="M570:O570"/>
    <mergeCell ref="P570:R570"/>
    <mergeCell ref="S570:V570"/>
    <mergeCell ref="D571:F571"/>
    <mergeCell ref="G571:I571"/>
    <mergeCell ref="J571:L571"/>
    <mergeCell ref="M571:O571"/>
    <mergeCell ref="P571:R571"/>
    <mergeCell ref="S571:V571"/>
    <mergeCell ref="B568:C568"/>
    <mergeCell ref="D568:F568"/>
    <mergeCell ref="G568:I568"/>
    <mergeCell ref="J568:L568"/>
    <mergeCell ref="M568:O568"/>
    <mergeCell ref="P568:R568"/>
    <mergeCell ref="B569:C569"/>
    <mergeCell ref="D569:F569"/>
    <mergeCell ref="G569:I569"/>
    <mergeCell ref="J569:L569"/>
    <mergeCell ref="M569:O569"/>
    <mergeCell ref="P569:R569"/>
    <mergeCell ref="B566:C566"/>
    <mergeCell ref="D566:F566"/>
    <mergeCell ref="G566:I566"/>
    <mergeCell ref="J566:L566"/>
    <mergeCell ref="M566:O566"/>
    <mergeCell ref="P566:R566"/>
    <mergeCell ref="B567:C567"/>
    <mergeCell ref="D567:F567"/>
    <mergeCell ref="G567:I567"/>
    <mergeCell ref="J567:L567"/>
    <mergeCell ref="M567:O567"/>
    <mergeCell ref="P567:R567"/>
    <mergeCell ref="S567:V567"/>
    <mergeCell ref="S568:V568"/>
    <mergeCell ref="S569:V569"/>
    <mergeCell ref="B579:C579"/>
    <mergeCell ref="D579:V579"/>
    <mergeCell ref="B580:C580"/>
    <mergeCell ref="D580:V580"/>
    <mergeCell ref="B581:C581"/>
    <mergeCell ref="D581:V581"/>
    <mergeCell ref="B582:C582"/>
    <mergeCell ref="D582:V582"/>
    <mergeCell ref="B583:C583"/>
    <mergeCell ref="D583:F583"/>
    <mergeCell ref="G583:I583"/>
    <mergeCell ref="J583:L583"/>
    <mergeCell ref="M583:O583"/>
    <mergeCell ref="P583:R583"/>
    <mergeCell ref="S583:V583"/>
    <mergeCell ref="S575:V575"/>
    <mergeCell ref="B576:C576"/>
    <mergeCell ref="D576:F576"/>
    <mergeCell ref="G576:I576"/>
    <mergeCell ref="J576:L576"/>
    <mergeCell ref="M576:O576"/>
    <mergeCell ref="S576:V576"/>
    <mergeCell ref="B577:V577"/>
    <mergeCell ref="B578:V578"/>
    <mergeCell ref="B572:C572"/>
    <mergeCell ref="D572:F572"/>
    <mergeCell ref="G572:I572"/>
    <mergeCell ref="J572:L572"/>
    <mergeCell ref="M572:O572"/>
    <mergeCell ref="P572:R572"/>
    <mergeCell ref="S572:V574"/>
    <mergeCell ref="B573:C573"/>
    <mergeCell ref="D573:F573"/>
    <mergeCell ref="G573:I573"/>
    <mergeCell ref="J573:L573"/>
    <mergeCell ref="M573:O573"/>
    <mergeCell ref="P573:R573"/>
    <mergeCell ref="B574:C574"/>
    <mergeCell ref="D574:F574"/>
    <mergeCell ref="G574:I574"/>
    <mergeCell ref="J574:L574"/>
    <mergeCell ref="M574:O574"/>
    <mergeCell ref="P574:R576"/>
    <mergeCell ref="B575:C575"/>
    <mergeCell ref="D575:F575"/>
    <mergeCell ref="G575:I575"/>
    <mergeCell ref="J575:L575"/>
    <mergeCell ref="M575:O575"/>
    <mergeCell ref="B596:C596"/>
    <mergeCell ref="D596:F596"/>
    <mergeCell ref="G596:I596"/>
    <mergeCell ref="J596:L596"/>
    <mergeCell ref="M596:O596"/>
    <mergeCell ref="P596:R596"/>
    <mergeCell ref="B597:C597"/>
    <mergeCell ref="D597:F597"/>
    <mergeCell ref="G597:I597"/>
    <mergeCell ref="J597:L597"/>
    <mergeCell ref="M597:O597"/>
    <mergeCell ref="P597:R597"/>
    <mergeCell ref="G594:I594"/>
    <mergeCell ref="J594:L594"/>
    <mergeCell ref="M594:O594"/>
    <mergeCell ref="P594:R594"/>
    <mergeCell ref="T594:V594"/>
    <mergeCell ref="B595:C595"/>
    <mergeCell ref="D595:F595"/>
    <mergeCell ref="G595:I595"/>
    <mergeCell ref="J595:L595"/>
    <mergeCell ref="M595:O595"/>
    <mergeCell ref="P595:R595"/>
    <mergeCell ref="B587:C587"/>
    <mergeCell ref="B588:C588"/>
    <mergeCell ref="B589:C589"/>
    <mergeCell ref="B590:C590"/>
    <mergeCell ref="B591:C591"/>
    <mergeCell ref="B592:C592"/>
    <mergeCell ref="B593:C593"/>
    <mergeCell ref="B594:C594"/>
    <mergeCell ref="D594:F594"/>
    <mergeCell ref="D584:F584"/>
    <mergeCell ref="G584:R584"/>
    <mergeCell ref="S584:V584"/>
    <mergeCell ref="D585:F585"/>
    <mergeCell ref="G585:I585"/>
    <mergeCell ref="J585:L585"/>
    <mergeCell ref="M585:O585"/>
    <mergeCell ref="P585:P586"/>
    <mergeCell ref="Q585:S585"/>
    <mergeCell ref="T585:V585"/>
    <mergeCell ref="A602:A603"/>
    <mergeCell ref="B602:C603"/>
    <mergeCell ref="D602:F602"/>
    <mergeCell ref="G602:I602"/>
    <mergeCell ref="J602:L602"/>
    <mergeCell ref="M602:O602"/>
    <mergeCell ref="P602:R602"/>
    <mergeCell ref="S602:V602"/>
    <mergeCell ref="D603:F603"/>
    <mergeCell ref="G603:I603"/>
    <mergeCell ref="J603:L603"/>
    <mergeCell ref="M603:O603"/>
    <mergeCell ref="P603:R603"/>
    <mergeCell ref="S603:V603"/>
    <mergeCell ref="B600:C600"/>
    <mergeCell ref="D600:F600"/>
    <mergeCell ref="G600:I600"/>
    <mergeCell ref="J600:L600"/>
    <mergeCell ref="M600:O600"/>
    <mergeCell ref="P600:R600"/>
    <mergeCell ref="B601:C601"/>
    <mergeCell ref="D601:F601"/>
    <mergeCell ref="G601:I601"/>
    <mergeCell ref="J601:L601"/>
    <mergeCell ref="M601:O601"/>
    <mergeCell ref="P601:R601"/>
    <mergeCell ref="B598:C598"/>
    <mergeCell ref="D598:F598"/>
    <mergeCell ref="G598:I598"/>
    <mergeCell ref="J598:L598"/>
    <mergeCell ref="M598:O598"/>
    <mergeCell ref="P598:R598"/>
    <mergeCell ref="B599:C599"/>
    <mergeCell ref="D599:F599"/>
    <mergeCell ref="G599:I599"/>
    <mergeCell ref="J599:L599"/>
    <mergeCell ref="M599:O599"/>
    <mergeCell ref="P599:R599"/>
    <mergeCell ref="S599:V599"/>
    <mergeCell ref="S600:V600"/>
    <mergeCell ref="S601:V601"/>
    <mergeCell ref="B611:C611"/>
    <mergeCell ref="D611:V611"/>
    <mergeCell ref="B612:C612"/>
    <mergeCell ref="D612:V612"/>
    <mergeCell ref="B613:C613"/>
    <mergeCell ref="D613:V613"/>
    <mergeCell ref="B614:C614"/>
    <mergeCell ref="D614:V614"/>
    <mergeCell ref="B615:C615"/>
    <mergeCell ref="D615:F615"/>
    <mergeCell ref="G615:I615"/>
    <mergeCell ref="J615:L615"/>
    <mergeCell ref="M615:O615"/>
    <mergeCell ref="P615:R615"/>
    <mergeCell ref="S615:V615"/>
    <mergeCell ref="S607:V607"/>
    <mergeCell ref="B608:C608"/>
    <mergeCell ref="D608:F608"/>
    <mergeCell ref="G608:I608"/>
    <mergeCell ref="J608:L608"/>
    <mergeCell ref="M608:O608"/>
    <mergeCell ref="S608:V608"/>
    <mergeCell ref="B609:V609"/>
    <mergeCell ref="B610:V610"/>
    <mergeCell ref="B604:C604"/>
    <mergeCell ref="D604:F604"/>
    <mergeCell ref="G604:I604"/>
    <mergeCell ref="J604:L604"/>
    <mergeCell ref="M604:O604"/>
    <mergeCell ref="P604:R604"/>
    <mergeCell ref="S604:V606"/>
    <mergeCell ref="B605:C605"/>
    <mergeCell ref="D605:F605"/>
    <mergeCell ref="G605:I605"/>
    <mergeCell ref="J605:L605"/>
    <mergeCell ref="M605:O605"/>
    <mergeCell ref="P605:R605"/>
    <mergeCell ref="B606:C606"/>
    <mergeCell ref="D606:F606"/>
    <mergeCell ref="G606:I606"/>
    <mergeCell ref="J606:L606"/>
    <mergeCell ref="M606:O606"/>
    <mergeCell ref="P606:R608"/>
    <mergeCell ref="B607:C607"/>
    <mergeCell ref="D607:F607"/>
    <mergeCell ref="G607:I607"/>
    <mergeCell ref="J607:L607"/>
    <mergeCell ref="M607:O607"/>
    <mergeCell ref="B628:C628"/>
    <mergeCell ref="D628:F628"/>
    <mergeCell ref="G628:I628"/>
    <mergeCell ref="J628:L628"/>
    <mergeCell ref="M628:O628"/>
    <mergeCell ref="P628:R628"/>
    <mergeCell ref="B629:C629"/>
    <mergeCell ref="D629:F629"/>
    <mergeCell ref="G629:I629"/>
    <mergeCell ref="J629:L629"/>
    <mergeCell ref="M629:O629"/>
    <mergeCell ref="P629:R629"/>
    <mergeCell ref="G626:I626"/>
    <mergeCell ref="J626:L626"/>
    <mergeCell ref="M626:O626"/>
    <mergeCell ref="P626:R626"/>
    <mergeCell ref="T626:V626"/>
    <mergeCell ref="B627:C627"/>
    <mergeCell ref="D627:F627"/>
    <mergeCell ref="G627:I627"/>
    <mergeCell ref="J627:L627"/>
    <mergeCell ref="M627:O627"/>
    <mergeCell ref="P627:R627"/>
    <mergeCell ref="B619:C619"/>
    <mergeCell ref="B620:C620"/>
    <mergeCell ref="B621:C621"/>
    <mergeCell ref="B622:C622"/>
    <mergeCell ref="B623:C623"/>
    <mergeCell ref="B624:C624"/>
    <mergeCell ref="B625:C625"/>
    <mergeCell ref="B626:C626"/>
    <mergeCell ref="D626:F626"/>
    <mergeCell ref="D616:F616"/>
    <mergeCell ref="G616:R616"/>
    <mergeCell ref="S616:V616"/>
    <mergeCell ref="D617:F617"/>
    <mergeCell ref="G617:I617"/>
    <mergeCell ref="J617:L617"/>
    <mergeCell ref="M617:O617"/>
    <mergeCell ref="P617:P618"/>
    <mergeCell ref="Q617:S617"/>
    <mergeCell ref="T617:V617"/>
    <mergeCell ref="A634:A635"/>
    <mergeCell ref="B634:C635"/>
    <mergeCell ref="D634:F634"/>
    <mergeCell ref="G634:I634"/>
    <mergeCell ref="J634:L634"/>
    <mergeCell ref="M634:O634"/>
    <mergeCell ref="P634:R634"/>
    <mergeCell ref="S634:V634"/>
    <mergeCell ref="D635:F635"/>
    <mergeCell ref="G635:I635"/>
    <mergeCell ref="J635:L635"/>
    <mergeCell ref="M635:O635"/>
    <mergeCell ref="P635:R635"/>
    <mergeCell ref="S635:V635"/>
    <mergeCell ref="B632:C632"/>
    <mergeCell ref="D632:F632"/>
    <mergeCell ref="G632:I632"/>
    <mergeCell ref="J632:L632"/>
    <mergeCell ref="M632:O632"/>
    <mergeCell ref="P632:R632"/>
    <mergeCell ref="B633:C633"/>
    <mergeCell ref="D633:F633"/>
    <mergeCell ref="G633:I633"/>
    <mergeCell ref="J633:L633"/>
    <mergeCell ref="M633:O633"/>
    <mergeCell ref="P633:R633"/>
    <mergeCell ref="B630:C630"/>
    <mergeCell ref="D630:F630"/>
    <mergeCell ref="G630:I630"/>
    <mergeCell ref="J630:L630"/>
    <mergeCell ref="M630:O630"/>
    <mergeCell ref="P630:R630"/>
    <mergeCell ref="B631:C631"/>
    <mergeCell ref="D631:F631"/>
    <mergeCell ref="G631:I631"/>
    <mergeCell ref="J631:L631"/>
    <mergeCell ref="M631:O631"/>
    <mergeCell ref="P631:R631"/>
    <mergeCell ref="S631:V631"/>
    <mergeCell ref="S632:V632"/>
    <mergeCell ref="S633:V633"/>
    <mergeCell ref="B643:C643"/>
    <mergeCell ref="D643:V643"/>
    <mergeCell ref="B644:C644"/>
    <mergeCell ref="D644:V644"/>
    <mergeCell ref="B645:C645"/>
    <mergeCell ref="D645:V645"/>
    <mergeCell ref="B646:C646"/>
    <mergeCell ref="D646:V646"/>
    <mergeCell ref="B647:C647"/>
    <mergeCell ref="D647:F647"/>
    <mergeCell ref="G647:I647"/>
    <mergeCell ref="J647:L647"/>
    <mergeCell ref="M647:O647"/>
    <mergeCell ref="P647:R647"/>
    <mergeCell ref="S647:V647"/>
    <mergeCell ref="S639:V639"/>
    <mergeCell ref="B640:C640"/>
    <mergeCell ref="D640:F640"/>
    <mergeCell ref="G640:I640"/>
    <mergeCell ref="J640:L640"/>
    <mergeCell ref="M640:O640"/>
    <mergeCell ref="S640:V640"/>
    <mergeCell ref="B641:V641"/>
    <mergeCell ref="B642:V642"/>
    <mergeCell ref="B636:C636"/>
    <mergeCell ref="D636:F636"/>
    <mergeCell ref="G636:I636"/>
    <mergeCell ref="J636:L636"/>
    <mergeCell ref="M636:O636"/>
    <mergeCell ref="P636:R636"/>
    <mergeCell ref="S636:V638"/>
    <mergeCell ref="B637:C637"/>
    <mergeCell ref="D637:F637"/>
    <mergeCell ref="G637:I637"/>
    <mergeCell ref="J637:L637"/>
    <mergeCell ref="M637:O637"/>
    <mergeCell ref="P637:R637"/>
    <mergeCell ref="B638:C638"/>
    <mergeCell ref="D638:F638"/>
    <mergeCell ref="G638:I638"/>
    <mergeCell ref="J638:L638"/>
    <mergeCell ref="M638:O638"/>
    <mergeCell ref="P638:R640"/>
    <mergeCell ref="B639:C639"/>
    <mergeCell ref="D639:F639"/>
    <mergeCell ref="G639:I639"/>
    <mergeCell ref="J639:L639"/>
    <mergeCell ref="M639:O639"/>
    <mergeCell ref="B660:C660"/>
    <mergeCell ref="D660:F660"/>
    <mergeCell ref="G660:I660"/>
    <mergeCell ref="J660:L660"/>
    <mergeCell ref="M660:O660"/>
    <mergeCell ref="P660:R660"/>
    <mergeCell ref="B661:C661"/>
    <mergeCell ref="D661:F661"/>
    <mergeCell ref="G661:I661"/>
    <mergeCell ref="J661:L661"/>
    <mergeCell ref="M661:O661"/>
    <mergeCell ref="P661:R661"/>
    <mergeCell ref="G658:I658"/>
    <mergeCell ref="J658:L658"/>
    <mergeCell ref="M658:O658"/>
    <mergeCell ref="P658:R658"/>
    <mergeCell ref="T658:V658"/>
    <mergeCell ref="B659:C659"/>
    <mergeCell ref="D659:F659"/>
    <mergeCell ref="G659:I659"/>
    <mergeCell ref="J659:L659"/>
    <mergeCell ref="M659:O659"/>
    <mergeCell ref="P659:R659"/>
    <mergeCell ref="B651:C651"/>
    <mergeCell ref="B652:C652"/>
    <mergeCell ref="B653:C653"/>
    <mergeCell ref="B654:C654"/>
    <mergeCell ref="B655:C655"/>
    <mergeCell ref="B656:C656"/>
    <mergeCell ref="B657:C657"/>
    <mergeCell ref="B658:C658"/>
    <mergeCell ref="D658:F658"/>
    <mergeCell ref="D648:F648"/>
    <mergeCell ref="G648:R648"/>
    <mergeCell ref="S648:V648"/>
    <mergeCell ref="D649:F649"/>
    <mergeCell ref="G649:I649"/>
    <mergeCell ref="J649:L649"/>
    <mergeCell ref="M649:O649"/>
    <mergeCell ref="P649:P650"/>
    <mergeCell ref="Q649:S649"/>
    <mergeCell ref="T649:V649"/>
    <mergeCell ref="A666:A667"/>
    <mergeCell ref="B666:C667"/>
    <mergeCell ref="D666:F666"/>
    <mergeCell ref="G666:I666"/>
    <mergeCell ref="J666:L666"/>
    <mergeCell ref="M666:O666"/>
    <mergeCell ref="P666:R666"/>
    <mergeCell ref="S666:V666"/>
    <mergeCell ref="D667:F667"/>
    <mergeCell ref="G667:I667"/>
    <mergeCell ref="J667:L667"/>
    <mergeCell ref="M667:O667"/>
    <mergeCell ref="P667:R667"/>
    <mergeCell ref="S667:V667"/>
    <mergeCell ref="B664:C664"/>
    <mergeCell ref="D664:F664"/>
    <mergeCell ref="G664:I664"/>
    <mergeCell ref="J664:L664"/>
    <mergeCell ref="M664:O664"/>
    <mergeCell ref="P664:R664"/>
    <mergeCell ref="B665:C665"/>
    <mergeCell ref="D665:F665"/>
    <mergeCell ref="G665:I665"/>
    <mergeCell ref="J665:L665"/>
    <mergeCell ref="M665:O665"/>
    <mergeCell ref="P665:R665"/>
    <mergeCell ref="B662:C662"/>
    <mergeCell ref="D662:F662"/>
    <mergeCell ref="G662:I662"/>
    <mergeCell ref="J662:L662"/>
    <mergeCell ref="M662:O662"/>
    <mergeCell ref="P662:R662"/>
    <mergeCell ref="B663:C663"/>
    <mergeCell ref="D663:F663"/>
    <mergeCell ref="G663:I663"/>
    <mergeCell ref="J663:L663"/>
    <mergeCell ref="M663:O663"/>
    <mergeCell ref="P663:R663"/>
    <mergeCell ref="S663:V663"/>
    <mergeCell ref="S664:V664"/>
    <mergeCell ref="S665:V665"/>
    <mergeCell ref="B675:C675"/>
    <mergeCell ref="D675:V675"/>
    <mergeCell ref="B676:C676"/>
    <mergeCell ref="D676:V676"/>
    <mergeCell ref="B677:C677"/>
    <mergeCell ref="D677:V677"/>
    <mergeCell ref="B678:C678"/>
    <mergeCell ref="D678:V678"/>
    <mergeCell ref="B679:C679"/>
    <mergeCell ref="D679:F679"/>
    <mergeCell ref="G679:I679"/>
    <mergeCell ref="J679:L679"/>
    <mergeCell ref="M679:O679"/>
    <mergeCell ref="P679:R679"/>
    <mergeCell ref="S679:V679"/>
    <mergeCell ref="S671:V671"/>
    <mergeCell ref="B672:C672"/>
    <mergeCell ref="D672:F672"/>
    <mergeCell ref="G672:I672"/>
    <mergeCell ref="J672:L672"/>
    <mergeCell ref="M672:O672"/>
    <mergeCell ref="S672:V672"/>
    <mergeCell ref="B673:V673"/>
    <mergeCell ref="B674:V674"/>
    <mergeCell ref="B668:C668"/>
    <mergeCell ref="D668:F668"/>
    <mergeCell ref="G668:I668"/>
    <mergeCell ref="J668:L668"/>
    <mergeCell ref="M668:O668"/>
    <mergeCell ref="P668:R668"/>
    <mergeCell ref="S668:V670"/>
    <mergeCell ref="B669:C669"/>
    <mergeCell ref="D669:F669"/>
    <mergeCell ref="G669:I669"/>
    <mergeCell ref="J669:L669"/>
    <mergeCell ref="M669:O669"/>
    <mergeCell ref="P669:R669"/>
    <mergeCell ref="B670:C670"/>
    <mergeCell ref="D670:F670"/>
    <mergeCell ref="G670:I670"/>
    <mergeCell ref="J670:L670"/>
    <mergeCell ref="M670:O670"/>
    <mergeCell ref="P670:R672"/>
    <mergeCell ref="B671:C671"/>
    <mergeCell ref="D671:F671"/>
    <mergeCell ref="G671:I671"/>
    <mergeCell ref="J671:L671"/>
    <mergeCell ref="M671:O671"/>
    <mergeCell ref="B692:C692"/>
    <mergeCell ref="D692:F692"/>
    <mergeCell ref="G692:I692"/>
    <mergeCell ref="J692:L692"/>
    <mergeCell ref="M692:O692"/>
    <mergeCell ref="P692:R692"/>
    <mergeCell ref="B693:C693"/>
    <mergeCell ref="D693:F693"/>
    <mergeCell ref="G693:I693"/>
    <mergeCell ref="J693:L693"/>
    <mergeCell ref="M693:O693"/>
    <mergeCell ref="P693:R693"/>
    <mergeCell ref="G690:I690"/>
    <mergeCell ref="J690:L690"/>
    <mergeCell ref="M690:O690"/>
    <mergeCell ref="P690:R690"/>
    <mergeCell ref="T690:V690"/>
    <mergeCell ref="B691:C691"/>
    <mergeCell ref="D691:F691"/>
    <mergeCell ref="G691:I691"/>
    <mergeCell ref="J691:L691"/>
    <mergeCell ref="M691:O691"/>
    <mergeCell ref="P691:R691"/>
    <mergeCell ref="B683:C683"/>
    <mergeCell ref="B684:C684"/>
    <mergeCell ref="B685:C685"/>
    <mergeCell ref="B686:C686"/>
    <mergeCell ref="B687:C687"/>
    <mergeCell ref="B688:C688"/>
    <mergeCell ref="B689:C689"/>
    <mergeCell ref="B690:C690"/>
    <mergeCell ref="D690:F690"/>
    <mergeCell ref="D680:F680"/>
    <mergeCell ref="G680:R680"/>
    <mergeCell ref="S680:V680"/>
    <mergeCell ref="D681:F681"/>
    <mergeCell ref="G681:I681"/>
    <mergeCell ref="J681:L681"/>
    <mergeCell ref="M681:O681"/>
    <mergeCell ref="P681:P682"/>
    <mergeCell ref="Q681:S681"/>
    <mergeCell ref="T681:V681"/>
    <mergeCell ref="A698:A699"/>
    <mergeCell ref="B698:C699"/>
    <mergeCell ref="D698:F698"/>
    <mergeCell ref="G698:I698"/>
    <mergeCell ref="J698:L698"/>
    <mergeCell ref="M698:O698"/>
    <mergeCell ref="P698:R698"/>
    <mergeCell ref="S698:V698"/>
    <mergeCell ref="D699:F699"/>
    <mergeCell ref="G699:I699"/>
    <mergeCell ref="J699:L699"/>
    <mergeCell ref="M699:O699"/>
    <mergeCell ref="P699:R699"/>
    <mergeCell ref="S699:V699"/>
    <mergeCell ref="B696:C696"/>
    <mergeCell ref="D696:F696"/>
    <mergeCell ref="G696:I696"/>
    <mergeCell ref="J696:L696"/>
    <mergeCell ref="M696:O696"/>
    <mergeCell ref="P696:R696"/>
    <mergeCell ref="B697:C697"/>
    <mergeCell ref="D697:F697"/>
    <mergeCell ref="G697:I697"/>
    <mergeCell ref="J697:L697"/>
    <mergeCell ref="M697:O697"/>
    <mergeCell ref="P697:R697"/>
    <mergeCell ref="B694:C694"/>
    <mergeCell ref="D694:F694"/>
    <mergeCell ref="G694:I694"/>
    <mergeCell ref="J694:L694"/>
    <mergeCell ref="M694:O694"/>
    <mergeCell ref="P694:R694"/>
    <mergeCell ref="B695:C695"/>
    <mergeCell ref="D695:F695"/>
    <mergeCell ref="G695:I695"/>
    <mergeCell ref="J695:L695"/>
    <mergeCell ref="M695:O695"/>
    <mergeCell ref="P695:R695"/>
    <mergeCell ref="S695:V695"/>
    <mergeCell ref="S696:V696"/>
    <mergeCell ref="S697:V697"/>
    <mergeCell ref="B707:C707"/>
    <mergeCell ref="D707:V707"/>
    <mergeCell ref="B708:C708"/>
    <mergeCell ref="D708:V708"/>
    <mergeCell ref="B709:C709"/>
    <mergeCell ref="D709:V709"/>
    <mergeCell ref="B710:C710"/>
    <mergeCell ref="D710:V710"/>
    <mergeCell ref="B711:C711"/>
    <mergeCell ref="D711:F711"/>
    <mergeCell ref="G711:I711"/>
    <mergeCell ref="J711:L711"/>
    <mergeCell ref="M711:O711"/>
    <mergeCell ref="P711:R711"/>
    <mergeCell ref="S711:V711"/>
    <mergeCell ref="S703:V703"/>
    <mergeCell ref="B704:C704"/>
    <mergeCell ref="D704:F704"/>
    <mergeCell ref="G704:I704"/>
    <mergeCell ref="J704:L704"/>
    <mergeCell ref="M704:O704"/>
    <mergeCell ref="S704:V704"/>
    <mergeCell ref="B705:V705"/>
    <mergeCell ref="B706:V706"/>
    <mergeCell ref="B700:C700"/>
    <mergeCell ref="D700:F700"/>
    <mergeCell ref="G700:I700"/>
    <mergeCell ref="J700:L700"/>
    <mergeCell ref="M700:O700"/>
    <mergeCell ref="P700:R700"/>
    <mergeCell ref="S700:V702"/>
    <mergeCell ref="B701:C701"/>
    <mergeCell ref="D701:F701"/>
    <mergeCell ref="G701:I701"/>
    <mergeCell ref="J701:L701"/>
    <mergeCell ref="M701:O701"/>
    <mergeCell ref="P701:R701"/>
    <mergeCell ref="B702:C702"/>
    <mergeCell ref="D702:F702"/>
    <mergeCell ref="G702:I702"/>
    <mergeCell ref="J702:L702"/>
    <mergeCell ref="M702:O702"/>
    <mergeCell ref="P702:R704"/>
    <mergeCell ref="B703:C703"/>
    <mergeCell ref="D703:F703"/>
    <mergeCell ref="G703:I703"/>
    <mergeCell ref="J703:L703"/>
    <mergeCell ref="M703:O703"/>
    <mergeCell ref="B724:C724"/>
    <mergeCell ref="D724:F724"/>
    <mergeCell ref="G724:I724"/>
    <mergeCell ref="J724:L724"/>
    <mergeCell ref="M724:O724"/>
    <mergeCell ref="P724:R724"/>
    <mergeCell ref="B725:C725"/>
    <mergeCell ref="D725:F725"/>
    <mergeCell ref="G725:I725"/>
    <mergeCell ref="J725:L725"/>
    <mergeCell ref="M725:O725"/>
    <mergeCell ref="P725:R725"/>
    <mergeCell ref="G722:I722"/>
    <mergeCell ref="J722:L722"/>
    <mergeCell ref="M722:O722"/>
    <mergeCell ref="P722:R722"/>
    <mergeCell ref="T722:V722"/>
    <mergeCell ref="B723:C723"/>
    <mergeCell ref="D723:F723"/>
    <mergeCell ref="G723:I723"/>
    <mergeCell ref="J723:L723"/>
    <mergeCell ref="M723:O723"/>
    <mergeCell ref="P723:R723"/>
    <mergeCell ref="B715:C715"/>
    <mergeCell ref="B716:C716"/>
    <mergeCell ref="B717:C717"/>
    <mergeCell ref="B718:C718"/>
    <mergeCell ref="B719:C719"/>
    <mergeCell ref="B720:C720"/>
    <mergeCell ref="B721:C721"/>
    <mergeCell ref="B722:C722"/>
    <mergeCell ref="D722:F722"/>
    <mergeCell ref="D712:F712"/>
    <mergeCell ref="G712:R712"/>
    <mergeCell ref="S712:V712"/>
    <mergeCell ref="D713:F713"/>
    <mergeCell ref="G713:I713"/>
    <mergeCell ref="J713:L713"/>
    <mergeCell ref="M713:O713"/>
    <mergeCell ref="P713:P714"/>
    <mergeCell ref="Q713:S713"/>
    <mergeCell ref="T713:V713"/>
    <mergeCell ref="A730:A731"/>
    <mergeCell ref="B730:C731"/>
    <mergeCell ref="D730:F730"/>
    <mergeCell ref="G730:I730"/>
    <mergeCell ref="J730:L730"/>
    <mergeCell ref="M730:O730"/>
    <mergeCell ref="P730:R730"/>
    <mergeCell ref="S730:V730"/>
    <mergeCell ref="D731:F731"/>
    <mergeCell ref="G731:I731"/>
    <mergeCell ref="J731:L731"/>
    <mergeCell ref="M731:O731"/>
    <mergeCell ref="P731:R731"/>
    <mergeCell ref="S731:V731"/>
    <mergeCell ref="B728:C728"/>
    <mergeCell ref="D728:F728"/>
    <mergeCell ref="G728:I728"/>
    <mergeCell ref="J728:L728"/>
    <mergeCell ref="M728:O728"/>
    <mergeCell ref="P728:R728"/>
    <mergeCell ref="B729:C729"/>
    <mergeCell ref="D729:F729"/>
    <mergeCell ref="G729:I729"/>
    <mergeCell ref="J729:L729"/>
    <mergeCell ref="M729:O729"/>
    <mergeCell ref="P729:R729"/>
    <mergeCell ref="B726:C726"/>
    <mergeCell ref="D726:F726"/>
    <mergeCell ref="G726:I726"/>
    <mergeCell ref="J726:L726"/>
    <mergeCell ref="M726:O726"/>
    <mergeCell ref="P726:R726"/>
    <mergeCell ref="B727:C727"/>
    <mergeCell ref="D727:F727"/>
    <mergeCell ref="G727:I727"/>
    <mergeCell ref="J727:L727"/>
    <mergeCell ref="M727:O727"/>
    <mergeCell ref="P727:R727"/>
    <mergeCell ref="S727:V727"/>
    <mergeCell ref="S728:V728"/>
    <mergeCell ref="S729:V729"/>
    <mergeCell ref="B739:C739"/>
    <mergeCell ref="D739:V739"/>
    <mergeCell ref="B740:C740"/>
    <mergeCell ref="D740:V740"/>
    <mergeCell ref="B741:C741"/>
    <mergeCell ref="D741:V741"/>
    <mergeCell ref="B742:C742"/>
    <mergeCell ref="D742:V742"/>
    <mergeCell ref="B743:C743"/>
    <mergeCell ref="D743:F743"/>
    <mergeCell ref="G743:I743"/>
    <mergeCell ref="J743:L743"/>
    <mergeCell ref="M743:O743"/>
    <mergeCell ref="P743:R743"/>
    <mergeCell ref="S743:V743"/>
    <mergeCell ref="S735:V735"/>
    <mergeCell ref="B736:C736"/>
    <mergeCell ref="D736:F736"/>
    <mergeCell ref="G736:I736"/>
    <mergeCell ref="J736:L736"/>
    <mergeCell ref="M736:O736"/>
    <mergeCell ref="S736:V736"/>
    <mergeCell ref="B737:V737"/>
    <mergeCell ref="B738:V738"/>
    <mergeCell ref="B732:C732"/>
    <mergeCell ref="D732:F732"/>
    <mergeCell ref="G732:I732"/>
    <mergeCell ref="J732:L732"/>
    <mergeCell ref="M732:O732"/>
    <mergeCell ref="P732:R732"/>
    <mergeCell ref="S732:V734"/>
    <mergeCell ref="B733:C733"/>
    <mergeCell ref="D733:F733"/>
    <mergeCell ref="G733:I733"/>
    <mergeCell ref="J733:L733"/>
    <mergeCell ref="M733:O733"/>
    <mergeCell ref="P733:R733"/>
    <mergeCell ref="B734:C734"/>
    <mergeCell ref="D734:F734"/>
    <mergeCell ref="G734:I734"/>
    <mergeCell ref="J734:L734"/>
    <mergeCell ref="M734:O734"/>
    <mergeCell ref="P734:R736"/>
    <mergeCell ref="B735:C735"/>
    <mergeCell ref="D735:F735"/>
    <mergeCell ref="G735:I735"/>
    <mergeCell ref="J735:L735"/>
    <mergeCell ref="M735:O735"/>
    <mergeCell ref="B756:C756"/>
    <mergeCell ref="D756:F756"/>
    <mergeCell ref="G756:I756"/>
    <mergeCell ref="J756:L756"/>
    <mergeCell ref="M756:O756"/>
    <mergeCell ref="P756:R756"/>
    <mergeCell ref="B757:C757"/>
    <mergeCell ref="D757:F757"/>
    <mergeCell ref="G757:I757"/>
    <mergeCell ref="J757:L757"/>
    <mergeCell ref="M757:O757"/>
    <mergeCell ref="P757:R757"/>
    <mergeCell ref="G754:I754"/>
    <mergeCell ref="J754:L754"/>
    <mergeCell ref="M754:O754"/>
    <mergeCell ref="P754:R754"/>
    <mergeCell ref="T754:V754"/>
    <mergeCell ref="B755:C755"/>
    <mergeCell ref="D755:F755"/>
    <mergeCell ref="G755:I755"/>
    <mergeCell ref="J755:L755"/>
    <mergeCell ref="M755:O755"/>
    <mergeCell ref="P755:R755"/>
    <mergeCell ref="B747:C747"/>
    <mergeCell ref="B748:C748"/>
    <mergeCell ref="B749:C749"/>
    <mergeCell ref="B750:C750"/>
    <mergeCell ref="B751:C751"/>
    <mergeCell ref="B752:C752"/>
    <mergeCell ref="B753:C753"/>
    <mergeCell ref="B754:C754"/>
    <mergeCell ref="D754:F754"/>
    <mergeCell ref="D744:F744"/>
    <mergeCell ref="G744:R744"/>
    <mergeCell ref="S744:V744"/>
    <mergeCell ref="D745:F745"/>
    <mergeCell ref="G745:I745"/>
    <mergeCell ref="J745:L745"/>
    <mergeCell ref="M745:O745"/>
    <mergeCell ref="P745:P746"/>
    <mergeCell ref="Q745:S745"/>
    <mergeCell ref="T745:V745"/>
    <mergeCell ref="A762:A763"/>
    <mergeCell ref="B762:C763"/>
    <mergeCell ref="D762:F762"/>
    <mergeCell ref="G762:I762"/>
    <mergeCell ref="J762:L762"/>
    <mergeCell ref="M762:O762"/>
    <mergeCell ref="P762:R762"/>
    <mergeCell ref="S762:V762"/>
    <mergeCell ref="D763:F763"/>
    <mergeCell ref="G763:I763"/>
    <mergeCell ref="J763:L763"/>
    <mergeCell ref="M763:O763"/>
    <mergeCell ref="P763:R763"/>
    <mergeCell ref="S763:V763"/>
    <mergeCell ref="B760:C760"/>
    <mergeCell ref="D760:F760"/>
    <mergeCell ref="G760:I760"/>
    <mergeCell ref="J760:L760"/>
    <mergeCell ref="M760:O760"/>
    <mergeCell ref="P760:R760"/>
    <mergeCell ref="B761:C761"/>
    <mergeCell ref="D761:F761"/>
    <mergeCell ref="G761:I761"/>
    <mergeCell ref="J761:L761"/>
    <mergeCell ref="M761:O761"/>
    <mergeCell ref="P761:R761"/>
    <mergeCell ref="B758:C758"/>
    <mergeCell ref="D758:F758"/>
    <mergeCell ref="G758:I758"/>
    <mergeCell ref="J758:L758"/>
    <mergeCell ref="M758:O758"/>
    <mergeCell ref="P758:R758"/>
    <mergeCell ref="B759:C759"/>
    <mergeCell ref="D759:F759"/>
    <mergeCell ref="G759:I759"/>
    <mergeCell ref="J759:L759"/>
    <mergeCell ref="M759:O759"/>
    <mergeCell ref="P759:R759"/>
    <mergeCell ref="S759:V759"/>
    <mergeCell ref="S760:V760"/>
    <mergeCell ref="S761:V761"/>
    <mergeCell ref="B771:C771"/>
    <mergeCell ref="D771:V771"/>
    <mergeCell ref="B772:C772"/>
    <mergeCell ref="D772:V772"/>
    <mergeCell ref="B773:C773"/>
    <mergeCell ref="D773:V773"/>
    <mergeCell ref="B774:C774"/>
    <mergeCell ref="D774:V774"/>
    <mergeCell ref="B775:C775"/>
    <mergeCell ref="D775:F775"/>
    <mergeCell ref="G775:I775"/>
    <mergeCell ref="J775:L775"/>
    <mergeCell ref="M775:O775"/>
    <mergeCell ref="P775:R775"/>
    <mergeCell ref="S775:V775"/>
    <mergeCell ref="S767:V767"/>
    <mergeCell ref="B768:C768"/>
    <mergeCell ref="D768:F768"/>
    <mergeCell ref="G768:I768"/>
    <mergeCell ref="J768:L768"/>
    <mergeCell ref="M768:O768"/>
    <mergeCell ref="S768:V768"/>
    <mergeCell ref="B769:V769"/>
    <mergeCell ref="B770:V770"/>
    <mergeCell ref="B764:C764"/>
    <mergeCell ref="D764:F764"/>
    <mergeCell ref="G764:I764"/>
    <mergeCell ref="J764:L764"/>
    <mergeCell ref="M764:O764"/>
    <mergeCell ref="P764:R764"/>
    <mergeCell ref="S764:V766"/>
    <mergeCell ref="B765:C765"/>
    <mergeCell ref="D765:F765"/>
    <mergeCell ref="G765:I765"/>
    <mergeCell ref="J765:L765"/>
    <mergeCell ref="M765:O765"/>
    <mergeCell ref="P765:R765"/>
    <mergeCell ref="B766:C766"/>
    <mergeCell ref="D766:F766"/>
    <mergeCell ref="G766:I766"/>
    <mergeCell ref="J766:L766"/>
    <mergeCell ref="M766:O766"/>
    <mergeCell ref="P766:R768"/>
    <mergeCell ref="B767:C767"/>
    <mergeCell ref="D767:F767"/>
    <mergeCell ref="G767:I767"/>
    <mergeCell ref="J767:L767"/>
    <mergeCell ref="M767:O767"/>
    <mergeCell ref="B788:C788"/>
    <mergeCell ref="D788:F788"/>
    <mergeCell ref="G788:I788"/>
    <mergeCell ref="J788:L788"/>
    <mergeCell ref="M788:O788"/>
    <mergeCell ref="P788:R788"/>
    <mergeCell ref="B789:C789"/>
    <mergeCell ref="D789:F789"/>
    <mergeCell ref="G789:I789"/>
    <mergeCell ref="J789:L789"/>
    <mergeCell ref="M789:O789"/>
    <mergeCell ref="P789:R789"/>
    <mergeCell ref="G786:I786"/>
    <mergeCell ref="J786:L786"/>
    <mergeCell ref="M786:O786"/>
    <mergeCell ref="P786:R786"/>
    <mergeCell ref="T786:V786"/>
    <mergeCell ref="B787:C787"/>
    <mergeCell ref="D787:F787"/>
    <mergeCell ref="G787:I787"/>
    <mergeCell ref="J787:L787"/>
    <mergeCell ref="M787:O787"/>
    <mergeCell ref="P787:R787"/>
    <mergeCell ref="B779:C779"/>
    <mergeCell ref="B780:C780"/>
    <mergeCell ref="B781:C781"/>
    <mergeCell ref="B782:C782"/>
    <mergeCell ref="B783:C783"/>
    <mergeCell ref="B784:C784"/>
    <mergeCell ref="B785:C785"/>
    <mergeCell ref="B786:C786"/>
    <mergeCell ref="D786:F786"/>
    <mergeCell ref="D776:F776"/>
    <mergeCell ref="G776:R776"/>
    <mergeCell ref="S776:V776"/>
    <mergeCell ref="D777:F777"/>
    <mergeCell ref="G777:I777"/>
    <mergeCell ref="J777:L777"/>
    <mergeCell ref="M777:O777"/>
    <mergeCell ref="P777:P778"/>
    <mergeCell ref="Q777:S777"/>
    <mergeCell ref="T777:V777"/>
    <mergeCell ref="A794:A795"/>
    <mergeCell ref="B794:C795"/>
    <mergeCell ref="D794:F794"/>
    <mergeCell ref="G794:I794"/>
    <mergeCell ref="J794:L794"/>
    <mergeCell ref="M794:O794"/>
    <mergeCell ref="P794:R794"/>
    <mergeCell ref="S794:V794"/>
    <mergeCell ref="D795:F795"/>
    <mergeCell ref="G795:I795"/>
    <mergeCell ref="J795:L795"/>
    <mergeCell ref="M795:O795"/>
    <mergeCell ref="P795:R795"/>
    <mergeCell ref="S795:V795"/>
    <mergeCell ref="B792:C792"/>
    <mergeCell ref="D792:F792"/>
    <mergeCell ref="G792:I792"/>
    <mergeCell ref="J792:L792"/>
    <mergeCell ref="M792:O792"/>
    <mergeCell ref="P792:R792"/>
    <mergeCell ref="B793:C793"/>
    <mergeCell ref="D793:F793"/>
    <mergeCell ref="G793:I793"/>
    <mergeCell ref="J793:L793"/>
    <mergeCell ref="M793:O793"/>
    <mergeCell ref="P793:R793"/>
    <mergeCell ref="B790:C790"/>
    <mergeCell ref="D790:F790"/>
    <mergeCell ref="G790:I790"/>
    <mergeCell ref="J790:L790"/>
    <mergeCell ref="M790:O790"/>
    <mergeCell ref="P790:R790"/>
    <mergeCell ref="B791:C791"/>
    <mergeCell ref="D791:F791"/>
    <mergeCell ref="G791:I791"/>
    <mergeCell ref="J791:L791"/>
    <mergeCell ref="M791:O791"/>
    <mergeCell ref="P791:R791"/>
    <mergeCell ref="S791:V791"/>
    <mergeCell ref="S792:V792"/>
    <mergeCell ref="S793:V793"/>
    <mergeCell ref="B803:C803"/>
    <mergeCell ref="D803:V803"/>
    <mergeCell ref="B804:C804"/>
    <mergeCell ref="D804:V804"/>
    <mergeCell ref="B805:C805"/>
    <mergeCell ref="D805:V805"/>
    <mergeCell ref="B806:C806"/>
    <mergeCell ref="D806:V806"/>
    <mergeCell ref="B807:C807"/>
    <mergeCell ref="D807:F807"/>
    <mergeCell ref="G807:I807"/>
    <mergeCell ref="J807:L807"/>
    <mergeCell ref="M807:O807"/>
    <mergeCell ref="P807:R807"/>
    <mergeCell ref="S807:V807"/>
    <mergeCell ref="S799:V799"/>
    <mergeCell ref="B800:C800"/>
    <mergeCell ref="D800:F800"/>
    <mergeCell ref="G800:I800"/>
    <mergeCell ref="J800:L800"/>
    <mergeCell ref="M800:O800"/>
    <mergeCell ref="S800:V800"/>
    <mergeCell ref="B801:V801"/>
    <mergeCell ref="B802:V802"/>
    <mergeCell ref="B796:C796"/>
    <mergeCell ref="D796:F796"/>
    <mergeCell ref="G796:I796"/>
    <mergeCell ref="J796:L796"/>
    <mergeCell ref="M796:O796"/>
    <mergeCell ref="P796:R796"/>
    <mergeCell ref="S796:V798"/>
    <mergeCell ref="B797:C797"/>
    <mergeCell ref="D797:F797"/>
    <mergeCell ref="G797:I797"/>
    <mergeCell ref="J797:L797"/>
    <mergeCell ref="M797:O797"/>
    <mergeCell ref="P797:R797"/>
    <mergeCell ref="B798:C798"/>
    <mergeCell ref="D798:F798"/>
    <mergeCell ref="G798:I798"/>
    <mergeCell ref="J798:L798"/>
    <mergeCell ref="M798:O798"/>
    <mergeCell ref="P798:R800"/>
    <mergeCell ref="B799:C799"/>
    <mergeCell ref="D799:F799"/>
    <mergeCell ref="G799:I799"/>
    <mergeCell ref="J799:L799"/>
    <mergeCell ref="M799:O799"/>
    <mergeCell ref="B820:C820"/>
    <mergeCell ref="D820:F820"/>
    <mergeCell ref="G820:I820"/>
    <mergeCell ref="J820:L820"/>
    <mergeCell ref="M820:O820"/>
    <mergeCell ref="P820:R820"/>
    <mergeCell ref="B821:C821"/>
    <mergeCell ref="D821:F821"/>
    <mergeCell ref="G821:I821"/>
    <mergeCell ref="J821:L821"/>
    <mergeCell ref="M821:O821"/>
    <mergeCell ref="P821:R821"/>
    <mergeCell ref="G818:I818"/>
    <mergeCell ref="J818:L818"/>
    <mergeCell ref="M818:O818"/>
    <mergeCell ref="P818:R818"/>
    <mergeCell ref="T818:V818"/>
    <mergeCell ref="B819:C819"/>
    <mergeCell ref="D819:F819"/>
    <mergeCell ref="G819:I819"/>
    <mergeCell ref="J819:L819"/>
    <mergeCell ref="M819:O819"/>
    <mergeCell ref="P819:R819"/>
    <mergeCell ref="B811:C811"/>
    <mergeCell ref="B812:C812"/>
    <mergeCell ref="B813:C813"/>
    <mergeCell ref="B814:C814"/>
    <mergeCell ref="B815:C815"/>
    <mergeCell ref="B816:C816"/>
    <mergeCell ref="B817:C817"/>
    <mergeCell ref="B818:C818"/>
    <mergeCell ref="D818:F818"/>
    <mergeCell ref="D808:F808"/>
    <mergeCell ref="G808:R808"/>
    <mergeCell ref="S808:V808"/>
    <mergeCell ref="D809:F809"/>
    <mergeCell ref="G809:I809"/>
    <mergeCell ref="J809:L809"/>
    <mergeCell ref="M809:O809"/>
    <mergeCell ref="P809:P810"/>
    <mergeCell ref="Q809:S809"/>
    <mergeCell ref="T809:V809"/>
    <mergeCell ref="A826:A827"/>
    <mergeCell ref="B826:C827"/>
    <mergeCell ref="D826:F826"/>
    <mergeCell ref="G826:I826"/>
    <mergeCell ref="J826:L826"/>
    <mergeCell ref="M826:O826"/>
    <mergeCell ref="P826:R826"/>
    <mergeCell ref="S826:V826"/>
    <mergeCell ref="D827:F827"/>
    <mergeCell ref="G827:I827"/>
    <mergeCell ref="J827:L827"/>
    <mergeCell ref="M827:O827"/>
    <mergeCell ref="P827:R827"/>
    <mergeCell ref="S827:V827"/>
    <mergeCell ref="B824:C824"/>
    <mergeCell ref="D824:F824"/>
    <mergeCell ref="G824:I824"/>
    <mergeCell ref="J824:L824"/>
    <mergeCell ref="M824:O824"/>
    <mergeCell ref="P824:R824"/>
    <mergeCell ref="B825:C825"/>
    <mergeCell ref="D825:F825"/>
    <mergeCell ref="G825:I825"/>
    <mergeCell ref="J825:L825"/>
    <mergeCell ref="M825:O825"/>
    <mergeCell ref="P825:R825"/>
    <mergeCell ref="B822:C822"/>
    <mergeCell ref="D822:F822"/>
    <mergeCell ref="G822:I822"/>
    <mergeCell ref="J822:L822"/>
    <mergeCell ref="M822:O822"/>
    <mergeCell ref="P822:R822"/>
    <mergeCell ref="B823:C823"/>
    <mergeCell ref="D823:F823"/>
    <mergeCell ref="G823:I823"/>
    <mergeCell ref="J823:L823"/>
    <mergeCell ref="M823:O823"/>
    <mergeCell ref="P823:R823"/>
    <mergeCell ref="S823:V823"/>
    <mergeCell ref="S824:V824"/>
    <mergeCell ref="S825:V825"/>
    <mergeCell ref="B835:C835"/>
    <mergeCell ref="D835:V835"/>
    <mergeCell ref="B836:C836"/>
    <mergeCell ref="D836:V836"/>
    <mergeCell ref="B837:C837"/>
    <mergeCell ref="D837:V837"/>
    <mergeCell ref="B838:C838"/>
    <mergeCell ref="D838:V838"/>
    <mergeCell ref="B839:C839"/>
    <mergeCell ref="D839:F839"/>
    <mergeCell ref="G839:I839"/>
    <mergeCell ref="J839:L839"/>
    <mergeCell ref="M839:O839"/>
    <mergeCell ref="P839:R839"/>
    <mergeCell ref="S839:V839"/>
    <mergeCell ref="S831:V831"/>
    <mergeCell ref="B832:C832"/>
    <mergeCell ref="D832:F832"/>
    <mergeCell ref="G832:I832"/>
    <mergeCell ref="J832:L832"/>
    <mergeCell ref="M832:O832"/>
    <mergeCell ref="S832:V832"/>
    <mergeCell ref="B833:V833"/>
    <mergeCell ref="B834:V834"/>
    <mergeCell ref="B828:C828"/>
    <mergeCell ref="D828:F828"/>
    <mergeCell ref="G828:I828"/>
    <mergeCell ref="J828:L828"/>
    <mergeCell ref="M828:O828"/>
    <mergeCell ref="P828:R828"/>
    <mergeCell ref="S828:V830"/>
    <mergeCell ref="B829:C829"/>
    <mergeCell ref="D829:F829"/>
    <mergeCell ref="G829:I829"/>
    <mergeCell ref="J829:L829"/>
    <mergeCell ref="M829:O829"/>
    <mergeCell ref="P829:R829"/>
    <mergeCell ref="B830:C830"/>
    <mergeCell ref="D830:F830"/>
    <mergeCell ref="G830:I830"/>
    <mergeCell ref="J830:L830"/>
    <mergeCell ref="M830:O830"/>
    <mergeCell ref="P830:R832"/>
    <mergeCell ref="B831:C831"/>
    <mergeCell ref="D831:F831"/>
    <mergeCell ref="G831:I831"/>
    <mergeCell ref="J831:L831"/>
    <mergeCell ref="M831:O831"/>
    <mergeCell ref="B852:C852"/>
    <mergeCell ref="D852:F852"/>
    <mergeCell ref="G852:I852"/>
    <mergeCell ref="J852:L852"/>
    <mergeCell ref="M852:O852"/>
    <mergeCell ref="P852:R852"/>
    <mergeCell ref="B853:C853"/>
    <mergeCell ref="D853:F853"/>
    <mergeCell ref="G853:I853"/>
    <mergeCell ref="J853:L853"/>
    <mergeCell ref="M853:O853"/>
    <mergeCell ref="P853:R853"/>
    <mergeCell ref="G850:I850"/>
    <mergeCell ref="J850:L850"/>
    <mergeCell ref="M850:O850"/>
    <mergeCell ref="P850:R850"/>
    <mergeCell ref="T850:V850"/>
    <mergeCell ref="B851:C851"/>
    <mergeCell ref="D851:F851"/>
    <mergeCell ref="G851:I851"/>
    <mergeCell ref="J851:L851"/>
    <mergeCell ref="M851:O851"/>
    <mergeCell ref="P851:R851"/>
    <mergeCell ref="B843:C843"/>
    <mergeCell ref="B844:C844"/>
    <mergeCell ref="B845:C845"/>
    <mergeCell ref="B846:C846"/>
    <mergeCell ref="B847:C847"/>
    <mergeCell ref="B848:C848"/>
    <mergeCell ref="B849:C849"/>
    <mergeCell ref="B850:C850"/>
    <mergeCell ref="D850:F850"/>
    <mergeCell ref="D840:F840"/>
    <mergeCell ref="G840:R840"/>
    <mergeCell ref="S840:V840"/>
    <mergeCell ref="D841:F841"/>
    <mergeCell ref="G841:I841"/>
    <mergeCell ref="J841:L841"/>
    <mergeCell ref="M841:O841"/>
    <mergeCell ref="P841:P842"/>
    <mergeCell ref="Q841:S841"/>
    <mergeCell ref="T841:V841"/>
    <mergeCell ref="A858:A859"/>
    <mergeCell ref="B858:C859"/>
    <mergeCell ref="D858:F858"/>
    <mergeCell ref="G858:I858"/>
    <mergeCell ref="J858:L858"/>
    <mergeCell ref="M858:O858"/>
    <mergeCell ref="P858:R858"/>
    <mergeCell ref="S858:V858"/>
    <mergeCell ref="D859:F859"/>
    <mergeCell ref="G859:I859"/>
    <mergeCell ref="J859:L859"/>
    <mergeCell ref="M859:O859"/>
    <mergeCell ref="P859:R859"/>
    <mergeCell ref="S859:V859"/>
    <mergeCell ref="B856:C856"/>
    <mergeCell ref="D856:F856"/>
    <mergeCell ref="G856:I856"/>
    <mergeCell ref="J856:L856"/>
    <mergeCell ref="M856:O856"/>
    <mergeCell ref="P856:R856"/>
    <mergeCell ref="B857:C857"/>
    <mergeCell ref="D857:F857"/>
    <mergeCell ref="G857:I857"/>
    <mergeCell ref="J857:L857"/>
    <mergeCell ref="M857:O857"/>
    <mergeCell ref="P857:R857"/>
    <mergeCell ref="B854:C854"/>
    <mergeCell ref="D854:F854"/>
    <mergeCell ref="G854:I854"/>
    <mergeCell ref="J854:L854"/>
    <mergeCell ref="M854:O854"/>
    <mergeCell ref="P854:R854"/>
    <mergeCell ref="B855:C855"/>
    <mergeCell ref="D855:F855"/>
    <mergeCell ref="G855:I855"/>
    <mergeCell ref="J855:L855"/>
    <mergeCell ref="M855:O855"/>
    <mergeCell ref="P855:R855"/>
    <mergeCell ref="S855:V855"/>
    <mergeCell ref="S856:V856"/>
    <mergeCell ref="S857:V857"/>
    <mergeCell ref="B867:C867"/>
    <mergeCell ref="D867:V867"/>
    <mergeCell ref="B868:C868"/>
    <mergeCell ref="D868:V868"/>
    <mergeCell ref="B869:C869"/>
    <mergeCell ref="D869:V869"/>
    <mergeCell ref="B870:C870"/>
    <mergeCell ref="D870:V870"/>
    <mergeCell ref="B871:C871"/>
    <mergeCell ref="D871:F871"/>
    <mergeCell ref="G871:I871"/>
    <mergeCell ref="J871:L871"/>
    <mergeCell ref="M871:O871"/>
    <mergeCell ref="P871:R871"/>
    <mergeCell ref="S871:V871"/>
    <mergeCell ref="S863:V863"/>
    <mergeCell ref="B864:C864"/>
    <mergeCell ref="D864:F864"/>
    <mergeCell ref="G864:I864"/>
    <mergeCell ref="J864:L864"/>
    <mergeCell ref="M864:O864"/>
    <mergeCell ref="S864:V864"/>
    <mergeCell ref="B865:V865"/>
    <mergeCell ref="B866:V866"/>
    <mergeCell ref="B860:C860"/>
    <mergeCell ref="D860:F860"/>
    <mergeCell ref="G860:I860"/>
    <mergeCell ref="J860:L860"/>
    <mergeCell ref="M860:O860"/>
    <mergeCell ref="P860:R860"/>
    <mergeCell ref="S860:V862"/>
    <mergeCell ref="B861:C861"/>
    <mergeCell ref="D861:F861"/>
    <mergeCell ref="G861:I861"/>
    <mergeCell ref="J861:L861"/>
    <mergeCell ref="M861:O861"/>
    <mergeCell ref="P861:R861"/>
    <mergeCell ref="B862:C862"/>
    <mergeCell ref="D862:F862"/>
    <mergeCell ref="G862:I862"/>
    <mergeCell ref="J862:L862"/>
    <mergeCell ref="M862:O862"/>
    <mergeCell ref="P862:R864"/>
    <mergeCell ref="B863:C863"/>
    <mergeCell ref="D863:F863"/>
    <mergeCell ref="G863:I863"/>
    <mergeCell ref="J863:L863"/>
    <mergeCell ref="M863:O863"/>
    <mergeCell ref="B884:C884"/>
    <mergeCell ref="D884:F884"/>
    <mergeCell ref="G884:I884"/>
    <mergeCell ref="J884:L884"/>
    <mergeCell ref="M884:O884"/>
    <mergeCell ref="P884:R884"/>
    <mergeCell ref="B885:C885"/>
    <mergeCell ref="D885:F885"/>
    <mergeCell ref="G885:I885"/>
    <mergeCell ref="J885:L885"/>
    <mergeCell ref="M885:O885"/>
    <mergeCell ref="P885:R885"/>
    <mergeCell ref="G882:I882"/>
    <mergeCell ref="J882:L882"/>
    <mergeCell ref="M882:O882"/>
    <mergeCell ref="P882:R882"/>
    <mergeCell ref="T882:V882"/>
    <mergeCell ref="B883:C883"/>
    <mergeCell ref="D883:F883"/>
    <mergeCell ref="G883:I883"/>
    <mergeCell ref="J883:L883"/>
    <mergeCell ref="M883:O883"/>
    <mergeCell ref="P883:R883"/>
    <mergeCell ref="B875:C875"/>
    <mergeCell ref="B876:C876"/>
    <mergeCell ref="B877:C877"/>
    <mergeCell ref="B878:C878"/>
    <mergeCell ref="B879:C879"/>
    <mergeCell ref="B880:C880"/>
    <mergeCell ref="B881:C881"/>
    <mergeCell ref="B882:C882"/>
    <mergeCell ref="D882:F882"/>
    <mergeCell ref="D872:F872"/>
    <mergeCell ref="G872:R872"/>
    <mergeCell ref="S872:V872"/>
    <mergeCell ref="D873:F873"/>
    <mergeCell ref="G873:I873"/>
    <mergeCell ref="J873:L873"/>
    <mergeCell ref="M873:O873"/>
    <mergeCell ref="P873:P874"/>
    <mergeCell ref="Q873:S873"/>
    <mergeCell ref="T873:V873"/>
    <mergeCell ref="A890:A891"/>
    <mergeCell ref="B890:C891"/>
    <mergeCell ref="D890:F890"/>
    <mergeCell ref="G890:I890"/>
    <mergeCell ref="J890:L890"/>
    <mergeCell ref="M890:O890"/>
    <mergeCell ref="P890:R890"/>
    <mergeCell ref="S890:V890"/>
    <mergeCell ref="D891:F891"/>
    <mergeCell ref="G891:I891"/>
    <mergeCell ref="J891:L891"/>
    <mergeCell ref="M891:O891"/>
    <mergeCell ref="P891:R891"/>
    <mergeCell ref="S891:V891"/>
    <mergeCell ref="B888:C888"/>
    <mergeCell ref="D888:F888"/>
    <mergeCell ref="G888:I888"/>
    <mergeCell ref="J888:L888"/>
    <mergeCell ref="M888:O888"/>
    <mergeCell ref="P888:R888"/>
    <mergeCell ref="B889:C889"/>
    <mergeCell ref="D889:F889"/>
    <mergeCell ref="G889:I889"/>
    <mergeCell ref="J889:L889"/>
    <mergeCell ref="M889:O889"/>
    <mergeCell ref="P889:R889"/>
    <mergeCell ref="B886:C886"/>
    <mergeCell ref="D886:F886"/>
    <mergeCell ref="G886:I886"/>
    <mergeCell ref="J886:L886"/>
    <mergeCell ref="M886:O886"/>
    <mergeCell ref="P886:R886"/>
    <mergeCell ref="B887:C887"/>
    <mergeCell ref="D887:F887"/>
    <mergeCell ref="G887:I887"/>
    <mergeCell ref="J887:L887"/>
    <mergeCell ref="M887:O887"/>
    <mergeCell ref="P887:R887"/>
    <mergeCell ref="S887:V887"/>
    <mergeCell ref="S888:V888"/>
    <mergeCell ref="S889:V889"/>
    <mergeCell ref="B899:C899"/>
    <mergeCell ref="D899:V899"/>
    <mergeCell ref="B900:C900"/>
    <mergeCell ref="D900:V900"/>
    <mergeCell ref="B901:C901"/>
    <mergeCell ref="D901:V901"/>
    <mergeCell ref="B902:C902"/>
    <mergeCell ref="D902:V902"/>
    <mergeCell ref="B903:C903"/>
    <mergeCell ref="D903:F903"/>
    <mergeCell ref="G903:I903"/>
    <mergeCell ref="J903:L903"/>
    <mergeCell ref="M903:O903"/>
    <mergeCell ref="P903:R903"/>
    <mergeCell ref="S903:V903"/>
    <mergeCell ref="S895:V895"/>
    <mergeCell ref="B896:C896"/>
    <mergeCell ref="D896:F896"/>
    <mergeCell ref="G896:I896"/>
    <mergeCell ref="J896:L896"/>
    <mergeCell ref="M896:O896"/>
    <mergeCell ref="S896:V896"/>
    <mergeCell ref="B897:V897"/>
    <mergeCell ref="B898:V898"/>
    <mergeCell ref="B892:C892"/>
    <mergeCell ref="D892:F892"/>
    <mergeCell ref="G892:I892"/>
    <mergeCell ref="J892:L892"/>
    <mergeCell ref="M892:O892"/>
    <mergeCell ref="P892:R892"/>
    <mergeCell ref="S892:V894"/>
    <mergeCell ref="B893:C893"/>
    <mergeCell ref="D893:F893"/>
    <mergeCell ref="G893:I893"/>
    <mergeCell ref="J893:L893"/>
    <mergeCell ref="M893:O893"/>
    <mergeCell ref="P893:R893"/>
    <mergeCell ref="B894:C894"/>
    <mergeCell ref="D894:F894"/>
    <mergeCell ref="G894:I894"/>
    <mergeCell ref="J894:L894"/>
    <mergeCell ref="M894:O894"/>
    <mergeCell ref="P894:R896"/>
    <mergeCell ref="B895:C895"/>
    <mergeCell ref="D895:F895"/>
    <mergeCell ref="G895:I895"/>
    <mergeCell ref="J895:L895"/>
    <mergeCell ref="M895:O895"/>
    <mergeCell ref="B916:C916"/>
    <mergeCell ref="D916:F916"/>
    <mergeCell ref="G916:I916"/>
    <mergeCell ref="J916:L916"/>
    <mergeCell ref="M916:O916"/>
    <mergeCell ref="P916:R916"/>
    <mergeCell ref="B917:C917"/>
    <mergeCell ref="D917:F917"/>
    <mergeCell ref="G917:I917"/>
    <mergeCell ref="J917:L917"/>
    <mergeCell ref="M917:O917"/>
    <mergeCell ref="P917:R917"/>
    <mergeCell ref="G914:I914"/>
    <mergeCell ref="J914:L914"/>
    <mergeCell ref="M914:O914"/>
    <mergeCell ref="P914:R914"/>
    <mergeCell ref="T914:V914"/>
    <mergeCell ref="B915:C915"/>
    <mergeCell ref="D915:F915"/>
    <mergeCell ref="G915:I915"/>
    <mergeCell ref="J915:L915"/>
    <mergeCell ref="M915:O915"/>
    <mergeCell ref="P915:R915"/>
    <mergeCell ref="B907:C907"/>
    <mergeCell ref="B908:C908"/>
    <mergeCell ref="B909:C909"/>
    <mergeCell ref="B910:C910"/>
    <mergeCell ref="B911:C911"/>
    <mergeCell ref="B912:C912"/>
    <mergeCell ref="B913:C913"/>
    <mergeCell ref="B914:C914"/>
    <mergeCell ref="D914:F914"/>
    <mergeCell ref="D904:F904"/>
    <mergeCell ref="G904:R904"/>
    <mergeCell ref="S904:V904"/>
    <mergeCell ref="D905:F905"/>
    <mergeCell ref="G905:I905"/>
    <mergeCell ref="J905:L905"/>
    <mergeCell ref="M905:O905"/>
    <mergeCell ref="P905:P906"/>
    <mergeCell ref="Q905:S905"/>
    <mergeCell ref="T905:V905"/>
    <mergeCell ref="A922:A923"/>
    <mergeCell ref="B922:C923"/>
    <mergeCell ref="D922:F922"/>
    <mergeCell ref="G922:I922"/>
    <mergeCell ref="J922:L922"/>
    <mergeCell ref="M922:O922"/>
    <mergeCell ref="P922:R922"/>
    <mergeCell ref="S922:V922"/>
    <mergeCell ref="D923:F923"/>
    <mergeCell ref="G923:I923"/>
    <mergeCell ref="J923:L923"/>
    <mergeCell ref="M923:O923"/>
    <mergeCell ref="P923:R923"/>
    <mergeCell ref="S923:V923"/>
    <mergeCell ref="B920:C920"/>
    <mergeCell ref="D920:F920"/>
    <mergeCell ref="G920:I920"/>
    <mergeCell ref="J920:L920"/>
    <mergeCell ref="M920:O920"/>
    <mergeCell ref="P920:R920"/>
    <mergeCell ref="B921:C921"/>
    <mergeCell ref="D921:F921"/>
    <mergeCell ref="G921:I921"/>
    <mergeCell ref="J921:L921"/>
    <mergeCell ref="M921:O921"/>
    <mergeCell ref="P921:R921"/>
    <mergeCell ref="B918:C918"/>
    <mergeCell ref="D918:F918"/>
    <mergeCell ref="G918:I918"/>
    <mergeCell ref="J918:L918"/>
    <mergeCell ref="M918:O918"/>
    <mergeCell ref="P918:R918"/>
    <mergeCell ref="B919:C919"/>
    <mergeCell ref="D919:F919"/>
    <mergeCell ref="G919:I919"/>
    <mergeCell ref="J919:L919"/>
    <mergeCell ref="M919:O919"/>
    <mergeCell ref="P919:R919"/>
    <mergeCell ref="S919:V919"/>
    <mergeCell ref="S920:V920"/>
    <mergeCell ref="S921:V921"/>
    <mergeCell ref="B931:C931"/>
    <mergeCell ref="D931:V931"/>
    <mergeCell ref="B932:C932"/>
    <mergeCell ref="D932:V932"/>
    <mergeCell ref="B933:C933"/>
    <mergeCell ref="D933:V933"/>
    <mergeCell ref="B934:C934"/>
    <mergeCell ref="D934:V934"/>
    <mergeCell ref="B935:C935"/>
    <mergeCell ref="D935:F935"/>
    <mergeCell ref="G935:I935"/>
    <mergeCell ref="J935:L935"/>
    <mergeCell ref="M935:O935"/>
    <mergeCell ref="P935:R935"/>
    <mergeCell ref="S935:V935"/>
    <mergeCell ref="S927:V927"/>
    <mergeCell ref="B928:C928"/>
    <mergeCell ref="D928:F928"/>
    <mergeCell ref="G928:I928"/>
    <mergeCell ref="J928:L928"/>
    <mergeCell ref="M928:O928"/>
    <mergeCell ref="S928:V928"/>
    <mergeCell ref="B929:V929"/>
    <mergeCell ref="B930:V930"/>
    <mergeCell ref="B924:C924"/>
    <mergeCell ref="D924:F924"/>
    <mergeCell ref="G924:I924"/>
    <mergeCell ref="J924:L924"/>
    <mergeCell ref="M924:O924"/>
    <mergeCell ref="P924:R924"/>
    <mergeCell ref="S924:V926"/>
    <mergeCell ref="B925:C925"/>
    <mergeCell ref="D925:F925"/>
    <mergeCell ref="G925:I925"/>
    <mergeCell ref="J925:L925"/>
    <mergeCell ref="M925:O925"/>
    <mergeCell ref="P925:R925"/>
    <mergeCell ref="B926:C926"/>
    <mergeCell ref="D926:F926"/>
    <mergeCell ref="G926:I926"/>
    <mergeCell ref="J926:L926"/>
    <mergeCell ref="M926:O926"/>
    <mergeCell ref="P926:R928"/>
    <mergeCell ref="B927:C927"/>
    <mergeCell ref="D927:F927"/>
    <mergeCell ref="G927:I927"/>
    <mergeCell ref="J927:L927"/>
    <mergeCell ref="M927:O927"/>
    <mergeCell ref="B948:C948"/>
    <mergeCell ref="D948:F948"/>
    <mergeCell ref="G948:I948"/>
    <mergeCell ref="J948:L948"/>
    <mergeCell ref="M948:O948"/>
    <mergeCell ref="P948:R948"/>
    <mergeCell ref="B949:C949"/>
    <mergeCell ref="D949:F949"/>
    <mergeCell ref="G949:I949"/>
    <mergeCell ref="J949:L949"/>
    <mergeCell ref="M949:O949"/>
    <mergeCell ref="P949:R949"/>
    <mergeCell ref="G946:I946"/>
    <mergeCell ref="J946:L946"/>
    <mergeCell ref="M946:O946"/>
    <mergeCell ref="P946:R946"/>
    <mergeCell ref="T946:V946"/>
    <mergeCell ref="B947:C947"/>
    <mergeCell ref="D947:F947"/>
    <mergeCell ref="G947:I947"/>
    <mergeCell ref="J947:L947"/>
    <mergeCell ref="M947:O947"/>
    <mergeCell ref="P947:R947"/>
    <mergeCell ref="B939:C939"/>
    <mergeCell ref="B940:C940"/>
    <mergeCell ref="B941:C941"/>
    <mergeCell ref="B942:C942"/>
    <mergeCell ref="B943:C943"/>
    <mergeCell ref="B944:C944"/>
    <mergeCell ref="B945:C945"/>
    <mergeCell ref="B946:C946"/>
    <mergeCell ref="D946:F946"/>
    <mergeCell ref="D936:F936"/>
    <mergeCell ref="G936:R936"/>
    <mergeCell ref="S936:V936"/>
    <mergeCell ref="D937:F937"/>
    <mergeCell ref="G937:I937"/>
    <mergeCell ref="J937:L937"/>
    <mergeCell ref="M937:O937"/>
    <mergeCell ref="P937:P938"/>
    <mergeCell ref="Q937:S937"/>
    <mergeCell ref="T937:V937"/>
    <mergeCell ref="A954:A955"/>
    <mergeCell ref="B954:C955"/>
    <mergeCell ref="D954:F954"/>
    <mergeCell ref="G954:I954"/>
    <mergeCell ref="J954:L954"/>
    <mergeCell ref="M954:O954"/>
    <mergeCell ref="P954:R954"/>
    <mergeCell ref="S954:V954"/>
    <mergeCell ref="D955:F955"/>
    <mergeCell ref="G955:I955"/>
    <mergeCell ref="J955:L955"/>
    <mergeCell ref="M955:O955"/>
    <mergeCell ref="P955:R955"/>
    <mergeCell ref="S955:V955"/>
    <mergeCell ref="B952:C952"/>
    <mergeCell ref="D952:F952"/>
    <mergeCell ref="G952:I952"/>
    <mergeCell ref="J952:L952"/>
    <mergeCell ref="M952:O952"/>
    <mergeCell ref="P952:R952"/>
    <mergeCell ref="B953:C953"/>
    <mergeCell ref="D953:F953"/>
    <mergeCell ref="G953:I953"/>
    <mergeCell ref="J953:L953"/>
    <mergeCell ref="M953:O953"/>
    <mergeCell ref="P953:R953"/>
    <mergeCell ref="B950:C950"/>
    <mergeCell ref="D950:F950"/>
    <mergeCell ref="G950:I950"/>
    <mergeCell ref="J950:L950"/>
    <mergeCell ref="M950:O950"/>
    <mergeCell ref="P950:R950"/>
    <mergeCell ref="B951:C951"/>
    <mergeCell ref="D951:F951"/>
    <mergeCell ref="G951:I951"/>
    <mergeCell ref="J951:L951"/>
    <mergeCell ref="M951:O951"/>
    <mergeCell ref="P951:R951"/>
    <mergeCell ref="S951:V951"/>
    <mergeCell ref="S952:V952"/>
    <mergeCell ref="S953:V953"/>
    <mergeCell ref="B963:C963"/>
    <mergeCell ref="D963:V963"/>
    <mergeCell ref="B964:C964"/>
    <mergeCell ref="D964:V964"/>
    <mergeCell ref="B965:C965"/>
    <mergeCell ref="D965:V965"/>
    <mergeCell ref="B966:C966"/>
    <mergeCell ref="D966:V966"/>
    <mergeCell ref="B967:C967"/>
    <mergeCell ref="D967:F967"/>
    <mergeCell ref="G967:I967"/>
    <mergeCell ref="J967:L967"/>
    <mergeCell ref="M967:O967"/>
    <mergeCell ref="P967:R967"/>
    <mergeCell ref="S967:V967"/>
    <mergeCell ref="S959:V959"/>
    <mergeCell ref="B960:C960"/>
    <mergeCell ref="D960:F960"/>
    <mergeCell ref="G960:I960"/>
    <mergeCell ref="J960:L960"/>
    <mergeCell ref="M960:O960"/>
    <mergeCell ref="S960:V960"/>
    <mergeCell ref="B961:V961"/>
    <mergeCell ref="B962:V962"/>
    <mergeCell ref="B956:C956"/>
    <mergeCell ref="D956:F956"/>
    <mergeCell ref="G956:I956"/>
    <mergeCell ref="J956:L956"/>
    <mergeCell ref="M956:O956"/>
    <mergeCell ref="P956:R956"/>
    <mergeCell ref="S956:V958"/>
    <mergeCell ref="B957:C957"/>
    <mergeCell ref="D957:F957"/>
    <mergeCell ref="G957:I957"/>
    <mergeCell ref="J957:L957"/>
    <mergeCell ref="M957:O957"/>
    <mergeCell ref="P957:R957"/>
    <mergeCell ref="B958:C958"/>
    <mergeCell ref="D958:F958"/>
    <mergeCell ref="G958:I958"/>
    <mergeCell ref="J958:L958"/>
    <mergeCell ref="M958:O958"/>
    <mergeCell ref="P958:R960"/>
    <mergeCell ref="B959:C959"/>
    <mergeCell ref="D959:F959"/>
    <mergeCell ref="G959:I959"/>
    <mergeCell ref="J959:L959"/>
    <mergeCell ref="M959:O959"/>
    <mergeCell ref="B980:C980"/>
    <mergeCell ref="D980:F980"/>
    <mergeCell ref="G980:I980"/>
    <mergeCell ref="J980:L980"/>
    <mergeCell ref="M980:O980"/>
    <mergeCell ref="P980:R980"/>
    <mergeCell ref="B981:C981"/>
    <mergeCell ref="D981:F981"/>
    <mergeCell ref="G981:I981"/>
    <mergeCell ref="J981:L981"/>
    <mergeCell ref="M981:O981"/>
    <mergeCell ref="P981:R981"/>
    <mergeCell ref="G978:I978"/>
    <mergeCell ref="J978:L978"/>
    <mergeCell ref="M978:O978"/>
    <mergeCell ref="P978:R978"/>
    <mergeCell ref="T978:V978"/>
    <mergeCell ref="B979:C979"/>
    <mergeCell ref="D979:F979"/>
    <mergeCell ref="G979:I979"/>
    <mergeCell ref="J979:L979"/>
    <mergeCell ref="M979:O979"/>
    <mergeCell ref="P979:R979"/>
    <mergeCell ref="B971:C971"/>
    <mergeCell ref="B972:C972"/>
    <mergeCell ref="B973:C973"/>
    <mergeCell ref="B974:C974"/>
    <mergeCell ref="B975:C975"/>
    <mergeCell ref="B976:C976"/>
    <mergeCell ref="B977:C977"/>
    <mergeCell ref="B978:C978"/>
    <mergeCell ref="D978:F978"/>
    <mergeCell ref="D968:F968"/>
    <mergeCell ref="G968:R968"/>
    <mergeCell ref="S968:V968"/>
    <mergeCell ref="D969:F969"/>
    <mergeCell ref="G969:I969"/>
    <mergeCell ref="J969:L969"/>
    <mergeCell ref="M969:O969"/>
    <mergeCell ref="P969:P970"/>
    <mergeCell ref="Q969:S969"/>
    <mergeCell ref="T969:V969"/>
    <mergeCell ref="A986:A987"/>
    <mergeCell ref="B986:C987"/>
    <mergeCell ref="D986:F986"/>
    <mergeCell ref="G986:I986"/>
    <mergeCell ref="J986:L986"/>
    <mergeCell ref="M986:O986"/>
    <mergeCell ref="P986:R986"/>
    <mergeCell ref="S986:V986"/>
    <mergeCell ref="D987:F987"/>
    <mergeCell ref="G987:I987"/>
    <mergeCell ref="J987:L987"/>
    <mergeCell ref="M987:O987"/>
    <mergeCell ref="P987:R987"/>
    <mergeCell ref="S987:V987"/>
    <mergeCell ref="B984:C984"/>
    <mergeCell ref="D984:F984"/>
    <mergeCell ref="G984:I984"/>
    <mergeCell ref="J984:L984"/>
    <mergeCell ref="M984:O984"/>
    <mergeCell ref="P984:R984"/>
    <mergeCell ref="B985:C985"/>
    <mergeCell ref="D985:F985"/>
    <mergeCell ref="G985:I985"/>
    <mergeCell ref="J985:L985"/>
    <mergeCell ref="M985:O985"/>
    <mergeCell ref="P985:R985"/>
    <mergeCell ref="B982:C982"/>
    <mergeCell ref="D982:F982"/>
    <mergeCell ref="G982:I982"/>
    <mergeCell ref="J982:L982"/>
    <mergeCell ref="M982:O982"/>
    <mergeCell ref="P982:R982"/>
    <mergeCell ref="B983:C983"/>
    <mergeCell ref="D983:F983"/>
    <mergeCell ref="G983:I983"/>
    <mergeCell ref="J983:L983"/>
    <mergeCell ref="M983:O983"/>
    <mergeCell ref="P983:R983"/>
    <mergeCell ref="S983:V983"/>
    <mergeCell ref="S984:V984"/>
    <mergeCell ref="S985:V985"/>
    <mergeCell ref="B995:C995"/>
    <mergeCell ref="D995:V995"/>
    <mergeCell ref="B996:C996"/>
    <mergeCell ref="D996:V996"/>
    <mergeCell ref="B997:C997"/>
    <mergeCell ref="D997:V997"/>
    <mergeCell ref="B998:C998"/>
    <mergeCell ref="D998:V998"/>
    <mergeCell ref="B999:C999"/>
    <mergeCell ref="D999:F999"/>
    <mergeCell ref="G999:I999"/>
    <mergeCell ref="J999:L999"/>
    <mergeCell ref="M999:O999"/>
    <mergeCell ref="P999:R999"/>
    <mergeCell ref="S999:V999"/>
    <mergeCell ref="S991:V991"/>
    <mergeCell ref="B992:C992"/>
    <mergeCell ref="D992:F992"/>
    <mergeCell ref="G992:I992"/>
    <mergeCell ref="J992:L992"/>
    <mergeCell ref="M992:O992"/>
    <mergeCell ref="S992:V992"/>
    <mergeCell ref="B993:V993"/>
    <mergeCell ref="B994:V994"/>
    <mergeCell ref="B988:C988"/>
    <mergeCell ref="D988:F988"/>
    <mergeCell ref="G988:I988"/>
    <mergeCell ref="J988:L988"/>
    <mergeCell ref="M988:O988"/>
    <mergeCell ref="P988:R988"/>
    <mergeCell ref="S988:V990"/>
    <mergeCell ref="B989:C989"/>
    <mergeCell ref="D989:F989"/>
    <mergeCell ref="G989:I989"/>
    <mergeCell ref="J989:L989"/>
    <mergeCell ref="M989:O989"/>
    <mergeCell ref="P989:R989"/>
    <mergeCell ref="B990:C990"/>
    <mergeCell ref="D990:F990"/>
    <mergeCell ref="G990:I990"/>
    <mergeCell ref="J990:L990"/>
    <mergeCell ref="M990:O990"/>
    <mergeCell ref="P990:R992"/>
    <mergeCell ref="B991:C991"/>
    <mergeCell ref="D991:F991"/>
    <mergeCell ref="G991:I991"/>
    <mergeCell ref="J991:L991"/>
    <mergeCell ref="M991:O991"/>
    <mergeCell ref="B1012:C1012"/>
    <mergeCell ref="D1012:F1012"/>
    <mergeCell ref="G1012:I1012"/>
    <mergeCell ref="J1012:L1012"/>
    <mergeCell ref="M1012:O1012"/>
    <mergeCell ref="P1012:R1012"/>
    <mergeCell ref="B1013:C1013"/>
    <mergeCell ref="D1013:F1013"/>
    <mergeCell ref="G1013:I1013"/>
    <mergeCell ref="J1013:L1013"/>
    <mergeCell ref="M1013:O1013"/>
    <mergeCell ref="P1013:R1013"/>
    <mergeCell ref="G1010:I1010"/>
    <mergeCell ref="J1010:L1010"/>
    <mergeCell ref="M1010:O1010"/>
    <mergeCell ref="P1010:R1010"/>
    <mergeCell ref="T1010:V1010"/>
    <mergeCell ref="B1011:C1011"/>
    <mergeCell ref="D1011:F1011"/>
    <mergeCell ref="G1011:I1011"/>
    <mergeCell ref="J1011:L1011"/>
    <mergeCell ref="M1011:O1011"/>
    <mergeCell ref="P1011:R1011"/>
    <mergeCell ref="B1003:C1003"/>
    <mergeCell ref="B1004:C1004"/>
    <mergeCell ref="B1005:C1005"/>
    <mergeCell ref="B1006:C1006"/>
    <mergeCell ref="B1007:C1007"/>
    <mergeCell ref="B1008:C1008"/>
    <mergeCell ref="B1009:C1009"/>
    <mergeCell ref="B1010:C1010"/>
    <mergeCell ref="D1010:F1010"/>
    <mergeCell ref="D1000:F1000"/>
    <mergeCell ref="G1000:R1000"/>
    <mergeCell ref="S1000:V1000"/>
    <mergeCell ref="D1001:F1001"/>
    <mergeCell ref="G1001:I1001"/>
    <mergeCell ref="J1001:L1001"/>
    <mergeCell ref="M1001:O1001"/>
    <mergeCell ref="P1001:P1002"/>
    <mergeCell ref="Q1001:S1001"/>
    <mergeCell ref="T1001:V1001"/>
    <mergeCell ref="A1018:A1019"/>
    <mergeCell ref="B1018:C1019"/>
    <mergeCell ref="D1018:F1018"/>
    <mergeCell ref="G1018:I1018"/>
    <mergeCell ref="J1018:L1018"/>
    <mergeCell ref="M1018:O1018"/>
    <mergeCell ref="P1018:R1018"/>
    <mergeCell ref="S1018:V1018"/>
    <mergeCell ref="D1019:F1019"/>
    <mergeCell ref="G1019:I1019"/>
    <mergeCell ref="J1019:L1019"/>
    <mergeCell ref="M1019:O1019"/>
    <mergeCell ref="P1019:R1019"/>
    <mergeCell ref="S1019:V1019"/>
    <mergeCell ref="B1016:C1016"/>
    <mergeCell ref="D1016:F1016"/>
    <mergeCell ref="G1016:I1016"/>
    <mergeCell ref="J1016:L1016"/>
    <mergeCell ref="M1016:O1016"/>
    <mergeCell ref="P1016:R1016"/>
    <mergeCell ref="B1017:C1017"/>
    <mergeCell ref="D1017:F1017"/>
    <mergeCell ref="G1017:I1017"/>
    <mergeCell ref="J1017:L1017"/>
    <mergeCell ref="M1017:O1017"/>
    <mergeCell ref="P1017:R1017"/>
    <mergeCell ref="B1014:C1014"/>
    <mergeCell ref="D1014:F1014"/>
    <mergeCell ref="G1014:I1014"/>
    <mergeCell ref="J1014:L1014"/>
    <mergeCell ref="M1014:O1014"/>
    <mergeCell ref="P1014:R1014"/>
    <mergeCell ref="B1015:C1015"/>
    <mergeCell ref="D1015:F1015"/>
    <mergeCell ref="G1015:I1015"/>
    <mergeCell ref="J1015:L1015"/>
    <mergeCell ref="M1015:O1015"/>
    <mergeCell ref="P1015:R1015"/>
    <mergeCell ref="S1015:V1015"/>
    <mergeCell ref="S1016:V1016"/>
    <mergeCell ref="S1017:V1017"/>
    <mergeCell ref="B1027:C1027"/>
    <mergeCell ref="D1027:V1027"/>
    <mergeCell ref="B1028:C1028"/>
    <mergeCell ref="D1028:V1028"/>
    <mergeCell ref="B1029:C1029"/>
    <mergeCell ref="D1029:V1029"/>
    <mergeCell ref="B1030:C1030"/>
    <mergeCell ref="D1030:V1030"/>
    <mergeCell ref="B1031:C1031"/>
    <mergeCell ref="D1031:F1031"/>
    <mergeCell ref="G1031:I1031"/>
    <mergeCell ref="J1031:L1031"/>
    <mergeCell ref="M1031:O1031"/>
    <mergeCell ref="P1031:R1031"/>
    <mergeCell ref="S1031:V1031"/>
    <mergeCell ref="S1023:V1023"/>
    <mergeCell ref="B1024:C1024"/>
    <mergeCell ref="D1024:F1024"/>
    <mergeCell ref="G1024:I1024"/>
    <mergeCell ref="J1024:L1024"/>
    <mergeCell ref="M1024:O1024"/>
    <mergeCell ref="S1024:V1024"/>
    <mergeCell ref="B1025:V1025"/>
    <mergeCell ref="B1026:V1026"/>
    <mergeCell ref="B1020:C1020"/>
    <mergeCell ref="D1020:F1020"/>
    <mergeCell ref="G1020:I1020"/>
    <mergeCell ref="J1020:L1020"/>
    <mergeCell ref="M1020:O1020"/>
    <mergeCell ref="P1020:R1020"/>
    <mergeCell ref="S1020:V1022"/>
    <mergeCell ref="B1021:C1021"/>
    <mergeCell ref="D1021:F1021"/>
    <mergeCell ref="G1021:I1021"/>
    <mergeCell ref="J1021:L1021"/>
    <mergeCell ref="M1021:O1021"/>
    <mergeCell ref="P1021:R1021"/>
    <mergeCell ref="B1022:C1022"/>
    <mergeCell ref="D1022:F1022"/>
    <mergeCell ref="G1022:I1022"/>
    <mergeCell ref="J1022:L1022"/>
    <mergeCell ref="M1022:O1022"/>
    <mergeCell ref="P1022:R1024"/>
    <mergeCell ref="B1023:C1023"/>
    <mergeCell ref="D1023:F1023"/>
    <mergeCell ref="G1023:I1023"/>
    <mergeCell ref="J1023:L1023"/>
    <mergeCell ref="M1023:O1023"/>
    <mergeCell ref="B1044:C1044"/>
    <mergeCell ref="D1044:F1044"/>
    <mergeCell ref="G1044:I1044"/>
    <mergeCell ref="J1044:L1044"/>
    <mergeCell ref="M1044:O1044"/>
    <mergeCell ref="P1044:R1044"/>
    <mergeCell ref="B1045:C1045"/>
    <mergeCell ref="D1045:F1045"/>
    <mergeCell ref="G1045:I1045"/>
    <mergeCell ref="J1045:L1045"/>
    <mergeCell ref="M1045:O1045"/>
    <mergeCell ref="P1045:R1045"/>
    <mergeCell ref="G1042:I1042"/>
    <mergeCell ref="J1042:L1042"/>
    <mergeCell ref="M1042:O1042"/>
    <mergeCell ref="P1042:R1042"/>
    <mergeCell ref="T1042:V1042"/>
    <mergeCell ref="B1043:C1043"/>
    <mergeCell ref="D1043:F1043"/>
    <mergeCell ref="G1043:I1043"/>
    <mergeCell ref="J1043:L1043"/>
    <mergeCell ref="M1043:O1043"/>
    <mergeCell ref="P1043:R1043"/>
    <mergeCell ref="B1035:C1035"/>
    <mergeCell ref="B1036:C1036"/>
    <mergeCell ref="B1037:C1037"/>
    <mergeCell ref="B1038:C1038"/>
    <mergeCell ref="B1039:C1039"/>
    <mergeCell ref="B1040:C1040"/>
    <mergeCell ref="B1041:C1041"/>
    <mergeCell ref="B1042:C1042"/>
    <mergeCell ref="D1042:F1042"/>
    <mergeCell ref="D1032:F1032"/>
    <mergeCell ref="G1032:R1032"/>
    <mergeCell ref="S1032:V1032"/>
    <mergeCell ref="D1033:F1033"/>
    <mergeCell ref="G1033:I1033"/>
    <mergeCell ref="J1033:L1033"/>
    <mergeCell ref="M1033:O1033"/>
    <mergeCell ref="P1033:P1034"/>
    <mergeCell ref="Q1033:S1033"/>
    <mergeCell ref="T1033:V1033"/>
    <mergeCell ref="A1050:A1051"/>
    <mergeCell ref="B1050:C1051"/>
    <mergeCell ref="D1050:F1050"/>
    <mergeCell ref="G1050:I1050"/>
    <mergeCell ref="J1050:L1050"/>
    <mergeCell ref="M1050:O1050"/>
    <mergeCell ref="P1050:R1050"/>
    <mergeCell ref="S1050:V1050"/>
    <mergeCell ref="D1051:F1051"/>
    <mergeCell ref="G1051:I1051"/>
    <mergeCell ref="J1051:L1051"/>
    <mergeCell ref="M1051:O1051"/>
    <mergeCell ref="P1051:R1051"/>
    <mergeCell ref="S1051:V1051"/>
    <mergeCell ref="B1048:C1048"/>
    <mergeCell ref="D1048:F1048"/>
    <mergeCell ref="G1048:I1048"/>
    <mergeCell ref="J1048:L1048"/>
    <mergeCell ref="M1048:O1048"/>
    <mergeCell ref="P1048:R1048"/>
    <mergeCell ref="B1049:C1049"/>
    <mergeCell ref="D1049:F1049"/>
    <mergeCell ref="G1049:I1049"/>
    <mergeCell ref="J1049:L1049"/>
    <mergeCell ref="M1049:O1049"/>
    <mergeCell ref="P1049:R1049"/>
    <mergeCell ref="B1046:C1046"/>
    <mergeCell ref="D1046:F1046"/>
    <mergeCell ref="G1046:I1046"/>
    <mergeCell ref="J1046:L1046"/>
    <mergeCell ref="M1046:O1046"/>
    <mergeCell ref="P1046:R1046"/>
    <mergeCell ref="B1047:C1047"/>
    <mergeCell ref="D1047:F1047"/>
    <mergeCell ref="G1047:I1047"/>
    <mergeCell ref="J1047:L1047"/>
    <mergeCell ref="M1047:O1047"/>
    <mergeCell ref="P1047:R1047"/>
    <mergeCell ref="S1047:V1047"/>
    <mergeCell ref="S1048:V1048"/>
    <mergeCell ref="S1049:V1049"/>
    <mergeCell ref="B1059:C1059"/>
    <mergeCell ref="D1059:V1059"/>
    <mergeCell ref="B1060:C1060"/>
    <mergeCell ref="D1060:V1060"/>
    <mergeCell ref="B1061:C1061"/>
    <mergeCell ref="D1061:V1061"/>
    <mergeCell ref="B1062:C1062"/>
    <mergeCell ref="D1062:V1062"/>
    <mergeCell ref="B1063:C1063"/>
    <mergeCell ref="D1063:F1063"/>
    <mergeCell ref="G1063:I1063"/>
    <mergeCell ref="J1063:L1063"/>
    <mergeCell ref="M1063:O1063"/>
    <mergeCell ref="P1063:R1063"/>
    <mergeCell ref="S1063:V1063"/>
    <mergeCell ref="S1055:V1055"/>
    <mergeCell ref="B1056:C1056"/>
    <mergeCell ref="D1056:F1056"/>
    <mergeCell ref="G1056:I1056"/>
    <mergeCell ref="J1056:L1056"/>
    <mergeCell ref="M1056:O1056"/>
    <mergeCell ref="S1056:V1056"/>
    <mergeCell ref="B1057:V1057"/>
    <mergeCell ref="B1058:V1058"/>
    <mergeCell ref="B1052:C1052"/>
    <mergeCell ref="D1052:F1052"/>
    <mergeCell ref="G1052:I1052"/>
    <mergeCell ref="J1052:L1052"/>
    <mergeCell ref="M1052:O1052"/>
    <mergeCell ref="P1052:R1052"/>
    <mergeCell ref="S1052:V1054"/>
    <mergeCell ref="B1053:C1053"/>
    <mergeCell ref="D1053:F1053"/>
    <mergeCell ref="G1053:I1053"/>
    <mergeCell ref="J1053:L1053"/>
    <mergeCell ref="M1053:O1053"/>
    <mergeCell ref="P1053:R1053"/>
    <mergeCell ref="B1054:C1054"/>
    <mergeCell ref="D1054:F1054"/>
    <mergeCell ref="G1054:I1054"/>
    <mergeCell ref="J1054:L1054"/>
    <mergeCell ref="M1054:O1054"/>
    <mergeCell ref="P1054:R1056"/>
    <mergeCell ref="B1055:C1055"/>
    <mergeCell ref="D1055:F1055"/>
    <mergeCell ref="G1055:I1055"/>
    <mergeCell ref="J1055:L1055"/>
    <mergeCell ref="M1055:O1055"/>
    <mergeCell ref="B1076:C1076"/>
    <mergeCell ref="D1076:F1076"/>
    <mergeCell ref="G1076:I1076"/>
    <mergeCell ref="J1076:L1076"/>
    <mergeCell ref="M1076:O1076"/>
    <mergeCell ref="P1076:R1076"/>
    <mergeCell ref="B1077:C1077"/>
    <mergeCell ref="D1077:F1077"/>
    <mergeCell ref="G1077:I1077"/>
    <mergeCell ref="J1077:L1077"/>
    <mergeCell ref="M1077:O1077"/>
    <mergeCell ref="P1077:R1077"/>
    <mergeCell ref="G1074:I1074"/>
    <mergeCell ref="J1074:L1074"/>
    <mergeCell ref="M1074:O1074"/>
    <mergeCell ref="P1074:R1074"/>
    <mergeCell ref="T1074:V1074"/>
    <mergeCell ref="B1075:C1075"/>
    <mergeCell ref="D1075:F1075"/>
    <mergeCell ref="G1075:I1075"/>
    <mergeCell ref="J1075:L1075"/>
    <mergeCell ref="M1075:O1075"/>
    <mergeCell ref="P1075:R1075"/>
    <mergeCell ref="B1067:C1067"/>
    <mergeCell ref="B1068:C1068"/>
    <mergeCell ref="B1069:C1069"/>
    <mergeCell ref="B1070:C1070"/>
    <mergeCell ref="B1071:C1071"/>
    <mergeCell ref="B1072:C1072"/>
    <mergeCell ref="B1073:C1073"/>
    <mergeCell ref="B1074:C1074"/>
    <mergeCell ref="D1074:F1074"/>
    <mergeCell ref="D1064:F1064"/>
    <mergeCell ref="G1064:R1064"/>
    <mergeCell ref="S1064:V1064"/>
    <mergeCell ref="D1065:F1065"/>
    <mergeCell ref="G1065:I1065"/>
    <mergeCell ref="J1065:L1065"/>
    <mergeCell ref="M1065:O1065"/>
    <mergeCell ref="P1065:P1066"/>
    <mergeCell ref="Q1065:S1065"/>
    <mergeCell ref="T1065:V1065"/>
    <mergeCell ref="A1082:A1083"/>
    <mergeCell ref="B1082:C1083"/>
    <mergeCell ref="D1082:F1082"/>
    <mergeCell ref="G1082:I1082"/>
    <mergeCell ref="J1082:L1082"/>
    <mergeCell ref="M1082:O1082"/>
    <mergeCell ref="P1082:R1082"/>
    <mergeCell ref="S1082:V1082"/>
    <mergeCell ref="D1083:F1083"/>
    <mergeCell ref="G1083:I1083"/>
    <mergeCell ref="J1083:L1083"/>
    <mergeCell ref="M1083:O1083"/>
    <mergeCell ref="P1083:R1083"/>
    <mergeCell ref="S1083:V1083"/>
    <mergeCell ref="B1080:C1080"/>
    <mergeCell ref="D1080:F1080"/>
    <mergeCell ref="G1080:I1080"/>
    <mergeCell ref="J1080:L1080"/>
    <mergeCell ref="M1080:O1080"/>
    <mergeCell ref="P1080:R1080"/>
    <mergeCell ref="B1081:C1081"/>
    <mergeCell ref="D1081:F1081"/>
    <mergeCell ref="G1081:I1081"/>
    <mergeCell ref="J1081:L1081"/>
    <mergeCell ref="M1081:O1081"/>
    <mergeCell ref="P1081:R1081"/>
    <mergeCell ref="B1078:C1078"/>
    <mergeCell ref="D1078:F1078"/>
    <mergeCell ref="G1078:I1078"/>
    <mergeCell ref="J1078:L1078"/>
    <mergeCell ref="M1078:O1078"/>
    <mergeCell ref="P1078:R1078"/>
    <mergeCell ref="B1079:C1079"/>
    <mergeCell ref="D1079:F1079"/>
    <mergeCell ref="G1079:I1079"/>
    <mergeCell ref="J1079:L1079"/>
    <mergeCell ref="M1079:O1079"/>
    <mergeCell ref="P1079:R1079"/>
    <mergeCell ref="S1079:V1079"/>
    <mergeCell ref="S1080:V1080"/>
    <mergeCell ref="S1081:V1081"/>
    <mergeCell ref="B1091:C1091"/>
    <mergeCell ref="D1091:V1091"/>
    <mergeCell ref="B1092:C1092"/>
    <mergeCell ref="D1092:V1092"/>
    <mergeCell ref="B1093:C1093"/>
    <mergeCell ref="D1093:V1093"/>
    <mergeCell ref="B1094:C1094"/>
    <mergeCell ref="D1094:V1094"/>
    <mergeCell ref="B1095:C1095"/>
    <mergeCell ref="D1095:F1095"/>
    <mergeCell ref="G1095:I1095"/>
    <mergeCell ref="J1095:L1095"/>
    <mergeCell ref="M1095:O1095"/>
    <mergeCell ref="P1095:R1095"/>
    <mergeCell ref="S1095:V1095"/>
    <mergeCell ref="S1087:V1087"/>
    <mergeCell ref="B1088:C1088"/>
    <mergeCell ref="D1088:F1088"/>
    <mergeCell ref="G1088:I1088"/>
    <mergeCell ref="J1088:L1088"/>
    <mergeCell ref="M1088:O1088"/>
    <mergeCell ref="S1088:V1088"/>
    <mergeCell ref="B1089:V1089"/>
    <mergeCell ref="B1090:V1090"/>
    <mergeCell ref="B1084:C1084"/>
    <mergeCell ref="D1084:F1084"/>
    <mergeCell ref="G1084:I1084"/>
    <mergeCell ref="J1084:L1084"/>
    <mergeCell ref="M1084:O1084"/>
    <mergeCell ref="P1084:R1084"/>
    <mergeCell ref="S1084:V1086"/>
    <mergeCell ref="B1085:C1085"/>
    <mergeCell ref="D1085:F1085"/>
    <mergeCell ref="G1085:I1085"/>
    <mergeCell ref="J1085:L1085"/>
    <mergeCell ref="M1085:O1085"/>
    <mergeCell ref="P1085:R1085"/>
    <mergeCell ref="B1086:C1086"/>
    <mergeCell ref="D1086:F1086"/>
    <mergeCell ref="G1086:I1086"/>
    <mergeCell ref="J1086:L1086"/>
    <mergeCell ref="M1086:O1086"/>
    <mergeCell ref="P1086:R1088"/>
    <mergeCell ref="B1087:C1087"/>
    <mergeCell ref="D1087:F1087"/>
    <mergeCell ref="G1087:I1087"/>
    <mergeCell ref="J1087:L1087"/>
    <mergeCell ref="M1087:O1087"/>
    <mergeCell ref="B1108:C1108"/>
    <mergeCell ref="D1108:F1108"/>
    <mergeCell ref="G1108:I1108"/>
    <mergeCell ref="J1108:L1108"/>
    <mergeCell ref="M1108:O1108"/>
    <mergeCell ref="P1108:R1108"/>
    <mergeCell ref="B1109:C1109"/>
    <mergeCell ref="D1109:F1109"/>
    <mergeCell ref="G1109:I1109"/>
    <mergeCell ref="J1109:L1109"/>
    <mergeCell ref="M1109:O1109"/>
    <mergeCell ref="P1109:R1109"/>
    <mergeCell ref="G1106:I1106"/>
    <mergeCell ref="J1106:L1106"/>
    <mergeCell ref="M1106:O1106"/>
    <mergeCell ref="P1106:R1106"/>
    <mergeCell ref="T1106:V1106"/>
    <mergeCell ref="B1107:C1107"/>
    <mergeCell ref="D1107:F1107"/>
    <mergeCell ref="G1107:I1107"/>
    <mergeCell ref="J1107:L1107"/>
    <mergeCell ref="M1107:O1107"/>
    <mergeCell ref="P1107:R1107"/>
    <mergeCell ref="B1099:C1099"/>
    <mergeCell ref="B1100:C1100"/>
    <mergeCell ref="B1101:C1101"/>
    <mergeCell ref="B1102:C1102"/>
    <mergeCell ref="B1103:C1103"/>
    <mergeCell ref="B1104:C1104"/>
    <mergeCell ref="B1105:C1105"/>
    <mergeCell ref="B1106:C1106"/>
    <mergeCell ref="D1106:F1106"/>
    <mergeCell ref="D1096:F1096"/>
    <mergeCell ref="G1096:R1096"/>
    <mergeCell ref="S1096:V1096"/>
    <mergeCell ref="D1097:F1097"/>
    <mergeCell ref="G1097:I1097"/>
    <mergeCell ref="J1097:L1097"/>
    <mergeCell ref="M1097:O1097"/>
    <mergeCell ref="P1097:P1098"/>
    <mergeCell ref="Q1097:S1097"/>
    <mergeCell ref="T1097:V1097"/>
    <mergeCell ref="A1114:A1115"/>
    <mergeCell ref="B1114:C1115"/>
    <mergeCell ref="D1114:F1114"/>
    <mergeCell ref="G1114:I1114"/>
    <mergeCell ref="J1114:L1114"/>
    <mergeCell ref="M1114:O1114"/>
    <mergeCell ref="P1114:R1114"/>
    <mergeCell ref="S1114:V1114"/>
    <mergeCell ref="D1115:F1115"/>
    <mergeCell ref="G1115:I1115"/>
    <mergeCell ref="J1115:L1115"/>
    <mergeCell ref="M1115:O1115"/>
    <mergeCell ref="P1115:R1115"/>
    <mergeCell ref="S1115:V1115"/>
    <mergeCell ref="B1112:C1112"/>
    <mergeCell ref="D1112:F1112"/>
    <mergeCell ref="G1112:I1112"/>
    <mergeCell ref="J1112:L1112"/>
    <mergeCell ref="M1112:O1112"/>
    <mergeCell ref="P1112:R1112"/>
    <mergeCell ref="B1113:C1113"/>
    <mergeCell ref="D1113:F1113"/>
    <mergeCell ref="G1113:I1113"/>
    <mergeCell ref="J1113:L1113"/>
    <mergeCell ref="M1113:O1113"/>
    <mergeCell ref="P1113:R1113"/>
    <mergeCell ref="B1110:C1110"/>
    <mergeCell ref="D1110:F1110"/>
    <mergeCell ref="G1110:I1110"/>
    <mergeCell ref="J1110:L1110"/>
    <mergeCell ref="M1110:O1110"/>
    <mergeCell ref="P1110:R1110"/>
    <mergeCell ref="B1111:C1111"/>
    <mergeCell ref="D1111:F1111"/>
    <mergeCell ref="G1111:I1111"/>
    <mergeCell ref="J1111:L1111"/>
    <mergeCell ref="M1111:O1111"/>
    <mergeCell ref="P1111:R1111"/>
    <mergeCell ref="S1111:V1111"/>
    <mergeCell ref="S1112:V1112"/>
    <mergeCell ref="S1113:V1113"/>
    <mergeCell ref="B1123:C1123"/>
    <mergeCell ref="D1123:V1123"/>
    <mergeCell ref="B1124:C1124"/>
    <mergeCell ref="D1124:V1124"/>
    <mergeCell ref="B1125:C1125"/>
    <mergeCell ref="D1125:V1125"/>
    <mergeCell ref="B1126:C1126"/>
    <mergeCell ref="D1126:V1126"/>
    <mergeCell ref="B1127:C1127"/>
    <mergeCell ref="D1127:F1127"/>
    <mergeCell ref="G1127:I1127"/>
    <mergeCell ref="J1127:L1127"/>
    <mergeCell ref="M1127:O1127"/>
    <mergeCell ref="P1127:R1127"/>
    <mergeCell ref="S1127:V1127"/>
    <mergeCell ref="S1119:V1119"/>
    <mergeCell ref="B1120:C1120"/>
    <mergeCell ref="D1120:F1120"/>
    <mergeCell ref="G1120:I1120"/>
    <mergeCell ref="J1120:L1120"/>
    <mergeCell ref="M1120:O1120"/>
    <mergeCell ref="S1120:V1120"/>
    <mergeCell ref="B1121:V1121"/>
    <mergeCell ref="B1122:V1122"/>
    <mergeCell ref="B1116:C1116"/>
    <mergeCell ref="D1116:F1116"/>
    <mergeCell ref="G1116:I1116"/>
    <mergeCell ref="J1116:L1116"/>
    <mergeCell ref="M1116:O1116"/>
    <mergeCell ref="P1116:R1116"/>
    <mergeCell ref="S1116:V1118"/>
    <mergeCell ref="B1117:C1117"/>
    <mergeCell ref="D1117:F1117"/>
    <mergeCell ref="G1117:I1117"/>
    <mergeCell ref="J1117:L1117"/>
    <mergeCell ref="M1117:O1117"/>
    <mergeCell ref="P1117:R1117"/>
    <mergeCell ref="B1118:C1118"/>
    <mergeCell ref="D1118:F1118"/>
    <mergeCell ref="G1118:I1118"/>
    <mergeCell ref="J1118:L1118"/>
    <mergeCell ref="M1118:O1118"/>
    <mergeCell ref="P1118:R1120"/>
    <mergeCell ref="B1119:C1119"/>
    <mergeCell ref="D1119:F1119"/>
    <mergeCell ref="G1119:I1119"/>
    <mergeCell ref="J1119:L1119"/>
    <mergeCell ref="M1119:O1119"/>
    <mergeCell ref="B1140:C1140"/>
    <mergeCell ref="D1140:F1140"/>
    <mergeCell ref="G1140:I1140"/>
    <mergeCell ref="J1140:L1140"/>
    <mergeCell ref="M1140:O1140"/>
    <mergeCell ref="P1140:R1140"/>
    <mergeCell ref="B1141:C1141"/>
    <mergeCell ref="D1141:F1141"/>
    <mergeCell ref="G1141:I1141"/>
    <mergeCell ref="J1141:L1141"/>
    <mergeCell ref="M1141:O1141"/>
    <mergeCell ref="P1141:R1141"/>
    <mergeCell ref="G1138:I1138"/>
    <mergeCell ref="J1138:L1138"/>
    <mergeCell ref="M1138:O1138"/>
    <mergeCell ref="P1138:R1138"/>
    <mergeCell ref="T1138:V1138"/>
    <mergeCell ref="B1139:C1139"/>
    <mergeCell ref="D1139:F1139"/>
    <mergeCell ref="G1139:I1139"/>
    <mergeCell ref="J1139:L1139"/>
    <mergeCell ref="M1139:O1139"/>
    <mergeCell ref="P1139:R1139"/>
    <mergeCell ref="B1131:C1131"/>
    <mergeCell ref="B1132:C1132"/>
    <mergeCell ref="B1133:C1133"/>
    <mergeCell ref="B1134:C1134"/>
    <mergeCell ref="B1135:C1135"/>
    <mergeCell ref="B1136:C1136"/>
    <mergeCell ref="B1137:C1137"/>
    <mergeCell ref="B1138:C1138"/>
    <mergeCell ref="D1138:F1138"/>
    <mergeCell ref="D1128:F1128"/>
    <mergeCell ref="G1128:R1128"/>
    <mergeCell ref="S1128:V1128"/>
    <mergeCell ref="D1129:F1129"/>
    <mergeCell ref="G1129:I1129"/>
    <mergeCell ref="J1129:L1129"/>
    <mergeCell ref="M1129:O1129"/>
    <mergeCell ref="P1129:P1130"/>
    <mergeCell ref="Q1129:S1129"/>
    <mergeCell ref="T1129:V1129"/>
    <mergeCell ref="A1146:A1147"/>
    <mergeCell ref="B1146:C1147"/>
    <mergeCell ref="D1146:F1146"/>
    <mergeCell ref="G1146:I1146"/>
    <mergeCell ref="J1146:L1146"/>
    <mergeCell ref="M1146:O1146"/>
    <mergeCell ref="P1146:R1146"/>
    <mergeCell ref="S1146:V1146"/>
    <mergeCell ref="D1147:F1147"/>
    <mergeCell ref="G1147:I1147"/>
    <mergeCell ref="J1147:L1147"/>
    <mergeCell ref="M1147:O1147"/>
    <mergeCell ref="P1147:R1147"/>
    <mergeCell ref="S1147:V1147"/>
    <mergeCell ref="B1144:C1144"/>
    <mergeCell ref="D1144:F1144"/>
    <mergeCell ref="G1144:I1144"/>
    <mergeCell ref="J1144:L1144"/>
    <mergeCell ref="M1144:O1144"/>
    <mergeCell ref="P1144:R1144"/>
    <mergeCell ref="B1145:C1145"/>
    <mergeCell ref="D1145:F1145"/>
    <mergeCell ref="G1145:I1145"/>
    <mergeCell ref="J1145:L1145"/>
    <mergeCell ref="M1145:O1145"/>
    <mergeCell ref="P1145:R1145"/>
    <mergeCell ref="B1142:C1142"/>
    <mergeCell ref="D1142:F1142"/>
    <mergeCell ref="G1142:I1142"/>
    <mergeCell ref="J1142:L1142"/>
    <mergeCell ref="M1142:O1142"/>
    <mergeCell ref="P1142:R1142"/>
    <mergeCell ref="B1143:C1143"/>
    <mergeCell ref="D1143:F1143"/>
    <mergeCell ref="G1143:I1143"/>
    <mergeCell ref="J1143:L1143"/>
    <mergeCell ref="M1143:O1143"/>
    <mergeCell ref="P1143:R1143"/>
    <mergeCell ref="S1143:V1143"/>
    <mergeCell ref="S1144:V1144"/>
    <mergeCell ref="S1145:V1145"/>
    <mergeCell ref="B1155:C1155"/>
    <mergeCell ref="D1155:V1155"/>
    <mergeCell ref="B1156:C1156"/>
    <mergeCell ref="D1156:V1156"/>
    <mergeCell ref="B1157:C1157"/>
    <mergeCell ref="D1157:V1157"/>
    <mergeCell ref="B1158:C1158"/>
    <mergeCell ref="D1158:V1158"/>
    <mergeCell ref="B1159:C1159"/>
    <mergeCell ref="D1159:F1159"/>
    <mergeCell ref="G1159:I1159"/>
    <mergeCell ref="J1159:L1159"/>
    <mergeCell ref="M1159:O1159"/>
    <mergeCell ref="P1159:R1159"/>
    <mergeCell ref="S1159:V1159"/>
    <mergeCell ref="S1151:V1151"/>
    <mergeCell ref="B1152:C1152"/>
    <mergeCell ref="D1152:F1152"/>
    <mergeCell ref="G1152:I1152"/>
    <mergeCell ref="J1152:L1152"/>
    <mergeCell ref="M1152:O1152"/>
    <mergeCell ref="S1152:V1152"/>
    <mergeCell ref="B1153:V1153"/>
    <mergeCell ref="B1154:V1154"/>
    <mergeCell ref="B1148:C1148"/>
    <mergeCell ref="D1148:F1148"/>
    <mergeCell ref="G1148:I1148"/>
    <mergeCell ref="J1148:L1148"/>
    <mergeCell ref="M1148:O1148"/>
    <mergeCell ref="P1148:R1148"/>
    <mergeCell ref="S1148:V1150"/>
    <mergeCell ref="B1149:C1149"/>
    <mergeCell ref="D1149:F1149"/>
    <mergeCell ref="G1149:I1149"/>
    <mergeCell ref="J1149:L1149"/>
    <mergeCell ref="M1149:O1149"/>
    <mergeCell ref="P1149:R1149"/>
    <mergeCell ref="B1150:C1150"/>
    <mergeCell ref="D1150:F1150"/>
    <mergeCell ref="G1150:I1150"/>
    <mergeCell ref="J1150:L1150"/>
    <mergeCell ref="M1150:O1150"/>
    <mergeCell ref="P1150:R1152"/>
    <mergeCell ref="B1151:C1151"/>
    <mergeCell ref="D1151:F1151"/>
    <mergeCell ref="G1151:I1151"/>
    <mergeCell ref="J1151:L1151"/>
    <mergeCell ref="M1151:O1151"/>
    <mergeCell ref="B1172:C1172"/>
    <mergeCell ref="D1172:F1172"/>
    <mergeCell ref="G1172:I1172"/>
    <mergeCell ref="J1172:L1172"/>
    <mergeCell ref="M1172:O1172"/>
    <mergeCell ref="P1172:R1172"/>
    <mergeCell ref="B1173:C1173"/>
    <mergeCell ref="D1173:F1173"/>
    <mergeCell ref="G1173:I1173"/>
    <mergeCell ref="J1173:L1173"/>
    <mergeCell ref="M1173:O1173"/>
    <mergeCell ref="P1173:R1173"/>
    <mergeCell ref="G1170:I1170"/>
    <mergeCell ref="J1170:L1170"/>
    <mergeCell ref="M1170:O1170"/>
    <mergeCell ref="P1170:R1170"/>
    <mergeCell ref="T1170:V1170"/>
    <mergeCell ref="B1171:C1171"/>
    <mergeCell ref="D1171:F1171"/>
    <mergeCell ref="G1171:I1171"/>
    <mergeCell ref="J1171:L1171"/>
    <mergeCell ref="M1171:O1171"/>
    <mergeCell ref="P1171:R1171"/>
    <mergeCell ref="B1163:C1163"/>
    <mergeCell ref="B1164:C1164"/>
    <mergeCell ref="B1165:C1165"/>
    <mergeCell ref="B1166:C1166"/>
    <mergeCell ref="B1167:C1167"/>
    <mergeCell ref="B1168:C1168"/>
    <mergeCell ref="B1169:C1169"/>
    <mergeCell ref="B1170:C1170"/>
    <mergeCell ref="D1170:F1170"/>
    <mergeCell ref="D1160:F1160"/>
    <mergeCell ref="G1160:R1160"/>
    <mergeCell ref="S1160:V1160"/>
    <mergeCell ref="D1161:F1161"/>
    <mergeCell ref="G1161:I1161"/>
    <mergeCell ref="J1161:L1161"/>
    <mergeCell ref="M1161:O1161"/>
    <mergeCell ref="P1161:P1162"/>
    <mergeCell ref="Q1161:S1161"/>
    <mergeCell ref="T1161:V1161"/>
    <mergeCell ref="A1178:A1179"/>
    <mergeCell ref="B1178:C1179"/>
    <mergeCell ref="D1178:F1178"/>
    <mergeCell ref="G1178:I1178"/>
    <mergeCell ref="J1178:L1178"/>
    <mergeCell ref="M1178:O1178"/>
    <mergeCell ref="P1178:R1178"/>
    <mergeCell ref="S1178:V1178"/>
    <mergeCell ref="D1179:F1179"/>
    <mergeCell ref="G1179:I1179"/>
    <mergeCell ref="J1179:L1179"/>
    <mergeCell ref="M1179:O1179"/>
    <mergeCell ref="P1179:R1179"/>
    <mergeCell ref="S1179:V1179"/>
    <mergeCell ref="B1176:C1176"/>
    <mergeCell ref="D1176:F1176"/>
    <mergeCell ref="G1176:I1176"/>
    <mergeCell ref="J1176:L1176"/>
    <mergeCell ref="M1176:O1176"/>
    <mergeCell ref="P1176:R1176"/>
    <mergeCell ref="B1177:C1177"/>
    <mergeCell ref="D1177:F1177"/>
    <mergeCell ref="G1177:I1177"/>
    <mergeCell ref="J1177:L1177"/>
    <mergeCell ref="M1177:O1177"/>
    <mergeCell ref="P1177:R1177"/>
    <mergeCell ref="B1174:C1174"/>
    <mergeCell ref="D1174:F1174"/>
    <mergeCell ref="G1174:I1174"/>
    <mergeCell ref="J1174:L1174"/>
    <mergeCell ref="M1174:O1174"/>
    <mergeCell ref="P1174:R1174"/>
    <mergeCell ref="B1175:C1175"/>
    <mergeCell ref="D1175:F1175"/>
    <mergeCell ref="G1175:I1175"/>
    <mergeCell ref="J1175:L1175"/>
    <mergeCell ref="M1175:O1175"/>
    <mergeCell ref="P1175:R1175"/>
    <mergeCell ref="S1175:V1175"/>
    <mergeCell ref="S1176:V1176"/>
    <mergeCell ref="S1177:V1177"/>
    <mergeCell ref="B1187:C1187"/>
    <mergeCell ref="D1187:V1187"/>
    <mergeCell ref="B1188:C1188"/>
    <mergeCell ref="D1188:V1188"/>
    <mergeCell ref="B1189:C1189"/>
    <mergeCell ref="D1189:V1189"/>
    <mergeCell ref="B1190:C1190"/>
    <mergeCell ref="D1190:V1190"/>
    <mergeCell ref="B1191:C1191"/>
    <mergeCell ref="D1191:F1191"/>
    <mergeCell ref="G1191:I1191"/>
    <mergeCell ref="J1191:L1191"/>
    <mergeCell ref="M1191:O1191"/>
    <mergeCell ref="P1191:R1191"/>
    <mergeCell ref="S1191:V1191"/>
    <mergeCell ref="S1183:V1183"/>
    <mergeCell ref="B1184:C1184"/>
    <mergeCell ref="D1184:F1184"/>
    <mergeCell ref="G1184:I1184"/>
    <mergeCell ref="J1184:L1184"/>
    <mergeCell ref="M1184:O1184"/>
    <mergeCell ref="S1184:V1184"/>
    <mergeCell ref="B1185:V1185"/>
    <mergeCell ref="B1186:V1186"/>
    <mergeCell ref="B1180:C1180"/>
    <mergeCell ref="D1180:F1180"/>
    <mergeCell ref="G1180:I1180"/>
    <mergeCell ref="J1180:L1180"/>
    <mergeCell ref="M1180:O1180"/>
    <mergeCell ref="P1180:R1180"/>
    <mergeCell ref="S1180:V1182"/>
    <mergeCell ref="B1181:C1181"/>
    <mergeCell ref="D1181:F1181"/>
    <mergeCell ref="G1181:I1181"/>
    <mergeCell ref="J1181:L1181"/>
    <mergeCell ref="M1181:O1181"/>
    <mergeCell ref="P1181:R1181"/>
    <mergeCell ref="B1182:C1182"/>
    <mergeCell ref="D1182:F1182"/>
    <mergeCell ref="G1182:I1182"/>
    <mergeCell ref="J1182:L1182"/>
    <mergeCell ref="M1182:O1182"/>
    <mergeCell ref="P1182:R1184"/>
    <mergeCell ref="B1183:C1183"/>
    <mergeCell ref="D1183:F1183"/>
    <mergeCell ref="G1183:I1183"/>
    <mergeCell ref="J1183:L1183"/>
    <mergeCell ref="M1183:O1183"/>
    <mergeCell ref="B1204:C1204"/>
    <mergeCell ref="D1204:F1204"/>
    <mergeCell ref="G1204:I1204"/>
    <mergeCell ref="J1204:L1204"/>
    <mergeCell ref="M1204:O1204"/>
    <mergeCell ref="P1204:R1204"/>
    <mergeCell ref="B1205:C1205"/>
    <mergeCell ref="D1205:F1205"/>
    <mergeCell ref="G1205:I1205"/>
    <mergeCell ref="J1205:L1205"/>
    <mergeCell ref="M1205:O1205"/>
    <mergeCell ref="P1205:R1205"/>
    <mergeCell ref="G1202:I1202"/>
    <mergeCell ref="J1202:L1202"/>
    <mergeCell ref="M1202:O1202"/>
    <mergeCell ref="P1202:R1202"/>
    <mergeCell ref="T1202:V1202"/>
    <mergeCell ref="B1203:C1203"/>
    <mergeCell ref="D1203:F1203"/>
    <mergeCell ref="G1203:I1203"/>
    <mergeCell ref="J1203:L1203"/>
    <mergeCell ref="M1203:O1203"/>
    <mergeCell ref="P1203:R1203"/>
    <mergeCell ref="B1195:C1195"/>
    <mergeCell ref="B1196:C1196"/>
    <mergeCell ref="B1197:C1197"/>
    <mergeCell ref="B1198:C1198"/>
    <mergeCell ref="B1199:C1199"/>
    <mergeCell ref="B1200:C1200"/>
    <mergeCell ref="B1201:C1201"/>
    <mergeCell ref="B1202:C1202"/>
    <mergeCell ref="D1202:F1202"/>
    <mergeCell ref="D1192:F1192"/>
    <mergeCell ref="G1192:R1192"/>
    <mergeCell ref="S1192:V1192"/>
    <mergeCell ref="D1193:F1193"/>
    <mergeCell ref="G1193:I1193"/>
    <mergeCell ref="J1193:L1193"/>
    <mergeCell ref="M1193:O1193"/>
    <mergeCell ref="P1193:P1194"/>
    <mergeCell ref="Q1193:S1193"/>
    <mergeCell ref="T1193:V1193"/>
    <mergeCell ref="A1210:A1211"/>
    <mergeCell ref="B1210:C1211"/>
    <mergeCell ref="D1210:F1210"/>
    <mergeCell ref="G1210:I1210"/>
    <mergeCell ref="J1210:L1210"/>
    <mergeCell ref="M1210:O1210"/>
    <mergeCell ref="P1210:R1210"/>
    <mergeCell ref="S1210:V1210"/>
    <mergeCell ref="D1211:F1211"/>
    <mergeCell ref="G1211:I1211"/>
    <mergeCell ref="J1211:L1211"/>
    <mergeCell ref="M1211:O1211"/>
    <mergeCell ref="P1211:R1211"/>
    <mergeCell ref="S1211:V1211"/>
    <mergeCell ref="B1208:C1208"/>
    <mergeCell ref="D1208:F1208"/>
    <mergeCell ref="G1208:I1208"/>
    <mergeCell ref="J1208:L1208"/>
    <mergeCell ref="M1208:O1208"/>
    <mergeCell ref="P1208:R1208"/>
    <mergeCell ref="B1209:C1209"/>
    <mergeCell ref="D1209:F1209"/>
    <mergeCell ref="G1209:I1209"/>
    <mergeCell ref="J1209:L1209"/>
    <mergeCell ref="M1209:O1209"/>
    <mergeCell ref="P1209:R1209"/>
    <mergeCell ref="B1206:C1206"/>
    <mergeCell ref="D1206:F1206"/>
    <mergeCell ref="G1206:I1206"/>
    <mergeCell ref="J1206:L1206"/>
    <mergeCell ref="M1206:O1206"/>
    <mergeCell ref="P1206:R1206"/>
    <mergeCell ref="B1207:C1207"/>
    <mergeCell ref="D1207:F1207"/>
    <mergeCell ref="G1207:I1207"/>
    <mergeCell ref="J1207:L1207"/>
    <mergeCell ref="M1207:O1207"/>
    <mergeCell ref="P1207:R1207"/>
    <mergeCell ref="S1207:V1207"/>
    <mergeCell ref="S1208:V1208"/>
    <mergeCell ref="S1209:V1209"/>
    <mergeCell ref="B1219:C1219"/>
    <mergeCell ref="D1219:V1219"/>
    <mergeCell ref="B1220:C1220"/>
    <mergeCell ref="D1220:V1220"/>
    <mergeCell ref="B1221:C1221"/>
    <mergeCell ref="D1221:V1221"/>
    <mergeCell ref="B1222:C1222"/>
    <mergeCell ref="D1222:V1222"/>
    <mergeCell ref="B1223:C1223"/>
    <mergeCell ref="D1223:F1223"/>
    <mergeCell ref="G1223:I1223"/>
    <mergeCell ref="J1223:L1223"/>
    <mergeCell ref="M1223:O1223"/>
    <mergeCell ref="P1223:R1223"/>
    <mergeCell ref="S1223:V1223"/>
    <mergeCell ref="S1215:V1215"/>
    <mergeCell ref="B1216:C1216"/>
    <mergeCell ref="D1216:F1216"/>
    <mergeCell ref="G1216:I1216"/>
    <mergeCell ref="J1216:L1216"/>
    <mergeCell ref="M1216:O1216"/>
    <mergeCell ref="S1216:V1216"/>
    <mergeCell ref="B1217:V1217"/>
    <mergeCell ref="B1218:V1218"/>
    <mergeCell ref="B1212:C1212"/>
    <mergeCell ref="D1212:F1212"/>
    <mergeCell ref="G1212:I1212"/>
    <mergeCell ref="J1212:L1212"/>
    <mergeCell ref="M1212:O1212"/>
    <mergeCell ref="P1212:R1212"/>
    <mergeCell ref="S1212:V1214"/>
    <mergeCell ref="B1213:C1213"/>
    <mergeCell ref="D1213:F1213"/>
    <mergeCell ref="G1213:I1213"/>
    <mergeCell ref="J1213:L1213"/>
    <mergeCell ref="M1213:O1213"/>
    <mergeCell ref="P1213:R1213"/>
    <mergeCell ref="B1214:C1214"/>
    <mergeCell ref="D1214:F1214"/>
    <mergeCell ref="G1214:I1214"/>
    <mergeCell ref="J1214:L1214"/>
    <mergeCell ref="M1214:O1214"/>
    <mergeCell ref="P1214:R1216"/>
    <mergeCell ref="B1215:C1215"/>
    <mergeCell ref="D1215:F1215"/>
    <mergeCell ref="G1215:I1215"/>
    <mergeCell ref="J1215:L1215"/>
    <mergeCell ref="M1215:O1215"/>
    <mergeCell ref="B1236:C1236"/>
    <mergeCell ref="D1236:F1236"/>
    <mergeCell ref="G1236:I1236"/>
    <mergeCell ref="J1236:L1236"/>
    <mergeCell ref="M1236:O1236"/>
    <mergeCell ref="P1236:R1236"/>
    <mergeCell ref="B1237:C1237"/>
    <mergeCell ref="D1237:F1237"/>
    <mergeCell ref="G1237:I1237"/>
    <mergeCell ref="J1237:L1237"/>
    <mergeCell ref="M1237:O1237"/>
    <mergeCell ref="P1237:R1237"/>
    <mergeCell ref="G1234:I1234"/>
    <mergeCell ref="J1234:L1234"/>
    <mergeCell ref="M1234:O1234"/>
    <mergeCell ref="P1234:R1234"/>
    <mergeCell ref="T1234:V1234"/>
    <mergeCell ref="B1235:C1235"/>
    <mergeCell ref="D1235:F1235"/>
    <mergeCell ref="G1235:I1235"/>
    <mergeCell ref="J1235:L1235"/>
    <mergeCell ref="M1235:O1235"/>
    <mergeCell ref="P1235:R1235"/>
    <mergeCell ref="B1227:C1227"/>
    <mergeCell ref="B1228:C1228"/>
    <mergeCell ref="B1229:C1229"/>
    <mergeCell ref="B1230:C1230"/>
    <mergeCell ref="B1231:C1231"/>
    <mergeCell ref="B1232:C1232"/>
    <mergeCell ref="B1233:C1233"/>
    <mergeCell ref="B1234:C1234"/>
    <mergeCell ref="D1234:F1234"/>
    <mergeCell ref="D1224:F1224"/>
    <mergeCell ref="G1224:R1224"/>
    <mergeCell ref="S1224:V1224"/>
    <mergeCell ref="D1225:F1225"/>
    <mergeCell ref="G1225:I1225"/>
    <mergeCell ref="J1225:L1225"/>
    <mergeCell ref="M1225:O1225"/>
    <mergeCell ref="P1225:P1226"/>
    <mergeCell ref="Q1225:S1225"/>
    <mergeCell ref="T1225:V1225"/>
    <mergeCell ref="A1242:A1243"/>
    <mergeCell ref="B1242:C1243"/>
    <mergeCell ref="D1242:F1242"/>
    <mergeCell ref="G1242:I1242"/>
    <mergeCell ref="J1242:L1242"/>
    <mergeCell ref="M1242:O1242"/>
    <mergeCell ref="P1242:R1242"/>
    <mergeCell ref="S1242:V1242"/>
    <mergeCell ref="D1243:F1243"/>
    <mergeCell ref="G1243:I1243"/>
    <mergeCell ref="J1243:L1243"/>
    <mergeCell ref="M1243:O1243"/>
    <mergeCell ref="P1243:R1243"/>
    <mergeCell ref="S1243:V1243"/>
    <mergeCell ref="B1240:C1240"/>
    <mergeCell ref="D1240:F1240"/>
    <mergeCell ref="G1240:I1240"/>
    <mergeCell ref="J1240:L1240"/>
    <mergeCell ref="M1240:O1240"/>
    <mergeCell ref="P1240:R1240"/>
    <mergeCell ref="B1241:C1241"/>
    <mergeCell ref="D1241:F1241"/>
    <mergeCell ref="G1241:I1241"/>
    <mergeCell ref="J1241:L1241"/>
    <mergeCell ref="M1241:O1241"/>
    <mergeCell ref="P1241:R1241"/>
    <mergeCell ref="B1238:C1238"/>
    <mergeCell ref="D1238:F1238"/>
    <mergeCell ref="G1238:I1238"/>
    <mergeCell ref="J1238:L1238"/>
    <mergeCell ref="M1238:O1238"/>
    <mergeCell ref="P1238:R1238"/>
    <mergeCell ref="B1239:C1239"/>
    <mergeCell ref="D1239:F1239"/>
    <mergeCell ref="G1239:I1239"/>
    <mergeCell ref="J1239:L1239"/>
    <mergeCell ref="M1239:O1239"/>
    <mergeCell ref="P1239:R1239"/>
    <mergeCell ref="S1239:V1239"/>
    <mergeCell ref="S1240:V1240"/>
    <mergeCell ref="S1241:V1241"/>
    <mergeCell ref="B1251:C1251"/>
    <mergeCell ref="D1251:V1251"/>
    <mergeCell ref="B1252:C1252"/>
    <mergeCell ref="D1252:V1252"/>
    <mergeCell ref="B1253:C1253"/>
    <mergeCell ref="D1253:V1253"/>
    <mergeCell ref="B1254:C1254"/>
    <mergeCell ref="D1254:V1254"/>
    <mergeCell ref="B1255:C1255"/>
    <mergeCell ref="D1255:F1255"/>
    <mergeCell ref="G1255:I1255"/>
    <mergeCell ref="J1255:L1255"/>
    <mergeCell ref="M1255:O1255"/>
    <mergeCell ref="P1255:R1255"/>
    <mergeCell ref="S1255:V1255"/>
    <mergeCell ref="S1247:V1247"/>
    <mergeCell ref="B1248:C1248"/>
    <mergeCell ref="D1248:F1248"/>
    <mergeCell ref="G1248:I1248"/>
    <mergeCell ref="J1248:L1248"/>
    <mergeCell ref="M1248:O1248"/>
    <mergeCell ref="S1248:V1248"/>
    <mergeCell ref="B1249:V1249"/>
    <mergeCell ref="B1250:V1250"/>
    <mergeCell ref="B1244:C1244"/>
    <mergeCell ref="D1244:F1244"/>
    <mergeCell ref="G1244:I1244"/>
    <mergeCell ref="J1244:L1244"/>
    <mergeCell ref="M1244:O1244"/>
    <mergeCell ref="P1244:R1244"/>
    <mergeCell ref="S1244:V1246"/>
    <mergeCell ref="B1245:C1245"/>
    <mergeCell ref="D1245:F1245"/>
    <mergeCell ref="G1245:I1245"/>
    <mergeCell ref="J1245:L1245"/>
    <mergeCell ref="M1245:O1245"/>
    <mergeCell ref="P1245:R1245"/>
    <mergeCell ref="B1246:C1246"/>
    <mergeCell ref="D1246:F1246"/>
    <mergeCell ref="G1246:I1246"/>
    <mergeCell ref="J1246:L1246"/>
    <mergeCell ref="M1246:O1246"/>
    <mergeCell ref="P1246:R1248"/>
    <mergeCell ref="B1247:C1247"/>
    <mergeCell ref="D1247:F1247"/>
    <mergeCell ref="G1247:I1247"/>
    <mergeCell ref="J1247:L1247"/>
    <mergeCell ref="M1247:O1247"/>
    <mergeCell ref="B1268:C1268"/>
    <mergeCell ref="D1268:F1268"/>
    <mergeCell ref="G1268:I1268"/>
    <mergeCell ref="J1268:L1268"/>
    <mergeCell ref="M1268:O1268"/>
    <mergeCell ref="P1268:R1268"/>
    <mergeCell ref="B1269:C1269"/>
    <mergeCell ref="D1269:F1269"/>
    <mergeCell ref="G1269:I1269"/>
    <mergeCell ref="J1269:L1269"/>
    <mergeCell ref="M1269:O1269"/>
    <mergeCell ref="P1269:R1269"/>
    <mergeCell ref="G1266:I1266"/>
    <mergeCell ref="J1266:L1266"/>
    <mergeCell ref="M1266:O1266"/>
    <mergeCell ref="P1266:R1266"/>
    <mergeCell ref="T1266:V1266"/>
    <mergeCell ref="B1267:C1267"/>
    <mergeCell ref="D1267:F1267"/>
    <mergeCell ref="G1267:I1267"/>
    <mergeCell ref="J1267:L1267"/>
    <mergeCell ref="M1267:O1267"/>
    <mergeCell ref="P1267:R1267"/>
    <mergeCell ref="B1259:C1259"/>
    <mergeCell ref="B1260:C1260"/>
    <mergeCell ref="B1261:C1261"/>
    <mergeCell ref="B1262:C1262"/>
    <mergeCell ref="B1263:C1263"/>
    <mergeCell ref="B1264:C1264"/>
    <mergeCell ref="B1265:C1265"/>
    <mergeCell ref="B1266:C1266"/>
    <mergeCell ref="D1266:F1266"/>
    <mergeCell ref="D1256:F1256"/>
    <mergeCell ref="G1256:R1256"/>
    <mergeCell ref="S1256:V1256"/>
    <mergeCell ref="D1257:F1257"/>
    <mergeCell ref="G1257:I1257"/>
    <mergeCell ref="J1257:L1257"/>
    <mergeCell ref="M1257:O1257"/>
    <mergeCell ref="P1257:P1258"/>
    <mergeCell ref="Q1257:S1257"/>
    <mergeCell ref="T1257:V1257"/>
    <mergeCell ref="A1274:A1275"/>
    <mergeCell ref="B1274:C1275"/>
    <mergeCell ref="D1274:F1274"/>
    <mergeCell ref="G1274:I1274"/>
    <mergeCell ref="J1274:L1274"/>
    <mergeCell ref="M1274:O1274"/>
    <mergeCell ref="P1274:R1274"/>
    <mergeCell ref="S1274:V1274"/>
    <mergeCell ref="D1275:F1275"/>
    <mergeCell ref="G1275:I1275"/>
    <mergeCell ref="J1275:L1275"/>
    <mergeCell ref="M1275:O1275"/>
    <mergeCell ref="P1275:R1275"/>
    <mergeCell ref="S1275:V1275"/>
    <mergeCell ref="B1272:C1272"/>
    <mergeCell ref="D1272:F1272"/>
    <mergeCell ref="G1272:I1272"/>
    <mergeCell ref="J1272:L1272"/>
    <mergeCell ref="M1272:O1272"/>
    <mergeCell ref="P1272:R1272"/>
    <mergeCell ref="B1273:C1273"/>
    <mergeCell ref="D1273:F1273"/>
    <mergeCell ref="G1273:I1273"/>
    <mergeCell ref="J1273:L1273"/>
    <mergeCell ref="M1273:O1273"/>
    <mergeCell ref="P1273:R1273"/>
    <mergeCell ref="B1270:C1270"/>
    <mergeCell ref="D1270:F1270"/>
    <mergeCell ref="G1270:I1270"/>
    <mergeCell ref="J1270:L1270"/>
    <mergeCell ref="M1270:O1270"/>
    <mergeCell ref="P1270:R1270"/>
    <mergeCell ref="B1271:C1271"/>
    <mergeCell ref="D1271:F1271"/>
    <mergeCell ref="G1271:I1271"/>
    <mergeCell ref="J1271:L1271"/>
    <mergeCell ref="M1271:O1271"/>
    <mergeCell ref="P1271:R1271"/>
    <mergeCell ref="S1271:V1271"/>
    <mergeCell ref="S1272:V1272"/>
    <mergeCell ref="S1273:V1273"/>
    <mergeCell ref="B1283:C1283"/>
    <mergeCell ref="D1283:V1283"/>
    <mergeCell ref="B1284:C1284"/>
    <mergeCell ref="D1284:V1284"/>
    <mergeCell ref="B1285:C1285"/>
    <mergeCell ref="D1285:V1285"/>
    <mergeCell ref="B1286:C1286"/>
    <mergeCell ref="D1286:V1286"/>
    <mergeCell ref="B1287:C1287"/>
    <mergeCell ref="D1287:F1287"/>
    <mergeCell ref="G1287:I1287"/>
    <mergeCell ref="J1287:L1287"/>
    <mergeCell ref="M1287:O1287"/>
    <mergeCell ref="P1287:R1287"/>
    <mergeCell ref="S1287:V1287"/>
    <mergeCell ref="S1279:V1279"/>
    <mergeCell ref="B1280:C1280"/>
    <mergeCell ref="D1280:F1280"/>
    <mergeCell ref="G1280:I1280"/>
    <mergeCell ref="J1280:L1280"/>
    <mergeCell ref="M1280:O1280"/>
    <mergeCell ref="S1280:V1280"/>
    <mergeCell ref="B1281:V1281"/>
    <mergeCell ref="B1282:V1282"/>
    <mergeCell ref="B1276:C1276"/>
    <mergeCell ref="D1276:F1276"/>
    <mergeCell ref="G1276:I1276"/>
    <mergeCell ref="J1276:L1276"/>
    <mergeCell ref="M1276:O1276"/>
    <mergeCell ref="P1276:R1276"/>
    <mergeCell ref="S1276:V1278"/>
    <mergeCell ref="B1277:C1277"/>
    <mergeCell ref="D1277:F1277"/>
    <mergeCell ref="G1277:I1277"/>
    <mergeCell ref="J1277:L1277"/>
    <mergeCell ref="M1277:O1277"/>
    <mergeCell ref="P1277:R1277"/>
    <mergeCell ref="B1278:C1278"/>
    <mergeCell ref="D1278:F1278"/>
    <mergeCell ref="G1278:I1278"/>
    <mergeCell ref="J1278:L1278"/>
    <mergeCell ref="M1278:O1278"/>
    <mergeCell ref="P1278:R1280"/>
    <mergeCell ref="B1279:C1279"/>
    <mergeCell ref="D1279:F1279"/>
    <mergeCell ref="G1279:I1279"/>
    <mergeCell ref="J1279:L1279"/>
    <mergeCell ref="M1279:O1279"/>
    <mergeCell ref="B1300:C1300"/>
    <mergeCell ref="D1300:F1300"/>
    <mergeCell ref="G1300:I1300"/>
    <mergeCell ref="J1300:L1300"/>
    <mergeCell ref="M1300:O1300"/>
    <mergeCell ref="P1300:R1300"/>
    <mergeCell ref="B1301:C1301"/>
    <mergeCell ref="D1301:F1301"/>
    <mergeCell ref="G1301:I1301"/>
    <mergeCell ref="J1301:L1301"/>
    <mergeCell ref="M1301:O1301"/>
    <mergeCell ref="P1301:R1301"/>
    <mergeCell ref="G1298:I1298"/>
    <mergeCell ref="J1298:L1298"/>
    <mergeCell ref="M1298:O1298"/>
    <mergeCell ref="P1298:R1298"/>
    <mergeCell ref="T1298:V1298"/>
    <mergeCell ref="B1299:C1299"/>
    <mergeCell ref="D1299:F1299"/>
    <mergeCell ref="G1299:I1299"/>
    <mergeCell ref="J1299:L1299"/>
    <mergeCell ref="M1299:O1299"/>
    <mergeCell ref="P1299:R1299"/>
    <mergeCell ref="B1291:C1291"/>
    <mergeCell ref="B1292:C1292"/>
    <mergeCell ref="B1293:C1293"/>
    <mergeCell ref="B1294:C1294"/>
    <mergeCell ref="B1295:C1295"/>
    <mergeCell ref="B1296:C1296"/>
    <mergeCell ref="B1297:C1297"/>
    <mergeCell ref="B1298:C1298"/>
    <mergeCell ref="D1298:F1298"/>
    <mergeCell ref="D1288:F1288"/>
    <mergeCell ref="G1288:R1288"/>
    <mergeCell ref="S1288:V1288"/>
    <mergeCell ref="D1289:F1289"/>
    <mergeCell ref="G1289:I1289"/>
    <mergeCell ref="J1289:L1289"/>
    <mergeCell ref="M1289:O1289"/>
    <mergeCell ref="P1289:P1290"/>
    <mergeCell ref="Q1289:S1289"/>
    <mergeCell ref="T1289:V1289"/>
    <mergeCell ref="A1306:A1307"/>
    <mergeCell ref="B1306:C1307"/>
    <mergeCell ref="D1306:F1306"/>
    <mergeCell ref="G1306:I1306"/>
    <mergeCell ref="J1306:L1306"/>
    <mergeCell ref="M1306:O1306"/>
    <mergeCell ref="P1306:R1306"/>
    <mergeCell ref="S1306:V1306"/>
    <mergeCell ref="D1307:F1307"/>
    <mergeCell ref="G1307:I1307"/>
    <mergeCell ref="J1307:L1307"/>
    <mergeCell ref="M1307:O1307"/>
    <mergeCell ref="P1307:R1307"/>
    <mergeCell ref="S1307:V1307"/>
    <mergeCell ref="B1304:C1304"/>
    <mergeCell ref="D1304:F1304"/>
    <mergeCell ref="G1304:I1304"/>
    <mergeCell ref="J1304:L1304"/>
    <mergeCell ref="M1304:O1304"/>
    <mergeCell ref="P1304:R1304"/>
    <mergeCell ref="B1305:C1305"/>
    <mergeCell ref="D1305:F1305"/>
    <mergeCell ref="G1305:I1305"/>
    <mergeCell ref="J1305:L1305"/>
    <mergeCell ref="M1305:O1305"/>
    <mergeCell ref="P1305:R1305"/>
    <mergeCell ref="B1302:C1302"/>
    <mergeCell ref="D1302:F1302"/>
    <mergeCell ref="G1302:I1302"/>
    <mergeCell ref="J1302:L1302"/>
    <mergeCell ref="M1302:O1302"/>
    <mergeCell ref="P1302:R1302"/>
    <mergeCell ref="B1303:C1303"/>
    <mergeCell ref="D1303:F1303"/>
    <mergeCell ref="G1303:I1303"/>
    <mergeCell ref="J1303:L1303"/>
    <mergeCell ref="M1303:O1303"/>
    <mergeCell ref="P1303:R1303"/>
    <mergeCell ref="S1303:V1303"/>
    <mergeCell ref="S1304:V1304"/>
    <mergeCell ref="S1305:V1305"/>
    <mergeCell ref="B1315:C1315"/>
    <mergeCell ref="D1315:V1315"/>
    <mergeCell ref="B1316:C1316"/>
    <mergeCell ref="D1316:V1316"/>
    <mergeCell ref="B1317:C1317"/>
    <mergeCell ref="D1317:V1317"/>
    <mergeCell ref="B1318:C1318"/>
    <mergeCell ref="D1318:V1318"/>
    <mergeCell ref="B1319:C1319"/>
    <mergeCell ref="D1319:F1319"/>
    <mergeCell ref="G1319:I1319"/>
    <mergeCell ref="J1319:L1319"/>
    <mergeCell ref="M1319:O1319"/>
    <mergeCell ref="P1319:R1319"/>
    <mergeCell ref="S1319:V1319"/>
    <mergeCell ref="S1311:V1311"/>
    <mergeCell ref="B1312:C1312"/>
    <mergeCell ref="D1312:F1312"/>
    <mergeCell ref="G1312:I1312"/>
    <mergeCell ref="J1312:L1312"/>
    <mergeCell ref="M1312:O1312"/>
    <mergeCell ref="S1312:V1312"/>
    <mergeCell ref="B1313:V1313"/>
    <mergeCell ref="B1314:V1314"/>
    <mergeCell ref="B1308:C1308"/>
    <mergeCell ref="D1308:F1308"/>
    <mergeCell ref="G1308:I1308"/>
    <mergeCell ref="J1308:L1308"/>
    <mergeCell ref="M1308:O1308"/>
    <mergeCell ref="P1308:R1308"/>
    <mergeCell ref="S1308:V1310"/>
    <mergeCell ref="B1309:C1309"/>
    <mergeCell ref="D1309:F1309"/>
    <mergeCell ref="G1309:I1309"/>
    <mergeCell ref="J1309:L1309"/>
    <mergeCell ref="M1309:O1309"/>
    <mergeCell ref="P1309:R1309"/>
    <mergeCell ref="B1310:C1310"/>
    <mergeCell ref="D1310:F1310"/>
    <mergeCell ref="G1310:I1310"/>
    <mergeCell ref="J1310:L1310"/>
    <mergeCell ref="M1310:O1310"/>
    <mergeCell ref="P1310:R1312"/>
    <mergeCell ref="B1311:C1311"/>
    <mergeCell ref="D1311:F1311"/>
    <mergeCell ref="G1311:I1311"/>
    <mergeCell ref="J1311:L1311"/>
    <mergeCell ref="M1311:O1311"/>
    <mergeCell ref="B1332:C1332"/>
    <mergeCell ref="D1332:F1332"/>
    <mergeCell ref="G1332:I1332"/>
    <mergeCell ref="J1332:L1332"/>
    <mergeCell ref="M1332:O1332"/>
    <mergeCell ref="P1332:R1332"/>
    <mergeCell ref="B1333:C1333"/>
    <mergeCell ref="D1333:F1333"/>
    <mergeCell ref="G1333:I1333"/>
    <mergeCell ref="J1333:L1333"/>
    <mergeCell ref="M1333:O1333"/>
    <mergeCell ref="P1333:R1333"/>
    <mergeCell ref="G1330:I1330"/>
    <mergeCell ref="J1330:L1330"/>
    <mergeCell ref="M1330:O1330"/>
    <mergeCell ref="P1330:R1330"/>
    <mergeCell ref="T1330:V1330"/>
    <mergeCell ref="B1331:C1331"/>
    <mergeCell ref="D1331:F1331"/>
    <mergeCell ref="G1331:I1331"/>
    <mergeCell ref="J1331:L1331"/>
    <mergeCell ref="M1331:O1331"/>
    <mergeCell ref="P1331:R1331"/>
    <mergeCell ref="B1323:C1323"/>
    <mergeCell ref="B1324:C1324"/>
    <mergeCell ref="B1325:C1325"/>
    <mergeCell ref="B1326:C1326"/>
    <mergeCell ref="B1327:C1327"/>
    <mergeCell ref="B1328:C1328"/>
    <mergeCell ref="B1329:C1329"/>
    <mergeCell ref="B1330:C1330"/>
    <mergeCell ref="D1330:F1330"/>
    <mergeCell ref="D1320:F1320"/>
    <mergeCell ref="G1320:R1320"/>
    <mergeCell ref="S1320:V1320"/>
    <mergeCell ref="D1321:F1321"/>
    <mergeCell ref="G1321:I1321"/>
    <mergeCell ref="J1321:L1321"/>
    <mergeCell ref="M1321:O1321"/>
    <mergeCell ref="P1321:P1322"/>
    <mergeCell ref="Q1321:S1321"/>
    <mergeCell ref="T1321:V1321"/>
    <mergeCell ref="A1338:A1339"/>
    <mergeCell ref="B1338:C1339"/>
    <mergeCell ref="D1338:F1338"/>
    <mergeCell ref="G1338:I1338"/>
    <mergeCell ref="J1338:L1338"/>
    <mergeCell ref="M1338:O1338"/>
    <mergeCell ref="P1338:R1338"/>
    <mergeCell ref="S1338:V1338"/>
    <mergeCell ref="D1339:F1339"/>
    <mergeCell ref="G1339:I1339"/>
    <mergeCell ref="J1339:L1339"/>
    <mergeCell ref="M1339:O1339"/>
    <mergeCell ref="P1339:R1339"/>
    <mergeCell ref="S1339:V1339"/>
    <mergeCell ref="B1336:C1336"/>
    <mergeCell ref="D1336:F1336"/>
    <mergeCell ref="G1336:I1336"/>
    <mergeCell ref="J1336:L1336"/>
    <mergeCell ref="M1336:O1336"/>
    <mergeCell ref="P1336:R1336"/>
    <mergeCell ref="B1337:C1337"/>
    <mergeCell ref="D1337:F1337"/>
    <mergeCell ref="G1337:I1337"/>
    <mergeCell ref="J1337:L1337"/>
    <mergeCell ref="M1337:O1337"/>
    <mergeCell ref="P1337:R1337"/>
    <mergeCell ref="B1334:C1334"/>
    <mergeCell ref="D1334:F1334"/>
    <mergeCell ref="G1334:I1334"/>
    <mergeCell ref="J1334:L1334"/>
    <mergeCell ref="M1334:O1334"/>
    <mergeCell ref="P1334:R1334"/>
    <mergeCell ref="B1335:C1335"/>
    <mergeCell ref="D1335:F1335"/>
    <mergeCell ref="G1335:I1335"/>
    <mergeCell ref="J1335:L1335"/>
    <mergeCell ref="M1335:O1335"/>
    <mergeCell ref="P1335:R1335"/>
    <mergeCell ref="S1335:V1335"/>
    <mergeCell ref="S1336:V1336"/>
    <mergeCell ref="S1337:V1337"/>
    <mergeCell ref="B1347:C1347"/>
    <mergeCell ref="D1347:V1347"/>
    <mergeCell ref="B1348:C1348"/>
    <mergeCell ref="D1348:V1348"/>
    <mergeCell ref="B1349:C1349"/>
    <mergeCell ref="D1349:V1349"/>
    <mergeCell ref="B1350:C1350"/>
    <mergeCell ref="D1350:V1350"/>
    <mergeCell ref="B1351:C1351"/>
    <mergeCell ref="D1351:F1351"/>
    <mergeCell ref="G1351:I1351"/>
    <mergeCell ref="J1351:L1351"/>
    <mergeCell ref="M1351:O1351"/>
    <mergeCell ref="P1351:R1351"/>
    <mergeCell ref="S1351:V1351"/>
    <mergeCell ref="S1343:V1343"/>
    <mergeCell ref="B1344:C1344"/>
    <mergeCell ref="D1344:F1344"/>
    <mergeCell ref="G1344:I1344"/>
    <mergeCell ref="J1344:L1344"/>
    <mergeCell ref="M1344:O1344"/>
    <mergeCell ref="S1344:V1344"/>
    <mergeCell ref="B1345:V1345"/>
    <mergeCell ref="B1346:V1346"/>
    <mergeCell ref="B1340:C1340"/>
    <mergeCell ref="D1340:F1340"/>
    <mergeCell ref="G1340:I1340"/>
    <mergeCell ref="J1340:L1340"/>
    <mergeCell ref="M1340:O1340"/>
    <mergeCell ref="P1340:R1340"/>
    <mergeCell ref="S1340:V1342"/>
    <mergeCell ref="B1341:C1341"/>
    <mergeCell ref="D1341:F1341"/>
    <mergeCell ref="G1341:I1341"/>
    <mergeCell ref="J1341:L1341"/>
    <mergeCell ref="M1341:O1341"/>
    <mergeCell ref="P1341:R1341"/>
    <mergeCell ref="B1342:C1342"/>
    <mergeCell ref="D1342:F1342"/>
    <mergeCell ref="G1342:I1342"/>
    <mergeCell ref="J1342:L1342"/>
    <mergeCell ref="M1342:O1342"/>
    <mergeCell ref="P1342:R1344"/>
    <mergeCell ref="B1343:C1343"/>
    <mergeCell ref="D1343:F1343"/>
    <mergeCell ref="G1343:I1343"/>
    <mergeCell ref="J1343:L1343"/>
    <mergeCell ref="M1343:O1343"/>
    <mergeCell ref="B1364:C1364"/>
    <mergeCell ref="D1364:F1364"/>
    <mergeCell ref="G1364:I1364"/>
    <mergeCell ref="J1364:L1364"/>
    <mergeCell ref="M1364:O1364"/>
    <mergeCell ref="P1364:R1364"/>
    <mergeCell ref="B1365:C1365"/>
    <mergeCell ref="D1365:F1365"/>
    <mergeCell ref="G1365:I1365"/>
    <mergeCell ref="J1365:L1365"/>
    <mergeCell ref="M1365:O1365"/>
    <mergeCell ref="P1365:R1365"/>
    <mergeCell ref="G1362:I1362"/>
    <mergeCell ref="J1362:L1362"/>
    <mergeCell ref="M1362:O1362"/>
    <mergeCell ref="P1362:R1362"/>
    <mergeCell ref="T1362:V1362"/>
    <mergeCell ref="B1363:C1363"/>
    <mergeCell ref="D1363:F1363"/>
    <mergeCell ref="G1363:I1363"/>
    <mergeCell ref="J1363:L1363"/>
    <mergeCell ref="M1363:O1363"/>
    <mergeCell ref="P1363:R1363"/>
    <mergeCell ref="B1355:C1355"/>
    <mergeCell ref="B1356:C1356"/>
    <mergeCell ref="B1357:C1357"/>
    <mergeCell ref="B1358:C1358"/>
    <mergeCell ref="B1359:C1359"/>
    <mergeCell ref="B1360:C1360"/>
    <mergeCell ref="B1361:C1361"/>
    <mergeCell ref="B1362:C1362"/>
    <mergeCell ref="D1362:F1362"/>
    <mergeCell ref="D1352:F1352"/>
    <mergeCell ref="G1352:R1352"/>
    <mergeCell ref="S1352:V1352"/>
    <mergeCell ref="D1353:F1353"/>
    <mergeCell ref="G1353:I1353"/>
    <mergeCell ref="J1353:L1353"/>
    <mergeCell ref="M1353:O1353"/>
    <mergeCell ref="P1353:P1354"/>
    <mergeCell ref="Q1353:S1353"/>
    <mergeCell ref="T1353:V1353"/>
    <mergeCell ref="A1370:A1371"/>
    <mergeCell ref="B1370:C1371"/>
    <mergeCell ref="D1370:F1370"/>
    <mergeCell ref="G1370:I1370"/>
    <mergeCell ref="J1370:L1370"/>
    <mergeCell ref="M1370:O1370"/>
    <mergeCell ref="P1370:R1370"/>
    <mergeCell ref="S1370:V1370"/>
    <mergeCell ref="D1371:F1371"/>
    <mergeCell ref="G1371:I1371"/>
    <mergeCell ref="J1371:L1371"/>
    <mergeCell ref="M1371:O1371"/>
    <mergeCell ref="P1371:R1371"/>
    <mergeCell ref="S1371:V1371"/>
    <mergeCell ref="B1368:C1368"/>
    <mergeCell ref="D1368:F1368"/>
    <mergeCell ref="G1368:I1368"/>
    <mergeCell ref="J1368:L1368"/>
    <mergeCell ref="M1368:O1368"/>
    <mergeCell ref="P1368:R1368"/>
    <mergeCell ref="B1369:C1369"/>
    <mergeCell ref="D1369:F1369"/>
    <mergeCell ref="G1369:I1369"/>
    <mergeCell ref="J1369:L1369"/>
    <mergeCell ref="M1369:O1369"/>
    <mergeCell ref="P1369:R1369"/>
    <mergeCell ref="B1366:C1366"/>
    <mergeCell ref="D1366:F1366"/>
    <mergeCell ref="G1366:I1366"/>
    <mergeCell ref="J1366:L1366"/>
    <mergeCell ref="M1366:O1366"/>
    <mergeCell ref="P1366:R1366"/>
    <mergeCell ref="B1367:C1367"/>
    <mergeCell ref="D1367:F1367"/>
    <mergeCell ref="G1367:I1367"/>
    <mergeCell ref="J1367:L1367"/>
    <mergeCell ref="M1367:O1367"/>
    <mergeCell ref="P1367:R1367"/>
    <mergeCell ref="S1367:V1367"/>
    <mergeCell ref="S1368:V1368"/>
    <mergeCell ref="S1369:V1369"/>
    <mergeCell ref="B1379:C1379"/>
    <mergeCell ref="D1379:V1379"/>
    <mergeCell ref="B1380:C1380"/>
    <mergeCell ref="D1380:V1380"/>
    <mergeCell ref="B1381:C1381"/>
    <mergeCell ref="D1381:V1381"/>
    <mergeCell ref="B1382:C1382"/>
    <mergeCell ref="D1382:V1382"/>
    <mergeCell ref="B1383:C1383"/>
    <mergeCell ref="D1383:F1383"/>
    <mergeCell ref="G1383:I1383"/>
    <mergeCell ref="J1383:L1383"/>
    <mergeCell ref="M1383:O1383"/>
    <mergeCell ref="P1383:R1383"/>
    <mergeCell ref="S1383:V1383"/>
    <mergeCell ref="S1375:V1375"/>
    <mergeCell ref="B1376:C1376"/>
    <mergeCell ref="D1376:F1376"/>
    <mergeCell ref="G1376:I1376"/>
    <mergeCell ref="J1376:L1376"/>
    <mergeCell ref="M1376:O1376"/>
    <mergeCell ref="S1376:V1376"/>
    <mergeCell ref="B1377:V1377"/>
    <mergeCell ref="B1378:V1378"/>
    <mergeCell ref="B1372:C1372"/>
    <mergeCell ref="D1372:F1372"/>
    <mergeCell ref="G1372:I1372"/>
    <mergeCell ref="J1372:L1372"/>
    <mergeCell ref="M1372:O1372"/>
    <mergeCell ref="P1372:R1372"/>
    <mergeCell ref="S1372:V1374"/>
    <mergeCell ref="B1373:C1373"/>
    <mergeCell ref="D1373:F1373"/>
    <mergeCell ref="G1373:I1373"/>
    <mergeCell ref="J1373:L1373"/>
    <mergeCell ref="M1373:O1373"/>
    <mergeCell ref="P1373:R1373"/>
    <mergeCell ref="B1374:C1374"/>
    <mergeCell ref="D1374:F1374"/>
    <mergeCell ref="G1374:I1374"/>
    <mergeCell ref="J1374:L1374"/>
    <mergeCell ref="M1374:O1374"/>
    <mergeCell ref="P1374:R1376"/>
    <mergeCell ref="B1375:C1375"/>
    <mergeCell ref="D1375:F1375"/>
    <mergeCell ref="G1375:I1375"/>
    <mergeCell ref="J1375:L1375"/>
    <mergeCell ref="M1375:O1375"/>
    <mergeCell ref="B1396:C1396"/>
    <mergeCell ref="D1396:F1396"/>
    <mergeCell ref="G1396:I1396"/>
    <mergeCell ref="J1396:L1396"/>
    <mergeCell ref="M1396:O1396"/>
    <mergeCell ref="P1396:R1396"/>
    <mergeCell ref="B1397:C1397"/>
    <mergeCell ref="D1397:F1397"/>
    <mergeCell ref="G1397:I1397"/>
    <mergeCell ref="J1397:L1397"/>
    <mergeCell ref="M1397:O1397"/>
    <mergeCell ref="P1397:R1397"/>
    <mergeCell ref="G1394:I1394"/>
    <mergeCell ref="J1394:L1394"/>
    <mergeCell ref="M1394:O1394"/>
    <mergeCell ref="P1394:R1394"/>
    <mergeCell ref="T1394:V1394"/>
    <mergeCell ref="B1395:C1395"/>
    <mergeCell ref="D1395:F1395"/>
    <mergeCell ref="G1395:I1395"/>
    <mergeCell ref="J1395:L1395"/>
    <mergeCell ref="M1395:O1395"/>
    <mergeCell ref="P1395:R1395"/>
    <mergeCell ref="B1387:C1387"/>
    <mergeCell ref="B1388:C1388"/>
    <mergeCell ref="B1389:C1389"/>
    <mergeCell ref="B1390:C1390"/>
    <mergeCell ref="B1391:C1391"/>
    <mergeCell ref="B1392:C1392"/>
    <mergeCell ref="B1393:C1393"/>
    <mergeCell ref="B1394:C1394"/>
    <mergeCell ref="D1394:F1394"/>
    <mergeCell ref="D1384:F1384"/>
    <mergeCell ref="G1384:R1384"/>
    <mergeCell ref="S1384:V1384"/>
    <mergeCell ref="D1385:F1385"/>
    <mergeCell ref="G1385:I1385"/>
    <mergeCell ref="J1385:L1385"/>
    <mergeCell ref="M1385:O1385"/>
    <mergeCell ref="P1385:P1386"/>
    <mergeCell ref="Q1385:S1385"/>
    <mergeCell ref="T1385:V1385"/>
    <mergeCell ref="A1402:A1403"/>
    <mergeCell ref="B1402:C1403"/>
    <mergeCell ref="D1402:F1402"/>
    <mergeCell ref="G1402:I1402"/>
    <mergeCell ref="J1402:L1402"/>
    <mergeCell ref="M1402:O1402"/>
    <mergeCell ref="P1402:R1402"/>
    <mergeCell ref="S1402:V1402"/>
    <mergeCell ref="D1403:F1403"/>
    <mergeCell ref="G1403:I1403"/>
    <mergeCell ref="J1403:L1403"/>
    <mergeCell ref="M1403:O1403"/>
    <mergeCell ref="P1403:R1403"/>
    <mergeCell ref="S1403:V1403"/>
    <mergeCell ref="B1400:C1400"/>
    <mergeCell ref="D1400:F1400"/>
    <mergeCell ref="G1400:I1400"/>
    <mergeCell ref="J1400:L1400"/>
    <mergeCell ref="M1400:O1400"/>
    <mergeCell ref="P1400:R1400"/>
    <mergeCell ref="B1401:C1401"/>
    <mergeCell ref="D1401:F1401"/>
    <mergeCell ref="G1401:I1401"/>
    <mergeCell ref="J1401:L1401"/>
    <mergeCell ref="M1401:O1401"/>
    <mergeCell ref="P1401:R1401"/>
    <mergeCell ref="B1398:C1398"/>
    <mergeCell ref="D1398:F1398"/>
    <mergeCell ref="G1398:I1398"/>
    <mergeCell ref="J1398:L1398"/>
    <mergeCell ref="M1398:O1398"/>
    <mergeCell ref="P1398:R1398"/>
    <mergeCell ref="B1399:C1399"/>
    <mergeCell ref="D1399:F1399"/>
    <mergeCell ref="G1399:I1399"/>
    <mergeCell ref="J1399:L1399"/>
    <mergeCell ref="M1399:O1399"/>
    <mergeCell ref="P1399:R1399"/>
    <mergeCell ref="S1399:V1399"/>
    <mergeCell ref="S1400:V1400"/>
    <mergeCell ref="S1401:V1401"/>
    <mergeCell ref="B1411:C1411"/>
    <mergeCell ref="D1411:V1411"/>
    <mergeCell ref="B1412:C1412"/>
    <mergeCell ref="D1412:V1412"/>
    <mergeCell ref="B1413:C1413"/>
    <mergeCell ref="D1413:V1413"/>
    <mergeCell ref="B1414:C1414"/>
    <mergeCell ref="D1414:V1414"/>
    <mergeCell ref="B1415:C1415"/>
    <mergeCell ref="D1415:F1415"/>
    <mergeCell ref="G1415:I1415"/>
    <mergeCell ref="J1415:L1415"/>
    <mergeCell ref="M1415:O1415"/>
    <mergeCell ref="P1415:R1415"/>
    <mergeCell ref="S1415:V1415"/>
    <mergeCell ref="S1407:V1407"/>
    <mergeCell ref="B1408:C1408"/>
    <mergeCell ref="D1408:F1408"/>
    <mergeCell ref="G1408:I1408"/>
    <mergeCell ref="J1408:L1408"/>
    <mergeCell ref="M1408:O1408"/>
    <mergeCell ref="S1408:V1408"/>
    <mergeCell ref="B1409:V1409"/>
    <mergeCell ref="B1410:V1410"/>
    <mergeCell ref="B1404:C1404"/>
    <mergeCell ref="D1404:F1404"/>
    <mergeCell ref="G1404:I1404"/>
    <mergeCell ref="J1404:L1404"/>
    <mergeCell ref="M1404:O1404"/>
    <mergeCell ref="P1404:R1404"/>
    <mergeCell ref="S1404:V1406"/>
    <mergeCell ref="B1405:C1405"/>
    <mergeCell ref="D1405:F1405"/>
    <mergeCell ref="G1405:I1405"/>
    <mergeCell ref="J1405:L1405"/>
    <mergeCell ref="M1405:O1405"/>
    <mergeCell ref="P1405:R1405"/>
    <mergeCell ref="B1406:C1406"/>
    <mergeCell ref="D1406:F1406"/>
    <mergeCell ref="G1406:I1406"/>
    <mergeCell ref="J1406:L1406"/>
    <mergeCell ref="M1406:O1406"/>
    <mergeCell ref="P1406:R1408"/>
    <mergeCell ref="B1407:C1407"/>
    <mergeCell ref="D1407:F1407"/>
    <mergeCell ref="G1407:I1407"/>
    <mergeCell ref="J1407:L1407"/>
    <mergeCell ref="M1407:O1407"/>
    <mergeCell ref="B1428:C1428"/>
    <mergeCell ref="D1428:F1428"/>
    <mergeCell ref="G1428:I1428"/>
    <mergeCell ref="J1428:L1428"/>
    <mergeCell ref="M1428:O1428"/>
    <mergeCell ref="P1428:R1428"/>
    <mergeCell ref="B1429:C1429"/>
    <mergeCell ref="D1429:F1429"/>
    <mergeCell ref="G1429:I1429"/>
    <mergeCell ref="J1429:L1429"/>
    <mergeCell ref="M1429:O1429"/>
    <mergeCell ref="P1429:R1429"/>
    <mergeCell ref="G1426:I1426"/>
    <mergeCell ref="J1426:L1426"/>
    <mergeCell ref="M1426:O1426"/>
    <mergeCell ref="P1426:R1426"/>
    <mergeCell ref="T1426:V1426"/>
    <mergeCell ref="B1427:C1427"/>
    <mergeCell ref="D1427:F1427"/>
    <mergeCell ref="G1427:I1427"/>
    <mergeCell ref="J1427:L1427"/>
    <mergeCell ref="M1427:O1427"/>
    <mergeCell ref="P1427:R1427"/>
    <mergeCell ref="B1419:C1419"/>
    <mergeCell ref="B1420:C1420"/>
    <mergeCell ref="B1421:C1421"/>
    <mergeCell ref="B1422:C1422"/>
    <mergeCell ref="B1423:C1423"/>
    <mergeCell ref="B1424:C1424"/>
    <mergeCell ref="B1425:C1425"/>
    <mergeCell ref="B1426:C1426"/>
    <mergeCell ref="D1426:F1426"/>
    <mergeCell ref="D1416:F1416"/>
    <mergeCell ref="G1416:R1416"/>
    <mergeCell ref="S1416:V1416"/>
    <mergeCell ref="D1417:F1417"/>
    <mergeCell ref="G1417:I1417"/>
    <mergeCell ref="J1417:L1417"/>
    <mergeCell ref="M1417:O1417"/>
    <mergeCell ref="P1417:P1418"/>
    <mergeCell ref="Q1417:S1417"/>
    <mergeCell ref="T1417:V1417"/>
    <mergeCell ref="A1434:A1435"/>
    <mergeCell ref="B1434:C1435"/>
    <mergeCell ref="D1434:F1434"/>
    <mergeCell ref="G1434:I1434"/>
    <mergeCell ref="J1434:L1434"/>
    <mergeCell ref="M1434:O1434"/>
    <mergeCell ref="P1434:R1434"/>
    <mergeCell ref="S1434:V1434"/>
    <mergeCell ref="D1435:F1435"/>
    <mergeCell ref="G1435:I1435"/>
    <mergeCell ref="J1435:L1435"/>
    <mergeCell ref="M1435:O1435"/>
    <mergeCell ref="P1435:R1435"/>
    <mergeCell ref="S1435:V1435"/>
    <mergeCell ref="B1432:C1432"/>
    <mergeCell ref="D1432:F1432"/>
    <mergeCell ref="G1432:I1432"/>
    <mergeCell ref="J1432:L1432"/>
    <mergeCell ref="M1432:O1432"/>
    <mergeCell ref="P1432:R1432"/>
    <mergeCell ref="B1433:C1433"/>
    <mergeCell ref="D1433:F1433"/>
    <mergeCell ref="G1433:I1433"/>
    <mergeCell ref="J1433:L1433"/>
    <mergeCell ref="M1433:O1433"/>
    <mergeCell ref="P1433:R1433"/>
    <mergeCell ref="B1430:C1430"/>
    <mergeCell ref="D1430:F1430"/>
    <mergeCell ref="G1430:I1430"/>
    <mergeCell ref="J1430:L1430"/>
    <mergeCell ref="M1430:O1430"/>
    <mergeCell ref="P1430:R1430"/>
    <mergeCell ref="B1431:C1431"/>
    <mergeCell ref="D1431:F1431"/>
    <mergeCell ref="G1431:I1431"/>
    <mergeCell ref="J1431:L1431"/>
    <mergeCell ref="M1431:O1431"/>
    <mergeCell ref="P1431:R1431"/>
    <mergeCell ref="S1431:V1431"/>
    <mergeCell ref="S1432:V1432"/>
    <mergeCell ref="S1433:V1433"/>
    <mergeCell ref="B1443:C1443"/>
    <mergeCell ref="D1443:V1443"/>
    <mergeCell ref="B1444:C1444"/>
    <mergeCell ref="D1444:V1444"/>
    <mergeCell ref="B1445:C1445"/>
    <mergeCell ref="D1445:V1445"/>
    <mergeCell ref="B1446:C1446"/>
    <mergeCell ref="D1446:V1446"/>
    <mergeCell ref="B1447:C1447"/>
    <mergeCell ref="D1447:F1447"/>
    <mergeCell ref="G1447:I1447"/>
    <mergeCell ref="J1447:L1447"/>
    <mergeCell ref="M1447:O1447"/>
    <mergeCell ref="P1447:R1447"/>
    <mergeCell ref="S1447:V1447"/>
    <mergeCell ref="S1439:V1439"/>
    <mergeCell ref="B1440:C1440"/>
    <mergeCell ref="D1440:F1440"/>
    <mergeCell ref="G1440:I1440"/>
    <mergeCell ref="J1440:L1440"/>
    <mergeCell ref="M1440:O1440"/>
    <mergeCell ref="S1440:V1440"/>
    <mergeCell ref="B1441:V1441"/>
    <mergeCell ref="B1442:V1442"/>
    <mergeCell ref="B1436:C1436"/>
    <mergeCell ref="D1436:F1436"/>
    <mergeCell ref="G1436:I1436"/>
    <mergeCell ref="J1436:L1436"/>
    <mergeCell ref="M1436:O1436"/>
    <mergeCell ref="P1436:R1436"/>
    <mergeCell ref="S1436:V1438"/>
    <mergeCell ref="B1437:C1437"/>
    <mergeCell ref="D1437:F1437"/>
    <mergeCell ref="G1437:I1437"/>
    <mergeCell ref="J1437:L1437"/>
    <mergeCell ref="M1437:O1437"/>
    <mergeCell ref="P1437:R1437"/>
    <mergeCell ref="B1438:C1438"/>
    <mergeCell ref="D1438:F1438"/>
    <mergeCell ref="G1438:I1438"/>
    <mergeCell ref="J1438:L1438"/>
    <mergeCell ref="M1438:O1438"/>
    <mergeCell ref="P1438:R1440"/>
    <mergeCell ref="B1439:C1439"/>
    <mergeCell ref="D1439:F1439"/>
    <mergeCell ref="G1439:I1439"/>
    <mergeCell ref="J1439:L1439"/>
    <mergeCell ref="M1439:O1439"/>
    <mergeCell ref="B1460:C1460"/>
    <mergeCell ref="D1460:F1460"/>
    <mergeCell ref="G1460:I1460"/>
    <mergeCell ref="J1460:L1460"/>
    <mergeCell ref="M1460:O1460"/>
    <mergeCell ref="P1460:R1460"/>
    <mergeCell ref="B1461:C1461"/>
    <mergeCell ref="D1461:F1461"/>
    <mergeCell ref="G1461:I1461"/>
    <mergeCell ref="J1461:L1461"/>
    <mergeCell ref="M1461:O1461"/>
    <mergeCell ref="P1461:R1461"/>
    <mergeCell ref="G1458:I1458"/>
    <mergeCell ref="J1458:L1458"/>
    <mergeCell ref="M1458:O1458"/>
    <mergeCell ref="P1458:R1458"/>
    <mergeCell ref="T1458:V1458"/>
    <mergeCell ref="B1459:C1459"/>
    <mergeCell ref="D1459:F1459"/>
    <mergeCell ref="G1459:I1459"/>
    <mergeCell ref="J1459:L1459"/>
    <mergeCell ref="M1459:O1459"/>
    <mergeCell ref="P1459:R1459"/>
    <mergeCell ref="B1451:C1451"/>
    <mergeCell ref="B1452:C1452"/>
    <mergeCell ref="B1453:C1453"/>
    <mergeCell ref="B1454:C1454"/>
    <mergeCell ref="B1455:C1455"/>
    <mergeCell ref="B1456:C1456"/>
    <mergeCell ref="B1457:C1457"/>
    <mergeCell ref="B1458:C1458"/>
    <mergeCell ref="D1458:F1458"/>
    <mergeCell ref="D1448:F1448"/>
    <mergeCell ref="G1448:R1448"/>
    <mergeCell ref="S1448:V1448"/>
    <mergeCell ref="D1449:F1449"/>
    <mergeCell ref="G1449:I1449"/>
    <mergeCell ref="J1449:L1449"/>
    <mergeCell ref="M1449:O1449"/>
    <mergeCell ref="P1449:P1450"/>
    <mergeCell ref="Q1449:S1449"/>
    <mergeCell ref="T1449:V1449"/>
    <mergeCell ref="A1466:A1467"/>
    <mergeCell ref="B1466:C1467"/>
    <mergeCell ref="D1466:F1466"/>
    <mergeCell ref="G1466:I1466"/>
    <mergeCell ref="J1466:L1466"/>
    <mergeCell ref="M1466:O1466"/>
    <mergeCell ref="P1466:R1466"/>
    <mergeCell ref="S1466:V1466"/>
    <mergeCell ref="D1467:F1467"/>
    <mergeCell ref="G1467:I1467"/>
    <mergeCell ref="J1467:L1467"/>
    <mergeCell ref="M1467:O1467"/>
    <mergeCell ref="P1467:R1467"/>
    <mergeCell ref="S1467:V1467"/>
    <mergeCell ref="B1464:C1464"/>
    <mergeCell ref="D1464:F1464"/>
    <mergeCell ref="G1464:I1464"/>
    <mergeCell ref="J1464:L1464"/>
    <mergeCell ref="M1464:O1464"/>
    <mergeCell ref="P1464:R1464"/>
    <mergeCell ref="B1465:C1465"/>
    <mergeCell ref="D1465:F1465"/>
    <mergeCell ref="G1465:I1465"/>
    <mergeCell ref="J1465:L1465"/>
    <mergeCell ref="M1465:O1465"/>
    <mergeCell ref="P1465:R1465"/>
    <mergeCell ref="B1462:C1462"/>
    <mergeCell ref="D1462:F1462"/>
    <mergeCell ref="G1462:I1462"/>
    <mergeCell ref="J1462:L1462"/>
    <mergeCell ref="M1462:O1462"/>
    <mergeCell ref="P1462:R1462"/>
    <mergeCell ref="B1463:C1463"/>
    <mergeCell ref="D1463:F1463"/>
    <mergeCell ref="G1463:I1463"/>
    <mergeCell ref="J1463:L1463"/>
    <mergeCell ref="M1463:O1463"/>
    <mergeCell ref="P1463:R1463"/>
    <mergeCell ref="S1463:V1463"/>
    <mergeCell ref="S1464:V1464"/>
    <mergeCell ref="S1465:V1465"/>
    <mergeCell ref="B1475:C1475"/>
    <mergeCell ref="D1475:V1475"/>
    <mergeCell ref="B1476:C1476"/>
    <mergeCell ref="D1476:V1476"/>
    <mergeCell ref="B1477:C1477"/>
    <mergeCell ref="D1477:V1477"/>
    <mergeCell ref="B1478:C1478"/>
    <mergeCell ref="D1478:V1478"/>
    <mergeCell ref="B1479:C1479"/>
    <mergeCell ref="D1479:F1479"/>
    <mergeCell ref="G1479:I1479"/>
    <mergeCell ref="J1479:L1479"/>
    <mergeCell ref="M1479:O1479"/>
    <mergeCell ref="P1479:R1479"/>
    <mergeCell ref="S1479:V1479"/>
    <mergeCell ref="S1471:V1471"/>
    <mergeCell ref="B1472:C1472"/>
    <mergeCell ref="D1472:F1472"/>
    <mergeCell ref="G1472:I1472"/>
    <mergeCell ref="J1472:L1472"/>
    <mergeCell ref="M1472:O1472"/>
    <mergeCell ref="S1472:V1472"/>
    <mergeCell ref="B1473:V1473"/>
    <mergeCell ref="B1474:V1474"/>
    <mergeCell ref="B1468:C1468"/>
    <mergeCell ref="D1468:F1468"/>
    <mergeCell ref="G1468:I1468"/>
    <mergeCell ref="J1468:L1468"/>
    <mergeCell ref="M1468:O1468"/>
    <mergeCell ref="P1468:R1468"/>
    <mergeCell ref="S1468:V1470"/>
    <mergeCell ref="B1469:C1469"/>
    <mergeCell ref="D1469:F1469"/>
    <mergeCell ref="G1469:I1469"/>
    <mergeCell ref="J1469:L1469"/>
    <mergeCell ref="M1469:O1469"/>
    <mergeCell ref="P1469:R1469"/>
    <mergeCell ref="B1470:C1470"/>
    <mergeCell ref="D1470:F1470"/>
    <mergeCell ref="G1470:I1470"/>
    <mergeCell ref="J1470:L1470"/>
    <mergeCell ref="M1470:O1470"/>
    <mergeCell ref="P1470:R1472"/>
    <mergeCell ref="B1471:C1471"/>
    <mergeCell ref="D1471:F1471"/>
    <mergeCell ref="G1471:I1471"/>
    <mergeCell ref="J1471:L1471"/>
    <mergeCell ref="M1471:O1471"/>
    <mergeCell ref="B1492:C1492"/>
    <mergeCell ref="D1492:F1492"/>
    <mergeCell ref="G1492:I1492"/>
    <mergeCell ref="J1492:L1492"/>
    <mergeCell ref="M1492:O1492"/>
    <mergeCell ref="P1492:R1492"/>
    <mergeCell ref="B1493:C1493"/>
    <mergeCell ref="D1493:F1493"/>
    <mergeCell ref="G1493:I1493"/>
    <mergeCell ref="J1493:L1493"/>
    <mergeCell ref="M1493:O1493"/>
    <mergeCell ref="P1493:R1493"/>
    <mergeCell ref="G1490:I1490"/>
    <mergeCell ref="J1490:L1490"/>
    <mergeCell ref="M1490:O1490"/>
    <mergeCell ref="P1490:R1490"/>
    <mergeCell ref="T1490:V1490"/>
    <mergeCell ref="B1491:C1491"/>
    <mergeCell ref="D1491:F1491"/>
    <mergeCell ref="G1491:I1491"/>
    <mergeCell ref="J1491:L1491"/>
    <mergeCell ref="M1491:O1491"/>
    <mergeCell ref="P1491:R1491"/>
    <mergeCell ref="B1483:C1483"/>
    <mergeCell ref="B1484:C1484"/>
    <mergeCell ref="B1485:C1485"/>
    <mergeCell ref="B1486:C1486"/>
    <mergeCell ref="B1487:C1487"/>
    <mergeCell ref="B1488:C1488"/>
    <mergeCell ref="B1489:C1489"/>
    <mergeCell ref="B1490:C1490"/>
    <mergeCell ref="D1490:F1490"/>
    <mergeCell ref="D1480:F1480"/>
    <mergeCell ref="G1480:R1480"/>
    <mergeCell ref="S1480:V1480"/>
    <mergeCell ref="D1481:F1481"/>
    <mergeCell ref="G1481:I1481"/>
    <mergeCell ref="J1481:L1481"/>
    <mergeCell ref="M1481:O1481"/>
    <mergeCell ref="P1481:P1482"/>
    <mergeCell ref="Q1481:S1481"/>
    <mergeCell ref="T1481:V1481"/>
    <mergeCell ref="A1498:A1499"/>
    <mergeCell ref="B1498:C1499"/>
    <mergeCell ref="D1498:F1498"/>
    <mergeCell ref="G1498:I1498"/>
    <mergeCell ref="J1498:L1498"/>
    <mergeCell ref="M1498:O1498"/>
    <mergeCell ref="P1498:R1498"/>
    <mergeCell ref="S1498:V1498"/>
    <mergeCell ref="D1499:F1499"/>
    <mergeCell ref="G1499:I1499"/>
    <mergeCell ref="J1499:L1499"/>
    <mergeCell ref="M1499:O1499"/>
    <mergeCell ref="P1499:R1499"/>
    <mergeCell ref="S1499:V1499"/>
    <mergeCell ref="B1496:C1496"/>
    <mergeCell ref="D1496:F1496"/>
    <mergeCell ref="G1496:I1496"/>
    <mergeCell ref="J1496:L1496"/>
    <mergeCell ref="M1496:O1496"/>
    <mergeCell ref="P1496:R1496"/>
    <mergeCell ref="B1497:C1497"/>
    <mergeCell ref="D1497:F1497"/>
    <mergeCell ref="G1497:I1497"/>
    <mergeCell ref="J1497:L1497"/>
    <mergeCell ref="M1497:O1497"/>
    <mergeCell ref="P1497:R1497"/>
    <mergeCell ref="B1494:C1494"/>
    <mergeCell ref="D1494:F1494"/>
    <mergeCell ref="G1494:I1494"/>
    <mergeCell ref="J1494:L1494"/>
    <mergeCell ref="M1494:O1494"/>
    <mergeCell ref="P1494:R1494"/>
    <mergeCell ref="B1495:C1495"/>
    <mergeCell ref="D1495:F1495"/>
    <mergeCell ref="G1495:I1495"/>
    <mergeCell ref="J1495:L1495"/>
    <mergeCell ref="M1495:O1495"/>
    <mergeCell ref="P1495:R1495"/>
    <mergeCell ref="S1495:V1495"/>
    <mergeCell ref="S1496:V1496"/>
    <mergeCell ref="S1497:V1497"/>
    <mergeCell ref="B1507:C1507"/>
    <mergeCell ref="D1507:V1507"/>
    <mergeCell ref="B1508:C1508"/>
    <mergeCell ref="D1508:V1508"/>
    <mergeCell ref="B1509:C1509"/>
    <mergeCell ref="D1509:V1509"/>
    <mergeCell ref="B1510:C1510"/>
    <mergeCell ref="D1510:V1510"/>
    <mergeCell ref="B1511:C1511"/>
    <mergeCell ref="D1511:F1511"/>
    <mergeCell ref="G1511:I1511"/>
    <mergeCell ref="J1511:L1511"/>
    <mergeCell ref="M1511:O1511"/>
    <mergeCell ref="P1511:R1511"/>
    <mergeCell ref="S1511:V1511"/>
    <mergeCell ref="S1503:V1503"/>
    <mergeCell ref="B1504:C1504"/>
    <mergeCell ref="D1504:F1504"/>
    <mergeCell ref="G1504:I1504"/>
    <mergeCell ref="J1504:L1504"/>
    <mergeCell ref="M1504:O1504"/>
    <mergeCell ref="S1504:V1504"/>
    <mergeCell ref="B1505:V1505"/>
    <mergeCell ref="B1506:V1506"/>
    <mergeCell ref="B1500:C1500"/>
    <mergeCell ref="D1500:F1500"/>
    <mergeCell ref="G1500:I1500"/>
    <mergeCell ref="J1500:L1500"/>
    <mergeCell ref="M1500:O1500"/>
    <mergeCell ref="P1500:R1500"/>
    <mergeCell ref="S1500:V1502"/>
    <mergeCell ref="B1501:C1501"/>
    <mergeCell ref="D1501:F1501"/>
    <mergeCell ref="G1501:I1501"/>
    <mergeCell ref="J1501:L1501"/>
    <mergeCell ref="M1501:O1501"/>
    <mergeCell ref="P1501:R1501"/>
    <mergeCell ref="B1502:C1502"/>
    <mergeCell ref="D1502:F1502"/>
    <mergeCell ref="G1502:I1502"/>
    <mergeCell ref="J1502:L1502"/>
    <mergeCell ref="M1502:O1502"/>
    <mergeCell ref="P1502:R1504"/>
    <mergeCell ref="B1503:C1503"/>
    <mergeCell ref="D1503:F1503"/>
    <mergeCell ref="G1503:I1503"/>
    <mergeCell ref="J1503:L1503"/>
    <mergeCell ref="M1503:O1503"/>
    <mergeCell ref="B1524:C1524"/>
    <mergeCell ref="D1524:F1524"/>
    <mergeCell ref="G1524:I1524"/>
    <mergeCell ref="J1524:L1524"/>
    <mergeCell ref="M1524:O1524"/>
    <mergeCell ref="P1524:R1524"/>
    <mergeCell ref="B1525:C1525"/>
    <mergeCell ref="D1525:F1525"/>
    <mergeCell ref="G1525:I1525"/>
    <mergeCell ref="J1525:L1525"/>
    <mergeCell ref="M1525:O1525"/>
    <mergeCell ref="P1525:R1525"/>
    <mergeCell ref="G1522:I1522"/>
    <mergeCell ref="J1522:L1522"/>
    <mergeCell ref="M1522:O1522"/>
    <mergeCell ref="P1522:R1522"/>
    <mergeCell ref="T1522:V1522"/>
    <mergeCell ref="B1523:C1523"/>
    <mergeCell ref="D1523:F1523"/>
    <mergeCell ref="G1523:I1523"/>
    <mergeCell ref="J1523:L1523"/>
    <mergeCell ref="M1523:O1523"/>
    <mergeCell ref="P1523:R1523"/>
    <mergeCell ref="B1515:C1515"/>
    <mergeCell ref="B1516:C1516"/>
    <mergeCell ref="B1517:C1517"/>
    <mergeCell ref="B1518:C1518"/>
    <mergeCell ref="B1519:C1519"/>
    <mergeCell ref="B1520:C1520"/>
    <mergeCell ref="B1521:C1521"/>
    <mergeCell ref="B1522:C1522"/>
    <mergeCell ref="D1522:F1522"/>
    <mergeCell ref="D1512:F1512"/>
    <mergeCell ref="G1512:R1512"/>
    <mergeCell ref="S1512:V1512"/>
    <mergeCell ref="D1513:F1513"/>
    <mergeCell ref="G1513:I1513"/>
    <mergeCell ref="J1513:L1513"/>
    <mergeCell ref="M1513:O1513"/>
    <mergeCell ref="P1513:P1514"/>
    <mergeCell ref="Q1513:S1513"/>
    <mergeCell ref="T1513:V1513"/>
    <mergeCell ref="A1530:A1531"/>
    <mergeCell ref="B1530:C1531"/>
    <mergeCell ref="D1530:F1530"/>
    <mergeCell ref="G1530:I1530"/>
    <mergeCell ref="J1530:L1530"/>
    <mergeCell ref="M1530:O1530"/>
    <mergeCell ref="P1530:R1530"/>
    <mergeCell ref="S1530:V1530"/>
    <mergeCell ref="D1531:F1531"/>
    <mergeCell ref="G1531:I1531"/>
    <mergeCell ref="J1531:L1531"/>
    <mergeCell ref="M1531:O1531"/>
    <mergeCell ref="P1531:R1531"/>
    <mergeCell ref="S1531:V1531"/>
    <mergeCell ref="B1528:C1528"/>
    <mergeCell ref="D1528:F1528"/>
    <mergeCell ref="G1528:I1528"/>
    <mergeCell ref="J1528:L1528"/>
    <mergeCell ref="M1528:O1528"/>
    <mergeCell ref="P1528:R1528"/>
    <mergeCell ref="B1529:C1529"/>
    <mergeCell ref="D1529:F1529"/>
    <mergeCell ref="G1529:I1529"/>
    <mergeCell ref="J1529:L1529"/>
    <mergeCell ref="M1529:O1529"/>
    <mergeCell ref="P1529:R1529"/>
    <mergeCell ref="B1526:C1526"/>
    <mergeCell ref="D1526:F1526"/>
    <mergeCell ref="G1526:I1526"/>
    <mergeCell ref="J1526:L1526"/>
    <mergeCell ref="M1526:O1526"/>
    <mergeCell ref="P1526:R1526"/>
    <mergeCell ref="B1527:C1527"/>
    <mergeCell ref="D1527:F1527"/>
    <mergeCell ref="G1527:I1527"/>
    <mergeCell ref="J1527:L1527"/>
    <mergeCell ref="M1527:O1527"/>
    <mergeCell ref="P1527:R1527"/>
    <mergeCell ref="S1527:V1527"/>
    <mergeCell ref="S1528:V1528"/>
    <mergeCell ref="S1529:V1529"/>
    <mergeCell ref="B1539:C1539"/>
    <mergeCell ref="D1539:V1539"/>
    <mergeCell ref="B1540:C1540"/>
    <mergeCell ref="D1540:V1540"/>
    <mergeCell ref="B1541:C1541"/>
    <mergeCell ref="D1541:V1541"/>
    <mergeCell ref="B1542:C1542"/>
    <mergeCell ref="D1542:V1542"/>
    <mergeCell ref="B1543:C1543"/>
    <mergeCell ref="D1543:F1543"/>
    <mergeCell ref="G1543:I1543"/>
    <mergeCell ref="J1543:L1543"/>
    <mergeCell ref="M1543:O1543"/>
    <mergeCell ref="P1543:R1543"/>
    <mergeCell ref="S1543:V1543"/>
    <mergeCell ref="S1535:V1535"/>
    <mergeCell ref="B1536:C1536"/>
    <mergeCell ref="D1536:F1536"/>
    <mergeCell ref="G1536:I1536"/>
    <mergeCell ref="J1536:L1536"/>
    <mergeCell ref="M1536:O1536"/>
    <mergeCell ref="S1536:V1536"/>
    <mergeCell ref="B1537:V1537"/>
    <mergeCell ref="B1538:V1538"/>
    <mergeCell ref="B1532:C1532"/>
    <mergeCell ref="D1532:F1532"/>
    <mergeCell ref="G1532:I1532"/>
    <mergeCell ref="J1532:L1532"/>
    <mergeCell ref="M1532:O1532"/>
    <mergeCell ref="P1532:R1532"/>
    <mergeCell ref="S1532:V1534"/>
    <mergeCell ref="B1533:C1533"/>
    <mergeCell ref="D1533:F1533"/>
    <mergeCell ref="G1533:I1533"/>
    <mergeCell ref="J1533:L1533"/>
    <mergeCell ref="M1533:O1533"/>
    <mergeCell ref="P1533:R1533"/>
    <mergeCell ref="B1534:C1534"/>
    <mergeCell ref="D1534:F1534"/>
    <mergeCell ref="G1534:I1534"/>
    <mergeCell ref="J1534:L1534"/>
    <mergeCell ref="M1534:O1534"/>
    <mergeCell ref="P1534:R1536"/>
    <mergeCell ref="B1535:C1535"/>
    <mergeCell ref="D1535:F1535"/>
    <mergeCell ref="G1535:I1535"/>
    <mergeCell ref="J1535:L1535"/>
    <mergeCell ref="M1535:O1535"/>
    <mergeCell ref="B1556:C1556"/>
    <mergeCell ref="D1556:F1556"/>
    <mergeCell ref="G1556:I1556"/>
    <mergeCell ref="J1556:L1556"/>
    <mergeCell ref="M1556:O1556"/>
    <mergeCell ref="P1556:R1556"/>
    <mergeCell ref="B1557:C1557"/>
    <mergeCell ref="D1557:F1557"/>
    <mergeCell ref="G1557:I1557"/>
    <mergeCell ref="J1557:L1557"/>
    <mergeCell ref="M1557:O1557"/>
    <mergeCell ref="P1557:R1557"/>
    <mergeCell ref="G1554:I1554"/>
    <mergeCell ref="J1554:L1554"/>
    <mergeCell ref="M1554:O1554"/>
    <mergeCell ref="P1554:R1554"/>
    <mergeCell ref="T1554:V1554"/>
    <mergeCell ref="B1555:C1555"/>
    <mergeCell ref="D1555:F1555"/>
    <mergeCell ref="G1555:I1555"/>
    <mergeCell ref="J1555:L1555"/>
    <mergeCell ref="M1555:O1555"/>
    <mergeCell ref="P1555:R1555"/>
    <mergeCell ref="B1547:C1547"/>
    <mergeCell ref="B1548:C1548"/>
    <mergeCell ref="B1549:C1549"/>
    <mergeCell ref="B1550:C1550"/>
    <mergeCell ref="B1551:C1551"/>
    <mergeCell ref="B1552:C1552"/>
    <mergeCell ref="B1553:C1553"/>
    <mergeCell ref="B1554:C1554"/>
    <mergeCell ref="D1554:F1554"/>
    <mergeCell ref="D1544:F1544"/>
    <mergeCell ref="G1544:R1544"/>
    <mergeCell ref="S1544:V1544"/>
    <mergeCell ref="D1545:F1545"/>
    <mergeCell ref="G1545:I1545"/>
    <mergeCell ref="J1545:L1545"/>
    <mergeCell ref="M1545:O1545"/>
    <mergeCell ref="P1545:P1546"/>
    <mergeCell ref="Q1545:S1545"/>
    <mergeCell ref="T1545:V1545"/>
    <mergeCell ref="A1562:A1563"/>
    <mergeCell ref="B1562:C1563"/>
    <mergeCell ref="D1562:F1562"/>
    <mergeCell ref="G1562:I1562"/>
    <mergeCell ref="J1562:L1562"/>
    <mergeCell ref="M1562:O1562"/>
    <mergeCell ref="P1562:R1562"/>
    <mergeCell ref="S1562:V1562"/>
    <mergeCell ref="D1563:F1563"/>
    <mergeCell ref="G1563:I1563"/>
    <mergeCell ref="J1563:L1563"/>
    <mergeCell ref="M1563:O1563"/>
    <mergeCell ref="P1563:R1563"/>
    <mergeCell ref="S1563:V1563"/>
    <mergeCell ref="B1560:C1560"/>
    <mergeCell ref="D1560:F1560"/>
    <mergeCell ref="G1560:I1560"/>
    <mergeCell ref="J1560:L1560"/>
    <mergeCell ref="M1560:O1560"/>
    <mergeCell ref="P1560:R1560"/>
    <mergeCell ref="B1561:C1561"/>
    <mergeCell ref="D1561:F1561"/>
    <mergeCell ref="G1561:I1561"/>
    <mergeCell ref="J1561:L1561"/>
    <mergeCell ref="M1561:O1561"/>
    <mergeCell ref="P1561:R1561"/>
    <mergeCell ref="B1558:C1558"/>
    <mergeCell ref="D1558:F1558"/>
    <mergeCell ref="G1558:I1558"/>
    <mergeCell ref="J1558:L1558"/>
    <mergeCell ref="M1558:O1558"/>
    <mergeCell ref="P1558:R1558"/>
    <mergeCell ref="B1559:C1559"/>
    <mergeCell ref="D1559:F1559"/>
    <mergeCell ref="G1559:I1559"/>
    <mergeCell ref="J1559:L1559"/>
    <mergeCell ref="M1559:O1559"/>
    <mergeCell ref="P1559:R1559"/>
    <mergeCell ref="S1559:V1559"/>
    <mergeCell ref="S1560:V1560"/>
    <mergeCell ref="S1561:V1561"/>
    <mergeCell ref="B1571:C1571"/>
    <mergeCell ref="D1571:V1571"/>
    <mergeCell ref="B1572:C1572"/>
    <mergeCell ref="D1572:V1572"/>
    <mergeCell ref="B1573:C1573"/>
    <mergeCell ref="D1573:V1573"/>
    <mergeCell ref="B1574:C1574"/>
    <mergeCell ref="D1574:V1574"/>
    <mergeCell ref="B1575:C1575"/>
    <mergeCell ref="D1575:F1575"/>
    <mergeCell ref="G1575:I1575"/>
    <mergeCell ref="J1575:L1575"/>
    <mergeCell ref="M1575:O1575"/>
    <mergeCell ref="P1575:R1575"/>
    <mergeCell ref="S1575:V1575"/>
    <mergeCell ref="S1567:V1567"/>
    <mergeCell ref="B1568:C1568"/>
    <mergeCell ref="D1568:F1568"/>
    <mergeCell ref="G1568:I1568"/>
    <mergeCell ref="J1568:L1568"/>
    <mergeCell ref="M1568:O1568"/>
    <mergeCell ref="S1568:V1568"/>
    <mergeCell ref="B1569:V1569"/>
    <mergeCell ref="B1570:V1570"/>
    <mergeCell ref="B1564:C1564"/>
    <mergeCell ref="D1564:F1564"/>
    <mergeCell ref="G1564:I1564"/>
    <mergeCell ref="J1564:L1564"/>
    <mergeCell ref="M1564:O1564"/>
    <mergeCell ref="P1564:R1564"/>
    <mergeCell ref="S1564:V1566"/>
    <mergeCell ref="B1565:C1565"/>
    <mergeCell ref="D1565:F1565"/>
    <mergeCell ref="G1565:I1565"/>
    <mergeCell ref="J1565:L1565"/>
    <mergeCell ref="M1565:O1565"/>
    <mergeCell ref="P1565:R1565"/>
    <mergeCell ref="B1566:C1566"/>
    <mergeCell ref="D1566:F1566"/>
    <mergeCell ref="G1566:I1566"/>
    <mergeCell ref="J1566:L1566"/>
    <mergeCell ref="M1566:O1566"/>
    <mergeCell ref="P1566:R1568"/>
    <mergeCell ref="B1567:C1567"/>
    <mergeCell ref="D1567:F1567"/>
    <mergeCell ref="G1567:I1567"/>
    <mergeCell ref="J1567:L1567"/>
    <mergeCell ref="M1567:O1567"/>
    <mergeCell ref="B1588:C1588"/>
    <mergeCell ref="D1588:F1588"/>
    <mergeCell ref="G1588:I1588"/>
    <mergeCell ref="J1588:L1588"/>
    <mergeCell ref="M1588:O1588"/>
    <mergeCell ref="P1588:R1588"/>
    <mergeCell ref="B1589:C1589"/>
    <mergeCell ref="D1589:F1589"/>
    <mergeCell ref="G1589:I1589"/>
    <mergeCell ref="J1589:L1589"/>
    <mergeCell ref="M1589:O1589"/>
    <mergeCell ref="P1589:R1589"/>
    <mergeCell ref="G1586:I1586"/>
    <mergeCell ref="J1586:L1586"/>
    <mergeCell ref="M1586:O1586"/>
    <mergeCell ref="P1586:R1586"/>
    <mergeCell ref="T1586:V1586"/>
    <mergeCell ref="B1587:C1587"/>
    <mergeCell ref="D1587:F1587"/>
    <mergeCell ref="G1587:I1587"/>
    <mergeCell ref="J1587:L1587"/>
    <mergeCell ref="M1587:O1587"/>
    <mergeCell ref="P1587:R1587"/>
    <mergeCell ref="B1579:C1579"/>
    <mergeCell ref="B1580:C1580"/>
    <mergeCell ref="B1581:C1581"/>
    <mergeCell ref="B1582:C1582"/>
    <mergeCell ref="B1583:C1583"/>
    <mergeCell ref="B1584:C1584"/>
    <mergeCell ref="B1585:C1585"/>
    <mergeCell ref="B1586:C1586"/>
    <mergeCell ref="D1586:F1586"/>
    <mergeCell ref="D1576:F1576"/>
    <mergeCell ref="G1576:R1576"/>
    <mergeCell ref="S1576:V1576"/>
    <mergeCell ref="D1577:F1577"/>
    <mergeCell ref="G1577:I1577"/>
    <mergeCell ref="J1577:L1577"/>
    <mergeCell ref="M1577:O1577"/>
    <mergeCell ref="P1577:P1578"/>
    <mergeCell ref="Q1577:S1577"/>
    <mergeCell ref="T1577:V1577"/>
    <mergeCell ref="A1594:A1595"/>
    <mergeCell ref="B1594:C1595"/>
    <mergeCell ref="D1594:F1594"/>
    <mergeCell ref="G1594:I1594"/>
    <mergeCell ref="J1594:L1594"/>
    <mergeCell ref="M1594:O1594"/>
    <mergeCell ref="P1594:R1594"/>
    <mergeCell ref="S1594:V1594"/>
    <mergeCell ref="D1595:F1595"/>
    <mergeCell ref="G1595:I1595"/>
    <mergeCell ref="J1595:L1595"/>
    <mergeCell ref="M1595:O1595"/>
    <mergeCell ref="P1595:R1595"/>
    <mergeCell ref="S1595:V1595"/>
    <mergeCell ref="B1592:C1592"/>
    <mergeCell ref="D1592:F1592"/>
    <mergeCell ref="G1592:I1592"/>
    <mergeCell ref="J1592:L1592"/>
    <mergeCell ref="M1592:O1592"/>
    <mergeCell ref="P1592:R1592"/>
    <mergeCell ref="B1593:C1593"/>
    <mergeCell ref="D1593:F1593"/>
    <mergeCell ref="G1593:I1593"/>
    <mergeCell ref="J1593:L1593"/>
    <mergeCell ref="M1593:O1593"/>
    <mergeCell ref="P1593:R1593"/>
    <mergeCell ref="B1590:C1590"/>
    <mergeCell ref="D1590:F1590"/>
    <mergeCell ref="G1590:I1590"/>
    <mergeCell ref="J1590:L1590"/>
    <mergeCell ref="M1590:O1590"/>
    <mergeCell ref="P1590:R1590"/>
    <mergeCell ref="B1591:C1591"/>
    <mergeCell ref="D1591:F1591"/>
    <mergeCell ref="G1591:I1591"/>
    <mergeCell ref="J1591:L1591"/>
    <mergeCell ref="M1591:O1591"/>
    <mergeCell ref="P1591:R1591"/>
    <mergeCell ref="S1591:V1591"/>
    <mergeCell ref="S1592:V1592"/>
    <mergeCell ref="S1593:V1593"/>
    <mergeCell ref="B1603:C1603"/>
    <mergeCell ref="D1603:V1603"/>
    <mergeCell ref="B1604:C1604"/>
    <mergeCell ref="D1604:V1604"/>
    <mergeCell ref="B1605:C1605"/>
    <mergeCell ref="D1605:V1605"/>
    <mergeCell ref="B1606:C1606"/>
    <mergeCell ref="D1606:V1606"/>
    <mergeCell ref="B1607:C1607"/>
    <mergeCell ref="D1607:F1607"/>
    <mergeCell ref="G1607:I1607"/>
    <mergeCell ref="J1607:L1607"/>
    <mergeCell ref="M1607:O1607"/>
    <mergeCell ref="P1607:R1607"/>
    <mergeCell ref="S1607:V1607"/>
    <mergeCell ref="S1599:V1599"/>
    <mergeCell ref="B1600:C1600"/>
    <mergeCell ref="D1600:F1600"/>
    <mergeCell ref="G1600:I1600"/>
    <mergeCell ref="J1600:L1600"/>
    <mergeCell ref="M1600:O1600"/>
    <mergeCell ref="S1600:V1600"/>
    <mergeCell ref="B1601:V1601"/>
    <mergeCell ref="B1602:V1602"/>
    <mergeCell ref="B1596:C1596"/>
    <mergeCell ref="D1596:F1596"/>
    <mergeCell ref="G1596:I1596"/>
    <mergeCell ref="J1596:L1596"/>
    <mergeCell ref="M1596:O1596"/>
    <mergeCell ref="P1596:R1596"/>
    <mergeCell ref="S1596:V1598"/>
    <mergeCell ref="B1597:C1597"/>
    <mergeCell ref="D1597:F1597"/>
    <mergeCell ref="G1597:I1597"/>
    <mergeCell ref="J1597:L1597"/>
    <mergeCell ref="M1597:O1597"/>
    <mergeCell ref="P1597:R1597"/>
    <mergeCell ref="B1598:C1598"/>
    <mergeCell ref="D1598:F1598"/>
    <mergeCell ref="G1598:I1598"/>
    <mergeCell ref="J1598:L1598"/>
    <mergeCell ref="M1598:O1598"/>
    <mergeCell ref="P1598:R1600"/>
    <mergeCell ref="B1599:C1599"/>
    <mergeCell ref="D1599:F1599"/>
    <mergeCell ref="G1599:I1599"/>
    <mergeCell ref="J1599:L1599"/>
    <mergeCell ref="M1599:O1599"/>
    <mergeCell ref="B1620:C1620"/>
    <mergeCell ref="D1620:F1620"/>
    <mergeCell ref="G1620:I1620"/>
    <mergeCell ref="J1620:L1620"/>
    <mergeCell ref="M1620:O1620"/>
    <mergeCell ref="P1620:R1620"/>
    <mergeCell ref="B1621:C1621"/>
    <mergeCell ref="D1621:F1621"/>
    <mergeCell ref="G1621:I1621"/>
    <mergeCell ref="J1621:L1621"/>
    <mergeCell ref="M1621:O1621"/>
    <mergeCell ref="P1621:R1621"/>
    <mergeCell ref="G1618:I1618"/>
    <mergeCell ref="J1618:L1618"/>
    <mergeCell ref="M1618:O1618"/>
    <mergeCell ref="P1618:R1618"/>
    <mergeCell ref="T1618:V1618"/>
    <mergeCell ref="B1619:C1619"/>
    <mergeCell ref="D1619:F1619"/>
    <mergeCell ref="G1619:I1619"/>
    <mergeCell ref="J1619:L1619"/>
    <mergeCell ref="M1619:O1619"/>
    <mergeCell ref="P1619:R1619"/>
    <mergeCell ref="B1611:C1611"/>
    <mergeCell ref="B1612:C1612"/>
    <mergeCell ref="B1613:C1613"/>
    <mergeCell ref="B1614:C1614"/>
    <mergeCell ref="B1615:C1615"/>
    <mergeCell ref="B1616:C1616"/>
    <mergeCell ref="B1617:C1617"/>
    <mergeCell ref="B1618:C1618"/>
    <mergeCell ref="D1618:F1618"/>
    <mergeCell ref="D1608:F1608"/>
    <mergeCell ref="G1608:R1608"/>
    <mergeCell ref="S1608:V1608"/>
    <mergeCell ref="D1609:F1609"/>
    <mergeCell ref="G1609:I1609"/>
    <mergeCell ref="J1609:L1609"/>
    <mergeCell ref="M1609:O1609"/>
    <mergeCell ref="P1609:P1610"/>
    <mergeCell ref="Q1609:S1609"/>
    <mergeCell ref="T1609:V1609"/>
    <mergeCell ref="A1626:A1627"/>
    <mergeCell ref="B1626:C1627"/>
    <mergeCell ref="D1626:F1626"/>
    <mergeCell ref="G1626:I1626"/>
    <mergeCell ref="J1626:L1626"/>
    <mergeCell ref="M1626:O1626"/>
    <mergeCell ref="P1626:R1626"/>
    <mergeCell ref="S1626:V1626"/>
    <mergeCell ref="D1627:F1627"/>
    <mergeCell ref="G1627:I1627"/>
    <mergeCell ref="J1627:L1627"/>
    <mergeCell ref="M1627:O1627"/>
    <mergeCell ref="P1627:R1627"/>
    <mergeCell ref="S1627:V1627"/>
    <mergeCell ref="B1624:C1624"/>
    <mergeCell ref="D1624:F1624"/>
    <mergeCell ref="G1624:I1624"/>
    <mergeCell ref="J1624:L1624"/>
    <mergeCell ref="M1624:O1624"/>
    <mergeCell ref="P1624:R1624"/>
    <mergeCell ref="B1625:C1625"/>
    <mergeCell ref="D1625:F1625"/>
    <mergeCell ref="G1625:I1625"/>
    <mergeCell ref="J1625:L1625"/>
    <mergeCell ref="M1625:O1625"/>
    <mergeCell ref="P1625:R1625"/>
    <mergeCell ref="B1622:C1622"/>
    <mergeCell ref="D1622:F1622"/>
    <mergeCell ref="G1622:I1622"/>
    <mergeCell ref="J1622:L1622"/>
    <mergeCell ref="M1622:O1622"/>
    <mergeCell ref="P1622:R1622"/>
    <mergeCell ref="B1623:C1623"/>
    <mergeCell ref="D1623:F1623"/>
    <mergeCell ref="G1623:I1623"/>
    <mergeCell ref="J1623:L1623"/>
    <mergeCell ref="M1623:O1623"/>
    <mergeCell ref="P1623:R1623"/>
    <mergeCell ref="S1623:V1623"/>
    <mergeCell ref="S1624:V1624"/>
    <mergeCell ref="S1625:V1625"/>
    <mergeCell ref="B1635:C1635"/>
    <mergeCell ref="D1635:V1635"/>
    <mergeCell ref="B1636:C1636"/>
    <mergeCell ref="D1636:V1636"/>
    <mergeCell ref="B1637:C1637"/>
    <mergeCell ref="D1637:V1637"/>
    <mergeCell ref="B1638:C1638"/>
    <mergeCell ref="D1638:V1638"/>
    <mergeCell ref="B1639:C1639"/>
    <mergeCell ref="D1639:F1639"/>
    <mergeCell ref="G1639:I1639"/>
    <mergeCell ref="J1639:L1639"/>
    <mergeCell ref="M1639:O1639"/>
    <mergeCell ref="P1639:R1639"/>
    <mergeCell ref="S1639:V1639"/>
    <mergeCell ref="S1631:V1631"/>
    <mergeCell ref="B1632:C1632"/>
    <mergeCell ref="D1632:F1632"/>
    <mergeCell ref="G1632:I1632"/>
    <mergeCell ref="J1632:L1632"/>
    <mergeCell ref="M1632:O1632"/>
    <mergeCell ref="S1632:V1632"/>
    <mergeCell ref="B1633:V1633"/>
    <mergeCell ref="B1634:V1634"/>
    <mergeCell ref="B1628:C1628"/>
    <mergeCell ref="D1628:F1628"/>
    <mergeCell ref="G1628:I1628"/>
    <mergeCell ref="J1628:L1628"/>
    <mergeCell ref="M1628:O1628"/>
    <mergeCell ref="P1628:R1628"/>
    <mergeCell ref="S1628:V1630"/>
    <mergeCell ref="B1629:C1629"/>
    <mergeCell ref="D1629:F1629"/>
    <mergeCell ref="G1629:I1629"/>
    <mergeCell ref="J1629:L1629"/>
    <mergeCell ref="M1629:O1629"/>
    <mergeCell ref="P1629:R1629"/>
    <mergeCell ref="B1630:C1630"/>
    <mergeCell ref="D1630:F1630"/>
    <mergeCell ref="G1630:I1630"/>
    <mergeCell ref="J1630:L1630"/>
    <mergeCell ref="M1630:O1630"/>
    <mergeCell ref="P1630:R1632"/>
    <mergeCell ref="B1631:C1631"/>
    <mergeCell ref="D1631:F1631"/>
    <mergeCell ref="G1631:I1631"/>
    <mergeCell ref="J1631:L1631"/>
    <mergeCell ref="M1631:O1631"/>
    <mergeCell ref="B1652:C1652"/>
    <mergeCell ref="D1652:F1652"/>
    <mergeCell ref="G1652:I1652"/>
    <mergeCell ref="J1652:L1652"/>
    <mergeCell ref="M1652:O1652"/>
    <mergeCell ref="P1652:R1652"/>
    <mergeCell ref="B1653:C1653"/>
    <mergeCell ref="D1653:F1653"/>
    <mergeCell ref="G1653:I1653"/>
    <mergeCell ref="J1653:L1653"/>
    <mergeCell ref="M1653:O1653"/>
    <mergeCell ref="P1653:R1653"/>
    <mergeCell ref="G1650:I1650"/>
    <mergeCell ref="J1650:L1650"/>
    <mergeCell ref="M1650:O1650"/>
    <mergeCell ref="P1650:R1650"/>
    <mergeCell ref="T1650:V1650"/>
    <mergeCell ref="B1651:C1651"/>
    <mergeCell ref="D1651:F1651"/>
    <mergeCell ref="G1651:I1651"/>
    <mergeCell ref="J1651:L1651"/>
    <mergeCell ref="M1651:O1651"/>
    <mergeCell ref="P1651:R1651"/>
    <mergeCell ref="B1643:C1643"/>
    <mergeCell ref="B1644:C1644"/>
    <mergeCell ref="B1645:C1645"/>
    <mergeCell ref="B1646:C1646"/>
    <mergeCell ref="B1647:C1647"/>
    <mergeCell ref="B1648:C1648"/>
    <mergeCell ref="B1649:C1649"/>
    <mergeCell ref="B1650:C1650"/>
    <mergeCell ref="D1650:F1650"/>
    <mergeCell ref="D1640:F1640"/>
    <mergeCell ref="G1640:R1640"/>
    <mergeCell ref="S1640:V1640"/>
    <mergeCell ref="D1641:F1641"/>
    <mergeCell ref="G1641:I1641"/>
    <mergeCell ref="J1641:L1641"/>
    <mergeCell ref="M1641:O1641"/>
    <mergeCell ref="P1641:P1642"/>
    <mergeCell ref="Q1641:S1641"/>
    <mergeCell ref="T1641:V1641"/>
    <mergeCell ref="A1658:A1659"/>
    <mergeCell ref="B1658:C1659"/>
    <mergeCell ref="D1658:F1658"/>
    <mergeCell ref="G1658:I1658"/>
    <mergeCell ref="J1658:L1658"/>
    <mergeCell ref="M1658:O1658"/>
    <mergeCell ref="P1658:R1658"/>
    <mergeCell ref="S1658:V1658"/>
    <mergeCell ref="D1659:F1659"/>
    <mergeCell ref="G1659:I1659"/>
    <mergeCell ref="J1659:L1659"/>
    <mergeCell ref="M1659:O1659"/>
    <mergeCell ref="P1659:R1659"/>
    <mergeCell ref="S1659:V1659"/>
    <mergeCell ref="B1656:C1656"/>
    <mergeCell ref="D1656:F1656"/>
    <mergeCell ref="G1656:I1656"/>
    <mergeCell ref="J1656:L1656"/>
    <mergeCell ref="M1656:O1656"/>
    <mergeCell ref="P1656:R1656"/>
    <mergeCell ref="B1657:C1657"/>
    <mergeCell ref="D1657:F1657"/>
    <mergeCell ref="G1657:I1657"/>
    <mergeCell ref="J1657:L1657"/>
    <mergeCell ref="M1657:O1657"/>
    <mergeCell ref="P1657:R1657"/>
    <mergeCell ref="B1654:C1654"/>
    <mergeCell ref="D1654:F1654"/>
    <mergeCell ref="G1654:I1654"/>
    <mergeCell ref="J1654:L1654"/>
    <mergeCell ref="M1654:O1654"/>
    <mergeCell ref="P1654:R1654"/>
    <mergeCell ref="B1655:C1655"/>
    <mergeCell ref="D1655:F1655"/>
    <mergeCell ref="G1655:I1655"/>
    <mergeCell ref="J1655:L1655"/>
    <mergeCell ref="M1655:O1655"/>
    <mergeCell ref="P1655:R1655"/>
    <mergeCell ref="S1655:V1655"/>
    <mergeCell ref="S1656:V1656"/>
    <mergeCell ref="S1657:V1657"/>
    <mergeCell ref="B1667:C1667"/>
    <mergeCell ref="D1667:V1667"/>
    <mergeCell ref="B1668:C1668"/>
    <mergeCell ref="D1668:V1668"/>
    <mergeCell ref="B1669:C1669"/>
    <mergeCell ref="D1669:V1669"/>
    <mergeCell ref="B1670:C1670"/>
    <mergeCell ref="D1670:V1670"/>
    <mergeCell ref="B1671:C1671"/>
    <mergeCell ref="D1671:F1671"/>
    <mergeCell ref="G1671:I1671"/>
    <mergeCell ref="J1671:L1671"/>
    <mergeCell ref="M1671:O1671"/>
    <mergeCell ref="P1671:R1671"/>
    <mergeCell ref="S1671:V1671"/>
    <mergeCell ref="S1663:V1663"/>
    <mergeCell ref="B1664:C1664"/>
    <mergeCell ref="D1664:F1664"/>
    <mergeCell ref="G1664:I1664"/>
    <mergeCell ref="J1664:L1664"/>
    <mergeCell ref="M1664:O1664"/>
    <mergeCell ref="S1664:V1664"/>
    <mergeCell ref="B1665:V1665"/>
    <mergeCell ref="B1666:V1666"/>
    <mergeCell ref="B1660:C1660"/>
    <mergeCell ref="D1660:F1660"/>
    <mergeCell ref="G1660:I1660"/>
    <mergeCell ref="J1660:L1660"/>
    <mergeCell ref="M1660:O1660"/>
    <mergeCell ref="P1660:R1660"/>
    <mergeCell ref="S1660:V1662"/>
    <mergeCell ref="B1661:C1661"/>
    <mergeCell ref="D1661:F1661"/>
    <mergeCell ref="G1661:I1661"/>
    <mergeCell ref="J1661:L1661"/>
    <mergeCell ref="M1661:O1661"/>
    <mergeCell ref="P1661:R1661"/>
    <mergeCell ref="B1662:C1662"/>
    <mergeCell ref="D1662:F1662"/>
    <mergeCell ref="G1662:I1662"/>
    <mergeCell ref="J1662:L1662"/>
    <mergeCell ref="M1662:O1662"/>
    <mergeCell ref="P1662:R1664"/>
    <mergeCell ref="B1663:C1663"/>
    <mergeCell ref="D1663:F1663"/>
    <mergeCell ref="G1663:I1663"/>
    <mergeCell ref="J1663:L1663"/>
    <mergeCell ref="M1663:O1663"/>
    <mergeCell ref="B1684:C1684"/>
    <mergeCell ref="D1684:F1684"/>
    <mergeCell ref="G1684:I1684"/>
    <mergeCell ref="J1684:L1684"/>
    <mergeCell ref="M1684:O1684"/>
    <mergeCell ref="P1684:R1684"/>
    <mergeCell ref="B1685:C1685"/>
    <mergeCell ref="D1685:F1685"/>
    <mergeCell ref="G1685:I1685"/>
    <mergeCell ref="J1685:L1685"/>
    <mergeCell ref="M1685:O1685"/>
    <mergeCell ref="P1685:R1685"/>
    <mergeCell ref="G1682:I1682"/>
    <mergeCell ref="J1682:L1682"/>
    <mergeCell ref="M1682:O1682"/>
    <mergeCell ref="P1682:R1682"/>
    <mergeCell ref="T1682:V1682"/>
    <mergeCell ref="B1683:C1683"/>
    <mergeCell ref="D1683:F1683"/>
    <mergeCell ref="G1683:I1683"/>
    <mergeCell ref="J1683:L1683"/>
    <mergeCell ref="M1683:O1683"/>
    <mergeCell ref="P1683:R1683"/>
    <mergeCell ref="B1675:C1675"/>
    <mergeCell ref="B1676:C1676"/>
    <mergeCell ref="B1677:C1677"/>
    <mergeCell ref="B1678:C1678"/>
    <mergeCell ref="B1679:C1679"/>
    <mergeCell ref="B1680:C1680"/>
    <mergeCell ref="B1681:C1681"/>
    <mergeCell ref="B1682:C1682"/>
    <mergeCell ref="D1682:F1682"/>
    <mergeCell ref="D1672:F1672"/>
    <mergeCell ref="G1672:R1672"/>
    <mergeCell ref="S1672:V1672"/>
    <mergeCell ref="D1673:F1673"/>
    <mergeCell ref="G1673:I1673"/>
    <mergeCell ref="J1673:L1673"/>
    <mergeCell ref="M1673:O1673"/>
    <mergeCell ref="P1673:P1674"/>
    <mergeCell ref="Q1673:S1673"/>
    <mergeCell ref="T1673:V1673"/>
    <mergeCell ref="A1690:A1691"/>
    <mergeCell ref="B1690:C1691"/>
    <mergeCell ref="D1690:F1690"/>
    <mergeCell ref="G1690:I1690"/>
    <mergeCell ref="J1690:L1690"/>
    <mergeCell ref="M1690:O1690"/>
    <mergeCell ref="P1690:R1690"/>
    <mergeCell ref="S1690:V1690"/>
    <mergeCell ref="D1691:F1691"/>
    <mergeCell ref="G1691:I1691"/>
    <mergeCell ref="J1691:L1691"/>
    <mergeCell ref="M1691:O1691"/>
    <mergeCell ref="P1691:R1691"/>
    <mergeCell ref="S1691:V1691"/>
    <mergeCell ref="B1688:C1688"/>
    <mergeCell ref="D1688:F1688"/>
    <mergeCell ref="G1688:I1688"/>
    <mergeCell ref="J1688:L1688"/>
    <mergeCell ref="M1688:O1688"/>
    <mergeCell ref="P1688:R1688"/>
    <mergeCell ref="B1689:C1689"/>
    <mergeCell ref="D1689:F1689"/>
    <mergeCell ref="G1689:I1689"/>
    <mergeCell ref="J1689:L1689"/>
    <mergeCell ref="M1689:O1689"/>
    <mergeCell ref="P1689:R1689"/>
    <mergeCell ref="B1686:C1686"/>
    <mergeCell ref="D1686:F1686"/>
    <mergeCell ref="G1686:I1686"/>
    <mergeCell ref="J1686:L1686"/>
    <mergeCell ref="M1686:O1686"/>
    <mergeCell ref="P1686:R1686"/>
    <mergeCell ref="B1687:C1687"/>
    <mergeCell ref="D1687:F1687"/>
    <mergeCell ref="G1687:I1687"/>
    <mergeCell ref="J1687:L1687"/>
    <mergeCell ref="M1687:O1687"/>
    <mergeCell ref="P1687:R1687"/>
    <mergeCell ref="S1687:V1687"/>
    <mergeCell ref="S1688:V1688"/>
    <mergeCell ref="S1689:V1689"/>
    <mergeCell ref="B1699:C1699"/>
    <mergeCell ref="D1699:V1699"/>
    <mergeCell ref="B1700:C1700"/>
    <mergeCell ref="D1700:V1700"/>
    <mergeCell ref="B1701:C1701"/>
    <mergeCell ref="D1701:V1701"/>
    <mergeCell ref="B1702:C1702"/>
    <mergeCell ref="D1702:V1702"/>
    <mergeCell ref="B1703:C1703"/>
    <mergeCell ref="D1703:F1703"/>
    <mergeCell ref="G1703:I1703"/>
    <mergeCell ref="J1703:L1703"/>
    <mergeCell ref="M1703:O1703"/>
    <mergeCell ref="P1703:R1703"/>
    <mergeCell ref="S1703:V1703"/>
    <mergeCell ref="S1695:V1695"/>
    <mergeCell ref="B1696:C1696"/>
    <mergeCell ref="D1696:F1696"/>
    <mergeCell ref="G1696:I1696"/>
    <mergeCell ref="J1696:L1696"/>
    <mergeCell ref="M1696:O1696"/>
    <mergeCell ref="S1696:V1696"/>
    <mergeCell ref="B1697:V1697"/>
    <mergeCell ref="B1698:V1698"/>
    <mergeCell ref="B1692:C1692"/>
    <mergeCell ref="D1692:F1692"/>
    <mergeCell ref="G1692:I1692"/>
    <mergeCell ref="J1692:L1692"/>
    <mergeCell ref="M1692:O1692"/>
    <mergeCell ref="P1692:R1692"/>
    <mergeCell ref="S1692:V1694"/>
    <mergeCell ref="B1693:C1693"/>
    <mergeCell ref="D1693:F1693"/>
    <mergeCell ref="G1693:I1693"/>
    <mergeCell ref="J1693:L1693"/>
    <mergeCell ref="M1693:O1693"/>
    <mergeCell ref="P1693:R1693"/>
    <mergeCell ref="B1694:C1694"/>
    <mergeCell ref="D1694:F1694"/>
    <mergeCell ref="G1694:I1694"/>
    <mergeCell ref="J1694:L1694"/>
    <mergeCell ref="M1694:O1694"/>
    <mergeCell ref="P1694:R1696"/>
    <mergeCell ref="B1695:C1695"/>
    <mergeCell ref="D1695:F1695"/>
    <mergeCell ref="G1695:I1695"/>
    <mergeCell ref="J1695:L1695"/>
    <mergeCell ref="M1695:O1695"/>
    <mergeCell ref="B1716:C1716"/>
    <mergeCell ref="D1716:F1716"/>
    <mergeCell ref="G1716:I1716"/>
    <mergeCell ref="J1716:L1716"/>
    <mergeCell ref="M1716:O1716"/>
    <mergeCell ref="P1716:R1716"/>
    <mergeCell ref="B1717:C1717"/>
    <mergeCell ref="D1717:F1717"/>
    <mergeCell ref="G1717:I1717"/>
    <mergeCell ref="J1717:L1717"/>
    <mergeCell ref="M1717:O1717"/>
    <mergeCell ref="P1717:R1717"/>
    <mergeCell ref="G1714:I1714"/>
    <mergeCell ref="J1714:L1714"/>
    <mergeCell ref="M1714:O1714"/>
    <mergeCell ref="P1714:R1714"/>
    <mergeCell ref="T1714:V1714"/>
    <mergeCell ref="B1715:C1715"/>
    <mergeCell ref="D1715:F1715"/>
    <mergeCell ref="G1715:I1715"/>
    <mergeCell ref="J1715:L1715"/>
    <mergeCell ref="M1715:O1715"/>
    <mergeCell ref="P1715:R1715"/>
    <mergeCell ref="B1707:C1707"/>
    <mergeCell ref="B1708:C1708"/>
    <mergeCell ref="B1709:C1709"/>
    <mergeCell ref="B1710:C1710"/>
    <mergeCell ref="B1711:C1711"/>
    <mergeCell ref="B1712:C1712"/>
    <mergeCell ref="B1713:C1713"/>
    <mergeCell ref="B1714:C1714"/>
    <mergeCell ref="D1714:F1714"/>
    <mergeCell ref="D1704:F1704"/>
    <mergeCell ref="G1704:R1704"/>
    <mergeCell ref="S1704:V1704"/>
    <mergeCell ref="D1705:F1705"/>
    <mergeCell ref="G1705:I1705"/>
    <mergeCell ref="J1705:L1705"/>
    <mergeCell ref="M1705:O1705"/>
    <mergeCell ref="P1705:P1706"/>
    <mergeCell ref="Q1705:S1705"/>
    <mergeCell ref="T1705:V1705"/>
    <mergeCell ref="A1722:A1723"/>
    <mergeCell ref="B1722:C1723"/>
    <mergeCell ref="D1722:F1722"/>
    <mergeCell ref="G1722:I1722"/>
    <mergeCell ref="J1722:L1722"/>
    <mergeCell ref="M1722:O1722"/>
    <mergeCell ref="P1722:R1722"/>
    <mergeCell ref="S1722:V1722"/>
    <mergeCell ref="D1723:F1723"/>
    <mergeCell ref="G1723:I1723"/>
    <mergeCell ref="J1723:L1723"/>
    <mergeCell ref="M1723:O1723"/>
    <mergeCell ref="P1723:R1723"/>
    <mergeCell ref="S1723:V1723"/>
    <mergeCell ref="B1720:C1720"/>
    <mergeCell ref="D1720:F1720"/>
    <mergeCell ref="G1720:I1720"/>
    <mergeCell ref="J1720:L1720"/>
    <mergeCell ref="M1720:O1720"/>
    <mergeCell ref="P1720:R1720"/>
    <mergeCell ref="B1721:C1721"/>
    <mergeCell ref="D1721:F1721"/>
    <mergeCell ref="G1721:I1721"/>
    <mergeCell ref="J1721:L1721"/>
    <mergeCell ref="M1721:O1721"/>
    <mergeCell ref="P1721:R1721"/>
    <mergeCell ref="B1718:C1718"/>
    <mergeCell ref="D1718:F1718"/>
    <mergeCell ref="G1718:I1718"/>
    <mergeCell ref="J1718:L1718"/>
    <mergeCell ref="M1718:O1718"/>
    <mergeCell ref="P1718:R1718"/>
    <mergeCell ref="B1719:C1719"/>
    <mergeCell ref="D1719:F1719"/>
    <mergeCell ref="G1719:I1719"/>
    <mergeCell ref="J1719:L1719"/>
    <mergeCell ref="M1719:O1719"/>
    <mergeCell ref="P1719:R1719"/>
    <mergeCell ref="S1719:V1719"/>
    <mergeCell ref="S1720:V1720"/>
    <mergeCell ref="S1721:V1721"/>
    <mergeCell ref="B1731:C1731"/>
    <mergeCell ref="D1731:V1731"/>
    <mergeCell ref="B1732:C1732"/>
    <mergeCell ref="D1732:V1732"/>
    <mergeCell ref="B1733:C1733"/>
    <mergeCell ref="D1733:V1733"/>
    <mergeCell ref="B1734:C1734"/>
    <mergeCell ref="D1734:V1734"/>
    <mergeCell ref="B1735:C1735"/>
    <mergeCell ref="D1735:F1735"/>
    <mergeCell ref="G1735:I1735"/>
    <mergeCell ref="J1735:L1735"/>
    <mergeCell ref="M1735:O1735"/>
    <mergeCell ref="P1735:R1735"/>
    <mergeCell ref="S1735:V1735"/>
    <mergeCell ref="S1727:V1727"/>
    <mergeCell ref="B1728:C1728"/>
    <mergeCell ref="D1728:F1728"/>
    <mergeCell ref="G1728:I1728"/>
    <mergeCell ref="J1728:L1728"/>
    <mergeCell ref="M1728:O1728"/>
    <mergeCell ref="S1728:V1728"/>
    <mergeCell ref="B1729:V1729"/>
    <mergeCell ref="B1730:V1730"/>
    <mergeCell ref="B1724:C1724"/>
    <mergeCell ref="D1724:F1724"/>
    <mergeCell ref="G1724:I1724"/>
    <mergeCell ref="J1724:L1724"/>
    <mergeCell ref="M1724:O1724"/>
    <mergeCell ref="P1724:R1724"/>
    <mergeCell ref="S1724:V1726"/>
    <mergeCell ref="B1725:C1725"/>
    <mergeCell ref="D1725:F1725"/>
    <mergeCell ref="G1725:I1725"/>
    <mergeCell ref="J1725:L1725"/>
    <mergeCell ref="M1725:O1725"/>
    <mergeCell ref="P1725:R1725"/>
    <mergeCell ref="B1726:C1726"/>
    <mergeCell ref="D1726:F1726"/>
    <mergeCell ref="G1726:I1726"/>
    <mergeCell ref="J1726:L1726"/>
    <mergeCell ref="M1726:O1726"/>
    <mergeCell ref="P1726:R1728"/>
    <mergeCell ref="B1727:C1727"/>
    <mergeCell ref="D1727:F1727"/>
    <mergeCell ref="G1727:I1727"/>
    <mergeCell ref="J1727:L1727"/>
    <mergeCell ref="M1727:O1727"/>
    <mergeCell ref="B1748:C1748"/>
    <mergeCell ref="D1748:F1748"/>
    <mergeCell ref="G1748:I1748"/>
    <mergeCell ref="J1748:L1748"/>
    <mergeCell ref="M1748:O1748"/>
    <mergeCell ref="P1748:R1748"/>
    <mergeCell ref="B1749:C1749"/>
    <mergeCell ref="D1749:F1749"/>
    <mergeCell ref="G1749:I1749"/>
    <mergeCell ref="J1749:L1749"/>
    <mergeCell ref="M1749:O1749"/>
    <mergeCell ref="P1749:R1749"/>
    <mergeCell ref="G1746:I1746"/>
    <mergeCell ref="J1746:L1746"/>
    <mergeCell ref="M1746:O1746"/>
    <mergeCell ref="P1746:R1746"/>
    <mergeCell ref="T1746:V1746"/>
    <mergeCell ref="B1747:C1747"/>
    <mergeCell ref="D1747:F1747"/>
    <mergeCell ref="G1747:I1747"/>
    <mergeCell ref="J1747:L1747"/>
    <mergeCell ref="M1747:O1747"/>
    <mergeCell ref="P1747:R1747"/>
    <mergeCell ref="B1739:C1739"/>
    <mergeCell ref="B1740:C1740"/>
    <mergeCell ref="B1741:C1741"/>
    <mergeCell ref="B1742:C1742"/>
    <mergeCell ref="B1743:C1743"/>
    <mergeCell ref="B1744:C1744"/>
    <mergeCell ref="B1745:C1745"/>
    <mergeCell ref="B1746:C1746"/>
    <mergeCell ref="D1746:F1746"/>
    <mergeCell ref="D1736:F1736"/>
    <mergeCell ref="G1736:R1736"/>
    <mergeCell ref="S1736:V1736"/>
    <mergeCell ref="D1737:F1737"/>
    <mergeCell ref="G1737:I1737"/>
    <mergeCell ref="J1737:L1737"/>
    <mergeCell ref="M1737:O1737"/>
    <mergeCell ref="P1737:P1738"/>
    <mergeCell ref="Q1737:S1737"/>
    <mergeCell ref="T1737:V1737"/>
    <mergeCell ref="A1754:A1755"/>
    <mergeCell ref="B1754:C1755"/>
    <mergeCell ref="D1754:F1754"/>
    <mergeCell ref="G1754:I1754"/>
    <mergeCell ref="J1754:L1754"/>
    <mergeCell ref="M1754:O1754"/>
    <mergeCell ref="P1754:R1754"/>
    <mergeCell ref="S1754:V1754"/>
    <mergeCell ref="D1755:F1755"/>
    <mergeCell ref="G1755:I1755"/>
    <mergeCell ref="J1755:L1755"/>
    <mergeCell ref="M1755:O1755"/>
    <mergeCell ref="P1755:R1755"/>
    <mergeCell ref="S1755:V1755"/>
    <mergeCell ref="B1752:C1752"/>
    <mergeCell ref="D1752:F1752"/>
    <mergeCell ref="G1752:I1752"/>
    <mergeCell ref="J1752:L1752"/>
    <mergeCell ref="M1752:O1752"/>
    <mergeCell ref="P1752:R1752"/>
    <mergeCell ref="B1753:C1753"/>
    <mergeCell ref="D1753:F1753"/>
    <mergeCell ref="G1753:I1753"/>
    <mergeCell ref="J1753:L1753"/>
    <mergeCell ref="M1753:O1753"/>
    <mergeCell ref="P1753:R1753"/>
    <mergeCell ref="B1750:C1750"/>
    <mergeCell ref="D1750:F1750"/>
    <mergeCell ref="G1750:I1750"/>
    <mergeCell ref="J1750:L1750"/>
    <mergeCell ref="M1750:O1750"/>
    <mergeCell ref="P1750:R1750"/>
    <mergeCell ref="B1751:C1751"/>
    <mergeCell ref="D1751:F1751"/>
    <mergeCell ref="G1751:I1751"/>
    <mergeCell ref="J1751:L1751"/>
    <mergeCell ref="M1751:O1751"/>
    <mergeCell ref="P1751:R1751"/>
    <mergeCell ref="S1751:V1751"/>
    <mergeCell ref="S1752:V1752"/>
    <mergeCell ref="S1753:V1753"/>
    <mergeCell ref="B1763:C1763"/>
    <mergeCell ref="D1763:V1763"/>
    <mergeCell ref="B1764:C1764"/>
    <mergeCell ref="D1764:V1764"/>
    <mergeCell ref="B1765:C1765"/>
    <mergeCell ref="D1765:V1765"/>
    <mergeCell ref="B1766:C1766"/>
    <mergeCell ref="D1766:V1766"/>
    <mergeCell ref="B1767:C1767"/>
    <mergeCell ref="D1767:F1767"/>
    <mergeCell ref="G1767:I1767"/>
    <mergeCell ref="J1767:L1767"/>
    <mergeCell ref="M1767:O1767"/>
    <mergeCell ref="P1767:R1767"/>
    <mergeCell ref="S1767:V1767"/>
    <mergeCell ref="S1759:V1759"/>
    <mergeCell ref="B1760:C1760"/>
    <mergeCell ref="D1760:F1760"/>
    <mergeCell ref="G1760:I1760"/>
    <mergeCell ref="J1760:L1760"/>
    <mergeCell ref="M1760:O1760"/>
    <mergeCell ref="S1760:V1760"/>
    <mergeCell ref="B1761:V1761"/>
    <mergeCell ref="B1762:V1762"/>
    <mergeCell ref="B1756:C1756"/>
    <mergeCell ref="D1756:F1756"/>
    <mergeCell ref="G1756:I1756"/>
    <mergeCell ref="J1756:L1756"/>
    <mergeCell ref="M1756:O1756"/>
    <mergeCell ref="P1756:R1756"/>
    <mergeCell ref="S1756:V1758"/>
    <mergeCell ref="B1757:C1757"/>
    <mergeCell ref="D1757:F1757"/>
    <mergeCell ref="G1757:I1757"/>
    <mergeCell ref="J1757:L1757"/>
    <mergeCell ref="M1757:O1757"/>
    <mergeCell ref="P1757:R1757"/>
    <mergeCell ref="B1758:C1758"/>
    <mergeCell ref="D1758:F1758"/>
    <mergeCell ref="G1758:I1758"/>
    <mergeCell ref="J1758:L1758"/>
    <mergeCell ref="M1758:O1758"/>
    <mergeCell ref="P1758:R1760"/>
    <mergeCell ref="B1759:C1759"/>
    <mergeCell ref="D1759:F1759"/>
    <mergeCell ref="G1759:I1759"/>
    <mergeCell ref="J1759:L1759"/>
    <mergeCell ref="M1759:O1759"/>
    <mergeCell ref="B1780:C1780"/>
    <mergeCell ref="D1780:F1780"/>
    <mergeCell ref="G1780:I1780"/>
    <mergeCell ref="J1780:L1780"/>
    <mergeCell ref="M1780:O1780"/>
    <mergeCell ref="P1780:R1780"/>
    <mergeCell ref="B1781:C1781"/>
    <mergeCell ref="D1781:F1781"/>
    <mergeCell ref="G1781:I1781"/>
    <mergeCell ref="J1781:L1781"/>
    <mergeCell ref="M1781:O1781"/>
    <mergeCell ref="P1781:R1781"/>
    <mergeCell ref="G1778:I1778"/>
    <mergeCell ref="J1778:L1778"/>
    <mergeCell ref="M1778:O1778"/>
    <mergeCell ref="P1778:R1778"/>
    <mergeCell ref="T1778:V1778"/>
    <mergeCell ref="B1779:C1779"/>
    <mergeCell ref="D1779:F1779"/>
    <mergeCell ref="G1779:I1779"/>
    <mergeCell ref="J1779:L1779"/>
    <mergeCell ref="M1779:O1779"/>
    <mergeCell ref="P1779:R1779"/>
    <mergeCell ref="B1771:C1771"/>
    <mergeCell ref="B1772:C1772"/>
    <mergeCell ref="B1773:C1773"/>
    <mergeCell ref="B1774:C1774"/>
    <mergeCell ref="B1775:C1775"/>
    <mergeCell ref="B1776:C1776"/>
    <mergeCell ref="B1777:C1777"/>
    <mergeCell ref="B1778:C1778"/>
    <mergeCell ref="D1778:F1778"/>
    <mergeCell ref="D1768:F1768"/>
    <mergeCell ref="G1768:R1768"/>
    <mergeCell ref="S1768:V1768"/>
    <mergeCell ref="D1769:F1769"/>
    <mergeCell ref="G1769:I1769"/>
    <mergeCell ref="J1769:L1769"/>
    <mergeCell ref="M1769:O1769"/>
    <mergeCell ref="P1769:P1770"/>
    <mergeCell ref="Q1769:S1769"/>
    <mergeCell ref="T1769:V1769"/>
    <mergeCell ref="A1786:A1787"/>
    <mergeCell ref="B1786:C1787"/>
    <mergeCell ref="D1786:F1786"/>
    <mergeCell ref="G1786:I1786"/>
    <mergeCell ref="J1786:L1786"/>
    <mergeCell ref="M1786:O1786"/>
    <mergeCell ref="P1786:R1786"/>
    <mergeCell ref="S1786:V1786"/>
    <mergeCell ref="D1787:F1787"/>
    <mergeCell ref="G1787:I1787"/>
    <mergeCell ref="J1787:L1787"/>
    <mergeCell ref="M1787:O1787"/>
    <mergeCell ref="P1787:R1787"/>
    <mergeCell ref="S1787:V1787"/>
    <mergeCell ref="B1784:C1784"/>
    <mergeCell ref="D1784:F1784"/>
    <mergeCell ref="G1784:I1784"/>
    <mergeCell ref="J1784:L1784"/>
    <mergeCell ref="M1784:O1784"/>
    <mergeCell ref="P1784:R1784"/>
    <mergeCell ref="B1785:C1785"/>
    <mergeCell ref="D1785:F1785"/>
    <mergeCell ref="G1785:I1785"/>
    <mergeCell ref="J1785:L1785"/>
    <mergeCell ref="M1785:O1785"/>
    <mergeCell ref="P1785:R1785"/>
    <mergeCell ref="B1782:C1782"/>
    <mergeCell ref="D1782:F1782"/>
    <mergeCell ref="G1782:I1782"/>
    <mergeCell ref="J1782:L1782"/>
    <mergeCell ref="M1782:O1782"/>
    <mergeCell ref="P1782:R1782"/>
    <mergeCell ref="B1783:C1783"/>
    <mergeCell ref="D1783:F1783"/>
    <mergeCell ref="G1783:I1783"/>
    <mergeCell ref="J1783:L1783"/>
    <mergeCell ref="M1783:O1783"/>
    <mergeCell ref="P1783:R1783"/>
    <mergeCell ref="S1783:V1783"/>
    <mergeCell ref="S1784:V1784"/>
    <mergeCell ref="S1785:V1785"/>
    <mergeCell ref="B1795:C1795"/>
    <mergeCell ref="D1795:V1795"/>
    <mergeCell ref="B1796:C1796"/>
    <mergeCell ref="D1796:V1796"/>
    <mergeCell ref="B1797:C1797"/>
    <mergeCell ref="D1797:V1797"/>
    <mergeCell ref="B1798:C1798"/>
    <mergeCell ref="D1798:V1798"/>
    <mergeCell ref="B1799:C1799"/>
    <mergeCell ref="D1799:F1799"/>
    <mergeCell ref="G1799:I1799"/>
    <mergeCell ref="J1799:L1799"/>
    <mergeCell ref="M1799:O1799"/>
    <mergeCell ref="P1799:R1799"/>
    <mergeCell ref="S1799:V1799"/>
    <mergeCell ref="S1791:V1791"/>
    <mergeCell ref="B1792:C1792"/>
    <mergeCell ref="D1792:F1792"/>
    <mergeCell ref="G1792:I1792"/>
    <mergeCell ref="J1792:L1792"/>
    <mergeCell ref="M1792:O1792"/>
    <mergeCell ref="S1792:V1792"/>
    <mergeCell ref="B1793:V1793"/>
    <mergeCell ref="B1794:V1794"/>
    <mergeCell ref="B1788:C1788"/>
    <mergeCell ref="D1788:F1788"/>
    <mergeCell ref="G1788:I1788"/>
    <mergeCell ref="J1788:L1788"/>
    <mergeCell ref="M1788:O1788"/>
    <mergeCell ref="P1788:R1788"/>
    <mergeCell ref="S1788:V1790"/>
    <mergeCell ref="B1789:C1789"/>
    <mergeCell ref="D1789:F1789"/>
    <mergeCell ref="G1789:I1789"/>
    <mergeCell ref="J1789:L1789"/>
    <mergeCell ref="M1789:O1789"/>
    <mergeCell ref="P1789:R1789"/>
    <mergeCell ref="B1790:C1790"/>
    <mergeCell ref="D1790:F1790"/>
    <mergeCell ref="G1790:I1790"/>
    <mergeCell ref="J1790:L1790"/>
    <mergeCell ref="M1790:O1790"/>
    <mergeCell ref="P1790:R1792"/>
    <mergeCell ref="B1791:C1791"/>
    <mergeCell ref="D1791:F1791"/>
    <mergeCell ref="G1791:I1791"/>
    <mergeCell ref="J1791:L1791"/>
    <mergeCell ref="M1791:O1791"/>
    <mergeCell ref="B1812:C1812"/>
    <mergeCell ref="D1812:F1812"/>
    <mergeCell ref="G1812:I1812"/>
    <mergeCell ref="J1812:L1812"/>
    <mergeCell ref="M1812:O1812"/>
    <mergeCell ref="P1812:R1812"/>
    <mergeCell ref="B1813:C1813"/>
    <mergeCell ref="D1813:F1813"/>
    <mergeCell ref="G1813:I1813"/>
    <mergeCell ref="J1813:L1813"/>
    <mergeCell ref="M1813:O1813"/>
    <mergeCell ref="P1813:R1813"/>
    <mergeCell ref="G1810:I1810"/>
    <mergeCell ref="J1810:L1810"/>
    <mergeCell ref="M1810:O1810"/>
    <mergeCell ref="P1810:R1810"/>
    <mergeCell ref="T1810:V1810"/>
    <mergeCell ref="B1811:C1811"/>
    <mergeCell ref="D1811:F1811"/>
    <mergeCell ref="G1811:I1811"/>
    <mergeCell ref="J1811:L1811"/>
    <mergeCell ref="M1811:O1811"/>
    <mergeCell ref="P1811:R1811"/>
    <mergeCell ref="B1803:C1803"/>
    <mergeCell ref="B1804:C1804"/>
    <mergeCell ref="B1805:C1805"/>
    <mergeCell ref="B1806:C1806"/>
    <mergeCell ref="B1807:C1807"/>
    <mergeCell ref="B1808:C1808"/>
    <mergeCell ref="B1809:C1809"/>
    <mergeCell ref="B1810:C1810"/>
    <mergeCell ref="D1810:F1810"/>
    <mergeCell ref="D1800:F1800"/>
    <mergeCell ref="G1800:R1800"/>
    <mergeCell ref="S1800:V1800"/>
    <mergeCell ref="D1801:F1801"/>
    <mergeCell ref="G1801:I1801"/>
    <mergeCell ref="J1801:L1801"/>
    <mergeCell ref="M1801:O1801"/>
    <mergeCell ref="P1801:P1802"/>
    <mergeCell ref="Q1801:S1801"/>
    <mergeCell ref="T1801:V1801"/>
    <mergeCell ref="A1818:A1819"/>
    <mergeCell ref="B1818:C1819"/>
    <mergeCell ref="D1818:F1818"/>
    <mergeCell ref="G1818:I1818"/>
    <mergeCell ref="J1818:L1818"/>
    <mergeCell ref="M1818:O1818"/>
    <mergeCell ref="P1818:R1818"/>
    <mergeCell ref="S1818:V1818"/>
    <mergeCell ref="D1819:F1819"/>
    <mergeCell ref="G1819:I1819"/>
    <mergeCell ref="J1819:L1819"/>
    <mergeCell ref="M1819:O1819"/>
    <mergeCell ref="P1819:R1819"/>
    <mergeCell ref="S1819:V1819"/>
    <mergeCell ref="B1816:C1816"/>
    <mergeCell ref="D1816:F1816"/>
    <mergeCell ref="G1816:I1816"/>
    <mergeCell ref="J1816:L1816"/>
    <mergeCell ref="M1816:O1816"/>
    <mergeCell ref="P1816:R1816"/>
    <mergeCell ref="B1817:C1817"/>
    <mergeCell ref="D1817:F1817"/>
    <mergeCell ref="G1817:I1817"/>
    <mergeCell ref="J1817:L1817"/>
    <mergeCell ref="M1817:O1817"/>
    <mergeCell ref="P1817:R1817"/>
    <mergeCell ref="B1814:C1814"/>
    <mergeCell ref="D1814:F1814"/>
    <mergeCell ref="G1814:I1814"/>
    <mergeCell ref="J1814:L1814"/>
    <mergeCell ref="M1814:O1814"/>
    <mergeCell ref="P1814:R1814"/>
    <mergeCell ref="B1815:C1815"/>
    <mergeCell ref="D1815:F1815"/>
    <mergeCell ref="G1815:I1815"/>
    <mergeCell ref="J1815:L1815"/>
    <mergeCell ref="M1815:O1815"/>
    <mergeCell ref="P1815:R1815"/>
    <mergeCell ref="S1815:V1815"/>
    <mergeCell ref="S1816:V1816"/>
    <mergeCell ref="S1817:V1817"/>
    <mergeCell ref="B1827:C1827"/>
    <mergeCell ref="D1827:V1827"/>
    <mergeCell ref="B1828:C1828"/>
    <mergeCell ref="D1828:V1828"/>
    <mergeCell ref="B1829:C1829"/>
    <mergeCell ref="D1829:V1829"/>
    <mergeCell ref="B1830:C1830"/>
    <mergeCell ref="D1830:V1830"/>
    <mergeCell ref="B1831:C1831"/>
    <mergeCell ref="D1831:F1831"/>
    <mergeCell ref="G1831:I1831"/>
    <mergeCell ref="J1831:L1831"/>
    <mergeCell ref="M1831:O1831"/>
    <mergeCell ref="P1831:R1831"/>
    <mergeCell ref="S1831:V1831"/>
    <mergeCell ref="S1823:V1823"/>
    <mergeCell ref="B1824:C1824"/>
    <mergeCell ref="D1824:F1824"/>
    <mergeCell ref="G1824:I1824"/>
    <mergeCell ref="J1824:L1824"/>
    <mergeCell ref="M1824:O1824"/>
    <mergeCell ref="S1824:V1824"/>
    <mergeCell ref="B1825:V1825"/>
    <mergeCell ref="B1826:V1826"/>
    <mergeCell ref="B1820:C1820"/>
    <mergeCell ref="D1820:F1820"/>
    <mergeCell ref="G1820:I1820"/>
    <mergeCell ref="J1820:L1820"/>
    <mergeCell ref="M1820:O1820"/>
    <mergeCell ref="P1820:R1820"/>
    <mergeCell ref="S1820:V1822"/>
    <mergeCell ref="B1821:C1821"/>
    <mergeCell ref="D1821:F1821"/>
    <mergeCell ref="G1821:I1821"/>
    <mergeCell ref="J1821:L1821"/>
    <mergeCell ref="M1821:O1821"/>
    <mergeCell ref="P1821:R1821"/>
    <mergeCell ref="B1822:C1822"/>
    <mergeCell ref="D1822:F1822"/>
    <mergeCell ref="G1822:I1822"/>
    <mergeCell ref="J1822:L1822"/>
    <mergeCell ref="M1822:O1822"/>
    <mergeCell ref="P1822:R1824"/>
    <mergeCell ref="B1823:C1823"/>
    <mergeCell ref="D1823:F1823"/>
    <mergeCell ref="G1823:I1823"/>
    <mergeCell ref="J1823:L1823"/>
    <mergeCell ref="M1823:O1823"/>
    <mergeCell ref="B1844:C1844"/>
    <mergeCell ref="D1844:F1844"/>
    <mergeCell ref="G1844:I1844"/>
    <mergeCell ref="J1844:L1844"/>
    <mergeCell ref="M1844:O1844"/>
    <mergeCell ref="P1844:R1844"/>
    <mergeCell ref="B1845:C1845"/>
    <mergeCell ref="D1845:F1845"/>
    <mergeCell ref="G1845:I1845"/>
    <mergeCell ref="J1845:L1845"/>
    <mergeCell ref="M1845:O1845"/>
    <mergeCell ref="P1845:R1845"/>
    <mergeCell ref="G1842:I1842"/>
    <mergeCell ref="J1842:L1842"/>
    <mergeCell ref="M1842:O1842"/>
    <mergeCell ref="P1842:R1842"/>
    <mergeCell ref="T1842:V1842"/>
    <mergeCell ref="B1843:C1843"/>
    <mergeCell ref="D1843:F1843"/>
    <mergeCell ref="G1843:I1843"/>
    <mergeCell ref="J1843:L1843"/>
    <mergeCell ref="M1843:O1843"/>
    <mergeCell ref="P1843:R1843"/>
    <mergeCell ref="B1835:C1835"/>
    <mergeCell ref="B1836:C1836"/>
    <mergeCell ref="B1837:C1837"/>
    <mergeCell ref="B1838:C1838"/>
    <mergeCell ref="B1839:C1839"/>
    <mergeCell ref="B1840:C1840"/>
    <mergeCell ref="B1841:C1841"/>
    <mergeCell ref="B1842:C1842"/>
    <mergeCell ref="D1842:F1842"/>
    <mergeCell ref="D1832:F1832"/>
    <mergeCell ref="G1832:R1832"/>
    <mergeCell ref="S1832:V1832"/>
    <mergeCell ref="D1833:F1833"/>
    <mergeCell ref="G1833:I1833"/>
    <mergeCell ref="J1833:L1833"/>
    <mergeCell ref="M1833:O1833"/>
    <mergeCell ref="P1833:P1834"/>
    <mergeCell ref="Q1833:S1833"/>
    <mergeCell ref="T1833:V1833"/>
    <mergeCell ref="A1850:A1851"/>
    <mergeCell ref="B1850:C1851"/>
    <mergeCell ref="D1850:F1850"/>
    <mergeCell ref="G1850:I1850"/>
    <mergeCell ref="J1850:L1850"/>
    <mergeCell ref="M1850:O1850"/>
    <mergeCell ref="P1850:R1850"/>
    <mergeCell ref="S1850:V1850"/>
    <mergeCell ref="D1851:F1851"/>
    <mergeCell ref="G1851:I1851"/>
    <mergeCell ref="J1851:L1851"/>
    <mergeCell ref="M1851:O1851"/>
    <mergeCell ref="P1851:R1851"/>
    <mergeCell ref="S1851:V1851"/>
    <mergeCell ref="B1848:C1848"/>
    <mergeCell ref="D1848:F1848"/>
    <mergeCell ref="G1848:I1848"/>
    <mergeCell ref="J1848:L1848"/>
    <mergeCell ref="M1848:O1848"/>
    <mergeCell ref="P1848:R1848"/>
    <mergeCell ref="B1849:C1849"/>
    <mergeCell ref="D1849:F1849"/>
    <mergeCell ref="G1849:I1849"/>
    <mergeCell ref="J1849:L1849"/>
    <mergeCell ref="M1849:O1849"/>
    <mergeCell ref="P1849:R1849"/>
    <mergeCell ref="B1846:C1846"/>
    <mergeCell ref="D1846:F1846"/>
    <mergeCell ref="G1846:I1846"/>
    <mergeCell ref="J1846:L1846"/>
    <mergeCell ref="M1846:O1846"/>
    <mergeCell ref="P1846:R1846"/>
    <mergeCell ref="B1847:C1847"/>
    <mergeCell ref="D1847:F1847"/>
    <mergeCell ref="G1847:I1847"/>
    <mergeCell ref="J1847:L1847"/>
    <mergeCell ref="M1847:O1847"/>
    <mergeCell ref="P1847:R1847"/>
    <mergeCell ref="S1847:V1847"/>
    <mergeCell ref="S1848:V1848"/>
    <mergeCell ref="S1849:V1849"/>
    <mergeCell ref="B1859:C1859"/>
    <mergeCell ref="D1859:V1859"/>
    <mergeCell ref="B1860:C1860"/>
    <mergeCell ref="D1860:V1860"/>
    <mergeCell ref="B1861:C1861"/>
    <mergeCell ref="D1861:V1861"/>
    <mergeCell ref="B1862:C1862"/>
    <mergeCell ref="D1862:V1862"/>
    <mergeCell ref="B1863:C1863"/>
    <mergeCell ref="D1863:F1863"/>
    <mergeCell ref="G1863:I1863"/>
    <mergeCell ref="J1863:L1863"/>
    <mergeCell ref="M1863:O1863"/>
    <mergeCell ref="P1863:R1863"/>
    <mergeCell ref="S1863:V1863"/>
    <mergeCell ref="S1855:V1855"/>
    <mergeCell ref="B1856:C1856"/>
    <mergeCell ref="D1856:F1856"/>
    <mergeCell ref="G1856:I1856"/>
    <mergeCell ref="J1856:L1856"/>
    <mergeCell ref="M1856:O1856"/>
    <mergeCell ref="S1856:V1856"/>
    <mergeCell ref="B1857:V1857"/>
    <mergeCell ref="B1858:V1858"/>
    <mergeCell ref="B1852:C1852"/>
    <mergeCell ref="D1852:F1852"/>
    <mergeCell ref="G1852:I1852"/>
    <mergeCell ref="J1852:L1852"/>
    <mergeCell ref="M1852:O1852"/>
    <mergeCell ref="P1852:R1852"/>
    <mergeCell ref="S1852:V1854"/>
    <mergeCell ref="B1853:C1853"/>
    <mergeCell ref="D1853:F1853"/>
    <mergeCell ref="G1853:I1853"/>
    <mergeCell ref="J1853:L1853"/>
    <mergeCell ref="M1853:O1853"/>
    <mergeCell ref="P1853:R1853"/>
    <mergeCell ref="B1854:C1854"/>
    <mergeCell ref="D1854:F1854"/>
    <mergeCell ref="G1854:I1854"/>
    <mergeCell ref="J1854:L1854"/>
    <mergeCell ref="M1854:O1854"/>
    <mergeCell ref="P1854:R1856"/>
    <mergeCell ref="B1855:C1855"/>
    <mergeCell ref="D1855:F1855"/>
    <mergeCell ref="G1855:I1855"/>
    <mergeCell ref="J1855:L1855"/>
    <mergeCell ref="M1855:O1855"/>
    <mergeCell ref="B1876:C1876"/>
    <mergeCell ref="D1876:F1876"/>
    <mergeCell ref="G1876:I1876"/>
    <mergeCell ref="J1876:L1876"/>
    <mergeCell ref="M1876:O1876"/>
    <mergeCell ref="P1876:R1876"/>
    <mergeCell ref="B1877:C1877"/>
    <mergeCell ref="D1877:F1877"/>
    <mergeCell ref="G1877:I1877"/>
    <mergeCell ref="J1877:L1877"/>
    <mergeCell ref="M1877:O1877"/>
    <mergeCell ref="P1877:R1877"/>
    <mergeCell ref="G1874:I1874"/>
    <mergeCell ref="J1874:L1874"/>
    <mergeCell ref="M1874:O1874"/>
    <mergeCell ref="P1874:R1874"/>
    <mergeCell ref="T1874:V1874"/>
    <mergeCell ref="B1875:C1875"/>
    <mergeCell ref="D1875:F1875"/>
    <mergeCell ref="G1875:I1875"/>
    <mergeCell ref="J1875:L1875"/>
    <mergeCell ref="M1875:O1875"/>
    <mergeCell ref="P1875:R1875"/>
    <mergeCell ref="B1867:C1867"/>
    <mergeCell ref="B1868:C1868"/>
    <mergeCell ref="B1869:C1869"/>
    <mergeCell ref="B1870:C1870"/>
    <mergeCell ref="B1871:C1871"/>
    <mergeCell ref="B1872:C1872"/>
    <mergeCell ref="B1873:C1873"/>
    <mergeCell ref="B1874:C1874"/>
    <mergeCell ref="D1874:F1874"/>
    <mergeCell ref="D1864:F1864"/>
    <mergeCell ref="G1864:R1864"/>
    <mergeCell ref="S1864:V1864"/>
    <mergeCell ref="D1865:F1865"/>
    <mergeCell ref="G1865:I1865"/>
    <mergeCell ref="J1865:L1865"/>
    <mergeCell ref="M1865:O1865"/>
    <mergeCell ref="P1865:P1866"/>
    <mergeCell ref="Q1865:S1865"/>
    <mergeCell ref="T1865:V1865"/>
    <mergeCell ref="A1882:A1883"/>
    <mergeCell ref="B1882:C1883"/>
    <mergeCell ref="D1882:F1882"/>
    <mergeCell ref="G1882:I1882"/>
    <mergeCell ref="J1882:L1882"/>
    <mergeCell ref="M1882:O1882"/>
    <mergeCell ref="P1882:R1882"/>
    <mergeCell ref="S1882:V1882"/>
    <mergeCell ref="D1883:F1883"/>
    <mergeCell ref="G1883:I1883"/>
    <mergeCell ref="J1883:L1883"/>
    <mergeCell ref="M1883:O1883"/>
    <mergeCell ref="P1883:R1883"/>
    <mergeCell ref="S1883:V1883"/>
    <mergeCell ref="B1880:C1880"/>
    <mergeCell ref="D1880:F1880"/>
    <mergeCell ref="G1880:I1880"/>
    <mergeCell ref="J1880:L1880"/>
    <mergeCell ref="M1880:O1880"/>
    <mergeCell ref="P1880:R1880"/>
    <mergeCell ref="B1881:C1881"/>
    <mergeCell ref="D1881:F1881"/>
    <mergeCell ref="G1881:I1881"/>
    <mergeCell ref="J1881:L1881"/>
    <mergeCell ref="M1881:O1881"/>
    <mergeCell ref="P1881:R1881"/>
    <mergeCell ref="B1878:C1878"/>
    <mergeCell ref="D1878:F1878"/>
    <mergeCell ref="G1878:I1878"/>
    <mergeCell ref="J1878:L1878"/>
    <mergeCell ref="M1878:O1878"/>
    <mergeCell ref="P1878:R1878"/>
    <mergeCell ref="B1879:C1879"/>
    <mergeCell ref="D1879:F1879"/>
    <mergeCell ref="G1879:I1879"/>
    <mergeCell ref="J1879:L1879"/>
    <mergeCell ref="M1879:O1879"/>
    <mergeCell ref="P1879:R1879"/>
    <mergeCell ref="S1879:V1879"/>
    <mergeCell ref="S1880:V1880"/>
    <mergeCell ref="S1881:V1881"/>
    <mergeCell ref="B1891:C1891"/>
    <mergeCell ref="D1891:V1891"/>
    <mergeCell ref="B1892:C1892"/>
    <mergeCell ref="D1892:V1892"/>
    <mergeCell ref="B1893:C1893"/>
    <mergeCell ref="D1893:V1893"/>
    <mergeCell ref="B1894:C1894"/>
    <mergeCell ref="D1894:V1894"/>
    <mergeCell ref="B1895:C1895"/>
    <mergeCell ref="D1895:F1895"/>
    <mergeCell ref="G1895:I1895"/>
    <mergeCell ref="J1895:L1895"/>
    <mergeCell ref="M1895:O1895"/>
    <mergeCell ref="P1895:R1895"/>
    <mergeCell ref="S1895:V1895"/>
    <mergeCell ref="S1887:V1887"/>
    <mergeCell ref="B1888:C1888"/>
    <mergeCell ref="D1888:F1888"/>
    <mergeCell ref="G1888:I1888"/>
    <mergeCell ref="J1888:L1888"/>
    <mergeCell ref="M1888:O1888"/>
    <mergeCell ref="S1888:V1888"/>
    <mergeCell ref="B1889:V1889"/>
    <mergeCell ref="B1890:V1890"/>
    <mergeCell ref="B1884:C1884"/>
    <mergeCell ref="D1884:F1884"/>
    <mergeCell ref="G1884:I1884"/>
    <mergeCell ref="J1884:L1884"/>
    <mergeCell ref="M1884:O1884"/>
    <mergeCell ref="P1884:R1884"/>
    <mergeCell ref="S1884:V1886"/>
    <mergeCell ref="B1885:C1885"/>
    <mergeCell ref="D1885:F1885"/>
    <mergeCell ref="G1885:I1885"/>
    <mergeCell ref="J1885:L1885"/>
    <mergeCell ref="M1885:O1885"/>
    <mergeCell ref="P1885:R1885"/>
    <mergeCell ref="B1886:C1886"/>
    <mergeCell ref="D1886:F1886"/>
    <mergeCell ref="G1886:I1886"/>
    <mergeCell ref="J1886:L1886"/>
    <mergeCell ref="M1886:O1886"/>
    <mergeCell ref="P1886:R1888"/>
    <mergeCell ref="B1887:C1887"/>
    <mergeCell ref="D1887:F1887"/>
    <mergeCell ref="G1887:I1887"/>
    <mergeCell ref="J1887:L1887"/>
    <mergeCell ref="M1887:O1887"/>
    <mergeCell ref="B1908:C1908"/>
    <mergeCell ref="D1908:F1908"/>
    <mergeCell ref="G1908:I1908"/>
    <mergeCell ref="J1908:L1908"/>
    <mergeCell ref="M1908:O1908"/>
    <mergeCell ref="P1908:R1908"/>
    <mergeCell ref="B1909:C1909"/>
    <mergeCell ref="D1909:F1909"/>
    <mergeCell ref="G1909:I1909"/>
    <mergeCell ref="J1909:L1909"/>
    <mergeCell ref="M1909:O1909"/>
    <mergeCell ref="P1909:R1909"/>
    <mergeCell ref="G1906:I1906"/>
    <mergeCell ref="J1906:L1906"/>
    <mergeCell ref="M1906:O1906"/>
    <mergeCell ref="P1906:R1906"/>
    <mergeCell ref="T1906:V1906"/>
    <mergeCell ref="B1907:C1907"/>
    <mergeCell ref="D1907:F1907"/>
    <mergeCell ref="G1907:I1907"/>
    <mergeCell ref="J1907:L1907"/>
    <mergeCell ref="M1907:O1907"/>
    <mergeCell ref="P1907:R1907"/>
    <mergeCell ref="B1899:C1899"/>
    <mergeCell ref="B1900:C1900"/>
    <mergeCell ref="B1901:C1901"/>
    <mergeCell ref="B1902:C1902"/>
    <mergeCell ref="B1903:C1903"/>
    <mergeCell ref="B1904:C1904"/>
    <mergeCell ref="B1905:C1905"/>
    <mergeCell ref="B1906:C1906"/>
    <mergeCell ref="D1906:F1906"/>
    <mergeCell ref="D1896:F1896"/>
    <mergeCell ref="G1896:R1896"/>
    <mergeCell ref="S1896:V1896"/>
    <mergeCell ref="D1897:F1897"/>
    <mergeCell ref="G1897:I1897"/>
    <mergeCell ref="J1897:L1897"/>
    <mergeCell ref="M1897:O1897"/>
    <mergeCell ref="P1897:P1898"/>
    <mergeCell ref="Q1897:S1897"/>
    <mergeCell ref="T1897:V1897"/>
    <mergeCell ref="A1914:A1915"/>
    <mergeCell ref="B1914:C1915"/>
    <mergeCell ref="D1914:F1914"/>
    <mergeCell ref="G1914:I1914"/>
    <mergeCell ref="J1914:L1914"/>
    <mergeCell ref="M1914:O1914"/>
    <mergeCell ref="P1914:R1914"/>
    <mergeCell ref="S1914:V1914"/>
    <mergeCell ref="D1915:F1915"/>
    <mergeCell ref="G1915:I1915"/>
    <mergeCell ref="J1915:L1915"/>
    <mergeCell ref="M1915:O1915"/>
    <mergeCell ref="P1915:R1915"/>
    <mergeCell ref="S1915:V1915"/>
    <mergeCell ref="B1912:C1912"/>
    <mergeCell ref="D1912:F1912"/>
    <mergeCell ref="G1912:I1912"/>
    <mergeCell ref="J1912:L1912"/>
    <mergeCell ref="M1912:O1912"/>
    <mergeCell ref="P1912:R1912"/>
    <mergeCell ref="B1913:C1913"/>
    <mergeCell ref="D1913:F1913"/>
    <mergeCell ref="G1913:I1913"/>
    <mergeCell ref="J1913:L1913"/>
    <mergeCell ref="M1913:O1913"/>
    <mergeCell ref="P1913:R1913"/>
    <mergeCell ref="B1910:C1910"/>
    <mergeCell ref="D1910:F1910"/>
    <mergeCell ref="G1910:I1910"/>
    <mergeCell ref="J1910:L1910"/>
    <mergeCell ref="M1910:O1910"/>
    <mergeCell ref="P1910:R1910"/>
    <mergeCell ref="B1911:C1911"/>
    <mergeCell ref="D1911:F1911"/>
    <mergeCell ref="G1911:I1911"/>
    <mergeCell ref="J1911:L1911"/>
    <mergeCell ref="M1911:O1911"/>
    <mergeCell ref="P1911:R1911"/>
    <mergeCell ref="S1911:V1911"/>
    <mergeCell ref="S1912:V1912"/>
    <mergeCell ref="S1913:V1913"/>
    <mergeCell ref="B1923:C1923"/>
    <mergeCell ref="D1923:V1923"/>
    <mergeCell ref="B1924:C1924"/>
    <mergeCell ref="D1924:V1924"/>
    <mergeCell ref="B1925:C1925"/>
    <mergeCell ref="D1925:V1925"/>
    <mergeCell ref="B1926:C1926"/>
    <mergeCell ref="D1926:V1926"/>
    <mergeCell ref="B1927:C1927"/>
    <mergeCell ref="D1927:F1927"/>
    <mergeCell ref="G1927:I1927"/>
    <mergeCell ref="J1927:L1927"/>
    <mergeCell ref="M1927:O1927"/>
    <mergeCell ref="P1927:R1927"/>
    <mergeCell ref="S1927:V1927"/>
    <mergeCell ref="S1919:V1919"/>
    <mergeCell ref="B1920:C1920"/>
    <mergeCell ref="D1920:F1920"/>
    <mergeCell ref="G1920:I1920"/>
    <mergeCell ref="J1920:L1920"/>
    <mergeCell ref="M1920:O1920"/>
    <mergeCell ref="S1920:V1920"/>
    <mergeCell ref="B1921:V1921"/>
    <mergeCell ref="B1922:V1922"/>
    <mergeCell ref="B1916:C1916"/>
    <mergeCell ref="D1916:F1916"/>
    <mergeCell ref="G1916:I1916"/>
    <mergeCell ref="J1916:L1916"/>
    <mergeCell ref="M1916:O1916"/>
    <mergeCell ref="P1916:R1916"/>
    <mergeCell ref="S1916:V1918"/>
    <mergeCell ref="B1917:C1917"/>
    <mergeCell ref="D1917:F1917"/>
    <mergeCell ref="G1917:I1917"/>
    <mergeCell ref="J1917:L1917"/>
    <mergeCell ref="M1917:O1917"/>
    <mergeCell ref="P1917:R1917"/>
    <mergeCell ref="B1918:C1918"/>
    <mergeCell ref="D1918:F1918"/>
    <mergeCell ref="G1918:I1918"/>
    <mergeCell ref="J1918:L1918"/>
    <mergeCell ref="M1918:O1918"/>
    <mergeCell ref="P1918:R1920"/>
    <mergeCell ref="B1919:C1919"/>
    <mergeCell ref="D1919:F1919"/>
    <mergeCell ref="G1919:I1919"/>
    <mergeCell ref="J1919:L1919"/>
    <mergeCell ref="M1919:O1919"/>
    <mergeCell ref="B1940:C1940"/>
    <mergeCell ref="D1940:F1940"/>
    <mergeCell ref="G1940:I1940"/>
    <mergeCell ref="J1940:L1940"/>
    <mergeCell ref="M1940:O1940"/>
    <mergeCell ref="P1940:R1940"/>
    <mergeCell ref="B1941:C1941"/>
    <mergeCell ref="D1941:F1941"/>
    <mergeCell ref="G1941:I1941"/>
    <mergeCell ref="J1941:L1941"/>
    <mergeCell ref="M1941:O1941"/>
    <mergeCell ref="P1941:R1941"/>
    <mergeCell ref="G1938:I1938"/>
    <mergeCell ref="J1938:L1938"/>
    <mergeCell ref="M1938:O1938"/>
    <mergeCell ref="P1938:R1938"/>
    <mergeCell ref="T1938:V1938"/>
    <mergeCell ref="B1939:C1939"/>
    <mergeCell ref="D1939:F1939"/>
    <mergeCell ref="G1939:I1939"/>
    <mergeCell ref="J1939:L1939"/>
    <mergeCell ref="M1939:O1939"/>
    <mergeCell ref="P1939:R1939"/>
    <mergeCell ref="B1931:C1931"/>
    <mergeCell ref="B1932:C1932"/>
    <mergeCell ref="B1933:C1933"/>
    <mergeCell ref="B1934:C1934"/>
    <mergeCell ref="B1935:C1935"/>
    <mergeCell ref="B1936:C1936"/>
    <mergeCell ref="B1937:C1937"/>
    <mergeCell ref="B1938:C1938"/>
    <mergeCell ref="D1938:F1938"/>
    <mergeCell ref="D1928:F1928"/>
    <mergeCell ref="G1928:R1928"/>
    <mergeCell ref="S1928:V1928"/>
    <mergeCell ref="D1929:F1929"/>
    <mergeCell ref="G1929:I1929"/>
    <mergeCell ref="J1929:L1929"/>
    <mergeCell ref="M1929:O1929"/>
    <mergeCell ref="P1929:P1930"/>
    <mergeCell ref="Q1929:S1929"/>
    <mergeCell ref="T1929:V1929"/>
    <mergeCell ref="A1946:A1947"/>
    <mergeCell ref="B1946:C1947"/>
    <mergeCell ref="D1946:F1946"/>
    <mergeCell ref="G1946:I1946"/>
    <mergeCell ref="J1946:L1946"/>
    <mergeCell ref="M1946:O1946"/>
    <mergeCell ref="P1946:R1946"/>
    <mergeCell ref="S1946:V1946"/>
    <mergeCell ref="D1947:F1947"/>
    <mergeCell ref="G1947:I1947"/>
    <mergeCell ref="J1947:L1947"/>
    <mergeCell ref="M1947:O1947"/>
    <mergeCell ref="P1947:R1947"/>
    <mergeCell ref="S1947:V1947"/>
    <mergeCell ref="B1944:C1944"/>
    <mergeCell ref="D1944:F1944"/>
    <mergeCell ref="G1944:I1944"/>
    <mergeCell ref="J1944:L1944"/>
    <mergeCell ref="M1944:O1944"/>
    <mergeCell ref="P1944:R1944"/>
    <mergeCell ref="B1945:C1945"/>
    <mergeCell ref="D1945:F1945"/>
    <mergeCell ref="G1945:I1945"/>
    <mergeCell ref="J1945:L1945"/>
    <mergeCell ref="M1945:O1945"/>
    <mergeCell ref="P1945:R1945"/>
    <mergeCell ref="B1942:C1942"/>
    <mergeCell ref="D1942:F1942"/>
    <mergeCell ref="G1942:I1942"/>
    <mergeCell ref="J1942:L1942"/>
    <mergeCell ref="M1942:O1942"/>
    <mergeCell ref="P1942:R1942"/>
    <mergeCell ref="B1943:C1943"/>
    <mergeCell ref="D1943:F1943"/>
    <mergeCell ref="G1943:I1943"/>
    <mergeCell ref="J1943:L1943"/>
    <mergeCell ref="M1943:O1943"/>
    <mergeCell ref="P1943:R1943"/>
    <mergeCell ref="S1943:V1943"/>
    <mergeCell ref="S1944:V1944"/>
    <mergeCell ref="S1945:V1945"/>
    <mergeCell ref="B1955:C1955"/>
    <mergeCell ref="D1955:V1955"/>
    <mergeCell ref="B1956:C1956"/>
    <mergeCell ref="D1956:V1956"/>
    <mergeCell ref="B1957:C1957"/>
    <mergeCell ref="D1957:V1957"/>
    <mergeCell ref="B1958:C1958"/>
    <mergeCell ref="D1958:V1958"/>
    <mergeCell ref="B1959:C1959"/>
    <mergeCell ref="D1959:F1959"/>
    <mergeCell ref="G1959:I1959"/>
    <mergeCell ref="J1959:L1959"/>
    <mergeCell ref="M1959:O1959"/>
    <mergeCell ref="P1959:R1959"/>
    <mergeCell ref="S1959:V1959"/>
    <mergeCell ref="S1951:V1951"/>
    <mergeCell ref="B1952:C1952"/>
    <mergeCell ref="D1952:F1952"/>
    <mergeCell ref="G1952:I1952"/>
    <mergeCell ref="J1952:L1952"/>
    <mergeCell ref="M1952:O1952"/>
    <mergeCell ref="S1952:V1952"/>
    <mergeCell ref="B1953:V1953"/>
    <mergeCell ref="B1954:V1954"/>
    <mergeCell ref="B1948:C1948"/>
    <mergeCell ref="D1948:F1948"/>
    <mergeCell ref="G1948:I1948"/>
    <mergeCell ref="J1948:L1948"/>
    <mergeCell ref="M1948:O1948"/>
    <mergeCell ref="P1948:R1948"/>
    <mergeCell ref="S1948:V1950"/>
    <mergeCell ref="B1949:C1949"/>
    <mergeCell ref="D1949:F1949"/>
    <mergeCell ref="G1949:I1949"/>
    <mergeCell ref="J1949:L1949"/>
    <mergeCell ref="M1949:O1949"/>
    <mergeCell ref="P1949:R1949"/>
    <mergeCell ref="B1950:C1950"/>
    <mergeCell ref="D1950:F1950"/>
    <mergeCell ref="G1950:I1950"/>
    <mergeCell ref="J1950:L1950"/>
    <mergeCell ref="M1950:O1950"/>
    <mergeCell ref="P1950:R1952"/>
    <mergeCell ref="B1951:C1951"/>
    <mergeCell ref="D1951:F1951"/>
    <mergeCell ref="G1951:I1951"/>
    <mergeCell ref="J1951:L1951"/>
    <mergeCell ref="M1951:O1951"/>
    <mergeCell ref="B1972:C1972"/>
    <mergeCell ref="D1972:F1972"/>
    <mergeCell ref="G1972:I1972"/>
    <mergeCell ref="J1972:L1972"/>
    <mergeCell ref="M1972:O1972"/>
    <mergeCell ref="P1972:R1972"/>
    <mergeCell ref="B1973:C1973"/>
    <mergeCell ref="D1973:F1973"/>
    <mergeCell ref="G1973:I1973"/>
    <mergeCell ref="J1973:L1973"/>
    <mergeCell ref="M1973:O1973"/>
    <mergeCell ref="P1973:R1973"/>
    <mergeCell ref="G1970:I1970"/>
    <mergeCell ref="J1970:L1970"/>
    <mergeCell ref="M1970:O1970"/>
    <mergeCell ref="P1970:R1970"/>
    <mergeCell ref="T1970:V1970"/>
    <mergeCell ref="B1971:C1971"/>
    <mergeCell ref="D1971:F1971"/>
    <mergeCell ref="G1971:I1971"/>
    <mergeCell ref="J1971:L1971"/>
    <mergeCell ref="M1971:O1971"/>
    <mergeCell ref="P1971:R1971"/>
    <mergeCell ref="B1963:C1963"/>
    <mergeCell ref="B1964:C1964"/>
    <mergeCell ref="B1965:C1965"/>
    <mergeCell ref="B1966:C1966"/>
    <mergeCell ref="B1967:C1967"/>
    <mergeCell ref="B1968:C1968"/>
    <mergeCell ref="B1969:C1969"/>
    <mergeCell ref="B1970:C1970"/>
    <mergeCell ref="D1970:F1970"/>
    <mergeCell ref="D1960:F1960"/>
    <mergeCell ref="G1960:R1960"/>
    <mergeCell ref="S1960:V1960"/>
    <mergeCell ref="D1961:F1961"/>
    <mergeCell ref="G1961:I1961"/>
    <mergeCell ref="J1961:L1961"/>
    <mergeCell ref="M1961:O1961"/>
    <mergeCell ref="P1961:P1962"/>
    <mergeCell ref="Q1961:S1961"/>
    <mergeCell ref="T1961:V1961"/>
    <mergeCell ref="A1978:A1979"/>
    <mergeCell ref="B1978:C1979"/>
    <mergeCell ref="D1978:F1978"/>
    <mergeCell ref="G1978:I1978"/>
    <mergeCell ref="J1978:L1978"/>
    <mergeCell ref="M1978:O1978"/>
    <mergeCell ref="P1978:R1978"/>
    <mergeCell ref="S1978:V1978"/>
    <mergeCell ref="D1979:F1979"/>
    <mergeCell ref="G1979:I1979"/>
    <mergeCell ref="J1979:L1979"/>
    <mergeCell ref="M1979:O1979"/>
    <mergeCell ref="P1979:R1979"/>
    <mergeCell ref="S1979:V1979"/>
    <mergeCell ref="B1976:C1976"/>
    <mergeCell ref="D1976:F1976"/>
    <mergeCell ref="G1976:I1976"/>
    <mergeCell ref="J1976:L1976"/>
    <mergeCell ref="M1976:O1976"/>
    <mergeCell ref="P1976:R1976"/>
    <mergeCell ref="B1977:C1977"/>
    <mergeCell ref="D1977:F1977"/>
    <mergeCell ref="G1977:I1977"/>
    <mergeCell ref="J1977:L1977"/>
    <mergeCell ref="M1977:O1977"/>
    <mergeCell ref="P1977:R1977"/>
    <mergeCell ref="B1974:C1974"/>
    <mergeCell ref="D1974:F1974"/>
    <mergeCell ref="G1974:I1974"/>
    <mergeCell ref="J1974:L1974"/>
    <mergeCell ref="M1974:O1974"/>
    <mergeCell ref="P1974:R1974"/>
    <mergeCell ref="B1975:C1975"/>
    <mergeCell ref="D1975:F1975"/>
    <mergeCell ref="G1975:I1975"/>
    <mergeCell ref="J1975:L1975"/>
    <mergeCell ref="M1975:O1975"/>
    <mergeCell ref="P1975:R1975"/>
    <mergeCell ref="S1975:V1975"/>
    <mergeCell ref="S1976:V1976"/>
    <mergeCell ref="S1977:V1977"/>
    <mergeCell ref="B1987:C1987"/>
    <mergeCell ref="D1987:V1987"/>
    <mergeCell ref="B1988:C1988"/>
    <mergeCell ref="D1988:V1988"/>
    <mergeCell ref="B1989:C1989"/>
    <mergeCell ref="D1989:V1989"/>
    <mergeCell ref="B1990:C1990"/>
    <mergeCell ref="D1990:V1990"/>
    <mergeCell ref="B1991:C1991"/>
    <mergeCell ref="D1991:F1991"/>
    <mergeCell ref="G1991:I1991"/>
    <mergeCell ref="J1991:L1991"/>
    <mergeCell ref="M1991:O1991"/>
    <mergeCell ref="P1991:R1991"/>
    <mergeCell ref="S1991:V1991"/>
    <mergeCell ref="S1983:V1983"/>
    <mergeCell ref="B1984:C1984"/>
    <mergeCell ref="D1984:F1984"/>
    <mergeCell ref="G1984:I1984"/>
    <mergeCell ref="J1984:L1984"/>
    <mergeCell ref="M1984:O1984"/>
    <mergeCell ref="S1984:V1984"/>
    <mergeCell ref="B1985:V1985"/>
    <mergeCell ref="B1986:V1986"/>
    <mergeCell ref="B1980:C1980"/>
    <mergeCell ref="D1980:F1980"/>
    <mergeCell ref="G1980:I1980"/>
    <mergeCell ref="J1980:L1980"/>
    <mergeCell ref="M1980:O1980"/>
    <mergeCell ref="P1980:R1980"/>
    <mergeCell ref="S1980:V1982"/>
    <mergeCell ref="B1981:C1981"/>
    <mergeCell ref="D1981:F1981"/>
    <mergeCell ref="G1981:I1981"/>
    <mergeCell ref="J1981:L1981"/>
    <mergeCell ref="M1981:O1981"/>
    <mergeCell ref="P1981:R1981"/>
    <mergeCell ref="B1982:C1982"/>
    <mergeCell ref="D1982:F1982"/>
    <mergeCell ref="G1982:I1982"/>
    <mergeCell ref="J1982:L1982"/>
    <mergeCell ref="M1982:O1982"/>
    <mergeCell ref="P1982:R1984"/>
    <mergeCell ref="B1983:C1983"/>
    <mergeCell ref="D1983:F1983"/>
    <mergeCell ref="G1983:I1983"/>
    <mergeCell ref="J1983:L1983"/>
    <mergeCell ref="M1983:O1983"/>
    <mergeCell ref="B2004:C2004"/>
    <mergeCell ref="D2004:F2004"/>
    <mergeCell ref="G2004:I2004"/>
    <mergeCell ref="J2004:L2004"/>
    <mergeCell ref="M2004:O2004"/>
    <mergeCell ref="P2004:R2004"/>
    <mergeCell ref="B2005:C2005"/>
    <mergeCell ref="D2005:F2005"/>
    <mergeCell ref="G2005:I2005"/>
    <mergeCell ref="J2005:L2005"/>
    <mergeCell ref="M2005:O2005"/>
    <mergeCell ref="P2005:R2005"/>
    <mergeCell ref="G2002:I2002"/>
    <mergeCell ref="J2002:L2002"/>
    <mergeCell ref="M2002:O2002"/>
    <mergeCell ref="P2002:R2002"/>
    <mergeCell ref="T2002:V2002"/>
    <mergeCell ref="B2003:C2003"/>
    <mergeCell ref="D2003:F2003"/>
    <mergeCell ref="G2003:I2003"/>
    <mergeCell ref="J2003:L2003"/>
    <mergeCell ref="M2003:O2003"/>
    <mergeCell ref="P2003:R2003"/>
    <mergeCell ref="B1995:C1995"/>
    <mergeCell ref="B1996:C1996"/>
    <mergeCell ref="B1997:C1997"/>
    <mergeCell ref="B1998:C1998"/>
    <mergeCell ref="B1999:C1999"/>
    <mergeCell ref="B2000:C2000"/>
    <mergeCell ref="B2001:C2001"/>
    <mergeCell ref="B2002:C2002"/>
    <mergeCell ref="D2002:F2002"/>
    <mergeCell ref="D1992:F1992"/>
    <mergeCell ref="G1992:R1992"/>
    <mergeCell ref="S1992:V1992"/>
    <mergeCell ref="D1993:F1993"/>
    <mergeCell ref="G1993:I1993"/>
    <mergeCell ref="J1993:L1993"/>
    <mergeCell ref="M1993:O1993"/>
    <mergeCell ref="P1993:P1994"/>
    <mergeCell ref="Q1993:S1993"/>
    <mergeCell ref="T1993:V1993"/>
    <mergeCell ref="A2010:A2011"/>
    <mergeCell ref="B2010:C2011"/>
    <mergeCell ref="D2010:F2010"/>
    <mergeCell ref="G2010:I2010"/>
    <mergeCell ref="J2010:L2010"/>
    <mergeCell ref="M2010:O2010"/>
    <mergeCell ref="P2010:R2010"/>
    <mergeCell ref="S2010:V2010"/>
    <mergeCell ref="D2011:F2011"/>
    <mergeCell ref="G2011:I2011"/>
    <mergeCell ref="J2011:L2011"/>
    <mergeCell ref="M2011:O2011"/>
    <mergeCell ref="P2011:R2011"/>
    <mergeCell ref="S2011:V2011"/>
    <mergeCell ref="B2008:C2008"/>
    <mergeCell ref="D2008:F2008"/>
    <mergeCell ref="G2008:I2008"/>
    <mergeCell ref="J2008:L2008"/>
    <mergeCell ref="M2008:O2008"/>
    <mergeCell ref="P2008:R2008"/>
    <mergeCell ref="B2009:C2009"/>
    <mergeCell ref="D2009:F2009"/>
    <mergeCell ref="G2009:I2009"/>
    <mergeCell ref="J2009:L2009"/>
    <mergeCell ref="M2009:O2009"/>
    <mergeCell ref="P2009:R2009"/>
    <mergeCell ref="B2006:C2006"/>
    <mergeCell ref="D2006:F2006"/>
    <mergeCell ref="G2006:I2006"/>
    <mergeCell ref="J2006:L2006"/>
    <mergeCell ref="M2006:O2006"/>
    <mergeCell ref="P2006:R2006"/>
    <mergeCell ref="B2007:C2007"/>
    <mergeCell ref="D2007:F2007"/>
    <mergeCell ref="G2007:I2007"/>
    <mergeCell ref="J2007:L2007"/>
    <mergeCell ref="M2007:O2007"/>
    <mergeCell ref="P2007:R2007"/>
    <mergeCell ref="S2007:V2007"/>
    <mergeCell ref="S2008:V2008"/>
    <mergeCell ref="S2009:V2009"/>
    <mergeCell ref="B2019:C2019"/>
    <mergeCell ref="D2019:V2019"/>
    <mergeCell ref="B2020:C2020"/>
    <mergeCell ref="D2020:V2020"/>
    <mergeCell ref="B2021:C2021"/>
    <mergeCell ref="D2021:V2021"/>
    <mergeCell ref="B2022:C2022"/>
    <mergeCell ref="D2022:V2022"/>
    <mergeCell ref="B2023:C2023"/>
    <mergeCell ref="D2023:F2023"/>
    <mergeCell ref="G2023:I2023"/>
    <mergeCell ref="J2023:L2023"/>
    <mergeCell ref="M2023:O2023"/>
    <mergeCell ref="P2023:R2023"/>
    <mergeCell ref="S2023:V2023"/>
    <mergeCell ref="S2015:V2015"/>
    <mergeCell ref="B2016:C2016"/>
    <mergeCell ref="D2016:F2016"/>
    <mergeCell ref="G2016:I2016"/>
    <mergeCell ref="J2016:L2016"/>
    <mergeCell ref="M2016:O2016"/>
    <mergeCell ref="S2016:V2016"/>
    <mergeCell ref="B2017:V2017"/>
    <mergeCell ref="B2018:V2018"/>
    <mergeCell ref="B2012:C2012"/>
    <mergeCell ref="D2012:F2012"/>
    <mergeCell ref="G2012:I2012"/>
    <mergeCell ref="J2012:L2012"/>
    <mergeCell ref="M2012:O2012"/>
    <mergeCell ref="P2012:R2012"/>
    <mergeCell ref="S2012:V2014"/>
    <mergeCell ref="B2013:C2013"/>
    <mergeCell ref="D2013:F2013"/>
    <mergeCell ref="G2013:I2013"/>
    <mergeCell ref="J2013:L2013"/>
    <mergeCell ref="M2013:O2013"/>
    <mergeCell ref="P2013:R2013"/>
    <mergeCell ref="B2014:C2014"/>
    <mergeCell ref="D2014:F2014"/>
    <mergeCell ref="G2014:I2014"/>
    <mergeCell ref="J2014:L2014"/>
    <mergeCell ref="M2014:O2014"/>
    <mergeCell ref="P2014:R2016"/>
    <mergeCell ref="B2015:C2015"/>
    <mergeCell ref="D2015:F2015"/>
    <mergeCell ref="G2015:I2015"/>
    <mergeCell ref="J2015:L2015"/>
    <mergeCell ref="M2015:O2015"/>
    <mergeCell ref="B2036:C2036"/>
    <mergeCell ref="D2036:F2036"/>
    <mergeCell ref="G2036:I2036"/>
    <mergeCell ref="J2036:L2036"/>
    <mergeCell ref="M2036:O2036"/>
    <mergeCell ref="P2036:R2036"/>
    <mergeCell ref="B2037:C2037"/>
    <mergeCell ref="D2037:F2037"/>
    <mergeCell ref="G2037:I2037"/>
    <mergeCell ref="J2037:L2037"/>
    <mergeCell ref="M2037:O2037"/>
    <mergeCell ref="P2037:R2037"/>
    <mergeCell ref="G2034:I2034"/>
    <mergeCell ref="J2034:L2034"/>
    <mergeCell ref="M2034:O2034"/>
    <mergeCell ref="P2034:R2034"/>
    <mergeCell ref="T2034:V2034"/>
    <mergeCell ref="B2035:C2035"/>
    <mergeCell ref="D2035:F2035"/>
    <mergeCell ref="G2035:I2035"/>
    <mergeCell ref="J2035:L2035"/>
    <mergeCell ref="M2035:O2035"/>
    <mergeCell ref="P2035:R2035"/>
    <mergeCell ref="B2027:C2027"/>
    <mergeCell ref="B2028:C2028"/>
    <mergeCell ref="B2029:C2029"/>
    <mergeCell ref="B2030:C2030"/>
    <mergeCell ref="B2031:C2031"/>
    <mergeCell ref="B2032:C2032"/>
    <mergeCell ref="B2033:C2033"/>
    <mergeCell ref="B2034:C2034"/>
    <mergeCell ref="D2034:F2034"/>
    <mergeCell ref="D2024:F2024"/>
    <mergeCell ref="G2024:R2024"/>
    <mergeCell ref="S2024:V2024"/>
    <mergeCell ref="D2025:F2025"/>
    <mergeCell ref="G2025:I2025"/>
    <mergeCell ref="J2025:L2025"/>
    <mergeCell ref="M2025:O2025"/>
    <mergeCell ref="P2025:P2026"/>
    <mergeCell ref="Q2025:S2025"/>
    <mergeCell ref="T2025:V2025"/>
    <mergeCell ref="A2042:A2043"/>
    <mergeCell ref="B2042:C2043"/>
    <mergeCell ref="D2042:F2042"/>
    <mergeCell ref="G2042:I2042"/>
    <mergeCell ref="J2042:L2042"/>
    <mergeCell ref="M2042:O2042"/>
    <mergeCell ref="P2042:R2042"/>
    <mergeCell ref="S2042:V2042"/>
    <mergeCell ref="D2043:F2043"/>
    <mergeCell ref="G2043:I2043"/>
    <mergeCell ref="J2043:L2043"/>
    <mergeCell ref="M2043:O2043"/>
    <mergeCell ref="P2043:R2043"/>
    <mergeCell ref="S2043:V2043"/>
    <mergeCell ref="B2040:C2040"/>
    <mergeCell ref="D2040:F2040"/>
    <mergeCell ref="G2040:I2040"/>
    <mergeCell ref="J2040:L2040"/>
    <mergeCell ref="M2040:O2040"/>
    <mergeCell ref="P2040:R2040"/>
    <mergeCell ref="B2041:C2041"/>
    <mergeCell ref="D2041:F2041"/>
    <mergeCell ref="G2041:I2041"/>
    <mergeCell ref="J2041:L2041"/>
    <mergeCell ref="M2041:O2041"/>
    <mergeCell ref="P2041:R2041"/>
    <mergeCell ref="B2038:C2038"/>
    <mergeCell ref="D2038:F2038"/>
    <mergeCell ref="G2038:I2038"/>
    <mergeCell ref="J2038:L2038"/>
    <mergeCell ref="M2038:O2038"/>
    <mergeCell ref="P2038:R2038"/>
    <mergeCell ref="B2039:C2039"/>
    <mergeCell ref="D2039:F2039"/>
    <mergeCell ref="G2039:I2039"/>
    <mergeCell ref="J2039:L2039"/>
    <mergeCell ref="M2039:O2039"/>
    <mergeCell ref="P2039:R2039"/>
    <mergeCell ref="S2039:V2039"/>
    <mergeCell ref="S2040:V2040"/>
    <mergeCell ref="S2041:V2041"/>
    <mergeCell ref="B2051:C2051"/>
    <mergeCell ref="D2051:V2051"/>
    <mergeCell ref="B2052:C2052"/>
    <mergeCell ref="D2052:V2052"/>
    <mergeCell ref="B2053:C2053"/>
    <mergeCell ref="D2053:V2053"/>
    <mergeCell ref="B2054:C2054"/>
    <mergeCell ref="D2054:V2054"/>
    <mergeCell ref="B2055:C2055"/>
    <mergeCell ref="D2055:F2055"/>
    <mergeCell ref="G2055:I2055"/>
    <mergeCell ref="J2055:L2055"/>
    <mergeCell ref="M2055:O2055"/>
    <mergeCell ref="P2055:R2055"/>
    <mergeCell ref="S2055:V2055"/>
    <mergeCell ref="S2047:V2047"/>
    <mergeCell ref="B2048:C2048"/>
    <mergeCell ref="D2048:F2048"/>
    <mergeCell ref="G2048:I2048"/>
    <mergeCell ref="J2048:L2048"/>
    <mergeCell ref="M2048:O2048"/>
    <mergeCell ref="S2048:V2048"/>
    <mergeCell ref="B2049:V2049"/>
    <mergeCell ref="B2050:V2050"/>
    <mergeCell ref="B2044:C2044"/>
    <mergeCell ref="D2044:F2044"/>
    <mergeCell ref="G2044:I2044"/>
    <mergeCell ref="J2044:L2044"/>
    <mergeCell ref="M2044:O2044"/>
    <mergeCell ref="P2044:R2044"/>
    <mergeCell ref="S2044:V2046"/>
    <mergeCell ref="B2045:C2045"/>
    <mergeCell ref="D2045:F2045"/>
    <mergeCell ref="G2045:I2045"/>
    <mergeCell ref="J2045:L2045"/>
    <mergeCell ref="M2045:O2045"/>
    <mergeCell ref="P2045:R2045"/>
    <mergeCell ref="B2046:C2046"/>
    <mergeCell ref="D2046:F2046"/>
    <mergeCell ref="G2046:I2046"/>
    <mergeCell ref="J2046:L2046"/>
    <mergeCell ref="M2046:O2046"/>
    <mergeCell ref="P2046:R2048"/>
    <mergeCell ref="B2047:C2047"/>
    <mergeCell ref="D2047:F2047"/>
    <mergeCell ref="G2047:I2047"/>
    <mergeCell ref="J2047:L2047"/>
    <mergeCell ref="M2047:O2047"/>
    <mergeCell ref="B2068:C2068"/>
    <mergeCell ref="D2068:F2068"/>
    <mergeCell ref="G2068:I2068"/>
    <mergeCell ref="J2068:L2068"/>
    <mergeCell ref="M2068:O2068"/>
    <mergeCell ref="P2068:R2068"/>
    <mergeCell ref="B2069:C2069"/>
    <mergeCell ref="D2069:F2069"/>
    <mergeCell ref="G2069:I2069"/>
    <mergeCell ref="J2069:L2069"/>
    <mergeCell ref="M2069:O2069"/>
    <mergeCell ref="P2069:R2069"/>
    <mergeCell ref="G2066:I2066"/>
    <mergeCell ref="J2066:L2066"/>
    <mergeCell ref="M2066:O2066"/>
    <mergeCell ref="P2066:R2066"/>
    <mergeCell ref="T2066:V2066"/>
    <mergeCell ref="B2067:C2067"/>
    <mergeCell ref="D2067:F2067"/>
    <mergeCell ref="G2067:I2067"/>
    <mergeCell ref="J2067:L2067"/>
    <mergeCell ref="M2067:O2067"/>
    <mergeCell ref="P2067:R2067"/>
    <mergeCell ref="B2059:C2059"/>
    <mergeCell ref="B2060:C2060"/>
    <mergeCell ref="B2061:C2061"/>
    <mergeCell ref="B2062:C2062"/>
    <mergeCell ref="B2063:C2063"/>
    <mergeCell ref="B2064:C2064"/>
    <mergeCell ref="B2065:C2065"/>
    <mergeCell ref="B2066:C2066"/>
    <mergeCell ref="D2066:F2066"/>
    <mergeCell ref="D2056:F2056"/>
    <mergeCell ref="G2056:R2056"/>
    <mergeCell ref="S2056:V2056"/>
    <mergeCell ref="D2057:F2057"/>
    <mergeCell ref="G2057:I2057"/>
    <mergeCell ref="J2057:L2057"/>
    <mergeCell ref="M2057:O2057"/>
    <mergeCell ref="P2057:P2058"/>
    <mergeCell ref="Q2057:S2057"/>
    <mergeCell ref="T2057:V2057"/>
    <mergeCell ref="A2074:A2075"/>
    <mergeCell ref="B2074:C2075"/>
    <mergeCell ref="D2074:F2074"/>
    <mergeCell ref="G2074:I2074"/>
    <mergeCell ref="J2074:L2074"/>
    <mergeCell ref="M2074:O2074"/>
    <mergeCell ref="P2074:R2074"/>
    <mergeCell ref="S2074:V2074"/>
    <mergeCell ref="D2075:F2075"/>
    <mergeCell ref="G2075:I2075"/>
    <mergeCell ref="J2075:L2075"/>
    <mergeCell ref="M2075:O2075"/>
    <mergeCell ref="P2075:R2075"/>
    <mergeCell ref="S2075:V2075"/>
    <mergeCell ref="B2072:C2072"/>
    <mergeCell ref="D2072:F2072"/>
    <mergeCell ref="G2072:I2072"/>
    <mergeCell ref="J2072:L2072"/>
    <mergeCell ref="M2072:O2072"/>
    <mergeCell ref="P2072:R2072"/>
    <mergeCell ref="B2073:C2073"/>
    <mergeCell ref="D2073:F2073"/>
    <mergeCell ref="G2073:I2073"/>
    <mergeCell ref="J2073:L2073"/>
    <mergeCell ref="M2073:O2073"/>
    <mergeCell ref="P2073:R2073"/>
    <mergeCell ref="B2070:C2070"/>
    <mergeCell ref="D2070:F2070"/>
    <mergeCell ref="G2070:I2070"/>
    <mergeCell ref="J2070:L2070"/>
    <mergeCell ref="M2070:O2070"/>
    <mergeCell ref="P2070:R2070"/>
    <mergeCell ref="B2071:C2071"/>
    <mergeCell ref="D2071:F2071"/>
    <mergeCell ref="G2071:I2071"/>
    <mergeCell ref="J2071:L2071"/>
    <mergeCell ref="M2071:O2071"/>
    <mergeCell ref="P2071:R2071"/>
    <mergeCell ref="S2071:V2071"/>
    <mergeCell ref="S2072:V2072"/>
    <mergeCell ref="S2073:V2073"/>
    <mergeCell ref="B2083:C2083"/>
    <mergeCell ref="D2083:V2083"/>
    <mergeCell ref="B2084:C2084"/>
    <mergeCell ref="D2084:V2084"/>
    <mergeCell ref="B2085:C2085"/>
    <mergeCell ref="D2085:V2085"/>
    <mergeCell ref="B2086:C2086"/>
    <mergeCell ref="D2086:V2086"/>
    <mergeCell ref="B2087:C2087"/>
    <mergeCell ref="D2087:F2087"/>
    <mergeCell ref="G2087:I2087"/>
    <mergeCell ref="J2087:L2087"/>
    <mergeCell ref="M2087:O2087"/>
    <mergeCell ref="P2087:R2087"/>
    <mergeCell ref="S2087:V2087"/>
    <mergeCell ref="S2079:V2079"/>
    <mergeCell ref="B2080:C2080"/>
    <mergeCell ref="D2080:F2080"/>
    <mergeCell ref="G2080:I2080"/>
    <mergeCell ref="J2080:L2080"/>
    <mergeCell ref="M2080:O2080"/>
    <mergeCell ref="S2080:V2080"/>
    <mergeCell ref="B2081:V2081"/>
    <mergeCell ref="B2082:V2082"/>
    <mergeCell ref="B2076:C2076"/>
    <mergeCell ref="D2076:F2076"/>
    <mergeCell ref="G2076:I2076"/>
    <mergeCell ref="J2076:L2076"/>
    <mergeCell ref="M2076:O2076"/>
    <mergeCell ref="P2076:R2076"/>
    <mergeCell ref="S2076:V2078"/>
    <mergeCell ref="B2077:C2077"/>
    <mergeCell ref="D2077:F2077"/>
    <mergeCell ref="G2077:I2077"/>
    <mergeCell ref="J2077:L2077"/>
    <mergeCell ref="M2077:O2077"/>
    <mergeCell ref="P2077:R2077"/>
    <mergeCell ref="B2078:C2078"/>
    <mergeCell ref="D2078:F2078"/>
    <mergeCell ref="G2078:I2078"/>
    <mergeCell ref="J2078:L2078"/>
    <mergeCell ref="M2078:O2078"/>
    <mergeCell ref="P2078:R2080"/>
    <mergeCell ref="B2079:C2079"/>
    <mergeCell ref="D2079:F2079"/>
    <mergeCell ref="G2079:I2079"/>
    <mergeCell ref="J2079:L2079"/>
    <mergeCell ref="M2079:O2079"/>
    <mergeCell ref="B2100:C2100"/>
    <mergeCell ref="D2100:F2100"/>
    <mergeCell ref="G2100:I2100"/>
    <mergeCell ref="J2100:L2100"/>
    <mergeCell ref="M2100:O2100"/>
    <mergeCell ref="P2100:R2100"/>
    <mergeCell ref="B2101:C2101"/>
    <mergeCell ref="D2101:F2101"/>
    <mergeCell ref="G2101:I2101"/>
    <mergeCell ref="J2101:L2101"/>
    <mergeCell ref="M2101:O2101"/>
    <mergeCell ref="P2101:R2101"/>
    <mergeCell ref="G2098:I2098"/>
    <mergeCell ref="J2098:L2098"/>
    <mergeCell ref="M2098:O2098"/>
    <mergeCell ref="P2098:R2098"/>
    <mergeCell ref="T2098:V2098"/>
    <mergeCell ref="B2099:C2099"/>
    <mergeCell ref="D2099:F2099"/>
    <mergeCell ref="G2099:I2099"/>
    <mergeCell ref="J2099:L2099"/>
    <mergeCell ref="M2099:O2099"/>
    <mergeCell ref="P2099:R2099"/>
    <mergeCell ref="B2091:C2091"/>
    <mergeCell ref="B2092:C2092"/>
    <mergeCell ref="B2093:C2093"/>
    <mergeCell ref="B2094:C2094"/>
    <mergeCell ref="B2095:C2095"/>
    <mergeCell ref="B2096:C2096"/>
    <mergeCell ref="B2097:C2097"/>
    <mergeCell ref="B2098:C2098"/>
    <mergeCell ref="D2098:F2098"/>
    <mergeCell ref="D2088:F2088"/>
    <mergeCell ref="G2088:R2088"/>
    <mergeCell ref="S2088:V2088"/>
    <mergeCell ref="D2089:F2089"/>
    <mergeCell ref="G2089:I2089"/>
    <mergeCell ref="J2089:L2089"/>
    <mergeCell ref="M2089:O2089"/>
    <mergeCell ref="P2089:P2090"/>
    <mergeCell ref="Q2089:S2089"/>
    <mergeCell ref="T2089:V2089"/>
    <mergeCell ref="A2106:A2107"/>
    <mergeCell ref="B2106:C2107"/>
    <mergeCell ref="D2106:F2106"/>
    <mergeCell ref="G2106:I2106"/>
    <mergeCell ref="J2106:L2106"/>
    <mergeCell ref="M2106:O2106"/>
    <mergeCell ref="P2106:R2106"/>
    <mergeCell ref="S2106:V2106"/>
    <mergeCell ref="D2107:F2107"/>
    <mergeCell ref="G2107:I2107"/>
    <mergeCell ref="J2107:L2107"/>
    <mergeCell ref="M2107:O2107"/>
    <mergeCell ref="P2107:R2107"/>
    <mergeCell ref="S2107:V2107"/>
    <mergeCell ref="B2104:C2104"/>
    <mergeCell ref="D2104:F2104"/>
    <mergeCell ref="G2104:I2104"/>
    <mergeCell ref="J2104:L2104"/>
    <mergeCell ref="M2104:O2104"/>
    <mergeCell ref="P2104:R2104"/>
    <mergeCell ref="B2105:C2105"/>
    <mergeCell ref="D2105:F2105"/>
    <mergeCell ref="G2105:I2105"/>
    <mergeCell ref="J2105:L2105"/>
    <mergeCell ref="M2105:O2105"/>
    <mergeCell ref="P2105:R2105"/>
    <mergeCell ref="B2102:C2102"/>
    <mergeCell ref="D2102:F2102"/>
    <mergeCell ref="G2102:I2102"/>
    <mergeCell ref="J2102:L2102"/>
    <mergeCell ref="M2102:O2102"/>
    <mergeCell ref="P2102:R2102"/>
    <mergeCell ref="B2103:C2103"/>
    <mergeCell ref="D2103:F2103"/>
    <mergeCell ref="G2103:I2103"/>
    <mergeCell ref="J2103:L2103"/>
    <mergeCell ref="M2103:O2103"/>
    <mergeCell ref="P2103:R2103"/>
    <mergeCell ref="S2103:V2103"/>
    <mergeCell ref="S2104:V2104"/>
    <mergeCell ref="S2105:V2105"/>
    <mergeCell ref="B2115:C2115"/>
    <mergeCell ref="D2115:V2115"/>
    <mergeCell ref="B2116:C2116"/>
    <mergeCell ref="D2116:V2116"/>
    <mergeCell ref="B2117:C2117"/>
    <mergeCell ref="D2117:V2117"/>
    <mergeCell ref="B2118:C2118"/>
    <mergeCell ref="D2118:V2118"/>
    <mergeCell ref="B2119:C2119"/>
    <mergeCell ref="D2119:F2119"/>
    <mergeCell ref="G2119:I2119"/>
    <mergeCell ref="J2119:L2119"/>
    <mergeCell ref="M2119:O2119"/>
    <mergeCell ref="P2119:R2119"/>
    <mergeCell ref="S2119:V2119"/>
    <mergeCell ref="S2111:V2111"/>
    <mergeCell ref="B2112:C2112"/>
    <mergeCell ref="D2112:F2112"/>
    <mergeCell ref="G2112:I2112"/>
    <mergeCell ref="J2112:L2112"/>
    <mergeCell ref="M2112:O2112"/>
    <mergeCell ref="S2112:V2112"/>
    <mergeCell ref="B2113:V2113"/>
    <mergeCell ref="B2114:V2114"/>
    <mergeCell ref="B2108:C2108"/>
    <mergeCell ref="D2108:F2108"/>
    <mergeCell ref="G2108:I2108"/>
    <mergeCell ref="J2108:L2108"/>
    <mergeCell ref="M2108:O2108"/>
    <mergeCell ref="P2108:R2108"/>
    <mergeCell ref="S2108:V2110"/>
    <mergeCell ref="B2109:C2109"/>
    <mergeCell ref="D2109:F2109"/>
    <mergeCell ref="G2109:I2109"/>
    <mergeCell ref="J2109:L2109"/>
    <mergeCell ref="M2109:O2109"/>
    <mergeCell ref="P2109:R2109"/>
    <mergeCell ref="B2110:C2110"/>
    <mergeCell ref="D2110:F2110"/>
    <mergeCell ref="G2110:I2110"/>
    <mergeCell ref="J2110:L2110"/>
    <mergeCell ref="M2110:O2110"/>
    <mergeCell ref="P2110:R2112"/>
    <mergeCell ref="B2111:C2111"/>
    <mergeCell ref="D2111:F2111"/>
    <mergeCell ref="G2111:I2111"/>
    <mergeCell ref="J2111:L2111"/>
    <mergeCell ref="M2111:O2111"/>
    <mergeCell ref="B2132:C2132"/>
    <mergeCell ref="D2132:F2132"/>
    <mergeCell ref="G2132:I2132"/>
    <mergeCell ref="J2132:L2132"/>
    <mergeCell ref="M2132:O2132"/>
    <mergeCell ref="P2132:R2132"/>
    <mergeCell ref="B2133:C2133"/>
    <mergeCell ref="D2133:F2133"/>
    <mergeCell ref="G2133:I2133"/>
    <mergeCell ref="J2133:L2133"/>
    <mergeCell ref="M2133:O2133"/>
    <mergeCell ref="P2133:R2133"/>
    <mergeCell ref="G2130:I2130"/>
    <mergeCell ref="J2130:L2130"/>
    <mergeCell ref="M2130:O2130"/>
    <mergeCell ref="P2130:R2130"/>
    <mergeCell ref="T2130:V2130"/>
    <mergeCell ref="B2131:C2131"/>
    <mergeCell ref="D2131:F2131"/>
    <mergeCell ref="G2131:I2131"/>
    <mergeCell ref="J2131:L2131"/>
    <mergeCell ref="M2131:O2131"/>
    <mergeCell ref="P2131:R2131"/>
    <mergeCell ref="B2123:C2123"/>
    <mergeCell ref="B2124:C2124"/>
    <mergeCell ref="B2125:C2125"/>
    <mergeCell ref="B2126:C2126"/>
    <mergeCell ref="B2127:C2127"/>
    <mergeCell ref="B2128:C2128"/>
    <mergeCell ref="B2129:C2129"/>
    <mergeCell ref="B2130:C2130"/>
    <mergeCell ref="D2130:F2130"/>
    <mergeCell ref="D2120:F2120"/>
    <mergeCell ref="G2120:R2120"/>
    <mergeCell ref="S2120:V2120"/>
    <mergeCell ref="D2121:F2121"/>
    <mergeCell ref="G2121:I2121"/>
    <mergeCell ref="J2121:L2121"/>
    <mergeCell ref="M2121:O2121"/>
    <mergeCell ref="P2121:P2122"/>
    <mergeCell ref="Q2121:S2121"/>
    <mergeCell ref="T2121:V2121"/>
    <mergeCell ref="A2138:A2139"/>
    <mergeCell ref="B2138:C2139"/>
    <mergeCell ref="D2138:F2138"/>
    <mergeCell ref="G2138:I2138"/>
    <mergeCell ref="J2138:L2138"/>
    <mergeCell ref="M2138:O2138"/>
    <mergeCell ref="P2138:R2138"/>
    <mergeCell ref="S2138:V2138"/>
    <mergeCell ref="D2139:F2139"/>
    <mergeCell ref="G2139:I2139"/>
    <mergeCell ref="J2139:L2139"/>
    <mergeCell ref="M2139:O2139"/>
    <mergeCell ref="P2139:R2139"/>
    <mergeCell ref="S2139:V2139"/>
    <mergeCell ref="B2136:C2136"/>
    <mergeCell ref="D2136:F2136"/>
    <mergeCell ref="G2136:I2136"/>
    <mergeCell ref="J2136:L2136"/>
    <mergeCell ref="M2136:O2136"/>
    <mergeCell ref="P2136:R2136"/>
    <mergeCell ref="B2137:C2137"/>
    <mergeCell ref="D2137:F2137"/>
    <mergeCell ref="G2137:I2137"/>
    <mergeCell ref="J2137:L2137"/>
    <mergeCell ref="M2137:O2137"/>
    <mergeCell ref="P2137:R2137"/>
    <mergeCell ref="B2134:C2134"/>
    <mergeCell ref="D2134:F2134"/>
    <mergeCell ref="G2134:I2134"/>
    <mergeCell ref="J2134:L2134"/>
    <mergeCell ref="M2134:O2134"/>
    <mergeCell ref="P2134:R2134"/>
    <mergeCell ref="B2135:C2135"/>
    <mergeCell ref="D2135:F2135"/>
    <mergeCell ref="G2135:I2135"/>
    <mergeCell ref="J2135:L2135"/>
    <mergeCell ref="M2135:O2135"/>
    <mergeCell ref="P2135:R2135"/>
    <mergeCell ref="S2135:V2135"/>
    <mergeCell ref="S2136:V2136"/>
    <mergeCell ref="S2137:V2137"/>
    <mergeCell ref="B2147:C2147"/>
    <mergeCell ref="D2147:V2147"/>
    <mergeCell ref="B2148:C2148"/>
    <mergeCell ref="D2148:V2148"/>
    <mergeCell ref="B2149:C2149"/>
    <mergeCell ref="D2149:V2149"/>
    <mergeCell ref="B2150:C2150"/>
    <mergeCell ref="D2150:V2150"/>
    <mergeCell ref="B2151:C2151"/>
    <mergeCell ref="D2151:F2151"/>
    <mergeCell ref="G2151:I2151"/>
    <mergeCell ref="J2151:L2151"/>
    <mergeCell ref="M2151:O2151"/>
    <mergeCell ref="P2151:R2151"/>
    <mergeCell ref="S2151:V2151"/>
    <mergeCell ref="S2143:V2143"/>
    <mergeCell ref="B2144:C2144"/>
    <mergeCell ref="D2144:F2144"/>
    <mergeCell ref="G2144:I2144"/>
    <mergeCell ref="J2144:L2144"/>
    <mergeCell ref="M2144:O2144"/>
    <mergeCell ref="S2144:V2144"/>
    <mergeCell ref="B2145:V2145"/>
    <mergeCell ref="B2146:V2146"/>
    <mergeCell ref="B2140:C2140"/>
    <mergeCell ref="D2140:F2140"/>
    <mergeCell ref="G2140:I2140"/>
    <mergeCell ref="J2140:L2140"/>
    <mergeCell ref="M2140:O2140"/>
    <mergeCell ref="P2140:R2140"/>
    <mergeCell ref="S2140:V2142"/>
    <mergeCell ref="B2141:C2141"/>
    <mergeCell ref="D2141:F2141"/>
    <mergeCell ref="G2141:I2141"/>
    <mergeCell ref="J2141:L2141"/>
    <mergeCell ref="M2141:O2141"/>
    <mergeCell ref="P2141:R2141"/>
    <mergeCell ref="B2142:C2142"/>
    <mergeCell ref="D2142:F2142"/>
    <mergeCell ref="G2142:I2142"/>
    <mergeCell ref="J2142:L2142"/>
    <mergeCell ref="M2142:O2142"/>
    <mergeCell ref="P2142:R2144"/>
    <mergeCell ref="B2143:C2143"/>
    <mergeCell ref="D2143:F2143"/>
    <mergeCell ref="G2143:I2143"/>
    <mergeCell ref="J2143:L2143"/>
    <mergeCell ref="M2143:O2143"/>
    <mergeCell ref="B2164:C2164"/>
    <mergeCell ref="D2164:F2164"/>
    <mergeCell ref="G2164:I2164"/>
    <mergeCell ref="J2164:L2164"/>
    <mergeCell ref="M2164:O2164"/>
    <mergeCell ref="P2164:R2164"/>
    <mergeCell ref="B2165:C2165"/>
    <mergeCell ref="D2165:F2165"/>
    <mergeCell ref="G2165:I2165"/>
    <mergeCell ref="J2165:L2165"/>
    <mergeCell ref="M2165:O2165"/>
    <mergeCell ref="P2165:R2165"/>
    <mergeCell ref="G2162:I2162"/>
    <mergeCell ref="J2162:L2162"/>
    <mergeCell ref="M2162:O2162"/>
    <mergeCell ref="P2162:R2162"/>
    <mergeCell ref="T2162:V2162"/>
    <mergeCell ref="B2163:C2163"/>
    <mergeCell ref="D2163:F2163"/>
    <mergeCell ref="G2163:I2163"/>
    <mergeCell ref="J2163:L2163"/>
    <mergeCell ref="M2163:O2163"/>
    <mergeCell ref="P2163:R2163"/>
    <mergeCell ref="B2155:C2155"/>
    <mergeCell ref="B2156:C2156"/>
    <mergeCell ref="B2157:C2157"/>
    <mergeCell ref="B2158:C2158"/>
    <mergeCell ref="B2159:C2159"/>
    <mergeCell ref="B2160:C2160"/>
    <mergeCell ref="B2161:C2161"/>
    <mergeCell ref="B2162:C2162"/>
    <mergeCell ref="D2162:F2162"/>
    <mergeCell ref="D2152:F2152"/>
    <mergeCell ref="G2152:R2152"/>
    <mergeCell ref="S2152:V2152"/>
    <mergeCell ref="D2153:F2153"/>
    <mergeCell ref="G2153:I2153"/>
    <mergeCell ref="J2153:L2153"/>
    <mergeCell ref="M2153:O2153"/>
    <mergeCell ref="P2153:P2154"/>
    <mergeCell ref="Q2153:S2153"/>
    <mergeCell ref="T2153:V2153"/>
    <mergeCell ref="A2170:A2171"/>
    <mergeCell ref="B2170:C2171"/>
    <mergeCell ref="D2170:F2170"/>
    <mergeCell ref="G2170:I2170"/>
    <mergeCell ref="J2170:L2170"/>
    <mergeCell ref="M2170:O2170"/>
    <mergeCell ref="P2170:R2170"/>
    <mergeCell ref="S2170:V2170"/>
    <mergeCell ref="D2171:F2171"/>
    <mergeCell ref="G2171:I2171"/>
    <mergeCell ref="J2171:L2171"/>
    <mergeCell ref="M2171:O2171"/>
    <mergeCell ref="P2171:R2171"/>
    <mergeCell ref="S2171:V2171"/>
    <mergeCell ref="B2168:C2168"/>
    <mergeCell ref="D2168:F2168"/>
    <mergeCell ref="G2168:I2168"/>
    <mergeCell ref="J2168:L2168"/>
    <mergeCell ref="M2168:O2168"/>
    <mergeCell ref="P2168:R2168"/>
    <mergeCell ref="B2169:C2169"/>
    <mergeCell ref="D2169:F2169"/>
    <mergeCell ref="G2169:I2169"/>
    <mergeCell ref="J2169:L2169"/>
    <mergeCell ref="M2169:O2169"/>
    <mergeCell ref="P2169:R2169"/>
    <mergeCell ref="B2166:C2166"/>
    <mergeCell ref="D2166:F2166"/>
    <mergeCell ref="G2166:I2166"/>
    <mergeCell ref="J2166:L2166"/>
    <mergeCell ref="M2166:O2166"/>
    <mergeCell ref="P2166:R2166"/>
    <mergeCell ref="B2167:C2167"/>
    <mergeCell ref="D2167:F2167"/>
    <mergeCell ref="G2167:I2167"/>
    <mergeCell ref="J2167:L2167"/>
    <mergeCell ref="M2167:O2167"/>
    <mergeCell ref="P2167:R2167"/>
    <mergeCell ref="S2167:V2167"/>
    <mergeCell ref="S2168:V2168"/>
    <mergeCell ref="S2169:V2169"/>
    <mergeCell ref="B2179:C2179"/>
    <mergeCell ref="D2179:V2179"/>
    <mergeCell ref="B2180:C2180"/>
    <mergeCell ref="D2180:V2180"/>
    <mergeCell ref="B2181:C2181"/>
    <mergeCell ref="D2181:V2181"/>
    <mergeCell ref="B2182:C2182"/>
    <mergeCell ref="D2182:V2182"/>
    <mergeCell ref="B2183:C2183"/>
    <mergeCell ref="D2183:F2183"/>
    <mergeCell ref="G2183:I2183"/>
    <mergeCell ref="J2183:L2183"/>
    <mergeCell ref="M2183:O2183"/>
    <mergeCell ref="P2183:R2183"/>
    <mergeCell ref="S2183:V2183"/>
    <mergeCell ref="S2175:V2175"/>
    <mergeCell ref="B2176:C2176"/>
    <mergeCell ref="D2176:F2176"/>
    <mergeCell ref="G2176:I2176"/>
    <mergeCell ref="J2176:L2176"/>
    <mergeCell ref="M2176:O2176"/>
    <mergeCell ref="S2176:V2176"/>
    <mergeCell ref="B2177:V2177"/>
    <mergeCell ref="B2178:V2178"/>
    <mergeCell ref="B2172:C2172"/>
    <mergeCell ref="D2172:F2172"/>
    <mergeCell ref="G2172:I2172"/>
    <mergeCell ref="J2172:L2172"/>
    <mergeCell ref="M2172:O2172"/>
    <mergeCell ref="P2172:R2172"/>
    <mergeCell ref="S2172:V2174"/>
    <mergeCell ref="B2173:C2173"/>
    <mergeCell ref="D2173:F2173"/>
    <mergeCell ref="G2173:I2173"/>
    <mergeCell ref="J2173:L2173"/>
    <mergeCell ref="M2173:O2173"/>
    <mergeCell ref="P2173:R2173"/>
    <mergeCell ref="B2174:C2174"/>
    <mergeCell ref="D2174:F2174"/>
    <mergeCell ref="G2174:I2174"/>
    <mergeCell ref="J2174:L2174"/>
    <mergeCell ref="M2174:O2174"/>
    <mergeCell ref="P2174:R2176"/>
    <mergeCell ref="B2175:C2175"/>
    <mergeCell ref="D2175:F2175"/>
    <mergeCell ref="G2175:I2175"/>
    <mergeCell ref="J2175:L2175"/>
    <mergeCell ref="M2175:O2175"/>
    <mergeCell ref="B2196:C2196"/>
    <mergeCell ref="D2196:F2196"/>
    <mergeCell ref="G2196:I2196"/>
    <mergeCell ref="J2196:L2196"/>
    <mergeCell ref="M2196:O2196"/>
    <mergeCell ref="P2196:R2196"/>
    <mergeCell ref="B2197:C2197"/>
    <mergeCell ref="D2197:F2197"/>
    <mergeCell ref="G2197:I2197"/>
    <mergeCell ref="J2197:L2197"/>
    <mergeCell ref="M2197:O2197"/>
    <mergeCell ref="P2197:R2197"/>
    <mergeCell ref="G2194:I2194"/>
    <mergeCell ref="J2194:L2194"/>
    <mergeCell ref="M2194:O2194"/>
    <mergeCell ref="P2194:R2194"/>
    <mergeCell ref="T2194:V2194"/>
    <mergeCell ref="B2195:C2195"/>
    <mergeCell ref="D2195:F2195"/>
    <mergeCell ref="G2195:I2195"/>
    <mergeCell ref="J2195:L2195"/>
    <mergeCell ref="M2195:O2195"/>
    <mergeCell ref="P2195:R2195"/>
    <mergeCell ref="B2187:C2187"/>
    <mergeCell ref="B2188:C2188"/>
    <mergeCell ref="B2189:C2189"/>
    <mergeCell ref="B2190:C2190"/>
    <mergeCell ref="B2191:C2191"/>
    <mergeCell ref="B2192:C2192"/>
    <mergeCell ref="B2193:C2193"/>
    <mergeCell ref="B2194:C2194"/>
    <mergeCell ref="D2194:F2194"/>
    <mergeCell ref="D2184:F2184"/>
    <mergeCell ref="G2184:R2184"/>
    <mergeCell ref="S2184:V2184"/>
    <mergeCell ref="D2185:F2185"/>
    <mergeCell ref="G2185:I2185"/>
    <mergeCell ref="J2185:L2185"/>
    <mergeCell ref="M2185:O2185"/>
    <mergeCell ref="P2185:P2186"/>
    <mergeCell ref="Q2185:S2185"/>
    <mergeCell ref="T2185:V2185"/>
    <mergeCell ref="A2202:A2203"/>
    <mergeCell ref="B2202:C2203"/>
    <mergeCell ref="D2202:F2202"/>
    <mergeCell ref="G2202:I2202"/>
    <mergeCell ref="J2202:L2202"/>
    <mergeCell ref="M2202:O2202"/>
    <mergeCell ref="P2202:R2202"/>
    <mergeCell ref="S2202:V2202"/>
    <mergeCell ref="D2203:F2203"/>
    <mergeCell ref="G2203:I2203"/>
    <mergeCell ref="J2203:L2203"/>
    <mergeCell ref="M2203:O2203"/>
    <mergeCell ref="P2203:R2203"/>
    <mergeCell ref="S2203:V2203"/>
    <mergeCell ref="B2200:C2200"/>
    <mergeCell ref="D2200:F2200"/>
    <mergeCell ref="G2200:I2200"/>
    <mergeCell ref="J2200:L2200"/>
    <mergeCell ref="M2200:O2200"/>
    <mergeCell ref="P2200:R2200"/>
    <mergeCell ref="B2201:C2201"/>
    <mergeCell ref="D2201:F2201"/>
    <mergeCell ref="G2201:I2201"/>
    <mergeCell ref="J2201:L2201"/>
    <mergeCell ref="M2201:O2201"/>
    <mergeCell ref="P2201:R2201"/>
    <mergeCell ref="B2198:C2198"/>
    <mergeCell ref="D2198:F2198"/>
    <mergeCell ref="G2198:I2198"/>
    <mergeCell ref="J2198:L2198"/>
    <mergeCell ref="M2198:O2198"/>
    <mergeCell ref="P2198:R2198"/>
    <mergeCell ref="B2199:C2199"/>
    <mergeCell ref="D2199:F2199"/>
    <mergeCell ref="G2199:I2199"/>
    <mergeCell ref="J2199:L2199"/>
    <mergeCell ref="M2199:O2199"/>
    <mergeCell ref="P2199:R2199"/>
    <mergeCell ref="S2199:V2199"/>
    <mergeCell ref="S2200:V2200"/>
    <mergeCell ref="S2201:V2201"/>
    <mergeCell ref="B2211:C2211"/>
    <mergeCell ref="D2211:V2211"/>
    <mergeCell ref="B2212:C2212"/>
    <mergeCell ref="D2212:V2212"/>
    <mergeCell ref="B2213:C2213"/>
    <mergeCell ref="D2213:V2213"/>
    <mergeCell ref="B2214:C2214"/>
    <mergeCell ref="D2214:V2214"/>
    <mergeCell ref="B2215:C2215"/>
    <mergeCell ref="D2215:F2215"/>
    <mergeCell ref="G2215:I2215"/>
    <mergeCell ref="J2215:L2215"/>
    <mergeCell ref="M2215:O2215"/>
    <mergeCell ref="P2215:R2215"/>
    <mergeCell ref="S2215:V2215"/>
    <mergeCell ref="S2207:V2207"/>
    <mergeCell ref="B2208:C2208"/>
    <mergeCell ref="D2208:F2208"/>
    <mergeCell ref="G2208:I2208"/>
    <mergeCell ref="J2208:L2208"/>
    <mergeCell ref="M2208:O2208"/>
    <mergeCell ref="S2208:V2208"/>
    <mergeCell ref="B2209:V2209"/>
    <mergeCell ref="B2210:V2210"/>
    <mergeCell ref="B2204:C2204"/>
    <mergeCell ref="D2204:F2204"/>
    <mergeCell ref="G2204:I2204"/>
    <mergeCell ref="J2204:L2204"/>
    <mergeCell ref="M2204:O2204"/>
    <mergeCell ref="P2204:R2204"/>
    <mergeCell ref="S2204:V2206"/>
    <mergeCell ref="B2205:C2205"/>
    <mergeCell ref="D2205:F2205"/>
    <mergeCell ref="G2205:I2205"/>
    <mergeCell ref="J2205:L2205"/>
    <mergeCell ref="M2205:O2205"/>
    <mergeCell ref="P2205:R2205"/>
    <mergeCell ref="B2206:C2206"/>
    <mergeCell ref="D2206:F2206"/>
    <mergeCell ref="G2206:I2206"/>
    <mergeCell ref="J2206:L2206"/>
    <mergeCell ref="M2206:O2206"/>
    <mergeCell ref="P2206:R2208"/>
    <mergeCell ref="B2207:C2207"/>
    <mergeCell ref="D2207:F2207"/>
    <mergeCell ref="G2207:I2207"/>
    <mergeCell ref="J2207:L2207"/>
    <mergeCell ref="M2207:O2207"/>
    <mergeCell ref="B2228:C2228"/>
    <mergeCell ref="D2228:F2228"/>
    <mergeCell ref="G2228:I2228"/>
    <mergeCell ref="J2228:L2228"/>
    <mergeCell ref="M2228:O2228"/>
    <mergeCell ref="P2228:R2228"/>
    <mergeCell ref="B2229:C2229"/>
    <mergeCell ref="D2229:F2229"/>
    <mergeCell ref="G2229:I2229"/>
    <mergeCell ref="J2229:L2229"/>
    <mergeCell ref="M2229:O2229"/>
    <mergeCell ref="P2229:R2229"/>
    <mergeCell ref="G2226:I2226"/>
    <mergeCell ref="J2226:L2226"/>
    <mergeCell ref="M2226:O2226"/>
    <mergeCell ref="P2226:R2226"/>
    <mergeCell ref="T2226:V2226"/>
    <mergeCell ref="B2227:C2227"/>
    <mergeCell ref="D2227:F2227"/>
    <mergeCell ref="G2227:I2227"/>
    <mergeCell ref="J2227:L2227"/>
    <mergeCell ref="M2227:O2227"/>
    <mergeCell ref="P2227:R2227"/>
    <mergeCell ref="B2219:C2219"/>
    <mergeCell ref="B2220:C2220"/>
    <mergeCell ref="B2221:C2221"/>
    <mergeCell ref="B2222:C2222"/>
    <mergeCell ref="B2223:C2223"/>
    <mergeCell ref="B2224:C2224"/>
    <mergeCell ref="B2225:C2225"/>
    <mergeCell ref="B2226:C2226"/>
    <mergeCell ref="D2226:F2226"/>
    <mergeCell ref="D2216:F2216"/>
    <mergeCell ref="G2216:R2216"/>
    <mergeCell ref="S2216:V2216"/>
    <mergeCell ref="D2217:F2217"/>
    <mergeCell ref="G2217:I2217"/>
    <mergeCell ref="J2217:L2217"/>
    <mergeCell ref="M2217:O2217"/>
    <mergeCell ref="P2217:P2218"/>
    <mergeCell ref="Q2217:S2217"/>
    <mergeCell ref="T2217:V2217"/>
    <mergeCell ref="A2234:A2235"/>
    <mergeCell ref="B2234:C2235"/>
    <mergeCell ref="D2234:F2234"/>
    <mergeCell ref="G2234:I2234"/>
    <mergeCell ref="J2234:L2234"/>
    <mergeCell ref="M2234:O2234"/>
    <mergeCell ref="P2234:R2234"/>
    <mergeCell ref="S2234:V2234"/>
    <mergeCell ref="D2235:F2235"/>
    <mergeCell ref="G2235:I2235"/>
    <mergeCell ref="J2235:L2235"/>
    <mergeCell ref="M2235:O2235"/>
    <mergeCell ref="P2235:R2235"/>
    <mergeCell ref="S2235:V2235"/>
    <mergeCell ref="B2232:C2232"/>
    <mergeCell ref="D2232:F2232"/>
    <mergeCell ref="G2232:I2232"/>
    <mergeCell ref="J2232:L2232"/>
    <mergeCell ref="M2232:O2232"/>
    <mergeCell ref="P2232:R2232"/>
    <mergeCell ref="B2233:C2233"/>
    <mergeCell ref="D2233:F2233"/>
    <mergeCell ref="G2233:I2233"/>
    <mergeCell ref="J2233:L2233"/>
    <mergeCell ref="M2233:O2233"/>
    <mergeCell ref="P2233:R2233"/>
    <mergeCell ref="B2230:C2230"/>
    <mergeCell ref="D2230:F2230"/>
    <mergeCell ref="G2230:I2230"/>
    <mergeCell ref="J2230:L2230"/>
    <mergeCell ref="M2230:O2230"/>
    <mergeCell ref="P2230:R2230"/>
    <mergeCell ref="B2231:C2231"/>
    <mergeCell ref="D2231:F2231"/>
    <mergeCell ref="G2231:I2231"/>
    <mergeCell ref="J2231:L2231"/>
    <mergeCell ref="M2231:O2231"/>
    <mergeCell ref="P2231:R2231"/>
    <mergeCell ref="S2231:V2231"/>
    <mergeCell ref="S2232:V2232"/>
    <mergeCell ref="S2233:V2233"/>
    <mergeCell ref="B2243:C2243"/>
    <mergeCell ref="D2243:V2243"/>
    <mergeCell ref="B2244:C2244"/>
    <mergeCell ref="D2244:V2244"/>
    <mergeCell ref="B2245:C2245"/>
    <mergeCell ref="D2245:V2245"/>
    <mergeCell ref="B2246:C2246"/>
    <mergeCell ref="D2246:V2246"/>
    <mergeCell ref="B2247:C2247"/>
    <mergeCell ref="D2247:F2247"/>
    <mergeCell ref="G2247:I2247"/>
    <mergeCell ref="J2247:L2247"/>
    <mergeCell ref="M2247:O2247"/>
    <mergeCell ref="P2247:R2247"/>
    <mergeCell ref="S2247:V2247"/>
    <mergeCell ref="S2239:V2239"/>
    <mergeCell ref="B2240:C2240"/>
    <mergeCell ref="D2240:F2240"/>
    <mergeCell ref="G2240:I2240"/>
    <mergeCell ref="J2240:L2240"/>
    <mergeCell ref="M2240:O2240"/>
    <mergeCell ref="S2240:V2240"/>
    <mergeCell ref="B2241:V2241"/>
    <mergeCell ref="B2242:V2242"/>
    <mergeCell ref="B2236:C2236"/>
    <mergeCell ref="D2236:F2236"/>
    <mergeCell ref="G2236:I2236"/>
    <mergeCell ref="J2236:L2236"/>
    <mergeCell ref="M2236:O2236"/>
    <mergeCell ref="P2236:R2236"/>
    <mergeCell ref="S2236:V2238"/>
    <mergeCell ref="B2237:C2237"/>
    <mergeCell ref="D2237:F2237"/>
    <mergeCell ref="G2237:I2237"/>
    <mergeCell ref="J2237:L2237"/>
    <mergeCell ref="M2237:O2237"/>
    <mergeCell ref="P2237:R2237"/>
    <mergeCell ref="B2238:C2238"/>
    <mergeCell ref="D2238:F2238"/>
    <mergeCell ref="G2238:I2238"/>
    <mergeCell ref="J2238:L2238"/>
    <mergeCell ref="M2238:O2238"/>
    <mergeCell ref="P2238:R2240"/>
    <mergeCell ref="B2239:C2239"/>
    <mergeCell ref="D2239:F2239"/>
    <mergeCell ref="G2239:I2239"/>
    <mergeCell ref="J2239:L2239"/>
    <mergeCell ref="M2239:O2239"/>
    <mergeCell ref="B2260:C2260"/>
    <mergeCell ref="D2260:F2260"/>
    <mergeCell ref="G2260:I2260"/>
    <mergeCell ref="J2260:L2260"/>
    <mergeCell ref="M2260:O2260"/>
    <mergeCell ref="P2260:R2260"/>
    <mergeCell ref="B2261:C2261"/>
    <mergeCell ref="D2261:F2261"/>
    <mergeCell ref="G2261:I2261"/>
    <mergeCell ref="J2261:L2261"/>
    <mergeCell ref="M2261:O2261"/>
    <mergeCell ref="P2261:R2261"/>
    <mergeCell ref="G2258:I2258"/>
    <mergeCell ref="J2258:L2258"/>
    <mergeCell ref="M2258:O2258"/>
    <mergeCell ref="P2258:R2258"/>
    <mergeCell ref="T2258:V2258"/>
    <mergeCell ref="B2259:C2259"/>
    <mergeCell ref="D2259:F2259"/>
    <mergeCell ref="G2259:I2259"/>
    <mergeCell ref="J2259:L2259"/>
    <mergeCell ref="M2259:O2259"/>
    <mergeCell ref="P2259:R2259"/>
    <mergeCell ref="B2251:C2251"/>
    <mergeCell ref="B2252:C2252"/>
    <mergeCell ref="B2253:C2253"/>
    <mergeCell ref="B2254:C2254"/>
    <mergeCell ref="B2255:C2255"/>
    <mergeCell ref="B2256:C2256"/>
    <mergeCell ref="B2257:C2257"/>
    <mergeCell ref="B2258:C2258"/>
    <mergeCell ref="D2258:F2258"/>
    <mergeCell ref="D2248:F2248"/>
    <mergeCell ref="G2248:R2248"/>
    <mergeCell ref="S2248:V2248"/>
    <mergeCell ref="D2249:F2249"/>
    <mergeCell ref="G2249:I2249"/>
    <mergeCell ref="J2249:L2249"/>
    <mergeCell ref="M2249:O2249"/>
    <mergeCell ref="P2249:P2250"/>
    <mergeCell ref="Q2249:S2249"/>
    <mergeCell ref="T2249:V2249"/>
    <mergeCell ref="A2266:A2267"/>
    <mergeCell ref="B2266:C2267"/>
    <mergeCell ref="D2266:F2266"/>
    <mergeCell ref="G2266:I2266"/>
    <mergeCell ref="J2266:L2266"/>
    <mergeCell ref="M2266:O2266"/>
    <mergeCell ref="P2266:R2266"/>
    <mergeCell ref="S2266:V2266"/>
    <mergeCell ref="D2267:F2267"/>
    <mergeCell ref="G2267:I2267"/>
    <mergeCell ref="J2267:L2267"/>
    <mergeCell ref="M2267:O2267"/>
    <mergeCell ref="P2267:R2267"/>
    <mergeCell ref="S2267:V2267"/>
    <mergeCell ref="B2264:C2264"/>
    <mergeCell ref="D2264:F2264"/>
    <mergeCell ref="G2264:I2264"/>
    <mergeCell ref="J2264:L2264"/>
    <mergeCell ref="M2264:O2264"/>
    <mergeCell ref="P2264:R2264"/>
    <mergeCell ref="B2265:C2265"/>
    <mergeCell ref="D2265:F2265"/>
    <mergeCell ref="G2265:I2265"/>
    <mergeCell ref="J2265:L2265"/>
    <mergeCell ref="M2265:O2265"/>
    <mergeCell ref="P2265:R2265"/>
    <mergeCell ref="B2262:C2262"/>
    <mergeCell ref="D2262:F2262"/>
    <mergeCell ref="G2262:I2262"/>
    <mergeCell ref="J2262:L2262"/>
    <mergeCell ref="M2262:O2262"/>
    <mergeCell ref="P2262:R2262"/>
    <mergeCell ref="B2263:C2263"/>
    <mergeCell ref="D2263:F2263"/>
    <mergeCell ref="G2263:I2263"/>
    <mergeCell ref="J2263:L2263"/>
    <mergeCell ref="M2263:O2263"/>
    <mergeCell ref="P2263:R2263"/>
    <mergeCell ref="S2263:V2263"/>
    <mergeCell ref="S2264:V2264"/>
    <mergeCell ref="S2265:V2265"/>
    <mergeCell ref="B2275:C2275"/>
    <mergeCell ref="D2275:V2275"/>
    <mergeCell ref="B2276:C2276"/>
    <mergeCell ref="D2276:V2276"/>
    <mergeCell ref="B2277:C2277"/>
    <mergeCell ref="D2277:V2277"/>
    <mergeCell ref="B2278:C2278"/>
    <mergeCell ref="D2278:V2278"/>
    <mergeCell ref="B2279:C2279"/>
    <mergeCell ref="D2279:F2279"/>
    <mergeCell ref="G2279:I2279"/>
    <mergeCell ref="J2279:L2279"/>
    <mergeCell ref="M2279:O2279"/>
    <mergeCell ref="P2279:R2279"/>
    <mergeCell ref="S2279:V2279"/>
    <mergeCell ref="S2271:V2271"/>
    <mergeCell ref="B2272:C2272"/>
    <mergeCell ref="D2272:F2272"/>
    <mergeCell ref="G2272:I2272"/>
    <mergeCell ref="J2272:L2272"/>
    <mergeCell ref="M2272:O2272"/>
    <mergeCell ref="S2272:V2272"/>
    <mergeCell ref="B2273:V2273"/>
    <mergeCell ref="B2274:V2274"/>
    <mergeCell ref="B2268:C2268"/>
    <mergeCell ref="D2268:F2268"/>
    <mergeCell ref="G2268:I2268"/>
    <mergeCell ref="J2268:L2268"/>
    <mergeCell ref="M2268:O2268"/>
    <mergeCell ref="P2268:R2268"/>
    <mergeCell ref="S2268:V2270"/>
    <mergeCell ref="B2269:C2269"/>
    <mergeCell ref="D2269:F2269"/>
    <mergeCell ref="G2269:I2269"/>
    <mergeCell ref="J2269:L2269"/>
    <mergeCell ref="M2269:O2269"/>
    <mergeCell ref="P2269:R2269"/>
    <mergeCell ref="B2270:C2270"/>
    <mergeCell ref="D2270:F2270"/>
    <mergeCell ref="G2270:I2270"/>
    <mergeCell ref="J2270:L2270"/>
    <mergeCell ref="M2270:O2270"/>
    <mergeCell ref="P2270:R2272"/>
    <mergeCell ref="B2271:C2271"/>
    <mergeCell ref="D2271:F2271"/>
    <mergeCell ref="G2271:I2271"/>
    <mergeCell ref="J2271:L2271"/>
    <mergeCell ref="M2271:O2271"/>
    <mergeCell ref="B2292:C2292"/>
    <mergeCell ref="D2292:F2292"/>
    <mergeCell ref="G2292:I2292"/>
    <mergeCell ref="J2292:L2292"/>
    <mergeCell ref="M2292:O2292"/>
    <mergeCell ref="P2292:R2292"/>
    <mergeCell ref="B2293:C2293"/>
    <mergeCell ref="D2293:F2293"/>
    <mergeCell ref="G2293:I2293"/>
    <mergeCell ref="J2293:L2293"/>
    <mergeCell ref="M2293:O2293"/>
    <mergeCell ref="P2293:R2293"/>
    <mergeCell ref="G2290:I2290"/>
    <mergeCell ref="J2290:L2290"/>
    <mergeCell ref="M2290:O2290"/>
    <mergeCell ref="P2290:R2290"/>
    <mergeCell ref="T2290:V2290"/>
    <mergeCell ref="B2291:C2291"/>
    <mergeCell ref="D2291:F2291"/>
    <mergeCell ref="G2291:I2291"/>
    <mergeCell ref="J2291:L2291"/>
    <mergeCell ref="M2291:O2291"/>
    <mergeCell ref="P2291:R2291"/>
    <mergeCell ref="B2283:C2283"/>
    <mergeCell ref="B2284:C2284"/>
    <mergeCell ref="B2285:C2285"/>
    <mergeCell ref="B2286:C2286"/>
    <mergeCell ref="B2287:C2287"/>
    <mergeCell ref="B2288:C2288"/>
    <mergeCell ref="B2289:C2289"/>
    <mergeCell ref="B2290:C2290"/>
    <mergeCell ref="D2290:F2290"/>
    <mergeCell ref="D2280:F2280"/>
    <mergeCell ref="G2280:R2280"/>
    <mergeCell ref="S2280:V2280"/>
    <mergeCell ref="D2281:F2281"/>
    <mergeCell ref="G2281:I2281"/>
    <mergeCell ref="J2281:L2281"/>
    <mergeCell ref="M2281:O2281"/>
    <mergeCell ref="P2281:P2282"/>
    <mergeCell ref="Q2281:S2281"/>
    <mergeCell ref="T2281:V2281"/>
    <mergeCell ref="A2298:A2299"/>
    <mergeCell ref="B2298:C2299"/>
    <mergeCell ref="D2298:F2298"/>
    <mergeCell ref="G2298:I2298"/>
    <mergeCell ref="J2298:L2298"/>
    <mergeCell ref="M2298:O2298"/>
    <mergeCell ref="P2298:R2298"/>
    <mergeCell ref="S2298:V2298"/>
    <mergeCell ref="D2299:F2299"/>
    <mergeCell ref="G2299:I2299"/>
    <mergeCell ref="J2299:L2299"/>
    <mergeCell ref="M2299:O2299"/>
    <mergeCell ref="P2299:R2299"/>
    <mergeCell ref="S2299:V2299"/>
    <mergeCell ref="B2296:C2296"/>
    <mergeCell ref="D2296:F2296"/>
    <mergeCell ref="G2296:I2296"/>
    <mergeCell ref="J2296:L2296"/>
    <mergeCell ref="M2296:O2296"/>
    <mergeCell ref="P2296:R2296"/>
    <mergeCell ref="B2297:C2297"/>
    <mergeCell ref="D2297:F2297"/>
    <mergeCell ref="G2297:I2297"/>
    <mergeCell ref="J2297:L2297"/>
    <mergeCell ref="M2297:O2297"/>
    <mergeCell ref="P2297:R2297"/>
    <mergeCell ref="B2294:C2294"/>
    <mergeCell ref="D2294:F2294"/>
    <mergeCell ref="G2294:I2294"/>
    <mergeCell ref="J2294:L2294"/>
    <mergeCell ref="M2294:O2294"/>
    <mergeCell ref="P2294:R2294"/>
    <mergeCell ref="B2295:C2295"/>
    <mergeCell ref="D2295:F2295"/>
    <mergeCell ref="G2295:I2295"/>
    <mergeCell ref="J2295:L2295"/>
    <mergeCell ref="M2295:O2295"/>
    <mergeCell ref="P2295:R2295"/>
    <mergeCell ref="S2295:V2295"/>
    <mergeCell ref="S2296:V2296"/>
    <mergeCell ref="S2297:V2297"/>
    <mergeCell ref="B2307:C2307"/>
    <mergeCell ref="D2307:V2307"/>
    <mergeCell ref="B2308:C2308"/>
    <mergeCell ref="D2308:V2308"/>
    <mergeCell ref="B2309:C2309"/>
    <mergeCell ref="D2309:V2309"/>
    <mergeCell ref="B2310:C2310"/>
    <mergeCell ref="D2310:V2310"/>
    <mergeCell ref="B2311:C2311"/>
    <mergeCell ref="D2311:F2311"/>
    <mergeCell ref="G2311:I2311"/>
    <mergeCell ref="J2311:L2311"/>
    <mergeCell ref="M2311:O2311"/>
    <mergeCell ref="P2311:R2311"/>
    <mergeCell ref="S2311:V2311"/>
    <mergeCell ref="S2303:V2303"/>
    <mergeCell ref="B2304:C2304"/>
    <mergeCell ref="D2304:F2304"/>
    <mergeCell ref="G2304:I2304"/>
    <mergeCell ref="J2304:L2304"/>
    <mergeCell ref="M2304:O2304"/>
    <mergeCell ref="S2304:V2304"/>
    <mergeCell ref="B2305:V2305"/>
    <mergeCell ref="B2306:V2306"/>
    <mergeCell ref="B2300:C2300"/>
    <mergeCell ref="D2300:F2300"/>
    <mergeCell ref="G2300:I2300"/>
    <mergeCell ref="J2300:L2300"/>
    <mergeCell ref="M2300:O2300"/>
    <mergeCell ref="P2300:R2300"/>
    <mergeCell ref="S2300:V2302"/>
    <mergeCell ref="B2301:C2301"/>
    <mergeCell ref="D2301:F2301"/>
    <mergeCell ref="G2301:I2301"/>
    <mergeCell ref="J2301:L2301"/>
    <mergeCell ref="M2301:O2301"/>
    <mergeCell ref="P2301:R2301"/>
    <mergeCell ref="B2302:C2302"/>
    <mergeCell ref="D2302:F2302"/>
    <mergeCell ref="G2302:I2302"/>
    <mergeCell ref="J2302:L2302"/>
    <mergeCell ref="M2302:O2302"/>
    <mergeCell ref="P2302:R2304"/>
    <mergeCell ref="B2303:C2303"/>
    <mergeCell ref="D2303:F2303"/>
    <mergeCell ref="G2303:I2303"/>
    <mergeCell ref="J2303:L2303"/>
    <mergeCell ref="M2303:O2303"/>
    <mergeCell ref="B2324:C2324"/>
    <mergeCell ref="D2324:F2324"/>
    <mergeCell ref="G2324:I2324"/>
    <mergeCell ref="J2324:L2324"/>
    <mergeCell ref="M2324:O2324"/>
    <mergeCell ref="P2324:R2324"/>
    <mergeCell ref="B2325:C2325"/>
    <mergeCell ref="D2325:F2325"/>
    <mergeCell ref="G2325:I2325"/>
    <mergeCell ref="J2325:L2325"/>
    <mergeCell ref="M2325:O2325"/>
    <mergeCell ref="P2325:R2325"/>
    <mergeCell ref="G2322:I2322"/>
    <mergeCell ref="J2322:L2322"/>
    <mergeCell ref="M2322:O2322"/>
    <mergeCell ref="P2322:R2322"/>
    <mergeCell ref="T2322:V2322"/>
    <mergeCell ref="B2323:C2323"/>
    <mergeCell ref="D2323:F2323"/>
    <mergeCell ref="G2323:I2323"/>
    <mergeCell ref="J2323:L2323"/>
    <mergeCell ref="M2323:O2323"/>
    <mergeCell ref="P2323:R2323"/>
    <mergeCell ref="B2315:C2315"/>
    <mergeCell ref="B2316:C2316"/>
    <mergeCell ref="B2317:C2317"/>
    <mergeCell ref="B2318:C2318"/>
    <mergeCell ref="B2319:C2319"/>
    <mergeCell ref="B2320:C2320"/>
    <mergeCell ref="B2321:C2321"/>
    <mergeCell ref="B2322:C2322"/>
    <mergeCell ref="D2322:F2322"/>
    <mergeCell ref="D2312:F2312"/>
    <mergeCell ref="G2312:R2312"/>
    <mergeCell ref="S2312:V2312"/>
    <mergeCell ref="D2313:F2313"/>
    <mergeCell ref="G2313:I2313"/>
    <mergeCell ref="J2313:L2313"/>
    <mergeCell ref="M2313:O2313"/>
    <mergeCell ref="P2313:P2314"/>
    <mergeCell ref="Q2313:S2313"/>
    <mergeCell ref="T2313:V2313"/>
    <mergeCell ref="A2330:A2331"/>
    <mergeCell ref="B2330:C2331"/>
    <mergeCell ref="D2330:F2330"/>
    <mergeCell ref="G2330:I2330"/>
    <mergeCell ref="J2330:L2330"/>
    <mergeCell ref="M2330:O2330"/>
    <mergeCell ref="P2330:R2330"/>
    <mergeCell ref="S2330:V2330"/>
    <mergeCell ref="D2331:F2331"/>
    <mergeCell ref="G2331:I2331"/>
    <mergeCell ref="J2331:L2331"/>
    <mergeCell ref="M2331:O2331"/>
    <mergeCell ref="P2331:R2331"/>
    <mergeCell ref="S2331:V2331"/>
    <mergeCell ref="B2328:C2328"/>
    <mergeCell ref="D2328:F2328"/>
    <mergeCell ref="G2328:I2328"/>
    <mergeCell ref="J2328:L2328"/>
    <mergeCell ref="M2328:O2328"/>
    <mergeCell ref="P2328:R2328"/>
    <mergeCell ref="B2329:C2329"/>
    <mergeCell ref="D2329:F2329"/>
    <mergeCell ref="G2329:I2329"/>
    <mergeCell ref="J2329:L2329"/>
    <mergeCell ref="M2329:O2329"/>
    <mergeCell ref="P2329:R2329"/>
    <mergeCell ref="B2326:C2326"/>
    <mergeCell ref="D2326:F2326"/>
    <mergeCell ref="G2326:I2326"/>
    <mergeCell ref="J2326:L2326"/>
    <mergeCell ref="M2326:O2326"/>
    <mergeCell ref="P2326:R2326"/>
    <mergeCell ref="B2327:C2327"/>
    <mergeCell ref="D2327:F2327"/>
    <mergeCell ref="G2327:I2327"/>
    <mergeCell ref="J2327:L2327"/>
    <mergeCell ref="M2327:O2327"/>
    <mergeCell ref="P2327:R2327"/>
    <mergeCell ref="S2327:V2327"/>
    <mergeCell ref="S2328:V2328"/>
    <mergeCell ref="S2329:V2329"/>
    <mergeCell ref="B2339:C2339"/>
    <mergeCell ref="D2339:V2339"/>
    <mergeCell ref="B2340:C2340"/>
    <mergeCell ref="D2340:V2340"/>
    <mergeCell ref="B2341:C2341"/>
    <mergeCell ref="D2341:V2341"/>
    <mergeCell ref="B2342:C2342"/>
    <mergeCell ref="D2342:V2342"/>
    <mergeCell ref="B2343:C2343"/>
    <mergeCell ref="D2343:F2343"/>
    <mergeCell ref="G2343:I2343"/>
    <mergeCell ref="J2343:L2343"/>
    <mergeCell ref="M2343:O2343"/>
    <mergeCell ref="P2343:R2343"/>
    <mergeCell ref="S2343:V2343"/>
    <mergeCell ref="S2335:V2335"/>
    <mergeCell ref="B2336:C2336"/>
    <mergeCell ref="D2336:F2336"/>
    <mergeCell ref="G2336:I2336"/>
    <mergeCell ref="J2336:L2336"/>
    <mergeCell ref="M2336:O2336"/>
    <mergeCell ref="S2336:V2336"/>
    <mergeCell ref="B2337:V2337"/>
    <mergeCell ref="B2338:V2338"/>
    <mergeCell ref="B2332:C2332"/>
    <mergeCell ref="D2332:F2332"/>
    <mergeCell ref="G2332:I2332"/>
    <mergeCell ref="J2332:L2332"/>
    <mergeCell ref="M2332:O2332"/>
    <mergeCell ref="P2332:R2332"/>
    <mergeCell ref="S2332:V2334"/>
    <mergeCell ref="B2333:C2333"/>
    <mergeCell ref="D2333:F2333"/>
    <mergeCell ref="G2333:I2333"/>
    <mergeCell ref="J2333:L2333"/>
    <mergeCell ref="M2333:O2333"/>
    <mergeCell ref="P2333:R2333"/>
    <mergeCell ref="B2334:C2334"/>
    <mergeCell ref="D2334:F2334"/>
    <mergeCell ref="G2334:I2334"/>
    <mergeCell ref="J2334:L2334"/>
    <mergeCell ref="M2334:O2334"/>
    <mergeCell ref="P2334:R2336"/>
    <mergeCell ref="B2335:C2335"/>
    <mergeCell ref="D2335:F2335"/>
    <mergeCell ref="G2335:I2335"/>
    <mergeCell ref="J2335:L2335"/>
    <mergeCell ref="M2335:O2335"/>
    <mergeCell ref="B2356:C2356"/>
    <mergeCell ref="D2356:F2356"/>
    <mergeCell ref="G2356:I2356"/>
    <mergeCell ref="J2356:L2356"/>
    <mergeCell ref="M2356:O2356"/>
    <mergeCell ref="P2356:R2356"/>
    <mergeCell ref="B2357:C2357"/>
    <mergeCell ref="D2357:F2357"/>
    <mergeCell ref="G2357:I2357"/>
    <mergeCell ref="J2357:L2357"/>
    <mergeCell ref="M2357:O2357"/>
    <mergeCell ref="P2357:R2357"/>
    <mergeCell ref="G2354:I2354"/>
    <mergeCell ref="J2354:L2354"/>
    <mergeCell ref="M2354:O2354"/>
    <mergeCell ref="P2354:R2354"/>
    <mergeCell ref="T2354:V2354"/>
    <mergeCell ref="B2355:C2355"/>
    <mergeCell ref="D2355:F2355"/>
    <mergeCell ref="G2355:I2355"/>
    <mergeCell ref="J2355:L2355"/>
    <mergeCell ref="M2355:O2355"/>
    <mergeCell ref="P2355:R2355"/>
    <mergeCell ref="B2347:C2347"/>
    <mergeCell ref="B2348:C2348"/>
    <mergeCell ref="B2349:C2349"/>
    <mergeCell ref="B2350:C2350"/>
    <mergeCell ref="B2351:C2351"/>
    <mergeCell ref="B2352:C2352"/>
    <mergeCell ref="B2353:C2353"/>
    <mergeCell ref="B2354:C2354"/>
    <mergeCell ref="D2354:F2354"/>
    <mergeCell ref="D2344:F2344"/>
    <mergeCell ref="G2344:R2344"/>
    <mergeCell ref="S2344:V2344"/>
    <mergeCell ref="D2345:F2345"/>
    <mergeCell ref="G2345:I2345"/>
    <mergeCell ref="J2345:L2345"/>
    <mergeCell ref="M2345:O2345"/>
    <mergeCell ref="P2345:P2346"/>
    <mergeCell ref="Q2345:S2345"/>
    <mergeCell ref="T2345:V2345"/>
    <mergeCell ref="A2362:A2363"/>
    <mergeCell ref="B2362:C2363"/>
    <mergeCell ref="D2362:F2362"/>
    <mergeCell ref="G2362:I2362"/>
    <mergeCell ref="J2362:L2362"/>
    <mergeCell ref="M2362:O2362"/>
    <mergeCell ref="P2362:R2362"/>
    <mergeCell ref="S2362:V2362"/>
    <mergeCell ref="D2363:F2363"/>
    <mergeCell ref="G2363:I2363"/>
    <mergeCell ref="J2363:L2363"/>
    <mergeCell ref="M2363:O2363"/>
    <mergeCell ref="P2363:R2363"/>
    <mergeCell ref="S2363:V2363"/>
    <mergeCell ref="B2360:C2360"/>
    <mergeCell ref="D2360:F2360"/>
    <mergeCell ref="G2360:I2360"/>
    <mergeCell ref="J2360:L2360"/>
    <mergeCell ref="M2360:O2360"/>
    <mergeCell ref="P2360:R2360"/>
    <mergeCell ref="B2361:C2361"/>
    <mergeCell ref="D2361:F2361"/>
    <mergeCell ref="G2361:I2361"/>
    <mergeCell ref="J2361:L2361"/>
    <mergeCell ref="M2361:O2361"/>
    <mergeCell ref="P2361:R2361"/>
    <mergeCell ref="B2358:C2358"/>
    <mergeCell ref="D2358:F2358"/>
    <mergeCell ref="G2358:I2358"/>
    <mergeCell ref="J2358:L2358"/>
    <mergeCell ref="M2358:O2358"/>
    <mergeCell ref="P2358:R2358"/>
    <mergeCell ref="B2359:C2359"/>
    <mergeCell ref="D2359:F2359"/>
    <mergeCell ref="G2359:I2359"/>
    <mergeCell ref="J2359:L2359"/>
    <mergeCell ref="M2359:O2359"/>
    <mergeCell ref="P2359:R2359"/>
    <mergeCell ref="S2359:V2359"/>
    <mergeCell ref="S2360:V2360"/>
    <mergeCell ref="S2361:V2361"/>
    <mergeCell ref="B2371:C2371"/>
    <mergeCell ref="D2371:V2371"/>
    <mergeCell ref="B2372:C2372"/>
    <mergeCell ref="D2372:V2372"/>
    <mergeCell ref="B2373:C2373"/>
    <mergeCell ref="D2373:V2373"/>
    <mergeCell ref="B2374:C2374"/>
    <mergeCell ref="D2374:V2374"/>
    <mergeCell ref="B2375:C2375"/>
    <mergeCell ref="D2375:F2375"/>
    <mergeCell ref="G2375:I2375"/>
    <mergeCell ref="J2375:L2375"/>
    <mergeCell ref="M2375:O2375"/>
    <mergeCell ref="P2375:R2375"/>
    <mergeCell ref="S2375:V2375"/>
    <mergeCell ref="S2367:V2367"/>
    <mergeCell ref="B2368:C2368"/>
    <mergeCell ref="D2368:F2368"/>
    <mergeCell ref="G2368:I2368"/>
    <mergeCell ref="J2368:L2368"/>
    <mergeCell ref="M2368:O2368"/>
    <mergeCell ref="S2368:V2368"/>
    <mergeCell ref="B2369:V2369"/>
    <mergeCell ref="B2370:V2370"/>
    <mergeCell ref="B2364:C2364"/>
    <mergeCell ref="D2364:F2364"/>
    <mergeCell ref="G2364:I2364"/>
    <mergeCell ref="J2364:L2364"/>
    <mergeCell ref="M2364:O2364"/>
    <mergeCell ref="P2364:R2364"/>
    <mergeCell ref="S2364:V2366"/>
    <mergeCell ref="B2365:C2365"/>
    <mergeCell ref="D2365:F2365"/>
    <mergeCell ref="G2365:I2365"/>
    <mergeCell ref="J2365:L2365"/>
    <mergeCell ref="M2365:O2365"/>
    <mergeCell ref="P2365:R2365"/>
    <mergeCell ref="B2366:C2366"/>
    <mergeCell ref="D2366:F2366"/>
    <mergeCell ref="G2366:I2366"/>
    <mergeCell ref="J2366:L2366"/>
    <mergeCell ref="M2366:O2366"/>
    <mergeCell ref="P2366:R2368"/>
    <mergeCell ref="B2367:C2367"/>
    <mergeCell ref="D2367:F2367"/>
    <mergeCell ref="G2367:I2367"/>
    <mergeCell ref="J2367:L2367"/>
    <mergeCell ref="M2367:O2367"/>
    <mergeCell ref="B2388:C2388"/>
    <mergeCell ref="D2388:F2388"/>
    <mergeCell ref="G2388:I2388"/>
    <mergeCell ref="J2388:L2388"/>
    <mergeCell ref="M2388:O2388"/>
    <mergeCell ref="P2388:R2388"/>
    <mergeCell ref="B2389:C2389"/>
    <mergeCell ref="D2389:F2389"/>
    <mergeCell ref="G2389:I2389"/>
    <mergeCell ref="J2389:L2389"/>
    <mergeCell ref="M2389:O2389"/>
    <mergeCell ref="P2389:R2389"/>
    <mergeCell ref="G2386:I2386"/>
    <mergeCell ref="J2386:L2386"/>
    <mergeCell ref="M2386:O2386"/>
    <mergeCell ref="P2386:R2386"/>
    <mergeCell ref="T2386:V2386"/>
    <mergeCell ref="B2387:C2387"/>
    <mergeCell ref="D2387:F2387"/>
    <mergeCell ref="G2387:I2387"/>
    <mergeCell ref="J2387:L2387"/>
    <mergeCell ref="M2387:O2387"/>
    <mergeCell ref="P2387:R2387"/>
    <mergeCell ref="B2379:C2379"/>
    <mergeCell ref="B2380:C2380"/>
    <mergeCell ref="B2381:C2381"/>
    <mergeCell ref="B2382:C2382"/>
    <mergeCell ref="B2383:C2383"/>
    <mergeCell ref="B2384:C2384"/>
    <mergeCell ref="B2385:C2385"/>
    <mergeCell ref="B2386:C2386"/>
    <mergeCell ref="D2386:F2386"/>
    <mergeCell ref="D2376:F2376"/>
    <mergeCell ref="G2376:R2376"/>
    <mergeCell ref="S2376:V2376"/>
    <mergeCell ref="D2377:F2377"/>
    <mergeCell ref="G2377:I2377"/>
    <mergeCell ref="J2377:L2377"/>
    <mergeCell ref="M2377:O2377"/>
    <mergeCell ref="P2377:P2378"/>
    <mergeCell ref="Q2377:S2377"/>
    <mergeCell ref="T2377:V2377"/>
    <mergeCell ref="A2394:A2395"/>
    <mergeCell ref="B2394:C2395"/>
    <mergeCell ref="D2394:F2394"/>
    <mergeCell ref="G2394:I2394"/>
    <mergeCell ref="J2394:L2394"/>
    <mergeCell ref="M2394:O2394"/>
    <mergeCell ref="P2394:R2394"/>
    <mergeCell ref="S2394:V2394"/>
    <mergeCell ref="D2395:F2395"/>
    <mergeCell ref="G2395:I2395"/>
    <mergeCell ref="J2395:L2395"/>
    <mergeCell ref="M2395:O2395"/>
    <mergeCell ref="P2395:R2395"/>
    <mergeCell ref="S2395:V2395"/>
    <mergeCell ref="B2392:C2392"/>
    <mergeCell ref="D2392:F2392"/>
    <mergeCell ref="G2392:I2392"/>
    <mergeCell ref="J2392:L2392"/>
    <mergeCell ref="M2392:O2392"/>
    <mergeCell ref="P2392:R2392"/>
    <mergeCell ref="B2393:C2393"/>
    <mergeCell ref="D2393:F2393"/>
    <mergeCell ref="G2393:I2393"/>
    <mergeCell ref="J2393:L2393"/>
    <mergeCell ref="M2393:O2393"/>
    <mergeCell ref="P2393:R2393"/>
    <mergeCell ref="B2390:C2390"/>
    <mergeCell ref="D2390:F2390"/>
    <mergeCell ref="G2390:I2390"/>
    <mergeCell ref="J2390:L2390"/>
    <mergeCell ref="M2390:O2390"/>
    <mergeCell ref="P2390:R2390"/>
    <mergeCell ref="B2391:C2391"/>
    <mergeCell ref="D2391:F2391"/>
    <mergeCell ref="G2391:I2391"/>
    <mergeCell ref="J2391:L2391"/>
    <mergeCell ref="M2391:O2391"/>
    <mergeCell ref="P2391:R2391"/>
    <mergeCell ref="S2391:V2391"/>
    <mergeCell ref="S2392:V2392"/>
    <mergeCell ref="S2393:V2393"/>
    <mergeCell ref="B2403:C2403"/>
    <mergeCell ref="D2403:V2403"/>
    <mergeCell ref="B2404:C2404"/>
    <mergeCell ref="D2404:V2404"/>
    <mergeCell ref="B2405:C2405"/>
    <mergeCell ref="D2405:V2405"/>
    <mergeCell ref="B2406:C2406"/>
    <mergeCell ref="D2406:V2406"/>
    <mergeCell ref="B2407:C2407"/>
    <mergeCell ref="D2407:F2407"/>
    <mergeCell ref="G2407:I2407"/>
    <mergeCell ref="J2407:L2407"/>
    <mergeCell ref="M2407:O2407"/>
    <mergeCell ref="P2407:R2407"/>
    <mergeCell ref="S2407:V2407"/>
    <mergeCell ref="S2399:V2399"/>
    <mergeCell ref="B2400:C2400"/>
    <mergeCell ref="D2400:F2400"/>
    <mergeCell ref="G2400:I2400"/>
    <mergeCell ref="J2400:L2400"/>
    <mergeCell ref="M2400:O2400"/>
    <mergeCell ref="S2400:V2400"/>
    <mergeCell ref="B2401:V2401"/>
    <mergeCell ref="B2402:V2402"/>
    <mergeCell ref="B2396:C2396"/>
    <mergeCell ref="D2396:F2396"/>
    <mergeCell ref="G2396:I2396"/>
    <mergeCell ref="J2396:L2396"/>
    <mergeCell ref="M2396:O2396"/>
    <mergeCell ref="P2396:R2396"/>
    <mergeCell ref="S2396:V2398"/>
    <mergeCell ref="B2397:C2397"/>
    <mergeCell ref="D2397:F2397"/>
    <mergeCell ref="G2397:I2397"/>
    <mergeCell ref="J2397:L2397"/>
    <mergeCell ref="M2397:O2397"/>
    <mergeCell ref="P2397:R2397"/>
    <mergeCell ref="B2398:C2398"/>
    <mergeCell ref="D2398:F2398"/>
    <mergeCell ref="G2398:I2398"/>
    <mergeCell ref="J2398:L2398"/>
    <mergeCell ref="M2398:O2398"/>
    <mergeCell ref="P2398:R2400"/>
    <mergeCell ref="B2399:C2399"/>
    <mergeCell ref="D2399:F2399"/>
    <mergeCell ref="G2399:I2399"/>
    <mergeCell ref="J2399:L2399"/>
    <mergeCell ref="M2399:O2399"/>
    <mergeCell ref="B2420:C2420"/>
    <mergeCell ref="D2420:F2420"/>
    <mergeCell ref="G2420:I2420"/>
    <mergeCell ref="J2420:L2420"/>
    <mergeCell ref="M2420:O2420"/>
    <mergeCell ref="P2420:R2420"/>
    <mergeCell ref="B2421:C2421"/>
    <mergeCell ref="D2421:F2421"/>
    <mergeCell ref="G2421:I2421"/>
    <mergeCell ref="J2421:L2421"/>
    <mergeCell ref="M2421:O2421"/>
    <mergeCell ref="P2421:R2421"/>
    <mergeCell ref="G2418:I2418"/>
    <mergeCell ref="J2418:L2418"/>
    <mergeCell ref="M2418:O2418"/>
    <mergeCell ref="P2418:R2418"/>
    <mergeCell ref="T2418:V2418"/>
    <mergeCell ref="B2419:C2419"/>
    <mergeCell ref="D2419:F2419"/>
    <mergeCell ref="G2419:I2419"/>
    <mergeCell ref="J2419:L2419"/>
    <mergeCell ref="M2419:O2419"/>
    <mergeCell ref="P2419:R2419"/>
    <mergeCell ref="B2411:C2411"/>
    <mergeCell ref="B2412:C2412"/>
    <mergeCell ref="B2413:C2413"/>
    <mergeCell ref="B2414:C2414"/>
    <mergeCell ref="B2415:C2415"/>
    <mergeCell ref="B2416:C2416"/>
    <mergeCell ref="B2417:C2417"/>
    <mergeCell ref="B2418:C2418"/>
    <mergeCell ref="D2418:F2418"/>
    <mergeCell ref="D2408:F2408"/>
    <mergeCell ref="G2408:R2408"/>
    <mergeCell ref="S2408:V2408"/>
    <mergeCell ref="D2409:F2409"/>
    <mergeCell ref="G2409:I2409"/>
    <mergeCell ref="J2409:L2409"/>
    <mergeCell ref="M2409:O2409"/>
    <mergeCell ref="P2409:P2410"/>
    <mergeCell ref="Q2409:S2409"/>
    <mergeCell ref="T2409:V2409"/>
    <mergeCell ref="A2426:A2427"/>
    <mergeCell ref="B2426:C2427"/>
    <mergeCell ref="D2426:F2426"/>
    <mergeCell ref="G2426:I2426"/>
    <mergeCell ref="J2426:L2426"/>
    <mergeCell ref="M2426:O2426"/>
    <mergeCell ref="P2426:R2426"/>
    <mergeCell ref="S2426:V2426"/>
    <mergeCell ref="D2427:F2427"/>
    <mergeCell ref="G2427:I2427"/>
    <mergeCell ref="J2427:L2427"/>
    <mergeCell ref="M2427:O2427"/>
    <mergeCell ref="P2427:R2427"/>
    <mergeCell ref="S2427:V2427"/>
    <mergeCell ref="B2424:C2424"/>
    <mergeCell ref="D2424:F2424"/>
    <mergeCell ref="G2424:I2424"/>
    <mergeCell ref="J2424:L2424"/>
    <mergeCell ref="M2424:O2424"/>
    <mergeCell ref="P2424:R2424"/>
    <mergeCell ref="B2425:C2425"/>
    <mergeCell ref="D2425:F2425"/>
    <mergeCell ref="G2425:I2425"/>
    <mergeCell ref="J2425:L2425"/>
    <mergeCell ref="M2425:O2425"/>
    <mergeCell ref="P2425:R2425"/>
    <mergeCell ref="B2422:C2422"/>
    <mergeCell ref="D2422:F2422"/>
    <mergeCell ref="G2422:I2422"/>
    <mergeCell ref="J2422:L2422"/>
    <mergeCell ref="M2422:O2422"/>
    <mergeCell ref="P2422:R2422"/>
    <mergeCell ref="B2423:C2423"/>
    <mergeCell ref="D2423:F2423"/>
    <mergeCell ref="G2423:I2423"/>
    <mergeCell ref="J2423:L2423"/>
    <mergeCell ref="M2423:O2423"/>
    <mergeCell ref="P2423:R2423"/>
    <mergeCell ref="S2423:V2423"/>
    <mergeCell ref="S2424:V2424"/>
    <mergeCell ref="S2425:V2425"/>
    <mergeCell ref="B2435:C2435"/>
    <mergeCell ref="D2435:V2435"/>
    <mergeCell ref="B2436:C2436"/>
    <mergeCell ref="D2436:V2436"/>
    <mergeCell ref="B2437:C2437"/>
    <mergeCell ref="D2437:V2437"/>
    <mergeCell ref="B2438:C2438"/>
    <mergeCell ref="D2438:V2438"/>
    <mergeCell ref="B2439:C2439"/>
    <mergeCell ref="D2439:F2439"/>
    <mergeCell ref="G2439:I2439"/>
    <mergeCell ref="J2439:L2439"/>
    <mergeCell ref="M2439:O2439"/>
    <mergeCell ref="P2439:R2439"/>
    <mergeCell ref="S2439:V2439"/>
    <mergeCell ref="S2431:V2431"/>
    <mergeCell ref="B2432:C2432"/>
    <mergeCell ref="D2432:F2432"/>
    <mergeCell ref="G2432:I2432"/>
    <mergeCell ref="J2432:L2432"/>
    <mergeCell ref="M2432:O2432"/>
    <mergeCell ref="S2432:V2432"/>
    <mergeCell ref="B2433:V2433"/>
    <mergeCell ref="B2434:V2434"/>
    <mergeCell ref="B2428:C2428"/>
    <mergeCell ref="D2428:F2428"/>
    <mergeCell ref="G2428:I2428"/>
    <mergeCell ref="J2428:L2428"/>
    <mergeCell ref="M2428:O2428"/>
    <mergeCell ref="P2428:R2428"/>
    <mergeCell ref="S2428:V2430"/>
    <mergeCell ref="B2429:C2429"/>
    <mergeCell ref="D2429:F2429"/>
    <mergeCell ref="G2429:I2429"/>
    <mergeCell ref="J2429:L2429"/>
    <mergeCell ref="M2429:O2429"/>
    <mergeCell ref="P2429:R2429"/>
    <mergeCell ref="B2430:C2430"/>
    <mergeCell ref="D2430:F2430"/>
    <mergeCell ref="G2430:I2430"/>
    <mergeCell ref="J2430:L2430"/>
    <mergeCell ref="M2430:O2430"/>
    <mergeCell ref="P2430:R2432"/>
    <mergeCell ref="B2431:C2431"/>
    <mergeCell ref="D2431:F2431"/>
    <mergeCell ref="G2431:I2431"/>
    <mergeCell ref="J2431:L2431"/>
    <mergeCell ref="M2431:O2431"/>
    <mergeCell ref="B2452:C2452"/>
    <mergeCell ref="D2452:F2452"/>
    <mergeCell ref="G2452:I2452"/>
    <mergeCell ref="J2452:L2452"/>
    <mergeCell ref="M2452:O2452"/>
    <mergeCell ref="P2452:R2452"/>
    <mergeCell ref="B2453:C2453"/>
    <mergeCell ref="D2453:F2453"/>
    <mergeCell ref="G2453:I2453"/>
    <mergeCell ref="J2453:L2453"/>
    <mergeCell ref="M2453:O2453"/>
    <mergeCell ref="P2453:R2453"/>
    <mergeCell ref="G2450:I2450"/>
    <mergeCell ref="J2450:L2450"/>
    <mergeCell ref="M2450:O2450"/>
    <mergeCell ref="P2450:R2450"/>
    <mergeCell ref="T2450:V2450"/>
    <mergeCell ref="B2451:C2451"/>
    <mergeCell ref="D2451:F2451"/>
    <mergeCell ref="G2451:I2451"/>
    <mergeCell ref="J2451:L2451"/>
    <mergeCell ref="M2451:O2451"/>
    <mergeCell ref="P2451:R2451"/>
    <mergeCell ref="B2443:C2443"/>
    <mergeCell ref="B2444:C2444"/>
    <mergeCell ref="B2445:C2445"/>
    <mergeCell ref="B2446:C2446"/>
    <mergeCell ref="B2447:C2447"/>
    <mergeCell ref="B2448:C2448"/>
    <mergeCell ref="B2449:C2449"/>
    <mergeCell ref="B2450:C2450"/>
    <mergeCell ref="D2450:F2450"/>
    <mergeCell ref="D2440:F2440"/>
    <mergeCell ref="G2440:R2440"/>
    <mergeCell ref="S2440:V2440"/>
    <mergeCell ref="D2441:F2441"/>
    <mergeCell ref="G2441:I2441"/>
    <mergeCell ref="J2441:L2441"/>
    <mergeCell ref="M2441:O2441"/>
    <mergeCell ref="P2441:P2442"/>
    <mergeCell ref="Q2441:S2441"/>
    <mergeCell ref="T2441:V2441"/>
    <mergeCell ref="A2458:A2459"/>
    <mergeCell ref="B2458:C2459"/>
    <mergeCell ref="D2458:F2458"/>
    <mergeCell ref="G2458:I2458"/>
    <mergeCell ref="J2458:L2458"/>
    <mergeCell ref="M2458:O2458"/>
    <mergeCell ref="P2458:R2458"/>
    <mergeCell ref="S2458:V2458"/>
    <mergeCell ref="D2459:F2459"/>
    <mergeCell ref="G2459:I2459"/>
    <mergeCell ref="J2459:L2459"/>
    <mergeCell ref="M2459:O2459"/>
    <mergeCell ref="P2459:R2459"/>
    <mergeCell ref="S2459:V2459"/>
    <mergeCell ref="B2456:C2456"/>
    <mergeCell ref="D2456:F2456"/>
    <mergeCell ref="G2456:I2456"/>
    <mergeCell ref="J2456:L2456"/>
    <mergeCell ref="M2456:O2456"/>
    <mergeCell ref="P2456:R2456"/>
    <mergeCell ref="B2457:C2457"/>
    <mergeCell ref="D2457:F2457"/>
    <mergeCell ref="G2457:I2457"/>
    <mergeCell ref="J2457:L2457"/>
    <mergeCell ref="M2457:O2457"/>
    <mergeCell ref="P2457:R2457"/>
    <mergeCell ref="B2454:C2454"/>
    <mergeCell ref="D2454:F2454"/>
    <mergeCell ref="G2454:I2454"/>
    <mergeCell ref="J2454:L2454"/>
    <mergeCell ref="M2454:O2454"/>
    <mergeCell ref="P2454:R2454"/>
    <mergeCell ref="B2455:C2455"/>
    <mergeCell ref="D2455:F2455"/>
    <mergeCell ref="G2455:I2455"/>
    <mergeCell ref="J2455:L2455"/>
    <mergeCell ref="M2455:O2455"/>
    <mergeCell ref="P2455:R2455"/>
    <mergeCell ref="S2455:V2455"/>
    <mergeCell ref="S2456:V2456"/>
    <mergeCell ref="S2457:V2457"/>
    <mergeCell ref="B2467:C2467"/>
    <mergeCell ref="D2467:V2467"/>
    <mergeCell ref="B2468:C2468"/>
    <mergeCell ref="D2468:V2468"/>
    <mergeCell ref="B2469:C2469"/>
    <mergeCell ref="D2469:V2469"/>
    <mergeCell ref="B2470:C2470"/>
    <mergeCell ref="D2470:V2470"/>
    <mergeCell ref="B2471:C2471"/>
    <mergeCell ref="D2471:F2471"/>
    <mergeCell ref="G2471:I2471"/>
    <mergeCell ref="J2471:L2471"/>
    <mergeCell ref="M2471:O2471"/>
    <mergeCell ref="P2471:R2471"/>
    <mergeCell ref="S2471:V2471"/>
    <mergeCell ref="S2463:V2463"/>
    <mergeCell ref="B2464:C2464"/>
    <mergeCell ref="D2464:F2464"/>
    <mergeCell ref="G2464:I2464"/>
    <mergeCell ref="J2464:L2464"/>
    <mergeCell ref="M2464:O2464"/>
    <mergeCell ref="S2464:V2464"/>
    <mergeCell ref="B2465:V2465"/>
    <mergeCell ref="B2466:V2466"/>
    <mergeCell ref="B2460:C2460"/>
    <mergeCell ref="D2460:F2460"/>
    <mergeCell ref="G2460:I2460"/>
    <mergeCell ref="J2460:L2460"/>
    <mergeCell ref="M2460:O2460"/>
    <mergeCell ref="P2460:R2460"/>
    <mergeCell ref="S2460:V2462"/>
    <mergeCell ref="B2461:C2461"/>
    <mergeCell ref="D2461:F2461"/>
    <mergeCell ref="G2461:I2461"/>
    <mergeCell ref="J2461:L2461"/>
    <mergeCell ref="M2461:O2461"/>
    <mergeCell ref="P2461:R2461"/>
    <mergeCell ref="B2462:C2462"/>
    <mergeCell ref="D2462:F2462"/>
    <mergeCell ref="G2462:I2462"/>
    <mergeCell ref="J2462:L2462"/>
    <mergeCell ref="M2462:O2462"/>
    <mergeCell ref="P2462:R2464"/>
    <mergeCell ref="B2463:C2463"/>
    <mergeCell ref="D2463:F2463"/>
    <mergeCell ref="G2463:I2463"/>
    <mergeCell ref="J2463:L2463"/>
    <mergeCell ref="M2463:O2463"/>
    <mergeCell ref="B2484:C2484"/>
    <mergeCell ref="D2484:F2484"/>
    <mergeCell ref="G2484:I2484"/>
    <mergeCell ref="J2484:L2484"/>
    <mergeCell ref="M2484:O2484"/>
    <mergeCell ref="P2484:R2484"/>
    <mergeCell ref="B2485:C2485"/>
    <mergeCell ref="D2485:F2485"/>
    <mergeCell ref="G2485:I2485"/>
    <mergeCell ref="J2485:L2485"/>
    <mergeCell ref="M2485:O2485"/>
    <mergeCell ref="P2485:R2485"/>
    <mergeCell ref="G2482:I2482"/>
    <mergeCell ref="J2482:L2482"/>
    <mergeCell ref="M2482:O2482"/>
    <mergeCell ref="P2482:R2482"/>
    <mergeCell ref="T2482:V2482"/>
    <mergeCell ref="B2483:C2483"/>
    <mergeCell ref="D2483:F2483"/>
    <mergeCell ref="G2483:I2483"/>
    <mergeCell ref="J2483:L2483"/>
    <mergeCell ref="M2483:O2483"/>
    <mergeCell ref="P2483:R2483"/>
    <mergeCell ref="B2475:C2475"/>
    <mergeCell ref="B2476:C2476"/>
    <mergeCell ref="B2477:C2477"/>
    <mergeCell ref="B2478:C2478"/>
    <mergeCell ref="B2479:C2479"/>
    <mergeCell ref="B2480:C2480"/>
    <mergeCell ref="B2481:C2481"/>
    <mergeCell ref="B2482:C2482"/>
    <mergeCell ref="D2482:F2482"/>
    <mergeCell ref="D2472:F2472"/>
    <mergeCell ref="G2472:R2472"/>
    <mergeCell ref="S2472:V2472"/>
    <mergeCell ref="D2473:F2473"/>
    <mergeCell ref="G2473:I2473"/>
    <mergeCell ref="J2473:L2473"/>
    <mergeCell ref="M2473:O2473"/>
    <mergeCell ref="P2473:P2474"/>
    <mergeCell ref="Q2473:S2473"/>
    <mergeCell ref="T2473:V2473"/>
    <mergeCell ref="A2490:A2491"/>
    <mergeCell ref="B2490:C2491"/>
    <mergeCell ref="D2490:F2490"/>
    <mergeCell ref="G2490:I2490"/>
    <mergeCell ref="J2490:L2490"/>
    <mergeCell ref="M2490:O2490"/>
    <mergeCell ref="P2490:R2490"/>
    <mergeCell ref="S2490:V2490"/>
    <mergeCell ref="D2491:F2491"/>
    <mergeCell ref="G2491:I2491"/>
    <mergeCell ref="J2491:L2491"/>
    <mergeCell ref="M2491:O2491"/>
    <mergeCell ref="P2491:R2491"/>
    <mergeCell ref="S2491:V2491"/>
    <mergeCell ref="B2488:C2488"/>
    <mergeCell ref="D2488:F2488"/>
    <mergeCell ref="G2488:I2488"/>
    <mergeCell ref="J2488:L2488"/>
    <mergeCell ref="M2488:O2488"/>
    <mergeCell ref="P2488:R2488"/>
    <mergeCell ref="B2489:C2489"/>
    <mergeCell ref="D2489:F2489"/>
    <mergeCell ref="G2489:I2489"/>
    <mergeCell ref="J2489:L2489"/>
    <mergeCell ref="M2489:O2489"/>
    <mergeCell ref="P2489:R2489"/>
    <mergeCell ref="B2486:C2486"/>
    <mergeCell ref="D2486:F2486"/>
    <mergeCell ref="G2486:I2486"/>
    <mergeCell ref="J2486:L2486"/>
    <mergeCell ref="M2486:O2486"/>
    <mergeCell ref="P2486:R2486"/>
    <mergeCell ref="B2487:C2487"/>
    <mergeCell ref="D2487:F2487"/>
    <mergeCell ref="G2487:I2487"/>
    <mergeCell ref="J2487:L2487"/>
    <mergeCell ref="M2487:O2487"/>
    <mergeCell ref="P2487:R2487"/>
    <mergeCell ref="S2487:V2487"/>
    <mergeCell ref="S2488:V2488"/>
    <mergeCell ref="S2489:V2489"/>
    <mergeCell ref="B2499:C2499"/>
    <mergeCell ref="D2499:V2499"/>
    <mergeCell ref="B2500:C2500"/>
    <mergeCell ref="D2500:V2500"/>
    <mergeCell ref="B2501:C2501"/>
    <mergeCell ref="D2501:V2501"/>
    <mergeCell ref="B2502:C2502"/>
    <mergeCell ref="D2502:V2502"/>
    <mergeCell ref="B2503:C2503"/>
    <mergeCell ref="D2503:F2503"/>
    <mergeCell ref="G2503:I2503"/>
    <mergeCell ref="J2503:L2503"/>
    <mergeCell ref="M2503:O2503"/>
    <mergeCell ref="P2503:R2503"/>
    <mergeCell ref="S2503:V2503"/>
    <mergeCell ref="S2495:V2495"/>
    <mergeCell ref="B2496:C2496"/>
    <mergeCell ref="D2496:F2496"/>
    <mergeCell ref="G2496:I2496"/>
    <mergeCell ref="J2496:L2496"/>
    <mergeCell ref="M2496:O2496"/>
    <mergeCell ref="S2496:V2496"/>
    <mergeCell ref="B2497:V2497"/>
    <mergeCell ref="B2498:V2498"/>
    <mergeCell ref="B2492:C2492"/>
    <mergeCell ref="D2492:F2492"/>
    <mergeCell ref="G2492:I2492"/>
    <mergeCell ref="J2492:L2492"/>
    <mergeCell ref="M2492:O2492"/>
    <mergeCell ref="P2492:R2492"/>
    <mergeCell ref="S2492:V2494"/>
    <mergeCell ref="B2493:C2493"/>
    <mergeCell ref="D2493:F2493"/>
    <mergeCell ref="G2493:I2493"/>
    <mergeCell ref="J2493:L2493"/>
    <mergeCell ref="M2493:O2493"/>
    <mergeCell ref="P2493:R2493"/>
    <mergeCell ref="B2494:C2494"/>
    <mergeCell ref="D2494:F2494"/>
    <mergeCell ref="G2494:I2494"/>
    <mergeCell ref="J2494:L2494"/>
    <mergeCell ref="M2494:O2494"/>
    <mergeCell ref="P2494:R2496"/>
    <mergeCell ref="B2495:C2495"/>
    <mergeCell ref="D2495:F2495"/>
    <mergeCell ref="G2495:I2495"/>
    <mergeCell ref="J2495:L2495"/>
    <mergeCell ref="M2495:O2495"/>
    <mergeCell ref="B2516:C2516"/>
    <mergeCell ref="D2516:F2516"/>
    <mergeCell ref="G2516:I2516"/>
    <mergeCell ref="J2516:L2516"/>
    <mergeCell ref="M2516:O2516"/>
    <mergeCell ref="P2516:R2516"/>
    <mergeCell ref="B2517:C2517"/>
    <mergeCell ref="D2517:F2517"/>
    <mergeCell ref="G2517:I2517"/>
    <mergeCell ref="J2517:L2517"/>
    <mergeCell ref="M2517:O2517"/>
    <mergeCell ref="P2517:R2517"/>
    <mergeCell ref="G2514:I2514"/>
    <mergeCell ref="J2514:L2514"/>
    <mergeCell ref="M2514:O2514"/>
    <mergeCell ref="P2514:R2514"/>
    <mergeCell ref="T2514:V2514"/>
    <mergeCell ref="B2515:C2515"/>
    <mergeCell ref="D2515:F2515"/>
    <mergeCell ref="G2515:I2515"/>
    <mergeCell ref="J2515:L2515"/>
    <mergeCell ref="M2515:O2515"/>
    <mergeCell ref="P2515:R2515"/>
    <mergeCell ref="B2507:C2507"/>
    <mergeCell ref="B2508:C2508"/>
    <mergeCell ref="B2509:C2509"/>
    <mergeCell ref="B2510:C2510"/>
    <mergeCell ref="B2511:C2511"/>
    <mergeCell ref="B2512:C2512"/>
    <mergeCell ref="B2513:C2513"/>
    <mergeCell ref="B2514:C2514"/>
    <mergeCell ref="D2514:F2514"/>
    <mergeCell ref="D2504:F2504"/>
    <mergeCell ref="G2504:R2504"/>
    <mergeCell ref="S2504:V2504"/>
    <mergeCell ref="D2505:F2505"/>
    <mergeCell ref="G2505:I2505"/>
    <mergeCell ref="J2505:L2505"/>
    <mergeCell ref="M2505:O2505"/>
    <mergeCell ref="P2505:P2506"/>
    <mergeCell ref="Q2505:S2505"/>
    <mergeCell ref="T2505:V2505"/>
    <mergeCell ref="A2522:A2523"/>
    <mergeCell ref="B2522:C2523"/>
    <mergeCell ref="D2522:F2522"/>
    <mergeCell ref="G2522:I2522"/>
    <mergeCell ref="J2522:L2522"/>
    <mergeCell ref="M2522:O2522"/>
    <mergeCell ref="P2522:R2522"/>
    <mergeCell ref="S2522:V2522"/>
    <mergeCell ref="D2523:F2523"/>
    <mergeCell ref="G2523:I2523"/>
    <mergeCell ref="J2523:L2523"/>
    <mergeCell ref="M2523:O2523"/>
    <mergeCell ref="P2523:R2523"/>
    <mergeCell ref="S2523:V2523"/>
    <mergeCell ref="B2520:C2520"/>
    <mergeCell ref="D2520:F2520"/>
    <mergeCell ref="G2520:I2520"/>
    <mergeCell ref="J2520:L2520"/>
    <mergeCell ref="M2520:O2520"/>
    <mergeCell ref="P2520:R2520"/>
    <mergeCell ref="B2521:C2521"/>
    <mergeCell ref="D2521:F2521"/>
    <mergeCell ref="G2521:I2521"/>
    <mergeCell ref="J2521:L2521"/>
    <mergeCell ref="M2521:O2521"/>
    <mergeCell ref="P2521:R2521"/>
    <mergeCell ref="B2518:C2518"/>
    <mergeCell ref="D2518:F2518"/>
    <mergeCell ref="G2518:I2518"/>
    <mergeCell ref="J2518:L2518"/>
    <mergeCell ref="M2518:O2518"/>
    <mergeCell ref="P2518:R2518"/>
    <mergeCell ref="B2519:C2519"/>
    <mergeCell ref="D2519:F2519"/>
    <mergeCell ref="G2519:I2519"/>
    <mergeCell ref="J2519:L2519"/>
    <mergeCell ref="M2519:O2519"/>
    <mergeCell ref="P2519:R2519"/>
    <mergeCell ref="S2519:V2519"/>
    <mergeCell ref="S2520:V2520"/>
    <mergeCell ref="S2521:V2521"/>
    <mergeCell ref="B2531:C2531"/>
    <mergeCell ref="D2531:V2531"/>
    <mergeCell ref="B2532:C2532"/>
    <mergeCell ref="D2532:V2532"/>
    <mergeCell ref="B2533:C2533"/>
    <mergeCell ref="D2533:V2533"/>
    <mergeCell ref="B2534:C2534"/>
    <mergeCell ref="D2534:V2534"/>
    <mergeCell ref="B2535:C2535"/>
    <mergeCell ref="D2535:F2535"/>
    <mergeCell ref="G2535:I2535"/>
    <mergeCell ref="J2535:L2535"/>
    <mergeCell ref="M2535:O2535"/>
    <mergeCell ref="P2535:R2535"/>
    <mergeCell ref="S2535:V2535"/>
    <mergeCell ref="S2527:V2527"/>
    <mergeCell ref="B2528:C2528"/>
    <mergeCell ref="D2528:F2528"/>
    <mergeCell ref="G2528:I2528"/>
    <mergeCell ref="J2528:L2528"/>
    <mergeCell ref="M2528:O2528"/>
    <mergeCell ref="S2528:V2528"/>
    <mergeCell ref="B2529:V2529"/>
    <mergeCell ref="B2530:V2530"/>
    <mergeCell ref="B2524:C2524"/>
    <mergeCell ref="D2524:F2524"/>
    <mergeCell ref="G2524:I2524"/>
    <mergeCell ref="J2524:L2524"/>
    <mergeCell ref="M2524:O2524"/>
    <mergeCell ref="P2524:R2524"/>
    <mergeCell ref="S2524:V2526"/>
    <mergeCell ref="B2525:C2525"/>
    <mergeCell ref="D2525:F2525"/>
    <mergeCell ref="G2525:I2525"/>
    <mergeCell ref="J2525:L2525"/>
    <mergeCell ref="M2525:O2525"/>
    <mergeCell ref="P2525:R2525"/>
    <mergeCell ref="B2526:C2526"/>
    <mergeCell ref="D2526:F2526"/>
    <mergeCell ref="G2526:I2526"/>
    <mergeCell ref="J2526:L2526"/>
    <mergeCell ref="M2526:O2526"/>
    <mergeCell ref="P2526:R2528"/>
    <mergeCell ref="B2527:C2527"/>
    <mergeCell ref="D2527:F2527"/>
    <mergeCell ref="G2527:I2527"/>
    <mergeCell ref="J2527:L2527"/>
    <mergeCell ref="M2527:O2527"/>
    <mergeCell ref="B2548:C2548"/>
    <mergeCell ref="D2548:F2548"/>
    <mergeCell ref="G2548:I2548"/>
    <mergeCell ref="J2548:L2548"/>
    <mergeCell ref="M2548:O2548"/>
    <mergeCell ref="P2548:R2548"/>
    <mergeCell ref="B2549:C2549"/>
    <mergeCell ref="D2549:F2549"/>
    <mergeCell ref="G2549:I2549"/>
    <mergeCell ref="J2549:L2549"/>
    <mergeCell ref="M2549:O2549"/>
    <mergeCell ref="P2549:R2549"/>
    <mergeCell ref="G2546:I2546"/>
    <mergeCell ref="J2546:L2546"/>
    <mergeCell ref="M2546:O2546"/>
    <mergeCell ref="P2546:R2546"/>
    <mergeCell ref="T2546:V2546"/>
    <mergeCell ref="B2547:C2547"/>
    <mergeCell ref="D2547:F2547"/>
    <mergeCell ref="G2547:I2547"/>
    <mergeCell ref="J2547:L2547"/>
    <mergeCell ref="M2547:O2547"/>
    <mergeCell ref="P2547:R2547"/>
    <mergeCell ref="B2539:C2539"/>
    <mergeCell ref="B2540:C2540"/>
    <mergeCell ref="B2541:C2541"/>
    <mergeCell ref="B2542:C2542"/>
    <mergeCell ref="B2543:C2543"/>
    <mergeCell ref="B2544:C2544"/>
    <mergeCell ref="B2545:C2545"/>
    <mergeCell ref="B2546:C2546"/>
    <mergeCell ref="D2546:F2546"/>
    <mergeCell ref="D2536:F2536"/>
    <mergeCell ref="G2536:R2536"/>
    <mergeCell ref="S2536:V2536"/>
    <mergeCell ref="D2537:F2537"/>
    <mergeCell ref="G2537:I2537"/>
    <mergeCell ref="J2537:L2537"/>
    <mergeCell ref="M2537:O2537"/>
    <mergeCell ref="P2537:P2538"/>
    <mergeCell ref="Q2537:S2537"/>
    <mergeCell ref="T2537:V2537"/>
    <mergeCell ref="A2554:A2555"/>
    <mergeCell ref="B2554:C2555"/>
    <mergeCell ref="D2554:F2554"/>
    <mergeCell ref="G2554:I2554"/>
    <mergeCell ref="J2554:L2554"/>
    <mergeCell ref="M2554:O2554"/>
    <mergeCell ref="P2554:R2554"/>
    <mergeCell ref="S2554:V2554"/>
    <mergeCell ref="D2555:F2555"/>
    <mergeCell ref="G2555:I2555"/>
    <mergeCell ref="J2555:L2555"/>
    <mergeCell ref="M2555:O2555"/>
    <mergeCell ref="P2555:R2555"/>
    <mergeCell ref="S2555:V2555"/>
    <mergeCell ref="B2552:C2552"/>
    <mergeCell ref="D2552:F2552"/>
    <mergeCell ref="G2552:I2552"/>
    <mergeCell ref="J2552:L2552"/>
    <mergeCell ref="M2552:O2552"/>
    <mergeCell ref="P2552:R2552"/>
    <mergeCell ref="B2553:C2553"/>
    <mergeCell ref="D2553:F2553"/>
    <mergeCell ref="G2553:I2553"/>
    <mergeCell ref="J2553:L2553"/>
    <mergeCell ref="M2553:O2553"/>
    <mergeCell ref="P2553:R2553"/>
    <mergeCell ref="B2550:C2550"/>
    <mergeCell ref="D2550:F2550"/>
    <mergeCell ref="G2550:I2550"/>
    <mergeCell ref="J2550:L2550"/>
    <mergeCell ref="M2550:O2550"/>
    <mergeCell ref="P2550:R2550"/>
    <mergeCell ref="B2551:C2551"/>
    <mergeCell ref="D2551:F2551"/>
    <mergeCell ref="G2551:I2551"/>
    <mergeCell ref="J2551:L2551"/>
    <mergeCell ref="M2551:O2551"/>
    <mergeCell ref="P2551:R2551"/>
    <mergeCell ref="S2551:V2551"/>
    <mergeCell ref="S2552:V2552"/>
    <mergeCell ref="S2553:V2553"/>
    <mergeCell ref="B2563:C2563"/>
    <mergeCell ref="D2563:V2563"/>
    <mergeCell ref="B2564:C2564"/>
    <mergeCell ref="D2564:V2564"/>
    <mergeCell ref="B2565:C2565"/>
    <mergeCell ref="D2565:V2565"/>
    <mergeCell ref="B2566:C2566"/>
    <mergeCell ref="D2566:V2566"/>
    <mergeCell ref="B2567:C2567"/>
    <mergeCell ref="D2567:F2567"/>
    <mergeCell ref="G2567:I2567"/>
    <mergeCell ref="J2567:L2567"/>
    <mergeCell ref="M2567:O2567"/>
    <mergeCell ref="P2567:R2567"/>
    <mergeCell ref="S2567:V2567"/>
    <mergeCell ref="S2559:V2559"/>
    <mergeCell ref="B2560:C2560"/>
    <mergeCell ref="D2560:F2560"/>
    <mergeCell ref="G2560:I2560"/>
    <mergeCell ref="J2560:L2560"/>
    <mergeCell ref="M2560:O2560"/>
    <mergeCell ref="S2560:V2560"/>
    <mergeCell ref="B2561:V2561"/>
    <mergeCell ref="B2562:V2562"/>
    <mergeCell ref="B2556:C2556"/>
    <mergeCell ref="D2556:F2556"/>
    <mergeCell ref="G2556:I2556"/>
    <mergeCell ref="J2556:L2556"/>
    <mergeCell ref="M2556:O2556"/>
    <mergeCell ref="P2556:R2556"/>
    <mergeCell ref="S2556:V2558"/>
    <mergeCell ref="B2557:C2557"/>
    <mergeCell ref="D2557:F2557"/>
    <mergeCell ref="G2557:I2557"/>
    <mergeCell ref="J2557:L2557"/>
    <mergeCell ref="M2557:O2557"/>
    <mergeCell ref="P2557:R2557"/>
    <mergeCell ref="B2558:C2558"/>
    <mergeCell ref="D2558:F2558"/>
    <mergeCell ref="G2558:I2558"/>
    <mergeCell ref="J2558:L2558"/>
    <mergeCell ref="M2558:O2558"/>
    <mergeCell ref="P2558:R2560"/>
    <mergeCell ref="B2559:C2559"/>
    <mergeCell ref="D2559:F2559"/>
    <mergeCell ref="G2559:I2559"/>
    <mergeCell ref="J2559:L2559"/>
    <mergeCell ref="M2559:O2559"/>
    <mergeCell ref="B2580:C2580"/>
    <mergeCell ref="D2580:F2580"/>
    <mergeCell ref="G2580:I2580"/>
    <mergeCell ref="J2580:L2580"/>
    <mergeCell ref="M2580:O2580"/>
    <mergeCell ref="P2580:R2580"/>
    <mergeCell ref="B2581:C2581"/>
    <mergeCell ref="D2581:F2581"/>
    <mergeCell ref="G2581:I2581"/>
    <mergeCell ref="J2581:L2581"/>
    <mergeCell ref="M2581:O2581"/>
    <mergeCell ref="P2581:R2581"/>
    <mergeCell ref="G2578:I2578"/>
    <mergeCell ref="J2578:L2578"/>
    <mergeCell ref="M2578:O2578"/>
    <mergeCell ref="P2578:R2578"/>
    <mergeCell ref="T2578:V2578"/>
    <mergeCell ref="B2579:C2579"/>
    <mergeCell ref="D2579:F2579"/>
    <mergeCell ref="G2579:I2579"/>
    <mergeCell ref="J2579:L2579"/>
    <mergeCell ref="M2579:O2579"/>
    <mergeCell ref="P2579:R2579"/>
    <mergeCell ref="B2571:C2571"/>
    <mergeCell ref="B2572:C2572"/>
    <mergeCell ref="B2573:C2573"/>
    <mergeCell ref="B2574:C2574"/>
    <mergeCell ref="B2575:C2575"/>
    <mergeCell ref="B2576:C2576"/>
    <mergeCell ref="B2577:C2577"/>
    <mergeCell ref="B2578:C2578"/>
    <mergeCell ref="D2578:F2578"/>
    <mergeCell ref="D2568:F2568"/>
    <mergeCell ref="G2568:R2568"/>
    <mergeCell ref="S2568:V2568"/>
    <mergeCell ref="D2569:F2569"/>
    <mergeCell ref="G2569:I2569"/>
    <mergeCell ref="J2569:L2569"/>
    <mergeCell ref="M2569:O2569"/>
    <mergeCell ref="P2569:P2570"/>
    <mergeCell ref="Q2569:S2569"/>
    <mergeCell ref="T2569:V2569"/>
    <mergeCell ref="A2586:A2587"/>
    <mergeCell ref="B2586:C2587"/>
    <mergeCell ref="D2586:F2586"/>
    <mergeCell ref="G2586:I2586"/>
    <mergeCell ref="J2586:L2586"/>
    <mergeCell ref="M2586:O2586"/>
    <mergeCell ref="P2586:R2586"/>
    <mergeCell ref="S2586:V2586"/>
    <mergeCell ref="D2587:F2587"/>
    <mergeCell ref="G2587:I2587"/>
    <mergeCell ref="J2587:L2587"/>
    <mergeCell ref="M2587:O2587"/>
    <mergeCell ref="P2587:R2587"/>
    <mergeCell ref="S2587:V2587"/>
    <mergeCell ref="B2584:C2584"/>
    <mergeCell ref="D2584:F2584"/>
    <mergeCell ref="G2584:I2584"/>
    <mergeCell ref="J2584:L2584"/>
    <mergeCell ref="M2584:O2584"/>
    <mergeCell ref="P2584:R2584"/>
    <mergeCell ref="B2585:C2585"/>
    <mergeCell ref="D2585:F2585"/>
    <mergeCell ref="G2585:I2585"/>
    <mergeCell ref="J2585:L2585"/>
    <mergeCell ref="M2585:O2585"/>
    <mergeCell ref="P2585:R2585"/>
    <mergeCell ref="B2582:C2582"/>
    <mergeCell ref="D2582:F2582"/>
    <mergeCell ref="G2582:I2582"/>
    <mergeCell ref="J2582:L2582"/>
    <mergeCell ref="M2582:O2582"/>
    <mergeCell ref="P2582:R2582"/>
    <mergeCell ref="B2583:C2583"/>
    <mergeCell ref="D2583:F2583"/>
    <mergeCell ref="G2583:I2583"/>
    <mergeCell ref="J2583:L2583"/>
    <mergeCell ref="M2583:O2583"/>
    <mergeCell ref="P2583:R2583"/>
    <mergeCell ref="S2583:V2583"/>
    <mergeCell ref="S2584:V2584"/>
    <mergeCell ref="S2585:V2585"/>
    <mergeCell ref="B2595:C2595"/>
    <mergeCell ref="D2595:V2595"/>
    <mergeCell ref="B2596:C2596"/>
    <mergeCell ref="D2596:V2596"/>
    <mergeCell ref="B2597:C2597"/>
    <mergeCell ref="D2597:V2597"/>
    <mergeCell ref="B2598:C2598"/>
    <mergeCell ref="D2598:V2598"/>
    <mergeCell ref="B2599:C2599"/>
    <mergeCell ref="D2599:F2599"/>
    <mergeCell ref="G2599:I2599"/>
    <mergeCell ref="J2599:L2599"/>
    <mergeCell ref="M2599:O2599"/>
    <mergeCell ref="P2599:R2599"/>
    <mergeCell ref="S2599:V2599"/>
    <mergeCell ref="S2591:V2591"/>
    <mergeCell ref="B2592:C2592"/>
    <mergeCell ref="D2592:F2592"/>
    <mergeCell ref="G2592:I2592"/>
    <mergeCell ref="J2592:L2592"/>
    <mergeCell ref="M2592:O2592"/>
    <mergeCell ref="S2592:V2592"/>
    <mergeCell ref="B2593:V2593"/>
    <mergeCell ref="B2594:V2594"/>
    <mergeCell ref="B2588:C2588"/>
    <mergeCell ref="D2588:F2588"/>
    <mergeCell ref="G2588:I2588"/>
    <mergeCell ref="J2588:L2588"/>
    <mergeCell ref="M2588:O2588"/>
    <mergeCell ref="P2588:R2588"/>
    <mergeCell ref="S2588:V2590"/>
    <mergeCell ref="B2589:C2589"/>
    <mergeCell ref="D2589:F2589"/>
    <mergeCell ref="G2589:I2589"/>
    <mergeCell ref="J2589:L2589"/>
    <mergeCell ref="M2589:O2589"/>
    <mergeCell ref="P2589:R2589"/>
    <mergeCell ref="B2590:C2590"/>
    <mergeCell ref="D2590:F2590"/>
    <mergeCell ref="G2590:I2590"/>
    <mergeCell ref="J2590:L2590"/>
    <mergeCell ref="M2590:O2590"/>
    <mergeCell ref="P2590:R2592"/>
    <mergeCell ref="B2591:C2591"/>
    <mergeCell ref="D2591:F2591"/>
    <mergeCell ref="G2591:I2591"/>
    <mergeCell ref="J2591:L2591"/>
    <mergeCell ref="M2591:O2591"/>
    <mergeCell ref="B2612:C2612"/>
    <mergeCell ref="D2612:F2612"/>
    <mergeCell ref="G2612:I2612"/>
    <mergeCell ref="J2612:L2612"/>
    <mergeCell ref="M2612:O2612"/>
    <mergeCell ref="P2612:R2612"/>
    <mergeCell ref="B2613:C2613"/>
    <mergeCell ref="D2613:F2613"/>
    <mergeCell ref="G2613:I2613"/>
    <mergeCell ref="J2613:L2613"/>
    <mergeCell ref="M2613:O2613"/>
    <mergeCell ref="P2613:R2613"/>
    <mergeCell ref="G2610:I2610"/>
    <mergeCell ref="J2610:L2610"/>
    <mergeCell ref="M2610:O2610"/>
    <mergeCell ref="P2610:R2610"/>
    <mergeCell ref="T2610:V2610"/>
    <mergeCell ref="B2611:C2611"/>
    <mergeCell ref="D2611:F2611"/>
    <mergeCell ref="G2611:I2611"/>
    <mergeCell ref="J2611:L2611"/>
    <mergeCell ref="M2611:O2611"/>
    <mergeCell ref="P2611:R2611"/>
    <mergeCell ref="B2603:C2603"/>
    <mergeCell ref="B2604:C2604"/>
    <mergeCell ref="B2605:C2605"/>
    <mergeCell ref="B2606:C2606"/>
    <mergeCell ref="B2607:C2607"/>
    <mergeCell ref="B2608:C2608"/>
    <mergeCell ref="B2609:C2609"/>
    <mergeCell ref="B2610:C2610"/>
    <mergeCell ref="D2610:F2610"/>
    <mergeCell ref="D2600:F2600"/>
    <mergeCell ref="G2600:R2600"/>
    <mergeCell ref="S2600:V2600"/>
    <mergeCell ref="D2601:F2601"/>
    <mergeCell ref="G2601:I2601"/>
    <mergeCell ref="J2601:L2601"/>
    <mergeCell ref="M2601:O2601"/>
    <mergeCell ref="P2601:P2602"/>
    <mergeCell ref="Q2601:S2601"/>
    <mergeCell ref="T2601:V2601"/>
    <mergeCell ref="A2618:A2619"/>
    <mergeCell ref="B2618:C2619"/>
    <mergeCell ref="D2618:F2618"/>
    <mergeCell ref="G2618:I2618"/>
    <mergeCell ref="J2618:L2618"/>
    <mergeCell ref="M2618:O2618"/>
    <mergeCell ref="P2618:R2618"/>
    <mergeCell ref="S2618:V2618"/>
    <mergeCell ref="D2619:F2619"/>
    <mergeCell ref="G2619:I2619"/>
    <mergeCell ref="J2619:L2619"/>
    <mergeCell ref="M2619:O2619"/>
    <mergeCell ref="P2619:R2619"/>
    <mergeCell ref="S2619:V2619"/>
    <mergeCell ref="B2616:C2616"/>
    <mergeCell ref="D2616:F2616"/>
    <mergeCell ref="G2616:I2616"/>
    <mergeCell ref="J2616:L2616"/>
    <mergeCell ref="M2616:O2616"/>
    <mergeCell ref="P2616:R2616"/>
    <mergeCell ref="B2617:C2617"/>
    <mergeCell ref="D2617:F2617"/>
    <mergeCell ref="G2617:I2617"/>
    <mergeCell ref="J2617:L2617"/>
    <mergeCell ref="M2617:O2617"/>
    <mergeCell ref="P2617:R2617"/>
    <mergeCell ref="B2614:C2614"/>
    <mergeCell ref="D2614:F2614"/>
    <mergeCell ref="G2614:I2614"/>
    <mergeCell ref="J2614:L2614"/>
    <mergeCell ref="M2614:O2614"/>
    <mergeCell ref="P2614:R2614"/>
    <mergeCell ref="B2615:C2615"/>
    <mergeCell ref="D2615:F2615"/>
    <mergeCell ref="G2615:I2615"/>
    <mergeCell ref="J2615:L2615"/>
    <mergeCell ref="M2615:O2615"/>
    <mergeCell ref="P2615:R2615"/>
    <mergeCell ref="S2615:V2615"/>
    <mergeCell ref="S2616:V2616"/>
    <mergeCell ref="S2617:V2617"/>
    <mergeCell ref="B2627:C2627"/>
    <mergeCell ref="D2627:V2627"/>
    <mergeCell ref="B2628:C2628"/>
    <mergeCell ref="D2628:V2628"/>
    <mergeCell ref="B2629:C2629"/>
    <mergeCell ref="D2629:V2629"/>
    <mergeCell ref="B2630:C2630"/>
    <mergeCell ref="D2630:V2630"/>
    <mergeCell ref="B2631:C2631"/>
    <mergeCell ref="D2631:F2631"/>
    <mergeCell ref="G2631:I2631"/>
    <mergeCell ref="J2631:L2631"/>
    <mergeCell ref="M2631:O2631"/>
    <mergeCell ref="P2631:R2631"/>
    <mergeCell ref="S2631:V2631"/>
    <mergeCell ref="S2623:V2623"/>
    <mergeCell ref="B2624:C2624"/>
    <mergeCell ref="D2624:F2624"/>
    <mergeCell ref="G2624:I2624"/>
    <mergeCell ref="J2624:L2624"/>
    <mergeCell ref="M2624:O2624"/>
    <mergeCell ref="S2624:V2624"/>
    <mergeCell ref="B2625:V2625"/>
    <mergeCell ref="B2626:V2626"/>
    <mergeCell ref="B2620:C2620"/>
    <mergeCell ref="D2620:F2620"/>
    <mergeCell ref="G2620:I2620"/>
    <mergeCell ref="J2620:L2620"/>
    <mergeCell ref="M2620:O2620"/>
    <mergeCell ref="P2620:R2620"/>
    <mergeCell ref="S2620:V2622"/>
    <mergeCell ref="B2621:C2621"/>
    <mergeCell ref="D2621:F2621"/>
    <mergeCell ref="G2621:I2621"/>
    <mergeCell ref="J2621:L2621"/>
    <mergeCell ref="M2621:O2621"/>
    <mergeCell ref="P2621:R2621"/>
    <mergeCell ref="B2622:C2622"/>
    <mergeCell ref="D2622:F2622"/>
    <mergeCell ref="G2622:I2622"/>
    <mergeCell ref="J2622:L2622"/>
    <mergeCell ref="M2622:O2622"/>
    <mergeCell ref="P2622:R2624"/>
    <mergeCell ref="B2623:C2623"/>
    <mergeCell ref="D2623:F2623"/>
    <mergeCell ref="G2623:I2623"/>
    <mergeCell ref="J2623:L2623"/>
    <mergeCell ref="M2623:O2623"/>
    <mergeCell ref="B2644:C2644"/>
    <mergeCell ref="D2644:F2644"/>
    <mergeCell ref="G2644:I2644"/>
    <mergeCell ref="J2644:L2644"/>
    <mergeCell ref="M2644:O2644"/>
    <mergeCell ref="P2644:R2644"/>
    <mergeCell ref="B2645:C2645"/>
    <mergeCell ref="D2645:F2645"/>
    <mergeCell ref="G2645:I2645"/>
    <mergeCell ref="J2645:L2645"/>
    <mergeCell ref="M2645:O2645"/>
    <mergeCell ref="P2645:R2645"/>
    <mergeCell ref="G2642:I2642"/>
    <mergeCell ref="J2642:L2642"/>
    <mergeCell ref="M2642:O2642"/>
    <mergeCell ref="P2642:R2642"/>
    <mergeCell ref="T2642:V2642"/>
    <mergeCell ref="B2643:C2643"/>
    <mergeCell ref="D2643:F2643"/>
    <mergeCell ref="G2643:I2643"/>
    <mergeCell ref="J2643:L2643"/>
    <mergeCell ref="M2643:O2643"/>
    <mergeCell ref="P2643:R2643"/>
    <mergeCell ref="B2635:C2635"/>
    <mergeCell ref="B2636:C2636"/>
    <mergeCell ref="B2637:C2637"/>
    <mergeCell ref="B2638:C2638"/>
    <mergeCell ref="B2639:C2639"/>
    <mergeCell ref="B2640:C2640"/>
    <mergeCell ref="B2641:C2641"/>
    <mergeCell ref="B2642:C2642"/>
    <mergeCell ref="D2642:F2642"/>
    <mergeCell ref="D2632:F2632"/>
    <mergeCell ref="G2632:R2632"/>
    <mergeCell ref="S2632:V2632"/>
    <mergeCell ref="D2633:F2633"/>
    <mergeCell ref="G2633:I2633"/>
    <mergeCell ref="J2633:L2633"/>
    <mergeCell ref="M2633:O2633"/>
    <mergeCell ref="P2633:P2634"/>
    <mergeCell ref="Q2633:S2633"/>
    <mergeCell ref="T2633:V2633"/>
    <mergeCell ref="A2650:A2651"/>
    <mergeCell ref="B2650:C2651"/>
    <mergeCell ref="D2650:F2650"/>
    <mergeCell ref="G2650:I2650"/>
    <mergeCell ref="J2650:L2650"/>
    <mergeCell ref="M2650:O2650"/>
    <mergeCell ref="P2650:R2650"/>
    <mergeCell ref="S2650:V2650"/>
    <mergeCell ref="D2651:F2651"/>
    <mergeCell ref="G2651:I2651"/>
    <mergeCell ref="J2651:L2651"/>
    <mergeCell ref="M2651:O2651"/>
    <mergeCell ref="P2651:R2651"/>
    <mergeCell ref="S2651:V2651"/>
    <mergeCell ref="B2648:C2648"/>
    <mergeCell ref="D2648:F2648"/>
    <mergeCell ref="G2648:I2648"/>
    <mergeCell ref="J2648:L2648"/>
    <mergeCell ref="M2648:O2648"/>
    <mergeCell ref="P2648:R2648"/>
    <mergeCell ref="B2649:C2649"/>
    <mergeCell ref="D2649:F2649"/>
    <mergeCell ref="G2649:I2649"/>
    <mergeCell ref="J2649:L2649"/>
    <mergeCell ref="M2649:O2649"/>
    <mergeCell ref="P2649:R2649"/>
    <mergeCell ref="B2646:C2646"/>
    <mergeCell ref="D2646:F2646"/>
    <mergeCell ref="G2646:I2646"/>
    <mergeCell ref="J2646:L2646"/>
    <mergeCell ref="M2646:O2646"/>
    <mergeCell ref="P2646:R2646"/>
    <mergeCell ref="B2647:C2647"/>
    <mergeCell ref="D2647:F2647"/>
    <mergeCell ref="G2647:I2647"/>
    <mergeCell ref="J2647:L2647"/>
    <mergeCell ref="M2647:O2647"/>
    <mergeCell ref="P2647:R2647"/>
    <mergeCell ref="S2647:V2647"/>
    <mergeCell ref="S2648:V2648"/>
    <mergeCell ref="S2649:V2649"/>
    <mergeCell ref="B2659:C2659"/>
    <mergeCell ref="D2659:V2659"/>
    <mergeCell ref="B2660:C2660"/>
    <mergeCell ref="D2660:V2660"/>
    <mergeCell ref="B2661:C2661"/>
    <mergeCell ref="D2661:V2661"/>
    <mergeCell ref="B2662:C2662"/>
    <mergeCell ref="D2662:V2662"/>
    <mergeCell ref="B2663:C2663"/>
    <mergeCell ref="D2663:F2663"/>
    <mergeCell ref="G2663:I2663"/>
    <mergeCell ref="J2663:L2663"/>
    <mergeCell ref="M2663:O2663"/>
    <mergeCell ref="P2663:R2663"/>
    <mergeCell ref="S2663:V2663"/>
    <mergeCell ref="S2655:V2655"/>
    <mergeCell ref="B2656:C2656"/>
    <mergeCell ref="D2656:F2656"/>
    <mergeCell ref="G2656:I2656"/>
    <mergeCell ref="J2656:L2656"/>
    <mergeCell ref="M2656:O2656"/>
    <mergeCell ref="S2656:V2656"/>
    <mergeCell ref="B2657:V2657"/>
    <mergeCell ref="B2658:V2658"/>
    <mergeCell ref="B2652:C2652"/>
    <mergeCell ref="D2652:F2652"/>
    <mergeCell ref="G2652:I2652"/>
    <mergeCell ref="J2652:L2652"/>
    <mergeCell ref="M2652:O2652"/>
    <mergeCell ref="P2652:R2652"/>
    <mergeCell ref="S2652:V2654"/>
    <mergeCell ref="B2653:C2653"/>
    <mergeCell ref="D2653:F2653"/>
    <mergeCell ref="G2653:I2653"/>
    <mergeCell ref="J2653:L2653"/>
    <mergeCell ref="M2653:O2653"/>
    <mergeCell ref="P2653:R2653"/>
    <mergeCell ref="B2654:C2654"/>
    <mergeCell ref="D2654:F2654"/>
    <mergeCell ref="G2654:I2654"/>
    <mergeCell ref="J2654:L2654"/>
    <mergeCell ref="M2654:O2654"/>
    <mergeCell ref="P2654:R2656"/>
    <mergeCell ref="B2655:C2655"/>
    <mergeCell ref="D2655:F2655"/>
    <mergeCell ref="G2655:I2655"/>
    <mergeCell ref="J2655:L2655"/>
    <mergeCell ref="M2655:O2655"/>
    <mergeCell ref="B2676:C2676"/>
    <mergeCell ref="D2676:F2676"/>
    <mergeCell ref="G2676:I2676"/>
    <mergeCell ref="J2676:L2676"/>
    <mergeCell ref="M2676:O2676"/>
    <mergeCell ref="P2676:R2676"/>
    <mergeCell ref="B2677:C2677"/>
    <mergeCell ref="D2677:F2677"/>
    <mergeCell ref="G2677:I2677"/>
    <mergeCell ref="J2677:L2677"/>
    <mergeCell ref="M2677:O2677"/>
    <mergeCell ref="P2677:R2677"/>
    <mergeCell ref="G2674:I2674"/>
    <mergeCell ref="J2674:L2674"/>
    <mergeCell ref="M2674:O2674"/>
    <mergeCell ref="P2674:R2674"/>
    <mergeCell ref="T2674:V2674"/>
    <mergeCell ref="B2675:C2675"/>
    <mergeCell ref="D2675:F2675"/>
    <mergeCell ref="G2675:I2675"/>
    <mergeCell ref="J2675:L2675"/>
    <mergeCell ref="M2675:O2675"/>
    <mergeCell ref="P2675:R2675"/>
    <mergeCell ref="B2667:C2667"/>
    <mergeCell ref="B2668:C2668"/>
    <mergeCell ref="B2669:C2669"/>
    <mergeCell ref="B2670:C2670"/>
    <mergeCell ref="B2671:C2671"/>
    <mergeCell ref="B2672:C2672"/>
    <mergeCell ref="B2673:C2673"/>
    <mergeCell ref="B2674:C2674"/>
    <mergeCell ref="D2674:F2674"/>
    <mergeCell ref="D2664:F2664"/>
    <mergeCell ref="G2664:R2664"/>
    <mergeCell ref="S2664:V2664"/>
    <mergeCell ref="D2665:F2665"/>
    <mergeCell ref="G2665:I2665"/>
    <mergeCell ref="J2665:L2665"/>
    <mergeCell ref="M2665:O2665"/>
    <mergeCell ref="P2665:P2666"/>
    <mergeCell ref="Q2665:S2665"/>
    <mergeCell ref="T2665:V2665"/>
    <mergeCell ref="A2682:A2683"/>
    <mergeCell ref="B2682:C2683"/>
    <mergeCell ref="D2682:F2682"/>
    <mergeCell ref="G2682:I2682"/>
    <mergeCell ref="J2682:L2682"/>
    <mergeCell ref="M2682:O2682"/>
    <mergeCell ref="P2682:R2682"/>
    <mergeCell ref="S2682:V2682"/>
    <mergeCell ref="D2683:F2683"/>
    <mergeCell ref="G2683:I2683"/>
    <mergeCell ref="J2683:L2683"/>
    <mergeCell ref="M2683:O2683"/>
    <mergeCell ref="P2683:R2683"/>
    <mergeCell ref="S2683:V2683"/>
    <mergeCell ref="B2680:C2680"/>
    <mergeCell ref="D2680:F2680"/>
    <mergeCell ref="G2680:I2680"/>
    <mergeCell ref="J2680:L2680"/>
    <mergeCell ref="M2680:O2680"/>
    <mergeCell ref="P2680:R2680"/>
    <mergeCell ref="B2681:C2681"/>
    <mergeCell ref="D2681:F2681"/>
    <mergeCell ref="G2681:I2681"/>
    <mergeCell ref="J2681:L2681"/>
    <mergeCell ref="M2681:O2681"/>
    <mergeCell ref="P2681:R2681"/>
    <mergeCell ref="B2678:C2678"/>
    <mergeCell ref="D2678:F2678"/>
    <mergeCell ref="G2678:I2678"/>
    <mergeCell ref="J2678:L2678"/>
    <mergeCell ref="M2678:O2678"/>
    <mergeCell ref="P2678:R2678"/>
    <mergeCell ref="B2679:C2679"/>
    <mergeCell ref="D2679:F2679"/>
    <mergeCell ref="G2679:I2679"/>
    <mergeCell ref="J2679:L2679"/>
    <mergeCell ref="M2679:O2679"/>
    <mergeCell ref="P2679:R2679"/>
    <mergeCell ref="S2679:V2679"/>
    <mergeCell ref="S2680:V2680"/>
    <mergeCell ref="S2681:V2681"/>
    <mergeCell ref="B2691:C2691"/>
    <mergeCell ref="D2691:V2691"/>
    <mergeCell ref="B2692:C2692"/>
    <mergeCell ref="D2692:V2692"/>
    <mergeCell ref="B2693:C2693"/>
    <mergeCell ref="D2693:V2693"/>
    <mergeCell ref="B2694:C2694"/>
    <mergeCell ref="D2694:V2694"/>
    <mergeCell ref="B2695:C2695"/>
    <mergeCell ref="D2695:F2695"/>
    <mergeCell ref="G2695:I2695"/>
    <mergeCell ref="J2695:L2695"/>
    <mergeCell ref="M2695:O2695"/>
    <mergeCell ref="P2695:R2695"/>
    <mergeCell ref="S2695:V2695"/>
    <mergeCell ref="S2687:V2687"/>
    <mergeCell ref="B2688:C2688"/>
    <mergeCell ref="D2688:F2688"/>
    <mergeCell ref="G2688:I2688"/>
    <mergeCell ref="J2688:L2688"/>
    <mergeCell ref="M2688:O2688"/>
    <mergeCell ref="S2688:V2688"/>
    <mergeCell ref="B2689:V2689"/>
    <mergeCell ref="B2690:V2690"/>
    <mergeCell ref="B2684:C2684"/>
    <mergeCell ref="D2684:F2684"/>
    <mergeCell ref="G2684:I2684"/>
    <mergeCell ref="J2684:L2684"/>
    <mergeCell ref="M2684:O2684"/>
    <mergeCell ref="P2684:R2684"/>
    <mergeCell ref="S2684:V2686"/>
    <mergeCell ref="B2685:C2685"/>
    <mergeCell ref="D2685:F2685"/>
    <mergeCell ref="G2685:I2685"/>
    <mergeCell ref="J2685:L2685"/>
    <mergeCell ref="M2685:O2685"/>
    <mergeCell ref="P2685:R2685"/>
    <mergeCell ref="B2686:C2686"/>
    <mergeCell ref="D2686:F2686"/>
    <mergeCell ref="G2686:I2686"/>
    <mergeCell ref="J2686:L2686"/>
    <mergeCell ref="M2686:O2686"/>
    <mergeCell ref="P2686:R2688"/>
    <mergeCell ref="B2687:C2687"/>
    <mergeCell ref="D2687:F2687"/>
    <mergeCell ref="G2687:I2687"/>
    <mergeCell ref="J2687:L2687"/>
    <mergeCell ref="M2687:O2687"/>
    <mergeCell ref="B2708:C2708"/>
    <mergeCell ref="D2708:F2708"/>
    <mergeCell ref="G2708:I2708"/>
    <mergeCell ref="J2708:L2708"/>
    <mergeCell ref="M2708:O2708"/>
    <mergeCell ref="P2708:R2708"/>
    <mergeCell ref="B2709:C2709"/>
    <mergeCell ref="D2709:F2709"/>
    <mergeCell ref="G2709:I2709"/>
    <mergeCell ref="J2709:L2709"/>
    <mergeCell ref="M2709:O2709"/>
    <mergeCell ref="P2709:R2709"/>
    <mergeCell ref="G2706:I2706"/>
    <mergeCell ref="J2706:L2706"/>
    <mergeCell ref="M2706:O2706"/>
    <mergeCell ref="P2706:R2706"/>
    <mergeCell ref="T2706:V2706"/>
    <mergeCell ref="B2707:C2707"/>
    <mergeCell ref="D2707:F2707"/>
    <mergeCell ref="G2707:I2707"/>
    <mergeCell ref="J2707:L2707"/>
    <mergeCell ref="M2707:O2707"/>
    <mergeCell ref="P2707:R2707"/>
    <mergeCell ref="B2699:C2699"/>
    <mergeCell ref="B2700:C2700"/>
    <mergeCell ref="B2701:C2701"/>
    <mergeCell ref="B2702:C2702"/>
    <mergeCell ref="B2703:C2703"/>
    <mergeCell ref="B2704:C2704"/>
    <mergeCell ref="B2705:C2705"/>
    <mergeCell ref="B2706:C2706"/>
    <mergeCell ref="D2706:F2706"/>
    <mergeCell ref="D2696:F2696"/>
    <mergeCell ref="G2696:R2696"/>
    <mergeCell ref="S2696:V2696"/>
    <mergeCell ref="D2697:F2697"/>
    <mergeCell ref="G2697:I2697"/>
    <mergeCell ref="J2697:L2697"/>
    <mergeCell ref="M2697:O2697"/>
    <mergeCell ref="P2697:P2698"/>
    <mergeCell ref="Q2697:S2697"/>
    <mergeCell ref="T2697:V2697"/>
    <mergeCell ref="A2714:A2715"/>
    <mergeCell ref="B2714:C2715"/>
    <mergeCell ref="D2714:F2714"/>
    <mergeCell ref="G2714:I2714"/>
    <mergeCell ref="J2714:L2714"/>
    <mergeCell ref="M2714:O2714"/>
    <mergeCell ref="P2714:R2714"/>
    <mergeCell ref="S2714:V2714"/>
    <mergeCell ref="D2715:F2715"/>
    <mergeCell ref="G2715:I2715"/>
    <mergeCell ref="J2715:L2715"/>
    <mergeCell ref="M2715:O2715"/>
    <mergeCell ref="P2715:R2715"/>
    <mergeCell ref="S2715:V2715"/>
    <mergeCell ref="B2712:C2712"/>
    <mergeCell ref="D2712:F2712"/>
    <mergeCell ref="G2712:I2712"/>
    <mergeCell ref="J2712:L2712"/>
    <mergeCell ref="M2712:O2712"/>
    <mergeCell ref="P2712:R2712"/>
    <mergeCell ref="B2713:C2713"/>
    <mergeCell ref="D2713:F2713"/>
    <mergeCell ref="G2713:I2713"/>
    <mergeCell ref="J2713:L2713"/>
    <mergeCell ref="M2713:O2713"/>
    <mergeCell ref="P2713:R2713"/>
    <mergeCell ref="B2710:C2710"/>
    <mergeCell ref="D2710:F2710"/>
    <mergeCell ref="G2710:I2710"/>
    <mergeCell ref="J2710:L2710"/>
    <mergeCell ref="M2710:O2710"/>
    <mergeCell ref="P2710:R2710"/>
    <mergeCell ref="B2711:C2711"/>
    <mergeCell ref="D2711:F2711"/>
    <mergeCell ref="G2711:I2711"/>
    <mergeCell ref="J2711:L2711"/>
    <mergeCell ref="M2711:O2711"/>
    <mergeCell ref="P2711:R2711"/>
    <mergeCell ref="S2711:V2711"/>
    <mergeCell ref="S2712:V2712"/>
    <mergeCell ref="S2713:V2713"/>
    <mergeCell ref="B2723:C2723"/>
    <mergeCell ref="D2723:V2723"/>
    <mergeCell ref="B2724:C2724"/>
    <mergeCell ref="D2724:V2724"/>
    <mergeCell ref="B2725:C2725"/>
    <mergeCell ref="D2725:V2725"/>
    <mergeCell ref="B2726:C2726"/>
    <mergeCell ref="D2726:V2726"/>
    <mergeCell ref="B2727:C2727"/>
    <mergeCell ref="D2727:F2727"/>
    <mergeCell ref="G2727:I2727"/>
    <mergeCell ref="J2727:L2727"/>
    <mergeCell ref="M2727:O2727"/>
    <mergeCell ref="P2727:R2727"/>
    <mergeCell ref="S2727:V2727"/>
    <mergeCell ref="S2719:V2719"/>
    <mergeCell ref="B2720:C2720"/>
    <mergeCell ref="D2720:F2720"/>
    <mergeCell ref="G2720:I2720"/>
    <mergeCell ref="J2720:L2720"/>
    <mergeCell ref="M2720:O2720"/>
    <mergeCell ref="S2720:V2720"/>
    <mergeCell ref="B2721:V2721"/>
    <mergeCell ref="B2722:V2722"/>
    <mergeCell ref="B2716:C2716"/>
    <mergeCell ref="D2716:F2716"/>
    <mergeCell ref="G2716:I2716"/>
    <mergeCell ref="J2716:L2716"/>
    <mergeCell ref="M2716:O2716"/>
    <mergeCell ref="P2716:R2716"/>
    <mergeCell ref="S2716:V2718"/>
    <mergeCell ref="B2717:C2717"/>
    <mergeCell ref="D2717:F2717"/>
    <mergeCell ref="G2717:I2717"/>
    <mergeCell ref="J2717:L2717"/>
    <mergeCell ref="M2717:O2717"/>
    <mergeCell ref="P2717:R2717"/>
    <mergeCell ref="B2718:C2718"/>
    <mergeCell ref="D2718:F2718"/>
    <mergeCell ref="G2718:I2718"/>
    <mergeCell ref="J2718:L2718"/>
    <mergeCell ref="M2718:O2718"/>
    <mergeCell ref="P2718:R2720"/>
    <mergeCell ref="B2719:C2719"/>
    <mergeCell ref="D2719:F2719"/>
    <mergeCell ref="G2719:I2719"/>
    <mergeCell ref="J2719:L2719"/>
    <mergeCell ref="M2719:O2719"/>
    <mergeCell ref="B2740:C2740"/>
    <mergeCell ref="D2740:F2740"/>
    <mergeCell ref="G2740:I2740"/>
    <mergeCell ref="J2740:L2740"/>
    <mergeCell ref="M2740:O2740"/>
    <mergeCell ref="P2740:R2740"/>
    <mergeCell ref="B2741:C2741"/>
    <mergeCell ref="D2741:F2741"/>
    <mergeCell ref="G2741:I2741"/>
    <mergeCell ref="J2741:L2741"/>
    <mergeCell ref="M2741:O2741"/>
    <mergeCell ref="P2741:R2741"/>
    <mergeCell ref="G2738:I2738"/>
    <mergeCell ref="J2738:L2738"/>
    <mergeCell ref="M2738:O2738"/>
    <mergeCell ref="P2738:R2738"/>
    <mergeCell ref="T2738:V2738"/>
    <mergeCell ref="B2739:C2739"/>
    <mergeCell ref="D2739:F2739"/>
    <mergeCell ref="G2739:I2739"/>
    <mergeCell ref="J2739:L2739"/>
    <mergeCell ref="M2739:O2739"/>
    <mergeCell ref="P2739:R2739"/>
    <mergeCell ref="B2731:C2731"/>
    <mergeCell ref="B2732:C2732"/>
    <mergeCell ref="B2733:C2733"/>
    <mergeCell ref="B2734:C2734"/>
    <mergeCell ref="B2735:C2735"/>
    <mergeCell ref="B2736:C2736"/>
    <mergeCell ref="B2737:C2737"/>
    <mergeCell ref="B2738:C2738"/>
    <mergeCell ref="D2738:F2738"/>
    <mergeCell ref="D2728:F2728"/>
    <mergeCell ref="G2728:R2728"/>
    <mergeCell ref="S2728:V2728"/>
    <mergeCell ref="D2729:F2729"/>
    <mergeCell ref="G2729:I2729"/>
    <mergeCell ref="J2729:L2729"/>
    <mergeCell ref="M2729:O2729"/>
    <mergeCell ref="P2729:P2730"/>
    <mergeCell ref="Q2729:S2729"/>
    <mergeCell ref="T2729:V2729"/>
    <mergeCell ref="A2746:A2747"/>
    <mergeCell ref="B2746:C2747"/>
    <mergeCell ref="D2746:F2746"/>
    <mergeCell ref="G2746:I2746"/>
    <mergeCell ref="J2746:L2746"/>
    <mergeCell ref="M2746:O2746"/>
    <mergeCell ref="P2746:R2746"/>
    <mergeCell ref="S2746:V2746"/>
    <mergeCell ref="D2747:F2747"/>
    <mergeCell ref="G2747:I2747"/>
    <mergeCell ref="J2747:L2747"/>
    <mergeCell ref="M2747:O2747"/>
    <mergeCell ref="P2747:R2747"/>
    <mergeCell ref="S2747:V2747"/>
    <mergeCell ref="B2744:C2744"/>
    <mergeCell ref="D2744:F2744"/>
    <mergeCell ref="G2744:I2744"/>
    <mergeCell ref="J2744:L2744"/>
    <mergeCell ref="M2744:O2744"/>
    <mergeCell ref="P2744:R2744"/>
    <mergeCell ref="B2745:C2745"/>
    <mergeCell ref="D2745:F2745"/>
    <mergeCell ref="G2745:I2745"/>
    <mergeCell ref="J2745:L2745"/>
    <mergeCell ref="M2745:O2745"/>
    <mergeCell ref="P2745:R2745"/>
    <mergeCell ref="B2742:C2742"/>
    <mergeCell ref="D2742:F2742"/>
    <mergeCell ref="G2742:I2742"/>
    <mergeCell ref="J2742:L2742"/>
    <mergeCell ref="M2742:O2742"/>
    <mergeCell ref="P2742:R2742"/>
    <mergeCell ref="B2743:C2743"/>
    <mergeCell ref="D2743:F2743"/>
    <mergeCell ref="G2743:I2743"/>
    <mergeCell ref="J2743:L2743"/>
    <mergeCell ref="M2743:O2743"/>
    <mergeCell ref="P2743:R2743"/>
    <mergeCell ref="S2743:V2743"/>
    <mergeCell ref="S2744:V2744"/>
    <mergeCell ref="S2745:V2745"/>
    <mergeCell ref="B2755:C2755"/>
    <mergeCell ref="D2755:V2755"/>
    <mergeCell ref="B2756:C2756"/>
    <mergeCell ref="D2756:V2756"/>
    <mergeCell ref="B2757:C2757"/>
    <mergeCell ref="D2757:V2757"/>
    <mergeCell ref="B2758:C2758"/>
    <mergeCell ref="D2758:V2758"/>
    <mergeCell ref="B2759:C2759"/>
    <mergeCell ref="D2759:F2759"/>
    <mergeCell ref="G2759:I2759"/>
    <mergeCell ref="J2759:L2759"/>
    <mergeCell ref="M2759:O2759"/>
    <mergeCell ref="P2759:R2759"/>
    <mergeCell ref="S2759:V2759"/>
    <mergeCell ref="S2751:V2751"/>
    <mergeCell ref="B2752:C2752"/>
    <mergeCell ref="D2752:F2752"/>
    <mergeCell ref="G2752:I2752"/>
    <mergeCell ref="J2752:L2752"/>
    <mergeCell ref="M2752:O2752"/>
    <mergeCell ref="S2752:V2752"/>
    <mergeCell ref="B2753:V2753"/>
    <mergeCell ref="B2754:V2754"/>
    <mergeCell ref="B2748:C2748"/>
    <mergeCell ref="D2748:F2748"/>
    <mergeCell ref="G2748:I2748"/>
    <mergeCell ref="J2748:L2748"/>
    <mergeCell ref="M2748:O2748"/>
    <mergeCell ref="P2748:R2748"/>
    <mergeCell ref="S2748:V2750"/>
    <mergeCell ref="B2749:C2749"/>
    <mergeCell ref="D2749:F2749"/>
    <mergeCell ref="G2749:I2749"/>
    <mergeCell ref="J2749:L2749"/>
    <mergeCell ref="M2749:O2749"/>
    <mergeCell ref="P2749:R2749"/>
    <mergeCell ref="B2750:C2750"/>
    <mergeCell ref="D2750:F2750"/>
    <mergeCell ref="G2750:I2750"/>
    <mergeCell ref="J2750:L2750"/>
    <mergeCell ref="M2750:O2750"/>
    <mergeCell ref="P2750:R2752"/>
    <mergeCell ref="B2751:C2751"/>
    <mergeCell ref="D2751:F2751"/>
    <mergeCell ref="G2751:I2751"/>
    <mergeCell ref="J2751:L2751"/>
    <mergeCell ref="M2751:O2751"/>
    <mergeCell ref="B2772:C2772"/>
    <mergeCell ref="D2772:F2772"/>
    <mergeCell ref="G2772:I2772"/>
    <mergeCell ref="J2772:L2772"/>
    <mergeCell ref="M2772:O2772"/>
    <mergeCell ref="P2772:R2772"/>
    <mergeCell ref="B2773:C2773"/>
    <mergeCell ref="D2773:F2773"/>
    <mergeCell ref="G2773:I2773"/>
    <mergeCell ref="J2773:L2773"/>
    <mergeCell ref="M2773:O2773"/>
    <mergeCell ref="P2773:R2773"/>
    <mergeCell ref="G2770:I2770"/>
    <mergeCell ref="J2770:L2770"/>
    <mergeCell ref="M2770:O2770"/>
    <mergeCell ref="P2770:R2770"/>
    <mergeCell ref="T2770:V2770"/>
    <mergeCell ref="B2771:C2771"/>
    <mergeCell ref="D2771:F2771"/>
    <mergeCell ref="G2771:I2771"/>
    <mergeCell ref="J2771:L2771"/>
    <mergeCell ref="M2771:O2771"/>
    <mergeCell ref="P2771:R2771"/>
    <mergeCell ref="B2763:C2763"/>
    <mergeCell ref="B2764:C2764"/>
    <mergeCell ref="B2765:C2765"/>
    <mergeCell ref="B2766:C2766"/>
    <mergeCell ref="B2767:C2767"/>
    <mergeCell ref="B2768:C2768"/>
    <mergeCell ref="B2769:C2769"/>
    <mergeCell ref="B2770:C2770"/>
    <mergeCell ref="D2770:F2770"/>
    <mergeCell ref="D2760:F2760"/>
    <mergeCell ref="G2760:R2760"/>
    <mergeCell ref="S2760:V2760"/>
    <mergeCell ref="D2761:F2761"/>
    <mergeCell ref="G2761:I2761"/>
    <mergeCell ref="J2761:L2761"/>
    <mergeCell ref="M2761:O2761"/>
    <mergeCell ref="P2761:P2762"/>
    <mergeCell ref="Q2761:S2761"/>
    <mergeCell ref="T2761:V2761"/>
    <mergeCell ref="A2778:A2779"/>
    <mergeCell ref="B2778:C2779"/>
    <mergeCell ref="D2778:F2778"/>
    <mergeCell ref="G2778:I2778"/>
    <mergeCell ref="J2778:L2778"/>
    <mergeCell ref="M2778:O2778"/>
    <mergeCell ref="P2778:R2778"/>
    <mergeCell ref="S2778:V2778"/>
    <mergeCell ref="D2779:F2779"/>
    <mergeCell ref="G2779:I2779"/>
    <mergeCell ref="J2779:L2779"/>
    <mergeCell ref="M2779:O2779"/>
    <mergeCell ref="P2779:R2779"/>
    <mergeCell ref="S2779:V2779"/>
    <mergeCell ref="B2776:C2776"/>
    <mergeCell ref="D2776:F2776"/>
    <mergeCell ref="G2776:I2776"/>
    <mergeCell ref="J2776:L2776"/>
    <mergeCell ref="M2776:O2776"/>
    <mergeCell ref="P2776:R2776"/>
    <mergeCell ref="B2777:C2777"/>
    <mergeCell ref="D2777:F2777"/>
    <mergeCell ref="G2777:I2777"/>
    <mergeCell ref="J2777:L2777"/>
    <mergeCell ref="M2777:O2777"/>
    <mergeCell ref="P2777:R2777"/>
    <mergeCell ref="B2774:C2774"/>
    <mergeCell ref="D2774:F2774"/>
    <mergeCell ref="G2774:I2774"/>
    <mergeCell ref="J2774:L2774"/>
    <mergeCell ref="M2774:O2774"/>
    <mergeCell ref="P2774:R2774"/>
    <mergeCell ref="B2775:C2775"/>
    <mergeCell ref="D2775:F2775"/>
    <mergeCell ref="G2775:I2775"/>
    <mergeCell ref="J2775:L2775"/>
    <mergeCell ref="M2775:O2775"/>
    <mergeCell ref="P2775:R2775"/>
    <mergeCell ref="S2775:V2775"/>
    <mergeCell ref="S2776:V2776"/>
    <mergeCell ref="S2777:V2777"/>
    <mergeCell ref="B2787:C2787"/>
    <mergeCell ref="D2787:V2787"/>
    <mergeCell ref="B2788:C2788"/>
    <mergeCell ref="D2788:V2788"/>
    <mergeCell ref="B2789:C2789"/>
    <mergeCell ref="D2789:V2789"/>
    <mergeCell ref="B2790:C2790"/>
    <mergeCell ref="D2790:V2790"/>
    <mergeCell ref="B2791:C2791"/>
    <mergeCell ref="D2791:F2791"/>
    <mergeCell ref="G2791:I2791"/>
    <mergeCell ref="J2791:L2791"/>
    <mergeCell ref="M2791:O2791"/>
    <mergeCell ref="P2791:R2791"/>
    <mergeCell ref="S2791:V2791"/>
    <mergeCell ref="S2783:V2783"/>
    <mergeCell ref="B2784:C2784"/>
    <mergeCell ref="D2784:F2784"/>
    <mergeCell ref="G2784:I2784"/>
    <mergeCell ref="J2784:L2784"/>
    <mergeCell ref="M2784:O2784"/>
    <mergeCell ref="S2784:V2784"/>
    <mergeCell ref="B2785:V2785"/>
    <mergeCell ref="B2786:V2786"/>
    <mergeCell ref="B2780:C2780"/>
    <mergeCell ref="D2780:F2780"/>
    <mergeCell ref="G2780:I2780"/>
    <mergeCell ref="J2780:L2780"/>
    <mergeCell ref="M2780:O2780"/>
    <mergeCell ref="P2780:R2780"/>
    <mergeCell ref="S2780:V2782"/>
    <mergeCell ref="B2781:C2781"/>
    <mergeCell ref="D2781:F2781"/>
    <mergeCell ref="G2781:I2781"/>
    <mergeCell ref="J2781:L2781"/>
    <mergeCell ref="M2781:O2781"/>
    <mergeCell ref="P2781:R2781"/>
    <mergeCell ref="B2782:C2782"/>
    <mergeCell ref="D2782:F2782"/>
    <mergeCell ref="G2782:I2782"/>
    <mergeCell ref="J2782:L2782"/>
    <mergeCell ref="M2782:O2782"/>
    <mergeCell ref="P2782:R2784"/>
    <mergeCell ref="B2783:C2783"/>
    <mergeCell ref="D2783:F2783"/>
    <mergeCell ref="G2783:I2783"/>
    <mergeCell ref="J2783:L2783"/>
    <mergeCell ref="M2783:O2783"/>
    <mergeCell ref="B2804:C2804"/>
    <mergeCell ref="D2804:F2804"/>
    <mergeCell ref="G2804:I2804"/>
    <mergeCell ref="J2804:L2804"/>
    <mergeCell ref="M2804:O2804"/>
    <mergeCell ref="P2804:R2804"/>
    <mergeCell ref="B2805:C2805"/>
    <mergeCell ref="D2805:F2805"/>
    <mergeCell ref="G2805:I2805"/>
    <mergeCell ref="J2805:L2805"/>
    <mergeCell ref="M2805:O2805"/>
    <mergeCell ref="P2805:R2805"/>
    <mergeCell ref="G2802:I2802"/>
    <mergeCell ref="J2802:L2802"/>
    <mergeCell ref="M2802:O2802"/>
    <mergeCell ref="P2802:R2802"/>
    <mergeCell ref="T2802:V2802"/>
    <mergeCell ref="B2803:C2803"/>
    <mergeCell ref="D2803:F2803"/>
    <mergeCell ref="G2803:I2803"/>
    <mergeCell ref="J2803:L2803"/>
    <mergeCell ref="M2803:O2803"/>
    <mergeCell ref="P2803:R2803"/>
    <mergeCell ref="B2795:C2795"/>
    <mergeCell ref="B2796:C2796"/>
    <mergeCell ref="B2797:C2797"/>
    <mergeCell ref="B2798:C2798"/>
    <mergeCell ref="B2799:C2799"/>
    <mergeCell ref="B2800:C2800"/>
    <mergeCell ref="B2801:C2801"/>
    <mergeCell ref="B2802:C2802"/>
    <mergeCell ref="D2802:F2802"/>
    <mergeCell ref="D2792:F2792"/>
    <mergeCell ref="G2792:R2792"/>
    <mergeCell ref="S2792:V2792"/>
    <mergeCell ref="D2793:F2793"/>
    <mergeCell ref="G2793:I2793"/>
    <mergeCell ref="J2793:L2793"/>
    <mergeCell ref="M2793:O2793"/>
    <mergeCell ref="P2793:P2794"/>
    <mergeCell ref="Q2793:S2793"/>
    <mergeCell ref="T2793:V2793"/>
    <mergeCell ref="A2810:A2811"/>
    <mergeCell ref="B2810:C2811"/>
    <mergeCell ref="D2810:F2810"/>
    <mergeCell ref="G2810:I2810"/>
    <mergeCell ref="J2810:L2810"/>
    <mergeCell ref="M2810:O2810"/>
    <mergeCell ref="P2810:R2810"/>
    <mergeCell ref="S2810:V2810"/>
    <mergeCell ref="D2811:F2811"/>
    <mergeCell ref="G2811:I2811"/>
    <mergeCell ref="J2811:L2811"/>
    <mergeCell ref="M2811:O2811"/>
    <mergeCell ref="P2811:R2811"/>
    <mergeCell ref="S2811:V2811"/>
    <mergeCell ref="B2808:C2808"/>
    <mergeCell ref="D2808:F2808"/>
    <mergeCell ref="G2808:I2808"/>
    <mergeCell ref="J2808:L2808"/>
    <mergeCell ref="M2808:O2808"/>
    <mergeCell ref="P2808:R2808"/>
    <mergeCell ref="B2809:C2809"/>
    <mergeCell ref="D2809:F2809"/>
    <mergeCell ref="G2809:I2809"/>
    <mergeCell ref="J2809:L2809"/>
    <mergeCell ref="M2809:O2809"/>
    <mergeCell ref="P2809:R2809"/>
    <mergeCell ref="B2806:C2806"/>
    <mergeCell ref="D2806:F2806"/>
    <mergeCell ref="G2806:I2806"/>
    <mergeCell ref="J2806:L2806"/>
    <mergeCell ref="M2806:O2806"/>
    <mergeCell ref="P2806:R2806"/>
    <mergeCell ref="B2807:C2807"/>
    <mergeCell ref="D2807:F2807"/>
    <mergeCell ref="G2807:I2807"/>
    <mergeCell ref="J2807:L2807"/>
    <mergeCell ref="M2807:O2807"/>
    <mergeCell ref="P2807:R2807"/>
    <mergeCell ref="S2807:V2807"/>
    <mergeCell ref="S2808:V2808"/>
    <mergeCell ref="S2809:V2809"/>
    <mergeCell ref="B2819:C2819"/>
    <mergeCell ref="D2819:V2819"/>
    <mergeCell ref="B2820:C2820"/>
    <mergeCell ref="D2820:V2820"/>
    <mergeCell ref="B2821:C2821"/>
    <mergeCell ref="D2821:V2821"/>
    <mergeCell ref="B2822:C2822"/>
    <mergeCell ref="D2822:V2822"/>
    <mergeCell ref="B2823:C2823"/>
    <mergeCell ref="D2823:F2823"/>
    <mergeCell ref="G2823:I2823"/>
    <mergeCell ref="J2823:L2823"/>
    <mergeCell ref="M2823:O2823"/>
    <mergeCell ref="P2823:R2823"/>
    <mergeCell ref="S2823:V2823"/>
    <mergeCell ref="S2815:V2815"/>
    <mergeCell ref="B2816:C2816"/>
    <mergeCell ref="D2816:F2816"/>
    <mergeCell ref="G2816:I2816"/>
    <mergeCell ref="J2816:L2816"/>
    <mergeCell ref="M2816:O2816"/>
    <mergeCell ref="S2816:V2816"/>
    <mergeCell ref="B2817:V2817"/>
    <mergeCell ref="B2818:V2818"/>
    <mergeCell ref="B2812:C2812"/>
    <mergeCell ref="D2812:F2812"/>
    <mergeCell ref="G2812:I2812"/>
    <mergeCell ref="J2812:L2812"/>
    <mergeCell ref="M2812:O2812"/>
    <mergeCell ref="P2812:R2812"/>
    <mergeCell ref="S2812:V2814"/>
    <mergeCell ref="B2813:C2813"/>
    <mergeCell ref="D2813:F2813"/>
    <mergeCell ref="G2813:I2813"/>
    <mergeCell ref="J2813:L2813"/>
    <mergeCell ref="M2813:O2813"/>
    <mergeCell ref="P2813:R2813"/>
    <mergeCell ref="B2814:C2814"/>
    <mergeCell ref="D2814:F2814"/>
    <mergeCell ref="G2814:I2814"/>
    <mergeCell ref="J2814:L2814"/>
    <mergeCell ref="M2814:O2814"/>
    <mergeCell ref="P2814:R2816"/>
    <mergeCell ref="B2815:C2815"/>
    <mergeCell ref="D2815:F2815"/>
    <mergeCell ref="G2815:I2815"/>
    <mergeCell ref="J2815:L2815"/>
    <mergeCell ref="M2815:O2815"/>
    <mergeCell ref="B2836:C2836"/>
    <mergeCell ref="D2836:F2836"/>
    <mergeCell ref="G2836:I2836"/>
    <mergeCell ref="J2836:L2836"/>
    <mergeCell ref="M2836:O2836"/>
    <mergeCell ref="P2836:R2836"/>
    <mergeCell ref="B2837:C2837"/>
    <mergeCell ref="D2837:F2837"/>
    <mergeCell ref="G2837:I2837"/>
    <mergeCell ref="J2837:L2837"/>
    <mergeCell ref="M2837:O2837"/>
    <mergeCell ref="P2837:R2837"/>
    <mergeCell ref="G2834:I2834"/>
    <mergeCell ref="J2834:L2834"/>
    <mergeCell ref="M2834:O2834"/>
    <mergeCell ref="P2834:R2834"/>
    <mergeCell ref="T2834:V2834"/>
    <mergeCell ref="B2835:C2835"/>
    <mergeCell ref="D2835:F2835"/>
    <mergeCell ref="G2835:I2835"/>
    <mergeCell ref="J2835:L2835"/>
    <mergeCell ref="M2835:O2835"/>
    <mergeCell ref="P2835:R2835"/>
    <mergeCell ref="B2827:C2827"/>
    <mergeCell ref="B2828:C2828"/>
    <mergeCell ref="B2829:C2829"/>
    <mergeCell ref="B2830:C2830"/>
    <mergeCell ref="B2831:C2831"/>
    <mergeCell ref="B2832:C2832"/>
    <mergeCell ref="B2833:C2833"/>
    <mergeCell ref="B2834:C2834"/>
    <mergeCell ref="D2834:F2834"/>
    <mergeCell ref="D2824:F2824"/>
    <mergeCell ref="G2824:R2824"/>
    <mergeCell ref="S2824:V2824"/>
    <mergeCell ref="D2825:F2825"/>
    <mergeCell ref="G2825:I2825"/>
    <mergeCell ref="J2825:L2825"/>
    <mergeCell ref="M2825:O2825"/>
    <mergeCell ref="P2825:P2826"/>
    <mergeCell ref="Q2825:S2825"/>
    <mergeCell ref="T2825:V2825"/>
    <mergeCell ref="A2842:A2843"/>
    <mergeCell ref="B2842:C2843"/>
    <mergeCell ref="D2842:F2842"/>
    <mergeCell ref="G2842:I2842"/>
    <mergeCell ref="J2842:L2842"/>
    <mergeCell ref="M2842:O2842"/>
    <mergeCell ref="P2842:R2842"/>
    <mergeCell ref="S2842:V2842"/>
    <mergeCell ref="D2843:F2843"/>
    <mergeCell ref="G2843:I2843"/>
    <mergeCell ref="J2843:L2843"/>
    <mergeCell ref="M2843:O2843"/>
    <mergeCell ref="P2843:R2843"/>
    <mergeCell ref="S2843:V2843"/>
    <mergeCell ref="B2840:C2840"/>
    <mergeCell ref="D2840:F2840"/>
    <mergeCell ref="G2840:I2840"/>
    <mergeCell ref="J2840:L2840"/>
    <mergeCell ref="M2840:O2840"/>
    <mergeCell ref="P2840:R2840"/>
    <mergeCell ref="B2841:C2841"/>
    <mergeCell ref="D2841:F2841"/>
    <mergeCell ref="G2841:I2841"/>
    <mergeCell ref="J2841:L2841"/>
    <mergeCell ref="M2841:O2841"/>
    <mergeCell ref="P2841:R2841"/>
    <mergeCell ref="B2838:C2838"/>
    <mergeCell ref="D2838:F2838"/>
    <mergeCell ref="G2838:I2838"/>
    <mergeCell ref="J2838:L2838"/>
    <mergeCell ref="M2838:O2838"/>
    <mergeCell ref="P2838:R2838"/>
    <mergeCell ref="B2839:C2839"/>
    <mergeCell ref="D2839:F2839"/>
    <mergeCell ref="G2839:I2839"/>
    <mergeCell ref="J2839:L2839"/>
    <mergeCell ref="M2839:O2839"/>
    <mergeCell ref="P2839:R2839"/>
    <mergeCell ref="S2839:V2839"/>
    <mergeCell ref="S2840:V2840"/>
    <mergeCell ref="S2841:V2841"/>
    <mergeCell ref="B2851:C2851"/>
    <mergeCell ref="D2851:V2851"/>
    <mergeCell ref="B2852:C2852"/>
    <mergeCell ref="D2852:V2852"/>
    <mergeCell ref="B2853:C2853"/>
    <mergeCell ref="D2853:V2853"/>
    <mergeCell ref="B2854:C2854"/>
    <mergeCell ref="D2854:V2854"/>
    <mergeCell ref="B2855:C2855"/>
    <mergeCell ref="D2855:F2855"/>
    <mergeCell ref="G2855:I2855"/>
    <mergeCell ref="J2855:L2855"/>
    <mergeCell ref="M2855:O2855"/>
    <mergeCell ref="P2855:R2855"/>
    <mergeCell ref="S2855:V2855"/>
    <mergeCell ref="S2847:V2847"/>
    <mergeCell ref="B2848:C2848"/>
    <mergeCell ref="D2848:F2848"/>
    <mergeCell ref="G2848:I2848"/>
    <mergeCell ref="J2848:L2848"/>
    <mergeCell ref="M2848:O2848"/>
    <mergeCell ref="S2848:V2848"/>
    <mergeCell ref="B2849:V2849"/>
    <mergeCell ref="B2850:V2850"/>
    <mergeCell ref="B2844:C2844"/>
    <mergeCell ref="D2844:F2844"/>
    <mergeCell ref="G2844:I2844"/>
    <mergeCell ref="J2844:L2844"/>
    <mergeCell ref="M2844:O2844"/>
    <mergeCell ref="P2844:R2844"/>
    <mergeCell ref="S2844:V2846"/>
    <mergeCell ref="B2845:C2845"/>
    <mergeCell ref="D2845:F2845"/>
    <mergeCell ref="G2845:I2845"/>
    <mergeCell ref="J2845:L2845"/>
    <mergeCell ref="M2845:O2845"/>
    <mergeCell ref="P2845:R2845"/>
    <mergeCell ref="B2846:C2846"/>
    <mergeCell ref="D2846:F2846"/>
    <mergeCell ref="G2846:I2846"/>
    <mergeCell ref="J2846:L2846"/>
    <mergeCell ref="M2846:O2846"/>
    <mergeCell ref="P2846:R2848"/>
    <mergeCell ref="B2847:C2847"/>
    <mergeCell ref="D2847:F2847"/>
    <mergeCell ref="G2847:I2847"/>
    <mergeCell ref="J2847:L2847"/>
    <mergeCell ref="M2847:O2847"/>
    <mergeCell ref="B2868:C2868"/>
    <mergeCell ref="D2868:F2868"/>
    <mergeCell ref="G2868:I2868"/>
    <mergeCell ref="J2868:L2868"/>
    <mergeCell ref="M2868:O2868"/>
    <mergeCell ref="P2868:R2868"/>
    <mergeCell ref="B2869:C2869"/>
    <mergeCell ref="D2869:F2869"/>
    <mergeCell ref="G2869:I2869"/>
    <mergeCell ref="J2869:L2869"/>
    <mergeCell ref="M2869:O2869"/>
    <mergeCell ref="P2869:R2869"/>
    <mergeCell ref="G2866:I2866"/>
    <mergeCell ref="J2866:L2866"/>
    <mergeCell ref="M2866:O2866"/>
    <mergeCell ref="P2866:R2866"/>
    <mergeCell ref="T2866:V2866"/>
    <mergeCell ref="B2867:C2867"/>
    <mergeCell ref="D2867:F2867"/>
    <mergeCell ref="G2867:I2867"/>
    <mergeCell ref="J2867:L2867"/>
    <mergeCell ref="M2867:O2867"/>
    <mergeCell ref="P2867:R2867"/>
    <mergeCell ref="B2859:C2859"/>
    <mergeCell ref="B2860:C2860"/>
    <mergeCell ref="B2861:C2861"/>
    <mergeCell ref="B2862:C2862"/>
    <mergeCell ref="B2863:C2863"/>
    <mergeCell ref="B2864:C2864"/>
    <mergeCell ref="B2865:C2865"/>
    <mergeCell ref="B2866:C2866"/>
    <mergeCell ref="D2866:F2866"/>
    <mergeCell ref="D2856:F2856"/>
    <mergeCell ref="G2856:R2856"/>
    <mergeCell ref="S2856:V2856"/>
    <mergeCell ref="D2857:F2857"/>
    <mergeCell ref="G2857:I2857"/>
    <mergeCell ref="J2857:L2857"/>
    <mergeCell ref="M2857:O2857"/>
    <mergeCell ref="P2857:P2858"/>
    <mergeCell ref="Q2857:S2857"/>
    <mergeCell ref="T2857:V2857"/>
    <mergeCell ref="A2874:A2875"/>
    <mergeCell ref="B2874:C2875"/>
    <mergeCell ref="D2874:F2874"/>
    <mergeCell ref="G2874:I2874"/>
    <mergeCell ref="J2874:L2874"/>
    <mergeCell ref="M2874:O2874"/>
    <mergeCell ref="P2874:R2874"/>
    <mergeCell ref="S2874:V2874"/>
    <mergeCell ref="D2875:F2875"/>
    <mergeCell ref="G2875:I2875"/>
    <mergeCell ref="J2875:L2875"/>
    <mergeCell ref="M2875:O2875"/>
    <mergeCell ref="P2875:R2875"/>
    <mergeCell ref="S2875:V2875"/>
    <mergeCell ref="B2872:C2872"/>
    <mergeCell ref="D2872:F2872"/>
    <mergeCell ref="G2872:I2872"/>
    <mergeCell ref="J2872:L2872"/>
    <mergeCell ref="M2872:O2872"/>
    <mergeCell ref="P2872:R2872"/>
    <mergeCell ref="B2873:C2873"/>
    <mergeCell ref="D2873:F2873"/>
    <mergeCell ref="G2873:I2873"/>
    <mergeCell ref="J2873:L2873"/>
    <mergeCell ref="M2873:O2873"/>
    <mergeCell ref="P2873:R2873"/>
    <mergeCell ref="B2870:C2870"/>
    <mergeCell ref="D2870:F2870"/>
    <mergeCell ref="G2870:I2870"/>
    <mergeCell ref="J2870:L2870"/>
    <mergeCell ref="M2870:O2870"/>
    <mergeCell ref="P2870:R2870"/>
    <mergeCell ref="B2871:C2871"/>
    <mergeCell ref="D2871:F2871"/>
    <mergeCell ref="G2871:I2871"/>
    <mergeCell ref="J2871:L2871"/>
    <mergeCell ref="M2871:O2871"/>
    <mergeCell ref="P2871:R2871"/>
    <mergeCell ref="S2871:V2871"/>
    <mergeCell ref="S2872:V2872"/>
    <mergeCell ref="S2873:V2873"/>
    <mergeCell ref="B2883:C2883"/>
    <mergeCell ref="D2883:V2883"/>
    <mergeCell ref="B2884:C2884"/>
    <mergeCell ref="D2884:V2884"/>
    <mergeCell ref="B2885:C2885"/>
    <mergeCell ref="D2885:V2885"/>
    <mergeCell ref="B2886:C2886"/>
    <mergeCell ref="D2886:V2886"/>
    <mergeCell ref="B2887:C2887"/>
    <mergeCell ref="D2887:F2887"/>
    <mergeCell ref="G2887:I2887"/>
    <mergeCell ref="J2887:L2887"/>
    <mergeCell ref="M2887:O2887"/>
    <mergeCell ref="P2887:R2887"/>
    <mergeCell ref="S2887:V2887"/>
    <mergeCell ref="S2879:V2879"/>
    <mergeCell ref="B2880:C2880"/>
    <mergeCell ref="D2880:F2880"/>
    <mergeCell ref="G2880:I2880"/>
    <mergeCell ref="J2880:L2880"/>
    <mergeCell ref="M2880:O2880"/>
    <mergeCell ref="S2880:V2880"/>
    <mergeCell ref="B2881:V2881"/>
    <mergeCell ref="B2882:V2882"/>
    <mergeCell ref="B2876:C2876"/>
    <mergeCell ref="D2876:F2876"/>
    <mergeCell ref="G2876:I2876"/>
    <mergeCell ref="J2876:L2876"/>
    <mergeCell ref="M2876:O2876"/>
    <mergeCell ref="P2876:R2876"/>
    <mergeCell ref="S2876:V2878"/>
    <mergeCell ref="B2877:C2877"/>
    <mergeCell ref="D2877:F2877"/>
    <mergeCell ref="G2877:I2877"/>
    <mergeCell ref="J2877:L2877"/>
    <mergeCell ref="M2877:O2877"/>
    <mergeCell ref="P2877:R2877"/>
    <mergeCell ref="B2878:C2878"/>
    <mergeCell ref="D2878:F2878"/>
    <mergeCell ref="G2878:I2878"/>
    <mergeCell ref="J2878:L2878"/>
    <mergeCell ref="M2878:O2878"/>
    <mergeCell ref="P2878:R2880"/>
    <mergeCell ref="B2879:C2879"/>
    <mergeCell ref="D2879:F2879"/>
    <mergeCell ref="G2879:I2879"/>
    <mergeCell ref="J2879:L2879"/>
    <mergeCell ref="M2879:O2879"/>
    <mergeCell ref="B2900:C2900"/>
    <mergeCell ref="D2900:F2900"/>
    <mergeCell ref="G2900:I2900"/>
    <mergeCell ref="J2900:L2900"/>
    <mergeCell ref="M2900:O2900"/>
    <mergeCell ref="P2900:R2900"/>
    <mergeCell ref="B2901:C2901"/>
    <mergeCell ref="D2901:F2901"/>
    <mergeCell ref="G2901:I2901"/>
    <mergeCell ref="J2901:L2901"/>
    <mergeCell ref="M2901:O2901"/>
    <mergeCell ref="P2901:R2901"/>
    <mergeCell ref="G2898:I2898"/>
    <mergeCell ref="J2898:L2898"/>
    <mergeCell ref="M2898:O2898"/>
    <mergeCell ref="P2898:R2898"/>
    <mergeCell ref="T2898:V2898"/>
    <mergeCell ref="B2899:C2899"/>
    <mergeCell ref="D2899:F2899"/>
    <mergeCell ref="G2899:I2899"/>
    <mergeCell ref="J2899:L2899"/>
    <mergeCell ref="M2899:O2899"/>
    <mergeCell ref="P2899:R2899"/>
    <mergeCell ref="B2891:C2891"/>
    <mergeCell ref="B2892:C2892"/>
    <mergeCell ref="B2893:C2893"/>
    <mergeCell ref="B2894:C2894"/>
    <mergeCell ref="B2895:C2895"/>
    <mergeCell ref="B2896:C2896"/>
    <mergeCell ref="B2897:C2897"/>
    <mergeCell ref="B2898:C2898"/>
    <mergeCell ref="D2898:F2898"/>
    <mergeCell ref="D2888:F2888"/>
    <mergeCell ref="G2888:R2888"/>
    <mergeCell ref="S2888:V2888"/>
    <mergeCell ref="D2889:F2889"/>
    <mergeCell ref="G2889:I2889"/>
    <mergeCell ref="J2889:L2889"/>
    <mergeCell ref="M2889:O2889"/>
    <mergeCell ref="P2889:P2890"/>
    <mergeCell ref="Q2889:S2889"/>
    <mergeCell ref="T2889:V2889"/>
    <mergeCell ref="A2906:A2907"/>
    <mergeCell ref="B2906:C2907"/>
    <mergeCell ref="D2906:F2906"/>
    <mergeCell ref="G2906:I2906"/>
    <mergeCell ref="J2906:L2906"/>
    <mergeCell ref="M2906:O2906"/>
    <mergeCell ref="P2906:R2906"/>
    <mergeCell ref="S2906:V2906"/>
    <mergeCell ref="D2907:F2907"/>
    <mergeCell ref="G2907:I2907"/>
    <mergeCell ref="J2907:L2907"/>
    <mergeCell ref="M2907:O2907"/>
    <mergeCell ref="P2907:R2907"/>
    <mergeCell ref="S2907:V2907"/>
    <mergeCell ref="B2904:C2904"/>
    <mergeCell ref="D2904:F2904"/>
    <mergeCell ref="G2904:I2904"/>
    <mergeCell ref="J2904:L2904"/>
    <mergeCell ref="M2904:O2904"/>
    <mergeCell ref="P2904:R2904"/>
    <mergeCell ref="B2905:C2905"/>
    <mergeCell ref="D2905:F2905"/>
    <mergeCell ref="G2905:I2905"/>
    <mergeCell ref="J2905:L2905"/>
    <mergeCell ref="M2905:O2905"/>
    <mergeCell ref="P2905:R2905"/>
    <mergeCell ref="B2902:C2902"/>
    <mergeCell ref="D2902:F2902"/>
    <mergeCell ref="G2902:I2902"/>
    <mergeCell ref="J2902:L2902"/>
    <mergeCell ref="M2902:O2902"/>
    <mergeCell ref="P2902:R2902"/>
    <mergeCell ref="B2903:C2903"/>
    <mergeCell ref="D2903:F2903"/>
    <mergeCell ref="G2903:I2903"/>
    <mergeCell ref="J2903:L2903"/>
    <mergeCell ref="M2903:O2903"/>
    <mergeCell ref="P2903:R2903"/>
    <mergeCell ref="S2903:V2903"/>
    <mergeCell ref="S2904:V2904"/>
    <mergeCell ref="S2905:V2905"/>
    <mergeCell ref="B2915:C2915"/>
    <mergeCell ref="D2915:V2915"/>
    <mergeCell ref="B2916:C2916"/>
    <mergeCell ref="D2916:V2916"/>
    <mergeCell ref="B2917:C2917"/>
    <mergeCell ref="D2917:V2917"/>
    <mergeCell ref="B2918:C2918"/>
    <mergeCell ref="D2918:V2918"/>
    <mergeCell ref="B2919:C2919"/>
    <mergeCell ref="D2919:F2919"/>
    <mergeCell ref="G2919:I2919"/>
    <mergeCell ref="J2919:L2919"/>
    <mergeCell ref="M2919:O2919"/>
    <mergeCell ref="P2919:R2919"/>
    <mergeCell ref="S2919:V2919"/>
    <mergeCell ref="S2911:V2911"/>
    <mergeCell ref="B2912:C2912"/>
    <mergeCell ref="D2912:F2912"/>
    <mergeCell ref="G2912:I2912"/>
    <mergeCell ref="J2912:L2912"/>
    <mergeCell ref="M2912:O2912"/>
    <mergeCell ref="S2912:V2912"/>
    <mergeCell ref="B2913:V2913"/>
    <mergeCell ref="B2914:V2914"/>
    <mergeCell ref="B2908:C2908"/>
    <mergeCell ref="D2908:F2908"/>
    <mergeCell ref="G2908:I2908"/>
    <mergeCell ref="J2908:L2908"/>
    <mergeCell ref="M2908:O2908"/>
    <mergeCell ref="P2908:R2908"/>
    <mergeCell ref="S2908:V2910"/>
    <mergeCell ref="B2909:C2909"/>
    <mergeCell ref="D2909:F2909"/>
    <mergeCell ref="G2909:I2909"/>
    <mergeCell ref="J2909:L2909"/>
    <mergeCell ref="M2909:O2909"/>
    <mergeCell ref="P2909:R2909"/>
    <mergeCell ref="B2910:C2910"/>
    <mergeCell ref="D2910:F2910"/>
    <mergeCell ref="G2910:I2910"/>
    <mergeCell ref="J2910:L2910"/>
    <mergeCell ref="M2910:O2910"/>
    <mergeCell ref="P2910:R2912"/>
    <mergeCell ref="B2911:C2911"/>
    <mergeCell ref="D2911:F2911"/>
    <mergeCell ref="G2911:I2911"/>
    <mergeCell ref="J2911:L2911"/>
    <mergeCell ref="M2911:O2911"/>
    <mergeCell ref="B2932:C2932"/>
    <mergeCell ref="D2932:F2932"/>
    <mergeCell ref="G2932:I2932"/>
    <mergeCell ref="J2932:L2932"/>
    <mergeCell ref="M2932:O2932"/>
    <mergeCell ref="P2932:R2932"/>
    <mergeCell ref="B2933:C2933"/>
    <mergeCell ref="D2933:F2933"/>
    <mergeCell ref="G2933:I2933"/>
    <mergeCell ref="J2933:L2933"/>
    <mergeCell ref="M2933:O2933"/>
    <mergeCell ref="P2933:R2933"/>
    <mergeCell ref="G2930:I2930"/>
    <mergeCell ref="J2930:L2930"/>
    <mergeCell ref="M2930:O2930"/>
    <mergeCell ref="P2930:R2930"/>
    <mergeCell ref="T2930:V2930"/>
    <mergeCell ref="B2931:C2931"/>
    <mergeCell ref="D2931:F2931"/>
    <mergeCell ref="G2931:I2931"/>
    <mergeCell ref="J2931:L2931"/>
    <mergeCell ref="M2931:O2931"/>
    <mergeCell ref="P2931:R2931"/>
    <mergeCell ref="B2923:C2923"/>
    <mergeCell ref="B2924:C2924"/>
    <mergeCell ref="B2925:C2925"/>
    <mergeCell ref="B2926:C2926"/>
    <mergeCell ref="B2927:C2927"/>
    <mergeCell ref="B2928:C2928"/>
    <mergeCell ref="B2929:C2929"/>
    <mergeCell ref="B2930:C2930"/>
    <mergeCell ref="D2930:F2930"/>
    <mergeCell ref="D2920:F2920"/>
    <mergeCell ref="G2920:R2920"/>
    <mergeCell ref="S2920:V2920"/>
    <mergeCell ref="D2921:F2921"/>
    <mergeCell ref="G2921:I2921"/>
    <mergeCell ref="J2921:L2921"/>
    <mergeCell ref="M2921:O2921"/>
    <mergeCell ref="P2921:P2922"/>
    <mergeCell ref="Q2921:S2921"/>
    <mergeCell ref="T2921:V2921"/>
    <mergeCell ref="A2938:A2939"/>
    <mergeCell ref="B2938:C2939"/>
    <mergeCell ref="D2938:F2938"/>
    <mergeCell ref="G2938:I2938"/>
    <mergeCell ref="J2938:L2938"/>
    <mergeCell ref="M2938:O2938"/>
    <mergeCell ref="P2938:R2938"/>
    <mergeCell ref="S2938:V2938"/>
    <mergeCell ref="D2939:F2939"/>
    <mergeCell ref="G2939:I2939"/>
    <mergeCell ref="J2939:L2939"/>
    <mergeCell ref="M2939:O2939"/>
    <mergeCell ref="P2939:R2939"/>
    <mergeCell ref="S2939:V2939"/>
    <mergeCell ref="B2936:C2936"/>
    <mergeCell ref="D2936:F2936"/>
    <mergeCell ref="G2936:I2936"/>
    <mergeCell ref="J2936:L2936"/>
    <mergeCell ref="M2936:O2936"/>
    <mergeCell ref="P2936:R2936"/>
    <mergeCell ref="B2937:C2937"/>
    <mergeCell ref="D2937:F2937"/>
    <mergeCell ref="G2937:I2937"/>
    <mergeCell ref="J2937:L2937"/>
    <mergeCell ref="M2937:O2937"/>
    <mergeCell ref="P2937:R2937"/>
    <mergeCell ref="B2934:C2934"/>
    <mergeCell ref="D2934:F2934"/>
    <mergeCell ref="G2934:I2934"/>
    <mergeCell ref="J2934:L2934"/>
    <mergeCell ref="M2934:O2934"/>
    <mergeCell ref="P2934:R2934"/>
    <mergeCell ref="B2935:C2935"/>
    <mergeCell ref="D2935:F2935"/>
    <mergeCell ref="G2935:I2935"/>
    <mergeCell ref="J2935:L2935"/>
    <mergeCell ref="M2935:O2935"/>
    <mergeCell ref="P2935:R2935"/>
    <mergeCell ref="S2935:V2935"/>
    <mergeCell ref="S2936:V2936"/>
    <mergeCell ref="S2937:V2937"/>
    <mergeCell ref="B2947:C2947"/>
    <mergeCell ref="D2947:V2947"/>
    <mergeCell ref="B2948:C2948"/>
    <mergeCell ref="D2948:V2948"/>
    <mergeCell ref="B2949:C2949"/>
    <mergeCell ref="D2949:V2949"/>
    <mergeCell ref="B2950:C2950"/>
    <mergeCell ref="D2950:V2950"/>
    <mergeCell ref="B2951:C2951"/>
    <mergeCell ref="D2951:F2951"/>
    <mergeCell ref="G2951:I2951"/>
    <mergeCell ref="J2951:L2951"/>
    <mergeCell ref="M2951:O2951"/>
    <mergeCell ref="P2951:R2951"/>
    <mergeCell ref="S2951:V2951"/>
    <mergeCell ref="S2943:V2943"/>
    <mergeCell ref="B2944:C2944"/>
    <mergeCell ref="D2944:F2944"/>
    <mergeCell ref="G2944:I2944"/>
    <mergeCell ref="J2944:L2944"/>
    <mergeCell ref="M2944:O2944"/>
    <mergeCell ref="S2944:V2944"/>
    <mergeCell ref="B2945:V2945"/>
    <mergeCell ref="B2946:V2946"/>
    <mergeCell ref="B2940:C2940"/>
    <mergeCell ref="D2940:F2940"/>
    <mergeCell ref="G2940:I2940"/>
    <mergeCell ref="J2940:L2940"/>
    <mergeCell ref="M2940:O2940"/>
    <mergeCell ref="P2940:R2940"/>
    <mergeCell ref="S2940:V2942"/>
    <mergeCell ref="B2941:C2941"/>
    <mergeCell ref="D2941:F2941"/>
    <mergeCell ref="G2941:I2941"/>
    <mergeCell ref="J2941:L2941"/>
    <mergeCell ref="M2941:O2941"/>
    <mergeCell ref="P2941:R2941"/>
    <mergeCell ref="B2942:C2942"/>
    <mergeCell ref="D2942:F2942"/>
    <mergeCell ref="G2942:I2942"/>
    <mergeCell ref="J2942:L2942"/>
    <mergeCell ref="M2942:O2942"/>
    <mergeCell ref="P2942:R2944"/>
    <mergeCell ref="B2943:C2943"/>
    <mergeCell ref="D2943:F2943"/>
    <mergeCell ref="G2943:I2943"/>
    <mergeCell ref="J2943:L2943"/>
    <mergeCell ref="M2943:O2943"/>
    <mergeCell ref="B2964:C2964"/>
    <mergeCell ref="D2964:F2964"/>
    <mergeCell ref="G2964:I2964"/>
    <mergeCell ref="J2964:L2964"/>
    <mergeCell ref="M2964:O2964"/>
    <mergeCell ref="P2964:R2964"/>
    <mergeCell ref="B2965:C2965"/>
    <mergeCell ref="D2965:F2965"/>
    <mergeCell ref="G2965:I2965"/>
    <mergeCell ref="J2965:L2965"/>
    <mergeCell ref="M2965:O2965"/>
    <mergeCell ref="P2965:R2965"/>
    <mergeCell ref="G2962:I2962"/>
    <mergeCell ref="J2962:L2962"/>
    <mergeCell ref="M2962:O2962"/>
    <mergeCell ref="P2962:R2962"/>
    <mergeCell ref="T2962:V2962"/>
    <mergeCell ref="B2963:C2963"/>
    <mergeCell ref="D2963:F2963"/>
    <mergeCell ref="G2963:I2963"/>
    <mergeCell ref="J2963:L2963"/>
    <mergeCell ref="M2963:O2963"/>
    <mergeCell ref="P2963:R2963"/>
    <mergeCell ref="B2955:C2955"/>
    <mergeCell ref="B2956:C2956"/>
    <mergeCell ref="B2957:C2957"/>
    <mergeCell ref="B2958:C2958"/>
    <mergeCell ref="B2959:C2959"/>
    <mergeCell ref="B2960:C2960"/>
    <mergeCell ref="B2961:C2961"/>
    <mergeCell ref="B2962:C2962"/>
    <mergeCell ref="D2962:F2962"/>
    <mergeCell ref="D2952:F2952"/>
    <mergeCell ref="G2952:R2952"/>
    <mergeCell ref="S2952:V2952"/>
    <mergeCell ref="D2953:F2953"/>
    <mergeCell ref="G2953:I2953"/>
    <mergeCell ref="J2953:L2953"/>
    <mergeCell ref="M2953:O2953"/>
    <mergeCell ref="P2953:P2954"/>
    <mergeCell ref="Q2953:S2953"/>
    <mergeCell ref="T2953:V2953"/>
    <mergeCell ref="A2970:A2971"/>
    <mergeCell ref="B2970:C2971"/>
    <mergeCell ref="D2970:F2970"/>
    <mergeCell ref="G2970:I2970"/>
    <mergeCell ref="J2970:L2970"/>
    <mergeCell ref="M2970:O2970"/>
    <mergeCell ref="P2970:R2970"/>
    <mergeCell ref="S2970:V2970"/>
    <mergeCell ref="D2971:F2971"/>
    <mergeCell ref="G2971:I2971"/>
    <mergeCell ref="J2971:L2971"/>
    <mergeCell ref="M2971:O2971"/>
    <mergeCell ref="P2971:R2971"/>
    <mergeCell ref="S2971:V2971"/>
    <mergeCell ref="B2968:C2968"/>
    <mergeCell ref="D2968:F2968"/>
    <mergeCell ref="G2968:I2968"/>
    <mergeCell ref="J2968:L2968"/>
    <mergeCell ref="M2968:O2968"/>
    <mergeCell ref="P2968:R2968"/>
    <mergeCell ref="B2969:C2969"/>
    <mergeCell ref="D2969:F2969"/>
    <mergeCell ref="G2969:I2969"/>
    <mergeCell ref="J2969:L2969"/>
    <mergeCell ref="M2969:O2969"/>
    <mergeCell ref="P2969:R2969"/>
    <mergeCell ref="B2966:C2966"/>
    <mergeCell ref="D2966:F2966"/>
    <mergeCell ref="G2966:I2966"/>
    <mergeCell ref="J2966:L2966"/>
    <mergeCell ref="M2966:O2966"/>
    <mergeCell ref="P2966:R2966"/>
    <mergeCell ref="B2967:C2967"/>
    <mergeCell ref="D2967:F2967"/>
    <mergeCell ref="G2967:I2967"/>
    <mergeCell ref="J2967:L2967"/>
    <mergeCell ref="M2967:O2967"/>
    <mergeCell ref="P2967:R2967"/>
    <mergeCell ref="S2967:V2967"/>
    <mergeCell ref="S2968:V2968"/>
    <mergeCell ref="S2969:V2969"/>
    <mergeCell ref="B2979:C2979"/>
    <mergeCell ref="D2979:V2979"/>
    <mergeCell ref="B2980:C2980"/>
    <mergeCell ref="D2980:V2980"/>
    <mergeCell ref="B2981:C2981"/>
    <mergeCell ref="D2981:V2981"/>
    <mergeCell ref="B2982:C2982"/>
    <mergeCell ref="D2982:V2982"/>
    <mergeCell ref="B2983:C2983"/>
    <mergeCell ref="D2983:F2983"/>
    <mergeCell ref="G2983:I2983"/>
    <mergeCell ref="J2983:L2983"/>
    <mergeCell ref="M2983:O2983"/>
    <mergeCell ref="P2983:R2983"/>
    <mergeCell ref="S2983:V2983"/>
    <mergeCell ref="S2975:V2975"/>
    <mergeCell ref="B2976:C2976"/>
    <mergeCell ref="D2976:F2976"/>
    <mergeCell ref="G2976:I2976"/>
    <mergeCell ref="J2976:L2976"/>
    <mergeCell ref="M2976:O2976"/>
    <mergeCell ref="S2976:V2976"/>
    <mergeCell ref="B2977:V2977"/>
    <mergeCell ref="B2978:V2978"/>
    <mergeCell ref="B2972:C2972"/>
    <mergeCell ref="D2972:F2972"/>
    <mergeCell ref="G2972:I2972"/>
    <mergeCell ref="J2972:L2972"/>
    <mergeCell ref="M2972:O2972"/>
    <mergeCell ref="P2972:R2972"/>
    <mergeCell ref="S2972:V2974"/>
    <mergeCell ref="B2973:C2973"/>
    <mergeCell ref="D2973:F2973"/>
    <mergeCell ref="G2973:I2973"/>
    <mergeCell ref="J2973:L2973"/>
    <mergeCell ref="M2973:O2973"/>
    <mergeCell ref="P2973:R2973"/>
    <mergeCell ref="B2974:C2974"/>
    <mergeCell ref="D2974:F2974"/>
    <mergeCell ref="G2974:I2974"/>
    <mergeCell ref="J2974:L2974"/>
    <mergeCell ref="M2974:O2974"/>
    <mergeCell ref="P2974:R2976"/>
    <mergeCell ref="B2975:C2975"/>
    <mergeCell ref="D2975:F2975"/>
    <mergeCell ref="G2975:I2975"/>
    <mergeCell ref="J2975:L2975"/>
    <mergeCell ref="M2975:O2975"/>
    <mergeCell ref="B2996:C2996"/>
    <mergeCell ref="D2996:F2996"/>
    <mergeCell ref="G2996:I2996"/>
    <mergeCell ref="J2996:L2996"/>
    <mergeCell ref="M2996:O2996"/>
    <mergeCell ref="P2996:R2996"/>
    <mergeCell ref="B2997:C2997"/>
    <mergeCell ref="D2997:F2997"/>
    <mergeCell ref="G2997:I2997"/>
    <mergeCell ref="J2997:L2997"/>
    <mergeCell ref="M2997:O2997"/>
    <mergeCell ref="P2997:R2997"/>
    <mergeCell ref="G2994:I2994"/>
    <mergeCell ref="J2994:L2994"/>
    <mergeCell ref="M2994:O2994"/>
    <mergeCell ref="P2994:R2994"/>
    <mergeCell ref="T2994:V2994"/>
    <mergeCell ref="B2995:C2995"/>
    <mergeCell ref="D2995:F2995"/>
    <mergeCell ref="G2995:I2995"/>
    <mergeCell ref="J2995:L2995"/>
    <mergeCell ref="M2995:O2995"/>
    <mergeCell ref="P2995:R2995"/>
    <mergeCell ref="B2987:C2987"/>
    <mergeCell ref="B2988:C2988"/>
    <mergeCell ref="B2989:C2989"/>
    <mergeCell ref="B2990:C2990"/>
    <mergeCell ref="B2991:C2991"/>
    <mergeCell ref="B2992:C2992"/>
    <mergeCell ref="B2993:C2993"/>
    <mergeCell ref="B2994:C2994"/>
    <mergeCell ref="D2994:F2994"/>
    <mergeCell ref="D2984:F2984"/>
    <mergeCell ref="G2984:R2984"/>
    <mergeCell ref="S2984:V2984"/>
    <mergeCell ref="D2985:F2985"/>
    <mergeCell ref="G2985:I2985"/>
    <mergeCell ref="J2985:L2985"/>
    <mergeCell ref="M2985:O2985"/>
    <mergeCell ref="P2985:P2986"/>
    <mergeCell ref="Q2985:S2985"/>
    <mergeCell ref="T2985:V2985"/>
    <mergeCell ref="A3002:A3003"/>
    <mergeCell ref="B3002:C3003"/>
    <mergeCell ref="D3002:F3002"/>
    <mergeCell ref="G3002:I3002"/>
    <mergeCell ref="J3002:L3002"/>
    <mergeCell ref="M3002:O3002"/>
    <mergeCell ref="P3002:R3002"/>
    <mergeCell ref="S3002:V3002"/>
    <mergeCell ref="D3003:F3003"/>
    <mergeCell ref="G3003:I3003"/>
    <mergeCell ref="J3003:L3003"/>
    <mergeCell ref="M3003:O3003"/>
    <mergeCell ref="P3003:R3003"/>
    <mergeCell ref="S3003:V3003"/>
    <mergeCell ref="B3000:C3000"/>
    <mergeCell ref="D3000:F3000"/>
    <mergeCell ref="G3000:I3000"/>
    <mergeCell ref="J3000:L3000"/>
    <mergeCell ref="M3000:O3000"/>
    <mergeCell ref="P3000:R3000"/>
    <mergeCell ref="B3001:C3001"/>
    <mergeCell ref="D3001:F3001"/>
    <mergeCell ref="G3001:I3001"/>
    <mergeCell ref="J3001:L3001"/>
    <mergeCell ref="M3001:O3001"/>
    <mergeCell ref="P3001:R3001"/>
    <mergeCell ref="B2998:C2998"/>
    <mergeCell ref="D2998:F2998"/>
    <mergeCell ref="G2998:I2998"/>
    <mergeCell ref="J2998:L2998"/>
    <mergeCell ref="M2998:O2998"/>
    <mergeCell ref="P2998:R2998"/>
    <mergeCell ref="B2999:C2999"/>
    <mergeCell ref="D2999:F2999"/>
    <mergeCell ref="G2999:I2999"/>
    <mergeCell ref="J2999:L2999"/>
    <mergeCell ref="M2999:O2999"/>
    <mergeCell ref="P2999:R2999"/>
    <mergeCell ref="S2999:V2999"/>
    <mergeCell ref="S3000:V3000"/>
    <mergeCell ref="S3001:V3001"/>
    <mergeCell ref="B3011:C3011"/>
    <mergeCell ref="D3011:V3011"/>
    <mergeCell ref="B3012:C3012"/>
    <mergeCell ref="D3012:V3012"/>
    <mergeCell ref="B3013:C3013"/>
    <mergeCell ref="D3013:V3013"/>
    <mergeCell ref="B3014:C3014"/>
    <mergeCell ref="D3014:V3014"/>
    <mergeCell ref="B3015:C3015"/>
    <mergeCell ref="D3015:F3015"/>
    <mergeCell ref="G3015:I3015"/>
    <mergeCell ref="J3015:L3015"/>
    <mergeCell ref="M3015:O3015"/>
    <mergeCell ref="P3015:R3015"/>
    <mergeCell ref="S3015:V3015"/>
    <mergeCell ref="S3007:V3007"/>
    <mergeCell ref="B3008:C3008"/>
    <mergeCell ref="D3008:F3008"/>
    <mergeCell ref="G3008:I3008"/>
    <mergeCell ref="J3008:L3008"/>
    <mergeCell ref="M3008:O3008"/>
    <mergeCell ref="S3008:V3008"/>
    <mergeCell ref="B3009:V3009"/>
    <mergeCell ref="B3010:V3010"/>
    <mergeCell ref="B3004:C3004"/>
    <mergeCell ref="D3004:F3004"/>
    <mergeCell ref="G3004:I3004"/>
    <mergeCell ref="J3004:L3004"/>
    <mergeCell ref="M3004:O3004"/>
    <mergeCell ref="P3004:R3004"/>
    <mergeCell ref="S3004:V3006"/>
    <mergeCell ref="B3005:C3005"/>
    <mergeCell ref="D3005:F3005"/>
    <mergeCell ref="G3005:I3005"/>
    <mergeCell ref="J3005:L3005"/>
    <mergeCell ref="M3005:O3005"/>
    <mergeCell ref="P3005:R3005"/>
    <mergeCell ref="B3006:C3006"/>
    <mergeCell ref="D3006:F3006"/>
    <mergeCell ref="G3006:I3006"/>
    <mergeCell ref="J3006:L3006"/>
    <mergeCell ref="M3006:O3006"/>
    <mergeCell ref="P3006:R3008"/>
    <mergeCell ref="B3007:C3007"/>
    <mergeCell ref="D3007:F3007"/>
    <mergeCell ref="G3007:I3007"/>
    <mergeCell ref="J3007:L3007"/>
    <mergeCell ref="M3007:O3007"/>
    <mergeCell ref="B3028:C3028"/>
    <mergeCell ref="D3028:F3028"/>
    <mergeCell ref="G3028:I3028"/>
    <mergeCell ref="J3028:L3028"/>
    <mergeCell ref="M3028:O3028"/>
    <mergeCell ref="P3028:R3028"/>
    <mergeCell ref="B3029:C3029"/>
    <mergeCell ref="D3029:F3029"/>
    <mergeCell ref="G3029:I3029"/>
    <mergeCell ref="J3029:L3029"/>
    <mergeCell ref="M3029:O3029"/>
    <mergeCell ref="P3029:R3029"/>
    <mergeCell ref="G3026:I3026"/>
    <mergeCell ref="J3026:L3026"/>
    <mergeCell ref="M3026:O3026"/>
    <mergeCell ref="P3026:R3026"/>
    <mergeCell ref="T3026:V3026"/>
    <mergeCell ref="B3027:C3027"/>
    <mergeCell ref="D3027:F3027"/>
    <mergeCell ref="G3027:I3027"/>
    <mergeCell ref="J3027:L3027"/>
    <mergeCell ref="M3027:O3027"/>
    <mergeCell ref="P3027:R3027"/>
    <mergeCell ref="B3019:C3019"/>
    <mergeCell ref="B3020:C3020"/>
    <mergeCell ref="B3021:C3021"/>
    <mergeCell ref="B3022:C3022"/>
    <mergeCell ref="B3023:C3023"/>
    <mergeCell ref="B3024:C3024"/>
    <mergeCell ref="B3025:C3025"/>
    <mergeCell ref="B3026:C3026"/>
    <mergeCell ref="D3026:F3026"/>
    <mergeCell ref="D3016:F3016"/>
    <mergeCell ref="G3016:R3016"/>
    <mergeCell ref="S3016:V3016"/>
    <mergeCell ref="D3017:F3017"/>
    <mergeCell ref="G3017:I3017"/>
    <mergeCell ref="J3017:L3017"/>
    <mergeCell ref="M3017:O3017"/>
    <mergeCell ref="P3017:P3018"/>
    <mergeCell ref="Q3017:S3017"/>
    <mergeCell ref="T3017:V3017"/>
    <mergeCell ref="A3034:A3035"/>
    <mergeCell ref="B3034:C3035"/>
    <mergeCell ref="D3034:F3034"/>
    <mergeCell ref="G3034:I3034"/>
    <mergeCell ref="J3034:L3034"/>
    <mergeCell ref="M3034:O3034"/>
    <mergeCell ref="P3034:R3034"/>
    <mergeCell ref="S3034:V3034"/>
    <mergeCell ref="D3035:F3035"/>
    <mergeCell ref="G3035:I3035"/>
    <mergeCell ref="J3035:L3035"/>
    <mergeCell ref="M3035:O3035"/>
    <mergeCell ref="P3035:R3035"/>
    <mergeCell ref="S3035:V3035"/>
    <mergeCell ref="B3032:C3032"/>
    <mergeCell ref="D3032:F3032"/>
    <mergeCell ref="G3032:I3032"/>
    <mergeCell ref="J3032:L3032"/>
    <mergeCell ref="M3032:O3032"/>
    <mergeCell ref="P3032:R3032"/>
    <mergeCell ref="B3033:C3033"/>
    <mergeCell ref="D3033:F3033"/>
    <mergeCell ref="G3033:I3033"/>
    <mergeCell ref="J3033:L3033"/>
    <mergeCell ref="M3033:O3033"/>
    <mergeCell ref="P3033:R3033"/>
    <mergeCell ref="B3030:C3030"/>
    <mergeCell ref="D3030:F3030"/>
    <mergeCell ref="G3030:I3030"/>
    <mergeCell ref="J3030:L3030"/>
    <mergeCell ref="M3030:O3030"/>
    <mergeCell ref="P3030:R3030"/>
    <mergeCell ref="B3031:C3031"/>
    <mergeCell ref="D3031:F3031"/>
    <mergeCell ref="G3031:I3031"/>
    <mergeCell ref="J3031:L3031"/>
    <mergeCell ref="M3031:O3031"/>
    <mergeCell ref="P3031:R3031"/>
    <mergeCell ref="S3031:V3031"/>
    <mergeCell ref="S3032:V3032"/>
    <mergeCell ref="S3033:V3033"/>
    <mergeCell ref="B3043:C3043"/>
    <mergeCell ref="D3043:V3043"/>
    <mergeCell ref="B3044:C3044"/>
    <mergeCell ref="D3044:V3044"/>
    <mergeCell ref="B3045:C3045"/>
    <mergeCell ref="D3045:V3045"/>
    <mergeCell ref="B3046:C3046"/>
    <mergeCell ref="D3046:V3046"/>
    <mergeCell ref="B3047:C3047"/>
    <mergeCell ref="D3047:F3047"/>
    <mergeCell ref="G3047:I3047"/>
    <mergeCell ref="J3047:L3047"/>
    <mergeCell ref="M3047:O3047"/>
    <mergeCell ref="P3047:R3047"/>
    <mergeCell ref="S3047:V3047"/>
    <mergeCell ref="S3039:V3039"/>
    <mergeCell ref="B3040:C3040"/>
    <mergeCell ref="D3040:F3040"/>
    <mergeCell ref="G3040:I3040"/>
    <mergeCell ref="J3040:L3040"/>
    <mergeCell ref="M3040:O3040"/>
    <mergeCell ref="S3040:V3040"/>
    <mergeCell ref="B3041:V3041"/>
    <mergeCell ref="B3042:V3042"/>
    <mergeCell ref="B3036:C3036"/>
    <mergeCell ref="D3036:F3036"/>
    <mergeCell ref="G3036:I3036"/>
    <mergeCell ref="J3036:L3036"/>
    <mergeCell ref="M3036:O3036"/>
    <mergeCell ref="P3036:R3036"/>
    <mergeCell ref="S3036:V3038"/>
    <mergeCell ref="B3037:C3037"/>
    <mergeCell ref="D3037:F3037"/>
    <mergeCell ref="G3037:I3037"/>
    <mergeCell ref="J3037:L3037"/>
    <mergeCell ref="M3037:O3037"/>
    <mergeCell ref="P3037:R3037"/>
    <mergeCell ref="B3038:C3038"/>
    <mergeCell ref="D3038:F3038"/>
    <mergeCell ref="G3038:I3038"/>
    <mergeCell ref="J3038:L3038"/>
    <mergeCell ref="M3038:O3038"/>
    <mergeCell ref="P3038:R3040"/>
    <mergeCell ref="B3039:C3039"/>
    <mergeCell ref="D3039:F3039"/>
    <mergeCell ref="G3039:I3039"/>
    <mergeCell ref="J3039:L3039"/>
    <mergeCell ref="M3039:O3039"/>
    <mergeCell ref="B3060:C3060"/>
    <mergeCell ref="D3060:F3060"/>
    <mergeCell ref="G3060:I3060"/>
    <mergeCell ref="J3060:L3060"/>
    <mergeCell ref="M3060:O3060"/>
    <mergeCell ref="P3060:R3060"/>
    <mergeCell ref="B3061:C3061"/>
    <mergeCell ref="D3061:F3061"/>
    <mergeCell ref="G3061:I3061"/>
    <mergeCell ref="J3061:L3061"/>
    <mergeCell ref="M3061:O3061"/>
    <mergeCell ref="P3061:R3061"/>
    <mergeCell ref="G3058:I3058"/>
    <mergeCell ref="J3058:L3058"/>
    <mergeCell ref="M3058:O3058"/>
    <mergeCell ref="P3058:R3058"/>
    <mergeCell ref="T3058:V3058"/>
    <mergeCell ref="B3059:C3059"/>
    <mergeCell ref="D3059:F3059"/>
    <mergeCell ref="G3059:I3059"/>
    <mergeCell ref="J3059:L3059"/>
    <mergeCell ref="M3059:O3059"/>
    <mergeCell ref="P3059:R3059"/>
    <mergeCell ref="B3051:C3051"/>
    <mergeCell ref="B3052:C3052"/>
    <mergeCell ref="B3053:C3053"/>
    <mergeCell ref="B3054:C3054"/>
    <mergeCell ref="B3055:C3055"/>
    <mergeCell ref="B3056:C3056"/>
    <mergeCell ref="B3057:C3057"/>
    <mergeCell ref="B3058:C3058"/>
    <mergeCell ref="D3058:F3058"/>
    <mergeCell ref="D3048:F3048"/>
    <mergeCell ref="G3048:R3048"/>
    <mergeCell ref="S3048:V3048"/>
    <mergeCell ref="D3049:F3049"/>
    <mergeCell ref="G3049:I3049"/>
    <mergeCell ref="J3049:L3049"/>
    <mergeCell ref="M3049:O3049"/>
    <mergeCell ref="P3049:P3050"/>
    <mergeCell ref="Q3049:S3049"/>
    <mergeCell ref="T3049:V3049"/>
    <mergeCell ref="A3066:A3067"/>
    <mergeCell ref="B3066:C3067"/>
    <mergeCell ref="D3066:F3066"/>
    <mergeCell ref="G3066:I3066"/>
    <mergeCell ref="J3066:L3066"/>
    <mergeCell ref="M3066:O3066"/>
    <mergeCell ref="P3066:R3066"/>
    <mergeCell ref="S3066:V3066"/>
    <mergeCell ref="D3067:F3067"/>
    <mergeCell ref="G3067:I3067"/>
    <mergeCell ref="J3067:L3067"/>
    <mergeCell ref="M3067:O3067"/>
    <mergeCell ref="P3067:R3067"/>
    <mergeCell ref="S3067:V3067"/>
    <mergeCell ref="B3064:C3064"/>
    <mergeCell ref="D3064:F3064"/>
    <mergeCell ref="G3064:I3064"/>
    <mergeCell ref="J3064:L3064"/>
    <mergeCell ref="M3064:O3064"/>
    <mergeCell ref="P3064:R3064"/>
    <mergeCell ref="B3065:C3065"/>
    <mergeCell ref="D3065:F3065"/>
    <mergeCell ref="G3065:I3065"/>
    <mergeCell ref="J3065:L3065"/>
    <mergeCell ref="M3065:O3065"/>
    <mergeCell ref="P3065:R3065"/>
    <mergeCell ref="B3062:C3062"/>
    <mergeCell ref="D3062:F3062"/>
    <mergeCell ref="G3062:I3062"/>
    <mergeCell ref="J3062:L3062"/>
    <mergeCell ref="M3062:O3062"/>
    <mergeCell ref="P3062:R3062"/>
    <mergeCell ref="B3063:C3063"/>
    <mergeCell ref="D3063:F3063"/>
    <mergeCell ref="G3063:I3063"/>
    <mergeCell ref="J3063:L3063"/>
    <mergeCell ref="M3063:O3063"/>
    <mergeCell ref="P3063:R3063"/>
    <mergeCell ref="S3063:V3063"/>
    <mergeCell ref="S3064:V3064"/>
    <mergeCell ref="S3065:V3065"/>
    <mergeCell ref="B3075:C3075"/>
    <mergeCell ref="D3075:V3075"/>
    <mergeCell ref="B3076:C3076"/>
    <mergeCell ref="D3076:V3076"/>
    <mergeCell ref="B3077:C3077"/>
    <mergeCell ref="D3077:V3077"/>
    <mergeCell ref="B3078:C3078"/>
    <mergeCell ref="D3078:V3078"/>
    <mergeCell ref="B3079:C3079"/>
    <mergeCell ref="D3079:F3079"/>
    <mergeCell ref="G3079:I3079"/>
    <mergeCell ref="J3079:L3079"/>
    <mergeCell ref="M3079:O3079"/>
    <mergeCell ref="P3079:R3079"/>
    <mergeCell ref="S3079:V3079"/>
    <mergeCell ref="S3071:V3071"/>
    <mergeCell ref="B3072:C3072"/>
    <mergeCell ref="D3072:F3072"/>
    <mergeCell ref="G3072:I3072"/>
    <mergeCell ref="J3072:L3072"/>
    <mergeCell ref="M3072:O3072"/>
    <mergeCell ref="S3072:V3072"/>
    <mergeCell ref="B3073:V3073"/>
    <mergeCell ref="B3074:V3074"/>
    <mergeCell ref="B3068:C3068"/>
    <mergeCell ref="D3068:F3068"/>
    <mergeCell ref="G3068:I3068"/>
    <mergeCell ref="J3068:L3068"/>
    <mergeCell ref="M3068:O3068"/>
    <mergeCell ref="P3068:R3068"/>
    <mergeCell ref="S3068:V3070"/>
    <mergeCell ref="B3069:C3069"/>
    <mergeCell ref="D3069:F3069"/>
    <mergeCell ref="G3069:I3069"/>
    <mergeCell ref="J3069:L3069"/>
    <mergeCell ref="M3069:O3069"/>
    <mergeCell ref="P3069:R3069"/>
    <mergeCell ref="B3070:C3070"/>
    <mergeCell ref="D3070:F3070"/>
    <mergeCell ref="G3070:I3070"/>
    <mergeCell ref="J3070:L3070"/>
    <mergeCell ref="M3070:O3070"/>
    <mergeCell ref="P3070:R3072"/>
    <mergeCell ref="B3071:C3071"/>
    <mergeCell ref="D3071:F3071"/>
    <mergeCell ref="G3071:I3071"/>
    <mergeCell ref="J3071:L3071"/>
    <mergeCell ref="M3071:O3071"/>
    <mergeCell ref="B3092:C3092"/>
    <mergeCell ref="D3092:F3092"/>
    <mergeCell ref="G3092:I3092"/>
    <mergeCell ref="J3092:L3092"/>
    <mergeCell ref="M3092:O3092"/>
    <mergeCell ref="P3092:R3092"/>
    <mergeCell ref="B3093:C3093"/>
    <mergeCell ref="D3093:F3093"/>
    <mergeCell ref="G3093:I3093"/>
    <mergeCell ref="J3093:L3093"/>
    <mergeCell ref="M3093:O3093"/>
    <mergeCell ref="P3093:R3093"/>
    <mergeCell ref="G3090:I3090"/>
    <mergeCell ref="J3090:L3090"/>
    <mergeCell ref="M3090:O3090"/>
    <mergeCell ref="P3090:R3090"/>
    <mergeCell ref="T3090:V3090"/>
    <mergeCell ref="B3091:C3091"/>
    <mergeCell ref="D3091:F3091"/>
    <mergeCell ref="G3091:I3091"/>
    <mergeCell ref="J3091:L3091"/>
    <mergeCell ref="M3091:O3091"/>
    <mergeCell ref="P3091:R3091"/>
    <mergeCell ref="B3083:C3083"/>
    <mergeCell ref="B3084:C3084"/>
    <mergeCell ref="B3085:C3085"/>
    <mergeCell ref="B3086:C3086"/>
    <mergeCell ref="B3087:C3087"/>
    <mergeCell ref="B3088:C3088"/>
    <mergeCell ref="B3089:C3089"/>
    <mergeCell ref="B3090:C3090"/>
    <mergeCell ref="D3090:F3090"/>
    <mergeCell ref="D3080:F3080"/>
    <mergeCell ref="G3080:R3080"/>
    <mergeCell ref="S3080:V3080"/>
    <mergeCell ref="D3081:F3081"/>
    <mergeCell ref="G3081:I3081"/>
    <mergeCell ref="J3081:L3081"/>
    <mergeCell ref="M3081:O3081"/>
    <mergeCell ref="P3081:P3082"/>
    <mergeCell ref="Q3081:S3081"/>
    <mergeCell ref="T3081:V3081"/>
    <mergeCell ref="A3098:A3099"/>
    <mergeCell ref="B3098:C3099"/>
    <mergeCell ref="D3098:F3098"/>
    <mergeCell ref="G3098:I3098"/>
    <mergeCell ref="J3098:L3098"/>
    <mergeCell ref="M3098:O3098"/>
    <mergeCell ref="P3098:R3098"/>
    <mergeCell ref="S3098:V3098"/>
    <mergeCell ref="D3099:F3099"/>
    <mergeCell ref="G3099:I3099"/>
    <mergeCell ref="J3099:L3099"/>
    <mergeCell ref="M3099:O3099"/>
    <mergeCell ref="P3099:R3099"/>
    <mergeCell ref="S3099:V3099"/>
    <mergeCell ref="B3096:C3096"/>
    <mergeCell ref="D3096:F3096"/>
    <mergeCell ref="G3096:I3096"/>
    <mergeCell ref="J3096:L3096"/>
    <mergeCell ref="M3096:O3096"/>
    <mergeCell ref="P3096:R3096"/>
    <mergeCell ref="B3097:C3097"/>
    <mergeCell ref="D3097:F3097"/>
    <mergeCell ref="G3097:I3097"/>
    <mergeCell ref="J3097:L3097"/>
    <mergeCell ref="M3097:O3097"/>
    <mergeCell ref="P3097:R3097"/>
    <mergeCell ref="B3094:C3094"/>
    <mergeCell ref="D3094:F3094"/>
    <mergeCell ref="G3094:I3094"/>
    <mergeCell ref="J3094:L3094"/>
    <mergeCell ref="M3094:O3094"/>
    <mergeCell ref="P3094:R3094"/>
    <mergeCell ref="B3095:C3095"/>
    <mergeCell ref="D3095:F3095"/>
    <mergeCell ref="G3095:I3095"/>
    <mergeCell ref="J3095:L3095"/>
    <mergeCell ref="M3095:O3095"/>
    <mergeCell ref="P3095:R3095"/>
    <mergeCell ref="S3095:V3095"/>
    <mergeCell ref="S3096:V3096"/>
    <mergeCell ref="S3097:V3097"/>
    <mergeCell ref="B3107:C3107"/>
    <mergeCell ref="D3107:V3107"/>
    <mergeCell ref="B3108:C3108"/>
    <mergeCell ref="D3108:V3108"/>
    <mergeCell ref="B3109:C3109"/>
    <mergeCell ref="D3109:V3109"/>
    <mergeCell ref="B3110:C3110"/>
    <mergeCell ref="D3110:V3110"/>
    <mergeCell ref="B3111:C3111"/>
    <mergeCell ref="D3111:F3111"/>
    <mergeCell ref="G3111:I3111"/>
    <mergeCell ref="J3111:L3111"/>
    <mergeCell ref="M3111:O3111"/>
    <mergeCell ref="P3111:R3111"/>
    <mergeCell ref="S3111:V3111"/>
    <mergeCell ref="S3103:V3103"/>
    <mergeCell ref="B3104:C3104"/>
    <mergeCell ref="D3104:F3104"/>
    <mergeCell ref="G3104:I3104"/>
    <mergeCell ref="J3104:L3104"/>
    <mergeCell ref="M3104:O3104"/>
    <mergeCell ref="S3104:V3104"/>
    <mergeCell ref="B3105:V3105"/>
    <mergeCell ref="B3106:V3106"/>
    <mergeCell ref="B3100:C3100"/>
    <mergeCell ref="D3100:F3100"/>
    <mergeCell ref="G3100:I3100"/>
    <mergeCell ref="J3100:L3100"/>
    <mergeCell ref="M3100:O3100"/>
    <mergeCell ref="P3100:R3100"/>
    <mergeCell ref="S3100:V3102"/>
    <mergeCell ref="B3101:C3101"/>
    <mergeCell ref="D3101:F3101"/>
    <mergeCell ref="G3101:I3101"/>
    <mergeCell ref="J3101:L3101"/>
    <mergeCell ref="M3101:O3101"/>
    <mergeCell ref="P3101:R3101"/>
    <mergeCell ref="B3102:C3102"/>
    <mergeCell ref="D3102:F3102"/>
    <mergeCell ref="G3102:I3102"/>
    <mergeCell ref="J3102:L3102"/>
    <mergeCell ref="M3102:O3102"/>
    <mergeCell ref="P3102:R3104"/>
    <mergeCell ref="B3103:C3103"/>
    <mergeCell ref="D3103:F3103"/>
    <mergeCell ref="G3103:I3103"/>
    <mergeCell ref="J3103:L3103"/>
    <mergeCell ref="M3103:O3103"/>
    <mergeCell ref="B3124:C3124"/>
    <mergeCell ref="D3124:F3124"/>
    <mergeCell ref="G3124:I3124"/>
    <mergeCell ref="J3124:L3124"/>
    <mergeCell ref="M3124:O3124"/>
    <mergeCell ref="P3124:R3124"/>
    <mergeCell ref="B3125:C3125"/>
    <mergeCell ref="D3125:F3125"/>
    <mergeCell ref="G3125:I3125"/>
    <mergeCell ref="J3125:L3125"/>
    <mergeCell ref="M3125:O3125"/>
    <mergeCell ref="P3125:R3125"/>
    <mergeCell ref="G3122:I3122"/>
    <mergeCell ref="J3122:L3122"/>
    <mergeCell ref="M3122:O3122"/>
    <mergeCell ref="P3122:R3122"/>
    <mergeCell ref="T3122:V3122"/>
    <mergeCell ref="B3123:C3123"/>
    <mergeCell ref="D3123:F3123"/>
    <mergeCell ref="G3123:I3123"/>
    <mergeCell ref="J3123:L3123"/>
    <mergeCell ref="M3123:O3123"/>
    <mergeCell ref="P3123:R3123"/>
    <mergeCell ref="B3115:C3115"/>
    <mergeCell ref="B3116:C3116"/>
    <mergeCell ref="B3117:C3117"/>
    <mergeCell ref="B3118:C3118"/>
    <mergeCell ref="B3119:C3119"/>
    <mergeCell ref="B3120:C3120"/>
    <mergeCell ref="B3121:C3121"/>
    <mergeCell ref="B3122:C3122"/>
    <mergeCell ref="D3122:F3122"/>
    <mergeCell ref="D3112:F3112"/>
    <mergeCell ref="G3112:R3112"/>
    <mergeCell ref="S3112:V3112"/>
    <mergeCell ref="D3113:F3113"/>
    <mergeCell ref="G3113:I3113"/>
    <mergeCell ref="J3113:L3113"/>
    <mergeCell ref="M3113:O3113"/>
    <mergeCell ref="P3113:P3114"/>
    <mergeCell ref="Q3113:S3113"/>
    <mergeCell ref="T3113:V3113"/>
    <mergeCell ref="A3130:A3131"/>
    <mergeCell ref="B3130:C3131"/>
    <mergeCell ref="D3130:F3130"/>
    <mergeCell ref="G3130:I3130"/>
    <mergeCell ref="J3130:L3130"/>
    <mergeCell ref="M3130:O3130"/>
    <mergeCell ref="P3130:R3130"/>
    <mergeCell ref="S3130:V3130"/>
    <mergeCell ref="D3131:F3131"/>
    <mergeCell ref="G3131:I3131"/>
    <mergeCell ref="J3131:L3131"/>
    <mergeCell ref="M3131:O3131"/>
    <mergeCell ref="P3131:R3131"/>
    <mergeCell ref="S3131:V3131"/>
    <mergeCell ref="B3128:C3128"/>
    <mergeCell ref="D3128:F3128"/>
    <mergeCell ref="G3128:I3128"/>
    <mergeCell ref="J3128:L3128"/>
    <mergeCell ref="M3128:O3128"/>
    <mergeCell ref="P3128:R3128"/>
    <mergeCell ref="B3129:C3129"/>
    <mergeCell ref="D3129:F3129"/>
    <mergeCell ref="G3129:I3129"/>
    <mergeCell ref="J3129:L3129"/>
    <mergeCell ref="M3129:O3129"/>
    <mergeCell ref="P3129:R3129"/>
    <mergeCell ref="B3126:C3126"/>
    <mergeCell ref="D3126:F3126"/>
    <mergeCell ref="G3126:I3126"/>
    <mergeCell ref="J3126:L3126"/>
    <mergeCell ref="M3126:O3126"/>
    <mergeCell ref="P3126:R3126"/>
    <mergeCell ref="B3127:C3127"/>
    <mergeCell ref="D3127:F3127"/>
    <mergeCell ref="G3127:I3127"/>
    <mergeCell ref="J3127:L3127"/>
    <mergeCell ref="M3127:O3127"/>
    <mergeCell ref="P3127:R3127"/>
    <mergeCell ref="S3127:V3127"/>
    <mergeCell ref="S3128:V3128"/>
    <mergeCell ref="S3129:V3129"/>
    <mergeCell ref="B3139:C3139"/>
    <mergeCell ref="D3139:V3139"/>
    <mergeCell ref="B3140:C3140"/>
    <mergeCell ref="D3140:V3140"/>
    <mergeCell ref="B3141:C3141"/>
    <mergeCell ref="D3141:V3141"/>
    <mergeCell ref="B3142:C3142"/>
    <mergeCell ref="D3142:V3142"/>
    <mergeCell ref="B3143:C3143"/>
    <mergeCell ref="D3143:F3143"/>
    <mergeCell ref="G3143:I3143"/>
    <mergeCell ref="J3143:L3143"/>
    <mergeCell ref="M3143:O3143"/>
    <mergeCell ref="P3143:R3143"/>
    <mergeCell ref="S3143:V3143"/>
    <mergeCell ref="S3135:V3135"/>
    <mergeCell ref="B3136:C3136"/>
    <mergeCell ref="D3136:F3136"/>
    <mergeCell ref="G3136:I3136"/>
    <mergeCell ref="J3136:L3136"/>
    <mergeCell ref="M3136:O3136"/>
    <mergeCell ref="S3136:V3136"/>
    <mergeCell ref="B3137:V3137"/>
    <mergeCell ref="B3138:V3138"/>
    <mergeCell ref="B3132:C3132"/>
    <mergeCell ref="D3132:F3132"/>
    <mergeCell ref="G3132:I3132"/>
    <mergeCell ref="J3132:L3132"/>
    <mergeCell ref="M3132:O3132"/>
    <mergeCell ref="P3132:R3132"/>
    <mergeCell ref="S3132:V3134"/>
    <mergeCell ref="B3133:C3133"/>
    <mergeCell ref="D3133:F3133"/>
    <mergeCell ref="G3133:I3133"/>
    <mergeCell ref="J3133:L3133"/>
    <mergeCell ref="M3133:O3133"/>
    <mergeCell ref="P3133:R3133"/>
    <mergeCell ref="B3134:C3134"/>
    <mergeCell ref="D3134:F3134"/>
    <mergeCell ref="G3134:I3134"/>
    <mergeCell ref="J3134:L3134"/>
    <mergeCell ref="M3134:O3134"/>
    <mergeCell ref="P3134:R3136"/>
    <mergeCell ref="B3135:C3135"/>
    <mergeCell ref="D3135:F3135"/>
    <mergeCell ref="G3135:I3135"/>
    <mergeCell ref="J3135:L3135"/>
    <mergeCell ref="M3135:O3135"/>
    <mergeCell ref="B3156:C3156"/>
    <mergeCell ref="D3156:F3156"/>
    <mergeCell ref="G3156:I3156"/>
    <mergeCell ref="J3156:L3156"/>
    <mergeCell ref="M3156:O3156"/>
    <mergeCell ref="P3156:R3156"/>
    <mergeCell ref="B3157:C3157"/>
    <mergeCell ref="D3157:F3157"/>
    <mergeCell ref="G3157:I3157"/>
    <mergeCell ref="J3157:L3157"/>
    <mergeCell ref="M3157:O3157"/>
    <mergeCell ref="P3157:R3157"/>
    <mergeCell ref="G3154:I3154"/>
    <mergeCell ref="J3154:L3154"/>
    <mergeCell ref="M3154:O3154"/>
    <mergeCell ref="P3154:R3154"/>
    <mergeCell ref="T3154:V3154"/>
    <mergeCell ref="B3155:C3155"/>
    <mergeCell ref="D3155:F3155"/>
    <mergeCell ref="G3155:I3155"/>
    <mergeCell ref="J3155:L3155"/>
    <mergeCell ref="M3155:O3155"/>
    <mergeCell ref="P3155:R3155"/>
    <mergeCell ref="B3147:C3147"/>
    <mergeCell ref="B3148:C3148"/>
    <mergeCell ref="B3149:C3149"/>
    <mergeCell ref="B3150:C3150"/>
    <mergeCell ref="B3151:C3151"/>
    <mergeCell ref="B3152:C3152"/>
    <mergeCell ref="B3153:C3153"/>
    <mergeCell ref="B3154:C3154"/>
    <mergeCell ref="D3154:F3154"/>
    <mergeCell ref="D3144:F3144"/>
    <mergeCell ref="G3144:R3144"/>
    <mergeCell ref="S3144:V3144"/>
    <mergeCell ref="D3145:F3145"/>
    <mergeCell ref="G3145:I3145"/>
    <mergeCell ref="J3145:L3145"/>
    <mergeCell ref="M3145:O3145"/>
    <mergeCell ref="P3145:P3146"/>
    <mergeCell ref="Q3145:S3145"/>
    <mergeCell ref="T3145:V3145"/>
    <mergeCell ref="A3162:A3163"/>
    <mergeCell ref="B3162:C3163"/>
    <mergeCell ref="D3162:F3162"/>
    <mergeCell ref="G3162:I3162"/>
    <mergeCell ref="J3162:L3162"/>
    <mergeCell ref="M3162:O3162"/>
    <mergeCell ref="P3162:R3162"/>
    <mergeCell ref="S3162:V3162"/>
    <mergeCell ref="D3163:F3163"/>
    <mergeCell ref="G3163:I3163"/>
    <mergeCell ref="J3163:L3163"/>
    <mergeCell ref="M3163:O3163"/>
    <mergeCell ref="P3163:R3163"/>
    <mergeCell ref="S3163:V3163"/>
    <mergeCell ref="B3160:C3160"/>
    <mergeCell ref="D3160:F3160"/>
    <mergeCell ref="G3160:I3160"/>
    <mergeCell ref="J3160:L3160"/>
    <mergeCell ref="M3160:O3160"/>
    <mergeCell ref="P3160:R3160"/>
    <mergeCell ref="B3161:C3161"/>
    <mergeCell ref="D3161:F3161"/>
    <mergeCell ref="G3161:I3161"/>
    <mergeCell ref="J3161:L3161"/>
    <mergeCell ref="M3161:O3161"/>
    <mergeCell ref="P3161:R3161"/>
    <mergeCell ref="B3158:C3158"/>
    <mergeCell ref="D3158:F3158"/>
    <mergeCell ref="G3158:I3158"/>
    <mergeCell ref="J3158:L3158"/>
    <mergeCell ref="M3158:O3158"/>
    <mergeCell ref="P3158:R3158"/>
    <mergeCell ref="B3159:C3159"/>
    <mergeCell ref="D3159:F3159"/>
    <mergeCell ref="G3159:I3159"/>
    <mergeCell ref="J3159:L3159"/>
    <mergeCell ref="M3159:O3159"/>
    <mergeCell ref="P3159:R3159"/>
    <mergeCell ref="S3159:V3159"/>
    <mergeCell ref="S3160:V3160"/>
    <mergeCell ref="S3161:V3161"/>
    <mergeCell ref="D3173:V3173"/>
    <mergeCell ref="B3174:C3174"/>
    <mergeCell ref="D3174:V3174"/>
    <mergeCell ref="B3175:C3175"/>
    <mergeCell ref="D3175:F3175"/>
    <mergeCell ref="G3175:I3175"/>
    <mergeCell ref="J3175:L3175"/>
    <mergeCell ref="M3175:O3175"/>
    <mergeCell ref="P3175:R3175"/>
    <mergeCell ref="S3175:V3175"/>
    <mergeCell ref="S3167:V3167"/>
    <mergeCell ref="B3168:C3168"/>
    <mergeCell ref="D3168:F3168"/>
    <mergeCell ref="G3168:I3168"/>
    <mergeCell ref="J3168:L3168"/>
    <mergeCell ref="M3168:O3168"/>
    <mergeCell ref="S3168:V3168"/>
    <mergeCell ref="B3169:V3169"/>
    <mergeCell ref="B3170:V3170"/>
    <mergeCell ref="G3186:I3186"/>
    <mergeCell ref="J3186:L3186"/>
    <mergeCell ref="M3186:O3186"/>
    <mergeCell ref="P3186:R3186"/>
    <mergeCell ref="T3186:V3186"/>
    <mergeCell ref="B3164:C3164"/>
    <mergeCell ref="D3164:F3164"/>
    <mergeCell ref="G3164:I3164"/>
    <mergeCell ref="J3164:L3164"/>
    <mergeCell ref="M3164:O3164"/>
    <mergeCell ref="P3164:R3164"/>
    <mergeCell ref="S3164:V3166"/>
    <mergeCell ref="B3165:C3165"/>
    <mergeCell ref="D3165:F3165"/>
    <mergeCell ref="G3165:I3165"/>
    <mergeCell ref="J3165:L3165"/>
    <mergeCell ref="M3165:O3165"/>
    <mergeCell ref="P3165:R3165"/>
    <mergeCell ref="B3166:C3166"/>
    <mergeCell ref="D3166:F3166"/>
    <mergeCell ref="G3166:I3166"/>
    <mergeCell ref="J3166:L3166"/>
    <mergeCell ref="M3166:O3166"/>
    <mergeCell ref="P3166:R3168"/>
    <mergeCell ref="B3167:C3167"/>
    <mergeCell ref="D3167:F3167"/>
    <mergeCell ref="G3167:I3167"/>
    <mergeCell ref="J3167:L3167"/>
    <mergeCell ref="M3167:O3167"/>
    <mergeCell ref="A3194:A3195"/>
    <mergeCell ref="B3194:C3195"/>
    <mergeCell ref="D3194:F3194"/>
    <mergeCell ref="G3194:I3194"/>
    <mergeCell ref="J3194:L3194"/>
    <mergeCell ref="M3194:O3194"/>
    <mergeCell ref="P3194:R3194"/>
    <mergeCell ref="S3194:V3194"/>
    <mergeCell ref="D3195:F3195"/>
    <mergeCell ref="G3195:I3195"/>
    <mergeCell ref="J3195:L3195"/>
    <mergeCell ref="M3195:O3195"/>
    <mergeCell ref="P3195:R3195"/>
    <mergeCell ref="S3195:V3195"/>
    <mergeCell ref="B3192:C3192"/>
    <mergeCell ref="D3192:F3192"/>
    <mergeCell ref="G3192:I3192"/>
    <mergeCell ref="J3192:L3192"/>
    <mergeCell ref="M3192:O3192"/>
    <mergeCell ref="P3192:R3192"/>
    <mergeCell ref="B3193:C3193"/>
    <mergeCell ref="D3193:F3193"/>
    <mergeCell ref="G3193:I3193"/>
    <mergeCell ref="J3193:L3193"/>
    <mergeCell ref="M3193:O3193"/>
    <mergeCell ref="P3193:R3193"/>
    <mergeCell ref="B3190:C3190"/>
    <mergeCell ref="D3190:F3190"/>
    <mergeCell ref="G3190:I3190"/>
    <mergeCell ref="J3190:L3190"/>
    <mergeCell ref="M3190:O3190"/>
    <mergeCell ref="P3190:R3190"/>
    <mergeCell ref="B3191:C3191"/>
    <mergeCell ref="D3191:F3191"/>
    <mergeCell ref="G3191:I3191"/>
    <mergeCell ref="J3191:L3191"/>
    <mergeCell ref="M3191:O3191"/>
    <mergeCell ref="P3191:R3191"/>
    <mergeCell ref="S3191:V3191"/>
    <mergeCell ref="S3192:V3192"/>
    <mergeCell ref="S3193:V3193"/>
    <mergeCell ref="S3199:V3199"/>
    <mergeCell ref="B3200:C3200"/>
    <mergeCell ref="D3200:F3200"/>
    <mergeCell ref="G3200:I3200"/>
    <mergeCell ref="J3200:L3200"/>
    <mergeCell ref="M3200:O3200"/>
    <mergeCell ref="S3200:V3200"/>
    <mergeCell ref="B3196:C3196"/>
    <mergeCell ref="D3196:F3196"/>
    <mergeCell ref="G3196:I3196"/>
    <mergeCell ref="J3196:L3196"/>
    <mergeCell ref="M3196:O3196"/>
    <mergeCell ref="P3196:R3196"/>
    <mergeCell ref="S3196:V3198"/>
    <mergeCell ref="B3197:C3197"/>
    <mergeCell ref="D3197:F3197"/>
    <mergeCell ref="G3197:I3197"/>
    <mergeCell ref="J3197:L3197"/>
    <mergeCell ref="M3197:O3197"/>
    <mergeCell ref="P3197:R3197"/>
    <mergeCell ref="B3198:C3198"/>
    <mergeCell ref="D3198:F3198"/>
    <mergeCell ref="G3198:I3198"/>
    <mergeCell ref="J3198:L3198"/>
    <mergeCell ref="M3198:O3198"/>
    <mergeCell ref="P3198:R3200"/>
    <mergeCell ref="B3199:C3199"/>
    <mergeCell ref="D3199:F3199"/>
    <mergeCell ref="G3199:I3199"/>
    <mergeCell ref="J3199:L3199"/>
    <mergeCell ref="M3199:O3199"/>
    <mergeCell ref="B3188:C3188"/>
    <mergeCell ref="D3188:F3188"/>
    <mergeCell ref="G3188:I3188"/>
    <mergeCell ref="J3188:L3188"/>
    <mergeCell ref="M3188:O3188"/>
    <mergeCell ref="P3188:R3188"/>
    <mergeCell ref="B3189:C3189"/>
    <mergeCell ref="D3189:F3189"/>
    <mergeCell ref="G3189:I3189"/>
    <mergeCell ref="J3189:L3189"/>
    <mergeCell ref="M3189:O3189"/>
    <mergeCell ref="P3189:R3189"/>
    <mergeCell ref="B3187:C3187"/>
    <mergeCell ref="D3187:F3187"/>
    <mergeCell ref="G3187:I3187"/>
    <mergeCell ref="J3187:L3187"/>
    <mergeCell ref="M3187:O3187"/>
    <mergeCell ref="P3187:R3187"/>
    <mergeCell ref="B3179:C3179"/>
    <mergeCell ref="B3180:C3180"/>
    <mergeCell ref="B3181:C3181"/>
    <mergeCell ref="B3182:C3182"/>
    <mergeCell ref="B3183:C3183"/>
    <mergeCell ref="B3184:C3184"/>
    <mergeCell ref="S23:V23"/>
    <mergeCell ref="S24:V24"/>
    <mergeCell ref="S25:V25"/>
    <mergeCell ref="S55:V55"/>
    <mergeCell ref="S56:V56"/>
    <mergeCell ref="S57:V57"/>
    <mergeCell ref="S87:V87"/>
    <mergeCell ref="S88:V88"/>
    <mergeCell ref="S89:V89"/>
    <mergeCell ref="S119:V119"/>
    <mergeCell ref="S120:V120"/>
    <mergeCell ref="S121:V121"/>
    <mergeCell ref="S151:V151"/>
    <mergeCell ref="S152:V152"/>
    <mergeCell ref="S153:V153"/>
    <mergeCell ref="S183:V183"/>
    <mergeCell ref="S184:V184"/>
    <mergeCell ref="S185:V185"/>
    <mergeCell ref="S215:V215"/>
    <mergeCell ref="S216:V216"/>
    <mergeCell ref="S217:V217"/>
    <mergeCell ref="S247:V247"/>
    <mergeCell ref="S248:V248"/>
    <mergeCell ref="S249:V249"/>
    <mergeCell ref="S311:V311"/>
    <mergeCell ref="S312:V312"/>
    <mergeCell ref="S313:V313"/>
    <mergeCell ref="S343:V343"/>
    <mergeCell ref="S344:V344"/>
    <mergeCell ref="S345:V345"/>
    <mergeCell ref="S279:V279"/>
    <mergeCell ref="S280:V280"/>
    <mergeCell ref="S281:V281"/>
    <mergeCell ref="T50:V50"/>
    <mergeCell ref="B3185:C3185"/>
    <mergeCell ref="B3186:C3186"/>
    <mergeCell ref="D3186:F3186"/>
    <mergeCell ref="D3176:F3176"/>
    <mergeCell ref="G3176:R3176"/>
    <mergeCell ref="S3176:V3176"/>
    <mergeCell ref="D3177:F3177"/>
    <mergeCell ref="G3177:I3177"/>
    <mergeCell ref="J3177:L3177"/>
    <mergeCell ref="M3177:O3177"/>
    <mergeCell ref="P3177:P3178"/>
    <mergeCell ref="Q3177:S3177"/>
    <mergeCell ref="T3177:V3177"/>
    <mergeCell ref="B3171:C3171"/>
    <mergeCell ref="D3171:V3171"/>
    <mergeCell ref="B3172:C3172"/>
    <mergeCell ref="D3172:V3172"/>
    <mergeCell ref="B3173:C3173"/>
  </mergeCells>
  <phoneticPr fontId="18" type="noConversion"/>
  <conditionalFormatting sqref="B29:C29">
    <cfRule type="cellIs" dxfId="1666" priority="703" stopIfTrue="1" operator="equal">
      <formula>0</formula>
    </cfRule>
  </conditionalFormatting>
  <conditionalFormatting sqref="B29:C29">
    <cfRule type="containsText" dxfId="1665" priority="698" stopIfTrue="1" operator="containsText" text="dsoy jktdh; fo|ky;ksa esa iz;ksx gsrq fu%'kqYd">
      <formula>NOT(ISERROR(SEARCH("dsoy jktdh; fo|ky;ksa esa iz;ksx gsrq fu%'kqYd",B29)))</formula>
    </cfRule>
    <cfRule type="containsText" dxfId="1664" priority="699" stopIfTrue="1" operator="containsText" text="dsoy jktdh; fo|ky;ksa esa iz;ksx gsrq fu%'kqYd">
      <formula>NOT(ISERROR(SEARCH("dsoy jktdh; fo|ky;ksa esa iz;ksx gsrq fu%'kqYd",B29)))</formula>
    </cfRule>
    <cfRule type="containsText" dxfId="1663" priority="700" stopIfTrue="1" operator="containsText" text="dsoy jktdh; fo|ky;ksa esa iz;ksx gsrq fu%'kqYd">
      <formula>NOT(ISERROR(SEARCH("dsoy jktdh; fo|ky;ksa esa iz;ksx gsrq fu%'kqYd",B29)))</formula>
    </cfRule>
    <cfRule type="containsText" dxfId="1662" priority="701" stopIfTrue="1" operator="containsText" text="f'k{kk foHkkx jktLFkku">
      <formula>NOT(ISERROR(SEARCH("f'k{kk foHkkx jktLFkku",B29)))</formula>
    </cfRule>
    <cfRule type="containsText" dxfId="1661" priority="702" stopIfTrue="1" operator="containsText" text="iw.kkZad">
      <formula>NOT(ISERROR(SEARCH("iw.kkZad",B29)))</formula>
    </cfRule>
  </conditionalFormatting>
  <conditionalFormatting sqref="P9">
    <cfRule type="cellIs" dxfId="1660" priority="697" operator="equal">
      <formula>0</formula>
    </cfRule>
  </conditionalFormatting>
  <conditionalFormatting sqref="B61:C61">
    <cfRule type="cellIs" dxfId="1659" priority="693" stopIfTrue="1" operator="equal">
      <formula>0</formula>
    </cfRule>
  </conditionalFormatting>
  <conditionalFormatting sqref="B61:C61">
    <cfRule type="containsText" dxfId="1658" priority="688" stopIfTrue="1" operator="containsText" text="dsoy jktdh; fo|ky;ksa esa iz;ksx gsrq fu%'kqYd">
      <formula>NOT(ISERROR(SEARCH("dsoy jktdh; fo|ky;ksa esa iz;ksx gsrq fu%'kqYd",B61)))</formula>
    </cfRule>
    <cfRule type="containsText" dxfId="1657" priority="689" stopIfTrue="1" operator="containsText" text="dsoy jktdh; fo|ky;ksa esa iz;ksx gsrq fu%'kqYd">
      <formula>NOT(ISERROR(SEARCH("dsoy jktdh; fo|ky;ksa esa iz;ksx gsrq fu%'kqYd",B61)))</formula>
    </cfRule>
    <cfRule type="containsText" dxfId="1656" priority="690" stopIfTrue="1" operator="containsText" text="dsoy jktdh; fo|ky;ksa esa iz;ksx gsrq fu%'kqYd">
      <formula>NOT(ISERROR(SEARCH("dsoy jktdh; fo|ky;ksa esa iz;ksx gsrq fu%'kqYd",B61)))</formula>
    </cfRule>
    <cfRule type="containsText" dxfId="1655" priority="691" stopIfTrue="1" operator="containsText" text="f'k{kk foHkkx jktLFkku">
      <formula>NOT(ISERROR(SEARCH("f'k{kk foHkkx jktLFkku",B61)))</formula>
    </cfRule>
    <cfRule type="containsText" dxfId="1654" priority="692" stopIfTrue="1" operator="containsText" text="iw.kkZad">
      <formula>NOT(ISERROR(SEARCH("iw.kkZad",B61)))</formula>
    </cfRule>
  </conditionalFormatting>
  <conditionalFormatting sqref="P41">
    <cfRule type="cellIs" dxfId="1653" priority="687" operator="equal">
      <formula>0</formula>
    </cfRule>
  </conditionalFormatting>
  <conditionalFormatting sqref="B93:C93">
    <cfRule type="cellIs" dxfId="1652" priority="686" stopIfTrue="1" operator="equal">
      <formula>0</formula>
    </cfRule>
  </conditionalFormatting>
  <conditionalFormatting sqref="B93:C93">
    <cfRule type="containsText" dxfId="1651" priority="681" stopIfTrue="1" operator="containsText" text="dsoy jktdh; fo|ky;ksa esa iz;ksx gsrq fu%'kqYd">
      <formula>NOT(ISERROR(SEARCH("dsoy jktdh; fo|ky;ksa esa iz;ksx gsrq fu%'kqYd",B93)))</formula>
    </cfRule>
    <cfRule type="containsText" dxfId="1650" priority="682" stopIfTrue="1" operator="containsText" text="dsoy jktdh; fo|ky;ksa esa iz;ksx gsrq fu%'kqYd">
      <formula>NOT(ISERROR(SEARCH("dsoy jktdh; fo|ky;ksa esa iz;ksx gsrq fu%'kqYd",B93)))</formula>
    </cfRule>
    <cfRule type="containsText" dxfId="1649" priority="683" stopIfTrue="1" operator="containsText" text="dsoy jktdh; fo|ky;ksa esa iz;ksx gsrq fu%'kqYd">
      <formula>NOT(ISERROR(SEARCH("dsoy jktdh; fo|ky;ksa esa iz;ksx gsrq fu%'kqYd",B93)))</formula>
    </cfRule>
    <cfRule type="containsText" dxfId="1648" priority="684" stopIfTrue="1" operator="containsText" text="f'k{kk foHkkx jktLFkku">
      <formula>NOT(ISERROR(SEARCH("f'k{kk foHkkx jktLFkku",B93)))</formula>
    </cfRule>
    <cfRule type="containsText" dxfId="1647" priority="685" stopIfTrue="1" operator="containsText" text="iw.kkZad">
      <formula>NOT(ISERROR(SEARCH("iw.kkZad",B93)))</formula>
    </cfRule>
  </conditionalFormatting>
  <conditionalFormatting sqref="P73">
    <cfRule type="cellIs" dxfId="1646" priority="680" operator="equal">
      <formula>0</formula>
    </cfRule>
  </conditionalFormatting>
  <conditionalFormatting sqref="B125:C125">
    <cfRule type="cellIs" dxfId="1645" priority="679" stopIfTrue="1" operator="equal">
      <formula>0</formula>
    </cfRule>
  </conditionalFormatting>
  <conditionalFormatting sqref="B125:C125">
    <cfRule type="containsText" dxfId="1644" priority="674" stopIfTrue="1" operator="containsText" text="dsoy jktdh; fo|ky;ksa esa iz;ksx gsrq fu%'kqYd">
      <formula>NOT(ISERROR(SEARCH("dsoy jktdh; fo|ky;ksa esa iz;ksx gsrq fu%'kqYd",B125)))</formula>
    </cfRule>
    <cfRule type="containsText" dxfId="1643" priority="675" stopIfTrue="1" operator="containsText" text="dsoy jktdh; fo|ky;ksa esa iz;ksx gsrq fu%'kqYd">
      <formula>NOT(ISERROR(SEARCH("dsoy jktdh; fo|ky;ksa esa iz;ksx gsrq fu%'kqYd",B125)))</formula>
    </cfRule>
    <cfRule type="containsText" dxfId="1642" priority="676" stopIfTrue="1" operator="containsText" text="dsoy jktdh; fo|ky;ksa esa iz;ksx gsrq fu%'kqYd">
      <formula>NOT(ISERROR(SEARCH("dsoy jktdh; fo|ky;ksa esa iz;ksx gsrq fu%'kqYd",B125)))</formula>
    </cfRule>
    <cfRule type="containsText" dxfId="1641" priority="677" stopIfTrue="1" operator="containsText" text="f'k{kk foHkkx jktLFkku">
      <formula>NOT(ISERROR(SEARCH("f'k{kk foHkkx jktLFkku",B125)))</formula>
    </cfRule>
    <cfRule type="containsText" dxfId="1640" priority="678" stopIfTrue="1" operator="containsText" text="iw.kkZad">
      <formula>NOT(ISERROR(SEARCH("iw.kkZad",B125)))</formula>
    </cfRule>
  </conditionalFormatting>
  <conditionalFormatting sqref="P105">
    <cfRule type="cellIs" dxfId="1639" priority="673" operator="equal">
      <formula>0</formula>
    </cfRule>
  </conditionalFormatting>
  <conditionalFormatting sqref="B157:C157">
    <cfRule type="cellIs" dxfId="1638" priority="672" stopIfTrue="1" operator="equal">
      <formula>0</formula>
    </cfRule>
  </conditionalFormatting>
  <conditionalFormatting sqref="B157:C157">
    <cfRule type="containsText" dxfId="1637" priority="667" stopIfTrue="1" operator="containsText" text="dsoy jktdh; fo|ky;ksa esa iz;ksx gsrq fu%'kqYd">
      <formula>NOT(ISERROR(SEARCH("dsoy jktdh; fo|ky;ksa esa iz;ksx gsrq fu%'kqYd",B157)))</formula>
    </cfRule>
    <cfRule type="containsText" dxfId="1636" priority="668" stopIfTrue="1" operator="containsText" text="dsoy jktdh; fo|ky;ksa esa iz;ksx gsrq fu%'kqYd">
      <formula>NOT(ISERROR(SEARCH("dsoy jktdh; fo|ky;ksa esa iz;ksx gsrq fu%'kqYd",B157)))</formula>
    </cfRule>
    <cfRule type="containsText" dxfId="1635" priority="669" stopIfTrue="1" operator="containsText" text="dsoy jktdh; fo|ky;ksa esa iz;ksx gsrq fu%'kqYd">
      <formula>NOT(ISERROR(SEARCH("dsoy jktdh; fo|ky;ksa esa iz;ksx gsrq fu%'kqYd",B157)))</formula>
    </cfRule>
    <cfRule type="containsText" dxfId="1634" priority="670" stopIfTrue="1" operator="containsText" text="f'k{kk foHkkx jktLFkku">
      <formula>NOT(ISERROR(SEARCH("f'k{kk foHkkx jktLFkku",B157)))</formula>
    </cfRule>
    <cfRule type="containsText" dxfId="1633" priority="671" stopIfTrue="1" operator="containsText" text="iw.kkZad">
      <formula>NOT(ISERROR(SEARCH("iw.kkZad",B157)))</formula>
    </cfRule>
  </conditionalFormatting>
  <conditionalFormatting sqref="P137">
    <cfRule type="cellIs" dxfId="1632" priority="666" operator="equal">
      <formula>0</formula>
    </cfRule>
  </conditionalFormatting>
  <conditionalFormatting sqref="B189:C189">
    <cfRule type="cellIs" dxfId="1631" priority="665" stopIfTrue="1" operator="equal">
      <formula>0</formula>
    </cfRule>
  </conditionalFormatting>
  <conditionalFormatting sqref="B189:C189">
    <cfRule type="containsText" dxfId="1630" priority="660" stopIfTrue="1" operator="containsText" text="dsoy jktdh; fo|ky;ksa esa iz;ksx gsrq fu%'kqYd">
      <formula>NOT(ISERROR(SEARCH("dsoy jktdh; fo|ky;ksa esa iz;ksx gsrq fu%'kqYd",B189)))</formula>
    </cfRule>
    <cfRule type="containsText" dxfId="1629" priority="661" stopIfTrue="1" operator="containsText" text="dsoy jktdh; fo|ky;ksa esa iz;ksx gsrq fu%'kqYd">
      <formula>NOT(ISERROR(SEARCH("dsoy jktdh; fo|ky;ksa esa iz;ksx gsrq fu%'kqYd",B189)))</formula>
    </cfRule>
    <cfRule type="containsText" dxfId="1628" priority="662" stopIfTrue="1" operator="containsText" text="dsoy jktdh; fo|ky;ksa esa iz;ksx gsrq fu%'kqYd">
      <formula>NOT(ISERROR(SEARCH("dsoy jktdh; fo|ky;ksa esa iz;ksx gsrq fu%'kqYd",B189)))</formula>
    </cfRule>
    <cfRule type="containsText" dxfId="1627" priority="663" stopIfTrue="1" operator="containsText" text="f'k{kk foHkkx jktLFkku">
      <formula>NOT(ISERROR(SEARCH("f'k{kk foHkkx jktLFkku",B189)))</formula>
    </cfRule>
    <cfRule type="containsText" dxfId="1626" priority="664" stopIfTrue="1" operator="containsText" text="iw.kkZad">
      <formula>NOT(ISERROR(SEARCH("iw.kkZad",B189)))</formula>
    </cfRule>
  </conditionalFormatting>
  <conditionalFormatting sqref="P169">
    <cfRule type="cellIs" dxfId="1625" priority="659" operator="equal">
      <formula>0</formula>
    </cfRule>
  </conditionalFormatting>
  <conditionalFormatting sqref="B221:C221">
    <cfRule type="cellIs" dxfId="1624" priority="658" stopIfTrue="1" operator="equal">
      <formula>0</formula>
    </cfRule>
  </conditionalFormatting>
  <conditionalFormatting sqref="B221:C221">
    <cfRule type="containsText" dxfId="1623" priority="653" stopIfTrue="1" operator="containsText" text="dsoy jktdh; fo|ky;ksa esa iz;ksx gsrq fu%'kqYd">
      <formula>NOT(ISERROR(SEARCH("dsoy jktdh; fo|ky;ksa esa iz;ksx gsrq fu%'kqYd",B221)))</formula>
    </cfRule>
    <cfRule type="containsText" dxfId="1622" priority="654" stopIfTrue="1" operator="containsText" text="dsoy jktdh; fo|ky;ksa esa iz;ksx gsrq fu%'kqYd">
      <formula>NOT(ISERROR(SEARCH("dsoy jktdh; fo|ky;ksa esa iz;ksx gsrq fu%'kqYd",B221)))</formula>
    </cfRule>
    <cfRule type="containsText" dxfId="1621" priority="655" stopIfTrue="1" operator="containsText" text="dsoy jktdh; fo|ky;ksa esa iz;ksx gsrq fu%'kqYd">
      <formula>NOT(ISERROR(SEARCH("dsoy jktdh; fo|ky;ksa esa iz;ksx gsrq fu%'kqYd",B221)))</formula>
    </cfRule>
    <cfRule type="containsText" dxfId="1620" priority="656" stopIfTrue="1" operator="containsText" text="f'k{kk foHkkx jktLFkku">
      <formula>NOT(ISERROR(SEARCH("f'k{kk foHkkx jktLFkku",B221)))</formula>
    </cfRule>
    <cfRule type="containsText" dxfId="1619" priority="657" stopIfTrue="1" operator="containsText" text="iw.kkZad">
      <formula>NOT(ISERROR(SEARCH("iw.kkZad",B221)))</formula>
    </cfRule>
  </conditionalFormatting>
  <conditionalFormatting sqref="P201">
    <cfRule type="cellIs" dxfId="1618" priority="652" operator="equal">
      <formula>0</formula>
    </cfRule>
  </conditionalFormatting>
  <conditionalFormatting sqref="B253:C253">
    <cfRule type="cellIs" dxfId="1617" priority="651" stopIfTrue="1" operator="equal">
      <formula>0</formula>
    </cfRule>
  </conditionalFormatting>
  <conditionalFormatting sqref="B253:C253">
    <cfRule type="containsText" dxfId="1616" priority="646" stopIfTrue="1" operator="containsText" text="dsoy jktdh; fo|ky;ksa esa iz;ksx gsrq fu%'kqYd">
      <formula>NOT(ISERROR(SEARCH("dsoy jktdh; fo|ky;ksa esa iz;ksx gsrq fu%'kqYd",B253)))</formula>
    </cfRule>
    <cfRule type="containsText" dxfId="1615" priority="647" stopIfTrue="1" operator="containsText" text="dsoy jktdh; fo|ky;ksa esa iz;ksx gsrq fu%'kqYd">
      <formula>NOT(ISERROR(SEARCH("dsoy jktdh; fo|ky;ksa esa iz;ksx gsrq fu%'kqYd",B253)))</formula>
    </cfRule>
    <cfRule type="containsText" dxfId="1614" priority="648" stopIfTrue="1" operator="containsText" text="dsoy jktdh; fo|ky;ksa esa iz;ksx gsrq fu%'kqYd">
      <formula>NOT(ISERROR(SEARCH("dsoy jktdh; fo|ky;ksa esa iz;ksx gsrq fu%'kqYd",B253)))</formula>
    </cfRule>
    <cfRule type="containsText" dxfId="1613" priority="649" stopIfTrue="1" operator="containsText" text="f'k{kk foHkkx jktLFkku">
      <formula>NOT(ISERROR(SEARCH("f'k{kk foHkkx jktLFkku",B253)))</formula>
    </cfRule>
    <cfRule type="containsText" dxfId="1612" priority="650" stopIfTrue="1" operator="containsText" text="iw.kkZad">
      <formula>NOT(ISERROR(SEARCH("iw.kkZad",B253)))</formula>
    </cfRule>
  </conditionalFormatting>
  <conditionalFormatting sqref="P233">
    <cfRule type="cellIs" dxfId="1611" priority="645" operator="equal">
      <formula>0</formula>
    </cfRule>
  </conditionalFormatting>
  <conditionalFormatting sqref="B285:C285">
    <cfRule type="cellIs" dxfId="1610" priority="644" stopIfTrue="1" operator="equal">
      <formula>0</formula>
    </cfRule>
  </conditionalFormatting>
  <conditionalFormatting sqref="B285:C285">
    <cfRule type="containsText" dxfId="1609" priority="639" stopIfTrue="1" operator="containsText" text="dsoy jktdh; fo|ky;ksa esa iz;ksx gsrq fu%'kqYd">
      <formula>NOT(ISERROR(SEARCH("dsoy jktdh; fo|ky;ksa esa iz;ksx gsrq fu%'kqYd",B285)))</formula>
    </cfRule>
    <cfRule type="containsText" dxfId="1608" priority="640" stopIfTrue="1" operator="containsText" text="dsoy jktdh; fo|ky;ksa esa iz;ksx gsrq fu%'kqYd">
      <formula>NOT(ISERROR(SEARCH("dsoy jktdh; fo|ky;ksa esa iz;ksx gsrq fu%'kqYd",B285)))</formula>
    </cfRule>
    <cfRule type="containsText" dxfId="1607" priority="641" stopIfTrue="1" operator="containsText" text="dsoy jktdh; fo|ky;ksa esa iz;ksx gsrq fu%'kqYd">
      <formula>NOT(ISERROR(SEARCH("dsoy jktdh; fo|ky;ksa esa iz;ksx gsrq fu%'kqYd",B285)))</formula>
    </cfRule>
    <cfRule type="containsText" dxfId="1606" priority="642" stopIfTrue="1" operator="containsText" text="f'k{kk foHkkx jktLFkku">
      <formula>NOT(ISERROR(SEARCH("f'k{kk foHkkx jktLFkku",B285)))</formula>
    </cfRule>
    <cfRule type="containsText" dxfId="1605" priority="643" stopIfTrue="1" operator="containsText" text="iw.kkZad">
      <formula>NOT(ISERROR(SEARCH("iw.kkZad",B285)))</formula>
    </cfRule>
  </conditionalFormatting>
  <conditionalFormatting sqref="P265">
    <cfRule type="cellIs" dxfId="1604" priority="638" operator="equal">
      <formula>0</formula>
    </cfRule>
  </conditionalFormatting>
  <conditionalFormatting sqref="B317:C317">
    <cfRule type="cellIs" dxfId="1603" priority="637" stopIfTrue="1" operator="equal">
      <formula>0</formula>
    </cfRule>
  </conditionalFormatting>
  <conditionalFormatting sqref="B317:C317">
    <cfRule type="containsText" dxfId="1602" priority="632" stopIfTrue="1" operator="containsText" text="dsoy jktdh; fo|ky;ksa esa iz;ksx gsrq fu%'kqYd">
      <formula>NOT(ISERROR(SEARCH("dsoy jktdh; fo|ky;ksa esa iz;ksx gsrq fu%'kqYd",B317)))</formula>
    </cfRule>
    <cfRule type="containsText" dxfId="1601" priority="633" stopIfTrue="1" operator="containsText" text="dsoy jktdh; fo|ky;ksa esa iz;ksx gsrq fu%'kqYd">
      <formula>NOT(ISERROR(SEARCH("dsoy jktdh; fo|ky;ksa esa iz;ksx gsrq fu%'kqYd",B317)))</formula>
    </cfRule>
    <cfRule type="containsText" dxfId="1600" priority="634" stopIfTrue="1" operator="containsText" text="dsoy jktdh; fo|ky;ksa esa iz;ksx gsrq fu%'kqYd">
      <formula>NOT(ISERROR(SEARCH("dsoy jktdh; fo|ky;ksa esa iz;ksx gsrq fu%'kqYd",B317)))</formula>
    </cfRule>
    <cfRule type="containsText" dxfId="1599" priority="635" stopIfTrue="1" operator="containsText" text="f'k{kk foHkkx jktLFkku">
      <formula>NOT(ISERROR(SEARCH("f'k{kk foHkkx jktLFkku",B317)))</formula>
    </cfRule>
    <cfRule type="containsText" dxfId="1598" priority="636" stopIfTrue="1" operator="containsText" text="iw.kkZad">
      <formula>NOT(ISERROR(SEARCH("iw.kkZad",B317)))</formula>
    </cfRule>
  </conditionalFormatting>
  <conditionalFormatting sqref="P297">
    <cfRule type="cellIs" dxfId="1597" priority="631" operator="equal">
      <formula>0</formula>
    </cfRule>
  </conditionalFormatting>
  <conditionalFormatting sqref="B349:C349">
    <cfRule type="cellIs" dxfId="1596" priority="630" stopIfTrue="1" operator="equal">
      <formula>0</formula>
    </cfRule>
  </conditionalFormatting>
  <conditionalFormatting sqref="B349:C349">
    <cfRule type="containsText" dxfId="1595" priority="625" stopIfTrue="1" operator="containsText" text="dsoy jktdh; fo|ky;ksa esa iz;ksx gsrq fu%'kqYd">
      <formula>NOT(ISERROR(SEARCH("dsoy jktdh; fo|ky;ksa esa iz;ksx gsrq fu%'kqYd",B349)))</formula>
    </cfRule>
    <cfRule type="containsText" dxfId="1594" priority="626" stopIfTrue="1" operator="containsText" text="dsoy jktdh; fo|ky;ksa esa iz;ksx gsrq fu%'kqYd">
      <formula>NOT(ISERROR(SEARCH("dsoy jktdh; fo|ky;ksa esa iz;ksx gsrq fu%'kqYd",B349)))</formula>
    </cfRule>
    <cfRule type="containsText" dxfId="1593" priority="627" stopIfTrue="1" operator="containsText" text="dsoy jktdh; fo|ky;ksa esa iz;ksx gsrq fu%'kqYd">
      <formula>NOT(ISERROR(SEARCH("dsoy jktdh; fo|ky;ksa esa iz;ksx gsrq fu%'kqYd",B349)))</formula>
    </cfRule>
    <cfRule type="containsText" dxfId="1592" priority="628" stopIfTrue="1" operator="containsText" text="f'k{kk foHkkx jktLFkku">
      <formula>NOT(ISERROR(SEARCH("f'k{kk foHkkx jktLFkku",B349)))</formula>
    </cfRule>
    <cfRule type="containsText" dxfId="1591" priority="629" stopIfTrue="1" operator="containsText" text="iw.kkZad">
      <formula>NOT(ISERROR(SEARCH("iw.kkZad",B349)))</formula>
    </cfRule>
  </conditionalFormatting>
  <conditionalFormatting sqref="P329">
    <cfRule type="cellIs" dxfId="1590" priority="624" operator="equal">
      <formula>0</formula>
    </cfRule>
  </conditionalFormatting>
  <conditionalFormatting sqref="B381:C381">
    <cfRule type="cellIs" dxfId="1589" priority="623" stopIfTrue="1" operator="equal">
      <formula>0</formula>
    </cfRule>
  </conditionalFormatting>
  <conditionalFormatting sqref="B381:C381">
    <cfRule type="containsText" dxfId="1588" priority="618" stopIfTrue="1" operator="containsText" text="dsoy jktdh; fo|ky;ksa esa iz;ksx gsrq fu%'kqYd">
      <formula>NOT(ISERROR(SEARCH("dsoy jktdh; fo|ky;ksa esa iz;ksx gsrq fu%'kqYd",B381)))</formula>
    </cfRule>
    <cfRule type="containsText" dxfId="1587" priority="619" stopIfTrue="1" operator="containsText" text="dsoy jktdh; fo|ky;ksa esa iz;ksx gsrq fu%'kqYd">
      <formula>NOT(ISERROR(SEARCH("dsoy jktdh; fo|ky;ksa esa iz;ksx gsrq fu%'kqYd",B381)))</formula>
    </cfRule>
    <cfRule type="containsText" dxfId="1586" priority="620" stopIfTrue="1" operator="containsText" text="dsoy jktdh; fo|ky;ksa esa iz;ksx gsrq fu%'kqYd">
      <formula>NOT(ISERROR(SEARCH("dsoy jktdh; fo|ky;ksa esa iz;ksx gsrq fu%'kqYd",B381)))</formula>
    </cfRule>
    <cfRule type="containsText" dxfId="1585" priority="621" stopIfTrue="1" operator="containsText" text="f'k{kk foHkkx jktLFkku">
      <formula>NOT(ISERROR(SEARCH("f'k{kk foHkkx jktLFkku",B381)))</formula>
    </cfRule>
    <cfRule type="containsText" dxfId="1584" priority="622" stopIfTrue="1" operator="containsText" text="iw.kkZad">
      <formula>NOT(ISERROR(SEARCH("iw.kkZad",B381)))</formula>
    </cfRule>
  </conditionalFormatting>
  <conditionalFormatting sqref="P361">
    <cfRule type="cellIs" dxfId="1583" priority="617" operator="equal">
      <formula>0</formula>
    </cfRule>
  </conditionalFormatting>
  <conditionalFormatting sqref="B413:C413">
    <cfRule type="cellIs" dxfId="1582" priority="616" stopIfTrue="1" operator="equal">
      <formula>0</formula>
    </cfRule>
  </conditionalFormatting>
  <conditionalFormatting sqref="B413:C413">
    <cfRule type="containsText" dxfId="1581" priority="611" stopIfTrue="1" operator="containsText" text="dsoy jktdh; fo|ky;ksa esa iz;ksx gsrq fu%'kqYd">
      <formula>NOT(ISERROR(SEARCH("dsoy jktdh; fo|ky;ksa esa iz;ksx gsrq fu%'kqYd",B413)))</formula>
    </cfRule>
    <cfRule type="containsText" dxfId="1580" priority="612" stopIfTrue="1" operator="containsText" text="dsoy jktdh; fo|ky;ksa esa iz;ksx gsrq fu%'kqYd">
      <formula>NOT(ISERROR(SEARCH("dsoy jktdh; fo|ky;ksa esa iz;ksx gsrq fu%'kqYd",B413)))</formula>
    </cfRule>
    <cfRule type="containsText" dxfId="1579" priority="613" stopIfTrue="1" operator="containsText" text="dsoy jktdh; fo|ky;ksa esa iz;ksx gsrq fu%'kqYd">
      <formula>NOT(ISERROR(SEARCH("dsoy jktdh; fo|ky;ksa esa iz;ksx gsrq fu%'kqYd",B413)))</formula>
    </cfRule>
    <cfRule type="containsText" dxfId="1578" priority="614" stopIfTrue="1" operator="containsText" text="f'k{kk foHkkx jktLFkku">
      <formula>NOT(ISERROR(SEARCH("f'k{kk foHkkx jktLFkku",B413)))</formula>
    </cfRule>
    <cfRule type="containsText" dxfId="1577" priority="615" stopIfTrue="1" operator="containsText" text="iw.kkZad">
      <formula>NOT(ISERROR(SEARCH("iw.kkZad",B413)))</formula>
    </cfRule>
  </conditionalFormatting>
  <conditionalFormatting sqref="P393">
    <cfRule type="cellIs" dxfId="1576" priority="610" operator="equal">
      <formula>0</formula>
    </cfRule>
  </conditionalFormatting>
  <conditionalFormatting sqref="B445:C445">
    <cfRule type="cellIs" dxfId="1575" priority="609" stopIfTrue="1" operator="equal">
      <formula>0</formula>
    </cfRule>
  </conditionalFormatting>
  <conditionalFormatting sqref="B445:C445">
    <cfRule type="containsText" dxfId="1574" priority="604" stopIfTrue="1" operator="containsText" text="dsoy jktdh; fo|ky;ksa esa iz;ksx gsrq fu%'kqYd">
      <formula>NOT(ISERROR(SEARCH("dsoy jktdh; fo|ky;ksa esa iz;ksx gsrq fu%'kqYd",B445)))</formula>
    </cfRule>
    <cfRule type="containsText" dxfId="1573" priority="605" stopIfTrue="1" operator="containsText" text="dsoy jktdh; fo|ky;ksa esa iz;ksx gsrq fu%'kqYd">
      <formula>NOT(ISERROR(SEARCH("dsoy jktdh; fo|ky;ksa esa iz;ksx gsrq fu%'kqYd",B445)))</formula>
    </cfRule>
    <cfRule type="containsText" dxfId="1572" priority="606" stopIfTrue="1" operator="containsText" text="dsoy jktdh; fo|ky;ksa esa iz;ksx gsrq fu%'kqYd">
      <formula>NOT(ISERROR(SEARCH("dsoy jktdh; fo|ky;ksa esa iz;ksx gsrq fu%'kqYd",B445)))</formula>
    </cfRule>
    <cfRule type="containsText" dxfId="1571" priority="607" stopIfTrue="1" operator="containsText" text="f'k{kk foHkkx jktLFkku">
      <formula>NOT(ISERROR(SEARCH("f'k{kk foHkkx jktLFkku",B445)))</formula>
    </cfRule>
    <cfRule type="containsText" dxfId="1570" priority="608" stopIfTrue="1" operator="containsText" text="iw.kkZad">
      <formula>NOT(ISERROR(SEARCH("iw.kkZad",B445)))</formula>
    </cfRule>
  </conditionalFormatting>
  <conditionalFormatting sqref="P425">
    <cfRule type="cellIs" dxfId="1569" priority="603" operator="equal">
      <formula>0</formula>
    </cfRule>
  </conditionalFormatting>
  <conditionalFormatting sqref="B477:C477">
    <cfRule type="cellIs" dxfId="1568" priority="602" stopIfTrue="1" operator="equal">
      <formula>0</formula>
    </cfRule>
  </conditionalFormatting>
  <conditionalFormatting sqref="B477:C477">
    <cfRule type="containsText" dxfId="1567" priority="597" stopIfTrue="1" operator="containsText" text="dsoy jktdh; fo|ky;ksa esa iz;ksx gsrq fu%'kqYd">
      <formula>NOT(ISERROR(SEARCH("dsoy jktdh; fo|ky;ksa esa iz;ksx gsrq fu%'kqYd",B477)))</formula>
    </cfRule>
    <cfRule type="containsText" dxfId="1566" priority="598" stopIfTrue="1" operator="containsText" text="dsoy jktdh; fo|ky;ksa esa iz;ksx gsrq fu%'kqYd">
      <formula>NOT(ISERROR(SEARCH("dsoy jktdh; fo|ky;ksa esa iz;ksx gsrq fu%'kqYd",B477)))</formula>
    </cfRule>
    <cfRule type="containsText" dxfId="1565" priority="599" stopIfTrue="1" operator="containsText" text="dsoy jktdh; fo|ky;ksa esa iz;ksx gsrq fu%'kqYd">
      <formula>NOT(ISERROR(SEARCH("dsoy jktdh; fo|ky;ksa esa iz;ksx gsrq fu%'kqYd",B477)))</formula>
    </cfRule>
    <cfRule type="containsText" dxfId="1564" priority="600" stopIfTrue="1" operator="containsText" text="f'k{kk foHkkx jktLFkku">
      <formula>NOT(ISERROR(SEARCH("f'k{kk foHkkx jktLFkku",B477)))</formula>
    </cfRule>
    <cfRule type="containsText" dxfId="1563" priority="601" stopIfTrue="1" operator="containsText" text="iw.kkZad">
      <formula>NOT(ISERROR(SEARCH("iw.kkZad",B477)))</formula>
    </cfRule>
  </conditionalFormatting>
  <conditionalFormatting sqref="P457">
    <cfRule type="cellIs" dxfId="1562" priority="596" operator="equal">
      <formula>0</formula>
    </cfRule>
  </conditionalFormatting>
  <conditionalFormatting sqref="B509:C509">
    <cfRule type="cellIs" dxfId="1561" priority="595" stopIfTrue="1" operator="equal">
      <formula>0</formula>
    </cfRule>
  </conditionalFormatting>
  <conditionalFormatting sqref="B509:C509">
    <cfRule type="containsText" dxfId="1560" priority="590" stopIfTrue="1" operator="containsText" text="dsoy jktdh; fo|ky;ksa esa iz;ksx gsrq fu%'kqYd">
      <formula>NOT(ISERROR(SEARCH("dsoy jktdh; fo|ky;ksa esa iz;ksx gsrq fu%'kqYd",B509)))</formula>
    </cfRule>
    <cfRule type="containsText" dxfId="1559" priority="591" stopIfTrue="1" operator="containsText" text="dsoy jktdh; fo|ky;ksa esa iz;ksx gsrq fu%'kqYd">
      <formula>NOT(ISERROR(SEARCH("dsoy jktdh; fo|ky;ksa esa iz;ksx gsrq fu%'kqYd",B509)))</formula>
    </cfRule>
    <cfRule type="containsText" dxfId="1558" priority="592" stopIfTrue="1" operator="containsText" text="dsoy jktdh; fo|ky;ksa esa iz;ksx gsrq fu%'kqYd">
      <formula>NOT(ISERROR(SEARCH("dsoy jktdh; fo|ky;ksa esa iz;ksx gsrq fu%'kqYd",B509)))</formula>
    </cfRule>
    <cfRule type="containsText" dxfId="1557" priority="593" stopIfTrue="1" operator="containsText" text="f'k{kk foHkkx jktLFkku">
      <formula>NOT(ISERROR(SEARCH("f'k{kk foHkkx jktLFkku",B509)))</formula>
    </cfRule>
    <cfRule type="containsText" dxfId="1556" priority="594" stopIfTrue="1" operator="containsText" text="iw.kkZad">
      <formula>NOT(ISERROR(SEARCH("iw.kkZad",B509)))</formula>
    </cfRule>
  </conditionalFormatting>
  <conditionalFormatting sqref="P489">
    <cfRule type="cellIs" dxfId="1555" priority="589" operator="equal">
      <formula>0</formula>
    </cfRule>
  </conditionalFormatting>
  <conditionalFormatting sqref="B541:C541">
    <cfRule type="cellIs" dxfId="1554" priority="588" stopIfTrue="1" operator="equal">
      <formula>0</formula>
    </cfRule>
  </conditionalFormatting>
  <conditionalFormatting sqref="B541:C541">
    <cfRule type="containsText" dxfId="1553" priority="583" stopIfTrue="1" operator="containsText" text="dsoy jktdh; fo|ky;ksa esa iz;ksx gsrq fu%'kqYd">
      <formula>NOT(ISERROR(SEARCH("dsoy jktdh; fo|ky;ksa esa iz;ksx gsrq fu%'kqYd",B541)))</formula>
    </cfRule>
    <cfRule type="containsText" dxfId="1552" priority="584" stopIfTrue="1" operator="containsText" text="dsoy jktdh; fo|ky;ksa esa iz;ksx gsrq fu%'kqYd">
      <formula>NOT(ISERROR(SEARCH("dsoy jktdh; fo|ky;ksa esa iz;ksx gsrq fu%'kqYd",B541)))</formula>
    </cfRule>
    <cfRule type="containsText" dxfId="1551" priority="585" stopIfTrue="1" operator="containsText" text="dsoy jktdh; fo|ky;ksa esa iz;ksx gsrq fu%'kqYd">
      <formula>NOT(ISERROR(SEARCH("dsoy jktdh; fo|ky;ksa esa iz;ksx gsrq fu%'kqYd",B541)))</formula>
    </cfRule>
    <cfRule type="containsText" dxfId="1550" priority="586" stopIfTrue="1" operator="containsText" text="f'k{kk foHkkx jktLFkku">
      <formula>NOT(ISERROR(SEARCH("f'k{kk foHkkx jktLFkku",B541)))</formula>
    </cfRule>
    <cfRule type="containsText" dxfId="1549" priority="587" stopIfTrue="1" operator="containsText" text="iw.kkZad">
      <formula>NOT(ISERROR(SEARCH("iw.kkZad",B541)))</formula>
    </cfRule>
  </conditionalFormatting>
  <conditionalFormatting sqref="P521">
    <cfRule type="cellIs" dxfId="1548" priority="582" operator="equal">
      <formula>0</formula>
    </cfRule>
  </conditionalFormatting>
  <conditionalFormatting sqref="B573:C573">
    <cfRule type="cellIs" dxfId="1547" priority="581" stopIfTrue="1" operator="equal">
      <formula>0</formula>
    </cfRule>
  </conditionalFormatting>
  <conditionalFormatting sqref="B573:C573">
    <cfRule type="containsText" dxfId="1546" priority="576" stopIfTrue="1" operator="containsText" text="dsoy jktdh; fo|ky;ksa esa iz;ksx gsrq fu%'kqYd">
      <formula>NOT(ISERROR(SEARCH("dsoy jktdh; fo|ky;ksa esa iz;ksx gsrq fu%'kqYd",B573)))</formula>
    </cfRule>
    <cfRule type="containsText" dxfId="1545" priority="577" stopIfTrue="1" operator="containsText" text="dsoy jktdh; fo|ky;ksa esa iz;ksx gsrq fu%'kqYd">
      <formula>NOT(ISERROR(SEARCH("dsoy jktdh; fo|ky;ksa esa iz;ksx gsrq fu%'kqYd",B573)))</formula>
    </cfRule>
    <cfRule type="containsText" dxfId="1544" priority="578" stopIfTrue="1" operator="containsText" text="dsoy jktdh; fo|ky;ksa esa iz;ksx gsrq fu%'kqYd">
      <formula>NOT(ISERROR(SEARCH("dsoy jktdh; fo|ky;ksa esa iz;ksx gsrq fu%'kqYd",B573)))</formula>
    </cfRule>
    <cfRule type="containsText" dxfId="1543" priority="579" stopIfTrue="1" operator="containsText" text="f'k{kk foHkkx jktLFkku">
      <formula>NOT(ISERROR(SEARCH("f'k{kk foHkkx jktLFkku",B573)))</formula>
    </cfRule>
    <cfRule type="containsText" dxfId="1542" priority="580" stopIfTrue="1" operator="containsText" text="iw.kkZad">
      <formula>NOT(ISERROR(SEARCH("iw.kkZad",B573)))</formula>
    </cfRule>
  </conditionalFormatting>
  <conditionalFormatting sqref="P553">
    <cfRule type="cellIs" dxfId="1541" priority="575" operator="equal">
      <formula>0</formula>
    </cfRule>
  </conditionalFormatting>
  <conditionalFormatting sqref="B605:C605">
    <cfRule type="cellIs" dxfId="1540" priority="574" stopIfTrue="1" operator="equal">
      <formula>0</formula>
    </cfRule>
  </conditionalFormatting>
  <conditionalFormatting sqref="B605:C605">
    <cfRule type="containsText" dxfId="1539" priority="569" stopIfTrue="1" operator="containsText" text="dsoy jktdh; fo|ky;ksa esa iz;ksx gsrq fu%'kqYd">
      <formula>NOT(ISERROR(SEARCH("dsoy jktdh; fo|ky;ksa esa iz;ksx gsrq fu%'kqYd",B605)))</formula>
    </cfRule>
    <cfRule type="containsText" dxfId="1538" priority="570" stopIfTrue="1" operator="containsText" text="dsoy jktdh; fo|ky;ksa esa iz;ksx gsrq fu%'kqYd">
      <formula>NOT(ISERROR(SEARCH("dsoy jktdh; fo|ky;ksa esa iz;ksx gsrq fu%'kqYd",B605)))</formula>
    </cfRule>
    <cfRule type="containsText" dxfId="1537" priority="571" stopIfTrue="1" operator="containsText" text="dsoy jktdh; fo|ky;ksa esa iz;ksx gsrq fu%'kqYd">
      <formula>NOT(ISERROR(SEARCH("dsoy jktdh; fo|ky;ksa esa iz;ksx gsrq fu%'kqYd",B605)))</formula>
    </cfRule>
    <cfRule type="containsText" dxfId="1536" priority="572" stopIfTrue="1" operator="containsText" text="f'k{kk foHkkx jktLFkku">
      <formula>NOT(ISERROR(SEARCH("f'k{kk foHkkx jktLFkku",B605)))</formula>
    </cfRule>
    <cfRule type="containsText" dxfId="1535" priority="573" stopIfTrue="1" operator="containsText" text="iw.kkZad">
      <formula>NOT(ISERROR(SEARCH("iw.kkZad",B605)))</formula>
    </cfRule>
  </conditionalFormatting>
  <conditionalFormatting sqref="P585">
    <cfRule type="cellIs" dxfId="1534" priority="568" operator="equal">
      <formula>0</formula>
    </cfRule>
  </conditionalFormatting>
  <conditionalFormatting sqref="B637:C637">
    <cfRule type="cellIs" dxfId="1533" priority="567" stopIfTrue="1" operator="equal">
      <formula>0</formula>
    </cfRule>
  </conditionalFormatting>
  <conditionalFormatting sqref="B637:C637">
    <cfRule type="containsText" dxfId="1532" priority="562" stopIfTrue="1" operator="containsText" text="dsoy jktdh; fo|ky;ksa esa iz;ksx gsrq fu%'kqYd">
      <formula>NOT(ISERROR(SEARCH("dsoy jktdh; fo|ky;ksa esa iz;ksx gsrq fu%'kqYd",B637)))</formula>
    </cfRule>
    <cfRule type="containsText" dxfId="1531" priority="563" stopIfTrue="1" operator="containsText" text="dsoy jktdh; fo|ky;ksa esa iz;ksx gsrq fu%'kqYd">
      <formula>NOT(ISERROR(SEARCH("dsoy jktdh; fo|ky;ksa esa iz;ksx gsrq fu%'kqYd",B637)))</formula>
    </cfRule>
    <cfRule type="containsText" dxfId="1530" priority="564" stopIfTrue="1" operator="containsText" text="dsoy jktdh; fo|ky;ksa esa iz;ksx gsrq fu%'kqYd">
      <formula>NOT(ISERROR(SEARCH("dsoy jktdh; fo|ky;ksa esa iz;ksx gsrq fu%'kqYd",B637)))</formula>
    </cfRule>
    <cfRule type="containsText" dxfId="1529" priority="565" stopIfTrue="1" operator="containsText" text="f'k{kk foHkkx jktLFkku">
      <formula>NOT(ISERROR(SEARCH("f'k{kk foHkkx jktLFkku",B637)))</formula>
    </cfRule>
    <cfRule type="containsText" dxfId="1528" priority="566" stopIfTrue="1" operator="containsText" text="iw.kkZad">
      <formula>NOT(ISERROR(SEARCH("iw.kkZad",B637)))</formula>
    </cfRule>
  </conditionalFormatting>
  <conditionalFormatting sqref="P617">
    <cfRule type="cellIs" dxfId="1527" priority="561" operator="equal">
      <formula>0</formula>
    </cfRule>
  </conditionalFormatting>
  <conditionalFormatting sqref="B669:C669">
    <cfRule type="cellIs" dxfId="1526" priority="560" stopIfTrue="1" operator="equal">
      <formula>0</formula>
    </cfRule>
  </conditionalFormatting>
  <conditionalFormatting sqref="B669:C669">
    <cfRule type="containsText" dxfId="1525" priority="555" stopIfTrue="1" operator="containsText" text="dsoy jktdh; fo|ky;ksa esa iz;ksx gsrq fu%'kqYd">
      <formula>NOT(ISERROR(SEARCH("dsoy jktdh; fo|ky;ksa esa iz;ksx gsrq fu%'kqYd",B669)))</formula>
    </cfRule>
    <cfRule type="containsText" dxfId="1524" priority="556" stopIfTrue="1" operator="containsText" text="dsoy jktdh; fo|ky;ksa esa iz;ksx gsrq fu%'kqYd">
      <formula>NOT(ISERROR(SEARCH("dsoy jktdh; fo|ky;ksa esa iz;ksx gsrq fu%'kqYd",B669)))</formula>
    </cfRule>
    <cfRule type="containsText" dxfId="1523" priority="557" stopIfTrue="1" operator="containsText" text="dsoy jktdh; fo|ky;ksa esa iz;ksx gsrq fu%'kqYd">
      <formula>NOT(ISERROR(SEARCH("dsoy jktdh; fo|ky;ksa esa iz;ksx gsrq fu%'kqYd",B669)))</formula>
    </cfRule>
    <cfRule type="containsText" dxfId="1522" priority="558" stopIfTrue="1" operator="containsText" text="f'k{kk foHkkx jktLFkku">
      <formula>NOT(ISERROR(SEARCH("f'k{kk foHkkx jktLFkku",B669)))</formula>
    </cfRule>
    <cfRule type="containsText" dxfId="1521" priority="559" stopIfTrue="1" operator="containsText" text="iw.kkZad">
      <formula>NOT(ISERROR(SEARCH("iw.kkZad",B669)))</formula>
    </cfRule>
  </conditionalFormatting>
  <conditionalFormatting sqref="P649">
    <cfRule type="cellIs" dxfId="1520" priority="554" operator="equal">
      <formula>0</formula>
    </cfRule>
  </conditionalFormatting>
  <conditionalFormatting sqref="B701:C701">
    <cfRule type="cellIs" dxfId="1519" priority="553" stopIfTrue="1" operator="equal">
      <formula>0</formula>
    </cfRule>
  </conditionalFormatting>
  <conditionalFormatting sqref="B701:C701">
    <cfRule type="containsText" dxfId="1518" priority="548" stopIfTrue="1" operator="containsText" text="dsoy jktdh; fo|ky;ksa esa iz;ksx gsrq fu%'kqYd">
      <formula>NOT(ISERROR(SEARCH("dsoy jktdh; fo|ky;ksa esa iz;ksx gsrq fu%'kqYd",B701)))</formula>
    </cfRule>
    <cfRule type="containsText" dxfId="1517" priority="549" stopIfTrue="1" operator="containsText" text="dsoy jktdh; fo|ky;ksa esa iz;ksx gsrq fu%'kqYd">
      <formula>NOT(ISERROR(SEARCH("dsoy jktdh; fo|ky;ksa esa iz;ksx gsrq fu%'kqYd",B701)))</formula>
    </cfRule>
    <cfRule type="containsText" dxfId="1516" priority="550" stopIfTrue="1" operator="containsText" text="dsoy jktdh; fo|ky;ksa esa iz;ksx gsrq fu%'kqYd">
      <formula>NOT(ISERROR(SEARCH("dsoy jktdh; fo|ky;ksa esa iz;ksx gsrq fu%'kqYd",B701)))</formula>
    </cfRule>
    <cfRule type="containsText" dxfId="1515" priority="551" stopIfTrue="1" operator="containsText" text="f'k{kk foHkkx jktLFkku">
      <formula>NOT(ISERROR(SEARCH("f'k{kk foHkkx jktLFkku",B701)))</formula>
    </cfRule>
    <cfRule type="containsText" dxfId="1514" priority="552" stopIfTrue="1" operator="containsText" text="iw.kkZad">
      <formula>NOT(ISERROR(SEARCH("iw.kkZad",B701)))</formula>
    </cfRule>
  </conditionalFormatting>
  <conditionalFormatting sqref="P681">
    <cfRule type="cellIs" dxfId="1513" priority="547" operator="equal">
      <formula>0</formula>
    </cfRule>
  </conditionalFormatting>
  <conditionalFormatting sqref="B733:C733">
    <cfRule type="cellIs" dxfId="1512" priority="546" stopIfTrue="1" operator="equal">
      <formula>0</formula>
    </cfRule>
  </conditionalFormatting>
  <conditionalFormatting sqref="B733:C733">
    <cfRule type="containsText" dxfId="1511" priority="541" stopIfTrue="1" operator="containsText" text="dsoy jktdh; fo|ky;ksa esa iz;ksx gsrq fu%'kqYd">
      <formula>NOT(ISERROR(SEARCH("dsoy jktdh; fo|ky;ksa esa iz;ksx gsrq fu%'kqYd",B733)))</formula>
    </cfRule>
    <cfRule type="containsText" dxfId="1510" priority="542" stopIfTrue="1" operator="containsText" text="dsoy jktdh; fo|ky;ksa esa iz;ksx gsrq fu%'kqYd">
      <formula>NOT(ISERROR(SEARCH("dsoy jktdh; fo|ky;ksa esa iz;ksx gsrq fu%'kqYd",B733)))</formula>
    </cfRule>
    <cfRule type="containsText" dxfId="1509" priority="543" stopIfTrue="1" operator="containsText" text="dsoy jktdh; fo|ky;ksa esa iz;ksx gsrq fu%'kqYd">
      <formula>NOT(ISERROR(SEARCH("dsoy jktdh; fo|ky;ksa esa iz;ksx gsrq fu%'kqYd",B733)))</formula>
    </cfRule>
    <cfRule type="containsText" dxfId="1508" priority="544" stopIfTrue="1" operator="containsText" text="f'k{kk foHkkx jktLFkku">
      <formula>NOT(ISERROR(SEARCH("f'k{kk foHkkx jktLFkku",B733)))</formula>
    </cfRule>
    <cfRule type="containsText" dxfId="1507" priority="545" stopIfTrue="1" operator="containsText" text="iw.kkZad">
      <formula>NOT(ISERROR(SEARCH("iw.kkZad",B733)))</formula>
    </cfRule>
  </conditionalFormatting>
  <conditionalFormatting sqref="P713">
    <cfRule type="cellIs" dxfId="1506" priority="540" operator="equal">
      <formula>0</formula>
    </cfRule>
  </conditionalFormatting>
  <conditionalFormatting sqref="B765:C765">
    <cfRule type="cellIs" dxfId="1505" priority="539" stopIfTrue="1" operator="equal">
      <formula>0</formula>
    </cfRule>
  </conditionalFormatting>
  <conditionalFormatting sqref="B765:C765">
    <cfRule type="containsText" dxfId="1504" priority="534" stopIfTrue="1" operator="containsText" text="dsoy jktdh; fo|ky;ksa esa iz;ksx gsrq fu%'kqYd">
      <formula>NOT(ISERROR(SEARCH("dsoy jktdh; fo|ky;ksa esa iz;ksx gsrq fu%'kqYd",B765)))</formula>
    </cfRule>
    <cfRule type="containsText" dxfId="1503" priority="535" stopIfTrue="1" operator="containsText" text="dsoy jktdh; fo|ky;ksa esa iz;ksx gsrq fu%'kqYd">
      <formula>NOT(ISERROR(SEARCH("dsoy jktdh; fo|ky;ksa esa iz;ksx gsrq fu%'kqYd",B765)))</formula>
    </cfRule>
    <cfRule type="containsText" dxfId="1502" priority="536" stopIfTrue="1" operator="containsText" text="dsoy jktdh; fo|ky;ksa esa iz;ksx gsrq fu%'kqYd">
      <formula>NOT(ISERROR(SEARCH("dsoy jktdh; fo|ky;ksa esa iz;ksx gsrq fu%'kqYd",B765)))</formula>
    </cfRule>
    <cfRule type="containsText" dxfId="1501" priority="537" stopIfTrue="1" operator="containsText" text="f'k{kk foHkkx jktLFkku">
      <formula>NOT(ISERROR(SEARCH("f'k{kk foHkkx jktLFkku",B765)))</formula>
    </cfRule>
    <cfRule type="containsText" dxfId="1500" priority="538" stopIfTrue="1" operator="containsText" text="iw.kkZad">
      <formula>NOT(ISERROR(SEARCH("iw.kkZad",B765)))</formula>
    </cfRule>
  </conditionalFormatting>
  <conditionalFormatting sqref="P745">
    <cfRule type="cellIs" dxfId="1499" priority="533" operator="equal">
      <formula>0</formula>
    </cfRule>
  </conditionalFormatting>
  <conditionalFormatting sqref="B797:C797">
    <cfRule type="cellIs" dxfId="1498" priority="532" stopIfTrue="1" operator="equal">
      <formula>0</formula>
    </cfRule>
  </conditionalFormatting>
  <conditionalFormatting sqref="B797:C797">
    <cfRule type="containsText" dxfId="1497" priority="527" stopIfTrue="1" operator="containsText" text="dsoy jktdh; fo|ky;ksa esa iz;ksx gsrq fu%'kqYd">
      <formula>NOT(ISERROR(SEARCH("dsoy jktdh; fo|ky;ksa esa iz;ksx gsrq fu%'kqYd",B797)))</formula>
    </cfRule>
    <cfRule type="containsText" dxfId="1496" priority="528" stopIfTrue="1" operator="containsText" text="dsoy jktdh; fo|ky;ksa esa iz;ksx gsrq fu%'kqYd">
      <formula>NOT(ISERROR(SEARCH("dsoy jktdh; fo|ky;ksa esa iz;ksx gsrq fu%'kqYd",B797)))</formula>
    </cfRule>
    <cfRule type="containsText" dxfId="1495" priority="529" stopIfTrue="1" operator="containsText" text="dsoy jktdh; fo|ky;ksa esa iz;ksx gsrq fu%'kqYd">
      <formula>NOT(ISERROR(SEARCH("dsoy jktdh; fo|ky;ksa esa iz;ksx gsrq fu%'kqYd",B797)))</formula>
    </cfRule>
    <cfRule type="containsText" dxfId="1494" priority="530" stopIfTrue="1" operator="containsText" text="f'k{kk foHkkx jktLFkku">
      <formula>NOT(ISERROR(SEARCH("f'k{kk foHkkx jktLFkku",B797)))</formula>
    </cfRule>
    <cfRule type="containsText" dxfId="1493" priority="531" stopIfTrue="1" operator="containsText" text="iw.kkZad">
      <formula>NOT(ISERROR(SEARCH("iw.kkZad",B797)))</formula>
    </cfRule>
  </conditionalFormatting>
  <conditionalFormatting sqref="P777">
    <cfRule type="cellIs" dxfId="1492" priority="526" operator="equal">
      <formula>0</formula>
    </cfRule>
  </conditionalFormatting>
  <conditionalFormatting sqref="B829:C829">
    <cfRule type="cellIs" dxfId="1491" priority="525" stopIfTrue="1" operator="equal">
      <formula>0</formula>
    </cfRule>
  </conditionalFormatting>
  <conditionalFormatting sqref="B829:C829">
    <cfRule type="containsText" dxfId="1490" priority="520" stopIfTrue="1" operator="containsText" text="dsoy jktdh; fo|ky;ksa esa iz;ksx gsrq fu%'kqYd">
      <formula>NOT(ISERROR(SEARCH("dsoy jktdh; fo|ky;ksa esa iz;ksx gsrq fu%'kqYd",B829)))</formula>
    </cfRule>
    <cfRule type="containsText" dxfId="1489" priority="521" stopIfTrue="1" operator="containsText" text="dsoy jktdh; fo|ky;ksa esa iz;ksx gsrq fu%'kqYd">
      <formula>NOT(ISERROR(SEARCH("dsoy jktdh; fo|ky;ksa esa iz;ksx gsrq fu%'kqYd",B829)))</formula>
    </cfRule>
    <cfRule type="containsText" dxfId="1488" priority="522" stopIfTrue="1" operator="containsText" text="dsoy jktdh; fo|ky;ksa esa iz;ksx gsrq fu%'kqYd">
      <formula>NOT(ISERROR(SEARCH("dsoy jktdh; fo|ky;ksa esa iz;ksx gsrq fu%'kqYd",B829)))</formula>
    </cfRule>
    <cfRule type="containsText" dxfId="1487" priority="523" stopIfTrue="1" operator="containsText" text="f'k{kk foHkkx jktLFkku">
      <formula>NOT(ISERROR(SEARCH("f'k{kk foHkkx jktLFkku",B829)))</formula>
    </cfRule>
    <cfRule type="containsText" dxfId="1486" priority="524" stopIfTrue="1" operator="containsText" text="iw.kkZad">
      <formula>NOT(ISERROR(SEARCH("iw.kkZad",B829)))</formula>
    </cfRule>
  </conditionalFormatting>
  <conditionalFormatting sqref="P809">
    <cfRule type="cellIs" dxfId="1485" priority="519" operator="equal">
      <formula>0</formula>
    </cfRule>
  </conditionalFormatting>
  <conditionalFormatting sqref="B861:C861">
    <cfRule type="cellIs" dxfId="1484" priority="518" stopIfTrue="1" operator="equal">
      <formula>0</formula>
    </cfRule>
  </conditionalFormatting>
  <conditionalFormatting sqref="B861:C861">
    <cfRule type="containsText" dxfId="1483" priority="513" stopIfTrue="1" operator="containsText" text="dsoy jktdh; fo|ky;ksa esa iz;ksx gsrq fu%'kqYd">
      <formula>NOT(ISERROR(SEARCH("dsoy jktdh; fo|ky;ksa esa iz;ksx gsrq fu%'kqYd",B861)))</formula>
    </cfRule>
    <cfRule type="containsText" dxfId="1482" priority="514" stopIfTrue="1" operator="containsText" text="dsoy jktdh; fo|ky;ksa esa iz;ksx gsrq fu%'kqYd">
      <formula>NOT(ISERROR(SEARCH("dsoy jktdh; fo|ky;ksa esa iz;ksx gsrq fu%'kqYd",B861)))</formula>
    </cfRule>
    <cfRule type="containsText" dxfId="1481" priority="515" stopIfTrue="1" operator="containsText" text="dsoy jktdh; fo|ky;ksa esa iz;ksx gsrq fu%'kqYd">
      <formula>NOT(ISERROR(SEARCH("dsoy jktdh; fo|ky;ksa esa iz;ksx gsrq fu%'kqYd",B861)))</formula>
    </cfRule>
    <cfRule type="containsText" dxfId="1480" priority="516" stopIfTrue="1" operator="containsText" text="f'k{kk foHkkx jktLFkku">
      <formula>NOT(ISERROR(SEARCH("f'k{kk foHkkx jktLFkku",B861)))</formula>
    </cfRule>
    <cfRule type="containsText" dxfId="1479" priority="517" stopIfTrue="1" operator="containsText" text="iw.kkZad">
      <formula>NOT(ISERROR(SEARCH("iw.kkZad",B861)))</formula>
    </cfRule>
  </conditionalFormatting>
  <conditionalFormatting sqref="P841">
    <cfRule type="cellIs" dxfId="1478" priority="512" operator="equal">
      <formula>0</formula>
    </cfRule>
  </conditionalFormatting>
  <conditionalFormatting sqref="B893:C893">
    <cfRule type="cellIs" dxfId="1477" priority="511" stopIfTrue="1" operator="equal">
      <formula>0</formula>
    </cfRule>
  </conditionalFormatting>
  <conditionalFormatting sqref="B893:C893">
    <cfRule type="containsText" dxfId="1476" priority="506" stopIfTrue="1" operator="containsText" text="dsoy jktdh; fo|ky;ksa esa iz;ksx gsrq fu%'kqYd">
      <formula>NOT(ISERROR(SEARCH("dsoy jktdh; fo|ky;ksa esa iz;ksx gsrq fu%'kqYd",B893)))</formula>
    </cfRule>
    <cfRule type="containsText" dxfId="1475" priority="507" stopIfTrue="1" operator="containsText" text="dsoy jktdh; fo|ky;ksa esa iz;ksx gsrq fu%'kqYd">
      <formula>NOT(ISERROR(SEARCH("dsoy jktdh; fo|ky;ksa esa iz;ksx gsrq fu%'kqYd",B893)))</formula>
    </cfRule>
    <cfRule type="containsText" dxfId="1474" priority="508" stopIfTrue="1" operator="containsText" text="dsoy jktdh; fo|ky;ksa esa iz;ksx gsrq fu%'kqYd">
      <formula>NOT(ISERROR(SEARCH("dsoy jktdh; fo|ky;ksa esa iz;ksx gsrq fu%'kqYd",B893)))</formula>
    </cfRule>
    <cfRule type="containsText" dxfId="1473" priority="509" stopIfTrue="1" operator="containsText" text="f'k{kk foHkkx jktLFkku">
      <formula>NOT(ISERROR(SEARCH("f'k{kk foHkkx jktLFkku",B893)))</formula>
    </cfRule>
    <cfRule type="containsText" dxfId="1472" priority="510" stopIfTrue="1" operator="containsText" text="iw.kkZad">
      <formula>NOT(ISERROR(SEARCH("iw.kkZad",B893)))</formula>
    </cfRule>
  </conditionalFormatting>
  <conditionalFormatting sqref="P873">
    <cfRule type="cellIs" dxfId="1471" priority="505" operator="equal">
      <formula>0</formula>
    </cfRule>
  </conditionalFormatting>
  <conditionalFormatting sqref="B925:C925">
    <cfRule type="cellIs" dxfId="1470" priority="504" stopIfTrue="1" operator="equal">
      <formula>0</formula>
    </cfRule>
  </conditionalFormatting>
  <conditionalFormatting sqref="B925:C925">
    <cfRule type="containsText" dxfId="1469" priority="499" stopIfTrue="1" operator="containsText" text="dsoy jktdh; fo|ky;ksa esa iz;ksx gsrq fu%'kqYd">
      <formula>NOT(ISERROR(SEARCH("dsoy jktdh; fo|ky;ksa esa iz;ksx gsrq fu%'kqYd",B925)))</formula>
    </cfRule>
    <cfRule type="containsText" dxfId="1468" priority="500" stopIfTrue="1" operator="containsText" text="dsoy jktdh; fo|ky;ksa esa iz;ksx gsrq fu%'kqYd">
      <formula>NOT(ISERROR(SEARCH("dsoy jktdh; fo|ky;ksa esa iz;ksx gsrq fu%'kqYd",B925)))</formula>
    </cfRule>
    <cfRule type="containsText" dxfId="1467" priority="501" stopIfTrue="1" operator="containsText" text="dsoy jktdh; fo|ky;ksa esa iz;ksx gsrq fu%'kqYd">
      <formula>NOT(ISERROR(SEARCH("dsoy jktdh; fo|ky;ksa esa iz;ksx gsrq fu%'kqYd",B925)))</formula>
    </cfRule>
    <cfRule type="containsText" dxfId="1466" priority="502" stopIfTrue="1" operator="containsText" text="f'k{kk foHkkx jktLFkku">
      <formula>NOT(ISERROR(SEARCH("f'k{kk foHkkx jktLFkku",B925)))</formula>
    </cfRule>
    <cfRule type="containsText" dxfId="1465" priority="503" stopIfTrue="1" operator="containsText" text="iw.kkZad">
      <formula>NOT(ISERROR(SEARCH("iw.kkZad",B925)))</formula>
    </cfRule>
  </conditionalFormatting>
  <conditionalFormatting sqref="P905">
    <cfRule type="cellIs" dxfId="1464" priority="498" operator="equal">
      <formula>0</formula>
    </cfRule>
  </conditionalFormatting>
  <conditionalFormatting sqref="B957:C957">
    <cfRule type="cellIs" dxfId="1463" priority="497" stopIfTrue="1" operator="equal">
      <formula>0</formula>
    </cfRule>
  </conditionalFormatting>
  <conditionalFormatting sqref="B957:C957">
    <cfRule type="containsText" dxfId="1462" priority="492" stopIfTrue="1" operator="containsText" text="dsoy jktdh; fo|ky;ksa esa iz;ksx gsrq fu%'kqYd">
      <formula>NOT(ISERROR(SEARCH("dsoy jktdh; fo|ky;ksa esa iz;ksx gsrq fu%'kqYd",B957)))</formula>
    </cfRule>
    <cfRule type="containsText" dxfId="1461" priority="493" stopIfTrue="1" operator="containsText" text="dsoy jktdh; fo|ky;ksa esa iz;ksx gsrq fu%'kqYd">
      <formula>NOT(ISERROR(SEARCH("dsoy jktdh; fo|ky;ksa esa iz;ksx gsrq fu%'kqYd",B957)))</formula>
    </cfRule>
    <cfRule type="containsText" dxfId="1460" priority="494" stopIfTrue="1" operator="containsText" text="dsoy jktdh; fo|ky;ksa esa iz;ksx gsrq fu%'kqYd">
      <formula>NOT(ISERROR(SEARCH("dsoy jktdh; fo|ky;ksa esa iz;ksx gsrq fu%'kqYd",B957)))</formula>
    </cfRule>
    <cfRule type="containsText" dxfId="1459" priority="495" stopIfTrue="1" operator="containsText" text="f'k{kk foHkkx jktLFkku">
      <formula>NOT(ISERROR(SEARCH("f'k{kk foHkkx jktLFkku",B957)))</formula>
    </cfRule>
    <cfRule type="containsText" dxfId="1458" priority="496" stopIfTrue="1" operator="containsText" text="iw.kkZad">
      <formula>NOT(ISERROR(SEARCH("iw.kkZad",B957)))</formula>
    </cfRule>
  </conditionalFormatting>
  <conditionalFormatting sqref="P937">
    <cfRule type="cellIs" dxfId="1457" priority="491" operator="equal">
      <formula>0</formula>
    </cfRule>
  </conditionalFormatting>
  <conditionalFormatting sqref="B989:C989">
    <cfRule type="cellIs" dxfId="1456" priority="490" stopIfTrue="1" operator="equal">
      <formula>0</formula>
    </cfRule>
  </conditionalFormatting>
  <conditionalFormatting sqref="B989:C989">
    <cfRule type="containsText" dxfId="1455" priority="485" stopIfTrue="1" operator="containsText" text="dsoy jktdh; fo|ky;ksa esa iz;ksx gsrq fu%'kqYd">
      <formula>NOT(ISERROR(SEARCH("dsoy jktdh; fo|ky;ksa esa iz;ksx gsrq fu%'kqYd",B989)))</formula>
    </cfRule>
    <cfRule type="containsText" dxfId="1454" priority="486" stopIfTrue="1" operator="containsText" text="dsoy jktdh; fo|ky;ksa esa iz;ksx gsrq fu%'kqYd">
      <formula>NOT(ISERROR(SEARCH("dsoy jktdh; fo|ky;ksa esa iz;ksx gsrq fu%'kqYd",B989)))</formula>
    </cfRule>
    <cfRule type="containsText" dxfId="1453" priority="487" stopIfTrue="1" operator="containsText" text="dsoy jktdh; fo|ky;ksa esa iz;ksx gsrq fu%'kqYd">
      <formula>NOT(ISERROR(SEARCH("dsoy jktdh; fo|ky;ksa esa iz;ksx gsrq fu%'kqYd",B989)))</formula>
    </cfRule>
    <cfRule type="containsText" dxfId="1452" priority="488" stopIfTrue="1" operator="containsText" text="f'k{kk foHkkx jktLFkku">
      <formula>NOT(ISERROR(SEARCH("f'k{kk foHkkx jktLFkku",B989)))</formula>
    </cfRule>
    <cfRule type="containsText" dxfId="1451" priority="489" stopIfTrue="1" operator="containsText" text="iw.kkZad">
      <formula>NOT(ISERROR(SEARCH("iw.kkZad",B989)))</formula>
    </cfRule>
  </conditionalFormatting>
  <conditionalFormatting sqref="P969">
    <cfRule type="cellIs" dxfId="1450" priority="484" operator="equal">
      <formula>0</formula>
    </cfRule>
  </conditionalFormatting>
  <conditionalFormatting sqref="B1021:C1021">
    <cfRule type="cellIs" dxfId="1449" priority="483" stopIfTrue="1" operator="equal">
      <formula>0</formula>
    </cfRule>
  </conditionalFormatting>
  <conditionalFormatting sqref="B1021:C1021">
    <cfRule type="containsText" dxfId="1448" priority="478" stopIfTrue="1" operator="containsText" text="dsoy jktdh; fo|ky;ksa esa iz;ksx gsrq fu%'kqYd">
      <formula>NOT(ISERROR(SEARCH("dsoy jktdh; fo|ky;ksa esa iz;ksx gsrq fu%'kqYd",B1021)))</formula>
    </cfRule>
    <cfRule type="containsText" dxfId="1447" priority="479" stopIfTrue="1" operator="containsText" text="dsoy jktdh; fo|ky;ksa esa iz;ksx gsrq fu%'kqYd">
      <formula>NOT(ISERROR(SEARCH("dsoy jktdh; fo|ky;ksa esa iz;ksx gsrq fu%'kqYd",B1021)))</formula>
    </cfRule>
    <cfRule type="containsText" dxfId="1446" priority="480" stopIfTrue="1" operator="containsText" text="dsoy jktdh; fo|ky;ksa esa iz;ksx gsrq fu%'kqYd">
      <formula>NOT(ISERROR(SEARCH("dsoy jktdh; fo|ky;ksa esa iz;ksx gsrq fu%'kqYd",B1021)))</formula>
    </cfRule>
    <cfRule type="containsText" dxfId="1445" priority="481" stopIfTrue="1" operator="containsText" text="f'k{kk foHkkx jktLFkku">
      <formula>NOT(ISERROR(SEARCH("f'k{kk foHkkx jktLFkku",B1021)))</formula>
    </cfRule>
    <cfRule type="containsText" dxfId="1444" priority="482" stopIfTrue="1" operator="containsText" text="iw.kkZad">
      <formula>NOT(ISERROR(SEARCH("iw.kkZad",B1021)))</formula>
    </cfRule>
  </conditionalFormatting>
  <conditionalFormatting sqref="P1001">
    <cfRule type="cellIs" dxfId="1443" priority="477" operator="equal">
      <formula>0</formula>
    </cfRule>
  </conditionalFormatting>
  <conditionalFormatting sqref="B1053:C1053">
    <cfRule type="cellIs" dxfId="1442" priority="476" stopIfTrue="1" operator="equal">
      <formula>0</formula>
    </cfRule>
  </conditionalFormatting>
  <conditionalFormatting sqref="B1053:C1053">
    <cfRule type="containsText" dxfId="1441" priority="471" stopIfTrue="1" operator="containsText" text="dsoy jktdh; fo|ky;ksa esa iz;ksx gsrq fu%'kqYd">
      <formula>NOT(ISERROR(SEARCH("dsoy jktdh; fo|ky;ksa esa iz;ksx gsrq fu%'kqYd",B1053)))</formula>
    </cfRule>
    <cfRule type="containsText" dxfId="1440" priority="472" stopIfTrue="1" operator="containsText" text="dsoy jktdh; fo|ky;ksa esa iz;ksx gsrq fu%'kqYd">
      <formula>NOT(ISERROR(SEARCH("dsoy jktdh; fo|ky;ksa esa iz;ksx gsrq fu%'kqYd",B1053)))</formula>
    </cfRule>
    <cfRule type="containsText" dxfId="1439" priority="473" stopIfTrue="1" operator="containsText" text="dsoy jktdh; fo|ky;ksa esa iz;ksx gsrq fu%'kqYd">
      <formula>NOT(ISERROR(SEARCH("dsoy jktdh; fo|ky;ksa esa iz;ksx gsrq fu%'kqYd",B1053)))</formula>
    </cfRule>
    <cfRule type="containsText" dxfId="1438" priority="474" stopIfTrue="1" operator="containsText" text="f'k{kk foHkkx jktLFkku">
      <formula>NOT(ISERROR(SEARCH("f'k{kk foHkkx jktLFkku",B1053)))</formula>
    </cfRule>
    <cfRule type="containsText" dxfId="1437" priority="475" stopIfTrue="1" operator="containsText" text="iw.kkZad">
      <formula>NOT(ISERROR(SEARCH("iw.kkZad",B1053)))</formula>
    </cfRule>
  </conditionalFormatting>
  <conditionalFormatting sqref="P1033">
    <cfRule type="cellIs" dxfId="1436" priority="470" operator="equal">
      <formula>0</formula>
    </cfRule>
  </conditionalFormatting>
  <conditionalFormatting sqref="B1085:C1085">
    <cfRule type="cellIs" dxfId="1435" priority="469" stopIfTrue="1" operator="equal">
      <formula>0</formula>
    </cfRule>
  </conditionalFormatting>
  <conditionalFormatting sqref="B1085:C1085">
    <cfRule type="containsText" dxfId="1434" priority="464" stopIfTrue="1" operator="containsText" text="dsoy jktdh; fo|ky;ksa esa iz;ksx gsrq fu%'kqYd">
      <formula>NOT(ISERROR(SEARCH("dsoy jktdh; fo|ky;ksa esa iz;ksx gsrq fu%'kqYd",B1085)))</formula>
    </cfRule>
    <cfRule type="containsText" dxfId="1433" priority="465" stopIfTrue="1" operator="containsText" text="dsoy jktdh; fo|ky;ksa esa iz;ksx gsrq fu%'kqYd">
      <formula>NOT(ISERROR(SEARCH("dsoy jktdh; fo|ky;ksa esa iz;ksx gsrq fu%'kqYd",B1085)))</formula>
    </cfRule>
    <cfRule type="containsText" dxfId="1432" priority="466" stopIfTrue="1" operator="containsText" text="dsoy jktdh; fo|ky;ksa esa iz;ksx gsrq fu%'kqYd">
      <formula>NOT(ISERROR(SEARCH("dsoy jktdh; fo|ky;ksa esa iz;ksx gsrq fu%'kqYd",B1085)))</formula>
    </cfRule>
    <cfRule type="containsText" dxfId="1431" priority="467" stopIfTrue="1" operator="containsText" text="f'k{kk foHkkx jktLFkku">
      <formula>NOT(ISERROR(SEARCH("f'k{kk foHkkx jktLFkku",B1085)))</formula>
    </cfRule>
    <cfRule type="containsText" dxfId="1430" priority="468" stopIfTrue="1" operator="containsText" text="iw.kkZad">
      <formula>NOT(ISERROR(SEARCH("iw.kkZad",B1085)))</formula>
    </cfRule>
  </conditionalFormatting>
  <conditionalFormatting sqref="P1065">
    <cfRule type="cellIs" dxfId="1429" priority="463" operator="equal">
      <formula>0</formula>
    </cfRule>
  </conditionalFormatting>
  <conditionalFormatting sqref="B1117:C1117">
    <cfRule type="cellIs" dxfId="1428" priority="462" stopIfTrue="1" operator="equal">
      <formula>0</formula>
    </cfRule>
  </conditionalFormatting>
  <conditionalFormatting sqref="B1117:C1117">
    <cfRule type="containsText" dxfId="1427" priority="457" stopIfTrue="1" operator="containsText" text="dsoy jktdh; fo|ky;ksa esa iz;ksx gsrq fu%'kqYd">
      <formula>NOT(ISERROR(SEARCH("dsoy jktdh; fo|ky;ksa esa iz;ksx gsrq fu%'kqYd",B1117)))</formula>
    </cfRule>
    <cfRule type="containsText" dxfId="1426" priority="458" stopIfTrue="1" operator="containsText" text="dsoy jktdh; fo|ky;ksa esa iz;ksx gsrq fu%'kqYd">
      <formula>NOT(ISERROR(SEARCH("dsoy jktdh; fo|ky;ksa esa iz;ksx gsrq fu%'kqYd",B1117)))</formula>
    </cfRule>
    <cfRule type="containsText" dxfId="1425" priority="459" stopIfTrue="1" operator="containsText" text="dsoy jktdh; fo|ky;ksa esa iz;ksx gsrq fu%'kqYd">
      <formula>NOT(ISERROR(SEARCH("dsoy jktdh; fo|ky;ksa esa iz;ksx gsrq fu%'kqYd",B1117)))</formula>
    </cfRule>
    <cfRule type="containsText" dxfId="1424" priority="460" stopIfTrue="1" operator="containsText" text="f'k{kk foHkkx jktLFkku">
      <formula>NOT(ISERROR(SEARCH("f'k{kk foHkkx jktLFkku",B1117)))</formula>
    </cfRule>
    <cfRule type="containsText" dxfId="1423" priority="461" stopIfTrue="1" operator="containsText" text="iw.kkZad">
      <formula>NOT(ISERROR(SEARCH("iw.kkZad",B1117)))</formula>
    </cfRule>
  </conditionalFormatting>
  <conditionalFormatting sqref="P1097">
    <cfRule type="cellIs" dxfId="1422" priority="456" operator="equal">
      <formula>0</formula>
    </cfRule>
  </conditionalFormatting>
  <conditionalFormatting sqref="B1149:C1149">
    <cfRule type="cellIs" dxfId="1421" priority="455" stopIfTrue="1" operator="equal">
      <formula>0</formula>
    </cfRule>
  </conditionalFormatting>
  <conditionalFormatting sqref="B1149:C1149">
    <cfRule type="containsText" dxfId="1420" priority="450" stopIfTrue="1" operator="containsText" text="dsoy jktdh; fo|ky;ksa esa iz;ksx gsrq fu%'kqYd">
      <formula>NOT(ISERROR(SEARCH("dsoy jktdh; fo|ky;ksa esa iz;ksx gsrq fu%'kqYd",B1149)))</formula>
    </cfRule>
    <cfRule type="containsText" dxfId="1419" priority="451" stopIfTrue="1" operator="containsText" text="dsoy jktdh; fo|ky;ksa esa iz;ksx gsrq fu%'kqYd">
      <formula>NOT(ISERROR(SEARCH("dsoy jktdh; fo|ky;ksa esa iz;ksx gsrq fu%'kqYd",B1149)))</formula>
    </cfRule>
    <cfRule type="containsText" dxfId="1418" priority="452" stopIfTrue="1" operator="containsText" text="dsoy jktdh; fo|ky;ksa esa iz;ksx gsrq fu%'kqYd">
      <formula>NOT(ISERROR(SEARCH("dsoy jktdh; fo|ky;ksa esa iz;ksx gsrq fu%'kqYd",B1149)))</formula>
    </cfRule>
    <cfRule type="containsText" dxfId="1417" priority="453" stopIfTrue="1" operator="containsText" text="f'k{kk foHkkx jktLFkku">
      <formula>NOT(ISERROR(SEARCH("f'k{kk foHkkx jktLFkku",B1149)))</formula>
    </cfRule>
    <cfRule type="containsText" dxfId="1416" priority="454" stopIfTrue="1" operator="containsText" text="iw.kkZad">
      <formula>NOT(ISERROR(SEARCH("iw.kkZad",B1149)))</formula>
    </cfRule>
  </conditionalFormatting>
  <conditionalFormatting sqref="P1129">
    <cfRule type="cellIs" dxfId="1415" priority="449" operator="equal">
      <formula>0</formula>
    </cfRule>
  </conditionalFormatting>
  <conditionalFormatting sqref="B1181:C1181">
    <cfRule type="cellIs" dxfId="1414" priority="448" stopIfTrue="1" operator="equal">
      <formula>0</formula>
    </cfRule>
  </conditionalFormatting>
  <conditionalFormatting sqref="B1181:C1181">
    <cfRule type="containsText" dxfId="1413" priority="443" stopIfTrue="1" operator="containsText" text="dsoy jktdh; fo|ky;ksa esa iz;ksx gsrq fu%'kqYd">
      <formula>NOT(ISERROR(SEARCH("dsoy jktdh; fo|ky;ksa esa iz;ksx gsrq fu%'kqYd",B1181)))</formula>
    </cfRule>
    <cfRule type="containsText" dxfId="1412" priority="444" stopIfTrue="1" operator="containsText" text="dsoy jktdh; fo|ky;ksa esa iz;ksx gsrq fu%'kqYd">
      <formula>NOT(ISERROR(SEARCH("dsoy jktdh; fo|ky;ksa esa iz;ksx gsrq fu%'kqYd",B1181)))</formula>
    </cfRule>
    <cfRule type="containsText" dxfId="1411" priority="445" stopIfTrue="1" operator="containsText" text="dsoy jktdh; fo|ky;ksa esa iz;ksx gsrq fu%'kqYd">
      <formula>NOT(ISERROR(SEARCH("dsoy jktdh; fo|ky;ksa esa iz;ksx gsrq fu%'kqYd",B1181)))</formula>
    </cfRule>
    <cfRule type="containsText" dxfId="1410" priority="446" stopIfTrue="1" operator="containsText" text="f'k{kk foHkkx jktLFkku">
      <formula>NOT(ISERROR(SEARCH("f'k{kk foHkkx jktLFkku",B1181)))</formula>
    </cfRule>
    <cfRule type="containsText" dxfId="1409" priority="447" stopIfTrue="1" operator="containsText" text="iw.kkZad">
      <formula>NOT(ISERROR(SEARCH("iw.kkZad",B1181)))</formula>
    </cfRule>
  </conditionalFormatting>
  <conditionalFormatting sqref="P1161">
    <cfRule type="cellIs" dxfId="1408" priority="442" operator="equal">
      <formula>0</formula>
    </cfRule>
  </conditionalFormatting>
  <conditionalFormatting sqref="B1213:C1213">
    <cfRule type="cellIs" dxfId="1407" priority="441" stopIfTrue="1" operator="equal">
      <formula>0</formula>
    </cfRule>
  </conditionalFormatting>
  <conditionalFormatting sqref="B1213:C1213">
    <cfRule type="containsText" dxfId="1406" priority="436" stopIfTrue="1" operator="containsText" text="dsoy jktdh; fo|ky;ksa esa iz;ksx gsrq fu%'kqYd">
      <formula>NOT(ISERROR(SEARCH("dsoy jktdh; fo|ky;ksa esa iz;ksx gsrq fu%'kqYd",B1213)))</formula>
    </cfRule>
    <cfRule type="containsText" dxfId="1405" priority="437" stopIfTrue="1" operator="containsText" text="dsoy jktdh; fo|ky;ksa esa iz;ksx gsrq fu%'kqYd">
      <formula>NOT(ISERROR(SEARCH("dsoy jktdh; fo|ky;ksa esa iz;ksx gsrq fu%'kqYd",B1213)))</formula>
    </cfRule>
    <cfRule type="containsText" dxfId="1404" priority="438" stopIfTrue="1" operator="containsText" text="dsoy jktdh; fo|ky;ksa esa iz;ksx gsrq fu%'kqYd">
      <formula>NOT(ISERROR(SEARCH("dsoy jktdh; fo|ky;ksa esa iz;ksx gsrq fu%'kqYd",B1213)))</formula>
    </cfRule>
    <cfRule type="containsText" dxfId="1403" priority="439" stopIfTrue="1" operator="containsText" text="f'k{kk foHkkx jktLFkku">
      <formula>NOT(ISERROR(SEARCH("f'k{kk foHkkx jktLFkku",B1213)))</formula>
    </cfRule>
    <cfRule type="containsText" dxfId="1402" priority="440" stopIfTrue="1" operator="containsText" text="iw.kkZad">
      <formula>NOT(ISERROR(SEARCH("iw.kkZad",B1213)))</formula>
    </cfRule>
  </conditionalFormatting>
  <conditionalFormatting sqref="P1193">
    <cfRule type="cellIs" dxfId="1401" priority="435" operator="equal">
      <formula>0</formula>
    </cfRule>
  </conditionalFormatting>
  <conditionalFormatting sqref="B1245:C1245">
    <cfRule type="cellIs" dxfId="1400" priority="434" stopIfTrue="1" operator="equal">
      <formula>0</formula>
    </cfRule>
  </conditionalFormatting>
  <conditionalFormatting sqref="B1245:C1245">
    <cfRule type="containsText" dxfId="1399" priority="429" stopIfTrue="1" operator="containsText" text="dsoy jktdh; fo|ky;ksa esa iz;ksx gsrq fu%'kqYd">
      <formula>NOT(ISERROR(SEARCH("dsoy jktdh; fo|ky;ksa esa iz;ksx gsrq fu%'kqYd",B1245)))</formula>
    </cfRule>
    <cfRule type="containsText" dxfId="1398" priority="430" stopIfTrue="1" operator="containsText" text="dsoy jktdh; fo|ky;ksa esa iz;ksx gsrq fu%'kqYd">
      <formula>NOT(ISERROR(SEARCH("dsoy jktdh; fo|ky;ksa esa iz;ksx gsrq fu%'kqYd",B1245)))</formula>
    </cfRule>
    <cfRule type="containsText" dxfId="1397" priority="431" stopIfTrue="1" operator="containsText" text="dsoy jktdh; fo|ky;ksa esa iz;ksx gsrq fu%'kqYd">
      <formula>NOT(ISERROR(SEARCH("dsoy jktdh; fo|ky;ksa esa iz;ksx gsrq fu%'kqYd",B1245)))</formula>
    </cfRule>
    <cfRule type="containsText" dxfId="1396" priority="432" stopIfTrue="1" operator="containsText" text="f'k{kk foHkkx jktLFkku">
      <formula>NOT(ISERROR(SEARCH("f'k{kk foHkkx jktLFkku",B1245)))</formula>
    </cfRule>
    <cfRule type="containsText" dxfId="1395" priority="433" stopIfTrue="1" operator="containsText" text="iw.kkZad">
      <formula>NOT(ISERROR(SEARCH("iw.kkZad",B1245)))</formula>
    </cfRule>
  </conditionalFormatting>
  <conditionalFormatting sqref="P1225">
    <cfRule type="cellIs" dxfId="1394" priority="428" operator="equal">
      <formula>0</formula>
    </cfRule>
  </conditionalFormatting>
  <conditionalFormatting sqref="B1277:C1277">
    <cfRule type="cellIs" dxfId="1393" priority="427" stopIfTrue="1" operator="equal">
      <formula>0</formula>
    </cfRule>
  </conditionalFormatting>
  <conditionalFormatting sqref="B1277:C1277">
    <cfRule type="containsText" dxfId="1392" priority="422" stopIfTrue="1" operator="containsText" text="dsoy jktdh; fo|ky;ksa esa iz;ksx gsrq fu%'kqYd">
      <formula>NOT(ISERROR(SEARCH("dsoy jktdh; fo|ky;ksa esa iz;ksx gsrq fu%'kqYd",B1277)))</formula>
    </cfRule>
    <cfRule type="containsText" dxfId="1391" priority="423" stopIfTrue="1" operator="containsText" text="dsoy jktdh; fo|ky;ksa esa iz;ksx gsrq fu%'kqYd">
      <formula>NOT(ISERROR(SEARCH("dsoy jktdh; fo|ky;ksa esa iz;ksx gsrq fu%'kqYd",B1277)))</formula>
    </cfRule>
    <cfRule type="containsText" dxfId="1390" priority="424" stopIfTrue="1" operator="containsText" text="dsoy jktdh; fo|ky;ksa esa iz;ksx gsrq fu%'kqYd">
      <formula>NOT(ISERROR(SEARCH("dsoy jktdh; fo|ky;ksa esa iz;ksx gsrq fu%'kqYd",B1277)))</formula>
    </cfRule>
    <cfRule type="containsText" dxfId="1389" priority="425" stopIfTrue="1" operator="containsText" text="f'k{kk foHkkx jktLFkku">
      <formula>NOT(ISERROR(SEARCH("f'k{kk foHkkx jktLFkku",B1277)))</formula>
    </cfRule>
    <cfRule type="containsText" dxfId="1388" priority="426" stopIfTrue="1" operator="containsText" text="iw.kkZad">
      <formula>NOT(ISERROR(SEARCH("iw.kkZad",B1277)))</formula>
    </cfRule>
  </conditionalFormatting>
  <conditionalFormatting sqref="P1257">
    <cfRule type="cellIs" dxfId="1387" priority="421" operator="equal">
      <formula>0</formula>
    </cfRule>
  </conditionalFormatting>
  <conditionalFormatting sqref="B1309:C1309">
    <cfRule type="cellIs" dxfId="1386" priority="420" stopIfTrue="1" operator="equal">
      <formula>0</formula>
    </cfRule>
  </conditionalFormatting>
  <conditionalFormatting sqref="B1309:C1309">
    <cfRule type="containsText" dxfId="1385" priority="415" stopIfTrue="1" operator="containsText" text="dsoy jktdh; fo|ky;ksa esa iz;ksx gsrq fu%'kqYd">
      <formula>NOT(ISERROR(SEARCH("dsoy jktdh; fo|ky;ksa esa iz;ksx gsrq fu%'kqYd",B1309)))</formula>
    </cfRule>
    <cfRule type="containsText" dxfId="1384" priority="416" stopIfTrue="1" operator="containsText" text="dsoy jktdh; fo|ky;ksa esa iz;ksx gsrq fu%'kqYd">
      <formula>NOT(ISERROR(SEARCH("dsoy jktdh; fo|ky;ksa esa iz;ksx gsrq fu%'kqYd",B1309)))</formula>
    </cfRule>
    <cfRule type="containsText" dxfId="1383" priority="417" stopIfTrue="1" operator="containsText" text="dsoy jktdh; fo|ky;ksa esa iz;ksx gsrq fu%'kqYd">
      <formula>NOT(ISERROR(SEARCH("dsoy jktdh; fo|ky;ksa esa iz;ksx gsrq fu%'kqYd",B1309)))</formula>
    </cfRule>
    <cfRule type="containsText" dxfId="1382" priority="418" stopIfTrue="1" operator="containsText" text="f'k{kk foHkkx jktLFkku">
      <formula>NOT(ISERROR(SEARCH("f'k{kk foHkkx jktLFkku",B1309)))</formula>
    </cfRule>
    <cfRule type="containsText" dxfId="1381" priority="419" stopIfTrue="1" operator="containsText" text="iw.kkZad">
      <formula>NOT(ISERROR(SEARCH("iw.kkZad",B1309)))</formula>
    </cfRule>
  </conditionalFormatting>
  <conditionalFormatting sqref="P1289">
    <cfRule type="cellIs" dxfId="1380" priority="414" operator="equal">
      <formula>0</formula>
    </cfRule>
  </conditionalFormatting>
  <conditionalFormatting sqref="B1341:C1341">
    <cfRule type="cellIs" dxfId="1379" priority="413" stopIfTrue="1" operator="equal">
      <formula>0</formula>
    </cfRule>
  </conditionalFormatting>
  <conditionalFormatting sqref="B1341:C1341">
    <cfRule type="containsText" dxfId="1378" priority="408" stopIfTrue="1" operator="containsText" text="dsoy jktdh; fo|ky;ksa esa iz;ksx gsrq fu%'kqYd">
      <formula>NOT(ISERROR(SEARCH("dsoy jktdh; fo|ky;ksa esa iz;ksx gsrq fu%'kqYd",B1341)))</formula>
    </cfRule>
    <cfRule type="containsText" dxfId="1377" priority="409" stopIfTrue="1" operator="containsText" text="dsoy jktdh; fo|ky;ksa esa iz;ksx gsrq fu%'kqYd">
      <formula>NOT(ISERROR(SEARCH("dsoy jktdh; fo|ky;ksa esa iz;ksx gsrq fu%'kqYd",B1341)))</formula>
    </cfRule>
    <cfRule type="containsText" dxfId="1376" priority="410" stopIfTrue="1" operator="containsText" text="dsoy jktdh; fo|ky;ksa esa iz;ksx gsrq fu%'kqYd">
      <formula>NOT(ISERROR(SEARCH("dsoy jktdh; fo|ky;ksa esa iz;ksx gsrq fu%'kqYd",B1341)))</formula>
    </cfRule>
    <cfRule type="containsText" dxfId="1375" priority="411" stopIfTrue="1" operator="containsText" text="f'k{kk foHkkx jktLFkku">
      <formula>NOT(ISERROR(SEARCH("f'k{kk foHkkx jktLFkku",B1341)))</formula>
    </cfRule>
    <cfRule type="containsText" dxfId="1374" priority="412" stopIfTrue="1" operator="containsText" text="iw.kkZad">
      <formula>NOT(ISERROR(SEARCH("iw.kkZad",B1341)))</formula>
    </cfRule>
  </conditionalFormatting>
  <conditionalFormatting sqref="P1321">
    <cfRule type="cellIs" dxfId="1373" priority="407" operator="equal">
      <formula>0</formula>
    </cfRule>
  </conditionalFormatting>
  <conditionalFormatting sqref="B1373:C1373">
    <cfRule type="cellIs" dxfId="1372" priority="406" stopIfTrue="1" operator="equal">
      <formula>0</formula>
    </cfRule>
  </conditionalFormatting>
  <conditionalFormatting sqref="B1373:C1373">
    <cfRule type="containsText" dxfId="1371" priority="401" stopIfTrue="1" operator="containsText" text="dsoy jktdh; fo|ky;ksa esa iz;ksx gsrq fu%'kqYd">
      <formula>NOT(ISERROR(SEARCH("dsoy jktdh; fo|ky;ksa esa iz;ksx gsrq fu%'kqYd",B1373)))</formula>
    </cfRule>
    <cfRule type="containsText" dxfId="1370" priority="402" stopIfTrue="1" operator="containsText" text="dsoy jktdh; fo|ky;ksa esa iz;ksx gsrq fu%'kqYd">
      <formula>NOT(ISERROR(SEARCH("dsoy jktdh; fo|ky;ksa esa iz;ksx gsrq fu%'kqYd",B1373)))</formula>
    </cfRule>
    <cfRule type="containsText" dxfId="1369" priority="403" stopIfTrue="1" operator="containsText" text="dsoy jktdh; fo|ky;ksa esa iz;ksx gsrq fu%'kqYd">
      <formula>NOT(ISERROR(SEARCH("dsoy jktdh; fo|ky;ksa esa iz;ksx gsrq fu%'kqYd",B1373)))</formula>
    </cfRule>
    <cfRule type="containsText" dxfId="1368" priority="404" stopIfTrue="1" operator="containsText" text="f'k{kk foHkkx jktLFkku">
      <formula>NOT(ISERROR(SEARCH("f'k{kk foHkkx jktLFkku",B1373)))</formula>
    </cfRule>
    <cfRule type="containsText" dxfId="1367" priority="405" stopIfTrue="1" operator="containsText" text="iw.kkZad">
      <formula>NOT(ISERROR(SEARCH("iw.kkZad",B1373)))</formula>
    </cfRule>
  </conditionalFormatting>
  <conditionalFormatting sqref="P1353">
    <cfRule type="cellIs" dxfId="1366" priority="400" operator="equal">
      <formula>0</formula>
    </cfRule>
  </conditionalFormatting>
  <conditionalFormatting sqref="B1405:C1405">
    <cfRule type="cellIs" dxfId="1365" priority="399" stopIfTrue="1" operator="equal">
      <formula>0</formula>
    </cfRule>
  </conditionalFormatting>
  <conditionalFormatting sqref="B1405:C1405">
    <cfRule type="containsText" dxfId="1364" priority="394" stopIfTrue="1" operator="containsText" text="dsoy jktdh; fo|ky;ksa esa iz;ksx gsrq fu%'kqYd">
      <formula>NOT(ISERROR(SEARCH("dsoy jktdh; fo|ky;ksa esa iz;ksx gsrq fu%'kqYd",B1405)))</formula>
    </cfRule>
    <cfRule type="containsText" dxfId="1363" priority="395" stopIfTrue="1" operator="containsText" text="dsoy jktdh; fo|ky;ksa esa iz;ksx gsrq fu%'kqYd">
      <formula>NOT(ISERROR(SEARCH("dsoy jktdh; fo|ky;ksa esa iz;ksx gsrq fu%'kqYd",B1405)))</formula>
    </cfRule>
    <cfRule type="containsText" dxfId="1362" priority="396" stopIfTrue="1" operator="containsText" text="dsoy jktdh; fo|ky;ksa esa iz;ksx gsrq fu%'kqYd">
      <formula>NOT(ISERROR(SEARCH("dsoy jktdh; fo|ky;ksa esa iz;ksx gsrq fu%'kqYd",B1405)))</formula>
    </cfRule>
    <cfRule type="containsText" dxfId="1361" priority="397" stopIfTrue="1" operator="containsText" text="f'k{kk foHkkx jktLFkku">
      <formula>NOT(ISERROR(SEARCH("f'k{kk foHkkx jktLFkku",B1405)))</formula>
    </cfRule>
    <cfRule type="containsText" dxfId="1360" priority="398" stopIfTrue="1" operator="containsText" text="iw.kkZad">
      <formula>NOT(ISERROR(SEARCH("iw.kkZad",B1405)))</formula>
    </cfRule>
  </conditionalFormatting>
  <conditionalFormatting sqref="P1385">
    <cfRule type="cellIs" dxfId="1359" priority="393" operator="equal">
      <formula>0</formula>
    </cfRule>
  </conditionalFormatting>
  <conditionalFormatting sqref="B1437:C1437">
    <cfRule type="cellIs" dxfId="1358" priority="392" stopIfTrue="1" operator="equal">
      <formula>0</formula>
    </cfRule>
  </conditionalFormatting>
  <conditionalFormatting sqref="B1437:C1437">
    <cfRule type="containsText" dxfId="1357" priority="387" stopIfTrue="1" operator="containsText" text="dsoy jktdh; fo|ky;ksa esa iz;ksx gsrq fu%'kqYd">
      <formula>NOT(ISERROR(SEARCH("dsoy jktdh; fo|ky;ksa esa iz;ksx gsrq fu%'kqYd",B1437)))</formula>
    </cfRule>
    <cfRule type="containsText" dxfId="1356" priority="388" stopIfTrue="1" operator="containsText" text="dsoy jktdh; fo|ky;ksa esa iz;ksx gsrq fu%'kqYd">
      <formula>NOT(ISERROR(SEARCH("dsoy jktdh; fo|ky;ksa esa iz;ksx gsrq fu%'kqYd",B1437)))</formula>
    </cfRule>
    <cfRule type="containsText" dxfId="1355" priority="389" stopIfTrue="1" operator="containsText" text="dsoy jktdh; fo|ky;ksa esa iz;ksx gsrq fu%'kqYd">
      <formula>NOT(ISERROR(SEARCH("dsoy jktdh; fo|ky;ksa esa iz;ksx gsrq fu%'kqYd",B1437)))</formula>
    </cfRule>
    <cfRule type="containsText" dxfId="1354" priority="390" stopIfTrue="1" operator="containsText" text="f'k{kk foHkkx jktLFkku">
      <formula>NOT(ISERROR(SEARCH("f'k{kk foHkkx jktLFkku",B1437)))</formula>
    </cfRule>
    <cfRule type="containsText" dxfId="1353" priority="391" stopIfTrue="1" operator="containsText" text="iw.kkZad">
      <formula>NOT(ISERROR(SEARCH("iw.kkZad",B1437)))</formula>
    </cfRule>
  </conditionalFormatting>
  <conditionalFormatting sqref="P1417">
    <cfRule type="cellIs" dxfId="1352" priority="386" operator="equal">
      <formula>0</formula>
    </cfRule>
  </conditionalFormatting>
  <conditionalFormatting sqref="B1469:C1469">
    <cfRule type="cellIs" dxfId="1351" priority="385" stopIfTrue="1" operator="equal">
      <formula>0</formula>
    </cfRule>
  </conditionalFormatting>
  <conditionalFormatting sqref="B1469:C1469">
    <cfRule type="containsText" dxfId="1350" priority="380" stopIfTrue="1" operator="containsText" text="dsoy jktdh; fo|ky;ksa esa iz;ksx gsrq fu%'kqYd">
      <formula>NOT(ISERROR(SEARCH("dsoy jktdh; fo|ky;ksa esa iz;ksx gsrq fu%'kqYd",B1469)))</formula>
    </cfRule>
    <cfRule type="containsText" dxfId="1349" priority="381" stopIfTrue="1" operator="containsText" text="dsoy jktdh; fo|ky;ksa esa iz;ksx gsrq fu%'kqYd">
      <formula>NOT(ISERROR(SEARCH("dsoy jktdh; fo|ky;ksa esa iz;ksx gsrq fu%'kqYd",B1469)))</formula>
    </cfRule>
    <cfRule type="containsText" dxfId="1348" priority="382" stopIfTrue="1" operator="containsText" text="dsoy jktdh; fo|ky;ksa esa iz;ksx gsrq fu%'kqYd">
      <formula>NOT(ISERROR(SEARCH("dsoy jktdh; fo|ky;ksa esa iz;ksx gsrq fu%'kqYd",B1469)))</formula>
    </cfRule>
    <cfRule type="containsText" dxfId="1347" priority="383" stopIfTrue="1" operator="containsText" text="f'k{kk foHkkx jktLFkku">
      <formula>NOT(ISERROR(SEARCH("f'k{kk foHkkx jktLFkku",B1469)))</formula>
    </cfRule>
    <cfRule type="containsText" dxfId="1346" priority="384" stopIfTrue="1" operator="containsText" text="iw.kkZad">
      <formula>NOT(ISERROR(SEARCH("iw.kkZad",B1469)))</formula>
    </cfRule>
  </conditionalFormatting>
  <conditionalFormatting sqref="P1449">
    <cfRule type="cellIs" dxfId="1345" priority="379" operator="equal">
      <formula>0</formula>
    </cfRule>
  </conditionalFormatting>
  <conditionalFormatting sqref="B1501:C1501">
    <cfRule type="cellIs" dxfId="1344" priority="378" stopIfTrue="1" operator="equal">
      <formula>0</formula>
    </cfRule>
  </conditionalFormatting>
  <conditionalFormatting sqref="B1501:C1501">
    <cfRule type="containsText" dxfId="1343" priority="373" stopIfTrue="1" operator="containsText" text="dsoy jktdh; fo|ky;ksa esa iz;ksx gsrq fu%'kqYd">
      <formula>NOT(ISERROR(SEARCH("dsoy jktdh; fo|ky;ksa esa iz;ksx gsrq fu%'kqYd",B1501)))</formula>
    </cfRule>
    <cfRule type="containsText" dxfId="1342" priority="374" stopIfTrue="1" operator="containsText" text="dsoy jktdh; fo|ky;ksa esa iz;ksx gsrq fu%'kqYd">
      <formula>NOT(ISERROR(SEARCH("dsoy jktdh; fo|ky;ksa esa iz;ksx gsrq fu%'kqYd",B1501)))</formula>
    </cfRule>
    <cfRule type="containsText" dxfId="1341" priority="375" stopIfTrue="1" operator="containsText" text="dsoy jktdh; fo|ky;ksa esa iz;ksx gsrq fu%'kqYd">
      <formula>NOT(ISERROR(SEARCH("dsoy jktdh; fo|ky;ksa esa iz;ksx gsrq fu%'kqYd",B1501)))</formula>
    </cfRule>
    <cfRule type="containsText" dxfId="1340" priority="376" stopIfTrue="1" operator="containsText" text="f'k{kk foHkkx jktLFkku">
      <formula>NOT(ISERROR(SEARCH("f'k{kk foHkkx jktLFkku",B1501)))</formula>
    </cfRule>
    <cfRule type="containsText" dxfId="1339" priority="377" stopIfTrue="1" operator="containsText" text="iw.kkZad">
      <formula>NOT(ISERROR(SEARCH("iw.kkZad",B1501)))</formula>
    </cfRule>
  </conditionalFormatting>
  <conditionalFormatting sqref="P1481">
    <cfRule type="cellIs" dxfId="1338" priority="372" operator="equal">
      <formula>0</formula>
    </cfRule>
  </conditionalFormatting>
  <conditionalFormatting sqref="B1533:C1533">
    <cfRule type="cellIs" dxfId="1337" priority="371" stopIfTrue="1" operator="equal">
      <formula>0</formula>
    </cfRule>
  </conditionalFormatting>
  <conditionalFormatting sqref="B1533:C1533">
    <cfRule type="containsText" dxfId="1336" priority="366" stopIfTrue="1" operator="containsText" text="dsoy jktdh; fo|ky;ksa esa iz;ksx gsrq fu%'kqYd">
      <formula>NOT(ISERROR(SEARCH("dsoy jktdh; fo|ky;ksa esa iz;ksx gsrq fu%'kqYd",B1533)))</formula>
    </cfRule>
    <cfRule type="containsText" dxfId="1335" priority="367" stopIfTrue="1" operator="containsText" text="dsoy jktdh; fo|ky;ksa esa iz;ksx gsrq fu%'kqYd">
      <formula>NOT(ISERROR(SEARCH("dsoy jktdh; fo|ky;ksa esa iz;ksx gsrq fu%'kqYd",B1533)))</formula>
    </cfRule>
    <cfRule type="containsText" dxfId="1334" priority="368" stopIfTrue="1" operator="containsText" text="dsoy jktdh; fo|ky;ksa esa iz;ksx gsrq fu%'kqYd">
      <formula>NOT(ISERROR(SEARCH("dsoy jktdh; fo|ky;ksa esa iz;ksx gsrq fu%'kqYd",B1533)))</formula>
    </cfRule>
    <cfRule type="containsText" dxfId="1333" priority="369" stopIfTrue="1" operator="containsText" text="f'k{kk foHkkx jktLFkku">
      <formula>NOT(ISERROR(SEARCH("f'k{kk foHkkx jktLFkku",B1533)))</formula>
    </cfRule>
    <cfRule type="containsText" dxfId="1332" priority="370" stopIfTrue="1" operator="containsText" text="iw.kkZad">
      <formula>NOT(ISERROR(SEARCH("iw.kkZad",B1533)))</formula>
    </cfRule>
  </conditionalFormatting>
  <conditionalFormatting sqref="P1513">
    <cfRule type="cellIs" dxfId="1331" priority="365" operator="equal">
      <formula>0</formula>
    </cfRule>
  </conditionalFormatting>
  <conditionalFormatting sqref="B1565:C1565">
    <cfRule type="cellIs" dxfId="1330" priority="364" stopIfTrue="1" operator="equal">
      <formula>0</formula>
    </cfRule>
  </conditionalFormatting>
  <conditionalFormatting sqref="B1565:C1565">
    <cfRule type="containsText" dxfId="1329" priority="359" stopIfTrue="1" operator="containsText" text="dsoy jktdh; fo|ky;ksa esa iz;ksx gsrq fu%'kqYd">
      <formula>NOT(ISERROR(SEARCH("dsoy jktdh; fo|ky;ksa esa iz;ksx gsrq fu%'kqYd",B1565)))</formula>
    </cfRule>
    <cfRule type="containsText" dxfId="1328" priority="360" stopIfTrue="1" operator="containsText" text="dsoy jktdh; fo|ky;ksa esa iz;ksx gsrq fu%'kqYd">
      <formula>NOT(ISERROR(SEARCH("dsoy jktdh; fo|ky;ksa esa iz;ksx gsrq fu%'kqYd",B1565)))</formula>
    </cfRule>
    <cfRule type="containsText" dxfId="1327" priority="361" stopIfTrue="1" operator="containsText" text="dsoy jktdh; fo|ky;ksa esa iz;ksx gsrq fu%'kqYd">
      <formula>NOT(ISERROR(SEARCH("dsoy jktdh; fo|ky;ksa esa iz;ksx gsrq fu%'kqYd",B1565)))</formula>
    </cfRule>
    <cfRule type="containsText" dxfId="1326" priority="362" stopIfTrue="1" operator="containsText" text="f'k{kk foHkkx jktLFkku">
      <formula>NOT(ISERROR(SEARCH("f'k{kk foHkkx jktLFkku",B1565)))</formula>
    </cfRule>
    <cfRule type="containsText" dxfId="1325" priority="363" stopIfTrue="1" operator="containsText" text="iw.kkZad">
      <formula>NOT(ISERROR(SEARCH("iw.kkZad",B1565)))</formula>
    </cfRule>
  </conditionalFormatting>
  <conditionalFormatting sqref="P1545">
    <cfRule type="cellIs" dxfId="1324" priority="358" operator="equal">
      <formula>0</formula>
    </cfRule>
  </conditionalFormatting>
  <conditionalFormatting sqref="B1597:C1597">
    <cfRule type="cellIs" dxfId="1323" priority="357" stopIfTrue="1" operator="equal">
      <formula>0</formula>
    </cfRule>
  </conditionalFormatting>
  <conditionalFormatting sqref="B1597:C1597">
    <cfRule type="containsText" dxfId="1322" priority="352" stopIfTrue="1" operator="containsText" text="dsoy jktdh; fo|ky;ksa esa iz;ksx gsrq fu%'kqYd">
      <formula>NOT(ISERROR(SEARCH("dsoy jktdh; fo|ky;ksa esa iz;ksx gsrq fu%'kqYd",B1597)))</formula>
    </cfRule>
    <cfRule type="containsText" dxfId="1321" priority="353" stopIfTrue="1" operator="containsText" text="dsoy jktdh; fo|ky;ksa esa iz;ksx gsrq fu%'kqYd">
      <formula>NOT(ISERROR(SEARCH("dsoy jktdh; fo|ky;ksa esa iz;ksx gsrq fu%'kqYd",B1597)))</formula>
    </cfRule>
    <cfRule type="containsText" dxfId="1320" priority="354" stopIfTrue="1" operator="containsText" text="dsoy jktdh; fo|ky;ksa esa iz;ksx gsrq fu%'kqYd">
      <formula>NOT(ISERROR(SEARCH("dsoy jktdh; fo|ky;ksa esa iz;ksx gsrq fu%'kqYd",B1597)))</formula>
    </cfRule>
    <cfRule type="containsText" dxfId="1319" priority="355" stopIfTrue="1" operator="containsText" text="f'k{kk foHkkx jktLFkku">
      <formula>NOT(ISERROR(SEARCH("f'k{kk foHkkx jktLFkku",B1597)))</formula>
    </cfRule>
    <cfRule type="containsText" dxfId="1318" priority="356" stopIfTrue="1" operator="containsText" text="iw.kkZad">
      <formula>NOT(ISERROR(SEARCH("iw.kkZad",B1597)))</formula>
    </cfRule>
  </conditionalFormatting>
  <conditionalFormatting sqref="P1577">
    <cfRule type="cellIs" dxfId="1317" priority="351" operator="equal">
      <formula>0</formula>
    </cfRule>
  </conditionalFormatting>
  <conditionalFormatting sqref="B1629:C1629">
    <cfRule type="cellIs" dxfId="1316" priority="350" stopIfTrue="1" operator="equal">
      <formula>0</formula>
    </cfRule>
  </conditionalFormatting>
  <conditionalFormatting sqref="B1629:C1629">
    <cfRule type="containsText" dxfId="1315" priority="345" stopIfTrue="1" operator="containsText" text="dsoy jktdh; fo|ky;ksa esa iz;ksx gsrq fu%'kqYd">
      <formula>NOT(ISERROR(SEARCH("dsoy jktdh; fo|ky;ksa esa iz;ksx gsrq fu%'kqYd",B1629)))</formula>
    </cfRule>
    <cfRule type="containsText" dxfId="1314" priority="346" stopIfTrue="1" operator="containsText" text="dsoy jktdh; fo|ky;ksa esa iz;ksx gsrq fu%'kqYd">
      <formula>NOT(ISERROR(SEARCH("dsoy jktdh; fo|ky;ksa esa iz;ksx gsrq fu%'kqYd",B1629)))</formula>
    </cfRule>
    <cfRule type="containsText" dxfId="1313" priority="347" stopIfTrue="1" operator="containsText" text="dsoy jktdh; fo|ky;ksa esa iz;ksx gsrq fu%'kqYd">
      <formula>NOT(ISERROR(SEARCH("dsoy jktdh; fo|ky;ksa esa iz;ksx gsrq fu%'kqYd",B1629)))</formula>
    </cfRule>
    <cfRule type="containsText" dxfId="1312" priority="348" stopIfTrue="1" operator="containsText" text="f'k{kk foHkkx jktLFkku">
      <formula>NOT(ISERROR(SEARCH("f'k{kk foHkkx jktLFkku",B1629)))</formula>
    </cfRule>
    <cfRule type="containsText" dxfId="1311" priority="349" stopIfTrue="1" operator="containsText" text="iw.kkZad">
      <formula>NOT(ISERROR(SEARCH("iw.kkZad",B1629)))</formula>
    </cfRule>
  </conditionalFormatting>
  <conditionalFormatting sqref="P1609">
    <cfRule type="cellIs" dxfId="1310" priority="344" operator="equal">
      <formula>0</formula>
    </cfRule>
  </conditionalFormatting>
  <conditionalFormatting sqref="B1661:C1661">
    <cfRule type="cellIs" dxfId="1309" priority="343" stopIfTrue="1" operator="equal">
      <formula>0</formula>
    </cfRule>
  </conditionalFormatting>
  <conditionalFormatting sqref="B1661:C1661">
    <cfRule type="containsText" dxfId="1308" priority="338" stopIfTrue="1" operator="containsText" text="dsoy jktdh; fo|ky;ksa esa iz;ksx gsrq fu%'kqYd">
      <formula>NOT(ISERROR(SEARCH("dsoy jktdh; fo|ky;ksa esa iz;ksx gsrq fu%'kqYd",B1661)))</formula>
    </cfRule>
    <cfRule type="containsText" dxfId="1307" priority="339" stopIfTrue="1" operator="containsText" text="dsoy jktdh; fo|ky;ksa esa iz;ksx gsrq fu%'kqYd">
      <formula>NOT(ISERROR(SEARCH("dsoy jktdh; fo|ky;ksa esa iz;ksx gsrq fu%'kqYd",B1661)))</formula>
    </cfRule>
    <cfRule type="containsText" dxfId="1306" priority="340" stopIfTrue="1" operator="containsText" text="dsoy jktdh; fo|ky;ksa esa iz;ksx gsrq fu%'kqYd">
      <formula>NOT(ISERROR(SEARCH("dsoy jktdh; fo|ky;ksa esa iz;ksx gsrq fu%'kqYd",B1661)))</formula>
    </cfRule>
    <cfRule type="containsText" dxfId="1305" priority="341" stopIfTrue="1" operator="containsText" text="f'k{kk foHkkx jktLFkku">
      <formula>NOT(ISERROR(SEARCH("f'k{kk foHkkx jktLFkku",B1661)))</formula>
    </cfRule>
    <cfRule type="containsText" dxfId="1304" priority="342" stopIfTrue="1" operator="containsText" text="iw.kkZad">
      <formula>NOT(ISERROR(SEARCH("iw.kkZad",B1661)))</formula>
    </cfRule>
  </conditionalFormatting>
  <conditionalFormatting sqref="P1641">
    <cfRule type="cellIs" dxfId="1303" priority="337" operator="equal">
      <formula>0</formula>
    </cfRule>
  </conditionalFormatting>
  <conditionalFormatting sqref="B1693:C1693">
    <cfRule type="cellIs" dxfId="1302" priority="336" stopIfTrue="1" operator="equal">
      <formula>0</formula>
    </cfRule>
  </conditionalFormatting>
  <conditionalFormatting sqref="B1693:C1693">
    <cfRule type="containsText" dxfId="1301" priority="331" stopIfTrue="1" operator="containsText" text="dsoy jktdh; fo|ky;ksa esa iz;ksx gsrq fu%'kqYd">
      <formula>NOT(ISERROR(SEARCH("dsoy jktdh; fo|ky;ksa esa iz;ksx gsrq fu%'kqYd",B1693)))</formula>
    </cfRule>
    <cfRule type="containsText" dxfId="1300" priority="332" stopIfTrue="1" operator="containsText" text="dsoy jktdh; fo|ky;ksa esa iz;ksx gsrq fu%'kqYd">
      <formula>NOT(ISERROR(SEARCH("dsoy jktdh; fo|ky;ksa esa iz;ksx gsrq fu%'kqYd",B1693)))</formula>
    </cfRule>
    <cfRule type="containsText" dxfId="1299" priority="333" stopIfTrue="1" operator="containsText" text="dsoy jktdh; fo|ky;ksa esa iz;ksx gsrq fu%'kqYd">
      <formula>NOT(ISERROR(SEARCH("dsoy jktdh; fo|ky;ksa esa iz;ksx gsrq fu%'kqYd",B1693)))</formula>
    </cfRule>
    <cfRule type="containsText" dxfId="1298" priority="334" stopIfTrue="1" operator="containsText" text="f'k{kk foHkkx jktLFkku">
      <formula>NOT(ISERROR(SEARCH("f'k{kk foHkkx jktLFkku",B1693)))</formula>
    </cfRule>
    <cfRule type="containsText" dxfId="1297" priority="335" stopIfTrue="1" operator="containsText" text="iw.kkZad">
      <formula>NOT(ISERROR(SEARCH("iw.kkZad",B1693)))</formula>
    </cfRule>
  </conditionalFormatting>
  <conditionalFormatting sqref="P1673">
    <cfRule type="cellIs" dxfId="1296" priority="330" operator="equal">
      <formula>0</formula>
    </cfRule>
  </conditionalFormatting>
  <conditionalFormatting sqref="B1725:C1725">
    <cfRule type="cellIs" dxfId="1295" priority="329" stopIfTrue="1" operator="equal">
      <formula>0</formula>
    </cfRule>
  </conditionalFormatting>
  <conditionalFormatting sqref="B1725:C1725">
    <cfRule type="containsText" dxfId="1294" priority="324" stopIfTrue="1" operator="containsText" text="dsoy jktdh; fo|ky;ksa esa iz;ksx gsrq fu%'kqYd">
      <formula>NOT(ISERROR(SEARCH("dsoy jktdh; fo|ky;ksa esa iz;ksx gsrq fu%'kqYd",B1725)))</formula>
    </cfRule>
    <cfRule type="containsText" dxfId="1293" priority="325" stopIfTrue="1" operator="containsText" text="dsoy jktdh; fo|ky;ksa esa iz;ksx gsrq fu%'kqYd">
      <formula>NOT(ISERROR(SEARCH("dsoy jktdh; fo|ky;ksa esa iz;ksx gsrq fu%'kqYd",B1725)))</formula>
    </cfRule>
    <cfRule type="containsText" dxfId="1292" priority="326" stopIfTrue="1" operator="containsText" text="dsoy jktdh; fo|ky;ksa esa iz;ksx gsrq fu%'kqYd">
      <formula>NOT(ISERROR(SEARCH("dsoy jktdh; fo|ky;ksa esa iz;ksx gsrq fu%'kqYd",B1725)))</formula>
    </cfRule>
    <cfRule type="containsText" dxfId="1291" priority="327" stopIfTrue="1" operator="containsText" text="f'k{kk foHkkx jktLFkku">
      <formula>NOT(ISERROR(SEARCH("f'k{kk foHkkx jktLFkku",B1725)))</formula>
    </cfRule>
    <cfRule type="containsText" dxfId="1290" priority="328" stopIfTrue="1" operator="containsText" text="iw.kkZad">
      <formula>NOT(ISERROR(SEARCH("iw.kkZad",B1725)))</formula>
    </cfRule>
  </conditionalFormatting>
  <conditionalFormatting sqref="P1705">
    <cfRule type="cellIs" dxfId="1289" priority="323" operator="equal">
      <formula>0</formula>
    </cfRule>
  </conditionalFormatting>
  <conditionalFormatting sqref="B1757:C1757">
    <cfRule type="cellIs" dxfId="1288" priority="322" stopIfTrue="1" operator="equal">
      <formula>0</formula>
    </cfRule>
  </conditionalFormatting>
  <conditionalFormatting sqref="B1757:C1757">
    <cfRule type="containsText" dxfId="1287" priority="317" stopIfTrue="1" operator="containsText" text="dsoy jktdh; fo|ky;ksa esa iz;ksx gsrq fu%'kqYd">
      <formula>NOT(ISERROR(SEARCH("dsoy jktdh; fo|ky;ksa esa iz;ksx gsrq fu%'kqYd",B1757)))</formula>
    </cfRule>
    <cfRule type="containsText" dxfId="1286" priority="318" stopIfTrue="1" operator="containsText" text="dsoy jktdh; fo|ky;ksa esa iz;ksx gsrq fu%'kqYd">
      <formula>NOT(ISERROR(SEARCH("dsoy jktdh; fo|ky;ksa esa iz;ksx gsrq fu%'kqYd",B1757)))</formula>
    </cfRule>
    <cfRule type="containsText" dxfId="1285" priority="319" stopIfTrue="1" operator="containsText" text="dsoy jktdh; fo|ky;ksa esa iz;ksx gsrq fu%'kqYd">
      <formula>NOT(ISERROR(SEARCH("dsoy jktdh; fo|ky;ksa esa iz;ksx gsrq fu%'kqYd",B1757)))</formula>
    </cfRule>
    <cfRule type="containsText" dxfId="1284" priority="320" stopIfTrue="1" operator="containsText" text="f'k{kk foHkkx jktLFkku">
      <formula>NOT(ISERROR(SEARCH("f'k{kk foHkkx jktLFkku",B1757)))</formula>
    </cfRule>
    <cfRule type="containsText" dxfId="1283" priority="321" stopIfTrue="1" operator="containsText" text="iw.kkZad">
      <formula>NOT(ISERROR(SEARCH("iw.kkZad",B1757)))</formula>
    </cfRule>
  </conditionalFormatting>
  <conditionalFormatting sqref="P1737">
    <cfRule type="cellIs" dxfId="1282" priority="316" operator="equal">
      <formula>0</formula>
    </cfRule>
  </conditionalFormatting>
  <conditionalFormatting sqref="B1789:C1789">
    <cfRule type="cellIs" dxfId="1281" priority="315" stopIfTrue="1" operator="equal">
      <formula>0</formula>
    </cfRule>
  </conditionalFormatting>
  <conditionalFormatting sqref="B1789:C1789">
    <cfRule type="containsText" dxfId="1280" priority="310" stopIfTrue="1" operator="containsText" text="dsoy jktdh; fo|ky;ksa esa iz;ksx gsrq fu%'kqYd">
      <formula>NOT(ISERROR(SEARCH("dsoy jktdh; fo|ky;ksa esa iz;ksx gsrq fu%'kqYd",B1789)))</formula>
    </cfRule>
    <cfRule type="containsText" dxfId="1279" priority="311" stopIfTrue="1" operator="containsText" text="dsoy jktdh; fo|ky;ksa esa iz;ksx gsrq fu%'kqYd">
      <formula>NOT(ISERROR(SEARCH("dsoy jktdh; fo|ky;ksa esa iz;ksx gsrq fu%'kqYd",B1789)))</formula>
    </cfRule>
    <cfRule type="containsText" dxfId="1278" priority="312" stopIfTrue="1" operator="containsText" text="dsoy jktdh; fo|ky;ksa esa iz;ksx gsrq fu%'kqYd">
      <formula>NOT(ISERROR(SEARCH("dsoy jktdh; fo|ky;ksa esa iz;ksx gsrq fu%'kqYd",B1789)))</formula>
    </cfRule>
    <cfRule type="containsText" dxfId="1277" priority="313" stopIfTrue="1" operator="containsText" text="f'k{kk foHkkx jktLFkku">
      <formula>NOT(ISERROR(SEARCH("f'k{kk foHkkx jktLFkku",B1789)))</formula>
    </cfRule>
    <cfRule type="containsText" dxfId="1276" priority="314" stopIfTrue="1" operator="containsText" text="iw.kkZad">
      <formula>NOT(ISERROR(SEARCH("iw.kkZad",B1789)))</formula>
    </cfRule>
  </conditionalFormatting>
  <conditionalFormatting sqref="P1769">
    <cfRule type="cellIs" dxfId="1275" priority="309" operator="equal">
      <formula>0</formula>
    </cfRule>
  </conditionalFormatting>
  <conditionalFormatting sqref="B1821:C1821">
    <cfRule type="cellIs" dxfId="1274" priority="308" stopIfTrue="1" operator="equal">
      <formula>0</formula>
    </cfRule>
  </conditionalFormatting>
  <conditionalFormatting sqref="B1821:C1821">
    <cfRule type="containsText" dxfId="1273" priority="303" stopIfTrue="1" operator="containsText" text="dsoy jktdh; fo|ky;ksa esa iz;ksx gsrq fu%'kqYd">
      <formula>NOT(ISERROR(SEARCH("dsoy jktdh; fo|ky;ksa esa iz;ksx gsrq fu%'kqYd",B1821)))</formula>
    </cfRule>
    <cfRule type="containsText" dxfId="1272" priority="304" stopIfTrue="1" operator="containsText" text="dsoy jktdh; fo|ky;ksa esa iz;ksx gsrq fu%'kqYd">
      <formula>NOT(ISERROR(SEARCH("dsoy jktdh; fo|ky;ksa esa iz;ksx gsrq fu%'kqYd",B1821)))</formula>
    </cfRule>
    <cfRule type="containsText" dxfId="1271" priority="305" stopIfTrue="1" operator="containsText" text="dsoy jktdh; fo|ky;ksa esa iz;ksx gsrq fu%'kqYd">
      <formula>NOT(ISERROR(SEARCH("dsoy jktdh; fo|ky;ksa esa iz;ksx gsrq fu%'kqYd",B1821)))</formula>
    </cfRule>
    <cfRule type="containsText" dxfId="1270" priority="306" stopIfTrue="1" operator="containsText" text="f'k{kk foHkkx jktLFkku">
      <formula>NOT(ISERROR(SEARCH("f'k{kk foHkkx jktLFkku",B1821)))</formula>
    </cfRule>
    <cfRule type="containsText" dxfId="1269" priority="307" stopIfTrue="1" operator="containsText" text="iw.kkZad">
      <formula>NOT(ISERROR(SEARCH("iw.kkZad",B1821)))</formula>
    </cfRule>
  </conditionalFormatting>
  <conditionalFormatting sqref="P1801">
    <cfRule type="cellIs" dxfId="1268" priority="302" operator="equal">
      <formula>0</formula>
    </cfRule>
  </conditionalFormatting>
  <conditionalFormatting sqref="B1853:C1853">
    <cfRule type="cellIs" dxfId="1267" priority="301" stopIfTrue="1" operator="equal">
      <formula>0</formula>
    </cfRule>
  </conditionalFormatting>
  <conditionalFormatting sqref="B1853:C1853">
    <cfRule type="containsText" dxfId="1266" priority="296" stopIfTrue="1" operator="containsText" text="dsoy jktdh; fo|ky;ksa esa iz;ksx gsrq fu%'kqYd">
      <formula>NOT(ISERROR(SEARCH("dsoy jktdh; fo|ky;ksa esa iz;ksx gsrq fu%'kqYd",B1853)))</formula>
    </cfRule>
    <cfRule type="containsText" dxfId="1265" priority="297" stopIfTrue="1" operator="containsText" text="dsoy jktdh; fo|ky;ksa esa iz;ksx gsrq fu%'kqYd">
      <formula>NOT(ISERROR(SEARCH("dsoy jktdh; fo|ky;ksa esa iz;ksx gsrq fu%'kqYd",B1853)))</formula>
    </cfRule>
    <cfRule type="containsText" dxfId="1264" priority="298" stopIfTrue="1" operator="containsText" text="dsoy jktdh; fo|ky;ksa esa iz;ksx gsrq fu%'kqYd">
      <formula>NOT(ISERROR(SEARCH("dsoy jktdh; fo|ky;ksa esa iz;ksx gsrq fu%'kqYd",B1853)))</formula>
    </cfRule>
    <cfRule type="containsText" dxfId="1263" priority="299" stopIfTrue="1" operator="containsText" text="f'k{kk foHkkx jktLFkku">
      <formula>NOT(ISERROR(SEARCH("f'k{kk foHkkx jktLFkku",B1853)))</formula>
    </cfRule>
    <cfRule type="containsText" dxfId="1262" priority="300" stopIfTrue="1" operator="containsText" text="iw.kkZad">
      <formula>NOT(ISERROR(SEARCH("iw.kkZad",B1853)))</formula>
    </cfRule>
  </conditionalFormatting>
  <conditionalFormatting sqref="P1833">
    <cfRule type="cellIs" dxfId="1261" priority="295" operator="equal">
      <formula>0</formula>
    </cfRule>
  </conditionalFormatting>
  <conditionalFormatting sqref="B1885:C1885">
    <cfRule type="cellIs" dxfId="1260" priority="294" stopIfTrue="1" operator="equal">
      <formula>0</formula>
    </cfRule>
  </conditionalFormatting>
  <conditionalFormatting sqref="B1885:C1885">
    <cfRule type="containsText" dxfId="1259" priority="289" stopIfTrue="1" operator="containsText" text="dsoy jktdh; fo|ky;ksa esa iz;ksx gsrq fu%'kqYd">
      <formula>NOT(ISERROR(SEARCH("dsoy jktdh; fo|ky;ksa esa iz;ksx gsrq fu%'kqYd",B1885)))</formula>
    </cfRule>
    <cfRule type="containsText" dxfId="1258" priority="290" stopIfTrue="1" operator="containsText" text="dsoy jktdh; fo|ky;ksa esa iz;ksx gsrq fu%'kqYd">
      <formula>NOT(ISERROR(SEARCH("dsoy jktdh; fo|ky;ksa esa iz;ksx gsrq fu%'kqYd",B1885)))</formula>
    </cfRule>
    <cfRule type="containsText" dxfId="1257" priority="291" stopIfTrue="1" operator="containsText" text="dsoy jktdh; fo|ky;ksa esa iz;ksx gsrq fu%'kqYd">
      <formula>NOT(ISERROR(SEARCH("dsoy jktdh; fo|ky;ksa esa iz;ksx gsrq fu%'kqYd",B1885)))</formula>
    </cfRule>
    <cfRule type="containsText" dxfId="1256" priority="292" stopIfTrue="1" operator="containsText" text="f'k{kk foHkkx jktLFkku">
      <formula>NOT(ISERROR(SEARCH("f'k{kk foHkkx jktLFkku",B1885)))</formula>
    </cfRule>
    <cfRule type="containsText" dxfId="1255" priority="293" stopIfTrue="1" operator="containsText" text="iw.kkZad">
      <formula>NOT(ISERROR(SEARCH("iw.kkZad",B1885)))</formula>
    </cfRule>
  </conditionalFormatting>
  <conditionalFormatting sqref="P1865">
    <cfRule type="cellIs" dxfId="1254" priority="288" operator="equal">
      <formula>0</formula>
    </cfRule>
  </conditionalFormatting>
  <conditionalFormatting sqref="B1917:C1917">
    <cfRule type="cellIs" dxfId="1253" priority="287" stopIfTrue="1" operator="equal">
      <formula>0</formula>
    </cfRule>
  </conditionalFormatting>
  <conditionalFormatting sqref="B1917:C1917">
    <cfRule type="containsText" dxfId="1252" priority="282" stopIfTrue="1" operator="containsText" text="dsoy jktdh; fo|ky;ksa esa iz;ksx gsrq fu%'kqYd">
      <formula>NOT(ISERROR(SEARCH("dsoy jktdh; fo|ky;ksa esa iz;ksx gsrq fu%'kqYd",B1917)))</formula>
    </cfRule>
    <cfRule type="containsText" dxfId="1251" priority="283" stopIfTrue="1" operator="containsText" text="dsoy jktdh; fo|ky;ksa esa iz;ksx gsrq fu%'kqYd">
      <formula>NOT(ISERROR(SEARCH("dsoy jktdh; fo|ky;ksa esa iz;ksx gsrq fu%'kqYd",B1917)))</formula>
    </cfRule>
    <cfRule type="containsText" dxfId="1250" priority="284" stopIfTrue="1" operator="containsText" text="dsoy jktdh; fo|ky;ksa esa iz;ksx gsrq fu%'kqYd">
      <formula>NOT(ISERROR(SEARCH("dsoy jktdh; fo|ky;ksa esa iz;ksx gsrq fu%'kqYd",B1917)))</formula>
    </cfRule>
    <cfRule type="containsText" dxfId="1249" priority="285" stopIfTrue="1" operator="containsText" text="f'k{kk foHkkx jktLFkku">
      <formula>NOT(ISERROR(SEARCH("f'k{kk foHkkx jktLFkku",B1917)))</formula>
    </cfRule>
    <cfRule type="containsText" dxfId="1248" priority="286" stopIfTrue="1" operator="containsText" text="iw.kkZad">
      <formula>NOT(ISERROR(SEARCH("iw.kkZad",B1917)))</formula>
    </cfRule>
  </conditionalFormatting>
  <conditionalFormatting sqref="P1897">
    <cfRule type="cellIs" dxfId="1247" priority="281" operator="equal">
      <formula>0</formula>
    </cfRule>
  </conditionalFormatting>
  <conditionalFormatting sqref="B1949:C1949">
    <cfRule type="cellIs" dxfId="1246" priority="280" stopIfTrue="1" operator="equal">
      <formula>0</formula>
    </cfRule>
  </conditionalFormatting>
  <conditionalFormatting sqref="B1949:C1949">
    <cfRule type="containsText" dxfId="1245" priority="275" stopIfTrue="1" operator="containsText" text="dsoy jktdh; fo|ky;ksa esa iz;ksx gsrq fu%'kqYd">
      <formula>NOT(ISERROR(SEARCH("dsoy jktdh; fo|ky;ksa esa iz;ksx gsrq fu%'kqYd",B1949)))</formula>
    </cfRule>
    <cfRule type="containsText" dxfId="1244" priority="276" stopIfTrue="1" operator="containsText" text="dsoy jktdh; fo|ky;ksa esa iz;ksx gsrq fu%'kqYd">
      <formula>NOT(ISERROR(SEARCH("dsoy jktdh; fo|ky;ksa esa iz;ksx gsrq fu%'kqYd",B1949)))</formula>
    </cfRule>
    <cfRule type="containsText" dxfId="1243" priority="277" stopIfTrue="1" operator="containsText" text="dsoy jktdh; fo|ky;ksa esa iz;ksx gsrq fu%'kqYd">
      <formula>NOT(ISERROR(SEARCH("dsoy jktdh; fo|ky;ksa esa iz;ksx gsrq fu%'kqYd",B1949)))</formula>
    </cfRule>
    <cfRule type="containsText" dxfId="1242" priority="278" stopIfTrue="1" operator="containsText" text="f'k{kk foHkkx jktLFkku">
      <formula>NOT(ISERROR(SEARCH("f'k{kk foHkkx jktLFkku",B1949)))</formula>
    </cfRule>
    <cfRule type="containsText" dxfId="1241" priority="279" stopIfTrue="1" operator="containsText" text="iw.kkZad">
      <formula>NOT(ISERROR(SEARCH("iw.kkZad",B1949)))</formula>
    </cfRule>
  </conditionalFormatting>
  <conditionalFormatting sqref="P1929">
    <cfRule type="cellIs" dxfId="1240" priority="274" operator="equal">
      <formula>0</formula>
    </cfRule>
  </conditionalFormatting>
  <conditionalFormatting sqref="B1981:C1981">
    <cfRule type="cellIs" dxfId="1239" priority="273" stopIfTrue="1" operator="equal">
      <formula>0</formula>
    </cfRule>
  </conditionalFormatting>
  <conditionalFormatting sqref="B1981:C1981">
    <cfRule type="containsText" dxfId="1238" priority="268" stopIfTrue="1" operator="containsText" text="dsoy jktdh; fo|ky;ksa esa iz;ksx gsrq fu%'kqYd">
      <formula>NOT(ISERROR(SEARCH("dsoy jktdh; fo|ky;ksa esa iz;ksx gsrq fu%'kqYd",B1981)))</formula>
    </cfRule>
    <cfRule type="containsText" dxfId="1237" priority="269" stopIfTrue="1" operator="containsText" text="dsoy jktdh; fo|ky;ksa esa iz;ksx gsrq fu%'kqYd">
      <formula>NOT(ISERROR(SEARCH("dsoy jktdh; fo|ky;ksa esa iz;ksx gsrq fu%'kqYd",B1981)))</formula>
    </cfRule>
    <cfRule type="containsText" dxfId="1236" priority="270" stopIfTrue="1" operator="containsText" text="dsoy jktdh; fo|ky;ksa esa iz;ksx gsrq fu%'kqYd">
      <formula>NOT(ISERROR(SEARCH("dsoy jktdh; fo|ky;ksa esa iz;ksx gsrq fu%'kqYd",B1981)))</formula>
    </cfRule>
    <cfRule type="containsText" dxfId="1235" priority="271" stopIfTrue="1" operator="containsText" text="f'k{kk foHkkx jktLFkku">
      <formula>NOT(ISERROR(SEARCH("f'k{kk foHkkx jktLFkku",B1981)))</formula>
    </cfRule>
    <cfRule type="containsText" dxfId="1234" priority="272" stopIfTrue="1" operator="containsText" text="iw.kkZad">
      <formula>NOT(ISERROR(SEARCH("iw.kkZad",B1981)))</formula>
    </cfRule>
  </conditionalFormatting>
  <conditionalFormatting sqref="P1961">
    <cfRule type="cellIs" dxfId="1233" priority="267" operator="equal">
      <formula>0</formula>
    </cfRule>
  </conditionalFormatting>
  <conditionalFormatting sqref="B2013:C2013">
    <cfRule type="cellIs" dxfId="1232" priority="266" stopIfTrue="1" operator="equal">
      <formula>0</formula>
    </cfRule>
  </conditionalFormatting>
  <conditionalFormatting sqref="B2013:C2013">
    <cfRule type="containsText" dxfId="1231" priority="261" stopIfTrue="1" operator="containsText" text="dsoy jktdh; fo|ky;ksa esa iz;ksx gsrq fu%'kqYd">
      <formula>NOT(ISERROR(SEARCH("dsoy jktdh; fo|ky;ksa esa iz;ksx gsrq fu%'kqYd",B2013)))</formula>
    </cfRule>
    <cfRule type="containsText" dxfId="1230" priority="262" stopIfTrue="1" operator="containsText" text="dsoy jktdh; fo|ky;ksa esa iz;ksx gsrq fu%'kqYd">
      <formula>NOT(ISERROR(SEARCH("dsoy jktdh; fo|ky;ksa esa iz;ksx gsrq fu%'kqYd",B2013)))</formula>
    </cfRule>
    <cfRule type="containsText" dxfId="1229" priority="263" stopIfTrue="1" operator="containsText" text="dsoy jktdh; fo|ky;ksa esa iz;ksx gsrq fu%'kqYd">
      <formula>NOT(ISERROR(SEARCH("dsoy jktdh; fo|ky;ksa esa iz;ksx gsrq fu%'kqYd",B2013)))</formula>
    </cfRule>
    <cfRule type="containsText" dxfId="1228" priority="264" stopIfTrue="1" operator="containsText" text="f'k{kk foHkkx jktLFkku">
      <formula>NOT(ISERROR(SEARCH("f'k{kk foHkkx jktLFkku",B2013)))</formula>
    </cfRule>
    <cfRule type="containsText" dxfId="1227" priority="265" stopIfTrue="1" operator="containsText" text="iw.kkZad">
      <formula>NOT(ISERROR(SEARCH("iw.kkZad",B2013)))</formula>
    </cfRule>
  </conditionalFormatting>
  <conditionalFormatting sqref="P1993">
    <cfRule type="cellIs" dxfId="1226" priority="260" operator="equal">
      <formula>0</formula>
    </cfRule>
  </conditionalFormatting>
  <conditionalFormatting sqref="B2045:C2045">
    <cfRule type="cellIs" dxfId="1225" priority="259" stopIfTrue="1" operator="equal">
      <formula>0</formula>
    </cfRule>
  </conditionalFormatting>
  <conditionalFormatting sqref="B2045:C2045">
    <cfRule type="containsText" dxfId="1224" priority="254" stopIfTrue="1" operator="containsText" text="dsoy jktdh; fo|ky;ksa esa iz;ksx gsrq fu%'kqYd">
      <formula>NOT(ISERROR(SEARCH("dsoy jktdh; fo|ky;ksa esa iz;ksx gsrq fu%'kqYd",B2045)))</formula>
    </cfRule>
    <cfRule type="containsText" dxfId="1223" priority="255" stopIfTrue="1" operator="containsText" text="dsoy jktdh; fo|ky;ksa esa iz;ksx gsrq fu%'kqYd">
      <formula>NOT(ISERROR(SEARCH("dsoy jktdh; fo|ky;ksa esa iz;ksx gsrq fu%'kqYd",B2045)))</formula>
    </cfRule>
    <cfRule type="containsText" dxfId="1222" priority="256" stopIfTrue="1" operator="containsText" text="dsoy jktdh; fo|ky;ksa esa iz;ksx gsrq fu%'kqYd">
      <formula>NOT(ISERROR(SEARCH("dsoy jktdh; fo|ky;ksa esa iz;ksx gsrq fu%'kqYd",B2045)))</formula>
    </cfRule>
    <cfRule type="containsText" dxfId="1221" priority="257" stopIfTrue="1" operator="containsText" text="f'k{kk foHkkx jktLFkku">
      <formula>NOT(ISERROR(SEARCH("f'k{kk foHkkx jktLFkku",B2045)))</formula>
    </cfRule>
    <cfRule type="containsText" dxfId="1220" priority="258" stopIfTrue="1" operator="containsText" text="iw.kkZad">
      <formula>NOT(ISERROR(SEARCH("iw.kkZad",B2045)))</formula>
    </cfRule>
  </conditionalFormatting>
  <conditionalFormatting sqref="P2025">
    <cfRule type="cellIs" dxfId="1219" priority="253" operator="equal">
      <formula>0</formula>
    </cfRule>
  </conditionalFormatting>
  <conditionalFormatting sqref="B2077:C2077">
    <cfRule type="cellIs" dxfId="1218" priority="252" stopIfTrue="1" operator="equal">
      <formula>0</formula>
    </cfRule>
  </conditionalFormatting>
  <conditionalFormatting sqref="B2077:C2077">
    <cfRule type="containsText" dxfId="1217" priority="247" stopIfTrue="1" operator="containsText" text="dsoy jktdh; fo|ky;ksa esa iz;ksx gsrq fu%'kqYd">
      <formula>NOT(ISERROR(SEARCH("dsoy jktdh; fo|ky;ksa esa iz;ksx gsrq fu%'kqYd",B2077)))</formula>
    </cfRule>
    <cfRule type="containsText" dxfId="1216" priority="248" stopIfTrue="1" operator="containsText" text="dsoy jktdh; fo|ky;ksa esa iz;ksx gsrq fu%'kqYd">
      <formula>NOT(ISERROR(SEARCH("dsoy jktdh; fo|ky;ksa esa iz;ksx gsrq fu%'kqYd",B2077)))</formula>
    </cfRule>
    <cfRule type="containsText" dxfId="1215" priority="249" stopIfTrue="1" operator="containsText" text="dsoy jktdh; fo|ky;ksa esa iz;ksx gsrq fu%'kqYd">
      <formula>NOT(ISERROR(SEARCH("dsoy jktdh; fo|ky;ksa esa iz;ksx gsrq fu%'kqYd",B2077)))</formula>
    </cfRule>
    <cfRule type="containsText" dxfId="1214" priority="250" stopIfTrue="1" operator="containsText" text="f'k{kk foHkkx jktLFkku">
      <formula>NOT(ISERROR(SEARCH("f'k{kk foHkkx jktLFkku",B2077)))</formula>
    </cfRule>
    <cfRule type="containsText" dxfId="1213" priority="251" stopIfTrue="1" operator="containsText" text="iw.kkZad">
      <formula>NOT(ISERROR(SEARCH("iw.kkZad",B2077)))</formula>
    </cfRule>
  </conditionalFormatting>
  <conditionalFormatting sqref="P2057">
    <cfRule type="cellIs" dxfId="1212" priority="246" operator="equal">
      <formula>0</formula>
    </cfRule>
  </conditionalFormatting>
  <conditionalFormatting sqref="B2109:C2109">
    <cfRule type="cellIs" dxfId="1211" priority="245" stopIfTrue="1" operator="equal">
      <formula>0</formula>
    </cfRule>
  </conditionalFormatting>
  <conditionalFormatting sqref="B2109:C2109">
    <cfRule type="containsText" dxfId="1210" priority="240" stopIfTrue="1" operator="containsText" text="dsoy jktdh; fo|ky;ksa esa iz;ksx gsrq fu%'kqYd">
      <formula>NOT(ISERROR(SEARCH("dsoy jktdh; fo|ky;ksa esa iz;ksx gsrq fu%'kqYd",B2109)))</formula>
    </cfRule>
    <cfRule type="containsText" dxfId="1209" priority="241" stopIfTrue="1" operator="containsText" text="dsoy jktdh; fo|ky;ksa esa iz;ksx gsrq fu%'kqYd">
      <formula>NOT(ISERROR(SEARCH("dsoy jktdh; fo|ky;ksa esa iz;ksx gsrq fu%'kqYd",B2109)))</formula>
    </cfRule>
    <cfRule type="containsText" dxfId="1208" priority="242" stopIfTrue="1" operator="containsText" text="dsoy jktdh; fo|ky;ksa esa iz;ksx gsrq fu%'kqYd">
      <formula>NOT(ISERROR(SEARCH("dsoy jktdh; fo|ky;ksa esa iz;ksx gsrq fu%'kqYd",B2109)))</formula>
    </cfRule>
    <cfRule type="containsText" dxfId="1207" priority="243" stopIfTrue="1" operator="containsText" text="f'k{kk foHkkx jktLFkku">
      <formula>NOT(ISERROR(SEARCH("f'k{kk foHkkx jktLFkku",B2109)))</formula>
    </cfRule>
    <cfRule type="containsText" dxfId="1206" priority="244" stopIfTrue="1" operator="containsText" text="iw.kkZad">
      <formula>NOT(ISERROR(SEARCH("iw.kkZad",B2109)))</formula>
    </cfRule>
  </conditionalFormatting>
  <conditionalFormatting sqref="P2089">
    <cfRule type="cellIs" dxfId="1205" priority="239" operator="equal">
      <formula>0</formula>
    </cfRule>
  </conditionalFormatting>
  <conditionalFormatting sqref="B2141:C2141">
    <cfRule type="cellIs" dxfId="1204" priority="238" stopIfTrue="1" operator="equal">
      <formula>0</formula>
    </cfRule>
  </conditionalFormatting>
  <conditionalFormatting sqref="B2141:C2141">
    <cfRule type="containsText" dxfId="1203" priority="233" stopIfTrue="1" operator="containsText" text="dsoy jktdh; fo|ky;ksa esa iz;ksx gsrq fu%'kqYd">
      <formula>NOT(ISERROR(SEARCH("dsoy jktdh; fo|ky;ksa esa iz;ksx gsrq fu%'kqYd",B2141)))</formula>
    </cfRule>
    <cfRule type="containsText" dxfId="1202" priority="234" stopIfTrue="1" operator="containsText" text="dsoy jktdh; fo|ky;ksa esa iz;ksx gsrq fu%'kqYd">
      <formula>NOT(ISERROR(SEARCH("dsoy jktdh; fo|ky;ksa esa iz;ksx gsrq fu%'kqYd",B2141)))</formula>
    </cfRule>
    <cfRule type="containsText" dxfId="1201" priority="235" stopIfTrue="1" operator="containsText" text="dsoy jktdh; fo|ky;ksa esa iz;ksx gsrq fu%'kqYd">
      <formula>NOT(ISERROR(SEARCH("dsoy jktdh; fo|ky;ksa esa iz;ksx gsrq fu%'kqYd",B2141)))</formula>
    </cfRule>
    <cfRule type="containsText" dxfId="1200" priority="236" stopIfTrue="1" operator="containsText" text="f'k{kk foHkkx jktLFkku">
      <formula>NOT(ISERROR(SEARCH("f'k{kk foHkkx jktLFkku",B2141)))</formula>
    </cfRule>
    <cfRule type="containsText" dxfId="1199" priority="237" stopIfTrue="1" operator="containsText" text="iw.kkZad">
      <formula>NOT(ISERROR(SEARCH("iw.kkZad",B2141)))</formula>
    </cfRule>
  </conditionalFormatting>
  <conditionalFormatting sqref="P2121">
    <cfRule type="cellIs" dxfId="1198" priority="232" operator="equal">
      <formula>0</formula>
    </cfRule>
  </conditionalFormatting>
  <conditionalFormatting sqref="B2173:C2173">
    <cfRule type="cellIs" dxfId="1197" priority="231" stopIfTrue="1" operator="equal">
      <formula>0</formula>
    </cfRule>
  </conditionalFormatting>
  <conditionalFormatting sqref="B2173:C2173">
    <cfRule type="containsText" dxfId="1196" priority="226" stopIfTrue="1" operator="containsText" text="dsoy jktdh; fo|ky;ksa esa iz;ksx gsrq fu%'kqYd">
      <formula>NOT(ISERROR(SEARCH("dsoy jktdh; fo|ky;ksa esa iz;ksx gsrq fu%'kqYd",B2173)))</formula>
    </cfRule>
    <cfRule type="containsText" dxfId="1195" priority="227" stopIfTrue="1" operator="containsText" text="dsoy jktdh; fo|ky;ksa esa iz;ksx gsrq fu%'kqYd">
      <formula>NOT(ISERROR(SEARCH("dsoy jktdh; fo|ky;ksa esa iz;ksx gsrq fu%'kqYd",B2173)))</formula>
    </cfRule>
    <cfRule type="containsText" dxfId="1194" priority="228" stopIfTrue="1" operator="containsText" text="dsoy jktdh; fo|ky;ksa esa iz;ksx gsrq fu%'kqYd">
      <formula>NOT(ISERROR(SEARCH("dsoy jktdh; fo|ky;ksa esa iz;ksx gsrq fu%'kqYd",B2173)))</formula>
    </cfRule>
    <cfRule type="containsText" dxfId="1193" priority="229" stopIfTrue="1" operator="containsText" text="f'k{kk foHkkx jktLFkku">
      <formula>NOT(ISERROR(SEARCH("f'k{kk foHkkx jktLFkku",B2173)))</formula>
    </cfRule>
    <cfRule type="containsText" dxfId="1192" priority="230" stopIfTrue="1" operator="containsText" text="iw.kkZad">
      <formula>NOT(ISERROR(SEARCH("iw.kkZad",B2173)))</formula>
    </cfRule>
  </conditionalFormatting>
  <conditionalFormatting sqref="P2153">
    <cfRule type="cellIs" dxfId="1191" priority="225" operator="equal">
      <formula>0</formula>
    </cfRule>
  </conditionalFormatting>
  <conditionalFormatting sqref="B2205:C2205">
    <cfRule type="cellIs" dxfId="1190" priority="224" stopIfTrue="1" operator="equal">
      <formula>0</formula>
    </cfRule>
  </conditionalFormatting>
  <conditionalFormatting sqref="B2205:C2205">
    <cfRule type="containsText" dxfId="1189" priority="219" stopIfTrue="1" operator="containsText" text="dsoy jktdh; fo|ky;ksa esa iz;ksx gsrq fu%'kqYd">
      <formula>NOT(ISERROR(SEARCH("dsoy jktdh; fo|ky;ksa esa iz;ksx gsrq fu%'kqYd",B2205)))</formula>
    </cfRule>
    <cfRule type="containsText" dxfId="1188" priority="220" stopIfTrue="1" operator="containsText" text="dsoy jktdh; fo|ky;ksa esa iz;ksx gsrq fu%'kqYd">
      <formula>NOT(ISERROR(SEARCH("dsoy jktdh; fo|ky;ksa esa iz;ksx gsrq fu%'kqYd",B2205)))</formula>
    </cfRule>
    <cfRule type="containsText" dxfId="1187" priority="221" stopIfTrue="1" operator="containsText" text="dsoy jktdh; fo|ky;ksa esa iz;ksx gsrq fu%'kqYd">
      <formula>NOT(ISERROR(SEARCH("dsoy jktdh; fo|ky;ksa esa iz;ksx gsrq fu%'kqYd",B2205)))</formula>
    </cfRule>
    <cfRule type="containsText" dxfId="1186" priority="222" stopIfTrue="1" operator="containsText" text="f'k{kk foHkkx jktLFkku">
      <formula>NOT(ISERROR(SEARCH("f'k{kk foHkkx jktLFkku",B2205)))</formula>
    </cfRule>
    <cfRule type="containsText" dxfId="1185" priority="223" stopIfTrue="1" operator="containsText" text="iw.kkZad">
      <formula>NOT(ISERROR(SEARCH("iw.kkZad",B2205)))</formula>
    </cfRule>
  </conditionalFormatting>
  <conditionalFormatting sqref="P2185">
    <cfRule type="cellIs" dxfId="1184" priority="218" operator="equal">
      <formula>0</formula>
    </cfRule>
  </conditionalFormatting>
  <conditionalFormatting sqref="B2237:C2237">
    <cfRule type="cellIs" dxfId="1183" priority="217" stopIfTrue="1" operator="equal">
      <formula>0</formula>
    </cfRule>
  </conditionalFormatting>
  <conditionalFormatting sqref="B2237:C2237">
    <cfRule type="containsText" dxfId="1182" priority="212" stopIfTrue="1" operator="containsText" text="dsoy jktdh; fo|ky;ksa esa iz;ksx gsrq fu%'kqYd">
      <formula>NOT(ISERROR(SEARCH("dsoy jktdh; fo|ky;ksa esa iz;ksx gsrq fu%'kqYd",B2237)))</formula>
    </cfRule>
    <cfRule type="containsText" dxfId="1181" priority="213" stopIfTrue="1" operator="containsText" text="dsoy jktdh; fo|ky;ksa esa iz;ksx gsrq fu%'kqYd">
      <formula>NOT(ISERROR(SEARCH("dsoy jktdh; fo|ky;ksa esa iz;ksx gsrq fu%'kqYd",B2237)))</formula>
    </cfRule>
    <cfRule type="containsText" dxfId="1180" priority="214" stopIfTrue="1" operator="containsText" text="dsoy jktdh; fo|ky;ksa esa iz;ksx gsrq fu%'kqYd">
      <formula>NOT(ISERROR(SEARCH("dsoy jktdh; fo|ky;ksa esa iz;ksx gsrq fu%'kqYd",B2237)))</formula>
    </cfRule>
    <cfRule type="containsText" dxfId="1179" priority="215" stopIfTrue="1" operator="containsText" text="f'k{kk foHkkx jktLFkku">
      <formula>NOT(ISERROR(SEARCH("f'k{kk foHkkx jktLFkku",B2237)))</formula>
    </cfRule>
    <cfRule type="containsText" dxfId="1178" priority="216" stopIfTrue="1" operator="containsText" text="iw.kkZad">
      <formula>NOT(ISERROR(SEARCH("iw.kkZad",B2237)))</formula>
    </cfRule>
  </conditionalFormatting>
  <conditionalFormatting sqref="P2217">
    <cfRule type="cellIs" dxfId="1177" priority="211" operator="equal">
      <formula>0</formula>
    </cfRule>
  </conditionalFormatting>
  <conditionalFormatting sqref="B2269:C2269">
    <cfRule type="cellIs" dxfId="1176" priority="210" stopIfTrue="1" operator="equal">
      <formula>0</formula>
    </cfRule>
  </conditionalFormatting>
  <conditionalFormatting sqref="B2269:C2269">
    <cfRule type="containsText" dxfId="1175" priority="205" stopIfTrue="1" operator="containsText" text="dsoy jktdh; fo|ky;ksa esa iz;ksx gsrq fu%'kqYd">
      <formula>NOT(ISERROR(SEARCH("dsoy jktdh; fo|ky;ksa esa iz;ksx gsrq fu%'kqYd",B2269)))</formula>
    </cfRule>
    <cfRule type="containsText" dxfId="1174" priority="206" stopIfTrue="1" operator="containsText" text="dsoy jktdh; fo|ky;ksa esa iz;ksx gsrq fu%'kqYd">
      <formula>NOT(ISERROR(SEARCH("dsoy jktdh; fo|ky;ksa esa iz;ksx gsrq fu%'kqYd",B2269)))</formula>
    </cfRule>
    <cfRule type="containsText" dxfId="1173" priority="207" stopIfTrue="1" operator="containsText" text="dsoy jktdh; fo|ky;ksa esa iz;ksx gsrq fu%'kqYd">
      <formula>NOT(ISERROR(SEARCH("dsoy jktdh; fo|ky;ksa esa iz;ksx gsrq fu%'kqYd",B2269)))</formula>
    </cfRule>
    <cfRule type="containsText" dxfId="1172" priority="208" stopIfTrue="1" operator="containsText" text="f'k{kk foHkkx jktLFkku">
      <formula>NOT(ISERROR(SEARCH("f'k{kk foHkkx jktLFkku",B2269)))</formula>
    </cfRule>
    <cfRule type="containsText" dxfId="1171" priority="209" stopIfTrue="1" operator="containsText" text="iw.kkZad">
      <formula>NOT(ISERROR(SEARCH("iw.kkZad",B2269)))</formula>
    </cfRule>
  </conditionalFormatting>
  <conditionalFormatting sqref="P2249">
    <cfRule type="cellIs" dxfId="1170" priority="204" operator="equal">
      <formula>0</formula>
    </cfRule>
  </conditionalFormatting>
  <conditionalFormatting sqref="B2301:C2301">
    <cfRule type="cellIs" dxfId="1169" priority="203" stopIfTrue="1" operator="equal">
      <formula>0</formula>
    </cfRule>
  </conditionalFormatting>
  <conditionalFormatting sqref="B2301:C2301">
    <cfRule type="containsText" dxfId="1168" priority="198" stopIfTrue="1" operator="containsText" text="dsoy jktdh; fo|ky;ksa esa iz;ksx gsrq fu%'kqYd">
      <formula>NOT(ISERROR(SEARCH("dsoy jktdh; fo|ky;ksa esa iz;ksx gsrq fu%'kqYd",B2301)))</formula>
    </cfRule>
    <cfRule type="containsText" dxfId="1167" priority="199" stopIfTrue="1" operator="containsText" text="dsoy jktdh; fo|ky;ksa esa iz;ksx gsrq fu%'kqYd">
      <formula>NOT(ISERROR(SEARCH("dsoy jktdh; fo|ky;ksa esa iz;ksx gsrq fu%'kqYd",B2301)))</formula>
    </cfRule>
    <cfRule type="containsText" dxfId="1166" priority="200" stopIfTrue="1" operator="containsText" text="dsoy jktdh; fo|ky;ksa esa iz;ksx gsrq fu%'kqYd">
      <formula>NOT(ISERROR(SEARCH("dsoy jktdh; fo|ky;ksa esa iz;ksx gsrq fu%'kqYd",B2301)))</formula>
    </cfRule>
    <cfRule type="containsText" dxfId="1165" priority="201" stopIfTrue="1" operator="containsText" text="f'k{kk foHkkx jktLFkku">
      <formula>NOT(ISERROR(SEARCH("f'k{kk foHkkx jktLFkku",B2301)))</formula>
    </cfRule>
    <cfRule type="containsText" dxfId="1164" priority="202" stopIfTrue="1" operator="containsText" text="iw.kkZad">
      <formula>NOT(ISERROR(SEARCH("iw.kkZad",B2301)))</formula>
    </cfRule>
  </conditionalFormatting>
  <conditionalFormatting sqref="P2281">
    <cfRule type="cellIs" dxfId="1163" priority="197" operator="equal">
      <formula>0</formula>
    </cfRule>
  </conditionalFormatting>
  <conditionalFormatting sqref="B2333:C2333">
    <cfRule type="cellIs" dxfId="1162" priority="196" stopIfTrue="1" operator="equal">
      <formula>0</formula>
    </cfRule>
  </conditionalFormatting>
  <conditionalFormatting sqref="B2333:C2333">
    <cfRule type="containsText" dxfId="1161" priority="191" stopIfTrue="1" operator="containsText" text="dsoy jktdh; fo|ky;ksa esa iz;ksx gsrq fu%'kqYd">
      <formula>NOT(ISERROR(SEARCH("dsoy jktdh; fo|ky;ksa esa iz;ksx gsrq fu%'kqYd",B2333)))</formula>
    </cfRule>
    <cfRule type="containsText" dxfId="1160" priority="192" stopIfTrue="1" operator="containsText" text="dsoy jktdh; fo|ky;ksa esa iz;ksx gsrq fu%'kqYd">
      <formula>NOT(ISERROR(SEARCH("dsoy jktdh; fo|ky;ksa esa iz;ksx gsrq fu%'kqYd",B2333)))</formula>
    </cfRule>
    <cfRule type="containsText" dxfId="1159" priority="193" stopIfTrue="1" operator="containsText" text="dsoy jktdh; fo|ky;ksa esa iz;ksx gsrq fu%'kqYd">
      <formula>NOT(ISERROR(SEARCH("dsoy jktdh; fo|ky;ksa esa iz;ksx gsrq fu%'kqYd",B2333)))</formula>
    </cfRule>
    <cfRule type="containsText" dxfId="1158" priority="194" stopIfTrue="1" operator="containsText" text="f'k{kk foHkkx jktLFkku">
      <formula>NOT(ISERROR(SEARCH("f'k{kk foHkkx jktLFkku",B2333)))</formula>
    </cfRule>
    <cfRule type="containsText" dxfId="1157" priority="195" stopIfTrue="1" operator="containsText" text="iw.kkZad">
      <formula>NOT(ISERROR(SEARCH("iw.kkZad",B2333)))</formula>
    </cfRule>
  </conditionalFormatting>
  <conditionalFormatting sqref="P2313">
    <cfRule type="cellIs" dxfId="1156" priority="190" operator="equal">
      <formula>0</formula>
    </cfRule>
  </conditionalFormatting>
  <conditionalFormatting sqref="B2365:C2365">
    <cfRule type="cellIs" dxfId="1155" priority="189" stopIfTrue="1" operator="equal">
      <formula>0</formula>
    </cfRule>
  </conditionalFormatting>
  <conditionalFormatting sqref="B2365:C2365">
    <cfRule type="containsText" dxfId="1154" priority="184" stopIfTrue="1" operator="containsText" text="dsoy jktdh; fo|ky;ksa esa iz;ksx gsrq fu%'kqYd">
      <formula>NOT(ISERROR(SEARCH("dsoy jktdh; fo|ky;ksa esa iz;ksx gsrq fu%'kqYd",B2365)))</formula>
    </cfRule>
    <cfRule type="containsText" dxfId="1153" priority="185" stopIfTrue="1" operator="containsText" text="dsoy jktdh; fo|ky;ksa esa iz;ksx gsrq fu%'kqYd">
      <formula>NOT(ISERROR(SEARCH("dsoy jktdh; fo|ky;ksa esa iz;ksx gsrq fu%'kqYd",B2365)))</formula>
    </cfRule>
    <cfRule type="containsText" dxfId="1152" priority="186" stopIfTrue="1" operator="containsText" text="dsoy jktdh; fo|ky;ksa esa iz;ksx gsrq fu%'kqYd">
      <formula>NOT(ISERROR(SEARCH("dsoy jktdh; fo|ky;ksa esa iz;ksx gsrq fu%'kqYd",B2365)))</formula>
    </cfRule>
    <cfRule type="containsText" dxfId="1151" priority="187" stopIfTrue="1" operator="containsText" text="f'k{kk foHkkx jktLFkku">
      <formula>NOT(ISERROR(SEARCH("f'k{kk foHkkx jktLFkku",B2365)))</formula>
    </cfRule>
    <cfRule type="containsText" dxfId="1150" priority="188" stopIfTrue="1" operator="containsText" text="iw.kkZad">
      <formula>NOT(ISERROR(SEARCH("iw.kkZad",B2365)))</formula>
    </cfRule>
  </conditionalFormatting>
  <conditionalFormatting sqref="P2345">
    <cfRule type="cellIs" dxfId="1149" priority="183" operator="equal">
      <formula>0</formula>
    </cfRule>
  </conditionalFormatting>
  <conditionalFormatting sqref="B2397:C2397">
    <cfRule type="cellIs" dxfId="1148" priority="182" stopIfTrue="1" operator="equal">
      <formula>0</formula>
    </cfRule>
  </conditionalFormatting>
  <conditionalFormatting sqref="B2397:C2397">
    <cfRule type="containsText" dxfId="1147" priority="177" stopIfTrue="1" operator="containsText" text="dsoy jktdh; fo|ky;ksa esa iz;ksx gsrq fu%'kqYd">
      <formula>NOT(ISERROR(SEARCH("dsoy jktdh; fo|ky;ksa esa iz;ksx gsrq fu%'kqYd",B2397)))</formula>
    </cfRule>
    <cfRule type="containsText" dxfId="1146" priority="178" stopIfTrue="1" operator="containsText" text="dsoy jktdh; fo|ky;ksa esa iz;ksx gsrq fu%'kqYd">
      <formula>NOT(ISERROR(SEARCH("dsoy jktdh; fo|ky;ksa esa iz;ksx gsrq fu%'kqYd",B2397)))</formula>
    </cfRule>
    <cfRule type="containsText" dxfId="1145" priority="179" stopIfTrue="1" operator="containsText" text="dsoy jktdh; fo|ky;ksa esa iz;ksx gsrq fu%'kqYd">
      <formula>NOT(ISERROR(SEARCH("dsoy jktdh; fo|ky;ksa esa iz;ksx gsrq fu%'kqYd",B2397)))</formula>
    </cfRule>
    <cfRule type="containsText" dxfId="1144" priority="180" stopIfTrue="1" operator="containsText" text="f'k{kk foHkkx jktLFkku">
      <formula>NOT(ISERROR(SEARCH("f'k{kk foHkkx jktLFkku",B2397)))</formula>
    </cfRule>
    <cfRule type="containsText" dxfId="1143" priority="181" stopIfTrue="1" operator="containsText" text="iw.kkZad">
      <formula>NOT(ISERROR(SEARCH("iw.kkZad",B2397)))</formula>
    </cfRule>
  </conditionalFormatting>
  <conditionalFormatting sqref="P2377">
    <cfRule type="cellIs" dxfId="1142" priority="176" operator="equal">
      <formula>0</formula>
    </cfRule>
  </conditionalFormatting>
  <conditionalFormatting sqref="B2429:C2429">
    <cfRule type="cellIs" dxfId="1141" priority="175" stopIfTrue="1" operator="equal">
      <formula>0</formula>
    </cfRule>
  </conditionalFormatting>
  <conditionalFormatting sqref="B2429:C2429">
    <cfRule type="containsText" dxfId="1140" priority="170" stopIfTrue="1" operator="containsText" text="dsoy jktdh; fo|ky;ksa esa iz;ksx gsrq fu%'kqYd">
      <formula>NOT(ISERROR(SEARCH("dsoy jktdh; fo|ky;ksa esa iz;ksx gsrq fu%'kqYd",B2429)))</formula>
    </cfRule>
    <cfRule type="containsText" dxfId="1139" priority="171" stopIfTrue="1" operator="containsText" text="dsoy jktdh; fo|ky;ksa esa iz;ksx gsrq fu%'kqYd">
      <formula>NOT(ISERROR(SEARCH("dsoy jktdh; fo|ky;ksa esa iz;ksx gsrq fu%'kqYd",B2429)))</formula>
    </cfRule>
    <cfRule type="containsText" dxfId="1138" priority="172" stopIfTrue="1" operator="containsText" text="dsoy jktdh; fo|ky;ksa esa iz;ksx gsrq fu%'kqYd">
      <formula>NOT(ISERROR(SEARCH("dsoy jktdh; fo|ky;ksa esa iz;ksx gsrq fu%'kqYd",B2429)))</formula>
    </cfRule>
    <cfRule type="containsText" dxfId="1137" priority="173" stopIfTrue="1" operator="containsText" text="f'k{kk foHkkx jktLFkku">
      <formula>NOT(ISERROR(SEARCH("f'k{kk foHkkx jktLFkku",B2429)))</formula>
    </cfRule>
    <cfRule type="containsText" dxfId="1136" priority="174" stopIfTrue="1" operator="containsText" text="iw.kkZad">
      <formula>NOT(ISERROR(SEARCH("iw.kkZad",B2429)))</formula>
    </cfRule>
  </conditionalFormatting>
  <conditionalFormatting sqref="P2409">
    <cfRule type="cellIs" dxfId="1135" priority="169" operator="equal">
      <formula>0</formula>
    </cfRule>
  </conditionalFormatting>
  <conditionalFormatting sqref="B2461:C2461">
    <cfRule type="cellIs" dxfId="1134" priority="168" stopIfTrue="1" operator="equal">
      <formula>0</formula>
    </cfRule>
  </conditionalFormatting>
  <conditionalFormatting sqref="B2461:C2461">
    <cfRule type="containsText" dxfId="1133" priority="163" stopIfTrue="1" operator="containsText" text="dsoy jktdh; fo|ky;ksa esa iz;ksx gsrq fu%'kqYd">
      <formula>NOT(ISERROR(SEARCH("dsoy jktdh; fo|ky;ksa esa iz;ksx gsrq fu%'kqYd",B2461)))</formula>
    </cfRule>
    <cfRule type="containsText" dxfId="1132" priority="164" stopIfTrue="1" operator="containsText" text="dsoy jktdh; fo|ky;ksa esa iz;ksx gsrq fu%'kqYd">
      <formula>NOT(ISERROR(SEARCH("dsoy jktdh; fo|ky;ksa esa iz;ksx gsrq fu%'kqYd",B2461)))</formula>
    </cfRule>
    <cfRule type="containsText" dxfId="1131" priority="165" stopIfTrue="1" operator="containsText" text="dsoy jktdh; fo|ky;ksa esa iz;ksx gsrq fu%'kqYd">
      <formula>NOT(ISERROR(SEARCH("dsoy jktdh; fo|ky;ksa esa iz;ksx gsrq fu%'kqYd",B2461)))</formula>
    </cfRule>
    <cfRule type="containsText" dxfId="1130" priority="166" stopIfTrue="1" operator="containsText" text="f'k{kk foHkkx jktLFkku">
      <formula>NOT(ISERROR(SEARCH("f'k{kk foHkkx jktLFkku",B2461)))</formula>
    </cfRule>
    <cfRule type="containsText" dxfId="1129" priority="167" stopIfTrue="1" operator="containsText" text="iw.kkZad">
      <formula>NOT(ISERROR(SEARCH("iw.kkZad",B2461)))</formula>
    </cfRule>
  </conditionalFormatting>
  <conditionalFormatting sqref="P2441">
    <cfRule type="cellIs" dxfId="1128" priority="162" operator="equal">
      <formula>0</formula>
    </cfRule>
  </conditionalFormatting>
  <conditionalFormatting sqref="B2493:C2493">
    <cfRule type="cellIs" dxfId="1127" priority="161" stopIfTrue="1" operator="equal">
      <formula>0</formula>
    </cfRule>
  </conditionalFormatting>
  <conditionalFormatting sqref="B2493:C2493">
    <cfRule type="containsText" dxfId="1126" priority="156" stopIfTrue="1" operator="containsText" text="dsoy jktdh; fo|ky;ksa esa iz;ksx gsrq fu%'kqYd">
      <formula>NOT(ISERROR(SEARCH("dsoy jktdh; fo|ky;ksa esa iz;ksx gsrq fu%'kqYd",B2493)))</formula>
    </cfRule>
    <cfRule type="containsText" dxfId="1125" priority="157" stopIfTrue="1" operator="containsText" text="dsoy jktdh; fo|ky;ksa esa iz;ksx gsrq fu%'kqYd">
      <formula>NOT(ISERROR(SEARCH("dsoy jktdh; fo|ky;ksa esa iz;ksx gsrq fu%'kqYd",B2493)))</formula>
    </cfRule>
    <cfRule type="containsText" dxfId="1124" priority="158" stopIfTrue="1" operator="containsText" text="dsoy jktdh; fo|ky;ksa esa iz;ksx gsrq fu%'kqYd">
      <formula>NOT(ISERROR(SEARCH("dsoy jktdh; fo|ky;ksa esa iz;ksx gsrq fu%'kqYd",B2493)))</formula>
    </cfRule>
    <cfRule type="containsText" dxfId="1123" priority="159" stopIfTrue="1" operator="containsText" text="f'k{kk foHkkx jktLFkku">
      <formula>NOT(ISERROR(SEARCH("f'k{kk foHkkx jktLFkku",B2493)))</formula>
    </cfRule>
    <cfRule type="containsText" dxfId="1122" priority="160" stopIfTrue="1" operator="containsText" text="iw.kkZad">
      <formula>NOT(ISERROR(SEARCH("iw.kkZad",B2493)))</formula>
    </cfRule>
  </conditionalFormatting>
  <conditionalFormatting sqref="P2473">
    <cfRule type="cellIs" dxfId="1121" priority="155" operator="equal">
      <formula>0</formula>
    </cfRule>
  </conditionalFormatting>
  <conditionalFormatting sqref="B2525:C2525">
    <cfRule type="cellIs" dxfId="1120" priority="154" stopIfTrue="1" operator="equal">
      <formula>0</formula>
    </cfRule>
  </conditionalFormatting>
  <conditionalFormatting sqref="B2525:C2525">
    <cfRule type="containsText" dxfId="1119" priority="149" stopIfTrue="1" operator="containsText" text="dsoy jktdh; fo|ky;ksa esa iz;ksx gsrq fu%'kqYd">
      <formula>NOT(ISERROR(SEARCH("dsoy jktdh; fo|ky;ksa esa iz;ksx gsrq fu%'kqYd",B2525)))</formula>
    </cfRule>
    <cfRule type="containsText" dxfId="1118" priority="150" stopIfTrue="1" operator="containsText" text="dsoy jktdh; fo|ky;ksa esa iz;ksx gsrq fu%'kqYd">
      <formula>NOT(ISERROR(SEARCH("dsoy jktdh; fo|ky;ksa esa iz;ksx gsrq fu%'kqYd",B2525)))</formula>
    </cfRule>
    <cfRule type="containsText" dxfId="1117" priority="151" stopIfTrue="1" operator="containsText" text="dsoy jktdh; fo|ky;ksa esa iz;ksx gsrq fu%'kqYd">
      <formula>NOT(ISERROR(SEARCH("dsoy jktdh; fo|ky;ksa esa iz;ksx gsrq fu%'kqYd",B2525)))</formula>
    </cfRule>
    <cfRule type="containsText" dxfId="1116" priority="152" stopIfTrue="1" operator="containsText" text="f'k{kk foHkkx jktLFkku">
      <formula>NOT(ISERROR(SEARCH("f'k{kk foHkkx jktLFkku",B2525)))</formula>
    </cfRule>
    <cfRule type="containsText" dxfId="1115" priority="153" stopIfTrue="1" operator="containsText" text="iw.kkZad">
      <formula>NOT(ISERROR(SEARCH("iw.kkZad",B2525)))</formula>
    </cfRule>
  </conditionalFormatting>
  <conditionalFormatting sqref="P2505">
    <cfRule type="cellIs" dxfId="1114" priority="148" operator="equal">
      <formula>0</formula>
    </cfRule>
  </conditionalFormatting>
  <conditionalFormatting sqref="B2557:C2557">
    <cfRule type="cellIs" dxfId="1113" priority="147" stopIfTrue="1" operator="equal">
      <formula>0</formula>
    </cfRule>
  </conditionalFormatting>
  <conditionalFormatting sqref="B2557:C2557">
    <cfRule type="containsText" dxfId="1112" priority="142" stopIfTrue="1" operator="containsText" text="dsoy jktdh; fo|ky;ksa esa iz;ksx gsrq fu%'kqYd">
      <formula>NOT(ISERROR(SEARCH("dsoy jktdh; fo|ky;ksa esa iz;ksx gsrq fu%'kqYd",B2557)))</formula>
    </cfRule>
    <cfRule type="containsText" dxfId="1111" priority="143" stopIfTrue="1" operator="containsText" text="dsoy jktdh; fo|ky;ksa esa iz;ksx gsrq fu%'kqYd">
      <formula>NOT(ISERROR(SEARCH("dsoy jktdh; fo|ky;ksa esa iz;ksx gsrq fu%'kqYd",B2557)))</formula>
    </cfRule>
    <cfRule type="containsText" dxfId="1110" priority="144" stopIfTrue="1" operator="containsText" text="dsoy jktdh; fo|ky;ksa esa iz;ksx gsrq fu%'kqYd">
      <formula>NOT(ISERROR(SEARCH("dsoy jktdh; fo|ky;ksa esa iz;ksx gsrq fu%'kqYd",B2557)))</formula>
    </cfRule>
    <cfRule type="containsText" dxfId="1109" priority="145" stopIfTrue="1" operator="containsText" text="f'k{kk foHkkx jktLFkku">
      <formula>NOT(ISERROR(SEARCH("f'k{kk foHkkx jktLFkku",B2557)))</formula>
    </cfRule>
    <cfRule type="containsText" dxfId="1108" priority="146" stopIfTrue="1" operator="containsText" text="iw.kkZad">
      <formula>NOT(ISERROR(SEARCH("iw.kkZad",B2557)))</formula>
    </cfRule>
  </conditionalFormatting>
  <conditionalFormatting sqref="P2537">
    <cfRule type="cellIs" dxfId="1107" priority="141" operator="equal">
      <formula>0</formula>
    </cfRule>
  </conditionalFormatting>
  <conditionalFormatting sqref="B2589:C2589">
    <cfRule type="cellIs" dxfId="1106" priority="140" stopIfTrue="1" operator="equal">
      <formula>0</formula>
    </cfRule>
  </conditionalFormatting>
  <conditionalFormatting sqref="B2589:C2589">
    <cfRule type="containsText" dxfId="1105" priority="135" stopIfTrue="1" operator="containsText" text="dsoy jktdh; fo|ky;ksa esa iz;ksx gsrq fu%'kqYd">
      <formula>NOT(ISERROR(SEARCH("dsoy jktdh; fo|ky;ksa esa iz;ksx gsrq fu%'kqYd",B2589)))</formula>
    </cfRule>
    <cfRule type="containsText" dxfId="1104" priority="136" stopIfTrue="1" operator="containsText" text="dsoy jktdh; fo|ky;ksa esa iz;ksx gsrq fu%'kqYd">
      <formula>NOT(ISERROR(SEARCH("dsoy jktdh; fo|ky;ksa esa iz;ksx gsrq fu%'kqYd",B2589)))</formula>
    </cfRule>
    <cfRule type="containsText" dxfId="1103" priority="137" stopIfTrue="1" operator="containsText" text="dsoy jktdh; fo|ky;ksa esa iz;ksx gsrq fu%'kqYd">
      <formula>NOT(ISERROR(SEARCH("dsoy jktdh; fo|ky;ksa esa iz;ksx gsrq fu%'kqYd",B2589)))</formula>
    </cfRule>
    <cfRule type="containsText" dxfId="1102" priority="138" stopIfTrue="1" operator="containsText" text="f'k{kk foHkkx jktLFkku">
      <formula>NOT(ISERROR(SEARCH("f'k{kk foHkkx jktLFkku",B2589)))</formula>
    </cfRule>
    <cfRule type="containsText" dxfId="1101" priority="139" stopIfTrue="1" operator="containsText" text="iw.kkZad">
      <formula>NOT(ISERROR(SEARCH("iw.kkZad",B2589)))</formula>
    </cfRule>
  </conditionalFormatting>
  <conditionalFormatting sqref="P2569">
    <cfRule type="cellIs" dxfId="1100" priority="134" operator="equal">
      <formula>0</formula>
    </cfRule>
  </conditionalFormatting>
  <conditionalFormatting sqref="B2621:C2621">
    <cfRule type="cellIs" dxfId="1099" priority="133" stopIfTrue="1" operator="equal">
      <formula>0</formula>
    </cfRule>
  </conditionalFormatting>
  <conditionalFormatting sqref="B2621:C2621">
    <cfRule type="containsText" dxfId="1098" priority="128" stopIfTrue="1" operator="containsText" text="dsoy jktdh; fo|ky;ksa esa iz;ksx gsrq fu%'kqYd">
      <formula>NOT(ISERROR(SEARCH("dsoy jktdh; fo|ky;ksa esa iz;ksx gsrq fu%'kqYd",B2621)))</formula>
    </cfRule>
    <cfRule type="containsText" dxfId="1097" priority="129" stopIfTrue="1" operator="containsText" text="dsoy jktdh; fo|ky;ksa esa iz;ksx gsrq fu%'kqYd">
      <formula>NOT(ISERROR(SEARCH("dsoy jktdh; fo|ky;ksa esa iz;ksx gsrq fu%'kqYd",B2621)))</formula>
    </cfRule>
    <cfRule type="containsText" dxfId="1096" priority="130" stopIfTrue="1" operator="containsText" text="dsoy jktdh; fo|ky;ksa esa iz;ksx gsrq fu%'kqYd">
      <formula>NOT(ISERROR(SEARCH("dsoy jktdh; fo|ky;ksa esa iz;ksx gsrq fu%'kqYd",B2621)))</formula>
    </cfRule>
    <cfRule type="containsText" dxfId="1095" priority="131" stopIfTrue="1" operator="containsText" text="f'k{kk foHkkx jktLFkku">
      <formula>NOT(ISERROR(SEARCH("f'k{kk foHkkx jktLFkku",B2621)))</formula>
    </cfRule>
    <cfRule type="containsText" dxfId="1094" priority="132" stopIfTrue="1" operator="containsText" text="iw.kkZad">
      <formula>NOT(ISERROR(SEARCH("iw.kkZad",B2621)))</formula>
    </cfRule>
  </conditionalFormatting>
  <conditionalFormatting sqref="P2601">
    <cfRule type="cellIs" dxfId="1093" priority="127" operator="equal">
      <formula>0</formula>
    </cfRule>
  </conditionalFormatting>
  <conditionalFormatting sqref="B2653:C2653">
    <cfRule type="cellIs" dxfId="1092" priority="126" stopIfTrue="1" operator="equal">
      <formula>0</formula>
    </cfRule>
  </conditionalFormatting>
  <conditionalFormatting sqref="B2653:C2653">
    <cfRule type="containsText" dxfId="1091" priority="121" stopIfTrue="1" operator="containsText" text="dsoy jktdh; fo|ky;ksa esa iz;ksx gsrq fu%'kqYd">
      <formula>NOT(ISERROR(SEARCH("dsoy jktdh; fo|ky;ksa esa iz;ksx gsrq fu%'kqYd",B2653)))</formula>
    </cfRule>
    <cfRule type="containsText" dxfId="1090" priority="122" stopIfTrue="1" operator="containsText" text="dsoy jktdh; fo|ky;ksa esa iz;ksx gsrq fu%'kqYd">
      <formula>NOT(ISERROR(SEARCH("dsoy jktdh; fo|ky;ksa esa iz;ksx gsrq fu%'kqYd",B2653)))</formula>
    </cfRule>
    <cfRule type="containsText" dxfId="1089" priority="123" stopIfTrue="1" operator="containsText" text="dsoy jktdh; fo|ky;ksa esa iz;ksx gsrq fu%'kqYd">
      <formula>NOT(ISERROR(SEARCH("dsoy jktdh; fo|ky;ksa esa iz;ksx gsrq fu%'kqYd",B2653)))</formula>
    </cfRule>
    <cfRule type="containsText" dxfId="1088" priority="124" stopIfTrue="1" operator="containsText" text="f'k{kk foHkkx jktLFkku">
      <formula>NOT(ISERROR(SEARCH("f'k{kk foHkkx jktLFkku",B2653)))</formula>
    </cfRule>
    <cfRule type="containsText" dxfId="1087" priority="125" stopIfTrue="1" operator="containsText" text="iw.kkZad">
      <formula>NOT(ISERROR(SEARCH("iw.kkZad",B2653)))</formula>
    </cfRule>
  </conditionalFormatting>
  <conditionalFormatting sqref="P2633">
    <cfRule type="cellIs" dxfId="1086" priority="120" operator="equal">
      <formula>0</formula>
    </cfRule>
  </conditionalFormatting>
  <conditionalFormatting sqref="B2685:C2685">
    <cfRule type="cellIs" dxfId="1085" priority="119" stopIfTrue="1" operator="equal">
      <formula>0</formula>
    </cfRule>
  </conditionalFormatting>
  <conditionalFormatting sqref="B2685:C2685">
    <cfRule type="containsText" dxfId="1084" priority="114" stopIfTrue="1" operator="containsText" text="dsoy jktdh; fo|ky;ksa esa iz;ksx gsrq fu%'kqYd">
      <formula>NOT(ISERROR(SEARCH("dsoy jktdh; fo|ky;ksa esa iz;ksx gsrq fu%'kqYd",B2685)))</formula>
    </cfRule>
    <cfRule type="containsText" dxfId="1083" priority="115" stopIfTrue="1" operator="containsText" text="dsoy jktdh; fo|ky;ksa esa iz;ksx gsrq fu%'kqYd">
      <formula>NOT(ISERROR(SEARCH("dsoy jktdh; fo|ky;ksa esa iz;ksx gsrq fu%'kqYd",B2685)))</formula>
    </cfRule>
    <cfRule type="containsText" dxfId="1082" priority="116" stopIfTrue="1" operator="containsText" text="dsoy jktdh; fo|ky;ksa esa iz;ksx gsrq fu%'kqYd">
      <formula>NOT(ISERROR(SEARCH("dsoy jktdh; fo|ky;ksa esa iz;ksx gsrq fu%'kqYd",B2685)))</formula>
    </cfRule>
    <cfRule type="containsText" dxfId="1081" priority="117" stopIfTrue="1" operator="containsText" text="f'k{kk foHkkx jktLFkku">
      <formula>NOT(ISERROR(SEARCH("f'k{kk foHkkx jktLFkku",B2685)))</formula>
    </cfRule>
    <cfRule type="containsText" dxfId="1080" priority="118" stopIfTrue="1" operator="containsText" text="iw.kkZad">
      <formula>NOT(ISERROR(SEARCH("iw.kkZad",B2685)))</formula>
    </cfRule>
  </conditionalFormatting>
  <conditionalFormatting sqref="P2665">
    <cfRule type="cellIs" dxfId="1079" priority="113" operator="equal">
      <formula>0</formula>
    </cfRule>
  </conditionalFormatting>
  <conditionalFormatting sqref="B2717:C2717">
    <cfRule type="cellIs" dxfId="1078" priority="112" stopIfTrue="1" operator="equal">
      <formula>0</formula>
    </cfRule>
  </conditionalFormatting>
  <conditionalFormatting sqref="B2717:C2717">
    <cfRule type="containsText" dxfId="1077" priority="107" stopIfTrue="1" operator="containsText" text="dsoy jktdh; fo|ky;ksa esa iz;ksx gsrq fu%'kqYd">
      <formula>NOT(ISERROR(SEARCH("dsoy jktdh; fo|ky;ksa esa iz;ksx gsrq fu%'kqYd",B2717)))</formula>
    </cfRule>
    <cfRule type="containsText" dxfId="1076" priority="108" stopIfTrue="1" operator="containsText" text="dsoy jktdh; fo|ky;ksa esa iz;ksx gsrq fu%'kqYd">
      <formula>NOT(ISERROR(SEARCH("dsoy jktdh; fo|ky;ksa esa iz;ksx gsrq fu%'kqYd",B2717)))</formula>
    </cfRule>
    <cfRule type="containsText" dxfId="1075" priority="109" stopIfTrue="1" operator="containsText" text="dsoy jktdh; fo|ky;ksa esa iz;ksx gsrq fu%'kqYd">
      <formula>NOT(ISERROR(SEARCH("dsoy jktdh; fo|ky;ksa esa iz;ksx gsrq fu%'kqYd",B2717)))</formula>
    </cfRule>
    <cfRule type="containsText" dxfId="1074" priority="110" stopIfTrue="1" operator="containsText" text="f'k{kk foHkkx jktLFkku">
      <formula>NOT(ISERROR(SEARCH("f'k{kk foHkkx jktLFkku",B2717)))</formula>
    </cfRule>
    <cfRule type="containsText" dxfId="1073" priority="111" stopIfTrue="1" operator="containsText" text="iw.kkZad">
      <formula>NOT(ISERROR(SEARCH("iw.kkZad",B2717)))</formula>
    </cfRule>
  </conditionalFormatting>
  <conditionalFormatting sqref="P2697">
    <cfRule type="cellIs" dxfId="1072" priority="106" operator="equal">
      <formula>0</formula>
    </cfRule>
  </conditionalFormatting>
  <conditionalFormatting sqref="B2749:C2749">
    <cfRule type="cellIs" dxfId="1071" priority="105" stopIfTrue="1" operator="equal">
      <formula>0</formula>
    </cfRule>
  </conditionalFormatting>
  <conditionalFormatting sqref="B2749:C2749">
    <cfRule type="containsText" dxfId="1070" priority="100" stopIfTrue="1" operator="containsText" text="dsoy jktdh; fo|ky;ksa esa iz;ksx gsrq fu%'kqYd">
      <formula>NOT(ISERROR(SEARCH("dsoy jktdh; fo|ky;ksa esa iz;ksx gsrq fu%'kqYd",B2749)))</formula>
    </cfRule>
    <cfRule type="containsText" dxfId="1069" priority="101" stopIfTrue="1" operator="containsText" text="dsoy jktdh; fo|ky;ksa esa iz;ksx gsrq fu%'kqYd">
      <formula>NOT(ISERROR(SEARCH("dsoy jktdh; fo|ky;ksa esa iz;ksx gsrq fu%'kqYd",B2749)))</formula>
    </cfRule>
    <cfRule type="containsText" dxfId="1068" priority="102" stopIfTrue="1" operator="containsText" text="dsoy jktdh; fo|ky;ksa esa iz;ksx gsrq fu%'kqYd">
      <formula>NOT(ISERROR(SEARCH("dsoy jktdh; fo|ky;ksa esa iz;ksx gsrq fu%'kqYd",B2749)))</formula>
    </cfRule>
    <cfRule type="containsText" dxfId="1067" priority="103" stopIfTrue="1" operator="containsText" text="f'k{kk foHkkx jktLFkku">
      <formula>NOT(ISERROR(SEARCH("f'k{kk foHkkx jktLFkku",B2749)))</formula>
    </cfRule>
    <cfRule type="containsText" dxfId="1066" priority="104" stopIfTrue="1" operator="containsText" text="iw.kkZad">
      <formula>NOT(ISERROR(SEARCH("iw.kkZad",B2749)))</formula>
    </cfRule>
  </conditionalFormatting>
  <conditionalFormatting sqref="P2729">
    <cfRule type="cellIs" dxfId="1065" priority="99" operator="equal">
      <formula>0</formula>
    </cfRule>
  </conditionalFormatting>
  <conditionalFormatting sqref="B2781:C2781">
    <cfRule type="cellIs" dxfId="1064" priority="98" stopIfTrue="1" operator="equal">
      <formula>0</formula>
    </cfRule>
  </conditionalFormatting>
  <conditionalFormatting sqref="B2781:C2781">
    <cfRule type="containsText" dxfId="1063" priority="93" stopIfTrue="1" operator="containsText" text="dsoy jktdh; fo|ky;ksa esa iz;ksx gsrq fu%'kqYd">
      <formula>NOT(ISERROR(SEARCH("dsoy jktdh; fo|ky;ksa esa iz;ksx gsrq fu%'kqYd",B2781)))</formula>
    </cfRule>
    <cfRule type="containsText" dxfId="1062" priority="94" stopIfTrue="1" operator="containsText" text="dsoy jktdh; fo|ky;ksa esa iz;ksx gsrq fu%'kqYd">
      <formula>NOT(ISERROR(SEARCH("dsoy jktdh; fo|ky;ksa esa iz;ksx gsrq fu%'kqYd",B2781)))</formula>
    </cfRule>
    <cfRule type="containsText" dxfId="1061" priority="95" stopIfTrue="1" operator="containsText" text="dsoy jktdh; fo|ky;ksa esa iz;ksx gsrq fu%'kqYd">
      <formula>NOT(ISERROR(SEARCH("dsoy jktdh; fo|ky;ksa esa iz;ksx gsrq fu%'kqYd",B2781)))</formula>
    </cfRule>
    <cfRule type="containsText" dxfId="1060" priority="96" stopIfTrue="1" operator="containsText" text="f'k{kk foHkkx jktLFkku">
      <formula>NOT(ISERROR(SEARCH("f'k{kk foHkkx jktLFkku",B2781)))</formula>
    </cfRule>
    <cfRule type="containsText" dxfId="1059" priority="97" stopIfTrue="1" operator="containsText" text="iw.kkZad">
      <formula>NOT(ISERROR(SEARCH("iw.kkZad",B2781)))</formula>
    </cfRule>
  </conditionalFormatting>
  <conditionalFormatting sqref="P2761">
    <cfRule type="cellIs" dxfId="1058" priority="92" operator="equal">
      <formula>0</formula>
    </cfRule>
  </conditionalFormatting>
  <conditionalFormatting sqref="B2813:C2813">
    <cfRule type="cellIs" dxfId="1057" priority="91" stopIfTrue="1" operator="equal">
      <formula>0</formula>
    </cfRule>
  </conditionalFormatting>
  <conditionalFormatting sqref="B2813:C2813">
    <cfRule type="containsText" dxfId="1056" priority="86" stopIfTrue="1" operator="containsText" text="dsoy jktdh; fo|ky;ksa esa iz;ksx gsrq fu%'kqYd">
      <formula>NOT(ISERROR(SEARCH("dsoy jktdh; fo|ky;ksa esa iz;ksx gsrq fu%'kqYd",B2813)))</formula>
    </cfRule>
    <cfRule type="containsText" dxfId="1055" priority="87" stopIfTrue="1" operator="containsText" text="dsoy jktdh; fo|ky;ksa esa iz;ksx gsrq fu%'kqYd">
      <formula>NOT(ISERROR(SEARCH("dsoy jktdh; fo|ky;ksa esa iz;ksx gsrq fu%'kqYd",B2813)))</formula>
    </cfRule>
    <cfRule type="containsText" dxfId="1054" priority="88" stopIfTrue="1" operator="containsText" text="dsoy jktdh; fo|ky;ksa esa iz;ksx gsrq fu%'kqYd">
      <formula>NOT(ISERROR(SEARCH("dsoy jktdh; fo|ky;ksa esa iz;ksx gsrq fu%'kqYd",B2813)))</formula>
    </cfRule>
    <cfRule type="containsText" dxfId="1053" priority="89" stopIfTrue="1" operator="containsText" text="f'k{kk foHkkx jktLFkku">
      <formula>NOT(ISERROR(SEARCH("f'k{kk foHkkx jktLFkku",B2813)))</formula>
    </cfRule>
    <cfRule type="containsText" dxfId="1052" priority="90" stopIfTrue="1" operator="containsText" text="iw.kkZad">
      <formula>NOT(ISERROR(SEARCH("iw.kkZad",B2813)))</formula>
    </cfRule>
  </conditionalFormatting>
  <conditionalFormatting sqref="P2793">
    <cfRule type="cellIs" dxfId="1051" priority="85" operator="equal">
      <formula>0</formula>
    </cfRule>
  </conditionalFormatting>
  <conditionalFormatting sqref="B2845:C2845">
    <cfRule type="cellIs" dxfId="1050" priority="84" stopIfTrue="1" operator="equal">
      <formula>0</formula>
    </cfRule>
  </conditionalFormatting>
  <conditionalFormatting sqref="B2845:C2845">
    <cfRule type="containsText" dxfId="1049" priority="79" stopIfTrue="1" operator="containsText" text="dsoy jktdh; fo|ky;ksa esa iz;ksx gsrq fu%'kqYd">
      <formula>NOT(ISERROR(SEARCH("dsoy jktdh; fo|ky;ksa esa iz;ksx gsrq fu%'kqYd",B2845)))</formula>
    </cfRule>
    <cfRule type="containsText" dxfId="1048" priority="80" stopIfTrue="1" operator="containsText" text="dsoy jktdh; fo|ky;ksa esa iz;ksx gsrq fu%'kqYd">
      <formula>NOT(ISERROR(SEARCH("dsoy jktdh; fo|ky;ksa esa iz;ksx gsrq fu%'kqYd",B2845)))</formula>
    </cfRule>
    <cfRule type="containsText" dxfId="1047" priority="81" stopIfTrue="1" operator="containsText" text="dsoy jktdh; fo|ky;ksa esa iz;ksx gsrq fu%'kqYd">
      <formula>NOT(ISERROR(SEARCH("dsoy jktdh; fo|ky;ksa esa iz;ksx gsrq fu%'kqYd",B2845)))</formula>
    </cfRule>
    <cfRule type="containsText" dxfId="1046" priority="82" stopIfTrue="1" operator="containsText" text="f'k{kk foHkkx jktLFkku">
      <formula>NOT(ISERROR(SEARCH("f'k{kk foHkkx jktLFkku",B2845)))</formula>
    </cfRule>
    <cfRule type="containsText" dxfId="1045" priority="83" stopIfTrue="1" operator="containsText" text="iw.kkZad">
      <formula>NOT(ISERROR(SEARCH("iw.kkZad",B2845)))</formula>
    </cfRule>
  </conditionalFormatting>
  <conditionalFormatting sqref="P2825">
    <cfRule type="cellIs" dxfId="1044" priority="78" operator="equal">
      <formula>0</formula>
    </cfRule>
  </conditionalFormatting>
  <conditionalFormatting sqref="B2877:C2877">
    <cfRule type="cellIs" dxfId="1043" priority="77" stopIfTrue="1" operator="equal">
      <formula>0</formula>
    </cfRule>
  </conditionalFormatting>
  <conditionalFormatting sqref="B2877:C2877">
    <cfRule type="containsText" dxfId="1042" priority="72" stopIfTrue="1" operator="containsText" text="dsoy jktdh; fo|ky;ksa esa iz;ksx gsrq fu%'kqYd">
      <formula>NOT(ISERROR(SEARCH("dsoy jktdh; fo|ky;ksa esa iz;ksx gsrq fu%'kqYd",B2877)))</formula>
    </cfRule>
    <cfRule type="containsText" dxfId="1041" priority="73" stopIfTrue="1" operator="containsText" text="dsoy jktdh; fo|ky;ksa esa iz;ksx gsrq fu%'kqYd">
      <formula>NOT(ISERROR(SEARCH("dsoy jktdh; fo|ky;ksa esa iz;ksx gsrq fu%'kqYd",B2877)))</formula>
    </cfRule>
    <cfRule type="containsText" dxfId="1040" priority="74" stopIfTrue="1" operator="containsText" text="dsoy jktdh; fo|ky;ksa esa iz;ksx gsrq fu%'kqYd">
      <formula>NOT(ISERROR(SEARCH("dsoy jktdh; fo|ky;ksa esa iz;ksx gsrq fu%'kqYd",B2877)))</formula>
    </cfRule>
    <cfRule type="containsText" dxfId="1039" priority="75" stopIfTrue="1" operator="containsText" text="f'k{kk foHkkx jktLFkku">
      <formula>NOT(ISERROR(SEARCH("f'k{kk foHkkx jktLFkku",B2877)))</formula>
    </cfRule>
    <cfRule type="containsText" dxfId="1038" priority="76" stopIfTrue="1" operator="containsText" text="iw.kkZad">
      <formula>NOT(ISERROR(SEARCH("iw.kkZad",B2877)))</formula>
    </cfRule>
  </conditionalFormatting>
  <conditionalFormatting sqref="P2857">
    <cfRule type="cellIs" dxfId="1037" priority="71" operator="equal">
      <formula>0</formula>
    </cfRule>
  </conditionalFormatting>
  <conditionalFormatting sqref="B2909:C2909">
    <cfRule type="cellIs" dxfId="1036" priority="70" stopIfTrue="1" operator="equal">
      <formula>0</formula>
    </cfRule>
  </conditionalFormatting>
  <conditionalFormatting sqref="B2909:C2909">
    <cfRule type="containsText" dxfId="1035" priority="65" stopIfTrue="1" operator="containsText" text="dsoy jktdh; fo|ky;ksa esa iz;ksx gsrq fu%'kqYd">
      <formula>NOT(ISERROR(SEARCH("dsoy jktdh; fo|ky;ksa esa iz;ksx gsrq fu%'kqYd",B2909)))</formula>
    </cfRule>
    <cfRule type="containsText" dxfId="1034" priority="66" stopIfTrue="1" operator="containsText" text="dsoy jktdh; fo|ky;ksa esa iz;ksx gsrq fu%'kqYd">
      <formula>NOT(ISERROR(SEARCH("dsoy jktdh; fo|ky;ksa esa iz;ksx gsrq fu%'kqYd",B2909)))</formula>
    </cfRule>
    <cfRule type="containsText" dxfId="1033" priority="67" stopIfTrue="1" operator="containsText" text="dsoy jktdh; fo|ky;ksa esa iz;ksx gsrq fu%'kqYd">
      <formula>NOT(ISERROR(SEARCH("dsoy jktdh; fo|ky;ksa esa iz;ksx gsrq fu%'kqYd",B2909)))</formula>
    </cfRule>
    <cfRule type="containsText" dxfId="1032" priority="68" stopIfTrue="1" operator="containsText" text="f'k{kk foHkkx jktLFkku">
      <formula>NOT(ISERROR(SEARCH("f'k{kk foHkkx jktLFkku",B2909)))</formula>
    </cfRule>
    <cfRule type="containsText" dxfId="1031" priority="69" stopIfTrue="1" operator="containsText" text="iw.kkZad">
      <formula>NOT(ISERROR(SEARCH("iw.kkZad",B2909)))</formula>
    </cfRule>
  </conditionalFormatting>
  <conditionalFormatting sqref="P2889">
    <cfRule type="cellIs" dxfId="1030" priority="64" operator="equal">
      <formula>0</formula>
    </cfRule>
  </conditionalFormatting>
  <conditionalFormatting sqref="B2941:C2941">
    <cfRule type="cellIs" dxfId="1029" priority="63" stopIfTrue="1" operator="equal">
      <formula>0</formula>
    </cfRule>
  </conditionalFormatting>
  <conditionalFormatting sqref="B2941:C2941">
    <cfRule type="containsText" dxfId="1028" priority="58" stopIfTrue="1" operator="containsText" text="dsoy jktdh; fo|ky;ksa esa iz;ksx gsrq fu%'kqYd">
      <formula>NOT(ISERROR(SEARCH("dsoy jktdh; fo|ky;ksa esa iz;ksx gsrq fu%'kqYd",B2941)))</formula>
    </cfRule>
    <cfRule type="containsText" dxfId="1027" priority="59" stopIfTrue="1" operator="containsText" text="dsoy jktdh; fo|ky;ksa esa iz;ksx gsrq fu%'kqYd">
      <formula>NOT(ISERROR(SEARCH("dsoy jktdh; fo|ky;ksa esa iz;ksx gsrq fu%'kqYd",B2941)))</formula>
    </cfRule>
    <cfRule type="containsText" dxfId="1026" priority="60" stopIfTrue="1" operator="containsText" text="dsoy jktdh; fo|ky;ksa esa iz;ksx gsrq fu%'kqYd">
      <formula>NOT(ISERROR(SEARCH("dsoy jktdh; fo|ky;ksa esa iz;ksx gsrq fu%'kqYd",B2941)))</formula>
    </cfRule>
    <cfRule type="containsText" dxfId="1025" priority="61" stopIfTrue="1" operator="containsText" text="f'k{kk foHkkx jktLFkku">
      <formula>NOT(ISERROR(SEARCH("f'k{kk foHkkx jktLFkku",B2941)))</formula>
    </cfRule>
    <cfRule type="containsText" dxfId="1024" priority="62" stopIfTrue="1" operator="containsText" text="iw.kkZad">
      <formula>NOT(ISERROR(SEARCH("iw.kkZad",B2941)))</formula>
    </cfRule>
  </conditionalFormatting>
  <conditionalFormatting sqref="P2921">
    <cfRule type="cellIs" dxfId="1023" priority="57" operator="equal">
      <formula>0</formula>
    </cfRule>
  </conditionalFormatting>
  <conditionalFormatting sqref="B2973:C2973">
    <cfRule type="cellIs" dxfId="1022" priority="56" stopIfTrue="1" operator="equal">
      <formula>0</formula>
    </cfRule>
  </conditionalFormatting>
  <conditionalFormatting sqref="B2973:C2973">
    <cfRule type="containsText" dxfId="1021" priority="51" stopIfTrue="1" operator="containsText" text="dsoy jktdh; fo|ky;ksa esa iz;ksx gsrq fu%'kqYd">
      <formula>NOT(ISERROR(SEARCH("dsoy jktdh; fo|ky;ksa esa iz;ksx gsrq fu%'kqYd",B2973)))</formula>
    </cfRule>
    <cfRule type="containsText" dxfId="1020" priority="52" stopIfTrue="1" operator="containsText" text="dsoy jktdh; fo|ky;ksa esa iz;ksx gsrq fu%'kqYd">
      <formula>NOT(ISERROR(SEARCH("dsoy jktdh; fo|ky;ksa esa iz;ksx gsrq fu%'kqYd",B2973)))</formula>
    </cfRule>
    <cfRule type="containsText" dxfId="1019" priority="53" stopIfTrue="1" operator="containsText" text="dsoy jktdh; fo|ky;ksa esa iz;ksx gsrq fu%'kqYd">
      <formula>NOT(ISERROR(SEARCH("dsoy jktdh; fo|ky;ksa esa iz;ksx gsrq fu%'kqYd",B2973)))</formula>
    </cfRule>
    <cfRule type="containsText" dxfId="1018" priority="54" stopIfTrue="1" operator="containsText" text="f'k{kk foHkkx jktLFkku">
      <formula>NOT(ISERROR(SEARCH("f'k{kk foHkkx jktLFkku",B2973)))</formula>
    </cfRule>
    <cfRule type="containsText" dxfId="1017" priority="55" stopIfTrue="1" operator="containsText" text="iw.kkZad">
      <formula>NOT(ISERROR(SEARCH("iw.kkZad",B2973)))</formula>
    </cfRule>
  </conditionalFormatting>
  <conditionalFormatting sqref="P2953">
    <cfRule type="cellIs" dxfId="1016" priority="50" operator="equal">
      <formula>0</formula>
    </cfRule>
  </conditionalFormatting>
  <conditionalFormatting sqref="B3005:C3005">
    <cfRule type="cellIs" dxfId="1015" priority="49" stopIfTrue="1" operator="equal">
      <formula>0</formula>
    </cfRule>
  </conditionalFormatting>
  <conditionalFormatting sqref="B3005:C3005">
    <cfRule type="containsText" dxfId="1014" priority="44" stopIfTrue="1" operator="containsText" text="dsoy jktdh; fo|ky;ksa esa iz;ksx gsrq fu%'kqYd">
      <formula>NOT(ISERROR(SEARCH("dsoy jktdh; fo|ky;ksa esa iz;ksx gsrq fu%'kqYd",B3005)))</formula>
    </cfRule>
    <cfRule type="containsText" dxfId="1013" priority="45" stopIfTrue="1" operator="containsText" text="dsoy jktdh; fo|ky;ksa esa iz;ksx gsrq fu%'kqYd">
      <formula>NOT(ISERROR(SEARCH("dsoy jktdh; fo|ky;ksa esa iz;ksx gsrq fu%'kqYd",B3005)))</formula>
    </cfRule>
    <cfRule type="containsText" dxfId="1012" priority="46" stopIfTrue="1" operator="containsText" text="dsoy jktdh; fo|ky;ksa esa iz;ksx gsrq fu%'kqYd">
      <formula>NOT(ISERROR(SEARCH("dsoy jktdh; fo|ky;ksa esa iz;ksx gsrq fu%'kqYd",B3005)))</formula>
    </cfRule>
    <cfRule type="containsText" dxfId="1011" priority="47" stopIfTrue="1" operator="containsText" text="f'k{kk foHkkx jktLFkku">
      <formula>NOT(ISERROR(SEARCH("f'k{kk foHkkx jktLFkku",B3005)))</formula>
    </cfRule>
    <cfRule type="containsText" dxfId="1010" priority="48" stopIfTrue="1" operator="containsText" text="iw.kkZad">
      <formula>NOT(ISERROR(SEARCH("iw.kkZad",B3005)))</formula>
    </cfRule>
  </conditionalFormatting>
  <conditionalFormatting sqref="P2985">
    <cfRule type="cellIs" dxfId="1009" priority="43" operator="equal">
      <formula>0</formula>
    </cfRule>
  </conditionalFormatting>
  <conditionalFormatting sqref="B3037:C3037">
    <cfRule type="cellIs" dxfId="1008" priority="42" stopIfTrue="1" operator="equal">
      <formula>0</formula>
    </cfRule>
  </conditionalFormatting>
  <conditionalFormatting sqref="B3037:C3037">
    <cfRule type="containsText" dxfId="1007" priority="37" stopIfTrue="1" operator="containsText" text="dsoy jktdh; fo|ky;ksa esa iz;ksx gsrq fu%'kqYd">
      <formula>NOT(ISERROR(SEARCH("dsoy jktdh; fo|ky;ksa esa iz;ksx gsrq fu%'kqYd",B3037)))</formula>
    </cfRule>
    <cfRule type="containsText" dxfId="1006" priority="38" stopIfTrue="1" operator="containsText" text="dsoy jktdh; fo|ky;ksa esa iz;ksx gsrq fu%'kqYd">
      <formula>NOT(ISERROR(SEARCH("dsoy jktdh; fo|ky;ksa esa iz;ksx gsrq fu%'kqYd",B3037)))</formula>
    </cfRule>
    <cfRule type="containsText" dxfId="1005" priority="39" stopIfTrue="1" operator="containsText" text="dsoy jktdh; fo|ky;ksa esa iz;ksx gsrq fu%'kqYd">
      <formula>NOT(ISERROR(SEARCH("dsoy jktdh; fo|ky;ksa esa iz;ksx gsrq fu%'kqYd",B3037)))</formula>
    </cfRule>
    <cfRule type="containsText" dxfId="1004" priority="40" stopIfTrue="1" operator="containsText" text="f'k{kk foHkkx jktLFkku">
      <formula>NOT(ISERROR(SEARCH("f'k{kk foHkkx jktLFkku",B3037)))</formula>
    </cfRule>
    <cfRule type="containsText" dxfId="1003" priority="41" stopIfTrue="1" operator="containsText" text="iw.kkZad">
      <formula>NOT(ISERROR(SEARCH("iw.kkZad",B3037)))</formula>
    </cfRule>
  </conditionalFormatting>
  <conditionalFormatting sqref="P3017">
    <cfRule type="cellIs" dxfId="1002" priority="36" operator="equal">
      <formula>0</formula>
    </cfRule>
  </conditionalFormatting>
  <conditionalFormatting sqref="B3069:C3069">
    <cfRule type="cellIs" dxfId="1001" priority="35" stopIfTrue="1" operator="equal">
      <formula>0</formula>
    </cfRule>
  </conditionalFormatting>
  <conditionalFormatting sqref="B3069:C3069">
    <cfRule type="containsText" dxfId="1000" priority="30" stopIfTrue="1" operator="containsText" text="dsoy jktdh; fo|ky;ksa esa iz;ksx gsrq fu%'kqYd">
      <formula>NOT(ISERROR(SEARCH("dsoy jktdh; fo|ky;ksa esa iz;ksx gsrq fu%'kqYd",B3069)))</formula>
    </cfRule>
    <cfRule type="containsText" dxfId="999" priority="31" stopIfTrue="1" operator="containsText" text="dsoy jktdh; fo|ky;ksa esa iz;ksx gsrq fu%'kqYd">
      <formula>NOT(ISERROR(SEARCH("dsoy jktdh; fo|ky;ksa esa iz;ksx gsrq fu%'kqYd",B3069)))</formula>
    </cfRule>
    <cfRule type="containsText" dxfId="998" priority="32" stopIfTrue="1" operator="containsText" text="dsoy jktdh; fo|ky;ksa esa iz;ksx gsrq fu%'kqYd">
      <formula>NOT(ISERROR(SEARCH("dsoy jktdh; fo|ky;ksa esa iz;ksx gsrq fu%'kqYd",B3069)))</formula>
    </cfRule>
    <cfRule type="containsText" dxfId="997" priority="33" stopIfTrue="1" operator="containsText" text="f'k{kk foHkkx jktLFkku">
      <formula>NOT(ISERROR(SEARCH("f'k{kk foHkkx jktLFkku",B3069)))</formula>
    </cfRule>
    <cfRule type="containsText" dxfId="996" priority="34" stopIfTrue="1" operator="containsText" text="iw.kkZad">
      <formula>NOT(ISERROR(SEARCH("iw.kkZad",B3069)))</formula>
    </cfRule>
  </conditionalFormatting>
  <conditionalFormatting sqref="P3049">
    <cfRule type="cellIs" dxfId="995" priority="29" operator="equal">
      <formula>0</formula>
    </cfRule>
  </conditionalFormatting>
  <conditionalFormatting sqref="B3101:C3101">
    <cfRule type="cellIs" dxfId="994" priority="28" stopIfTrue="1" operator="equal">
      <formula>0</formula>
    </cfRule>
  </conditionalFormatting>
  <conditionalFormatting sqref="B3101:C3101">
    <cfRule type="containsText" dxfId="993" priority="23" stopIfTrue="1" operator="containsText" text="dsoy jktdh; fo|ky;ksa esa iz;ksx gsrq fu%'kqYd">
      <formula>NOT(ISERROR(SEARCH("dsoy jktdh; fo|ky;ksa esa iz;ksx gsrq fu%'kqYd",B3101)))</formula>
    </cfRule>
    <cfRule type="containsText" dxfId="992" priority="24" stopIfTrue="1" operator="containsText" text="dsoy jktdh; fo|ky;ksa esa iz;ksx gsrq fu%'kqYd">
      <formula>NOT(ISERROR(SEARCH("dsoy jktdh; fo|ky;ksa esa iz;ksx gsrq fu%'kqYd",B3101)))</formula>
    </cfRule>
    <cfRule type="containsText" dxfId="991" priority="25" stopIfTrue="1" operator="containsText" text="dsoy jktdh; fo|ky;ksa esa iz;ksx gsrq fu%'kqYd">
      <formula>NOT(ISERROR(SEARCH("dsoy jktdh; fo|ky;ksa esa iz;ksx gsrq fu%'kqYd",B3101)))</formula>
    </cfRule>
    <cfRule type="containsText" dxfId="990" priority="26" stopIfTrue="1" operator="containsText" text="f'k{kk foHkkx jktLFkku">
      <formula>NOT(ISERROR(SEARCH("f'k{kk foHkkx jktLFkku",B3101)))</formula>
    </cfRule>
    <cfRule type="containsText" dxfId="989" priority="27" stopIfTrue="1" operator="containsText" text="iw.kkZad">
      <formula>NOT(ISERROR(SEARCH("iw.kkZad",B3101)))</formula>
    </cfRule>
  </conditionalFormatting>
  <conditionalFormatting sqref="P3081">
    <cfRule type="cellIs" dxfId="988" priority="22" operator="equal">
      <formula>0</formula>
    </cfRule>
  </conditionalFormatting>
  <conditionalFormatting sqref="B3133:C3133">
    <cfRule type="cellIs" dxfId="987" priority="21" stopIfTrue="1" operator="equal">
      <formula>0</formula>
    </cfRule>
  </conditionalFormatting>
  <conditionalFormatting sqref="B3133:C3133">
    <cfRule type="containsText" dxfId="986" priority="16" stopIfTrue="1" operator="containsText" text="dsoy jktdh; fo|ky;ksa esa iz;ksx gsrq fu%'kqYd">
      <formula>NOT(ISERROR(SEARCH("dsoy jktdh; fo|ky;ksa esa iz;ksx gsrq fu%'kqYd",B3133)))</formula>
    </cfRule>
    <cfRule type="containsText" dxfId="985" priority="17" stopIfTrue="1" operator="containsText" text="dsoy jktdh; fo|ky;ksa esa iz;ksx gsrq fu%'kqYd">
      <formula>NOT(ISERROR(SEARCH("dsoy jktdh; fo|ky;ksa esa iz;ksx gsrq fu%'kqYd",B3133)))</formula>
    </cfRule>
    <cfRule type="containsText" dxfId="984" priority="18" stopIfTrue="1" operator="containsText" text="dsoy jktdh; fo|ky;ksa esa iz;ksx gsrq fu%'kqYd">
      <formula>NOT(ISERROR(SEARCH("dsoy jktdh; fo|ky;ksa esa iz;ksx gsrq fu%'kqYd",B3133)))</formula>
    </cfRule>
    <cfRule type="containsText" dxfId="983" priority="19" stopIfTrue="1" operator="containsText" text="f'k{kk foHkkx jktLFkku">
      <formula>NOT(ISERROR(SEARCH("f'k{kk foHkkx jktLFkku",B3133)))</formula>
    </cfRule>
    <cfRule type="containsText" dxfId="982" priority="20" stopIfTrue="1" operator="containsText" text="iw.kkZad">
      <formula>NOT(ISERROR(SEARCH("iw.kkZad",B3133)))</formula>
    </cfRule>
  </conditionalFormatting>
  <conditionalFormatting sqref="P3113">
    <cfRule type="cellIs" dxfId="981" priority="15" operator="equal">
      <formula>0</formula>
    </cfRule>
  </conditionalFormatting>
  <conditionalFormatting sqref="B3165:C3165">
    <cfRule type="cellIs" dxfId="980" priority="14" stopIfTrue="1" operator="equal">
      <formula>0</formula>
    </cfRule>
  </conditionalFormatting>
  <conditionalFormatting sqref="B3165:C3165">
    <cfRule type="containsText" dxfId="979" priority="9" stopIfTrue="1" operator="containsText" text="dsoy jktdh; fo|ky;ksa esa iz;ksx gsrq fu%'kqYd">
      <formula>NOT(ISERROR(SEARCH("dsoy jktdh; fo|ky;ksa esa iz;ksx gsrq fu%'kqYd",B3165)))</formula>
    </cfRule>
    <cfRule type="containsText" dxfId="978" priority="10" stopIfTrue="1" operator="containsText" text="dsoy jktdh; fo|ky;ksa esa iz;ksx gsrq fu%'kqYd">
      <formula>NOT(ISERROR(SEARCH("dsoy jktdh; fo|ky;ksa esa iz;ksx gsrq fu%'kqYd",B3165)))</formula>
    </cfRule>
    <cfRule type="containsText" dxfId="977" priority="11" stopIfTrue="1" operator="containsText" text="dsoy jktdh; fo|ky;ksa esa iz;ksx gsrq fu%'kqYd">
      <formula>NOT(ISERROR(SEARCH("dsoy jktdh; fo|ky;ksa esa iz;ksx gsrq fu%'kqYd",B3165)))</formula>
    </cfRule>
    <cfRule type="containsText" dxfId="976" priority="12" stopIfTrue="1" operator="containsText" text="f'k{kk foHkkx jktLFkku">
      <formula>NOT(ISERROR(SEARCH("f'k{kk foHkkx jktLFkku",B3165)))</formula>
    </cfRule>
    <cfRule type="containsText" dxfId="975" priority="13" stopIfTrue="1" operator="containsText" text="iw.kkZad">
      <formula>NOT(ISERROR(SEARCH("iw.kkZad",B3165)))</formula>
    </cfRule>
  </conditionalFormatting>
  <conditionalFormatting sqref="P3145">
    <cfRule type="cellIs" dxfId="974" priority="8" operator="equal">
      <formula>0</formula>
    </cfRule>
  </conditionalFormatting>
  <conditionalFormatting sqref="B3197:C3197">
    <cfRule type="cellIs" dxfId="973" priority="7" stopIfTrue="1" operator="equal">
      <formula>0</formula>
    </cfRule>
  </conditionalFormatting>
  <conditionalFormatting sqref="B3197:C3197">
    <cfRule type="containsText" dxfId="972" priority="2" stopIfTrue="1" operator="containsText" text="dsoy jktdh; fo|ky;ksa esa iz;ksx gsrq fu%'kqYd">
      <formula>NOT(ISERROR(SEARCH("dsoy jktdh; fo|ky;ksa esa iz;ksx gsrq fu%'kqYd",B3197)))</formula>
    </cfRule>
    <cfRule type="containsText" dxfId="971" priority="3" stopIfTrue="1" operator="containsText" text="dsoy jktdh; fo|ky;ksa esa iz;ksx gsrq fu%'kqYd">
      <formula>NOT(ISERROR(SEARCH("dsoy jktdh; fo|ky;ksa esa iz;ksx gsrq fu%'kqYd",B3197)))</formula>
    </cfRule>
    <cfRule type="containsText" dxfId="970" priority="4" stopIfTrue="1" operator="containsText" text="dsoy jktdh; fo|ky;ksa esa iz;ksx gsrq fu%'kqYd">
      <formula>NOT(ISERROR(SEARCH("dsoy jktdh; fo|ky;ksa esa iz;ksx gsrq fu%'kqYd",B3197)))</formula>
    </cfRule>
    <cfRule type="containsText" dxfId="969" priority="5" stopIfTrue="1" operator="containsText" text="f'k{kk foHkkx jktLFkku">
      <formula>NOT(ISERROR(SEARCH("f'k{kk foHkkx jktLFkku",B3197)))</formula>
    </cfRule>
    <cfRule type="containsText" dxfId="968" priority="6" stopIfTrue="1" operator="containsText" text="iw.kkZad">
      <formula>NOT(ISERROR(SEARCH("iw.kkZad",B3197)))</formula>
    </cfRule>
  </conditionalFormatting>
  <conditionalFormatting sqref="P3177">
    <cfRule type="cellIs" dxfId="967" priority="1" operator="equal">
      <formula>0</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from the developer's desk</vt:lpstr>
      <vt:lpstr>details</vt:lpstr>
      <vt:lpstr>DOB</vt:lpstr>
      <vt:lpstr>statement of marks</vt:lpstr>
      <vt:lpstr>reading cmp A</vt:lpstr>
      <vt:lpstr>sessional marks</vt:lpstr>
      <vt:lpstr>test report</vt:lpstr>
      <vt:lpstr>short reports</vt:lpstr>
      <vt:lpstr>full reports</vt:lpstr>
      <vt:lpstr>result aggregate</vt:lpstr>
      <vt:lpstr>certificate</vt:lpstr>
      <vt:lpstr>cumulative 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KAVITA FADNAVIS</cp:lastModifiedBy>
  <cp:lastPrinted>2015-03-10T12:55:54Z</cp:lastPrinted>
  <dcterms:created xsi:type="dcterms:W3CDTF">1996-10-14T23:33:28Z</dcterms:created>
  <dcterms:modified xsi:type="dcterms:W3CDTF">2015-08-15T07:37:55Z</dcterms:modified>
</cp:coreProperties>
</file>